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1. BPAN\GDI\2021\Publication\Newss\"/>
    </mc:Choice>
  </mc:AlternateContent>
  <xr:revisionPtr revIDLastSave="0" documentId="13_ncr:1_{6127E3E5-C1DA-40A8-B0A7-CDBC9BAA47D8}" xr6:coauthVersionLast="36" xr6:coauthVersionMax="36" xr10:uidLastSave="{00000000-0000-0000-0000-000000000000}"/>
  <bookViews>
    <workbookView xWindow="0" yWindow="0" windowWidth="28800" windowHeight="12225" firstSheet="1" activeTab="2" xr2:uid="{00000000-000D-0000-FFFF-FFFF00000000}"/>
  </bookViews>
  <sheets>
    <sheet name="VALUE (RM MILLION)" sheetId="62" state="hidden" r:id="rId1"/>
    <sheet name="Cover Tables" sheetId="52" r:id="rId2"/>
    <sheet name="Tab 1A-1C" sheetId="2" r:id="rId3"/>
    <sheet name="Tab 2A -2B" sheetId="16" r:id="rId4"/>
    <sheet name="Tab 2C-2D" sheetId="40" r:id="rId5"/>
    <sheet name="Tab 2E-2F" sheetId="41" r:id="rId6"/>
    <sheet name="Tab 3A" sheetId="65" r:id="rId7"/>
    <sheet name="Tab 3B" sheetId="66" r:id="rId8"/>
    <sheet name="Tab 3C" sheetId="67" r:id="rId9"/>
    <sheet name="Tab 4A" sheetId="68" r:id="rId10"/>
    <sheet name="Tab 4B" sheetId="69" r:id="rId11"/>
    <sheet name="Tab 4C" sheetId="70" r:id="rId12"/>
    <sheet name="Separator2" sheetId="53" state="hidden" r:id="rId13"/>
    <sheet name="Tab 3D" sheetId="57" state="hidden" r:id="rId14"/>
    <sheet name="Tab 5A-5C" sheetId="64" state="hidden" r:id="rId15"/>
    <sheet name="Tab 4D" sheetId="61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_123Graph_A" hidden="1">[1]summ!$B$61:$B$85</definedName>
    <definedName name="__123Graph_AOCCUP" localSheetId="2" hidden="1">[2]A!$C$8:$M$8</definedName>
    <definedName name="__123Graph_AOCCUP" localSheetId="3" hidden="1">[2]A!$C$8:$M$8</definedName>
    <definedName name="__123Graph_AOCCUP" localSheetId="14" hidden="1">[2]A!$C$8:$M$8</definedName>
    <definedName name="__123Graph_AOCCUP" hidden="1">[3]A!$C$8:$M$8</definedName>
    <definedName name="__123Graph_AWRTQ" hidden="1">[1]summ!$B$61:$B$85</definedName>
    <definedName name="__123Graph_B" hidden="1">[1]summ!$H$61:$H$85</definedName>
    <definedName name="__123Graph_BOCCUP" localSheetId="2" hidden="1">[2]A!$C$9:$M$9</definedName>
    <definedName name="__123Graph_BOCCUP" localSheetId="3" hidden="1">[2]A!$C$9:$M$9</definedName>
    <definedName name="__123Graph_BOCCUP" localSheetId="14" hidden="1">[2]A!$C$9:$M$9</definedName>
    <definedName name="__123Graph_BOCCUP" hidden="1">[3]A!$C$9:$M$9</definedName>
    <definedName name="__123Graph_BWRTQ" hidden="1">[1]summ!$H$61:$H$85</definedName>
    <definedName name="__123Graph_X" hidden="1">[1]summ!$A$61:$A$85</definedName>
    <definedName name="__123Graph_XOCCUP" localSheetId="2" hidden="1">[2]A!$C$7:$M$7</definedName>
    <definedName name="__123Graph_XOCCUP" localSheetId="3" hidden="1">[2]A!$C$7:$M$7</definedName>
    <definedName name="__123Graph_XOCCUP" localSheetId="14" hidden="1">[2]A!$C$7:$M$7</definedName>
    <definedName name="__123Graph_XOCCUP" hidden="1">[3]A!$C$7:$M$7</definedName>
    <definedName name="__123Graph_XWRTQ" hidden="1">[1]summ!$A$61:$A$85</definedName>
    <definedName name="_1__123Graph_ACHART_1A" localSheetId="2" hidden="1">[4]InsQ!$AY$12:$BB$12</definedName>
    <definedName name="_1__123Graph_ACHART_1A" localSheetId="3" hidden="1">[4]InsQ!$AY$12:$BB$12</definedName>
    <definedName name="_1__123Graph_ACHART_1A" localSheetId="14" hidden="1">[4]InsQ!$AY$12:$BB$12</definedName>
    <definedName name="_1__123Graph_ACHART_1A" hidden="1">[5]InsQ!$AY$12:$BB$12</definedName>
    <definedName name="_10__123Graph_BCHART_3A" hidden="1">[1]summ!$B$31:$P$31</definedName>
    <definedName name="_10__123Graph_CCHART_3A" hidden="1">[1]summ!$B$32:$P$32</definedName>
    <definedName name="_11__123Graph_BCHART_4A" hidden="1">[1]summ!$C$58:$C$67</definedName>
    <definedName name="_11__123Graph_DCHART_1A" localSheetId="2" hidden="1">[4]InsQ!$AY$15:$BB$15</definedName>
    <definedName name="_11__123Graph_DCHART_1A" localSheetId="3" hidden="1">[4]InsQ!$AY$15:$BB$15</definedName>
    <definedName name="_11__123Graph_DCHART_1A" localSheetId="14" hidden="1">[4]InsQ!$AY$15:$BB$15</definedName>
    <definedName name="_11__123Graph_DCHART_1A" hidden="1">[5]InsQ!$AY$15:$BB$15</definedName>
    <definedName name="_12__123Graph_DCHART_2A" hidden="1">[1]summ!$B$42:$P$42</definedName>
    <definedName name="_13__123Graph_CCHART_1A" localSheetId="2" hidden="1">[6]InsQ!$AY$14:$BB$14</definedName>
    <definedName name="_13__123Graph_CCHART_1A" localSheetId="3" hidden="1">[6]InsQ!$AY$14:$BB$14</definedName>
    <definedName name="_13__123Graph_CCHART_1A" localSheetId="14" hidden="1">[6]InsQ!$AY$14:$BB$14</definedName>
    <definedName name="_13__123Graph_CCHART_1A" hidden="1">[7]InsQ!$AY$14:$BB$14</definedName>
    <definedName name="_13__123Graph_DCHART_3A" hidden="1">[1]summ!$B$33:$P$33</definedName>
    <definedName name="_14__123Graph_CCHART_2A" localSheetId="2" hidden="1">'[8]96'!$C$58:$G$58</definedName>
    <definedName name="_14__123Graph_CCHART_2A" localSheetId="3" hidden="1">'[8]96'!$C$58:$G$58</definedName>
    <definedName name="_14__123Graph_CCHART_2A" localSheetId="14" hidden="1">'[8]96'!$C$58:$G$58</definedName>
    <definedName name="_14__123Graph_CCHART_2A" hidden="1">'[9]96'!$C$58:$G$58</definedName>
    <definedName name="_14__123Graph_XCHART_1A" localSheetId="2" hidden="1">[4]InsQ!$AY$11:$BB$11</definedName>
    <definedName name="_14__123Graph_XCHART_1A" localSheetId="3" hidden="1">[4]InsQ!$AY$11:$BB$11</definedName>
    <definedName name="_14__123Graph_XCHART_1A" localSheetId="14" hidden="1">[4]InsQ!$AY$11:$BB$11</definedName>
    <definedName name="_14__123Graph_XCHART_1A" hidden="1">[5]InsQ!$AY$11:$BB$11</definedName>
    <definedName name="_15__123Graph_CCHART_3A" hidden="1">[1]summ!$B$32:$P$32</definedName>
    <definedName name="_15__123Graph_XCHART_2A" localSheetId="2" hidden="1">[4]InsQ!$BG$11:$BV$11</definedName>
    <definedName name="_15__123Graph_XCHART_2A" localSheetId="3" hidden="1">[4]InsQ!$BG$11:$BV$11</definedName>
    <definedName name="_15__123Graph_XCHART_2A" localSheetId="14" hidden="1">[4]InsQ!$BG$11:$BV$11</definedName>
    <definedName name="_15__123Graph_XCHART_2A" hidden="1">[5]InsQ!$BG$11:$BV$11</definedName>
    <definedName name="_16__123Graph_XCHART_3A" hidden="1">[1]summ!$B$29:$P$29</definedName>
    <definedName name="_17__123Graph_DCHART_1A" localSheetId="2" hidden="1">[6]InsQ!$AY$15:$BB$15</definedName>
    <definedName name="_17__123Graph_DCHART_1A" localSheetId="3" hidden="1">[6]InsQ!$AY$15:$BB$15</definedName>
    <definedName name="_17__123Graph_DCHART_1A" localSheetId="14" hidden="1">[6]InsQ!$AY$15:$BB$15</definedName>
    <definedName name="_17__123Graph_DCHART_1A" hidden="1">[7]InsQ!$AY$15:$BB$15</definedName>
    <definedName name="_17__123Graph_XCHART_4A" hidden="1">[1]summ!$A$58:$A$67</definedName>
    <definedName name="_18__123Graph_ACHART_2A" localSheetId="2" hidden="1">[4]InsQ!$BG$12:$BV$12</definedName>
    <definedName name="_18__123Graph_ACHART_2A" localSheetId="3" hidden="1">[4]InsQ!$BG$12:$BV$12</definedName>
    <definedName name="_18__123Graph_ACHART_2A" localSheetId="14" hidden="1">[4]InsQ!$BG$12:$BV$12</definedName>
    <definedName name="_18__123Graph_ACHART_2A" hidden="1">[5]InsQ!$BG$12:$BV$12</definedName>
    <definedName name="_18__123Graph_DCHART_2A" hidden="1">[1]summ!$B$42:$P$42</definedName>
    <definedName name="_19__123Graph_ACHART_3A" hidden="1">[1]summ!$B$30:$P$30</definedName>
    <definedName name="_19__123Graph_DCHART_3A" hidden="1">[1]summ!$B$33:$P$33</definedName>
    <definedName name="_2__123Graph_ACHART_1A" localSheetId="2" hidden="1">[6]InsQ!$AY$12:$BB$12</definedName>
    <definedName name="_2__123Graph_ACHART_1A" localSheetId="3" hidden="1">[6]InsQ!$AY$12:$BB$12</definedName>
    <definedName name="_2__123Graph_ACHART_1A" localSheetId="14" hidden="1">[6]InsQ!$AY$12:$BB$12</definedName>
    <definedName name="_2__123Graph_ACHART_1A" hidden="1">[7]InsQ!$AY$12:$BB$12</definedName>
    <definedName name="_2__123Graph_ACHART_2A" localSheetId="2" hidden="1">[4]InsQ!$BG$12:$BV$12</definedName>
    <definedName name="_2__123Graph_ACHART_2A" localSheetId="3" hidden="1">[4]InsQ!$BG$12:$BV$12</definedName>
    <definedName name="_2__123Graph_ACHART_2A" localSheetId="14" hidden="1">[4]InsQ!$BG$12:$BV$12</definedName>
    <definedName name="_2__123Graph_ACHART_2A" hidden="1">[5]InsQ!$BG$12:$BV$12</definedName>
    <definedName name="_21__123Graph_XCHART_1A" localSheetId="2" hidden="1">[6]InsQ!$AY$11:$BB$11</definedName>
    <definedName name="_21__123Graph_XCHART_1A" localSheetId="3" hidden="1">[6]InsQ!$AY$11:$BB$11</definedName>
    <definedName name="_21__123Graph_XCHART_1A" localSheetId="14" hidden="1">[6]InsQ!$AY$11:$BB$11</definedName>
    <definedName name="_21__123Graph_XCHART_1A" hidden="1">[7]InsQ!$AY$11:$BB$11</definedName>
    <definedName name="_23__123Graph_XCHART_2A" localSheetId="2" hidden="1">[6]InsQ!$BG$11:$BV$11</definedName>
    <definedName name="_23__123Graph_XCHART_2A" localSheetId="3" hidden="1">[6]InsQ!$BG$11:$BV$11</definedName>
    <definedName name="_23__123Graph_XCHART_2A" localSheetId="14" hidden="1">[6]InsQ!$BG$11:$BV$11</definedName>
    <definedName name="_23__123Graph_XCHART_2A" hidden="1">[7]InsQ!$BG$11:$BV$11</definedName>
    <definedName name="_24__123Graph_XCHART_3A" hidden="1">[1]summ!$B$29:$P$29</definedName>
    <definedName name="_25__123Graph_XCHART_4A" hidden="1">[1]summ!$A$58:$A$67</definedName>
    <definedName name="_28__123Graph_BCHART_1A" localSheetId="2" hidden="1">[4]InsQ!$AY$13:$BB$13</definedName>
    <definedName name="_28__123Graph_BCHART_1A" localSheetId="3" hidden="1">[4]InsQ!$AY$13:$BB$13</definedName>
    <definedName name="_28__123Graph_BCHART_1A" localSheetId="14" hidden="1">[4]InsQ!$AY$13:$BB$13</definedName>
    <definedName name="_28__123Graph_BCHART_1A" hidden="1">[5]InsQ!$AY$13:$BB$13</definedName>
    <definedName name="_3__123Graph_ACHART_3A" hidden="1">[1]summ!$B$30:$P$30</definedName>
    <definedName name="_37__123Graph_BCHART_2A" localSheetId="2" hidden="1">[4]InsQ!$BG$13:$BV$13</definedName>
    <definedName name="_37__123Graph_BCHART_2A" localSheetId="3" hidden="1">[4]InsQ!$BG$13:$BV$13</definedName>
    <definedName name="_37__123Graph_BCHART_2A" localSheetId="14" hidden="1">[4]InsQ!$BG$13:$BV$13</definedName>
    <definedName name="_37__123Graph_BCHART_2A" hidden="1">[5]InsQ!$BG$13:$BV$13</definedName>
    <definedName name="_38__123Graph_BCHART_3A" hidden="1">[1]summ!$B$31:$P$31</definedName>
    <definedName name="_39__123Graph_BCHART_4A" hidden="1">[1]summ!$C$58:$C$67</definedName>
    <definedName name="_4__123Graph_ACHART_2A" localSheetId="2" hidden="1">[6]InsQ!$BG$12:$BV$12</definedName>
    <definedName name="_4__123Graph_ACHART_2A" localSheetId="3" hidden="1">[6]InsQ!$BG$12:$BV$12</definedName>
    <definedName name="_4__123Graph_ACHART_2A" localSheetId="14" hidden="1">[6]InsQ!$BG$12:$BV$12</definedName>
    <definedName name="_4__123Graph_ACHART_2A" hidden="1">[7]InsQ!$BG$12:$BV$12</definedName>
    <definedName name="_4__123Graph_BCHART_1A" localSheetId="2" hidden="1">[4]InsQ!$AY$13:$BB$13</definedName>
    <definedName name="_4__123Graph_BCHART_1A" localSheetId="3" hidden="1">[4]InsQ!$AY$13:$BB$13</definedName>
    <definedName name="_4__123Graph_BCHART_1A" localSheetId="14" hidden="1">[4]InsQ!$AY$13:$BB$13</definedName>
    <definedName name="_4__123Graph_BCHART_1A" hidden="1">[5]InsQ!$AY$13:$BB$13</definedName>
    <definedName name="_46__123Graph_CCHART_1A" localSheetId="2" hidden="1">[4]InsQ!$AY$14:$BB$14</definedName>
    <definedName name="_46__123Graph_CCHART_1A" localSheetId="3" hidden="1">[4]InsQ!$AY$14:$BB$14</definedName>
    <definedName name="_46__123Graph_CCHART_1A" localSheetId="14" hidden="1">[4]InsQ!$AY$14:$BB$14</definedName>
    <definedName name="_46__123Graph_CCHART_1A" hidden="1">[5]InsQ!$AY$14:$BB$14</definedName>
    <definedName name="_47__123Graph_CCHART_2A" localSheetId="2" hidden="1">'[8]96'!$C$58:$G$58</definedName>
    <definedName name="_47__123Graph_CCHART_2A" localSheetId="3" hidden="1">'[8]96'!$C$58:$G$58</definedName>
    <definedName name="_47__123Graph_CCHART_2A" localSheetId="14" hidden="1">'[8]96'!$C$58:$G$58</definedName>
    <definedName name="_47__123Graph_CCHART_2A" hidden="1">'[9]96'!$C$58:$G$58</definedName>
    <definedName name="_48__123Graph_CCHART_3A" hidden="1">[1]summ!$B$32:$P$32</definedName>
    <definedName name="_5__123Graph_ACHART_3A" hidden="1">[1]summ!$B$30:$P$30</definedName>
    <definedName name="_5__123Graph_BCHART_2A" localSheetId="2" hidden="1">[4]InsQ!$BG$13:$BV$13</definedName>
    <definedName name="_5__123Graph_BCHART_2A" localSheetId="3" hidden="1">[4]InsQ!$BG$13:$BV$13</definedName>
    <definedName name="_5__123Graph_BCHART_2A" localSheetId="14" hidden="1">[4]InsQ!$BG$13:$BV$13</definedName>
    <definedName name="_5__123Graph_BCHART_2A" hidden="1">[5]InsQ!$BG$13:$BV$13</definedName>
    <definedName name="_55__123Graph_DCHART_1A" localSheetId="2" hidden="1">[4]InsQ!$AY$15:$BB$15</definedName>
    <definedName name="_55__123Graph_DCHART_1A" localSheetId="3" hidden="1">[4]InsQ!$AY$15:$BB$15</definedName>
    <definedName name="_55__123Graph_DCHART_1A" localSheetId="14" hidden="1">[4]InsQ!$AY$15:$BB$15</definedName>
    <definedName name="_55__123Graph_DCHART_1A" hidden="1">[5]InsQ!$AY$15:$BB$15</definedName>
    <definedName name="_56__123Graph_DCHART_2A" hidden="1">[1]summ!$B$42:$P$42</definedName>
    <definedName name="_57__123Graph_DCHART_3A" hidden="1">[1]summ!$B$33:$P$33</definedName>
    <definedName name="_6__123Graph_BCHART_3A" hidden="1">[1]summ!$B$31:$P$31</definedName>
    <definedName name="_66__123Graph_XCHART_1A" localSheetId="2" hidden="1">[4]InsQ!$AY$11:$BB$11</definedName>
    <definedName name="_66__123Graph_XCHART_1A" localSheetId="3" hidden="1">[4]InsQ!$AY$11:$BB$11</definedName>
    <definedName name="_66__123Graph_XCHART_1A" localSheetId="14" hidden="1">[4]InsQ!$AY$11:$BB$11</definedName>
    <definedName name="_66__123Graph_XCHART_1A" hidden="1">[5]InsQ!$AY$11:$BB$11</definedName>
    <definedName name="_7__123Graph_BCHART_1A" localSheetId="2" hidden="1">[6]InsQ!$AY$13:$BB$13</definedName>
    <definedName name="_7__123Graph_BCHART_1A" localSheetId="3" hidden="1">[6]InsQ!$AY$13:$BB$13</definedName>
    <definedName name="_7__123Graph_BCHART_1A" localSheetId="14" hidden="1">[6]InsQ!$AY$13:$BB$13</definedName>
    <definedName name="_7__123Graph_BCHART_1A" hidden="1">[7]InsQ!$AY$13:$BB$13</definedName>
    <definedName name="_7__123Graph_BCHART_4A" hidden="1">[1]summ!$C$58:$C$67</definedName>
    <definedName name="_75__123Graph_XCHART_2A" localSheetId="2" hidden="1">[4]InsQ!$BG$11:$BV$11</definedName>
    <definedName name="_75__123Graph_XCHART_2A" localSheetId="3" hidden="1">[4]InsQ!$BG$11:$BV$11</definedName>
    <definedName name="_75__123Graph_XCHART_2A" localSheetId="14" hidden="1">[4]InsQ!$BG$11:$BV$11</definedName>
    <definedName name="_75__123Graph_XCHART_2A" hidden="1">[5]InsQ!$BG$11:$BV$11</definedName>
    <definedName name="_76__123Graph_XCHART_3A" hidden="1">[1]summ!$B$29:$P$29</definedName>
    <definedName name="_77__123Graph_XCHART_4A" hidden="1">[1]summ!$A$58:$A$67</definedName>
    <definedName name="_8__123Graph_CCHART_1A" localSheetId="2" hidden="1">[4]InsQ!$AY$14:$BB$14</definedName>
    <definedName name="_8__123Graph_CCHART_1A" localSheetId="3" hidden="1">[4]InsQ!$AY$14:$BB$14</definedName>
    <definedName name="_8__123Graph_CCHART_1A" localSheetId="14" hidden="1">[4]InsQ!$AY$14:$BB$14</definedName>
    <definedName name="_8__123Graph_CCHART_1A" hidden="1">[5]InsQ!$AY$14:$BB$14</definedName>
    <definedName name="_9__123Graph_ACHART_1A" localSheetId="2" hidden="1">[4]InsQ!$AY$12:$BB$12</definedName>
    <definedName name="_9__123Graph_ACHART_1A" localSheetId="3" hidden="1">[4]InsQ!$AY$12:$BB$12</definedName>
    <definedName name="_9__123Graph_ACHART_1A" localSheetId="14" hidden="1">[4]InsQ!$AY$12:$BB$12</definedName>
    <definedName name="_9__123Graph_ACHART_1A" hidden="1">[5]InsQ!$AY$12:$BB$12</definedName>
    <definedName name="_9__123Graph_BCHART_2A" localSheetId="2" hidden="1">[6]InsQ!$BG$13:$BV$13</definedName>
    <definedName name="_9__123Graph_BCHART_2A" localSheetId="3" hidden="1">[6]InsQ!$BG$13:$BV$13</definedName>
    <definedName name="_9__123Graph_BCHART_2A" localSheetId="14" hidden="1">[6]InsQ!$BG$13:$BV$13</definedName>
    <definedName name="_9__123Graph_BCHART_2A" hidden="1">[7]InsQ!$BG$13:$BV$13</definedName>
    <definedName name="_9__123Graph_CCHART_2A" localSheetId="2" hidden="1">'[8]96'!$C$58:$G$58</definedName>
    <definedName name="_9__123Graph_CCHART_2A" localSheetId="3" hidden="1">'[8]96'!$C$58:$G$58</definedName>
    <definedName name="_9__123Graph_CCHART_2A" localSheetId="14" hidden="1">'[8]96'!$C$58:$G$58</definedName>
    <definedName name="_9__123Graph_CCHART_2A" hidden="1">'[9]96'!$C$58:$G$58</definedName>
    <definedName name="_Fill" localSheetId="2" hidden="1">#REF!</definedName>
    <definedName name="_Fill" localSheetId="3" hidden="1">#REF!</definedName>
    <definedName name="_Fill" localSheetId="7" hidden="1">#REF!</definedName>
    <definedName name="_Fill" localSheetId="8" hidden="1">#REF!</definedName>
    <definedName name="_Fill" localSheetId="13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5" hidden="1">#REF!</definedName>
    <definedName name="_Fill" localSheetId="14" hidden="1">#REF!</definedName>
    <definedName name="_Fill" hidden="1">#REF!</definedName>
    <definedName name="_xlnm._FilterDatabase" localSheetId="0" hidden="1">'VALUE (RM MILLION)'!$A$3:$GD$1521</definedName>
    <definedName name="_Key1" localSheetId="2" hidden="1">#REF!</definedName>
    <definedName name="_Key1" localSheetId="3" hidden="1">#REF!</definedName>
    <definedName name="_Key1" localSheetId="7" hidden="1">#REF!</definedName>
    <definedName name="_Key1" localSheetId="8" hidden="1">#REF!</definedName>
    <definedName name="_Key1" localSheetId="13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5" hidden="1">#REF!</definedName>
    <definedName name="_Key1" localSheetId="14" hidden="1">#REF!</definedName>
    <definedName name="_Key1" hidden="1">#REF!</definedName>
    <definedName name="_Order1" hidden="1">255</definedName>
    <definedName name="_Order2" hidden="1">255</definedName>
    <definedName name="_Sort" localSheetId="2" hidden="1">#REF!</definedName>
    <definedName name="_Sort" localSheetId="3" hidden="1">#REF!</definedName>
    <definedName name="_Sort" localSheetId="7" hidden="1">#REF!</definedName>
    <definedName name="_Sort" localSheetId="8" hidden="1">#REF!</definedName>
    <definedName name="_Sort" localSheetId="13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5" hidden="1">#REF!</definedName>
    <definedName name="_Sort" localSheetId="14" hidden="1">#REF!</definedName>
    <definedName name="_Sort" hidden="1">#REF!</definedName>
    <definedName name="abang" localSheetId="2" hidden="1">[4]InsQ!$BG$13:$BV$13</definedName>
    <definedName name="abang" localSheetId="3" hidden="1">[4]InsQ!$BG$13:$BV$13</definedName>
    <definedName name="abang" localSheetId="14" hidden="1">[4]InsQ!$BG$13:$BV$13</definedName>
    <definedName name="abang" hidden="1">[5]InsQ!$BG$13:$BV$13</definedName>
    <definedName name="Finance" localSheetId="2" hidden="1">[10]InsQ!$BG$11:$BV$11</definedName>
    <definedName name="Finance" localSheetId="3" hidden="1">[10]InsQ!$BG$11:$BV$11</definedName>
    <definedName name="Finance" localSheetId="14" hidden="1">[10]InsQ!$BG$11:$BV$11</definedName>
    <definedName name="Finance" hidden="1">[11]InsQ!$BG$11:$BV$11</definedName>
    <definedName name="graph1" hidden="1">[1]summ!$D$13:$P$13</definedName>
    <definedName name="k" localSheetId="2" hidden="1">[10]InsQ!$AY$11:$BB$11</definedName>
    <definedName name="k" localSheetId="3" hidden="1">[10]InsQ!$AY$11:$BB$11</definedName>
    <definedName name="k" localSheetId="14" hidden="1">[10]InsQ!$AY$11:$BB$11</definedName>
    <definedName name="k" hidden="1">[11]InsQ!$AY$11:$BB$11</definedName>
    <definedName name="l" localSheetId="2" hidden="1">[2]A!$C$7:$M$7</definedName>
    <definedName name="l" localSheetId="3" hidden="1">[2]A!$C$7:$M$7</definedName>
    <definedName name="l" localSheetId="14" hidden="1">[2]A!$C$7:$M$7</definedName>
    <definedName name="l" hidden="1">[3]A!$C$7:$M$7</definedName>
    <definedName name="lan" localSheetId="2" hidden="1">[2]A!$C$7:$H$7</definedName>
    <definedName name="lan" localSheetId="3" hidden="1">[2]A!$C$7:$H$7</definedName>
    <definedName name="lan" localSheetId="14" hidden="1">[2]A!$C$7:$H$7</definedName>
    <definedName name="lan" hidden="1">[3]A!$C$7:$H$7</definedName>
    <definedName name="_xlnm.Print_Area" localSheetId="1">'Cover Tables'!$A$1:$H$41</definedName>
    <definedName name="_xlnm.Print_Area" localSheetId="12">Separator2!$A$1:$F$30</definedName>
    <definedName name="_xlnm.Print_Area" localSheetId="2">'Tab 1A-1C'!$A$2:$O$68</definedName>
    <definedName name="_xlnm.Print_Area" localSheetId="3">'Tab 2A -2B'!$A$1:$O$80</definedName>
    <definedName name="_xlnm.Print_Area" localSheetId="4">'Tab 2C-2D'!$A$1:$O$104</definedName>
    <definedName name="_xlnm.Print_Area" localSheetId="5">'Tab 2E-2F'!$A$1:$O$104</definedName>
    <definedName name="_xlnm.Print_Area" localSheetId="6">'Tab 3A'!$A$1:$O$69</definedName>
    <definedName name="_xlnm.Print_Area" localSheetId="7">'Tab 3B'!$A$1:$N$66</definedName>
    <definedName name="_xlnm.Print_Area" localSheetId="8">'Tab 3C'!$A$1:$O$66</definedName>
    <definedName name="_xlnm.Print_Area" localSheetId="13">'Tab 3D'!$A$1:$L$66</definedName>
    <definedName name="_xlnm.Print_Area" localSheetId="9">'Tab 4A'!$A$1:$O$66</definedName>
    <definedName name="_xlnm.Print_Area" localSheetId="10">'Tab 4B'!$A$1:$O$66</definedName>
    <definedName name="_xlnm.Print_Area" localSheetId="11">'Tab 4C'!$A$1:$O$66</definedName>
    <definedName name="_xlnm.Print_Area" localSheetId="15">'Tab 4D'!$A$1:$L$66</definedName>
    <definedName name="_xlnm.Print_Area" localSheetId="14">'Tab 5A-5C'!$A$1:$M$84</definedName>
    <definedName name="_xlnm.Print_Area" localSheetId="0">'VALUE (RM MILLION)'!$A$1:$FM$1520</definedName>
    <definedName name="_xlnm.Print_Titles" localSheetId="0">'VALUE (RM MILLION)'!$F:$H,'VALUE (RM MILLION)'!$1:$3</definedName>
    <definedName name="print1a">'Tab 1A-1C'!$A$1:$G$69</definedName>
    <definedName name="print2a" localSheetId="14">'Tab 5A-5C'!$A$1:$M$76</definedName>
    <definedName name="print2a">'Tab 2A -2B'!$A$1:$M$80</definedName>
    <definedName name="print2c" localSheetId="7">#REF!</definedName>
    <definedName name="print2c" localSheetId="8">#REF!</definedName>
    <definedName name="print2c" localSheetId="13">#REF!</definedName>
    <definedName name="print2c" localSheetId="9">#REF!</definedName>
    <definedName name="print2c" localSheetId="10">#REF!</definedName>
    <definedName name="print2c" localSheetId="11">#REF!</definedName>
    <definedName name="print2c" localSheetId="15">#REF!</definedName>
    <definedName name="print2c" localSheetId="14">#REF!</definedName>
    <definedName name="print2c">#REF!</definedName>
    <definedName name="print3a" localSheetId="7">#REF!</definedName>
    <definedName name="print3a" localSheetId="8">#REF!</definedName>
    <definedName name="print3a" localSheetId="13">#REF!</definedName>
    <definedName name="print3a" localSheetId="9">#REF!</definedName>
    <definedName name="print3a" localSheetId="10">#REF!</definedName>
    <definedName name="print3a" localSheetId="11">#REF!</definedName>
    <definedName name="print3a" localSheetId="15">#REF!</definedName>
    <definedName name="print3a" localSheetId="14">#REF!</definedName>
    <definedName name="print3a">#REF!</definedName>
    <definedName name="print3b" localSheetId="7">#REF!</definedName>
    <definedName name="print3b" localSheetId="8">#REF!</definedName>
    <definedName name="print3b" localSheetId="13">#REF!</definedName>
    <definedName name="print3b" localSheetId="9">#REF!</definedName>
    <definedName name="print3b" localSheetId="10">#REF!</definedName>
    <definedName name="print3b" localSheetId="11">#REF!</definedName>
    <definedName name="print3b" localSheetId="15">#REF!</definedName>
    <definedName name="print3b" localSheetId="14">#REF!</definedName>
    <definedName name="print3b">#REF!</definedName>
    <definedName name="print3c" localSheetId="7">#REF!</definedName>
    <definedName name="print3c" localSheetId="8">#REF!</definedName>
    <definedName name="print3c" localSheetId="13">#REF!</definedName>
    <definedName name="print3c" localSheetId="9">#REF!</definedName>
    <definedName name="print3c" localSheetId="10">#REF!</definedName>
    <definedName name="print3c" localSheetId="11">#REF!</definedName>
    <definedName name="print3c" localSheetId="15">#REF!</definedName>
    <definedName name="print3c" localSheetId="14">#REF!</definedName>
    <definedName name="print3c">#REF!</definedName>
    <definedName name="print3d" localSheetId="7">#REF!</definedName>
    <definedName name="print3d" localSheetId="8">#REF!</definedName>
    <definedName name="print3d" localSheetId="13">#REF!</definedName>
    <definedName name="print3d" localSheetId="9">#REF!</definedName>
    <definedName name="print3d" localSheetId="10">#REF!</definedName>
    <definedName name="print3d" localSheetId="11">#REF!</definedName>
    <definedName name="print3d" localSheetId="15">#REF!</definedName>
    <definedName name="print3d" localSheetId="14">#REF!</definedName>
    <definedName name="print3d">#REF!</definedName>
    <definedName name="print4b" localSheetId="7">#REF!</definedName>
    <definedName name="print4b" localSheetId="8">#REF!</definedName>
    <definedName name="print4b" localSheetId="13">#REF!</definedName>
    <definedName name="print4b" localSheetId="9">#REF!</definedName>
    <definedName name="print4b" localSheetId="10">#REF!</definedName>
    <definedName name="print4b" localSheetId="11">#REF!</definedName>
    <definedName name="print4b" localSheetId="15">#REF!</definedName>
    <definedName name="print4b" localSheetId="14">#REF!</definedName>
    <definedName name="print4b">#REF!</definedName>
    <definedName name="print4c" localSheetId="7">#REF!</definedName>
    <definedName name="print4c" localSheetId="8">#REF!</definedName>
    <definedName name="print4c" localSheetId="13">#REF!</definedName>
    <definedName name="print4c" localSheetId="9">#REF!</definedName>
    <definedName name="print4c" localSheetId="10">#REF!</definedName>
    <definedName name="print4c" localSheetId="11">#REF!</definedName>
    <definedName name="print4c" localSheetId="15">#REF!</definedName>
    <definedName name="print4c" localSheetId="14">#REF!</definedName>
    <definedName name="print4c">#REF!</definedName>
    <definedName name="print4d" localSheetId="7">#REF!</definedName>
    <definedName name="print4d" localSheetId="8">#REF!</definedName>
    <definedName name="print4d" localSheetId="13">#REF!</definedName>
    <definedName name="print4d" localSheetId="9">#REF!</definedName>
    <definedName name="print4d" localSheetId="10">#REF!</definedName>
    <definedName name="print4d" localSheetId="11">#REF!</definedName>
    <definedName name="print4d" localSheetId="15">#REF!</definedName>
    <definedName name="print4d" localSheetId="14">#REF!</definedName>
    <definedName name="print4d">#REF!</definedName>
  </definedNames>
  <calcPr calcId="191029"/>
</workbook>
</file>

<file path=xl/calcChain.xml><?xml version="1.0" encoding="utf-8"?>
<calcChain xmlns="http://schemas.openxmlformats.org/spreadsheetml/2006/main">
  <c r="FL1536" i="62" l="1"/>
  <c r="FL1545" i="62" s="1"/>
  <c r="FJ1536" i="62"/>
  <c r="FJ1545" i="62" s="1"/>
  <c r="FI1536" i="62"/>
  <c r="FI1545" i="62" s="1"/>
  <c r="FH1536" i="62"/>
  <c r="FH1545" i="62" s="1"/>
  <c r="FF1536" i="62"/>
  <c r="FF1545" i="62" s="1"/>
  <c r="EZ1536" i="62"/>
  <c r="EZ1545" i="62" s="1"/>
  <c r="EY1536" i="62"/>
  <c r="EY1545" i="62" s="1"/>
  <c r="EX1536" i="62"/>
  <c r="EX1545" i="62" s="1"/>
  <c r="EW1536" i="62"/>
  <c r="EW1545" i="62" s="1"/>
  <c r="EV1536" i="62"/>
  <c r="EV1545" i="62" s="1"/>
  <c r="EU1536" i="62"/>
  <c r="EU1545" i="62" s="1"/>
  <c r="ET1536" i="62"/>
  <c r="ET1545" i="62" s="1"/>
  <c r="EM1536" i="62"/>
  <c r="EM1545" i="62" s="1"/>
  <c r="EL1536" i="62"/>
  <c r="EL1545" i="62" s="1"/>
  <c r="EK1536" i="62"/>
  <c r="EK1545" i="62" s="1"/>
  <c r="EJ1536" i="62"/>
  <c r="EI1536" i="62"/>
  <c r="EI1545" i="62" s="1"/>
  <c r="EH1536" i="62"/>
  <c r="EH1545" i="62" s="1"/>
  <c r="EG1536" i="62"/>
  <c r="EG1545" i="62" s="1"/>
  <c r="DO1536" i="62"/>
  <c r="DO1545" i="62" s="1"/>
  <c r="DN1536" i="62"/>
  <c r="DN1545" i="62" s="1"/>
  <c r="DM1536" i="62"/>
  <c r="DM1545" i="62" s="1"/>
  <c r="DL1536" i="62"/>
  <c r="DL1545" i="62" s="1"/>
  <c r="DK1536" i="62"/>
  <c r="DK1545" i="62" s="1"/>
  <c r="DJ1536" i="62"/>
  <c r="DJ1545" i="62" s="1"/>
  <c r="DI1536" i="62"/>
  <c r="DI1545" i="62" s="1"/>
  <c r="DH1536" i="62"/>
  <c r="DH1545" i="62" s="1"/>
  <c r="DG1536" i="62"/>
  <c r="DG1545" i="62" s="1"/>
  <c r="DF1536" i="62"/>
  <c r="DF1545" i="62" s="1"/>
  <c r="DE1536" i="62"/>
  <c r="DE1545" i="62" s="1"/>
  <c r="DD1536" i="62"/>
  <c r="DD1545" i="62" s="1"/>
  <c r="DC1536" i="62"/>
  <c r="DC1545" i="62" s="1"/>
  <c r="DB1536" i="62"/>
  <c r="DB1545" i="62" s="1"/>
  <c r="DA1536" i="62"/>
  <c r="DA1545" i="62" s="1"/>
  <c r="CZ1536" i="62"/>
  <c r="CZ1545" i="62" s="1"/>
  <c r="CU1536" i="62"/>
  <c r="CU1545" i="62" s="1"/>
  <c r="CT1536" i="62"/>
  <c r="CT1545" i="62" s="1"/>
  <c r="CS1536" i="62"/>
  <c r="CS1545" i="62" s="1"/>
  <c r="CR1536" i="62"/>
  <c r="CR1545" i="62" s="1"/>
  <c r="CH1536" i="62"/>
  <c r="CH1545" i="62" s="1"/>
  <c r="CG1536" i="62"/>
  <c r="CG1545" i="62" s="1"/>
  <c r="CF1536" i="62"/>
  <c r="CF1545" i="62" s="1"/>
  <c r="CE1536" i="62"/>
  <c r="CE1545" i="62" s="1"/>
  <c r="CA1536" i="62"/>
  <c r="CA1545" i="62" s="1"/>
  <c r="BZ1536" i="62"/>
  <c r="BZ1545" i="62" s="1"/>
  <c r="BY1536" i="62"/>
  <c r="BY1545" i="62" s="1"/>
  <c r="BX1536" i="62"/>
  <c r="BX1545" i="62" s="1"/>
  <c r="BW1536" i="62"/>
  <c r="BW1545" i="62" s="1"/>
  <c r="BV1536" i="62"/>
  <c r="BV1545" i="62" s="1"/>
  <c r="BU1536" i="62"/>
  <c r="BU1545" i="62" s="1"/>
  <c r="BT1536" i="62"/>
  <c r="BT1545" i="62" s="1"/>
  <c r="BS1536" i="62"/>
  <c r="BS1545" i="62" s="1"/>
  <c r="BB1536" i="62"/>
  <c r="BB1545" i="62" s="1"/>
  <c r="BA1536" i="62"/>
  <c r="BA1545" i="62" s="1"/>
  <c r="AZ1536" i="62"/>
  <c r="AZ1545" i="62" s="1"/>
  <c r="AY1536" i="62"/>
  <c r="AY1545" i="62" s="1"/>
  <c r="AX1536" i="62"/>
  <c r="AX1545" i="62" s="1"/>
  <c r="AW1536" i="62"/>
  <c r="AW1545" i="62" s="1"/>
  <c r="AV1536" i="62"/>
  <c r="AV1545" i="62" s="1"/>
  <c r="AU1536" i="62"/>
  <c r="AU1545" i="62" s="1"/>
  <c r="AT1536" i="62"/>
  <c r="AT1545" i="62" s="1"/>
  <c r="AS1536" i="62"/>
  <c r="AS1545" i="62" s="1"/>
  <c r="AR1536" i="62"/>
  <c r="AR1545" i="62" s="1"/>
  <c r="AQ1536" i="62"/>
  <c r="AQ1545" i="62" s="1"/>
  <c r="AP1536" i="62"/>
  <c r="AP1545" i="62" s="1"/>
  <c r="AO1536" i="62"/>
  <c r="AO1545" i="62" s="1"/>
  <c r="AN1536" i="62"/>
  <c r="AN1545" i="62" s="1"/>
  <c r="AM1536" i="62"/>
  <c r="AM1545" i="62" s="1"/>
  <c r="AL1536" i="62"/>
  <c r="AL1545" i="62" s="1"/>
  <c r="AK1536" i="62"/>
  <c r="AK1545" i="62" s="1"/>
  <c r="AJ1536" i="62"/>
  <c r="AJ1545" i="62" s="1"/>
  <c r="AI1536" i="62"/>
  <c r="AI1545" i="62" s="1"/>
  <c r="AH1536" i="62"/>
  <c r="AH1545" i="62" s="1"/>
  <c r="AG1536" i="62"/>
  <c r="AG1545" i="62" s="1"/>
  <c r="AF1536" i="62"/>
  <c r="AF1545" i="62" s="1"/>
  <c r="AE1536" i="62"/>
  <c r="AE1545" i="62" s="1"/>
  <c r="AD1536" i="62"/>
  <c r="AD1545" i="62" s="1"/>
  <c r="AC1536" i="62"/>
  <c r="AC1545" i="62" s="1"/>
  <c r="AB1536" i="62"/>
  <c r="AB1545" i="62" s="1"/>
  <c r="AA1536" i="62"/>
  <c r="AA1545" i="62" s="1"/>
  <c r="Z1536" i="62"/>
  <c r="Z1545" i="62" s="1"/>
  <c r="Y1536" i="62"/>
  <c r="Y1545" i="62" s="1"/>
  <c r="X1536" i="62"/>
  <c r="X1545" i="62" s="1"/>
  <c r="W1536" i="62"/>
  <c r="W1545" i="62" s="1"/>
  <c r="V1536" i="62"/>
  <c r="V1545" i="62" s="1"/>
  <c r="U1536" i="62"/>
  <c r="U1545" i="62" s="1"/>
  <c r="T1536" i="62"/>
  <c r="T1545" i="62" s="1"/>
  <c r="S1536" i="62"/>
  <c r="S1545" i="62" s="1"/>
  <c r="R1536" i="62"/>
  <c r="R1545" i="62" s="1"/>
  <c r="Q1536" i="62"/>
  <c r="Q1545" i="62" s="1"/>
  <c r="P1536" i="62"/>
  <c r="P1545" i="62" s="1"/>
  <c r="O1536" i="62"/>
  <c r="O1545" i="62" s="1"/>
  <c r="FL1535" i="62"/>
  <c r="FL1544" i="62" s="1"/>
  <c r="FJ1535" i="62"/>
  <c r="FJ1544" i="62" s="1"/>
  <c r="FI1535" i="62"/>
  <c r="FI1544" i="62" s="1"/>
  <c r="FH1535" i="62"/>
  <c r="FH1544" i="62" s="1"/>
  <c r="FF1535" i="62"/>
  <c r="FF1544" i="62" s="1"/>
  <c r="EZ1535" i="62"/>
  <c r="EZ1544" i="62" s="1"/>
  <c r="EY1535" i="62"/>
  <c r="EY1544" i="62" s="1"/>
  <c r="EX1535" i="62"/>
  <c r="EX1544" i="62" s="1"/>
  <c r="EW1535" i="62"/>
  <c r="EW1544" i="62" s="1"/>
  <c r="EV1535" i="62"/>
  <c r="EV1544" i="62" s="1"/>
  <c r="EU1535" i="62"/>
  <c r="EU1544" i="62" s="1"/>
  <c r="ET1535" i="62"/>
  <c r="ET1544" i="62" s="1"/>
  <c r="EM1535" i="62"/>
  <c r="EM1544" i="62" s="1"/>
  <c r="EL1535" i="62"/>
  <c r="EL1544" i="62" s="1"/>
  <c r="EK1535" i="62"/>
  <c r="EK1544" i="62" s="1"/>
  <c r="EJ1535" i="62"/>
  <c r="EJ1544" i="62" s="1"/>
  <c r="EI1535" i="62"/>
  <c r="EI1544" i="62" s="1"/>
  <c r="EH1535" i="62"/>
  <c r="EG1535" i="62"/>
  <c r="EG1544" i="62" s="1"/>
  <c r="DO1535" i="62"/>
  <c r="DO1544" i="62" s="1"/>
  <c r="DN1535" i="62"/>
  <c r="DN1544" i="62" s="1"/>
  <c r="DM1535" i="62"/>
  <c r="DM1544" i="62" s="1"/>
  <c r="DL1535" i="62"/>
  <c r="DL1544" i="62" s="1"/>
  <c r="DK1535" i="62"/>
  <c r="DK1544" i="62" s="1"/>
  <c r="DJ1535" i="62"/>
  <c r="DJ1544" i="62" s="1"/>
  <c r="DI1535" i="62"/>
  <c r="DI1544" i="62" s="1"/>
  <c r="DH1535" i="62"/>
  <c r="DH1544" i="62" s="1"/>
  <c r="DG1535" i="62"/>
  <c r="DG1544" i="62" s="1"/>
  <c r="DF1535" i="62"/>
  <c r="DF1544" i="62" s="1"/>
  <c r="DE1535" i="62"/>
  <c r="DE1544" i="62" s="1"/>
  <c r="DD1535" i="62"/>
  <c r="DD1544" i="62" s="1"/>
  <c r="DC1535" i="62"/>
  <c r="DC1544" i="62" s="1"/>
  <c r="DB1535" i="62"/>
  <c r="DB1544" i="62" s="1"/>
  <c r="DA1535" i="62"/>
  <c r="DA1544" i="62" s="1"/>
  <c r="CZ1535" i="62"/>
  <c r="CZ1544" i="62" s="1"/>
  <c r="CU1535" i="62"/>
  <c r="CU1544" i="62" s="1"/>
  <c r="CT1535" i="62"/>
  <c r="CT1544" i="62" s="1"/>
  <c r="CS1535" i="62"/>
  <c r="CS1544" i="62" s="1"/>
  <c r="CR1535" i="62"/>
  <c r="CR1544" i="62" s="1"/>
  <c r="CH1535" i="62"/>
  <c r="CH1544" i="62" s="1"/>
  <c r="CG1535" i="62"/>
  <c r="CG1544" i="62" s="1"/>
  <c r="CF1535" i="62"/>
  <c r="CF1544" i="62" s="1"/>
  <c r="CE1535" i="62"/>
  <c r="CE1544" i="62" s="1"/>
  <c r="CA1535" i="62"/>
  <c r="CA1544" i="62" s="1"/>
  <c r="BZ1535" i="62"/>
  <c r="BZ1544" i="62" s="1"/>
  <c r="BY1535" i="62"/>
  <c r="BY1544" i="62" s="1"/>
  <c r="BX1535" i="62"/>
  <c r="BX1544" i="62" s="1"/>
  <c r="BW1535" i="62"/>
  <c r="BW1544" i="62" s="1"/>
  <c r="BV1535" i="62"/>
  <c r="BV1544" i="62" s="1"/>
  <c r="BU1535" i="62"/>
  <c r="BU1544" i="62" s="1"/>
  <c r="BT1535" i="62"/>
  <c r="BT1544" i="62" s="1"/>
  <c r="BS1535" i="62"/>
  <c r="BS1544" i="62" s="1"/>
  <c r="BB1535" i="62"/>
  <c r="BB1544" i="62" s="1"/>
  <c r="BA1535" i="62"/>
  <c r="BA1544" i="62" s="1"/>
  <c r="AZ1535" i="62"/>
  <c r="AZ1544" i="62" s="1"/>
  <c r="AY1535" i="62"/>
  <c r="AY1544" i="62" s="1"/>
  <c r="AX1535" i="62"/>
  <c r="AX1544" i="62" s="1"/>
  <c r="AW1535" i="62"/>
  <c r="AW1544" i="62" s="1"/>
  <c r="AV1535" i="62"/>
  <c r="AV1544" i="62" s="1"/>
  <c r="AU1535" i="62"/>
  <c r="AU1544" i="62" s="1"/>
  <c r="AT1535" i="62"/>
  <c r="AT1544" i="62" s="1"/>
  <c r="AS1535" i="62"/>
  <c r="AS1544" i="62" s="1"/>
  <c r="AR1535" i="62"/>
  <c r="AR1544" i="62" s="1"/>
  <c r="AQ1535" i="62"/>
  <c r="AQ1544" i="62" s="1"/>
  <c r="AP1535" i="62"/>
  <c r="AP1544" i="62" s="1"/>
  <c r="AO1535" i="62"/>
  <c r="AO1544" i="62" s="1"/>
  <c r="AN1535" i="62"/>
  <c r="AN1544" i="62" s="1"/>
  <c r="AM1535" i="62"/>
  <c r="AM1544" i="62" s="1"/>
  <c r="AL1535" i="62"/>
  <c r="AL1544" i="62" s="1"/>
  <c r="AK1535" i="62"/>
  <c r="AK1544" i="62" s="1"/>
  <c r="AJ1535" i="62"/>
  <c r="AJ1544" i="62" s="1"/>
  <c r="AI1535" i="62"/>
  <c r="AI1544" i="62" s="1"/>
  <c r="AH1535" i="62"/>
  <c r="AH1544" i="62" s="1"/>
  <c r="AG1535" i="62"/>
  <c r="AG1544" i="62" s="1"/>
  <c r="AF1535" i="62"/>
  <c r="AF1544" i="62" s="1"/>
  <c r="AE1535" i="62"/>
  <c r="AE1544" i="62" s="1"/>
  <c r="AD1535" i="62"/>
  <c r="AD1544" i="62" s="1"/>
  <c r="AC1535" i="62"/>
  <c r="AC1544" i="62" s="1"/>
  <c r="AB1535" i="62"/>
  <c r="AA1535" i="62"/>
  <c r="AA1544" i="62" s="1"/>
  <c r="Z1535" i="62"/>
  <c r="Y1535" i="62"/>
  <c r="Y1544" i="62" s="1"/>
  <c r="X1535" i="62"/>
  <c r="X1544" i="62" s="1"/>
  <c r="W1535" i="62"/>
  <c r="W1544" i="62" s="1"/>
  <c r="V1535" i="62"/>
  <c r="V1544" i="62" s="1"/>
  <c r="U1535" i="62"/>
  <c r="U1544" i="62" s="1"/>
  <c r="T1535" i="62"/>
  <c r="T1544" i="62" s="1"/>
  <c r="S1535" i="62"/>
  <c r="S1544" i="62" s="1"/>
  <c r="R1535" i="62"/>
  <c r="R1544" i="62" s="1"/>
  <c r="Q1535" i="62"/>
  <c r="Q1544" i="62" s="1"/>
  <c r="P1535" i="62"/>
  <c r="P1544" i="62" s="1"/>
  <c r="O1535" i="62"/>
  <c r="O1544" i="62" s="1"/>
  <c r="FL1534" i="62"/>
  <c r="FL1543" i="62" s="1"/>
  <c r="FJ1534" i="62"/>
  <c r="FJ1543" i="62" s="1"/>
  <c r="FI1534" i="62"/>
  <c r="FI1543" i="62" s="1"/>
  <c r="FH1534" i="62"/>
  <c r="FH1543" i="62" s="1"/>
  <c r="FF1534" i="62"/>
  <c r="FF1543" i="62" s="1"/>
  <c r="EZ1534" i="62"/>
  <c r="EZ1543" i="62" s="1"/>
  <c r="EY1534" i="62"/>
  <c r="EY1543" i="62" s="1"/>
  <c r="EX1534" i="62"/>
  <c r="EW1534" i="62"/>
  <c r="EW1543" i="62" s="1"/>
  <c r="EV1534" i="62"/>
  <c r="EV1543" i="62" s="1"/>
  <c r="EU1534" i="62"/>
  <c r="EU1543" i="62" s="1"/>
  <c r="ET1534" i="62"/>
  <c r="ET1543" i="62" s="1"/>
  <c r="EM1534" i="62"/>
  <c r="EM1543" i="62" s="1"/>
  <c r="EL1534" i="62"/>
  <c r="EL1543" i="62" s="1"/>
  <c r="EK1534" i="62"/>
  <c r="EJ1534" i="62"/>
  <c r="EJ1543" i="62" s="1"/>
  <c r="EI1534" i="62"/>
  <c r="EI1543" i="62" s="1"/>
  <c r="EH1534" i="62"/>
  <c r="EH1543" i="62" s="1"/>
  <c r="EG1534" i="62"/>
  <c r="EG1543" i="62" s="1"/>
  <c r="DO1534" i="62"/>
  <c r="DO1543" i="62" s="1"/>
  <c r="DN1534" i="62"/>
  <c r="DN1543" i="62" s="1"/>
  <c r="DM1534" i="62"/>
  <c r="DM1543" i="62" s="1"/>
  <c r="DL1534" i="62"/>
  <c r="DL1543" i="62" s="1"/>
  <c r="DK1534" i="62"/>
  <c r="DK1543" i="62" s="1"/>
  <c r="DJ1534" i="62"/>
  <c r="DJ1543" i="62" s="1"/>
  <c r="DI1534" i="62"/>
  <c r="DI1543" i="62" s="1"/>
  <c r="DH1534" i="62"/>
  <c r="DH1543" i="62" s="1"/>
  <c r="DG1534" i="62"/>
  <c r="DG1543" i="62" s="1"/>
  <c r="DF1534" i="62"/>
  <c r="DF1543" i="62" s="1"/>
  <c r="DE1534" i="62"/>
  <c r="DE1543" i="62" s="1"/>
  <c r="DD1534" i="62"/>
  <c r="DD1543" i="62" s="1"/>
  <c r="DC1534" i="62"/>
  <c r="DC1543" i="62" s="1"/>
  <c r="DB1534" i="62"/>
  <c r="DB1543" i="62" s="1"/>
  <c r="DA1534" i="62"/>
  <c r="DA1543" i="62" s="1"/>
  <c r="CZ1534" i="62"/>
  <c r="CZ1543" i="62" s="1"/>
  <c r="CY1534" i="62"/>
  <c r="CY1543" i="62" s="1"/>
  <c r="CX1534" i="62"/>
  <c r="CX1543" i="62" s="1"/>
  <c r="CW1534" i="62"/>
  <c r="CW1543" i="62" s="1"/>
  <c r="CU1534" i="62"/>
  <c r="CU1543" i="62" s="1"/>
  <c r="CT1534" i="62"/>
  <c r="CT1543" i="62" s="1"/>
  <c r="CS1534" i="62"/>
  <c r="CS1543" i="62" s="1"/>
  <c r="CR1534" i="62"/>
  <c r="CR1543" i="62" s="1"/>
  <c r="CH1534" i="62"/>
  <c r="CH1543" i="62" s="1"/>
  <c r="CG1534" i="62"/>
  <c r="CG1543" i="62" s="1"/>
  <c r="CF1534" i="62"/>
  <c r="CF1543" i="62" s="1"/>
  <c r="CE1534" i="62"/>
  <c r="CE1543" i="62" s="1"/>
  <c r="CD1534" i="62"/>
  <c r="CD1543" i="62" s="1"/>
  <c r="CC1534" i="62"/>
  <c r="CC1543" i="62" s="1"/>
  <c r="CB1534" i="62"/>
  <c r="CB1543" i="62" s="1"/>
  <c r="CA1534" i="62"/>
  <c r="CA1543" i="62" s="1"/>
  <c r="BZ1534" i="62"/>
  <c r="BZ1543" i="62" s="1"/>
  <c r="BY1534" i="62"/>
  <c r="BY1543" i="62" s="1"/>
  <c r="BX1534" i="62"/>
  <c r="BX1543" i="62" s="1"/>
  <c r="BW1534" i="62"/>
  <c r="BW1543" i="62" s="1"/>
  <c r="BV1534" i="62"/>
  <c r="BV1543" i="62" s="1"/>
  <c r="BU1534" i="62"/>
  <c r="BU1543" i="62" s="1"/>
  <c r="BT1534" i="62"/>
  <c r="BT1543" i="62" s="1"/>
  <c r="BS1534" i="62"/>
  <c r="BS1543" i="62" s="1"/>
  <c r="BB1534" i="62"/>
  <c r="BB1543" i="62" s="1"/>
  <c r="BA1534" i="62"/>
  <c r="BA1543" i="62" s="1"/>
  <c r="AZ1534" i="62"/>
  <c r="AZ1543" i="62" s="1"/>
  <c r="AY1534" i="62"/>
  <c r="AY1543" i="62" s="1"/>
  <c r="AX1534" i="62"/>
  <c r="AX1543" i="62" s="1"/>
  <c r="AW1534" i="62"/>
  <c r="AW1543" i="62" s="1"/>
  <c r="AV1534" i="62"/>
  <c r="AV1543" i="62" s="1"/>
  <c r="AU1534" i="62"/>
  <c r="AU1543" i="62" s="1"/>
  <c r="AT1534" i="62"/>
  <c r="AT1543" i="62" s="1"/>
  <c r="AS1534" i="62"/>
  <c r="AS1543" i="62" s="1"/>
  <c r="AR1534" i="62"/>
  <c r="AR1543" i="62" s="1"/>
  <c r="AQ1534" i="62"/>
  <c r="AQ1543" i="62" s="1"/>
  <c r="AP1534" i="62"/>
  <c r="AP1543" i="62" s="1"/>
  <c r="AO1534" i="62"/>
  <c r="AO1543" i="62" s="1"/>
  <c r="AN1534" i="62"/>
  <c r="AN1543" i="62" s="1"/>
  <c r="AM1534" i="62"/>
  <c r="AM1543" i="62" s="1"/>
  <c r="AL1534" i="62"/>
  <c r="AL1543" i="62" s="1"/>
  <c r="AK1534" i="62"/>
  <c r="AK1543" i="62" s="1"/>
  <c r="AJ1534" i="62"/>
  <c r="AJ1543" i="62" s="1"/>
  <c r="AI1534" i="62"/>
  <c r="AI1543" i="62" s="1"/>
  <c r="AH1534" i="62"/>
  <c r="AH1543" i="62" s="1"/>
  <c r="AG1534" i="62"/>
  <c r="AG1543" i="62" s="1"/>
  <c r="AF1534" i="62"/>
  <c r="AF1543" i="62" s="1"/>
  <c r="AE1534" i="62"/>
  <c r="AE1543" i="62" s="1"/>
  <c r="AD1534" i="62"/>
  <c r="AD1543" i="62" s="1"/>
  <c r="AC1534" i="62"/>
  <c r="AC1543" i="62" s="1"/>
  <c r="AB1534" i="62"/>
  <c r="AB1543" i="62" s="1"/>
  <c r="AA1534" i="62"/>
  <c r="AA1543" i="62" s="1"/>
  <c r="Z1534" i="62"/>
  <c r="Z1543" i="62" s="1"/>
  <c r="Y1534" i="62"/>
  <c r="Y1543" i="62" s="1"/>
  <c r="X1534" i="62"/>
  <c r="X1543" i="62" s="1"/>
  <c r="W1534" i="62"/>
  <c r="W1543" i="62" s="1"/>
  <c r="V1534" i="62"/>
  <c r="V1543" i="62" s="1"/>
  <c r="U1534" i="62"/>
  <c r="U1543" i="62" s="1"/>
  <c r="T1534" i="62"/>
  <c r="T1543" i="62" s="1"/>
  <c r="S1534" i="62"/>
  <c r="S1543" i="62" s="1"/>
  <c r="R1534" i="62"/>
  <c r="R1543" i="62" s="1"/>
  <c r="Q1534" i="62"/>
  <c r="Q1543" i="62" s="1"/>
  <c r="P1534" i="62"/>
  <c r="P1543" i="62" s="1"/>
  <c r="O1534" i="62"/>
  <c r="O1543" i="62" s="1"/>
  <c r="FL1533" i="62"/>
  <c r="FJ1533" i="62"/>
  <c r="FI1533" i="62"/>
  <c r="FH1533" i="62"/>
  <c r="FF1533" i="62"/>
  <c r="EZ1533" i="62"/>
  <c r="EY1533" i="62"/>
  <c r="EX1533" i="62"/>
  <c r="EW1533" i="62"/>
  <c r="EV1533" i="62"/>
  <c r="EU1533" i="62"/>
  <c r="ET1533" i="62"/>
  <c r="EM1533" i="62"/>
  <c r="EL1533" i="62"/>
  <c r="EK1533" i="62"/>
  <c r="EJ1533" i="62"/>
  <c r="EI1533" i="62"/>
  <c r="EH1533" i="62"/>
  <c r="EG1533" i="62"/>
  <c r="DO1533" i="62"/>
  <c r="DN1533" i="62"/>
  <c r="DM1533" i="62"/>
  <c r="DL1533" i="62"/>
  <c r="DK1533" i="62"/>
  <c r="DJ1533" i="62"/>
  <c r="DI1533" i="62"/>
  <c r="DH1533" i="62"/>
  <c r="DG1533" i="62"/>
  <c r="DF1533" i="62"/>
  <c r="DE1533" i="62"/>
  <c r="DD1533" i="62"/>
  <c r="DC1533" i="62"/>
  <c r="DB1533" i="62"/>
  <c r="DA1533" i="62"/>
  <c r="CZ1533" i="62"/>
  <c r="CU1533" i="62"/>
  <c r="CT1533" i="62"/>
  <c r="CS1533" i="62"/>
  <c r="CR1533" i="62"/>
  <c r="CH1533" i="62"/>
  <c r="CG1533" i="62"/>
  <c r="CF1533" i="62"/>
  <c r="CE1533" i="62"/>
  <c r="CA1533" i="62"/>
  <c r="BZ1533" i="62"/>
  <c r="BY1533" i="62"/>
  <c r="BX1533" i="62"/>
  <c r="BW1533" i="62"/>
  <c r="BV1533" i="62"/>
  <c r="BU1533" i="62"/>
  <c r="BT1533" i="62"/>
  <c r="BS1533" i="62"/>
  <c r="BB1533" i="62"/>
  <c r="BA1533" i="62"/>
  <c r="AZ1533" i="62"/>
  <c r="AY1533" i="62"/>
  <c r="AX1533" i="62"/>
  <c r="AW1533" i="62"/>
  <c r="AV1533" i="62"/>
  <c r="AU1533" i="62"/>
  <c r="AT1533" i="62"/>
  <c r="AS1533" i="62"/>
  <c r="AR1533" i="62"/>
  <c r="AQ1533" i="62"/>
  <c r="AP1533" i="62"/>
  <c r="AO1533" i="62"/>
  <c r="AN1533" i="62"/>
  <c r="AM1533" i="62"/>
  <c r="AL1533" i="62"/>
  <c r="AK1533" i="62"/>
  <c r="AJ1533" i="62"/>
  <c r="AI1533" i="62"/>
  <c r="AH1533" i="62"/>
  <c r="AG1533" i="62"/>
  <c r="AF1533" i="62"/>
  <c r="AE1533" i="62"/>
  <c r="AD1533" i="62"/>
  <c r="AC1533" i="62"/>
  <c r="AB1533" i="62"/>
  <c r="AA1533" i="62"/>
  <c r="Z1533" i="62"/>
  <c r="Y1533" i="62"/>
  <c r="X1533" i="62"/>
  <c r="W1533" i="62"/>
  <c r="V1533" i="62"/>
  <c r="U1533" i="62"/>
  <c r="T1533" i="62"/>
  <c r="S1533" i="62"/>
  <c r="R1533" i="62"/>
  <c r="Q1533" i="62"/>
  <c r="P1533" i="62"/>
  <c r="O1533" i="62"/>
  <c r="FL1532" i="62"/>
  <c r="FJ1532" i="62"/>
  <c r="FI1532" i="62"/>
  <c r="FH1532" i="62"/>
  <c r="FF1532" i="62"/>
  <c r="EZ1532" i="62"/>
  <c r="EY1532" i="62"/>
  <c r="EX1532" i="62"/>
  <c r="EW1532" i="62"/>
  <c r="EV1532" i="62"/>
  <c r="EU1532" i="62"/>
  <c r="ET1532" i="62"/>
  <c r="EM1532" i="62"/>
  <c r="EL1532" i="62"/>
  <c r="EK1532" i="62"/>
  <c r="EJ1532" i="62"/>
  <c r="EI1532" i="62"/>
  <c r="EH1532" i="62"/>
  <c r="EG1532" i="62"/>
  <c r="DO1532" i="62"/>
  <c r="DN1532" i="62"/>
  <c r="DM1532" i="62"/>
  <c r="DL1532" i="62"/>
  <c r="DK1532" i="62"/>
  <c r="DJ1532" i="62"/>
  <c r="DI1532" i="62"/>
  <c r="DH1532" i="62"/>
  <c r="DG1532" i="62"/>
  <c r="DF1532" i="62"/>
  <c r="DE1532" i="62"/>
  <c r="DD1532" i="62"/>
  <c r="DC1532" i="62"/>
  <c r="DB1532" i="62"/>
  <c r="DA1532" i="62"/>
  <c r="CZ1532" i="62"/>
  <c r="CU1532" i="62"/>
  <c r="CT1532" i="62"/>
  <c r="CS1532" i="62"/>
  <c r="CR1532" i="62"/>
  <c r="CH1532" i="62"/>
  <c r="CG1532" i="62"/>
  <c r="CF1532" i="62"/>
  <c r="CE1532" i="62"/>
  <c r="CA1532" i="62"/>
  <c r="BZ1532" i="62"/>
  <c r="BY1532" i="62"/>
  <c r="BX1532" i="62"/>
  <c r="BW1532" i="62"/>
  <c r="BV1532" i="62"/>
  <c r="BU1532" i="62"/>
  <c r="BT1532" i="62"/>
  <c r="BS1532" i="62"/>
  <c r="BB1532" i="62"/>
  <c r="BA1532" i="62"/>
  <c r="AZ1532" i="62"/>
  <c r="AY1532" i="62"/>
  <c r="AX1532" i="62"/>
  <c r="AW1532" i="62"/>
  <c r="AV1532" i="62"/>
  <c r="AU1532" i="62"/>
  <c r="AT1532" i="62"/>
  <c r="AS1532" i="62"/>
  <c r="AR1532" i="62"/>
  <c r="AQ1532" i="62"/>
  <c r="AP1532" i="62"/>
  <c r="AO1532" i="62"/>
  <c r="AN1532" i="62"/>
  <c r="AM1532" i="62"/>
  <c r="AL1532" i="62"/>
  <c r="AK1532" i="62"/>
  <c r="AJ1532" i="62"/>
  <c r="AI1532" i="62"/>
  <c r="AH1532" i="62"/>
  <c r="AG1532" i="62"/>
  <c r="AF1532" i="62"/>
  <c r="AE1532" i="62"/>
  <c r="AD1532" i="62"/>
  <c r="AC1532" i="62"/>
  <c r="AB1532" i="62"/>
  <c r="AA1532" i="62"/>
  <c r="Z1532" i="62"/>
  <c r="Y1532" i="62"/>
  <c r="X1532" i="62"/>
  <c r="W1532" i="62"/>
  <c r="V1532" i="62"/>
  <c r="U1532" i="62"/>
  <c r="T1532" i="62"/>
  <c r="S1532" i="62"/>
  <c r="R1532" i="62"/>
  <c r="Q1532" i="62"/>
  <c r="P1532" i="62"/>
  <c r="O1532" i="62"/>
  <c r="FL1531" i="62"/>
  <c r="FJ1531" i="62"/>
  <c r="FI1531" i="62"/>
  <c r="FH1531" i="62"/>
  <c r="FF1531" i="62"/>
  <c r="EZ1531" i="62"/>
  <c r="EY1531" i="62"/>
  <c r="EX1531" i="62"/>
  <c r="EW1531" i="62"/>
  <c r="EV1531" i="62"/>
  <c r="EU1531" i="62"/>
  <c r="ET1531" i="62"/>
  <c r="EM1531" i="62"/>
  <c r="EL1531" i="62"/>
  <c r="EK1531" i="62"/>
  <c r="EJ1531" i="62"/>
  <c r="EI1531" i="62"/>
  <c r="EH1531" i="62"/>
  <c r="EG1531" i="62"/>
  <c r="DO1531" i="62"/>
  <c r="DN1531" i="62"/>
  <c r="DM1531" i="62"/>
  <c r="DL1531" i="62"/>
  <c r="DK1531" i="62"/>
  <c r="DJ1531" i="62"/>
  <c r="DI1531" i="62"/>
  <c r="DH1531" i="62"/>
  <c r="DG1531" i="62"/>
  <c r="DF1531" i="62"/>
  <c r="DE1531" i="62"/>
  <c r="DD1531" i="62"/>
  <c r="DC1531" i="62"/>
  <c r="DB1531" i="62"/>
  <c r="DA1531" i="62"/>
  <c r="CZ1531" i="62"/>
  <c r="CU1531" i="62"/>
  <c r="CT1531" i="62"/>
  <c r="CS1531" i="62"/>
  <c r="CR1531" i="62"/>
  <c r="CH1531" i="62"/>
  <c r="CG1531" i="62"/>
  <c r="CF1531" i="62"/>
  <c r="CE1531" i="62"/>
  <c r="CA1531" i="62"/>
  <c r="BZ1531" i="62"/>
  <c r="BY1531" i="62"/>
  <c r="BX1531" i="62"/>
  <c r="BW1531" i="62"/>
  <c r="BV1531" i="62"/>
  <c r="BU1531" i="62"/>
  <c r="BT1531" i="62"/>
  <c r="BS1531" i="62"/>
  <c r="BB1531" i="62"/>
  <c r="BA1531" i="62"/>
  <c r="AZ1531" i="62"/>
  <c r="AY1531" i="62"/>
  <c r="AX1531" i="62"/>
  <c r="AW1531" i="62"/>
  <c r="AV1531" i="62"/>
  <c r="AU1531" i="62"/>
  <c r="AT1531" i="62"/>
  <c r="AS1531" i="62"/>
  <c r="AR1531" i="62"/>
  <c r="AQ1531" i="62"/>
  <c r="AP1531" i="62"/>
  <c r="AO1531" i="62"/>
  <c r="AN1531" i="62"/>
  <c r="AM1531" i="62"/>
  <c r="AL1531" i="62"/>
  <c r="AK1531" i="62"/>
  <c r="AJ1531" i="62"/>
  <c r="AI1531" i="62"/>
  <c r="AH1531" i="62"/>
  <c r="AG1531" i="62"/>
  <c r="AF1531" i="62"/>
  <c r="AE1531" i="62"/>
  <c r="AD1531" i="62"/>
  <c r="AC1531" i="62"/>
  <c r="AB1531" i="62"/>
  <c r="AA1531" i="62"/>
  <c r="Z1531" i="62"/>
  <c r="Y1531" i="62"/>
  <c r="X1531" i="62"/>
  <c r="W1531" i="62"/>
  <c r="V1531" i="62"/>
  <c r="U1531" i="62"/>
  <c r="T1531" i="62"/>
  <c r="S1531" i="62"/>
  <c r="R1531" i="62"/>
  <c r="Q1531" i="62"/>
  <c r="P1531" i="62"/>
  <c r="O1531" i="62"/>
  <c r="FL1530" i="62"/>
  <c r="FJ1530" i="62"/>
  <c r="FI1530" i="62"/>
  <c r="FH1530" i="62"/>
  <c r="FF1530" i="62"/>
  <c r="EZ1530" i="62"/>
  <c r="EY1530" i="62"/>
  <c r="EX1530" i="62"/>
  <c r="EW1530" i="62"/>
  <c r="EV1530" i="62"/>
  <c r="EU1530" i="62"/>
  <c r="ET1530" i="62"/>
  <c r="EM1530" i="62"/>
  <c r="EL1530" i="62"/>
  <c r="EK1530" i="62"/>
  <c r="EJ1530" i="62"/>
  <c r="EI1530" i="62"/>
  <c r="EH1530" i="62"/>
  <c r="EG1530" i="62"/>
  <c r="DO1530" i="62"/>
  <c r="DN1530" i="62"/>
  <c r="DM1530" i="62"/>
  <c r="DL1530" i="62"/>
  <c r="DK1530" i="62"/>
  <c r="DJ1530" i="62"/>
  <c r="DI1530" i="62"/>
  <c r="DH1530" i="62"/>
  <c r="DG1530" i="62"/>
  <c r="DF1530" i="62"/>
  <c r="DE1530" i="62"/>
  <c r="DD1530" i="62"/>
  <c r="DC1530" i="62"/>
  <c r="DB1530" i="62"/>
  <c r="DA1530" i="62"/>
  <c r="CZ1530" i="62"/>
  <c r="CU1530" i="62"/>
  <c r="CT1530" i="62"/>
  <c r="CS1530" i="62"/>
  <c r="CR1530" i="62"/>
  <c r="CH1530" i="62"/>
  <c r="CG1530" i="62"/>
  <c r="CF1530" i="62"/>
  <c r="CE1530" i="62"/>
  <c r="CA1530" i="62"/>
  <c r="BZ1530" i="62"/>
  <c r="BY1530" i="62"/>
  <c r="BX1530" i="62"/>
  <c r="BW1530" i="62"/>
  <c r="BV1530" i="62"/>
  <c r="BU1530" i="62"/>
  <c r="BT1530" i="62"/>
  <c r="BS1530" i="62"/>
  <c r="BB1530" i="62"/>
  <c r="BA1530" i="62"/>
  <c r="AZ1530" i="62"/>
  <c r="AY1530" i="62"/>
  <c r="AX1530" i="62"/>
  <c r="AW1530" i="62"/>
  <c r="AV1530" i="62"/>
  <c r="AU1530" i="62"/>
  <c r="AT1530" i="62"/>
  <c r="AS1530" i="62"/>
  <c r="AR1530" i="62"/>
  <c r="AQ1530" i="62"/>
  <c r="AP1530" i="62"/>
  <c r="AO1530" i="62"/>
  <c r="AN1530" i="62"/>
  <c r="AM1530" i="62"/>
  <c r="AL1530" i="62"/>
  <c r="AK1530" i="62"/>
  <c r="AJ1530" i="62"/>
  <c r="AI1530" i="62"/>
  <c r="AH1530" i="62"/>
  <c r="AG1530" i="62"/>
  <c r="AF1530" i="62"/>
  <c r="AE1530" i="62"/>
  <c r="AD1530" i="62"/>
  <c r="AC1530" i="62"/>
  <c r="AB1530" i="62"/>
  <c r="AA1530" i="62"/>
  <c r="Z1530" i="62"/>
  <c r="Y1530" i="62"/>
  <c r="X1530" i="62"/>
  <c r="W1530" i="62"/>
  <c r="V1530" i="62"/>
  <c r="U1530" i="62"/>
  <c r="T1530" i="62"/>
  <c r="S1530" i="62"/>
  <c r="R1530" i="62"/>
  <c r="Q1530" i="62"/>
  <c r="P1530" i="62"/>
  <c r="O1530" i="62"/>
  <c r="FL1529" i="62"/>
  <c r="FJ1529" i="62"/>
  <c r="FI1529" i="62"/>
  <c r="FH1529" i="62"/>
  <c r="FF1529" i="62"/>
  <c r="EZ1529" i="62"/>
  <c r="EY1529" i="62"/>
  <c r="EX1529" i="62"/>
  <c r="EW1529" i="62"/>
  <c r="EV1529" i="62"/>
  <c r="EU1529" i="62"/>
  <c r="ET1529" i="62"/>
  <c r="EM1529" i="62"/>
  <c r="EL1529" i="62"/>
  <c r="EK1529" i="62"/>
  <c r="EJ1529" i="62"/>
  <c r="EI1529" i="62"/>
  <c r="EH1529" i="62"/>
  <c r="EG1529" i="62"/>
  <c r="DO1529" i="62"/>
  <c r="DN1529" i="62"/>
  <c r="DM1529" i="62"/>
  <c r="DL1529" i="62"/>
  <c r="DK1529" i="62"/>
  <c r="DJ1529" i="62"/>
  <c r="DI1529" i="62"/>
  <c r="DH1529" i="62"/>
  <c r="DG1529" i="62"/>
  <c r="DF1529" i="62"/>
  <c r="DE1529" i="62"/>
  <c r="DD1529" i="62"/>
  <c r="DC1529" i="62"/>
  <c r="DB1529" i="62"/>
  <c r="DA1529" i="62"/>
  <c r="CZ1529" i="62"/>
  <c r="CU1529" i="62"/>
  <c r="CT1529" i="62"/>
  <c r="CS1529" i="62"/>
  <c r="CR1529" i="62"/>
  <c r="CH1529" i="62"/>
  <c r="CG1529" i="62"/>
  <c r="CF1529" i="62"/>
  <c r="CE1529" i="62"/>
  <c r="CA1529" i="62"/>
  <c r="BZ1529" i="62"/>
  <c r="BY1529" i="62"/>
  <c r="BX1529" i="62"/>
  <c r="BW1529" i="62"/>
  <c r="BV1529" i="62"/>
  <c r="BU1529" i="62"/>
  <c r="BT1529" i="62"/>
  <c r="BS1529" i="62"/>
  <c r="BB1529" i="62"/>
  <c r="BA1529" i="62"/>
  <c r="AZ1529" i="62"/>
  <c r="AY1529" i="62"/>
  <c r="AX1529" i="62"/>
  <c r="AW1529" i="62"/>
  <c r="AV1529" i="62"/>
  <c r="AU1529" i="62"/>
  <c r="AT1529" i="62"/>
  <c r="AS1529" i="62"/>
  <c r="AR1529" i="62"/>
  <c r="AQ1529" i="62"/>
  <c r="AP1529" i="62"/>
  <c r="AO1529" i="62"/>
  <c r="AN1529" i="62"/>
  <c r="AM1529" i="62"/>
  <c r="AL1529" i="62"/>
  <c r="AK1529" i="62"/>
  <c r="AJ1529" i="62"/>
  <c r="AI1529" i="62"/>
  <c r="AH1529" i="62"/>
  <c r="AG1529" i="62"/>
  <c r="AF1529" i="62"/>
  <c r="AE1529" i="62"/>
  <c r="AD1529" i="62"/>
  <c r="AC1529" i="62"/>
  <c r="AB1529" i="62"/>
  <c r="AA1529" i="62"/>
  <c r="Z1529" i="62"/>
  <c r="Y1529" i="62"/>
  <c r="X1529" i="62"/>
  <c r="W1529" i="62"/>
  <c r="V1529" i="62"/>
  <c r="U1529" i="62"/>
  <c r="T1529" i="62"/>
  <c r="S1529" i="62"/>
  <c r="R1529" i="62"/>
  <c r="Q1529" i="62"/>
  <c r="P1529" i="62"/>
  <c r="O1529" i="62"/>
  <c r="FL1528" i="62"/>
  <c r="FJ1528" i="62"/>
  <c r="FI1528" i="62"/>
  <c r="FH1528" i="62"/>
  <c r="FF1528" i="62"/>
  <c r="EZ1528" i="62"/>
  <c r="EY1528" i="62"/>
  <c r="EX1528" i="62"/>
  <c r="EW1528" i="62"/>
  <c r="EV1528" i="62"/>
  <c r="EU1528" i="62"/>
  <c r="ET1528" i="62"/>
  <c r="EM1528" i="62"/>
  <c r="EL1528" i="62"/>
  <c r="EK1528" i="62"/>
  <c r="EJ1528" i="62"/>
  <c r="EI1528" i="62"/>
  <c r="EH1528" i="62"/>
  <c r="EG1528" i="62"/>
  <c r="DO1528" i="62"/>
  <c r="DN1528" i="62"/>
  <c r="DM1528" i="62"/>
  <c r="DL1528" i="62"/>
  <c r="DK1528" i="62"/>
  <c r="DJ1528" i="62"/>
  <c r="DI1528" i="62"/>
  <c r="DH1528" i="62"/>
  <c r="DG1528" i="62"/>
  <c r="DF1528" i="62"/>
  <c r="DE1528" i="62"/>
  <c r="DD1528" i="62"/>
  <c r="DC1528" i="62"/>
  <c r="DB1528" i="62"/>
  <c r="DA1528" i="62"/>
  <c r="CZ1528" i="62"/>
  <c r="CU1528" i="62"/>
  <c r="CT1528" i="62"/>
  <c r="CS1528" i="62"/>
  <c r="CR1528" i="62"/>
  <c r="CH1528" i="62"/>
  <c r="CG1528" i="62"/>
  <c r="CF1528" i="62"/>
  <c r="CE1528" i="62"/>
  <c r="CA1528" i="62"/>
  <c r="BZ1528" i="62"/>
  <c r="BY1528" i="62"/>
  <c r="BX1528" i="62"/>
  <c r="BW1528" i="62"/>
  <c r="BV1528" i="62"/>
  <c r="BU1528" i="62"/>
  <c r="BT1528" i="62"/>
  <c r="BS1528" i="62"/>
  <c r="BB1528" i="62"/>
  <c r="BA1528" i="62"/>
  <c r="AZ1528" i="62"/>
  <c r="AY1528" i="62"/>
  <c r="AX1528" i="62"/>
  <c r="AW1528" i="62"/>
  <c r="AV1528" i="62"/>
  <c r="AU1528" i="62"/>
  <c r="AT1528" i="62"/>
  <c r="AS1528" i="62"/>
  <c r="AR1528" i="62"/>
  <c r="AQ1528" i="62"/>
  <c r="AP1528" i="62"/>
  <c r="AO1528" i="62"/>
  <c r="AN1528" i="62"/>
  <c r="AM1528" i="62"/>
  <c r="AL1528" i="62"/>
  <c r="AK1528" i="62"/>
  <c r="AJ1528" i="62"/>
  <c r="AI1528" i="62"/>
  <c r="AH1528" i="62"/>
  <c r="AG1528" i="62"/>
  <c r="AF1528" i="62"/>
  <c r="AE1528" i="62"/>
  <c r="AD1528" i="62"/>
  <c r="AC1528" i="62"/>
  <c r="AB1528" i="62"/>
  <c r="AA1528" i="62"/>
  <c r="Z1528" i="62"/>
  <c r="Y1528" i="62"/>
  <c r="X1528" i="62"/>
  <c r="W1528" i="62"/>
  <c r="V1528" i="62"/>
  <c r="U1528" i="62"/>
  <c r="T1528" i="62"/>
  <c r="S1528" i="62"/>
  <c r="R1528" i="62"/>
  <c r="Q1528" i="62"/>
  <c r="P1528" i="62"/>
  <c r="O1528" i="62"/>
  <c r="FL1527" i="62"/>
  <c r="FJ1527" i="62"/>
  <c r="FI1527" i="62"/>
  <c r="FH1527" i="62"/>
  <c r="FF1527" i="62"/>
  <c r="EZ1527" i="62"/>
  <c r="EY1527" i="62"/>
  <c r="EX1527" i="62"/>
  <c r="EW1527" i="62"/>
  <c r="FB1527" i="62" s="1"/>
  <c r="EV1527" i="62"/>
  <c r="EU1527" i="62"/>
  <c r="ET1527" i="62"/>
  <c r="EM1527" i="62"/>
  <c r="EL1527" i="62"/>
  <c r="EK1527" i="62"/>
  <c r="EJ1527" i="62"/>
  <c r="EI1527" i="62"/>
  <c r="EH1527" i="62"/>
  <c r="EG1527" i="62"/>
  <c r="DO1527" i="62"/>
  <c r="DN1527" i="62"/>
  <c r="DM1527" i="62"/>
  <c r="DL1527" i="62"/>
  <c r="DK1527" i="62"/>
  <c r="DJ1527" i="62"/>
  <c r="DI1527" i="62"/>
  <c r="DH1527" i="62"/>
  <c r="DG1527" i="62"/>
  <c r="DF1527" i="62"/>
  <c r="DE1527" i="62"/>
  <c r="DD1527" i="62"/>
  <c r="DC1527" i="62"/>
  <c r="DB1527" i="62"/>
  <c r="DA1527" i="62"/>
  <c r="CZ1527" i="62"/>
  <c r="CU1527" i="62"/>
  <c r="CT1527" i="62"/>
  <c r="CS1527" i="62"/>
  <c r="CR1527" i="62"/>
  <c r="CH1527" i="62"/>
  <c r="CG1527" i="62"/>
  <c r="CF1527" i="62"/>
  <c r="CE1527" i="62"/>
  <c r="CA1527" i="62"/>
  <c r="BZ1527" i="62"/>
  <c r="BY1527" i="62"/>
  <c r="BX1527" i="62"/>
  <c r="BW1527" i="62"/>
  <c r="BV1527" i="62"/>
  <c r="BU1527" i="62"/>
  <c r="BT1527" i="62"/>
  <c r="BS1527" i="62"/>
  <c r="BB1527" i="62"/>
  <c r="BA1527" i="62"/>
  <c r="AZ1527" i="62"/>
  <c r="AY1527" i="62"/>
  <c r="AX1527" i="62"/>
  <c r="AW1527" i="62"/>
  <c r="AV1527" i="62"/>
  <c r="AU1527" i="62"/>
  <c r="AT1527" i="62"/>
  <c r="AS1527" i="62"/>
  <c r="AR1527" i="62"/>
  <c r="AQ1527" i="62"/>
  <c r="AP1527" i="62"/>
  <c r="AO1527" i="62"/>
  <c r="AN1527" i="62"/>
  <c r="AM1527" i="62"/>
  <c r="AL1527" i="62"/>
  <c r="AK1527" i="62"/>
  <c r="AJ1527" i="62"/>
  <c r="AI1527" i="62"/>
  <c r="AH1527" i="62"/>
  <c r="AG1527" i="62"/>
  <c r="AF1527" i="62"/>
  <c r="AE1527" i="62"/>
  <c r="AD1527" i="62"/>
  <c r="AC1527" i="62"/>
  <c r="AB1527" i="62"/>
  <c r="AA1527" i="62"/>
  <c r="Z1527" i="62"/>
  <c r="Y1527" i="62"/>
  <c r="X1527" i="62"/>
  <c r="W1527" i="62"/>
  <c r="V1527" i="62"/>
  <c r="U1527" i="62"/>
  <c r="T1527" i="62"/>
  <c r="S1527" i="62"/>
  <c r="R1527" i="62"/>
  <c r="Q1527" i="62"/>
  <c r="P1527" i="62"/>
  <c r="O1527" i="62"/>
  <c r="FL1526" i="62"/>
  <c r="FJ1526" i="62"/>
  <c r="FI1526" i="62"/>
  <c r="FH1526" i="62"/>
  <c r="FF1526" i="62"/>
  <c r="EZ1526" i="62"/>
  <c r="EY1526" i="62"/>
  <c r="EX1526" i="62"/>
  <c r="EW1526" i="62"/>
  <c r="EV1526" i="62"/>
  <c r="EU1526" i="62"/>
  <c r="ET1526" i="62"/>
  <c r="EM1526" i="62"/>
  <c r="EL1526" i="62"/>
  <c r="EK1526" i="62"/>
  <c r="EJ1526" i="62"/>
  <c r="EI1526" i="62"/>
  <c r="EH1526" i="62"/>
  <c r="EG1526" i="62"/>
  <c r="DO1526" i="62"/>
  <c r="DN1526" i="62"/>
  <c r="DM1526" i="62"/>
  <c r="DL1526" i="62"/>
  <c r="DK1526" i="62"/>
  <c r="DJ1526" i="62"/>
  <c r="DI1526" i="62"/>
  <c r="DH1526" i="62"/>
  <c r="DG1526" i="62"/>
  <c r="DF1526" i="62"/>
  <c r="DE1526" i="62"/>
  <c r="DD1526" i="62"/>
  <c r="DC1526" i="62"/>
  <c r="DB1526" i="62"/>
  <c r="DA1526" i="62"/>
  <c r="CZ1526" i="62"/>
  <c r="CU1526" i="62"/>
  <c r="CT1526" i="62"/>
  <c r="CS1526" i="62"/>
  <c r="CR1526" i="62"/>
  <c r="CH1526" i="62"/>
  <c r="CG1526" i="62"/>
  <c r="CF1526" i="62"/>
  <c r="CE1526" i="62"/>
  <c r="CA1526" i="62"/>
  <c r="BZ1526" i="62"/>
  <c r="BY1526" i="62"/>
  <c r="BX1526" i="62"/>
  <c r="BW1526" i="62"/>
  <c r="BV1526" i="62"/>
  <c r="BU1526" i="62"/>
  <c r="BT1526" i="62"/>
  <c r="BS1526" i="62"/>
  <c r="BB1526" i="62"/>
  <c r="BA1526" i="62"/>
  <c r="AZ1526" i="62"/>
  <c r="AY1526" i="62"/>
  <c r="AX1526" i="62"/>
  <c r="AW1526" i="62"/>
  <c r="AV1526" i="62"/>
  <c r="AU1526" i="62"/>
  <c r="AT1526" i="62"/>
  <c r="AS1526" i="62"/>
  <c r="AR1526" i="62"/>
  <c r="AQ1526" i="62"/>
  <c r="AP1526" i="62"/>
  <c r="AO1526" i="62"/>
  <c r="AN1526" i="62"/>
  <c r="AM1526" i="62"/>
  <c r="AL1526" i="62"/>
  <c r="AK1526" i="62"/>
  <c r="AJ1526" i="62"/>
  <c r="AI1526" i="62"/>
  <c r="AH1526" i="62"/>
  <c r="AG1526" i="62"/>
  <c r="AF1526" i="62"/>
  <c r="AE1526" i="62"/>
  <c r="AD1526" i="62"/>
  <c r="AC1526" i="62"/>
  <c r="AB1526" i="62"/>
  <c r="AA1526" i="62"/>
  <c r="Z1526" i="62"/>
  <c r="Y1526" i="62"/>
  <c r="X1526" i="62"/>
  <c r="W1526" i="62"/>
  <c r="V1526" i="62"/>
  <c r="U1526" i="62"/>
  <c r="T1526" i="62"/>
  <c r="S1526" i="62"/>
  <c r="R1526" i="62"/>
  <c r="Q1526" i="62"/>
  <c r="P1526" i="62"/>
  <c r="O1526" i="62"/>
  <c r="FL1525" i="62"/>
  <c r="FJ1525" i="62"/>
  <c r="FI1525" i="62"/>
  <c r="FH1525" i="62"/>
  <c r="FF1525" i="62"/>
  <c r="EZ1525" i="62"/>
  <c r="EY1525" i="62"/>
  <c r="EY1542" i="62" s="1"/>
  <c r="EX1525" i="62"/>
  <c r="EW1525" i="62"/>
  <c r="EV1525" i="62"/>
  <c r="EU1525" i="62"/>
  <c r="ET1525" i="62"/>
  <c r="EM1525" i="62"/>
  <c r="EL1525" i="62"/>
  <c r="EK1525" i="62"/>
  <c r="EK1542" i="62" s="1"/>
  <c r="EJ1525" i="62"/>
  <c r="EI1525" i="62"/>
  <c r="EH1525" i="62"/>
  <c r="EG1525" i="62"/>
  <c r="DO1525" i="62"/>
  <c r="DN1525" i="62"/>
  <c r="DM1525" i="62"/>
  <c r="DL1525" i="62"/>
  <c r="DK1525" i="62"/>
  <c r="DJ1525" i="62"/>
  <c r="DI1525" i="62"/>
  <c r="DH1525" i="62"/>
  <c r="DG1525" i="62"/>
  <c r="DF1525" i="62"/>
  <c r="DE1525" i="62"/>
  <c r="DD1525" i="62"/>
  <c r="DC1525" i="62"/>
  <c r="DB1525" i="62"/>
  <c r="DA1525" i="62"/>
  <c r="CZ1525" i="62"/>
  <c r="CU1525" i="62"/>
  <c r="CT1525" i="62"/>
  <c r="CS1525" i="62"/>
  <c r="CS1542" i="62" s="1"/>
  <c r="CR1525" i="62"/>
  <c r="CH1525" i="62"/>
  <c r="CG1525" i="62"/>
  <c r="CF1525" i="62"/>
  <c r="CE1525" i="62"/>
  <c r="CA1525" i="62"/>
  <c r="BZ1525" i="62"/>
  <c r="BY1525" i="62"/>
  <c r="BX1525" i="62"/>
  <c r="BW1525" i="62"/>
  <c r="BV1525" i="62"/>
  <c r="BU1525" i="62"/>
  <c r="BT1525" i="62"/>
  <c r="BS1525" i="62"/>
  <c r="BB1525" i="62"/>
  <c r="BA1525" i="62"/>
  <c r="AZ1525" i="62"/>
  <c r="AY1525" i="62"/>
  <c r="AX1525" i="62"/>
  <c r="AW1525" i="62"/>
  <c r="AV1525" i="62"/>
  <c r="AU1525" i="62"/>
  <c r="AT1525" i="62"/>
  <c r="AS1525" i="62"/>
  <c r="AS1542" i="62" s="1"/>
  <c r="AR1525" i="62"/>
  <c r="AQ1525" i="62"/>
  <c r="AP1525" i="62"/>
  <c r="AO1525" i="62"/>
  <c r="AN1525" i="62"/>
  <c r="AM1525" i="62"/>
  <c r="AL1525" i="62"/>
  <c r="AK1525" i="62"/>
  <c r="AJ1525" i="62"/>
  <c r="AI1525" i="62"/>
  <c r="AH1525" i="62"/>
  <c r="AG1525" i="62"/>
  <c r="AF1525" i="62"/>
  <c r="AE1525" i="62"/>
  <c r="AD1525" i="62"/>
  <c r="AC1525" i="62"/>
  <c r="AB1525" i="62"/>
  <c r="AA1525" i="62"/>
  <c r="Z1525" i="62"/>
  <c r="Y1525" i="62"/>
  <c r="X1525" i="62"/>
  <c r="W1525" i="62"/>
  <c r="V1525" i="62"/>
  <c r="U1525" i="62"/>
  <c r="T1525" i="62"/>
  <c r="S1525" i="62"/>
  <c r="R1525" i="62"/>
  <c r="Q1525" i="62"/>
  <c r="P1525" i="62"/>
  <c r="O1525" i="62"/>
  <c r="FL1524" i="62"/>
  <c r="FJ1524" i="62"/>
  <c r="FI1524" i="62"/>
  <c r="FH1524" i="62"/>
  <c r="FF1524" i="62"/>
  <c r="EZ1524" i="62"/>
  <c r="EY1524" i="62"/>
  <c r="EX1524" i="62"/>
  <c r="EW1524" i="62"/>
  <c r="EV1524" i="62"/>
  <c r="EU1524" i="62"/>
  <c r="ET1524" i="62"/>
  <c r="EM1524" i="62"/>
  <c r="EL1524" i="62"/>
  <c r="EK1524" i="62"/>
  <c r="EJ1524" i="62"/>
  <c r="EI1524" i="62"/>
  <c r="EH1524" i="62"/>
  <c r="EG1524" i="62"/>
  <c r="DO1524" i="62"/>
  <c r="DN1524" i="62"/>
  <c r="DM1524" i="62"/>
  <c r="DL1524" i="62"/>
  <c r="DK1524" i="62"/>
  <c r="DJ1524" i="62"/>
  <c r="DI1524" i="62"/>
  <c r="DH1524" i="62"/>
  <c r="DG1524" i="62"/>
  <c r="DF1524" i="62"/>
  <c r="DE1524" i="62"/>
  <c r="DD1524" i="62"/>
  <c r="DC1524" i="62"/>
  <c r="DB1524" i="62"/>
  <c r="DA1524" i="62"/>
  <c r="CZ1524" i="62"/>
  <c r="CU1524" i="62"/>
  <c r="CT1524" i="62"/>
  <c r="CS1524" i="62"/>
  <c r="CR1524" i="62"/>
  <c r="CH1524" i="62"/>
  <c r="CG1524" i="62"/>
  <c r="CF1524" i="62"/>
  <c r="CE1524" i="62"/>
  <c r="CA1524" i="62"/>
  <c r="BZ1524" i="62"/>
  <c r="BY1524" i="62"/>
  <c r="BX1524" i="62"/>
  <c r="BW1524" i="62"/>
  <c r="BV1524" i="62"/>
  <c r="BU1524" i="62"/>
  <c r="BT1524" i="62"/>
  <c r="BS1524" i="62"/>
  <c r="BB1524" i="62"/>
  <c r="BA1524" i="62"/>
  <c r="AZ1524" i="62"/>
  <c r="AY1524" i="62"/>
  <c r="AX1524" i="62"/>
  <c r="AW1524" i="62"/>
  <c r="AV1524" i="62"/>
  <c r="AU1524" i="62"/>
  <c r="AT1524" i="62"/>
  <c r="AS1524" i="62"/>
  <c r="AR1524" i="62"/>
  <c r="AQ1524" i="62"/>
  <c r="AP1524" i="62"/>
  <c r="AO1524" i="62"/>
  <c r="AN1524" i="62"/>
  <c r="AM1524" i="62"/>
  <c r="AL1524" i="62"/>
  <c r="AK1524" i="62"/>
  <c r="AJ1524" i="62"/>
  <c r="AI1524" i="62"/>
  <c r="AH1524" i="62"/>
  <c r="AG1524" i="62"/>
  <c r="AF1524" i="62"/>
  <c r="AE1524" i="62"/>
  <c r="AD1524" i="62"/>
  <c r="AC1524" i="62"/>
  <c r="AB1524" i="62"/>
  <c r="AA1524" i="62"/>
  <c r="Z1524" i="62"/>
  <c r="Y1524" i="62"/>
  <c r="X1524" i="62"/>
  <c r="W1524" i="62"/>
  <c r="V1524" i="62"/>
  <c r="U1524" i="62"/>
  <c r="T1524" i="62"/>
  <c r="S1524" i="62"/>
  <c r="R1524" i="62"/>
  <c r="Q1524" i="62"/>
  <c r="P1524" i="62"/>
  <c r="O1524" i="62"/>
  <c r="BJ1499" i="62"/>
  <c r="BI1499" i="62"/>
  <c r="BH1499" i="62"/>
  <c r="BG1499" i="62"/>
  <c r="BF1499" i="62"/>
  <c r="BE1499" i="62"/>
  <c r="BD1499" i="62"/>
  <c r="ES1497" i="62"/>
  <c r="EF1497" i="62"/>
  <c r="CI1497" i="62"/>
  <c r="EE1392" i="62"/>
  <c r="ED1392" i="62"/>
  <c r="EC1392" i="62"/>
  <c r="EB1392" i="62"/>
  <c r="EA1392" i="62"/>
  <c r="DZ1392" i="62"/>
  <c r="DY1392" i="62"/>
  <c r="DX1392" i="62"/>
  <c r="BJ1392" i="62"/>
  <c r="BI1392" i="62"/>
  <c r="BH1392" i="62"/>
  <c r="BG1392" i="62"/>
  <c r="BF1392" i="62"/>
  <c r="BE1392" i="62"/>
  <c r="BD1392" i="62"/>
  <c r="ES1391" i="62"/>
  <c r="EF1391" i="62"/>
  <c r="CI1391" i="62"/>
  <c r="ES1390" i="62"/>
  <c r="EF1390" i="62"/>
  <c r="CI1390" i="62"/>
  <c r="ES1389" i="62"/>
  <c r="EF1389" i="62"/>
  <c r="CI1389" i="62"/>
  <c r="BJ1379" i="62"/>
  <c r="BI1379" i="62"/>
  <c r="BH1379" i="62"/>
  <c r="BG1379" i="62"/>
  <c r="BF1379" i="62"/>
  <c r="BE1379" i="62"/>
  <c r="BD1379" i="62"/>
  <c r="BJ1378" i="62"/>
  <c r="BI1378" i="62"/>
  <c r="BH1378" i="62"/>
  <c r="BG1378" i="62"/>
  <c r="BF1378" i="62"/>
  <c r="BE1378" i="62"/>
  <c r="BD1378" i="62"/>
  <c r="EE1341" i="62"/>
  <c r="ED1341" i="62"/>
  <c r="EC1341" i="62"/>
  <c r="EB1341" i="62"/>
  <c r="EA1341" i="62"/>
  <c r="DZ1341" i="62"/>
  <c r="DY1341" i="62"/>
  <c r="DX1341" i="62"/>
  <c r="BJ1341" i="62"/>
  <c r="BI1341" i="62"/>
  <c r="BH1341" i="62"/>
  <c r="BG1341" i="62"/>
  <c r="BF1341" i="62"/>
  <c r="BE1341" i="62"/>
  <c r="BD1341" i="62"/>
  <c r="EE1340" i="62"/>
  <c r="ED1340" i="62"/>
  <c r="EC1340" i="62"/>
  <c r="EB1340" i="62"/>
  <c r="EA1340" i="62"/>
  <c r="DZ1340" i="62"/>
  <c r="DY1340" i="62"/>
  <c r="DX1340" i="62"/>
  <c r="EE1339" i="62"/>
  <c r="ED1339" i="62"/>
  <c r="EC1339" i="62"/>
  <c r="EB1339" i="62"/>
  <c r="EA1339" i="62"/>
  <c r="DZ1339" i="62"/>
  <c r="DY1339" i="62"/>
  <c r="DX1339" i="62"/>
  <c r="EE1338" i="62"/>
  <c r="ED1338" i="62"/>
  <c r="EC1338" i="62"/>
  <c r="EB1338" i="62"/>
  <c r="EA1338" i="62"/>
  <c r="DZ1338" i="62"/>
  <c r="DY1338" i="62"/>
  <c r="DX1338" i="62"/>
  <c r="EE1337" i="62"/>
  <c r="ED1337" i="62"/>
  <c r="EC1337" i="62"/>
  <c r="EB1337" i="62"/>
  <c r="EA1337" i="62"/>
  <c r="DZ1337" i="62"/>
  <c r="DY1337" i="62"/>
  <c r="DX1337" i="62"/>
  <c r="EE1336" i="62"/>
  <c r="ED1336" i="62"/>
  <c r="EC1336" i="62"/>
  <c r="EB1336" i="62"/>
  <c r="EA1336" i="62"/>
  <c r="DZ1336" i="62"/>
  <c r="DY1336" i="62"/>
  <c r="DX1336" i="62"/>
  <c r="EE1335" i="62"/>
  <c r="ED1335" i="62"/>
  <c r="EC1335" i="62"/>
  <c r="EB1335" i="62"/>
  <c r="EA1335" i="62"/>
  <c r="DZ1335" i="62"/>
  <c r="DY1335" i="62"/>
  <c r="DX1335" i="62"/>
  <c r="EE1334" i="62"/>
  <c r="ED1334" i="62"/>
  <c r="EC1334" i="62"/>
  <c r="EB1334" i="62"/>
  <c r="EA1334" i="62"/>
  <c r="DZ1334" i="62"/>
  <c r="DY1334" i="62"/>
  <c r="DX1334" i="62"/>
  <c r="FL1318" i="62"/>
  <c r="FL1329" i="62" s="1"/>
  <c r="FJ1318" i="62"/>
  <c r="FJ1329" i="62" s="1"/>
  <c r="FI1318" i="62"/>
  <c r="FH1318" i="62"/>
  <c r="FH1329" i="62" s="1"/>
  <c r="FF1318" i="62"/>
  <c r="FF1329" i="62" s="1"/>
  <c r="EZ1318" i="62"/>
  <c r="EZ1329" i="62" s="1"/>
  <c r="EY1318" i="62"/>
  <c r="EY1329" i="62" s="1"/>
  <c r="EX1318" i="62"/>
  <c r="EW1318" i="62"/>
  <c r="EW1329" i="62" s="1"/>
  <c r="EV1318" i="62"/>
  <c r="EV1329" i="62" s="1"/>
  <c r="EU1318" i="62"/>
  <c r="EU1329" i="62" s="1"/>
  <c r="ET1318" i="62"/>
  <c r="ET1329" i="62" s="1"/>
  <c r="EM1318" i="62"/>
  <c r="EM1329" i="62" s="1"/>
  <c r="EL1318" i="62"/>
  <c r="EL1329" i="62" s="1"/>
  <c r="EK1318" i="62"/>
  <c r="EJ1318" i="62"/>
  <c r="EI1318" i="62"/>
  <c r="EI1329" i="62" s="1"/>
  <c r="EH1318" i="62"/>
  <c r="EH1329" i="62" s="1"/>
  <c r="EG1318" i="62"/>
  <c r="EG1329" i="62" s="1"/>
  <c r="DO1318" i="62"/>
  <c r="DO1329" i="62" s="1"/>
  <c r="DN1318" i="62"/>
  <c r="DN1329" i="62" s="1"/>
  <c r="DM1318" i="62"/>
  <c r="DM1329" i="62" s="1"/>
  <c r="DL1318" i="62"/>
  <c r="DL1329" i="62" s="1"/>
  <c r="DK1318" i="62"/>
  <c r="DK1329" i="62" s="1"/>
  <c r="DJ1318" i="62"/>
  <c r="DJ1329" i="62" s="1"/>
  <c r="DI1318" i="62"/>
  <c r="DI1329" i="62" s="1"/>
  <c r="DH1318" i="62"/>
  <c r="DH1329" i="62" s="1"/>
  <c r="DG1318" i="62"/>
  <c r="DG1329" i="62" s="1"/>
  <c r="DF1318" i="62"/>
  <c r="DF1329" i="62" s="1"/>
  <c r="DE1318" i="62"/>
  <c r="DE1329" i="62" s="1"/>
  <c r="DD1318" i="62"/>
  <c r="DD1329" i="62" s="1"/>
  <c r="DC1318" i="62"/>
  <c r="DC1329" i="62" s="1"/>
  <c r="DB1318" i="62"/>
  <c r="DB1329" i="62" s="1"/>
  <c r="DA1318" i="62"/>
  <c r="DA1329" i="62" s="1"/>
  <c r="CZ1318" i="62"/>
  <c r="CZ1329" i="62" s="1"/>
  <c r="CY1318" i="62"/>
  <c r="CY1329" i="62" s="1"/>
  <c r="CX1318" i="62"/>
  <c r="CX1329" i="62" s="1"/>
  <c r="CW1318" i="62"/>
  <c r="CW1329" i="62" s="1"/>
  <c r="CV1318" i="62"/>
  <c r="CV1329" i="62" s="1"/>
  <c r="CU1318" i="62"/>
  <c r="CU1329" i="62" s="1"/>
  <c r="CT1318" i="62"/>
  <c r="CT1329" i="62" s="1"/>
  <c r="CS1318" i="62"/>
  <c r="CS1329" i="62" s="1"/>
  <c r="CR1318" i="62"/>
  <c r="CR1329" i="62" s="1"/>
  <c r="CH1318" i="62"/>
  <c r="CH1329" i="62" s="1"/>
  <c r="CG1318" i="62"/>
  <c r="CG1329" i="62" s="1"/>
  <c r="CF1318" i="62"/>
  <c r="CF1329" i="62" s="1"/>
  <c r="CE1318" i="62"/>
  <c r="CE1329" i="62" s="1"/>
  <c r="CD1318" i="62"/>
  <c r="CD1329" i="62" s="1"/>
  <c r="CC1318" i="62"/>
  <c r="CC1329" i="62" s="1"/>
  <c r="CB1318" i="62"/>
  <c r="CB1329" i="62" s="1"/>
  <c r="CA1318" i="62"/>
  <c r="CA1329" i="62" s="1"/>
  <c r="BZ1318" i="62"/>
  <c r="BZ1329" i="62" s="1"/>
  <c r="BY1318" i="62"/>
  <c r="BY1329" i="62" s="1"/>
  <c r="BX1318" i="62"/>
  <c r="BX1329" i="62" s="1"/>
  <c r="BW1318" i="62"/>
  <c r="BW1329" i="62" s="1"/>
  <c r="BV1318" i="62"/>
  <c r="BV1329" i="62" s="1"/>
  <c r="BU1318" i="62"/>
  <c r="BU1329" i="62" s="1"/>
  <c r="BT1318" i="62"/>
  <c r="BT1329" i="62" s="1"/>
  <c r="BS1318" i="62"/>
  <c r="BS1329" i="62" s="1"/>
  <c r="BB1318" i="62"/>
  <c r="BB1329" i="62" s="1"/>
  <c r="BA1318" i="62"/>
  <c r="BA1329" i="62" s="1"/>
  <c r="AZ1318" i="62"/>
  <c r="AZ1329" i="62" s="1"/>
  <c r="AY1318" i="62"/>
  <c r="AY1329" i="62" s="1"/>
  <c r="AX1318" i="62"/>
  <c r="AX1329" i="62" s="1"/>
  <c r="AW1318" i="62"/>
  <c r="AW1329" i="62" s="1"/>
  <c r="AV1318" i="62"/>
  <c r="AV1329" i="62" s="1"/>
  <c r="AU1318" i="62"/>
  <c r="AU1329" i="62" s="1"/>
  <c r="AT1318" i="62"/>
  <c r="AT1329" i="62" s="1"/>
  <c r="AS1318" i="62"/>
  <c r="AS1329" i="62" s="1"/>
  <c r="AR1318" i="62"/>
  <c r="AR1329" i="62" s="1"/>
  <c r="AQ1318" i="62"/>
  <c r="AQ1329" i="62" s="1"/>
  <c r="AP1318" i="62"/>
  <c r="AP1329" i="62" s="1"/>
  <c r="AO1318" i="62"/>
  <c r="AO1329" i="62" s="1"/>
  <c r="AN1318" i="62"/>
  <c r="AM1318" i="62"/>
  <c r="AM1329" i="62" s="1"/>
  <c r="AL1318" i="62"/>
  <c r="AL1329" i="62" s="1"/>
  <c r="AK1318" i="62"/>
  <c r="AK1329" i="62" s="1"/>
  <c r="AJ1318" i="62"/>
  <c r="AJ1329" i="62" s="1"/>
  <c r="AI1318" i="62"/>
  <c r="AI1329" i="62" s="1"/>
  <c r="AH1318" i="62"/>
  <c r="AH1329" i="62" s="1"/>
  <c r="AG1318" i="62"/>
  <c r="AG1329" i="62" s="1"/>
  <c r="AF1318" i="62"/>
  <c r="AF1329" i="62" s="1"/>
  <c r="AE1318" i="62"/>
  <c r="AE1329" i="62" s="1"/>
  <c r="AD1318" i="62"/>
  <c r="AD1329" i="62" s="1"/>
  <c r="AC1318" i="62"/>
  <c r="AC1329" i="62" s="1"/>
  <c r="AB1318" i="62"/>
  <c r="AB1329" i="62" s="1"/>
  <c r="AA1318" i="62"/>
  <c r="AA1329" i="62" s="1"/>
  <c r="Z1318" i="62"/>
  <c r="Z1329" i="62" s="1"/>
  <c r="Y1318" i="62"/>
  <c r="Y1329" i="62" s="1"/>
  <c r="X1318" i="62"/>
  <c r="W1318" i="62"/>
  <c r="V1318" i="62"/>
  <c r="V1329" i="62" s="1"/>
  <c r="U1318" i="62"/>
  <c r="U1329" i="62" s="1"/>
  <c r="T1318" i="62"/>
  <c r="T1329" i="62" s="1"/>
  <c r="S1318" i="62"/>
  <c r="S1329" i="62" s="1"/>
  <c r="R1318" i="62"/>
  <c r="R1329" i="62" s="1"/>
  <c r="Q1318" i="62"/>
  <c r="Q1329" i="62" s="1"/>
  <c r="P1318" i="62"/>
  <c r="P1329" i="62" s="1"/>
  <c r="O1318" i="62"/>
  <c r="O1329" i="62" s="1"/>
  <c r="N1318" i="62"/>
  <c r="FL1317" i="62"/>
  <c r="FJ1317" i="62"/>
  <c r="FI1317" i="62"/>
  <c r="FH1317" i="62"/>
  <c r="FF1317" i="62"/>
  <c r="EZ1317" i="62"/>
  <c r="EY1317" i="62"/>
  <c r="EX1317" i="62"/>
  <c r="EW1317" i="62"/>
  <c r="EV1317" i="62"/>
  <c r="EU1317" i="62"/>
  <c r="ET1317" i="62"/>
  <c r="EM1317" i="62"/>
  <c r="EL1317" i="62"/>
  <c r="EK1317" i="62"/>
  <c r="EJ1317" i="62"/>
  <c r="EI1317" i="62"/>
  <c r="EH1317" i="62"/>
  <c r="EG1317" i="62"/>
  <c r="DO1317" i="62"/>
  <c r="DN1317" i="62"/>
  <c r="DM1317" i="62"/>
  <c r="DL1317" i="62"/>
  <c r="DK1317" i="62"/>
  <c r="DJ1317" i="62"/>
  <c r="DI1317" i="62"/>
  <c r="DH1317" i="62"/>
  <c r="DG1317" i="62"/>
  <c r="DF1317" i="62"/>
  <c r="DE1317" i="62"/>
  <c r="DD1317" i="62"/>
  <c r="DC1317" i="62"/>
  <c r="DB1317" i="62"/>
  <c r="DA1317" i="62"/>
  <c r="CZ1317" i="62"/>
  <c r="CY1317" i="62"/>
  <c r="CY1296" i="62" s="1"/>
  <c r="CY1328" i="62" s="1"/>
  <c r="CX1317" i="62"/>
  <c r="CX1296" i="62" s="1"/>
  <c r="CX1328" i="62" s="1"/>
  <c r="CW1317" i="62"/>
  <c r="CW1296" i="62" s="1"/>
  <c r="CW1328" i="62" s="1"/>
  <c r="CU1317" i="62"/>
  <c r="CT1317" i="62"/>
  <c r="CS1317" i="62"/>
  <c r="CR1317" i="62"/>
  <c r="CH1317" i="62"/>
  <c r="CG1317" i="62"/>
  <c r="CF1317" i="62"/>
  <c r="CE1317" i="62"/>
  <c r="CD1317" i="62"/>
  <c r="CD1296" i="62" s="1"/>
  <c r="CD1328" i="62" s="1"/>
  <c r="CC1317" i="62"/>
  <c r="CC1296" i="62" s="1"/>
  <c r="CC1328" i="62" s="1"/>
  <c r="CB1317" i="62"/>
  <c r="CB1296" i="62" s="1"/>
  <c r="CB1328" i="62" s="1"/>
  <c r="CA1317" i="62"/>
  <c r="BZ1317" i="62"/>
  <c r="BY1317" i="62"/>
  <c r="BX1317" i="62"/>
  <c r="BW1317" i="62"/>
  <c r="BV1317" i="62"/>
  <c r="BU1317" i="62"/>
  <c r="BT1317" i="62"/>
  <c r="BS1317" i="62"/>
  <c r="BB1317" i="62"/>
  <c r="BA1317" i="62"/>
  <c r="AZ1317" i="62"/>
  <c r="AY1317" i="62"/>
  <c r="AX1317" i="62"/>
  <c r="AW1317" i="62"/>
  <c r="AV1317" i="62"/>
  <c r="AU1317" i="62"/>
  <c r="AT1317" i="62"/>
  <c r="AS1317" i="62"/>
  <c r="AR1317" i="62"/>
  <c r="AQ1317" i="62"/>
  <c r="AP1317" i="62"/>
  <c r="AO1317" i="62"/>
  <c r="AN1317" i="62"/>
  <c r="AM1317" i="62"/>
  <c r="AL1317" i="62"/>
  <c r="AK1317" i="62"/>
  <c r="AJ1317" i="62"/>
  <c r="AI1317" i="62"/>
  <c r="AH1317" i="62"/>
  <c r="AG1317" i="62"/>
  <c r="AF1317" i="62"/>
  <c r="AE1317" i="62"/>
  <c r="AD1317" i="62"/>
  <c r="AC1317" i="62"/>
  <c r="AB1317" i="62"/>
  <c r="AA1317" i="62"/>
  <c r="Z1317" i="62"/>
  <c r="Y1317" i="62"/>
  <c r="X1317" i="62"/>
  <c r="W1317" i="62"/>
  <c r="V1317" i="62"/>
  <c r="U1317" i="62"/>
  <c r="T1317" i="62"/>
  <c r="S1317" i="62"/>
  <c r="R1317" i="62"/>
  <c r="Q1317" i="62"/>
  <c r="P1317" i="62"/>
  <c r="O1317" i="62"/>
  <c r="N1317" i="62"/>
  <c r="FL1316" i="62"/>
  <c r="FJ1316" i="62"/>
  <c r="FI1316" i="62"/>
  <c r="FH1316" i="62"/>
  <c r="FF1316" i="62"/>
  <c r="EZ1316" i="62"/>
  <c r="EY1316" i="62"/>
  <c r="EX1316" i="62"/>
  <c r="EW1316" i="62"/>
  <c r="EV1316" i="62"/>
  <c r="EU1316" i="62"/>
  <c r="ET1316" i="62"/>
  <c r="EM1316" i="62"/>
  <c r="EL1316" i="62"/>
  <c r="EK1316" i="62"/>
  <c r="EJ1316" i="62"/>
  <c r="EI1316" i="62"/>
  <c r="EH1316" i="62"/>
  <c r="EG1316" i="62"/>
  <c r="DO1316" i="62"/>
  <c r="DN1316" i="62"/>
  <c r="DM1316" i="62"/>
  <c r="DL1316" i="62"/>
  <c r="DK1316" i="62"/>
  <c r="DJ1316" i="62"/>
  <c r="DI1316" i="62"/>
  <c r="DH1316" i="62"/>
  <c r="DG1316" i="62"/>
  <c r="DF1316" i="62"/>
  <c r="DE1316" i="62"/>
  <c r="DD1316" i="62"/>
  <c r="DC1316" i="62"/>
  <c r="DB1316" i="62"/>
  <c r="DA1316" i="62"/>
  <c r="CZ1316" i="62"/>
  <c r="CU1316" i="62"/>
  <c r="CT1316" i="62"/>
  <c r="CS1316" i="62"/>
  <c r="CR1316" i="62"/>
  <c r="CH1316" i="62"/>
  <c r="CG1316" i="62"/>
  <c r="CF1316" i="62"/>
  <c r="CE1316" i="62"/>
  <c r="CA1316" i="62"/>
  <c r="BZ1316" i="62"/>
  <c r="BY1316" i="62"/>
  <c r="BX1316" i="62"/>
  <c r="BW1316" i="62"/>
  <c r="BV1316" i="62"/>
  <c r="BU1316" i="62"/>
  <c r="BT1316" i="62"/>
  <c r="BS1316" i="62"/>
  <c r="BB1316" i="62"/>
  <c r="BA1316" i="62"/>
  <c r="AZ1316" i="62"/>
  <c r="AY1316" i="62"/>
  <c r="AX1316" i="62"/>
  <c r="AW1316" i="62"/>
  <c r="AV1316" i="62"/>
  <c r="AU1316" i="62"/>
  <c r="AT1316" i="62"/>
  <c r="AS1316" i="62"/>
  <c r="AR1316" i="62"/>
  <c r="AQ1316" i="62"/>
  <c r="AP1316" i="62"/>
  <c r="AO1316" i="62"/>
  <c r="AN1316" i="62"/>
  <c r="AM1316" i="62"/>
  <c r="AL1316" i="62"/>
  <c r="AK1316" i="62"/>
  <c r="AJ1316" i="62"/>
  <c r="AI1316" i="62"/>
  <c r="AH1316" i="62"/>
  <c r="AG1316" i="62"/>
  <c r="AF1316" i="62"/>
  <c r="AE1316" i="62"/>
  <c r="AD1316" i="62"/>
  <c r="AC1316" i="62"/>
  <c r="AB1316" i="62"/>
  <c r="AA1316" i="62"/>
  <c r="Z1316" i="62"/>
  <c r="Y1316" i="62"/>
  <c r="X1316" i="62"/>
  <c r="W1316" i="62"/>
  <c r="V1316" i="62"/>
  <c r="U1316" i="62"/>
  <c r="T1316" i="62"/>
  <c r="S1316" i="62"/>
  <c r="R1316" i="62"/>
  <c r="Q1316" i="62"/>
  <c r="P1316" i="62"/>
  <c r="O1316" i="62"/>
  <c r="N1316" i="62"/>
  <c r="FL1315" i="62"/>
  <c r="FJ1315" i="62"/>
  <c r="FI1315" i="62"/>
  <c r="FH1315" i="62"/>
  <c r="FF1315" i="62"/>
  <c r="EZ1315" i="62"/>
  <c r="EY1315" i="62"/>
  <c r="EX1315" i="62"/>
  <c r="EW1315" i="62"/>
  <c r="EV1315" i="62"/>
  <c r="EU1315" i="62"/>
  <c r="ET1315" i="62"/>
  <c r="EM1315" i="62"/>
  <c r="EL1315" i="62"/>
  <c r="EK1315" i="62"/>
  <c r="EJ1315" i="62"/>
  <c r="EI1315" i="62"/>
  <c r="EH1315" i="62"/>
  <c r="EG1315" i="62"/>
  <c r="DO1315" i="62"/>
  <c r="DN1315" i="62"/>
  <c r="DM1315" i="62"/>
  <c r="DL1315" i="62"/>
  <c r="DK1315" i="62"/>
  <c r="DJ1315" i="62"/>
  <c r="DI1315" i="62"/>
  <c r="DH1315" i="62"/>
  <c r="DG1315" i="62"/>
  <c r="DF1315" i="62"/>
  <c r="DE1315" i="62"/>
  <c r="DD1315" i="62"/>
  <c r="DC1315" i="62"/>
  <c r="DB1315" i="62"/>
  <c r="DA1315" i="62"/>
  <c r="CZ1315" i="62"/>
  <c r="CU1315" i="62"/>
  <c r="CT1315" i="62"/>
  <c r="CS1315" i="62"/>
  <c r="CR1315" i="62"/>
  <c r="CH1315" i="62"/>
  <c r="CG1315" i="62"/>
  <c r="CF1315" i="62"/>
  <c r="CE1315" i="62"/>
  <c r="CA1315" i="62"/>
  <c r="BZ1315" i="62"/>
  <c r="BY1315" i="62"/>
  <c r="BX1315" i="62"/>
  <c r="BW1315" i="62"/>
  <c r="BV1315" i="62"/>
  <c r="BU1315" i="62"/>
  <c r="BT1315" i="62"/>
  <c r="BS1315" i="62"/>
  <c r="BB1315" i="62"/>
  <c r="BA1315" i="62"/>
  <c r="AZ1315" i="62"/>
  <c r="AY1315" i="62"/>
  <c r="AX1315" i="62"/>
  <c r="AW1315" i="62"/>
  <c r="AV1315" i="62"/>
  <c r="AU1315" i="62"/>
  <c r="AT1315" i="62"/>
  <c r="AS1315" i="62"/>
  <c r="AR1315" i="62"/>
  <c r="AQ1315" i="62"/>
  <c r="AP1315" i="62"/>
  <c r="AO1315" i="62"/>
  <c r="AN1315" i="62"/>
  <c r="AM1315" i="62"/>
  <c r="AL1315" i="62"/>
  <c r="AK1315" i="62"/>
  <c r="AJ1315" i="62"/>
  <c r="AI1315" i="62"/>
  <c r="AH1315" i="62"/>
  <c r="AG1315" i="62"/>
  <c r="AF1315" i="62"/>
  <c r="AE1315" i="62"/>
  <c r="AD1315" i="62"/>
  <c r="AC1315" i="62"/>
  <c r="AB1315" i="62"/>
  <c r="AA1315" i="62"/>
  <c r="Z1315" i="62"/>
  <c r="Y1315" i="62"/>
  <c r="X1315" i="62"/>
  <c r="W1315" i="62"/>
  <c r="V1315" i="62"/>
  <c r="U1315" i="62"/>
  <c r="T1315" i="62"/>
  <c r="S1315" i="62"/>
  <c r="R1315" i="62"/>
  <c r="Q1315" i="62"/>
  <c r="P1315" i="62"/>
  <c r="O1315" i="62"/>
  <c r="N1315" i="62"/>
  <c r="FL1314" i="62"/>
  <c r="FJ1314" i="62"/>
  <c r="FI1314" i="62"/>
  <c r="FH1314" i="62"/>
  <c r="FF1314" i="62"/>
  <c r="EZ1314" i="62"/>
  <c r="EY1314" i="62"/>
  <c r="EX1314" i="62"/>
  <c r="EW1314" i="62"/>
  <c r="EV1314" i="62"/>
  <c r="EU1314" i="62"/>
  <c r="ET1314" i="62"/>
  <c r="EM1314" i="62"/>
  <c r="EL1314" i="62"/>
  <c r="EK1314" i="62"/>
  <c r="EJ1314" i="62"/>
  <c r="EI1314" i="62"/>
  <c r="EH1314" i="62"/>
  <c r="EG1314" i="62"/>
  <c r="DO1314" i="62"/>
  <c r="DN1314" i="62"/>
  <c r="DM1314" i="62"/>
  <c r="DL1314" i="62"/>
  <c r="DK1314" i="62"/>
  <c r="DJ1314" i="62"/>
  <c r="DI1314" i="62"/>
  <c r="DH1314" i="62"/>
  <c r="DG1314" i="62"/>
  <c r="DF1314" i="62"/>
  <c r="DE1314" i="62"/>
  <c r="DD1314" i="62"/>
  <c r="DC1314" i="62"/>
  <c r="DB1314" i="62"/>
  <c r="DA1314" i="62"/>
  <c r="CZ1314" i="62"/>
  <c r="CU1314" i="62"/>
  <c r="CT1314" i="62"/>
  <c r="CS1314" i="62"/>
  <c r="CR1314" i="62"/>
  <c r="CH1314" i="62"/>
  <c r="CG1314" i="62"/>
  <c r="CF1314" i="62"/>
  <c r="CE1314" i="62"/>
  <c r="CA1314" i="62"/>
  <c r="BZ1314" i="62"/>
  <c r="BY1314" i="62"/>
  <c r="BX1314" i="62"/>
  <c r="BW1314" i="62"/>
  <c r="BV1314" i="62"/>
  <c r="BU1314" i="62"/>
  <c r="BT1314" i="62"/>
  <c r="BS1314" i="62"/>
  <c r="BB1314" i="62"/>
  <c r="BA1314" i="62"/>
  <c r="AZ1314" i="62"/>
  <c r="AY1314" i="62"/>
  <c r="AX1314" i="62"/>
  <c r="AW1314" i="62"/>
  <c r="AV1314" i="62"/>
  <c r="AU1314" i="62"/>
  <c r="AT1314" i="62"/>
  <c r="AS1314" i="62"/>
  <c r="AR1314" i="62"/>
  <c r="AQ1314" i="62"/>
  <c r="AP1314" i="62"/>
  <c r="AO1314" i="62"/>
  <c r="AN1314" i="62"/>
  <c r="AM1314" i="62"/>
  <c r="AL1314" i="62"/>
  <c r="AK1314" i="62"/>
  <c r="AJ1314" i="62"/>
  <c r="AI1314" i="62"/>
  <c r="AH1314" i="62"/>
  <c r="AG1314" i="62"/>
  <c r="AF1314" i="62"/>
  <c r="AE1314" i="62"/>
  <c r="AD1314" i="62"/>
  <c r="AC1314" i="62"/>
  <c r="AB1314" i="62"/>
  <c r="AA1314" i="62"/>
  <c r="Z1314" i="62"/>
  <c r="Y1314" i="62"/>
  <c r="X1314" i="62"/>
  <c r="W1314" i="62"/>
  <c r="V1314" i="62"/>
  <c r="U1314" i="62"/>
  <c r="T1314" i="62"/>
  <c r="S1314" i="62"/>
  <c r="R1314" i="62"/>
  <c r="Q1314" i="62"/>
  <c r="P1314" i="62"/>
  <c r="O1314" i="62"/>
  <c r="N1314" i="62"/>
  <c r="FL1313" i="62"/>
  <c r="FJ1313" i="62"/>
  <c r="FI1313" i="62"/>
  <c r="FH1313" i="62"/>
  <c r="FF1313" i="62"/>
  <c r="EZ1313" i="62"/>
  <c r="EY1313" i="62"/>
  <c r="EX1313" i="62"/>
  <c r="EW1313" i="62"/>
  <c r="EV1313" i="62"/>
  <c r="EU1313" i="62"/>
  <c r="ET1313" i="62"/>
  <c r="EM1313" i="62"/>
  <c r="EL1313" i="62"/>
  <c r="EK1313" i="62"/>
  <c r="EJ1313" i="62"/>
  <c r="EI1313" i="62"/>
  <c r="EH1313" i="62"/>
  <c r="EG1313" i="62"/>
  <c r="DO1313" i="62"/>
  <c r="DN1313" i="62"/>
  <c r="DM1313" i="62"/>
  <c r="DL1313" i="62"/>
  <c r="DK1313" i="62"/>
  <c r="DJ1313" i="62"/>
  <c r="DI1313" i="62"/>
  <c r="DH1313" i="62"/>
  <c r="DG1313" i="62"/>
  <c r="DF1313" i="62"/>
  <c r="DE1313" i="62"/>
  <c r="DD1313" i="62"/>
  <c r="DC1313" i="62"/>
  <c r="DB1313" i="62"/>
  <c r="DA1313" i="62"/>
  <c r="CZ1313" i="62"/>
  <c r="CU1313" i="62"/>
  <c r="CT1313" i="62"/>
  <c r="CS1313" i="62"/>
  <c r="CR1313" i="62"/>
  <c r="CH1313" i="62"/>
  <c r="CG1313" i="62"/>
  <c r="CF1313" i="62"/>
  <c r="CE1313" i="62"/>
  <c r="CA1313" i="62"/>
  <c r="BZ1313" i="62"/>
  <c r="BY1313" i="62"/>
  <c r="BX1313" i="62"/>
  <c r="BW1313" i="62"/>
  <c r="BV1313" i="62"/>
  <c r="BU1313" i="62"/>
  <c r="BT1313" i="62"/>
  <c r="BS1313" i="62"/>
  <c r="BB1313" i="62"/>
  <c r="BA1313" i="62"/>
  <c r="AZ1313" i="62"/>
  <c r="AY1313" i="62"/>
  <c r="AX1313" i="62"/>
  <c r="AW1313" i="62"/>
  <c r="AV1313" i="62"/>
  <c r="AU1313" i="62"/>
  <c r="AT1313" i="62"/>
  <c r="AS1313" i="62"/>
  <c r="AR1313" i="62"/>
  <c r="AQ1313" i="62"/>
  <c r="AP1313" i="62"/>
  <c r="AO1313" i="62"/>
  <c r="AN1313" i="62"/>
  <c r="AM1313" i="62"/>
  <c r="AL1313" i="62"/>
  <c r="AK1313" i="62"/>
  <c r="AJ1313" i="62"/>
  <c r="AI1313" i="62"/>
  <c r="AH1313" i="62"/>
  <c r="AG1313" i="62"/>
  <c r="AF1313" i="62"/>
  <c r="AE1313" i="62"/>
  <c r="AD1313" i="62"/>
  <c r="AC1313" i="62"/>
  <c r="AB1313" i="62"/>
  <c r="AA1313" i="62"/>
  <c r="Z1313" i="62"/>
  <c r="Y1313" i="62"/>
  <c r="X1313" i="62"/>
  <c r="W1313" i="62"/>
  <c r="V1313" i="62"/>
  <c r="U1313" i="62"/>
  <c r="T1313" i="62"/>
  <c r="S1313" i="62"/>
  <c r="R1313" i="62"/>
  <c r="Q1313" i="62"/>
  <c r="P1313" i="62"/>
  <c r="O1313" i="62"/>
  <c r="N1313" i="62"/>
  <c r="FL1312" i="62"/>
  <c r="FJ1312" i="62"/>
  <c r="FI1312" i="62"/>
  <c r="FH1312" i="62"/>
  <c r="FF1312" i="62"/>
  <c r="EZ1312" i="62"/>
  <c r="EY1312" i="62"/>
  <c r="EX1312" i="62"/>
  <c r="EW1312" i="62"/>
  <c r="EV1312" i="62"/>
  <c r="EU1312" i="62"/>
  <c r="ET1312" i="62"/>
  <c r="EM1312" i="62"/>
  <c r="EL1312" i="62"/>
  <c r="EK1312" i="62"/>
  <c r="EJ1312" i="62"/>
  <c r="EI1312" i="62"/>
  <c r="EH1312" i="62"/>
  <c r="EG1312" i="62"/>
  <c r="DO1312" i="62"/>
  <c r="DN1312" i="62"/>
  <c r="DM1312" i="62"/>
  <c r="DL1312" i="62"/>
  <c r="DK1312" i="62"/>
  <c r="DJ1312" i="62"/>
  <c r="DI1312" i="62"/>
  <c r="DH1312" i="62"/>
  <c r="DG1312" i="62"/>
  <c r="DF1312" i="62"/>
  <c r="DE1312" i="62"/>
  <c r="DD1312" i="62"/>
  <c r="DC1312" i="62"/>
  <c r="DB1312" i="62"/>
  <c r="DA1312" i="62"/>
  <c r="CZ1312" i="62"/>
  <c r="CU1312" i="62"/>
  <c r="CT1312" i="62"/>
  <c r="CS1312" i="62"/>
  <c r="CR1312" i="62"/>
  <c r="CH1312" i="62"/>
  <c r="CG1312" i="62"/>
  <c r="CF1312" i="62"/>
  <c r="CE1312" i="62"/>
  <c r="CA1312" i="62"/>
  <c r="BZ1312" i="62"/>
  <c r="BY1312" i="62"/>
  <c r="BX1312" i="62"/>
  <c r="BW1312" i="62"/>
  <c r="BV1312" i="62"/>
  <c r="BU1312" i="62"/>
  <c r="BT1312" i="62"/>
  <c r="BS1312" i="62"/>
  <c r="BB1312" i="62"/>
  <c r="BA1312" i="62"/>
  <c r="AZ1312" i="62"/>
  <c r="AY1312" i="62"/>
  <c r="AX1312" i="62"/>
  <c r="AW1312" i="62"/>
  <c r="AV1312" i="62"/>
  <c r="AU1312" i="62"/>
  <c r="AT1312" i="62"/>
  <c r="AS1312" i="62"/>
  <c r="AR1312" i="62"/>
  <c r="AQ1312" i="62"/>
  <c r="AP1312" i="62"/>
  <c r="AO1312" i="62"/>
  <c r="AN1312" i="62"/>
  <c r="AM1312" i="62"/>
  <c r="AL1312" i="62"/>
  <c r="AK1312" i="62"/>
  <c r="AJ1312" i="62"/>
  <c r="AI1312" i="62"/>
  <c r="AH1312" i="62"/>
  <c r="AG1312" i="62"/>
  <c r="AF1312" i="62"/>
  <c r="AE1312" i="62"/>
  <c r="AD1312" i="62"/>
  <c r="AC1312" i="62"/>
  <c r="AB1312" i="62"/>
  <c r="AA1312" i="62"/>
  <c r="Z1312" i="62"/>
  <c r="Y1312" i="62"/>
  <c r="X1312" i="62"/>
  <c r="W1312" i="62"/>
  <c r="V1312" i="62"/>
  <c r="U1312" i="62"/>
  <c r="T1312" i="62"/>
  <c r="S1312" i="62"/>
  <c r="R1312" i="62"/>
  <c r="Q1312" i="62"/>
  <c r="P1312" i="62"/>
  <c r="O1312" i="62"/>
  <c r="N1312" i="62"/>
  <c r="FL1311" i="62"/>
  <c r="FJ1311" i="62"/>
  <c r="FI1311" i="62"/>
  <c r="FH1311" i="62"/>
  <c r="FF1311" i="62"/>
  <c r="EZ1311" i="62"/>
  <c r="EY1311" i="62"/>
  <c r="EX1311" i="62"/>
  <c r="EW1311" i="62"/>
  <c r="EV1311" i="62"/>
  <c r="EU1311" i="62"/>
  <c r="ET1311" i="62"/>
  <c r="EM1311" i="62"/>
  <c r="EL1311" i="62"/>
  <c r="EK1311" i="62"/>
  <c r="EJ1311" i="62"/>
  <c r="EI1311" i="62"/>
  <c r="EH1311" i="62"/>
  <c r="EG1311" i="62"/>
  <c r="DO1311" i="62"/>
  <c r="DN1311" i="62"/>
  <c r="DM1311" i="62"/>
  <c r="DL1311" i="62"/>
  <c r="DK1311" i="62"/>
  <c r="DJ1311" i="62"/>
  <c r="DI1311" i="62"/>
  <c r="DH1311" i="62"/>
  <c r="DG1311" i="62"/>
  <c r="DF1311" i="62"/>
  <c r="DE1311" i="62"/>
  <c r="DD1311" i="62"/>
  <c r="DC1311" i="62"/>
  <c r="DB1311" i="62"/>
  <c r="DA1311" i="62"/>
  <c r="CZ1311" i="62"/>
  <c r="CU1311" i="62"/>
  <c r="CT1311" i="62"/>
  <c r="CS1311" i="62"/>
  <c r="CR1311" i="62"/>
  <c r="CH1311" i="62"/>
  <c r="CG1311" i="62"/>
  <c r="CF1311" i="62"/>
  <c r="CE1311" i="62"/>
  <c r="CA1311" i="62"/>
  <c r="BZ1311" i="62"/>
  <c r="BY1311" i="62"/>
  <c r="BX1311" i="62"/>
  <c r="BW1311" i="62"/>
  <c r="BV1311" i="62"/>
  <c r="BU1311" i="62"/>
  <c r="BT1311" i="62"/>
  <c r="BS1311" i="62"/>
  <c r="BB1311" i="62"/>
  <c r="BA1311" i="62"/>
  <c r="AZ1311" i="62"/>
  <c r="AY1311" i="62"/>
  <c r="AX1311" i="62"/>
  <c r="AW1311" i="62"/>
  <c r="AV1311" i="62"/>
  <c r="AU1311" i="62"/>
  <c r="AT1311" i="62"/>
  <c r="AS1311" i="62"/>
  <c r="AR1311" i="62"/>
  <c r="AQ1311" i="62"/>
  <c r="AP1311" i="62"/>
  <c r="AO1311" i="62"/>
  <c r="AN1311" i="62"/>
  <c r="AM1311" i="62"/>
  <c r="AL1311" i="62"/>
  <c r="AK1311" i="62"/>
  <c r="AJ1311" i="62"/>
  <c r="AI1311" i="62"/>
  <c r="AH1311" i="62"/>
  <c r="AG1311" i="62"/>
  <c r="AF1311" i="62"/>
  <c r="AE1311" i="62"/>
  <c r="AD1311" i="62"/>
  <c r="AC1311" i="62"/>
  <c r="AB1311" i="62"/>
  <c r="AA1311" i="62"/>
  <c r="Z1311" i="62"/>
  <c r="Y1311" i="62"/>
  <c r="X1311" i="62"/>
  <c r="W1311" i="62"/>
  <c r="V1311" i="62"/>
  <c r="U1311" i="62"/>
  <c r="T1311" i="62"/>
  <c r="S1311" i="62"/>
  <c r="R1311" i="62"/>
  <c r="Q1311" i="62"/>
  <c r="P1311" i="62"/>
  <c r="O1311" i="62"/>
  <c r="N1311" i="62"/>
  <c r="FL1310" i="62"/>
  <c r="FJ1310" i="62"/>
  <c r="FI1310" i="62"/>
  <c r="FH1310" i="62"/>
  <c r="FF1310" i="62"/>
  <c r="EZ1310" i="62"/>
  <c r="EY1310" i="62"/>
  <c r="EX1310" i="62"/>
  <c r="EW1310" i="62"/>
  <c r="EV1310" i="62"/>
  <c r="EU1310" i="62"/>
  <c r="ET1310" i="62"/>
  <c r="EM1310" i="62"/>
  <c r="EL1310" i="62"/>
  <c r="EK1310" i="62"/>
  <c r="EJ1310" i="62"/>
  <c r="EI1310" i="62"/>
  <c r="EH1310" i="62"/>
  <c r="EG1310" i="62"/>
  <c r="DO1310" i="62"/>
  <c r="DN1310" i="62"/>
  <c r="DM1310" i="62"/>
  <c r="DL1310" i="62"/>
  <c r="DK1310" i="62"/>
  <c r="DJ1310" i="62"/>
  <c r="DI1310" i="62"/>
  <c r="DH1310" i="62"/>
  <c r="DG1310" i="62"/>
  <c r="DF1310" i="62"/>
  <c r="DE1310" i="62"/>
  <c r="DD1310" i="62"/>
  <c r="DC1310" i="62"/>
  <c r="DB1310" i="62"/>
  <c r="DA1310" i="62"/>
  <c r="CZ1310" i="62"/>
  <c r="CU1310" i="62"/>
  <c r="CT1310" i="62"/>
  <c r="CS1310" i="62"/>
  <c r="CR1310" i="62"/>
  <c r="CH1310" i="62"/>
  <c r="CG1310" i="62"/>
  <c r="CF1310" i="62"/>
  <c r="CE1310" i="62"/>
  <c r="CA1310" i="62"/>
  <c r="BZ1310" i="62"/>
  <c r="BY1310" i="62"/>
  <c r="BX1310" i="62"/>
  <c r="BW1310" i="62"/>
  <c r="BV1310" i="62"/>
  <c r="BU1310" i="62"/>
  <c r="BT1310" i="62"/>
  <c r="BS1310" i="62"/>
  <c r="BB1310" i="62"/>
  <c r="BA1310" i="62"/>
  <c r="AZ1310" i="62"/>
  <c r="AY1310" i="62"/>
  <c r="AX1310" i="62"/>
  <c r="AW1310" i="62"/>
  <c r="AV1310" i="62"/>
  <c r="AU1310" i="62"/>
  <c r="AT1310" i="62"/>
  <c r="AS1310" i="62"/>
  <c r="AR1310" i="62"/>
  <c r="AQ1310" i="62"/>
  <c r="AP1310" i="62"/>
  <c r="AO1310" i="62"/>
  <c r="AN1310" i="62"/>
  <c r="AM1310" i="62"/>
  <c r="AL1310" i="62"/>
  <c r="AK1310" i="62"/>
  <c r="AJ1310" i="62"/>
  <c r="AI1310" i="62"/>
  <c r="AH1310" i="62"/>
  <c r="AG1310" i="62"/>
  <c r="AF1310" i="62"/>
  <c r="AE1310" i="62"/>
  <c r="AD1310" i="62"/>
  <c r="AC1310" i="62"/>
  <c r="AB1310" i="62"/>
  <c r="AA1310" i="62"/>
  <c r="Z1310" i="62"/>
  <c r="Y1310" i="62"/>
  <c r="X1310" i="62"/>
  <c r="W1310" i="62"/>
  <c r="V1310" i="62"/>
  <c r="U1310" i="62"/>
  <c r="T1310" i="62"/>
  <c r="S1310" i="62"/>
  <c r="R1310" i="62"/>
  <c r="Q1310" i="62"/>
  <c r="P1310" i="62"/>
  <c r="O1310" i="62"/>
  <c r="N1310" i="62"/>
  <c r="FL1309" i="62"/>
  <c r="FJ1309" i="62"/>
  <c r="FI1309" i="62"/>
  <c r="FH1309" i="62"/>
  <c r="FF1309" i="62"/>
  <c r="EZ1309" i="62"/>
  <c r="EY1309" i="62"/>
  <c r="EX1309" i="62"/>
  <c r="EW1309" i="62"/>
  <c r="EV1309" i="62"/>
  <c r="EU1309" i="62"/>
  <c r="ET1309" i="62"/>
  <c r="EM1309" i="62"/>
  <c r="EL1309" i="62"/>
  <c r="EK1309" i="62"/>
  <c r="EJ1309" i="62"/>
  <c r="EI1309" i="62"/>
  <c r="EH1309" i="62"/>
  <c r="EG1309" i="62"/>
  <c r="DO1309" i="62"/>
  <c r="DN1309" i="62"/>
  <c r="DM1309" i="62"/>
  <c r="DL1309" i="62"/>
  <c r="DK1309" i="62"/>
  <c r="DJ1309" i="62"/>
  <c r="DI1309" i="62"/>
  <c r="DH1309" i="62"/>
  <c r="DG1309" i="62"/>
  <c r="DF1309" i="62"/>
  <c r="DE1309" i="62"/>
  <c r="DD1309" i="62"/>
  <c r="DC1309" i="62"/>
  <c r="DB1309" i="62"/>
  <c r="DA1309" i="62"/>
  <c r="CZ1309" i="62"/>
  <c r="CU1309" i="62"/>
  <c r="CT1309" i="62"/>
  <c r="CS1309" i="62"/>
  <c r="CR1309" i="62"/>
  <c r="CH1309" i="62"/>
  <c r="CG1309" i="62"/>
  <c r="CF1309" i="62"/>
  <c r="CE1309" i="62"/>
  <c r="CA1309" i="62"/>
  <c r="BZ1309" i="62"/>
  <c r="BY1309" i="62"/>
  <c r="BX1309" i="62"/>
  <c r="BW1309" i="62"/>
  <c r="BV1309" i="62"/>
  <c r="BU1309" i="62"/>
  <c r="BT1309" i="62"/>
  <c r="BS1309" i="62"/>
  <c r="BB1309" i="62"/>
  <c r="BA1309" i="62"/>
  <c r="AZ1309" i="62"/>
  <c r="AY1309" i="62"/>
  <c r="AX1309" i="62"/>
  <c r="AW1309" i="62"/>
  <c r="AV1309" i="62"/>
  <c r="AU1309" i="62"/>
  <c r="AT1309" i="62"/>
  <c r="AS1309" i="62"/>
  <c r="AR1309" i="62"/>
  <c r="AQ1309" i="62"/>
  <c r="AP1309" i="62"/>
  <c r="AO1309" i="62"/>
  <c r="AN1309" i="62"/>
  <c r="AM1309" i="62"/>
  <c r="AL1309" i="62"/>
  <c r="AK1309" i="62"/>
  <c r="AJ1309" i="62"/>
  <c r="AI1309" i="62"/>
  <c r="AH1309" i="62"/>
  <c r="AG1309" i="62"/>
  <c r="AF1309" i="62"/>
  <c r="AE1309" i="62"/>
  <c r="AD1309" i="62"/>
  <c r="AC1309" i="62"/>
  <c r="AB1309" i="62"/>
  <c r="AA1309" i="62"/>
  <c r="Z1309" i="62"/>
  <c r="Y1309" i="62"/>
  <c r="X1309" i="62"/>
  <c r="W1309" i="62"/>
  <c r="V1309" i="62"/>
  <c r="U1309" i="62"/>
  <c r="T1309" i="62"/>
  <c r="S1309" i="62"/>
  <c r="R1309" i="62"/>
  <c r="Q1309" i="62"/>
  <c r="P1309" i="62"/>
  <c r="O1309" i="62"/>
  <c r="N1309" i="62"/>
  <c r="FL1308" i="62"/>
  <c r="FJ1308" i="62"/>
  <c r="FI1308" i="62"/>
  <c r="FH1308" i="62"/>
  <c r="FF1308" i="62"/>
  <c r="EZ1308" i="62"/>
  <c r="EY1308" i="62"/>
  <c r="EX1308" i="62"/>
  <c r="EW1308" i="62"/>
  <c r="EV1308" i="62"/>
  <c r="EU1308" i="62"/>
  <c r="ET1308" i="62"/>
  <c r="EM1308" i="62"/>
  <c r="EL1308" i="62"/>
  <c r="EK1308" i="62"/>
  <c r="EJ1308" i="62"/>
  <c r="EI1308" i="62"/>
  <c r="EH1308" i="62"/>
  <c r="EG1308" i="62"/>
  <c r="DO1308" i="62"/>
  <c r="DN1308" i="62"/>
  <c r="DM1308" i="62"/>
  <c r="DL1308" i="62"/>
  <c r="DK1308" i="62"/>
  <c r="DJ1308" i="62"/>
  <c r="DI1308" i="62"/>
  <c r="DH1308" i="62"/>
  <c r="DG1308" i="62"/>
  <c r="DF1308" i="62"/>
  <c r="DE1308" i="62"/>
  <c r="DD1308" i="62"/>
  <c r="DC1308" i="62"/>
  <c r="DB1308" i="62"/>
  <c r="DA1308" i="62"/>
  <c r="CZ1308" i="62"/>
  <c r="CU1308" i="62"/>
  <c r="CT1308" i="62"/>
  <c r="CS1308" i="62"/>
  <c r="CR1308" i="62"/>
  <c r="CH1308" i="62"/>
  <c r="CG1308" i="62"/>
  <c r="CF1308" i="62"/>
  <c r="CE1308" i="62"/>
  <c r="CA1308" i="62"/>
  <c r="BZ1308" i="62"/>
  <c r="BY1308" i="62"/>
  <c r="BX1308" i="62"/>
  <c r="BW1308" i="62"/>
  <c r="BV1308" i="62"/>
  <c r="BU1308" i="62"/>
  <c r="BT1308" i="62"/>
  <c r="BS1308" i="62"/>
  <c r="BB1308" i="62"/>
  <c r="BA1308" i="62"/>
  <c r="AZ1308" i="62"/>
  <c r="AY1308" i="62"/>
  <c r="AX1308" i="62"/>
  <c r="AW1308" i="62"/>
  <c r="AV1308" i="62"/>
  <c r="AU1308" i="62"/>
  <c r="AT1308" i="62"/>
  <c r="AS1308" i="62"/>
  <c r="AR1308" i="62"/>
  <c r="AQ1308" i="62"/>
  <c r="AP1308" i="62"/>
  <c r="AO1308" i="62"/>
  <c r="AN1308" i="62"/>
  <c r="AM1308" i="62"/>
  <c r="AL1308" i="62"/>
  <c r="AK1308" i="62"/>
  <c r="AJ1308" i="62"/>
  <c r="AI1308" i="62"/>
  <c r="AH1308" i="62"/>
  <c r="AG1308" i="62"/>
  <c r="AF1308" i="62"/>
  <c r="AE1308" i="62"/>
  <c r="AD1308" i="62"/>
  <c r="AC1308" i="62"/>
  <c r="AB1308" i="62"/>
  <c r="AA1308" i="62"/>
  <c r="Z1308" i="62"/>
  <c r="Y1308" i="62"/>
  <c r="X1308" i="62"/>
  <c r="W1308" i="62"/>
  <c r="V1308" i="62"/>
  <c r="U1308" i="62"/>
  <c r="T1308" i="62"/>
  <c r="S1308" i="62"/>
  <c r="R1308" i="62"/>
  <c r="Q1308" i="62"/>
  <c r="P1308" i="62"/>
  <c r="O1308" i="62"/>
  <c r="N1308" i="62"/>
  <c r="FL1307" i="62"/>
  <c r="FJ1307" i="62"/>
  <c r="FI1307" i="62"/>
  <c r="FH1307" i="62"/>
  <c r="FF1307" i="62"/>
  <c r="EZ1307" i="62"/>
  <c r="EY1307" i="62"/>
  <c r="EX1307" i="62"/>
  <c r="EW1307" i="62"/>
  <c r="EV1307" i="62"/>
  <c r="EU1307" i="62"/>
  <c r="ET1307" i="62"/>
  <c r="EM1307" i="62"/>
  <c r="EL1307" i="62"/>
  <c r="EK1307" i="62"/>
  <c r="EJ1307" i="62"/>
  <c r="EI1307" i="62"/>
  <c r="EH1307" i="62"/>
  <c r="EG1307" i="62"/>
  <c r="DO1307" i="62"/>
  <c r="DN1307" i="62"/>
  <c r="DM1307" i="62"/>
  <c r="DL1307" i="62"/>
  <c r="DK1307" i="62"/>
  <c r="DJ1307" i="62"/>
  <c r="DI1307" i="62"/>
  <c r="DH1307" i="62"/>
  <c r="DG1307" i="62"/>
  <c r="DF1307" i="62"/>
  <c r="DE1307" i="62"/>
  <c r="DD1307" i="62"/>
  <c r="DC1307" i="62"/>
  <c r="DB1307" i="62"/>
  <c r="DA1307" i="62"/>
  <c r="CZ1307" i="62"/>
  <c r="CU1307" i="62"/>
  <c r="CT1307" i="62"/>
  <c r="CS1307" i="62"/>
  <c r="CR1307" i="62"/>
  <c r="CH1307" i="62"/>
  <c r="CG1307" i="62"/>
  <c r="CF1307" i="62"/>
  <c r="CE1307" i="62"/>
  <c r="CA1307" i="62"/>
  <c r="BZ1307" i="62"/>
  <c r="BY1307" i="62"/>
  <c r="BX1307" i="62"/>
  <c r="BW1307" i="62"/>
  <c r="BV1307" i="62"/>
  <c r="BU1307" i="62"/>
  <c r="BT1307" i="62"/>
  <c r="BS1307" i="62"/>
  <c r="BB1307" i="62"/>
  <c r="BA1307" i="62"/>
  <c r="AZ1307" i="62"/>
  <c r="AY1307" i="62"/>
  <c r="AX1307" i="62"/>
  <c r="AW1307" i="62"/>
  <c r="AV1307" i="62"/>
  <c r="AU1307" i="62"/>
  <c r="AT1307" i="62"/>
  <c r="AS1307" i="62"/>
  <c r="AR1307" i="62"/>
  <c r="AQ1307" i="62"/>
  <c r="AP1307" i="62"/>
  <c r="AO1307" i="62"/>
  <c r="AN1307" i="62"/>
  <c r="AM1307" i="62"/>
  <c r="AL1307" i="62"/>
  <c r="AK1307" i="62"/>
  <c r="AJ1307" i="62"/>
  <c r="AI1307" i="62"/>
  <c r="AH1307" i="62"/>
  <c r="AG1307" i="62"/>
  <c r="AF1307" i="62"/>
  <c r="AE1307" i="62"/>
  <c r="AD1307" i="62"/>
  <c r="AC1307" i="62"/>
  <c r="AB1307" i="62"/>
  <c r="AA1307" i="62"/>
  <c r="Z1307" i="62"/>
  <c r="Y1307" i="62"/>
  <c r="X1307" i="62"/>
  <c r="W1307" i="62"/>
  <c r="V1307" i="62"/>
  <c r="U1307" i="62"/>
  <c r="T1307" i="62"/>
  <c r="S1307" i="62"/>
  <c r="R1307" i="62"/>
  <c r="Q1307" i="62"/>
  <c r="P1307" i="62"/>
  <c r="O1307" i="62"/>
  <c r="N1307" i="62"/>
  <c r="FL1306" i="62"/>
  <c r="FJ1306" i="62"/>
  <c r="FI1306" i="62"/>
  <c r="FH1306" i="62"/>
  <c r="FF1306" i="62"/>
  <c r="EZ1306" i="62"/>
  <c r="EY1306" i="62"/>
  <c r="EX1306" i="62"/>
  <c r="EW1306" i="62"/>
  <c r="EV1306" i="62"/>
  <c r="EU1306" i="62"/>
  <c r="ET1306" i="62"/>
  <c r="EM1306" i="62"/>
  <c r="EL1306" i="62"/>
  <c r="EK1306" i="62"/>
  <c r="EJ1306" i="62"/>
  <c r="EI1306" i="62"/>
  <c r="EH1306" i="62"/>
  <c r="EG1306" i="62"/>
  <c r="DO1306" i="62"/>
  <c r="DN1306" i="62"/>
  <c r="DM1306" i="62"/>
  <c r="DL1306" i="62"/>
  <c r="DK1306" i="62"/>
  <c r="DJ1306" i="62"/>
  <c r="DI1306" i="62"/>
  <c r="DH1306" i="62"/>
  <c r="DG1306" i="62"/>
  <c r="DF1306" i="62"/>
  <c r="DE1306" i="62"/>
  <c r="DD1306" i="62"/>
  <c r="DC1306" i="62"/>
  <c r="DB1306" i="62"/>
  <c r="DA1306" i="62"/>
  <c r="CZ1306" i="62"/>
  <c r="CU1306" i="62"/>
  <c r="CT1306" i="62"/>
  <c r="CS1306" i="62"/>
  <c r="CR1306" i="62"/>
  <c r="CH1306" i="62"/>
  <c r="CG1306" i="62"/>
  <c r="CF1306" i="62"/>
  <c r="CE1306" i="62"/>
  <c r="CA1306" i="62"/>
  <c r="BZ1306" i="62"/>
  <c r="BY1306" i="62"/>
  <c r="BX1306" i="62"/>
  <c r="BW1306" i="62"/>
  <c r="BV1306" i="62"/>
  <c r="BU1306" i="62"/>
  <c r="BT1306" i="62"/>
  <c r="BS1306" i="62"/>
  <c r="BB1306" i="62"/>
  <c r="BA1306" i="62"/>
  <c r="AZ1306" i="62"/>
  <c r="AY1306" i="62"/>
  <c r="AX1306" i="62"/>
  <c r="AW1306" i="62"/>
  <c r="AV1306" i="62"/>
  <c r="AU1306" i="62"/>
  <c r="AT1306" i="62"/>
  <c r="AS1306" i="62"/>
  <c r="AR1306" i="62"/>
  <c r="AQ1306" i="62"/>
  <c r="AP1306" i="62"/>
  <c r="AO1306" i="62"/>
  <c r="AN1306" i="62"/>
  <c r="AM1306" i="62"/>
  <c r="AL1306" i="62"/>
  <c r="AK1306" i="62"/>
  <c r="AJ1306" i="62"/>
  <c r="AI1306" i="62"/>
  <c r="AH1306" i="62"/>
  <c r="AG1306" i="62"/>
  <c r="AF1306" i="62"/>
  <c r="AE1306" i="62"/>
  <c r="AD1306" i="62"/>
  <c r="AC1306" i="62"/>
  <c r="AB1306" i="62"/>
  <c r="AA1306" i="62"/>
  <c r="Z1306" i="62"/>
  <c r="Y1306" i="62"/>
  <c r="X1306" i="62"/>
  <c r="W1306" i="62"/>
  <c r="V1306" i="62"/>
  <c r="U1306" i="62"/>
  <c r="T1306" i="62"/>
  <c r="S1306" i="62"/>
  <c r="R1306" i="62"/>
  <c r="Q1306" i="62"/>
  <c r="P1306" i="62"/>
  <c r="O1306" i="62"/>
  <c r="N1306" i="62"/>
  <c r="FL1305" i="62"/>
  <c r="FJ1305" i="62"/>
  <c r="FI1305" i="62"/>
  <c r="FH1305" i="62"/>
  <c r="FF1305" i="62"/>
  <c r="EZ1305" i="62"/>
  <c r="EY1305" i="62"/>
  <c r="EX1305" i="62"/>
  <c r="EW1305" i="62"/>
  <c r="EV1305" i="62"/>
  <c r="EU1305" i="62"/>
  <c r="ET1305" i="62"/>
  <c r="EM1305" i="62"/>
  <c r="EL1305" i="62"/>
  <c r="EK1305" i="62"/>
  <c r="EJ1305" i="62"/>
  <c r="ER1305" i="62" s="1"/>
  <c r="EI1305" i="62"/>
  <c r="EH1305" i="62"/>
  <c r="EG1305" i="62"/>
  <c r="DO1305" i="62"/>
  <c r="DN1305" i="62"/>
  <c r="DM1305" i="62"/>
  <c r="DL1305" i="62"/>
  <c r="DK1305" i="62"/>
  <c r="DJ1305" i="62"/>
  <c r="DI1305" i="62"/>
  <c r="DH1305" i="62"/>
  <c r="DG1305" i="62"/>
  <c r="DF1305" i="62"/>
  <c r="DE1305" i="62"/>
  <c r="DD1305" i="62"/>
  <c r="DC1305" i="62"/>
  <c r="DB1305" i="62"/>
  <c r="DA1305" i="62"/>
  <c r="CZ1305" i="62"/>
  <c r="CU1305" i="62"/>
  <c r="CT1305" i="62"/>
  <c r="CS1305" i="62"/>
  <c r="CR1305" i="62"/>
  <c r="CH1305" i="62"/>
  <c r="CG1305" i="62"/>
  <c r="CF1305" i="62"/>
  <c r="CE1305" i="62"/>
  <c r="CA1305" i="62"/>
  <c r="BZ1305" i="62"/>
  <c r="BY1305" i="62"/>
  <c r="BX1305" i="62"/>
  <c r="BW1305" i="62"/>
  <c r="BV1305" i="62"/>
  <c r="BU1305" i="62"/>
  <c r="BT1305" i="62"/>
  <c r="BS1305" i="62"/>
  <c r="BB1305" i="62"/>
  <c r="BA1305" i="62"/>
  <c r="AZ1305" i="62"/>
  <c r="AY1305" i="62"/>
  <c r="AX1305" i="62"/>
  <c r="AW1305" i="62"/>
  <c r="AV1305" i="62"/>
  <c r="AU1305" i="62"/>
  <c r="AT1305" i="62"/>
  <c r="AS1305" i="62"/>
  <c r="AR1305" i="62"/>
  <c r="AQ1305" i="62"/>
  <c r="AP1305" i="62"/>
  <c r="AO1305" i="62"/>
  <c r="AN1305" i="62"/>
  <c r="AM1305" i="62"/>
  <c r="AL1305" i="62"/>
  <c r="AK1305" i="62"/>
  <c r="AJ1305" i="62"/>
  <c r="AI1305" i="62"/>
  <c r="AH1305" i="62"/>
  <c r="AG1305" i="62"/>
  <c r="AF1305" i="62"/>
  <c r="AE1305" i="62"/>
  <c r="AD1305" i="62"/>
  <c r="AC1305" i="62"/>
  <c r="AB1305" i="62"/>
  <c r="AA1305" i="62"/>
  <c r="Z1305" i="62"/>
  <c r="Y1305" i="62"/>
  <c r="X1305" i="62"/>
  <c r="W1305" i="62"/>
  <c r="V1305" i="62"/>
  <c r="U1305" i="62"/>
  <c r="T1305" i="62"/>
  <c r="S1305" i="62"/>
  <c r="R1305" i="62"/>
  <c r="Q1305" i="62"/>
  <c r="P1305" i="62"/>
  <c r="O1305" i="62"/>
  <c r="N1305" i="62"/>
  <c r="FL1304" i="62"/>
  <c r="FJ1304" i="62"/>
  <c r="FI1304" i="62"/>
  <c r="FH1304" i="62"/>
  <c r="FF1304" i="62"/>
  <c r="EZ1304" i="62"/>
  <c r="EY1304" i="62"/>
  <c r="EX1304" i="62"/>
  <c r="EW1304" i="62"/>
  <c r="EV1304" i="62"/>
  <c r="EU1304" i="62"/>
  <c r="ET1304" i="62"/>
  <c r="EM1304" i="62"/>
  <c r="EL1304" i="62"/>
  <c r="EQ1304" i="62" s="1"/>
  <c r="EK1304" i="62"/>
  <c r="EJ1304" i="62"/>
  <c r="EI1304" i="62"/>
  <c r="EH1304" i="62"/>
  <c r="EG1304" i="62"/>
  <c r="DO1304" i="62"/>
  <c r="DN1304" i="62"/>
  <c r="DM1304" i="62"/>
  <c r="DL1304" i="62"/>
  <c r="DK1304" i="62"/>
  <c r="DJ1304" i="62"/>
  <c r="DI1304" i="62"/>
  <c r="DH1304" i="62"/>
  <c r="DG1304" i="62"/>
  <c r="DF1304" i="62"/>
  <c r="DE1304" i="62"/>
  <c r="DD1304" i="62"/>
  <c r="DC1304" i="62"/>
  <c r="DB1304" i="62"/>
  <c r="DA1304" i="62"/>
  <c r="CZ1304" i="62"/>
  <c r="CU1304" i="62"/>
  <c r="CT1304" i="62"/>
  <c r="CS1304" i="62"/>
  <c r="CR1304" i="62"/>
  <c r="CH1304" i="62"/>
  <c r="CG1304" i="62"/>
  <c r="CF1304" i="62"/>
  <c r="CE1304" i="62"/>
  <c r="CA1304" i="62"/>
  <c r="BZ1304" i="62"/>
  <c r="BY1304" i="62"/>
  <c r="BX1304" i="62"/>
  <c r="BW1304" i="62"/>
  <c r="BV1304" i="62"/>
  <c r="BU1304" i="62"/>
  <c r="BT1304" i="62"/>
  <c r="BS1304" i="62"/>
  <c r="BB1304" i="62"/>
  <c r="BA1304" i="62"/>
  <c r="AZ1304" i="62"/>
  <c r="AY1304" i="62"/>
  <c r="AX1304" i="62"/>
  <c r="AW1304" i="62"/>
  <c r="AV1304" i="62"/>
  <c r="AU1304" i="62"/>
  <c r="AT1304" i="62"/>
  <c r="AS1304" i="62"/>
  <c r="AR1304" i="62"/>
  <c r="AQ1304" i="62"/>
  <c r="AP1304" i="62"/>
  <c r="AO1304" i="62"/>
  <c r="AN1304" i="62"/>
  <c r="AM1304" i="62"/>
  <c r="AL1304" i="62"/>
  <c r="AK1304" i="62"/>
  <c r="AJ1304" i="62"/>
  <c r="AI1304" i="62"/>
  <c r="AH1304" i="62"/>
  <c r="AG1304" i="62"/>
  <c r="AF1304" i="62"/>
  <c r="AE1304" i="62"/>
  <c r="AD1304" i="62"/>
  <c r="AC1304" i="62"/>
  <c r="AB1304" i="62"/>
  <c r="AA1304" i="62"/>
  <c r="Z1304" i="62"/>
  <c r="Y1304" i="62"/>
  <c r="X1304" i="62"/>
  <c r="W1304" i="62"/>
  <c r="V1304" i="62"/>
  <c r="U1304" i="62"/>
  <c r="T1304" i="62"/>
  <c r="S1304" i="62"/>
  <c r="R1304" i="62"/>
  <c r="Q1304" i="62"/>
  <c r="P1304" i="62"/>
  <c r="O1304" i="62"/>
  <c r="N1304" i="62"/>
  <c r="FL1303" i="62"/>
  <c r="FJ1303" i="62"/>
  <c r="FI1303" i="62"/>
  <c r="FH1303" i="62"/>
  <c r="FF1303" i="62"/>
  <c r="EZ1303" i="62"/>
  <c r="EY1303" i="62"/>
  <c r="EX1303" i="62"/>
  <c r="EW1303" i="62"/>
  <c r="EV1303" i="62"/>
  <c r="EU1303" i="62"/>
  <c r="ET1303" i="62"/>
  <c r="EM1303" i="62"/>
  <c r="EL1303" i="62"/>
  <c r="EK1303" i="62"/>
  <c r="EJ1303" i="62"/>
  <c r="EI1303" i="62"/>
  <c r="EH1303" i="62"/>
  <c r="EG1303" i="62"/>
  <c r="DO1303" i="62"/>
  <c r="DN1303" i="62"/>
  <c r="DM1303" i="62"/>
  <c r="DL1303" i="62"/>
  <c r="DK1303" i="62"/>
  <c r="DJ1303" i="62"/>
  <c r="DI1303" i="62"/>
  <c r="DH1303" i="62"/>
  <c r="DG1303" i="62"/>
  <c r="DF1303" i="62"/>
  <c r="DE1303" i="62"/>
  <c r="DD1303" i="62"/>
  <c r="DC1303" i="62"/>
  <c r="DB1303" i="62"/>
  <c r="DA1303" i="62"/>
  <c r="CZ1303" i="62"/>
  <c r="CU1303" i="62"/>
  <c r="CT1303" i="62"/>
  <c r="CS1303" i="62"/>
  <c r="CR1303" i="62"/>
  <c r="CH1303" i="62"/>
  <c r="CG1303" i="62"/>
  <c r="CF1303" i="62"/>
  <c r="CE1303" i="62"/>
  <c r="CA1303" i="62"/>
  <c r="BZ1303" i="62"/>
  <c r="BY1303" i="62"/>
  <c r="BX1303" i="62"/>
  <c r="BW1303" i="62"/>
  <c r="BV1303" i="62"/>
  <c r="BU1303" i="62"/>
  <c r="BT1303" i="62"/>
  <c r="BS1303" i="62"/>
  <c r="BB1303" i="62"/>
  <c r="BA1303" i="62"/>
  <c r="AZ1303" i="62"/>
  <c r="AY1303" i="62"/>
  <c r="AX1303" i="62"/>
  <c r="AW1303" i="62"/>
  <c r="AV1303" i="62"/>
  <c r="AU1303" i="62"/>
  <c r="AT1303" i="62"/>
  <c r="AS1303" i="62"/>
  <c r="AR1303" i="62"/>
  <c r="AQ1303" i="62"/>
  <c r="AP1303" i="62"/>
  <c r="AO1303" i="62"/>
  <c r="AN1303" i="62"/>
  <c r="AM1303" i="62"/>
  <c r="AL1303" i="62"/>
  <c r="AK1303" i="62"/>
  <c r="AJ1303" i="62"/>
  <c r="AI1303" i="62"/>
  <c r="AH1303" i="62"/>
  <c r="AG1303" i="62"/>
  <c r="AF1303" i="62"/>
  <c r="AE1303" i="62"/>
  <c r="AD1303" i="62"/>
  <c r="AC1303" i="62"/>
  <c r="AB1303" i="62"/>
  <c r="AA1303" i="62"/>
  <c r="Z1303" i="62"/>
  <c r="Y1303" i="62"/>
  <c r="X1303" i="62"/>
  <c r="W1303" i="62"/>
  <c r="V1303" i="62"/>
  <c r="U1303" i="62"/>
  <c r="T1303" i="62"/>
  <c r="S1303" i="62"/>
  <c r="R1303" i="62"/>
  <c r="Q1303" i="62"/>
  <c r="P1303" i="62"/>
  <c r="O1303" i="62"/>
  <c r="N1303" i="62"/>
  <c r="FL1302" i="62"/>
  <c r="FJ1302" i="62"/>
  <c r="FI1302" i="62"/>
  <c r="FH1302" i="62"/>
  <c r="FF1302" i="62"/>
  <c r="EZ1302" i="62"/>
  <c r="EY1302" i="62"/>
  <c r="EX1302" i="62"/>
  <c r="EW1302" i="62"/>
  <c r="EV1302" i="62"/>
  <c r="EU1302" i="62"/>
  <c r="ET1302" i="62"/>
  <c r="EM1302" i="62"/>
  <c r="ER1302" i="62" s="1"/>
  <c r="EL1302" i="62"/>
  <c r="EK1302" i="62"/>
  <c r="EJ1302" i="62"/>
  <c r="EI1302" i="62"/>
  <c r="EH1302" i="62"/>
  <c r="EG1302" i="62"/>
  <c r="DO1302" i="62"/>
  <c r="DN1302" i="62"/>
  <c r="DM1302" i="62"/>
  <c r="DL1302" i="62"/>
  <c r="DK1302" i="62"/>
  <c r="DJ1302" i="62"/>
  <c r="DI1302" i="62"/>
  <c r="DH1302" i="62"/>
  <c r="DG1302" i="62"/>
  <c r="DF1302" i="62"/>
  <c r="DE1302" i="62"/>
  <c r="DD1302" i="62"/>
  <c r="DC1302" i="62"/>
  <c r="DB1302" i="62"/>
  <c r="DA1302" i="62"/>
  <c r="CZ1302" i="62"/>
  <c r="CU1302" i="62"/>
  <c r="CT1302" i="62"/>
  <c r="CS1302" i="62"/>
  <c r="CR1302" i="62"/>
  <c r="CH1302" i="62"/>
  <c r="CG1302" i="62"/>
  <c r="CF1302" i="62"/>
  <c r="CE1302" i="62"/>
  <c r="CA1302" i="62"/>
  <c r="BZ1302" i="62"/>
  <c r="BY1302" i="62"/>
  <c r="BX1302" i="62"/>
  <c r="BW1302" i="62"/>
  <c r="BV1302" i="62"/>
  <c r="BU1302" i="62"/>
  <c r="BT1302" i="62"/>
  <c r="BS1302" i="62"/>
  <c r="BB1302" i="62"/>
  <c r="BA1302" i="62"/>
  <c r="AZ1302" i="62"/>
  <c r="AY1302" i="62"/>
  <c r="AX1302" i="62"/>
  <c r="AW1302" i="62"/>
  <c r="AV1302" i="62"/>
  <c r="AU1302" i="62"/>
  <c r="AT1302" i="62"/>
  <c r="AS1302" i="62"/>
  <c r="AR1302" i="62"/>
  <c r="AQ1302" i="62"/>
  <c r="AP1302" i="62"/>
  <c r="AO1302" i="62"/>
  <c r="AN1302" i="62"/>
  <c r="AM1302" i="62"/>
  <c r="AL1302" i="62"/>
  <c r="AK1302" i="62"/>
  <c r="AJ1302" i="62"/>
  <c r="AI1302" i="62"/>
  <c r="AH1302" i="62"/>
  <c r="AG1302" i="62"/>
  <c r="AF1302" i="62"/>
  <c r="AE1302" i="62"/>
  <c r="AD1302" i="62"/>
  <c r="AC1302" i="62"/>
  <c r="AB1302" i="62"/>
  <c r="AA1302" i="62"/>
  <c r="Z1302" i="62"/>
  <c r="Y1302" i="62"/>
  <c r="X1302" i="62"/>
  <c r="W1302" i="62"/>
  <c r="V1302" i="62"/>
  <c r="U1302" i="62"/>
  <c r="T1302" i="62"/>
  <c r="S1302" i="62"/>
  <c r="R1302" i="62"/>
  <c r="Q1302" i="62"/>
  <c r="P1302" i="62"/>
  <c r="O1302" i="62"/>
  <c r="N1302" i="62"/>
  <c r="FL1301" i="62"/>
  <c r="FJ1301" i="62"/>
  <c r="FI1301" i="62"/>
  <c r="FH1301" i="62"/>
  <c r="FF1301" i="62"/>
  <c r="EZ1301" i="62"/>
  <c r="EY1301" i="62"/>
  <c r="EX1301" i="62"/>
  <c r="EW1301" i="62"/>
  <c r="EV1301" i="62"/>
  <c r="EU1301" i="62"/>
  <c r="ET1301" i="62"/>
  <c r="EM1301" i="62"/>
  <c r="EL1301" i="62"/>
  <c r="EK1301" i="62"/>
  <c r="EJ1301" i="62"/>
  <c r="EI1301" i="62"/>
  <c r="EH1301" i="62"/>
  <c r="EG1301" i="62"/>
  <c r="DO1301" i="62"/>
  <c r="DN1301" i="62"/>
  <c r="DM1301" i="62"/>
  <c r="DL1301" i="62"/>
  <c r="DK1301" i="62"/>
  <c r="DJ1301" i="62"/>
  <c r="DI1301" i="62"/>
  <c r="DH1301" i="62"/>
  <c r="DG1301" i="62"/>
  <c r="DF1301" i="62"/>
  <c r="DE1301" i="62"/>
  <c r="DD1301" i="62"/>
  <c r="DC1301" i="62"/>
  <c r="DB1301" i="62"/>
  <c r="DA1301" i="62"/>
  <c r="CZ1301" i="62"/>
  <c r="CU1301" i="62"/>
  <c r="CT1301" i="62"/>
  <c r="CS1301" i="62"/>
  <c r="CR1301" i="62"/>
  <c r="CH1301" i="62"/>
  <c r="CG1301" i="62"/>
  <c r="CF1301" i="62"/>
  <c r="CE1301" i="62"/>
  <c r="CA1301" i="62"/>
  <c r="BZ1301" i="62"/>
  <c r="BY1301" i="62"/>
  <c r="BX1301" i="62"/>
  <c r="BW1301" i="62"/>
  <c r="BV1301" i="62"/>
  <c r="BU1301" i="62"/>
  <c r="BT1301" i="62"/>
  <c r="BS1301" i="62"/>
  <c r="BB1301" i="62"/>
  <c r="BA1301" i="62"/>
  <c r="AZ1301" i="62"/>
  <c r="AY1301" i="62"/>
  <c r="AX1301" i="62"/>
  <c r="AW1301" i="62"/>
  <c r="AV1301" i="62"/>
  <c r="AU1301" i="62"/>
  <c r="AT1301" i="62"/>
  <c r="AS1301" i="62"/>
  <c r="AR1301" i="62"/>
  <c r="AQ1301" i="62"/>
  <c r="AP1301" i="62"/>
  <c r="AO1301" i="62"/>
  <c r="AN1301" i="62"/>
  <c r="AM1301" i="62"/>
  <c r="AL1301" i="62"/>
  <c r="AK1301" i="62"/>
  <c r="AJ1301" i="62"/>
  <c r="AI1301" i="62"/>
  <c r="AH1301" i="62"/>
  <c r="AG1301" i="62"/>
  <c r="AF1301" i="62"/>
  <c r="AE1301" i="62"/>
  <c r="AD1301" i="62"/>
  <c r="AC1301" i="62"/>
  <c r="AB1301" i="62"/>
  <c r="AA1301" i="62"/>
  <c r="Z1301" i="62"/>
  <c r="Y1301" i="62"/>
  <c r="X1301" i="62"/>
  <c r="W1301" i="62"/>
  <c r="V1301" i="62"/>
  <c r="U1301" i="62"/>
  <c r="T1301" i="62"/>
  <c r="S1301" i="62"/>
  <c r="R1301" i="62"/>
  <c r="Q1301" i="62"/>
  <c r="P1301" i="62"/>
  <c r="O1301" i="62"/>
  <c r="N1301" i="62"/>
  <c r="FL1300" i="62"/>
  <c r="FJ1300" i="62"/>
  <c r="FI1300" i="62"/>
  <c r="FH1300" i="62"/>
  <c r="FF1300" i="62"/>
  <c r="EZ1300" i="62"/>
  <c r="EY1300" i="62"/>
  <c r="EX1300" i="62"/>
  <c r="EW1300" i="62"/>
  <c r="EV1300" i="62"/>
  <c r="EU1300" i="62"/>
  <c r="ET1300" i="62"/>
  <c r="EM1300" i="62"/>
  <c r="EL1300" i="62"/>
  <c r="EK1300" i="62"/>
  <c r="EJ1300" i="62"/>
  <c r="EI1300" i="62"/>
  <c r="EH1300" i="62"/>
  <c r="EG1300" i="62"/>
  <c r="DO1300" i="62"/>
  <c r="DN1300" i="62"/>
  <c r="DM1300" i="62"/>
  <c r="DL1300" i="62"/>
  <c r="DK1300" i="62"/>
  <c r="DJ1300" i="62"/>
  <c r="DI1300" i="62"/>
  <c r="DH1300" i="62"/>
  <c r="DG1300" i="62"/>
  <c r="DF1300" i="62"/>
  <c r="DE1300" i="62"/>
  <c r="DD1300" i="62"/>
  <c r="DC1300" i="62"/>
  <c r="DB1300" i="62"/>
  <c r="DA1300" i="62"/>
  <c r="CZ1300" i="62"/>
  <c r="CU1300" i="62"/>
  <c r="CT1300" i="62"/>
  <c r="CS1300" i="62"/>
  <c r="CR1300" i="62"/>
  <c r="CH1300" i="62"/>
  <c r="CG1300" i="62"/>
  <c r="CF1300" i="62"/>
  <c r="CE1300" i="62"/>
  <c r="CA1300" i="62"/>
  <c r="BZ1300" i="62"/>
  <c r="BY1300" i="62"/>
  <c r="BX1300" i="62"/>
  <c r="BW1300" i="62"/>
  <c r="BV1300" i="62"/>
  <c r="BU1300" i="62"/>
  <c r="BT1300" i="62"/>
  <c r="BS1300" i="62"/>
  <c r="BB1300" i="62"/>
  <c r="BA1300" i="62"/>
  <c r="AZ1300" i="62"/>
  <c r="AY1300" i="62"/>
  <c r="AX1300" i="62"/>
  <c r="AW1300" i="62"/>
  <c r="AV1300" i="62"/>
  <c r="AU1300" i="62"/>
  <c r="AT1300" i="62"/>
  <c r="AS1300" i="62"/>
  <c r="AR1300" i="62"/>
  <c r="AQ1300" i="62"/>
  <c r="AP1300" i="62"/>
  <c r="AO1300" i="62"/>
  <c r="AN1300" i="62"/>
  <c r="AM1300" i="62"/>
  <c r="AL1300" i="62"/>
  <c r="AK1300" i="62"/>
  <c r="AJ1300" i="62"/>
  <c r="AI1300" i="62"/>
  <c r="AH1300" i="62"/>
  <c r="AG1300" i="62"/>
  <c r="AF1300" i="62"/>
  <c r="AE1300" i="62"/>
  <c r="AD1300" i="62"/>
  <c r="AC1300" i="62"/>
  <c r="AB1300" i="62"/>
  <c r="AA1300" i="62"/>
  <c r="Z1300" i="62"/>
  <c r="Y1300" i="62"/>
  <c r="X1300" i="62"/>
  <c r="W1300" i="62"/>
  <c r="V1300" i="62"/>
  <c r="U1300" i="62"/>
  <c r="T1300" i="62"/>
  <c r="S1300" i="62"/>
  <c r="R1300" i="62"/>
  <c r="Q1300" i="62"/>
  <c r="P1300" i="62"/>
  <c r="O1300" i="62"/>
  <c r="N1300" i="62"/>
  <c r="FL1299" i="62"/>
  <c r="FJ1299" i="62"/>
  <c r="FI1299" i="62"/>
  <c r="FH1299" i="62"/>
  <c r="FF1299" i="62"/>
  <c r="EZ1299" i="62"/>
  <c r="EY1299" i="62"/>
  <c r="EX1299" i="62"/>
  <c r="EW1299" i="62"/>
  <c r="EV1299" i="62"/>
  <c r="EU1299" i="62"/>
  <c r="ET1299" i="62"/>
  <c r="EM1299" i="62"/>
  <c r="EL1299" i="62"/>
  <c r="EK1299" i="62"/>
  <c r="EJ1299" i="62"/>
  <c r="EI1299" i="62"/>
  <c r="EH1299" i="62"/>
  <c r="EG1299" i="62"/>
  <c r="DO1299" i="62"/>
  <c r="DN1299" i="62"/>
  <c r="DM1299" i="62"/>
  <c r="DL1299" i="62"/>
  <c r="DK1299" i="62"/>
  <c r="DJ1299" i="62"/>
  <c r="DI1299" i="62"/>
  <c r="DH1299" i="62"/>
  <c r="DG1299" i="62"/>
  <c r="DF1299" i="62"/>
  <c r="DE1299" i="62"/>
  <c r="DD1299" i="62"/>
  <c r="DC1299" i="62"/>
  <c r="DB1299" i="62"/>
  <c r="DA1299" i="62"/>
  <c r="CZ1299" i="62"/>
  <c r="CU1299" i="62"/>
  <c r="CT1299" i="62"/>
  <c r="CS1299" i="62"/>
  <c r="CR1299" i="62"/>
  <c r="CH1299" i="62"/>
  <c r="CG1299" i="62"/>
  <c r="CF1299" i="62"/>
  <c r="CE1299" i="62"/>
  <c r="CA1299" i="62"/>
  <c r="BZ1299" i="62"/>
  <c r="BY1299" i="62"/>
  <c r="BX1299" i="62"/>
  <c r="BW1299" i="62"/>
  <c r="BV1299" i="62"/>
  <c r="BU1299" i="62"/>
  <c r="BT1299" i="62"/>
  <c r="BS1299" i="62"/>
  <c r="BB1299" i="62"/>
  <c r="BA1299" i="62"/>
  <c r="AZ1299" i="62"/>
  <c r="AY1299" i="62"/>
  <c r="AX1299" i="62"/>
  <c r="AW1299" i="62"/>
  <c r="AV1299" i="62"/>
  <c r="AU1299" i="62"/>
  <c r="AT1299" i="62"/>
  <c r="AS1299" i="62"/>
  <c r="AR1299" i="62"/>
  <c r="AQ1299" i="62"/>
  <c r="AP1299" i="62"/>
  <c r="AO1299" i="62"/>
  <c r="AN1299" i="62"/>
  <c r="AM1299" i="62"/>
  <c r="AL1299" i="62"/>
  <c r="AK1299" i="62"/>
  <c r="AJ1299" i="62"/>
  <c r="AI1299" i="62"/>
  <c r="AH1299" i="62"/>
  <c r="AG1299" i="62"/>
  <c r="AF1299" i="62"/>
  <c r="AE1299" i="62"/>
  <c r="AD1299" i="62"/>
  <c r="AC1299" i="62"/>
  <c r="AB1299" i="62"/>
  <c r="AA1299" i="62"/>
  <c r="Z1299" i="62"/>
  <c r="Y1299" i="62"/>
  <c r="X1299" i="62"/>
  <c r="W1299" i="62"/>
  <c r="V1299" i="62"/>
  <c r="U1299" i="62"/>
  <c r="T1299" i="62"/>
  <c r="S1299" i="62"/>
  <c r="R1299" i="62"/>
  <c r="Q1299" i="62"/>
  <c r="P1299" i="62"/>
  <c r="O1299" i="62"/>
  <c r="N1299" i="62"/>
  <c r="FL1298" i="62"/>
  <c r="FJ1298" i="62"/>
  <c r="FI1298" i="62"/>
  <c r="FH1298" i="62"/>
  <c r="FF1298" i="62"/>
  <c r="EZ1298" i="62"/>
  <c r="EY1298" i="62"/>
  <c r="EX1298" i="62"/>
  <c r="EW1298" i="62"/>
  <c r="EV1298" i="62"/>
  <c r="EU1298" i="62"/>
  <c r="ET1298" i="62"/>
  <c r="EM1298" i="62"/>
  <c r="EL1298" i="62"/>
  <c r="EK1298" i="62"/>
  <c r="EJ1298" i="62"/>
  <c r="EI1298" i="62"/>
  <c r="EH1298" i="62"/>
  <c r="EG1298" i="62"/>
  <c r="DO1298" i="62"/>
  <c r="DN1298" i="62"/>
  <c r="DM1298" i="62"/>
  <c r="DL1298" i="62"/>
  <c r="DK1298" i="62"/>
  <c r="DJ1298" i="62"/>
  <c r="DI1298" i="62"/>
  <c r="DH1298" i="62"/>
  <c r="DG1298" i="62"/>
  <c r="DF1298" i="62"/>
  <c r="DE1298" i="62"/>
  <c r="DD1298" i="62"/>
  <c r="DC1298" i="62"/>
  <c r="DB1298" i="62"/>
  <c r="DA1298" i="62"/>
  <c r="CZ1298" i="62"/>
  <c r="CU1298" i="62"/>
  <c r="CT1298" i="62"/>
  <c r="CS1298" i="62"/>
  <c r="CR1298" i="62"/>
  <c r="CH1298" i="62"/>
  <c r="CG1298" i="62"/>
  <c r="CF1298" i="62"/>
  <c r="CE1298" i="62"/>
  <c r="CA1298" i="62"/>
  <c r="BZ1298" i="62"/>
  <c r="BY1298" i="62"/>
  <c r="BX1298" i="62"/>
  <c r="BW1298" i="62"/>
  <c r="BV1298" i="62"/>
  <c r="BU1298" i="62"/>
  <c r="BT1298" i="62"/>
  <c r="BS1298" i="62"/>
  <c r="BB1298" i="62"/>
  <c r="BA1298" i="62"/>
  <c r="AZ1298" i="62"/>
  <c r="AY1298" i="62"/>
  <c r="AX1298" i="62"/>
  <c r="AW1298" i="62"/>
  <c r="AV1298" i="62"/>
  <c r="AU1298" i="62"/>
  <c r="AT1298" i="62"/>
  <c r="AS1298" i="62"/>
  <c r="AR1298" i="62"/>
  <c r="AQ1298" i="62"/>
  <c r="AP1298" i="62"/>
  <c r="AO1298" i="62"/>
  <c r="AN1298" i="62"/>
  <c r="AM1298" i="62"/>
  <c r="AL1298" i="62"/>
  <c r="AK1298" i="62"/>
  <c r="AJ1298" i="62"/>
  <c r="AI1298" i="62"/>
  <c r="AH1298" i="62"/>
  <c r="AG1298" i="62"/>
  <c r="AF1298" i="62"/>
  <c r="AE1298" i="62"/>
  <c r="AD1298" i="62"/>
  <c r="AC1298" i="62"/>
  <c r="AB1298" i="62"/>
  <c r="AA1298" i="62"/>
  <c r="Z1298" i="62"/>
  <c r="Y1298" i="62"/>
  <c r="X1298" i="62"/>
  <c r="W1298" i="62"/>
  <c r="V1298" i="62"/>
  <c r="U1298" i="62"/>
  <c r="T1298" i="62"/>
  <c r="S1298" i="62"/>
  <c r="R1298" i="62"/>
  <c r="Q1298" i="62"/>
  <c r="P1298" i="62"/>
  <c r="O1298" i="62"/>
  <c r="N1298" i="62"/>
  <c r="FL1297" i="62"/>
  <c r="FJ1297" i="62"/>
  <c r="FI1297" i="62"/>
  <c r="FH1297" i="62"/>
  <c r="FF1297" i="62"/>
  <c r="EZ1297" i="62"/>
  <c r="EZ1295" i="62" s="1"/>
  <c r="EZ1327" i="62" s="1"/>
  <c r="EY1297" i="62"/>
  <c r="EX1297" i="62"/>
  <c r="EW1297" i="62"/>
  <c r="EV1297" i="62"/>
  <c r="EU1297" i="62"/>
  <c r="ET1297" i="62"/>
  <c r="EM1297" i="62"/>
  <c r="EL1297" i="62"/>
  <c r="EL1295" i="62" s="1"/>
  <c r="EL1327" i="62" s="1"/>
  <c r="EK1297" i="62"/>
  <c r="EJ1297" i="62"/>
  <c r="EI1297" i="62"/>
  <c r="EH1297" i="62"/>
  <c r="EH1295" i="62" s="1"/>
  <c r="EH1327" i="62" s="1"/>
  <c r="EG1297" i="62"/>
  <c r="DO1297" i="62"/>
  <c r="DN1297" i="62"/>
  <c r="DM1297" i="62"/>
  <c r="DL1297" i="62"/>
  <c r="DK1297" i="62"/>
  <c r="DJ1297" i="62"/>
  <c r="DI1297" i="62"/>
  <c r="DH1297" i="62"/>
  <c r="DG1297" i="62"/>
  <c r="DG1295" i="62" s="1"/>
  <c r="DF1297" i="62"/>
  <c r="DE1297" i="62"/>
  <c r="DE1295" i="62" s="1"/>
  <c r="DD1297" i="62"/>
  <c r="DC1297" i="62"/>
  <c r="DB1297" i="62"/>
  <c r="DA1297" i="62"/>
  <c r="CZ1297" i="62"/>
  <c r="CU1297" i="62"/>
  <c r="CT1297" i="62"/>
  <c r="CS1297" i="62"/>
  <c r="CR1297" i="62"/>
  <c r="CH1297" i="62"/>
  <c r="CH1295" i="62" s="1"/>
  <c r="CG1297" i="62"/>
  <c r="CF1297" i="62"/>
  <c r="CF1295" i="62" s="1"/>
  <c r="CE1297" i="62"/>
  <c r="CA1297" i="62"/>
  <c r="BZ1297" i="62"/>
  <c r="BY1297" i="62"/>
  <c r="BX1297" i="62"/>
  <c r="BW1297" i="62"/>
  <c r="BV1297" i="62"/>
  <c r="BU1297" i="62"/>
  <c r="BT1297" i="62"/>
  <c r="BS1297" i="62"/>
  <c r="BS1295" i="62" s="1"/>
  <c r="BS1327" i="62" s="1"/>
  <c r="BB1297" i="62"/>
  <c r="BA1297" i="62"/>
  <c r="AZ1297" i="62"/>
  <c r="AY1297" i="62"/>
  <c r="AX1297" i="62"/>
  <c r="AW1297" i="62"/>
  <c r="AV1297" i="62"/>
  <c r="AU1297" i="62"/>
  <c r="AT1297" i="62"/>
  <c r="AS1297" i="62"/>
  <c r="AR1297" i="62"/>
  <c r="AQ1297" i="62"/>
  <c r="AQ1295" i="62" s="1"/>
  <c r="AQ1327" i="62" s="1"/>
  <c r="AP1297" i="62"/>
  <c r="AO1297" i="62"/>
  <c r="AN1297" i="62"/>
  <c r="AM1297" i="62"/>
  <c r="AL1297" i="62"/>
  <c r="AK1297" i="62"/>
  <c r="AJ1297" i="62"/>
  <c r="AI1297" i="62"/>
  <c r="AH1297" i="62"/>
  <c r="AG1297" i="62"/>
  <c r="AF1297" i="62"/>
  <c r="AE1297" i="62"/>
  <c r="AE1295" i="62" s="1"/>
  <c r="AD1297" i="62"/>
  <c r="AC1297" i="62"/>
  <c r="AB1297" i="62"/>
  <c r="AA1297" i="62"/>
  <c r="Z1297" i="62"/>
  <c r="Y1297" i="62"/>
  <c r="X1297" i="62"/>
  <c r="W1297" i="62"/>
  <c r="V1297" i="62"/>
  <c r="U1297" i="62"/>
  <c r="T1297" i="62"/>
  <c r="S1297" i="62"/>
  <c r="S1295" i="62" s="1"/>
  <c r="R1297" i="62"/>
  <c r="Q1297" i="62"/>
  <c r="P1297" i="62"/>
  <c r="O1297" i="62"/>
  <c r="N1297" i="62"/>
  <c r="F1297" i="62"/>
  <c r="F1298" i="62" s="1"/>
  <c r="F1299" i="62" s="1"/>
  <c r="F1300" i="62" s="1"/>
  <c r="F1301" i="62" s="1"/>
  <c r="F1302" i="62" s="1"/>
  <c r="F1303" i="62" s="1"/>
  <c r="F1304" i="62" s="1"/>
  <c r="F1305" i="62" s="1"/>
  <c r="F1306" i="62" s="1"/>
  <c r="F1307" i="62" s="1"/>
  <c r="F1308" i="62" s="1"/>
  <c r="F1309" i="62" s="1"/>
  <c r="F1310" i="62" s="1"/>
  <c r="F1311" i="62" s="1"/>
  <c r="F1312" i="62" s="1"/>
  <c r="F1313" i="62" s="1"/>
  <c r="F1314" i="62" s="1"/>
  <c r="F1315" i="62" s="1"/>
  <c r="F1316" i="62" s="1"/>
  <c r="F1317" i="62" s="1"/>
  <c r="F1318" i="62" s="1"/>
  <c r="FL1296" i="62"/>
  <c r="FL1328" i="62" s="1"/>
  <c r="FJ1296" i="62"/>
  <c r="FJ1328" i="62" s="1"/>
  <c r="FI1296" i="62"/>
  <c r="FI1328" i="62" s="1"/>
  <c r="FH1296" i="62"/>
  <c r="FF1296" i="62"/>
  <c r="FF1328" i="62" s="1"/>
  <c r="EZ1296" i="62"/>
  <c r="EZ1328" i="62" s="1"/>
  <c r="EY1296" i="62"/>
  <c r="EY1328" i="62" s="1"/>
  <c r="EX1296" i="62"/>
  <c r="EX1328" i="62" s="1"/>
  <c r="EW1296" i="62"/>
  <c r="EV1296" i="62"/>
  <c r="EV1328" i="62" s="1"/>
  <c r="EU1296" i="62"/>
  <c r="EU1328" i="62" s="1"/>
  <c r="ET1296" i="62"/>
  <c r="ET1328" i="62" s="1"/>
  <c r="EM1296" i="62"/>
  <c r="EM1328" i="62" s="1"/>
  <c r="EL1296" i="62"/>
  <c r="EL1328" i="62" s="1"/>
  <c r="EK1296" i="62"/>
  <c r="EJ1296" i="62"/>
  <c r="EJ1328" i="62" s="1"/>
  <c r="EI1296" i="62"/>
  <c r="EI1328" i="62" s="1"/>
  <c r="EH1296" i="62"/>
  <c r="EH1328" i="62" s="1"/>
  <c r="EG1296" i="62"/>
  <c r="EG1328" i="62" s="1"/>
  <c r="DO1296" i="62"/>
  <c r="DO1328" i="62" s="1"/>
  <c r="DN1296" i="62"/>
  <c r="DN1328" i="62" s="1"/>
  <c r="DM1296" i="62"/>
  <c r="DM1328" i="62" s="1"/>
  <c r="DL1296" i="62"/>
  <c r="DL1328" i="62" s="1"/>
  <c r="DK1296" i="62"/>
  <c r="DK1328" i="62" s="1"/>
  <c r="DJ1296" i="62"/>
  <c r="DJ1328" i="62" s="1"/>
  <c r="DI1296" i="62"/>
  <c r="DI1328" i="62" s="1"/>
  <c r="DH1296" i="62"/>
  <c r="DH1328" i="62" s="1"/>
  <c r="DG1296" i="62"/>
  <c r="DG1328" i="62" s="1"/>
  <c r="DF1296" i="62"/>
  <c r="DF1328" i="62" s="1"/>
  <c r="DE1296" i="62"/>
  <c r="DE1328" i="62" s="1"/>
  <c r="DD1296" i="62"/>
  <c r="DD1328" i="62" s="1"/>
  <c r="DC1296" i="62"/>
  <c r="DC1328" i="62" s="1"/>
  <c r="DB1296" i="62"/>
  <c r="DB1328" i="62" s="1"/>
  <c r="DA1296" i="62"/>
  <c r="DA1328" i="62" s="1"/>
  <c r="CZ1296" i="62"/>
  <c r="CZ1328" i="62" s="1"/>
  <c r="CU1296" i="62"/>
  <c r="CU1328" i="62" s="1"/>
  <c r="CT1296" i="62"/>
  <c r="CT1328" i="62" s="1"/>
  <c r="CS1296" i="62"/>
  <c r="CS1328" i="62" s="1"/>
  <c r="CR1296" i="62"/>
  <c r="CR1328" i="62" s="1"/>
  <c r="CH1296" i="62"/>
  <c r="CH1328" i="62" s="1"/>
  <c r="CG1296" i="62"/>
  <c r="CG1328" i="62" s="1"/>
  <c r="CF1296" i="62"/>
  <c r="CF1328" i="62" s="1"/>
  <c r="CE1296" i="62"/>
  <c r="CE1328" i="62" s="1"/>
  <c r="CA1296" i="62"/>
  <c r="CA1328" i="62" s="1"/>
  <c r="BZ1296" i="62"/>
  <c r="BZ1328" i="62" s="1"/>
  <c r="BY1296" i="62"/>
  <c r="BY1328" i="62" s="1"/>
  <c r="BX1296" i="62"/>
  <c r="BX1328" i="62" s="1"/>
  <c r="BW1296" i="62"/>
  <c r="BW1328" i="62" s="1"/>
  <c r="BV1296" i="62"/>
  <c r="BV1328" i="62" s="1"/>
  <c r="BU1296" i="62"/>
  <c r="BU1328" i="62" s="1"/>
  <c r="BT1296" i="62"/>
  <c r="BT1328" i="62" s="1"/>
  <c r="BS1296" i="62"/>
  <c r="BS1328" i="62" s="1"/>
  <c r="BB1296" i="62"/>
  <c r="BB1328" i="62" s="1"/>
  <c r="BA1296" i="62"/>
  <c r="BA1328" i="62" s="1"/>
  <c r="AZ1296" i="62"/>
  <c r="AZ1328" i="62" s="1"/>
  <c r="AY1296" i="62"/>
  <c r="AY1328" i="62" s="1"/>
  <c r="AX1296" i="62"/>
  <c r="AX1328" i="62" s="1"/>
  <c r="AW1296" i="62"/>
  <c r="AW1328" i="62" s="1"/>
  <c r="AV1296" i="62"/>
  <c r="AV1328" i="62" s="1"/>
  <c r="AU1296" i="62"/>
  <c r="AU1328" i="62" s="1"/>
  <c r="AT1296" i="62"/>
  <c r="AT1328" i="62" s="1"/>
  <c r="AS1296" i="62"/>
  <c r="AS1328" i="62" s="1"/>
  <c r="AR1296" i="62"/>
  <c r="AR1328" i="62" s="1"/>
  <c r="AQ1296" i="62"/>
  <c r="AQ1328" i="62" s="1"/>
  <c r="AP1296" i="62"/>
  <c r="AP1328" i="62" s="1"/>
  <c r="AO1296" i="62"/>
  <c r="AO1328" i="62" s="1"/>
  <c r="AN1296" i="62"/>
  <c r="AM1296" i="62"/>
  <c r="AM1328" i="62" s="1"/>
  <c r="AL1296" i="62"/>
  <c r="AL1328" i="62" s="1"/>
  <c r="AK1296" i="62"/>
  <c r="AK1328" i="62" s="1"/>
  <c r="AJ1296" i="62"/>
  <c r="AJ1328" i="62" s="1"/>
  <c r="AI1296" i="62"/>
  <c r="AI1328" i="62" s="1"/>
  <c r="AH1296" i="62"/>
  <c r="AH1328" i="62" s="1"/>
  <c r="AG1296" i="62"/>
  <c r="AG1328" i="62" s="1"/>
  <c r="AF1296" i="62"/>
  <c r="AF1328" i="62" s="1"/>
  <c r="AE1296" i="62"/>
  <c r="AE1328" i="62" s="1"/>
  <c r="AD1296" i="62"/>
  <c r="AD1328" i="62" s="1"/>
  <c r="AC1296" i="62"/>
  <c r="AC1328" i="62" s="1"/>
  <c r="AB1296" i="62"/>
  <c r="AB1328" i="62" s="1"/>
  <c r="AA1296" i="62"/>
  <c r="AA1328" i="62" s="1"/>
  <c r="Z1296" i="62"/>
  <c r="Y1296" i="62"/>
  <c r="Y1328" i="62" s="1"/>
  <c r="X1296" i="62"/>
  <c r="W1296" i="62"/>
  <c r="W1328" i="62" s="1"/>
  <c r="V1296" i="62"/>
  <c r="V1328" i="62" s="1"/>
  <c r="U1296" i="62"/>
  <c r="U1328" i="62" s="1"/>
  <c r="T1296" i="62"/>
  <c r="T1328" i="62" s="1"/>
  <c r="S1296" i="62"/>
  <c r="S1328" i="62" s="1"/>
  <c r="R1296" i="62"/>
  <c r="R1328" i="62" s="1"/>
  <c r="Q1296" i="62"/>
  <c r="Q1328" i="62" s="1"/>
  <c r="P1296" i="62"/>
  <c r="P1328" i="62" s="1"/>
  <c r="O1296" i="62"/>
  <c r="O1328" i="62" s="1"/>
  <c r="N1296" i="62"/>
  <c r="N1328" i="62" s="1"/>
  <c r="EW1295" i="62"/>
  <c r="EW1327" i="62" s="1"/>
  <c r="FL1293" i="62"/>
  <c r="FJ1293" i="62"/>
  <c r="FI1293" i="62"/>
  <c r="FH1293" i="62"/>
  <c r="FF1293" i="62"/>
  <c r="EZ1293" i="62"/>
  <c r="EY1293" i="62"/>
  <c r="FD1293" i="62" s="1"/>
  <c r="EX1293" i="62"/>
  <c r="EW1293" i="62"/>
  <c r="EV1293" i="62"/>
  <c r="EU1293" i="62"/>
  <c r="ET1293" i="62"/>
  <c r="EM1293" i="62"/>
  <c r="EL1293" i="62"/>
  <c r="EK1293" i="62"/>
  <c r="EJ1293" i="62"/>
  <c r="EI1293" i="62"/>
  <c r="EH1293" i="62"/>
  <c r="EG1293" i="62"/>
  <c r="DO1293" i="62"/>
  <c r="DN1293" i="62"/>
  <c r="DM1293" i="62"/>
  <c r="DL1293" i="62"/>
  <c r="DK1293" i="62"/>
  <c r="DJ1293" i="62"/>
  <c r="DI1293" i="62"/>
  <c r="DH1293" i="62"/>
  <c r="DG1293" i="62"/>
  <c r="DF1293" i="62"/>
  <c r="DE1293" i="62"/>
  <c r="DD1293" i="62"/>
  <c r="DC1293" i="62"/>
  <c r="DB1293" i="62"/>
  <c r="DA1293" i="62"/>
  <c r="CZ1293" i="62"/>
  <c r="CU1293" i="62"/>
  <c r="CT1293" i="62"/>
  <c r="CS1293" i="62"/>
  <c r="CR1293" i="62"/>
  <c r="CH1293" i="62"/>
  <c r="CG1293" i="62"/>
  <c r="CF1293" i="62"/>
  <c r="CE1293" i="62"/>
  <c r="CA1293" i="62"/>
  <c r="BZ1293" i="62"/>
  <c r="BY1293" i="62"/>
  <c r="BX1293" i="62"/>
  <c r="BW1293" i="62"/>
  <c r="BV1293" i="62"/>
  <c r="BU1293" i="62"/>
  <c r="BT1293" i="62"/>
  <c r="BS1293" i="62"/>
  <c r="BB1293" i="62"/>
  <c r="BA1293" i="62"/>
  <c r="AZ1293" i="62"/>
  <c r="AY1293" i="62"/>
  <c r="AX1293" i="62"/>
  <c r="AW1293" i="62"/>
  <c r="AV1293" i="62"/>
  <c r="AU1293" i="62"/>
  <c r="AT1293" i="62"/>
  <c r="AS1293" i="62"/>
  <c r="AR1293" i="62"/>
  <c r="AQ1293" i="62"/>
  <c r="AP1293" i="62"/>
  <c r="AO1293" i="62"/>
  <c r="AN1293" i="62"/>
  <c r="AM1293" i="62"/>
  <c r="AL1293" i="62"/>
  <c r="AK1293" i="62"/>
  <c r="AJ1293" i="62"/>
  <c r="AI1293" i="62"/>
  <c r="AH1293" i="62"/>
  <c r="AG1293" i="62"/>
  <c r="AF1293" i="62"/>
  <c r="AE1293" i="62"/>
  <c r="AD1293" i="62"/>
  <c r="AC1293" i="62"/>
  <c r="AB1293" i="62"/>
  <c r="AA1293" i="62"/>
  <c r="Z1293" i="62"/>
  <c r="Y1293" i="62"/>
  <c r="X1293" i="62"/>
  <c r="W1293" i="62"/>
  <c r="V1293" i="62"/>
  <c r="U1293" i="62"/>
  <c r="T1293" i="62"/>
  <c r="S1293" i="62"/>
  <c r="R1293" i="62"/>
  <c r="Q1293" i="62"/>
  <c r="P1293" i="62"/>
  <c r="O1293" i="62"/>
  <c r="N1293" i="62"/>
  <c r="FL1292" i="62"/>
  <c r="FJ1292" i="62"/>
  <c r="FI1292" i="62"/>
  <c r="FH1292" i="62"/>
  <c r="FF1292" i="62"/>
  <c r="EZ1292" i="62"/>
  <c r="EY1292" i="62"/>
  <c r="EX1292" i="62"/>
  <c r="EW1292" i="62"/>
  <c r="EV1292" i="62"/>
  <c r="EU1292" i="62"/>
  <c r="ET1292" i="62"/>
  <c r="EM1292" i="62"/>
  <c r="EL1292" i="62"/>
  <c r="EK1292" i="62"/>
  <c r="EJ1292" i="62"/>
  <c r="EI1292" i="62"/>
  <c r="EH1292" i="62"/>
  <c r="EG1292" i="62"/>
  <c r="DO1292" i="62"/>
  <c r="DN1292" i="62"/>
  <c r="DM1292" i="62"/>
  <c r="DL1292" i="62"/>
  <c r="DK1292" i="62"/>
  <c r="DJ1292" i="62"/>
  <c r="DI1292" i="62"/>
  <c r="DH1292" i="62"/>
  <c r="DG1292" i="62"/>
  <c r="DF1292" i="62"/>
  <c r="DE1292" i="62"/>
  <c r="DD1292" i="62"/>
  <c r="DC1292" i="62"/>
  <c r="DB1292" i="62"/>
  <c r="DA1292" i="62"/>
  <c r="CZ1292" i="62"/>
  <c r="CU1292" i="62"/>
  <c r="CT1292" i="62"/>
  <c r="CS1292" i="62"/>
  <c r="CR1292" i="62"/>
  <c r="CH1292" i="62"/>
  <c r="CG1292" i="62"/>
  <c r="CF1292" i="62"/>
  <c r="CE1292" i="62"/>
  <c r="CA1292" i="62"/>
  <c r="BZ1292" i="62"/>
  <c r="BY1292" i="62"/>
  <c r="BX1292" i="62"/>
  <c r="BW1292" i="62"/>
  <c r="BV1292" i="62"/>
  <c r="BU1292" i="62"/>
  <c r="BT1292" i="62"/>
  <c r="BS1292" i="62"/>
  <c r="BB1292" i="62"/>
  <c r="BA1292" i="62"/>
  <c r="AZ1292" i="62"/>
  <c r="AY1292" i="62"/>
  <c r="AX1292" i="62"/>
  <c r="AW1292" i="62"/>
  <c r="AV1292" i="62"/>
  <c r="AU1292" i="62"/>
  <c r="AT1292" i="62"/>
  <c r="AS1292" i="62"/>
  <c r="AR1292" i="62"/>
  <c r="AQ1292" i="62"/>
  <c r="AP1292" i="62"/>
  <c r="AO1292" i="62"/>
  <c r="AN1292" i="62"/>
  <c r="AM1292" i="62"/>
  <c r="AL1292" i="62"/>
  <c r="AK1292" i="62"/>
  <c r="AJ1292" i="62"/>
  <c r="AI1292" i="62"/>
  <c r="AH1292" i="62"/>
  <c r="AG1292" i="62"/>
  <c r="AF1292" i="62"/>
  <c r="AE1292" i="62"/>
  <c r="AD1292" i="62"/>
  <c r="AC1292" i="62"/>
  <c r="AB1292" i="62"/>
  <c r="AA1292" i="62"/>
  <c r="Z1292" i="62"/>
  <c r="Y1292" i="62"/>
  <c r="X1292" i="62"/>
  <c r="W1292" i="62"/>
  <c r="V1292" i="62"/>
  <c r="U1292" i="62"/>
  <c r="T1292" i="62"/>
  <c r="S1292" i="62"/>
  <c r="R1292" i="62"/>
  <c r="Q1292" i="62"/>
  <c r="P1292" i="62"/>
  <c r="O1292" i="62"/>
  <c r="N1292" i="62"/>
  <c r="FL1291" i="62"/>
  <c r="FJ1291" i="62"/>
  <c r="FI1291" i="62"/>
  <c r="FH1291" i="62"/>
  <c r="FF1291" i="62"/>
  <c r="EZ1291" i="62"/>
  <c r="EY1291" i="62"/>
  <c r="EX1291" i="62"/>
  <c r="EW1291" i="62"/>
  <c r="EV1291" i="62"/>
  <c r="EU1291" i="62"/>
  <c r="ET1291" i="62"/>
  <c r="EM1291" i="62"/>
  <c r="EL1291" i="62"/>
  <c r="EK1291" i="62"/>
  <c r="EJ1291" i="62"/>
  <c r="EI1291" i="62"/>
  <c r="EH1291" i="62"/>
  <c r="EG1291" i="62"/>
  <c r="DO1291" i="62"/>
  <c r="DN1291" i="62"/>
  <c r="DM1291" i="62"/>
  <c r="DL1291" i="62"/>
  <c r="DK1291" i="62"/>
  <c r="DJ1291" i="62"/>
  <c r="DI1291" i="62"/>
  <c r="DH1291" i="62"/>
  <c r="DG1291" i="62"/>
  <c r="DF1291" i="62"/>
  <c r="DE1291" i="62"/>
  <c r="DD1291" i="62"/>
  <c r="DC1291" i="62"/>
  <c r="DB1291" i="62"/>
  <c r="DA1291" i="62"/>
  <c r="CZ1291" i="62"/>
  <c r="CU1291" i="62"/>
  <c r="CT1291" i="62"/>
  <c r="CS1291" i="62"/>
  <c r="CR1291" i="62"/>
  <c r="CH1291" i="62"/>
  <c r="CG1291" i="62"/>
  <c r="CF1291" i="62"/>
  <c r="CE1291" i="62"/>
  <c r="CA1291" i="62"/>
  <c r="BZ1291" i="62"/>
  <c r="BY1291" i="62"/>
  <c r="BX1291" i="62"/>
  <c r="BW1291" i="62"/>
  <c r="BV1291" i="62"/>
  <c r="BU1291" i="62"/>
  <c r="BT1291" i="62"/>
  <c r="BS1291" i="62"/>
  <c r="BB1291" i="62"/>
  <c r="BA1291" i="62"/>
  <c r="AZ1291" i="62"/>
  <c r="AY1291" i="62"/>
  <c r="AX1291" i="62"/>
  <c r="AW1291" i="62"/>
  <c r="AV1291" i="62"/>
  <c r="AU1291" i="62"/>
  <c r="AT1291" i="62"/>
  <c r="AS1291" i="62"/>
  <c r="AR1291" i="62"/>
  <c r="AQ1291" i="62"/>
  <c r="AP1291" i="62"/>
  <c r="AO1291" i="62"/>
  <c r="AN1291" i="62"/>
  <c r="AM1291" i="62"/>
  <c r="AL1291" i="62"/>
  <c r="AK1291" i="62"/>
  <c r="AJ1291" i="62"/>
  <c r="AI1291" i="62"/>
  <c r="AH1291" i="62"/>
  <c r="AG1291" i="62"/>
  <c r="AF1291" i="62"/>
  <c r="AE1291" i="62"/>
  <c r="AD1291" i="62"/>
  <c r="AC1291" i="62"/>
  <c r="AB1291" i="62"/>
  <c r="AA1291" i="62"/>
  <c r="Z1291" i="62"/>
  <c r="Y1291" i="62"/>
  <c r="X1291" i="62"/>
  <c r="W1291" i="62"/>
  <c r="V1291" i="62"/>
  <c r="U1291" i="62"/>
  <c r="T1291" i="62"/>
  <c r="S1291" i="62"/>
  <c r="R1291" i="62"/>
  <c r="Q1291" i="62"/>
  <c r="P1291" i="62"/>
  <c r="O1291" i="62"/>
  <c r="N1291" i="62"/>
  <c r="FL1290" i="62"/>
  <c r="FJ1290" i="62"/>
  <c r="FI1290" i="62"/>
  <c r="FH1290" i="62"/>
  <c r="FF1290" i="62"/>
  <c r="EZ1290" i="62"/>
  <c r="EY1290" i="62"/>
  <c r="EX1290" i="62"/>
  <c r="EW1290" i="62"/>
  <c r="EV1290" i="62"/>
  <c r="EU1290" i="62"/>
  <c r="ET1290" i="62"/>
  <c r="EM1290" i="62"/>
  <c r="EL1290" i="62"/>
  <c r="EK1290" i="62"/>
  <c r="EJ1290" i="62"/>
  <c r="EI1290" i="62"/>
  <c r="EH1290" i="62"/>
  <c r="EG1290" i="62"/>
  <c r="DO1290" i="62"/>
  <c r="DO1289" i="62" s="1"/>
  <c r="DO1325" i="62" s="1"/>
  <c r="DN1290" i="62"/>
  <c r="DM1290" i="62"/>
  <c r="DL1290" i="62"/>
  <c r="DK1290" i="62"/>
  <c r="DJ1290" i="62"/>
  <c r="DI1290" i="62"/>
  <c r="DI1289" i="62" s="1"/>
  <c r="DI1325" i="62" s="1"/>
  <c r="DH1290" i="62"/>
  <c r="DG1290" i="62"/>
  <c r="DF1290" i="62"/>
  <c r="DE1290" i="62"/>
  <c r="DD1290" i="62"/>
  <c r="DC1290" i="62"/>
  <c r="DC1289" i="62" s="1"/>
  <c r="DC1325" i="62" s="1"/>
  <c r="DB1290" i="62"/>
  <c r="DA1290" i="62"/>
  <c r="CZ1290" i="62"/>
  <c r="CU1290" i="62"/>
  <c r="CT1290" i="62"/>
  <c r="CS1290" i="62"/>
  <c r="CS1289" i="62" s="1"/>
  <c r="CS1325" i="62" s="1"/>
  <c r="CR1290" i="62"/>
  <c r="CH1290" i="62"/>
  <c r="CH1289" i="62" s="1"/>
  <c r="CH1325" i="62" s="1"/>
  <c r="CG1290" i="62"/>
  <c r="CF1290" i="62"/>
  <c r="CF1289" i="62" s="1"/>
  <c r="CF1325" i="62" s="1"/>
  <c r="CE1290" i="62"/>
  <c r="CA1290" i="62"/>
  <c r="BZ1290" i="62"/>
  <c r="BY1290" i="62"/>
  <c r="BX1290" i="62"/>
  <c r="BW1290" i="62"/>
  <c r="BV1290" i="62"/>
  <c r="BU1290" i="62"/>
  <c r="BU1289" i="62" s="1"/>
  <c r="BU1325" i="62" s="1"/>
  <c r="BT1290" i="62"/>
  <c r="BS1290" i="62"/>
  <c r="BS1289" i="62" s="1"/>
  <c r="BS1325" i="62" s="1"/>
  <c r="BB1290" i="62"/>
  <c r="BA1290" i="62"/>
  <c r="BA1289" i="62" s="1"/>
  <c r="BA1325" i="62" s="1"/>
  <c r="AZ1290" i="62"/>
  <c r="AY1290" i="62"/>
  <c r="AY1289" i="62" s="1"/>
  <c r="AY1325" i="62" s="1"/>
  <c r="AX1290" i="62"/>
  <c r="AW1290" i="62"/>
  <c r="AV1290" i="62"/>
  <c r="AU1290" i="62"/>
  <c r="AT1290" i="62"/>
  <c r="AT1289" i="62" s="1"/>
  <c r="AT1325" i="62" s="1"/>
  <c r="AS1290" i="62"/>
  <c r="AR1290" i="62"/>
  <c r="AQ1290" i="62"/>
  <c r="AQ1289" i="62" s="1"/>
  <c r="AQ1325" i="62" s="1"/>
  <c r="AP1290" i="62"/>
  <c r="AO1290" i="62"/>
  <c r="AO1289" i="62" s="1"/>
  <c r="AO1325" i="62" s="1"/>
  <c r="AN1290" i="62"/>
  <c r="AM1290" i="62"/>
  <c r="AM1289" i="62" s="1"/>
  <c r="AM1325" i="62" s="1"/>
  <c r="AL1290" i="62"/>
  <c r="AK1290" i="62"/>
  <c r="AJ1290" i="62"/>
  <c r="AI1290" i="62"/>
  <c r="AH1290" i="62"/>
  <c r="AG1290" i="62"/>
  <c r="AG1289" i="62" s="1"/>
  <c r="AG1325" i="62" s="1"/>
  <c r="AF1290" i="62"/>
  <c r="AE1290" i="62"/>
  <c r="AE1289" i="62" s="1"/>
  <c r="AE1325" i="62" s="1"/>
  <c r="AD1290" i="62"/>
  <c r="AC1290" i="62"/>
  <c r="AC1289" i="62" s="1"/>
  <c r="AC1325" i="62" s="1"/>
  <c r="AB1290" i="62"/>
  <c r="AA1290" i="62"/>
  <c r="AA1289" i="62" s="1"/>
  <c r="AA1325" i="62" s="1"/>
  <c r="Z1290" i="62"/>
  <c r="Y1290" i="62"/>
  <c r="X1290" i="62"/>
  <c r="W1290" i="62"/>
  <c r="V1290" i="62"/>
  <c r="U1290" i="62"/>
  <c r="U1289" i="62" s="1"/>
  <c r="U1325" i="62" s="1"/>
  <c r="T1290" i="62"/>
  <c r="S1290" i="62"/>
  <c r="R1290" i="62"/>
  <c r="Q1290" i="62"/>
  <c r="P1290" i="62"/>
  <c r="O1290" i="62"/>
  <c r="O1289" i="62" s="1"/>
  <c r="O1325" i="62" s="1"/>
  <c r="N1290" i="62"/>
  <c r="F1290" i="62"/>
  <c r="F1291" i="62" s="1"/>
  <c r="F1292" i="62" s="1"/>
  <c r="F1293" i="62" s="1"/>
  <c r="EZ1289" i="62"/>
  <c r="EZ1325" i="62" s="1"/>
  <c r="EL1289" i="62"/>
  <c r="EL1325" i="62" s="1"/>
  <c r="EH1289" i="62"/>
  <c r="EH1325" i="62" s="1"/>
  <c r="DE1289" i="62"/>
  <c r="DE1325" i="62" s="1"/>
  <c r="CA1289" i="62"/>
  <c r="CA1325" i="62" s="1"/>
  <c r="BV1289" i="62"/>
  <c r="BV1325" i="62" s="1"/>
  <c r="V1289" i="62"/>
  <c r="V1325" i="62" s="1"/>
  <c r="FL1288" i="62"/>
  <c r="FJ1288" i="62"/>
  <c r="FI1288" i="62"/>
  <c r="FH1288" i="62"/>
  <c r="FF1288" i="62"/>
  <c r="EZ1288" i="62"/>
  <c r="EY1288" i="62"/>
  <c r="EX1288" i="62"/>
  <c r="EW1288" i="62"/>
  <c r="EV1288" i="62"/>
  <c r="EU1288" i="62"/>
  <c r="ET1288" i="62"/>
  <c r="EM1288" i="62"/>
  <c r="EL1288" i="62"/>
  <c r="EK1288" i="62"/>
  <c r="EJ1288" i="62"/>
  <c r="EI1288" i="62"/>
  <c r="EH1288" i="62"/>
  <c r="EG1288" i="62"/>
  <c r="DO1288" i="62"/>
  <c r="DN1288" i="62"/>
  <c r="DM1288" i="62"/>
  <c r="DL1288" i="62"/>
  <c r="DK1288" i="62"/>
  <c r="DJ1288" i="62"/>
  <c r="DI1288" i="62"/>
  <c r="DH1288" i="62"/>
  <c r="DG1288" i="62"/>
  <c r="DF1288" i="62"/>
  <c r="DE1288" i="62"/>
  <c r="DD1288" i="62"/>
  <c r="DC1288" i="62"/>
  <c r="DB1288" i="62"/>
  <c r="DA1288" i="62"/>
  <c r="CZ1288" i="62"/>
  <c r="CU1288" i="62"/>
  <c r="CT1288" i="62"/>
  <c r="CS1288" i="62"/>
  <c r="CR1288" i="62"/>
  <c r="CH1288" i="62"/>
  <c r="CG1288" i="62"/>
  <c r="CF1288" i="62"/>
  <c r="CE1288" i="62"/>
  <c r="CA1288" i="62"/>
  <c r="BZ1288" i="62"/>
  <c r="BY1288" i="62"/>
  <c r="BX1288" i="62"/>
  <c r="BW1288" i="62"/>
  <c r="BV1288" i="62"/>
  <c r="BU1288" i="62"/>
  <c r="BT1288" i="62"/>
  <c r="BS1288" i="62"/>
  <c r="BB1288" i="62"/>
  <c r="BA1288" i="62"/>
  <c r="AZ1288" i="62"/>
  <c r="AY1288" i="62"/>
  <c r="AX1288" i="62"/>
  <c r="AW1288" i="62"/>
  <c r="AV1288" i="62"/>
  <c r="AU1288" i="62"/>
  <c r="AT1288" i="62"/>
  <c r="AS1288" i="62"/>
  <c r="AR1288" i="62"/>
  <c r="AQ1288" i="62"/>
  <c r="AP1288" i="62"/>
  <c r="AO1288" i="62"/>
  <c r="AN1288" i="62"/>
  <c r="AM1288" i="62"/>
  <c r="AL1288" i="62"/>
  <c r="AK1288" i="62"/>
  <c r="AJ1288" i="62"/>
  <c r="AI1288" i="62"/>
  <c r="AH1288" i="62"/>
  <c r="AG1288" i="62"/>
  <c r="AF1288" i="62"/>
  <c r="AE1288" i="62"/>
  <c r="AD1288" i="62"/>
  <c r="AC1288" i="62"/>
  <c r="AB1288" i="62"/>
  <c r="AA1288" i="62"/>
  <c r="Z1288" i="62"/>
  <c r="Y1288" i="62"/>
  <c r="X1288" i="62"/>
  <c r="W1288" i="62"/>
  <c r="V1288" i="62"/>
  <c r="U1288" i="62"/>
  <c r="T1288" i="62"/>
  <c r="S1288" i="62"/>
  <c r="R1288" i="62"/>
  <c r="Q1288" i="62"/>
  <c r="P1288" i="62"/>
  <c r="O1288" i="62"/>
  <c r="N1288" i="62"/>
  <c r="FL1287" i="62"/>
  <c r="FJ1287" i="62"/>
  <c r="FI1287" i="62"/>
  <c r="FH1287" i="62"/>
  <c r="FF1287" i="62"/>
  <c r="EZ1287" i="62"/>
  <c r="EY1287" i="62"/>
  <c r="EX1287" i="62"/>
  <c r="EW1287" i="62"/>
  <c r="EV1287" i="62"/>
  <c r="EU1287" i="62"/>
  <c r="ET1287" i="62"/>
  <c r="EM1287" i="62"/>
  <c r="EL1287" i="62"/>
  <c r="EK1287" i="62"/>
  <c r="EJ1287" i="62"/>
  <c r="EI1287" i="62"/>
  <c r="EO1287" i="62" s="1"/>
  <c r="EH1287" i="62"/>
  <c r="EG1287" i="62"/>
  <c r="DO1287" i="62"/>
  <c r="DN1287" i="62"/>
  <c r="DM1287" i="62"/>
  <c r="DL1287" i="62"/>
  <c r="DK1287" i="62"/>
  <c r="DJ1287" i="62"/>
  <c r="DI1287" i="62"/>
  <c r="DH1287" i="62"/>
  <c r="DG1287" i="62"/>
  <c r="DF1287" i="62"/>
  <c r="DE1287" i="62"/>
  <c r="DD1287" i="62"/>
  <c r="DC1287" i="62"/>
  <c r="DB1287" i="62"/>
  <c r="DA1287" i="62"/>
  <c r="CZ1287" i="62"/>
  <c r="CU1287" i="62"/>
  <c r="CT1287" i="62"/>
  <c r="CS1287" i="62"/>
  <c r="CR1287" i="62"/>
  <c r="CH1287" i="62"/>
  <c r="CG1287" i="62"/>
  <c r="CF1287" i="62"/>
  <c r="CE1287" i="62"/>
  <c r="CA1287" i="62"/>
  <c r="BZ1287" i="62"/>
  <c r="BY1287" i="62"/>
  <c r="BX1287" i="62"/>
  <c r="BW1287" i="62"/>
  <c r="BV1287" i="62"/>
  <c r="BU1287" i="62"/>
  <c r="BT1287" i="62"/>
  <c r="BS1287" i="62"/>
  <c r="BB1287" i="62"/>
  <c r="BA1287" i="62"/>
  <c r="AZ1287" i="62"/>
  <c r="AY1287" i="62"/>
  <c r="AX1287" i="62"/>
  <c r="AW1287" i="62"/>
  <c r="AV1287" i="62"/>
  <c r="AU1287" i="62"/>
  <c r="AT1287" i="62"/>
  <c r="AS1287" i="62"/>
  <c r="AR1287" i="62"/>
  <c r="AQ1287" i="62"/>
  <c r="AP1287" i="62"/>
  <c r="AO1287" i="62"/>
  <c r="AN1287" i="62"/>
  <c r="AM1287" i="62"/>
  <c r="AL1287" i="62"/>
  <c r="AK1287" i="62"/>
  <c r="AJ1287" i="62"/>
  <c r="AI1287" i="62"/>
  <c r="AH1287" i="62"/>
  <c r="AG1287" i="62"/>
  <c r="AF1287" i="62"/>
  <c r="AE1287" i="62"/>
  <c r="AD1287" i="62"/>
  <c r="AC1287" i="62"/>
  <c r="AB1287" i="62"/>
  <c r="AA1287" i="62"/>
  <c r="Z1287" i="62"/>
  <c r="Y1287" i="62"/>
  <c r="X1287" i="62"/>
  <c r="W1287" i="62"/>
  <c r="V1287" i="62"/>
  <c r="U1287" i="62"/>
  <c r="T1287" i="62"/>
  <c r="S1287" i="62"/>
  <c r="R1287" i="62"/>
  <c r="Q1287" i="62"/>
  <c r="P1287" i="62"/>
  <c r="O1287" i="62"/>
  <c r="N1287" i="62"/>
  <c r="FL1286" i="62"/>
  <c r="FJ1286" i="62"/>
  <c r="FI1286" i="62"/>
  <c r="FH1286" i="62"/>
  <c r="FF1286" i="62"/>
  <c r="EZ1286" i="62"/>
  <c r="EY1286" i="62"/>
  <c r="EX1286" i="62"/>
  <c r="FD1286" i="62" s="1"/>
  <c r="EW1286" i="62"/>
  <c r="EV1286" i="62"/>
  <c r="EU1286" i="62"/>
  <c r="ET1286" i="62"/>
  <c r="EM1286" i="62"/>
  <c r="EL1286" i="62"/>
  <c r="EK1286" i="62"/>
  <c r="EJ1286" i="62"/>
  <c r="EI1286" i="62"/>
  <c r="EH1286" i="62"/>
  <c r="EG1286" i="62"/>
  <c r="DO1286" i="62"/>
  <c r="DN1286" i="62"/>
  <c r="DM1286" i="62"/>
  <c r="DL1286" i="62"/>
  <c r="DK1286" i="62"/>
  <c r="DJ1286" i="62"/>
  <c r="DI1286" i="62"/>
  <c r="DH1286" i="62"/>
  <c r="DG1286" i="62"/>
  <c r="DF1286" i="62"/>
  <c r="DE1286" i="62"/>
  <c r="DD1286" i="62"/>
  <c r="DC1286" i="62"/>
  <c r="DB1286" i="62"/>
  <c r="DA1286" i="62"/>
  <c r="CZ1286" i="62"/>
  <c r="CU1286" i="62"/>
  <c r="CT1286" i="62"/>
  <c r="CS1286" i="62"/>
  <c r="CR1286" i="62"/>
  <c r="CH1286" i="62"/>
  <c r="CG1286" i="62"/>
  <c r="CF1286" i="62"/>
  <c r="CE1286" i="62"/>
  <c r="CA1286" i="62"/>
  <c r="BZ1286" i="62"/>
  <c r="BY1286" i="62"/>
  <c r="BX1286" i="62"/>
  <c r="BW1286" i="62"/>
  <c r="BV1286" i="62"/>
  <c r="BU1286" i="62"/>
  <c r="BT1286" i="62"/>
  <c r="BS1286" i="62"/>
  <c r="BB1286" i="62"/>
  <c r="BA1286" i="62"/>
  <c r="AZ1286" i="62"/>
  <c r="AY1286" i="62"/>
  <c r="AX1286" i="62"/>
  <c r="AW1286" i="62"/>
  <c r="AV1286" i="62"/>
  <c r="AU1286" i="62"/>
  <c r="AT1286" i="62"/>
  <c r="AS1286" i="62"/>
  <c r="AR1286" i="62"/>
  <c r="AQ1286" i="62"/>
  <c r="AP1286" i="62"/>
  <c r="AO1286" i="62"/>
  <c r="AN1286" i="62"/>
  <c r="AM1286" i="62"/>
  <c r="AL1286" i="62"/>
  <c r="AK1286" i="62"/>
  <c r="AJ1286" i="62"/>
  <c r="AI1286" i="62"/>
  <c r="AH1286" i="62"/>
  <c r="AG1286" i="62"/>
  <c r="AF1286" i="62"/>
  <c r="AE1286" i="62"/>
  <c r="AD1286" i="62"/>
  <c r="AC1286" i="62"/>
  <c r="AB1286" i="62"/>
  <c r="AA1286" i="62"/>
  <c r="Z1286" i="62"/>
  <c r="Y1286" i="62"/>
  <c r="X1286" i="62"/>
  <c r="W1286" i="62"/>
  <c r="V1286" i="62"/>
  <c r="U1286" i="62"/>
  <c r="T1286" i="62"/>
  <c r="S1286" i="62"/>
  <c r="R1286" i="62"/>
  <c r="Q1286" i="62"/>
  <c r="P1286" i="62"/>
  <c r="O1286" i="62"/>
  <c r="N1286" i="62"/>
  <c r="FL1285" i="62"/>
  <c r="FJ1285" i="62"/>
  <c r="FI1285" i="62"/>
  <c r="FH1285" i="62"/>
  <c r="FF1285" i="62"/>
  <c r="EZ1285" i="62"/>
  <c r="EY1285" i="62"/>
  <c r="EX1285" i="62"/>
  <c r="EW1285" i="62"/>
  <c r="EV1285" i="62"/>
  <c r="EU1285" i="62"/>
  <c r="ET1285" i="62"/>
  <c r="EM1285" i="62"/>
  <c r="EL1285" i="62"/>
  <c r="EK1285" i="62"/>
  <c r="EJ1285" i="62"/>
  <c r="EI1285" i="62"/>
  <c r="EH1285" i="62"/>
  <c r="EG1285" i="62"/>
  <c r="DO1285" i="62"/>
  <c r="DN1285" i="62"/>
  <c r="DM1285" i="62"/>
  <c r="DL1285" i="62"/>
  <c r="DK1285" i="62"/>
  <c r="DJ1285" i="62"/>
  <c r="DI1285" i="62"/>
  <c r="DH1285" i="62"/>
  <c r="DG1285" i="62"/>
  <c r="DF1285" i="62"/>
  <c r="DE1285" i="62"/>
  <c r="DD1285" i="62"/>
  <c r="DC1285" i="62"/>
  <c r="DB1285" i="62"/>
  <c r="DA1285" i="62"/>
  <c r="CZ1285" i="62"/>
  <c r="CU1285" i="62"/>
  <c r="CT1285" i="62"/>
  <c r="CS1285" i="62"/>
  <c r="CR1285" i="62"/>
  <c r="CH1285" i="62"/>
  <c r="CG1285" i="62"/>
  <c r="CF1285" i="62"/>
  <c r="CE1285" i="62"/>
  <c r="CA1285" i="62"/>
  <c r="BZ1285" i="62"/>
  <c r="BY1285" i="62"/>
  <c r="BX1285" i="62"/>
  <c r="BW1285" i="62"/>
  <c r="BV1285" i="62"/>
  <c r="BU1285" i="62"/>
  <c r="BT1285" i="62"/>
  <c r="BS1285" i="62"/>
  <c r="BB1285" i="62"/>
  <c r="BA1285" i="62"/>
  <c r="AZ1285" i="62"/>
  <c r="AY1285" i="62"/>
  <c r="AX1285" i="62"/>
  <c r="AW1285" i="62"/>
  <c r="AV1285" i="62"/>
  <c r="AU1285" i="62"/>
  <c r="AT1285" i="62"/>
  <c r="AS1285" i="62"/>
  <c r="AR1285" i="62"/>
  <c r="AQ1285" i="62"/>
  <c r="AP1285" i="62"/>
  <c r="AO1285" i="62"/>
  <c r="AN1285" i="62"/>
  <c r="AM1285" i="62"/>
  <c r="AL1285" i="62"/>
  <c r="AK1285" i="62"/>
  <c r="AJ1285" i="62"/>
  <c r="AI1285" i="62"/>
  <c r="AH1285" i="62"/>
  <c r="AG1285" i="62"/>
  <c r="AF1285" i="62"/>
  <c r="AE1285" i="62"/>
  <c r="AD1285" i="62"/>
  <c r="AC1285" i="62"/>
  <c r="AB1285" i="62"/>
  <c r="AA1285" i="62"/>
  <c r="Z1285" i="62"/>
  <c r="Y1285" i="62"/>
  <c r="X1285" i="62"/>
  <c r="W1285" i="62"/>
  <c r="V1285" i="62"/>
  <c r="U1285" i="62"/>
  <c r="T1285" i="62"/>
  <c r="S1285" i="62"/>
  <c r="R1285" i="62"/>
  <c r="Q1285" i="62"/>
  <c r="P1285" i="62"/>
  <c r="O1285" i="62"/>
  <c r="N1285" i="62"/>
  <c r="FL1284" i="62"/>
  <c r="FJ1284" i="62"/>
  <c r="FI1284" i="62"/>
  <c r="FH1284" i="62"/>
  <c r="FF1284" i="62"/>
  <c r="EZ1284" i="62"/>
  <c r="EY1284" i="62"/>
  <c r="EX1284" i="62"/>
  <c r="EW1284" i="62"/>
  <c r="EV1284" i="62"/>
  <c r="EU1284" i="62"/>
  <c r="ET1284" i="62"/>
  <c r="EM1284" i="62"/>
  <c r="EL1284" i="62"/>
  <c r="EK1284" i="62"/>
  <c r="EJ1284" i="62"/>
  <c r="EI1284" i="62"/>
  <c r="EH1284" i="62"/>
  <c r="EG1284" i="62"/>
  <c r="DO1284" i="62"/>
  <c r="DN1284" i="62"/>
  <c r="DM1284" i="62"/>
  <c r="DL1284" i="62"/>
  <c r="DK1284" i="62"/>
  <c r="DJ1284" i="62"/>
  <c r="DI1284" i="62"/>
  <c r="DH1284" i="62"/>
  <c r="DG1284" i="62"/>
  <c r="DF1284" i="62"/>
  <c r="DE1284" i="62"/>
  <c r="DD1284" i="62"/>
  <c r="DC1284" i="62"/>
  <c r="DB1284" i="62"/>
  <c r="DA1284" i="62"/>
  <c r="CZ1284" i="62"/>
  <c r="CU1284" i="62"/>
  <c r="CT1284" i="62"/>
  <c r="CS1284" i="62"/>
  <c r="CR1284" i="62"/>
  <c r="CH1284" i="62"/>
  <c r="CG1284" i="62"/>
  <c r="CF1284" i="62"/>
  <c r="CE1284" i="62"/>
  <c r="CA1284" i="62"/>
  <c r="BZ1284" i="62"/>
  <c r="BY1284" i="62"/>
  <c r="BX1284" i="62"/>
  <c r="BW1284" i="62"/>
  <c r="BV1284" i="62"/>
  <c r="BU1284" i="62"/>
  <c r="BT1284" i="62"/>
  <c r="BS1284" i="62"/>
  <c r="BB1284" i="62"/>
  <c r="BA1284" i="62"/>
  <c r="AZ1284" i="62"/>
  <c r="AY1284" i="62"/>
  <c r="AX1284" i="62"/>
  <c r="AW1284" i="62"/>
  <c r="AV1284" i="62"/>
  <c r="AU1284" i="62"/>
  <c r="AT1284" i="62"/>
  <c r="AS1284" i="62"/>
  <c r="AR1284" i="62"/>
  <c r="AQ1284" i="62"/>
  <c r="AP1284" i="62"/>
  <c r="AO1284" i="62"/>
  <c r="AN1284" i="62"/>
  <c r="AM1284" i="62"/>
  <c r="AL1284" i="62"/>
  <c r="AK1284" i="62"/>
  <c r="AJ1284" i="62"/>
  <c r="AI1284" i="62"/>
  <c r="AH1284" i="62"/>
  <c r="AG1284" i="62"/>
  <c r="AF1284" i="62"/>
  <c r="AE1284" i="62"/>
  <c r="AD1284" i="62"/>
  <c r="AC1284" i="62"/>
  <c r="AB1284" i="62"/>
  <c r="AA1284" i="62"/>
  <c r="Z1284" i="62"/>
  <c r="Y1284" i="62"/>
  <c r="X1284" i="62"/>
  <c r="W1284" i="62"/>
  <c r="V1284" i="62"/>
  <c r="U1284" i="62"/>
  <c r="T1284" i="62"/>
  <c r="S1284" i="62"/>
  <c r="R1284" i="62"/>
  <c r="Q1284" i="62"/>
  <c r="P1284" i="62"/>
  <c r="O1284" i="62"/>
  <c r="N1284" i="62"/>
  <c r="FL1283" i="62"/>
  <c r="FJ1283" i="62"/>
  <c r="FI1283" i="62"/>
  <c r="FH1283" i="62"/>
  <c r="FF1283" i="62"/>
  <c r="EZ1283" i="62"/>
  <c r="EY1283" i="62"/>
  <c r="EX1283" i="62"/>
  <c r="EW1283" i="62"/>
  <c r="EV1283" i="62"/>
  <c r="EU1283" i="62"/>
  <c r="ET1283" i="62"/>
  <c r="EM1283" i="62"/>
  <c r="EL1283" i="62"/>
  <c r="EK1283" i="62"/>
  <c r="EJ1283" i="62"/>
  <c r="EI1283" i="62"/>
  <c r="EH1283" i="62"/>
  <c r="EG1283" i="62"/>
  <c r="DO1283" i="62"/>
  <c r="DN1283" i="62"/>
  <c r="DM1283" i="62"/>
  <c r="DL1283" i="62"/>
  <c r="DK1283" i="62"/>
  <c r="DJ1283" i="62"/>
  <c r="DI1283" i="62"/>
  <c r="DH1283" i="62"/>
  <c r="DG1283" i="62"/>
  <c r="DF1283" i="62"/>
  <c r="DE1283" i="62"/>
  <c r="DD1283" i="62"/>
  <c r="DC1283" i="62"/>
  <c r="DB1283" i="62"/>
  <c r="DA1283" i="62"/>
  <c r="CZ1283" i="62"/>
  <c r="CU1283" i="62"/>
  <c r="CT1283" i="62"/>
  <c r="CS1283" i="62"/>
  <c r="CR1283" i="62"/>
  <c r="CH1283" i="62"/>
  <c r="CG1283" i="62"/>
  <c r="CF1283" i="62"/>
  <c r="CE1283" i="62"/>
  <c r="CA1283" i="62"/>
  <c r="BZ1283" i="62"/>
  <c r="BY1283" i="62"/>
  <c r="BX1283" i="62"/>
  <c r="BW1283" i="62"/>
  <c r="BV1283" i="62"/>
  <c r="BU1283" i="62"/>
  <c r="BT1283" i="62"/>
  <c r="BS1283" i="62"/>
  <c r="BB1283" i="62"/>
  <c r="BA1283" i="62"/>
  <c r="AZ1283" i="62"/>
  <c r="AY1283" i="62"/>
  <c r="AX1283" i="62"/>
  <c r="AW1283" i="62"/>
  <c r="AV1283" i="62"/>
  <c r="AU1283" i="62"/>
  <c r="AT1283" i="62"/>
  <c r="AS1283" i="62"/>
  <c r="AR1283" i="62"/>
  <c r="AQ1283" i="62"/>
  <c r="AP1283" i="62"/>
  <c r="AO1283" i="62"/>
  <c r="AN1283" i="62"/>
  <c r="AM1283" i="62"/>
  <c r="AL1283" i="62"/>
  <c r="AK1283" i="62"/>
  <c r="AJ1283" i="62"/>
  <c r="AI1283" i="62"/>
  <c r="AH1283" i="62"/>
  <c r="AG1283" i="62"/>
  <c r="AF1283" i="62"/>
  <c r="AE1283" i="62"/>
  <c r="AD1283" i="62"/>
  <c r="AC1283" i="62"/>
  <c r="AB1283" i="62"/>
  <c r="AA1283" i="62"/>
  <c r="Z1283" i="62"/>
  <c r="Y1283" i="62"/>
  <c r="X1283" i="62"/>
  <c r="W1283" i="62"/>
  <c r="V1283" i="62"/>
  <c r="U1283" i="62"/>
  <c r="T1283" i="62"/>
  <c r="S1283" i="62"/>
  <c r="R1283" i="62"/>
  <c r="Q1283" i="62"/>
  <c r="P1283" i="62"/>
  <c r="O1283" i="62"/>
  <c r="N1283" i="62"/>
  <c r="FL1282" i="62"/>
  <c r="FJ1282" i="62"/>
  <c r="FI1282" i="62"/>
  <c r="FH1282" i="62"/>
  <c r="FF1282" i="62"/>
  <c r="EZ1282" i="62"/>
  <c r="EY1282" i="62"/>
  <c r="EX1282" i="62"/>
  <c r="EW1282" i="62"/>
  <c r="EV1282" i="62"/>
  <c r="EU1282" i="62"/>
  <c r="ET1282" i="62"/>
  <c r="EM1282" i="62"/>
  <c r="EL1282" i="62"/>
  <c r="EK1282" i="62"/>
  <c r="EJ1282" i="62"/>
  <c r="EI1282" i="62"/>
  <c r="EH1282" i="62"/>
  <c r="EG1282" i="62"/>
  <c r="DO1282" i="62"/>
  <c r="DN1282" i="62"/>
  <c r="DM1282" i="62"/>
  <c r="DL1282" i="62"/>
  <c r="DK1282" i="62"/>
  <c r="DJ1282" i="62"/>
  <c r="DI1282" i="62"/>
  <c r="DH1282" i="62"/>
  <c r="DG1282" i="62"/>
  <c r="DF1282" i="62"/>
  <c r="DE1282" i="62"/>
  <c r="DD1282" i="62"/>
  <c r="DC1282" i="62"/>
  <c r="DB1282" i="62"/>
  <c r="DA1282" i="62"/>
  <c r="CZ1282" i="62"/>
  <c r="CU1282" i="62"/>
  <c r="CT1282" i="62"/>
  <c r="CS1282" i="62"/>
  <c r="CR1282" i="62"/>
  <c r="CH1282" i="62"/>
  <c r="CG1282" i="62"/>
  <c r="CF1282" i="62"/>
  <c r="CE1282" i="62"/>
  <c r="CA1282" i="62"/>
  <c r="BZ1282" i="62"/>
  <c r="BY1282" i="62"/>
  <c r="BX1282" i="62"/>
  <c r="BW1282" i="62"/>
  <c r="BV1282" i="62"/>
  <c r="BU1282" i="62"/>
  <c r="BT1282" i="62"/>
  <c r="BS1282" i="62"/>
  <c r="BB1282" i="62"/>
  <c r="BA1282" i="62"/>
  <c r="AZ1282" i="62"/>
  <c r="AY1282" i="62"/>
  <c r="AX1282" i="62"/>
  <c r="AW1282" i="62"/>
  <c r="AV1282" i="62"/>
  <c r="AU1282" i="62"/>
  <c r="AT1282" i="62"/>
  <c r="AS1282" i="62"/>
  <c r="AR1282" i="62"/>
  <c r="AQ1282" i="62"/>
  <c r="AP1282" i="62"/>
  <c r="AO1282" i="62"/>
  <c r="AN1282" i="62"/>
  <c r="AM1282" i="62"/>
  <c r="AL1282" i="62"/>
  <c r="AK1282" i="62"/>
  <c r="AJ1282" i="62"/>
  <c r="AI1282" i="62"/>
  <c r="AH1282" i="62"/>
  <c r="AG1282" i="62"/>
  <c r="AF1282" i="62"/>
  <c r="AE1282" i="62"/>
  <c r="AD1282" i="62"/>
  <c r="AC1282" i="62"/>
  <c r="AB1282" i="62"/>
  <c r="AA1282" i="62"/>
  <c r="Z1282" i="62"/>
  <c r="Y1282" i="62"/>
  <c r="X1282" i="62"/>
  <c r="W1282" i="62"/>
  <c r="V1282" i="62"/>
  <c r="U1282" i="62"/>
  <c r="T1282" i="62"/>
  <c r="S1282" i="62"/>
  <c r="R1282" i="62"/>
  <c r="Q1282" i="62"/>
  <c r="P1282" i="62"/>
  <c r="O1282" i="62"/>
  <c r="N1282" i="62"/>
  <c r="FL1281" i="62"/>
  <c r="FJ1281" i="62"/>
  <c r="FI1281" i="62"/>
  <c r="FH1281" i="62"/>
  <c r="FF1281" i="62"/>
  <c r="EZ1281" i="62"/>
  <c r="EY1281" i="62"/>
  <c r="EX1281" i="62"/>
  <c r="EW1281" i="62"/>
  <c r="EV1281" i="62"/>
  <c r="EU1281" i="62"/>
  <c r="ET1281" i="62"/>
  <c r="EM1281" i="62"/>
  <c r="EL1281" i="62"/>
  <c r="EK1281" i="62"/>
  <c r="EJ1281" i="62"/>
  <c r="EI1281" i="62"/>
  <c r="EH1281" i="62"/>
  <c r="EG1281" i="62"/>
  <c r="DO1281" i="62"/>
  <c r="DN1281" i="62"/>
  <c r="DM1281" i="62"/>
  <c r="DL1281" i="62"/>
  <c r="DK1281" i="62"/>
  <c r="DJ1281" i="62"/>
  <c r="DI1281" i="62"/>
  <c r="DH1281" i="62"/>
  <c r="DG1281" i="62"/>
  <c r="DF1281" i="62"/>
  <c r="DE1281" i="62"/>
  <c r="DD1281" i="62"/>
  <c r="DC1281" i="62"/>
  <c r="DB1281" i="62"/>
  <c r="DA1281" i="62"/>
  <c r="CZ1281" i="62"/>
  <c r="CU1281" i="62"/>
  <c r="CT1281" i="62"/>
  <c r="CS1281" i="62"/>
  <c r="CR1281" i="62"/>
  <c r="CH1281" i="62"/>
  <c r="CG1281" i="62"/>
  <c r="CF1281" i="62"/>
  <c r="CE1281" i="62"/>
  <c r="CA1281" i="62"/>
  <c r="BZ1281" i="62"/>
  <c r="BY1281" i="62"/>
  <c r="BX1281" i="62"/>
  <c r="BW1281" i="62"/>
  <c r="BV1281" i="62"/>
  <c r="BU1281" i="62"/>
  <c r="BT1281" i="62"/>
  <c r="BS1281" i="62"/>
  <c r="BB1281" i="62"/>
  <c r="BA1281" i="62"/>
  <c r="AZ1281" i="62"/>
  <c r="AY1281" i="62"/>
  <c r="AX1281" i="62"/>
  <c r="AW1281" i="62"/>
  <c r="AV1281" i="62"/>
  <c r="AU1281" i="62"/>
  <c r="AT1281" i="62"/>
  <c r="AS1281" i="62"/>
  <c r="AR1281" i="62"/>
  <c r="AQ1281" i="62"/>
  <c r="AP1281" i="62"/>
  <c r="AO1281" i="62"/>
  <c r="AN1281" i="62"/>
  <c r="AM1281" i="62"/>
  <c r="AL1281" i="62"/>
  <c r="AK1281" i="62"/>
  <c r="AJ1281" i="62"/>
  <c r="AI1281" i="62"/>
  <c r="AH1281" i="62"/>
  <c r="AG1281" i="62"/>
  <c r="AF1281" i="62"/>
  <c r="AE1281" i="62"/>
  <c r="AD1281" i="62"/>
  <c r="AC1281" i="62"/>
  <c r="AB1281" i="62"/>
  <c r="AA1281" i="62"/>
  <c r="Z1281" i="62"/>
  <c r="Y1281" i="62"/>
  <c r="X1281" i="62"/>
  <c r="W1281" i="62"/>
  <c r="V1281" i="62"/>
  <c r="U1281" i="62"/>
  <c r="T1281" i="62"/>
  <c r="S1281" i="62"/>
  <c r="R1281" i="62"/>
  <c r="Q1281" i="62"/>
  <c r="P1281" i="62"/>
  <c r="O1281" i="62"/>
  <c r="N1281" i="62"/>
  <c r="FL1280" i="62"/>
  <c r="FJ1280" i="62"/>
  <c r="FI1280" i="62"/>
  <c r="FH1280" i="62"/>
  <c r="FF1280" i="62"/>
  <c r="EZ1280" i="62"/>
  <c r="EY1280" i="62"/>
  <c r="EX1280" i="62"/>
  <c r="EW1280" i="62"/>
  <c r="EV1280" i="62"/>
  <c r="EU1280" i="62"/>
  <c r="ET1280" i="62"/>
  <c r="EM1280" i="62"/>
  <c r="EL1280" i="62"/>
  <c r="EK1280" i="62"/>
  <c r="EJ1280" i="62"/>
  <c r="EI1280" i="62"/>
  <c r="EH1280" i="62"/>
  <c r="EG1280" i="62"/>
  <c r="DO1280" i="62"/>
  <c r="DN1280" i="62"/>
  <c r="DM1280" i="62"/>
  <c r="DL1280" i="62"/>
  <c r="DK1280" i="62"/>
  <c r="DJ1280" i="62"/>
  <c r="DI1280" i="62"/>
  <c r="DH1280" i="62"/>
  <c r="DG1280" i="62"/>
  <c r="DF1280" i="62"/>
  <c r="DE1280" i="62"/>
  <c r="DD1280" i="62"/>
  <c r="DC1280" i="62"/>
  <c r="DB1280" i="62"/>
  <c r="DA1280" i="62"/>
  <c r="CZ1280" i="62"/>
  <c r="CU1280" i="62"/>
  <c r="CT1280" i="62"/>
  <c r="CS1280" i="62"/>
  <c r="CR1280" i="62"/>
  <c r="CH1280" i="62"/>
  <c r="CG1280" i="62"/>
  <c r="CF1280" i="62"/>
  <c r="CE1280" i="62"/>
  <c r="CA1280" i="62"/>
  <c r="BZ1280" i="62"/>
  <c r="BY1280" i="62"/>
  <c r="BX1280" i="62"/>
  <c r="BW1280" i="62"/>
  <c r="BV1280" i="62"/>
  <c r="BU1280" i="62"/>
  <c r="BT1280" i="62"/>
  <c r="BS1280" i="62"/>
  <c r="BB1280" i="62"/>
  <c r="BA1280" i="62"/>
  <c r="AZ1280" i="62"/>
  <c r="AY1280" i="62"/>
  <c r="AX1280" i="62"/>
  <c r="AW1280" i="62"/>
  <c r="AV1280" i="62"/>
  <c r="AU1280" i="62"/>
  <c r="AT1280" i="62"/>
  <c r="AS1280" i="62"/>
  <c r="AR1280" i="62"/>
  <c r="AQ1280" i="62"/>
  <c r="AP1280" i="62"/>
  <c r="AO1280" i="62"/>
  <c r="AN1280" i="62"/>
  <c r="AM1280" i="62"/>
  <c r="AL1280" i="62"/>
  <c r="AK1280" i="62"/>
  <c r="AJ1280" i="62"/>
  <c r="AI1280" i="62"/>
  <c r="AH1280" i="62"/>
  <c r="AG1280" i="62"/>
  <c r="AF1280" i="62"/>
  <c r="AE1280" i="62"/>
  <c r="AD1280" i="62"/>
  <c r="AC1280" i="62"/>
  <c r="AB1280" i="62"/>
  <c r="AA1280" i="62"/>
  <c r="Z1280" i="62"/>
  <c r="Y1280" i="62"/>
  <c r="X1280" i="62"/>
  <c r="W1280" i="62"/>
  <c r="V1280" i="62"/>
  <c r="U1280" i="62"/>
  <c r="T1280" i="62"/>
  <c r="S1280" i="62"/>
  <c r="R1280" i="62"/>
  <c r="Q1280" i="62"/>
  <c r="P1280" i="62"/>
  <c r="O1280" i="62"/>
  <c r="N1280" i="62"/>
  <c r="FL1279" i="62"/>
  <c r="FJ1279" i="62"/>
  <c r="FI1279" i="62"/>
  <c r="FH1279" i="62"/>
  <c r="FF1279" i="62"/>
  <c r="FF1278" i="62" s="1"/>
  <c r="FF1324" i="62" s="1"/>
  <c r="EZ1279" i="62"/>
  <c r="EZ1278" i="62" s="1"/>
  <c r="EZ1324" i="62" s="1"/>
  <c r="EY1279" i="62"/>
  <c r="EX1279" i="62"/>
  <c r="EW1279" i="62"/>
  <c r="EV1279" i="62"/>
  <c r="EU1279" i="62"/>
  <c r="ET1279" i="62"/>
  <c r="FA1279" i="62" s="1"/>
  <c r="EM1279" i="62"/>
  <c r="EL1279" i="62"/>
  <c r="EK1279" i="62"/>
  <c r="EJ1279" i="62"/>
  <c r="EJ1278" i="62" s="1"/>
  <c r="EJ1324" i="62" s="1"/>
  <c r="EI1279" i="62"/>
  <c r="EI1278" i="62" s="1"/>
  <c r="EI1324" i="62" s="1"/>
  <c r="EH1279" i="62"/>
  <c r="EG1279" i="62"/>
  <c r="DO1279" i="62"/>
  <c r="DN1279" i="62"/>
  <c r="DM1279" i="62"/>
  <c r="DL1279" i="62"/>
  <c r="DK1279" i="62"/>
  <c r="DJ1279" i="62"/>
  <c r="DI1279" i="62"/>
  <c r="DH1279" i="62"/>
  <c r="DG1279" i="62"/>
  <c r="DF1279" i="62"/>
  <c r="DF1278" i="62" s="1"/>
  <c r="DF1324" i="62" s="1"/>
  <c r="DE1279" i="62"/>
  <c r="DD1279" i="62"/>
  <c r="DC1279" i="62"/>
  <c r="DB1279" i="62"/>
  <c r="DA1279" i="62"/>
  <c r="CZ1279" i="62"/>
  <c r="CU1279" i="62"/>
  <c r="CT1279" i="62"/>
  <c r="CS1279" i="62"/>
  <c r="CR1279" i="62"/>
  <c r="CH1279" i="62"/>
  <c r="CG1279" i="62"/>
  <c r="CG1278" i="62" s="1"/>
  <c r="CG1324" i="62" s="1"/>
  <c r="CF1279" i="62"/>
  <c r="CE1279" i="62"/>
  <c r="CA1279" i="62"/>
  <c r="BZ1279" i="62"/>
  <c r="BY1279" i="62"/>
  <c r="BX1279" i="62"/>
  <c r="BW1279" i="62"/>
  <c r="BV1279" i="62"/>
  <c r="BU1279" i="62"/>
  <c r="BT1279" i="62"/>
  <c r="BT1278" i="62" s="1"/>
  <c r="BT1324" i="62" s="1"/>
  <c r="BS1279" i="62"/>
  <c r="BB1279" i="62"/>
  <c r="BA1279" i="62"/>
  <c r="AZ1279" i="62"/>
  <c r="AY1279" i="62"/>
  <c r="AX1279" i="62"/>
  <c r="AW1279" i="62"/>
  <c r="AV1279" i="62"/>
  <c r="AU1279" i="62"/>
  <c r="AT1279" i="62"/>
  <c r="AS1279" i="62"/>
  <c r="AR1279" i="62"/>
  <c r="AQ1279" i="62"/>
  <c r="AP1279" i="62"/>
  <c r="AP1278" i="62" s="1"/>
  <c r="AP1324" i="62" s="1"/>
  <c r="AO1279" i="62"/>
  <c r="AN1279" i="62"/>
  <c r="AM1279" i="62"/>
  <c r="AL1279" i="62"/>
  <c r="AK1279" i="62"/>
  <c r="AJ1279" i="62"/>
  <c r="AI1279" i="62"/>
  <c r="AH1279" i="62"/>
  <c r="AG1279" i="62"/>
  <c r="AF1279" i="62"/>
  <c r="AE1279" i="62"/>
  <c r="AD1279" i="62"/>
  <c r="AC1279" i="62"/>
  <c r="AB1279" i="62"/>
  <c r="AA1279" i="62"/>
  <c r="Z1279" i="62"/>
  <c r="Y1279" i="62"/>
  <c r="X1279" i="62"/>
  <c r="W1279" i="62"/>
  <c r="V1279" i="62"/>
  <c r="U1279" i="62"/>
  <c r="T1279" i="62"/>
  <c r="S1279" i="62"/>
  <c r="R1279" i="62"/>
  <c r="Q1279" i="62"/>
  <c r="P1279" i="62"/>
  <c r="O1279" i="62"/>
  <c r="N1279" i="62"/>
  <c r="F1279" i="62"/>
  <c r="F1280" i="62" s="1"/>
  <c r="F1281" i="62" s="1"/>
  <c r="F1282" i="62" s="1"/>
  <c r="F1283" i="62" s="1"/>
  <c r="F1284" i="62" s="1"/>
  <c r="F1285" i="62" s="1"/>
  <c r="F1286" i="62" s="1"/>
  <c r="F1287" i="62" s="1"/>
  <c r="F1288" i="62" s="1"/>
  <c r="FL1277" i="62"/>
  <c r="FJ1277" i="62"/>
  <c r="FI1277" i="62"/>
  <c r="FH1277" i="62"/>
  <c r="FF1277" i="62"/>
  <c r="EZ1277" i="62"/>
  <c r="EY1277" i="62"/>
  <c r="EX1277" i="62"/>
  <c r="EW1277" i="62"/>
  <c r="EV1277" i="62"/>
  <c r="EU1277" i="62"/>
  <c r="ET1277" i="62"/>
  <c r="EM1277" i="62"/>
  <c r="EL1277" i="62"/>
  <c r="EK1277" i="62"/>
  <c r="EJ1277" i="62"/>
  <c r="EI1277" i="62"/>
  <c r="EH1277" i="62"/>
  <c r="EG1277" i="62"/>
  <c r="DO1277" i="62"/>
  <c r="DN1277" i="62"/>
  <c r="DM1277" i="62"/>
  <c r="DL1277" i="62"/>
  <c r="DK1277" i="62"/>
  <c r="DJ1277" i="62"/>
  <c r="DI1277" i="62"/>
  <c r="DH1277" i="62"/>
  <c r="DG1277" i="62"/>
  <c r="DF1277" i="62"/>
  <c r="DE1277" i="62"/>
  <c r="DD1277" i="62"/>
  <c r="DC1277" i="62"/>
  <c r="DB1277" i="62"/>
  <c r="DA1277" i="62"/>
  <c r="CZ1277" i="62"/>
  <c r="CU1277" i="62"/>
  <c r="CT1277" i="62"/>
  <c r="CS1277" i="62"/>
  <c r="CR1277" i="62"/>
  <c r="CH1277" i="62"/>
  <c r="CG1277" i="62"/>
  <c r="CF1277" i="62"/>
  <c r="CE1277" i="62"/>
  <c r="CA1277" i="62"/>
  <c r="BZ1277" i="62"/>
  <c r="BY1277" i="62"/>
  <c r="BX1277" i="62"/>
  <c r="BW1277" i="62"/>
  <c r="BV1277" i="62"/>
  <c r="BU1277" i="62"/>
  <c r="BT1277" i="62"/>
  <c r="BS1277" i="62"/>
  <c r="BB1277" i="62"/>
  <c r="BA1277" i="62"/>
  <c r="AZ1277" i="62"/>
  <c r="AY1277" i="62"/>
  <c r="AX1277" i="62"/>
  <c r="AW1277" i="62"/>
  <c r="AV1277" i="62"/>
  <c r="AU1277" i="62"/>
  <c r="AT1277" i="62"/>
  <c r="AS1277" i="62"/>
  <c r="AR1277" i="62"/>
  <c r="AQ1277" i="62"/>
  <c r="AP1277" i="62"/>
  <c r="AO1277" i="62"/>
  <c r="AN1277" i="62"/>
  <c r="AM1277" i="62"/>
  <c r="AL1277" i="62"/>
  <c r="AK1277" i="62"/>
  <c r="AJ1277" i="62"/>
  <c r="AI1277" i="62"/>
  <c r="AH1277" i="62"/>
  <c r="AG1277" i="62"/>
  <c r="AF1277" i="62"/>
  <c r="AE1277" i="62"/>
  <c r="AD1277" i="62"/>
  <c r="AC1277" i="62"/>
  <c r="AB1277" i="62"/>
  <c r="AA1277" i="62"/>
  <c r="Z1277" i="62"/>
  <c r="Y1277" i="62"/>
  <c r="X1277" i="62"/>
  <c r="W1277" i="62"/>
  <c r="V1277" i="62"/>
  <c r="U1277" i="62"/>
  <c r="T1277" i="62"/>
  <c r="S1277" i="62"/>
  <c r="R1277" i="62"/>
  <c r="Q1277" i="62"/>
  <c r="P1277" i="62"/>
  <c r="O1277" i="62"/>
  <c r="N1277" i="62"/>
  <c r="FL1276" i="62"/>
  <c r="FJ1276" i="62"/>
  <c r="FI1276" i="62"/>
  <c r="FH1276" i="62"/>
  <c r="FF1276" i="62"/>
  <c r="EZ1276" i="62"/>
  <c r="EY1276" i="62"/>
  <c r="EX1276" i="62"/>
  <c r="EW1276" i="62"/>
  <c r="EV1276" i="62"/>
  <c r="EU1276" i="62"/>
  <c r="ET1276" i="62"/>
  <c r="EM1276" i="62"/>
  <c r="EL1276" i="62"/>
  <c r="EK1276" i="62"/>
  <c r="EJ1276" i="62"/>
  <c r="EI1276" i="62"/>
  <c r="EH1276" i="62"/>
  <c r="EG1276" i="62"/>
  <c r="DO1276" i="62"/>
  <c r="DN1276" i="62"/>
  <c r="DM1276" i="62"/>
  <c r="DL1276" i="62"/>
  <c r="DK1276" i="62"/>
  <c r="DJ1276" i="62"/>
  <c r="DI1276" i="62"/>
  <c r="DH1276" i="62"/>
  <c r="DG1276" i="62"/>
  <c r="DF1276" i="62"/>
  <c r="DE1276" i="62"/>
  <c r="DD1276" i="62"/>
  <c r="DC1276" i="62"/>
  <c r="DB1276" i="62"/>
  <c r="DA1276" i="62"/>
  <c r="CZ1276" i="62"/>
  <c r="CU1276" i="62"/>
  <c r="CT1276" i="62"/>
  <c r="CS1276" i="62"/>
  <c r="CR1276" i="62"/>
  <c r="CH1276" i="62"/>
  <c r="CG1276" i="62"/>
  <c r="CF1276" i="62"/>
  <c r="CE1276" i="62"/>
  <c r="CA1276" i="62"/>
  <c r="BZ1276" i="62"/>
  <c r="BY1276" i="62"/>
  <c r="BX1276" i="62"/>
  <c r="BW1276" i="62"/>
  <c r="BV1276" i="62"/>
  <c r="BU1276" i="62"/>
  <c r="BT1276" i="62"/>
  <c r="BS1276" i="62"/>
  <c r="BB1276" i="62"/>
  <c r="BA1276" i="62"/>
  <c r="AZ1276" i="62"/>
  <c r="AY1276" i="62"/>
  <c r="AX1276" i="62"/>
  <c r="AW1276" i="62"/>
  <c r="AV1276" i="62"/>
  <c r="AU1276" i="62"/>
  <c r="AT1276" i="62"/>
  <c r="AS1276" i="62"/>
  <c r="AR1276" i="62"/>
  <c r="AQ1276" i="62"/>
  <c r="AP1276" i="62"/>
  <c r="AO1276" i="62"/>
  <c r="AN1276" i="62"/>
  <c r="AM1276" i="62"/>
  <c r="AL1276" i="62"/>
  <c r="AK1276" i="62"/>
  <c r="AJ1276" i="62"/>
  <c r="AI1276" i="62"/>
  <c r="AH1276" i="62"/>
  <c r="AG1276" i="62"/>
  <c r="AF1276" i="62"/>
  <c r="AE1276" i="62"/>
  <c r="AD1276" i="62"/>
  <c r="AC1276" i="62"/>
  <c r="AB1276" i="62"/>
  <c r="AA1276" i="62"/>
  <c r="Z1276" i="62"/>
  <c r="Y1276" i="62"/>
  <c r="X1276" i="62"/>
  <c r="W1276" i="62"/>
  <c r="V1276" i="62"/>
  <c r="U1276" i="62"/>
  <c r="T1276" i="62"/>
  <c r="S1276" i="62"/>
  <c r="R1276" i="62"/>
  <c r="Q1276" i="62"/>
  <c r="P1276" i="62"/>
  <c r="O1276" i="62"/>
  <c r="N1276" i="62"/>
  <c r="FL1275" i="62"/>
  <c r="FJ1275" i="62"/>
  <c r="FI1275" i="62"/>
  <c r="FH1275" i="62"/>
  <c r="FF1275" i="62"/>
  <c r="EZ1275" i="62"/>
  <c r="EY1275" i="62"/>
  <c r="EX1275" i="62"/>
  <c r="EW1275" i="62"/>
  <c r="EV1275" i="62"/>
  <c r="EU1275" i="62"/>
  <c r="ET1275" i="62"/>
  <c r="EM1275" i="62"/>
  <c r="EL1275" i="62"/>
  <c r="EK1275" i="62"/>
  <c r="EJ1275" i="62"/>
  <c r="EI1275" i="62"/>
  <c r="EH1275" i="62"/>
  <c r="EG1275" i="62"/>
  <c r="DO1275" i="62"/>
  <c r="DN1275" i="62"/>
  <c r="DN1274" i="62" s="1"/>
  <c r="DN1323" i="62" s="1"/>
  <c r="DM1275" i="62"/>
  <c r="DM1274" i="62" s="1"/>
  <c r="DM1323" i="62" s="1"/>
  <c r="DL1275" i="62"/>
  <c r="DK1275" i="62"/>
  <c r="DJ1275" i="62"/>
  <c r="DI1275" i="62"/>
  <c r="DH1275" i="62"/>
  <c r="DG1275" i="62"/>
  <c r="DF1275" i="62"/>
  <c r="DE1275" i="62"/>
  <c r="DD1275" i="62"/>
  <c r="DC1275" i="62"/>
  <c r="DB1275" i="62"/>
  <c r="DA1275" i="62"/>
  <c r="DA1274" i="62" s="1"/>
  <c r="DA1323" i="62" s="1"/>
  <c r="CZ1275" i="62"/>
  <c r="CU1275" i="62"/>
  <c r="CT1275" i="62"/>
  <c r="CS1275" i="62"/>
  <c r="CS1274" i="62" s="1"/>
  <c r="CS1323" i="62" s="1"/>
  <c r="CR1275" i="62"/>
  <c r="CH1275" i="62"/>
  <c r="CG1275" i="62"/>
  <c r="CF1275" i="62"/>
  <c r="CE1275" i="62"/>
  <c r="CA1275" i="62"/>
  <c r="BZ1275" i="62"/>
  <c r="BY1275" i="62"/>
  <c r="BX1275" i="62"/>
  <c r="BW1275" i="62"/>
  <c r="BV1275" i="62"/>
  <c r="BU1275" i="62"/>
  <c r="BT1275" i="62"/>
  <c r="BS1275" i="62"/>
  <c r="BB1275" i="62"/>
  <c r="BA1275" i="62"/>
  <c r="AZ1275" i="62"/>
  <c r="AY1275" i="62"/>
  <c r="AX1275" i="62"/>
  <c r="AW1275" i="62"/>
  <c r="AV1275" i="62"/>
  <c r="AU1275" i="62"/>
  <c r="AT1275" i="62"/>
  <c r="AS1275" i="62"/>
  <c r="AR1275" i="62"/>
  <c r="AQ1275" i="62"/>
  <c r="AP1275" i="62"/>
  <c r="AO1275" i="62"/>
  <c r="AN1275" i="62"/>
  <c r="AM1275" i="62"/>
  <c r="AL1275" i="62"/>
  <c r="AK1275" i="62"/>
  <c r="AK1274" i="62" s="1"/>
  <c r="AK1323" i="62" s="1"/>
  <c r="AJ1275" i="62"/>
  <c r="AI1275" i="62"/>
  <c r="AH1275" i="62"/>
  <c r="AG1275" i="62"/>
  <c r="AF1275" i="62"/>
  <c r="AE1275" i="62"/>
  <c r="AD1275" i="62"/>
  <c r="AC1275" i="62"/>
  <c r="AB1275" i="62"/>
  <c r="AA1275" i="62"/>
  <c r="Z1275" i="62"/>
  <c r="Y1275" i="62"/>
  <c r="X1275" i="62"/>
  <c r="W1275" i="62"/>
  <c r="V1275" i="62"/>
  <c r="U1275" i="62"/>
  <c r="T1275" i="62"/>
  <c r="S1275" i="62"/>
  <c r="R1275" i="62"/>
  <c r="Q1275" i="62"/>
  <c r="P1275" i="62"/>
  <c r="O1275" i="62"/>
  <c r="N1275" i="62"/>
  <c r="F1275" i="62"/>
  <c r="F1276" i="62" s="1"/>
  <c r="F1277" i="62" s="1"/>
  <c r="EV1274" i="62"/>
  <c r="EV1323" i="62" s="1"/>
  <c r="FL1273" i="62"/>
  <c r="FJ1273" i="62"/>
  <c r="FI1273" i="62"/>
  <c r="FH1273" i="62"/>
  <c r="FF1273" i="62"/>
  <c r="EZ1273" i="62"/>
  <c r="EY1273" i="62"/>
  <c r="EX1273" i="62"/>
  <c r="EW1273" i="62"/>
  <c r="EV1273" i="62"/>
  <c r="EU1273" i="62"/>
  <c r="ET1273" i="62"/>
  <c r="EM1273" i="62"/>
  <c r="EL1273" i="62"/>
  <c r="EK1273" i="62"/>
  <c r="EJ1273" i="62"/>
  <c r="EI1273" i="62"/>
  <c r="EH1273" i="62"/>
  <c r="EG1273" i="62"/>
  <c r="DO1273" i="62"/>
  <c r="DN1273" i="62"/>
  <c r="DM1273" i="62"/>
  <c r="DL1273" i="62"/>
  <c r="DK1273" i="62"/>
  <c r="DJ1273" i="62"/>
  <c r="DI1273" i="62"/>
  <c r="DH1273" i="62"/>
  <c r="DG1273" i="62"/>
  <c r="DF1273" i="62"/>
  <c r="DE1273" i="62"/>
  <c r="DD1273" i="62"/>
  <c r="DC1273" i="62"/>
  <c r="DB1273" i="62"/>
  <c r="DA1273" i="62"/>
  <c r="CZ1273" i="62"/>
  <c r="CU1273" i="62"/>
  <c r="CT1273" i="62"/>
  <c r="CS1273" i="62"/>
  <c r="CR1273" i="62"/>
  <c r="CH1273" i="62"/>
  <c r="CG1273" i="62"/>
  <c r="CF1273" i="62"/>
  <c r="CE1273" i="62"/>
  <c r="CA1273" i="62"/>
  <c r="BZ1273" i="62"/>
  <c r="BY1273" i="62"/>
  <c r="BX1273" i="62"/>
  <c r="BW1273" i="62"/>
  <c r="BV1273" i="62"/>
  <c r="BU1273" i="62"/>
  <c r="BT1273" i="62"/>
  <c r="BS1273" i="62"/>
  <c r="BB1273" i="62"/>
  <c r="BA1273" i="62"/>
  <c r="AZ1273" i="62"/>
  <c r="AY1273" i="62"/>
  <c r="AX1273" i="62"/>
  <c r="AW1273" i="62"/>
  <c r="AV1273" i="62"/>
  <c r="AU1273" i="62"/>
  <c r="AT1273" i="62"/>
  <c r="AS1273" i="62"/>
  <c r="AR1273" i="62"/>
  <c r="AQ1273" i="62"/>
  <c r="AP1273" i="62"/>
  <c r="AO1273" i="62"/>
  <c r="AN1273" i="62"/>
  <c r="AM1273" i="62"/>
  <c r="AL1273" i="62"/>
  <c r="AK1273" i="62"/>
  <c r="AJ1273" i="62"/>
  <c r="AI1273" i="62"/>
  <c r="AH1273" i="62"/>
  <c r="AG1273" i="62"/>
  <c r="AF1273" i="62"/>
  <c r="AE1273" i="62"/>
  <c r="AD1273" i="62"/>
  <c r="AC1273" i="62"/>
  <c r="AB1273" i="62"/>
  <c r="AA1273" i="62"/>
  <c r="Z1273" i="62"/>
  <c r="Y1273" i="62"/>
  <c r="X1273" i="62"/>
  <c r="W1273" i="62"/>
  <c r="V1273" i="62"/>
  <c r="U1273" i="62"/>
  <c r="T1273" i="62"/>
  <c r="S1273" i="62"/>
  <c r="R1273" i="62"/>
  <c r="Q1273" i="62"/>
  <c r="P1273" i="62"/>
  <c r="O1273" i="62"/>
  <c r="N1273" i="62"/>
  <c r="FL1272" i="62"/>
  <c r="FJ1272" i="62"/>
  <c r="FI1272" i="62"/>
  <c r="FH1272" i="62"/>
  <c r="FF1272" i="62"/>
  <c r="EZ1272" i="62"/>
  <c r="EY1272" i="62"/>
  <c r="EX1272" i="62"/>
  <c r="EW1272" i="62"/>
  <c r="EV1272" i="62"/>
  <c r="EU1272" i="62"/>
  <c r="ET1272" i="62"/>
  <c r="EM1272" i="62"/>
  <c r="EL1272" i="62"/>
  <c r="EK1272" i="62"/>
  <c r="EJ1272" i="62"/>
  <c r="EI1272" i="62"/>
  <c r="EH1272" i="62"/>
  <c r="EG1272" i="62"/>
  <c r="DO1272" i="62"/>
  <c r="DN1272" i="62"/>
  <c r="DM1272" i="62"/>
  <c r="DL1272" i="62"/>
  <c r="DK1272" i="62"/>
  <c r="DJ1272" i="62"/>
  <c r="DI1272" i="62"/>
  <c r="DH1272" i="62"/>
  <c r="DG1272" i="62"/>
  <c r="DF1272" i="62"/>
  <c r="DE1272" i="62"/>
  <c r="DD1272" i="62"/>
  <c r="DC1272" i="62"/>
  <c r="DB1272" i="62"/>
  <c r="DA1272" i="62"/>
  <c r="CZ1272" i="62"/>
  <c r="CU1272" i="62"/>
  <c r="CT1272" i="62"/>
  <c r="CS1272" i="62"/>
  <c r="CR1272" i="62"/>
  <c r="CH1272" i="62"/>
  <c r="CG1272" i="62"/>
  <c r="CF1272" i="62"/>
  <c r="CE1272" i="62"/>
  <c r="CA1272" i="62"/>
  <c r="BZ1272" i="62"/>
  <c r="BY1272" i="62"/>
  <c r="BX1272" i="62"/>
  <c r="BW1272" i="62"/>
  <c r="BV1272" i="62"/>
  <c r="BU1272" i="62"/>
  <c r="BT1272" i="62"/>
  <c r="BS1272" i="62"/>
  <c r="BB1272" i="62"/>
  <c r="BA1272" i="62"/>
  <c r="AZ1272" i="62"/>
  <c r="AY1272" i="62"/>
  <c r="AX1272" i="62"/>
  <c r="AW1272" i="62"/>
  <c r="AV1272" i="62"/>
  <c r="AU1272" i="62"/>
  <c r="AT1272" i="62"/>
  <c r="AS1272" i="62"/>
  <c r="AR1272" i="62"/>
  <c r="AQ1272" i="62"/>
  <c r="AP1272" i="62"/>
  <c r="AO1272" i="62"/>
  <c r="AN1272" i="62"/>
  <c r="AM1272" i="62"/>
  <c r="AL1272" i="62"/>
  <c r="AK1272" i="62"/>
  <c r="AJ1272" i="62"/>
  <c r="AI1272" i="62"/>
  <c r="AH1272" i="62"/>
  <c r="AG1272" i="62"/>
  <c r="AF1272" i="62"/>
  <c r="AE1272" i="62"/>
  <c r="AD1272" i="62"/>
  <c r="AC1272" i="62"/>
  <c r="AB1272" i="62"/>
  <c r="AA1272" i="62"/>
  <c r="Z1272" i="62"/>
  <c r="Y1272" i="62"/>
  <c r="X1272" i="62"/>
  <c r="W1272" i="62"/>
  <c r="V1272" i="62"/>
  <c r="U1272" i="62"/>
  <c r="T1272" i="62"/>
  <c r="S1272" i="62"/>
  <c r="R1272" i="62"/>
  <c r="Q1272" i="62"/>
  <c r="P1272" i="62"/>
  <c r="O1272" i="62"/>
  <c r="N1272" i="62"/>
  <c r="FL1271" i="62"/>
  <c r="FJ1271" i="62"/>
  <c r="FI1271" i="62"/>
  <c r="FH1271" i="62"/>
  <c r="FF1271" i="62"/>
  <c r="EZ1271" i="62"/>
  <c r="EY1271" i="62"/>
  <c r="EX1271" i="62"/>
  <c r="EW1271" i="62"/>
  <c r="EV1271" i="62"/>
  <c r="EU1271" i="62"/>
  <c r="ET1271" i="62"/>
  <c r="EM1271" i="62"/>
  <c r="EL1271" i="62"/>
  <c r="EK1271" i="62"/>
  <c r="EJ1271" i="62"/>
  <c r="EI1271" i="62"/>
  <c r="EH1271" i="62"/>
  <c r="EG1271" i="62"/>
  <c r="DO1271" i="62"/>
  <c r="DN1271" i="62"/>
  <c r="DM1271" i="62"/>
  <c r="DL1271" i="62"/>
  <c r="DK1271" i="62"/>
  <c r="DJ1271" i="62"/>
  <c r="DI1271" i="62"/>
  <c r="DH1271" i="62"/>
  <c r="DG1271" i="62"/>
  <c r="DF1271" i="62"/>
  <c r="DE1271" i="62"/>
  <c r="DD1271" i="62"/>
  <c r="DC1271" i="62"/>
  <c r="DB1271" i="62"/>
  <c r="DA1271" i="62"/>
  <c r="CZ1271" i="62"/>
  <c r="CU1271" i="62"/>
  <c r="CT1271" i="62"/>
  <c r="CS1271" i="62"/>
  <c r="CR1271" i="62"/>
  <c r="CH1271" i="62"/>
  <c r="CG1271" i="62"/>
  <c r="CF1271" i="62"/>
  <c r="CE1271" i="62"/>
  <c r="CA1271" i="62"/>
  <c r="BZ1271" i="62"/>
  <c r="BY1271" i="62"/>
  <c r="BX1271" i="62"/>
  <c r="BW1271" i="62"/>
  <c r="BV1271" i="62"/>
  <c r="BU1271" i="62"/>
  <c r="BT1271" i="62"/>
  <c r="BS1271" i="62"/>
  <c r="BB1271" i="62"/>
  <c r="BA1271" i="62"/>
  <c r="AZ1271" i="62"/>
  <c r="AY1271" i="62"/>
  <c r="AX1271" i="62"/>
  <c r="AW1271" i="62"/>
  <c r="AV1271" i="62"/>
  <c r="AU1271" i="62"/>
  <c r="AT1271" i="62"/>
  <c r="AS1271" i="62"/>
  <c r="AR1271" i="62"/>
  <c r="AQ1271" i="62"/>
  <c r="AP1271" i="62"/>
  <c r="AO1271" i="62"/>
  <c r="AN1271" i="62"/>
  <c r="AM1271" i="62"/>
  <c r="AL1271" i="62"/>
  <c r="AK1271" i="62"/>
  <c r="AJ1271" i="62"/>
  <c r="AI1271" i="62"/>
  <c r="AH1271" i="62"/>
  <c r="AG1271" i="62"/>
  <c r="AF1271" i="62"/>
  <c r="AE1271" i="62"/>
  <c r="AD1271" i="62"/>
  <c r="AC1271" i="62"/>
  <c r="AB1271" i="62"/>
  <c r="AA1271" i="62"/>
  <c r="Z1271" i="62"/>
  <c r="Y1271" i="62"/>
  <c r="X1271" i="62"/>
  <c r="W1271" i="62"/>
  <c r="V1271" i="62"/>
  <c r="U1271" i="62"/>
  <c r="T1271" i="62"/>
  <c r="S1271" i="62"/>
  <c r="R1271" i="62"/>
  <c r="Q1271" i="62"/>
  <c r="P1271" i="62"/>
  <c r="O1271" i="62"/>
  <c r="N1271" i="62"/>
  <c r="FL1270" i="62"/>
  <c r="FJ1270" i="62"/>
  <c r="FI1270" i="62"/>
  <c r="FH1270" i="62"/>
  <c r="FF1270" i="62"/>
  <c r="EZ1270" i="62"/>
  <c r="EY1270" i="62"/>
  <c r="EX1270" i="62"/>
  <c r="EW1270" i="62"/>
  <c r="EV1270" i="62"/>
  <c r="FB1270" i="62" s="1"/>
  <c r="EU1270" i="62"/>
  <c r="ET1270" i="62"/>
  <c r="EM1270" i="62"/>
  <c r="EL1270" i="62"/>
  <c r="EK1270" i="62"/>
  <c r="EJ1270" i="62"/>
  <c r="EI1270" i="62"/>
  <c r="EH1270" i="62"/>
  <c r="EG1270" i="62"/>
  <c r="DO1270" i="62"/>
  <c r="DN1270" i="62"/>
  <c r="DM1270" i="62"/>
  <c r="DL1270" i="62"/>
  <c r="DK1270" i="62"/>
  <c r="DJ1270" i="62"/>
  <c r="DI1270" i="62"/>
  <c r="DH1270" i="62"/>
  <c r="DG1270" i="62"/>
  <c r="DF1270" i="62"/>
  <c r="DE1270" i="62"/>
  <c r="DD1270" i="62"/>
  <c r="DC1270" i="62"/>
  <c r="DB1270" i="62"/>
  <c r="DA1270" i="62"/>
  <c r="CZ1270" i="62"/>
  <c r="CU1270" i="62"/>
  <c r="CT1270" i="62"/>
  <c r="CS1270" i="62"/>
  <c r="CR1270" i="62"/>
  <c r="CH1270" i="62"/>
  <c r="CG1270" i="62"/>
  <c r="CF1270" i="62"/>
  <c r="CE1270" i="62"/>
  <c r="CA1270" i="62"/>
  <c r="BZ1270" i="62"/>
  <c r="BY1270" i="62"/>
  <c r="BX1270" i="62"/>
  <c r="BW1270" i="62"/>
  <c r="BV1270" i="62"/>
  <c r="BU1270" i="62"/>
  <c r="BT1270" i="62"/>
  <c r="BS1270" i="62"/>
  <c r="BB1270" i="62"/>
  <c r="BA1270" i="62"/>
  <c r="AZ1270" i="62"/>
  <c r="AY1270" i="62"/>
  <c r="AX1270" i="62"/>
  <c r="AW1270" i="62"/>
  <c r="AV1270" i="62"/>
  <c r="AU1270" i="62"/>
  <c r="AT1270" i="62"/>
  <c r="AS1270" i="62"/>
  <c r="AR1270" i="62"/>
  <c r="AQ1270" i="62"/>
  <c r="AP1270" i="62"/>
  <c r="AO1270" i="62"/>
  <c r="AN1270" i="62"/>
  <c r="AM1270" i="62"/>
  <c r="AL1270" i="62"/>
  <c r="AK1270" i="62"/>
  <c r="AJ1270" i="62"/>
  <c r="AI1270" i="62"/>
  <c r="AH1270" i="62"/>
  <c r="AG1270" i="62"/>
  <c r="AF1270" i="62"/>
  <c r="AE1270" i="62"/>
  <c r="AD1270" i="62"/>
  <c r="AC1270" i="62"/>
  <c r="AB1270" i="62"/>
  <c r="AA1270" i="62"/>
  <c r="Z1270" i="62"/>
  <c r="Y1270" i="62"/>
  <c r="X1270" i="62"/>
  <c r="W1270" i="62"/>
  <c r="V1270" i="62"/>
  <c r="U1270" i="62"/>
  <c r="T1270" i="62"/>
  <c r="S1270" i="62"/>
  <c r="R1270" i="62"/>
  <c r="Q1270" i="62"/>
  <c r="P1270" i="62"/>
  <c r="O1270" i="62"/>
  <c r="N1270" i="62"/>
  <c r="FL1269" i="62"/>
  <c r="FJ1269" i="62"/>
  <c r="FI1269" i="62"/>
  <c r="FH1269" i="62"/>
  <c r="FF1269" i="62"/>
  <c r="EZ1269" i="62"/>
  <c r="EY1269" i="62"/>
  <c r="EX1269" i="62"/>
  <c r="EW1269" i="62"/>
  <c r="EV1269" i="62"/>
  <c r="EU1269" i="62"/>
  <c r="ET1269" i="62"/>
  <c r="EM1269" i="62"/>
  <c r="EL1269" i="62"/>
  <c r="EK1269" i="62"/>
  <c r="EJ1269" i="62"/>
  <c r="EI1269" i="62"/>
  <c r="EH1269" i="62"/>
  <c r="EG1269" i="62"/>
  <c r="DO1269" i="62"/>
  <c r="DN1269" i="62"/>
  <c r="DM1269" i="62"/>
  <c r="DL1269" i="62"/>
  <c r="DK1269" i="62"/>
  <c r="DJ1269" i="62"/>
  <c r="DI1269" i="62"/>
  <c r="DH1269" i="62"/>
  <c r="DG1269" i="62"/>
  <c r="DF1269" i="62"/>
  <c r="DE1269" i="62"/>
  <c r="DD1269" i="62"/>
  <c r="DC1269" i="62"/>
  <c r="DB1269" i="62"/>
  <c r="DA1269" i="62"/>
  <c r="CZ1269" i="62"/>
  <c r="CU1269" i="62"/>
  <c r="CT1269" i="62"/>
  <c r="CS1269" i="62"/>
  <c r="CR1269" i="62"/>
  <c r="CH1269" i="62"/>
  <c r="CG1269" i="62"/>
  <c r="CF1269" i="62"/>
  <c r="CE1269" i="62"/>
  <c r="CA1269" i="62"/>
  <c r="BZ1269" i="62"/>
  <c r="BY1269" i="62"/>
  <c r="BX1269" i="62"/>
  <c r="BW1269" i="62"/>
  <c r="BV1269" i="62"/>
  <c r="BU1269" i="62"/>
  <c r="BT1269" i="62"/>
  <c r="BS1269" i="62"/>
  <c r="BB1269" i="62"/>
  <c r="BA1269" i="62"/>
  <c r="AZ1269" i="62"/>
  <c r="AY1269" i="62"/>
  <c r="AX1269" i="62"/>
  <c r="AW1269" i="62"/>
  <c r="AV1269" i="62"/>
  <c r="AU1269" i="62"/>
  <c r="AT1269" i="62"/>
  <c r="AS1269" i="62"/>
  <c r="AR1269" i="62"/>
  <c r="AQ1269" i="62"/>
  <c r="AP1269" i="62"/>
  <c r="AO1269" i="62"/>
  <c r="AN1269" i="62"/>
  <c r="AM1269" i="62"/>
  <c r="AL1269" i="62"/>
  <c r="AK1269" i="62"/>
  <c r="AJ1269" i="62"/>
  <c r="AI1269" i="62"/>
  <c r="AH1269" i="62"/>
  <c r="AG1269" i="62"/>
  <c r="AF1269" i="62"/>
  <c r="AE1269" i="62"/>
  <c r="AD1269" i="62"/>
  <c r="AC1269" i="62"/>
  <c r="AB1269" i="62"/>
  <c r="AA1269" i="62"/>
  <c r="Z1269" i="62"/>
  <c r="Y1269" i="62"/>
  <c r="X1269" i="62"/>
  <c r="W1269" i="62"/>
  <c r="V1269" i="62"/>
  <c r="U1269" i="62"/>
  <c r="T1269" i="62"/>
  <c r="S1269" i="62"/>
  <c r="R1269" i="62"/>
  <c r="Q1269" i="62"/>
  <c r="P1269" i="62"/>
  <c r="O1269" i="62"/>
  <c r="N1269" i="62"/>
  <c r="FL1268" i="62"/>
  <c r="FJ1268" i="62"/>
  <c r="FI1268" i="62"/>
  <c r="FH1268" i="62"/>
  <c r="FF1268" i="62"/>
  <c r="EZ1268" i="62"/>
  <c r="EY1268" i="62"/>
  <c r="EX1268" i="62"/>
  <c r="EW1268" i="62"/>
  <c r="EV1268" i="62"/>
  <c r="EU1268" i="62"/>
  <c r="ET1268" i="62"/>
  <c r="EM1268" i="62"/>
  <c r="EL1268" i="62"/>
  <c r="EK1268" i="62"/>
  <c r="EJ1268" i="62"/>
  <c r="EI1268" i="62"/>
  <c r="EH1268" i="62"/>
  <c r="EG1268" i="62"/>
  <c r="DO1268" i="62"/>
  <c r="DN1268" i="62"/>
  <c r="DM1268" i="62"/>
  <c r="DL1268" i="62"/>
  <c r="DK1268" i="62"/>
  <c r="DJ1268" i="62"/>
  <c r="DI1268" i="62"/>
  <c r="DH1268" i="62"/>
  <c r="DG1268" i="62"/>
  <c r="DF1268" i="62"/>
  <c r="DE1268" i="62"/>
  <c r="DD1268" i="62"/>
  <c r="DC1268" i="62"/>
  <c r="DB1268" i="62"/>
  <c r="DA1268" i="62"/>
  <c r="CZ1268" i="62"/>
  <c r="CU1268" i="62"/>
  <c r="CT1268" i="62"/>
  <c r="CS1268" i="62"/>
  <c r="CR1268" i="62"/>
  <c r="CH1268" i="62"/>
  <c r="CG1268" i="62"/>
  <c r="CF1268" i="62"/>
  <c r="CE1268" i="62"/>
  <c r="CA1268" i="62"/>
  <c r="BZ1268" i="62"/>
  <c r="BY1268" i="62"/>
  <c r="BX1268" i="62"/>
  <c r="BW1268" i="62"/>
  <c r="BV1268" i="62"/>
  <c r="BU1268" i="62"/>
  <c r="BT1268" i="62"/>
  <c r="BS1268" i="62"/>
  <c r="BB1268" i="62"/>
  <c r="BA1268" i="62"/>
  <c r="AZ1268" i="62"/>
  <c r="AY1268" i="62"/>
  <c r="AX1268" i="62"/>
  <c r="AW1268" i="62"/>
  <c r="AV1268" i="62"/>
  <c r="AU1268" i="62"/>
  <c r="AT1268" i="62"/>
  <c r="AS1268" i="62"/>
  <c r="AR1268" i="62"/>
  <c r="AQ1268" i="62"/>
  <c r="AP1268" i="62"/>
  <c r="AO1268" i="62"/>
  <c r="AN1268" i="62"/>
  <c r="AM1268" i="62"/>
  <c r="AL1268" i="62"/>
  <c r="AK1268" i="62"/>
  <c r="AJ1268" i="62"/>
  <c r="AI1268" i="62"/>
  <c r="AH1268" i="62"/>
  <c r="AG1268" i="62"/>
  <c r="AF1268" i="62"/>
  <c r="AE1268" i="62"/>
  <c r="AD1268" i="62"/>
  <c r="AC1268" i="62"/>
  <c r="AB1268" i="62"/>
  <c r="AA1268" i="62"/>
  <c r="Z1268" i="62"/>
  <c r="Y1268" i="62"/>
  <c r="X1268" i="62"/>
  <c r="W1268" i="62"/>
  <c r="V1268" i="62"/>
  <c r="U1268" i="62"/>
  <c r="T1268" i="62"/>
  <c r="S1268" i="62"/>
  <c r="R1268" i="62"/>
  <c r="Q1268" i="62"/>
  <c r="P1268" i="62"/>
  <c r="O1268" i="62"/>
  <c r="N1268" i="62"/>
  <c r="F1268" i="62"/>
  <c r="F1269" i="62" s="1"/>
  <c r="F1270" i="62" s="1"/>
  <c r="F1271" i="62" s="1"/>
  <c r="F1272" i="62" s="1"/>
  <c r="F1273" i="62" s="1"/>
  <c r="FL1267" i="62"/>
  <c r="FJ1267" i="62"/>
  <c r="FI1267" i="62"/>
  <c r="FH1267" i="62"/>
  <c r="FF1267" i="62"/>
  <c r="EZ1267" i="62"/>
  <c r="EY1267" i="62"/>
  <c r="EX1267" i="62"/>
  <c r="EW1267" i="62"/>
  <c r="EV1267" i="62"/>
  <c r="EU1267" i="62"/>
  <c r="ET1267" i="62"/>
  <c r="EM1267" i="62"/>
  <c r="EL1267" i="62"/>
  <c r="EK1267" i="62"/>
  <c r="EJ1267" i="62"/>
  <c r="EI1267" i="62"/>
  <c r="EH1267" i="62"/>
  <c r="EG1267" i="62"/>
  <c r="DO1267" i="62"/>
  <c r="DN1267" i="62"/>
  <c r="DM1267" i="62"/>
  <c r="DM1266" i="62" s="1"/>
  <c r="DL1267" i="62"/>
  <c r="DK1267" i="62"/>
  <c r="DJ1267" i="62"/>
  <c r="DI1267" i="62"/>
  <c r="DH1267" i="62"/>
  <c r="DG1267" i="62"/>
  <c r="DF1267" i="62"/>
  <c r="DE1267" i="62"/>
  <c r="DD1267" i="62"/>
  <c r="DC1267" i="62"/>
  <c r="DB1267" i="62"/>
  <c r="DA1267" i="62"/>
  <c r="CZ1267" i="62"/>
  <c r="CU1267" i="62"/>
  <c r="CT1267" i="62"/>
  <c r="CS1267" i="62"/>
  <c r="CR1267" i="62"/>
  <c r="CH1267" i="62"/>
  <c r="CG1267" i="62"/>
  <c r="CF1267" i="62"/>
  <c r="CE1267" i="62"/>
  <c r="CA1267" i="62"/>
  <c r="BZ1267" i="62"/>
  <c r="BY1267" i="62"/>
  <c r="BX1267" i="62"/>
  <c r="BW1267" i="62"/>
  <c r="BV1267" i="62"/>
  <c r="BU1267" i="62"/>
  <c r="BT1267" i="62"/>
  <c r="BS1267" i="62"/>
  <c r="BB1267" i="62"/>
  <c r="BA1267" i="62"/>
  <c r="AZ1267" i="62"/>
  <c r="AY1267" i="62"/>
  <c r="AX1267" i="62"/>
  <c r="AW1267" i="62"/>
  <c r="AV1267" i="62"/>
  <c r="AU1267" i="62"/>
  <c r="AT1267" i="62"/>
  <c r="AS1267" i="62"/>
  <c r="AR1267" i="62"/>
  <c r="AQ1267" i="62"/>
  <c r="AP1267" i="62"/>
  <c r="AO1267" i="62"/>
  <c r="AN1267" i="62"/>
  <c r="AM1267" i="62"/>
  <c r="AL1267" i="62"/>
  <c r="AK1267" i="62"/>
  <c r="AJ1267" i="62"/>
  <c r="AI1267" i="62"/>
  <c r="AH1267" i="62"/>
  <c r="AG1267" i="62"/>
  <c r="AF1267" i="62"/>
  <c r="AE1267" i="62"/>
  <c r="AD1267" i="62"/>
  <c r="AC1267" i="62"/>
  <c r="AB1267" i="62"/>
  <c r="AA1267" i="62"/>
  <c r="Z1267" i="62"/>
  <c r="Y1267" i="62"/>
  <c r="X1267" i="62"/>
  <c r="W1267" i="62"/>
  <c r="V1267" i="62"/>
  <c r="U1267" i="62"/>
  <c r="T1267" i="62"/>
  <c r="S1267" i="62"/>
  <c r="R1267" i="62"/>
  <c r="Q1267" i="62"/>
  <c r="P1267" i="62"/>
  <c r="O1267" i="62"/>
  <c r="N1267" i="62"/>
  <c r="FL1262" i="62"/>
  <c r="FL1376" i="62" s="1"/>
  <c r="FJ1262" i="62"/>
  <c r="FJ1376" i="62" s="1"/>
  <c r="FI1262" i="62"/>
  <c r="FI1376" i="62" s="1"/>
  <c r="FH1262" i="62"/>
  <c r="FH1376" i="62" s="1"/>
  <c r="FF1262" i="62"/>
  <c r="FF1376" i="62" s="1"/>
  <c r="EZ1262" i="62"/>
  <c r="EZ1376" i="62" s="1"/>
  <c r="EY1262" i="62"/>
  <c r="EY1376" i="62" s="1"/>
  <c r="EX1262" i="62"/>
  <c r="EX1376" i="62" s="1"/>
  <c r="EW1262" i="62"/>
  <c r="EW1376" i="62" s="1"/>
  <c r="EV1262" i="62"/>
  <c r="EV1376" i="62" s="1"/>
  <c r="EU1262" i="62"/>
  <c r="EU1376" i="62" s="1"/>
  <c r="ET1262" i="62"/>
  <c r="ET1376" i="62" s="1"/>
  <c r="EM1262" i="62"/>
  <c r="EM1376" i="62" s="1"/>
  <c r="EL1262" i="62"/>
  <c r="EL1376" i="62" s="1"/>
  <c r="EK1262" i="62"/>
  <c r="EK1376" i="62" s="1"/>
  <c r="EJ1262" i="62"/>
  <c r="EJ1376" i="62" s="1"/>
  <c r="EI1262" i="62"/>
  <c r="EI1376" i="62" s="1"/>
  <c r="EH1262" i="62"/>
  <c r="EH1376" i="62" s="1"/>
  <c r="EG1262" i="62"/>
  <c r="EG1376" i="62" s="1"/>
  <c r="DO1262" i="62"/>
  <c r="DO1376" i="62" s="1"/>
  <c r="DN1262" i="62"/>
  <c r="DN1376" i="62" s="1"/>
  <c r="DM1262" i="62"/>
  <c r="DM1376" i="62" s="1"/>
  <c r="DL1262" i="62"/>
  <c r="DL1376" i="62" s="1"/>
  <c r="DK1262" i="62"/>
  <c r="DK1376" i="62" s="1"/>
  <c r="DJ1262" i="62"/>
  <c r="DJ1376" i="62" s="1"/>
  <c r="DI1262" i="62"/>
  <c r="DI1376" i="62" s="1"/>
  <c r="DH1262" i="62"/>
  <c r="DH1376" i="62" s="1"/>
  <c r="DG1262" i="62"/>
  <c r="DG1376" i="62" s="1"/>
  <c r="DF1262" i="62"/>
  <c r="DF1376" i="62" s="1"/>
  <c r="DE1262" i="62"/>
  <c r="DE1376" i="62" s="1"/>
  <c r="DD1262" i="62"/>
  <c r="DD1376" i="62" s="1"/>
  <c r="DC1262" i="62"/>
  <c r="DC1376" i="62" s="1"/>
  <c r="DB1262" i="62"/>
  <c r="DB1376" i="62" s="1"/>
  <c r="DA1262" i="62"/>
  <c r="DA1376" i="62" s="1"/>
  <c r="CZ1262" i="62"/>
  <c r="CZ1376" i="62" s="1"/>
  <c r="CY1262" i="62"/>
  <c r="CY1376" i="62" s="1"/>
  <c r="CX1262" i="62"/>
  <c r="CX1376" i="62" s="1"/>
  <c r="CW1262" i="62"/>
  <c r="CW1376" i="62" s="1"/>
  <c r="CV1262" i="62"/>
  <c r="CV1376" i="62" s="1"/>
  <c r="CU1262" i="62"/>
  <c r="CU1376" i="62" s="1"/>
  <c r="CT1262" i="62"/>
  <c r="CT1376" i="62" s="1"/>
  <c r="CS1262" i="62"/>
  <c r="CS1376" i="62" s="1"/>
  <c r="CR1262" i="62"/>
  <c r="CR1376" i="62" s="1"/>
  <c r="CH1262" i="62"/>
  <c r="CH1376" i="62" s="1"/>
  <c r="CG1262" i="62"/>
  <c r="CG1376" i="62" s="1"/>
  <c r="CF1262" i="62"/>
  <c r="CF1376" i="62" s="1"/>
  <c r="CE1262" i="62"/>
  <c r="CE1376" i="62" s="1"/>
  <c r="CD1262" i="62"/>
  <c r="CD1376" i="62" s="1"/>
  <c r="CC1262" i="62"/>
  <c r="CC1376" i="62" s="1"/>
  <c r="CB1262" i="62"/>
  <c r="CB1376" i="62" s="1"/>
  <c r="CA1262" i="62"/>
  <c r="CA1376" i="62" s="1"/>
  <c r="BZ1262" i="62"/>
  <c r="BZ1376" i="62" s="1"/>
  <c r="BY1262" i="62"/>
  <c r="BY1376" i="62" s="1"/>
  <c r="BX1262" i="62"/>
  <c r="BX1376" i="62" s="1"/>
  <c r="BW1262" i="62"/>
  <c r="BW1376" i="62" s="1"/>
  <c r="BV1262" i="62"/>
  <c r="BV1376" i="62" s="1"/>
  <c r="BU1262" i="62"/>
  <c r="BU1376" i="62" s="1"/>
  <c r="BT1262" i="62"/>
  <c r="BT1376" i="62" s="1"/>
  <c r="BS1262" i="62"/>
  <c r="BS1376" i="62" s="1"/>
  <c r="BB1262" i="62"/>
  <c r="BB1376" i="62" s="1"/>
  <c r="BA1262" i="62"/>
  <c r="BA1376" i="62" s="1"/>
  <c r="AZ1262" i="62"/>
  <c r="AZ1376" i="62" s="1"/>
  <c r="AY1262" i="62"/>
  <c r="AY1376" i="62" s="1"/>
  <c r="AX1262" i="62"/>
  <c r="AX1376" i="62" s="1"/>
  <c r="AW1262" i="62"/>
  <c r="AW1376" i="62" s="1"/>
  <c r="AV1262" i="62"/>
  <c r="AV1376" i="62" s="1"/>
  <c r="AU1262" i="62"/>
  <c r="AU1376" i="62" s="1"/>
  <c r="AT1262" i="62"/>
  <c r="AT1376" i="62" s="1"/>
  <c r="AS1262" i="62"/>
  <c r="AS1376" i="62" s="1"/>
  <c r="AR1262" i="62"/>
  <c r="AR1376" i="62" s="1"/>
  <c r="AQ1262" i="62"/>
  <c r="AQ1376" i="62" s="1"/>
  <c r="AP1262" i="62"/>
  <c r="AP1376" i="62" s="1"/>
  <c r="AO1262" i="62"/>
  <c r="AO1376" i="62" s="1"/>
  <c r="AN1262" i="62"/>
  <c r="AN1376" i="62" s="1"/>
  <c r="AM1262" i="62"/>
  <c r="AM1376" i="62" s="1"/>
  <c r="AL1262" i="62"/>
  <c r="AL1376" i="62" s="1"/>
  <c r="AK1262" i="62"/>
  <c r="AK1376" i="62" s="1"/>
  <c r="AJ1262" i="62"/>
  <c r="AJ1376" i="62" s="1"/>
  <c r="AI1262" i="62"/>
  <c r="AI1376" i="62" s="1"/>
  <c r="AH1262" i="62"/>
  <c r="AH1376" i="62" s="1"/>
  <c r="AG1262" i="62"/>
  <c r="AG1376" i="62" s="1"/>
  <c r="AF1262" i="62"/>
  <c r="AF1376" i="62" s="1"/>
  <c r="AE1262" i="62"/>
  <c r="AE1376" i="62" s="1"/>
  <c r="AD1262" i="62"/>
  <c r="AD1376" i="62" s="1"/>
  <c r="AC1262" i="62"/>
  <c r="AC1376" i="62" s="1"/>
  <c r="AB1262" i="62"/>
  <c r="AB1376" i="62" s="1"/>
  <c r="AA1262" i="62"/>
  <c r="AA1376" i="62" s="1"/>
  <c r="Z1262" i="62"/>
  <c r="Z1376" i="62" s="1"/>
  <c r="Y1262" i="62"/>
  <c r="Y1376" i="62" s="1"/>
  <c r="X1262" i="62"/>
  <c r="X1376" i="62" s="1"/>
  <c r="W1262" i="62"/>
  <c r="W1376" i="62" s="1"/>
  <c r="V1262" i="62"/>
  <c r="V1376" i="62" s="1"/>
  <c r="U1262" i="62"/>
  <c r="U1376" i="62" s="1"/>
  <c r="T1262" i="62"/>
  <c r="T1376" i="62" s="1"/>
  <c r="S1262" i="62"/>
  <c r="S1376" i="62" s="1"/>
  <c r="R1262" i="62"/>
  <c r="R1376" i="62" s="1"/>
  <c r="Q1262" i="62"/>
  <c r="Q1376" i="62" s="1"/>
  <c r="P1262" i="62"/>
  <c r="P1376" i="62" s="1"/>
  <c r="O1262" i="62"/>
  <c r="O1376" i="62" s="1"/>
  <c r="N1262" i="62"/>
  <c r="FL1261" i="62"/>
  <c r="FL1492" i="62" s="1"/>
  <c r="FJ1261" i="62"/>
  <c r="FJ1492" i="62" s="1"/>
  <c r="FI1261" i="62"/>
  <c r="FI1492" i="62" s="1"/>
  <c r="FH1261" i="62"/>
  <c r="FH1492" i="62" s="1"/>
  <c r="FF1261" i="62"/>
  <c r="FF1492" i="62" s="1"/>
  <c r="EZ1261" i="62"/>
  <c r="EZ1492" i="62" s="1"/>
  <c r="EY1261" i="62"/>
  <c r="EY1492" i="62" s="1"/>
  <c r="EX1261" i="62"/>
  <c r="EX1492" i="62" s="1"/>
  <c r="EW1261" i="62"/>
  <c r="EW1492" i="62" s="1"/>
  <c r="EV1261" i="62"/>
  <c r="EV1492" i="62" s="1"/>
  <c r="EU1261" i="62"/>
  <c r="EU1492" i="62" s="1"/>
  <c r="ET1261" i="62"/>
  <c r="ET1492" i="62" s="1"/>
  <c r="EM1261" i="62"/>
  <c r="EM1492" i="62" s="1"/>
  <c r="EL1261" i="62"/>
  <c r="EL1492" i="62" s="1"/>
  <c r="EK1261" i="62"/>
  <c r="EK1492" i="62" s="1"/>
  <c r="EJ1261" i="62"/>
  <c r="EJ1492" i="62" s="1"/>
  <c r="EI1261" i="62"/>
  <c r="EI1492" i="62" s="1"/>
  <c r="EH1261" i="62"/>
  <c r="EH1492" i="62" s="1"/>
  <c r="EG1261" i="62"/>
  <c r="EG1492" i="62" s="1"/>
  <c r="DO1261" i="62"/>
  <c r="DO1492" i="62" s="1"/>
  <c r="DN1261" i="62"/>
  <c r="DN1492" i="62" s="1"/>
  <c r="DM1261" i="62"/>
  <c r="DM1492" i="62" s="1"/>
  <c r="DL1261" i="62"/>
  <c r="DL1492" i="62" s="1"/>
  <c r="DK1261" i="62"/>
  <c r="DK1492" i="62" s="1"/>
  <c r="DJ1261" i="62"/>
  <c r="DJ1492" i="62" s="1"/>
  <c r="DI1261" i="62"/>
  <c r="DI1492" i="62" s="1"/>
  <c r="DH1261" i="62"/>
  <c r="DH1492" i="62" s="1"/>
  <c r="DG1261" i="62"/>
  <c r="DG1492" i="62" s="1"/>
  <c r="DF1261" i="62"/>
  <c r="DF1492" i="62" s="1"/>
  <c r="DE1261" i="62"/>
  <c r="DE1492" i="62" s="1"/>
  <c r="DD1261" i="62"/>
  <c r="DD1492" i="62" s="1"/>
  <c r="DC1261" i="62"/>
  <c r="DC1492" i="62" s="1"/>
  <c r="DB1261" i="62"/>
  <c r="DB1492" i="62" s="1"/>
  <c r="DA1261" i="62"/>
  <c r="DA1492" i="62" s="1"/>
  <c r="CZ1261" i="62"/>
  <c r="CZ1492" i="62" s="1"/>
  <c r="CY1261" i="62"/>
  <c r="CY1492" i="62" s="1"/>
  <c r="CX1261" i="62"/>
  <c r="CX1492" i="62" s="1"/>
  <c r="CW1261" i="62"/>
  <c r="CW1492" i="62" s="1"/>
  <c r="CV1261" i="62"/>
  <c r="CV1492" i="62" s="1"/>
  <c r="CU1261" i="62"/>
  <c r="CU1492" i="62" s="1"/>
  <c r="CT1261" i="62"/>
  <c r="CT1492" i="62" s="1"/>
  <c r="CS1261" i="62"/>
  <c r="CS1492" i="62" s="1"/>
  <c r="CR1261" i="62"/>
  <c r="CR1492" i="62" s="1"/>
  <c r="CH1261" i="62"/>
  <c r="CH1492" i="62" s="1"/>
  <c r="CG1261" i="62"/>
  <c r="CG1492" i="62" s="1"/>
  <c r="CF1261" i="62"/>
  <c r="CF1492" i="62" s="1"/>
  <c r="CE1261" i="62"/>
  <c r="CE1492" i="62" s="1"/>
  <c r="CD1261" i="62"/>
  <c r="CD1492" i="62" s="1"/>
  <c r="CC1261" i="62"/>
  <c r="CC1492" i="62" s="1"/>
  <c r="CB1261" i="62"/>
  <c r="CB1492" i="62" s="1"/>
  <c r="CA1261" i="62"/>
  <c r="CA1492" i="62" s="1"/>
  <c r="BZ1261" i="62"/>
  <c r="BZ1492" i="62" s="1"/>
  <c r="BY1261" i="62"/>
  <c r="BY1492" i="62" s="1"/>
  <c r="BX1261" i="62"/>
  <c r="BX1492" i="62" s="1"/>
  <c r="BW1261" i="62"/>
  <c r="BW1492" i="62" s="1"/>
  <c r="BV1261" i="62"/>
  <c r="BV1492" i="62" s="1"/>
  <c r="BU1261" i="62"/>
  <c r="BU1492" i="62" s="1"/>
  <c r="BT1261" i="62"/>
  <c r="BT1492" i="62" s="1"/>
  <c r="BS1261" i="62"/>
  <c r="BS1492" i="62" s="1"/>
  <c r="BB1261" i="62"/>
  <c r="BB1492" i="62" s="1"/>
  <c r="FV1492" i="62" s="1"/>
  <c r="BA1261" i="62"/>
  <c r="BA1492" i="62" s="1"/>
  <c r="FU1492" i="62" s="1"/>
  <c r="AZ1261" i="62"/>
  <c r="AZ1492" i="62" s="1"/>
  <c r="FT1492" i="62" s="1"/>
  <c r="AY1261" i="62"/>
  <c r="AY1492" i="62" s="1"/>
  <c r="FS1492" i="62" s="1"/>
  <c r="AX1261" i="62"/>
  <c r="AX1492" i="62" s="1"/>
  <c r="AW1261" i="62"/>
  <c r="AW1492" i="62" s="1"/>
  <c r="AV1261" i="62"/>
  <c r="AV1492" i="62" s="1"/>
  <c r="AU1261" i="62"/>
  <c r="AU1492" i="62" s="1"/>
  <c r="AT1261" i="62"/>
  <c r="AT1492" i="62" s="1"/>
  <c r="AS1261" i="62"/>
  <c r="AS1492" i="62" s="1"/>
  <c r="AR1261" i="62"/>
  <c r="AR1492" i="62" s="1"/>
  <c r="AQ1261" i="62"/>
  <c r="AQ1492" i="62" s="1"/>
  <c r="AP1261" i="62"/>
  <c r="AP1492" i="62" s="1"/>
  <c r="AO1261" i="62"/>
  <c r="AO1492" i="62" s="1"/>
  <c r="AN1261" i="62"/>
  <c r="AN1492" i="62" s="1"/>
  <c r="AM1261" i="62"/>
  <c r="AM1492" i="62" s="1"/>
  <c r="AL1261" i="62"/>
  <c r="AL1492" i="62" s="1"/>
  <c r="AK1261" i="62"/>
  <c r="AK1492" i="62" s="1"/>
  <c r="AJ1261" i="62"/>
  <c r="AJ1492" i="62" s="1"/>
  <c r="AI1261" i="62"/>
  <c r="AI1492" i="62" s="1"/>
  <c r="AH1261" i="62"/>
  <c r="AH1492" i="62" s="1"/>
  <c r="AG1261" i="62"/>
  <c r="AG1492" i="62" s="1"/>
  <c r="AF1261" i="62"/>
  <c r="AF1492" i="62" s="1"/>
  <c r="AE1261" i="62"/>
  <c r="AE1492" i="62" s="1"/>
  <c r="AD1261" i="62"/>
  <c r="AD1492" i="62" s="1"/>
  <c r="AC1261" i="62"/>
  <c r="AC1492" i="62" s="1"/>
  <c r="AB1261" i="62"/>
  <c r="AB1492" i="62" s="1"/>
  <c r="AA1261" i="62"/>
  <c r="AA1492" i="62" s="1"/>
  <c r="Z1261" i="62"/>
  <c r="Z1492" i="62" s="1"/>
  <c r="Y1261" i="62"/>
  <c r="Y1492" i="62" s="1"/>
  <c r="X1261" i="62"/>
  <c r="X1492" i="62" s="1"/>
  <c r="W1261" i="62"/>
  <c r="W1492" i="62" s="1"/>
  <c r="V1261" i="62"/>
  <c r="V1492" i="62" s="1"/>
  <c r="U1261" i="62"/>
  <c r="U1492" i="62" s="1"/>
  <c r="T1261" i="62"/>
  <c r="T1492" i="62" s="1"/>
  <c r="S1261" i="62"/>
  <c r="S1492" i="62" s="1"/>
  <c r="R1261" i="62"/>
  <c r="R1492" i="62" s="1"/>
  <c r="Q1261" i="62"/>
  <c r="Q1492" i="62" s="1"/>
  <c r="P1261" i="62"/>
  <c r="P1492" i="62" s="1"/>
  <c r="O1261" i="62"/>
  <c r="O1492" i="62" s="1"/>
  <c r="FL1260" i="62"/>
  <c r="FL1491" i="62" s="1"/>
  <c r="FJ1260" i="62"/>
  <c r="FJ1491" i="62" s="1"/>
  <c r="FI1260" i="62"/>
  <c r="FI1491" i="62" s="1"/>
  <c r="FH1260" i="62"/>
  <c r="FH1491" i="62" s="1"/>
  <c r="FF1260" i="62"/>
  <c r="FF1491" i="62" s="1"/>
  <c r="EZ1260" i="62"/>
  <c r="EZ1491" i="62" s="1"/>
  <c r="EY1260" i="62"/>
  <c r="EY1491" i="62" s="1"/>
  <c r="EX1260" i="62"/>
  <c r="EX1491" i="62" s="1"/>
  <c r="EW1260" i="62"/>
  <c r="EW1491" i="62" s="1"/>
  <c r="EV1260" i="62"/>
  <c r="EV1491" i="62" s="1"/>
  <c r="EU1260" i="62"/>
  <c r="EU1491" i="62" s="1"/>
  <c r="ET1260" i="62"/>
  <c r="ET1491" i="62" s="1"/>
  <c r="EM1260" i="62"/>
  <c r="EM1491" i="62" s="1"/>
  <c r="EL1260" i="62"/>
  <c r="EL1491" i="62" s="1"/>
  <c r="EK1260" i="62"/>
  <c r="EK1491" i="62" s="1"/>
  <c r="EJ1260" i="62"/>
  <c r="EJ1491" i="62" s="1"/>
  <c r="EI1260" i="62"/>
  <c r="EI1491" i="62" s="1"/>
  <c r="EH1260" i="62"/>
  <c r="EH1491" i="62" s="1"/>
  <c r="EG1260" i="62"/>
  <c r="EG1491" i="62" s="1"/>
  <c r="DO1260" i="62"/>
  <c r="DO1491" i="62" s="1"/>
  <c r="DN1260" i="62"/>
  <c r="DN1491" i="62" s="1"/>
  <c r="DM1260" i="62"/>
  <c r="DM1491" i="62" s="1"/>
  <c r="DL1260" i="62"/>
  <c r="DL1491" i="62" s="1"/>
  <c r="DK1260" i="62"/>
  <c r="DK1491" i="62" s="1"/>
  <c r="DJ1260" i="62"/>
  <c r="DJ1491" i="62" s="1"/>
  <c r="DI1260" i="62"/>
  <c r="DI1491" i="62" s="1"/>
  <c r="DH1260" i="62"/>
  <c r="DH1491" i="62" s="1"/>
  <c r="DG1260" i="62"/>
  <c r="DG1491" i="62" s="1"/>
  <c r="DF1260" i="62"/>
  <c r="DF1491" i="62" s="1"/>
  <c r="DE1260" i="62"/>
  <c r="DE1491" i="62" s="1"/>
  <c r="DD1260" i="62"/>
  <c r="DD1491" i="62" s="1"/>
  <c r="DC1260" i="62"/>
  <c r="DC1491" i="62" s="1"/>
  <c r="DB1260" i="62"/>
  <c r="DB1491" i="62" s="1"/>
  <c r="DA1260" i="62"/>
  <c r="DA1491" i="62" s="1"/>
  <c r="CZ1260" i="62"/>
  <c r="CZ1491" i="62" s="1"/>
  <c r="CY1260" i="62"/>
  <c r="CY1491" i="62" s="1"/>
  <c r="CX1260" i="62"/>
  <c r="CX1491" i="62" s="1"/>
  <c r="CW1260" i="62"/>
  <c r="CW1491" i="62" s="1"/>
  <c r="CV1260" i="62"/>
  <c r="CV1491" i="62" s="1"/>
  <c r="CU1260" i="62"/>
  <c r="CU1491" i="62" s="1"/>
  <c r="CT1260" i="62"/>
  <c r="CT1491" i="62" s="1"/>
  <c r="CS1260" i="62"/>
  <c r="CS1491" i="62" s="1"/>
  <c r="CR1260" i="62"/>
  <c r="CR1491" i="62" s="1"/>
  <c r="CH1260" i="62"/>
  <c r="CH1491" i="62" s="1"/>
  <c r="CG1260" i="62"/>
  <c r="CG1491" i="62" s="1"/>
  <c r="CF1260" i="62"/>
  <c r="CF1491" i="62" s="1"/>
  <c r="CE1260" i="62"/>
  <c r="CE1491" i="62" s="1"/>
  <c r="CD1260" i="62"/>
  <c r="CD1491" i="62" s="1"/>
  <c r="CC1260" i="62"/>
  <c r="CC1491" i="62" s="1"/>
  <c r="CB1260" i="62"/>
  <c r="CB1491" i="62" s="1"/>
  <c r="CA1260" i="62"/>
  <c r="CA1491" i="62" s="1"/>
  <c r="BZ1260" i="62"/>
  <c r="BZ1491" i="62" s="1"/>
  <c r="BY1260" i="62"/>
  <c r="BY1491" i="62" s="1"/>
  <c r="BX1260" i="62"/>
  <c r="BX1491" i="62" s="1"/>
  <c r="BW1260" i="62"/>
  <c r="BW1491" i="62" s="1"/>
  <c r="BV1260" i="62"/>
  <c r="BV1491" i="62" s="1"/>
  <c r="BU1260" i="62"/>
  <c r="BU1491" i="62" s="1"/>
  <c r="BT1260" i="62"/>
  <c r="BT1491" i="62" s="1"/>
  <c r="BS1260" i="62"/>
  <c r="BS1491" i="62" s="1"/>
  <c r="BB1260" i="62"/>
  <c r="BB1491" i="62" s="1"/>
  <c r="FV1491" i="62" s="1"/>
  <c r="BA1260" i="62"/>
  <c r="BA1491" i="62" s="1"/>
  <c r="FU1491" i="62" s="1"/>
  <c r="AZ1260" i="62"/>
  <c r="AZ1491" i="62" s="1"/>
  <c r="FT1491" i="62" s="1"/>
  <c r="AY1260" i="62"/>
  <c r="AY1491" i="62" s="1"/>
  <c r="FS1491" i="62" s="1"/>
  <c r="AX1260" i="62"/>
  <c r="AX1491" i="62" s="1"/>
  <c r="AW1260" i="62"/>
  <c r="AW1491" i="62" s="1"/>
  <c r="AV1260" i="62"/>
  <c r="AV1491" i="62" s="1"/>
  <c r="AU1260" i="62"/>
  <c r="AU1491" i="62" s="1"/>
  <c r="AT1260" i="62"/>
  <c r="AT1491" i="62" s="1"/>
  <c r="AS1260" i="62"/>
  <c r="AS1491" i="62" s="1"/>
  <c r="AR1260" i="62"/>
  <c r="AR1491" i="62" s="1"/>
  <c r="AQ1260" i="62"/>
  <c r="AQ1491" i="62" s="1"/>
  <c r="AP1260" i="62"/>
  <c r="AP1491" i="62" s="1"/>
  <c r="AO1260" i="62"/>
  <c r="AO1491" i="62" s="1"/>
  <c r="AN1260" i="62"/>
  <c r="AN1491" i="62" s="1"/>
  <c r="AM1260" i="62"/>
  <c r="AM1491" i="62" s="1"/>
  <c r="AL1260" i="62"/>
  <c r="AL1491" i="62" s="1"/>
  <c r="AK1260" i="62"/>
  <c r="AK1491" i="62" s="1"/>
  <c r="AJ1260" i="62"/>
  <c r="AJ1491" i="62" s="1"/>
  <c r="AI1260" i="62"/>
  <c r="AI1491" i="62" s="1"/>
  <c r="AH1260" i="62"/>
  <c r="AH1491" i="62" s="1"/>
  <c r="AG1260" i="62"/>
  <c r="AG1491" i="62" s="1"/>
  <c r="AF1260" i="62"/>
  <c r="AF1491" i="62" s="1"/>
  <c r="AE1260" i="62"/>
  <c r="AE1491" i="62" s="1"/>
  <c r="AD1260" i="62"/>
  <c r="AD1491" i="62" s="1"/>
  <c r="AC1260" i="62"/>
  <c r="AC1491" i="62" s="1"/>
  <c r="AB1260" i="62"/>
  <c r="AB1491" i="62" s="1"/>
  <c r="AA1260" i="62"/>
  <c r="AA1491" i="62" s="1"/>
  <c r="Z1260" i="62"/>
  <c r="Z1491" i="62" s="1"/>
  <c r="Y1260" i="62"/>
  <c r="Y1491" i="62" s="1"/>
  <c r="X1260" i="62"/>
  <c r="X1491" i="62" s="1"/>
  <c r="W1260" i="62"/>
  <c r="W1491" i="62" s="1"/>
  <c r="V1260" i="62"/>
  <c r="V1491" i="62" s="1"/>
  <c r="U1260" i="62"/>
  <c r="U1491" i="62" s="1"/>
  <c r="T1260" i="62"/>
  <c r="T1491" i="62" s="1"/>
  <c r="S1260" i="62"/>
  <c r="S1491" i="62" s="1"/>
  <c r="R1260" i="62"/>
  <c r="R1491" i="62" s="1"/>
  <c r="Q1260" i="62"/>
  <c r="Q1491" i="62" s="1"/>
  <c r="P1260" i="62"/>
  <c r="P1491" i="62" s="1"/>
  <c r="O1260" i="62"/>
  <c r="O1491" i="62" s="1"/>
  <c r="FL1259" i="62"/>
  <c r="FL1490" i="62" s="1"/>
  <c r="FJ1259" i="62"/>
  <c r="FJ1490" i="62" s="1"/>
  <c r="FI1259" i="62"/>
  <c r="FI1490" i="62" s="1"/>
  <c r="FH1259" i="62"/>
  <c r="FH1490" i="62" s="1"/>
  <c r="FF1259" i="62"/>
  <c r="FF1490" i="62" s="1"/>
  <c r="EZ1259" i="62"/>
  <c r="EZ1490" i="62" s="1"/>
  <c r="EY1259" i="62"/>
  <c r="EY1490" i="62" s="1"/>
  <c r="EX1259" i="62"/>
  <c r="EX1490" i="62" s="1"/>
  <c r="EW1259" i="62"/>
  <c r="EW1490" i="62" s="1"/>
  <c r="EV1259" i="62"/>
  <c r="EV1490" i="62" s="1"/>
  <c r="EU1259" i="62"/>
  <c r="EU1490" i="62" s="1"/>
  <c r="ET1259" i="62"/>
  <c r="ET1490" i="62" s="1"/>
  <c r="EM1259" i="62"/>
  <c r="EM1490" i="62" s="1"/>
  <c r="EL1259" i="62"/>
  <c r="EL1490" i="62" s="1"/>
  <c r="EK1259" i="62"/>
  <c r="EK1490" i="62" s="1"/>
  <c r="EJ1259" i="62"/>
  <c r="EJ1490" i="62" s="1"/>
  <c r="EI1259" i="62"/>
  <c r="EI1490" i="62" s="1"/>
  <c r="EH1259" i="62"/>
  <c r="EH1490" i="62" s="1"/>
  <c r="EG1259" i="62"/>
  <c r="EG1490" i="62" s="1"/>
  <c r="DO1259" i="62"/>
  <c r="DO1490" i="62" s="1"/>
  <c r="DN1259" i="62"/>
  <c r="DN1490" i="62" s="1"/>
  <c r="DM1259" i="62"/>
  <c r="DM1490" i="62" s="1"/>
  <c r="DL1259" i="62"/>
  <c r="DL1490" i="62" s="1"/>
  <c r="DK1259" i="62"/>
  <c r="DK1490" i="62" s="1"/>
  <c r="DJ1259" i="62"/>
  <c r="DJ1490" i="62" s="1"/>
  <c r="DI1259" i="62"/>
  <c r="DI1490" i="62" s="1"/>
  <c r="DH1259" i="62"/>
  <c r="DH1490" i="62" s="1"/>
  <c r="DG1259" i="62"/>
  <c r="DG1490" i="62" s="1"/>
  <c r="DF1259" i="62"/>
  <c r="DF1490" i="62" s="1"/>
  <c r="DE1259" i="62"/>
  <c r="DE1490" i="62" s="1"/>
  <c r="DD1259" i="62"/>
  <c r="DD1490" i="62" s="1"/>
  <c r="DC1259" i="62"/>
  <c r="DC1490" i="62" s="1"/>
  <c r="DB1259" i="62"/>
  <c r="DB1490" i="62" s="1"/>
  <c r="DA1259" i="62"/>
  <c r="DA1490" i="62" s="1"/>
  <c r="CZ1259" i="62"/>
  <c r="CZ1490" i="62" s="1"/>
  <c r="CY1259" i="62"/>
  <c r="CY1490" i="62" s="1"/>
  <c r="CX1259" i="62"/>
  <c r="CX1490" i="62" s="1"/>
  <c r="CW1259" i="62"/>
  <c r="CW1490" i="62" s="1"/>
  <c r="CV1259" i="62"/>
  <c r="CV1490" i="62" s="1"/>
  <c r="CU1259" i="62"/>
  <c r="CU1490" i="62" s="1"/>
  <c r="CT1259" i="62"/>
  <c r="CT1490" i="62" s="1"/>
  <c r="CS1259" i="62"/>
  <c r="CS1490" i="62" s="1"/>
  <c r="CR1259" i="62"/>
  <c r="CR1490" i="62" s="1"/>
  <c r="CH1259" i="62"/>
  <c r="CH1490" i="62" s="1"/>
  <c r="CG1259" i="62"/>
  <c r="CG1490" i="62" s="1"/>
  <c r="CF1259" i="62"/>
  <c r="CF1490" i="62" s="1"/>
  <c r="CE1259" i="62"/>
  <c r="CE1490" i="62" s="1"/>
  <c r="CD1259" i="62"/>
  <c r="CD1490" i="62" s="1"/>
  <c r="CC1259" i="62"/>
  <c r="CC1490" i="62" s="1"/>
  <c r="CB1259" i="62"/>
  <c r="CB1490" i="62" s="1"/>
  <c r="CA1259" i="62"/>
  <c r="CA1490" i="62" s="1"/>
  <c r="BZ1259" i="62"/>
  <c r="BZ1490" i="62" s="1"/>
  <c r="BY1259" i="62"/>
  <c r="BY1490" i="62" s="1"/>
  <c r="BX1259" i="62"/>
  <c r="BX1490" i="62" s="1"/>
  <c r="BW1259" i="62"/>
  <c r="BW1490" i="62" s="1"/>
  <c r="BV1259" i="62"/>
  <c r="BV1490" i="62" s="1"/>
  <c r="BU1259" i="62"/>
  <c r="BU1490" i="62" s="1"/>
  <c r="BT1259" i="62"/>
  <c r="BT1490" i="62" s="1"/>
  <c r="BS1259" i="62"/>
  <c r="BS1490" i="62" s="1"/>
  <c r="BB1259" i="62"/>
  <c r="BB1490" i="62" s="1"/>
  <c r="FV1490" i="62" s="1"/>
  <c r="BA1259" i="62"/>
  <c r="BA1490" i="62" s="1"/>
  <c r="FU1490" i="62" s="1"/>
  <c r="AZ1259" i="62"/>
  <c r="AZ1490" i="62" s="1"/>
  <c r="FT1490" i="62" s="1"/>
  <c r="AY1259" i="62"/>
  <c r="AY1490" i="62" s="1"/>
  <c r="FS1490" i="62" s="1"/>
  <c r="AX1259" i="62"/>
  <c r="AX1490" i="62" s="1"/>
  <c r="AW1259" i="62"/>
  <c r="AW1490" i="62" s="1"/>
  <c r="AV1259" i="62"/>
  <c r="AV1490" i="62" s="1"/>
  <c r="AU1259" i="62"/>
  <c r="AU1490" i="62" s="1"/>
  <c r="AT1259" i="62"/>
  <c r="AT1490" i="62" s="1"/>
  <c r="AS1259" i="62"/>
  <c r="AS1490" i="62" s="1"/>
  <c r="AR1259" i="62"/>
  <c r="AR1490" i="62" s="1"/>
  <c r="AQ1259" i="62"/>
  <c r="AQ1490" i="62" s="1"/>
  <c r="AP1259" i="62"/>
  <c r="AP1490" i="62" s="1"/>
  <c r="AO1259" i="62"/>
  <c r="AO1490" i="62" s="1"/>
  <c r="AN1259" i="62"/>
  <c r="AN1490" i="62" s="1"/>
  <c r="AM1259" i="62"/>
  <c r="AM1490" i="62" s="1"/>
  <c r="AL1259" i="62"/>
  <c r="AL1490" i="62" s="1"/>
  <c r="AK1259" i="62"/>
  <c r="AK1490" i="62" s="1"/>
  <c r="AJ1259" i="62"/>
  <c r="AJ1490" i="62" s="1"/>
  <c r="AI1259" i="62"/>
  <c r="AI1490" i="62" s="1"/>
  <c r="AH1259" i="62"/>
  <c r="AH1490" i="62" s="1"/>
  <c r="AG1259" i="62"/>
  <c r="AG1490" i="62" s="1"/>
  <c r="AF1259" i="62"/>
  <c r="AF1490" i="62" s="1"/>
  <c r="AE1259" i="62"/>
  <c r="AE1490" i="62" s="1"/>
  <c r="AD1259" i="62"/>
  <c r="AD1490" i="62" s="1"/>
  <c r="AC1259" i="62"/>
  <c r="AC1490" i="62" s="1"/>
  <c r="AB1259" i="62"/>
  <c r="AB1490" i="62" s="1"/>
  <c r="AA1259" i="62"/>
  <c r="AA1490" i="62" s="1"/>
  <c r="Z1259" i="62"/>
  <c r="Z1490" i="62" s="1"/>
  <c r="Y1259" i="62"/>
  <c r="Y1490" i="62" s="1"/>
  <c r="X1259" i="62"/>
  <c r="X1490" i="62" s="1"/>
  <c r="W1259" i="62"/>
  <c r="W1490" i="62" s="1"/>
  <c r="V1259" i="62"/>
  <c r="V1490" i="62" s="1"/>
  <c r="U1259" i="62"/>
  <c r="U1490" i="62" s="1"/>
  <c r="T1259" i="62"/>
  <c r="T1490" i="62" s="1"/>
  <c r="S1259" i="62"/>
  <c r="S1490" i="62" s="1"/>
  <c r="R1259" i="62"/>
  <c r="R1490" i="62" s="1"/>
  <c r="Q1259" i="62"/>
  <c r="Q1490" i="62" s="1"/>
  <c r="P1259" i="62"/>
  <c r="P1490" i="62" s="1"/>
  <c r="O1259" i="62"/>
  <c r="O1490" i="62" s="1"/>
  <c r="FL1258" i="62"/>
  <c r="FL1489" i="62" s="1"/>
  <c r="FJ1258" i="62"/>
  <c r="FJ1489" i="62" s="1"/>
  <c r="FI1258" i="62"/>
  <c r="FI1489" i="62" s="1"/>
  <c r="FH1258" i="62"/>
  <c r="FH1489" i="62" s="1"/>
  <c r="FF1258" i="62"/>
  <c r="FF1489" i="62" s="1"/>
  <c r="EZ1258" i="62"/>
  <c r="EZ1489" i="62" s="1"/>
  <c r="EY1258" i="62"/>
  <c r="EY1489" i="62" s="1"/>
  <c r="EX1258" i="62"/>
  <c r="EX1489" i="62" s="1"/>
  <c r="EW1258" i="62"/>
  <c r="EW1489" i="62" s="1"/>
  <c r="EV1258" i="62"/>
  <c r="EV1489" i="62" s="1"/>
  <c r="EU1258" i="62"/>
  <c r="EU1489" i="62" s="1"/>
  <c r="ET1258" i="62"/>
  <c r="ET1489" i="62" s="1"/>
  <c r="EM1258" i="62"/>
  <c r="EM1489" i="62" s="1"/>
  <c r="EL1258" i="62"/>
  <c r="EL1489" i="62" s="1"/>
  <c r="EK1258" i="62"/>
  <c r="EK1489" i="62" s="1"/>
  <c r="EJ1258" i="62"/>
  <c r="EJ1489" i="62" s="1"/>
  <c r="EI1258" i="62"/>
  <c r="EI1489" i="62" s="1"/>
  <c r="EH1258" i="62"/>
  <c r="EH1489" i="62" s="1"/>
  <c r="EG1258" i="62"/>
  <c r="EG1489" i="62" s="1"/>
  <c r="DO1258" i="62"/>
  <c r="DO1489" i="62" s="1"/>
  <c r="DN1258" i="62"/>
  <c r="DN1489" i="62" s="1"/>
  <c r="DM1258" i="62"/>
  <c r="DM1489" i="62" s="1"/>
  <c r="DL1258" i="62"/>
  <c r="DL1489" i="62" s="1"/>
  <c r="DK1258" i="62"/>
  <c r="DK1489" i="62" s="1"/>
  <c r="DJ1258" i="62"/>
  <c r="DJ1489" i="62" s="1"/>
  <c r="DI1258" i="62"/>
  <c r="DI1489" i="62" s="1"/>
  <c r="DH1258" i="62"/>
  <c r="DH1489" i="62" s="1"/>
  <c r="DG1258" i="62"/>
  <c r="DG1489" i="62" s="1"/>
  <c r="DF1258" i="62"/>
  <c r="DF1489" i="62" s="1"/>
  <c r="DE1258" i="62"/>
  <c r="DE1489" i="62" s="1"/>
  <c r="DD1258" i="62"/>
  <c r="DD1489" i="62" s="1"/>
  <c r="DC1258" i="62"/>
  <c r="DC1489" i="62" s="1"/>
  <c r="DB1258" i="62"/>
  <c r="DB1489" i="62" s="1"/>
  <c r="DA1258" i="62"/>
  <c r="DA1489" i="62" s="1"/>
  <c r="CZ1258" i="62"/>
  <c r="CZ1489" i="62" s="1"/>
  <c r="CY1258" i="62"/>
  <c r="CY1489" i="62" s="1"/>
  <c r="CX1258" i="62"/>
  <c r="CX1489" i="62" s="1"/>
  <c r="CW1258" i="62"/>
  <c r="CW1489" i="62" s="1"/>
  <c r="CV1258" i="62"/>
  <c r="CV1489" i="62" s="1"/>
  <c r="CU1258" i="62"/>
  <c r="CU1489" i="62" s="1"/>
  <c r="CT1258" i="62"/>
  <c r="CT1489" i="62" s="1"/>
  <c r="CS1258" i="62"/>
  <c r="CS1489" i="62" s="1"/>
  <c r="CR1258" i="62"/>
  <c r="CR1489" i="62" s="1"/>
  <c r="CH1258" i="62"/>
  <c r="CH1489" i="62" s="1"/>
  <c r="CG1258" i="62"/>
  <c r="CG1489" i="62" s="1"/>
  <c r="CF1258" i="62"/>
  <c r="CF1489" i="62" s="1"/>
  <c r="CE1258" i="62"/>
  <c r="CE1489" i="62" s="1"/>
  <c r="CD1258" i="62"/>
  <c r="CD1489" i="62" s="1"/>
  <c r="CC1258" i="62"/>
  <c r="CC1489" i="62" s="1"/>
  <c r="CB1258" i="62"/>
  <c r="CB1489" i="62" s="1"/>
  <c r="CA1258" i="62"/>
  <c r="CA1489" i="62" s="1"/>
  <c r="BZ1258" i="62"/>
  <c r="BZ1489" i="62" s="1"/>
  <c r="BY1258" i="62"/>
  <c r="BY1489" i="62" s="1"/>
  <c r="BX1258" i="62"/>
  <c r="BX1489" i="62" s="1"/>
  <c r="BW1258" i="62"/>
  <c r="BW1489" i="62" s="1"/>
  <c r="BV1258" i="62"/>
  <c r="BV1489" i="62" s="1"/>
  <c r="BU1258" i="62"/>
  <c r="BU1489" i="62" s="1"/>
  <c r="BT1258" i="62"/>
  <c r="BT1489" i="62" s="1"/>
  <c r="BS1258" i="62"/>
  <c r="BS1489" i="62" s="1"/>
  <c r="BB1258" i="62"/>
  <c r="BB1489" i="62" s="1"/>
  <c r="FV1489" i="62" s="1"/>
  <c r="BA1258" i="62"/>
  <c r="BA1489" i="62" s="1"/>
  <c r="FU1489" i="62" s="1"/>
  <c r="AZ1258" i="62"/>
  <c r="AZ1489" i="62" s="1"/>
  <c r="FT1489" i="62" s="1"/>
  <c r="AY1258" i="62"/>
  <c r="AY1489" i="62" s="1"/>
  <c r="FS1489" i="62" s="1"/>
  <c r="AX1258" i="62"/>
  <c r="AX1489" i="62" s="1"/>
  <c r="AW1258" i="62"/>
  <c r="AW1489" i="62" s="1"/>
  <c r="AV1258" i="62"/>
  <c r="AV1489" i="62" s="1"/>
  <c r="AU1258" i="62"/>
  <c r="AU1489" i="62" s="1"/>
  <c r="AT1258" i="62"/>
  <c r="AT1489" i="62" s="1"/>
  <c r="AS1258" i="62"/>
  <c r="AS1489" i="62" s="1"/>
  <c r="AR1258" i="62"/>
  <c r="AR1489" i="62" s="1"/>
  <c r="AQ1258" i="62"/>
  <c r="AQ1489" i="62" s="1"/>
  <c r="AP1258" i="62"/>
  <c r="AP1489" i="62" s="1"/>
  <c r="AO1258" i="62"/>
  <c r="AO1489" i="62" s="1"/>
  <c r="AN1258" i="62"/>
  <c r="AN1489" i="62" s="1"/>
  <c r="AM1258" i="62"/>
  <c r="AM1489" i="62" s="1"/>
  <c r="AL1258" i="62"/>
  <c r="AL1489" i="62" s="1"/>
  <c r="AK1258" i="62"/>
  <c r="AK1489" i="62" s="1"/>
  <c r="AJ1258" i="62"/>
  <c r="AJ1489" i="62" s="1"/>
  <c r="AI1258" i="62"/>
  <c r="AI1489" i="62" s="1"/>
  <c r="AH1258" i="62"/>
  <c r="AH1489" i="62" s="1"/>
  <c r="AG1258" i="62"/>
  <c r="AG1489" i="62" s="1"/>
  <c r="AF1258" i="62"/>
  <c r="AF1489" i="62" s="1"/>
  <c r="AE1258" i="62"/>
  <c r="AE1489" i="62" s="1"/>
  <c r="AD1258" i="62"/>
  <c r="AD1489" i="62" s="1"/>
  <c r="AC1258" i="62"/>
  <c r="AC1489" i="62" s="1"/>
  <c r="AB1258" i="62"/>
  <c r="AB1489" i="62" s="1"/>
  <c r="AA1258" i="62"/>
  <c r="AA1489" i="62" s="1"/>
  <c r="Z1258" i="62"/>
  <c r="Z1489" i="62" s="1"/>
  <c r="Y1258" i="62"/>
  <c r="Y1489" i="62" s="1"/>
  <c r="X1258" i="62"/>
  <c r="X1489" i="62" s="1"/>
  <c r="W1258" i="62"/>
  <c r="W1489" i="62" s="1"/>
  <c r="V1258" i="62"/>
  <c r="V1489" i="62" s="1"/>
  <c r="U1258" i="62"/>
  <c r="U1489" i="62" s="1"/>
  <c r="T1258" i="62"/>
  <c r="T1489" i="62" s="1"/>
  <c r="S1258" i="62"/>
  <c r="S1489" i="62" s="1"/>
  <c r="R1258" i="62"/>
  <c r="R1489" i="62" s="1"/>
  <c r="Q1258" i="62"/>
  <c r="Q1489" i="62" s="1"/>
  <c r="P1258" i="62"/>
  <c r="P1489" i="62" s="1"/>
  <c r="O1258" i="62"/>
  <c r="O1489" i="62" s="1"/>
  <c r="FL1257" i="62"/>
  <c r="FL1488" i="62" s="1"/>
  <c r="FJ1257" i="62"/>
  <c r="FJ1488" i="62" s="1"/>
  <c r="FI1257" i="62"/>
  <c r="FI1488" i="62" s="1"/>
  <c r="FH1257" i="62"/>
  <c r="FH1488" i="62" s="1"/>
  <c r="FF1257" i="62"/>
  <c r="FF1488" i="62" s="1"/>
  <c r="EZ1257" i="62"/>
  <c r="EZ1488" i="62" s="1"/>
  <c r="EY1257" i="62"/>
  <c r="EY1488" i="62" s="1"/>
  <c r="EX1257" i="62"/>
  <c r="EX1488" i="62" s="1"/>
  <c r="EW1257" i="62"/>
  <c r="EW1488" i="62" s="1"/>
  <c r="EV1257" i="62"/>
  <c r="EV1488" i="62" s="1"/>
  <c r="EU1257" i="62"/>
  <c r="EU1488" i="62" s="1"/>
  <c r="ET1257" i="62"/>
  <c r="ET1488" i="62" s="1"/>
  <c r="EM1257" i="62"/>
  <c r="EM1488" i="62" s="1"/>
  <c r="EL1257" i="62"/>
  <c r="EL1488" i="62" s="1"/>
  <c r="EK1257" i="62"/>
  <c r="EK1488" i="62" s="1"/>
  <c r="EJ1257" i="62"/>
  <c r="EJ1488" i="62" s="1"/>
  <c r="EI1257" i="62"/>
  <c r="EI1488" i="62" s="1"/>
  <c r="EH1257" i="62"/>
  <c r="EH1488" i="62" s="1"/>
  <c r="EG1257" i="62"/>
  <c r="EG1488" i="62" s="1"/>
  <c r="DO1257" i="62"/>
  <c r="DO1488" i="62" s="1"/>
  <c r="DN1257" i="62"/>
  <c r="DN1488" i="62" s="1"/>
  <c r="DM1257" i="62"/>
  <c r="DM1488" i="62" s="1"/>
  <c r="DL1257" i="62"/>
  <c r="DL1488" i="62" s="1"/>
  <c r="DK1257" i="62"/>
  <c r="DK1488" i="62" s="1"/>
  <c r="DJ1257" i="62"/>
  <c r="DJ1488" i="62" s="1"/>
  <c r="DI1257" i="62"/>
  <c r="DI1488" i="62" s="1"/>
  <c r="DH1257" i="62"/>
  <c r="DH1488" i="62" s="1"/>
  <c r="DG1257" i="62"/>
  <c r="DG1488" i="62" s="1"/>
  <c r="DF1257" i="62"/>
  <c r="DF1488" i="62" s="1"/>
  <c r="DE1257" i="62"/>
  <c r="DE1488" i="62" s="1"/>
  <c r="DD1257" i="62"/>
  <c r="DD1488" i="62" s="1"/>
  <c r="DC1257" i="62"/>
  <c r="DC1488" i="62" s="1"/>
  <c r="DB1257" i="62"/>
  <c r="DB1488" i="62" s="1"/>
  <c r="DA1257" i="62"/>
  <c r="DA1488" i="62" s="1"/>
  <c r="CZ1257" i="62"/>
  <c r="CZ1488" i="62" s="1"/>
  <c r="CY1257" i="62"/>
  <c r="CY1488" i="62" s="1"/>
  <c r="CX1257" i="62"/>
  <c r="CX1488" i="62" s="1"/>
  <c r="CW1257" i="62"/>
  <c r="CW1488" i="62" s="1"/>
  <c r="CV1257" i="62"/>
  <c r="CV1488" i="62" s="1"/>
  <c r="CU1257" i="62"/>
  <c r="CU1488" i="62" s="1"/>
  <c r="CT1257" i="62"/>
  <c r="CT1488" i="62" s="1"/>
  <c r="CS1257" i="62"/>
  <c r="CS1488" i="62" s="1"/>
  <c r="CR1257" i="62"/>
  <c r="CR1488" i="62" s="1"/>
  <c r="CH1257" i="62"/>
  <c r="CH1488" i="62" s="1"/>
  <c r="CG1257" i="62"/>
  <c r="CG1488" i="62" s="1"/>
  <c r="CF1257" i="62"/>
  <c r="CF1488" i="62" s="1"/>
  <c r="CE1257" i="62"/>
  <c r="CE1488" i="62" s="1"/>
  <c r="CD1257" i="62"/>
  <c r="CD1488" i="62" s="1"/>
  <c r="CC1257" i="62"/>
  <c r="CC1488" i="62" s="1"/>
  <c r="CB1257" i="62"/>
  <c r="CB1488" i="62" s="1"/>
  <c r="CA1257" i="62"/>
  <c r="CA1488" i="62" s="1"/>
  <c r="BZ1257" i="62"/>
  <c r="BZ1488" i="62" s="1"/>
  <c r="BY1257" i="62"/>
  <c r="BY1488" i="62" s="1"/>
  <c r="BX1257" i="62"/>
  <c r="BX1488" i="62" s="1"/>
  <c r="BW1257" i="62"/>
  <c r="BW1488" i="62" s="1"/>
  <c r="BV1257" i="62"/>
  <c r="BV1488" i="62" s="1"/>
  <c r="BU1257" i="62"/>
  <c r="BU1488" i="62" s="1"/>
  <c r="BT1257" i="62"/>
  <c r="BT1488" i="62" s="1"/>
  <c r="BS1257" i="62"/>
  <c r="BS1488" i="62" s="1"/>
  <c r="BB1257" i="62"/>
  <c r="BB1488" i="62" s="1"/>
  <c r="FV1488" i="62" s="1"/>
  <c r="BA1257" i="62"/>
  <c r="BA1488" i="62" s="1"/>
  <c r="FU1488" i="62" s="1"/>
  <c r="AZ1257" i="62"/>
  <c r="AZ1488" i="62" s="1"/>
  <c r="FT1488" i="62" s="1"/>
  <c r="AY1257" i="62"/>
  <c r="AY1488" i="62" s="1"/>
  <c r="FS1488" i="62" s="1"/>
  <c r="AX1257" i="62"/>
  <c r="AX1488" i="62" s="1"/>
  <c r="AW1257" i="62"/>
  <c r="AW1488" i="62" s="1"/>
  <c r="AV1257" i="62"/>
  <c r="AV1488" i="62" s="1"/>
  <c r="AU1257" i="62"/>
  <c r="AU1488" i="62" s="1"/>
  <c r="AT1257" i="62"/>
  <c r="AT1488" i="62" s="1"/>
  <c r="AS1257" i="62"/>
  <c r="AS1488" i="62" s="1"/>
  <c r="AR1257" i="62"/>
  <c r="AR1488" i="62" s="1"/>
  <c r="AQ1257" i="62"/>
  <c r="AQ1488" i="62" s="1"/>
  <c r="AP1257" i="62"/>
  <c r="AP1488" i="62" s="1"/>
  <c r="AO1257" i="62"/>
  <c r="AO1488" i="62" s="1"/>
  <c r="AN1257" i="62"/>
  <c r="AN1488" i="62" s="1"/>
  <c r="AM1257" i="62"/>
  <c r="AM1488" i="62" s="1"/>
  <c r="AL1257" i="62"/>
  <c r="AL1488" i="62" s="1"/>
  <c r="AK1257" i="62"/>
  <c r="AK1488" i="62" s="1"/>
  <c r="AJ1257" i="62"/>
  <c r="AJ1488" i="62" s="1"/>
  <c r="AI1257" i="62"/>
  <c r="AI1488" i="62" s="1"/>
  <c r="AH1257" i="62"/>
  <c r="AH1488" i="62" s="1"/>
  <c r="AG1257" i="62"/>
  <c r="AG1488" i="62" s="1"/>
  <c r="AF1257" i="62"/>
  <c r="AF1488" i="62" s="1"/>
  <c r="AE1257" i="62"/>
  <c r="AE1488" i="62" s="1"/>
  <c r="AD1257" i="62"/>
  <c r="AD1488" i="62" s="1"/>
  <c r="AC1257" i="62"/>
  <c r="AC1488" i="62" s="1"/>
  <c r="AB1257" i="62"/>
  <c r="AB1488" i="62" s="1"/>
  <c r="AA1257" i="62"/>
  <c r="AA1488" i="62" s="1"/>
  <c r="Z1257" i="62"/>
  <c r="Z1488" i="62" s="1"/>
  <c r="Y1257" i="62"/>
  <c r="Y1488" i="62" s="1"/>
  <c r="X1257" i="62"/>
  <c r="X1488" i="62" s="1"/>
  <c r="W1257" i="62"/>
  <c r="W1488" i="62" s="1"/>
  <c r="V1257" i="62"/>
  <c r="V1488" i="62" s="1"/>
  <c r="U1257" i="62"/>
  <c r="U1488" i="62" s="1"/>
  <c r="T1257" i="62"/>
  <c r="T1488" i="62" s="1"/>
  <c r="S1257" i="62"/>
  <c r="S1488" i="62" s="1"/>
  <c r="R1257" i="62"/>
  <c r="R1488" i="62" s="1"/>
  <c r="Q1257" i="62"/>
  <c r="Q1488" i="62" s="1"/>
  <c r="P1257" i="62"/>
  <c r="P1488" i="62" s="1"/>
  <c r="O1257" i="62"/>
  <c r="O1488" i="62" s="1"/>
  <c r="FL1256" i="62"/>
  <c r="FL1487" i="62" s="1"/>
  <c r="FJ1256" i="62"/>
  <c r="FJ1487" i="62" s="1"/>
  <c r="FI1256" i="62"/>
  <c r="FI1487" i="62" s="1"/>
  <c r="FH1256" i="62"/>
  <c r="FH1487" i="62" s="1"/>
  <c r="FF1256" i="62"/>
  <c r="FF1487" i="62" s="1"/>
  <c r="EZ1256" i="62"/>
  <c r="EZ1487" i="62" s="1"/>
  <c r="EY1256" i="62"/>
  <c r="EY1487" i="62" s="1"/>
  <c r="EX1256" i="62"/>
  <c r="EX1487" i="62" s="1"/>
  <c r="EW1256" i="62"/>
  <c r="EW1487" i="62" s="1"/>
  <c r="EV1256" i="62"/>
  <c r="EV1487" i="62" s="1"/>
  <c r="EU1256" i="62"/>
  <c r="EU1487" i="62" s="1"/>
  <c r="ET1256" i="62"/>
  <c r="ET1487" i="62" s="1"/>
  <c r="EM1256" i="62"/>
  <c r="EM1487" i="62" s="1"/>
  <c r="EL1256" i="62"/>
  <c r="EL1487" i="62" s="1"/>
  <c r="EK1256" i="62"/>
  <c r="EK1487" i="62" s="1"/>
  <c r="EJ1256" i="62"/>
  <c r="EJ1487" i="62" s="1"/>
  <c r="EI1256" i="62"/>
  <c r="EI1487" i="62" s="1"/>
  <c r="EH1256" i="62"/>
  <c r="EH1487" i="62" s="1"/>
  <c r="EG1256" i="62"/>
  <c r="EG1487" i="62" s="1"/>
  <c r="DO1256" i="62"/>
  <c r="DO1487" i="62" s="1"/>
  <c r="DN1256" i="62"/>
  <c r="DN1487" i="62" s="1"/>
  <c r="DM1256" i="62"/>
  <c r="DM1487" i="62" s="1"/>
  <c r="DL1256" i="62"/>
  <c r="DL1487" i="62" s="1"/>
  <c r="DK1256" i="62"/>
  <c r="DK1487" i="62" s="1"/>
  <c r="DJ1256" i="62"/>
  <c r="DJ1487" i="62" s="1"/>
  <c r="DI1256" i="62"/>
  <c r="DI1487" i="62" s="1"/>
  <c r="DH1256" i="62"/>
  <c r="DH1487" i="62" s="1"/>
  <c r="DG1256" i="62"/>
  <c r="DG1487" i="62" s="1"/>
  <c r="DF1256" i="62"/>
  <c r="DF1487" i="62" s="1"/>
  <c r="DE1256" i="62"/>
  <c r="DE1487" i="62" s="1"/>
  <c r="DD1256" i="62"/>
  <c r="DD1487" i="62" s="1"/>
  <c r="DC1256" i="62"/>
  <c r="DC1487" i="62" s="1"/>
  <c r="DB1256" i="62"/>
  <c r="DB1487" i="62" s="1"/>
  <c r="DA1256" i="62"/>
  <c r="DA1487" i="62" s="1"/>
  <c r="CZ1256" i="62"/>
  <c r="CZ1487" i="62" s="1"/>
  <c r="CY1256" i="62"/>
  <c r="CY1487" i="62" s="1"/>
  <c r="CX1256" i="62"/>
  <c r="CX1487" i="62" s="1"/>
  <c r="CW1256" i="62"/>
  <c r="CW1487" i="62" s="1"/>
  <c r="CV1256" i="62"/>
  <c r="CV1487" i="62" s="1"/>
  <c r="CU1256" i="62"/>
  <c r="CU1487" i="62" s="1"/>
  <c r="CT1256" i="62"/>
  <c r="CT1487" i="62" s="1"/>
  <c r="CS1256" i="62"/>
  <c r="CS1487" i="62" s="1"/>
  <c r="CR1256" i="62"/>
  <c r="CR1487" i="62" s="1"/>
  <c r="CH1256" i="62"/>
  <c r="CH1487" i="62" s="1"/>
  <c r="CG1256" i="62"/>
  <c r="CG1487" i="62" s="1"/>
  <c r="CF1256" i="62"/>
  <c r="CF1487" i="62" s="1"/>
  <c r="CE1256" i="62"/>
  <c r="CE1487" i="62" s="1"/>
  <c r="CD1256" i="62"/>
  <c r="CD1487" i="62" s="1"/>
  <c r="CC1256" i="62"/>
  <c r="CC1487" i="62" s="1"/>
  <c r="CB1256" i="62"/>
  <c r="CB1487" i="62" s="1"/>
  <c r="CA1256" i="62"/>
  <c r="CA1487" i="62" s="1"/>
  <c r="BZ1256" i="62"/>
  <c r="BZ1487" i="62" s="1"/>
  <c r="BY1256" i="62"/>
  <c r="BY1487" i="62" s="1"/>
  <c r="BX1256" i="62"/>
  <c r="BX1487" i="62" s="1"/>
  <c r="BW1256" i="62"/>
  <c r="BW1487" i="62" s="1"/>
  <c r="BV1256" i="62"/>
  <c r="BV1487" i="62" s="1"/>
  <c r="BU1256" i="62"/>
  <c r="BU1487" i="62" s="1"/>
  <c r="BT1256" i="62"/>
  <c r="BT1487" i="62" s="1"/>
  <c r="BS1256" i="62"/>
  <c r="BS1487" i="62" s="1"/>
  <c r="BB1256" i="62"/>
  <c r="BB1487" i="62" s="1"/>
  <c r="FV1487" i="62" s="1"/>
  <c r="BA1256" i="62"/>
  <c r="BA1487" i="62" s="1"/>
  <c r="FU1487" i="62" s="1"/>
  <c r="AZ1256" i="62"/>
  <c r="AZ1487" i="62" s="1"/>
  <c r="FT1487" i="62" s="1"/>
  <c r="AY1256" i="62"/>
  <c r="AY1487" i="62" s="1"/>
  <c r="FS1487" i="62" s="1"/>
  <c r="AX1256" i="62"/>
  <c r="AX1487" i="62" s="1"/>
  <c r="AW1256" i="62"/>
  <c r="AW1487" i="62" s="1"/>
  <c r="AV1256" i="62"/>
  <c r="AV1487" i="62" s="1"/>
  <c r="AU1256" i="62"/>
  <c r="AU1487" i="62" s="1"/>
  <c r="AT1256" i="62"/>
  <c r="AT1487" i="62" s="1"/>
  <c r="AS1256" i="62"/>
  <c r="AS1487" i="62" s="1"/>
  <c r="AR1256" i="62"/>
  <c r="AR1487" i="62" s="1"/>
  <c r="AQ1256" i="62"/>
  <c r="AQ1487" i="62" s="1"/>
  <c r="AP1256" i="62"/>
  <c r="AP1487" i="62" s="1"/>
  <c r="AO1256" i="62"/>
  <c r="AO1487" i="62" s="1"/>
  <c r="AN1256" i="62"/>
  <c r="AN1487" i="62" s="1"/>
  <c r="AM1256" i="62"/>
  <c r="AM1487" i="62" s="1"/>
  <c r="AL1256" i="62"/>
  <c r="AL1487" i="62" s="1"/>
  <c r="AK1256" i="62"/>
  <c r="AK1487" i="62" s="1"/>
  <c r="AJ1256" i="62"/>
  <c r="AJ1487" i="62" s="1"/>
  <c r="AI1256" i="62"/>
  <c r="AI1487" i="62" s="1"/>
  <c r="AH1256" i="62"/>
  <c r="AH1487" i="62" s="1"/>
  <c r="AG1256" i="62"/>
  <c r="AG1487" i="62" s="1"/>
  <c r="AF1256" i="62"/>
  <c r="AF1487" i="62" s="1"/>
  <c r="AE1256" i="62"/>
  <c r="AE1487" i="62" s="1"/>
  <c r="AD1256" i="62"/>
  <c r="AD1487" i="62" s="1"/>
  <c r="AC1256" i="62"/>
  <c r="AC1487" i="62" s="1"/>
  <c r="AB1256" i="62"/>
  <c r="AB1487" i="62" s="1"/>
  <c r="AA1256" i="62"/>
  <c r="AA1487" i="62" s="1"/>
  <c r="Z1256" i="62"/>
  <c r="Z1487" i="62" s="1"/>
  <c r="Y1256" i="62"/>
  <c r="Y1487" i="62" s="1"/>
  <c r="X1256" i="62"/>
  <c r="X1487" i="62" s="1"/>
  <c r="W1256" i="62"/>
  <c r="W1487" i="62" s="1"/>
  <c r="V1256" i="62"/>
  <c r="V1487" i="62" s="1"/>
  <c r="U1256" i="62"/>
  <c r="U1487" i="62" s="1"/>
  <c r="T1256" i="62"/>
  <c r="T1487" i="62" s="1"/>
  <c r="S1256" i="62"/>
  <c r="S1487" i="62" s="1"/>
  <c r="R1256" i="62"/>
  <c r="R1487" i="62" s="1"/>
  <c r="Q1256" i="62"/>
  <c r="Q1487" i="62" s="1"/>
  <c r="P1256" i="62"/>
  <c r="P1487" i="62" s="1"/>
  <c r="O1256" i="62"/>
  <c r="O1487" i="62" s="1"/>
  <c r="FL1255" i="62"/>
  <c r="FL1486" i="62" s="1"/>
  <c r="FJ1255" i="62"/>
  <c r="FJ1486" i="62" s="1"/>
  <c r="FI1255" i="62"/>
  <c r="FI1486" i="62" s="1"/>
  <c r="FH1255" i="62"/>
  <c r="FH1486" i="62" s="1"/>
  <c r="FF1255" i="62"/>
  <c r="FF1486" i="62" s="1"/>
  <c r="EZ1255" i="62"/>
  <c r="EZ1486" i="62" s="1"/>
  <c r="EY1255" i="62"/>
  <c r="EY1486" i="62" s="1"/>
  <c r="EX1255" i="62"/>
  <c r="EX1486" i="62" s="1"/>
  <c r="EW1255" i="62"/>
  <c r="EW1486" i="62" s="1"/>
  <c r="EV1255" i="62"/>
  <c r="EV1486" i="62" s="1"/>
  <c r="EU1255" i="62"/>
  <c r="EU1486" i="62" s="1"/>
  <c r="ET1255" i="62"/>
  <c r="ET1486" i="62" s="1"/>
  <c r="EM1255" i="62"/>
  <c r="EM1486" i="62" s="1"/>
  <c r="EL1255" i="62"/>
  <c r="EL1486" i="62" s="1"/>
  <c r="EK1255" i="62"/>
  <c r="EK1486" i="62" s="1"/>
  <c r="EJ1255" i="62"/>
  <c r="EJ1486" i="62" s="1"/>
  <c r="EI1255" i="62"/>
  <c r="EI1486" i="62" s="1"/>
  <c r="EH1255" i="62"/>
  <c r="EH1486" i="62" s="1"/>
  <c r="EG1255" i="62"/>
  <c r="EG1486" i="62" s="1"/>
  <c r="DO1255" i="62"/>
  <c r="DO1486" i="62" s="1"/>
  <c r="DN1255" i="62"/>
  <c r="DN1486" i="62" s="1"/>
  <c r="DM1255" i="62"/>
  <c r="DM1486" i="62" s="1"/>
  <c r="DL1255" i="62"/>
  <c r="DL1486" i="62" s="1"/>
  <c r="DK1255" i="62"/>
  <c r="DK1486" i="62" s="1"/>
  <c r="DJ1255" i="62"/>
  <c r="DJ1486" i="62" s="1"/>
  <c r="DI1255" i="62"/>
  <c r="DI1486" i="62" s="1"/>
  <c r="DH1255" i="62"/>
  <c r="DH1486" i="62" s="1"/>
  <c r="DG1255" i="62"/>
  <c r="DG1486" i="62" s="1"/>
  <c r="DF1255" i="62"/>
  <c r="DF1486" i="62" s="1"/>
  <c r="DE1255" i="62"/>
  <c r="DE1486" i="62" s="1"/>
  <c r="DD1255" i="62"/>
  <c r="DD1486" i="62" s="1"/>
  <c r="DC1255" i="62"/>
  <c r="DC1486" i="62" s="1"/>
  <c r="DB1255" i="62"/>
  <c r="DB1486" i="62" s="1"/>
  <c r="DA1255" i="62"/>
  <c r="DA1486" i="62" s="1"/>
  <c r="CZ1255" i="62"/>
  <c r="CZ1486" i="62" s="1"/>
  <c r="CY1255" i="62"/>
  <c r="CY1486" i="62" s="1"/>
  <c r="CX1255" i="62"/>
  <c r="CX1486" i="62" s="1"/>
  <c r="CW1255" i="62"/>
  <c r="CW1486" i="62" s="1"/>
  <c r="CV1255" i="62"/>
  <c r="CV1486" i="62" s="1"/>
  <c r="CU1255" i="62"/>
  <c r="CU1486" i="62" s="1"/>
  <c r="CT1255" i="62"/>
  <c r="CT1486" i="62" s="1"/>
  <c r="CS1255" i="62"/>
  <c r="CS1486" i="62" s="1"/>
  <c r="CR1255" i="62"/>
  <c r="CR1486" i="62" s="1"/>
  <c r="CH1255" i="62"/>
  <c r="CH1486" i="62" s="1"/>
  <c r="CG1255" i="62"/>
  <c r="CG1486" i="62" s="1"/>
  <c r="CF1255" i="62"/>
  <c r="CF1486" i="62" s="1"/>
  <c r="CE1255" i="62"/>
  <c r="CE1486" i="62" s="1"/>
  <c r="CD1255" i="62"/>
  <c r="CD1486" i="62" s="1"/>
  <c r="CC1255" i="62"/>
  <c r="CC1486" i="62" s="1"/>
  <c r="CB1255" i="62"/>
  <c r="CB1486" i="62" s="1"/>
  <c r="CA1255" i="62"/>
  <c r="CA1486" i="62" s="1"/>
  <c r="BZ1255" i="62"/>
  <c r="BZ1486" i="62" s="1"/>
  <c r="BY1255" i="62"/>
  <c r="BY1486" i="62" s="1"/>
  <c r="BX1255" i="62"/>
  <c r="BX1486" i="62" s="1"/>
  <c r="BW1255" i="62"/>
  <c r="BW1486" i="62" s="1"/>
  <c r="BV1255" i="62"/>
  <c r="BV1486" i="62" s="1"/>
  <c r="BU1255" i="62"/>
  <c r="BU1486" i="62" s="1"/>
  <c r="BT1255" i="62"/>
  <c r="BT1486" i="62" s="1"/>
  <c r="BS1255" i="62"/>
  <c r="BS1486" i="62" s="1"/>
  <c r="BB1255" i="62"/>
  <c r="BB1486" i="62" s="1"/>
  <c r="FV1486" i="62" s="1"/>
  <c r="BA1255" i="62"/>
  <c r="BA1486" i="62" s="1"/>
  <c r="FU1486" i="62" s="1"/>
  <c r="AZ1255" i="62"/>
  <c r="AZ1486" i="62" s="1"/>
  <c r="FT1486" i="62" s="1"/>
  <c r="AY1255" i="62"/>
  <c r="AY1486" i="62" s="1"/>
  <c r="FS1486" i="62" s="1"/>
  <c r="AX1255" i="62"/>
  <c r="AX1486" i="62" s="1"/>
  <c r="AW1255" i="62"/>
  <c r="AW1486" i="62" s="1"/>
  <c r="AV1255" i="62"/>
  <c r="AV1486" i="62" s="1"/>
  <c r="AU1255" i="62"/>
  <c r="AU1486" i="62" s="1"/>
  <c r="AT1255" i="62"/>
  <c r="AT1486" i="62" s="1"/>
  <c r="AS1255" i="62"/>
  <c r="AS1486" i="62" s="1"/>
  <c r="AR1255" i="62"/>
  <c r="AR1486" i="62" s="1"/>
  <c r="AQ1255" i="62"/>
  <c r="AQ1486" i="62" s="1"/>
  <c r="AP1255" i="62"/>
  <c r="AP1486" i="62" s="1"/>
  <c r="AO1255" i="62"/>
  <c r="AO1486" i="62" s="1"/>
  <c r="AN1255" i="62"/>
  <c r="AN1486" i="62" s="1"/>
  <c r="AM1255" i="62"/>
  <c r="AM1486" i="62" s="1"/>
  <c r="AL1255" i="62"/>
  <c r="AL1486" i="62" s="1"/>
  <c r="AK1255" i="62"/>
  <c r="AK1486" i="62" s="1"/>
  <c r="AJ1255" i="62"/>
  <c r="AJ1486" i="62" s="1"/>
  <c r="AI1255" i="62"/>
  <c r="AI1486" i="62" s="1"/>
  <c r="AH1255" i="62"/>
  <c r="AH1486" i="62" s="1"/>
  <c r="AG1255" i="62"/>
  <c r="AG1486" i="62" s="1"/>
  <c r="AF1255" i="62"/>
  <c r="AF1486" i="62" s="1"/>
  <c r="AE1255" i="62"/>
  <c r="AE1486" i="62" s="1"/>
  <c r="AD1255" i="62"/>
  <c r="AD1486" i="62" s="1"/>
  <c r="AC1255" i="62"/>
  <c r="AC1486" i="62" s="1"/>
  <c r="AB1255" i="62"/>
  <c r="AB1486" i="62" s="1"/>
  <c r="AA1255" i="62"/>
  <c r="AA1486" i="62" s="1"/>
  <c r="Z1255" i="62"/>
  <c r="Z1486" i="62" s="1"/>
  <c r="Y1255" i="62"/>
  <c r="Y1486" i="62" s="1"/>
  <c r="X1255" i="62"/>
  <c r="X1486" i="62" s="1"/>
  <c r="W1255" i="62"/>
  <c r="W1486" i="62" s="1"/>
  <c r="V1255" i="62"/>
  <c r="V1486" i="62" s="1"/>
  <c r="U1255" i="62"/>
  <c r="U1486" i="62" s="1"/>
  <c r="T1255" i="62"/>
  <c r="T1486" i="62" s="1"/>
  <c r="S1255" i="62"/>
  <c r="S1486" i="62" s="1"/>
  <c r="R1255" i="62"/>
  <c r="R1486" i="62" s="1"/>
  <c r="Q1255" i="62"/>
  <c r="Q1486" i="62" s="1"/>
  <c r="P1255" i="62"/>
  <c r="P1486" i="62" s="1"/>
  <c r="O1255" i="62"/>
  <c r="O1486" i="62" s="1"/>
  <c r="FL1254" i="62"/>
  <c r="FL1485" i="62" s="1"/>
  <c r="FJ1254" i="62"/>
  <c r="FJ1485" i="62" s="1"/>
  <c r="FI1254" i="62"/>
  <c r="FI1485" i="62" s="1"/>
  <c r="FH1254" i="62"/>
  <c r="FH1485" i="62" s="1"/>
  <c r="FF1254" i="62"/>
  <c r="FF1485" i="62" s="1"/>
  <c r="EZ1254" i="62"/>
  <c r="EZ1485" i="62" s="1"/>
  <c r="EY1254" i="62"/>
  <c r="EY1485" i="62" s="1"/>
  <c r="EX1254" i="62"/>
  <c r="EX1485" i="62" s="1"/>
  <c r="EW1254" i="62"/>
  <c r="EW1485" i="62" s="1"/>
  <c r="EV1254" i="62"/>
  <c r="EV1485" i="62" s="1"/>
  <c r="EU1254" i="62"/>
  <c r="EU1485" i="62" s="1"/>
  <c r="ET1254" i="62"/>
  <c r="ET1485" i="62" s="1"/>
  <c r="EM1254" i="62"/>
  <c r="EM1485" i="62" s="1"/>
  <c r="EL1254" i="62"/>
  <c r="EL1485" i="62" s="1"/>
  <c r="EK1254" i="62"/>
  <c r="EK1485" i="62" s="1"/>
  <c r="EJ1254" i="62"/>
  <c r="EJ1485" i="62" s="1"/>
  <c r="EI1254" i="62"/>
  <c r="EI1485" i="62" s="1"/>
  <c r="EH1254" i="62"/>
  <c r="EH1485" i="62" s="1"/>
  <c r="EG1254" i="62"/>
  <c r="EG1485" i="62" s="1"/>
  <c r="DO1254" i="62"/>
  <c r="DO1485" i="62" s="1"/>
  <c r="DN1254" i="62"/>
  <c r="DN1485" i="62" s="1"/>
  <c r="DM1254" i="62"/>
  <c r="DM1485" i="62" s="1"/>
  <c r="DL1254" i="62"/>
  <c r="DL1485" i="62" s="1"/>
  <c r="DK1254" i="62"/>
  <c r="DK1485" i="62" s="1"/>
  <c r="DJ1254" i="62"/>
  <c r="DJ1485" i="62" s="1"/>
  <c r="DI1254" i="62"/>
  <c r="DI1485" i="62" s="1"/>
  <c r="DH1254" i="62"/>
  <c r="DH1485" i="62" s="1"/>
  <c r="DG1254" i="62"/>
  <c r="DG1485" i="62" s="1"/>
  <c r="DF1254" i="62"/>
  <c r="DF1485" i="62" s="1"/>
  <c r="DE1254" i="62"/>
  <c r="DE1485" i="62" s="1"/>
  <c r="DD1254" i="62"/>
  <c r="DD1485" i="62" s="1"/>
  <c r="DC1254" i="62"/>
  <c r="DC1485" i="62" s="1"/>
  <c r="DB1254" i="62"/>
  <c r="DB1485" i="62" s="1"/>
  <c r="DA1254" i="62"/>
  <c r="DA1485" i="62" s="1"/>
  <c r="CZ1254" i="62"/>
  <c r="CZ1485" i="62" s="1"/>
  <c r="CY1254" i="62"/>
  <c r="CY1485" i="62" s="1"/>
  <c r="CX1254" i="62"/>
  <c r="CX1485" i="62" s="1"/>
  <c r="CW1254" i="62"/>
  <c r="CW1485" i="62" s="1"/>
  <c r="CV1254" i="62"/>
  <c r="CV1485" i="62" s="1"/>
  <c r="CU1254" i="62"/>
  <c r="CU1485" i="62" s="1"/>
  <c r="CT1254" i="62"/>
  <c r="CT1485" i="62" s="1"/>
  <c r="CS1254" i="62"/>
  <c r="CS1485" i="62" s="1"/>
  <c r="CR1254" i="62"/>
  <c r="CR1485" i="62" s="1"/>
  <c r="CH1254" i="62"/>
  <c r="CH1485" i="62" s="1"/>
  <c r="CG1254" i="62"/>
  <c r="CG1485" i="62" s="1"/>
  <c r="CF1254" i="62"/>
  <c r="CF1485" i="62" s="1"/>
  <c r="CE1254" i="62"/>
  <c r="CE1485" i="62" s="1"/>
  <c r="CD1254" i="62"/>
  <c r="CD1485" i="62" s="1"/>
  <c r="CC1254" i="62"/>
  <c r="CC1485" i="62" s="1"/>
  <c r="CB1254" i="62"/>
  <c r="CB1485" i="62" s="1"/>
  <c r="CA1254" i="62"/>
  <c r="CA1485" i="62" s="1"/>
  <c r="BZ1254" i="62"/>
  <c r="BZ1485" i="62" s="1"/>
  <c r="BY1254" i="62"/>
  <c r="BY1485" i="62" s="1"/>
  <c r="BX1254" i="62"/>
  <c r="BX1485" i="62" s="1"/>
  <c r="BW1254" i="62"/>
  <c r="BW1485" i="62" s="1"/>
  <c r="BV1254" i="62"/>
  <c r="BV1485" i="62" s="1"/>
  <c r="BU1254" i="62"/>
  <c r="BU1485" i="62" s="1"/>
  <c r="BT1254" i="62"/>
  <c r="BT1485" i="62" s="1"/>
  <c r="BS1254" i="62"/>
  <c r="BS1485" i="62" s="1"/>
  <c r="BB1254" i="62"/>
  <c r="BB1485" i="62" s="1"/>
  <c r="FV1485" i="62" s="1"/>
  <c r="BA1254" i="62"/>
  <c r="BA1485" i="62" s="1"/>
  <c r="FU1485" i="62" s="1"/>
  <c r="AZ1254" i="62"/>
  <c r="AZ1485" i="62" s="1"/>
  <c r="FT1485" i="62" s="1"/>
  <c r="AY1254" i="62"/>
  <c r="AY1485" i="62" s="1"/>
  <c r="FS1485" i="62" s="1"/>
  <c r="AX1254" i="62"/>
  <c r="AX1485" i="62" s="1"/>
  <c r="AW1254" i="62"/>
  <c r="AW1485" i="62" s="1"/>
  <c r="AV1254" i="62"/>
  <c r="AV1485" i="62" s="1"/>
  <c r="AU1254" i="62"/>
  <c r="AU1485" i="62" s="1"/>
  <c r="AT1254" i="62"/>
  <c r="AT1485" i="62" s="1"/>
  <c r="AS1254" i="62"/>
  <c r="AS1485" i="62" s="1"/>
  <c r="AR1254" i="62"/>
  <c r="AR1485" i="62" s="1"/>
  <c r="AQ1254" i="62"/>
  <c r="AQ1485" i="62" s="1"/>
  <c r="AP1254" i="62"/>
  <c r="AP1485" i="62" s="1"/>
  <c r="AO1254" i="62"/>
  <c r="AO1485" i="62" s="1"/>
  <c r="AN1254" i="62"/>
  <c r="AN1485" i="62" s="1"/>
  <c r="AM1254" i="62"/>
  <c r="AM1485" i="62" s="1"/>
  <c r="AL1254" i="62"/>
  <c r="AL1485" i="62" s="1"/>
  <c r="AK1254" i="62"/>
  <c r="AK1485" i="62" s="1"/>
  <c r="AJ1254" i="62"/>
  <c r="AJ1485" i="62" s="1"/>
  <c r="AI1254" i="62"/>
  <c r="AI1485" i="62" s="1"/>
  <c r="AH1254" i="62"/>
  <c r="AH1485" i="62" s="1"/>
  <c r="AG1254" i="62"/>
  <c r="AG1485" i="62" s="1"/>
  <c r="AF1254" i="62"/>
  <c r="AF1485" i="62" s="1"/>
  <c r="AE1254" i="62"/>
  <c r="AE1485" i="62" s="1"/>
  <c r="AD1254" i="62"/>
  <c r="AD1485" i="62" s="1"/>
  <c r="AC1254" i="62"/>
  <c r="AC1485" i="62" s="1"/>
  <c r="AB1254" i="62"/>
  <c r="AB1485" i="62" s="1"/>
  <c r="AA1254" i="62"/>
  <c r="AA1485" i="62" s="1"/>
  <c r="Z1254" i="62"/>
  <c r="Z1485" i="62" s="1"/>
  <c r="Y1254" i="62"/>
  <c r="Y1485" i="62" s="1"/>
  <c r="X1254" i="62"/>
  <c r="X1485" i="62" s="1"/>
  <c r="W1254" i="62"/>
  <c r="W1485" i="62" s="1"/>
  <c r="V1254" i="62"/>
  <c r="V1485" i="62" s="1"/>
  <c r="U1254" i="62"/>
  <c r="U1485" i="62" s="1"/>
  <c r="T1254" i="62"/>
  <c r="T1485" i="62" s="1"/>
  <c r="S1254" i="62"/>
  <c r="S1485" i="62" s="1"/>
  <c r="R1254" i="62"/>
  <c r="R1485" i="62" s="1"/>
  <c r="Q1254" i="62"/>
  <c r="Q1485" i="62" s="1"/>
  <c r="P1254" i="62"/>
  <c r="P1485" i="62" s="1"/>
  <c r="O1254" i="62"/>
  <c r="O1485" i="62" s="1"/>
  <c r="FL1253" i="62"/>
  <c r="FL1484" i="62" s="1"/>
  <c r="FJ1253" i="62"/>
  <c r="FJ1484" i="62" s="1"/>
  <c r="FI1253" i="62"/>
  <c r="FI1484" i="62" s="1"/>
  <c r="FH1253" i="62"/>
  <c r="FH1484" i="62" s="1"/>
  <c r="FF1253" i="62"/>
  <c r="FF1484" i="62" s="1"/>
  <c r="EZ1253" i="62"/>
  <c r="EZ1484" i="62" s="1"/>
  <c r="EY1253" i="62"/>
  <c r="EY1484" i="62" s="1"/>
  <c r="EX1253" i="62"/>
  <c r="EX1484" i="62" s="1"/>
  <c r="EW1253" i="62"/>
  <c r="EW1484" i="62" s="1"/>
  <c r="EV1253" i="62"/>
  <c r="EV1484" i="62" s="1"/>
  <c r="EU1253" i="62"/>
  <c r="EU1484" i="62" s="1"/>
  <c r="ET1253" i="62"/>
  <c r="ET1484" i="62" s="1"/>
  <c r="EM1253" i="62"/>
  <c r="EM1484" i="62" s="1"/>
  <c r="EL1253" i="62"/>
  <c r="EL1484" i="62" s="1"/>
  <c r="EK1253" i="62"/>
  <c r="EK1484" i="62" s="1"/>
  <c r="EJ1253" i="62"/>
  <c r="EJ1484" i="62" s="1"/>
  <c r="EI1253" i="62"/>
  <c r="EI1484" i="62" s="1"/>
  <c r="EH1253" i="62"/>
  <c r="EH1484" i="62" s="1"/>
  <c r="EG1253" i="62"/>
  <c r="EG1484" i="62" s="1"/>
  <c r="DO1253" i="62"/>
  <c r="DO1484" i="62" s="1"/>
  <c r="DN1253" i="62"/>
  <c r="DN1484" i="62" s="1"/>
  <c r="DM1253" i="62"/>
  <c r="DM1484" i="62" s="1"/>
  <c r="DL1253" i="62"/>
  <c r="DL1484" i="62" s="1"/>
  <c r="DK1253" i="62"/>
  <c r="DK1484" i="62" s="1"/>
  <c r="DJ1253" i="62"/>
  <c r="DJ1484" i="62" s="1"/>
  <c r="DI1253" i="62"/>
  <c r="DI1484" i="62" s="1"/>
  <c r="DH1253" i="62"/>
  <c r="DH1484" i="62" s="1"/>
  <c r="DG1253" i="62"/>
  <c r="DG1484" i="62" s="1"/>
  <c r="DF1253" i="62"/>
  <c r="DF1484" i="62" s="1"/>
  <c r="DE1253" i="62"/>
  <c r="DE1484" i="62" s="1"/>
  <c r="DD1253" i="62"/>
  <c r="DD1484" i="62" s="1"/>
  <c r="DC1253" i="62"/>
  <c r="DC1484" i="62" s="1"/>
  <c r="DB1253" i="62"/>
  <c r="DB1484" i="62" s="1"/>
  <c r="DA1253" i="62"/>
  <c r="DA1484" i="62" s="1"/>
  <c r="CZ1253" i="62"/>
  <c r="CZ1484" i="62" s="1"/>
  <c r="CY1253" i="62"/>
  <c r="CY1484" i="62" s="1"/>
  <c r="CX1253" i="62"/>
  <c r="CX1484" i="62" s="1"/>
  <c r="CW1253" i="62"/>
  <c r="CW1484" i="62" s="1"/>
  <c r="CV1253" i="62"/>
  <c r="CV1484" i="62" s="1"/>
  <c r="CU1253" i="62"/>
  <c r="CU1484" i="62" s="1"/>
  <c r="CT1253" i="62"/>
  <c r="CT1484" i="62" s="1"/>
  <c r="CS1253" i="62"/>
  <c r="CS1484" i="62" s="1"/>
  <c r="CR1253" i="62"/>
  <c r="CR1484" i="62" s="1"/>
  <c r="CH1253" i="62"/>
  <c r="CH1484" i="62" s="1"/>
  <c r="CG1253" i="62"/>
  <c r="CG1484" i="62" s="1"/>
  <c r="CF1253" i="62"/>
  <c r="CF1484" i="62" s="1"/>
  <c r="CE1253" i="62"/>
  <c r="CE1484" i="62" s="1"/>
  <c r="CD1253" i="62"/>
  <c r="CD1484" i="62" s="1"/>
  <c r="CC1253" i="62"/>
  <c r="CC1484" i="62" s="1"/>
  <c r="CB1253" i="62"/>
  <c r="CB1484" i="62" s="1"/>
  <c r="CA1253" i="62"/>
  <c r="CA1484" i="62" s="1"/>
  <c r="BZ1253" i="62"/>
  <c r="BZ1484" i="62" s="1"/>
  <c r="BY1253" i="62"/>
  <c r="BY1484" i="62" s="1"/>
  <c r="BX1253" i="62"/>
  <c r="BX1484" i="62" s="1"/>
  <c r="BW1253" i="62"/>
  <c r="BW1484" i="62" s="1"/>
  <c r="BV1253" i="62"/>
  <c r="BV1484" i="62" s="1"/>
  <c r="BU1253" i="62"/>
  <c r="BU1484" i="62" s="1"/>
  <c r="BT1253" i="62"/>
  <c r="BT1484" i="62" s="1"/>
  <c r="BS1253" i="62"/>
  <c r="BS1484" i="62" s="1"/>
  <c r="BB1253" i="62"/>
  <c r="BB1484" i="62" s="1"/>
  <c r="FV1484" i="62" s="1"/>
  <c r="BA1253" i="62"/>
  <c r="BA1484" i="62" s="1"/>
  <c r="FU1484" i="62" s="1"/>
  <c r="AZ1253" i="62"/>
  <c r="AZ1484" i="62" s="1"/>
  <c r="FT1484" i="62" s="1"/>
  <c r="AY1253" i="62"/>
  <c r="AY1484" i="62" s="1"/>
  <c r="FS1484" i="62" s="1"/>
  <c r="AX1253" i="62"/>
  <c r="AX1484" i="62" s="1"/>
  <c r="AW1253" i="62"/>
  <c r="AW1484" i="62" s="1"/>
  <c r="AV1253" i="62"/>
  <c r="AV1484" i="62" s="1"/>
  <c r="AU1253" i="62"/>
  <c r="AU1484" i="62" s="1"/>
  <c r="AT1253" i="62"/>
  <c r="AT1484" i="62" s="1"/>
  <c r="AS1253" i="62"/>
  <c r="AS1484" i="62" s="1"/>
  <c r="AR1253" i="62"/>
  <c r="AR1484" i="62" s="1"/>
  <c r="AQ1253" i="62"/>
  <c r="AQ1484" i="62" s="1"/>
  <c r="AP1253" i="62"/>
  <c r="AP1484" i="62" s="1"/>
  <c r="AO1253" i="62"/>
  <c r="AO1484" i="62" s="1"/>
  <c r="AN1253" i="62"/>
  <c r="AN1484" i="62" s="1"/>
  <c r="AM1253" i="62"/>
  <c r="AM1484" i="62" s="1"/>
  <c r="AL1253" i="62"/>
  <c r="AL1484" i="62" s="1"/>
  <c r="AK1253" i="62"/>
  <c r="AK1484" i="62" s="1"/>
  <c r="AJ1253" i="62"/>
  <c r="AJ1484" i="62" s="1"/>
  <c r="AI1253" i="62"/>
  <c r="AI1484" i="62" s="1"/>
  <c r="AH1253" i="62"/>
  <c r="AH1484" i="62" s="1"/>
  <c r="AG1253" i="62"/>
  <c r="AG1484" i="62" s="1"/>
  <c r="AF1253" i="62"/>
  <c r="AF1484" i="62" s="1"/>
  <c r="AE1253" i="62"/>
  <c r="AE1484" i="62" s="1"/>
  <c r="AD1253" i="62"/>
  <c r="AD1484" i="62" s="1"/>
  <c r="AC1253" i="62"/>
  <c r="AC1484" i="62" s="1"/>
  <c r="AB1253" i="62"/>
  <c r="AB1484" i="62" s="1"/>
  <c r="AA1253" i="62"/>
  <c r="AA1484" i="62" s="1"/>
  <c r="Z1253" i="62"/>
  <c r="Z1484" i="62" s="1"/>
  <c r="Y1253" i="62"/>
  <c r="Y1484" i="62" s="1"/>
  <c r="X1253" i="62"/>
  <c r="X1484" i="62" s="1"/>
  <c r="W1253" i="62"/>
  <c r="W1484" i="62" s="1"/>
  <c r="V1253" i="62"/>
  <c r="V1484" i="62" s="1"/>
  <c r="U1253" i="62"/>
  <c r="U1484" i="62" s="1"/>
  <c r="T1253" i="62"/>
  <c r="T1484" i="62" s="1"/>
  <c r="S1253" i="62"/>
  <c r="S1484" i="62" s="1"/>
  <c r="R1253" i="62"/>
  <c r="R1484" i="62" s="1"/>
  <c r="Q1253" i="62"/>
  <c r="Q1484" i="62" s="1"/>
  <c r="P1253" i="62"/>
  <c r="P1484" i="62" s="1"/>
  <c r="O1253" i="62"/>
  <c r="O1484" i="62" s="1"/>
  <c r="FL1252" i="62"/>
  <c r="FL1483" i="62" s="1"/>
  <c r="FJ1252" i="62"/>
  <c r="FJ1483" i="62" s="1"/>
  <c r="FI1252" i="62"/>
  <c r="FI1483" i="62" s="1"/>
  <c r="FH1252" i="62"/>
  <c r="FH1483" i="62" s="1"/>
  <c r="FF1252" i="62"/>
  <c r="FF1483" i="62" s="1"/>
  <c r="EZ1252" i="62"/>
  <c r="EZ1483" i="62" s="1"/>
  <c r="EY1252" i="62"/>
  <c r="EY1483" i="62" s="1"/>
  <c r="EX1252" i="62"/>
  <c r="EX1483" i="62" s="1"/>
  <c r="EW1252" i="62"/>
  <c r="EW1483" i="62" s="1"/>
  <c r="EV1252" i="62"/>
  <c r="EV1483" i="62" s="1"/>
  <c r="EU1252" i="62"/>
  <c r="EU1483" i="62" s="1"/>
  <c r="ET1252" i="62"/>
  <c r="ET1483" i="62" s="1"/>
  <c r="EM1252" i="62"/>
  <c r="EM1483" i="62" s="1"/>
  <c r="EL1252" i="62"/>
  <c r="EL1483" i="62" s="1"/>
  <c r="EK1252" i="62"/>
  <c r="EK1483" i="62" s="1"/>
  <c r="EJ1252" i="62"/>
  <c r="EJ1483" i="62" s="1"/>
  <c r="EI1252" i="62"/>
  <c r="EI1483" i="62" s="1"/>
  <c r="EH1252" i="62"/>
  <c r="EH1483" i="62" s="1"/>
  <c r="EG1252" i="62"/>
  <c r="EG1483" i="62" s="1"/>
  <c r="DO1252" i="62"/>
  <c r="DO1483" i="62" s="1"/>
  <c r="DN1252" i="62"/>
  <c r="DN1483" i="62" s="1"/>
  <c r="DM1252" i="62"/>
  <c r="DM1483" i="62" s="1"/>
  <c r="DL1252" i="62"/>
  <c r="DL1483" i="62" s="1"/>
  <c r="DK1252" i="62"/>
  <c r="DK1483" i="62" s="1"/>
  <c r="DJ1252" i="62"/>
  <c r="DJ1483" i="62" s="1"/>
  <c r="DI1252" i="62"/>
  <c r="DI1483" i="62" s="1"/>
  <c r="DH1252" i="62"/>
  <c r="DH1483" i="62" s="1"/>
  <c r="DG1252" i="62"/>
  <c r="DG1483" i="62" s="1"/>
  <c r="DF1252" i="62"/>
  <c r="DF1483" i="62" s="1"/>
  <c r="DE1252" i="62"/>
  <c r="DE1483" i="62" s="1"/>
  <c r="DD1252" i="62"/>
  <c r="DD1483" i="62" s="1"/>
  <c r="DC1252" i="62"/>
  <c r="DC1483" i="62" s="1"/>
  <c r="DB1252" i="62"/>
  <c r="DB1483" i="62" s="1"/>
  <c r="DA1252" i="62"/>
  <c r="DA1483" i="62" s="1"/>
  <c r="CZ1252" i="62"/>
  <c r="CZ1483" i="62" s="1"/>
  <c r="CY1252" i="62"/>
  <c r="CY1483" i="62" s="1"/>
  <c r="CX1252" i="62"/>
  <c r="CX1483" i="62" s="1"/>
  <c r="CW1252" i="62"/>
  <c r="CW1483" i="62" s="1"/>
  <c r="CU1252" i="62"/>
  <c r="CU1483" i="62" s="1"/>
  <c r="CT1252" i="62"/>
  <c r="CT1483" i="62" s="1"/>
  <c r="CS1252" i="62"/>
  <c r="CS1483" i="62" s="1"/>
  <c r="CR1252" i="62"/>
  <c r="CR1483" i="62" s="1"/>
  <c r="CH1252" i="62"/>
  <c r="CH1483" i="62" s="1"/>
  <c r="CG1252" i="62"/>
  <c r="CG1483" i="62" s="1"/>
  <c r="CF1252" i="62"/>
  <c r="CF1483" i="62" s="1"/>
  <c r="CE1252" i="62"/>
  <c r="CE1483" i="62" s="1"/>
  <c r="CD1252" i="62"/>
  <c r="CD1483" i="62" s="1"/>
  <c r="CC1252" i="62"/>
  <c r="CC1483" i="62" s="1"/>
  <c r="CB1252" i="62"/>
  <c r="CB1483" i="62" s="1"/>
  <c r="CA1252" i="62"/>
  <c r="CA1483" i="62" s="1"/>
  <c r="BZ1252" i="62"/>
  <c r="BZ1483" i="62" s="1"/>
  <c r="BY1252" i="62"/>
  <c r="BY1483" i="62" s="1"/>
  <c r="BX1252" i="62"/>
  <c r="BX1483" i="62" s="1"/>
  <c r="BW1252" i="62"/>
  <c r="BW1483" i="62" s="1"/>
  <c r="BV1252" i="62"/>
  <c r="BV1483" i="62" s="1"/>
  <c r="BU1252" i="62"/>
  <c r="BU1483" i="62" s="1"/>
  <c r="BT1252" i="62"/>
  <c r="BT1483" i="62" s="1"/>
  <c r="BS1252" i="62"/>
  <c r="BS1483" i="62" s="1"/>
  <c r="BB1252" i="62"/>
  <c r="BB1483" i="62" s="1"/>
  <c r="BA1252" i="62"/>
  <c r="BA1483" i="62" s="1"/>
  <c r="AZ1252" i="62"/>
  <c r="AZ1483" i="62" s="1"/>
  <c r="AY1252" i="62"/>
  <c r="AY1483" i="62" s="1"/>
  <c r="AX1252" i="62"/>
  <c r="AX1483" i="62" s="1"/>
  <c r="AW1252" i="62"/>
  <c r="AW1483" i="62" s="1"/>
  <c r="AV1252" i="62"/>
  <c r="AV1483" i="62" s="1"/>
  <c r="AU1252" i="62"/>
  <c r="AU1483" i="62" s="1"/>
  <c r="AT1252" i="62"/>
  <c r="AT1483" i="62" s="1"/>
  <c r="AS1252" i="62"/>
  <c r="AS1483" i="62" s="1"/>
  <c r="AR1252" i="62"/>
  <c r="AR1483" i="62" s="1"/>
  <c r="AQ1252" i="62"/>
  <c r="AQ1483" i="62" s="1"/>
  <c r="AP1252" i="62"/>
  <c r="AP1483" i="62" s="1"/>
  <c r="AO1252" i="62"/>
  <c r="AO1483" i="62" s="1"/>
  <c r="AN1252" i="62"/>
  <c r="AN1483" i="62" s="1"/>
  <c r="AM1252" i="62"/>
  <c r="AM1483" i="62" s="1"/>
  <c r="AL1252" i="62"/>
  <c r="AL1483" i="62" s="1"/>
  <c r="AK1252" i="62"/>
  <c r="AK1483" i="62" s="1"/>
  <c r="AJ1252" i="62"/>
  <c r="AJ1483" i="62" s="1"/>
  <c r="AI1252" i="62"/>
  <c r="AI1483" i="62" s="1"/>
  <c r="AH1252" i="62"/>
  <c r="AH1483" i="62" s="1"/>
  <c r="AG1252" i="62"/>
  <c r="AG1483" i="62" s="1"/>
  <c r="AF1252" i="62"/>
  <c r="AF1483" i="62" s="1"/>
  <c r="AE1252" i="62"/>
  <c r="AE1483" i="62" s="1"/>
  <c r="AD1252" i="62"/>
  <c r="AD1483" i="62" s="1"/>
  <c r="AC1252" i="62"/>
  <c r="AC1483" i="62" s="1"/>
  <c r="AB1252" i="62"/>
  <c r="AB1483" i="62" s="1"/>
  <c r="AA1252" i="62"/>
  <c r="AA1483" i="62" s="1"/>
  <c r="Z1252" i="62"/>
  <c r="Z1483" i="62" s="1"/>
  <c r="Y1252" i="62"/>
  <c r="Y1483" i="62" s="1"/>
  <c r="X1252" i="62"/>
  <c r="X1483" i="62" s="1"/>
  <c r="W1252" i="62"/>
  <c r="W1483" i="62" s="1"/>
  <c r="V1252" i="62"/>
  <c r="V1483" i="62" s="1"/>
  <c r="U1252" i="62"/>
  <c r="U1483" i="62" s="1"/>
  <c r="T1252" i="62"/>
  <c r="T1483" i="62" s="1"/>
  <c r="S1252" i="62"/>
  <c r="S1483" i="62" s="1"/>
  <c r="R1252" i="62"/>
  <c r="R1483" i="62" s="1"/>
  <c r="R1482" i="62" s="1"/>
  <c r="Q1252" i="62"/>
  <c r="Q1483" i="62" s="1"/>
  <c r="P1252" i="62"/>
  <c r="P1483" i="62" s="1"/>
  <c r="O1252" i="62"/>
  <c r="O1483" i="62" s="1"/>
  <c r="N1251" i="62"/>
  <c r="FL1250" i="62"/>
  <c r="FL1494" i="62" s="1"/>
  <c r="FJ1250" i="62"/>
  <c r="FJ1494" i="62" s="1"/>
  <c r="FI1250" i="62"/>
  <c r="FI1494" i="62" s="1"/>
  <c r="FH1250" i="62"/>
  <c r="FH1494" i="62" s="1"/>
  <c r="FF1250" i="62"/>
  <c r="FF1494" i="62" s="1"/>
  <c r="EZ1250" i="62"/>
  <c r="EZ1494" i="62" s="1"/>
  <c r="EY1250" i="62"/>
  <c r="EY1494" i="62" s="1"/>
  <c r="EX1250" i="62"/>
  <c r="EX1494" i="62" s="1"/>
  <c r="EW1250" i="62"/>
  <c r="EW1494" i="62" s="1"/>
  <c r="EV1250" i="62"/>
  <c r="EV1494" i="62" s="1"/>
  <c r="EU1250" i="62"/>
  <c r="EU1494" i="62" s="1"/>
  <c r="ET1250" i="62"/>
  <c r="ET1494" i="62" s="1"/>
  <c r="EM1250" i="62"/>
  <c r="EM1494" i="62" s="1"/>
  <c r="EL1250" i="62"/>
  <c r="EL1494" i="62" s="1"/>
  <c r="EK1250" i="62"/>
  <c r="EK1494" i="62" s="1"/>
  <c r="EJ1250" i="62"/>
  <c r="EJ1494" i="62" s="1"/>
  <c r="EI1250" i="62"/>
  <c r="EI1494" i="62" s="1"/>
  <c r="EH1250" i="62"/>
  <c r="EH1494" i="62" s="1"/>
  <c r="EG1250" i="62"/>
  <c r="EG1494" i="62" s="1"/>
  <c r="DO1250" i="62"/>
  <c r="DO1494" i="62" s="1"/>
  <c r="DN1250" i="62"/>
  <c r="DN1494" i="62" s="1"/>
  <c r="DM1250" i="62"/>
  <c r="DM1494" i="62" s="1"/>
  <c r="DL1250" i="62"/>
  <c r="DL1494" i="62" s="1"/>
  <c r="DK1250" i="62"/>
  <c r="DK1494" i="62" s="1"/>
  <c r="DJ1250" i="62"/>
  <c r="DJ1494" i="62" s="1"/>
  <c r="DI1250" i="62"/>
  <c r="DI1494" i="62" s="1"/>
  <c r="DH1250" i="62"/>
  <c r="DH1494" i="62" s="1"/>
  <c r="DG1250" i="62"/>
  <c r="DG1494" i="62" s="1"/>
  <c r="DF1250" i="62"/>
  <c r="DF1494" i="62" s="1"/>
  <c r="DE1250" i="62"/>
  <c r="DE1494" i="62" s="1"/>
  <c r="DD1250" i="62"/>
  <c r="DD1494" i="62" s="1"/>
  <c r="DC1250" i="62"/>
  <c r="DC1494" i="62" s="1"/>
  <c r="DB1250" i="62"/>
  <c r="DB1494" i="62" s="1"/>
  <c r="DA1250" i="62"/>
  <c r="DA1494" i="62" s="1"/>
  <c r="CZ1250" i="62"/>
  <c r="CZ1494" i="62" s="1"/>
  <c r="CU1250" i="62"/>
  <c r="CU1494" i="62" s="1"/>
  <c r="CT1250" i="62"/>
  <c r="CT1494" i="62" s="1"/>
  <c r="CS1250" i="62"/>
  <c r="CS1494" i="62" s="1"/>
  <c r="CR1250" i="62"/>
  <c r="CR1494" i="62" s="1"/>
  <c r="CH1250" i="62"/>
  <c r="CH1494" i="62" s="1"/>
  <c r="CG1250" i="62"/>
  <c r="CG1494" i="62" s="1"/>
  <c r="CF1250" i="62"/>
  <c r="CF1494" i="62" s="1"/>
  <c r="CE1250" i="62"/>
  <c r="CE1494" i="62" s="1"/>
  <c r="CA1250" i="62"/>
  <c r="CA1494" i="62" s="1"/>
  <c r="BZ1250" i="62"/>
  <c r="BZ1494" i="62" s="1"/>
  <c r="BY1250" i="62"/>
  <c r="BY1494" i="62" s="1"/>
  <c r="BX1250" i="62"/>
  <c r="BX1494" i="62" s="1"/>
  <c r="BW1250" i="62"/>
  <c r="BW1494" i="62" s="1"/>
  <c r="BV1250" i="62"/>
  <c r="BV1494" i="62" s="1"/>
  <c r="BU1250" i="62"/>
  <c r="BU1494" i="62" s="1"/>
  <c r="BT1250" i="62"/>
  <c r="BT1494" i="62" s="1"/>
  <c r="BS1250" i="62"/>
  <c r="BS1494" i="62" s="1"/>
  <c r="BB1250" i="62"/>
  <c r="BB1494" i="62" s="1"/>
  <c r="FV1494" i="62" s="1"/>
  <c r="BA1250" i="62"/>
  <c r="BA1494" i="62" s="1"/>
  <c r="FU1494" i="62" s="1"/>
  <c r="AZ1250" i="62"/>
  <c r="AZ1494" i="62" s="1"/>
  <c r="FT1494" i="62" s="1"/>
  <c r="AY1250" i="62"/>
  <c r="AY1494" i="62" s="1"/>
  <c r="FS1494" i="62" s="1"/>
  <c r="AX1250" i="62"/>
  <c r="AX1494" i="62" s="1"/>
  <c r="AW1250" i="62"/>
  <c r="AW1494" i="62" s="1"/>
  <c r="AV1250" i="62"/>
  <c r="AV1494" i="62" s="1"/>
  <c r="AU1250" i="62"/>
  <c r="AU1494" i="62" s="1"/>
  <c r="AT1250" i="62"/>
  <c r="AT1494" i="62" s="1"/>
  <c r="AS1250" i="62"/>
  <c r="AS1494" i="62" s="1"/>
  <c r="AR1250" i="62"/>
  <c r="AR1494" i="62" s="1"/>
  <c r="AQ1250" i="62"/>
  <c r="AQ1494" i="62" s="1"/>
  <c r="AP1250" i="62"/>
  <c r="AP1494" i="62" s="1"/>
  <c r="AO1250" i="62"/>
  <c r="AO1494" i="62" s="1"/>
  <c r="AN1250" i="62"/>
  <c r="AN1494" i="62" s="1"/>
  <c r="AM1250" i="62"/>
  <c r="AM1494" i="62" s="1"/>
  <c r="AL1250" i="62"/>
  <c r="AL1494" i="62" s="1"/>
  <c r="AK1250" i="62"/>
  <c r="AK1494" i="62" s="1"/>
  <c r="AJ1250" i="62"/>
  <c r="AJ1494" i="62" s="1"/>
  <c r="AI1250" i="62"/>
  <c r="AI1494" i="62" s="1"/>
  <c r="AH1250" i="62"/>
  <c r="AH1494" i="62" s="1"/>
  <c r="AG1250" i="62"/>
  <c r="AG1494" i="62" s="1"/>
  <c r="AF1250" i="62"/>
  <c r="AF1494" i="62" s="1"/>
  <c r="AE1250" i="62"/>
  <c r="AE1494" i="62" s="1"/>
  <c r="AD1250" i="62"/>
  <c r="AD1494" i="62" s="1"/>
  <c r="AC1250" i="62"/>
  <c r="AC1494" i="62" s="1"/>
  <c r="AB1250" i="62"/>
  <c r="AB1494" i="62" s="1"/>
  <c r="AA1250" i="62"/>
  <c r="AA1494" i="62" s="1"/>
  <c r="Z1250" i="62"/>
  <c r="Z1494" i="62" s="1"/>
  <c r="Y1250" i="62"/>
  <c r="Y1494" i="62" s="1"/>
  <c r="X1250" i="62"/>
  <c r="X1494" i="62" s="1"/>
  <c r="W1250" i="62"/>
  <c r="W1494" i="62" s="1"/>
  <c r="V1250" i="62"/>
  <c r="V1494" i="62" s="1"/>
  <c r="U1250" i="62"/>
  <c r="U1494" i="62" s="1"/>
  <c r="T1250" i="62"/>
  <c r="T1494" i="62" s="1"/>
  <c r="S1250" i="62"/>
  <c r="S1494" i="62" s="1"/>
  <c r="R1250" i="62"/>
  <c r="R1494" i="62" s="1"/>
  <c r="Q1250" i="62"/>
  <c r="Q1494" i="62" s="1"/>
  <c r="P1250" i="62"/>
  <c r="P1494" i="62" s="1"/>
  <c r="O1250" i="62"/>
  <c r="O1494" i="62" s="1"/>
  <c r="N1250" i="62"/>
  <c r="FL1249" i="62"/>
  <c r="FL1493" i="62" s="1"/>
  <c r="FJ1249" i="62"/>
  <c r="FJ1493" i="62" s="1"/>
  <c r="FI1249" i="62"/>
  <c r="FI1493" i="62" s="1"/>
  <c r="FH1249" i="62"/>
  <c r="FH1493" i="62" s="1"/>
  <c r="FF1249" i="62"/>
  <c r="FF1493" i="62" s="1"/>
  <c r="EZ1249" i="62"/>
  <c r="EZ1493" i="62" s="1"/>
  <c r="EY1249" i="62"/>
  <c r="EY1493" i="62" s="1"/>
  <c r="EX1249" i="62"/>
  <c r="EX1493" i="62" s="1"/>
  <c r="EW1249" i="62"/>
  <c r="EW1493" i="62" s="1"/>
  <c r="EV1249" i="62"/>
  <c r="EV1493" i="62" s="1"/>
  <c r="EU1249" i="62"/>
  <c r="EU1493" i="62" s="1"/>
  <c r="ET1249" i="62"/>
  <c r="ET1493" i="62" s="1"/>
  <c r="EM1249" i="62"/>
  <c r="EM1493" i="62" s="1"/>
  <c r="EL1249" i="62"/>
  <c r="EL1493" i="62" s="1"/>
  <c r="EK1249" i="62"/>
  <c r="EK1493" i="62" s="1"/>
  <c r="EJ1249" i="62"/>
  <c r="EJ1493" i="62" s="1"/>
  <c r="EI1249" i="62"/>
  <c r="EI1493" i="62" s="1"/>
  <c r="EH1249" i="62"/>
  <c r="EH1493" i="62" s="1"/>
  <c r="EG1249" i="62"/>
  <c r="EG1493" i="62" s="1"/>
  <c r="DO1249" i="62"/>
  <c r="DO1493" i="62" s="1"/>
  <c r="DN1249" i="62"/>
  <c r="DN1493" i="62" s="1"/>
  <c r="DM1249" i="62"/>
  <c r="DM1493" i="62" s="1"/>
  <c r="DL1249" i="62"/>
  <c r="DL1493" i="62" s="1"/>
  <c r="DK1249" i="62"/>
  <c r="DK1493" i="62" s="1"/>
  <c r="DJ1249" i="62"/>
  <c r="DJ1493" i="62" s="1"/>
  <c r="DI1249" i="62"/>
  <c r="DI1493" i="62" s="1"/>
  <c r="DH1249" i="62"/>
  <c r="DH1493" i="62" s="1"/>
  <c r="DG1249" i="62"/>
  <c r="DG1493" i="62" s="1"/>
  <c r="DF1249" i="62"/>
  <c r="DF1493" i="62" s="1"/>
  <c r="DE1249" i="62"/>
  <c r="DE1493" i="62" s="1"/>
  <c r="DD1249" i="62"/>
  <c r="DD1493" i="62" s="1"/>
  <c r="DC1249" i="62"/>
  <c r="DC1493" i="62" s="1"/>
  <c r="DB1249" i="62"/>
  <c r="DB1493" i="62" s="1"/>
  <c r="DA1249" i="62"/>
  <c r="DA1493" i="62" s="1"/>
  <c r="CZ1249" i="62"/>
  <c r="CZ1493" i="62" s="1"/>
  <c r="CU1249" i="62"/>
  <c r="CU1493" i="62" s="1"/>
  <c r="CT1249" i="62"/>
  <c r="CT1493" i="62" s="1"/>
  <c r="CS1249" i="62"/>
  <c r="CS1493" i="62" s="1"/>
  <c r="CR1249" i="62"/>
  <c r="CR1493" i="62" s="1"/>
  <c r="CH1249" i="62"/>
  <c r="CH1493" i="62" s="1"/>
  <c r="CG1249" i="62"/>
  <c r="CG1493" i="62" s="1"/>
  <c r="CF1249" i="62"/>
  <c r="CF1493" i="62" s="1"/>
  <c r="CE1249" i="62"/>
  <c r="CE1493" i="62" s="1"/>
  <c r="CA1249" i="62"/>
  <c r="CA1493" i="62" s="1"/>
  <c r="BZ1249" i="62"/>
  <c r="BZ1493" i="62" s="1"/>
  <c r="BY1249" i="62"/>
  <c r="BY1493" i="62" s="1"/>
  <c r="BX1249" i="62"/>
  <c r="BX1493" i="62" s="1"/>
  <c r="BW1249" i="62"/>
  <c r="BW1493" i="62" s="1"/>
  <c r="BV1249" i="62"/>
  <c r="BV1493" i="62" s="1"/>
  <c r="BU1249" i="62"/>
  <c r="BU1493" i="62" s="1"/>
  <c r="BT1249" i="62"/>
  <c r="BT1493" i="62" s="1"/>
  <c r="BS1249" i="62"/>
  <c r="BS1493" i="62" s="1"/>
  <c r="BB1249" i="62"/>
  <c r="BB1493" i="62" s="1"/>
  <c r="FV1493" i="62" s="1"/>
  <c r="BA1249" i="62"/>
  <c r="BA1493" i="62" s="1"/>
  <c r="FU1493" i="62" s="1"/>
  <c r="AZ1249" i="62"/>
  <c r="AZ1493" i="62" s="1"/>
  <c r="FT1493" i="62" s="1"/>
  <c r="AY1249" i="62"/>
  <c r="AY1493" i="62" s="1"/>
  <c r="FS1493" i="62" s="1"/>
  <c r="AX1249" i="62"/>
  <c r="AX1493" i="62" s="1"/>
  <c r="AW1249" i="62"/>
  <c r="AW1493" i="62" s="1"/>
  <c r="AV1249" i="62"/>
  <c r="AV1493" i="62" s="1"/>
  <c r="AU1249" i="62"/>
  <c r="AU1493" i="62" s="1"/>
  <c r="AT1249" i="62"/>
  <c r="AT1493" i="62" s="1"/>
  <c r="AS1249" i="62"/>
  <c r="AS1493" i="62" s="1"/>
  <c r="AR1249" i="62"/>
  <c r="AR1493" i="62" s="1"/>
  <c r="AQ1249" i="62"/>
  <c r="AQ1493" i="62" s="1"/>
  <c r="AP1249" i="62"/>
  <c r="AP1493" i="62" s="1"/>
  <c r="AO1249" i="62"/>
  <c r="AO1493" i="62" s="1"/>
  <c r="AN1249" i="62"/>
  <c r="AN1493" i="62" s="1"/>
  <c r="AM1249" i="62"/>
  <c r="AM1493" i="62" s="1"/>
  <c r="AL1249" i="62"/>
  <c r="AL1493" i="62" s="1"/>
  <c r="AK1249" i="62"/>
  <c r="AK1493" i="62" s="1"/>
  <c r="AJ1249" i="62"/>
  <c r="AJ1493" i="62" s="1"/>
  <c r="AI1249" i="62"/>
  <c r="AI1493" i="62" s="1"/>
  <c r="AH1249" i="62"/>
  <c r="AH1493" i="62" s="1"/>
  <c r="AG1249" i="62"/>
  <c r="AG1493" i="62" s="1"/>
  <c r="AF1249" i="62"/>
  <c r="AF1493" i="62" s="1"/>
  <c r="AE1249" i="62"/>
  <c r="AE1493" i="62" s="1"/>
  <c r="AD1249" i="62"/>
  <c r="AD1493" i="62" s="1"/>
  <c r="AC1249" i="62"/>
  <c r="AC1493" i="62" s="1"/>
  <c r="AB1249" i="62"/>
  <c r="AB1493" i="62" s="1"/>
  <c r="AA1249" i="62"/>
  <c r="AA1493" i="62" s="1"/>
  <c r="Z1249" i="62"/>
  <c r="Z1493" i="62" s="1"/>
  <c r="Y1249" i="62"/>
  <c r="Y1493" i="62" s="1"/>
  <c r="X1249" i="62"/>
  <c r="X1493" i="62" s="1"/>
  <c r="W1249" i="62"/>
  <c r="W1493" i="62" s="1"/>
  <c r="V1249" i="62"/>
  <c r="V1493" i="62" s="1"/>
  <c r="U1249" i="62"/>
  <c r="U1493" i="62" s="1"/>
  <c r="T1249" i="62"/>
  <c r="T1493" i="62" s="1"/>
  <c r="S1249" i="62"/>
  <c r="S1493" i="62" s="1"/>
  <c r="R1249" i="62"/>
  <c r="R1493" i="62" s="1"/>
  <c r="Q1249" i="62"/>
  <c r="Q1493" i="62" s="1"/>
  <c r="P1249" i="62"/>
  <c r="P1493" i="62" s="1"/>
  <c r="O1249" i="62"/>
  <c r="O1493" i="62" s="1"/>
  <c r="N1249" i="62"/>
  <c r="FL1248" i="62"/>
  <c r="FL1481" i="62" s="1"/>
  <c r="FJ1248" i="62"/>
  <c r="FJ1481" i="62" s="1"/>
  <c r="FI1248" i="62"/>
  <c r="FI1481" i="62" s="1"/>
  <c r="FH1248" i="62"/>
  <c r="FF1248" i="62"/>
  <c r="FF1481" i="62" s="1"/>
  <c r="EZ1248" i="62"/>
  <c r="EZ1481" i="62" s="1"/>
  <c r="EY1248" i="62"/>
  <c r="EY1481" i="62" s="1"/>
  <c r="EX1248" i="62"/>
  <c r="EX1481" i="62" s="1"/>
  <c r="EW1248" i="62"/>
  <c r="EW1481" i="62" s="1"/>
  <c r="EV1248" i="62"/>
  <c r="EV1481" i="62" s="1"/>
  <c r="EU1248" i="62"/>
  <c r="EU1481" i="62" s="1"/>
  <c r="ET1248" i="62"/>
  <c r="ET1481" i="62" s="1"/>
  <c r="EM1248" i="62"/>
  <c r="EM1481" i="62" s="1"/>
  <c r="EL1248" i="62"/>
  <c r="EL1481" i="62" s="1"/>
  <c r="EK1248" i="62"/>
  <c r="EK1481" i="62" s="1"/>
  <c r="EJ1248" i="62"/>
  <c r="EJ1481" i="62" s="1"/>
  <c r="EI1248" i="62"/>
  <c r="EI1481" i="62" s="1"/>
  <c r="EH1248" i="62"/>
  <c r="EH1481" i="62" s="1"/>
  <c r="EG1248" i="62"/>
  <c r="EG1481" i="62" s="1"/>
  <c r="DO1248" i="62"/>
  <c r="DO1481" i="62" s="1"/>
  <c r="DN1248" i="62"/>
  <c r="DN1481" i="62" s="1"/>
  <c r="DM1248" i="62"/>
  <c r="DM1481" i="62" s="1"/>
  <c r="DL1248" i="62"/>
  <c r="DL1481" i="62" s="1"/>
  <c r="DK1248" i="62"/>
  <c r="DK1481" i="62" s="1"/>
  <c r="DJ1248" i="62"/>
  <c r="DJ1481" i="62" s="1"/>
  <c r="DI1248" i="62"/>
  <c r="DI1481" i="62" s="1"/>
  <c r="DH1248" i="62"/>
  <c r="DH1481" i="62" s="1"/>
  <c r="DG1248" i="62"/>
  <c r="DG1481" i="62" s="1"/>
  <c r="DF1248" i="62"/>
  <c r="DF1481" i="62" s="1"/>
  <c r="DE1248" i="62"/>
  <c r="DE1481" i="62" s="1"/>
  <c r="DD1248" i="62"/>
  <c r="DD1481" i="62" s="1"/>
  <c r="DC1248" i="62"/>
  <c r="DC1481" i="62" s="1"/>
  <c r="DB1248" i="62"/>
  <c r="DB1481" i="62" s="1"/>
  <c r="DA1248" i="62"/>
  <c r="DA1481" i="62" s="1"/>
  <c r="CZ1248" i="62"/>
  <c r="CZ1481" i="62" s="1"/>
  <c r="CU1248" i="62"/>
  <c r="CU1481" i="62" s="1"/>
  <c r="CT1248" i="62"/>
  <c r="CT1481" i="62" s="1"/>
  <c r="CS1248" i="62"/>
  <c r="CS1481" i="62" s="1"/>
  <c r="CR1248" i="62"/>
  <c r="CR1481" i="62" s="1"/>
  <c r="CH1248" i="62"/>
  <c r="CH1481" i="62" s="1"/>
  <c r="CG1248" i="62"/>
  <c r="CG1481" i="62" s="1"/>
  <c r="CF1248" i="62"/>
  <c r="CF1481" i="62" s="1"/>
  <c r="CE1248" i="62"/>
  <c r="CE1481" i="62" s="1"/>
  <c r="CA1248" i="62"/>
  <c r="CA1481" i="62" s="1"/>
  <c r="BZ1248" i="62"/>
  <c r="BZ1481" i="62" s="1"/>
  <c r="BY1248" i="62"/>
  <c r="BY1481" i="62" s="1"/>
  <c r="BX1248" i="62"/>
  <c r="BX1481" i="62" s="1"/>
  <c r="BW1248" i="62"/>
  <c r="BW1481" i="62" s="1"/>
  <c r="BV1248" i="62"/>
  <c r="BV1481" i="62" s="1"/>
  <c r="BU1248" i="62"/>
  <c r="BU1481" i="62" s="1"/>
  <c r="BT1248" i="62"/>
  <c r="BT1481" i="62" s="1"/>
  <c r="BS1248" i="62"/>
  <c r="BS1481" i="62" s="1"/>
  <c r="BB1248" i="62"/>
  <c r="BB1481" i="62" s="1"/>
  <c r="FV1481" i="62" s="1"/>
  <c r="BA1248" i="62"/>
  <c r="AZ1248" i="62"/>
  <c r="AZ1481" i="62" s="1"/>
  <c r="FT1481" i="62" s="1"/>
  <c r="AY1248" i="62"/>
  <c r="AY1481" i="62" s="1"/>
  <c r="FS1481" i="62" s="1"/>
  <c r="AX1248" i="62"/>
  <c r="AX1481" i="62" s="1"/>
  <c r="AW1248" i="62"/>
  <c r="AW1481" i="62" s="1"/>
  <c r="AV1248" i="62"/>
  <c r="AV1481" i="62" s="1"/>
  <c r="AU1248" i="62"/>
  <c r="AU1481" i="62" s="1"/>
  <c r="AT1248" i="62"/>
  <c r="AT1481" i="62" s="1"/>
  <c r="AS1248" i="62"/>
  <c r="AS1481" i="62" s="1"/>
  <c r="AR1248" i="62"/>
  <c r="AR1481" i="62" s="1"/>
  <c r="AQ1248" i="62"/>
  <c r="AQ1481" i="62" s="1"/>
  <c r="AP1248" i="62"/>
  <c r="AP1481" i="62" s="1"/>
  <c r="AO1248" i="62"/>
  <c r="AN1248" i="62"/>
  <c r="AN1481" i="62" s="1"/>
  <c r="AM1248" i="62"/>
  <c r="AM1481" i="62" s="1"/>
  <c r="AL1248" i="62"/>
  <c r="AL1481" i="62" s="1"/>
  <c r="AK1248" i="62"/>
  <c r="AK1481" i="62" s="1"/>
  <c r="AJ1248" i="62"/>
  <c r="AJ1481" i="62" s="1"/>
  <c r="AI1248" i="62"/>
  <c r="AI1481" i="62" s="1"/>
  <c r="AH1248" i="62"/>
  <c r="AH1481" i="62" s="1"/>
  <c r="AG1248" i="62"/>
  <c r="AG1481" i="62" s="1"/>
  <c r="AF1248" i="62"/>
  <c r="AF1481" i="62" s="1"/>
  <c r="AE1248" i="62"/>
  <c r="AE1481" i="62" s="1"/>
  <c r="AD1248" i="62"/>
  <c r="AD1481" i="62" s="1"/>
  <c r="AC1248" i="62"/>
  <c r="AB1248" i="62"/>
  <c r="AB1481" i="62" s="1"/>
  <c r="AA1248" i="62"/>
  <c r="AA1481" i="62" s="1"/>
  <c r="Z1248" i="62"/>
  <c r="Z1481" i="62" s="1"/>
  <c r="Y1248" i="62"/>
  <c r="Y1481" i="62" s="1"/>
  <c r="X1248" i="62"/>
  <c r="X1481" i="62" s="1"/>
  <c r="W1248" i="62"/>
  <c r="V1248" i="62"/>
  <c r="V1481" i="62" s="1"/>
  <c r="U1248" i="62"/>
  <c r="U1481" i="62" s="1"/>
  <c r="T1248" i="62"/>
  <c r="T1481" i="62" s="1"/>
  <c r="S1248" i="62"/>
  <c r="S1481" i="62" s="1"/>
  <c r="R1248" i="62"/>
  <c r="R1481" i="62" s="1"/>
  <c r="Q1248" i="62"/>
  <c r="Q1481" i="62" s="1"/>
  <c r="P1248" i="62"/>
  <c r="P1481" i="62" s="1"/>
  <c r="O1248" i="62"/>
  <c r="O1481" i="62" s="1"/>
  <c r="N1248" i="62"/>
  <c r="FL1247" i="62"/>
  <c r="FL1479" i="62" s="1"/>
  <c r="FJ1247" i="62"/>
  <c r="FJ1479" i="62" s="1"/>
  <c r="FI1247" i="62"/>
  <c r="FI1479" i="62" s="1"/>
  <c r="FH1247" i="62"/>
  <c r="FH1479" i="62" s="1"/>
  <c r="FF1247" i="62"/>
  <c r="FF1479" i="62" s="1"/>
  <c r="EZ1247" i="62"/>
  <c r="EZ1479" i="62" s="1"/>
  <c r="EY1247" i="62"/>
  <c r="EY1479" i="62" s="1"/>
  <c r="EX1247" i="62"/>
  <c r="EX1479" i="62" s="1"/>
  <c r="EW1247" i="62"/>
  <c r="EW1479" i="62" s="1"/>
  <c r="EV1247" i="62"/>
  <c r="EV1479" i="62" s="1"/>
  <c r="EU1247" i="62"/>
  <c r="EU1479" i="62" s="1"/>
  <c r="ET1247" i="62"/>
  <c r="EM1247" i="62"/>
  <c r="EM1479" i="62" s="1"/>
  <c r="EL1247" i="62"/>
  <c r="EL1479" i="62" s="1"/>
  <c r="EK1247" i="62"/>
  <c r="EK1479" i="62" s="1"/>
  <c r="EJ1247" i="62"/>
  <c r="EJ1479" i="62" s="1"/>
  <c r="EI1247" i="62"/>
  <c r="EI1479" i="62" s="1"/>
  <c r="EH1247" i="62"/>
  <c r="EH1479" i="62" s="1"/>
  <c r="EG1247" i="62"/>
  <c r="DO1247" i="62"/>
  <c r="DO1479" i="62" s="1"/>
  <c r="DN1247" i="62"/>
  <c r="DN1479" i="62" s="1"/>
  <c r="DM1247" i="62"/>
  <c r="DM1479" i="62" s="1"/>
  <c r="DL1247" i="62"/>
  <c r="DL1479" i="62" s="1"/>
  <c r="DK1247" i="62"/>
  <c r="DK1479" i="62" s="1"/>
  <c r="DJ1247" i="62"/>
  <c r="DJ1479" i="62" s="1"/>
  <c r="DI1247" i="62"/>
  <c r="DI1479" i="62" s="1"/>
  <c r="DH1247" i="62"/>
  <c r="DH1479" i="62" s="1"/>
  <c r="DG1247" i="62"/>
  <c r="DG1479" i="62" s="1"/>
  <c r="DF1247" i="62"/>
  <c r="DF1479" i="62" s="1"/>
  <c r="DE1247" i="62"/>
  <c r="DE1479" i="62" s="1"/>
  <c r="DD1247" i="62"/>
  <c r="DD1479" i="62" s="1"/>
  <c r="DC1247" i="62"/>
  <c r="DC1479" i="62" s="1"/>
  <c r="DB1247" i="62"/>
  <c r="DB1479" i="62" s="1"/>
  <c r="DA1247" i="62"/>
  <c r="DA1479" i="62" s="1"/>
  <c r="CZ1247" i="62"/>
  <c r="CZ1479" i="62" s="1"/>
  <c r="CU1247" i="62"/>
  <c r="CU1479" i="62" s="1"/>
  <c r="CT1247" i="62"/>
  <c r="CT1479" i="62" s="1"/>
  <c r="CS1247" i="62"/>
  <c r="CS1479" i="62" s="1"/>
  <c r="CR1247" i="62"/>
  <c r="CR1479" i="62" s="1"/>
  <c r="CH1247" i="62"/>
  <c r="CH1479" i="62" s="1"/>
  <c r="CG1247" i="62"/>
  <c r="CG1479" i="62" s="1"/>
  <c r="CF1247" i="62"/>
  <c r="CF1479" i="62" s="1"/>
  <c r="CE1247" i="62"/>
  <c r="CE1479" i="62" s="1"/>
  <c r="CA1247" i="62"/>
  <c r="CA1479" i="62" s="1"/>
  <c r="BZ1247" i="62"/>
  <c r="BZ1479" i="62" s="1"/>
  <c r="BY1247" i="62"/>
  <c r="BY1479" i="62" s="1"/>
  <c r="BX1247" i="62"/>
  <c r="BX1479" i="62" s="1"/>
  <c r="BW1247" i="62"/>
  <c r="BW1479" i="62" s="1"/>
  <c r="BV1247" i="62"/>
  <c r="BV1479" i="62" s="1"/>
  <c r="BU1247" i="62"/>
  <c r="BU1479" i="62" s="1"/>
  <c r="BT1247" i="62"/>
  <c r="BT1479" i="62" s="1"/>
  <c r="BS1247" i="62"/>
  <c r="BS1479" i="62" s="1"/>
  <c r="BB1247" i="62"/>
  <c r="BA1247" i="62"/>
  <c r="BA1479" i="62" s="1"/>
  <c r="AZ1247" i="62"/>
  <c r="AZ1479" i="62" s="1"/>
  <c r="AY1247" i="62"/>
  <c r="AY1479" i="62" s="1"/>
  <c r="AX1247" i="62"/>
  <c r="AX1479" i="62" s="1"/>
  <c r="AW1247" i="62"/>
  <c r="AW1479" i="62" s="1"/>
  <c r="AV1247" i="62"/>
  <c r="AV1479" i="62" s="1"/>
  <c r="AU1247" i="62"/>
  <c r="AU1479" i="62" s="1"/>
  <c r="AT1247" i="62"/>
  <c r="AT1479" i="62" s="1"/>
  <c r="AS1247" i="62"/>
  <c r="AS1479" i="62" s="1"/>
  <c r="AR1247" i="62"/>
  <c r="AR1479" i="62" s="1"/>
  <c r="AQ1247" i="62"/>
  <c r="AQ1479" i="62" s="1"/>
  <c r="AP1247" i="62"/>
  <c r="AO1247" i="62"/>
  <c r="AO1479" i="62" s="1"/>
  <c r="AN1247" i="62"/>
  <c r="AN1479" i="62" s="1"/>
  <c r="AM1247" i="62"/>
  <c r="AM1479" i="62" s="1"/>
  <c r="AL1247" i="62"/>
  <c r="AL1479" i="62" s="1"/>
  <c r="AK1247" i="62"/>
  <c r="AK1479" i="62" s="1"/>
  <c r="AJ1247" i="62"/>
  <c r="AJ1479" i="62" s="1"/>
  <c r="AI1247" i="62"/>
  <c r="AI1479" i="62" s="1"/>
  <c r="AH1247" i="62"/>
  <c r="AH1479" i="62" s="1"/>
  <c r="AG1247" i="62"/>
  <c r="AG1479" i="62" s="1"/>
  <c r="AF1247" i="62"/>
  <c r="AF1479" i="62" s="1"/>
  <c r="AE1247" i="62"/>
  <c r="AE1479" i="62" s="1"/>
  <c r="AD1247" i="62"/>
  <c r="AC1247" i="62"/>
  <c r="AC1479" i="62" s="1"/>
  <c r="AB1247" i="62"/>
  <c r="AB1479" i="62" s="1"/>
  <c r="AA1247" i="62"/>
  <c r="Z1247" i="62"/>
  <c r="Z1479" i="62" s="1"/>
  <c r="Y1247" i="62"/>
  <c r="Y1479" i="62" s="1"/>
  <c r="X1247" i="62"/>
  <c r="W1247" i="62"/>
  <c r="V1247" i="62"/>
  <c r="V1479" i="62" s="1"/>
  <c r="U1247" i="62"/>
  <c r="U1479" i="62" s="1"/>
  <c r="T1247" i="62"/>
  <c r="T1479" i="62" s="1"/>
  <c r="S1247" i="62"/>
  <c r="S1479" i="62" s="1"/>
  <c r="R1247" i="62"/>
  <c r="R1479" i="62" s="1"/>
  <c r="Q1247" i="62"/>
  <c r="Q1479" i="62" s="1"/>
  <c r="P1247" i="62"/>
  <c r="P1479" i="62" s="1"/>
  <c r="O1247" i="62"/>
  <c r="O1479" i="62" s="1"/>
  <c r="N1247" i="62"/>
  <c r="FL1246" i="62"/>
  <c r="FL1480" i="62" s="1"/>
  <c r="FJ1246" i="62"/>
  <c r="FJ1480" i="62" s="1"/>
  <c r="FI1246" i="62"/>
  <c r="FI1480" i="62" s="1"/>
  <c r="FH1246" i="62"/>
  <c r="FF1246" i="62"/>
  <c r="FF1480" i="62" s="1"/>
  <c r="EZ1246" i="62"/>
  <c r="EZ1480" i="62" s="1"/>
  <c r="EY1246" i="62"/>
  <c r="EY1480" i="62" s="1"/>
  <c r="EX1246" i="62"/>
  <c r="EW1246" i="62"/>
  <c r="EW1480" i="62" s="1"/>
  <c r="EV1246" i="62"/>
  <c r="EV1480" i="62" s="1"/>
  <c r="EU1246" i="62"/>
  <c r="EU1480" i="62" s="1"/>
  <c r="ET1246" i="62"/>
  <c r="ET1480" i="62" s="1"/>
  <c r="EM1246" i="62"/>
  <c r="EM1480" i="62" s="1"/>
  <c r="EL1246" i="62"/>
  <c r="EL1480" i="62" s="1"/>
  <c r="EK1246" i="62"/>
  <c r="EJ1246" i="62"/>
  <c r="EJ1480" i="62" s="1"/>
  <c r="EI1246" i="62"/>
  <c r="EI1480" i="62" s="1"/>
  <c r="EH1246" i="62"/>
  <c r="EH1480" i="62" s="1"/>
  <c r="EG1246" i="62"/>
  <c r="EG1480" i="62" s="1"/>
  <c r="DO1246" i="62"/>
  <c r="DO1480" i="62" s="1"/>
  <c r="DN1246" i="62"/>
  <c r="DN1480" i="62" s="1"/>
  <c r="DM1246" i="62"/>
  <c r="DM1480" i="62" s="1"/>
  <c r="DL1246" i="62"/>
  <c r="DL1480" i="62" s="1"/>
  <c r="DK1246" i="62"/>
  <c r="DK1480" i="62" s="1"/>
  <c r="DJ1246" i="62"/>
  <c r="DJ1480" i="62" s="1"/>
  <c r="DI1246" i="62"/>
  <c r="DI1480" i="62" s="1"/>
  <c r="DH1246" i="62"/>
  <c r="DH1480" i="62" s="1"/>
  <c r="DG1246" i="62"/>
  <c r="DG1480" i="62" s="1"/>
  <c r="DF1246" i="62"/>
  <c r="DF1480" i="62" s="1"/>
  <c r="DE1246" i="62"/>
  <c r="DE1480" i="62" s="1"/>
  <c r="DD1246" i="62"/>
  <c r="DD1480" i="62" s="1"/>
  <c r="DC1246" i="62"/>
  <c r="DC1480" i="62" s="1"/>
  <c r="DB1246" i="62"/>
  <c r="DB1480" i="62" s="1"/>
  <c r="DA1246" i="62"/>
  <c r="DA1480" i="62" s="1"/>
  <c r="CZ1246" i="62"/>
  <c r="CZ1480" i="62" s="1"/>
  <c r="CU1246" i="62"/>
  <c r="CU1480" i="62" s="1"/>
  <c r="CT1246" i="62"/>
  <c r="CT1480" i="62" s="1"/>
  <c r="CS1246" i="62"/>
  <c r="CS1480" i="62" s="1"/>
  <c r="CR1246" i="62"/>
  <c r="CR1480" i="62" s="1"/>
  <c r="CH1246" i="62"/>
  <c r="CH1480" i="62" s="1"/>
  <c r="CG1246" i="62"/>
  <c r="CG1480" i="62" s="1"/>
  <c r="CF1246" i="62"/>
  <c r="CF1480" i="62" s="1"/>
  <c r="CE1246" i="62"/>
  <c r="CE1480" i="62" s="1"/>
  <c r="CA1246" i="62"/>
  <c r="CA1480" i="62" s="1"/>
  <c r="BZ1246" i="62"/>
  <c r="BZ1480" i="62" s="1"/>
  <c r="BY1246" i="62"/>
  <c r="BY1480" i="62" s="1"/>
  <c r="BX1246" i="62"/>
  <c r="BX1480" i="62" s="1"/>
  <c r="BW1246" i="62"/>
  <c r="BW1480" i="62" s="1"/>
  <c r="BV1246" i="62"/>
  <c r="BV1480" i="62" s="1"/>
  <c r="BU1246" i="62"/>
  <c r="BU1480" i="62" s="1"/>
  <c r="BT1246" i="62"/>
  <c r="BT1480" i="62" s="1"/>
  <c r="BS1246" i="62"/>
  <c r="BS1480" i="62" s="1"/>
  <c r="BB1246" i="62"/>
  <c r="BB1480" i="62" s="1"/>
  <c r="FV1480" i="62" s="1"/>
  <c r="BA1246" i="62"/>
  <c r="BA1480" i="62" s="1"/>
  <c r="FU1480" i="62" s="1"/>
  <c r="AZ1246" i="62"/>
  <c r="AZ1480" i="62" s="1"/>
  <c r="FT1480" i="62" s="1"/>
  <c r="AY1246" i="62"/>
  <c r="AY1480" i="62" s="1"/>
  <c r="FS1480" i="62" s="1"/>
  <c r="AX1246" i="62"/>
  <c r="AX1480" i="62" s="1"/>
  <c r="AW1246" i="62"/>
  <c r="AW1480" i="62" s="1"/>
  <c r="AV1246" i="62"/>
  <c r="AV1480" i="62" s="1"/>
  <c r="AU1246" i="62"/>
  <c r="AU1480" i="62" s="1"/>
  <c r="AT1246" i="62"/>
  <c r="AT1480" i="62" s="1"/>
  <c r="AS1246" i="62"/>
  <c r="AS1480" i="62" s="1"/>
  <c r="AR1246" i="62"/>
  <c r="AR1480" i="62" s="1"/>
  <c r="AQ1246" i="62"/>
  <c r="AQ1480" i="62" s="1"/>
  <c r="AP1246" i="62"/>
  <c r="AP1480" i="62" s="1"/>
  <c r="AO1246" i="62"/>
  <c r="AO1480" i="62" s="1"/>
  <c r="AN1246" i="62"/>
  <c r="AM1246" i="62"/>
  <c r="AM1480" i="62" s="1"/>
  <c r="AL1246" i="62"/>
  <c r="AL1480" i="62" s="1"/>
  <c r="AK1246" i="62"/>
  <c r="AK1480" i="62" s="1"/>
  <c r="AJ1246" i="62"/>
  <c r="AJ1480" i="62" s="1"/>
  <c r="AI1246" i="62"/>
  <c r="AI1480" i="62" s="1"/>
  <c r="AH1246" i="62"/>
  <c r="AH1480" i="62" s="1"/>
  <c r="AG1246" i="62"/>
  <c r="AG1480" i="62" s="1"/>
  <c r="AF1246" i="62"/>
  <c r="AF1480" i="62" s="1"/>
  <c r="AE1246" i="62"/>
  <c r="AE1480" i="62" s="1"/>
  <c r="AD1246" i="62"/>
  <c r="AD1480" i="62" s="1"/>
  <c r="AC1246" i="62"/>
  <c r="AC1480" i="62" s="1"/>
  <c r="AB1246" i="62"/>
  <c r="AA1246" i="62"/>
  <c r="AA1480" i="62" s="1"/>
  <c r="Z1246" i="62"/>
  <c r="Z1480" i="62" s="1"/>
  <c r="Y1246" i="62"/>
  <c r="Y1480" i="62" s="1"/>
  <c r="X1246" i="62"/>
  <c r="W1246" i="62"/>
  <c r="W1480" i="62" s="1"/>
  <c r="V1246" i="62"/>
  <c r="V1480" i="62" s="1"/>
  <c r="U1246" i="62"/>
  <c r="U1480" i="62" s="1"/>
  <c r="T1246" i="62"/>
  <c r="T1480" i="62" s="1"/>
  <c r="S1246" i="62"/>
  <c r="S1480" i="62" s="1"/>
  <c r="R1246" i="62"/>
  <c r="R1480" i="62" s="1"/>
  <c r="Q1246" i="62"/>
  <c r="Q1480" i="62" s="1"/>
  <c r="P1246" i="62"/>
  <c r="P1480" i="62" s="1"/>
  <c r="O1246" i="62"/>
  <c r="O1480" i="62" s="1"/>
  <c r="N1246" i="62"/>
  <c r="FL1245" i="62"/>
  <c r="FJ1245" i="62"/>
  <c r="FI1245" i="62"/>
  <c r="FH1245" i="62"/>
  <c r="FF1245" i="62"/>
  <c r="EZ1245" i="62"/>
  <c r="EY1245" i="62"/>
  <c r="EX1245" i="62"/>
  <c r="EW1245" i="62"/>
  <c r="EV1245" i="62"/>
  <c r="EU1245" i="62"/>
  <c r="ET1245" i="62"/>
  <c r="EM1245" i="62"/>
  <c r="EL1245" i="62"/>
  <c r="EK1245" i="62"/>
  <c r="EJ1245" i="62"/>
  <c r="EI1245" i="62"/>
  <c r="EH1245" i="62"/>
  <c r="EG1245" i="62"/>
  <c r="DO1245" i="62"/>
  <c r="DN1245" i="62"/>
  <c r="DM1245" i="62"/>
  <c r="DL1245" i="62"/>
  <c r="DK1245" i="62"/>
  <c r="DJ1245" i="62"/>
  <c r="DI1245" i="62"/>
  <c r="DH1245" i="62"/>
  <c r="DG1245" i="62"/>
  <c r="DF1245" i="62"/>
  <c r="DE1245" i="62"/>
  <c r="DD1245" i="62"/>
  <c r="DC1245" i="62"/>
  <c r="DB1245" i="62"/>
  <c r="DA1245" i="62"/>
  <c r="CZ1245" i="62"/>
  <c r="CU1245" i="62"/>
  <c r="CT1245" i="62"/>
  <c r="CS1245" i="62"/>
  <c r="CR1245" i="62"/>
  <c r="CH1245" i="62"/>
  <c r="CG1245" i="62"/>
  <c r="CF1245" i="62"/>
  <c r="CE1245" i="62"/>
  <c r="CA1245" i="62"/>
  <c r="BZ1245" i="62"/>
  <c r="BY1245" i="62"/>
  <c r="BX1245" i="62"/>
  <c r="BW1245" i="62"/>
  <c r="BV1245" i="62"/>
  <c r="BU1245" i="62"/>
  <c r="BT1245" i="62"/>
  <c r="BS1245" i="62"/>
  <c r="BB1245" i="62"/>
  <c r="BA1245" i="62"/>
  <c r="AZ1245" i="62"/>
  <c r="AY1245" i="62"/>
  <c r="AX1245" i="62"/>
  <c r="AW1245" i="62"/>
  <c r="AV1245" i="62"/>
  <c r="AU1245" i="62"/>
  <c r="AT1245" i="62"/>
  <c r="AS1245" i="62"/>
  <c r="AR1245" i="62"/>
  <c r="AQ1245" i="62"/>
  <c r="AP1245" i="62"/>
  <c r="AO1245" i="62"/>
  <c r="AN1245" i="62"/>
  <c r="AM1245" i="62"/>
  <c r="AL1245" i="62"/>
  <c r="AK1245" i="62"/>
  <c r="AJ1245" i="62"/>
  <c r="AI1245" i="62"/>
  <c r="AH1245" i="62"/>
  <c r="AG1245" i="62"/>
  <c r="AF1245" i="62"/>
  <c r="AE1245" i="62"/>
  <c r="AD1245" i="62"/>
  <c r="AC1245" i="62"/>
  <c r="AB1245" i="62"/>
  <c r="AA1245" i="62"/>
  <c r="Z1245" i="62"/>
  <c r="Y1245" i="62"/>
  <c r="X1245" i="62"/>
  <c r="W1245" i="62"/>
  <c r="V1245" i="62"/>
  <c r="U1245" i="62"/>
  <c r="T1245" i="62"/>
  <c r="S1245" i="62"/>
  <c r="R1245" i="62"/>
  <c r="Q1245" i="62"/>
  <c r="P1245" i="62"/>
  <c r="O1245" i="62"/>
  <c r="N1245" i="62"/>
  <c r="FL1244" i="62"/>
  <c r="FL1476" i="62" s="1"/>
  <c r="FJ1244" i="62"/>
  <c r="FJ1476" i="62" s="1"/>
  <c r="FI1244" i="62"/>
  <c r="FI1476" i="62" s="1"/>
  <c r="FH1244" i="62"/>
  <c r="FH1476" i="62" s="1"/>
  <c r="FF1244" i="62"/>
  <c r="FF1476" i="62" s="1"/>
  <c r="EZ1244" i="62"/>
  <c r="EZ1476" i="62" s="1"/>
  <c r="EY1244" i="62"/>
  <c r="EY1476" i="62" s="1"/>
  <c r="EX1244" i="62"/>
  <c r="EX1476" i="62" s="1"/>
  <c r="EW1244" i="62"/>
  <c r="EW1476" i="62" s="1"/>
  <c r="EV1244" i="62"/>
  <c r="EV1476" i="62" s="1"/>
  <c r="EU1244" i="62"/>
  <c r="EU1476" i="62" s="1"/>
  <c r="ET1244" i="62"/>
  <c r="ET1476" i="62" s="1"/>
  <c r="EM1244" i="62"/>
  <c r="EM1476" i="62" s="1"/>
  <c r="EL1244" i="62"/>
  <c r="EL1476" i="62" s="1"/>
  <c r="EK1244" i="62"/>
  <c r="EK1476" i="62" s="1"/>
  <c r="EJ1244" i="62"/>
  <c r="EJ1476" i="62" s="1"/>
  <c r="EI1244" i="62"/>
  <c r="EI1476" i="62" s="1"/>
  <c r="EH1244" i="62"/>
  <c r="EH1476" i="62" s="1"/>
  <c r="EG1244" i="62"/>
  <c r="EG1476" i="62" s="1"/>
  <c r="DO1244" i="62"/>
  <c r="DO1476" i="62" s="1"/>
  <c r="DN1244" i="62"/>
  <c r="DN1476" i="62" s="1"/>
  <c r="DM1244" i="62"/>
  <c r="DM1476" i="62" s="1"/>
  <c r="DL1244" i="62"/>
  <c r="DL1476" i="62" s="1"/>
  <c r="DK1244" i="62"/>
  <c r="DK1476" i="62" s="1"/>
  <c r="DJ1244" i="62"/>
  <c r="DJ1476" i="62" s="1"/>
  <c r="DI1244" i="62"/>
  <c r="DI1476" i="62" s="1"/>
  <c r="DH1244" i="62"/>
  <c r="DH1476" i="62" s="1"/>
  <c r="DG1244" i="62"/>
  <c r="DG1476" i="62" s="1"/>
  <c r="DF1244" i="62"/>
  <c r="DF1476" i="62" s="1"/>
  <c r="DE1244" i="62"/>
  <c r="DE1476" i="62" s="1"/>
  <c r="DD1244" i="62"/>
  <c r="DD1476" i="62" s="1"/>
  <c r="DC1244" i="62"/>
  <c r="DC1476" i="62" s="1"/>
  <c r="DB1244" i="62"/>
  <c r="DB1476" i="62" s="1"/>
  <c r="DA1244" i="62"/>
  <c r="DA1476" i="62" s="1"/>
  <c r="CZ1244" i="62"/>
  <c r="CZ1476" i="62" s="1"/>
  <c r="CU1244" i="62"/>
  <c r="CU1476" i="62" s="1"/>
  <c r="CT1244" i="62"/>
  <c r="CT1476" i="62" s="1"/>
  <c r="CS1244" i="62"/>
  <c r="CS1476" i="62" s="1"/>
  <c r="CR1244" i="62"/>
  <c r="CR1476" i="62" s="1"/>
  <c r="CH1244" i="62"/>
  <c r="CH1476" i="62" s="1"/>
  <c r="CG1244" i="62"/>
  <c r="CG1476" i="62" s="1"/>
  <c r="CF1244" i="62"/>
  <c r="CF1476" i="62" s="1"/>
  <c r="CE1244" i="62"/>
  <c r="CE1476" i="62" s="1"/>
  <c r="CA1244" i="62"/>
  <c r="CA1476" i="62" s="1"/>
  <c r="BZ1244" i="62"/>
  <c r="BZ1476" i="62" s="1"/>
  <c r="BY1244" i="62"/>
  <c r="BY1476" i="62" s="1"/>
  <c r="BX1244" i="62"/>
  <c r="BX1476" i="62" s="1"/>
  <c r="BW1244" i="62"/>
  <c r="BW1476" i="62" s="1"/>
  <c r="BV1244" i="62"/>
  <c r="BV1476" i="62" s="1"/>
  <c r="BU1244" i="62"/>
  <c r="BU1476" i="62" s="1"/>
  <c r="BT1244" i="62"/>
  <c r="BT1476" i="62" s="1"/>
  <c r="BS1244" i="62"/>
  <c r="BS1476" i="62" s="1"/>
  <c r="BB1244" i="62"/>
  <c r="BB1476" i="62" s="1"/>
  <c r="FV1476" i="62" s="1"/>
  <c r="BA1244" i="62"/>
  <c r="BA1476" i="62" s="1"/>
  <c r="FU1476" i="62" s="1"/>
  <c r="AZ1244" i="62"/>
  <c r="AZ1476" i="62" s="1"/>
  <c r="FT1476" i="62" s="1"/>
  <c r="AY1244" i="62"/>
  <c r="AY1476" i="62" s="1"/>
  <c r="FS1476" i="62" s="1"/>
  <c r="AX1244" i="62"/>
  <c r="AX1476" i="62" s="1"/>
  <c r="AW1244" i="62"/>
  <c r="AW1476" i="62" s="1"/>
  <c r="AV1244" i="62"/>
  <c r="AV1476" i="62" s="1"/>
  <c r="AU1244" i="62"/>
  <c r="AU1476" i="62" s="1"/>
  <c r="AT1244" i="62"/>
  <c r="AT1476" i="62" s="1"/>
  <c r="AS1244" i="62"/>
  <c r="AS1476" i="62" s="1"/>
  <c r="AR1244" i="62"/>
  <c r="AR1476" i="62" s="1"/>
  <c r="AQ1244" i="62"/>
  <c r="AQ1476" i="62" s="1"/>
  <c r="AP1244" i="62"/>
  <c r="AP1476" i="62" s="1"/>
  <c r="AO1244" i="62"/>
  <c r="AO1476" i="62" s="1"/>
  <c r="AN1244" i="62"/>
  <c r="AN1476" i="62" s="1"/>
  <c r="AM1244" i="62"/>
  <c r="AM1476" i="62" s="1"/>
  <c r="AL1244" i="62"/>
  <c r="AL1476" i="62" s="1"/>
  <c r="AK1244" i="62"/>
  <c r="AK1476" i="62" s="1"/>
  <c r="AJ1244" i="62"/>
  <c r="AJ1476" i="62" s="1"/>
  <c r="AI1244" i="62"/>
  <c r="AI1476" i="62" s="1"/>
  <c r="AH1244" i="62"/>
  <c r="AH1476" i="62" s="1"/>
  <c r="AG1244" i="62"/>
  <c r="AG1476" i="62" s="1"/>
  <c r="AF1244" i="62"/>
  <c r="AF1476" i="62" s="1"/>
  <c r="AE1244" i="62"/>
  <c r="AE1476" i="62" s="1"/>
  <c r="AD1244" i="62"/>
  <c r="AD1476" i="62" s="1"/>
  <c r="AC1244" i="62"/>
  <c r="AC1476" i="62" s="1"/>
  <c r="AB1244" i="62"/>
  <c r="AB1476" i="62" s="1"/>
  <c r="AA1244" i="62"/>
  <c r="AA1476" i="62" s="1"/>
  <c r="Z1244" i="62"/>
  <c r="Z1476" i="62" s="1"/>
  <c r="Y1244" i="62"/>
  <c r="Y1476" i="62" s="1"/>
  <c r="X1244" i="62"/>
  <c r="X1476" i="62" s="1"/>
  <c r="W1244" i="62"/>
  <c r="W1476" i="62" s="1"/>
  <c r="V1244" i="62"/>
  <c r="V1476" i="62" s="1"/>
  <c r="U1244" i="62"/>
  <c r="U1476" i="62" s="1"/>
  <c r="T1244" i="62"/>
  <c r="T1476" i="62" s="1"/>
  <c r="S1244" i="62"/>
  <c r="S1476" i="62" s="1"/>
  <c r="R1244" i="62"/>
  <c r="R1476" i="62" s="1"/>
  <c r="Q1244" i="62"/>
  <c r="Q1476" i="62" s="1"/>
  <c r="P1244" i="62"/>
  <c r="P1476" i="62" s="1"/>
  <c r="O1244" i="62"/>
  <c r="O1476" i="62" s="1"/>
  <c r="N1244" i="62"/>
  <c r="FL1243" i="62"/>
  <c r="FJ1243" i="62"/>
  <c r="FI1243" i="62"/>
  <c r="FH1243" i="62"/>
  <c r="FF1243" i="62"/>
  <c r="EZ1243" i="62"/>
  <c r="EY1243" i="62"/>
  <c r="EX1243" i="62"/>
  <c r="EW1243" i="62"/>
  <c r="EV1243" i="62"/>
  <c r="EU1243" i="62"/>
  <c r="ET1243" i="62"/>
  <c r="EM1243" i="62"/>
  <c r="EL1243" i="62"/>
  <c r="EK1243" i="62"/>
  <c r="EJ1243" i="62"/>
  <c r="EI1243" i="62"/>
  <c r="EH1243" i="62"/>
  <c r="EG1243" i="62"/>
  <c r="DO1243" i="62"/>
  <c r="DN1243" i="62"/>
  <c r="DM1243" i="62"/>
  <c r="DL1243" i="62"/>
  <c r="DK1243" i="62"/>
  <c r="DJ1243" i="62"/>
  <c r="DI1243" i="62"/>
  <c r="DH1243" i="62"/>
  <c r="DG1243" i="62"/>
  <c r="DF1243" i="62"/>
  <c r="DE1243" i="62"/>
  <c r="DD1243" i="62"/>
  <c r="DC1243" i="62"/>
  <c r="DB1243" i="62"/>
  <c r="DA1243" i="62"/>
  <c r="CZ1243" i="62"/>
  <c r="CU1243" i="62"/>
  <c r="CT1243" i="62"/>
  <c r="CS1243" i="62"/>
  <c r="CR1243" i="62"/>
  <c r="CH1243" i="62"/>
  <c r="CG1243" i="62"/>
  <c r="CF1243" i="62"/>
  <c r="CE1243" i="62"/>
  <c r="CA1243" i="62"/>
  <c r="BZ1243" i="62"/>
  <c r="BY1243" i="62"/>
  <c r="BX1243" i="62"/>
  <c r="BW1243" i="62"/>
  <c r="BV1243" i="62"/>
  <c r="BU1243" i="62"/>
  <c r="BT1243" i="62"/>
  <c r="BS1243" i="62"/>
  <c r="BB1243" i="62"/>
  <c r="BA1243" i="62"/>
  <c r="AZ1243" i="62"/>
  <c r="AY1243" i="62"/>
  <c r="AX1243" i="62"/>
  <c r="AW1243" i="62"/>
  <c r="AV1243" i="62"/>
  <c r="AU1243" i="62"/>
  <c r="AT1243" i="62"/>
  <c r="AS1243" i="62"/>
  <c r="AR1243" i="62"/>
  <c r="AQ1243" i="62"/>
  <c r="AP1243" i="62"/>
  <c r="AO1243" i="62"/>
  <c r="AN1243" i="62"/>
  <c r="AM1243" i="62"/>
  <c r="AL1243" i="62"/>
  <c r="AK1243" i="62"/>
  <c r="AJ1243" i="62"/>
  <c r="AI1243" i="62"/>
  <c r="AH1243" i="62"/>
  <c r="AG1243" i="62"/>
  <c r="AF1243" i="62"/>
  <c r="AE1243" i="62"/>
  <c r="AD1243" i="62"/>
  <c r="AC1243" i="62"/>
  <c r="AB1243" i="62"/>
  <c r="AA1243" i="62"/>
  <c r="Z1243" i="62"/>
  <c r="Y1243" i="62"/>
  <c r="X1243" i="62"/>
  <c r="W1243" i="62"/>
  <c r="V1243" i="62"/>
  <c r="U1243" i="62"/>
  <c r="T1243" i="62"/>
  <c r="S1243" i="62"/>
  <c r="R1243" i="62"/>
  <c r="Q1243" i="62"/>
  <c r="P1243" i="62"/>
  <c r="O1243" i="62"/>
  <c r="N1243" i="62"/>
  <c r="FL1242" i="62"/>
  <c r="FJ1242" i="62"/>
  <c r="FI1242" i="62"/>
  <c r="FH1242" i="62"/>
  <c r="FF1242" i="62"/>
  <c r="EZ1242" i="62"/>
  <c r="EY1242" i="62"/>
  <c r="EX1242" i="62"/>
  <c r="EW1242" i="62"/>
  <c r="EV1242" i="62"/>
  <c r="EU1242" i="62"/>
  <c r="ET1242" i="62"/>
  <c r="EM1242" i="62"/>
  <c r="EL1242" i="62"/>
  <c r="EK1242" i="62"/>
  <c r="EJ1242" i="62"/>
  <c r="EI1242" i="62"/>
  <c r="EH1242" i="62"/>
  <c r="EG1242" i="62"/>
  <c r="DO1242" i="62"/>
  <c r="DN1242" i="62"/>
  <c r="DM1242" i="62"/>
  <c r="DL1242" i="62"/>
  <c r="DK1242" i="62"/>
  <c r="DJ1242" i="62"/>
  <c r="DI1242" i="62"/>
  <c r="DH1242" i="62"/>
  <c r="DG1242" i="62"/>
  <c r="DF1242" i="62"/>
  <c r="DE1242" i="62"/>
  <c r="DD1242" i="62"/>
  <c r="DC1242" i="62"/>
  <c r="DB1242" i="62"/>
  <c r="DA1242" i="62"/>
  <c r="CZ1242" i="62"/>
  <c r="CU1242" i="62"/>
  <c r="CT1242" i="62"/>
  <c r="CS1242" i="62"/>
  <c r="CR1242" i="62"/>
  <c r="CH1242" i="62"/>
  <c r="CG1242" i="62"/>
  <c r="CF1242" i="62"/>
  <c r="CE1242" i="62"/>
  <c r="CA1242" i="62"/>
  <c r="BZ1242" i="62"/>
  <c r="BY1242" i="62"/>
  <c r="BX1242" i="62"/>
  <c r="BW1242" i="62"/>
  <c r="BV1242" i="62"/>
  <c r="BU1242" i="62"/>
  <c r="BT1242" i="62"/>
  <c r="BS1242" i="62"/>
  <c r="BB1242" i="62"/>
  <c r="BA1242" i="62"/>
  <c r="AZ1242" i="62"/>
  <c r="AY1242" i="62"/>
  <c r="AX1242" i="62"/>
  <c r="AW1242" i="62"/>
  <c r="AV1242" i="62"/>
  <c r="AU1242" i="62"/>
  <c r="AT1242" i="62"/>
  <c r="AS1242" i="62"/>
  <c r="AR1242" i="62"/>
  <c r="AQ1242" i="62"/>
  <c r="AP1242" i="62"/>
  <c r="AO1242" i="62"/>
  <c r="AN1242" i="62"/>
  <c r="AM1242" i="62"/>
  <c r="AL1242" i="62"/>
  <c r="AK1242" i="62"/>
  <c r="AJ1242" i="62"/>
  <c r="AI1242" i="62"/>
  <c r="AH1242" i="62"/>
  <c r="AG1242" i="62"/>
  <c r="AF1242" i="62"/>
  <c r="AE1242" i="62"/>
  <c r="AD1242" i="62"/>
  <c r="AC1242" i="62"/>
  <c r="AB1242" i="62"/>
  <c r="AA1242" i="62"/>
  <c r="Z1242" i="62"/>
  <c r="Y1242" i="62"/>
  <c r="X1242" i="62"/>
  <c r="W1242" i="62"/>
  <c r="V1242" i="62"/>
  <c r="U1242" i="62"/>
  <c r="T1242" i="62"/>
  <c r="S1242" i="62"/>
  <c r="R1242" i="62"/>
  <c r="Q1242" i="62"/>
  <c r="P1242" i="62"/>
  <c r="O1242" i="62"/>
  <c r="N1242" i="62"/>
  <c r="FL1241" i="62"/>
  <c r="FJ1241" i="62"/>
  <c r="FI1241" i="62"/>
  <c r="FH1241" i="62"/>
  <c r="FF1241" i="62"/>
  <c r="EZ1241" i="62"/>
  <c r="EY1241" i="62"/>
  <c r="EX1241" i="62"/>
  <c r="EW1241" i="62"/>
  <c r="EV1241" i="62"/>
  <c r="EU1241" i="62"/>
  <c r="ET1241" i="62"/>
  <c r="EM1241" i="62"/>
  <c r="EL1241" i="62"/>
  <c r="EK1241" i="62"/>
  <c r="EJ1241" i="62"/>
  <c r="EI1241" i="62"/>
  <c r="EH1241" i="62"/>
  <c r="EG1241" i="62"/>
  <c r="DO1241" i="62"/>
  <c r="DN1241" i="62"/>
  <c r="DM1241" i="62"/>
  <c r="DL1241" i="62"/>
  <c r="DK1241" i="62"/>
  <c r="DJ1241" i="62"/>
  <c r="DI1241" i="62"/>
  <c r="DH1241" i="62"/>
  <c r="DG1241" i="62"/>
  <c r="DF1241" i="62"/>
  <c r="DE1241" i="62"/>
  <c r="DD1241" i="62"/>
  <c r="DC1241" i="62"/>
  <c r="DB1241" i="62"/>
  <c r="DA1241" i="62"/>
  <c r="CZ1241" i="62"/>
  <c r="CU1241" i="62"/>
  <c r="CT1241" i="62"/>
  <c r="CS1241" i="62"/>
  <c r="CR1241" i="62"/>
  <c r="CH1241" i="62"/>
  <c r="CG1241" i="62"/>
  <c r="CF1241" i="62"/>
  <c r="CE1241" i="62"/>
  <c r="CA1241" i="62"/>
  <c r="BZ1241" i="62"/>
  <c r="BY1241" i="62"/>
  <c r="BX1241" i="62"/>
  <c r="BW1241" i="62"/>
  <c r="BV1241" i="62"/>
  <c r="BU1241" i="62"/>
  <c r="BT1241" i="62"/>
  <c r="BS1241" i="62"/>
  <c r="BB1241" i="62"/>
  <c r="BA1241" i="62"/>
  <c r="AZ1241" i="62"/>
  <c r="AY1241" i="62"/>
  <c r="AX1241" i="62"/>
  <c r="AW1241" i="62"/>
  <c r="AV1241" i="62"/>
  <c r="AU1241" i="62"/>
  <c r="AT1241" i="62"/>
  <c r="AS1241" i="62"/>
  <c r="AR1241" i="62"/>
  <c r="AQ1241" i="62"/>
  <c r="AP1241" i="62"/>
  <c r="AO1241" i="62"/>
  <c r="AN1241" i="62"/>
  <c r="AM1241" i="62"/>
  <c r="AL1241" i="62"/>
  <c r="AK1241" i="62"/>
  <c r="AJ1241" i="62"/>
  <c r="AI1241" i="62"/>
  <c r="AH1241" i="62"/>
  <c r="AG1241" i="62"/>
  <c r="AF1241" i="62"/>
  <c r="AE1241" i="62"/>
  <c r="AD1241" i="62"/>
  <c r="AC1241" i="62"/>
  <c r="AB1241" i="62"/>
  <c r="AA1241" i="62"/>
  <c r="Z1241" i="62"/>
  <c r="Y1241" i="62"/>
  <c r="X1241" i="62"/>
  <c r="W1241" i="62"/>
  <c r="V1241" i="62"/>
  <c r="U1241" i="62"/>
  <c r="T1241" i="62"/>
  <c r="S1241" i="62"/>
  <c r="R1241" i="62"/>
  <c r="Q1241" i="62"/>
  <c r="P1241" i="62"/>
  <c r="O1241" i="62"/>
  <c r="N1241" i="62"/>
  <c r="FL1240" i="62"/>
  <c r="FJ1240" i="62"/>
  <c r="FI1240" i="62"/>
  <c r="FH1240" i="62"/>
  <c r="FF1240" i="62"/>
  <c r="EZ1240" i="62"/>
  <c r="EY1240" i="62"/>
  <c r="EX1240" i="62"/>
  <c r="EW1240" i="62"/>
  <c r="EV1240" i="62"/>
  <c r="EU1240" i="62"/>
  <c r="ET1240" i="62"/>
  <c r="EM1240" i="62"/>
  <c r="EL1240" i="62"/>
  <c r="EK1240" i="62"/>
  <c r="EJ1240" i="62"/>
  <c r="EI1240" i="62"/>
  <c r="EH1240" i="62"/>
  <c r="EG1240" i="62"/>
  <c r="DO1240" i="62"/>
  <c r="DN1240" i="62"/>
  <c r="DM1240" i="62"/>
  <c r="DL1240" i="62"/>
  <c r="DK1240" i="62"/>
  <c r="DJ1240" i="62"/>
  <c r="DI1240" i="62"/>
  <c r="DH1240" i="62"/>
  <c r="DG1240" i="62"/>
  <c r="DF1240" i="62"/>
  <c r="DE1240" i="62"/>
  <c r="DD1240" i="62"/>
  <c r="DC1240" i="62"/>
  <c r="DB1240" i="62"/>
  <c r="DA1240" i="62"/>
  <c r="CZ1240" i="62"/>
  <c r="CU1240" i="62"/>
  <c r="CT1240" i="62"/>
  <c r="CS1240" i="62"/>
  <c r="CR1240" i="62"/>
  <c r="CH1240" i="62"/>
  <c r="CG1240" i="62"/>
  <c r="CF1240" i="62"/>
  <c r="CE1240" i="62"/>
  <c r="CA1240" i="62"/>
  <c r="BZ1240" i="62"/>
  <c r="BY1240" i="62"/>
  <c r="BX1240" i="62"/>
  <c r="BW1240" i="62"/>
  <c r="BV1240" i="62"/>
  <c r="BU1240" i="62"/>
  <c r="BT1240" i="62"/>
  <c r="BS1240" i="62"/>
  <c r="BB1240" i="62"/>
  <c r="BA1240" i="62"/>
  <c r="AZ1240" i="62"/>
  <c r="AY1240" i="62"/>
  <c r="AX1240" i="62"/>
  <c r="AW1240" i="62"/>
  <c r="AV1240" i="62"/>
  <c r="AU1240" i="62"/>
  <c r="AT1240" i="62"/>
  <c r="AS1240" i="62"/>
  <c r="AR1240" i="62"/>
  <c r="AQ1240" i="62"/>
  <c r="AP1240" i="62"/>
  <c r="AO1240" i="62"/>
  <c r="AN1240" i="62"/>
  <c r="AM1240" i="62"/>
  <c r="AL1240" i="62"/>
  <c r="AK1240" i="62"/>
  <c r="AJ1240" i="62"/>
  <c r="AI1240" i="62"/>
  <c r="AH1240" i="62"/>
  <c r="AG1240" i="62"/>
  <c r="AF1240" i="62"/>
  <c r="AE1240" i="62"/>
  <c r="AD1240" i="62"/>
  <c r="AC1240" i="62"/>
  <c r="AB1240" i="62"/>
  <c r="AA1240" i="62"/>
  <c r="Z1240" i="62"/>
  <c r="Y1240" i="62"/>
  <c r="X1240" i="62"/>
  <c r="W1240" i="62"/>
  <c r="V1240" i="62"/>
  <c r="U1240" i="62"/>
  <c r="T1240" i="62"/>
  <c r="S1240" i="62"/>
  <c r="R1240" i="62"/>
  <c r="Q1240" i="62"/>
  <c r="P1240" i="62"/>
  <c r="O1240" i="62"/>
  <c r="N1240" i="62"/>
  <c r="FL1239" i="62"/>
  <c r="FL1472" i="62" s="1"/>
  <c r="FJ1239" i="62"/>
  <c r="FJ1472" i="62" s="1"/>
  <c r="FI1239" i="62"/>
  <c r="FI1472" i="62" s="1"/>
  <c r="FH1239" i="62"/>
  <c r="FH1472" i="62" s="1"/>
  <c r="FF1239" i="62"/>
  <c r="FF1472" i="62" s="1"/>
  <c r="EZ1239" i="62"/>
  <c r="EZ1472" i="62" s="1"/>
  <c r="EY1239" i="62"/>
  <c r="EY1472" i="62" s="1"/>
  <c r="EX1239" i="62"/>
  <c r="EX1472" i="62" s="1"/>
  <c r="EW1239" i="62"/>
  <c r="EW1472" i="62" s="1"/>
  <c r="EV1239" i="62"/>
  <c r="EV1472" i="62" s="1"/>
  <c r="EU1239" i="62"/>
  <c r="EU1472" i="62" s="1"/>
  <c r="ET1239" i="62"/>
  <c r="ET1472" i="62" s="1"/>
  <c r="EM1239" i="62"/>
  <c r="EM1472" i="62" s="1"/>
  <c r="EL1239" i="62"/>
  <c r="EL1472" i="62" s="1"/>
  <c r="EK1239" i="62"/>
  <c r="EK1472" i="62" s="1"/>
  <c r="EJ1239" i="62"/>
  <c r="EJ1472" i="62" s="1"/>
  <c r="EI1239" i="62"/>
  <c r="EI1472" i="62" s="1"/>
  <c r="EH1239" i="62"/>
  <c r="EH1472" i="62" s="1"/>
  <c r="EG1239" i="62"/>
  <c r="EG1472" i="62" s="1"/>
  <c r="DO1239" i="62"/>
  <c r="DO1472" i="62" s="1"/>
  <c r="DN1239" i="62"/>
  <c r="DN1472" i="62" s="1"/>
  <c r="DM1239" i="62"/>
  <c r="DM1472" i="62" s="1"/>
  <c r="DL1239" i="62"/>
  <c r="DL1472" i="62" s="1"/>
  <c r="DK1239" i="62"/>
  <c r="DK1472" i="62" s="1"/>
  <c r="DJ1239" i="62"/>
  <c r="DJ1472" i="62" s="1"/>
  <c r="DI1239" i="62"/>
  <c r="DI1472" i="62" s="1"/>
  <c r="DH1239" i="62"/>
  <c r="DH1472" i="62" s="1"/>
  <c r="DG1239" i="62"/>
  <c r="DG1472" i="62" s="1"/>
  <c r="DF1239" i="62"/>
  <c r="DF1472" i="62" s="1"/>
  <c r="DE1239" i="62"/>
  <c r="DE1472" i="62" s="1"/>
  <c r="DD1239" i="62"/>
  <c r="DD1472" i="62" s="1"/>
  <c r="DC1239" i="62"/>
  <c r="DC1472" i="62" s="1"/>
  <c r="DB1239" i="62"/>
  <c r="DB1472" i="62" s="1"/>
  <c r="DA1239" i="62"/>
  <c r="DA1472" i="62" s="1"/>
  <c r="CZ1239" i="62"/>
  <c r="CZ1472" i="62" s="1"/>
  <c r="CU1239" i="62"/>
  <c r="CU1472" i="62" s="1"/>
  <c r="CT1239" i="62"/>
  <c r="CT1472" i="62" s="1"/>
  <c r="CS1239" i="62"/>
  <c r="CS1472" i="62" s="1"/>
  <c r="CR1239" i="62"/>
  <c r="CR1472" i="62" s="1"/>
  <c r="CH1239" i="62"/>
  <c r="CH1472" i="62" s="1"/>
  <c r="CG1239" i="62"/>
  <c r="CG1472" i="62" s="1"/>
  <c r="CF1239" i="62"/>
  <c r="CF1472" i="62" s="1"/>
  <c r="CE1239" i="62"/>
  <c r="CE1472" i="62" s="1"/>
  <c r="CA1239" i="62"/>
  <c r="CA1472" i="62" s="1"/>
  <c r="BZ1239" i="62"/>
  <c r="BZ1472" i="62" s="1"/>
  <c r="BY1239" i="62"/>
  <c r="BY1472" i="62" s="1"/>
  <c r="BX1239" i="62"/>
  <c r="BX1472" i="62" s="1"/>
  <c r="BW1239" i="62"/>
  <c r="BW1472" i="62" s="1"/>
  <c r="BV1239" i="62"/>
  <c r="BV1472" i="62" s="1"/>
  <c r="BU1239" i="62"/>
  <c r="BU1472" i="62" s="1"/>
  <c r="BT1239" i="62"/>
  <c r="BT1472" i="62" s="1"/>
  <c r="BS1239" i="62"/>
  <c r="BS1472" i="62" s="1"/>
  <c r="BB1239" i="62"/>
  <c r="BB1472" i="62" s="1"/>
  <c r="FV1472" i="62" s="1"/>
  <c r="BA1239" i="62"/>
  <c r="BA1472" i="62" s="1"/>
  <c r="FU1472" i="62" s="1"/>
  <c r="AZ1239" i="62"/>
  <c r="AZ1472" i="62" s="1"/>
  <c r="FT1472" i="62" s="1"/>
  <c r="AY1239" i="62"/>
  <c r="AY1472" i="62" s="1"/>
  <c r="FS1472" i="62" s="1"/>
  <c r="AX1239" i="62"/>
  <c r="AX1472" i="62" s="1"/>
  <c r="AW1239" i="62"/>
  <c r="AW1472" i="62" s="1"/>
  <c r="AV1239" i="62"/>
  <c r="AV1472" i="62" s="1"/>
  <c r="AU1239" i="62"/>
  <c r="AU1472" i="62" s="1"/>
  <c r="AT1239" i="62"/>
  <c r="AT1472" i="62" s="1"/>
  <c r="AS1239" i="62"/>
  <c r="AS1472" i="62" s="1"/>
  <c r="AR1239" i="62"/>
  <c r="AR1472" i="62" s="1"/>
  <c r="AQ1239" i="62"/>
  <c r="AQ1472" i="62" s="1"/>
  <c r="AP1239" i="62"/>
  <c r="AP1472" i="62" s="1"/>
  <c r="AO1239" i="62"/>
  <c r="AO1472" i="62" s="1"/>
  <c r="AN1239" i="62"/>
  <c r="AN1472" i="62" s="1"/>
  <c r="AM1239" i="62"/>
  <c r="AM1472" i="62" s="1"/>
  <c r="AL1239" i="62"/>
  <c r="AL1472" i="62" s="1"/>
  <c r="AK1239" i="62"/>
  <c r="AK1472" i="62" s="1"/>
  <c r="AJ1239" i="62"/>
  <c r="AJ1472" i="62" s="1"/>
  <c r="AI1239" i="62"/>
  <c r="AI1472" i="62" s="1"/>
  <c r="AH1239" i="62"/>
  <c r="AH1472" i="62" s="1"/>
  <c r="AG1239" i="62"/>
  <c r="AG1472" i="62" s="1"/>
  <c r="AF1239" i="62"/>
  <c r="AF1472" i="62" s="1"/>
  <c r="AE1239" i="62"/>
  <c r="AE1472" i="62" s="1"/>
  <c r="AD1239" i="62"/>
  <c r="AD1472" i="62" s="1"/>
  <c r="AC1239" i="62"/>
  <c r="AC1472" i="62" s="1"/>
  <c r="AB1239" i="62"/>
  <c r="AB1472" i="62" s="1"/>
  <c r="AA1239" i="62"/>
  <c r="AA1472" i="62" s="1"/>
  <c r="Z1239" i="62"/>
  <c r="Z1472" i="62" s="1"/>
  <c r="Y1239" i="62"/>
  <c r="Y1472" i="62" s="1"/>
  <c r="X1239" i="62"/>
  <c r="X1472" i="62" s="1"/>
  <c r="W1239" i="62"/>
  <c r="W1472" i="62" s="1"/>
  <c r="V1239" i="62"/>
  <c r="V1472" i="62" s="1"/>
  <c r="U1239" i="62"/>
  <c r="U1472" i="62" s="1"/>
  <c r="T1239" i="62"/>
  <c r="T1472" i="62" s="1"/>
  <c r="S1239" i="62"/>
  <c r="S1472" i="62" s="1"/>
  <c r="R1239" i="62"/>
  <c r="R1472" i="62" s="1"/>
  <c r="Q1239" i="62"/>
  <c r="Q1472" i="62" s="1"/>
  <c r="P1239" i="62"/>
  <c r="P1472" i="62" s="1"/>
  <c r="O1239" i="62"/>
  <c r="O1472" i="62" s="1"/>
  <c r="N1239" i="62"/>
  <c r="FL1238" i="62"/>
  <c r="FJ1238" i="62"/>
  <c r="FI1238" i="62"/>
  <c r="FH1238" i="62"/>
  <c r="FF1238" i="62"/>
  <c r="EZ1238" i="62"/>
  <c r="EY1238" i="62"/>
  <c r="EX1238" i="62"/>
  <c r="EW1238" i="62"/>
  <c r="EV1238" i="62"/>
  <c r="EU1238" i="62"/>
  <c r="ET1238" i="62"/>
  <c r="EM1238" i="62"/>
  <c r="EL1238" i="62"/>
  <c r="EK1238" i="62"/>
  <c r="EJ1238" i="62"/>
  <c r="EI1238" i="62"/>
  <c r="EH1238" i="62"/>
  <c r="EG1238" i="62"/>
  <c r="DO1238" i="62"/>
  <c r="DN1238" i="62"/>
  <c r="DM1238" i="62"/>
  <c r="DL1238" i="62"/>
  <c r="DK1238" i="62"/>
  <c r="DJ1238" i="62"/>
  <c r="DI1238" i="62"/>
  <c r="DH1238" i="62"/>
  <c r="DG1238" i="62"/>
  <c r="DF1238" i="62"/>
  <c r="DE1238" i="62"/>
  <c r="DD1238" i="62"/>
  <c r="DC1238" i="62"/>
  <c r="DB1238" i="62"/>
  <c r="DA1238" i="62"/>
  <c r="CZ1238" i="62"/>
  <c r="CU1238" i="62"/>
  <c r="CT1238" i="62"/>
  <c r="CS1238" i="62"/>
  <c r="CR1238" i="62"/>
  <c r="CH1238" i="62"/>
  <c r="CG1238" i="62"/>
  <c r="CF1238" i="62"/>
  <c r="CE1238" i="62"/>
  <c r="CA1238" i="62"/>
  <c r="BZ1238" i="62"/>
  <c r="BY1238" i="62"/>
  <c r="BX1238" i="62"/>
  <c r="BW1238" i="62"/>
  <c r="BV1238" i="62"/>
  <c r="BU1238" i="62"/>
  <c r="BT1238" i="62"/>
  <c r="BS1238" i="62"/>
  <c r="BB1238" i="62"/>
  <c r="BA1238" i="62"/>
  <c r="AZ1238" i="62"/>
  <c r="AY1238" i="62"/>
  <c r="AX1238" i="62"/>
  <c r="AW1238" i="62"/>
  <c r="AV1238" i="62"/>
  <c r="AU1238" i="62"/>
  <c r="AT1238" i="62"/>
  <c r="AS1238" i="62"/>
  <c r="AR1238" i="62"/>
  <c r="AQ1238" i="62"/>
  <c r="AP1238" i="62"/>
  <c r="AO1238" i="62"/>
  <c r="AN1238" i="62"/>
  <c r="AM1238" i="62"/>
  <c r="AL1238" i="62"/>
  <c r="AK1238" i="62"/>
  <c r="AJ1238" i="62"/>
  <c r="AI1238" i="62"/>
  <c r="AH1238" i="62"/>
  <c r="AG1238" i="62"/>
  <c r="AF1238" i="62"/>
  <c r="AE1238" i="62"/>
  <c r="AD1238" i="62"/>
  <c r="AC1238" i="62"/>
  <c r="AB1238" i="62"/>
  <c r="AA1238" i="62"/>
  <c r="Z1238" i="62"/>
  <c r="Y1238" i="62"/>
  <c r="X1238" i="62"/>
  <c r="W1238" i="62"/>
  <c r="V1238" i="62"/>
  <c r="U1238" i="62"/>
  <c r="T1238" i="62"/>
  <c r="S1238" i="62"/>
  <c r="R1238" i="62"/>
  <c r="Q1238" i="62"/>
  <c r="P1238" i="62"/>
  <c r="DY1238" i="62" s="1"/>
  <c r="O1238" i="62"/>
  <c r="N1238" i="62"/>
  <c r="FL1237" i="62"/>
  <c r="FL1469" i="62" s="1"/>
  <c r="FJ1237" i="62"/>
  <c r="FJ1469" i="62" s="1"/>
  <c r="FI1237" i="62"/>
  <c r="FI1469" i="62" s="1"/>
  <c r="FH1237" i="62"/>
  <c r="FH1469" i="62" s="1"/>
  <c r="FF1237" i="62"/>
  <c r="FF1469" i="62" s="1"/>
  <c r="EZ1237" i="62"/>
  <c r="EZ1469" i="62" s="1"/>
  <c r="EY1237" i="62"/>
  <c r="EY1469" i="62" s="1"/>
  <c r="EX1237" i="62"/>
  <c r="EX1469" i="62" s="1"/>
  <c r="EW1237" i="62"/>
  <c r="EW1469" i="62" s="1"/>
  <c r="EV1237" i="62"/>
  <c r="EV1469" i="62" s="1"/>
  <c r="EU1237" i="62"/>
  <c r="EU1469" i="62" s="1"/>
  <c r="ET1237" i="62"/>
  <c r="ET1469" i="62" s="1"/>
  <c r="EM1237" i="62"/>
  <c r="EM1469" i="62" s="1"/>
  <c r="EL1237" i="62"/>
  <c r="EL1469" i="62" s="1"/>
  <c r="EK1237" i="62"/>
  <c r="EK1469" i="62" s="1"/>
  <c r="EJ1237" i="62"/>
  <c r="EJ1469" i="62" s="1"/>
  <c r="EI1237" i="62"/>
  <c r="EI1469" i="62" s="1"/>
  <c r="EH1237" i="62"/>
  <c r="EH1469" i="62" s="1"/>
  <c r="EG1237" i="62"/>
  <c r="EG1469" i="62" s="1"/>
  <c r="DO1237" i="62"/>
  <c r="DO1469" i="62" s="1"/>
  <c r="DN1237" i="62"/>
  <c r="DN1469" i="62" s="1"/>
  <c r="DM1237" i="62"/>
  <c r="DM1469" i="62" s="1"/>
  <c r="DL1237" i="62"/>
  <c r="DL1469" i="62" s="1"/>
  <c r="DK1237" i="62"/>
  <c r="DK1469" i="62" s="1"/>
  <c r="DJ1237" i="62"/>
  <c r="DJ1469" i="62" s="1"/>
  <c r="DI1237" i="62"/>
  <c r="DI1469" i="62" s="1"/>
  <c r="DH1237" i="62"/>
  <c r="DH1469" i="62" s="1"/>
  <c r="DG1237" i="62"/>
  <c r="DG1469" i="62" s="1"/>
  <c r="DF1237" i="62"/>
  <c r="DF1469" i="62" s="1"/>
  <c r="DE1237" i="62"/>
  <c r="DE1469" i="62" s="1"/>
  <c r="DD1237" i="62"/>
  <c r="DD1469" i="62" s="1"/>
  <c r="DC1237" i="62"/>
  <c r="DC1469" i="62" s="1"/>
  <c r="DB1237" i="62"/>
  <c r="DB1469" i="62" s="1"/>
  <c r="DA1237" i="62"/>
  <c r="DA1469" i="62" s="1"/>
  <c r="CZ1237" i="62"/>
  <c r="CZ1469" i="62" s="1"/>
  <c r="CU1237" i="62"/>
  <c r="CU1469" i="62" s="1"/>
  <c r="CT1237" i="62"/>
  <c r="CT1469" i="62" s="1"/>
  <c r="CS1237" i="62"/>
  <c r="CS1469" i="62" s="1"/>
  <c r="CR1237" i="62"/>
  <c r="CR1469" i="62" s="1"/>
  <c r="CH1237" i="62"/>
  <c r="CH1469" i="62" s="1"/>
  <c r="CG1237" i="62"/>
  <c r="CG1469" i="62" s="1"/>
  <c r="CF1237" i="62"/>
  <c r="CF1469" i="62" s="1"/>
  <c r="CE1237" i="62"/>
  <c r="CE1469" i="62" s="1"/>
  <c r="CA1237" i="62"/>
  <c r="CA1469" i="62" s="1"/>
  <c r="BZ1237" i="62"/>
  <c r="BZ1469" i="62" s="1"/>
  <c r="BY1237" i="62"/>
  <c r="BY1469" i="62" s="1"/>
  <c r="BX1237" i="62"/>
  <c r="BX1469" i="62" s="1"/>
  <c r="BW1237" i="62"/>
  <c r="BW1469" i="62" s="1"/>
  <c r="BV1237" i="62"/>
  <c r="BV1469" i="62" s="1"/>
  <c r="BU1237" i="62"/>
  <c r="BU1469" i="62" s="1"/>
  <c r="BT1237" i="62"/>
  <c r="BT1469" i="62" s="1"/>
  <c r="BS1237" i="62"/>
  <c r="BS1469" i="62" s="1"/>
  <c r="BB1237" i="62"/>
  <c r="BB1469" i="62" s="1"/>
  <c r="FV1469" i="62" s="1"/>
  <c r="BA1237" i="62"/>
  <c r="BA1469" i="62" s="1"/>
  <c r="FU1469" i="62" s="1"/>
  <c r="AZ1237" i="62"/>
  <c r="AZ1469" i="62" s="1"/>
  <c r="FT1469" i="62" s="1"/>
  <c r="AY1237" i="62"/>
  <c r="AY1469" i="62" s="1"/>
  <c r="FS1469" i="62" s="1"/>
  <c r="AX1237" i="62"/>
  <c r="AX1469" i="62" s="1"/>
  <c r="AW1237" i="62"/>
  <c r="AW1469" i="62" s="1"/>
  <c r="AV1237" i="62"/>
  <c r="AV1469" i="62" s="1"/>
  <c r="AU1237" i="62"/>
  <c r="AU1469" i="62" s="1"/>
  <c r="AT1237" i="62"/>
  <c r="AT1469" i="62" s="1"/>
  <c r="AS1237" i="62"/>
  <c r="AS1469" i="62" s="1"/>
  <c r="AR1237" i="62"/>
  <c r="AR1469" i="62" s="1"/>
  <c r="AQ1237" i="62"/>
  <c r="AQ1469" i="62" s="1"/>
  <c r="AP1237" i="62"/>
  <c r="AP1469" i="62" s="1"/>
  <c r="AO1237" i="62"/>
  <c r="AO1469" i="62" s="1"/>
  <c r="AN1237" i="62"/>
  <c r="AN1469" i="62" s="1"/>
  <c r="AM1237" i="62"/>
  <c r="AM1469" i="62" s="1"/>
  <c r="AL1237" i="62"/>
  <c r="AL1469" i="62" s="1"/>
  <c r="AK1237" i="62"/>
  <c r="AK1469" i="62" s="1"/>
  <c r="AJ1237" i="62"/>
  <c r="AJ1469" i="62" s="1"/>
  <c r="AI1237" i="62"/>
  <c r="AI1469" i="62" s="1"/>
  <c r="AH1237" i="62"/>
  <c r="AH1469" i="62" s="1"/>
  <c r="AG1237" i="62"/>
  <c r="AG1469" i="62" s="1"/>
  <c r="AF1237" i="62"/>
  <c r="AF1469" i="62" s="1"/>
  <c r="AE1237" i="62"/>
  <c r="AE1469" i="62" s="1"/>
  <c r="AD1237" i="62"/>
  <c r="AD1469" i="62" s="1"/>
  <c r="AC1237" i="62"/>
  <c r="AC1469" i="62" s="1"/>
  <c r="AB1237" i="62"/>
  <c r="AB1469" i="62" s="1"/>
  <c r="AA1237" i="62"/>
  <c r="AA1469" i="62" s="1"/>
  <c r="Z1237" i="62"/>
  <c r="Z1469" i="62" s="1"/>
  <c r="Y1237" i="62"/>
  <c r="Y1469" i="62" s="1"/>
  <c r="X1237" i="62"/>
  <c r="X1469" i="62" s="1"/>
  <c r="W1237" i="62"/>
  <c r="W1469" i="62" s="1"/>
  <c r="V1237" i="62"/>
  <c r="V1469" i="62" s="1"/>
  <c r="U1237" i="62"/>
  <c r="U1469" i="62" s="1"/>
  <c r="T1237" i="62"/>
  <c r="T1469" i="62" s="1"/>
  <c r="S1237" i="62"/>
  <c r="S1469" i="62" s="1"/>
  <c r="R1237" i="62"/>
  <c r="R1469" i="62" s="1"/>
  <c r="Q1237" i="62"/>
  <c r="Q1469" i="62" s="1"/>
  <c r="P1237" i="62"/>
  <c r="P1469" i="62" s="1"/>
  <c r="O1237" i="62"/>
  <c r="O1469" i="62" s="1"/>
  <c r="N1237" i="62"/>
  <c r="FL1236" i="62"/>
  <c r="FJ1236" i="62"/>
  <c r="FI1236" i="62"/>
  <c r="FH1236" i="62"/>
  <c r="FF1236" i="62"/>
  <c r="EZ1236" i="62"/>
  <c r="EY1236" i="62"/>
  <c r="EX1236" i="62"/>
  <c r="EW1236" i="62"/>
  <c r="EV1236" i="62"/>
  <c r="EU1236" i="62"/>
  <c r="ET1236" i="62"/>
  <c r="EM1236" i="62"/>
  <c r="EL1236" i="62"/>
  <c r="EK1236" i="62"/>
  <c r="EJ1236" i="62"/>
  <c r="EI1236" i="62"/>
  <c r="EH1236" i="62"/>
  <c r="EG1236" i="62"/>
  <c r="DO1236" i="62"/>
  <c r="DN1236" i="62"/>
  <c r="DM1236" i="62"/>
  <c r="DL1236" i="62"/>
  <c r="DK1236" i="62"/>
  <c r="DJ1236" i="62"/>
  <c r="DI1236" i="62"/>
  <c r="DH1236" i="62"/>
  <c r="DG1236" i="62"/>
  <c r="DF1236" i="62"/>
  <c r="DE1236" i="62"/>
  <c r="DD1236" i="62"/>
  <c r="DC1236" i="62"/>
  <c r="DB1236" i="62"/>
  <c r="DA1236" i="62"/>
  <c r="CZ1236" i="62"/>
  <c r="CU1236" i="62"/>
  <c r="CT1236" i="62"/>
  <c r="CS1236" i="62"/>
  <c r="CR1236" i="62"/>
  <c r="CH1236" i="62"/>
  <c r="CG1236" i="62"/>
  <c r="CF1236" i="62"/>
  <c r="CE1236" i="62"/>
  <c r="CA1236" i="62"/>
  <c r="BZ1236" i="62"/>
  <c r="BY1236" i="62"/>
  <c r="BX1236" i="62"/>
  <c r="BW1236" i="62"/>
  <c r="BV1236" i="62"/>
  <c r="BU1236" i="62"/>
  <c r="BT1236" i="62"/>
  <c r="BS1236" i="62"/>
  <c r="BB1236" i="62"/>
  <c r="BA1236" i="62"/>
  <c r="AZ1236" i="62"/>
  <c r="AY1236" i="62"/>
  <c r="AX1236" i="62"/>
  <c r="AW1236" i="62"/>
  <c r="AV1236" i="62"/>
  <c r="AU1236" i="62"/>
  <c r="AT1236" i="62"/>
  <c r="AS1236" i="62"/>
  <c r="AR1236" i="62"/>
  <c r="AQ1236" i="62"/>
  <c r="AP1236" i="62"/>
  <c r="AO1236" i="62"/>
  <c r="AN1236" i="62"/>
  <c r="AM1236" i="62"/>
  <c r="AL1236" i="62"/>
  <c r="AK1236" i="62"/>
  <c r="AJ1236" i="62"/>
  <c r="AI1236" i="62"/>
  <c r="AH1236" i="62"/>
  <c r="AG1236" i="62"/>
  <c r="AF1236" i="62"/>
  <c r="AE1236" i="62"/>
  <c r="AD1236" i="62"/>
  <c r="AC1236" i="62"/>
  <c r="AB1236" i="62"/>
  <c r="AA1236" i="62"/>
  <c r="Z1236" i="62"/>
  <c r="Y1236" i="62"/>
  <c r="X1236" i="62"/>
  <c r="W1236" i="62"/>
  <c r="V1236" i="62"/>
  <c r="U1236" i="62"/>
  <c r="T1236" i="62"/>
  <c r="S1236" i="62"/>
  <c r="R1236" i="62"/>
  <c r="Q1236" i="62"/>
  <c r="P1236" i="62"/>
  <c r="O1236" i="62"/>
  <c r="N1236" i="62"/>
  <c r="FL1235" i="62"/>
  <c r="FL1466" i="62" s="1"/>
  <c r="FJ1235" i="62"/>
  <c r="FJ1466" i="62" s="1"/>
  <c r="FI1235" i="62"/>
  <c r="FI1466" i="62" s="1"/>
  <c r="FH1235" i="62"/>
  <c r="FH1466" i="62" s="1"/>
  <c r="FF1235" i="62"/>
  <c r="FF1466" i="62" s="1"/>
  <c r="EZ1235" i="62"/>
  <c r="EZ1466" i="62" s="1"/>
  <c r="EY1235" i="62"/>
  <c r="EY1466" i="62" s="1"/>
  <c r="EX1235" i="62"/>
  <c r="EX1466" i="62" s="1"/>
  <c r="EW1235" i="62"/>
  <c r="EW1466" i="62" s="1"/>
  <c r="EV1235" i="62"/>
  <c r="EV1466" i="62" s="1"/>
  <c r="EU1235" i="62"/>
  <c r="EU1466" i="62" s="1"/>
  <c r="ET1235" i="62"/>
  <c r="ET1466" i="62" s="1"/>
  <c r="EM1235" i="62"/>
  <c r="EM1466" i="62" s="1"/>
  <c r="EL1235" i="62"/>
  <c r="EL1466" i="62" s="1"/>
  <c r="EK1235" i="62"/>
  <c r="EK1466" i="62" s="1"/>
  <c r="EJ1235" i="62"/>
  <c r="EJ1466" i="62" s="1"/>
  <c r="EI1235" i="62"/>
  <c r="EI1466" i="62" s="1"/>
  <c r="EH1235" i="62"/>
  <c r="EH1466" i="62" s="1"/>
  <c r="EG1235" i="62"/>
  <c r="EG1466" i="62" s="1"/>
  <c r="DO1235" i="62"/>
  <c r="DO1466" i="62" s="1"/>
  <c r="DN1235" i="62"/>
  <c r="DN1466" i="62" s="1"/>
  <c r="DM1235" i="62"/>
  <c r="DM1466" i="62" s="1"/>
  <c r="DL1235" i="62"/>
  <c r="DL1466" i="62" s="1"/>
  <c r="DK1235" i="62"/>
  <c r="DK1466" i="62" s="1"/>
  <c r="DJ1235" i="62"/>
  <c r="DJ1466" i="62" s="1"/>
  <c r="DI1235" i="62"/>
  <c r="DI1466" i="62" s="1"/>
  <c r="DH1235" i="62"/>
  <c r="DH1466" i="62" s="1"/>
  <c r="DG1235" i="62"/>
  <c r="DG1466" i="62" s="1"/>
  <c r="DF1235" i="62"/>
  <c r="DF1466" i="62" s="1"/>
  <c r="DE1235" i="62"/>
  <c r="DE1466" i="62" s="1"/>
  <c r="DD1235" i="62"/>
  <c r="DD1466" i="62" s="1"/>
  <c r="DC1235" i="62"/>
  <c r="DC1466" i="62" s="1"/>
  <c r="DB1235" i="62"/>
  <c r="DB1466" i="62" s="1"/>
  <c r="DA1235" i="62"/>
  <c r="DA1466" i="62" s="1"/>
  <c r="CZ1235" i="62"/>
  <c r="CZ1466" i="62" s="1"/>
  <c r="CU1235" i="62"/>
  <c r="CU1466" i="62" s="1"/>
  <c r="CT1235" i="62"/>
  <c r="CT1466" i="62" s="1"/>
  <c r="CS1235" i="62"/>
  <c r="CS1466" i="62" s="1"/>
  <c r="CR1235" i="62"/>
  <c r="CR1466" i="62" s="1"/>
  <c r="CH1235" i="62"/>
  <c r="CH1466" i="62" s="1"/>
  <c r="CG1235" i="62"/>
  <c r="CG1466" i="62" s="1"/>
  <c r="CF1235" i="62"/>
  <c r="CF1466" i="62" s="1"/>
  <c r="CE1235" i="62"/>
  <c r="CE1466" i="62" s="1"/>
  <c r="CA1235" i="62"/>
  <c r="CA1466" i="62" s="1"/>
  <c r="BZ1235" i="62"/>
  <c r="BZ1466" i="62" s="1"/>
  <c r="BY1235" i="62"/>
  <c r="BY1466" i="62" s="1"/>
  <c r="BX1235" i="62"/>
  <c r="BX1466" i="62" s="1"/>
  <c r="BW1235" i="62"/>
  <c r="BW1466" i="62" s="1"/>
  <c r="BV1235" i="62"/>
  <c r="BV1466" i="62" s="1"/>
  <c r="BU1235" i="62"/>
  <c r="BU1466" i="62" s="1"/>
  <c r="BT1235" i="62"/>
  <c r="BT1466" i="62" s="1"/>
  <c r="BS1235" i="62"/>
  <c r="BS1466" i="62" s="1"/>
  <c r="BB1235" i="62"/>
  <c r="BB1466" i="62" s="1"/>
  <c r="FV1466" i="62" s="1"/>
  <c r="BA1235" i="62"/>
  <c r="BA1466" i="62" s="1"/>
  <c r="FU1466" i="62" s="1"/>
  <c r="AZ1235" i="62"/>
  <c r="AZ1466" i="62" s="1"/>
  <c r="FT1466" i="62" s="1"/>
  <c r="AY1235" i="62"/>
  <c r="AY1466" i="62" s="1"/>
  <c r="FS1466" i="62" s="1"/>
  <c r="AX1235" i="62"/>
  <c r="AX1466" i="62" s="1"/>
  <c r="AW1235" i="62"/>
  <c r="AW1466" i="62" s="1"/>
  <c r="AV1235" i="62"/>
  <c r="AV1466" i="62" s="1"/>
  <c r="AU1235" i="62"/>
  <c r="AU1466" i="62" s="1"/>
  <c r="AT1235" i="62"/>
  <c r="AT1466" i="62" s="1"/>
  <c r="AS1235" i="62"/>
  <c r="AS1466" i="62" s="1"/>
  <c r="AR1235" i="62"/>
  <c r="AR1466" i="62" s="1"/>
  <c r="AQ1235" i="62"/>
  <c r="AQ1466" i="62" s="1"/>
  <c r="AP1235" i="62"/>
  <c r="AP1466" i="62" s="1"/>
  <c r="AO1235" i="62"/>
  <c r="AO1466" i="62" s="1"/>
  <c r="AN1235" i="62"/>
  <c r="AN1466" i="62" s="1"/>
  <c r="AM1235" i="62"/>
  <c r="AM1466" i="62" s="1"/>
  <c r="AL1235" i="62"/>
  <c r="AL1466" i="62" s="1"/>
  <c r="AK1235" i="62"/>
  <c r="AK1466" i="62" s="1"/>
  <c r="AJ1235" i="62"/>
  <c r="AJ1466" i="62" s="1"/>
  <c r="AI1235" i="62"/>
  <c r="AI1466" i="62" s="1"/>
  <c r="AH1235" i="62"/>
  <c r="AH1466" i="62" s="1"/>
  <c r="AG1235" i="62"/>
  <c r="AG1466" i="62" s="1"/>
  <c r="AF1235" i="62"/>
  <c r="AF1466" i="62" s="1"/>
  <c r="AE1235" i="62"/>
  <c r="AE1466" i="62" s="1"/>
  <c r="AD1235" i="62"/>
  <c r="AD1466" i="62" s="1"/>
  <c r="AC1235" i="62"/>
  <c r="AC1466" i="62" s="1"/>
  <c r="AB1235" i="62"/>
  <c r="AB1466" i="62" s="1"/>
  <c r="AA1235" i="62"/>
  <c r="AA1466" i="62" s="1"/>
  <c r="Z1235" i="62"/>
  <c r="Z1466" i="62" s="1"/>
  <c r="Y1235" i="62"/>
  <c r="Y1466" i="62" s="1"/>
  <c r="X1235" i="62"/>
  <c r="X1466" i="62" s="1"/>
  <c r="W1235" i="62"/>
  <c r="W1466" i="62" s="1"/>
  <c r="V1235" i="62"/>
  <c r="V1466" i="62" s="1"/>
  <c r="U1235" i="62"/>
  <c r="U1466" i="62" s="1"/>
  <c r="T1235" i="62"/>
  <c r="T1466" i="62" s="1"/>
  <c r="S1235" i="62"/>
  <c r="S1466" i="62" s="1"/>
  <c r="R1235" i="62"/>
  <c r="R1466" i="62" s="1"/>
  <c r="Q1235" i="62"/>
  <c r="Q1466" i="62" s="1"/>
  <c r="P1235" i="62"/>
  <c r="P1466" i="62" s="1"/>
  <c r="O1235" i="62"/>
  <c r="O1466" i="62" s="1"/>
  <c r="N1235" i="62"/>
  <c r="FL1234" i="62"/>
  <c r="FL1465" i="62" s="1"/>
  <c r="FJ1234" i="62"/>
  <c r="FJ1465" i="62" s="1"/>
  <c r="FI1234" i="62"/>
  <c r="FI1465" i="62" s="1"/>
  <c r="FH1234" i="62"/>
  <c r="FH1465" i="62" s="1"/>
  <c r="FF1234" i="62"/>
  <c r="FF1465" i="62" s="1"/>
  <c r="EZ1234" i="62"/>
  <c r="EZ1465" i="62" s="1"/>
  <c r="EY1234" i="62"/>
  <c r="EY1465" i="62" s="1"/>
  <c r="EX1234" i="62"/>
  <c r="EX1465" i="62" s="1"/>
  <c r="EW1234" i="62"/>
  <c r="EW1465" i="62" s="1"/>
  <c r="EV1234" i="62"/>
  <c r="EV1465" i="62" s="1"/>
  <c r="EU1234" i="62"/>
  <c r="EU1465" i="62" s="1"/>
  <c r="ET1234" i="62"/>
  <c r="ET1465" i="62" s="1"/>
  <c r="EM1234" i="62"/>
  <c r="EM1465" i="62" s="1"/>
  <c r="EL1234" i="62"/>
  <c r="EL1465" i="62" s="1"/>
  <c r="EK1234" i="62"/>
  <c r="EK1465" i="62" s="1"/>
  <c r="EJ1234" i="62"/>
  <c r="EJ1465" i="62" s="1"/>
  <c r="EI1234" i="62"/>
  <c r="EI1465" i="62" s="1"/>
  <c r="EH1234" i="62"/>
  <c r="EH1465" i="62" s="1"/>
  <c r="EG1234" i="62"/>
  <c r="EG1465" i="62" s="1"/>
  <c r="DO1234" i="62"/>
  <c r="DO1465" i="62" s="1"/>
  <c r="DN1234" i="62"/>
  <c r="DN1465" i="62" s="1"/>
  <c r="DM1234" i="62"/>
  <c r="DM1465" i="62" s="1"/>
  <c r="DL1234" i="62"/>
  <c r="DL1465" i="62" s="1"/>
  <c r="DK1234" i="62"/>
  <c r="DK1465" i="62" s="1"/>
  <c r="DJ1234" i="62"/>
  <c r="DJ1465" i="62" s="1"/>
  <c r="DI1234" i="62"/>
  <c r="DI1465" i="62" s="1"/>
  <c r="DH1234" i="62"/>
  <c r="DH1465" i="62" s="1"/>
  <c r="DG1234" i="62"/>
  <c r="DG1465" i="62" s="1"/>
  <c r="DF1234" i="62"/>
  <c r="DF1465" i="62" s="1"/>
  <c r="DE1234" i="62"/>
  <c r="DE1465" i="62" s="1"/>
  <c r="DD1234" i="62"/>
  <c r="DD1465" i="62" s="1"/>
  <c r="DC1234" i="62"/>
  <c r="DC1465" i="62" s="1"/>
  <c r="DB1234" i="62"/>
  <c r="DB1465" i="62" s="1"/>
  <c r="DA1234" i="62"/>
  <c r="DA1465" i="62" s="1"/>
  <c r="CZ1234" i="62"/>
  <c r="CZ1465" i="62" s="1"/>
  <c r="CU1234" i="62"/>
  <c r="CU1465" i="62" s="1"/>
  <c r="CT1234" i="62"/>
  <c r="CT1465" i="62" s="1"/>
  <c r="CS1234" i="62"/>
  <c r="CS1465" i="62" s="1"/>
  <c r="CR1234" i="62"/>
  <c r="CR1465" i="62" s="1"/>
  <c r="CH1234" i="62"/>
  <c r="CH1465" i="62" s="1"/>
  <c r="CG1234" i="62"/>
  <c r="CG1465" i="62" s="1"/>
  <c r="CF1234" i="62"/>
  <c r="CF1465" i="62" s="1"/>
  <c r="CE1234" i="62"/>
  <c r="CE1465" i="62" s="1"/>
  <c r="CA1234" i="62"/>
  <c r="CA1465" i="62" s="1"/>
  <c r="BZ1234" i="62"/>
  <c r="BZ1465" i="62" s="1"/>
  <c r="BY1234" i="62"/>
  <c r="BY1465" i="62" s="1"/>
  <c r="BX1234" i="62"/>
  <c r="BX1465" i="62" s="1"/>
  <c r="BW1234" i="62"/>
  <c r="BW1465" i="62" s="1"/>
  <c r="BV1234" i="62"/>
  <c r="BV1465" i="62" s="1"/>
  <c r="BU1234" i="62"/>
  <c r="BU1465" i="62" s="1"/>
  <c r="BT1234" i="62"/>
  <c r="BT1465" i="62" s="1"/>
  <c r="BS1234" i="62"/>
  <c r="BS1465" i="62" s="1"/>
  <c r="BB1234" i="62"/>
  <c r="BB1465" i="62" s="1"/>
  <c r="FV1465" i="62" s="1"/>
  <c r="BA1234" i="62"/>
  <c r="BA1465" i="62" s="1"/>
  <c r="FU1465" i="62" s="1"/>
  <c r="AZ1234" i="62"/>
  <c r="AZ1465" i="62" s="1"/>
  <c r="FT1465" i="62" s="1"/>
  <c r="AY1234" i="62"/>
  <c r="AY1465" i="62" s="1"/>
  <c r="FS1465" i="62" s="1"/>
  <c r="AX1234" i="62"/>
  <c r="AX1465" i="62" s="1"/>
  <c r="AW1234" i="62"/>
  <c r="AW1465" i="62" s="1"/>
  <c r="AV1234" i="62"/>
  <c r="AV1465" i="62" s="1"/>
  <c r="AU1234" i="62"/>
  <c r="AU1465" i="62" s="1"/>
  <c r="AT1234" i="62"/>
  <c r="AT1465" i="62" s="1"/>
  <c r="AS1234" i="62"/>
  <c r="AS1465" i="62" s="1"/>
  <c r="AR1234" i="62"/>
  <c r="AR1465" i="62" s="1"/>
  <c r="AQ1234" i="62"/>
  <c r="AQ1465" i="62" s="1"/>
  <c r="AP1234" i="62"/>
  <c r="AP1465" i="62" s="1"/>
  <c r="AO1234" i="62"/>
  <c r="AO1465" i="62" s="1"/>
  <c r="AN1234" i="62"/>
  <c r="AN1465" i="62" s="1"/>
  <c r="AM1234" i="62"/>
  <c r="AM1465" i="62" s="1"/>
  <c r="AL1234" i="62"/>
  <c r="AL1465" i="62" s="1"/>
  <c r="AK1234" i="62"/>
  <c r="AK1465" i="62" s="1"/>
  <c r="AJ1234" i="62"/>
  <c r="AJ1465" i="62" s="1"/>
  <c r="AI1234" i="62"/>
  <c r="AI1465" i="62" s="1"/>
  <c r="AH1234" i="62"/>
  <c r="AH1465" i="62" s="1"/>
  <c r="AG1234" i="62"/>
  <c r="AG1465" i="62" s="1"/>
  <c r="AF1234" i="62"/>
  <c r="AF1465" i="62" s="1"/>
  <c r="AE1234" i="62"/>
  <c r="AE1465" i="62" s="1"/>
  <c r="AD1234" i="62"/>
  <c r="AD1465" i="62" s="1"/>
  <c r="AC1234" i="62"/>
  <c r="AC1465" i="62" s="1"/>
  <c r="AB1234" i="62"/>
  <c r="AB1465" i="62" s="1"/>
  <c r="AA1234" i="62"/>
  <c r="AA1465" i="62" s="1"/>
  <c r="Z1234" i="62"/>
  <c r="Z1465" i="62" s="1"/>
  <c r="Y1234" i="62"/>
  <c r="Y1465" i="62" s="1"/>
  <c r="X1234" i="62"/>
  <c r="X1465" i="62" s="1"/>
  <c r="W1234" i="62"/>
  <c r="W1465" i="62" s="1"/>
  <c r="V1234" i="62"/>
  <c r="V1465" i="62" s="1"/>
  <c r="U1234" i="62"/>
  <c r="U1465" i="62" s="1"/>
  <c r="T1234" i="62"/>
  <c r="T1465" i="62" s="1"/>
  <c r="S1234" i="62"/>
  <c r="S1465" i="62" s="1"/>
  <c r="R1234" i="62"/>
  <c r="R1465" i="62" s="1"/>
  <c r="Q1234" i="62"/>
  <c r="Q1465" i="62" s="1"/>
  <c r="P1234" i="62"/>
  <c r="P1465" i="62" s="1"/>
  <c r="O1234" i="62"/>
  <c r="O1465" i="62" s="1"/>
  <c r="N1234" i="62"/>
  <c r="FL1233" i="62"/>
  <c r="FJ1233" i="62"/>
  <c r="FI1233" i="62"/>
  <c r="FH1233" i="62"/>
  <c r="FF1233" i="62"/>
  <c r="EZ1233" i="62"/>
  <c r="EY1233" i="62"/>
  <c r="EX1233" i="62"/>
  <c r="EW1233" i="62"/>
  <c r="EV1233" i="62"/>
  <c r="EU1233" i="62"/>
  <c r="ET1233" i="62"/>
  <c r="EM1233" i="62"/>
  <c r="EL1233" i="62"/>
  <c r="EK1233" i="62"/>
  <c r="EJ1233" i="62"/>
  <c r="EI1233" i="62"/>
  <c r="EH1233" i="62"/>
  <c r="EG1233" i="62"/>
  <c r="DO1233" i="62"/>
  <c r="DN1233" i="62"/>
  <c r="DM1233" i="62"/>
  <c r="DL1233" i="62"/>
  <c r="DK1233" i="62"/>
  <c r="DJ1233" i="62"/>
  <c r="DI1233" i="62"/>
  <c r="DH1233" i="62"/>
  <c r="DG1233" i="62"/>
  <c r="DF1233" i="62"/>
  <c r="DE1233" i="62"/>
  <c r="DD1233" i="62"/>
  <c r="DC1233" i="62"/>
  <c r="DB1233" i="62"/>
  <c r="DA1233" i="62"/>
  <c r="CZ1233" i="62"/>
  <c r="CU1233" i="62"/>
  <c r="CT1233" i="62"/>
  <c r="CS1233" i="62"/>
  <c r="CR1233" i="62"/>
  <c r="CH1233" i="62"/>
  <c r="CG1233" i="62"/>
  <c r="CF1233" i="62"/>
  <c r="CE1233" i="62"/>
  <c r="CA1233" i="62"/>
  <c r="BZ1233" i="62"/>
  <c r="BY1233" i="62"/>
  <c r="BX1233" i="62"/>
  <c r="BW1233" i="62"/>
  <c r="BV1233" i="62"/>
  <c r="BU1233" i="62"/>
  <c r="BT1233" i="62"/>
  <c r="BS1233" i="62"/>
  <c r="BB1233" i="62"/>
  <c r="BA1233" i="62"/>
  <c r="AZ1233" i="62"/>
  <c r="AY1233" i="62"/>
  <c r="AX1233" i="62"/>
  <c r="AW1233" i="62"/>
  <c r="AV1233" i="62"/>
  <c r="AU1233" i="62"/>
  <c r="AT1233" i="62"/>
  <c r="AS1233" i="62"/>
  <c r="AR1233" i="62"/>
  <c r="AQ1233" i="62"/>
  <c r="AP1233" i="62"/>
  <c r="AO1233" i="62"/>
  <c r="AN1233" i="62"/>
  <c r="AM1233" i="62"/>
  <c r="AL1233" i="62"/>
  <c r="AK1233" i="62"/>
  <c r="AJ1233" i="62"/>
  <c r="AI1233" i="62"/>
  <c r="AH1233" i="62"/>
  <c r="AG1233" i="62"/>
  <c r="AF1233" i="62"/>
  <c r="AE1233" i="62"/>
  <c r="AD1233" i="62"/>
  <c r="AC1233" i="62"/>
  <c r="AB1233" i="62"/>
  <c r="AA1233" i="62"/>
  <c r="Z1233" i="62"/>
  <c r="Y1233" i="62"/>
  <c r="X1233" i="62"/>
  <c r="W1233" i="62"/>
  <c r="V1233" i="62"/>
  <c r="U1233" i="62"/>
  <c r="T1233" i="62"/>
  <c r="S1233" i="62"/>
  <c r="R1233" i="62"/>
  <c r="Q1233" i="62"/>
  <c r="P1233" i="62"/>
  <c r="O1233" i="62"/>
  <c r="N1233" i="62"/>
  <c r="FL1232" i="62"/>
  <c r="FL1462" i="62" s="1"/>
  <c r="FJ1232" i="62"/>
  <c r="FJ1462" i="62" s="1"/>
  <c r="FI1232" i="62"/>
  <c r="FI1462" i="62" s="1"/>
  <c r="FH1232" i="62"/>
  <c r="FH1462" i="62" s="1"/>
  <c r="FF1232" i="62"/>
  <c r="FF1462" i="62" s="1"/>
  <c r="EZ1232" i="62"/>
  <c r="EZ1462" i="62" s="1"/>
  <c r="EY1232" i="62"/>
  <c r="EY1462" i="62" s="1"/>
  <c r="EX1232" i="62"/>
  <c r="EX1462" i="62" s="1"/>
  <c r="EW1232" i="62"/>
  <c r="EW1462" i="62" s="1"/>
  <c r="EV1232" i="62"/>
  <c r="EV1462" i="62" s="1"/>
  <c r="EU1232" i="62"/>
  <c r="EU1462" i="62" s="1"/>
  <c r="ET1232" i="62"/>
  <c r="ET1462" i="62" s="1"/>
  <c r="EM1232" i="62"/>
  <c r="EM1462" i="62" s="1"/>
  <c r="EL1232" i="62"/>
  <c r="EL1462" i="62" s="1"/>
  <c r="EK1232" i="62"/>
  <c r="EK1462" i="62" s="1"/>
  <c r="EJ1232" i="62"/>
  <c r="EJ1462" i="62" s="1"/>
  <c r="EI1232" i="62"/>
  <c r="EI1462" i="62" s="1"/>
  <c r="EH1232" i="62"/>
  <c r="EH1462" i="62" s="1"/>
  <c r="EG1232" i="62"/>
  <c r="EG1462" i="62" s="1"/>
  <c r="DO1232" i="62"/>
  <c r="DO1462" i="62" s="1"/>
  <c r="DN1232" i="62"/>
  <c r="DN1462" i="62" s="1"/>
  <c r="DM1232" i="62"/>
  <c r="DM1462" i="62" s="1"/>
  <c r="DL1232" i="62"/>
  <c r="DL1462" i="62" s="1"/>
  <c r="DK1232" i="62"/>
  <c r="DK1462" i="62" s="1"/>
  <c r="DJ1232" i="62"/>
  <c r="DJ1462" i="62" s="1"/>
  <c r="DI1232" i="62"/>
  <c r="DI1462" i="62" s="1"/>
  <c r="DH1232" i="62"/>
  <c r="DH1462" i="62" s="1"/>
  <c r="DG1232" i="62"/>
  <c r="DG1462" i="62" s="1"/>
  <c r="DF1232" i="62"/>
  <c r="DF1462" i="62" s="1"/>
  <c r="DE1232" i="62"/>
  <c r="DE1462" i="62" s="1"/>
  <c r="DD1232" i="62"/>
  <c r="DD1462" i="62" s="1"/>
  <c r="DC1232" i="62"/>
  <c r="DC1462" i="62" s="1"/>
  <c r="DB1232" i="62"/>
  <c r="DB1462" i="62" s="1"/>
  <c r="DA1232" i="62"/>
  <c r="DA1462" i="62" s="1"/>
  <c r="CZ1232" i="62"/>
  <c r="CZ1462" i="62" s="1"/>
  <c r="CU1232" i="62"/>
  <c r="CU1462" i="62" s="1"/>
  <c r="CT1232" i="62"/>
  <c r="CT1462" i="62" s="1"/>
  <c r="CS1232" i="62"/>
  <c r="CS1462" i="62" s="1"/>
  <c r="CR1232" i="62"/>
  <c r="CR1462" i="62" s="1"/>
  <c r="CH1232" i="62"/>
  <c r="CH1462" i="62" s="1"/>
  <c r="CG1232" i="62"/>
  <c r="CG1462" i="62" s="1"/>
  <c r="CF1232" i="62"/>
  <c r="CF1462" i="62" s="1"/>
  <c r="CE1232" i="62"/>
  <c r="CE1462" i="62" s="1"/>
  <c r="CA1232" i="62"/>
  <c r="CA1462" i="62" s="1"/>
  <c r="BZ1232" i="62"/>
  <c r="BZ1462" i="62" s="1"/>
  <c r="BY1232" i="62"/>
  <c r="BY1462" i="62" s="1"/>
  <c r="BX1232" i="62"/>
  <c r="BX1462" i="62" s="1"/>
  <c r="BW1232" i="62"/>
  <c r="BW1462" i="62" s="1"/>
  <c r="BV1232" i="62"/>
  <c r="BV1462" i="62" s="1"/>
  <c r="BU1232" i="62"/>
  <c r="BU1462" i="62" s="1"/>
  <c r="BT1232" i="62"/>
  <c r="BT1462" i="62" s="1"/>
  <c r="BS1232" i="62"/>
  <c r="BS1462" i="62" s="1"/>
  <c r="BB1232" i="62"/>
  <c r="BB1462" i="62" s="1"/>
  <c r="FV1462" i="62" s="1"/>
  <c r="BA1232" i="62"/>
  <c r="BA1462" i="62" s="1"/>
  <c r="FU1462" i="62" s="1"/>
  <c r="AZ1232" i="62"/>
  <c r="AZ1462" i="62" s="1"/>
  <c r="FT1462" i="62" s="1"/>
  <c r="AY1232" i="62"/>
  <c r="AY1462" i="62" s="1"/>
  <c r="FS1462" i="62" s="1"/>
  <c r="AX1232" i="62"/>
  <c r="AX1462" i="62" s="1"/>
  <c r="AW1232" i="62"/>
  <c r="AW1462" i="62" s="1"/>
  <c r="AV1232" i="62"/>
  <c r="AV1462" i="62" s="1"/>
  <c r="AU1232" i="62"/>
  <c r="AU1462" i="62" s="1"/>
  <c r="AT1232" i="62"/>
  <c r="AT1462" i="62" s="1"/>
  <c r="AS1232" i="62"/>
  <c r="AS1462" i="62" s="1"/>
  <c r="AR1232" i="62"/>
  <c r="AR1462" i="62" s="1"/>
  <c r="AQ1232" i="62"/>
  <c r="AQ1462" i="62" s="1"/>
  <c r="AP1232" i="62"/>
  <c r="AP1462" i="62" s="1"/>
  <c r="AO1232" i="62"/>
  <c r="AO1462" i="62" s="1"/>
  <c r="AN1232" i="62"/>
  <c r="AN1462" i="62" s="1"/>
  <c r="AM1232" i="62"/>
  <c r="AM1462" i="62" s="1"/>
  <c r="AL1232" i="62"/>
  <c r="AL1462" i="62" s="1"/>
  <c r="AK1232" i="62"/>
  <c r="AK1462" i="62" s="1"/>
  <c r="AJ1232" i="62"/>
  <c r="AJ1462" i="62" s="1"/>
  <c r="AI1232" i="62"/>
  <c r="AI1462" i="62" s="1"/>
  <c r="AH1232" i="62"/>
  <c r="AH1462" i="62" s="1"/>
  <c r="AG1232" i="62"/>
  <c r="AG1462" i="62" s="1"/>
  <c r="AF1232" i="62"/>
  <c r="AF1462" i="62" s="1"/>
  <c r="AE1232" i="62"/>
  <c r="AE1462" i="62" s="1"/>
  <c r="AD1232" i="62"/>
  <c r="AD1462" i="62" s="1"/>
  <c r="AC1232" i="62"/>
  <c r="AC1462" i="62" s="1"/>
  <c r="AB1232" i="62"/>
  <c r="AB1462" i="62" s="1"/>
  <c r="AA1232" i="62"/>
  <c r="AA1462" i="62" s="1"/>
  <c r="Z1232" i="62"/>
  <c r="Z1462" i="62" s="1"/>
  <c r="Y1232" i="62"/>
  <c r="Y1462" i="62" s="1"/>
  <c r="X1232" i="62"/>
  <c r="X1462" i="62" s="1"/>
  <c r="W1232" i="62"/>
  <c r="W1462" i="62" s="1"/>
  <c r="V1232" i="62"/>
  <c r="V1462" i="62" s="1"/>
  <c r="U1232" i="62"/>
  <c r="U1462" i="62" s="1"/>
  <c r="T1232" i="62"/>
  <c r="T1462" i="62" s="1"/>
  <c r="S1232" i="62"/>
  <c r="S1462" i="62" s="1"/>
  <c r="R1232" i="62"/>
  <c r="R1462" i="62" s="1"/>
  <c r="Q1232" i="62"/>
  <c r="Q1462" i="62" s="1"/>
  <c r="P1232" i="62"/>
  <c r="P1462" i="62" s="1"/>
  <c r="O1232" i="62"/>
  <c r="O1462" i="62" s="1"/>
  <c r="N1232" i="62"/>
  <c r="FL1231" i="62"/>
  <c r="FL1461" i="62" s="1"/>
  <c r="FJ1231" i="62"/>
  <c r="FJ1461" i="62" s="1"/>
  <c r="FI1231" i="62"/>
  <c r="FI1461" i="62" s="1"/>
  <c r="FH1231" i="62"/>
  <c r="FH1461" i="62" s="1"/>
  <c r="FF1231" i="62"/>
  <c r="FF1461" i="62" s="1"/>
  <c r="EZ1231" i="62"/>
  <c r="EZ1461" i="62" s="1"/>
  <c r="EY1231" i="62"/>
  <c r="EY1461" i="62" s="1"/>
  <c r="EX1231" i="62"/>
  <c r="EX1461" i="62" s="1"/>
  <c r="EW1231" i="62"/>
  <c r="EW1461" i="62" s="1"/>
  <c r="EV1231" i="62"/>
  <c r="EV1461" i="62" s="1"/>
  <c r="EU1231" i="62"/>
  <c r="EU1461" i="62" s="1"/>
  <c r="ET1231" i="62"/>
  <c r="ET1461" i="62" s="1"/>
  <c r="EM1231" i="62"/>
  <c r="EM1461" i="62" s="1"/>
  <c r="EL1231" i="62"/>
  <c r="EL1461" i="62" s="1"/>
  <c r="EK1231" i="62"/>
  <c r="EK1461" i="62" s="1"/>
  <c r="EJ1231" i="62"/>
  <c r="EJ1461" i="62" s="1"/>
  <c r="EI1231" i="62"/>
  <c r="EI1461" i="62" s="1"/>
  <c r="EH1231" i="62"/>
  <c r="EH1461" i="62" s="1"/>
  <c r="EG1231" i="62"/>
  <c r="EG1461" i="62" s="1"/>
  <c r="DO1231" i="62"/>
  <c r="DO1461" i="62" s="1"/>
  <c r="DN1231" i="62"/>
  <c r="DN1461" i="62" s="1"/>
  <c r="DM1231" i="62"/>
  <c r="DM1461" i="62" s="1"/>
  <c r="DL1231" i="62"/>
  <c r="DL1461" i="62" s="1"/>
  <c r="DK1231" i="62"/>
  <c r="DK1461" i="62" s="1"/>
  <c r="DJ1231" i="62"/>
  <c r="DJ1461" i="62" s="1"/>
  <c r="DI1231" i="62"/>
  <c r="DI1461" i="62" s="1"/>
  <c r="DH1231" i="62"/>
  <c r="DH1461" i="62" s="1"/>
  <c r="DG1231" i="62"/>
  <c r="DG1461" i="62" s="1"/>
  <c r="DF1231" i="62"/>
  <c r="DF1461" i="62" s="1"/>
  <c r="DE1231" i="62"/>
  <c r="DE1461" i="62" s="1"/>
  <c r="DD1231" i="62"/>
  <c r="DD1461" i="62" s="1"/>
  <c r="DC1231" i="62"/>
  <c r="DC1461" i="62" s="1"/>
  <c r="DB1231" i="62"/>
  <c r="DB1461" i="62" s="1"/>
  <c r="DA1231" i="62"/>
  <c r="DA1461" i="62" s="1"/>
  <c r="CZ1231" i="62"/>
  <c r="CZ1461" i="62" s="1"/>
  <c r="CU1231" i="62"/>
  <c r="CU1461" i="62" s="1"/>
  <c r="CT1231" i="62"/>
  <c r="CT1461" i="62" s="1"/>
  <c r="CS1231" i="62"/>
  <c r="CS1461" i="62" s="1"/>
  <c r="CR1231" i="62"/>
  <c r="CR1461" i="62" s="1"/>
  <c r="CH1231" i="62"/>
  <c r="CH1461" i="62" s="1"/>
  <c r="CG1231" i="62"/>
  <c r="CG1461" i="62" s="1"/>
  <c r="CF1231" i="62"/>
  <c r="CF1461" i="62" s="1"/>
  <c r="CE1231" i="62"/>
  <c r="CE1461" i="62" s="1"/>
  <c r="CA1231" i="62"/>
  <c r="CA1461" i="62" s="1"/>
  <c r="BZ1231" i="62"/>
  <c r="BZ1461" i="62" s="1"/>
  <c r="BY1231" i="62"/>
  <c r="BY1461" i="62" s="1"/>
  <c r="BX1231" i="62"/>
  <c r="BX1461" i="62" s="1"/>
  <c r="BW1231" i="62"/>
  <c r="BW1461" i="62" s="1"/>
  <c r="BV1231" i="62"/>
  <c r="BV1461" i="62" s="1"/>
  <c r="BU1231" i="62"/>
  <c r="BU1461" i="62" s="1"/>
  <c r="BT1231" i="62"/>
  <c r="BT1461" i="62" s="1"/>
  <c r="BS1231" i="62"/>
  <c r="BS1461" i="62" s="1"/>
  <c r="BB1231" i="62"/>
  <c r="BB1461" i="62" s="1"/>
  <c r="FV1461" i="62" s="1"/>
  <c r="BA1231" i="62"/>
  <c r="BA1461" i="62" s="1"/>
  <c r="FU1461" i="62" s="1"/>
  <c r="AZ1231" i="62"/>
  <c r="AZ1461" i="62" s="1"/>
  <c r="FT1461" i="62" s="1"/>
  <c r="AY1231" i="62"/>
  <c r="AY1461" i="62" s="1"/>
  <c r="FS1461" i="62" s="1"/>
  <c r="AX1231" i="62"/>
  <c r="AX1461" i="62" s="1"/>
  <c r="AW1231" i="62"/>
  <c r="AW1461" i="62" s="1"/>
  <c r="AV1231" i="62"/>
  <c r="AV1461" i="62" s="1"/>
  <c r="AU1231" i="62"/>
  <c r="AU1461" i="62" s="1"/>
  <c r="AT1231" i="62"/>
  <c r="AT1461" i="62" s="1"/>
  <c r="AS1231" i="62"/>
  <c r="AS1461" i="62" s="1"/>
  <c r="AR1231" i="62"/>
  <c r="AR1461" i="62" s="1"/>
  <c r="AQ1231" i="62"/>
  <c r="AQ1461" i="62" s="1"/>
  <c r="AP1231" i="62"/>
  <c r="AP1461" i="62" s="1"/>
  <c r="AO1231" i="62"/>
  <c r="AO1461" i="62" s="1"/>
  <c r="AN1231" i="62"/>
  <c r="AN1461" i="62" s="1"/>
  <c r="AM1231" i="62"/>
  <c r="AM1461" i="62" s="1"/>
  <c r="AL1231" i="62"/>
  <c r="AL1461" i="62" s="1"/>
  <c r="AK1231" i="62"/>
  <c r="AK1461" i="62" s="1"/>
  <c r="AJ1231" i="62"/>
  <c r="AJ1461" i="62" s="1"/>
  <c r="AI1231" i="62"/>
  <c r="AI1461" i="62" s="1"/>
  <c r="AH1231" i="62"/>
  <c r="AH1461" i="62" s="1"/>
  <c r="AG1231" i="62"/>
  <c r="AG1461" i="62" s="1"/>
  <c r="AF1231" i="62"/>
  <c r="AF1461" i="62" s="1"/>
  <c r="AE1231" i="62"/>
  <c r="AE1461" i="62" s="1"/>
  <c r="AD1231" i="62"/>
  <c r="AD1461" i="62" s="1"/>
  <c r="AC1231" i="62"/>
  <c r="AC1461" i="62" s="1"/>
  <c r="AB1231" i="62"/>
  <c r="AB1461" i="62" s="1"/>
  <c r="AA1231" i="62"/>
  <c r="AA1461" i="62" s="1"/>
  <c r="Z1231" i="62"/>
  <c r="Z1461" i="62" s="1"/>
  <c r="Y1231" i="62"/>
  <c r="Y1461" i="62" s="1"/>
  <c r="X1231" i="62"/>
  <c r="X1461" i="62" s="1"/>
  <c r="W1231" i="62"/>
  <c r="W1461" i="62" s="1"/>
  <c r="V1231" i="62"/>
  <c r="V1461" i="62" s="1"/>
  <c r="U1231" i="62"/>
  <c r="U1461" i="62" s="1"/>
  <c r="T1231" i="62"/>
  <c r="T1461" i="62" s="1"/>
  <c r="S1231" i="62"/>
  <c r="S1461" i="62" s="1"/>
  <c r="R1231" i="62"/>
  <c r="R1461" i="62" s="1"/>
  <c r="Q1231" i="62"/>
  <c r="Q1461" i="62" s="1"/>
  <c r="P1231" i="62"/>
  <c r="P1461" i="62" s="1"/>
  <c r="O1231" i="62"/>
  <c r="O1461" i="62" s="1"/>
  <c r="N1231" i="62"/>
  <c r="FL1230" i="62"/>
  <c r="FL1459" i="62" s="1"/>
  <c r="FJ1230" i="62"/>
  <c r="FJ1459" i="62" s="1"/>
  <c r="FI1230" i="62"/>
  <c r="FI1459" i="62" s="1"/>
  <c r="FH1230" i="62"/>
  <c r="FH1459" i="62" s="1"/>
  <c r="FF1230" i="62"/>
  <c r="FF1459" i="62" s="1"/>
  <c r="EZ1230" i="62"/>
  <c r="EZ1459" i="62" s="1"/>
  <c r="EY1230" i="62"/>
  <c r="EY1459" i="62" s="1"/>
  <c r="EX1230" i="62"/>
  <c r="EX1459" i="62" s="1"/>
  <c r="EW1230" i="62"/>
  <c r="EW1459" i="62" s="1"/>
  <c r="EV1230" i="62"/>
  <c r="EV1459" i="62" s="1"/>
  <c r="EU1230" i="62"/>
  <c r="EU1459" i="62" s="1"/>
  <c r="ET1230" i="62"/>
  <c r="ET1459" i="62" s="1"/>
  <c r="EM1230" i="62"/>
  <c r="EM1459" i="62" s="1"/>
  <c r="EL1230" i="62"/>
  <c r="EL1459" i="62" s="1"/>
  <c r="EK1230" i="62"/>
  <c r="EK1459" i="62" s="1"/>
  <c r="EJ1230" i="62"/>
  <c r="EJ1459" i="62" s="1"/>
  <c r="EI1230" i="62"/>
  <c r="EI1459" i="62" s="1"/>
  <c r="EH1230" i="62"/>
  <c r="EH1459" i="62" s="1"/>
  <c r="EG1230" i="62"/>
  <c r="EG1459" i="62" s="1"/>
  <c r="DO1230" i="62"/>
  <c r="DO1459" i="62" s="1"/>
  <c r="DN1230" i="62"/>
  <c r="DN1459" i="62" s="1"/>
  <c r="DM1230" i="62"/>
  <c r="DM1459" i="62" s="1"/>
  <c r="DL1230" i="62"/>
  <c r="DL1459" i="62" s="1"/>
  <c r="DK1230" i="62"/>
  <c r="DK1459" i="62" s="1"/>
  <c r="DJ1230" i="62"/>
  <c r="DJ1459" i="62" s="1"/>
  <c r="DI1230" i="62"/>
  <c r="DI1459" i="62" s="1"/>
  <c r="DH1230" i="62"/>
  <c r="DH1459" i="62" s="1"/>
  <c r="DG1230" i="62"/>
  <c r="DG1459" i="62" s="1"/>
  <c r="DF1230" i="62"/>
  <c r="DF1459" i="62" s="1"/>
  <c r="DE1230" i="62"/>
  <c r="DE1459" i="62" s="1"/>
  <c r="DD1230" i="62"/>
  <c r="DD1459" i="62" s="1"/>
  <c r="DC1230" i="62"/>
  <c r="DC1459" i="62" s="1"/>
  <c r="DB1230" i="62"/>
  <c r="DB1459" i="62" s="1"/>
  <c r="DA1230" i="62"/>
  <c r="DA1459" i="62" s="1"/>
  <c r="CZ1230" i="62"/>
  <c r="CZ1459" i="62" s="1"/>
  <c r="CU1230" i="62"/>
  <c r="CU1459" i="62" s="1"/>
  <c r="CT1230" i="62"/>
  <c r="CT1459" i="62" s="1"/>
  <c r="CS1230" i="62"/>
  <c r="CS1459" i="62" s="1"/>
  <c r="CR1230" i="62"/>
  <c r="CR1459" i="62" s="1"/>
  <c r="CH1230" i="62"/>
  <c r="CH1459" i="62" s="1"/>
  <c r="CG1230" i="62"/>
  <c r="CG1459" i="62" s="1"/>
  <c r="CF1230" i="62"/>
  <c r="CF1459" i="62" s="1"/>
  <c r="CE1230" i="62"/>
  <c r="CE1459" i="62" s="1"/>
  <c r="CA1230" i="62"/>
  <c r="CA1459" i="62" s="1"/>
  <c r="BZ1230" i="62"/>
  <c r="BZ1459" i="62" s="1"/>
  <c r="BY1230" i="62"/>
  <c r="BY1459" i="62" s="1"/>
  <c r="BX1230" i="62"/>
  <c r="BX1459" i="62" s="1"/>
  <c r="BW1230" i="62"/>
  <c r="BW1459" i="62" s="1"/>
  <c r="BV1230" i="62"/>
  <c r="BV1459" i="62" s="1"/>
  <c r="BU1230" i="62"/>
  <c r="BU1459" i="62" s="1"/>
  <c r="BT1230" i="62"/>
  <c r="BT1459" i="62" s="1"/>
  <c r="BS1230" i="62"/>
  <c r="BS1459" i="62" s="1"/>
  <c r="BB1230" i="62"/>
  <c r="BB1459" i="62" s="1"/>
  <c r="FV1459" i="62" s="1"/>
  <c r="BA1230" i="62"/>
  <c r="BA1459" i="62" s="1"/>
  <c r="FU1459" i="62" s="1"/>
  <c r="AZ1230" i="62"/>
  <c r="AZ1459" i="62" s="1"/>
  <c r="FT1459" i="62" s="1"/>
  <c r="AY1230" i="62"/>
  <c r="AY1459" i="62" s="1"/>
  <c r="FS1459" i="62" s="1"/>
  <c r="AX1230" i="62"/>
  <c r="AX1459" i="62" s="1"/>
  <c r="AW1230" i="62"/>
  <c r="AW1459" i="62" s="1"/>
  <c r="AV1230" i="62"/>
  <c r="AV1459" i="62" s="1"/>
  <c r="AU1230" i="62"/>
  <c r="AU1459" i="62" s="1"/>
  <c r="AT1230" i="62"/>
  <c r="AT1459" i="62" s="1"/>
  <c r="AS1230" i="62"/>
  <c r="AS1459" i="62" s="1"/>
  <c r="AR1230" i="62"/>
  <c r="AR1459" i="62" s="1"/>
  <c r="AQ1230" i="62"/>
  <c r="AQ1459" i="62" s="1"/>
  <c r="AP1230" i="62"/>
  <c r="AP1459" i="62" s="1"/>
  <c r="AO1230" i="62"/>
  <c r="AO1459" i="62" s="1"/>
  <c r="AN1230" i="62"/>
  <c r="AN1459" i="62" s="1"/>
  <c r="AM1230" i="62"/>
  <c r="AM1459" i="62" s="1"/>
  <c r="AL1230" i="62"/>
  <c r="AL1459" i="62" s="1"/>
  <c r="AK1230" i="62"/>
  <c r="AK1459" i="62" s="1"/>
  <c r="AJ1230" i="62"/>
  <c r="AJ1459" i="62" s="1"/>
  <c r="AI1230" i="62"/>
  <c r="AI1459" i="62" s="1"/>
  <c r="AH1230" i="62"/>
  <c r="AH1459" i="62" s="1"/>
  <c r="AG1230" i="62"/>
  <c r="AG1459" i="62" s="1"/>
  <c r="AF1230" i="62"/>
  <c r="AF1459" i="62" s="1"/>
  <c r="AE1230" i="62"/>
  <c r="AE1459" i="62" s="1"/>
  <c r="AD1230" i="62"/>
  <c r="AD1459" i="62" s="1"/>
  <c r="AC1230" i="62"/>
  <c r="AC1459" i="62" s="1"/>
  <c r="AB1230" i="62"/>
  <c r="AB1459" i="62" s="1"/>
  <c r="AA1230" i="62"/>
  <c r="AA1459" i="62" s="1"/>
  <c r="Z1230" i="62"/>
  <c r="Z1459" i="62" s="1"/>
  <c r="Y1230" i="62"/>
  <c r="Y1459" i="62" s="1"/>
  <c r="X1230" i="62"/>
  <c r="X1459" i="62" s="1"/>
  <c r="W1230" i="62"/>
  <c r="W1459" i="62" s="1"/>
  <c r="V1230" i="62"/>
  <c r="V1459" i="62" s="1"/>
  <c r="U1230" i="62"/>
  <c r="U1459" i="62" s="1"/>
  <c r="T1230" i="62"/>
  <c r="T1459" i="62" s="1"/>
  <c r="S1230" i="62"/>
  <c r="S1459" i="62" s="1"/>
  <c r="R1230" i="62"/>
  <c r="R1459" i="62" s="1"/>
  <c r="Q1230" i="62"/>
  <c r="Q1459" i="62" s="1"/>
  <c r="P1230" i="62"/>
  <c r="P1459" i="62" s="1"/>
  <c r="O1230" i="62"/>
  <c r="O1459" i="62" s="1"/>
  <c r="N1230" i="62"/>
  <c r="FL1229" i="62"/>
  <c r="FL1460" i="62" s="1"/>
  <c r="FJ1229" i="62"/>
  <c r="FJ1460" i="62" s="1"/>
  <c r="FI1229" i="62"/>
  <c r="FI1460" i="62" s="1"/>
  <c r="FH1229" i="62"/>
  <c r="FH1460" i="62" s="1"/>
  <c r="FF1229" i="62"/>
  <c r="FF1460" i="62" s="1"/>
  <c r="EZ1229" i="62"/>
  <c r="EZ1460" i="62" s="1"/>
  <c r="EY1229" i="62"/>
  <c r="EY1460" i="62" s="1"/>
  <c r="EX1229" i="62"/>
  <c r="EX1460" i="62" s="1"/>
  <c r="EW1229" i="62"/>
  <c r="EW1460" i="62" s="1"/>
  <c r="EV1229" i="62"/>
  <c r="EV1460" i="62" s="1"/>
  <c r="EU1229" i="62"/>
  <c r="EU1460" i="62" s="1"/>
  <c r="ET1229" i="62"/>
  <c r="ET1460" i="62" s="1"/>
  <c r="EM1229" i="62"/>
  <c r="EM1460" i="62" s="1"/>
  <c r="EL1229" i="62"/>
  <c r="EL1460" i="62" s="1"/>
  <c r="EK1229" i="62"/>
  <c r="EK1460" i="62" s="1"/>
  <c r="EJ1229" i="62"/>
  <c r="EJ1460" i="62" s="1"/>
  <c r="EI1229" i="62"/>
  <c r="EI1460" i="62" s="1"/>
  <c r="EH1229" i="62"/>
  <c r="EH1460" i="62" s="1"/>
  <c r="EG1229" i="62"/>
  <c r="EG1460" i="62" s="1"/>
  <c r="DO1229" i="62"/>
  <c r="DO1460" i="62" s="1"/>
  <c r="DN1229" i="62"/>
  <c r="DN1460" i="62" s="1"/>
  <c r="DM1229" i="62"/>
  <c r="DM1460" i="62" s="1"/>
  <c r="DL1229" i="62"/>
  <c r="DL1460" i="62" s="1"/>
  <c r="DK1229" i="62"/>
  <c r="DK1460" i="62" s="1"/>
  <c r="DJ1229" i="62"/>
  <c r="DJ1460" i="62" s="1"/>
  <c r="DI1229" i="62"/>
  <c r="DI1460" i="62" s="1"/>
  <c r="DH1229" i="62"/>
  <c r="DH1460" i="62" s="1"/>
  <c r="DG1229" i="62"/>
  <c r="DG1460" i="62" s="1"/>
  <c r="DF1229" i="62"/>
  <c r="DF1460" i="62" s="1"/>
  <c r="DE1229" i="62"/>
  <c r="DE1460" i="62" s="1"/>
  <c r="DD1229" i="62"/>
  <c r="DD1460" i="62" s="1"/>
  <c r="DC1229" i="62"/>
  <c r="DC1460" i="62" s="1"/>
  <c r="DB1229" i="62"/>
  <c r="DB1460" i="62" s="1"/>
  <c r="DA1229" i="62"/>
  <c r="DA1460" i="62" s="1"/>
  <c r="CZ1229" i="62"/>
  <c r="CZ1460" i="62" s="1"/>
  <c r="CU1229" i="62"/>
  <c r="CU1460" i="62" s="1"/>
  <c r="CT1229" i="62"/>
  <c r="CT1460" i="62" s="1"/>
  <c r="CS1229" i="62"/>
  <c r="CS1460" i="62" s="1"/>
  <c r="CR1229" i="62"/>
  <c r="CR1460" i="62" s="1"/>
  <c r="CH1229" i="62"/>
  <c r="CH1460" i="62" s="1"/>
  <c r="CG1229" i="62"/>
  <c r="CG1460" i="62" s="1"/>
  <c r="CF1229" i="62"/>
  <c r="CF1460" i="62" s="1"/>
  <c r="CE1229" i="62"/>
  <c r="CE1460" i="62" s="1"/>
  <c r="CA1229" i="62"/>
  <c r="CA1460" i="62" s="1"/>
  <c r="BZ1229" i="62"/>
  <c r="BZ1460" i="62" s="1"/>
  <c r="BY1229" i="62"/>
  <c r="BY1460" i="62" s="1"/>
  <c r="BX1229" i="62"/>
  <c r="BX1460" i="62" s="1"/>
  <c r="BW1229" i="62"/>
  <c r="BW1460" i="62" s="1"/>
  <c r="BV1229" i="62"/>
  <c r="BV1460" i="62" s="1"/>
  <c r="BU1229" i="62"/>
  <c r="BU1460" i="62" s="1"/>
  <c r="BT1229" i="62"/>
  <c r="BT1460" i="62" s="1"/>
  <c r="BS1229" i="62"/>
  <c r="BS1460" i="62" s="1"/>
  <c r="BB1229" i="62"/>
  <c r="BB1460" i="62" s="1"/>
  <c r="FV1460" i="62" s="1"/>
  <c r="BA1229" i="62"/>
  <c r="BA1460" i="62" s="1"/>
  <c r="FU1460" i="62" s="1"/>
  <c r="AZ1229" i="62"/>
  <c r="AZ1460" i="62" s="1"/>
  <c r="FT1460" i="62" s="1"/>
  <c r="AY1229" i="62"/>
  <c r="AY1460" i="62" s="1"/>
  <c r="FS1460" i="62" s="1"/>
  <c r="AX1229" i="62"/>
  <c r="AX1460" i="62" s="1"/>
  <c r="AW1229" i="62"/>
  <c r="AW1460" i="62" s="1"/>
  <c r="AV1229" i="62"/>
  <c r="AV1460" i="62" s="1"/>
  <c r="AU1229" i="62"/>
  <c r="AU1460" i="62" s="1"/>
  <c r="AT1229" i="62"/>
  <c r="AT1460" i="62" s="1"/>
  <c r="AS1229" i="62"/>
  <c r="AS1460" i="62" s="1"/>
  <c r="AR1229" i="62"/>
  <c r="AR1460" i="62" s="1"/>
  <c r="AQ1229" i="62"/>
  <c r="AQ1460" i="62" s="1"/>
  <c r="AP1229" i="62"/>
  <c r="AP1460" i="62" s="1"/>
  <c r="AO1229" i="62"/>
  <c r="AO1460" i="62" s="1"/>
  <c r="AN1229" i="62"/>
  <c r="AN1460" i="62" s="1"/>
  <c r="AM1229" i="62"/>
  <c r="AM1460" i="62" s="1"/>
  <c r="AL1229" i="62"/>
  <c r="AL1460" i="62" s="1"/>
  <c r="AK1229" i="62"/>
  <c r="AK1460" i="62" s="1"/>
  <c r="AJ1229" i="62"/>
  <c r="AJ1460" i="62" s="1"/>
  <c r="AI1229" i="62"/>
  <c r="AI1460" i="62" s="1"/>
  <c r="AH1229" i="62"/>
  <c r="AH1460" i="62" s="1"/>
  <c r="AG1229" i="62"/>
  <c r="AG1460" i="62" s="1"/>
  <c r="AF1229" i="62"/>
  <c r="AF1460" i="62" s="1"/>
  <c r="AE1229" i="62"/>
  <c r="AE1460" i="62" s="1"/>
  <c r="AD1229" i="62"/>
  <c r="AD1460" i="62" s="1"/>
  <c r="AC1229" i="62"/>
  <c r="AC1460" i="62" s="1"/>
  <c r="AB1229" i="62"/>
  <c r="AB1460" i="62" s="1"/>
  <c r="AA1229" i="62"/>
  <c r="AA1460" i="62" s="1"/>
  <c r="Z1229" i="62"/>
  <c r="Z1460" i="62" s="1"/>
  <c r="Y1229" i="62"/>
  <c r="Y1460" i="62" s="1"/>
  <c r="X1229" i="62"/>
  <c r="X1460" i="62" s="1"/>
  <c r="W1229" i="62"/>
  <c r="W1460" i="62" s="1"/>
  <c r="V1229" i="62"/>
  <c r="V1460" i="62" s="1"/>
  <c r="U1229" i="62"/>
  <c r="U1460" i="62" s="1"/>
  <c r="T1229" i="62"/>
  <c r="T1460" i="62" s="1"/>
  <c r="S1229" i="62"/>
  <c r="S1460" i="62" s="1"/>
  <c r="R1229" i="62"/>
  <c r="R1460" i="62" s="1"/>
  <c r="Q1229" i="62"/>
  <c r="Q1460" i="62" s="1"/>
  <c r="P1229" i="62"/>
  <c r="P1460" i="62" s="1"/>
  <c r="O1229" i="62"/>
  <c r="O1460" i="62" s="1"/>
  <c r="N1229" i="62"/>
  <c r="FL1228" i="62"/>
  <c r="FL1458" i="62" s="1"/>
  <c r="FJ1228" i="62"/>
  <c r="FJ1458" i="62" s="1"/>
  <c r="FI1228" i="62"/>
  <c r="FI1458" i="62" s="1"/>
  <c r="FH1228" i="62"/>
  <c r="FH1458" i="62" s="1"/>
  <c r="FF1228" i="62"/>
  <c r="FF1458" i="62" s="1"/>
  <c r="EZ1228" i="62"/>
  <c r="EZ1458" i="62" s="1"/>
  <c r="EY1228" i="62"/>
  <c r="EY1458" i="62" s="1"/>
  <c r="EX1228" i="62"/>
  <c r="EX1458" i="62" s="1"/>
  <c r="EW1228" i="62"/>
  <c r="EW1458" i="62" s="1"/>
  <c r="EV1228" i="62"/>
  <c r="EV1458" i="62" s="1"/>
  <c r="EU1228" i="62"/>
  <c r="EU1458" i="62" s="1"/>
  <c r="ET1228" i="62"/>
  <c r="ET1458" i="62" s="1"/>
  <c r="EM1228" i="62"/>
  <c r="EM1458" i="62" s="1"/>
  <c r="EL1228" i="62"/>
  <c r="EL1458" i="62" s="1"/>
  <c r="EK1228" i="62"/>
  <c r="EK1458" i="62" s="1"/>
  <c r="EJ1228" i="62"/>
  <c r="EJ1458" i="62" s="1"/>
  <c r="EI1228" i="62"/>
  <c r="EI1458" i="62" s="1"/>
  <c r="EH1228" i="62"/>
  <c r="EH1458" i="62" s="1"/>
  <c r="EG1228" i="62"/>
  <c r="EG1458" i="62" s="1"/>
  <c r="DO1228" i="62"/>
  <c r="DO1458" i="62" s="1"/>
  <c r="DN1228" i="62"/>
  <c r="DN1458" i="62" s="1"/>
  <c r="DM1228" i="62"/>
  <c r="DM1458" i="62" s="1"/>
  <c r="DL1228" i="62"/>
  <c r="DL1458" i="62" s="1"/>
  <c r="DK1228" i="62"/>
  <c r="DK1458" i="62" s="1"/>
  <c r="DJ1228" i="62"/>
  <c r="DJ1458" i="62" s="1"/>
  <c r="DI1228" i="62"/>
  <c r="DI1458" i="62" s="1"/>
  <c r="DH1228" i="62"/>
  <c r="DH1458" i="62" s="1"/>
  <c r="DG1228" i="62"/>
  <c r="DG1458" i="62" s="1"/>
  <c r="DF1228" i="62"/>
  <c r="DF1458" i="62" s="1"/>
  <c r="DE1228" i="62"/>
  <c r="DE1458" i="62" s="1"/>
  <c r="DD1228" i="62"/>
  <c r="DD1458" i="62" s="1"/>
  <c r="DC1228" i="62"/>
  <c r="DC1458" i="62" s="1"/>
  <c r="DB1228" i="62"/>
  <c r="DB1458" i="62" s="1"/>
  <c r="DA1228" i="62"/>
  <c r="DA1458" i="62" s="1"/>
  <c r="CZ1228" i="62"/>
  <c r="CZ1458" i="62" s="1"/>
  <c r="CU1228" i="62"/>
  <c r="CU1458" i="62" s="1"/>
  <c r="CT1228" i="62"/>
  <c r="CT1458" i="62" s="1"/>
  <c r="CS1228" i="62"/>
  <c r="CS1458" i="62" s="1"/>
  <c r="CR1228" i="62"/>
  <c r="CR1458" i="62" s="1"/>
  <c r="CH1228" i="62"/>
  <c r="CH1458" i="62" s="1"/>
  <c r="CG1228" i="62"/>
  <c r="CG1458" i="62" s="1"/>
  <c r="CF1228" i="62"/>
  <c r="CF1458" i="62" s="1"/>
  <c r="CE1228" i="62"/>
  <c r="CE1458" i="62" s="1"/>
  <c r="CA1228" i="62"/>
  <c r="CA1458" i="62" s="1"/>
  <c r="BZ1228" i="62"/>
  <c r="BZ1458" i="62" s="1"/>
  <c r="BY1228" i="62"/>
  <c r="BY1458" i="62" s="1"/>
  <c r="BX1228" i="62"/>
  <c r="BX1458" i="62" s="1"/>
  <c r="BW1228" i="62"/>
  <c r="BW1458" i="62" s="1"/>
  <c r="BV1228" i="62"/>
  <c r="BV1458" i="62" s="1"/>
  <c r="BU1228" i="62"/>
  <c r="BU1458" i="62" s="1"/>
  <c r="BT1228" i="62"/>
  <c r="BT1458" i="62" s="1"/>
  <c r="BS1228" i="62"/>
  <c r="BS1458" i="62" s="1"/>
  <c r="BB1228" i="62"/>
  <c r="BB1458" i="62" s="1"/>
  <c r="FV1458" i="62" s="1"/>
  <c r="BA1228" i="62"/>
  <c r="BA1458" i="62" s="1"/>
  <c r="FU1458" i="62" s="1"/>
  <c r="AZ1228" i="62"/>
  <c r="AZ1458" i="62" s="1"/>
  <c r="FT1458" i="62" s="1"/>
  <c r="AY1228" i="62"/>
  <c r="AY1458" i="62" s="1"/>
  <c r="FS1458" i="62" s="1"/>
  <c r="AX1228" i="62"/>
  <c r="AX1458" i="62" s="1"/>
  <c r="AW1228" i="62"/>
  <c r="AW1458" i="62" s="1"/>
  <c r="AV1228" i="62"/>
  <c r="AV1458" i="62" s="1"/>
  <c r="AU1228" i="62"/>
  <c r="AU1458" i="62" s="1"/>
  <c r="AT1228" i="62"/>
  <c r="AT1458" i="62" s="1"/>
  <c r="AS1228" i="62"/>
  <c r="AS1458" i="62" s="1"/>
  <c r="AR1228" i="62"/>
  <c r="AR1458" i="62" s="1"/>
  <c r="AQ1228" i="62"/>
  <c r="AQ1458" i="62" s="1"/>
  <c r="AP1228" i="62"/>
  <c r="AP1458" i="62" s="1"/>
  <c r="AO1228" i="62"/>
  <c r="AO1458" i="62" s="1"/>
  <c r="AN1228" i="62"/>
  <c r="AN1458" i="62" s="1"/>
  <c r="AM1228" i="62"/>
  <c r="AM1458" i="62" s="1"/>
  <c r="AL1228" i="62"/>
  <c r="AL1458" i="62" s="1"/>
  <c r="AK1228" i="62"/>
  <c r="AK1458" i="62" s="1"/>
  <c r="AJ1228" i="62"/>
  <c r="AJ1458" i="62" s="1"/>
  <c r="AI1228" i="62"/>
  <c r="AI1458" i="62" s="1"/>
  <c r="AH1228" i="62"/>
  <c r="AH1458" i="62" s="1"/>
  <c r="AG1228" i="62"/>
  <c r="AG1458" i="62" s="1"/>
  <c r="AF1228" i="62"/>
  <c r="AF1458" i="62" s="1"/>
  <c r="AE1228" i="62"/>
  <c r="AE1458" i="62" s="1"/>
  <c r="AD1228" i="62"/>
  <c r="AD1458" i="62" s="1"/>
  <c r="AC1228" i="62"/>
  <c r="AC1458" i="62" s="1"/>
  <c r="AB1228" i="62"/>
  <c r="AB1458" i="62" s="1"/>
  <c r="AA1228" i="62"/>
  <c r="AA1458" i="62" s="1"/>
  <c r="Z1228" i="62"/>
  <c r="Z1458" i="62" s="1"/>
  <c r="Y1228" i="62"/>
  <c r="Y1458" i="62" s="1"/>
  <c r="X1228" i="62"/>
  <c r="X1458" i="62" s="1"/>
  <c r="W1228" i="62"/>
  <c r="W1458" i="62" s="1"/>
  <c r="V1228" i="62"/>
  <c r="V1458" i="62" s="1"/>
  <c r="U1228" i="62"/>
  <c r="U1458" i="62" s="1"/>
  <c r="T1228" i="62"/>
  <c r="T1458" i="62" s="1"/>
  <c r="S1228" i="62"/>
  <c r="S1458" i="62" s="1"/>
  <c r="R1228" i="62"/>
  <c r="R1458" i="62" s="1"/>
  <c r="Q1228" i="62"/>
  <c r="Q1458" i="62" s="1"/>
  <c r="P1228" i="62"/>
  <c r="P1458" i="62" s="1"/>
  <c r="O1228" i="62"/>
  <c r="O1458" i="62" s="1"/>
  <c r="N1228" i="62"/>
  <c r="FL1227" i="62"/>
  <c r="FL1457" i="62" s="1"/>
  <c r="FJ1227" i="62"/>
  <c r="FJ1457" i="62" s="1"/>
  <c r="FI1227" i="62"/>
  <c r="FI1457" i="62" s="1"/>
  <c r="FH1227" i="62"/>
  <c r="FH1457" i="62" s="1"/>
  <c r="FF1227" i="62"/>
  <c r="FF1457" i="62" s="1"/>
  <c r="EZ1227" i="62"/>
  <c r="EZ1457" i="62" s="1"/>
  <c r="EY1227" i="62"/>
  <c r="EY1457" i="62" s="1"/>
  <c r="EX1227" i="62"/>
  <c r="EX1457" i="62" s="1"/>
  <c r="EW1227" i="62"/>
  <c r="EW1457" i="62" s="1"/>
  <c r="EV1227" i="62"/>
  <c r="EV1457" i="62" s="1"/>
  <c r="EU1227" i="62"/>
  <c r="EU1457" i="62" s="1"/>
  <c r="ET1227" i="62"/>
  <c r="ET1457" i="62" s="1"/>
  <c r="EM1227" i="62"/>
  <c r="EM1457" i="62" s="1"/>
  <c r="EL1227" i="62"/>
  <c r="EL1457" i="62" s="1"/>
  <c r="EK1227" i="62"/>
  <c r="EK1457" i="62" s="1"/>
  <c r="EJ1227" i="62"/>
  <c r="EJ1457" i="62" s="1"/>
  <c r="EI1227" i="62"/>
  <c r="EI1457" i="62" s="1"/>
  <c r="EH1227" i="62"/>
  <c r="EH1457" i="62" s="1"/>
  <c r="EG1227" i="62"/>
  <c r="EG1457" i="62" s="1"/>
  <c r="DO1227" i="62"/>
  <c r="DO1457" i="62" s="1"/>
  <c r="DN1227" i="62"/>
  <c r="DN1457" i="62" s="1"/>
  <c r="DM1227" i="62"/>
  <c r="DM1457" i="62" s="1"/>
  <c r="DL1227" i="62"/>
  <c r="DL1457" i="62" s="1"/>
  <c r="DK1227" i="62"/>
  <c r="DK1457" i="62" s="1"/>
  <c r="DJ1227" i="62"/>
  <c r="DJ1457" i="62" s="1"/>
  <c r="DI1227" i="62"/>
  <c r="DI1457" i="62" s="1"/>
  <c r="DH1227" i="62"/>
  <c r="DH1457" i="62" s="1"/>
  <c r="DG1227" i="62"/>
  <c r="DG1457" i="62" s="1"/>
  <c r="DF1227" i="62"/>
  <c r="DF1457" i="62" s="1"/>
  <c r="DE1227" i="62"/>
  <c r="DE1457" i="62" s="1"/>
  <c r="DD1227" i="62"/>
  <c r="DD1457" i="62" s="1"/>
  <c r="DC1227" i="62"/>
  <c r="DC1457" i="62" s="1"/>
  <c r="DB1227" i="62"/>
  <c r="DB1457" i="62" s="1"/>
  <c r="DA1227" i="62"/>
  <c r="DA1457" i="62" s="1"/>
  <c r="CZ1227" i="62"/>
  <c r="CZ1457" i="62" s="1"/>
  <c r="CU1227" i="62"/>
  <c r="CU1457" i="62" s="1"/>
  <c r="CT1227" i="62"/>
  <c r="CT1457" i="62" s="1"/>
  <c r="CS1227" i="62"/>
  <c r="CS1457" i="62" s="1"/>
  <c r="CR1227" i="62"/>
  <c r="CR1457" i="62" s="1"/>
  <c r="CH1227" i="62"/>
  <c r="CH1457" i="62" s="1"/>
  <c r="CG1227" i="62"/>
  <c r="CG1457" i="62" s="1"/>
  <c r="CF1227" i="62"/>
  <c r="CF1457" i="62" s="1"/>
  <c r="CE1227" i="62"/>
  <c r="CE1457" i="62" s="1"/>
  <c r="CA1227" i="62"/>
  <c r="CA1457" i="62" s="1"/>
  <c r="BZ1227" i="62"/>
  <c r="BZ1457" i="62" s="1"/>
  <c r="BY1227" i="62"/>
  <c r="BY1457" i="62" s="1"/>
  <c r="BX1227" i="62"/>
  <c r="BX1457" i="62" s="1"/>
  <c r="BW1227" i="62"/>
  <c r="BW1457" i="62" s="1"/>
  <c r="BV1227" i="62"/>
  <c r="BV1457" i="62" s="1"/>
  <c r="BU1227" i="62"/>
  <c r="BU1457" i="62" s="1"/>
  <c r="BT1227" i="62"/>
  <c r="BT1457" i="62" s="1"/>
  <c r="BS1227" i="62"/>
  <c r="BS1457" i="62" s="1"/>
  <c r="BB1227" i="62"/>
  <c r="BB1457" i="62" s="1"/>
  <c r="FV1457" i="62" s="1"/>
  <c r="BA1227" i="62"/>
  <c r="BA1457" i="62" s="1"/>
  <c r="FU1457" i="62" s="1"/>
  <c r="AZ1227" i="62"/>
  <c r="AZ1457" i="62" s="1"/>
  <c r="FT1457" i="62" s="1"/>
  <c r="AY1227" i="62"/>
  <c r="AY1457" i="62" s="1"/>
  <c r="FS1457" i="62" s="1"/>
  <c r="AX1227" i="62"/>
  <c r="AX1457" i="62" s="1"/>
  <c r="AW1227" i="62"/>
  <c r="AW1457" i="62" s="1"/>
  <c r="AV1227" i="62"/>
  <c r="AV1457" i="62" s="1"/>
  <c r="AU1227" i="62"/>
  <c r="AU1457" i="62" s="1"/>
  <c r="AT1227" i="62"/>
  <c r="AT1457" i="62" s="1"/>
  <c r="AS1227" i="62"/>
  <c r="AS1457" i="62" s="1"/>
  <c r="AR1227" i="62"/>
  <c r="AR1457" i="62" s="1"/>
  <c r="AQ1227" i="62"/>
  <c r="AQ1457" i="62" s="1"/>
  <c r="AP1227" i="62"/>
  <c r="AP1457" i="62" s="1"/>
  <c r="AO1227" i="62"/>
  <c r="AO1457" i="62" s="1"/>
  <c r="AN1227" i="62"/>
  <c r="AN1457" i="62" s="1"/>
  <c r="AM1227" i="62"/>
  <c r="AM1457" i="62" s="1"/>
  <c r="AL1227" i="62"/>
  <c r="AL1457" i="62" s="1"/>
  <c r="AK1227" i="62"/>
  <c r="AK1457" i="62" s="1"/>
  <c r="AJ1227" i="62"/>
  <c r="AJ1457" i="62" s="1"/>
  <c r="AI1227" i="62"/>
  <c r="AI1457" i="62" s="1"/>
  <c r="AH1227" i="62"/>
  <c r="AH1457" i="62" s="1"/>
  <c r="AG1227" i="62"/>
  <c r="AG1457" i="62" s="1"/>
  <c r="AF1227" i="62"/>
  <c r="AF1457" i="62" s="1"/>
  <c r="AE1227" i="62"/>
  <c r="AE1457" i="62" s="1"/>
  <c r="AD1227" i="62"/>
  <c r="AD1457" i="62" s="1"/>
  <c r="AC1227" i="62"/>
  <c r="AC1457" i="62" s="1"/>
  <c r="AB1227" i="62"/>
  <c r="AB1457" i="62" s="1"/>
  <c r="AA1227" i="62"/>
  <c r="AA1457" i="62" s="1"/>
  <c r="Z1227" i="62"/>
  <c r="Z1457" i="62" s="1"/>
  <c r="Y1227" i="62"/>
  <c r="Y1457" i="62" s="1"/>
  <c r="X1227" i="62"/>
  <c r="X1457" i="62" s="1"/>
  <c r="W1227" i="62"/>
  <c r="W1457" i="62" s="1"/>
  <c r="V1227" i="62"/>
  <c r="V1457" i="62" s="1"/>
  <c r="U1227" i="62"/>
  <c r="U1457" i="62" s="1"/>
  <c r="T1227" i="62"/>
  <c r="T1457" i="62" s="1"/>
  <c r="S1227" i="62"/>
  <c r="S1457" i="62" s="1"/>
  <c r="R1227" i="62"/>
  <c r="R1457" i="62" s="1"/>
  <c r="Q1227" i="62"/>
  <c r="Q1457" i="62" s="1"/>
  <c r="P1227" i="62"/>
  <c r="P1457" i="62" s="1"/>
  <c r="O1227" i="62"/>
  <c r="O1457" i="62" s="1"/>
  <c r="N1227" i="62"/>
  <c r="FL1226" i="62"/>
  <c r="FJ1226" i="62"/>
  <c r="FI1226" i="62"/>
  <c r="FH1226" i="62"/>
  <c r="FF1226" i="62"/>
  <c r="EZ1226" i="62"/>
  <c r="EY1226" i="62"/>
  <c r="FD1226" i="62" s="1"/>
  <c r="EX1226" i="62"/>
  <c r="EW1226" i="62"/>
  <c r="EV1226" i="62"/>
  <c r="EU1226" i="62"/>
  <c r="ET1226" i="62"/>
  <c r="EM1226" i="62"/>
  <c r="EL1226" i="62"/>
  <c r="EK1226" i="62"/>
  <c r="EJ1226" i="62"/>
  <c r="EI1226" i="62"/>
  <c r="EH1226" i="62"/>
  <c r="EG1226" i="62"/>
  <c r="DO1226" i="62"/>
  <c r="DN1226" i="62"/>
  <c r="DM1226" i="62"/>
  <c r="DL1226" i="62"/>
  <c r="DK1226" i="62"/>
  <c r="DJ1226" i="62"/>
  <c r="DI1226" i="62"/>
  <c r="DH1226" i="62"/>
  <c r="DG1226" i="62"/>
  <c r="DF1226" i="62"/>
  <c r="DE1226" i="62"/>
  <c r="DD1226" i="62"/>
  <c r="DC1226" i="62"/>
  <c r="DB1226" i="62"/>
  <c r="DA1226" i="62"/>
  <c r="CZ1226" i="62"/>
  <c r="CU1226" i="62"/>
  <c r="CT1226" i="62"/>
  <c r="CS1226" i="62"/>
  <c r="CR1226" i="62"/>
  <c r="CH1226" i="62"/>
  <c r="CG1226" i="62"/>
  <c r="CF1226" i="62"/>
  <c r="CE1226" i="62"/>
  <c r="CA1226" i="62"/>
  <c r="BZ1226" i="62"/>
  <c r="BY1226" i="62"/>
  <c r="BX1226" i="62"/>
  <c r="BW1226" i="62"/>
  <c r="BV1226" i="62"/>
  <c r="BU1226" i="62"/>
  <c r="BT1226" i="62"/>
  <c r="BS1226" i="62"/>
  <c r="BB1226" i="62"/>
  <c r="BA1226" i="62"/>
  <c r="AZ1226" i="62"/>
  <c r="AY1226" i="62"/>
  <c r="AX1226" i="62"/>
  <c r="AW1226" i="62"/>
  <c r="AV1226" i="62"/>
  <c r="AU1226" i="62"/>
  <c r="AT1226" i="62"/>
  <c r="AS1226" i="62"/>
  <c r="AR1226" i="62"/>
  <c r="AQ1226" i="62"/>
  <c r="AP1226" i="62"/>
  <c r="AO1226" i="62"/>
  <c r="AN1226" i="62"/>
  <c r="AM1226" i="62"/>
  <c r="AL1226" i="62"/>
  <c r="AK1226" i="62"/>
  <c r="AJ1226" i="62"/>
  <c r="AI1226" i="62"/>
  <c r="AH1226" i="62"/>
  <c r="AG1226" i="62"/>
  <c r="AF1226" i="62"/>
  <c r="AE1226" i="62"/>
  <c r="AD1226" i="62"/>
  <c r="AC1226" i="62"/>
  <c r="AB1226" i="62"/>
  <c r="AA1226" i="62"/>
  <c r="Z1226" i="62"/>
  <c r="Y1226" i="62"/>
  <c r="X1226" i="62"/>
  <c r="W1226" i="62"/>
  <c r="V1226" i="62"/>
  <c r="U1226" i="62"/>
  <c r="T1226" i="62"/>
  <c r="S1226" i="62"/>
  <c r="R1226" i="62"/>
  <c r="Q1226" i="62"/>
  <c r="P1226" i="62"/>
  <c r="O1226" i="62"/>
  <c r="N1226" i="62"/>
  <c r="FL1225" i="62"/>
  <c r="FL1368" i="62" s="1"/>
  <c r="FL1454" i="62" s="1"/>
  <c r="FJ1225" i="62"/>
  <c r="FJ1368" i="62" s="1"/>
  <c r="FJ1454" i="62" s="1"/>
  <c r="FI1225" i="62"/>
  <c r="FI1368" i="62" s="1"/>
  <c r="FH1225" i="62"/>
  <c r="FH1368" i="62" s="1"/>
  <c r="FF1225" i="62"/>
  <c r="FF1368" i="62" s="1"/>
  <c r="FF1454" i="62" s="1"/>
  <c r="EZ1225" i="62"/>
  <c r="EZ1368" i="62" s="1"/>
  <c r="EZ1454" i="62" s="1"/>
  <c r="EY1225" i="62"/>
  <c r="EY1368" i="62" s="1"/>
  <c r="EY1454" i="62" s="1"/>
  <c r="EX1225" i="62"/>
  <c r="EX1368" i="62" s="1"/>
  <c r="EW1225" i="62"/>
  <c r="EW1368" i="62" s="1"/>
  <c r="EV1225" i="62"/>
  <c r="EV1368" i="62" s="1"/>
  <c r="EV1454" i="62" s="1"/>
  <c r="EU1225" i="62"/>
  <c r="EU1368" i="62" s="1"/>
  <c r="ET1225" i="62"/>
  <c r="ET1368" i="62" s="1"/>
  <c r="ET1454" i="62" s="1"/>
  <c r="EM1225" i="62"/>
  <c r="EM1368" i="62" s="1"/>
  <c r="EM1454" i="62" s="1"/>
  <c r="EL1225" i="62"/>
  <c r="EL1368" i="62" s="1"/>
  <c r="EL1454" i="62" s="1"/>
  <c r="EK1225" i="62"/>
  <c r="EK1368" i="62" s="1"/>
  <c r="EJ1225" i="62"/>
  <c r="EJ1368" i="62" s="1"/>
  <c r="EI1225" i="62"/>
  <c r="EI1368" i="62" s="1"/>
  <c r="EI1454" i="62" s="1"/>
  <c r="EH1225" i="62"/>
  <c r="EH1368" i="62" s="1"/>
  <c r="EG1225" i="62"/>
  <c r="EG1368" i="62" s="1"/>
  <c r="EG1454" i="62" s="1"/>
  <c r="DO1225" i="62"/>
  <c r="DO1368" i="62" s="1"/>
  <c r="DO1454" i="62" s="1"/>
  <c r="DN1225" i="62"/>
  <c r="DN1368" i="62" s="1"/>
  <c r="DN1454" i="62" s="1"/>
  <c r="DM1225" i="62"/>
  <c r="DM1368" i="62" s="1"/>
  <c r="DM1454" i="62" s="1"/>
  <c r="DL1225" i="62"/>
  <c r="DL1368" i="62" s="1"/>
  <c r="DL1454" i="62" s="1"/>
  <c r="DK1225" i="62"/>
  <c r="DK1368" i="62" s="1"/>
  <c r="DK1454" i="62" s="1"/>
  <c r="DJ1225" i="62"/>
  <c r="DJ1368" i="62" s="1"/>
  <c r="DJ1454" i="62" s="1"/>
  <c r="DI1225" i="62"/>
  <c r="DI1368" i="62" s="1"/>
  <c r="DI1454" i="62" s="1"/>
  <c r="DH1225" i="62"/>
  <c r="DH1368" i="62" s="1"/>
  <c r="DH1454" i="62" s="1"/>
  <c r="DG1225" i="62"/>
  <c r="DG1368" i="62" s="1"/>
  <c r="DG1454" i="62" s="1"/>
  <c r="DF1225" i="62"/>
  <c r="DF1368" i="62" s="1"/>
  <c r="DF1454" i="62" s="1"/>
  <c r="DE1225" i="62"/>
  <c r="DE1368" i="62" s="1"/>
  <c r="DE1454" i="62" s="1"/>
  <c r="DD1225" i="62"/>
  <c r="DD1368" i="62" s="1"/>
  <c r="DD1454" i="62" s="1"/>
  <c r="DC1225" i="62"/>
  <c r="DC1368" i="62" s="1"/>
  <c r="DC1454" i="62" s="1"/>
  <c r="DB1225" i="62"/>
  <c r="DB1368" i="62" s="1"/>
  <c r="DB1454" i="62" s="1"/>
  <c r="DA1225" i="62"/>
  <c r="DA1368" i="62" s="1"/>
  <c r="DA1454" i="62" s="1"/>
  <c r="CZ1225" i="62"/>
  <c r="CZ1368" i="62" s="1"/>
  <c r="CZ1454" i="62" s="1"/>
  <c r="CU1225" i="62"/>
  <c r="CU1368" i="62" s="1"/>
  <c r="CU1454" i="62" s="1"/>
  <c r="CT1225" i="62"/>
  <c r="CT1368" i="62" s="1"/>
  <c r="CT1454" i="62" s="1"/>
  <c r="CS1225" i="62"/>
  <c r="CS1368" i="62" s="1"/>
  <c r="CS1454" i="62" s="1"/>
  <c r="CR1225" i="62"/>
  <c r="CR1368" i="62" s="1"/>
  <c r="CR1454" i="62" s="1"/>
  <c r="CH1225" i="62"/>
  <c r="CH1368" i="62" s="1"/>
  <c r="CH1454" i="62" s="1"/>
  <c r="CG1225" i="62"/>
  <c r="CG1368" i="62" s="1"/>
  <c r="CG1454" i="62" s="1"/>
  <c r="CF1225" i="62"/>
  <c r="CF1368" i="62" s="1"/>
  <c r="CF1454" i="62" s="1"/>
  <c r="CE1225" i="62"/>
  <c r="CE1368" i="62" s="1"/>
  <c r="CE1454" i="62" s="1"/>
  <c r="CA1225" i="62"/>
  <c r="CA1368" i="62" s="1"/>
  <c r="CA1454" i="62" s="1"/>
  <c r="BZ1225" i="62"/>
  <c r="BZ1368" i="62" s="1"/>
  <c r="BZ1454" i="62" s="1"/>
  <c r="BY1225" i="62"/>
  <c r="BY1368" i="62" s="1"/>
  <c r="BY1454" i="62" s="1"/>
  <c r="BX1225" i="62"/>
  <c r="BX1368" i="62" s="1"/>
  <c r="BX1454" i="62" s="1"/>
  <c r="BW1225" i="62"/>
  <c r="BW1368" i="62" s="1"/>
  <c r="BW1454" i="62" s="1"/>
  <c r="BV1225" i="62"/>
  <c r="BV1368" i="62" s="1"/>
  <c r="BV1454" i="62" s="1"/>
  <c r="BU1225" i="62"/>
  <c r="BU1368" i="62" s="1"/>
  <c r="BU1454" i="62" s="1"/>
  <c r="BT1225" i="62"/>
  <c r="BT1368" i="62" s="1"/>
  <c r="BT1454" i="62" s="1"/>
  <c r="BS1225" i="62"/>
  <c r="BS1368" i="62" s="1"/>
  <c r="BS1454" i="62" s="1"/>
  <c r="BB1225" i="62"/>
  <c r="BB1368" i="62" s="1"/>
  <c r="BB1454" i="62" s="1"/>
  <c r="FV1454" i="62" s="1"/>
  <c r="BA1225" i="62"/>
  <c r="BA1368" i="62" s="1"/>
  <c r="BA1454" i="62" s="1"/>
  <c r="FU1454" i="62" s="1"/>
  <c r="AZ1225" i="62"/>
  <c r="AZ1368" i="62" s="1"/>
  <c r="AZ1454" i="62" s="1"/>
  <c r="FT1454" i="62" s="1"/>
  <c r="AY1225" i="62"/>
  <c r="AY1368" i="62" s="1"/>
  <c r="AY1454" i="62" s="1"/>
  <c r="FS1454" i="62" s="1"/>
  <c r="AX1225" i="62"/>
  <c r="AX1368" i="62" s="1"/>
  <c r="AX1454" i="62" s="1"/>
  <c r="AW1225" i="62"/>
  <c r="AW1368" i="62" s="1"/>
  <c r="AW1454" i="62" s="1"/>
  <c r="AV1225" i="62"/>
  <c r="AV1368" i="62" s="1"/>
  <c r="AV1454" i="62" s="1"/>
  <c r="AU1225" i="62"/>
  <c r="AU1368" i="62" s="1"/>
  <c r="AU1454" i="62" s="1"/>
  <c r="AT1225" i="62"/>
  <c r="AT1368" i="62" s="1"/>
  <c r="AS1225" i="62"/>
  <c r="AS1368" i="62" s="1"/>
  <c r="AR1225" i="62"/>
  <c r="AR1368" i="62" s="1"/>
  <c r="AQ1225" i="62"/>
  <c r="AQ1368" i="62" s="1"/>
  <c r="AP1225" i="62"/>
  <c r="AP1368" i="62" s="1"/>
  <c r="AO1225" i="62"/>
  <c r="AO1368" i="62" s="1"/>
  <c r="AN1225" i="62"/>
  <c r="AN1368" i="62" s="1"/>
  <c r="AM1225" i="62"/>
  <c r="AM1368" i="62" s="1"/>
  <c r="AM1454" i="62" s="1"/>
  <c r="AL1225" i="62"/>
  <c r="AL1368" i="62" s="1"/>
  <c r="AL1454" i="62" s="1"/>
  <c r="AK1225" i="62"/>
  <c r="AK1368" i="62" s="1"/>
  <c r="AK1454" i="62" s="1"/>
  <c r="AJ1225" i="62"/>
  <c r="AJ1368" i="62" s="1"/>
  <c r="AJ1454" i="62" s="1"/>
  <c r="AI1225" i="62"/>
  <c r="AI1368" i="62" s="1"/>
  <c r="AI1454" i="62" s="1"/>
  <c r="AH1225" i="62"/>
  <c r="AH1368" i="62" s="1"/>
  <c r="AH1454" i="62" s="1"/>
  <c r="AG1225" i="62"/>
  <c r="AG1368" i="62" s="1"/>
  <c r="AG1454" i="62" s="1"/>
  <c r="AF1225" i="62"/>
  <c r="AF1368" i="62" s="1"/>
  <c r="AF1454" i="62" s="1"/>
  <c r="AE1225" i="62"/>
  <c r="AE1368" i="62" s="1"/>
  <c r="AE1454" i="62" s="1"/>
  <c r="AD1225" i="62"/>
  <c r="AD1368" i="62" s="1"/>
  <c r="AC1225" i="62"/>
  <c r="AC1368" i="62" s="1"/>
  <c r="AB1225" i="62"/>
  <c r="AB1368" i="62" s="1"/>
  <c r="AA1225" i="62"/>
  <c r="AA1368" i="62" s="1"/>
  <c r="Z1225" i="62"/>
  <c r="Z1368" i="62" s="1"/>
  <c r="Y1225" i="62"/>
  <c r="Y1368" i="62" s="1"/>
  <c r="X1225" i="62"/>
  <c r="X1368" i="62" s="1"/>
  <c r="W1225" i="62"/>
  <c r="W1368" i="62" s="1"/>
  <c r="V1225" i="62"/>
  <c r="V1368" i="62" s="1"/>
  <c r="V1454" i="62" s="1"/>
  <c r="U1225" i="62"/>
  <c r="U1368" i="62" s="1"/>
  <c r="U1454" i="62" s="1"/>
  <c r="T1225" i="62"/>
  <c r="T1368" i="62" s="1"/>
  <c r="T1454" i="62" s="1"/>
  <c r="S1225" i="62"/>
  <c r="S1368" i="62" s="1"/>
  <c r="S1454" i="62" s="1"/>
  <c r="R1225" i="62"/>
  <c r="R1368" i="62" s="1"/>
  <c r="R1454" i="62" s="1"/>
  <c r="Q1225" i="62"/>
  <c r="Q1368" i="62" s="1"/>
  <c r="Q1454" i="62" s="1"/>
  <c r="P1225" i="62"/>
  <c r="P1368" i="62" s="1"/>
  <c r="P1454" i="62" s="1"/>
  <c r="O1225" i="62"/>
  <c r="O1368" i="62" s="1"/>
  <c r="O1454" i="62" s="1"/>
  <c r="N1225" i="62"/>
  <c r="FL1224" i="62"/>
  <c r="FL1367" i="62" s="1"/>
  <c r="FL1453" i="62" s="1"/>
  <c r="FJ1224" i="62"/>
  <c r="FJ1367" i="62" s="1"/>
  <c r="FJ1453" i="62" s="1"/>
  <c r="FI1224" i="62"/>
  <c r="FI1367" i="62" s="1"/>
  <c r="FH1224" i="62"/>
  <c r="FH1367" i="62" s="1"/>
  <c r="FF1224" i="62"/>
  <c r="FF1367" i="62" s="1"/>
  <c r="FF1453" i="62" s="1"/>
  <c r="EZ1224" i="62"/>
  <c r="EZ1367" i="62" s="1"/>
  <c r="EZ1453" i="62" s="1"/>
  <c r="EY1224" i="62"/>
  <c r="EY1367" i="62" s="1"/>
  <c r="EY1453" i="62" s="1"/>
  <c r="EX1224" i="62"/>
  <c r="EX1367" i="62" s="1"/>
  <c r="EW1224" i="62"/>
  <c r="EW1367" i="62" s="1"/>
  <c r="EV1224" i="62"/>
  <c r="EV1367" i="62" s="1"/>
  <c r="EV1453" i="62" s="1"/>
  <c r="EU1224" i="62"/>
  <c r="EU1367" i="62" s="1"/>
  <c r="ET1224" i="62"/>
  <c r="ET1367" i="62" s="1"/>
  <c r="ET1453" i="62" s="1"/>
  <c r="EM1224" i="62"/>
  <c r="EM1367" i="62" s="1"/>
  <c r="EM1453" i="62" s="1"/>
  <c r="EL1224" i="62"/>
  <c r="EL1367" i="62" s="1"/>
  <c r="EL1453" i="62" s="1"/>
  <c r="EK1224" i="62"/>
  <c r="EK1367" i="62" s="1"/>
  <c r="EJ1224" i="62"/>
  <c r="EJ1367" i="62" s="1"/>
  <c r="EI1224" i="62"/>
  <c r="EI1367" i="62" s="1"/>
  <c r="EI1453" i="62" s="1"/>
  <c r="EH1224" i="62"/>
  <c r="EH1367" i="62" s="1"/>
  <c r="EG1224" i="62"/>
  <c r="EG1367" i="62" s="1"/>
  <c r="EG1453" i="62" s="1"/>
  <c r="DO1224" i="62"/>
  <c r="DO1367" i="62" s="1"/>
  <c r="DO1453" i="62" s="1"/>
  <c r="DN1224" i="62"/>
  <c r="DN1367" i="62" s="1"/>
  <c r="DN1453" i="62" s="1"/>
  <c r="DM1224" i="62"/>
  <c r="DM1367" i="62" s="1"/>
  <c r="DM1453" i="62" s="1"/>
  <c r="DL1224" i="62"/>
  <c r="DL1367" i="62" s="1"/>
  <c r="DL1453" i="62" s="1"/>
  <c r="DK1224" i="62"/>
  <c r="DK1367" i="62" s="1"/>
  <c r="DK1453" i="62" s="1"/>
  <c r="DJ1224" i="62"/>
  <c r="DJ1367" i="62" s="1"/>
  <c r="DJ1453" i="62" s="1"/>
  <c r="DI1224" i="62"/>
  <c r="DI1367" i="62" s="1"/>
  <c r="DI1453" i="62" s="1"/>
  <c r="DH1224" i="62"/>
  <c r="DH1367" i="62" s="1"/>
  <c r="DH1453" i="62" s="1"/>
  <c r="DG1224" i="62"/>
  <c r="DG1367" i="62" s="1"/>
  <c r="DG1453" i="62" s="1"/>
  <c r="DF1224" i="62"/>
  <c r="DF1367" i="62" s="1"/>
  <c r="DF1453" i="62" s="1"/>
  <c r="DE1224" i="62"/>
  <c r="DE1367" i="62" s="1"/>
  <c r="DE1453" i="62" s="1"/>
  <c r="DD1224" i="62"/>
  <c r="DD1367" i="62" s="1"/>
  <c r="DD1453" i="62" s="1"/>
  <c r="DC1224" i="62"/>
  <c r="DC1367" i="62" s="1"/>
  <c r="DC1453" i="62" s="1"/>
  <c r="DB1224" i="62"/>
  <c r="DB1367" i="62" s="1"/>
  <c r="DB1453" i="62" s="1"/>
  <c r="DA1224" i="62"/>
  <c r="DA1367" i="62" s="1"/>
  <c r="DA1453" i="62" s="1"/>
  <c r="CZ1224" i="62"/>
  <c r="CZ1367" i="62" s="1"/>
  <c r="CZ1453" i="62" s="1"/>
  <c r="CU1224" i="62"/>
  <c r="CU1367" i="62" s="1"/>
  <c r="CU1453" i="62" s="1"/>
  <c r="CT1224" i="62"/>
  <c r="CT1367" i="62" s="1"/>
  <c r="CT1453" i="62" s="1"/>
  <c r="CS1224" i="62"/>
  <c r="CS1367" i="62" s="1"/>
  <c r="CS1453" i="62" s="1"/>
  <c r="CR1224" i="62"/>
  <c r="CR1367" i="62" s="1"/>
  <c r="CR1453" i="62" s="1"/>
  <c r="CH1224" i="62"/>
  <c r="CH1367" i="62" s="1"/>
  <c r="CH1453" i="62" s="1"/>
  <c r="CG1224" i="62"/>
  <c r="CG1367" i="62" s="1"/>
  <c r="CG1453" i="62" s="1"/>
  <c r="CF1224" i="62"/>
  <c r="CF1367" i="62" s="1"/>
  <c r="CF1453" i="62" s="1"/>
  <c r="CE1224" i="62"/>
  <c r="CE1367" i="62" s="1"/>
  <c r="CE1453" i="62" s="1"/>
  <c r="CA1224" i="62"/>
  <c r="CA1367" i="62" s="1"/>
  <c r="CA1453" i="62" s="1"/>
  <c r="BZ1224" i="62"/>
  <c r="BZ1367" i="62" s="1"/>
  <c r="BZ1453" i="62" s="1"/>
  <c r="BY1224" i="62"/>
  <c r="BY1367" i="62" s="1"/>
  <c r="BY1453" i="62" s="1"/>
  <c r="BX1224" i="62"/>
  <c r="BX1367" i="62" s="1"/>
  <c r="BX1453" i="62" s="1"/>
  <c r="BW1224" i="62"/>
  <c r="BW1367" i="62" s="1"/>
  <c r="BW1453" i="62" s="1"/>
  <c r="BV1224" i="62"/>
  <c r="BV1367" i="62" s="1"/>
  <c r="BV1453" i="62" s="1"/>
  <c r="BU1224" i="62"/>
  <c r="BU1367" i="62" s="1"/>
  <c r="BU1453" i="62" s="1"/>
  <c r="BT1224" i="62"/>
  <c r="BT1367" i="62" s="1"/>
  <c r="BT1453" i="62" s="1"/>
  <c r="BS1224" i="62"/>
  <c r="BS1367" i="62" s="1"/>
  <c r="BS1453" i="62" s="1"/>
  <c r="BB1224" i="62"/>
  <c r="BB1367" i="62" s="1"/>
  <c r="BB1453" i="62" s="1"/>
  <c r="BA1224" i="62"/>
  <c r="BA1367" i="62" s="1"/>
  <c r="BA1453" i="62" s="1"/>
  <c r="AZ1224" i="62"/>
  <c r="AZ1367" i="62" s="1"/>
  <c r="AZ1453" i="62" s="1"/>
  <c r="AY1224" i="62"/>
  <c r="AY1367" i="62" s="1"/>
  <c r="AY1453" i="62" s="1"/>
  <c r="AX1224" i="62"/>
  <c r="AX1367" i="62" s="1"/>
  <c r="AX1453" i="62" s="1"/>
  <c r="AW1224" i="62"/>
  <c r="AW1367" i="62" s="1"/>
  <c r="AW1453" i="62" s="1"/>
  <c r="AV1224" i="62"/>
  <c r="AV1367" i="62" s="1"/>
  <c r="AV1453" i="62" s="1"/>
  <c r="AV1452" i="62" s="1"/>
  <c r="AU1224" i="62"/>
  <c r="AU1367" i="62" s="1"/>
  <c r="AU1453" i="62" s="1"/>
  <c r="AT1224" i="62"/>
  <c r="AT1367" i="62" s="1"/>
  <c r="AS1224" i="62"/>
  <c r="AS1367" i="62" s="1"/>
  <c r="AR1224" i="62"/>
  <c r="AR1367" i="62" s="1"/>
  <c r="AQ1224" i="62"/>
  <c r="AQ1367" i="62" s="1"/>
  <c r="AP1224" i="62"/>
  <c r="AP1367" i="62" s="1"/>
  <c r="AO1224" i="62"/>
  <c r="AO1367" i="62" s="1"/>
  <c r="AN1224" i="62"/>
  <c r="AN1367" i="62" s="1"/>
  <c r="AM1224" i="62"/>
  <c r="AM1367" i="62" s="1"/>
  <c r="AM1453" i="62" s="1"/>
  <c r="AL1224" i="62"/>
  <c r="AL1367" i="62" s="1"/>
  <c r="AL1453" i="62" s="1"/>
  <c r="AK1224" i="62"/>
  <c r="AK1367" i="62" s="1"/>
  <c r="AK1453" i="62" s="1"/>
  <c r="AJ1224" i="62"/>
  <c r="AJ1367" i="62" s="1"/>
  <c r="AJ1453" i="62" s="1"/>
  <c r="AJ1452" i="62" s="1"/>
  <c r="AI1224" i="62"/>
  <c r="AI1367" i="62" s="1"/>
  <c r="AI1453" i="62" s="1"/>
  <c r="AH1224" i="62"/>
  <c r="AH1367" i="62" s="1"/>
  <c r="AH1453" i="62" s="1"/>
  <c r="AG1224" i="62"/>
  <c r="AG1367" i="62" s="1"/>
  <c r="AG1453" i="62" s="1"/>
  <c r="AF1224" i="62"/>
  <c r="AF1367" i="62" s="1"/>
  <c r="AF1453" i="62" s="1"/>
  <c r="AE1224" i="62"/>
  <c r="AE1367" i="62" s="1"/>
  <c r="AE1453" i="62" s="1"/>
  <c r="AD1224" i="62"/>
  <c r="AD1367" i="62" s="1"/>
  <c r="AC1224" i="62"/>
  <c r="AC1367" i="62" s="1"/>
  <c r="AB1224" i="62"/>
  <c r="AB1367" i="62" s="1"/>
  <c r="AA1224" i="62"/>
  <c r="AA1367" i="62" s="1"/>
  <c r="Z1224" i="62"/>
  <c r="Z1367" i="62" s="1"/>
  <c r="Y1224" i="62"/>
  <c r="Y1367" i="62" s="1"/>
  <c r="X1224" i="62"/>
  <c r="X1367" i="62" s="1"/>
  <c r="W1224" i="62"/>
  <c r="W1367" i="62" s="1"/>
  <c r="V1224" i="62"/>
  <c r="V1367" i="62" s="1"/>
  <c r="V1453" i="62" s="1"/>
  <c r="U1224" i="62"/>
  <c r="U1367" i="62" s="1"/>
  <c r="U1453" i="62" s="1"/>
  <c r="T1224" i="62"/>
  <c r="T1367" i="62" s="1"/>
  <c r="T1453" i="62" s="1"/>
  <c r="S1224" i="62"/>
  <c r="S1367" i="62" s="1"/>
  <c r="S1453" i="62" s="1"/>
  <c r="R1224" i="62"/>
  <c r="R1367" i="62" s="1"/>
  <c r="R1453" i="62" s="1"/>
  <c r="Q1224" i="62"/>
  <c r="Q1367" i="62" s="1"/>
  <c r="Q1453" i="62" s="1"/>
  <c r="P1224" i="62"/>
  <c r="P1367" i="62" s="1"/>
  <c r="P1453" i="62" s="1"/>
  <c r="O1224" i="62"/>
  <c r="O1367" i="62" s="1"/>
  <c r="O1453" i="62" s="1"/>
  <c r="N1224" i="62"/>
  <c r="FL1223" i="62"/>
  <c r="FL1366" i="62" s="1"/>
  <c r="FL1451" i="62" s="1"/>
  <c r="FJ1223" i="62"/>
  <c r="FJ1366" i="62" s="1"/>
  <c r="FJ1451" i="62" s="1"/>
  <c r="FI1223" i="62"/>
  <c r="FI1366" i="62" s="1"/>
  <c r="FH1223" i="62"/>
  <c r="FH1366" i="62" s="1"/>
  <c r="FF1223" i="62"/>
  <c r="FF1366" i="62" s="1"/>
  <c r="FF1451" i="62" s="1"/>
  <c r="EZ1223" i="62"/>
  <c r="EZ1366" i="62" s="1"/>
  <c r="EZ1451" i="62" s="1"/>
  <c r="EY1223" i="62"/>
  <c r="EY1366" i="62" s="1"/>
  <c r="EY1451" i="62" s="1"/>
  <c r="EX1223" i="62"/>
  <c r="EX1366" i="62" s="1"/>
  <c r="EW1223" i="62"/>
  <c r="EW1366" i="62" s="1"/>
  <c r="EV1223" i="62"/>
  <c r="EV1366" i="62" s="1"/>
  <c r="EV1451" i="62" s="1"/>
  <c r="EU1223" i="62"/>
  <c r="EU1366" i="62" s="1"/>
  <c r="ET1223" i="62"/>
  <c r="ET1366" i="62" s="1"/>
  <c r="ET1451" i="62" s="1"/>
  <c r="EM1223" i="62"/>
  <c r="EM1366" i="62" s="1"/>
  <c r="EM1451" i="62" s="1"/>
  <c r="EL1223" i="62"/>
  <c r="EL1366" i="62" s="1"/>
  <c r="EL1451" i="62" s="1"/>
  <c r="EK1223" i="62"/>
  <c r="EK1366" i="62" s="1"/>
  <c r="EJ1223" i="62"/>
  <c r="EJ1366" i="62" s="1"/>
  <c r="EI1223" i="62"/>
  <c r="EI1366" i="62" s="1"/>
  <c r="EI1451" i="62" s="1"/>
  <c r="EH1223" i="62"/>
  <c r="EH1366" i="62" s="1"/>
  <c r="EG1223" i="62"/>
  <c r="EG1366" i="62" s="1"/>
  <c r="EG1451" i="62" s="1"/>
  <c r="DO1223" i="62"/>
  <c r="DO1366" i="62" s="1"/>
  <c r="DO1451" i="62" s="1"/>
  <c r="DN1223" i="62"/>
  <c r="DN1366" i="62" s="1"/>
  <c r="DN1451" i="62" s="1"/>
  <c r="DM1223" i="62"/>
  <c r="DM1366" i="62" s="1"/>
  <c r="DM1451" i="62" s="1"/>
  <c r="DL1223" i="62"/>
  <c r="DL1366" i="62" s="1"/>
  <c r="DL1451" i="62" s="1"/>
  <c r="DK1223" i="62"/>
  <c r="DK1366" i="62" s="1"/>
  <c r="DK1451" i="62" s="1"/>
  <c r="DJ1223" i="62"/>
  <c r="DJ1366" i="62" s="1"/>
  <c r="DJ1451" i="62" s="1"/>
  <c r="DI1223" i="62"/>
  <c r="DI1366" i="62" s="1"/>
  <c r="DI1451" i="62" s="1"/>
  <c r="DH1223" i="62"/>
  <c r="DH1366" i="62" s="1"/>
  <c r="DH1451" i="62" s="1"/>
  <c r="DG1223" i="62"/>
  <c r="DG1366" i="62" s="1"/>
  <c r="DG1451" i="62" s="1"/>
  <c r="DF1223" i="62"/>
  <c r="DF1366" i="62" s="1"/>
  <c r="DF1451" i="62" s="1"/>
  <c r="DE1223" i="62"/>
  <c r="DE1366" i="62" s="1"/>
  <c r="DE1451" i="62" s="1"/>
  <c r="DD1223" i="62"/>
  <c r="DD1366" i="62" s="1"/>
  <c r="DD1451" i="62" s="1"/>
  <c r="DC1223" i="62"/>
  <c r="DC1366" i="62" s="1"/>
  <c r="DC1451" i="62" s="1"/>
  <c r="DB1223" i="62"/>
  <c r="DB1366" i="62" s="1"/>
  <c r="DB1451" i="62" s="1"/>
  <c r="DA1223" i="62"/>
  <c r="DA1366" i="62" s="1"/>
  <c r="DA1451" i="62" s="1"/>
  <c r="CZ1223" i="62"/>
  <c r="CZ1366" i="62" s="1"/>
  <c r="CZ1451" i="62" s="1"/>
  <c r="CU1223" i="62"/>
  <c r="CU1366" i="62" s="1"/>
  <c r="CU1451" i="62" s="1"/>
  <c r="CT1223" i="62"/>
  <c r="CT1366" i="62" s="1"/>
  <c r="CT1451" i="62" s="1"/>
  <c r="CS1223" i="62"/>
  <c r="CS1366" i="62" s="1"/>
  <c r="CS1451" i="62" s="1"/>
  <c r="CR1223" i="62"/>
  <c r="CR1366" i="62" s="1"/>
  <c r="CR1451" i="62" s="1"/>
  <c r="CH1223" i="62"/>
  <c r="CH1366" i="62" s="1"/>
  <c r="CH1451" i="62" s="1"/>
  <c r="CG1223" i="62"/>
  <c r="CG1366" i="62" s="1"/>
  <c r="CG1451" i="62" s="1"/>
  <c r="CF1223" i="62"/>
  <c r="CF1366" i="62" s="1"/>
  <c r="CF1451" i="62" s="1"/>
  <c r="CE1223" i="62"/>
  <c r="CE1366" i="62" s="1"/>
  <c r="CE1451" i="62" s="1"/>
  <c r="CA1223" i="62"/>
  <c r="CA1366" i="62" s="1"/>
  <c r="CA1451" i="62" s="1"/>
  <c r="BZ1223" i="62"/>
  <c r="BZ1366" i="62" s="1"/>
  <c r="BZ1451" i="62" s="1"/>
  <c r="BY1223" i="62"/>
  <c r="BY1366" i="62" s="1"/>
  <c r="BY1451" i="62" s="1"/>
  <c r="BX1223" i="62"/>
  <c r="BX1366" i="62" s="1"/>
  <c r="BX1451" i="62" s="1"/>
  <c r="BW1223" i="62"/>
  <c r="BW1366" i="62" s="1"/>
  <c r="BW1451" i="62" s="1"/>
  <c r="BV1223" i="62"/>
  <c r="BV1366" i="62" s="1"/>
  <c r="BV1451" i="62" s="1"/>
  <c r="BU1223" i="62"/>
  <c r="BU1366" i="62" s="1"/>
  <c r="BU1451" i="62" s="1"/>
  <c r="BT1223" i="62"/>
  <c r="BT1366" i="62" s="1"/>
  <c r="BT1451" i="62" s="1"/>
  <c r="BS1223" i="62"/>
  <c r="BS1366" i="62" s="1"/>
  <c r="BS1451" i="62" s="1"/>
  <c r="BB1223" i="62"/>
  <c r="BB1366" i="62" s="1"/>
  <c r="BB1451" i="62" s="1"/>
  <c r="FV1451" i="62" s="1"/>
  <c r="BA1223" i="62"/>
  <c r="BA1366" i="62" s="1"/>
  <c r="BA1451" i="62" s="1"/>
  <c r="FU1451" i="62" s="1"/>
  <c r="AZ1223" i="62"/>
  <c r="AZ1366" i="62" s="1"/>
  <c r="AZ1451" i="62" s="1"/>
  <c r="FT1451" i="62" s="1"/>
  <c r="AY1223" i="62"/>
  <c r="AY1366" i="62" s="1"/>
  <c r="AY1451" i="62" s="1"/>
  <c r="FS1451" i="62" s="1"/>
  <c r="AX1223" i="62"/>
  <c r="AX1366" i="62" s="1"/>
  <c r="AX1451" i="62" s="1"/>
  <c r="AW1223" i="62"/>
  <c r="AW1366" i="62" s="1"/>
  <c r="AW1451" i="62" s="1"/>
  <c r="AV1223" i="62"/>
  <c r="AV1366" i="62" s="1"/>
  <c r="AV1451" i="62" s="1"/>
  <c r="AU1223" i="62"/>
  <c r="AU1366" i="62" s="1"/>
  <c r="AU1451" i="62" s="1"/>
  <c r="AT1223" i="62"/>
  <c r="AT1366" i="62" s="1"/>
  <c r="AS1223" i="62"/>
  <c r="AS1366" i="62" s="1"/>
  <c r="AR1223" i="62"/>
  <c r="AR1366" i="62" s="1"/>
  <c r="AQ1223" i="62"/>
  <c r="AQ1366" i="62" s="1"/>
  <c r="AP1223" i="62"/>
  <c r="AP1366" i="62" s="1"/>
  <c r="AO1223" i="62"/>
  <c r="AO1366" i="62" s="1"/>
  <c r="AN1223" i="62"/>
  <c r="AN1366" i="62" s="1"/>
  <c r="AM1223" i="62"/>
  <c r="AM1366" i="62" s="1"/>
  <c r="AM1451" i="62" s="1"/>
  <c r="AL1223" i="62"/>
  <c r="AL1366" i="62" s="1"/>
  <c r="AL1451" i="62" s="1"/>
  <c r="AK1223" i="62"/>
  <c r="AK1366" i="62" s="1"/>
  <c r="AK1451" i="62" s="1"/>
  <c r="AJ1223" i="62"/>
  <c r="AJ1366" i="62" s="1"/>
  <c r="AJ1451" i="62" s="1"/>
  <c r="AI1223" i="62"/>
  <c r="AI1366" i="62" s="1"/>
  <c r="AI1451" i="62" s="1"/>
  <c r="AH1223" i="62"/>
  <c r="AH1366" i="62" s="1"/>
  <c r="AH1451" i="62" s="1"/>
  <c r="AG1223" i="62"/>
  <c r="AG1366" i="62" s="1"/>
  <c r="AG1451" i="62" s="1"/>
  <c r="AF1223" i="62"/>
  <c r="AF1366" i="62" s="1"/>
  <c r="AF1451" i="62" s="1"/>
  <c r="AE1223" i="62"/>
  <c r="AE1366" i="62" s="1"/>
  <c r="AE1451" i="62" s="1"/>
  <c r="AD1223" i="62"/>
  <c r="AD1366" i="62" s="1"/>
  <c r="AC1223" i="62"/>
  <c r="AC1366" i="62" s="1"/>
  <c r="AB1223" i="62"/>
  <c r="AB1366" i="62" s="1"/>
  <c r="AA1223" i="62"/>
  <c r="AA1366" i="62" s="1"/>
  <c r="Z1223" i="62"/>
  <c r="Z1366" i="62" s="1"/>
  <c r="Y1223" i="62"/>
  <c r="Y1366" i="62" s="1"/>
  <c r="X1223" i="62"/>
  <c r="X1366" i="62" s="1"/>
  <c r="W1223" i="62"/>
  <c r="W1366" i="62" s="1"/>
  <c r="V1223" i="62"/>
  <c r="V1366" i="62" s="1"/>
  <c r="V1451" i="62" s="1"/>
  <c r="U1223" i="62"/>
  <c r="U1366" i="62" s="1"/>
  <c r="U1451" i="62" s="1"/>
  <c r="T1223" i="62"/>
  <c r="T1366" i="62" s="1"/>
  <c r="T1451" i="62" s="1"/>
  <c r="S1223" i="62"/>
  <c r="S1366" i="62" s="1"/>
  <c r="S1451" i="62" s="1"/>
  <c r="R1223" i="62"/>
  <c r="R1366" i="62" s="1"/>
  <c r="R1451" i="62" s="1"/>
  <c r="Q1223" i="62"/>
  <c r="Q1366" i="62" s="1"/>
  <c r="Q1451" i="62" s="1"/>
  <c r="P1223" i="62"/>
  <c r="P1366" i="62" s="1"/>
  <c r="P1451" i="62" s="1"/>
  <c r="O1223" i="62"/>
  <c r="O1366" i="62" s="1"/>
  <c r="O1451" i="62" s="1"/>
  <c r="N1223" i="62"/>
  <c r="FL1222" i="62"/>
  <c r="FJ1222" i="62"/>
  <c r="FI1222" i="62"/>
  <c r="FH1222" i="62"/>
  <c r="FF1222" i="62"/>
  <c r="EZ1222" i="62"/>
  <c r="EY1222" i="62"/>
  <c r="EX1222" i="62"/>
  <c r="EW1222" i="62"/>
  <c r="EV1222" i="62"/>
  <c r="EU1222" i="62"/>
  <c r="ET1222" i="62"/>
  <c r="EM1222" i="62"/>
  <c r="EL1222" i="62"/>
  <c r="EK1222" i="62"/>
  <c r="EJ1222" i="62"/>
  <c r="EI1222" i="62"/>
  <c r="EH1222" i="62"/>
  <c r="EG1222" i="62"/>
  <c r="DO1222" i="62"/>
  <c r="DN1222" i="62"/>
  <c r="DM1222" i="62"/>
  <c r="DL1222" i="62"/>
  <c r="DK1222" i="62"/>
  <c r="DJ1222" i="62"/>
  <c r="DI1222" i="62"/>
  <c r="DH1222" i="62"/>
  <c r="DG1222" i="62"/>
  <c r="DF1222" i="62"/>
  <c r="DE1222" i="62"/>
  <c r="DD1222" i="62"/>
  <c r="DC1222" i="62"/>
  <c r="DB1222" i="62"/>
  <c r="DA1222" i="62"/>
  <c r="CZ1222" i="62"/>
  <c r="CU1222" i="62"/>
  <c r="CT1222" i="62"/>
  <c r="CS1222" i="62"/>
  <c r="CR1222" i="62"/>
  <c r="CH1222" i="62"/>
  <c r="CG1222" i="62"/>
  <c r="CF1222" i="62"/>
  <c r="CE1222" i="62"/>
  <c r="CA1222" i="62"/>
  <c r="BZ1222" i="62"/>
  <c r="BY1222" i="62"/>
  <c r="BX1222" i="62"/>
  <c r="BW1222" i="62"/>
  <c r="BV1222" i="62"/>
  <c r="BU1222" i="62"/>
  <c r="BT1222" i="62"/>
  <c r="BS1222" i="62"/>
  <c r="BB1222" i="62"/>
  <c r="BA1222" i="62"/>
  <c r="AZ1222" i="62"/>
  <c r="AY1222" i="62"/>
  <c r="AX1222" i="62"/>
  <c r="AW1222" i="62"/>
  <c r="AV1222" i="62"/>
  <c r="AU1222" i="62"/>
  <c r="AT1222" i="62"/>
  <c r="AS1222" i="62"/>
  <c r="AR1222" i="62"/>
  <c r="AQ1222" i="62"/>
  <c r="AP1222" i="62"/>
  <c r="AO1222" i="62"/>
  <c r="AN1222" i="62"/>
  <c r="AM1222" i="62"/>
  <c r="AL1222" i="62"/>
  <c r="AK1222" i="62"/>
  <c r="AJ1222" i="62"/>
  <c r="AI1222" i="62"/>
  <c r="AH1222" i="62"/>
  <c r="AG1222" i="62"/>
  <c r="AF1222" i="62"/>
  <c r="AE1222" i="62"/>
  <c r="AD1222" i="62"/>
  <c r="AC1222" i="62"/>
  <c r="AB1222" i="62"/>
  <c r="AA1222" i="62"/>
  <c r="Z1222" i="62"/>
  <c r="Y1222" i="62"/>
  <c r="X1222" i="62"/>
  <c r="W1222" i="62"/>
  <c r="V1222" i="62"/>
  <c r="U1222" i="62"/>
  <c r="T1222" i="62"/>
  <c r="S1222" i="62"/>
  <c r="R1222" i="62"/>
  <c r="Q1222" i="62"/>
  <c r="P1222" i="62"/>
  <c r="O1222" i="62"/>
  <c r="N1222" i="62"/>
  <c r="FL1221" i="62"/>
  <c r="FJ1221" i="62"/>
  <c r="FI1221" i="62"/>
  <c r="FH1221" i="62"/>
  <c r="FF1221" i="62"/>
  <c r="EZ1221" i="62"/>
  <c r="EY1221" i="62"/>
  <c r="EX1221" i="62"/>
  <c r="EW1221" i="62"/>
  <c r="EV1221" i="62"/>
  <c r="EU1221" i="62"/>
  <c r="ET1221" i="62"/>
  <c r="EM1221" i="62"/>
  <c r="EL1221" i="62"/>
  <c r="EK1221" i="62"/>
  <c r="EJ1221" i="62"/>
  <c r="EI1221" i="62"/>
  <c r="EH1221" i="62"/>
  <c r="EG1221" i="62"/>
  <c r="DO1221" i="62"/>
  <c r="DN1221" i="62"/>
  <c r="DM1221" i="62"/>
  <c r="DL1221" i="62"/>
  <c r="DK1221" i="62"/>
  <c r="DJ1221" i="62"/>
  <c r="DI1221" i="62"/>
  <c r="DH1221" i="62"/>
  <c r="DG1221" i="62"/>
  <c r="DF1221" i="62"/>
  <c r="DE1221" i="62"/>
  <c r="DD1221" i="62"/>
  <c r="DC1221" i="62"/>
  <c r="DB1221" i="62"/>
  <c r="DA1221" i="62"/>
  <c r="CZ1221" i="62"/>
  <c r="CU1221" i="62"/>
  <c r="CT1221" i="62"/>
  <c r="CS1221" i="62"/>
  <c r="CR1221" i="62"/>
  <c r="CH1221" i="62"/>
  <c r="CG1221" i="62"/>
  <c r="CF1221" i="62"/>
  <c r="CE1221" i="62"/>
  <c r="CA1221" i="62"/>
  <c r="BZ1221" i="62"/>
  <c r="BY1221" i="62"/>
  <c r="BX1221" i="62"/>
  <c r="BW1221" i="62"/>
  <c r="BV1221" i="62"/>
  <c r="BU1221" i="62"/>
  <c r="BT1221" i="62"/>
  <c r="BS1221" i="62"/>
  <c r="BB1221" i="62"/>
  <c r="BA1221" i="62"/>
  <c r="AZ1221" i="62"/>
  <c r="AY1221" i="62"/>
  <c r="AX1221" i="62"/>
  <c r="AW1221" i="62"/>
  <c r="AV1221" i="62"/>
  <c r="AU1221" i="62"/>
  <c r="AT1221" i="62"/>
  <c r="AS1221" i="62"/>
  <c r="AR1221" i="62"/>
  <c r="AQ1221" i="62"/>
  <c r="AP1221" i="62"/>
  <c r="AO1221" i="62"/>
  <c r="AN1221" i="62"/>
  <c r="AM1221" i="62"/>
  <c r="AL1221" i="62"/>
  <c r="AK1221" i="62"/>
  <c r="AJ1221" i="62"/>
  <c r="AI1221" i="62"/>
  <c r="AH1221" i="62"/>
  <c r="AG1221" i="62"/>
  <c r="AF1221" i="62"/>
  <c r="AE1221" i="62"/>
  <c r="AD1221" i="62"/>
  <c r="AC1221" i="62"/>
  <c r="AB1221" i="62"/>
  <c r="AA1221" i="62"/>
  <c r="Z1221" i="62"/>
  <c r="Y1221" i="62"/>
  <c r="X1221" i="62"/>
  <c r="W1221" i="62"/>
  <c r="V1221" i="62"/>
  <c r="U1221" i="62"/>
  <c r="T1221" i="62"/>
  <c r="S1221" i="62"/>
  <c r="R1221" i="62"/>
  <c r="Q1221" i="62"/>
  <c r="P1221" i="62"/>
  <c r="O1221" i="62"/>
  <c r="N1221" i="62"/>
  <c r="FL1220" i="62"/>
  <c r="FJ1220" i="62"/>
  <c r="FI1220" i="62"/>
  <c r="FH1220" i="62"/>
  <c r="FF1220" i="62"/>
  <c r="EZ1220" i="62"/>
  <c r="EY1220" i="62"/>
  <c r="EX1220" i="62"/>
  <c r="EW1220" i="62"/>
  <c r="EV1220" i="62"/>
  <c r="EU1220" i="62"/>
  <c r="ET1220" i="62"/>
  <c r="EM1220" i="62"/>
  <c r="EL1220" i="62"/>
  <c r="EK1220" i="62"/>
  <c r="EJ1220" i="62"/>
  <c r="EI1220" i="62"/>
  <c r="EH1220" i="62"/>
  <c r="EG1220" i="62"/>
  <c r="DO1220" i="62"/>
  <c r="DN1220" i="62"/>
  <c r="DM1220" i="62"/>
  <c r="DL1220" i="62"/>
  <c r="DK1220" i="62"/>
  <c r="DJ1220" i="62"/>
  <c r="DI1220" i="62"/>
  <c r="DH1220" i="62"/>
  <c r="DG1220" i="62"/>
  <c r="DF1220" i="62"/>
  <c r="DE1220" i="62"/>
  <c r="DD1220" i="62"/>
  <c r="DC1220" i="62"/>
  <c r="DB1220" i="62"/>
  <c r="DA1220" i="62"/>
  <c r="CZ1220" i="62"/>
  <c r="CU1220" i="62"/>
  <c r="CT1220" i="62"/>
  <c r="CS1220" i="62"/>
  <c r="CR1220" i="62"/>
  <c r="CH1220" i="62"/>
  <c r="CG1220" i="62"/>
  <c r="CF1220" i="62"/>
  <c r="CE1220" i="62"/>
  <c r="CA1220" i="62"/>
  <c r="BZ1220" i="62"/>
  <c r="BY1220" i="62"/>
  <c r="BX1220" i="62"/>
  <c r="BW1220" i="62"/>
  <c r="BV1220" i="62"/>
  <c r="BU1220" i="62"/>
  <c r="BT1220" i="62"/>
  <c r="BS1220" i="62"/>
  <c r="BB1220" i="62"/>
  <c r="BA1220" i="62"/>
  <c r="AZ1220" i="62"/>
  <c r="AY1220" i="62"/>
  <c r="AX1220" i="62"/>
  <c r="AW1220" i="62"/>
  <c r="AV1220" i="62"/>
  <c r="AU1220" i="62"/>
  <c r="AT1220" i="62"/>
  <c r="AS1220" i="62"/>
  <c r="AR1220" i="62"/>
  <c r="AQ1220" i="62"/>
  <c r="AP1220" i="62"/>
  <c r="AO1220" i="62"/>
  <c r="AN1220" i="62"/>
  <c r="AM1220" i="62"/>
  <c r="AL1220" i="62"/>
  <c r="AK1220" i="62"/>
  <c r="AJ1220" i="62"/>
  <c r="AI1220" i="62"/>
  <c r="AH1220" i="62"/>
  <c r="AG1220" i="62"/>
  <c r="AF1220" i="62"/>
  <c r="AE1220" i="62"/>
  <c r="AD1220" i="62"/>
  <c r="AC1220" i="62"/>
  <c r="AB1220" i="62"/>
  <c r="AA1220" i="62"/>
  <c r="Z1220" i="62"/>
  <c r="Y1220" i="62"/>
  <c r="X1220" i="62"/>
  <c r="W1220" i="62"/>
  <c r="V1220" i="62"/>
  <c r="U1220" i="62"/>
  <c r="T1220" i="62"/>
  <c r="S1220" i="62"/>
  <c r="R1220" i="62"/>
  <c r="Q1220" i="62"/>
  <c r="P1220" i="62"/>
  <c r="O1220" i="62"/>
  <c r="N1220" i="62"/>
  <c r="FL1219" i="62"/>
  <c r="FJ1219" i="62"/>
  <c r="FI1219" i="62"/>
  <c r="FH1219" i="62"/>
  <c r="FF1219" i="62"/>
  <c r="EZ1219" i="62"/>
  <c r="EY1219" i="62"/>
  <c r="EX1219" i="62"/>
  <c r="EW1219" i="62"/>
  <c r="EV1219" i="62"/>
  <c r="EU1219" i="62"/>
  <c r="ET1219" i="62"/>
  <c r="EM1219" i="62"/>
  <c r="EL1219" i="62"/>
  <c r="EL1365" i="62" s="1"/>
  <c r="EL1450" i="62" s="1"/>
  <c r="EK1219" i="62"/>
  <c r="EJ1219" i="62"/>
  <c r="EI1219" i="62"/>
  <c r="EH1219" i="62"/>
  <c r="EG1219" i="62"/>
  <c r="DO1219" i="62"/>
  <c r="DN1219" i="62"/>
  <c r="DM1219" i="62"/>
  <c r="DL1219" i="62"/>
  <c r="DK1219" i="62"/>
  <c r="DJ1219" i="62"/>
  <c r="DI1219" i="62"/>
  <c r="DH1219" i="62"/>
  <c r="DG1219" i="62"/>
  <c r="DF1219" i="62"/>
  <c r="DE1219" i="62"/>
  <c r="DD1219" i="62"/>
  <c r="DC1219" i="62"/>
  <c r="DB1219" i="62"/>
  <c r="DA1219" i="62"/>
  <c r="CZ1219" i="62"/>
  <c r="CU1219" i="62"/>
  <c r="CT1219" i="62"/>
  <c r="CS1219" i="62"/>
  <c r="CS1365" i="62" s="1"/>
  <c r="CS1450" i="62" s="1"/>
  <c r="CR1219" i="62"/>
  <c r="CH1219" i="62"/>
  <c r="CG1219" i="62"/>
  <c r="CF1219" i="62"/>
  <c r="CE1219" i="62"/>
  <c r="CA1219" i="62"/>
  <c r="BZ1219" i="62"/>
  <c r="BY1219" i="62"/>
  <c r="BX1219" i="62"/>
  <c r="BW1219" i="62"/>
  <c r="BV1219" i="62"/>
  <c r="BU1219" i="62"/>
  <c r="BT1219" i="62"/>
  <c r="BS1219" i="62"/>
  <c r="BB1219" i="62"/>
  <c r="BA1219" i="62"/>
  <c r="AZ1219" i="62"/>
  <c r="AY1219" i="62"/>
  <c r="AX1219" i="62"/>
  <c r="AW1219" i="62"/>
  <c r="AV1219" i="62"/>
  <c r="AU1219" i="62"/>
  <c r="AT1219" i="62"/>
  <c r="AS1219" i="62"/>
  <c r="AS1365" i="62" s="1"/>
  <c r="AR1219" i="62"/>
  <c r="AQ1219" i="62"/>
  <c r="AP1219" i="62"/>
  <c r="AO1219" i="62"/>
  <c r="AN1219" i="62"/>
  <c r="AM1219" i="62"/>
  <c r="AL1219" i="62"/>
  <c r="AK1219" i="62"/>
  <c r="AJ1219" i="62"/>
  <c r="AI1219" i="62"/>
  <c r="AH1219" i="62"/>
  <c r="AG1219" i="62"/>
  <c r="AF1219" i="62"/>
  <c r="AE1219" i="62"/>
  <c r="AD1219" i="62"/>
  <c r="AC1219" i="62"/>
  <c r="AB1219" i="62"/>
  <c r="AA1219" i="62"/>
  <c r="Z1219" i="62"/>
  <c r="Y1219" i="62"/>
  <c r="X1219" i="62"/>
  <c r="W1219" i="62"/>
  <c r="V1219" i="62"/>
  <c r="U1219" i="62"/>
  <c r="U1365" i="62" s="1"/>
  <c r="U1450" i="62" s="1"/>
  <c r="T1219" i="62"/>
  <c r="S1219" i="62"/>
  <c r="R1219" i="62"/>
  <c r="Q1219" i="62"/>
  <c r="P1219" i="62"/>
  <c r="O1219" i="62"/>
  <c r="N1219" i="62"/>
  <c r="FL1218" i="62"/>
  <c r="FJ1218" i="62"/>
  <c r="FI1218" i="62"/>
  <c r="FH1218" i="62"/>
  <c r="FF1218" i="62"/>
  <c r="EZ1218" i="62"/>
  <c r="EY1218" i="62"/>
  <c r="EX1218" i="62"/>
  <c r="EW1218" i="62"/>
  <c r="EV1218" i="62"/>
  <c r="EU1218" i="62"/>
  <c r="ET1218" i="62"/>
  <c r="EM1218" i="62"/>
  <c r="EL1218" i="62"/>
  <c r="EK1218" i="62"/>
  <c r="EJ1218" i="62"/>
  <c r="EI1218" i="62"/>
  <c r="EH1218" i="62"/>
  <c r="EG1218" i="62"/>
  <c r="DO1218" i="62"/>
  <c r="DN1218" i="62"/>
  <c r="DM1218" i="62"/>
  <c r="DL1218" i="62"/>
  <c r="DK1218" i="62"/>
  <c r="DJ1218" i="62"/>
  <c r="DI1218" i="62"/>
  <c r="DH1218" i="62"/>
  <c r="DG1218" i="62"/>
  <c r="DF1218" i="62"/>
  <c r="DE1218" i="62"/>
  <c r="DD1218" i="62"/>
  <c r="DC1218" i="62"/>
  <c r="DB1218" i="62"/>
  <c r="DA1218" i="62"/>
  <c r="CZ1218" i="62"/>
  <c r="CU1218" i="62"/>
  <c r="CT1218" i="62"/>
  <c r="CS1218" i="62"/>
  <c r="CR1218" i="62"/>
  <c r="CH1218" i="62"/>
  <c r="CG1218" i="62"/>
  <c r="CF1218" i="62"/>
  <c r="CE1218" i="62"/>
  <c r="CA1218" i="62"/>
  <c r="BZ1218" i="62"/>
  <c r="BY1218" i="62"/>
  <c r="BX1218" i="62"/>
  <c r="BW1218" i="62"/>
  <c r="BV1218" i="62"/>
  <c r="BU1218" i="62"/>
  <c r="BT1218" i="62"/>
  <c r="BS1218" i="62"/>
  <c r="BB1218" i="62"/>
  <c r="BA1218" i="62"/>
  <c r="AZ1218" i="62"/>
  <c r="AY1218" i="62"/>
  <c r="AX1218" i="62"/>
  <c r="AW1218" i="62"/>
  <c r="AV1218" i="62"/>
  <c r="AU1218" i="62"/>
  <c r="AT1218" i="62"/>
  <c r="AS1218" i="62"/>
  <c r="AR1218" i="62"/>
  <c r="AQ1218" i="62"/>
  <c r="AP1218" i="62"/>
  <c r="AO1218" i="62"/>
  <c r="AN1218" i="62"/>
  <c r="AM1218" i="62"/>
  <c r="AL1218" i="62"/>
  <c r="AK1218" i="62"/>
  <c r="AJ1218" i="62"/>
  <c r="AI1218" i="62"/>
  <c r="AH1218" i="62"/>
  <c r="AG1218" i="62"/>
  <c r="AF1218" i="62"/>
  <c r="AE1218" i="62"/>
  <c r="AD1218" i="62"/>
  <c r="AC1218" i="62"/>
  <c r="AB1218" i="62"/>
  <c r="AA1218" i="62"/>
  <c r="Z1218" i="62"/>
  <c r="Y1218" i="62"/>
  <c r="X1218" i="62"/>
  <c r="W1218" i="62"/>
  <c r="V1218" i="62"/>
  <c r="U1218" i="62"/>
  <c r="T1218" i="62"/>
  <c r="S1218" i="62"/>
  <c r="R1218" i="62"/>
  <c r="Q1218" i="62"/>
  <c r="P1218" i="62"/>
  <c r="O1218" i="62"/>
  <c r="N1218" i="62"/>
  <c r="FL1217" i="62"/>
  <c r="FJ1217" i="62"/>
  <c r="FI1217" i="62"/>
  <c r="FH1217" i="62"/>
  <c r="FF1217" i="62"/>
  <c r="EZ1217" i="62"/>
  <c r="EY1217" i="62"/>
  <c r="EX1217" i="62"/>
  <c r="EW1217" i="62"/>
  <c r="EV1217" i="62"/>
  <c r="EU1217" i="62"/>
  <c r="ET1217" i="62"/>
  <c r="EM1217" i="62"/>
  <c r="EL1217" i="62"/>
  <c r="EK1217" i="62"/>
  <c r="EJ1217" i="62"/>
  <c r="EI1217" i="62"/>
  <c r="EH1217" i="62"/>
  <c r="EG1217" i="62"/>
  <c r="DO1217" i="62"/>
  <c r="DN1217" i="62"/>
  <c r="DM1217" i="62"/>
  <c r="DL1217" i="62"/>
  <c r="DK1217" i="62"/>
  <c r="DJ1217" i="62"/>
  <c r="DI1217" i="62"/>
  <c r="DH1217" i="62"/>
  <c r="DG1217" i="62"/>
  <c r="DF1217" i="62"/>
  <c r="DE1217" i="62"/>
  <c r="DD1217" i="62"/>
  <c r="DC1217" i="62"/>
  <c r="DB1217" i="62"/>
  <c r="DA1217" i="62"/>
  <c r="CZ1217" i="62"/>
  <c r="CU1217" i="62"/>
  <c r="CT1217" i="62"/>
  <c r="CS1217" i="62"/>
  <c r="CR1217" i="62"/>
  <c r="CH1217" i="62"/>
  <c r="CG1217" i="62"/>
  <c r="CF1217" i="62"/>
  <c r="CE1217" i="62"/>
  <c r="CA1217" i="62"/>
  <c r="BZ1217" i="62"/>
  <c r="BY1217" i="62"/>
  <c r="BX1217" i="62"/>
  <c r="BW1217" i="62"/>
  <c r="BV1217" i="62"/>
  <c r="BU1217" i="62"/>
  <c r="BT1217" i="62"/>
  <c r="BS1217" i="62"/>
  <c r="BB1217" i="62"/>
  <c r="BA1217" i="62"/>
  <c r="AZ1217" i="62"/>
  <c r="AY1217" i="62"/>
  <c r="AX1217" i="62"/>
  <c r="AW1217" i="62"/>
  <c r="AV1217" i="62"/>
  <c r="AU1217" i="62"/>
  <c r="AT1217" i="62"/>
  <c r="AS1217" i="62"/>
  <c r="AR1217" i="62"/>
  <c r="AQ1217" i="62"/>
  <c r="AP1217" i="62"/>
  <c r="AO1217" i="62"/>
  <c r="AN1217" i="62"/>
  <c r="AM1217" i="62"/>
  <c r="AL1217" i="62"/>
  <c r="AK1217" i="62"/>
  <c r="AJ1217" i="62"/>
  <c r="AI1217" i="62"/>
  <c r="AH1217" i="62"/>
  <c r="AG1217" i="62"/>
  <c r="AF1217" i="62"/>
  <c r="AE1217" i="62"/>
  <c r="AD1217" i="62"/>
  <c r="AC1217" i="62"/>
  <c r="AB1217" i="62"/>
  <c r="AA1217" i="62"/>
  <c r="Z1217" i="62"/>
  <c r="Y1217" i="62"/>
  <c r="X1217" i="62"/>
  <c r="W1217" i="62"/>
  <c r="V1217" i="62"/>
  <c r="U1217" i="62"/>
  <c r="T1217" i="62"/>
  <c r="S1217" i="62"/>
  <c r="R1217" i="62"/>
  <c r="Q1217" i="62"/>
  <c r="P1217" i="62"/>
  <c r="O1217" i="62"/>
  <c r="N1217" i="62"/>
  <c r="FL1216" i="62"/>
  <c r="FJ1216" i="62"/>
  <c r="FI1216" i="62"/>
  <c r="FH1216" i="62"/>
  <c r="FF1216" i="62"/>
  <c r="EZ1216" i="62"/>
  <c r="EY1216" i="62"/>
  <c r="EX1216" i="62"/>
  <c r="EW1216" i="62"/>
  <c r="EV1216" i="62"/>
  <c r="EU1216" i="62"/>
  <c r="ET1216" i="62"/>
  <c r="EM1216" i="62"/>
  <c r="EL1216" i="62"/>
  <c r="EK1216" i="62"/>
  <c r="EJ1216" i="62"/>
  <c r="EI1216" i="62"/>
  <c r="EH1216" i="62"/>
  <c r="EG1216" i="62"/>
  <c r="DO1216" i="62"/>
  <c r="DN1216" i="62"/>
  <c r="DM1216" i="62"/>
  <c r="DL1216" i="62"/>
  <c r="DL1364" i="62" s="1"/>
  <c r="DL1449" i="62" s="1"/>
  <c r="DK1216" i="62"/>
  <c r="DJ1216" i="62"/>
  <c r="DI1216" i="62"/>
  <c r="DH1216" i="62"/>
  <c r="DG1216" i="62"/>
  <c r="DF1216" i="62"/>
  <c r="DE1216" i="62"/>
  <c r="DD1216" i="62"/>
  <c r="DC1216" i="62"/>
  <c r="DB1216" i="62"/>
  <c r="DA1216" i="62"/>
  <c r="CZ1216" i="62"/>
  <c r="CU1216" i="62"/>
  <c r="CT1216" i="62"/>
  <c r="CS1216" i="62"/>
  <c r="CR1216" i="62"/>
  <c r="CH1216" i="62"/>
  <c r="CG1216" i="62"/>
  <c r="CF1216" i="62"/>
  <c r="CE1216" i="62"/>
  <c r="CA1216" i="62"/>
  <c r="BZ1216" i="62"/>
  <c r="BY1216" i="62"/>
  <c r="BX1216" i="62"/>
  <c r="BX1364" i="62" s="1"/>
  <c r="BX1449" i="62" s="1"/>
  <c r="BW1216" i="62"/>
  <c r="BV1216" i="62"/>
  <c r="BU1216" i="62"/>
  <c r="BT1216" i="62"/>
  <c r="BS1216" i="62"/>
  <c r="BB1216" i="62"/>
  <c r="BA1216" i="62"/>
  <c r="AZ1216" i="62"/>
  <c r="AY1216" i="62"/>
  <c r="AX1216" i="62"/>
  <c r="AW1216" i="62"/>
  <c r="AV1216" i="62"/>
  <c r="AU1216" i="62"/>
  <c r="AT1216" i="62"/>
  <c r="AS1216" i="62"/>
  <c r="AR1216" i="62"/>
  <c r="AQ1216" i="62"/>
  <c r="AP1216" i="62"/>
  <c r="AO1216" i="62"/>
  <c r="AN1216" i="62"/>
  <c r="AM1216" i="62"/>
  <c r="AL1216" i="62"/>
  <c r="AK1216" i="62"/>
  <c r="AJ1216" i="62"/>
  <c r="AJ1364" i="62" s="1"/>
  <c r="AJ1449" i="62" s="1"/>
  <c r="AI1216" i="62"/>
  <c r="AH1216" i="62"/>
  <c r="AG1216" i="62"/>
  <c r="AF1216" i="62"/>
  <c r="AE1216" i="62"/>
  <c r="AD1216" i="62"/>
  <c r="AC1216" i="62"/>
  <c r="AB1216" i="62"/>
  <c r="AA1216" i="62"/>
  <c r="Z1216" i="62"/>
  <c r="Y1216" i="62"/>
  <c r="X1216" i="62"/>
  <c r="W1216" i="62"/>
  <c r="V1216" i="62"/>
  <c r="U1216" i="62"/>
  <c r="T1216" i="62"/>
  <c r="S1216" i="62"/>
  <c r="R1216" i="62"/>
  <c r="Q1216" i="62"/>
  <c r="P1216" i="62"/>
  <c r="O1216" i="62"/>
  <c r="N1216" i="62"/>
  <c r="FL1215" i="62"/>
  <c r="FL1363" i="62" s="1"/>
  <c r="FL1447" i="62" s="1"/>
  <c r="FJ1215" i="62"/>
  <c r="FJ1363" i="62" s="1"/>
  <c r="FJ1447" i="62" s="1"/>
  <c r="FI1215" i="62"/>
  <c r="FI1363" i="62" s="1"/>
  <c r="FH1215" i="62"/>
  <c r="FH1363" i="62" s="1"/>
  <c r="FF1215" i="62"/>
  <c r="FF1363" i="62" s="1"/>
  <c r="FF1447" i="62" s="1"/>
  <c r="EZ1215" i="62"/>
  <c r="EZ1363" i="62" s="1"/>
  <c r="EZ1447" i="62" s="1"/>
  <c r="EY1215" i="62"/>
  <c r="EY1363" i="62" s="1"/>
  <c r="EY1447" i="62" s="1"/>
  <c r="EX1215" i="62"/>
  <c r="EX1363" i="62" s="1"/>
  <c r="EW1215" i="62"/>
  <c r="EW1363" i="62" s="1"/>
  <c r="EV1215" i="62"/>
  <c r="EV1363" i="62" s="1"/>
  <c r="EV1447" i="62" s="1"/>
  <c r="EU1215" i="62"/>
  <c r="EU1363" i="62" s="1"/>
  <c r="ET1215" i="62"/>
  <c r="ET1363" i="62" s="1"/>
  <c r="ET1447" i="62" s="1"/>
  <c r="EM1215" i="62"/>
  <c r="EM1363" i="62" s="1"/>
  <c r="EM1447" i="62" s="1"/>
  <c r="EL1215" i="62"/>
  <c r="EL1363" i="62" s="1"/>
  <c r="EL1447" i="62" s="1"/>
  <c r="EK1215" i="62"/>
  <c r="EK1363" i="62" s="1"/>
  <c r="EJ1215" i="62"/>
  <c r="EJ1363" i="62" s="1"/>
  <c r="EI1215" i="62"/>
  <c r="EI1363" i="62" s="1"/>
  <c r="EI1447" i="62" s="1"/>
  <c r="EH1215" i="62"/>
  <c r="EH1363" i="62" s="1"/>
  <c r="EG1215" i="62"/>
  <c r="EG1363" i="62" s="1"/>
  <c r="EG1447" i="62" s="1"/>
  <c r="DO1215" i="62"/>
  <c r="DO1363" i="62" s="1"/>
  <c r="DO1447" i="62" s="1"/>
  <c r="DN1215" i="62"/>
  <c r="DN1363" i="62" s="1"/>
  <c r="DN1447" i="62" s="1"/>
  <c r="DM1215" i="62"/>
  <c r="DM1363" i="62" s="1"/>
  <c r="DM1447" i="62" s="1"/>
  <c r="DL1215" i="62"/>
  <c r="DL1363" i="62" s="1"/>
  <c r="DL1447" i="62" s="1"/>
  <c r="DK1215" i="62"/>
  <c r="DK1363" i="62" s="1"/>
  <c r="DK1447" i="62" s="1"/>
  <c r="DJ1215" i="62"/>
  <c r="DJ1363" i="62" s="1"/>
  <c r="DJ1447" i="62" s="1"/>
  <c r="DI1215" i="62"/>
  <c r="DI1363" i="62" s="1"/>
  <c r="DI1447" i="62" s="1"/>
  <c r="DH1215" i="62"/>
  <c r="DH1363" i="62" s="1"/>
  <c r="DH1447" i="62" s="1"/>
  <c r="DG1215" i="62"/>
  <c r="DG1363" i="62" s="1"/>
  <c r="DG1447" i="62" s="1"/>
  <c r="DF1215" i="62"/>
  <c r="DF1363" i="62" s="1"/>
  <c r="DF1447" i="62" s="1"/>
  <c r="DE1215" i="62"/>
  <c r="DE1363" i="62" s="1"/>
  <c r="DE1447" i="62" s="1"/>
  <c r="DD1215" i="62"/>
  <c r="DD1363" i="62" s="1"/>
  <c r="DD1447" i="62" s="1"/>
  <c r="DC1215" i="62"/>
  <c r="DC1363" i="62" s="1"/>
  <c r="DC1447" i="62" s="1"/>
  <c r="DB1215" i="62"/>
  <c r="DB1363" i="62" s="1"/>
  <c r="DB1447" i="62" s="1"/>
  <c r="DA1215" i="62"/>
  <c r="DA1363" i="62" s="1"/>
  <c r="DA1447" i="62" s="1"/>
  <c r="CZ1215" i="62"/>
  <c r="CZ1363" i="62" s="1"/>
  <c r="CZ1447" i="62" s="1"/>
  <c r="CU1215" i="62"/>
  <c r="CU1363" i="62" s="1"/>
  <c r="CU1447" i="62" s="1"/>
  <c r="CT1215" i="62"/>
  <c r="CT1363" i="62" s="1"/>
  <c r="CT1447" i="62" s="1"/>
  <c r="CS1215" i="62"/>
  <c r="CS1363" i="62" s="1"/>
  <c r="CS1447" i="62" s="1"/>
  <c r="CR1215" i="62"/>
  <c r="CR1363" i="62" s="1"/>
  <c r="CR1447" i="62" s="1"/>
  <c r="CH1215" i="62"/>
  <c r="CH1363" i="62" s="1"/>
  <c r="CH1447" i="62" s="1"/>
  <c r="CG1215" i="62"/>
  <c r="CG1363" i="62" s="1"/>
  <c r="CG1447" i="62" s="1"/>
  <c r="CF1215" i="62"/>
  <c r="CF1363" i="62" s="1"/>
  <c r="CF1447" i="62" s="1"/>
  <c r="CE1215" i="62"/>
  <c r="CE1363" i="62" s="1"/>
  <c r="CE1447" i="62" s="1"/>
  <c r="CA1215" i="62"/>
  <c r="CA1363" i="62" s="1"/>
  <c r="CA1447" i="62" s="1"/>
  <c r="BZ1215" i="62"/>
  <c r="BZ1363" i="62" s="1"/>
  <c r="BZ1447" i="62" s="1"/>
  <c r="BY1215" i="62"/>
  <c r="BY1363" i="62" s="1"/>
  <c r="BY1447" i="62" s="1"/>
  <c r="BX1215" i="62"/>
  <c r="BX1363" i="62" s="1"/>
  <c r="BX1447" i="62" s="1"/>
  <c r="BW1215" i="62"/>
  <c r="BW1363" i="62" s="1"/>
  <c r="BW1447" i="62" s="1"/>
  <c r="BV1215" i="62"/>
  <c r="BV1363" i="62" s="1"/>
  <c r="BV1447" i="62" s="1"/>
  <c r="BU1215" i="62"/>
  <c r="BU1363" i="62" s="1"/>
  <c r="BU1447" i="62" s="1"/>
  <c r="BT1215" i="62"/>
  <c r="BT1363" i="62" s="1"/>
  <c r="BT1447" i="62" s="1"/>
  <c r="BS1215" i="62"/>
  <c r="BS1363" i="62" s="1"/>
  <c r="BS1447" i="62" s="1"/>
  <c r="BB1215" i="62"/>
  <c r="BB1363" i="62" s="1"/>
  <c r="BB1447" i="62" s="1"/>
  <c r="FV1447" i="62" s="1"/>
  <c r="BA1215" i="62"/>
  <c r="BA1363" i="62" s="1"/>
  <c r="BA1447" i="62" s="1"/>
  <c r="FU1447" i="62" s="1"/>
  <c r="AZ1215" i="62"/>
  <c r="AZ1363" i="62" s="1"/>
  <c r="AZ1447" i="62" s="1"/>
  <c r="FT1447" i="62" s="1"/>
  <c r="AY1215" i="62"/>
  <c r="AY1363" i="62" s="1"/>
  <c r="AY1447" i="62" s="1"/>
  <c r="FS1447" i="62" s="1"/>
  <c r="AX1215" i="62"/>
  <c r="AX1363" i="62" s="1"/>
  <c r="AX1447" i="62" s="1"/>
  <c r="AW1215" i="62"/>
  <c r="AW1363" i="62" s="1"/>
  <c r="AW1447" i="62" s="1"/>
  <c r="AV1215" i="62"/>
  <c r="AV1363" i="62" s="1"/>
  <c r="AV1447" i="62" s="1"/>
  <c r="AU1215" i="62"/>
  <c r="AU1363" i="62" s="1"/>
  <c r="AU1447" i="62" s="1"/>
  <c r="AT1215" i="62"/>
  <c r="AT1363" i="62" s="1"/>
  <c r="AS1215" i="62"/>
  <c r="AS1363" i="62" s="1"/>
  <c r="AR1215" i="62"/>
  <c r="AR1363" i="62" s="1"/>
  <c r="AQ1215" i="62"/>
  <c r="AQ1363" i="62" s="1"/>
  <c r="AP1215" i="62"/>
  <c r="AP1363" i="62" s="1"/>
  <c r="AO1215" i="62"/>
  <c r="AO1363" i="62" s="1"/>
  <c r="AN1215" i="62"/>
  <c r="AN1363" i="62" s="1"/>
  <c r="AM1215" i="62"/>
  <c r="AM1363" i="62" s="1"/>
  <c r="AM1447" i="62" s="1"/>
  <c r="AL1215" i="62"/>
  <c r="AL1363" i="62" s="1"/>
  <c r="AL1447" i="62" s="1"/>
  <c r="AK1215" i="62"/>
  <c r="AK1363" i="62" s="1"/>
  <c r="AK1447" i="62" s="1"/>
  <c r="AJ1215" i="62"/>
  <c r="AJ1363" i="62" s="1"/>
  <c r="AJ1447" i="62" s="1"/>
  <c r="AI1215" i="62"/>
  <c r="AI1363" i="62" s="1"/>
  <c r="AI1447" i="62" s="1"/>
  <c r="AH1215" i="62"/>
  <c r="AH1363" i="62" s="1"/>
  <c r="AH1447" i="62" s="1"/>
  <c r="AG1215" i="62"/>
  <c r="AG1363" i="62" s="1"/>
  <c r="AG1447" i="62" s="1"/>
  <c r="AF1215" i="62"/>
  <c r="AF1363" i="62" s="1"/>
  <c r="AF1447" i="62" s="1"/>
  <c r="AE1215" i="62"/>
  <c r="AE1363" i="62" s="1"/>
  <c r="AE1447" i="62" s="1"/>
  <c r="AD1215" i="62"/>
  <c r="AD1363" i="62" s="1"/>
  <c r="AC1215" i="62"/>
  <c r="AC1363" i="62" s="1"/>
  <c r="AB1215" i="62"/>
  <c r="AB1363" i="62" s="1"/>
  <c r="AA1215" i="62"/>
  <c r="AA1363" i="62" s="1"/>
  <c r="Z1215" i="62"/>
  <c r="Z1363" i="62" s="1"/>
  <c r="Y1215" i="62"/>
  <c r="Y1363" i="62" s="1"/>
  <c r="X1215" i="62"/>
  <c r="X1363" i="62" s="1"/>
  <c r="W1215" i="62"/>
  <c r="W1363" i="62" s="1"/>
  <c r="V1215" i="62"/>
  <c r="V1363" i="62" s="1"/>
  <c r="V1447" i="62" s="1"/>
  <c r="U1215" i="62"/>
  <c r="U1363" i="62" s="1"/>
  <c r="U1447" i="62" s="1"/>
  <c r="T1215" i="62"/>
  <c r="T1363" i="62" s="1"/>
  <c r="T1447" i="62" s="1"/>
  <c r="S1215" i="62"/>
  <c r="S1363" i="62" s="1"/>
  <c r="S1447" i="62" s="1"/>
  <c r="R1215" i="62"/>
  <c r="R1363" i="62" s="1"/>
  <c r="R1447" i="62" s="1"/>
  <c r="Q1215" i="62"/>
  <c r="Q1363" i="62" s="1"/>
  <c r="Q1447" i="62" s="1"/>
  <c r="P1215" i="62"/>
  <c r="P1363" i="62" s="1"/>
  <c r="P1447" i="62" s="1"/>
  <c r="O1215" i="62"/>
  <c r="O1363" i="62" s="1"/>
  <c r="O1447" i="62" s="1"/>
  <c r="N1215" i="62"/>
  <c r="FL1214" i="62"/>
  <c r="FL1362" i="62" s="1"/>
  <c r="FJ1214" i="62"/>
  <c r="FJ1362" i="62" s="1"/>
  <c r="FI1214" i="62"/>
  <c r="FI1362" i="62" s="1"/>
  <c r="FH1214" i="62"/>
  <c r="FH1362" i="62" s="1"/>
  <c r="FF1214" i="62"/>
  <c r="FF1362" i="62" s="1"/>
  <c r="EZ1214" i="62"/>
  <c r="EZ1362" i="62" s="1"/>
  <c r="EY1214" i="62"/>
  <c r="EY1362" i="62" s="1"/>
  <c r="EX1214" i="62"/>
  <c r="EX1362" i="62" s="1"/>
  <c r="EW1214" i="62"/>
  <c r="EW1362" i="62" s="1"/>
  <c r="EV1214" i="62"/>
  <c r="EV1362" i="62" s="1"/>
  <c r="EU1214" i="62"/>
  <c r="EU1362" i="62" s="1"/>
  <c r="ET1214" i="62"/>
  <c r="ET1362" i="62" s="1"/>
  <c r="EM1214" i="62"/>
  <c r="EM1362" i="62" s="1"/>
  <c r="EL1214" i="62"/>
  <c r="EL1362" i="62" s="1"/>
  <c r="EK1214" i="62"/>
  <c r="EK1362" i="62" s="1"/>
  <c r="EJ1214" i="62"/>
  <c r="EJ1362" i="62" s="1"/>
  <c r="EI1214" i="62"/>
  <c r="EI1362" i="62" s="1"/>
  <c r="EH1214" i="62"/>
  <c r="EH1362" i="62" s="1"/>
  <c r="EG1214" i="62"/>
  <c r="EG1362" i="62" s="1"/>
  <c r="DO1214" i="62"/>
  <c r="DO1362" i="62" s="1"/>
  <c r="DN1214" i="62"/>
  <c r="DN1362" i="62" s="1"/>
  <c r="DM1214" i="62"/>
  <c r="DM1362" i="62" s="1"/>
  <c r="DL1214" i="62"/>
  <c r="DL1362" i="62" s="1"/>
  <c r="DK1214" i="62"/>
  <c r="DK1362" i="62" s="1"/>
  <c r="DJ1214" i="62"/>
  <c r="DJ1362" i="62" s="1"/>
  <c r="DI1214" i="62"/>
  <c r="DI1362" i="62" s="1"/>
  <c r="DH1214" i="62"/>
  <c r="DH1362" i="62" s="1"/>
  <c r="DG1214" i="62"/>
  <c r="DG1362" i="62" s="1"/>
  <c r="DF1214" i="62"/>
  <c r="DF1362" i="62" s="1"/>
  <c r="DE1214" i="62"/>
  <c r="DE1362" i="62" s="1"/>
  <c r="DD1214" i="62"/>
  <c r="DD1362" i="62" s="1"/>
  <c r="DC1214" i="62"/>
  <c r="DC1362" i="62" s="1"/>
  <c r="DB1214" i="62"/>
  <c r="DB1362" i="62" s="1"/>
  <c r="DA1214" i="62"/>
  <c r="DA1362" i="62" s="1"/>
  <c r="CZ1214" i="62"/>
  <c r="CZ1362" i="62" s="1"/>
  <c r="CU1214" i="62"/>
  <c r="CU1362" i="62" s="1"/>
  <c r="CT1214" i="62"/>
  <c r="CT1362" i="62" s="1"/>
  <c r="CS1214" i="62"/>
  <c r="CS1362" i="62" s="1"/>
  <c r="CR1214" i="62"/>
  <c r="CR1362" i="62" s="1"/>
  <c r="CH1214" i="62"/>
  <c r="CH1362" i="62" s="1"/>
  <c r="CG1214" i="62"/>
  <c r="CG1362" i="62" s="1"/>
  <c r="CF1214" i="62"/>
  <c r="CF1362" i="62" s="1"/>
  <c r="CE1214" i="62"/>
  <c r="CE1362" i="62" s="1"/>
  <c r="CA1214" i="62"/>
  <c r="CA1362" i="62" s="1"/>
  <c r="BZ1214" i="62"/>
  <c r="BZ1362" i="62" s="1"/>
  <c r="BY1214" i="62"/>
  <c r="BY1362" i="62" s="1"/>
  <c r="BX1214" i="62"/>
  <c r="BX1362" i="62" s="1"/>
  <c r="BW1214" i="62"/>
  <c r="BW1362" i="62" s="1"/>
  <c r="BV1214" i="62"/>
  <c r="BV1362" i="62" s="1"/>
  <c r="BU1214" i="62"/>
  <c r="BU1362" i="62" s="1"/>
  <c r="BT1214" i="62"/>
  <c r="BT1362" i="62" s="1"/>
  <c r="BS1214" i="62"/>
  <c r="BS1362" i="62" s="1"/>
  <c r="BB1214" i="62"/>
  <c r="BB1362" i="62" s="1"/>
  <c r="BA1214" i="62"/>
  <c r="BA1362" i="62" s="1"/>
  <c r="AZ1214" i="62"/>
  <c r="AZ1362" i="62" s="1"/>
  <c r="AY1214" i="62"/>
  <c r="AY1362" i="62" s="1"/>
  <c r="AX1214" i="62"/>
  <c r="AX1362" i="62" s="1"/>
  <c r="AW1214" i="62"/>
  <c r="AW1362" i="62" s="1"/>
  <c r="AV1214" i="62"/>
  <c r="AV1362" i="62" s="1"/>
  <c r="AU1214" i="62"/>
  <c r="AU1362" i="62" s="1"/>
  <c r="AT1214" i="62"/>
  <c r="AT1362" i="62" s="1"/>
  <c r="AS1214" i="62"/>
  <c r="AS1362" i="62" s="1"/>
  <c r="AR1214" i="62"/>
  <c r="AR1362" i="62" s="1"/>
  <c r="AQ1214" i="62"/>
  <c r="AQ1362" i="62" s="1"/>
  <c r="AP1214" i="62"/>
  <c r="AP1362" i="62" s="1"/>
  <c r="AO1214" i="62"/>
  <c r="AO1362" i="62" s="1"/>
  <c r="AN1214" i="62"/>
  <c r="AN1362" i="62" s="1"/>
  <c r="AM1214" i="62"/>
  <c r="AM1362" i="62" s="1"/>
  <c r="AL1214" i="62"/>
  <c r="AL1362" i="62" s="1"/>
  <c r="AK1214" i="62"/>
  <c r="AK1362" i="62" s="1"/>
  <c r="AJ1214" i="62"/>
  <c r="AJ1362" i="62" s="1"/>
  <c r="AI1214" i="62"/>
  <c r="AI1362" i="62" s="1"/>
  <c r="AH1214" i="62"/>
  <c r="AH1362" i="62" s="1"/>
  <c r="AG1214" i="62"/>
  <c r="AG1362" i="62" s="1"/>
  <c r="AF1214" i="62"/>
  <c r="AF1362" i="62" s="1"/>
  <c r="AE1214" i="62"/>
  <c r="AE1362" i="62" s="1"/>
  <c r="AD1214" i="62"/>
  <c r="AD1362" i="62" s="1"/>
  <c r="AC1214" i="62"/>
  <c r="AC1362" i="62" s="1"/>
  <c r="AB1214" i="62"/>
  <c r="AB1362" i="62" s="1"/>
  <c r="AA1214" i="62"/>
  <c r="AA1362" i="62" s="1"/>
  <c r="Z1214" i="62"/>
  <c r="Z1362" i="62" s="1"/>
  <c r="Y1214" i="62"/>
  <c r="Y1362" i="62" s="1"/>
  <c r="X1214" i="62"/>
  <c r="X1362" i="62" s="1"/>
  <c r="W1214" i="62"/>
  <c r="W1362" i="62" s="1"/>
  <c r="V1214" i="62"/>
  <c r="V1362" i="62" s="1"/>
  <c r="U1214" i="62"/>
  <c r="U1362" i="62" s="1"/>
  <c r="T1214" i="62"/>
  <c r="T1362" i="62" s="1"/>
  <c r="S1214" i="62"/>
  <c r="S1362" i="62" s="1"/>
  <c r="R1214" i="62"/>
  <c r="R1362" i="62" s="1"/>
  <c r="Q1214" i="62"/>
  <c r="Q1362" i="62" s="1"/>
  <c r="P1214" i="62"/>
  <c r="P1362" i="62" s="1"/>
  <c r="O1214" i="62"/>
  <c r="O1362" i="62" s="1"/>
  <c r="N1214" i="62"/>
  <c r="F1214" i="62"/>
  <c r="F1215" i="62" s="1"/>
  <c r="F1216" i="62" s="1"/>
  <c r="F1217" i="62" s="1"/>
  <c r="F1218" i="62" s="1"/>
  <c r="F1219" i="62" s="1"/>
  <c r="F1220" i="62" s="1"/>
  <c r="F1221" i="62" s="1"/>
  <c r="F1222" i="62" s="1"/>
  <c r="F1223" i="62" s="1"/>
  <c r="F1224" i="62" s="1"/>
  <c r="F1225" i="62" s="1"/>
  <c r="F1226" i="62" s="1"/>
  <c r="F1227" i="62" s="1"/>
  <c r="F1228" i="62" s="1"/>
  <c r="F1229" i="62" s="1"/>
  <c r="F1230" i="62" s="1"/>
  <c r="F1231" i="62" s="1"/>
  <c r="F1232" i="62" s="1"/>
  <c r="F1233" i="62" s="1"/>
  <c r="F1234" i="62" s="1"/>
  <c r="F1235" i="62" s="1"/>
  <c r="F1236" i="62" s="1"/>
  <c r="F1237" i="62" s="1"/>
  <c r="F1238" i="62" s="1"/>
  <c r="F1239" i="62" s="1"/>
  <c r="F1240" i="62" s="1"/>
  <c r="F1241" i="62" s="1"/>
  <c r="F1242" i="62" s="1"/>
  <c r="F1243" i="62" s="1"/>
  <c r="F1244" i="62" s="1"/>
  <c r="F1245" i="62" s="1"/>
  <c r="F1246" i="62" s="1"/>
  <c r="F1247" i="62" s="1"/>
  <c r="F1248" i="62" s="1"/>
  <c r="F1249" i="62" s="1"/>
  <c r="F1250" i="62" s="1"/>
  <c r="F1252" i="62" s="1"/>
  <c r="F1253" i="62" s="1"/>
  <c r="F1254" i="62" s="1"/>
  <c r="F1255" i="62" s="1"/>
  <c r="F1256" i="62" s="1"/>
  <c r="F1257" i="62" s="1"/>
  <c r="F1258" i="62" s="1"/>
  <c r="F1259" i="62" s="1"/>
  <c r="F1260" i="62" s="1"/>
  <c r="F1261" i="62" s="1"/>
  <c r="F1262" i="62" s="1"/>
  <c r="FL1211" i="62"/>
  <c r="FL1443" i="62" s="1"/>
  <c r="FJ1211" i="62"/>
  <c r="FJ1443" i="62" s="1"/>
  <c r="FI1211" i="62"/>
  <c r="FI1443" i="62" s="1"/>
  <c r="FH1211" i="62"/>
  <c r="FH1443" i="62" s="1"/>
  <c r="FF1211" i="62"/>
  <c r="FF1443" i="62" s="1"/>
  <c r="EZ1211" i="62"/>
  <c r="EZ1443" i="62" s="1"/>
  <c r="EY1211" i="62"/>
  <c r="EY1443" i="62" s="1"/>
  <c r="EX1211" i="62"/>
  <c r="EX1443" i="62" s="1"/>
  <c r="EW1211" i="62"/>
  <c r="EW1443" i="62" s="1"/>
  <c r="EV1211" i="62"/>
  <c r="EV1443" i="62" s="1"/>
  <c r="EU1211" i="62"/>
  <c r="EU1443" i="62" s="1"/>
  <c r="ET1211" i="62"/>
  <c r="ET1443" i="62" s="1"/>
  <c r="EM1211" i="62"/>
  <c r="EM1443" i="62" s="1"/>
  <c r="EL1211" i="62"/>
  <c r="EL1443" i="62" s="1"/>
  <c r="EK1211" i="62"/>
  <c r="EK1443" i="62" s="1"/>
  <c r="EJ1211" i="62"/>
  <c r="EJ1443" i="62" s="1"/>
  <c r="EI1211" i="62"/>
  <c r="EI1443" i="62" s="1"/>
  <c r="EH1211" i="62"/>
  <c r="EH1443" i="62" s="1"/>
  <c r="EG1211" i="62"/>
  <c r="EG1443" i="62" s="1"/>
  <c r="DO1211" i="62"/>
  <c r="DO1443" i="62" s="1"/>
  <c r="DN1211" i="62"/>
  <c r="DN1443" i="62" s="1"/>
  <c r="DM1211" i="62"/>
  <c r="DM1443" i="62" s="1"/>
  <c r="DL1211" i="62"/>
  <c r="DL1443" i="62" s="1"/>
  <c r="DK1211" i="62"/>
  <c r="DK1443" i="62" s="1"/>
  <c r="DJ1211" i="62"/>
  <c r="DJ1443" i="62" s="1"/>
  <c r="DI1211" i="62"/>
  <c r="DI1443" i="62" s="1"/>
  <c r="DH1211" i="62"/>
  <c r="DH1443" i="62" s="1"/>
  <c r="DG1211" i="62"/>
  <c r="DG1443" i="62" s="1"/>
  <c r="DF1211" i="62"/>
  <c r="DF1443" i="62" s="1"/>
  <c r="DE1211" i="62"/>
  <c r="DE1443" i="62" s="1"/>
  <c r="DD1211" i="62"/>
  <c r="DD1443" i="62" s="1"/>
  <c r="DC1211" i="62"/>
  <c r="DC1443" i="62" s="1"/>
  <c r="DB1211" i="62"/>
  <c r="DB1443" i="62" s="1"/>
  <c r="DA1211" i="62"/>
  <c r="DA1443" i="62" s="1"/>
  <c r="CZ1211" i="62"/>
  <c r="CZ1443" i="62" s="1"/>
  <c r="CU1211" i="62"/>
  <c r="CU1443" i="62" s="1"/>
  <c r="CT1211" i="62"/>
  <c r="CT1443" i="62" s="1"/>
  <c r="CS1211" i="62"/>
  <c r="CS1443" i="62" s="1"/>
  <c r="CR1211" i="62"/>
  <c r="CR1443" i="62" s="1"/>
  <c r="CH1211" i="62"/>
  <c r="CH1443" i="62" s="1"/>
  <c r="CG1211" i="62"/>
  <c r="CG1443" i="62" s="1"/>
  <c r="CF1211" i="62"/>
  <c r="CF1443" i="62" s="1"/>
  <c r="CE1211" i="62"/>
  <c r="CE1443" i="62" s="1"/>
  <c r="CA1211" i="62"/>
  <c r="CA1443" i="62" s="1"/>
  <c r="BZ1211" i="62"/>
  <c r="BZ1443" i="62" s="1"/>
  <c r="BY1211" i="62"/>
  <c r="BY1443" i="62" s="1"/>
  <c r="BX1211" i="62"/>
  <c r="BX1443" i="62" s="1"/>
  <c r="BW1211" i="62"/>
  <c r="BW1443" i="62" s="1"/>
  <c r="BV1211" i="62"/>
  <c r="BV1443" i="62" s="1"/>
  <c r="BU1211" i="62"/>
  <c r="BU1443" i="62" s="1"/>
  <c r="BT1211" i="62"/>
  <c r="BT1443" i="62" s="1"/>
  <c r="BS1211" i="62"/>
  <c r="BS1443" i="62" s="1"/>
  <c r="BB1211" i="62"/>
  <c r="BB1443" i="62" s="1"/>
  <c r="FV1443" i="62" s="1"/>
  <c r="BA1211" i="62"/>
  <c r="BA1443" i="62" s="1"/>
  <c r="FU1443" i="62" s="1"/>
  <c r="AZ1211" i="62"/>
  <c r="AZ1443" i="62" s="1"/>
  <c r="FT1443" i="62" s="1"/>
  <c r="AY1211" i="62"/>
  <c r="AY1443" i="62" s="1"/>
  <c r="FS1443" i="62" s="1"/>
  <c r="AX1211" i="62"/>
  <c r="AX1443" i="62" s="1"/>
  <c r="AW1211" i="62"/>
  <c r="AW1443" i="62" s="1"/>
  <c r="AV1211" i="62"/>
  <c r="AV1443" i="62" s="1"/>
  <c r="AU1211" i="62"/>
  <c r="AU1443" i="62" s="1"/>
  <c r="AT1211" i="62"/>
  <c r="AT1443" i="62" s="1"/>
  <c r="AS1211" i="62"/>
  <c r="AS1443" i="62" s="1"/>
  <c r="AR1211" i="62"/>
  <c r="AR1443" i="62" s="1"/>
  <c r="AQ1211" i="62"/>
  <c r="AQ1443" i="62" s="1"/>
  <c r="AP1211" i="62"/>
  <c r="AP1443" i="62" s="1"/>
  <c r="AO1211" i="62"/>
  <c r="AO1443" i="62" s="1"/>
  <c r="AN1211" i="62"/>
  <c r="AN1443" i="62" s="1"/>
  <c r="AM1211" i="62"/>
  <c r="AM1443" i="62" s="1"/>
  <c r="AL1211" i="62"/>
  <c r="AL1443" i="62" s="1"/>
  <c r="AK1211" i="62"/>
  <c r="AK1443" i="62" s="1"/>
  <c r="AJ1211" i="62"/>
  <c r="AJ1443" i="62" s="1"/>
  <c r="AI1211" i="62"/>
  <c r="AI1443" i="62" s="1"/>
  <c r="AH1211" i="62"/>
  <c r="AH1443" i="62" s="1"/>
  <c r="AG1211" i="62"/>
  <c r="AG1443" i="62" s="1"/>
  <c r="AF1211" i="62"/>
  <c r="AF1443" i="62" s="1"/>
  <c r="AE1211" i="62"/>
  <c r="AE1443" i="62" s="1"/>
  <c r="AD1211" i="62"/>
  <c r="AD1443" i="62" s="1"/>
  <c r="AC1211" i="62"/>
  <c r="AC1443" i="62" s="1"/>
  <c r="AB1211" i="62"/>
  <c r="AB1443" i="62" s="1"/>
  <c r="AA1211" i="62"/>
  <c r="AA1443" i="62" s="1"/>
  <c r="Z1211" i="62"/>
  <c r="Z1443" i="62" s="1"/>
  <c r="Y1211" i="62"/>
  <c r="Y1443" i="62" s="1"/>
  <c r="X1211" i="62"/>
  <c r="X1443" i="62" s="1"/>
  <c r="W1211" i="62"/>
  <c r="W1443" i="62" s="1"/>
  <c r="V1211" i="62"/>
  <c r="V1443" i="62" s="1"/>
  <c r="U1211" i="62"/>
  <c r="U1443" i="62" s="1"/>
  <c r="T1211" i="62"/>
  <c r="T1443" i="62" s="1"/>
  <c r="S1211" i="62"/>
  <c r="S1443" i="62" s="1"/>
  <c r="R1211" i="62"/>
  <c r="R1443" i="62" s="1"/>
  <c r="Q1211" i="62"/>
  <c r="Q1443" i="62" s="1"/>
  <c r="P1211" i="62"/>
  <c r="P1443" i="62" s="1"/>
  <c r="O1211" i="62"/>
  <c r="O1443" i="62" s="1"/>
  <c r="N1211" i="62"/>
  <c r="FL1210" i="62"/>
  <c r="FL1442" i="62" s="1"/>
  <c r="FJ1210" i="62"/>
  <c r="FJ1442" i="62" s="1"/>
  <c r="FI1210" i="62"/>
  <c r="FI1442" i="62" s="1"/>
  <c r="FH1210" i="62"/>
  <c r="FH1442" i="62" s="1"/>
  <c r="FF1210" i="62"/>
  <c r="FF1442" i="62" s="1"/>
  <c r="EZ1210" i="62"/>
  <c r="EZ1442" i="62" s="1"/>
  <c r="EY1210" i="62"/>
  <c r="EY1442" i="62" s="1"/>
  <c r="EX1210" i="62"/>
  <c r="EX1442" i="62" s="1"/>
  <c r="EW1210" i="62"/>
  <c r="EW1442" i="62" s="1"/>
  <c r="EV1210" i="62"/>
  <c r="EV1442" i="62" s="1"/>
  <c r="EU1210" i="62"/>
  <c r="EU1442" i="62" s="1"/>
  <c r="ET1210" i="62"/>
  <c r="ET1442" i="62" s="1"/>
  <c r="EM1210" i="62"/>
  <c r="EM1442" i="62" s="1"/>
  <c r="EL1210" i="62"/>
  <c r="EL1442" i="62" s="1"/>
  <c r="EK1210" i="62"/>
  <c r="EK1442" i="62" s="1"/>
  <c r="EJ1210" i="62"/>
  <c r="EJ1442" i="62" s="1"/>
  <c r="EI1210" i="62"/>
  <c r="EI1442" i="62" s="1"/>
  <c r="EH1210" i="62"/>
  <c r="EH1442" i="62" s="1"/>
  <c r="EG1210" i="62"/>
  <c r="EG1442" i="62" s="1"/>
  <c r="DO1210" i="62"/>
  <c r="DO1442" i="62" s="1"/>
  <c r="DN1210" i="62"/>
  <c r="DN1442" i="62" s="1"/>
  <c r="DM1210" i="62"/>
  <c r="DM1442" i="62" s="1"/>
  <c r="DL1210" i="62"/>
  <c r="DL1442" i="62" s="1"/>
  <c r="DK1210" i="62"/>
  <c r="DK1442" i="62" s="1"/>
  <c r="DJ1210" i="62"/>
  <c r="DJ1442" i="62" s="1"/>
  <c r="DI1210" i="62"/>
  <c r="DI1442" i="62" s="1"/>
  <c r="DH1210" i="62"/>
  <c r="DH1442" i="62" s="1"/>
  <c r="DG1210" i="62"/>
  <c r="DG1442" i="62" s="1"/>
  <c r="DF1210" i="62"/>
  <c r="DF1442" i="62" s="1"/>
  <c r="DE1210" i="62"/>
  <c r="DE1442" i="62" s="1"/>
  <c r="DD1210" i="62"/>
  <c r="DD1442" i="62" s="1"/>
  <c r="DC1210" i="62"/>
  <c r="DC1442" i="62" s="1"/>
  <c r="DB1210" i="62"/>
  <c r="DB1442" i="62" s="1"/>
  <c r="DA1210" i="62"/>
  <c r="DA1442" i="62" s="1"/>
  <c r="CZ1210" i="62"/>
  <c r="CZ1442" i="62" s="1"/>
  <c r="CU1210" i="62"/>
  <c r="CU1442" i="62" s="1"/>
  <c r="CT1210" i="62"/>
  <c r="CT1442" i="62" s="1"/>
  <c r="CS1210" i="62"/>
  <c r="CS1442" i="62" s="1"/>
  <c r="CR1210" i="62"/>
  <c r="CR1442" i="62" s="1"/>
  <c r="CH1210" i="62"/>
  <c r="CH1442" i="62" s="1"/>
  <c r="CG1210" i="62"/>
  <c r="CG1442" i="62" s="1"/>
  <c r="CF1210" i="62"/>
  <c r="CF1442" i="62" s="1"/>
  <c r="CE1210" i="62"/>
  <c r="CE1442" i="62" s="1"/>
  <c r="CA1210" i="62"/>
  <c r="CA1442" i="62" s="1"/>
  <c r="BZ1210" i="62"/>
  <c r="BZ1442" i="62" s="1"/>
  <c r="BY1210" i="62"/>
  <c r="BY1442" i="62" s="1"/>
  <c r="BX1210" i="62"/>
  <c r="BX1442" i="62" s="1"/>
  <c r="BW1210" i="62"/>
  <c r="BW1442" i="62" s="1"/>
  <c r="BV1210" i="62"/>
  <c r="BV1442" i="62" s="1"/>
  <c r="BU1210" i="62"/>
  <c r="BU1442" i="62" s="1"/>
  <c r="BT1210" i="62"/>
  <c r="BT1442" i="62" s="1"/>
  <c r="BS1210" i="62"/>
  <c r="BS1442" i="62" s="1"/>
  <c r="BB1210" i="62"/>
  <c r="BB1442" i="62" s="1"/>
  <c r="FV1442" i="62" s="1"/>
  <c r="BA1210" i="62"/>
  <c r="BA1442" i="62" s="1"/>
  <c r="FU1442" i="62" s="1"/>
  <c r="AZ1210" i="62"/>
  <c r="AZ1442" i="62" s="1"/>
  <c r="FT1442" i="62" s="1"/>
  <c r="AY1210" i="62"/>
  <c r="AY1442" i="62" s="1"/>
  <c r="FS1442" i="62" s="1"/>
  <c r="AX1210" i="62"/>
  <c r="AX1442" i="62" s="1"/>
  <c r="AW1210" i="62"/>
  <c r="AW1442" i="62" s="1"/>
  <c r="AV1210" i="62"/>
  <c r="AV1442" i="62" s="1"/>
  <c r="AU1210" i="62"/>
  <c r="AU1442" i="62" s="1"/>
  <c r="AT1210" i="62"/>
  <c r="AT1442" i="62" s="1"/>
  <c r="AS1210" i="62"/>
  <c r="AS1442" i="62" s="1"/>
  <c r="AR1210" i="62"/>
  <c r="AR1442" i="62" s="1"/>
  <c r="AQ1210" i="62"/>
  <c r="AQ1442" i="62" s="1"/>
  <c r="AP1210" i="62"/>
  <c r="AP1442" i="62" s="1"/>
  <c r="AO1210" i="62"/>
  <c r="AO1442" i="62" s="1"/>
  <c r="AN1210" i="62"/>
  <c r="AN1442" i="62" s="1"/>
  <c r="AM1210" i="62"/>
  <c r="AM1442" i="62" s="1"/>
  <c r="AL1210" i="62"/>
  <c r="AL1442" i="62" s="1"/>
  <c r="AK1210" i="62"/>
  <c r="AK1442" i="62" s="1"/>
  <c r="AJ1210" i="62"/>
  <c r="AJ1442" i="62" s="1"/>
  <c r="AI1210" i="62"/>
  <c r="AI1442" i="62" s="1"/>
  <c r="AH1210" i="62"/>
  <c r="AH1442" i="62" s="1"/>
  <c r="AG1210" i="62"/>
  <c r="AG1442" i="62" s="1"/>
  <c r="AF1210" i="62"/>
  <c r="AF1442" i="62" s="1"/>
  <c r="AE1210" i="62"/>
  <c r="AE1442" i="62" s="1"/>
  <c r="AD1210" i="62"/>
  <c r="AD1442" i="62" s="1"/>
  <c r="AC1210" i="62"/>
  <c r="AC1442" i="62" s="1"/>
  <c r="AB1210" i="62"/>
  <c r="AB1442" i="62" s="1"/>
  <c r="AA1210" i="62"/>
  <c r="AA1442" i="62" s="1"/>
  <c r="Z1210" i="62"/>
  <c r="Z1442" i="62" s="1"/>
  <c r="Y1210" i="62"/>
  <c r="Y1442" i="62" s="1"/>
  <c r="X1210" i="62"/>
  <c r="X1442" i="62" s="1"/>
  <c r="W1210" i="62"/>
  <c r="W1442" i="62" s="1"/>
  <c r="V1210" i="62"/>
  <c r="V1442" i="62" s="1"/>
  <c r="U1210" i="62"/>
  <c r="U1442" i="62" s="1"/>
  <c r="T1210" i="62"/>
  <c r="T1442" i="62" s="1"/>
  <c r="S1210" i="62"/>
  <c r="S1442" i="62" s="1"/>
  <c r="R1210" i="62"/>
  <c r="R1442" i="62" s="1"/>
  <c r="Q1210" i="62"/>
  <c r="Q1442" i="62" s="1"/>
  <c r="P1210" i="62"/>
  <c r="P1442" i="62" s="1"/>
  <c r="O1210" i="62"/>
  <c r="O1442" i="62" s="1"/>
  <c r="N1210" i="62"/>
  <c r="FL1209" i="62"/>
  <c r="FL1441" i="62" s="1"/>
  <c r="FJ1209" i="62"/>
  <c r="FJ1441" i="62" s="1"/>
  <c r="FI1209" i="62"/>
  <c r="FI1441" i="62" s="1"/>
  <c r="FH1209" i="62"/>
  <c r="FH1441" i="62" s="1"/>
  <c r="FF1209" i="62"/>
  <c r="FF1441" i="62" s="1"/>
  <c r="EZ1209" i="62"/>
  <c r="EZ1441" i="62" s="1"/>
  <c r="EY1209" i="62"/>
  <c r="EY1441" i="62" s="1"/>
  <c r="EX1209" i="62"/>
  <c r="EX1441" i="62" s="1"/>
  <c r="EW1209" i="62"/>
  <c r="EW1441" i="62" s="1"/>
  <c r="EV1209" i="62"/>
  <c r="EV1441" i="62" s="1"/>
  <c r="EU1209" i="62"/>
  <c r="EU1441" i="62" s="1"/>
  <c r="ET1209" i="62"/>
  <c r="ET1441" i="62" s="1"/>
  <c r="EM1209" i="62"/>
  <c r="EM1441" i="62" s="1"/>
  <c r="EL1209" i="62"/>
  <c r="EL1441" i="62" s="1"/>
  <c r="EK1209" i="62"/>
  <c r="EK1441" i="62" s="1"/>
  <c r="EJ1209" i="62"/>
  <c r="EJ1441" i="62" s="1"/>
  <c r="EI1209" i="62"/>
  <c r="EI1441" i="62" s="1"/>
  <c r="EH1209" i="62"/>
  <c r="EH1441" i="62" s="1"/>
  <c r="EG1209" i="62"/>
  <c r="EG1441" i="62" s="1"/>
  <c r="DO1209" i="62"/>
  <c r="DO1441" i="62" s="1"/>
  <c r="DN1209" i="62"/>
  <c r="DN1441" i="62" s="1"/>
  <c r="DM1209" i="62"/>
  <c r="DM1441" i="62" s="1"/>
  <c r="DL1209" i="62"/>
  <c r="DL1441" i="62" s="1"/>
  <c r="DK1209" i="62"/>
  <c r="DK1441" i="62" s="1"/>
  <c r="DJ1209" i="62"/>
  <c r="DJ1441" i="62" s="1"/>
  <c r="DI1209" i="62"/>
  <c r="DI1441" i="62" s="1"/>
  <c r="DH1209" i="62"/>
  <c r="DH1441" i="62" s="1"/>
  <c r="DG1209" i="62"/>
  <c r="DG1441" i="62" s="1"/>
  <c r="DF1209" i="62"/>
  <c r="DF1441" i="62" s="1"/>
  <c r="DE1209" i="62"/>
  <c r="DE1441" i="62" s="1"/>
  <c r="DD1209" i="62"/>
  <c r="DD1441" i="62" s="1"/>
  <c r="DC1209" i="62"/>
  <c r="DC1441" i="62" s="1"/>
  <c r="DB1209" i="62"/>
  <c r="DB1441" i="62" s="1"/>
  <c r="DA1209" i="62"/>
  <c r="DA1441" i="62" s="1"/>
  <c r="CZ1209" i="62"/>
  <c r="CZ1441" i="62" s="1"/>
  <c r="CU1209" i="62"/>
  <c r="CU1441" i="62" s="1"/>
  <c r="CT1209" i="62"/>
  <c r="CT1441" i="62" s="1"/>
  <c r="CS1209" i="62"/>
  <c r="CS1441" i="62" s="1"/>
  <c r="CR1209" i="62"/>
  <c r="CR1441" i="62" s="1"/>
  <c r="CH1209" i="62"/>
  <c r="CH1441" i="62" s="1"/>
  <c r="CG1209" i="62"/>
  <c r="CG1441" i="62" s="1"/>
  <c r="CF1209" i="62"/>
  <c r="CF1441" i="62" s="1"/>
  <c r="CE1209" i="62"/>
  <c r="CE1441" i="62" s="1"/>
  <c r="CA1209" i="62"/>
  <c r="CA1441" i="62" s="1"/>
  <c r="BZ1209" i="62"/>
  <c r="BZ1441" i="62" s="1"/>
  <c r="BY1209" i="62"/>
  <c r="BY1441" i="62" s="1"/>
  <c r="BX1209" i="62"/>
  <c r="BX1441" i="62" s="1"/>
  <c r="BW1209" i="62"/>
  <c r="BW1441" i="62" s="1"/>
  <c r="BV1209" i="62"/>
  <c r="BV1441" i="62" s="1"/>
  <c r="BU1209" i="62"/>
  <c r="BU1441" i="62" s="1"/>
  <c r="BT1209" i="62"/>
  <c r="BT1441" i="62" s="1"/>
  <c r="BS1209" i="62"/>
  <c r="BS1441" i="62" s="1"/>
  <c r="BB1209" i="62"/>
  <c r="BB1441" i="62" s="1"/>
  <c r="FV1441" i="62" s="1"/>
  <c r="BA1209" i="62"/>
  <c r="BA1441" i="62" s="1"/>
  <c r="FU1441" i="62" s="1"/>
  <c r="AZ1209" i="62"/>
  <c r="AZ1441" i="62" s="1"/>
  <c r="FT1441" i="62" s="1"/>
  <c r="AY1209" i="62"/>
  <c r="AY1441" i="62" s="1"/>
  <c r="FS1441" i="62" s="1"/>
  <c r="AX1209" i="62"/>
  <c r="AX1441" i="62" s="1"/>
  <c r="AW1209" i="62"/>
  <c r="AW1441" i="62" s="1"/>
  <c r="AV1209" i="62"/>
  <c r="AV1441" i="62" s="1"/>
  <c r="AU1209" i="62"/>
  <c r="AU1441" i="62" s="1"/>
  <c r="AT1209" i="62"/>
  <c r="AT1441" i="62" s="1"/>
  <c r="AS1209" i="62"/>
  <c r="AS1441" i="62" s="1"/>
  <c r="AR1209" i="62"/>
  <c r="AR1441" i="62" s="1"/>
  <c r="AQ1209" i="62"/>
  <c r="AQ1441" i="62" s="1"/>
  <c r="AP1209" i="62"/>
  <c r="AP1441" i="62" s="1"/>
  <c r="AO1209" i="62"/>
  <c r="AO1441" i="62" s="1"/>
  <c r="AN1209" i="62"/>
  <c r="AN1441" i="62" s="1"/>
  <c r="AM1209" i="62"/>
  <c r="AM1441" i="62" s="1"/>
  <c r="AL1209" i="62"/>
  <c r="AL1441" i="62" s="1"/>
  <c r="AK1209" i="62"/>
  <c r="AK1441" i="62" s="1"/>
  <c r="AJ1209" i="62"/>
  <c r="AJ1441" i="62" s="1"/>
  <c r="AI1209" i="62"/>
  <c r="AI1441" i="62" s="1"/>
  <c r="AH1209" i="62"/>
  <c r="AH1441" i="62" s="1"/>
  <c r="AG1209" i="62"/>
  <c r="AG1441" i="62" s="1"/>
  <c r="AF1209" i="62"/>
  <c r="AF1441" i="62" s="1"/>
  <c r="AE1209" i="62"/>
  <c r="AE1441" i="62" s="1"/>
  <c r="AD1209" i="62"/>
  <c r="AD1441" i="62" s="1"/>
  <c r="AC1209" i="62"/>
  <c r="AC1441" i="62" s="1"/>
  <c r="AB1209" i="62"/>
  <c r="AB1441" i="62" s="1"/>
  <c r="AA1209" i="62"/>
  <c r="AA1441" i="62" s="1"/>
  <c r="Z1209" i="62"/>
  <c r="Z1441" i="62" s="1"/>
  <c r="Y1209" i="62"/>
  <c r="Y1441" i="62" s="1"/>
  <c r="X1209" i="62"/>
  <c r="X1441" i="62" s="1"/>
  <c r="W1209" i="62"/>
  <c r="W1441" i="62" s="1"/>
  <c r="V1209" i="62"/>
  <c r="V1441" i="62" s="1"/>
  <c r="U1209" i="62"/>
  <c r="U1441" i="62" s="1"/>
  <c r="T1209" i="62"/>
  <c r="T1441" i="62" s="1"/>
  <c r="S1209" i="62"/>
  <c r="S1441" i="62" s="1"/>
  <c r="R1209" i="62"/>
  <c r="R1441" i="62" s="1"/>
  <c r="Q1209" i="62"/>
  <c r="Q1441" i="62" s="1"/>
  <c r="P1209" i="62"/>
  <c r="P1441" i="62" s="1"/>
  <c r="O1209" i="62"/>
  <c r="O1441" i="62" s="1"/>
  <c r="N1209" i="62"/>
  <c r="FL1208" i="62"/>
  <c r="FL1440" i="62" s="1"/>
  <c r="FJ1208" i="62"/>
  <c r="FJ1440" i="62" s="1"/>
  <c r="FI1208" i="62"/>
  <c r="FI1440" i="62" s="1"/>
  <c r="FH1208" i="62"/>
  <c r="FH1440" i="62" s="1"/>
  <c r="FF1208" i="62"/>
  <c r="FF1440" i="62" s="1"/>
  <c r="EZ1208" i="62"/>
  <c r="EZ1440" i="62" s="1"/>
  <c r="EY1208" i="62"/>
  <c r="EY1440" i="62" s="1"/>
  <c r="EX1208" i="62"/>
  <c r="EX1440" i="62" s="1"/>
  <c r="EW1208" i="62"/>
  <c r="EW1440" i="62" s="1"/>
  <c r="EV1208" i="62"/>
  <c r="EV1440" i="62" s="1"/>
  <c r="EU1208" i="62"/>
  <c r="EU1440" i="62" s="1"/>
  <c r="ET1208" i="62"/>
  <c r="ET1440" i="62" s="1"/>
  <c r="EM1208" i="62"/>
  <c r="EM1440" i="62" s="1"/>
  <c r="EL1208" i="62"/>
  <c r="EL1440" i="62" s="1"/>
  <c r="EK1208" i="62"/>
  <c r="EK1440" i="62" s="1"/>
  <c r="EJ1208" i="62"/>
  <c r="EJ1440" i="62" s="1"/>
  <c r="EI1208" i="62"/>
  <c r="EI1440" i="62" s="1"/>
  <c r="EH1208" i="62"/>
  <c r="EH1440" i="62" s="1"/>
  <c r="EG1208" i="62"/>
  <c r="EG1440" i="62" s="1"/>
  <c r="DO1208" i="62"/>
  <c r="DO1440" i="62" s="1"/>
  <c r="DN1208" i="62"/>
  <c r="DN1440" i="62" s="1"/>
  <c r="DM1208" i="62"/>
  <c r="DM1440" i="62" s="1"/>
  <c r="DL1208" i="62"/>
  <c r="DL1440" i="62" s="1"/>
  <c r="DK1208" i="62"/>
  <c r="DK1440" i="62" s="1"/>
  <c r="DJ1208" i="62"/>
  <c r="DJ1440" i="62" s="1"/>
  <c r="DI1208" i="62"/>
  <c r="DI1440" i="62" s="1"/>
  <c r="DH1208" i="62"/>
  <c r="DH1440" i="62" s="1"/>
  <c r="DG1208" i="62"/>
  <c r="DG1440" i="62" s="1"/>
  <c r="DF1208" i="62"/>
  <c r="DF1440" i="62" s="1"/>
  <c r="DE1208" i="62"/>
  <c r="DE1440" i="62" s="1"/>
  <c r="DD1208" i="62"/>
  <c r="DD1440" i="62" s="1"/>
  <c r="DC1208" i="62"/>
  <c r="DC1440" i="62" s="1"/>
  <c r="DB1208" i="62"/>
  <c r="DB1440" i="62" s="1"/>
  <c r="DA1208" i="62"/>
  <c r="DA1440" i="62" s="1"/>
  <c r="CZ1208" i="62"/>
  <c r="CZ1440" i="62" s="1"/>
  <c r="CU1208" i="62"/>
  <c r="CU1440" i="62" s="1"/>
  <c r="CT1208" i="62"/>
  <c r="CT1440" i="62" s="1"/>
  <c r="CS1208" i="62"/>
  <c r="CS1440" i="62" s="1"/>
  <c r="CR1208" i="62"/>
  <c r="CR1440" i="62" s="1"/>
  <c r="CH1208" i="62"/>
  <c r="CH1440" i="62" s="1"/>
  <c r="CG1208" i="62"/>
  <c r="CG1440" i="62" s="1"/>
  <c r="CF1208" i="62"/>
  <c r="CF1440" i="62" s="1"/>
  <c r="CE1208" i="62"/>
  <c r="CE1440" i="62" s="1"/>
  <c r="CA1208" i="62"/>
  <c r="CA1440" i="62" s="1"/>
  <c r="BZ1208" i="62"/>
  <c r="BZ1440" i="62" s="1"/>
  <c r="BY1208" i="62"/>
  <c r="BY1440" i="62" s="1"/>
  <c r="BX1208" i="62"/>
  <c r="BX1440" i="62" s="1"/>
  <c r="BW1208" i="62"/>
  <c r="BW1440" i="62" s="1"/>
  <c r="BV1208" i="62"/>
  <c r="BV1440" i="62" s="1"/>
  <c r="BU1208" i="62"/>
  <c r="BU1440" i="62" s="1"/>
  <c r="BT1208" i="62"/>
  <c r="BT1440" i="62" s="1"/>
  <c r="BS1208" i="62"/>
  <c r="BS1440" i="62" s="1"/>
  <c r="BB1208" i="62"/>
  <c r="BB1440" i="62" s="1"/>
  <c r="BA1208" i="62"/>
  <c r="BA1440" i="62" s="1"/>
  <c r="AZ1208" i="62"/>
  <c r="AZ1440" i="62" s="1"/>
  <c r="AY1208" i="62"/>
  <c r="AY1440" i="62" s="1"/>
  <c r="AX1208" i="62"/>
  <c r="AX1440" i="62" s="1"/>
  <c r="AW1208" i="62"/>
  <c r="AW1440" i="62" s="1"/>
  <c r="AV1208" i="62"/>
  <c r="AV1440" i="62" s="1"/>
  <c r="AU1208" i="62"/>
  <c r="AU1440" i="62" s="1"/>
  <c r="AT1208" i="62"/>
  <c r="AT1440" i="62" s="1"/>
  <c r="AS1208" i="62"/>
  <c r="AS1440" i="62" s="1"/>
  <c r="AR1208" i="62"/>
  <c r="AR1440" i="62" s="1"/>
  <c r="AQ1208" i="62"/>
  <c r="AQ1440" i="62" s="1"/>
  <c r="AP1208" i="62"/>
  <c r="AP1440" i="62" s="1"/>
  <c r="AO1208" i="62"/>
  <c r="AO1440" i="62" s="1"/>
  <c r="AN1208" i="62"/>
  <c r="AN1440" i="62" s="1"/>
  <c r="AM1208" i="62"/>
  <c r="AL1208" i="62"/>
  <c r="AL1440" i="62" s="1"/>
  <c r="AK1208" i="62"/>
  <c r="AK1440" i="62" s="1"/>
  <c r="AJ1208" i="62"/>
  <c r="AJ1440" i="62" s="1"/>
  <c r="AI1208" i="62"/>
  <c r="AI1440" i="62" s="1"/>
  <c r="AH1208" i="62"/>
  <c r="AH1440" i="62" s="1"/>
  <c r="AG1208" i="62"/>
  <c r="AG1440" i="62" s="1"/>
  <c r="AF1208" i="62"/>
  <c r="AF1440" i="62" s="1"/>
  <c r="AE1208" i="62"/>
  <c r="AE1440" i="62" s="1"/>
  <c r="AD1208" i="62"/>
  <c r="AD1440" i="62" s="1"/>
  <c r="AC1208" i="62"/>
  <c r="AC1440" i="62" s="1"/>
  <c r="AB1208" i="62"/>
  <c r="AB1440" i="62" s="1"/>
  <c r="AA1208" i="62"/>
  <c r="Z1208" i="62"/>
  <c r="Z1440" i="62" s="1"/>
  <c r="Y1208" i="62"/>
  <c r="X1208" i="62"/>
  <c r="X1440" i="62" s="1"/>
  <c r="W1208" i="62"/>
  <c r="W1440" i="62" s="1"/>
  <c r="V1208" i="62"/>
  <c r="V1440" i="62" s="1"/>
  <c r="U1208" i="62"/>
  <c r="U1440" i="62" s="1"/>
  <c r="T1208" i="62"/>
  <c r="T1440" i="62" s="1"/>
  <c r="S1208" i="62"/>
  <c r="S1440" i="62" s="1"/>
  <c r="R1208" i="62"/>
  <c r="R1440" i="62" s="1"/>
  <c r="Q1208" i="62"/>
  <c r="Q1440" i="62" s="1"/>
  <c r="P1208" i="62"/>
  <c r="P1440" i="62" s="1"/>
  <c r="O1208" i="62"/>
  <c r="N1208" i="62"/>
  <c r="F1208" i="62"/>
  <c r="F1209" i="62" s="1"/>
  <c r="F1210" i="62" s="1"/>
  <c r="F1211" i="62" s="1"/>
  <c r="FL1206" i="62"/>
  <c r="FL1438" i="62" s="1"/>
  <c r="FJ1206" i="62"/>
  <c r="FJ1438" i="62" s="1"/>
  <c r="FI1206" i="62"/>
  <c r="FI1438" i="62" s="1"/>
  <c r="FH1206" i="62"/>
  <c r="FH1438" i="62" s="1"/>
  <c r="FF1206" i="62"/>
  <c r="FF1438" i="62" s="1"/>
  <c r="EZ1206" i="62"/>
  <c r="EZ1438" i="62" s="1"/>
  <c r="EY1206" i="62"/>
  <c r="EY1438" i="62" s="1"/>
  <c r="EX1206" i="62"/>
  <c r="EX1438" i="62" s="1"/>
  <c r="EW1206" i="62"/>
  <c r="EW1438" i="62" s="1"/>
  <c r="EV1206" i="62"/>
  <c r="EV1438" i="62" s="1"/>
  <c r="EU1206" i="62"/>
  <c r="EU1438" i="62" s="1"/>
  <c r="ET1206" i="62"/>
  <c r="ET1438" i="62" s="1"/>
  <c r="EM1206" i="62"/>
  <c r="EM1438" i="62" s="1"/>
  <c r="EL1206" i="62"/>
  <c r="EL1438" i="62" s="1"/>
  <c r="EK1206" i="62"/>
  <c r="EK1438" i="62" s="1"/>
  <c r="EJ1206" i="62"/>
  <c r="EJ1438" i="62" s="1"/>
  <c r="EI1206" i="62"/>
  <c r="EI1438" i="62" s="1"/>
  <c r="EH1206" i="62"/>
  <c r="EH1438" i="62" s="1"/>
  <c r="EG1206" i="62"/>
  <c r="EG1438" i="62" s="1"/>
  <c r="DO1206" i="62"/>
  <c r="DO1438" i="62" s="1"/>
  <c r="DN1206" i="62"/>
  <c r="DN1438" i="62" s="1"/>
  <c r="DM1206" i="62"/>
  <c r="DM1438" i="62" s="1"/>
  <c r="DL1206" i="62"/>
  <c r="DL1438" i="62" s="1"/>
  <c r="DK1206" i="62"/>
  <c r="DK1438" i="62" s="1"/>
  <c r="DJ1206" i="62"/>
  <c r="DJ1438" i="62" s="1"/>
  <c r="DI1206" i="62"/>
  <c r="DI1438" i="62" s="1"/>
  <c r="DH1206" i="62"/>
  <c r="DH1438" i="62" s="1"/>
  <c r="DG1206" i="62"/>
  <c r="DG1438" i="62" s="1"/>
  <c r="DF1206" i="62"/>
  <c r="DF1438" i="62" s="1"/>
  <c r="DE1206" i="62"/>
  <c r="DE1438" i="62" s="1"/>
  <c r="DD1206" i="62"/>
  <c r="DD1438" i="62" s="1"/>
  <c r="DC1206" i="62"/>
  <c r="DC1438" i="62" s="1"/>
  <c r="DB1206" i="62"/>
  <c r="DB1438" i="62" s="1"/>
  <c r="DA1206" i="62"/>
  <c r="DA1438" i="62" s="1"/>
  <c r="CZ1206" i="62"/>
  <c r="CZ1438" i="62" s="1"/>
  <c r="CU1206" i="62"/>
  <c r="CU1438" i="62" s="1"/>
  <c r="CT1206" i="62"/>
  <c r="CT1438" i="62" s="1"/>
  <c r="CS1206" i="62"/>
  <c r="CS1438" i="62" s="1"/>
  <c r="CR1206" i="62"/>
  <c r="CR1438" i="62" s="1"/>
  <c r="CH1206" i="62"/>
  <c r="CH1438" i="62" s="1"/>
  <c r="CG1206" i="62"/>
  <c r="CG1438" i="62" s="1"/>
  <c r="CF1206" i="62"/>
  <c r="CF1438" i="62" s="1"/>
  <c r="CE1206" i="62"/>
  <c r="CE1438" i="62" s="1"/>
  <c r="CA1206" i="62"/>
  <c r="CA1438" i="62" s="1"/>
  <c r="BZ1206" i="62"/>
  <c r="BZ1438" i="62" s="1"/>
  <c r="BY1206" i="62"/>
  <c r="BY1438" i="62" s="1"/>
  <c r="BX1206" i="62"/>
  <c r="BX1438" i="62" s="1"/>
  <c r="BW1206" i="62"/>
  <c r="BW1438" i="62" s="1"/>
  <c r="BV1206" i="62"/>
  <c r="BV1438" i="62" s="1"/>
  <c r="BU1206" i="62"/>
  <c r="BU1438" i="62" s="1"/>
  <c r="BT1206" i="62"/>
  <c r="BT1438" i="62" s="1"/>
  <c r="BS1206" i="62"/>
  <c r="BS1438" i="62" s="1"/>
  <c r="BB1206" i="62"/>
  <c r="BB1438" i="62" s="1"/>
  <c r="FV1438" i="62" s="1"/>
  <c r="BA1206" i="62"/>
  <c r="BA1438" i="62" s="1"/>
  <c r="FU1438" i="62" s="1"/>
  <c r="AZ1206" i="62"/>
  <c r="AZ1438" i="62" s="1"/>
  <c r="FT1438" i="62" s="1"/>
  <c r="AY1206" i="62"/>
  <c r="AY1438" i="62" s="1"/>
  <c r="FS1438" i="62" s="1"/>
  <c r="AX1206" i="62"/>
  <c r="AX1438" i="62" s="1"/>
  <c r="AW1206" i="62"/>
  <c r="AW1438" i="62" s="1"/>
  <c r="AV1206" i="62"/>
  <c r="AV1438" i="62" s="1"/>
  <c r="AU1206" i="62"/>
  <c r="AU1438" i="62" s="1"/>
  <c r="AT1206" i="62"/>
  <c r="AS1206" i="62"/>
  <c r="AS1438" i="62" s="1"/>
  <c r="AR1206" i="62"/>
  <c r="AR1438" i="62" s="1"/>
  <c r="AQ1206" i="62"/>
  <c r="AQ1438" i="62" s="1"/>
  <c r="AP1206" i="62"/>
  <c r="AP1438" i="62" s="1"/>
  <c r="AO1206" i="62"/>
  <c r="AO1438" i="62" s="1"/>
  <c r="AN1206" i="62"/>
  <c r="AN1438" i="62" s="1"/>
  <c r="AM1206" i="62"/>
  <c r="AM1438" i="62" s="1"/>
  <c r="AL1206" i="62"/>
  <c r="AL1438" i="62" s="1"/>
  <c r="AK1206" i="62"/>
  <c r="AK1438" i="62" s="1"/>
  <c r="AJ1206" i="62"/>
  <c r="AJ1438" i="62" s="1"/>
  <c r="AI1206" i="62"/>
  <c r="AI1438" i="62" s="1"/>
  <c r="AH1206" i="62"/>
  <c r="AH1438" i="62" s="1"/>
  <c r="AG1206" i="62"/>
  <c r="AG1438" i="62" s="1"/>
  <c r="AF1206" i="62"/>
  <c r="AF1438" i="62" s="1"/>
  <c r="AE1206" i="62"/>
  <c r="AE1438" i="62" s="1"/>
  <c r="AD1206" i="62"/>
  <c r="AC1206" i="62"/>
  <c r="AC1438" i="62" s="1"/>
  <c r="AB1206" i="62"/>
  <c r="AA1206" i="62"/>
  <c r="AA1438" i="62" s="1"/>
  <c r="Z1206" i="62"/>
  <c r="Z1438" i="62" s="1"/>
  <c r="Y1206" i="62"/>
  <c r="Y1438" i="62" s="1"/>
  <c r="X1206" i="62"/>
  <c r="X1438" i="62" s="1"/>
  <c r="W1206" i="62"/>
  <c r="W1438" i="62" s="1"/>
  <c r="V1206" i="62"/>
  <c r="V1438" i="62" s="1"/>
  <c r="U1206" i="62"/>
  <c r="U1438" i="62" s="1"/>
  <c r="T1206" i="62"/>
  <c r="T1438" i="62" s="1"/>
  <c r="S1206" i="62"/>
  <c r="S1438" i="62" s="1"/>
  <c r="R1206" i="62"/>
  <c r="R1438" i="62" s="1"/>
  <c r="Q1206" i="62"/>
  <c r="Q1438" i="62" s="1"/>
  <c r="P1206" i="62"/>
  <c r="P1438" i="62" s="1"/>
  <c r="O1206" i="62"/>
  <c r="O1438" i="62" s="1"/>
  <c r="N1206" i="62"/>
  <c r="FL1205" i="62"/>
  <c r="FL1437" i="62" s="1"/>
  <c r="FJ1205" i="62"/>
  <c r="FJ1437" i="62" s="1"/>
  <c r="FI1205" i="62"/>
  <c r="FI1437" i="62" s="1"/>
  <c r="FH1205" i="62"/>
  <c r="FH1437" i="62" s="1"/>
  <c r="FF1205" i="62"/>
  <c r="FF1437" i="62" s="1"/>
  <c r="EZ1205" i="62"/>
  <c r="EZ1437" i="62" s="1"/>
  <c r="EY1205" i="62"/>
  <c r="EY1437" i="62" s="1"/>
  <c r="EX1205" i="62"/>
  <c r="EX1437" i="62" s="1"/>
  <c r="EW1205" i="62"/>
  <c r="EV1205" i="62"/>
  <c r="EV1437" i="62" s="1"/>
  <c r="EU1205" i="62"/>
  <c r="EU1437" i="62" s="1"/>
  <c r="ET1205" i="62"/>
  <c r="ET1437" i="62" s="1"/>
  <c r="EM1205" i="62"/>
  <c r="EM1437" i="62" s="1"/>
  <c r="EL1205" i="62"/>
  <c r="EL1437" i="62" s="1"/>
  <c r="EK1205" i="62"/>
  <c r="EK1437" i="62" s="1"/>
  <c r="EJ1205" i="62"/>
  <c r="EI1205" i="62"/>
  <c r="EI1437" i="62" s="1"/>
  <c r="EH1205" i="62"/>
  <c r="EH1437" i="62" s="1"/>
  <c r="EG1205" i="62"/>
  <c r="EG1437" i="62" s="1"/>
  <c r="DO1205" i="62"/>
  <c r="DO1437" i="62" s="1"/>
  <c r="DN1205" i="62"/>
  <c r="DN1437" i="62" s="1"/>
  <c r="DM1205" i="62"/>
  <c r="DM1437" i="62" s="1"/>
  <c r="DL1205" i="62"/>
  <c r="DL1437" i="62" s="1"/>
  <c r="DK1205" i="62"/>
  <c r="DK1437" i="62" s="1"/>
  <c r="DJ1205" i="62"/>
  <c r="DJ1437" i="62" s="1"/>
  <c r="DI1205" i="62"/>
  <c r="DI1437" i="62" s="1"/>
  <c r="DH1205" i="62"/>
  <c r="DH1437" i="62" s="1"/>
  <c r="DG1205" i="62"/>
  <c r="DG1437" i="62" s="1"/>
  <c r="DF1205" i="62"/>
  <c r="DF1437" i="62" s="1"/>
  <c r="DE1205" i="62"/>
  <c r="DE1437" i="62" s="1"/>
  <c r="DD1205" i="62"/>
  <c r="DD1437" i="62" s="1"/>
  <c r="DC1205" i="62"/>
  <c r="DC1437" i="62" s="1"/>
  <c r="DB1205" i="62"/>
  <c r="DB1437" i="62" s="1"/>
  <c r="DA1205" i="62"/>
  <c r="DA1437" i="62" s="1"/>
  <c r="CZ1205" i="62"/>
  <c r="CZ1437" i="62" s="1"/>
  <c r="CU1205" i="62"/>
  <c r="CU1437" i="62" s="1"/>
  <c r="CT1205" i="62"/>
  <c r="CT1437" i="62" s="1"/>
  <c r="CS1205" i="62"/>
  <c r="CS1437" i="62" s="1"/>
  <c r="CR1205" i="62"/>
  <c r="CR1437" i="62" s="1"/>
  <c r="CH1205" i="62"/>
  <c r="CH1437" i="62" s="1"/>
  <c r="CG1205" i="62"/>
  <c r="CG1437" i="62" s="1"/>
  <c r="CF1205" i="62"/>
  <c r="CF1437" i="62" s="1"/>
  <c r="CE1205" i="62"/>
  <c r="CE1437" i="62" s="1"/>
  <c r="CA1205" i="62"/>
  <c r="CA1437" i="62" s="1"/>
  <c r="BZ1205" i="62"/>
  <c r="BZ1437" i="62" s="1"/>
  <c r="BY1205" i="62"/>
  <c r="BY1437" i="62" s="1"/>
  <c r="BX1205" i="62"/>
  <c r="BX1437" i="62" s="1"/>
  <c r="BW1205" i="62"/>
  <c r="BW1437" i="62" s="1"/>
  <c r="BV1205" i="62"/>
  <c r="BV1437" i="62" s="1"/>
  <c r="BU1205" i="62"/>
  <c r="BU1437" i="62" s="1"/>
  <c r="BT1205" i="62"/>
  <c r="BT1437" i="62" s="1"/>
  <c r="BS1205" i="62"/>
  <c r="BS1437" i="62" s="1"/>
  <c r="BB1205" i="62"/>
  <c r="BB1437" i="62" s="1"/>
  <c r="FV1437" i="62" s="1"/>
  <c r="BA1205" i="62"/>
  <c r="BA1437" i="62" s="1"/>
  <c r="FU1437" i="62" s="1"/>
  <c r="AZ1205" i="62"/>
  <c r="AZ1437" i="62" s="1"/>
  <c r="FT1437" i="62" s="1"/>
  <c r="AY1205" i="62"/>
  <c r="AY1437" i="62" s="1"/>
  <c r="FS1437" i="62" s="1"/>
  <c r="AX1205" i="62"/>
  <c r="AX1437" i="62" s="1"/>
  <c r="AW1205" i="62"/>
  <c r="AW1437" i="62" s="1"/>
  <c r="AV1205" i="62"/>
  <c r="AV1437" i="62" s="1"/>
  <c r="AU1205" i="62"/>
  <c r="AU1437" i="62" s="1"/>
  <c r="AT1205" i="62"/>
  <c r="AT1437" i="62" s="1"/>
  <c r="AS1205" i="62"/>
  <c r="AS1437" i="62" s="1"/>
  <c r="AR1205" i="62"/>
  <c r="AR1437" i="62" s="1"/>
  <c r="AQ1205" i="62"/>
  <c r="AQ1437" i="62" s="1"/>
  <c r="AP1205" i="62"/>
  <c r="AP1437" i="62" s="1"/>
  <c r="AO1205" i="62"/>
  <c r="AO1437" i="62" s="1"/>
  <c r="AN1205" i="62"/>
  <c r="AN1437" i="62" s="1"/>
  <c r="AM1205" i="62"/>
  <c r="AM1437" i="62" s="1"/>
  <c r="AL1205" i="62"/>
  <c r="AL1437" i="62" s="1"/>
  <c r="AK1205" i="62"/>
  <c r="AK1437" i="62" s="1"/>
  <c r="AJ1205" i="62"/>
  <c r="AJ1437" i="62" s="1"/>
  <c r="AI1205" i="62"/>
  <c r="AI1437" i="62" s="1"/>
  <c r="AH1205" i="62"/>
  <c r="AH1437" i="62" s="1"/>
  <c r="AG1205" i="62"/>
  <c r="AG1437" i="62" s="1"/>
  <c r="AF1205" i="62"/>
  <c r="AF1437" i="62" s="1"/>
  <c r="AE1205" i="62"/>
  <c r="AE1437" i="62" s="1"/>
  <c r="AD1205" i="62"/>
  <c r="AD1437" i="62" s="1"/>
  <c r="AC1205" i="62"/>
  <c r="AC1437" i="62" s="1"/>
  <c r="AB1205" i="62"/>
  <c r="AB1437" i="62" s="1"/>
  <c r="AA1205" i="62"/>
  <c r="AA1437" i="62" s="1"/>
  <c r="Z1205" i="62"/>
  <c r="Z1437" i="62" s="1"/>
  <c r="Y1205" i="62"/>
  <c r="Y1437" i="62" s="1"/>
  <c r="X1205" i="62"/>
  <c r="X1437" i="62" s="1"/>
  <c r="W1205" i="62"/>
  <c r="W1437" i="62" s="1"/>
  <c r="V1205" i="62"/>
  <c r="V1437" i="62" s="1"/>
  <c r="U1205" i="62"/>
  <c r="U1437" i="62" s="1"/>
  <c r="T1205" i="62"/>
  <c r="T1437" i="62" s="1"/>
  <c r="S1205" i="62"/>
  <c r="S1437" i="62" s="1"/>
  <c r="R1205" i="62"/>
  <c r="R1437" i="62" s="1"/>
  <c r="Q1205" i="62"/>
  <c r="Q1437" i="62" s="1"/>
  <c r="P1205" i="62"/>
  <c r="P1437" i="62" s="1"/>
  <c r="O1205" i="62"/>
  <c r="O1437" i="62" s="1"/>
  <c r="N1205" i="62"/>
  <c r="FL1204" i="62"/>
  <c r="FJ1204" i="62"/>
  <c r="FI1204" i="62"/>
  <c r="FH1204" i="62"/>
  <c r="FF1204" i="62"/>
  <c r="EZ1204" i="62"/>
  <c r="EY1204" i="62"/>
  <c r="EX1204" i="62"/>
  <c r="EW1204" i="62"/>
  <c r="EV1204" i="62"/>
  <c r="EU1204" i="62"/>
  <c r="ET1204" i="62"/>
  <c r="EM1204" i="62"/>
  <c r="EL1204" i="62"/>
  <c r="EK1204" i="62"/>
  <c r="EJ1204" i="62"/>
  <c r="EI1204" i="62"/>
  <c r="EH1204" i="62"/>
  <c r="EG1204" i="62"/>
  <c r="DO1204" i="62"/>
  <c r="DN1204" i="62"/>
  <c r="DM1204" i="62"/>
  <c r="DL1204" i="62"/>
  <c r="DK1204" i="62"/>
  <c r="DJ1204" i="62"/>
  <c r="DI1204" i="62"/>
  <c r="DH1204" i="62"/>
  <c r="DG1204" i="62"/>
  <c r="DF1204" i="62"/>
  <c r="DE1204" i="62"/>
  <c r="DD1204" i="62"/>
  <c r="DC1204" i="62"/>
  <c r="DB1204" i="62"/>
  <c r="DA1204" i="62"/>
  <c r="CZ1204" i="62"/>
  <c r="CU1204" i="62"/>
  <c r="CT1204" i="62"/>
  <c r="CS1204" i="62"/>
  <c r="CR1204" i="62"/>
  <c r="CH1204" i="62"/>
  <c r="CG1204" i="62"/>
  <c r="CF1204" i="62"/>
  <c r="CE1204" i="62"/>
  <c r="CA1204" i="62"/>
  <c r="BZ1204" i="62"/>
  <c r="BY1204" i="62"/>
  <c r="BX1204" i="62"/>
  <c r="BW1204" i="62"/>
  <c r="BV1204" i="62"/>
  <c r="BU1204" i="62"/>
  <c r="BT1204" i="62"/>
  <c r="BS1204" i="62"/>
  <c r="BB1204" i="62"/>
  <c r="BA1204" i="62"/>
  <c r="AZ1204" i="62"/>
  <c r="AY1204" i="62"/>
  <c r="AX1204" i="62"/>
  <c r="AW1204" i="62"/>
  <c r="AV1204" i="62"/>
  <c r="AU1204" i="62"/>
  <c r="AT1204" i="62"/>
  <c r="AS1204" i="62"/>
  <c r="AR1204" i="62"/>
  <c r="AQ1204" i="62"/>
  <c r="AP1204" i="62"/>
  <c r="AO1204" i="62"/>
  <c r="AN1204" i="62"/>
  <c r="AM1204" i="62"/>
  <c r="AL1204" i="62"/>
  <c r="AK1204" i="62"/>
  <c r="AJ1204" i="62"/>
  <c r="AI1204" i="62"/>
  <c r="AH1204" i="62"/>
  <c r="AG1204" i="62"/>
  <c r="AF1204" i="62"/>
  <c r="AE1204" i="62"/>
  <c r="AD1204" i="62"/>
  <c r="AC1204" i="62"/>
  <c r="AB1204" i="62"/>
  <c r="AA1204" i="62"/>
  <c r="Z1204" i="62"/>
  <c r="Y1204" i="62"/>
  <c r="X1204" i="62"/>
  <c r="W1204" i="62"/>
  <c r="V1204" i="62"/>
  <c r="U1204" i="62"/>
  <c r="T1204" i="62"/>
  <c r="S1204" i="62"/>
  <c r="R1204" i="62"/>
  <c r="Q1204" i="62"/>
  <c r="P1204" i="62"/>
  <c r="O1204" i="62"/>
  <c r="N1204" i="62"/>
  <c r="FL1203" i="62"/>
  <c r="FL1435" i="62" s="1"/>
  <c r="FJ1203" i="62"/>
  <c r="FJ1435" i="62" s="1"/>
  <c r="FI1203" i="62"/>
  <c r="FI1435" i="62" s="1"/>
  <c r="FH1203" i="62"/>
  <c r="FH1435" i="62" s="1"/>
  <c r="FF1203" i="62"/>
  <c r="FF1435" i="62" s="1"/>
  <c r="EZ1203" i="62"/>
  <c r="EZ1435" i="62" s="1"/>
  <c r="EY1203" i="62"/>
  <c r="EY1435" i="62" s="1"/>
  <c r="EX1203" i="62"/>
  <c r="EX1435" i="62" s="1"/>
  <c r="EW1203" i="62"/>
  <c r="EV1203" i="62"/>
  <c r="EV1435" i="62" s="1"/>
  <c r="EU1203" i="62"/>
  <c r="EU1435" i="62" s="1"/>
  <c r="ET1203" i="62"/>
  <c r="ET1435" i="62" s="1"/>
  <c r="EM1203" i="62"/>
  <c r="EM1435" i="62" s="1"/>
  <c r="EL1203" i="62"/>
  <c r="EL1435" i="62" s="1"/>
  <c r="EK1203" i="62"/>
  <c r="EK1435" i="62" s="1"/>
  <c r="EJ1203" i="62"/>
  <c r="EI1203" i="62"/>
  <c r="EI1435" i="62" s="1"/>
  <c r="EH1203" i="62"/>
  <c r="EH1435" i="62" s="1"/>
  <c r="EG1203" i="62"/>
  <c r="EG1435" i="62" s="1"/>
  <c r="DO1203" i="62"/>
  <c r="DO1435" i="62" s="1"/>
  <c r="DN1203" i="62"/>
  <c r="DN1435" i="62" s="1"/>
  <c r="DM1203" i="62"/>
  <c r="DM1435" i="62" s="1"/>
  <c r="DL1203" i="62"/>
  <c r="DL1435" i="62" s="1"/>
  <c r="DK1203" i="62"/>
  <c r="DK1435" i="62" s="1"/>
  <c r="DJ1203" i="62"/>
  <c r="DJ1435" i="62" s="1"/>
  <c r="DI1203" i="62"/>
  <c r="DI1435" i="62" s="1"/>
  <c r="DH1203" i="62"/>
  <c r="DH1435" i="62" s="1"/>
  <c r="DG1203" i="62"/>
  <c r="DG1435" i="62" s="1"/>
  <c r="DF1203" i="62"/>
  <c r="DF1435" i="62" s="1"/>
  <c r="DE1203" i="62"/>
  <c r="DE1435" i="62" s="1"/>
  <c r="DD1203" i="62"/>
  <c r="DD1435" i="62" s="1"/>
  <c r="DC1203" i="62"/>
  <c r="DC1435" i="62" s="1"/>
  <c r="DB1203" i="62"/>
  <c r="DB1435" i="62" s="1"/>
  <c r="DA1203" i="62"/>
  <c r="DA1435" i="62" s="1"/>
  <c r="CZ1203" i="62"/>
  <c r="CZ1435" i="62" s="1"/>
  <c r="CU1203" i="62"/>
  <c r="CU1435" i="62" s="1"/>
  <c r="CT1203" i="62"/>
  <c r="CT1435" i="62" s="1"/>
  <c r="CS1203" i="62"/>
  <c r="CS1435" i="62" s="1"/>
  <c r="CR1203" i="62"/>
  <c r="CR1435" i="62" s="1"/>
  <c r="CH1203" i="62"/>
  <c r="CH1435" i="62" s="1"/>
  <c r="CG1203" i="62"/>
  <c r="CG1435" i="62" s="1"/>
  <c r="CF1203" i="62"/>
  <c r="CF1435" i="62" s="1"/>
  <c r="CE1203" i="62"/>
  <c r="CE1435" i="62" s="1"/>
  <c r="CA1203" i="62"/>
  <c r="CA1435" i="62" s="1"/>
  <c r="BZ1203" i="62"/>
  <c r="BZ1435" i="62" s="1"/>
  <c r="BY1203" i="62"/>
  <c r="BY1435" i="62" s="1"/>
  <c r="BX1203" i="62"/>
  <c r="BX1435" i="62" s="1"/>
  <c r="BW1203" i="62"/>
  <c r="BW1435" i="62" s="1"/>
  <c r="BV1203" i="62"/>
  <c r="BV1435" i="62" s="1"/>
  <c r="BU1203" i="62"/>
  <c r="BU1435" i="62" s="1"/>
  <c r="BT1203" i="62"/>
  <c r="BT1435" i="62" s="1"/>
  <c r="BS1203" i="62"/>
  <c r="BS1435" i="62" s="1"/>
  <c r="BB1203" i="62"/>
  <c r="BB1435" i="62" s="1"/>
  <c r="FV1435" i="62" s="1"/>
  <c r="BA1203" i="62"/>
  <c r="BA1435" i="62" s="1"/>
  <c r="FU1435" i="62" s="1"/>
  <c r="AZ1203" i="62"/>
  <c r="AZ1435" i="62" s="1"/>
  <c r="FT1435" i="62" s="1"/>
  <c r="AY1203" i="62"/>
  <c r="AY1435" i="62" s="1"/>
  <c r="FS1435" i="62" s="1"/>
  <c r="AX1203" i="62"/>
  <c r="AX1435" i="62" s="1"/>
  <c r="AW1203" i="62"/>
  <c r="AW1435" i="62" s="1"/>
  <c r="AV1203" i="62"/>
  <c r="AV1435" i="62" s="1"/>
  <c r="AU1203" i="62"/>
  <c r="AU1435" i="62" s="1"/>
  <c r="AT1203" i="62"/>
  <c r="AT1435" i="62" s="1"/>
  <c r="AS1203" i="62"/>
  <c r="AS1435" i="62" s="1"/>
  <c r="AR1203" i="62"/>
  <c r="AR1435" i="62" s="1"/>
  <c r="AQ1203" i="62"/>
  <c r="AP1203" i="62"/>
  <c r="AP1435" i="62" s="1"/>
  <c r="AO1203" i="62"/>
  <c r="AO1435" i="62" s="1"/>
  <c r="AN1203" i="62"/>
  <c r="AN1435" i="62" s="1"/>
  <c r="AM1203" i="62"/>
  <c r="AM1435" i="62" s="1"/>
  <c r="AL1203" i="62"/>
  <c r="AL1435" i="62" s="1"/>
  <c r="AK1203" i="62"/>
  <c r="AK1435" i="62" s="1"/>
  <c r="AJ1203" i="62"/>
  <c r="AJ1435" i="62" s="1"/>
  <c r="AI1203" i="62"/>
  <c r="AI1435" i="62" s="1"/>
  <c r="AH1203" i="62"/>
  <c r="AH1435" i="62" s="1"/>
  <c r="AG1203" i="62"/>
  <c r="AG1435" i="62" s="1"/>
  <c r="AF1203" i="62"/>
  <c r="AF1435" i="62" s="1"/>
  <c r="AE1203" i="62"/>
  <c r="AE1435" i="62" s="1"/>
  <c r="AD1203" i="62"/>
  <c r="AD1435" i="62" s="1"/>
  <c r="AC1203" i="62"/>
  <c r="AC1435" i="62" s="1"/>
  <c r="AB1203" i="62"/>
  <c r="AB1435" i="62" s="1"/>
  <c r="AA1203" i="62"/>
  <c r="Z1203" i="62"/>
  <c r="Z1435" i="62" s="1"/>
  <c r="Y1203" i="62"/>
  <c r="X1203" i="62"/>
  <c r="X1435" i="62" s="1"/>
  <c r="W1203" i="62"/>
  <c r="W1435" i="62" s="1"/>
  <c r="V1203" i="62"/>
  <c r="V1435" i="62" s="1"/>
  <c r="U1203" i="62"/>
  <c r="U1435" i="62" s="1"/>
  <c r="T1203" i="62"/>
  <c r="T1435" i="62" s="1"/>
  <c r="S1203" i="62"/>
  <c r="S1435" i="62" s="1"/>
  <c r="R1203" i="62"/>
  <c r="R1435" i="62" s="1"/>
  <c r="Q1203" i="62"/>
  <c r="Q1435" i="62" s="1"/>
  <c r="P1203" i="62"/>
  <c r="P1435" i="62" s="1"/>
  <c r="O1203" i="62"/>
  <c r="O1435" i="62" s="1"/>
  <c r="N1203" i="62"/>
  <c r="FL1202" i="62"/>
  <c r="FL1434" i="62" s="1"/>
  <c r="FJ1202" i="62"/>
  <c r="FJ1434" i="62" s="1"/>
  <c r="FI1202" i="62"/>
  <c r="FI1434" i="62" s="1"/>
  <c r="FH1202" i="62"/>
  <c r="FH1434" i="62" s="1"/>
  <c r="FF1202" i="62"/>
  <c r="FF1434" i="62" s="1"/>
  <c r="EZ1202" i="62"/>
  <c r="EZ1434" i="62" s="1"/>
  <c r="EY1202" i="62"/>
  <c r="EY1434" i="62" s="1"/>
  <c r="EX1202" i="62"/>
  <c r="EX1434" i="62" s="1"/>
  <c r="EW1202" i="62"/>
  <c r="EW1434" i="62" s="1"/>
  <c r="EV1202" i="62"/>
  <c r="EV1434" i="62" s="1"/>
  <c r="EU1202" i="62"/>
  <c r="EU1434" i="62" s="1"/>
  <c r="ET1202" i="62"/>
  <c r="ET1434" i="62" s="1"/>
  <c r="EM1202" i="62"/>
  <c r="EM1434" i="62" s="1"/>
  <c r="EL1202" i="62"/>
  <c r="EL1434" i="62" s="1"/>
  <c r="EK1202" i="62"/>
  <c r="EK1434" i="62" s="1"/>
  <c r="EJ1202" i="62"/>
  <c r="EJ1434" i="62" s="1"/>
  <c r="EI1202" i="62"/>
  <c r="EI1434" i="62" s="1"/>
  <c r="EH1202" i="62"/>
  <c r="EH1434" i="62" s="1"/>
  <c r="EG1202" i="62"/>
  <c r="EG1434" i="62" s="1"/>
  <c r="DO1202" i="62"/>
  <c r="DO1434" i="62" s="1"/>
  <c r="DN1202" i="62"/>
  <c r="DN1434" i="62" s="1"/>
  <c r="DM1202" i="62"/>
  <c r="DM1434" i="62" s="1"/>
  <c r="DL1202" i="62"/>
  <c r="DL1434" i="62" s="1"/>
  <c r="DK1202" i="62"/>
  <c r="DK1434" i="62" s="1"/>
  <c r="DJ1202" i="62"/>
  <c r="DJ1434" i="62" s="1"/>
  <c r="DI1202" i="62"/>
  <c r="DI1434" i="62" s="1"/>
  <c r="DH1202" i="62"/>
  <c r="DH1434" i="62" s="1"/>
  <c r="DG1202" i="62"/>
  <c r="DG1434" i="62" s="1"/>
  <c r="DF1202" i="62"/>
  <c r="DF1434" i="62" s="1"/>
  <c r="DE1202" i="62"/>
  <c r="DE1434" i="62" s="1"/>
  <c r="DD1202" i="62"/>
  <c r="DD1434" i="62" s="1"/>
  <c r="DC1202" i="62"/>
  <c r="DC1434" i="62" s="1"/>
  <c r="DB1202" i="62"/>
  <c r="DB1434" i="62" s="1"/>
  <c r="DA1202" i="62"/>
  <c r="DA1434" i="62" s="1"/>
  <c r="CZ1202" i="62"/>
  <c r="CZ1434" i="62" s="1"/>
  <c r="CU1202" i="62"/>
  <c r="CU1434" i="62" s="1"/>
  <c r="CT1202" i="62"/>
  <c r="CT1434" i="62" s="1"/>
  <c r="CS1202" i="62"/>
  <c r="CS1434" i="62" s="1"/>
  <c r="CR1202" i="62"/>
  <c r="CR1434" i="62" s="1"/>
  <c r="CH1202" i="62"/>
  <c r="CH1434" i="62" s="1"/>
  <c r="CG1202" i="62"/>
  <c r="CG1434" i="62" s="1"/>
  <c r="CF1202" i="62"/>
  <c r="CF1434" i="62" s="1"/>
  <c r="CE1202" i="62"/>
  <c r="CE1434" i="62" s="1"/>
  <c r="CA1202" i="62"/>
  <c r="CA1434" i="62" s="1"/>
  <c r="BZ1202" i="62"/>
  <c r="BZ1434" i="62" s="1"/>
  <c r="BY1202" i="62"/>
  <c r="BY1434" i="62" s="1"/>
  <c r="BX1202" i="62"/>
  <c r="BX1434" i="62" s="1"/>
  <c r="BW1202" i="62"/>
  <c r="BW1434" i="62" s="1"/>
  <c r="BV1202" i="62"/>
  <c r="BV1434" i="62" s="1"/>
  <c r="BU1202" i="62"/>
  <c r="BU1434" i="62" s="1"/>
  <c r="BT1202" i="62"/>
  <c r="BT1434" i="62" s="1"/>
  <c r="BS1202" i="62"/>
  <c r="BS1434" i="62" s="1"/>
  <c r="BB1202" i="62"/>
  <c r="BB1434" i="62" s="1"/>
  <c r="FV1434" i="62" s="1"/>
  <c r="BA1202" i="62"/>
  <c r="BA1434" i="62" s="1"/>
  <c r="FU1434" i="62" s="1"/>
  <c r="AZ1202" i="62"/>
  <c r="AZ1434" i="62" s="1"/>
  <c r="FT1434" i="62" s="1"/>
  <c r="AY1202" i="62"/>
  <c r="AY1434" i="62" s="1"/>
  <c r="FS1434" i="62" s="1"/>
  <c r="AX1202" i="62"/>
  <c r="AX1434" i="62" s="1"/>
  <c r="AW1202" i="62"/>
  <c r="AW1434" i="62" s="1"/>
  <c r="AV1202" i="62"/>
  <c r="AV1434" i="62" s="1"/>
  <c r="AU1202" i="62"/>
  <c r="AU1434" i="62" s="1"/>
  <c r="AT1202" i="62"/>
  <c r="AT1434" i="62" s="1"/>
  <c r="AS1202" i="62"/>
  <c r="AS1434" i="62" s="1"/>
  <c r="AR1202" i="62"/>
  <c r="AR1434" i="62" s="1"/>
  <c r="AQ1202" i="62"/>
  <c r="AQ1434" i="62" s="1"/>
  <c r="AP1202" i="62"/>
  <c r="AP1434" i="62" s="1"/>
  <c r="AO1202" i="62"/>
  <c r="AO1434" i="62" s="1"/>
  <c r="AN1202" i="62"/>
  <c r="AN1434" i="62" s="1"/>
  <c r="AM1202" i="62"/>
  <c r="AM1434" i="62" s="1"/>
  <c r="AL1202" i="62"/>
  <c r="AL1434" i="62" s="1"/>
  <c r="AK1202" i="62"/>
  <c r="AK1434" i="62" s="1"/>
  <c r="AJ1202" i="62"/>
  <c r="AJ1434" i="62" s="1"/>
  <c r="AI1202" i="62"/>
  <c r="AI1434" i="62" s="1"/>
  <c r="AH1202" i="62"/>
  <c r="AH1434" i="62" s="1"/>
  <c r="AG1202" i="62"/>
  <c r="AG1434" i="62" s="1"/>
  <c r="AF1202" i="62"/>
  <c r="AF1434" i="62" s="1"/>
  <c r="AE1202" i="62"/>
  <c r="AE1434" i="62" s="1"/>
  <c r="AD1202" i="62"/>
  <c r="AD1434" i="62" s="1"/>
  <c r="AC1202" i="62"/>
  <c r="AC1434" i="62" s="1"/>
  <c r="AB1202" i="62"/>
  <c r="AB1434" i="62" s="1"/>
  <c r="AA1202" i="62"/>
  <c r="AA1434" i="62" s="1"/>
  <c r="Z1202" i="62"/>
  <c r="Z1434" i="62" s="1"/>
  <c r="Y1202" i="62"/>
  <c r="Y1434" i="62" s="1"/>
  <c r="X1202" i="62"/>
  <c r="X1434" i="62" s="1"/>
  <c r="W1202" i="62"/>
  <c r="W1434" i="62" s="1"/>
  <c r="V1202" i="62"/>
  <c r="V1434" i="62" s="1"/>
  <c r="U1202" i="62"/>
  <c r="U1434" i="62" s="1"/>
  <c r="T1202" i="62"/>
  <c r="T1434" i="62" s="1"/>
  <c r="S1202" i="62"/>
  <c r="S1434" i="62" s="1"/>
  <c r="R1202" i="62"/>
  <c r="R1434" i="62" s="1"/>
  <c r="Q1202" i="62"/>
  <c r="Q1434" i="62" s="1"/>
  <c r="P1202" i="62"/>
  <c r="P1434" i="62" s="1"/>
  <c r="O1202" i="62"/>
  <c r="O1434" i="62" s="1"/>
  <c r="N1202" i="62"/>
  <c r="FL1201" i="62"/>
  <c r="FL1433" i="62" s="1"/>
  <c r="FJ1201" i="62"/>
  <c r="FJ1433" i="62" s="1"/>
  <c r="FI1201" i="62"/>
  <c r="FI1433" i="62" s="1"/>
  <c r="FH1201" i="62"/>
  <c r="FH1433" i="62" s="1"/>
  <c r="FF1201" i="62"/>
  <c r="FF1433" i="62" s="1"/>
  <c r="EZ1201" i="62"/>
  <c r="EZ1433" i="62" s="1"/>
  <c r="EY1201" i="62"/>
  <c r="EY1433" i="62" s="1"/>
  <c r="EX1201" i="62"/>
  <c r="EX1433" i="62" s="1"/>
  <c r="EW1201" i="62"/>
  <c r="EW1433" i="62" s="1"/>
  <c r="EV1201" i="62"/>
  <c r="EV1433" i="62" s="1"/>
  <c r="EU1201" i="62"/>
  <c r="EU1433" i="62" s="1"/>
  <c r="ET1201" i="62"/>
  <c r="ET1433" i="62" s="1"/>
  <c r="EM1201" i="62"/>
  <c r="EM1433" i="62" s="1"/>
  <c r="EL1201" i="62"/>
  <c r="EL1433" i="62" s="1"/>
  <c r="EK1201" i="62"/>
  <c r="EK1433" i="62" s="1"/>
  <c r="EJ1201" i="62"/>
  <c r="EJ1433" i="62" s="1"/>
  <c r="EI1201" i="62"/>
  <c r="EI1433" i="62" s="1"/>
  <c r="EH1201" i="62"/>
  <c r="EH1433" i="62" s="1"/>
  <c r="EG1201" i="62"/>
  <c r="EG1433" i="62" s="1"/>
  <c r="DO1201" i="62"/>
  <c r="DO1433" i="62" s="1"/>
  <c r="DN1201" i="62"/>
  <c r="DN1433" i="62" s="1"/>
  <c r="DM1201" i="62"/>
  <c r="DM1433" i="62" s="1"/>
  <c r="DL1201" i="62"/>
  <c r="DL1433" i="62" s="1"/>
  <c r="DK1201" i="62"/>
  <c r="DK1433" i="62" s="1"/>
  <c r="DJ1201" i="62"/>
  <c r="DJ1433" i="62" s="1"/>
  <c r="DI1201" i="62"/>
  <c r="DI1433" i="62" s="1"/>
  <c r="DH1201" i="62"/>
  <c r="DH1433" i="62" s="1"/>
  <c r="DG1201" i="62"/>
  <c r="DG1433" i="62" s="1"/>
  <c r="DF1201" i="62"/>
  <c r="DF1433" i="62" s="1"/>
  <c r="DE1201" i="62"/>
  <c r="DE1433" i="62" s="1"/>
  <c r="DD1201" i="62"/>
  <c r="DD1433" i="62" s="1"/>
  <c r="DC1201" i="62"/>
  <c r="DC1433" i="62" s="1"/>
  <c r="DB1201" i="62"/>
  <c r="DB1433" i="62" s="1"/>
  <c r="DA1201" i="62"/>
  <c r="DA1433" i="62" s="1"/>
  <c r="CZ1201" i="62"/>
  <c r="CZ1433" i="62" s="1"/>
  <c r="CU1201" i="62"/>
  <c r="CU1433" i="62" s="1"/>
  <c r="CT1201" i="62"/>
  <c r="CT1433" i="62" s="1"/>
  <c r="CS1201" i="62"/>
  <c r="CS1433" i="62" s="1"/>
  <c r="CR1201" i="62"/>
  <c r="CR1433" i="62" s="1"/>
  <c r="CH1201" i="62"/>
  <c r="CH1433" i="62" s="1"/>
  <c r="CG1201" i="62"/>
  <c r="CG1433" i="62" s="1"/>
  <c r="CF1201" i="62"/>
  <c r="CF1433" i="62" s="1"/>
  <c r="CE1201" i="62"/>
  <c r="CE1433" i="62" s="1"/>
  <c r="CA1201" i="62"/>
  <c r="CA1433" i="62" s="1"/>
  <c r="BZ1201" i="62"/>
  <c r="BZ1433" i="62" s="1"/>
  <c r="BY1201" i="62"/>
  <c r="BY1433" i="62" s="1"/>
  <c r="BX1201" i="62"/>
  <c r="BX1433" i="62" s="1"/>
  <c r="BW1201" i="62"/>
  <c r="BW1433" i="62" s="1"/>
  <c r="BV1201" i="62"/>
  <c r="BV1433" i="62" s="1"/>
  <c r="BU1201" i="62"/>
  <c r="BU1433" i="62" s="1"/>
  <c r="BT1201" i="62"/>
  <c r="BT1433" i="62" s="1"/>
  <c r="BS1201" i="62"/>
  <c r="BS1433" i="62" s="1"/>
  <c r="BB1201" i="62"/>
  <c r="BB1433" i="62" s="1"/>
  <c r="FV1433" i="62" s="1"/>
  <c r="BA1201" i="62"/>
  <c r="BA1433" i="62" s="1"/>
  <c r="FU1433" i="62" s="1"/>
  <c r="AZ1201" i="62"/>
  <c r="AZ1433" i="62" s="1"/>
  <c r="FT1433" i="62" s="1"/>
  <c r="AY1201" i="62"/>
  <c r="AY1433" i="62" s="1"/>
  <c r="FS1433" i="62" s="1"/>
  <c r="AX1201" i="62"/>
  <c r="AX1433" i="62" s="1"/>
  <c r="AW1201" i="62"/>
  <c r="AW1433" i="62" s="1"/>
  <c r="AV1201" i="62"/>
  <c r="AV1433" i="62" s="1"/>
  <c r="AU1201" i="62"/>
  <c r="AU1433" i="62" s="1"/>
  <c r="AT1201" i="62"/>
  <c r="AT1433" i="62" s="1"/>
  <c r="AS1201" i="62"/>
  <c r="AS1433" i="62" s="1"/>
  <c r="AR1201" i="62"/>
  <c r="AR1433" i="62" s="1"/>
  <c r="AQ1201" i="62"/>
  <c r="AQ1433" i="62" s="1"/>
  <c r="AP1201" i="62"/>
  <c r="AP1433" i="62" s="1"/>
  <c r="AO1201" i="62"/>
  <c r="AO1433" i="62" s="1"/>
  <c r="AN1201" i="62"/>
  <c r="AN1433" i="62" s="1"/>
  <c r="AM1201" i="62"/>
  <c r="AM1433" i="62" s="1"/>
  <c r="AL1201" i="62"/>
  <c r="AL1433" i="62" s="1"/>
  <c r="AK1201" i="62"/>
  <c r="AK1433" i="62" s="1"/>
  <c r="AJ1201" i="62"/>
  <c r="AJ1433" i="62" s="1"/>
  <c r="AI1201" i="62"/>
  <c r="AI1433" i="62" s="1"/>
  <c r="AH1201" i="62"/>
  <c r="AH1433" i="62" s="1"/>
  <c r="AG1201" i="62"/>
  <c r="AG1433" i="62" s="1"/>
  <c r="AF1201" i="62"/>
  <c r="AF1433" i="62" s="1"/>
  <c r="AE1201" i="62"/>
  <c r="AE1433" i="62" s="1"/>
  <c r="AD1201" i="62"/>
  <c r="AD1433" i="62" s="1"/>
  <c r="AC1201" i="62"/>
  <c r="AC1433" i="62" s="1"/>
  <c r="AB1201" i="62"/>
  <c r="AB1433" i="62" s="1"/>
  <c r="AA1201" i="62"/>
  <c r="AA1433" i="62" s="1"/>
  <c r="Z1201" i="62"/>
  <c r="Z1433" i="62" s="1"/>
  <c r="Y1201" i="62"/>
  <c r="Y1433" i="62" s="1"/>
  <c r="X1201" i="62"/>
  <c r="X1433" i="62" s="1"/>
  <c r="W1201" i="62"/>
  <c r="W1433" i="62" s="1"/>
  <c r="V1201" i="62"/>
  <c r="V1433" i="62" s="1"/>
  <c r="U1201" i="62"/>
  <c r="U1433" i="62" s="1"/>
  <c r="T1201" i="62"/>
  <c r="T1433" i="62" s="1"/>
  <c r="S1201" i="62"/>
  <c r="S1433" i="62" s="1"/>
  <c r="R1201" i="62"/>
  <c r="R1433" i="62" s="1"/>
  <c r="Q1201" i="62"/>
  <c r="Q1433" i="62" s="1"/>
  <c r="P1201" i="62"/>
  <c r="P1433" i="62" s="1"/>
  <c r="O1201" i="62"/>
  <c r="O1433" i="62" s="1"/>
  <c r="N1201" i="62"/>
  <c r="FL1200" i="62"/>
  <c r="FL1432" i="62" s="1"/>
  <c r="FJ1200" i="62"/>
  <c r="FJ1432" i="62" s="1"/>
  <c r="FI1200" i="62"/>
  <c r="FI1432" i="62" s="1"/>
  <c r="FH1200" i="62"/>
  <c r="FH1432" i="62" s="1"/>
  <c r="FF1200" i="62"/>
  <c r="FF1432" i="62" s="1"/>
  <c r="EZ1200" i="62"/>
  <c r="EZ1432" i="62" s="1"/>
  <c r="EY1200" i="62"/>
  <c r="EY1432" i="62" s="1"/>
  <c r="EX1200" i="62"/>
  <c r="EX1432" i="62" s="1"/>
  <c r="EW1200" i="62"/>
  <c r="EW1432" i="62" s="1"/>
  <c r="EV1200" i="62"/>
  <c r="EV1432" i="62" s="1"/>
  <c r="EU1200" i="62"/>
  <c r="EU1432" i="62" s="1"/>
  <c r="ET1200" i="62"/>
  <c r="ET1432" i="62" s="1"/>
  <c r="EM1200" i="62"/>
  <c r="EM1432" i="62" s="1"/>
  <c r="EL1200" i="62"/>
  <c r="EL1432" i="62" s="1"/>
  <c r="EK1200" i="62"/>
  <c r="EK1432" i="62" s="1"/>
  <c r="EJ1200" i="62"/>
  <c r="EJ1432" i="62" s="1"/>
  <c r="EI1200" i="62"/>
  <c r="EI1432" i="62" s="1"/>
  <c r="EH1200" i="62"/>
  <c r="EH1432" i="62" s="1"/>
  <c r="EG1200" i="62"/>
  <c r="EG1432" i="62" s="1"/>
  <c r="DO1200" i="62"/>
  <c r="DO1432" i="62" s="1"/>
  <c r="DN1200" i="62"/>
  <c r="DN1432" i="62" s="1"/>
  <c r="DM1200" i="62"/>
  <c r="DM1432" i="62" s="1"/>
  <c r="DL1200" i="62"/>
  <c r="DL1432" i="62" s="1"/>
  <c r="DK1200" i="62"/>
  <c r="DK1432" i="62" s="1"/>
  <c r="DJ1200" i="62"/>
  <c r="DJ1432" i="62" s="1"/>
  <c r="DI1200" i="62"/>
  <c r="DI1432" i="62" s="1"/>
  <c r="DH1200" i="62"/>
  <c r="DH1432" i="62" s="1"/>
  <c r="DG1200" i="62"/>
  <c r="DG1432" i="62" s="1"/>
  <c r="DF1200" i="62"/>
  <c r="DF1432" i="62" s="1"/>
  <c r="DE1200" i="62"/>
  <c r="DE1432" i="62" s="1"/>
  <c r="DD1200" i="62"/>
  <c r="DD1432" i="62" s="1"/>
  <c r="DC1200" i="62"/>
  <c r="DC1432" i="62" s="1"/>
  <c r="DB1200" i="62"/>
  <c r="DB1432" i="62" s="1"/>
  <c r="DA1200" i="62"/>
  <c r="DA1432" i="62" s="1"/>
  <c r="CZ1200" i="62"/>
  <c r="CZ1432" i="62" s="1"/>
  <c r="CU1200" i="62"/>
  <c r="CU1432" i="62" s="1"/>
  <c r="CT1200" i="62"/>
  <c r="CT1432" i="62" s="1"/>
  <c r="CS1200" i="62"/>
  <c r="CS1432" i="62" s="1"/>
  <c r="CR1200" i="62"/>
  <c r="CR1432" i="62" s="1"/>
  <c r="CH1200" i="62"/>
  <c r="CH1432" i="62" s="1"/>
  <c r="CG1200" i="62"/>
  <c r="CG1432" i="62" s="1"/>
  <c r="CF1200" i="62"/>
  <c r="CF1432" i="62" s="1"/>
  <c r="CE1200" i="62"/>
  <c r="CE1432" i="62" s="1"/>
  <c r="CA1200" i="62"/>
  <c r="CA1432" i="62" s="1"/>
  <c r="BZ1200" i="62"/>
  <c r="BZ1432" i="62" s="1"/>
  <c r="BY1200" i="62"/>
  <c r="BY1432" i="62" s="1"/>
  <c r="BX1200" i="62"/>
  <c r="BX1432" i="62" s="1"/>
  <c r="BW1200" i="62"/>
  <c r="BW1432" i="62" s="1"/>
  <c r="BV1200" i="62"/>
  <c r="BV1432" i="62" s="1"/>
  <c r="BU1200" i="62"/>
  <c r="BU1432" i="62" s="1"/>
  <c r="BT1200" i="62"/>
  <c r="BT1432" i="62" s="1"/>
  <c r="BS1200" i="62"/>
  <c r="BS1432" i="62" s="1"/>
  <c r="BB1200" i="62"/>
  <c r="BB1432" i="62" s="1"/>
  <c r="FV1432" i="62" s="1"/>
  <c r="BA1200" i="62"/>
  <c r="BA1432" i="62" s="1"/>
  <c r="FU1432" i="62" s="1"/>
  <c r="AZ1200" i="62"/>
  <c r="AZ1432" i="62" s="1"/>
  <c r="FT1432" i="62" s="1"/>
  <c r="AY1200" i="62"/>
  <c r="AY1432" i="62" s="1"/>
  <c r="FS1432" i="62" s="1"/>
  <c r="AX1200" i="62"/>
  <c r="AX1432" i="62" s="1"/>
  <c r="AW1200" i="62"/>
  <c r="AW1432" i="62" s="1"/>
  <c r="AV1200" i="62"/>
  <c r="AV1432" i="62" s="1"/>
  <c r="AU1200" i="62"/>
  <c r="AU1432" i="62" s="1"/>
  <c r="AT1200" i="62"/>
  <c r="AT1432" i="62" s="1"/>
  <c r="AS1200" i="62"/>
  <c r="AS1432" i="62" s="1"/>
  <c r="AR1200" i="62"/>
  <c r="AR1432" i="62" s="1"/>
  <c r="AQ1200" i="62"/>
  <c r="AQ1432" i="62" s="1"/>
  <c r="AP1200" i="62"/>
  <c r="AP1432" i="62" s="1"/>
  <c r="AO1200" i="62"/>
  <c r="AO1432" i="62" s="1"/>
  <c r="AN1200" i="62"/>
  <c r="AN1432" i="62" s="1"/>
  <c r="AM1200" i="62"/>
  <c r="AM1432" i="62" s="1"/>
  <c r="AL1200" i="62"/>
  <c r="AL1432" i="62" s="1"/>
  <c r="AK1200" i="62"/>
  <c r="AK1432" i="62" s="1"/>
  <c r="AJ1200" i="62"/>
  <c r="AJ1432" i="62" s="1"/>
  <c r="AI1200" i="62"/>
  <c r="AI1432" i="62" s="1"/>
  <c r="AH1200" i="62"/>
  <c r="AH1432" i="62" s="1"/>
  <c r="AG1200" i="62"/>
  <c r="AG1432" i="62" s="1"/>
  <c r="AF1200" i="62"/>
  <c r="AF1432" i="62" s="1"/>
  <c r="AE1200" i="62"/>
  <c r="AE1432" i="62" s="1"/>
  <c r="AD1200" i="62"/>
  <c r="AD1432" i="62" s="1"/>
  <c r="AC1200" i="62"/>
  <c r="AC1432" i="62" s="1"/>
  <c r="AB1200" i="62"/>
  <c r="AB1432" i="62" s="1"/>
  <c r="AA1200" i="62"/>
  <c r="AA1432" i="62" s="1"/>
  <c r="Z1200" i="62"/>
  <c r="Z1432" i="62" s="1"/>
  <c r="Y1200" i="62"/>
  <c r="Y1432" i="62" s="1"/>
  <c r="X1200" i="62"/>
  <c r="X1432" i="62" s="1"/>
  <c r="W1200" i="62"/>
  <c r="W1432" i="62" s="1"/>
  <c r="V1200" i="62"/>
  <c r="V1432" i="62" s="1"/>
  <c r="U1200" i="62"/>
  <c r="U1432" i="62" s="1"/>
  <c r="T1200" i="62"/>
  <c r="T1432" i="62" s="1"/>
  <c r="S1200" i="62"/>
  <c r="S1432" i="62" s="1"/>
  <c r="R1200" i="62"/>
  <c r="R1432" i="62" s="1"/>
  <c r="Q1200" i="62"/>
  <c r="Q1432" i="62" s="1"/>
  <c r="P1200" i="62"/>
  <c r="P1432" i="62" s="1"/>
  <c r="O1200" i="62"/>
  <c r="O1432" i="62" s="1"/>
  <c r="N1200" i="62"/>
  <c r="FL1199" i="62"/>
  <c r="FJ1199" i="62"/>
  <c r="FI1199" i="62"/>
  <c r="FH1199" i="62"/>
  <c r="FF1199" i="62"/>
  <c r="EZ1199" i="62"/>
  <c r="EY1199" i="62"/>
  <c r="EX1199" i="62"/>
  <c r="EW1199" i="62"/>
  <c r="EV1199" i="62"/>
  <c r="EU1199" i="62"/>
  <c r="ET1199" i="62"/>
  <c r="EM1199" i="62"/>
  <c r="EL1199" i="62"/>
  <c r="EK1199" i="62"/>
  <c r="EJ1199" i="62"/>
  <c r="EI1199" i="62"/>
  <c r="EH1199" i="62"/>
  <c r="EG1199" i="62"/>
  <c r="DO1199" i="62"/>
  <c r="DN1199" i="62"/>
  <c r="DM1199" i="62"/>
  <c r="DL1199" i="62"/>
  <c r="DK1199" i="62"/>
  <c r="DJ1199" i="62"/>
  <c r="DI1199" i="62"/>
  <c r="DH1199" i="62"/>
  <c r="DG1199" i="62"/>
  <c r="DF1199" i="62"/>
  <c r="DE1199" i="62"/>
  <c r="DD1199" i="62"/>
  <c r="DC1199" i="62"/>
  <c r="DB1199" i="62"/>
  <c r="DA1199" i="62"/>
  <c r="CZ1199" i="62"/>
  <c r="CU1199" i="62"/>
  <c r="CT1199" i="62"/>
  <c r="CS1199" i="62"/>
  <c r="CR1199" i="62"/>
  <c r="CH1199" i="62"/>
  <c r="CG1199" i="62"/>
  <c r="CF1199" i="62"/>
  <c r="CE1199" i="62"/>
  <c r="CA1199" i="62"/>
  <c r="BZ1199" i="62"/>
  <c r="BY1199" i="62"/>
  <c r="BX1199" i="62"/>
  <c r="BW1199" i="62"/>
  <c r="BV1199" i="62"/>
  <c r="BU1199" i="62"/>
  <c r="BT1199" i="62"/>
  <c r="BS1199" i="62"/>
  <c r="BB1199" i="62"/>
  <c r="BA1199" i="62"/>
  <c r="AZ1199" i="62"/>
  <c r="AY1199" i="62"/>
  <c r="AX1199" i="62"/>
  <c r="AW1199" i="62"/>
  <c r="AV1199" i="62"/>
  <c r="AU1199" i="62"/>
  <c r="AT1199" i="62"/>
  <c r="AS1199" i="62"/>
  <c r="AR1199" i="62"/>
  <c r="AQ1199" i="62"/>
  <c r="AP1199" i="62"/>
  <c r="AO1199" i="62"/>
  <c r="AN1199" i="62"/>
  <c r="AM1199" i="62"/>
  <c r="AL1199" i="62"/>
  <c r="AK1199" i="62"/>
  <c r="AJ1199" i="62"/>
  <c r="AI1199" i="62"/>
  <c r="AH1199" i="62"/>
  <c r="AG1199" i="62"/>
  <c r="AF1199" i="62"/>
  <c r="AE1199" i="62"/>
  <c r="AD1199" i="62"/>
  <c r="AC1199" i="62"/>
  <c r="AB1199" i="62"/>
  <c r="AA1199" i="62"/>
  <c r="Z1199" i="62"/>
  <c r="Y1199" i="62"/>
  <c r="X1199" i="62"/>
  <c r="W1199" i="62"/>
  <c r="V1199" i="62"/>
  <c r="U1199" i="62"/>
  <c r="T1199" i="62"/>
  <c r="S1199" i="62"/>
  <c r="R1199" i="62"/>
  <c r="Q1199" i="62"/>
  <c r="P1199" i="62"/>
  <c r="O1199" i="62"/>
  <c r="N1199" i="62"/>
  <c r="FL1198" i="62"/>
  <c r="FL1430" i="62" s="1"/>
  <c r="FJ1198" i="62"/>
  <c r="FJ1430" i="62" s="1"/>
  <c r="FI1198" i="62"/>
  <c r="FI1430" i="62" s="1"/>
  <c r="FH1198" i="62"/>
  <c r="FH1430" i="62" s="1"/>
  <c r="FF1198" i="62"/>
  <c r="FF1430" i="62" s="1"/>
  <c r="EZ1198" i="62"/>
  <c r="EZ1430" i="62" s="1"/>
  <c r="EY1198" i="62"/>
  <c r="EY1430" i="62" s="1"/>
  <c r="EX1198" i="62"/>
  <c r="EX1430" i="62" s="1"/>
  <c r="EW1198" i="62"/>
  <c r="EW1430" i="62" s="1"/>
  <c r="EV1198" i="62"/>
  <c r="EV1430" i="62" s="1"/>
  <c r="EU1198" i="62"/>
  <c r="EU1430" i="62" s="1"/>
  <c r="ET1198" i="62"/>
  <c r="ET1430" i="62" s="1"/>
  <c r="EM1198" i="62"/>
  <c r="EM1430" i="62" s="1"/>
  <c r="EL1198" i="62"/>
  <c r="EL1430" i="62" s="1"/>
  <c r="EK1198" i="62"/>
  <c r="EK1430" i="62" s="1"/>
  <c r="EJ1198" i="62"/>
  <c r="EJ1430" i="62" s="1"/>
  <c r="EI1198" i="62"/>
  <c r="EI1430" i="62" s="1"/>
  <c r="EH1198" i="62"/>
  <c r="EH1430" i="62" s="1"/>
  <c r="EG1198" i="62"/>
  <c r="EG1430" i="62" s="1"/>
  <c r="DO1198" i="62"/>
  <c r="DO1430" i="62" s="1"/>
  <c r="DN1198" i="62"/>
  <c r="DN1430" i="62" s="1"/>
  <c r="DM1198" i="62"/>
  <c r="DM1430" i="62" s="1"/>
  <c r="DL1198" i="62"/>
  <c r="DL1430" i="62" s="1"/>
  <c r="DK1198" i="62"/>
  <c r="DK1430" i="62" s="1"/>
  <c r="DJ1198" i="62"/>
  <c r="DJ1430" i="62" s="1"/>
  <c r="DI1198" i="62"/>
  <c r="DI1430" i="62" s="1"/>
  <c r="DH1198" i="62"/>
  <c r="DH1430" i="62" s="1"/>
  <c r="DG1198" i="62"/>
  <c r="DG1430" i="62" s="1"/>
  <c r="DF1198" i="62"/>
  <c r="DF1430" i="62" s="1"/>
  <c r="DE1198" i="62"/>
  <c r="DE1430" i="62" s="1"/>
  <c r="DD1198" i="62"/>
  <c r="DD1430" i="62" s="1"/>
  <c r="DC1198" i="62"/>
  <c r="DC1430" i="62" s="1"/>
  <c r="DB1198" i="62"/>
  <c r="DB1430" i="62" s="1"/>
  <c r="DA1198" i="62"/>
  <c r="DA1430" i="62" s="1"/>
  <c r="CZ1198" i="62"/>
  <c r="CZ1430" i="62" s="1"/>
  <c r="CU1198" i="62"/>
  <c r="CU1430" i="62" s="1"/>
  <c r="CT1198" i="62"/>
  <c r="CT1430" i="62" s="1"/>
  <c r="CS1198" i="62"/>
  <c r="CS1430" i="62" s="1"/>
  <c r="CR1198" i="62"/>
  <c r="CR1430" i="62" s="1"/>
  <c r="CH1198" i="62"/>
  <c r="CH1430" i="62" s="1"/>
  <c r="CG1198" i="62"/>
  <c r="CG1430" i="62" s="1"/>
  <c r="CF1198" i="62"/>
  <c r="CF1430" i="62" s="1"/>
  <c r="CE1198" i="62"/>
  <c r="CE1430" i="62" s="1"/>
  <c r="CA1198" i="62"/>
  <c r="CA1430" i="62" s="1"/>
  <c r="BZ1198" i="62"/>
  <c r="BZ1430" i="62" s="1"/>
  <c r="BY1198" i="62"/>
  <c r="BY1430" i="62" s="1"/>
  <c r="BX1198" i="62"/>
  <c r="BX1430" i="62" s="1"/>
  <c r="BW1198" i="62"/>
  <c r="BW1430" i="62" s="1"/>
  <c r="BV1198" i="62"/>
  <c r="BV1430" i="62" s="1"/>
  <c r="BU1198" i="62"/>
  <c r="BU1430" i="62" s="1"/>
  <c r="BT1198" i="62"/>
  <c r="BT1430" i="62" s="1"/>
  <c r="BS1198" i="62"/>
  <c r="BS1430" i="62" s="1"/>
  <c r="BB1198" i="62"/>
  <c r="BB1430" i="62" s="1"/>
  <c r="FV1430" i="62" s="1"/>
  <c r="BA1198" i="62"/>
  <c r="BA1430" i="62" s="1"/>
  <c r="FU1430" i="62" s="1"/>
  <c r="AZ1198" i="62"/>
  <c r="AZ1430" i="62" s="1"/>
  <c r="FT1430" i="62" s="1"/>
  <c r="AY1198" i="62"/>
  <c r="AY1430" i="62" s="1"/>
  <c r="FS1430" i="62" s="1"/>
  <c r="AX1198" i="62"/>
  <c r="AX1430" i="62" s="1"/>
  <c r="AW1198" i="62"/>
  <c r="AW1430" i="62" s="1"/>
  <c r="AV1198" i="62"/>
  <c r="AV1430" i="62" s="1"/>
  <c r="AU1198" i="62"/>
  <c r="AU1430" i="62" s="1"/>
  <c r="AT1198" i="62"/>
  <c r="AT1430" i="62" s="1"/>
  <c r="AS1198" i="62"/>
  <c r="AS1430" i="62" s="1"/>
  <c r="AR1198" i="62"/>
  <c r="AR1430" i="62" s="1"/>
  <c r="AQ1198" i="62"/>
  <c r="AQ1430" i="62" s="1"/>
  <c r="AP1198" i="62"/>
  <c r="AP1430" i="62" s="1"/>
  <c r="AO1198" i="62"/>
  <c r="AO1430" i="62" s="1"/>
  <c r="AN1198" i="62"/>
  <c r="AN1430" i="62" s="1"/>
  <c r="AM1198" i="62"/>
  <c r="AM1430" i="62" s="1"/>
  <c r="AL1198" i="62"/>
  <c r="AL1430" i="62" s="1"/>
  <c r="AK1198" i="62"/>
  <c r="AK1430" i="62" s="1"/>
  <c r="AJ1198" i="62"/>
  <c r="AJ1430" i="62" s="1"/>
  <c r="AI1198" i="62"/>
  <c r="AI1430" i="62" s="1"/>
  <c r="AH1198" i="62"/>
  <c r="AH1430" i="62" s="1"/>
  <c r="AG1198" i="62"/>
  <c r="AG1430" i="62" s="1"/>
  <c r="AF1198" i="62"/>
  <c r="AF1430" i="62" s="1"/>
  <c r="AE1198" i="62"/>
  <c r="AE1430" i="62" s="1"/>
  <c r="AD1198" i="62"/>
  <c r="AD1430" i="62" s="1"/>
  <c r="AC1198" i="62"/>
  <c r="AC1430" i="62" s="1"/>
  <c r="AB1198" i="62"/>
  <c r="AB1430" i="62" s="1"/>
  <c r="AA1198" i="62"/>
  <c r="AA1430" i="62" s="1"/>
  <c r="Z1198" i="62"/>
  <c r="Z1430" i="62" s="1"/>
  <c r="Y1198" i="62"/>
  <c r="Y1430" i="62" s="1"/>
  <c r="X1198" i="62"/>
  <c r="X1430" i="62" s="1"/>
  <c r="W1198" i="62"/>
  <c r="W1430" i="62" s="1"/>
  <c r="V1198" i="62"/>
  <c r="V1430" i="62" s="1"/>
  <c r="U1198" i="62"/>
  <c r="U1430" i="62" s="1"/>
  <c r="T1198" i="62"/>
  <c r="T1430" i="62" s="1"/>
  <c r="S1198" i="62"/>
  <c r="S1430" i="62" s="1"/>
  <c r="R1198" i="62"/>
  <c r="R1430" i="62" s="1"/>
  <c r="Q1198" i="62"/>
  <c r="Q1430" i="62" s="1"/>
  <c r="P1198" i="62"/>
  <c r="P1430" i="62" s="1"/>
  <c r="O1198" i="62"/>
  <c r="O1430" i="62" s="1"/>
  <c r="N1198" i="62"/>
  <c r="FL1197" i="62"/>
  <c r="FL1429" i="62" s="1"/>
  <c r="FJ1197" i="62"/>
  <c r="FJ1429" i="62" s="1"/>
  <c r="FI1197" i="62"/>
  <c r="FI1429" i="62" s="1"/>
  <c r="FH1197" i="62"/>
  <c r="FH1429" i="62" s="1"/>
  <c r="FF1197" i="62"/>
  <c r="FF1429" i="62" s="1"/>
  <c r="EZ1197" i="62"/>
  <c r="EZ1429" i="62" s="1"/>
  <c r="EY1197" i="62"/>
  <c r="EY1429" i="62" s="1"/>
  <c r="EX1197" i="62"/>
  <c r="EX1429" i="62" s="1"/>
  <c r="EW1197" i="62"/>
  <c r="EW1429" i="62" s="1"/>
  <c r="EV1197" i="62"/>
  <c r="EV1429" i="62" s="1"/>
  <c r="EU1197" i="62"/>
  <c r="EU1429" i="62" s="1"/>
  <c r="ET1197" i="62"/>
  <c r="ET1429" i="62" s="1"/>
  <c r="EM1197" i="62"/>
  <c r="EM1429" i="62" s="1"/>
  <c r="EL1197" i="62"/>
  <c r="EL1429" i="62" s="1"/>
  <c r="EK1197" i="62"/>
  <c r="EK1429" i="62" s="1"/>
  <c r="EJ1197" i="62"/>
  <c r="EJ1429" i="62" s="1"/>
  <c r="EI1197" i="62"/>
  <c r="EI1429" i="62" s="1"/>
  <c r="EH1197" i="62"/>
  <c r="EH1429" i="62" s="1"/>
  <c r="EG1197" i="62"/>
  <c r="EG1429" i="62" s="1"/>
  <c r="DO1197" i="62"/>
  <c r="DO1429" i="62" s="1"/>
  <c r="DN1197" i="62"/>
  <c r="DN1429" i="62" s="1"/>
  <c r="DM1197" i="62"/>
  <c r="DM1429" i="62" s="1"/>
  <c r="DL1197" i="62"/>
  <c r="DL1429" i="62" s="1"/>
  <c r="DK1197" i="62"/>
  <c r="DK1429" i="62" s="1"/>
  <c r="DJ1197" i="62"/>
  <c r="DJ1429" i="62" s="1"/>
  <c r="DI1197" i="62"/>
  <c r="DI1429" i="62" s="1"/>
  <c r="DH1197" i="62"/>
  <c r="DH1429" i="62" s="1"/>
  <c r="DG1197" i="62"/>
  <c r="DG1429" i="62" s="1"/>
  <c r="DF1197" i="62"/>
  <c r="DF1429" i="62" s="1"/>
  <c r="DE1197" i="62"/>
  <c r="DE1429" i="62" s="1"/>
  <c r="DD1197" i="62"/>
  <c r="DD1429" i="62" s="1"/>
  <c r="DC1197" i="62"/>
  <c r="DC1429" i="62" s="1"/>
  <c r="DB1197" i="62"/>
  <c r="DB1429" i="62" s="1"/>
  <c r="DA1197" i="62"/>
  <c r="DA1429" i="62" s="1"/>
  <c r="CZ1197" i="62"/>
  <c r="CZ1429" i="62" s="1"/>
  <c r="CU1197" i="62"/>
  <c r="CU1429" i="62" s="1"/>
  <c r="CT1197" i="62"/>
  <c r="CT1429" i="62" s="1"/>
  <c r="CS1197" i="62"/>
  <c r="CS1429" i="62" s="1"/>
  <c r="CR1197" i="62"/>
  <c r="CR1429" i="62" s="1"/>
  <c r="CH1197" i="62"/>
  <c r="CH1429" i="62" s="1"/>
  <c r="CG1197" i="62"/>
  <c r="CG1429" i="62" s="1"/>
  <c r="CF1197" i="62"/>
  <c r="CF1429" i="62" s="1"/>
  <c r="CE1197" i="62"/>
  <c r="CE1429" i="62" s="1"/>
  <c r="CA1197" i="62"/>
  <c r="CA1429" i="62" s="1"/>
  <c r="BZ1197" i="62"/>
  <c r="BZ1429" i="62" s="1"/>
  <c r="BY1197" i="62"/>
  <c r="BY1429" i="62" s="1"/>
  <c r="BX1197" i="62"/>
  <c r="BX1429" i="62" s="1"/>
  <c r="BW1197" i="62"/>
  <c r="BW1429" i="62" s="1"/>
  <c r="BV1197" i="62"/>
  <c r="BV1429" i="62" s="1"/>
  <c r="BU1197" i="62"/>
  <c r="BU1429" i="62" s="1"/>
  <c r="BT1197" i="62"/>
  <c r="BT1429" i="62" s="1"/>
  <c r="BS1197" i="62"/>
  <c r="BS1429" i="62" s="1"/>
  <c r="BB1197" i="62"/>
  <c r="BB1429" i="62" s="1"/>
  <c r="FV1429" i="62" s="1"/>
  <c r="BA1197" i="62"/>
  <c r="BA1429" i="62" s="1"/>
  <c r="FU1429" i="62" s="1"/>
  <c r="AZ1197" i="62"/>
  <c r="AZ1429" i="62" s="1"/>
  <c r="FT1429" i="62" s="1"/>
  <c r="AY1197" i="62"/>
  <c r="AY1429" i="62" s="1"/>
  <c r="FS1429" i="62" s="1"/>
  <c r="AX1197" i="62"/>
  <c r="AX1429" i="62" s="1"/>
  <c r="AW1197" i="62"/>
  <c r="AW1429" i="62" s="1"/>
  <c r="AV1197" i="62"/>
  <c r="AV1429" i="62" s="1"/>
  <c r="AU1197" i="62"/>
  <c r="AU1429" i="62" s="1"/>
  <c r="AT1197" i="62"/>
  <c r="AT1429" i="62" s="1"/>
  <c r="AS1197" i="62"/>
  <c r="AS1429" i="62" s="1"/>
  <c r="AR1197" i="62"/>
  <c r="AR1429" i="62" s="1"/>
  <c r="AQ1197" i="62"/>
  <c r="AQ1429" i="62" s="1"/>
  <c r="AP1197" i="62"/>
  <c r="AP1429" i="62" s="1"/>
  <c r="AO1197" i="62"/>
  <c r="AO1429" i="62" s="1"/>
  <c r="AN1197" i="62"/>
  <c r="AN1429" i="62" s="1"/>
  <c r="AM1197" i="62"/>
  <c r="AM1429" i="62" s="1"/>
  <c r="AL1197" i="62"/>
  <c r="AL1429" i="62" s="1"/>
  <c r="AK1197" i="62"/>
  <c r="AK1429" i="62" s="1"/>
  <c r="AJ1197" i="62"/>
  <c r="AJ1429" i="62" s="1"/>
  <c r="AI1197" i="62"/>
  <c r="AI1429" i="62" s="1"/>
  <c r="AH1197" i="62"/>
  <c r="AH1429" i="62" s="1"/>
  <c r="AG1197" i="62"/>
  <c r="AG1429" i="62" s="1"/>
  <c r="AF1197" i="62"/>
  <c r="AF1429" i="62" s="1"/>
  <c r="AE1197" i="62"/>
  <c r="AE1429" i="62" s="1"/>
  <c r="AD1197" i="62"/>
  <c r="AD1429" i="62" s="1"/>
  <c r="AC1197" i="62"/>
  <c r="AC1429" i="62" s="1"/>
  <c r="AB1197" i="62"/>
  <c r="AB1429" i="62" s="1"/>
  <c r="AA1197" i="62"/>
  <c r="AA1429" i="62" s="1"/>
  <c r="Z1197" i="62"/>
  <c r="Z1429" i="62" s="1"/>
  <c r="Y1197" i="62"/>
  <c r="Y1429" i="62" s="1"/>
  <c r="X1197" i="62"/>
  <c r="X1429" i="62" s="1"/>
  <c r="W1197" i="62"/>
  <c r="W1429" i="62" s="1"/>
  <c r="V1197" i="62"/>
  <c r="V1429" i="62" s="1"/>
  <c r="U1197" i="62"/>
  <c r="U1429" i="62" s="1"/>
  <c r="T1197" i="62"/>
  <c r="T1429" i="62" s="1"/>
  <c r="S1197" i="62"/>
  <c r="S1429" i="62" s="1"/>
  <c r="R1197" i="62"/>
  <c r="R1429" i="62" s="1"/>
  <c r="Q1197" i="62"/>
  <c r="Q1429" i="62" s="1"/>
  <c r="P1197" i="62"/>
  <c r="P1429" i="62" s="1"/>
  <c r="O1197" i="62"/>
  <c r="O1429" i="62" s="1"/>
  <c r="N1197" i="62"/>
  <c r="FL1196" i="62"/>
  <c r="FJ1196" i="62"/>
  <c r="FI1196" i="62"/>
  <c r="FH1196" i="62"/>
  <c r="FF1196" i="62"/>
  <c r="EZ1196" i="62"/>
  <c r="EY1196" i="62"/>
  <c r="EX1196" i="62"/>
  <c r="EW1196" i="62"/>
  <c r="EV1196" i="62"/>
  <c r="EU1196" i="62"/>
  <c r="ET1196" i="62"/>
  <c r="EM1196" i="62"/>
  <c r="EL1196" i="62"/>
  <c r="EK1196" i="62"/>
  <c r="EJ1196" i="62"/>
  <c r="EI1196" i="62"/>
  <c r="EH1196" i="62"/>
  <c r="EG1196" i="62"/>
  <c r="DO1196" i="62"/>
  <c r="DN1196" i="62"/>
  <c r="DM1196" i="62"/>
  <c r="DL1196" i="62"/>
  <c r="DK1196" i="62"/>
  <c r="DJ1196" i="62"/>
  <c r="DI1196" i="62"/>
  <c r="DH1196" i="62"/>
  <c r="DG1196" i="62"/>
  <c r="DF1196" i="62"/>
  <c r="DE1196" i="62"/>
  <c r="DD1196" i="62"/>
  <c r="DC1196" i="62"/>
  <c r="DB1196" i="62"/>
  <c r="DA1196" i="62"/>
  <c r="CZ1196" i="62"/>
  <c r="CU1196" i="62"/>
  <c r="CT1196" i="62"/>
  <c r="CS1196" i="62"/>
  <c r="CR1196" i="62"/>
  <c r="CH1196" i="62"/>
  <c r="CG1196" i="62"/>
  <c r="CF1196" i="62"/>
  <c r="CE1196" i="62"/>
  <c r="CA1196" i="62"/>
  <c r="BZ1196" i="62"/>
  <c r="BY1196" i="62"/>
  <c r="BX1196" i="62"/>
  <c r="BW1196" i="62"/>
  <c r="BV1196" i="62"/>
  <c r="BU1196" i="62"/>
  <c r="BT1196" i="62"/>
  <c r="BS1196" i="62"/>
  <c r="BB1196" i="62"/>
  <c r="BA1196" i="62"/>
  <c r="AZ1196" i="62"/>
  <c r="AY1196" i="62"/>
  <c r="AX1196" i="62"/>
  <c r="AW1196" i="62"/>
  <c r="AV1196" i="62"/>
  <c r="AU1196" i="62"/>
  <c r="AT1196" i="62"/>
  <c r="AS1196" i="62"/>
  <c r="AR1196" i="62"/>
  <c r="AQ1196" i="62"/>
  <c r="AP1196" i="62"/>
  <c r="AO1196" i="62"/>
  <c r="AN1196" i="62"/>
  <c r="AM1196" i="62"/>
  <c r="AL1196" i="62"/>
  <c r="AK1196" i="62"/>
  <c r="AJ1196" i="62"/>
  <c r="AI1196" i="62"/>
  <c r="AH1196" i="62"/>
  <c r="AG1196" i="62"/>
  <c r="AF1196" i="62"/>
  <c r="AE1196" i="62"/>
  <c r="AD1196" i="62"/>
  <c r="AC1196" i="62"/>
  <c r="AB1196" i="62"/>
  <c r="AA1196" i="62"/>
  <c r="Z1196" i="62"/>
  <c r="Y1196" i="62"/>
  <c r="X1196" i="62"/>
  <c r="W1196" i="62"/>
  <c r="V1196" i="62"/>
  <c r="U1196" i="62"/>
  <c r="T1196" i="62"/>
  <c r="S1196" i="62"/>
  <c r="R1196" i="62"/>
  <c r="Q1196" i="62"/>
  <c r="P1196" i="62"/>
  <c r="O1196" i="62"/>
  <c r="N1196" i="62"/>
  <c r="FL1195" i="62"/>
  <c r="FL1427" i="62" s="1"/>
  <c r="FJ1195" i="62"/>
  <c r="FJ1427" i="62" s="1"/>
  <c r="FI1195" i="62"/>
  <c r="FI1427" i="62" s="1"/>
  <c r="FH1195" i="62"/>
  <c r="FH1427" i="62" s="1"/>
  <c r="FF1195" i="62"/>
  <c r="FF1427" i="62" s="1"/>
  <c r="EZ1195" i="62"/>
  <c r="EZ1427" i="62" s="1"/>
  <c r="EY1195" i="62"/>
  <c r="EY1427" i="62" s="1"/>
  <c r="EX1195" i="62"/>
  <c r="EX1427" i="62" s="1"/>
  <c r="EW1195" i="62"/>
  <c r="EW1427" i="62" s="1"/>
  <c r="EV1195" i="62"/>
  <c r="EV1427" i="62" s="1"/>
  <c r="EU1195" i="62"/>
  <c r="EU1427" i="62" s="1"/>
  <c r="ET1195" i="62"/>
  <c r="ET1427" i="62" s="1"/>
  <c r="EM1195" i="62"/>
  <c r="EM1427" i="62" s="1"/>
  <c r="EL1195" i="62"/>
  <c r="EL1427" i="62" s="1"/>
  <c r="EK1195" i="62"/>
  <c r="EK1427" i="62" s="1"/>
  <c r="EJ1195" i="62"/>
  <c r="EJ1427" i="62" s="1"/>
  <c r="EI1195" i="62"/>
  <c r="EI1427" i="62" s="1"/>
  <c r="EH1195" i="62"/>
  <c r="EH1427" i="62" s="1"/>
  <c r="EG1195" i="62"/>
  <c r="EG1427" i="62" s="1"/>
  <c r="DO1195" i="62"/>
  <c r="DO1427" i="62" s="1"/>
  <c r="DN1195" i="62"/>
  <c r="DN1427" i="62" s="1"/>
  <c r="DM1195" i="62"/>
  <c r="DM1427" i="62" s="1"/>
  <c r="DL1195" i="62"/>
  <c r="DL1427" i="62" s="1"/>
  <c r="DK1195" i="62"/>
  <c r="DK1427" i="62" s="1"/>
  <c r="DJ1195" i="62"/>
  <c r="DJ1427" i="62" s="1"/>
  <c r="DI1195" i="62"/>
  <c r="DI1427" i="62" s="1"/>
  <c r="DH1195" i="62"/>
  <c r="DH1427" i="62" s="1"/>
  <c r="DG1195" i="62"/>
  <c r="DG1427" i="62" s="1"/>
  <c r="DF1195" i="62"/>
  <c r="DF1427" i="62" s="1"/>
  <c r="DE1195" i="62"/>
  <c r="DE1427" i="62" s="1"/>
  <c r="DD1195" i="62"/>
  <c r="DD1427" i="62" s="1"/>
  <c r="DC1195" i="62"/>
  <c r="DC1427" i="62" s="1"/>
  <c r="DB1195" i="62"/>
  <c r="DB1427" i="62" s="1"/>
  <c r="DA1195" i="62"/>
  <c r="DA1427" i="62" s="1"/>
  <c r="CZ1195" i="62"/>
  <c r="CZ1427" i="62" s="1"/>
  <c r="CU1195" i="62"/>
  <c r="CU1427" i="62" s="1"/>
  <c r="CT1195" i="62"/>
  <c r="CT1427" i="62" s="1"/>
  <c r="CS1195" i="62"/>
  <c r="CS1427" i="62" s="1"/>
  <c r="CR1195" i="62"/>
  <c r="CR1427" i="62" s="1"/>
  <c r="CH1195" i="62"/>
  <c r="CH1427" i="62" s="1"/>
  <c r="CG1195" i="62"/>
  <c r="CG1427" i="62" s="1"/>
  <c r="CF1195" i="62"/>
  <c r="CF1427" i="62" s="1"/>
  <c r="CE1195" i="62"/>
  <c r="CE1427" i="62" s="1"/>
  <c r="CA1195" i="62"/>
  <c r="CA1427" i="62" s="1"/>
  <c r="BZ1195" i="62"/>
  <c r="BZ1427" i="62" s="1"/>
  <c r="BY1195" i="62"/>
  <c r="BY1427" i="62" s="1"/>
  <c r="BX1195" i="62"/>
  <c r="BX1427" i="62" s="1"/>
  <c r="BW1195" i="62"/>
  <c r="BW1427" i="62" s="1"/>
  <c r="BV1195" i="62"/>
  <c r="BV1427" i="62" s="1"/>
  <c r="BU1195" i="62"/>
  <c r="BU1427" i="62" s="1"/>
  <c r="BT1195" i="62"/>
  <c r="BT1427" i="62" s="1"/>
  <c r="BS1195" i="62"/>
  <c r="BS1427" i="62" s="1"/>
  <c r="BB1195" i="62"/>
  <c r="BB1427" i="62" s="1"/>
  <c r="FV1427" i="62" s="1"/>
  <c r="BA1195" i="62"/>
  <c r="BA1427" i="62" s="1"/>
  <c r="FU1427" i="62" s="1"/>
  <c r="AZ1195" i="62"/>
  <c r="AZ1427" i="62" s="1"/>
  <c r="FT1427" i="62" s="1"/>
  <c r="AY1195" i="62"/>
  <c r="AY1427" i="62" s="1"/>
  <c r="FS1427" i="62" s="1"/>
  <c r="AX1195" i="62"/>
  <c r="AX1427" i="62" s="1"/>
  <c r="AW1195" i="62"/>
  <c r="AW1427" i="62" s="1"/>
  <c r="AV1195" i="62"/>
  <c r="AV1427" i="62" s="1"/>
  <c r="AU1195" i="62"/>
  <c r="AU1427" i="62" s="1"/>
  <c r="AT1195" i="62"/>
  <c r="AT1427" i="62" s="1"/>
  <c r="AS1195" i="62"/>
  <c r="AS1427" i="62" s="1"/>
  <c r="AR1195" i="62"/>
  <c r="AR1427" i="62" s="1"/>
  <c r="AQ1195" i="62"/>
  <c r="AQ1427" i="62" s="1"/>
  <c r="AP1195" i="62"/>
  <c r="AP1427" i="62" s="1"/>
  <c r="AO1195" i="62"/>
  <c r="AO1427" i="62" s="1"/>
  <c r="AN1195" i="62"/>
  <c r="AN1427" i="62" s="1"/>
  <c r="AM1195" i="62"/>
  <c r="AM1427" i="62" s="1"/>
  <c r="AL1195" i="62"/>
  <c r="AL1427" i="62" s="1"/>
  <c r="AK1195" i="62"/>
  <c r="AK1427" i="62" s="1"/>
  <c r="AJ1195" i="62"/>
  <c r="AJ1427" i="62" s="1"/>
  <c r="AI1195" i="62"/>
  <c r="AI1427" i="62" s="1"/>
  <c r="AH1195" i="62"/>
  <c r="AH1427" i="62" s="1"/>
  <c r="AG1195" i="62"/>
  <c r="AG1427" i="62" s="1"/>
  <c r="AF1195" i="62"/>
  <c r="AF1427" i="62" s="1"/>
  <c r="AE1195" i="62"/>
  <c r="AE1427" i="62" s="1"/>
  <c r="AD1195" i="62"/>
  <c r="AD1427" i="62" s="1"/>
  <c r="AC1195" i="62"/>
  <c r="AC1427" i="62" s="1"/>
  <c r="AB1195" i="62"/>
  <c r="AB1427" i="62" s="1"/>
  <c r="AA1195" i="62"/>
  <c r="AA1427" i="62" s="1"/>
  <c r="Z1195" i="62"/>
  <c r="Z1427" i="62" s="1"/>
  <c r="Y1195" i="62"/>
  <c r="Y1427" i="62" s="1"/>
  <c r="X1195" i="62"/>
  <c r="X1427" i="62" s="1"/>
  <c r="W1195" i="62"/>
  <c r="W1427" i="62" s="1"/>
  <c r="V1195" i="62"/>
  <c r="V1427" i="62" s="1"/>
  <c r="U1195" i="62"/>
  <c r="U1427" i="62" s="1"/>
  <c r="T1195" i="62"/>
  <c r="T1427" i="62" s="1"/>
  <c r="S1195" i="62"/>
  <c r="S1427" i="62" s="1"/>
  <c r="R1195" i="62"/>
  <c r="R1427" i="62" s="1"/>
  <c r="Q1195" i="62"/>
  <c r="Q1427" i="62" s="1"/>
  <c r="P1195" i="62"/>
  <c r="P1427" i="62" s="1"/>
  <c r="O1195" i="62"/>
  <c r="O1427" i="62" s="1"/>
  <c r="N1195" i="62"/>
  <c r="FL1194" i="62"/>
  <c r="FL1426" i="62" s="1"/>
  <c r="FJ1194" i="62"/>
  <c r="FJ1426" i="62" s="1"/>
  <c r="FI1194" i="62"/>
  <c r="FI1426" i="62" s="1"/>
  <c r="FH1194" i="62"/>
  <c r="FH1426" i="62" s="1"/>
  <c r="FF1194" i="62"/>
  <c r="FF1426" i="62" s="1"/>
  <c r="EZ1194" i="62"/>
  <c r="EZ1426" i="62" s="1"/>
  <c r="EY1194" i="62"/>
  <c r="EY1426" i="62" s="1"/>
  <c r="EX1194" i="62"/>
  <c r="EX1426" i="62" s="1"/>
  <c r="EW1194" i="62"/>
  <c r="EW1426" i="62" s="1"/>
  <c r="EV1194" i="62"/>
  <c r="EV1426" i="62" s="1"/>
  <c r="EU1194" i="62"/>
  <c r="EU1426" i="62" s="1"/>
  <c r="ET1194" i="62"/>
  <c r="ET1426" i="62" s="1"/>
  <c r="EM1194" i="62"/>
  <c r="EM1426" i="62" s="1"/>
  <c r="EL1194" i="62"/>
  <c r="EL1426" i="62" s="1"/>
  <c r="EK1194" i="62"/>
  <c r="EK1426" i="62" s="1"/>
  <c r="EJ1194" i="62"/>
  <c r="EJ1426" i="62" s="1"/>
  <c r="EI1194" i="62"/>
  <c r="EI1426" i="62" s="1"/>
  <c r="EH1194" i="62"/>
  <c r="EH1426" i="62" s="1"/>
  <c r="EG1194" i="62"/>
  <c r="EG1426" i="62" s="1"/>
  <c r="DO1194" i="62"/>
  <c r="DO1426" i="62" s="1"/>
  <c r="DN1194" i="62"/>
  <c r="DN1426" i="62" s="1"/>
  <c r="DM1194" i="62"/>
  <c r="DM1426" i="62" s="1"/>
  <c r="DL1194" i="62"/>
  <c r="DL1426" i="62" s="1"/>
  <c r="DK1194" i="62"/>
  <c r="DK1426" i="62" s="1"/>
  <c r="DJ1194" i="62"/>
  <c r="DJ1426" i="62" s="1"/>
  <c r="DI1194" i="62"/>
  <c r="DI1426" i="62" s="1"/>
  <c r="DH1194" i="62"/>
  <c r="DH1426" i="62" s="1"/>
  <c r="DG1194" i="62"/>
  <c r="DG1426" i="62" s="1"/>
  <c r="DF1194" i="62"/>
  <c r="DF1426" i="62" s="1"/>
  <c r="DE1194" i="62"/>
  <c r="DE1426" i="62" s="1"/>
  <c r="DD1194" i="62"/>
  <c r="DD1426" i="62" s="1"/>
  <c r="DC1194" i="62"/>
  <c r="DC1426" i="62" s="1"/>
  <c r="DB1194" i="62"/>
  <c r="DB1426" i="62" s="1"/>
  <c r="DA1194" i="62"/>
  <c r="DA1426" i="62" s="1"/>
  <c r="CZ1194" i="62"/>
  <c r="CZ1426" i="62" s="1"/>
  <c r="CU1194" i="62"/>
  <c r="CU1426" i="62" s="1"/>
  <c r="CT1194" i="62"/>
  <c r="CT1426" i="62" s="1"/>
  <c r="CS1194" i="62"/>
  <c r="CS1426" i="62" s="1"/>
  <c r="CR1194" i="62"/>
  <c r="CR1426" i="62" s="1"/>
  <c r="CH1194" i="62"/>
  <c r="CH1426" i="62" s="1"/>
  <c r="CG1194" i="62"/>
  <c r="CG1426" i="62" s="1"/>
  <c r="CF1194" i="62"/>
  <c r="CF1426" i="62" s="1"/>
  <c r="CE1194" i="62"/>
  <c r="CE1426" i="62" s="1"/>
  <c r="CA1194" i="62"/>
  <c r="CA1426" i="62" s="1"/>
  <c r="BZ1194" i="62"/>
  <c r="BZ1426" i="62" s="1"/>
  <c r="BY1194" i="62"/>
  <c r="BY1426" i="62" s="1"/>
  <c r="BX1194" i="62"/>
  <c r="BX1426" i="62" s="1"/>
  <c r="BW1194" i="62"/>
  <c r="BW1426" i="62" s="1"/>
  <c r="BV1194" i="62"/>
  <c r="BV1426" i="62" s="1"/>
  <c r="BU1194" i="62"/>
  <c r="BU1426" i="62" s="1"/>
  <c r="BT1194" i="62"/>
  <c r="BT1426" i="62" s="1"/>
  <c r="BS1194" i="62"/>
  <c r="BS1426" i="62" s="1"/>
  <c r="BB1194" i="62"/>
  <c r="BB1426" i="62" s="1"/>
  <c r="FV1426" i="62" s="1"/>
  <c r="BA1194" i="62"/>
  <c r="BA1426" i="62" s="1"/>
  <c r="FU1426" i="62" s="1"/>
  <c r="AZ1194" i="62"/>
  <c r="AZ1426" i="62" s="1"/>
  <c r="FT1426" i="62" s="1"/>
  <c r="AY1194" i="62"/>
  <c r="AY1426" i="62" s="1"/>
  <c r="FS1426" i="62" s="1"/>
  <c r="AX1194" i="62"/>
  <c r="AX1426" i="62" s="1"/>
  <c r="AW1194" i="62"/>
  <c r="AW1426" i="62" s="1"/>
  <c r="AV1194" i="62"/>
  <c r="AV1426" i="62" s="1"/>
  <c r="AU1194" i="62"/>
  <c r="AU1426" i="62" s="1"/>
  <c r="AT1194" i="62"/>
  <c r="AT1426" i="62" s="1"/>
  <c r="AS1194" i="62"/>
  <c r="AS1426" i="62" s="1"/>
  <c r="AR1194" i="62"/>
  <c r="AR1426" i="62" s="1"/>
  <c r="AQ1194" i="62"/>
  <c r="AQ1426" i="62" s="1"/>
  <c r="AP1194" i="62"/>
  <c r="AP1426" i="62" s="1"/>
  <c r="AO1194" i="62"/>
  <c r="AO1426" i="62" s="1"/>
  <c r="AN1194" i="62"/>
  <c r="AN1426" i="62" s="1"/>
  <c r="AM1194" i="62"/>
  <c r="AM1426" i="62" s="1"/>
  <c r="AL1194" i="62"/>
  <c r="AL1426" i="62" s="1"/>
  <c r="AK1194" i="62"/>
  <c r="AK1426" i="62" s="1"/>
  <c r="AJ1194" i="62"/>
  <c r="AJ1426" i="62" s="1"/>
  <c r="AI1194" i="62"/>
  <c r="AI1426" i="62" s="1"/>
  <c r="AH1194" i="62"/>
  <c r="AH1426" i="62" s="1"/>
  <c r="AG1194" i="62"/>
  <c r="AG1426" i="62" s="1"/>
  <c r="AF1194" i="62"/>
  <c r="AF1426" i="62" s="1"/>
  <c r="AE1194" i="62"/>
  <c r="AE1426" i="62" s="1"/>
  <c r="AD1194" i="62"/>
  <c r="AD1426" i="62" s="1"/>
  <c r="AC1194" i="62"/>
  <c r="AC1426" i="62" s="1"/>
  <c r="AB1194" i="62"/>
  <c r="AB1426" i="62" s="1"/>
  <c r="AA1194" i="62"/>
  <c r="AA1426" i="62" s="1"/>
  <c r="Z1194" i="62"/>
  <c r="Z1426" i="62" s="1"/>
  <c r="Y1194" i="62"/>
  <c r="Y1426" i="62" s="1"/>
  <c r="X1194" i="62"/>
  <c r="X1426" i="62" s="1"/>
  <c r="W1194" i="62"/>
  <c r="W1426" i="62" s="1"/>
  <c r="V1194" i="62"/>
  <c r="V1426" i="62" s="1"/>
  <c r="U1194" i="62"/>
  <c r="U1426" i="62" s="1"/>
  <c r="T1194" i="62"/>
  <c r="T1426" i="62" s="1"/>
  <c r="S1194" i="62"/>
  <c r="S1426" i="62" s="1"/>
  <c r="R1194" i="62"/>
  <c r="R1426" i="62" s="1"/>
  <c r="Q1194" i="62"/>
  <c r="Q1426" i="62" s="1"/>
  <c r="P1194" i="62"/>
  <c r="P1426" i="62" s="1"/>
  <c r="O1194" i="62"/>
  <c r="O1426" i="62" s="1"/>
  <c r="N1194" i="62"/>
  <c r="FL1193" i="62"/>
  <c r="FL1425" i="62" s="1"/>
  <c r="FJ1193" i="62"/>
  <c r="FJ1425" i="62" s="1"/>
  <c r="FI1193" i="62"/>
  <c r="FI1425" i="62" s="1"/>
  <c r="FH1193" i="62"/>
  <c r="FH1425" i="62" s="1"/>
  <c r="FF1193" i="62"/>
  <c r="FF1425" i="62" s="1"/>
  <c r="EZ1193" i="62"/>
  <c r="EZ1425" i="62" s="1"/>
  <c r="EY1193" i="62"/>
  <c r="EY1425" i="62" s="1"/>
  <c r="EX1193" i="62"/>
  <c r="EX1425" i="62" s="1"/>
  <c r="EW1193" i="62"/>
  <c r="EW1425" i="62" s="1"/>
  <c r="EV1193" i="62"/>
  <c r="EV1425" i="62" s="1"/>
  <c r="EU1193" i="62"/>
  <c r="EU1425" i="62" s="1"/>
  <c r="ET1193" i="62"/>
  <c r="ET1425" i="62" s="1"/>
  <c r="EM1193" i="62"/>
  <c r="EM1425" i="62" s="1"/>
  <c r="EL1193" i="62"/>
  <c r="EL1425" i="62" s="1"/>
  <c r="EK1193" i="62"/>
  <c r="EK1425" i="62" s="1"/>
  <c r="EJ1193" i="62"/>
  <c r="EJ1425" i="62" s="1"/>
  <c r="EI1193" i="62"/>
  <c r="EI1425" i="62" s="1"/>
  <c r="EH1193" i="62"/>
  <c r="EH1425" i="62" s="1"/>
  <c r="EG1193" i="62"/>
  <c r="EG1425" i="62" s="1"/>
  <c r="DO1193" i="62"/>
  <c r="DO1425" i="62" s="1"/>
  <c r="DN1193" i="62"/>
  <c r="DN1425" i="62" s="1"/>
  <c r="DM1193" i="62"/>
  <c r="DM1425" i="62" s="1"/>
  <c r="DL1193" i="62"/>
  <c r="DL1425" i="62" s="1"/>
  <c r="DK1193" i="62"/>
  <c r="DK1425" i="62" s="1"/>
  <c r="DJ1193" i="62"/>
  <c r="DJ1425" i="62" s="1"/>
  <c r="DI1193" i="62"/>
  <c r="DI1425" i="62" s="1"/>
  <c r="DH1193" i="62"/>
  <c r="DH1425" i="62" s="1"/>
  <c r="DG1193" i="62"/>
  <c r="DG1425" i="62" s="1"/>
  <c r="DF1193" i="62"/>
  <c r="DF1425" i="62" s="1"/>
  <c r="DE1193" i="62"/>
  <c r="DE1425" i="62" s="1"/>
  <c r="DD1193" i="62"/>
  <c r="DD1425" i="62" s="1"/>
  <c r="DC1193" i="62"/>
  <c r="DC1425" i="62" s="1"/>
  <c r="DB1193" i="62"/>
  <c r="DB1425" i="62" s="1"/>
  <c r="DA1193" i="62"/>
  <c r="DA1425" i="62" s="1"/>
  <c r="CZ1193" i="62"/>
  <c r="CZ1425" i="62" s="1"/>
  <c r="CU1193" i="62"/>
  <c r="CU1425" i="62" s="1"/>
  <c r="CT1193" i="62"/>
  <c r="CT1425" i="62" s="1"/>
  <c r="CS1193" i="62"/>
  <c r="CS1425" i="62" s="1"/>
  <c r="CR1193" i="62"/>
  <c r="CR1425" i="62" s="1"/>
  <c r="CH1193" i="62"/>
  <c r="CH1425" i="62" s="1"/>
  <c r="CG1193" i="62"/>
  <c r="CG1425" i="62" s="1"/>
  <c r="CF1193" i="62"/>
  <c r="CF1425" i="62" s="1"/>
  <c r="CE1193" i="62"/>
  <c r="CE1425" i="62" s="1"/>
  <c r="CA1193" i="62"/>
  <c r="CA1425" i="62" s="1"/>
  <c r="BZ1193" i="62"/>
  <c r="BZ1425" i="62" s="1"/>
  <c r="BY1193" i="62"/>
  <c r="BY1425" i="62" s="1"/>
  <c r="BX1193" i="62"/>
  <c r="BX1425" i="62" s="1"/>
  <c r="BW1193" i="62"/>
  <c r="BW1425" i="62" s="1"/>
  <c r="BV1193" i="62"/>
  <c r="BV1425" i="62" s="1"/>
  <c r="BU1193" i="62"/>
  <c r="BU1425" i="62" s="1"/>
  <c r="BT1193" i="62"/>
  <c r="BT1425" i="62" s="1"/>
  <c r="BS1193" i="62"/>
  <c r="BS1425" i="62" s="1"/>
  <c r="BB1193" i="62"/>
  <c r="BB1425" i="62" s="1"/>
  <c r="FV1425" i="62" s="1"/>
  <c r="BA1193" i="62"/>
  <c r="BA1425" i="62" s="1"/>
  <c r="FU1425" i="62" s="1"/>
  <c r="AZ1193" i="62"/>
  <c r="AZ1425" i="62" s="1"/>
  <c r="FT1425" i="62" s="1"/>
  <c r="AY1193" i="62"/>
  <c r="AY1425" i="62" s="1"/>
  <c r="FS1425" i="62" s="1"/>
  <c r="AX1193" i="62"/>
  <c r="AX1425" i="62" s="1"/>
  <c r="AW1193" i="62"/>
  <c r="AW1425" i="62" s="1"/>
  <c r="AV1193" i="62"/>
  <c r="AV1425" i="62" s="1"/>
  <c r="AU1193" i="62"/>
  <c r="AU1425" i="62" s="1"/>
  <c r="AT1193" i="62"/>
  <c r="AT1425" i="62" s="1"/>
  <c r="AS1193" i="62"/>
  <c r="AS1425" i="62" s="1"/>
  <c r="AR1193" i="62"/>
  <c r="AR1425" i="62" s="1"/>
  <c r="AQ1193" i="62"/>
  <c r="AQ1425" i="62" s="1"/>
  <c r="AP1193" i="62"/>
  <c r="AP1425" i="62" s="1"/>
  <c r="AO1193" i="62"/>
  <c r="AO1425" i="62" s="1"/>
  <c r="AN1193" i="62"/>
  <c r="AN1425" i="62" s="1"/>
  <c r="AM1193" i="62"/>
  <c r="AM1425" i="62" s="1"/>
  <c r="AL1193" i="62"/>
  <c r="AL1425" i="62" s="1"/>
  <c r="AK1193" i="62"/>
  <c r="AK1425" i="62" s="1"/>
  <c r="AJ1193" i="62"/>
  <c r="AJ1425" i="62" s="1"/>
  <c r="AI1193" i="62"/>
  <c r="AI1425" i="62" s="1"/>
  <c r="AH1193" i="62"/>
  <c r="AH1425" i="62" s="1"/>
  <c r="AG1193" i="62"/>
  <c r="AG1425" i="62" s="1"/>
  <c r="AF1193" i="62"/>
  <c r="AF1425" i="62" s="1"/>
  <c r="AE1193" i="62"/>
  <c r="AE1425" i="62" s="1"/>
  <c r="AD1193" i="62"/>
  <c r="AD1425" i="62" s="1"/>
  <c r="AC1193" i="62"/>
  <c r="AC1425" i="62" s="1"/>
  <c r="AB1193" i="62"/>
  <c r="AB1425" i="62" s="1"/>
  <c r="AA1193" i="62"/>
  <c r="AA1425" i="62" s="1"/>
  <c r="Z1193" i="62"/>
  <c r="Z1425" i="62" s="1"/>
  <c r="Y1193" i="62"/>
  <c r="Y1425" i="62" s="1"/>
  <c r="X1193" i="62"/>
  <c r="X1425" i="62" s="1"/>
  <c r="W1193" i="62"/>
  <c r="W1425" i="62" s="1"/>
  <c r="V1193" i="62"/>
  <c r="V1425" i="62" s="1"/>
  <c r="U1193" i="62"/>
  <c r="U1425" i="62" s="1"/>
  <c r="T1193" i="62"/>
  <c r="T1425" i="62" s="1"/>
  <c r="S1193" i="62"/>
  <c r="S1425" i="62" s="1"/>
  <c r="R1193" i="62"/>
  <c r="R1425" i="62" s="1"/>
  <c r="Q1193" i="62"/>
  <c r="Q1425" i="62" s="1"/>
  <c r="P1193" i="62"/>
  <c r="P1425" i="62" s="1"/>
  <c r="O1193" i="62"/>
  <c r="O1425" i="62" s="1"/>
  <c r="N1193" i="62"/>
  <c r="FL1192" i="62"/>
  <c r="FJ1192" i="62"/>
  <c r="FI1192" i="62"/>
  <c r="FH1192" i="62"/>
  <c r="FF1192" i="62"/>
  <c r="EZ1192" i="62"/>
  <c r="EY1192" i="62"/>
  <c r="EX1192" i="62"/>
  <c r="EW1192" i="62"/>
  <c r="EV1192" i="62"/>
  <c r="EU1192" i="62"/>
  <c r="ET1192" i="62"/>
  <c r="EM1192" i="62"/>
  <c r="EL1192" i="62"/>
  <c r="EK1192" i="62"/>
  <c r="EJ1192" i="62"/>
  <c r="EI1192" i="62"/>
  <c r="EH1192" i="62"/>
  <c r="EG1192" i="62"/>
  <c r="DO1192" i="62"/>
  <c r="DN1192" i="62"/>
  <c r="DM1192" i="62"/>
  <c r="DL1192" i="62"/>
  <c r="DK1192" i="62"/>
  <c r="DJ1192" i="62"/>
  <c r="DI1192" i="62"/>
  <c r="DH1192" i="62"/>
  <c r="DG1192" i="62"/>
  <c r="DF1192" i="62"/>
  <c r="DE1192" i="62"/>
  <c r="DD1192" i="62"/>
  <c r="DC1192" i="62"/>
  <c r="DB1192" i="62"/>
  <c r="DA1192" i="62"/>
  <c r="CZ1192" i="62"/>
  <c r="CU1192" i="62"/>
  <c r="CT1192" i="62"/>
  <c r="CS1192" i="62"/>
  <c r="CR1192" i="62"/>
  <c r="CH1192" i="62"/>
  <c r="CG1192" i="62"/>
  <c r="CF1192" i="62"/>
  <c r="CE1192" i="62"/>
  <c r="CA1192" i="62"/>
  <c r="BZ1192" i="62"/>
  <c r="BY1192" i="62"/>
  <c r="BX1192" i="62"/>
  <c r="BW1192" i="62"/>
  <c r="BV1192" i="62"/>
  <c r="BU1192" i="62"/>
  <c r="BT1192" i="62"/>
  <c r="BS1192" i="62"/>
  <c r="BB1192" i="62"/>
  <c r="BA1192" i="62"/>
  <c r="AZ1192" i="62"/>
  <c r="AY1192" i="62"/>
  <c r="AX1192" i="62"/>
  <c r="AW1192" i="62"/>
  <c r="AV1192" i="62"/>
  <c r="AU1192" i="62"/>
  <c r="AT1192" i="62"/>
  <c r="AS1192" i="62"/>
  <c r="AR1192" i="62"/>
  <c r="AQ1192" i="62"/>
  <c r="AP1192" i="62"/>
  <c r="AO1192" i="62"/>
  <c r="AN1192" i="62"/>
  <c r="AM1192" i="62"/>
  <c r="AL1192" i="62"/>
  <c r="AK1192" i="62"/>
  <c r="AJ1192" i="62"/>
  <c r="AI1192" i="62"/>
  <c r="AH1192" i="62"/>
  <c r="AG1192" i="62"/>
  <c r="AF1192" i="62"/>
  <c r="AE1192" i="62"/>
  <c r="AD1192" i="62"/>
  <c r="AC1192" i="62"/>
  <c r="AB1192" i="62"/>
  <c r="AA1192" i="62"/>
  <c r="Z1192" i="62"/>
  <c r="Y1192" i="62"/>
  <c r="X1192" i="62"/>
  <c r="W1192" i="62"/>
  <c r="V1192" i="62"/>
  <c r="U1192" i="62"/>
  <c r="T1192" i="62"/>
  <c r="S1192" i="62"/>
  <c r="R1192" i="62"/>
  <c r="Q1192" i="62"/>
  <c r="P1192" i="62"/>
  <c r="O1192" i="62"/>
  <c r="N1192" i="62"/>
  <c r="FL1191" i="62"/>
  <c r="FL1423" i="62" s="1"/>
  <c r="FJ1191" i="62"/>
  <c r="FJ1423" i="62" s="1"/>
  <c r="FI1191" i="62"/>
  <c r="FI1423" i="62" s="1"/>
  <c r="FH1191" i="62"/>
  <c r="FH1423" i="62" s="1"/>
  <c r="FF1191" i="62"/>
  <c r="FF1423" i="62" s="1"/>
  <c r="EZ1191" i="62"/>
  <c r="EZ1423" i="62" s="1"/>
  <c r="EY1191" i="62"/>
  <c r="EY1423" i="62" s="1"/>
  <c r="EX1191" i="62"/>
  <c r="EX1423" i="62" s="1"/>
  <c r="EW1191" i="62"/>
  <c r="EW1423" i="62" s="1"/>
  <c r="EV1191" i="62"/>
  <c r="EV1423" i="62" s="1"/>
  <c r="EU1191" i="62"/>
  <c r="EU1423" i="62" s="1"/>
  <c r="ET1191" i="62"/>
  <c r="ET1423" i="62" s="1"/>
  <c r="EM1191" i="62"/>
  <c r="EM1423" i="62" s="1"/>
  <c r="EL1191" i="62"/>
  <c r="EL1423" i="62" s="1"/>
  <c r="EK1191" i="62"/>
  <c r="EK1423" i="62" s="1"/>
  <c r="EJ1191" i="62"/>
  <c r="EJ1423" i="62" s="1"/>
  <c r="EI1191" i="62"/>
  <c r="EI1423" i="62" s="1"/>
  <c r="EH1191" i="62"/>
  <c r="EH1423" i="62" s="1"/>
  <c r="EG1191" i="62"/>
  <c r="EG1423" i="62" s="1"/>
  <c r="DO1191" i="62"/>
  <c r="DO1423" i="62" s="1"/>
  <c r="DN1191" i="62"/>
  <c r="DN1423" i="62" s="1"/>
  <c r="DM1191" i="62"/>
  <c r="DM1423" i="62" s="1"/>
  <c r="DL1191" i="62"/>
  <c r="DL1423" i="62" s="1"/>
  <c r="DK1191" i="62"/>
  <c r="DK1423" i="62" s="1"/>
  <c r="DJ1191" i="62"/>
  <c r="DJ1423" i="62" s="1"/>
  <c r="DI1191" i="62"/>
  <c r="DI1423" i="62" s="1"/>
  <c r="DH1191" i="62"/>
  <c r="DH1423" i="62" s="1"/>
  <c r="DG1191" i="62"/>
  <c r="DG1423" i="62" s="1"/>
  <c r="DF1191" i="62"/>
  <c r="DF1423" i="62" s="1"/>
  <c r="DE1191" i="62"/>
  <c r="DE1423" i="62" s="1"/>
  <c r="DD1191" i="62"/>
  <c r="DD1423" i="62" s="1"/>
  <c r="DC1191" i="62"/>
  <c r="DC1423" i="62" s="1"/>
  <c r="DB1191" i="62"/>
  <c r="DB1423" i="62" s="1"/>
  <c r="DA1191" i="62"/>
  <c r="DA1423" i="62" s="1"/>
  <c r="CZ1191" i="62"/>
  <c r="CZ1423" i="62" s="1"/>
  <c r="CU1191" i="62"/>
  <c r="CU1423" i="62" s="1"/>
  <c r="CT1191" i="62"/>
  <c r="CT1423" i="62" s="1"/>
  <c r="CS1191" i="62"/>
  <c r="CS1423" i="62" s="1"/>
  <c r="CR1191" i="62"/>
  <c r="CR1423" i="62" s="1"/>
  <c r="CH1191" i="62"/>
  <c r="CH1423" i="62" s="1"/>
  <c r="CG1191" i="62"/>
  <c r="CG1423" i="62" s="1"/>
  <c r="CF1191" i="62"/>
  <c r="CF1423" i="62" s="1"/>
  <c r="CE1191" i="62"/>
  <c r="CE1423" i="62" s="1"/>
  <c r="CA1191" i="62"/>
  <c r="CA1423" i="62" s="1"/>
  <c r="BZ1191" i="62"/>
  <c r="BZ1423" i="62" s="1"/>
  <c r="BY1191" i="62"/>
  <c r="BY1423" i="62" s="1"/>
  <c r="BX1191" i="62"/>
  <c r="BX1423" i="62" s="1"/>
  <c r="BW1191" i="62"/>
  <c r="BW1423" i="62" s="1"/>
  <c r="BV1191" i="62"/>
  <c r="BV1423" i="62" s="1"/>
  <c r="BU1191" i="62"/>
  <c r="BU1423" i="62" s="1"/>
  <c r="BT1191" i="62"/>
  <c r="BT1423" i="62" s="1"/>
  <c r="BS1191" i="62"/>
  <c r="BS1423" i="62" s="1"/>
  <c r="BB1191" i="62"/>
  <c r="BB1423" i="62" s="1"/>
  <c r="FV1423" i="62" s="1"/>
  <c r="BA1191" i="62"/>
  <c r="BA1423" i="62" s="1"/>
  <c r="FU1423" i="62" s="1"/>
  <c r="AZ1191" i="62"/>
  <c r="AZ1423" i="62" s="1"/>
  <c r="FT1423" i="62" s="1"/>
  <c r="AY1191" i="62"/>
  <c r="AY1423" i="62" s="1"/>
  <c r="FS1423" i="62" s="1"/>
  <c r="AX1191" i="62"/>
  <c r="AX1423" i="62" s="1"/>
  <c r="AW1191" i="62"/>
  <c r="AW1423" i="62" s="1"/>
  <c r="AV1191" i="62"/>
  <c r="AV1423" i="62" s="1"/>
  <c r="AU1191" i="62"/>
  <c r="AU1423" i="62" s="1"/>
  <c r="AT1191" i="62"/>
  <c r="AT1423" i="62" s="1"/>
  <c r="AS1191" i="62"/>
  <c r="AS1423" i="62" s="1"/>
  <c r="AR1191" i="62"/>
  <c r="AR1423" i="62" s="1"/>
  <c r="AQ1191" i="62"/>
  <c r="AQ1423" i="62" s="1"/>
  <c r="AP1191" i="62"/>
  <c r="AP1423" i="62" s="1"/>
  <c r="AO1191" i="62"/>
  <c r="AO1423" i="62" s="1"/>
  <c r="AN1191" i="62"/>
  <c r="AN1423" i="62" s="1"/>
  <c r="AM1191" i="62"/>
  <c r="AM1423" i="62" s="1"/>
  <c r="AL1191" i="62"/>
  <c r="AL1423" i="62" s="1"/>
  <c r="AK1191" i="62"/>
  <c r="AK1423" i="62" s="1"/>
  <c r="AJ1191" i="62"/>
  <c r="AJ1423" i="62" s="1"/>
  <c r="AI1191" i="62"/>
  <c r="AI1423" i="62" s="1"/>
  <c r="AH1191" i="62"/>
  <c r="AH1423" i="62" s="1"/>
  <c r="AG1191" i="62"/>
  <c r="AG1423" i="62" s="1"/>
  <c r="AF1191" i="62"/>
  <c r="AF1423" i="62" s="1"/>
  <c r="AE1191" i="62"/>
  <c r="AE1423" i="62" s="1"/>
  <c r="AD1191" i="62"/>
  <c r="AD1423" i="62" s="1"/>
  <c r="AC1191" i="62"/>
  <c r="AC1423" i="62" s="1"/>
  <c r="AB1191" i="62"/>
  <c r="AB1423" i="62" s="1"/>
  <c r="AA1191" i="62"/>
  <c r="AA1423" i="62" s="1"/>
  <c r="Z1191" i="62"/>
  <c r="Z1423" i="62" s="1"/>
  <c r="Y1191" i="62"/>
  <c r="Y1423" i="62" s="1"/>
  <c r="X1191" i="62"/>
  <c r="X1423" i="62" s="1"/>
  <c r="W1191" i="62"/>
  <c r="W1423" i="62" s="1"/>
  <c r="V1191" i="62"/>
  <c r="V1423" i="62" s="1"/>
  <c r="U1191" i="62"/>
  <c r="U1423" i="62" s="1"/>
  <c r="T1191" i="62"/>
  <c r="T1423" i="62" s="1"/>
  <c r="S1191" i="62"/>
  <c r="S1423" i="62" s="1"/>
  <c r="R1191" i="62"/>
  <c r="R1423" i="62" s="1"/>
  <c r="Q1191" i="62"/>
  <c r="Q1423" i="62" s="1"/>
  <c r="P1191" i="62"/>
  <c r="P1423" i="62" s="1"/>
  <c r="O1191" i="62"/>
  <c r="O1423" i="62" s="1"/>
  <c r="N1191" i="62"/>
  <c r="FL1190" i="62"/>
  <c r="FL1422" i="62" s="1"/>
  <c r="FJ1190" i="62"/>
  <c r="FJ1422" i="62" s="1"/>
  <c r="FI1190" i="62"/>
  <c r="FI1422" i="62" s="1"/>
  <c r="FH1190" i="62"/>
  <c r="FH1422" i="62" s="1"/>
  <c r="FF1190" i="62"/>
  <c r="FF1422" i="62" s="1"/>
  <c r="EZ1190" i="62"/>
  <c r="EZ1422" i="62" s="1"/>
  <c r="EY1190" i="62"/>
  <c r="EY1422" i="62" s="1"/>
  <c r="EX1190" i="62"/>
  <c r="EX1422" i="62" s="1"/>
  <c r="EW1190" i="62"/>
  <c r="EW1422" i="62" s="1"/>
  <c r="EV1190" i="62"/>
  <c r="EV1422" i="62" s="1"/>
  <c r="EU1190" i="62"/>
  <c r="EU1422" i="62" s="1"/>
  <c r="ET1190" i="62"/>
  <c r="ET1422" i="62" s="1"/>
  <c r="EM1190" i="62"/>
  <c r="EM1422" i="62" s="1"/>
  <c r="EL1190" i="62"/>
  <c r="EL1422" i="62" s="1"/>
  <c r="EK1190" i="62"/>
  <c r="EK1422" i="62" s="1"/>
  <c r="EJ1190" i="62"/>
  <c r="EJ1422" i="62" s="1"/>
  <c r="EI1190" i="62"/>
  <c r="EI1422" i="62" s="1"/>
  <c r="EH1190" i="62"/>
  <c r="EH1422" i="62" s="1"/>
  <c r="EG1190" i="62"/>
  <c r="EG1422" i="62" s="1"/>
  <c r="DO1190" i="62"/>
  <c r="DO1422" i="62" s="1"/>
  <c r="DN1190" i="62"/>
  <c r="DN1422" i="62" s="1"/>
  <c r="DM1190" i="62"/>
  <c r="DM1422" i="62" s="1"/>
  <c r="DL1190" i="62"/>
  <c r="DL1422" i="62" s="1"/>
  <c r="DK1190" i="62"/>
  <c r="DK1422" i="62" s="1"/>
  <c r="DJ1190" i="62"/>
  <c r="DJ1422" i="62" s="1"/>
  <c r="DI1190" i="62"/>
  <c r="DI1422" i="62" s="1"/>
  <c r="DH1190" i="62"/>
  <c r="DH1422" i="62" s="1"/>
  <c r="DG1190" i="62"/>
  <c r="DG1422" i="62" s="1"/>
  <c r="DF1190" i="62"/>
  <c r="DF1422" i="62" s="1"/>
  <c r="DE1190" i="62"/>
  <c r="DE1422" i="62" s="1"/>
  <c r="DD1190" i="62"/>
  <c r="DD1422" i="62" s="1"/>
  <c r="DC1190" i="62"/>
  <c r="DC1422" i="62" s="1"/>
  <c r="DB1190" i="62"/>
  <c r="DB1422" i="62" s="1"/>
  <c r="DA1190" i="62"/>
  <c r="DA1422" i="62" s="1"/>
  <c r="CZ1190" i="62"/>
  <c r="CZ1422" i="62" s="1"/>
  <c r="CU1190" i="62"/>
  <c r="CU1422" i="62" s="1"/>
  <c r="CT1190" i="62"/>
  <c r="CT1422" i="62" s="1"/>
  <c r="CS1190" i="62"/>
  <c r="CS1422" i="62" s="1"/>
  <c r="CR1190" i="62"/>
  <c r="CR1422" i="62" s="1"/>
  <c r="CH1190" i="62"/>
  <c r="CH1422" i="62" s="1"/>
  <c r="CG1190" i="62"/>
  <c r="CG1422" i="62" s="1"/>
  <c r="CF1190" i="62"/>
  <c r="CF1422" i="62" s="1"/>
  <c r="CE1190" i="62"/>
  <c r="CE1422" i="62" s="1"/>
  <c r="CA1190" i="62"/>
  <c r="CA1422" i="62" s="1"/>
  <c r="BZ1190" i="62"/>
  <c r="BZ1422" i="62" s="1"/>
  <c r="BY1190" i="62"/>
  <c r="BY1422" i="62" s="1"/>
  <c r="BX1190" i="62"/>
  <c r="BX1422" i="62" s="1"/>
  <c r="BW1190" i="62"/>
  <c r="BW1422" i="62" s="1"/>
  <c r="BV1190" i="62"/>
  <c r="BV1422" i="62" s="1"/>
  <c r="BU1190" i="62"/>
  <c r="BU1422" i="62" s="1"/>
  <c r="BT1190" i="62"/>
  <c r="BT1422" i="62" s="1"/>
  <c r="BS1190" i="62"/>
  <c r="BS1422" i="62" s="1"/>
  <c r="BB1190" i="62"/>
  <c r="BB1422" i="62" s="1"/>
  <c r="FV1422" i="62" s="1"/>
  <c r="BA1190" i="62"/>
  <c r="BA1422" i="62" s="1"/>
  <c r="FU1422" i="62" s="1"/>
  <c r="AZ1190" i="62"/>
  <c r="AZ1422" i="62" s="1"/>
  <c r="FT1422" i="62" s="1"/>
  <c r="AY1190" i="62"/>
  <c r="AY1422" i="62" s="1"/>
  <c r="FS1422" i="62" s="1"/>
  <c r="AX1190" i="62"/>
  <c r="AX1422" i="62" s="1"/>
  <c r="AW1190" i="62"/>
  <c r="AW1422" i="62" s="1"/>
  <c r="AV1190" i="62"/>
  <c r="AV1422" i="62" s="1"/>
  <c r="AU1190" i="62"/>
  <c r="AU1422" i="62" s="1"/>
  <c r="AT1190" i="62"/>
  <c r="AT1422" i="62" s="1"/>
  <c r="AS1190" i="62"/>
  <c r="AS1422" i="62" s="1"/>
  <c r="AR1190" i="62"/>
  <c r="AR1422" i="62" s="1"/>
  <c r="AQ1190" i="62"/>
  <c r="AQ1422" i="62" s="1"/>
  <c r="AP1190" i="62"/>
  <c r="AP1422" i="62" s="1"/>
  <c r="AO1190" i="62"/>
  <c r="AO1422" i="62" s="1"/>
  <c r="AN1190" i="62"/>
  <c r="AN1422" i="62" s="1"/>
  <c r="AM1190" i="62"/>
  <c r="AM1422" i="62" s="1"/>
  <c r="AL1190" i="62"/>
  <c r="AL1422" i="62" s="1"/>
  <c r="AK1190" i="62"/>
  <c r="AK1422" i="62" s="1"/>
  <c r="AJ1190" i="62"/>
  <c r="AJ1422" i="62" s="1"/>
  <c r="AI1190" i="62"/>
  <c r="AI1422" i="62" s="1"/>
  <c r="AH1190" i="62"/>
  <c r="AH1422" i="62" s="1"/>
  <c r="AG1190" i="62"/>
  <c r="AG1422" i="62" s="1"/>
  <c r="AF1190" i="62"/>
  <c r="AF1422" i="62" s="1"/>
  <c r="AE1190" i="62"/>
  <c r="AE1422" i="62" s="1"/>
  <c r="AD1190" i="62"/>
  <c r="AD1422" i="62" s="1"/>
  <c r="AC1190" i="62"/>
  <c r="AC1422" i="62" s="1"/>
  <c r="AB1190" i="62"/>
  <c r="AB1422" i="62" s="1"/>
  <c r="AA1190" i="62"/>
  <c r="AA1422" i="62" s="1"/>
  <c r="Z1190" i="62"/>
  <c r="Z1422" i="62" s="1"/>
  <c r="Y1190" i="62"/>
  <c r="Y1422" i="62" s="1"/>
  <c r="X1190" i="62"/>
  <c r="X1422" i="62" s="1"/>
  <c r="W1190" i="62"/>
  <c r="W1422" i="62" s="1"/>
  <c r="V1190" i="62"/>
  <c r="V1422" i="62" s="1"/>
  <c r="U1190" i="62"/>
  <c r="U1422" i="62" s="1"/>
  <c r="T1190" i="62"/>
  <c r="T1422" i="62" s="1"/>
  <c r="S1190" i="62"/>
  <c r="S1422" i="62" s="1"/>
  <c r="R1190" i="62"/>
  <c r="R1422" i="62" s="1"/>
  <c r="Q1190" i="62"/>
  <c r="Q1422" i="62" s="1"/>
  <c r="P1190" i="62"/>
  <c r="P1422" i="62" s="1"/>
  <c r="O1190" i="62"/>
  <c r="O1422" i="62" s="1"/>
  <c r="N1190" i="62"/>
  <c r="FL1189" i="62"/>
  <c r="FJ1189" i="62"/>
  <c r="FI1189" i="62"/>
  <c r="FH1189" i="62"/>
  <c r="FF1189" i="62"/>
  <c r="EZ1189" i="62"/>
  <c r="EY1189" i="62"/>
  <c r="EX1189" i="62"/>
  <c r="EW1189" i="62"/>
  <c r="EV1189" i="62"/>
  <c r="EU1189" i="62"/>
  <c r="ET1189" i="62"/>
  <c r="EM1189" i="62"/>
  <c r="EL1189" i="62"/>
  <c r="EK1189" i="62"/>
  <c r="EJ1189" i="62"/>
  <c r="EI1189" i="62"/>
  <c r="EH1189" i="62"/>
  <c r="EG1189" i="62"/>
  <c r="DO1189" i="62"/>
  <c r="DN1189" i="62"/>
  <c r="DM1189" i="62"/>
  <c r="DL1189" i="62"/>
  <c r="DK1189" i="62"/>
  <c r="DJ1189" i="62"/>
  <c r="DI1189" i="62"/>
  <c r="DH1189" i="62"/>
  <c r="DG1189" i="62"/>
  <c r="DF1189" i="62"/>
  <c r="DE1189" i="62"/>
  <c r="DD1189" i="62"/>
  <c r="DC1189" i="62"/>
  <c r="DB1189" i="62"/>
  <c r="DA1189" i="62"/>
  <c r="CZ1189" i="62"/>
  <c r="CU1189" i="62"/>
  <c r="CT1189" i="62"/>
  <c r="CS1189" i="62"/>
  <c r="CR1189" i="62"/>
  <c r="CH1189" i="62"/>
  <c r="CG1189" i="62"/>
  <c r="CF1189" i="62"/>
  <c r="CE1189" i="62"/>
  <c r="CA1189" i="62"/>
  <c r="BZ1189" i="62"/>
  <c r="BY1189" i="62"/>
  <c r="BX1189" i="62"/>
  <c r="BW1189" i="62"/>
  <c r="BV1189" i="62"/>
  <c r="BU1189" i="62"/>
  <c r="BT1189" i="62"/>
  <c r="BS1189" i="62"/>
  <c r="BB1189" i="62"/>
  <c r="BA1189" i="62"/>
  <c r="AZ1189" i="62"/>
  <c r="AY1189" i="62"/>
  <c r="AX1189" i="62"/>
  <c r="AW1189" i="62"/>
  <c r="AV1189" i="62"/>
  <c r="AU1189" i="62"/>
  <c r="AT1189" i="62"/>
  <c r="AS1189" i="62"/>
  <c r="AR1189" i="62"/>
  <c r="AQ1189" i="62"/>
  <c r="AP1189" i="62"/>
  <c r="AO1189" i="62"/>
  <c r="AN1189" i="62"/>
  <c r="AM1189" i="62"/>
  <c r="AL1189" i="62"/>
  <c r="AK1189" i="62"/>
  <c r="AJ1189" i="62"/>
  <c r="AI1189" i="62"/>
  <c r="AH1189" i="62"/>
  <c r="AG1189" i="62"/>
  <c r="AF1189" i="62"/>
  <c r="AE1189" i="62"/>
  <c r="AD1189" i="62"/>
  <c r="AC1189" i="62"/>
  <c r="AB1189" i="62"/>
  <c r="AA1189" i="62"/>
  <c r="Z1189" i="62"/>
  <c r="Y1189" i="62"/>
  <c r="X1189" i="62"/>
  <c r="W1189" i="62"/>
  <c r="V1189" i="62"/>
  <c r="U1189" i="62"/>
  <c r="T1189" i="62"/>
  <c r="S1189" i="62"/>
  <c r="R1189" i="62"/>
  <c r="Q1189" i="62"/>
  <c r="P1189" i="62"/>
  <c r="O1189" i="62"/>
  <c r="N1189" i="62"/>
  <c r="FL1188" i="62"/>
  <c r="FL1420" i="62" s="1"/>
  <c r="FJ1188" i="62"/>
  <c r="FJ1420" i="62" s="1"/>
  <c r="FI1188" i="62"/>
  <c r="FI1420" i="62" s="1"/>
  <c r="FH1188" i="62"/>
  <c r="FH1420" i="62" s="1"/>
  <c r="FF1188" i="62"/>
  <c r="FF1420" i="62" s="1"/>
  <c r="EZ1188" i="62"/>
  <c r="EZ1420" i="62" s="1"/>
  <c r="EY1188" i="62"/>
  <c r="EY1420" i="62" s="1"/>
  <c r="EX1188" i="62"/>
  <c r="EX1420" i="62" s="1"/>
  <c r="EW1188" i="62"/>
  <c r="EW1420" i="62" s="1"/>
  <c r="EV1188" i="62"/>
  <c r="EV1420" i="62" s="1"/>
  <c r="EU1188" i="62"/>
  <c r="EU1420" i="62" s="1"/>
  <c r="ET1188" i="62"/>
  <c r="ET1420" i="62" s="1"/>
  <c r="EM1188" i="62"/>
  <c r="EM1420" i="62" s="1"/>
  <c r="EL1188" i="62"/>
  <c r="EL1420" i="62" s="1"/>
  <c r="EK1188" i="62"/>
  <c r="EK1420" i="62" s="1"/>
  <c r="EJ1188" i="62"/>
  <c r="EJ1420" i="62" s="1"/>
  <c r="EI1188" i="62"/>
  <c r="EI1420" i="62" s="1"/>
  <c r="EH1188" i="62"/>
  <c r="EH1420" i="62" s="1"/>
  <c r="EG1188" i="62"/>
  <c r="EG1420" i="62" s="1"/>
  <c r="DO1188" i="62"/>
  <c r="DO1420" i="62" s="1"/>
  <c r="DN1188" i="62"/>
  <c r="DN1420" i="62" s="1"/>
  <c r="DM1188" i="62"/>
  <c r="DM1420" i="62" s="1"/>
  <c r="DL1188" i="62"/>
  <c r="DL1420" i="62" s="1"/>
  <c r="DK1188" i="62"/>
  <c r="DK1420" i="62" s="1"/>
  <c r="DJ1188" i="62"/>
  <c r="DJ1420" i="62" s="1"/>
  <c r="DI1188" i="62"/>
  <c r="DI1420" i="62" s="1"/>
  <c r="DH1188" i="62"/>
  <c r="DH1420" i="62" s="1"/>
  <c r="DG1188" i="62"/>
  <c r="DG1420" i="62" s="1"/>
  <c r="DF1188" i="62"/>
  <c r="DF1420" i="62" s="1"/>
  <c r="DE1188" i="62"/>
  <c r="DE1420" i="62" s="1"/>
  <c r="DD1188" i="62"/>
  <c r="DD1420" i="62" s="1"/>
  <c r="DC1188" i="62"/>
  <c r="DC1420" i="62" s="1"/>
  <c r="DB1188" i="62"/>
  <c r="DB1420" i="62" s="1"/>
  <c r="DA1188" i="62"/>
  <c r="DA1420" i="62" s="1"/>
  <c r="CZ1188" i="62"/>
  <c r="CZ1420" i="62" s="1"/>
  <c r="CU1188" i="62"/>
  <c r="CU1420" i="62" s="1"/>
  <c r="CT1188" i="62"/>
  <c r="CT1420" i="62" s="1"/>
  <c r="CS1188" i="62"/>
  <c r="CS1420" i="62" s="1"/>
  <c r="CR1188" i="62"/>
  <c r="CR1420" i="62" s="1"/>
  <c r="CH1188" i="62"/>
  <c r="CH1420" i="62" s="1"/>
  <c r="CG1188" i="62"/>
  <c r="CG1420" i="62" s="1"/>
  <c r="CF1188" i="62"/>
  <c r="CF1420" i="62" s="1"/>
  <c r="CE1188" i="62"/>
  <c r="CE1420" i="62" s="1"/>
  <c r="CA1188" i="62"/>
  <c r="CA1420" i="62" s="1"/>
  <c r="BZ1188" i="62"/>
  <c r="BZ1420" i="62" s="1"/>
  <c r="BY1188" i="62"/>
  <c r="BY1420" i="62" s="1"/>
  <c r="BX1188" i="62"/>
  <c r="BX1420" i="62" s="1"/>
  <c r="BW1188" i="62"/>
  <c r="BW1420" i="62" s="1"/>
  <c r="BV1188" i="62"/>
  <c r="BV1420" i="62" s="1"/>
  <c r="BU1188" i="62"/>
  <c r="BU1420" i="62" s="1"/>
  <c r="BT1188" i="62"/>
  <c r="BT1420" i="62" s="1"/>
  <c r="BS1188" i="62"/>
  <c r="BS1420" i="62" s="1"/>
  <c r="BB1188" i="62"/>
  <c r="BB1420" i="62" s="1"/>
  <c r="FV1420" i="62" s="1"/>
  <c r="BA1188" i="62"/>
  <c r="BA1420" i="62" s="1"/>
  <c r="FU1420" i="62" s="1"/>
  <c r="AZ1188" i="62"/>
  <c r="AZ1420" i="62" s="1"/>
  <c r="FT1420" i="62" s="1"/>
  <c r="AY1188" i="62"/>
  <c r="AY1420" i="62" s="1"/>
  <c r="FS1420" i="62" s="1"/>
  <c r="AX1188" i="62"/>
  <c r="AX1420" i="62" s="1"/>
  <c r="AW1188" i="62"/>
  <c r="AW1420" i="62" s="1"/>
  <c r="AV1188" i="62"/>
  <c r="AV1420" i="62" s="1"/>
  <c r="AU1188" i="62"/>
  <c r="AU1420" i="62" s="1"/>
  <c r="AT1188" i="62"/>
  <c r="AT1420" i="62" s="1"/>
  <c r="AS1188" i="62"/>
  <c r="AS1420" i="62" s="1"/>
  <c r="AR1188" i="62"/>
  <c r="AR1420" i="62" s="1"/>
  <c r="AQ1188" i="62"/>
  <c r="AQ1420" i="62" s="1"/>
  <c r="AP1188" i="62"/>
  <c r="AP1420" i="62" s="1"/>
  <c r="AO1188" i="62"/>
  <c r="AO1420" i="62" s="1"/>
  <c r="AN1188" i="62"/>
  <c r="AN1420" i="62" s="1"/>
  <c r="AM1188" i="62"/>
  <c r="AM1420" i="62" s="1"/>
  <c r="AL1188" i="62"/>
  <c r="AL1420" i="62" s="1"/>
  <c r="AK1188" i="62"/>
  <c r="AK1420" i="62" s="1"/>
  <c r="AJ1188" i="62"/>
  <c r="AJ1420" i="62" s="1"/>
  <c r="AI1188" i="62"/>
  <c r="AI1420" i="62" s="1"/>
  <c r="AH1188" i="62"/>
  <c r="AH1420" i="62" s="1"/>
  <c r="AG1188" i="62"/>
  <c r="AG1420" i="62" s="1"/>
  <c r="AF1188" i="62"/>
  <c r="AF1420" i="62" s="1"/>
  <c r="AE1188" i="62"/>
  <c r="AE1420" i="62" s="1"/>
  <c r="AD1188" i="62"/>
  <c r="AD1420" i="62" s="1"/>
  <c r="AC1188" i="62"/>
  <c r="AC1420" i="62" s="1"/>
  <c r="AB1188" i="62"/>
  <c r="AB1420" i="62" s="1"/>
  <c r="AA1188" i="62"/>
  <c r="AA1420" i="62" s="1"/>
  <c r="Z1188" i="62"/>
  <c r="Z1420" i="62" s="1"/>
  <c r="Y1188" i="62"/>
  <c r="Y1420" i="62" s="1"/>
  <c r="X1188" i="62"/>
  <c r="X1420" i="62" s="1"/>
  <c r="W1188" i="62"/>
  <c r="W1420" i="62" s="1"/>
  <c r="V1188" i="62"/>
  <c r="V1420" i="62" s="1"/>
  <c r="U1188" i="62"/>
  <c r="U1420" i="62" s="1"/>
  <c r="T1188" i="62"/>
  <c r="T1420" i="62" s="1"/>
  <c r="S1188" i="62"/>
  <c r="S1420" i="62" s="1"/>
  <c r="R1188" i="62"/>
  <c r="R1420" i="62" s="1"/>
  <c r="Q1188" i="62"/>
  <c r="Q1420" i="62" s="1"/>
  <c r="P1188" i="62"/>
  <c r="P1420" i="62" s="1"/>
  <c r="O1188" i="62"/>
  <c r="O1420" i="62" s="1"/>
  <c r="N1188" i="62"/>
  <c r="FL1187" i="62"/>
  <c r="FJ1187" i="62"/>
  <c r="FI1187" i="62"/>
  <c r="FH1187" i="62"/>
  <c r="FF1187" i="62"/>
  <c r="EZ1187" i="62"/>
  <c r="EY1187" i="62"/>
  <c r="EX1187" i="62"/>
  <c r="EW1187" i="62"/>
  <c r="EV1187" i="62"/>
  <c r="EU1187" i="62"/>
  <c r="ET1187" i="62"/>
  <c r="EM1187" i="62"/>
  <c r="EL1187" i="62"/>
  <c r="EK1187" i="62"/>
  <c r="EJ1187" i="62"/>
  <c r="EI1187" i="62"/>
  <c r="EH1187" i="62"/>
  <c r="EG1187" i="62"/>
  <c r="DO1187" i="62"/>
  <c r="DN1187" i="62"/>
  <c r="DM1187" i="62"/>
  <c r="DL1187" i="62"/>
  <c r="DK1187" i="62"/>
  <c r="DJ1187" i="62"/>
  <c r="DI1187" i="62"/>
  <c r="DH1187" i="62"/>
  <c r="DG1187" i="62"/>
  <c r="DF1187" i="62"/>
  <c r="DE1187" i="62"/>
  <c r="DD1187" i="62"/>
  <c r="DC1187" i="62"/>
  <c r="DB1187" i="62"/>
  <c r="DA1187" i="62"/>
  <c r="CZ1187" i="62"/>
  <c r="CU1187" i="62"/>
  <c r="CT1187" i="62"/>
  <c r="CS1187" i="62"/>
  <c r="CR1187" i="62"/>
  <c r="CH1187" i="62"/>
  <c r="CG1187" i="62"/>
  <c r="CF1187" i="62"/>
  <c r="CE1187" i="62"/>
  <c r="CA1187" i="62"/>
  <c r="BZ1187" i="62"/>
  <c r="BY1187" i="62"/>
  <c r="BX1187" i="62"/>
  <c r="BW1187" i="62"/>
  <c r="BV1187" i="62"/>
  <c r="BU1187" i="62"/>
  <c r="BT1187" i="62"/>
  <c r="BS1187" i="62"/>
  <c r="BB1187" i="62"/>
  <c r="BA1187" i="62"/>
  <c r="AZ1187" i="62"/>
  <c r="AY1187" i="62"/>
  <c r="AX1187" i="62"/>
  <c r="AW1187" i="62"/>
  <c r="AV1187" i="62"/>
  <c r="AU1187" i="62"/>
  <c r="AT1187" i="62"/>
  <c r="AS1187" i="62"/>
  <c r="AR1187" i="62"/>
  <c r="AQ1187" i="62"/>
  <c r="AP1187" i="62"/>
  <c r="AO1187" i="62"/>
  <c r="AN1187" i="62"/>
  <c r="AM1187" i="62"/>
  <c r="AL1187" i="62"/>
  <c r="AK1187" i="62"/>
  <c r="AJ1187" i="62"/>
  <c r="AI1187" i="62"/>
  <c r="AH1187" i="62"/>
  <c r="AG1187" i="62"/>
  <c r="AF1187" i="62"/>
  <c r="AE1187" i="62"/>
  <c r="AD1187" i="62"/>
  <c r="AC1187" i="62"/>
  <c r="AB1187" i="62"/>
  <c r="AA1187" i="62"/>
  <c r="Z1187" i="62"/>
  <c r="Y1187" i="62"/>
  <c r="X1187" i="62"/>
  <c r="W1187" i="62"/>
  <c r="V1187" i="62"/>
  <c r="U1187" i="62"/>
  <c r="T1187" i="62"/>
  <c r="S1187" i="62"/>
  <c r="R1187" i="62"/>
  <c r="Q1187" i="62"/>
  <c r="P1187" i="62"/>
  <c r="O1187" i="62"/>
  <c r="N1187" i="62"/>
  <c r="FL1186" i="62"/>
  <c r="FL1418" i="62" s="1"/>
  <c r="FJ1186" i="62"/>
  <c r="FJ1418" i="62" s="1"/>
  <c r="FI1186" i="62"/>
  <c r="FI1418" i="62" s="1"/>
  <c r="FH1186" i="62"/>
  <c r="FH1418" i="62" s="1"/>
  <c r="FF1186" i="62"/>
  <c r="FF1418" i="62" s="1"/>
  <c r="EZ1186" i="62"/>
  <c r="EZ1418" i="62" s="1"/>
  <c r="EY1186" i="62"/>
  <c r="EY1418" i="62" s="1"/>
  <c r="EX1186" i="62"/>
  <c r="EX1418" i="62" s="1"/>
  <c r="EW1186" i="62"/>
  <c r="EW1418" i="62" s="1"/>
  <c r="EV1186" i="62"/>
  <c r="EV1418" i="62" s="1"/>
  <c r="EU1186" i="62"/>
  <c r="EU1418" i="62" s="1"/>
  <c r="ET1186" i="62"/>
  <c r="ET1418" i="62" s="1"/>
  <c r="EM1186" i="62"/>
  <c r="EM1418" i="62" s="1"/>
  <c r="EL1186" i="62"/>
  <c r="EL1418" i="62" s="1"/>
  <c r="EK1186" i="62"/>
  <c r="EK1418" i="62" s="1"/>
  <c r="EJ1186" i="62"/>
  <c r="EJ1418" i="62" s="1"/>
  <c r="EI1186" i="62"/>
  <c r="EI1418" i="62" s="1"/>
  <c r="EH1186" i="62"/>
  <c r="EH1418" i="62" s="1"/>
  <c r="EG1186" i="62"/>
  <c r="EG1418" i="62" s="1"/>
  <c r="DO1186" i="62"/>
  <c r="DO1418" i="62" s="1"/>
  <c r="DN1186" i="62"/>
  <c r="DN1418" i="62" s="1"/>
  <c r="DM1186" i="62"/>
  <c r="DM1418" i="62" s="1"/>
  <c r="DL1186" i="62"/>
  <c r="DL1418" i="62" s="1"/>
  <c r="DK1186" i="62"/>
  <c r="DK1418" i="62" s="1"/>
  <c r="DJ1186" i="62"/>
  <c r="DJ1418" i="62" s="1"/>
  <c r="DI1186" i="62"/>
  <c r="DI1418" i="62" s="1"/>
  <c r="DH1186" i="62"/>
  <c r="DH1418" i="62" s="1"/>
  <c r="DG1186" i="62"/>
  <c r="DG1418" i="62" s="1"/>
  <c r="DF1186" i="62"/>
  <c r="DF1418" i="62" s="1"/>
  <c r="DE1186" i="62"/>
  <c r="DE1418" i="62" s="1"/>
  <c r="DD1186" i="62"/>
  <c r="DD1418" i="62" s="1"/>
  <c r="DC1186" i="62"/>
  <c r="DC1418" i="62" s="1"/>
  <c r="DB1186" i="62"/>
  <c r="DB1418" i="62" s="1"/>
  <c r="DA1186" i="62"/>
  <c r="DA1418" i="62" s="1"/>
  <c r="CZ1186" i="62"/>
  <c r="CZ1418" i="62" s="1"/>
  <c r="CU1186" i="62"/>
  <c r="CU1418" i="62" s="1"/>
  <c r="CT1186" i="62"/>
  <c r="CT1418" i="62" s="1"/>
  <c r="CS1186" i="62"/>
  <c r="CS1418" i="62" s="1"/>
  <c r="CR1186" i="62"/>
  <c r="CR1418" i="62" s="1"/>
  <c r="CH1186" i="62"/>
  <c r="CH1418" i="62" s="1"/>
  <c r="CG1186" i="62"/>
  <c r="CG1418" i="62" s="1"/>
  <c r="CF1186" i="62"/>
  <c r="CF1418" i="62" s="1"/>
  <c r="CE1186" i="62"/>
  <c r="CE1418" i="62" s="1"/>
  <c r="CA1186" i="62"/>
  <c r="CA1418" i="62" s="1"/>
  <c r="BZ1186" i="62"/>
  <c r="BZ1418" i="62" s="1"/>
  <c r="BY1186" i="62"/>
  <c r="BY1418" i="62" s="1"/>
  <c r="BX1186" i="62"/>
  <c r="BX1418" i="62" s="1"/>
  <c r="BW1186" i="62"/>
  <c r="BW1418" i="62" s="1"/>
  <c r="BV1186" i="62"/>
  <c r="BV1418" i="62" s="1"/>
  <c r="BU1186" i="62"/>
  <c r="BU1418" i="62" s="1"/>
  <c r="BT1186" i="62"/>
  <c r="BT1418" i="62" s="1"/>
  <c r="BS1186" i="62"/>
  <c r="BS1418" i="62" s="1"/>
  <c r="BB1186" i="62"/>
  <c r="BB1418" i="62" s="1"/>
  <c r="FV1418" i="62" s="1"/>
  <c r="BA1186" i="62"/>
  <c r="BA1418" i="62" s="1"/>
  <c r="FU1418" i="62" s="1"/>
  <c r="AZ1186" i="62"/>
  <c r="AZ1418" i="62" s="1"/>
  <c r="FT1418" i="62" s="1"/>
  <c r="AY1186" i="62"/>
  <c r="AY1418" i="62" s="1"/>
  <c r="FS1418" i="62" s="1"/>
  <c r="AX1186" i="62"/>
  <c r="AX1418" i="62" s="1"/>
  <c r="AW1186" i="62"/>
  <c r="AW1418" i="62" s="1"/>
  <c r="AV1186" i="62"/>
  <c r="AV1418" i="62" s="1"/>
  <c r="AU1186" i="62"/>
  <c r="AU1418" i="62" s="1"/>
  <c r="AT1186" i="62"/>
  <c r="AT1418" i="62" s="1"/>
  <c r="AS1186" i="62"/>
  <c r="AS1418" i="62" s="1"/>
  <c r="AR1186" i="62"/>
  <c r="AR1418" i="62" s="1"/>
  <c r="AQ1186" i="62"/>
  <c r="AQ1418" i="62" s="1"/>
  <c r="AP1186" i="62"/>
  <c r="AP1418" i="62" s="1"/>
  <c r="AO1186" i="62"/>
  <c r="AO1418" i="62" s="1"/>
  <c r="AN1186" i="62"/>
  <c r="AN1418" i="62" s="1"/>
  <c r="AM1186" i="62"/>
  <c r="AM1418" i="62" s="1"/>
  <c r="AL1186" i="62"/>
  <c r="AL1418" i="62" s="1"/>
  <c r="AK1186" i="62"/>
  <c r="AK1418" i="62" s="1"/>
  <c r="AJ1186" i="62"/>
  <c r="AJ1418" i="62" s="1"/>
  <c r="AI1186" i="62"/>
  <c r="AI1418" i="62" s="1"/>
  <c r="AH1186" i="62"/>
  <c r="AH1418" i="62" s="1"/>
  <c r="AG1186" i="62"/>
  <c r="AG1418" i="62" s="1"/>
  <c r="AF1186" i="62"/>
  <c r="AF1418" i="62" s="1"/>
  <c r="AE1186" i="62"/>
  <c r="AE1418" i="62" s="1"/>
  <c r="AD1186" i="62"/>
  <c r="AD1418" i="62" s="1"/>
  <c r="AC1186" i="62"/>
  <c r="AC1418" i="62" s="1"/>
  <c r="AB1186" i="62"/>
  <c r="AB1418" i="62" s="1"/>
  <c r="AA1186" i="62"/>
  <c r="AA1418" i="62" s="1"/>
  <c r="Z1186" i="62"/>
  <c r="Z1418" i="62" s="1"/>
  <c r="Y1186" i="62"/>
  <c r="Y1418" i="62" s="1"/>
  <c r="X1186" i="62"/>
  <c r="X1418" i="62" s="1"/>
  <c r="W1186" i="62"/>
  <c r="W1418" i="62" s="1"/>
  <c r="V1186" i="62"/>
  <c r="V1418" i="62" s="1"/>
  <c r="U1186" i="62"/>
  <c r="U1418" i="62" s="1"/>
  <c r="T1186" i="62"/>
  <c r="T1418" i="62" s="1"/>
  <c r="S1186" i="62"/>
  <c r="S1418" i="62" s="1"/>
  <c r="R1186" i="62"/>
  <c r="R1418" i="62" s="1"/>
  <c r="Q1186" i="62"/>
  <c r="Q1418" i="62" s="1"/>
  <c r="P1186" i="62"/>
  <c r="P1418" i="62" s="1"/>
  <c r="O1186" i="62"/>
  <c r="O1418" i="62" s="1"/>
  <c r="N1186" i="62"/>
  <c r="FL1185" i="62"/>
  <c r="FJ1185" i="62"/>
  <c r="FI1185" i="62"/>
  <c r="FH1185" i="62"/>
  <c r="FF1185" i="62"/>
  <c r="EZ1185" i="62"/>
  <c r="EY1185" i="62"/>
  <c r="EX1185" i="62"/>
  <c r="EW1185" i="62"/>
  <c r="EV1185" i="62"/>
  <c r="EU1185" i="62"/>
  <c r="ET1185" i="62"/>
  <c r="EM1185" i="62"/>
  <c r="EL1185" i="62"/>
  <c r="EK1185" i="62"/>
  <c r="EJ1185" i="62"/>
  <c r="EI1185" i="62"/>
  <c r="EH1185" i="62"/>
  <c r="EG1185" i="62"/>
  <c r="DO1185" i="62"/>
  <c r="DN1185" i="62"/>
  <c r="DM1185" i="62"/>
  <c r="DL1185" i="62"/>
  <c r="DK1185" i="62"/>
  <c r="DJ1185" i="62"/>
  <c r="DI1185" i="62"/>
  <c r="DH1185" i="62"/>
  <c r="DG1185" i="62"/>
  <c r="DF1185" i="62"/>
  <c r="DE1185" i="62"/>
  <c r="DD1185" i="62"/>
  <c r="DC1185" i="62"/>
  <c r="DB1185" i="62"/>
  <c r="DA1185" i="62"/>
  <c r="CZ1185" i="62"/>
  <c r="CU1185" i="62"/>
  <c r="CT1185" i="62"/>
  <c r="CS1185" i="62"/>
  <c r="CR1185" i="62"/>
  <c r="CH1185" i="62"/>
  <c r="CG1185" i="62"/>
  <c r="CF1185" i="62"/>
  <c r="CE1185" i="62"/>
  <c r="CA1185" i="62"/>
  <c r="BZ1185" i="62"/>
  <c r="BY1185" i="62"/>
  <c r="BX1185" i="62"/>
  <c r="BW1185" i="62"/>
  <c r="BV1185" i="62"/>
  <c r="BU1185" i="62"/>
  <c r="BT1185" i="62"/>
  <c r="BS1185" i="62"/>
  <c r="BB1185" i="62"/>
  <c r="BA1185" i="62"/>
  <c r="AZ1185" i="62"/>
  <c r="AY1185" i="62"/>
  <c r="AX1185" i="62"/>
  <c r="AW1185" i="62"/>
  <c r="AV1185" i="62"/>
  <c r="AU1185" i="62"/>
  <c r="AT1185" i="62"/>
  <c r="AS1185" i="62"/>
  <c r="AR1185" i="62"/>
  <c r="AQ1185" i="62"/>
  <c r="AP1185" i="62"/>
  <c r="AO1185" i="62"/>
  <c r="AN1185" i="62"/>
  <c r="AM1185" i="62"/>
  <c r="AL1185" i="62"/>
  <c r="AK1185" i="62"/>
  <c r="AJ1185" i="62"/>
  <c r="AI1185" i="62"/>
  <c r="AH1185" i="62"/>
  <c r="AG1185" i="62"/>
  <c r="AF1185" i="62"/>
  <c r="AE1185" i="62"/>
  <c r="AD1185" i="62"/>
  <c r="AC1185" i="62"/>
  <c r="AB1185" i="62"/>
  <c r="AA1185" i="62"/>
  <c r="Z1185" i="62"/>
  <c r="Y1185" i="62"/>
  <c r="X1185" i="62"/>
  <c r="W1185" i="62"/>
  <c r="V1185" i="62"/>
  <c r="U1185" i="62"/>
  <c r="T1185" i="62"/>
  <c r="S1185" i="62"/>
  <c r="R1185" i="62"/>
  <c r="Q1185" i="62"/>
  <c r="P1185" i="62"/>
  <c r="O1185" i="62"/>
  <c r="N1185" i="62"/>
  <c r="FL1184" i="62"/>
  <c r="FL1416" i="62" s="1"/>
  <c r="FJ1184" i="62"/>
  <c r="FJ1416" i="62" s="1"/>
  <c r="FI1184" i="62"/>
  <c r="FI1416" i="62" s="1"/>
  <c r="FH1184" i="62"/>
  <c r="FH1416" i="62" s="1"/>
  <c r="FF1184" i="62"/>
  <c r="FF1416" i="62" s="1"/>
  <c r="EZ1184" i="62"/>
  <c r="EZ1416" i="62" s="1"/>
  <c r="EY1184" i="62"/>
  <c r="EY1416" i="62" s="1"/>
  <c r="EX1184" i="62"/>
  <c r="EX1416" i="62" s="1"/>
  <c r="EW1184" i="62"/>
  <c r="EW1416" i="62" s="1"/>
  <c r="EV1184" i="62"/>
  <c r="EV1416" i="62" s="1"/>
  <c r="EU1184" i="62"/>
  <c r="EU1416" i="62" s="1"/>
  <c r="ET1184" i="62"/>
  <c r="ET1416" i="62" s="1"/>
  <c r="EM1184" i="62"/>
  <c r="EM1416" i="62" s="1"/>
  <c r="EL1184" i="62"/>
  <c r="EL1416" i="62" s="1"/>
  <c r="EK1184" i="62"/>
  <c r="EK1416" i="62" s="1"/>
  <c r="EJ1184" i="62"/>
  <c r="EJ1416" i="62" s="1"/>
  <c r="EI1184" i="62"/>
  <c r="EI1416" i="62" s="1"/>
  <c r="EH1184" i="62"/>
  <c r="EH1416" i="62" s="1"/>
  <c r="EG1184" i="62"/>
  <c r="EG1416" i="62" s="1"/>
  <c r="DO1184" i="62"/>
  <c r="DO1416" i="62" s="1"/>
  <c r="DN1184" i="62"/>
  <c r="DN1416" i="62" s="1"/>
  <c r="DM1184" i="62"/>
  <c r="DM1416" i="62" s="1"/>
  <c r="DL1184" i="62"/>
  <c r="DL1416" i="62" s="1"/>
  <c r="DK1184" i="62"/>
  <c r="DK1416" i="62" s="1"/>
  <c r="DJ1184" i="62"/>
  <c r="DJ1416" i="62" s="1"/>
  <c r="DI1184" i="62"/>
  <c r="DI1416" i="62" s="1"/>
  <c r="DH1184" i="62"/>
  <c r="DH1416" i="62" s="1"/>
  <c r="DG1184" i="62"/>
  <c r="DG1416" i="62" s="1"/>
  <c r="DF1184" i="62"/>
  <c r="DF1416" i="62" s="1"/>
  <c r="DE1184" i="62"/>
  <c r="DE1416" i="62" s="1"/>
  <c r="DD1184" i="62"/>
  <c r="DD1416" i="62" s="1"/>
  <c r="DC1184" i="62"/>
  <c r="DC1416" i="62" s="1"/>
  <c r="DB1184" i="62"/>
  <c r="DB1416" i="62" s="1"/>
  <c r="DA1184" i="62"/>
  <c r="DA1416" i="62" s="1"/>
  <c r="CZ1184" i="62"/>
  <c r="CZ1416" i="62" s="1"/>
  <c r="CU1184" i="62"/>
  <c r="CU1416" i="62" s="1"/>
  <c r="CT1184" i="62"/>
  <c r="CT1416" i="62" s="1"/>
  <c r="CS1184" i="62"/>
  <c r="CS1416" i="62" s="1"/>
  <c r="CR1184" i="62"/>
  <c r="CH1184" i="62"/>
  <c r="CH1416" i="62" s="1"/>
  <c r="CG1184" i="62"/>
  <c r="CG1416" i="62" s="1"/>
  <c r="CF1184" i="62"/>
  <c r="CF1416" i="62" s="1"/>
  <c r="CE1184" i="62"/>
  <c r="CE1416" i="62" s="1"/>
  <c r="CA1184" i="62"/>
  <c r="CA1416" i="62" s="1"/>
  <c r="BZ1184" i="62"/>
  <c r="BZ1416" i="62" s="1"/>
  <c r="BY1184" i="62"/>
  <c r="BY1416" i="62" s="1"/>
  <c r="BX1184" i="62"/>
  <c r="BX1416" i="62" s="1"/>
  <c r="BW1184" i="62"/>
  <c r="BW1416" i="62" s="1"/>
  <c r="BV1184" i="62"/>
  <c r="BV1416" i="62" s="1"/>
  <c r="BU1184" i="62"/>
  <c r="BU1416" i="62" s="1"/>
  <c r="BT1184" i="62"/>
  <c r="BS1184" i="62"/>
  <c r="BS1416" i="62" s="1"/>
  <c r="BB1184" i="62"/>
  <c r="BB1416" i="62" s="1"/>
  <c r="FV1416" i="62" s="1"/>
  <c r="BA1184" i="62"/>
  <c r="BA1416" i="62" s="1"/>
  <c r="FU1416" i="62" s="1"/>
  <c r="AZ1184" i="62"/>
  <c r="AZ1416" i="62" s="1"/>
  <c r="FT1416" i="62" s="1"/>
  <c r="AY1184" i="62"/>
  <c r="AY1416" i="62" s="1"/>
  <c r="FS1416" i="62" s="1"/>
  <c r="AX1184" i="62"/>
  <c r="AW1184" i="62"/>
  <c r="AW1416" i="62" s="1"/>
  <c r="AV1184" i="62"/>
  <c r="AV1416" i="62" s="1"/>
  <c r="AU1184" i="62"/>
  <c r="AU1416" i="62" s="1"/>
  <c r="AT1184" i="62"/>
  <c r="AS1184" i="62"/>
  <c r="AS1416" i="62" s="1"/>
  <c r="AR1184" i="62"/>
  <c r="AQ1184" i="62"/>
  <c r="AQ1416" i="62" s="1"/>
  <c r="AP1184" i="62"/>
  <c r="AP1416" i="62" s="1"/>
  <c r="AO1184" i="62"/>
  <c r="AO1416" i="62" s="1"/>
  <c r="AN1184" i="62"/>
  <c r="AN1416" i="62" s="1"/>
  <c r="AM1184" i="62"/>
  <c r="AM1416" i="62" s="1"/>
  <c r="AL1184" i="62"/>
  <c r="AK1184" i="62"/>
  <c r="AK1416" i="62" s="1"/>
  <c r="AJ1184" i="62"/>
  <c r="AJ1416" i="62" s="1"/>
  <c r="AI1184" i="62"/>
  <c r="AI1416" i="62" s="1"/>
  <c r="AH1184" i="62"/>
  <c r="AG1184" i="62"/>
  <c r="AG1416" i="62" s="1"/>
  <c r="AF1184" i="62"/>
  <c r="AE1184" i="62"/>
  <c r="AE1416" i="62" s="1"/>
  <c r="AD1184" i="62"/>
  <c r="AD1416" i="62" s="1"/>
  <c r="AC1184" i="62"/>
  <c r="AC1416" i="62" s="1"/>
  <c r="AB1184" i="62"/>
  <c r="AB1416" i="62" s="1"/>
  <c r="AA1184" i="62"/>
  <c r="AA1416" i="62" s="1"/>
  <c r="Z1184" i="62"/>
  <c r="Z1416" i="62" s="1"/>
  <c r="Y1184" i="62"/>
  <c r="Y1416" i="62" s="1"/>
  <c r="X1184" i="62"/>
  <c r="X1416" i="62" s="1"/>
  <c r="W1184" i="62"/>
  <c r="W1416" i="62" s="1"/>
  <c r="V1184" i="62"/>
  <c r="V1416" i="62" s="1"/>
  <c r="U1184" i="62"/>
  <c r="U1416" i="62" s="1"/>
  <c r="T1184" i="62"/>
  <c r="T1416" i="62" s="1"/>
  <c r="S1184" i="62"/>
  <c r="S1416" i="62" s="1"/>
  <c r="R1184" i="62"/>
  <c r="R1416" i="62" s="1"/>
  <c r="Q1184" i="62"/>
  <c r="Q1416" i="62" s="1"/>
  <c r="P1184" i="62"/>
  <c r="P1416" i="62" s="1"/>
  <c r="O1184" i="62"/>
  <c r="O1416" i="62" s="1"/>
  <c r="N1184" i="62"/>
  <c r="FL1183" i="62"/>
  <c r="FJ1183" i="62"/>
  <c r="FI1183" i="62"/>
  <c r="FH1183" i="62"/>
  <c r="FF1183" i="62"/>
  <c r="EZ1183" i="62"/>
  <c r="EY1183" i="62"/>
  <c r="EX1183" i="62"/>
  <c r="EW1183" i="62"/>
  <c r="EV1183" i="62"/>
  <c r="EU1183" i="62"/>
  <c r="ET1183" i="62"/>
  <c r="EM1183" i="62"/>
  <c r="EL1183" i="62"/>
  <c r="EK1183" i="62"/>
  <c r="EJ1183" i="62"/>
  <c r="EI1183" i="62"/>
  <c r="EH1183" i="62"/>
  <c r="EG1183" i="62"/>
  <c r="DO1183" i="62"/>
  <c r="DN1183" i="62"/>
  <c r="DM1183" i="62"/>
  <c r="DL1183" i="62"/>
  <c r="DK1183" i="62"/>
  <c r="DJ1183" i="62"/>
  <c r="DI1183" i="62"/>
  <c r="DH1183" i="62"/>
  <c r="DG1183" i="62"/>
  <c r="DF1183" i="62"/>
  <c r="DE1183" i="62"/>
  <c r="DD1183" i="62"/>
  <c r="DC1183" i="62"/>
  <c r="DB1183" i="62"/>
  <c r="DA1183" i="62"/>
  <c r="CZ1183" i="62"/>
  <c r="CU1183" i="62"/>
  <c r="CT1183" i="62"/>
  <c r="CS1183" i="62"/>
  <c r="CR1183" i="62"/>
  <c r="CH1183" i="62"/>
  <c r="CG1183" i="62"/>
  <c r="CF1183" i="62"/>
  <c r="CE1183" i="62"/>
  <c r="CA1183" i="62"/>
  <c r="BZ1183" i="62"/>
  <c r="BY1183" i="62"/>
  <c r="BX1183" i="62"/>
  <c r="BW1183" i="62"/>
  <c r="BV1183" i="62"/>
  <c r="BU1183" i="62"/>
  <c r="BT1183" i="62"/>
  <c r="BS1183" i="62"/>
  <c r="BB1183" i="62"/>
  <c r="BA1183" i="62"/>
  <c r="AZ1183" i="62"/>
  <c r="AY1183" i="62"/>
  <c r="AX1183" i="62"/>
  <c r="AW1183" i="62"/>
  <c r="AV1183" i="62"/>
  <c r="AU1183" i="62"/>
  <c r="AT1183" i="62"/>
  <c r="AS1183" i="62"/>
  <c r="AR1183" i="62"/>
  <c r="AQ1183" i="62"/>
  <c r="AP1183" i="62"/>
  <c r="AO1183" i="62"/>
  <c r="AN1183" i="62"/>
  <c r="AM1183" i="62"/>
  <c r="AL1183" i="62"/>
  <c r="AK1183" i="62"/>
  <c r="AJ1183" i="62"/>
  <c r="AI1183" i="62"/>
  <c r="AH1183" i="62"/>
  <c r="AG1183" i="62"/>
  <c r="AF1183" i="62"/>
  <c r="AE1183" i="62"/>
  <c r="AD1183" i="62"/>
  <c r="AC1183" i="62"/>
  <c r="AB1183" i="62"/>
  <c r="AA1183" i="62"/>
  <c r="Z1183" i="62"/>
  <c r="Y1183" i="62"/>
  <c r="X1183" i="62"/>
  <c r="W1183" i="62"/>
  <c r="V1183" i="62"/>
  <c r="U1183" i="62"/>
  <c r="T1183" i="62"/>
  <c r="S1183" i="62"/>
  <c r="R1183" i="62"/>
  <c r="Q1183" i="62"/>
  <c r="P1183" i="62"/>
  <c r="O1183" i="62"/>
  <c r="N1183" i="62"/>
  <c r="F1183" i="62"/>
  <c r="F1184" i="62" s="1"/>
  <c r="F1185" i="62" s="1"/>
  <c r="F1186" i="62" s="1"/>
  <c r="F1187" i="62" s="1"/>
  <c r="F1188" i="62" s="1"/>
  <c r="F1189" i="62" s="1"/>
  <c r="F1190" i="62" s="1"/>
  <c r="F1191" i="62" s="1"/>
  <c r="F1192" i="62" s="1"/>
  <c r="F1193" i="62" s="1"/>
  <c r="F1194" i="62" s="1"/>
  <c r="F1195" i="62" s="1"/>
  <c r="F1196" i="62" s="1"/>
  <c r="F1197" i="62" s="1"/>
  <c r="F1198" i="62" s="1"/>
  <c r="F1199" i="62" s="1"/>
  <c r="F1200" i="62" s="1"/>
  <c r="F1201" i="62" s="1"/>
  <c r="F1202" i="62" s="1"/>
  <c r="F1203" i="62" s="1"/>
  <c r="F1204" i="62" s="1"/>
  <c r="F1205" i="62" s="1"/>
  <c r="F1206" i="62" s="1"/>
  <c r="FL1181" i="62"/>
  <c r="FL1413" i="62" s="1"/>
  <c r="FJ1181" i="62"/>
  <c r="FJ1413" i="62" s="1"/>
  <c r="FI1181" i="62"/>
  <c r="FI1413" i="62" s="1"/>
  <c r="FH1181" i="62"/>
  <c r="FH1413" i="62" s="1"/>
  <c r="FF1181" i="62"/>
  <c r="FF1413" i="62" s="1"/>
  <c r="EZ1181" i="62"/>
  <c r="EZ1413" i="62" s="1"/>
  <c r="EY1181" i="62"/>
  <c r="EY1413" i="62" s="1"/>
  <c r="EX1181" i="62"/>
  <c r="EX1413" i="62" s="1"/>
  <c r="EW1181" i="62"/>
  <c r="EW1413" i="62" s="1"/>
  <c r="EV1181" i="62"/>
  <c r="EV1413" i="62" s="1"/>
  <c r="EU1181" i="62"/>
  <c r="EU1413" i="62" s="1"/>
  <c r="ET1181" i="62"/>
  <c r="ET1413" i="62" s="1"/>
  <c r="EM1181" i="62"/>
  <c r="EM1413" i="62" s="1"/>
  <c r="EL1181" i="62"/>
  <c r="EL1413" i="62" s="1"/>
  <c r="EK1181" i="62"/>
  <c r="EK1413" i="62" s="1"/>
  <c r="EJ1181" i="62"/>
  <c r="EJ1413" i="62" s="1"/>
  <c r="EI1181" i="62"/>
  <c r="EI1413" i="62" s="1"/>
  <c r="EH1181" i="62"/>
  <c r="EH1413" i="62" s="1"/>
  <c r="EG1181" i="62"/>
  <c r="EG1413" i="62" s="1"/>
  <c r="DO1181" i="62"/>
  <c r="DO1413" i="62" s="1"/>
  <c r="DN1181" i="62"/>
  <c r="DN1413" i="62" s="1"/>
  <c r="DM1181" i="62"/>
  <c r="DM1413" i="62" s="1"/>
  <c r="DL1181" i="62"/>
  <c r="DL1413" i="62" s="1"/>
  <c r="DK1181" i="62"/>
  <c r="DK1413" i="62" s="1"/>
  <c r="DJ1181" i="62"/>
  <c r="DJ1413" i="62" s="1"/>
  <c r="DI1181" i="62"/>
  <c r="DI1413" i="62" s="1"/>
  <c r="DH1181" i="62"/>
  <c r="DH1413" i="62" s="1"/>
  <c r="DG1181" i="62"/>
  <c r="DG1413" i="62" s="1"/>
  <c r="DF1181" i="62"/>
  <c r="DF1413" i="62" s="1"/>
  <c r="DE1181" i="62"/>
  <c r="DE1413" i="62" s="1"/>
  <c r="DD1181" i="62"/>
  <c r="DD1413" i="62" s="1"/>
  <c r="DC1181" i="62"/>
  <c r="DC1413" i="62" s="1"/>
  <c r="DB1181" i="62"/>
  <c r="DB1413" i="62" s="1"/>
  <c r="DA1181" i="62"/>
  <c r="DA1413" i="62" s="1"/>
  <c r="CZ1181" i="62"/>
  <c r="CZ1413" i="62" s="1"/>
  <c r="CU1181" i="62"/>
  <c r="CU1413" i="62" s="1"/>
  <c r="CT1181" i="62"/>
  <c r="CT1413" i="62" s="1"/>
  <c r="CS1181" i="62"/>
  <c r="CS1413" i="62" s="1"/>
  <c r="CR1181" i="62"/>
  <c r="CR1413" i="62" s="1"/>
  <c r="CH1181" i="62"/>
  <c r="CH1413" i="62" s="1"/>
  <c r="CG1181" i="62"/>
  <c r="CG1413" i="62" s="1"/>
  <c r="CF1181" i="62"/>
  <c r="CF1413" i="62" s="1"/>
  <c r="CE1181" i="62"/>
  <c r="CE1413" i="62" s="1"/>
  <c r="CA1181" i="62"/>
  <c r="CA1413" i="62" s="1"/>
  <c r="BZ1181" i="62"/>
  <c r="BZ1413" i="62" s="1"/>
  <c r="BY1181" i="62"/>
  <c r="BY1413" i="62" s="1"/>
  <c r="BX1181" i="62"/>
  <c r="BX1413" i="62" s="1"/>
  <c r="BW1181" i="62"/>
  <c r="BW1413" i="62" s="1"/>
  <c r="BV1181" i="62"/>
  <c r="BV1413" i="62" s="1"/>
  <c r="BU1181" i="62"/>
  <c r="BU1413" i="62" s="1"/>
  <c r="BT1181" i="62"/>
  <c r="BT1413" i="62" s="1"/>
  <c r="BS1181" i="62"/>
  <c r="BS1413" i="62" s="1"/>
  <c r="BB1181" i="62"/>
  <c r="BB1413" i="62" s="1"/>
  <c r="FV1413" i="62" s="1"/>
  <c r="BA1181" i="62"/>
  <c r="BA1413" i="62" s="1"/>
  <c r="FU1413" i="62" s="1"/>
  <c r="AZ1181" i="62"/>
  <c r="AZ1413" i="62" s="1"/>
  <c r="FT1413" i="62" s="1"/>
  <c r="AY1181" i="62"/>
  <c r="AY1413" i="62" s="1"/>
  <c r="FS1413" i="62" s="1"/>
  <c r="AX1181" i="62"/>
  <c r="AX1413" i="62" s="1"/>
  <c r="AW1181" i="62"/>
  <c r="AW1413" i="62" s="1"/>
  <c r="AV1181" i="62"/>
  <c r="AV1413" i="62" s="1"/>
  <c r="AU1181" i="62"/>
  <c r="AU1413" i="62" s="1"/>
  <c r="AT1181" i="62"/>
  <c r="AT1413" i="62" s="1"/>
  <c r="AS1181" i="62"/>
  <c r="AS1413" i="62" s="1"/>
  <c r="AR1181" i="62"/>
  <c r="AR1413" i="62" s="1"/>
  <c r="AQ1181" i="62"/>
  <c r="AQ1413" i="62" s="1"/>
  <c r="AP1181" i="62"/>
  <c r="AP1413" i="62" s="1"/>
  <c r="AO1181" i="62"/>
  <c r="AO1413" i="62" s="1"/>
  <c r="AN1181" i="62"/>
  <c r="AN1413" i="62" s="1"/>
  <c r="AM1181" i="62"/>
  <c r="AM1413" i="62" s="1"/>
  <c r="AL1181" i="62"/>
  <c r="AL1413" i="62" s="1"/>
  <c r="AK1181" i="62"/>
  <c r="AK1413" i="62" s="1"/>
  <c r="AJ1181" i="62"/>
  <c r="AJ1413" i="62" s="1"/>
  <c r="AI1181" i="62"/>
  <c r="AI1413" i="62" s="1"/>
  <c r="AH1181" i="62"/>
  <c r="AH1413" i="62" s="1"/>
  <c r="AG1181" i="62"/>
  <c r="AG1413" i="62" s="1"/>
  <c r="AF1181" i="62"/>
  <c r="AF1413" i="62" s="1"/>
  <c r="AE1181" i="62"/>
  <c r="AE1413" i="62" s="1"/>
  <c r="AD1181" i="62"/>
  <c r="AD1413" i="62" s="1"/>
  <c r="AC1181" i="62"/>
  <c r="AC1413" i="62" s="1"/>
  <c r="AB1181" i="62"/>
  <c r="AB1413" i="62" s="1"/>
  <c r="AA1181" i="62"/>
  <c r="AA1413" i="62" s="1"/>
  <c r="Z1181" i="62"/>
  <c r="Z1413" i="62" s="1"/>
  <c r="Y1181" i="62"/>
  <c r="Y1413" i="62" s="1"/>
  <c r="X1181" i="62"/>
  <c r="X1413" i="62" s="1"/>
  <c r="W1181" i="62"/>
  <c r="W1413" i="62" s="1"/>
  <c r="V1181" i="62"/>
  <c r="V1413" i="62" s="1"/>
  <c r="U1181" i="62"/>
  <c r="U1413" i="62" s="1"/>
  <c r="T1181" i="62"/>
  <c r="T1413" i="62" s="1"/>
  <c r="S1181" i="62"/>
  <c r="S1413" i="62" s="1"/>
  <c r="R1181" i="62"/>
  <c r="R1413" i="62" s="1"/>
  <c r="Q1181" i="62"/>
  <c r="Q1413" i="62" s="1"/>
  <c r="P1181" i="62"/>
  <c r="P1413" i="62" s="1"/>
  <c r="O1181" i="62"/>
  <c r="O1413" i="62" s="1"/>
  <c r="N1181" i="62"/>
  <c r="FL1180" i="62"/>
  <c r="FL1412" i="62" s="1"/>
  <c r="FJ1180" i="62"/>
  <c r="FJ1412" i="62" s="1"/>
  <c r="FI1180" i="62"/>
  <c r="FI1412" i="62" s="1"/>
  <c r="FH1180" i="62"/>
  <c r="FH1412" i="62" s="1"/>
  <c r="FF1180" i="62"/>
  <c r="FF1412" i="62" s="1"/>
  <c r="EZ1180" i="62"/>
  <c r="EZ1412" i="62" s="1"/>
  <c r="EY1180" i="62"/>
  <c r="EY1412" i="62" s="1"/>
  <c r="EX1180" i="62"/>
  <c r="EX1412" i="62" s="1"/>
  <c r="EW1180" i="62"/>
  <c r="EW1412" i="62" s="1"/>
  <c r="EV1180" i="62"/>
  <c r="EV1412" i="62" s="1"/>
  <c r="EU1180" i="62"/>
  <c r="EU1412" i="62" s="1"/>
  <c r="ET1180" i="62"/>
  <c r="ET1412" i="62" s="1"/>
  <c r="EM1180" i="62"/>
  <c r="EM1412" i="62" s="1"/>
  <c r="EL1180" i="62"/>
  <c r="EL1412" i="62" s="1"/>
  <c r="EK1180" i="62"/>
  <c r="EK1412" i="62" s="1"/>
  <c r="EJ1180" i="62"/>
  <c r="EJ1412" i="62" s="1"/>
  <c r="EI1180" i="62"/>
  <c r="EI1412" i="62" s="1"/>
  <c r="EH1180" i="62"/>
  <c r="EH1412" i="62" s="1"/>
  <c r="EG1180" i="62"/>
  <c r="EG1412" i="62" s="1"/>
  <c r="DO1180" i="62"/>
  <c r="DO1412" i="62" s="1"/>
  <c r="DN1180" i="62"/>
  <c r="DN1412" i="62" s="1"/>
  <c r="DM1180" i="62"/>
  <c r="DM1412" i="62" s="1"/>
  <c r="DL1180" i="62"/>
  <c r="DL1412" i="62" s="1"/>
  <c r="DK1180" i="62"/>
  <c r="DK1412" i="62" s="1"/>
  <c r="DJ1180" i="62"/>
  <c r="DJ1412" i="62" s="1"/>
  <c r="DI1180" i="62"/>
  <c r="DI1412" i="62" s="1"/>
  <c r="DH1180" i="62"/>
  <c r="DH1412" i="62" s="1"/>
  <c r="DG1180" i="62"/>
  <c r="DG1412" i="62" s="1"/>
  <c r="DF1180" i="62"/>
  <c r="DF1412" i="62" s="1"/>
  <c r="DE1180" i="62"/>
  <c r="DE1412" i="62" s="1"/>
  <c r="DD1180" i="62"/>
  <c r="DD1412" i="62" s="1"/>
  <c r="DC1180" i="62"/>
  <c r="DC1412" i="62" s="1"/>
  <c r="DB1180" i="62"/>
  <c r="DB1412" i="62" s="1"/>
  <c r="DA1180" i="62"/>
  <c r="DA1412" i="62" s="1"/>
  <c r="CZ1180" i="62"/>
  <c r="CZ1412" i="62" s="1"/>
  <c r="CU1180" i="62"/>
  <c r="CU1412" i="62" s="1"/>
  <c r="CT1180" i="62"/>
  <c r="CT1412" i="62" s="1"/>
  <c r="CS1180" i="62"/>
  <c r="CS1412" i="62" s="1"/>
  <c r="CR1180" i="62"/>
  <c r="CR1412" i="62" s="1"/>
  <c r="CH1180" i="62"/>
  <c r="CH1412" i="62" s="1"/>
  <c r="CG1180" i="62"/>
  <c r="CG1412" i="62" s="1"/>
  <c r="CF1180" i="62"/>
  <c r="CF1412" i="62" s="1"/>
  <c r="CE1180" i="62"/>
  <c r="CE1412" i="62" s="1"/>
  <c r="CA1180" i="62"/>
  <c r="CA1412" i="62" s="1"/>
  <c r="BZ1180" i="62"/>
  <c r="BZ1412" i="62" s="1"/>
  <c r="BY1180" i="62"/>
  <c r="BY1412" i="62" s="1"/>
  <c r="BX1180" i="62"/>
  <c r="BX1412" i="62" s="1"/>
  <c r="BW1180" i="62"/>
  <c r="BW1412" i="62" s="1"/>
  <c r="BV1180" i="62"/>
  <c r="BV1412" i="62" s="1"/>
  <c r="BU1180" i="62"/>
  <c r="BU1412" i="62" s="1"/>
  <c r="BT1180" i="62"/>
  <c r="BT1412" i="62" s="1"/>
  <c r="BS1180" i="62"/>
  <c r="BS1412" i="62" s="1"/>
  <c r="BB1180" i="62"/>
  <c r="BB1412" i="62" s="1"/>
  <c r="FV1412" i="62" s="1"/>
  <c r="BA1180" i="62"/>
  <c r="BA1412" i="62" s="1"/>
  <c r="FU1412" i="62" s="1"/>
  <c r="AZ1180" i="62"/>
  <c r="AZ1412" i="62" s="1"/>
  <c r="FT1412" i="62" s="1"/>
  <c r="AY1180" i="62"/>
  <c r="AY1412" i="62" s="1"/>
  <c r="FS1412" i="62" s="1"/>
  <c r="AX1180" i="62"/>
  <c r="AX1412" i="62" s="1"/>
  <c r="AW1180" i="62"/>
  <c r="AW1412" i="62" s="1"/>
  <c r="AV1180" i="62"/>
  <c r="AV1412" i="62" s="1"/>
  <c r="AU1180" i="62"/>
  <c r="AU1412" i="62" s="1"/>
  <c r="AT1180" i="62"/>
  <c r="AT1412" i="62" s="1"/>
  <c r="AS1180" i="62"/>
  <c r="AS1412" i="62" s="1"/>
  <c r="AR1180" i="62"/>
  <c r="AR1412" i="62" s="1"/>
  <c r="AQ1180" i="62"/>
  <c r="AQ1412" i="62" s="1"/>
  <c r="AP1180" i="62"/>
  <c r="AP1412" i="62" s="1"/>
  <c r="AO1180" i="62"/>
  <c r="AO1412" i="62" s="1"/>
  <c r="AN1180" i="62"/>
  <c r="AN1412" i="62" s="1"/>
  <c r="AM1180" i="62"/>
  <c r="AM1412" i="62" s="1"/>
  <c r="AL1180" i="62"/>
  <c r="AL1412" i="62" s="1"/>
  <c r="AK1180" i="62"/>
  <c r="AK1412" i="62" s="1"/>
  <c r="AJ1180" i="62"/>
  <c r="AJ1412" i="62" s="1"/>
  <c r="AI1180" i="62"/>
  <c r="AI1412" i="62" s="1"/>
  <c r="AH1180" i="62"/>
  <c r="AH1412" i="62" s="1"/>
  <c r="AG1180" i="62"/>
  <c r="AG1412" i="62" s="1"/>
  <c r="AF1180" i="62"/>
  <c r="AF1412" i="62" s="1"/>
  <c r="AE1180" i="62"/>
  <c r="AE1412" i="62" s="1"/>
  <c r="AD1180" i="62"/>
  <c r="AD1412" i="62" s="1"/>
  <c r="AC1180" i="62"/>
  <c r="AC1412" i="62" s="1"/>
  <c r="AB1180" i="62"/>
  <c r="AB1412" i="62" s="1"/>
  <c r="AA1180" i="62"/>
  <c r="AA1412" i="62" s="1"/>
  <c r="Z1180" i="62"/>
  <c r="Z1412" i="62" s="1"/>
  <c r="Y1180" i="62"/>
  <c r="Y1412" i="62" s="1"/>
  <c r="X1180" i="62"/>
  <c r="X1412" i="62" s="1"/>
  <c r="W1180" i="62"/>
  <c r="W1412" i="62" s="1"/>
  <c r="V1180" i="62"/>
  <c r="V1412" i="62" s="1"/>
  <c r="U1180" i="62"/>
  <c r="U1412" i="62" s="1"/>
  <c r="T1180" i="62"/>
  <c r="T1412" i="62" s="1"/>
  <c r="S1180" i="62"/>
  <c r="S1412" i="62" s="1"/>
  <c r="R1180" i="62"/>
  <c r="R1412" i="62" s="1"/>
  <c r="Q1180" i="62"/>
  <c r="Q1412" i="62" s="1"/>
  <c r="P1180" i="62"/>
  <c r="P1412" i="62" s="1"/>
  <c r="O1180" i="62"/>
  <c r="O1412" i="62" s="1"/>
  <c r="N1180" i="62"/>
  <c r="FL1179" i="62"/>
  <c r="FL1411" i="62" s="1"/>
  <c r="FJ1179" i="62"/>
  <c r="FJ1411" i="62" s="1"/>
  <c r="FI1179" i="62"/>
  <c r="FI1411" i="62" s="1"/>
  <c r="FH1179" i="62"/>
  <c r="FH1411" i="62" s="1"/>
  <c r="FF1179" i="62"/>
  <c r="FF1411" i="62" s="1"/>
  <c r="EZ1179" i="62"/>
  <c r="EZ1411" i="62" s="1"/>
  <c r="EY1179" i="62"/>
  <c r="EY1411" i="62" s="1"/>
  <c r="EX1179" i="62"/>
  <c r="EX1411" i="62" s="1"/>
  <c r="EW1179" i="62"/>
  <c r="EW1411" i="62" s="1"/>
  <c r="EV1179" i="62"/>
  <c r="EV1411" i="62" s="1"/>
  <c r="EU1179" i="62"/>
  <c r="EU1411" i="62" s="1"/>
  <c r="ET1179" i="62"/>
  <c r="EM1179" i="62"/>
  <c r="EM1411" i="62" s="1"/>
  <c r="EL1179" i="62"/>
  <c r="EL1411" i="62" s="1"/>
  <c r="EK1179" i="62"/>
  <c r="EK1411" i="62" s="1"/>
  <c r="EJ1179" i="62"/>
  <c r="EJ1411" i="62" s="1"/>
  <c r="EI1179" i="62"/>
  <c r="EI1411" i="62" s="1"/>
  <c r="EH1179" i="62"/>
  <c r="EH1411" i="62" s="1"/>
  <c r="EG1179" i="62"/>
  <c r="EG1411" i="62" s="1"/>
  <c r="DO1179" i="62"/>
  <c r="DO1411" i="62" s="1"/>
  <c r="DN1179" i="62"/>
  <c r="DN1411" i="62" s="1"/>
  <c r="DM1179" i="62"/>
  <c r="DM1411" i="62" s="1"/>
  <c r="DL1179" i="62"/>
  <c r="DK1179" i="62"/>
  <c r="DK1411" i="62" s="1"/>
  <c r="DJ1179" i="62"/>
  <c r="DJ1411" i="62" s="1"/>
  <c r="DI1179" i="62"/>
  <c r="DI1411" i="62" s="1"/>
  <c r="DH1179" i="62"/>
  <c r="DH1411" i="62" s="1"/>
  <c r="DG1179" i="62"/>
  <c r="DG1411" i="62" s="1"/>
  <c r="DF1179" i="62"/>
  <c r="DF1411" i="62" s="1"/>
  <c r="DE1179" i="62"/>
  <c r="DE1411" i="62" s="1"/>
  <c r="DD1179" i="62"/>
  <c r="DD1411" i="62" s="1"/>
  <c r="DC1179" i="62"/>
  <c r="DC1411" i="62" s="1"/>
  <c r="DB1179" i="62"/>
  <c r="DB1411" i="62" s="1"/>
  <c r="DB1389" i="62" s="1"/>
  <c r="DA1179" i="62"/>
  <c r="DA1411" i="62" s="1"/>
  <c r="CZ1179" i="62"/>
  <c r="CU1179" i="62"/>
  <c r="CU1411" i="62" s="1"/>
  <c r="CT1179" i="62"/>
  <c r="CT1411" i="62" s="1"/>
  <c r="CS1179" i="62"/>
  <c r="CS1411" i="62" s="1"/>
  <c r="CR1179" i="62"/>
  <c r="CR1411" i="62" s="1"/>
  <c r="CH1179" i="62"/>
  <c r="CH1411" i="62" s="1"/>
  <c r="CG1179" i="62"/>
  <c r="CG1411" i="62" s="1"/>
  <c r="CF1179" i="62"/>
  <c r="CF1411" i="62" s="1"/>
  <c r="CE1179" i="62"/>
  <c r="CE1411" i="62" s="1"/>
  <c r="CA1179" i="62"/>
  <c r="CA1411" i="62" s="1"/>
  <c r="BZ1179" i="62"/>
  <c r="BZ1411" i="62" s="1"/>
  <c r="BY1179" i="62"/>
  <c r="BY1411" i="62" s="1"/>
  <c r="BX1179" i="62"/>
  <c r="BW1179" i="62"/>
  <c r="BW1411" i="62" s="1"/>
  <c r="BV1179" i="62"/>
  <c r="BV1411" i="62" s="1"/>
  <c r="BU1179" i="62"/>
  <c r="BU1411" i="62" s="1"/>
  <c r="BT1179" i="62"/>
  <c r="BT1411" i="62" s="1"/>
  <c r="BS1179" i="62"/>
  <c r="BS1411" i="62" s="1"/>
  <c r="BB1179" i="62"/>
  <c r="BB1411" i="62" s="1"/>
  <c r="BA1179" i="62"/>
  <c r="BA1411" i="62" s="1"/>
  <c r="AZ1179" i="62"/>
  <c r="AZ1411" i="62" s="1"/>
  <c r="AY1179" i="62"/>
  <c r="AY1411" i="62" s="1"/>
  <c r="AX1179" i="62"/>
  <c r="AX1411" i="62" s="1"/>
  <c r="AX1389" i="62" s="1"/>
  <c r="AW1179" i="62"/>
  <c r="AW1411" i="62" s="1"/>
  <c r="AV1179" i="62"/>
  <c r="AU1179" i="62"/>
  <c r="AU1411" i="62" s="1"/>
  <c r="AT1179" i="62"/>
  <c r="AT1411" i="62" s="1"/>
  <c r="AS1179" i="62"/>
  <c r="AS1411" i="62" s="1"/>
  <c r="AR1179" i="62"/>
  <c r="AR1411" i="62" s="1"/>
  <c r="AQ1179" i="62"/>
  <c r="AQ1411" i="62" s="1"/>
  <c r="AP1179" i="62"/>
  <c r="AP1411" i="62" s="1"/>
  <c r="AO1179" i="62"/>
  <c r="AO1411" i="62" s="1"/>
  <c r="AN1179" i="62"/>
  <c r="AN1411" i="62" s="1"/>
  <c r="AM1179" i="62"/>
  <c r="AM1411" i="62" s="1"/>
  <c r="AL1179" i="62"/>
  <c r="AL1411" i="62" s="1"/>
  <c r="AK1179" i="62"/>
  <c r="AK1411" i="62" s="1"/>
  <c r="AJ1179" i="62"/>
  <c r="AJ1411" i="62" s="1"/>
  <c r="AI1179" i="62"/>
  <c r="AI1411" i="62" s="1"/>
  <c r="AH1179" i="62"/>
  <c r="AH1411" i="62" s="1"/>
  <c r="AG1179" i="62"/>
  <c r="AG1411" i="62" s="1"/>
  <c r="AF1179" i="62"/>
  <c r="AF1411" i="62" s="1"/>
  <c r="AE1179" i="62"/>
  <c r="AE1411" i="62" s="1"/>
  <c r="AD1179" i="62"/>
  <c r="AD1411" i="62" s="1"/>
  <c r="AC1179" i="62"/>
  <c r="AC1411" i="62" s="1"/>
  <c r="AB1179" i="62"/>
  <c r="AB1411" i="62" s="1"/>
  <c r="AA1179" i="62"/>
  <c r="AA1411" i="62" s="1"/>
  <c r="Z1179" i="62"/>
  <c r="Z1411" i="62" s="1"/>
  <c r="Y1179" i="62"/>
  <c r="Y1411" i="62" s="1"/>
  <c r="X1179" i="62"/>
  <c r="W1179" i="62"/>
  <c r="W1411" i="62" s="1"/>
  <c r="V1179" i="62"/>
  <c r="V1411" i="62" s="1"/>
  <c r="U1179" i="62"/>
  <c r="U1411" i="62" s="1"/>
  <c r="T1179" i="62"/>
  <c r="T1411" i="62" s="1"/>
  <c r="S1179" i="62"/>
  <c r="S1411" i="62" s="1"/>
  <c r="R1179" i="62"/>
  <c r="R1411" i="62" s="1"/>
  <c r="Q1179" i="62"/>
  <c r="Q1411" i="62" s="1"/>
  <c r="P1179" i="62"/>
  <c r="P1411" i="62" s="1"/>
  <c r="O1179" i="62"/>
  <c r="O1411" i="62" s="1"/>
  <c r="N1179" i="62"/>
  <c r="F1179" i="62"/>
  <c r="F1180" i="62" s="1"/>
  <c r="F1181" i="62" s="1"/>
  <c r="FL1177" i="62"/>
  <c r="FL1349" i="62" s="1"/>
  <c r="FL1409" i="62" s="1"/>
  <c r="FJ1177" i="62"/>
  <c r="FJ1349" i="62" s="1"/>
  <c r="FJ1409" i="62" s="1"/>
  <c r="FI1177" i="62"/>
  <c r="FI1349" i="62" s="1"/>
  <c r="FH1177" i="62"/>
  <c r="FH1349" i="62" s="1"/>
  <c r="FF1177" i="62"/>
  <c r="FF1349" i="62" s="1"/>
  <c r="FF1409" i="62" s="1"/>
  <c r="EZ1177" i="62"/>
  <c r="EZ1349" i="62" s="1"/>
  <c r="EZ1409" i="62" s="1"/>
  <c r="EY1177" i="62"/>
  <c r="EY1349" i="62" s="1"/>
  <c r="EY1409" i="62" s="1"/>
  <c r="EX1177" i="62"/>
  <c r="EX1349" i="62" s="1"/>
  <c r="EW1177" i="62"/>
  <c r="EW1349" i="62" s="1"/>
  <c r="EV1177" i="62"/>
  <c r="EV1349" i="62" s="1"/>
  <c r="EV1409" i="62" s="1"/>
  <c r="EU1177" i="62"/>
  <c r="EU1349" i="62" s="1"/>
  <c r="ET1177" i="62"/>
  <c r="ET1349" i="62" s="1"/>
  <c r="ET1409" i="62" s="1"/>
  <c r="EM1177" i="62"/>
  <c r="EM1349" i="62" s="1"/>
  <c r="EM1409" i="62" s="1"/>
  <c r="EL1177" i="62"/>
  <c r="EL1349" i="62" s="1"/>
  <c r="EL1409" i="62" s="1"/>
  <c r="EK1177" i="62"/>
  <c r="EK1349" i="62" s="1"/>
  <c r="EJ1177" i="62"/>
  <c r="EJ1349" i="62" s="1"/>
  <c r="EI1177" i="62"/>
  <c r="EI1349" i="62" s="1"/>
  <c r="EI1409" i="62" s="1"/>
  <c r="EH1177" i="62"/>
  <c r="EH1349" i="62" s="1"/>
  <c r="EG1177" i="62"/>
  <c r="EG1349" i="62" s="1"/>
  <c r="EG1409" i="62" s="1"/>
  <c r="DO1177" i="62"/>
  <c r="DO1349" i="62" s="1"/>
  <c r="DO1409" i="62" s="1"/>
  <c r="DN1177" i="62"/>
  <c r="DN1349" i="62" s="1"/>
  <c r="DN1409" i="62" s="1"/>
  <c r="DM1177" i="62"/>
  <c r="DM1349" i="62" s="1"/>
  <c r="DM1409" i="62" s="1"/>
  <c r="DL1177" i="62"/>
  <c r="DL1349" i="62" s="1"/>
  <c r="DL1409" i="62" s="1"/>
  <c r="DK1177" i="62"/>
  <c r="DK1349" i="62" s="1"/>
  <c r="DK1409" i="62" s="1"/>
  <c r="DJ1177" i="62"/>
  <c r="DJ1349" i="62" s="1"/>
  <c r="DJ1409" i="62" s="1"/>
  <c r="DI1177" i="62"/>
  <c r="DI1349" i="62" s="1"/>
  <c r="DI1409" i="62" s="1"/>
  <c r="DH1177" i="62"/>
  <c r="DH1349" i="62" s="1"/>
  <c r="DH1409" i="62" s="1"/>
  <c r="DG1177" i="62"/>
  <c r="DG1349" i="62" s="1"/>
  <c r="DG1409" i="62" s="1"/>
  <c r="DF1177" i="62"/>
  <c r="DF1349" i="62" s="1"/>
  <c r="DF1409" i="62" s="1"/>
  <c r="DE1177" i="62"/>
  <c r="DE1349" i="62" s="1"/>
  <c r="DE1409" i="62" s="1"/>
  <c r="DD1177" i="62"/>
  <c r="DD1349" i="62" s="1"/>
  <c r="DD1409" i="62" s="1"/>
  <c r="DC1177" i="62"/>
  <c r="DC1349" i="62" s="1"/>
  <c r="DC1409" i="62" s="1"/>
  <c r="DB1177" i="62"/>
  <c r="DB1349" i="62" s="1"/>
  <c r="DB1409" i="62" s="1"/>
  <c r="DA1177" i="62"/>
  <c r="DA1349" i="62" s="1"/>
  <c r="DA1409" i="62" s="1"/>
  <c r="CZ1177" i="62"/>
  <c r="CZ1349" i="62" s="1"/>
  <c r="CZ1409" i="62" s="1"/>
  <c r="CU1177" i="62"/>
  <c r="CU1349" i="62" s="1"/>
  <c r="CU1409" i="62" s="1"/>
  <c r="CT1177" i="62"/>
  <c r="CT1349" i="62" s="1"/>
  <c r="CT1409" i="62" s="1"/>
  <c r="CS1177" i="62"/>
  <c r="CS1349" i="62" s="1"/>
  <c r="CS1409" i="62" s="1"/>
  <c r="CR1177" i="62"/>
  <c r="CR1349" i="62" s="1"/>
  <c r="CR1409" i="62" s="1"/>
  <c r="CH1177" i="62"/>
  <c r="CH1349" i="62" s="1"/>
  <c r="CH1409" i="62" s="1"/>
  <c r="CG1177" i="62"/>
  <c r="CG1349" i="62" s="1"/>
  <c r="CG1409" i="62" s="1"/>
  <c r="CF1177" i="62"/>
  <c r="CF1349" i="62" s="1"/>
  <c r="CF1409" i="62" s="1"/>
  <c r="CE1177" i="62"/>
  <c r="CE1349" i="62" s="1"/>
  <c r="CE1409" i="62" s="1"/>
  <c r="CA1177" i="62"/>
  <c r="CA1349" i="62" s="1"/>
  <c r="CA1409" i="62" s="1"/>
  <c r="BZ1177" i="62"/>
  <c r="BZ1349" i="62" s="1"/>
  <c r="BZ1409" i="62" s="1"/>
  <c r="BY1177" i="62"/>
  <c r="BY1349" i="62" s="1"/>
  <c r="BY1409" i="62" s="1"/>
  <c r="BX1177" i="62"/>
  <c r="BX1349" i="62" s="1"/>
  <c r="BX1409" i="62" s="1"/>
  <c r="BW1177" i="62"/>
  <c r="BW1349" i="62" s="1"/>
  <c r="BW1409" i="62" s="1"/>
  <c r="BV1177" i="62"/>
  <c r="BV1349" i="62" s="1"/>
  <c r="BV1409" i="62" s="1"/>
  <c r="BU1177" i="62"/>
  <c r="BU1349" i="62" s="1"/>
  <c r="BU1409" i="62" s="1"/>
  <c r="BT1177" i="62"/>
  <c r="BT1349" i="62" s="1"/>
  <c r="BT1409" i="62" s="1"/>
  <c r="BS1177" i="62"/>
  <c r="BS1349" i="62" s="1"/>
  <c r="BS1409" i="62" s="1"/>
  <c r="BB1177" i="62"/>
  <c r="BB1349" i="62" s="1"/>
  <c r="BB1409" i="62" s="1"/>
  <c r="FV1409" i="62" s="1"/>
  <c r="BA1177" i="62"/>
  <c r="BA1349" i="62" s="1"/>
  <c r="BA1409" i="62" s="1"/>
  <c r="FU1409" i="62" s="1"/>
  <c r="AZ1177" i="62"/>
  <c r="AZ1349" i="62" s="1"/>
  <c r="AZ1409" i="62" s="1"/>
  <c r="FT1409" i="62" s="1"/>
  <c r="AY1177" i="62"/>
  <c r="AY1349" i="62" s="1"/>
  <c r="AY1409" i="62" s="1"/>
  <c r="FS1409" i="62" s="1"/>
  <c r="AX1177" i="62"/>
  <c r="AX1349" i="62" s="1"/>
  <c r="AX1409" i="62" s="1"/>
  <c r="AW1177" i="62"/>
  <c r="AW1349" i="62" s="1"/>
  <c r="AW1409" i="62" s="1"/>
  <c r="AV1177" i="62"/>
  <c r="AV1349" i="62" s="1"/>
  <c r="AV1409" i="62" s="1"/>
  <c r="AU1177" i="62"/>
  <c r="AU1349" i="62" s="1"/>
  <c r="AU1409" i="62" s="1"/>
  <c r="AT1177" i="62"/>
  <c r="AT1349" i="62" s="1"/>
  <c r="AS1177" i="62"/>
  <c r="AS1349" i="62" s="1"/>
  <c r="AR1177" i="62"/>
  <c r="AR1349" i="62" s="1"/>
  <c r="AQ1177" i="62"/>
  <c r="AQ1349" i="62" s="1"/>
  <c r="AP1177" i="62"/>
  <c r="AP1349" i="62" s="1"/>
  <c r="AO1177" i="62"/>
  <c r="AO1349" i="62" s="1"/>
  <c r="AN1177" i="62"/>
  <c r="AN1349" i="62" s="1"/>
  <c r="AM1177" i="62"/>
  <c r="AM1349" i="62" s="1"/>
  <c r="AM1409" i="62" s="1"/>
  <c r="AL1177" i="62"/>
  <c r="AL1349" i="62" s="1"/>
  <c r="AL1409" i="62" s="1"/>
  <c r="AK1177" i="62"/>
  <c r="AK1349" i="62" s="1"/>
  <c r="AK1409" i="62" s="1"/>
  <c r="AJ1177" i="62"/>
  <c r="AJ1349" i="62" s="1"/>
  <c r="AJ1409" i="62" s="1"/>
  <c r="AI1177" i="62"/>
  <c r="AI1349" i="62" s="1"/>
  <c r="AI1409" i="62" s="1"/>
  <c r="AH1177" i="62"/>
  <c r="AH1349" i="62" s="1"/>
  <c r="AH1409" i="62" s="1"/>
  <c r="AG1177" i="62"/>
  <c r="AG1349" i="62" s="1"/>
  <c r="AG1409" i="62" s="1"/>
  <c r="AF1177" i="62"/>
  <c r="AF1349" i="62" s="1"/>
  <c r="AF1409" i="62" s="1"/>
  <c r="AE1177" i="62"/>
  <c r="AE1349" i="62" s="1"/>
  <c r="AE1409" i="62" s="1"/>
  <c r="AD1177" i="62"/>
  <c r="AD1349" i="62" s="1"/>
  <c r="AC1177" i="62"/>
  <c r="AC1349" i="62" s="1"/>
  <c r="AB1177" i="62"/>
  <c r="AB1349" i="62" s="1"/>
  <c r="AA1177" i="62"/>
  <c r="AA1349" i="62" s="1"/>
  <c r="Z1177" i="62"/>
  <c r="Z1349" i="62" s="1"/>
  <c r="Y1177" i="62"/>
  <c r="Y1349" i="62" s="1"/>
  <c r="X1177" i="62"/>
  <c r="X1349" i="62" s="1"/>
  <c r="W1177" i="62"/>
  <c r="W1349" i="62" s="1"/>
  <c r="V1177" i="62"/>
  <c r="V1349" i="62" s="1"/>
  <c r="V1409" i="62" s="1"/>
  <c r="U1177" i="62"/>
  <c r="U1349" i="62" s="1"/>
  <c r="U1409" i="62" s="1"/>
  <c r="T1177" i="62"/>
  <c r="T1349" i="62" s="1"/>
  <c r="T1409" i="62" s="1"/>
  <c r="S1177" i="62"/>
  <c r="S1349" i="62" s="1"/>
  <c r="S1409" i="62" s="1"/>
  <c r="R1177" i="62"/>
  <c r="R1349" i="62" s="1"/>
  <c r="R1409" i="62" s="1"/>
  <c r="Q1177" i="62"/>
  <c r="Q1349" i="62" s="1"/>
  <c r="Q1409" i="62" s="1"/>
  <c r="P1177" i="62"/>
  <c r="P1349" i="62" s="1"/>
  <c r="P1409" i="62" s="1"/>
  <c r="O1177" i="62"/>
  <c r="O1349" i="62" s="1"/>
  <c r="O1409" i="62" s="1"/>
  <c r="N1177" i="62"/>
  <c r="FL1176" i="62"/>
  <c r="FL1348" i="62" s="1"/>
  <c r="FL1408" i="62" s="1"/>
  <c r="FJ1176" i="62"/>
  <c r="FJ1348" i="62" s="1"/>
  <c r="FJ1408" i="62" s="1"/>
  <c r="FI1176" i="62"/>
  <c r="FI1348" i="62" s="1"/>
  <c r="FH1176" i="62"/>
  <c r="FH1348" i="62" s="1"/>
  <c r="FF1176" i="62"/>
  <c r="FF1348" i="62" s="1"/>
  <c r="FF1408" i="62" s="1"/>
  <c r="EZ1176" i="62"/>
  <c r="EZ1348" i="62" s="1"/>
  <c r="EZ1408" i="62" s="1"/>
  <c r="EY1176" i="62"/>
  <c r="EY1348" i="62" s="1"/>
  <c r="EY1408" i="62" s="1"/>
  <c r="EX1176" i="62"/>
  <c r="EX1348" i="62" s="1"/>
  <c r="EW1176" i="62"/>
  <c r="EW1348" i="62" s="1"/>
  <c r="EV1176" i="62"/>
  <c r="EV1348" i="62" s="1"/>
  <c r="EV1408" i="62" s="1"/>
  <c r="EU1176" i="62"/>
  <c r="EU1348" i="62" s="1"/>
  <c r="ET1176" i="62"/>
  <c r="ET1348" i="62" s="1"/>
  <c r="ET1408" i="62" s="1"/>
  <c r="EM1176" i="62"/>
  <c r="EM1348" i="62" s="1"/>
  <c r="EM1408" i="62" s="1"/>
  <c r="EL1176" i="62"/>
  <c r="EL1348" i="62" s="1"/>
  <c r="EL1408" i="62" s="1"/>
  <c r="EK1176" i="62"/>
  <c r="EK1348" i="62" s="1"/>
  <c r="EJ1176" i="62"/>
  <c r="EJ1348" i="62" s="1"/>
  <c r="EI1176" i="62"/>
  <c r="EI1348" i="62" s="1"/>
  <c r="EI1408" i="62" s="1"/>
  <c r="EH1176" i="62"/>
  <c r="EH1348" i="62" s="1"/>
  <c r="EG1176" i="62"/>
  <c r="EG1348" i="62" s="1"/>
  <c r="EG1408" i="62" s="1"/>
  <c r="DO1176" i="62"/>
  <c r="DO1348" i="62" s="1"/>
  <c r="DO1408" i="62" s="1"/>
  <c r="DN1176" i="62"/>
  <c r="DN1348" i="62" s="1"/>
  <c r="DN1408" i="62" s="1"/>
  <c r="DM1176" i="62"/>
  <c r="DM1348" i="62" s="1"/>
  <c r="DM1408" i="62" s="1"/>
  <c r="DL1176" i="62"/>
  <c r="DL1348" i="62" s="1"/>
  <c r="DL1408" i="62" s="1"/>
  <c r="DK1176" i="62"/>
  <c r="DK1348" i="62" s="1"/>
  <c r="DK1408" i="62" s="1"/>
  <c r="DJ1176" i="62"/>
  <c r="DJ1348" i="62" s="1"/>
  <c r="DJ1408" i="62" s="1"/>
  <c r="DI1176" i="62"/>
  <c r="DI1348" i="62" s="1"/>
  <c r="DI1408" i="62" s="1"/>
  <c r="DH1176" i="62"/>
  <c r="DH1348" i="62" s="1"/>
  <c r="DH1408" i="62" s="1"/>
  <c r="DG1176" i="62"/>
  <c r="DG1348" i="62" s="1"/>
  <c r="DG1408" i="62" s="1"/>
  <c r="DF1176" i="62"/>
  <c r="DF1348" i="62" s="1"/>
  <c r="DF1408" i="62" s="1"/>
  <c r="DE1176" i="62"/>
  <c r="DE1348" i="62" s="1"/>
  <c r="DE1408" i="62" s="1"/>
  <c r="DD1176" i="62"/>
  <c r="DD1348" i="62" s="1"/>
  <c r="DD1408" i="62" s="1"/>
  <c r="DC1176" i="62"/>
  <c r="DC1348" i="62" s="1"/>
  <c r="DC1408" i="62" s="1"/>
  <c r="DB1176" i="62"/>
  <c r="DB1348" i="62" s="1"/>
  <c r="DB1408" i="62" s="1"/>
  <c r="DA1176" i="62"/>
  <c r="DA1348" i="62" s="1"/>
  <c r="DA1408" i="62" s="1"/>
  <c r="CZ1176" i="62"/>
  <c r="CZ1348" i="62" s="1"/>
  <c r="CZ1408" i="62" s="1"/>
  <c r="CU1176" i="62"/>
  <c r="CU1348" i="62" s="1"/>
  <c r="CU1408" i="62" s="1"/>
  <c r="CT1176" i="62"/>
  <c r="CT1348" i="62" s="1"/>
  <c r="CT1408" i="62" s="1"/>
  <c r="CS1176" i="62"/>
  <c r="CS1348" i="62" s="1"/>
  <c r="CS1408" i="62" s="1"/>
  <c r="CR1176" i="62"/>
  <c r="CR1348" i="62" s="1"/>
  <c r="CR1408" i="62" s="1"/>
  <c r="CH1176" i="62"/>
  <c r="CH1348" i="62" s="1"/>
  <c r="CH1408" i="62" s="1"/>
  <c r="CG1176" i="62"/>
  <c r="CG1348" i="62" s="1"/>
  <c r="CG1408" i="62" s="1"/>
  <c r="CF1176" i="62"/>
  <c r="CF1348" i="62" s="1"/>
  <c r="CF1408" i="62" s="1"/>
  <c r="CE1176" i="62"/>
  <c r="CE1348" i="62" s="1"/>
  <c r="CE1408" i="62" s="1"/>
  <c r="CA1176" i="62"/>
  <c r="CA1348" i="62" s="1"/>
  <c r="CA1408" i="62" s="1"/>
  <c r="BZ1176" i="62"/>
  <c r="BZ1348" i="62" s="1"/>
  <c r="BZ1408" i="62" s="1"/>
  <c r="BY1176" i="62"/>
  <c r="BY1348" i="62" s="1"/>
  <c r="BY1408" i="62" s="1"/>
  <c r="BX1176" i="62"/>
  <c r="BX1348" i="62" s="1"/>
  <c r="BX1408" i="62" s="1"/>
  <c r="BW1176" i="62"/>
  <c r="BW1348" i="62" s="1"/>
  <c r="BW1408" i="62" s="1"/>
  <c r="BV1176" i="62"/>
  <c r="BV1348" i="62" s="1"/>
  <c r="BV1408" i="62" s="1"/>
  <c r="BU1176" i="62"/>
  <c r="BU1348" i="62" s="1"/>
  <c r="BU1408" i="62" s="1"/>
  <c r="BT1176" i="62"/>
  <c r="BT1348" i="62" s="1"/>
  <c r="BT1408" i="62" s="1"/>
  <c r="BS1176" i="62"/>
  <c r="BS1348" i="62" s="1"/>
  <c r="BS1408" i="62" s="1"/>
  <c r="BB1176" i="62"/>
  <c r="BB1348" i="62" s="1"/>
  <c r="BB1408" i="62" s="1"/>
  <c r="BA1176" i="62"/>
  <c r="BA1348" i="62" s="1"/>
  <c r="BA1408" i="62" s="1"/>
  <c r="AZ1176" i="62"/>
  <c r="AZ1348" i="62" s="1"/>
  <c r="AZ1408" i="62" s="1"/>
  <c r="AY1176" i="62"/>
  <c r="AY1348" i="62" s="1"/>
  <c r="AY1408" i="62" s="1"/>
  <c r="AX1176" i="62"/>
  <c r="AX1348" i="62" s="1"/>
  <c r="AX1408" i="62" s="1"/>
  <c r="AW1176" i="62"/>
  <c r="AW1348" i="62" s="1"/>
  <c r="AW1408" i="62" s="1"/>
  <c r="AV1176" i="62"/>
  <c r="AV1348" i="62" s="1"/>
  <c r="AV1408" i="62" s="1"/>
  <c r="AU1176" i="62"/>
  <c r="AU1348" i="62" s="1"/>
  <c r="AU1408" i="62" s="1"/>
  <c r="AT1176" i="62"/>
  <c r="AT1348" i="62" s="1"/>
  <c r="AS1176" i="62"/>
  <c r="AS1348" i="62" s="1"/>
  <c r="AR1176" i="62"/>
  <c r="AR1348" i="62" s="1"/>
  <c r="AQ1176" i="62"/>
  <c r="AQ1348" i="62" s="1"/>
  <c r="AP1176" i="62"/>
  <c r="AP1348" i="62" s="1"/>
  <c r="AO1176" i="62"/>
  <c r="AO1348" i="62" s="1"/>
  <c r="AN1176" i="62"/>
  <c r="AN1348" i="62" s="1"/>
  <c r="AM1176" i="62"/>
  <c r="AM1348" i="62" s="1"/>
  <c r="AM1408" i="62" s="1"/>
  <c r="AL1176" i="62"/>
  <c r="AL1348" i="62" s="1"/>
  <c r="AL1408" i="62" s="1"/>
  <c r="AK1176" i="62"/>
  <c r="AK1348" i="62" s="1"/>
  <c r="AK1408" i="62" s="1"/>
  <c r="AJ1176" i="62"/>
  <c r="AJ1348" i="62" s="1"/>
  <c r="AJ1408" i="62" s="1"/>
  <c r="AI1176" i="62"/>
  <c r="AI1348" i="62" s="1"/>
  <c r="AI1408" i="62" s="1"/>
  <c r="AH1176" i="62"/>
  <c r="AH1348" i="62" s="1"/>
  <c r="AH1408" i="62" s="1"/>
  <c r="AG1176" i="62"/>
  <c r="AG1348" i="62" s="1"/>
  <c r="AG1408" i="62" s="1"/>
  <c r="AF1176" i="62"/>
  <c r="AF1348" i="62" s="1"/>
  <c r="AF1408" i="62" s="1"/>
  <c r="AE1176" i="62"/>
  <c r="AE1348" i="62" s="1"/>
  <c r="AE1408" i="62" s="1"/>
  <c r="AD1176" i="62"/>
  <c r="AD1348" i="62" s="1"/>
  <c r="AC1176" i="62"/>
  <c r="AC1348" i="62" s="1"/>
  <c r="AB1176" i="62"/>
  <c r="AB1348" i="62" s="1"/>
  <c r="AA1176" i="62"/>
  <c r="AA1348" i="62" s="1"/>
  <c r="Z1176" i="62"/>
  <c r="Z1348" i="62" s="1"/>
  <c r="Y1176" i="62"/>
  <c r="Y1348" i="62" s="1"/>
  <c r="X1176" i="62"/>
  <c r="X1348" i="62" s="1"/>
  <c r="W1176" i="62"/>
  <c r="W1348" i="62" s="1"/>
  <c r="V1176" i="62"/>
  <c r="V1348" i="62" s="1"/>
  <c r="V1408" i="62" s="1"/>
  <c r="U1176" i="62"/>
  <c r="U1348" i="62" s="1"/>
  <c r="U1408" i="62" s="1"/>
  <c r="T1176" i="62"/>
  <c r="T1348" i="62" s="1"/>
  <c r="T1408" i="62" s="1"/>
  <c r="S1176" i="62"/>
  <c r="S1348" i="62" s="1"/>
  <c r="S1408" i="62" s="1"/>
  <c r="R1176" i="62"/>
  <c r="R1348" i="62" s="1"/>
  <c r="R1408" i="62" s="1"/>
  <c r="Q1176" i="62"/>
  <c r="Q1348" i="62" s="1"/>
  <c r="Q1408" i="62" s="1"/>
  <c r="P1176" i="62"/>
  <c r="P1348" i="62" s="1"/>
  <c r="P1408" i="62" s="1"/>
  <c r="O1176" i="62"/>
  <c r="O1348" i="62" s="1"/>
  <c r="O1408" i="62" s="1"/>
  <c r="N1176" i="62"/>
  <c r="FL1175" i="62"/>
  <c r="FL1347" i="62" s="1"/>
  <c r="FL1406" i="62" s="1"/>
  <c r="FL1502" i="62" s="1"/>
  <c r="FJ1175" i="62"/>
  <c r="FJ1347" i="62" s="1"/>
  <c r="FJ1406" i="62" s="1"/>
  <c r="FJ1502" i="62" s="1"/>
  <c r="FI1175" i="62"/>
  <c r="FI1347" i="62" s="1"/>
  <c r="FH1175" i="62"/>
  <c r="FH1347" i="62" s="1"/>
  <c r="FF1175" i="62"/>
  <c r="FF1347" i="62" s="1"/>
  <c r="FF1406" i="62" s="1"/>
  <c r="FF1502" i="62" s="1"/>
  <c r="EZ1175" i="62"/>
  <c r="EZ1347" i="62" s="1"/>
  <c r="EZ1406" i="62" s="1"/>
  <c r="EZ1502" i="62" s="1"/>
  <c r="EY1175" i="62"/>
  <c r="EY1347" i="62" s="1"/>
  <c r="EY1406" i="62" s="1"/>
  <c r="EY1502" i="62" s="1"/>
  <c r="EX1175" i="62"/>
  <c r="EX1347" i="62" s="1"/>
  <c r="EW1175" i="62"/>
  <c r="EW1347" i="62" s="1"/>
  <c r="EV1175" i="62"/>
  <c r="EV1347" i="62" s="1"/>
  <c r="EV1406" i="62" s="1"/>
  <c r="EV1502" i="62" s="1"/>
  <c r="EU1175" i="62"/>
  <c r="EU1347" i="62" s="1"/>
  <c r="ET1175" i="62"/>
  <c r="ET1347" i="62" s="1"/>
  <c r="ET1406" i="62" s="1"/>
  <c r="ET1502" i="62" s="1"/>
  <c r="EM1175" i="62"/>
  <c r="EM1347" i="62" s="1"/>
  <c r="EM1406" i="62" s="1"/>
  <c r="EM1502" i="62" s="1"/>
  <c r="EL1175" i="62"/>
  <c r="EL1347" i="62" s="1"/>
  <c r="EL1406" i="62" s="1"/>
  <c r="EL1502" i="62" s="1"/>
  <c r="EK1175" i="62"/>
  <c r="EK1347" i="62" s="1"/>
  <c r="EJ1175" i="62"/>
  <c r="EJ1347" i="62" s="1"/>
  <c r="EI1175" i="62"/>
  <c r="EI1347" i="62" s="1"/>
  <c r="EI1406" i="62" s="1"/>
  <c r="EI1502" i="62" s="1"/>
  <c r="EH1175" i="62"/>
  <c r="EH1347" i="62" s="1"/>
  <c r="EG1175" i="62"/>
  <c r="EG1347" i="62" s="1"/>
  <c r="EG1406" i="62" s="1"/>
  <c r="EG1502" i="62" s="1"/>
  <c r="DO1175" i="62"/>
  <c r="DO1347" i="62" s="1"/>
  <c r="DO1406" i="62" s="1"/>
  <c r="DO1502" i="62" s="1"/>
  <c r="DN1175" i="62"/>
  <c r="DN1347" i="62" s="1"/>
  <c r="DN1406" i="62" s="1"/>
  <c r="DN1502" i="62" s="1"/>
  <c r="DM1175" i="62"/>
  <c r="DM1347" i="62" s="1"/>
  <c r="DM1406" i="62" s="1"/>
  <c r="DM1502" i="62" s="1"/>
  <c r="DL1175" i="62"/>
  <c r="DL1347" i="62" s="1"/>
  <c r="DL1406" i="62" s="1"/>
  <c r="DL1502" i="62" s="1"/>
  <c r="DK1175" i="62"/>
  <c r="DK1347" i="62" s="1"/>
  <c r="DK1406" i="62" s="1"/>
  <c r="DK1502" i="62" s="1"/>
  <c r="DJ1175" i="62"/>
  <c r="DJ1347" i="62" s="1"/>
  <c r="DJ1406" i="62" s="1"/>
  <c r="DJ1502" i="62" s="1"/>
  <c r="DI1175" i="62"/>
  <c r="DI1347" i="62" s="1"/>
  <c r="DI1406" i="62" s="1"/>
  <c r="DI1502" i="62" s="1"/>
  <c r="DH1175" i="62"/>
  <c r="DH1347" i="62" s="1"/>
  <c r="DH1406" i="62" s="1"/>
  <c r="DH1502" i="62" s="1"/>
  <c r="DG1175" i="62"/>
  <c r="DG1347" i="62" s="1"/>
  <c r="DG1406" i="62" s="1"/>
  <c r="DG1502" i="62" s="1"/>
  <c r="DF1175" i="62"/>
  <c r="DF1347" i="62" s="1"/>
  <c r="DF1406" i="62" s="1"/>
  <c r="DF1502" i="62" s="1"/>
  <c r="DE1175" i="62"/>
  <c r="DE1347" i="62" s="1"/>
  <c r="DE1406" i="62" s="1"/>
  <c r="DE1502" i="62" s="1"/>
  <c r="DD1175" i="62"/>
  <c r="DD1347" i="62" s="1"/>
  <c r="DD1406" i="62" s="1"/>
  <c r="DD1502" i="62" s="1"/>
  <c r="DC1175" i="62"/>
  <c r="DC1347" i="62" s="1"/>
  <c r="DC1406" i="62" s="1"/>
  <c r="DC1502" i="62" s="1"/>
  <c r="DB1175" i="62"/>
  <c r="DB1347" i="62" s="1"/>
  <c r="DB1406" i="62" s="1"/>
  <c r="DB1502" i="62" s="1"/>
  <c r="DA1175" i="62"/>
  <c r="DA1347" i="62" s="1"/>
  <c r="DA1406" i="62" s="1"/>
  <c r="DA1502" i="62" s="1"/>
  <c r="CZ1175" i="62"/>
  <c r="CZ1347" i="62" s="1"/>
  <c r="CZ1406" i="62" s="1"/>
  <c r="CZ1502" i="62" s="1"/>
  <c r="CU1175" i="62"/>
  <c r="CU1347" i="62" s="1"/>
  <c r="CU1406" i="62" s="1"/>
  <c r="CU1502" i="62" s="1"/>
  <c r="CT1175" i="62"/>
  <c r="CT1347" i="62" s="1"/>
  <c r="CT1406" i="62" s="1"/>
  <c r="CT1502" i="62" s="1"/>
  <c r="CS1175" i="62"/>
  <c r="CS1347" i="62" s="1"/>
  <c r="CS1406" i="62" s="1"/>
  <c r="CS1502" i="62" s="1"/>
  <c r="CR1175" i="62"/>
  <c r="CR1347" i="62" s="1"/>
  <c r="CR1406" i="62" s="1"/>
  <c r="CR1502" i="62" s="1"/>
  <c r="CH1175" i="62"/>
  <c r="CH1347" i="62" s="1"/>
  <c r="CH1406" i="62" s="1"/>
  <c r="CH1502" i="62" s="1"/>
  <c r="CG1175" i="62"/>
  <c r="CG1347" i="62" s="1"/>
  <c r="CG1406" i="62" s="1"/>
  <c r="CG1502" i="62" s="1"/>
  <c r="CF1175" i="62"/>
  <c r="CF1347" i="62" s="1"/>
  <c r="CF1406" i="62" s="1"/>
  <c r="CF1502" i="62" s="1"/>
  <c r="CE1175" i="62"/>
  <c r="CE1347" i="62" s="1"/>
  <c r="CE1406" i="62" s="1"/>
  <c r="CE1502" i="62" s="1"/>
  <c r="CA1175" i="62"/>
  <c r="CA1347" i="62" s="1"/>
  <c r="CA1406" i="62" s="1"/>
  <c r="CA1502" i="62" s="1"/>
  <c r="BZ1175" i="62"/>
  <c r="BZ1347" i="62" s="1"/>
  <c r="BZ1406" i="62" s="1"/>
  <c r="BZ1502" i="62" s="1"/>
  <c r="BY1175" i="62"/>
  <c r="BY1347" i="62" s="1"/>
  <c r="BY1406" i="62" s="1"/>
  <c r="BY1502" i="62" s="1"/>
  <c r="BX1175" i="62"/>
  <c r="BX1347" i="62" s="1"/>
  <c r="BX1406" i="62" s="1"/>
  <c r="BX1502" i="62" s="1"/>
  <c r="BW1175" i="62"/>
  <c r="BW1347" i="62" s="1"/>
  <c r="BW1406" i="62" s="1"/>
  <c r="BW1502" i="62" s="1"/>
  <c r="BV1175" i="62"/>
  <c r="BV1347" i="62" s="1"/>
  <c r="BV1406" i="62" s="1"/>
  <c r="BV1502" i="62" s="1"/>
  <c r="BU1175" i="62"/>
  <c r="BU1347" i="62" s="1"/>
  <c r="BU1406" i="62" s="1"/>
  <c r="BU1502" i="62" s="1"/>
  <c r="BT1175" i="62"/>
  <c r="BT1347" i="62" s="1"/>
  <c r="BT1406" i="62" s="1"/>
  <c r="BT1502" i="62" s="1"/>
  <c r="BS1175" i="62"/>
  <c r="BS1347" i="62" s="1"/>
  <c r="BS1406" i="62" s="1"/>
  <c r="BS1502" i="62" s="1"/>
  <c r="BB1175" i="62"/>
  <c r="BB1347" i="62" s="1"/>
  <c r="BB1406" i="62" s="1"/>
  <c r="BA1175" i="62"/>
  <c r="BA1347" i="62" s="1"/>
  <c r="BA1406" i="62" s="1"/>
  <c r="AZ1175" i="62"/>
  <c r="AZ1347" i="62" s="1"/>
  <c r="AZ1406" i="62" s="1"/>
  <c r="AY1175" i="62"/>
  <c r="AY1347" i="62" s="1"/>
  <c r="AY1406" i="62" s="1"/>
  <c r="AX1175" i="62"/>
  <c r="AX1347" i="62" s="1"/>
  <c r="AX1406" i="62" s="1"/>
  <c r="AX1502" i="62" s="1"/>
  <c r="AW1175" i="62"/>
  <c r="AW1347" i="62" s="1"/>
  <c r="AW1406" i="62" s="1"/>
  <c r="AW1502" i="62" s="1"/>
  <c r="AV1175" i="62"/>
  <c r="AV1347" i="62" s="1"/>
  <c r="AV1406" i="62" s="1"/>
  <c r="AV1502" i="62" s="1"/>
  <c r="AU1175" i="62"/>
  <c r="AU1347" i="62" s="1"/>
  <c r="AU1406" i="62" s="1"/>
  <c r="AU1502" i="62" s="1"/>
  <c r="AT1175" i="62"/>
  <c r="AT1347" i="62" s="1"/>
  <c r="AS1175" i="62"/>
  <c r="AS1347" i="62" s="1"/>
  <c r="AR1175" i="62"/>
  <c r="AR1347" i="62" s="1"/>
  <c r="AQ1175" i="62"/>
  <c r="AQ1347" i="62" s="1"/>
  <c r="AP1175" i="62"/>
  <c r="AP1347" i="62" s="1"/>
  <c r="AO1175" i="62"/>
  <c r="AO1347" i="62" s="1"/>
  <c r="AN1175" i="62"/>
  <c r="AN1347" i="62" s="1"/>
  <c r="AM1175" i="62"/>
  <c r="AM1347" i="62" s="1"/>
  <c r="AM1406" i="62" s="1"/>
  <c r="AM1502" i="62" s="1"/>
  <c r="AL1175" i="62"/>
  <c r="AL1347" i="62" s="1"/>
  <c r="AL1406" i="62" s="1"/>
  <c r="AL1502" i="62" s="1"/>
  <c r="AK1175" i="62"/>
  <c r="AK1347" i="62" s="1"/>
  <c r="AK1406" i="62" s="1"/>
  <c r="AK1502" i="62" s="1"/>
  <c r="AJ1175" i="62"/>
  <c r="AJ1347" i="62" s="1"/>
  <c r="AJ1406" i="62" s="1"/>
  <c r="AJ1502" i="62" s="1"/>
  <c r="AI1175" i="62"/>
  <c r="AI1347" i="62" s="1"/>
  <c r="AI1406" i="62" s="1"/>
  <c r="AI1502" i="62" s="1"/>
  <c r="AH1175" i="62"/>
  <c r="AH1347" i="62" s="1"/>
  <c r="AH1406" i="62" s="1"/>
  <c r="AH1502" i="62" s="1"/>
  <c r="AG1175" i="62"/>
  <c r="AG1347" i="62" s="1"/>
  <c r="AG1406" i="62" s="1"/>
  <c r="AG1502" i="62" s="1"/>
  <c r="AF1175" i="62"/>
  <c r="AF1347" i="62" s="1"/>
  <c r="AF1406" i="62" s="1"/>
  <c r="AF1502" i="62" s="1"/>
  <c r="AE1175" i="62"/>
  <c r="AE1347" i="62" s="1"/>
  <c r="AE1406" i="62" s="1"/>
  <c r="AE1502" i="62" s="1"/>
  <c r="AD1175" i="62"/>
  <c r="AD1347" i="62" s="1"/>
  <c r="AC1175" i="62"/>
  <c r="AC1347" i="62" s="1"/>
  <c r="AB1175" i="62"/>
  <c r="AB1347" i="62" s="1"/>
  <c r="AA1175" i="62"/>
  <c r="AA1347" i="62" s="1"/>
  <c r="Z1175" i="62"/>
  <c r="Z1347" i="62" s="1"/>
  <c r="Y1175" i="62"/>
  <c r="Y1347" i="62" s="1"/>
  <c r="X1175" i="62"/>
  <c r="X1347" i="62" s="1"/>
  <c r="W1175" i="62"/>
  <c r="W1347" i="62" s="1"/>
  <c r="V1175" i="62"/>
  <c r="V1347" i="62" s="1"/>
  <c r="V1406" i="62" s="1"/>
  <c r="V1502" i="62" s="1"/>
  <c r="U1175" i="62"/>
  <c r="U1347" i="62" s="1"/>
  <c r="U1406" i="62" s="1"/>
  <c r="U1502" i="62" s="1"/>
  <c r="T1175" i="62"/>
  <c r="T1347" i="62" s="1"/>
  <c r="T1406" i="62" s="1"/>
  <c r="T1502" i="62" s="1"/>
  <c r="S1175" i="62"/>
  <c r="S1347" i="62" s="1"/>
  <c r="S1406" i="62" s="1"/>
  <c r="S1502" i="62" s="1"/>
  <c r="R1175" i="62"/>
  <c r="R1347" i="62" s="1"/>
  <c r="R1406" i="62" s="1"/>
  <c r="R1502" i="62" s="1"/>
  <c r="Q1175" i="62"/>
  <c r="Q1347" i="62" s="1"/>
  <c r="Q1406" i="62" s="1"/>
  <c r="Q1502" i="62" s="1"/>
  <c r="P1175" i="62"/>
  <c r="P1347" i="62" s="1"/>
  <c r="P1406" i="62" s="1"/>
  <c r="P1502" i="62" s="1"/>
  <c r="O1175" i="62"/>
  <c r="O1347" i="62" s="1"/>
  <c r="O1406" i="62" s="1"/>
  <c r="O1502" i="62" s="1"/>
  <c r="N1175" i="62"/>
  <c r="FL1174" i="62"/>
  <c r="FL1405" i="62" s="1"/>
  <c r="FJ1174" i="62"/>
  <c r="FJ1405" i="62" s="1"/>
  <c r="FI1174" i="62"/>
  <c r="FI1405" i="62" s="1"/>
  <c r="FH1174" i="62"/>
  <c r="FH1405" i="62" s="1"/>
  <c r="FF1174" i="62"/>
  <c r="FF1405" i="62" s="1"/>
  <c r="EZ1174" i="62"/>
  <c r="EZ1405" i="62" s="1"/>
  <c r="EY1174" i="62"/>
  <c r="EY1405" i="62" s="1"/>
  <c r="EX1174" i="62"/>
  <c r="EX1405" i="62" s="1"/>
  <c r="EW1174" i="62"/>
  <c r="EW1405" i="62" s="1"/>
  <c r="EV1174" i="62"/>
  <c r="EV1405" i="62" s="1"/>
  <c r="EU1174" i="62"/>
  <c r="EU1405" i="62" s="1"/>
  <c r="ET1174" i="62"/>
  <c r="ET1405" i="62" s="1"/>
  <c r="EM1174" i="62"/>
  <c r="EM1405" i="62" s="1"/>
  <c r="EL1174" i="62"/>
  <c r="EL1405" i="62" s="1"/>
  <c r="EK1174" i="62"/>
  <c r="EK1405" i="62" s="1"/>
  <c r="EJ1174" i="62"/>
  <c r="EJ1405" i="62" s="1"/>
  <c r="EI1174" i="62"/>
  <c r="EI1405" i="62" s="1"/>
  <c r="EH1174" i="62"/>
  <c r="EH1405" i="62" s="1"/>
  <c r="EG1174" i="62"/>
  <c r="EG1405" i="62" s="1"/>
  <c r="DO1174" i="62"/>
  <c r="DO1405" i="62" s="1"/>
  <c r="DN1174" i="62"/>
  <c r="DN1405" i="62" s="1"/>
  <c r="DM1174" i="62"/>
  <c r="DM1405" i="62" s="1"/>
  <c r="DL1174" i="62"/>
  <c r="DL1405" i="62" s="1"/>
  <c r="DK1174" i="62"/>
  <c r="DK1405" i="62" s="1"/>
  <c r="DJ1174" i="62"/>
  <c r="DJ1405" i="62" s="1"/>
  <c r="DI1174" i="62"/>
  <c r="DI1405" i="62" s="1"/>
  <c r="DH1174" i="62"/>
  <c r="DH1405" i="62" s="1"/>
  <c r="DG1174" i="62"/>
  <c r="DG1405" i="62" s="1"/>
  <c r="DF1174" i="62"/>
  <c r="DF1405" i="62" s="1"/>
  <c r="DE1174" i="62"/>
  <c r="DE1405" i="62" s="1"/>
  <c r="DD1174" i="62"/>
  <c r="DD1405" i="62" s="1"/>
  <c r="DC1174" i="62"/>
  <c r="DC1405" i="62" s="1"/>
  <c r="DB1174" i="62"/>
  <c r="DB1405" i="62" s="1"/>
  <c r="DA1174" i="62"/>
  <c r="DA1405" i="62" s="1"/>
  <c r="CZ1174" i="62"/>
  <c r="CZ1405" i="62" s="1"/>
  <c r="CU1174" i="62"/>
  <c r="CU1405" i="62" s="1"/>
  <c r="CT1174" i="62"/>
  <c r="CT1405" i="62" s="1"/>
  <c r="CS1174" i="62"/>
  <c r="CS1405" i="62" s="1"/>
  <c r="CR1174" i="62"/>
  <c r="CR1405" i="62" s="1"/>
  <c r="CH1174" i="62"/>
  <c r="CH1405" i="62" s="1"/>
  <c r="CG1174" i="62"/>
  <c r="CG1405" i="62" s="1"/>
  <c r="CF1174" i="62"/>
  <c r="CF1405" i="62" s="1"/>
  <c r="CE1174" i="62"/>
  <c r="CE1405" i="62" s="1"/>
  <c r="CA1174" i="62"/>
  <c r="CA1405" i="62" s="1"/>
  <c r="BZ1174" i="62"/>
  <c r="BZ1405" i="62" s="1"/>
  <c r="BY1174" i="62"/>
  <c r="BY1405" i="62" s="1"/>
  <c r="BX1174" i="62"/>
  <c r="BX1405" i="62" s="1"/>
  <c r="BW1174" i="62"/>
  <c r="BW1405" i="62" s="1"/>
  <c r="BV1174" i="62"/>
  <c r="BV1405" i="62" s="1"/>
  <c r="BU1174" i="62"/>
  <c r="BU1405" i="62" s="1"/>
  <c r="BT1174" i="62"/>
  <c r="BT1405" i="62" s="1"/>
  <c r="BS1174" i="62"/>
  <c r="BS1405" i="62" s="1"/>
  <c r="BB1174" i="62"/>
  <c r="BB1405" i="62" s="1"/>
  <c r="FV1405" i="62" s="1"/>
  <c r="BA1174" i="62"/>
  <c r="BA1405" i="62" s="1"/>
  <c r="FU1405" i="62" s="1"/>
  <c r="AZ1174" i="62"/>
  <c r="AZ1405" i="62" s="1"/>
  <c r="FT1405" i="62" s="1"/>
  <c r="AY1174" i="62"/>
  <c r="AY1405" i="62" s="1"/>
  <c r="FS1405" i="62" s="1"/>
  <c r="AX1174" i="62"/>
  <c r="AX1405" i="62" s="1"/>
  <c r="AW1174" i="62"/>
  <c r="AW1405" i="62" s="1"/>
  <c r="AV1174" i="62"/>
  <c r="AV1405" i="62" s="1"/>
  <c r="AU1174" i="62"/>
  <c r="AU1405" i="62" s="1"/>
  <c r="AT1174" i="62"/>
  <c r="AT1405" i="62" s="1"/>
  <c r="AS1174" i="62"/>
  <c r="AS1405" i="62" s="1"/>
  <c r="AR1174" i="62"/>
  <c r="AR1405" i="62" s="1"/>
  <c r="AQ1174" i="62"/>
  <c r="AQ1405" i="62" s="1"/>
  <c r="AP1174" i="62"/>
  <c r="AP1405" i="62" s="1"/>
  <c r="AO1174" i="62"/>
  <c r="AO1405" i="62" s="1"/>
  <c r="AN1174" i="62"/>
  <c r="AN1405" i="62" s="1"/>
  <c r="AM1174" i="62"/>
  <c r="AM1405" i="62" s="1"/>
  <c r="AL1174" i="62"/>
  <c r="AL1405" i="62" s="1"/>
  <c r="AK1174" i="62"/>
  <c r="AK1405" i="62" s="1"/>
  <c r="AJ1174" i="62"/>
  <c r="AJ1405" i="62" s="1"/>
  <c r="AI1174" i="62"/>
  <c r="AI1405" i="62" s="1"/>
  <c r="AH1174" i="62"/>
  <c r="AH1405" i="62" s="1"/>
  <c r="AG1174" i="62"/>
  <c r="AG1405" i="62" s="1"/>
  <c r="AF1174" i="62"/>
  <c r="AF1405" i="62" s="1"/>
  <c r="AE1174" i="62"/>
  <c r="AE1405" i="62" s="1"/>
  <c r="AD1174" i="62"/>
  <c r="AD1405" i="62" s="1"/>
  <c r="AC1174" i="62"/>
  <c r="AC1405" i="62" s="1"/>
  <c r="AB1174" i="62"/>
  <c r="AB1405" i="62" s="1"/>
  <c r="AA1174" i="62"/>
  <c r="AA1405" i="62" s="1"/>
  <c r="Z1174" i="62"/>
  <c r="Z1405" i="62" s="1"/>
  <c r="Y1174" i="62"/>
  <c r="Y1405" i="62" s="1"/>
  <c r="X1174" i="62"/>
  <c r="X1405" i="62" s="1"/>
  <c r="W1174" i="62"/>
  <c r="W1405" i="62" s="1"/>
  <c r="V1174" i="62"/>
  <c r="V1405" i="62" s="1"/>
  <c r="U1174" i="62"/>
  <c r="U1405" i="62" s="1"/>
  <c r="T1174" i="62"/>
  <c r="T1405" i="62" s="1"/>
  <c r="S1174" i="62"/>
  <c r="S1405" i="62" s="1"/>
  <c r="R1174" i="62"/>
  <c r="R1405" i="62" s="1"/>
  <c r="Q1174" i="62"/>
  <c r="Q1405" i="62" s="1"/>
  <c r="P1174" i="62"/>
  <c r="P1405" i="62" s="1"/>
  <c r="O1174" i="62"/>
  <c r="O1405" i="62" s="1"/>
  <c r="N1174" i="62"/>
  <c r="FL1173" i="62"/>
  <c r="FL1404" i="62" s="1"/>
  <c r="FJ1173" i="62"/>
  <c r="FJ1404" i="62" s="1"/>
  <c r="FI1173" i="62"/>
  <c r="FI1404" i="62" s="1"/>
  <c r="FH1173" i="62"/>
  <c r="FH1404" i="62" s="1"/>
  <c r="FF1173" i="62"/>
  <c r="FF1404" i="62" s="1"/>
  <c r="EZ1173" i="62"/>
  <c r="EZ1404" i="62" s="1"/>
  <c r="EY1173" i="62"/>
  <c r="EY1404" i="62" s="1"/>
  <c r="EX1173" i="62"/>
  <c r="EX1404" i="62" s="1"/>
  <c r="EW1173" i="62"/>
  <c r="EW1404" i="62" s="1"/>
  <c r="EV1173" i="62"/>
  <c r="EV1404" i="62" s="1"/>
  <c r="EU1173" i="62"/>
  <c r="EU1404" i="62" s="1"/>
  <c r="ET1173" i="62"/>
  <c r="ET1404" i="62" s="1"/>
  <c r="EM1173" i="62"/>
  <c r="EM1404" i="62" s="1"/>
  <c r="EL1173" i="62"/>
  <c r="EL1404" i="62" s="1"/>
  <c r="EK1173" i="62"/>
  <c r="EK1404" i="62" s="1"/>
  <c r="EJ1173" i="62"/>
  <c r="EJ1404" i="62" s="1"/>
  <c r="EI1173" i="62"/>
  <c r="EI1404" i="62" s="1"/>
  <c r="EH1173" i="62"/>
  <c r="EH1404" i="62" s="1"/>
  <c r="EG1173" i="62"/>
  <c r="EG1404" i="62" s="1"/>
  <c r="DO1173" i="62"/>
  <c r="DO1404" i="62" s="1"/>
  <c r="DN1173" i="62"/>
  <c r="DN1404" i="62" s="1"/>
  <c r="DM1173" i="62"/>
  <c r="DM1404" i="62" s="1"/>
  <c r="DL1173" i="62"/>
  <c r="DL1404" i="62" s="1"/>
  <c r="DK1173" i="62"/>
  <c r="DK1404" i="62" s="1"/>
  <c r="DJ1173" i="62"/>
  <c r="DJ1404" i="62" s="1"/>
  <c r="DI1173" i="62"/>
  <c r="DI1404" i="62" s="1"/>
  <c r="DH1173" i="62"/>
  <c r="DH1404" i="62" s="1"/>
  <c r="DG1173" i="62"/>
  <c r="DG1404" i="62" s="1"/>
  <c r="DF1173" i="62"/>
  <c r="DF1404" i="62" s="1"/>
  <c r="DE1173" i="62"/>
  <c r="DE1404" i="62" s="1"/>
  <c r="DD1173" i="62"/>
  <c r="DD1404" i="62" s="1"/>
  <c r="DC1173" i="62"/>
  <c r="DC1404" i="62" s="1"/>
  <c r="DB1173" i="62"/>
  <c r="DB1404" i="62" s="1"/>
  <c r="DA1173" i="62"/>
  <c r="DA1404" i="62" s="1"/>
  <c r="CZ1173" i="62"/>
  <c r="CZ1404" i="62" s="1"/>
  <c r="CU1173" i="62"/>
  <c r="CU1404" i="62" s="1"/>
  <c r="CT1173" i="62"/>
  <c r="CT1404" i="62" s="1"/>
  <c r="CS1173" i="62"/>
  <c r="CS1404" i="62" s="1"/>
  <c r="CR1173" i="62"/>
  <c r="CR1404" i="62" s="1"/>
  <c r="CH1173" i="62"/>
  <c r="CH1404" i="62" s="1"/>
  <c r="CG1173" i="62"/>
  <c r="CG1404" i="62" s="1"/>
  <c r="CF1173" i="62"/>
  <c r="CF1404" i="62" s="1"/>
  <c r="CE1173" i="62"/>
  <c r="CE1404" i="62" s="1"/>
  <c r="CA1173" i="62"/>
  <c r="CA1404" i="62" s="1"/>
  <c r="BZ1173" i="62"/>
  <c r="BZ1404" i="62" s="1"/>
  <c r="BY1173" i="62"/>
  <c r="BY1404" i="62" s="1"/>
  <c r="BX1173" i="62"/>
  <c r="BX1404" i="62" s="1"/>
  <c r="BW1173" i="62"/>
  <c r="BW1404" i="62" s="1"/>
  <c r="BV1173" i="62"/>
  <c r="BV1404" i="62" s="1"/>
  <c r="BU1173" i="62"/>
  <c r="BU1404" i="62" s="1"/>
  <c r="BT1173" i="62"/>
  <c r="BT1404" i="62" s="1"/>
  <c r="BS1173" i="62"/>
  <c r="BS1404" i="62" s="1"/>
  <c r="BB1173" i="62"/>
  <c r="BB1404" i="62" s="1"/>
  <c r="FV1404" i="62" s="1"/>
  <c r="BA1173" i="62"/>
  <c r="BA1404" i="62" s="1"/>
  <c r="FU1404" i="62" s="1"/>
  <c r="AZ1173" i="62"/>
  <c r="AZ1404" i="62" s="1"/>
  <c r="FT1404" i="62" s="1"/>
  <c r="AY1173" i="62"/>
  <c r="AY1404" i="62" s="1"/>
  <c r="FS1404" i="62" s="1"/>
  <c r="AX1173" i="62"/>
  <c r="AX1404" i="62" s="1"/>
  <c r="AW1173" i="62"/>
  <c r="AW1404" i="62" s="1"/>
  <c r="AV1173" i="62"/>
  <c r="AV1404" i="62" s="1"/>
  <c r="AU1173" i="62"/>
  <c r="AU1404" i="62" s="1"/>
  <c r="AT1173" i="62"/>
  <c r="AT1404" i="62" s="1"/>
  <c r="AS1173" i="62"/>
  <c r="AS1404" i="62" s="1"/>
  <c r="AR1173" i="62"/>
  <c r="AR1404" i="62" s="1"/>
  <c r="AQ1173" i="62"/>
  <c r="AQ1404" i="62" s="1"/>
  <c r="AP1173" i="62"/>
  <c r="AP1404" i="62" s="1"/>
  <c r="AO1173" i="62"/>
  <c r="AO1404" i="62" s="1"/>
  <c r="AN1173" i="62"/>
  <c r="AN1404" i="62" s="1"/>
  <c r="AM1173" i="62"/>
  <c r="AM1404" i="62" s="1"/>
  <c r="AL1173" i="62"/>
  <c r="AL1404" i="62" s="1"/>
  <c r="AK1173" i="62"/>
  <c r="AK1404" i="62" s="1"/>
  <c r="AJ1173" i="62"/>
  <c r="AJ1404" i="62" s="1"/>
  <c r="AI1173" i="62"/>
  <c r="AI1404" i="62" s="1"/>
  <c r="AH1173" i="62"/>
  <c r="AH1404" i="62" s="1"/>
  <c r="AG1173" i="62"/>
  <c r="AG1404" i="62" s="1"/>
  <c r="AF1173" i="62"/>
  <c r="AF1404" i="62" s="1"/>
  <c r="AE1173" i="62"/>
  <c r="AE1404" i="62" s="1"/>
  <c r="AD1173" i="62"/>
  <c r="AD1404" i="62" s="1"/>
  <c r="AC1173" i="62"/>
  <c r="AC1404" i="62" s="1"/>
  <c r="AB1173" i="62"/>
  <c r="AB1404" i="62" s="1"/>
  <c r="AA1173" i="62"/>
  <c r="AA1404" i="62" s="1"/>
  <c r="Z1173" i="62"/>
  <c r="Z1404" i="62" s="1"/>
  <c r="Y1173" i="62"/>
  <c r="Y1404" i="62" s="1"/>
  <c r="X1173" i="62"/>
  <c r="X1404" i="62" s="1"/>
  <c r="W1173" i="62"/>
  <c r="W1404" i="62" s="1"/>
  <c r="V1173" i="62"/>
  <c r="V1404" i="62" s="1"/>
  <c r="U1173" i="62"/>
  <c r="U1404" i="62" s="1"/>
  <c r="T1173" i="62"/>
  <c r="T1404" i="62" s="1"/>
  <c r="S1173" i="62"/>
  <c r="S1404" i="62" s="1"/>
  <c r="R1173" i="62"/>
  <c r="R1404" i="62" s="1"/>
  <c r="Q1173" i="62"/>
  <c r="Q1404" i="62" s="1"/>
  <c r="P1173" i="62"/>
  <c r="P1404" i="62" s="1"/>
  <c r="O1173" i="62"/>
  <c r="O1404" i="62" s="1"/>
  <c r="N1173" i="62"/>
  <c r="FL1172" i="62"/>
  <c r="FL1403" i="62" s="1"/>
  <c r="FJ1172" i="62"/>
  <c r="FJ1403" i="62" s="1"/>
  <c r="FI1172" i="62"/>
  <c r="FI1403" i="62" s="1"/>
  <c r="FH1172" i="62"/>
  <c r="FH1403" i="62" s="1"/>
  <c r="FF1172" i="62"/>
  <c r="FF1403" i="62" s="1"/>
  <c r="EZ1172" i="62"/>
  <c r="EZ1403" i="62" s="1"/>
  <c r="EY1172" i="62"/>
  <c r="EY1403" i="62" s="1"/>
  <c r="EX1172" i="62"/>
  <c r="EX1403" i="62" s="1"/>
  <c r="EW1172" i="62"/>
  <c r="EW1403" i="62" s="1"/>
  <c r="EV1172" i="62"/>
  <c r="EV1403" i="62" s="1"/>
  <c r="EU1172" i="62"/>
  <c r="EU1403" i="62" s="1"/>
  <c r="ET1172" i="62"/>
  <c r="ET1403" i="62" s="1"/>
  <c r="EM1172" i="62"/>
  <c r="EM1403" i="62" s="1"/>
  <c r="EL1172" i="62"/>
  <c r="EL1403" i="62" s="1"/>
  <c r="EK1172" i="62"/>
  <c r="EK1403" i="62" s="1"/>
  <c r="EJ1172" i="62"/>
  <c r="EJ1403" i="62" s="1"/>
  <c r="EI1172" i="62"/>
  <c r="EI1403" i="62" s="1"/>
  <c r="EH1172" i="62"/>
  <c r="EH1403" i="62" s="1"/>
  <c r="EG1172" i="62"/>
  <c r="EG1403" i="62" s="1"/>
  <c r="DO1172" i="62"/>
  <c r="DO1403" i="62" s="1"/>
  <c r="DN1172" i="62"/>
  <c r="DN1403" i="62" s="1"/>
  <c r="DM1172" i="62"/>
  <c r="DM1403" i="62" s="1"/>
  <c r="DL1172" i="62"/>
  <c r="DL1403" i="62" s="1"/>
  <c r="DK1172" i="62"/>
  <c r="DK1403" i="62" s="1"/>
  <c r="DJ1172" i="62"/>
  <c r="DJ1403" i="62" s="1"/>
  <c r="DI1172" i="62"/>
  <c r="DI1403" i="62" s="1"/>
  <c r="DH1172" i="62"/>
  <c r="DH1403" i="62" s="1"/>
  <c r="DG1172" i="62"/>
  <c r="DG1403" i="62" s="1"/>
  <c r="DF1172" i="62"/>
  <c r="DF1403" i="62" s="1"/>
  <c r="DE1172" i="62"/>
  <c r="DE1403" i="62" s="1"/>
  <c r="DD1172" i="62"/>
  <c r="DD1403" i="62" s="1"/>
  <c r="DC1172" i="62"/>
  <c r="DC1403" i="62" s="1"/>
  <c r="DB1172" i="62"/>
  <c r="DB1403" i="62" s="1"/>
  <c r="DA1172" i="62"/>
  <c r="DA1403" i="62" s="1"/>
  <c r="CZ1172" i="62"/>
  <c r="CZ1403" i="62" s="1"/>
  <c r="CU1172" i="62"/>
  <c r="CU1403" i="62" s="1"/>
  <c r="CT1172" i="62"/>
  <c r="CT1403" i="62" s="1"/>
  <c r="CS1172" i="62"/>
  <c r="CS1403" i="62" s="1"/>
  <c r="CR1172" i="62"/>
  <c r="CR1403" i="62" s="1"/>
  <c r="CH1172" i="62"/>
  <c r="CH1403" i="62" s="1"/>
  <c r="CG1172" i="62"/>
  <c r="CG1403" i="62" s="1"/>
  <c r="CF1172" i="62"/>
  <c r="CF1403" i="62" s="1"/>
  <c r="CE1172" i="62"/>
  <c r="CE1403" i="62" s="1"/>
  <c r="CA1172" i="62"/>
  <c r="CA1403" i="62" s="1"/>
  <c r="BZ1172" i="62"/>
  <c r="BZ1403" i="62" s="1"/>
  <c r="BY1172" i="62"/>
  <c r="BY1403" i="62" s="1"/>
  <c r="BX1172" i="62"/>
  <c r="BX1403" i="62" s="1"/>
  <c r="BW1172" i="62"/>
  <c r="BW1403" i="62" s="1"/>
  <c r="BV1172" i="62"/>
  <c r="BV1403" i="62" s="1"/>
  <c r="BU1172" i="62"/>
  <c r="BU1403" i="62" s="1"/>
  <c r="BT1172" i="62"/>
  <c r="BT1403" i="62" s="1"/>
  <c r="BS1172" i="62"/>
  <c r="BS1403" i="62" s="1"/>
  <c r="BB1172" i="62"/>
  <c r="BB1403" i="62" s="1"/>
  <c r="FV1403" i="62" s="1"/>
  <c r="BA1172" i="62"/>
  <c r="BA1403" i="62" s="1"/>
  <c r="FU1403" i="62" s="1"/>
  <c r="AZ1172" i="62"/>
  <c r="AZ1403" i="62" s="1"/>
  <c r="FT1403" i="62" s="1"/>
  <c r="AY1172" i="62"/>
  <c r="AY1403" i="62" s="1"/>
  <c r="FS1403" i="62" s="1"/>
  <c r="AX1172" i="62"/>
  <c r="AX1403" i="62" s="1"/>
  <c r="AW1172" i="62"/>
  <c r="AW1403" i="62" s="1"/>
  <c r="AV1172" i="62"/>
  <c r="AV1403" i="62" s="1"/>
  <c r="AU1172" i="62"/>
  <c r="AU1403" i="62" s="1"/>
  <c r="AT1172" i="62"/>
  <c r="AT1403" i="62" s="1"/>
  <c r="AS1172" i="62"/>
  <c r="AS1403" i="62" s="1"/>
  <c r="AR1172" i="62"/>
  <c r="AR1403" i="62" s="1"/>
  <c r="AQ1172" i="62"/>
  <c r="AQ1403" i="62" s="1"/>
  <c r="AP1172" i="62"/>
  <c r="AP1403" i="62" s="1"/>
  <c r="AO1172" i="62"/>
  <c r="AO1403" i="62" s="1"/>
  <c r="AN1172" i="62"/>
  <c r="AN1403" i="62" s="1"/>
  <c r="AM1172" i="62"/>
  <c r="AM1403" i="62" s="1"/>
  <c r="AL1172" i="62"/>
  <c r="AL1403" i="62" s="1"/>
  <c r="AK1172" i="62"/>
  <c r="AK1403" i="62" s="1"/>
  <c r="AJ1172" i="62"/>
  <c r="AJ1403" i="62" s="1"/>
  <c r="AI1172" i="62"/>
  <c r="AI1403" i="62" s="1"/>
  <c r="AH1172" i="62"/>
  <c r="AH1403" i="62" s="1"/>
  <c r="AG1172" i="62"/>
  <c r="AG1403" i="62" s="1"/>
  <c r="AF1172" i="62"/>
  <c r="AF1403" i="62" s="1"/>
  <c r="AE1172" i="62"/>
  <c r="AE1403" i="62" s="1"/>
  <c r="AD1172" i="62"/>
  <c r="AD1403" i="62" s="1"/>
  <c r="AC1172" i="62"/>
  <c r="AC1403" i="62" s="1"/>
  <c r="AB1172" i="62"/>
  <c r="AB1403" i="62" s="1"/>
  <c r="AA1172" i="62"/>
  <c r="AA1403" i="62" s="1"/>
  <c r="Z1172" i="62"/>
  <c r="Z1403" i="62" s="1"/>
  <c r="Y1172" i="62"/>
  <c r="Y1403" i="62" s="1"/>
  <c r="X1172" i="62"/>
  <c r="X1403" i="62" s="1"/>
  <c r="W1172" i="62"/>
  <c r="W1403" i="62" s="1"/>
  <c r="V1172" i="62"/>
  <c r="V1403" i="62" s="1"/>
  <c r="U1172" i="62"/>
  <c r="U1403" i="62" s="1"/>
  <c r="T1172" i="62"/>
  <c r="T1403" i="62" s="1"/>
  <c r="S1172" i="62"/>
  <c r="S1403" i="62" s="1"/>
  <c r="R1172" i="62"/>
  <c r="R1403" i="62" s="1"/>
  <c r="Q1172" i="62"/>
  <c r="Q1403" i="62" s="1"/>
  <c r="P1172" i="62"/>
  <c r="P1403" i="62" s="1"/>
  <c r="O1172" i="62"/>
  <c r="O1403" i="62" s="1"/>
  <c r="N1172" i="62"/>
  <c r="FL1171" i="62"/>
  <c r="FL1402" i="62" s="1"/>
  <c r="FJ1171" i="62"/>
  <c r="FJ1402" i="62" s="1"/>
  <c r="FI1171" i="62"/>
  <c r="FI1402" i="62" s="1"/>
  <c r="FH1171" i="62"/>
  <c r="FH1402" i="62" s="1"/>
  <c r="FF1171" i="62"/>
  <c r="FF1402" i="62" s="1"/>
  <c r="EZ1171" i="62"/>
  <c r="EZ1402" i="62" s="1"/>
  <c r="EY1171" i="62"/>
  <c r="EY1402" i="62" s="1"/>
  <c r="EX1171" i="62"/>
  <c r="EX1402" i="62" s="1"/>
  <c r="EW1171" i="62"/>
  <c r="EW1402" i="62" s="1"/>
  <c r="EV1171" i="62"/>
  <c r="EV1402" i="62" s="1"/>
  <c r="EU1171" i="62"/>
  <c r="EU1402" i="62" s="1"/>
  <c r="ET1171" i="62"/>
  <c r="ET1402" i="62" s="1"/>
  <c r="EM1171" i="62"/>
  <c r="EM1402" i="62" s="1"/>
  <c r="EL1171" i="62"/>
  <c r="EL1402" i="62" s="1"/>
  <c r="EK1171" i="62"/>
  <c r="EK1402" i="62" s="1"/>
  <c r="EJ1171" i="62"/>
  <c r="EJ1402" i="62" s="1"/>
  <c r="EI1171" i="62"/>
  <c r="EI1402" i="62" s="1"/>
  <c r="EH1171" i="62"/>
  <c r="EH1402" i="62" s="1"/>
  <c r="EG1171" i="62"/>
  <c r="EG1402" i="62" s="1"/>
  <c r="DO1171" i="62"/>
  <c r="DO1402" i="62" s="1"/>
  <c r="DN1171" i="62"/>
  <c r="DN1402" i="62" s="1"/>
  <c r="DM1171" i="62"/>
  <c r="DM1402" i="62" s="1"/>
  <c r="DL1171" i="62"/>
  <c r="DL1402" i="62" s="1"/>
  <c r="DK1171" i="62"/>
  <c r="DK1402" i="62" s="1"/>
  <c r="DJ1171" i="62"/>
  <c r="DJ1402" i="62" s="1"/>
  <c r="DI1171" i="62"/>
  <c r="DI1402" i="62" s="1"/>
  <c r="DH1171" i="62"/>
  <c r="DH1402" i="62" s="1"/>
  <c r="DG1171" i="62"/>
  <c r="DG1402" i="62" s="1"/>
  <c r="DF1171" i="62"/>
  <c r="DF1402" i="62" s="1"/>
  <c r="DE1171" i="62"/>
  <c r="DE1402" i="62" s="1"/>
  <c r="DD1171" i="62"/>
  <c r="DD1402" i="62" s="1"/>
  <c r="DC1171" i="62"/>
  <c r="DC1402" i="62" s="1"/>
  <c r="DB1171" i="62"/>
  <c r="DB1402" i="62" s="1"/>
  <c r="DA1171" i="62"/>
  <c r="DA1402" i="62" s="1"/>
  <c r="CZ1171" i="62"/>
  <c r="CZ1402" i="62" s="1"/>
  <c r="CU1171" i="62"/>
  <c r="CU1402" i="62" s="1"/>
  <c r="CT1171" i="62"/>
  <c r="CT1402" i="62" s="1"/>
  <c r="CS1171" i="62"/>
  <c r="CS1402" i="62" s="1"/>
  <c r="CR1171" i="62"/>
  <c r="CR1402" i="62" s="1"/>
  <c r="CH1171" i="62"/>
  <c r="CH1402" i="62" s="1"/>
  <c r="CG1171" i="62"/>
  <c r="CG1402" i="62" s="1"/>
  <c r="CF1171" i="62"/>
  <c r="CF1402" i="62" s="1"/>
  <c r="CE1171" i="62"/>
  <c r="CE1402" i="62" s="1"/>
  <c r="CA1171" i="62"/>
  <c r="CA1402" i="62" s="1"/>
  <c r="BZ1171" i="62"/>
  <c r="BZ1402" i="62" s="1"/>
  <c r="BY1171" i="62"/>
  <c r="BY1402" i="62" s="1"/>
  <c r="BX1171" i="62"/>
  <c r="BX1402" i="62" s="1"/>
  <c r="BW1171" i="62"/>
  <c r="BW1402" i="62" s="1"/>
  <c r="BV1171" i="62"/>
  <c r="BV1402" i="62" s="1"/>
  <c r="BU1171" i="62"/>
  <c r="BU1402" i="62" s="1"/>
  <c r="BT1171" i="62"/>
  <c r="BT1402" i="62" s="1"/>
  <c r="BS1171" i="62"/>
  <c r="BS1402" i="62" s="1"/>
  <c r="BB1171" i="62"/>
  <c r="BB1402" i="62" s="1"/>
  <c r="FV1402" i="62" s="1"/>
  <c r="BA1171" i="62"/>
  <c r="BA1402" i="62" s="1"/>
  <c r="FU1402" i="62" s="1"/>
  <c r="AZ1171" i="62"/>
  <c r="AZ1402" i="62" s="1"/>
  <c r="FT1402" i="62" s="1"/>
  <c r="AY1171" i="62"/>
  <c r="AY1402" i="62" s="1"/>
  <c r="FS1402" i="62" s="1"/>
  <c r="AX1171" i="62"/>
  <c r="AX1402" i="62" s="1"/>
  <c r="AW1171" i="62"/>
  <c r="AW1402" i="62" s="1"/>
  <c r="AV1171" i="62"/>
  <c r="AV1402" i="62" s="1"/>
  <c r="AU1171" i="62"/>
  <c r="AU1402" i="62" s="1"/>
  <c r="AT1171" i="62"/>
  <c r="AT1402" i="62" s="1"/>
  <c r="AS1171" i="62"/>
  <c r="AS1402" i="62" s="1"/>
  <c r="AR1171" i="62"/>
  <c r="AR1402" i="62" s="1"/>
  <c r="AQ1171" i="62"/>
  <c r="AQ1402" i="62" s="1"/>
  <c r="AP1171" i="62"/>
  <c r="AP1402" i="62" s="1"/>
  <c r="AO1171" i="62"/>
  <c r="AO1402" i="62" s="1"/>
  <c r="AN1171" i="62"/>
  <c r="AN1402" i="62" s="1"/>
  <c r="AM1171" i="62"/>
  <c r="AM1402" i="62" s="1"/>
  <c r="AL1171" i="62"/>
  <c r="AL1402" i="62" s="1"/>
  <c r="AK1171" i="62"/>
  <c r="AK1402" i="62" s="1"/>
  <c r="AJ1171" i="62"/>
  <c r="AJ1402" i="62" s="1"/>
  <c r="AI1171" i="62"/>
  <c r="AI1402" i="62" s="1"/>
  <c r="AH1171" i="62"/>
  <c r="AH1402" i="62" s="1"/>
  <c r="AG1171" i="62"/>
  <c r="AG1402" i="62" s="1"/>
  <c r="AF1171" i="62"/>
  <c r="AF1402" i="62" s="1"/>
  <c r="AE1171" i="62"/>
  <c r="AE1402" i="62" s="1"/>
  <c r="AD1171" i="62"/>
  <c r="AD1402" i="62" s="1"/>
  <c r="AC1171" i="62"/>
  <c r="AC1402" i="62" s="1"/>
  <c r="AB1171" i="62"/>
  <c r="AB1402" i="62" s="1"/>
  <c r="AA1171" i="62"/>
  <c r="AA1402" i="62" s="1"/>
  <c r="Z1171" i="62"/>
  <c r="Z1402" i="62" s="1"/>
  <c r="Y1171" i="62"/>
  <c r="Y1402" i="62" s="1"/>
  <c r="X1171" i="62"/>
  <c r="X1402" i="62" s="1"/>
  <c r="W1171" i="62"/>
  <c r="W1402" i="62" s="1"/>
  <c r="V1171" i="62"/>
  <c r="V1402" i="62" s="1"/>
  <c r="U1171" i="62"/>
  <c r="U1402" i="62" s="1"/>
  <c r="T1171" i="62"/>
  <c r="T1402" i="62" s="1"/>
  <c r="S1171" i="62"/>
  <c r="S1402" i="62" s="1"/>
  <c r="R1171" i="62"/>
  <c r="R1402" i="62" s="1"/>
  <c r="Q1171" i="62"/>
  <c r="Q1402" i="62" s="1"/>
  <c r="P1171" i="62"/>
  <c r="P1402" i="62" s="1"/>
  <c r="O1171" i="62"/>
  <c r="O1402" i="62" s="1"/>
  <c r="N1171" i="62"/>
  <c r="FL1170" i="62"/>
  <c r="FJ1170" i="62"/>
  <c r="FI1170" i="62"/>
  <c r="FH1170" i="62"/>
  <c r="FF1170" i="62"/>
  <c r="EZ1170" i="62"/>
  <c r="EY1170" i="62"/>
  <c r="EX1170" i="62"/>
  <c r="EW1170" i="62"/>
  <c r="EV1170" i="62"/>
  <c r="EU1170" i="62"/>
  <c r="ET1170" i="62"/>
  <c r="EM1170" i="62"/>
  <c r="EL1170" i="62"/>
  <c r="EK1170" i="62"/>
  <c r="EJ1170" i="62"/>
  <c r="EI1170" i="62"/>
  <c r="EH1170" i="62"/>
  <c r="EG1170" i="62"/>
  <c r="DO1170" i="62"/>
  <c r="DN1170" i="62"/>
  <c r="DM1170" i="62"/>
  <c r="DL1170" i="62"/>
  <c r="DK1170" i="62"/>
  <c r="DJ1170" i="62"/>
  <c r="DI1170" i="62"/>
  <c r="DH1170" i="62"/>
  <c r="DG1170" i="62"/>
  <c r="DF1170" i="62"/>
  <c r="DE1170" i="62"/>
  <c r="DD1170" i="62"/>
  <c r="DC1170" i="62"/>
  <c r="DB1170" i="62"/>
  <c r="DA1170" i="62"/>
  <c r="CZ1170" i="62"/>
  <c r="CU1170" i="62"/>
  <c r="CT1170" i="62"/>
  <c r="CS1170" i="62"/>
  <c r="CR1170" i="62"/>
  <c r="CH1170" i="62"/>
  <c r="CG1170" i="62"/>
  <c r="CF1170" i="62"/>
  <c r="CE1170" i="62"/>
  <c r="CA1170" i="62"/>
  <c r="BZ1170" i="62"/>
  <c r="BY1170" i="62"/>
  <c r="BX1170" i="62"/>
  <c r="BW1170" i="62"/>
  <c r="BV1170" i="62"/>
  <c r="BU1170" i="62"/>
  <c r="BT1170" i="62"/>
  <c r="BS1170" i="62"/>
  <c r="BB1170" i="62"/>
  <c r="BA1170" i="62"/>
  <c r="AZ1170" i="62"/>
  <c r="AY1170" i="62"/>
  <c r="AX1170" i="62"/>
  <c r="AW1170" i="62"/>
  <c r="AV1170" i="62"/>
  <c r="AU1170" i="62"/>
  <c r="AT1170" i="62"/>
  <c r="AS1170" i="62"/>
  <c r="AR1170" i="62"/>
  <c r="AQ1170" i="62"/>
  <c r="AP1170" i="62"/>
  <c r="AO1170" i="62"/>
  <c r="AN1170" i="62"/>
  <c r="AM1170" i="62"/>
  <c r="AL1170" i="62"/>
  <c r="AK1170" i="62"/>
  <c r="AJ1170" i="62"/>
  <c r="AI1170" i="62"/>
  <c r="AH1170" i="62"/>
  <c r="AG1170" i="62"/>
  <c r="AF1170" i="62"/>
  <c r="AE1170" i="62"/>
  <c r="AD1170" i="62"/>
  <c r="AC1170" i="62"/>
  <c r="AB1170" i="62"/>
  <c r="AA1170" i="62"/>
  <c r="Z1170" i="62"/>
  <c r="Y1170" i="62"/>
  <c r="X1170" i="62"/>
  <c r="W1170" i="62"/>
  <c r="V1170" i="62"/>
  <c r="U1170" i="62"/>
  <c r="T1170" i="62"/>
  <c r="S1170" i="62"/>
  <c r="R1170" i="62"/>
  <c r="Q1170" i="62"/>
  <c r="P1170" i="62"/>
  <c r="O1170" i="62"/>
  <c r="N1170" i="62"/>
  <c r="FL1169" i="62"/>
  <c r="FL1399" i="62" s="1"/>
  <c r="FJ1169" i="62"/>
  <c r="FJ1399" i="62" s="1"/>
  <c r="FI1169" i="62"/>
  <c r="FI1399" i="62" s="1"/>
  <c r="FH1169" i="62"/>
  <c r="FH1399" i="62" s="1"/>
  <c r="FF1169" i="62"/>
  <c r="FF1399" i="62" s="1"/>
  <c r="EZ1169" i="62"/>
  <c r="EZ1399" i="62" s="1"/>
  <c r="EY1169" i="62"/>
  <c r="EY1399" i="62" s="1"/>
  <c r="EX1169" i="62"/>
  <c r="EX1399" i="62" s="1"/>
  <c r="EW1169" i="62"/>
  <c r="EW1399" i="62" s="1"/>
  <c r="EV1169" i="62"/>
  <c r="EV1399" i="62" s="1"/>
  <c r="EU1169" i="62"/>
  <c r="EU1399" i="62" s="1"/>
  <c r="ET1169" i="62"/>
  <c r="ET1399" i="62" s="1"/>
  <c r="EM1169" i="62"/>
  <c r="EM1399" i="62" s="1"/>
  <c r="EL1169" i="62"/>
  <c r="EL1399" i="62" s="1"/>
  <c r="EK1169" i="62"/>
  <c r="EK1399" i="62" s="1"/>
  <c r="EJ1169" i="62"/>
  <c r="EJ1399" i="62" s="1"/>
  <c r="EI1169" i="62"/>
  <c r="EI1399" i="62" s="1"/>
  <c r="EH1169" i="62"/>
  <c r="EH1399" i="62" s="1"/>
  <c r="EG1169" i="62"/>
  <c r="EG1399" i="62" s="1"/>
  <c r="DO1169" i="62"/>
  <c r="DO1399" i="62" s="1"/>
  <c r="DN1169" i="62"/>
  <c r="DN1399" i="62" s="1"/>
  <c r="DM1169" i="62"/>
  <c r="DM1399" i="62" s="1"/>
  <c r="DL1169" i="62"/>
  <c r="DL1399" i="62" s="1"/>
  <c r="DK1169" i="62"/>
  <c r="DK1399" i="62" s="1"/>
  <c r="DJ1169" i="62"/>
  <c r="DJ1399" i="62" s="1"/>
  <c r="DI1169" i="62"/>
  <c r="DI1399" i="62" s="1"/>
  <c r="DH1169" i="62"/>
  <c r="DH1399" i="62" s="1"/>
  <c r="DG1169" i="62"/>
  <c r="DG1399" i="62" s="1"/>
  <c r="DF1169" i="62"/>
  <c r="DF1399" i="62" s="1"/>
  <c r="DE1169" i="62"/>
  <c r="DE1399" i="62" s="1"/>
  <c r="DD1169" i="62"/>
  <c r="DD1399" i="62" s="1"/>
  <c r="DC1169" i="62"/>
  <c r="DC1399" i="62" s="1"/>
  <c r="DB1169" i="62"/>
  <c r="DB1399" i="62" s="1"/>
  <c r="DA1169" i="62"/>
  <c r="DA1399" i="62" s="1"/>
  <c r="CZ1169" i="62"/>
  <c r="CZ1399" i="62" s="1"/>
  <c r="CU1169" i="62"/>
  <c r="CU1399" i="62" s="1"/>
  <c r="CT1169" i="62"/>
  <c r="CT1399" i="62" s="1"/>
  <c r="CS1169" i="62"/>
  <c r="CS1399" i="62" s="1"/>
  <c r="CR1169" i="62"/>
  <c r="CR1399" i="62" s="1"/>
  <c r="CH1169" i="62"/>
  <c r="CH1399" i="62" s="1"/>
  <c r="CG1169" i="62"/>
  <c r="CG1399" i="62" s="1"/>
  <c r="CF1169" i="62"/>
  <c r="CF1399" i="62" s="1"/>
  <c r="CE1169" i="62"/>
  <c r="CE1399" i="62" s="1"/>
  <c r="CA1169" i="62"/>
  <c r="CA1399" i="62" s="1"/>
  <c r="BZ1169" i="62"/>
  <c r="BZ1399" i="62" s="1"/>
  <c r="BY1169" i="62"/>
  <c r="BY1399" i="62" s="1"/>
  <c r="BX1169" i="62"/>
  <c r="BX1399" i="62" s="1"/>
  <c r="BW1169" i="62"/>
  <c r="BW1399" i="62" s="1"/>
  <c r="BV1169" i="62"/>
  <c r="BV1399" i="62" s="1"/>
  <c r="BU1169" i="62"/>
  <c r="BU1399" i="62" s="1"/>
  <c r="BT1169" i="62"/>
  <c r="BT1399" i="62" s="1"/>
  <c r="BS1169" i="62"/>
  <c r="BS1399" i="62" s="1"/>
  <c r="BB1169" i="62"/>
  <c r="BB1399" i="62" s="1"/>
  <c r="FV1399" i="62" s="1"/>
  <c r="BA1169" i="62"/>
  <c r="BA1399" i="62" s="1"/>
  <c r="FU1399" i="62" s="1"/>
  <c r="AZ1169" i="62"/>
  <c r="AZ1399" i="62" s="1"/>
  <c r="FT1399" i="62" s="1"/>
  <c r="AY1169" i="62"/>
  <c r="AY1399" i="62" s="1"/>
  <c r="FS1399" i="62" s="1"/>
  <c r="AX1169" i="62"/>
  <c r="AX1399" i="62" s="1"/>
  <c r="AW1169" i="62"/>
  <c r="AW1399" i="62" s="1"/>
  <c r="AV1169" i="62"/>
  <c r="AV1399" i="62" s="1"/>
  <c r="AU1169" i="62"/>
  <c r="AU1399" i="62" s="1"/>
  <c r="AT1169" i="62"/>
  <c r="AT1399" i="62" s="1"/>
  <c r="AS1169" i="62"/>
  <c r="AS1399" i="62" s="1"/>
  <c r="AR1169" i="62"/>
  <c r="AR1399" i="62" s="1"/>
  <c r="AQ1169" i="62"/>
  <c r="AQ1399" i="62" s="1"/>
  <c r="AP1169" i="62"/>
  <c r="AP1399" i="62" s="1"/>
  <c r="AO1169" i="62"/>
  <c r="AO1399" i="62" s="1"/>
  <c r="AN1169" i="62"/>
  <c r="AN1399" i="62" s="1"/>
  <c r="AM1169" i="62"/>
  <c r="AM1399" i="62" s="1"/>
  <c r="AL1169" i="62"/>
  <c r="AL1399" i="62" s="1"/>
  <c r="AK1169" i="62"/>
  <c r="AK1399" i="62" s="1"/>
  <c r="AJ1169" i="62"/>
  <c r="AJ1399" i="62" s="1"/>
  <c r="AI1169" i="62"/>
  <c r="AI1399" i="62" s="1"/>
  <c r="AH1169" i="62"/>
  <c r="AH1399" i="62" s="1"/>
  <c r="AG1169" i="62"/>
  <c r="AG1399" i="62" s="1"/>
  <c r="AF1169" i="62"/>
  <c r="AF1399" i="62" s="1"/>
  <c r="AE1169" i="62"/>
  <c r="AE1399" i="62" s="1"/>
  <c r="AD1169" i="62"/>
  <c r="AD1399" i="62" s="1"/>
  <c r="AC1169" i="62"/>
  <c r="AC1399" i="62" s="1"/>
  <c r="AB1169" i="62"/>
  <c r="AB1399" i="62" s="1"/>
  <c r="AA1169" i="62"/>
  <c r="AA1399" i="62" s="1"/>
  <c r="Z1169" i="62"/>
  <c r="Z1399" i="62" s="1"/>
  <c r="Y1169" i="62"/>
  <c r="Y1399" i="62" s="1"/>
  <c r="X1169" i="62"/>
  <c r="X1399" i="62" s="1"/>
  <c r="W1169" i="62"/>
  <c r="W1399" i="62" s="1"/>
  <c r="V1169" i="62"/>
  <c r="V1399" i="62" s="1"/>
  <c r="U1169" i="62"/>
  <c r="U1399" i="62" s="1"/>
  <c r="T1169" i="62"/>
  <c r="T1399" i="62" s="1"/>
  <c r="S1169" i="62"/>
  <c r="S1399" i="62" s="1"/>
  <c r="R1169" i="62"/>
  <c r="R1399" i="62" s="1"/>
  <c r="Q1169" i="62"/>
  <c r="Q1399" i="62" s="1"/>
  <c r="P1169" i="62"/>
  <c r="P1399" i="62" s="1"/>
  <c r="O1169" i="62"/>
  <c r="O1399" i="62" s="1"/>
  <c r="N1169" i="62"/>
  <c r="FL1168" i="62"/>
  <c r="FL1398" i="62" s="1"/>
  <c r="FJ1168" i="62"/>
  <c r="FJ1398" i="62" s="1"/>
  <c r="FI1168" i="62"/>
  <c r="FI1398" i="62" s="1"/>
  <c r="FH1168" i="62"/>
  <c r="FH1398" i="62" s="1"/>
  <c r="FF1168" i="62"/>
  <c r="FF1398" i="62" s="1"/>
  <c r="EZ1168" i="62"/>
  <c r="EZ1398" i="62" s="1"/>
  <c r="EY1168" i="62"/>
  <c r="EY1398" i="62" s="1"/>
  <c r="EX1168" i="62"/>
  <c r="EW1168" i="62"/>
  <c r="EW1398" i="62" s="1"/>
  <c r="EV1168" i="62"/>
  <c r="EV1398" i="62" s="1"/>
  <c r="EU1168" i="62"/>
  <c r="EU1398" i="62" s="1"/>
  <c r="ET1168" i="62"/>
  <c r="ET1398" i="62" s="1"/>
  <c r="EM1168" i="62"/>
  <c r="EM1398" i="62" s="1"/>
  <c r="EL1168" i="62"/>
  <c r="EL1398" i="62" s="1"/>
  <c r="EK1168" i="62"/>
  <c r="EK1398" i="62" s="1"/>
  <c r="EJ1168" i="62"/>
  <c r="EJ1398" i="62" s="1"/>
  <c r="EI1168" i="62"/>
  <c r="EI1398" i="62" s="1"/>
  <c r="EH1168" i="62"/>
  <c r="EH1398" i="62" s="1"/>
  <c r="EG1168" i="62"/>
  <c r="EG1398" i="62" s="1"/>
  <c r="DO1168" i="62"/>
  <c r="DO1398" i="62" s="1"/>
  <c r="DN1168" i="62"/>
  <c r="DN1398" i="62" s="1"/>
  <c r="DM1168" i="62"/>
  <c r="DM1398" i="62" s="1"/>
  <c r="DL1168" i="62"/>
  <c r="DL1398" i="62" s="1"/>
  <c r="DK1168" i="62"/>
  <c r="DK1398" i="62" s="1"/>
  <c r="DJ1168" i="62"/>
  <c r="DJ1398" i="62" s="1"/>
  <c r="DI1168" i="62"/>
  <c r="DI1398" i="62" s="1"/>
  <c r="DH1168" i="62"/>
  <c r="DH1398" i="62" s="1"/>
  <c r="DG1168" i="62"/>
  <c r="DG1398" i="62" s="1"/>
  <c r="DF1168" i="62"/>
  <c r="DF1398" i="62" s="1"/>
  <c r="DE1168" i="62"/>
  <c r="DE1398" i="62" s="1"/>
  <c r="DD1168" i="62"/>
  <c r="DD1398" i="62" s="1"/>
  <c r="DC1168" i="62"/>
  <c r="DC1398" i="62" s="1"/>
  <c r="DB1168" i="62"/>
  <c r="DB1398" i="62" s="1"/>
  <c r="DA1168" i="62"/>
  <c r="DA1398" i="62" s="1"/>
  <c r="CZ1168" i="62"/>
  <c r="CZ1398" i="62" s="1"/>
  <c r="CU1168" i="62"/>
  <c r="CU1398" i="62" s="1"/>
  <c r="CT1168" i="62"/>
  <c r="CT1398" i="62" s="1"/>
  <c r="CS1168" i="62"/>
  <c r="CS1398" i="62" s="1"/>
  <c r="CR1168" i="62"/>
  <c r="CR1398" i="62" s="1"/>
  <c r="CH1168" i="62"/>
  <c r="CH1398" i="62" s="1"/>
  <c r="CG1168" i="62"/>
  <c r="CG1398" i="62" s="1"/>
  <c r="CF1168" i="62"/>
  <c r="CF1398" i="62" s="1"/>
  <c r="CE1168" i="62"/>
  <c r="CE1398" i="62" s="1"/>
  <c r="CA1168" i="62"/>
  <c r="CA1398" i="62" s="1"/>
  <c r="BZ1168" i="62"/>
  <c r="BZ1398" i="62" s="1"/>
  <c r="BY1168" i="62"/>
  <c r="BY1398" i="62" s="1"/>
  <c r="BX1168" i="62"/>
  <c r="BX1398" i="62" s="1"/>
  <c r="BW1168" i="62"/>
  <c r="BW1398" i="62" s="1"/>
  <c r="BV1168" i="62"/>
  <c r="BV1398" i="62" s="1"/>
  <c r="BU1168" i="62"/>
  <c r="BU1398" i="62" s="1"/>
  <c r="BT1168" i="62"/>
  <c r="BT1398" i="62" s="1"/>
  <c r="BS1168" i="62"/>
  <c r="BS1398" i="62" s="1"/>
  <c r="BB1168" i="62"/>
  <c r="BB1398" i="62" s="1"/>
  <c r="FV1398" i="62" s="1"/>
  <c r="BA1168" i="62"/>
  <c r="BA1398" i="62" s="1"/>
  <c r="FU1398" i="62" s="1"/>
  <c r="AZ1168" i="62"/>
  <c r="AZ1398" i="62" s="1"/>
  <c r="FT1398" i="62" s="1"/>
  <c r="AY1168" i="62"/>
  <c r="AY1398" i="62" s="1"/>
  <c r="FS1398" i="62" s="1"/>
  <c r="AX1168" i="62"/>
  <c r="AX1398" i="62" s="1"/>
  <c r="AW1168" i="62"/>
  <c r="AW1398" i="62" s="1"/>
  <c r="AV1168" i="62"/>
  <c r="AV1398" i="62" s="1"/>
  <c r="AU1168" i="62"/>
  <c r="AU1398" i="62" s="1"/>
  <c r="AT1168" i="62"/>
  <c r="AT1398" i="62" s="1"/>
  <c r="AS1168" i="62"/>
  <c r="AS1398" i="62" s="1"/>
  <c r="AR1168" i="62"/>
  <c r="AR1398" i="62" s="1"/>
  <c r="AQ1168" i="62"/>
  <c r="AQ1398" i="62" s="1"/>
  <c r="AP1168" i="62"/>
  <c r="AP1398" i="62" s="1"/>
  <c r="AO1168" i="62"/>
  <c r="AO1398" i="62" s="1"/>
  <c r="AN1168" i="62"/>
  <c r="AN1398" i="62" s="1"/>
  <c r="AM1168" i="62"/>
  <c r="AM1398" i="62" s="1"/>
  <c r="AL1168" i="62"/>
  <c r="AL1398" i="62" s="1"/>
  <c r="AK1168" i="62"/>
  <c r="AK1398" i="62" s="1"/>
  <c r="AJ1168" i="62"/>
  <c r="AJ1398" i="62" s="1"/>
  <c r="AI1168" i="62"/>
  <c r="AI1398" i="62" s="1"/>
  <c r="AH1168" i="62"/>
  <c r="AH1398" i="62" s="1"/>
  <c r="AG1168" i="62"/>
  <c r="AG1398" i="62" s="1"/>
  <c r="AF1168" i="62"/>
  <c r="AF1398" i="62" s="1"/>
  <c r="AE1168" i="62"/>
  <c r="AE1398" i="62" s="1"/>
  <c r="AD1168" i="62"/>
  <c r="AD1398" i="62" s="1"/>
  <c r="AC1168" i="62"/>
  <c r="AC1398" i="62" s="1"/>
  <c r="AB1168" i="62"/>
  <c r="AB1398" i="62" s="1"/>
  <c r="AA1168" i="62"/>
  <c r="AA1398" i="62" s="1"/>
  <c r="Z1168" i="62"/>
  <c r="Z1398" i="62" s="1"/>
  <c r="Y1168" i="62"/>
  <c r="Y1398" i="62" s="1"/>
  <c r="X1168" i="62"/>
  <c r="X1398" i="62" s="1"/>
  <c r="W1168" i="62"/>
  <c r="W1398" i="62" s="1"/>
  <c r="V1168" i="62"/>
  <c r="V1398" i="62" s="1"/>
  <c r="U1168" i="62"/>
  <c r="U1398" i="62" s="1"/>
  <c r="T1168" i="62"/>
  <c r="T1398" i="62" s="1"/>
  <c r="S1168" i="62"/>
  <c r="S1398" i="62" s="1"/>
  <c r="R1168" i="62"/>
  <c r="R1398" i="62" s="1"/>
  <c r="Q1168" i="62"/>
  <c r="Q1398" i="62" s="1"/>
  <c r="P1168" i="62"/>
  <c r="P1398" i="62" s="1"/>
  <c r="O1168" i="62"/>
  <c r="O1398" i="62" s="1"/>
  <c r="N1168" i="62"/>
  <c r="FL1167" i="62"/>
  <c r="FJ1167" i="62"/>
  <c r="FI1167" i="62"/>
  <c r="FH1167" i="62"/>
  <c r="FF1167" i="62"/>
  <c r="EZ1167" i="62"/>
  <c r="EY1167" i="62"/>
  <c r="EX1167" i="62"/>
  <c r="EW1167" i="62"/>
  <c r="EV1167" i="62"/>
  <c r="EU1167" i="62"/>
  <c r="ET1167" i="62"/>
  <c r="EM1167" i="62"/>
  <c r="EL1167" i="62"/>
  <c r="EK1167" i="62"/>
  <c r="EQ1167" i="62" s="1"/>
  <c r="EJ1167" i="62"/>
  <c r="EI1167" i="62"/>
  <c r="EH1167" i="62"/>
  <c r="EG1167" i="62"/>
  <c r="DO1167" i="62"/>
  <c r="DN1167" i="62"/>
  <c r="DM1167" i="62"/>
  <c r="DL1167" i="62"/>
  <c r="DK1167" i="62"/>
  <c r="DJ1167" i="62"/>
  <c r="DI1167" i="62"/>
  <c r="DH1167" i="62"/>
  <c r="DG1167" i="62"/>
  <c r="DF1167" i="62"/>
  <c r="DE1167" i="62"/>
  <c r="DD1167" i="62"/>
  <c r="DC1167" i="62"/>
  <c r="DB1167" i="62"/>
  <c r="DA1167" i="62"/>
  <c r="CZ1167" i="62"/>
  <c r="CU1167" i="62"/>
  <c r="CT1167" i="62"/>
  <c r="CS1167" i="62"/>
  <c r="CR1167" i="62"/>
  <c r="CH1167" i="62"/>
  <c r="CG1167" i="62"/>
  <c r="CF1167" i="62"/>
  <c r="CE1167" i="62"/>
  <c r="CA1167" i="62"/>
  <c r="BZ1167" i="62"/>
  <c r="BY1167" i="62"/>
  <c r="BX1167" i="62"/>
  <c r="BW1167" i="62"/>
  <c r="BV1167" i="62"/>
  <c r="BU1167" i="62"/>
  <c r="BT1167" i="62"/>
  <c r="BS1167" i="62"/>
  <c r="BB1167" i="62"/>
  <c r="BA1167" i="62"/>
  <c r="AZ1167" i="62"/>
  <c r="AY1167" i="62"/>
  <c r="AX1167" i="62"/>
  <c r="AW1167" i="62"/>
  <c r="AV1167" i="62"/>
  <c r="AU1167" i="62"/>
  <c r="AT1167" i="62"/>
  <c r="AS1167" i="62"/>
  <c r="AR1167" i="62"/>
  <c r="AQ1167" i="62"/>
  <c r="AP1167" i="62"/>
  <c r="AO1167" i="62"/>
  <c r="AN1167" i="62"/>
  <c r="AM1167" i="62"/>
  <c r="AL1167" i="62"/>
  <c r="AK1167" i="62"/>
  <c r="AJ1167" i="62"/>
  <c r="AI1167" i="62"/>
  <c r="AH1167" i="62"/>
  <c r="AG1167" i="62"/>
  <c r="AF1167" i="62"/>
  <c r="AE1167" i="62"/>
  <c r="AD1167" i="62"/>
  <c r="AC1167" i="62"/>
  <c r="AB1167" i="62"/>
  <c r="AA1167" i="62"/>
  <c r="Z1167" i="62"/>
  <c r="Y1167" i="62"/>
  <c r="X1167" i="62"/>
  <c r="W1167" i="62"/>
  <c r="V1167" i="62"/>
  <c r="U1167" i="62"/>
  <c r="T1167" i="62"/>
  <c r="S1167" i="62"/>
  <c r="R1167" i="62"/>
  <c r="Q1167" i="62"/>
  <c r="P1167" i="62"/>
  <c r="O1167" i="62"/>
  <c r="N1167" i="62"/>
  <c r="FL1166" i="62"/>
  <c r="FL1344" i="62" s="1"/>
  <c r="FL1395" i="62" s="1"/>
  <c r="FJ1166" i="62"/>
  <c r="FJ1344" i="62" s="1"/>
  <c r="FJ1395" i="62" s="1"/>
  <c r="FI1166" i="62"/>
  <c r="FI1344" i="62" s="1"/>
  <c r="FH1166" i="62"/>
  <c r="FH1344" i="62" s="1"/>
  <c r="FF1166" i="62"/>
  <c r="FF1344" i="62" s="1"/>
  <c r="FF1395" i="62" s="1"/>
  <c r="EZ1166" i="62"/>
  <c r="EZ1344" i="62" s="1"/>
  <c r="EZ1395" i="62" s="1"/>
  <c r="EY1166" i="62"/>
  <c r="EY1344" i="62" s="1"/>
  <c r="EY1395" i="62" s="1"/>
  <c r="EX1166" i="62"/>
  <c r="EX1344" i="62" s="1"/>
  <c r="EW1166" i="62"/>
  <c r="EW1344" i="62" s="1"/>
  <c r="EV1166" i="62"/>
  <c r="EU1166" i="62"/>
  <c r="EU1344" i="62" s="1"/>
  <c r="ET1166" i="62"/>
  <c r="ET1344" i="62" s="1"/>
  <c r="ET1395" i="62" s="1"/>
  <c r="EM1166" i="62"/>
  <c r="EM1344" i="62" s="1"/>
  <c r="EM1395" i="62" s="1"/>
  <c r="EL1166" i="62"/>
  <c r="EL1344" i="62" s="1"/>
  <c r="EL1395" i="62" s="1"/>
  <c r="EK1166" i="62"/>
  <c r="EK1344" i="62" s="1"/>
  <c r="EJ1166" i="62"/>
  <c r="EJ1344" i="62" s="1"/>
  <c r="EI1166" i="62"/>
  <c r="EI1344" i="62" s="1"/>
  <c r="EI1395" i="62" s="1"/>
  <c r="EH1166" i="62"/>
  <c r="EH1344" i="62" s="1"/>
  <c r="EG1166" i="62"/>
  <c r="EG1344" i="62" s="1"/>
  <c r="EG1395" i="62" s="1"/>
  <c r="DO1166" i="62"/>
  <c r="DO1344" i="62" s="1"/>
  <c r="DO1395" i="62" s="1"/>
  <c r="DN1166" i="62"/>
  <c r="DN1344" i="62" s="1"/>
  <c r="DN1395" i="62" s="1"/>
  <c r="DM1166" i="62"/>
  <c r="DL1166" i="62"/>
  <c r="DL1344" i="62" s="1"/>
  <c r="DL1395" i="62" s="1"/>
  <c r="DK1166" i="62"/>
  <c r="DK1344" i="62" s="1"/>
  <c r="DK1395" i="62" s="1"/>
  <c r="DJ1166" i="62"/>
  <c r="DJ1344" i="62" s="1"/>
  <c r="DJ1395" i="62" s="1"/>
  <c r="DI1166" i="62"/>
  <c r="DI1344" i="62" s="1"/>
  <c r="DI1395" i="62" s="1"/>
  <c r="DH1166" i="62"/>
  <c r="DH1344" i="62" s="1"/>
  <c r="DH1395" i="62" s="1"/>
  <c r="DG1166" i="62"/>
  <c r="DG1344" i="62" s="1"/>
  <c r="DG1395" i="62" s="1"/>
  <c r="DF1166" i="62"/>
  <c r="DF1344" i="62" s="1"/>
  <c r="DF1395" i="62" s="1"/>
  <c r="DE1166" i="62"/>
  <c r="DE1344" i="62" s="1"/>
  <c r="DE1395" i="62" s="1"/>
  <c r="DD1166" i="62"/>
  <c r="DD1344" i="62" s="1"/>
  <c r="DD1395" i="62" s="1"/>
  <c r="DC1166" i="62"/>
  <c r="DC1344" i="62" s="1"/>
  <c r="DC1395" i="62" s="1"/>
  <c r="DB1166" i="62"/>
  <c r="DB1344" i="62" s="1"/>
  <c r="DB1395" i="62" s="1"/>
  <c r="DA1166" i="62"/>
  <c r="DA1344" i="62" s="1"/>
  <c r="DA1395" i="62" s="1"/>
  <c r="CZ1166" i="62"/>
  <c r="CZ1344" i="62" s="1"/>
  <c r="CZ1395" i="62" s="1"/>
  <c r="CU1166" i="62"/>
  <c r="CU1344" i="62" s="1"/>
  <c r="CU1395" i="62" s="1"/>
  <c r="CT1166" i="62"/>
  <c r="CT1344" i="62" s="1"/>
  <c r="CT1395" i="62" s="1"/>
  <c r="CS1166" i="62"/>
  <c r="CS1344" i="62" s="1"/>
  <c r="CS1395" i="62" s="1"/>
  <c r="CR1166" i="62"/>
  <c r="CR1344" i="62" s="1"/>
  <c r="CR1395" i="62" s="1"/>
  <c r="CH1166" i="62"/>
  <c r="CH1344" i="62" s="1"/>
  <c r="CH1395" i="62" s="1"/>
  <c r="CG1166" i="62"/>
  <c r="CG1344" i="62" s="1"/>
  <c r="CG1395" i="62" s="1"/>
  <c r="CF1166" i="62"/>
  <c r="CF1344" i="62" s="1"/>
  <c r="CF1395" i="62" s="1"/>
  <c r="CE1166" i="62"/>
  <c r="CE1344" i="62" s="1"/>
  <c r="CE1395" i="62" s="1"/>
  <c r="CA1166" i="62"/>
  <c r="CA1344" i="62" s="1"/>
  <c r="CA1395" i="62" s="1"/>
  <c r="BZ1166" i="62"/>
  <c r="BZ1344" i="62" s="1"/>
  <c r="BZ1395" i="62" s="1"/>
  <c r="BY1166" i="62"/>
  <c r="BY1344" i="62" s="1"/>
  <c r="BY1395" i="62" s="1"/>
  <c r="BX1166" i="62"/>
  <c r="BX1344" i="62" s="1"/>
  <c r="BX1395" i="62" s="1"/>
  <c r="BW1166" i="62"/>
  <c r="BW1344" i="62" s="1"/>
  <c r="BW1395" i="62" s="1"/>
  <c r="BV1166" i="62"/>
  <c r="BV1344" i="62" s="1"/>
  <c r="BV1395" i="62" s="1"/>
  <c r="BU1166" i="62"/>
  <c r="BU1344" i="62" s="1"/>
  <c r="BU1395" i="62" s="1"/>
  <c r="BT1166" i="62"/>
  <c r="BT1344" i="62" s="1"/>
  <c r="BT1395" i="62" s="1"/>
  <c r="BS1166" i="62"/>
  <c r="BS1344" i="62" s="1"/>
  <c r="BS1395" i="62" s="1"/>
  <c r="BB1166" i="62"/>
  <c r="BB1344" i="62" s="1"/>
  <c r="BB1395" i="62" s="1"/>
  <c r="FV1395" i="62" s="1"/>
  <c r="BA1166" i="62"/>
  <c r="BA1344" i="62" s="1"/>
  <c r="BA1395" i="62" s="1"/>
  <c r="FU1395" i="62" s="1"/>
  <c r="AZ1166" i="62"/>
  <c r="AZ1344" i="62" s="1"/>
  <c r="AZ1395" i="62" s="1"/>
  <c r="FT1395" i="62" s="1"/>
  <c r="AY1166" i="62"/>
  <c r="AY1344" i="62" s="1"/>
  <c r="AY1395" i="62" s="1"/>
  <c r="FS1395" i="62" s="1"/>
  <c r="AX1166" i="62"/>
  <c r="AX1344" i="62" s="1"/>
  <c r="AX1395" i="62" s="1"/>
  <c r="AW1166" i="62"/>
  <c r="AW1344" i="62" s="1"/>
  <c r="AW1395" i="62" s="1"/>
  <c r="AV1166" i="62"/>
  <c r="AV1344" i="62" s="1"/>
  <c r="AV1395" i="62" s="1"/>
  <c r="AU1166" i="62"/>
  <c r="AU1344" i="62" s="1"/>
  <c r="AU1395" i="62" s="1"/>
  <c r="AT1166" i="62"/>
  <c r="AT1344" i="62" s="1"/>
  <c r="AS1166" i="62"/>
  <c r="AS1344" i="62" s="1"/>
  <c r="AR1166" i="62"/>
  <c r="AR1344" i="62" s="1"/>
  <c r="AQ1166" i="62"/>
  <c r="AQ1344" i="62" s="1"/>
  <c r="AP1166" i="62"/>
  <c r="AP1344" i="62" s="1"/>
  <c r="AO1166" i="62"/>
  <c r="AO1344" i="62" s="1"/>
  <c r="AN1166" i="62"/>
  <c r="AN1344" i="62" s="1"/>
  <c r="AM1166" i="62"/>
  <c r="AM1344" i="62" s="1"/>
  <c r="AM1395" i="62" s="1"/>
  <c r="AL1166" i="62"/>
  <c r="AL1344" i="62" s="1"/>
  <c r="AL1395" i="62" s="1"/>
  <c r="AK1166" i="62"/>
  <c r="AJ1166" i="62"/>
  <c r="AJ1344" i="62" s="1"/>
  <c r="AJ1395" i="62" s="1"/>
  <c r="AI1166" i="62"/>
  <c r="AI1344" i="62" s="1"/>
  <c r="AI1395" i="62" s="1"/>
  <c r="AH1166" i="62"/>
  <c r="AH1344" i="62" s="1"/>
  <c r="AH1395" i="62" s="1"/>
  <c r="AG1166" i="62"/>
  <c r="AG1344" i="62" s="1"/>
  <c r="AG1395" i="62" s="1"/>
  <c r="AF1166" i="62"/>
  <c r="AF1344" i="62" s="1"/>
  <c r="AF1395" i="62" s="1"/>
  <c r="AE1166" i="62"/>
  <c r="AE1344" i="62" s="1"/>
  <c r="AE1395" i="62" s="1"/>
  <c r="AD1166" i="62"/>
  <c r="AD1344" i="62" s="1"/>
  <c r="AC1166" i="62"/>
  <c r="AC1344" i="62" s="1"/>
  <c r="AB1166" i="62"/>
  <c r="AB1344" i="62" s="1"/>
  <c r="AA1166" i="62"/>
  <c r="Z1166" i="62"/>
  <c r="Z1344" i="62" s="1"/>
  <c r="Y1166" i="62"/>
  <c r="X1166" i="62"/>
  <c r="X1344" i="62" s="1"/>
  <c r="W1166" i="62"/>
  <c r="V1166" i="62"/>
  <c r="V1344" i="62" s="1"/>
  <c r="V1395" i="62" s="1"/>
  <c r="U1166" i="62"/>
  <c r="U1344" i="62" s="1"/>
  <c r="U1395" i="62" s="1"/>
  <c r="T1166" i="62"/>
  <c r="T1344" i="62" s="1"/>
  <c r="T1395" i="62" s="1"/>
  <c r="S1166" i="62"/>
  <c r="S1344" i="62" s="1"/>
  <c r="S1395" i="62" s="1"/>
  <c r="R1166" i="62"/>
  <c r="R1344" i="62" s="1"/>
  <c r="R1395" i="62" s="1"/>
  <c r="Q1166" i="62"/>
  <c r="Q1344" i="62" s="1"/>
  <c r="Q1395" i="62" s="1"/>
  <c r="P1166" i="62"/>
  <c r="P1344" i="62" s="1"/>
  <c r="P1395" i="62" s="1"/>
  <c r="O1166" i="62"/>
  <c r="O1344" i="62" s="1"/>
  <c r="O1395" i="62" s="1"/>
  <c r="N1166" i="62"/>
  <c r="FL1165" i="62"/>
  <c r="FJ1165" i="62"/>
  <c r="FJ1343" i="62" s="1"/>
  <c r="FJ1394" i="62" s="1"/>
  <c r="FI1165" i="62"/>
  <c r="FI1343" i="62" s="1"/>
  <c r="FH1165" i="62"/>
  <c r="FH1343" i="62" s="1"/>
  <c r="FF1165" i="62"/>
  <c r="FF1343" i="62" s="1"/>
  <c r="FF1394" i="62" s="1"/>
  <c r="EZ1165" i="62"/>
  <c r="EY1165" i="62"/>
  <c r="EY1343" i="62" s="1"/>
  <c r="EY1394" i="62" s="1"/>
  <c r="EX1165" i="62"/>
  <c r="EW1165" i="62"/>
  <c r="EW1343" i="62" s="1"/>
  <c r="EV1165" i="62"/>
  <c r="EV1343" i="62" s="1"/>
  <c r="EV1394" i="62" s="1"/>
  <c r="EU1165" i="62"/>
  <c r="EU1343" i="62" s="1"/>
  <c r="ET1165" i="62"/>
  <c r="EM1165" i="62"/>
  <c r="EL1165" i="62"/>
  <c r="EK1165" i="62"/>
  <c r="EJ1165" i="62"/>
  <c r="EI1165" i="62"/>
  <c r="EH1165" i="62"/>
  <c r="EH1343" i="62" s="1"/>
  <c r="EG1165" i="62"/>
  <c r="DO1165" i="62"/>
  <c r="DO1343" i="62" s="1"/>
  <c r="DO1394" i="62" s="1"/>
  <c r="DN1165" i="62"/>
  <c r="DN1343" i="62" s="1"/>
  <c r="DN1394" i="62" s="1"/>
  <c r="DM1165" i="62"/>
  <c r="DM1343" i="62" s="1"/>
  <c r="DM1394" i="62" s="1"/>
  <c r="DL1165" i="62"/>
  <c r="DK1165" i="62"/>
  <c r="DK1343" i="62" s="1"/>
  <c r="DK1394" i="62" s="1"/>
  <c r="DJ1165" i="62"/>
  <c r="DI1165" i="62"/>
  <c r="DI1343" i="62" s="1"/>
  <c r="DI1394" i="62" s="1"/>
  <c r="DH1165" i="62"/>
  <c r="DH1343" i="62" s="1"/>
  <c r="DH1394" i="62" s="1"/>
  <c r="DG1165" i="62"/>
  <c r="DF1165" i="62"/>
  <c r="DF1343" i="62" s="1"/>
  <c r="DF1394" i="62" s="1"/>
  <c r="DE1165" i="62"/>
  <c r="DE1343" i="62" s="1"/>
  <c r="DE1394" i="62" s="1"/>
  <c r="DD1165" i="62"/>
  <c r="DD1343" i="62" s="1"/>
  <c r="DD1394" i="62" s="1"/>
  <c r="DC1165" i="62"/>
  <c r="DB1165" i="62"/>
  <c r="DB1343" i="62" s="1"/>
  <c r="DB1394" i="62" s="1"/>
  <c r="DA1165" i="62"/>
  <c r="CZ1165" i="62"/>
  <c r="CZ1343" i="62" s="1"/>
  <c r="CZ1394" i="62" s="1"/>
  <c r="CU1165" i="62"/>
  <c r="CU1343" i="62" s="1"/>
  <c r="CU1394" i="62" s="1"/>
  <c r="CT1165" i="62"/>
  <c r="CT1343" i="62" s="1"/>
  <c r="CT1394" i="62" s="1"/>
  <c r="CS1165" i="62"/>
  <c r="CR1165" i="62"/>
  <c r="CR1343" i="62" s="1"/>
  <c r="CR1394" i="62" s="1"/>
  <c r="CH1165" i="62"/>
  <c r="CH1343" i="62" s="1"/>
  <c r="CH1394" i="62" s="1"/>
  <c r="CG1165" i="62"/>
  <c r="CG1343" i="62" s="1"/>
  <c r="CG1394" i="62" s="1"/>
  <c r="CF1165" i="62"/>
  <c r="CF1343" i="62" s="1"/>
  <c r="CF1394" i="62" s="1"/>
  <c r="CE1165" i="62"/>
  <c r="CE1343" i="62" s="1"/>
  <c r="CE1394" i="62" s="1"/>
  <c r="CA1165" i="62"/>
  <c r="CA1343" i="62" s="1"/>
  <c r="CA1394" i="62" s="1"/>
  <c r="BZ1165" i="62"/>
  <c r="BZ1343" i="62" s="1"/>
  <c r="BZ1394" i="62" s="1"/>
  <c r="BY1165" i="62"/>
  <c r="BY1343" i="62" s="1"/>
  <c r="BY1394" i="62" s="1"/>
  <c r="BX1165" i="62"/>
  <c r="BX1343" i="62" s="1"/>
  <c r="BX1394" i="62" s="1"/>
  <c r="BW1165" i="62"/>
  <c r="BW1343" i="62" s="1"/>
  <c r="BW1394" i="62" s="1"/>
  <c r="BV1165" i="62"/>
  <c r="BV1343" i="62" s="1"/>
  <c r="BV1394" i="62" s="1"/>
  <c r="BU1165" i="62"/>
  <c r="BT1165" i="62"/>
  <c r="BS1165" i="62"/>
  <c r="BB1165" i="62"/>
  <c r="BA1165" i="62"/>
  <c r="BA1343" i="62" s="1"/>
  <c r="BA1394" i="62" s="1"/>
  <c r="AZ1165" i="62"/>
  <c r="AZ1343" i="62" s="1"/>
  <c r="AZ1394" i="62" s="1"/>
  <c r="AY1165" i="62"/>
  <c r="AY1343" i="62" s="1"/>
  <c r="AY1394" i="62" s="1"/>
  <c r="AX1165" i="62"/>
  <c r="AX1343" i="62" s="1"/>
  <c r="AX1394" i="62" s="1"/>
  <c r="AW1165" i="62"/>
  <c r="AV1165" i="62"/>
  <c r="AU1165" i="62"/>
  <c r="AU1343" i="62" s="1"/>
  <c r="AU1394" i="62" s="1"/>
  <c r="AT1165" i="62"/>
  <c r="AT1343" i="62" s="1"/>
  <c r="AS1165" i="62"/>
  <c r="AR1165" i="62"/>
  <c r="AR1343" i="62" s="1"/>
  <c r="AQ1165" i="62"/>
  <c r="AQ1343" i="62" s="1"/>
  <c r="AP1165" i="62"/>
  <c r="AP1343" i="62" s="1"/>
  <c r="AO1165" i="62"/>
  <c r="AO1343" i="62" s="1"/>
  <c r="AN1165" i="62"/>
  <c r="AN1343" i="62" s="1"/>
  <c r="AM1165" i="62"/>
  <c r="AM1343" i="62" s="1"/>
  <c r="AM1394" i="62" s="1"/>
  <c r="AL1165" i="62"/>
  <c r="AL1343" i="62" s="1"/>
  <c r="AL1394" i="62" s="1"/>
  <c r="AK1165" i="62"/>
  <c r="AK1343" i="62" s="1"/>
  <c r="AK1394" i="62" s="1"/>
  <c r="AJ1165" i="62"/>
  <c r="AI1165" i="62"/>
  <c r="AI1343" i="62" s="1"/>
  <c r="AI1394" i="62" s="1"/>
  <c r="AH1165" i="62"/>
  <c r="AH1343" i="62" s="1"/>
  <c r="AH1394" i="62" s="1"/>
  <c r="AG1165" i="62"/>
  <c r="AG1343" i="62" s="1"/>
  <c r="AG1394" i="62" s="1"/>
  <c r="AF1165" i="62"/>
  <c r="AE1165" i="62"/>
  <c r="AE1343" i="62" s="1"/>
  <c r="AE1394" i="62" s="1"/>
  <c r="AD1165" i="62"/>
  <c r="AD1343" i="62" s="1"/>
  <c r="AC1165" i="62"/>
  <c r="AC1343" i="62" s="1"/>
  <c r="AB1165" i="62"/>
  <c r="AB1343" i="62" s="1"/>
  <c r="AA1165" i="62"/>
  <c r="AA1343" i="62" s="1"/>
  <c r="Z1165" i="62"/>
  <c r="Z1343" i="62" s="1"/>
  <c r="Y1165" i="62"/>
  <c r="Y1343" i="62" s="1"/>
  <c r="X1165" i="62"/>
  <c r="W1165" i="62"/>
  <c r="W1343" i="62" s="1"/>
  <c r="V1165" i="62"/>
  <c r="V1343" i="62" s="1"/>
  <c r="V1394" i="62" s="1"/>
  <c r="U1165" i="62"/>
  <c r="T1165" i="62"/>
  <c r="S1165" i="62"/>
  <c r="R1165" i="62"/>
  <c r="Q1165" i="62"/>
  <c r="Q1343" i="62" s="1"/>
  <c r="Q1394" i="62" s="1"/>
  <c r="P1165" i="62"/>
  <c r="P1343" i="62" s="1"/>
  <c r="P1394" i="62" s="1"/>
  <c r="O1165" i="62"/>
  <c r="O1343" i="62" s="1"/>
  <c r="O1394" i="62" s="1"/>
  <c r="N1165" i="62"/>
  <c r="F1165" i="62"/>
  <c r="F1166" i="62" s="1"/>
  <c r="F1167" i="62" s="1"/>
  <c r="F1168" i="62" s="1"/>
  <c r="F1169" i="62" s="1"/>
  <c r="F1170" i="62" s="1"/>
  <c r="F1171" i="62" s="1"/>
  <c r="F1172" i="62" s="1"/>
  <c r="F1173" i="62" s="1"/>
  <c r="F1174" i="62" s="1"/>
  <c r="F1175" i="62" s="1"/>
  <c r="F1176" i="62" s="1"/>
  <c r="F1177" i="62" s="1"/>
  <c r="BB1162" i="62"/>
  <c r="BA1162" i="62"/>
  <c r="AZ1162" i="62"/>
  <c r="CZ1161" i="62"/>
  <c r="FL1159" i="62"/>
  <c r="FJ1159" i="62"/>
  <c r="FI1159" i="62"/>
  <c r="FH1159" i="62"/>
  <c r="FF1159" i="62"/>
  <c r="EZ1159" i="62"/>
  <c r="EY1159" i="62"/>
  <c r="EX1159" i="62"/>
  <c r="EW1159" i="62"/>
  <c r="EV1159" i="62"/>
  <c r="EU1159" i="62"/>
  <c r="ET1159" i="62"/>
  <c r="EM1159" i="62"/>
  <c r="EL1159" i="62"/>
  <c r="EK1159" i="62"/>
  <c r="EJ1159" i="62"/>
  <c r="EI1159" i="62"/>
  <c r="EH1159" i="62"/>
  <c r="EG1159" i="62"/>
  <c r="DO1159" i="62"/>
  <c r="DN1159" i="62"/>
  <c r="DM1159" i="62"/>
  <c r="DL1159" i="62"/>
  <c r="DK1159" i="62"/>
  <c r="DJ1159" i="62"/>
  <c r="DI1159" i="62"/>
  <c r="DH1159" i="62"/>
  <c r="DG1159" i="62"/>
  <c r="DF1159" i="62"/>
  <c r="DE1159" i="62"/>
  <c r="DD1159" i="62"/>
  <c r="DC1159" i="62"/>
  <c r="DB1159" i="62"/>
  <c r="DA1159" i="62"/>
  <c r="CZ1159" i="62"/>
  <c r="CU1159" i="62"/>
  <c r="CT1159" i="62"/>
  <c r="CS1159" i="62"/>
  <c r="CR1159" i="62"/>
  <c r="CH1159" i="62"/>
  <c r="CG1159" i="62"/>
  <c r="CF1159" i="62"/>
  <c r="CE1159" i="62"/>
  <c r="CA1159" i="62"/>
  <c r="BZ1159" i="62"/>
  <c r="BY1159" i="62"/>
  <c r="BX1159" i="62"/>
  <c r="BW1159" i="62"/>
  <c r="BV1159" i="62"/>
  <c r="BU1159" i="62"/>
  <c r="BT1159" i="62"/>
  <c r="BS1159" i="62"/>
  <c r="BB1159" i="62"/>
  <c r="BB1161" i="62" s="1"/>
  <c r="BA1159" i="62"/>
  <c r="BA1161" i="62" s="1"/>
  <c r="AZ1159" i="62"/>
  <c r="AZ1161" i="62" s="1"/>
  <c r="AY1159" i="62"/>
  <c r="AY1161" i="62" s="1"/>
  <c r="AX1159" i="62"/>
  <c r="AW1159" i="62"/>
  <c r="AV1159" i="62"/>
  <c r="AU1159" i="62"/>
  <c r="AT1159" i="62"/>
  <c r="AS1159" i="62"/>
  <c r="AR1159" i="62"/>
  <c r="AQ1159" i="62"/>
  <c r="AP1159" i="62"/>
  <c r="AO1159" i="62"/>
  <c r="AN1159" i="62"/>
  <c r="AM1159" i="62"/>
  <c r="AL1159" i="62"/>
  <c r="AK1159" i="62"/>
  <c r="AJ1159" i="62"/>
  <c r="AI1159" i="62"/>
  <c r="AH1159" i="62"/>
  <c r="AG1159" i="62"/>
  <c r="AF1159" i="62"/>
  <c r="AE1159" i="62"/>
  <c r="AD1159" i="62"/>
  <c r="AC1159" i="62"/>
  <c r="AB1159" i="62"/>
  <c r="AA1159" i="62"/>
  <c r="Z1159" i="62"/>
  <c r="Y1159" i="62"/>
  <c r="X1159" i="62"/>
  <c r="W1159" i="62"/>
  <c r="V1159" i="62"/>
  <c r="U1159" i="62"/>
  <c r="T1159" i="62"/>
  <c r="S1159" i="62"/>
  <c r="R1159" i="62"/>
  <c r="Q1159" i="62"/>
  <c r="P1159" i="62"/>
  <c r="O1159" i="62"/>
  <c r="N1159" i="62"/>
  <c r="FK1158" i="62"/>
  <c r="FG1158" i="62"/>
  <c r="FE1158" i="62"/>
  <c r="FD1158" i="62"/>
  <c r="FC1158" i="62"/>
  <c r="FB1158" i="62"/>
  <c r="FA1158" i="62"/>
  <c r="ER1158" i="62"/>
  <c r="EQ1158" i="62"/>
  <c r="EP1158" i="62"/>
  <c r="EO1158" i="62"/>
  <c r="EN1158" i="62"/>
  <c r="EE1158" i="62"/>
  <c r="ED1158" i="62"/>
  <c r="EC1158" i="62"/>
  <c r="EB1158" i="62"/>
  <c r="EA1158" i="62"/>
  <c r="DZ1158" i="62"/>
  <c r="DY1158" i="62"/>
  <c r="DX1158" i="62"/>
  <c r="CQ1158" i="62"/>
  <c r="DW1158" i="62" s="1"/>
  <c r="CP1158" i="62"/>
  <c r="DV1158" i="62" s="1"/>
  <c r="CO1158" i="62"/>
  <c r="DU1158" i="62" s="1"/>
  <c r="CN1158" i="62"/>
  <c r="DT1158" i="62" s="1"/>
  <c r="CM1158" i="62"/>
  <c r="CL1158" i="62"/>
  <c r="CK1158" i="62"/>
  <c r="CJ1158" i="62"/>
  <c r="BR1158" i="62"/>
  <c r="BQ1158" i="62"/>
  <c r="BP1158" i="62"/>
  <c r="BO1158" i="62"/>
  <c r="BN1158" i="62"/>
  <c r="BF1158" i="62" s="1"/>
  <c r="BM1158" i="62"/>
  <c r="BE1158" i="62" s="1"/>
  <c r="BL1158" i="62"/>
  <c r="BD1158" i="62" s="1"/>
  <c r="BK1158" i="62"/>
  <c r="BC1158" i="62" s="1"/>
  <c r="FK1157" i="62"/>
  <c r="FG1157" i="62"/>
  <c r="FE1157" i="62"/>
  <c r="FD1157" i="62"/>
  <c r="FC1157" i="62"/>
  <c r="FB1157" i="62"/>
  <c r="FA1157" i="62"/>
  <c r="ER1157" i="62"/>
  <c r="EQ1157" i="62"/>
  <c r="EP1157" i="62"/>
  <c r="EO1157" i="62"/>
  <c r="EN1157" i="62"/>
  <c r="EE1157" i="62"/>
  <c r="ED1157" i="62"/>
  <c r="EC1157" i="62"/>
  <c r="EB1157" i="62"/>
  <c r="EA1157" i="62"/>
  <c r="DZ1157" i="62"/>
  <c r="DY1157" i="62"/>
  <c r="DX1157" i="62"/>
  <c r="CQ1157" i="62"/>
  <c r="DW1157" i="62" s="1"/>
  <c r="CP1157" i="62"/>
  <c r="DV1157" i="62" s="1"/>
  <c r="CO1157" i="62"/>
  <c r="DU1157" i="62" s="1"/>
  <c r="CN1157" i="62"/>
  <c r="DT1157" i="62" s="1"/>
  <c r="CM1157" i="62"/>
  <c r="CL1157" i="62"/>
  <c r="CK1157" i="62"/>
  <c r="CJ1157" i="62"/>
  <c r="BR1157" i="62"/>
  <c r="BQ1157" i="62"/>
  <c r="BP1157" i="62"/>
  <c r="BO1157" i="62"/>
  <c r="BN1157" i="62"/>
  <c r="BF1157" i="62" s="1"/>
  <c r="BM1157" i="62"/>
  <c r="BE1157" i="62" s="1"/>
  <c r="BL1157" i="62"/>
  <c r="BD1157" i="62" s="1"/>
  <c r="BK1157" i="62"/>
  <c r="BC1157" i="62" s="1"/>
  <c r="FK1156" i="62"/>
  <c r="FG1156" i="62"/>
  <c r="FE1156" i="62"/>
  <c r="FD1156" i="62"/>
  <c r="FC1156" i="62"/>
  <c r="FB1156" i="62"/>
  <c r="FA1156" i="62"/>
  <c r="ER1156" i="62"/>
  <c r="EQ1156" i="62"/>
  <c r="EP1156" i="62"/>
  <c r="EO1156" i="62"/>
  <c r="EN1156" i="62"/>
  <c r="EE1156" i="62"/>
  <c r="ED1156" i="62"/>
  <c r="EC1156" i="62"/>
  <c r="EB1156" i="62"/>
  <c r="EA1156" i="62"/>
  <c r="DZ1156" i="62"/>
  <c r="DY1156" i="62"/>
  <c r="DX1156" i="62"/>
  <c r="CQ1156" i="62"/>
  <c r="DW1156" i="62" s="1"/>
  <c r="CP1156" i="62"/>
  <c r="DV1156" i="62" s="1"/>
  <c r="CO1156" i="62"/>
  <c r="DU1156" i="62" s="1"/>
  <c r="CN1156" i="62"/>
  <c r="DT1156" i="62" s="1"/>
  <c r="CM1156" i="62"/>
  <c r="CL1156" i="62"/>
  <c r="CK1156" i="62"/>
  <c r="CJ1156" i="62"/>
  <c r="BR1156" i="62"/>
  <c r="BQ1156" i="62"/>
  <c r="BP1156" i="62"/>
  <c r="BO1156" i="62"/>
  <c r="BN1156" i="62"/>
  <c r="BF1156" i="62" s="1"/>
  <c r="BM1156" i="62"/>
  <c r="BE1156" i="62" s="1"/>
  <c r="BL1156" i="62"/>
  <c r="BD1156" i="62" s="1"/>
  <c r="BK1156" i="62"/>
  <c r="BC1156" i="62" s="1"/>
  <c r="FK1155" i="62"/>
  <c r="FG1155" i="62"/>
  <c r="FE1155" i="62"/>
  <c r="FD1155" i="62"/>
  <c r="FC1155" i="62"/>
  <c r="FB1155" i="62"/>
  <c r="FA1155" i="62"/>
  <c r="ER1155" i="62"/>
  <c r="EQ1155" i="62"/>
  <c r="EP1155" i="62"/>
  <c r="EO1155" i="62"/>
  <c r="EN1155" i="62"/>
  <c r="EE1155" i="62"/>
  <c r="ED1155" i="62"/>
  <c r="EC1155" i="62"/>
  <c r="EB1155" i="62"/>
  <c r="EA1155" i="62"/>
  <c r="DZ1155" i="62"/>
  <c r="DY1155" i="62"/>
  <c r="DX1155" i="62"/>
  <c r="CQ1155" i="62"/>
  <c r="CQ1261" i="62" s="1"/>
  <c r="CQ1492" i="62" s="1"/>
  <c r="CP1155" i="62"/>
  <c r="CP1261" i="62" s="1"/>
  <c r="CP1492" i="62" s="1"/>
  <c r="CO1155" i="62"/>
  <c r="CN1155" i="62"/>
  <c r="CN1261" i="62" s="1"/>
  <c r="CN1492" i="62" s="1"/>
  <c r="CM1155" i="62"/>
  <c r="CM1261" i="62" s="1"/>
  <c r="CM1492" i="62" s="1"/>
  <c r="CL1155" i="62"/>
  <c r="CL1261" i="62" s="1"/>
  <c r="CL1492" i="62" s="1"/>
  <c r="CK1155" i="62"/>
  <c r="CK1261" i="62" s="1"/>
  <c r="CK1492" i="62" s="1"/>
  <c r="CJ1155" i="62"/>
  <c r="CJ1261" i="62" s="1"/>
  <c r="CJ1492" i="62" s="1"/>
  <c r="BR1155" i="62"/>
  <c r="BR1261" i="62" s="1"/>
  <c r="BQ1155" i="62"/>
  <c r="BQ1261" i="62" s="1"/>
  <c r="BQ1492" i="62" s="1"/>
  <c r="BP1155" i="62"/>
  <c r="BP1261" i="62" s="1"/>
  <c r="BP1492" i="62" s="1"/>
  <c r="BO1155" i="62"/>
  <c r="BO1261" i="62" s="1"/>
  <c r="BO1492" i="62" s="1"/>
  <c r="BN1155" i="62"/>
  <c r="BM1155" i="62"/>
  <c r="BM1261" i="62" s="1"/>
  <c r="BM1492" i="62" s="1"/>
  <c r="BL1155" i="62"/>
  <c r="BL1261" i="62" s="1"/>
  <c r="BL1492" i="62" s="1"/>
  <c r="BK1155" i="62"/>
  <c r="BK1261" i="62" s="1"/>
  <c r="BK1492" i="62" s="1"/>
  <c r="FK1154" i="62"/>
  <c r="FG1154" i="62"/>
  <c r="FE1154" i="62"/>
  <c r="FD1154" i="62"/>
  <c r="FC1154" i="62"/>
  <c r="FB1154" i="62"/>
  <c r="FA1154" i="62"/>
  <c r="ER1154" i="62"/>
  <c r="EQ1154" i="62"/>
  <c r="EP1154" i="62"/>
  <c r="EO1154" i="62"/>
  <c r="EN1154" i="62"/>
  <c r="EE1154" i="62"/>
  <c r="ED1154" i="62"/>
  <c r="EC1154" i="62"/>
  <c r="EB1154" i="62"/>
  <c r="EA1154" i="62"/>
  <c r="DZ1154" i="62"/>
  <c r="DY1154" i="62"/>
  <c r="DX1154" i="62"/>
  <c r="CQ1154" i="62"/>
  <c r="CQ1260" i="62" s="1"/>
  <c r="CQ1491" i="62" s="1"/>
  <c r="CP1154" i="62"/>
  <c r="CP1260" i="62" s="1"/>
  <c r="CP1491" i="62" s="1"/>
  <c r="CO1154" i="62"/>
  <c r="CO1260" i="62" s="1"/>
  <c r="CO1491" i="62" s="1"/>
  <c r="CN1154" i="62"/>
  <c r="CN1260" i="62" s="1"/>
  <c r="CN1491" i="62" s="1"/>
  <c r="CM1154" i="62"/>
  <c r="CM1260" i="62" s="1"/>
  <c r="CM1491" i="62" s="1"/>
  <c r="CL1154" i="62"/>
  <c r="CL1260" i="62" s="1"/>
  <c r="CL1491" i="62" s="1"/>
  <c r="CK1154" i="62"/>
  <c r="CK1260" i="62" s="1"/>
  <c r="CK1491" i="62" s="1"/>
  <c r="CJ1154" i="62"/>
  <c r="CJ1260" i="62" s="1"/>
  <c r="CJ1491" i="62" s="1"/>
  <c r="BR1154" i="62"/>
  <c r="BR1260" i="62" s="1"/>
  <c r="BR1491" i="62" s="1"/>
  <c r="BQ1154" i="62"/>
  <c r="BQ1260" i="62" s="1"/>
  <c r="BQ1491" i="62" s="1"/>
  <c r="BP1154" i="62"/>
  <c r="BP1260" i="62" s="1"/>
  <c r="BP1491" i="62" s="1"/>
  <c r="BO1154" i="62"/>
  <c r="BO1260" i="62" s="1"/>
  <c r="BO1491" i="62" s="1"/>
  <c r="BN1154" i="62"/>
  <c r="BM1154" i="62"/>
  <c r="BL1154" i="62"/>
  <c r="BL1260" i="62" s="1"/>
  <c r="BL1491" i="62" s="1"/>
  <c r="BK1154" i="62"/>
  <c r="BK1260" i="62" s="1"/>
  <c r="BK1491" i="62" s="1"/>
  <c r="FK1153" i="62"/>
  <c r="FG1153" i="62"/>
  <c r="FE1153" i="62"/>
  <c r="FD1153" i="62"/>
  <c r="FC1153" i="62"/>
  <c r="FB1153" i="62"/>
  <c r="FA1153" i="62"/>
  <c r="ER1153" i="62"/>
  <c r="EQ1153" i="62"/>
  <c r="EP1153" i="62"/>
  <c r="EO1153" i="62"/>
  <c r="EN1153" i="62"/>
  <c r="EE1153" i="62"/>
  <c r="ED1153" i="62"/>
  <c r="EC1153" i="62"/>
  <c r="EB1153" i="62"/>
  <c r="EA1153" i="62"/>
  <c r="DZ1153" i="62"/>
  <c r="DY1153" i="62"/>
  <c r="DX1153" i="62"/>
  <c r="CQ1153" i="62"/>
  <c r="CQ1259" i="62" s="1"/>
  <c r="CQ1490" i="62" s="1"/>
  <c r="CP1153" i="62"/>
  <c r="CP1259" i="62" s="1"/>
  <c r="CP1490" i="62" s="1"/>
  <c r="CO1153" i="62"/>
  <c r="CO1259" i="62" s="1"/>
  <c r="CO1490" i="62" s="1"/>
  <c r="CN1153" i="62"/>
  <c r="CN1259" i="62" s="1"/>
  <c r="CN1490" i="62" s="1"/>
  <c r="CM1153" i="62"/>
  <c r="CM1259" i="62" s="1"/>
  <c r="CM1490" i="62" s="1"/>
  <c r="CL1153" i="62"/>
  <c r="CL1259" i="62" s="1"/>
  <c r="CL1490" i="62" s="1"/>
  <c r="CK1153" i="62"/>
  <c r="CK1259" i="62" s="1"/>
  <c r="CK1490" i="62" s="1"/>
  <c r="CJ1153" i="62"/>
  <c r="CJ1259" i="62" s="1"/>
  <c r="CJ1490" i="62" s="1"/>
  <c r="BR1153" i="62"/>
  <c r="BR1259" i="62" s="1"/>
  <c r="BR1490" i="62" s="1"/>
  <c r="BQ1153" i="62"/>
  <c r="BQ1259" i="62" s="1"/>
  <c r="BQ1490" i="62" s="1"/>
  <c r="BP1153" i="62"/>
  <c r="BP1259" i="62" s="1"/>
  <c r="BP1490" i="62" s="1"/>
  <c r="BO1153" i="62"/>
  <c r="BO1259" i="62" s="1"/>
  <c r="BO1490" i="62" s="1"/>
  <c r="BN1153" i="62"/>
  <c r="BN1259" i="62" s="1"/>
  <c r="BN1490" i="62" s="1"/>
  <c r="BM1153" i="62"/>
  <c r="BM1259" i="62" s="1"/>
  <c r="BM1490" i="62" s="1"/>
  <c r="BL1153" i="62"/>
  <c r="BL1259" i="62" s="1"/>
  <c r="BK1153" i="62"/>
  <c r="FK1152" i="62"/>
  <c r="FG1152" i="62"/>
  <c r="FE1152" i="62"/>
  <c r="FD1152" i="62"/>
  <c r="FC1152" i="62"/>
  <c r="FB1152" i="62"/>
  <c r="FA1152" i="62"/>
  <c r="ER1152" i="62"/>
  <c r="EQ1152" i="62"/>
  <c r="EP1152" i="62"/>
  <c r="EO1152" i="62"/>
  <c r="EN1152" i="62"/>
  <c r="EE1152" i="62"/>
  <c r="ED1152" i="62"/>
  <c r="EC1152" i="62"/>
  <c r="EB1152" i="62"/>
  <c r="EA1152" i="62"/>
  <c r="DZ1152" i="62"/>
  <c r="DY1152" i="62"/>
  <c r="DX1152" i="62"/>
  <c r="CQ1152" i="62"/>
  <c r="CQ1258" i="62" s="1"/>
  <c r="CQ1489" i="62" s="1"/>
  <c r="CP1152" i="62"/>
  <c r="CP1258" i="62" s="1"/>
  <c r="CP1489" i="62" s="1"/>
  <c r="CO1152" i="62"/>
  <c r="CO1258" i="62" s="1"/>
  <c r="CO1489" i="62" s="1"/>
  <c r="CN1152" i="62"/>
  <c r="CN1258" i="62" s="1"/>
  <c r="CN1489" i="62" s="1"/>
  <c r="CM1152" i="62"/>
  <c r="CM1258" i="62" s="1"/>
  <c r="CM1489" i="62" s="1"/>
  <c r="CL1152" i="62"/>
  <c r="CL1258" i="62" s="1"/>
  <c r="CL1489" i="62" s="1"/>
  <c r="CK1152" i="62"/>
  <c r="CK1258" i="62" s="1"/>
  <c r="CK1489" i="62" s="1"/>
  <c r="CJ1152" i="62"/>
  <c r="CJ1258" i="62" s="1"/>
  <c r="CJ1489" i="62" s="1"/>
  <c r="BR1152" i="62"/>
  <c r="BR1258" i="62" s="1"/>
  <c r="BR1489" i="62" s="1"/>
  <c r="BQ1152" i="62"/>
  <c r="BQ1258" i="62" s="1"/>
  <c r="BQ1489" i="62" s="1"/>
  <c r="BP1152" i="62"/>
  <c r="BP1258" i="62" s="1"/>
  <c r="BO1152" i="62"/>
  <c r="BO1258" i="62" s="1"/>
  <c r="BO1489" i="62" s="1"/>
  <c r="BN1152" i="62"/>
  <c r="BN1258" i="62" s="1"/>
  <c r="BN1489" i="62" s="1"/>
  <c r="BM1152" i="62"/>
  <c r="BM1258" i="62" s="1"/>
  <c r="BM1489" i="62" s="1"/>
  <c r="BL1152" i="62"/>
  <c r="BL1258" i="62" s="1"/>
  <c r="BL1489" i="62" s="1"/>
  <c r="BK1152" i="62"/>
  <c r="BK1258" i="62" s="1"/>
  <c r="BK1489" i="62" s="1"/>
  <c r="FK1151" i="62"/>
  <c r="FG1151" i="62"/>
  <c r="FE1151" i="62"/>
  <c r="FD1151" i="62"/>
  <c r="FC1151" i="62"/>
  <c r="FB1151" i="62"/>
  <c r="FA1151" i="62"/>
  <c r="ER1151" i="62"/>
  <c r="EQ1151" i="62"/>
  <c r="EP1151" i="62"/>
  <c r="EO1151" i="62"/>
  <c r="EN1151" i="62"/>
  <c r="EE1151" i="62"/>
  <c r="ED1151" i="62"/>
  <c r="EC1151" i="62"/>
  <c r="EB1151" i="62"/>
  <c r="EA1151" i="62"/>
  <c r="DZ1151" i="62"/>
  <c r="DY1151" i="62"/>
  <c r="DX1151" i="62"/>
  <c r="CQ1151" i="62"/>
  <c r="CQ1257" i="62" s="1"/>
  <c r="CQ1488" i="62" s="1"/>
  <c r="CP1151" i="62"/>
  <c r="CP1257" i="62" s="1"/>
  <c r="CP1488" i="62" s="1"/>
  <c r="CO1151" i="62"/>
  <c r="CO1257" i="62" s="1"/>
  <c r="CO1488" i="62" s="1"/>
  <c r="CN1151" i="62"/>
  <c r="CN1257" i="62" s="1"/>
  <c r="CN1488" i="62" s="1"/>
  <c r="CM1151" i="62"/>
  <c r="CM1257" i="62" s="1"/>
  <c r="CM1488" i="62" s="1"/>
  <c r="CL1151" i="62"/>
  <c r="CL1257" i="62" s="1"/>
  <c r="CL1488" i="62" s="1"/>
  <c r="CK1151" i="62"/>
  <c r="CK1257" i="62" s="1"/>
  <c r="CK1488" i="62" s="1"/>
  <c r="CJ1151" i="62"/>
  <c r="CJ1257" i="62" s="1"/>
  <c r="CJ1488" i="62" s="1"/>
  <c r="BR1151" i="62"/>
  <c r="BR1257" i="62" s="1"/>
  <c r="BR1488" i="62" s="1"/>
  <c r="BQ1151" i="62"/>
  <c r="BQ1257" i="62" s="1"/>
  <c r="BQ1488" i="62" s="1"/>
  <c r="BP1151" i="62"/>
  <c r="BP1257" i="62" s="1"/>
  <c r="BO1151" i="62"/>
  <c r="BO1257" i="62" s="1"/>
  <c r="BO1488" i="62" s="1"/>
  <c r="BN1151" i="62"/>
  <c r="BM1151" i="62"/>
  <c r="BL1151" i="62"/>
  <c r="BL1257" i="62" s="1"/>
  <c r="BL1488" i="62" s="1"/>
  <c r="BK1151" i="62"/>
  <c r="BK1257" i="62" s="1"/>
  <c r="BK1488" i="62" s="1"/>
  <c r="FK1150" i="62"/>
  <c r="FG1150" i="62"/>
  <c r="FE1150" i="62"/>
  <c r="FD1150" i="62"/>
  <c r="FC1150" i="62"/>
  <c r="FB1150" i="62"/>
  <c r="FA1150" i="62"/>
  <c r="ER1150" i="62"/>
  <c r="EQ1150" i="62"/>
  <c r="EP1150" i="62"/>
  <c r="EO1150" i="62"/>
  <c r="EN1150" i="62"/>
  <c r="EE1150" i="62"/>
  <c r="ED1150" i="62"/>
  <c r="EC1150" i="62"/>
  <c r="EB1150" i="62"/>
  <c r="EA1150" i="62"/>
  <c r="DZ1150" i="62"/>
  <c r="DY1150" i="62"/>
  <c r="DX1150" i="62"/>
  <c r="CQ1150" i="62"/>
  <c r="CP1150" i="62"/>
  <c r="CP1256" i="62" s="1"/>
  <c r="CP1487" i="62" s="1"/>
  <c r="CO1150" i="62"/>
  <c r="CN1150" i="62"/>
  <c r="CN1256" i="62" s="1"/>
  <c r="CN1487" i="62" s="1"/>
  <c r="CM1150" i="62"/>
  <c r="CM1256" i="62" s="1"/>
  <c r="CM1487" i="62" s="1"/>
  <c r="CL1150" i="62"/>
  <c r="CL1256" i="62" s="1"/>
  <c r="CL1487" i="62" s="1"/>
  <c r="CK1150" i="62"/>
  <c r="CK1256" i="62" s="1"/>
  <c r="CK1487" i="62" s="1"/>
  <c r="CJ1150" i="62"/>
  <c r="CJ1256" i="62" s="1"/>
  <c r="CJ1487" i="62" s="1"/>
  <c r="BR1150" i="62"/>
  <c r="BR1256" i="62" s="1"/>
  <c r="BR1487" i="62" s="1"/>
  <c r="BQ1150" i="62"/>
  <c r="BQ1256" i="62" s="1"/>
  <c r="BQ1487" i="62" s="1"/>
  <c r="BP1150" i="62"/>
  <c r="BP1256" i="62" s="1"/>
  <c r="BO1150" i="62"/>
  <c r="BO1256" i="62" s="1"/>
  <c r="BO1487" i="62" s="1"/>
  <c r="BN1150" i="62"/>
  <c r="BM1150" i="62"/>
  <c r="BM1256" i="62" s="1"/>
  <c r="BL1150" i="62"/>
  <c r="BL1256" i="62" s="1"/>
  <c r="BL1487" i="62" s="1"/>
  <c r="BK1150" i="62"/>
  <c r="BK1256" i="62" s="1"/>
  <c r="BK1487" i="62" s="1"/>
  <c r="FK1149" i="62"/>
  <c r="FG1149" i="62"/>
  <c r="FE1149" i="62"/>
  <c r="FD1149" i="62"/>
  <c r="FC1149" i="62"/>
  <c r="FB1149" i="62"/>
  <c r="FA1149" i="62"/>
  <c r="ER1149" i="62"/>
  <c r="EQ1149" i="62"/>
  <c r="EP1149" i="62"/>
  <c r="EO1149" i="62"/>
  <c r="EN1149" i="62"/>
  <c r="EE1149" i="62"/>
  <c r="ED1149" i="62"/>
  <c r="EC1149" i="62"/>
  <c r="EB1149" i="62"/>
  <c r="EA1149" i="62"/>
  <c r="DZ1149" i="62"/>
  <c r="DY1149" i="62"/>
  <c r="DX1149" i="62"/>
  <c r="CQ1149" i="62"/>
  <c r="CQ1255" i="62" s="1"/>
  <c r="CQ1486" i="62" s="1"/>
  <c r="CP1149" i="62"/>
  <c r="CO1149" i="62"/>
  <c r="CO1255" i="62" s="1"/>
  <c r="CO1486" i="62" s="1"/>
  <c r="CN1149" i="62"/>
  <c r="CN1255" i="62" s="1"/>
  <c r="CN1486" i="62" s="1"/>
  <c r="CM1149" i="62"/>
  <c r="CM1255" i="62" s="1"/>
  <c r="CM1486" i="62" s="1"/>
  <c r="CL1149" i="62"/>
  <c r="CL1255" i="62" s="1"/>
  <c r="CL1486" i="62" s="1"/>
  <c r="CK1149" i="62"/>
  <c r="CK1255" i="62" s="1"/>
  <c r="CK1486" i="62" s="1"/>
  <c r="CJ1149" i="62"/>
  <c r="CJ1255" i="62" s="1"/>
  <c r="CJ1486" i="62" s="1"/>
  <c r="BR1149" i="62"/>
  <c r="BR1255" i="62" s="1"/>
  <c r="BR1486" i="62" s="1"/>
  <c r="BQ1149" i="62"/>
  <c r="BQ1255" i="62" s="1"/>
  <c r="BQ1486" i="62" s="1"/>
  <c r="BP1149" i="62"/>
  <c r="BP1255" i="62" s="1"/>
  <c r="BO1149" i="62"/>
  <c r="BO1255" i="62" s="1"/>
  <c r="BO1486" i="62" s="1"/>
  <c r="BN1149" i="62"/>
  <c r="BN1255" i="62" s="1"/>
  <c r="BN1486" i="62" s="1"/>
  <c r="BM1149" i="62"/>
  <c r="BM1255" i="62" s="1"/>
  <c r="BL1149" i="62"/>
  <c r="BK1149" i="62"/>
  <c r="BK1255" i="62" s="1"/>
  <c r="BK1486" i="62" s="1"/>
  <c r="FK1148" i="62"/>
  <c r="FG1148" i="62"/>
  <c r="FE1148" i="62"/>
  <c r="FD1148" i="62"/>
  <c r="FC1148" i="62"/>
  <c r="FB1148" i="62"/>
  <c r="FA1148" i="62"/>
  <c r="ER1148" i="62"/>
  <c r="EQ1148" i="62"/>
  <c r="EP1148" i="62"/>
  <c r="EO1148" i="62"/>
  <c r="EN1148" i="62"/>
  <c r="EE1148" i="62"/>
  <c r="ED1148" i="62"/>
  <c r="EC1148" i="62"/>
  <c r="EB1148" i="62"/>
  <c r="EA1148" i="62"/>
  <c r="DZ1148" i="62"/>
  <c r="DY1148" i="62"/>
  <c r="DX1148" i="62"/>
  <c r="CQ1148" i="62"/>
  <c r="CP1148" i="62"/>
  <c r="CO1148" i="62"/>
  <c r="CN1148" i="62"/>
  <c r="CN1254" i="62" s="1"/>
  <c r="CN1485" i="62" s="1"/>
  <c r="CM1148" i="62"/>
  <c r="CM1254" i="62" s="1"/>
  <c r="CM1485" i="62" s="1"/>
  <c r="CL1148" i="62"/>
  <c r="CL1254" i="62" s="1"/>
  <c r="CL1485" i="62" s="1"/>
  <c r="CK1148" i="62"/>
  <c r="CK1254" i="62" s="1"/>
  <c r="CK1485" i="62" s="1"/>
  <c r="CJ1148" i="62"/>
  <c r="CJ1254" i="62" s="1"/>
  <c r="CJ1485" i="62" s="1"/>
  <c r="BR1148" i="62"/>
  <c r="BR1254" i="62" s="1"/>
  <c r="BR1485" i="62" s="1"/>
  <c r="BQ1148" i="62"/>
  <c r="BQ1254" i="62" s="1"/>
  <c r="BQ1485" i="62" s="1"/>
  <c r="BP1148" i="62"/>
  <c r="BP1254" i="62" s="1"/>
  <c r="BO1148" i="62"/>
  <c r="BO1254" i="62" s="1"/>
  <c r="BO1485" i="62" s="1"/>
  <c r="BN1148" i="62"/>
  <c r="BM1148" i="62"/>
  <c r="BL1148" i="62"/>
  <c r="BK1148" i="62"/>
  <c r="BK1254" i="62" s="1"/>
  <c r="BK1485" i="62" s="1"/>
  <c r="FK1147" i="62"/>
  <c r="FG1147" i="62"/>
  <c r="FE1147" i="62"/>
  <c r="FD1147" i="62"/>
  <c r="FC1147" i="62"/>
  <c r="FB1147" i="62"/>
  <c r="FA1147" i="62"/>
  <c r="ER1147" i="62"/>
  <c r="EQ1147" i="62"/>
  <c r="EP1147" i="62"/>
  <c r="EO1147" i="62"/>
  <c r="EN1147" i="62"/>
  <c r="EE1147" i="62"/>
  <c r="ED1147" i="62"/>
  <c r="EC1147" i="62"/>
  <c r="EB1147" i="62"/>
  <c r="EA1147" i="62"/>
  <c r="DZ1147" i="62"/>
  <c r="DY1147" i="62"/>
  <c r="DX1147" i="62"/>
  <c r="CQ1147" i="62"/>
  <c r="CQ1253" i="62" s="1"/>
  <c r="CQ1484" i="62" s="1"/>
  <c r="CP1147" i="62"/>
  <c r="CP1253" i="62" s="1"/>
  <c r="CP1484" i="62" s="1"/>
  <c r="CO1147" i="62"/>
  <c r="CO1253" i="62" s="1"/>
  <c r="CO1484" i="62" s="1"/>
  <c r="CN1147" i="62"/>
  <c r="CM1147" i="62"/>
  <c r="CM1253" i="62" s="1"/>
  <c r="CM1484" i="62" s="1"/>
  <c r="CL1147" i="62"/>
  <c r="CL1253" i="62" s="1"/>
  <c r="CL1484" i="62" s="1"/>
  <c r="CK1147" i="62"/>
  <c r="CK1253" i="62" s="1"/>
  <c r="CK1484" i="62" s="1"/>
  <c r="CJ1147" i="62"/>
  <c r="CJ1253" i="62" s="1"/>
  <c r="CJ1484" i="62" s="1"/>
  <c r="BR1147" i="62"/>
  <c r="BR1253" i="62" s="1"/>
  <c r="BR1484" i="62" s="1"/>
  <c r="BQ1147" i="62"/>
  <c r="BQ1253" i="62" s="1"/>
  <c r="BQ1484" i="62" s="1"/>
  <c r="BP1147" i="62"/>
  <c r="BP1253" i="62" s="1"/>
  <c r="BO1147" i="62"/>
  <c r="BO1253" i="62" s="1"/>
  <c r="BO1484" i="62" s="1"/>
  <c r="BN1147" i="62"/>
  <c r="BM1147" i="62"/>
  <c r="BM1253" i="62" s="1"/>
  <c r="BL1147" i="62"/>
  <c r="BL1253" i="62" s="1"/>
  <c r="BL1484" i="62" s="1"/>
  <c r="BK1147" i="62"/>
  <c r="BK1253" i="62" s="1"/>
  <c r="BK1484" i="62" s="1"/>
  <c r="FK1146" i="62"/>
  <c r="FM1146" i="62" s="1"/>
  <c r="FM1534" i="62" s="1"/>
  <c r="FM1543" i="62" s="1"/>
  <c r="FG1146" i="62"/>
  <c r="FE1146" i="62"/>
  <c r="FD1146" i="62"/>
  <c r="FC1146" i="62"/>
  <c r="FB1146" i="62"/>
  <c r="FA1146" i="62"/>
  <c r="ER1146" i="62"/>
  <c r="EQ1146" i="62"/>
  <c r="EP1146" i="62"/>
  <c r="EO1146" i="62"/>
  <c r="EN1146" i="62"/>
  <c r="EE1146" i="62"/>
  <c r="ED1146" i="62"/>
  <c r="EC1146" i="62"/>
  <c r="EB1146" i="62"/>
  <c r="EA1146" i="62"/>
  <c r="DZ1146" i="62"/>
  <c r="DY1146" i="62"/>
  <c r="DX1146" i="62"/>
  <c r="CQ1146" i="62"/>
  <c r="CP1146" i="62"/>
  <c r="CO1146" i="62"/>
  <c r="CM1146" i="62"/>
  <c r="CL1146" i="62"/>
  <c r="CK1146" i="62"/>
  <c r="CJ1146" i="62"/>
  <c r="BR1146" i="62"/>
  <c r="BJ1146" i="62" s="1"/>
  <c r="BQ1146" i="62"/>
  <c r="BI1146" i="62" s="1"/>
  <c r="BP1146" i="62"/>
  <c r="BO1146" i="62"/>
  <c r="BN1146" i="62"/>
  <c r="BF1146" i="62" s="1"/>
  <c r="BM1146" i="62"/>
  <c r="BL1146" i="62"/>
  <c r="BD1146" i="62" s="1"/>
  <c r="BK1146" i="62"/>
  <c r="BC1146" i="62" s="1"/>
  <c r="FK1145" i="62"/>
  <c r="FM1145" i="62" s="1"/>
  <c r="FG1145" i="62"/>
  <c r="FE1145" i="62"/>
  <c r="FD1145" i="62"/>
  <c r="FC1145" i="62"/>
  <c r="FB1145" i="62"/>
  <c r="FA1145" i="62"/>
  <c r="ER1145" i="62"/>
  <c r="EQ1145" i="62"/>
  <c r="EP1145" i="62"/>
  <c r="EO1145" i="62"/>
  <c r="EN1145" i="62"/>
  <c r="EE1145" i="62"/>
  <c r="ED1145" i="62"/>
  <c r="EC1145" i="62"/>
  <c r="EB1145" i="62"/>
  <c r="EA1145" i="62"/>
  <c r="DZ1145" i="62"/>
  <c r="DY1145" i="62"/>
  <c r="DX1145" i="62"/>
  <c r="CQ1145" i="62"/>
  <c r="CP1145" i="62"/>
  <c r="CO1145" i="62"/>
  <c r="CM1145" i="62"/>
  <c r="CL1145" i="62"/>
  <c r="CK1145" i="62"/>
  <c r="CJ1145" i="62"/>
  <c r="CD1145" i="62"/>
  <c r="BN1145" i="62" s="1"/>
  <c r="BF1145" i="62" s="1"/>
  <c r="CC1145" i="62"/>
  <c r="BM1145" i="62" s="1"/>
  <c r="BE1145" i="62" s="1"/>
  <c r="CB1145" i="62"/>
  <c r="BL1145" i="62" s="1"/>
  <c r="BD1145" i="62" s="1"/>
  <c r="BR1145" i="62"/>
  <c r="BJ1145" i="62" s="1"/>
  <c r="BQ1145" i="62"/>
  <c r="BI1145" i="62" s="1"/>
  <c r="BP1145" i="62"/>
  <c r="BH1145" i="62" s="1"/>
  <c r="BO1145" i="62"/>
  <c r="BG1145" i="62" s="1"/>
  <c r="BK1145" i="62"/>
  <c r="BC1145" i="62" s="1"/>
  <c r="FK1144" i="62"/>
  <c r="FM1144" i="62" s="1"/>
  <c r="FG1144" i="62"/>
  <c r="FE1144" i="62"/>
  <c r="FD1144" i="62"/>
  <c r="FC1144" i="62"/>
  <c r="FB1144" i="62"/>
  <c r="FA1144" i="62"/>
  <c r="ER1144" i="62"/>
  <c r="EQ1144" i="62"/>
  <c r="EP1144" i="62"/>
  <c r="EO1144" i="62"/>
  <c r="EN1144" i="62"/>
  <c r="EE1144" i="62"/>
  <c r="ED1144" i="62"/>
  <c r="EC1144" i="62"/>
  <c r="EB1144" i="62"/>
  <c r="EA1144" i="62"/>
  <c r="DZ1144" i="62"/>
  <c r="DY1144" i="62"/>
  <c r="DX1144" i="62"/>
  <c r="CQ1144" i="62"/>
  <c r="CP1144" i="62"/>
  <c r="CO1144" i="62"/>
  <c r="CM1144" i="62"/>
  <c r="CL1144" i="62"/>
  <c r="CK1144" i="62"/>
  <c r="CJ1144" i="62"/>
  <c r="CD1144" i="62"/>
  <c r="BN1144" i="62" s="1"/>
  <c r="BF1144" i="62" s="1"/>
  <c r="CC1144" i="62"/>
  <c r="BM1144" i="62" s="1"/>
  <c r="BE1144" i="62" s="1"/>
  <c r="DR1144" i="62" s="1"/>
  <c r="CB1144" i="62"/>
  <c r="BL1144" i="62" s="1"/>
  <c r="BD1144" i="62" s="1"/>
  <c r="BR1144" i="62"/>
  <c r="BJ1144" i="62" s="1"/>
  <c r="BQ1144" i="62"/>
  <c r="BI1144" i="62" s="1"/>
  <c r="BP1144" i="62"/>
  <c r="BH1144" i="62" s="1"/>
  <c r="BO1144" i="62"/>
  <c r="BK1144" i="62"/>
  <c r="BC1144" i="62" s="1"/>
  <c r="FK1143" i="62"/>
  <c r="FM1143" i="62" s="1"/>
  <c r="FG1143" i="62"/>
  <c r="FE1143" i="62"/>
  <c r="FD1143" i="62"/>
  <c r="FC1143" i="62"/>
  <c r="FB1143" i="62"/>
  <c r="FA1143" i="62"/>
  <c r="ER1143" i="62"/>
  <c r="EQ1143" i="62"/>
  <c r="EP1143" i="62"/>
  <c r="EO1143" i="62"/>
  <c r="EN1143" i="62"/>
  <c r="EE1143" i="62"/>
  <c r="ED1143" i="62"/>
  <c r="EC1143" i="62"/>
  <c r="EB1143" i="62"/>
  <c r="EA1143" i="62"/>
  <c r="DZ1143" i="62"/>
  <c r="DY1143" i="62"/>
  <c r="DX1143" i="62"/>
  <c r="CQ1143" i="62"/>
  <c r="CP1143" i="62"/>
  <c r="CO1143" i="62"/>
  <c r="CM1143" i="62"/>
  <c r="CL1143" i="62"/>
  <c r="CK1143" i="62"/>
  <c r="CJ1143" i="62"/>
  <c r="CD1143" i="62"/>
  <c r="BN1143" i="62" s="1"/>
  <c r="BF1143" i="62" s="1"/>
  <c r="CC1143" i="62"/>
  <c r="BM1143" i="62" s="1"/>
  <c r="BE1143" i="62" s="1"/>
  <c r="CB1143" i="62"/>
  <c r="BL1143" i="62" s="1"/>
  <c r="BD1143" i="62" s="1"/>
  <c r="DQ1143" i="62" s="1"/>
  <c r="BR1143" i="62"/>
  <c r="BJ1143" i="62" s="1"/>
  <c r="BQ1143" i="62"/>
  <c r="BI1143" i="62" s="1"/>
  <c r="BP1143" i="62"/>
  <c r="BH1143" i="62" s="1"/>
  <c r="BO1143" i="62"/>
  <c r="CV1143" i="62" s="1"/>
  <c r="CN1143" i="62" s="1"/>
  <c r="BK1143" i="62"/>
  <c r="BC1143" i="62" s="1"/>
  <c r="FK1142" i="62"/>
  <c r="FM1142" i="62" s="1"/>
  <c r="FG1142" i="62"/>
  <c r="FE1142" i="62"/>
  <c r="FD1142" i="62"/>
  <c r="FC1142" i="62"/>
  <c r="FB1142" i="62"/>
  <c r="FA1142" i="62"/>
  <c r="ER1142" i="62"/>
  <c r="EQ1142" i="62"/>
  <c r="EP1142" i="62"/>
  <c r="EO1142" i="62"/>
  <c r="EN1142" i="62"/>
  <c r="EE1142" i="62"/>
  <c r="ED1142" i="62"/>
  <c r="EC1142" i="62"/>
  <c r="EB1142" i="62"/>
  <c r="EA1142" i="62"/>
  <c r="DZ1142" i="62"/>
  <c r="DY1142" i="62"/>
  <c r="DX1142" i="62"/>
  <c r="CM1142" i="62"/>
  <c r="CM1250" i="62" s="1"/>
  <c r="CM1494" i="62" s="1"/>
  <c r="CL1142" i="62"/>
  <c r="CL1250" i="62" s="1"/>
  <c r="CL1494" i="62" s="1"/>
  <c r="CK1142" i="62"/>
  <c r="CK1250" i="62" s="1"/>
  <c r="CK1494" i="62" s="1"/>
  <c r="CJ1142" i="62"/>
  <c r="CJ1250" i="62" s="1"/>
  <c r="CJ1494" i="62" s="1"/>
  <c r="CD1142" i="62"/>
  <c r="CC1142" i="62"/>
  <c r="CC1250" i="62" s="1"/>
  <c r="CC1494" i="62" s="1"/>
  <c r="CB1142" i="62"/>
  <c r="BR1142" i="62"/>
  <c r="BQ1142" i="62"/>
  <c r="BQ1250" i="62" s="1"/>
  <c r="BQ1494" i="62" s="1"/>
  <c r="BP1142" i="62"/>
  <c r="BO1142" i="62"/>
  <c r="CV1142" i="62" s="1"/>
  <c r="BK1142" i="62"/>
  <c r="BK1250" i="62" s="1"/>
  <c r="BK1494" i="62" s="1"/>
  <c r="FK1141" i="62"/>
  <c r="FM1141" i="62" s="1"/>
  <c r="FG1141" i="62"/>
  <c r="FE1141" i="62"/>
  <c r="FD1141" i="62"/>
  <c r="FC1141" i="62"/>
  <c r="FB1141" i="62"/>
  <c r="FA1141" i="62"/>
  <c r="ER1141" i="62"/>
  <c r="EQ1141" i="62"/>
  <c r="EP1141" i="62"/>
  <c r="EO1141" i="62"/>
  <c r="EN1141" i="62"/>
  <c r="EE1141" i="62"/>
  <c r="ED1141" i="62"/>
  <c r="EC1141" i="62"/>
  <c r="EB1141" i="62"/>
  <c r="EA1141" i="62"/>
  <c r="DZ1141" i="62"/>
  <c r="DY1141" i="62"/>
  <c r="DX1141" i="62"/>
  <c r="CM1141" i="62"/>
  <c r="CL1141" i="62"/>
  <c r="CK1141" i="62"/>
  <c r="CJ1141" i="62"/>
  <c r="CD1141" i="62"/>
  <c r="BN1141" i="62" s="1"/>
  <c r="BF1141" i="62" s="1"/>
  <c r="CC1141" i="62"/>
  <c r="BM1141" i="62" s="1"/>
  <c r="BE1141" i="62" s="1"/>
  <c r="CB1141" i="62"/>
  <c r="BL1141" i="62" s="1"/>
  <c r="BD1141" i="62" s="1"/>
  <c r="BR1141" i="62"/>
  <c r="BJ1141" i="62" s="1"/>
  <c r="BQ1141" i="62"/>
  <c r="BI1141" i="62" s="1"/>
  <c r="BP1141" i="62"/>
  <c r="BH1141" i="62" s="1"/>
  <c r="BO1141" i="62"/>
  <c r="CV1141" i="62" s="1"/>
  <c r="BK1141" i="62"/>
  <c r="BC1141" i="62" s="1"/>
  <c r="FK1140" i="62"/>
  <c r="FM1140" i="62" s="1"/>
  <c r="FG1140" i="62"/>
  <c r="FE1140" i="62"/>
  <c r="FD1140" i="62"/>
  <c r="FC1140" i="62"/>
  <c r="FB1140" i="62"/>
  <c r="FA1140" i="62"/>
  <c r="ER1140" i="62"/>
  <c r="EQ1140" i="62"/>
  <c r="EP1140" i="62"/>
  <c r="EO1140" i="62"/>
  <c r="EN1140" i="62"/>
  <c r="EE1140" i="62"/>
  <c r="ED1140" i="62"/>
  <c r="EC1140" i="62"/>
  <c r="EB1140" i="62"/>
  <c r="EA1140" i="62"/>
  <c r="DZ1140" i="62"/>
  <c r="DY1140" i="62"/>
  <c r="DX1140" i="62"/>
  <c r="CM1140" i="62"/>
  <c r="CL1140" i="62"/>
  <c r="CK1140" i="62"/>
  <c r="CJ1140" i="62"/>
  <c r="CD1140" i="62"/>
  <c r="BN1140" i="62" s="1"/>
  <c r="BF1140" i="62" s="1"/>
  <c r="CC1140" i="62"/>
  <c r="BM1140" i="62" s="1"/>
  <c r="BE1140" i="62" s="1"/>
  <c r="CB1140" i="62"/>
  <c r="BL1140" i="62" s="1"/>
  <c r="BD1140" i="62" s="1"/>
  <c r="BR1140" i="62"/>
  <c r="BJ1140" i="62" s="1"/>
  <c r="BQ1140" i="62"/>
  <c r="BI1140" i="62" s="1"/>
  <c r="BP1140" i="62"/>
  <c r="BH1140" i="62" s="1"/>
  <c r="BO1140" i="62"/>
  <c r="BG1140" i="62" s="1"/>
  <c r="BK1140" i="62"/>
  <c r="BC1140" i="62" s="1"/>
  <c r="FK1139" i="62"/>
  <c r="FM1139" i="62" s="1"/>
  <c r="FG1139" i="62"/>
  <c r="FE1139" i="62"/>
  <c r="FD1139" i="62"/>
  <c r="FC1139" i="62"/>
  <c r="FB1139" i="62"/>
  <c r="FA1139" i="62"/>
  <c r="ER1139" i="62"/>
  <c r="EQ1139" i="62"/>
  <c r="EP1139" i="62"/>
  <c r="EO1139" i="62"/>
  <c r="EN1139" i="62"/>
  <c r="EE1139" i="62"/>
  <c r="ED1139" i="62"/>
  <c r="EC1139" i="62"/>
  <c r="EB1139" i="62"/>
  <c r="EA1139" i="62"/>
  <c r="DZ1139" i="62"/>
  <c r="DY1139" i="62"/>
  <c r="DX1139" i="62"/>
  <c r="CM1139" i="62"/>
  <c r="CL1139" i="62"/>
  <c r="CK1139" i="62"/>
  <c r="CJ1139" i="62"/>
  <c r="CD1139" i="62"/>
  <c r="BN1139" i="62" s="1"/>
  <c r="BF1139" i="62" s="1"/>
  <c r="CC1139" i="62"/>
  <c r="BM1139" i="62" s="1"/>
  <c r="BE1139" i="62" s="1"/>
  <c r="CB1139" i="62"/>
  <c r="BL1139" i="62" s="1"/>
  <c r="BD1139" i="62" s="1"/>
  <c r="BR1139" i="62"/>
  <c r="BJ1139" i="62" s="1"/>
  <c r="BQ1139" i="62"/>
  <c r="BI1139" i="62" s="1"/>
  <c r="BP1139" i="62"/>
  <c r="BH1139" i="62" s="1"/>
  <c r="BO1139" i="62"/>
  <c r="BK1139" i="62"/>
  <c r="BC1139" i="62" s="1"/>
  <c r="FK1138" i="62"/>
  <c r="FM1138" i="62" s="1"/>
  <c r="FG1138" i="62"/>
  <c r="FE1138" i="62"/>
  <c r="FD1138" i="62"/>
  <c r="FC1138" i="62"/>
  <c r="FB1138" i="62"/>
  <c r="FA1138" i="62"/>
  <c r="ER1138" i="62"/>
  <c r="EQ1138" i="62"/>
  <c r="EP1138" i="62"/>
  <c r="EO1138" i="62"/>
  <c r="EN1138" i="62"/>
  <c r="EE1138" i="62"/>
  <c r="ED1138" i="62"/>
  <c r="EC1138" i="62"/>
  <c r="EB1138" i="62"/>
  <c r="EA1138" i="62"/>
  <c r="DZ1138" i="62"/>
  <c r="DY1138" i="62"/>
  <c r="DX1138" i="62"/>
  <c r="CM1138" i="62"/>
  <c r="CL1138" i="62"/>
  <c r="CK1138" i="62"/>
  <c r="CJ1138" i="62"/>
  <c r="CD1138" i="62"/>
  <c r="BN1138" i="62" s="1"/>
  <c r="BF1138" i="62" s="1"/>
  <c r="CC1138" i="62"/>
  <c r="BM1138" i="62" s="1"/>
  <c r="BE1138" i="62" s="1"/>
  <c r="CB1138" i="62"/>
  <c r="BL1138" i="62" s="1"/>
  <c r="BD1138" i="62" s="1"/>
  <c r="BR1138" i="62"/>
  <c r="BJ1138" i="62" s="1"/>
  <c r="BQ1138" i="62"/>
  <c r="BI1138" i="62" s="1"/>
  <c r="BP1138" i="62"/>
  <c r="BH1138" i="62" s="1"/>
  <c r="BO1138" i="62"/>
  <c r="CV1138" i="62" s="1"/>
  <c r="BK1138" i="62"/>
  <c r="BC1138" i="62" s="1"/>
  <c r="FK1137" i="62"/>
  <c r="FM1137" i="62" s="1"/>
  <c r="FG1137" i="62"/>
  <c r="FE1137" i="62"/>
  <c r="FD1137" i="62"/>
  <c r="FC1137" i="62"/>
  <c r="FB1137" i="62"/>
  <c r="FA1137" i="62"/>
  <c r="ER1137" i="62"/>
  <c r="EQ1137" i="62"/>
  <c r="EP1137" i="62"/>
  <c r="EO1137" i="62"/>
  <c r="EN1137" i="62"/>
  <c r="EE1137" i="62"/>
  <c r="ED1137" i="62"/>
  <c r="EC1137" i="62"/>
  <c r="EB1137" i="62"/>
  <c r="EA1137" i="62"/>
  <c r="DZ1137" i="62"/>
  <c r="DY1137" i="62"/>
  <c r="DX1137" i="62"/>
  <c r="CM1137" i="62"/>
  <c r="CL1137" i="62"/>
  <c r="CK1137" i="62"/>
  <c r="CJ1137" i="62"/>
  <c r="CD1137" i="62"/>
  <c r="BN1137" i="62" s="1"/>
  <c r="BF1137" i="62" s="1"/>
  <c r="CC1137" i="62"/>
  <c r="BM1137" i="62" s="1"/>
  <c r="BE1137" i="62" s="1"/>
  <c r="CB1137" i="62"/>
  <c r="BL1137" i="62" s="1"/>
  <c r="BD1137" i="62" s="1"/>
  <c r="BR1137" i="62"/>
  <c r="BJ1137" i="62" s="1"/>
  <c r="BQ1137" i="62"/>
  <c r="BI1137" i="62" s="1"/>
  <c r="BP1137" i="62"/>
  <c r="BH1137" i="62" s="1"/>
  <c r="BO1137" i="62"/>
  <c r="BG1137" i="62" s="1"/>
  <c r="BK1137" i="62"/>
  <c r="BC1137" i="62" s="1"/>
  <c r="FK1136" i="62"/>
  <c r="FM1136" i="62" s="1"/>
  <c r="FG1136" i="62"/>
  <c r="FE1136" i="62"/>
  <c r="FD1136" i="62"/>
  <c r="FC1136" i="62"/>
  <c r="FB1136" i="62"/>
  <c r="FA1136" i="62"/>
  <c r="ER1136" i="62"/>
  <c r="EQ1136" i="62"/>
  <c r="EP1136" i="62"/>
  <c r="EO1136" i="62"/>
  <c r="EN1136" i="62"/>
  <c r="EE1136" i="62"/>
  <c r="ED1136" i="62"/>
  <c r="EC1136" i="62"/>
  <c r="EB1136" i="62"/>
  <c r="EA1136" i="62"/>
  <c r="DZ1136" i="62"/>
  <c r="DY1136" i="62"/>
  <c r="DX1136" i="62"/>
  <c r="CM1136" i="62"/>
  <c r="CL1136" i="62"/>
  <c r="CK1136" i="62"/>
  <c r="CJ1136" i="62"/>
  <c r="CD1136" i="62"/>
  <c r="BN1136" i="62" s="1"/>
  <c r="CC1136" i="62"/>
  <c r="CB1136" i="62"/>
  <c r="BL1136" i="62" s="1"/>
  <c r="BD1136" i="62" s="1"/>
  <c r="BR1136" i="62"/>
  <c r="BJ1136" i="62" s="1"/>
  <c r="BQ1136" i="62"/>
  <c r="BI1136" i="62" s="1"/>
  <c r="BP1136" i="62"/>
  <c r="BO1136" i="62"/>
  <c r="BG1136" i="62" s="1"/>
  <c r="BK1136" i="62"/>
  <c r="FK1135" i="62"/>
  <c r="FM1135" i="62" s="1"/>
  <c r="FG1135" i="62"/>
  <c r="FE1135" i="62"/>
  <c r="FD1135" i="62"/>
  <c r="FC1135" i="62"/>
  <c r="FB1135" i="62"/>
  <c r="FA1135" i="62"/>
  <c r="ER1135" i="62"/>
  <c r="EQ1135" i="62"/>
  <c r="EP1135" i="62"/>
  <c r="EO1135" i="62"/>
  <c r="EN1135" i="62"/>
  <c r="EE1135" i="62"/>
  <c r="ED1135" i="62"/>
  <c r="EC1135" i="62"/>
  <c r="EB1135" i="62"/>
  <c r="EA1135" i="62"/>
  <c r="DZ1135" i="62"/>
  <c r="DY1135" i="62"/>
  <c r="DX1135" i="62"/>
  <c r="CM1135" i="62"/>
  <c r="CL1135" i="62"/>
  <c r="CK1135" i="62"/>
  <c r="CJ1135" i="62"/>
  <c r="CD1135" i="62"/>
  <c r="BN1135" i="62" s="1"/>
  <c r="BF1135" i="62" s="1"/>
  <c r="CC1135" i="62"/>
  <c r="BM1135" i="62" s="1"/>
  <c r="BE1135" i="62" s="1"/>
  <c r="CB1135" i="62"/>
  <c r="BL1135" i="62" s="1"/>
  <c r="BD1135" i="62" s="1"/>
  <c r="BR1135" i="62"/>
  <c r="BJ1135" i="62" s="1"/>
  <c r="BQ1135" i="62"/>
  <c r="BI1135" i="62" s="1"/>
  <c r="BP1135" i="62"/>
  <c r="BH1135" i="62" s="1"/>
  <c r="BO1135" i="62"/>
  <c r="BK1135" i="62"/>
  <c r="BC1135" i="62" s="1"/>
  <c r="FK1134" i="62"/>
  <c r="FM1134" i="62" s="1"/>
  <c r="FG1134" i="62"/>
  <c r="FE1134" i="62"/>
  <c r="FD1134" i="62"/>
  <c r="FC1134" i="62"/>
  <c r="FB1134" i="62"/>
  <c r="FA1134" i="62"/>
  <c r="ER1134" i="62"/>
  <c r="EQ1134" i="62"/>
  <c r="EP1134" i="62"/>
  <c r="EO1134" i="62"/>
  <c r="EN1134" i="62"/>
  <c r="EE1134" i="62"/>
  <c r="ED1134" i="62"/>
  <c r="EC1134" i="62"/>
  <c r="EB1134" i="62"/>
  <c r="EA1134" i="62"/>
  <c r="DZ1134" i="62"/>
  <c r="DY1134" i="62"/>
  <c r="DX1134" i="62"/>
  <c r="CM1134" i="62"/>
  <c r="CL1134" i="62"/>
  <c r="CK1134" i="62"/>
  <c r="CJ1134" i="62"/>
  <c r="CD1134" i="62"/>
  <c r="BN1134" i="62" s="1"/>
  <c r="BF1134" i="62" s="1"/>
  <c r="CC1134" i="62"/>
  <c r="BM1134" i="62" s="1"/>
  <c r="BE1134" i="62" s="1"/>
  <c r="CB1134" i="62"/>
  <c r="BL1134" i="62" s="1"/>
  <c r="BD1134" i="62" s="1"/>
  <c r="DQ1134" i="62" s="1"/>
  <c r="BR1134" i="62"/>
  <c r="BJ1134" i="62" s="1"/>
  <c r="BQ1134" i="62"/>
  <c r="BI1134" i="62" s="1"/>
  <c r="BP1134" i="62"/>
  <c r="BH1134" i="62" s="1"/>
  <c r="BO1134" i="62"/>
  <c r="BK1134" i="62"/>
  <c r="BC1134" i="62" s="1"/>
  <c r="FK1133" i="62"/>
  <c r="FM1133" i="62" s="1"/>
  <c r="FG1133" i="62"/>
  <c r="FE1133" i="62"/>
  <c r="FD1133" i="62"/>
  <c r="FC1133" i="62"/>
  <c r="FB1133" i="62"/>
  <c r="FA1133" i="62"/>
  <c r="ER1133" i="62"/>
  <c r="EQ1133" i="62"/>
  <c r="EP1133" i="62"/>
  <c r="EO1133" i="62"/>
  <c r="EN1133" i="62"/>
  <c r="EE1133" i="62"/>
  <c r="ED1133" i="62"/>
  <c r="EC1133" i="62"/>
  <c r="EB1133" i="62"/>
  <c r="EA1133" i="62"/>
  <c r="DZ1133" i="62"/>
  <c r="DY1133" i="62"/>
  <c r="DX1133" i="62"/>
  <c r="CM1133" i="62"/>
  <c r="CL1133" i="62"/>
  <c r="CK1133" i="62"/>
  <c r="CJ1133" i="62"/>
  <c r="CD1133" i="62"/>
  <c r="BN1133" i="62" s="1"/>
  <c r="BF1133" i="62" s="1"/>
  <c r="CC1133" i="62"/>
  <c r="BM1133" i="62" s="1"/>
  <c r="BE1133" i="62" s="1"/>
  <c r="CB1133" i="62"/>
  <c r="BL1133" i="62" s="1"/>
  <c r="BD1133" i="62" s="1"/>
  <c r="BR1133" i="62"/>
  <c r="BJ1133" i="62" s="1"/>
  <c r="BQ1133" i="62"/>
  <c r="BI1133" i="62" s="1"/>
  <c r="BP1133" i="62"/>
  <c r="BH1133" i="62" s="1"/>
  <c r="BO1133" i="62"/>
  <c r="BK1133" i="62"/>
  <c r="BC1133" i="62" s="1"/>
  <c r="FK1132" i="62"/>
  <c r="FM1132" i="62" s="1"/>
  <c r="FG1132" i="62"/>
  <c r="FE1132" i="62"/>
  <c r="FD1132" i="62"/>
  <c r="FC1132" i="62"/>
  <c r="FB1132" i="62"/>
  <c r="FA1132" i="62"/>
  <c r="ER1132" i="62"/>
  <c r="EQ1132" i="62"/>
  <c r="EP1132" i="62"/>
  <c r="EO1132" i="62"/>
  <c r="EN1132" i="62"/>
  <c r="EE1132" i="62"/>
  <c r="ED1132" i="62"/>
  <c r="EC1132" i="62"/>
  <c r="EB1132" i="62"/>
  <c r="EA1132" i="62"/>
  <c r="DZ1132" i="62"/>
  <c r="DY1132" i="62"/>
  <c r="DX1132" i="62"/>
  <c r="CM1132" i="62"/>
  <c r="CL1132" i="62"/>
  <c r="CK1132" i="62"/>
  <c r="CJ1132" i="62"/>
  <c r="CD1132" i="62"/>
  <c r="BN1132" i="62" s="1"/>
  <c r="BF1132" i="62" s="1"/>
  <c r="CC1132" i="62"/>
  <c r="BM1132" i="62" s="1"/>
  <c r="BE1132" i="62" s="1"/>
  <c r="CB1132" i="62"/>
  <c r="BL1132" i="62" s="1"/>
  <c r="BD1132" i="62" s="1"/>
  <c r="BR1132" i="62"/>
  <c r="BJ1132" i="62" s="1"/>
  <c r="BQ1132" i="62"/>
  <c r="BI1132" i="62" s="1"/>
  <c r="BP1132" i="62"/>
  <c r="BH1132" i="62" s="1"/>
  <c r="BO1132" i="62"/>
  <c r="BG1132" i="62" s="1"/>
  <c r="BK1132" i="62"/>
  <c r="BC1132" i="62" s="1"/>
  <c r="FK1131" i="62"/>
  <c r="FM1131" i="62" s="1"/>
  <c r="FG1131" i="62"/>
  <c r="FE1131" i="62"/>
  <c r="FD1131" i="62"/>
  <c r="FC1131" i="62"/>
  <c r="FB1131" i="62"/>
  <c r="FA1131" i="62"/>
  <c r="ER1131" i="62"/>
  <c r="EQ1131" i="62"/>
  <c r="EP1131" i="62"/>
  <c r="EO1131" i="62"/>
  <c r="EN1131" i="62"/>
  <c r="EE1131" i="62"/>
  <c r="ED1131" i="62"/>
  <c r="EC1131" i="62"/>
  <c r="EB1131" i="62"/>
  <c r="EA1131" i="62"/>
  <c r="DZ1131" i="62"/>
  <c r="DY1131" i="62"/>
  <c r="DX1131" i="62"/>
  <c r="CM1131" i="62"/>
  <c r="CL1131" i="62"/>
  <c r="CK1131" i="62"/>
  <c r="CJ1131" i="62"/>
  <c r="CD1131" i="62"/>
  <c r="BN1131" i="62" s="1"/>
  <c r="BF1131" i="62" s="1"/>
  <c r="CC1131" i="62"/>
  <c r="BM1131" i="62" s="1"/>
  <c r="BE1131" i="62" s="1"/>
  <c r="CB1131" i="62"/>
  <c r="BL1131" i="62" s="1"/>
  <c r="BD1131" i="62" s="1"/>
  <c r="BR1131" i="62"/>
  <c r="BJ1131" i="62" s="1"/>
  <c r="BQ1131" i="62"/>
  <c r="BI1131" i="62" s="1"/>
  <c r="BP1131" i="62"/>
  <c r="BO1131" i="62"/>
  <c r="BG1131" i="62" s="1"/>
  <c r="BK1131" i="62"/>
  <c r="BC1131" i="62" s="1"/>
  <c r="BH1131" i="62"/>
  <c r="FK1130" i="62"/>
  <c r="FM1130" i="62" s="1"/>
  <c r="FG1130" i="62"/>
  <c r="FE1130" i="62"/>
  <c r="FD1130" i="62"/>
  <c r="FC1130" i="62"/>
  <c r="FB1130" i="62"/>
  <c r="FA1130" i="62"/>
  <c r="ER1130" i="62"/>
  <c r="EQ1130" i="62"/>
  <c r="EP1130" i="62"/>
  <c r="EO1130" i="62"/>
  <c r="EN1130" i="62"/>
  <c r="EE1130" i="62"/>
  <c r="ED1130" i="62"/>
  <c r="EC1130" i="62"/>
  <c r="EB1130" i="62"/>
  <c r="EA1130" i="62"/>
  <c r="DZ1130" i="62"/>
  <c r="DY1130" i="62"/>
  <c r="DX1130" i="62"/>
  <c r="CM1130" i="62"/>
  <c r="CL1130" i="62"/>
  <c r="CK1130" i="62"/>
  <c r="CJ1130" i="62"/>
  <c r="CD1130" i="62"/>
  <c r="BN1130" i="62" s="1"/>
  <c r="BF1130" i="62" s="1"/>
  <c r="CC1130" i="62"/>
  <c r="BM1130" i="62" s="1"/>
  <c r="BE1130" i="62" s="1"/>
  <c r="CB1130" i="62"/>
  <c r="BL1130" i="62" s="1"/>
  <c r="BD1130" i="62" s="1"/>
  <c r="BR1130" i="62"/>
  <c r="BJ1130" i="62" s="1"/>
  <c r="BQ1130" i="62"/>
  <c r="BI1130" i="62" s="1"/>
  <c r="BP1130" i="62"/>
  <c r="BH1130" i="62" s="1"/>
  <c r="BO1130" i="62"/>
  <c r="CV1130" i="62" s="1"/>
  <c r="BK1130" i="62"/>
  <c r="BC1130" i="62" s="1"/>
  <c r="FK1129" i="62"/>
  <c r="FM1129" i="62" s="1"/>
  <c r="FG1129" i="62"/>
  <c r="FE1129" i="62"/>
  <c r="FD1129" i="62"/>
  <c r="FC1129" i="62"/>
  <c r="FB1129" i="62"/>
  <c r="FA1129" i="62"/>
  <c r="ER1129" i="62"/>
  <c r="EQ1129" i="62"/>
  <c r="EP1129" i="62"/>
  <c r="EO1129" i="62"/>
  <c r="EN1129" i="62"/>
  <c r="EE1129" i="62"/>
  <c r="ED1129" i="62"/>
  <c r="EC1129" i="62"/>
  <c r="EB1129" i="62"/>
  <c r="EA1129" i="62"/>
  <c r="DZ1129" i="62"/>
  <c r="DY1129" i="62"/>
  <c r="DX1129" i="62"/>
  <c r="CM1129" i="62"/>
  <c r="CL1129" i="62"/>
  <c r="CK1129" i="62"/>
  <c r="CJ1129" i="62"/>
  <c r="CD1129" i="62"/>
  <c r="BN1129" i="62" s="1"/>
  <c r="BF1129" i="62" s="1"/>
  <c r="CC1129" i="62"/>
  <c r="BM1129" i="62" s="1"/>
  <c r="BE1129" i="62" s="1"/>
  <c r="CB1129" i="62"/>
  <c r="BL1129" i="62" s="1"/>
  <c r="BD1129" i="62" s="1"/>
  <c r="BR1129" i="62"/>
  <c r="BJ1129" i="62" s="1"/>
  <c r="BQ1129" i="62"/>
  <c r="BI1129" i="62" s="1"/>
  <c r="BP1129" i="62"/>
  <c r="BH1129" i="62" s="1"/>
  <c r="BO1129" i="62"/>
  <c r="CV1129" i="62" s="1"/>
  <c r="CN1129" i="62" s="1"/>
  <c r="BK1129" i="62"/>
  <c r="BC1129" i="62" s="1"/>
  <c r="FK1128" i="62"/>
  <c r="FM1128" i="62" s="1"/>
  <c r="FG1128" i="62"/>
  <c r="FE1128" i="62"/>
  <c r="FD1128" i="62"/>
  <c r="FC1128" i="62"/>
  <c r="FB1128" i="62"/>
  <c r="FA1128" i="62"/>
  <c r="ER1128" i="62"/>
  <c r="EQ1128" i="62"/>
  <c r="EP1128" i="62"/>
  <c r="EO1128" i="62"/>
  <c r="EN1128" i="62"/>
  <c r="EE1128" i="62"/>
  <c r="ED1128" i="62"/>
  <c r="EC1128" i="62"/>
  <c r="EB1128" i="62"/>
  <c r="EA1128" i="62"/>
  <c r="DZ1128" i="62"/>
  <c r="DY1128" i="62"/>
  <c r="DX1128" i="62"/>
  <c r="CM1128" i="62"/>
  <c r="CL1128" i="62"/>
  <c r="CK1128" i="62"/>
  <c r="CJ1128" i="62"/>
  <c r="CD1128" i="62"/>
  <c r="BN1128" i="62" s="1"/>
  <c r="BF1128" i="62" s="1"/>
  <c r="CC1128" i="62"/>
  <c r="BM1128" i="62" s="1"/>
  <c r="BE1128" i="62" s="1"/>
  <c r="CB1128" i="62"/>
  <c r="BL1128" i="62" s="1"/>
  <c r="BD1128" i="62" s="1"/>
  <c r="BR1128" i="62"/>
  <c r="BJ1128" i="62" s="1"/>
  <c r="BQ1128" i="62"/>
  <c r="BI1128" i="62" s="1"/>
  <c r="BP1128" i="62"/>
  <c r="BH1128" i="62" s="1"/>
  <c r="BO1128" i="62"/>
  <c r="BG1128" i="62" s="1"/>
  <c r="BK1128" i="62"/>
  <c r="BC1128" i="62" s="1"/>
  <c r="FK1127" i="62"/>
  <c r="FM1127" i="62" s="1"/>
  <c r="FG1127" i="62"/>
  <c r="FE1127" i="62"/>
  <c r="FD1127" i="62"/>
  <c r="FC1127" i="62"/>
  <c r="FB1127" i="62"/>
  <c r="FA1127" i="62"/>
  <c r="ER1127" i="62"/>
  <c r="EQ1127" i="62"/>
  <c r="EP1127" i="62"/>
  <c r="EO1127" i="62"/>
  <c r="EN1127" i="62"/>
  <c r="EE1127" i="62"/>
  <c r="ED1127" i="62"/>
  <c r="EC1127" i="62"/>
  <c r="EB1127" i="62"/>
  <c r="EA1127" i="62"/>
  <c r="DZ1127" i="62"/>
  <c r="DY1127" i="62"/>
  <c r="DX1127" i="62"/>
  <c r="CM1127" i="62"/>
  <c r="CL1127" i="62"/>
  <c r="CK1127" i="62"/>
  <c r="CJ1127" i="62"/>
  <c r="CD1127" i="62"/>
  <c r="BN1127" i="62" s="1"/>
  <c r="BF1127" i="62" s="1"/>
  <c r="CC1127" i="62"/>
  <c r="BM1127" i="62" s="1"/>
  <c r="BE1127" i="62" s="1"/>
  <c r="CB1127" i="62"/>
  <c r="BL1127" i="62" s="1"/>
  <c r="BD1127" i="62" s="1"/>
  <c r="BR1127" i="62"/>
  <c r="BJ1127" i="62" s="1"/>
  <c r="BQ1127" i="62"/>
  <c r="BI1127" i="62" s="1"/>
  <c r="BP1127" i="62"/>
  <c r="BH1127" i="62" s="1"/>
  <c r="BO1127" i="62"/>
  <c r="BK1127" i="62"/>
  <c r="BC1127" i="62" s="1"/>
  <c r="FK1126" i="62"/>
  <c r="FM1126" i="62" s="1"/>
  <c r="FG1126" i="62"/>
  <c r="FE1126" i="62"/>
  <c r="FD1126" i="62"/>
  <c r="FC1126" i="62"/>
  <c r="FB1126" i="62"/>
  <c r="FA1126" i="62"/>
  <c r="ER1126" i="62"/>
  <c r="EQ1126" i="62"/>
  <c r="EP1126" i="62"/>
  <c r="EO1126" i="62"/>
  <c r="EN1126" i="62"/>
  <c r="EE1126" i="62"/>
  <c r="ED1126" i="62"/>
  <c r="EC1126" i="62"/>
  <c r="EB1126" i="62"/>
  <c r="EA1126" i="62"/>
  <c r="DZ1126" i="62"/>
  <c r="DY1126" i="62"/>
  <c r="DX1126" i="62"/>
  <c r="CM1126" i="62"/>
  <c r="CL1126" i="62"/>
  <c r="CK1126" i="62"/>
  <c r="CJ1126" i="62"/>
  <c r="CD1126" i="62"/>
  <c r="BN1126" i="62" s="1"/>
  <c r="BF1126" i="62" s="1"/>
  <c r="CC1126" i="62"/>
  <c r="BM1126" i="62" s="1"/>
  <c r="BE1126" i="62" s="1"/>
  <c r="CB1126" i="62"/>
  <c r="BL1126" i="62" s="1"/>
  <c r="BD1126" i="62" s="1"/>
  <c r="BR1126" i="62"/>
  <c r="BJ1126" i="62" s="1"/>
  <c r="BQ1126" i="62"/>
  <c r="BI1126" i="62" s="1"/>
  <c r="BP1126" i="62"/>
  <c r="BH1126" i="62" s="1"/>
  <c r="BO1126" i="62"/>
  <c r="BG1126" i="62" s="1"/>
  <c r="BK1126" i="62"/>
  <c r="BC1126" i="62" s="1"/>
  <c r="FK1125" i="62"/>
  <c r="FM1125" i="62" s="1"/>
  <c r="FG1125" i="62"/>
  <c r="FE1125" i="62"/>
  <c r="FD1125" i="62"/>
  <c r="FC1125" i="62"/>
  <c r="FB1125" i="62"/>
  <c r="FA1125" i="62"/>
  <c r="ER1125" i="62"/>
  <c r="EQ1125" i="62"/>
  <c r="EP1125" i="62"/>
  <c r="EO1125" i="62"/>
  <c r="EN1125" i="62"/>
  <c r="EE1125" i="62"/>
  <c r="ED1125" i="62"/>
  <c r="EC1125" i="62"/>
  <c r="EB1125" i="62"/>
  <c r="EA1125" i="62"/>
  <c r="DZ1125" i="62"/>
  <c r="DY1125" i="62"/>
  <c r="DX1125" i="62"/>
  <c r="CM1125" i="62"/>
  <c r="CL1125" i="62"/>
  <c r="CK1125" i="62"/>
  <c r="CJ1125" i="62"/>
  <c r="CD1125" i="62"/>
  <c r="BN1125" i="62" s="1"/>
  <c r="BF1125" i="62" s="1"/>
  <c r="CC1125" i="62"/>
  <c r="BM1125" i="62" s="1"/>
  <c r="BE1125" i="62" s="1"/>
  <c r="CB1125" i="62"/>
  <c r="BL1125" i="62" s="1"/>
  <c r="BD1125" i="62" s="1"/>
  <c r="BR1125" i="62"/>
  <c r="BJ1125" i="62" s="1"/>
  <c r="BQ1125" i="62"/>
  <c r="BI1125" i="62" s="1"/>
  <c r="BP1125" i="62"/>
  <c r="BH1125" i="62" s="1"/>
  <c r="BO1125" i="62"/>
  <c r="CV1125" i="62" s="1"/>
  <c r="CW1125" i="62" s="1"/>
  <c r="BK1125" i="62"/>
  <c r="BC1125" i="62" s="1"/>
  <c r="FK1124" i="62"/>
  <c r="FM1124" i="62" s="1"/>
  <c r="FG1124" i="62"/>
  <c r="FE1124" i="62"/>
  <c r="FD1124" i="62"/>
  <c r="FC1124" i="62"/>
  <c r="FB1124" i="62"/>
  <c r="FA1124" i="62"/>
  <c r="ER1124" i="62"/>
  <c r="EQ1124" i="62"/>
  <c r="EP1124" i="62"/>
  <c r="EO1124" i="62"/>
  <c r="EN1124" i="62"/>
  <c r="EE1124" i="62"/>
  <c r="ED1124" i="62"/>
  <c r="EC1124" i="62"/>
  <c r="EB1124" i="62"/>
  <c r="EA1124" i="62"/>
  <c r="DZ1124" i="62"/>
  <c r="DY1124" i="62"/>
  <c r="DX1124" i="62"/>
  <c r="CM1124" i="62"/>
  <c r="CL1124" i="62"/>
  <c r="CK1124" i="62"/>
  <c r="CJ1124" i="62"/>
  <c r="CD1124" i="62"/>
  <c r="BN1124" i="62" s="1"/>
  <c r="BF1124" i="62" s="1"/>
  <c r="CC1124" i="62"/>
  <c r="BM1124" i="62" s="1"/>
  <c r="BE1124" i="62" s="1"/>
  <c r="CB1124" i="62"/>
  <c r="BL1124" i="62" s="1"/>
  <c r="BD1124" i="62" s="1"/>
  <c r="BR1124" i="62"/>
  <c r="BJ1124" i="62" s="1"/>
  <c r="BQ1124" i="62"/>
  <c r="BI1124" i="62" s="1"/>
  <c r="BP1124" i="62"/>
  <c r="BH1124" i="62" s="1"/>
  <c r="BO1124" i="62"/>
  <c r="BK1124" i="62"/>
  <c r="BC1124" i="62" s="1"/>
  <c r="FK1123" i="62"/>
  <c r="FM1123" i="62" s="1"/>
  <c r="FG1123" i="62"/>
  <c r="FE1123" i="62"/>
  <c r="FD1123" i="62"/>
  <c r="FC1123" i="62"/>
  <c r="FB1123" i="62"/>
  <c r="FA1123" i="62"/>
  <c r="ER1123" i="62"/>
  <c r="EQ1123" i="62"/>
  <c r="EP1123" i="62"/>
  <c r="EO1123" i="62"/>
  <c r="EN1123" i="62"/>
  <c r="EE1123" i="62"/>
  <c r="ED1123" i="62"/>
  <c r="EC1123" i="62"/>
  <c r="EB1123" i="62"/>
  <c r="EA1123" i="62"/>
  <c r="DZ1123" i="62"/>
  <c r="DY1123" i="62"/>
  <c r="DX1123" i="62"/>
  <c r="CM1123" i="62"/>
  <c r="CL1123" i="62"/>
  <c r="CK1123" i="62"/>
  <c r="CJ1123" i="62"/>
  <c r="CD1123" i="62"/>
  <c r="BN1123" i="62" s="1"/>
  <c r="BF1123" i="62" s="1"/>
  <c r="CC1123" i="62"/>
  <c r="BM1123" i="62" s="1"/>
  <c r="BE1123" i="62" s="1"/>
  <c r="CB1123" i="62"/>
  <c r="BL1123" i="62" s="1"/>
  <c r="BD1123" i="62" s="1"/>
  <c r="BR1123" i="62"/>
  <c r="BJ1123" i="62" s="1"/>
  <c r="BQ1123" i="62"/>
  <c r="BP1123" i="62"/>
  <c r="BH1123" i="62" s="1"/>
  <c r="BO1123" i="62"/>
  <c r="CV1123" i="62" s="1"/>
  <c r="BK1123" i="62"/>
  <c r="BC1123" i="62" s="1"/>
  <c r="BI1123" i="62"/>
  <c r="FK1122" i="62"/>
  <c r="FM1122" i="62" s="1"/>
  <c r="FG1122" i="62"/>
  <c r="FE1122" i="62"/>
  <c r="FD1122" i="62"/>
  <c r="FC1122" i="62"/>
  <c r="FB1122" i="62"/>
  <c r="FA1122" i="62"/>
  <c r="ER1122" i="62"/>
  <c r="EQ1122" i="62"/>
  <c r="EP1122" i="62"/>
  <c r="EO1122" i="62"/>
  <c r="EN1122" i="62"/>
  <c r="EE1122" i="62"/>
  <c r="ED1122" i="62"/>
  <c r="EC1122" i="62"/>
  <c r="EB1122" i="62"/>
  <c r="EA1122" i="62"/>
  <c r="DZ1122" i="62"/>
  <c r="DY1122" i="62"/>
  <c r="DX1122" i="62"/>
  <c r="CM1122" i="62"/>
  <c r="CL1122" i="62"/>
  <c r="CK1122" i="62"/>
  <c r="CJ1122" i="62"/>
  <c r="CD1122" i="62"/>
  <c r="BN1122" i="62" s="1"/>
  <c r="BF1122" i="62" s="1"/>
  <c r="CC1122" i="62"/>
  <c r="BM1122" i="62" s="1"/>
  <c r="BE1122" i="62" s="1"/>
  <c r="CB1122" i="62"/>
  <c r="BL1122" i="62" s="1"/>
  <c r="BD1122" i="62" s="1"/>
  <c r="BR1122" i="62"/>
  <c r="BJ1122" i="62" s="1"/>
  <c r="BQ1122" i="62"/>
  <c r="BI1122" i="62" s="1"/>
  <c r="BP1122" i="62"/>
  <c r="BH1122" i="62" s="1"/>
  <c r="BO1122" i="62"/>
  <c r="CV1122" i="62" s="1"/>
  <c r="CW1122" i="62" s="1"/>
  <c r="CO1122" i="62" s="1"/>
  <c r="BK1122" i="62"/>
  <c r="BC1122" i="62" s="1"/>
  <c r="FK1121" i="62"/>
  <c r="FM1121" i="62" s="1"/>
  <c r="FG1121" i="62"/>
  <c r="FE1121" i="62"/>
  <c r="FD1121" i="62"/>
  <c r="FC1121" i="62"/>
  <c r="FB1121" i="62"/>
  <c r="FA1121" i="62"/>
  <c r="ER1121" i="62"/>
  <c r="EQ1121" i="62"/>
  <c r="EP1121" i="62"/>
  <c r="EO1121" i="62"/>
  <c r="EN1121" i="62"/>
  <c r="EE1121" i="62"/>
  <c r="ED1121" i="62"/>
  <c r="EC1121" i="62"/>
  <c r="EB1121" i="62"/>
  <c r="EA1121" i="62"/>
  <c r="DZ1121" i="62"/>
  <c r="DY1121" i="62"/>
  <c r="DX1121" i="62"/>
  <c r="CM1121" i="62"/>
  <c r="CL1121" i="62"/>
  <c r="CK1121" i="62"/>
  <c r="CJ1121" i="62"/>
  <c r="CD1121" i="62"/>
  <c r="BN1121" i="62" s="1"/>
  <c r="BF1121" i="62" s="1"/>
  <c r="CC1121" i="62"/>
  <c r="BM1121" i="62" s="1"/>
  <c r="BE1121" i="62" s="1"/>
  <c r="DR1121" i="62" s="1"/>
  <c r="CB1121" i="62"/>
  <c r="BL1121" i="62" s="1"/>
  <c r="BD1121" i="62" s="1"/>
  <c r="DQ1121" i="62" s="1"/>
  <c r="BR1121" i="62"/>
  <c r="BJ1121" i="62" s="1"/>
  <c r="BQ1121" i="62"/>
  <c r="BI1121" i="62" s="1"/>
  <c r="BP1121" i="62"/>
  <c r="BO1121" i="62"/>
  <c r="BK1121" i="62"/>
  <c r="BC1121" i="62" s="1"/>
  <c r="BH1121" i="62"/>
  <c r="FK1120" i="62"/>
  <c r="FM1120" i="62" s="1"/>
  <c r="FG1120" i="62"/>
  <c r="FE1120" i="62"/>
  <c r="FD1120" i="62"/>
  <c r="FC1120" i="62"/>
  <c r="FB1120" i="62"/>
  <c r="FA1120" i="62"/>
  <c r="ER1120" i="62"/>
  <c r="EQ1120" i="62"/>
  <c r="EP1120" i="62"/>
  <c r="EO1120" i="62"/>
  <c r="EN1120" i="62"/>
  <c r="EE1120" i="62"/>
  <c r="ED1120" i="62"/>
  <c r="EC1120" i="62"/>
  <c r="EB1120" i="62"/>
  <c r="EA1120" i="62"/>
  <c r="DZ1120" i="62"/>
  <c r="DY1120" i="62"/>
  <c r="DX1120" i="62"/>
  <c r="CM1120" i="62"/>
  <c r="CL1120" i="62"/>
  <c r="CK1120" i="62"/>
  <c r="CJ1120" i="62"/>
  <c r="CD1120" i="62"/>
  <c r="BN1120" i="62" s="1"/>
  <c r="BF1120" i="62" s="1"/>
  <c r="CC1120" i="62"/>
  <c r="BM1120" i="62" s="1"/>
  <c r="BE1120" i="62" s="1"/>
  <c r="CB1120" i="62"/>
  <c r="BL1120" i="62" s="1"/>
  <c r="BD1120" i="62" s="1"/>
  <c r="BR1120" i="62"/>
  <c r="BJ1120" i="62" s="1"/>
  <c r="BQ1120" i="62"/>
  <c r="BI1120" i="62" s="1"/>
  <c r="BP1120" i="62"/>
  <c r="BH1120" i="62" s="1"/>
  <c r="BO1120" i="62"/>
  <c r="BG1120" i="62" s="1"/>
  <c r="BK1120" i="62"/>
  <c r="BC1120" i="62" s="1"/>
  <c r="FK1119" i="62"/>
  <c r="FM1119" i="62" s="1"/>
  <c r="FG1119" i="62"/>
  <c r="FE1119" i="62"/>
  <c r="FD1119" i="62"/>
  <c r="FC1119" i="62"/>
  <c r="FB1119" i="62"/>
  <c r="FA1119" i="62"/>
  <c r="ER1119" i="62"/>
  <c r="EQ1119" i="62"/>
  <c r="EP1119" i="62"/>
  <c r="EO1119" i="62"/>
  <c r="EN1119" i="62"/>
  <c r="EE1119" i="62"/>
  <c r="ED1119" i="62"/>
  <c r="EC1119" i="62"/>
  <c r="EB1119" i="62"/>
  <c r="EA1119" i="62"/>
  <c r="DZ1119" i="62"/>
  <c r="DY1119" i="62"/>
  <c r="DX1119" i="62"/>
  <c r="CM1119" i="62"/>
  <c r="CL1119" i="62"/>
  <c r="CK1119" i="62"/>
  <c r="CJ1119" i="62"/>
  <c r="CD1119" i="62"/>
  <c r="BN1119" i="62" s="1"/>
  <c r="BF1119" i="62" s="1"/>
  <c r="CC1119" i="62"/>
  <c r="BM1119" i="62" s="1"/>
  <c r="BE1119" i="62" s="1"/>
  <c r="CB1119" i="62"/>
  <c r="BL1119" i="62" s="1"/>
  <c r="BD1119" i="62" s="1"/>
  <c r="BR1119" i="62"/>
  <c r="BJ1119" i="62" s="1"/>
  <c r="BQ1119" i="62"/>
  <c r="BI1119" i="62" s="1"/>
  <c r="BP1119" i="62"/>
  <c r="BH1119" i="62" s="1"/>
  <c r="BO1119" i="62"/>
  <c r="BK1119" i="62"/>
  <c r="BC1119" i="62" s="1"/>
  <c r="FK1118" i="62"/>
  <c r="FM1118" i="62" s="1"/>
  <c r="FG1118" i="62"/>
  <c r="FE1118" i="62"/>
  <c r="FD1118" i="62"/>
  <c r="FC1118" i="62"/>
  <c r="FB1118" i="62"/>
  <c r="FA1118" i="62"/>
  <c r="ER1118" i="62"/>
  <c r="EQ1118" i="62"/>
  <c r="EP1118" i="62"/>
  <c r="EO1118" i="62"/>
  <c r="EN1118" i="62"/>
  <c r="EE1118" i="62"/>
  <c r="ED1118" i="62"/>
  <c r="EC1118" i="62"/>
  <c r="EB1118" i="62"/>
  <c r="EA1118" i="62"/>
  <c r="DZ1118" i="62"/>
  <c r="DY1118" i="62"/>
  <c r="DX1118" i="62"/>
  <c r="CM1118" i="62"/>
  <c r="CL1118" i="62"/>
  <c r="CK1118" i="62"/>
  <c r="CJ1118" i="62"/>
  <c r="CD1118" i="62"/>
  <c r="BN1118" i="62" s="1"/>
  <c r="BF1118" i="62" s="1"/>
  <c r="CC1118" i="62"/>
  <c r="BM1118" i="62" s="1"/>
  <c r="BE1118" i="62" s="1"/>
  <c r="CB1118" i="62"/>
  <c r="BL1118" i="62" s="1"/>
  <c r="BD1118" i="62" s="1"/>
  <c r="BR1118" i="62"/>
  <c r="BJ1118" i="62" s="1"/>
  <c r="BQ1118" i="62"/>
  <c r="BI1118" i="62" s="1"/>
  <c r="BP1118" i="62"/>
  <c r="BH1118" i="62" s="1"/>
  <c r="BO1118" i="62"/>
  <c r="BK1118" i="62"/>
  <c r="BC1118" i="62" s="1"/>
  <c r="FK1117" i="62"/>
  <c r="FM1117" i="62" s="1"/>
  <c r="FG1117" i="62"/>
  <c r="FE1117" i="62"/>
  <c r="FD1117" i="62"/>
  <c r="FC1117" i="62"/>
  <c r="FB1117" i="62"/>
  <c r="FA1117" i="62"/>
  <c r="ER1117" i="62"/>
  <c r="EQ1117" i="62"/>
  <c r="EP1117" i="62"/>
  <c r="EO1117" i="62"/>
  <c r="EN1117" i="62"/>
  <c r="EE1117" i="62"/>
  <c r="ED1117" i="62"/>
  <c r="EC1117" i="62"/>
  <c r="EB1117" i="62"/>
  <c r="EA1117" i="62"/>
  <c r="DZ1117" i="62"/>
  <c r="DY1117" i="62"/>
  <c r="DX1117" i="62"/>
  <c r="CM1117" i="62"/>
  <c r="CL1117" i="62"/>
  <c r="CK1117" i="62"/>
  <c r="CJ1117" i="62"/>
  <c r="CD1117" i="62"/>
  <c r="BN1117" i="62" s="1"/>
  <c r="BF1117" i="62" s="1"/>
  <c r="CC1117" i="62"/>
  <c r="BM1117" i="62" s="1"/>
  <c r="BE1117" i="62" s="1"/>
  <c r="CB1117" i="62"/>
  <c r="BL1117" i="62" s="1"/>
  <c r="BD1117" i="62" s="1"/>
  <c r="BR1117" i="62"/>
  <c r="BJ1117" i="62" s="1"/>
  <c r="BQ1117" i="62"/>
  <c r="BI1117" i="62" s="1"/>
  <c r="BP1117" i="62"/>
  <c r="BH1117" i="62" s="1"/>
  <c r="BO1117" i="62"/>
  <c r="CV1117" i="62" s="1"/>
  <c r="CN1117" i="62" s="1"/>
  <c r="BK1117" i="62"/>
  <c r="BC1117" i="62" s="1"/>
  <c r="FK1116" i="62"/>
  <c r="FM1116" i="62" s="1"/>
  <c r="FG1116" i="62"/>
  <c r="FE1116" i="62"/>
  <c r="FD1116" i="62"/>
  <c r="FC1116" i="62"/>
  <c r="FB1116" i="62"/>
  <c r="FA1116" i="62"/>
  <c r="ER1116" i="62"/>
  <c r="EQ1116" i="62"/>
  <c r="EP1116" i="62"/>
  <c r="EO1116" i="62"/>
  <c r="EN1116" i="62"/>
  <c r="EE1116" i="62"/>
  <c r="ED1116" i="62"/>
  <c r="EC1116" i="62"/>
  <c r="EB1116" i="62"/>
  <c r="EA1116" i="62"/>
  <c r="DZ1116" i="62"/>
  <c r="DY1116" i="62"/>
  <c r="DX1116" i="62"/>
  <c r="CM1116" i="62"/>
  <c r="CL1116" i="62"/>
  <c r="CK1116" i="62"/>
  <c r="CJ1116" i="62"/>
  <c r="CD1116" i="62"/>
  <c r="BN1116" i="62" s="1"/>
  <c r="BF1116" i="62" s="1"/>
  <c r="CC1116" i="62"/>
  <c r="BM1116" i="62" s="1"/>
  <c r="BE1116" i="62" s="1"/>
  <c r="CB1116" i="62"/>
  <c r="BL1116" i="62" s="1"/>
  <c r="BD1116" i="62" s="1"/>
  <c r="BR1116" i="62"/>
  <c r="BJ1116" i="62" s="1"/>
  <c r="BQ1116" i="62"/>
  <c r="BI1116" i="62" s="1"/>
  <c r="BP1116" i="62"/>
  <c r="BH1116" i="62" s="1"/>
  <c r="BO1116" i="62"/>
  <c r="BG1116" i="62" s="1"/>
  <c r="BK1116" i="62"/>
  <c r="BC1116" i="62" s="1"/>
  <c r="FK1115" i="62"/>
  <c r="FM1115" i="62" s="1"/>
  <c r="FG1115" i="62"/>
  <c r="FE1115" i="62"/>
  <c r="FD1115" i="62"/>
  <c r="FC1115" i="62"/>
  <c r="FB1115" i="62"/>
  <c r="FA1115" i="62"/>
  <c r="ER1115" i="62"/>
  <c r="EQ1115" i="62"/>
  <c r="EP1115" i="62"/>
  <c r="EO1115" i="62"/>
  <c r="EN1115" i="62"/>
  <c r="EE1115" i="62"/>
  <c r="ED1115" i="62"/>
  <c r="EC1115" i="62"/>
  <c r="EB1115" i="62"/>
  <c r="EA1115" i="62"/>
  <c r="DZ1115" i="62"/>
  <c r="DY1115" i="62"/>
  <c r="DX1115" i="62"/>
  <c r="CM1115" i="62"/>
  <c r="CL1115" i="62"/>
  <c r="CK1115" i="62"/>
  <c r="CJ1115" i="62"/>
  <c r="CD1115" i="62"/>
  <c r="BN1115" i="62" s="1"/>
  <c r="BF1115" i="62" s="1"/>
  <c r="CC1115" i="62"/>
  <c r="BM1115" i="62" s="1"/>
  <c r="BE1115" i="62" s="1"/>
  <c r="CB1115" i="62"/>
  <c r="BL1115" i="62" s="1"/>
  <c r="BD1115" i="62" s="1"/>
  <c r="BR1115" i="62"/>
  <c r="BJ1115" i="62" s="1"/>
  <c r="BQ1115" i="62"/>
  <c r="BI1115" i="62" s="1"/>
  <c r="BP1115" i="62"/>
  <c r="BH1115" i="62" s="1"/>
  <c r="BO1115" i="62"/>
  <c r="BK1115" i="62"/>
  <c r="BC1115" i="62" s="1"/>
  <c r="FK1114" i="62"/>
  <c r="FM1114" i="62" s="1"/>
  <c r="FG1114" i="62"/>
  <c r="FE1114" i="62"/>
  <c r="FD1114" i="62"/>
  <c r="FC1114" i="62"/>
  <c r="FB1114" i="62"/>
  <c r="FA1114" i="62"/>
  <c r="ER1114" i="62"/>
  <c r="EQ1114" i="62"/>
  <c r="EP1114" i="62"/>
  <c r="EO1114" i="62"/>
  <c r="EN1114" i="62"/>
  <c r="EE1114" i="62"/>
  <c r="ED1114" i="62"/>
  <c r="EC1114" i="62"/>
  <c r="EB1114" i="62"/>
  <c r="EA1114" i="62"/>
  <c r="DZ1114" i="62"/>
  <c r="DY1114" i="62"/>
  <c r="DX1114" i="62"/>
  <c r="CM1114" i="62"/>
  <c r="CL1114" i="62"/>
  <c r="CK1114" i="62"/>
  <c r="CJ1114" i="62"/>
  <c r="CD1114" i="62"/>
  <c r="BN1114" i="62" s="1"/>
  <c r="BF1114" i="62" s="1"/>
  <c r="CC1114" i="62"/>
  <c r="BM1114" i="62" s="1"/>
  <c r="BE1114" i="62" s="1"/>
  <c r="CB1114" i="62"/>
  <c r="BL1114" i="62" s="1"/>
  <c r="BD1114" i="62" s="1"/>
  <c r="BR1114" i="62"/>
  <c r="BJ1114" i="62" s="1"/>
  <c r="BQ1114" i="62"/>
  <c r="BI1114" i="62" s="1"/>
  <c r="BP1114" i="62"/>
  <c r="BH1114" i="62" s="1"/>
  <c r="BO1114" i="62"/>
  <c r="BK1114" i="62"/>
  <c r="BC1114" i="62" s="1"/>
  <c r="FK1113" i="62"/>
  <c r="FM1113" i="62" s="1"/>
  <c r="FG1113" i="62"/>
  <c r="FE1113" i="62"/>
  <c r="FD1113" i="62"/>
  <c r="FC1113" i="62"/>
  <c r="FB1113" i="62"/>
  <c r="FA1113" i="62"/>
  <c r="ER1113" i="62"/>
  <c r="EQ1113" i="62"/>
  <c r="EP1113" i="62"/>
  <c r="EO1113" i="62"/>
  <c r="EN1113" i="62"/>
  <c r="EE1113" i="62"/>
  <c r="ED1113" i="62"/>
  <c r="EC1113" i="62"/>
  <c r="EB1113" i="62"/>
  <c r="EA1113" i="62"/>
  <c r="DZ1113" i="62"/>
  <c r="DY1113" i="62"/>
  <c r="DX1113" i="62"/>
  <c r="CM1113" i="62"/>
  <c r="CL1113" i="62"/>
  <c r="CK1113" i="62"/>
  <c r="CJ1113" i="62"/>
  <c r="CD1113" i="62"/>
  <c r="BN1113" i="62" s="1"/>
  <c r="BF1113" i="62" s="1"/>
  <c r="CC1113" i="62"/>
  <c r="BM1113" i="62" s="1"/>
  <c r="BE1113" i="62" s="1"/>
  <c r="CB1113" i="62"/>
  <c r="BL1113" i="62" s="1"/>
  <c r="BD1113" i="62" s="1"/>
  <c r="BR1113" i="62"/>
  <c r="BJ1113" i="62" s="1"/>
  <c r="BQ1113" i="62"/>
  <c r="BI1113" i="62" s="1"/>
  <c r="BP1113" i="62"/>
  <c r="BH1113" i="62" s="1"/>
  <c r="BO1113" i="62"/>
  <c r="BK1113" i="62"/>
  <c r="BC1113" i="62" s="1"/>
  <c r="FK1112" i="62"/>
  <c r="FM1112" i="62" s="1"/>
  <c r="FG1112" i="62"/>
  <c r="FE1112" i="62"/>
  <c r="FD1112" i="62"/>
  <c r="FC1112" i="62"/>
  <c r="FB1112" i="62"/>
  <c r="FA1112" i="62"/>
  <c r="ER1112" i="62"/>
  <c r="EQ1112" i="62"/>
  <c r="EP1112" i="62"/>
  <c r="EO1112" i="62"/>
  <c r="EN1112" i="62"/>
  <c r="EE1112" i="62"/>
  <c r="ED1112" i="62"/>
  <c r="EC1112" i="62"/>
  <c r="EB1112" i="62"/>
  <c r="EA1112" i="62"/>
  <c r="DZ1112" i="62"/>
  <c r="DY1112" i="62"/>
  <c r="DX1112" i="62"/>
  <c r="CM1112" i="62"/>
  <c r="CL1112" i="62"/>
  <c r="CK1112" i="62"/>
  <c r="CJ1112" i="62"/>
  <c r="CD1112" i="62"/>
  <c r="BN1112" i="62" s="1"/>
  <c r="BF1112" i="62" s="1"/>
  <c r="CC1112" i="62"/>
  <c r="BM1112" i="62" s="1"/>
  <c r="BE1112" i="62" s="1"/>
  <c r="CB1112" i="62"/>
  <c r="BL1112" i="62" s="1"/>
  <c r="BD1112" i="62" s="1"/>
  <c r="BR1112" i="62"/>
  <c r="BJ1112" i="62" s="1"/>
  <c r="BQ1112" i="62"/>
  <c r="BI1112" i="62" s="1"/>
  <c r="BP1112" i="62"/>
  <c r="BH1112" i="62" s="1"/>
  <c r="BO1112" i="62"/>
  <c r="BK1112" i="62"/>
  <c r="BC1112" i="62" s="1"/>
  <c r="FK1111" i="62"/>
  <c r="FM1111" i="62" s="1"/>
  <c r="FG1111" i="62"/>
  <c r="FE1111" i="62"/>
  <c r="FD1111" i="62"/>
  <c r="FC1111" i="62"/>
  <c r="FB1111" i="62"/>
  <c r="FA1111" i="62"/>
  <c r="ER1111" i="62"/>
  <c r="EQ1111" i="62"/>
  <c r="EP1111" i="62"/>
  <c r="EO1111" i="62"/>
  <c r="EN1111" i="62"/>
  <c r="EE1111" i="62"/>
  <c r="ED1111" i="62"/>
  <c r="EC1111" i="62"/>
  <c r="EB1111" i="62"/>
  <c r="EA1111" i="62"/>
  <c r="DZ1111" i="62"/>
  <c r="DY1111" i="62"/>
  <c r="DX1111" i="62"/>
  <c r="CM1111" i="62"/>
  <c r="CL1111" i="62"/>
  <c r="CK1111" i="62"/>
  <c r="CJ1111" i="62"/>
  <c r="CD1111" i="62"/>
  <c r="BN1111" i="62" s="1"/>
  <c r="BF1111" i="62" s="1"/>
  <c r="CC1111" i="62"/>
  <c r="BM1111" i="62" s="1"/>
  <c r="BE1111" i="62" s="1"/>
  <c r="CB1111" i="62"/>
  <c r="BL1111" i="62" s="1"/>
  <c r="BD1111" i="62" s="1"/>
  <c r="BR1111" i="62"/>
  <c r="BJ1111" i="62" s="1"/>
  <c r="BQ1111" i="62"/>
  <c r="BI1111" i="62" s="1"/>
  <c r="BP1111" i="62"/>
  <c r="BH1111" i="62" s="1"/>
  <c r="BO1111" i="62"/>
  <c r="BK1111" i="62"/>
  <c r="BC1111" i="62" s="1"/>
  <c r="FK1110" i="62"/>
  <c r="FM1110" i="62" s="1"/>
  <c r="FG1110" i="62"/>
  <c r="FE1110" i="62"/>
  <c r="FD1110" i="62"/>
  <c r="FC1110" i="62"/>
  <c r="FB1110" i="62"/>
  <c r="FA1110" i="62"/>
  <c r="ER1110" i="62"/>
  <c r="EQ1110" i="62"/>
  <c r="EP1110" i="62"/>
  <c r="EO1110" i="62"/>
  <c r="EN1110" i="62"/>
  <c r="EE1110" i="62"/>
  <c r="ED1110" i="62"/>
  <c r="EC1110" i="62"/>
  <c r="EB1110" i="62"/>
  <c r="EA1110" i="62"/>
  <c r="DZ1110" i="62"/>
  <c r="DY1110" i="62"/>
  <c r="DX1110" i="62"/>
  <c r="CM1110" i="62"/>
  <c r="CL1110" i="62"/>
  <c r="CK1110" i="62"/>
  <c r="CJ1110" i="62"/>
  <c r="CD1110" i="62"/>
  <c r="BN1110" i="62" s="1"/>
  <c r="BF1110" i="62" s="1"/>
  <c r="CC1110" i="62"/>
  <c r="BM1110" i="62" s="1"/>
  <c r="BE1110" i="62" s="1"/>
  <c r="CB1110" i="62"/>
  <c r="BL1110" i="62" s="1"/>
  <c r="BD1110" i="62" s="1"/>
  <c r="BR1110" i="62"/>
  <c r="BJ1110" i="62" s="1"/>
  <c r="BQ1110" i="62"/>
  <c r="BI1110" i="62" s="1"/>
  <c r="BP1110" i="62"/>
  <c r="BH1110" i="62" s="1"/>
  <c r="BO1110" i="62"/>
  <c r="BG1110" i="62" s="1"/>
  <c r="BK1110" i="62"/>
  <c r="BC1110" i="62" s="1"/>
  <c r="FK1109" i="62"/>
  <c r="FM1109" i="62" s="1"/>
  <c r="FG1109" i="62"/>
  <c r="FE1109" i="62"/>
  <c r="FD1109" i="62"/>
  <c r="FC1109" i="62"/>
  <c r="FB1109" i="62"/>
  <c r="FA1109" i="62"/>
  <c r="ER1109" i="62"/>
  <c r="EQ1109" i="62"/>
  <c r="EP1109" i="62"/>
  <c r="EO1109" i="62"/>
  <c r="EN1109" i="62"/>
  <c r="EE1109" i="62"/>
  <c r="ED1109" i="62"/>
  <c r="EC1109" i="62"/>
  <c r="EB1109" i="62"/>
  <c r="EA1109" i="62"/>
  <c r="DZ1109" i="62"/>
  <c r="DY1109" i="62"/>
  <c r="DX1109" i="62"/>
  <c r="CM1109" i="62"/>
  <c r="CL1109" i="62"/>
  <c r="CK1109" i="62"/>
  <c r="CJ1109" i="62"/>
  <c r="CD1109" i="62"/>
  <c r="BN1109" i="62" s="1"/>
  <c r="BF1109" i="62" s="1"/>
  <c r="CC1109" i="62"/>
  <c r="BM1109" i="62" s="1"/>
  <c r="BE1109" i="62" s="1"/>
  <c r="CB1109" i="62"/>
  <c r="BL1109" i="62" s="1"/>
  <c r="BD1109" i="62" s="1"/>
  <c r="BR1109" i="62"/>
  <c r="BJ1109" i="62" s="1"/>
  <c r="BQ1109" i="62"/>
  <c r="BI1109" i="62" s="1"/>
  <c r="BP1109" i="62"/>
  <c r="BH1109" i="62" s="1"/>
  <c r="BO1109" i="62"/>
  <c r="BK1109" i="62"/>
  <c r="BC1109" i="62" s="1"/>
  <c r="FK1108" i="62"/>
  <c r="FM1108" i="62" s="1"/>
  <c r="FG1108" i="62"/>
  <c r="FE1108" i="62"/>
  <c r="FD1108" i="62"/>
  <c r="FC1108" i="62"/>
  <c r="FB1108" i="62"/>
  <c r="FA1108" i="62"/>
  <c r="ER1108" i="62"/>
  <c r="EQ1108" i="62"/>
  <c r="EP1108" i="62"/>
  <c r="EO1108" i="62"/>
  <c r="EN1108" i="62"/>
  <c r="EE1108" i="62"/>
  <c r="ED1108" i="62"/>
  <c r="EC1108" i="62"/>
  <c r="EB1108" i="62"/>
  <c r="EA1108" i="62"/>
  <c r="DZ1108" i="62"/>
  <c r="DY1108" i="62"/>
  <c r="DX1108" i="62"/>
  <c r="CM1108" i="62"/>
  <c r="CL1108" i="62"/>
  <c r="CK1108" i="62"/>
  <c r="CJ1108" i="62"/>
  <c r="CD1108" i="62"/>
  <c r="BN1108" i="62" s="1"/>
  <c r="BF1108" i="62" s="1"/>
  <c r="CC1108" i="62"/>
  <c r="BM1108" i="62" s="1"/>
  <c r="BE1108" i="62" s="1"/>
  <c r="CB1108" i="62"/>
  <c r="BL1108" i="62" s="1"/>
  <c r="BD1108" i="62" s="1"/>
  <c r="BR1108" i="62"/>
  <c r="BJ1108" i="62" s="1"/>
  <c r="BQ1108" i="62"/>
  <c r="BI1108" i="62" s="1"/>
  <c r="BP1108" i="62"/>
  <c r="BH1108" i="62" s="1"/>
  <c r="BO1108" i="62"/>
  <c r="CV1108" i="62" s="1"/>
  <c r="CW1108" i="62" s="1"/>
  <c r="CO1108" i="62" s="1"/>
  <c r="BK1108" i="62"/>
  <c r="BC1108" i="62" s="1"/>
  <c r="FK1107" i="62"/>
  <c r="FM1107" i="62" s="1"/>
  <c r="FG1107" i="62"/>
  <c r="FE1107" i="62"/>
  <c r="FD1107" i="62"/>
  <c r="FC1107" i="62"/>
  <c r="FB1107" i="62"/>
  <c r="FA1107" i="62"/>
  <c r="ER1107" i="62"/>
  <c r="EQ1107" i="62"/>
  <c r="EP1107" i="62"/>
  <c r="EO1107" i="62"/>
  <c r="EN1107" i="62"/>
  <c r="EE1107" i="62"/>
  <c r="ED1107" i="62"/>
  <c r="EC1107" i="62"/>
  <c r="EB1107" i="62"/>
  <c r="EA1107" i="62"/>
  <c r="DZ1107" i="62"/>
  <c r="DY1107" i="62"/>
  <c r="DX1107" i="62"/>
  <c r="CM1107" i="62"/>
  <c r="CL1107" i="62"/>
  <c r="CK1107" i="62"/>
  <c r="CJ1107" i="62"/>
  <c r="CD1107" i="62"/>
  <c r="BN1107" i="62" s="1"/>
  <c r="BF1107" i="62" s="1"/>
  <c r="CC1107" i="62"/>
  <c r="BM1107" i="62" s="1"/>
  <c r="BE1107" i="62" s="1"/>
  <c r="CB1107" i="62"/>
  <c r="BL1107" i="62" s="1"/>
  <c r="BD1107" i="62" s="1"/>
  <c r="BR1107" i="62"/>
  <c r="BJ1107" i="62" s="1"/>
  <c r="BQ1107" i="62"/>
  <c r="BI1107" i="62" s="1"/>
  <c r="BP1107" i="62"/>
  <c r="BH1107" i="62" s="1"/>
  <c r="BO1107" i="62"/>
  <c r="BK1107" i="62"/>
  <c r="BC1107" i="62" s="1"/>
  <c r="FK1106" i="62"/>
  <c r="FM1106" i="62" s="1"/>
  <c r="FG1106" i="62"/>
  <c r="FE1106" i="62"/>
  <c r="FD1106" i="62"/>
  <c r="FC1106" i="62"/>
  <c r="FB1106" i="62"/>
  <c r="FA1106" i="62"/>
  <c r="ER1106" i="62"/>
  <c r="EQ1106" i="62"/>
  <c r="EP1106" i="62"/>
  <c r="EO1106" i="62"/>
  <c r="EN1106" i="62"/>
  <c r="EE1106" i="62"/>
  <c r="ED1106" i="62"/>
  <c r="EC1106" i="62"/>
  <c r="EB1106" i="62"/>
  <c r="EA1106" i="62"/>
  <c r="DZ1106" i="62"/>
  <c r="DY1106" i="62"/>
  <c r="DX1106" i="62"/>
  <c r="CM1106" i="62"/>
  <c r="CL1106" i="62"/>
  <c r="CK1106" i="62"/>
  <c r="CJ1106" i="62"/>
  <c r="CD1106" i="62"/>
  <c r="BN1106" i="62" s="1"/>
  <c r="BF1106" i="62" s="1"/>
  <c r="CC1106" i="62"/>
  <c r="BM1106" i="62" s="1"/>
  <c r="BE1106" i="62" s="1"/>
  <c r="CB1106" i="62"/>
  <c r="BL1106" i="62" s="1"/>
  <c r="BD1106" i="62" s="1"/>
  <c r="BR1106" i="62"/>
  <c r="BJ1106" i="62" s="1"/>
  <c r="BQ1106" i="62"/>
  <c r="BI1106" i="62" s="1"/>
  <c r="BP1106" i="62"/>
  <c r="BH1106" i="62" s="1"/>
  <c r="BO1106" i="62"/>
  <c r="BK1106" i="62"/>
  <c r="BC1106" i="62" s="1"/>
  <c r="FK1105" i="62"/>
  <c r="FM1105" i="62" s="1"/>
  <c r="FG1105" i="62"/>
  <c r="FE1105" i="62"/>
  <c r="FD1105" i="62"/>
  <c r="FC1105" i="62"/>
  <c r="FB1105" i="62"/>
  <c r="FA1105" i="62"/>
  <c r="ER1105" i="62"/>
  <c r="EQ1105" i="62"/>
  <c r="EP1105" i="62"/>
  <c r="EO1105" i="62"/>
  <c r="EN1105" i="62"/>
  <c r="EE1105" i="62"/>
  <c r="ED1105" i="62"/>
  <c r="EC1105" i="62"/>
  <c r="EB1105" i="62"/>
  <c r="EA1105" i="62"/>
  <c r="DZ1105" i="62"/>
  <c r="DY1105" i="62"/>
  <c r="DX1105" i="62"/>
  <c r="CM1105" i="62"/>
  <c r="CL1105" i="62"/>
  <c r="CK1105" i="62"/>
  <c r="CJ1105" i="62"/>
  <c r="CD1105" i="62"/>
  <c r="BN1105" i="62" s="1"/>
  <c r="BF1105" i="62" s="1"/>
  <c r="CC1105" i="62"/>
  <c r="BM1105" i="62" s="1"/>
  <c r="BE1105" i="62" s="1"/>
  <c r="CB1105" i="62"/>
  <c r="BL1105" i="62" s="1"/>
  <c r="BD1105" i="62" s="1"/>
  <c r="BR1105" i="62"/>
  <c r="BJ1105" i="62" s="1"/>
  <c r="BQ1105" i="62"/>
  <c r="BI1105" i="62" s="1"/>
  <c r="BP1105" i="62"/>
  <c r="BH1105" i="62" s="1"/>
  <c r="BO1105" i="62"/>
  <c r="BK1105" i="62"/>
  <c r="BC1105" i="62" s="1"/>
  <c r="FK1104" i="62"/>
  <c r="FM1104" i="62" s="1"/>
  <c r="FG1104" i="62"/>
  <c r="FE1104" i="62"/>
  <c r="FD1104" i="62"/>
  <c r="FC1104" i="62"/>
  <c r="FB1104" i="62"/>
  <c r="FA1104" i="62"/>
  <c r="ER1104" i="62"/>
  <c r="EQ1104" i="62"/>
  <c r="EP1104" i="62"/>
  <c r="EO1104" i="62"/>
  <c r="EN1104" i="62"/>
  <c r="EE1104" i="62"/>
  <c r="ED1104" i="62"/>
  <c r="EC1104" i="62"/>
  <c r="EB1104" i="62"/>
  <c r="EA1104" i="62"/>
  <c r="DZ1104" i="62"/>
  <c r="DY1104" i="62"/>
  <c r="DX1104" i="62"/>
  <c r="CV1104" i="62"/>
  <c r="CW1104" i="62" s="1"/>
  <c r="CM1104" i="62"/>
  <c r="CL1104" i="62"/>
  <c r="CK1104" i="62"/>
  <c r="CJ1104" i="62"/>
  <c r="CD1104" i="62"/>
  <c r="BN1104" i="62" s="1"/>
  <c r="BF1104" i="62" s="1"/>
  <c r="CC1104" i="62"/>
  <c r="BM1104" i="62" s="1"/>
  <c r="BE1104" i="62" s="1"/>
  <c r="CB1104" i="62"/>
  <c r="BL1104" i="62" s="1"/>
  <c r="BD1104" i="62" s="1"/>
  <c r="BR1104" i="62"/>
  <c r="BJ1104" i="62" s="1"/>
  <c r="BQ1104" i="62"/>
  <c r="BI1104" i="62" s="1"/>
  <c r="BP1104" i="62"/>
  <c r="BH1104" i="62" s="1"/>
  <c r="BO1104" i="62"/>
  <c r="BG1104" i="62" s="1"/>
  <c r="BK1104" i="62"/>
  <c r="BC1104" i="62" s="1"/>
  <c r="DP1104" i="62" s="1"/>
  <c r="FK1103" i="62"/>
  <c r="FM1103" i="62" s="1"/>
  <c r="FG1103" i="62"/>
  <c r="FE1103" i="62"/>
  <c r="FD1103" i="62"/>
  <c r="FC1103" i="62"/>
  <c r="FB1103" i="62"/>
  <c r="FA1103" i="62"/>
  <c r="ER1103" i="62"/>
  <c r="EQ1103" i="62"/>
  <c r="EP1103" i="62"/>
  <c r="EO1103" i="62"/>
  <c r="EN1103" i="62"/>
  <c r="EE1103" i="62"/>
  <c r="ED1103" i="62"/>
  <c r="EC1103" i="62"/>
  <c r="EB1103" i="62"/>
  <c r="EA1103" i="62"/>
  <c r="DZ1103" i="62"/>
  <c r="DY1103" i="62"/>
  <c r="DX1103" i="62"/>
  <c r="CM1103" i="62"/>
  <c r="CL1103" i="62"/>
  <c r="CK1103" i="62"/>
  <c r="CJ1103" i="62"/>
  <c r="CD1103" i="62"/>
  <c r="BN1103" i="62" s="1"/>
  <c r="BF1103" i="62" s="1"/>
  <c r="CC1103" i="62"/>
  <c r="BM1103" i="62" s="1"/>
  <c r="BE1103" i="62" s="1"/>
  <c r="CB1103" i="62"/>
  <c r="BL1103" i="62" s="1"/>
  <c r="BD1103" i="62" s="1"/>
  <c r="BR1103" i="62"/>
  <c r="BJ1103" i="62" s="1"/>
  <c r="BQ1103" i="62"/>
  <c r="BI1103" i="62" s="1"/>
  <c r="BP1103" i="62"/>
  <c r="BH1103" i="62" s="1"/>
  <c r="BO1103" i="62"/>
  <c r="BK1103" i="62"/>
  <c r="BC1103" i="62" s="1"/>
  <c r="FK1102" i="62"/>
  <c r="FM1102" i="62" s="1"/>
  <c r="FG1102" i="62"/>
  <c r="FE1102" i="62"/>
  <c r="FD1102" i="62"/>
  <c r="FC1102" i="62"/>
  <c r="FB1102" i="62"/>
  <c r="FA1102" i="62"/>
  <c r="ER1102" i="62"/>
  <c r="EQ1102" i="62"/>
  <c r="EP1102" i="62"/>
  <c r="EO1102" i="62"/>
  <c r="EN1102" i="62"/>
  <c r="EE1102" i="62"/>
  <c r="ED1102" i="62"/>
  <c r="EC1102" i="62"/>
  <c r="EB1102" i="62"/>
  <c r="EA1102" i="62"/>
  <c r="DZ1102" i="62"/>
  <c r="DY1102" i="62"/>
  <c r="DX1102" i="62"/>
  <c r="CM1102" i="62"/>
  <c r="CL1102" i="62"/>
  <c r="CK1102" i="62"/>
  <c r="CJ1102" i="62"/>
  <c r="CD1102" i="62"/>
  <c r="BN1102" i="62" s="1"/>
  <c r="BF1102" i="62" s="1"/>
  <c r="CC1102" i="62"/>
  <c r="BM1102" i="62" s="1"/>
  <c r="BE1102" i="62" s="1"/>
  <c r="CB1102" i="62"/>
  <c r="BL1102" i="62" s="1"/>
  <c r="BD1102" i="62" s="1"/>
  <c r="BR1102" i="62"/>
  <c r="BJ1102" i="62" s="1"/>
  <c r="BQ1102" i="62"/>
  <c r="BI1102" i="62" s="1"/>
  <c r="BP1102" i="62"/>
  <c r="BH1102" i="62" s="1"/>
  <c r="BO1102" i="62"/>
  <c r="BK1102" i="62"/>
  <c r="BC1102" i="62" s="1"/>
  <c r="FK1101" i="62"/>
  <c r="FM1101" i="62" s="1"/>
  <c r="FG1101" i="62"/>
  <c r="FE1101" i="62"/>
  <c r="FD1101" i="62"/>
  <c r="FC1101" i="62"/>
  <c r="FB1101" i="62"/>
  <c r="FA1101" i="62"/>
  <c r="ER1101" i="62"/>
  <c r="EQ1101" i="62"/>
  <c r="EP1101" i="62"/>
  <c r="EO1101" i="62"/>
  <c r="EN1101" i="62"/>
  <c r="EE1101" i="62"/>
  <c r="ED1101" i="62"/>
  <c r="EC1101" i="62"/>
  <c r="EB1101" i="62"/>
  <c r="EA1101" i="62"/>
  <c r="DZ1101" i="62"/>
  <c r="DY1101" i="62"/>
  <c r="DX1101" i="62"/>
  <c r="CM1101" i="62"/>
  <c r="CL1101" i="62"/>
  <c r="CK1101" i="62"/>
  <c r="CJ1101" i="62"/>
  <c r="CD1101" i="62"/>
  <c r="BN1101" i="62" s="1"/>
  <c r="BF1101" i="62" s="1"/>
  <c r="CC1101" i="62"/>
  <c r="BM1101" i="62" s="1"/>
  <c r="BE1101" i="62" s="1"/>
  <c r="CB1101" i="62"/>
  <c r="BL1101" i="62" s="1"/>
  <c r="BD1101" i="62" s="1"/>
  <c r="BR1101" i="62"/>
  <c r="BJ1101" i="62" s="1"/>
  <c r="BQ1101" i="62"/>
  <c r="BI1101" i="62" s="1"/>
  <c r="BP1101" i="62"/>
  <c r="BH1101" i="62" s="1"/>
  <c r="BO1101" i="62"/>
  <c r="CV1101" i="62" s="1"/>
  <c r="CW1101" i="62" s="1"/>
  <c r="BK1101" i="62"/>
  <c r="BC1101" i="62" s="1"/>
  <c r="FK1100" i="62"/>
  <c r="FM1100" i="62" s="1"/>
  <c r="FG1100" i="62"/>
  <c r="FE1100" i="62"/>
  <c r="FD1100" i="62"/>
  <c r="FC1100" i="62"/>
  <c r="FB1100" i="62"/>
  <c r="FA1100" i="62"/>
  <c r="ER1100" i="62"/>
  <c r="EQ1100" i="62"/>
  <c r="EP1100" i="62"/>
  <c r="EO1100" i="62"/>
  <c r="EN1100" i="62"/>
  <c r="EE1100" i="62"/>
  <c r="ED1100" i="62"/>
  <c r="EC1100" i="62"/>
  <c r="EB1100" i="62"/>
  <c r="EA1100" i="62"/>
  <c r="DZ1100" i="62"/>
  <c r="DY1100" i="62"/>
  <c r="DX1100" i="62"/>
  <c r="CM1100" i="62"/>
  <c r="CL1100" i="62"/>
  <c r="CK1100" i="62"/>
  <c r="CJ1100" i="62"/>
  <c r="CD1100" i="62"/>
  <c r="BN1100" i="62" s="1"/>
  <c r="BF1100" i="62" s="1"/>
  <c r="CC1100" i="62"/>
  <c r="BM1100" i="62" s="1"/>
  <c r="BE1100" i="62" s="1"/>
  <c r="CB1100" i="62"/>
  <c r="BL1100" i="62" s="1"/>
  <c r="BD1100" i="62" s="1"/>
  <c r="BR1100" i="62"/>
  <c r="BJ1100" i="62" s="1"/>
  <c r="BQ1100" i="62"/>
  <c r="BI1100" i="62" s="1"/>
  <c r="BP1100" i="62"/>
  <c r="BH1100" i="62" s="1"/>
  <c r="BO1100" i="62"/>
  <c r="BK1100" i="62"/>
  <c r="BC1100" i="62" s="1"/>
  <c r="FK1099" i="62"/>
  <c r="FM1099" i="62" s="1"/>
  <c r="FG1099" i="62"/>
  <c r="FE1099" i="62"/>
  <c r="FD1099" i="62"/>
  <c r="FC1099" i="62"/>
  <c r="FB1099" i="62"/>
  <c r="FA1099" i="62"/>
  <c r="ER1099" i="62"/>
  <c r="EQ1099" i="62"/>
  <c r="EP1099" i="62"/>
  <c r="EO1099" i="62"/>
  <c r="EN1099" i="62"/>
  <c r="EE1099" i="62"/>
  <c r="ED1099" i="62"/>
  <c r="EC1099" i="62"/>
  <c r="EB1099" i="62"/>
  <c r="EA1099" i="62"/>
  <c r="DZ1099" i="62"/>
  <c r="DY1099" i="62"/>
  <c r="DX1099" i="62"/>
  <c r="CM1099" i="62"/>
  <c r="CL1099" i="62"/>
  <c r="CK1099" i="62"/>
  <c r="CJ1099" i="62"/>
  <c r="CD1099" i="62"/>
  <c r="BN1099" i="62" s="1"/>
  <c r="BF1099" i="62" s="1"/>
  <c r="CC1099" i="62"/>
  <c r="BM1099" i="62" s="1"/>
  <c r="BE1099" i="62" s="1"/>
  <c r="CB1099" i="62"/>
  <c r="BL1099" i="62" s="1"/>
  <c r="BD1099" i="62" s="1"/>
  <c r="BR1099" i="62"/>
  <c r="BJ1099" i="62" s="1"/>
  <c r="BQ1099" i="62"/>
  <c r="BI1099" i="62" s="1"/>
  <c r="BP1099" i="62"/>
  <c r="BH1099" i="62" s="1"/>
  <c r="BO1099" i="62"/>
  <c r="BK1099" i="62"/>
  <c r="BC1099" i="62" s="1"/>
  <c r="FK1098" i="62"/>
  <c r="FM1098" i="62" s="1"/>
  <c r="FG1098" i="62"/>
  <c r="FE1098" i="62"/>
  <c r="FD1098" i="62"/>
  <c r="FC1098" i="62"/>
  <c r="FB1098" i="62"/>
  <c r="FA1098" i="62"/>
  <c r="ER1098" i="62"/>
  <c r="EQ1098" i="62"/>
  <c r="EP1098" i="62"/>
  <c r="EO1098" i="62"/>
  <c r="EN1098" i="62"/>
  <c r="EE1098" i="62"/>
  <c r="ED1098" i="62"/>
  <c r="EC1098" i="62"/>
  <c r="EB1098" i="62"/>
  <c r="EA1098" i="62"/>
  <c r="DZ1098" i="62"/>
  <c r="DY1098" i="62"/>
  <c r="DX1098" i="62"/>
  <c r="CM1098" i="62"/>
  <c r="CL1098" i="62"/>
  <c r="CK1098" i="62"/>
  <c r="CJ1098" i="62"/>
  <c r="CD1098" i="62"/>
  <c r="BN1098" i="62" s="1"/>
  <c r="BF1098" i="62" s="1"/>
  <c r="CC1098" i="62"/>
  <c r="BM1098" i="62" s="1"/>
  <c r="BE1098" i="62" s="1"/>
  <c r="CB1098" i="62"/>
  <c r="BL1098" i="62" s="1"/>
  <c r="BD1098" i="62" s="1"/>
  <c r="BR1098" i="62"/>
  <c r="BJ1098" i="62" s="1"/>
  <c r="BQ1098" i="62"/>
  <c r="BI1098" i="62" s="1"/>
  <c r="BP1098" i="62"/>
  <c r="BH1098" i="62" s="1"/>
  <c r="BO1098" i="62"/>
  <c r="BG1098" i="62" s="1"/>
  <c r="BK1098" i="62"/>
  <c r="BC1098" i="62" s="1"/>
  <c r="FK1097" i="62"/>
  <c r="FM1097" i="62" s="1"/>
  <c r="FG1097" i="62"/>
  <c r="FE1097" i="62"/>
  <c r="FD1097" i="62"/>
  <c r="FC1097" i="62"/>
  <c r="FB1097" i="62"/>
  <c r="FA1097" i="62"/>
  <c r="ER1097" i="62"/>
  <c r="EQ1097" i="62"/>
  <c r="EP1097" i="62"/>
  <c r="EO1097" i="62"/>
  <c r="EN1097" i="62"/>
  <c r="EE1097" i="62"/>
  <c r="ED1097" i="62"/>
  <c r="EC1097" i="62"/>
  <c r="EB1097" i="62"/>
  <c r="EA1097" i="62"/>
  <c r="DZ1097" i="62"/>
  <c r="DY1097" i="62"/>
  <c r="DX1097" i="62"/>
  <c r="CM1097" i="62"/>
  <c r="CL1097" i="62"/>
  <c r="CK1097" i="62"/>
  <c r="CJ1097" i="62"/>
  <c r="CD1097" i="62"/>
  <c r="BN1097" i="62" s="1"/>
  <c r="BF1097" i="62" s="1"/>
  <c r="CC1097" i="62"/>
  <c r="BM1097" i="62" s="1"/>
  <c r="BE1097" i="62" s="1"/>
  <c r="CB1097" i="62"/>
  <c r="BL1097" i="62" s="1"/>
  <c r="BD1097" i="62" s="1"/>
  <c r="BR1097" i="62"/>
  <c r="BJ1097" i="62" s="1"/>
  <c r="BQ1097" i="62"/>
  <c r="BI1097" i="62" s="1"/>
  <c r="BP1097" i="62"/>
  <c r="BH1097" i="62" s="1"/>
  <c r="BO1097" i="62"/>
  <c r="CV1097" i="62" s="1"/>
  <c r="CW1097" i="62" s="1"/>
  <c r="BK1097" i="62"/>
  <c r="BC1097" i="62" s="1"/>
  <c r="FK1096" i="62"/>
  <c r="FM1096" i="62" s="1"/>
  <c r="FG1096" i="62"/>
  <c r="FE1096" i="62"/>
  <c r="FD1096" i="62"/>
  <c r="FC1096" i="62"/>
  <c r="FB1096" i="62"/>
  <c r="FA1096" i="62"/>
  <c r="ER1096" i="62"/>
  <c r="EQ1096" i="62"/>
  <c r="EP1096" i="62"/>
  <c r="EO1096" i="62"/>
  <c r="EN1096" i="62"/>
  <c r="EE1096" i="62"/>
  <c r="ED1096" i="62"/>
  <c r="EC1096" i="62"/>
  <c r="EB1096" i="62"/>
  <c r="EA1096" i="62"/>
  <c r="DZ1096" i="62"/>
  <c r="DY1096" i="62"/>
  <c r="DX1096" i="62"/>
  <c r="CM1096" i="62"/>
  <c r="CL1096" i="62"/>
  <c r="CK1096" i="62"/>
  <c r="CJ1096" i="62"/>
  <c r="CD1096" i="62"/>
  <c r="BN1096" i="62" s="1"/>
  <c r="BF1096" i="62" s="1"/>
  <c r="CC1096" i="62"/>
  <c r="BM1096" i="62" s="1"/>
  <c r="BE1096" i="62" s="1"/>
  <c r="CB1096" i="62"/>
  <c r="BL1096" i="62" s="1"/>
  <c r="BD1096" i="62" s="1"/>
  <c r="BR1096" i="62"/>
  <c r="BJ1096" i="62" s="1"/>
  <c r="BQ1096" i="62"/>
  <c r="BI1096" i="62" s="1"/>
  <c r="BP1096" i="62"/>
  <c r="BH1096" i="62" s="1"/>
  <c r="BO1096" i="62"/>
  <c r="CV1096" i="62" s="1"/>
  <c r="CN1096" i="62" s="1"/>
  <c r="BK1096" i="62"/>
  <c r="BC1096" i="62" s="1"/>
  <c r="FK1095" i="62"/>
  <c r="FM1095" i="62" s="1"/>
  <c r="FG1095" i="62"/>
  <c r="FE1095" i="62"/>
  <c r="FD1095" i="62"/>
  <c r="FC1095" i="62"/>
  <c r="FB1095" i="62"/>
  <c r="FA1095" i="62"/>
  <c r="ER1095" i="62"/>
  <c r="EQ1095" i="62"/>
  <c r="EP1095" i="62"/>
  <c r="EO1095" i="62"/>
  <c r="EN1095" i="62"/>
  <c r="EE1095" i="62"/>
  <c r="ED1095" i="62"/>
  <c r="EC1095" i="62"/>
  <c r="EB1095" i="62"/>
  <c r="EA1095" i="62"/>
  <c r="DZ1095" i="62"/>
  <c r="DY1095" i="62"/>
  <c r="DX1095" i="62"/>
  <c r="CM1095" i="62"/>
  <c r="CL1095" i="62"/>
  <c r="CK1095" i="62"/>
  <c r="CJ1095" i="62"/>
  <c r="CD1095" i="62"/>
  <c r="BN1095" i="62" s="1"/>
  <c r="BF1095" i="62" s="1"/>
  <c r="CC1095" i="62"/>
  <c r="BM1095" i="62" s="1"/>
  <c r="BE1095" i="62" s="1"/>
  <c r="CB1095" i="62"/>
  <c r="BL1095" i="62" s="1"/>
  <c r="BD1095" i="62" s="1"/>
  <c r="BR1095" i="62"/>
  <c r="BJ1095" i="62" s="1"/>
  <c r="BQ1095" i="62"/>
  <c r="BI1095" i="62" s="1"/>
  <c r="BP1095" i="62"/>
  <c r="BH1095" i="62" s="1"/>
  <c r="BO1095" i="62"/>
  <c r="BK1095" i="62"/>
  <c r="BC1095" i="62" s="1"/>
  <c r="FK1094" i="62"/>
  <c r="FM1094" i="62" s="1"/>
  <c r="FG1094" i="62"/>
  <c r="FE1094" i="62"/>
  <c r="FD1094" i="62"/>
  <c r="FC1094" i="62"/>
  <c r="FB1094" i="62"/>
  <c r="FA1094" i="62"/>
  <c r="ER1094" i="62"/>
  <c r="EQ1094" i="62"/>
  <c r="EP1094" i="62"/>
  <c r="EO1094" i="62"/>
  <c r="EN1094" i="62"/>
  <c r="EE1094" i="62"/>
  <c r="ED1094" i="62"/>
  <c r="EC1094" i="62"/>
  <c r="EB1094" i="62"/>
  <c r="EA1094" i="62"/>
  <c r="DZ1094" i="62"/>
  <c r="DY1094" i="62"/>
  <c r="DX1094" i="62"/>
  <c r="CM1094" i="62"/>
  <c r="CL1094" i="62"/>
  <c r="CK1094" i="62"/>
  <c r="CJ1094" i="62"/>
  <c r="CD1094" i="62"/>
  <c r="BN1094" i="62" s="1"/>
  <c r="BF1094" i="62" s="1"/>
  <c r="CC1094" i="62"/>
  <c r="BM1094" i="62" s="1"/>
  <c r="BE1094" i="62" s="1"/>
  <c r="CB1094" i="62"/>
  <c r="BL1094" i="62" s="1"/>
  <c r="BD1094" i="62" s="1"/>
  <c r="BR1094" i="62"/>
  <c r="BJ1094" i="62" s="1"/>
  <c r="BQ1094" i="62"/>
  <c r="BI1094" i="62" s="1"/>
  <c r="BP1094" i="62"/>
  <c r="BH1094" i="62" s="1"/>
  <c r="BO1094" i="62"/>
  <c r="BK1094" i="62"/>
  <c r="BC1094" i="62" s="1"/>
  <c r="FK1093" i="62"/>
  <c r="FM1093" i="62" s="1"/>
  <c r="FG1093" i="62"/>
  <c r="FE1093" i="62"/>
  <c r="FD1093" i="62"/>
  <c r="FC1093" i="62"/>
  <c r="FB1093" i="62"/>
  <c r="FA1093" i="62"/>
  <c r="ER1093" i="62"/>
  <c r="EQ1093" i="62"/>
  <c r="EP1093" i="62"/>
  <c r="EO1093" i="62"/>
  <c r="EN1093" i="62"/>
  <c r="EE1093" i="62"/>
  <c r="ED1093" i="62"/>
  <c r="EC1093" i="62"/>
  <c r="EB1093" i="62"/>
  <c r="EA1093" i="62"/>
  <c r="DZ1093" i="62"/>
  <c r="DY1093" i="62"/>
  <c r="DX1093" i="62"/>
  <c r="CM1093" i="62"/>
  <c r="CL1093" i="62"/>
  <c r="CK1093" i="62"/>
  <c r="CJ1093" i="62"/>
  <c r="CD1093" i="62"/>
  <c r="BN1093" i="62" s="1"/>
  <c r="BF1093" i="62" s="1"/>
  <c r="CC1093" i="62"/>
  <c r="BM1093" i="62" s="1"/>
  <c r="BE1093" i="62" s="1"/>
  <c r="CB1093" i="62"/>
  <c r="BL1093" i="62" s="1"/>
  <c r="BD1093" i="62" s="1"/>
  <c r="BR1093" i="62"/>
  <c r="BJ1093" i="62" s="1"/>
  <c r="BQ1093" i="62"/>
  <c r="BI1093" i="62" s="1"/>
  <c r="BP1093" i="62"/>
  <c r="BH1093" i="62" s="1"/>
  <c r="BO1093" i="62"/>
  <c r="BK1093" i="62"/>
  <c r="BC1093" i="62" s="1"/>
  <c r="FK1092" i="62"/>
  <c r="FM1092" i="62" s="1"/>
  <c r="FG1092" i="62"/>
  <c r="FE1092" i="62"/>
  <c r="FD1092" i="62"/>
  <c r="FC1092" i="62"/>
  <c r="FB1092" i="62"/>
  <c r="FA1092" i="62"/>
  <c r="ER1092" i="62"/>
  <c r="EQ1092" i="62"/>
  <c r="EP1092" i="62"/>
  <c r="EO1092" i="62"/>
  <c r="EN1092" i="62"/>
  <c r="EE1092" i="62"/>
  <c r="ED1092" i="62"/>
  <c r="EC1092" i="62"/>
  <c r="EB1092" i="62"/>
  <c r="EA1092" i="62"/>
  <c r="DZ1092" i="62"/>
  <c r="DY1092" i="62"/>
  <c r="DX1092" i="62"/>
  <c r="CM1092" i="62"/>
  <c r="CL1092" i="62"/>
  <c r="CK1092" i="62"/>
  <c r="CJ1092" i="62"/>
  <c r="CD1092" i="62"/>
  <c r="BN1092" i="62" s="1"/>
  <c r="BF1092" i="62" s="1"/>
  <c r="CC1092" i="62"/>
  <c r="BM1092" i="62" s="1"/>
  <c r="BE1092" i="62" s="1"/>
  <c r="CB1092" i="62"/>
  <c r="BL1092" i="62" s="1"/>
  <c r="BD1092" i="62" s="1"/>
  <c r="BR1092" i="62"/>
  <c r="BJ1092" i="62" s="1"/>
  <c r="BQ1092" i="62"/>
  <c r="BI1092" i="62" s="1"/>
  <c r="BP1092" i="62"/>
  <c r="BH1092" i="62" s="1"/>
  <c r="BO1092" i="62"/>
  <c r="BK1092" i="62"/>
  <c r="BC1092" i="62" s="1"/>
  <c r="DP1092" i="62" s="1"/>
  <c r="FK1091" i="62"/>
  <c r="FM1091" i="62" s="1"/>
  <c r="FG1091" i="62"/>
  <c r="FE1091" i="62"/>
  <c r="FD1091" i="62"/>
  <c r="FC1091" i="62"/>
  <c r="FB1091" i="62"/>
  <c r="FA1091" i="62"/>
  <c r="ER1091" i="62"/>
  <c r="EQ1091" i="62"/>
  <c r="EP1091" i="62"/>
  <c r="EO1091" i="62"/>
  <c r="EN1091" i="62"/>
  <c r="EE1091" i="62"/>
  <c r="ED1091" i="62"/>
  <c r="EC1091" i="62"/>
  <c r="EB1091" i="62"/>
  <c r="EA1091" i="62"/>
  <c r="DZ1091" i="62"/>
  <c r="DY1091" i="62"/>
  <c r="DX1091" i="62"/>
  <c r="CM1091" i="62"/>
  <c r="CL1091" i="62"/>
  <c r="CK1091" i="62"/>
  <c r="CJ1091" i="62"/>
  <c r="CD1091" i="62"/>
  <c r="BN1091" i="62" s="1"/>
  <c r="BF1091" i="62" s="1"/>
  <c r="CC1091" i="62"/>
  <c r="BM1091" i="62" s="1"/>
  <c r="BE1091" i="62" s="1"/>
  <c r="CB1091" i="62"/>
  <c r="BL1091" i="62" s="1"/>
  <c r="BD1091" i="62" s="1"/>
  <c r="BR1091" i="62"/>
  <c r="BJ1091" i="62" s="1"/>
  <c r="BQ1091" i="62"/>
  <c r="BI1091" i="62" s="1"/>
  <c r="BP1091" i="62"/>
  <c r="BH1091" i="62" s="1"/>
  <c r="BO1091" i="62"/>
  <c r="CV1091" i="62" s="1"/>
  <c r="CW1091" i="62" s="1"/>
  <c r="BK1091" i="62"/>
  <c r="BC1091" i="62" s="1"/>
  <c r="FK1090" i="62"/>
  <c r="FM1090" i="62" s="1"/>
  <c r="FG1090" i="62"/>
  <c r="FE1090" i="62"/>
  <c r="FD1090" i="62"/>
  <c r="FC1090" i="62"/>
  <c r="FB1090" i="62"/>
  <c r="FA1090" i="62"/>
  <c r="ER1090" i="62"/>
  <c r="EQ1090" i="62"/>
  <c r="EP1090" i="62"/>
  <c r="EO1090" i="62"/>
  <c r="EN1090" i="62"/>
  <c r="EE1090" i="62"/>
  <c r="ED1090" i="62"/>
  <c r="EC1090" i="62"/>
  <c r="EB1090" i="62"/>
  <c r="EA1090" i="62"/>
  <c r="DZ1090" i="62"/>
  <c r="DY1090" i="62"/>
  <c r="DX1090" i="62"/>
  <c r="CM1090" i="62"/>
  <c r="CL1090" i="62"/>
  <c r="CK1090" i="62"/>
  <c r="CJ1090" i="62"/>
  <c r="CD1090" i="62"/>
  <c r="BN1090" i="62" s="1"/>
  <c r="BF1090" i="62" s="1"/>
  <c r="CC1090" i="62"/>
  <c r="BM1090" i="62" s="1"/>
  <c r="BE1090" i="62" s="1"/>
  <c r="CB1090" i="62"/>
  <c r="BL1090" i="62" s="1"/>
  <c r="BD1090" i="62" s="1"/>
  <c r="BR1090" i="62"/>
  <c r="BJ1090" i="62" s="1"/>
  <c r="BQ1090" i="62"/>
  <c r="BI1090" i="62" s="1"/>
  <c r="BP1090" i="62"/>
  <c r="BH1090" i="62" s="1"/>
  <c r="BO1090" i="62"/>
  <c r="BK1090" i="62"/>
  <c r="BC1090" i="62" s="1"/>
  <c r="FK1089" i="62"/>
  <c r="FM1089" i="62" s="1"/>
  <c r="FG1089" i="62"/>
  <c r="FE1089" i="62"/>
  <c r="FD1089" i="62"/>
  <c r="FC1089" i="62"/>
  <c r="FB1089" i="62"/>
  <c r="FA1089" i="62"/>
  <c r="ER1089" i="62"/>
  <c r="EQ1089" i="62"/>
  <c r="EP1089" i="62"/>
  <c r="EO1089" i="62"/>
  <c r="EN1089" i="62"/>
  <c r="EE1089" i="62"/>
  <c r="ED1089" i="62"/>
  <c r="EC1089" i="62"/>
  <c r="EB1089" i="62"/>
  <c r="EA1089" i="62"/>
  <c r="DZ1089" i="62"/>
  <c r="DY1089" i="62"/>
  <c r="DX1089" i="62"/>
  <c r="CM1089" i="62"/>
  <c r="CL1089" i="62"/>
  <c r="CK1089" i="62"/>
  <c r="CJ1089" i="62"/>
  <c r="CD1089" i="62"/>
  <c r="BN1089" i="62" s="1"/>
  <c r="BF1089" i="62" s="1"/>
  <c r="CC1089" i="62"/>
  <c r="BM1089" i="62" s="1"/>
  <c r="BE1089" i="62" s="1"/>
  <c r="CB1089" i="62"/>
  <c r="BL1089" i="62" s="1"/>
  <c r="BD1089" i="62" s="1"/>
  <c r="BR1089" i="62"/>
  <c r="BJ1089" i="62" s="1"/>
  <c r="BQ1089" i="62"/>
  <c r="BI1089" i="62" s="1"/>
  <c r="BP1089" i="62"/>
  <c r="BH1089" i="62" s="1"/>
  <c r="BO1089" i="62"/>
  <c r="CV1089" i="62" s="1"/>
  <c r="CW1089" i="62" s="1"/>
  <c r="BK1089" i="62"/>
  <c r="BC1089" i="62" s="1"/>
  <c r="FK1088" i="62"/>
  <c r="FM1088" i="62" s="1"/>
  <c r="FG1088" i="62"/>
  <c r="FE1088" i="62"/>
  <c r="FD1088" i="62"/>
  <c r="FC1088" i="62"/>
  <c r="FB1088" i="62"/>
  <c r="FA1088" i="62"/>
  <c r="ER1088" i="62"/>
  <c r="EQ1088" i="62"/>
  <c r="EP1088" i="62"/>
  <c r="EO1088" i="62"/>
  <c r="EN1088" i="62"/>
  <c r="EE1088" i="62"/>
  <c r="ED1088" i="62"/>
  <c r="EC1088" i="62"/>
  <c r="EB1088" i="62"/>
  <c r="EA1088" i="62"/>
  <c r="DZ1088" i="62"/>
  <c r="DY1088" i="62"/>
  <c r="DX1088" i="62"/>
  <c r="CM1088" i="62"/>
  <c r="CL1088" i="62"/>
  <c r="CK1088" i="62"/>
  <c r="CJ1088" i="62"/>
  <c r="CD1088" i="62"/>
  <c r="BN1088" i="62" s="1"/>
  <c r="BF1088" i="62" s="1"/>
  <c r="CC1088" i="62"/>
  <c r="BM1088" i="62" s="1"/>
  <c r="BE1088" i="62" s="1"/>
  <c r="CB1088" i="62"/>
  <c r="BL1088" i="62" s="1"/>
  <c r="BD1088" i="62" s="1"/>
  <c r="BR1088" i="62"/>
  <c r="BJ1088" i="62" s="1"/>
  <c r="BQ1088" i="62"/>
  <c r="BI1088" i="62" s="1"/>
  <c r="BP1088" i="62"/>
  <c r="BH1088" i="62" s="1"/>
  <c r="BO1088" i="62"/>
  <c r="BK1088" i="62"/>
  <c r="BC1088" i="62" s="1"/>
  <c r="FK1087" i="62"/>
  <c r="FM1087" i="62" s="1"/>
  <c r="FG1087" i="62"/>
  <c r="FE1087" i="62"/>
  <c r="FD1087" i="62"/>
  <c r="FC1087" i="62"/>
  <c r="FB1087" i="62"/>
  <c r="FA1087" i="62"/>
  <c r="ER1087" i="62"/>
  <c r="EQ1087" i="62"/>
  <c r="EP1087" i="62"/>
  <c r="EO1087" i="62"/>
  <c r="EN1087" i="62"/>
  <c r="EE1087" i="62"/>
  <c r="ED1087" i="62"/>
  <c r="EC1087" i="62"/>
  <c r="EB1087" i="62"/>
  <c r="EA1087" i="62"/>
  <c r="DZ1087" i="62"/>
  <c r="DY1087" i="62"/>
  <c r="DX1087" i="62"/>
  <c r="CM1087" i="62"/>
  <c r="CL1087" i="62"/>
  <c r="CK1087" i="62"/>
  <c r="CJ1087" i="62"/>
  <c r="CD1087" i="62"/>
  <c r="BN1087" i="62" s="1"/>
  <c r="BF1087" i="62" s="1"/>
  <c r="CC1087" i="62"/>
  <c r="BM1087" i="62" s="1"/>
  <c r="BE1087" i="62" s="1"/>
  <c r="CB1087" i="62"/>
  <c r="BL1087" i="62" s="1"/>
  <c r="BD1087" i="62" s="1"/>
  <c r="BR1087" i="62"/>
  <c r="BJ1087" i="62" s="1"/>
  <c r="BQ1087" i="62"/>
  <c r="BI1087" i="62" s="1"/>
  <c r="BP1087" i="62"/>
  <c r="BH1087" i="62" s="1"/>
  <c r="BO1087" i="62"/>
  <c r="CV1087" i="62" s="1"/>
  <c r="BK1087" i="62"/>
  <c r="BC1087" i="62" s="1"/>
  <c r="FK1086" i="62"/>
  <c r="FM1086" i="62" s="1"/>
  <c r="FG1086" i="62"/>
  <c r="FE1086" i="62"/>
  <c r="FD1086" i="62"/>
  <c r="FC1086" i="62"/>
  <c r="FB1086" i="62"/>
  <c r="FA1086" i="62"/>
  <c r="ER1086" i="62"/>
  <c r="EQ1086" i="62"/>
  <c r="EP1086" i="62"/>
  <c r="EO1086" i="62"/>
  <c r="EN1086" i="62"/>
  <c r="EE1086" i="62"/>
  <c r="ED1086" i="62"/>
  <c r="EC1086" i="62"/>
  <c r="EB1086" i="62"/>
  <c r="EA1086" i="62"/>
  <c r="DZ1086" i="62"/>
  <c r="DY1086" i="62"/>
  <c r="DX1086" i="62"/>
  <c r="CM1086" i="62"/>
  <c r="CL1086" i="62"/>
  <c r="CK1086" i="62"/>
  <c r="CJ1086" i="62"/>
  <c r="CD1086" i="62"/>
  <c r="BN1086" i="62" s="1"/>
  <c r="BF1086" i="62" s="1"/>
  <c r="CC1086" i="62"/>
  <c r="BM1086" i="62" s="1"/>
  <c r="BE1086" i="62" s="1"/>
  <c r="CB1086" i="62"/>
  <c r="BL1086" i="62" s="1"/>
  <c r="BD1086" i="62" s="1"/>
  <c r="BR1086" i="62"/>
  <c r="BJ1086" i="62" s="1"/>
  <c r="BQ1086" i="62"/>
  <c r="BI1086" i="62" s="1"/>
  <c r="BP1086" i="62"/>
  <c r="BH1086" i="62" s="1"/>
  <c r="BO1086" i="62"/>
  <c r="BG1086" i="62" s="1"/>
  <c r="BK1086" i="62"/>
  <c r="BC1086" i="62" s="1"/>
  <c r="FK1085" i="62"/>
  <c r="FM1085" i="62" s="1"/>
  <c r="FG1085" i="62"/>
  <c r="FE1085" i="62"/>
  <c r="FD1085" i="62"/>
  <c r="FC1085" i="62"/>
  <c r="FB1085" i="62"/>
  <c r="FA1085" i="62"/>
  <c r="ER1085" i="62"/>
  <c r="EQ1085" i="62"/>
  <c r="EP1085" i="62"/>
  <c r="EO1085" i="62"/>
  <c r="EN1085" i="62"/>
  <c r="EE1085" i="62"/>
  <c r="ED1085" i="62"/>
  <c r="EC1085" i="62"/>
  <c r="EB1085" i="62"/>
  <c r="EA1085" i="62"/>
  <c r="DZ1085" i="62"/>
  <c r="DY1085" i="62"/>
  <c r="DX1085" i="62"/>
  <c r="CM1085" i="62"/>
  <c r="CL1085" i="62"/>
  <c r="CK1085" i="62"/>
  <c r="CJ1085" i="62"/>
  <c r="CD1085" i="62"/>
  <c r="BN1085" i="62" s="1"/>
  <c r="BF1085" i="62" s="1"/>
  <c r="CC1085" i="62"/>
  <c r="BM1085" i="62" s="1"/>
  <c r="BE1085" i="62" s="1"/>
  <c r="CB1085" i="62"/>
  <c r="BL1085" i="62" s="1"/>
  <c r="BD1085" i="62" s="1"/>
  <c r="BR1085" i="62"/>
  <c r="BJ1085" i="62" s="1"/>
  <c r="BQ1085" i="62"/>
  <c r="BI1085" i="62" s="1"/>
  <c r="BP1085" i="62"/>
  <c r="BH1085" i="62" s="1"/>
  <c r="BO1085" i="62"/>
  <c r="CV1085" i="62" s="1"/>
  <c r="CW1085" i="62" s="1"/>
  <c r="BK1085" i="62"/>
  <c r="BC1085" i="62" s="1"/>
  <c r="FK1084" i="62"/>
  <c r="FM1084" i="62" s="1"/>
  <c r="FG1084" i="62"/>
  <c r="FE1084" i="62"/>
  <c r="FD1084" i="62"/>
  <c r="FC1084" i="62"/>
  <c r="FB1084" i="62"/>
  <c r="FA1084" i="62"/>
  <c r="ER1084" i="62"/>
  <c r="EQ1084" i="62"/>
  <c r="EP1084" i="62"/>
  <c r="EO1084" i="62"/>
  <c r="EN1084" i="62"/>
  <c r="EE1084" i="62"/>
  <c r="ED1084" i="62"/>
  <c r="EC1084" i="62"/>
  <c r="EB1084" i="62"/>
  <c r="EA1084" i="62"/>
  <c r="DZ1084" i="62"/>
  <c r="DY1084" i="62"/>
  <c r="DX1084" i="62"/>
  <c r="CM1084" i="62"/>
  <c r="CL1084" i="62"/>
  <c r="CK1084" i="62"/>
  <c r="CJ1084" i="62"/>
  <c r="CD1084" i="62"/>
  <c r="BN1084" i="62" s="1"/>
  <c r="BF1084" i="62" s="1"/>
  <c r="CC1084" i="62"/>
  <c r="BM1084" i="62" s="1"/>
  <c r="BE1084" i="62" s="1"/>
  <c r="CB1084" i="62"/>
  <c r="BL1084" i="62" s="1"/>
  <c r="BD1084" i="62" s="1"/>
  <c r="BR1084" i="62"/>
  <c r="BJ1084" i="62" s="1"/>
  <c r="BQ1084" i="62"/>
  <c r="BI1084" i="62" s="1"/>
  <c r="BP1084" i="62"/>
  <c r="BH1084" i="62" s="1"/>
  <c r="BO1084" i="62"/>
  <c r="BG1084" i="62" s="1"/>
  <c r="BK1084" i="62"/>
  <c r="BC1084" i="62" s="1"/>
  <c r="FK1083" i="62"/>
  <c r="FM1083" i="62" s="1"/>
  <c r="FG1083" i="62"/>
  <c r="FE1083" i="62"/>
  <c r="FD1083" i="62"/>
  <c r="FC1083" i="62"/>
  <c r="FB1083" i="62"/>
  <c r="FA1083" i="62"/>
  <c r="ER1083" i="62"/>
  <c r="EQ1083" i="62"/>
  <c r="EP1083" i="62"/>
  <c r="EO1083" i="62"/>
  <c r="EN1083" i="62"/>
  <c r="EE1083" i="62"/>
  <c r="ED1083" i="62"/>
  <c r="EC1083" i="62"/>
  <c r="EB1083" i="62"/>
  <c r="EA1083" i="62"/>
  <c r="DZ1083" i="62"/>
  <c r="DY1083" i="62"/>
  <c r="DX1083" i="62"/>
  <c r="CM1083" i="62"/>
  <c r="CL1083" i="62"/>
  <c r="CK1083" i="62"/>
  <c r="CJ1083" i="62"/>
  <c r="CD1083" i="62"/>
  <c r="BN1083" i="62" s="1"/>
  <c r="BF1083" i="62" s="1"/>
  <c r="CC1083" i="62"/>
  <c r="BM1083" i="62" s="1"/>
  <c r="BE1083" i="62" s="1"/>
  <c r="CB1083" i="62"/>
  <c r="BL1083" i="62" s="1"/>
  <c r="BD1083" i="62" s="1"/>
  <c r="BR1083" i="62"/>
  <c r="BJ1083" i="62" s="1"/>
  <c r="BQ1083" i="62"/>
  <c r="BI1083" i="62" s="1"/>
  <c r="BP1083" i="62"/>
  <c r="BH1083" i="62" s="1"/>
  <c r="BO1083" i="62"/>
  <c r="BG1083" i="62" s="1"/>
  <c r="BK1083" i="62"/>
  <c r="BC1083" i="62" s="1"/>
  <c r="FK1082" i="62"/>
  <c r="FM1082" i="62" s="1"/>
  <c r="FG1082" i="62"/>
  <c r="FE1082" i="62"/>
  <c r="FD1082" i="62"/>
  <c r="FC1082" i="62"/>
  <c r="FB1082" i="62"/>
  <c r="FA1082" i="62"/>
  <c r="ER1082" i="62"/>
  <c r="EQ1082" i="62"/>
  <c r="EP1082" i="62"/>
  <c r="EO1082" i="62"/>
  <c r="EN1082" i="62"/>
  <c r="EE1082" i="62"/>
  <c r="ED1082" i="62"/>
  <c r="EC1082" i="62"/>
  <c r="EB1082" i="62"/>
  <c r="EA1082" i="62"/>
  <c r="DZ1082" i="62"/>
  <c r="DY1082" i="62"/>
  <c r="DX1082" i="62"/>
  <c r="CM1082" i="62"/>
  <c r="CL1082" i="62"/>
  <c r="CK1082" i="62"/>
  <c r="CJ1082" i="62"/>
  <c r="CD1082" i="62"/>
  <c r="BN1082" i="62" s="1"/>
  <c r="BF1082" i="62" s="1"/>
  <c r="CC1082" i="62"/>
  <c r="BM1082" i="62" s="1"/>
  <c r="BE1082" i="62" s="1"/>
  <c r="CB1082" i="62"/>
  <c r="BL1082" i="62" s="1"/>
  <c r="BD1082" i="62" s="1"/>
  <c r="BR1082" i="62"/>
  <c r="BJ1082" i="62" s="1"/>
  <c r="BQ1082" i="62"/>
  <c r="BI1082" i="62" s="1"/>
  <c r="BP1082" i="62"/>
  <c r="BH1082" i="62" s="1"/>
  <c r="BO1082" i="62"/>
  <c r="BK1082" i="62"/>
  <c r="BC1082" i="62" s="1"/>
  <c r="FK1081" i="62"/>
  <c r="FM1081" i="62" s="1"/>
  <c r="FG1081" i="62"/>
  <c r="FE1081" i="62"/>
  <c r="FD1081" i="62"/>
  <c r="FC1081" i="62"/>
  <c r="FB1081" i="62"/>
  <c r="FA1081" i="62"/>
  <c r="ER1081" i="62"/>
  <c r="EQ1081" i="62"/>
  <c r="EP1081" i="62"/>
  <c r="EO1081" i="62"/>
  <c r="EN1081" i="62"/>
  <c r="EE1081" i="62"/>
  <c r="ED1081" i="62"/>
  <c r="EC1081" i="62"/>
  <c r="EB1081" i="62"/>
  <c r="EA1081" i="62"/>
  <c r="DZ1081" i="62"/>
  <c r="DY1081" i="62"/>
  <c r="DX1081" i="62"/>
  <c r="CM1081" i="62"/>
  <c r="CL1081" i="62"/>
  <c r="CK1081" i="62"/>
  <c r="CJ1081" i="62"/>
  <c r="CD1081" i="62"/>
  <c r="BN1081" i="62" s="1"/>
  <c r="BF1081" i="62" s="1"/>
  <c r="CC1081" i="62"/>
  <c r="BM1081" i="62" s="1"/>
  <c r="BE1081" i="62" s="1"/>
  <c r="CB1081" i="62"/>
  <c r="BL1081" i="62" s="1"/>
  <c r="BD1081" i="62" s="1"/>
  <c r="BR1081" i="62"/>
  <c r="BJ1081" i="62" s="1"/>
  <c r="BQ1081" i="62"/>
  <c r="BI1081" i="62" s="1"/>
  <c r="BP1081" i="62"/>
  <c r="BH1081" i="62" s="1"/>
  <c r="BO1081" i="62"/>
  <c r="BG1081" i="62" s="1"/>
  <c r="BK1081" i="62"/>
  <c r="BC1081" i="62" s="1"/>
  <c r="DP1081" i="62" s="1"/>
  <c r="FK1080" i="62"/>
  <c r="FM1080" i="62" s="1"/>
  <c r="FG1080" i="62"/>
  <c r="FE1080" i="62"/>
  <c r="FD1080" i="62"/>
  <c r="FC1080" i="62"/>
  <c r="FB1080" i="62"/>
  <c r="FA1080" i="62"/>
  <c r="ER1080" i="62"/>
  <c r="EQ1080" i="62"/>
  <c r="EP1080" i="62"/>
  <c r="EO1080" i="62"/>
  <c r="EN1080" i="62"/>
  <c r="EE1080" i="62"/>
  <c r="ED1080" i="62"/>
  <c r="EC1080" i="62"/>
  <c r="EB1080" i="62"/>
  <c r="EA1080" i="62"/>
  <c r="DZ1080" i="62"/>
  <c r="DY1080" i="62"/>
  <c r="DX1080" i="62"/>
  <c r="CM1080" i="62"/>
  <c r="CL1080" i="62"/>
  <c r="CK1080" i="62"/>
  <c r="CJ1080" i="62"/>
  <c r="CD1080" i="62"/>
  <c r="BN1080" i="62" s="1"/>
  <c r="BF1080" i="62" s="1"/>
  <c r="CC1080" i="62"/>
  <c r="BM1080" i="62" s="1"/>
  <c r="BE1080" i="62" s="1"/>
  <c r="CB1080" i="62"/>
  <c r="BL1080" i="62" s="1"/>
  <c r="BD1080" i="62" s="1"/>
  <c r="BR1080" i="62"/>
  <c r="BJ1080" i="62" s="1"/>
  <c r="BQ1080" i="62"/>
  <c r="BI1080" i="62" s="1"/>
  <c r="BP1080" i="62"/>
  <c r="BH1080" i="62" s="1"/>
  <c r="BO1080" i="62"/>
  <c r="BK1080" i="62"/>
  <c r="BC1080" i="62" s="1"/>
  <c r="FK1079" i="62"/>
  <c r="FM1079" i="62" s="1"/>
  <c r="FG1079" i="62"/>
  <c r="FE1079" i="62"/>
  <c r="FD1079" i="62"/>
  <c r="FC1079" i="62"/>
  <c r="FB1079" i="62"/>
  <c r="FA1079" i="62"/>
  <c r="ER1079" i="62"/>
  <c r="EQ1079" i="62"/>
  <c r="EP1079" i="62"/>
  <c r="EO1079" i="62"/>
  <c r="EN1079" i="62"/>
  <c r="EE1079" i="62"/>
  <c r="ED1079" i="62"/>
  <c r="EC1079" i="62"/>
  <c r="EB1079" i="62"/>
  <c r="EA1079" i="62"/>
  <c r="DZ1079" i="62"/>
  <c r="DY1079" i="62"/>
  <c r="DX1079" i="62"/>
  <c r="CM1079" i="62"/>
  <c r="CL1079" i="62"/>
  <c r="CK1079" i="62"/>
  <c r="CJ1079" i="62"/>
  <c r="CD1079" i="62"/>
  <c r="BN1079" i="62" s="1"/>
  <c r="BF1079" i="62" s="1"/>
  <c r="CC1079" i="62"/>
  <c r="BM1079" i="62" s="1"/>
  <c r="BE1079" i="62" s="1"/>
  <c r="CB1079" i="62"/>
  <c r="BL1079" i="62" s="1"/>
  <c r="BD1079" i="62" s="1"/>
  <c r="BR1079" i="62"/>
  <c r="BJ1079" i="62" s="1"/>
  <c r="BQ1079" i="62"/>
  <c r="BI1079" i="62" s="1"/>
  <c r="BP1079" i="62"/>
  <c r="BH1079" i="62" s="1"/>
  <c r="BO1079" i="62"/>
  <c r="CV1079" i="62" s="1"/>
  <c r="BK1079" i="62"/>
  <c r="BC1079" i="62" s="1"/>
  <c r="FK1078" i="62"/>
  <c r="FM1078" i="62" s="1"/>
  <c r="FG1078" i="62"/>
  <c r="FE1078" i="62"/>
  <c r="FD1078" i="62"/>
  <c r="FC1078" i="62"/>
  <c r="FB1078" i="62"/>
  <c r="FA1078" i="62"/>
  <c r="ER1078" i="62"/>
  <c r="EQ1078" i="62"/>
  <c r="EP1078" i="62"/>
  <c r="EO1078" i="62"/>
  <c r="EN1078" i="62"/>
  <c r="EE1078" i="62"/>
  <c r="ED1078" i="62"/>
  <c r="EC1078" i="62"/>
  <c r="EB1078" i="62"/>
  <c r="EA1078" i="62"/>
  <c r="DZ1078" i="62"/>
  <c r="DY1078" i="62"/>
  <c r="DX1078" i="62"/>
  <c r="CM1078" i="62"/>
  <c r="CL1078" i="62"/>
  <c r="CK1078" i="62"/>
  <c r="CJ1078" i="62"/>
  <c r="CD1078" i="62"/>
  <c r="BN1078" i="62" s="1"/>
  <c r="BF1078" i="62" s="1"/>
  <c r="CC1078" i="62"/>
  <c r="BM1078" i="62" s="1"/>
  <c r="BE1078" i="62" s="1"/>
  <c r="CB1078" i="62"/>
  <c r="BL1078" i="62" s="1"/>
  <c r="BD1078" i="62" s="1"/>
  <c r="BR1078" i="62"/>
  <c r="BJ1078" i="62" s="1"/>
  <c r="BQ1078" i="62"/>
  <c r="BI1078" i="62" s="1"/>
  <c r="BP1078" i="62"/>
  <c r="BH1078" i="62" s="1"/>
  <c r="BO1078" i="62"/>
  <c r="BK1078" i="62"/>
  <c r="BC1078" i="62" s="1"/>
  <c r="FK1077" i="62"/>
  <c r="FM1077" i="62" s="1"/>
  <c r="FG1077" i="62"/>
  <c r="FE1077" i="62"/>
  <c r="FD1077" i="62"/>
  <c r="FC1077" i="62"/>
  <c r="FB1077" i="62"/>
  <c r="FA1077" i="62"/>
  <c r="ER1077" i="62"/>
  <c r="EQ1077" i="62"/>
  <c r="EP1077" i="62"/>
  <c r="EO1077" i="62"/>
  <c r="EN1077" i="62"/>
  <c r="EE1077" i="62"/>
  <c r="ED1077" i="62"/>
  <c r="EC1077" i="62"/>
  <c r="EB1077" i="62"/>
  <c r="EA1077" i="62"/>
  <c r="DZ1077" i="62"/>
  <c r="DY1077" i="62"/>
  <c r="DX1077" i="62"/>
  <c r="CM1077" i="62"/>
  <c r="CL1077" i="62"/>
  <c r="CK1077" i="62"/>
  <c r="CJ1077" i="62"/>
  <c r="CD1077" i="62"/>
  <c r="BN1077" i="62" s="1"/>
  <c r="BF1077" i="62" s="1"/>
  <c r="CC1077" i="62"/>
  <c r="BM1077" i="62" s="1"/>
  <c r="BE1077" i="62" s="1"/>
  <c r="CB1077" i="62"/>
  <c r="BL1077" i="62" s="1"/>
  <c r="BD1077" i="62" s="1"/>
  <c r="BR1077" i="62"/>
  <c r="BJ1077" i="62" s="1"/>
  <c r="BQ1077" i="62"/>
  <c r="BI1077" i="62" s="1"/>
  <c r="BP1077" i="62"/>
  <c r="BH1077" i="62" s="1"/>
  <c r="BO1077" i="62"/>
  <c r="BG1077" i="62" s="1"/>
  <c r="BK1077" i="62"/>
  <c r="BC1077" i="62" s="1"/>
  <c r="FK1076" i="62"/>
  <c r="FM1076" i="62" s="1"/>
  <c r="FG1076" i="62"/>
  <c r="FE1076" i="62"/>
  <c r="FD1076" i="62"/>
  <c r="FC1076" i="62"/>
  <c r="FB1076" i="62"/>
  <c r="FA1076" i="62"/>
  <c r="ER1076" i="62"/>
  <c r="EQ1076" i="62"/>
  <c r="EP1076" i="62"/>
  <c r="EO1076" i="62"/>
  <c r="EN1076" i="62"/>
  <c r="EE1076" i="62"/>
  <c r="ED1076" i="62"/>
  <c r="EC1076" i="62"/>
  <c r="EB1076" i="62"/>
  <c r="EA1076" i="62"/>
  <c r="DZ1076" i="62"/>
  <c r="DY1076" i="62"/>
  <c r="DX1076" i="62"/>
  <c r="CM1076" i="62"/>
  <c r="CL1076" i="62"/>
  <c r="CK1076" i="62"/>
  <c r="CJ1076" i="62"/>
  <c r="CD1076" i="62"/>
  <c r="BN1076" i="62" s="1"/>
  <c r="BF1076" i="62" s="1"/>
  <c r="CC1076" i="62"/>
  <c r="BM1076" i="62" s="1"/>
  <c r="BE1076" i="62" s="1"/>
  <c r="CB1076" i="62"/>
  <c r="BL1076" i="62" s="1"/>
  <c r="BD1076" i="62" s="1"/>
  <c r="BR1076" i="62"/>
  <c r="BJ1076" i="62" s="1"/>
  <c r="BQ1076" i="62"/>
  <c r="BI1076" i="62" s="1"/>
  <c r="BP1076" i="62"/>
  <c r="BH1076" i="62" s="1"/>
  <c r="BO1076" i="62"/>
  <c r="BG1076" i="62" s="1"/>
  <c r="BK1076" i="62"/>
  <c r="BC1076" i="62" s="1"/>
  <c r="FK1075" i="62"/>
  <c r="FM1075" i="62" s="1"/>
  <c r="FG1075" i="62"/>
  <c r="FE1075" i="62"/>
  <c r="FD1075" i="62"/>
  <c r="FC1075" i="62"/>
  <c r="FB1075" i="62"/>
  <c r="FA1075" i="62"/>
  <c r="ER1075" i="62"/>
  <c r="EQ1075" i="62"/>
  <c r="EP1075" i="62"/>
  <c r="EO1075" i="62"/>
  <c r="EN1075" i="62"/>
  <c r="EE1075" i="62"/>
  <c r="ED1075" i="62"/>
  <c r="EC1075" i="62"/>
  <c r="EB1075" i="62"/>
  <c r="EA1075" i="62"/>
  <c r="DZ1075" i="62"/>
  <c r="DY1075" i="62"/>
  <c r="DX1075" i="62"/>
  <c r="CM1075" i="62"/>
  <c r="CL1075" i="62"/>
  <c r="CK1075" i="62"/>
  <c r="CJ1075" i="62"/>
  <c r="CD1075" i="62"/>
  <c r="BN1075" i="62" s="1"/>
  <c r="BF1075" i="62" s="1"/>
  <c r="CC1075" i="62"/>
  <c r="BM1075" i="62" s="1"/>
  <c r="BE1075" i="62" s="1"/>
  <c r="CB1075" i="62"/>
  <c r="BL1075" i="62" s="1"/>
  <c r="BD1075" i="62" s="1"/>
  <c r="BR1075" i="62"/>
  <c r="BJ1075" i="62" s="1"/>
  <c r="BQ1075" i="62"/>
  <c r="BI1075" i="62" s="1"/>
  <c r="BP1075" i="62"/>
  <c r="BH1075" i="62" s="1"/>
  <c r="BO1075" i="62"/>
  <c r="BG1075" i="62" s="1"/>
  <c r="BK1075" i="62"/>
  <c r="BC1075" i="62" s="1"/>
  <c r="DP1075" i="62" s="1"/>
  <c r="FK1074" i="62"/>
  <c r="FM1074" i="62" s="1"/>
  <c r="FG1074" i="62"/>
  <c r="FE1074" i="62"/>
  <c r="FD1074" i="62"/>
  <c r="FC1074" i="62"/>
  <c r="FB1074" i="62"/>
  <c r="FA1074" i="62"/>
  <c r="ER1074" i="62"/>
  <c r="EQ1074" i="62"/>
  <c r="EP1074" i="62"/>
  <c r="EO1074" i="62"/>
  <c r="EN1074" i="62"/>
  <c r="EE1074" i="62"/>
  <c r="ED1074" i="62"/>
  <c r="EC1074" i="62"/>
  <c r="EB1074" i="62"/>
  <c r="EA1074" i="62"/>
  <c r="DZ1074" i="62"/>
  <c r="DY1074" i="62"/>
  <c r="DX1074" i="62"/>
  <c r="CM1074" i="62"/>
  <c r="CL1074" i="62"/>
  <c r="CK1074" i="62"/>
  <c r="CJ1074" i="62"/>
  <c r="CD1074" i="62"/>
  <c r="BN1074" i="62" s="1"/>
  <c r="BF1074" i="62" s="1"/>
  <c r="CC1074" i="62"/>
  <c r="BM1074" i="62" s="1"/>
  <c r="BE1074" i="62" s="1"/>
  <c r="CB1074" i="62"/>
  <c r="BL1074" i="62" s="1"/>
  <c r="BD1074" i="62" s="1"/>
  <c r="BR1074" i="62"/>
  <c r="BJ1074" i="62" s="1"/>
  <c r="BQ1074" i="62"/>
  <c r="BI1074" i="62" s="1"/>
  <c r="BP1074" i="62"/>
  <c r="BH1074" i="62" s="1"/>
  <c r="BO1074" i="62"/>
  <c r="CV1074" i="62" s="1"/>
  <c r="BK1074" i="62"/>
  <c r="BC1074" i="62" s="1"/>
  <c r="FM1073" i="62"/>
  <c r="FK1073" i="62"/>
  <c r="FG1073" i="62"/>
  <c r="FE1073" i="62"/>
  <c r="FD1073" i="62"/>
  <c r="FC1073" i="62"/>
  <c r="FB1073" i="62"/>
  <c r="FA1073" i="62"/>
  <c r="ER1073" i="62"/>
  <c r="EQ1073" i="62"/>
  <c r="EP1073" i="62"/>
  <c r="EO1073" i="62"/>
  <c r="EN1073" i="62"/>
  <c r="EE1073" i="62"/>
  <c r="ED1073" i="62"/>
  <c r="EC1073" i="62"/>
  <c r="EB1073" i="62"/>
  <c r="EA1073" i="62"/>
  <c r="DZ1073" i="62"/>
  <c r="DY1073" i="62"/>
  <c r="DX1073" i="62"/>
  <c r="CM1073" i="62"/>
  <c r="CL1073" i="62"/>
  <c r="CK1073" i="62"/>
  <c r="CJ1073" i="62"/>
  <c r="CD1073" i="62"/>
  <c r="BN1073" i="62" s="1"/>
  <c r="BF1073" i="62" s="1"/>
  <c r="CC1073" i="62"/>
  <c r="BM1073" i="62" s="1"/>
  <c r="BE1073" i="62" s="1"/>
  <c r="CB1073" i="62"/>
  <c r="BL1073" i="62" s="1"/>
  <c r="BD1073" i="62" s="1"/>
  <c r="BR1073" i="62"/>
  <c r="BJ1073" i="62" s="1"/>
  <c r="BQ1073" i="62"/>
  <c r="BI1073" i="62" s="1"/>
  <c r="BP1073" i="62"/>
  <c r="BH1073" i="62" s="1"/>
  <c r="BO1073" i="62"/>
  <c r="BG1073" i="62" s="1"/>
  <c r="BK1073" i="62"/>
  <c r="BC1073" i="62" s="1"/>
  <c r="FK1072" i="62"/>
  <c r="FM1072" i="62" s="1"/>
  <c r="FG1072" i="62"/>
  <c r="FE1072" i="62"/>
  <c r="FD1072" i="62"/>
  <c r="FC1072" i="62"/>
  <c r="FB1072" i="62"/>
  <c r="FA1072" i="62"/>
  <c r="ER1072" i="62"/>
  <c r="EQ1072" i="62"/>
  <c r="EP1072" i="62"/>
  <c r="EO1072" i="62"/>
  <c r="EN1072" i="62"/>
  <c r="EE1072" i="62"/>
  <c r="ED1072" i="62"/>
  <c r="EC1072" i="62"/>
  <c r="EB1072" i="62"/>
  <c r="EA1072" i="62"/>
  <c r="DZ1072" i="62"/>
  <c r="DY1072" i="62"/>
  <c r="DX1072" i="62"/>
  <c r="CM1072" i="62"/>
  <c r="CL1072" i="62"/>
  <c r="CK1072" i="62"/>
  <c r="CJ1072" i="62"/>
  <c r="CD1072" i="62"/>
  <c r="BN1072" i="62" s="1"/>
  <c r="BF1072" i="62" s="1"/>
  <c r="CC1072" i="62"/>
  <c r="BM1072" i="62" s="1"/>
  <c r="BE1072" i="62" s="1"/>
  <c r="CB1072" i="62"/>
  <c r="BL1072" i="62" s="1"/>
  <c r="BD1072" i="62" s="1"/>
  <c r="BR1072" i="62"/>
  <c r="BJ1072" i="62" s="1"/>
  <c r="BQ1072" i="62"/>
  <c r="BI1072" i="62" s="1"/>
  <c r="BP1072" i="62"/>
  <c r="BH1072" i="62" s="1"/>
  <c r="BO1072" i="62"/>
  <c r="BK1072" i="62"/>
  <c r="BC1072" i="62" s="1"/>
  <c r="FK1071" i="62"/>
  <c r="FM1071" i="62" s="1"/>
  <c r="FG1071" i="62"/>
  <c r="FE1071" i="62"/>
  <c r="FD1071" i="62"/>
  <c r="FC1071" i="62"/>
  <c r="FB1071" i="62"/>
  <c r="FA1071" i="62"/>
  <c r="ER1071" i="62"/>
  <c r="EQ1071" i="62"/>
  <c r="EP1071" i="62"/>
  <c r="EO1071" i="62"/>
  <c r="EN1071" i="62"/>
  <c r="EE1071" i="62"/>
  <c r="ED1071" i="62"/>
  <c r="EC1071" i="62"/>
  <c r="EB1071" i="62"/>
  <c r="EA1071" i="62"/>
  <c r="DZ1071" i="62"/>
  <c r="DY1071" i="62"/>
  <c r="DX1071" i="62"/>
  <c r="CM1071" i="62"/>
  <c r="CL1071" i="62"/>
  <c r="CK1071" i="62"/>
  <c r="CJ1071" i="62"/>
  <c r="CD1071" i="62"/>
  <c r="BN1071" i="62" s="1"/>
  <c r="BF1071" i="62" s="1"/>
  <c r="CC1071" i="62"/>
  <c r="BM1071" i="62" s="1"/>
  <c r="BE1071" i="62" s="1"/>
  <c r="CB1071" i="62"/>
  <c r="BL1071" i="62" s="1"/>
  <c r="BD1071" i="62" s="1"/>
  <c r="BR1071" i="62"/>
  <c r="BJ1071" i="62" s="1"/>
  <c r="BQ1071" i="62"/>
  <c r="BI1071" i="62" s="1"/>
  <c r="BP1071" i="62"/>
  <c r="BH1071" i="62" s="1"/>
  <c r="BO1071" i="62"/>
  <c r="CV1071" i="62" s="1"/>
  <c r="BK1071" i="62"/>
  <c r="BC1071" i="62" s="1"/>
  <c r="BG1071" i="62"/>
  <c r="FK1070" i="62"/>
  <c r="FM1070" i="62" s="1"/>
  <c r="FG1070" i="62"/>
  <c r="FE1070" i="62"/>
  <c r="FD1070" i="62"/>
  <c r="FC1070" i="62"/>
  <c r="FB1070" i="62"/>
  <c r="FA1070" i="62"/>
  <c r="ER1070" i="62"/>
  <c r="EQ1070" i="62"/>
  <c r="EP1070" i="62"/>
  <c r="EO1070" i="62"/>
  <c r="EN1070" i="62"/>
  <c r="EE1070" i="62"/>
  <c r="ED1070" i="62"/>
  <c r="EC1070" i="62"/>
  <c r="EB1070" i="62"/>
  <c r="EA1070" i="62"/>
  <c r="DZ1070" i="62"/>
  <c r="DY1070" i="62"/>
  <c r="DX1070" i="62"/>
  <c r="CM1070" i="62"/>
  <c r="CL1070" i="62"/>
  <c r="CK1070" i="62"/>
  <c r="CJ1070" i="62"/>
  <c r="CD1070" i="62"/>
  <c r="BN1070" i="62" s="1"/>
  <c r="BF1070" i="62" s="1"/>
  <c r="CC1070" i="62"/>
  <c r="BM1070" i="62" s="1"/>
  <c r="BE1070" i="62" s="1"/>
  <c r="CB1070" i="62"/>
  <c r="BL1070" i="62" s="1"/>
  <c r="BD1070" i="62" s="1"/>
  <c r="BR1070" i="62"/>
  <c r="BJ1070" i="62" s="1"/>
  <c r="BQ1070" i="62"/>
  <c r="BI1070" i="62" s="1"/>
  <c r="BP1070" i="62"/>
  <c r="BH1070" i="62" s="1"/>
  <c r="BO1070" i="62"/>
  <c r="CV1070" i="62" s="1"/>
  <c r="BK1070" i="62"/>
  <c r="BC1070" i="62" s="1"/>
  <c r="FK1069" i="62"/>
  <c r="FM1069" i="62" s="1"/>
  <c r="FG1069" i="62"/>
  <c r="FE1069" i="62"/>
  <c r="FD1069" i="62"/>
  <c r="FC1069" i="62"/>
  <c r="FB1069" i="62"/>
  <c r="FA1069" i="62"/>
  <c r="ER1069" i="62"/>
  <c r="EQ1069" i="62"/>
  <c r="EP1069" i="62"/>
  <c r="EO1069" i="62"/>
  <c r="EN1069" i="62"/>
  <c r="EE1069" i="62"/>
  <c r="ED1069" i="62"/>
  <c r="EC1069" i="62"/>
  <c r="EB1069" i="62"/>
  <c r="EA1069" i="62"/>
  <c r="DZ1069" i="62"/>
  <c r="DY1069" i="62"/>
  <c r="DX1069" i="62"/>
  <c r="CM1069" i="62"/>
  <c r="CL1069" i="62"/>
  <c r="CK1069" i="62"/>
  <c r="CJ1069" i="62"/>
  <c r="CD1069" i="62"/>
  <c r="BN1069" i="62" s="1"/>
  <c r="BF1069" i="62" s="1"/>
  <c r="CC1069" i="62"/>
  <c r="BM1069" i="62" s="1"/>
  <c r="BE1069" i="62" s="1"/>
  <c r="CB1069" i="62"/>
  <c r="BL1069" i="62" s="1"/>
  <c r="BD1069" i="62" s="1"/>
  <c r="BR1069" i="62"/>
  <c r="BJ1069" i="62" s="1"/>
  <c r="BQ1069" i="62"/>
  <c r="BI1069" i="62" s="1"/>
  <c r="BP1069" i="62"/>
  <c r="BH1069" i="62" s="1"/>
  <c r="BO1069" i="62"/>
  <c r="BK1069" i="62"/>
  <c r="BC1069" i="62" s="1"/>
  <c r="FK1068" i="62"/>
  <c r="FM1068" i="62" s="1"/>
  <c r="FG1068" i="62"/>
  <c r="FE1068" i="62"/>
  <c r="FD1068" i="62"/>
  <c r="FC1068" i="62"/>
  <c r="FB1068" i="62"/>
  <c r="FA1068" i="62"/>
  <c r="ER1068" i="62"/>
  <c r="EQ1068" i="62"/>
  <c r="EP1068" i="62"/>
  <c r="EO1068" i="62"/>
  <c r="EN1068" i="62"/>
  <c r="EE1068" i="62"/>
  <c r="ED1068" i="62"/>
  <c r="EC1068" i="62"/>
  <c r="EB1068" i="62"/>
  <c r="EA1068" i="62"/>
  <c r="DZ1068" i="62"/>
  <c r="DY1068" i="62"/>
  <c r="DX1068" i="62"/>
  <c r="CM1068" i="62"/>
  <c r="CL1068" i="62"/>
  <c r="CK1068" i="62"/>
  <c r="CJ1068" i="62"/>
  <c r="CD1068" i="62"/>
  <c r="BN1068" i="62" s="1"/>
  <c r="BF1068" i="62" s="1"/>
  <c r="CC1068" i="62"/>
  <c r="BM1068" i="62" s="1"/>
  <c r="BE1068" i="62" s="1"/>
  <c r="CB1068" i="62"/>
  <c r="BL1068" i="62" s="1"/>
  <c r="BD1068" i="62" s="1"/>
  <c r="BR1068" i="62"/>
  <c r="BJ1068" i="62" s="1"/>
  <c r="BQ1068" i="62"/>
  <c r="BI1068" i="62" s="1"/>
  <c r="BP1068" i="62"/>
  <c r="BH1068" i="62" s="1"/>
  <c r="BO1068" i="62"/>
  <c r="BK1068" i="62"/>
  <c r="BC1068" i="62" s="1"/>
  <c r="FK1067" i="62"/>
  <c r="FM1067" i="62" s="1"/>
  <c r="FG1067" i="62"/>
  <c r="FE1067" i="62"/>
  <c r="FD1067" i="62"/>
  <c r="FC1067" i="62"/>
  <c r="FB1067" i="62"/>
  <c r="FA1067" i="62"/>
  <c r="ER1067" i="62"/>
  <c r="EQ1067" i="62"/>
  <c r="EP1067" i="62"/>
  <c r="EO1067" i="62"/>
  <c r="EN1067" i="62"/>
  <c r="EE1067" i="62"/>
  <c r="ED1067" i="62"/>
  <c r="EC1067" i="62"/>
  <c r="EB1067" i="62"/>
  <c r="EA1067" i="62"/>
  <c r="DZ1067" i="62"/>
  <c r="DY1067" i="62"/>
  <c r="DX1067" i="62"/>
  <c r="CM1067" i="62"/>
  <c r="CL1067" i="62"/>
  <c r="CK1067" i="62"/>
  <c r="CJ1067" i="62"/>
  <c r="CD1067" i="62"/>
  <c r="BN1067" i="62" s="1"/>
  <c r="BF1067" i="62" s="1"/>
  <c r="CC1067" i="62"/>
  <c r="BM1067" i="62" s="1"/>
  <c r="BE1067" i="62" s="1"/>
  <c r="CB1067" i="62"/>
  <c r="BL1067" i="62" s="1"/>
  <c r="BD1067" i="62" s="1"/>
  <c r="BR1067" i="62"/>
  <c r="BJ1067" i="62" s="1"/>
  <c r="BQ1067" i="62"/>
  <c r="BI1067" i="62" s="1"/>
  <c r="BP1067" i="62"/>
  <c r="BH1067" i="62" s="1"/>
  <c r="BO1067" i="62"/>
  <c r="BG1067" i="62" s="1"/>
  <c r="BK1067" i="62"/>
  <c r="BC1067" i="62" s="1"/>
  <c r="FK1066" i="62"/>
  <c r="FM1066" i="62" s="1"/>
  <c r="FG1066" i="62"/>
  <c r="FE1066" i="62"/>
  <c r="FD1066" i="62"/>
  <c r="FC1066" i="62"/>
  <c r="FB1066" i="62"/>
  <c r="FA1066" i="62"/>
  <c r="ER1066" i="62"/>
  <c r="EQ1066" i="62"/>
  <c r="EP1066" i="62"/>
  <c r="EO1066" i="62"/>
  <c r="EN1066" i="62"/>
  <c r="EE1066" i="62"/>
  <c r="ED1066" i="62"/>
  <c r="EC1066" i="62"/>
  <c r="EB1066" i="62"/>
  <c r="EA1066" i="62"/>
  <c r="DZ1066" i="62"/>
  <c r="DY1066" i="62"/>
  <c r="DX1066" i="62"/>
  <c r="CM1066" i="62"/>
  <c r="CL1066" i="62"/>
  <c r="CK1066" i="62"/>
  <c r="CJ1066" i="62"/>
  <c r="CD1066" i="62"/>
  <c r="BN1066" i="62" s="1"/>
  <c r="BF1066" i="62" s="1"/>
  <c r="CC1066" i="62"/>
  <c r="BM1066" i="62" s="1"/>
  <c r="BE1066" i="62" s="1"/>
  <c r="CB1066" i="62"/>
  <c r="BL1066" i="62" s="1"/>
  <c r="BD1066" i="62" s="1"/>
  <c r="BR1066" i="62"/>
  <c r="BJ1066" i="62" s="1"/>
  <c r="BQ1066" i="62"/>
  <c r="BI1066" i="62" s="1"/>
  <c r="BP1066" i="62"/>
  <c r="BH1066" i="62" s="1"/>
  <c r="BO1066" i="62"/>
  <c r="BG1066" i="62" s="1"/>
  <c r="BK1066" i="62"/>
  <c r="BC1066" i="62" s="1"/>
  <c r="FK1065" i="62"/>
  <c r="FM1065" i="62" s="1"/>
  <c r="FG1065" i="62"/>
  <c r="FE1065" i="62"/>
  <c r="FD1065" i="62"/>
  <c r="FC1065" i="62"/>
  <c r="FB1065" i="62"/>
  <c r="FA1065" i="62"/>
  <c r="ER1065" i="62"/>
  <c r="EQ1065" i="62"/>
  <c r="EP1065" i="62"/>
  <c r="EO1065" i="62"/>
  <c r="EN1065" i="62"/>
  <c r="EE1065" i="62"/>
  <c r="ED1065" i="62"/>
  <c r="EC1065" i="62"/>
  <c r="EB1065" i="62"/>
  <c r="EA1065" i="62"/>
  <c r="DZ1065" i="62"/>
  <c r="DY1065" i="62"/>
  <c r="DX1065" i="62"/>
  <c r="CM1065" i="62"/>
  <c r="CL1065" i="62"/>
  <c r="CK1065" i="62"/>
  <c r="CJ1065" i="62"/>
  <c r="CD1065" i="62"/>
  <c r="BN1065" i="62" s="1"/>
  <c r="BF1065" i="62" s="1"/>
  <c r="CC1065" i="62"/>
  <c r="BM1065" i="62" s="1"/>
  <c r="BE1065" i="62" s="1"/>
  <c r="CB1065" i="62"/>
  <c r="BL1065" i="62" s="1"/>
  <c r="BD1065" i="62" s="1"/>
  <c r="BR1065" i="62"/>
  <c r="BJ1065" i="62" s="1"/>
  <c r="BQ1065" i="62"/>
  <c r="BI1065" i="62" s="1"/>
  <c r="BP1065" i="62"/>
  <c r="BH1065" i="62" s="1"/>
  <c r="BO1065" i="62"/>
  <c r="BG1065" i="62" s="1"/>
  <c r="BK1065" i="62"/>
  <c r="BC1065" i="62" s="1"/>
  <c r="FK1064" i="62"/>
  <c r="FM1064" i="62" s="1"/>
  <c r="FG1064" i="62"/>
  <c r="FE1064" i="62"/>
  <c r="FD1064" i="62"/>
  <c r="FC1064" i="62"/>
  <c r="FB1064" i="62"/>
  <c r="FA1064" i="62"/>
  <c r="ER1064" i="62"/>
  <c r="EQ1064" i="62"/>
  <c r="EP1064" i="62"/>
  <c r="EO1064" i="62"/>
  <c r="EN1064" i="62"/>
  <c r="EE1064" i="62"/>
  <c r="ED1064" i="62"/>
  <c r="EC1064" i="62"/>
  <c r="EB1064" i="62"/>
  <c r="EA1064" i="62"/>
  <c r="DZ1064" i="62"/>
  <c r="DY1064" i="62"/>
  <c r="DX1064" i="62"/>
  <c r="CM1064" i="62"/>
  <c r="CL1064" i="62"/>
  <c r="CK1064" i="62"/>
  <c r="CJ1064" i="62"/>
  <c r="CD1064" i="62"/>
  <c r="BN1064" i="62" s="1"/>
  <c r="BF1064" i="62" s="1"/>
  <c r="CC1064" i="62"/>
  <c r="BM1064" i="62" s="1"/>
  <c r="BE1064" i="62" s="1"/>
  <c r="CB1064" i="62"/>
  <c r="BL1064" i="62" s="1"/>
  <c r="BD1064" i="62" s="1"/>
  <c r="BR1064" i="62"/>
  <c r="BJ1064" i="62" s="1"/>
  <c r="BQ1064" i="62"/>
  <c r="BI1064" i="62" s="1"/>
  <c r="BP1064" i="62"/>
  <c r="BH1064" i="62" s="1"/>
  <c r="BO1064" i="62"/>
  <c r="BK1064" i="62"/>
  <c r="BC1064" i="62" s="1"/>
  <c r="FK1063" i="62"/>
  <c r="FM1063" i="62" s="1"/>
  <c r="FG1063" i="62"/>
  <c r="FE1063" i="62"/>
  <c r="FD1063" i="62"/>
  <c r="FC1063" i="62"/>
  <c r="FB1063" i="62"/>
  <c r="FA1063" i="62"/>
  <c r="ER1063" i="62"/>
  <c r="EQ1063" i="62"/>
  <c r="EP1063" i="62"/>
  <c r="EO1063" i="62"/>
  <c r="EN1063" i="62"/>
  <c r="EE1063" i="62"/>
  <c r="ED1063" i="62"/>
  <c r="EC1063" i="62"/>
  <c r="EB1063" i="62"/>
  <c r="EA1063" i="62"/>
  <c r="DZ1063" i="62"/>
  <c r="DY1063" i="62"/>
  <c r="DX1063" i="62"/>
  <c r="CM1063" i="62"/>
  <c r="CL1063" i="62"/>
  <c r="CK1063" i="62"/>
  <c r="CJ1063" i="62"/>
  <c r="CD1063" i="62"/>
  <c r="BN1063" i="62" s="1"/>
  <c r="BF1063" i="62" s="1"/>
  <c r="CC1063" i="62"/>
  <c r="BM1063" i="62" s="1"/>
  <c r="BE1063" i="62" s="1"/>
  <c r="CB1063" i="62"/>
  <c r="BL1063" i="62" s="1"/>
  <c r="BD1063" i="62" s="1"/>
  <c r="BR1063" i="62"/>
  <c r="BJ1063" i="62" s="1"/>
  <c r="BQ1063" i="62"/>
  <c r="BI1063" i="62" s="1"/>
  <c r="BP1063" i="62"/>
  <c r="BH1063" i="62" s="1"/>
  <c r="BO1063" i="62"/>
  <c r="BG1063" i="62" s="1"/>
  <c r="BK1063" i="62"/>
  <c r="BC1063" i="62" s="1"/>
  <c r="FK1062" i="62"/>
  <c r="FM1062" i="62" s="1"/>
  <c r="FG1062" i="62"/>
  <c r="FE1062" i="62"/>
  <c r="FD1062" i="62"/>
  <c r="FC1062" i="62"/>
  <c r="FB1062" i="62"/>
  <c r="FA1062" i="62"/>
  <c r="ER1062" i="62"/>
  <c r="EQ1062" i="62"/>
  <c r="EP1062" i="62"/>
  <c r="EO1062" i="62"/>
  <c r="EN1062" i="62"/>
  <c r="EE1062" i="62"/>
  <c r="ED1062" i="62"/>
  <c r="EC1062" i="62"/>
  <c r="EB1062" i="62"/>
  <c r="EA1062" i="62"/>
  <c r="DZ1062" i="62"/>
  <c r="DY1062" i="62"/>
  <c r="DX1062" i="62"/>
  <c r="CM1062" i="62"/>
  <c r="CL1062" i="62"/>
  <c r="CK1062" i="62"/>
  <c r="CJ1062" i="62"/>
  <c r="CD1062" i="62"/>
  <c r="BN1062" i="62" s="1"/>
  <c r="BF1062" i="62" s="1"/>
  <c r="CC1062" i="62"/>
  <c r="BM1062" i="62" s="1"/>
  <c r="BE1062" i="62" s="1"/>
  <c r="DR1062" i="62" s="1"/>
  <c r="CB1062" i="62"/>
  <c r="BL1062" i="62" s="1"/>
  <c r="BD1062" i="62" s="1"/>
  <c r="BR1062" i="62"/>
  <c r="BJ1062" i="62" s="1"/>
  <c r="BQ1062" i="62"/>
  <c r="BI1062" i="62" s="1"/>
  <c r="BP1062" i="62"/>
  <c r="BH1062" i="62" s="1"/>
  <c r="BO1062" i="62"/>
  <c r="BK1062" i="62"/>
  <c r="BC1062" i="62" s="1"/>
  <c r="FK1061" i="62"/>
  <c r="FM1061" i="62" s="1"/>
  <c r="FG1061" i="62"/>
  <c r="FE1061" i="62"/>
  <c r="FD1061" i="62"/>
  <c r="FC1061" i="62"/>
  <c r="FB1061" i="62"/>
  <c r="FA1061" i="62"/>
  <c r="ER1061" i="62"/>
  <c r="EQ1061" i="62"/>
  <c r="EP1061" i="62"/>
  <c r="EO1061" i="62"/>
  <c r="EN1061" i="62"/>
  <c r="EE1061" i="62"/>
  <c r="ED1061" i="62"/>
  <c r="EC1061" i="62"/>
  <c r="EB1061" i="62"/>
  <c r="EA1061" i="62"/>
  <c r="DZ1061" i="62"/>
  <c r="DY1061" i="62"/>
  <c r="DX1061" i="62"/>
  <c r="CM1061" i="62"/>
  <c r="CL1061" i="62"/>
  <c r="CK1061" i="62"/>
  <c r="CJ1061" i="62"/>
  <c r="CD1061" i="62"/>
  <c r="BN1061" i="62" s="1"/>
  <c r="BF1061" i="62" s="1"/>
  <c r="CC1061" i="62"/>
  <c r="BM1061" i="62" s="1"/>
  <c r="BE1061" i="62" s="1"/>
  <c r="CB1061" i="62"/>
  <c r="BL1061" i="62" s="1"/>
  <c r="BD1061" i="62" s="1"/>
  <c r="BR1061" i="62"/>
  <c r="BJ1061" i="62" s="1"/>
  <c r="BQ1061" i="62"/>
  <c r="BI1061" i="62" s="1"/>
  <c r="BP1061" i="62"/>
  <c r="BH1061" i="62" s="1"/>
  <c r="BO1061" i="62"/>
  <c r="BK1061" i="62"/>
  <c r="BC1061" i="62" s="1"/>
  <c r="FK1060" i="62"/>
  <c r="FM1060" i="62" s="1"/>
  <c r="FG1060" i="62"/>
  <c r="FE1060" i="62"/>
  <c r="FD1060" i="62"/>
  <c r="FC1060" i="62"/>
  <c r="FB1060" i="62"/>
  <c r="FA1060" i="62"/>
  <c r="ER1060" i="62"/>
  <c r="EQ1060" i="62"/>
  <c r="EP1060" i="62"/>
  <c r="EO1060" i="62"/>
  <c r="EN1060" i="62"/>
  <c r="EE1060" i="62"/>
  <c r="ED1060" i="62"/>
  <c r="EC1060" i="62"/>
  <c r="EB1060" i="62"/>
  <c r="EA1060" i="62"/>
  <c r="DZ1060" i="62"/>
  <c r="DY1060" i="62"/>
  <c r="DX1060" i="62"/>
  <c r="CM1060" i="62"/>
  <c r="CL1060" i="62"/>
  <c r="CK1060" i="62"/>
  <c r="CJ1060" i="62"/>
  <c r="CD1060" i="62"/>
  <c r="BN1060" i="62" s="1"/>
  <c r="BF1060" i="62" s="1"/>
  <c r="CC1060" i="62"/>
  <c r="BM1060" i="62" s="1"/>
  <c r="BE1060" i="62" s="1"/>
  <c r="CB1060" i="62"/>
  <c r="BL1060" i="62" s="1"/>
  <c r="BD1060" i="62" s="1"/>
  <c r="BR1060" i="62"/>
  <c r="BJ1060" i="62" s="1"/>
  <c r="BQ1060" i="62"/>
  <c r="BI1060" i="62" s="1"/>
  <c r="BP1060" i="62"/>
  <c r="BH1060" i="62" s="1"/>
  <c r="BO1060" i="62"/>
  <c r="CV1060" i="62" s="1"/>
  <c r="BK1060" i="62"/>
  <c r="BC1060" i="62" s="1"/>
  <c r="FK1059" i="62"/>
  <c r="FM1059" i="62" s="1"/>
  <c r="FG1059" i="62"/>
  <c r="FE1059" i="62"/>
  <c r="FD1059" i="62"/>
  <c r="FC1059" i="62"/>
  <c r="FB1059" i="62"/>
  <c r="FA1059" i="62"/>
  <c r="ER1059" i="62"/>
  <c r="EQ1059" i="62"/>
  <c r="EP1059" i="62"/>
  <c r="EO1059" i="62"/>
  <c r="EN1059" i="62"/>
  <c r="EE1059" i="62"/>
  <c r="ED1059" i="62"/>
  <c r="EC1059" i="62"/>
  <c r="EB1059" i="62"/>
  <c r="EA1059" i="62"/>
  <c r="DZ1059" i="62"/>
  <c r="DY1059" i="62"/>
  <c r="DX1059" i="62"/>
  <c r="CM1059" i="62"/>
  <c r="CL1059" i="62"/>
  <c r="CK1059" i="62"/>
  <c r="CJ1059" i="62"/>
  <c r="CD1059" i="62"/>
  <c r="BN1059" i="62" s="1"/>
  <c r="BF1059" i="62" s="1"/>
  <c r="CC1059" i="62"/>
  <c r="BM1059" i="62" s="1"/>
  <c r="BE1059" i="62" s="1"/>
  <c r="CB1059" i="62"/>
  <c r="BL1059" i="62" s="1"/>
  <c r="BD1059" i="62" s="1"/>
  <c r="BR1059" i="62"/>
  <c r="BJ1059" i="62" s="1"/>
  <c r="BQ1059" i="62"/>
  <c r="BI1059" i="62" s="1"/>
  <c r="BP1059" i="62"/>
  <c r="BH1059" i="62" s="1"/>
  <c r="BO1059" i="62"/>
  <c r="BG1059" i="62" s="1"/>
  <c r="BK1059" i="62"/>
  <c r="BC1059" i="62" s="1"/>
  <c r="FK1058" i="62"/>
  <c r="FM1058" i="62" s="1"/>
  <c r="FG1058" i="62"/>
  <c r="FE1058" i="62"/>
  <c r="FD1058" i="62"/>
  <c r="FC1058" i="62"/>
  <c r="FB1058" i="62"/>
  <c r="FA1058" i="62"/>
  <c r="ER1058" i="62"/>
  <c r="EQ1058" i="62"/>
  <c r="EP1058" i="62"/>
  <c r="EO1058" i="62"/>
  <c r="EN1058" i="62"/>
  <c r="EE1058" i="62"/>
  <c r="ED1058" i="62"/>
  <c r="EC1058" i="62"/>
  <c r="EB1058" i="62"/>
  <c r="EA1058" i="62"/>
  <c r="DZ1058" i="62"/>
  <c r="DY1058" i="62"/>
  <c r="DX1058" i="62"/>
  <c r="CM1058" i="62"/>
  <c r="CL1058" i="62"/>
  <c r="CK1058" i="62"/>
  <c r="CJ1058" i="62"/>
  <c r="CD1058" i="62"/>
  <c r="BN1058" i="62" s="1"/>
  <c r="BF1058" i="62" s="1"/>
  <c r="CC1058" i="62"/>
  <c r="BM1058" i="62" s="1"/>
  <c r="BE1058" i="62" s="1"/>
  <c r="CB1058" i="62"/>
  <c r="BL1058" i="62" s="1"/>
  <c r="BD1058" i="62" s="1"/>
  <c r="BR1058" i="62"/>
  <c r="BJ1058" i="62" s="1"/>
  <c r="BQ1058" i="62"/>
  <c r="BI1058" i="62" s="1"/>
  <c r="BP1058" i="62"/>
  <c r="BH1058" i="62" s="1"/>
  <c r="BO1058" i="62"/>
  <c r="BK1058" i="62"/>
  <c r="BC1058" i="62" s="1"/>
  <c r="FK1057" i="62"/>
  <c r="FM1057" i="62" s="1"/>
  <c r="FG1057" i="62"/>
  <c r="FE1057" i="62"/>
  <c r="FD1057" i="62"/>
  <c r="FC1057" i="62"/>
  <c r="FB1057" i="62"/>
  <c r="FA1057" i="62"/>
  <c r="ER1057" i="62"/>
  <c r="EQ1057" i="62"/>
  <c r="EP1057" i="62"/>
  <c r="EO1057" i="62"/>
  <c r="EN1057" i="62"/>
  <c r="EE1057" i="62"/>
  <c r="ED1057" i="62"/>
  <c r="EC1057" i="62"/>
  <c r="EB1057" i="62"/>
  <c r="EA1057" i="62"/>
  <c r="DZ1057" i="62"/>
  <c r="DY1057" i="62"/>
  <c r="DX1057" i="62"/>
  <c r="CM1057" i="62"/>
  <c r="CL1057" i="62"/>
  <c r="CK1057" i="62"/>
  <c r="CJ1057" i="62"/>
  <c r="CD1057" i="62"/>
  <c r="BN1057" i="62" s="1"/>
  <c r="BF1057" i="62" s="1"/>
  <c r="CC1057" i="62"/>
  <c r="BM1057" i="62" s="1"/>
  <c r="BE1057" i="62" s="1"/>
  <c r="CB1057" i="62"/>
  <c r="BL1057" i="62" s="1"/>
  <c r="BD1057" i="62" s="1"/>
  <c r="BR1057" i="62"/>
  <c r="BJ1057" i="62" s="1"/>
  <c r="BQ1057" i="62"/>
  <c r="BI1057" i="62" s="1"/>
  <c r="BP1057" i="62"/>
  <c r="BH1057" i="62" s="1"/>
  <c r="BO1057" i="62"/>
  <c r="CV1057" i="62" s="1"/>
  <c r="CN1057" i="62" s="1"/>
  <c r="BK1057" i="62"/>
  <c r="BC1057" i="62" s="1"/>
  <c r="FK1056" i="62"/>
  <c r="FM1056" i="62" s="1"/>
  <c r="FG1056" i="62"/>
  <c r="FE1056" i="62"/>
  <c r="FD1056" i="62"/>
  <c r="FC1056" i="62"/>
  <c r="FB1056" i="62"/>
  <c r="FA1056" i="62"/>
  <c r="ER1056" i="62"/>
  <c r="EQ1056" i="62"/>
  <c r="EP1056" i="62"/>
  <c r="EO1056" i="62"/>
  <c r="EN1056" i="62"/>
  <c r="EE1056" i="62"/>
  <c r="ED1056" i="62"/>
  <c r="EC1056" i="62"/>
  <c r="EB1056" i="62"/>
  <c r="EA1056" i="62"/>
  <c r="DZ1056" i="62"/>
  <c r="DY1056" i="62"/>
  <c r="DX1056" i="62"/>
  <c r="CM1056" i="62"/>
  <c r="CL1056" i="62"/>
  <c r="CK1056" i="62"/>
  <c r="CJ1056" i="62"/>
  <c r="CD1056" i="62"/>
  <c r="BN1056" i="62" s="1"/>
  <c r="BF1056" i="62" s="1"/>
  <c r="CC1056" i="62"/>
  <c r="BM1056" i="62" s="1"/>
  <c r="BE1056" i="62" s="1"/>
  <c r="CB1056" i="62"/>
  <c r="BL1056" i="62" s="1"/>
  <c r="BD1056" i="62" s="1"/>
  <c r="BR1056" i="62"/>
  <c r="BJ1056" i="62" s="1"/>
  <c r="BQ1056" i="62"/>
  <c r="BI1056" i="62" s="1"/>
  <c r="BP1056" i="62"/>
  <c r="BH1056" i="62" s="1"/>
  <c r="BO1056" i="62"/>
  <c r="CV1056" i="62" s="1"/>
  <c r="CW1056" i="62" s="1"/>
  <c r="BK1056" i="62"/>
  <c r="BC1056" i="62" s="1"/>
  <c r="FK1055" i="62"/>
  <c r="FM1055" i="62" s="1"/>
  <c r="FG1055" i="62"/>
  <c r="FE1055" i="62"/>
  <c r="FD1055" i="62"/>
  <c r="FC1055" i="62"/>
  <c r="FB1055" i="62"/>
  <c r="FA1055" i="62"/>
  <c r="ER1055" i="62"/>
  <c r="EQ1055" i="62"/>
  <c r="EP1055" i="62"/>
  <c r="EO1055" i="62"/>
  <c r="EN1055" i="62"/>
  <c r="EE1055" i="62"/>
  <c r="ED1055" i="62"/>
  <c r="EC1055" i="62"/>
  <c r="EB1055" i="62"/>
  <c r="EA1055" i="62"/>
  <c r="DZ1055" i="62"/>
  <c r="DY1055" i="62"/>
  <c r="DX1055" i="62"/>
  <c r="CM1055" i="62"/>
  <c r="CL1055" i="62"/>
  <c r="CK1055" i="62"/>
  <c r="CJ1055" i="62"/>
  <c r="CD1055" i="62"/>
  <c r="BN1055" i="62" s="1"/>
  <c r="BF1055" i="62" s="1"/>
  <c r="CC1055" i="62"/>
  <c r="BM1055" i="62" s="1"/>
  <c r="BE1055" i="62" s="1"/>
  <c r="CB1055" i="62"/>
  <c r="BR1055" i="62"/>
  <c r="BQ1055" i="62"/>
  <c r="BP1055" i="62"/>
  <c r="BH1055" i="62" s="1"/>
  <c r="BO1055" i="62"/>
  <c r="CV1055" i="62" s="1"/>
  <c r="CN1055" i="62" s="1"/>
  <c r="BK1055" i="62"/>
  <c r="FK1054" i="62"/>
  <c r="FM1054" i="62" s="1"/>
  <c r="FG1054" i="62"/>
  <c r="FE1054" i="62"/>
  <c r="FD1054" i="62"/>
  <c r="FC1054" i="62"/>
  <c r="FB1054" i="62"/>
  <c r="FA1054" i="62"/>
  <c r="ER1054" i="62"/>
  <c r="EQ1054" i="62"/>
  <c r="EP1054" i="62"/>
  <c r="EO1054" i="62"/>
  <c r="EN1054" i="62"/>
  <c r="EE1054" i="62"/>
  <c r="ED1054" i="62"/>
  <c r="EC1054" i="62"/>
  <c r="EB1054" i="62"/>
  <c r="EA1054" i="62"/>
  <c r="DZ1054" i="62"/>
  <c r="DY1054" i="62"/>
  <c r="DX1054" i="62"/>
  <c r="CM1054" i="62"/>
  <c r="CL1054" i="62"/>
  <c r="CK1054" i="62"/>
  <c r="CJ1054" i="62"/>
  <c r="CD1054" i="62"/>
  <c r="BN1054" i="62" s="1"/>
  <c r="BF1054" i="62" s="1"/>
  <c r="CC1054" i="62"/>
  <c r="BM1054" i="62" s="1"/>
  <c r="BE1054" i="62" s="1"/>
  <c r="CB1054" i="62"/>
  <c r="BL1054" i="62" s="1"/>
  <c r="BD1054" i="62" s="1"/>
  <c r="BR1054" i="62"/>
  <c r="BJ1054" i="62" s="1"/>
  <c r="BQ1054" i="62"/>
  <c r="BI1054" i="62" s="1"/>
  <c r="BP1054" i="62"/>
  <c r="BH1054" i="62" s="1"/>
  <c r="BO1054" i="62"/>
  <c r="CV1054" i="62" s="1"/>
  <c r="BK1054" i="62"/>
  <c r="BC1054" i="62" s="1"/>
  <c r="FK1053" i="62"/>
  <c r="FM1053" i="62" s="1"/>
  <c r="FG1053" i="62"/>
  <c r="FE1053" i="62"/>
  <c r="FD1053" i="62"/>
  <c r="FC1053" i="62"/>
  <c r="FB1053" i="62"/>
  <c r="FA1053" i="62"/>
  <c r="ER1053" i="62"/>
  <c r="EQ1053" i="62"/>
  <c r="EP1053" i="62"/>
  <c r="EO1053" i="62"/>
  <c r="EN1053" i="62"/>
  <c r="EE1053" i="62"/>
  <c r="ED1053" i="62"/>
  <c r="EC1053" i="62"/>
  <c r="EB1053" i="62"/>
  <c r="EA1053" i="62"/>
  <c r="DZ1053" i="62"/>
  <c r="DY1053" i="62"/>
  <c r="DX1053" i="62"/>
  <c r="CM1053" i="62"/>
  <c r="CL1053" i="62"/>
  <c r="CK1053" i="62"/>
  <c r="CJ1053" i="62"/>
  <c r="CD1053" i="62"/>
  <c r="BN1053" i="62" s="1"/>
  <c r="BF1053" i="62" s="1"/>
  <c r="CC1053" i="62"/>
  <c r="BM1053" i="62" s="1"/>
  <c r="BE1053" i="62" s="1"/>
  <c r="CB1053" i="62"/>
  <c r="BL1053" i="62" s="1"/>
  <c r="BD1053" i="62" s="1"/>
  <c r="BR1053" i="62"/>
  <c r="BJ1053" i="62" s="1"/>
  <c r="BQ1053" i="62"/>
  <c r="BI1053" i="62" s="1"/>
  <c r="BP1053" i="62"/>
  <c r="BH1053" i="62" s="1"/>
  <c r="BO1053" i="62"/>
  <c r="BK1053" i="62"/>
  <c r="BC1053" i="62" s="1"/>
  <c r="FK1052" i="62"/>
  <c r="FM1052" i="62" s="1"/>
  <c r="FG1052" i="62"/>
  <c r="FE1052" i="62"/>
  <c r="FD1052" i="62"/>
  <c r="FC1052" i="62"/>
  <c r="FB1052" i="62"/>
  <c r="FA1052" i="62"/>
  <c r="ER1052" i="62"/>
  <c r="EQ1052" i="62"/>
  <c r="EP1052" i="62"/>
  <c r="EO1052" i="62"/>
  <c r="EN1052" i="62"/>
  <c r="EE1052" i="62"/>
  <c r="ED1052" i="62"/>
  <c r="EC1052" i="62"/>
  <c r="EB1052" i="62"/>
  <c r="EA1052" i="62"/>
  <c r="DZ1052" i="62"/>
  <c r="DY1052" i="62"/>
  <c r="DX1052" i="62"/>
  <c r="CM1052" i="62"/>
  <c r="CL1052" i="62"/>
  <c r="CK1052" i="62"/>
  <c r="CJ1052" i="62"/>
  <c r="CD1052" i="62"/>
  <c r="BN1052" i="62" s="1"/>
  <c r="BF1052" i="62" s="1"/>
  <c r="CC1052" i="62"/>
  <c r="BM1052" i="62" s="1"/>
  <c r="BE1052" i="62" s="1"/>
  <c r="CB1052" i="62"/>
  <c r="BL1052" i="62" s="1"/>
  <c r="BD1052" i="62" s="1"/>
  <c r="BR1052" i="62"/>
  <c r="BJ1052" i="62" s="1"/>
  <c r="BQ1052" i="62"/>
  <c r="BI1052" i="62" s="1"/>
  <c r="BP1052" i="62"/>
  <c r="BH1052" i="62" s="1"/>
  <c r="BO1052" i="62"/>
  <c r="BK1052" i="62"/>
  <c r="BC1052" i="62" s="1"/>
  <c r="FK1051" i="62"/>
  <c r="FM1051" i="62" s="1"/>
  <c r="FG1051" i="62"/>
  <c r="FE1051" i="62"/>
  <c r="FD1051" i="62"/>
  <c r="FC1051" i="62"/>
  <c r="FB1051" i="62"/>
  <c r="FA1051" i="62"/>
  <c r="ER1051" i="62"/>
  <c r="EQ1051" i="62"/>
  <c r="EP1051" i="62"/>
  <c r="EO1051" i="62"/>
  <c r="EN1051" i="62"/>
  <c r="EE1051" i="62"/>
  <c r="ED1051" i="62"/>
  <c r="EC1051" i="62"/>
  <c r="EB1051" i="62"/>
  <c r="EA1051" i="62"/>
  <c r="DZ1051" i="62"/>
  <c r="DY1051" i="62"/>
  <c r="DX1051" i="62"/>
  <c r="CM1051" i="62"/>
  <c r="CL1051" i="62"/>
  <c r="CK1051" i="62"/>
  <c r="CJ1051" i="62"/>
  <c r="CD1051" i="62"/>
  <c r="BN1051" i="62" s="1"/>
  <c r="BF1051" i="62" s="1"/>
  <c r="CC1051" i="62"/>
  <c r="BM1051" i="62" s="1"/>
  <c r="BE1051" i="62" s="1"/>
  <c r="CB1051" i="62"/>
  <c r="BL1051" i="62" s="1"/>
  <c r="BD1051" i="62" s="1"/>
  <c r="BR1051" i="62"/>
  <c r="BJ1051" i="62" s="1"/>
  <c r="BQ1051" i="62"/>
  <c r="BI1051" i="62" s="1"/>
  <c r="BP1051" i="62"/>
  <c r="BH1051" i="62" s="1"/>
  <c r="BO1051" i="62"/>
  <c r="BK1051" i="62"/>
  <c r="BC1051" i="62" s="1"/>
  <c r="FK1050" i="62"/>
  <c r="FM1050" i="62" s="1"/>
  <c r="FG1050" i="62"/>
  <c r="FE1050" i="62"/>
  <c r="FD1050" i="62"/>
  <c r="FC1050" i="62"/>
  <c r="FB1050" i="62"/>
  <c r="FA1050" i="62"/>
  <c r="ER1050" i="62"/>
  <c r="EQ1050" i="62"/>
  <c r="EP1050" i="62"/>
  <c r="EO1050" i="62"/>
  <c r="EN1050" i="62"/>
  <c r="EE1050" i="62"/>
  <c r="ED1050" i="62"/>
  <c r="EC1050" i="62"/>
  <c r="EB1050" i="62"/>
  <c r="EA1050" i="62"/>
  <c r="DZ1050" i="62"/>
  <c r="DY1050" i="62"/>
  <c r="DX1050" i="62"/>
  <c r="CM1050" i="62"/>
  <c r="CL1050" i="62"/>
  <c r="CK1050" i="62"/>
  <c r="CJ1050" i="62"/>
  <c r="CD1050" i="62"/>
  <c r="BN1050" i="62" s="1"/>
  <c r="BF1050" i="62" s="1"/>
  <c r="CC1050" i="62"/>
  <c r="BM1050" i="62" s="1"/>
  <c r="BE1050" i="62" s="1"/>
  <c r="CB1050" i="62"/>
  <c r="BL1050" i="62" s="1"/>
  <c r="BD1050" i="62" s="1"/>
  <c r="BR1050" i="62"/>
  <c r="BJ1050" i="62" s="1"/>
  <c r="BQ1050" i="62"/>
  <c r="BI1050" i="62" s="1"/>
  <c r="BP1050" i="62"/>
  <c r="BH1050" i="62" s="1"/>
  <c r="BO1050" i="62"/>
  <c r="CV1050" i="62" s="1"/>
  <c r="BK1050" i="62"/>
  <c r="BC1050" i="62" s="1"/>
  <c r="FK1049" i="62"/>
  <c r="FM1049" i="62" s="1"/>
  <c r="FG1049" i="62"/>
  <c r="FE1049" i="62"/>
  <c r="FD1049" i="62"/>
  <c r="FC1049" i="62"/>
  <c r="FB1049" i="62"/>
  <c r="FA1049" i="62"/>
  <c r="ER1049" i="62"/>
  <c r="EQ1049" i="62"/>
  <c r="EP1049" i="62"/>
  <c r="EO1049" i="62"/>
  <c r="EN1049" i="62"/>
  <c r="EE1049" i="62"/>
  <c r="ED1049" i="62"/>
  <c r="EC1049" i="62"/>
  <c r="EB1049" i="62"/>
  <c r="EA1049" i="62"/>
  <c r="DZ1049" i="62"/>
  <c r="DY1049" i="62"/>
  <c r="DX1049" i="62"/>
  <c r="CM1049" i="62"/>
  <c r="CL1049" i="62"/>
  <c r="CK1049" i="62"/>
  <c r="CJ1049" i="62"/>
  <c r="CD1049" i="62"/>
  <c r="BN1049" i="62" s="1"/>
  <c r="BF1049" i="62" s="1"/>
  <c r="CC1049" i="62"/>
  <c r="BM1049" i="62" s="1"/>
  <c r="BE1049" i="62" s="1"/>
  <c r="CB1049" i="62"/>
  <c r="BL1049" i="62" s="1"/>
  <c r="BD1049" i="62" s="1"/>
  <c r="BR1049" i="62"/>
  <c r="BJ1049" i="62" s="1"/>
  <c r="BQ1049" i="62"/>
  <c r="BI1049" i="62" s="1"/>
  <c r="BP1049" i="62"/>
  <c r="BH1049" i="62" s="1"/>
  <c r="BO1049" i="62"/>
  <c r="BG1049" i="62" s="1"/>
  <c r="BK1049" i="62"/>
  <c r="BC1049" i="62" s="1"/>
  <c r="FK1048" i="62"/>
  <c r="FM1048" i="62" s="1"/>
  <c r="FG1048" i="62"/>
  <c r="FE1048" i="62"/>
  <c r="FD1048" i="62"/>
  <c r="FC1048" i="62"/>
  <c r="FB1048" i="62"/>
  <c r="FA1048" i="62"/>
  <c r="ER1048" i="62"/>
  <c r="EQ1048" i="62"/>
  <c r="EP1048" i="62"/>
  <c r="EO1048" i="62"/>
  <c r="EN1048" i="62"/>
  <c r="EE1048" i="62"/>
  <c r="ED1048" i="62"/>
  <c r="EC1048" i="62"/>
  <c r="EB1048" i="62"/>
  <c r="EA1048" i="62"/>
  <c r="DZ1048" i="62"/>
  <c r="DY1048" i="62"/>
  <c r="DX1048" i="62"/>
  <c r="CM1048" i="62"/>
  <c r="CL1048" i="62"/>
  <c r="CK1048" i="62"/>
  <c r="CJ1048" i="62"/>
  <c r="CD1048" i="62"/>
  <c r="BN1048" i="62" s="1"/>
  <c r="BF1048" i="62" s="1"/>
  <c r="CC1048" i="62"/>
  <c r="BM1048" i="62" s="1"/>
  <c r="BE1048" i="62" s="1"/>
  <c r="CB1048" i="62"/>
  <c r="BL1048" i="62" s="1"/>
  <c r="BD1048" i="62" s="1"/>
  <c r="BR1048" i="62"/>
  <c r="BJ1048" i="62" s="1"/>
  <c r="BQ1048" i="62"/>
  <c r="BI1048" i="62" s="1"/>
  <c r="BP1048" i="62"/>
  <c r="BH1048" i="62" s="1"/>
  <c r="BO1048" i="62"/>
  <c r="CV1048" i="62" s="1"/>
  <c r="BK1048" i="62"/>
  <c r="BC1048" i="62" s="1"/>
  <c r="FK1047" i="62"/>
  <c r="FM1047" i="62" s="1"/>
  <c r="FG1047" i="62"/>
  <c r="FE1047" i="62"/>
  <c r="FD1047" i="62"/>
  <c r="FC1047" i="62"/>
  <c r="FB1047" i="62"/>
  <c r="FA1047" i="62"/>
  <c r="ER1047" i="62"/>
  <c r="EQ1047" i="62"/>
  <c r="EP1047" i="62"/>
  <c r="EO1047" i="62"/>
  <c r="EN1047" i="62"/>
  <c r="EE1047" i="62"/>
  <c r="ED1047" i="62"/>
  <c r="EC1047" i="62"/>
  <c r="EB1047" i="62"/>
  <c r="EA1047" i="62"/>
  <c r="DZ1047" i="62"/>
  <c r="DY1047" i="62"/>
  <c r="DX1047" i="62"/>
  <c r="CM1047" i="62"/>
  <c r="CL1047" i="62"/>
  <c r="CK1047" i="62"/>
  <c r="CJ1047" i="62"/>
  <c r="CD1047" i="62"/>
  <c r="BN1047" i="62" s="1"/>
  <c r="BF1047" i="62" s="1"/>
  <c r="CC1047" i="62"/>
  <c r="BM1047" i="62" s="1"/>
  <c r="BE1047" i="62" s="1"/>
  <c r="CB1047" i="62"/>
  <c r="BL1047" i="62" s="1"/>
  <c r="BD1047" i="62" s="1"/>
  <c r="BR1047" i="62"/>
  <c r="BJ1047" i="62" s="1"/>
  <c r="BQ1047" i="62"/>
  <c r="BI1047" i="62" s="1"/>
  <c r="BP1047" i="62"/>
  <c r="BH1047" i="62" s="1"/>
  <c r="BO1047" i="62"/>
  <c r="BG1047" i="62" s="1"/>
  <c r="BK1047" i="62"/>
  <c r="BC1047" i="62" s="1"/>
  <c r="FK1046" i="62"/>
  <c r="FM1046" i="62" s="1"/>
  <c r="FG1046" i="62"/>
  <c r="FE1046" i="62"/>
  <c r="FD1046" i="62"/>
  <c r="FC1046" i="62"/>
  <c r="FB1046" i="62"/>
  <c r="FA1046" i="62"/>
  <c r="ER1046" i="62"/>
  <c r="EQ1046" i="62"/>
  <c r="EP1046" i="62"/>
  <c r="EO1046" i="62"/>
  <c r="EN1046" i="62"/>
  <c r="EE1046" i="62"/>
  <c r="ED1046" i="62"/>
  <c r="EC1046" i="62"/>
  <c r="EB1046" i="62"/>
  <c r="EA1046" i="62"/>
  <c r="DZ1046" i="62"/>
  <c r="DY1046" i="62"/>
  <c r="DX1046" i="62"/>
  <c r="CM1046" i="62"/>
  <c r="CL1046" i="62"/>
  <c r="CK1046" i="62"/>
  <c r="CJ1046" i="62"/>
  <c r="CD1046" i="62"/>
  <c r="BN1046" i="62" s="1"/>
  <c r="BF1046" i="62" s="1"/>
  <c r="CC1046" i="62"/>
  <c r="BM1046" i="62" s="1"/>
  <c r="BE1046" i="62" s="1"/>
  <c r="CB1046" i="62"/>
  <c r="BL1046" i="62" s="1"/>
  <c r="BD1046" i="62" s="1"/>
  <c r="BR1046" i="62"/>
  <c r="BJ1046" i="62" s="1"/>
  <c r="BQ1046" i="62"/>
  <c r="BI1046" i="62" s="1"/>
  <c r="BP1046" i="62"/>
  <c r="BH1046" i="62" s="1"/>
  <c r="BO1046" i="62"/>
  <c r="BK1046" i="62"/>
  <c r="BC1046" i="62" s="1"/>
  <c r="FK1045" i="62"/>
  <c r="FM1045" i="62" s="1"/>
  <c r="FG1045" i="62"/>
  <c r="FE1045" i="62"/>
  <c r="FD1045" i="62"/>
  <c r="FC1045" i="62"/>
  <c r="FB1045" i="62"/>
  <c r="FA1045" i="62"/>
  <c r="ER1045" i="62"/>
  <c r="EQ1045" i="62"/>
  <c r="EP1045" i="62"/>
  <c r="EO1045" i="62"/>
  <c r="EN1045" i="62"/>
  <c r="EE1045" i="62"/>
  <c r="ED1045" i="62"/>
  <c r="EC1045" i="62"/>
  <c r="EB1045" i="62"/>
  <c r="EA1045" i="62"/>
  <c r="DZ1045" i="62"/>
  <c r="DY1045" i="62"/>
  <c r="DX1045" i="62"/>
  <c r="CM1045" i="62"/>
  <c r="CL1045" i="62"/>
  <c r="CK1045" i="62"/>
  <c r="CJ1045" i="62"/>
  <c r="CD1045" i="62"/>
  <c r="BN1045" i="62" s="1"/>
  <c r="BF1045" i="62" s="1"/>
  <c r="CC1045" i="62"/>
  <c r="BM1045" i="62" s="1"/>
  <c r="BE1045" i="62" s="1"/>
  <c r="CB1045" i="62"/>
  <c r="BL1045" i="62" s="1"/>
  <c r="BD1045" i="62" s="1"/>
  <c r="BR1045" i="62"/>
  <c r="BJ1045" i="62" s="1"/>
  <c r="BQ1045" i="62"/>
  <c r="BI1045" i="62" s="1"/>
  <c r="BP1045" i="62"/>
  <c r="BH1045" i="62" s="1"/>
  <c r="BO1045" i="62"/>
  <c r="BK1045" i="62"/>
  <c r="BC1045" i="62" s="1"/>
  <c r="FK1044" i="62"/>
  <c r="FM1044" i="62" s="1"/>
  <c r="FG1044" i="62"/>
  <c r="FE1044" i="62"/>
  <c r="FD1044" i="62"/>
  <c r="FC1044" i="62"/>
  <c r="FB1044" i="62"/>
  <c r="FA1044" i="62"/>
  <c r="ER1044" i="62"/>
  <c r="EQ1044" i="62"/>
  <c r="EP1044" i="62"/>
  <c r="EO1044" i="62"/>
  <c r="EN1044" i="62"/>
  <c r="EE1044" i="62"/>
  <c r="ED1044" i="62"/>
  <c r="EC1044" i="62"/>
  <c r="EB1044" i="62"/>
  <c r="EA1044" i="62"/>
  <c r="DZ1044" i="62"/>
  <c r="DY1044" i="62"/>
  <c r="DX1044" i="62"/>
  <c r="CM1044" i="62"/>
  <c r="CL1044" i="62"/>
  <c r="CK1044" i="62"/>
  <c r="CJ1044" i="62"/>
  <c r="CD1044" i="62"/>
  <c r="BN1044" i="62" s="1"/>
  <c r="BF1044" i="62" s="1"/>
  <c r="CC1044" i="62"/>
  <c r="BM1044" i="62" s="1"/>
  <c r="BE1044" i="62" s="1"/>
  <c r="DR1044" i="62" s="1"/>
  <c r="CB1044" i="62"/>
  <c r="BL1044" i="62" s="1"/>
  <c r="BD1044" i="62" s="1"/>
  <c r="BR1044" i="62"/>
  <c r="BJ1044" i="62" s="1"/>
  <c r="BQ1044" i="62"/>
  <c r="BI1044" i="62" s="1"/>
  <c r="BP1044" i="62"/>
  <c r="BH1044" i="62" s="1"/>
  <c r="BO1044" i="62"/>
  <c r="CV1044" i="62" s="1"/>
  <c r="BK1044" i="62"/>
  <c r="BC1044" i="62" s="1"/>
  <c r="FK1043" i="62"/>
  <c r="FM1043" i="62" s="1"/>
  <c r="FG1043" i="62"/>
  <c r="FE1043" i="62"/>
  <c r="FD1043" i="62"/>
  <c r="FC1043" i="62"/>
  <c r="FB1043" i="62"/>
  <c r="FA1043" i="62"/>
  <c r="ER1043" i="62"/>
  <c r="EQ1043" i="62"/>
  <c r="EP1043" i="62"/>
  <c r="EO1043" i="62"/>
  <c r="EN1043" i="62"/>
  <c r="EE1043" i="62"/>
  <c r="ED1043" i="62"/>
  <c r="EC1043" i="62"/>
  <c r="EB1043" i="62"/>
  <c r="EA1043" i="62"/>
  <c r="DZ1043" i="62"/>
  <c r="DY1043" i="62"/>
  <c r="DX1043" i="62"/>
  <c r="CM1043" i="62"/>
  <c r="CL1043" i="62"/>
  <c r="CK1043" i="62"/>
  <c r="CJ1043" i="62"/>
  <c r="CD1043" i="62"/>
  <c r="BN1043" i="62" s="1"/>
  <c r="BF1043" i="62" s="1"/>
  <c r="CC1043" i="62"/>
  <c r="BM1043" i="62" s="1"/>
  <c r="BE1043" i="62" s="1"/>
  <c r="CB1043" i="62"/>
  <c r="BL1043" i="62" s="1"/>
  <c r="BD1043" i="62" s="1"/>
  <c r="BR1043" i="62"/>
  <c r="BJ1043" i="62" s="1"/>
  <c r="BQ1043" i="62"/>
  <c r="BI1043" i="62" s="1"/>
  <c r="BP1043" i="62"/>
  <c r="BH1043" i="62" s="1"/>
  <c r="BO1043" i="62"/>
  <c r="CV1043" i="62" s="1"/>
  <c r="CW1043" i="62" s="1"/>
  <c r="CO1043" i="62" s="1"/>
  <c r="BK1043" i="62"/>
  <c r="BC1043" i="62" s="1"/>
  <c r="FK1042" i="62"/>
  <c r="FM1042" i="62" s="1"/>
  <c r="FG1042" i="62"/>
  <c r="FE1042" i="62"/>
  <c r="FD1042" i="62"/>
  <c r="FC1042" i="62"/>
  <c r="FB1042" i="62"/>
  <c r="FA1042" i="62"/>
  <c r="ER1042" i="62"/>
  <c r="EQ1042" i="62"/>
  <c r="EP1042" i="62"/>
  <c r="EO1042" i="62"/>
  <c r="EN1042" i="62"/>
  <c r="EE1042" i="62"/>
  <c r="ED1042" i="62"/>
  <c r="EC1042" i="62"/>
  <c r="EB1042" i="62"/>
  <c r="EA1042" i="62"/>
  <c r="DZ1042" i="62"/>
  <c r="DY1042" i="62"/>
  <c r="DX1042" i="62"/>
  <c r="CM1042" i="62"/>
  <c r="CL1042" i="62"/>
  <c r="CK1042" i="62"/>
  <c r="CJ1042" i="62"/>
  <c r="CD1042" i="62"/>
  <c r="BN1042" i="62" s="1"/>
  <c r="BF1042" i="62" s="1"/>
  <c r="CC1042" i="62"/>
  <c r="BM1042" i="62" s="1"/>
  <c r="BE1042" i="62" s="1"/>
  <c r="CB1042" i="62"/>
  <c r="BL1042" i="62" s="1"/>
  <c r="BD1042" i="62" s="1"/>
  <c r="BR1042" i="62"/>
  <c r="BJ1042" i="62" s="1"/>
  <c r="BQ1042" i="62"/>
  <c r="BI1042" i="62" s="1"/>
  <c r="BP1042" i="62"/>
  <c r="BH1042" i="62" s="1"/>
  <c r="BO1042" i="62"/>
  <c r="CV1042" i="62" s="1"/>
  <c r="BK1042" i="62"/>
  <c r="BC1042" i="62" s="1"/>
  <c r="FK1041" i="62"/>
  <c r="FM1041" i="62" s="1"/>
  <c r="FG1041" i="62"/>
  <c r="FE1041" i="62"/>
  <c r="FD1041" i="62"/>
  <c r="FC1041" i="62"/>
  <c r="FB1041" i="62"/>
  <c r="FA1041" i="62"/>
  <c r="ER1041" i="62"/>
  <c r="EQ1041" i="62"/>
  <c r="EP1041" i="62"/>
  <c r="EO1041" i="62"/>
  <c r="EN1041" i="62"/>
  <c r="EE1041" i="62"/>
  <c r="ED1041" i="62"/>
  <c r="EC1041" i="62"/>
  <c r="EB1041" i="62"/>
  <c r="EA1041" i="62"/>
  <c r="DZ1041" i="62"/>
  <c r="DY1041" i="62"/>
  <c r="DX1041" i="62"/>
  <c r="CM1041" i="62"/>
  <c r="CL1041" i="62"/>
  <c r="CK1041" i="62"/>
  <c r="CJ1041" i="62"/>
  <c r="CD1041" i="62"/>
  <c r="BN1041" i="62" s="1"/>
  <c r="BF1041" i="62" s="1"/>
  <c r="CC1041" i="62"/>
  <c r="BM1041" i="62" s="1"/>
  <c r="BE1041" i="62" s="1"/>
  <c r="CB1041" i="62"/>
  <c r="BL1041" i="62" s="1"/>
  <c r="BD1041" i="62" s="1"/>
  <c r="BR1041" i="62"/>
  <c r="BJ1041" i="62" s="1"/>
  <c r="BQ1041" i="62"/>
  <c r="BI1041" i="62" s="1"/>
  <c r="BP1041" i="62"/>
  <c r="BH1041" i="62" s="1"/>
  <c r="BO1041" i="62"/>
  <c r="BK1041" i="62"/>
  <c r="BC1041" i="62" s="1"/>
  <c r="FK1040" i="62"/>
  <c r="FM1040" i="62" s="1"/>
  <c r="FG1040" i="62"/>
  <c r="FE1040" i="62"/>
  <c r="FD1040" i="62"/>
  <c r="FC1040" i="62"/>
  <c r="FB1040" i="62"/>
  <c r="FA1040" i="62"/>
  <c r="ER1040" i="62"/>
  <c r="EQ1040" i="62"/>
  <c r="EP1040" i="62"/>
  <c r="EO1040" i="62"/>
  <c r="EN1040" i="62"/>
  <c r="EE1040" i="62"/>
  <c r="ED1040" i="62"/>
  <c r="EC1040" i="62"/>
  <c r="EB1040" i="62"/>
  <c r="EA1040" i="62"/>
  <c r="DZ1040" i="62"/>
  <c r="DY1040" i="62"/>
  <c r="DX1040" i="62"/>
  <c r="CM1040" i="62"/>
  <c r="CL1040" i="62"/>
  <c r="CK1040" i="62"/>
  <c r="CJ1040" i="62"/>
  <c r="CD1040" i="62"/>
  <c r="BN1040" i="62" s="1"/>
  <c r="BF1040" i="62" s="1"/>
  <c r="CC1040" i="62"/>
  <c r="BM1040" i="62" s="1"/>
  <c r="BE1040" i="62" s="1"/>
  <c r="CB1040" i="62"/>
  <c r="BL1040" i="62" s="1"/>
  <c r="BD1040" i="62" s="1"/>
  <c r="BR1040" i="62"/>
  <c r="BJ1040" i="62" s="1"/>
  <c r="BQ1040" i="62"/>
  <c r="BI1040" i="62" s="1"/>
  <c r="BP1040" i="62"/>
  <c r="BH1040" i="62" s="1"/>
  <c r="BO1040" i="62"/>
  <c r="CV1040" i="62" s="1"/>
  <c r="BK1040" i="62"/>
  <c r="BC1040" i="62" s="1"/>
  <c r="FK1039" i="62"/>
  <c r="FM1039" i="62" s="1"/>
  <c r="FG1039" i="62"/>
  <c r="FE1039" i="62"/>
  <c r="FD1039" i="62"/>
  <c r="FC1039" i="62"/>
  <c r="FB1039" i="62"/>
  <c r="FA1039" i="62"/>
  <c r="ER1039" i="62"/>
  <c r="EQ1039" i="62"/>
  <c r="EP1039" i="62"/>
  <c r="EO1039" i="62"/>
  <c r="EN1039" i="62"/>
  <c r="EE1039" i="62"/>
  <c r="ED1039" i="62"/>
  <c r="EC1039" i="62"/>
  <c r="EB1039" i="62"/>
  <c r="EA1039" i="62"/>
  <c r="DZ1039" i="62"/>
  <c r="DY1039" i="62"/>
  <c r="DX1039" i="62"/>
  <c r="CM1039" i="62"/>
  <c r="CL1039" i="62"/>
  <c r="CK1039" i="62"/>
  <c r="CJ1039" i="62"/>
  <c r="CD1039" i="62"/>
  <c r="BN1039" i="62" s="1"/>
  <c r="BF1039" i="62" s="1"/>
  <c r="CC1039" i="62"/>
  <c r="BM1039" i="62" s="1"/>
  <c r="BE1039" i="62" s="1"/>
  <c r="CB1039" i="62"/>
  <c r="BL1039" i="62" s="1"/>
  <c r="BD1039" i="62" s="1"/>
  <c r="BR1039" i="62"/>
  <c r="BJ1039" i="62" s="1"/>
  <c r="BQ1039" i="62"/>
  <c r="BI1039" i="62" s="1"/>
  <c r="BP1039" i="62"/>
  <c r="BH1039" i="62" s="1"/>
  <c r="BO1039" i="62"/>
  <c r="BG1039" i="62" s="1"/>
  <c r="BK1039" i="62"/>
  <c r="BC1039" i="62" s="1"/>
  <c r="FK1038" i="62"/>
  <c r="FM1038" i="62" s="1"/>
  <c r="FG1038" i="62"/>
  <c r="FE1038" i="62"/>
  <c r="FD1038" i="62"/>
  <c r="FC1038" i="62"/>
  <c r="FB1038" i="62"/>
  <c r="FA1038" i="62"/>
  <c r="ER1038" i="62"/>
  <c r="EQ1038" i="62"/>
  <c r="EP1038" i="62"/>
  <c r="EO1038" i="62"/>
  <c r="EN1038" i="62"/>
  <c r="EE1038" i="62"/>
  <c r="ED1038" i="62"/>
  <c r="EC1038" i="62"/>
  <c r="EB1038" i="62"/>
  <c r="EA1038" i="62"/>
  <c r="DZ1038" i="62"/>
  <c r="DY1038" i="62"/>
  <c r="DX1038" i="62"/>
  <c r="CM1038" i="62"/>
  <c r="CL1038" i="62"/>
  <c r="CK1038" i="62"/>
  <c r="CJ1038" i="62"/>
  <c r="CD1038" i="62"/>
  <c r="BN1038" i="62" s="1"/>
  <c r="BF1038" i="62" s="1"/>
  <c r="CC1038" i="62"/>
  <c r="BM1038" i="62" s="1"/>
  <c r="BE1038" i="62" s="1"/>
  <c r="CB1038" i="62"/>
  <c r="BL1038" i="62" s="1"/>
  <c r="BD1038" i="62" s="1"/>
  <c r="BR1038" i="62"/>
  <c r="BJ1038" i="62" s="1"/>
  <c r="BQ1038" i="62"/>
  <c r="BI1038" i="62" s="1"/>
  <c r="BP1038" i="62"/>
  <c r="BH1038" i="62" s="1"/>
  <c r="BO1038" i="62"/>
  <c r="BK1038" i="62"/>
  <c r="BC1038" i="62" s="1"/>
  <c r="FK1037" i="62"/>
  <c r="FM1037" i="62" s="1"/>
  <c r="FG1037" i="62"/>
  <c r="FE1037" i="62"/>
  <c r="FD1037" i="62"/>
  <c r="FC1037" i="62"/>
  <c r="FB1037" i="62"/>
  <c r="FA1037" i="62"/>
  <c r="ER1037" i="62"/>
  <c r="EQ1037" i="62"/>
  <c r="EP1037" i="62"/>
  <c r="EO1037" i="62"/>
  <c r="EN1037" i="62"/>
  <c r="EE1037" i="62"/>
  <c r="ED1037" i="62"/>
  <c r="EC1037" i="62"/>
  <c r="EB1037" i="62"/>
  <c r="EA1037" i="62"/>
  <c r="DZ1037" i="62"/>
  <c r="DY1037" i="62"/>
  <c r="DX1037" i="62"/>
  <c r="CM1037" i="62"/>
  <c r="CL1037" i="62"/>
  <c r="CK1037" i="62"/>
  <c r="CJ1037" i="62"/>
  <c r="CD1037" i="62"/>
  <c r="BN1037" i="62" s="1"/>
  <c r="BF1037" i="62" s="1"/>
  <c r="CC1037" i="62"/>
  <c r="BM1037" i="62" s="1"/>
  <c r="BE1037" i="62" s="1"/>
  <c r="CB1037" i="62"/>
  <c r="BL1037" i="62" s="1"/>
  <c r="BD1037" i="62" s="1"/>
  <c r="BR1037" i="62"/>
  <c r="BJ1037" i="62" s="1"/>
  <c r="BQ1037" i="62"/>
  <c r="BI1037" i="62" s="1"/>
  <c r="BP1037" i="62"/>
  <c r="BH1037" i="62" s="1"/>
  <c r="BO1037" i="62"/>
  <c r="BK1037" i="62"/>
  <c r="BC1037" i="62" s="1"/>
  <c r="FK1036" i="62"/>
  <c r="FM1036" i="62" s="1"/>
  <c r="FG1036" i="62"/>
  <c r="FE1036" i="62"/>
  <c r="FD1036" i="62"/>
  <c r="FC1036" i="62"/>
  <c r="FB1036" i="62"/>
  <c r="FA1036" i="62"/>
  <c r="ER1036" i="62"/>
  <c r="EQ1036" i="62"/>
  <c r="EP1036" i="62"/>
  <c r="EO1036" i="62"/>
  <c r="EN1036" i="62"/>
  <c r="EE1036" i="62"/>
  <c r="ED1036" i="62"/>
  <c r="EC1036" i="62"/>
  <c r="EB1036" i="62"/>
  <c r="EA1036" i="62"/>
  <c r="DZ1036" i="62"/>
  <c r="DY1036" i="62"/>
  <c r="DX1036" i="62"/>
  <c r="CM1036" i="62"/>
  <c r="CL1036" i="62"/>
  <c r="CK1036" i="62"/>
  <c r="CJ1036" i="62"/>
  <c r="CD1036" i="62"/>
  <c r="BN1036" i="62" s="1"/>
  <c r="BF1036" i="62" s="1"/>
  <c r="CC1036" i="62"/>
  <c r="BM1036" i="62" s="1"/>
  <c r="BE1036" i="62" s="1"/>
  <c r="CB1036" i="62"/>
  <c r="BL1036" i="62" s="1"/>
  <c r="BD1036" i="62" s="1"/>
  <c r="BR1036" i="62"/>
  <c r="BJ1036" i="62" s="1"/>
  <c r="BQ1036" i="62"/>
  <c r="BI1036" i="62" s="1"/>
  <c r="BP1036" i="62"/>
  <c r="BH1036" i="62" s="1"/>
  <c r="BO1036" i="62"/>
  <c r="BK1036" i="62"/>
  <c r="BC1036" i="62" s="1"/>
  <c r="FK1035" i="62"/>
  <c r="FM1035" i="62" s="1"/>
  <c r="FG1035" i="62"/>
  <c r="FE1035" i="62"/>
  <c r="FD1035" i="62"/>
  <c r="FC1035" i="62"/>
  <c r="FB1035" i="62"/>
  <c r="FA1035" i="62"/>
  <c r="ER1035" i="62"/>
  <c r="EQ1035" i="62"/>
  <c r="EP1035" i="62"/>
  <c r="EO1035" i="62"/>
  <c r="EN1035" i="62"/>
  <c r="EE1035" i="62"/>
  <c r="ED1035" i="62"/>
  <c r="EC1035" i="62"/>
  <c r="EB1035" i="62"/>
  <c r="EA1035" i="62"/>
  <c r="DZ1035" i="62"/>
  <c r="DY1035" i="62"/>
  <c r="DX1035" i="62"/>
  <c r="CM1035" i="62"/>
  <c r="CL1035" i="62"/>
  <c r="CK1035" i="62"/>
  <c r="CJ1035" i="62"/>
  <c r="CD1035" i="62"/>
  <c r="BN1035" i="62" s="1"/>
  <c r="BF1035" i="62" s="1"/>
  <c r="CC1035" i="62"/>
  <c r="BM1035" i="62" s="1"/>
  <c r="BE1035" i="62" s="1"/>
  <c r="CB1035" i="62"/>
  <c r="BL1035" i="62" s="1"/>
  <c r="BD1035" i="62" s="1"/>
  <c r="BR1035" i="62"/>
  <c r="BJ1035" i="62" s="1"/>
  <c r="BQ1035" i="62"/>
  <c r="BI1035" i="62" s="1"/>
  <c r="BP1035" i="62"/>
  <c r="BH1035" i="62" s="1"/>
  <c r="BO1035" i="62"/>
  <c r="BK1035" i="62"/>
  <c r="BC1035" i="62" s="1"/>
  <c r="FK1034" i="62"/>
  <c r="FM1034" i="62" s="1"/>
  <c r="FG1034" i="62"/>
  <c r="FE1034" i="62"/>
  <c r="FD1034" i="62"/>
  <c r="FC1034" i="62"/>
  <c r="FB1034" i="62"/>
  <c r="FA1034" i="62"/>
  <c r="ER1034" i="62"/>
  <c r="EQ1034" i="62"/>
  <c r="EP1034" i="62"/>
  <c r="EO1034" i="62"/>
  <c r="EN1034" i="62"/>
  <c r="EE1034" i="62"/>
  <c r="ED1034" i="62"/>
  <c r="EC1034" i="62"/>
  <c r="EB1034" i="62"/>
  <c r="EA1034" i="62"/>
  <c r="DZ1034" i="62"/>
  <c r="DY1034" i="62"/>
  <c r="DX1034" i="62"/>
  <c r="CM1034" i="62"/>
  <c r="CL1034" i="62"/>
  <c r="CK1034" i="62"/>
  <c r="CJ1034" i="62"/>
  <c r="CD1034" i="62"/>
  <c r="BN1034" i="62" s="1"/>
  <c r="BF1034" i="62" s="1"/>
  <c r="CC1034" i="62"/>
  <c r="BM1034" i="62" s="1"/>
  <c r="BE1034" i="62" s="1"/>
  <c r="CB1034" i="62"/>
  <c r="BL1034" i="62" s="1"/>
  <c r="BD1034" i="62" s="1"/>
  <c r="BR1034" i="62"/>
  <c r="BJ1034" i="62" s="1"/>
  <c r="BQ1034" i="62"/>
  <c r="BI1034" i="62" s="1"/>
  <c r="BP1034" i="62"/>
  <c r="BH1034" i="62" s="1"/>
  <c r="BO1034" i="62"/>
  <c r="BK1034" i="62"/>
  <c r="BC1034" i="62" s="1"/>
  <c r="FK1033" i="62"/>
  <c r="FM1033" i="62" s="1"/>
  <c r="FG1033" i="62"/>
  <c r="FE1033" i="62"/>
  <c r="FD1033" i="62"/>
  <c r="FC1033" i="62"/>
  <c r="FB1033" i="62"/>
  <c r="FA1033" i="62"/>
  <c r="ER1033" i="62"/>
  <c r="EQ1033" i="62"/>
  <c r="EP1033" i="62"/>
  <c r="EO1033" i="62"/>
  <c r="EN1033" i="62"/>
  <c r="EE1033" i="62"/>
  <c r="ED1033" i="62"/>
  <c r="EC1033" i="62"/>
  <c r="EB1033" i="62"/>
  <c r="EA1033" i="62"/>
  <c r="DZ1033" i="62"/>
  <c r="DY1033" i="62"/>
  <c r="DX1033" i="62"/>
  <c r="CM1033" i="62"/>
  <c r="CL1033" i="62"/>
  <c r="CK1033" i="62"/>
  <c r="CJ1033" i="62"/>
  <c r="CD1033" i="62"/>
  <c r="BN1033" i="62" s="1"/>
  <c r="BF1033" i="62" s="1"/>
  <c r="CC1033" i="62"/>
  <c r="BM1033" i="62" s="1"/>
  <c r="BE1033" i="62" s="1"/>
  <c r="CB1033" i="62"/>
  <c r="BL1033" i="62" s="1"/>
  <c r="BD1033" i="62" s="1"/>
  <c r="BR1033" i="62"/>
  <c r="BJ1033" i="62" s="1"/>
  <c r="BQ1033" i="62"/>
  <c r="BI1033" i="62" s="1"/>
  <c r="BP1033" i="62"/>
  <c r="BH1033" i="62" s="1"/>
  <c r="BO1033" i="62"/>
  <c r="CV1033" i="62" s="1"/>
  <c r="BK1033" i="62"/>
  <c r="BC1033" i="62" s="1"/>
  <c r="FK1032" i="62"/>
  <c r="FM1032" i="62" s="1"/>
  <c r="FG1032" i="62"/>
  <c r="FE1032" i="62"/>
  <c r="FD1032" i="62"/>
  <c r="FC1032" i="62"/>
  <c r="FB1032" i="62"/>
  <c r="FA1032" i="62"/>
  <c r="ER1032" i="62"/>
  <c r="EQ1032" i="62"/>
  <c r="EP1032" i="62"/>
  <c r="EO1032" i="62"/>
  <c r="EN1032" i="62"/>
  <c r="EE1032" i="62"/>
  <c r="ED1032" i="62"/>
  <c r="EC1032" i="62"/>
  <c r="EB1032" i="62"/>
  <c r="EA1032" i="62"/>
  <c r="DZ1032" i="62"/>
  <c r="DY1032" i="62"/>
  <c r="DX1032" i="62"/>
  <c r="CM1032" i="62"/>
  <c r="CL1032" i="62"/>
  <c r="CK1032" i="62"/>
  <c r="CJ1032" i="62"/>
  <c r="CD1032" i="62"/>
  <c r="BN1032" i="62" s="1"/>
  <c r="BF1032" i="62" s="1"/>
  <c r="CC1032" i="62"/>
  <c r="BM1032" i="62" s="1"/>
  <c r="BE1032" i="62" s="1"/>
  <c r="CB1032" i="62"/>
  <c r="BL1032" i="62" s="1"/>
  <c r="BD1032" i="62" s="1"/>
  <c r="BR1032" i="62"/>
  <c r="BJ1032" i="62" s="1"/>
  <c r="BQ1032" i="62"/>
  <c r="BI1032" i="62" s="1"/>
  <c r="BP1032" i="62"/>
  <c r="BH1032" i="62" s="1"/>
  <c r="BO1032" i="62"/>
  <c r="CV1032" i="62" s="1"/>
  <c r="CW1032" i="62" s="1"/>
  <c r="BK1032" i="62"/>
  <c r="BC1032" i="62" s="1"/>
  <c r="FK1031" i="62"/>
  <c r="FM1031" i="62" s="1"/>
  <c r="FG1031" i="62"/>
  <c r="FE1031" i="62"/>
  <c r="FD1031" i="62"/>
  <c r="FC1031" i="62"/>
  <c r="FB1031" i="62"/>
  <c r="FA1031" i="62"/>
  <c r="ER1031" i="62"/>
  <c r="EQ1031" i="62"/>
  <c r="EP1031" i="62"/>
  <c r="EO1031" i="62"/>
  <c r="EN1031" i="62"/>
  <c r="EE1031" i="62"/>
  <c r="ED1031" i="62"/>
  <c r="EC1031" i="62"/>
  <c r="EB1031" i="62"/>
  <c r="EA1031" i="62"/>
  <c r="DZ1031" i="62"/>
  <c r="DY1031" i="62"/>
  <c r="DX1031" i="62"/>
  <c r="CM1031" i="62"/>
  <c r="CL1031" i="62"/>
  <c r="CK1031" i="62"/>
  <c r="CJ1031" i="62"/>
  <c r="CD1031" i="62"/>
  <c r="BN1031" i="62" s="1"/>
  <c r="BF1031" i="62" s="1"/>
  <c r="CC1031" i="62"/>
  <c r="BM1031" i="62" s="1"/>
  <c r="BE1031" i="62" s="1"/>
  <c r="CB1031" i="62"/>
  <c r="BL1031" i="62" s="1"/>
  <c r="BD1031" i="62" s="1"/>
  <c r="BR1031" i="62"/>
  <c r="BJ1031" i="62" s="1"/>
  <c r="BQ1031" i="62"/>
  <c r="BI1031" i="62" s="1"/>
  <c r="BP1031" i="62"/>
  <c r="BH1031" i="62" s="1"/>
  <c r="BO1031" i="62"/>
  <c r="BK1031" i="62"/>
  <c r="BC1031" i="62" s="1"/>
  <c r="FK1030" i="62"/>
  <c r="FM1030" i="62" s="1"/>
  <c r="FG1030" i="62"/>
  <c r="FE1030" i="62"/>
  <c r="FD1030" i="62"/>
  <c r="FC1030" i="62"/>
  <c r="FB1030" i="62"/>
  <c r="FA1030" i="62"/>
  <c r="ER1030" i="62"/>
  <c r="EQ1030" i="62"/>
  <c r="EP1030" i="62"/>
  <c r="EO1030" i="62"/>
  <c r="EN1030" i="62"/>
  <c r="EE1030" i="62"/>
  <c r="ED1030" i="62"/>
  <c r="EC1030" i="62"/>
  <c r="EB1030" i="62"/>
  <c r="EA1030" i="62"/>
  <c r="DZ1030" i="62"/>
  <c r="DY1030" i="62"/>
  <c r="DX1030" i="62"/>
  <c r="CM1030" i="62"/>
  <c r="CL1030" i="62"/>
  <c r="CK1030" i="62"/>
  <c r="CJ1030" i="62"/>
  <c r="CD1030" i="62"/>
  <c r="BN1030" i="62" s="1"/>
  <c r="BF1030" i="62" s="1"/>
  <c r="CC1030" i="62"/>
  <c r="BM1030" i="62" s="1"/>
  <c r="BE1030" i="62" s="1"/>
  <c r="CB1030" i="62"/>
  <c r="BL1030" i="62" s="1"/>
  <c r="BD1030" i="62" s="1"/>
  <c r="BR1030" i="62"/>
  <c r="BJ1030" i="62" s="1"/>
  <c r="BQ1030" i="62"/>
  <c r="BI1030" i="62" s="1"/>
  <c r="BP1030" i="62"/>
  <c r="BH1030" i="62" s="1"/>
  <c r="BO1030" i="62"/>
  <c r="BG1030" i="62" s="1"/>
  <c r="BK1030" i="62"/>
  <c r="BC1030" i="62" s="1"/>
  <c r="FK1029" i="62"/>
  <c r="FM1029" i="62" s="1"/>
  <c r="FG1029" i="62"/>
  <c r="FE1029" i="62"/>
  <c r="FD1029" i="62"/>
  <c r="FC1029" i="62"/>
  <c r="FB1029" i="62"/>
  <c r="FA1029" i="62"/>
  <c r="ER1029" i="62"/>
  <c r="EQ1029" i="62"/>
  <c r="EP1029" i="62"/>
  <c r="EO1029" i="62"/>
  <c r="EN1029" i="62"/>
  <c r="EE1029" i="62"/>
  <c r="ED1029" i="62"/>
  <c r="EC1029" i="62"/>
  <c r="EB1029" i="62"/>
  <c r="EA1029" i="62"/>
  <c r="DZ1029" i="62"/>
  <c r="DY1029" i="62"/>
  <c r="DX1029" i="62"/>
  <c r="CM1029" i="62"/>
  <c r="CL1029" i="62"/>
  <c r="CK1029" i="62"/>
  <c r="CJ1029" i="62"/>
  <c r="CD1029" i="62"/>
  <c r="CC1029" i="62"/>
  <c r="BM1029" i="62" s="1"/>
  <c r="CB1029" i="62"/>
  <c r="BR1029" i="62"/>
  <c r="BQ1029" i="62"/>
  <c r="BI1029" i="62" s="1"/>
  <c r="BP1029" i="62"/>
  <c r="BH1029" i="62" s="1"/>
  <c r="BO1029" i="62"/>
  <c r="BK1029" i="62"/>
  <c r="BC1029" i="62" s="1"/>
  <c r="FK1028" i="62"/>
  <c r="FM1028" i="62" s="1"/>
  <c r="FG1028" i="62"/>
  <c r="FE1028" i="62"/>
  <c r="FD1028" i="62"/>
  <c r="FC1028" i="62"/>
  <c r="FB1028" i="62"/>
  <c r="FA1028" i="62"/>
  <c r="ER1028" i="62"/>
  <c r="EQ1028" i="62"/>
  <c r="EP1028" i="62"/>
  <c r="EO1028" i="62"/>
  <c r="EN1028" i="62"/>
  <c r="EE1028" i="62"/>
  <c r="ED1028" i="62"/>
  <c r="EC1028" i="62"/>
  <c r="EB1028" i="62"/>
  <c r="EA1028" i="62"/>
  <c r="DZ1028" i="62"/>
  <c r="DY1028" i="62"/>
  <c r="DX1028" i="62"/>
  <c r="CM1028" i="62"/>
  <c r="CL1028" i="62"/>
  <c r="CK1028" i="62"/>
  <c r="CJ1028" i="62"/>
  <c r="CD1028" i="62"/>
  <c r="BN1028" i="62" s="1"/>
  <c r="BF1028" i="62" s="1"/>
  <c r="CC1028" i="62"/>
  <c r="BM1028" i="62" s="1"/>
  <c r="BE1028" i="62" s="1"/>
  <c r="CB1028" i="62"/>
  <c r="BL1028" i="62" s="1"/>
  <c r="BD1028" i="62" s="1"/>
  <c r="BR1028" i="62"/>
  <c r="BJ1028" i="62" s="1"/>
  <c r="BQ1028" i="62"/>
  <c r="BI1028" i="62" s="1"/>
  <c r="BP1028" i="62"/>
  <c r="BH1028" i="62" s="1"/>
  <c r="BO1028" i="62"/>
  <c r="BG1028" i="62" s="1"/>
  <c r="BK1028" i="62"/>
  <c r="BC1028" i="62" s="1"/>
  <c r="FK1027" i="62"/>
  <c r="FM1027" i="62" s="1"/>
  <c r="FG1027" i="62"/>
  <c r="FE1027" i="62"/>
  <c r="FD1027" i="62"/>
  <c r="FC1027" i="62"/>
  <c r="FB1027" i="62"/>
  <c r="FA1027" i="62"/>
  <c r="ER1027" i="62"/>
  <c r="EQ1027" i="62"/>
  <c r="EP1027" i="62"/>
  <c r="EO1027" i="62"/>
  <c r="EN1027" i="62"/>
  <c r="EE1027" i="62"/>
  <c r="ED1027" i="62"/>
  <c r="EC1027" i="62"/>
  <c r="EB1027" i="62"/>
  <c r="EA1027" i="62"/>
  <c r="DZ1027" i="62"/>
  <c r="DY1027" i="62"/>
  <c r="DX1027" i="62"/>
  <c r="CM1027" i="62"/>
  <c r="CL1027" i="62"/>
  <c r="CK1027" i="62"/>
  <c r="CJ1027" i="62"/>
  <c r="CD1027" i="62"/>
  <c r="BN1027" i="62" s="1"/>
  <c r="BF1027" i="62" s="1"/>
  <c r="CC1027" i="62"/>
  <c r="BM1027" i="62" s="1"/>
  <c r="BE1027" i="62" s="1"/>
  <c r="CB1027" i="62"/>
  <c r="BL1027" i="62" s="1"/>
  <c r="BD1027" i="62" s="1"/>
  <c r="BR1027" i="62"/>
  <c r="BJ1027" i="62" s="1"/>
  <c r="BQ1027" i="62"/>
  <c r="BI1027" i="62" s="1"/>
  <c r="BP1027" i="62"/>
  <c r="BH1027" i="62" s="1"/>
  <c r="BO1027" i="62"/>
  <c r="BK1027" i="62"/>
  <c r="BC1027" i="62" s="1"/>
  <c r="FK1026" i="62"/>
  <c r="FM1026" i="62" s="1"/>
  <c r="FG1026" i="62"/>
  <c r="FE1026" i="62"/>
  <c r="FD1026" i="62"/>
  <c r="FC1026" i="62"/>
  <c r="FB1026" i="62"/>
  <c r="FA1026" i="62"/>
  <c r="ER1026" i="62"/>
  <c r="EQ1026" i="62"/>
  <c r="EP1026" i="62"/>
  <c r="EO1026" i="62"/>
  <c r="EN1026" i="62"/>
  <c r="EE1026" i="62"/>
  <c r="ED1026" i="62"/>
  <c r="EC1026" i="62"/>
  <c r="EB1026" i="62"/>
  <c r="EA1026" i="62"/>
  <c r="DZ1026" i="62"/>
  <c r="DY1026" i="62"/>
  <c r="DX1026" i="62"/>
  <c r="CM1026" i="62"/>
  <c r="CL1026" i="62"/>
  <c r="CK1026" i="62"/>
  <c r="CJ1026" i="62"/>
  <c r="CD1026" i="62"/>
  <c r="BN1026" i="62" s="1"/>
  <c r="BF1026" i="62" s="1"/>
  <c r="CC1026" i="62"/>
  <c r="BM1026" i="62" s="1"/>
  <c r="BE1026" i="62" s="1"/>
  <c r="CB1026" i="62"/>
  <c r="BL1026" i="62" s="1"/>
  <c r="BD1026" i="62" s="1"/>
  <c r="BR1026" i="62"/>
  <c r="BJ1026" i="62" s="1"/>
  <c r="BQ1026" i="62"/>
  <c r="BI1026" i="62" s="1"/>
  <c r="BP1026" i="62"/>
  <c r="BH1026" i="62" s="1"/>
  <c r="BO1026" i="62"/>
  <c r="BK1026" i="62"/>
  <c r="BC1026" i="62" s="1"/>
  <c r="FK1025" i="62"/>
  <c r="FM1025" i="62" s="1"/>
  <c r="FG1025" i="62"/>
  <c r="FE1025" i="62"/>
  <c r="FD1025" i="62"/>
  <c r="FC1025" i="62"/>
  <c r="FB1025" i="62"/>
  <c r="FA1025" i="62"/>
  <c r="ER1025" i="62"/>
  <c r="EQ1025" i="62"/>
  <c r="EP1025" i="62"/>
  <c r="EO1025" i="62"/>
  <c r="EN1025" i="62"/>
  <c r="EE1025" i="62"/>
  <c r="ED1025" i="62"/>
  <c r="EC1025" i="62"/>
  <c r="EB1025" i="62"/>
  <c r="EA1025" i="62"/>
  <c r="DZ1025" i="62"/>
  <c r="DY1025" i="62"/>
  <c r="DX1025" i="62"/>
  <c r="CM1025" i="62"/>
  <c r="CL1025" i="62"/>
  <c r="CK1025" i="62"/>
  <c r="CJ1025" i="62"/>
  <c r="CD1025" i="62"/>
  <c r="BN1025" i="62" s="1"/>
  <c r="BF1025" i="62" s="1"/>
  <c r="CC1025" i="62"/>
  <c r="BM1025" i="62" s="1"/>
  <c r="BE1025" i="62" s="1"/>
  <c r="CB1025" i="62"/>
  <c r="BL1025" i="62" s="1"/>
  <c r="BD1025" i="62" s="1"/>
  <c r="BR1025" i="62"/>
  <c r="BJ1025" i="62" s="1"/>
  <c r="BQ1025" i="62"/>
  <c r="BI1025" i="62" s="1"/>
  <c r="BP1025" i="62"/>
  <c r="BH1025" i="62" s="1"/>
  <c r="BO1025" i="62"/>
  <c r="BK1025" i="62"/>
  <c r="BC1025" i="62" s="1"/>
  <c r="FK1024" i="62"/>
  <c r="FM1024" i="62" s="1"/>
  <c r="FG1024" i="62"/>
  <c r="FE1024" i="62"/>
  <c r="FD1024" i="62"/>
  <c r="FC1024" i="62"/>
  <c r="FB1024" i="62"/>
  <c r="FA1024" i="62"/>
  <c r="ER1024" i="62"/>
  <c r="EQ1024" i="62"/>
  <c r="EP1024" i="62"/>
  <c r="EO1024" i="62"/>
  <c r="EN1024" i="62"/>
  <c r="EE1024" i="62"/>
  <c r="ED1024" i="62"/>
  <c r="EC1024" i="62"/>
  <c r="EB1024" i="62"/>
  <c r="EA1024" i="62"/>
  <c r="DZ1024" i="62"/>
  <c r="DY1024" i="62"/>
  <c r="DX1024" i="62"/>
  <c r="CM1024" i="62"/>
  <c r="CL1024" i="62"/>
  <c r="CK1024" i="62"/>
  <c r="CJ1024" i="62"/>
  <c r="CD1024" i="62"/>
  <c r="BN1024" i="62" s="1"/>
  <c r="BF1024" i="62" s="1"/>
  <c r="CC1024" i="62"/>
  <c r="BM1024" i="62" s="1"/>
  <c r="BE1024" i="62" s="1"/>
  <c r="CB1024" i="62"/>
  <c r="BL1024" i="62" s="1"/>
  <c r="BD1024" i="62" s="1"/>
  <c r="BR1024" i="62"/>
  <c r="BJ1024" i="62" s="1"/>
  <c r="BQ1024" i="62"/>
  <c r="BI1024" i="62" s="1"/>
  <c r="BP1024" i="62"/>
  <c r="BH1024" i="62" s="1"/>
  <c r="BO1024" i="62"/>
  <c r="BK1024" i="62"/>
  <c r="BC1024" i="62" s="1"/>
  <c r="FK1023" i="62"/>
  <c r="FM1023" i="62" s="1"/>
  <c r="FG1023" i="62"/>
  <c r="FE1023" i="62"/>
  <c r="FD1023" i="62"/>
  <c r="FC1023" i="62"/>
  <c r="FB1023" i="62"/>
  <c r="FA1023" i="62"/>
  <c r="ER1023" i="62"/>
  <c r="EQ1023" i="62"/>
  <c r="EP1023" i="62"/>
  <c r="EO1023" i="62"/>
  <c r="EN1023" i="62"/>
  <c r="EE1023" i="62"/>
  <c r="ED1023" i="62"/>
  <c r="EC1023" i="62"/>
  <c r="EB1023" i="62"/>
  <c r="EA1023" i="62"/>
  <c r="DZ1023" i="62"/>
  <c r="DY1023" i="62"/>
  <c r="DX1023" i="62"/>
  <c r="CM1023" i="62"/>
  <c r="CL1023" i="62"/>
  <c r="CK1023" i="62"/>
  <c r="CJ1023" i="62"/>
  <c r="CD1023" i="62"/>
  <c r="BN1023" i="62" s="1"/>
  <c r="BF1023" i="62" s="1"/>
  <c r="CC1023" i="62"/>
  <c r="BM1023" i="62" s="1"/>
  <c r="BE1023" i="62" s="1"/>
  <c r="CB1023" i="62"/>
  <c r="BL1023" i="62" s="1"/>
  <c r="BD1023" i="62" s="1"/>
  <c r="BR1023" i="62"/>
  <c r="BJ1023" i="62" s="1"/>
  <c r="BQ1023" i="62"/>
  <c r="BI1023" i="62" s="1"/>
  <c r="BP1023" i="62"/>
  <c r="BH1023" i="62" s="1"/>
  <c r="BO1023" i="62"/>
  <c r="BK1023" i="62"/>
  <c r="BC1023" i="62" s="1"/>
  <c r="FK1022" i="62"/>
  <c r="FM1022" i="62" s="1"/>
  <c r="FG1022" i="62"/>
  <c r="FE1022" i="62"/>
  <c r="FD1022" i="62"/>
  <c r="FC1022" i="62"/>
  <c r="FB1022" i="62"/>
  <c r="FA1022" i="62"/>
  <c r="ER1022" i="62"/>
  <c r="EQ1022" i="62"/>
  <c r="EP1022" i="62"/>
  <c r="EO1022" i="62"/>
  <c r="EN1022" i="62"/>
  <c r="EE1022" i="62"/>
  <c r="ED1022" i="62"/>
  <c r="EC1022" i="62"/>
  <c r="EB1022" i="62"/>
  <c r="EA1022" i="62"/>
  <c r="DZ1022" i="62"/>
  <c r="DY1022" i="62"/>
  <c r="DX1022" i="62"/>
  <c r="CM1022" i="62"/>
  <c r="CL1022" i="62"/>
  <c r="CK1022" i="62"/>
  <c r="CJ1022" i="62"/>
  <c r="CD1022" i="62"/>
  <c r="BN1022" i="62" s="1"/>
  <c r="BF1022" i="62" s="1"/>
  <c r="CC1022" i="62"/>
  <c r="BM1022" i="62" s="1"/>
  <c r="BE1022" i="62" s="1"/>
  <c r="CB1022" i="62"/>
  <c r="BL1022" i="62" s="1"/>
  <c r="BD1022" i="62" s="1"/>
  <c r="BR1022" i="62"/>
  <c r="BJ1022" i="62" s="1"/>
  <c r="BQ1022" i="62"/>
  <c r="BI1022" i="62" s="1"/>
  <c r="BP1022" i="62"/>
  <c r="BH1022" i="62" s="1"/>
  <c r="BO1022" i="62"/>
  <c r="BK1022" i="62"/>
  <c r="BC1022" i="62" s="1"/>
  <c r="FK1021" i="62"/>
  <c r="FM1021" i="62" s="1"/>
  <c r="FG1021" i="62"/>
  <c r="FE1021" i="62"/>
  <c r="FD1021" i="62"/>
  <c r="FC1021" i="62"/>
  <c r="FB1021" i="62"/>
  <c r="FA1021" i="62"/>
  <c r="ER1021" i="62"/>
  <c r="EQ1021" i="62"/>
  <c r="EP1021" i="62"/>
  <c r="EO1021" i="62"/>
  <c r="EN1021" i="62"/>
  <c r="EE1021" i="62"/>
  <c r="ED1021" i="62"/>
  <c r="EC1021" i="62"/>
  <c r="EB1021" i="62"/>
  <c r="EA1021" i="62"/>
  <c r="DZ1021" i="62"/>
  <c r="DY1021" i="62"/>
  <c r="DX1021" i="62"/>
  <c r="CM1021" i="62"/>
  <c r="CL1021" i="62"/>
  <c r="CK1021" i="62"/>
  <c r="CJ1021" i="62"/>
  <c r="CD1021" i="62"/>
  <c r="BN1021" i="62" s="1"/>
  <c r="BF1021" i="62" s="1"/>
  <c r="CC1021" i="62"/>
  <c r="BM1021" i="62" s="1"/>
  <c r="BE1021" i="62" s="1"/>
  <c r="CB1021" i="62"/>
  <c r="BL1021" i="62" s="1"/>
  <c r="BD1021" i="62" s="1"/>
  <c r="BR1021" i="62"/>
  <c r="BJ1021" i="62" s="1"/>
  <c r="BQ1021" i="62"/>
  <c r="BI1021" i="62" s="1"/>
  <c r="BP1021" i="62"/>
  <c r="BH1021" i="62" s="1"/>
  <c r="BO1021" i="62"/>
  <c r="BG1021" i="62" s="1"/>
  <c r="BK1021" i="62"/>
  <c r="BC1021" i="62" s="1"/>
  <c r="FK1020" i="62"/>
  <c r="FM1020" i="62" s="1"/>
  <c r="FG1020" i="62"/>
  <c r="FE1020" i="62"/>
  <c r="FD1020" i="62"/>
  <c r="FC1020" i="62"/>
  <c r="FB1020" i="62"/>
  <c r="FA1020" i="62"/>
  <c r="ER1020" i="62"/>
  <c r="EQ1020" i="62"/>
  <c r="EP1020" i="62"/>
  <c r="EO1020" i="62"/>
  <c r="EN1020" i="62"/>
  <c r="EE1020" i="62"/>
  <c r="ED1020" i="62"/>
  <c r="EC1020" i="62"/>
  <c r="EB1020" i="62"/>
  <c r="EA1020" i="62"/>
  <c r="DZ1020" i="62"/>
  <c r="DY1020" i="62"/>
  <c r="DX1020" i="62"/>
  <c r="CM1020" i="62"/>
  <c r="CL1020" i="62"/>
  <c r="CK1020" i="62"/>
  <c r="CJ1020" i="62"/>
  <c r="CD1020" i="62"/>
  <c r="BN1020" i="62" s="1"/>
  <c r="BF1020" i="62" s="1"/>
  <c r="CC1020" i="62"/>
  <c r="BM1020" i="62" s="1"/>
  <c r="BE1020" i="62" s="1"/>
  <c r="CB1020" i="62"/>
  <c r="BL1020" i="62" s="1"/>
  <c r="BD1020" i="62" s="1"/>
  <c r="BR1020" i="62"/>
  <c r="BJ1020" i="62" s="1"/>
  <c r="BQ1020" i="62"/>
  <c r="BI1020" i="62" s="1"/>
  <c r="BP1020" i="62"/>
  <c r="BO1020" i="62"/>
  <c r="BK1020" i="62"/>
  <c r="BC1020" i="62" s="1"/>
  <c r="BH1020" i="62"/>
  <c r="FK1019" i="62"/>
  <c r="FM1019" i="62" s="1"/>
  <c r="FG1019" i="62"/>
  <c r="FE1019" i="62"/>
  <c r="FD1019" i="62"/>
  <c r="FC1019" i="62"/>
  <c r="FB1019" i="62"/>
  <c r="FA1019" i="62"/>
  <c r="ER1019" i="62"/>
  <c r="EQ1019" i="62"/>
  <c r="EP1019" i="62"/>
  <c r="EO1019" i="62"/>
  <c r="EN1019" i="62"/>
  <c r="EE1019" i="62"/>
  <c r="ED1019" i="62"/>
  <c r="EC1019" i="62"/>
  <c r="EB1019" i="62"/>
  <c r="EA1019" i="62"/>
  <c r="DZ1019" i="62"/>
  <c r="DY1019" i="62"/>
  <c r="DX1019" i="62"/>
  <c r="CM1019" i="62"/>
  <c r="CL1019" i="62"/>
  <c r="CK1019" i="62"/>
  <c r="CJ1019" i="62"/>
  <c r="CD1019" i="62"/>
  <c r="BN1019" i="62" s="1"/>
  <c r="BF1019" i="62" s="1"/>
  <c r="CC1019" i="62"/>
  <c r="BM1019" i="62" s="1"/>
  <c r="BE1019" i="62" s="1"/>
  <c r="CB1019" i="62"/>
  <c r="BL1019" i="62" s="1"/>
  <c r="BD1019" i="62" s="1"/>
  <c r="BR1019" i="62"/>
  <c r="BJ1019" i="62" s="1"/>
  <c r="BQ1019" i="62"/>
  <c r="BI1019" i="62" s="1"/>
  <c r="BP1019" i="62"/>
  <c r="BH1019" i="62" s="1"/>
  <c r="BO1019" i="62"/>
  <c r="CV1019" i="62" s="1"/>
  <c r="CN1019" i="62" s="1"/>
  <c r="BK1019" i="62"/>
  <c r="BC1019" i="62" s="1"/>
  <c r="FK1018" i="62"/>
  <c r="FM1018" i="62" s="1"/>
  <c r="FG1018" i="62"/>
  <c r="FE1018" i="62"/>
  <c r="FD1018" i="62"/>
  <c r="FC1018" i="62"/>
  <c r="FB1018" i="62"/>
  <c r="FA1018" i="62"/>
  <c r="ER1018" i="62"/>
  <c r="EQ1018" i="62"/>
  <c r="EP1018" i="62"/>
  <c r="EO1018" i="62"/>
  <c r="EN1018" i="62"/>
  <c r="EE1018" i="62"/>
  <c r="ED1018" i="62"/>
  <c r="EC1018" i="62"/>
  <c r="EB1018" i="62"/>
  <c r="EA1018" i="62"/>
  <c r="DZ1018" i="62"/>
  <c r="DY1018" i="62"/>
  <c r="DX1018" i="62"/>
  <c r="CM1018" i="62"/>
  <c r="CL1018" i="62"/>
  <c r="CK1018" i="62"/>
  <c r="CJ1018" i="62"/>
  <c r="CD1018" i="62"/>
  <c r="BN1018" i="62" s="1"/>
  <c r="BF1018" i="62" s="1"/>
  <c r="CC1018" i="62"/>
  <c r="BM1018" i="62" s="1"/>
  <c r="BE1018" i="62" s="1"/>
  <c r="CB1018" i="62"/>
  <c r="BL1018" i="62" s="1"/>
  <c r="BD1018" i="62" s="1"/>
  <c r="BR1018" i="62"/>
  <c r="BJ1018" i="62" s="1"/>
  <c r="BQ1018" i="62"/>
  <c r="BI1018" i="62" s="1"/>
  <c r="BP1018" i="62"/>
  <c r="BH1018" i="62" s="1"/>
  <c r="BO1018" i="62"/>
  <c r="BK1018" i="62"/>
  <c r="BC1018" i="62" s="1"/>
  <c r="FK1017" i="62"/>
  <c r="FM1017" i="62" s="1"/>
  <c r="FG1017" i="62"/>
  <c r="FE1017" i="62"/>
  <c r="FD1017" i="62"/>
  <c r="FC1017" i="62"/>
  <c r="FB1017" i="62"/>
  <c r="FA1017" i="62"/>
  <c r="ER1017" i="62"/>
  <c r="EQ1017" i="62"/>
  <c r="EP1017" i="62"/>
  <c r="EO1017" i="62"/>
  <c r="EN1017" i="62"/>
  <c r="EE1017" i="62"/>
  <c r="ED1017" i="62"/>
  <c r="EC1017" i="62"/>
  <c r="EB1017" i="62"/>
  <c r="EA1017" i="62"/>
  <c r="DZ1017" i="62"/>
  <c r="DY1017" i="62"/>
  <c r="DX1017" i="62"/>
  <c r="CM1017" i="62"/>
  <c r="CL1017" i="62"/>
  <c r="CK1017" i="62"/>
  <c r="CJ1017" i="62"/>
  <c r="CD1017" i="62"/>
  <c r="BN1017" i="62" s="1"/>
  <c r="BF1017" i="62" s="1"/>
  <c r="CC1017" i="62"/>
  <c r="BM1017" i="62" s="1"/>
  <c r="BE1017" i="62" s="1"/>
  <c r="CB1017" i="62"/>
  <c r="BL1017" i="62" s="1"/>
  <c r="BD1017" i="62" s="1"/>
  <c r="BR1017" i="62"/>
  <c r="BJ1017" i="62" s="1"/>
  <c r="BQ1017" i="62"/>
  <c r="BI1017" i="62" s="1"/>
  <c r="BP1017" i="62"/>
  <c r="BH1017" i="62" s="1"/>
  <c r="BO1017" i="62"/>
  <c r="BK1017" i="62"/>
  <c r="BC1017" i="62" s="1"/>
  <c r="FK1016" i="62"/>
  <c r="FM1016" i="62" s="1"/>
  <c r="FG1016" i="62"/>
  <c r="FE1016" i="62"/>
  <c r="FD1016" i="62"/>
  <c r="FC1016" i="62"/>
  <c r="FB1016" i="62"/>
  <c r="FA1016" i="62"/>
  <c r="ER1016" i="62"/>
  <c r="EQ1016" i="62"/>
  <c r="EP1016" i="62"/>
  <c r="EO1016" i="62"/>
  <c r="EN1016" i="62"/>
  <c r="EE1016" i="62"/>
  <c r="ED1016" i="62"/>
  <c r="EC1016" i="62"/>
  <c r="EB1016" i="62"/>
  <c r="EA1016" i="62"/>
  <c r="DZ1016" i="62"/>
  <c r="DY1016" i="62"/>
  <c r="DX1016" i="62"/>
  <c r="CM1016" i="62"/>
  <c r="CL1016" i="62"/>
  <c r="CK1016" i="62"/>
  <c r="CJ1016" i="62"/>
  <c r="CD1016" i="62"/>
  <c r="BN1016" i="62" s="1"/>
  <c r="BF1016" i="62" s="1"/>
  <c r="CC1016" i="62"/>
  <c r="BM1016" i="62" s="1"/>
  <c r="BE1016" i="62" s="1"/>
  <c r="CB1016" i="62"/>
  <c r="BL1016" i="62" s="1"/>
  <c r="BD1016" i="62" s="1"/>
  <c r="BR1016" i="62"/>
  <c r="BJ1016" i="62" s="1"/>
  <c r="BQ1016" i="62"/>
  <c r="BI1016" i="62" s="1"/>
  <c r="BP1016" i="62"/>
  <c r="BH1016" i="62" s="1"/>
  <c r="BO1016" i="62"/>
  <c r="BG1016" i="62" s="1"/>
  <c r="BK1016" i="62"/>
  <c r="BC1016" i="62" s="1"/>
  <c r="FK1015" i="62"/>
  <c r="FM1015" i="62" s="1"/>
  <c r="FG1015" i="62"/>
  <c r="FE1015" i="62"/>
  <c r="FD1015" i="62"/>
  <c r="FC1015" i="62"/>
  <c r="FB1015" i="62"/>
  <c r="FA1015" i="62"/>
  <c r="ER1015" i="62"/>
  <c r="EQ1015" i="62"/>
  <c r="EP1015" i="62"/>
  <c r="EO1015" i="62"/>
  <c r="EN1015" i="62"/>
  <c r="EE1015" i="62"/>
  <c r="ED1015" i="62"/>
  <c r="EC1015" i="62"/>
  <c r="EB1015" i="62"/>
  <c r="EA1015" i="62"/>
  <c r="DZ1015" i="62"/>
  <c r="DY1015" i="62"/>
  <c r="DX1015" i="62"/>
  <c r="CM1015" i="62"/>
  <c r="CL1015" i="62"/>
  <c r="CK1015" i="62"/>
  <c r="CJ1015" i="62"/>
  <c r="CD1015" i="62"/>
  <c r="BN1015" i="62" s="1"/>
  <c r="BF1015" i="62" s="1"/>
  <c r="CC1015" i="62"/>
  <c r="BM1015" i="62" s="1"/>
  <c r="BE1015" i="62" s="1"/>
  <c r="CB1015" i="62"/>
  <c r="BL1015" i="62" s="1"/>
  <c r="BD1015" i="62" s="1"/>
  <c r="BR1015" i="62"/>
  <c r="BJ1015" i="62" s="1"/>
  <c r="BQ1015" i="62"/>
  <c r="BI1015" i="62" s="1"/>
  <c r="BP1015" i="62"/>
  <c r="BH1015" i="62" s="1"/>
  <c r="BO1015" i="62"/>
  <c r="BG1015" i="62" s="1"/>
  <c r="BK1015" i="62"/>
  <c r="BC1015" i="62" s="1"/>
  <c r="FK1014" i="62"/>
  <c r="FM1014" i="62" s="1"/>
  <c r="FG1014" i="62"/>
  <c r="FE1014" i="62"/>
  <c r="FD1014" i="62"/>
  <c r="FC1014" i="62"/>
  <c r="FB1014" i="62"/>
  <c r="FA1014" i="62"/>
  <c r="ER1014" i="62"/>
  <c r="EQ1014" i="62"/>
  <c r="EP1014" i="62"/>
  <c r="EO1014" i="62"/>
  <c r="EN1014" i="62"/>
  <c r="EE1014" i="62"/>
  <c r="ED1014" i="62"/>
  <c r="EC1014" i="62"/>
  <c r="EB1014" i="62"/>
  <c r="EA1014" i="62"/>
  <c r="DZ1014" i="62"/>
  <c r="DY1014" i="62"/>
  <c r="DX1014" i="62"/>
  <c r="CM1014" i="62"/>
  <c r="CL1014" i="62"/>
  <c r="CK1014" i="62"/>
  <c r="CJ1014" i="62"/>
  <c r="CD1014" i="62"/>
  <c r="BN1014" i="62" s="1"/>
  <c r="BF1014" i="62" s="1"/>
  <c r="CC1014" i="62"/>
  <c r="BM1014" i="62" s="1"/>
  <c r="BE1014" i="62" s="1"/>
  <c r="CB1014" i="62"/>
  <c r="BL1014" i="62" s="1"/>
  <c r="BD1014" i="62" s="1"/>
  <c r="BR1014" i="62"/>
  <c r="BJ1014" i="62" s="1"/>
  <c r="BQ1014" i="62"/>
  <c r="BI1014" i="62" s="1"/>
  <c r="BP1014" i="62"/>
  <c r="BH1014" i="62" s="1"/>
  <c r="BO1014" i="62"/>
  <c r="BK1014" i="62"/>
  <c r="BC1014" i="62" s="1"/>
  <c r="FK1013" i="62"/>
  <c r="FM1013" i="62" s="1"/>
  <c r="FG1013" i="62"/>
  <c r="FE1013" i="62"/>
  <c r="FD1013" i="62"/>
  <c r="FC1013" i="62"/>
  <c r="FB1013" i="62"/>
  <c r="FA1013" i="62"/>
  <c r="ER1013" i="62"/>
  <c r="EQ1013" i="62"/>
  <c r="EP1013" i="62"/>
  <c r="EO1013" i="62"/>
  <c r="EN1013" i="62"/>
  <c r="EE1013" i="62"/>
  <c r="ED1013" i="62"/>
  <c r="EC1013" i="62"/>
  <c r="EB1013" i="62"/>
  <c r="EA1013" i="62"/>
  <c r="DZ1013" i="62"/>
  <c r="DY1013" i="62"/>
  <c r="DX1013" i="62"/>
  <c r="CM1013" i="62"/>
  <c r="CL1013" i="62"/>
  <c r="CK1013" i="62"/>
  <c r="CJ1013" i="62"/>
  <c r="CD1013" i="62"/>
  <c r="CC1013" i="62"/>
  <c r="CB1013" i="62"/>
  <c r="BR1013" i="62"/>
  <c r="BQ1013" i="62"/>
  <c r="BI1013" i="62" s="1"/>
  <c r="BP1013" i="62"/>
  <c r="BH1013" i="62" s="1"/>
  <c r="BO1013" i="62"/>
  <c r="CV1013" i="62" s="1"/>
  <c r="CW1013" i="62" s="1"/>
  <c r="BK1013" i="62"/>
  <c r="BC1013" i="62" s="1"/>
  <c r="FK1012" i="62"/>
  <c r="FG1012" i="62"/>
  <c r="FE1012" i="62"/>
  <c r="FD1012" i="62"/>
  <c r="FC1012" i="62"/>
  <c r="FB1012" i="62"/>
  <c r="FA1012" i="62"/>
  <c r="ER1012" i="62"/>
  <c r="EQ1012" i="62"/>
  <c r="EP1012" i="62"/>
  <c r="EO1012" i="62"/>
  <c r="EN1012" i="62"/>
  <c r="EE1012" i="62"/>
  <c r="ED1012" i="62"/>
  <c r="EC1012" i="62"/>
  <c r="EB1012" i="62"/>
  <c r="EA1012" i="62"/>
  <c r="DZ1012" i="62"/>
  <c r="DY1012" i="62"/>
  <c r="DX1012" i="62"/>
  <c r="CM1012" i="62"/>
  <c r="CL1012" i="62"/>
  <c r="CK1012" i="62"/>
  <c r="CJ1012" i="62"/>
  <c r="CD1012" i="62"/>
  <c r="BN1012" i="62" s="1"/>
  <c r="CC1012" i="62"/>
  <c r="CB1012" i="62"/>
  <c r="BR1012" i="62"/>
  <c r="BQ1012" i="62"/>
  <c r="BI1012" i="62" s="1"/>
  <c r="BP1012" i="62"/>
  <c r="BH1012" i="62" s="1"/>
  <c r="BO1012" i="62"/>
  <c r="CV1012" i="62" s="1"/>
  <c r="CN1012" i="62" s="1"/>
  <c r="BK1012" i="62"/>
  <c r="BC1012" i="62" s="1"/>
  <c r="FK1011" i="62"/>
  <c r="FM1011" i="62" s="1"/>
  <c r="FG1011" i="62"/>
  <c r="FE1011" i="62"/>
  <c r="FD1011" i="62"/>
  <c r="FC1011" i="62"/>
  <c r="FB1011" i="62"/>
  <c r="FA1011" i="62"/>
  <c r="ER1011" i="62"/>
  <c r="EQ1011" i="62"/>
  <c r="EP1011" i="62"/>
  <c r="EO1011" i="62"/>
  <c r="EN1011" i="62"/>
  <c r="EE1011" i="62"/>
  <c r="ED1011" i="62"/>
  <c r="EC1011" i="62"/>
  <c r="EB1011" i="62"/>
  <c r="EA1011" i="62"/>
  <c r="DZ1011" i="62"/>
  <c r="DY1011" i="62"/>
  <c r="DX1011" i="62"/>
  <c r="CM1011" i="62"/>
  <c r="CL1011" i="62"/>
  <c r="CK1011" i="62"/>
  <c r="CJ1011" i="62"/>
  <c r="CD1011" i="62"/>
  <c r="BN1011" i="62" s="1"/>
  <c r="BF1011" i="62" s="1"/>
  <c r="CC1011" i="62"/>
  <c r="BM1011" i="62" s="1"/>
  <c r="BE1011" i="62" s="1"/>
  <c r="CB1011" i="62"/>
  <c r="BL1011" i="62" s="1"/>
  <c r="BD1011" i="62" s="1"/>
  <c r="BR1011" i="62"/>
  <c r="BJ1011" i="62" s="1"/>
  <c r="BQ1011" i="62"/>
  <c r="BI1011" i="62" s="1"/>
  <c r="BP1011" i="62"/>
  <c r="BH1011" i="62" s="1"/>
  <c r="BO1011" i="62"/>
  <c r="BK1011" i="62"/>
  <c r="BC1011" i="62" s="1"/>
  <c r="DP1011" i="62" s="1"/>
  <c r="FK1010" i="62"/>
  <c r="FM1010" i="62" s="1"/>
  <c r="FG1010" i="62"/>
  <c r="FE1010" i="62"/>
  <c r="FD1010" i="62"/>
  <c r="FC1010" i="62"/>
  <c r="FB1010" i="62"/>
  <c r="FA1010" i="62"/>
  <c r="ER1010" i="62"/>
  <c r="EQ1010" i="62"/>
  <c r="EP1010" i="62"/>
  <c r="EO1010" i="62"/>
  <c r="EN1010" i="62"/>
  <c r="EE1010" i="62"/>
  <c r="ED1010" i="62"/>
  <c r="EC1010" i="62"/>
  <c r="EB1010" i="62"/>
  <c r="EA1010" i="62"/>
  <c r="DZ1010" i="62"/>
  <c r="DY1010" i="62"/>
  <c r="DX1010" i="62"/>
  <c r="CM1010" i="62"/>
  <c r="CL1010" i="62"/>
  <c r="CK1010" i="62"/>
  <c r="CJ1010" i="62"/>
  <c r="CD1010" i="62"/>
  <c r="BN1010" i="62" s="1"/>
  <c r="BF1010" i="62" s="1"/>
  <c r="CC1010" i="62"/>
  <c r="BM1010" i="62" s="1"/>
  <c r="BE1010" i="62" s="1"/>
  <c r="CB1010" i="62"/>
  <c r="BL1010" i="62" s="1"/>
  <c r="BD1010" i="62" s="1"/>
  <c r="BR1010" i="62"/>
  <c r="BJ1010" i="62" s="1"/>
  <c r="BQ1010" i="62"/>
  <c r="BI1010" i="62" s="1"/>
  <c r="BP1010" i="62"/>
  <c r="BH1010" i="62" s="1"/>
  <c r="BO1010" i="62"/>
  <c r="BK1010" i="62"/>
  <c r="BC1010" i="62" s="1"/>
  <c r="FK1009" i="62"/>
  <c r="FM1009" i="62" s="1"/>
  <c r="FG1009" i="62"/>
  <c r="FE1009" i="62"/>
  <c r="FD1009" i="62"/>
  <c r="FC1009" i="62"/>
  <c r="FB1009" i="62"/>
  <c r="FA1009" i="62"/>
  <c r="ER1009" i="62"/>
  <c r="EQ1009" i="62"/>
  <c r="EP1009" i="62"/>
  <c r="EO1009" i="62"/>
  <c r="EN1009" i="62"/>
  <c r="EE1009" i="62"/>
  <c r="ED1009" i="62"/>
  <c r="EC1009" i="62"/>
  <c r="EB1009" i="62"/>
  <c r="EA1009" i="62"/>
  <c r="DZ1009" i="62"/>
  <c r="DY1009" i="62"/>
  <c r="DX1009" i="62"/>
  <c r="CV1009" i="62"/>
  <c r="CN1009" i="62" s="1"/>
  <c r="CM1009" i="62"/>
  <c r="CL1009" i="62"/>
  <c r="CK1009" i="62"/>
  <c r="CJ1009" i="62"/>
  <c r="CD1009" i="62"/>
  <c r="BN1009" i="62" s="1"/>
  <c r="BF1009" i="62" s="1"/>
  <c r="CC1009" i="62"/>
  <c r="BM1009" i="62" s="1"/>
  <c r="BE1009" i="62" s="1"/>
  <c r="CB1009" i="62"/>
  <c r="BL1009" i="62" s="1"/>
  <c r="BD1009" i="62" s="1"/>
  <c r="BR1009" i="62"/>
  <c r="BJ1009" i="62" s="1"/>
  <c r="BQ1009" i="62"/>
  <c r="BI1009" i="62" s="1"/>
  <c r="BP1009" i="62"/>
  <c r="BH1009" i="62" s="1"/>
  <c r="BO1009" i="62"/>
  <c r="BG1009" i="62" s="1"/>
  <c r="BK1009" i="62"/>
  <c r="BC1009" i="62" s="1"/>
  <c r="FK1008" i="62"/>
  <c r="FM1008" i="62" s="1"/>
  <c r="FG1008" i="62"/>
  <c r="FE1008" i="62"/>
  <c r="FD1008" i="62"/>
  <c r="FC1008" i="62"/>
  <c r="FB1008" i="62"/>
  <c r="FA1008" i="62"/>
  <c r="ER1008" i="62"/>
  <c r="EQ1008" i="62"/>
  <c r="EP1008" i="62"/>
  <c r="EO1008" i="62"/>
  <c r="EN1008" i="62"/>
  <c r="EE1008" i="62"/>
  <c r="ED1008" i="62"/>
  <c r="EC1008" i="62"/>
  <c r="EB1008" i="62"/>
  <c r="EA1008" i="62"/>
  <c r="DZ1008" i="62"/>
  <c r="DY1008" i="62"/>
  <c r="DX1008" i="62"/>
  <c r="CM1008" i="62"/>
  <c r="CL1008" i="62"/>
  <c r="CK1008" i="62"/>
  <c r="CJ1008" i="62"/>
  <c r="CD1008" i="62"/>
  <c r="BN1008" i="62" s="1"/>
  <c r="BF1008" i="62" s="1"/>
  <c r="CC1008" i="62"/>
  <c r="BM1008" i="62" s="1"/>
  <c r="BE1008" i="62" s="1"/>
  <c r="CB1008" i="62"/>
  <c r="BL1008" i="62" s="1"/>
  <c r="BD1008" i="62" s="1"/>
  <c r="BR1008" i="62"/>
  <c r="BJ1008" i="62" s="1"/>
  <c r="BQ1008" i="62"/>
  <c r="BI1008" i="62" s="1"/>
  <c r="BP1008" i="62"/>
  <c r="BH1008" i="62" s="1"/>
  <c r="BO1008" i="62"/>
  <c r="BK1008" i="62"/>
  <c r="BC1008" i="62" s="1"/>
  <c r="FK1007" i="62"/>
  <c r="FM1007" i="62" s="1"/>
  <c r="FG1007" i="62"/>
  <c r="FE1007" i="62"/>
  <c r="FD1007" i="62"/>
  <c r="FC1007" i="62"/>
  <c r="FB1007" i="62"/>
  <c r="FA1007" i="62"/>
  <c r="ER1007" i="62"/>
  <c r="EQ1007" i="62"/>
  <c r="EP1007" i="62"/>
  <c r="EO1007" i="62"/>
  <c r="EN1007" i="62"/>
  <c r="EE1007" i="62"/>
  <c r="ED1007" i="62"/>
  <c r="EC1007" i="62"/>
  <c r="EB1007" i="62"/>
  <c r="EA1007" i="62"/>
  <c r="DZ1007" i="62"/>
  <c r="DY1007" i="62"/>
  <c r="DX1007" i="62"/>
  <c r="CM1007" i="62"/>
  <c r="CL1007" i="62"/>
  <c r="CK1007" i="62"/>
  <c r="CJ1007" i="62"/>
  <c r="CD1007" i="62"/>
  <c r="BN1007" i="62" s="1"/>
  <c r="BF1007" i="62" s="1"/>
  <c r="CC1007" i="62"/>
  <c r="BM1007" i="62" s="1"/>
  <c r="BE1007" i="62" s="1"/>
  <c r="CB1007" i="62"/>
  <c r="BL1007" i="62" s="1"/>
  <c r="BD1007" i="62" s="1"/>
  <c r="BR1007" i="62"/>
  <c r="BJ1007" i="62" s="1"/>
  <c r="BQ1007" i="62"/>
  <c r="BI1007" i="62" s="1"/>
  <c r="BP1007" i="62"/>
  <c r="BH1007" i="62" s="1"/>
  <c r="BO1007" i="62"/>
  <c r="BK1007" i="62"/>
  <c r="BC1007" i="62" s="1"/>
  <c r="FK1006" i="62"/>
  <c r="FM1006" i="62" s="1"/>
  <c r="FG1006" i="62"/>
  <c r="FE1006" i="62"/>
  <c r="FD1006" i="62"/>
  <c r="FC1006" i="62"/>
  <c r="FB1006" i="62"/>
  <c r="FA1006" i="62"/>
  <c r="ER1006" i="62"/>
  <c r="EQ1006" i="62"/>
  <c r="EP1006" i="62"/>
  <c r="EO1006" i="62"/>
  <c r="EN1006" i="62"/>
  <c r="EE1006" i="62"/>
  <c r="ED1006" i="62"/>
  <c r="EC1006" i="62"/>
  <c r="EB1006" i="62"/>
  <c r="EA1006" i="62"/>
  <c r="DZ1006" i="62"/>
  <c r="DY1006" i="62"/>
  <c r="DX1006" i="62"/>
  <c r="CM1006" i="62"/>
  <c r="CL1006" i="62"/>
  <c r="CK1006" i="62"/>
  <c r="CJ1006" i="62"/>
  <c r="CD1006" i="62"/>
  <c r="BN1006" i="62" s="1"/>
  <c r="BF1006" i="62" s="1"/>
  <c r="CC1006" i="62"/>
  <c r="BM1006" i="62" s="1"/>
  <c r="BE1006" i="62" s="1"/>
  <c r="CB1006" i="62"/>
  <c r="BL1006" i="62" s="1"/>
  <c r="BD1006" i="62" s="1"/>
  <c r="BR1006" i="62"/>
  <c r="BJ1006" i="62" s="1"/>
  <c r="BQ1006" i="62"/>
  <c r="BI1006" i="62" s="1"/>
  <c r="BP1006" i="62"/>
  <c r="BH1006" i="62" s="1"/>
  <c r="BO1006" i="62"/>
  <c r="BK1006" i="62"/>
  <c r="BC1006" i="62" s="1"/>
  <c r="FK1005" i="62"/>
  <c r="FM1005" i="62" s="1"/>
  <c r="FG1005" i="62"/>
  <c r="FE1005" i="62"/>
  <c r="FD1005" i="62"/>
  <c r="FC1005" i="62"/>
  <c r="FB1005" i="62"/>
  <c r="FA1005" i="62"/>
  <c r="ER1005" i="62"/>
  <c r="EQ1005" i="62"/>
  <c r="EP1005" i="62"/>
  <c r="EO1005" i="62"/>
  <c r="EN1005" i="62"/>
  <c r="EE1005" i="62"/>
  <c r="ED1005" i="62"/>
  <c r="EC1005" i="62"/>
  <c r="EB1005" i="62"/>
  <c r="EA1005" i="62"/>
  <c r="DZ1005" i="62"/>
  <c r="DY1005" i="62"/>
  <c r="DX1005" i="62"/>
  <c r="CM1005" i="62"/>
  <c r="CL1005" i="62"/>
  <c r="CK1005" i="62"/>
  <c r="CJ1005" i="62"/>
  <c r="CD1005" i="62"/>
  <c r="BN1005" i="62" s="1"/>
  <c r="BF1005" i="62" s="1"/>
  <c r="CC1005" i="62"/>
  <c r="BM1005" i="62" s="1"/>
  <c r="BE1005" i="62" s="1"/>
  <c r="CB1005" i="62"/>
  <c r="BL1005" i="62" s="1"/>
  <c r="BD1005" i="62" s="1"/>
  <c r="BR1005" i="62"/>
  <c r="BJ1005" i="62" s="1"/>
  <c r="BQ1005" i="62"/>
  <c r="BI1005" i="62" s="1"/>
  <c r="BP1005" i="62"/>
  <c r="BH1005" i="62" s="1"/>
  <c r="BO1005" i="62"/>
  <c r="BK1005" i="62"/>
  <c r="BC1005" i="62" s="1"/>
  <c r="FK1004" i="62"/>
  <c r="FM1004" i="62" s="1"/>
  <c r="FG1004" i="62"/>
  <c r="FE1004" i="62"/>
  <c r="FD1004" i="62"/>
  <c r="FC1004" i="62"/>
  <c r="FB1004" i="62"/>
  <c r="FA1004" i="62"/>
  <c r="ER1004" i="62"/>
  <c r="EQ1004" i="62"/>
  <c r="EP1004" i="62"/>
  <c r="EO1004" i="62"/>
  <c r="EN1004" i="62"/>
  <c r="EE1004" i="62"/>
  <c r="ED1004" i="62"/>
  <c r="EC1004" i="62"/>
  <c r="EB1004" i="62"/>
  <c r="EA1004" i="62"/>
  <c r="DZ1004" i="62"/>
  <c r="DY1004" i="62"/>
  <c r="DX1004" i="62"/>
  <c r="CM1004" i="62"/>
  <c r="CL1004" i="62"/>
  <c r="CK1004" i="62"/>
  <c r="CJ1004" i="62"/>
  <c r="CD1004" i="62"/>
  <c r="BN1004" i="62" s="1"/>
  <c r="BF1004" i="62" s="1"/>
  <c r="CC1004" i="62"/>
  <c r="BM1004" i="62" s="1"/>
  <c r="BE1004" i="62" s="1"/>
  <c r="CB1004" i="62"/>
  <c r="BL1004" i="62" s="1"/>
  <c r="BD1004" i="62" s="1"/>
  <c r="BR1004" i="62"/>
  <c r="BJ1004" i="62" s="1"/>
  <c r="BQ1004" i="62"/>
  <c r="BI1004" i="62" s="1"/>
  <c r="BP1004" i="62"/>
  <c r="BH1004" i="62" s="1"/>
  <c r="BO1004" i="62"/>
  <c r="BK1004" i="62"/>
  <c r="BC1004" i="62" s="1"/>
  <c r="FK1003" i="62"/>
  <c r="FM1003" i="62" s="1"/>
  <c r="FG1003" i="62"/>
  <c r="FE1003" i="62"/>
  <c r="FD1003" i="62"/>
  <c r="FC1003" i="62"/>
  <c r="FB1003" i="62"/>
  <c r="FA1003" i="62"/>
  <c r="ER1003" i="62"/>
  <c r="EQ1003" i="62"/>
  <c r="EP1003" i="62"/>
  <c r="EO1003" i="62"/>
  <c r="EN1003" i="62"/>
  <c r="EE1003" i="62"/>
  <c r="ED1003" i="62"/>
  <c r="EC1003" i="62"/>
  <c r="EB1003" i="62"/>
  <c r="EA1003" i="62"/>
  <c r="DZ1003" i="62"/>
  <c r="DY1003" i="62"/>
  <c r="DX1003" i="62"/>
  <c r="CM1003" i="62"/>
  <c r="CL1003" i="62"/>
  <c r="CK1003" i="62"/>
  <c r="CJ1003" i="62"/>
  <c r="CD1003" i="62"/>
  <c r="BN1003" i="62" s="1"/>
  <c r="BF1003" i="62" s="1"/>
  <c r="CC1003" i="62"/>
  <c r="BM1003" i="62" s="1"/>
  <c r="BE1003" i="62" s="1"/>
  <c r="CB1003" i="62"/>
  <c r="BL1003" i="62" s="1"/>
  <c r="BD1003" i="62" s="1"/>
  <c r="BR1003" i="62"/>
  <c r="BJ1003" i="62" s="1"/>
  <c r="BQ1003" i="62"/>
  <c r="BI1003" i="62" s="1"/>
  <c r="BP1003" i="62"/>
  <c r="BH1003" i="62" s="1"/>
  <c r="BO1003" i="62"/>
  <c r="BG1003" i="62" s="1"/>
  <c r="BK1003" i="62"/>
  <c r="BC1003" i="62" s="1"/>
  <c r="FK1002" i="62"/>
  <c r="FM1002" i="62" s="1"/>
  <c r="FG1002" i="62"/>
  <c r="FE1002" i="62"/>
  <c r="FD1002" i="62"/>
  <c r="FC1002" i="62"/>
  <c r="FB1002" i="62"/>
  <c r="FA1002" i="62"/>
  <c r="ER1002" i="62"/>
  <c r="EQ1002" i="62"/>
  <c r="EP1002" i="62"/>
  <c r="EO1002" i="62"/>
  <c r="EN1002" i="62"/>
  <c r="EE1002" i="62"/>
  <c r="ED1002" i="62"/>
  <c r="EC1002" i="62"/>
  <c r="EB1002" i="62"/>
  <c r="EA1002" i="62"/>
  <c r="DZ1002" i="62"/>
  <c r="DY1002" i="62"/>
  <c r="DX1002" i="62"/>
  <c r="CM1002" i="62"/>
  <c r="CL1002" i="62"/>
  <c r="CK1002" i="62"/>
  <c r="CJ1002" i="62"/>
  <c r="CD1002" i="62"/>
  <c r="BN1002" i="62" s="1"/>
  <c r="BF1002" i="62" s="1"/>
  <c r="CC1002" i="62"/>
  <c r="BM1002" i="62" s="1"/>
  <c r="BE1002" i="62" s="1"/>
  <c r="CB1002" i="62"/>
  <c r="BL1002" i="62" s="1"/>
  <c r="BD1002" i="62" s="1"/>
  <c r="BR1002" i="62"/>
  <c r="BJ1002" i="62" s="1"/>
  <c r="BQ1002" i="62"/>
  <c r="BI1002" i="62" s="1"/>
  <c r="BP1002" i="62"/>
  <c r="BH1002" i="62" s="1"/>
  <c r="BO1002" i="62"/>
  <c r="BK1002" i="62"/>
  <c r="BC1002" i="62" s="1"/>
  <c r="FK1001" i="62"/>
  <c r="FM1001" i="62" s="1"/>
  <c r="FG1001" i="62"/>
  <c r="FE1001" i="62"/>
  <c r="FD1001" i="62"/>
  <c r="FC1001" i="62"/>
  <c r="FB1001" i="62"/>
  <c r="FA1001" i="62"/>
  <c r="ER1001" i="62"/>
  <c r="EQ1001" i="62"/>
  <c r="EP1001" i="62"/>
  <c r="EO1001" i="62"/>
  <c r="EN1001" i="62"/>
  <c r="EE1001" i="62"/>
  <c r="ED1001" i="62"/>
  <c r="EC1001" i="62"/>
  <c r="EB1001" i="62"/>
  <c r="EA1001" i="62"/>
  <c r="DZ1001" i="62"/>
  <c r="DY1001" i="62"/>
  <c r="DX1001" i="62"/>
  <c r="CM1001" i="62"/>
  <c r="CL1001" i="62"/>
  <c r="CK1001" i="62"/>
  <c r="CJ1001" i="62"/>
  <c r="CD1001" i="62"/>
  <c r="BN1001" i="62" s="1"/>
  <c r="BF1001" i="62" s="1"/>
  <c r="CC1001" i="62"/>
  <c r="BM1001" i="62" s="1"/>
  <c r="BE1001" i="62" s="1"/>
  <c r="CB1001" i="62"/>
  <c r="BL1001" i="62" s="1"/>
  <c r="BD1001" i="62" s="1"/>
  <c r="BR1001" i="62"/>
  <c r="BJ1001" i="62" s="1"/>
  <c r="BQ1001" i="62"/>
  <c r="BI1001" i="62" s="1"/>
  <c r="BP1001" i="62"/>
  <c r="BH1001" i="62" s="1"/>
  <c r="BO1001" i="62"/>
  <c r="BG1001" i="62" s="1"/>
  <c r="BK1001" i="62"/>
  <c r="BC1001" i="62" s="1"/>
  <c r="FK1000" i="62"/>
  <c r="FM1000" i="62" s="1"/>
  <c r="FG1000" i="62"/>
  <c r="FE1000" i="62"/>
  <c r="FD1000" i="62"/>
  <c r="FC1000" i="62"/>
  <c r="FB1000" i="62"/>
  <c r="FA1000" i="62"/>
  <c r="ER1000" i="62"/>
  <c r="EQ1000" i="62"/>
  <c r="EP1000" i="62"/>
  <c r="EO1000" i="62"/>
  <c r="EN1000" i="62"/>
  <c r="EE1000" i="62"/>
  <c r="ED1000" i="62"/>
  <c r="EC1000" i="62"/>
  <c r="EB1000" i="62"/>
  <c r="EA1000" i="62"/>
  <c r="DZ1000" i="62"/>
  <c r="DY1000" i="62"/>
  <c r="DX1000" i="62"/>
  <c r="CM1000" i="62"/>
  <c r="CL1000" i="62"/>
  <c r="CK1000" i="62"/>
  <c r="CJ1000" i="62"/>
  <c r="CD1000" i="62"/>
  <c r="BN1000" i="62" s="1"/>
  <c r="BF1000" i="62" s="1"/>
  <c r="CC1000" i="62"/>
  <c r="BM1000" i="62" s="1"/>
  <c r="BE1000" i="62" s="1"/>
  <c r="CB1000" i="62"/>
  <c r="BL1000" i="62" s="1"/>
  <c r="BD1000" i="62" s="1"/>
  <c r="BR1000" i="62"/>
  <c r="BJ1000" i="62" s="1"/>
  <c r="BQ1000" i="62"/>
  <c r="BI1000" i="62" s="1"/>
  <c r="BP1000" i="62"/>
  <c r="BH1000" i="62" s="1"/>
  <c r="BO1000" i="62"/>
  <c r="BK1000" i="62"/>
  <c r="BC1000" i="62" s="1"/>
  <c r="FK999" i="62"/>
  <c r="FM999" i="62" s="1"/>
  <c r="FG999" i="62"/>
  <c r="FE999" i="62"/>
  <c r="FD999" i="62"/>
  <c r="FC999" i="62"/>
  <c r="FB999" i="62"/>
  <c r="FA999" i="62"/>
  <c r="ER999" i="62"/>
  <c r="EQ999" i="62"/>
  <c r="EP999" i="62"/>
  <c r="EO999" i="62"/>
  <c r="EN999" i="62"/>
  <c r="EE999" i="62"/>
  <c r="ED999" i="62"/>
  <c r="EC999" i="62"/>
  <c r="EB999" i="62"/>
  <c r="EA999" i="62"/>
  <c r="DZ999" i="62"/>
  <c r="DY999" i="62"/>
  <c r="DX999" i="62"/>
  <c r="CM999" i="62"/>
  <c r="CL999" i="62"/>
  <c r="CK999" i="62"/>
  <c r="CJ999" i="62"/>
  <c r="CD999" i="62"/>
  <c r="BN999" i="62" s="1"/>
  <c r="BF999" i="62" s="1"/>
  <c r="CC999" i="62"/>
  <c r="BM999" i="62" s="1"/>
  <c r="BE999" i="62" s="1"/>
  <c r="CB999" i="62"/>
  <c r="BL999" i="62" s="1"/>
  <c r="BD999" i="62" s="1"/>
  <c r="BR999" i="62"/>
  <c r="BJ999" i="62" s="1"/>
  <c r="BQ999" i="62"/>
  <c r="BI999" i="62" s="1"/>
  <c r="BP999" i="62"/>
  <c r="BH999" i="62" s="1"/>
  <c r="BO999" i="62"/>
  <c r="BK999" i="62"/>
  <c r="BC999" i="62" s="1"/>
  <c r="FK998" i="62"/>
  <c r="FM998" i="62" s="1"/>
  <c r="FG998" i="62"/>
  <c r="FE998" i="62"/>
  <c r="FD998" i="62"/>
  <c r="FC998" i="62"/>
  <c r="FB998" i="62"/>
  <c r="FA998" i="62"/>
  <c r="ER998" i="62"/>
  <c r="EQ998" i="62"/>
  <c r="EP998" i="62"/>
  <c r="EO998" i="62"/>
  <c r="EN998" i="62"/>
  <c r="EE998" i="62"/>
  <c r="ED998" i="62"/>
  <c r="EC998" i="62"/>
  <c r="EB998" i="62"/>
  <c r="EA998" i="62"/>
  <c r="DZ998" i="62"/>
  <c r="DY998" i="62"/>
  <c r="DX998" i="62"/>
  <c r="CM998" i="62"/>
  <c r="CL998" i="62"/>
  <c r="CK998" i="62"/>
  <c r="CJ998" i="62"/>
  <c r="CD998" i="62"/>
  <c r="BN998" i="62" s="1"/>
  <c r="BF998" i="62" s="1"/>
  <c r="CC998" i="62"/>
  <c r="BM998" i="62" s="1"/>
  <c r="BE998" i="62" s="1"/>
  <c r="CB998" i="62"/>
  <c r="BL998" i="62" s="1"/>
  <c r="BD998" i="62" s="1"/>
  <c r="BR998" i="62"/>
  <c r="BJ998" i="62" s="1"/>
  <c r="BQ998" i="62"/>
  <c r="BI998" i="62" s="1"/>
  <c r="BP998" i="62"/>
  <c r="BH998" i="62" s="1"/>
  <c r="BO998" i="62"/>
  <c r="BG998" i="62" s="1"/>
  <c r="BK998" i="62"/>
  <c r="BC998" i="62" s="1"/>
  <c r="FK997" i="62"/>
  <c r="FM997" i="62" s="1"/>
  <c r="FG997" i="62"/>
  <c r="FE997" i="62"/>
  <c r="FD997" i="62"/>
  <c r="FC997" i="62"/>
  <c r="FB997" i="62"/>
  <c r="FA997" i="62"/>
  <c r="ER997" i="62"/>
  <c r="EQ997" i="62"/>
  <c r="EP997" i="62"/>
  <c r="EO997" i="62"/>
  <c r="EN997" i="62"/>
  <c r="EE997" i="62"/>
  <c r="ED997" i="62"/>
  <c r="EC997" i="62"/>
  <c r="EB997" i="62"/>
  <c r="EA997" i="62"/>
  <c r="DZ997" i="62"/>
  <c r="DY997" i="62"/>
  <c r="DX997" i="62"/>
  <c r="CM997" i="62"/>
  <c r="CL997" i="62"/>
  <c r="CK997" i="62"/>
  <c r="CJ997" i="62"/>
  <c r="CD997" i="62"/>
  <c r="BN997" i="62" s="1"/>
  <c r="BF997" i="62" s="1"/>
  <c r="CC997" i="62"/>
  <c r="BM997" i="62" s="1"/>
  <c r="BE997" i="62" s="1"/>
  <c r="CB997" i="62"/>
  <c r="BL997" i="62" s="1"/>
  <c r="BD997" i="62" s="1"/>
  <c r="BR997" i="62"/>
  <c r="BJ997" i="62" s="1"/>
  <c r="BQ997" i="62"/>
  <c r="BI997" i="62" s="1"/>
  <c r="BP997" i="62"/>
  <c r="BH997" i="62" s="1"/>
  <c r="BO997" i="62"/>
  <c r="CV997" i="62" s="1"/>
  <c r="CN997" i="62" s="1"/>
  <c r="BK997" i="62"/>
  <c r="BC997" i="62" s="1"/>
  <c r="FK996" i="62"/>
  <c r="FM996" i="62" s="1"/>
  <c r="FG996" i="62"/>
  <c r="FE996" i="62"/>
  <c r="FD996" i="62"/>
  <c r="FC996" i="62"/>
  <c r="FB996" i="62"/>
  <c r="FA996" i="62"/>
  <c r="ER996" i="62"/>
  <c r="EQ996" i="62"/>
  <c r="EP996" i="62"/>
  <c r="EO996" i="62"/>
  <c r="EN996" i="62"/>
  <c r="EE996" i="62"/>
  <c r="ED996" i="62"/>
  <c r="EC996" i="62"/>
  <c r="EB996" i="62"/>
  <c r="EA996" i="62"/>
  <c r="DZ996" i="62"/>
  <c r="DY996" i="62"/>
  <c r="DX996" i="62"/>
  <c r="CM996" i="62"/>
  <c r="CL996" i="62"/>
  <c r="CK996" i="62"/>
  <c r="CJ996" i="62"/>
  <c r="CD996" i="62"/>
  <c r="BN996" i="62" s="1"/>
  <c r="BF996" i="62" s="1"/>
  <c r="CC996" i="62"/>
  <c r="BM996" i="62" s="1"/>
  <c r="BE996" i="62" s="1"/>
  <c r="CB996" i="62"/>
  <c r="BL996" i="62" s="1"/>
  <c r="BD996" i="62" s="1"/>
  <c r="BR996" i="62"/>
  <c r="BJ996" i="62" s="1"/>
  <c r="BQ996" i="62"/>
  <c r="BI996" i="62" s="1"/>
  <c r="BP996" i="62"/>
  <c r="BH996" i="62" s="1"/>
  <c r="BO996" i="62"/>
  <c r="BK996" i="62"/>
  <c r="BC996" i="62" s="1"/>
  <c r="FK995" i="62"/>
  <c r="FM995" i="62" s="1"/>
  <c r="FG995" i="62"/>
  <c r="FE995" i="62"/>
  <c r="FD995" i="62"/>
  <c r="FC995" i="62"/>
  <c r="FB995" i="62"/>
  <c r="FA995" i="62"/>
  <c r="ER995" i="62"/>
  <c r="EQ995" i="62"/>
  <c r="EP995" i="62"/>
  <c r="EO995" i="62"/>
  <c r="EN995" i="62"/>
  <c r="EE995" i="62"/>
  <c r="ED995" i="62"/>
  <c r="EC995" i="62"/>
  <c r="EB995" i="62"/>
  <c r="EA995" i="62"/>
  <c r="DZ995" i="62"/>
  <c r="DY995" i="62"/>
  <c r="DX995" i="62"/>
  <c r="CW995" i="62"/>
  <c r="CO995" i="62" s="1"/>
  <c r="CM995" i="62"/>
  <c r="CL995" i="62"/>
  <c r="CK995" i="62"/>
  <c r="CJ995" i="62"/>
  <c r="CD995" i="62"/>
  <c r="BN995" i="62" s="1"/>
  <c r="BF995" i="62" s="1"/>
  <c r="CC995" i="62"/>
  <c r="BM995" i="62" s="1"/>
  <c r="BE995" i="62" s="1"/>
  <c r="CB995" i="62"/>
  <c r="BL995" i="62" s="1"/>
  <c r="BD995" i="62" s="1"/>
  <c r="BR995" i="62"/>
  <c r="BJ995" i="62" s="1"/>
  <c r="BQ995" i="62"/>
  <c r="BI995" i="62" s="1"/>
  <c r="BP995" i="62"/>
  <c r="BH995" i="62" s="1"/>
  <c r="BO995" i="62"/>
  <c r="CV995" i="62" s="1"/>
  <c r="CN995" i="62" s="1"/>
  <c r="BK995" i="62"/>
  <c r="BC995" i="62" s="1"/>
  <c r="BG995" i="62"/>
  <c r="FK994" i="62"/>
  <c r="FM994" i="62" s="1"/>
  <c r="FG994" i="62"/>
  <c r="FE994" i="62"/>
  <c r="FD994" i="62"/>
  <c r="FC994" i="62"/>
  <c r="FB994" i="62"/>
  <c r="FA994" i="62"/>
  <c r="ER994" i="62"/>
  <c r="EQ994" i="62"/>
  <c r="EP994" i="62"/>
  <c r="EO994" i="62"/>
  <c r="EN994" i="62"/>
  <c r="EE994" i="62"/>
  <c r="ED994" i="62"/>
  <c r="EC994" i="62"/>
  <c r="EB994" i="62"/>
  <c r="EA994" i="62"/>
  <c r="DZ994" i="62"/>
  <c r="DY994" i="62"/>
  <c r="DX994" i="62"/>
  <c r="CM994" i="62"/>
  <c r="CL994" i="62"/>
  <c r="CK994" i="62"/>
  <c r="CJ994" i="62"/>
  <c r="CD994" i="62"/>
  <c r="BN994" i="62" s="1"/>
  <c r="BF994" i="62" s="1"/>
  <c r="CC994" i="62"/>
  <c r="BM994" i="62" s="1"/>
  <c r="BE994" i="62" s="1"/>
  <c r="CB994" i="62"/>
  <c r="BL994" i="62" s="1"/>
  <c r="BD994" i="62" s="1"/>
  <c r="BR994" i="62"/>
  <c r="BJ994" i="62" s="1"/>
  <c r="BQ994" i="62"/>
  <c r="BI994" i="62" s="1"/>
  <c r="BP994" i="62"/>
  <c r="BH994" i="62" s="1"/>
  <c r="BO994" i="62"/>
  <c r="BK994" i="62"/>
  <c r="BC994" i="62" s="1"/>
  <c r="FK993" i="62"/>
  <c r="FM993" i="62" s="1"/>
  <c r="FG993" i="62"/>
  <c r="FE993" i="62"/>
  <c r="FD993" i="62"/>
  <c r="FC993" i="62"/>
  <c r="FB993" i="62"/>
  <c r="FA993" i="62"/>
  <c r="ER993" i="62"/>
  <c r="EQ993" i="62"/>
  <c r="EP993" i="62"/>
  <c r="EO993" i="62"/>
  <c r="EN993" i="62"/>
  <c r="EE993" i="62"/>
  <c r="ED993" i="62"/>
  <c r="EC993" i="62"/>
  <c r="EB993" i="62"/>
  <c r="EA993" i="62"/>
  <c r="DZ993" i="62"/>
  <c r="DY993" i="62"/>
  <c r="DX993" i="62"/>
  <c r="CM993" i="62"/>
  <c r="CL993" i="62"/>
  <c r="CK993" i="62"/>
  <c r="CJ993" i="62"/>
  <c r="CD993" i="62"/>
  <c r="BN993" i="62" s="1"/>
  <c r="BF993" i="62" s="1"/>
  <c r="CC993" i="62"/>
  <c r="BM993" i="62" s="1"/>
  <c r="BE993" i="62" s="1"/>
  <c r="CB993" i="62"/>
  <c r="BL993" i="62" s="1"/>
  <c r="BD993" i="62" s="1"/>
  <c r="BR993" i="62"/>
  <c r="BJ993" i="62" s="1"/>
  <c r="BQ993" i="62"/>
  <c r="BI993" i="62" s="1"/>
  <c r="BP993" i="62"/>
  <c r="BH993" i="62" s="1"/>
  <c r="BO993" i="62"/>
  <c r="CV993" i="62" s="1"/>
  <c r="CN993" i="62" s="1"/>
  <c r="BK993" i="62"/>
  <c r="BC993" i="62" s="1"/>
  <c r="FK992" i="62"/>
  <c r="FM992" i="62" s="1"/>
  <c r="FG992" i="62"/>
  <c r="FE992" i="62"/>
  <c r="FD992" i="62"/>
  <c r="FC992" i="62"/>
  <c r="FB992" i="62"/>
  <c r="FA992" i="62"/>
  <c r="ER992" i="62"/>
  <c r="EQ992" i="62"/>
  <c r="EP992" i="62"/>
  <c r="EO992" i="62"/>
  <c r="EN992" i="62"/>
  <c r="EE992" i="62"/>
  <c r="ED992" i="62"/>
  <c r="EC992" i="62"/>
  <c r="EB992" i="62"/>
  <c r="EA992" i="62"/>
  <c r="DZ992" i="62"/>
  <c r="DY992" i="62"/>
  <c r="DX992" i="62"/>
  <c r="CM992" i="62"/>
  <c r="CL992" i="62"/>
  <c r="CK992" i="62"/>
  <c r="CJ992" i="62"/>
  <c r="CD992" i="62"/>
  <c r="BN992" i="62" s="1"/>
  <c r="BF992" i="62" s="1"/>
  <c r="CC992" i="62"/>
  <c r="BM992" i="62" s="1"/>
  <c r="BE992" i="62" s="1"/>
  <c r="CB992" i="62"/>
  <c r="BL992" i="62" s="1"/>
  <c r="BD992" i="62" s="1"/>
  <c r="BR992" i="62"/>
  <c r="BJ992" i="62" s="1"/>
  <c r="BQ992" i="62"/>
  <c r="BI992" i="62" s="1"/>
  <c r="BP992" i="62"/>
  <c r="BH992" i="62" s="1"/>
  <c r="BO992" i="62"/>
  <c r="CV992" i="62" s="1"/>
  <c r="BK992" i="62"/>
  <c r="BC992" i="62" s="1"/>
  <c r="FK991" i="62"/>
  <c r="FM991" i="62" s="1"/>
  <c r="FG991" i="62"/>
  <c r="FE991" i="62"/>
  <c r="FD991" i="62"/>
  <c r="FC991" i="62"/>
  <c r="FB991" i="62"/>
  <c r="FA991" i="62"/>
  <c r="ER991" i="62"/>
  <c r="EQ991" i="62"/>
  <c r="EP991" i="62"/>
  <c r="EO991" i="62"/>
  <c r="EN991" i="62"/>
  <c r="EE991" i="62"/>
  <c r="ED991" i="62"/>
  <c r="EC991" i="62"/>
  <c r="EB991" i="62"/>
  <c r="EA991" i="62"/>
  <c r="DZ991" i="62"/>
  <c r="DY991" i="62"/>
  <c r="DX991" i="62"/>
  <c r="CM991" i="62"/>
  <c r="CL991" i="62"/>
  <c r="CK991" i="62"/>
  <c r="CJ991" i="62"/>
  <c r="CD991" i="62"/>
  <c r="BN991" i="62" s="1"/>
  <c r="BF991" i="62" s="1"/>
  <c r="CC991" i="62"/>
  <c r="BM991" i="62" s="1"/>
  <c r="BE991" i="62" s="1"/>
  <c r="CB991" i="62"/>
  <c r="BL991" i="62" s="1"/>
  <c r="BD991" i="62" s="1"/>
  <c r="BR991" i="62"/>
  <c r="BJ991" i="62" s="1"/>
  <c r="BQ991" i="62"/>
  <c r="BI991" i="62" s="1"/>
  <c r="BP991" i="62"/>
  <c r="BH991" i="62" s="1"/>
  <c r="BO991" i="62"/>
  <c r="CV991" i="62" s="1"/>
  <c r="CN991" i="62" s="1"/>
  <c r="BK991" i="62"/>
  <c r="BC991" i="62" s="1"/>
  <c r="FK990" i="62"/>
  <c r="FM990" i="62" s="1"/>
  <c r="FG990" i="62"/>
  <c r="FE990" i="62"/>
  <c r="FD990" i="62"/>
  <c r="FC990" i="62"/>
  <c r="FB990" i="62"/>
  <c r="FA990" i="62"/>
  <c r="ER990" i="62"/>
  <c r="EQ990" i="62"/>
  <c r="EP990" i="62"/>
  <c r="EO990" i="62"/>
  <c r="EN990" i="62"/>
  <c r="EE990" i="62"/>
  <c r="ED990" i="62"/>
  <c r="EC990" i="62"/>
  <c r="EB990" i="62"/>
  <c r="EA990" i="62"/>
  <c r="DZ990" i="62"/>
  <c r="DY990" i="62"/>
  <c r="DX990" i="62"/>
  <c r="CM990" i="62"/>
  <c r="CL990" i="62"/>
  <c r="CK990" i="62"/>
  <c r="CJ990" i="62"/>
  <c r="CD990" i="62"/>
  <c r="BN990" i="62" s="1"/>
  <c r="BF990" i="62" s="1"/>
  <c r="CC990" i="62"/>
  <c r="BM990" i="62" s="1"/>
  <c r="BE990" i="62" s="1"/>
  <c r="CB990" i="62"/>
  <c r="BL990" i="62" s="1"/>
  <c r="BD990" i="62" s="1"/>
  <c r="BR990" i="62"/>
  <c r="BJ990" i="62" s="1"/>
  <c r="BQ990" i="62"/>
  <c r="BI990" i="62" s="1"/>
  <c r="BP990" i="62"/>
  <c r="BH990" i="62" s="1"/>
  <c r="BO990" i="62"/>
  <c r="CV990" i="62" s="1"/>
  <c r="CN990" i="62" s="1"/>
  <c r="BK990" i="62"/>
  <c r="BC990" i="62" s="1"/>
  <c r="FK989" i="62"/>
  <c r="FM989" i="62" s="1"/>
  <c r="FG989" i="62"/>
  <c r="FE989" i="62"/>
  <c r="FD989" i="62"/>
  <c r="FC989" i="62"/>
  <c r="FB989" i="62"/>
  <c r="FA989" i="62"/>
  <c r="ER989" i="62"/>
  <c r="EQ989" i="62"/>
  <c r="EP989" i="62"/>
  <c r="EO989" i="62"/>
  <c r="EN989" i="62"/>
  <c r="EE989" i="62"/>
  <c r="ED989" i="62"/>
  <c r="EC989" i="62"/>
  <c r="EB989" i="62"/>
  <c r="EA989" i="62"/>
  <c r="DZ989" i="62"/>
  <c r="DY989" i="62"/>
  <c r="DX989" i="62"/>
  <c r="CM989" i="62"/>
  <c r="CL989" i="62"/>
  <c r="CK989" i="62"/>
  <c r="CJ989" i="62"/>
  <c r="CD989" i="62"/>
  <c r="BN989" i="62" s="1"/>
  <c r="BF989" i="62" s="1"/>
  <c r="CC989" i="62"/>
  <c r="BM989" i="62" s="1"/>
  <c r="BE989" i="62" s="1"/>
  <c r="CB989" i="62"/>
  <c r="BL989" i="62" s="1"/>
  <c r="BD989" i="62" s="1"/>
  <c r="BR989" i="62"/>
  <c r="BJ989" i="62" s="1"/>
  <c r="BQ989" i="62"/>
  <c r="BI989" i="62" s="1"/>
  <c r="BP989" i="62"/>
  <c r="BH989" i="62" s="1"/>
  <c r="BO989" i="62"/>
  <c r="CV989" i="62" s="1"/>
  <c r="CN989" i="62" s="1"/>
  <c r="BK989" i="62"/>
  <c r="BC989" i="62" s="1"/>
  <c r="FK988" i="62"/>
  <c r="FM988" i="62" s="1"/>
  <c r="FG988" i="62"/>
  <c r="FE988" i="62"/>
  <c r="FD988" i="62"/>
  <c r="FC988" i="62"/>
  <c r="FB988" i="62"/>
  <c r="FA988" i="62"/>
  <c r="ER988" i="62"/>
  <c r="EQ988" i="62"/>
  <c r="EP988" i="62"/>
  <c r="EO988" i="62"/>
  <c r="EN988" i="62"/>
  <c r="EE988" i="62"/>
  <c r="ED988" i="62"/>
  <c r="EC988" i="62"/>
  <c r="EB988" i="62"/>
  <c r="EA988" i="62"/>
  <c r="DZ988" i="62"/>
  <c r="DY988" i="62"/>
  <c r="DX988" i="62"/>
  <c r="CM988" i="62"/>
  <c r="CL988" i="62"/>
  <c r="CK988" i="62"/>
  <c r="CJ988" i="62"/>
  <c r="CD988" i="62"/>
  <c r="BN988" i="62" s="1"/>
  <c r="BF988" i="62" s="1"/>
  <c r="CC988" i="62"/>
  <c r="BM988" i="62" s="1"/>
  <c r="BE988" i="62" s="1"/>
  <c r="CB988" i="62"/>
  <c r="BL988" i="62" s="1"/>
  <c r="BD988" i="62" s="1"/>
  <c r="BR988" i="62"/>
  <c r="BJ988" i="62" s="1"/>
  <c r="BQ988" i="62"/>
  <c r="BI988" i="62" s="1"/>
  <c r="BP988" i="62"/>
  <c r="BH988" i="62" s="1"/>
  <c r="BO988" i="62"/>
  <c r="BK988" i="62"/>
  <c r="BC988" i="62" s="1"/>
  <c r="FK987" i="62"/>
  <c r="FM987" i="62" s="1"/>
  <c r="FG987" i="62"/>
  <c r="FE987" i="62"/>
  <c r="FD987" i="62"/>
  <c r="FC987" i="62"/>
  <c r="FB987" i="62"/>
  <c r="FA987" i="62"/>
  <c r="ER987" i="62"/>
  <c r="EQ987" i="62"/>
  <c r="EP987" i="62"/>
  <c r="EO987" i="62"/>
  <c r="EN987" i="62"/>
  <c r="EE987" i="62"/>
  <c r="ED987" i="62"/>
  <c r="EC987" i="62"/>
  <c r="EB987" i="62"/>
  <c r="EA987" i="62"/>
  <c r="DZ987" i="62"/>
  <c r="DY987" i="62"/>
  <c r="DX987" i="62"/>
  <c r="CM987" i="62"/>
  <c r="CL987" i="62"/>
  <c r="CK987" i="62"/>
  <c r="CJ987" i="62"/>
  <c r="CD987" i="62"/>
  <c r="BN987" i="62" s="1"/>
  <c r="BF987" i="62" s="1"/>
  <c r="CC987" i="62"/>
  <c r="BM987" i="62" s="1"/>
  <c r="BE987" i="62" s="1"/>
  <c r="CB987" i="62"/>
  <c r="BL987" i="62" s="1"/>
  <c r="BD987" i="62" s="1"/>
  <c r="BR987" i="62"/>
  <c r="BJ987" i="62" s="1"/>
  <c r="BQ987" i="62"/>
  <c r="BI987" i="62" s="1"/>
  <c r="BP987" i="62"/>
  <c r="BH987" i="62" s="1"/>
  <c r="BO987" i="62"/>
  <c r="BK987" i="62"/>
  <c r="BC987" i="62" s="1"/>
  <c r="FK986" i="62"/>
  <c r="FM986" i="62" s="1"/>
  <c r="FG986" i="62"/>
  <c r="FE986" i="62"/>
  <c r="FD986" i="62"/>
  <c r="FC986" i="62"/>
  <c r="FB986" i="62"/>
  <c r="FA986" i="62"/>
  <c r="ER986" i="62"/>
  <c r="EQ986" i="62"/>
  <c r="EP986" i="62"/>
  <c r="EO986" i="62"/>
  <c r="EN986" i="62"/>
  <c r="EE986" i="62"/>
  <c r="ED986" i="62"/>
  <c r="EC986" i="62"/>
  <c r="EB986" i="62"/>
  <c r="EA986" i="62"/>
  <c r="DZ986" i="62"/>
  <c r="DY986" i="62"/>
  <c r="DX986" i="62"/>
  <c r="CV986" i="62"/>
  <c r="CN986" i="62" s="1"/>
  <c r="CM986" i="62"/>
  <c r="CL986" i="62"/>
  <c r="CK986" i="62"/>
  <c r="CJ986" i="62"/>
  <c r="CD986" i="62"/>
  <c r="BN986" i="62" s="1"/>
  <c r="BF986" i="62" s="1"/>
  <c r="CC986" i="62"/>
  <c r="BM986" i="62" s="1"/>
  <c r="BE986" i="62" s="1"/>
  <c r="CB986" i="62"/>
  <c r="BL986" i="62" s="1"/>
  <c r="BD986" i="62" s="1"/>
  <c r="BR986" i="62"/>
  <c r="BJ986" i="62" s="1"/>
  <c r="BQ986" i="62"/>
  <c r="BI986" i="62" s="1"/>
  <c r="BP986" i="62"/>
  <c r="BH986" i="62" s="1"/>
  <c r="BO986" i="62"/>
  <c r="BG986" i="62" s="1"/>
  <c r="BK986" i="62"/>
  <c r="BC986" i="62" s="1"/>
  <c r="FK985" i="62"/>
  <c r="FM985" i="62" s="1"/>
  <c r="FG985" i="62"/>
  <c r="FE985" i="62"/>
  <c r="FD985" i="62"/>
  <c r="FC985" i="62"/>
  <c r="FB985" i="62"/>
  <c r="FA985" i="62"/>
  <c r="ER985" i="62"/>
  <c r="EQ985" i="62"/>
  <c r="EP985" i="62"/>
  <c r="EO985" i="62"/>
  <c r="EN985" i="62"/>
  <c r="EE985" i="62"/>
  <c r="ED985" i="62"/>
  <c r="EC985" i="62"/>
  <c r="EB985" i="62"/>
  <c r="EA985" i="62"/>
  <c r="DZ985" i="62"/>
  <c r="DY985" i="62"/>
  <c r="DX985" i="62"/>
  <c r="CM985" i="62"/>
  <c r="CL985" i="62"/>
  <c r="CK985" i="62"/>
  <c r="CJ985" i="62"/>
  <c r="CD985" i="62"/>
  <c r="BN985" i="62" s="1"/>
  <c r="BF985" i="62" s="1"/>
  <c r="CC985" i="62"/>
  <c r="BM985" i="62" s="1"/>
  <c r="BE985" i="62" s="1"/>
  <c r="DR985" i="62" s="1"/>
  <c r="CB985" i="62"/>
  <c r="BL985" i="62" s="1"/>
  <c r="BD985" i="62" s="1"/>
  <c r="BR985" i="62"/>
  <c r="BJ985" i="62" s="1"/>
  <c r="BQ985" i="62"/>
  <c r="BI985" i="62" s="1"/>
  <c r="BP985" i="62"/>
  <c r="BH985" i="62" s="1"/>
  <c r="BO985" i="62"/>
  <c r="BK985" i="62"/>
  <c r="BC985" i="62" s="1"/>
  <c r="FK984" i="62"/>
  <c r="FM984" i="62" s="1"/>
  <c r="FG984" i="62"/>
  <c r="FE984" i="62"/>
  <c r="FD984" i="62"/>
  <c r="FC984" i="62"/>
  <c r="FB984" i="62"/>
  <c r="FA984" i="62"/>
  <c r="ER984" i="62"/>
  <c r="EQ984" i="62"/>
  <c r="EP984" i="62"/>
  <c r="EO984" i="62"/>
  <c r="EN984" i="62"/>
  <c r="EE984" i="62"/>
  <c r="ED984" i="62"/>
  <c r="EC984" i="62"/>
  <c r="EB984" i="62"/>
  <c r="EA984" i="62"/>
  <c r="DZ984" i="62"/>
  <c r="DY984" i="62"/>
  <c r="DX984" i="62"/>
  <c r="CM984" i="62"/>
  <c r="CL984" i="62"/>
  <c r="CK984" i="62"/>
  <c r="CJ984" i="62"/>
  <c r="CD984" i="62"/>
  <c r="BN984" i="62" s="1"/>
  <c r="BF984" i="62" s="1"/>
  <c r="CC984" i="62"/>
  <c r="BM984" i="62" s="1"/>
  <c r="BE984" i="62" s="1"/>
  <c r="CB984" i="62"/>
  <c r="BL984" i="62" s="1"/>
  <c r="BD984" i="62" s="1"/>
  <c r="BR984" i="62"/>
  <c r="BJ984" i="62" s="1"/>
  <c r="BQ984" i="62"/>
  <c r="BI984" i="62" s="1"/>
  <c r="BP984" i="62"/>
  <c r="BH984" i="62" s="1"/>
  <c r="BO984" i="62"/>
  <c r="BK984" i="62"/>
  <c r="BC984" i="62" s="1"/>
  <c r="FK983" i="62"/>
  <c r="FM983" i="62" s="1"/>
  <c r="FG983" i="62"/>
  <c r="FE983" i="62"/>
  <c r="FD983" i="62"/>
  <c r="FC983" i="62"/>
  <c r="FB983" i="62"/>
  <c r="FA983" i="62"/>
  <c r="ER983" i="62"/>
  <c r="EQ983" i="62"/>
  <c r="EP983" i="62"/>
  <c r="EO983" i="62"/>
  <c r="EN983" i="62"/>
  <c r="EE983" i="62"/>
  <c r="ED983" i="62"/>
  <c r="EC983" i="62"/>
  <c r="EB983" i="62"/>
  <c r="EA983" i="62"/>
  <c r="DZ983" i="62"/>
  <c r="DY983" i="62"/>
  <c r="DX983" i="62"/>
  <c r="CM983" i="62"/>
  <c r="CL983" i="62"/>
  <c r="CK983" i="62"/>
  <c r="CJ983" i="62"/>
  <c r="CD983" i="62"/>
  <c r="BN983" i="62" s="1"/>
  <c r="BF983" i="62" s="1"/>
  <c r="CC983" i="62"/>
  <c r="BM983" i="62" s="1"/>
  <c r="BE983" i="62" s="1"/>
  <c r="CB983" i="62"/>
  <c r="BL983" i="62" s="1"/>
  <c r="BD983" i="62" s="1"/>
  <c r="BR983" i="62"/>
  <c r="BJ983" i="62" s="1"/>
  <c r="BQ983" i="62"/>
  <c r="BI983" i="62" s="1"/>
  <c r="BP983" i="62"/>
  <c r="BH983" i="62" s="1"/>
  <c r="BO983" i="62"/>
  <c r="CV983" i="62" s="1"/>
  <c r="BK983" i="62"/>
  <c r="BC983" i="62" s="1"/>
  <c r="FK982" i="62"/>
  <c r="FM982" i="62" s="1"/>
  <c r="FG982" i="62"/>
  <c r="FE982" i="62"/>
  <c r="FD982" i="62"/>
  <c r="FC982" i="62"/>
  <c r="FB982" i="62"/>
  <c r="FA982" i="62"/>
  <c r="ER982" i="62"/>
  <c r="EQ982" i="62"/>
  <c r="EP982" i="62"/>
  <c r="EO982" i="62"/>
  <c r="EN982" i="62"/>
  <c r="EE982" i="62"/>
  <c r="ED982" i="62"/>
  <c r="EC982" i="62"/>
  <c r="EB982" i="62"/>
  <c r="EA982" i="62"/>
  <c r="DZ982" i="62"/>
  <c r="DY982" i="62"/>
  <c r="DX982" i="62"/>
  <c r="CM982" i="62"/>
  <c r="CL982" i="62"/>
  <c r="CK982" i="62"/>
  <c r="CJ982" i="62"/>
  <c r="CD982" i="62"/>
  <c r="BN982" i="62" s="1"/>
  <c r="BF982" i="62" s="1"/>
  <c r="CC982" i="62"/>
  <c r="BM982" i="62" s="1"/>
  <c r="BE982" i="62" s="1"/>
  <c r="CB982" i="62"/>
  <c r="BL982" i="62" s="1"/>
  <c r="BD982" i="62" s="1"/>
  <c r="BR982" i="62"/>
  <c r="BJ982" i="62" s="1"/>
  <c r="BQ982" i="62"/>
  <c r="BI982" i="62" s="1"/>
  <c r="BP982" i="62"/>
  <c r="BH982" i="62" s="1"/>
  <c r="BO982" i="62"/>
  <c r="BK982" i="62"/>
  <c r="BC982" i="62" s="1"/>
  <c r="FK981" i="62"/>
  <c r="FM981" i="62" s="1"/>
  <c r="FG981" i="62"/>
  <c r="FE981" i="62"/>
  <c r="FD981" i="62"/>
  <c r="FC981" i="62"/>
  <c r="FB981" i="62"/>
  <c r="FA981" i="62"/>
  <c r="ER981" i="62"/>
  <c r="EQ981" i="62"/>
  <c r="EP981" i="62"/>
  <c r="EO981" i="62"/>
  <c r="EN981" i="62"/>
  <c r="EE981" i="62"/>
  <c r="ED981" i="62"/>
  <c r="EC981" i="62"/>
  <c r="EB981" i="62"/>
  <c r="EA981" i="62"/>
  <c r="DZ981" i="62"/>
  <c r="DY981" i="62"/>
  <c r="DX981" i="62"/>
  <c r="CM981" i="62"/>
  <c r="CL981" i="62"/>
  <c r="CK981" i="62"/>
  <c r="CJ981" i="62"/>
  <c r="CD981" i="62"/>
  <c r="BN981" i="62" s="1"/>
  <c r="BF981" i="62" s="1"/>
  <c r="CC981" i="62"/>
  <c r="BM981" i="62" s="1"/>
  <c r="BE981" i="62" s="1"/>
  <c r="CB981" i="62"/>
  <c r="BL981" i="62" s="1"/>
  <c r="BD981" i="62" s="1"/>
  <c r="BR981" i="62"/>
  <c r="BJ981" i="62" s="1"/>
  <c r="BQ981" i="62"/>
  <c r="BI981" i="62" s="1"/>
  <c r="BP981" i="62"/>
  <c r="BH981" i="62" s="1"/>
  <c r="BO981" i="62"/>
  <c r="CV981" i="62" s="1"/>
  <c r="BK981" i="62"/>
  <c r="BC981" i="62" s="1"/>
  <c r="FK980" i="62"/>
  <c r="FM980" i="62" s="1"/>
  <c r="FG980" i="62"/>
  <c r="FE980" i="62"/>
  <c r="FD980" i="62"/>
  <c r="FC980" i="62"/>
  <c r="FB980" i="62"/>
  <c r="FA980" i="62"/>
  <c r="ER980" i="62"/>
  <c r="EQ980" i="62"/>
  <c r="EP980" i="62"/>
  <c r="EO980" i="62"/>
  <c r="EN980" i="62"/>
  <c r="EE980" i="62"/>
  <c r="ED980" i="62"/>
  <c r="EC980" i="62"/>
  <c r="EB980" i="62"/>
  <c r="EA980" i="62"/>
  <c r="DZ980" i="62"/>
  <c r="DY980" i="62"/>
  <c r="DX980" i="62"/>
  <c r="CM980" i="62"/>
  <c r="CL980" i="62"/>
  <c r="CK980" i="62"/>
  <c r="CJ980" i="62"/>
  <c r="CD980" i="62"/>
  <c r="BN980" i="62" s="1"/>
  <c r="BF980" i="62" s="1"/>
  <c r="CC980" i="62"/>
  <c r="BM980" i="62" s="1"/>
  <c r="BE980" i="62" s="1"/>
  <c r="CB980" i="62"/>
  <c r="BL980" i="62" s="1"/>
  <c r="BD980" i="62" s="1"/>
  <c r="BR980" i="62"/>
  <c r="BJ980" i="62" s="1"/>
  <c r="BQ980" i="62"/>
  <c r="BI980" i="62" s="1"/>
  <c r="BP980" i="62"/>
  <c r="BH980" i="62" s="1"/>
  <c r="BO980" i="62"/>
  <c r="BK980" i="62"/>
  <c r="BC980" i="62" s="1"/>
  <c r="FK979" i="62"/>
  <c r="FM979" i="62" s="1"/>
  <c r="FG979" i="62"/>
  <c r="FE979" i="62"/>
  <c r="FD979" i="62"/>
  <c r="FC979" i="62"/>
  <c r="FB979" i="62"/>
  <c r="FA979" i="62"/>
  <c r="ER979" i="62"/>
  <c r="EQ979" i="62"/>
  <c r="EP979" i="62"/>
  <c r="EO979" i="62"/>
  <c r="EN979" i="62"/>
  <c r="EE979" i="62"/>
  <c r="ED979" i="62"/>
  <c r="EC979" i="62"/>
  <c r="EB979" i="62"/>
  <c r="EA979" i="62"/>
  <c r="DZ979" i="62"/>
  <c r="DY979" i="62"/>
  <c r="DX979" i="62"/>
  <c r="CM979" i="62"/>
  <c r="CL979" i="62"/>
  <c r="CK979" i="62"/>
  <c r="CJ979" i="62"/>
  <c r="CD979" i="62"/>
  <c r="BN979" i="62" s="1"/>
  <c r="BF979" i="62" s="1"/>
  <c r="CC979" i="62"/>
  <c r="BM979" i="62" s="1"/>
  <c r="BE979" i="62" s="1"/>
  <c r="CB979" i="62"/>
  <c r="BL979" i="62" s="1"/>
  <c r="BD979" i="62" s="1"/>
  <c r="BR979" i="62"/>
  <c r="BJ979" i="62" s="1"/>
  <c r="BQ979" i="62"/>
  <c r="BI979" i="62" s="1"/>
  <c r="BP979" i="62"/>
  <c r="BH979" i="62" s="1"/>
  <c r="BO979" i="62"/>
  <c r="CV979" i="62" s="1"/>
  <c r="CN979" i="62" s="1"/>
  <c r="BK979" i="62"/>
  <c r="BC979" i="62" s="1"/>
  <c r="FK978" i="62"/>
  <c r="FM978" i="62" s="1"/>
  <c r="FG978" i="62"/>
  <c r="FE978" i="62"/>
  <c r="FD978" i="62"/>
  <c r="FC978" i="62"/>
  <c r="FB978" i="62"/>
  <c r="FA978" i="62"/>
  <c r="ER978" i="62"/>
  <c r="EQ978" i="62"/>
  <c r="EP978" i="62"/>
  <c r="EO978" i="62"/>
  <c r="EN978" i="62"/>
  <c r="EE978" i="62"/>
  <c r="ED978" i="62"/>
  <c r="EC978" i="62"/>
  <c r="EB978" i="62"/>
  <c r="EA978" i="62"/>
  <c r="DZ978" i="62"/>
  <c r="DY978" i="62"/>
  <c r="DX978" i="62"/>
  <c r="CM978" i="62"/>
  <c r="CL978" i="62"/>
  <c r="CK978" i="62"/>
  <c r="CJ978" i="62"/>
  <c r="CD978" i="62"/>
  <c r="BN978" i="62" s="1"/>
  <c r="BF978" i="62" s="1"/>
  <c r="CC978" i="62"/>
  <c r="BM978" i="62" s="1"/>
  <c r="BE978" i="62" s="1"/>
  <c r="CB978" i="62"/>
  <c r="BL978" i="62" s="1"/>
  <c r="BD978" i="62" s="1"/>
  <c r="BR978" i="62"/>
  <c r="BJ978" i="62" s="1"/>
  <c r="BQ978" i="62"/>
  <c r="BI978" i="62" s="1"/>
  <c r="BP978" i="62"/>
  <c r="BH978" i="62" s="1"/>
  <c r="BO978" i="62"/>
  <c r="BK978" i="62"/>
  <c r="BC978" i="62" s="1"/>
  <c r="FK977" i="62"/>
  <c r="FM977" i="62" s="1"/>
  <c r="FG977" i="62"/>
  <c r="FE977" i="62"/>
  <c r="FD977" i="62"/>
  <c r="FC977" i="62"/>
  <c r="FB977" i="62"/>
  <c r="FA977" i="62"/>
  <c r="ER977" i="62"/>
  <c r="EQ977" i="62"/>
  <c r="EP977" i="62"/>
  <c r="EO977" i="62"/>
  <c r="EN977" i="62"/>
  <c r="EE977" i="62"/>
  <c r="ED977" i="62"/>
  <c r="EC977" i="62"/>
  <c r="EB977" i="62"/>
  <c r="EA977" i="62"/>
  <c r="DZ977" i="62"/>
  <c r="DY977" i="62"/>
  <c r="DX977" i="62"/>
  <c r="CM977" i="62"/>
  <c r="CL977" i="62"/>
  <c r="CK977" i="62"/>
  <c r="CJ977" i="62"/>
  <c r="CD977" i="62"/>
  <c r="BN977" i="62" s="1"/>
  <c r="BF977" i="62" s="1"/>
  <c r="CC977" i="62"/>
  <c r="BM977" i="62" s="1"/>
  <c r="BE977" i="62" s="1"/>
  <c r="CB977" i="62"/>
  <c r="BL977" i="62" s="1"/>
  <c r="BD977" i="62" s="1"/>
  <c r="BR977" i="62"/>
  <c r="BJ977" i="62" s="1"/>
  <c r="BQ977" i="62"/>
  <c r="BI977" i="62" s="1"/>
  <c r="BP977" i="62"/>
  <c r="BH977" i="62" s="1"/>
  <c r="BO977" i="62"/>
  <c r="CV977" i="62" s="1"/>
  <c r="BK977" i="62"/>
  <c r="BC977" i="62" s="1"/>
  <c r="FK976" i="62"/>
  <c r="FM976" i="62" s="1"/>
  <c r="FG976" i="62"/>
  <c r="FE976" i="62"/>
  <c r="FD976" i="62"/>
  <c r="FC976" i="62"/>
  <c r="FB976" i="62"/>
  <c r="FA976" i="62"/>
  <c r="ER976" i="62"/>
  <c r="EQ976" i="62"/>
  <c r="EP976" i="62"/>
  <c r="EO976" i="62"/>
  <c r="EN976" i="62"/>
  <c r="EE976" i="62"/>
  <c r="ED976" i="62"/>
  <c r="EC976" i="62"/>
  <c r="EB976" i="62"/>
  <c r="EA976" i="62"/>
  <c r="DZ976" i="62"/>
  <c r="DY976" i="62"/>
  <c r="DX976" i="62"/>
  <c r="CM976" i="62"/>
  <c r="CL976" i="62"/>
  <c r="CK976" i="62"/>
  <c r="CJ976" i="62"/>
  <c r="CD976" i="62"/>
  <c r="BN976" i="62" s="1"/>
  <c r="BF976" i="62" s="1"/>
  <c r="CC976" i="62"/>
  <c r="BM976" i="62" s="1"/>
  <c r="BE976" i="62" s="1"/>
  <c r="CB976" i="62"/>
  <c r="BL976" i="62" s="1"/>
  <c r="BD976" i="62" s="1"/>
  <c r="BR976" i="62"/>
  <c r="BJ976" i="62" s="1"/>
  <c r="BQ976" i="62"/>
  <c r="BI976" i="62" s="1"/>
  <c r="BP976" i="62"/>
  <c r="BH976" i="62" s="1"/>
  <c r="BO976" i="62"/>
  <c r="BK976" i="62"/>
  <c r="BC976" i="62" s="1"/>
  <c r="FK975" i="62"/>
  <c r="FM975" i="62" s="1"/>
  <c r="FG975" i="62"/>
  <c r="FE975" i="62"/>
  <c r="FD975" i="62"/>
  <c r="FC975" i="62"/>
  <c r="FB975" i="62"/>
  <c r="FA975" i="62"/>
  <c r="ER975" i="62"/>
  <c r="EQ975" i="62"/>
  <c r="EP975" i="62"/>
  <c r="EO975" i="62"/>
  <c r="EN975" i="62"/>
  <c r="EE975" i="62"/>
  <c r="ED975" i="62"/>
  <c r="EC975" i="62"/>
  <c r="EB975" i="62"/>
  <c r="EA975" i="62"/>
  <c r="DZ975" i="62"/>
  <c r="DY975" i="62"/>
  <c r="DX975" i="62"/>
  <c r="CM975" i="62"/>
  <c r="CL975" i="62"/>
  <c r="CK975" i="62"/>
  <c r="CJ975" i="62"/>
  <c r="CD975" i="62"/>
  <c r="BN975" i="62" s="1"/>
  <c r="BF975" i="62" s="1"/>
  <c r="CC975" i="62"/>
  <c r="BM975" i="62" s="1"/>
  <c r="BE975" i="62" s="1"/>
  <c r="CB975" i="62"/>
  <c r="BL975" i="62" s="1"/>
  <c r="BD975" i="62" s="1"/>
  <c r="DQ975" i="62" s="1"/>
  <c r="BR975" i="62"/>
  <c r="BJ975" i="62" s="1"/>
  <c r="BQ975" i="62"/>
  <c r="BI975" i="62" s="1"/>
  <c r="BP975" i="62"/>
  <c r="BH975" i="62" s="1"/>
  <c r="BO975" i="62"/>
  <c r="BK975" i="62"/>
  <c r="BC975" i="62" s="1"/>
  <c r="FK974" i="62"/>
  <c r="FM974" i="62" s="1"/>
  <c r="FG974" i="62"/>
  <c r="FE974" i="62"/>
  <c r="FD974" i="62"/>
  <c r="FC974" i="62"/>
  <c r="FB974" i="62"/>
  <c r="FA974" i="62"/>
  <c r="ER974" i="62"/>
  <c r="EQ974" i="62"/>
  <c r="EP974" i="62"/>
  <c r="EO974" i="62"/>
  <c r="EN974" i="62"/>
  <c r="EE974" i="62"/>
  <c r="ED974" i="62"/>
  <c r="EC974" i="62"/>
  <c r="EB974" i="62"/>
  <c r="EA974" i="62"/>
  <c r="DZ974" i="62"/>
  <c r="DY974" i="62"/>
  <c r="DX974" i="62"/>
  <c r="CM974" i="62"/>
  <c r="CL974" i="62"/>
  <c r="CK974" i="62"/>
  <c r="CJ974" i="62"/>
  <c r="CD974" i="62"/>
  <c r="BN974" i="62" s="1"/>
  <c r="BF974" i="62" s="1"/>
  <c r="CC974" i="62"/>
  <c r="BM974" i="62" s="1"/>
  <c r="BE974" i="62" s="1"/>
  <c r="CB974" i="62"/>
  <c r="BL974" i="62" s="1"/>
  <c r="BD974" i="62" s="1"/>
  <c r="BR974" i="62"/>
  <c r="BJ974" i="62" s="1"/>
  <c r="BQ974" i="62"/>
  <c r="BI974" i="62" s="1"/>
  <c r="BP974" i="62"/>
  <c r="BH974" i="62" s="1"/>
  <c r="BO974" i="62"/>
  <c r="BK974" i="62"/>
  <c r="BC974" i="62" s="1"/>
  <c r="FK973" i="62"/>
  <c r="FM973" i="62" s="1"/>
  <c r="FG973" i="62"/>
  <c r="FE973" i="62"/>
  <c r="FD973" i="62"/>
  <c r="FC973" i="62"/>
  <c r="FB973" i="62"/>
  <c r="FA973" i="62"/>
  <c r="ER973" i="62"/>
  <c r="EQ973" i="62"/>
  <c r="EP973" i="62"/>
  <c r="EO973" i="62"/>
  <c r="EN973" i="62"/>
  <c r="EE973" i="62"/>
  <c r="ED973" i="62"/>
  <c r="EC973" i="62"/>
  <c r="EB973" i="62"/>
  <c r="EA973" i="62"/>
  <c r="DZ973" i="62"/>
  <c r="DY973" i="62"/>
  <c r="DX973" i="62"/>
  <c r="CM973" i="62"/>
  <c r="CL973" i="62"/>
  <c r="CK973" i="62"/>
  <c r="CJ973" i="62"/>
  <c r="CD973" i="62"/>
  <c r="BN973" i="62" s="1"/>
  <c r="BF973" i="62" s="1"/>
  <c r="CC973" i="62"/>
  <c r="BM973" i="62" s="1"/>
  <c r="BE973" i="62" s="1"/>
  <c r="CB973" i="62"/>
  <c r="BL973" i="62" s="1"/>
  <c r="BD973" i="62" s="1"/>
  <c r="BR973" i="62"/>
  <c r="BJ973" i="62" s="1"/>
  <c r="BQ973" i="62"/>
  <c r="BI973" i="62" s="1"/>
  <c r="BP973" i="62"/>
  <c r="BO973" i="62"/>
  <c r="BK973" i="62"/>
  <c r="BC973" i="62" s="1"/>
  <c r="DP973" i="62" s="1"/>
  <c r="BH973" i="62"/>
  <c r="FK972" i="62"/>
  <c r="FM972" i="62" s="1"/>
  <c r="FG972" i="62"/>
  <c r="FE972" i="62"/>
  <c r="FD972" i="62"/>
  <c r="FC972" i="62"/>
  <c r="FB972" i="62"/>
  <c r="FA972" i="62"/>
  <c r="ER972" i="62"/>
  <c r="EQ972" i="62"/>
  <c r="EP972" i="62"/>
  <c r="EO972" i="62"/>
  <c r="EN972" i="62"/>
  <c r="EE972" i="62"/>
  <c r="ED972" i="62"/>
  <c r="EC972" i="62"/>
  <c r="EB972" i="62"/>
  <c r="EA972" i="62"/>
  <c r="DZ972" i="62"/>
  <c r="DY972" i="62"/>
  <c r="DX972" i="62"/>
  <c r="CM972" i="62"/>
  <c r="CL972" i="62"/>
  <c r="CK972" i="62"/>
  <c r="CJ972" i="62"/>
  <c r="CD972" i="62"/>
  <c r="BN972" i="62" s="1"/>
  <c r="BF972" i="62" s="1"/>
  <c r="CC972" i="62"/>
  <c r="BM972" i="62" s="1"/>
  <c r="BE972" i="62" s="1"/>
  <c r="CB972" i="62"/>
  <c r="BL972" i="62" s="1"/>
  <c r="BD972" i="62" s="1"/>
  <c r="BR972" i="62"/>
  <c r="BJ972" i="62" s="1"/>
  <c r="BQ972" i="62"/>
  <c r="BI972" i="62" s="1"/>
  <c r="BP972" i="62"/>
  <c r="BH972" i="62" s="1"/>
  <c r="BO972" i="62"/>
  <c r="CV972" i="62" s="1"/>
  <c r="BK972" i="62"/>
  <c r="BC972" i="62" s="1"/>
  <c r="FK971" i="62"/>
  <c r="FM971" i="62" s="1"/>
  <c r="FG971" i="62"/>
  <c r="FE971" i="62"/>
  <c r="FD971" i="62"/>
  <c r="FC971" i="62"/>
  <c r="FB971" i="62"/>
  <c r="FA971" i="62"/>
  <c r="ER971" i="62"/>
  <c r="EQ971" i="62"/>
  <c r="EP971" i="62"/>
  <c r="EO971" i="62"/>
  <c r="EN971" i="62"/>
  <c r="EE971" i="62"/>
  <c r="ED971" i="62"/>
  <c r="EC971" i="62"/>
  <c r="EB971" i="62"/>
  <c r="EA971" i="62"/>
  <c r="DZ971" i="62"/>
  <c r="DY971" i="62"/>
  <c r="DX971" i="62"/>
  <c r="CM971" i="62"/>
  <c r="CL971" i="62"/>
  <c r="CK971" i="62"/>
  <c r="CJ971" i="62"/>
  <c r="CD971" i="62"/>
  <c r="BN971" i="62" s="1"/>
  <c r="BF971" i="62" s="1"/>
  <c r="CC971" i="62"/>
  <c r="BM971" i="62" s="1"/>
  <c r="BE971" i="62" s="1"/>
  <c r="CB971" i="62"/>
  <c r="BL971" i="62" s="1"/>
  <c r="BD971" i="62" s="1"/>
  <c r="BR971" i="62"/>
  <c r="BJ971" i="62" s="1"/>
  <c r="BQ971" i="62"/>
  <c r="BI971" i="62" s="1"/>
  <c r="BP971" i="62"/>
  <c r="BH971" i="62" s="1"/>
  <c r="BO971" i="62"/>
  <c r="CV971" i="62" s="1"/>
  <c r="CN971" i="62" s="1"/>
  <c r="BK971" i="62"/>
  <c r="BC971" i="62" s="1"/>
  <c r="DP971" i="62" s="1"/>
  <c r="FK970" i="62"/>
  <c r="FM970" i="62" s="1"/>
  <c r="FG970" i="62"/>
  <c r="FE970" i="62"/>
  <c r="FD970" i="62"/>
  <c r="FC970" i="62"/>
  <c r="FB970" i="62"/>
  <c r="FA970" i="62"/>
  <c r="ER970" i="62"/>
  <c r="EQ970" i="62"/>
  <c r="EP970" i="62"/>
  <c r="EO970" i="62"/>
  <c r="EN970" i="62"/>
  <c r="EE970" i="62"/>
  <c r="ED970" i="62"/>
  <c r="EC970" i="62"/>
  <c r="EB970" i="62"/>
  <c r="EA970" i="62"/>
  <c r="DZ970" i="62"/>
  <c r="DY970" i="62"/>
  <c r="DX970" i="62"/>
  <c r="CM970" i="62"/>
  <c r="CL970" i="62"/>
  <c r="CK970" i="62"/>
  <c r="CJ970" i="62"/>
  <c r="CD970" i="62"/>
  <c r="BN970" i="62" s="1"/>
  <c r="BF970" i="62" s="1"/>
  <c r="CC970" i="62"/>
  <c r="BM970" i="62" s="1"/>
  <c r="BE970" i="62" s="1"/>
  <c r="CB970" i="62"/>
  <c r="BL970" i="62" s="1"/>
  <c r="BD970" i="62" s="1"/>
  <c r="BR970" i="62"/>
  <c r="BJ970" i="62" s="1"/>
  <c r="BQ970" i="62"/>
  <c r="BI970" i="62" s="1"/>
  <c r="BP970" i="62"/>
  <c r="BH970" i="62" s="1"/>
  <c r="BO970" i="62"/>
  <c r="CV970" i="62" s="1"/>
  <c r="BK970" i="62"/>
  <c r="BC970" i="62" s="1"/>
  <c r="FK969" i="62"/>
  <c r="FM969" i="62" s="1"/>
  <c r="FG969" i="62"/>
  <c r="FE969" i="62"/>
  <c r="FD969" i="62"/>
  <c r="FC969" i="62"/>
  <c r="FB969" i="62"/>
  <c r="FA969" i="62"/>
  <c r="ER969" i="62"/>
  <c r="EQ969" i="62"/>
  <c r="EP969" i="62"/>
  <c r="EO969" i="62"/>
  <c r="EN969" i="62"/>
  <c r="EE969" i="62"/>
  <c r="ED969" i="62"/>
  <c r="EC969" i="62"/>
  <c r="EB969" i="62"/>
  <c r="EA969" i="62"/>
  <c r="DZ969" i="62"/>
  <c r="DY969" i="62"/>
  <c r="DX969" i="62"/>
  <c r="CM969" i="62"/>
  <c r="CL969" i="62"/>
  <c r="CK969" i="62"/>
  <c r="CJ969" i="62"/>
  <c r="CD969" i="62"/>
  <c r="BN969" i="62" s="1"/>
  <c r="BF969" i="62" s="1"/>
  <c r="CC969" i="62"/>
  <c r="BM969" i="62" s="1"/>
  <c r="BE969" i="62" s="1"/>
  <c r="CB969" i="62"/>
  <c r="BL969" i="62" s="1"/>
  <c r="BD969" i="62" s="1"/>
  <c r="BR969" i="62"/>
  <c r="BJ969" i="62" s="1"/>
  <c r="BQ969" i="62"/>
  <c r="BI969" i="62" s="1"/>
  <c r="BP969" i="62"/>
  <c r="BH969" i="62" s="1"/>
  <c r="BO969" i="62"/>
  <c r="BK969" i="62"/>
  <c r="BC969" i="62" s="1"/>
  <c r="FK968" i="62"/>
  <c r="FM968" i="62" s="1"/>
  <c r="FG968" i="62"/>
  <c r="FE968" i="62"/>
  <c r="FD968" i="62"/>
  <c r="FC968" i="62"/>
  <c r="FB968" i="62"/>
  <c r="FA968" i="62"/>
  <c r="ER968" i="62"/>
  <c r="EQ968" i="62"/>
  <c r="EP968" i="62"/>
  <c r="EO968" i="62"/>
  <c r="EN968" i="62"/>
  <c r="EE968" i="62"/>
  <c r="ED968" i="62"/>
  <c r="EC968" i="62"/>
  <c r="EB968" i="62"/>
  <c r="EA968" i="62"/>
  <c r="DZ968" i="62"/>
  <c r="DY968" i="62"/>
  <c r="DX968" i="62"/>
  <c r="CM968" i="62"/>
  <c r="CL968" i="62"/>
  <c r="CK968" i="62"/>
  <c r="CJ968" i="62"/>
  <c r="CD968" i="62"/>
  <c r="BN968" i="62" s="1"/>
  <c r="BF968" i="62" s="1"/>
  <c r="CC968" i="62"/>
  <c r="BM968" i="62" s="1"/>
  <c r="BE968" i="62" s="1"/>
  <c r="CB968" i="62"/>
  <c r="BL968" i="62" s="1"/>
  <c r="BD968" i="62" s="1"/>
  <c r="BR968" i="62"/>
  <c r="BJ968" i="62" s="1"/>
  <c r="BQ968" i="62"/>
  <c r="BI968" i="62" s="1"/>
  <c r="BP968" i="62"/>
  <c r="BH968" i="62" s="1"/>
  <c r="BO968" i="62"/>
  <c r="CV968" i="62" s="1"/>
  <c r="BK968" i="62"/>
  <c r="BC968" i="62" s="1"/>
  <c r="FK967" i="62"/>
  <c r="FM967" i="62" s="1"/>
  <c r="FG967" i="62"/>
  <c r="FE967" i="62"/>
  <c r="FD967" i="62"/>
  <c r="FC967" i="62"/>
  <c r="FB967" i="62"/>
  <c r="FA967" i="62"/>
  <c r="ER967" i="62"/>
  <c r="EQ967" i="62"/>
  <c r="EP967" i="62"/>
  <c r="EO967" i="62"/>
  <c r="EN967" i="62"/>
  <c r="EE967" i="62"/>
  <c r="ED967" i="62"/>
  <c r="EC967" i="62"/>
  <c r="EB967" i="62"/>
  <c r="EA967" i="62"/>
  <c r="DZ967" i="62"/>
  <c r="DY967" i="62"/>
  <c r="DX967" i="62"/>
  <c r="CM967" i="62"/>
  <c r="CL967" i="62"/>
  <c r="CK967" i="62"/>
  <c r="CJ967" i="62"/>
  <c r="CD967" i="62"/>
  <c r="BN967" i="62" s="1"/>
  <c r="BF967" i="62" s="1"/>
  <c r="CC967" i="62"/>
  <c r="BM967" i="62" s="1"/>
  <c r="BE967" i="62" s="1"/>
  <c r="CB967" i="62"/>
  <c r="BL967" i="62" s="1"/>
  <c r="BD967" i="62" s="1"/>
  <c r="BR967" i="62"/>
  <c r="BJ967" i="62" s="1"/>
  <c r="BQ967" i="62"/>
  <c r="BI967" i="62" s="1"/>
  <c r="BP967" i="62"/>
  <c r="BH967" i="62" s="1"/>
  <c r="BO967" i="62"/>
  <c r="CV967" i="62" s="1"/>
  <c r="CN967" i="62" s="1"/>
  <c r="BK967" i="62"/>
  <c r="BC967" i="62" s="1"/>
  <c r="FK966" i="62"/>
  <c r="FM966" i="62" s="1"/>
  <c r="FG966" i="62"/>
  <c r="FE966" i="62"/>
  <c r="FD966" i="62"/>
  <c r="FC966" i="62"/>
  <c r="FB966" i="62"/>
  <c r="FA966" i="62"/>
  <c r="ER966" i="62"/>
  <c r="EQ966" i="62"/>
  <c r="EP966" i="62"/>
  <c r="EO966" i="62"/>
  <c r="EN966" i="62"/>
  <c r="EE966" i="62"/>
  <c r="ED966" i="62"/>
  <c r="EC966" i="62"/>
  <c r="EB966" i="62"/>
  <c r="EA966" i="62"/>
  <c r="DZ966" i="62"/>
  <c r="DY966" i="62"/>
  <c r="DX966" i="62"/>
  <c r="CM966" i="62"/>
  <c r="CL966" i="62"/>
  <c r="CK966" i="62"/>
  <c r="CJ966" i="62"/>
  <c r="CD966" i="62"/>
  <c r="BN966" i="62" s="1"/>
  <c r="BF966" i="62" s="1"/>
  <c r="CC966" i="62"/>
  <c r="BM966" i="62" s="1"/>
  <c r="BE966" i="62" s="1"/>
  <c r="CB966" i="62"/>
  <c r="BL966" i="62" s="1"/>
  <c r="BD966" i="62" s="1"/>
  <c r="BR966" i="62"/>
  <c r="BJ966" i="62" s="1"/>
  <c r="BQ966" i="62"/>
  <c r="BI966" i="62" s="1"/>
  <c r="BP966" i="62"/>
  <c r="BH966" i="62" s="1"/>
  <c r="BO966" i="62"/>
  <c r="BK966" i="62"/>
  <c r="BC966" i="62" s="1"/>
  <c r="FK965" i="62"/>
  <c r="FM965" i="62" s="1"/>
  <c r="FG965" i="62"/>
  <c r="FE965" i="62"/>
  <c r="FD965" i="62"/>
  <c r="FC965" i="62"/>
  <c r="FB965" i="62"/>
  <c r="FA965" i="62"/>
  <c r="ER965" i="62"/>
  <c r="EQ965" i="62"/>
  <c r="EP965" i="62"/>
  <c r="EO965" i="62"/>
  <c r="EN965" i="62"/>
  <c r="EE965" i="62"/>
  <c r="ED965" i="62"/>
  <c r="EC965" i="62"/>
  <c r="EB965" i="62"/>
  <c r="EA965" i="62"/>
  <c r="DZ965" i="62"/>
  <c r="DY965" i="62"/>
  <c r="DX965" i="62"/>
  <c r="CM965" i="62"/>
  <c r="CL965" i="62"/>
  <c r="CK965" i="62"/>
  <c r="CJ965" i="62"/>
  <c r="CD965" i="62"/>
  <c r="BN965" i="62" s="1"/>
  <c r="BF965" i="62" s="1"/>
  <c r="CC965" i="62"/>
  <c r="BM965" i="62" s="1"/>
  <c r="BE965" i="62" s="1"/>
  <c r="CB965" i="62"/>
  <c r="BL965" i="62" s="1"/>
  <c r="BD965" i="62" s="1"/>
  <c r="BR965" i="62"/>
  <c r="BJ965" i="62" s="1"/>
  <c r="BQ965" i="62"/>
  <c r="BI965" i="62" s="1"/>
  <c r="BP965" i="62"/>
  <c r="BH965" i="62" s="1"/>
  <c r="BO965" i="62"/>
  <c r="BK965" i="62"/>
  <c r="BC965" i="62" s="1"/>
  <c r="FK964" i="62"/>
  <c r="FM964" i="62" s="1"/>
  <c r="FG964" i="62"/>
  <c r="FE964" i="62"/>
  <c r="FD964" i="62"/>
  <c r="FC964" i="62"/>
  <c r="FB964" i="62"/>
  <c r="FA964" i="62"/>
  <c r="ER964" i="62"/>
  <c r="EQ964" i="62"/>
  <c r="EP964" i="62"/>
  <c r="EO964" i="62"/>
  <c r="EN964" i="62"/>
  <c r="EE964" i="62"/>
  <c r="ED964" i="62"/>
  <c r="EC964" i="62"/>
  <c r="EB964" i="62"/>
  <c r="EA964" i="62"/>
  <c r="DZ964" i="62"/>
  <c r="DY964" i="62"/>
  <c r="DX964" i="62"/>
  <c r="CM964" i="62"/>
  <c r="CL964" i="62"/>
  <c r="CK964" i="62"/>
  <c r="CJ964" i="62"/>
  <c r="CD964" i="62"/>
  <c r="BN964" i="62" s="1"/>
  <c r="BF964" i="62" s="1"/>
  <c r="CC964" i="62"/>
  <c r="BM964" i="62" s="1"/>
  <c r="BE964" i="62" s="1"/>
  <c r="CB964" i="62"/>
  <c r="BL964" i="62" s="1"/>
  <c r="BD964" i="62" s="1"/>
  <c r="BR964" i="62"/>
  <c r="BJ964" i="62" s="1"/>
  <c r="BQ964" i="62"/>
  <c r="BI964" i="62" s="1"/>
  <c r="BP964" i="62"/>
  <c r="BH964" i="62" s="1"/>
  <c r="BO964" i="62"/>
  <c r="CV964" i="62" s="1"/>
  <c r="BK964" i="62"/>
  <c r="BC964" i="62" s="1"/>
  <c r="FK963" i="62"/>
  <c r="FM963" i="62" s="1"/>
  <c r="FG963" i="62"/>
  <c r="FE963" i="62"/>
  <c r="FD963" i="62"/>
  <c r="FC963" i="62"/>
  <c r="FB963" i="62"/>
  <c r="FA963" i="62"/>
  <c r="ER963" i="62"/>
  <c r="EQ963" i="62"/>
  <c r="EP963" i="62"/>
  <c r="EO963" i="62"/>
  <c r="EN963" i="62"/>
  <c r="EE963" i="62"/>
  <c r="ED963" i="62"/>
  <c r="EC963" i="62"/>
  <c r="EB963" i="62"/>
  <c r="EA963" i="62"/>
  <c r="DZ963" i="62"/>
  <c r="DY963" i="62"/>
  <c r="DX963" i="62"/>
  <c r="CM963" i="62"/>
  <c r="CL963" i="62"/>
  <c r="CK963" i="62"/>
  <c r="CJ963" i="62"/>
  <c r="CD963" i="62"/>
  <c r="BN963" i="62" s="1"/>
  <c r="BF963" i="62" s="1"/>
  <c r="CC963" i="62"/>
  <c r="BM963" i="62" s="1"/>
  <c r="BE963" i="62" s="1"/>
  <c r="CB963" i="62"/>
  <c r="BL963" i="62" s="1"/>
  <c r="BD963" i="62" s="1"/>
  <c r="BR963" i="62"/>
  <c r="BJ963" i="62" s="1"/>
  <c r="BQ963" i="62"/>
  <c r="BI963" i="62" s="1"/>
  <c r="BP963" i="62"/>
  <c r="BH963" i="62" s="1"/>
  <c r="BO963" i="62"/>
  <c r="CV963" i="62" s="1"/>
  <c r="BK963" i="62"/>
  <c r="BC963" i="62" s="1"/>
  <c r="FK962" i="62"/>
  <c r="FM962" i="62" s="1"/>
  <c r="FG962" i="62"/>
  <c r="FE962" i="62"/>
  <c r="FD962" i="62"/>
  <c r="FC962" i="62"/>
  <c r="FB962" i="62"/>
  <c r="FA962" i="62"/>
  <c r="ER962" i="62"/>
  <c r="EQ962" i="62"/>
  <c r="EP962" i="62"/>
  <c r="EO962" i="62"/>
  <c r="EN962" i="62"/>
  <c r="EE962" i="62"/>
  <c r="ED962" i="62"/>
  <c r="EC962" i="62"/>
  <c r="EB962" i="62"/>
  <c r="EA962" i="62"/>
  <c r="DZ962" i="62"/>
  <c r="DY962" i="62"/>
  <c r="DX962" i="62"/>
  <c r="CM962" i="62"/>
  <c r="CL962" i="62"/>
  <c r="CK962" i="62"/>
  <c r="CJ962" i="62"/>
  <c r="CD962" i="62"/>
  <c r="BN962" i="62" s="1"/>
  <c r="BF962" i="62" s="1"/>
  <c r="CC962" i="62"/>
  <c r="BM962" i="62" s="1"/>
  <c r="BE962" i="62" s="1"/>
  <c r="CB962" i="62"/>
  <c r="BL962" i="62" s="1"/>
  <c r="BD962" i="62" s="1"/>
  <c r="BR962" i="62"/>
  <c r="BJ962" i="62" s="1"/>
  <c r="BQ962" i="62"/>
  <c r="BI962" i="62" s="1"/>
  <c r="BP962" i="62"/>
  <c r="BH962" i="62" s="1"/>
  <c r="BO962" i="62"/>
  <c r="CV962" i="62" s="1"/>
  <c r="BK962" i="62"/>
  <c r="BC962" i="62" s="1"/>
  <c r="FK961" i="62"/>
  <c r="FM961" i="62" s="1"/>
  <c r="FG961" i="62"/>
  <c r="FE961" i="62"/>
  <c r="FD961" i="62"/>
  <c r="FC961" i="62"/>
  <c r="FB961" i="62"/>
  <c r="FA961" i="62"/>
  <c r="ER961" i="62"/>
  <c r="EQ961" i="62"/>
  <c r="EP961" i="62"/>
  <c r="EO961" i="62"/>
  <c r="EN961" i="62"/>
  <c r="EE961" i="62"/>
  <c r="ED961" i="62"/>
  <c r="EC961" i="62"/>
  <c r="EB961" i="62"/>
  <c r="EA961" i="62"/>
  <c r="DZ961" i="62"/>
  <c r="DY961" i="62"/>
  <c r="DX961" i="62"/>
  <c r="CM961" i="62"/>
  <c r="CL961" i="62"/>
  <c r="CK961" i="62"/>
  <c r="CJ961" i="62"/>
  <c r="CD961" i="62"/>
  <c r="BN961" i="62" s="1"/>
  <c r="BF961" i="62" s="1"/>
  <c r="CC961" i="62"/>
  <c r="BM961" i="62" s="1"/>
  <c r="BE961" i="62" s="1"/>
  <c r="CB961" i="62"/>
  <c r="BL961" i="62" s="1"/>
  <c r="BD961" i="62" s="1"/>
  <c r="BR961" i="62"/>
  <c r="BJ961" i="62" s="1"/>
  <c r="BQ961" i="62"/>
  <c r="BI961" i="62" s="1"/>
  <c r="BP961" i="62"/>
  <c r="BH961" i="62" s="1"/>
  <c r="BO961" i="62"/>
  <c r="CV961" i="62" s="1"/>
  <c r="CN961" i="62" s="1"/>
  <c r="BK961" i="62"/>
  <c r="BC961" i="62" s="1"/>
  <c r="FK960" i="62"/>
  <c r="FM960" i="62" s="1"/>
  <c r="FG960" i="62"/>
  <c r="FE960" i="62"/>
  <c r="FD960" i="62"/>
  <c r="FC960" i="62"/>
  <c r="FB960" i="62"/>
  <c r="FA960" i="62"/>
  <c r="ER960" i="62"/>
  <c r="EQ960" i="62"/>
  <c r="EP960" i="62"/>
  <c r="EO960" i="62"/>
  <c r="EN960" i="62"/>
  <c r="EE960" i="62"/>
  <c r="ED960" i="62"/>
  <c r="EC960" i="62"/>
  <c r="EB960" i="62"/>
  <c r="EA960" i="62"/>
  <c r="DZ960" i="62"/>
  <c r="DY960" i="62"/>
  <c r="DX960" i="62"/>
  <c r="CM960" i="62"/>
  <c r="CL960" i="62"/>
  <c r="CK960" i="62"/>
  <c r="CJ960" i="62"/>
  <c r="CD960" i="62"/>
  <c r="BN960" i="62" s="1"/>
  <c r="BF960" i="62" s="1"/>
  <c r="CC960" i="62"/>
  <c r="BM960" i="62" s="1"/>
  <c r="BE960" i="62" s="1"/>
  <c r="CB960" i="62"/>
  <c r="BL960" i="62" s="1"/>
  <c r="BD960" i="62" s="1"/>
  <c r="BR960" i="62"/>
  <c r="BJ960" i="62" s="1"/>
  <c r="BQ960" i="62"/>
  <c r="BI960" i="62" s="1"/>
  <c r="BP960" i="62"/>
  <c r="BH960" i="62" s="1"/>
  <c r="BO960" i="62"/>
  <c r="CV960" i="62" s="1"/>
  <c r="BK960" i="62"/>
  <c r="BC960" i="62" s="1"/>
  <c r="FK959" i="62"/>
  <c r="FM959" i="62" s="1"/>
  <c r="FG959" i="62"/>
  <c r="FE959" i="62"/>
  <c r="FD959" i="62"/>
  <c r="FC959" i="62"/>
  <c r="FB959" i="62"/>
  <c r="FA959" i="62"/>
  <c r="ER959" i="62"/>
  <c r="EQ959" i="62"/>
  <c r="EP959" i="62"/>
  <c r="EO959" i="62"/>
  <c r="EN959" i="62"/>
  <c r="EE959" i="62"/>
  <c r="ED959" i="62"/>
  <c r="EC959" i="62"/>
  <c r="EB959" i="62"/>
  <c r="EA959" i="62"/>
  <c r="DZ959" i="62"/>
  <c r="DY959" i="62"/>
  <c r="DX959" i="62"/>
  <c r="CM959" i="62"/>
  <c r="CL959" i="62"/>
  <c r="CK959" i="62"/>
  <c r="CJ959" i="62"/>
  <c r="CD959" i="62"/>
  <c r="BN959" i="62" s="1"/>
  <c r="BF959" i="62" s="1"/>
  <c r="CC959" i="62"/>
  <c r="BM959" i="62" s="1"/>
  <c r="BE959" i="62" s="1"/>
  <c r="CB959" i="62"/>
  <c r="BL959" i="62" s="1"/>
  <c r="BD959" i="62" s="1"/>
  <c r="BR959" i="62"/>
  <c r="BJ959" i="62" s="1"/>
  <c r="BQ959" i="62"/>
  <c r="BI959" i="62" s="1"/>
  <c r="BP959" i="62"/>
  <c r="BH959" i="62" s="1"/>
  <c r="BO959" i="62"/>
  <c r="CV959" i="62" s="1"/>
  <c r="CN959" i="62" s="1"/>
  <c r="BK959" i="62"/>
  <c r="BC959" i="62" s="1"/>
  <c r="FK958" i="62"/>
  <c r="FM958" i="62" s="1"/>
  <c r="FG958" i="62"/>
  <c r="FE958" i="62"/>
  <c r="FD958" i="62"/>
  <c r="FC958" i="62"/>
  <c r="FB958" i="62"/>
  <c r="FA958" i="62"/>
  <c r="ER958" i="62"/>
  <c r="EQ958" i="62"/>
  <c r="EP958" i="62"/>
  <c r="EO958" i="62"/>
  <c r="EN958" i="62"/>
  <c r="EE958" i="62"/>
  <c r="ED958" i="62"/>
  <c r="EC958" i="62"/>
  <c r="EB958" i="62"/>
  <c r="EA958" i="62"/>
  <c r="DZ958" i="62"/>
  <c r="DY958" i="62"/>
  <c r="DX958" i="62"/>
  <c r="CM958" i="62"/>
  <c r="CL958" i="62"/>
  <c r="CK958" i="62"/>
  <c r="CJ958" i="62"/>
  <c r="CD958" i="62"/>
  <c r="BN958" i="62" s="1"/>
  <c r="BF958" i="62" s="1"/>
  <c r="CC958" i="62"/>
  <c r="BM958" i="62" s="1"/>
  <c r="BE958" i="62" s="1"/>
  <c r="CB958" i="62"/>
  <c r="BL958" i="62" s="1"/>
  <c r="BD958" i="62" s="1"/>
  <c r="BR958" i="62"/>
  <c r="BJ958" i="62" s="1"/>
  <c r="BQ958" i="62"/>
  <c r="BI958" i="62" s="1"/>
  <c r="BP958" i="62"/>
  <c r="BH958" i="62" s="1"/>
  <c r="BO958" i="62"/>
  <c r="CV958" i="62" s="1"/>
  <c r="BK958" i="62"/>
  <c r="BC958" i="62" s="1"/>
  <c r="FK957" i="62"/>
  <c r="FM957" i="62" s="1"/>
  <c r="FG957" i="62"/>
  <c r="FE957" i="62"/>
  <c r="FD957" i="62"/>
  <c r="FC957" i="62"/>
  <c r="FB957" i="62"/>
  <c r="FA957" i="62"/>
  <c r="ER957" i="62"/>
  <c r="EQ957" i="62"/>
  <c r="EP957" i="62"/>
  <c r="EO957" i="62"/>
  <c r="EN957" i="62"/>
  <c r="EE957" i="62"/>
  <c r="ED957" i="62"/>
  <c r="EC957" i="62"/>
  <c r="EB957" i="62"/>
  <c r="EA957" i="62"/>
  <c r="DZ957" i="62"/>
  <c r="DY957" i="62"/>
  <c r="DX957" i="62"/>
  <c r="CM957" i="62"/>
  <c r="CL957" i="62"/>
  <c r="CK957" i="62"/>
  <c r="CJ957" i="62"/>
  <c r="CD957" i="62"/>
  <c r="BN957" i="62" s="1"/>
  <c r="BF957" i="62" s="1"/>
  <c r="CC957" i="62"/>
  <c r="BM957" i="62" s="1"/>
  <c r="BE957" i="62" s="1"/>
  <c r="CB957" i="62"/>
  <c r="BL957" i="62" s="1"/>
  <c r="BD957" i="62" s="1"/>
  <c r="BR957" i="62"/>
  <c r="BJ957" i="62" s="1"/>
  <c r="BQ957" i="62"/>
  <c r="BI957" i="62" s="1"/>
  <c r="BP957" i="62"/>
  <c r="BH957" i="62" s="1"/>
  <c r="BO957" i="62"/>
  <c r="CV957" i="62" s="1"/>
  <c r="BK957" i="62"/>
  <c r="BC957" i="62" s="1"/>
  <c r="FK956" i="62"/>
  <c r="FM956" i="62" s="1"/>
  <c r="FG956" i="62"/>
  <c r="FE956" i="62"/>
  <c r="FD956" i="62"/>
  <c r="FC956" i="62"/>
  <c r="FB956" i="62"/>
  <c r="FA956" i="62"/>
  <c r="ER956" i="62"/>
  <c r="EQ956" i="62"/>
  <c r="EP956" i="62"/>
  <c r="EO956" i="62"/>
  <c r="EN956" i="62"/>
  <c r="EE956" i="62"/>
  <c r="ED956" i="62"/>
  <c r="EC956" i="62"/>
  <c r="EB956" i="62"/>
  <c r="EA956" i="62"/>
  <c r="DZ956" i="62"/>
  <c r="DY956" i="62"/>
  <c r="DX956" i="62"/>
  <c r="CM956" i="62"/>
  <c r="CL956" i="62"/>
  <c r="CK956" i="62"/>
  <c r="CJ956" i="62"/>
  <c r="CD956" i="62"/>
  <c r="BN956" i="62" s="1"/>
  <c r="BF956" i="62" s="1"/>
  <c r="CC956" i="62"/>
  <c r="BM956" i="62" s="1"/>
  <c r="BE956" i="62" s="1"/>
  <c r="CB956" i="62"/>
  <c r="BL956" i="62" s="1"/>
  <c r="BD956" i="62" s="1"/>
  <c r="BR956" i="62"/>
  <c r="BJ956" i="62" s="1"/>
  <c r="BQ956" i="62"/>
  <c r="BI956" i="62" s="1"/>
  <c r="BP956" i="62"/>
  <c r="BH956" i="62" s="1"/>
  <c r="BO956" i="62"/>
  <c r="BK956" i="62"/>
  <c r="BC956" i="62" s="1"/>
  <c r="FK955" i="62"/>
  <c r="FM955" i="62" s="1"/>
  <c r="FG955" i="62"/>
  <c r="FE955" i="62"/>
  <c r="FD955" i="62"/>
  <c r="FC955" i="62"/>
  <c r="FB955" i="62"/>
  <c r="FA955" i="62"/>
  <c r="ER955" i="62"/>
  <c r="EQ955" i="62"/>
  <c r="EP955" i="62"/>
  <c r="EO955" i="62"/>
  <c r="EN955" i="62"/>
  <c r="EE955" i="62"/>
  <c r="ED955" i="62"/>
  <c r="EC955" i="62"/>
  <c r="EB955" i="62"/>
  <c r="EA955" i="62"/>
  <c r="DZ955" i="62"/>
  <c r="DY955" i="62"/>
  <c r="DX955" i="62"/>
  <c r="CM955" i="62"/>
  <c r="CL955" i="62"/>
  <c r="CK955" i="62"/>
  <c r="CJ955" i="62"/>
  <c r="CD955" i="62"/>
  <c r="BN955" i="62" s="1"/>
  <c r="BF955" i="62" s="1"/>
  <c r="CC955" i="62"/>
  <c r="BM955" i="62" s="1"/>
  <c r="BE955" i="62" s="1"/>
  <c r="CB955" i="62"/>
  <c r="BL955" i="62" s="1"/>
  <c r="BD955" i="62" s="1"/>
  <c r="BR955" i="62"/>
  <c r="BJ955" i="62" s="1"/>
  <c r="BQ955" i="62"/>
  <c r="BI955" i="62" s="1"/>
  <c r="BP955" i="62"/>
  <c r="BH955" i="62" s="1"/>
  <c r="BO955" i="62"/>
  <c r="BK955" i="62"/>
  <c r="BC955" i="62" s="1"/>
  <c r="FK954" i="62"/>
  <c r="FM954" i="62" s="1"/>
  <c r="FG954" i="62"/>
  <c r="FE954" i="62"/>
  <c r="FD954" i="62"/>
  <c r="FC954" i="62"/>
  <c r="FB954" i="62"/>
  <c r="FA954" i="62"/>
  <c r="ER954" i="62"/>
  <c r="EQ954" i="62"/>
  <c r="EP954" i="62"/>
  <c r="EO954" i="62"/>
  <c r="EN954" i="62"/>
  <c r="EE954" i="62"/>
  <c r="ED954" i="62"/>
  <c r="EC954" i="62"/>
  <c r="EB954" i="62"/>
  <c r="EA954" i="62"/>
  <c r="DZ954" i="62"/>
  <c r="DY954" i="62"/>
  <c r="DX954" i="62"/>
  <c r="CM954" i="62"/>
  <c r="CL954" i="62"/>
  <c r="CK954" i="62"/>
  <c r="CJ954" i="62"/>
  <c r="CD954" i="62"/>
  <c r="CC954" i="62"/>
  <c r="CB954" i="62"/>
  <c r="BL954" i="62" s="1"/>
  <c r="BR954" i="62"/>
  <c r="BQ954" i="62"/>
  <c r="BP954" i="62"/>
  <c r="BH954" i="62" s="1"/>
  <c r="BO954" i="62"/>
  <c r="BK954" i="62"/>
  <c r="FK953" i="62"/>
  <c r="FM953" i="62" s="1"/>
  <c r="FG953" i="62"/>
  <c r="FE953" i="62"/>
  <c r="FD953" i="62"/>
  <c r="FC953" i="62"/>
  <c r="FB953" i="62"/>
  <c r="FA953" i="62"/>
  <c r="ER953" i="62"/>
  <c r="EQ953" i="62"/>
  <c r="EP953" i="62"/>
  <c r="EO953" i="62"/>
  <c r="EN953" i="62"/>
  <c r="EE953" i="62"/>
  <c r="ED953" i="62"/>
  <c r="EC953" i="62"/>
  <c r="EB953" i="62"/>
  <c r="EA953" i="62"/>
  <c r="DZ953" i="62"/>
  <c r="DY953" i="62"/>
  <c r="DX953" i="62"/>
  <c r="CM953" i="62"/>
  <c r="CL953" i="62"/>
  <c r="CK953" i="62"/>
  <c r="CJ953" i="62"/>
  <c r="CD953" i="62"/>
  <c r="BN953" i="62" s="1"/>
  <c r="BF953" i="62" s="1"/>
  <c r="CC953" i="62"/>
  <c r="BM953" i="62" s="1"/>
  <c r="BE953" i="62" s="1"/>
  <c r="CB953" i="62"/>
  <c r="BL953" i="62" s="1"/>
  <c r="BD953" i="62" s="1"/>
  <c r="BR953" i="62"/>
  <c r="BJ953" i="62" s="1"/>
  <c r="BQ953" i="62"/>
  <c r="BI953" i="62" s="1"/>
  <c r="BP953" i="62"/>
  <c r="BH953" i="62" s="1"/>
  <c r="BO953" i="62"/>
  <c r="BK953" i="62"/>
  <c r="BC953" i="62" s="1"/>
  <c r="FK952" i="62"/>
  <c r="FM952" i="62" s="1"/>
  <c r="FG952" i="62"/>
  <c r="FE952" i="62"/>
  <c r="FD952" i="62"/>
  <c r="FC952" i="62"/>
  <c r="FB952" i="62"/>
  <c r="FA952" i="62"/>
  <c r="ER952" i="62"/>
  <c r="EQ952" i="62"/>
  <c r="EP952" i="62"/>
  <c r="EO952" i="62"/>
  <c r="EN952" i="62"/>
  <c r="EE952" i="62"/>
  <c r="ED952" i="62"/>
  <c r="EC952" i="62"/>
  <c r="EB952" i="62"/>
  <c r="EA952" i="62"/>
  <c r="DZ952" i="62"/>
  <c r="DY952" i="62"/>
  <c r="DX952" i="62"/>
  <c r="CM952" i="62"/>
  <c r="CL952" i="62"/>
  <c r="CK952" i="62"/>
  <c r="CJ952" i="62"/>
  <c r="CD952" i="62"/>
  <c r="BN952" i="62" s="1"/>
  <c r="BF952" i="62" s="1"/>
  <c r="CC952" i="62"/>
  <c r="BM952" i="62" s="1"/>
  <c r="BE952" i="62" s="1"/>
  <c r="CB952" i="62"/>
  <c r="BL952" i="62" s="1"/>
  <c r="BD952" i="62" s="1"/>
  <c r="BR952" i="62"/>
  <c r="BJ952" i="62" s="1"/>
  <c r="BQ952" i="62"/>
  <c r="BI952" i="62" s="1"/>
  <c r="BP952" i="62"/>
  <c r="BH952" i="62" s="1"/>
  <c r="BO952" i="62"/>
  <c r="BK952" i="62"/>
  <c r="BC952" i="62" s="1"/>
  <c r="FK951" i="62"/>
  <c r="FM951" i="62" s="1"/>
  <c r="FG951" i="62"/>
  <c r="FE951" i="62"/>
  <c r="FD951" i="62"/>
  <c r="FC951" i="62"/>
  <c r="FB951" i="62"/>
  <c r="FA951" i="62"/>
  <c r="ER951" i="62"/>
  <c r="EQ951" i="62"/>
  <c r="EP951" i="62"/>
  <c r="EO951" i="62"/>
  <c r="EN951" i="62"/>
  <c r="EE951" i="62"/>
  <c r="ED951" i="62"/>
  <c r="EC951" i="62"/>
  <c r="EB951" i="62"/>
  <c r="EA951" i="62"/>
  <c r="DZ951" i="62"/>
  <c r="DY951" i="62"/>
  <c r="DX951" i="62"/>
  <c r="CM951" i="62"/>
  <c r="CL951" i="62"/>
  <c r="CK951" i="62"/>
  <c r="CJ951" i="62"/>
  <c r="CD951" i="62"/>
  <c r="BN951" i="62" s="1"/>
  <c r="BF951" i="62" s="1"/>
  <c r="CC951" i="62"/>
  <c r="BM951" i="62" s="1"/>
  <c r="BE951" i="62" s="1"/>
  <c r="CB951" i="62"/>
  <c r="BL951" i="62" s="1"/>
  <c r="BD951" i="62" s="1"/>
  <c r="BR951" i="62"/>
  <c r="BJ951" i="62" s="1"/>
  <c r="BQ951" i="62"/>
  <c r="BI951" i="62" s="1"/>
  <c r="BP951" i="62"/>
  <c r="BH951" i="62" s="1"/>
  <c r="BO951" i="62"/>
  <c r="CV951" i="62" s="1"/>
  <c r="CN951" i="62" s="1"/>
  <c r="BK951" i="62"/>
  <c r="BC951" i="62" s="1"/>
  <c r="FK950" i="62"/>
  <c r="FM950" i="62" s="1"/>
  <c r="FG950" i="62"/>
  <c r="FE950" i="62"/>
  <c r="FD950" i="62"/>
  <c r="FC950" i="62"/>
  <c r="FB950" i="62"/>
  <c r="FA950" i="62"/>
  <c r="ER950" i="62"/>
  <c r="EQ950" i="62"/>
  <c r="EP950" i="62"/>
  <c r="EO950" i="62"/>
  <c r="EN950" i="62"/>
  <c r="EE950" i="62"/>
  <c r="ED950" i="62"/>
  <c r="EC950" i="62"/>
  <c r="EB950" i="62"/>
  <c r="EA950" i="62"/>
  <c r="DZ950" i="62"/>
  <c r="DY950" i="62"/>
  <c r="DX950" i="62"/>
  <c r="CM950" i="62"/>
  <c r="CL950" i="62"/>
  <c r="CK950" i="62"/>
  <c r="CJ950" i="62"/>
  <c r="CD950" i="62"/>
  <c r="BN950" i="62" s="1"/>
  <c r="BF950" i="62" s="1"/>
  <c r="CC950" i="62"/>
  <c r="BM950" i="62" s="1"/>
  <c r="BE950" i="62" s="1"/>
  <c r="CB950" i="62"/>
  <c r="BL950" i="62" s="1"/>
  <c r="BD950" i="62" s="1"/>
  <c r="BR950" i="62"/>
  <c r="BJ950" i="62" s="1"/>
  <c r="BQ950" i="62"/>
  <c r="BI950" i="62" s="1"/>
  <c r="BP950" i="62"/>
  <c r="BH950" i="62" s="1"/>
  <c r="BO950" i="62"/>
  <c r="BG950" i="62" s="1"/>
  <c r="BK950" i="62"/>
  <c r="BC950" i="62" s="1"/>
  <c r="FK949" i="62"/>
  <c r="FM949" i="62" s="1"/>
  <c r="FG949" i="62"/>
  <c r="FE949" i="62"/>
  <c r="FD949" i="62"/>
  <c r="FC949" i="62"/>
  <c r="FB949" i="62"/>
  <c r="FA949" i="62"/>
  <c r="ER949" i="62"/>
  <c r="EQ949" i="62"/>
  <c r="EP949" i="62"/>
  <c r="EO949" i="62"/>
  <c r="EN949" i="62"/>
  <c r="EE949" i="62"/>
  <c r="ED949" i="62"/>
  <c r="EC949" i="62"/>
  <c r="EB949" i="62"/>
  <c r="EA949" i="62"/>
  <c r="DZ949" i="62"/>
  <c r="DY949" i="62"/>
  <c r="DX949" i="62"/>
  <c r="CM949" i="62"/>
  <c r="CL949" i="62"/>
  <c r="CK949" i="62"/>
  <c r="CJ949" i="62"/>
  <c r="CD949" i="62"/>
  <c r="BN949" i="62" s="1"/>
  <c r="BF949" i="62" s="1"/>
  <c r="CC949" i="62"/>
  <c r="BM949" i="62" s="1"/>
  <c r="BE949" i="62" s="1"/>
  <c r="CB949" i="62"/>
  <c r="BL949" i="62" s="1"/>
  <c r="BD949" i="62" s="1"/>
  <c r="BR949" i="62"/>
  <c r="BJ949" i="62" s="1"/>
  <c r="BQ949" i="62"/>
  <c r="BI949" i="62" s="1"/>
  <c r="BP949" i="62"/>
  <c r="BH949" i="62" s="1"/>
  <c r="BO949" i="62"/>
  <c r="BK949" i="62"/>
  <c r="BC949" i="62" s="1"/>
  <c r="FK948" i="62"/>
  <c r="FM948" i="62" s="1"/>
  <c r="FG948" i="62"/>
  <c r="FE948" i="62"/>
  <c r="FD948" i="62"/>
  <c r="FC948" i="62"/>
  <c r="FB948" i="62"/>
  <c r="FA948" i="62"/>
  <c r="ER948" i="62"/>
  <c r="EQ948" i="62"/>
  <c r="EP948" i="62"/>
  <c r="EO948" i="62"/>
  <c r="EN948" i="62"/>
  <c r="EE948" i="62"/>
  <c r="ED948" i="62"/>
  <c r="EC948" i="62"/>
  <c r="EB948" i="62"/>
  <c r="EA948" i="62"/>
  <c r="DZ948" i="62"/>
  <c r="DY948" i="62"/>
  <c r="DX948" i="62"/>
  <c r="CM948" i="62"/>
  <c r="CL948" i="62"/>
  <c r="CK948" i="62"/>
  <c r="CJ948" i="62"/>
  <c r="CD948" i="62"/>
  <c r="BN948" i="62" s="1"/>
  <c r="BF948" i="62" s="1"/>
  <c r="CC948" i="62"/>
  <c r="BM948" i="62" s="1"/>
  <c r="BE948" i="62" s="1"/>
  <c r="CB948" i="62"/>
  <c r="BL948" i="62" s="1"/>
  <c r="BD948" i="62" s="1"/>
  <c r="BR948" i="62"/>
  <c r="BJ948" i="62" s="1"/>
  <c r="BQ948" i="62"/>
  <c r="BI948" i="62" s="1"/>
  <c r="BP948" i="62"/>
  <c r="BH948" i="62" s="1"/>
  <c r="BO948" i="62"/>
  <c r="BK948" i="62"/>
  <c r="BC948" i="62" s="1"/>
  <c r="FK947" i="62"/>
  <c r="FM947" i="62" s="1"/>
  <c r="FG947" i="62"/>
  <c r="FE947" i="62"/>
  <c r="FD947" i="62"/>
  <c r="FC947" i="62"/>
  <c r="FB947" i="62"/>
  <c r="FA947" i="62"/>
  <c r="ER947" i="62"/>
  <c r="EQ947" i="62"/>
  <c r="EP947" i="62"/>
  <c r="EO947" i="62"/>
  <c r="EN947" i="62"/>
  <c r="EE947" i="62"/>
  <c r="ED947" i="62"/>
  <c r="EC947" i="62"/>
  <c r="EB947" i="62"/>
  <c r="EA947" i="62"/>
  <c r="DZ947" i="62"/>
  <c r="DY947" i="62"/>
  <c r="DX947" i="62"/>
  <c r="CM947" i="62"/>
  <c r="CL947" i="62"/>
  <c r="CK947" i="62"/>
  <c r="CJ947" i="62"/>
  <c r="CD947" i="62"/>
  <c r="BN947" i="62" s="1"/>
  <c r="BF947" i="62" s="1"/>
  <c r="CC947" i="62"/>
  <c r="BM947" i="62" s="1"/>
  <c r="BE947" i="62" s="1"/>
  <c r="CB947" i="62"/>
  <c r="BL947" i="62" s="1"/>
  <c r="BD947" i="62" s="1"/>
  <c r="BR947" i="62"/>
  <c r="BJ947" i="62" s="1"/>
  <c r="BQ947" i="62"/>
  <c r="BI947" i="62" s="1"/>
  <c r="BP947" i="62"/>
  <c r="BH947" i="62" s="1"/>
  <c r="BO947" i="62"/>
  <c r="CV947" i="62" s="1"/>
  <c r="CN947" i="62" s="1"/>
  <c r="BK947" i="62"/>
  <c r="BC947" i="62" s="1"/>
  <c r="FK946" i="62"/>
  <c r="FM946" i="62" s="1"/>
  <c r="FG946" i="62"/>
  <c r="FE946" i="62"/>
  <c r="FD946" i="62"/>
  <c r="FC946" i="62"/>
  <c r="FB946" i="62"/>
  <c r="FA946" i="62"/>
  <c r="ER946" i="62"/>
  <c r="EQ946" i="62"/>
  <c r="EP946" i="62"/>
  <c r="EO946" i="62"/>
  <c r="EN946" i="62"/>
  <c r="EE946" i="62"/>
  <c r="ED946" i="62"/>
  <c r="EC946" i="62"/>
  <c r="EB946" i="62"/>
  <c r="EA946" i="62"/>
  <c r="DZ946" i="62"/>
  <c r="DY946" i="62"/>
  <c r="DX946" i="62"/>
  <c r="CM946" i="62"/>
  <c r="CL946" i="62"/>
  <c r="CK946" i="62"/>
  <c r="CJ946" i="62"/>
  <c r="CD946" i="62"/>
  <c r="BN946" i="62" s="1"/>
  <c r="BF946" i="62" s="1"/>
  <c r="CC946" i="62"/>
  <c r="BM946" i="62" s="1"/>
  <c r="BE946" i="62" s="1"/>
  <c r="CB946" i="62"/>
  <c r="BL946" i="62" s="1"/>
  <c r="BD946" i="62" s="1"/>
  <c r="BR946" i="62"/>
  <c r="BJ946" i="62" s="1"/>
  <c r="BQ946" i="62"/>
  <c r="BI946" i="62" s="1"/>
  <c r="BP946" i="62"/>
  <c r="BH946" i="62" s="1"/>
  <c r="BO946" i="62"/>
  <c r="BK946" i="62"/>
  <c r="BC946" i="62" s="1"/>
  <c r="FK945" i="62"/>
  <c r="FM945" i="62" s="1"/>
  <c r="FG945" i="62"/>
  <c r="FE945" i="62"/>
  <c r="FD945" i="62"/>
  <c r="FC945" i="62"/>
  <c r="FB945" i="62"/>
  <c r="FA945" i="62"/>
  <c r="ER945" i="62"/>
  <c r="EQ945" i="62"/>
  <c r="EP945" i="62"/>
  <c r="EO945" i="62"/>
  <c r="EN945" i="62"/>
  <c r="EE945" i="62"/>
  <c r="ED945" i="62"/>
  <c r="EC945" i="62"/>
  <c r="EB945" i="62"/>
  <c r="EA945" i="62"/>
  <c r="DZ945" i="62"/>
  <c r="DY945" i="62"/>
  <c r="DX945" i="62"/>
  <c r="CM945" i="62"/>
  <c r="CL945" i="62"/>
  <c r="CK945" i="62"/>
  <c r="CJ945" i="62"/>
  <c r="CD945" i="62"/>
  <c r="BN945" i="62" s="1"/>
  <c r="BF945" i="62" s="1"/>
  <c r="CC945" i="62"/>
  <c r="BM945" i="62" s="1"/>
  <c r="BE945" i="62" s="1"/>
  <c r="CB945" i="62"/>
  <c r="BL945" i="62" s="1"/>
  <c r="BD945" i="62" s="1"/>
  <c r="BR945" i="62"/>
  <c r="BJ945" i="62" s="1"/>
  <c r="BQ945" i="62"/>
  <c r="BI945" i="62" s="1"/>
  <c r="BP945" i="62"/>
  <c r="BH945" i="62" s="1"/>
  <c r="BO945" i="62"/>
  <c r="CV945" i="62" s="1"/>
  <c r="CN945" i="62" s="1"/>
  <c r="BK945" i="62"/>
  <c r="BC945" i="62" s="1"/>
  <c r="FK944" i="62"/>
  <c r="FM944" i="62" s="1"/>
  <c r="FG944" i="62"/>
  <c r="FE944" i="62"/>
  <c r="FD944" i="62"/>
  <c r="FC944" i="62"/>
  <c r="FB944" i="62"/>
  <c r="FA944" i="62"/>
  <c r="ER944" i="62"/>
  <c r="EQ944" i="62"/>
  <c r="EP944" i="62"/>
  <c r="EO944" i="62"/>
  <c r="EN944" i="62"/>
  <c r="EE944" i="62"/>
  <c r="ED944" i="62"/>
  <c r="EC944" i="62"/>
  <c r="EB944" i="62"/>
  <c r="EA944" i="62"/>
  <c r="DZ944" i="62"/>
  <c r="DY944" i="62"/>
  <c r="DX944" i="62"/>
  <c r="CM944" i="62"/>
  <c r="CL944" i="62"/>
  <c r="CK944" i="62"/>
  <c r="CJ944" i="62"/>
  <c r="CD944" i="62"/>
  <c r="BN944" i="62" s="1"/>
  <c r="BF944" i="62" s="1"/>
  <c r="CC944" i="62"/>
  <c r="BM944" i="62" s="1"/>
  <c r="BE944" i="62" s="1"/>
  <c r="CB944" i="62"/>
  <c r="BL944" i="62" s="1"/>
  <c r="BD944" i="62" s="1"/>
  <c r="BR944" i="62"/>
  <c r="BJ944" i="62" s="1"/>
  <c r="BQ944" i="62"/>
  <c r="BI944" i="62" s="1"/>
  <c r="BP944" i="62"/>
  <c r="BH944" i="62" s="1"/>
  <c r="BO944" i="62"/>
  <c r="BG944" i="62" s="1"/>
  <c r="BK944" i="62"/>
  <c r="BC944" i="62" s="1"/>
  <c r="FK943" i="62"/>
  <c r="FM943" i="62" s="1"/>
  <c r="FG943" i="62"/>
  <c r="FE943" i="62"/>
  <c r="FD943" i="62"/>
  <c r="FC943" i="62"/>
  <c r="FB943" i="62"/>
  <c r="FA943" i="62"/>
  <c r="ER943" i="62"/>
  <c r="EQ943" i="62"/>
  <c r="EP943" i="62"/>
  <c r="EO943" i="62"/>
  <c r="EN943" i="62"/>
  <c r="EE943" i="62"/>
  <c r="ED943" i="62"/>
  <c r="EC943" i="62"/>
  <c r="EB943" i="62"/>
  <c r="EA943" i="62"/>
  <c r="DZ943" i="62"/>
  <c r="DY943" i="62"/>
  <c r="DX943" i="62"/>
  <c r="CM943" i="62"/>
  <c r="CL943" i="62"/>
  <c r="CK943" i="62"/>
  <c r="CJ943" i="62"/>
  <c r="CD943" i="62"/>
  <c r="BN943" i="62" s="1"/>
  <c r="BF943" i="62" s="1"/>
  <c r="CC943" i="62"/>
  <c r="BM943" i="62" s="1"/>
  <c r="BE943" i="62" s="1"/>
  <c r="CB943" i="62"/>
  <c r="BL943" i="62" s="1"/>
  <c r="BD943" i="62" s="1"/>
  <c r="BR943" i="62"/>
  <c r="BJ943" i="62" s="1"/>
  <c r="BQ943" i="62"/>
  <c r="BI943" i="62" s="1"/>
  <c r="BP943" i="62"/>
  <c r="BH943" i="62" s="1"/>
  <c r="BO943" i="62"/>
  <c r="CV943" i="62" s="1"/>
  <c r="CN943" i="62" s="1"/>
  <c r="BK943" i="62"/>
  <c r="BC943" i="62" s="1"/>
  <c r="FK942" i="62"/>
  <c r="FM942" i="62" s="1"/>
  <c r="FG942" i="62"/>
  <c r="FE942" i="62"/>
  <c r="FD942" i="62"/>
  <c r="FC942" i="62"/>
  <c r="FB942" i="62"/>
  <c r="FA942" i="62"/>
  <c r="ER942" i="62"/>
  <c r="EQ942" i="62"/>
  <c r="EP942" i="62"/>
  <c r="EO942" i="62"/>
  <c r="EN942" i="62"/>
  <c r="EE942" i="62"/>
  <c r="ED942" i="62"/>
  <c r="EC942" i="62"/>
  <c r="EB942" i="62"/>
  <c r="EA942" i="62"/>
  <c r="DZ942" i="62"/>
  <c r="DY942" i="62"/>
  <c r="DX942" i="62"/>
  <c r="CM942" i="62"/>
  <c r="CL942" i="62"/>
  <c r="CK942" i="62"/>
  <c r="CJ942" i="62"/>
  <c r="CD942" i="62"/>
  <c r="BN942" i="62" s="1"/>
  <c r="BF942" i="62" s="1"/>
  <c r="CC942" i="62"/>
  <c r="BM942" i="62" s="1"/>
  <c r="BE942" i="62" s="1"/>
  <c r="CB942" i="62"/>
  <c r="BL942" i="62" s="1"/>
  <c r="BD942" i="62" s="1"/>
  <c r="BR942" i="62"/>
  <c r="BJ942" i="62" s="1"/>
  <c r="BQ942" i="62"/>
  <c r="BI942" i="62" s="1"/>
  <c r="BP942" i="62"/>
  <c r="BH942" i="62" s="1"/>
  <c r="BO942" i="62"/>
  <c r="BK942" i="62"/>
  <c r="BC942" i="62" s="1"/>
  <c r="FK941" i="62"/>
  <c r="FM941" i="62" s="1"/>
  <c r="FG941" i="62"/>
  <c r="FE941" i="62"/>
  <c r="FD941" i="62"/>
  <c r="FC941" i="62"/>
  <c r="FB941" i="62"/>
  <c r="FA941" i="62"/>
  <c r="ER941" i="62"/>
  <c r="EQ941" i="62"/>
  <c r="EP941" i="62"/>
  <c r="EO941" i="62"/>
  <c r="EN941" i="62"/>
  <c r="EE941" i="62"/>
  <c r="ED941" i="62"/>
  <c r="EC941" i="62"/>
  <c r="EB941" i="62"/>
  <c r="EA941" i="62"/>
  <c r="DZ941" i="62"/>
  <c r="DY941" i="62"/>
  <c r="DX941" i="62"/>
  <c r="CM941" i="62"/>
  <c r="CL941" i="62"/>
  <c r="CK941" i="62"/>
  <c r="CJ941" i="62"/>
  <c r="CD941" i="62"/>
  <c r="BN941" i="62" s="1"/>
  <c r="BF941" i="62" s="1"/>
  <c r="CC941" i="62"/>
  <c r="BM941" i="62" s="1"/>
  <c r="BE941" i="62" s="1"/>
  <c r="CB941" i="62"/>
  <c r="BL941" i="62" s="1"/>
  <c r="BD941" i="62" s="1"/>
  <c r="BR941" i="62"/>
  <c r="BJ941" i="62" s="1"/>
  <c r="BQ941" i="62"/>
  <c r="BI941" i="62" s="1"/>
  <c r="BP941" i="62"/>
  <c r="BH941" i="62" s="1"/>
  <c r="BO941" i="62"/>
  <c r="CV941" i="62" s="1"/>
  <c r="CN941" i="62" s="1"/>
  <c r="BK941" i="62"/>
  <c r="BC941" i="62" s="1"/>
  <c r="FK940" i="62"/>
  <c r="FM940" i="62" s="1"/>
  <c r="FG940" i="62"/>
  <c r="FE940" i="62"/>
  <c r="FD940" i="62"/>
  <c r="FC940" i="62"/>
  <c r="FB940" i="62"/>
  <c r="FA940" i="62"/>
  <c r="ER940" i="62"/>
  <c r="EQ940" i="62"/>
  <c r="EP940" i="62"/>
  <c r="EO940" i="62"/>
  <c r="EN940" i="62"/>
  <c r="EE940" i="62"/>
  <c r="ED940" i="62"/>
  <c r="EC940" i="62"/>
  <c r="EB940" i="62"/>
  <c r="EA940" i="62"/>
  <c r="DZ940" i="62"/>
  <c r="DY940" i="62"/>
  <c r="DX940" i="62"/>
  <c r="CM940" i="62"/>
  <c r="CL940" i="62"/>
  <c r="CK940" i="62"/>
  <c r="CJ940" i="62"/>
  <c r="CD940" i="62"/>
  <c r="BN940" i="62" s="1"/>
  <c r="BF940" i="62" s="1"/>
  <c r="CC940" i="62"/>
  <c r="BM940" i="62" s="1"/>
  <c r="BE940" i="62" s="1"/>
  <c r="CB940" i="62"/>
  <c r="BL940" i="62" s="1"/>
  <c r="BD940" i="62" s="1"/>
  <c r="BR940" i="62"/>
  <c r="BJ940" i="62" s="1"/>
  <c r="BQ940" i="62"/>
  <c r="BI940" i="62" s="1"/>
  <c r="BP940" i="62"/>
  <c r="BH940" i="62" s="1"/>
  <c r="BO940" i="62"/>
  <c r="CV940" i="62" s="1"/>
  <c r="CN940" i="62" s="1"/>
  <c r="BK940" i="62"/>
  <c r="BC940" i="62" s="1"/>
  <c r="FK939" i="62"/>
  <c r="FM939" i="62" s="1"/>
  <c r="FG939" i="62"/>
  <c r="FE939" i="62"/>
  <c r="FD939" i="62"/>
  <c r="FC939" i="62"/>
  <c r="FB939" i="62"/>
  <c r="FA939" i="62"/>
  <c r="ER939" i="62"/>
  <c r="EQ939" i="62"/>
  <c r="EP939" i="62"/>
  <c r="EO939" i="62"/>
  <c r="EN939" i="62"/>
  <c r="EE939" i="62"/>
  <c r="ED939" i="62"/>
  <c r="EC939" i="62"/>
  <c r="EB939" i="62"/>
  <c r="EA939" i="62"/>
  <c r="DZ939" i="62"/>
  <c r="DY939" i="62"/>
  <c r="DX939" i="62"/>
  <c r="CM939" i="62"/>
  <c r="CL939" i="62"/>
  <c r="CK939" i="62"/>
  <c r="CJ939" i="62"/>
  <c r="CD939" i="62"/>
  <c r="BN939" i="62" s="1"/>
  <c r="BF939" i="62" s="1"/>
  <c r="CC939" i="62"/>
  <c r="BM939" i="62" s="1"/>
  <c r="BE939" i="62" s="1"/>
  <c r="CB939" i="62"/>
  <c r="BL939" i="62" s="1"/>
  <c r="BD939" i="62" s="1"/>
  <c r="BR939" i="62"/>
  <c r="BJ939" i="62" s="1"/>
  <c r="BQ939" i="62"/>
  <c r="BI939" i="62" s="1"/>
  <c r="BP939" i="62"/>
  <c r="BH939" i="62" s="1"/>
  <c r="BO939" i="62"/>
  <c r="CV939" i="62" s="1"/>
  <c r="CN939" i="62" s="1"/>
  <c r="BK939" i="62"/>
  <c r="BC939" i="62" s="1"/>
  <c r="FK938" i="62"/>
  <c r="FM938" i="62" s="1"/>
  <c r="FG938" i="62"/>
  <c r="FE938" i="62"/>
  <c r="FD938" i="62"/>
  <c r="FC938" i="62"/>
  <c r="FB938" i="62"/>
  <c r="FA938" i="62"/>
  <c r="ER938" i="62"/>
  <c r="EQ938" i="62"/>
  <c r="EP938" i="62"/>
  <c r="EO938" i="62"/>
  <c r="EN938" i="62"/>
  <c r="EE938" i="62"/>
  <c r="ED938" i="62"/>
  <c r="EC938" i="62"/>
  <c r="EB938" i="62"/>
  <c r="EA938" i="62"/>
  <c r="DZ938" i="62"/>
  <c r="DY938" i="62"/>
  <c r="DX938" i="62"/>
  <c r="CM938" i="62"/>
  <c r="CL938" i="62"/>
  <c r="CK938" i="62"/>
  <c r="CJ938" i="62"/>
  <c r="CD938" i="62"/>
  <c r="BN938" i="62" s="1"/>
  <c r="BF938" i="62" s="1"/>
  <c r="CC938" i="62"/>
  <c r="BM938" i="62" s="1"/>
  <c r="BE938" i="62" s="1"/>
  <c r="CB938" i="62"/>
  <c r="BL938" i="62" s="1"/>
  <c r="BD938" i="62" s="1"/>
  <c r="BR938" i="62"/>
  <c r="BJ938" i="62" s="1"/>
  <c r="BQ938" i="62"/>
  <c r="BI938" i="62" s="1"/>
  <c r="BP938" i="62"/>
  <c r="BH938" i="62" s="1"/>
  <c r="BO938" i="62"/>
  <c r="BK938" i="62"/>
  <c r="BC938" i="62" s="1"/>
  <c r="FK937" i="62"/>
  <c r="FM937" i="62" s="1"/>
  <c r="FG937" i="62"/>
  <c r="FE937" i="62"/>
  <c r="FD937" i="62"/>
  <c r="FC937" i="62"/>
  <c r="FB937" i="62"/>
  <c r="FA937" i="62"/>
  <c r="ER937" i="62"/>
  <c r="EQ937" i="62"/>
  <c r="EP937" i="62"/>
  <c r="EO937" i="62"/>
  <c r="EN937" i="62"/>
  <c r="EE937" i="62"/>
  <c r="ED937" i="62"/>
  <c r="EC937" i="62"/>
  <c r="EB937" i="62"/>
  <c r="EA937" i="62"/>
  <c r="DZ937" i="62"/>
  <c r="DY937" i="62"/>
  <c r="DX937" i="62"/>
  <c r="CM937" i="62"/>
  <c r="CL937" i="62"/>
  <c r="CK937" i="62"/>
  <c r="CJ937" i="62"/>
  <c r="CD937" i="62"/>
  <c r="BN937" i="62" s="1"/>
  <c r="BF937" i="62" s="1"/>
  <c r="CC937" i="62"/>
  <c r="BM937" i="62" s="1"/>
  <c r="BE937" i="62" s="1"/>
  <c r="CB937" i="62"/>
  <c r="BL937" i="62" s="1"/>
  <c r="BD937" i="62" s="1"/>
  <c r="BR937" i="62"/>
  <c r="BJ937" i="62" s="1"/>
  <c r="BQ937" i="62"/>
  <c r="BI937" i="62" s="1"/>
  <c r="BP937" i="62"/>
  <c r="BH937" i="62" s="1"/>
  <c r="BO937" i="62"/>
  <c r="BK937" i="62"/>
  <c r="BC937" i="62" s="1"/>
  <c r="FK936" i="62"/>
  <c r="FM936" i="62" s="1"/>
  <c r="FG936" i="62"/>
  <c r="FE936" i="62"/>
  <c r="FD936" i="62"/>
  <c r="FC936" i="62"/>
  <c r="FB936" i="62"/>
  <c r="FA936" i="62"/>
  <c r="ER936" i="62"/>
  <c r="EQ936" i="62"/>
  <c r="EP936" i="62"/>
  <c r="EO936" i="62"/>
  <c r="EN936" i="62"/>
  <c r="EE936" i="62"/>
  <c r="ED936" i="62"/>
  <c r="EC936" i="62"/>
  <c r="EB936" i="62"/>
  <c r="EA936" i="62"/>
  <c r="DZ936" i="62"/>
  <c r="DY936" i="62"/>
  <c r="DX936" i="62"/>
  <c r="CM936" i="62"/>
  <c r="CL936" i="62"/>
  <c r="CK936" i="62"/>
  <c r="CJ936" i="62"/>
  <c r="CD936" i="62"/>
  <c r="BN936" i="62" s="1"/>
  <c r="BF936" i="62" s="1"/>
  <c r="CC936" i="62"/>
  <c r="BM936" i="62" s="1"/>
  <c r="BE936" i="62" s="1"/>
  <c r="CB936" i="62"/>
  <c r="BL936" i="62" s="1"/>
  <c r="BD936" i="62" s="1"/>
  <c r="BR936" i="62"/>
  <c r="BJ936" i="62" s="1"/>
  <c r="BQ936" i="62"/>
  <c r="BI936" i="62" s="1"/>
  <c r="BP936" i="62"/>
  <c r="BH936" i="62" s="1"/>
  <c r="BO936" i="62"/>
  <c r="CV936" i="62" s="1"/>
  <c r="BK936" i="62"/>
  <c r="BC936" i="62" s="1"/>
  <c r="FK935" i="62"/>
  <c r="FM935" i="62" s="1"/>
  <c r="FG935" i="62"/>
  <c r="FE935" i="62"/>
  <c r="FD935" i="62"/>
  <c r="FC935" i="62"/>
  <c r="FB935" i="62"/>
  <c r="FA935" i="62"/>
  <c r="ER935" i="62"/>
  <c r="EQ935" i="62"/>
  <c r="EP935" i="62"/>
  <c r="EO935" i="62"/>
  <c r="EN935" i="62"/>
  <c r="EE935" i="62"/>
  <c r="ED935" i="62"/>
  <c r="EC935" i="62"/>
  <c r="EB935" i="62"/>
  <c r="EA935" i="62"/>
  <c r="DZ935" i="62"/>
  <c r="DY935" i="62"/>
  <c r="DX935" i="62"/>
  <c r="CM935" i="62"/>
  <c r="CL935" i="62"/>
  <c r="CK935" i="62"/>
  <c r="CJ935" i="62"/>
  <c r="CD935" i="62"/>
  <c r="BN935" i="62" s="1"/>
  <c r="BF935" i="62" s="1"/>
  <c r="CC935" i="62"/>
  <c r="BM935" i="62" s="1"/>
  <c r="BE935" i="62" s="1"/>
  <c r="CB935" i="62"/>
  <c r="BL935" i="62" s="1"/>
  <c r="BD935" i="62" s="1"/>
  <c r="BR935" i="62"/>
  <c r="BJ935" i="62" s="1"/>
  <c r="BQ935" i="62"/>
  <c r="BI935" i="62" s="1"/>
  <c r="BP935" i="62"/>
  <c r="BH935" i="62" s="1"/>
  <c r="BO935" i="62"/>
  <c r="CV935" i="62" s="1"/>
  <c r="BK935" i="62"/>
  <c r="BC935" i="62" s="1"/>
  <c r="FK934" i="62"/>
  <c r="FM934" i="62" s="1"/>
  <c r="FG934" i="62"/>
  <c r="FE934" i="62"/>
  <c r="FD934" i="62"/>
  <c r="FC934" i="62"/>
  <c r="FB934" i="62"/>
  <c r="FA934" i="62"/>
  <c r="ER934" i="62"/>
  <c r="EQ934" i="62"/>
  <c r="EP934" i="62"/>
  <c r="EO934" i="62"/>
  <c r="EN934" i="62"/>
  <c r="EE934" i="62"/>
  <c r="ED934" i="62"/>
  <c r="EC934" i="62"/>
  <c r="EB934" i="62"/>
  <c r="EA934" i="62"/>
  <c r="DZ934" i="62"/>
  <c r="DY934" i="62"/>
  <c r="DX934" i="62"/>
  <c r="CM934" i="62"/>
  <c r="CL934" i="62"/>
  <c r="CK934" i="62"/>
  <c r="CJ934" i="62"/>
  <c r="CD934" i="62"/>
  <c r="BN934" i="62" s="1"/>
  <c r="BF934" i="62" s="1"/>
  <c r="CC934" i="62"/>
  <c r="BM934" i="62" s="1"/>
  <c r="BE934" i="62" s="1"/>
  <c r="CB934" i="62"/>
  <c r="BL934" i="62" s="1"/>
  <c r="BD934" i="62" s="1"/>
  <c r="BR934" i="62"/>
  <c r="BJ934" i="62" s="1"/>
  <c r="BQ934" i="62"/>
  <c r="BI934" i="62" s="1"/>
  <c r="BP934" i="62"/>
  <c r="BH934" i="62" s="1"/>
  <c r="BO934" i="62"/>
  <c r="BG934" i="62" s="1"/>
  <c r="BK934" i="62"/>
  <c r="BC934" i="62" s="1"/>
  <c r="FK933" i="62"/>
  <c r="FM933" i="62" s="1"/>
  <c r="FG933" i="62"/>
  <c r="FE933" i="62"/>
  <c r="FD933" i="62"/>
  <c r="FC933" i="62"/>
  <c r="FB933" i="62"/>
  <c r="FA933" i="62"/>
  <c r="ER933" i="62"/>
  <c r="EQ933" i="62"/>
  <c r="EP933" i="62"/>
  <c r="EO933" i="62"/>
  <c r="EN933" i="62"/>
  <c r="EE933" i="62"/>
  <c r="ED933" i="62"/>
  <c r="EC933" i="62"/>
  <c r="EB933" i="62"/>
  <c r="EA933" i="62"/>
  <c r="DZ933" i="62"/>
  <c r="DY933" i="62"/>
  <c r="DX933" i="62"/>
  <c r="CM933" i="62"/>
  <c r="CL933" i="62"/>
  <c r="CK933" i="62"/>
  <c r="CJ933" i="62"/>
  <c r="CD933" i="62"/>
  <c r="BN933" i="62" s="1"/>
  <c r="BF933" i="62" s="1"/>
  <c r="CC933" i="62"/>
  <c r="BM933" i="62" s="1"/>
  <c r="BE933" i="62" s="1"/>
  <c r="CB933" i="62"/>
  <c r="BL933" i="62" s="1"/>
  <c r="BD933" i="62" s="1"/>
  <c r="BR933" i="62"/>
  <c r="BJ933" i="62" s="1"/>
  <c r="BQ933" i="62"/>
  <c r="BI933" i="62" s="1"/>
  <c r="BP933" i="62"/>
  <c r="BH933" i="62" s="1"/>
  <c r="BO933" i="62"/>
  <c r="CV933" i="62" s="1"/>
  <c r="CN933" i="62" s="1"/>
  <c r="BK933" i="62"/>
  <c r="BC933" i="62" s="1"/>
  <c r="FK932" i="62"/>
  <c r="FM932" i="62" s="1"/>
  <c r="FG932" i="62"/>
  <c r="FE932" i="62"/>
  <c r="FD932" i="62"/>
  <c r="FC932" i="62"/>
  <c r="FB932" i="62"/>
  <c r="FA932" i="62"/>
  <c r="ER932" i="62"/>
  <c r="EQ932" i="62"/>
  <c r="EP932" i="62"/>
  <c r="EO932" i="62"/>
  <c r="EN932" i="62"/>
  <c r="EE932" i="62"/>
  <c r="ED932" i="62"/>
  <c r="EC932" i="62"/>
  <c r="EB932" i="62"/>
  <c r="EA932" i="62"/>
  <c r="DZ932" i="62"/>
  <c r="DY932" i="62"/>
  <c r="DX932" i="62"/>
  <c r="CM932" i="62"/>
  <c r="CL932" i="62"/>
  <c r="CK932" i="62"/>
  <c r="CJ932" i="62"/>
  <c r="CD932" i="62"/>
  <c r="BN932" i="62" s="1"/>
  <c r="BF932" i="62" s="1"/>
  <c r="CC932" i="62"/>
  <c r="BM932" i="62" s="1"/>
  <c r="BE932" i="62" s="1"/>
  <c r="CB932" i="62"/>
  <c r="BL932" i="62" s="1"/>
  <c r="BD932" i="62" s="1"/>
  <c r="BR932" i="62"/>
  <c r="BJ932" i="62" s="1"/>
  <c r="BQ932" i="62"/>
  <c r="BI932" i="62" s="1"/>
  <c r="BP932" i="62"/>
  <c r="BH932" i="62" s="1"/>
  <c r="BO932" i="62"/>
  <c r="BG932" i="62" s="1"/>
  <c r="BK932" i="62"/>
  <c r="BC932" i="62" s="1"/>
  <c r="FK931" i="62"/>
  <c r="FM931" i="62" s="1"/>
  <c r="FG931" i="62"/>
  <c r="FE931" i="62"/>
  <c r="FD931" i="62"/>
  <c r="FC931" i="62"/>
  <c r="FB931" i="62"/>
  <c r="FA931" i="62"/>
  <c r="ER931" i="62"/>
  <c r="EQ931" i="62"/>
  <c r="EP931" i="62"/>
  <c r="EO931" i="62"/>
  <c r="EN931" i="62"/>
  <c r="EE931" i="62"/>
  <c r="ED931" i="62"/>
  <c r="EC931" i="62"/>
  <c r="EB931" i="62"/>
  <c r="EA931" i="62"/>
  <c r="DZ931" i="62"/>
  <c r="DY931" i="62"/>
  <c r="DX931" i="62"/>
  <c r="CM931" i="62"/>
  <c r="CL931" i="62"/>
  <c r="CK931" i="62"/>
  <c r="CJ931" i="62"/>
  <c r="CD931" i="62"/>
  <c r="BN931" i="62" s="1"/>
  <c r="BF931" i="62" s="1"/>
  <c r="CC931" i="62"/>
  <c r="BM931" i="62" s="1"/>
  <c r="BE931" i="62" s="1"/>
  <c r="CB931" i="62"/>
  <c r="BL931" i="62" s="1"/>
  <c r="BD931" i="62" s="1"/>
  <c r="BR931" i="62"/>
  <c r="BJ931" i="62" s="1"/>
  <c r="BQ931" i="62"/>
  <c r="BI931" i="62" s="1"/>
  <c r="BP931" i="62"/>
  <c r="BH931" i="62" s="1"/>
  <c r="BO931" i="62"/>
  <c r="BK931" i="62"/>
  <c r="BC931" i="62" s="1"/>
  <c r="FK930" i="62"/>
  <c r="FM930" i="62" s="1"/>
  <c r="FG930" i="62"/>
  <c r="FE930" i="62"/>
  <c r="FD930" i="62"/>
  <c r="FC930" i="62"/>
  <c r="FB930" i="62"/>
  <c r="FA930" i="62"/>
  <c r="ER930" i="62"/>
  <c r="EQ930" i="62"/>
  <c r="EP930" i="62"/>
  <c r="EO930" i="62"/>
  <c r="EN930" i="62"/>
  <c r="EE930" i="62"/>
  <c r="ED930" i="62"/>
  <c r="EC930" i="62"/>
  <c r="EB930" i="62"/>
  <c r="EA930" i="62"/>
  <c r="DZ930" i="62"/>
  <c r="DY930" i="62"/>
  <c r="DX930" i="62"/>
  <c r="CM930" i="62"/>
  <c r="CL930" i="62"/>
  <c r="CK930" i="62"/>
  <c r="CJ930" i="62"/>
  <c r="CD930" i="62"/>
  <c r="BN930" i="62" s="1"/>
  <c r="BF930" i="62" s="1"/>
  <c r="CC930" i="62"/>
  <c r="BM930" i="62" s="1"/>
  <c r="BE930" i="62" s="1"/>
  <c r="CB930" i="62"/>
  <c r="BL930" i="62" s="1"/>
  <c r="BD930" i="62" s="1"/>
  <c r="BR930" i="62"/>
  <c r="BJ930" i="62" s="1"/>
  <c r="BQ930" i="62"/>
  <c r="BI930" i="62" s="1"/>
  <c r="BP930" i="62"/>
  <c r="BH930" i="62" s="1"/>
  <c r="BO930" i="62"/>
  <c r="BK930" i="62"/>
  <c r="BC930" i="62" s="1"/>
  <c r="FK929" i="62"/>
  <c r="FM929" i="62" s="1"/>
  <c r="FG929" i="62"/>
  <c r="FE929" i="62"/>
  <c r="FD929" i="62"/>
  <c r="FC929" i="62"/>
  <c r="FB929" i="62"/>
  <c r="FA929" i="62"/>
  <c r="ER929" i="62"/>
  <c r="EQ929" i="62"/>
  <c r="EP929" i="62"/>
  <c r="EO929" i="62"/>
  <c r="EN929" i="62"/>
  <c r="EE929" i="62"/>
  <c r="ED929" i="62"/>
  <c r="EC929" i="62"/>
  <c r="EB929" i="62"/>
  <c r="EA929" i="62"/>
  <c r="DZ929" i="62"/>
  <c r="DY929" i="62"/>
  <c r="DX929" i="62"/>
  <c r="CM929" i="62"/>
  <c r="CL929" i="62"/>
  <c r="CK929" i="62"/>
  <c r="CJ929" i="62"/>
  <c r="CD929" i="62"/>
  <c r="BN929" i="62" s="1"/>
  <c r="BF929" i="62" s="1"/>
  <c r="CC929" i="62"/>
  <c r="BM929" i="62" s="1"/>
  <c r="BE929" i="62" s="1"/>
  <c r="CB929" i="62"/>
  <c r="BL929" i="62" s="1"/>
  <c r="BD929" i="62" s="1"/>
  <c r="BR929" i="62"/>
  <c r="BJ929" i="62" s="1"/>
  <c r="BQ929" i="62"/>
  <c r="BI929" i="62" s="1"/>
  <c r="BP929" i="62"/>
  <c r="BH929" i="62" s="1"/>
  <c r="BO929" i="62"/>
  <c r="CV929" i="62" s="1"/>
  <c r="CN929" i="62" s="1"/>
  <c r="BK929" i="62"/>
  <c r="BC929" i="62" s="1"/>
  <c r="FK928" i="62"/>
  <c r="FM928" i="62" s="1"/>
  <c r="FG928" i="62"/>
  <c r="FE928" i="62"/>
  <c r="FD928" i="62"/>
  <c r="FC928" i="62"/>
  <c r="FB928" i="62"/>
  <c r="FA928" i="62"/>
  <c r="ER928" i="62"/>
  <c r="EQ928" i="62"/>
  <c r="EP928" i="62"/>
  <c r="EO928" i="62"/>
  <c r="EN928" i="62"/>
  <c r="EE928" i="62"/>
  <c r="ED928" i="62"/>
  <c r="EC928" i="62"/>
  <c r="EB928" i="62"/>
  <c r="EA928" i="62"/>
  <c r="DZ928" i="62"/>
  <c r="DY928" i="62"/>
  <c r="DX928" i="62"/>
  <c r="CM928" i="62"/>
  <c r="CL928" i="62"/>
  <c r="CK928" i="62"/>
  <c r="CJ928" i="62"/>
  <c r="CD928" i="62"/>
  <c r="BN928" i="62" s="1"/>
  <c r="BF928" i="62" s="1"/>
  <c r="CC928" i="62"/>
  <c r="BM928" i="62" s="1"/>
  <c r="BE928" i="62" s="1"/>
  <c r="CB928" i="62"/>
  <c r="BL928" i="62" s="1"/>
  <c r="BD928" i="62" s="1"/>
  <c r="BR928" i="62"/>
  <c r="BJ928" i="62" s="1"/>
  <c r="BQ928" i="62"/>
  <c r="BI928" i="62" s="1"/>
  <c r="BP928" i="62"/>
  <c r="BH928" i="62" s="1"/>
  <c r="BO928" i="62"/>
  <c r="BK928" i="62"/>
  <c r="BC928" i="62" s="1"/>
  <c r="FK927" i="62"/>
  <c r="FM927" i="62" s="1"/>
  <c r="FG927" i="62"/>
  <c r="FE927" i="62"/>
  <c r="FD927" i="62"/>
  <c r="FC927" i="62"/>
  <c r="FB927" i="62"/>
  <c r="FA927" i="62"/>
  <c r="ER927" i="62"/>
  <c r="EQ927" i="62"/>
  <c r="EP927" i="62"/>
  <c r="EO927" i="62"/>
  <c r="EN927" i="62"/>
  <c r="EE927" i="62"/>
  <c r="ED927" i="62"/>
  <c r="EC927" i="62"/>
  <c r="EB927" i="62"/>
  <c r="EA927" i="62"/>
  <c r="DZ927" i="62"/>
  <c r="DY927" i="62"/>
  <c r="DX927" i="62"/>
  <c r="CM927" i="62"/>
  <c r="CL927" i="62"/>
  <c r="CK927" i="62"/>
  <c r="CJ927" i="62"/>
  <c r="CD927" i="62"/>
  <c r="BN927" i="62" s="1"/>
  <c r="BF927" i="62" s="1"/>
  <c r="CC927" i="62"/>
  <c r="BM927" i="62" s="1"/>
  <c r="BE927" i="62" s="1"/>
  <c r="CB927" i="62"/>
  <c r="BL927" i="62" s="1"/>
  <c r="BD927" i="62" s="1"/>
  <c r="BR927" i="62"/>
  <c r="BJ927" i="62" s="1"/>
  <c r="BQ927" i="62"/>
  <c r="BI927" i="62" s="1"/>
  <c r="BP927" i="62"/>
  <c r="BH927" i="62" s="1"/>
  <c r="BO927" i="62"/>
  <c r="BK927" i="62"/>
  <c r="BC927" i="62" s="1"/>
  <c r="FK926" i="62"/>
  <c r="FM926" i="62" s="1"/>
  <c r="FG926" i="62"/>
  <c r="FE926" i="62"/>
  <c r="FD926" i="62"/>
  <c r="FC926" i="62"/>
  <c r="FB926" i="62"/>
  <c r="FA926" i="62"/>
  <c r="ER926" i="62"/>
  <c r="EQ926" i="62"/>
  <c r="EP926" i="62"/>
  <c r="EO926" i="62"/>
  <c r="EN926" i="62"/>
  <c r="EE926" i="62"/>
  <c r="ED926" i="62"/>
  <c r="EC926" i="62"/>
  <c r="EB926" i="62"/>
  <c r="EA926" i="62"/>
  <c r="DZ926" i="62"/>
  <c r="DY926" i="62"/>
  <c r="DX926" i="62"/>
  <c r="CM926" i="62"/>
  <c r="CL926" i="62"/>
  <c r="CK926" i="62"/>
  <c r="CJ926" i="62"/>
  <c r="CD926" i="62"/>
  <c r="BN926" i="62" s="1"/>
  <c r="BF926" i="62" s="1"/>
  <c r="CC926" i="62"/>
  <c r="BM926" i="62" s="1"/>
  <c r="BE926" i="62" s="1"/>
  <c r="CB926" i="62"/>
  <c r="BL926" i="62" s="1"/>
  <c r="BD926" i="62" s="1"/>
  <c r="BR926" i="62"/>
  <c r="BJ926" i="62" s="1"/>
  <c r="BQ926" i="62"/>
  <c r="BI926" i="62" s="1"/>
  <c r="BP926" i="62"/>
  <c r="BH926" i="62" s="1"/>
  <c r="BO926" i="62"/>
  <c r="CV926" i="62" s="1"/>
  <c r="CW926" i="62" s="1"/>
  <c r="BK926" i="62"/>
  <c r="BC926" i="62" s="1"/>
  <c r="FK925" i="62"/>
  <c r="FM925" i="62" s="1"/>
  <c r="FG925" i="62"/>
  <c r="FE925" i="62"/>
  <c r="FD925" i="62"/>
  <c r="FC925" i="62"/>
  <c r="FB925" i="62"/>
  <c r="FA925" i="62"/>
  <c r="ER925" i="62"/>
  <c r="EQ925" i="62"/>
  <c r="EP925" i="62"/>
  <c r="EO925" i="62"/>
  <c r="EN925" i="62"/>
  <c r="EE925" i="62"/>
  <c r="ED925" i="62"/>
  <c r="EC925" i="62"/>
  <c r="EB925" i="62"/>
  <c r="EA925" i="62"/>
  <c r="DZ925" i="62"/>
  <c r="DY925" i="62"/>
  <c r="DX925" i="62"/>
  <c r="CM925" i="62"/>
  <c r="CL925" i="62"/>
  <c r="CK925" i="62"/>
  <c r="CJ925" i="62"/>
  <c r="CD925" i="62"/>
  <c r="BN925" i="62" s="1"/>
  <c r="BF925" i="62" s="1"/>
  <c r="CC925" i="62"/>
  <c r="BM925" i="62" s="1"/>
  <c r="BE925" i="62" s="1"/>
  <c r="CB925" i="62"/>
  <c r="BL925" i="62" s="1"/>
  <c r="BD925" i="62" s="1"/>
  <c r="BR925" i="62"/>
  <c r="BJ925" i="62" s="1"/>
  <c r="BQ925" i="62"/>
  <c r="BI925" i="62" s="1"/>
  <c r="BP925" i="62"/>
  <c r="BH925" i="62" s="1"/>
  <c r="BO925" i="62"/>
  <c r="CV925" i="62" s="1"/>
  <c r="BK925" i="62"/>
  <c r="BC925" i="62" s="1"/>
  <c r="FK924" i="62"/>
  <c r="FM924" i="62" s="1"/>
  <c r="FG924" i="62"/>
  <c r="FE924" i="62"/>
  <c r="FD924" i="62"/>
  <c r="FC924" i="62"/>
  <c r="FB924" i="62"/>
  <c r="FA924" i="62"/>
  <c r="ER924" i="62"/>
  <c r="EQ924" i="62"/>
  <c r="EP924" i="62"/>
  <c r="EO924" i="62"/>
  <c r="EN924" i="62"/>
  <c r="EE924" i="62"/>
  <c r="ED924" i="62"/>
  <c r="EC924" i="62"/>
  <c r="EB924" i="62"/>
  <c r="EA924" i="62"/>
  <c r="DZ924" i="62"/>
  <c r="DY924" i="62"/>
  <c r="DX924" i="62"/>
  <c r="CM924" i="62"/>
  <c r="CL924" i="62"/>
  <c r="CK924" i="62"/>
  <c r="CJ924" i="62"/>
  <c r="CD924" i="62"/>
  <c r="BN924" i="62" s="1"/>
  <c r="BF924" i="62" s="1"/>
  <c r="CC924" i="62"/>
  <c r="BM924" i="62" s="1"/>
  <c r="BE924" i="62" s="1"/>
  <c r="CB924" i="62"/>
  <c r="BL924" i="62" s="1"/>
  <c r="BD924" i="62" s="1"/>
  <c r="BR924" i="62"/>
  <c r="BJ924" i="62" s="1"/>
  <c r="BQ924" i="62"/>
  <c r="BI924" i="62" s="1"/>
  <c r="BP924" i="62"/>
  <c r="BH924" i="62" s="1"/>
  <c r="BO924" i="62"/>
  <c r="BK924" i="62"/>
  <c r="BC924" i="62" s="1"/>
  <c r="FK923" i="62"/>
  <c r="FM923" i="62" s="1"/>
  <c r="FG923" i="62"/>
  <c r="FE923" i="62"/>
  <c r="FD923" i="62"/>
  <c r="FC923" i="62"/>
  <c r="FB923" i="62"/>
  <c r="FA923" i="62"/>
  <c r="ER923" i="62"/>
  <c r="EQ923" i="62"/>
  <c r="EP923" i="62"/>
  <c r="EO923" i="62"/>
  <c r="EN923" i="62"/>
  <c r="EE923" i="62"/>
  <c r="ED923" i="62"/>
  <c r="EC923" i="62"/>
  <c r="EB923" i="62"/>
  <c r="EA923" i="62"/>
  <c r="DZ923" i="62"/>
  <c r="DY923" i="62"/>
  <c r="DX923" i="62"/>
  <c r="CM923" i="62"/>
  <c r="CL923" i="62"/>
  <c r="CK923" i="62"/>
  <c r="CJ923" i="62"/>
  <c r="CD923" i="62"/>
  <c r="BN923" i="62" s="1"/>
  <c r="BF923" i="62" s="1"/>
  <c r="CC923" i="62"/>
  <c r="BM923" i="62" s="1"/>
  <c r="BE923" i="62" s="1"/>
  <c r="CB923" i="62"/>
  <c r="BL923" i="62" s="1"/>
  <c r="BD923" i="62" s="1"/>
  <c r="BR923" i="62"/>
  <c r="BJ923" i="62" s="1"/>
  <c r="BQ923" i="62"/>
  <c r="BI923" i="62" s="1"/>
  <c r="BP923" i="62"/>
  <c r="BH923" i="62" s="1"/>
  <c r="BO923" i="62"/>
  <c r="BG923" i="62" s="1"/>
  <c r="BK923" i="62"/>
  <c r="BC923" i="62" s="1"/>
  <c r="FK922" i="62"/>
  <c r="FM922" i="62" s="1"/>
  <c r="FG922" i="62"/>
  <c r="FE922" i="62"/>
  <c r="FD922" i="62"/>
  <c r="FC922" i="62"/>
  <c r="FB922" i="62"/>
  <c r="FA922" i="62"/>
  <c r="ER922" i="62"/>
  <c r="EQ922" i="62"/>
  <c r="EP922" i="62"/>
  <c r="EO922" i="62"/>
  <c r="EN922" i="62"/>
  <c r="EE922" i="62"/>
  <c r="ED922" i="62"/>
  <c r="EC922" i="62"/>
  <c r="EB922" i="62"/>
  <c r="EA922" i="62"/>
  <c r="DZ922" i="62"/>
  <c r="DY922" i="62"/>
  <c r="DX922" i="62"/>
  <c r="CM922" i="62"/>
  <c r="CL922" i="62"/>
  <c r="CK922" i="62"/>
  <c r="CJ922" i="62"/>
  <c r="CD922" i="62"/>
  <c r="BN922" i="62" s="1"/>
  <c r="BF922" i="62" s="1"/>
  <c r="CC922" i="62"/>
  <c r="BM922" i="62" s="1"/>
  <c r="BE922" i="62" s="1"/>
  <c r="CB922" i="62"/>
  <c r="BL922" i="62" s="1"/>
  <c r="BD922" i="62" s="1"/>
  <c r="BR922" i="62"/>
  <c r="BJ922" i="62" s="1"/>
  <c r="BQ922" i="62"/>
  <c r="BI922" i="62" s="1"/>
  <c r="BP922" i="62"/>
  <c r="BH922" i="62" s="1"/>
  <c r="BO922" i="62"/>
  <c r="BG922" i="62" s="1"/>
  <c r="BK922" i="62"/>
  <c r="BC922" i="62" s="1"/>
  <c r="FK921" i="62"/>
  <c r="FM921" i="62" s="1"/>
  <c r="FG921" i="62"/>
  <c r="FE921" i="62"/>
  <c r="FD921" i="62"/>
  <c r="FC921" i="62"/>
  <c r="FB921" i="62"/>
  <c r="FA921" i="62"/>
  <c r="ER921" i="62"/>
  <c r="EQ921" i="62"/>
  <c r="EP921" i="62"/>
  <c r="EO921" i="62"/>
  <c r="EN921" i="62"/>
  <c r="EE921" i="62"/>
  <c r="ED921" i="62"/>
  <c r="EC921" i="62"/>
  <c r="EB921" i="62"/>
  <c r="EA921" i="62"/>
  <c r="DZ921" i="62"/>
  <c r="DY921" i="62"/>
  <c r="DX921" i="62"/>
  <c r="CM921" i="62"/>
  <c r="CL921" i="62"/>
  <c r="CK921" i="62"/>
  <c r="CJ921" i="62"/>
  <c r="CD921" i="62"/>
  <c r="BN921" i="62" s="1"/>
  <c r="BF921" i="62" s="1"/>
  <c r="CC921" i="62"/>
  <c r="BM921" i="62" s="1"/>
  <c r="BE921" i="62" s="1"/>
  <c r="CB921" i="62"/>
  <c r="BL921" i="62" s="1"/>
  <c r="BD921" i="62" s="1"/>
  <c r="BR921" i="62"/>
  <c r="BJ921" i="62" s="1"/>
  <c r="BQ921" i="62"/>
  <c r="BI921" i="62" s="1"/>
  <c r="BP921" i="62"/>
  <c r="BH921" i="62" s="1"/>
  <c r="BO921" i="62"/>
  <c r="BK921" i="62"/>
  <c r="BC921" i="62" s="1"/>
  <c r="FK920" i="62"/>
  <c r="FM920" i="62" s="1"/>
  <c r="FG920" i="62"/>
  <c r="FE920" i="62"/>
  <c r="FD920" i="62"/>
  <c r="FC920" i="62"/>
  <c r="FB920" i="62"/>
  <c r="FA920" i="62"/>
  <c r="ER920" i="62"/>
  <c r="EQ920" i="62"/>
  <c r="EP920" i="62"/>
  <c r="EO920" i="62"/>
  <c r="EN920" i="62"/>
  <c r="EE920" i="62"/>
  <c r="ED920" i="62"/>
  <c r="EC920" i="62"/>
  <c r="EB920" i="62"/>
  <c r="EA920" i="62"/>
  <c r="DZ920" i="62"/>
  <c r="DY920" i="62"/>
  <c r="DX920" i="62"/>
  <c r="CM920" i="62"/>
  <c r="CL920" i="62"/>
  <c r="CK920" i="62"/>
  <c r="CJ920" i="62"/>
  <c r="CD920" i="62"/>
  <c r="BN920" i="62" s="1"/>
  <c r="CC920" i="62"/>
  <c r="BM920" i="62" s="1"/>
  <c r="CB920" i="62"/>
  <c r="BL920" i="62" s="1"/>
  <c r="BR920" i="62"/>
  <c r="BQ920" i="62"/>
  <c r="BP920" i="62"/>
  <c r="BO920" i="62"/>
  <c r="BG920" i="62" s="1"/>
  <c r="BK920" i="62"/>
  <c r="FK919" i="62"/>
  <c r="FM919" i="62" s="1"/>
  <c r="FG919" i="62"/>
  <c r="FE919" i="62"/>
  <c r="FD919" i="62"/>
  <c r="FC919" i="62"/>
  <c r="FB919" i="62"/>
  <c r="FA919" i="62"/>
  <c r="ER919" i="62"/>
  <c r="EQ919" i="62"/>
  <c r="EP919" i="62"/>
  <c r="EO919" i="62"/>
  <c r="EN919" i="62"/>
  <c r="EE919" i="62"/>
  <c r="ED919" i="62"/>
  <c r="EC919" i="62"/>
  <c r="EB919" i="62"/>
  <c r="EA919" i="62"/>
  <c r="DZ919" i="62"/>
  <c r="DY919" i="62"/>
  <c r="DX919" i="62"/>
  <c r="CM919" i="62"/>
  <c r="CM1242" i="62" s="1"/>
  <c r="CL919" i="62"/>
  <c r="CL1242" i="62" s="1"/>
  <c r="CK919" i="62"/>
  <c r="CK1242" i="62" s="1"/>
  <c r="CJ919" i="62"/>
  <c r="CJ1242" i="62" s="1"/>
  <c r="CD919" i="62"/>
  <c r="CD1242" i="62" s="1"/>
  <c r="CC919" i="62"/>
  <c r="CC1242" i="62" s="1"/>
  <c r="CB919" i="62"/>
  <c r="CB1242" i="62" s="1"/>
  <c r="BR919" i="62"/>
  <c r="BR1242" i="62" s="1"/>
  <c r="BQ919" i="62"/>
  <c r="BQ1242" i="62" s="1"/>
  <c r="BI1242" i="62" s="1"/>
  <c r="BP919" i="62"/>
  <c r="BP1242" i="62" s="1"/>
  <c r="BO919" i="62"/>
  <c r="BO1242" i="62" s="1"/>
  <c r="BK919" i="62"/>
  <c r="FK918" i="62"/>
  <c r="FM918" i="62" s="1"/>
  <c r="FG918" i="62"/>
  <c r="FE918" i="62"/>
  <c r="FD918" i="62"/>
  <c r="FC918" i="62"/>
  <c r="FB918" i="62"/>
  <c r="FA918" i="62"/>
  <c r="ER918" i="62"/>
  <c r="EQ918" i="62"/>
  <c r="EP918" i="62"/>
  <c r="EO918" i="62"/>
  <c r="EN918" i="62"/>
  <c r="EE918" i="62"/>
  <c r="ED918" i="62"/>
  <c r="EC918" i="62"/>
  <c r="EB918" i="62"/>
  <c r="EA918" i="62"/>
  <c r="DZ918" i="62"/>
  <c r="DY918" i="62"/>
  <c r="DX918" i="62"/>
  <c r="CM918" i="62"/>
  <c r="CL918" i="62"/>
  <c r="CK918" i="62"/>
  <c r="CJ918" i="62"/>
  <c r="CD918" i="62"/>
  <c r="BN918" i="62" s="1"/>
  <c r="CC918" i="62"/>
  <c r="BM918" i="62" s="1"/>
  <c r="CB918" i="62"/>
  <c r="BL918" i="62" s="1"/>
  <c r="BR918" i="62"/>
  <c r="BQ918" i="62"/>
  <c r="BI918" i="62" s="1"/>
  <c r="BP918" i="62"/>
  <c r="BH918" i="62" s="1"/>
  <c r="BO918" i="62"/>
  <c r="BK918" i="62"/>
  <c r="FK917" i="62"/>
  <c r="FM917" i="62" s="1"/>
  <c r="FG917" i="62"/>
  <c r="FE917" i="62"/>
  <c r="FD917" i="62"/>
  <c r="FC917" i="62"/>
  <c r="FB917" i="62"/>
  <c r="FA917" i="62"/>
  <c r="ER917" i="62"/>
  <c r="EQ917" i="62"/>
  <c r="EP917" i="62"/>
  <c r="EO917" i="62"/>
  <c r="EN917" i="62"/>
  <c r="EE917" i="62"/>
  <c r="ED917" i="62"/>
  <c r="EC917" i="62"/>
  <c r="EB917" i="62"/>
  <c r="EA917" i="62"/>
  <c r="DZ917" i="62"/>
  <c r="DY917" i="62"/>
  <c r="DX917" i="62"/>
  <c r="CM917" i="62"/>
  <c r="CL917" i="62"/>
  <c r="CK917" i="62"/>
  <c r="CJ917" i="62"/>
  <c r="CD917" i="62"/>
  <c r="BN917" i="62" s="1"/>
  <c r="BF917" i="62" s="1"/>
  <c r="CC917" i="62"/>
  <c r="BM917" i="62" s="1"/>
  <c r="BE917" i="62" s="1"/>
  <c r="CB917" i="62"/>
  <c r="BL917" i="62" s="1"/>
  <c r="BD917" i="62" s="1"/>
  <c r="BR917" i="62"/>
  <c r="BJ917" i="62" s="1"/>
  <c r="BQ917" i="62"/>
  <c r="BI917" i="62" s="1"/>
  <c r="BP917" i="62"/>
  <c r="BH917" i="62" s="1"/>
  <c r="BO917" i="62"/>
  <c r="CV917" i="62" s="1"/>
  <c r="BK917" i="62"/>
  <c r="BC917" i="62" s="1"/>
  <c r="FK916" i="62"/>
  <c r="FM916" i="62" s="1"/>
  <c r="FG916" i="62"/>
  <c r="FE916" i="62"/>
  <c r="FD916" i="62"/>
  <c r="FC916" i="62"/>
  <c r="FB916" i="62"/>
  <c r="FA916" i="62"/>
  <c r="ER916" i="62"/>
  <c r="EQ916" i="62"/>
  <c r="EP916" i="62"/>
  <c r="EO916" i="62"/>
  <c r="EN916" i="62"/>
  <c r="EE916" i="62"/>
  <c r="ED916" i="62"/>
  <c r="EC916" i="62"/>
  <c r="EB916" i="62"/>
  <c r="EA916" i="62"/>
  <c r="DZ916" i="62"/>
  <c r="DY916" i="62"/>
  <c r="DX916" i="62"/>
  <c r="CM916" i="62"/>
  <c r="CL916" i="62"/>
  <c r="CK916" i="62"/>
  <c r="CJ916" i="62"/>
  <c r="CD916" i="62"/>
  <c r="BN916" i="62" s="1"/>
  <c r="BF916" i="62" s="1"/>
  <c r="CC916" i="62"/>
  <c r="BM916" i="62" s="1"/>
  <c r="BE916" i="62" s="1"/>
  <c r="CB916" i="62"/>
  <c r="BL916" i="62" s="1"/>
  <c r="BD916" i="62" s="1"/>
  <c r="BR916" i="62"/>
  <c r="BJ916" i="62" s="1"/>
  <c r="BQ916" i="62"/>
  <c r="BI916" i="62" s="1"/>
  <c r="BP916" i="62"/>
  <c r="BH916" i="62" s="1"/>
  <c r="BO916" i="62"/>
  <c r="BK916" i="62"/>
  <c r="BC916" i="62" s="1"/>
  <c r="FK915" i="62"/>
  <c r="FM915" i="62" s="1"/>
  <c r="FG915" i="62"/>
  <c r="FE915" i="62"/>
  <c r="FD915" i="62"/>
  <c r="FC915" i="62"/>
  <c r="FB915" i="62"/>
  <c r="FA915" i="62"/>
  <c r="ER915" i="62"/>
  <c r="EQ915" i="62"/>
  <c r="EP915" i="62"/>
  <c r="EO915" i="62"/>
  <c r="EN915" i="62"/>
  <c r="EE915" i="62"/>
  <c r="ED915" i="62"/>
  <c r="EC915" i="62"/>
  <c r="EB915" i="62"/>
  <c r="EA915" i="62"/>
  <c r="DZ915" i="62"/>
  <c r="DY915" i="62"/>
  <c r="DX915" i="62"/>
  <c r="CM915" i="62"/>
  <c r="CL915" i="62"/>
  <c r="CK915" i="62"/>
  <c r="CJ915" i="62"/>
  <c r="CD915" i="62"/>
  <c r="BN915" i="62" s="1"/>
  <c r="BF915" i="62" s="1"/>
  <c r="CC915" i="62"/>
  <c r="BM915" i="62" s="1"/>
  <c r="BE915" i="62" s="1"/>
  <c r="CB915" i="62"/>
  <c r="BL915" i="62" s="1"/>
  <c r="BD915" i="62" s="1"/>
  <c r="BR915" i="62"/>
  <c r="BJ915" i="62" s="1"/>
  <c r="BQ915" i="62"/>
  <c r="BI915" i="62" s="1"/>
  <c r="BP915" i="62"/>
  <c r="BH915" i="62" s="1"/>
  <c r="BO915" i="62"/>
  <c r="CV915" i="62" s="1"/>
  <c r="BK915" i="62"/>
  <c r="BC915" i="62" s="1"/>
  <c r="FK914" i="62"/>
  <c r="FM914" i="62" s="1"/>
  <c r="FG914" i="62"/>
  <c r="FE914" i="62"/>
  <c r="FD914" i="62"/>
  <c r="FC914" i="62"/>
  <c r="FB914" i="62"/>
  <c r="FA914" i="62"/>
  <c r="ER914" i="62"/>
  <c r="EQ914" i="62"/>
  <c r="EP914" i="62"/>
  <c r="EO914" i="62"/>
  <c r="EN914" i="62"/>
  <c r="EE914" i="62"/>
  <c r="ED914" i="62"/>
  <c r="EC914" i="62"/>
  <c r="EB914" i="62"/>
  <c r="EA914" i="62"/>
  <c r="DZ914" i="62"/>
  <c r="DY914" i="62"/>
  <c r="DX914" i="62"/>
  <c r="CM914" i="62"/>
  <c r="CL914" i="62"/>
  <c r="CK914" i="62"/>
  <c r="CJ914" i="62"/>
  <c r="CD914" i="62"/>
  <c r="BN914" i="62" s="1"/>
  <c r="BF914" i="62" s="1"/>
  <c r="CC914" i="62"/>
  <c r="BM914" i="62" s="1"/>
  <c r="BE914" i="62" s="1"/>
  <c r="CB914" i="62"/>
  <c r="BL914" i="62" s="1"/>
  <c r="BD914" i="62" s="1"/>
  <c r="BR914" i="62"/>
  <c r="BJ914" i="62" s="1"/>
  <c r="BQ914" i="62"/>
  <c r="BI914" i="62" s="1"/>
  <c r="BP914" i="62"/>
  <c r="BH914" i="62" s="1"/>
  <c r="BO914" i="62"/>
  <c r="CV914" i="62" s="1"/>
  <c r="BK914" i="62"/>
  <c r="BC914" i="62" s="1"/>
  <c r="FK913" i="62"/>
  <c r="FM913" i="62" s="1"/>
  <c r="FG913" i="62"/>
  <c r="FE913" i="62"/>
  <c r="FD913" i="62"/>
  <c r="FC913" i="62"/>
  <c r="FB913" i="62"/>
  <c r="FA913" i="62"/>
  <c r="ER913" i="62"/>
  <c r="EQ913" i="62"/>
  <c r="EP913" i="62"/>
  <c r="EO913" i="62"/>
  <c r="EN913" i="62"/>
  <c r="EE913" i="62"/>
  <c r="ED913" i="62"/>
  <c r="EC913" i="62"/>
  <c r="EB913" i="62"/>
  <c r="EA913" i="62"/>
  <c r="DZ913" i="62"/>
  <c r="DY913" i="62"/>
  <c r="DX913" i="62"/>
  <c r="CM913" i="62"/>
  <c r="CL913" i="62"/>
  <c r="CK913" i="62"/>
  <c r="CJ913" i="62"/>
  <c r="CD913" i="62"/>
  <c r="BN913" i="62" s="1"/>
  <c r="BF913" i="62" s="1"/>
  <c r="CC913" i="62"/>
  <c r="BM913" i="62" s="1"/>
  <c r="BE913" i="62" s="1"/>
  <c r="CB913" i="62"/>
  <c r="BL913" i="62" s="1"/>
  <c r="BD913" i="62" s="1"/>
  <c r="BR913" i="62"/>
  <c r="BJ913" i="62" s="1"/>
  <c r="BQ913" i="62"/>
  <c r="BI913" i="62" s="1"/>
  <c r="BP913" i="62"/>
  <c r="BH913" i="62" s="1"/>
  <c r="BO913" i="62"/>
  <c r="CV913" i="62" s="1"/>
  <c r="BK913" i="62"/>
  <c r="BC913" i="62" s="1"/>
  <c r="FK912" i="62"/>
  <c r="FM912" i="62" s="1"/>
  <c r="FG912" i="62"/>
  <c r="FE912" i="62"/>
  <c r="FD912" i="62"/>
  <c r="FC912" i="62"/>
  <c r="FB912" i="62"/>
  <c r="FA912" i="62"/>
  <c r="ER912" i="62"/>
  <c r="EQ912" i="62"/>
  <c r="EP912" i="62"/>
  <c r="EO912" i="62"/>
  <c r="EN912" i="62"/>
  <c r="EE912" i="62"/>
  <c r="ED912" i="62"/>
  <c r="EC912" i="62"/>
  <c r="EB912" i="62"/>
  <c r="EA912" i="62"/>
  <c r="DZ912" i="62"/>
  <c r="DY912" i="62"/>
  <c r="DX912" i="62"/>
  <c r="CM912" i="62"/>
  <c r="CL912" i="62"/>
  <c r="CK912" i="62"/>
  <c r="CJ912" i="62"/>
  <c r="CD912" i="62"/>
  <c r="BN912" i="62" s="1"/>
  <c r="BF912" i="62" s="1"/>
  <c r="CC912" i="62"/>
  <c r="BM912" i="62" s="1"/>
  <c r="BE912" i="62" s="1"/>
  <c r="CB912" i="62"/>
  <c r="BL912" i="62" s="1"/>
  <c r="BD912" i="62" s="1"/>
  <c r="BR912" i="62"/>
  <c r="BJ912" i="62" s="1"/>
  <c r="BQ912" i="62"/>
  <c r="BI912" i="62" s="1"/>
  <c r="BP912" i="62"/>
  <c r="BH912" i="62" s="1"/>
  <c r="BO912" i="62"/>
  <c r="CV912" i="62" s="1"/>
  <c r="BK912" i="62"/>
  <c r="BC912" i="62" s="1"/>
  <c r="FK911" i="62"/>
  <c r="FM911" i="62" s="1"/>
  <c r="FG911" i="62"/>
  <c r="FE911" i="62"/>
  <c r="FD911" i="62"/>
  <c r="FC911" i="62"/>
  <c r="FB911" i="62"/>
  <c r="FA911" i="62"/>
  <c r="ER911" i="62"/>
  <c r="EQ911" i="62"/>
  <c r="EP911" i="62"/>
  <c r="EO911" i="62"/>
  <c r="EN911" i="62"/>
  <c r="EE911" i="62"/>
  <c r="ED911" i="62"/>
  <c r="EC911" i="62"/>
  <c r="EB911" i="62"/>
  <c r="EA911" i="62"/>
  <c r="DZ911" i="62"/>
  <c r="DY911" i="62"/>
  <c r="DX911" i="62"/>
  <c r="CM911" i="62"/>
  <c r="CL911" i="62"/>
  <c r="CK911" i="62"/>
  <c r="CJ911" i="62"/>
  <c r="CD911" i="62"/>
  <c r="BN911" i="62" s="1"/>
  <c r="BF911" i="62" s="1"/>
  <c r="CC911" i="62"/>
  <c r="BM911" i="62" s="1"/>
  <c r="BE911" i="62" s="1"/>
  <c r="CB911" i="62"/>
  <c r="BL911" i="62" s="1"/>
  <c r="BD911" i="62" s="1"/>
  <c r="BR911" i="62"/>
  <c r="BJ911" i="62" s="1"/>
  <c r="BQ911" i="62"/>
  <c r="BI911" i="62" s="1"/>
  <c r="BP911" i="62"/>
  <c r="BH911" i="62" s="1"/>
  <c r="BO911" i="62"/>
  <c r="BK911" i="62"/>
  <c r="BC911" i="62" s="1"/>
  <c r="FK910" i="62"/>
  <c r="FM910" i="62" s="1"/>
  <c r="FG910" i="62"/>
  <c r="FE910" i="62"/>
  <c r="FD910" i="62"/>
  <c r="FC910" i="62"/>
  <c r="FB910" i="62"/>
  <c r="FA910" i="62"/>
  <c r="ER910" i="62"/>
  <c r="EQ910" i="62"/>
  <c r="EP910" i="62"/>
  <c r="EO910" i="62"/>
  <c r="EN910" i="62"/>
  <c r="EE910" i="62"/>
  <c r="ED910" i="62"/>
  <c r="EC910" i="62"/>
  <c r="EB910" i="62"/>
  <c r="EA910" i="62"/>
  <c r="DZ910" i="62"/>
  <c r="DY910" i="62"/>
  <c r="DX910" i="62"/>
  <c r="CM910" i="62"/>
  <c r="CL910" i="62"/>
  <c r="CK910" i="62"/>
  <c r="CJ910" i="62"/>
  <c r="CD910" i="62"/>
  <c r="BN910" i="62" s="1"/>
  <c r="BF910" i="62" s="1"/>
  <c r="CC910" i="62"/>
  <c r="BM910" i="62" s="1"/>
  <c r="BE910" i="62" s="1"/>
  <c r="CB910" i="62"/>
  <c r="BL910" i="62" s="1"/>
  <c r="BD910" i="62" s="1"/>
  <c r="BR910" i="62"/>
  <c r="BJ910" i="62" s="1"/>
  <c r="BQ910" i="62"/>
  <c r="BI910" i="62" s="1"/>
  <c r="BP910" i="62"/>
  <c r="BH910" i="62" s="1"/>
  <c r="BO910" i="62"/>
  <c r="BG910" i="62" s="1"/>
  <c r="BK910" i="62"/>
  <c r="BC910" i="62" s="1"/>
  <c r="FK909" i="62"/>
  <c r="FM909" i="62" s="1"/>
  <c r="FG909" i="62"/>
  <c r="FE909" i="62"/>
  <c r="FD909" i="62"/>
  <c r="FC909" i="62"/>
  <c r="FB909" i="62"/>
  <c r="FA909" i="62"/>
  <c r="ER909" i="62"/>
  <c r="EQ909" i="62"/>
  <c r="EP909" i="62"/>
  <c r="EO909" i="62"/>
  <c r="EN909" i="62"/>
  <c r="EE909" i="62"/>
  <c r="ED909" i="62"/>
  <c r="EC909" i="62"/>
  <c r="EB909" i="62"/>
  <c r="EA909" i="62"/>
  <c r="DZ909" i="62"/>
  <c r="DY909" i="62"/>
  <c r="DX909" i="62"/>
  <c r="CM909" i="62"/>
  <c r="CL909" i="62"/>
  <c r="CK909" i="62"/>
  <c r="CJ909" i="62"/>
  <c r="CD909" i="62"/>
  <c r="CC909" i="62"/>
  <c r="BM909" i="62" s="1"/>
  <c r="BE909" i="62" s="1"/>
  <c r="CB909" i="62"/>
  <c r="BL909" i="62" s="1"/>
  <c r="BR909" i="62"/>
  <c r="BJ909" i="62" s="1"/>
  <c r="BQ909" i="62"/>
  <c r="BI909" i="62" s="1"/>
  <c r="BP909" i="62"/>
  <c r="BH909" i="62" s="1"/>
  <c r="BO909" i="62"/>
  <c r="CV909" i="62" s="1"/>
  <c r="CN909" i="62" s="1"/>
  <c r="BK909" i="62"/>
  <c r="FK908" i="62"/>
  <c r="FM908" i="62" s="1"/>
  <c r="FG908" i="62"/>
  <c r="FE908" i="62"/>
  <c r="FD908" i="62"/>
  <c r="FC908" i="62"/>
  <c r="FB908" i="62"/>
  <c r="FA908" i="62"/>
  <c r="ER908" i="62"/>
  <c r="EQ908" i="62"/>
  <c r="EP908" i="62"/>
  <c r="EO908" i="62"/>
  <c r="EN908" i="62"/>
  <c r="EE908" i="62"/>
  <c r="ED908" i="62"/>
  <c r="EC908" i="62"/>
  <c r="EB908" i="62"/>
  <c r="EA908" i="62"/>
  <c r="DZ908" i="62"/>
  <c r="DY908" i="62"/>
  <c r="DX908" i="62"/>
  <c r="CM908" i="62"/>
  <c r="CL908" i="62"/>
  <c r="CK908" i="62"/>
  <c r="CJ908" i="62"/>
  <c r="CD908" i="62"/>
  <c r="BN908" i="62" s="1"/>
  <c r="BF908" i="62" s="1"/>
  <c r="CC908" i="62"/>
  <c r="BM908" i="62" s="1"/>
  <c r="BE908" i="62" s="1"/>
  <c r="CB908" i="62"/>
  <c r="BL908" i="62" s="1"/>
  <c r="BD908" i="62" s="1"/>
  <c r="BR908" i="62"/>
  <c r="BJ908" i="62" s="1"/>
  <c r="BQ908" i="62"/>
  <c r="BI908" i="62" s="1"/>
  <c r="BP908" i="62"/>
  <c r="BH908" i="62" s="1"/>
  <c r="BO908" i="62"/>
  <c r="BK908" i="62"/>
  <c r="BC908" i="62" s="1"/>
  <c r="FK907" i="62"/>
  <c r="FM907" i="62" s="1"/>
  <c r="FG907" i="62"/>
  <c r="FE907" i="62"/>
  <c r="FD907" i="62"/>
  <c r="FC907" i="62"/>
  <c r="FB907" i="62"/>
  <c r="FA907" i="62"/>
  <c r="ER907" i="62"/>
  <c r="EQ907" i="62"/>
  <c r="EP907" i="62"/>
  <c r="EO907" i="62"/>
  <c r="EN907" i="62"/>
  <c r="EE907" i="62"/>
  <c r="ED907" i="62"/>
  <c r="EC907" i="62"/>
  <c r="EB907" i="62"/>
  <c r="EA907" i="62"/>
  <c r="DZ907" i="62"/>
  <c r="DY907" i="62"/>
  <c r="DX907" i="62"/>
  <c r="CM907" i="62"/>
  <c r="CL907" i="62"/>
  <c r="CK907" i="62"/>
  <c r="CJ907" i="62"/>
  <c r="CD907" i="62"/>
  <c r="BN907" i="62" s="1"/>
  <c r="BF907" i="62" s="1"/>
  <c r="CC907" i="62"/>
  <c r="BM907" i="62" s="1"/>
  <c r="BE907" i="62" s="1"/>
  <c r="CB907" i="62"/>
  <c r="BL907" i="62" s="1"/>
  <c r="BD907" i="62" s="1"/>
  <c r="BR907" i="62"/>
  <c r="BJ907" i="62" s="1"/>
  <c r="BQ907" i="62"/>
  <c r="BI907" i="62" s="1"/>
  <c r="BP907" i="62"/>
  <c r="BH907" i="62" s="1"/>
  <c r="BO907" i="62"/>
  <c r="BK907" i="62"/>
  <c r="BC907" i="62" s="1"/>
  <c r="FK906" i="62"/>
  <c r="FM906" i="62" s="1"/>
  <c r="FG906" i="62"/>
  <c r="FE906" i="62"/>
  <c r="FD906" i="62"/>
  <c r="FC906" i="62"/>
  <c r="FB906" i="62"/>
  <c r="FA906" i="62"/>
  <c r="ER906" i="62"/>
  <c r="EQ906" i="62"/>
  <c r="EP906" i="62"/>
  <c r="EO906" i="62"/>
  <c r="EN906" i="62"/>
  <c r="EE906" i="62"/>
  <c r="ED906" i="62"/>
  <c r="EC906" i="62"/>
  <c r="EB906" i="62"/>
  <c r="EA906" i="62"/>
  <c r="DZ906" i="62"/>
  <c r="DY906" i="62"/>
  <c r="DX906" i="62"/>
  <c r="CM906" i="62"/>
  <c r="CL906" i="62"/>
  <c r="CK906" i="62"/>
  <c r="CJ906" i="62"/>
  <c r="CD906" i="62"/>
  <c r="BN906" i="62" s="1"/>
  <c r="BF906" i="62" s="1"/>
  <c r="CC906" i="62"/>
  <c r="BM906" i="62" s="1"/>
  <c r="BE906" i="62" s="1"/>
  <c r="CB906" i="62"/>
  <c r="BL906" i="62" s="1"/>
  <c r="BD906" i="62" s="1"/>
  <c r="BR906" i="62"/>
  <c r="BJ906" i="62" s="1"/>
  <c r="BQ906" i="62"/>
  <c r="BI906" i="62" s="1"/>
  <c r="BP906" i="62"/>
  <c r="BH906" i="62" s="1"/>
  <c r="BO906" i="62"/>
  <c r="CV906" i="62" s="1"/>
  <c r="BK906" i="62"/>
  <c r="BC906" i="62" s="1"/>
  <c r="FK905" i="62"/>
  <c r="FM905" i="62" s="1"/>
  <c r="FG905" i="62"/>
  <c r="FE905" i="62"/>
  <c r="FD905" i="62"/>
  <c r="FC905" i="62"/>
  <c r="FB905" i="62"/>
  <c r="FA905" i="62"/>
  <c r="ER905" i="62"/>
  <c r="EQ905" i="62"/>
  <c r="EP905" i="62"/>
  <c r="EO905" i="62"/>
  <c r="EN905" i="62"/>
  <c r="EE905" i="62"/>
  <c r="ED905" i="62"/>
  <c r="EC905" i="62"/>
  <c r="EB905" i="62"/>
  <c r="EA905" i="62"/>
  <c r="DZ905" i="62"/>
  <c r="DY905" i="62"/>
  <c r="DX905" i="62"/>
  <c r="CM905" i="62"/>
  <c r="CL905" i="62"/>
  <c r="CK905" i="62"/>
  <c r="CJ905" i="62"/>
  <c r="CD905" i="62"/>
  <c r="BN905" i="62" s="1"/>
  <c r="BF905" i="62" s="1"/>
  <c r="CC905" i="62"/>
  <c r="BM905" i="62" s="1"/>
  <c r="BE905" i="62" s="1"/>
  <c r="CB905" i="62"/>
  <c r="BL905" i="62" s="1"/>
  <c r="BD905" i="62" s="1"/>
  <c r="BR905" i="62"/>
  <c r="BJ905" i="62" s="1"/>
  <c r="BQ905" i="62"/>
  <c r="BI905" i="62" s="1"/>
  <c r="BP905" i="62"/>
  <c r="BH905" i="62" s="1"/>
  <c r="BO905" i="62"/>
  <c r="CV905" i="62" s="1"/>
  <c r="BK905" i="62"/>
  <c r="BC905" i="62" s="1"/>
  <c r="FK904" i="62"/>
  <c r="FM904" i="62" s="1"/>
  <c r="FG904" i="62"/>
  <c r="FE904" i="62"/>
  <c r="FD904" i="62"/>
  <c r="FC904" i="62"/>
  <c r="FB904" i="62"/>
  <c r="FA904" i="62"/>
  <c r="ER904" i="62"/>
  <c r="EQ904" i="62"/>
  <c r="EP904" i="62"/>
  <c r="EO904" i="62"/>
  <c r="EN904" i="62"/>
  <c r="EE904" i="62"/>
  <c r="ED904" i="62"/>
  <c r="EC904" i="62"/>
  <c r="EB904" i="62"/>
  <c r="EA904" i="62"/>
  <c r="DZ904" i="62"/>
  <c r="DY904" i="62"/>
  <c r="DX904" i="62"/>
  <c r="CM904" i="62"/>
  <c r="CL904" i="62"/>
  <c r="CK904" i="62"/>
  <c r="CJ904" i="62"/>
  <c r="CD904" i="62"/>
  <c r="BN904" i="62" s="1"/>
  <c r="BF904" i="62" s="1"/>
  <c r="CC904" i="62"/>
  <c r="BM904" i="62" s="1"/>
  <c r="BE904" i="62" s="1"/>
  <c r="CB904" i="62"/>
  <c r="BL904" i="62" s="1"/>
  <c r="BD904" i="62" s="1"/>
  <c r="BR904" i="62"/>
  <c r="BJ904" i="62" s="1"/>
  <c r="BQ904" i="62"/>
  <c r="BI904" i="62" s="1"/>
  <c r="BP904" i="62"/>
  <c r="BH904" i="62" s="1"/>
  <c r="BO904" i="62"/>
  <c r="CV904" i="62" s="1"/>
  <c r="BK904" i="62"/>
  <c r="BC904" i="62" s="1"/>
  <c r="FK903" i="62"/>
  <c r="FM903" i="62" s="1"/>
  <c r="FG903" i="62"/>
  <c r="FE903" i="62"/>
  <c r="FD903" i="62"/>
  <c r="FC903" i="62"/>
  <c r="FB903" i="62"/>
  <c r="FA903" i="62"/>
  <c r="ER903" i="62"/>
  <c r="EQ903" i="62"/>
  <c r="EP903" i="62"/>
  <c r="EO903" i="62"/>
  <c r="EN903" i="62"/>
  <c r="EE903" i="62"/>
  <c r="ED903" i="62"/>
  <c r="EC903" i="62"/>
  <c r="EB903" i="62"/>
  <c r="EA903" i="62"/>
  <c r="DZ903" i="62"/>
  <c r="DY903" i="62"/>
  <c r="DX903" i="62"/>
  <c r="CM903" i="62"/>
  <c r="CL903" i="62"/>
  <c r="CK903" i="62"/>
  <c r="CJ903" i="62"/>
  <c r="CD903" i="62"/>
  <c r="BN903" i="62" s="1"/>
  <c r="BF903" i="62" s="1"/>
  <c r="CC903" i="62"/>
  <c r="BM903" i="62" s="1"/>
  <c r="BE903" i="62" s="1"/>
  <c r="CB903" i="62"/>
  <c r="BL903" i="62" s="1"/>
  <c r="BD903" i="62" s="1"/>
  <c r="BR903" i="62"/>
  <c r="BJ903" i="62" s="1"/>
  <c r="BQ903" i="62"/>
  <c r="BI903" i="62" s="1"/>
  <c r="BP903" i="62"/>
  <c r="BH903" i="62" s="1"/>
  <c r="BO903" i="62"/>
  <c r="CV903" i="62" s="1"/>
  <c r="BK903" i="62"/>
  <c r="BC903" i="62" s="1"/>
  <c r="FK902" i="62"/>
  <c r="FM902" i="62" s="1"/>
  <c r="FG902" i="62"/>
  <c r="FE902" i="62"/>
  <c r="FD902" i="62"/>
  <c r="FC902" i="62"/>
  <c r="FB902" i="62"/>
  <c r="FA902" i="62"/>
  <c r="ER902" i="62"/>
  <c r="EQ902" i="62"/>
  <c r="EP902" i="62"/>
  <c r="EO902" i="62"/>
  <c r="EN902" i="62"/>
  <c r="EE902" i="62"/>
  <c r="ED902" i="62"/>
  <c r="EC902" i="62"/>
  <c r="EB902" i="62"/>
  <c r="EA902" i="62"/>
  <c r="DZ902" i="62"/>
  <c r="DY902" i="62"/>
  <c r="DX902" i="62"/>
  <c r="CM902" i="62"/>
  <c r="CL902" i="62"/>
  <c r="CK902" i="62"/>
  <c r="CJ902" i="62"/>
  <c r="CD902" i="62"/>
  <c r="BN902" i="62" s="1"/>
  <c r="BF902" i="62" s="1"/>
  <c r="CC902" i="62"/>
  <c r="BM902" i="62" s="1"/>
  <c r="BE902" i="62" s="1"/>
  <c r="CB902" i="62"/>
  <c r="BL902" i="62" s="1"/>
  <c r="BD902" i="62" s="1"/>
  <c r="BR902" i="62"/>
  <c r="BJ902" i="62" s="1"/>
  <c r="BQ902" i="62"/>
  <c r="BI902" i="62" s="1"/>
  <c r="BP902" i="62"/>
  <c r="BH902" i="62" s="1"/>
  <c r="BO902" i="62"/>
  <c r="BK902" i="62"/>
  <c r="BC902" i="62" s="1"/>
  <c r="FK901" i="62"/>
  <c r="FM901" i="62" s="1"/>
  <c r="FG901" i="62"/>
  <c r="FE901" i="62"/>
  <c r="FD901" i="62"/>
  <c r="FC901" i="62"/>
  <c r="FB901" i="62"/>
  <c r="FA901" i="62"/>
  <c r="ER901" i="62"/>
  <c r="EQ901" i="62"/>
  <c r="EP901" i="62"/>
  <c r="EO901" i="62"/>
  <c r="EN901" i="62"/>
  <c r="EE901" i="62"/>
  <c r="ED901" i="62"/>
  <c r="EC901" i="62"/>
  <c r="EB901" i="62"/>
  <c r="EA901" i="62"/>
  <c r="DZ901" i="62"/>
  <c r="DY901" i="62"/>
  <c r="DX901" i="62"/>
  <c r="CM901" i="62"/>
  <c r="CL901" i="62"/>
  <c r="CK901" i="62"/>
  <c r="CJ901" i="62"/>
  <c r="CD901" i="62"/>
  <c r="BN901" i="62" s="1"/>
  <c r="BF901" i="62" s="1"/>
  <c r="CC901" i="62"/>
  <c r="BM901" i="62" s="1"/>
  <c r="BE901" i="62" s="1"/>
  <c r="CB901" i="62"/>
  <c r="BL901" i="62" s="1"/>
  <c r="BD901" i="62" s="1"/>
  <c r="BR901" i="62"/>
  <c r="BJ901" i="62" s="1"/>
  <c r="BQ901" i="62"/>
  <c r="BI901" i="62" s="1"/>
  <c r="BP901" i="62"/>
  <c r="BH901" i="62" s="1"/>
  <c r="BO901" i="62"/>
  <c r="BK901" i="62"/>
  <c r="BC901" i="62" s="1"/>
  <c r="DP901" i="62" s="1"/>
  <c r="FK900" i="62"/>
  <c r="FM900" i="62" s="1"/>
  <c r="FG900" i="62"/>
  <c r="FE900" i="62"/>
  <c r="FD900" i="62"/>
  <c r="FC900" i="62"/>
  <c r="FB900" i="62"/>
  <c r="FA900" i="62"/>
  <c r="ER900" i="62"/>
  <c r="EQ900" i="62"/>
  <c r="EP900" i="62"/>
  <c r="EO900" i="62"/>
  <c r="EN900" i="62"/>
  <c r="EE900" i="62"/>
  <c r="ED900" i="62"/>
  <c r="EC900" i="62"/>
  <c r="EB900" i="62"/>
  <c r="EA900" i="62"/>
  <c r="DZ900" i="62"/>
  <c r="DY900" i="62"/>
  <c r="DX900" i="62"/>
  <c r="CM900" i="62"/>
  <c r="CL900" i="62"/>
  <c r="CK900" i="62"/>
  <c r="CJ900" i="62"/>
  <c r="CD900" i="62"/>
  <c r="BN900" i="62" s="1"/>
  <c r="BF900" i="62" s="1"/>
  <c r="CC900" i="62"/>
  <c r="BM900" i="62" s="1"/>
  <c r="BE900" i="62" s="1"/>
  <c r="CB900" i="62"/>
  <c r="BL900" i="62" s="1"/>
  <c r="BD900" i="62" s="1"/>
  <c r="BR900" i="62"/>
  <c r="BJ900" i="62" s="1"/>
  <c r="BQ900" i="62"/>
  <c r="BI900" i="62" s="1"/>
  <c r="BP900" i="62"/>
  <c r="BH900" i="62" s="1"/>
  <c r="BO900" i="62"/>
  <c r="BG900" i="62" s="1"/>
  <c r="BK900" i="62"/>
  <c r="BC900" i="62" s="1"/>
  <c r="FK899" i="62"/>
  <c r="FM899" i="62" s="1"/>
  <c r="FG899" i="62"/>
  <c r="FE899" i="62"/>
  <c r="FD899" i="62"/>
  <c r="FC899" i="62"/>
  <c r="FB899" i="62"/>
  <c r="FA899" i="62"/>
  <c r="ER899" i="62"/>
  <c r="EQ899" i="62"/>
  <c r="EP899" i="62"/>
  <c r="EO899" i="62"/>
  <c r="EN899" i="62"/>
  <c r="EE899" i="62"/>
  <c r="ED899" i="62"/>
  <c r="EC899" i="62"/>
  <c r="EB899" i="62"/>
  <c r="EA899" i="62"/>
  <c r="DZ899" i="62"/>
  <c r="DY899" i="62"/>
  <c r="DX899" i="62"/>
  <c r="CM899" i="62"/>
  <c r="CL899" i="62"/>
  <c r="CK899" i="62"/>
  <c r="CJ899" i="62"/>
  <c r="CD899" i="62"/>
  <c r="CC899" i="62"/>
  <c r="CB899" i="62"/>
  <c r="BL899" i="62" s="1"/>
  <c r="BD899" i="62" s="1"/>
  <c r="BR899" i="62"/>
  <c r="BJ899" i="62" s="1"/>
  <c r="BQ899" i="62"/>
  <c r="BP899" i="62"/>
  <c r="BH899" i="62" s="1"/>
  <c r="BO899" i="62"/>
  <c r="BK899" i="62"/>
  <c r="FK898" i="62"/>
  <c r="FM898" i="62" s="1"/>
  <c r="FG898" i="62"/>
  <c r="FE898" i="62"/>
  <c r="FD898" i="62"/>
  <c r="FC898" i="62"/>
  <c r="FB898" i="62"/>
  <c r="FA898" i="62"/>
  <c r="ER898" i="62"/>
  <c r="EQ898" i="62"/>
  <c r="EP898" i="62"/>
  <c r="EO898" i="62"/>
  <c r="EN898" i="62"/>
  <c r="EE898" i="62"/>
  <c r="ED898" i="62"/>
  <c r="EC898" i="62"/>
  <c r="EB898" i="62"/>
  <c r="EA898" i="62"/>
  <c r="DZ898" i="62"/>
  <c r="DY898" i="62"/>
  <c r="DX898" i="62"/>
  <c r="CM898" i="62"/>
  <c r="CL898" i="62"/>
  <c r="CK898" i="62"/>
  <c r="CJ898" i="62"/>
  <c r="CD898" i="62"/>
  <c r="BN898" i="62" s="1"/>
  <c r="BF898" i="62" s="1"/>
  <c r="CC898" i="62"/>
  <c r="BM898" i="62" s="1"/>
  <c r="BE898" i="62" s="1"/>
  <c r="CB898" i="62"/>
  <c r="BL898" i="62" s="1"/>
  <c r="BD898" i="62" s="1"/>
  <c r="BR898" i="62"/>
  <c r="BJ898" i="62" s="1"/>
  <c r="BQ898" i="62"/>
  <c r="BI898" i="62" s="1"/>
  <c r="BP898" i="62"/>
  <c r="BH898" i="62" s="1"/>
  <c r="BO898" i="62"/>
  <c r="BK898" i="62"/>
  <c r="BC898" i="62" s="1"/>
  <c r="DP898" i="62" s="1"/>
  <c r="FK897" i="62"/>
  <c r="FG897" i="62"/>
  <c r="FE897" i="62"/>
  <c r="FD897" i="62"/>
  <c r="FC897" i="62"/>
  <c r="FB897" i="62"/>
  <c r="FA897" i="62"/>
  <c r="ER897" i="62"/>
  <c r="EQ897" i="62"/>
  <c r="EP897" i="62"/>
  <c r="EO897" i="62"/>
  <c r="EN897" i="62"/>
  <c r="EE897" i="62"/>
  <c r="ED897" i="62"/>
  <c r="EC897" i="62"/>
  <c r="EB897" i="62"/>
  <c r="EA897" i="62"/>
  <c r="DZ897" i="62"/>
  <c r="DY897" i="62"/>
  <c r="DX897" i="62"/>
  <c r="CM897" i="62"/>
  <c r="CL897" i="62"/>
  <c r="CK897" i="62"/>
  <c r="CJ897" i="62"/>
  <c r="CD897" i="62"/>
  <c r="BN897" i="62" s="1"/>
  <c r="CC897" i="62"/>
  <c r="BM897" i="62" s="1"/>
  <c r="BE897" i="62" s="1"/>
  <c r="CB897" i="62"/>
  <c r="BR897" i="62"/>
  <c r="BJ897" i="62" s="1"/>
  <c r="BQ897" i="62"/>
  <c r="BI897" i="62" s="1"/>
  <c r="BP897" i="62"/>
  <c r="BH897" i="62" s="1"/>
  <c r="BO897" i="62"/>
  <c r="BG897" i="62" s="1"/>
  <c r="BK897" i="62"/>
  <c r="FK896" i="62"/>
  <c r="FM896" i="62" s="1"/>
  <c r="FG896" i="62"/>
  <c r="FE896" i="62"/>
  <c r="FD896" i="62"/>
  <c r="FC896" i="62"/>
  <c r="FB896" i="62"/>
  <c r="FA896" i="62"/>
  <c r="ER896" i="62"/>
  <c r="EQ896" i="62"/>
  <c r="EP896" i="62"/>
  <c r="EO896" i="62"/>
  <c r="EN896" i="62"/>
  <c r="EE896" i="62"/>
  <c r="ED896" i="62"/>
  <c r="EC896" i="62"/>
  <c r="EB896" i="62"/>
  <c r="EA896" i="62"/>
  <c r="DZ896" i="62"/>
  <c r="DY896" i="62"/>
  <c r="DX896" i="62"/>
  <c r="CM896" i="62"/>
  <c r="CL896" i="62"/>
  <c r="CK896" i="62"/>
  <c r="CJ896" i="62"/>
  <c r="CD896" i="62"/>
  <c r="BN896" i="62" s="1"/>
  <c r="BF896" i="62" s="1"/>
  <c r="CC896" i="62"/>
  <c r="BM896" i="62" s="1"/>
  <c r="BE896" i="62" s="1"/>
  <c r="CB896" i="62"/>
  <c r="BL896" i="62" s="1"/>
  <c r="BD896" i="62" s="1"/>
  <c r="BR896" i="62"/>
  <c r="BJ896" i="62" s="1"/>
  <c r="BQ896" i="62"/>
  <c r="BI896" i="62" s="1"/>
  <c r="BP896" i="62"/>
  <c r="BH896" i="62" s="1"/>
  <c r="BO896" i="62"/>
  <c r="CV896" i="62" s="1"/>
  <c r="BK896" i="62"/>
  <c r="BC896" i="62" s="1"/>
  <c r="FK895" i="62"/>
  <c r="FM895" i="62" s="1"/>
  <c r="FG895" i="62"/>
  <c r="FE895" i="62"/>
  <c r="FD895" i="62"/>
  <c r="FC895" i="62"/>
  <c r="FB895" i="62"/>
  <c r="FA895" i="62"/>
  <c r="ER895" i="62"/>
  <c r="EQ895" i="62"/>
  <c r="EP895" i="62"/>
  <c r="EO895" i="62"/>
  <c r="EN895" i="62"/>
  <c r="EE895" i="62"/>
  <c r="ED895" i="62"/>
  <c r="EC895" i="62"/>
  <c r="EB895" i="62"/>
  <c r="EA895" i="62"/>
  <c r="DZ895" i="62"/>
  <c r="DY895" i="62"/>
  <c r="DX895" i="62"/>
  <c r="CM895" i="62"/>
  <c r="CL895" i="62"/>
  <c r="CK895" i="62"/>
  <c r="CJ895" i="62"/>
  <c r="CD895" i="62"/>
  <c r="BN895" i="62" s="1"/>
  <c r="BF895" i="62" s="1"/>
  <c r="CC895" i="62"/>
  <c r="BM895" i="62" s="1"/>
  <c r="BE895" i="62" s="1"/>
  <c r="CB895" i="62"/>
  <c r="BL895" i="62" s="1"/>
  <c r="BD895" i="62" s="1"/>
  <c r="BR895" i="62"/>
  <c r="BJ895" i="62" s="1"/>
  <c r="BQ895" i="62"/>
  <c r="BI895" i="62" s="1"/>
  <c r="BP895" i="62"/>
  <c r="BH895" i="62" s="1"/>
  <c r="BO895" i="62"/>
  <c r="BG895" i="62" s="1"/>
  <c r="BK895" i="62"/>
  <c r="BC895" i="62" s="1"/>
  <c r="FK894" i="62"/>
  <c r="FM894" i="62" s="1"/>
  <c r="FG894" i="62"/>
  <c r="FE894" i="62"/>
  <c r="FD894" i="62"/>
  <c r="FC894" i="62"/>
  <c r="FB894" i="62"/>
  <c r="FA894" i="62"/>
  <c r="ER894" i="62"/>
  <c r="EQ894" i="62"/>
  <c r="EP894" i="62"/>
  <c r="EO894" i="62"/>
  <c r="EN894" i="62"/>
  <c r="EE894" i="62"/>
  <c r="ED894" i="62"/>
  <c r="EC894" i="62"/>
  <c r="EB894" i="62"/>
  <c r="EA894" i="62"/>
  <c r="DZ894" i="62"/>
  <c r="DY894" i="62"/>
  <c r="DX894" i="62"/>
  <c r="CM894" i="62"/>
  <c r="CL894" i="62"/>
  <c r="CK894" i="62"/>
  <c r="CJ894" i="62"/>
  <c r="CD894" i="62"/>
  <c r="BN894" i="62" s="1"/>
  <c r="BF894" i="62" s="1"/>
  <c r="CC894" i="62"/>
  <c r="BM894" i="62" s="1"/>
  <c r="BE894" i="62" s="1"/>
  <c r="CB894" i="62"/>
  <c r="BL894" i="62" s="1"/>
  <c r="BD894" i="62" s="1"/>
  <c r="BR894" i="62"/>
  <c r="BJ894" i="62" s="1"/>
  <c r="BQ894" i="62"/>
  <c r="BI894" i="62" s="1"/>
  <c r="BP894" i="62"/>
  <c r="BH894" i="62" s="1"/>
  <c r="BO894" i="62"/>
  <c r="BK894" i="62"/>
  <c r="BC894" i="62" s="1"/>
  <c r="FK893" i="62"/>
  <c r="FM893" i="62" s="1"/>
  <c r="FG893" i="62"/>
  <c r="FE893" i="62"/>
  <c r="FD893" i="62"/>
  <c r="FC893" i="62"/>
  <c r="FB893" i="62"/>
  <c r="FA893" i="62"/>
  <c r="ER893" i="62"/>
  <c r="EQ893" i="62"/>
  <c r="EP893" i="62"/>
  <c r="EO893" i="62"/>
  <c r="EN893" i="62"/>
  <c r="EE893" i="62"/>
  <c r="ED893" i="62"/>
  <c r="EC893" i="62"/>
  <c r="EB893" i="62"/>
  <c r="EA893" i="62"/>
  <c r="DZ893" i="62"/>
  <c r="DY893" i="62"/>
  <c r="DX893" i="62"/>
  <c r="CM893" i="62"/>
  <c r="CL893" i="62"/>
  <c r="CK893" i="62"/>
  <c r="CJ893" i="62"/>
  <c r="CD893" i="62"/>
  <c r="BN893" i="62" s="1"/>
  <c r="BF893" i="62" s="1"/>
  <c r="CC893" i="62"/>
  <c r="BM893" i="62" s="1"/>
  <c r="BE893" i="62" s="1"/>
  <c r="CB893" i="62"/>
  <c r="BL893" i="62" s="1"/>
  <c r="BD893" i="62" s="1"/>
  <c r="BR893" i="62"/>
  <c r="BJ893" i="62" s="1"/>
  <c r="BQ893" i="62"/>
  <c r="BI893" i="62" s="1"/>
  <c r="BP893" i="62"/>
  <c r="BH893" i="62" s="1"/>
  <c r="BO893" i="62"/>
  <c r="CV893" i="62" s="1"/>
  <c r="CW893" i="62" s="1"/>
  <c r="BK893" i="62"/>
  <c r="BC893" i="62" s="1"/>
  <c r="FK892" i="62"/>
  <c r="FM892" i="62" s="1"/>
  <c r="FG892" i="62"/>
  <c r="FE892" i="62"/>
  <c r="FD892" i="62"/>
  <c r="FC892" i="62"/>
  <c r="FB892" i="62"/>
  <c r="FA892" i="62"/>
  <c r="ER892" i="62"/>
  <c r="EQ892" i="62"/>
  <c r="EP892" i="62"/>
  <c r="EO892" i="62"/>
  <c r="EN892" i="62"/>
  <c r="EE892" i="62"/>
  <c r="ED892" i="62"/>
  <c r="EC892" i="62"/>
  <c r="EB892" i="62"/>
  <c r="EA892" i="62"/>
  <c r="DZ892" i="62"/>
  <c r="DY892" i="62"/>
  <c r="DX892" i="62"/>
  <c r="CM892" i="62"/>
  <c r="CL892" i="62"/>
  <c r="CK892" i="62"/>
  <c r="CJ892" i="62"/>
  <c r="CD892" i="62"/>
  <c r="BN892" i="62" s="1"/>
  <c r="BF892" i="62" s="1"/>
  <c r="CC892" i="62"/>
  <c r="BM892" i="62" s="1"/>
  <c r="BE892" i="62" s="1"/>
  <c r="CB892" i="62"/>
  <c r="BL892" i="62" s="1"/>
  <c r="BD892" i="62" s="1"/>
  <c r="BR892" i="62"/>
  <c r="BJ892" i="62" s="1"/>
  <c r="BQ892" i="62"/>
  <c r="BI892" i="62" s="1"/>
  <c r="BP892" i="62"/>
  <c r="BH892" i="62" s="1"/>
  <c r="BO892" i="62"/>
  <c r="CV892" i="62" s="1"/>
  <c r="BK892" i="62"/>
  <c r="BC892" i="62" s="1"/>
  <c r="FK891" i="62"/>
  <c r="FM891" i="62" s="1"/>
  <c r="FG891" i="62"/>
  <c r="FE891" i="62"/>
  <c r="FD891" i="62"/>
  <c r="FC891" i="62"/>
  <c r="FB891" i="62"/>
  <c r="FA891" i="62"/>
  <c r="ER891" i="62"/>
  <c r="EQ891" i="62"/>
  <c r="EP891" i="62"/>
  <c r="EO891" i="62"/>
  <c r="EN891" i="62"/>
  <c r="EE891" i="62"/>
  <c r="ED891" i="62"/>
  <c r="EC891" i="62"/>
  <c r="EB891" i="62"/>
  <c r="EA891" i="62"/>
  <c r="DZ891" i="62"/>
  <c r="DY891" i="62"/>
  <c r="DX891" i="62"/>
  <c r="CM891" i="62"/>
  <c r="CL891" i="62"/>
  <c r="CK891" i="62"/>
  <c r="CJ891" i="62"/>
  <c r="CD891" i="62"/>
  <c r="BN891" i="62" s="1"/>
  <c r="BF891" i="62" s="1"/>
  <c r="CC891" i="62"/>
  <c r="BM891" i="62" s="1"/>
  <c r="BE891" i="62" s="1"/>
  <c r="CB891" i="62"/>
  <c r="BL891" i="62" s="1"/>
  <c r="BD891" i="62" s="1"/>
  <c r="BR891" i="62"/>
  <c r="BJ891" i="62" s="1"/>
  <c r="BQ891" i="62"/>
  <c r="BI891" i="62" s="1"/>
  <c r="BP891" i="62"/>
  <c r="BH891" i="62" s="1"/>
  <c r="BO891" i="62"/>
  <c r="BK891" i="62"/>
  <c r="BC891" i="62" s="1"/>
  <c r="FK890" i="62"/>
  <c r="FM890" i="62" s="1"/>
  <c r="FG890" i="62"/>
  <c r="FE890" i="62"/>
  <c r="FD890" i="62"/>
  <c r="FC890" i="62"/>
  <c r="FB890" i="62"/>
  <c r="FA890" i="62"/>
  <c r="ER890" i="62"/>
  <c r="EQ890" i="62"/>
  <c r="EP890" i="62"/>
  <c r="EO890" i="62"/>
  <c r="EN890" i="62"/>
  <c r="EE890" i="62"/>
  <c r="ED890" i="62"/>
  <c r="EC890" i="62"/>
  <c r="EB890" i="62"/>
  <c r="EA890" i="62"/>
  <c r="DZ890" i="62"/>
  <c r="DY890" i="62"/>
  <c r="DX890" i="62"/>
  <c r="CM890" i="62"/>
  <c r="CL890" i="62"/>
  <c r="CK890" i="62"/>
  <c r="CJ890" i="62"/>
  <c r="CD890" i="62"/>
  <c r="BN890" i="62" s="1"/>
  <c r="BF890" i="62" s="1"/>
  <c r="CC890" i="62"/>
  <c r="BM890" i="62" s="1"/>
  <c r="BE890" i="62" s="1"/>
  <c r="CB890" i="62"/>
  <c r="BL890" i="62" s="1"/>
  <c r="BD890" i="62" s="1"/>
  <c r="BR890" i="62"/>
  <c r="BJ890" i="62" s="1"/>
  <c r="BQ890" i="62"/>
  <c r="BI890" i="62" s="1"/>
  <c r="BP890" i="62"/>
  <c r="BH890" i="62" s="1"/>
  <c r="BO890" i="62"/>
  <c r="CV890" i="62" s="1"/>
  <c r="CW890" i="62" s="1"/>
  <c r="BK890" i="62"/>
  <c r="BC890" i="62" s="1"/>
  <c r="FK889" i="62"/>
  <c r="FM889" i="62" s="1"/>
  <c r="FG889" i="62"/>
  <c r="FE889" i="62"/>
  <c r="FD889" i="62"/>
  <c r="FC889" i="62"/>
  <c r="FB889" i="62"/>
  <c r="FA889" i="62"/>
  <c r="ER889" i="62"/>
  <c r="EQ889" i="62"/>
  <c r="EP889" i="62"/>
  <c r="EO889" i="62"/>
  <c r="EN889" i="62"/>
  <c r="EE889" i="62"/>
  <c r="ED889" i="62"/>
  <c r="EC889" i="62"/>
  <c r="EB889" i="62"/>
  <c r="EA889" i="62"/>
  <c r="DZ889" i="62"/>
  <c r="DY889" i="62"/>
  <c r="DX889" i="62"/>
  <c r="CM889" i="62"/>
  <c r="CL889" i="62"/>
  <c r="CK889" i="62"/>
  <c r="CJ889" i="62"/>
  <c r="CD889" i="62"/>
  <c r="BN889" i="62" s="1"/>
  <c r="BF889" i="62" s="1"/>
  <c r="CC889" i="62"/>
  <c r="BM889" i="62" s="1"/>
  <c r="BE889" i="62" s="1"/>
  <c r="CB889" i="62"/>
  <c r="BL889" i="62" s="1"/>
  <c r="BD889" i="62" s="1"/>
  <c r="BR889" i="62"/>
  <c r="BJ889" i="62" s="1"/>
  <c r="BQ889" i="62"/>
  <c r="BI889" i="62" s="1"/>
  <c r="BP889" i="62"/>
  <c r="BH889" i="62" s="1"/>
  <c r="BO889" i="62"/>
  <c r="BG889" i="62" s="1"/>
  <c r="BK889" i="62"/>
  <c r="BC889" i="62" s="1"/>
  <c r="FK888" i="62"/>
  <c r="FM888" i="62" s="1"/>
  <c r="FG888" i="62"/>
  <c r="FE888" i="62"/>
  <c r="FD888" i="62"/>
  <c r="FC888" i="62"/>
  <c r="FB888" i="62"/>
  <c r="FA888" i="62"/>
  <c r="ER888" i="62"/>
  <c r="EQ888" i="62"/>
  <c r="EP888" i="62"/>
  <c r="EO888" i="62"/>
  <c r="EN888" i="62"/>
  <c r="EE888" i="62"/>
  <c r="ED888" i="62"/>
  <c r="EC888" i="62"/>
  <c r="EB888" i="62"/>
  <c r="EA888" i="62"/>
  <c r="DZ888" i="62"/>
  <c r="DY888" i="62"/>
  <c r="DX888" i="62"/>
  <c r="CM888" i="62"/>
  <c r="CL888" i="62"/>
  <c r="CK888" i="62"/>
  <c r="CJ888" i="62"/>
  <c r="CD888" i="62"/>
  <c r="BN888" i="62" s="1"/>
  <c r="BF888" i="62" s="1"/>
  <c r="CC888" i="62"/>
  <c r="BM888" i="62" s="1"/>
  <c r="BE888" i="62" s="1"/>
  <c r="CB888" i="62"/>
  <c r="BL888" i="62" s="1"/>
  <c r="BD888" i="62" s="1"/>
  <c r="BR888" i="62"/>
  <c r="BJ888" i="62" s="1"/>
  <c r="BQ888" i="62"/>
  <c r="BI888" i="62" s="1"/>
  <c r="BP888" i="62"/>
  <c r="BH888" i="62" s="1"/>
  <c r="BO888" i="62"/>
  <c r="BK888" i="62"/>
  <c r="BC888" i="62" s="1"/>
  <c r="FK887" i="62"/>
  <c r="FM887" i="62" s="1"/>
  <c r="FG887" i="62"/>
  <c r="FE887" i="62"/>
  <c r="FD887" i="62"/>
  <c r="FC887" i="62"/>
  <c r="FB887" i="62"/>
  <c r="FA887" i="62"/>
  <c r="ER887" i="62"/>
  <c r="EQ887" i="62"/>
  <c r="EP887" i="62"/>
  <c r="EO887" i="62"/>
  <c r="EN887" i="62"/>
  <c r="EE887" i="62"/>
  <c r="ED887" i="62"/>
  <c r="EC887" i="62"/>
  <c r="EB887" i="62"/>
  <c r="EA887" i="62"/>
  <c r="DZ887" i="62"/>
  <c r="DY887" i="62"/>
  <c r="DX887" i="62"/>
  <c r="CM887" i="62"/>
  <c r="CL887" i="62"/>
  <c r="CK887" i="62"/>
  <c r="CJ887" i="62"/>
  <c r="CD887" i="62"/>
  <c r="BN887" i="62" s="1"/>
  <c r="BF887" i="62" s="1"/>
  <c r="CC887" i="62"/>
  <c r="BM887" i="62" s="1"/>
  <c r="BE887" i="62" s="1"/>
  <c r="CB887" i="62"/>
  <c r="BL887" i="62" s="1"/>
  <c r="BD887" i="62" s="1"/>
  <c r="BR887" i="62"/>
  <c r="BJ887" i="62" s="1"/>
  <c r="BQ887" i="62"/>
  <c r="BI887" i="62" s="1"/>
  <c r="BP887" i="62"/>
  <c r="BH887" i="62" s="1"/>
  <c r="BO887" i="62"/>
  <c r="CV887" i="62" s="1"/>
  <c r="BK887" i="62"/>
  <c r="BC887" i="62" s="1"/>
  <c r="FK886" i="62"/>
  <c r="FM886" i="62" s="1"/>
  <c r="FG886" i="62"/>
  <c r="FE886" i="62"/>
  <c r="FD886" i="62"/>
  <c r="FC886" i="62"/>
  <c r="FB886" i="62"/>
  <c r="FA886" i="62"/>
  <c r="ER886" i="62"/>
  <c r="EQ886" i="62"/>
  <c r="EP886" i="62"/>
  <c r="EO886" i="62"/>
  <c r="EN886" i="62"/>
  <c r="EE886" i="62"/>
  <c r="ED886" i="62"/>
  <c r="EC886" i="62"/>
  <c r="EB886" i="62"/>
  <c r="EA886" i="62"/>
  <c r="DZ886" i="62"/>
  <c r="DY886" i="62"/>
  <c r="DX886" i="62"/>
  <c r="CM886" i="62"/>
  <c r="CL886" i="62"/>
  <c r="CK886" i="62"/>
  <c r="CJ886" i="62"/>
  <c r="CD886" i="62"/>
  <c r="BN886" i="62" s="1"/>
  <c r="BF886" i="62" s="1"/>
  <c r="CC886" i="62"/>
  <c r="BM886" i="62" s="1"/>
  <c r="BE886" i="62" s="1"/>
  <c r="DR886" i="62" s="1"/>
  <c r="CB886" i="62"/>
  <c r="BL886" i="62" s="1"/>
  <c r="BD886" i="62" s="1"/>
  <c r="BR886" i="62"/>
  <c r="BJ886" i="62" s="1"/>
  <c r="BQ886" i="62"/>
  <c r="BI886" i="62" s="1"/>
  <c r="BP886" i="62"/>
  <c r="BH886" i="62" s="1"/>
  <c r="BO886" i="62"/>
  <c r="CV886" i="62" s="1"/>
  <c r="CW886" i="62" s="1"/>
  <c r="BK886" i="62"/>
  <c r="BC886" i="62" s="1"/>
  <c r="FK885" i="62"/>
  <c r="FM885" i="62" s="1"/>
  <c r="FG885" i="62"/>
  <c r="FE885" i="62"/>
  <c r="FD885" i="62"/>
  <c r="FC885" i="62"/>
  <c r="FB885" i="62"/>
  <c r="FA885" i="62"/>
  <c r="ER885" i="62"/>
  <c r="EQ885" i="62"/>
  <c r="EP885" i="62"/>
  <c r="EO885" i="62"/>
  <c r="EN885" i="62"/>
  <c r="EE885" i="62"/>
  <c r="ED885" i="62"/>
  <c r="EC885" i="62"/>
  <c r="EB885" i="62"/>
  <c r="EA885" i="62"/>
  <c r="DZ885" i="62"/>
  <c r="DY885" i="62"/>
  <c r="DX885" i="62"/>
  <c r="CM885" i="62"/>
  <c r="CL885" i="62"/>
  <c r="CK885" i="62"/>
  <c r="CJ885" i="62"/>
  <c r="CD885" i="62"/>
  <c r="BN885" i="62" s="1"/>
  <c r="BF885" i="62" s="1"/>
  <c r="CC885" i="62"/>
  <c r="BM885" i="62" s="1"/>
  <c r="BE885" i="62" s="1"/>
  <c r="CB885" i="62"/>
  <c r="BL885" i="62" s="1"/>
  <c r="BD885" i="62" s="1"/>
  <c r="BR885" i="62"/>
  <c r="BJ885" i="62" s="1"/>
  <c r="BQ885" i="62"/>
  <c r="BI885" i="62" s="1"/>
  <c r="BP885" i="62"/>
  <c r="BH885" i="62" s="1"/>
  <c r="BO885" i="62"/>
  <c r="BK885" i="62"/>
  <c r="BC885" i="62" s="1"/>
  <c r="FK884" i="62"/>
  <c r="FM884" i="62" s="1"/>
  <c r="FG884" i="62"/>
  <c r="FE884" i="62"/>
  <c r="FD884" i="62"/>
  <c r="FC884" i="62"/>
  <c r="FB884" i="62"/>
  <c r="FA884" i="62"/>
  <c r="ER884" i="62"/>
  <c r="EQ884" i="62"/>
  <c r="EP884" i="62"/>
  <c r="EO884" i="62"/>
  <c r="EN884" i="62"/>
  <c r="EE884" i="62"/>
  <c r="ED884" i="62"/>
  <c r="EC884" i="62"/>
  <c r="EB884" i="62"/>
  <c r="EA884" i="62"/>
  <c r="DZ884" i="62"/>
  <c r="DY884" i="62"/>
  <c r="DX884" i="62"/>
  <c r="CM884" i="62"/>
  <c r="CL884" i="62"/>
  <c r="CK884" i="62"/>
  <c r="CJ884" i="62"/>
  <c r="CD884" i="62"/>
  <c r="BN884" i="62" s="1"/>
  <c r="BF884" i="62" s="1"/>
  <c r="CC884" i="62"/>
  <c r="BM884" i="62" s="1"/>
  <c r="BE884" i="62" s="1"/>
  <c r="CB884" i="62"/>
  <c r="BL884" i="62" s="1"/>
  <c r="BD884" i="62" s="1"/>
  <c r="BR884" i="62"/>
  <c r="BJ884" i="62" s="1"/>
  <c r="BQ884" i="62"/>
  <c r="BI884" i="62" s="1"/>
  <c r="BP884" i="62"/>
  <c r="BH884" i="62" s="1"/>
  <c r="BO884" i="62"/>
  <c r="BK884" i="62"/>
  <c r="BC884" i="62" s="1"/>
  <c r="FK883" i="62"/>
  <c r="FM883" i="62" s="1"/>
  <c r="FG883" i="62"/>
  <c r="FE883" i="62"/>
  <c r="FD883" i="62"/>
  <c r="FC883" i="62"/>
  <c r="FB883" i="62"/>
  <c r="FA883" i="62"/>
  <c r="ER883" i="62"/>
  <c r="EQ883" i="62"/>
  <c r="EP883" i="62"/>
  <c r="EO883" i="62"/>
  <c r="EN883" i="62"/>
  <c r="EE883" i="62"/>
  <c r="ED883" i="62"/>
  <c r="EC883" i="62"/>
  <c r="EB883" i="62"/>
  <c r="EA883" i="62"/>
  <c r="DZ883" i="62"/>
  <c r="DY883" i="62"/>
  <c r="DX883" i="62"/>
  <c r="CM883" i="62"/>
  <c r="CL883" i="62"/>
  <c r="CK883" i="62"/>
  <c r="CJ883" i="62"/>
  <c r="CD883" i="62"/>
  <c r="CC883" i="62"/>
  <c r="BM883" i="62" s="1"/>
  <c r="CB883" i="62"/>
  <c r="BL883" i="62" s="1"/>
  <c r="BR883" i="62"/>
  <c r="BQ883" i="62"/>
  <c r="BI883" i="62" s="1"/>
  <c r="BP883" i="62"/>
  <c r="BH883" i="62" s="1"/>
  <c r="BO883" i="62"/>
  <c r="BK883" i="62"/>
  <c r="FK882" i="62"/>
  <c r="FM882" i="62" s="1"/>
  <c r="FG882" i="62"/>
  <c r="FE882" i="62"/>
  <c r="FD882" i="62"/>
  <c r="FC882" i="62"/>
  <c r="FB882" i="62"/>
  <c r="FA882" i="62"/>
  <c r="ER882" i="62"/>
  <c r="EQ882" i="62"/>
  <c r="EP882" i="62"/>
  <c r="EO882" i="62"/>
  <c r="EN882" i="62"/>
  <c r="EE882" i="62"/>
  <c r="ED882" i="62"/>
  <c r="EC882" i="62"/>
  <c r="EB882" i="62"/>
  <c r="EA882" i="62"/>
  <c r="DZ882" i="62"/>
  <c r="DY882" i="62"/>
  <c r="DX882" i="62"/>
  <c r="CM882" i="62"/>
  <c r="CL882" i="62"/>
  <c r="CK882" i="62"/>
  <c r="CJ882" i="62"/>
  <c r="CD882" i="62"/>
  <c r="BN882" i="62" s="1"/>
  <c r="BF882" i="62" s="1"/>
  <c r="CC882" i="62"/>
  <c r="BM882" i="62" s="1"/>
  <c r="BE882" i="62" s="1"/>
  <c r="CB882" i="62"/>
  <c r="BL882" i="62" s="1"/>
  <c r="BD882" i="62" s="1"/>
  <c r="BR882" i="62"/>
  <c r="BJ882" i="62" s="1"/>
  <c r="BQ882" i="62"/>
  <c r="BI882" i="62" s="1"/>
  <c r="BP882" i="62"/>
  <c r="BH882" i="62" s="1"/>
  <c r="BO882" i="62"/>
  <c r="BK882" i="62"/>
  <c r="BC882" i="62" s="1"/>
  <c r="FK881" i="62"/>
  <c r="FM881" i="62" s="1"/>
  <c r="FG881" i="62"/>
  <c r="FE881" i="62"/>
  <c r="FD881" i="62"/>
  <c r="FC881" i="62"/>
  <c r="FB881" i="62"/>
  <c r="FA881" i="62"/>
  <c r="ER881" i="62"/>
  <c r="EQ881" i="62"/>
  <c r="EP881" i="62"/>
  <c r="EO881" i="62"/>
  <c r="EN881" i="62"/>
  <c r="EE881" i="62"/>
  <c r="ED881" i="62"/>
  <c r="EC881" i="62"/>
  <c r="EB881" i="62"/>
  <c r="EA881" i="62"/>
  <c r="DZ881" i="62"/>
  <c r="DY881" i="62"/>
  <c r="DX881" i="62"/>
  <c r="CM881" i="62"/>
  <c r="CL881" i="62"/>
  <c r="CK881" i="62"/>
  <c r="CJ881" i="62"/>
  <c r="CD881" i="62"/>
  <c r="BN881" i="62" s="1"/>
  <c r="BF881" i="62" s="1"/>
  <c r="CC881" i="62"/>
  <c r="BM881" i="62" s="1"/>
  <c r="BE881" i="62" s="1"/>
  <c r="CB881" i="62"/>
  <c r="BL881" i="62" s="1"/>
  <c r="BD881" i="62" s="1"/>
  <c r="BR881" i="62"/>
  <c r="BJ881" i="62" s="1"/>
  <c r="BQ881" i="62"/>
  <c r="BI881" i="62" s="1"/>
  <c r="BP881" i="62"/>
  <c r="BH881" i="62" s="1"/>
  <c r="BO881" i="62"/>
  <c r="BK881" i="62"/>
  <c r="BC881" i="62" s="1"/>
  <c r="FK880" i="62"/>
  <c r="FM880" i="62" s="1"/>
  <c r="FG880" i="62"/>
  <c r="FE880" i="62"/>
  <c r="FD880" i="62"/>
  <c r="FC880" i="62"/>
  <c r="FB880" i="62"/>
  <c r="FA880" i="62"/>
  <c r="ER880" i="62"/>
  <c r="EQ880" i="62"/>
  <c r="EP880" i="62"/>
  <c r="EO880" i="62"/>
  <c r="EN880" i="62"/>
  <c r="EE880" i="62"/>
  <c r="ED880" i="62"/>
  <c r="EC880" i="62"/>
  <c r="EB880" i="62"/>
  <c r="EA880" i="62"/>
  <c r="DZ880" i="62"/>
  <c r="DY880" i="62"/>
  <c r="DX880" i="62"/>
  <c r="CM880" i="62"/>
  <c r="CL880" i="62"/>
  <c r="CK880" i="62"/>
  <c r="CJ880" i="62"/>
  <c r="CD880" i="62"/>
  <c r="BN880" i="62" s="1"/>
  <c r="BF880" i="62" s="1"/>
  <c r="CC880" i="62"/>
  <c r="BM880" i="62" s="1"/>
  <c r="BE880" i="62" s="1"/>
  <c r="CB880" i="62"/>
  <c r="BL880" i="62" s="1"/>
  <c r="BD880" i="62" s="1"/>
  <c r="BR880" i="62"/>
  <c r="BQ880" i="62"/>
  <c r="BI880" i="62" s="1"/>
  <c r="BP880" i="62"/>
  <c r="BH880" i="62" s="1"/>
  <c r="BO880" i="62"/>
  <c r="CV880" i="62" s="1"/>
  <c r="BK880" i="62"/>
  <c r="BC880" i="62" s="1"/>
  <c r="BJ880" i="62"/>
  <c r="FK879" i="62"/>
  <c r="FM879" i="62" s="1"/>
  <c r="FG879" i="62"/>
  <c r="FE879" i="62"/>
  <c r="FD879" i="62"/>
  <c r="FC879" i="62"/>
  <c r="FB879" i="62"/>
  <c r="FA879" i="62"/>
  <c r="ER879" i="62"/>
  <c r="EQ879" i="62"/>
  <c r="EP879" i="62"/>
  <c r="EO879" i="62"/>
  <c r="EN879" i="62"/>
  <c r="EE879" i="62"/>
  <c r="ED879" i="62"/>
  <c r="EC879" i="62"/>
  <c r="EB879" i="62"/>
  <c r="EA879" i="62"/>
  <c r="DZ879" i="62"/>
  <c r="DY879" i="62"/>
  <c r="DX879" i="62"/>
  <c r="CM879" i="62"/>
  <c r="CL879" i="62"/>
  <c r="CK879" i="62"/>
  <c r="CJ879" i="62"/>
  <c r="CD879" i="62"/>
  <c r="BN879" i="62" s="1"/>
  <c r="BF879" i="62" s="1"/>
  <c r="CC879" i="62"/>
  <c r="BM879" i="62" s="1"/>
  <c r="BE879" i="62" s="1"/>
  <c r="CB879" i="62"/>
  <c r="BL879" i="62" s="1"/>
  <c r="BD879" i="62" s="1"/>
  <c r="BR879" i="62"/>
  <c r="BJ879" i="62" s="1"/>
  <c r="BQ879" i="62"/>
  <c r="BI879" i="62" s="1"/>
  <c r="BP879" i="62"/>
  <c r="BH879" i="62" s="1"/>
  <c r="BO879" i="62"/>
  <c r="BK879" i="62"/>
  <c r="BC879" i="62" s="1"/>
  <c r="FK878" i="62"/>
  <c r="FM878" i="62" s="1"/>
  <c r="FG878" i="62"/>
  <c r="FE878" i="62"/>
  <c r="FD878" i="62"/>
  <c r="FC878" i="62"/>
  <c r="FB878" i="62"/>
  <c r="FA878" i="62"/>
  <c r="ER878" i="62"/>
  <c r="EQ878" i="62"/>
  <c r="EP878" i="62"/>
  <c r="EO878" i="62"/>
  <c r="EN878" i="62"/>
  <c r="EE878" i="62"/>
  <c r="ED878" i="62"/>
  <c r="EC878" i="62"/>
  <c r="EB878" i="62"/>
  <c r="EA878" i="62"/>
  <c r="DZ878" i="62"/>
  <c r="DY878" i="62"/>
  <c r="DX878" i="62"/>
  <c r="CM878" i="62"/>
  <c r="CL878" i="62"/>
  <c r="CK878" i="62"/>
  <c r="CJ878" i="62"/>
  <c r="CD878" i="62"/>
  <c r="BN878" i="62" s="1"/>
  <c r="BF878" i="62" s="1"/>
  <c r="CC878" i="62"/>
  <c r="BM878" i="62" s="1"/>
  <c r="BE878" i="62" s="1"/>
  <c r="CB878" i="62"/>
  <c r="BL878" i="62" s="1"/>
  <c r="BD878" i="62" s="1"/>
  <c r="BR878" i="62"/>
  <c r="BJ878" i="62" s="1"/>
  <c r="BQ878" i="62"/>
  <c r="BI878" i="62" s="1"/>
  <c r="BP878" i="62"/>
  <c r="BH878" i="62" s="1"/>
  <c r="BO878" i="62"/>
  <c r="CV878" i="62" s="1"/>
  <c r="CW878" i="62" s="1"/>
  <c r="BK878" i="62"/>
  <c r="BC878" i="62" s="1"/>
  <c r="FK877" i="62"/>
  <c r="FM877" i="62" s="1"/>
  <c r="FG877" i="62"/>
  <c r="FE877" i="62"/>
  <c r="FD877" i="62"/>
  <c r="FC877" i="62"/>
  <c r="FB877" i="62"/>
  <c r="FA877" i="62"/>
  <c r="ER877" i="62"/>
  <c r="EQ877" i="62"/>
  <c r="EP877" i="62"/>
  <c r="EO877" i="62"/>
  <c r="EN877" i="62"/>
  <c r="EE877" i="62"/>
  <c r="ED877" i="62"/>
  <c r="EC877" i="62"/>
  <c r="EB877" i="62"/>
  <c r="EA877" i="62"/>
  <c r="DZ877" i="62"/>
  <c r="DY877" i="62"/>
  <c r="DX877" i="62"/>
  <c r="CM877" i="62"/>
  <c r="CL877" i="62"/>
  <c r="CK877" i="62"/>
  <c r="CJ877" i="62"/>
  <c r="CD877" i="62"/>
  <c r="BN877" i="62" s="1"/>
  <c r="BF877" i="62" s="1"/>
  <c r="DS877" i="62" s="1"/>
  <c r="CC877" i="62"/>
  <c r="BM877" i="62" s="1"/>
  <c r="BE877" i="62" s="1"/>
  <c r="CB877" i="62"/>
  <c r="BL877" i="62" s="1"/>
  <c r="BD877" i="62" s="1"/>
  <c r="BR877" i="62"/>
  <c r="BJ877" i="62" s="1"/>
  <c r="BQ877" i="62"/>
  <c r="BI877" i="62" s="1"/>
  <c r="BP877" i="62"/>
  <c r="BH877" i="62" s="1"/>
  <c r="BO877" i="62"/>
  <c r="BK877" i="62"/>
  <c r="BC877" i="62" s="1"/>
  <c r="FK876" i="62"/>
  <c r="FM876" i="62" s="1"/>
  <c r="FG876" i="62"/>
  <c r="FE876" i="62"/>
  <c r="FD876" i="62"/>
  <c r="FC876" i="62"/>
  <c r="FB876" i="62"/>
  <c r="FA876" i="62"/>
  <c r="ER876" i="62"/>
  <c r="EQ876" i="62"/>
  <c r="EP876" i="62"/>
  <c r="EO876" i="62"/>
  <c r="EN876" i="62"/>
  <c r="EE876" i="62"/>
  <c r="ED876" i="62"/>
  <c r="EC876" i="62"/>
  <c r="EB876" i="62"/>
  <c r="EA876" i="62"/>
  <c r="DZ876" i="62"/>
  <c r="DY876" i="62"/>
  <c r="DX876" i="62"/>
  <c r="CM876" i="62"/>
  <c r="CL876" i="62"/>
  <c r="CK876" i="62"/>
  <c r="CJ876" i="62"/>
  <c r="CD876" i="62"/>
  <c r="BN876" i="62" s="1"/>
  <c r="BF876" i="62" s="1"/>
  <c r="CC876" i="62"/>
  <c r="BM876" i="62" s="1"/>
  <c r="BE876" i="62" s="1"/>
  <c r="CB876" i="62"/>
  <c r="BL876" i="62" s="1"/>
  <c r="BD876" i="62" s="1"/>
  <c r="BR876" i="62"/>
  <c r="BJ876" i="62" s="1"/>
  <c r="BQ876" i="62"/>
  <c r="BI876" i="62" s="1"/>
  <c r="BP876" i="62"/>
  <c r="BH876" i="62" s="1"/>
  <c r="BO876" i="62"/>
  <c r="CV876" i="62" s="1"/>
  <c r="BK876" i="62"/>
  <c r="BC876" i="62" s="1"/>
  <c r="FK875" i="62"/>
  <c r="FM875" i="62" s="1"/>
  <c r="FG875" i="62"/>
  <c r="FE875" i="62"/>
  <c r="FD875" i="62"/>
  <c r="FC875" i="62"/>
  <c r="FB875" i="62"/>
  <c r="FA875" i="62"/>
  <c r="ER875" i="62"/>
  <c r="EQ875" i="62"/>
  <c r="EP875" i="62"/>
  <c r="EO875" i="62"/>
  <c r="EN875" i="62"/>
  <c r="EE875" i="62"/>
  <c r="ED875" i="62"/>
  <c r="EC875" i="62"/>
  <c r="EB875" i="62"/>
  <c r="EA875" i="62"/>
  <c r="DZ875" i="62"/>
  <c r="DY875" i="62"/>
  <c r="DX875" i="62"/>
  <c r="CM875" i="62"/>
  <c r="CL875" i="62"/>
  <c r="CK875" i="62"/>
  <c r="CJ875" i="62"/>
  <c r="CD875" i="62"/>
  <c r="BN875" i="62" s="1"/>
  <c r="BF875" i="62" s="1"/>
  <c r="CC875" i="62"/>
  <c r="BM875" i="62" s="1"/>
  <c r="BE875" i="62" s="1"/>
  <c r="CB875" i="62"/>
  <c r="BL875" i="62" s="1"/>
  <c r="BD875" i="62" s="1"/>
  <c r="DQ875" i="62" s="1"/>
  <c r="BR875" i="62"/>
  <c r="BJ875" i="62" s="1"/>
  <c r="BQ875" i="62"/>
  <c r="BI875" i="62" s="1"/>
  <c r="BP875" i="62"/>
  <c r="BH875" i="62" s="1"/>
  <c r="BO875" i="62"/>
  <c r="CV875" i="62" s="1"/>
  <c r="BK875" i="62"/>
  <c r="BC875" i="62" s="1"/>
  <c r="FK874" i="62"/>
  <c r="FM874" i="62" s="1"/>
  <c r="FG874" i="62"/>
  <c r="FE874" i="62"/>
  <c r="FD874" i="62"/>
  <c r="FC874" i="62"/>
  <c r="FB874" i="62"/>
  <c r="FA874" i="62"/>
  <c r="ER874" i="62"/>
  <c r="EQ874" i="62"/>
  <c r="EP874" i="62"/>
  <c r="EO874" i="62"/>
  <c r="EN874" i="62"/>
  <c r="EE874" i="62"/>
  <c r="ED874" i="62"/>
  <c r="EC874" i="62"/>
  <c r="EB874" i="62"/>
  <c r="EA874" i="62"/>
  <c r="DZ874" i="62"/>
  <c r="DY874" i="62"/>
  <c r="DX874" i="62"/>
  <c r="CM874" i="62"/>
  <c r="CL874" i="62"/>
  <c r="CK874" i="62"/>
  <c r="CJ874" i="62"/>
  <c r="CD874" i="62"/>
  <c r="BN874" i="62" s="1"/>
  <c r="BF874" i="62" s="1"/>
  <c r="CC874" i="62"/>
  <c r="BM874" i="62" s="1"/>
  <c r="BE874" i="62" s="1"/>
  <c r="CB874" i="62"/>
  <c r="BL874" i="62" s="1"/>
  <c r="BD874" i="62" s="1"/>
  <c r="BR874" i="62"/>
  <c r="BJ874" i="62" s="1"/>
  <c r="BQ874" i="62"/>
  <c r="BI874" i="62" s="1"/>
  <c r="BP874" i="62"/>
  <c r="BH874" i="62" s="1"/>
  <c r="BO874" i="62"/>
  <c r="CV874" i="62" s="1"/>
  <c r="BK874" i="62"/>
  <c r="BC874" i="62" s="1"/>
  <c r="FK873" i="62"/>
  <c r="FM873" i="62" s="1"/>
  <c r="FG873" i="62"/>
  <c r="FE873" i="62"/>
  <c r="FD873" i="62"/>
  <c r="FC873" i="62"/>
  <c r="FB873" i="62"/>
  <c r="FA873" i="62"/>
  <c r="ER873" i="62"/>
  <c r="EQ873" i="62"/>
  <c r="EP873" i="62"/>
  <c r="EO873" i="62"/>
  <c r="EN873" i="62"/>
  <c r="EE873" i="62"/>
  <c r="ED873" i="62"/>
  <c r="EC873" i="62"/>
  <c r="EB873" i="62"/>
  <c r="EA873" i="62"/>
  <c r="DZ873" i="62"/>
  <c r="DY873" i="62"/>
  <c r="DX873" i="62"/>
  <c r="CM873" i="62"/>
  <c r="CL873" i="62"/>
  <c r="CK873" i="62"/>
  <c r="CJ873" i="62"/>
  <c r="CD873" i="62"/>
  <c r="BN873" i="62" s="1"/>
  <c r="BF873" i="62" s="1"/>
  <c r="CC873" i="62"/>
  <c r="BM873" i="62" s="1"/>
  <c r="BE873" i="62" s="1"/>
  <c r="CB873" i="62"/>
  <c r="BL873" i="62" s="1"/>
  <c r="BD873" i="62" s="1"/>
  <c r="BR873" i="62"/>
  <c r="BJ873" i="62" s="1"/>
  <c r="BQ873" i="62"/>
  <c r="BI873" i="62" s="1"/>
  <c r="BP873" i="62"/>
  <c r="BH873" i="62" s="1"/>
  <c r="BO873" i="62"/>
  <c r="BK873" i="62"/>
  <c r="BC873" i="62" s="1"/>
  <c r="FK872" i="62"/>
  <c r="FM872" i="62" s="1"/>
  <c r="FG872" i="62"/>
  <c r="FE872" i="62"/>
  <c r="FD872" i="62"/>
  <c r="FC872" i="62"/>
  <c r="FB872" i="62"/>
  <c r="FA872" i="62"/>
  <c r="ER872" i="62"/>
  <c r="EQ872" i="62"/>
  <c r="EP872" i="62"/>
  <c r="EO872" i="62"/>
  <c r="EN872" i="62"/>
  <c r="EE872" i="62"/>
  <c r="ED872" i="62"/>
  <c r="EC872" i="62"/>
  <c r="EB872" i="62"/>
  <c r="EA872" i="62"/>
  <c r="DZ872" i="62"/>
  <c r="DY872" i="62"/>
  <c r="DX872" i="62"/>
  <c r="CM872" i="62"/>
  <c r="CL872" i="62"/>
  <c r="CK872" i="62"/>
  <c r="CJ872" i="62"/>
  <c r="CD872" i="62"/>
  <c r="BN872" i="62" s="1"/>
  <c r="BF872" i="62" s="1"/>
  <c r="CC872" i="62"/>
  <c r="BM872" i="62" s="1"/>
  <c r="BE872" i="62" s="1"/>
  <c r="CB872" i="62"/>
  <c r="BL872" i="62" s="1"/>
  <c r="BD872" i="62" s="1"/>
  <c r="BR872" i="62"/>
  <c r="BJ872" i="62" s="1"/>
  <c r="BQ872" i="62"/>
  <c r="BP872" i="62"/>
  <c r="BH872" i="62" s="1"/>
  <c r="BO872" i="62"/>
  <c r="BG872" i="62" s="1"/>
  <c r="BK872" i="62"/>
  <c r="BC872" i="62" s="1"/>
  <c r="BI872" i="62"/>
  <c r="FK871" i="62"/>
  <c r="FM871" i="62" s="1"/>
  <c r="FG871" i="62"/>
  <c r="FE871" i="62"/>
  <c r="FD871" i="62"/>
  <c r="FC871" i="62"/>
  <c r="FB871" i="62"/>
  <c r="FA871" i="62"/>
  <c r="ER871" i="62"/>
  <c r="EQ871" i="62"/>
  <c r="EP871" i="62"/>
  <c r="EO871" i="62"/>
  <c r="EN871" i="62"/>
  <c r="EE871" i="62"/>
  <c r="ED871" i="62"/>
  <c r="EC871" i="62"/>
  <c r="EB871" i="62"/>
  <c r="EA871" i="62"/>
  <c r="DZ871" i="62"/>
  <c r="DY871" i="62"/>
  <c r="DX871" i="62"/>
  <c r="CM871" i="62"/>
  <c r="CL871" i="62"/>
  <c r="CK871" i="62"/>
  <c r="CJ871" i="62"/>
  <c r="CD871" i="62"/>
  <c r="BN871" i="62" s="1"/>
  <c r="BF871" i="62" s="1"/>
  <c r="CC871" i="62"/>
  <c r="BM871" i="62" s="1"/>
  <c r="BE871" i="62" s="1"/>
  <c r="CB871" i="62"/>
  <c r="BL871" i="62" s="1"/>
  <c r="BD871" i="62" s="1"/>
  <c r="BR871" i="62"/>
  <c r="BJ871" i="62" s="1"/>
  <c r="BQ871" i="62"/>
  <c r="BI871" i="62" s="1"/>
  <c r="BP871" i="62"/>
  <c r="BH871" i="62" s="1"/>
  <c r="BO871" i="62"/>
  <c r="BG871" i="62" s="1"/>
  <c r="BK871" i="62"/>
  <c r="BC871" i="62" s="1"/>
  <c r="FK870" i="62"/>
  <c r="FM870" i="62" s="1"/>
  <c r="FG870" i="62"/>
  <c r="FE870" i="62"/>
  <c r="FD870" i="62"/>
  <c r="FC870" i="62"/>
  <c r="FB870" i="62"/>
  <c r="FA870" i="62"/>
  <c r="ER870" i="62"/>
  <c r="EQ870" i="62"/>
  <c r="EP870" i="62"/>
  <c r="EO870" i="62"/>
  <c r="EN870" i="62"/>
  <c r="EE870" i="62"/>
  <c r="ED870" i="62"/>
  <c r="EC870" i="62"/>
  <c r="EB870" i="62"/>
  <c r="EA870" i="62"/>
  <c r="DZ870" i="62"/>
  <c r="DY870" i="62"/>
  <c r="DX870" i="62"/>
  <c r="CM870" i="62"/>
  <c r="CL870" i="62"/>
  <c r="CK870" i="62"/>
  <c r="CJ870" i="62"/>
  <c r="CD870" i="62"/>
  <c r="BN870" i="62" s="1"/>
  <c r="BF870" i="62" s="1"/>
  <c r="CC870" i="62"/>
  <c r="BM870" i="62" s="1"/>
  <c r="BE870" i="62" s="1"/>
  <c r="CB870" i="62"/>
  <c r="BL870" i="62" s="1"/>
  <c r="BD870" i="62" s="1"/>
  <c r="BR870" i="62"/>
  <c r="BJ870" i="62" s="1"/>
  <c r="BQ870" i="62"/>
  <c r="BI870" i="62" s="1"/>
  <c r="BP870" i="62"/>
  <c r="BH870" i="62" s="1"/>
  <c r="BO870" i="62"/>
  <c r="BG870" i="62" s="1"/>
  <c r="BK870" i="62"/>
  <c r="BC870" i="62" s="1"/>
  <c r="FK869" i="62"/>
  <c r="FG869" i="62"/>
  <c r="FE869" i="62"/>
  <c r="FD869" i="62"/>
  <c r="FC869" i="62"/>
  <c r="FB869" i="62"/>
  <c r="FA869" i="62"/>
  <c r="ER869" i="62"/>
  <c r="EQ869" i="62"/>
  <c r="EP869" i="62"/>
  <c r="EO869" i="62"/>
  <c r="EN869" i="62"/>
  <c r="EE869" i="62"/>
  <c r="ED869" i="62"/>
  <c r="EC869" i="62"/>
  <c r="EB869" i="62"/>
  <c r="EA869" i="62"/>
  <c r="DZ869" i="62"/>
  <c r="DY869" i="62"/>
  <c r="DX869" i="62"/>
  <c r="CM869" i="62"/>
  <c r="CL869" i="62"/>
  <c r="CK869" i="62"/>
  <c r="CJ869" i="62"/>
  <c r="CD869" i="62"/>
  <c r="CC869" i="62"/>
  <c r="CB869" i="62"/>
  <c r="BL869" i="62" s="1"/>
  <c r="BR869" i="62"/>
  <c r="BQ869" i="62"/>
  <c r="BI869" i="62" s="1"/>
  <c r="BP869" i="62"/>
  <c r="BH869" i="62" s="1"/>
  <c r="BO869" i="62"/>
  <c r="CV869" i="62" s="1"/>
  <c r="CN869" i="62" s="1"/>
  <c r="BK869" i="62"/>
  <c r="FM868" i="62"/>
  <c r="FK868" i="62"/>
  <c r="FG868" i="62"/>
  <c r="FE868" i="62"/>
  <c r="FD868" i="62"/>
  <c r="FC868" i="62"/>
  <c r="FB868" i="62"/>
  <c r="FA868" i="62"/>
  <c r="ER868" i="62"/>
  <c r="EQ868" i="62"/>
  <c r="EP868" i="62"/>
  <c r="EO868" i="62"/>
  <c r="EN868" i="62"/>
  <c r="EE868" i="62"/>
  <c r="ED868" i="62"/>
  <c r="EC868" i="62"/>
  <c r="EB868" i="62"/>
  <c r="EA868" i="62"/>
  <c r="DZ868" i="62"/>
  <c r="DY868" i="62"/>
  <c r="DX868" i="62"/>
  <c r="CM868" i="62"/>
  <c r="CL868" i="62"/>
  <c r="CK868" i="62"/>
  <c r="CJ868" i="62"/>
  <c r="CD868" i="62"/>
  <c r="BN868" i="62" s="1"/>
  <c r="BF868" i="62" s="1"/>
  <c r="CC868" i="62"/>
  <c r="BM868" i="62" s="1"/>
  <c r="BE868" i="62" s="1"/>
  <c r="CB868" i="62"/>
  <c r="BL868" i="62" s="1"/>
  <c r="BD868" i="62" s="1"/>
  <c r="BR868" i="62"/>
  <c r="BJ868" i="62" s="1"/>
  <c r="BQ868" i="62"/>
  <c r="BI868" i="62" s="1"/>
  <c r="BP868" i="62"/>
  <c r="BH868" i="62" s="1"/>
  <c r="BO868" i="62"/>
  <c r="BG868" i="62" s="1"/>
  <c r="BK868" i="62"/>
  <c r="BC868" i="62" s="1"/>
  <c r="FK867" i="62"/>
  <c r="FM867" i="62" s="1"/>
  <c r="FG867" i="62"/>
  <c r="FE867" i="62"/>
  <c r="FD867" i="62"/>
  <c r="FC867" i="62"/>
  <c r="FB867" i="62"/>
  <c r="FA867" i="62"/>
  <c r="ER867" i="62"/>
  <c r="EQ867" i="62"/>
  <c r="EP867" i="62"/>
  <c r="EO867" i="62"/>
  <c r="EN867" i="62"/>
  <c r="EE867" i="62"/>
  <c r="ED867" i="62"/>
  <c r="EC867" i="62"/>
  <c r="EB867" i="62"/>
  <c r="EA867" i="62"/>
  <c r="DZ867" i="62"/>
  <c r="DY867" i="62"/>
  <c r="DX867" i="62"/>
  <c r="CM867" i="62"/>
  <c r="CL867" i="62"/>
  <c r="CK867" i="62"/>
  <c r="CJ867" i="62"/>
  <c r="CD867" i="62"/>
  <c r="BN867" i="62" s="1"/>
  <c r="BF867" i="62" s="1"/>
  <c r="CC867" i="62"/>
  <c r="BM867" i="62" s="1"/>
  <c r="BE867" i="62" s="1"/>
  <c r="CB867" i="62"/>
  <c r="BL867" i="62" s="1"/>
  <c r="BD867" i="62" s="1"/>
  <c r="BR867" i="62"/>
  <c r="BJ867" i="62" s="1"/>
  <c r="BQ867" i="62"/>
  <c r="BI867" i="62" s="1"/>
  <c r="BP867" i="62"/>
  <c r="BH867" i="62" s="1"/>
  <c r="BO867" i="62"/>
  <c r="BK867" i="62"/>
  <c r="BC867" i="62" s="1"/>
  <c r="FK866" i="62"/>
  <c r="FG866" i="62"/>
  <c r="FE866" i="62"/>
  <c r="FD866" i="62"/>
  <c r="FC866" i="62"/>
  <c r="FB866" i="62"/>
  <c r="FA866" i="62"/>
  <c r="ER866" i="62"/>
  <c r="EQ866" i="62"/>
  <c r="EP866" i="62"/>
  <c r="EO866" i="62"/>
  <c r="EN866" i="62"/>
  <c r="EE866" i="62"/>
  <c r="ED866" i="62"/>
  <c r="EC866" i="62"/>
  <c r="EB866" i="62"/>
  <c r="EA866" i="62"/>
  <c r="DZ866" i="62"/>
  <c r="DY866" i="62"/>
  <c r="DX866" i="62"/>
  <c r="CM866" i="62"/>
  <c r="CL866" i="62"/>
  <c r="CK866" i="62"/>
  <c r="CJ866" i="62"/>
  <c r="CD866" i="62"/>
  <c r="CC866" i="62"/>
  <c r="CB866" i="62"/>
  <c r="BL866" i="62" s="1"/>
  <c r="BD866" i="62" s="1"/>
  <c r="BR866" i="62"/>
  <c r="BQ866" i="62"/>
  <c r="BP866" i="62"/>
  <c r="BH866" i="62" s="1"/>
  <c r="BO866" i="62"/>
  <c r="CV866" i="62" s="1"/>
  <c r="CN866" i="62" s="1"/>
  <c r="BK866" i="62"/>
  <c r="FK865" i="62"/>
  <c r="FM865" i="62" s="1"/>
  <c r="FG865" i="62"/>
  <c r="FE865" i="62"/>
  <c r="FD865" i="62"/>
  <c r="FC865" i="62"/>
  <c r="FB865" i="62"/>
  <c r="FA865" i="62"/>
  <c r="ER865" i="62"/>
  <c r="EQ865" i="62"/>
  <c r="EP865" i="62"/>
  <c r="EO865" i="62"/>
  <c r="EN865" i="62"/>
  <c r="EE865" i="62"/>
  <c r="ED865" i="62"/>
  <c r="EC865" i="62"/>
  <c r="EB865" i="62"/>
  <c r="EA865" i="62"/>
  <c r="DZ865" i="62"/>
  <c r="DY865" i="62"/>
  <c r="DX865" i="62"/>
  <c r="CM865" i="62"/>
  <c r="CL865" i="62"/>
  <c r="CK865" i="62"/>
  <c r="CJ865" i="62"/>
  <c r="CD865" i="62"/>
  <c r="BN865" i="62" s="1"/>
  <c r="BF865" i="62" s="1"/>
  <c r="CC865" i="62"/>
  <c r="BM865" i="62" s="1"/>
  <c r="BE865" i="62" s="1"/>
  <c r="CB865" i="62"/>
  <c r="BL865" i="62" s="1"/>
  <c r="BD865" i="62" s="1"/>
  <c r="BR865" i="62"/>
  <c r="BJ865" i="62" s="1"/>
  <c r="BQ865" i="62"/>
  <c r="BI865" i="62" s="1"/>
  <c r="BP865" i="62"/>
  <c r="BH865" i="62" s="1"/>
  <c r="BO865" i="62"/>
  <c r="CV865" i="62" s="1"/>
  <c r="CW865" i="62" s="1"/>
  <c r="CO865" i="62" s="1"/>
  <c r="BK865" i="62"/>
  <c r="BC865" i="62" s="1"/>
  <c r="FK864" i="62"/>
  <c r="FM864" i="62" s="1"/>
  <c r="FG864" i="62"/>
  <c r="FE864" i="62"/>
  <c r="FD864" i="62"/>
  <c r="FC864" i="62"/>
  <c r="FB864" i="62"/>
  <c r="FA864" i="62"/>
  <c r="ER864" i="62"/>
  <c r="EQ864" i="62"/>
  <c r="EP864" i="62"/>
  <c r="EO864" i="62"/>
  <c r="EN864" i="62"/>
  <c r="EE864" i="62"/>
  <c r="ED864" i="62"/>
  <c r="EC864" i="62"/>
  <c r="EB864" i="62"/>
  <c r="EA864" i="62"/>
  <c r="DZ864" i="62"/>
  <c r="DY864" i="62"/>
  <c r="DX864" i="62"/>
  <c r="CM864" i="62"/>
  <c r="CL864" i="62"/>
  <c r="CK864" i="62"/>
  <c r="CJ864" i="62"/>
  <c r="CD864" i="62"/>
  <c r="BN864" i="62" s="1"/>
  <c r="BF864" i="62" s="1"/>
  <c r="CC864" i="62"/>
  <c r="BM864" i="62" s="1"/>
  <c r="BE864" i="62" s="1"/>
  <c r="CB864" i="62"/>
  <c r="BL864" i="62" s="1"/>
  <c r="BD864" i="62" s="1"/>
  <c r="BR864" i="62"/>
  <c r="BJ864" i="62" s="1"/>
  <c r="BQ864" i="62"/>
  <c r="BI864" i="62" s="1"/>
  <c r="BP864" i="62"/>
  <c r="BH864" i="62" s="1"/>
  <c r="BO864" i="62"/>
  <c r="BK864" i="62"/>
  <c r="BC864" i="62" s="1"/>
  <c r="FK863" i="62"/>
  <c r="FM863" i="62" s="1"/>
  <c r="FG863" i="62"/>
  <c r="FE863" i="62"/>
  <c r="FD863" i="62"/>
  <c r="FC863" i="62"/>
  <c r="FB863" i="62"/>
  <c r="FA863" i="62"/>
  <c r="ER863" i="62"/>
  <c r="EQ863" i="62"/>
  <c r="EP863" i="62"/>
  <c r="EO863" i="62"/>
  <c r="EN863" i="62"/>
  <c r="EE863" i="62"/>
  <c r="ED863" i="62"/>
  <c r="EC863" i="62"/>
  <c r="EB863" i="62"/>
  <c r="EA863" i="62"/>
  <c r="DZ863" i="62"/>
  <c r="DY863" i="62"/>
  <c r="DX863" i="62"/>
  <c r="CM863" i="62"/>
  <c r="CL863" i="62"/>
  <c r="CK863" i="62"/>
  <c r="CJ863" i="62"/>
  <c r="CD863" i="62"/>
  <c r="BN863" i="62" s="1"/>
  <c r="BF863" i="62" s="1"/>
  <c r="CC863" i="62"/>
  <c r="BM863" i="62" s="1"/>
  <c r="BE863" i="62" s="1"/>
  <c r="CB863" i="62"/>
  <c r="BL863" i="62" s="1"/>
  <c r="BD863" i="62" s="1"/>
  <c r="BR863" i="62"/>
  <c r="BJ863" i="62" s="1"/>
  <c r="BQ863" i="62"/>
  <c r="BI863" i="62" s="1"/>
  <c r="BP863" i="62"/>
  <c r="BH863" i="62" s="1"/>
  <c r="BO863" i="62"/>
  <c r="BG863" i="62" s="1"/>
  <c r="BK863" i="62"/>
  <c r="BC863" i="62" s="1"/>
  <c r="FK862" i="62"/>
  <c r="FM862" i="62" s="1"/>
  <c r="FG862" i="62"/>
  <c r="FE862" i="62"/>
  <c r="FD862" i="62"/>
  <c r="FC862" i="62"/>
  <c r="FB862" i="62"/>
  <c r="FA862" i="62"/>
  <c r="ER862" i="62"/>
  <c r="EQ862" i="62"/>
  <c r="EP862" i="62"/>
  <c r="EO862" i="62"/>
  <c r="EN862" i="62"/>
  <c r="EE862" i="62"/>
  <c r="ED862" i="62"/>
  <c r="EC862" i="62"/>
  <c r="EB862" i="62"/>
  <c r="EA862" i="62"/>
  <c r="DZ862" i="62"/>
  <c r="DY862" i="62"/>
  <c r="DX862" i="62"/>
  <c r="CM862" i="62"/>
  <c r="CL862" i="62"/>
  <c r="CK862" i="62"/>
  <c r="CJ862" i="62"/>
  <c r="CD862" i="62"/>
  <c r="BN862" i="62" s="1"/>
  <c r="BF862" i="62" s="1"/>
  <c r="CC862" i="62"/>
  <c r="BM862" i="62" s="1"/>
  <c r="BE862" i="62" s="1"/>
  <c r="CB862" i="62"/>
  <c r="BL862" i="62" s="1"/>
  <c r="BD862" i="62" s="1"/>
  <c r="BR862" i="62"/>
  <c r="BJ862" i="62" s="1"/>
  <c r="BQ862" i="62"/>
  <c r="BI862" i="62" s="1"/>
  <c r="BP862" i="62"/>
  <c r="BH862" i="62" s="1"/>
  <c r="BO862" i="62"/>
  <c r="BK862" i="62"/>
  <c r="BC862" i="62" s="1"/>
  <c r="FK861" i="62"/>
  <c r="FM861" i="62" s="1"/>
  <c r="FG861" i="62"/>
  <c r="FE861" i="62"/>
  <c r="FD861" i="62"/>
  <c r="FC861" i="62"/>
  <c r="FB861" i="62"/>
  <c r="FA861" i="62"/>
  <c r="ER861" i="62"/>
  <c r="EQ861" i="62"/>
  <c r="EP861" i="62"/>
  <c r="EO861" i="62"/>
  <c r="EN861" i="62"/>
  <c r="EE861" i="62"/>
  <c r="ED861" i="62"/>
  <c r="EC861" i="62"/>
  <c r="EB861" i="62"/>
  <c r="EA861" i="62"/>
  <c r="DZ861" i="62"/>
  <c r="DY861" i="62"/>
  <c r="DX861" i="62"/>
  <c r="CM861" i="62"/>
  <c r="CL861" i="62"/>
  <c r="CK861" i="62"/>
  <c r="CJ861" i="62"/>
  <c r="CD861" i="62"/>
  <c r="BN861" i="62" s="1"/>
  <c r="BF861" i="62" s="1"/>
  <c r="CC861" i="62"/>
  <c r="BM861" i="62" s="1"/>
  <c r="BE861" i="62" s="1"/>
  <c r="CB861" i="62"/>
  <c r="BL861" i="62" s="1"/>
  <c r="BD861" i="62" s="1"/>
  <c r="BR861" i="62"/>
  <c r="BJ861" i="62" s="1"/>
  <c r="BQ861" i="62"/>
  <c r="BI861" i="62" s="1"/>
  <c r="BP861" i="62"/>
  <c r="BH861" i="62" s="1"/>
  <c r="BO861" i="62"/>
  <c r="BK861" i="62"/>
  <c r="BC861" i="62" s="1"/>
  <c r="FK860" i="62"/>
  <c r="FM860" i="62" s="1"/>
  <c r="FG860" i="62"/>
  <c r="FE860" i="62"/>
  <c r="FD860" i="62"/>
  <c r="FC860" i="62"/>
  <c r="FB860" i="62"/>
  <c r="FA860" i="62"/>
  <c r="ER860" i="62"/>
  <c r="EQ860" i="62"/>
  <c r="EP860" i="62"/>
  <c r="EO860" i="62"/>
  <c r="EN860" i="62"/>
  <c r="EE860" i="62"/>
  <c r="ED860" i="62"/>
  <c r="EC860" i="62"/>
  <c r="EB860" i="62"/>
  <c r="EA860" i="62"/>
  <c r="DZ860" i="62"/>
  <c r="DY860" i="62"/>
  <c r="DX860" i="62"/>
  <c r="CM860" i="62"/>
  <c r="CL860" i="62"/>
  <c r="CK860" i="62"/>
  <c r="CJ860" i="62"/>
  <c r="CD860" i="62"/>
  <c r="BN860" i="62" s="1"/>
  <c r="BF860" i="62" s="1"/>
  <c r="DS860" i="62" s="1"/>
  <c r="CC860" i="62"/>
  <c r="BM860" i="62" s="1"/>
  <c r="BE860" i="62" s="1"/>
  <c r="CB860" i="62"/>
  <c r="BL860" i="62" s="1"/>
  <c r="BD860" i="62" s="1"/>
  <c r="BR860" i="62"/>
  <c r="BJ860" i="62" s="1"/>
  <c r="BQ860" i="62"/>
  <c r="BI860" i="62" s="1"/>
  <c r="BP860" i="62"/>
  <c r="BH860" i="62" s="1"/>
  <c r="BO860" i="62"/>
  <c r="BK860" i="62"/>
  <c r="BC860" i="62" s="1"/>
  <c r="FK859" i="62"/>
  <c r="FM859" i="62" s="1"/>
  <c r="FG859" i="62"/>
  <c r="FE859" i="62"/>
  <c r="FD859" i="62"/>
  <c r="FC859" i="62"/>
  <c r="FB859" i="62"/>
  <c r="FA859" i="62"/>
  <c r="ER859" i="62"/>
  <c r="EQ859" i="62"/>
  <c r="EP859" i="62"/>
  <c r="EO859" i="62"/>
  <c r="EN859" i="62"/>
  <c r="EE859" i="62"/>
  <c r="ED859" i="62"/>
  <c r="EC859" i="62"/>
  <c r="EB859" i="62"/>
  <c r="EA859" i="62"/>
  <c r="DZ859" i="62"/>
  <c r="DY859" i="62"/>
  <c r="DX859" i="62"/>
  <c r="CM859" i="62"/>
  <c r="CL859" i="62"/>
  <c r="CK859" i="62"/>
  <c r="CJ859" i="62"/>
  <c r="CD859" i="62"/>
  <c r="BN859" i="62" s="1"/>
  <c r="BF859" i="62" s="1"/>
  <c r="CC859" i="62"/>
  <c r="BM859" i="62" s="1"/>
  <c r="BE859" i="62" s="1"/>
  <c r="CB859" i="62"/>
  <c r="BL859" i="62" s="1"/>
  <c r="BD859" i="62" s="1"/>
  <c r="BR859" i="62"/>
  <c r="BJ859" i="62" s="1"/>
  <c r="BQ859" i="62"/>
  <c r="BI859" i="62" s="1"/>
  <c r="BP859" i="62"/>
  <c r="BH859" i="62" s="1"/>
  <c r="BO859" i="62"/>
  <c r="CV859" i="62" s="1"/>
  <c r="BK859" i="62"/>
  <c r="BC859" i="62" s="1"/>
  <c r="FK858" i="62"/>
  <c r="FM858" i="62" s="1"/>
  <c r="FG858" i="62"/>
  <c r="FE858" i="62"/>
  <c r="FD858" i="62"/>
  <c r="FC858" i="62"/>
  <c r="FB858" i="62"/>
  <c r="FA858" i="62"/>
  <c r="ER858" i="62"/>
  <c r="EQ858" i="62"/>
  <c r="EP858" i="62"/>
  <c r="EO858" i="62"/>
  <c r="EN858" i="62"/>
  <c r="EE858" i="62"/>
  <c r="ED858" i="62"/>
  <c r="EC858" i="62"/>
  <c r="EB858" i="62"/>
  <c r="EA858" i="62"/>
  <c r="DZ858" i="62"/>
  <c r="DY858" i="62"/>
  <c r="DX858" i="62"/>
  <c r="CM858" i="62"/>
  <c r="CL858" i="62"/>
  <c r="CK858" i="62"/>
  <c r="CJ858" i="62"/>
  <c r="CD858" i="62"/>
  <c r="BN858" i="62" s="1"/>
  <c r="BF858" i="62" s="1"/>
  <c r="CC858" i="62"/>
  <c r="BM858" i="62" s="1"/>
  <c r="BE858" i="62" s="1"/>
  <c r="CB858" i="62"/>
  <c r="BL858" i="62" s="1"/>
  <c r="BD858" i="62" s="1"/>
  <c r="BR858" i="62"/>
  <c r="BJ858" i="62" s="1"/>
  <c r="BQ858" i="62"/>
  <c r="BI858" i="62" s="1"/>
  <c r="BP858" i="62"/>
  <c r="BH858" i="62" s="1"/>
  <c r="BO858" i="62"/>
  <c r="BG858" i="62" s="1"/>
  <c r="BK858" i="62"/>
  <c r="BC858" i="62" s="1"/>
  <c r="FK857" i="62"/>
  <c r="FM857" i="62" s="1"/>
  <c r="FG857" i="62"/>
  <c r="FE857" i="62"/>
  <c r="FD857" i="62"/>
  <c r="FC857" i="62"/>
  <c r="FB857" i="62"/>
  <c r="FA857" i="62"/>
  <c r="ER857" i="62"/>
  <c r="EQ857" i="62"/>
  <c r="EP857" i="62"/>
  <c r="EO857" i="62"/>
  <c r="EN857" i="62"/>
  <c r="EE857" i="62"/>
  <c r="ED857" i="62"/>
  <c r="EC857" i="62"/>
  <c r="EB857" i="62"/>
  <c r="EA857" i="62"/>
  <c r="DZ857" i="62"/>
  <c r="DY857" i="62"/>
  <c r="DX857" i="62"/>
  <c r="CM857" i="62"/>
  <c r="CL857" i="62"/>
  <c r="CK857" i="62"/>
  <c r="CJ857" i="62"/>
  <c r="CD857" i="62"/>
  <c r="BN857" i="62" s="1"/>
  <c r="BF857" i="62" s="1"/>
  <c r="CC857" i="62"/>
  <c r="BM857" i="62" s="1"/>
  <c r="BE857" i="62" s="1"/>
  <c r="CB857" i="62"/>
  <c r="BL857" i="62" s="1"/>
  <c r="BD857" i="62" s="1"/>
  <c r="BR857" i="62"/>
  <c r="BJ857" i="62" s="1"/>
  <c r="BQ857" i="62"/>
  <c r="BI857" i="62" s="1"/>
  <c r="BP857" i="62"/>
  <c r="BH857" i="62" s="1"/>
  <c r="BO857" i="62"/>
  <c r="CV857" i="62" s="1"/>
  <c r="CW857" i="62" s="1"/>
  <c r="BK857" i="62"/>
  <c r="BC857" i="62" s="1"/>
  <c r="FK856" i="62"/>
  <c r="FM856" i="62" s="1"/>
  <c r="FG856" i="62"/>
  <c r="FE856" i="62"/>
  <c r="FD856" i="62"/>
  <c r="FC856" i="62"/>
  <c r="FB856" i="62"/>
  <c r="FA856" i="62"/>
  <c r="ER856" i="62"/>
  <c r="EQ856" i="62"/>
  <c r="EP856" i="62"/>
  <c r="EO856" i="62"/>
  <c r="EN856" i="62"/>
  <c r="EE856" i="62"/>
  <c r="ED856" i="62"/>
  <c r="EC856" i="62"/>
  <c r="EB856" i="62"/>
  <c r="EA856" i="62"/>
  <c r="DZ856" i="62"/>
  <c r="DY856" i="62"/>
  <c r="DX856" i="62"/>
  <c r="CM856" i="62"/>
  <c r="CL856" i="62"/>
  <c r="CK856" i="62"/>
  <c r="CJ856" i="62"/>
  <c r="CD856" i="62"/>
  <c r="BN856" i="62" s="1"/>
  <c r="BF856" i="62" s="1"/>
  <c r="CC856" i="62"/>
  <c r="BM856" i="62" s="1"/>
  <c r="BE856" i="62" s="1"/>
  <c r="CB856" i="62"/>
  <c r="BL856" i="62" s="1"/>
  <c r="BD856" i="62" s="1"/>
  <c r="BR856" i="62"/>
  <c r="BJ856" i="62" s="1"/>
  <c r="BQ856" i="62"/>
  <c r="BI856" i="62" s="1"/>
  <c r="BP856" i="62"/>
  <c r="BH856" i="62" s="1"/>
  <c r="BO856" i="62"/>
  <c r="BG856" i="62" s="1"/>
  <c r="BK856" i="62"/>
  <c r="BC856" i="62" s="1"/>
  <c r="FK855" i="62"/>
  <c r="FM855" i="62" s="1"/>
  <c r="FG855" i="62"/>
  <c r="FE855" i="62"/>
  <c r="FD855" i="62"/>
  <c r="FC855" i="62"/>
  <c r="FB855" i="62"/>
  <c r="FA855" i="62"/>
  <c r="ER855" i="62"/>
  <c r="EQ855" i="62"/>
  <c r="EP855" i="62"/>
  <c r="EO855" i="62"/>
  <c r="EN855" i="62"/>
  <c r="EE855" i="62"/>
  <c r="ED855" i="62"/>
  <c r="EC855" i="62"/>
  <c r="EB855" i="62"/>
  <c r="EA855" i="62"/>
  <c r="DZ855" i="62"/>
  <c r="DY855" i="62"/>
  <c r="DX855" i="62"/>
  <c r="CM855" i="62"/>
  <c r="CL855" i="62"/>
  <c r="CK855" i="62"/>
  <c r="CJ855" i="62"/>
  <c r="CD855" i="62"/>
  <c r="BN855" i="62" s="1"/>
  <c r="BF855" i="62" s="1"/>
  <c r="CC855" i="62"/>
  <c r="BM855" i="62" s="1"/>
  <c r="BE855" i="62" s="1"/>
  <c r="DR855" i="62" s="1"/>
  <c r="CB855" i="62"/>
  <c r="BL855" i="62" s="1"/>
  <c r="BD855" i="62" s="1"/>
  <c r="BR855" i="62"/>
  <c r="BJ855" i="62" s="1"/>
  <c r="BQ855" i="62"/>
  <c r="BI855" i="62" s="1"/>
  <c r="BP855" i="62"/>
  <c r="BH855" i="62" s="1"/>
  <c r="BO855" i="62"/>
  <c r="BG855" i="62" s="1"/>
  <c r="BK855" i="62"/>
  <c r="BC855" i="62" s="1"/>
  <c r="FK854" i="62"/>
  <c r="FG854" i="62"/>
  <c r="FE854" i="62"/>
  <c r="FD854" i="62"/>
  <c r="FC854" i="62"/>
  <c r="FB854" i="62"/>
  <c r="FA854" i="62"/>
  <c r="ER854" i="62"/>
  <c r="EQ854" i="62"/>
  <c r="EP854" i="62"/>
  <c r="EO854" i="62"/>
  <c r="EN854" i="62"/>
  <c r="EE854" i="62"/>
  <c r="ED854" i="62"/>
  <c r="EC854" i="62"/>
  <c r="EB854" i="62"/>
  <c r="EA854" i="62"/>
  <c r="DZ854" i="62"/>
  <c r="DY854" i="62"/>
  <c r="DX854" i="62"/>
  <c r="CM854" i="62"/>
  <c r="CL854" i="62"/>
  <c r="CK854" i="62"/>
  <c r="CJ854" i="62"/>
  <c r="CD854" i="62"/>
  <c r="CC854" i="62"/>
  <c r="CB854" i="62"/>
  <c r="BL854" i="62" s="1"/>
  <c r="BD854" i="62" s="1"/>
  <c r="BR854" i="62"/>
  <c r="BQ854" i="62"/>
  <c r="BI854" i="62" s="1"/>
  <c r="BP854" i="62"/>
  <c r="BH854" i="62" s="1"/>
  <c r="BO854" i="62"/>
  <c r="BK854" i="62"/>
  <c r="FK853" i="62"/>
  <c r="FM853" i="62" s="1"/>
  <c r="FG853" i="62"/>
  <c r="FE853" i="62"/>
  <c r="FD853" i="62"/>
  <c r="FC853" i="62"/>
  <c r="FB853" i="62"/>
  <c r="FA853" i="62"/>
  <c r="ER853" i="62"/>
  <c r="EQ853" i="62"/>
  <c r="EP853" i="62"/>
  <c r="EO853" i="62"/>
  <c r="EN853" i="62"/>
  <c r="EE853" i="62"/>
  <c r="ED853" i="62"/>
  <c r="EC853" i="62"/>
  <c r="EB853" i="62"/>
  <c r="EA853" i="62"/>
  <c r="DZ853" i="62"/>
  <c r="DY853" i="62"/>
  <c r="DX853" i="62"/>
  <c r="CM853" i="62"/>
  <c r="CL853" i="62"/>
  <c r="CK853" i="62"/>
  <c r="CJ853" i="62"/>
  <c r="CD853" i="62"/>
  <c r="CC853" i="62"/>
  <c r="CB853" i="62"/>
  <c r="BR853" i="62"/>
  <c r="BQ853" i="62"/>
  <c r="BP853" i="62"/>
  <c r="BO853" i="62"/>
  <c r="BK853" i="62"/>
  <c r="FK852" i="62"/>
  <c r="FG852" i="62"/>
  <c r="FE852" i="62"/>
  <c r="FD852" i="62"/>
  <c r="FC852" i="62"/>
  <c r="FB852" i="62"/>
  <c r="FA852" i="62"/>
  <c r="ER852" i="62"/>
  <c r="EQ852" i="62"/>
  <c r="EP852" i="62"/>
  <c r="EO852" i="62"/>
  <c r="EN852" i="62"/>
  <c r="EE852" i="62"/>
  <c r="ED852" i="62"/>
  <c r="EC852" i="62"/>
  <c r="EB852" i="62"/>
  <c r="EA852" i="62"/>
  <c r="DZ852" i="62"/>
  <c r="DY852" i="62"/>
  <c r="DX852" i="62"/>
  <c r="CM852" i="62"/>
  <c r="CL852" i="62"/>
  <c r="CK852" i="62"/>
  <c r="CJ852" i="62"/>
  <c r="CD852" i="62"/>
  <c r="BN852" i="62" s="1"/>
  <c r="CC852" i="62"/>
  <c r="BM852" i="62" s="1"/>
  <c r="CB852" i="62"/>
  <c r="BL852" i="62" s="1"/>
  <c r="BR852" i="62"/>
  <c r="BJ852" i="62" s="1"/>
  <c r="BQ852" i="62"/>
  <c r="BI852" i="62" s="1"/>
  <c r="BP852" i="62"/>
  <c r="BH852" i="62" s="1"/>
  <c r="BO852" i="62"/>
  <c r="CV852" i="62" s="1"/>
  <c r="CN852" i="62" s="1"/>
  <c r="BK852" i="62"/>
  <c r="FK851" i="62"/>
  <c r="FM851" i="62" s="1"/>
  <c r="FG851" i="62"/>
  <c r="FE851" i="62"/>
  <c r="FD851" i="62"/>
  <c r="FC851" i="62"/>
  <c r="FB851" i="62"/>
  <c r="FA851" i="62"/>
  <c r="ER851" i="62"/>
  <c r="EQ851" i="62"/>
  <c r="EP851" i="62"/>
  <c r="EO851" i="62"/>
  <c r="EN851" i="62"/>
  <c r="EE851" i="62"/>
  <c r="ED851" i="62"/>
  <c r="EC851" i="62"/>
  <c r="EB851" i="62"/>
  <c r="EA851" i="62"/>
  <c r="DZ851" i="62"/>
  <c r="DY851" i="62"/>
  <c r="DX851" i="62"/>
  <c r="CM851" i="62"/>
  <c r="CL851" i="62"/>
  <c r="CK851" i="62"/>
  <c r="CJ851" i="62"/>
  <c r="CD851" i="62"/>
  <c r="BN851" i="62" s="1"/>
  <c r="BF851" i="62" s="1"/>
  <c r="CC851" i="62"/>
  <c r="BM851" i="62" s="1"/>
  <c r="BE851" i="62" s="1"/>
  <c r="CB851" i="62"/>
  <c r="BL851" i="62" s="1"/>
  <c r="BD851" i="62" s="1"/>
  <c r="BR851" i="62"/>
  <c r="BJ851" i="62" s="1"/>
  <c r="BQ851" i="62"/>
  <c r="BI851" i="62" s="1"/>
  <c r="BP851" i="62"/>
  <c r="BH851" i="62" s="1"/>
  <c r="BO851" i="62"/>
  <c r="CV851" i="62" s="1"/>
  <c r="CN851" i="62" s="1"/>
  <c r="BK851" i="62"/>
  <c r="BC851" i="62" s="1"/>
  <c r="FK850" i="62"/>
  <c r="FM850" i="62" s="1"/>
  <c r="FG850" i="62"/>
  <c r="FE850" i="62"/>
  <c r="FD850" i="62"/>
  <c r="FC850" i="62"/>
  <c r="FB850" i="62"/>
  <c r="FA850" i="62"/>
  <c r="ER850" i="62"/>
  <c r="EQ850" i="62"/>
  <c r="EP850" i="62"/>
  <c r="EO850" i="62"/>
  <c r="EN850" i="62"/>
  <c r="EE850" i="62"/>
  <c r="ED850" i="62"/>
  <c r="EC850" i="62"/>
  <c r="EB850" i="62"/>
  <c r="EA850" i="62"/>
  <c r="DZ850" i="62"/>
  <c r="DY850" i="62"/>
  <c r="DX850" i="62"/>
  <c r="CM850" i="62"/>
  <c r="CL850" i="62"/>
  <c r="CK850" i="62"/>
  <c r="CJ850" i="62"/>
  <c r="CD850" i="62"/>
  <c r="BN850" i="62" s="1"/>
  <c r="BF850" i="62" s="1"/>
  <c r="CC850" i="62"/>
  <c r="BM850" i="62" s="1"/>
  <c r="BE850" i="62" s="1"/>
  <c r="CB850" i="62"/>
  <c r="BL850" i="62" s="1"/>
  <c r="BD850" i="62" s="1"/>
  <c r="BR850" i="62"/>
  <c r="BJ850" i="62" s="1"/>
  <c r="BQ850" i="62"/>
  <c r="BI850" i="62" s="1"/>
  <c r="BP850" i="62"/>
  <c r="BH850" i="62" s="1"/>
  <c r="BO850" i="62"/>
  <c r="CV850" i="62" s="1"/>
  <c r="CW850" i="62" s="1"/>
  <c r="BK850" i="62"/>
  <c r="BC850" i="62" s="1"/>
  <c r="FK849" i="62"/>
  <c r="FM849" i="62" s="1"/>
  <c r="FG849" i="62"/>
  <c r="FE849" i="62"/>
  <c r="FD849" i="62"/>
  <c r="FC849" i="62"/>
  <c r="FB849" i="62"/>
  <c r="FA849" i="62"/>
  <c r="ER849" i="62"/>
  <c r="EQ849" i="62"/>
  <c r="EP849" i="62"/>
  <c r="EO849" i="62"/>
  <c r="EN849" i="62"/>
  <c r="EE849" i="62"/>
  <c r="ED849" i="62"/>
  <c r="EC849" i="62"/>
  <c r="EB849" i="62"/>
  <c r="EA849" i="62"/>
  <c r="DZ849" i="62"/>
  <c r="DY849" i="62"/>
  <c r="DX849" i="62"/>
  <c r="CM849" i="62"/>
  <c r="CL849" i="62"/>
  <c r="CK849" i="62"/>
  <c r="CJ849" i="62"/>
  <c r="CD849" i="62"/>
  <c r="BN849" i="62" s="1"/>
  <c r="BF849" i="62" s="1"/>
  <c r="CC849" i="62"/>
  <c r="BM849" i="62" s="1"/>
  <c r="BE849" i="62" s="1"/>
  <c r="CB849" i="62"/>
  <c r="BL849" i="62" s="1"/>
  <c r="BD849" i="62" s="1"/>
  <c r="BR849" i="62"/>
  <c r="BJ849" i="62" s="1"/>
  <c r="BQ849" i="62"/>
  <c r="BI849" i="62" s="1"/>
  <c r="BP849" i="62"/>
  <c r="BH849" i="62" s="1"/>
  <c r="BO849" i="62"/>
  <c r="BK849" i="62"/>
  <c r="BC849" i="62" s="1"/>
  <c r="FK848" i="62"/>
  <c r="FM848" i="62" s="1"/>
  <c r="FG848" i="62"/>
  <c r="FE848" i="62"/>
  <c r="FD848" i="62"/>
  <c r="FC848" i="62"/>
  <c r="FB848" i="62"/>
  <c r="FA848" i="62"/>
  <c r="ER848" i="62"/>
  <c r="EQ848" i="62"/>
  <c r="EP848" i="62"/>
  <c r="EO848" i="62"/>
  <c r="EN848" i="62"/>
  <c r="EE848" i="62"/>
  <c r="ED848" i="62"/>
  <c r="EC848" i="62"/>
  <c r="EB848" i="62"/>
  <c r="EA848" i="62"/>
  <c r="DZ848" i="62"/>
  <c r="DY848" i="62"/>
  <c r="DX848" i="62"/>
  <c r="CM848" i="62"/>
  <c r="CL848" i="62"/>
  <c r="CK848" i="62"/>
  <c r="CJ848" i="62"/>
  <c r="CD848" i="62"/>
  <c r="BN848" i="62" s="1"/>
  <c r="BF848" i="62" s="1"/>
  <c r="CC848" i="62"/>
  <c r="BM848" i="62" s="1"/>
  <c r="BE848" i="62" s="1"/>
  <c r="CB848" i="62"/>
  <c r="BL848" i="62" s="1"/>
  <c r="BD848" i="62" s="1"/>
  <c r="BR848" i="62"/>
  <c r="BJ848" i="62" s="1"/>
  <c r="BQ848" i="62"/>
  <c r="BI848" i="62" s="1"/>
  <c r="BP848" i="62"/>
  <c r="BH848" i="62" s="1"/>
  <c r="BO848" i="62"/>
  <c r="CV848" i="62" s="1"/>
  <c r="CN848" i="62" s="1"/>
  <c r="BK848" i="62"/>
  <c r="BC848" i="62" s="1"/>
  <c r="FK847" i="62"/>
  <c r="FM847" i="62" s="1"/>
  <c r="FG847" i="62"/>
  <c r="FE847" i="62"/>
  <c r="FD847" i="62"/>
  <c r="FC847" i="62"/>
  <c r="FB847" i="62"/>
  <c r="FA847" i="62"/>
  <c r="ER847" i="62"/>
  <c r="EQ847" i="62"/>
  <c r="EP847" i="62"/>
  <c r="EO847" i="62"/>
  <c r="EN847" i="62"/>
  <c r="EE847" i="62"/>
  <c r="ED847" i="62"/>
  <c r="EC847" i="62"/>
  <c r="EB847" i="62"/>
  <c r="EA847" i="62"/>
  <c r="DZ847" i="62"/>
  <c r="DY847" i="62"/>
  <c r="DX847" i="62"/>
  <c r="CM847" i="62"/>
  <c r="CL847" i="62"/>
  <c r="CK847" i="62"/>
  <c r="CJ847" i="62"/>
  <c r="CD847" i="62"/>
  <c r="BN847" i="62" s="1"/>
  <c r="BF847" i="62" s="1"/>
  <c r="CC847" i="62"/>
  <c r="BM847" i="62" s="1"/>
  <c r="BE847" i="62" s="1"/>
  <c r="CB847" i="62"/>
  <c r="BL847" i="62" s="1"/>
  <c r="BD847" i="62" s="1"/>
  <c r="BR847" i="62"/>
  <c r="BJ847" i="62" s="1"/>
  <c r="BQ847" i="62"/>
  <c r="BI847" i="62" s="1"/>
  <c r="BP847" i="62"/>
  <c r="BH847" i="62" s="1"/>
  <c r="BO847" i="62"/>
  <c r="BG847" i="62" s="1"/>
  <c r="BK847" i="62"/>
  <c r="BC847" i="62" s="1"/>
  <c r="FK846" i="62"/>
  <c r="FG846" i="62"/>
  <c r="FE846" i="62"/>
  <c r="FD846" i="62"/>
  <c r="FC846" i="62"/>
  <c r="FB846" i="62"/>
  <c r="FA846" i="62"/>
  <c r="ER846" i="62"/>
  <c r="EQ846" i="62"/>
  <c r="EP846" i="62"/>
  <c r="EO846" i="62"/>
  <c r="EN846" i="62"/>
  <c r="EE846" i="62"/>
  <c r="ED846" i="62"/>
  <c r="EC846" i="62"/>
  <c r="EB846" i="62"/>
  <c r="EA846" i="62"/>
  <c r="DZ846" i="62"/>
  <c r="DY846" i="62"/>
  <c r="DX846" i="62"/>
  <c r="CM846" i="62"/>
  <c r="CL846" i="62"/>
  <c r="CK846" i="62"/>
  <c r="CJ846" i="62"/>
  <c r="CD846" i="62"/>
  <c r="CC846" i="62"/>
  <c r="BM846" i="62" s="1"/>
  <c r="CB846" i="62"/>
  <c r="BR846" i="62"/>
  <c r="BJ846" i="62" s="1"/>
  <c r="BQ846" i="62"/>
  <c r="BI846" i="62" s="1"/>
  <c r="BP846" i="62"/>
  <c r="BH846" i="62" s="1"/>
  <c r="BO846" i="62"/>
  <c r="BG846" i="62" s="1"/>
  <c r="BK846" i="62"/>
  <c r="FK845" i="62"/>
  <c r="FG845" i="62"/>
  <c r="FE845" i="62"/>
  <c r="FD845" i="62"/>
  <c r="FC845" i="62"/>
  <c r="FB845" i="62"/>
  <c r="FA845" i="62"/>
  <c r="ER845" i="62"/>
  <c r="EQ845" i="62"/>
  <c r="EP845" i="62"/>
  <c r="EO845" i="62"/>
  <c r="EN845" i="62"/>
  <c r="EE845" i="62"/>
  <c r="ED845" i="62"/>
  <c r="EC845" i="62"/>
  <c r="EB845" i="62"/>
  <c r="EA845" i="62"/>
  <c r="DZ845" i="62"/>
  <c r="DY845" i="62"/>
  <c r="DX845" i="62"/>
  <c r="CM845" i="62"/>
  <c r="CL845" i="62"/>
  <c r="CK845" i="62"/>
  <c r="CJ845" i="62"/>
  <c r="CD845" i="62"/>
  <c r="CC845" i="62"/>
  <c r="CB845" i="62"/>
  <c r="BL845" i="62" s="1"/>
  <c r="BD845" i="62" s="1"/>
  <c r="BR845" i="62"/>
  <c r="BQ845" i="62"/>
  <c r="BI845" i="62" s="1"/>
  <c r="BI1525" i="62" s="1"/>
  <c r="BP845" i="62"/>
  <c r="BH845" i="62" s="1"/>
  <c r="BO845" i="62"/>
  <c r="BK845" i="62"/>
  <c r="FK844" i="62"/>
  <c r="FM844" i="62" s="1"/>
  <c r="FG844" i="62"/>
  <c r="FE844" i="62"/>
  <c r="FD844" i="62"/>
  <c r="FC844" i="62"/>
  <c r="FB844" i="62"/>
  <c r="FA844" i="62"/>
  <c r="ER844" i="62"/>
  <c r="EQ844" i="62"/>
  <c r="EP844" i="62"/>
  <c r="EO844" i="62"/>
  <c r="EN844" i="62"/>
  <c r="EE844" i="62"/>
  <c r="ED844" i="62"/>
  <c r="EC844" i="62"/>
  <c r="EB844" i="62"/>
  <c r="EA844" i="62"/>
  <c r="DZ844" i="62"/>
  <c r="DY844" i="62"/>
  <c r="DX844" i="62"/>
  <c r="CM844" i="62"/>
  <c r="CL844" i="62"/>
  <c r="CK844" i="62"/>
  <c r="CJ844" i="62"/>
  <c r="CD844" i="62"/>
  <c r="BN844" i="62" s="1"/>
  <c r="BF844" i="62" s="1"/>
  <c r="CC844" i="62"/>
  <c r="BM844" i="62" s="1"/>
  <c r="BE844" i="62" s="1"/>
  <c r="CB844" i="62"/>
  <c r="BL844" i="62" s="1"/>
  <c r="BD844" i="62" s="1"/>
  <c r="BR844" i="62"/>
  <c r="BJ844" i="62" s="1"/>
  <c r="BQ844" i="62"/>
  <c r="BI844" i="62" s="1"/>
  <c r="BP844" i="62"/>
  <c r="BH844" i="62" s="1"/>
  <c r="BO844" i="62"/>
  <c r="BG844" i="62" s="1"/>
  <c r="BK844" i="62"/>
  <c r="BC844" i="62" s="1"/>
  <c r="FK843" i="62"/>
  <c r="FM843" i="62" s="1"/>
  <c r="FG843" i="62"/>
  <c r="FE843" i="62"/>
  <c r="FD843" i="62"/>
  <c r="FC843" i="62"/>
  <c r="FB843" i="62"/>
  <c r="FA843" i="62"/>
  <c r="ER843" i="62"/>
  <c r="EQ843" i="62"/>
  <c r="EP843" i="62"/>
  <c r="EO843" i="62"/>
  <c r="EN843" i="62"/>
  <c r="EE843" i="62"/>
  <c r="ED843" i="62"/>
  <c r="EC843" i="62"/>
  <c r="EB843" i="62"/>
  <c r="EA843" i="62"/>
  <c r="DZ843" i="62"/>
  <c r="DY843" i="62"/>
  <c r="DX843" i="62"/>
  <c r="CM843" i="62"/>
  <c r="CL843" i="62"/>
  <c r="CK843" i="62"/>
  <c r="CJ843" i="62"/>
  <c r="CD843" i="62"/>
  <c r="BN843" i="62" s="1"/>
  <c r="BF843" i="62" s="1"/>
  <c r="CC843" i="62"/>
  <c r="BM843" i="62" s="1"/>
  <c r="BE843" i="62" s="1"/>
  <c r="CB843" i="62"/>
  <c r="BL843" i="62" s="1"/>
  <c r="BD843" i="62" s="1"/>
  <c r="BR843" i="62"/>
  <c r="BJ843" i="62" s="1"/>
  <c r="BQ843" i="62"/>
  <c r="BI843" i="62" s="1"/>
  <c r="BP843" i="62"/>
  <c r="BH843" i="62" s="1"/>
  <c r="BO843" i="62"/>
  <c r="BK843" i="62"/>
  <c r="BC843" i="62" s="1"/>
  <c r="FK842" i="62"/>
  <c r="FM842" i="62" s="1"/>
  <c r="FG842" i="62"/>
  <c r="FE842" i="62"/>
  <c r="FD842" i="62"/>
  <c r="FC842" i="62"/>
  <c r="FB842" i="62"/>
  <c r="FA842" i="62"/>
  <c r="ER842" i="62"/>
  <c r="EQ842" i="62"/>
  <c r="EP842" i="62"/>
  <c r="EO842" i="62"/>
  <c r="EN842" i="62"/>
  <c r="EE842" i="62"/>
  <c r="ED842" i="62"/>
  <c r="EC842" i="62"/>
  <c r="EB842" i="62"/>
  <c r="EA842" i="62"/>
  <c r="DZ842" i="62"/>
  <c r="DY842" i="62"/>
  <c r="DX842" i="62"/>
  <c r="CM842" i="62"/>
  <c r="CL842" i="62"/>
  <c r="CK842" i="62"/>
  <c r="CJ842" i="62"/>
  <c r="CD842" i="62"/>
  <c r="BN842" i="62" s="1"/>
  <c r="BF842" i="62" s="1"/>
  <c r="CC842" i="62"/>
  <c r="BM842" i="62" s="1"/>
  <c r="BE842" i="62" s="1"/>
  <c r="CB842" i="62"/>
  <c r="BL842" i="62" s="1"/>
  <c r="BD842" i="62" s="1"/>
  <c r="BR842" i="62"/>
  <c r="BJ842" i="62" s="1"/>
  <c r="BQ842" i="62"/>
  <c r="BI842" i="62" s="1"/>
  <c r="BP842" i="62"/>
  <c r="BH842" i="62" s="1"/>
  <c r="BO842" i="62"/>
  <c r="BK842" i="62"/>
  <c r="BC842" i="62" s="1"/>
  <c r="FK841" i="62"/>
  <c r="FM841" i="62" s="1"/>
  <c r="FG841" i="62"/>
  <c r="FE841" i="62"/>
  <c r="FD841" i="62"/>
  <c r="FC841" i="62"/>
  <c r="FB841" i="62"/>
  <c r="FA841" i="62"/>
  <c r="ER841" i="62"/>
  <c r="EQ841" i="62"/>
  <c r="EP841" i="62"/>
  <c r="EO841" i="62"/>
  <c r="EN841" i="62"/>
  <c r="EE841" i="62"/>
  <c r="ED841" i="62"/>
  <c r="EC841" i="62"/>
  <c r="EB841" i="62"/>
  <c r="EA841" i="62"/>
  <c r="DZ841" i="62"/>
  <c r="DY841" i="62"/>
  <c r="DX841" i="62"/>
  <c r="CM841" i="62"/>
  <c r="CL841" i="62"/>
  <c r="CK841" i="62"/>
  <c r="CJ841" i="62"/>
  <c r="CD841" i="62"/>
  <c r="BN841" i="62" s="1"/>
  <c r="BF841" i="62" s="1"/>
  <c r="CC841" i="62"/>
  <c r="BM841" i="62" s="1"/>
  <c r="BE841" i="62" s="1"/>
  <c r="CB841" i="62"/>
  <c r="BL841" i="62" s="1"/>
  <c r="BD841" i="62" s="1"/>
  <c r="BR841" i="62"/>
  <c r="BJ841" i="62" s="1"/>
  <c r="BQ841" i="62"/>
  <c r="BI841" i="62" s="1"/>
  <c r="BP841" i="62"/>
  <c r="BH841" i="62" s="1"/>
  <c r="BO841" i="62"/>
  <c r="BK841" i="62"/>
  <c r="BC841" i="62" s="1"/>
  <c r="FK840" i="62"/>
  <c r="FM840" i="62" s="1"/>
  <c r="FG840" i="62"/>
  <c r="FE840" i="62"/>
  <c r="FD840" i="62"/>
  <c r="FC840" i="62"/>
  <c r="FB840" i="62"/>
  <c r="FA840" i="62"/>
  <c r="ER840" i="62"/>
  <c r="EQ840" i="62"/>
  <c r="EP840" i="62"/>
  <c r="EO840" i="62"/>
  <c r="EN840" i="62"/>
  <c r="EE840" i="62"/>
  <c r="ED840" i="62"/>
  <c r="EC840" i="62"/>
  <c r="EB840" i="62"/>
  <c r="EA840" i="62"/>
  <c r="DZ840" i="62"/>
  <c r="DY840" i="62"/>
  <c r="DX840" i="62"/>
  <c r="CM840" i="62"/>
  <c r="CL840" i="62"/>
  <c r="CK840" i="62"/>
  <c r="CJ840" i="62"/>
  <c r="CD840" i="62"/>
  <c r="BN840" i="62" s="1"/>
  <c r="BF840" i="62" s="1"/>
  <c r="CC840" i="62"/>
  <c r="BM840" i="62" s="1"/>
  <c r="BE840" i="62" s="1"/>
  <c r="CB840" i="62"/>
  <c r="BL840" i="62" s="1"/>
  <c r="BD840" i="62" s="1"/>
  <c r="BR840" i="62"/>
  <c r="BJ840" i="62" s="1"/>
  <c r="BQ840" i="62"/>
  <c r="BI840" i="62" s="1"/>
  <c r="BP840" i="62"/>
  <c r="BH840" i="62" s="1"/>
  <c r="BO840" i="62"/>
  <c r="BG840" i="62" s="1"/>
  <c r="BK840" i="62"/>
  <c r="BC840" i="62" s="1"/>
  <c r="FK839" i="62"/>
  <c r="FM839" i="62" s="1"/>
  <c r="FG839" i="62"/>
  <c r="FE839" i="62"/>
  <c r="FD839" i="62"/>
  <c r="FC839" i="62"/>
  <c r="FB839" i="62"/>
  <c r="FA839" i="62"/>
  <c r="ER839" i="62"/>
  <c r="EQ839" i="62"/>
  <c r="EP839" i="62"/>
  <c r="EO839" i="62"/>
  <c r="EN839" i="62"/>
  <c r="EE839" i="62"/>
  <c r="ED839" i="62"/>
  <c r="EC839" i="62"/>
  <c r="EB839" i="62"/>
  <c r="EA839" i="62"/>
  <c r="DZ839" i="62"/>
  <c r="DY839" i="62"/>
  <c r="DX839" i="62"/>
  <c r="CM839" i="62"/>
  <c r="CL839" i="62"/>
  <c r="CK839" i="62"/>
  <c r="CJ839" i="62"/>
  <c r="CD839" i="62"/>
  <c r="BN839" i="62" s="1"/>
  <c r="BF839" i="62" s="1"/>
  <c r="CC839" i="62"/>
  <c r="BM839" i="62" s="1"/>
  <c r="BE839" i="62" s="1"/>
  <c r="CB839" i="62"/>
  <c r="BL839" i="62" s="1"/>
  <c r="BD839" i="62" s="1"/>
  <c r="BR839" i="62"/>
  <c r="BJ839" i="62" s="1"/>
  <c r="BQ839" i="62"/>
  <c r="BI839" i="62" s="1"/>
  <c r="BP839" i="62"/>
  <c r="BH839" i="62" s="1"/>
  <c r="BO839" i="62"/>
  <c r="BK839" i="62"/>
  <c r="BC839" i="62" s="1"/>
  <c r="FK838" i="62"/>
  <c r="FM838" i="62" s="1"/>
  <c r="FG838" i="62"/>
  <c r="FE838" i="62"/>
  <c r="FD838" i="62"/>
  <c r="FC838" i="62"/>
  <c r="FB838" i="62"/>
  <c r="FA838" i="62"/>
  <c r="ER838" i="62"/>
  <c r="EQ838" i="62"/>
  <c r="EP838" i="62"/>
  <c r="EO838" i="62"/>
  <c r="EN838" i="62"/>
  <c r="EE838" i="62"/>
  <c r="ED838" i="62"/>
  <c r="EC838" i="62"/>
  <c r="EB838" i="62"/>
  <c r="EA838" i="62"/>
  <c r="DZ838" i="62"/>
  <c r="DY838" i="62"/>
  <c r="DX838" i="62"/>
  <c r="CM838" i="62"/>
  <c r="CL838" i="62"/>
  <c r="CK838" i="62"/>
  <c r="CJ838" i="62"/>
  <c r="CD838" i="62"/>
  <c r="BN838" i="62" s="1"/>
  <c r="BF838" i="62" s="1"/>
  <c r="CC838" i="62"/>
  <c r="BM838" i="62" s="1"/>
  <c r="BE838" i="62" s="1"/>
  <c r="CB838" i="62"/>
  <c r="BL838" i="62" s="1"/>
  <c r="BD838" i="62" s="1"/>
  <c r="BR838" i="62"/>
  <c r="BJ838" i="62" s="1"/>
  <c r="BQ838" i="62"/>
  <c r="BI838" i="62" s="1"/>
  <c r="BP838" i="62"/>
  <c r="BH838" i="62" s="1"/>
  <c r="BO838" i="62"/>
  <c r="CV838" i="62" s="1"/>
  <c r="CW838" i="62" s="1"/>
  <c r="BK838" i="62"/>
  <c r="BC838" i="62" s="1"/>
  <c r="FK837" i="62"/>
  <c r="FM837" i="62" s="1"/>
  <c r="FG837" i="62"/>
  <c r="FE837" i="62"/>
  <c r="FD837" i="62"/>
  <c r="FC837" i="62"/>
  <c r="FB837" i="62"/>
  <c r="FA837" i="62"/>
  <c r="ER837" i="62"/>
  <c r="EQ837" i="62"/>
  <c r="EP837" i="62"/>
  <c r="EO837" i="62"/>
  <c r="EN837" i="62"/>
  <c r="EE837" i="62"/>
  <c r="ED837" i="62"/>
  <c r="EC837" i="62"/>
  <c r="EB837" i="62"/>
  <c r="EA837" i="62"/>
  <c r="DZ837" i="62"/>
  <c r="DY837" i="62"/>
  <c r="DX837" i="62"/>
  <c r="CM837" i="62"/>
  <c r="CL837" i="62"/>
  <c r="CK837" i="62"/>
  <c r="CJ837" i="62"/>
  <c r="CD837" i="62"/>
  <c r="BN837" i="62" s="1"/>
  <c r="BF837" i="62" s="1"/>
  <c r="CC837" i="62"/>
  <c r="BM837" i="62" s="1"/>
  <c r="BE837" i="62" s="1"/>
  <c r="CB837" i="62"/>
  <c r="BL837" i="62" s="1"/>
  <c r="BD837" i="62" s="1"/>
  <c r="BR837" i="62"/>
  <c r="BJ837" i="62" s="1"/>
  <c r="BQ837" i="62"/>
  <c r="BI837" i="62" s="1"/>
  <c r="BP837" i="62"/>
  <c r="BH837" i="62" s="1"/>
  <c r="BO837" i="62"/>
  <c r="BK837" i="62"/>
  <c r="BC837" i="62" s="1"/>
  <c r="FK836" i="62"/>
  <c r="FM836" i="62" s="1"/>
  <c r="FG836" i="62"/>
  <c r="FE836" i="62"/>
  <c r="FD836" i="62"/>
  <c r="FC836" i="62"/>
  <c r="FB836" i="62"/>
  <c r="FA836" i="62"/>
  <c r="ER836" i="62"/>
  <c r="EQ836" i="62"/>
  <c r="EP836" i="62"/>
  <c r="EO836" i="62"/>
  <c r="EN836" i="62"/>
  <c r="EE836" i="62"/>
  <c r="ED836" i="62"/>
  <c r="EC836" i="62"/>
  <c r="EB836" i="62"/>
  <c r="EA836" i="62"/>
  <c r="DZ836" i="62"/>
  <c r="DY836" i="62"/>
  <c r="DX836" i="62"/>
  <c r="CM836" i="62"/>
  <c r="CL836" i="62"/>
  <c r="CK836" i="62"/>
  <c r="CJ836" i="62"/>
  <c r="CD836" i="62"/>
  <c r="BN836" i="62" s="1"/>
  <c r="BF836" i="62" s="1"/>
  <c r="CC836" i="62"/>
  <c r="BM836" i="62" s="1"/>
  <c r="BE836" i="62" s="1"/>
  <c r="CB836" i="62"/>
  <c r="BL836" i="62" s="1"/>
  <c r="BD836" i="62" s="1"/>
  <c r="BR836" i="62"/>
  <c r="BJ836" i="62" s="1"/>
  <c r="BQ836" i="62"/>
  <c r="BI836" i="62" s="1"/>
  <c r="BP836" i="62"/>
  <c r="BH836" i="62" s="1"/>
  <c r="BO836" i="62"/>
  <c r="CV836" i="62" s="1"/>
  <c r="CN836" i="62" s="1"/>
  <c r="BK836" i="62"/>
  <c r="BC836" i="62" s="1"/>
  <c r="FK835" i="62"/>
  <c r="FM835" i="62" s="1"/>
  <c r="FG835" i="62"/>
  <c r="FE835" i="62"/>
  <c r="FD835" i="62"/>
  <c r="FC835" i="62"/>
  <c r="FB835" i="62"/>
  <c r="FA835" i="62"/>
  <c r="ER835" i="62"/>
  <c r="EQ835" i="62"/>
  <c r="EP835" i="62"/>
  <c r="EO835" i="62"/>
  <c r="EN835" i="62"/>
  <c r="EE835" i="62"/>
  <c r="ED835" i="62"/>
  <c r="EC835" i="62"/>
  <c r="EB835" i="62"/>
  <c r="EA835" i="62"/>
  <c r="DZ835" i="62"/>
  <c r="DY835" i="62"/>
  <c r="DX835" i="62"/>
  <c r="CM835" i="62"/>
  <c r="CL835" i="62"/>
  <c r="CK835" i="62"/>
  <c r="CJ835" i="62"/>
  <c r="CD835" i="62"/>
  <c r="BN835" i="62" s="1"/>
  <c r="CC835" i="62"/>
  <c r="BM835" i="62" s="1"/>
  <c r="BE835" i="62" s="1"/>
  <c r="CB835" i="62"/>
  <c r="BL835" i="62" s="1"/>
  <c r="BD835" i="62" s="1"/>
  <c r="BR835" i="62"/>
  <c r="BJ835" i="62" s="1"/>
  <c r="BQ835" i="62"/>
  <c r="BP835" i="62"/>
  <c r="BO835" i="62"/>
  <c r="BG835" i="62" s="1"/>
  <c r="BK835" i="62"/>
  <c r="FK834" i="62"/>
  <c r="FM834" i="62" s="1"/>
  <c r="FG834" i="62"/>
  <c r="FE834" i="62"/>
  <c r="FD834" i="62"/>
  <c r="FC834" i="62"/>
  <c r="FB834" i="62"/>
  <c r="FA834" i="62"/>
  <c r="ER834" i="62"/>
  <c r="EQ834" i="62"/>
  <c r="EP834" i="62"/>
  <c r="EO834" i="62"/>
  <c r="EN834" i="62"/>
  <c r="EE834" i="62"/>
  <c r="ED834" i="62"/>
  <c r="EC834" i="62"/>
  <c r="EB834" i="62"/>
  <c r="EA834" i="62"/>
  <c r="DZ834" i="62"/>
  <c r="DY834" i="62"/>
  <c r="DX834" i="62"/>
  <c r="CM834" i="62"/>
  <c r="CL834" i="62"/>
  <c r="CK834" i="62"/>
  <c r="CJ834" i="62"/>
  <c r="CD834" i="62"/>
  <c r="BN834" i="62" s="1"/>
  <c r="BF834" i="62" s="1"/>
  <c r="CC834" i="62"/>
  <c r="BM834" i="62" s="1"/>
  <c r="BE834" i="62" s="1"/>
  <c r="CB834" i="62"/>
  <c r="BL834" i="62" s="1"/>
  <c r="BD834" i="62" s="1"/>
  <c r="BR834" i="62"/>
  <c r="BJ834" i="62" s="1"/>
  <c r="BQ834" i="62"/>
  <c r="BI834" i="62" s="1"/>
  <c r="BP834" i="62"/>
  <c r="BH834" i="62" s="1"/>
  <c r="BO834" i="62"/>
  <c r="BK834" i="62"/>
  <c r="BC834" i="62" s="1"/>
  <c r="FK833" i="62"/>
  <c r="FM833" i="62" s="1"/>
  <c r="FG833" i="62"/>
  <c r="FE833" i="62"/>
  <c r="FD833" i="62"/>
  <c r="FC833" i="62"/>
  <c r="FB833" i="62"/>
  <c r="FA833" i="62"/>
  <c r="ER833" i="62"/>
  <c r="EQ833" i="62"/>
  <c r="EP833" i="62"/>
  <c r="EO833" i="62"/>
  <c r="EN833" i="62"/>
  <c r="EE833" i="62"/>
  <c r="ED833" i="62"/>
  <c r="EC833" i="62"/>
  <c r="EB833" i="62"/>
  <c r="EA833" i="62"/>
  <c r="DZ833" i="62"/>
  <c r="DY833" i="62"/>
  <c r="DX833" i="62"/>
  <c r="CM833" i="62"/>
  <c r="CL833" i="62"/>
  <c r="CK833" i="62"/>
  <c r="CJ833" i="62"/>
  <c r="CD833" i="62"/>
  <c r="BN833" i="62" s="1"/>
  <c r="BF833" i="62" s="1"/>
  <c r="CC833" i="62"/>
  <c r="BM833" i="62" s="1"/>
  <c r="BE833" i="62" s="1"/>
  <c r="CB833" i="62"/>
  <c r="BL833" i="62" s="1"/>
  <c r="BD833" i="62" s="1"/>
  <c r="BR833" i="62"/>
  <c r="BJ833" i="62" s="1"/>
  <c r="BQ833" i="62"/>
  <c r="BI833" i="62" s="1"/>
  <c r="BP833" i="62"/>
  <c r="BH833" i="62" s="1"/>
  <c r="BO833" i="62"/>
  <c r="CV833" i="62" s="1"/>
  <c r="CN833" i="62" s="1"/>
  <c r="BK833" i="62"/>
  <c r="BC833" i="62" s="1"/>
  <c r="FK832" i="62"/>
  <c r="FM832" i="62" s="1"/>
  <c r="FG832" i="62"/>
  <c r="FE832" i="62"/>
  <c r="FD832" i="62"/>
  <c r="FC832" i="62"/>
  <c r="FB832" i="62"/>
  <c r="FA832" i="62"/>
  <c r="ER832" i="62"/>
  <c r="EQ832" i="62"/>
  <c r="EP832" i="62"/>
  <c r="EO832" i="62"/>
  <c r="EN832" i="62"/>
  <c r="EE832" i="62"/>
  <c r="ED832" i="62"/>
  <c r="EC832" i="62"/>
  <c r="EB832" i="62"/>
  <c r="EA832" i="62"/>
  <c r="DZ832" i="62"/>
  <c r="DY832" i="62"/>
  <c r="DX832" i="62"/>
  <c r="CM832" i="62"/>
  <c r="CL832" i="62"/>
  <c r="CK832" i="62"/>
  <c r="CJ832" i="62"/>
  <c r="CD832" i="62"/>
  <c r="BN832" i="62" s="1"/>
  <c r="BF832" i="62" s="1"/>
  <c r="CC832" i="62"/>
  <c r="BM832" i="62" s="1"/>
  <c r="BE832" i="62" s="1"/>
  <c r="CB832" i="62"/>
  <c r="BL832" i="62" s="1"/>
  <c r="BD832" i="62" s="1"/>
  <c r="BR832" i="62"/>
  <c r="BJ832" i="62" s="1"/>
  <c r="BQ832" i="62"/>
  <c r="BI832" i="62" s="1"/>
  <c r="BP832" i="62"/>
  <c r="BH832" i="62" s="1"/>
  <c r="BO832" i="62"/>
  <c r="CV832" i="62" s="1"/>
  <c r="CW832" i="62" s="1"/>
  <c r="BK832" i="62"/>
  <c r="BC832" i="62" s="1"/>
  <c r="FK831" i="62"/>
  <c r="FM831" i="62" s="1"/>
  <c r="FG831" i="62"/>
  <c r="FE831" i="62"/>
  <c r="FD831" i="62"/>
  <c r="FC831" i="62"/>
  <c r="FB831" i="62"/>
  <c r="FA831" i="62"/>
  <c r="ER831" i="62"/>
  <c r="EQ831" i="62"/>
  <c r="EP831" i="62"/>
  <c r="EO831" i="62"/>
  <c r="EN831" i="62"/>
  <c r="EE831" i="62"/>
  <c r="ED831" i="62"/>
  <c r="EC831" i="62"/>
  <c r="EB831" i="62"/>
  <c r="EA831" i="62"/>
  <c r="DZ831" i="62"/>
  <c r="DY831" i="62"/>
  <c r="DX831" i="62"/>
  <c r="CM831" i="62"/>
  <c r="CL831" i="62"/>
  <c r="CK831" i="62"/>
  <c r="CJ831" i="62"/>
  <c r="CD831" i="62"/>
  <c r="BN831" i="62" s="1"/>
  <c r="BF831" i="62" s="1"/>
  <c r="CC831" i="62"/>
  <c r="BM831" i="62" s="1"/>
  <c r="BE831" i="62" s="1"/>
  <c r="CB831" i="62"/>
  <c r="BL831" i="62" s="1"/>
  <c r="BD831" i="62" s="1"/>
  <c r="BR831" i="62"/>
  <c r="BJ831" i="62" s="1"/>
  <c r="BQ831" i="62"/>
  <c r="BI831" i="62" s="1"/>
  <c r="BP831" i="62"/>
  <c r="BH831" i="62" s="1"/>
  <c r="BO831" i="62"/>
  <c r="BK831" i="62"/>
  <c r="BC831" i="62" s="1"/>
  <c r="FK830" i="62"/>
  <c r="FM830" i="62" s="1"/>
  <c r="FG830" i="62"/>
  <c r="FE830" i="62"/>
  <c r="FD830" i="62"/>
  <c r="FC830" i="62"/>
  <c r="FB830" i="62"/>
  <c r="FA830" i="62"/>
  <c r="ER830" i="62"/>
  <c r="EQ830" i="62"/>
  <c r="EP830" i="62"/>
  <c r="EO830" i="62"/>
  <c r="EN830" i="62"/>
  <c r="EE830" i="62"/>
  <c r="ED830" i="62"/>
  <c r="EC830" i="62"/>
  <c r="EB830" i="62"/>
  <c r="EA830" i="62"/>
  <c r="DZ830" i="62"/>
  <c r="DY830" i="62"/>
  <c r="DX830" i="62"/>
  <c r="CM830" i="62"/>
  <c r="CL830" i="62"/>
  <c r="CK830" i="62"/>
  <c r="CJ830" i="62"/>
  <c r="CD830" i="62"/>
  <c r="BN830" i="62" s="1"/>
  <c r="BF830" i="62" s="1"/>
  <c r="CC830" i="62"/>
  <c r="BM830" i="62" s="1"/>
  <c r="BE830" i="62" s="1"/>
  <c r="CB830" i="62"/>
  <c r="BL830" i="62" s="1"/>
  <c r="BD830" i="62" s="1"/>
  <c r="BR830" i="62"/>
  <c r="BJ830" i="62" s="1"/>
  <c r="BQ830" i="62"/>
  <c r="BI830" i="62" s="1"/>
  <c r="BP830" i="62"/>
  <c r="BH830" i="62" s="1"/>
  <c r="BO830" i="62"/>
  <c r="CV830" i="62" s="1"/>
  <c r="CN830" i="62" s="1"/>
  <c r="BK830" i="62"/>
  <c r="BC830" i="62" s="1"/>
  <c r="FK829" i="62"/>
  <c r="FM829" i="62" s="1"/>
  <c r="FG829" i="62"/>
  <c r="FE829" i="62"/>
  <c r="FD829" i="62"/>
  <c r="FC829" i="62"/>
  <c r="FB829" i="62"/>
  <c r="FA829" i="62"/>
  <c r="ER829" i="62"/>
  <c r="EQ829" i="62"/>
  <c r="EP829" i="62"/>
  <c r="EO829" i="62"/>
  <c r="EN829" i="62"/>
  <c r="EE829" i="62"/>
  <c r="ED829" i="62"/>
  <c r="EC829" i="62"/>
  <c r="EB829" i="62"/>
  <c r="EA829" i="62"/>
  <c r="DZ829" i="62"/>
  <c r="DY829" i="62"/>
  <c r="DX829" i="62"/>
  <c r="CM829" i="62"/>
  <c r="CL829" i="62"/>
  <c r="CK829" i="62"/>
  <c r="CJ829" i="62"/>
  <c r="CD829" i="62"/>
  <c r="BN829" i="62" s="1"/>
  <c r="BF829" i="62" s="1"/>
  <c r="CC829" i="62"/>
  <c r="BM829" i="62" s="1"/>
  <c r="BE829" i="62" s="1"/>
  <c r="CB829" i="62"/>
  <c r="BL829" i="62" s="1"/>
  <c r="BD829" i="62" s="1"/>
  <c r="BR829" i="62"/>
  <c r="BJ829" i="62" s="1"/>
  <c r="BQ829" i="62"/>
  <c r="BI829" i="62" s="1"/>
  <c r="BP829" i="62"/>
  <c r="BH829" i="62" s="1"/>
  <c r="BO829" i="62"/>
  <c r="BK829" i="62"/>
  <c r="BC829" i="62" s="1"/>
  <c r="FK828" i="62"/>
  <c r="FM828" i="62" s="1"/>
  <c r="FG828" i="62"/>
  <c r="FE828" i="62"/>
  <c r="FD828" i="62"/>
  <c r="FC828" i="62"/>
  <c r="FB828" i="62"/>
  <c r="FA828" i="62"/>
  <c r="ER828" i="62"/>
  <c r="EQ828" i="62"/>
  <c r="EP828" i="62"/>
  <c r="EO828" i="62"/>
  <c r="EN828" i="62"/>
  <c r="EE828" i="62"/>
  <c r="ED828" i="62"/>
  <c r="EC828" i="62"/>
  <c r="EB828" i="62"/>
  <c r="EA828" i="62"/>
  <c r="DZ828" i="62"/>
  <c r="DY828" i="62"/>
  <c r="DX828" i="62"/>
  <c r="CM828" i="62"/>
  <c r="CL828" i="62"/>
  <c r="CK828" i="62"/>
  <c r="CJ828" i="62"/>
  <c r="CD828" i="62"/>
  <c r="BN828" i="62" s="1"/>
  <c r="BF828" i="62" s="1"/>
  <c r="CC828" i="62"/>
  <c r="BM828" i="62" s="1"/>
  <c r="BE828" i="62" s="1"/>
  <c r="CB828" i="62"/>
  <c r="BL828" i="62" s="1"/>
  <c r="BD828" i="62" s="1"/>
  <c r="BR828" i="62"/>
  <c r="BJ828" i="62" s="1"/>
  <c r="BQ828" i="62"/>
  <c r="BI828" i="62" s="1"/>
  <c r="BP828" i="62"/>
  <c r="BH828" i="62" s="1"/>
  <c r="BO828" i="62"/>
  <c r="BG828" i="62" s="1"/>
  <c r="BK828" i="62"/>
  <c r="BC828" i="62" s="1"/>
  <c r="DP828" i="62" s="1"/>
  <c r="FK827" i="62"/>
  <c r="FM827" i="62" s="1"/>
  <c r="FG827" i="62"/>
  <c r="FE827" i="62"/>
  <c r="FD827" i="62"/>
  <c r="FC827" i="62"/>
  <c r="FB827" i="62"/>
  <c r="FA827" i="62"/>
  <c r="ER827" i="62"/>
  <c r="EQ827" i="62"/>
  <c r="EP827" i="62"/>
  <c r="EO827" i="62"/>
  <c r="EN827" i="62"/>
  <c r="EE827" i="62"/>
  <c r="ED827" i="62"/>
  <c r="EC827" i="62"/>
  <c r="EB827" i="62"/>
  <c r="EA827" i="62"/>
  <c r="DZ827" i="62"/>
  <c r="DY827" i="62"/>
  <c r="DX827" i="62"/>
  <c r="CM827" i="62"/>
  <c r="CL827" i="62"/>
  <c r="CK827" i="62"/>
  <c r="CJ827" i="62"/>
  <c r="CD827" i="62"/>
  <c r="BN827" i="62" s="1"/>
  <c r="BF827" i="62" s="1"/>
  <c r="CC827" i="62"/>
  <c r="BM827" i="62" s="1"/>
  <c r="BE827" i="62" s="1"/>
  <c r="CB827" i="62"/>
  <c r="BL827" i="62" s="1"/>
  <c r="BD827" i="62" s="1"/>
  <c r="BR827" i="62"/>
  <c r="BJ827" i="62" s="1"/>
  <c r="BQ827" i="62"/>
  <c r="BI827" i="62" s="1"/>
  <c r="BP827" i="62"/>
  <c r="BH827" i="62" s="1"/>
  <c r="BO827" i="62"/>
  <c r="BK827" i="62"/>
  <c r="BC827" i="62" s="1"/>
  <c r="FK826" i="62"/>
  <c r="FM826" i="62" s="1"/>
  <c r="FG826" i="62"/>
  <c r="FE826" i="62"/>
  <c r="FD826" i="62"/>
  <c r="FC826" i="62"/>
  <c r="FB826" i="62"/>
  <c r="FA826" i="62"/>
  <c r="ER826" i="62"/>
  <c r="EQ826" i="62"/>
  <c r="EP826" i="62"/>
  <c r="EO826" i="62"/>
  <c r="EN826" i="62"/>
  <c r="EE826" i="62"/>
  <c r="ED826" i="62"/>
  <c r="EC826" i="62"/>
  <c r="EB826" i="62"/>
  <c r="EA826" i="62"/>
  <c r="DZ826" i="62"/>
  <c r="DY826" i="62"/>
  <c r="DX826" i="62"/>
  <c r="CM826" i="62"/>
  <c r="CL826" i="62"/>
  <c r="CK826" i="62"/>
  <c r="CJ826" i="62"/>
  <c r="CD826" i="62"/>
  <c r="BN826" i="62" s="1"/>
  <c r="BF826" i="62" s="1"/>
  <c r="CC826" i="62"/>
  <c r="BM826" i="62" s="1"/>
  <c r="BE826" i="62" s="1"/>
  <c r="CB826" i="62"/>
  <c r="BL826" i="62" s="1"/>
  <c r="BD826" i="62" s="1"/>
  <c r="BR826" i="62"/>
  <c r="BJ826" i="62" s="1"/>
  <c r="BQ826" i="62"/>
  <c r="BI826" i="62" s="1"/>
  <c r="BP826" i="62"/>
  <c r="BH826" i="62" s="1"/>
  <c r="BO826" i="62"/>
  <c r="CV826" i="62" s="1"/>
  <c r="BK826" i="62"/>
  <c r="BC826" i="62" s="1"/>
  <c r="FK825" i="62"/>
  <c r="FM825" i="62" s="1"/>
  <c r="FG825" i="62"/>
  <c r="FE825" i="62"/>
  <c r="FD825" i="62"/>
  <c r="FC825" i="62"/>
  <c r="FB825" i="62"/>
  <c r="FA825" i="62"/>
  <c r="ER825" i="62"/>
  <c r="EQ825" i="62"/>
  <c r="EP825" i="62"/>
  <c r="EO825" i="62"/>
  <c r="EN825" i="62"/>
  <c r="EE825" i="62"/>
  <c r="ED825" i="62"/>
  <c r="EC825" i="62"/>
  <c r="EB825" i="62"/>
  <c r="EA825" i="62"/>
  <c r="DZ825" i="62"/>
  <c r="DY825" i="62"/>
  <c r="DX825" i="62"/>
  <c r="CM825" i="62"/>
  <c r="CL825" i="62"/>
  <c r="CK825" i="62"/>
  <c r="CJ825" i="62"/>
  <c r="CD825" i="62"/>
  <c r="BN825" i="62" s="1"/>
  <c r="BF825" i="62" s="1"/>
  <c r="CC825" i="62"/>
  <c r="BM825" i="62" s="1"/>
  <c r="BE825" i="62" s="1"/>
  <c r="CB825" i="62"/>
  <c r="BL825" i="62" s="1"/>
  <c r="BD825" i="62" s="1"/>
  <c r="BR825" i="62"/>
  <c r="BJ825" i="62" s="1"/>
  <c r="BQ825" i="62"/>
  <c r="BI825" i="62" s="1"/>
  <c r="BP825" i="62"/>
  <c r="BH825" i="62" s="1"/>
  <c r="BO825" i="62"/>
  <c r="CV825" i="62" s="1"/>
  <c r="CW825" i="62" s="1"/>
  <c r="BK825" i="62"/>
  <c r="BC825" i="62" s="1"/>
  <c r="DP825" i="62" s="1"/>
  <c r="FK824" i="62"/>
  <c r="FM824" i="62" s="1"/>
  <c r="FG824" i="62"/>
  <c r="FE824" i="62"/>
  <c r="FD824" i="62"/>
  <c r="FC824" i="62"/>
  <c r="FB824" i="62"/>
  <c r="FA824" i="62"/>
  <c r="ER824" i="62"/>
  <c r="EQ824" i="62"/>
  <c r="EP824" i="62"/>
  <c r="EO824" i="62"/>
  <c r="EN824" i="62"/>
  <c r="EE824" i="62"/>
  <c r="ED824" i="62"/>
  <c r="EC824" i="62"/>
  <c r="EB824" i="62"/>
  <c r="EA824" i="62"/>
  <c r="DZ824" i="62"/>
  <c r="DY824" i="62"/>
  <c r="DX824" i="62"/>
  <c r="CM824" i="62"/>
  <c r="CL824" i="62"/>
  <c r="CK824" i="62"/>
  <c r="CJ824" i="62"/>
  <c r="CD824" i="62"/>
  <c r="CC824" i="62"/>
  <c r="CB824" i="62"/>
  <c r="BL824" i="62" s="1"/>
  <c r="BD824" i="62" s="1"/>
  <c r="BR824" i="62"/>
  <c r="BQ824" i="62"/>
  <c r="BP824" i="62"/>
  <c r="BH824" i="62" s="1"/>
  <c r="BO824" i="62"/>
  <c r="BK824" i="62"/>
  <c r="FK823" i="62"/>
  <c r="FM823" i="62" s="1"/>
  <c r="FG823" i="62"/>
  <c r="FE823" i="62"/>
  <c r="FD823" i="62"/>
  <c r="FC823" i="62"/>
  <c r="FB823" i="62"/>
  <c r="FA823" i="62"/>
  <c r="ER823" i="62"/>
  <c r="EQ823" i="62"/>
  <c r="EP823" i="62"/>
  <c r="EO823" i="62"/>
  <c r="EN823" i="62"/>
  <c r="EE823" i="62"/>
  <c r="ED823" i="62"/>
  <c r="EC823" i="62"/>
  <c r="EB823" i="62"/>
  <c r="EA823" i="62"/>
  <c r="DZ823" i="62"/>
  <c r="DY823" i="62"/>
  <c r="DX823" i="62"/>
  <c r="CM823" i="62"/>
  <c r="CL823" i="62"/>
  <c r="CK823" i="62"/>
  <c r="CJ823" i="62"/>
  <c r="CD823" i="62"/>
  <c r="BN823" i="62" s="1"/>
  <c r="BF823" i="62" s="1"/>
  <c r="CC823" i="62"/>
  <c r="BM823" i="62" s="1"/>
  <c r="BE823" i="62" s="1"/>
  <c r="CB823" i="62"/>
  <c r="BL823" i="62" s="1"/>
  <c r="BD823" i="62" s="1"/>
  <c r="BR823" i="62"/>
  <c r="BJ823" i="62" s="1"/>
  <c r="BQ823" i="62"/>
  <c r="BI823" i="62" s="1"/>
  <c r="BP823" i="62"/>
  <c r="BH823" i="62" s="1"/>
  <c r="BO823" i="62"/>
  <c r="BG823" i="62" s="1"/>
  <c r="BK823" i="62"/>
  <c r="BC823" i="62" s="1"/>
  <c r="FK822" i="62"/>
  <c r="FM822" i="62" s="1"/>
  <c r="FG822" i="62"/>
  <c r="FE822" i="62"/>
  <c r="FD822" i="62"/>
  <c r="FC822" i="62"/>
  <c r="FB822" i="62"/>
  <c r="FA822" i="62"/>
  <c r="ER822" i="62"/>
  <c r="EQ822" i="62"/>
  <c r="EP822" i="62"/>
  <c r="EO822" i="62"/>
  <c r="EN822" i="62"/>
  <c r="EE822" i="62"/>
  <c r="ED822" i="62"/>
  <c r="EC822" i="62"/>
  <c r="EB822" i="62"/>
  <c r="EA822" i="62"/>
  <c r="DZ822" i="62"/>
  <c r="DY822" i="62"/>
  <c r="DX822" i="62"/>
  <c r="CM822" i="62"/>
  <c r="CL822" i="62"/>
  <c r="CK822" i="62"/>
  <c r="CJ822" i="62"/>
  <c r="CD822" i="62"/>
  <c r="BN822" i="62" s="1"/>
  <c r="BF822" i="62" s="1"/>
  <c r="CC822" i="62"/>
  <c r="BM822" i="62" s="1"/>
  <c r="BE822" i="62" s="1"/>
  <c r="CB822" i="62"/>
  <c r="BL822" i="62" s="1"/>
  <c r="BD822" i="62" s="1"/>
  <c r="BR822" i="62"/>
  <c r="BJ822" i="62" s="1"/>
  <c r="BQ822" i="62"/>
  <c r="BI822" i="62" s="1"/>
  <c r="BP822" i="62"/>
  <c r="BH822" i="62" s="1"/>
  <c r="BO822" i="62"/>
  <c r="BG822" i="62" s="1"/>
  <c r="BK822" i="62"/>
  <c r="BC822" i="62" s="1"/>
  <c r="FK821" i="62"/>
  <c r="FM821" i="62" s="1"/>
  <c r="FG821" i="62"/>
  <c r="FE821" i="62"/>
  <c r="FD821" i="62"/>
  <c r="FC821" i="62"/>
  <c r="FB821" i="62"/>
  <c r="FA821" i="62"/>
  <c r="ER821" i="62"/>
  <c r="EQ821" i="62"/>
  <c r="EP821" i="62"/>
  <c r="EO821" i="62"/>
  <c r="EN821" i="62"/>
  <c r="EE821" i="62"/>
  <c r="ED821" i="62"/>
  <c r="EC821" i="62"/>
  <c r="EB821" i="62"/>
  <c r="EA821" i="62"/>
  <c r="DZ821" i="62"/>
  <c r="DY821" i="62"/>
  <c r="DX821" i="62"/>
  <c r="CM821" i="62"/>
  <c r="CL821" i="62"/>
  <c r="CK821" i="62"/>
  <c r="CJ821" i="62"/>
  <c r="CD821" i="62"/>
  <c r="BN821" i="62" s="1"/>
  <c r="BF821" i="62" s="1"/>
  <c r="CC821" i="62"/>
  <c r="BM821" i="62" s="1"/>
  <c r="BE821" i="62" s="1"/>
  <c r="CB821" i="62"/>
  <c r="BL821" i="62" s="1"/>
  <c r="BD821" i="62" s="1"/>
  <c r="BR821" i="62"/>
  <c r="BJ821" i="62" s="1"/>
  <c r="BQ821" i="62"/>
  <c r="BI821" i="62" s="1"/>
  <c r="BP821" i="62"/>
  <c r="BH821" i="62" s="1"/>
  <c r="BO821" i="62"/>
  <c r="CV821" i="62" s="1"/>
  <c r="BK821" i="62"/>
  <c r="BC821" i="62" s="1"/>
  <c r="FK820" i="62"/>
  <c r="FM820" i="62" s="1"/>
  <c r="FG820" i="62"/>
  <c r="FE820" i="62"/>
  <c r="FD820" i="62"/>
  <c r="FC820" i="62"/>
  <c r="FB820" i="62"/>
  <c r="FA820" i="62"/>
  <c r="ER820" i="62"/>
  <c r="EQ820" i="62"/>
  <c r="EP820" i="62"/>
  <c r="EO820" i="62"/>
  <c r="EN820" i="62"/>
  <c r="EE820" i="62"/>
  <c r="ED820" i="62"/>
  <c r="EC820" i="62"/>
  <c r="EB820" i="62"/>
  <c r="EA820" i="62"/>
  <c r="DZ820" i="62"/>
  <c r="DY820" i="62"/>
  <c r="DX820" i="62"/>
  <c r="CM820" i="62"/>
  <c r="CL820" i="62"/>
  <c r="CK820" i="62"/>
  <c r="CJ820" i="62"/>
  <c r="CD820" i="62"/>
  <c r="BN820" i="62" s="1"/>
  <c r="BF820" i="62" s="1"/>
  <c r="CC820" i="62"/>
  <c r="BM820" i="62" s="1"/>
  <c r="BE820" i="62" s="1"/>
  <c r="CB820" i="62"/>
  <c r="BL820" i="62" s="1"/>
  <c r="BD820" i="62" s="1"/>
  <c r="BR820" i="62"/>
  <c r="BJ820" i="62" s="1"/>
  <c r="BQ820" i="62"/>
  <c r="BI820" i="62" s="1"/>
  <c r="BP820" i="62"/>
  <c r="BH820" i="62" s="1"/>
  <c r="BO820" i="62"/>
  <c r="BK820" i="62"/>
  <c r="BC820" i="62" s="1"/>
  <c r="FK819" i="62"/>
  <c r="FM819" i="62" s="1"/>
  <c r="FG819" i="62"/>
  <c r="FE819" i="62"/>
  <c r="FD819" i="62"/>
  <c r="FC819" i="62"/>
  <c r="FB819" i="62"/>
  <c r="FA819" i="62"/>
  <c r="ER819" i="62"/>
  <c r="EQ819" i="62"/>
  <c r="EP819" i="62"/>
  <c r="EO819" i="62"/>
  <c r="EN819" i="62"/>
  <c r="EE819" i="62"/>
  <c r="ED819" i="62"/>
  <c r="EC819" i="62"/>
  <c r="EB819" i="62"/>
  <c r="EA819" i="62"/>
  <c r="DZ819" i="62"/>
  <c r="DY819" i="62"/>
  <c r="DX819" i="62"/>
  <c r="CM819" i="62"/>
  <c r="CL819" i="62"/>
  <c r="CK819" i="62"/>
  <c r="CJ819" i="62"/>
  <c r="CD819" i="62"/>
  <c r="BN819" i="62" s="1"/>
  <c r="BF819" i="62" s="1"/>
  <c r="CC819" i="62"/>
  <c r="BM819" i="62" s="1"/>
  <c r="BE819" i="62" s="1"/>
  <c r="CB819" i="62"/>
  <c r="BL819" i="62" s="1"/>
  <c r="BD819" i="62" s="1"/>
  <c r="BR819" i="62"/>
  <c r="BJ819" i="62" s="1"/>
  <c r="BQ819" i="62"/>
  <c r="BI819" i="62" s="1"/>
  <c r="BP819" i="62"/>
  <c r="BH819" i="62" s="1"/>
  <c r="BO819" i="62"/>
  <c r="CV819" i="62" s="1"/>
  <c r="CN819" i="62" s="1"/>
  <c r="BK819" i="62"/>
  <c r="BC819" i="62" s="1"/>
  <c r="FK818" i="62"/>
  <c r="FM818" i="62" s="1"/>
  <c r="FG818" i="62"/>
  <c r="FE818" i="62"/>
  <c r="FD818" i="62"/>
  <c r="FC818" i="62"/>
  <c r="FB818" i="62"/>
  <c r="FA818" i="62"/>
  <c r="ER818" i="62"/>
  <c r="EQ818" i="62"/>
  <c r="EP818" i="62"/>
  <c r="EO818" i="62"/>
  <c r="EN818" i="62"/>
  <c r="EE818" i="62"/>
  <c r="ED818" i="62"/>
  <c r="EC818" i="62"/>
  <c r="EB818" i="62"/>
  <c r="EA818" i="62"/>
  <c r="DZ818" i="62"/>
  <c r="DY818" i="62"/>
  <c r="DX818" i="62"/>
  <c r="CM818" i="62"/>
  <c r="CL818" i="62"/>
  <c r="CK818" i="62"/>
  <c r="CJ818" i="62"/>
  <c r="CD818" i="62"/>
  <c r="BN818" i="62" s="1"/>
  <c r="BF818" i="62" s="1"/>
  <c r="CC818" i="62"/>
  <c r="BM818" i="62" s="1"/>
  <c r="BE818" i="62" s="1"/>
  <c r="CB818" i="62"/>
  <c r="BL818" i="62" s="1"/>
  <c r="BD818" i="62" s="1"/>
  <c r="BR818" i="62"/>
  <c r="BJ818" i="62" s="1"/>
  <c r="BQ818" i="62"/>
  <c r="BI818" i="62" s="1"/>
  <c r="BP818" i="62"/>
  <c r="BH818" i="62" s="1"/>
  <c r="BO818" i="62"/>
  <c r="BK818" i="62"/>
  <c r="BC818" i="62" s="1"/>
  <c r="FK817" i="62"/>
  <c r="FM817" i="62" s="1"/>
  <c r="FG817" i="62"/>
  <c r="FE817" i="62"/>
  <c r="FD817" i="62"/>
  <c r="FC817" i="62"/>
  <c r="FB817" i="62"/>
  <c r="FA817" i="62"/>
  <c r="ER817" i="62"/>
  <c r="EQ817" i="62"/>
  <c r="EP817" i="62"/>
  <c r="EO817" i="62"/>
  <c r="EN817" i="62"/>
  <c r="EE817" i="62"/>
  <c r="ED817" i="62"/>
  <c r="EC817" i="62"/>
  <c r="EB817" i="62"/>
  <c r="EA817" i="62"/>
  <c r="DZ817" i="62"/>
  <c r="DY817" i="62"/>
  <c r="DX817" i="62"/>
  <c r="CM817" i="62"/>
  <c r="CL817" i="62"/>
  <c r="CK817" i="62"/>
  <c r="CJ817" i="62"/>
  <c r="CD817" i="62"/>
  <c r="BN817" i="62" s="1"/>
  <c r="BF817" i="62" s="1"/>
  <c r="CC817" i="62"/>
  <c r="BM817" i="62" s="1"/>
  <c r="BE817" i="62" s="1"/>
  <c r="CB817" i="62"/>
  <c r="BL817" i="62" s="1"/>
  <c r="BD817" i="62" s="1"/>
  <c r="BR817" i="62"/>
  <c r="BJ817" i="62" s="1"/>
  <c r="BQ817" i="62"/>
  <c r="BI817" i="62" s="1"/>
  <c r="BP817" i="62"/>
  <c r="BH817" i="62" s="1"/>
  <c r="BO817" i="62"/>
  <c r="BK817" i="62"/>
  <c r="BC817" i="62" s="1"/>
  <c r="FK816" i="62"/>
  <c r="FM816" i="62" s="1"/>
  <c r="FG816" i="62"/>
  <c r="FE816" i="62"/>
  <c r="FD816" i="62"/>
  <c r="FC816" i="62"/>
  <c r="FB816" i="62"/>
  <c r="FA816" i="62"/>
  <c r="ER816" i="62"/>
  <c r="EQ816" i="62"/>
  <c r="EP816" i="62"/>
  <c r="EO816" i="62"/>
  <c r="EN816" i="62"/>
  <c r="EE816" i="62"/>
  <c r="ED816" i="62"/>
  <c r="EC816" i="62"/>
  <c r="EB816" i="62"/>
  <c r="EA816" i="62"/>
  <c r="DZ816" i="62"/>
  <c r="DY816" i="62"/>
  <c r="DX816" i="62"/>
  <c r="CM816" i="62"/>
  <c r="CL816" i="62"/>
  <c r="CK816" i="62"/>
  <c r="CJ816" i="62"/>
  <c r="CD816" i="62"/>
  <c r="BN816" i="62" s="1"/>
  <c r="BF816" i="62" s="1"/>
  <c r="CC816" i="62"/>
  <c r="BM816" i="62" s="1"/>
  <c r="BE816" i="62" s="1"/>
  <c r="DR816" i="62" s="1"/>
  <c r="CB816" i="62"/>
  <c r="BL816" i="62" s="1"/>
  <c r="BD816" i="62" s="1"/>
  <c r="BR816" i="62"/>
  <c r="BJ816" i="62" s="1"/>
  <c r="BQ816" i="62"/>
  <c r="BI816" i="62" s="1"/>
  <c r="BP816" i="62"/>
  <c r="BH816" i="62" s="1"/>
  <c r="BO816" i="62"/>
  <c r="CV816" i="62" s="1"/>
  <c r="BK816" i="62"/>
  <c r="BC816" i="62" s="1"/>
  <c r="FK815" i="62"/>
  <c r="FM815" i="62" s="1"/>
  <c r="FG815" i="62"/>
  <c r="FE815" i="62"/>
  <c r="FD815" i="62"/>
  <c r="FC815" i="62"/>
  <c r="FB815" i="62"/>
  <c r="FA815" i="62"/>
  <c r="ER815" i="62"/>
  <c r="EQ815" i="62"/>
  <c r="EP815" i="62"/>
  <c r="EO815" i="62"/>
  <c r="EN815" i="62"/>
  <c r="EE815" i="62"/>
  <c r="ED815" i="62"/>
  <c r="EC815" i="62"/>
  <c r="EB815" i="62"/>
  <c r="EA815" i="62"/>
  <c r="DZ815" i="62"/>
  <c r="DY815" i="62"/>
  <c r="DX815" i="62"/>
  <c r="CM815" i="62"/>
  <c r="CL815" i="62"/>
  <c r="CK815" i="62"/>
  <c r="CJ815" i="62"/>
  <c r="CD815" i="62"/>
  <c r="BN815" i="62" s="1"/>
  <c r="BF815" i="62" s="1"/>
  <c r="CC815" i="62"/>
  <c r="BM815" i="62" s="1"/>
  <c r="BE815" i="62" s="1"/>
  <c r="CB815" i="62"/>
  <c r="BL815" i="62" s="1"/>
  <c r="BD815" i="62" s="1"/>
  <c r="BR815" i="62"/>
  <c r="BJ815" i="62" s="1"/>
  <c r="BQ815" i="62"/>
  <c r="BI815" i="62" s="1"/>
  <c r="BP815" i="62"/>
  <c r="BH815" i="62" s="1"/>
  <c r="BO815" i="62"/>
  <c r="CV815" i="62" s="1"/>
  <c r="CW815" i="62" s="1"/>
  <c r="BK815" i="62"/>
  <c r="BC815" i="62" s="1"/>
  <c r="FK814" i="62"/>
  <c r="FM814" i="62" s="1"/>
  <c r="FG814" i="62"/>
  <c r="FE814" i="62"/>
  <c r="FD814" i="62"/>
  <c r="FC814" i="62"/>
  <c r="FB814" i="62"/>
  <c r="FA814" i="62"/>
  <c r="ER814" i="62"/>
  <c r="EQ814" i="62"/>
  <c r="EP814" i="62"/>
  <c r="EO814" i="62"/>
  <c r="EN814" i="62"/>
  <c r="EE814" i="62"/>
  <c r="ED814" i="62"/>
  <c r="EC814" i="62"/>
  <c r="EB814" i="62"/>
  <c r="EA814" i="62"/>
  <c r="DZ814" i="62"/>
  <c r="DY814" i="62"/>
  <c r="DX814" i="62"/>
  <c r="CM814" i="62"/>
  <c r="CL814" i="62"/>
  <c r="CK814" i="62"/>
  <c r="CJ814" i="62"/>
  <c r="CD814" i="62"/>
  <c r="BN814" i="62" s="1"/>
  <c r="BF814" i="62" s="1"/>
  <c r="CC814" i="62"/>
  <c r="BM814" i="62" s="1"/>
  <c r="BE814" i="62" s="1"/>
  <c r="CB814" i="62"/>
  <c r="BL814" i="62" s="1"/>
  <c r="BD814" i="62" s="1"/>
  <c r="BR814" i="62"/>
  <c r="BJ814" i="62" s="1"/>
  <c r="BQ814" i="62"/>
  <c r="BI814" i="62" s="1"/>
  <c r="BP814" i="62"/>
  <c r="BH814" i="62" s="1"/>
  <c r="BO814" i="62"/>
  <c r="BK814" i="62"/>
  <c r="BC814" i="62" s="1"/>
  <c r="FK813" i="62"/>
  <c r="FM813" i="62" s="1"/>
  <c r="FG813" i="62"/>
  <c r="FE813" i="62"/>
  <c r="FD813" i="62"/>
  <c r="FC813" i="62"/>
  <c r="FB813" i="62"/>
  <c r="FA813" i="62"/>
  <c r="ER813" i="62"/>
  <c r="EQ813" i="62"/>
  <c r="EP813" i="62"/>
  <c r="EO813" i="62"/>
  <c r="EN813" i="62"/>
  <c r="EE813" i="62"/>
  <c r="ED813" i="62"/>
  <c r="EC813" i="62"/>
  <c r="EB813" i="62"/>
  <c r="EA813" i="62"/>
  <c r="DZ813" i="62"/>
  <c r="DY813" i="62"/>
  <c r="DX813" i="62"/>
  <c r="CM813" i="62"/>
  <c r="CL813" i="62"/>
  <c r="CK813" i="62"/>
  <c r="CJ813" i="62"/>
  <c r="CD813" i="62"/>
  <c r="BN813" i="62" s="1"/>
  <c r="BF813" i="62" s="1"/>
  <c r="CC813" i="62"/>
  <c r="BM813" i="62" s="1"/>
  <c r="BE813" i="62" s="1"/>
  <c r="CB813" i="62"/>
  <c r="BL813" i="62" s="1"/>
  <c r="BD813" i="62" s="1"/>
  <c r="BR813" i="62"/>
  <c r="BJ813" i="62" s="1"/>
  <c r="BQ813" i="62"/>
  <c r="BI813" i="62" s="1"/>
  <c r="BP813" i="62"/>
  <c r="BH813" i="62" s="1"/>
  <c r="BO813" i="62"/>
  <c r="CV813" i="62" s="1"/>
  <c r="BK813" i="62"/>
  <c r="BC813" i="62" s="1"/>
  <c r="FK812" i="62"/>
  <c r="FM812" i="62" s="1"/>
  <c r="FG812" i="62"/>
  <c r="FE812" i="62"/>
  <c r="FD812" i="62"/>
  <c r="FC812" i="62"/>
  <c r="FB812" i="62"/>
  <c r="FA812" i="62"/>
  <c r="ER812" i="62"/>
  <c r="EQ812" i="62"/>
  <c r="EP812" i="62"/>
  <c r="EO812" i="62"/>
  <c r="EN812" i="62"/>
  <c r="EE812" i="62"/>
  <c r="ED812" i="62"/>
  <c r="EC812" i="62"/>
  <c r="EB812" i="62"/>
  <c r="EA812" i="62"/>
  <c r="DZ812" i="62"/>
  <c r="DY812" i="62"/>
  <c r="DX812" i="62"/>
  <c r="CM812" i="62"/>
  <c r="CL812" i="62"/>
  <c r="CK812" i="62"/>
  <c r="CJ812" i="62"/>
  <c r="CD812" i="62"/>
  <c r="BN812" i="62" s="1"/>
  <c r="BF812" i="62" s="1"/>
  <c r="CC812" i="62"/>
  <c r="BM812" i="62" s="1"/>
  <c r="BE812" i="62" s="1"/>
  <c r="CB812" i="62"/>
  <c r="BL812" i="62" s="1"/>
  <c r="BD812" i="62" s="1"/>
  <c r="BR812" i="62"/>
  <c r="BJ812" i="62" s="1"/>
  <c r="BQ812" i="62"/>
  <c r="BI812" i="62" s="1"/>
  <c r="BP812" i="62"/>
  <c r="BH812" i="62" s="1"/>
  <c r="BO812" i="62"/>
  <c r="BG812" i="62" s="1"/>
  <c r="BK812" i="62"/>
  <c r="BC812" i="62" s="1"/>
  <c r="FK811" i="62"/>
  <c r="FM811" i="62" s="1"/>
  <c r="FG811" i="62"/>
  <c r="FE811" i="62"/>
  <c r="FD811" i="62"/>
  <c r="FC811" i="62"/>
  <c r="FB811" i="62"/>
  <c r="FA811" i="62"/>
  <c r="ER811" i="62"/>
  <c r="EQ811" i="62"/>
  <c r="EP811" i="62"/>
  <c r="EO811" i="62"/>
  <c r="EN811" i="62"/>
  <c r="EE811" i="62"/>
  <c r="ED811" i="62"/>
  <c r="EC811" i="62"/>
  <c r="EB811" i="62"/>
  <c r="EA811" i="62"/>
  <c r="DZ811" i="62"/>
  <c r="DY811" i="62"/>
  <c r="DX811" i="62"/>
  <c r="CM811" i="62"/>
  <c r="CL811" i="62"/>
  <c r="CK811" i="62"/>
  <c r="CJ811" i="62"/>
  <c r="CD811" i="62"/>
  <c r="BN811" i="62" s="1"/>
  <c r="BF811" i="62" s="1"/>
  <c r="CC811" i="62"/>
  <c r="BM811" i="62" s="1"/>
  <c r="BE811" i="62" s="1"/>
  <c r="CB811" i="62"/>
  <c r="BL811" i="62" s="1"/>
  <c r="BD811" i="62" s="1"/>
  <c r="BR811" i="62"/>
  <c r="BJ811" i="62" s="1"/>
  <c r="BQ811" i="62"/>
  <c r="BI811" i="62" s="1"/>
  <c r="BP811" i="62"/>
  <c r="BH811" i="62" s="1"/>
  <c r="BO811" i="62"/>
  <c r="BG811" i="62" s="1"/>
  <c r="BK811" i="62"/>
  <c r="BC811" i="62" s="1"/>
  <c r="FK810" i="62"/>
  <c r="FM810" i="62" s="1"/>
  <c r="FG810" i="62"/>
  <c r="FE810" i="62"/>
  <c r="FD810" i="62"/>
  <c r="FC810" i="62"/>
  <c r="FB810" i="62"/>
  <c r="FA810" i="62"/>
  <c r="ER810" i="62"/>
  <c r="EQ810" i="62"/>
  <c r="EP810" i="62"/>
  <c r="EO810" i="62"/>
  <c r="EN810" i="62"/>
  <c r="EE810" i="62"/>
  <c r="ED810" i="62"/>
  <c r="EC810" i="62"/>
  <c r="EB810" i="62"/>
  <c r="EA810" i="62"/>
  <c r="DZ810" i="62"/>
  <c r="DY810" i="62"/>
  <c r="DX810" i="62"/>
  <c r="CM810" i="62"/>
  <c r="CL810" i="62"/>
  <c r="CK810" i="62"/>
  <c r="CJ810" i="62"/>
  <c r="CD810" i="62"/>
  <c r="BN810" i="62" s="1"/>
  <c r="CC810" i="62"/>
  <c r="BM810" i="62" s="1"/>
  <c r="BE810" i="62" s="1"/>
  <c r="CB810" i="62"/>
  <c r="BL810" i="62" s="1"/>
  <c r="BR810" i="62"/>
  <c r="BJ810" i="62" s="1"/>
  <c r="BQ810" i="62"/>
  <c r="BI810" i="62" s="1"/>
  <c r="BP810" i="62"/>
  <c r="BO810" i="62"/>
  <c r="BG810" i="62" s="1"/>
  <c r="BK810" i="62"/>
  <c r="FK809" i="62"/>
  <c r="FM809" i="62" s="1"/>
  <c r="FG809" i="62"/>
  <c r="FE809" i="62"/>
  <c r="FD809" i="62"/>
  <c r="FC809" i="62"/>
  <c r="FB809" i="62"/>
  <c r="FA809" i="62"/>
  <c r="ER809" i="62"/>
  <c r="EQ809" i="62"/>
  <c r="EP809" i="62"/>
  <c r="EO809" i="62"/>
  <c r="EN809" i="62"/>
  <c r="EE809" i="62"/>
  <c r="ED809" i="62"/>
  <c r="EC809" i="62"/>
  <c r="EB809" i="62"/>
  <c r="EA809" i="62"/>
  <c r="DZ809" i="62"/>
  <c r="DY809" i="62"/>
  <c r="DX809" i="62"/>
  <c r="CM809" i="62"/>
  <c r="CL809" i="62"/>
  <c r="CK809" i="62"/>
  <c r="CJ809" i="62"/>
  <c r="CD809" i="62"/>
  <c r="BN809" i="62" s="1"/>
  <c r="BF809" i="62" s="1"/>
  <c r="CC809" i="62"/>
  <c r="BM809" i="62" s="1"/>
  <c r="BE809" i="62" s="1"/>
  <c r="CB809" i="62"/>
  <c r="BL809" i="62" s="1"/>
  <c r="BD809" i="62" s="1"/>
  <c r="BR809" i="62"/>
  <c r="BJ809" i="62" s="1"/>
  <c r="BQ809" i="62"/>
  <c r="BI809" i="62" s="1"/>
  <c r="BP809" i="62"/>
  <c r="BH809" i="62" s="1"/>
  <c r="BO809" i="62"/>
  <c r="CV809" i="62" s="1"/>
  <c r="BK809" i="62"/>
  <c r="BC809" i="62" s="1"/>
  <c r="FK808" i="62"/>
  <c r="FM808" i="62" s="1"/>
  <c r="FG808" i="62"/>
  <c r="FE808" i="62"/>
  <c r="FD808" i="62"/>
  <c r="FC808" i="62"/>
  <c r="FB808" i="62"/>
  <c r="FA808" i="62"/>
  <c r="ER808" i="62"/>
  <c r="EQ808" i="62"/>
  <c r="EP808" i="62"/>
  <c r="EO808" i="62"/>
  <c r="EN808" i="62"/>
  <c r="EE808" i="62"/>
  <c r="ED808" i="62"/>
  <c r="EC808" i="62"/>
  <c r="EB808" i="62"/>
  <c r="EA808" i="62"/>
  <c r="DZ808" i="62"/>
  <c r="DY808" i="62"/>
  <c r="DX808" i="62"/>
  <c r="CM808" i="62"/>
  <c r="CL808" i="62"/>
  <c r="CK808" i="62"/>
  <c r="CJ808" i="62"/>
  <c r="CD808" i="62"/>
  <c r="CC808" i="62"/>
  <c r="CB808" i="62"/>
  <c r="BL808" i="62" s="1"/>
  <c r="BD808" i="62" s="1"/>
  <c r="BR808" i="62"/>
  <c r="BQ808" i="62"/>
  <c r="BP808" i="62"/>
  <c r="BH808" i="62" s="1"/>
  <c r="BO808" i="62"/>
  <c r="CV808" i="62" s="1"/>
  <c r="BK808" i="62"/>
  <c r="FK807" i="62"/>
  <c r="FM807" i="62" s="1"/>
  <c r="FG807" i="62"/>
  <c r="FE807" i="62"/>
  <c r="FD807" i="62"/>
  <c r="FC807" i="62"/>
  <c r="FB807" i="62"/>
  <c r="FA807" i="62"/>
  <c r="ER807" i="62"/>
  <c r="EQ807" i="62"/>
  <c r="EP807" i="62"/>
  <c r="EO807" i="62"/>
  <c r="EN807" i="62"/>
  <c r="EE807" i="62"/>
  <c r="ED807" i="62"/>
  <c r="EC807" i="62"/>
  <c r="EB807" i="62"/>
  <c r="EA807" i="62"/>
  <c r="DZ807" i="62"/>
  <c r="DY807" i="62"/>
  <c r="DX807" i="62"/>
  <c r="CM807" i="62"/>
  <c r="CL807" i="62"/>
  <c r="CK807" i="62"/>
  <c r="CJ807" i="62"/>
  <c r="CD807" i="62"/>
  <c r="BN807" i="62" s="1"/>
  <c r="BF807" i="62" s="1"/>
  <c r="CC807" i="62"/>
  <c r="BM807" i="62" s="1"/>
  <c r="BE807" i="62" s="1"/>
  <c r="CB807" i="62"/>
  <c r="BL807" i="62" s="1"/>
  <c r="BD807" i="62" s="1"/>
  <c r="BR807" i="62"/>
  <c r="BJ807" i="62" s="1"/>
  <c r="BQ807" i="62"/>
  <c r="BI807" i="62" s="1"/>
  <c r="BP807" i="62"/>
  <c r="BH807" i="62" s="1"/>
  <c r="BO807" i="62"/>
  <c r="BG807" i="62" s="1"/>
  <c r="BK807" i="62"/>
  <c r="BC807" i="62" s="1"/>
  <c r="FK806" i="62"/>
  <c r="FM806" i="62" s="1"/>
  <c r="FG806" i="62"/>
  <c r="FE806" i="62"/>
  <c r="FD806" i="62"/>
  <c r="FC806" i="62"/>
  <c r="FB806" i="62"/>
  <c r="FA806" i="62"/>
  <c r="ER806" i="62"/>
  <c r="EQ806" i="62"/>
  <c r="EP806" i="62"/>
  <c r="EO806" i="62"/>
  <c r="EN806" i="62"/>
  <c r="EE806" i="62"/>
  <c r="ED806" i="62"/>
  <c r="EC806" i="62"/>
  <c r="EB806" i="62"/>
  <c r="EA806" i="62"/>
  <c r="DZ806" i="62"/>
  <c r="DY806" i="62"/>
  <c r="DX806" i="62"/>
  <c r="CM806" i="62"/>
  <c r="CL806" i="62"/>
  <c r="CK806" i="62"/>
  <c r="CJ806" i="62"/>
  <c r="CD806" i="62"/>
  <c r="BN806" i="62" s="1"/>
  <c r="BF806" i="62" s="1"/>
  <c r="CC806" i="62"/>
  <c r="BM806" i="62" s="1"/>
  <c r="BE806" i="62" s="1"/>
  <c r="CB806" i="62"/>
  <c r="BL806" i="62" s="1"/>
  <c r="BD806" i="62" s="1"/>
  <c r="BR806" i="62"/>
  <c r="BJ806" i="62" s="1"/>
  <c r="BQ806" i="62"/>
  <c r="BI806" i="62" s="1"/>
  <c r="BP806" i="62"/>
  <c r="BH806" i="62" s="1"/>
  <c r="BO806" i="62"/>
  <c r="CV806" i="62" s="1"/>
  <c r="BK806" i="62"/>
  <c r="BC806" i="62" s="1"/>
  <c r="FK805" i="62"/>
  <c r="FM805" i="62" s="1"/>
  <c r="FG805" i="62"/>
  <c r="FE805" i="62"/>
  <c r="FD805" i="62"/>
  <c r="FC805" i="62"/>
  <c r="FB805" i="62"/>
  <c r="FA805" i="62"/>
  <c r="ER805" i="62"/>
  <c r="EQ805" i="62"/>
  <c r="EP805" i="62"/>
  <c r="EO805" i="62"/>
  <c r="EN805" i="62"/>
  <c r="EE805" i="62"/>
  <c r="ED805" i="62"/>
  <c r="EC805" i="62"/>
  <c r="EB805" i="62"/>
  <c r="EA805" i="62"/>
  <c r="DZ805" i="62"/>
  <c r="DY805" i="62"/>
  <c r="DX805" i="62"/>
  <c r="CM805" i="62"/>
  <c r="CL805" i="62"/>
  <c r="CK805" i="62"/>
  <c r="CJ805" i="62"/>
  <c r="CD805" i="62"/>
  <c r="BN805" i="62" s="1"/>
  <c r="BF805" i="62" s="1"/>
  <c r="CC805" i="62"/>
  <c r="BM805" i="62" s="1"/>
  <c r="BE805" i="62" s="1"/>
  <c r="CB805" i="62"/>
  <c r="BL805" i="62" s="1"/>
  <c r="BD805" i="62" s="1"/>
  <c r="BR805" i="62"/>
  <c r="BJ805" i="62" s="1"/>
  <c r="BQ805" i="62"/>
  <c r="BI805" i="62" s="1"/>
  <c r="BP805" i="62"/>
  <c r="BH805" i="62" s="1"/>
  <c r="BO805" i="62"/>
  <c r="CV805" i="62" s="1"/>
  <c r="BK805" i="62"/>
  <c r="BC805" i="62" s="1"/>
  <c r="FK804" i="62"/>
  <c r="FM804" i="62" s="1"/>
  <c r="FG804" i="62"/>
  <c r="FE804" i="62"/>
  <c r="FD804" i="62"/>
  <c r="FC804" i="62"/>
  <c r="FB804" i="62"/>
  <c r="FA804" i="62"/>
  <c r="ER804" i="62"/>
  <c r="EQ804" i="62"/>
  <c r="EP804" i="62"/>
  <c r="EO804" i="62"/>
  <c r="EN804" i="62"/>
  <c r="EE804" i="62"/>
  <c r="ED804" i="62"/>
  <c r="EC804" i="62"/>
  <c r="EB804" i="62"/>
  <c r="EA804" i="62"/>
  <c r="DZ804" i="62"/>
  <c r="DY804" i="62"/>
  <c r="DX804" i="62"/>
  <c r="CM804" i="62"/>
  <c r="CL804" i="62"/>
  <c r="CK804" i="62"/>
  <c r="CJ804" i="62"/>
  <c r="CD804" i="62"/>
  <c r="BN804" i="62" s="1"/>
  <c r="BF804" i="62" s="1"/>
  <c r="CC804" i="62"/>
  <c r="BM804" i="62" s="1"/>
  <c r="BE804" i="62" s="1"/>
  <c r="CB804" i="62"/>
  <c r="BL804" i="62" s="1"/>
  <c r="BD804" i="62" s="1"/>
  <c r="BR804" i="62"/>
  <c r="BJ804" i="62" s="1"/>
  <c r="BQ804" i="62"/>
  <c r="BI804" i="62" s="1"/>
  <c r="BP804" i="62"/>
  <c r="BH804" i="62" s="1"/>
  <c r="BO804" i="62"/>
  <c r="CV804" i="62" s="1"/>
  <c r="BK804" i="62"/>
  <c r="BC804" i="62" s="1"/>
  <c r="FK803" i="62"/>
  <c r="FM803" i="62" s="1"/>
  <c r="FG803" i="62"/>
  <c r="FE803" i="62"/>
  <c r="FD803" i="62"/>
  <c r="FC803" i="62"/>
  <c r="FB803" i="62"/>
  <c r="FA803" i="62"/>
  <c r="ER803" i="62"/>
  <c r="EQ803" i="62"/>
  <c r="EP803" i="62"/>
  <c r="EO803" i="62"/>
  <c r="EN803" i="62"/>
  <c r="EE803" i="62"/>
  <c r="ED803" i="62"/>
  <c r="EC803" i="62"/>
  <c r="EB803" i="62"/>
  <c r="EA803" i="62"/>
  <c r="DZ803" i="62"/>
  <c r="DY803" i="62"/>
  <c r="DX803" i="62"/>
  <c r="CM803" i="62"/>
  <c r="CL803" i="62"/>
  <c r="CK803" i="62"/>
  <c r="CJ803" i="62"/>
  <c r="CD803" i="62"/>
  <c r="BN803" i="62" s="1"/>
  <c r="BF803" i="62" s="1"/>
  <c r="CC803" i="62"/>
  <c r="BM803" i="62" s="1"/>
  <c r="BE803" i="62" s="1"/>
  <c r="CB803" i="62"/>
  <c r="BL803" i="62" s="1"/>
  <c r="BD803" i="62" s="1"/>
  <c r="BR803" i="62"/>
  <c r="BJ803" i="62" s="1"/>
  <c r="BQ803" i="62"/>
  <c r="BI803" i="62" s="1"/>
  <c r="BP803" i="62"/>
  <c r="BH803" i="62" s="1"/>
  <c r="BO803" i="62"/>
  <c r="BK803" i="62"/>
  <c r="BC803" i="62" s="1"/>
  <c r="FK802" i="62"/>
  <c r="FM802" i="62" s="1"/>
  <c r="FG802" i="62"/>
  <c r="FE802" i="62"/>
  <c r="FD802" i="62"/>
  <c r="FC802" i="62"/>
  <c r="FB802" i="62"/>
  <c r="FA802" i="62"/>
  <c r="ER802" i="62"/>
  <c r="EQ802" i="62"/>
  <c r="EP802" i="62"/>
  <c r="EO802" i="62"/>
  <c r="EN802" i="62"/>
  <c r="EE802" i="62"/>
  <c r="ED802" i="62"/>
  <c r="EC802" i="62"/>
  <c r="EB802" i="62"/>
  <c r="EA802" i="62"/>
  <c r="DZ802" i="62"/>
  <c r="DY802" i="62"/>
  <c r="DX802" i="62"/>
  <c r="CM802" i="62"/>
  <c r="CL802" i="62"/>
  <c r="CK802" i="62"/>
  <c r="CJ802" i="62"/>
  <c r="CD802" i="62"/>
  <c r="BN802" i="62" s="1"/>
  <c r="BF802" i="62" s="1"/>
  <c r="CC802" i="62"/>
  <c r="BM802" i="62" s="1"/>
  <c r="BE802" i="62" s="1"/>
  <c r="CB802" i="62"/>
  <c r="BL802" i="62" s="1"/>
  <c r="BD802" i="62" s="1"/>
  <c r="BR802" i="62"/>
  <c r="BJ802" i="62" s="1"/>
  <c r="BQ802" i="62"/>
  <c r="BI802" i="62" s="1"/>
  <c r="BP802" i="62"/>
  <c r="BH802" i="62" s="1"/>
  <c r="BO802" i="62"/>
  <c r="CV802" i="62" s="1"/>
  <c r="CW802" i="62" s="1"/>
  <c r="CO802" i="62" s="1"/>
  <c r="BK802" i="62"/>
  <c r="BC802" i="62" s="1"/>
  <c r="FK801" i="62"/>
  <c r="FM801" i="62" s="1"/>
  <c r="FG801" i="62"/>
  <c r="FE801" i="62"/>
  <c r="FD801" i="62"/>
  <c r="FC801" i="62"/>
  <c r="FB801" i="62"/>
  <c r="FA801" i="62"/>
  <c r="ER801" i="62"/>
  <c r="EQ801" i="62"/>
  <c r="EP801" i="62"/>
  <c r="EO801" i="62"/>
  <c r="EN801" i="62"/>
  <c r="EE801" i="62"/>
  <c r="ED801" i="62"/>
  <c r="EC801" i="62"/>
  <c r="EB801" i="62"/>
  <c r="EA801" i="62"/>
  <c r="DZ801" i="62"/>
  <c r="DY801" i="62"/>
  <c r="DX801" i="62"/>
  <c r="CM801" i="62"/>
  <c r="CL801" i="62"/>
  <c r="CK801" i="62"/>
  <c r="CJ801" i="62"/>
  <c r="CD801" i="62"/>
  <c r="BN801" i="62" s="1"/>
  <c r="BF801" i="62" s="1"/>
  <c r="CC801" i="62"/>
  <c r="BM801" i="62" s="1"/>
  <c r="BE801" i="62" s="1"/>
  <c r="CB801" i="62"/>
  <c r="BL801" i="62" s="1"/>
  <c r="BD801" i="62" s="1"/>
  <c r="BR801" i="62"/>
  <c r="BJ801" i="62" s="1"/>
  <c r="BQ801" i="62"/>
  <c r="BI801" i="62" s="1"/>
  <c r="BP801" i="62"/>
  <c r="BH801" i="62" s="1"/>
  <c r="BO801" i="62"/>
  <c r="CV801" i="62" s="1"/>
  <c r="BK801" i="62"/>
  <c r="BC801" i="62" s="1"/>
  <c r="FK800" i="62"/>
  <c r="FM800" i="62" s="1"/>
  <c r="FG800" i="62"/>
  <c r="FE800" i="62"/>
  <c r="FD800" i="62"/>
  <c r="FC800" i="62"/>
  <c r="FB800" i="62"/>
  <c r="FA800" i="62"/>
  <c r="ER800" i="62"/>
  <c r="EQ800" i="62"/>
  <c r="EP800" i="62"/>
  <c r="EO800" i="62"/>
  <c r="EN800" i="62"/>
  <c r="EE800" i="62"/>
  <c r="ED800" i="62"/>
  <c r="EC800" i="62"/>
  <c r="EB800" i="62"/>
  <c r="EA800" i="62"/>
  <c r="DZ800" i="62"/>
  <c r="DY800" i="62"/>
  <c r="DX800" i="62"/>
  <c r="CM800" i="62"/>
  <c r="CL800" i="62"/>
  <c r="CK800" i="62"/>
  <c r="CJ800" i="62"/>
  <c r="CD800" i="62"/>
  <c r="BN800" i="62" s="1"/>
  <c r="BF800" i="62" s="1"/>
  <c r="CC800" i="62"/>
  <c r="BM800" i="62" s="1"/>
  <c r="BE800" i="62" s="1"/>
  <c r="CB800" i="62"/>
  <c r="BL800" i="62" s="1"/>
  <c r="BD800" i="62" s="1"/>
  <c r="BR800" i="62"/>
  <c r="BJ800" i="62" s="1"/>
  <c r="BQ800" i="62"/>
  <c r="BI800" i="62" s="1"/>
  <c r="BP800" i="62"/>
  <c r="BH800" i="62" s="1"/>
  <c r="BO800" i="62"/>
  <c r="BG800" i="62" s="1"/>
  <c r="BK800" i="62"/>
  <c r="BC800" i="62" s="1"/>
  <c r="FK799" i="62"/>
  <c r="FM799" i="62" s="1"/>
  <c r="FG799" i="62"/>
  <c r="FE799" i="62"/>
  <c r="FD799" i="62"/>
  <c r="FC799" i="62"/>
  <c r="FB799" i="62"/>
  <c r="FA799" i="62"/>
  <c r="ER799" i="62"/>
  <c r="EQ799" i="62"/>
  <c r="EP799" i="62"/>
  <c r="EO799" i="62"/>
  <c r="EN799" i="62"/>
  <c r="EE799" i="62"/>
  <c r="ED799" i="62"/>
  <c r="EC799" i="62"/>
  <c r="EB799" i="62"/>
  <c r="EA799" i="62"/>
  <c r="DZ799" i="62"/>
  <c r="DY799" i="62"/>
  <c r="DX799" i="62"/>
  <c r="CM799" i="62"/>
  <c r="CL799" i="62"/>
  <c r="CK799" i="62"/>
  <c r="CJ799" i="62"/>
  <c r="CD799" i="62"/>
  <c r="BN799" i="62" s="1"/>
  <c r="BF799" i="62" s="1"/>
  <c r="CC799" i="62"/>
  <c r="BM799" i="62" s="1"/>
  <c r="BE799" i="62" s="1"/>
  <c r="CB799" i="62"/>
  <c r="BL799" i="62" s="1"/>
  <c r="BD799" i="62" s="1"/>
  <c r="BR799" i="62"/>
  <c r="BJ799" i="62" s="1"/>
  <c r="BQ799" i="62"/>
  <c r="BI799" i="62" s="1"/>
  <c r="BP799" i="62"/>
  <c r="BH799" i="62" s="1"/>
  <c r="BO799" i="62"/>
  <c r="BK799" i="62"/>
  <c r="BC799" i="62" s="1"/>
  <c r="FK798" i="62"/>
  <c r="FM798" i="62" s="1"/>
  <c r="FG798" i="62"/>
  <c r="FE798" i="62"/>
  <c r="FD798" i="62"/>
  <c r="FC798" i="62"/>
  <c r="FB798" i="62"/>
  <c r="FA798" i="62"/>
  <c r="ER798" i="62"/>
  <c r="EQ798" i="62"/>
  <c r="EP798" i="62"/>
  <c r="EO798" i="62"/>
  <c r="EN798" i="62"/>
  <c r="EE798" i="62"/>
  <c r="ED798" i="62"/>
  <c r="EC798" i="62"/>
  <c r="EB798" i="62"/>
  <c r="EA798" i="62"/>
  <c r="DZ798" i="62"/>
  <c r="DY798" i="62"/>
  <c r="DX798" i="62"/>
  <c r="CM798" i="62"/>
  <c r="CL798" i="62"/>
  <c r="CK798" i="62"/>
  <c r="CJ798" i="62"/>
  <c r="CD798" i="62"/>
  <c r="BN798" i="62" s="1"/>
  <c r="BF798" i="62" s="1"/>
  <c r="CC798" i="62"/>
  <c r="BM798" i="62" s="1"/>
  <c r="BE798" i="62" s="1"/>
  <c r="CB798" i="62"/>
  <c r="BL798" i="62" s="1"/>
  <c r="BD798" i="62" s="1"/>
  <c r="BR798" i="62"/>
  <c r="BJ798" i="62" s="1"/>
  <c r="BQ798" i="62"/>
  <c r="BI798" i="62" s="1"/>
  <c r="BP798" i="62"/>
  <c r="BH798" i="62" s="1"/>
  <c r="BO798" i="62"/>
  <c r="CV798" i="62" s="1"/>
  <c r="CW798" i="62" s="1"/>
  <c r="CO798" i="62" s="1"/>
  <c r="BK798" i="62"/>
  <c r="BC798" i="62" s="1"/>
  <c r="FK797" i="62"/>
  <c r="FM797" i="62" s="1"/>
  <c r="FG797" i="62"/>
  <c r="FE797" i="62"/>
  <c r="FD797" i="62"/>
  <c r="FC797" i="62"/>
  <c r="FB797" i="62"/>
  <c r="FA797" i="62"/>
  <c r="ER797" i="62"/>
  <c r="EQ797" i="62"/>
  <c r="EP797" i="62"/>
  <c r="EO797" i="62"/>
  <c r="EN797" i="62"/>
  <c r="EE797" i="62"/>
  <c r="ED797" i="62"/>
  <c r="EC797" i="62"/>
  <c r="EB797" i="62"/>
  <c r="EA797" i="62"/>
  <c r="DZ797" i="62"/>
  <c r="DY797" i="62"/>
  <c r="DX797" i="62"/>
  <c r="CM797" i="62"/>
  <c r="CL797" i="62"/>
  <c r="CK797" i="62"/>
  <c r="CJ797" i="62"/>
  <c r="CD797" i="62"/>
  <c r="BN797" i="62" s="1"/>
  <c r="BF797" i="62" s="1"/>
  <c r="CC797" i="62"/>
  <c r="BM797" i="62" s="1"/>
  <c r="BE797" i="62" s="1"/>
  <c r="CB797" i="62"/>
  <c r="BL797" i="62" s="1"/>
  <c r="BD797" i="62" s="1"/>
  <c r="BR797" i="62"/>
  <c r="BJ797" i="62" s="1"/>
  <c r="BQ797" i="62"/>
  <c r="BI797" i="62" s="1"/>
  <c r="BP797" i="62"/>
  <c r="BH797" i="62" s="1"/>
  <c r="BO797" i="62"/>
  <c r="BK797" i="62"/>
  <c r="BC797" i="62" s="1"/>
  <c r="DP797" i="62" s="1"/>
  <c r="FK796" i="62"/>
  <c r="FM796" i="62" s="1"/>
  <c r="FG796" i="62"/>
  <c r="FE796" i="62"/>
  <c r="FD796" i="62"/>
  <c r="FC796" i="62"/>
  <c r="FB796" i="62"/>
  <c r="FA796" i="62"/>
  <c r="ER796" i="62"/>
  <c r="EQ796" i="62"/>
  <c r="EP796" i="62"/>
  <c r="EO796" i="62"/>
  <c r="EN796" i="62"/>
  <c r="EE796" i="62"/>
  <c r="ED796" i="62"/>
  <c r="EC796" i="62"/>
  <c r="EB796" i="62"/>
  <c r="EA796" i="62"/>
  <c r="DZ796" i="62"/>
  <c r="DY796" i="62"/>
  <c r="DX796" i="62"/>
  <c r="CM796" i="62"/>
  <c r="CL796" i="62"/>
  <c r="CK796" i="62"/>
  <c r="CJ796" i="62"/>
  <c r="CD796" i="62"/>
  <c r="CC796" i="62"/>
  <c r="CB796" i="62"/>
  <c r="BL796" i="62" s="1"/>
  <c r="BD796" i="62" s="1"/>
  <c r="BR796" i="62"/>
  <c r="BQ796" i="62"/>
  <c r="BI796" i="62" s="1"/>
  <c r="BP796" i="62"/>
  <c r="BH796" i="62" s="1"/>
  <c r="BO796" i="62"/>
  <c r="BG796" i="62" s="1"/>
  <c r="BK796" i="62"/>
  <c r="FK795" i="62"/>
  <c r="FM795" i="62" s="1"/>
  <c r="FG795" i="62"/>
  <c r="FE795" i="62"/>
  <c r="FD795" i="62"/>
  <c r="FC795" i="62"/>
  <c r="FB795" i="62"/>
  <c r="FA795" i="62"/>
  <c r="ER795" i="62"/>
  <c r="EQ795" i="62"/>
  <c r="EP795" i="62"/>
  <c r="EO795" i="62"/>
  <c r="EN795" i="62"/>
  <c r="EE795" i="62"/>
  <c r="ED795" i="62"/>
  <c r="EC795" i="62"/>
  <c r="EB795" i="62"/>
  <c r="EA795" i="62"/>
  <c r="DZ795" i="62"/>
  <c r="DY795" i="62"/>
  <c r="DX795" i="62"/>
  <c r="CM795" i="62"/>
  <c r="CL795" i="62"/>
  <c r="CK795" i="62"/>
  <c r="CJ795" i="62"/>
  <c r="CD795" i="62"/>
  <c r="BN795" i="62" s="1"/>
  <c r="BF795" i="62" s="1"/>
  <c r="CC795" i="62"/>
  <c r="BM795" i="62" s="1"/>
  <c r="BE795" i="62" s="1"/>
  <c r="CB795" i="62"/>
  <c r="BL795" i="62" s="1"/>
  <c r="BD795" i="62" s="1"/>
  <c r="BR795" i="62"/>
  <c r="BJ795" i="62" s="1"/>
  <c r="BQ795" i="62"/>
  <c r="BI795" i="62" s="1"/>
  <c r="BP795" i="62"/>
  <c r="BH795" i="62" s="1"/>
  <c r="BO795" i="62"/>
  <c r="BK795" i="62"/>
  <c r="BC795" i="62" s="1"/>
  <c r="FK794" i="62"/>
  <c r="FM794" i="62" s="1"/>
  <c r="FG794" i="62"/>
  <c r="FE794" i="62"/>
  <c r="FD794" i="62"/>
  <c r="FC794" i="62"/>
  <c r="FB794" i="62"/>
  <c r="FA794" i="62"/>
  <c r="ER794" i="62"/>
  <c r="EQ794" i="62"/>
  <c r="EP794" i="62"/>
  <c r="EO794" i="62"/>
  <c r="EN794" i="62"/>
  <c r="EE794" i="62"/>
  <c r="ED794" i="62"/>
  <c r="EC794" i="62"/>
  <c r="EB794" i="62"/>
  <c r="EA794" i="62"/>
  <c r="DZ794" i="62"/>
  <c r="DY794" i="62"/>
  <c r="DX794" i="62"/>
  <c r="CM794" i="62"/>
  <c r="CL794" i="62"/>
  <c r="CK794" i="62"/>
  <c r="CJ794" i="62"/>
  <c r="CD794" i="62"/>
  <c r="BN794" i="62" s="1"/>
  <c r="BF794" i="62" s="1"/>
  <c r="CC794" i="62"/>
  <c r="BM794" i="62" s="1"/>
  <c r="BE794" i="62" s="1"/>
  <c r="CB794" i="62"/>
  <c r="BL794" i="62" s="1"/>
  <c r="BD794" i="62" s="1"/>
  <c r="BR794" i="62"/>
  <c r="BJ794" i="62" s="1"/>
  <c r="BQ794" i="62"/>
  <c r="BI794" i="62" s="1"/>
  <c r="BP794" i="62"/>
  <c r="BH794" i="62" s="1"/>
  <c r="BO794" i="62"/>
  <c r="CV794" i="62" s="1"/>
  <c r="BK794" i="62"/>
  <c r="BC794" i="62" s="1"/>
  <c r="FK793" i="62"/>
  <c r="FM793" i="62" s="1"/>
  <c r="FG793" i="62"/>
  <c r="FE793" i="62"/>
  <c r="FD793" i="62"/>
  <c r="FC793" i="62"/>
  <c r="FB793" i="62"/>
  <c r="FA793" i="62"/>
  <c r="ER793" i="62"/>
  <c r="EQ793" i="62"/>
  <c r="EP793" i="62"/>
  <c r="EO793" i="62"/>
  <c r="EN793" i="62"/>
  <c r="EE793" i="62"/>
  <c r="ED793" i="62"/>
  <c r="EC793" i="62"/>
  <c r="EB793" i="62"/>
  <c r="EA793" i="62"/>
  <c r="DZ793" i="62"/>
  <c r="DY793" i="62"/>
  <c r="DX793" i="62"/>
  <c r="CM793" i="62"/>
  <c r="CL793" i="62"/>
  <c r="CK793" i="62"/>
  <c r="CJ793" i="62"/>
  <c r="CD793" i="62"/>
  <c r="BN793" i="62" s="1"/>
  <c r="BF793" i="62" s="1"/>
  <c r="CC793" i="62"/>
  <c r="BM793" i="62" s="1"/>
  <c r="BE793" i="62" s="1"/>
  <c r="CB793" i="62"/>
  <c r="BL793" i="62" s="1"/>
  <c r="BD793" i="62" s="1"/>
  <c r="BR793" i="62"/>
  <c r="BJ793" i="62" s="1"/>
  <c r="BQ793" i="62"/>
  <c r="BI793" i="62" s="1"/>
  <c r="BP793" i="62"/>
  <c r="BH793" i="62" s="1"/>
  <c r="BO793" i="62"/>
  <c r="CV793" i="62" s="1"/>
  <c r="BK793" i="62"/>
  <c r="BC793" i="62" s="1"/>
  <c r="FK792" i="62"/>
  <c r="FM792" i="62" s="1"/>
  <c r="FG792" i="62"/>
  <c r="FE792" i="62"/>
  <c r="FD792" i="62"/>
  <c r="FC792" i="62"/>
  <c r="FB792" i="62"/>
  <c r="FA792" i="62"/>
  <c r="ER792" i="62"/>
  <c r="EQ792" i="62"/>
  <c r="EP792" i="62"/>
  <c r="EO792" i="62"/>
  <c r="EN792" i="62"/>
  <c r="EE792" i="62"/>
  <c r="ED792" i="62"/>
  <c r="EC792" i="62"/>
  <c r="EB792" i="62"/>
  <c r="EA792" i="62"/>
  <c r="DZ792" i="62"/>
  <c r="DY792" i="62"/>
  <c r="DX792" i="62"/>
  <c r="CM792" i="62"/>
  <c r="CL792" i="62"/>
  <c r="CK792" i="62"/>
  <c r="CJ792" i="62"/>
  <c r="CD792" i="62"/>
  <c r="BN792" i="62" s="1"/>
  <c r="BF792" i="62" s="1"/>
  <c r="CC792" i="62"/>
  <c r="BM792" i="62" s="1"/>
  <c r="BE792" i="62" s="1"/>
  <c r="CB792" i="62"/>
  <c r="BL792" i="62" s="1"/>
  <c r="BD792" i="62" s="1"/>
  <c r="BR792" i="62"/>
  <c r="BJ792" i="62" s="1"/>
  <c r="BQ792" i="62"/>
  <c r="BI792" i="62" s="1"/>
  <c r="BP792" i="62"/>
  <c r="BH792" i="62" s="1"/>
  <c r="BO792" i="62"/>
  <c r="CV792" i="62" s="1"/>
  <c r="BK792" i="62"/>
  <c r="BC792" i="62" s="1"/>
  <c r="FK791" i="62"/>
  <c r="FM791" i="62" s="1"/>
  <c r="FG791" i="62"/>
  <c r="FE791" i="62"/>
  <c r="FD791" i="62"/>
  <c r="FC791" i="62"/>
  <c r="FB791" i="62"/>
  <c r="FA791" i="62"/>
  <c r="ER791" i="62"/>
  <c r="EQ791" i="62"/>
  <c r="EP791" i="62"/>
  <c r="EO791" i="62"/>
  <c r="EN791" i="62"/>
  <c r="EE791" i="62"/>
  <c r="ED791" i="62"/>
  <c r="EC791" i="62"/>
  <c r="EB791" i="62"/>
  <c r="EA791" i="62"/>
  <c r="DZ791" i="62"/>
  <c r="DY791" i="62"/>
  <c r="DX791" i="62"/>
  <c r="CM791" i="62"/>
  <c r="CL791" i="62"/>
  <c r="CK791" i="62"/>
  <c r="CJ791" i="62"/>
  <c r="CD791" i="62"/>
  <c r="BN791" i="62" s="1"/>
  <c r="BF791" i="62" s="1"/>
  <c r="CC791" i="62"/>
  <c r="BM791" i="62" s="1"/>
  <c r="BE791" i="62" s="1"/>
  <c r="CB791" i="62"/>
  <c r="BL791" i="62" s="1"/>
  <c r="BD791" i="62" s="1"/>
  <c r="BR791" i="62"/>
  <c r="BJ791" i="62" s="1"/>
  <c r="BQ791" i="62"/>
  <c r="BI791" i="62" s="1"/>
  <c r="BP791" i="62"/>
  <c r="BH791" i="62" s="1"/>
  <c r="BO791" i="62"/>
  <c r="BG791" i="62" s="1"/>
  <c r="BK791" i="62"/>
  <c r="BC791" i="62" s="1"/>
  <c r="FM790" i="62"/>
  <c r="FK790" i="62"/>
  <c r="FG790" i="62"/>
  <c r="FE790" i="62"/>
  <c r="FD790" i="62"/>
  <c r="FC790" i="62"/>
  <c r="FB790" i="62"/>
  <c r="FA790" i="62"/>
  <c r="ER790" i="62"/>
  <c r="EQ790" i="62"/>
  <c r="EP790" i="62"/>
  <c r="EO790" i="62"/>
  <c r="EN790" i="62"/>
  <c r="EE790" i="62"/>
  <c r="ED790" i="62"/>
  <c r="EC790" i="62"/>
  <c r="EB790" i="62"/>
  <c r="EA790" i="62"/>
  <c r="DZ790" i="62"/>
  <c r="DY790" i="62"/>
  <c r="DX790" i="62"/>
  <c r="CM790" i="62"/>
  <c r="CL790" i="62"/>
  <c r="CK790" i="62"/>
  <c r="CJ790" i="62"/>
  <c r="CD790" i="62"/>
  <c r="BN790" i="62" s="1"/>
  <c r="BF790" i="62" s="1"/>
  <c r="CC790" i="62"/>
  <c r="BM790" i="62" s="1"/>
  <c r="BE790" i="62" s="1"/>
  <c r="CB790" i="62"/>
  <c r="BL790" i="62" s="1"/>
  <c r="BR790" i="62"/>
  <c r="BJ790" i="62" s="1"/>
  <c r="BQ790" i="62"/>
  <c r="BI790" i="62" s="1"/>
  <c r="BP790" i="62"/>
  <c r="BO790" i="62"/>
  <c r="BG790" i="62" s="1"/>
  <c r="BK790" i="62"/>
  <c r="FK789" i="62"/>
  <c r="FM789" i="62" s="1"/>
  <c r="FG789" i="62"/>
  <c r="FE789" i="62"/>
  <c r="FD789" i="62"/>
  <c r="FC789" i="62"/>
  <c r="FB789" i="62"/>
  <c r="FA789" i="62"/>
  <c r="ER789" i="62"/>
  <c r="EQ789" i="62"/>
  <c r="EP789" i="62"/>
  <c r="EO789" i="62"/>
  <c r="EN789" i="62"/>
  <c r="EE789" i="62"/>
  <c r="ED789" i="62"/>
  <c r="EC789" i="62"/>
  <c r="EB789" i="62"/>
  <c r="EA789" i="62"/>
  <c r="DZ789" i="62"/>
  <c r="DY789" i="62"/>
  <c r="DX789" i="62"/>
  <c r="CM789" i="62"/>
  <c r="CL789" i="62"/>
  <c r="CK789" i="62"/>
  <c r="CJ789" i="62"/>
  <c r="CD789" i="62"/>
  <c r="BN789" i="62" s="1"/>
  <c r="CC789" i="62"/>
  <c r="CB789" i="62"/>
  <c r="BL789" i="62" s="1"/>
  <c r="BR789" i="62"/>
  <c r="BQ789" i="62"/>
  <c r="BI789" i="62" s="1"/>
  <c r="BP789" i="62"/>
  <c r="BO789" i="62"/>
  <c r="BG789" i="62" s="1"/>
  <c r="BK789" i="62"/>
  <c r="FK788" i="62"/>
  <c r="FM788" i="62" s="1"/>
  <c r="FG788" i="62"/>
  <c r="FE788" i="62"/>
  <c r="FD788" i="62"/>
  <c r="FC788" i="62"/>
  <c r="FB788" i="62"/>
  <c r="FA788" i="62"/>
  <c r="ER788" i="62"/>
  <c r="EQ788" i="62"/>
  <c r="EP788" i="62"/>
  <c r="EO788" i="62"/>
  <c r="EN788" i="62"/>
  <c r="EE788" i="62"/>
  <c r="ED788" i="62"/>
  <c r="EC788" i="62"/>
  <c r="EB788" i="62"/>
  <c r="EA788" i="62"/>
  <c r="DZ788" i="62"/>
  <c r="DY788" i="62"/>
  <c r="DX788" i="62"/>
  <c r="CM788" i="62"/>
  <c r="CL788" i="62"/>
  <c r="CK788" i="62"/>
  <c r="CJ788" i="62"/>
  <c r="CD788" i="62"/>
  <c r="BN788" i="62" s="1"/>
  <c r="BF788" i="62" s="1"/>
  <c r="CC788" i="62"/>
  <c r="BM788" i="62" s="1"/>
  <c r="BE788" i="62" s="1"/>
  <c r="CB788" i="62"/>
  <c r="BL788" i="62" s="1"/>
  <c r="BD788" i="62" s="1"/>
  <c r="BR788" i="62"/>
  <c r="BJ788" i="62" s="1"/>
  <c r="BQ788" i="62"/>
  <c r="BI788" i="62" s="1"/>
  <c r="BP788" i="62"/>
  <c r="BH788" i="62" s="1"/>
  <c r="BO788" i="62"/>
  <c r="BG788" i="62" s="1"/>
  <c r="BK788" i="62"/>
  <c r="BC788" i="62" s="1"/>
  <c r="DP788" i="62" s="1"/>
  <c r="FK787" i="62"/>
  <c r="FM787" i="62" s="1"/>
  <c r="FG787" i="62"/>
  <c r="FE787" i="62"/>
  <c r="FD787" i="62"/>
  <c r="FC787" i="62"/>
  <c r="FB787" i="62"/>
  <c r="FA787" i="62"/>
  <c r="ER787" i="62"/>
  <c r="EQ787" i="62"/>
  <c r="EP787" i="62"/>
  <c r="EO787" i="62"/>
  <c r="EN787" i="62"/>
  <c r="EE787" i="62"/>
  <c r="ED787" i="62"/>
  <c r="EC787" i="62"/>
  <c r="EB787" i="62"/>
  <c r="EA787" i="62"/>
  <c r="DZ787" i="62"/>
  <c r="DY787" i="62"/>
  <c r="DX787" i="62"/>
  <c r="CM787" i="62"/>
  <c r="CL787" i="62"/>
  <c r="CK787" i="62"/>
  <c r="CJ787" i="62"/>
  <c r="CD787" i="62"/>
  <c r="BN787" i="62" s="1"/>
  <c r="BF787" i="62" s="1"/>
  <c r="CC787" i="62"/>
  <c r="BM787" i="62" s="1"/>
  <c r="BE787" i="62" s="1"/>
  <c r="CB787" i="62"/>
  <c r="BL787" i="62" s="1"/>
  <c r="BD787" i="62" s="1"/>
  <c r="BR787" i="62"/>
  <c r="BJ787" i="62" s="1"/>
  <c r="BQ787" i="62"/>
  <c r="BI787" i="62" s="1"/>
  <c r="BP787" i="62"/>
  <c r="BH787" i="62" s="1"/>
  <c r="BO787" i="62"/>
  <c r="BG787" i="62" s="1"/>
  <c r="BK787" i="62"/>
  <c r="BC787" i="62" s="1"/>
  <c r="FK786" i="62"/>
  <c r="FM786" i="62" s="1"/>
  <c r="FG786" i="62"/>
  <c r="FE786" i="62"/>
  <c r="FD786" i="62"/>
  <c r="FC786" i="62"/>
  <c r="FB786" i="62"/>
  <c r="FA786" i="62"/>
  <c r="ER786" i="62"/>
  <c r="EQ786" i="62"/>
  <c r="EP786" i="62"/>
  <c r="EO786" i="62"/>
  <c r="EN786" i="62"/>
  <c r="EE786" i="62"/>
  <c r="ED786" i="62"/>
  <c r="EC786" i="62"/>
  <c r="EB786" i="62"/>
  <c r="EA786" i="62"/>
  <c r="DZ786" i="62"/>
  <c r="DY786" i="62"/>
  <c r="DX786" i="62"/>
  <c r="CM786" i="62"/>
  <c r="CL786" i="62"/>
  <c r="CK786" i="62"/>
  <c r="CJ786" i="62"/>
  <c r="CD786" i="62"/>
  <c r="BN786" i="62" s="1"/>
  <c r="BF786" i="62" s="1"/>
  <c r="CC786" i="62"/>
  <c r="BM786" i="62" s="1"/>
  <c r="BE786" i="62" s="1"/>
  <c r="CB786" i="62"/>
  <c r="BL786" i="62" s="1"/>
  <c r="BD786" i="62" s="1"/>
  <c r="BR786" i="62"/>
  <c r="BJ786" i="62" s="1"/>
  <c r="BQ786" i="62"/>
  <c r="BI786" i="62" s="1"/>
  <c r="BP786" i="62"/>
  <c r="BH786" i="62" s="1"/>
  <c r="BO786" i="62"/>
  <c r="CV786" i="62" s="1"/>
  <c r="CN786" i="62" s="1"/>
  <c r="BK786" i="62"/>
  <c r="BC786" i="62" s="1"/>
  <c r="FK785" i="62"/>
  <c r="FM785" i="62" s="1"/>
  <c r="FG785" i="62"/>
  <c r="FE785" i="62"/>
  <c r="FD785" i="62"/>
  <c r="FC785" i="62"/>
  <c r="FB785" i="62"/>
  <c r="FA785" i="62"/>
  <c r="ER785" i="62"/>
  <c r="EQ785" i="62"/>
  <c r="EP785" i="62"/>
  <c r="EO785" i="62"/>
  <c r="EN785" i="62"/>
  <c r="EE785" i="62"/>
  <c r="ED785" i="62"/>
  <c r="EC785" i="62"/>
  <c r="EB785" i="62"/>
  <c r="EA785" i="62"/>
  <c r="DZ785" i="62"/>
  <c r="DY785" i="62"/>
  <c r="DX785" i="62"/>
  <c r="CM785" i="62"/>
  <c r="CL785" i="62"/>
  <c r="CK785" i="62"/>
  <c r="CJ785" i="62"/>
  <c r="CD785" i="62"/>
  <c r="BN785" i="62" s="1"/>
  <c r="BF785" i="62" s="1"/>
  <c r="CC785" i="62"/>
  <c r="BM785" i="62" s="1"/>
  <c r="BE785" i="62" s="1"/>
  <c r="CB785" i="62"/>
  <c r="BL785" i="62" s="1"/>
  <c r="BD785" i="62" s="1"/>
  <c r="BR785" i="62"/>
  <c r="BJ785" i="62" s="1"/>
  <c r="BQ785" i="62"/>
  <c r="BI785" i="62" s="1"/>
  <c r="BP785" i="62"/>
  <c r="BH785" i="62" s="1"/>
  <c r="BO785" i="62"/>
  <c r="BG785" i="62" s="1"/>
  <c r="BK785" i="62"/>
  <c r="BC785" i="62" s="1"/>
  <c r="FK784" i="62"/>
  <c r="FM784" i="62" s="1"/>
  <c r="FG784" i="62"/>
  <c r="FE784" i="62"/>
  <c r="FD784" i="62"/>
  <c r="FC784" i="62"/>
  <c r="FB784" i="62"/>
  <c r="FA784" i="62"/>
  <c r="ER784" i="62"/>
  <c r="EQ784" i="62"/>
  <c r="EP784" i="62"/>
  <c r="EO784" i="62"/>
  <c r="EN784" i="62"/>
  <c r="EE784" i="62"/>
  <c r="ED784" i="62"/>
  <c r="EC784" i="62"/>
  <c r="EB784" i="62"/>
  <c r="EA784" i="62"/>
  <c r="DZ784" i="62"/>
  <c r="DY784" i="62"/>
  <c r="DX784" i="62"/>
  <c r="CM784" i="62"/>
  <c r="CL784" i="62"/>
  <c r="CK784" i="62"/>
  <c r="CJ784" i="62"/>
  <c r="CD784" i="62"/>
  <c r="BN784" i="62" s="1"/>
  <c r="BF784" i="62" s="1"/>
  <c r="CC784" i="62"/>
  <c r="BM784" i="62" s="1"/>
  <c r="BE784" i="62" s="1"/>
  <c r="CB784" i="62"/>
  <c r="BL784" i="62" s="1"/>
  <c r="BD784" i="62" s="1"/>
  <c r="BR784" i="62"/>
  <c r="BJ784" i="62" s="1"/>
  <c r="BQ784" i="62"/>
  <c r="BI784" i="62" s="1"/>
  <c r="BP784" i="62"/>
  <c r="BH784" i="62" s="1"/>
  <c r="BO784" i="62"/>
  <c r="BK784" i="62"/>
  <c r="BC784" i="62" s="1"/>
  <c r="FK783" i="62"/>
  <c r="FM783" i="62" s="1"/>
  <c r="FG783" i="62"/>
  <c r="FE783" i="62"/>
  <c r="FD783" i="62"/>
  <c r="FC783" i="62"/>
  <c r="FB783" i="62"/>
  <c r="FA783" i="62"/>
  <c r="ER783" i="62"/>
  <c r="EQ783" i="62"/>
  <c r="EP783" i="62"/>
  <c r="EO783" i="62"/>
  <c r="EN783" i="62"/>
  <c r="EE783" i="62"/>
  <c r="ED783" i="62"/>
  <c r="EC783" i="62"/>
  <c r="EB783" i="62"/>
  <c r="EA783" i="62"/>
  <c r="DZ783" i="62"/>
  <c r="DY783" i="62"/>
  <c r="DX783" i="62"/>
  <c r="CM783" i="62"/>
  <c r="CL783" i="62"/>
  <c r="CK783" i="62"/>
  <c r="CJ783" i="62"/>
  <c r="CD783" i="62"/>
  <c r="BN783" i="62" s="1"/>
  <c r="CC783" i="62"/>
  <c r="BM783" i="62" s="1"/>
  <c r="CB783" i="62"/>
  <c r="BL783" i="62" s="1"/>
  <c r="BR783" i="62"/>
  <c r="BJ783" i="62" s="1"/>
  <c r="BQ783" i="62"/>
  <c r="BI783" i="62" s="1"/>
  <c r="BP783" i="62"/>
  <c r="BH783" i="62" s="1"/>
  <c r="BO783" i="62"/>
  <c r="BK783" i="62"/>
  <c r="FK782" i="62"/>
  <c r="FM782" i="62" s="1"/>
  <c r="FG782" i="62"/>
  <c r="FE782" i="62"/>
  <c r="FD782" i="62"/>
  <c r="FC782" i="62"/>
  <c r="FB782" i="62"/>
  <c r="FA782" i="62"/>
  <c r="ER782" i="62"/>
  <c r="EQ782" i="62"/>
  <c r="EP782" i="62"/>
  <c r="EO782" i="62"/>
  <c r="EN782" i="62"/>
  <c r="EE782" i="62"/>
  <c r="ED782" i="62"/>
  <c r="EC782" i="62"/>
  <c r="EB782" i="62"/>
  <c r="EA782" i="62"/>
  <c r="DZ782" i="62"/>
  <c r="DY782" i="62"/>
  <c r="DX782" i="62"/>
  <c r="CM782" i="62"/>
  <c r="CL782" i="62"/>
  <c r="CK782" i="62"/>
  <c r="CJ782" i="62"/>
  <c r="CD782" i="62"/>
  <c r="BN782" i="62" s="1"/>
  <c r="BF782" i="62" s="1"/>
  <c r="CC782" i="62"/>
  <c r="BM782" i="62" s="1"/>
  <c r="BE782" i="62" s="1"/>
  <c r="CB782" i="62"/>
  <c r="BL782" i="62" s="1"/>
  <c r="BD782" i="62" s="1"/>
  <c r="BR782" i="62"/>
  <c r="BJ782" i="62" s="1"/>
  <c r="BQ782" i="62"/>
  <c r="BI782" i="62" s="1"/>
  <c r="BP782" i="62"/>
  <c r="BH782" i="62" s="1"/>
  <c r="BO782" i="62"/>
  <c r="BK782" i="62"/>
  <c r="BC782" i="62" s="1"/>
  <c r="FK781" i="62"/>
  <c r="FM781" i="62" s="1"/>
  <c r="FG781" i="62"/>
  <c r="FE781" i="62"/>
  <c r="FD781" i="62"/>
  <c r="FC781" i="62"/>
  <c r="FB781" i="62"/>
  <c r="FA781" i="62"/>
  <c r="ER781" i="62"/>
  <c r="EQ781" i="62"/>
  <c r="EP781" i="62"/>
  <c r="EO781" i="62"/>
  <c r="EN781" i="62"/>
  <c r="EE781" i="62"/>
  <c r="ED781" i="62"/>
  <c r="EC781" i="62"/>
  <c r="EB781" i="62"/>
  <c r="EA781" i="62"/>
  <c r="DZ781" i="62"/>
  <c r="DY781" i="62"/>
  <c r="DX781" i="62"/>
  <c r="CM781" i="62"/>
  <c r="CL781" i="62"/>
  <c r="CK781" i="62"/>
  <c r="CJ781" i="62"/>
  <c r="CD781" i="62"/>
  <c r="BN781" i="62" s="1"/>
  <c r="BF781" i="62" s="1"/>
  <c r="CC781" i="62"/>
  <c r="BM781" i="62" s="1"/>
  <c r="BE781" i="62" s="1"/>
  <c r="CB781" i="62"/>
  <c r="BL781" i="62" s="1"/>
  <c r="BD781" i="62" s="1"/>
  <c r="BR781" i="62"/>
  <c r="BJ781" i="62" s="1"/>
  <c r="BQ781" i="62"/>
  <c r="BI781" i="62" s="1"/>
  <c r="BP781" i="62"/>
  <c r="BH781" i="62" s="1"/>
  <c r="BO781" i="62"/>
  <c r="BK781" i="62"/>
  <c r="BC781" i="62" s="1"/>
  <c r="FK780" i="62"/>
  <c r="FM780" i="62" s="1"/>
  <c r="FG780" i="62"/>
  <c r="FE780" i="62"/>
  <c r="FD780" i="62"/>
  <c r="FC780" i="62"/>
  <c r="FB780" i="62"/>
  <c r="FA780" i="62"/>
  <c r="ER780" i="62"/>
  <c r="EQ780" i="62"/>
  <c r="EP780" i="62"/>
  <c r="EO780" i="62"/>
  <c r="EN780" i="62"/>
  <c r="EE780" i="62"/>
  <c r="ED780" i="62"/>
  <c r="EC780" i="62"/>
  <c r="EB780" i="62"/>
  <c r="EA780" i="62"/>
  <c r="DZ780" i="62"/>
  <c r="DY780" i="62"/>
  <c r="DX780" i="62"/>
  <c r="CM780" i="62"/>
  <c r="CL780" i="62"/>
  <c r="CK780" i="62"/>
  <c r="CJ780" i="62"/>
  <c r="CD780" i="62"/>
  <c r="BN780" i="62" s="1"/>
  <c r="BF780" i="62" s="1"/>
  <c r="CC780" i="62"/>
  <c r="BM780" i="62" s="1"/>
  <c r="BE780" i="62" s="1"/>
  <c r="CB780" i="62"/>
  <c r="BL780" i="62" s="1"/>
  <c r="BD780" i="62" s="1"/>
  <c r="BR780" i="62"/>
  <c r="BJ780" i="62" s="1"/>
  <c r="BQ780" i="62"/>
  <c r="BI780" i="62" s="1"/>
  <c r="BP780" i="62"/>
  <c r="BH780" i="62" s="1"/>
  <c r="BO780" i="62"/>
  <c r="CV780" i="62" s="1"/>
  <c r="CN780" i="62" s="1"/>
  <c r="BK780" i="62"/>
  <c r="BC780" i="62" s="1"/>
  <c r="FK779" i="62"/>
  <c r="FM779" i="62" s="1"/>
  <c r="FG779" i="62"/>
  <c r="FE779" i="62"/>
  <c r="FD779" i="62"/>
  <c r="FC779" i="62"/>
  <c r="FB779" i="62"/>
  <c r="FA779" i="62"/>
  <c r="ER779" i="62"/>
  <c r="EQ779" i="62"/>
  <c r="EP779" i="62"/>
  <c r="EO779" i="62"/>
  <c r="EN779" i="62"/>
  <c r="EE779" i="62"/>
  <c r="ED779" i="62"/>
  <c r="EC779" i="62"/>
  <c r="EB779" i="62"/>
  <c r="EA779" i="62"/>
  <c r="DZ779" i="62"/>
  <c r="DY779" i="62"/>
  <c r="DX779" i="62"/>
  <c r="CM779" i="62"/>
  <c r="CL779" i="62"/>
  <c r="CK779" i="62"/>
  <c r="CJ779" i="62"/>
  <c r="CD779" i="62"/>
  <c r="BN779" i="62" s="1"/>
  <c r="BF779" i="62" s="1"/>
  <c r="CC779" i="62"/>
  <c r="BM779" i="62" s="1"/>
  <c r="BE779" i="62" s="1"/>
  <c r="CB779" i="62"/>
  <c r="BL779" i="62" s="1"/>
  <c r="BD779" i="62" s="1"/>
  <c r="BR779" i="62"/>
  <c r="BJ779" i="62" s="1"/>
  <c r="BQ779" i="62"/>
  <c r="BI779" i="62" s="1"/>
  <c r="BP779" i="62"/>
  <c r="BH779" i="62" s="1"/>
  <c r="BO779" i="62"/>
  <c r="BK779" i="62"/>
  <c r="BC779" i="62" s="1"/>
  <c r="FK778" i="62"/>
  <c r="FM778" i="62" s="1"/>
  <c r="FG778" i="62"/>
  <c r="FE778" i="62"/>
  <c r="FD778" i="62"/>
  <c r="FC778" i="62"/>
  <c r="FB778" i="62"/>
  <c r="FA778" i="62"/>
  <c r="ER778" i="62"/>
  <c r="EQ778" i="62"/>
  <c r="EP778" i="62"/>
  <c r="EO778" i="62"/>
  <c r="EN778" i="62"/>
  <c r="EE778" i="62"/>
  <c r="ED778" i="62"/>
  <c r="EC778" i="62"/>
  <c r="EB778" i="62"/>
  <c r="EA778" i="62"/>
  <c r="DZ778" i="62"/>
  <c r="DY778" i="62"/>
  <c r="DX778" i="62"/>
  <c r="CM778" i="62"/>
  <c r="CL778" i="62"/>
  <c r="CK778" i="62"/>
  <c r="CJ778" i="62"/>
  <c r="CD778" i="62"/>
  <c r="BN778" i="62" s="1"/>
  <c r="BF778" i="62" s="1"/>
  <c r="CC778" i="62"/>
  <c r="BM778" i="62" s="1"/>
  <c r="BE778" i="62" s="1"/>
  <c r="CB778" i="62"/>
  <c r="BL778" i="62" s="1"/>
  <c r="BD778" i="62" s="1"/>
  <c r="BR778" i="62"/>
  <c r="BJ778" i="62" s="1"/>
  <c r="BQ778" i="62"/>
  <c r="BI778" i="62" s="1"/>
  <c r="BP778" i="62"/>
  <c r="BH778" i="62" s="1"/>
  <c r="BO778" i="62"/>
  <c r="BG778" i="62" s="1"/>
  <c r="BK778" i="62"/>
  <c r="BC778" i="62" s="1"/>
  <c r="FK777" i="62"/>
  <c r="FM777" i="62" s="1"/>
  <c r="FG777" i="62"/>
  <c r="FE777" i="62"/>
  <c r="FD777" i="62"/>
  <c r="FC777" i="62"/>
  <c r="FB777" i="62"/>
  <c r="FA777" i="62"/>
  <c r="ER777" i="62"/>
  <c r="EQ777" i="62"/>
  <c r="EP777" i="62"/>
  <c r="EO777" i="62"/>
  <c r="EN777" i="62"/>
  <c r="EE777" i="62"/>
  <c r="ED777" i="62"/>
  <c r="EC777" i="62"/>
  <c r="EB777" i="62"/>
  <c r="EA777" i="62"/>
  <c r="DZ777" i="62"/>
  <c r="DY777" i="62"/>
  <c r="DX777" i="62"/>
  <c r="CM777" i="62"/>
  <c r="CL777" i="62"/>
  <c r="CK777" i="62"/>
  <c r="CJ777" i="62"/>
  <c r="CD777" i="62"/>
  <c r="BN777" i="62" s="1"/>
  <c r="BF777" i="62" s="1"/>
  <c r="CC777" i="62"/>
  <c r="BM777" i="62" s="1"/>
  <c r="BE777" i="62" s="1"/>
  <c r="CB777" i="62"/>
  <c r="BL777" i="62" s="1"/>
  <c r="BD777" i="62" s="1"/>
  <c r="BR777" i="62"/>
  <c r="BJ777" i="62" s="1"/>
  <c r="BQ777" i="62"/>
  <c r="BI777" i="62" s="1"/>
  <c r="BP777" i="62"/>
  <c r="BH777" i="62" s="1"/>
  <c r="BO777" i="62"/>
  <c r="CV777" i="62" s="1"/>
  <c r="BK777" i="62"/>
  <c r="BC777" i="62" s="1"/>
  <c r="FK776" i="62"/>
  <c r="FM776" i="62" s="1"/>
  <c r="FG776" i="62"/>
  <c r="FE776" i="62"/>
  <c r="FD776" i="62"/>
  <c r="FC776" i="62"/>
  <c r="FB776" i="62"/>
  <c r="FA776" i="62"/>
  <c r="ER776" i="62"/>
  <c r="EQ776" i="62"/>
  <c r="EP776" i="62"/>
  <c r="EO776" i="62"/>
  <c r="EN776" i="62"/>
  <c r="EE776" i="62"/>
  <c r="ED776" i="62"/>
  <c r="EC776" i="62"/>
  <c r="EB776" i="62"/>
  <c r="EA776" i="62"/>
  <c r="DZ776" i="62"/>
  <c r="DY776" i="62"/>
  <c r="DX776" i="62"/>
  <c r="CM776" i="62"/>
  <c r="CL776" i="62"/>
  <c r="CK776" i="62"/>
  <c r="CJ776" i="62"/>
  <c r="CD776" i="62"/>
  <c r="BN776" i="62" s="1"/>
  <c r="BF776" i="62" s="1"/>
  <c r="CC776" i="62"/>
  <c r="BM776" i="62" s="1"/>
  <c r="BE776" i="62" s="1"/>
  <c r="CB776" i="62"/>
  <c r="BL776" i="62" s="1"/>
  <c r="BD776" i="62" s="1"/>
  <c r="BR776" i="62"/>
  <c r="BJ776" i="62" s="1"/>
  <c r="BQ776" i="62"/>
  <c r="BI776" i="62" s="1"/>
  <c r="BP776" i="62"/>
  <c r="BH776" i="62" s="1"/>
  <c r="BO776" i="62"/>
  <c r="BG776" i="62" s="1"/>
  <c r="BK776" i="62"/>
  <c r="BC776" i="62" s="1"/>
  <c r="FK775" i="62"/>
  <c r="FM775" i="62" s="1"/>
  <c r="FG775" i="62"/>
  <c r="FE775" i="62"/>
  <c r="FD775" i="62"/>
  <c r="FC775" i="62"/>
  <c r="FB775" i="62"/>
  <c r="FA775" i="62"/>
  <c r="ER775" i="62"/>
  <c r="EQ775" i="62"/>
  <c r="EP775" i="62"/>
  <c r="EO775" i="62"/>
  <c r="EN775" i="62"/>
  <c r="EE775" i="62"/>
  <c r="ED775" i="62"/>
  <c r="EC775" i="62"/>
  <c r="EB775" i="62"/>
  <c r="EA775" i="62"/>
  <c r="DZ775" i="62"/>
  <c r="DY775" i="62"/>
  <c r="DX775" i="62"/>
  <c r="CM775" i="62"/>
  <c r="CL775" i="62"/>
  <c r="CK775" i="62"/>
  <c r="CJ775" i="62"/>
  <c r="CD775" i="62"/>
  <c r="CC775" i="62"/>
  <c r="CB775" i="62"/>
  <c r="BL775" i="62" s="1"/>
  <c r="BD775" i="62" s="1"/>
  <c r="BR775" i="62"/>
  <c r="BQ775" i="62"/>
  <c r="BI775" i="62" s="1"/>
  <c r="BP775" i="62"/>
  <c r="BH775" i="62" s="1"/>
  <c r="BO775" i="62"/>
  <c r="BK775" i="62"/>
  <c r="FK774" i="62"/>
  <c r="FM774" i="62" s="1"/>
  <c r="FG774" i="62"/>
  <c r="FE774" i="62"/>
  <c r="FD774" i="62"/>
  <c r="FC774" i="62"/>
  <c r="FB774" i="62"/>
  <c r="FA774" i="62"/>
  <c r="ER774" i="62"/>
  <c r="EQ774" i="62"/>
  <c r="EP774" i="62"/>
  <c r="EO774" i="62"/>
  <c r="EN774" i="62"/>
  <c r="EE774" i="62"/>
  <c r="ED774" i="62"/>
  <c r="EC774" i="62"/>
  <c r="EB774" i="62"/>
  <c r="EA774" i="62"/>
  <c r="DZ774" i="62"/>
  <c r="DY774" i="62"/>
  <c r="DX774" i="62"/>
  <c r="CM774" i="62"/>
  <c r="CL774" i="62"/>
  <c r="CK774" i="62"/>
  <c r="CJ774" i="62"/>
  <c r="CD774" i="62"/>
  <c r="BN774" i="62" s="1"/>
  <c r="BF774" i="62" s="1"/>
  <c r="CC774" i="62"/>
  <c r="BM774" i="62" s="1"/>
  <c r="BE774" i="62" s="1"/>
  <c r="CB774" i="62"/>
  <c r="BL774" i="62" s="1"/>
  <c r="BD774" i="62" s="1"/>
  <c r="BR774" i="62"/>
  <c r="BJ774" i="62" s="1"/>
  <c r="BQ774" i="62"/>
  <c r="BI774" i="62" s="1"/>
  <c r="BP774" i="62"/>
  <c r="BH774" i="62" s="1"/>
  <c r="BO774" i="62"/>
  <c r="BG774" i="62" s="1"/>
  <c r="BK774" i="62"/>
  <c r="BC774" i="62" s="1"/>
  <c r="FK773" i="62"/>
  <c r="FM773" i="62" s="1"/>
  <c r="FG773" i="62"/>
  <c r="FE773" i="62"/>
  <c r="FD773" i="62"/>
  <c r="FC773" i="62"/>
  <c r="FB773" i="62"/>
  <c r="FA773" i="62"/>
  <c r="ER773" i="62"/>
  <c r="EQ773" i="62"/>
  <c r="EP773" i="62"/>
  <c r="EO773" i="62"/>
  <c r="EN773" i="62"/>
  <c r="EE773" i="62"/>
  <c r="ED773" i="62"/>
  <c r="EC773" i="62"/>
  <c r="EB773" i="62"/>
  <c r="EA773" i="62"/>
  <c r="DZ773" i="62"/>
  <c r="DY773" i="62"/>
  <c r="DX773" i="62"/>
  <c r="CM773" i="62"/>
  <c r="CL773" i="62"/>
  <c r="CK773" i="62"/>
  <c r="CJ773" i="62"/>
  <c r="CD773" i="62"/>
  <c r="BN773" i="62" s="1"/>
  <c r="BF773" i="62" s="1"/>
  <c r="CC773" i="62"/>
  <c r="BM773" i="62" s="1"/>
  <c r="BE773" i="62" s="1"/>
  <c r="CB773" i="62"/>
  <c r="BL773" i="62" s="1"/>
  <c r="BD773" i="62" s="1"/>
  <c r="BR773" i="62"/>
  <c r="BJ773" i="62" s="1"/>
  <c r="BQ773" i="62"/>
  <c r="BI773" i="62" s="1"/>
  <c r="BP773" i="62"/>
  <c r="BH773" i="62" s="1"/>
  <c r="BO773" i="62"/>
  <c r="BK773" i="62"/>
  <c r="BC773" i="62" s="1"/>
  <c r="DP773" i="62" s="1"/>
  <c r="FK772" i="62"/>
  <c r="FM772" i="62" s="1"/>
  <c r="FG772" i="62"/>
  <c r="FE772" i="62"/>
  <c r="FD772" i="62"/>
  <c r="FC772" i="62"/>
  <c r="FB772" i="62"/>
  <c r="FA772" i="62"/>
  <c r="ER772" i="62"/>
  <c r="EQ772" i="62"/>
  <c r="EP772" i="62"/>
  <c r="EO772" i="62"/>
  <c r="EN772" i="62"/>
  <c r="EE772" i="62"/>
  <c r="ED772" i="62"/>
  <c r="EC772" i="62"/>
  <c r="EB772" i="62"/>
  <c r="EA772" i="62"/>
  <c r="DZ772" i="62"/>
  <c r="DY772" i="62"/>
  <c r="DX772" i="62"/>
  <c r="CM772" i="62"/>
  <c r="CL772" i="62"/>
  <c r="CK772" i="62"/>
  <c r="CJ772" i="62"/>
  <c r="CD772" i="62"/>
  <c r="BN772" i="62" s="1"/>
  <c r="BF772" i="62" s="1"/>
  <c r="CC772" i="62"/>
  <c r="BM772" i="62" s="1"/>
  <c r="BE772" i="62" s="1"/>
  <c r="CB772" i="62"/>
  <c r="BL772" i="62" s="1"/>
  <c r="BD772" i="62" s="1"/>
  <c r="BR772" i="62"/>
  <c r="BJ772" i="62" s="1"/>
  <c r="BQ772" i="62"/>
  <c r="BI772" i="62" s="1"/>
  <c r="BP772" i="62"/>
  <c r="BH772" i="62" s="1"/>
  <c r="BO772" i="62"/>
  <c r="CV772" i="62" s="1"/>
  <c r="CN772" i="62" s="1"/>
  <c r="BK772" i="62"/>
  <c r="BC772" i="62" s="1"/>
  <c r="FK771" i="62"/>
  <c r="FM771" i="62" s="1"/>
  <c r="FG771" i="62"/>
  <c r="FE771" i="62"/>
  <c r="FD771" i="62"/>
  <c r="FC771" i="62"/>
  <c r="FB771" i="62"/>
  <c r="FA771" i="62"/>
  <c r="ER771" i="62"/>
  <c r="EQ771" i="62"/>
  <c r="EP771" i="62"/>
  <c r="EO771" i="62"/>
  <c r="EN771" i="62"/>
  <c r="EE771" i="62"/>
  <c r="ED771" i="62"/>
  <c r="EC771" i="62"/>
  <c r="EB771" i="62"/>
  <c r="EA771" i="62"/>
  <c r="DZ771" i="62"/>
  <c r="DY771" i="62"/>
  <c r="DX771" i="62"/>
  <c r="CM771" i="62"/>
  <c r="CL771" i="62"/>
  <c r="CK771" i="62"/>
  <c r="CJ771" i="62"/>
  <c r="CD771" i="62"/>
  <c r="BN771" i="62" s="1"/>
  <c r="BF771" i="62" s="1"/>
  <c r="CC771" i="62"/>
  <c r="BM771" i="62" s="1"/>
  <c r="BE771" i="62" s="1"/>
  <c r="CB771" i="62"/>
  <c r="BL771" i="62" s="1"/>
  <c r="BD771" i="62" s="1"/>
  <c r="BR771" i="62"/>
  <c r="BJ771" i="62" s="1"/>
  <c r="BQ771" i="62"/>
  <c r="BI771" i="62" s="1"/>
  <c r="BP771" i="62"/>
  <c r="BH771" i="62" s="1"/>
  <c r="BO771" i="62"/>
  <c r="CV771" i="62" s="1"/>
  <c r="CW771" i="62" s="1"/>
  <c r="BK771" i="62"/>
  <c r="BC771" i="62" s="1"/>
  <c r="FK770" i="62"/>
  <c r="FM770" i="62" s="1"/>
  <c r="FG770" i="62"/>
  <c r="FE770" i="62"/>
  <c r="FD770" i="62"/>
  <c r="FC770" i="62"/>
  <c r="FB770" i="62"/>
  <c r="FA770" i="62"/>
  <c r="ER770" i="62"/>
  <c r="EQ770" i="62"/>
  <c r="EP770" i="62"/>
  <c r="EO770" i="62"/>
  <c r="EN770" i="62"/>
  <c r="EE770" i="62"/>
  <c r="ED770" i="62"/>
  <c r="EC770" i="62"/>
  <c r="EB770" i="62"/>
  <c r="EA770" i="62"/>
  <c r="DZ770" i="62"/>
  <c r="DY770" i="62"/>
  <c r="DX770" i="62"/>
  <c r="CM770" i="62"/>
  <c r="CL770" i="62"/>
  <c r="CK770" i="62"/>
  <c r="CJ770" i="62"/>
  <c r="CD770" i="62"/>
  <c r="BN770" i="62" s="1"/>
  <c r="BF770" i="62" s="1"/>
  <c r="CC770" i="62"/>
  <c r="BM770" i="62" s="1"/>
  <c r="BE770" i="62" s="1"/>
  <c r="CB770" i="62"/>
  <c r="BL770" i="62" s="1"/>
  <c r="BD770" i="62" s="1"/>
  <c r="BR770" i="62"/>
  <c r="BJ770" i="62" s="1"/>
  <c r="BQ770" i="62"/>
  <c r="BI770" i="62" s="1"/>
  <c r="BP770" i="62"/>
  <c r="BH770" i="62" s="1"/>
  <c r="BO770" i="62"/>
  <c r="BG770" i="62" s="1"/>
  <c r="BK770" i="62"/>
  <c r="BC770" i="62" s="1"/>
  <c r="FK769" i="62"/>
  <c r="FM769" i="62" s="1"/>
  <c r="FG769" i="62"/>
  <c r="FE769" i="62"/>
  <c r="FD769" i="62"/>
  <c r="FC769" i="62"/>
  <c r="FB769" i="62"/>
  <c r="FA769" i="62"/>
  <c r="ER769" i="62"/>
  <c r="EQ769" i="62"/>
  <c r="EP769" i="62"/>
  <c r="EO769" i="62"/>
  <c r="EN769" i="62"/>
  <c r="EE769" i="62"/>
  <c r="ED769" i="62"/>
  <c r="EC769" i="62"/>
  <c r="EB769" i="62"/>
  <c r="EA769" i="62"/>
  <c r="DZ769" i="62"/>
  <c r="DY769" i="62"/>
  <c r="DX769" i="62"/>
  <c r="CM769" i="62"/>
  <c r="CL769" i="62"/>
  <c r="CK769" i="62"/>
  <c r="CJ769" i="62"/>
  <c r="CD769" i="62"/>
  <c r="BN769" i="62" s="1"/>
  <c r="BF769" i="62" s="1"/>
  <c r="CC769" i="62"/>
  <c r="BM769" i="62" s="1"/>
  <c r="BE769" i="62" s="1"/>
  <c r="CB769" i="62"/>
  <c r="BL769" i="62" s="1"/>
  <c r="BD769" i="62" s="1"/>
  <c r="BR769" i="62"/>
  <c r="BJ769" i="62" s="1"/>
  <c r="BQ769" i="62"/>
  <c r="BI769" i="62" s="1"/>
  <c r="BP769" i="62"/>
  <c r="BH769" i="62" s="1"/>
  <c r="BO769" i="62"/>
  <c r="BK769" i="62"/>
  <c r="BC769" i="62" s="1"/>
  <c r="FK768" i="62"/>
  <c r="FM768" i="62" s="1"/>
  <c r="FG768" i="62"/>
  <c r="FE768" i="62"/>
  <c r="FD768" i="62"/>
  <c r="FC768" i="62"/>
  <c r="FB768" i="62"/>
  <c r="FA768" i="62"/>
  <c r="ER768" i="62"/>
  <c r="EQ768" i="62"/>
  <c r="EP768" i="62"/>
  <c r="EO768" i="62"/>
  <c r="EN768" i="62"/>
  <c r="EE768" i="62"/>
  <c r="ED768" i="62"/>
  <c r="EC768" i="62"/>
  <c r="EB768" i="62"/>
  <c r="EA768" i="62"/>
  <c r="DZ768" i="62"/>
  <c r="DY768" i="62"/>
  <c r="DX768" i="62"/>
  <c r="CM768" i="62"/>
  <c r="CL768" i="62"/>
  <c r="CK768" i="62"/>
  <c r="CJ768" i="62"/>
  <c r="CD768" i="62"/>
  <c r="BN768" i="62" s="1"/>
  <c r="BF768" i="62" s="1"/>
  <c r="CC768" i="62"/>
  <c r="BM768" i="62" s="1"/>
  <c r="BE768" i="62" s="1"/>
  <c r="CB768" i="62"/>
  <c r="BL768" i="62" s="1"/>
  <c r="BD768" i="62" s="1"/>
  <c r="BR768" i="62"/>
  <c r="BJ768" i="62" s="1"/>
  <c r="BQ768" i="62"/>
  <c r="BI768" i="62" s="1"/>
  <c r="BP768" i="62"/>
  <c r="BH768" i="62" s="1"/>
  <c r="BO768" i="62"/>
  <c r="BK768" i="62"/>
  <c r="BC768" i="62" s="1"/>
  <c r="FK767" i="62"/>
  <c r="FM767" i="62" s="1"/>
  <c r="FG767" i="62"/>
  <c r="FE767" i="62"/>
  <c r="FD767" i="62"/>
  <c r="FC767" i="62"/>
  <c r="FB767" i="62"/>
  <c r="FA767" i="62"/>
  <c r="ER767" i="62"/>
  <c r="EQ767" i="62"/>
  <c r="EP767" i="62"/>
  <c r="EO767" i="62"/>
  <c r="EN767" i="62"/>
  <c r="EE767" i="62"/>
  <c r="ED767" i="62"/>
  <c r="EC767" i="62"/>
  <c r="EB767" i="62"/>
  <c r="EA767" i="62"/>
  <c r="DZ767" i="62"/>
  <c r="DY767" i="62"/>
  <c r="DX767" i="62"/>
  <c r="CM767" i="62"/>
  <c r="CL767" i="62"/>
  <c r="CK767" i="62"/>
  <c r="CJ767" i="62"/>
  <c r="CD767" i="62"/>
  <c r="BN767" i="62" s="1"/>
  <c r="BF767" i="62" s="1"/>
  <c r="CC767" i="62"/>
  <c r="BM767" i="62" s="1"/>
  <c r="BE767" i="62" s="1"/>
  <c r="CB767" i="62"/>
  <c r="BL767" i="62" s="1"/>
  <c r="BD767" i="62" s="1"/>
  <c r="BR767" i="62"/>
  <c r="BJ767" i="62" s="1"/>
  <c r="BQ767" i="62"/>
  <c r="BI767" i="62" s="1"/>
  <c r="BP767" i="62"/>
  <c r="BH767" i="62" s="1"/>
  <c r="BO767" i="62"/>
  <c r="BG767" i="62" s="1"/>
  <c r="BK767" i="62"/>
  <c r="BC767" i="62" s="1"/>
  <c r="FK766" i="62"/>
  <c r="FM766" i="62" s="1"/>
  <c r="FG766" i="62"/>
  <c r="FE766" i="62"/>
  <c r="FD766" i="62"/>
  <c r="FC766" i="62"/>
  <c r="FB766" i="62"/>
  <c r="FA766" i="62"/>
  <c r="ER766" i="62"/>
  <c r="EQ766" i="62"/>
  <c r="EP766" i="62"/>
  <c r="EO766" i="62"/>
  <c r="EN766" i="62"/>
  <c r="EE766" i="62"/>
  <c r="ED766" i="62"/>
  <c r="EC766" i="62"/>
  <c r="EB766" i="62"/>
  <c r="EA766" i="62"/>
  <c r="DZ766" i="62"/>
  <c r="DY766" i="62"/>
  <c r="DX766" i="62"/>
  <c r="CM766" i="62"/>
  <c r="CL766" i="62"/>
  <c r="CK766" i="62"/>
  <c r="CJ766" i="62"/>
  <c r="CD766" i="62"/>
  <c r="BN766" i="62" s="1"/>
  <c r="BF766" i="62" s="1"/>
  <c r="CC766" i="62"/>
  <c r="BM766" i="62" s="1"/>
  <c r="BE766" i="62" s="1"/>
  <c r="CB766" i="62"/>
  <c r="BL766" i="62" s="1"/>
  <c r="BD766" i="62" s="1"/>
  <c r="BR766" i="62"/>
  <c r="BJ766" i="62" s="1"/>
  <c r="BQ766" i="62"/>
  <c r="BI766" i="62" s="1"/>
  <c r="BP766" i="62"/>
  <c r="BH766" i="62" s="1"/>
  <c r="BO766" i="62"/>
  <c r="CV766" i="62" s="1"/>
  <c r="BK766" i="62"/>
  <c r="BC766" i="62" s="1"/>
  <c r="FK765" i="62"/>
  <c r="FM765" i="62" s="1"/>
  <c r="FG765" i="62"/>
  <c r="FE765" i="62"/>
  <c r="FD765" i="62"/>
  <c r="FC765" i="62"/>
  <c r="FB765" i="62"/>
  <c r="FA765" i="62"/>
  <c r="ER765" i="62"/>
  <c r="EQ765" i="62"/>
  <c r="EP765" i="62"/>
  <c r="EO765" i="62"/>
  <c r="EN765" i="62"/>
  <c r="EE765" i="62"/>
  <c r="ED765" i="62"/>
  <c r="EC765" i="62"/>
  <c r="EB765" i="62"/>
  <c r="EA765" i="62"/>
  <c r="DZ765" i="62"/>
  <c r="DY765" i="62"/>
  <c r="DX765" i="62"/>
  <c r="CM765" i="62"/>
  <c r="CL765" i="62"/>
  <c r="CK765" i="62"/>
  <c r="CJ765" i="62"/>
  <c r="CD765" i="62"/>
  <c r="BN765" i="62" s="1"/>
  <c r="BF765" i="62" s="1"/>
  <c r="CC765" i="62"/>
  <c r="BM765" i="62" s="1"/>
  <c r="BE765" i="62" s="1"/>
  <c r="CB765" i="62"/>
  <c r="BL765" i="62" s="1"/>
  <c r="BD765" i="62" s="1"/>
  <c r="BR765" i="62"/>
  <c r="BJ765" i="62" s="1"/>
  <c r="BQ765" i="62"/>
  <c r="BI765" i="62" s="1"/>
  <c r="BP765" i="62"/>
  <c r="BH765" i="62" s="1"/>
  <c r="BO765" i="62"/>
  <c r="BG765" i="62" s="1"/>
  <c r="BK765" i="62"/>
  <c r="BC765" i="62" s="1"/>
  <c r="FK764" i="62"/>
  <c r="FM764" i="62" s="1"/>
  <c r="FG764" i="62"/>
  <c r="FE764" i="62"/>
  <c r="FD764" i="62"/>
  <c r="FC764" i="62"/>
  <c r="FB764" i="62"/>
  <c r="FA764" i="62"/>
  <c r="ER764" i="62"/>
  <c r="EQ764" i="62"/>
  <c r="EP764" i="62"/>
  <c r="EO764" i="62"/>
  <c r="EN764" i="62"/>
  <c r="EE764" i="62"/>
  <c r="ED764" i="62"/>
  <c r="EC764" i="62"/>
  <c r="EB764" i="62"/>
  <c r="EA764" i="62"/>
  <c r="DZ764" i="62"/>
  <c r="DY764" i="62"/>
  <c r="DX764" i="62"/>
  <c r="CM764" i="62"/>
  <c r="CL764" i="62"/>
  <c r="CK764" i="62"/>
  <c r="CJ764" i="62"/>
  <c r="CD764" i="62"/>
  <c r="BN764" i="62" s="1"/>
  <c r="BF764" i="62" s="1"/>
  <c r="CC764" i="62"/>
  <c r="BM764" i="62" s="1"/>
  <c r="BE764" i="62" s="1"/>
  <c r="CB764" i="62"/>
  <c r="BL764" i="62" s="1"/>
  <c r="BD764" i="62" s="1"/>
  <c r="BR764" i="62"/>
  <c r="BJ764" i="62" s="1"/>
  <c r="BQ764" i="62"/>
  <c r="BI764" i="62" s="1"/>
  <c r="BP764" i="62"/>
  <c r="BH764" i="62" s="1"/>
  <c r="BO764" i="62"/>
  <c r="BK764" i="62"/>
  <c r="BC764" i="62" s="1"/>
  <c r="FK763" i="62"/>
  <c r="FM763" i="62" s="1"/>
  <c r="FG763" i="62"/>
  <c r="FE763" i="62"/>
  <c r="FD763" i="62"/>
  <c r="FC763" i="62"/>
  <c r="FB763" i="62"/>
  <c r="FA763" i="62"/>
  <c r="ER763" i="62"/>
  <c r="EQ763" i="62"/>
  <c r="EP763" i="62"/>
  <c r="EO763" i="62"/>
  <c r="EN763" i="62"/>
  <c r="EE763" i="62"/>
  <c r="ED763" i="62"/>
  <c r="EC763" i="62"/>
  <c r="EB763" i="62"/>
  <c r="EA763" i="62"/>
  <c r="DZ763" i="62"/>
  <c r="DY763" i="62"/>
  <c r="DX763" i="62"/>
  <c r="CM763" i="62"/>
  <c r="CL763" i="62"/>
  <c r="CK763" i="62"/>
  <c r="CJ763" i="62"/>
  <c r="CD763" i="62"/>
  <c r="BN763" i="62" s="1"/>
  <c r="CC763" i="62"/>
  <c r="BM763" i="62" s="1"/>
  <c r="BE763" i="62" s="1"/>
  <c r="CB763" i="62"/>
  <c r="BL763" i="62" s="1"/>
  <c r="BR763" i="62"/>
  <c r="BJ763" i="62" s="1"/>
  <c r="BQ763" i="62"/>
  <c r="BP763" i="62"/>
  <c r="BO763" i="62"/>
  <c r="CV763" i="62" s="1"/>
  <c r="CN763" i="62" s="1"/>
  <c r="BK763" i="62"/>
  <c r="FK762" i="62"/>
  <c r="FM762" i="62" s="1"/>
  <c r="FG762" i="62"/>
  <c r="FE762" i="62"/>
  <c r="FD762" i="62"/>
  <c r="FC762" i="62"/>
  <c r="FB762" i="62"/>
  <c r="FA762" i="62"/>
  <c r="ER762" i="62"/>
  <c r="EQ762" i="62"/>
  <c r="EP762" i="62"/>
  <c r="EO762" i="62"/>
  <c r="EN762" i="62"/>
  <c r="EE762" i="62"/>
  <c r="ED762" i="62"/>
  <c r="EC762" i="62"/>
  <c r="EB762" i="62"/>
  <c r="EA762" i="62"/>
  <c r="DZ762" i="62"/>
  <c r="DY762" i="62"/>
  <c r="DX762" i="62"/>
  <c r="CM762" i="62"/>
  <c r="CL762" i="62"/>
  <c r="CK762" i="62"/>
  <c r="CJ762" i="62"/>
  <c r="CD762" i="62"/>
  <c r="BN762" i="62" s="1"/>
  <c r="BF762" i="62" s="1"/>
  <c r="CC762" i="62"/>
  <c r="BM762" i="62" s="1"/>
  <c r="BE762" i="62" s="1"/>
  <c r="CB762" i="62"/>
  <c r="BL762" i="62" s="1"/>
  <c r="BD762" i="62" s="1"/>
  <c r="BR762" i="62"/>
  <c r="BJ762" i="62" s="1"/>
  <c r="BQ762" i="62"/>
  <c r="BI762" i="62" s="1"/>
  <c r="BP762" i="62"/>
  <c r="BH762" i="62" s="1"/>
  <c r="BO762" i="62"/>
  <c r="CV762" i="62" s="1"/>
  <c r="BK762" i="62"/>
  <c r="BC762" i="62" s="1"/>
  <c r="BG762" i="62"/>
  <c r="FK761" i="62"/>
  <c r="FM761" i="62" s="1"/>
  <c r="FG761" i="62"/>
  <c r="FE761" i="62"/>
  <c r="FD761" i="62"/>
  <c r="FC761" i="62"/>
  <c r="FB761" i="62"/>
  <c r="FA761" i="62"/>
  <c r="ER761" i="62"/>
  <c r="EQ761" i="62"/>
  <c r="EP761" i="62"/>
  <c r="EO761" i="62"/>
  <c r="EN761" i="62"/>
  <c r="EE761" i="62"/>
  <c r="ED761" i="62"/>
  <c r="EC761" i="62"/>
  <c r="EB761" i="62"/>
  <c r="EA761" i="62"/>
  <c r="DZ761" i="62"/>
  <c r="DY761" i="62"/>
  <c r="DX761" i="62"/>
  <c r="CM761" i="62"/>
  <c r="CL761" i="62"/>
  <c r="CK761" i="62"/>
  <c r="CJ761" i="62"/>
  <c r="CD761" i="62"/>
  <c r="BN761" i="62" s="1"/>
  <c r="BF761" i="62" s="1"/>
  <c r="CC761" i="62"/>
  <c r="BM761" i="62" s="1"/>
  <c r="BE761" i="62" s="1"/>
  <c r="CB761" i="62"/>
  <c r="BL761" i="62" s="1"/>
  <c r="BD761" i="62" s="1"/>
  <c r="BR761" i="62"/>
  <c r="BJ761" i="62" s="1"/>
  <c r="BQ761" i="62"/>
  <c r="BI761" i="62" s="1"/>
  <c r="BP761" i="62"/>
  <c r="BH761" i="62" s="1"/>
  <c r="BO761" i="62"/>
  <c r="BG761" i="62" s="1"/>
  <c r="BK761" i="62"/>
  <c r="BC761" i="62" s="1"/>
  <c r="FK760" i="62"/>
  <c r="FM760" i="62" s="1"/>
  <c r="FG760" i="62"/>
  <c r="FE760" i="62"/>
  <c r="FD760" i="62"/>
  <c r="FC760" i="62"/>
  <c r="FB760" i="62"/>
  <c r="FA760" i="62"/>
  <c r="ER760" i="62"/>
  <c r="EQ760" i="62"/>
  <c r="EP760" i="62"/>
  <c r="EO760" i="62"/>
  <c r="EN760" i="62"/>
  <c r="EE760" i="62"/>
  <c r="ED760" i="62"/>
  <c r="EC760" i="62"/>
  <c r="EB760" i="62"/>
  <c r="EA760" i="62"/>
  <c r="DZ760" i="62"/>
  <c r="DY760" i="62"/>
  <c r="DX760" i="62"/>
  <c r="CM760" i="62"/>
  <c r="CL760" i="62"/>
  <c r="CK760" i="62"/>
  <c r="CJ760" i="62"/>
  <c r="CD760" i="62"/>
  <c r="BN760" i="62" s="1"/>
  <c r="BF760" i="62" s="1"/>
  <c r="CC760" i="62"/>
  <c r="BM760" i="62" s="1"/>
  <c r="BE760" i="62" s="1"/>
  <c r="CB760" i="62"/>
  <c r="BL760" i="62" s="1"/>
  <c r="BD760" i="62" s="1"/>
  <c r="BR760" i="62"/>
  <c r="BJ760" i="62" s="1"/>
  <c r="BQ760" i="62"/>
  <c r="BI760" i="62" s="1"/>
  <c r="BP760" i="62"/>
  <c r="BH760" i="62" s="1"/>
  <c r="BO760" i="62"/>
  <c r="BK760" i="62"/>
  <c r="BC760" i="62" s="1"/>
  <c r="FK759" i="62"/>
  <c r="FM759" i="62" s="1"/>
  <c r="FG759" i="62"/>
  <c r="FE759" i="62"/>
  <c r="FD759" i="62"/>
  <c r="FC759" i="62"/>
  <c r="FB759" i="62"/>
  <c r="FA759" i="62"/>
  <c r="ER759" i="62"/>
  <c r="EQ759" i="62"/>
  <c r="EP759" i="62"/>
  <c r="EO759" i="62"/>
  <c r="EN759" i="62"/>
  <c r="EE759" i="62"/>
  <c r="ED759" i="62"/>
  <c r="EC759" i="62"/>
  <c r="EB759" i="62"/>
  <c r="EA759" i="62"/>
  <c r="DZ759" i="62"/>
  <c r="DY759" i="62"/>
  <c r="DX759" i="62"/>
  <c r="CM759" i="62"/>
  <c r="CL759" i="62"/>
  <c r="CK759" i="62"/>
  <c r="CJ759" i="62"/>
  <c r="CD759" i="62"/>
  <c r="BN759" i="62" s="1"/>
  <c r="BF759" i="62" s="1"/>
  <c r="CC759" i="62"/>
  <c r="BM759" i="62" s="1"/>
  <c r="BE759" i="62" s="1"/>
  <c r="CB759" i="62"/>
  <c r="BL759" i="62" s="1"/>
  <c r="BD759" i="62" s="1"/>
  <c r="DQ759" i="62" s="1"/>
  <c r="BR759" i="62"/>
  <c r="BJ759" i="62" s="1"/>
  <c r="BQ759" i="62"/>
  <c r="BI759" i="62" s="1"/>
  <c r="BP759" i="62"/>
  <c r="BH759" i="62" s="1"/>
  <c r="BO759" i="62"/>
  <c r="BK759" i="62"/>
  <c r="BC759" i="62" s="1"/>
  <c r="FK758" i="62"/>
  <c r="FM758" i="62" s="1"/>
  <c r="FG758" i="62"/>
  <c r="FE758" i="62"/>
  <c r="FD758" i="62"/>
  <c r="FC758" i="62"/>
  <c r="FB758" i="62"/>
  <c r="FA758" i="62"/>
  <c r="ER758" i="62"/>
  <c r="EQ758" i="62"/>
  <c r="EP758" i="62"/>
  <c r="EO758" i="62"/>
  <c r="EN758" i="62"/>
  <c r="EE758" i="62"/>
  <c r="ED758" i="62"/>
  <c r="EC758" i="62"/>
  <c r="EB758" i="62"/>
  <c r="EA758" i="62"/>
  <c r="DZ758" i="62"/>
  <c r="DY758" i="62"/>
  <c r="DX758" i="62"/>
  <c r="CM758" i="62"/>
  <c r="CL758" i="62"/>
  <c r="CK758" i="62"/>
  <c r="CJ758" i="62"/>
  <c r="CD758" i="62"/>
  <c r="BN758" i="62" s="1"/>
  <c r="BF758" i="62" s="1"/>
  <c r="CC758" i="62"/>
  <c r="BM758" i="62" s="1"/>
  <c r="BE758" i="62" s="1"/>
  <c r="CB758" i="62"/>
  <c r="BL758" i="62" s="1"/>
  <c r="BD758" i="62" s="1"/>
  <c r="BR758" i="62"/>
  <c r="BJ758" i="62" s="1"/>
  <c r="BQ758" i="62"/>
  <c r="BI758" i="62" s="1"/>
  <c r="BP758" i="62"/>
  <c r="BH758" i="62" s="1"/>
  <c r="BO758" i="62"/>
  <c r="BK758" i="62"/>
  <c r="BC758" i="62" s="1"/>
  <c r="FK757" i="62"/>
  <c r="FM757" i="62" s="1"/>
  <c r="FG757" i="62"/>
  <c r="FE757" i="62"/>
  <c r="FD757" i="62"/>
  <c r="FC757" i="62"/>
  <c r="FB757" i="62"/>
  <c r="FA757" i="62"/>
  <c r="ER757" i="62"/>
  <c r="EQ757" i="62"/>
  <c r="EP757" i="62"/>
  <c r="EO757" i="62"/>
  <c r="EN757" i="62"/>
  <c r="EE757" i="62"/>
  <c r="ED757" i="62"/>
  <c r="EC757" i="62"/>
  <c r="EB757" i="62"/>
  <c r="EA757" i="62"/>
  <c r="DZ757" i="62"/>
  <c r="DY757" i="62"/>
  <c r="DX757" i="62"/>
  <c r="CM757" i="62"/>
  <c r="CL757" i="62"/>
  <c r="CK757" i="62"/>
  <c r="CJ757" i="62"/>
  <c r="CD757" i="62"/>
  <c r="BN757" i="62" s="1"/>
  <c r="BF757" i="62" s="1"/>
  <c r="CC757" i="62"/>
  <c r="BM757" i="62" s="1"/>
  <c r="BE757" i="62" s="1"/>
  <c r="CB757" i="62"/>
  <c r="BL757" i="62" s="1"/>
  <c r="BD757" i="62" s="1"/>
  <c r="BR757" i="62"/>
  <c r="BJ757" i="62" s="1"/>
  <c r="BQ757" i="62"/>
  <c r="BI757" i="62" s="1"/>
  <c r="BP757" i="62"/>
  <c r="BH757" i="62" s="1"/>
  <c r="BO757" i="62"/>
  <c r="CV757" i="62" s="1"/>
  <c r="BK757" i="62"/>
  <c r="BC757" i="62" s="1"/>
  <c r="FK756" i="62"/>
  <c r="FM756" i="62" s="1"/>
  <c r="FG756" i="62"/>
  <c r="FE756" i="62"/>
  <c r="FD756" i="62"/>
  <c r="FC756" i="62"/>
  <c r="FB756" i="62"/>
  <c r="FA756" i="62"/>
  <c r="ER756" i="62"/>
  <c r="EQ756" i="62"/>
  <c r="EP756" i="62"/>
  <c r="EO756" i="62"/>
  <c r="EN756" i="62"/>
  <c r="EE756" i="62"/>
  <c r="ED756" i="62"/>
  <c r="EC756" i="62"/>
  <c r="EB756" i="62"/>
  <c r="EA756" i="62"/>
  <c r="DZ756" i="62"/>
  <c r="DY756" i="62"/>
  <c r="DX756" i="62"/>
  <c r="CM756" i="62"/>
  <c r="CL756" i="62"/>
  <c r="CK756" i="62"/>
  <c r="CJ756" i="62"/>
  <c r="CD756" i="62"/>
  <c r="BN756" i="62" s="1"/>
  <c r="BF756" i="62" s="1"/>
  <c r="CC756" i="62"/>
  <c r="BM756" i="62" s="1"/>
  <c r="BE756" i="62" s="1"/>
  <c r="CB756" i="62"/>
  <c r="BL756" i="62" s="1"/>
  <c r="BD756" i="62" s="1"/>
  <c r="DQ756" i="62" s="1"/>
  <c r="BR756" i="62"/>
  <c r="BJ756" i="62" s="1"/>
  <c r="BQ756" i="62"/>
  <c r="BI756" i="62" s="1"/>
  <c r="BP756" i="62"/>
  <c r="BH756" i="62" s="1"/>
  <c r="BO756" i="62"/>
  <c r="CV756" i="62" s="1"/>
  <c r="BK756" i="62"/>
  <c r="BC756" i="62" s="1"/>
  <c r="FK755" i="62"/>
  <c r="FM755" i="62" s="1"/>
  <c r="FG755" i="62"/>
  <c r="FE755" i="62"/>
  <c r="FD755" i="62"/>
  <c r="FC755" i="62"/>
  <c r="FB755" i="62"/>
  <c r="FA755" i="62"/>
  <c r="ER755" i="62"/>
  <c r="EQ755" i="62"/>
  <c r="EP755" i="62"/>
  <c r="EO755" i="62"/>
  <c r="EN755" i="62"/>
  <c r="EE755" i="62"/>
  <c r="ED755" i="62"/>
  <c r="EC755" i="62"/>
  <c r="EB755" i="62"/>
  <c r="EA755" i="62"/>
  <c r="DZ755" i="62"/>
  <c r="DY755" i="62"/>
  <c r="DX755" i="62"/>
  <c r="CM755" i="62"/>
  <c r="CL755" i="62"/>
  <c r="CK755" i="62"/>
  <c r="CJ755" i="62"/>
  <c r="CD755" i="62"/>
  <c r="BN755" i="62" s="1"/>
  <c r="BF755" i="62" s="1"/>
  <c r="CC755" i="62"/>
  <c r="BM755" i="62" s="1"/>
  <c r="BE755" i="62" s="1"/>
  <c r="CB755" i="62"/>
  <c r="BL755" i="62" s="1"/>
  <c r="BD755" i="62" s="1"/>
  <c r="BR755" i="62"/>
  <c r="BJ755" i="62" s="1"/>
  <c r="BQ755" i="62"/>
  <c r="BI755" i="62" s="1"/>
  <c r="BP755" i="62"/>
  <c r="BH755" i="62" s="1"/>
  <c r="BO755" i="62"/>
  <c r="CV755" i="62" s="1"/>
  <c r="BK755" i="62"/>
  <c r="BC755" i="62" s="1"/>
  <c r="FK754" i="62"/>
  <c r="FM754" i="62" s="1"/>
  <c r="FG754" i="62"/>
  <c r="FE754" i="62"/>
  <c r="FD754" i="62"/>
  <c r="FC754" i="62"/>
  <c r="FB754" i="62"/>
  <c r="FA754" i="62"/>
  <c r="ER754" i="62"/>
  <c r="EQ754" i="62"/>
  <c r="EP754" i="62"/>
  <c r="EO754" i="62"/>
  <c r="EN754" i="62"/>
  <c r="EE754" i="62"/>
  <c r="ED754" i="62"/>
  <c r="EC754" i="62"/>
  <c r="EB754" i="62"/>
  <c r="EA754" i="62"/>
  <c r="DZ754" i="62"/>
  <c r="DY754" i="62"/>
  <c r="DX754" i="62"/>
  <c r="CM754" i="62"/>
  <c r="CL754" i="62"/>
  <c r="CK754" i="62"/>
  <c r="CJ754" i="62"/>
  <c r="CD754" i="62"/>
  <c r="BN754" i="62" s="1"/>
  <c r="BF754" i="62" s="1"/>
  <c r="CC754" i="62"/>
  <c r="BM754" i="62" s="1"/>
  <c r="BE754" i="62" s="1"/>
  <c r="CB754" i="62"/>
  <c r="BL754" i="62" s="1"/>
  <c r="BD754" i="62" s="1"/>
  <c r="BR754" i="62"/>
  <c r="BJ754" i="62" s="1"/>
  <c r="BQ754" i="62"/>
  <c r="BI754" i="62" s="1"/>
  <c r="BP754" i="62"/>
  <c r="BH754" i="62" s="1"/>
  <c r="BO754" i="62"/>
  <c r="BG754" i="62" s="1"/>
  <c r="BK754" i="62"/>
  <c r="BC754" i="62" s="1"/>
  <c r="DP754" i="62" s="1"/>
  <c r="FK753" i="62"/>
  <c r="FM753" i="62" s="1"/>
  <c r="FG753" i="62"/>
  <c r="FE753" i="62"/>
  <c r="FD753" i="62"/>
  <c r="FC753" i="62"/>
  <c r="FB753" i="62"/>
  <c r="FA753" i="62"/>
  <c r="ER753" i="62"/>
  <c r="EQ753" i="62"/>
  <c r="EP753" i="62"/>
  <c r="EO753" i="62"/>
  <c r="EN753" i="62"/>
  <c r="EE753" i="62"/>
  <c r="ED753" i="62"/>
  <c r="EC753" i="62"/>
  <c r="EB753" i="62"/>
  <c r="EA753" i="62"/>
  <c r="DZ753" i="62"/>
  <c r="DY753" i="62"/>
  <c r="DX753" i="62"/>
  <c r="CM753" i="62"/>
  <c r="CL753" i="62"/>
  <c r="CK753" i="62"/>
  <c r="CJ753" i="62"/>
  <c r="CD753" i="62"/>
  <c r="BN753" i="62" s="1"/>
  <c r="BF753" i="62" s="1"/>
  <c r="CC753" i="62"/>
  <c r="BM753" i="62" s="1"/>
  <c r="BE753" i="62" s="1"/>
  <c r="CB753" i="62"/>
  <c r="BL753" i="62" s="1"/>
  <c r="BD753" i="62" s="1"/>
  <c r="BR753" i="62"/>
  <c r="BJ753" i="62" s="1"/>
  <c r="BQ753" i="62"/>
  <c r="BI753" i="62" s="1"/>
  <c r="BP753" i="62"/>
  <c r="BH753" i="62" s="1"/>
  <c r="BO753" i="62"/>
  <c r="BG753" i="62" s="1"/>
  <c r="BK753" i="62"/>
  <c r="BC753" i="62" s="1"/>
  <c r="FK752" i="62"/>
  <c r="FM752" i="62" s="1"/>
  <c r="FG752" i="62"/>
  <c r="FE752" i="62"/>
  <c r="FD752" i="62"/>
  <c r="FC752" i="62"/>
  <c r="FB752" i="62"/>
  <c r="FA752" i="62"/>
  <c r="ER752" i="62"/>
  <c r="EQ752" i="62"/>
  <c r="EP752" i="62"/>
  <c r="EO752" i="62"/>
  <c r="EN752" i="62"/>
  <c r="EE752" i="62"/>
  <c r="ED752" i="62"/>
  <c r="EC752" i="62"/>
  <c r="EB752" i="62"/>
  <c r="EA752" i="62"/>
  <c r="DZ752" i="62"/>
  <c r="DY752" i="62"/>
  <c r="DX752" i="62"/>
  <c r="CM752" i="62"/>
  <c r="CL752" i="62"/>
  <c r="CK752" i="62"/>
  <c r="CJ752" i="62"/>
  <c r="CD752" i="62"/>
  <c r="CC752" i="62"/>
  <c r="CB752" i="62"/>
  <c r="BL752" i="62" s="1"/>
  <c r="BR752" i="62"/>
  <c r="BJ752" i="62" s="1"/>
  <c r="BQ752" i="62"/>
  <c r="BI752" i="62" s="1"/>
  <c r="BP752" i="62"/>
  <c r="BH752" i="62" s="1"/>
  <c r="BO752" i="62"/>
  <c r="BK752" i="62"/>
  <c r="FK751" i="62"/>
  <c r="FM751" i="62" s="1"/>
  <c r="FG751" i="62"/>
  <c r="FE751" i="62"/>
  <c r="FD751" i="62"/>
  <c r="FC751" i="62"/>
  <c r="FB751" i="62"/>
  <c r="FA751" i="62"/>
  <c r="ER751" i="62"/>
  <c r="EQ751" i="62"/>
  <c r="EP751" i="62"/>
  <c r="EO751" i="62"/>
  <c r="EN751" i="62"/>
  <c r="EE751" i="62"/>
  <c r="ED751" i="62"/>
  <c r="EC751" i="62"/>
  <c r="EB751" i="62"/>
  <c r="EA751" i="62"/>
  <c r="DZ751" i="62"/>
  <c r="DY751" i="62"/>
  <c r="DX751" i="62"/>
  <c r="CM751" i="62"/>
  <c r="CL751" i="62"/>
  <c r="CK751" i="62"/>
  <c r="CJ751" i="62"/>
  <c r="CD751" i="62"/>
  <c r="BN751" i="62" s="1"/>
  <c r="BF751" i="62" s="1"/>
  <c r="CC751" i="62"/>
  <c r="BM751" i="62" s="1"/>
  <c r="BE751" i="62" s="1"/>
  <c r="CB751" i="62"/>
  <c r="BL751" i="62" s="1"/>
  <c r="BD751" i="62" s="1"/>
  <c r="BR751" i="62"/>
  <c r="BJ751" i="62" s="1"/>
  <c r="BQ751" i="62"/>
  <c r="BI751" i="62" s="1"/>
  <c r="BP751" i="62"/>
  <c r="BH751" i="62" s="1"/>
  <c r="BO751" i="62"/>
  <c r="CV751" i="62" s="1"/>
  <c r="CW751" i="62" s="1"/>
  <c r="BK751" i="62"/>
  <c r="BC751" i="62" s="1"/>
  <c r="DP751" i="62" s="1"/>
  <c r="FK750" i="62"/>
  <c r="FM750" i="62" s="1"/>
  <c r="FG750" i="62"/>
  <c r="FE750" i="62"/>
  <c r="FD750" i="62"/>
  <c r="FC750" i="62"/>
  <c r="FB750" i="62"/>
  <c r="FA750" i="62"/>
  <c r="ER750" i="62"/>
  <c r="EQ750" i="62"/>
  <c r="EP750" i="62"/>
  <c r="EO750" i="62"/>
  <c r="EN750" i="62"/>
  <c r="EE750" i="62"/>
  <c r="ED750" i="62"/>
  <c r="EC750" i="62"/>
  <c r="EB750" i="62"/>
  <c r="EA750" i="62"/>
  <c r="DZ750" i="62"/>
  <c r="DY750" i="62"/>
  <c r="DX750" i="62"/>
  <c r="CM750" i="62"/>
  <c r="CL750" i="62"/>
  <c r="CK750" i="62"/>
  <c r="CJ750" i="62"/>
  <c r="CD750" i="62"/>
  <c r="BN750" i="62" s="1"/>
  <c r="BF750" i="62" s="1"/>
  <c r="CC750" i="62"/>
  <c r="BM750" i="62" s="1"/>
  <c r="BE750" i="62" s="1"/>
  <c r="CB750" i="62"/>
  <c r="BL750" i="62" s="1"/>
  <c r="BD750" i="62" s="1"/>
  <c r="BR750" i="62"/>
  <c r="BJ750" i="62" s="1"/>
  <c r="BQ750" i="62"/>
  <c r="BI750" i="62" s="1"/>
  <c r="BP750" i="62"/>
  <c r="BH750" i="62" s="1"/>
  <c r="BO750" i="62"/>
  <c r="CV750" i="62" s="1"/>
  <c r="CW750" i="62" s="1"/>
  <c r="BK750" i="62"/>
  <c r="BC750" i="62" s="1"/>
  <c r="FK749" i="62"/>
  <c r="FM749" i="62" s="1"/>
  <c r="FG749" i="62"/>
  <c r="FE749" i="62"/>
  <c r="FD749" i="62"/>
  <c r="FC749" i="62"/>
  <c r="FB749" i="62"/>
  <c r="FA749" i="62"/>
  <c r="ER749" i="62"/>
  <c r="EQ749" i="62"/>
  <c r="EP749" i="62"/>
  <c r="EO749" i="62"/>
  <c r="EN749" i="62"/>
  <c r="EE749" i="62"/>
  <c r="ED749" i="62"/>
  <c r="EC749" i="62"/>
  <c r="EB749" i="62"/>
  <c r="EA749" i="62"/>
  <c r="DZ749" i="62"/>
  <c r="DY749" i="62"/>
  <c r="DX749" i="62"/>
  <c r="CM749" i="62"/>
  <c r="CL749" i="62"/>
  <c r="CK749" i="62"/>
  <c r="CJ749" i="62"/>
  <c r="CD749" i="62"/>
  <c r="BN749" i="62" s="1"/>
  <c r="BF749" i="62" s="1"/>
  <c r="CC749" i="62"/>
  <c r="BM749" i="62" s="1"/>
  <c r="BE749" i="62" s="1"/>
  <c r="CB749" i="62"/>
  <c r="BL749" i="62" s="1"/>
  <c r="BD749" i="62" s="1"/>
  <c r="BR749" i="62"/>
  <c r="BJ749" i="62" s="1"/>
  <c r="BQ749" i="62"/>
  <c r="BI749" i="62" s="1"/>
  <c r="BP749" i="62"/>
  <c r="BH749" i="62" s="1"/>
  <c r="BO749" i="62"/>
  <c r="BK749" i="62"/>
  <c r="BC749" i="62" s="1"/>
  <c r="FK748" i="62"/>
  <c r="FM748" i="62" s="1"/>
  <c r="FG748" i="62"/>
  <c r="FE748" i="62"/>
  <c r="FD748" i="62"/>
  <c r="FC748" i="62"/>
  <c r="FB748" i="62"/>
  <c r="FA748" i="62"/>
  <c r="ER748" i="62"/>
  <c r="EQ748" i="62"/>
  <c r="EP748" i="62"/>
  <c r="EO748" i="62"/>
  <c r="EN748" i="62"/>
  <c r="EE748" i="62"/>
  <c r="ED748" i="62"/>
  <c r="EC748" i="62"/>
  <c r="EB748" i="62"/>
  <c r="EA748" i="62"/>
  <c r="DZ748" i="62"/>
  <c r="DY748" i="62"/>
  <c r="DX748" i="62"/>
  <c r="CM748" i="62"/>
  <c r="CL748" i="62"/>
  <c r="CK748" i="62"/>
  <c r="CJ748" i="62"/>
  <c r="CD748" i="62"/>
  <c r="BN748" i="62" s="1"/>
  <c r="BF748" i="62" s="1"/>
  <c r="CC748" i="62"/>
  <c r="BM748" i="62" s="1"/>
  <c r="BE748" i="62" s="1"/>
  <c r="CB748" i="62"/>
  <c r="BL748" i="62" s="1"/>
  <c r="BD748" i="62" s="1"/>
  <c r="BR748" i="62"/>
  <c r="BJ748" i="62" s="1"/>
  <c r="BQ748" i="62"/>
  <c r="BI748" i="62" s="1"/>
  <c r="BP748" i="62"/>
  <c r="BH748" i="62" s="1"/>
  <c r="BO748" i="62"/>
  <c r="BK748" i="62"/>
  <c r="BC748" i="62" s="1"/>
  <c r="FK747" i="62"/>
  <c r="FM747" i="62" s="1"/>
  <c r="FG747" i="62"/>
  <c r="FE747" i="62"/>
  <c r="FD747" i="62"/>
  <c r="FC747" i="62"/>
  <c r="FB747" i="62"/>
  <c r="FA747" i="62"/>
  <c r="ER747" i="62"/>
  <c r="EQ747" i="62"/>
  <c r="EP747" i="62"/>
  <c r="EO747" i="62"/>
  <c r="EN747" i="62"/>
  <c r="EE747" i="62"/>
  <c r="ED747" i="62"/>
  <c r="EC747" i="62"/>
  <c r="EB747" i="62"/>
  <c r="EA747" i="62"/>
  <c r="DZ747" i="62"/>
  <c r="DY747" i="62"/>
  <c r="DX747" i="62"/>
  <c r="CM747" i="62"/>
  <c r="CL747" i="62"/>
  <c r="CK747" i="62"/>
  <c r="CJ747" i="62"/>
  <c r="CD747" i="62"/>
  <c r="BN747" i="62" s="1"/>
  <c r="BF747" i="62" s="1"/>
  <c r="CC747" i="62"/>
  <c r="BM747" i="62" s="1"/>
  <c r="BE747" i="62" s="1"/>
  <c r="CB747" i="62"/>
  <c r="BL747" i="62" s="1"/>
  <c r="BD747" i="62" s="1"/>
  <c r="BR747" i="62"/>
  <c r="BJ747" i="62" s="1"/>
  <c r="BQ747" i="62"/>
  <c r="BI747" i="62" s="1"/>
  <c r="BP747" i="62"/>
  <c r="BH747" i="62" s="1"/>
  <c r="BO747" i="62"/>
  <c r="CV747" i="62" s="1"/>
  <c r="BK747" i="62"/>
  <c r="BC747" i="62" s="1"/>
  <c r="FK746" i="62"/>
  <c r="FM746" i="62" s="1"/>
  <c r="FG746" i="62"/>
  <c r="FE746" i="62"/>
  <c r="FD746" i="62"/>
  <c r="FC746" i="62"/>
  <c r="FB746" i="62"/>
  <c r="FA746" i="62"/>
  <c r="ER746" i="62"/>
  <c r="EQ746" i="62"/>
  <c r="EP746" i="62"/>
  <c r="EO746" i="62"/>
  <c r="EN746" i="62"/>
  <c r="EE746" i="62"/>
  <c r="ED746" i="62"/>
  <c r="EC746" i="62"/>
  <c r="EB746" i="62"/>
  <c r="EA746" i="62"/>
  <c r="DZ746" i="62"/>
  <c r="DY746" i="62"/>
  <c r="DX746" i="62"/>
  <c r="CM746" i="62"/>
  <c r="CL746" i="62"/>
  <c r="CK746" i="62"/>
  <c r="CJ746" i="62"/>
  <c r="CD746" i="62"/>
  <c r="BN746" i="62" s="1"/>
  <c r="BF746" i="62" s="1"/>
  <c r="CC746" i="62"/>
  <c r="BM746" i="62" s="1"/>
  <c r="BE746" i="62" s="1"/>
  <c r="CB746" i="62"/>
  <c r="BL746" i="62" s="1"/>
  <c r="BD746" i="62" s="1"/>
  <c r="BR746" i="62"/>
  <c r="BJ746" i="62" s="1"/>
  <c r="BQ746" i="62"/>
  <c r="BI746" i="62" s="1"/>
  <c r="BP746" i="62"/>
  <c r="BH746" i="62" s="1"/>
  <c r="BO746" i="62"/>
  <c r="BG746" i="62" s="1"/>
  <c r="BK746" i="62"/>
  <c r="BC746" i="62" s="1"/>
  <c r="FK745" i="62"/>
  <c r="FM745" i="62" s="1"/>
  <c r="FG745" i="62"/>
  <c r="FE745" i="62"/>
  <c r="FD745" i="62"/>
  <c r="FC745" i="62"/>
  <c r="FB745" i="62"/>
  <c r="FA745" i="62"/>
  <c r="ER745" i="62"/>
  <c r="EQ745" i="62"/>
  <c r="EP745" i="62"/>
  <c r="EO745" i="62"/>
  <c r="EN745" i="62"/>
  <c r="EE745" i="62"/>
  <c r="ED745" i="62"/>
  <c r="EC745" i="62"/>
  <c r="EB745" i="62"/>
  <c r="EA745" i="62"/>
  <c r="DZ745" i="62"/>
  <c r="DY745" i="62"/>
  <c r="DX745" i="62"/>
  <c r="CM745" i="62"/>
  <c r="CL745" i="62"/>
  <c r="CK745" i="62"/>
  <c r="CJ745" i="62"/>
  <c r="CD745" i="62"/>
  <c r="BN745" i="62" s="1"/>
  <c r="BF745" i="62" s="1"/>
  <c r="CC745" i="62"/>
  <c r="BM745" i="62" s="1"/>
  <c r="BE745" i="62" s="1"/>
  <c r="CB745" i="62"/>
  <c r="BL745" i="62" s="1"/>
  <c r="BD745" i="62" s="1"/>
  <c r="BR745" i="62"/>
  <c r="BJ745" i="62" s="1"/>
  <c r="BQ745" i="62"/>
  <c r="BI745" i="62" s="1"/>
  <c r="BP745" i="62"/>
  <c r="BH745" i="62" s="1"/>
  <c r="BO745" i="62"/>
  <c r="BK745" i="62"/>
  <c r="BC745" i="62" s="1"/>
  <c r="FK744" i="62"/>
  <c r="FM744" i="62" s="1"/>
  <c r="FG744" i="62"/>
  <c r="FE744" i="62"/>
  <c r="FD744" i="62"/>
  <c r="FC744" i="62"/>
  <c r="FB744" i="62"/>
  <c r="FA744" i="62"/>
  <c r="ER744" i="62"/>
  <c r="EQ744" i="62"/>
  <c r="EP744" i="62"/>
  <c r="EO744" i="62"/>
  <c r="EN744" i="62"/>
  <c r="EE744" i="62"/>
  <c r="ED744" i="62"/>
  <c r="EC744" i="62"/>
  <c r="EB744" i="62"/>
  <c r="EA744" i="62"/>
  <c r="DZ744" i="62"/>
  <c r="DY744" i="62"/>
  <c r="DX744" i="62"/>
  <c r="CM744" i="62"/>
  <c r="CL744" i="62"/>
  <c r="CK744" i="62"/>
  <c r="CJ744" i="62"/>
  <c r="CD744" i="62"/>
  <c r="BN744" i="62" s="1"/>
  <c r="BF744" i="62" s="1"/>
  <c r="CC744" i="62"/>
  <c r="BM744" i="62" s="1"/>
  <c r="BE744" i="62" s="1"/>
  <c r="CB744" i="62"/>
  <c r="BL744" i="62" s="1"/>
  <c r="BD744" i="62" s="1"/>
  <c r="BR744" i="62"/>
  <c r="BJ744" i="62" s="1"/>
  <c r="BQ744" i="62"/>
  <c r="BI744" i="62" s="1"/>
  <c r="BP744" i="62"/>
  <c r="BH744" i="62" s="1"/>
  <c r="BO744" i="62"/>
  <c r="BG744" i="62" s="1"/>
  <c r="BK744" i="62"/>
  <c r="BC744" i="62" s="1"/>
  <c r="FK743" i="62"/>
  <c r="FM743" i="62" s="1"/>
  <c r="FG743" i="62"/>
  <c r="FE743" i="62"/>
  <c r="FD743" i="62"/>
  <c r="FC743" i="62"/>
  <c r="FB743" i="62"/>
  <c r="FA743" i="62"/>
  <c r="ER743" i="62"/>
  <c r="EQ743" i="62"/>
  <c r="EP743" i="62"/>
  <c r="EO743" i="62"/>
  <c r="EN743" i="62"/>
  <c r="EE743" i="62"/>
  <c r="ED743" i="62"/>
  <c r="EC743" i="62"/>
  <c r="EB743" i="62"/>
  <c r="EA743" i="62"/>
  <c r="DZ743" i="62"/>
  <c r="DY743" i="62"/>
  <c r="DX743" i="62"/>
  <c r="CM743" i="62"/>
  <c r="CL743" i="62"/>
  <c r="CK743" i="62"/>
  <c r="CJ743" i="62"/>
  <c r="CD743" i="62"/>
  <c r="BN743" i="62" s="1"/>
  <c r="BF743" i="62" s="1"/>
  <c r="CC743" i="62"/>
  <c r="BM743" i="62" s="1"/>
  <c r="BE743" i="62" s="1"/>
  <c r="CB743" i="62"/>
  <c r="BL743" i="62" s="1"/>
  <c r="BD743" i="62" s="1"/>
  <c r="BR743" i="62"/>
  <c r="BJ743" i="62" s="1"/>
  <c r="BQ743" i="62"/>
  <c r="BI743" i="62" s="1"/>
  <c r="BP743" i="62"/>
  <c r="BH743" i="62" s="1"/>
  <c r="BO743" i="62"/>
  <c r="BG743" i="62" s="1"/>
  <c r="BK743" i="62"/>
  <c r="BC743" i="62" s="1"/>
  <c r="FK742" i="62"/>
  <c r="FM742" i="62" s="1"/>
  <c r="FG742" i="62"/>
  <c r="FE742" i="62"/>
  <c r="FD742" i="62"/>
  <c r="FC742" i="62"/>
  <c r="FB742" i="62"/>
  <c r="FA742" i="62"/>
  <c r="ER742" i="62"/>
  <c r="EQ742" i="62"/>
  <c r="EP742" i="62"/>
  <c r="EO742" i="62"/>
  <c r="EN742" i="62"/>
  <c r="EE742" i="62"/>
  <c r="ED742" i="62"/>
  <c r="EC742" i="62"/>
  <c r="EB742" i="62"/>
  <c r="EA742" i="62"/>
  <c r="DZ742" i="62"/>
  <c r="DY742" i="62"/>
  <c r="DX742" i="62"/>
  <c r="CM742" i="62"/>
  <c r="CL742" i="62"/>
  <c r="CK742" i="62"/>
  <c r="CJ742" i="62"/>
  <c r="CD742" i="62"/>
  <c r="BN742" i="62" s="1"/>
  <c r="BF742" i="62" s="1"/>
  <c r="CC742" i="62"/>
  <c r="BM742" i="62" s="1"/>
  <c r="BE742" i="62" s="1"/>
  <c r="CB742" i="62"/>
  <c r="BL742" i="62" s="1"/>
  <c r="BD742" i="62" s="1"/>
  <c r="BR742" i="62"/>
  <c r="BJ742" i="62" s="1"/>
  <c r="BQ742" i="62"/>
  <c r="BI742" i="62" s="1"/>
  <c r="BP742" i="62"/>
  <c r="BH742" i="62" s="1"/>
  <c r="BO742" i="62"/>
  <c r="CV742" i="62" s="1"/>
  <c r="BK742" i="62"/>
  <c r="BC742" i="62" s="1"/>
  <c r="FK741" i="62"/>
  <c r="FM741" i="62" s="1"/>
  <c r="FG741" i="62"/>
  <c r="FE741" i="62"/>
  <c r="FD741" i="62"/>
  <c r="FC741" i="62"/>
  <c r="FB741" i="62"/>
  <c r="FA741" i="62"/>
  <c r="ER741" i="62"/>
  <c r="EQ741" i="62"/>
  <c r="EP741" i="62"/>
  <c r="EO741" i="62"/>
  <c r="EN741" i="62"/>
  <c r="EE741" i="62"/>
  <c r="ED741" i="62"/>
  <c r="EC741" i="62"/>
  <c r="EB741" i="62"/>
  <c r="EA741" i="62"/>
  <c r="DZ741" i="62"/>
  <c r="DY741" i="62"/>
  <c r="DX741" i="62"/>
  <c r="CM741" i="62"/>
  <c r="CL741" i="62"/>
  <c r="CK741" i="62"/>
  <c r="CJ741" i="62"/>
  <c r="CD741" i="62"/>
  <c r="BN741" i="62" s="1"/>
  <c r="BF741" i="62" s="1"/>
  <c r="CC741" i="62"/>
  <c r="BM741" i="62" s="1"/>
  <c r="BE741" i="62" s="1"/>
  <c r="CB741" i="62"/>
  <c r="BL741" i="62" s="1"/>
  <c r="BD741" i="62" s="1"/>
  <c r="BR741" i="62"/>
  <c r="BJ741" i="62" s="1"/>
  <c r="BQ741" i="62"/>
  <c r="BI741" i="62" s="1"/>
  <c r="BP741" i="62"/>
  <c r="BH741" i="62" s="1"/>
  <c r="BO741" i="62"/>
  <c r="CV741" i="62" s="1"/>
  <c r="BK741" i="62"/>
  <c r="BC741" i="62" s="1"/>
  <c r="FK740" i="62"/>
  <c r="FM740" i="62" s="1"/>
  <c r="FG740" i="62"/>
  <c r="FE740" i="62"/>
  <c r="FD740" i="62"/>
  <c r="FC740" i="62"/>
  <c r="FB740" i="62"/>
  <c r="FA740" i="62"/>
  <c r="ER740" i="62"/>
  <c r="EQ740" i="62"/>
  <c r="EP740" i="62"/>
  <c r="EO740" i="62"/>
  <c r="EN740" i="62"/>
  <c r="EE740" i="62"/>
  <c r="ED740" i="62"/>
  <c r="EC740" i="62"/>
  <c r="EB740" i="62"/>
  <c r="EA740" i="62"/>
  <c r="DZ740" i="62"/>
  <c r="DY740" i="62"/>
  <c r="DX740" i="62"/>
  <c r="CM740" i="62"/>
  <c r="CL740" i="62"/>
  <c r="CK740" i="62"/>
  <c r="CJ740" i="62"/>
  <c r="CD740" i="62"/>
  <c r="BN740" i="62" s="1"/>
  <c r="BF740" i="62" s="1"/>
  <c r="CC740" i="62"/>
  <c r="BM740" i="62" s="1"/>
  <c r="BE740" i="62" s="1"/>
  <c r="CB740" i="62"/>
  <c r="BL740" i="62" s="1"/>
  <c r="BD740" i="62" s="1"/>
  <c r="BR740" i="62"/>
  <c r="BJ740" i="62" s="1"/>
  <c r="BQ740" i="62"/>
  <c r="BI740" i="62" s="1"/>
  <c r="BP740" i="62"/>
  <c r="BH740" i="62" s="1"/>
  <c r="BO740" i="62"/>
  <c r="BK740" i="62"/>
  <c r="BC740" i="62" s="1"/>
  <c r="FK739" i="62"/>
  <c r="FM739" i="62" s="1"/>
  <c r="FG739" i="62"/>
  <c r="FE739" i="62"/>
  <c r="FD739" i="62"/>
  <c r="FC739" i="62"/>
  <c r="FB739" i="62"/>
  <c r="FA739" i="62"/>
  <c r="ER739" i="62"/>
  <c r="EQ739" i="62"/>
  <c r="EP739" i="62"/>
  <c r="EO739" i="62"/>
  <c r="EN739" i="62"/>
  <c r="EE739" i="62"/>
  <c r="ED739" i="62"/>
  <c r="EC739" i="62"/>
  <c r="EB739" i="62"/>
  <c r="EA739" i="62"/>
  <c r="DZ739" i="62"/>
  <c r="DY739" i="62"/>
  <c r="DX739" i="62"/>
  <c r="CM739" i="62"/>
  <c r="CL739" i="62"/>
  <c r="CK739" i="62"/>
  <c r="CJ739" i="62"/>
  <c r="CD739" i="62"/>
  <c r="BN739" i="62" s="1"/>
  <c r="BF739" i="62" s="1"/>
  <c r="CC739" i="62"/>
  <c r="BM739" i="62" s="1"/>
  <c r="BE739" i="62" s="1"/>
  <c r="CB739" i="62"/>
  <c r="BL739" i="62" s="1"/>
  <c r="BD739" i="62" s="1"/>
  <c r="BR739" i="62"/>
  <c r="BJ739" i="62" s="1"/>
  <c r="BQ739" i="62"/>
  <c r="BI739" i="62" s="1"/>
  <c r="BP739" i="62"/>
  <c r="BH739" i="62" s="1"/>
  <c r="BO739" i="62"/>
  <c r="CV739" i="62" s="1"/>
  <c r="BK739" i="62"/>
  <c r="BC739" i="62" s="1"/>
  <c r="FK738" i="62"/>
  <c r="FM738" i="62" s="1"/>
  <c r="FG738" i="62"/>
  <c r="FE738" i="62"/>
  <c r="FD738" i="62"/>
  <c r="FC738" i="62"/>
  <c r="FB738" i="62"/>
  <c r="FA738" i="62"/>
  <c r="ER738" i="62"/>
  <c r="EQ738" i="62"/>
  <c r="EP738" i="62"/>
  <c r="EO738" i="62"/>
  <c r="EN738" i="62"/>
  <c r="EE738" i="62"/>
  <c r="ED738" i="62"/>
  <c r="EC738" i="62"/>
  <c r="EB738" i="62"/>
  <c r="EA738" i="62"/>
  <c r="DZ738" i="62"/>
  <c r="DY738" i="62"/>
  <c r="DX738" i="62"/>
  <c r="CM738" i="62"/>
  <c r="CL738" i="62"/>
  <c r="CK738" i="62"/>
  <c r="CJ738" i="62"/>
  <c r="CD738" i="62"/>
  <c r="BN738" i="62" s="1"/>
  <c r="CC738" i="62"/>
  <c r="BM738" i="62" s="1"/>
  <c r="BE738" i="62" s="1"/>
  <c r="CB738" i="62"/>
  <c r="BL738" i="62" s="1"/>
  <c r="BR738" i="62"/>
  <c r="BQ738" i="62"/>
  <c r="BP738" i="62"/>
  <c r="BO738" i="62"/>
  <c r="BG738" i="62" s="1"/>
  <c r="BK738" i="62"/>
  <c r="FK737" i="62"/>
  <c r="FM737" i="62" s="1"/>
  <c r="FG737" i="62"/>
  <c r="FE737" i="62"/>
  <c r="FD737" i="62"/>
  <c r="FC737" i="62"/>
  <c r="FB737" i="62"/>
  <c r="FA737" i="62"/>
  <c r="ER737" i="62"/>
  <c r="EQ737" i="62"/>
  <c r="EP737" i="62"/>
  <c r="EO737" i="62"/>
  <c r="EN737" i="62"/>
  <c r="EE737" i="62"/>
  <c r="ED737" i="62"/>
  <c r="EC737" i="62"/>
  <c r="EB737" i="62"/>
  <c r="EA737" i="62"/>
  <c r="DZ737" i="62"/>
  <c r="DY737" i="62"/>
  <c r="DX737" i="62"/>
  <c r="CM737" i="62"/>
  <c r="CL737" i="62"/>
  <c r="CK737" i="62"/>
  <c r="CJ737" i="62"/>
  <c r="CD737" i="62"/>
  <c r="BN737" i="62" s="1"/>
  <c r="BF737" i="62" s="1"/>
  <c r="CC737" i="62"/>
  <c r="BM737" i="62" s="1"/>
  <c r="BE737" i="62" s="1"/>
  <c r="CB737" i="62"/>
  <c r="BL737" i="62" s="1"/>
  <c r="BD737" i="62" s="1"/>
  <c r="BR737" i="62"/>
  <c r="BJ737" i="62" s="1"/>
  <c r="BQ737" i="62"/>
  <c r="BI737" i="62" s="1"/>
  <c r="BP737" i="62"/>
  <c r="BH737" i="62" s="1"/>
  <c r="BO737" i="62"/>
  <c r="BG737" i="62" s="1"/>
  <c r="BK737" i="62"/>
  <c r="BC737" i="62" s="1"/>
  <c r="FK736" i="62"/>
  <c r="FM736" i="62" s="1"/>
  <c r="FG736" i="62"/>
  <c r="FE736" i="62"/>
  <c r="FD736" i="62"/>
  <c r="FC736" i="62"/>
  <c r="FB736" i="62"/>
  <c r="FA736" i="62"/>
  <c r="ER736" i="62"/>
  <c r="EQ736" i="62"/>
  <c r="EP736" i="62"/>
  <c r="EO736" i="62"/>
  <c r="EN736" i="62"/>
  <c r="EE736" i="62"/>
  <c r="ED736" i="62"/>
  <c r="EC736" i="62"/>
  <c r="EB736" i="62"/>
  <c r="EA736" i="62"/>
  <c r="DZ736" i="62"/>
  <c r="DY736" i="62"/>
  <c r="DX736" i="62"/>
  <c r="CM736" i="62"/>
  <c r="CL736" i="62"/>
  <c r="CK736" i="62"/>
  <c r="CJ736" i="62"/>
  <c r="CD736" i="62"/>
  <c r="BN736" i="62" s="1"/>
  <c r="BF736" i="62" s="1"/>
  <c r="CC736" i="62"/>
  <c r="BM736" i="62" s="1"/>
  <c r="BE736" i="62" s="1"/>
  <c r="CB736" i="62"/>
  <c r="BL736" i="62" s="1"/>
  <c r="BD736" i="62" s="1"/>
  <c r="BR736" i="62"/>
  <c r="BJ736" i="62" s="1"/>
  <c r="BQ736" i="62"/>
  <c r="BI736" i="62" s="1"/>
  <c r="BP736" i="62"/>
  <c r="BH736" i="62" s="1"/>
  <c r="BO736" i="62"/>
  <c r="BG736" i="62" s="1"/>
  <c r="BK736" i="62"/>
  <c r="BC736" i="62" s="1"/>
  <c r="FK735" i="62"/>
  <c r="FM735" i="62" s="1"/>
  <c r="FG735" i="62"/>
  <c r="FE735" i="62"/>
  <c r="FD735" i="62"/>
  <c r="FC735" i="62"/>
  <c r="FB735" i="62"/>
  <c r="FA735" i="62"/>
  <c r="ER735" i="62"/>
  <c r="EQ735" i="62"/>
  <c r="EP735" i="62"/>
  <c r="EO735" i="62"/>
  <c r="EN735" i="62"/>
  <c r="EE735" i="62"/>
  <c r="ED735" i="62"/>
  <c r="EC735" i="62"/>
  <c r="EB735" i="62"/>
  <c r="EA735" i="62"/>
  <c r="DZ735" i="62"/>
  <c r="DY735" i="62"/>
  <c r="DX735" i="62"/>
  <c r="CM735" i="62"/>
  <c r="CL735" i="62"/>
  <c r="CK735" i="62"/>
  <c r="CJ735" i="62"/>
  <c r="CD735" i="62"/>
  <c r="BN735" i="62" s="1"/>
  <c r="BF735" i="62" s="1"/>
  <c r="CC735" i="62"/>
  <c r="BM735" i="62" s="1"/>
  <c r="BE735" i="62" s="1"/>
  <c r="CB735" i="62"/>
  <c r="BL735" i="62" s="1"/>
  <c r="BD735" i="62" s="1"/>
  <c r="BR735" i="62"/>
  <c r="BJ735" i="62" s="1"/>
  <c r="BQ735" i="62"/>
  <c r="BI735" i="62" s="1"/>
  <c r="BP735" i="62"/>
  <c r="BH735" i="62" s="1"/>
  <c r="BO735" i="62"/>
  <c r="CV735" i="62" s="1"/>
  <c r="BK735" i="62"/>
  <c r="BC735" i="62" s="1"/>
  <c r="FK734" i="62"/>
  <c r="FM734" i="62" s="1"/>
  <c r="FG734" i="62"/>
  <c r="FE734" i="62"/>
  <c r="FD734" i="62"/>
  <c r="FC734" i="62"/>
  <c r="FB734" i="62"/>
  <c r="FA734" i="62"/>
  <c r="ER734" i="62"/>
  <c r="EQ734" i="62"/>
  <c r="EP734" i="62"/>
  <c r="EO734" i="62"/>
  <c r="EN734" i="62"/>
  <c r="EE734" i="62"/>
  <c r="ED734" i="62"/>
  <c r="EC734" i="62"/>
  <c r="EB734" i="62"/>
  <c r="EA734" i="62"/>
  <c r="DZ734" i="62"/>
  <c r="DY734" i="62"/>
  <c r="DX734" i="62"/>
  <c r="CM734" i="62"/>
  <c r="CL734" i="62"/>
  <c r="CK734" i="62"/>
  <c r="CJ734" i="62"/>
  <c r="CD734" i="62"/>
  <c r="BN734" i="62" s="1"/>
  <c r="BF734" i="62" s="1"/>
  <c r="CC734" i="62"/>
  <c r="BM734" i="62" s="1"/>
  <c r="BE734" i="62" s="1"/>
  <c r="CB734" i="62"/>
  <c r="BL734" i="62" s="1"/>
  <c r="BD734" i="62" s="1"/>
  <c r="BR734" i="62"/>
  <c r="BJ734" i="62" s="1"/>
  <c r="BQ734" i="62"/>
  <c r="BI734" i="62" s="1"/>
  <c r="BP734" i="62"/>
  <c r="BH734" i="62" s="1"/>
  <c r="BO734" i="62"/>
  <c r="BG734" i="62" s="1"/>
  <c r="BK734" i="62"/>
  <c r="BC734" i="62" s="1"/>
  <c r="FK733" i="62"/>
  <c r="FM733" i="62" s="1"/>
  <c r="FG733" i="62"/>
  <c r="FE733" i="62"/>
  <c r="FD733" i="62"/>
  <c r="FC733" i="62"/>
  <c r="FB733" i="62"/>
  <c r="FA733" i="62"/>
  <c r="ER733" i="62"/>
  <c r="EQ733" i="62"/>
  <c r="EP733" i="62"/>
  <c r="EO733" i="62"/>
  <c r="EN733" i="62"/>
  <c r="EE733" i="62"/>
  <c r="ED733" i="62"/>
  <c r="EC733" i="62"/>
  <c r="EB733" i="62"/>
  <c r="EA733" i="62"/>
  <c r="DZ733" i="62"/>
  <c r="DY733" i="62"/>
  <c r="DX733" i="62"/>
  <c r="CM733" i="62"/>
  <c r="CL733" i="62"/>
  <c r="CK733" i="62"/>
  <c r="CJ733" i="62"/>
  <c r="CD733" i="62"/>
  <c r="BN733" i="62" s="1"/>
  <c r="BF733" i="62" s="1"/>
  <c r="CC733" i="62"/>
  <c r="BM733" i="62" s="1"/>
  <c r="BE733" i="62" s="1"/>
  <c r="CB733" i="62"/>
  <c r="BL733" i="62" s="1"/>
  <c r="BD733" i="62" s="1"/>
  <c r="BR733" i="62"/>
  <c r="BJ733" i="62" s="1"/>
  <c r="BQ733" i="62"/>
  <c r="BI733" i="62" s="1"/>
  <c r="BP733" i="62"/>
  <c r="BH733" i="62" s="1"/>
  <c r="BO733" i="62"/>
  <c r="BG733" i="62" s="1"/>
  <c r="BK733" i="62"/>
  <c r="BC733" i="62" s="1"/>
  <c r="FK732" i="62"/>
  <c r="FM732" i="62" s="1"/>
  <c r="FG732" i="62"/>
  <c r="FE732" i="62"/>
  <c r="FD732" i="62"/>
  <c r="FC732" i="62"/>
  <c r="FB732" i="62"/>
  <c r="FA732" i="62"/>
  <c r="ER732" i="62"/>
  <c r="EQ732" i="62"/>
  <c r="EP732" i="62"/>
  <c r="EO732" i="62"/>
  <c r="EN732" i="62"/>
  <c r="EE732" i="62"/>
  <c r="ED732" i="62"/>
  <c r="EC732" i="62"/>
  <c r="EB732" i="62"/>
  <c r="EA732" i="62"/>
  <c r="DZ732" i="62"/>
  <c r="DY732" i="62"/>
  <c r="DX732" i="62"/>
  <c r="CM732" i="62"/>
  <c r="CL732" i="62"/>
  <c r="CK732" i="62"/>
  <c r="CJ732" i="62"/>
  <c r="CD732" i="62"/>
  <c r="BN732" i="62" s="1"/>
  <c r="BF732" i="62" s="1"/>
  <c r="CC732" i="62"/>
  <c r="BM732" i="62" s="1"/>
  <c r="BE732" i="62" s="1"/>
  <c r="CB732" i="62"/>
  <c r="BL732" i="62" s="1"/>
  <c r="BD732" i="62" s="1"/>
  <c r="BR732" i="62"/>
  <c r="BQ732" i="62"/>
  <c r="BI732" i="62" s="1"/>
  <c r="BP732" i="62"/>
  <c r="BH732" i="62" s="1"/>
  <c r="BO732" i="62"/>
  <c r="CV732" i="62" s="1"/>
  <c r="BK732" i="62"/>
  <c r="BC732" i="62" s="1"/>
  <c r="BJ732" i="62"/>
  <c r="BG732" i="62"/>
  <c r="FK731" i="62"/>
  <c r="FM731" i="62" s="1"/>
  <c r="FG731" i="62"/>
  <c r="FE731" i="62"/>
  <c r="FD731" i="62"/>
  <c r="FC731" i="62"/>
  <c r="FB731" i="62"/>
  <c r="FA731" i="62"/>
  <c r="ER731" i="62"/>
  <c r="EQ731" i="62"/>
  <c r="EP731" i="62"/>
  <c r="EO731" i="62"/>
  <c r="EN731" i="62"/>
  <c r="EE731" i="62"/>
  <c r="ED731" i="62"/>
  <c r="EC731" i="62"/>
  <c r="EB731" i="62"/>
  <c r="EA731" i="62"/>
  <c r="DZ731" i="62"/>
  <c r="DY731" i="62"/>
  <c r="DX731" i="62"/>
  <c r="CM731" i="62"/>
  <c r="CL731" i="62"/>
  <c r="CK731" i="62"/>
  <c r="CJ731" i="62"/>
  <c r="CD731" i="62"/>
  <c r="BN731" i="62" s="1"/>
  <c r="BF731" i="62" s="1"/>
  <c r="CC731" i="62"/>
  <c r="BM731" i="62" s="1"/>
  <c r="BE731" i="62" s="1"/>
  <c r="CB731" i="62"/>
  <c r="BL731" i="62" s="1"/>
  <c r="BD731" i="62" s="1"/>
  <c r="BR731" i="62"/>
  <c r="BJ731" i="62" s="1"/>
  <c r="BQ731" i="62"/>
  <c r="BI731" i="62" s="1"/>
  <c r="BP731" i="62"/>
  <c r="BH731" i="62" s="1"/>
  <c r="BO731" i="62"/>
  <c r="CV731" i="62" s="1"/>
  <c r="CN731" i="62" s="1"/>
  <c r="BK731" i="62"/>
  <c r="BC731" i="62" s="1"/>
  <c r="FK730" i="62"/>
  <c r="FM730" i="62" s="1"/>
  <c r="FG730" i="62"/>
  <c r="FE730" i="62"/>
  <c r="FD730" i="62"/>
  <c r="FC730" i="62"/>
  <c r="FB730" i="62"/>
  <c r="FA730" i="62"/>
  <c r="ER730" i="62"/>
  <c r="EQ730" i="62"/>
  <c r="EP730" i="62"/>
  <c r="EO730" i="62"/>
  <c r="EN730" i="62"/>
  <c r="EE730" i="62"/>
  <c r="ED730" i="62"/>
  <c r="EC730" i="62"/>
  <c r="EB730" i="62"/>
  <c r="EA730" i="62"/>
  <c r="DZ730" i="62"/>
  <c r="DY730" i="62"/>
  <c r="DX730" i="62"/>
  <c r="CM730" i="62"/>
  <c r="CL730" i="62"/>
  <c r="CK730" i="62"/>
  <c r="CJ730" i="62"/>
  <c r="CD730" i="62"/>
  <c r="BN730" i="62" s="1"/>
  <c r="BF730" i="62" s="1"/>
  <c r="CC730" i="62"/>
  <c r="BM730" i="62" s="1"/>
  <c r="BE730" i="62" s="1"/>
  <c r="CB730" i="62"/>
  <c r="BL730" i="62" s="1"/>
  <c r="BD730" i="62" s="1"/>
  <c r="BR730" i="62"/>
  <c r="BJ730" i="62" s="1"/>
  <c r="BQ730" i="62"/>
  <c r="BI730" i="62" s="1"/>
  <c r="BP730" i="62"/>
  <c r="BH730" i="62" s="1"/>
  <c r="BO730" i="62"/>
  <c r="BG730" i="62" s="1"/>
  <c r="BK730" i="62"/>
  <c r="BC730" i="62" s="1"/>
  <c r="FK729" i="62"/>
  <c r="FM729" i="62" s="1"/>
  <c r="FG729" i="62"/>
  <c r="FE729" i="62"/>
  <c r="FD729" i="62"/>
  <c r="FC729" i="62"/>
  <c r="FB729" i="62"/>
  <c r="FA729" i="62"/>
  <c r="ER729" i="62"/>
  <c r="EQ729" i="62"/>
  <c r="EP729" i="62"/>
  <c r="EO729" i="62"/>
  <c r="EN729" i="62"/>
  <c r="EE729" i="62"/>
  <c r="ED729" i="62"/>
  <c r="EC729" i="62"/>
  <c r="EB729" i="62"/>
  <c r="EA729" i="62"/>
  <c r="DZ729" i="62"/>
  <c r="DY729" i="62"/>
  <c r="DX729" i="62"/>
  <c r="CM729" i="62"/>
  <c r="CL729" i="62"/>
  <c r="CK729" i="62"/>
  <c r="CJ729" i="62"/>
  <c r="CD729" i="62"/>
  <c r="BN729" i="62" s="1"/>
  <c r="BF729" i="62" s="1"/>
  <c r="CC729" i="62"/>
  <c r="BM729" i="62" s="1"/>
  <c r="BE729" i="62" s="1"/>
  <c r="CB729" i="62"/>
  <c r="BL729" i="62" s="1"/>
  <c r="BD729" i="62" s="1"/>
  <c r="BR729" i="62"/>
  <c r="BJ729" i="62" s="1"/>
  <c r="BQ729" i="62"/>
  <c r="BI729" i="62" s="1"/>
  <c r="BP729" i="62"/>
  <c r="BH729" i="62" s="1"/>
  <c r="BO729" i="62"/>
  <c r="CV729" i="62" s="1"/>
  <c r="BK729" i="62"/>
  <c r="BC729" i="62" s="1"/>
  <c r="FK728" i="62"/>
  <c r="FM728" i="62" s="1"/>
  <c r="FG728" i="62"/>
  <c r="FE728" i="62"/>
  <c r="FD728" i="62"/>
  <c r="FC728" i="62"/>
  <c r="FB728" i="62"/>
  <c r="FA728" i="62"/>
  <c r="ER728" i="62"/>
  <c r="EQ728" i="62"/>
  <c r="EP728" i="62"/>
  <c r="EO728" i="62"/>
  <c r="EN728" i="62"/>
  <c r="EE728" i="62"/>
  <c r="ED728" i="62"/>
  <c r="EC728" i="62"/>
  <c r="EB728" i="62"/>
  <c r="EA728" i="62"/>
  <c r="DZ728" i="62"/>
  <c r="DY728" i="62"/>
  <c r="DX728" i="62"/>
  <c r="CM728" i="62"/>
  <c r="CL728" i="62"/>
  <c r="CK728" i="62"/>
  <c r="CJ728" i="62"/>
  <c r="CD728" i="62"/>
  <c r="BN728" i="62" s="1"/>
  <c r="BF728" i="62" s="1"/>
  <c r="CC728" i="62"/>
  <c r="BM728" i="62" s="1"/>
  <c r="BE728" i="62" s="1"/>
  <c r="CB728" i="62"/>
  <c r="BL728" i="62" s="1"/>
  <c r="BD728" i="62" s="1"/>
  <c r="BR728" i="62"/>
  <c r="BJ728" i="62" s="1"/>
  <c r="BQ728" i="62"/>
  <c r="BI728" i="62" s="1"/>
  <c r="BP728" i="62"/>
  <c r="BH728" i="62" s="1"/>
  <c r="BO728" i="62"/>
  <c r="CV728" i="62" s="1"/>
  <c r="BK728" i="62"/>
  <c r="BC728" i="62" s="1"/>
  <c r="FK727" i="62"/>
  <c r="FM727" i="62" s="1"/>
  <c r="FG727" i="62"/>
  <c r="FE727" i="62"/>
  <c r="FD727" i="62"/>
  <c r="FC727" i="62"/>
  <c r="FB727" i="62"/>
  <c r="FA727" i="62"/>
  <c r="ER727" i="62"/>
  <c r="EQ727" i="62"/>
  <c r="EP727" i="62"/>
  <c r="EO727" i="62"/>
  <c r="EN727" i="62"/>
  <c r="EE727" i="62"/>
  <c r="ED727" i="62"/>
  <c r="EC727" i="62"/>
  <c r="EB727" i="62"/>
  <c r="EA727" i="62"/>
  <c r="DZ727" i="62"/>
  <c r="DY727" i="62"/>
  <c r="DX727" i="62"/>
  <c r="CM727" i="62"/>
  <c r="CL727" i="62"/>
  <c r="CK727" i="62"/>
  <c r="CJ727" i="62"/>
  <c r="CD727" i="62"/>
  <c r="BN727" i="62" s="1"/>
  <c r="BF727" i="62" s="1"/>
  <c r="CC727" i="62"/>
  <c r="BM727" i="62" s="1"/>
  <c r="BE727" i="62" s="1"/>
  <c r="CB727" i="62"/>
  <c r="BL727" i="62" s="1"/>
  <c r="BD727" i="62" s="1"/>
  <c r="BR727" i="62"/>
  <c r="BJ727" i="62" s="1"/>
  <c r="BQ727" i="62"/>
  <c r="BI727" i="62" s="1"/>
  <c r="BP727" i="62"/>
  <c r="BH727" i="62" s="1"/>
  <c r="BO727" i="62"/>
  <c r="CV727" i="62" s="1"/>
  <c r="CN727" i="62" s="1"/>
  <c r="BK727" i="62"/>
  <c r="BC727" i="62" s="1"/>
  <c r="FK726" i="62"/>
  <c r="FM726" i="62" s="1"/>
  <c r="FG726" i="62"/>
  <c r="FE726" i="62"/>
  <c r="FD726" i="62"/>
  <c r="FC726" i="62"/>
  <c r="FB726" i="62"/>
  <c r="FA726" i="62"/>
  <c r="ER726" i="62"/>
  <c r="EQ726" i="62"/>
  <c r="EP726" i="62"/>
  <c r="EO726" i="62"/>
  <c r="EN726" i="62"/>
  <c r="EE726" i="62"/>
  <c r="ED726" i="62"/>
  <c r="EC726" i="62"/>
  <c r="EB726" i="62"/>
  <c r="EA726" i="62"/>
  <c r="DZ726" i="62"/>
  <c r="DY726" i="62"/>
  <c r="DX726" i="62"/>
  <c r="CM726" i="62"/>
  <c r="CL726" i="62"/>
  <c r="CK726" i="62"/>
  <c r="CJ726" i="62"/>
  <c r="CD726" i="62"/>
  <c r="BN726" i="62" s="1"/>
  <c r="BF726" i="62" s="1"/>
  <c r="CC726" i="62"/>
  <c r="BM726" i="62" s="1"/>
  <c r="BE726" i="62" s="1"/>
  <c r="CB726" i="62"/>
  <c r="BL726" i="62" s="1"/>
  <c r="BD726" i="62" s="1"/>
  <c r="BR726" i="62"/>
  <c r="BJ726" i="62" s="1"/>
  <c r="BQ726" i="62"/>
  <c r="BI726" i="62" s="1"/>
  <c r="BP726" i="62"/>
  <c r="BH726" i="62" s="1"/>
  <c r="BO726" i="62"/>
  <c r="BG726" i="62" s="1"/>
  <c r="BK726" i="62"/>
  <c r="BC726" i="62" s="1"/>
  <c r="FK725" i="62"/>
  <c r="FM725" i="62" s="1"/>
  <c r="FG725" i="62"/>
  <c r="FE725" i="62"/>
  <c r="FD725" i="62"/>
  <c r="FC725" i="62"/>
  <c r="FB725" i="62"/>
  <c r="FA725" i="62"/>
  <c r="ER725" i="62"/>
  <c r="EQ725" i="62"/>
  <c r="EP725" i="62"/>
  <c r="EO725" i="62"/>
  <c r="EN725" i="62"/>
  <c r="EE725" i="62"/>
  <c r="ED725" i="62"/>
  <c r="EC725" i="62"/>
  <c r="EB725" i="62"/>
  <c r="EA725" i="62"/>
  <c r="DZ725" i="62"/>
  <c r="DY725" i="62"/>
  <c r="DX725" i="62"/>
  <c r="CM725" i="62"/>
  <c r="CL725" i="62"/>
  <c r="CK725" i="62"/>
  <c r="CJ725" i="62"/>
  <c r="CD725" i="62"/>
  <c r="BN725" i="62" s="1"/>
  <c r="BF725" i="62" s="1"/>
  <c r="CC725" i="62"/>
  <c r="BM725" i="62" s="1"/>
  <c r="BE725" i="62" s="1"/>
  <c r="CB725" i="62"/>
  <c r="BL725" i="62" s="1"/>
  <c r="BD725" i="62" s="1"/>
  <c r="BR725" i="62"/>
  <c r="BJ725" i="62" s="1"/>
  <c r="BQ725" i="62"/>
  <c r="BI725" i="62" s="1"/>
  <c r="BP725" i="62"/>
  <c r="BH725" i="62" s="1"/>
  <c r="BO725" i="62"/>
  <c r="BG725" i="62" s="1"/>
  <c r="BK725" i="62"/>
  <c r="BC725" i="62" s="1"/>
  <c r="FK724" i="62"/>
  <c r="FM724" i="62" s="1"/>
  <c r="FG724" i="62"/>
  <c r="FE724" i="62"/>
  <c r="FD724" i="62"/>
  <c r="FC724" i="62"/>
  <c r="FB724" i="62"/>
  <c r="FA724" i="62"/>
  <c r="ER724" i="62"/>
  <c r="EQ724" i="62"/>
  <c r="EP724" i="62"/>
  <c r="EO724" i="62"/>
  <c r="EN724" i="62"/>
  <c r="EE724" i="62"/>
  <c r="ED724" i="62"/>
  <c r="EC724" i="62"/>
  <c r="EB724" i="62"/>
  <c r="EA724" i="62"/>
  <c r="DZ724" i="62"/>
  <c r="DY724" i="62"/>
  <c r="DX724" i="62"/>
  <c r="CM724" i="62"/>
  <c r="CL724" i="62"/>
  <c r="CK724" i="62"/>
  <c r="CJ724" i="62"/>
  <c r="CD724" i="62"/>
  <c r="BN724" i="62" s="1"/>
  <c r="BF724" i="62" s="1"/>
  <c r="CC724" i="62"/>
  <c r="BM724" i="62" s="1"/>
  <c r="BE724" i="62" s="1"/>
  <c r="CB724" i="62"/>
  <c r="BL724" i="62" s="1"/>
  <c r="BD724" i="62" s="1"/>
  <c r="BR724" i="62"/>
  <c r="BJ724" i="62" s="1"/>
  <c r="BQ724" i="62"/>
  <c r="BI724" i="62" s="1"/>
  <c r="BP724" i="62"/>
  <c r="BH724" i="62" s="1"/>
  <c r="BO724" i="62"/>
  <c r="BG724" i="62" s="1"/>
  <c r="BK724" i="62"/>
  <c r="BC724" i="62" s="1"/>
  <c r="FK723" i="62"/>
  <c r="FM723" i="62" s="1"/>
  <c r="FG723" i="62"/>
  <c r="FE723" i="62"/>
  <c r="FD723" i="62"/>
  <c r="FC723" i="62"/>
  <c r="FB723" i="62"/>
  <c r="FA723" i="62"/>
  <c r="ER723" i="62"/>
  <c r="EQ723" i="62"/>
  <c r="EP723" i="62"/>
  <c r="EO723" i="62"/>
  <c r="EN723" i="62"/>
  <c r="EE723" i="62"/>
  <c r="ED723" i="62"/>
  <c r="EC723" i="62"/>
  <c r="EB723" i="62"/>
  <c r="EA723" i="62"/>
  <c r="DZ723" i="62"/>
  <c r="DY723" i="62"/>
  <c r="DX723" i="62"/>
  <c r="CM723" i="62"/>
  <c r="CL723" i="62"/>
  <c r="CK723" i="62"/>
  <c r="CJ723" i="62"/>
  <c r="CD723" i="62"/>
  <c r="BN723" i="62" s="1"/>
  <c r="BF723" i="62" s="1"/>
  <c r="CC723" i="62"/>
  <c r="BM723" i="62" s="1"/>
  <c r="BE723" i="62" s="1"/>
  <c r="CB723" i="62"/>
  <c r="BL723" i="62" s="1"/>
  <c r="BD723" i="62" s="1"/>
  <c r="BR723" i="62"/>
  <c r="BJ723" i="62" s="1"/>
  <c r="BQ723" i="62"/>
  <c r="BI723" i="62" s="1"/>
  <c r="BP723" i="62"/>
  <c r="BH723" i="62" s="1"/>
  <c r="BO723" i="62"/>
  <c r="BG723" i="62" s="1"/>
  <c r="BK723" i="62"/>
  <c r="BC723" i="62" s="1"/>
  <c r="FK722" i="62"/>
  <c r="FM722" i="62" s="1"/>
  <c r="FG722" i="62"/>
  <c r="FE722" i="62"/>
  <c r="FD722" i="62"/>
  <c r="FC722" i="62"/>
  <c r="FB722" i="62"/>
  <c r="FA722" i="62"/>
  <c r="ER722" i="62"/>
  <c r="EQ722" i="62"/>
  <c r="EP722" i="62"/>
  <c r="EO722" i="62"/>
  <c r="EN722" i="62"/>
  <c r="EE722" i="62"/>
  <c r="ED722" i="62"/>
  <c r="EC722" i="62"/>
  <c r="EB722" i="62"/>
  <c r="EA722" i="62"/>
  <c r="DZ722" i="62"/>
  <c r="DY722" i="62"/>
  <c r="DX722" i="62"/>
  <c r="CM722" i="62"/>
  <c r="CL722" i="62"/>
  <c r="CK722" i="62"/>
  <c r="CJ722" i="62"/>
  <c r="CD722" i="62"/>
  <c r="BN722" i="62" s="1"/>
  <c r="CC722" i="62"/>
  <c r="BM722" i="62" s="1"/>
  <c r="CB722" i="62"/>
  <c r="BL722" i="62" s="1"/>
  <c r="BR722" i="62"/>
  <c r="BJ722" i="62" s="1"/>
  <c r="BQ722" i="62"/>
  <c r="BI722" i="62" s="1"/>
  <c r="BP722" i="62"/>
  <c r="BO722" i="62"/>
  <c r="BK722" i="62"/>
  <c r="FK721" i="62"/>
  <c r="FM721" i="62" s="1"/>
  <c r="FG721" i="62"/>
  <c r="FE721" i="62"/>
  <c r="FD721" i="62"/>
  <c r="FC721" i="62"/>
  <c r="FB721" i="62"/>
  <c r="FA721" i="62"/>
  <c r="ER721" i="62"/>
  <c r="EQ721" i="62"/>
  <c r="EP721" i="62"/>
  <c r="EO721" i="62"/>
  <c r="EN721" i="62"/>
  <c r="EE721" i="62"/>
  <c r="ED721" i="62"/>
  <c r="EC721" i="62"/>
  <c r="EB721" i="62"/>
  <c r="EA721" i="62"/>
  <c r="DZ721" i="62"/>
  <c r="DY721" i="62"/>
  <c r="DX721" i="62"/>
  <c r="CM721" i="62"/>
  <c r="CL721" i="62"/>
  <c r="CK721" i="62"/>
  <c r="CJ721" i="62"/>
  <c r="CD721" i="62"/>
  <c r="BN721" i="62" s="1"/>
  <c r="BF721" i="62" s="1"/>
  <c r="CC721" i="62"/>
  <c r="BM721" i="62" s="1"/>
  <c r="BE721" i="62" s="1"/>
  <c r="CB721" i="62"/>
  <c r="BL721" i="62" s="1"/>
  <c r="BD721" i="62" s="1"/>
  <c r="BR721" i="62"/>
  <c r="BJ721" i="62" s="1"/>
  <c r="BQ721" i="62"/>
  <c r="BI721" i="62" s="1"/>
  <c r="BP721" i="62"/>
  <c r="BH721" i="62" s="1"/>
  <c r="BO721" i="62"/>
  <c r="BK721" i="62"/>
  <c r="BC721" i="62" s="1"/>
  <c r="FK720" i="62"/>
  <c r="FM720" i="62" s="1"/>
  <c r="FG720" i="62"/>
  <c r="FE720" i="62"/>
  <c r="FD720" i="62"/>
  <c r="FC720" i="62"/>
  <c r="FB720" i="62"/>
  <c r="FA720" i="62"/>
  <c r="ER720" i="62"/>
  <c r="EQ720" i="62"/>
  <c r="EP720" i="62"/>
  <c r="EO720" i="62"/>
  <c r="EN720" i="62"/>
  <c r="EE720" i="62"/>
  <c r="ED720" i="62"/>
  <c r="EC720" i="62"/>
  <c r="EB720" i="62"/>
  <c r="EA720" i="62"/>
  <c r="DZ720" i="62"/>
  <c r="DY720" i="62"/>
  <c r="DX720" i="62"/>
  <c r="CM720" i="62"/>
  <c r="CL720" i="62"/>
  <c r="CK720" i="62"/>
  <c r="CJ720" i="62"/>
  <c r="CD720" i="62"/>
  <c r="BN720" i="62" s="1"/>
  <c r="BF720" i="62" s="1"/>
  <c r="CC720" i="62"/>
  <c r="BM720" i="62" s="1"/>
  <c r="BE720" i="62" s="1"/>
  <c r="CB720" i="62"/>
  <c r="BL720" i="62" s="1"/>
  <c r="BD720" i="62" s="1"/>
  <c r="BR720" i="62"/>
  <c r="BJ720" i="62" s="1"/>
  <c r="BQ720" i="62"/>
  <c r="BI720" i="62" s="1"/>
  <c r="BP720" i="62"/>
  <c r="BH720" i="62" s="1"/>
  <c r="BO720" i="62"/>
  <c r="CV720" i="62" s="1"/>
  <c r="BK720" i="62"/>
  <c r="BC720" i="62" s="1"/>
  <c r="FK719" i="62"/>
  <c r="FM719" i="62" s="1"/>
  <c r="FG719" i="62"/>
  <c r="FE719" i="62"/>
  <c r="FD719" i="62"/>
  <c r="FC719" i="62"/>
  <c r="FB719" i="62"/>
  <c r="FA719" i="62"/>
  <c r="ER719" i="62"/>
  <c r="EQ719" i="62"/>
  <c r="EP719" i="62"/>
  <c r="EO719" i="62"/>
  <c r="EN719" i="62"/>
  <c r="EE719" i="62"/>
  <c r="ED719" i="62"/>
  <c r="EC719" i="62"/>
  <c r="EB719" i="62"/>
  <c r="EA719" i="62"/>
  <c r="DZ719" i="62"/>
  <c r="DY719" i="62"/>
  <c r="DX719" i="62"/>
  <c r="CM719" i="62"/>
  <c r="CL719" i="62"/>
  <c r="CK719" i="62"/>
  <c r="CJ719" i="62"/>
  <c r="CD719" i="62"/>
  <c r="BN719" i="62" s="1"/>
  <c r="BF719" i="62" s="1"/>
  <c r="CC719" i="62"/>
  <c r="BM719" i="62" s="1"/>
  <c r="BE719" i="62" s="1"/>
  <c r="DR719" i="62" s="1"/>
  <c r="CB719" i="62"/>
  <c r="BL719" i="62" s="1"/>
  <c r="BD719" i="62" s="1"/>
  <c r="BR719" i="62"/>
  <c r="BJ719" i="62" s="1"/>
  <c r="BQ719" i="62"/>
  <c r="BI719" i="62" s="1"/>
  <c r="BP719" i="62"/>
  <c r="BH719" i="62" s="1"/>
  <c r="BO719" i="62"/>
  <c r="CV719" i="62" s="1"/>
  <c r="BK719" i="62"/>
  <c r="BC719" i="62" s="1"/>
  <c r="FK718" i="62"/>
  <c r="FM718" i="62" s="1"/>
  <c r="FG718" i="62"/>
  <c r="FE718" i="62"/>
  <c r="FD718" i="62"/>
  <c r="FC718" i="62"/>
  <c r="FB718" i="62"/>
  <c r="FA718" i="62"/>
  <c r="ER718" i="62"/>
  <c r="EQ718" i="62"/>
  <c r="EP718" i="62"/>
  <c r="EO718" i="62"/>
  <c r="EN718" i="62"/>
  <c r="EE718" i="62"/>
  <c r="ED718" i="62"/>
  <c r="EC718" i="62"/>
  <c r="EB718" i="62"/>
  <c r="EA718" i="62"/>
  <c r="DZ718" i="62"/>
  <c r="DY718" i="62"/>
  <c r="DX718" i="62"/>
  <c r="CM718" i="62"/>
  <c r="CL718" i="62"/>
  <c r="CK718" i="62"/>
  <c r="CJ718" i="62"/>
  <c r="CD718" i="62"/>
  <c r="BN718" i="62" s="1"/>
  <c r="BF718" i="62" s="1"/>
  <c r="CC718" i="62"/>
  <c r="BM718" i="62" s="1"/>
  <c r="BE718" i="62" s="1"/>
  <c r="CB718" i="62"/>
  <c r="BL718" i="62" s="1"/>
  <c r="BD718" i="62" s="1"/>
  <c r="BR718" i="62"/>
  <c r="BJ718" i="62" s="1"/>
  <c r="BQ718" i="62"/>
  <c r="BI718" i="62" s="1"/>
  <c r="BP718" i="62"/>
  <c r="BH718" i="62" s="1"/>
  <c r="BO718" i="62"/>
  <c r="BK718" i="62"/>
  <c r="BC718" i="62" s="1"/>
  <c r="FK717" i="62"/>
  <c r="FM717" i="62" s="1"/>
  <c r="FG717" i="62"/>
  <c r="FE717" i="62"/>
  <c r="FD717" i="62"/>
  <c r="FC717" i="62"/>
  <c r="FB717" i="62"/>
  <c r="FA717" i="62"/>
  <c r="ER717" i="62"/>
  <c r="EQ717" i="62"/>
  <c r="EP717" i="62"/>
  <c r="EO717" i="62"/>
  <c r="EN717" i="62"/>
  <c r="EE717" i="62"/>
  <c r="ED717" i="62"/>
  <c r="EC717" i="62"/>
  <c r="EB717" i="62"/>
  <c r="EA717" i="62"/>
  <c r="DZ717" i="62"/>
  <c r="DY717" i="62"/>
  <c r="DX717" i="62"/>
  <c r="CM717" i="62"/>
  <c r="CL717" i="62"/>
  <c r="CK717" i="62"/>
  <c r="CJ717" i="62"/>
  <c r="CD717" i="62"/>
  <c r="BN717" i="62" s="1"/>
  <c r="BF717" i="62" s="1"/>
  <c r="CC717" i="62"/>
  <c r="BM717" i="62" s="1"/>
  <c r="BE717" i="62" s="1"/>
  <c r="CB717" i="62"/>
  <c r="BL717" i="62" s="1"/>
  <c r="BD717" i="62" s="1"/>
  <c r="BR717" i="62"/>
  <c r="BJ717" i="62" s="1"/>
  <c r="BQ717" i="62"/>
  <c r="BI717" i="62" s="1"/>
  <c r="BP717" i="62"/>
  <c r="BH717" i="62" s="1"/>
  <c r="BO717" i="62"/>
  <c r="CV717" i="62" s="1"/>
  <c r="BK717" i="62"/>
  <c r="BC717" i="62" s="1"/>
  <c r="FK716" i="62"/>
  <c r="FM716" i="62" s="1"/>
  <c r="FG716" i="62"/>
  <c r="FE716" i="62"/>
  <c r="FD716" i="62"/>
  <c r="FC716" i="62"/>
  <c r="FB716" i="62"/>
  <c r="FA716" i="62"/>
  <c r="ER716" i="62"/>
  <c r="EQ716" i="62"/>
  <c r="EP716" i="62"/>
  <c r="EO716" i="62"/>
  <c r="EN716" i="62"/>
  <c r="EE716" i="62"/>
  <c r="ED716" i="62"/>
  <c r="EC716" i="62"/>
  <c r="EB716" i="62"/>
  <c r="EA716" i="62"/>
  <c r="DZ716" i="62"/>
  <c r="DY716" i="62"/>
  <c r="DX716" i="62"/>
  <c r="CM716" i="62"/>
  <c r="CL716" i="62"/>
  <c r="CK716" i="62"/>
  <c r="CJ716" i="62"/>
  <c r="CD716" i="62"/>
  <c r="BN716" i="62" s="1"/>
  <c r="BF716" i="62" s="1"/>
  <c r="CC716" i="62"/>
  <c r="BM716" i="62" s="1"/>
  <c r="BE716" i="62" s="1"/>
  <c r="CB716" i="62"/>
  <c r="BL716" i="62" s="1"/>
  <c r="BD716" i="62" s="1"/>
  <c r="BR716" i="62"/>
  <c r="BJ716" i="62" s="1"/>
  <c r="BQ716" i="62"/>
  <c r="BI716" i="62" s="1"/>
  <c r="BP716" i="62"/>
  <c r="BH716" i="62" s="1"/>
  <c r="BO716" i="62"/>
  <c r="BK716" i="62"/>
  <c r="BC716" i="62" s="1"/>
  <c r="FK715" i="62"/>
  <c r="FM715" i="62" s="1"/>
  <c r="FG715" i="62"/>
  <c r="FE715" i="62"/>
  <c r="FD715" i="62"/>
  <c r="FC715" i="62"/>
  <c r="FB715" i="62"/>
  <c r="FA715" i="62"/>
  <c r="ER715" i="62"/>
  <c r="EQ715" i="62"/>
  <c r="EP715" i="62"/>
  <c r="EO715" i="62"/>
  <c r="EN715" i="62"/>
  <c r="EE715" i="62"/>
  <c r="ED715" i="62"/>
  <c r="EC715" i="62"/>
  <c r="EB715" i="62"/>
  <c r="EA715" i="62"/>
  <c r="DZ715" i="62"/>
  <c r="DY715" i="62"/>
  <c r="DX715" i="62"/>
  <c r="CM715" i="62"/>
  <c r="CL715" i="62"/>
  <c r="CK715" i="62"/>
  <c r="CJ715" i="62"/>
  <c r="CD715" i="62"/>
  <c r="BN715" i="62" s="1"/>
  <c r="BF715" i="62" s="1"/>
  <c r="CC715" i="62"/>
  <c r="BM715" i="62" s="1"/>
  <c r="BE715" i="62" s="1"/>
  <c r="CB715" i="62"/>
  <c r="BL715" i="62" s="1"/>
  <c r="BD715" i="62" s="1"/>
  <c r="BR715" i="62"/>
  <c r="BJ715" i="62" s="1"/>
  <c r="BQ715" i="62"/>
  <c r="BI715" i="62" s="1"/>
  <c r="BP715" i="62"/>
  <c r="BH715" i="62" s="1"/>
  <c r="BO715" i="62"/>
  <c r="CV715" i="62" s="1"/>
  <c r="CN715" i="62" s="1"/>
  <c r="BK715" i="62"/>
  <c r="BC715" i="62" s="1"/>
  <c r="FK714" i="62"/>
  <c r="FM714" i="62" s="1"/>
  <c r="FG714" i="62"/>
  <c r="FE714" i="62"/>
  <c r="FD714" i="62"/>
  <c r="FC714" i="62"/>
  <c r="FB714" i="62"/>
  <c r="FA714" i="62"/>
  <c r="ER714" i="62"/>
  <c r="EQ714" i="62"/>
  <c r="EP714" i="62"/>
  <c r="EO714" i="62"/>
  <c r="EN714" i="62"/>
  <c r="EE714" i="62"/>
  <c r="ED714" i="62"/>
  <c r="EC714" i="62"/>
  <c r="EB714" i="62"/>
  <c r="EA714" i="62"/>
  <c r="DZ714" i="62"/>
  <c r="DY714" i="62"/>
  <c r="DX714" i="62"/>
  <c r="CM714" i="62"/>
  <c r="CL714" i="62"/>
  <c r="CK714" i="62"/>
  <c r="CJ714" i="62"/>
  <c r="CD714" i="62"/>
  <c r="BN714" i="62" s="1"/>
  <c r="BF714" i="62" s="1"/>
  <c r="CC714" i="62"/>
  <c r="BM714" i="62" s="1"/>
  <c r="BE714" i="62" s="1"/>
  <c r="CB714" i="62"/>
  <c r="BL714" i="62" s="1"/>
  <c r="BD714" i="62" s="1"/>
  <c r="BR714" i="62"/>
  <c r="BJ714" i="62" s="1"/>
  <c r="BQ714" i="62"/>
  <c r="BI714" i="62" s="1"/>
  <c r="BP714" i="62"/>
  <c r="BH714" i="62" s="1"/>
  <c r="BO714" i="62"/>
  <c r="CV714" i="62" s="1"/>
  <c r="CN714" i="62" s="1"/>
  <c r="BK714" i="62"/>
  <c r="BC714" i="62" s="1"/>
  <c r="FK713" i="62"/>
  <c r="FM713" i="62" s="1"/>
  <c r="FG713" i="62"/>
  <c r="FE713" i="62"/>
  <c r="FD713" i="62"/>
  <c r="FC713" i="62"/>
  <c r="FB713" i="62"/>
  <c r="FA713" i="62"/>
  <c r="ER713" i="62"/>
  <c r="EQ713" i="62"/>
  <c r="EP713" i="62"/>
  <c r="EO713" i="62"/>
  <c r="EN713" i="62"/>
  <c r="EE713" i="62"/>
  <c r="ED713" i="62"/>
  <c r="EC713" i="62"/>
  <c r="EB713" i="62"/>
  <c r="EA713" i="62"/>
  <c r="DZ713" i="62"/>
  <c r="DY713" i="62"/>
  <c r="DX713" i="62"/>
  <c r="CM713" i="62"/>
  <c r="CL713" i="62"/>
  <c r="CK713" i="62"/>
  <c r="CJ713" i="62"/>
  <c r="CD713" i="62"/>
  <c r="BN713" i="62" s="1"/>
  <c r="BF713" i="62" s="1"/>
  <c r="CC713" i="62"/>
  <c r="BM713" i="62" s="1"/>
  <c r="BE713" i="62" s="1"/>
  <c r="CB713" i="62"/>
  <c r="BL713" i="62" s="1"/>
  <c r="BD713" i="62" s="1"/>
  <c r="BR713" i="62"/>
  <c r="BJ713" i="62" s="1"/>
  <c r="BQ713" i="62"/>
  <c r="BI713" i="62" s="1"/>
  <c r="BP713" i="62"/>
  <c r="BH713" i="62" s="1"/>
  <c r="BO713" i="62"/>
  <c r="BK713" i="62"/>
  <c r="BC713" i="62" s="1"/>
  <c r="FK712" i="62"/>
  <c r="FM712" i="62" s="1"/>
  <c r="FG712" i="62"/>
  <c r="FE712" i="62"/>
  <c r="FD712" i="62"/>
  <c r="FC712" i="62"/>
  <c r="FB712" i="62"/>
  <c r="FA712" i="62"/>
  <c r="ER712" i="62"/>
  <c r="EQ712" i="62"/>
  <c r="EP712" i="62"/>
  <c r="EO712" i="62"/>
  <c r="EN712" i="62"/>
  <c r="EE712" i="62"/>
  <c r="ED712" i="62"/>
  <c r="EC712" i="62"/>
  <c r="EB712" i="62"/>
  <c r="EA712" i="62"/>
  <c r="DZ712" i="62"/>
  <c r="DY712" i="62"/>
  <c r="DX712" i="62"/>
  <c r="CM712" i="62"/>
  <c r="CL712" i="62"/>
  <c r="CK712" i="62"/>
  <c r="CJ712" i="62"/>
  <c r="CD712" i="62"/>
  <c r="BN712" i="62" s="1"/>
  <c r="BF712" i="62" s="1"/>
  <c r="CC712" i="62"/>
  <c r="BM712" i="62" s="1"/>
  <c r="BE712" i="62" s="1"/>
  <c r="CB712" i="62"/>
  <c r="BL712" i="62" s="1"/>
  <c r="BD712" i="62" s="1"/>
  <c r="BR712" i="62"/>
  <c r="BJ712" i="62" s="1"/>
  <c r="BQ712" i="62"/>
  <c r="BI712" i="62" s="1"/>
  <c r="BP712" i="62"/>
  <c r="BH712" i="62" s="1"/>
  <c r="BO712" i="62"/>
  <c r="CV712" i="62" s="1"/>
  <c r="CN712" i="62" s="1"/>
  <c r="BK712" i="62"/>
  <c r="BC712" i="62" s="1"/>
  <c r="FK711" i="62"/>
  <c r="FM711" i="62" s="1"/>
  <c r="FG711" i="62"/>
  <c r="FE711" i="62"/>
  <c r="FD711" i="62"/>
  <c r="FC711" i="62"/>
  <c r="FB711" i="62"/>
  <c r="FA711" i="62"/>
  <c r="ER711" i="62"/>
  <c r="EQ711" i="62"/>
  <c r="EP711" i="62"/>
  <c r="EO711" i="62"/>
  <c r="EN711" i="62"/>
  <c r="EE711" i="62"/>
  <c r="ED711" i="62"/>
  <c r="EC711" i="62"/>
  <c r="EB711" i="62"/>
  <c r="EA711" i="62"/>
  <c r="DZ711" i="62"/>
  <c r="DY711" i="62"/>
  <c r="DX711" i="62"/>
  <c r="CM711" i="62"/>
  <c r="CL711" i="62"/>
  <c r="CK711" i="62"/>
  <c r="CJ711" i="62"/>
  <c r="CD711" i="62"/>
  <c r="BN711" i="62" s="1"/>
  <c r="BF711" i="62" s="1"/>
  <c r="CC711" i="62"/>
  <c r="BM711" i="62" s="1"/>
  <c r="BE711" i="62" s="1"/>
  <c r="CB711" i="62"/>
  <c r="BL711" i="62" s="1"/>
  <c r="BD711" i="62" s="1"/>
  <c r="BR711" i="62"/>
  <c r="BJ711" i="62" s="1"/>
  <c r="BQ711" i="62"/>
  <c r="BI711" i="62" s="1"/>
  <c r="BP711" i="62"/>
  <c r="BH711" i="62" s="1"/>
  <c r="BO711" i="62"/>
  <c r="BK711" i="62"/>
  <c r="BC711" i="62" s="1"/>
  <c r="FK710" i="62"/>
  <c r="FM710" i="62" s="1"/>
  <c r="FG710" i="62"/>
  <c r="FE710" i="62"/>
  <c r="FD710" i="62"/>
  <c r="FC710" i="62"/>
  <c r="FB710" i="62"/>
  <c r="FA710" i="62"/>
  <c r="ER710" i="62"/>
  <c r="EQ710" i="62"/>
  <c r="EP710" i="62"/>
  <c r="EO710" i="62"/>
  <c r="EN710" i="62"/>
  <c r="EE710" i="62"/>
  <c r="ED710" i="62"/>
  <c r="EC710" i="62"/>
  <c r="EB710" i="62"/>
  <c r="EA710" i="62"/>
  <c r="DZ710" i="62"/>
  <c r="DY710" i="62"/>
  <c r="DX710" i="62"/>
  <c r="CM710" i="62"/>
  <c r="CL710" i="62"/>
  <c r="CK710" i="62"/>
  <c r="CJ710" i="62"/>
  <c r="CD710" i="62"/>
  <c r="BN710" i="62" s="1"/>
  <c r="BF710" i="62" s="1"/>
  <c r="CC710" i="62"/>
  <c r="BM710" i="62" s="1"/>
  <c r="BE710" i="62" s="1"/>
  <c r="CB710" i="62"/>
  <c r="BL710" i="62" s="1"/>
  <c r="BD710" i="62" s="1"/>
  <c r="BR710" i="62"/>
  <c r="BJ710" i="62" s="1"/>
  <c r="BQ710" i="62"/>
  <c r="BI710" i="62" s="1"/>
  <c r="BP710" i="62"/>
  <c r="BH710" i="62" s="1"/>
  <c r="BO710" i="62"/>
  <c r="CV710" i="62" s="1"/>
  <c r="CN710" i="62" s="1"/>
  <c r="BK710" i="62"/>
  <c r="BC710" i="62" s="1"/>
  <c r="FK709" i="62"/>
  <c r="FM709" i="62" s="1"/>
  <c r="FG709" i="62"/>
  <c r="FE709" i="62"/>
  <c r="FD709" i="62"/>
  <c r="FC709" i="62"/>
  <c r="FB709" i="62"/>
  <c r="FA709" i="62"/>
  <c r="ER709" i="62"/>
  <c r="EQ709" i="62"/>
  <c r="EP709" i="62"/>
  <c r="EO709" i="62"/>
  <c r="EN709" i="62"/>
  <c r="EE709" i="62"/>
  <c r="ED709" i="62"/>
  <c r="EC709" i="62"/>
  <c r="EB709" i="62"/>
  <c r="EA709" i="62"/>
  <c r="DZ709" i="62"/>
  <c r="DY709" i="62"/>
  <c r="DX709" i="62"/>
  <c r="CM709" i="62"/>
  <c r="CL709" i="62"/>
  <c r="CK709" i="62"/>
  <c r="CJ709" i="62"/>
  <c r="CD709" i="62"/>
  <c r="BN709" i="62" s="1"/>
  <c r="BF709" i="62" s="1"/>
  <c r="CC709" i="62"/>
  <c r="BM709" i="62" s="1"/>
  <c r="BE709" i="62" s="1"/>
  <c r="CB709" i="62"/>
  <c r="BL709" i="62" s="1"/>
  <c r="BD709" i="62" s="1"/>
  <c r="BR709" i="62"/>
  <c r="BJ709" i="62" s="1"/>
  <c r="BQ709" i="62"/>
  <c r="BI709" i="62" s="1"/>
  <c r="BP709" i="62"/>
  <c r="BH709" i="62" s="1"/>
  <c r="BO709" i="62"/>
  <c r="CV709" i="62" s="1"/>
  <c r="CN709" i="62" s="1"/>
  <c r="BK709" i="62"/>
  <c r="BC709" i="62" s="1"/>
  <c r="FK708" i="62"/>
  <c r="FM708" i="62" s="1"/>
  <c r="FG708" i="62"/>
  <c r="FE708" i="62"/>
  <c r="FD708" i="62"/>
  <c r="FC708" i="62"/>
  <c r="FB708" i="62"/>
  <c r="FA708" i="62"/>
  <c r="ER708" i="62"/>
  <c r="EQ708" i="62"/>
  <c r="EP708" i="62"/>
  <c r="EO708" i="62"/>
  <c r="EN708" i="62"/>
  <c r="EE708" i="62"/>
  <c r="ED708" i="62"/>
  <c r="EC708" i="62"/>
  <c r="EB708" i="62"/>
  <c r="EA708" i="62"/>
  <c r="DZ708" i="62"/>
  <c r="DY708" i="62"/>
  <c r="DX708" i="62"/>
  <c r="CM708" i="62"/>
  <c r="CL708" i="62"/>
  <c r="CK708" i="62"/>
  <c r="CJ708" i="62"/>
  <c r="CD708" i="62"/>
  <c r="BN708" i="62" s="1"/>
  <c r="BF708" i="62" s="1"/>
  <c r="CC708" i="62"/>
  <c r="BM708" i="62" s="1"/>
  <c r="BE708" i="62" s="1"/>
  <c r="CB708" i="62"/>
  <c r="BL708" i="62" s="1"/>
  <c r="BD708" i="62" s="1"/>
  <c r="BR708" i="62"/>
  <c r="BJ708" i="62" s="1"/>
  <c r="BQ708" i="62"/>
  <c r="BI708" i="62" s="1"/>
  <c r="BP708" i="62"/>
  <c r="BH708" i="62" s="1"/>
  <c r="BO708" i="62"/>
  <c r="BK708" i="62"/>
  <c r="BC708" i="62" s="1"/>
  <c r="FK707" i="62"/>
  <c r="FM707" i="62" s="1"/>
  <c r="FG707" i="62"/>
  <c r="FE707" i="62"/>
  <c r="FD707" i="62"/>
  <c r="FC707" i="62"/>
  <c r="FB707" i="62"/>
  <c r="FA707" i="62"/>
  <c r="ER707" i="62"/>
  <c r="EQ707" i="62"/>
  <c r="EP707" i="62"/>
  <c r="EO707" i="62"/>
  <c r="EN707" i="62"/>
  <c r="EE707" i="62"/>
  <c r="ED707" i="62"/>
  <c r="EC707" i="62"/>
  <c r="EB707" i="62"/>
  <c r="EA707" i="62"/>
  <c r="DZ707" i="62"/>
  <c r="DY707" i="62"/>
  <c r="DX707" i="62"/>
  <c r="CM707" i="62"/>
  <c r="CL707" i="62"/>
  <c r="CK707" i="62"/>
  <c r="CJ707" i="62"/>
  <c r="CD707" i="62"/>
  <c r="BN707" i="62" s="1"/>
  <c r="BF707" i="62" s="1"/>
  <c r="CC707" i="62"/>
  <c r="BM707" i="62" s="1"/>
  <c r="BE707" i="62" s="1"/>
  <c r="CB707" i="62"/>
  <c r="BL707" i="62" s="1"/>
  <c r="BD707" i="62" s="1"/>
  <c r="BR707" i="62"/>
  <c r="BJ707" i="62" s="1"/>
  <c r="BQ707" i="62"/>
  <c r="BI707" i="62" s="1"/>
  <c r="BP707" i="62"/>
  <c r="BH707" i="62" s="1"/>
  <c r="BO707" i="62"/>
  <c r="CV707" i="62" s="1"/>
  <c r="CN707" i="62" s="1"/>
  <c r="BK707" i="62"/>
  <c r="BC707" i="62" s="1"/>
  <c r="FK706" i="62"/>
  <c r="FM706" i="62" s="1"/>
  <c r="FG706" i="62"/>
  <c r="FE706" i="62"/>
  <c r="FD706" i="62"/>
  <c r="FC706" i="62"/>
  <c r="FB706" i="62"/>
  <c r="FA706" i="62"/>
  <c r="ER706" i="62"/>
  <c r="EQ706" i="62"/>
  <c r="EP706" i="62"/>
  <c r="EO706" i="62"/>
  <c r="EN706" i="62"/>
  <c r="EE706" i="62"/>
  <c r="ED706" i="62"/>
  <c r="EC706" i="62"/>
  <c r="EB706" i="62"/>
  <c r="EA706" i="62"/>
  <c r="DZ706" i="62"/>
  <c r="DY706" i="62"/>
  <c r="DX706" i="62"/>
  <c r="CM706" i="62"/>
  <c r="CL706" i="62"/>
  <c r="CK706" i="62"/>
  <c r="CJ706" i="62"/>
  <c r="CD706" i="62"/>
  <c r="BN706" i="62" s="1"/>
  <c r="BF706" i="62" s="1"/>
  <c r="CC706" i="62"/>
  <c r="BM706" i="62" s="1"/>
  <c r="BE706" i="62" s="1"/>
  <c r="CB706" i="62"/>
  <c r="BL706" i="62" s="1"/>
  <c r="BD706" i="62" s="1"/>
  <c r="DQ706" i="62" s="1"/>
  <c r="BR706" i="62"/>
  <c r="BJ706" i="62" s="1"/>
  <c r="BQ706" i="62"/>
  <c r="BI706" i="62" s="1"/>
  <c r="BP706" i="62"/>
  <c r="BH706" i="62" s="1"/>
  <c r="BO706" i="62"/>
  <c r="CV706" i="62" s="1"/>
  <c r="CN706" i="62" s="1"/>
  <c r="BK706" i="62"/>
  <c r="BC706" i="62" s="1"/>
  <c r="FK705" i="62"/>
  <c r="FM705" i="62" s="1"/>
  <c r="FG705" i="62"/>
  <c r="FE705" i="62"/>
  <c r="FD705" i="62"/>
  <c r="FC705" i="62"/>
  <c r="FB705" i="62"/>
  <c r="FA705" i="62"/>
  <c r="ER705" i="62"/>
  <c r="EQ705" i="62"/>
  <c r="EP705" i="62"/>
  <c r="EO705" i="62"/>
  <c r="EN705" i="62"/>
  <c r="EE705" i="62"/>
  <c r="ED705" i="62"/>
  <c r="EC705" i="62"/>
  <c r="EB705" i="62"/>
  <c r="EA705" i="62"/>
  <c r="DZ705" i="62"/>
  <c r="DY705" i="62"/>
  <c r="DX705" i="62"/>
  <c r="CM705" i="62"/>
  <c r="CL705" i="62"/>
  <c r="CK705" i="62"/>
  <c r="CJ705" i="62"/>
  <c r="CD705" i="62"/>
  <c r="BN705" i="62" s="1"/>
  <c r="BF705" i="62" s="1"/>
  <c r="CC705" i="62"/>
  <c r="BM705" i="62" s="1"/>
  <c r="BE705" i="62" s="1"/>
  <c r="CB705" i="62"/>
  <c r="BL705" i="62" s="1"/>
  <c r="BD705" i="62" s="1"/>
  <c r="BR705" i="62"/>
  <c r="BJ705" i="62" s="1"/>
  <c r="BQ705" i="62"/>
  <c r="BI705" i="62" s="1"/>
  <c r="BP705" i="62"/>
  <c r="BH705" i="62" s="1"/>
  <c r="BO705" i="62"/>
  <c r="CV705" i="62" s="1"/>
  <c r="CN705" i="62" s="1"/>
  <c r="BK705" i="62"/>
  <c r="BC705" i="62" s="1"/>
  <c r="FK704" i="62"/>
  <c r="FM704" i="62" s="1"/>
  <c r="FG704" i="62"/>
  <c r="FE704" i="62"/>
  <c r="FD704" i="62"/>
  <c r="FC704" i="62"/>
  <c r="FB704" i="62"/>
  <c r="FA704" i="62"/>
  <c r="ER704" i="62"/>
  <c r="EQ704" i="62"/>
  <c r="EP704" i="62"/>
  <c r="EO704" i="62"/>
  <c r="EN704" i="62"/>
  <c r="EE704" i="62"/>
  <c r="ED704" i="62"/>
  <c r="EC704" i="62"/>
  <c r="EB704" i="62"/>
  <c r="EA704" i="62"/>
  <c r="DZ704" i="62"/>
  <c r="DY704" i="62"/>
  <c r="DX704" i="62"/>
  <c r="CM704" i="62"/>
  <c r="CL704" i="62"/>
  <c r="CK704" i="62"/>
  <c r="CJ704" i="62"/>
  <c r="CD704" i="62"/>
  <c r="BN704" i="62" s="1"/>
  <c r="BF704" i="62" s="1"/>
  <c r="CC704" i="62"/>
  <c r="BM704" i="62" s="1"/>
  <c r="BE704" i="62" s="1"/>
  <c r="CB704" i="62"/>
  <c r="BL704" i="62" s="1"/>
  <c r="BD704" i="62" s="1"/>
  <c r="BR704" i="62"/>
  <c r="BJ704" i="62" s="1"/>
  <c r="BQ704" i="62"/>
  <c r="BI704" i="62" s="1"/>
  <c r="BP704" i="62"/>
  <c r="BH704" i="62" s="1"/>
  <c r="BO704" i="62"/>
  <c r="CV704" i="62" s="1"/>
  <c r="CN704" i="62" s="1"/>
  <c r="BK704" i="62"/>
  <c r="BC704" i="62" s="1"/>
  <c r="FK703" i="62"/>
  <c r="FM703" i="62" s="1"/>
  <c r="FG703" i="62"/>
  <c r="FE703" i="62"/>
  <c r="FD703" i="62"/>
  <c r="FC703" i="62"/>
  <c r="FB703" i="62"/>
  <c r="FA703" i="62"/>
  <c r="ER703" i="62"/>
  <c r="EQ703" i="62"/>
  <c r="EP703" i="62"/>
  <c r="EO703" i="62"/>
  <c r="EN703" i="62"/>
  <c r="EE703" i="62"/>
  <c r="ED703" i="62"/>
  <c r="EC703" i="62"/>
  <c r="EB703" i="62"/>
  <c r="EA703" i="62"/>
  <c r="DZ703" i="62"/>
  <c r="DY703" i="62"/>
  <c r="DX703" i="62"/>
  <c r="CM703" i="62"/>
  <c r="CL703" i="62"/>
  <c r="CK703" i="62"/>
  <c r="CJ703" i="62"/>
  <c r="CD703" i="62"/>
  <c r="BN703" i="62" s="1"/>
  <c r="BF703" i="62" s="1"/>
  <c r="DS703" i="62" s="1"/>
  <c r="CC703" i="62"/>
  <c r="BM703" i="62" s="1"/>
  <c r="BE703" i="62" s="1"/>
  <c r="CB703" i="62"/>
  <c r="BL703" i="62" s="1"/>
  <c r="BD703" i="62" s="1"/>
  <c r="BR703" i="62"/>
  <c r="BJ703" i="62" s="1"/>
  <c r="BQ703" i="62"/>
  <c r="BI703" i="62" s="1"/>
  <c r="BP703" i="62"/>
  <c r="BH703" i="62" s="1"/>
  <c r="BO703" i="62"/>
  <c r="CV703" i="62" s="1"/>
  <c r="CN703" i="62" s="1"/>
  <c r="BK703" i="62"/>
  <c r="BC703" i="62" s="1"/>
  <c r="FK702" i="62"/>
  <c r="FM702" i="62" s="1"/>
  <c r="FG702" i="62"/>
  <c r="FE702" i="62"/>
  <c r="FD702" i="62"/>
  <c r="FC702" i="62"/>
  <c r="FB702" i="62"/>
  <c r="FA702" i="62"/>
  <c r="ER702" i="62"/>
  <c r="EQ702" i="62"/>
  <c r="EP702" i="62"/>
  <c r="EO702" i="62"/>
  <c r="EN702" i="62"/>
  <c r="EE702" i="62"/>
  <c r="ED702" i="62"/>
  <c r="EC702" i="62"/>
  <c r="EB702" i="62"/>
  <c r="EA702" i="62"/>
  <c r="DZ702" i="62"/>
  <c r="DY702" i="62"/>
  <c r="DX702" i="62"/>
  <c r="CM702" i="62"/>
  <c r="CL702" i="62"/>
  <c r="CK702" i="62"/>
  <c r="CJ702" i="62"/>
  <c r="CD702" i="62"/>
  <c r="BN702" i="62" s="1"/>
  <c r="BF702" i="62" s="1"/>
  <c r="CC702" i="62"/>
  <c r="BM702" i="62" s="1"/>
  <c r="BE702" i="62" s="1"/>
  <c r="CB702" i="62"/>
  <c r="BL702" i="62" s="1"/>
  <c r="BD702" i="62" s="1"/>
  <c r="BR702" i="62"/>
  <c r="BJ702" i="62" s="1"/>
  <c r="BQ702" i="62"/>
  <c r="BI702" i="62" s="1"/>
  <c r="BP702" i="62"/>
  <c r="BH702" i="62" s="1"/>
  <c r="BO702" i="62"/>
  <c r="CV702" i="62" s="1"/>
  <c r="CN702" i="62" s="1"/>
  <c r="BK702" i="62"/>
  <c r="BC702" i="62" s="1"/>
  <c r="DP702" i="62" s="1"/>
  <c r="FK701" i="62"/>
  <c r="FM701" i="62" s="1"/>
  <c r="FG701" i="62"/>
  <c r="FE701" i="62"/>
  <c r="FD701" i="62"/>
  <c r="FC701" i="62"/>
  <c r="FB701" i="62"/>
  <c r="FA701" i="62"/>
  <c r="ER701" i="62"/>
  <c r="EQ701" i="62"/>
  <c r="EP701" i="62"/>
  <c r="EO701" i="62"/>
  <c r="EN701" i="62"/>
  <c r="EE701" i="62"/>
  <c r="ED701" i="62"/>
  <c r="EC701" i="62"/>
  <c r="EB701" i="62"/>
  <c r="EA701" i="62"/>
  <c r="DZ701" i="62"/>
  <c r="DY701" i="62"/>
  <c r="DX701" i="62"/>
  <c r="CM701" i="62"/>
  <c r="CL701" i="62"/>
  <c r="CK701" i="62"/>
  <c r="CJ701" i="62"/>
  <c r="CD701" i="62"/>
  <c r="BN701" i="62" s="1"/>
  <c r="BF701" i="62" s="1"/>
  <c r="CC701" i="62"/>
  <c r="BM701" i="62" s="1"/>
  <c r="BE701" i="62" s="1"/>
  <c r="CB701" i="62"/>
  <c r="BL701" i="62" s="1"/>
  <c r="BD701" i="62" s="1"/>
  <c r="BR701" i="62"/>
  <c r="BJ701" i="62" s="1"/>
  <c r="BQ701" i="62"/>
  <c r="BP701" i="62"/>
  <c r="BH701" i="62" s="1"/>
  <c r="BO701" i="62"/>
  <c r="CV701" i="62" s="1"/>
  <c r="CN701" i="62" s="1"/>
  <c r="BK701" i="62"/>
  <c r="BC701" i="62" s="1"/>
  <c r="BI701" i="62"/>
  <c r="FK700" i="62"/>
  <c r="FM700" i="62" s="1"/>
  <c r="FG700" i="62"/>
  <c r="FE700" i="62"/>
  <c r="FD700" i="62"/>
  <c r="FC700" i="62"/>
  <c r="FB700" i="62"/>
  <c r="FA700" i="62"/>
  <c r="ER700" i="62"/>
  <c r="EQ700" i="62"/>
  <c r="EP700" i="62"/>
  <c r="EO700" i="62"/>
  <c r="EN700" i="62"/>
  <c r="EE700" i="62"/>
  <c r="ED700" i="62"/>
  <c r="EC700" i="62"/>
  <c r="EB700" i="62"/>
  <c r="EA700" i="62"/>
  <c r="DZ700" i="62"/>
  <c r="DY700" i="62"/>
  <c r="DX700" i="62"/>
  <c r="CM700" i="62"/>
  <c r="CL700" i="62"/>
  <c r="CK700" i="62"/>
  <c r="CJ700" i="62"/>
  <c r="CD700" i="62"/>
  <c r="BN700" i="62" s="1"/>
  <c r="BF700" i="62" s="1"/>
  <c r="CC700" i="62"/>
  <c r="BM700" i="62" s="1"/>
  <c r="BE700" i="62" s="1"/>
  <c r="CB700" i="62"/>
  <c r="BL700" i="62" s="1"/>
  <c r="BD700" i="62" s="1"/>
  <c r="BR700" i="62"/>
  <c r="BJ700" i="62" s="1"/>
  <c r="BQ700" i="62"/>
  <c r="BI700" i="62" s="1"/>
  <c r="BP700" i="62"/>
  <c r="BH700" i="62" s="1"/>
  <c r="BO700" i="62"/>
  <c r="CV700" i="62" s="1"/>
  <c r="CN700" i="62" s="1"/>
  <c r="BK700" i="62"/>
  <c r="BC700" i="62" s="1"/>
  <c r="FK699" i="62"/>
  <c r="FM699" i="62" s="1"/>
  <c r="FG699" i="62"/>
  <c r="FE699" i="62"/>
  <c r="FD699" i="62"/>
  <c r="FC699" i="62"/>
  <c r="FB699" i="62"/>
  <c r="FA699" i="62"/>
  <c r="ER699" i="62"/>
  <c r="EQ699" i="62"/>
  <c r="EP699" i="62"/>
  <c r="EO699" i="62"/>
  <c r="EN699" i="62"/>
  <c r="EE699" i="62"/>
  <c r="ED699" i="62"/>
  <c r="EC699" i="62"/>
  <c r="EB699" i="62"/>
  <c r="EA699" i="62"/>
  <c r="DZ699" i="62"/>
  <c r="DY699" i="62"/>
  <c r="DX699" i="62"/>
  <c r="CM699" i="62"/>
  <c r="CL699" i="62"/>
  <c r="CK699" i="62"/>
  <c r="CJ699" i="62"/>
  <c r="CD699" i="62"/>
  <c r="BN699" i="62" s="1"/>
  <c r="BF699" i="62" s="1"/>
  <c r="CC699" i="62"/>
  <c r="BM699" i="62" s="1"/>
  <c r="BE699" i="62" s="1"/>
  <c r="CB699" i="62"/>
  <c r="BL699" i="62" s="1"/>
  <c r="BD699" i="62" s="1"/>
  <c r="BR699" i="62"/>
  <c r="BJ699" i="62" s="1"/>
  <c r="BQ699" i="62"/>
  <c r="BI699" i="62" s="1"/>
  <c r="BP699" i="62"/>
  <c r="BH699" i="62" s="1"/>
  <c r="BO699" i="62"/>
  <c r="BK699" i="62"/>
  <c r="BC699" i="62" s="1"/>
  <c r="FK698" i="62"/>
  <c r="FM698" i="62" s="1"/>
  <c r="FG698" i="62"/>
  <c r="FE698" i="62"/>
  <c r="FD698" i="62"/>
  <c r="FC698" i="62"/>
  <c r="FB698" i="62"/>
  <c r="FA698" i="62"/>
  <c r="ER698" i="62"/>
  <c r="EQ698" i="62"/>
  <c r="EP698" i="62"/>
  <c r="EO698" i="62"/>
  <c r="EN698" i="62"/>
  <c r="EE698" i="62"/>
  <c r="ED698" i="62"/>
  <c r="EC698" i="62"/>
  <c r="EB698" i="62"/>
  <c r="EA698" i="62"/>
  <c r="DZ698" i="62"/>
  <c r="DY698" i="62"/>
  <c r="DX698" i="62"/>
  <c r="CM698" i="62"/>
  <c r="CL698" i="62"/>
  <c r="CK698" i="62"/>
  <c r="CJ698" i="62"/>
  <c r="CD698" i="62"/>
  <c r="BN698" i="62" s="1"/>
  <c r="BF698" i="62" s="1"/>
  <c r="CC698" i="62"/>
  <c r="BM698" i="62" s="1"/>
  <c r="BE698" i="62" s="1"/>
  <c r="CB698" i="62"/>
  <c r="BL698" i="62" s="1"/>
  <c r="BD698" i="62" s="1"/>
  <c r="BR698" i="62"/>
  <c r="BJ698" i="62" s="1"/>
  <c r="BQ698" i="62"/>
  <c r="BI698" i="62" s="1"/>
  <c r="BP698" i="62"/>
  <c r="BH698" i="62" s="1"/>
  <c r="BO698" i="62"/>
  <c r="BK698" i="62"/>
  <c r="BC698" i="62" s="1"/>
  <c r="FK697" i="62"/>
  <c r="FM697" i="62" s="1"/>
  <c r="FG697" i="62"/>
  <c r="FE697" i="62"/>
  <c r="FD697" i="62"/>
  <c r="FC697" i="62"/>
  <c r="FB697" i="62"/>
  <c r="FA697" i="62"/>
  <c r="ER697" i="62"/>
  <c r="EQ697" i="62"/>
  <c r="EP697" i="62"/>
  <c r="EO697" i="62"/>
  <c r="EN697" i="62"/>
  <c r="EE697" i="62"/>
  <c r="ED697" i="62"/>
  <c r="EC697" i="62"/>
  <c r="EB697" i="62"/>
  <c r="EA697" i="62"/>
  <c r="DZ697" i="62"/>
  <c r="DY697" i="62"/>
  <c r="DX697" i="62"/>
  <c r="CM697" i="62"/>
  <c r="CL697" i="62"/>
  <c r="CK697" i="62"/>
  <c r="CJ697" i="62"/>
  <c r="CD697" i="62"/>
  <c r="BN697" i="62" s="1"/>
  <c r="BF697" i="62" s="1"/>
  <c r="CC697" i="62"/>
  <c r="BM697" i="62" s="1"/>
  <c r="BE697" i="62" s="1"/>
  <c r="CB697" i="62"/>
  <c r="BL697" i="62" s="1"/>
  <c r="BD697" i="62" s="1"/>
  <c r="BR697" i="62"/>
  <c r="BJ697" i="62" s="1"/>
  <c r="BQ697" i="62"/>
  <c r="BI697" i="62" s="1"/>
  <c r="BP697" i="62"/>
  <c r="BH697" i="62" s="1"/>
  <c r="BO697" i="62"/>
  <c r="CV697" i="62" s="1"/>
  <c r="CN697" i="62" s="1"/>
  <c r="BK697" i="62"/>
  <c r="BC697" i="62" s="1"/>
  <c r="FK696" i="62"/>
  <c r="FM696" i="62" s="1"/>
  <c r="FG696" i="62"/>
  <c r="FE696" i="62"/>
  <c r="FD696" i="62"/>
  <c r="FC696" i="62"/>
  <c r="FB696" i="62"/>
  <c r="FA696" i="62"/>
  <c r="ER696" i="62"/>
  <c r="EQ696" i="62"/>
  <c r="EP696" i="62"/>
  <c r="EO696" i="62"/>
  <c r="EN696" i="62"/>
  <c r="EE696" i="62"/>
  <c r="ED696" i="62"/>
  <c r="EC696" i="62"/>
  <c r="EB696" i="62"/>
  <c r="EA696" i="62"/>
  <c r="DZ696" i="62"/>
  <c r="DY696" i="62"/>
  <c r="DX696" i="62"/>
  <c r="CM696" i="62"/>
  <c r="CL696" i="62"/>
  <c r="CK696" i="62"/>
  <c r="CJ696" i="62"/>
  <c r="CD696" i="62"/>
  <c r="BN696" i="62" s="1"/>
  <c r="BF696" i="62" s="1"/>
  <c r="CC696" i="62"/>
  <c r="BM696" i="62" s="1"/>
  <c r="BE696" i="62" s="1"/>
  <c r="CB696" i="62"/>
  <c r="BL696" i="62" s="1"/>
  <c r="BD696" i="62" s="1"/>
  <c r="BR696" i="62"/>
  <c r="BJ696" i="62" s="1"/>
  <c r="BQ696" i="62"/>
  <c r="BI696" i="62" s="1"/>
  <c r="BP696" i="62"/>
  <c r="BH696" i="62" s="1"/>
  <c r="BO696" i="62"/>
  <c r="CV696" i="62" s="1"/>
  <c r="CN696" i="62" s="1"/>
  <c r="BK696" i="62"/>
  <c r="BC696" i="62" s="1"/>
  <c r="FK695" i="62"/>
  <c r="FM695" i="62" s="1"/>
  <c r="FG695" i="62"/>
  <c r="FE695" i="62"/>
  <c r="FD695" i="62"/>
  <c r="FC695" i="62"/>
  <c r="FB695" i="62"/>
  <c r="FA695" i="62"/>
  <c r="ER695" i="62"/>
  <c r="EQ695" i="62"/>
  <c r="EP695" i="62"/>
  <c r="EO695" i="62"/>
  <c r="EN695" i="62"/>
  <c r="EE695" i="62"/>
  <c r="ED695" i="62"/>
  <c r="EC695" i="62"/>
  <c r="EB695" i="62"/>
  <c r="EA695" i="62"/>
  <c r="DZ695" i="62"/>
  <c r="DY695" i="62"/>
  <c r="DX695" i="62"/>
  <c r="CM695" i="62"/>
  <c r="CL695" i="62"/>
  <c r="CK695" i="62"/>
  <c r="CJ695" i="62"/>
  <c r="CD695" i="62"/>
  <c r="BN695" i="62" s="1"/>
  <c r="BF695" i="62" s="1"/>
  <c r="CC695" i="62"/>
  <c r="BM695" i="62" s="1"/>
  <c r="BE695" i="62" s="1"/>
  <c r="CB695" i="62"/>
  <c r="BL695" i="62" s="1"/>
  <c r="BD695" i="62" s="1"/>
  <c r="BR695" i="62"/>
  <c r="BJ695" i="62" s="1"/>
  <c r="BQ695" i="62"/>
  <c r="BI695" i="62" s="1"/>
  <c r="BP695" i="62"/>
  <c r="BH695" i="62" s="1"/>
  <c r="BO695" i="62"/>
  <c r="CV695" i="62" s="1"/>
  <c r="CN695" i="62" s="1"/>
  <c r="BK695" i="62"/>
  <c r="BC695" i="62" s="1"/>
  <c r="FK694" i="62"/>
  <c r="FM694" i="62" s="1"/>
  <c r="FG694" i="62"/>
  <c r="FE694" i="62"/>
  <c r="FD694" i="62"/>
  <c r="FC694" i="62"/>
  <c r="FB694" i="62"/>
  <c r="FA694" i="62"/>
  <c r="ER694" i="62"/>
  <c r="EQ694" i="62"/>
  <c r="EP694" i="62"/>
  <c r="EO694" i="62"/>
  <c r="EN694" i="62"/>
  <c r="EE694" i="62"/>
  <c r="ED694" i="62"/>
  <c r="EC694" i="62"/>
  <c r="EB694" i="62"/>
  <c r="EA694" i="62"/>
  <c r="DZ694" i="62"/>
  <c r="DY694" i="62"/>
  <c r="DX694" i="62"/>
  <c r="CM694" i="62"/>
  <c r="CL694" i="62"/>
  <c r="CK694" i="62"/>
  <c r="CJ694" i="62"/>
  <c r="CD694" i="62"/>
  <c r="BN694" i="62" s="1"/>
  <c r="BF694" i="62" s="1"/>
  <c r="CC694" i="62"/>
  <c r="BM694" i="62" s="1"/>
  <c r="BE694" i="62" s="1"/>
  <c r="CB694" i="62"/>
  <c r="BL694" i="62" s="1"/>
  <c r="BD694" i="62" s="1"/>
  <c r="BR694" i="62"/>
  <c r="BJ694" i="62" s="1"/>
  <c r="BQ694" i="62"/>
  <c r="BI694" i="62" s="1"/>
  <c r="BP694" i="62"/>
  <c r="BH694" i="62" s="1"/>
  <c r="BO694" i="62"/>
  <c r="CV694" i="62" s="1"/>
  <c r="CN694" i="62" s="1"/>
  <c r="BK694" i="62"/>
  <c r="BC694" i="62" s="1"/>
  <c r="FK693" i="62"/>
  <c r="FM693" i="62" s="1"/>
  <c r="FG693" i="62"/>
  <c r="FE693" i="62"/>
  <c r="FD693" i="62"/>
  <c r="FC693" i="62"/>
  <c r="FB693" i="62"/>
  <c r="FA693" i="62"/>
  <c r="ER693" i="62"/>
  <c r="EQ693" i="62"/>
  <c r="EP693" i="62"/>
  <c r="EO693" i="62"/>
  <c r="EN693" i="62"/>
  <c r="EE693" i="62"/>
  <c r="ED693" i="62"/>
  <c r="EC693" i="62"/>
  <c r="EB693" i="62"/>
  <c r="EA693" i="62"/>
  <c r="DZ693" i="62"/>
  <c r="DY693" i="62"/>
  <c r="DX693" i="62"/>
  <c r="CM693" i="62"/>
  <c r="CL693" i="62"/>
  <c r="CK693" i="62"/>
  <c r="CJ693" i="62"/>
  <c r="CD693" i="62"/>
  <c r="BN693" i="62" s="1"/>
  <c r="BF693" i="62" s="1"/>
  <c r="CC693" i="62"/>
  <c r="BM693" i="62" s="1"/>
  <c r="BE693" i="62" s="1"/>
  <c r="CB693" i="62"/>
  <c r="BL693" i="62" s="1"/>
  <c r="BD693" i="62" s="1"/>
  <c r="BR693" i="62"/>
  <c r="BJ693" i="62" s="1"/>
  <c r="BQ693" i="62"/>
  <c r="BI693" i="62" s="1"/>
  <c r="BP693" i="62"/>
  <c r="BH693" i="62" s="1"/>
  <c r="BO693" i="62"/>
  <c r="BK693" i="62"/>
  <c r="BC693" i="62" s="1"/>
  <c r="FK692" i="62"/>
  <c r="FM692" i="62" s="1"/>
  <c r="FG692" i="62"/>
  <c r="FE692" i="62"/>
  <c r="FD692" i="62"/>
  <c r="FC692" i="62"/>
  <c r="FB692" i="62"/>
  <c r="FA692" i="62"/>
  <c r="ER692" i="62"/>
  <c r="EQ692" i="62"/>
  <c r="EP692" i="62"/>
  <c r="EO692" i="62"/>
  <c r="EN692" i="62"/>
  <c r="EE692" i="62"/>
  <c r="ED692" i="62"/>
  <c r="EC692" i="62"/>
  <c r="EB692" i="62"/>
  <c r="EA692" i="62"/>
  <c r="DZ692" i="62"/>
  <c r="DY692" i="62"/>
  <c r="DX692" i="62"/>
  <c r="CM692" i="62"/>
  <c r="CL692" i="62"/>
  <c r="CK692" i="62"/>
  <c r="CJ692" i="62"/>
  <c r="CD692" i="62"/>
  <c r="BN692" i="62" s="1"/>
  <c r="BF692" i="62" s="1"/>
  <c r="CC692" i="62"/>
  <c r="BM692" i="62" s="1"/>
  <c r="BE692" i="62" s="1"/>
  <c r="CB692" i="62"/>
  <c r="BL692" i="62" s="1"/>
  <c r="BD692" i="62" s="1"/>
  <c r="BR692" i="62"/>
  <c r="BJ692" i="62" s="1"/>
  <c r="BQ692" i="62"/>
  <c r="BI692" i="62" s="1"/>
  <c r="BP692" i="62"/>
  <c r="BH692" i="62" s="1"/>
  <c r="BO692" i="62"/>
  <c r="CV692" i="62" s="1"/>
  <c r="CN692" i="62" s="1"/>
  <c r="BK692" i="62"/>
  <c r="BC692" i="62" s="1"/>
  <c r="FK691" i="62"/>
  <c r="FM691" i="62" s="1"/>
  <c r="FG691" i="62"/>
  <c r="FE691" i="62"/>
  <c r="FD691" i="62"/>
  <c r="FC691" i="62"/>
  <c r="FB691" i="62"/>
  <c r="FA691" i="62"/>
  <c r="ER691" i="62"/>
  <c r="EQ691" i="62"/>
  <c r="EP691" i="62"/>
  <c r="EO691" i="62"/>
  <c r="EN691" i="62"/>
  <c r="EE691" i="62"/>
  <c r="ED691" i="62"/>
  <c r="EC691" i="62"/>
  <c r="EB691" i="62"/>
  <c r="EA691" i="62"/>
  <c r="DZ691" i="62"/>
  <c r="DY691" i="62"/>
  <c r="DX691" i="62"/>
  <c r="CM691" i="62"/>
  <c r="CL691" i="62"/>
  <c r="CK691" i="62"/>
  <c r="CJ691" i="62"/>
  <c r="CD691" i="62"/>
  <c r="BN691" i="62" s="1"/>
  <c r="BF691" i="62" s="1"/>
  <c r="CC691" i="62"/>
  <c r="BM691" i="62" s="1"/>
  <c r="BE691" i="62" s="1"/>
  <c r="CB691" i="62"/>
  <c r="BL691" i="62" s="1"/>
  <c r="BD691" i="62" s="1"/>
  <c r="DQ691" i="62" s="1"/>
  <c r="BR691" i="62"/>
  <c r="BJ691" i="62" s="1"/>
  <c r="BQ691" i="62"/>
  <c r="BI691" i="62" s="1"/>
  <c r="BP691" i="62"/>
  <c r="BH691" i="62" s="1"/>
  <c r="BO691" i="62"/>
  <c r="BK691" i="62"/>
  <c r="BC691" i="62" s="1"/>
  <c r="FK690" i="62"/>
  <c r="FM690" i="62" s="1"/>
  <c r="FG690" i="62"/>
  <c r="FE690" i="62"/>
  <c r="FD690" i="62"/>
  <c r="FC690" i="62"/>
  <c r="FB690" i="62"/>
  <c r="FA690" i="62"/>
  <c r="ER690" i="62"/>
  <c r="EQ690" i="62"/>
  <c r="EP690" i="62"/>
  <c r="EO690" i="62"/>
  <c r="EN690" i="62"/>
  <c r="EE690" i="62"/>
  <c r="ED690" i="62"/>
  <c r="EC690" i="62"/>
  <c r="EB690" i="62"/>
  <c r="EA690" i="62"/>
  <c r="DZ690" i="62"/>
  <c r="DY690" i="62"/>
  <c r="DX690" i="62"/>
  <c r="CM690" i="62"/>
  <c r="CL690" i="62"/>
  <c r="CK690" i="62"/>
  <c r="CJ690" i="62"/>
  <c r="CD690" i="62"/>
  <c r="BN690" i="62" s="1"/>
  <c r="BF690" i="62" s="1"/>
  <c r="CC690" i="62"/>
  <c r="BM690" i="62" s="1"/>
  <c r="BE690" i="62" s="1"/>
  <c r="CB690" i="62"/>
  <c r="BL690" i="62" s="1"/>
  <c r="BD690" i="62" s="1"/>
  <c r="BR690" i="62"/>
  <c r="BJ690" i="62" s="1"/>
  <c r="BQ690" i="62"/>
  <c r="BI690" i="62" s="1"/>
  <c r="BP690" i="62"/>
  <c r="BH690" i="62" s="1"/>
  <c r="BO690" i="62"/>
  <c r="CV690" i="62" s="1"/>
  <c r="CN690" i="62" s="1"/>
  <c r="BK690" i="62"/>
  <c r="BC690" i="62" s="1"/>
  <c r="FK689" i="62"/>
  <c r="FM689" i="62" s="1"/>
  <c r="FG689" i="62"/>
  <c r="FE689" i="62"/>
  <c r="FD689" i="62"/>
  <c r="FC689" i="62"/>
  <c r="FB689" i="62"/>
  <c r="FA689" i="62"/>
  <c r="ER689" i="62"/>
  <c r="EQ689" i="62"/>
  <c r="EP689" i="62"/>
  <c r="EO689" i="62"/>
  <c r="EN689" i="62"/>
  <c r="EE689" i="62"/>
  <c r="ED689" i="62"/>
  <c r="EC689" i="62"/>
  <c r="EB689" i="62"/>
  <c r="EA689" i="62"/>
  <c r="DZ689" i="62"/>
  <c r="DY689" i="62"/>
  <c r="DX689" i="62"/>
  <c r="CM689" i="62"/>
  <c r="CL689" i="62"/>
  <c r="CK689" i="62"/>
  <c r="CJ689" i="62"/>
  <c r="CD689" i="62"/>
  <c r="BN689" i="62" s="1"/>
  <c r="BF689" i="62" s="1"/>
  <c r="CC689" i="62"/>
  <c r="BM689" i="62" s="1"/>
  <c r="BE689" i="62" s="1"/>
  <c r="CB689" i="62"/>
  <c r="BL689" i="62" s="1"/>
  <c r="BD689" i="62" s="1"/>
  <c r="BR689" i="62"/>
  <c r="BJ689" i="62" s="1"/>
  <c r="BQ689" i="62"/>
  <c r="BI689" i="62" s="1"/>
  <c r="BP689" i="62"/>
  <c r="BH689" i="62" s="1"/>
  <c r="BO689" i="62"/>
  <c r="CV689" i="62" s="1"/>
  <c r="CN689" i="62" s="1"/>
  <c r="BK689" i="62"/>
  <c r="BC689" i="62" s="1"/>
  <c r="BG689" i="62"/>
  <c r="DT689" i="62" s="1"/>
  <c r="FK688" i="62"/>
  <c r="FM688" i="62" s="1"/>
  <c r="FG688" i="62"/>
  <c r="FE688" i="62"/>
  <c r="FD688" i="62"/>
  <c r="FC688" i="62"/>
  <c r="FB688" i="62"/>
  <c r="FA688" i="62"/>
  <c r="ER688" i="62"/>
  <c r="EQ688" i="62"/>
  <c r="EP688" i="62"/>
  <c r="EO688" i="62"/>
  <c r="EN688" i="62"/>
  <c r="EE688" i="62"/>
  <c r="ED688" i="62"/>
  <c r="EC688" i="62"/>
  <c r="EB688" i="62"/>
  <c r="EA688" i="62"/>
  <c r="DZ688" i="62"/>
  <c r="DY688" i="62"/>
  <c r="DX688" i="62"/>
  <c r="CM688" i="62"/>
  <c r="CL688" i="62"/>
  <c r="CK688" i="62"/>
  <c r="CJ688" i="62"/>
  <c r="CD688" i="62"/>
  <c r="BN688" i="62" s="1"/>
  <c r="BF688" i="62" s="1"/>
  <c r="CC688" i="62"/>
  <c r="BM688" i="62" s="1"/>
  <c r="BE688" i="62" s="1"/>
  <c r="CB688" i="62"/>
  <c r="BL688" i="62" s="1"/>
  <c r="BD688" i="62" s="1"/>
  <c r="BR688" i="62"/>
  <c r="BJ688" i="62" s="1"/>
  <c r="BQ688" i="62"/>
  <c r="BI688" i="62" s="1"/>
  <c r="BP688" i="62"/>
  <c r="BH688" i="62" s="1"/>
  <c r="BO688" i="62"/>
  <c r="CV688" i="62" s="1"/>
  <c r="CN688" i="62" s="1"/>
  <c r="BK688" i="62"/>
  <c r="BC688" i="62" s="1"/>
  <c r="FK687" i="62"/>
  <c r="FM687" i="62" s="1"/>
  <c r="FG687" i="62"/>
  <c r="FE687" i="62"/>
  <c r="FD687" i="62"/>
  <c r="FC687" i="62"/>
  <c r="FB687" i="62"/>
  <c r="FA687" i="62"/>
  <c r="ER687" i="62"/>
  <c r="EQ687" i="62"/>
  <c r="EP687" i="62"/>
  <c r="EO687" i="62"/>
  <c r="EN687" i="62"/>
  <c r="EE687" i="62"/>
  <c r="ED687" i="62"/>
  <c r="EC687" i="62"/>
  <c r="EB687" i="62"/>
  <c r="EA687" i="62"/>
  <c r="DZ687" i="62"/>
  <c r="DY687" i="62"/>
  <c r="DX687" i="62"/>
  <c r="CM687" i="62"/>
  <c r="CL687" i="62"/>
  <c r="CK687" i="62"/>
  <c r="CJ687" i="62"/>
  <c r="CD687" i="62"/>
  <c r="BN687" i="62" s="1"/>
  <c r="BF687" i="62" s="1"/>
  <c r="CC687" i="62"/>
  <c r="BM687" i="62" s="1"/>
  <c r="BE687" i="62" s="1"/>
  <c r="CB687" i="62"/>
  <c r="BL687" i="62" s="1"/>
  <c r="BD687" i="62" s="1"/>
  <c r="BR687" i="62"/>
  <c r="BJ687" i="62" s="1"/>
  <c r="BQ687" i="62"/>
  <c r="BI687" i="62" s="1"/>
  <c r="BP687" i="62"/>
  <c r="BH687" i="62" s="1"/>
  <c r="BO687" i="62"/>
  <c r="BK687" i="62"/>
  <c r="BC687" i="62" s="1"/>
  <c r="FK686" i="62"/>
  <c r="FM686" i="62" s="1"/>
  <c r="FG686" i="62"/>
  <c r="FE686" i="62"/>
  <c r="FD686" i="62"/>
  <c r="FC686" i="62"/>
  <c r="FB686" i="62"/>
  <c r="FA686" i="62"/>
  <c r="ER686" i="62"/>
  <c r="EQ686" i="62"/>
  <c r="EP686" i="62"/>
  <c r="EO686" i="62"/>
  <c r="EN686" i="62"/>
  <c r="EE686" i="62"/>
  <c r="ED686" i="62"/>
  <c r="EC686" i="62"/>
  <c r="EB686" i="62"/>
  <c r="EA686" i="62"/>
  <c r="DZ686" i="62"/>
  <c r="DY686" i="62"/>
  <c r="DX686" i="62"/>
  <c r="CM686" i="62"/>
  <c r="CL686" i="62"/>
  <c r="CK686" i="62"/>
  <c r="CJ686" i="62"/>
  <c r="CD686" i="62"/>
  <c r="BN686" i="62" s="1"/>
  <c r="BF686" i="62" s="1"/>
  <c r="CC686" i="62"/>
  <c r="BM686" i="62" s="1"/>
  <c r="BE686" i="62" s="1"/>
  <c r="CB686" i="62"/>
  <c r="BL686" i="62" s="1"/>
  <c r="BD686" i="62" s="1"/>
  <c r="BR686" i="62"/>
  <c r="BJ686" i="62" s="1"/>
  <c r="BQ686" i="62"/>
  <c r="BI686" i="62" s="1"/>
  <c r="BP686" i="62"/>
  <c r="BH686" i="62" s="1"/>
  <c r="BO686" i="62"/>
  <c r="CV686" i="62" s="1"/>
  <c r="CN686" i="62" s="1"/>
  <c r="BK686" i="62"/>
  <c r="BC686" i="62" s="1"/>
  <c r="FK685" i="62"/>
  <c r="FM685" i="62" s="1"/>
  <c r="FG685" i="62"/>
  <c r="FE685" i="62"/>
  <c r="FD685" i="62"/>
  <c r="FC685" i="62"/>
  <c r="FB685" i="62"/>
  <c r="FA685" i="62"/>
  <c r="ER685" i="62"/>
  <c r="EQ685" i="62"/>
  <c r="EP685" i="62"/>
  <c r="EO685" i="62"/>
  <c r="EN685" i="62"/>
  <c r="EE685" i="62"/>
  <c r="ED685" i="62"/>
  <c r="EC685" i="62"/>
  <c r="EB685" i="62"/>
  <c r="EA685" i="62"/>
  <c r="DZ685" i="62"/>
  <c r="DY685" i="62"/>
  <c r="DX685" i="62"/>
  <c r="CM685" i="62"/>
  <c r="CL685" i="62"/>
  <c r="CK685" i="62"/>
  <c r="CJ685" i="62"/>
  <c r="CD685" i="62"/>
  <c r="BN685" i="62" s="1"/>
  <c r="BF685" i="62" s="1"/>
  <c r="CC685" i="62"/>
  <c r="BM685" i="62" s="1"/>
  <c r="BE685" i="62" s="1"/>
  <c r="CB685" i="62"/>
  <c r="BL685" i="62" s="1"/>
  <c r="BD685" i="62" s="1"/>
  <c r="BR685" i="62"/>
  <c r="BJ685" i="62" s="1"/>
  <c r="BQ685" i="62"/>
  <c r="BI685" i="62" s="1"/>
  <c r="BP685" i="62"/>
  <c r="BO685" i="62"/>
  <c r="CV685" i="62" s="1"/>
  <c r="CN685" i="62" s="1"/>
  <c r="BK685" i="62"/>
  <c r="BC685" i="62" s="1"/>
  <c r="BH685" i="62"/>
  <c r="FK684" i="62"/>
  <c r="FM684" i="62" s="1"/>
  <c r="FG684" i="62"/>
  <c r="FE684" i="62"/>
  <c r="FD684" i="62"/>
  <c r="FC684" i="62"/>
  <c r="FB684" i="62"/>
  <c r="FA684" i="62"/>
  <c r="ER684" i="62"/>
  <c r="EQ684" i="62"/>
  <c r="EP684" i="62"/>
  <c r="EO684" i="62"/>
  <c r="EN684" i="62"/>
  <c r="EE684" i="62"/>
  <c r="ED684" i="62"/>
  <c r="EC684" i="62"/>
  <c r="EB684" i="62"/>
  <c r="EA684" i="62"/>
  <c r="DZ684" i="62"/>
  <c r="DY684" i="62"/>
  <c r="DX684" i="62"/>
  <c r="CM684" i="62"/>
  <c r="CL684" i="62"/>
  <c r="CK684" i="62"/>
  <c r="CJ684" i="62"/>
  <c r="CD684" i="62"/>
  <c r="BN684" i="62" s="1"/>
  <c r="BF684" i="62" s="1"/>
  <c r="CC684" i="62"/>
  <c r="BM684" i="62" s="1"/>
  <c r="BE684" i="62" s="1"/>
  <c r="CB684" i="62"/>
  <c r="BL684" i="62" s="1"/>
  <c r="BD684" i="62" s="1"/>
  <c r="BR684" i="62"/>
  <c r="BJ684" i="62" s="1"/>
  <c r="BQ684" i="62"/>
  <c r="BI684" i="62" s="1"/>
  <c r="BP684" i="62"/>
  <c r="BH684" i="62" s="1"/>
  <c r="BO684" i="62"/>
  <c r="BK684" i="62"/>
  <c r="BC684" i="62" s="1"/>
  <c r="FK683" i="62"/>
  <c r="FM683" i="62" s="1"/>
  <c r="FG683" i="62"/>
  <c r="FE683" i="62"/>
  <c r="FD683" i="62"/>
  <c r="FC683" i="62"/>
  <c r="FB683" i="62"/>
  <c r="FA683" i="62"/>
  <c r="ER683" i="62"/>
  <c r="EQ683" i="62"/>
  <c r="EP683" i="62"/>
  <c r="EO683" i="62"/>
  <c r="EN683" i="62"/>
  <c r="EE683" i="62"/>
  <c r="ED683" i="62"/>
  <c r="EC683" i="62"/>
  <c r="EB683" i="62"/>
  <c r="EA683" i="62"/>
  <c r="DZ683" i="62"/>
  <c r="DY683" i="62"/>
  <c r="DX683" i="62"/>
  <c r="CM683" i="62"/>
  <c r="CL683" i="62"/>
  <c r="CK683" i="62"/>
  <c r="CJ683" i="62"/>
  <c r="CD683" i="62"/>
  <c r="BN683" i="62" s="1"/>
  <c r="BF683" i="62" s="1"/>
  <c r="CC683" i="62"/>
  <c r="BM683" i="62" s="1"/>
  <c r="BE683" i="62" s="1"/>
  <c r="CB683" i="62"/>
  <c r="BL683" i="62" s="1"/>
  <c r="BD683" i="62" s="1"/>
  <c r="BR683" i="62"/>
  <c r="BJ683" i="62" s="1"/>
  <c r="BQ683" i="62"/>
  <c r="BI683" i="62" s="1"/>
  <c r="BP683" i="62"/>
  <c r="BH683" i="62" s="1"/>
  <c r="BO683" i="62"/>
  <c r="CV683" i="62" s="1"/>
  <c r="CN683" i="62" s="1"/>
  <c r="BK683" i="62"/>
  <c r="BC683" i="62" s="1"/>
  <c r="FK682" i="62"/>
  <c r="FM682" i="62" s="1"/>
  <c r="FG682" i="62"/>
  <c r="FE682" i="62"/>
  <c r="FD682" i="62"/>
  <c r="FC682" i="62"/>
  <c r="FB682" i="62"/>
  <c r="FA682" i="62"/>
  <c r="ER682" i="62"/>
  <c r="EQ682" i="62"/>
  <c r="EP682" i="62"/>
  <c r="EO682" i="62"/>
  <c r="EN682" i="62"/>
  <c r="EE682" i="62"/>
  <c r="ED682" i="62"/>
  <c r="EC682" i="62"/>
  <c r="EB682" i="62"/>
  <c r="EA682" i="62"/>
  <c r="DZ682" i="62"/>
  <c r="DY682" i="62"/>
  <c r="DX682" i="62"/>
  <c r="CM682" i="62"/>
  <c r="CL682" i="62"/>
  <c r="CK682" i="62"/>
  <c r="CJ682" i="62"/>
  <c r="CD682" i="62"/>
  <c r="BN682" i="62" s="1"/>
  <c r="BF682" i="62" s="1"/>
  <c r="CC682" i="62"/>
  <c r="BM682" i="62" s="1"/>
  <c r="BE682" i="62" s="1"/>
  <c r="CB682" i="62"/>
  <c r="BL682" i="62" s="1"/>
  <c r="BD682" i="62" s="1"/>
  <c r="BR682" i="62"/>
  <c r="BJ682" i="62" s="1"/>
  <c r="BQ682" i="62"/>
  <c r="BI682" i="62" s="1"/>
  <c r="BP682" i="62"/>
  <c r="BH682" i="62" s="1"/>
  <c r="BO682" i="62"/>
  <c r="CV682" i="62" s="1"/>
  <c r="CN682" i="62" s="1"/>
  <c r="BK682" i="62"/>
  <c r="BC682" i="62" s="1"/>
  <c r="FK681" i="62"/>
  <c r="FM681" i="62" s="1"/>
  <c r="FG681" i="62"/>
  <c r="FE681" i="62"/>
  <c r="FD681" i="62"/>
  <c r="FC681" i="62"/>
  <c r="FB681" i="62"/>
  <c r="FA681" i="62"/>
  <c r="ER681" i="62"/>
  <c r="EQ681" i="62"/>
  <c r="EP681" i="62"/>
  <c r="EO681" i="62"/>
  <c r="EN681" i="62"/>
  <c r="EE681" i="62"/>
  <c r="ED681" i="62"/>
  <c r="EC681" i="62"/>
  <c r="EB681" i="62"/>
  <c r="EA681" i="62"/>
  <c r="DZ681" i="62"/>
  <c r="DY681" i="62"/>
  <c r="DX681" i="62"/>
  <c r="CM681" i="62"/>
  <c r="CL681" i="62"/>
  <c r="CK681" i="62"/>
  <c r="CJ681" i="62"/>
  <c r="CD681" i="62"/>
  <c r="BN681" i="62" s="1"/>
  <c r="BF681" i="62" s="1"/>
  <c r="CC681" i="62"/>
  <c r="BM681" i="62" s="1"/>
  <c r="BE681" i="62" s="1"/>
  <c r="CB681" i="62"/>
  <c r="BL681" i="62" s="1"/>
  <c r="BD681" i="62" s="1"/>
  <c r="BR681" i="62"/>
  <c r="BJ681" i="62" s="1"/>
  <c r="BQ681" i="62"/>
  <c r="BI681" i="62" s="1"/>
  <c r="BP681" i="62"/>
  <c r="BH681" i="62" s="1"/>
  <c r="BO681" i="62"/>
  <c r="CV681" i="62" s="1"/>
  <c r="CN681" i="62" s="1"/>
  <c r="BK681" i="62"/>
  <c r="BC681" i="62" s="1"/>
  <c r="FK680" i="62"/>
  <c r="FM680" i="62" s="1"/>
  <c r="FG680" i="62"/>
  <c r="FE680" i="62"/>
  <c r="FD680" i="62"/>
  <c r="FC680" i="62"/>
  <c r="FB680" i="62"/>
  <c r="FA680" i="62"/>
  <c r="ER680" i="62"/>
  <c r="EQ680" i="62"/>
  <c r="EP680" i="62"/>
  <c r="EO680" i="62"/>
  <c r="EN680" i="62"/>
  <c r="EE680" i="62"/>
  <c r="ED680" i="62"/>
  <c r="EC680" i="62"/>
  <c r="EB680" i="62"/>
  <c r="EA680" i="62"/>
  <c r="DZ680" i="62"/>
  <c r="DY680" i="62"/>
  <c r="DX680" i="62"/>
  <c r="CM680" i="62"/>
  <c r="CL680" i="62"/>
  <c r="CK680" i="62"/>
  <c r="CJ680" i="62"/>
  <c r="CD680" i="62"/>
  <c r="BN680" i="62" s="1"/>
  <c r="BF680" i="62" s="1"/>
  <c r="CC680" i="62"/>
  <c r="BM680" i="62" s="1"/>
  <c r="BE680" i="62" s="1"/>
  <c r="CB680" i="62"/>
  <c r="BL680" i="62" s="1"/>
  <c r="BD680" i="62" s="1"/>
  <c r="BR680" i="62"/>
  <c r="BJ680" i="62" s="1"/>
  <c r="BQ680" i="62"/>
  <c r="BP680" i="62"/>
  <c r="BH680" i="62" s="1"/>
  <c r="BO680" i="62"/>
  <c r="CV680" i="62" s="1"/>
  <c r="CN680" i="62" s="1"/>
  <c r="BK680" i="62"/>
  <c r="BC680" i="62" s="1"/>
  <c r="BI680" i="62"/>
  <c r="FK679" i="62"/>
  <c r="FM679" i="62" s="1"/>
  <c r="FG679" i="62"/>
  <c r="FE679" i="62"/>
  <c r="FD679" i="62"/>
  <c r="FC679" i="62"/>
  <c r="FB679" i="62"/>
  <c r="FA679" i="62"/>
  <c r="ER679" i="62"/>
  <c r="EQ679" i="62"/>
  <c r="EP679" i="62"/>
  <c r="EO679" i="62"/>
  <c r="EN679" i="62"/>
  <c r="EE679" i="62"/>
  <c r="ED679" i="62"/>
  <c r="EC679" i="62"/>
  <c r="EB679" i="62"/>
  <c r="EA679" i="62"/>
  <c r="DZ679" i="62"/>
  <c r="DY679" i="62"/>
  <c r="DX679" i="62"/>
  <c r="CM679" i="62"/>
  <c r="CL679" i="62"/>
  <c r="CK679" i="62"/>
  <c r="CJ679" i="62"/>
  <c r="CD679" i="62"/>
  <c r="BN679" i="62" s="1"/>
  <c r="BF679" i="62" s="1"/>
  <c r="CC679" i="62"/>
  <c r="BM679" i="62" s="1"/>
  <c r="BE679" i="62" s="1"/>
  <c r="CB679" i="62"/>
  <c r="BL679" i="62" s="1"/>
  <c r="BD679" i="62" s="1"/>
  <c r="BR679" i="62"/>
  <c r="BJ679" i="62" s="1"/>
  <c r="BQ679" i="62"/>
  <c r="BI679" i="62" s="1"/>
  <c r="BP679" i="62"/>
  <c r="BH679" i="62" s="1"/>
  <c r="BO679" i="62"/>
  <c r="BK679" i="62"/>
  <c r="BC679" i="62" s="1"/>
  <c r="FK678" i="62"/>
  <c r="FM678" i="62" s="1"/>
  <c r="FG678" i="62"/>
  <c r="FE678" i="62"/>
  <c r="FD678" i="62"/>
  <c r="FC678" i="62"/>
  <c r="FB678" i="62"/>
  <c r="FA678" i="62"/>
  <c r="ER678" i="62"/>
  <c r="EQ678" i="62"/>
  <c r="EP678" i="62"/>
  <c r="EO678" i="62"/>
  <c r="EN678" i="62"/>
  <c r="EE678" i="62"/>
  <c r="ED678" i="62"/>
  <c r="EC678" i="62"/>
  <c r="EB678" i="62"/>
  <c r="EA678" i="62"/>
  <c r="DZ678" i="62"/>
  <c r="DY678" i="62"/>
  <c r="DX678" i="62"/>
  <c r="CM678" i="62"/>
  <c r="CL678" i="62"/>
  <c r="CK678" i="62"/>
  <c r="CJ678" i="62"/>
  <c r="CD678" i="62"/>
  <c r="BN678" i="62" s="1"/>
  <c r="BF678" i="62" s="1"/>
  <c r="CC678" i="62"/>
  <c r="BM678" i="62" s="1"/>
  <c r="BE678" i="62" s="1"/>
  <c r="CB678" i="62"/>
  <c r="BL678" i="62" s="1"/>
  <c r="BD678" i="62" s="1"/>
  <c r="BR678" i="62"/>
  <c r="BJ678" i="62" s="1"/>
  <c r="BQ678" i="62"/>
  <c r="BI678" i="62" s="1"/>
  <c r="BP678" i="62"/>
  <c r="BH678" i="62" s="1"/>
  <c r="BO678" i="62"/>
  <c r="CV678" i="62" s="1"/>
  <c r="CN678" i="62" s="1"/>
  <c r="BK678" i="62"/>
  <c r="BC678" i="62" s="1"/>
  <c r="FK677" i="62"/>
  <c r="FM677" i="62" s="1"/>
  <c r="FG677" i="62"/>
  <c r="FE677" i="62"/>
  <c r="FD677" i="62"/>
  <c r="FC677" i="62"/>
  <c r="FB677" i="62"/>
  <c r="FA677" i="62"/>
  <c r="ER677" i="62"/>
  <c r="EQ677" i="62"/>
  <c r="EP677" i="62"/>
  <c r="EO677" i="62"/>
  <c r="EN677" i="62"/>
  <c r="EE677" i="62"/>
  <c r="ED677" i="62"/>
  <c r="EC677" i="62"/>
  <c r="EB677" i="62"/>
  <c r="EA677" i="62"/>
  <c r="DZ677" i="62"/>
  <c r="DY677" i="62"/>
  <c r="DX677" i="62"/>
  <c r="CM677" i="62"/>
  <c r="CL677" i="62"/>
  <c r="CK677" i="62"/>
  <c r="CJ677" i="62"/>
  <c r="CD677" i="62"/>
  <c r="BN677" i="62" s="1"/>
  <c r="BF677" i="62" s="1"/>
  <c r="CC677" i="62"/>
  <c r="BM677" i="62" s="1"/>
  <c r="BE677" i="62" s="1"/>
  <c r="CB677" i="62"/>
  <c r="BL677" i="62" s="1"/>
  <c r="BD677" i="62" s="1"/>
  <c r="BR677" i="62"/>
  <c r="BJ677" i="62" s="1"/>
  <c r="BQ677" i="62"/>
  <c r="BI677" i="62" s="1"/>
  <c r="BP677" i="62"/>
  <c r="BH677" i="62" s="1"/>
  <c r="BO677" i="62"/>
  <c r="CV677" i="62" s="1"/>
  <c r="CN677" i="62" s="1"/>
  <c r="BK677" i="62"/>
  <c r="BC677" i="62" s="1"/>
  <c r="FK676" i="62"/>
  <c r="FM676" i="62" s="1"/>
  <c r="FG676" i="62"/>
  <c r="FE676" i="62"/>
  <c r="FD676" i="62"/>
  <c r="FC676" i="62"/>
  <c r="FB676" i="62"/>
  <c r="FA676" i="62"/>
  <c r="ER676" i="62"/>
  <c r="EQ676" i="62"/>
  <c r="EP676" i="62"/>
  <c r="EO676" i="62"/>
  <c r="EN676" i="62"/>
  <c r="EE676" i="62"/>
  <c r="ED676" i="62"/>
  <c r="EC676" i="62"/>
  <c r="EB676" i="62"/>
  <c r="EA676" i="62"/>
  <c r="DZ676" i="62"/>
  <c r="DY676" i="62"/>
  <c r="DX676" i="62"/>
  <c r="CM676" i="62"/>
  <c r="CL676" i="62"/>
  <c r="CK676" i="62"/>
  <c r="CJ676" i="62"/>
  <c r="CD676" i="62"/>
  <c r="BN676" i="62" s="1"/>
  <c r="BF676" i="62" s="1"/>
  <c r="CC676" i="62"/>
  <c r="BM676" i="62" s="1"/>
  <c r="BE676" i="62" s="1"/>
  <c r="CB676" i="62"/>
  <c r="BL676" i="62" s="1"/>
  <c r="BD676" i="62" s="1"/>
  <c r="BR676" i="62"/>
  <c r="BJ676" i="62" s="1"/>
  <c r="BQ676" i="62"/>
  <c r="BI676" i="62" s="1"/>
  <c r="BP676" i="62"/>
  <c r="BH676" i="62" s="1"/>
  <c r="BO676" i="62"/>
  <c r="CV676" i="62" s="1"/>
  <c r="CN676" i="62" s="1"/>
  <c r="BK676" i="62"/>
  <c r="BC676" i="62" s="1"/>
  <c r="FK675" i="62"/>
  <c r="FM675" i="62" s="1"/>
  <c r="FG675" i="62"/>
  <c r="FE675" i="62"/>
  <c r="FD675" i="62"/>
  <c r="FC675" i="62"/>
  <c r="FB675" i="62"/>
  <c r="FA675" i="62"/>
  <c r="ER675" i="62"/>
  <c r="EQ675" i="62"/>
  <c r="EP675" i="62"/>
  <c r="EO675" i="62"/>
  <c r="EN675" i="62"/>
  <c r="EE675" i="62"/>
  <c r="ED675" i="62"/>
  <c r="EC675" i="62"/>
  <c r="EB675" i="62"/>
  <c r="EA675" i="62"/>
  <c r="DZ675" i="62"/>
  <c r="DY675" i="62"/>
  <c r="DX675" i="62"/>
  <c r="CM675" i="62"/>
  <c r="CL675" i="62"/>
  <c r="CK675" i="62"/>
  <c r="CJ675" i="62"/>
  <c r="CD675" i="62"/>
  <c r="BN675" i="62" s="1"/>
  <c r="BF675" i="62" s="1"/>
  <c r="CC675" i="62"/>
  <c r="BM675" i="62" s="1"/>
  <c r="BE675" i="62" s="1"/>
  <c r="CB675" i="62"/>
  <c r="BL675" i="62" s="1"/>
  <c r="BD675" i="62" s="1"/>
  <c r="BR675" i="62"/>
  <c r="BJ675" i="62" s="1"/>
  <c r="BQ675" i="62"/>
  <c r="BI675" i="62" s="1"/>
  <c r="BP675" i="62"/>
  <c r="BH675" i="62" s="1"/>
  <c r="BO675" i="62"/>
  <c r="BK675" i="62"/>
  <c r="BC675" i="62" s="1"/>
  <c r="FK674" i="62"/>
  <c r="FM674" i="62" s="1"/>
  <c r="FG674" i="62"/>
  <c r="FE674" i="62"/>
  <c r="FD674" i="62"/>
  <c r="FC674" i="62"/>
  <c r="FB674" i="62"/>
  <c r="FA674" i="62"/>
  <c r="ER674" i="62"/>
  <c r="EQ674" i="62"/>
  <c r="EP674" i="62"/>
  <c r="EO674" i="62"/>
  <c r="EN674" i="62"/>
  <c r="EE674" i="62"/>
  <c r="ED674" i="62"/>
  <c r="EC674" i="62"/>
  <c r="EB674" i="62"/>
  <c r="EA674" i="62"/>
  <c r="DZ674" i="62"/>
  <c r="DY674" i="62"/>
  <c r="DX674" i="62"/>
  <c r="CM674" i="62"/>
  <c r="CL674" i="62"/>
  <c r="CK674" i="62"/>
  <c r="CJ674" i="62"/>
  <c r="CD674" i="62"/>
  <c r="BN674" i="62" s="1"/>
  <c r="BF674" i="62" s="1"/>
  <c r="CC674" i="62"/>
  <c r="BM674" i="62" s="1"/>
  <c r="BE674" i="62" s="1"/>
  <c r="CB674" i="62"/>
  <c r="BL674" i="62" s="1"/>
  <c r="BD674" i="62" s="1"/>
  <c r="BR674" i="62"/>
  <c r="BJ674" i="62" s="1"/>
  <c r="BQ674" i="62"/>
  <c r="BI674" i="62" s="1"/>
  <c r="BP674" i="62"/>
  <c r="BH674" i="62" s="1"/>
  <c r="BO674" i="62"/>
  <c r="BK674" i="62"/>
  <c r="BC674" i="62" s="1"/>
  <c r="DP674" i="62" s="1"/>
  <c r="FK673" i="62"/>
  <c r="FM673" i="62" s="1"/>
  <c r="FG673" i="62"/>
  <c r="FE673" i="62"/>
  <c r="FD673" i="62"/>
  <c r="FC673" i="62"/>
  <c r="FB673" i="62"/>
  <c r="FA673" i="62"/>
  <c r="ER673" i="62"/>
  <c r="EQ673" i="62"/>
  <c r="EP673" i="62"/>
  <c r="EO673" i="62"/>
  <c r="EN673" i="62"/>
  <c r="EE673" i="62"/>
  <c r="ED673" i="62"/>
  <c r="EC673" i="62"/>
  <c r="EB673" i="62"/>
  <c r="EA673" i="62"/>
  <c r="DZ673" i="62"/>
  <c r="DY673" i="62"/>
  <c r="DX673" i="62"/>
  <c r="CM673" i="62"/>
  <c r="CL673" i="62"/>
  <c r="CK673" i="62"/>
  <c r="CJ673" i="62"/>
  <c r="CD673" i="62"/>
  <c r="BN673" i="62" s="1"/>
  <c r="BF673" i="62" s="1"/>
  <c r="CC673" i="62"/>
  <c r="BM673" i="62" s="1"/>
  <c r="BE673" i="62" s="1"/>
  <c r="CB673" i="62"/>
  <c r="BL673" i="62" s="1"/>
  <c r="BD673" i="62" s="1"/>
  <c r="BR673" i="62"/>
  <c r="BJ673" i="62" s="1"/>
  <c r="BQ673" i="62"/>
  <c r="BI673" i="62" s="1"/>
  <c r="BP673" i="62"/>
  <c r="BH673" i="62" s="1"/>
  <c r="BO673" i="62"/>
  <c r="BK673" i="62"/>
  <c r="BC673" i="62" s="1"/>
  <c r="FK672" i="62"/>
  <c r="FM672" i="62" s="1"/>
  <c r="FG672" i="62"/>
  <c r="FE672" i="62"/>
  <c r="FD672" i="62"/>
  <c r="FC672" i="62"/>
  <c r="FB672" i="62"/>
  <c r="FA672" i="62"/>
  <c r="ER672" i="62"/>
  <c r="EQ672" i="62"/>
  <c r="EP672" i="62"/>
  <c r="EO672" i="62"/>
  <c r="EN672" i="62"/>
  <c r="EE672" i="62"/>
  <c r="ED672" i="62"/>
  <c r="EC672" i="62"/>
  <c r="EB672" i="62"/>
  <c r="EA672" i="62"/>
  <c r="DZ672" i="62"/>
  <c r="DY672" i="62"/>
  <c r="DX672" i="62"/>
  <c r="CM672" i="62"/>
  <c r="CL672" i="62"/>
  <c r="CK672" i="62"/>
  <c r="CJ672" i="62"/>
  <c r="CD672" i="62"/>
  <c r="BN672" i="62" s="1"/>
  <c r="BF672" i="62" s="1"/>
  <c r="CC672" i="62"/>
  <c r="BM672" i="62" s="1"/>
  <c r="BE672" i="62" s="1"/>
  <c r="CB672" i="62"/>
  <c r="BL672" i="62" s="1"/>
  <c r="BD672" i="62" s="1"/>
  <c r="BR672" i="62"/>
  <c r="BJ672" i="62" s="1"/>
  <c r="BQ672" i="62"/>
  <c r="BI672" i="62" s="1"/>
  <c r="BP672" i="62"/>
  <c r="BH672" i="62" s="1"/>
  <c r="BO672" i="62"/>
  <c r="CV672" i="62" s="1"/>
  <c r="CN672" i="62" s="1"/>
  <c r="BK672" i="62"/>
  <c r="BC672" i="62" s="1"/>
  <c r="FK671" i="62"/>
  <c r="FM671" i="62" s="1"/>
  <c r="FG671" i="62"/>
  <c r="FE671" i="62"/>
  <c r="FD671" i="62"/>
  <c r="FC671" i="62"/>
  <c r="FB671" i="62"/>
  <c r="FA671" i="62"/>
  <c r="ER671" i="62"/>
  <c r="EQ671" i="62"/>
  <c r="EP671" i="62"/>
  <c r="EO671" i="62"/>
  <c r="EN671" i="62"/>
  <c r="EE671" i="62"/>
  <c r="ED671" i="62"/>
  <c r="EC671" i="62"/>
  <c r="EB671" i="62"/>
  <c r="EA671" i="62"/>
  <c r="DZ671" i="62"/>
  <c r="DY671" i="62"/>
  <c r="DX671" i="62"/>
  <c r="CM671" i="62"/>
  <c r="CL671" i="62"/>
  <c r="CK671" i="62"/>
  <c r="CJ671" i="62"/>
  <c r="CD671" i="62"/>
  <c r="BN671" i="62" s="1"/>
  <c r="BF671" i="62" s="1"/>
  <c r="CC671" i="62"/>
  <c r="BM671" i="62" s="1"/>
  <c r="BE671" i="62" s="1"/>
  <c r="CB671" i="62"/>
  <c r="BL671" i="62" s="1"/>
  <c r="BD671" i="62" s="1"/>
  <c r="BR671" i="62"/>
  <c r="BJ671" i="62" s="1"/>
  <c r="BQ671" i="62"/>
  <c r="BI671" i="62" s="1"/>
  <c r="BP671" i="62"/>
  <c r="BH671" i="62" s="1"/>
  <c r="BO671" i="62"/>
  <c r="CV671" i="62" s="1"/>
  <c r="CN671" i="62" s="1"/>
  <c r="BK671" i="62"/>
  <c r="BC671" i="62" s="1"/>
  <c r="FK670" i="62"/>
  <c r="FM670" i="62" s="1"/>
  <c r="FG670" i="62"/>
  <c r="FE670" i="62"/>
  <c r="FD670" i="62"/>
  <c r="FC670" i="62"/>
  <c r="FB670" i="62"/>
  <c r="FA670" i="62"/>
  <c r="ER670" i="62"/>
  <c r="EQ670" i="62"/>
  <c r="EP670" i="62"/>
  <c r="EO670" i="62"/>
  <c r="EN670" i="62"/>
  <c r="EE670" i="62"/>
  <c r="ED670" i="62"/>
  <c r="EC670" i="62"/>
  <c r="EB670" i="62"/>
  <c r="EA670" i="62"/>
  <c r="DZ670" i="62"/>
  <c r="DY670" i="62"/>
  <c r="DX670" i="62"/>
  <c r="CM670" i="62"/>
  <c r="CL670" i="62"/>
  <c r="CK670" i="62"/>
  <c r="CJ670" i="62"/>
  <c r="CD670" i="62"/>
  <c r="BN670" i="62" s="1"/>
  <c r="BF670" i="62" s="1"/>
  <c r="CC670" i="62"/>
  <c r="BM670" i="62" s="1"/>
  <c r="BE670" i="62" s="1"/>
  <c r="CB670" i="62"/>
  <c r="BL670" i="62" s="1"/>
  <c r="BD670" i="62" s="1"/>
  <c r="BR670" i="62"/>
  <c r="BJ670" i="62" s="1"/>
  <c r="BQ670" i="62"/>
  <c r="BI670" i="62" s="1"/>
  <c r="BP670" i="62"/>
  <c r="BH670" i="62" s="1"/>
  <c r="BO670" i="62"/>
  <c r="CV670" i="62" s="1"/>
  <c r="CN670" i="62" s="1"/>
  <c r="BK670" i="62"/>
  <c r="BC670" i="62" s="1"/>
  <c r="FK669" i="62"/>
  <c r="FM669" i="62" s="1"/>
  <c r="FG669" i="62"/>
  <c r="FE669" i="62"/>
  <c r="FD669" i="62"/>
  <c r="FC669" i="62"/>
  <c r="FB669" i="62"/>
  <c r="FA669" i="62"/>
  <c r="ER669" i="62"/>
  <c r="EQ669" i="62"/>
  <c r="EP669" i="62"/>
  <c r="EO669" i="62"/>
  <c r="EN669" i="62"/>
  <c r="EE669" i="62"/>
  <c r="ED669" i="62"/>
  <c r="EC669" i="62"/>
  <c r="EB669" i="62"/>
  <c r="EA669" i="62"/>
  <c r="DZ669" i="62"/>
  <c r="DY669" i="62"/>
  <c r="DX669" i="62"/>
  <c r="CM669" i="62"/>
  <c r="CL669" i="62"/>
  <c r="CK669" i="62"/>
  <c r="CJ669" i="62"/>
  <c r="CD669" i="62"/>
  <c r="BN669" i="62" s="1"/>
  <c r="BF669" i="62" s="1"/>
  <c r="CC669" i="62"/>
  <c r="BM669" i="62" s="1"/>
  <c r="BE669" i="62" s="1"/>
  <c r="DR669" i="62" s="1"/>
  <c r="CB669" i="62"/>
  <c r="BL669" i="62" s="1"/>
  <c r="BD669" i="62" s="1"/>
  <c r="BR669" i="62"/>
  <c r="BJ669" i="62" s="1"/>
  <c r="BQ669" i="62"/>
  <c r="BI669" i="62" s="1"/>
  <c r="BP669" i="62"/>
  <c r="BH669" i="62" s="1"/>
  <c r="BO669" i="62"/>
  <c r="CV669" i="62" s="1"/>
  <c r="CN669" i="62" s="1"/>
  <c r="BK669" i="62"/>
  <c r="BC669" i="62" s="1"/>
  <c r="FK668" i="62"/>
  <c r="FM668" i="62" s="1"/>
  <c r="FG668" i="62"/>
  <c r="FE668" i="62"/>
  <c r="FD668" i="62"/>
  <c r="FC668" i="62"/>
  <c r="FB668" i="62"/>
  <c r="FA668" i="62"/>
  <c r="ER668" i="62"/>
  <c r="EQ668" i="62"/>
  <c r="EP668" i="62"/>
  <c r="EO668" i="62"/>
  <c r="EN668" i="62"/>
  <c r="EE668" i="62"/>
  <c r="ED668" i="62"/>
  <c r="EC668" i="62"/>
  <c r="EB668" i="62"/>
  <c r="EA668" i="62"/>
  <c r="DZ668" i="62"/>
  <c r="DY668" i="62"/>
  <c r="DX668" i="62"/>
  <c r="CM668" i="62"/>
  <c r="CL668" i="62"/>
  <c r="CK668" i="62"/>
  <c r="CJ668" i="62"/>
  <c r="CD668" i="62"/>
  <c r="BN668" i="62" s="1"/>
  <c r="BF668" i="62" s="1"/>
  <c r="CC668" i="62"/>
  <c r="BM668" i="62" s="1"/>
  <c r="BE668" i="62" s="1"/>
  <c r="CB668" i="62"/>
  <c r="BL668" i="62" s="1"/>
  <c r="BD668" i="62" s="1"/>
  <c r="BR668" i="62"/>
  <c r="BJ668" i="62" s="1"/>
  <c r="BQ668" i="62"/>
  <c r="BI668" i="62" s="1"/>
  <c r="BP668" i="62"/>
  <c r="BH668" i="62" s="1"/>
  <c r="BO668" i="62"/>
  <c r="CV668" i="62" s="1"/>
  <c r="CN668" i="62" s="1"/>
  <c r="BK668" i="62"/>
  <c r="BC668" i="62" s="1"/>
  <c r="DP668" i="62" s="1"/>
  <c r="FK667" i="62"/>
  <c r="FM667" i="62" s="1"/>
  <c r="FG667" i="62"/>
  <c r="FE667" i="62"/>
  <c r="FD667" i="62"/>
  <c r="FC667" i="62"/>
  <c r="FB667" i="62"/>
  <c r="FA667" i="62"/>
  <c r="ER667" i="62"/>
  <c r="EQ667" i="62"/>
  <c r="EP667" i="62"/>
  <c r="EO667" i="62"/>
  <c r="EN667" i="62"/>
  <c r="EE667" i="62"/>
  <c r="ED667" i="62"/>
  <c r="EC667" i="62"/>
  <c r="EB667" i="62"/>
  <c r="EA667" i="62"/>
  <c r="DZ667" i="62"/>
  <c r="DY667" i="62"/>
  <c r="DX667" i="62"/>
  <c r="CM667" i="62"/>
  <c r="CL667" i="62"/>
  <c r="CK667" i="62"/>
  <c r="CJ667" i="62"/>
  <c r="CD667" i="62"/>
  <c r="BN667" i="62" s="1"/>
  <c r="BF667" i="62" s="1"/>
  <c r="CC667" i="62"/>
  <c r="BM667" i="62" s="1"/>
  <c r="BE667" i="62" s="1"/>
  <c r="CB667" i="62"/>
  <c r="BL667" i="62" s="1"/>
  <c r="BD667" i="62" s="1"/>
  <c r="BR667" i="62"/>
  <c r="BJ667" i="62" s="1"/>
  <c r="BQ667" i="62"/>
  <c r="BP667" i="62"/>
  <c r="BH667" i="62" s="1"/>
  <c r="BO667" i="62"/>
  <c r="BK667" i="62"/>
  <c r="BC667" i="62" s="1"/>
  <c r="BI667" i="62"/>
  <c r="FK666" i="62"/>
  <c r="FM666" i="62" s="1"/>
  <c r="FG666" i="62"/>
  <c r="FE666" i="62"/>
  <c r="FD666" i="62"/>
  <c r="FC666" i="62"/>
  <c r="FB666" i="62"/>
  <c r="FA666" i="62"/>
  <c r="ER666" i="62"/>
  <c r="EQ666" i="62"/>
  <c r="EP666" i="62"/>
  <c r="EO666" i="62"/>
  <c r="EN666" i="62"/>
  <c r="EE666" i="62"/>
  <c r="ED666" i="62"/>
  <c r="EC666" i="62"/>
  <c r="EB666" i="62"/>
  <c r="EA666" i="62"/>
  <c r="DZ666" i="62"/>
  <c r="DY666" i="62"/>
  <c r="DX666" i="62"/>
  <c r="CM666" i="62"/>
  <c r="CL666" i="62"/>
  <c r="CK666" i="62"/>
  <c r="CJ666" i="62"/>
  <c r="CD666" i="62"/>
  <c r="BN666" i="62" s="1"/>
  <c r="BF666" i="62" s="1"/>
  <c r="CC666" i="62"/>
  <c r="BM666" i="62" s="1"/>
  <c r="BE666" i="62" s="1"/>
  <c r="CB666" i="62"/>
  <c r="BL666" i="62" s="1"/>
  <c r="BD666" i="62" s="1"/>
  <c r="BR666" i="62"/>
  <c r="BJ666" i="62" s="1"/>
  <c r="BQ666" i="62"/>
  <c r="BI666" i="62" s="1"/>
  <c r="BP666" i="62"/>
  <c r="BH666" i="62" s="1"/>
  <c r="BO666" i="62"/>
  <c r="CV666" i="62" s="1"/>
  <c r="CN666" i="62" s="1"/>
  <c r="BK666" i="62"/>
  <c r="BC666" i="62" s="1"/>
  <c r="FK665" i="62"/>
  <c r="FM665" i="62" s="1"/>
  <c r="FG665" i="62"/>
  <c r="FE665" i="62"/>
  <c r="FD665" i="62"/>
  <c r="FC665" i="62"/>
  <c r="FB665" i="62"/>
  <c r="FA665" i="62"/>
  <c r="ER665" i="62"/>
  <c r="EQ665" i="62"/>
  <c r="EP665" i="62"/>
  <c r="EO665" i="62"/>
  <c r="EN665" i="62"/>
  <c r="EE665" i="62"/>
  <c r="ED665" i="62"/>
  <c r="EC665" i="62"/>
  <c r="EB665" i="62"/>
  <c r="EA665" i="62"/>
  <c r="DZ665" i="62"/>
  <c r="DY665" i="62"/>
  <c r="DX665" i="62"/>
  <c r="CM665" i="62"/>
  <c r="CL665" i="62"/>
  <c r="CK665" i="62"/>
  <c r="CJ665" i="62"/>
  <c r="CD665" i="62"/>
  <c r="BN665" i="62" s="1"/>
  <c r="BF665" i="62" s="1"/>
  <c r="CC665" i="62"/>
  <c r="BM665" i="62" s="1"/>
  <c r="BE665" i="62" s="1"/>
  <c r="CB665" i="62"/>
  <c r="BL665" i="62" s="1"/>
  <c r="BD665" i="62" s="1"/>
  <c r="BR665" i="62"/>
  <c r="BJ665" i="62" s="1"/>
  <c r="BQ665" i="62"/>
  <c r="BI665" i="62" s="1"/>
  <c r="BP665" i="62"/>
  <c r="BH665" i="62" s="1"/>
  <c r="BO665" i="62"/>
  <c r="BK665" i="62"/>
  <c r="BC665" i="62" s="1"/>
  <c r="FK664" i="62"/>
  <c r="FM664" i="62" s="1"/>
  <c r="FG664" i="62"/>
  <c r="FE664" i="62"/>
  <c r="FD664" i="62"/>
  <c r="FC664" i="62"/>
  <c r="FB664" i="62"/>
  <c r="FA664" i="62"/>
  <c r="ER664" i="62"/>
  <c r="EQ664" i="62"/>
  <c r="EP664" i="62"/>
  <c r="EO664" i="62"/>
  <c r="EN664" i="62"/>
  <c r="EE664" i="62"/>
  <c r="ED664" i="62"/>
  <c r="EC664" i="62"/>
  <c r="EB664" i="62"/>
  <c r="EA664" i="62"/>
  <c r="DZ664" i="62"/>
  <c r="DY664" i="62"/>
  <c r="DX664" i="62"/>
  <c r="CM664" i="62"/>
  <c r="CL664" i="62"/>
  <c r="CK664" i="62"/>
  <c r="CJ664" i="62"/>
  <c r="CD664" i="62"/>
  <c r="BN664" i="62" s="1"/>
  <c r="BF664" i="62" s="1"/>
  <c r="CC664" i="62"/>
  <c r="BM664" i="62" s="1"/>
  <c r="BE664" i="62" s="1"/>
  <c r="CB664" i="62"/>
  <c r="BL664" i="62" s="1"/>
  <c r="BD664" i="62" s="1"/>
  <c r="BR664" i="62"/>
  <c r="BJ664" i="62" s="1"/>
  <c r="BQ664" i="62"/>
  <c r="BI664" i="62" s="1"/>
  <c r="BP664" i="62"/>
  <c r="BH664" i="62" s="1"/>
  <c r="BO664" i="62"/>
  <c r="CV664" i="62" s="1"/>
  <c r="CN664" i="62" s="1"/>
  <c r="BK664" i="62"/>
  <c r="BC664" i="62" s="1"/>
  <c r="FK663" i="62"/>
  <c r="FM663" i="62" s="1"/>
  <c r="FG663" i="62"/>
  <c r="FE663" i="62"/>
  <c r="FD663" i="62"/>
  <c r="FC663" i="62"/>
  <c r="FB663" i="62"/>
  <c r="FA663" i="62"/>
  <c r="ER663" i="62"/>
  <c r="EQ663" i="62"/>
  <c r="EP663" i="62"/>
  <c r="EO663" i="62"/>
  <c r="EN663" i="62"/>
  <c r="EE663" i="62"/>
  <c r="ED663" i="62"/>
  <c r="EC663" i="62"/>
  <c r="EB663" i="62"/>
  <c r="EA663" i="62"/>
  <c r="DZ663" i="62"/>
  <c r="DY663" i="62"/>
  <c r="DX663" i="62"/>
  <c r="CM663" i="62"/>
  <c r="CL663" i="62"/>
  <c r="CK663" i="62"/>
  <c r="CJ663" i="62"/>
  <c r="CD663" i="62"/>
  <c r="CC663" i="62"/>
  <c r="BM663" i="62" s="1"/>
  <c r="CB663" i="62"/>
  <c r="BR663" i="62"/>
  <c r="BJ663" i="62" s="1"/>
  <c r="BQ663" i="62"/>
  <c r="BP663" i="62"/>
  <c r="BO663" i="62"/>
  <c r="BG663" i="62" s="1"/>
  <c r="BK663" i="62"/>
  <c r="FK662" i="62"/>
  <c r="FM662" i="62" s="1"/>
  <c r="FG662" i="62"/>
  <c r="FE662" i="62"/>
  <c r="FD662" i="62"/>
  <c r="FC662" i="62"/>
  <c r="FB662" i="62"/>
  <c r="FA662" i="62"/>
  <c r="ER662" i="62"/>
  <c r="EQ662" i="62"/>
  <c r="EP662" i="62"/>
  <c r="EO662" i="62"/>
  <c r="EN662" i="62"/>
  <c r="EE662" i="62"/>
  <c r="ED662" i="62"/>
  <c r="EC662" i="62"/>
  <c r="EB662" i="62"/>
  <c r="EA662" i="62"/>
  <c r="DZ662" i="62"/>
  <c r="DY662" i="62"/>
  <c r="DX662" i="62"/>
  <c r="CM662" i="62"/>
  <c r="CM1221" i="62" s="1"/>
  <c r="CL662" i="62"/>
  <c r="CL1221" i="62" s="1"/>
  <c r="CK662" i="62"/>
  <c r="CK1221" i="62" s="1"/>
  <c r="CJ662" i="62"/>
  <c r="CJ1221" i="62" s="1"/>
  <c r="CD662" i="62"/>
  <c r="CC662" i="62"/>
  <c r="CC1221" i="62" s="1"/>
  <c r="CB662" i="62"/>
  <c r="CB1221" i="62" s="1"/>
  <c r="BR662" i="62"/>
  <c r="BQ662" i="62"/>
  <c r="BQ1221" i="62" s="1"/>
  <c r="BP662" i="62"/>
  <c r="BP1221" i="62" s="1"/>
  <c r="BO662" i="62"/>
  <c r="BK662" i="62"/>
  <c r="BK1221" i="62" s="1"/>
  <c r="FK661" i="62"/>
  <c r="FM661" i="62" s="1"/>
  <c r="FG661" i="62"/>
  <c r="FE661" i="62"/>
  <c r="FD661" i="62"/>
  <c r="FC661" i="62"/>
  <c r="FB661" i="62"/>
  <c r="FA661" i="62"/>
  <c r="ER661" i="62"/>
  <c r="EQ661" i="62"/>
  <c r="EP661" i="62"/>
  <c r="EO661" i="62"/>
  <c r="EN661" i="62"/>
  <c r="EE661" i="62"/>
  <c r="ED661" i="62"/>
  <c r="EC661" i="62"/>
  <c r="EB661" i="62"/>
  <c r="EA661" i="62"/>
  <c r="DZ661" i="62"/>
  <c r="DY661" i="62"/>
  <c r="DX661" i="62"/>
  <c r="CM661" i="62"/>
  <c r="CL661" i="62"/>
  <c r="CK661" i="62"/>
  <c r="CJ661" i="62"/>
  <c r="CD661" i="62"/>
  <c r="BN661" i="62" s="1"/>
  <c r="BF661" i="62" s="1"/>
  <c r="CC661" i="62"/>
  <c r="BM661" i="62" s="1"/>
  <c r="BE661" i="62" s="1"/>
  <c r="CB661" i="62"/>
  <c r="BL661" i="62" s="1"/>
  <c r="BD661" i="62" s="1"/>
  <c r="BR661" i="62"/>
  <c r="BJ661" i="62" s="1"/>
  <c r="BQ661" i="62"/>
  <c r="BI661" i="62" s="1"/>
  <c r="BP661" i="62"/>
  <c r="BH661" i="62" s="1"/>
  <c r="BO661" i="62"/>
  <c r="CV661" i="62" s="1"/>
  <c r="BK661" i="62"/>
  <c r="BC661" i="62" s="1"/>
  <c r="FK660" i="62"/>
  <c r="FM660" i="62" s="1"/>
  <c r="FG660" i="62"/>
  <c r="FE660" i="62"/>
  <c r="FD660" i="62"/>
  <c r="FC660" i="62"/>
  <c r="FB660" i="62"/>
  <c r="FA660" i="62"/>
  <c r="ER660" i="62"/>
  <c r="EQ660" i="62"/>
  <c r="EP660" i="62"/>
  <c r="EO660" i="62"/>
  <c r="EN660" i="62"/>
  <c r="EE660" i="62"/>
  <c r="ED660" i="62"/>
  <c r="EC660" i="62"/>
  <c r="EB660" i="62"/>
  <c r="EA660" i="62"/>
  <c r="DZ660" i="62"/>
  <c r="DY660" i="62"/>
  <c r="DX660" i="62"/>
  <c r="CM660" i="62"/>
  <c r="CL660" i="62"/>
  <c r="CK660" i="62"/>
  <c r="CJ660" i="62"/>
  <c r="CD660" i="62"/>
  <c r="BN660" i="62" s="1"/>
  <c r="BF660" i="62" s="1"/>
  <c r="CC660" i="62"/>
  <c r="BM660" i="62" s="1"/>
  <c r="BE660" i="62" s="1"/>
  <c r="CB660" i="62"/>
  <c r="BL660" i="62" s="1"/>
  <c r="BD660" i="62" s="1"/>
  <c r="BR660" i="62"/>
  <c r="BJ660" i="62" s="1"/>
  <c r="BQ660" i="62"/>
  <c r="BI660" i="62" s="1"/>
  <c r="BP660" i="62"/>
  <c r="BH660" i="62" s="1"/>
  <c r="BO660" i="62"/>
  <c r="BK660" i="62"/>
  <c r="BC660" i="62" s="1"/>
  <c r="FK659" i="62"/>
  <c r="FM659" i="62" s="1"/>
  <c r="FG659" i="62"/>
  <c r="FE659" i="62"/>
  <c r="FD659" i="62"/>
  <c r="FC659" i="62"/>
  <c r="FB659" i="62"/>
  <c r="FA659" i="62"/>
  <c r="ER659" i="62"/>
  <c r="EQ659" i="62"/>
  <c r="EP659" i="62"/>
  <c r="EO659" i="62"/>
  <c r="EN659" i="62"/>
  <c r="EE659" i="62"/>
  <c r="ED659" i="62"/>
  <c r="EC659" i="62"/>
  <c r="EB659" i="62"/>
  <c r="EA659" i="62"/>
  <c r="DZ659" i="62"/>
  <c r="DY659" i="62"/>
  <c r="DX659" i="62"/>
  <c r="CM659" i="62"/>
  <c r="CL659" i="62"/>
  <c r="CK659" i="62"/>
  <c r="CJ659" i="62"/>
  <c r="CD659" i="62"/>
  <c r="BN659" i="62" s="1"/>
  <c r="BF659" i="62" s="1"/>
  <c r="CC659" i="62"/>
  <c r="BM659" i="62" s="1"/>
  <c r="BE659" i="62" s="1"/>
  <c r="CB659" i="62"/>
  <c r="BL659" i="62" s="1"/>
  <c r="BD659" i="62" s="1"/>
  <c r="BR659" i="62"/>
  <c r="BJ659" i="62" s="1"/>
  <c r="BQ659" i="62"/>
  <c r="BI659" i="62" s="1"/>
  <c r="BP659" i="62"/>
  <c r="BH659" i="62" s="1"/>
  <c r="BO659" i="62"/>
  <c r="CV659" i="62" s="1"/>
  <c r="BK659" i="62"/>
  <c r="BC659" i="62" s="1"/>
  <c r="FK658" i="62"/>
  <c r="FM658" i="62" s="1"/>
  <c r="FG658" i="62"/>
  <c r="FE658" i="62"/>
  <c r="FD658" i="62"/>
  <c r="FC658" i="62"/>
  <c r="FB658" i="62"/>
  <c r="FA658" i="62"/>
  <c r="ER658" i="62"/>
  <c r="EQ658" i="62"/>
  <c r="EP658" i="62"/>
  <c r="EO658" i="62"/>
  <c r="EN658" i="62"/>
  <c r="EE658" i="62"/>
  <c r="ED658" i="62"/>
  <c r="EC658" i="62"/>
  <c r="EB658" i="62"/>
  <c r="EA658" i="62"/>
  <c r="DZ658" i="62"/>
  <c r="DY658" i="62"/>
  <c r="DX658" i="62"/>
  <c r="CM658" i="62"/>
  <c r="CL658" i="62"/>
  <c r="CK658" i="62"/>
  <c r="CJ658" i="62"/>
  <c r="CD658" i="62"/>
  <c r="BN658" i="62" s="1"/>
  <c r="BF658" i="62" s="1"/>
  <c r="CC658" i="62"/>
  <c r="BM658" i="62" s="1"/>
  <c r="BE658" i="62" s="1"/>
  <c r="CB658" i="62"/>
  <c r="BL658" i="62" s="1"/>
  <c r="BD658" i="62" s="1"/>
  <c r="BR658" i="62"/>
  <c r="BJ658" i="62" s="1"/>
  <c r="BQ658" i="62"/>
  <c r="BI658" i="62" s="1"/>
  <c r="BP658" i="62"/>
  <c r="BH658" i="62" s="1"/>
  <c r="BO658" i="62"/>
  <c r="BK658" i="62"/>
  <c r="BC658" i="62" s="1"/>
  <c r="FK657" i="62"/>
  <c r="FM657" i="62" s="1"/>
  <c r="FG657" i="62"/>
  <c r="FE657" i="62"/>
  <c r="FD657" i="62"/>
  <c r="FC657" i="62"/>
  <c r="FB657" i="62"/>
  <c r="FA657" i="62"/>
  <c r="ER657" i="62"/>
  <c r="EQ657" i="62"/>
  <c r="EP657" i="62"/>
  <c r="EO657" i="62"/>
  <c r="EN657" i="62"/>
  <c r="EE657" i="62"/>
  <c r="ED657" i="62"/>
  <c r="EC657" i="62"/>
  <c r="EB657" i="62"/>
  <c r="EA657" i="62"/>
  <c r="DZ657" i="62"/>
  <c r="DY657" i="62"/>
  <c r="DX657" i="62"/>
  <c r="CM657" i="62"/>
  <c r="CL657" i="62"/>
  <c r="CK657" i="62"/>
  <c r="CJ657" i="62"/>
  <c r="CD657" i="62"/>
  <c r="BN657" i="62" s="1"/>
  <c r="BF657" i="62" s="1"/>
  <c r="CC657" i="62"/>
  <c r="BM657" i="62" s="1"/>
  <c r="BE657" i="62" s="1"/>
  <c r="CB657" i="62"/>
  <c r="BL657" i="62" s="1"/>
  <c r="BD657" i="62" s="1"/>
  <c r="BR657" i="62"/>
  <c r="BJ657" i="62" s="1"/>
  <c r="BQ657" i="62"/>
  <c r="BI657" i="62" s="1"/>
  <c r="BP657" i="62"/>
  <c r="BH657" i="62" s="1"/>
  <c r="BO657" i="62"/>
  <c r="BK657" i="62"/>
  <c r="BC657" i="62" s="1"/>
  <c r="FK656" i="62"/>
  <c r="FM656" i="62" s="1"/>
  <c r="FG656" i="62"/>
  <c r="FE656" i="62"/>
  <c r="FD656" i="62"/>
  <c r="FC656" i="62"/>
  <c r="FB656" i="62"/>
  <c r="FA656" i="62"/>
  <c r="ER656" i="62"/>
  <c r="EQ656" i="62"/>
  <c r="EP656" i="62"/>
  <c r="EO656" i="62"/>
  <c r="EN656" i="62"/>
  <c r="EE656" i="62"/>
  <c r="ED656" i="62"/>
  <c r="EC656" i="62"/>
  <c r="EB656" i="62"/>
  <c r="EA656" i="62"/>
  <c r="DZ656" i="62"/>
  <c r="DY656" i="62"/>
  <c r="DX656" i="62"/>
  <c r="CM656" i="62"/>
  <c r="CL656" i="62"/>
  <c r="CK656" i="62"/>
  <c r="CJ656" i="62"/>
  <c r="CD656" i="62"/>
  <c r="BN656" i="62" s="1"/>
  <c r="BF656" i="62" s="1"/>
  <c r="CC656" i="62"/>
  <c r="BM656" i="62" s="1"/>
  <c r="BE656" i="62" s="1"/>
  <c r="CB656" i="62"/>
  <c r="BL656" i="62" s="1"/>
  <c r="BD656" i="62" s="1"/>
  <c r="BR656" i="62"/>
  <c r="BJ656" i="62" s="1"/>
  <c r="BQ656" i="62"/>
  <c r="BI656" i="62" s="1"/>
  <c r="BP656" i="62"/>
  <c r="BH656" i="62" s="1"/>
  <c r="BO656" i="62"/>
  <c r="BK656" i="62"/>
  <c r="BC656" i="62" s="1"/>
  <c r="FK655" i="62"/>
  <c r="FM655" i="62" s="1"/>
  <c r="FG655" i="62"/>
  <c r="FE655" i="62"/>
  <c r="FD655" i="62"/>
  <c r="FC655" i="62"/>
  <c r="FB655" i="62"/>
  <c r="FA655" i="62"/>
  <c r="ER655" i="62"/>
  <c r="EQ655" i="62"/>
  <c r="EP655" i="62"/>
  <c r="EO655" i="62"/>
  <c r="EN655" i="62"/>
  <c r="EE655" i="62"/>
  <c r="ED655" i="62"/>
  <c r="EC655" i="62"/>
  <c r="EB655" i="62"/>
  <c r="EA655" i="62"/>
  <c r="DZ655" i="62"/>
  <c r="DY655" i="62"/>
  <c r="DX655" i="62"/>
  <c r="CM655" i="62"/>
  <c r="CL655" i="62"/>
  <c r="CK655" i="62"/>
  <c r="CJ655" i="62"/>
  <c r="CD655" i="62"/>
  <c r="BN655" i="62" s="1"/>
  <c r="BF655" i="62" s="1"/>
  <c r="CC655" i="62"/>
  <c r="BM655" i="62" s="1"/>
  <c r="BE655" i="62" s="1"/>
  <c r="CB655" i="62"/>
  <c r="BL655" i="62" s="1"/>
  <c r="BD655" i="62" s="1"/>
  <c r="BR655" i="62"/>
  <c r="BJ655" i="62" s="1"/>
  <c r="BQ655" i="62"/>
  <c r="BI655" i="62" s="1"/>
  <c r="BP655" i="62"/>
  <c r="BH655" i="62" s="1"/>
  <c r="BO655" i="62"/>
  <c r="CV655" i="62" s="1"/>
  <c r="BK655" i="62"/>
  <c r="BC655" i="62" s="1"/>
  <c r="FK654" i="62"/>
  <c r="FM654" i="62" s="1"/>
  <c r="FG654" i="62"/>
  <c r="FE654" i="62"/>
  <c r="FD654" i="62"/>
  <c r="FC654" i="62"/>
  <c r="FB654" i="62"/>
  <c r="FA654" i="62"/>
  <c r="ER654" i="62"/>
  <c r="EQ654" i="62"/>
  <c r="EP654" i="62"/>
  <c r="EO654" i="62"/>
  <c r="EN654" i="62"/>
  <c r="EE654" i="62"/>
  <c r="ED654" i="62"/>
  <c r="EC654" i="62"/>
  <c r="EB654" i="62"/>
  <c r="EA654" i="62"/>
  <c r="DZ654" i="62"/>
  <c r="DY654" i="62"/>
  <c r="DX654" i="62"/>
  <c r="CM654" i="62"/>
  <c r="CL654" i="62"/>
  <c r="CK654" i="62"/>
  <c r="CJ654" i="62"/>
  <c r="CD654" i="62"/>
  <c r="BN654" i="62" s="1"/>
  <c r="BF654" i="62" s="1"/>
  <c r="CC654" i="62"/>
  <c r="BM654" i="62" s="1"/>
  <c r="BE654" i="62" s="1"/>
  <c r="CB654" i="62"/>
  <c r="BL654" i="62" s="1"/>
  <c r="BD654" i="62" s="1"/>
  <c r="BR654" i="62"/>
  <c r="BJ654" i="62" s="1"/>
  <c r="BQ654" i="62"/>
  <c r="BI654" i="62" s="1"/>
  <c r="BP654" i="62"/>
  <c r="BH654" i="62" s="1"/>
  <c r="BO654" i="62"/>
  <c r="BK654" i="62"/>
  <c r="BC654" i="62" s="1"/>
  <c r="FK653" i="62"/>
  <c r="FM653" i="62" s="1"/>
  <c r="FG653" i="62"/>
  <c r="FE653" i="62"/>
  <c r="FD653" i="62"/>
  <c r="FC653" i="62"/>
  <c r="FB653" i="62"/>
  <c r="FA653" i="62"/>
  <c r="ER653" i="62"/>
  <c r="EQ653" i="62"/>
  <c r="EP653" i="62"/>
  <c r="EO653" i="62"/>
  <c r="EN653" i="62"/>
  <c r="EE653" i="62"/>
  <c r="ED653" i="62"/>
  <c r="EC653" i="62"/>
  <c r="EB653" i="62"/>
  <c r="EA653" i="62"/>
  <c r="DZ653" i="62"/>
  <c r="DY653" i="62"/>
  <c r="DX653" i="62"/>
  <c r="CM653" i="62"/>
  <c r="CL653" i="62"/>
  <c r="CK653" i="62"/>
  <c r="CJ653" i="62"/>
  <c r="CD653" i="62"/>
  <c r="BN653" i="62" s="1"/>
  <c r="BF653" i="62" s="1"/>
  <c r="CC653" i="62"/>
  <c r="BM653" i="62" s="1"/>
  <c r="BE653" i="62" s="1"/>
  <c r="CB653" i="62"/>
  <c r="BL653" i="62" s="1"/>
  <c r="BD653" i="62" s="1"/>
  <c r="BR653" i="62"/>
  <c r="BJ653" i="62" s="1"/>
  <c r="BQ653" i="62"/>
  <c r="BI653" i="62" s="1"/>
  <c r="BP653" i="62"/>
  <c r="BH653" i="62" s="1"/>
  <c r="BO653" i="62"/>
  <c r="CV653" i="62" s="1"/>
  <c r="BK653" i="62"/>
  <c r="BC653" i="62" s="1"/>
  <c r="FK652" i="62"/>
  <c r="FM652" i="62" s="1"/>
  <c r="FG652" i="62"/>
  <c r="FE652" i="62"/>
  <c r="FD652" i="62"/>
  <c r="FC652" i="62"/>
  <c r="FB652" i="62"/>
  <c r="FA652" i="62"/>
  <c r="ER652" i="62"/>
  <c r="EQ652" i="62"/>
  <c r="EP652" i="62"/>
  <c r="EO652" i="62"/>
  <c r="EN652" i="62"/>
  <c r="EE652" i="62"/>
  <c r="ED652" i="62"/>
  <c r="EC652" i="62"/>
  <c r="EB652" i="62"/>
  <c r="EA652" i="62"/>
  <c r="DZ652" i="62"/>
  <c r="DY652" i="62"/>
  <c r="DX652" i="62"/>
  <c r="CM652" i="62"/>
  <c r="CL652" i="62"/>
  <c r="CK652" i="62"/>
  <c r="CJ652" i="62"/>
  <c r="CD652" i="62"/>
  <c r="BN652" i="62" s="1"/>
  <c r="BF652" i="62" s="1"/>
  <c r="CC652" i="62"/>
  <c r="BM652" i="62" s="1"/>
  <c r="BE652" i="62" s="1"/>
  <c r="CB652" i="62"/>
  <c r="BL652" i="62" s="1"/>
  <c r="BD652" i="62" s="1"/>
  <c r="BR652" i="62"/>
  <c r="BJ652" i="62" s="1"/>
  <c r="BQ652" i="62"/>
  <c r="BI652" i="62" s="1"/>
  <c r="BP652" i="62"/>
  <c r="BH652" i="62" s="1"/>
  <c r="BO652" i="62"/>
  <c r="BK652" i="62"/>
  <c r="BC652" i="62" s="1"/>
  <c r="FK651" i="62"/>
  <c r="FM651" i="62" s="1"/>
  <c r="FG651" i="62"/>
  <c r="FE651" i="62"/>
  <c r="FD651" i="62"/>
  <c r="FC651" i="62"/>
  <c r="FB651" i="62"/>
  <c r="FA651" i="62"/>
  <c r="ER651" i="62"/>
  <c r="EQ651" i="62"/>
  <c r="EP651" i="62"/>
  <c r="EO651" i="62"/>
  <c r="EN651" i="62"/>
  <c r="EE651" i="62"/>
  <c r="ED651" i="62"/>
  <c r="EC651" i="62"/>
  <c r="EB651" i="62"/>
  <c r="EA651" i="62"/>
  <c r="DZ651" i="62"/>
  <c r="DY651" i="62"/>
  <c r="DX651" i="62"/>
  <c r="CM651" i="62"/>
  <c r="CL651" i="62"/>
  <c r="CK651" i="62"/>
  <c r="CJ651" i="62"/>
  <c r="CD651" i="62"/>
  <c r="CC651" i="62"/>
  <c r="CB651" i="62"/>
  <c r="BR651" i="62"/>
  <c r="BQ651" i="62"/>
  <c r="BI651" i="62" s="1"/>
  <c r="BP651" i="62"/>
  <c r="BO651" i="62"/>
  <c r="CV651" i="62" s="1"/>
  <c r="BK651" i="62"/>
  <c r="BC651" i="62" s="1"/>
  <c r="FK650" i="62"/>
  <c r="FM650" i="62" s="1"/>
  <c r="FG650" i="62"/>
  <c r="FE650" i="62"/>
  <c r="FD650" i="62"/>
  <c r="FC650" i="62"/>
  <c r="FB650" i="62"/>
  <c r="FA650" i="62"/>
  <c r="ER650" i="62"/>
  <c r="EQ650" i="62"/>
  <c r="EP650" i="62"/>
  <c r="EO650" i="62"/>
  <c r="EN650" i="62"/>
  <c r="EE650" i="62"/>
  <c r="ED650" i="62"/>
  <c r="EC650" i="62"/>
  <c r="EB650" i="62"/>
  <c r="EA650" i="62"/>
  <c r="DZ650" i="62"/>
  <c r="DY650" i="62"/>
  <c r="DX650" i="62"/>
  <c r="CM650" i="62"/>
  <c r="CL650" i="62"/>
  <c r="CK650" i="62"/>
  <c r="CJ650" i="62"/>
  <c r="CD650" i="62"/>
  <c r="BN650" i="62" s="1"/>
  <c r="BF650" i="62" s="1"/>
  <c r="CC650" i="62"/>
  <c r="BM650" i="62" s="1"/>
  <c r="BE650" i="62" s="1"/>
  <c r="CB650" i="62"/>
  <c r="BL650" i="62" s="1"/>
  <c r="BD650" i="62" s="1"/>
  <c r="BR650" i="62"/>
  <c r="BJ650" i="62" s="1"/>
  <c r="BQ650" i="62"/>
  <c r="BI650" i="62" s="1"/>
  <c r="BP650" i="62"/>
  <c r="BH650" i="62" s="1"/>
  <c r="BO650" i="62"/>
  <c r="BG650" i="62" s="1"/>
  <c r="BK650" i="62"/>
  <c r="BC650" i="62" s="1"/>
  <c r="FK649" i="62"/>
  <c r="FM649" i="62" s="1"/>
  <c r="FG649" i="62"/>
  <c r="FE649" i="62"/>
  <c r="FD649" i="62"/>
  <c r="FC649" i="62"/>
  <c r="FB649" i="62"/>
  <c r="FA649" i="62"/>
  <c r="ER649" i="62"/>
  <c r="EQ649" i="62"/>
  <c r="EP649" i="62"/>
  <c r="EO649" i="62"/>
  <c r="EN649" i="62"/>
  <c r="EE649" i="62"/>
  <c r="ED649" i="62"/>
  <c r="EC649" i="62"/>
  <c r="EB649" i="62"/>
  <c r="EA649" i="62"/>
  <c r="DZ649" i="62"/>
  <c r="DY649" i="62"/>
  <c r="DX649" i="62"/>
  <c r="CM649" i="62"/>
  <c r="CL649" i="62"/>
  <c r="CK649" i="62"/>
  <c r="CJ649" i="62"/>
  <c r="CD649" i="62"/>
  <c r="BN649" i="62" s="1"/>
  <c r="BF649" i="62" s="1"/>
  <c r="CC649" i="62"/>
  <c r="BM649" i="62" s="1"/>
  <c r="BE649" i="62" s="1"/>
  <c r="CB649" i="62"/>
  <c r="BL649" i="62" s="1"/>
  <c r="BD649" i="62" s="1"/>
  <c r="BR649" i="62"/>
  <c r="BJ649" i="62" s="1"/>
  <c r="BQ649" i="62"/>
  <c r="BI649" i="62" s="1"/>
  <c r="BP649" i="62"/>
  <c r="BH649" i="62" s="1"/>
  <c r="BO649" i="62"/>
  <c r="BG649" i="62" s="1"/>
  <c r="BK649" i="62"/>
  <c r="BC649" i="62" s="1"/>
  <c r="FK648" i="62"/>
  <c r="FM648" i="62" s="1"/>
  <c r="FG648" i="62"/>
  <c r="FE648" i="62"/>
  <c r="FD648" i="62"/>
  <c r="FC648" i="62"/>
  <c r="FB648" i="62"/>
  <c r="FA648" i="62"/>
  <c r="ER648" i="62"/>
  <c r="EQ648" i="62"/>
  <c r="EP648" i="62"/>
  <c r="EO648" i="62"/>
  <c r="EN648" i="62"/>
  <c r="EE648" i="62"/>
  <c r="ED648" i="62"/>
  <c r="EC648" i="62"/>
  <c r="EB648" i="62"/>
  <c r="EA648" i="62"/>
  <c r="DZ648" i="62"/>
  <c r="DY648" i="62"/>
  <c r="DX648" i="62"/>
  <c r="CM648" i="62"/>
  <c r="CL648" i="62"/>
  <c r="CK648" i="62"/>
  <c r="CJ648" i="62"/>
  <c r="CD648" i="62"/>
  <c r="BN648" i="62" s="1"/>
  <c r="BF648" i="62" s="1"/>
  <c r="CC648" i="62"/>
  <c r="BM648" i="62" s="1"/>
  <c r="BE648" i="62" s="1"/>
  <c r="CB648" i="62"/>
  <c r="BL648" i="62" s="1"/>
  <c r="BD648" i="62" s="1"/>
  <c r="BR648" i="62"/>
  <c r="BJ648" i="62" s="1"/>
  <c r="BQ648" i="62"/>
  <c r="BI648" i="62" s="1"/>
  <c r="BP648" i="62"/>
  <c r="BH648" i="62" s="1"/>
  <c r="BO648" i="62"/>
  <c r="CV648" i="62" s="1"/>
  <c r="CN648" i="62" s="1"/>
  <c r="BK648" i="62"/>
  <c r="BC648" i="62" s="1"/>
  <c r="FK647" i="62"/>
  <c r="FM647" i="62" s="1"/>
  <c r="FG647" i="62"/>
  <c r="FE647" i="62"/>
  <c r="FD647" i="62"/>
  <c r="FC647" i="62"/>
  <c r="FB647" i="62"/>
  <c r="FA647" i="62"/>
  <c r="ER647" i="62"/>
  <c r="EQ647" i="62"/>
  <c r="EP647" i="62"/>
  <c r="EO647" i="62"/>
  <c r="EN647" i="62"/>
  <c r="EE647" i="62"/>
  <c r="ED647" i="62"/>
  <c r="EC647" i="62"/>
  <c r="EB647" i="62"/>
  <c r="EA647" i="62"/>
  <c r="DZ647" i="62"/>
  <c r="DY647" i="62"/>
  <c r="DX647" i="62"/>
  <c r="CM647" i="62"/>
  <c r="CL647" i="62"/>
  <c r="CK647" i="62"/>
  <c r="CJ647" i="62"/>
  <c r="CD647" i="62"/>
  <c r="BN647" i="62" s="1"/>
  <c r="BF647" i="62" s="1"/>
  <c r="CC647" i="62"/>
  <c r="BM647" i="62" s="1"/>
  <c r="BE647" i="62" s="1"/>
  <c r="CB647" i="62"/>
  <c r="BL647" i="62" s="1"/>
  <c r="BD647" i="62" s="1"/>
  <c r="BR647" i="62"/>
  <c r="BJ647" i="62" s="1"/>
  <c r="BQ647" i="62"/>
  <c r="BI647" i="62" s="1"/>
  <c r="BP647" i="62"/>
  <c r="BH647" i="62" s="1"/>
  <c r="BO647" i="62"/>
  <c r="BG647" i="62" s="1"/>
  <c r="BK647" i="62"/>
  <c r="BC647" i="62" s="1"/>
  <c r="FK646" i="62"/>
  <c r="FM646" i="62" s="1"/>
  <c r="FG646" i="62"/>
  <c r="FE646" i="62"/>
  <c r="FD646" i="62"/>
  <c r="FC646" i="62"/>
  <c r="FB646" i="62"/>
  <c r="FA646" i="62"/>
  <c r="ER646" i="62"/>
  <c r="EQ646" i="62"/>
  <c r="EP646" i="62"/>
  <c r="EO646" i="62"/>
  <c r="EN646" i="62"/>
  <c r="EE646" i="62"/>
  <c r="ED646" i="62"/>
  <c r="EC646" i="62"/>
  <c r="EB646" i="62"/>
  <c r="EA646" i="62"/>
  <c r="DZ646" i="62"/>
  <c r="DY646" i="62"/>
  <c r="DX646" i="62"/>
  <c r="CM646" i="62"/>
  <c r="CL646" i="62"/>
  <c r="CK646" i="62"/>
  <c r="CJ646" i="62"/>
  <c r="CD646" i="62"/>
  <c r="BN646" i="62" s="1"/>
  <c r="BF646" i="62" s="1"/>
  <c r="CC646" i="62"/>
  <c r="BM646" i="62" s="1"/>
  <c r="BE646" i="62" s="1"/>
  <c r="CB646" i="62"/>
  <c r="BL646" i="62" s="1"/>
  <c r="BD646" i="62" s="1"/>
  <c r="BR646" i="62"/>
  <c r="BJ646" i="62" s="1"/>
  <c r="BQ646" i="62"/>
  <c r="BI646" i="62" s="1"/>
  <c r="BP646" i="62"/>
  <c r="BH646" i="62" s="1"/>
  <c r="BO646" i="62"/>
  <c r="CV646" i="62" s="1"/>
  <c r="CN646" i="62" s="1"/>
  <c r="BK646" i="62"/>
  <c r="BC646" i="62" s="1"/>
  <c r="FK645" i="62"/>
  <c r="FM645" i="62" s="1"/>
  <c r="FG645" i="62"/>
  <c r="FE645" i="62"/>
  <c r="FD645" i="62"/>
  <c r="FC645" i="62"/>
  <c r="FB645" i="62"/>
  <c r="FA645" i="62"/>
  <c r="ER645" i="62"/>
  <c r="EQ645" i="62"/>
  <c r="EP645" i="62"/>
  <c r="EO645" i="62"/>
  <c r="EN645" i="62"/>
  <c r="EE645" i="62"/>
  <c r="ED645" i="62"/>
  <c r="EC645" i="62"/>
  <c r="EB645" i="62"/>
  <c r="EA645" i="62"/>
  <c r="DZ645" i="62"/>
  <c r="DY645" i="62"/>
  <c r="DX645" i="62"/>
  <c r="CM645" i="62"/>
  <c r="CL645" i="62"/>
  <c r="CK645" i="62"/>
  <c r="CJ645" i="62"/>
  <c r="CD645" i="62"/>
  <c r="BN645" i="62" s="1"/>
  <c r="BF645" i="62" s="1"/>
  <c r="CC645" i="62"/>
  <c r="BM645" i="62" s="1"/>
  <c r="BE645" i="62" s="1"/>
  <c r="CB645" i="62"/>
  <c r="BL645" i="62" s="1"/>
  <c r="BD645" i="62" s="1"/>
  <c r="BR645" i="62"/>
  <c r="BJ645" i="62" s="1"/>
  <c r="BQ645" i="62"/>
  <c r="BI645" i="62" s="1"/>
  <c r="BP645" i="62"/>
  <c r="BH645" i="62" s="1"/>
  <c r="BO645" i="62"/>
  <c r="CV645" i="62" s="1"/>
  <c r="BK645" i="62"/>
  <c r="BC645" i="62" s="1"/>
  <c r="FK644" i="62"/>
  <c r="FM644" i="62" s="1"/>
  <c r="FG644" i="62"/>
  <c r="FE644" i="62"/>
  <c r="FD644" i="62"/>
  <c r="FC644" i="62"/>
  <c r="FB644" i="62"/>
  <c r="FA644" i="62"/>
  <c r="ER644" i="62"/>
  <c r="EQ644" i="62"/>
  <c r="EP644" i="62"/>
  <c r="EO644" i="62"/>
  <c r="EN644" i="62"/>
  <c r="EE644" i="62"/>
  <c r="ED644" i="62"/>
  <c r="EC644" i="62"/>
  <c r="EB644" i="62"/>
  <c r="EA644" i="62"/>
  <c r="DZ644" i="62"/>
  <c r="DY644" i="62"/>
  <c r="DX644" i="62"/>
  <c r="CM644" i="62"/>
  <c r="CL644" i="62"/>
  <c r="CK644" i="62"/>
  <c r="CJ644" i="62"/>
  <c r="CD644" i="62"/>
  <c r="BN644" i="62" s="1"/>
  <c r="BF644" i="62" s="1"/>
  <c r="CC644" i="62"/>
  <c r="BM644" i="62" s="1"/>
  <c r="BE644" i="62" s="1"/>
  <c r="CB644" i="62"/>
  <c r="BL644" i="62" s="1"/>
  <c r="BD644" i="62" s="1"/>
  <c r="BR644" i="62"/>
  <c r="BJ644" i="62" s="1"/>
  <c r="BQ644" i="62"/>
  <c r="BI644" i="62" s="1"/>
  <c r="BP644" i="62"/>
  <c r="BH644" i="62" s="1"/>
  <c r="BO644" i="62"/>
  <c r="BG644" i="62" s="1"/>
  <c r="BK644" i="62"/>
  <c r="BC644" i="62" s="1"/>
  <c r="FK643" i="62"/>
  <c r="FM643" i="62" s="1"/>
  <c r="FG643" i="62"/>
  <c r="FE643" i="62"/>
  <c r="FD643" i="62"/>
  <c r="FC643" i="62"/>
  <c r="FB643" i="62"/>
  <c r="FA643" i="62"/>
  <c r="ER643" i="62"/>
  <c r="EQ643" i="62"/>
  <c r="EP643" i="62"/>
  <c r="EO643" i="62"/>
  <c r="EN643" i="62"/>
  <c r="EE643" i="62"/>
  <c r="ED643" i="62"/>
  <c r="EC643" i="62"/>
  <c r="EB643" i="62"/>
  <c r="EA643" i="62"/>
  <c r="DZ643" i="62"/>
  <c r="DY643" i="62"/>
  <c r="DX643" i="62"/>
  <c r="CM643" i="62"/>
  <c r="CL643" i="62"/>
  <c r="CK643" i="62"/>
  <c r="CJ643" i="62"/>
  <c r="CD643" i="62"/>
  <c r="BN643" i="62" s="1"/>
  <c r="BF643" i="62" s="1"/>
  <c r="CC643" i="62"/>
  <c r="BM643" i="62" s="1"/>
  <c r="BE643" i="62" s="1"/>
  <c r="CB643" i="62"/>
  <c r="BL643" i="62" s="1"/>
  <c r="BD643" i="62" s="1"/>
  <c r="BR643" i="62"/>
  <c r="BJ643" i="62" s="1"/>
  <c r="BQ643" i="62"/>
  <c r="BI643" i="62" s="1"/>
  <c r="BP643" i="62"/>
  <c r="BH643" i="62" s="1"/>
  <c r="BO643" i="62"/>
  <c r="CV643" i="62" s="1"/>
  <c r="BK643" i="62"/>
  <c r="BC643" i="62" s="1"/>
  <c r="FK642" i="62"/>
  <c r="FM642" i="62" s="1"/>
  <c r="FG642" i="62"/>
  <c r="FE642" i="62"/>
  <c r="FD642" i="62"/>
  <c r="FC642" i="62"/>
  <c r="FB642" i="62"/>
  <c r="FA642" i="62"/>
  <c r="ER642" i="62"/>
  <c r="EQ642" i="62"/>
  <c r="EP642" i="62"/>
  <c r="EO642" i="62"/>
  <c r="EN642" i="62"/>
  <c r="EE642" i="62"/>
  <c r="ED642" i="62"/>
  <c r="EC642" i="62"/>
  <c r="EB642" i="62"/>
  <c r="EA642" i="62"/>
  <c r="DZ642" i="62"/>
  <c r="DY642" i="62"/>
  <c r="DX642" i="62"/>
  <c r="CM642" i="62"/>
  <c r="CL642" i="62"/>
  <c r="CK642" i="62"/>
  <c r="CJ642" i="62"/>
  <c r="CD642" i="62"/>
  <c r="CC642" i="62"/>
  <c r="BM642" i="62" s="1"/>
  <c r="CB642" i="62"/>
  <c r="BR642" i="62"/>
  <c r="BQ642" i="62"/>
  <c r="BI642" i="62" s="1"/>
  <c r="BP642" i="62"/>
  <c r="BO642" i="62"/>
  <c r="CV642" i="62" s="1"/>
  <c r="CW642" i="62" s="1"/>
  <c r="CO642" i="62" s="1"/>
  <c r="BK642" i="62"/>
  <c r="FK641" i="62"/>
  <c r="FM641" i="62" s="1"/>
  <c r="FG641" i="62"/>
  <c r="FE641" i="62"/>
  <c r="FD641" i="62"/>
  <c r="FC641" i="62"/>
  <c r="FB641" i="62"/>
  <c r="FA641" i="62"/>
  <c r="ER641" i="62"/>
  <c r="EQ641" i="62"/>
  <c r="EP641" i="62"/>
  <c r="EO641" i="62"/>
  <c r="EN641" i="62"/>
  <c r="EE641" i="62"/>
  <c r="ED641" i="62"/>
  <c r="EC641" i="62"/>
  <c r="EB641" i="62"/>
  <c r="EA641" i="62"/>
  <c r="DZ641" i="62"/>
  <c r="DY641" i="62"/>
  <c r="DX641" i="62"/>
  <c r="CM641" i="62"/>
  <c r="CL641" i="62"/>
  <c r="CK641" i="62"/>
  <c r="CJ641" i="62"/>
  <c r="CD641" i="62"/>
  <c r="BN641" i="62" s="1"/>
  <c r="BF641" i="62" s="1"/>
  <c r="CC641" i="62"/>
  <c r="BM641" i="62" s="1"/>
  <c r="BE641" i="62" s="1"/>
  <c r="CB641" i="62"/>
  <c r="BL641" i="62" s="1"/>
  <c r="BD641" i="62" s="1"/>
  <c r="BR641" i="62"/>
  <c r="BJ641" i="62" s="1"/>
  <c r="BQ641" i="62"/>
  <c r="BI641" i="62" s="1"/>
  <c r="BP641" i="62"/>
  <c r="BH641" i="62" s="1"/>
  <c r="BO641" i="62"/>
  <c r="BK641" i="62"/>
  <c r="BC641" i="62" s="1"/>
  <c r="FK640" i="62"/>
  <c r="FM640" i="62" s="1"/>
  <c r="FG640" i="62"/>
  <c r="FE640" i="62"/>
  <c r="FD640" i="62"/>
  <c r="FC640" i="62"/>
  <c r="FB640" i="62"/>
  <c r="FA640" i="62"/>
  <c r="ER640" i="62"/>
  <c r="EQ640" i="62"/>
  <c r="EP640" i="62"/>
  <c r="EO640" i="62"/>
  <c r="EN640" i="62"/>
  <c r="EE640" i="62"/>
  <c r="ED640" i="62"/>
  <c r="EC640" i="62"/>
  <c r="EB640" i="62"/>
  <c r="EA640" i="62"/>
  <c r="DZ640" i="62"/>
  <c r="DY640" i="62"/>
  <c r="DX640" i="62"/>
  <c r="CM640" i="62"/>
  <c r="CL640" i="62"/>
  <c r="CK640" i="62"/>
  <c r="CJ640" i="62"/>
  <c r="CD640" i="62"/>
  <c r="BN640" i="62" s="1"/>
  <c r="BF640" i="62" s="1"/>
  <c r="CC640" i="62"/>
  <c r="BM640" i="62" s="1"/>
  <c r="BE640" i="62" s="1"/>
  <c r="CB640" i="62"/>
  <c r="BL640" i="62" s="1"/>
  <c r="BD640" i="62" s="1"/>
  <c r="BR640" i="62"/>
  <c r="BJ640" i="62" s="1"/>
  <c r="BQ640" i="62"/>
  <c r="BI640" i="62" s="1"/>
  <c r="BP640" i="62"/>
  <c r="BH640" i="62" s="1"/>
  <c r="BO640" i="62"/>
  <c r="CV640" i="62" s="1"/>
  <c r="CN640" i="62" s="1"/>
  <c r="BK640" i="62"/>
  <c r="BC640" i="62" s="1"/>
  <c r="FK639" i="62"/>
  <c r="FM639" i="62" s="1"/>
  <c r="FG639" i="62"/>
  <c r="FE639" i="62"/>
  <c r="FD639" i="62"/>
  <c r="FC639" i="62"/>
  <c r="FB639" i="62"/>
  <c r="FA639" i="62"/>
  <c r="ER639" i="62"/>
  <c r="EQ639" i="62"/>
  <c r="EP639" i="62"/>
  <c r="EO639" i="62"/>
  <c r="EN639" i="62"/>
  <c r="EE639" i="62"/>
  <c r="ED639" i="62"/>
  <c r="EC639" i="62"/>
  <c r="EB639" i="62"/>
  <c r="EA639" i="62"/>
  <c r="DZ639" i="62"/>
  <c r="DY639" i="62"/>
  <c r="DX639" i="62"/>
  <c r="CM639" i="62"/>
  <c r="CL639" i="62"/>
  <c r="CK639" i="62"/>
  <c r="CJ639" i="62"/>
  <c r="CD639" i="62"/>
  <c r="BN639" i="62" s="1"/>
  <c r="BF639" i="62" s="1"/>
  <c r="CC639" i="62"/>
  <c r="BM639" i="62" s="1"/>
  <c r="BE639" i="62" s="1"/>
  <c r="CB639" i="62"/>
  <c r="BL639" i="62" s="1"/>
  <c r="BD639" i="62" s="1"/>
  <c r="BR639" i="62"/>
  <c r="BJ639" i="62" s="1"/>
  <c r="BQ639" i="62"/>
  <c r="BI639" i="62" s="1"/>
  <c r="BP639" i="62"/>
  <c r="BH639" i="62" s="1"/>
  <c r="BO639" i="62"/>
  <c r="BK639" i="62"/>
  <c r="BC639" i="62" s="1"/>
  <c r="FK638" i="62"/>
  <c r="FM638" i="62" s="1"/>
  <c r="FG638" i="62"/>
  <c r="FE638" i="62"/>
  <c r="FD638" i="62"/>
  <c r="FC638" i="62"/>
  <c r="FB638" i="62"/>
  <c r="FA638" i="62"/>
  <c r="ER638" i="62"/>
  <c r="EQ638" i="62"/>
  <c r="EP638" i="62"/>
  <c r="EO638" i="62"/>
  <c r="EN638" i="62"/>
  <c r="EE638" i="62"/>
  <c r="ED638" i="62"/>
  <c r="EC638" i="62"/>
  <c r="EB638" i="62"/>
  <c r="EA638" i="62"/>
  <c r="DZ638" i="62"/>
  <c r="DY638" i="62"/>
  <c r="DX638" i="62"/>
  <c r="CM638" i="62"/>
  <c r="CL638" i="62"/>
  <c r="CK638" i="62"/>
  <c r="CJ638" i="62"/>
  <c r="CD638" i="62"/>
  <c r="BN638" i="62" s="1"/>
  <c r="BF638" i="62" s="1"/>
  <c r="CC638" i="62"/>
  <c r="BM638" i="62" s="1"/>
  <c r="BE638" i="62" s="1"/>
  <c r="CB638" i="62"/>
  <c r="BL638" i="62" s="1"/>
  <c r="BD638" i="62" s="1"/>
  <c r="BR638" i="62"/>
  <c r="BJ638" i="62" s="1"/>
  <c r="BQ638" i="62"/>
  <c r="BI638" i="62" s="1"/>
  <c r="BP638" i="62"/>
  <c r="BH638" i="62" s="1"/>
  <c r="BO638" i="62"/>
  <c r="CV638" i="62" s="1"/>
  <c r="BK638" i="62"/>
  <c r="BC638" i="62" s="1"/>
  <c r="FK637" i="62"/>
  <c r="FM637" i="62" s="1"/>
  <c r="FG637" i="62"/>
  <c r="FE637" i="62"/>
  <c r="FD637" i="62"/>
  <c r="FC637" i="62"/>
  <c r="FB637" i="62"/>
  <c r="FA637" i="62"/>
  <c r="ER637" i="62"/>
  <c r="EQ637" i="62"/>
  <c r="EP637" i="62"/>
  <c r="EO637" i="62"/>
  <c r="EN637" i="62"/>
  <c r="EE637" i="62"/>
  <c r="ED637" i="62"/>
  <c r="EC637" i="62"/>
  <c r="EB637" i="62"/>
  <c r="EA637" i="62"/>
  <c r="DZ637" i="62"/>
  <c r="DY637" i="62"/>
  <c r="DX637" i="62"/>
  <c r="CM637" i="62"/>
  <c r="CL637" i="62"/>
  <c r="CK637" i="62"/>
  <c r="CJ637" i="62"/>
  <c r="CD637" i="62"/>
  <c r="BN637" i="62" s="1"/>
  <c r="BF637" i="62" s="1"/>
  <c r="CC637" i="62"/>
  <c r="BM637" i="62" s="1"/>
  <c r="BE637" i="62" s="1"/>
  <c r="CB637" i="62"/>
  <c r="BL637" i="62" s="1"/>
  <c r="BD637" i="62" s="1"/>
  <c r="BR637" i="62"/>
  <c r="BJ637" i="62" s="1"/>
  <c r="BQ637" i="62"/>
  <c r="BI637" i="62" s="1"/>
  <c r="BP637" i="62"/>
  <c r="BH637" i="62" s="1"/>
  <c r="BO637" i="62"/>
  <c r="BK637" i="62"/>
  <c r="BC637" i="62" s="1"/>
  <c r="FK636" i="62"/>
  <c r="FM636" i="62" s="1"/>
  <c r="FG636" i="62"/>
  <c r="FE636" i="62"/>
  <c r="FD636" i="62"/>
  <c r="FC636" i="62"/>
  <c r="FB636" i="62"/>
  <c r="FA636" i="62"/>
  <c r="ER636" i="62"/>
  <c r="EQ636" i="62"/>
  <c r="EP636" i="62"/>
  <c r="EO636" i="62"/>
  <c r="EN636" i="62"/>
  <c r="EE636" i="62"/>
  <c r="ED636" i="62"/>
  <c r="EC636" i="62"/>
  <c r="EB636" i="62"/>
  <c r="EA636" i="62"/>
  <c r="DZ636" i="62"/>
  <c r="DY636" i="62"/>
  <c r="DX636" i="62"/>
  <c r="CM636" i="62"/>
  <c r="CL636" i="62"/>
  <c r="CK636" i="62"/>
  <c r="CJ636" i="62"/>
  <c r="CD636" i="62"/>
  <c r="BN636" i="62" s="1"/>
  <c r="BF636" i="62" s="1"/>
  <c r="CC636" i="62"/>
  <c r="BM636" i="62" s="1"/>
  <c r="BE636" i="62" s="1"/>
  <c r="CB636" i="62"/>
  <c r="BL636" i="62" s="1"/>
  <c r="BD636" i="62" s="1"/>
  <c r="BR636" i="62"/>
  <c r="BJ636" i="62" s="1"/>
  <c r="BQ636" i="62"/>
  <c r="BI636" i="62" s="1"/>
  <c r="BP636" i="62"/>
  <c r="BH636" i="62" s="1"/>
  <c r="BO636" i="62"/>
  <c r="CV636" i="62" s="1"/>
  <c r="BK636" i="62"/>
  <c r="BC636" i="62" s="1"/>
  <c r="FK635" i="62"/>
  <c r="FM635" i="62" s="1"/>
  <c r="FG635" i="62"/>
  <c r="FE635" i="62"/>
  <c r="FD635" i="62"/>
  <c r="FC635" i="62"/>
  <c r="FB635" i="62"/>
  <c r="FA635" i="62"/>
  <c r="ER635" i="62"/>
  <c r="EQ635" i="62"/>
  <c r="EP635" i="62"/>
  <c r="EO635" i="62"/>
  <c r="EN635" i="62"/>
  <c r="EE635" i="62"/>
  <c r="ED635" i="62"/>
  <c r="EC635" i="62"/>
  <c r="EB635" i="62"/>
  <c r="EA635" i="62"/>
  <c r="DZ635" i="62"/>
  <c r="DY635" i="62"/>
  <c r="DX635" i="62"/>
  <c r="CM635" i="62"/>
  <c r="CL635" i="62"/>
  <c r="CK635" i="62"/>
  <c r="CJ635" i="62"/>
  <c r="CD635" i="62"/>
  <c r="BN635" i="62" s="1"/>
  <c r="BF635" i="62" s="1"/>
  <c r="CC635" i="62"/>
  <c r="BM635" i="62" s="1"/>
  <c r="BE635" i="62" s="1"/>
  <c r="CB635" i="62"/>
  <c r="BL635" i="62" s="1"/>
  <c r="BD635" i="62" s="1"/>
  <c r="BR635" i="62"/>
  <c r="BJ635" i="62" s="1"/>
  <c r="BQ635" i="62"/>
  <c r="BI635" i="62" s="1"/>
  <c r="BP635" i="62"/>
  <c r="BH635" i="62" s="1"/>
  <c r="BO635" i="62"/>
  <c r="CV635" i="62" s="1"/>
  <c r="BK635" i="62"/>
  <c r="BC635" i="62" s="1"/>
  <c r="FK634" i="62"/>
  <c r="FM634" i="62" s="1"/>
  <c r="FG634" i="62"/>
  <c r="FE634" i="62"/>
  <c r="FD634" i="62"/>
  <c r="FC634" i="62"/>
  <c r="FB634" i="62"/>
  <c r="FA634" i="62"/>
  <c r="ER634" i="62"/>
  <c r="EQ634" i="62"/>
  <c r="EP634" i="62"/>
  <c r="EO634" i="62"/>
  <c r="EN634" i="62"/>
  <c r="EE634" i="62"/>
  <c r="ED634" i="62"/>
  <c r="EC634" i="62"/>
  <c r="EB634" i="62"/>
  <c r="EA634" i="62"/>
  <c r="DZ634" i="62"/>
  <c r="DY634" i="62"/>
  <c r="DX634" i="62"/>
  <c r="CM634" i="62"/>
  <c r="CL634" i="62"/>
  <c r="CK634" i="62"/>
  <c r="CJ634" i="62"/>
  <c r="CD634" i="62"/>
  <c r="BN634" i="62" s="1"/>
  <c r="BF634" i="62" s="1"/>
  <c r="CC634" i="62"/>
  <c r="BM634" i="62" s="1"/>
  <c r="BE634" i="62" s="1"/>
  <c r="CB634" i="62"/>
  <c r="BL634" i="62" s="1"/>
  <c r="BD634" i="62" s="1"/>
  <c r="BR634" i="62"/>
  <c r="BJ634" i="62" s="1"/>
  <c r="BQ634" i="62"/>
  <c r="BI634" i="62" s="1"/>
  <c r="BP634" i="62"/>
  <c r="BH634" i="62" s="1"/>
  <c r="BO634" i="62"/>
  <c r="BK634" i="62"/>
  <c r="BC634" i="62" s="1"/>
  <c r="FK633" i="62"/>
  <c r="FM633" i="62" s="1"/>
  <c r="FG633" i="62"/>
  <c r="FE633" i="62"/>
  <c r="FD633" i="62"/>
  <c r="FC633" i="62"/>
  <c r="FB633" i="62"/>
  <c r="FA633" i="62"/>
  <c r="ER633" i="62"/>
  <c r="EQ633" i="62"/>
  <c r="EP633" i="62"/>
  <c r="EO633" i="62"/>
  <c r="EN633" i="62"/>
  <c r="EE633" i="62"/>
  <c r="ED633" i="62"/>
  <c r="EC633" i="62"/>
  <c r="EB633" i="62"/>
  <c r="EA633" i="62"/>
  <c r="DZ633" i="62"/>
  <c r="DY633" i="62"/>
  <c r="DX633" i="62"/>
  <c r="CM633" i="62"/>
  <c r="CL633" i="62"/>
  <c r="CK633" i="62"/>
  <c r="CJ633" i="62"/>
  <c r="CD633" i="62"/>
  <c r="BN633" i="62" s="1"/>
  <c r="BF633" i="62" s="1"/>
  <c r="CC633" i="62"/>
  <c r="BM633" i="62" s="1"/>
  <c r="BE633" i="62" s="1"/>
  <c r="CB633" i="62"/>
  <c r="BL633" i="62" s="1"/>
  <c r="BD633" i="62" s="1"/>
  <c r="BR633" i="62"/>
  <c r="BJ633" i="62" s="1"/>
  <c r="BQ633" i="62"/>
  <c r="BI633" i="62" s="1"/>
  <c r="BP633" i="62"/>
  <c r="BH633" i="62" s="1"/>
  <c r="BO633" i="62"/>
  <c r="CV633" i="62" s="1"/>
  <c r="CN633" i="62" s="1"/>
  <c r="BK633" i="62"/>
  <c r="BC633" i="62" s="1"/>
  <c r="FK632" i="62"/>
  <c r="FM632" i="62" s="1"/>
  <c r="FG632" i="62"/>
  <c r="FE632" i="62"/>
  <c r="FD632" i="62"/>
  <c r="FC632" i="62"/>
  <c r="FB632" i="62"/>
  <c r="FA632" i="62"/>
  <c r="ER632" i="62"/>
  <c r="EQ632" i="62"/>
  <c r="EP632" i="62"/>
  <c r="EO632" i="62"/>
  <c r="EN632" i="62"/>
  <c r="EE632" i="62"/>
  <c r="ED632" i="62"/>
  <c r="EC632" i="62"/>
  <c r="EB632" i="62"/>
  <c r="EA632" i="62"/>
  <c r="DZ632" i="62"/>
  <c r="DY632" i="62"/>
  <c r="DX632" i="62"/>
  <c r="CM632" i="62"/>
  <c r="CL632" i="62"/>
  <c r="CK632" i="62"/>
  <c r="CJ632" i="62"/>
  <c r="CD632" i="62"/>
  <c r="BN632" i="62" s="1"/>
  <c r="BF632" i="62" s="1"/>
  <c r="CC632" i="62"/>
  <c r="BM632" i="62" s="1"/>
  <c r="BE632" i="62" s="1"/>
  <c r="CB632" i="62"/>
  <c r="BL632" i="62" s="1"/>
  <c r="BD632" i="62" s="1"/>
  <c r="BR632" i="62"/>
  <c r="BJ632" i="62" s="1"/>
  <c r="BQ632" i="62"/>
  <c r="BI632" i="62" s="1"/>
  <c r="BP632" i="62"/>
  <c r="BH632" i="62" s="1"/>
  <c r="BO632" i="62"/>
  <c r="CV632" i="62" s="1"/>
  <c r="BK632" i="62"/>
  <c r="BC632" i="62" s="1"/>
  <c r="FK631" i="62"/>
  <c r="FM631" i="62" s="1"/>
  <c r="FG631" i="62"/>
  <c r="FE631" i="62"/>
  <c r="FD631" i="62"/>
  <c r="FC631" i="62"/>
  <c r="FB631" i="62"/>
  <c r="FA631" i="62"/>
  <c r="ER631" i="62"/>
  <c r="EQ631" i="62"/>
  <c r="EP631" i="62"/>
  <c r="EO631" i="62"/>
  <c r="EN631" i="62"/>
  <c r="EE631" i="62"/>
  <c r="ED631" i="62"/>
  <c r="EC631" i="62"/>
  <c r="EB631" i="62"/>
  <c r="EA631" i="62"/>
  <c r="DZ631" i="62"/>
  <c r="DY631" i="62"/>
  <c r="DX631" i="62"/>
  <c r="CM631" i="62"/>
  <c r="CL631" i="62"/>
  <c r="CK631" i="62"/>
  <c r="CJ631" i="62"/>
  <c r="CD631" i="62"/>
  <c r="BN631" i="62" s="1"/>
  <c r="BF631" i="62" s="1"/>
  <c r="CC631" i="62"/>
  <c r="BM631" i="62" s="1"/>
  <c r="BE631" i="62" s="1"/>
  <c r="CB631" i="62"/>
  <c r="BL631" i="62" s="1"/>
  <c r="BD631" i="62" s="1"/>
  <c r="BR631" i="62"/>
  <c r="BJ631" i="62" s="1"/>
  <c r="BQ631" i="62"/>
  <c r="BI631" i="62" s="1"/>
  <c r="BP631" i="62"/>
  <c r="BH631" i="62" s="1"/>
  <c r="BO631" i="62"/>
  <c r="CV631" i="62" s="1"/>
  <c r="CN631" i="62" s="1"/>
  <c r="BK631" i="62"/>
  <c r="BC631" i="62" s="1"/>
  <c r="FK630" i="62"/>
  <c r="FM630" i="62" s="1"/>
  <c r="FG630" i="62"/>
  <c r="FE630" i="62"/>
  <c r="FD630" i="62"/>
  <c r="FC630" i="62"/>
  <c r="FB630" i="62"/>
  <c r="FA630" i="62"/>
  <c r="ER630" i="62"/>
  <c r="EQ630" i="62"/>
  <c r="EP630" i="62"/>
  <c r="EO630" i="62"/>
  <c r="EN630" i="62"/>
  <c r="EE630" i="62"/>
  <c r="ED630" i="62"/>
  <c r="EC630" i="62"/>
  <c r="EB630" i="62"/>
  <c r="EA630" i="62"/>
  <c r="DZ630" i="62"/>
  <c r="DY630" i="62"/>
  <c r="DX630" i="62"/>
  <c r="CM630" i="62"/>
  <c r="CL630" i="62"/>
  <c r="CK630" i="62"/>
  <c r="CJ630" i="62"/>
  <c r="CD630" i="62"/>
  <c r="BN630" i="62" s="1"/>
  <c r="BF630" i="62" s="1"/>
  <c r="CC630" i="62"/>
  <c r="BM630" i="62" s="1"/>
  <c r="BE630" i="62" s="1"/>
  <c r="CB630" i="62"/>
  <c r="BL630" i="62" s="1"/>
  <c r="BD630" i="62" s="1"/>
  <c r="BR630" i="62"/>
  <c r="BJ630" i="62" s="1"/>
  <c r="BQ630" i="62"/>
  <c r="BI630" i="62" s="1"/>
  <c r="BP630" i="62"/>
  <c r="BH630" i="62" s="1"/>
  <c r="BO630" i="62"/>
  <c r="CV630" i="62" s="1"/>
  <c r="CN630" i="62" s="1"/>
  <c r="BK630" i="62"/>
  <c r="BC630" i="62" s="1"/>
  <c r="FK629" i="62"/>
  <c r="FM629" i="62" s="1"/>
  <c r="FG629" i="62"/>
  <c r="FE629" i="62"/>
  <c r="FD629" i="62"/>
  <c r="FC629" i="62"/>
  <c r="FB629" i="62"/>
  <c r="FA629" i="62"/>
  <c r="ER629" i="62"/>
  <c r="EQ629" i="62"/>
  <c r="EP629" i="62"/>
  <c r="EO629" i="62"/>
  <c r="EN629" i="62"/>
  <c r="EE629" i="62"/>
  <c r="ED629" i="62"/>
  <c r="EC629" i="62"/>
  <c r="EB629" i="62"/>
  <c r="EA629" i="62"/>
  <c r="DZ629" i="62"/>
  <c r="DY629" i="62"/>
  <c r="DX629" i="62"/>
  <c r="CM629" i="62"/>
  <c r="CL629" i="62"/>
  <c r="CK629" i="62"/>
  <c r="CJ629" i="62"/>
  <c r="CD629" i="62"/>
  <c r="BN629" i="62" s="1"/>
  <c r="BF629" i="62" s="1"/>
  <c r="CC629" i="62"/>
  <c r="BM629" i="62" s="1"/>
  <c r="BE629" i="62" s="1"/>
  <c r="CB629" i="62"/>
  <c r="BL629" i="62" s="1"/>
  <c r="BD629" i="62" s="1"/>
  <c r="BR629" i="62"/>
  <c r="BJ629" i="62" s="1"/>
  <c r="BQ629" i="62"/>
  <c r="BI629" i="62" s="1"/>
  <c r="BP629" i="62"/>
  <c r="BH629" i="62" s="1"/>
  <c r="BO629" i="62"/>
  <c r="BG629" i="62" s="1"/>
  <c r="BK629" i="62"/>
  <c r="BC629" i="62" s="1"/>
  <c r="FK628" i="62"/>
  <c r="FM628" i="62" s="1"/>
  <c r="FG628" i="62"/>
  <c r="FE628" i="62"/>
  <c r="FD628" i="62"/>
  <c r="FC628" i="62"/>
  <c r="FB628" i="62"/>
  <c r="FA628" i="62"/>
  <c r="ER628" i="62"/>
  <c r="EQ628" i="62"/>
  <c r="EP628" i="62"/>
  <c r="EO628" i="62"/>
  <c r="EN628" i="62"/>
  <c r="EE628" i="62"/>
  <c r="ED628" i="62"/>
  <c r="EC628" i="62"/>
  <c r="EB628" i="62"/>
  <c r="EA628" i="62"/>
  <c r="DZ628" i="62"/>
  <c r="DY628" i="62"/>
  <c r="DX628" i="62"/>
  <c r="CM628" i="62"/>
  <c r="CL628" i="62"/>
  <c r="CK628" i="62"/>
  <c r="CJ628" i="62"/>
  <c r="CD628" i="62"/>
  <c r="BN628" i="62" s="1"/>
  <c r="BF628" i="62" s="1"/>
  <c r="CC628" i="62"/>
  <c r="BM628" i="62" s="1"/>
  <c r="BE628" i="62" s="1"/>
  <c r="CB628" i="62"/>
  <c r="BL628" i="62" s="1"/>
  <c r="BD628" i="62" s="1"/>
  <c r="BR628" i="62"/>
  <c r="BJ628" i="62" s="1"/>
  <c r="BQ628" i="62"/>
  <c r="BI628" i="62" s="1"/>
  <c r="BP628" i="62"/>
  <c r="BH628" i="62" s="1"/>
  <c r="BO628" i="62"/>
  <c r="BK628" i="62"/>
  <c r="BC628" i="62" s="1"/>
  <c r="FK627" i="62"/>
  <c r="FM627" i="62" s="1"/>
  <c r="FG627" i="62"/>
  <c r="FE627" i="62"/>
  <c r="FD627" i="62"/>
  <c r="FC627" i="62"/>
  <c r="FB627" i="62"/>
  <c r="FA627" i="62"/>
  <c r="ER627" i="62"/>
  <c r="EQ627" i="62"/>
  <c r="EP627" i="62"/>
  <c r="EO627" i="62"/>
  <c r="EN627" i="62"/>
  <c r="EE627" i="62"/>
  <c r="ED627" i="62"/>
  <c r="EC627" i="62"/>
  <c r="EB627" i="62"/>
  <c r="EA627" i="62"/>
  <c r="DZ627" i="62"/>
  <c r="DY627" i="62"/>
  <c r="DX627" i="62"/>
  <c r="CM627" i="62"/>
  <c r="CL627" i="62"/>
  <c r="CK627" i="62"/>
  <c r="CJ627" i="62"/>
  <c r="CD627" i="62"/>
  <c r="BN627" i="62" s="1"/>
  <c r="BF627" i="62" s="1"/>
  <c r="CC627" i="62"/>
  <c r="BM627" i="62" s="1"/>
  <c r="BE627" i="62" s="1"/>
  <c r="CB627" i="62"/>
  <c r="BL627" i="62" s="1"/>
  <c r="BD627" i="62" s="1"/>
  <c r="BR627" i="62"/>
  <c r="BJ627" i="62" s="1"/>
  <c r="BQ627" i="62"/>
  <c r="BI627" i="62" s="1"/>
  <c r="BP627" i="62"/>
  <c r="BH627" i="62" s="1"/>
  <c r="BO627" i="62"/>
  <c r="CV627" i="62" s="1"/>
  <c r="CN627" i="62" s="1"/>
  <c r="BK627" i="62"/>
  <c r="BC627" i="62" s="1"/>
  <c r="FK626" i="62"/>
  <c r="FM626" i="62" s="1"/>
  <c r="FG626" i="62"/>
  <c r="FE626" i="62"/>
  <c r="FD626" i="62"/>
  <c r="FC626" i="62"/>
  <c r="FB626" i="62"/>
  <c r="FA626" i="62"/>
  <c r="ER626" i="62"/>
  <c r="EQ626" i="62"/>
  <c r="EP626" i="62"/>
  <c r="EO626" i="62"/>
  <c r="EN626" i="62"/>
  <c r="EE626" i="62"/>
  <c r="ED626" i="62"/>
  <c r="EC626" i="62"/>
  <c r="EB626" i="62"/>
  <c r="EA626" i="62"/>
  <c r="DZ626" i="62"/>
  <c r="DY626" i="62"/>
  <c r="DX626" i="62"/>
  <c r="CM626" i="62"/>
  <c r="CL626" i="62"/>
  <c r="CK626" i="62"/>
  <c r="CJ626" i="62"/>
  <c r="CD626" i="62"/>
  <c r="BN626" i="62" s="1"/>
  <c r="BF626" i="62" s="1"/>
  <c r="CC626" i="62"/>
  <c r="BM626" i="62" s="1"/>
  <c r="BE626" i="62" s="1"/>
  <c r="CB626" i="62"/>
  <c r="BL626" i="62" s="1"/>
  <c r="BD626" i="62" s="1"/>
  <c r="BR626" i="62"/>
  <c r="BJ626" i="62" s="1"/>
  <c r="BQ626" i="62"/>
  <c r="BI626" i="62" s="1"/>
  <c r="BP626" i="62"/>
  <c r="BH626" i="62" s="1"/>
  <c r="BO626" i="62"/>
  <c r="BG626" i="62" s="1"/>
  <c r="BK626" i="62"/>
  <c r="BC626" i="62" s="1"/>
  <c r="FK625" i="62"/>
  <c r="FM625" i="62" s="1"/>
  <c r="FG625" i="62"/>
  <c r="FE625" i="62"/>
  <c r="FD625" i="62"/>
  <c r="FC625" i="62"/>
  <c r="FB625" i="62"/>
  <c r="FA625" i="62"/>
  <c r="ER625" i="62"/>
  <c r="EQ625" i="62"/>
  <c r="EP625" i="62"/>
  <c r="EO625" i="62"/>
  <c r="EN625" i="62"/>
  <c r="EE625" i="62"/>
  <c r="ED625" i="62"/>
  <c r="EC625" i="62"/>
  <c r="EB625" i="62"/>
  <c r="EA625" i="62"/>
  <c r="DZ625" i="62"/>
  <c r="DY625" i="62"/>
  <c r="DX625" i="62"/>
  <c r="CM625" i="62"/>
  <c r="CL625" i="62"/>
  <c r="CK625" i="62"/>
  <c r="CJ625" i="62"/>
  <c r="CD625" i="62"/>
  <c r="BN625" i="62" s="1"/>
  <c r="BF625" i="62" s="1"/>
  <c r="CC625" i="62"/>
  <c r="BM625" i="62" s="1"/>
  <c r="BE625" i="62" s="1"/>
  <c r="CB625" i="62"/>
  <c r="BL625" i="62" s="1"/>
  <c r="BD625" i="62" s="1"/>
  <c r="BR625" i="62"/>
  <c r="BJ625" i="62" s="1"/>
  <c r="BQ625" i="62"/>
  <c r="BI625" i="62" s="1"/>
  <c r="BP625" i="62"/>
  <c r="BH625" i="62" s="1"/>
  <c r="BO625" i="62"/>
  <c r="BG625" i="62" s="1"/>
  <c r="BK625" i="62"/>
  <c r="BC625" i="62" s="1"/>
  <c r="FK624" i="62"/>
  <c r="FM624" i="62" s="1"/>
  <c r="FG624" i="62"/>
  <c r="FE624" i="62"/>
  <c r="FD624" i="62"/>
  <c r="FC624" i="62"/>
  <c r="FB624" i="62"/>
  <c r="FA624" i="62"/>
  <c r="ER624" i="62"/>
  <c r="EQ624" i="62"/>
  <c r="EP624" i="62"/>
  <c r="EO624" i="62"/>
  <c r="EN624" i="62"/>
  <c r="EE624" i="62"/>
  <c r="ED624" i="62"/>
  <c r="EC624" i="62"/>
  <c r="EB624" i="62"/>
  <c r="EA624" i="62"/>
  <c r="DZ624" i="62"/>
  <c r="DY624" i="62"/>
  <c r="DX624" i="62"/>
  <c r="CM624" i="62"/>
  <c r="CL624" i="62"/>
  <c r="CK624" i="62"/>
  <c r="CJ624" i="62"/>
  <c r="CD624" i="62"/>
  <c r="BN624" i="62" s="1"/>
  <c r="BF624" i="62" s="1"/>
  <c r="CC624" i="62"/>
  <c r="BM624" i="62" s="1"/>
  <c r="BE624" i="62" s="1"/>
  <c r="CB624" i="62"/>
  <c r="BL624" i="62" s="1"/>
  <c r="BD624" i="62" s="1"/>
  <c r="BR624" i="62"/>
  <c r="BJ624" i="62" s="1"/>
  <c r="BQ624" i="62"/>
  <c r="BI624" i="62" s="1"/>
  <c r="BP624" i="62"/>
  <c r="BH624" i="62" s="1"/>
  <c r="BO624" i="62"/>
  <c r="BK624" i="62"/>
  <c r="BC624" i="62" s="1"/>
  <c r="FK623" i="62"/>
  <c r="FM623" i="62" s="1"/>
  <c r="FG623" i="62"/>
  <c r="FE623" i="62"/>
  <c r="FD623" i="62"/>
  <c r="FC623" i="62"/>
  <c r="FB623" i="62"/>
  <c r="FA623" i="62"/>
  <c r="ER623" i="62"/>
  <c r="EQ623" i="62"/>
  <c r="EP623" i="62"/>
  <c r="EO623" i="62"/>
  <c r="EN623" i="62"/>
  <c r="EE623" i="62"/>
  <c r="ED623" i="62"/>
  <c r="EC623" i="62"/>
  <c r="EB623" i="62"/>
  <c r="EA623" i="62"/>
  <c r="DZ623" i="62"/>
  <c r="DY623" i="62"/>
  <c r="DX623" i="62"/>
  <c r="CM623" i="62"/>
  <c r="CL623" i="62"/>
  <c r="CK623" i="62"/>
  <c r="CJ623" i="62"/>
  <c r="CD623" i="62"/>
  <c r="BN623" i="62" s="1"/>
  <c r="BF623" i="62" s="1"/>
  <c r="CC623" i="62"/>
  <c r="BM623" i="62" s="1"/>
  <c r="BE623" i="62" s="1"/>
  <c r="CB623" i="62"/>
  <c r="BL623" i="62" s="1"/>
  <c r="BD623" i="62" s="1"/>
  <c r="BR623" i="62"/>
  <c r="BJ623" i="62" s="1"/>
  <c r="BQ623" i="62"/>
  <c r="BI623" i="62" s="1"/>
  <c r="BP623" i="62"/>
  <c r="BH623" i="62" s="1"/>
  <c r="BO623" i="62"/>
  <c r="BG623" i="62" s="1"/>
  <c r="BK623" i="62"/>
  <c r="BC623" i="62" s="1"/>
  <c r="FK622" i="62"/>
  <c r="FM622" i="62" s="1"/>
  <c r="FG622" i="62"/>
  <c r="FE622" i="62"/>
  <c r="FD622" i="62"/>
  <c r="FC622" i="62"/>
  <c r="FB622" i="62"/>
  <c r="FA622" i="62"/>
  <c r="ER622" i="62"/>
  <c r="EQ622" i="62"/>
  <c r="EP622" i="62"/>
  <c r="EO622" i="62"/>
  <c r="EN622" i="62"/>
  <c r="EE622" i="62"/>
  <c r="ED622" i="62"/>
  <c r="EC622" i="62"/>
  <c r="EB622" i="62"/>
  <c r="EA622" i="62"/>
  <c r="DZ622" i="62"/>
  <c r="DY622" i="62"/>
  <c r="DX622" i="62"/>
  <c r="CM622" i="62"/>
  <c r="CL622" i="62"/>
  <c r="CK622" i="62"/>
  <c r="CJ622" i="62"/>
  <c r="CD622" i="62"/>
  <c r="BN622" i="62" s="1"/>
  <c r="BF622" i="62" s="1"/>
  <c r="CC622" i="62"/>
  <c r="BM622" i="62" s="1"/>
  <c r="BE622" i="62" s="1"/>
  <c r="CB622" i="62"/>
  <c r="BL622" i="62" s="1"/>
  <c r="BD622" i="62" s="1"/>
  <c r="BR622" i="62"/>
  <c r="BJ622" i="62" s="1"/>
  <c r="BQ622" i="62"/>
  <c r="BI622" i="62" s="1"/>
  <c r="BP622" i="62"/>
  <c r="BH622" i="62" s="1"/>
  <c r="BO622" i="62"/>
  <c r="BG622" i="62" s="1"/>
  <c r="BK622" i="62"/>
  <c r="BC622" i="62" s="1"/>
  <c r="FK621" i="62"/>
  <c r="FM621" i="62" s="1"/>
  <c r="FG621" i="62"/>
  <c r="FE621" i="62"/>
  <c r="FD621" i="62"/>
  <c r="FC621" i="62"/>
  <c r="FB621" i="62"/>
  <c r="FA621" i="62"/>
  <c r="ER621" i="62"/>
  <c r="EQ621" i="62"/>
  <c r="EP621" i="62"/>
  <c r="EO621" i="62"/>
  <c r="EN621" i="62"/>
  <c r="EE621" i="62"/>
  <c r="ED621" i="62"/>
  <c r="EC621" i="62"/>
  <c r="EB621" i="62"/>
  <c r="EA621" i="62"/>
  <c r="DZ621" i="62"/>
  <c r="DY621" i="62"/>
  <c r="DX621" i="62"/>
  <c r="CM621" i="62"/>
  <c r="CL621" i="62"/>
  <c r="CK621" i="62"/>
  <c r="CJ621" i="62"/>
  <c r="CD621" i="62"/>
  <c r="BN621" i="62" s="1"/>
  <c r="BF621" i="62" s="1"/>
  <c r="CC621" i="62"/>
  <c r="BM621" i="62" s="1"/>
  <c r="BE621" i="62" s="1"/>
  <c r="CB621" i="62"/>
  <c r="BL621" i="62" s="1"/>
  <c r="BD621" i="62" s="1"/>
  <c r="BR621" i="62"/>
  <c r="BJ621" i="62" s="1"/>
  <c r="BQ621" i="62"/>
  <c r="BI621" i="62" s="1"/>
  <c r="BP621" i="62"/>
  <c r="BH621" i="62" s="1"/>
  <c r="BO621" i="62"/>
  <c r="BK621" i="62"/>
  <c r="BC621" i="62" s="1"/>
  <c r="FK620" i="62"/>
  <c r="FM620" i="62" s="1"/>
  <c r="FG620" i="62"/>
  <c r="FE620" i="62"/>
  <c r="FD620" i="62"/>
  <c r="FC620" i="62"/>
  <c r="FB620" i="62"/>
  <c r="FA620" i="62"/>
  <c r="ER620" i="62"/>
  <c r="EQ620" i="62"/>
  <c r="EP620" i="62"/>
  <c r="EO620" i="62"/>
  <c r="EN620" i="62"/>
  <c r="EE620" i="62"/>
  <c r="ED620" i="62"/>
  <c r="EC620" i="62"/>
  <c r="EB620" i="62"/>
  <c r="EA620" i="62"/>
  <c r="DZ620" i="62"/>
  <c r="DY620" i="62"/>
  <c r="DX620" i="62"/>
  <c r="CM620" i="62"/>
  <c r="CL620" i="62"/>
  <c r="CK620" i="62"/>
  <c r="CJ620" i="62"/>
  <c r="CD620" i="62"/>
  <c r="BN620" i="62" s="1"/>
  <c r="BF620" i="62" s="1"/>
  <c r="CC620" i="62"/>
  <c r="BM620" i="62" s="1"/>
  <c r="BE620" i="62" s="1"/>
  <c r="CB620" i="62"/>
  <c r="BL620" i="62" s="1"/>
  <c r="BD620" i="62" s="1"/>
  <c r="BR620" i="62"/>
  <c r="BJ620" i="62" s="1"/>
  <c r="BQ620" i="62"/>
  <c r="BI620" i="62" s="1"/>
  <c r="BP620" i="62"/>
  <c r="BH620" i="62" s="1"/>
  <c r="BO620" i="62"/>
  <c r="CV620" i="62" s="1"/>
  <c r="BK620" i="62"/>
  <c r="BC620" i="62" s="1"/>
  <c r="FK619" i="62"/>
  <c r="FM619" i="62" s="1"/>
  <c r="FG619" i="62"/>
  <c r="FE619" i="62"/>
  <c r="FD619" i="62"/>
  <c r="FC619" i="62"/>
  <c r="FB619" i="62"/>
  <c r="FA619" i="62"/>
  <c r="ER619" i="62"/>
  <c r="EQ619" i="62"/>
  <c r="EP619" i="62"/>
  <c r="EO619" i="62"/>
  <c r="EN619" i="62"/>
  <c r="EE619" i="62"/>
  <c r="ED619" i="62"/>
  <c r="EC619" i="62"/>
  <c r="EB619" i="62"/>
  <c r="EA619" i="62"/>
  <c r="DZ619" i="62"/>
  <c r="DY619" i="62"/>
  <c r="DX619" i="62"/>
  <c r="CM619" i="62"/>
  <c r="CL619" i="62"/>
  <c r="CK619" i="62"/>
  <c r="CJ619" i="62"/>
  <c r="CD619" i="62"/>
  <c r="BN619" i="62" s="1"/>
  <c r="BF619" i="62" s="1"/>
  <c r="CC619" i="62"/>
  <c r="BM619" i="62" s="1"/>
  <c r="BE619" i="62" s="1"/>
  <c r="CB619" i="62"/>
  <c r="BL619" i="62" s="1"/>
  <c r="BD619" i="62" s="1"/>
  <c r="BR619" i="62"/>
  <c r="BJ619" i="62" s="1"/>
  <c r="BQ619" i="62"/>
  <c r="BI619" i="62" s="1"/>
  <c r="BP619" i="62"/>
  <c r="BH619" i="62" s="1"/>
  <c r="BO619" i="62"/>
  <c r="BG619" i="62" s="1"/>
  <c r="BK619" i="62"/>
  <c r="BC619" i="62" s="1"/>
  <c r="FK618" i="62"/>
  <c r="FM618" i="62" s="1"/>
  <c r="FG618" i="62"/>
  <c r="FE618" i="62"/>
  <c r="FD618" i="62"/>
  <c r="FC618" i="62"/>
  <c r="FB618" i="62"/>
  <c r="FA618" i="62"/>
  <c r="ER618" i="62"/>
  <c r="EQ618" i="62"/>
  <c r="EP618" i="62"/>
  <c r="EO618" i="62"/>
  <c r="EN618" i="62"/>
  <c r="EE618" i="62"/>
  <c r="ED618" i="62"/>
  <c r="EC618" i="62"/>
  <c r="EB618" i="62"/>
  <c r="EA618" i="62"/>
  <c r="DZ618" i="62"/>
  <c r="DY618" i="62"/>
  <c r="DX618" i="62"/>
  <c r="CM618" i="62"/>
  <c r="CL618" i="62"/>
  <c r="CK618" i="62"/>
  <c r="CJ618" i="62"/>
  <c r="CD618" i="62"/>
  <c r="BN618" i="62" s="1"/>
  <c r="BF618" i="62" s="1"/>
  <c r="CC618" i="62"/>
  <c r="BM618" i="62" s="1"/>
  <c r="BE618" i="62" s="1"/>
  <c r="CB618" i="62"/>
  <c r="BL618" i="62" s="1"/>
  <c r="BD618" i="62" s="1"/>
  <c r="BR618" i="62"/>
  <c r="BJ618" i="62" s="1"/>
  <c r="BQ618" i="62"/>
  <c r="BI618" i="62" s="1"/>
  <c r="BP618" i="62"/>
  <c r="BH618" i="62" s="1"/>
  <c r="BO618" i="62"/>
  <c r="BK618" i="62"/>
  <c r="BC618" i="62" s="1"/>
  <c r="FK617" i="62"/>
  <c r="FM617" i="62" s="1"/>
  <c r="FG617" i="62"/>
  <c r="FE617" i="62"/>
  <c r="FD617" i="62"/>
  <c r="FC617" i="62"/>
  <c r="FB617" i="62"/>
  <c r="FA617" i="62"/>
  <c r="ER617" i="62"/>
  <c r="EQ617" i="62"/>
  <c r="EP617" i="62"/>
  <c r="EO617" i="62"/>
  <c r="EN617" i="62"/>
  <c r="EE617" i="62"/>
  <c r="ED617" i="62"/>
  <c r="EC617" i="62"/>
  <c r="EB617" i="62"/>
  <c r="EA617" i="62"/>
  <c r="DZ617" i="62"/>
  <c r="DY617" i="62"/>
  <c r="DX617" i="62"/>
  <c r="CM617" i="62"/>
  <c r="CL617" i="62"/>
  <c r="CK617" i="62"/>
  <c r="CJ617" i="62"/>
  <c r="CD617" i="62"/>
  <c r="CC617" i="62"/>
  <c r="CB617" i="62"/>
  <c r="BL617" i="62" s="1"/>
  <c r="BR617" i="62"/>
  <c r="BJ617" i="62" s="1"/>
  <c r="BQ617" i="62"/>
  <c r="BI617" i="62" s="1"/>
  <c r="BP617" i="62"/>
  <c r="BO617" i="62"/>
  <c r="BK617" i="62"/>
  <c r="FK616" i="62"/>
  <c r="FM616" i="62" s="1"/>
  <c r="FG616" i="62"/>
  <c r="FE616" i="62"/>
  <c r="FD616" i="62"/>
  <c r="FC616" i="62"/>
  <c r="FB616" i="62"/>
  <c r="FA616" i="62"/>
  <c r="ER616" i="62"/>
  <c r="EQ616" i="62"/>
  <c r="EP616" i="62"/>
  <c r="EO616" i="62"/>
  <c r="EN616" i="62"/>
  <c r="EE616" i="62"/>
  <c r="ED616" i="62"/>
  <c r="EC616" i="62"/>
  <c r="EB616" i="62"/>
  <c r="EA616" i="62"/>
  <c r="DZ616" i="62"/>
  <c r="DY616" i="62"/>
  <c r="DX616" i="62"/>
  <c r="CM616" i="62"/>
  <c r="CL616" i="62"/>
  <c r="CK616" i="62"/>
  <c r="CJ616" i="62"/>
  <c r="CD616" i="62"/>
  <c r="BN616" i="62" s="1"/>
  <c r="BF616" i="62" s="1"/>
  <c r="CC616" i="62"/>
  <c r="BM616" i="62" s="1"/>
  <c r="BE616" i="62" s="1"/>
  <c r="CB616" i="62"/>
  <c r="BL616" i="62" s="1"/>
  <c r="BD616" i="62" s="1"/>
  <c r="BR616" i="62"/>
  <c r="BJ616" i="62" s="1"/>
  <c r="BQ616" i="62"/>
  <c r="BI616" i="62" s="1"/>
  <c r="BP616" i="62"/>
  <c r="BH616" i="62" s="1"/>
  <c r="BO616" i="62"/>
  <c r="BG616" i="62" s="1"/>
  <c r="BK616" i="62"/>
  <c r="BC616" i="62" s="1"/>
  <c r="FK615" i="62"/>
  <c r="FM615" i="62" s="1"/>
  <c r="FG615" i="62"/>
  <c r="FE615" i="62"/>
  <c r="FD615" i="62"/>
  <c r="FC615" i="62"/>
  <c r="FB615" i="62"/>
  <c r="FA615" i="62"/>
  <c r="ER615" i="62"/>
  <c r="EQ615" i="62"/>
  <c r="EP615" i="62"/>
  <c r="EO615" i="62"/>
  <c r="EN615" i="62"/>
  <c r="EE615" i="62"/>
  <c r="ED615" i="62"/>
  <c r="EC615" i="62"/>
  <c r="EB615" i="62"/>
  <c r="EA615" i="62"/>
  <c r="DZ615" i="62"/>
  <c r="DY615" i="62"/>
  <c r="DX615" i="62"/>
  <c r="CM615" i="62"/>
  <c r="CL615" i="62"/>
  <c r="CK615" i="62"/>
  <c r="CJ615" i="62"/>
  <c r="CD615" i="62"/>
  <c r="BN615" i="62" s="1"/>
  <c r="BF615" i="62" s="1"/>
  <c r="CC615" i="62"/>
  <c r="BM615" i="62" s="1"/>
  <c r="BE615" i="62" s="1"/>
  <c r="CB615" i="62"/>
  <c r="BL615" i="62" s="1"/>
  <c r="BD615" i="62" s="1"/>
  <c r="BR615" i="62"/>
  <c r="BJ615" i="62" s="1"/>
  <c r="BQ615" i="62"/>
  <c r="BI615" i="62" s="1"/>
  <c r="BP615" i="62"/>
  <c r="BH615" i="62" s="1"/>
  <c r="BO615" i="62"/>
  <c r="CV615" i="62" s="1"/>
  <c r="BK615" i="62"/>
  <c r="BC615" i="62" s="1"/>
  <c r="FK614" i="62"/>
  <c r="FM614" i="62" s="1"/>
  <c r="FG614" i="62"/>
  <c r="FE614" i="62"/>
  <c r="FD614" i="62"/>
  <c r="FC614" i="62"/>
  <c r="FB614" i="62"/>
  <c r="FA614" i="62"/>
  <c r="ER614" i="62"/>
  <c r="EQ614" i="62"/>
  <c r="EP614" i="62"/>
  <c r="EO614" i="62"/>
  <c r="EN614" i="62"/>
  <c r="EE614" i="62"/>
  <c r="ED614" i="62"/>
  <c r="EC614" i="62"/>
  <c r="EB614" i="62"/>
  <c r="EA614" i="62"/>
  <c r="DZ614" i="62"/>
  <c r="DY614" i="62"/>
  <c r="DX614" i="62"/>
  <c r="CM614" i="62"/>
  <c r="CL614" i="62"/>
  <c r="CK614" i="62"/>
  <c r="CJ614" i="62"/>
  <c r="CD614" i="62"/>
  <c r="BN614" i="62" s="1"/>
  <c r="BF614" i="62" s="1"/>
  <c r="CC614" i="62"/>
  <c r="BM614" i="62" s="1"/>
  <c r="BE614" i="62" s="1"/>
  <c r="CB614" i="62"/>
  <c r="BL614" i="62" s="1"/>
  <c r="BD614" i="62" s="1"/>
  <c r="BR614" i="62"/>
  <c r="BJ614" i="62" s="1"/>
  <c r="BQ614" i="62"/>
  <c r="BI614" i="62" s="1"/>
  <c r="BP614" i="62"/>
  <c r="BH614" i="62" s="1"/>
  <c r="BO614" i="62"/>
  <c r="CV614" i="62" s="1"/>
  <c r="BK614" i="62"/>
  <c r="BC614" i="62" s="1"/>
  <c r="FK613" i="62"/>
  <c r="FM613" i="62" s="1"/>
  <c r="FG613" i="62"/>
  <c r="FE613" i="62"/>
  <c r="FD613" i="62"/>
  <c r="FC613" i="62"/>
  <c r="FB613" i="62"/>
  <c r="FA613" i="62"/>
  <c r="ER613" i="62"/>
  <c r="EQ613" i="62"/>
  <c r="EP613" i="62"/>
  <c r="EO613" i="62"/>
  <c r="EN613" i="62"/>
  <c r="EE613" i="62"/>
  <c r="ED613" i="62"/>
  <c r="EC613" i="62"/>
  <c r="EB613" i="62"/>
  <c r="EA613" i="62"/>
  <c r="DZ613" i="62"/>
  <c r="DY613" i="62"/>
  <c r="DX613" i="62"/>
  <c r="CM613" i="62"/>
  <c r="CL613" i="62"/>
  <c r="CK613" i="62"/>
  <c r="CJ613" i="62"/>
  <c r="CD613" i="62"/>
  <c r="BN613" i="62" s="1"/>
  <c r="BF613" i="62" s="1"/>
  <c r="CC613" i="62"/>
  <c r="BM613" i="62" s="1"/>
  <c r="BE613" i="62" s="1"/>
  <c r="CB613" i="62"/>
  <c r="BL613" i="62" s="1"/>
  <c r="BD613" i="62" s="1"/>
  <c r="BR613" i="62"/>
  <c r="BJ613" i="62" s="1"/>
  <c r="BQ613" i="62"/>
  <c r="BI613" i="62" s="1"/>
  <c r="BP613" i="62"/>
  <c r="BH613" i="62" s="1"/>
  <c r="BO613" i="62"/>
  <c r="CV613" i="62" s="1"/>
  <c r="BK613" i="62"/>
  <c r="BC613" i="62" s="1"/>
  <c r="FK612" i="62"/>
  <c r="FM612" i="62" s="1"/>
  <c r="FG612" i="62"/>
  <c r="FE612" i="62"/>
  <c r="FD612" i="62"/>
  <c r="FC612" i="62"/>
  <c r="FB612" i="62"/>
  <c r="FA612" i="62"/>
  <c r="ER612" i="62"/>
  <c r="EQ612" i="62"/>
  <c r="EP612" i="62"/>
  <c r="EO612" i="62"/>
  <c r="EN612" i="62"/>
  <c r="EE612" i="62"/>
  <c r="ED612" i="62"/>
  <c r="EC612" i="62"/>
  <c r="EB612" i="62"/>
  <c r="EA612" i="62"/>
  <c r="DZ612" i="62"/>
  <c r="DY612" i="62"/>
  <c r="DX612" i="62"/>
  <c r="CM612" i="62"/>
  <c r="CL612" i="62"/>
  <c r="CK612" i="62"/>
  <c r="CJ612" i="62"/>
  <c r="CD612" i="62"/>
  <c r="BN612" i="62" s="1"/>
  <c r="BF612" i="62" s="1"/>
  <c r="CC612" i="62"/>
  <c r="BM612" i="62" s="1"/>
  <c r="BE612" i="62" s="1"/>
  <c r="CB612" i="62"/>
  <c r="BL612" i="62" s="1"/>
  <c r="BD612" i="62" s="1"/>
  <c r="BR612" i="62"/>
  <c r="BJ612" i="62" s="1"/>
  <c r="BQ612" i="62"/>
  <c r="BI612" i="62" s="1"/>
  <c r="BP612" i="62"/>
  <c r="BH612" i="62" s="1"/>
  <c r="BO612" i="62"/>
  <c r="BG612" i="62" s="1"/>
  <c r="BK612" i="62"/>
  <c r="BC612" i="62" s="1"/>
  <c r="FK611" i="62"/>
  <c r="FM611" i="62" s="1"/>
  <c r="FG611" i="62"/>
  <c r="FE611" i="62"/>
  <c r="FD611" i="62"/>
  <c r="FC611" i="62"/>
  <c r="FB611" i="62"/>
  <c r="FA611" i="62"/>
  <c r="ER611" i="62"/>
  <c r="EQ611" i="62"/>
  <c r="EP611" i="62"/>
  <c r="EO611" i="62"/>
  <c r="EN611" i="62"/>
  <c r="EE611" i="62"/>
  <c r="ED611" i="62"/>
  <c r="EC611" i="62"/>
  <c r="EB611" i="62"/>
  <c r="EA611" i="62"/>
  <c r="DZ611" i="62"/>
  <c r="DY611" i="62"/>
  <c r="DX611" i="62"/>
  <c r="CM611" i="62"/>
  <c r="CL611" i="62"/>
  <c r="CK611" i="62"/>
  <c r="CJ611" i="62"/>
  <c r="CD611" i="62"/>
  <c r="BN611" i="62" s="1"/>
  <c r="BF611" i="62" s="1"/>
  <c r="CC611" i="62"/>
  <c r="BM611" i="62" s="1"/>
  <c r="BE611" i="62" s="1"/>
  <c r="CB611" i="62"/>
  <c r="BL611" i="62" s="1"/>
  <c r="BD611" i="62" s="1"/>
  <c r="BR611" i="62"/>
  <c r="BJ611" i="62" s="1"/>
  <c r="BQ611" i="62"/>
  <c r="BI611" i="62" s="1"/>
  <c r="BP611" i="62"/>
  <c r="BH611" i="62" s="1"/>
  <c r="BO611" i="62"/>
  <c r="BG611" i="62" s="1"/>
  <c r="BK611" i="62"/>
  <c r="BC611" i="62" s="1"/>
  <c r="FK610" i="62"/>
  <c r="FM610" i="62" s="1"/>
  <c r="FG610" i="62"/>
  <c r="FE610" i="62"/>
  <c r="FD610" i="62"/>
  <c r="FC610" i="62"/>
  <c r="FB610" i="62"/>
  <c r="FA610" i="62"/>
  <c r="ER610" i="62"/>
  <c r="EQ610" i="62"/>
  <c r="EP610" i="62"/>
  <c r="EO610" i="62"/>
  <c r="EN610" i="62"/>
  <c r="EE610" i="62"/>
  <c r="ED610" i="62"/>
  <c r="EC610" i="62"/>
  <c r="EB610" i="62"/>
  <c r="EA610" i="62"/>
  <c r="DZ610" i="62"/>
  <c r="DY610" i="62"/>
  <c r="DX610" i="62"/>
  <c r="CM610" i="62"/>
  <c r="CL610" i="62"/>
  <c r="CK610" i="62"/>
  <c r="CJ610" i="62"/>
  <c r="CD610" i="62"/>
  <c r="BN610" i="62" s="1"/>
  <c r="BF610" i="62" s="1"/>
  <c r="CC610" i="62"/>
  <c r="BM610" i="62" s="1"/>
  <c r="BE610" i="62" s="1"/>
  <c r="CB610" i="62"/>
  <c r="BL610" i="62" s="1"/>
  <c r="BD610" i="62" s="1"/>
  <c r="BR610" i="62"/>
  <c r="BJ610" i="62" s="1"/>
  <c r="BQ610" i="62"/>
  <c r="BI610" i="62" s="1"/>
  <c r="BP610" i="62"/>
  <c r="BH610" i="62" s="1"/>
  <c r="BO610" i="62"/>
  <c r="BG610" i="62" s="1"/>
  <c r="BK610" i="62"/>
  <c r="BC610" i="62" s="1"/>
  <c r="FK609" i="62"/>
  <c r="FM609" i="62" s="1"/>
  <c r="FG609" i="62"/>
  <c r="FE609" i="62"/>
  <c r="FD609" i="62"/>
  <c r="FC609" i="62"/>
  <c r="FB609" i="62"/>
  <c r="FA609" i="62"/>
  <c r="ER609" i="62"/>
  <c r="EQ609" i="62"/>
  <c r="EP609" i="62"/>
  <c r="EO609" i="62"/>
  <c r="EN609" i="62"/>
  <c r="EE609" i="62"/>
  <c r="ED609" i="62"/>
  <c r="EC609" i="62"/>
  <c r="EB609" i="62"/>
  <c r="EA609" i="62"/>
  <c r="DZ609" i="62"/>
  <c r="DY609" i="62"/>
  <c r="DX609" i="62"/>
  <c r="CM609" i="62"/>
  <c r="CL609" i="62"/>
  <c r="CK609" i="62"/>
  <c r="CJ609" i="62"/>
  <c r="CD609" i="62"/>
  <c r="BN609" i="62" s="1"/>
  <c r="BF609" i="62" s="1"/>
  <c r="CC609" i="62"/>
  <c r="BM609" i="62" s="1"/>
  <c r="BE609" i="62" s="1"/>
  <c r="CB609" i="62"/>
  <c r="BL609" i="62" s="1"/>
  <c r="BD609" i="62" s="1"/>
  <c r="BR609" i="62"/>
  <c r="BJ609" i="62" s="1"/>
  <c r="BQ609" i="62"/>
  <c r="BI609" i="62" s="1"/>
  <c r="BP609" i="62"/>
  <c r="BH609" i="62" s="1"/>
  <c r="BO609" i="62"/>
  <c r="BK609" i="62"/>
  <c r="BC609" i="62" s="1"/>
  <c r="FK608" i="62"/>
  <c r="FM608" i="62" s="1"/>
  <c r="FG608" i="62"/>
  <c r="FE608" i="62"/>
  <c r="FD608" i="62"/>
  <c r="FC608" i="62"/>
  <c r="FB608" i="62"/>
  <c r="FA608" i="62"/>
  <c r="ER608" i="62"/>
  <c r="EQ608" i="62"/>
  <c r="EP608" i="62"/>
  <c r="EO608" i="62"/>
  <c r="EN608" i="62"/>
  <c r="EE608" i="62"/>
  <c r="ED608" i="62"/>
  <c r="EC608" i="62"/>
  <c r="EB608" i="62"/>
  <c r="EA608" i="62"/>
  <c r="DZ608" i="62"/>
  <c r="DY608" i="62"/>
  <c r="DX608" i="62"/>
  <c r="CM608" i="62"/>
  <c r="CL608" i="62"/>
  <c r="CK608" i="62"/>
  <c r="CJ608" i="62"/>
  <c r="CD608" i="62"/>
  <c r="BN608" i="62" s="1"/>
  <c r="BF608" i="62" s="1"/>
  <c r="CC608" i="62"/>
  <c r="BM608" i="62" s="1"/>
  <c r="BE608" i="62" s="1"/>
  <c r="CB608" i="62"/>
  <c r="BL608" i="62" s="1"/>
  <c r="BD608" i="62" s="1"/>
  <c r="BR608" i="62"/>
  <c r="BJ608" i="62" s="1"/>
  <c r="BQ608" i="62"/>
  <c r="BI608" i="62" s="1"/>
  <c r="BP608" i="62"/>
  <c r="BH608" i="62" s="1"/>
  <c r="BO608" i="62"/>
  <c r="BG608" i="62" s="1"/>
  <c r="BK608" i="62"/>
  <c r="BC608" i="62" s="1"/>
  <c r="FK607" i="62"/>
  <c r="FM607" i="62" s="1"/>
  <c r="FG607" i="62"/>
  <c r="FE607" i="62"/>
  <c r="FD607" i="62"/>
  <c r="FC607" i="62"/>
  <c r="FB607" i="62"/>
  <c r="FA607" i="62"/>
  <c r="ER607" i="62"/>
  <c r="EQ607" i="62"/>
  <c r="EP607" i="62"/>
  <c r="EO607" i="62"/>
  <c r="EN607" i="62"/>
  <c r="EE607" i="62"/>
  <c r="ED607" i="62"/>
  <c r="EC607" i="62"/>
  <c r="EB607" i="62"/>
  <c r="EA607" i="62"/>
  <c r="DZ607" i="62"/>
  <c r="DY607" i="62"/>
  <c r="DX607" i="62"/>
  <c r="CM607" i="62"/>
  <c r="CL607" i="62"/>
  <c r="CK607" i="62"/>
  <c r="CJ607" i="62"/>
  <c r="CD607" i="62"/>
  <c r="BN607" i="62" s="1"/>
  <c r="BF607" i="62" s="1"/>
  <c r="CC607" i="62"/>
  <c r="BM607" i="62" s="1"/>
  <c r="BE607" i="62" s="1"/>
  <c r="CB607" i="62"/>
  <c r="BL607" i="62" s="1"/>
  <c r="BD607" i="62" s="1"/>
  <c r="BR607" i="62"/>
  <c r="BJ607" i="62" s="1"/>
  <c r="BQ607" i="62"/>
  <c r="BI607" i="62" s="1"/>
  <c r="BP607" i="62"/>
  <c r="BH607" i="62" s="1"/>
  <c r="BO607" i="62"/>
  <c r="BK607" i="62"/>
  <c r="BC607" i="62" s="1"/>
  <c r="FK606" i="62"/>
  <c r="FM606" i="62" s="1"/>
  <c r="FG606" i="62"/>
  <c r="FE606" i="62"/>
  <c r="FD606" i="62"/>
  <c r="FC606" i="62"/>
  <c r="FB606" i="62"/>
  <c r="FA606" i="62"/>
  <c r="ER606" i="62"/>
  <c r="EQ606" i="62"/>
  <c r="EP606" i="62"/>
  <c r="EO606" i="62"/>
  <c r="EN606" i="62"/>
  <c r="EE606" i="62"/>
  <c r="ED606" i="62"/>
  <c r="EC606" i="62"/>
  <c r="EB606" i="62"/>
  <c r="EA606" i="62"/>
  <c r="DZ606" i="62"/>
  <c r="DY606" i="62"/>
  <c r="DX606" i="62"/>
  <c r="CM606" i="62"/>
  <c r="CL606" i="62"/>
  <c r="CK606" i="62"/>
  <c r="CJ606" i="62"/>
  <c r="CD606" i="62"/>
  <c r="BN606" i="62" s="1"/>
  <c r="BF606" i="62" s="1"/>
  <c r="CC606" i="62"/>
  <c r="BM606" i="62" s="1"/>
  <c r="BE606" i="62" s="1"/>
  <c r="CB606" i="62"/>
  <c r="BL606" i="62" s="1"/>
  <c r="BD606" i="62" s="1"/>
  <c r="BR606" i="62"/>
  <c r="BJ606" i="62" s="1"/>
  <c r="BQ606" i="62"/>
  <c r="BI606" i="62" s="1"/>
  <c r="BP606" i="62"/>
  <c r="BH606" i="62" s="1"/>
  <c r="BO606" i="62"/>
  <c r="BG606" i="62" s="1"/>
  <c r="BK606" i="62"/>
  <c r="BC606" i="62" s="1"/>
  <c r="FK605" i="62"/>
  <c r="FM605" i="62" s="1"/>
  <c r="FG605" i="62"/>
  <c r="FE605" i="62"/>
  <c r="FD605" i="62"/>
  <c r="FC605" i="62"/>
  <c r="FB605" i="62"/>
  <c r="FA605" i="62"/>
  <c r="ER605" i="62"/>
  <c r="EQ605" i="62"/>
  <c r="EP605" i="62"/>
  <c r="EO605" i="62"/>
  <c r="EN605" i="62"/>
  <c r="EE605" i="62"/>
  <c r="ED605" i="62"/>
  <c r="EC605" i="62"/>
  <c r="EB605" i="62"/>
  <c r="EA605" i="62"/>
  <c r="DZ605" i="62"/>
  <c r="DY605" i="62"/>
  <c r="DX605" i="62"/>
  <c r="CM605" i="62"/>
  <c r="CL605" i="62"/>
  <c r="CK605" i="62"/>
  <c r="CJ605" i="62"/>
  <c r="CD605" i="62"/>
  <c r="BN605" i="62" s="1"/>
  <c r="BF605" i="62" s="1"/>
  <c r="CC605" i="62"/>
  <c r="BM605" i="62" s="1"/>
  <c r="BE605" i="62" s="1"/>
  <c r="CB605" i="62"/>
  <c r="BL605" i="62" s="1"/>
  <c r="BD605" i="62" s="1"/>
  <c r="BR605" i="62"/>
  <c r="BJ605" i="62" s="1"/>
  <c r="BQ605" i="62"/>
  <c r="BI605" i="62" s="1"/>
  <c r="BP605" i="62"/>
  <c r="BH605" i="62" s="1"/>
  <c r="BO605" i="62"/>
  <c r="BK605" i="62"/>
  <c r="BC605" i="62" s="1"/>
  <c r="FK604" i="62"/>
  <c r="FM604" i="62" s="1"/>
  <c r="FG604" i="62"/>
  <c r="FE604" i="62"/>
  <c r="FD604" i="62"/>
  <c r="FC604" i="62"/>
  <c r="FB604" i="62"/>
  <c r="FA604" i="62"/>
  <c r="ER604" i="62"/>
  <c r="EQ604" i="62"/>
  <c r="EP604" i="62"/>
  <c r="EO604" i="62"/>
  <c r="EN604" i="62"/>
  <c r="EE604" i="62"/>
  <c r="ED604" i="62"/>
  <c r="EC604" i="62"/>
  <c r="EB604" i="62"/>
  <c r="EA604" i="62"/>
  <c r="DZ604" i="62"/>
  <c r="DY604" i="62"/>
  <c r="DX604" i="62"/>
  <c r="CM604" i="62"/>
  <c r="CL604" i="62"/>
  <c r="CK604" i="62"/>
  <c r="CJ604" i="62"/>
  <c r="CD604" i="62"/>
  <c r="BN604" i="62" s="1"/>
  <c r="BF604" i="62" s="1"/>
  <c r="CC604" i="62"/>
  <c r="BM604" i="62" s="1"/>
  <c r="BE604" i="62" s="1"/>
  <c r="CB604" i="62"/>
  <c r="BL604" i="62" s="1"/>
  <c r="BD604" i="62" s="1"/>
  <c r="BR604" i="62"/>
  <c r="BJ604" i="62" s="1"/>
  <c r="BQ604" i="62"/>
  <c r="BI604" i="62" s="1"/>
  <c r="BP604" i="62"/>
  <c r="BH604" i="62" s="1"/>
  <c r="BO604" i="62"/>
  <c r="BK604" i="62"/>
  <c r="BC604" i="62" s="1"/>
  <c r="FK603" i="62"/>
  <c r="FM603" i="62" s="1"/>
  <c r="FG603" i="62"/>
  <c r="FE603" i="62"/>
  <c r="FD603" i="62"/>
  <c r="FC603" i="62"/>
  <c r="FB603" i="62"/>
  <c r="FA603" i="62"/>
  <c r="ER603" i="62"/>
  <c r="EQ603" i="62"/>
  <c r="EP603" i="62"/>
  <c r="EO603" i="62"/>
  <c r="EN603" i="62"/>
  <c r="EE603" i="62"/>
  <c r="ED603" i="62"/>
  <c r="EC603" i="62"/>
  <c r="EB603" i="62"/>
  <c r="EA603" i="62"/>
  <c r="DZ603" i="62"/>
  <c r="DY603" i="62"/>
  <c r="DX603" i="62"/>
  <c r="CM603" i="62"/>
  <c r="CL603" i="62"/>
  <c r="CK603" i="62"/>
  <c r="CJ603" i="62"/>
  <c r="CD603" i="62"/>
  <c r="BN603" i="62" s="1"/>
  <c r="BF603" i="62" s="1"/>
  <c r="CC603" i="62"/>
  <c r="BM603" i="62" s="1"/>
  <c r="BE603" i="62" s="1"/>
  <c r="CB603" i="62"/>
  <c r="BL603" i="62" s="1"/>
  <c r="BD603" i="62" s="1"/>
  <c r="BR603" i="62"/>
  <c r="BJ603" i="62" s="1"/>
  <c r="BQ603" i="62"/>
  <c r="BI603" i="62" s="1"/>
  <c r="BP603" i="62"/>
  <c r="BH603" i="62" s="1"/>
  <c r="BO603" i="62"/>
  <c r="BK603" i="62"/>
  <c r="BC603" i="62" s="1"/>
  <c r="FK602" i="62"/>
  <c r="FM602" i="62" s="1"/>
  <c r="FG602" i="62"/>
  <c r="FE602" i="62"/>
  <c r="FD602" i="62"/>
  <c r="FC602" i="62"/>
  <c r="FB602" i="62"/>
  <c r="FA602" i="62"/>
  <c r="ER602" i="62"/>
  <c r="EQ602" i="62"/>
  <c r="EP602" i="62"/>
  <c r="EO602" i="62"/>
  <c r="EN602" i="62"/>
  <c r="EE602" i="62"/>
  <c r="ED602" i="62"/>
  <c r="EC602" i="62"/>
  <c r="EB602" i="62"/>
  <c r="EA602" i="62"/>
  <c r="DZ602" i="62"/>
  <c r="DY602" i="62"/>
  <c r="DX602" i="62"/>
  <c r="CM602" i="62"/>
  <c r="CL602" i="62"/>
  <c r="CK602" i="62"/>
  <c r="CJ602" i="62"/>
  <c r="CD602" i="62"/>
  <c r="BN602" i="62" s="1"/>
  <c r="BF602" i="62" s="1"/>
  <c r="CC602" i="62"/>
  <c r="BM602" i="62" s="1"/>
  <c r="BE602" i="62" s="1"/>
  <c r="CB602" i="62"/>
  <c r="BL602" i="62" s="1"/>
  <c r="BD602" i="62" s="1"/>
  <c r="BR602" i="62"/>
  <c r="BJ602" i="62" s="1"/>
  <c r="BQ602" i="62"/>
  <c r="BI602" i="62" s="1"/>
  <c r="BP602" i="62"/>
  <c r="BH602" i="62" s="1"/>
  <c r="BO602" i="62"/>
  <c r="CV602" i="62" s="1"/>
  <c r="BK602" i="62"/>
  <c r="BC602" i="62" s="1"/>
  <c r="FK601" i="62"/>
  <c r="FM601" i="62" s="1"/>
  <c r="FG601" i="62"/>
  <c r="FE601" i="62"/>
  <c r="FD601" i="62"/>
  <c r="FC601" i="62"/>
  <c r="FB601" i="62"/>
  <c r="FA601" i="62"/>
  <c r="ER601" i="62"/>
  <c r="EQ601" i="62"/>
  <c r="EP601" i="62"/>
  <c r="EO601" i="62"/>
  <c r="EN601" i="62"/>
  <c r="EE601" i="62"/>
  <c r="ED601" i="62"/>
  <c r="EC601" i="62"/>
  <c r="EB601" i="62"/>
  <c r="EA601" i="62"/>
  <c r="DZ601" i="62"/>
  <c r="DY601" i="62"/>
  <c r="DX601" i="62"/>
  <c r="CM601" i="62"/>
  <c r="CL601" i="62"/>
  <c r="CK601" i="62"/>
  <c r="CJ601" i="62"/>
  <c r="CD601" i="62"/>
  <c r="BN601" i="62" s="1"/>
  <c r="BF601" i="62" s="1"/>
  <c r="CC601" i="62"/>
  <c r="BM601" i="62" s="1"/>
  <c r="BE601" i="62" s="1"/>
  <c r="CB601" i="62"/>
  <c r="BL601" i="62" s="1"/>
  <c r="BD601" i="62" s="1"/>
  <c r="BR601" i="62"/>
  <c r="BJ601" i="62" s="1"/>
  <c r="BQ601" i="62"/>
  <c r="BI601" i="62" s="1"/>
  <c r="BP601" i="62"/>
  <c r="BH601" i="62" s="1"/>
  <c r="BO601" i="62"/>
  <c r="BK601" i="62"/>
  <c r="BC601" i="62" s="1"/>
  <c r="FK600" i="62"/>
  <c r="FM600" i="62" s="1"/>
  <c r="FG600" i="62"/>
  <c r="FE600" i="62"/>
  <c r="FD600" i="62"/>
  <c r="FC600" i="62"/>
  <c r="FB600" i="62"/>
  <c r="FA600" i="62"/>
  <c r="ER600" i="62"/>
  <c r="EQ600" i="62"/>
  <c r="EP600" i="62"/>
  <c r="EO600" i="62"/>
  <c r="EN600" i="62"/>
  <c r="EE600" i="62"/>
  <c r="ED600" i="62"/>
  <c r="EC600" i="62"/>
  <c r="EB600" i="62"/>
  <c r="EA600" i="62"/>
  <c r="DZ600" i="62"/>
  <c r="DY600" i="62"/>
  <c r="DX600" i="62"/>
  <c r="CM600" i="62"/>
  <c r="CL600" i="62"/>
  <c r="CK600" i="62"/>
  <c r="CJ600" i="62"/>
  <c r="CD600" i="62"/>
  <c r="BN600" i="62" s="1"/>
  <c r="BF600" i="62" s="1"/>
  <c r="CC600" i="62"/>
  <c r="BM600" i="62" s="1"/>
  <c r="BE600" i="62" s="1"/>
  <c r="CB600" i="62"/>
  <c r="BL600" i="62" s="1"/>
  <c r="BD600" i="62" s="1"/>
  <c r="BR600" i="62"/>
  <c r="BJ600" i="62" s="1"/>
  <c r="BQ600" i="62"/>
  <c r="BI600" i="62" s="1"/>
  <c r="BP600" i="62"/>
  <c r="BH600" i="62" s="1"/>
  <c r="BO600" i="62"/>
  <c r="CV600" i="62" s="1"/>
  <c r="BK600" i="62"/>
  <c r="BC600" i="62" s="1"/>
  <c r="FK599" i="62"/>
  <c r="FM599" i="62" s="1"/>
  <c r="FG599" i="62"/>
  <c r="FE599" i="62"/>
  <c r="FD599" i="62"/>
  <c r="FC599" i="62"/>
  <c r="FB599" i="62"/>
  <c r="FA599" i="62"/>
  <c r="ER599" i="62"/>
  <c r="EQ599" i="62"/>
  <c r="EP599" i="62"/>
  <c r="EO599" i="62"/>
  <c r="EN599" i="62"/>
  <c r="EE599" i="62"/>
  <c r="ED599" i="62"/>
  <c r="EC599" i="62"/>
  <c r="EB599" i="62"/>
  <c r="EA599" i="62"/>
  <c r="DZ599" i="62"/>
  <c r="DY599" i="62"/>
  <c r="DX599" i="62"/>
  <c r="CM599" i="62"/>
  <c r="CL599" i="62"/>
  <c r="CK599" i="62"/>
  <c r="CJ599" i="62"/>
  <c r="CD599" i="62"/>
  <c r="BN599" i="62" s="1"/>
  <c r="BF599" i="62" s="1"/>
  <c r="CC599" i="62"/>
  <c r="BM599" i="62" s="1"/>
  <c r="BE599" i="62" s="1"/>
  <c r="CB599" i="62"/>
  <c r="BL599" i="62" s="1"/>
  <c r="BD599" i="62" s="1"/>
  <c r="BR599" i="62"/>
  <c r="BJ599" i="62" s="1"/>
  <c r="BQ599" i="62"/>
  <c r="BI599" i="62" s="1"/>
  <c r="BP599" i="62"/>
  <c r="BH599" i="62" s="1"/>
  <c r="BO599" i="62"/>
  <c r="BK599" i="62"/>
  <c r="BC599" i="62" s="1"/>
  <c r="FK598" i="62"/>
  <c r="FM598" i="62" s="1"/>
  <c r="FG598" i="62"/>
  <c r="FE598" i="62"/>
  <c r="FD598" i="62"/>
  <c r="FC598" i="62"/>
  <c r="FB598" i="62"/>
  <c r="FA598" i="62"/>
  <c r="ER598" i="62"/>
  <c r="EQ598" i="62"/>
  <c r="EP598" i="62"/>
  <c r="EO598" i="62"/>
  <c r="EN598" i="62"/>
  <c r="EE598" i="62"/>
  <c r="ED598" i="62"/>
  <c r="EC598" i="62"/>
  <c r="EB598" i="62"/>
  <c r="EA598" i="62"/>
  <c r="DZ598" i="62"/>
  <c r="DY598" i="62"/>
  <c r="DX598" i="62"/>
  <c r="CM598" i="62"/>
  <c r="CL598" i="62"/>
  <c r="CK598" i="62"/>
  <c r="CJ598" i="62"/>
  <c r="CD598" i="62"/>
  <c r="BN598" i="62" s="1"/>
  <c r="BF598" i="62" s="1"/>
  <c r="CC598" i="62"/>
  <c r="BM598" i="62" s="1"/>
  <c r="BE598" i="62" s="1"/>
  <c r="CB598" i="62"/>
  <c r="BL598" i="62" s="1"/>
  <c r="BD598" i="62" s="1"/>
  <c r="BR598" i="62"/>
  <c r="BJ598" i="62" s="1"/>
  <c r="BQ598" i="62"/>
  <c r="BI598" i="62" s="1"/>
  <c r="BP598" i="62"/>
  <c r="BH598" i="62" s="1"/>
  <c r="BO598" i="62"/>
  <c r="CV598" i="62" s="1"/>
  <c r="BK598" i="62"/>
  <c r="BC598" i="62" s="1"/>
  <c r="FK597" i="62"/>
  <c r="FM597" i="62" s="1"/>
  <c r="FG597" i="62"/>
  <c r="FE597" i="62"/>
  <c r="FD597" i="62"/>
  <c r="FC597" i="62"/>
  <c r="FB597" i="62"/>
  <c r="FA597" i="62"/>
  <c r="ER597" i="62"/>
  <c r="EQ597" i="62"/>
  <c r="EP597" i="62"/>
  <c r="EO597" i="62"/>
  <c r="EN597" i="62"/>
  <c r="EE597" i="62"/>
  <c r="ED597" i="62"/>
  <c r="EC597" i="62"/>
  <c r="EB597" i="62"/>
  <c r="EA597" i="62"/>
  <c r="DZ597" i="62"/>
  <c r="DY597" i="62"/>
  <c r="DX597" i="62"/>
  <c r="CM597" i="62"/>
  <c r="CL597" i="62"/>
  <c r="CK597" i="62"/>
  <c r="CJ597" i="62"/>
  <c r="CD597" i="62"/>
  <c r="BN597" i="62" s="1"/>
  <c r="BF597" i="62" s="1"/>
  <c r="CC597" i="62"/>
  <c r="BM597" i="62" s="1"/>
  <c r="BE597" i="62" s="1"/>
  <c r="CB597" i="62"/>
  <c r="BL597" i="62" s="1"/>
  <c r="BD597" i="62" s="1"/>
  <c r="BR597" i="62"/>
  <c r="BJ597" i="62" s="1"/>
  <c r="BQ597" i="62"/>
  <c r="BI597" i="62" s="1"/>
  <c r="BP597" i="62"/>
  <c r="BH597" i="62" s="1"/>
  <c r="BO597" i="62"/>
  <c r="CV597" i="62" s="1"/>
  <c r="CN597" i="62" s="1"/>
  <c r="BK597" i="62"/>
  <c r="BC597" i="62" s="1"/>
  <c r="FK596" i="62"/>
  <c r="FM596" i="62" s="1"/>
  <c r="FG596" i="62"/>
  <c r="FE596" i="62"/>
  <c r="FD596" i="62"/>
  <c r="FC596" i="62"/>
  <c r="FB596" i="62"/>
  <c r="FA596" i="62"/>
  <c r="ER596" i="62"/>
  <c r="EQ596" i="62"/>
  <c r="EP596" i="62"/>
  <c r="EO596" i="62"/>
  <c r="EN596" i="62"/>
  <c r="EE596" i="62"/>
  <c r="ED596" i="62"/>
  <c r="EC596" i="62"/>
  <c r="EB596" i="62"/>
  <c r="EA596" i="62"/>
  <c r="DZ596" i="62"/>
  <c r="DY596" i="62"/>
  <c r="DX596" i="62"/>
  <c r="CM596" i="62"/>
  <c r="CL596" i="62"/>
  <c r="CK596" i="62"/>
  <c r="CJ596" i="62"/>
  <c r="CD596" i="62"/>
  <c r="BN596" i="62" s="1"/>
  <c r="BF596" i="62" s="1"/>
  <c r="CC596" i="62"/>
  <c r="BM596" i="62" s="1"/>
  <c r="BE596" i="62" s="1"/>
  <c r="CB596" i="62"/>
  <c r="BL596" i="62" s="1"/>
  <c r="BD596" i="62" s="1"/>
  <c r="BR596" i="62"/>
  <c r="BJ596" i="62" s="1"/>
  <c r="BQ596" i="62"/>
  <c r="BI596" i="62" s="1"/>
  <c r="BP596" i="62"/>
  <c r="BH596" i="62" s="1"/>
  <c r="BO596" i="62"/>
  <c r="CV596" i="62" s="1"/>
  <c r="BK596" i="62"/>
  <c r="BC596" i="62" s="1"/>
  <c r="FK595" i="62"/>
  <c r="FM595" i="62" s="1"/>
  <c r="FG595" i="62"/>
  <c r="FE595" i="62"/>
  <c r="FD595" i="62"/>
  <c r="FC595" i="62"/>
  <c r="FB595" i="62"/>
  <c r="FA595" i="62"/>
  <c r="ER595" i="62"/>
  <c r="EQ595" i="62"/>
  <c r="EP595" i="62"/>
  <c r="EO595" i="62"/>
  <c r="EN595" i="62"/>
  <c r="EE595" i="62"/>
  <c r="ED595" i="62"/>
  <c r="EC595" i="62"/>
  <c r="EB595" i="62"/>
  <c r="EA595" i="62"/>
  <c r="DZ595" i="62"/>
  <c r="DY595" i="62"/>
  <c r="DX595" i="62"/>
  <c r="CM595" i="62"/>
  <c r="CL595" i="62"/>
  <c r="CK595" i="62"/>
  <c r="CJ595" i="62"/>
  <c r="CD595" i="62"/>
  <c r="BN595" i="62" s="1"/>
  <c r="BF595" i="62" s="1"/>
  <c r="CC595" i="62"/>
  <c r="BM595" i="62" s="1"/>
  <c r="BE595" i="62" s="1"/>
  <c r="CB595" i="62"/>
  <c r="BL595" i="62" s="1"/>
  <c r="BD595" i="62" s="1"/>
  <c r="BR595" i="62"/>
  <c r="BJ595" i="62" s="1"/>
  <c r="BQ595" i="62"/>
  <c r="BI595" i="62" s="1"/>
  <c r="BP595" i="62"/>
  <c r="BH595" i="62" s="1"/>
  <c r="BO595" i="62"/>
  <c r="BG595" i="62" s="1"/>
  <c r="BK595" i="62"/>
  <c r="BC595" i="62" s="1"/>
  <c r="FK594" i="62"/>
  <c r="FM594" i="62" s="1"/>
  <c r="FG594" i="62"/>
  <c r="FE594" i="62"/>
  <c r="FD594" i="62"/>
  <c r="FC594" i="62"/>
  <c r="FB594" i="62"/>
  <c r="FA594" i="62"/>
  <c r="ER594" i="62"/>
  <c r="EQ594" i="62"/>
  <c r="EP594" i="62"/>
  <c r="EO594" i="62"/>
  <c r="EN594" i="62"/>
  <c r="EE594" i="62"/>
  <c r="ED594" i="62"/>
  <c r="EC594" i="62"/>
  <c r="EB594" i="62"/>
  <c r="EA594" i="62"/>
  <c r="DZ594" i="62"/>
  <c r="DY594" i="62"/>
  <c r="DX594" i="62"/>
  <c r="CM594" i="62"/>
  <c r="CL594" i="62"/>
  <c r="CK594" i="62"/>
  <c r="CJ594" i="62"/>
  <c r="CD594" i="62"/>
  <c r="BN594" i="62" s="1"/>
  <c r="BF594" i="62" s="1"/>
  <c r="CC594" i="62"/>
  <c r="BM594" i="62" s="1"/>
  <c r="BE594" i="62" s="1"/>
  <c r="CB594" i="62"/>
  <c r="BL594" i="62" s="1"/>
  <c r="BD594" i="62" s="1"/>
  <c r="BR594" i="62"/>
  <c r="BJ594" i="62" s="1"/>
  <c r="BQ594" i="62"/>
  <c r="BI594" i="62" s="1"/>
  <c r="BP594" i="62"/>
  <c r="BH594" i="62" s="1"/>
  <c r="BO594" i="62"/>
  <c r="CV594" i="62" s="1"/>
  <c r="BK594" i="62"/>
  <c r="BC594" i="62" s="1"/>
  <c r="FK593" i="62"/>
  <c r="FM593" i="62" s="1"/>
  <c r="FG593" i="62"/>
  <c r="FE593" i="62"/>
  <c r="FD593" i="62"/>
  <c r="FC593" i="62"/>
  <c r="FB593" i="62"/>
  <c r="FA593" i="62"/>
  <c r="ER593" i="62"/>
  <c r="EQ593" i="62"/>
  <c r="EP593" i="62"/>
  <c r="EO593" i="62"/>
  <c r="EN593" i="62"/>
  <c r="EE593" i="62"/>
  <c r="ED593" i="62"/>
  <c r="EC593" i="62"/>
  <c r="EB593" i="62"/>
  <c r="EA593" i="62"/>
  <c r="DZ593" i="62"/>
  <c r="DY593" i="62"/>
  <c r="DX593" i="62"/>
  <c r="CM593" i="62"/>
  <c r="CL593" i="62"/>
  <c r="CK593" i="62"/>
  <c r="CJ593" i="62"/>
  <c r="CD593" i="62"/>
  <c r="BN593" i="62" s="1"/>
  <c r="BF593" i="62" s="1"/>
  <c r="CC593" i="62"/>
  <c r="BM593" i="62" s="1"/>
  <c r="BE593" i="62" s="1"/>
  <c r="CB593" i="62"/>
  <c r="BL593" i="62" s="1"/>
  <c r="BD593" i="62" s="1"/>
  <c r="BR593" i="62"/>
  <c r="BJ593" i="62" s="1"/>
  <c r="BQ593" i="62"/>
  <c r="BI593" i="62" s="1"/>
  <c r="BP593" i="62"/>
  <c r="BH593" i="62" s="1"/>
  <c r="BO593" i="62"/>
  <c r="CV593" i="62" s="1"/>
  <c r="BK593" i="62"/>
  <c r="BC593" i="62" s="1"/>
  <c r="FK592" i="62"/>
  <c r="FM592" i="62" s="1"/>
  <c r="FG592" i="62"/>
  <c r="FE592" i="62"/>
  <c r="FD592" i="62"/>
  <c r="FC592" i="62"/>
  <c r="FB592" i="62"/>
  <c r="FA592" i="62"/>
  <c r="ER592" i="62"/>
  <c r="EQ592" i="62"/>
  <c r="EP592" i="62"/>
  <c r="EO592" i="62"/>
  <c r="EN592" i="62"/>
  <c r="EE592" i="62"/>
  <c r="ED592" i="62"/>
  <c r="EC592" i="62"/>
  <c r="EB592" i="62"/>
  <c r="EA592" i="62"/>
  <c r="DZ592" i="62"/>
  <c r="DY592" i="62"/>
  <c r="DX592" i="62"/>
  <c r="CM592" i="62"/>
  <c r="CL592" i="62"/>
  <c r="CK592" i="62"/>
  <c r="CJ592" i="62"/>
  <c r="CD592" i="62"/>
  <c r="BN592" i="62" s="1"/>
  <c r="BF592" i="62" s="1"/>
  <c r="CC592" i="62"/>
  <c r="BM592" i="62" s="1"/>
  <c r="BE592" i="62" s="1"/>
  <c r="CB592" i="62"/>
  <c r="BL592" i="62" s="1"/>
  <c r="BD592" i="62" s="1"/>
  <c r="BR592" i="62"/>
  <c r="BJ592" i="62" s="1"/>
  <c r="BQ592" i="62"/>
  <c r="BI592" i="62" s="1"/>
  <c r="BP592" i="62"/>
  <c r="BH592" i="62" s="1"/>
  <c r="BO592" i="62"/>
  <c r="CV592" i="62" s="1"/>
  <c r="BK592" i="62"/>
  <c r="BC592" i="62" s="1"/>
  <c r="FK591" i="62"/>
  <c r="FM591" i="62" s="1"/>
  <c r="FG591" i="62"/>
  <c r="FE591" i="62"/>
  <c r="FD591" i="62"/>
  <c r="FC591" i="62"/>
  <c r="FB591" i="62"/>
  <c r="FA591" i="62"/>
  <c r="ER591" i="62"/>
  <c r="EQ591" i="62"/>
  <c r="EP591" i="62"/>
  <c r="EO591" i="62"/>
  <c r="EN591" i="62"/>
  <c r="EE591" i="62"/>
  <c r="ED591" i="62"/>
  <c r="EC591" i="62"/>
  <c r="EB591" i="62"/>
  <c r="EA591" i="62"/>
  <c r="DZ591" i="62"/>
  <c r="DY591" i="62"/>
  <c r="DX591" i="62"/>
  <c r="CM591" i="62"/>
  <c r="CL591" i="62"/>
  <c r="CK591" i="62"/>
  <c r="CJ591" i="62"/>
  <c r="CD591" i="62"/>
  <c r="BN591" i="62" s="1"/>
  <c r="BF591" i="62" s="1"/>
  <c r="CC591" i="62"/>
  <c r="BM591" i="62" s="1"/>
  <c r="BE591" i="62" s="1"/>
  <c r="CB591" i="62"/>
  <c r="BL591" i="62" s="1"/>
  <c r="BD591" i="62" s="1"/>
  <c r="BR591" i="62"/>
  <c r="BJ591" i="62" s="1"/>
  <c r="BQ591" i="62"/>
  <c r="BI591" i="62" s="1"/>
  <c r="BP591" i="62"/>
  <c r="BH591" i="62" s="1"/>
  <c r="BO591" i="62"/>
  <c r="BG591" i="62" s="1"/>
  <c r="BK591" i="62"/>
  <c r="BC591" i="62" s="1"/>
  <c r="FK590" i="62"/>
  <c r="FM590" i="62" s="1"/>
  <c r="FG590" i="62"/>
  <c r="FE590" i="62"/>
  <c r="FD590" i="62"/>
  <c r="FC590" i="62"/>
  <c r="FB590" i="62"/>
  <c r="FA590" i="62"/>
  <c r="ER590" i="62"/>
  <c r="EQ590" i="62"/>
  <c r="EP590" i="62"/>
  <c r="EO590" i="62"/>
  <c r="EN590" i="62"/>
  <c r="EE590" i="62"/>
  <c r="ED590" i="62"/>
  <c r="EC590" i="62"/>
  <c r="EB590" i="62"/>
  <c r="EA590" i="62"/>
  <c r="DZ590" i="62"/>
  <c r="DY590" i="62"/>
  <c r="DX590" i="62"/>
  <c r="CM590" i="62"/>
  <c r="CL590" i="62"/>
  <c r="CK590" i="62"/>
  <c r="CJ590" i="62"/>
  <c r="CD590" i="62"/>
  <c r="BN590" i="62" s="1"/>
  <c r="BF590" i="62" s="1"/>
  <c r="CC590" i="62"/>
  <c r="BM590" i="62" s="1"/>
  <c r="BE590" i="62" s="1"/>
  <c r="CB590" i="62"/>
  <c r="BL590" i="62" s="1"/>
  <c r="BD590" i="62" s="1"/>
  <c r="BR590" i="62"/>
  <c r="BJ590" i="62" s="1"/>
  <c r="BQ590" i="62"/>
  <c r="BI590" i="62" s="1"/>
  <c r="BP590" i="62"/>
  <c r="BH590" i="62" s="1"/>
  <c r="BO590" i="62"/>
  <c r="BK590" i="62"/>
  <c r="BC590" i="62" s="1"/>
  <c r="FK589" i="62"/>
  <c r="FM589" i="62" s="1"/>
  <c r="FG589" i="62"/>
  <c r="FE589" i="62"/>
  <c r="FD589" i="62"/>
  <c r="FC589" i="62"/>
  <c r="FB589" i="62"/>
  <c r="FA589" i="62"/>
  <c r="ER589" i="62"/>
  <c r="EQ589" i="62"/>
  <c r="EP589" i="62"/>
  <c r="EO589" i="62"/>
  <c r="EN589" i="62"/>
  <c r="EE589" i="62"/>
  <c r="ED589" i="62"/>
  <c r="EC589" i="62"/>
  <c r="EB589" i="62"/>
  <c r="EA589" i="62"/>
  <c r="DZ589" i="62"/>
  <c r="DY589" i="62"/>
  <c r="DX589" i="62"/>
  <c r="CM589" i="62"/>
  <c r="CL589" i="62"/>
  <c r="CK589" i="62"/>
  <c r="CJ589" i="62"/>
  <c r="CD589" i="62"/>
  <c r="BN589" i="62" s="1"/>
  <c r="BF589" i="62" s="1"/>
  <c r="CC589" i="62"/>
  <c r="BM589" i="62" s="1"/>
  <c r="BE589" i="62" s="1"/>
  <c r="CB589" i="62"/>
  <c r="BL589" i="62" s="1"/>
  <c r="BD589" i="62" s="1"/>
  <c r="BR589" i="62"/>
  <c r="BJ589" i="62" s="1"/>
  <c r="BQ589" i="62"/>
  <c r="BI589" i="62" s="1"/>
  <c r="BP589" i="62"/>
  <c r="BH589" i="62" s="1"/>
  <c r="BO589" i="62"/>
  <c r="BG589" i="62" s="1"/>
  <c r="BK589" i="62"/>
  <c r="BC589" i="62" s="1"/>
  <c r="FK588" i="62"/>
  <c r="FM588" i="62" s="1"/>
  <c r="FG588" i="62"/>
  <c r="FE588" i="62"/>
  <c r="FD588" i="62"/>
  <c r="FC588" i="62"/>
  <c r="FB588" i="62"/>
  <c r="FA588" i="62"/>
  <c r="ER588" i="62"/>
  <c r="EQ588" i="62"/>
  <c r="EP588" i="62"/>
  <c r="EO588" i="62"/>
  <c r="EN588" i="62"/>
  <c r="EE588" i="62"/>
  <c r="ED588" i="62"/>
  <c r="EC588" i="62"/>
  <c r="EB588" i="62"/>
  <c r="EA588" i="62"/>
  <c r="DZ588" i="62"/>
  <c r="DY588" i="62"/>
  <c r="DX588" i="62"/>
  <c r="CM588" i="62"/>
  <c r="CL588" i="62"/>
  <c r="CK588" i="62"/>
  <c r="CJ588" i="62"/>
  <c r="CD588" i="62"/>
  <c r="BN588" i="62" s="1"/>
  <c r="BF588" i="62" s="1"/>
  <c r="CC588" i="62"/>
  <c r="BM588" i="62" s="1"/>
  <c r="BE588" i="62" s="1"/>
  <c r="CB588" i="62"/>
  <c r="BL588" i="62" s="1"/>
  <c r="BD588" i="62" s="1"/>
  <c r="BR588" i="62"/>
  <c r="BJ588" i="62" s="1"/>
  <c r="BQ588" i="62"/>
  <c r="BI588" i="62" s="1"/>
  <c r="BP588" i="62"/>
  <c r="BH588" i="62" s="1"/>
  <c r="BO588" i="62"/>
  <c r="CV588" i="62" s="1"/>
  <c r="CN588" i="62" s="1"/>
  <c r="BK588" i="62"/>
  <c r="BC588" i="62" s="1"/>
  <c r="FK587" i="62"/>
  <c r="FM587" i="62" s="1"/>
  <c r="FG587" i="62"/>
  <c r="FE587" i="62"/>
  <c r="FD587" i="62"/>
  <c r="FC587" i="62"/>
  <c r="FB587" i="62"/>
  <c r="FA587" i="62"/>
  <c r="ER587" i="62"/>
  <c r="EQ587" i="62"/>
  <c r="EP587" i="62"/>
  <c r="EO587" i="62"/>
  <c r="EN587" i="62"/>
  <c r="EE587" i="62"/>
  <c r="ED587" i="62"/>
  <c r="EC587" i="62"/>
  <c r="EB587" i="62"/>
  <c r="EA587" i="62"/>
  <c r="DZ587" i="62"/>
  <c r="DY587" i="62"/>
  <c r="DX587" i="62"/>
  <c r="CM587" i="62"/>
  <c r="CL587" i="62"/>
  <c r="CK587" i="62"/>
  <c r="CJ587" i="62"/>
  <c r="CD587" i="62"/>
  <c r="BN587" i="62" s="1"/>
  <c r="BF587" i="62" s="1"/>
  <c r="CC587" i="62"/>
  <c r="BM587" i="62" s="1"/>
  <c r="BE587" i="62" s="1"/>
  <c r="CB587" i="62"/>
  <c r="BL587" i="62" s="1"/>
  <c r="BD587" i="62" s="1"/>
  <c r="BR587" i="62"/>
  <c r="BJ587" i="62" s="1"/>
  <c r="BQ587" i="62"/>
  <c r="BI587" i="62" s="1"/>
  <c r="BP587" i="62"/>
  <c r="BH587" i="62" s="1"/>
  <c r="BO587" i="62"/>
  <c r="BG587" i="62" s="1"/>
  <c r="BK587" i="62"/>
  <c r="BC587" i="62" s="1"/>
  <c r="FK586" i="62"/>
  <c r="FM586" i="62" s="1"/>
  <c r="FG586" i="62"/>
  <c r="FE586" i="62"/>
  <c r="FD586" i="62"/>
  <c r="FC586" i="62"/>
  <c r="FB586" i="62"/>
  <c r="FA586" i="62"/>
  <c r="ER586" i="62"/>
  <c r="EQ586" i="62"/>
  <c r="EP586" i="62"/>
  <c r="EO586" i="62"/>
  <c r="EN586" i="62"/>
  <c r="EE586" i="62"/>
  <c r="ED586" i="62"/>
  <c r="EC586" i="62"/>
  <c r="EB586" i="62"/>
  <c r="EA586" i="62"/>
  <c r="DZ586" i="62"/>
  <c r="DY586" i="62"/>
  <c r="DX586" i="62"/>
  <c r="CM586" i="62"/>
  <c r="CL586" i="62"/>
  <c r="CK586" i="62"/>
  <c r="CJ586" i="62"/>
  <c r="CD586" i="62"/>
  <c r="BN586" i="62" s="1"/>
  <c r="BF586" i="62" s="1"/>
  <c r="CC586" i="62"/>
  <c r="BM586" i="62" s="1"/>
  <c r="BE586" i="62" s="1"/>
  <c r="CB586" i="62"/>
  <c r="BL586" i="62" s="1"/>
  <c r="BD586" i="62" s="1"/>
  <c r="DQ586" i="62" s="1"/>
  <c r="BR586" i="62"/>
  <c r="BJ586" i="62" s="1"/>
  <c r="BQ586" i="62"/>
  <c r="BI586" i="62" s="1"/>
  <c r="BP586" i="62"/>
  <c r="BH586" i="62" s="1"/>
  <c r="BO586" i="62"/>
  <c r="BG586" i="62" s="1"/>
  <c r="BK586" i="62"/>
  <c r="BC586" i="62" s="1"/>
  <c r="FK585" i="62"/>
  <c r="FM585" i="62" s="1"/>
  <c r="FG585" i="62"/>
  <c r="FE585" i="62"/>
  <c r="FD585" i="62"/>
  <c r="FC585" i="62"/>
  <c r="FB585" i="62"/>
  <c r="FA585" i="62"/>
  <c r="ER585" i="62"/>
  <c r="EQ585" i="62"/>
  <c r="EP585" i="62"/>
  <c r="EO585" i="62"/>
  <c r="EN585" i="62"/>
  <c r="EE585" i="62"/>
  <c r="ED585" i="62"/>
  <c r="EC585" i="62"/>
  <c r="EB585" i="62"/>
  <c r="EA585" i="62"/>
  <c r="DZ585" i="62"/>
  <c r="DY585" i="62"/>
  <c r="DX585" i="62"/>
  <c r="CM585" i="62"/>
  <c r="CL585" i="62"/>
  <c r="CK585" i="62"/>
  <c r="CJ585" i="62"/>
  <c r="CD585" i="62"/>
  <c r="BN585" i="62" s="1"/>
  <c r="BF585" i="62" s="1"/>
  <c r="CC585" i="62"/>
  <c r="BM585" i="62" s="1"/>
  <c r="BE585" i="62" s="1"/>
  <c r="CB585" i="62"/>
  <c r="BL585" i="62" s="1"/>
  <c r="BD585" i="62" s="1"/>
  <c r="BR585" i="62"/>
  <c r="BJ585" i="62" s="1"/>
  <c r="BQ585" i="62"/>
  <c r="BI585" i="62" s="1"/>
  <c r="BP585" i="62"/>
  <c r="BH585" i="62" s="1"/>
  <c r="BO585" i="62"/>
  <c r="CV585" i="62" s="1"/>
  <c r="BK585" i="62"/>
  <c r="BC585" i="62" s="1"/>
  <c r="FK584" i="62"/>
  <c r="FM584" i="62" s="1"/>
  <c r="FG584" i="62"/>
  <c r="FE584" i="62"/>
  <c r="FD584" i="62"/>
  <c r="FC584" i="62"/>
  <c r="FB584" i="62"/>
  <c r="FA584" i="62"/>
  <c r="ER584" i="62"/>
  <c r="EQ584" i="62"/>
  <c r="EP584" i="62"/>
  <c r="EO584" i="62"/>
  <c r="EN584" i="62"/>
  <c r="EE584" i="62"/>
  <c r="ED584" i="62"/>
  <c r="EC584" i="62"/>
  <c r="EB584" i="62"/>
  <c r="EA584" i="62"/>
  <c r="DZ584" i="62"/>
  <c r="DY584" i="62"/>
  <c r="DX584" i="62"/>
  <c r="CM584" i="62"/>
  <c r="CL584" i="62"/>
  <c r="CK584" i="62"/>
  <c r="CJ584" i="62"/>
  <c r="CD584" i="62"/>
  <c r="BN584" i="62" s="1"/>
  <c r="BF584" i="62" s="1"/>
  <c r="CC584" i="62"/>
  <c r="BM584" i="62" s="1"/>
  <c r="BE584" i="62" s="1"/>
  <c r="CB584" i="62"/>
  <c r="BL584" i="62" s="1"/>
  <c r="BD584" i="62" s="1"/>
  <c r="BR584" i="62"/>
  <c r="BJ584" i="62" s="1"/>
  <c r="BQ584" i="62"/>
  <c r="BI584" i="62" s="1"/>
  <c r="BP584" i="62"/>
  <c r="BH584" i="62" s="1"/>
  <c r="BO584" i="62"/>
  <c r="BG584" i="62" s="1"/>
  <c r="BK584" i="62"/>
  <c r="BC584" i="62" s="1"/>
  <c r="FK583" i="62"/>
  <c r="FM583" i="62" s="1"/>
  <c r="FG583" i="62"/>
  <c r="FE583" i="62"/>
  <c r="FD583" i="62"/>
  <c r="FC583" i="62"/>
  <c r="FB583" i="62"/>
  <c r="FA583" i="62"/>
  <c r="ER583" i="62"/>
  <c r="EQ583" i="62"/>
  <c r="EP583" i="62"/>
  <c r="EO583" i="62"/>
  <c r="EN583" i="62"/>
  <c r="EE583" i="62"/>
  <c r="ED583" i="62"/>
  <c r="EC583" i="62"/>
  <c r="EB583" i="62"/>
  <c r="EA583" i="62"/>
  <c r="DZ583" i="62"/>
  <c r="DY583" i="62"/>
  <c r="DX583" i="62"/>
  <c r="CM583" i="62"/>
  <c r="CL583" i="62"/>
  <c r="CK583" i="62"/>
  <c r="CJ583" i="62"/>
  <c r="CD583" i="62"/>
  <c r="BN583" i="62" s="1"/>
  <c r="BF583" i="62" s="1"/>
  <c r="CC583" i="62"/>
  <c r="BM583" i="62" s="1"/>
  <c r="BE583" i="62" s="1"/>
  <c r="CB583" i="62"/>
  <c r="BL583" i="62" s="1"/>
  <c r="BD583" i="62" s="1"/>
  <c r="BR583" i="62"/>
  <c r="BJ583" i="62" s="1"/>
  <c r="BQ583" i="62"/>
  <c r="BI583" i="62" s="1"/>
  <c r="BP583" i="62"/>
  <c r="BH583" i="62" s="1"/>
  <c r="BO583" i="62"/>
  <c r="BG583" i="62" s="1"/>
  <c r="BK583" i="62"/>
  <c r="BC583" i="62" s="1"/>
  <c r="FK582" i="62"/>
  <c r="FM582" i="62" s="1"/>
  <c r="FG582" i="62"/>
  <c r="FE582" i="62"/>
  <c r="FD582" i="62"/>
  <c r="FC582" i="62"/>
  <c r="FB582" i="62"/>
  <c r="FA582" i="62"/>
  <c r="ER582" i="62"/>
  <c r="EQ582" i="62"/>
  <c r="EP582" i="62"/>
  <c r="EO582" i="62"/>
  <c r="EN582" i="62"/>
  <c r="EE582" i="62"/>
  <c r="ED582" i="62"/>
  <c r="EC582" i="62"/>
  <c r="EB582" i="62"/>
  <c r="EA582" i="62"/>
  <c r="DZ582" i="62"/>
  <c r="DY582" i="62"/>
  <c r="DX582" i="62"/>
  <c r="CM582" i="62"/>
  <c r="CL582" i="62"/>
  <c r="CK582" i="62"/>
  <c r="CJ582" i="62"/>
  <c r="CD582" i="62"/>
  <c r="BN582" i="62" s="1"/>
  <c r="BF582" i="62" s="1"/>
  <c r="CC582" i="62"/>
  <c r="BM582" i="62" s="1"/>
  <c r="BE582" i="62" s="1"/>
  <c r="CB582" i="62"/>
  <c r="BL582" i="62" s="1"/>
  <c r="BD582" i="62" s="1"/>
  <c r="BR582" i="62"/>
  <c r="BJ582" i="62" s="1"/>
  <c r="BQ582" i="62"/>
  <c r="BI582" i="62" s="1"/>
  <c r="BP582" i="62"/>
  <c r="BH582" i="62" s="1"/>
  <c r="BO582" i="62"/>
  <c r="CV582" i="62" s="1"/>
  <c r="BK582" i="62"/>
  <c r="BC582" i="62" s="1"/>
  <c r="FK581" i="62"/>
  <c r="FM581" i="62" s="1"/>
  <c r="FG581" i="62"/>
  <c r="FE581" i="62"/>
  <c r="FD581" i="62"/>
  <c r="FC581" i="62"/>
  <c r="FB581" i="62"/>
  <c r="FA581" i="62"/>
  <c r="ER581" i="62"/>
  <c r="EQ581" i="62"/>
  <c r="EP581" i="62"/>
  <c r="EO581" i="62"/>
  <c r="EN581" i="62"/>
  <c r="EE581" i="62"/>
  <c r="ED581" i="62"/>
  <c r="EC581" i="62"/>
  <c r="EB581" i="62"/>
  <c r="EA581" i="62"/>
  <c r="DZ581" i="62"/>
  <c r="DY581" i="62"/>
  <c r="DX581" i="62"/>
  <c r="CM581" i="62"/>
  <c r="CL581" i="62"/>
  <c r="CK581" i="62"/>
  <c r="CJ581" i="62"/>
  <c r="CD581" i="62"/>
  <c r="BN581" i="62" s="1"/>
  <c r="BF581" i="62" s="1"/>
  <c r="CC581" i="62"/>
  <c r="BM581" i="62" s="1"/>
  <c r="BE581" i="62" s="1"/>
  <c r="CB581" i="62"/>
  <c r="BL581" i="62" s="1"/>
  <c r="BD581" i="62" s="1"/>
  <c r="BR581" i="62"/>
  <c r="BJ581" i="62" s="1"/>
  <c r="BQ581" i="62"/>
  <c r="BI581" i="62" s="1"/>
  <c r="BP581" i="62"/>
  <c r="BH581" i="62" s="1"/>
  <c r="BO581" i="62"/>
  <c r="BK581" i="62"/>
  <c r="BC581" i="62" s="1"/>
  <c r="FK580" i="62"/>
  <c r="FM580" i="62" s="1"/>
  <c r="FG580" i="62"/>
  <c r="FE580" i="62"/>
  <c r="FD580" i="62"/>
  <c r="FC580" i="62"/>
  <c r="FB580" i="62"/>
  <c r="FA580" i="62"/>
  <c r="ER580" i="62"/>
  <c r="EQ580" i="62"/>
  <c r="EP580" i="62"/>
  <c r="EO580" i="62"/>
  <c r="EN580" i="62"/>
  <c r="EE580" i="62"/>
  <c r="ED580" i="62"/>
  <c r="EC580" i="62"/>
  <c r="EB580" i="62"/>
  <c r="EA580" i="62"/>
  <c r="DZ580" i="62"/>
  <c r="DY580" i="62"/>
  <c r="DX580" i="62"/>
  <c r="CM580" i="62"/>
  <c r="CL580" i="62"/>
  <c r="CK580" i="62"/>
  <c r="CJ580" i="62"/>
  <c r="CD580" i="62"/>
  <c r="BN580" i="62" s="1"/>
  <c r="BF580" i="62" s="1"/>
  <c r="CC580" i="62"/>
  <c r="BM580" i="62" s="1"/>
  <c r="BE580" i="62" s="1"/>
  <c r="CB580" i="62"/>
  <c r="BL580" i="62" s="1"/>
  <c r="BD580" i="62" s="1"/>
  <c r="BR580" i="62"/>
  <c r="BJ580" i="62" s="1"/>
  <c r="BQ580" i="62"/>
  <c r="BI580" i="62" s="1"/>
  <c r="BP580" i="62"/>
  <c r="BH580" i="62" s="1"/>
  <c r="BO580" i="62"/>
  <c r="BK580" i="62"/>
  <c r="BC580" i="62" s="1"/>
  <c r="FK579" i="62"/>
  <c r="FM579" i="62" s="1"/>
  <c r="FG579" i="62"/>
  <c r="FE579" i="62"/>
  <c r="FD579" i="62"/>
  <c r="FC579" i="62"/>
  <c r="FB579" i="62"/>
  <c r="FA579" i="62"/>
  <c r="ER579" i="62"/>
  <c r="EQ579" i="62"/>
  <c r="EP579" i="62"/>
  <c r="EO579" i="62"/>
  <c r="EN579" i="62"/>
  <c r="EE579" i="62"/>
  <c r="ED579" i="62"/>
  <c r="EC579" i="62"/>
  <c r="EB579" i="62"/>
  <c r="EA579" i="62"/>
  <c r="DZ579" i="62"/>
  <c r="DY579" i="62"/>
  <c r="DX579" i="62"/>
  <c r="CM579" i="62"/>
  <c r="CL579" i="62"/>
  <c r="CK579" i="62"/>
  <c r="CJ579" i="62"/>
  <c r="CD579" i="62"/>
  <c r="BN579" i="62" s="1"/>
  <c r="CC579" i="62"/>
  <c r="CB579" i="62"/>
  <c r="BR579" i="62"/>
  <c r="BQ579" i="62"/>
  <c r="BI579" i="62" s="1"/>
  <c r="BP579" i="62"/>
  <c r="BH579" i="62" s="1"/>
  <c r="BO579" i="62"/>
  <c r="BG579" i="62" s="1"/>
  <c r="BK579" i="62"/>
  <c r="BC579" i="62" s="1"/>
  <c r="FK578" i="62"/>
  <c r="FM578" i="62" s="1"/>
  <c r="FG578" i="62"/>
  <c r="FE578" i="62"/>
  <c r="FD578" i="62"/>
  <c r="FC578" i="62"/>
  <c r="FB578" i="62"/>
  <c r="FA578" i="62"/>
  <c r="ER578" i="62"/>
  <c r="EQ578" i="62"/>
  <c r="EP578" i="62"/>
  <c r="EO578" i="62"/>
  <c r="EN578" i="62"/>
  <c r="EE578" i="62"/>
  <c r="ED578" i="62"/>
  <c r="EC578" i="62"/>
  <c r="EB578" i="62"/>
  <c r="EA578" i="62"/>
  <c r="DZ578" i="62"/>
  <c r="DY578" i="62"/>
  <c r="DX578" i="62"/>
  <c r="CM578" i="62"/>
  <c r="CL578" i="62"/>
  <c r="CK578" i="62"/>
  <c r="CJ578" i="62"/>
  <c r="CD578" i="62"/>
  <c r="BN578" i="62" s="1"/>
  <c r="BF578" i="62" s="1"/>
  <c r="CC578" i="62"/>
  <c r="BM578" i="62" s="1"/>
  <c r="BE578" i="62" s="1"/>
  <c r="CB578" i="62"/>
  <c r="BL578" i="62" s="1"/>
  <c r="BD578" i="62" s="1"/>
  <c r="BR578" i="62"/>
  <c r="BJ578" i="62" s="1"/>
  <c r="BQ578" i="62"/>
  <c r="BI578" i="62" s="1"/>
  <c r="BP578" i="62"/>
  <c r="BH578" i="62" s="1"/>
  <c r="BO578" i="62"/>
  <c r="BK578" i="62"/>
  <c r="BC578" i="62" s="1"/>
  <c r="FK577" i="62"/>
  <c r="FM577" i="62" s="1"/>
  <c r="FG577" i="62"/>
  <c r="FE577" i="62"/>
  <c r="FD577" i="62"/>
  <c r="FC577" i="62"/>
  <c r="FB577" i="62"/>
  <c r="FA577" i="62"/>
  <c r="ER577" i="62"/>
  <c r="EQ577" i="62"/>
  <c r="EP577" i="62"/>
  <c r="EO577" i="62"/>
  <c r="EN577" i="62"/>
  <c r="EE577" i="62"/>
  <c r="ED577" i="62"/>
  <c r="EC577" i="62"/>
  <c r="EB577" i="62"/>
  <c r="EA577" i="62"/>
  <c r="DZ577" i="62"/>
  <c r="DY577" i="62"/>
  <c r="DX577" i="62"/>
  <c r="CM577" i="62"/>
  <c r="CL577" i="62"/>
  <c r="CK577" i="62"/>
  <c r="CJ577" i="62"/>
  <c r="CD577" i="62"/>
  <c r="BN577" i="62" s="1"/>
  <c r="BF577" i="62" s="1"/>
  <c r="CC577" i="62"/>
  <c r="BM577" i="62" s="1"/>
  <c r="BE577" i="62" s="1"/>
  <c r="CB577" i="62"/>
  <c r="BL577" i="62" s="1"/>
  <c r="BD577" i="62" s="1"/>
  <c r="BR577" i="62"/>
  <c r="BJ577" i="62" s="1"/>
  <c r="BQ577" i="62"/>
  <c r="BI577" i="62" s="1"/>
  <c r="BP577" i="62"/>
  <c r="BH577" i="62" s="1"/>
  <c r="BO577" i="62"/>
  <c r="CV577" i="62" s="1"/>
  <c r="BK577" i="62"/>
  <c r="BC577" i="62" s="1"/>
  <c r="FK576" i="62"/>
  <c r="FM576" i="62" s="1"/>
  <c r="FG576" i="62"/>
  <c r="FE576" i="62"/>
  <c r="FD576" i="62"/>
  <c r="FC576" i="62"/>
  <c r="FB576" i="62"/>
  <c r="FA576" i="62"/>
  <c r="ER576" i="62"/>
  <c r="EQ576" i="62"/>
  <c r="EP576" i="62"/>
  <c r="EO576" i="62"/>
  <c r="EN576" i="62"/>
  <c r="EE576" i="62"/>
  <c r="ED576" i="62"/>
  <c r="EC576" i="62"/>
  <c r="EB576" i="62"/>
  <c r="EA576" i="62"/>
  <c r="DZ576" i="62"/>
  <c r="DY576" i="62"/>
  <c r="DX576" i="62"/>
  <c r="CM576" i="62"/>
  <c r="CL576" i="62"/>
  <c r="CK576" i="62"/>
  <c r="CJ576" i="62"/>
  <c r="CD576" i="62"/>
  <c r="BN576" i="62" s="1"/>
  <c r="BF576" i="62" s="1"/>
  <c r="CC576" i="62"/>
  <c r="BM576" i="62" s="1"/>
  <c r="BE576" i="62" s="1"/>
  <c r="CB576" i="62"/>
  <c r="BL576" i="62" s="1"/>
  <c r="BD576" i="62" s="1"/>
  <c r="BR576" i="62"/>
  <c r="BJ576" i="62" s="1"/>
  <c r="BQ576" i="62"/>
  <c r="BI576" i="62" s="1"/>
  <c r="BP576" i="62"/>
  <c r="BO576" i="62"/>
  <c r="CV576" i="62" s="1"/>
  <c r="BK576" i="62"/>
  <c r="BC576" i="62" s="1"/>
  <c r="BH576" i="62"/>
  <c r="FK575" i="62"/>
  <c r="FM575" i="62" s="1"/>
  <c r="FG575" i="62"/>
  <c r="FE575" i="62"/>
  <c r="FD575" i="62"/>
  <c r="FC575" i="62"/>
  <c r="FB575" i="62"/>
  <c r="FA575" i="62"/>
  <c r="ER575" i="62"/>
  <c r="EQ575" i="62"/>
  <c r="EP575" i="62"/>
  <c r="EO575" i="62"/>
  <c r="EN575" i="62"/>
  <c r="EE575" i="62"/>
  <c r="ED575" i="62"/>
  <c r="EC575" i="62"/>
  <c r="EB575" i="62"/>
  <c r="EA575" i="62"/>
  <c r="DZ575" i="62"/>
  <c r="DY575" i="62"/>
  <c r="DX575" i="62"/>
  <c r="CM575" i="62"/>
  <c r="CL575" i="62"/>
  <c r="CK575" i="62"/>
  <c r="CJ575" i="62"/>
  <c r="CD575" i="62"/>
  <c r="BN575" i="62" s="1"/>
  <c r="BF575" i="62" s="1"/>
  <c r="CC575" i="62"/>
  <c r="BM575" i="62" s="1"/>
  <c r="BE575" i="62" s="1"/>
  <c r="CB575" i="62"/>
  <c r="BL575" i="62" s="1"/>
  <c r="BD575" i="62" s="1"/>
  <c r="BR575" i="62"/>
  <c r="BJ575" i="62" s="1"/>
  <c r="BQ575" i="62"/>
  <c r="BI575" i="62" s="1"/>
  <c r="BP575" i="62"/>
  <c r="BH575" i="62" s="1"/>
  <c r="BO575" i="62"/>
  <c r="CV575" i="62" s="1"/>
  <c r="CW575" i="62" s="1"/>
  <c r="CO575" i="62" s="1"/>
  <c r="BK575" i="62"/>
  <c r="BC575" i="62" s="1"/>
  <c r="DP575" i="62" s="1"/>
  <c r="FK574" i="62"/>
  <c r="FM574" i="62" s="1"/>
  <c r="FG574" i="62"/>
  <c r="FE574" i="62"/>
  <c r="FD574" i="62"/>
  <c r="FC574" i="62"/>
  <c r="FB574" i="62"/>
  <c r="FA574" i="62"/>
  <c r="ER574" i="62"/>
  <c r="EQ574" i="62"/>
  <c r="EP574" i="62"/>
  <c r="EO574" i="62"/>
  <c r="EN574" i="62"/>
  <c r="EE574" i="62"/>
  <c r="ED574" i="62"/>
  <c r="EC574" i="62"/>
  <c r="EB574" i="62"/>
  <c r="EA574" i="62"/>
  <c r="DZ574" i="62"/>
  <c r="DY574" i="62"/>
  <c r="DX574" i="62"/>
  <c r="CM574" i="62"/>
  <c r="CL574" i="62"/>
  <c r="CK574" i="62"/>
  <c r="CJ574" i="62"/>
  <c r="CD574" i="62"/>
  <c r="BN574" i="62" s="1"/>
  <c r="BF574" i="62" s="1"/>
  <c r="CC574" i="62"/>
  <c r="BM574" i="62" s="1"/>
  <c r="BE574" i="62" s="1"/>
  <c r="CB574" i="62"/>
  <c r="BL574" i="62" s="1"/>
  <c r="BD574" i="62" s="1"/>
  <c r="BR574" i="62"/>
  <c r="BJ574" i="62" s="1"/>
  <c r="BQ574" i="62"/>
  <c r="BI574" i="62" s="1"/>
  <c r="BP574" i="62"/>
  <c r="BH574" i="62" s="1"/>
  <c r="BO574" i="62"/>
  <c r="BK574" i="62"/>
  <c r="BC574" i="62" s="1"/>
  <c r="FK573" i="62"/>
  <c r="FM573" i="62" s="1"/>
  <c r="FG573" i="62"/>
  <c r="FE573" i="62"/>
  <c r="FD573" i="62"/>
  <c r="FC573" i="62"/>
  <c r="FB573" i="62"/>
  <c r="FA573" i="62"/>
  <c r="ER573" i="62"/>
  <c r="EQ573" i="62"/>
  <c r="EP573" i="62"/>
  <c r="EO573" i="62"/>
  <c r="EN573" i="62"/>
  <c r="EE573" i="62"/>
  <c r="ED573" i="62"/>
  <c r="EC573" i="62"/>
  <c r="EB573" i="62"/>
  <c r="EA573" i="62"/>
  <c r="DZ573" i="62"/>
  <c r="DY573" i="62"/>
  <c r="DX573" i="62"/>
  <c r="CM573" i="62"/>
  <c r="CL573" i="62"/>
  <c r="CK573" i="62"/>
  <c r="CJ573" i="62"/>
  <c r="CD573" i="62"/>
  <c r="BN573" i="62" s="1"/>
  <c r="BF573" i="62" s="1"/>
  <c r="CC573" i="62"/>
  <c r="BM573" i="62" s="1"/>
  <c r="BE573" i="62" s="1"/>
  <c r="CB573" i="62"/>
  <c r="BL573" i="62" s="1"/>
  <c r="BD573" i="62" s="1"/>
  <c r="BR573" i="62"/>
  <c r="BJ573" i="62" s="1"/>
  <c r="BQ573" i="62"/>
  <c r="BI573" i="62" s="1"/>
  <c r="BP573" i="62"/>
  <c r="BH573" i="62" s="1"/>
  <c r="BO573" i="62"/>
  <c r="CV573" i="62" s="1"/>
  <c r="CW573" i="62" s="1"/>
  <c r="BK573" i="62"/>
  <c r="BC573" i="62" s="1"/>
  <c r="FK572" i="62"/>
  <c r="FM572" i="62" s="1"/>
  <c r="FG572" i="62"/>
  <c r="FE572" i="62"/>
  <c r="FD572" i="62"/>
  <c r="FC572" i="62"/>
  <c r="FB572" i="62"/>
  <c r="FA572" i="62"/>
  <c r="ER572" i="62"/>
  <c r="EQ572" i="62"/>
  <c r="EP572" i="62"/>
  <c r="EO572" i="62"/>
  <c r="EN572" i="62"/>
  <c r="EE572" i="62"/>
  <c r="ED572" i="62"/>
  <c r="EC572" i="62"/>
  <c r="EB572" i="62"/>
  <c r="EA572" i="62"/>
  <c r="DZ572" i="62"/>
  <c r="DY572" i="62"/>
  <c r="DX572" i="62"/>
  <c r="CM572" i="62"/>
  <c r="CL572" i="62"/>
  <c r="CK572" i="62"/>
  <c r="CJ572" i="62"/>
  <c r="CD572" i="62"/>
  <c r="BN572" i="62" s="1"/>
  <c r="BF572" i="62" s="1"/>
  <c r="CC572" i="62"/>
  <c r="BM572" i="62" s="1"/>
  <c r="BE572" i="62" s="1"/>
  <c r="CB572" i="62"/>
  <c r="BL572" i="62" s="1"/>
  <c r="BD572" i="62" s="1"/>
  <c r="BR572" i="62"/>
  <c r="BJ572" i="62" s="1"/>
  <c r="BQ572" i="62"/>
  <c r="BI572" i="62" s="1"/>
  <c r="BP572" i="62"/>
  <c r="BH572" i="62" s="1"/>
  <c r="BO572" i="62"/>
  <c r="BG572" i="62" s="1"/>
  <c r="BK572" i="62"/>
  <c r="BC572" i="62" s="1"/>
  <c r="FK571" i="62"/>
  <c r="FM571" i="62" s="1"/>
  <c r="FG571" i="62"/>
  <c r="FE571" i="62"/>
  <c r="FD571" i="62"/>
  <c r="FC571" i="62"/>
  <c r="FB571" i="62"/>
  <c r="FA571" i="62"/>
  <c r="ER571" i="62"/>
  <c r="EQ571" i="62"/>
  <c r="EP571" i="62"/>
  <c r="EO571" i="62"/>
  <c r="EN571" i="62"/>
  <c r="EE571" i="62"/>
  <c r="ED571" i="62"/>
  <c r="EC571" i="62"/>
  <c r="EB571" i="62"/>
  <c r="EA571" i="62"/>
  <c r="DZ571" i="62"/>
  <c r="DY571" i="62"/>
  <c r="DX571" i="62"/>
  <c r="CM571" i="62"/>
  <c r="CL571" i="62"/>
  <c r="CK571" i="62"/>
  <c r="CJ571" i="62"/>
  <c r="CD571" i="62"/>
  <c r="BN571" i="62" s="1"/>
  <c r="BF571" i="62" s="1"/>
  <c r="CC571" i="62"/>
  <c r="BM571" i="62" s="1"/>
  <c r="BE571" i="62" s="1"/>
  <c r="CB571" i="62"/>
  <c r="BL571" i="62" s="1"/>
  <c r="BD571" i="62" s="1"/>
  <c r="BR571" i="62"/>
  <c r="BJ571" i="62" s="1"/>
  <c r="BQ571" i="62"/>
  <c r="BI571" i="62" s="1"/>
  <c r="BP571" i="62"/>
  <c r="BH571" i="62" s="1"/>
  <c r="BO571" i="62"/>
  <c r="BK571" i="62"/>
  <c r="BC571" i="62" s="1"/>
  <c r="FK570" i="62"/>
  <c r="FM570" i="62" s="1"/>
  <c r="FG570" i="62"/>
  <c r="FE570" i="62"/>
  <c r="FD570" i="62"/>
  <c r="FC570" i="62"/>
  <c r="FB570" i="62"/>
  <c r="FA570" i="62"/>
  <c r="ER570" i="62"/>
  <c r="EQ570" i="62"/>
  <c r="EP570" i="62"/>
  <c r="EO570" i="62"/>
  <c r="EN570" i="62"/>
  <c r="EE570" i="62"/>
  <c r="ED570" i="62"/>
  <c r="EC570" i="62"/>
  <c r="EB570" i="62"/>
  <c r="EA570" i="62"/>
  <c r="DZ570" i="62"/>
  <c r="DY570" i="62"/>
  <c r="DX570" i="62"/>
  <c r="CM570" i="62"/>
  <c r="CL570" i="62"/>
  <c r="CK570" i="62"/>
  <c r="CJ570" i="62"/>
  <c r="CD570" i="62"/>
  <c r="BN570" i="62" s="1"/>
  <c r="BF570" i="62" s="1"/>
  <c r="CC570" i="62"/>
  <c r="BM570" i="62" s="1"/>
  <c r="BE570" i="62" s="1"/>
  <c r="CB570" i="62"/>
  <c r="BL570" i="62" s="1"/>
  <c r="BD570" i="62" s="1"/>
  <c r="BR570" i="62"/>
  <c r="BJ570" i="62" s="1"/>
  <c r="BQ570" i="62"/>
  <c r="BI570" i="62" s="1"/>
  <c r="BP570" i="62"/>
  <c r="BH570" i="62" s="1"/>
  <c r="BO570" i="62"/>
  <c r="BG570" i="62" s="1"/>
  <c r="BK570" i="62"/>
  <c r="BC570" i="62" s="1"/>
  <c r="FK569" i="62"/>
  <c r="FM569" i="62" s="1"/>
  <c r="FG569" i="62"/>
  <c r="FE569" i="62"/>
  <c r="FD569" i="62"/>
  <c r="FC569" i="62"/>
  <c r="FB569" i="62"/>
  <c r="FA569" i="62"/>
  <c r="ER569" i="62"/>
  <c r="EQ569" i="62"/>
  <c r="EP569" i="62"/>
  <c r="EO569" i="62"/>
  <c r="EN569" i="62"/>
  <c r="EE569" i="62"/>
  <c r="ED569" i="62"/>
  <c r="EC569" i="62"/>
  <c r="EB569" i="62"/>
  <c r="EA569" i="62"/>
  <c r="DZ569" i="62"/>
  <c r="DY569" i="62"/>
  <c r="DX569" i="62"/>
  <c r="CM569" i="62"/>
  <c r="CL569" i="62"/>
  <c r="CK569" i="62"/>
  <c r="CJ569" i="62"/>
  <c r="CD569" i="62"/>
  <c r="BN569" i="62" s="1"/>
  <c r="BF569" i="62" s="1"/>
  <c r="CC569" i="62"/>
  <c r="BM569" i="62" s="1"/>
  <c r="BE569" i="62" s="1"/>
  <c r="CB569" i="62"/>
  <c r="BL569" i="62" s="1"/>
  <c r="BD569" i="62" s="1"/>
  <c r="BR569" i="62"/>
  <c r="BJ569" i="62" s="1"/>
  <c r="BQ569" i="62"/>
  <c r="BI569" i="62" s="1"/>
  <c r="BP569" i="62"/>
  <c r="BH569" i="62" s="1"/>
  <c r="BO569" i="62"/>
  <c r="BK569" i="62"/>
  <c r="BC569" i="62" s="1"/>
  <c r="DP569" i="62" s="1"/>
  <c r="FK568" i="62"/>
  <c r="FM568" i="62" s="1"/>
  <c r="FG568" i="62"/>
  <c r="FE568" i="62"/>
  <c r="FD568" i="62"/>
  <c r="FC568" i="62"/>
  <c r="FB568" i="62"/>
  <c r="FA568" i="62"/>
  <c r="ER568" i="62"/>
  <c r="EQ568" i="62"/>
  <c r="EP568" i="62"/>
  <c r="EO568" i="62"/>
  <c r="EN568" i="62"/>
  <c r="EE568" i="62"/>
  <c r="ED568" i="62"/>
  <c r="EC568" i="62"/>
  <c r="EB568" i="62"/>
  <c r="EA568" i="62"/>
  <c r="DZ568" i="62"/>
  <c r="DY568" i="62"/>
  <c r="DX568" i="62"/>
  <c r="CM568" i="62"/>
  <c r="CL568" i="62"/>
  <c r="CK568" i="62"/>
  <c r="CJ568" i="62"/>
  <c r="CD568" i="62"/>
  <c r="BN568" i="62" s="1"/>
  <c r="BF568" i="62" s="1"/>
  <c r="CC568" i="62"/>
  <c r="BM568" i="62" s="1"/>
  <c r="BE568" i="62" s="1"/>
  <c r="CB568" i="62"/>
  <c r="BL568" i="62" s="1"/>
  <c r="BD568" i="62" s="1"/>
  <c r="BR568" i="62"/>
  <c r="BJ568" i="62" s="1"/>
  <c r="BQ568" i="62"/>
  <c r="BI568" i="62" s="1"/>
  <c r="BP568" i="62"/>
  <c r="BH568" i="62" s="1"/>
  <c r="BO568" i="62"/>
  <c r="BG568" i="62" s="1"/>
  <c r="BK568" i="62"/>
  <c r="BC568" i="62" s="1"/>
  <c r="FK567" i="62"/>
  <c r="FM567" i="62" s="1"/>
  <c r="FG567" i="62"/>
  <c r="FE567" i="62"/>
  <c r="FD567" i="62"/>
  <c r="FC567" i="62"/>
  <c r="FB567" i="62"/>
  <c r="FA567" i="62"/>
  <c r="ER567" i="62"/>
  <c r="EQ567" i="62"/>
  <c r="EP567" i="62"/>
  <c r="EO567" i="62"/>
  <c r="EN567" i="62"/>
  <c r="EE567" i="62"/>
  <c r="ED567" i="62"/>
  <c r="EC567" i="62"/>
  <c r="EB567" i="62"/>
  <c r="EA567" i="62"/>
  <c r="DZ567" i="62"/>
  <c r="DY567" i="62"/>
  <c r="DX567" i="62"/>
  <c r="CM567" i="62"/>
  <c r="CL567" i="62"/>
  <c r="CK567" i="62"/>
  <c r="CJ567" i="62"/>
  <c r="CD567" i="62"/>
  <c r="BN567" i="62" s="1"/>
  <c r="BF567" i="62" s="1"/>
  <c r="CC567" i="62"/>
  <c r="BM567" i="62" s="1"/>
  <c r="BE567" i="62" s="1"/>
  <c r="CB567" i="62"/>
  <c r="BL567" i="62" s="1"/>
  <c r="BD567" i="62" s="1"/>
  <c r="DQ567" i="62" s="1"/>
  <c r="BR567" i="62"/>
  <c r="BJ567" i="62" s="1"/>
  <c r="BQ567" i="62"/>
  <c r="BI567" i="62" s="1"/>
  <c r="BP567" i="62"/>
  <c r="BH567" i="62" s="1"/>
  <c r="BO567" i="62"/>
  <c r="CV567" i="62" s="1"/>
  <c r="CW567" i="62" s="1"/>
  <c r="CX567" i="62" s="1"/>
  <c r="BK567" i="62"/>
  <c r="BC567" i="62" s="1"/>
  <c r="FK566" i="62"/>
  <c r="FM566" i="62" s="1"/>
  <c r="FG566" i="62"/>
  <c r="FE566" i="62"/>
  <c r="FD566" i="62"/>
  <c r="FC566" i="62"/>
  <c r="FB566" i="62"/>
  <c r="FA566" i="62"/>
  <c r="ER566" i="62"/>
  <c r="EQ566" i="62"/>
  <c r="EP566" i="62"/>
  <c r="EO566" i="62"/>
  <c r="EN566" i="62"/>
  <c r="EE566" i="62"/>
  <c r="ED566" i="62"/>
  <c r="EC566" i="62"/>
  <c r="EB566" i="62"/>
  <c r="EA566" i="62"/>
  <c r="DZ566" i="62"/>
  <c r="DY566" i="62"/>
  <c r="DX566" i="62"/>
  <c r="CM566" i="62"/>
  <c r="CL566" i="62"/>
  <c r="CK566" i="62"/>
  <c r="CJ566" i="62"/>
  <c r="CD566" i="62"/>
  <c r="BN566" i="62" s="1"/>
  <c r="BF566" i="62" s="1"/>
  <c r="CC566" i="62"/>
  <c r="BM566" i="62" s="1"/>
  <c r="BE566" i="62" s="1"/>
  <c r="CB566" i="62"/>
  <c r="BL566" i="62" s="1"/>
  <c r="BD566" i="62" s="1"/>
  <c r="BR566" i="62"/>
  <c r="BJ566" i="62" s="1"/>
  <c r="BQ566" i="62"/>
  <c r="BI566" i="62" s="1"/>
  <c r="BP566" i="62"/>
  <c r="BH566" i="62" s="1"/>
  <c r="BO566" i="62"/>
  <c r="BG566" i="62" s="1"/>
  <c r="BK566" i="62"/>
  <c r="BC566" i="62" s="1"/>
  <c r="DP566" i="62" s="1"/>
  <c r="FK565" i="62"/>
  <c r="FM565" i="62" s="1"/>
  <c r="FG565" i="62"/>
  <c r="FE565" i="62"/>
  <c r="FD565" i="62"/>
  <c r="FC565" i="62"/>
  <c r="FB565" i="62"/>
  <c r="FA565" i="62"/>
  <c r="ER565" i="62"/>
  <c r="EQ565" i="62"/>
  <c r="EP565" i="62"/>
  <c r="EO565" i="62"/>
  <c r="EN565" i="62"/>
  <c r="EE565" i="62"/>
  <c r="ED565" i="62"/>
  <c r="EC565" i="62"/>
  <c r="EB565" i="62"/>
  <c r="EA565" i="62"/>
  <c r="DZ565" i="62"/>
  <c r="DY565" i="62"/>
  <c r="DX565" i="62"/>
  <c r="CM565" i="62"/>
  <c r="CL565" i="62"/>
  <c r="CK565" i="62"/>
  <c r="CJ565" i="62"/>
  <c r="CD565" i="62"/>
  <c r="BN565" i="62" s="1"/>
  <c r="BF565" i="62" s="1"/>
  <c r="CC565" i="62"/>
  <c r="BM565" i="62" s="1"/>
  <c r="BE565" i="62" s="1"/>
  <c r="CB565" i="62"/>
  <c r="BL565" i="62" s="1"/>
  <c r="BD565" i="62" s="1"/>
  <c r="BR565" i="62"/>
  <c r="BJ565" i="62" s="1"/>
  <c r="BQ565" i="62"/>
  <c r="BI565" i="62" s="1"/>
  <c r="BP565" i="62"/>
  <c r="BH565" i="62" s="1"/>
  <c r="BO565" i="62"/>
  <c r="BK565" i="62"/>
  <c r="BC565" i="62" s="1"/>
  <c r="FK564" i="62"/>
  <c r="FM564" i="62" s="1"/>
  <c r="FG564" i="62"/>
  <c r="FE564" i="62"/>
  <c r="FD564" i="62"/>
  <c r="FC564" i="62"/>
  <c r="FB564" i="62"/>
  <c r="FA564" i="62"/>
  <c r="ER564" i="62"/>
  <c r="EQ564" i="62"/>
  <c r="EP564" i="62"/>
  <c r="EO564" i="62"/>
  <c r="EN564" i="62"/>
  <c r="EE564" i="62"/>
  <c r="ED564" i="62"/>
  <c r="EC564" i="62"/>
  <c r="EB564" i="62"/>
  <c r="EA564" i="62"/>
  <c r="DZ564" i="62"/>
  <c r="DY564" i="62"/>
  <c r="DX564" i="62"/>
  <c r="CM564" i="62"/>
  <c r="CL564" i="62"/>
  <c r="CK564" i="62"/>
  <c r="CJ564" i="62"/>
  <c r="CD564" i="62"/>
  <c r="BN564" i="62" s="1"/>
  <c r="BF564" i="62" s="1"/>
  <c r="CC564" i="62"/>
  <c r="BM564" i="62" s="1"/>
  <c r="BE564" i="62" s="1"/>
  <c r="CB564" i="62"/>
  <c r="BL564" i="62" s="1"/>
  <c r="BD564" i="62" s="1"/>
  <c r="BR564" i="62"/>
  <c r="BJ564" i="62" s="1"/>
  <c r="BQ564" i="62"/>
  <c r="BI564" i="62" s="1"/>
  <c r="BP564" i="62"/>
  <c r="BH564" i="62" s="1"/>
  <c r="BO564" i="62"/>
  <c r="CV564" i="62" s="1"/>
  <c r="BK564" i="62"/>
  <c r="BC564" i="62" s="1"/>
  <c r="FK563" i="62"/>
  <c r="FM563" i="62" s="1"/>
  <c r="FG563" i="62"/>
  <c r="FE563" i="62"/>
  <c r="FD563" i="62"/>
  <c r="FC563" i="62"/>
  <c r="FB563" i="62"/>
  <c r="FA563" i="62"/>
  <c r="ER563" i="62"/>
  <c r="EQ563" i="62"/>
  <c r="EP563" i="62"/>
  <c r="EO563" i="62"/>
  <c r="EN563" i="62"/>
  <c r="EE563" i="62"/>
  <c r="ED563" i="62"/>
  <c r="EC563" i="62"/>
  <c r="EB563" i="62"/>
  <c r="EA563" i="62"/>
  <c r="DZ563" i="62"/>
  <c r="DY563" i="62"/>
  <c r="DX563" i="62"/>
  <c r="CM563" i="62"/>
  <c r="CL563" i="62"/>
  <c r="CK563" i="62"/>
  <c r="CJ563" i="62"/>
  <c r="CD563" i="62"/>
  <c r="BN563" i="62" s="1"/>
  <c r="BF563" i="62" s="1"/>
  <c r="CC563" i="62"/>
  <c r="BM563" i="62" s="1"/>
  <c r="BE563" i="62" s="1"/>
  <c r="CB563" i="62"/>
  <c r="BL563" i="62" s="1"/>
  <c r="BD563" i="62" s="1"/>
  <c r="BR563" i="62"/>
  <c r="BJ563" i="62" s="1"/>
  <c r="BQ563" i="62"/>
  <c r="BI563" i="62" s="1"/>
  <c r="BP563" i="62"/>
  <c r="BH563" i="62" s="1"/>
  <c r="BO563" i="62"/>
  <c r="CV563" i="62" s="1"/>
  <c r="BK563" i="62"/>
  <c r="BC563" i="62" s="1"/>
  <c r="FK562" i="62"/>
  <c r="FM562" i="62" s="1"/>
  <c r="FG562" i="62"/>
  <c r="FE562" i="62"/>
  <c r="FD562" i="62"/>
  <c r="FC562" i="62"/>
  <c r="FB562" i="62"/>
  <c r="FA562" i="62"/>
  <c r="ER562" i="62"/>
  <c r="EQ562" i="62"/>
  <c r="EP562" i="62"/>
  <c r="EO562" i="62"/>
  <c r="EN562" i="62"/>
  <c r="EE562" i="62"/>
  <c r="ED562" i="62"/>
  <c r="EC562" i="62"/>
  <c r="EB562" i="62"/>
  <c r="EA562" i="62"/>
  <c r="DZ562" i="62"/>
  <c r="DY562" i="62"/>
  <c r="DX562" i="62"/>
  <c r="CM562" i="62"/>
  <c r="CL562" i="62"/>
  <c r="CK562" i="62"/>
  <c r="CJ562" i="62"/>
  <c r="CD562" i="62"/>
  <c r="BN562" i="62" s="1"/>
  <c r="BF562" i="62" s="1"/>
  <c r="CC562" i="62"/>
  <c r="BM562" i="62" s="1"/>
  <c r="BE562" i="62" s="1"/>
  <c r="DR562" i="62" s="1"/>
  <c r="CB562" i="62"/>
  <c r="BL562" i="62" s="1"/>
  <c r="BD562" i="62" s="1"/>
  <c r="BR562" i="62"/>
  <c r="BJ562" i="62" s="1"/>
  <c r="BQ562" i="62"/>
  <c r="BI562" i="62" s="1"/>
  <c r="BP562" i="62"/>
  <c r="BH562" i="62" s="1"/>
  <c r="BO562" i="62"/>
  <c r="BG562" i="62" s="1"/>
  <c r="BK562" i="62"/>
  <c r="BC562" i="62" s="1"/>
  <c r="FK561" i="62"/>
  <c r="FM561" i="62" s="1"/>
  <c r="FG561" i="62"/>
  <c r="FE561" i="62"/>
  <c r="FD561" i="62"/>
  <c r="FC561" i="62"/>
  <c r="FB561" i="62"/>
  <c r="FA561" i="62"/>
  <c r="ER561" i="62"/>
  <c r="EQ561" i="62"/>
  <c r="EP561" i="62"/>
  <c r="EO561" i="62"/>
  <c r="EN561" i="62"/>
  <c r="EE561" i="62"/>
  <c r="ED561" i="62"/>
  <c r="EC561" i="62"/>
  <c r="EB561" i="62"/>
  <c r="EA561" i="62"/>
  <c r="DZ561" i="62"/>
  <c r="DY561" i="62"/>
  <c r="DX561" i="62"/>
  <c r="CM561" i="62"/>
  <c r="CL561" i="62"/>
  <c r="CK561" i="62"/>
  <c r="CJ561" i="62"/>
  <c r="CD561" i="62"/>
  <c r="BN561" i="62" s="1"/>
  <c r="BF561" i="62" s="1"/>
  <c r="CC561" i="62"/>
  <c r="BM561" i="62" s="1"/>
  <c r="BE561" i="62" s="1"/>
  <c r="CB561" i="62"/>
  <c r="BL561" i="62" s="1"/>
  <c r="BD561" i="62" s="1"/>
  <c r="BR561" i="62"/>
  <c r="BJ561" i="62" s="1"/>
  <c r="BQ561" i="62"/>
  <c r="BI561" i="62" s="1"/>
  <c r="BP561" i="62"/>
  <c r="BH561" i="62" s="1"/>
  <c r="BO561" i="62"/>
  <c r="BK561" i="62"/>
  <c r="BC561" i="62" s="1"/>
  <c r="FK560" i="62"/>
  <c r="FM560" i="62" s="1"/>
  <c r="FG560" i="62"/>
  <c r="FE560" i="62"/>
  <c r="FD560" i="62"/>
  <c r="FC560" i="62"/>
  <c r="FB560" i="62"/>
  <c r="FA560" i="62"/>
  <c r="ER560" i="62"/>
  <c r="EQ560" i="62"/>
  <c r="EP560" i="62"/>
  <c r="EO560" i="62"/>
  <c r="EN560" i="62"/>
  <c r="EE560" i="62"/>
  <c r="ED560" i="62"/>
  <c r="EC560" i="62"/>
  <c r="EB560" i="62"/>
  <c r="EA560" i="62"/>
  <c r="DZ560" i="62"/>
  <c r="DY560" i="62"/>
  <c r="DX560" i="62"/>
  <c r="CM560" i="62"/>
  <c r="CL560" i="62"/>
  <c r="CK560" i="62"/>
  <c r="CJ560" i="62"/>
  <c r="CD560" i="62"/>
  <c r="BN560" i="62" s="1"/>
  <c r="BF560" i="62" s="1"/>
  <c r="CC560" i="62"/>
  <c r="BM560" i="62" s="1"/>
  <c r="BE560" i="62" s="1"/>
  <c r="CB560" i="62"/>
  <c r="BL560" i="62" s="1"/>
  <c r="BD560" i="62" s="1"/>
  <c r="BR560" i="62"/>
  <c r="BJ560" i="62" s="1"/>
  <c r="BQ560" i="62"/>
  <c r="BP560" i="62"/>
  <c r="BH560" i="62" s="1"/>
  <c r="BO560" i="62"/>
  <c r="BG560" i="62" s="1"/>
  <c r="BK560" i="62"/>
  <c r="BC560" i="62" s="1"/>
  <c r="BI560" i="62"/>
  <c r="FK559" i="62"/>
  <c r="FM559" i="62" s="1"/>
  <c r="FG559" i="62"/>
  <c r="FE559" i="62"/>
  <c r="FD559" i="62"/>
  <c r="FC559" i="62"/>
  <c r="FB559" i="62"/>
  <c r="FA559" i="62"/>
  <c r="ER559" i="62"/>
  <c r="EQ559" i="62"/>
  <c r="EP559" i="62"/>
  <c r="EO559" i="62"/>
  <c r="EN559" i="62"/>
  <c r="EE559" i="62"/>
  <c r="ED559" i="62"/>
  <c r="EC559" i="62"/>
  <c r="EB559" i="62"/>
  <c r="EA559" i="62"/>
  <c r="DZ559" i="62"/>
  <c r="DY559" i="62"/>
  <c r="DX559" i="62"/>
  <c r="CM559" i="62"/>
  <c r="CL559" i="62"/>
  <c r="CK559" i="62"/>
  <c r="CJ559" i="62"/>
  <c r="CD559" i="62"/>
  <c r="BN559" i="62" s="1"/>
  <c r="BF559" i="62" s="1"/>
  <c r="CC559" i="62"/>
  <c r="CB559" i="62"/>
  <c r="BL559" i="62" s="1"/>
  <c r="BR559" i="62"/>
  <c r="BQ559" i="62"/>
  <c r="BI559" i="62" s="1"/>
  <c r="BP559" i="62"/>
  <c r="BH559" i="62" s="1"/>
  <c r="BO559" i="62"/>
  <c r="BG559" i="62" s="1"/>
  <c r="BK559" i="62"/>
  <c r="BC559" i="62" s="1"/>
  <c r="FK558" i="62"/>
  <c r="FM558" i="62" s="1"/>
  <c r="FG558" i="62"/>
  <c r="FE558" i="62"/>
  <c r="FD558" i="62"/>
  <c r="FC558" i="62"/>
  <c r="FB558" i="62"/>
  <c r="FA558" i="62"/>
  <c r="ER558" i="62"/>
  <c r="EQ558" i="62"/>
  <c r="EP558" i="62"/>
  <c r="EO558" i="62"/>
  <c r="EN558" i="62"/>
  <c r="EE558" i="62"/>
  <c r="ED558" i="62"/>
  <c r="EC558" i="62"/>
  <c r="EB558" i="62"/>
  <c r="EA558" i="62"/>
  <c r="DZ558" i="62"/>
  <c r="DY558" i="62"/>
  <c r="DX558" i="62"/>
  <c r="CM558" i="62"/>
  <c r="CL558" i="62"/>
  <c r="CK558" i="62"/>
  <c r="CJ558" i="62"/>
  <c r="CD558" i="62"/>
  <c r="BN558" i="62" s="1"/>
  <c r="BF558" i="62" s="1"/>
  <c r="CC558" i="62"/>
  <c r="BM558" i="62" s="1"/>
  <c r="BE558" i="62" s="1"/>
  <c r="CB558" i="62"/>
  <c r="BL558" i="62" s="1"/>
  <c r="BD558" i="62" s="1"/>
  <c r="BR558" i="62"/>
  <c r="BJ558" i="62" s="1"/>
  <c r="BQ558" i="62"/>
  <c r="BI558" i="62" s="1"/>
  <c r="BP558" i="62"/>
  <c r="BH558" i="62" s="1"/>
  <c r="BO558" i="62"/>
  <c r="BG558" i="62" s="1"/>
  <c r="BK558" i="62"/>
  <c r="BC558" i="62" s="1"/>
  <c r="FK557" i="62"/>
  <c r="FM557" i="62" s="1"/>
  <c r="FG557" i="62"/>
  <c r="FE557" i="62"/>
  <c r="FD557" i="62"/>
  <c r="FC557" i="62"/>
  <c r="FB557" i="62"/>
  <c r="FA557" i="62"/>
  <c r="ER557" i="62"/>
  <c r="EQ557" i="62"/>
  <c r="EP557" i="62"/>
  <c r="EO557" i="62"/>
  <c r="EN557" i="62"/>
  <c r="EE557" i="62"/>
  <c r="ED557" i="62"/>
  <c r="EC557" i="62"/>
  <c r="EB557" i="62"/>
  <c r="EA557" i="62"/>
  <c r="DZ557" i="62"/>
  <c r="DY557" i="62"/>
  <c r="DX557" i="62"/>
  <c r="CM557" i="62"/>
  <c r="CL557" i="62"/>
  <c r="CK557" i="62"/>
  <c r="CJ557" i="62"/>
  <c r="CD557" i="62"/>
  <c r="BN557" i="62" s="1"/>
  <c r="BF557" i="62" s="1"/>
  <c r="CC557" i="62"/>
  <c r="BM557" i="62" s="1"/>
  <c r="BE557" i="62" s="1"/>
  <c r="CB557" i="62"/>
  <c r="BL557" i="62" s="1"/>
  <c r="BD557" i="62" s="1"/>
  <c r="BR557" i="62"/>
  <c r="BJ557" i="62" s="1"/>
  <c r="BQ557" i="62"/>
  <c r="BI557" i="62" s="1"/>
  <c r="BP557" i="62"/>
  <c r="BH557" i="62" s="1"/>
  <c r="BO557" i="62"/>
  <c r="BK557" i="62"/>
  <c r="BC557" i="62" s="1"/>
  <c r="FK556" i="62"/>
  <c r="FM556" i="62" s="1"/>
  <c r="FG556" i="62"/>
  <c r="FE556" i="62"/>
  <c r="FD556" i="62"/>
  <c r="FC556" i="62"/>
  <c r="FB556" i="62"/>
  <c r="FA556" i="62"/>
  <c r="ER556" i="62"/>
  <c r="EQ556" i="62"/>
  <c r="EP556" i="62"/>
  <c r="EO556" i="62"/>
  <c r="EN556" i="62"/>
  <c r="EE556" i="62"/>
  <c r="ED556" i="62"/>
  <c r="EC556" i="62"/>
  <c r="EB556" i="62"/>
  <c r="EA556" i="62"/>
  <c r="DZ556" i="62"/>
  <c r="DY556" i="62"/>
  <c r="DX556" i="62"/>
  <c r="CM556" i="62"/>
  <c r="CL556" i="62"/>
  <c r="CK556" i="62"/>
  <c r="CJ556" i="62"/>
  <c r="CD556" i="62"/>
  <c r="BN556" i="62" s="1"/>
  <c r="BF556" i="62" s="1"/>
  <c r="CC556" i="62"/>
  <c r="BM556" i="62" s="1"/>
  <c r="BE556" i="62" s="1"/>
  <c r="CB556" i="62"/>
  <c r="BL556" i="62" s="1"/>
  <c r="BD556" i="62" s="1"/>
  <c r="BR556" i="62"/>
  <c r="BJ556" i="62" s="1"/>
  <c r="BQ556" i="62"/>
  <c r="BI556" i="62" s="1"/>
  <c r="BP556" i="62"/>
  <c r="BH556" i="62" s="1"/>
  <c r="BO556" i="62"/>
  <c r="BG556" i="62" s="1"/>
  <c r="BK556" i="62"/>
  <c r="BC556" i="62" s="1"/>
  <c r="FK555" i="62"/>
  <c r="FM555" i="62" s="1"/>
  <c r="FG555" i="62"/>
  <c r="FE555" i="62"/>
  <c r="FD555" i="62"/>
  <c r="FC555" i="62"/>
  <c r="FB555" i="62"/>
  <c r="FA555" i="62"/>
  <c r="ER555" i="62"/>
  <c r="EQ555" i="62"/>
  <c r="EP555" i="62"/>
  <c r="EO555" i="62"/>
  <c r="EN555" i="62"/>
  <c r="EE555" i="62"/>
  <c r="ED555" i="62"/>
  <c r="EC555" i="62"/>
  <c r="EB555" i="62"/>
  <c r="EA555" i="62"/>
  <c r="DZ555" i="62"/>
  <c r="DY555" i="62"/>
  <c r="DX555" i="62"/>
  <c r="CM555" i="62"/>
  <c r="CL555" i="62"/>
  <c r="CK555" i="62"/>
  <c r="CJ555" i="62"/>
  <c r="CD555" i="62"/>
  <c r="BN555" i="62" s="1"/>
  <c r="BF555" i="62" s="1"/>
  <c r="CC555" i="62"/>
  <c r="BM555" i="62" s="1"/>
  <c r="BE555" i="62" s="1"/>
  <c r="CB555" i="62"/>
  <c r="BL555" i="62" s="1"/>
  <c r="BD555" i="62" s="1"/>
  <c r="BR555" i="62"/>
  <c r="BJ555" i="62" s="1"/>
  <c r="BQ555" i="62"/>
  <c r="BI555" i="62" s="1"/>
  <c r="BP555" i="62"/>
  <c r="BH555" i="62" s="1"/>
  <c r="BO555" i="62"/>
  <c r="BK555" i="62"/>
  <c r="BC555" i="62" s="1"/>
  <c r="FK554" i="62"/>
  <c r="FM554" i="62" s="1"/>
  <c r="FG554" i="62"/>
  <c r="FE554" i="62"/>
  <c r="FD554" i="62"/>
  <c r="FC554" i="62"/>
  <c r="FB554" i="62"/>
  <c r="FA554" i="62"/>
  <c r="ER554" i="62"/>
  <c r="EQ554" i="62"/>
  <c r="EP554" i="62"/>
  <c r="EO554" i="62"/>
  <c r="EN554" i="62"/>
  <c r="EE554" i="62"/>
  <c r="ED554" i="62"/>
  <c r="EC554" i="62"/>
  <c r="EB554" i="62"/>
  <c r="EA554" i="62"/>
  <c r="DZ554" i="62"/>
  <c r="DY554" i="62"/>
  <c r="DX554" i="62"/>
  <c r="CM554" i="62"/>
  <c r="CL554" i="62"/>
  <c r="CK554" i="62"/>
  <c r="CJ554" i="62"/>
  <c r="CD554" i="62"/>
  <c r="BN554" i="62" s="1"/>
  <c r="BF554" i="62" s="1"/>
  <c r="CC554" i="62"/>
  <c r="BM554" i="62" s="1"/>
  <c r="BE554" i="62" s="1"/>
  <c r="CB554" i="62"/>
  <c r="BL554" i="62" s="1"/>
  <c r="BD554" i="62" s="1"/>
  <c r="BR554" i="62"/>
  <c r="BJ554" i="62" s="1"/>
  <c r="BQ554" i="62"/>
  <c r="BI554" i="62" s="1"/>
  <c r="BP554" i="62"/>
  <c r="BH554" i="62" s="1"/>
  <c r="BO554" i="62"/>
  <c r="BG554" i="62" s="1"/>
  <c r="BK554" i="62"/>
  <c r="BC554" i="62" s="1"/>
  <c r="FK553" i="62"/>
  <c r="FM553" i="62" s="1"/>
  <c r="FG553" i="62"/>
  <c r="FE553" i="62"/>
  <c r="FD553" i="62"/>
  <c r="FC553" i="62"/>
  <c r="FB553" i="62"/>
  <c r="FA553" i="62"/>
  <c r="ER553" i="62"/>
  <c r="EQ553" i="62"/>
  <c r="EP553" i="62"/>
  <c r="EO553" i="62"/>
  <c r="EN553" i="62"/>
  <c r="EE553" i="62"/>
  <c r="ED553" i="62"/>
  <c r="EC553" i="62"/>
  <c r="EB553" i="62"/>
  <c r="EA553" i="62"/>
  <c r="DZ553" i="62"/>
  <c r="DY553" i="62"/>
  <c r="DX553" i="62"/>
  <c r="CM553" i="62"/>
  <c r="CL553" i="62"/>
  <c r="CK553" i="62"/>
  <c r="CJ553" i="62"/>
  <c r="CD553" i="62"/>
  <c r="BN553" i="62" s="1"/>
  <c r="BF553" i="62" s="1"/>
  <c r="CC553" i="62"/>
  <c r="BM553" i="62" s="1"/>
  <c r="BE553" i="62" s="1"/>
  <c r="CB553" i="62"/>
  <c r="BL553" i="62" s="1"/>
  <c r="BD553" i="62" s="1"/>
  <c r="BR553" i="62"/>
  <c r="BJ553" i="62" s="1"/>
  <c r="BQ553" i="62"/>
  <c r="BI553" i="62" s="1"/>
  <c r="BP553" i="62"/>
  <c r="BH553" i="62" s="1"/>
  <c r="BO553" i="62"/>
  <c r="CV553" i="62" s="1"/>
  <c r="CW553" i="62" s="1"/>
  <c r="BK553" i="62"/>
  <c r="BC553" i="62" s="1"/>
  <c r="FK552" i="62"/>
  <c r="FM552" i="62" s="1"/>
  <c r="FG552" i="62"/>
  <c r="FE552" i="62"/>
  <c r="FD552" i="62"/>
  <c r="FC552" i="62"/>
  <c r="FB552" i="62"/>
  <c r="FA552" i="62"/>
  <c r="ER552" i="62"/>
  <c r="EQ552" i="62"/>
  <c r="EP552" i="62"/>
  <c r="EO552" i="62"/>
  <c r="EN552" i="62"/>
  <c r="EE552" i="62"/>
  <c r="ED552" i="62"/>
  <c r="EC552" i="62"/>
  <c r="EB552" i="62"/>
  <c r="EA552" i="62"/>
  <c r="DZ552" i="62"/>
  <c r="DY552" i="62"/>
  <c r="DX552" i="62"/>
  <c r="CM552" i="62"/>
  <c r="CL552" i="62"/>
  <c r="CK552" i="62"/>
  <c r="CJ552" i="62"/>
  <c r="CD552" i="62"/>
  <c r="BN552" i="62" s="1"/>
  <c r="BF552" i="62" s="1"/>
  <c r="CC552" i="62"/>
  <c r="BM552" i="62" s="1"/>
  <c r="BE552" i="62" s="1"/>
  <c r="CB552" i="62"/>
  <c r="BL552" i="62" s="1"/>
  <c r="BD552" i="62" s="1"/>
  <c r="BR552" i="62"/>
  <c r="BJ552" i="62" s="1"/>
  <c r="BQ552" i="62"/>
  <c r="BI552" i="62" s="1"/>
  <c r="BP552" i="62"/>
  <c r="BH552" i="62" s="1"/>
  <c r="BO552" i="62"/>
  <c r="CV552" i="62" s="1"/>
  <c r="CW552" i="62" s="1"/>
  <c r="BK552" i="62"/>
  <c r="BC552" i="62" s="1"/>
  <c r="FK551" i="62"/>
  <c r="FM551" i="62" s="1"/>
  <c r="FG551" i="62"/>
  <c r="FE551" i="62"/>
  <c r="FD551" i="62"/>
  <c r="FC551" i="62"/>
  <c r="FB551" i="62"/>
  <c r="FA551" i="62"/>
  <c r="ER551" i="62"/>
  <c r="EQ551" i="62"/>
  <c r="EP551" i="62"/>
  <c r="EO551" i="62"/>
  <c r="EN551" i="62"/>
  <c r="EE551" i="62"/>
  <c r="ED551" i="62"/>
  <c r="EC551" i="62"/>
  <c r="EB551" i="62"/>
  <c r="EA551" i="62"/>
  <c r="DZ551" i="62"/>
  <c r="DY551" i="62"/>
  <c r="DX551" i="62"/>
  <c r="CM551" i="62"/>
  <c r="CL551" i="62"/>
  <c r="CK551" i="62"/>
  <c r="CJ551" i="62"/>
  <c r="CD551" i="62"/>
  <c r="BN551" i="62" s="1"/>
  <c r="BF551" i="62" s="1"/>
  <c r="CC551" i="62"/>
  <c r="BM551" i="62" s="1"/>
  <c r="BE551" i="62" s="1"/>
  <c r="CB551" i="62"/>
  <c r="BL551" i="62" s="1"/>
  <c r="BD551" i="62" s="1"/>
  <c r="BR551" i="62"/>
  <c r="BJ551" i="62" s="1"/>
  <c r="BQ551" i="62"/>
  <c r="BI551" i="62" s="1"/>
  <c r="BP551" i="62"/>
  <c r="BH551" i="62" s="1"/>
  <c r="BO551" i="62"/>
  <c r="CV551" i="62" s="1"/>
  <c r="CW551" i="62" s="1"/>
  <c r="BK551" i="62"/>
  <c r="BC551" i="62" s="1"/>
  <c r="FK550" i="62"/>
  <c r="FM550" i="62" s="1"/>
  <c r="FG550" i="62"/>
  <c r="FE550" i="62"/>
  <c r="FD550" i="62"/>
  <c r="FC550" i="62"/>
  <c r="FB550" i="62"/>
  <c r="FA550" i="62"/>
  <c r="ER550" i="62"/>
  <c r="EQ550" i="62"/>
  <c r="EP550" i="62"/>
  <c r="EO550" i="62"/>
  <c r="EN550" i="62"/>
  <c r="EE550" i="62"/>
  <c r="ED550" i="62"/>
  <c r="EC550" i="62"/>
  <c r="EB550" i="62"/>
  <c r="EA550" i="62"/>
  <c r="DZ550" i="62"/>
  <c r="DY550" i="62"/>
  <c r="DX550" i="62"/>
  <c r="CM550" i="62"/>
  <c r="CL550" i="62"/>
  <c r="CK550" i="62"/>
  <c r="CJ550" i="62"/>
  <c r="CD550" i="62"/>
  <c r="BN550" i="62" s="1"/>
  <c r="BF550" i="62" s="1"/>
  <c r="CC550" i="62"/>
  <c r="BM550" i="62" s="1"/>
  <c r="BE550" i="62" s="1"/>
  <c r="CB550" i="62"/>
  <c r="BL550" i="62" s="1"/>
  <c r="BD550" i="62" s="1"/>
  <c r="BR550" i="62"/>
  <c r="BJ550" i="62" s="1"/>
  <c r="BQ550" i="62"/>
  <c r="BI550" i="62" s="1"/>
  <c r="BP550" i="62"/>
  <c r="BH550" i="62" s="1"/>
  <c r="BO550" i="62"/>
  <c r="BK550" i="62"/>
  <c r="BC550" i="62" s="1"/>
  <c r="FK549" i="62"/>
  <c r="FM549" i="62" s="1"/>
  <c r="FG549" i="62"/>
  <c r="FE549" i="62"/>
  <c r="FD549" i="62"/>
  <c r="FC549" i="62"/>
  <c r="FB549" i="62"/>
  <c r="FA549" i="62"/>
  <c r="ER549" i="62"/>
  <c r="EQ549" i="62"/>
  <c r="EP549" i="62"/>
  <c r="EO549" i="62"/>
  <c r="EN549" i="62"/>
  <c r="EE549" i="62"/>
  <c r="ED549" i="62"/>
  <c r="EC549" i="62"/>
  <c r="EB549" i="62"/>
  <c r="EA549" i="62"/>
  <c r="DZ549" i="62"/>
  <c r="DY549" i="62"/>
  <c r="DX549" i="62"/>
  <c r="CM549" i="62"/>
  <c r="CL549" i="62"/>
  <c r="CK549" i="62"/>
  <c r="CJ549" i="62"/>
  <c r="CD549" i="62"/>
  <c r="BN549" i="62" s="1"/>
  <c r="BF549" i="62" s="1"/>
  <c r="CC549" i="62"/>
  <c r="BM549" i="62" s="1"/>
  <c r="BE549" i="62" s="1"/>
  <c r="CB549" i="62"/>
  <c r="BL549" i="62" s="1"/>
  <c r="BD549" i="62" s="1"/>
  <c r="BR549" i="62"/>
  <c r="BJ549" i="62" s="1"/>
  <c r="BQ549" i="62"/>
  <c r="BI549" i="62" s="1"/>
  <c r="BP549" i="62"/>
  <c r="BH549" i="62" s="1"/>
  <c r="BO549" i="62"/>
  <c r="CV549" i="62" s="1"/>
  <c r="CW549" i="62" s="1"/>
  <c r="BK549" i="62"/>
  <c r="BC549" i="62" s="1"/>
  <c r="FK548" i="62"/>
  <c r="FM548" i="62" s="1"/>
  <c r="FG548" i="62"/>
  <c r="FE548" i="62"/>
  <c r="FD548" i="62"/>
  <c r="FC548" i="62"/>
  <c r="FB548" i="62"/>
  <c r="FA548" i="62"/>
  <c r="ER548" i="62"/>
  <c r="EQ548" i="62"/>
  <c r="EP548" i="62"/>
  <c r="EO548" i="62"/>
  <c r="EN548" i="62"/>
  <c r="EE548" i="62"/>
  <c r="ED548" i="62"/>
  <c r="EC548" i="62"/>
  <c r="EB548" i="62"/>
  <c r="EA548" i="62"/>
  <c r="DZ548" i="62"/>
  <c r="DY548" i="62"/>
  <c r="DX548" i="62"/>
  <c r="CM548" i="62"/>
  <c r="CL548" i="62"/>
  <c r="CK548" i="62"/>
  <c r="CJ548" i="62"/>
  <c r="CD548" i="62"/>
  <c r="BN548" i="62" s="1"/>
  <c r="BF548" i="62" s="1"/>
  <c r="CC548" i="62"/>
  <c r="BM548" i="62" s="1"/>
  <c r="BE548" i="62" s="1"/>
  <c r="CB548" i="62"/>
  <c r="BL548" i="62" s="1"/>
  <c r="BD548" i="62" s="1"/>
  <c r="BR548" i="62"/>
  <c r="BJ548" i="62" s="1"/>
  <c r="BQ548" i="62"/>
  <c r="BI548" i="62" s="1"/>
  <c r="BP548" i="62"/>
  <c r="BH548" i="62" s="1"/>
  <c r="BO548" i="62"/>
  <c r="BG548" i="62" s="1"/>
  <c r="BK548" i="62"/>
  <c r="BC548" i="62" s="1"/>
  <c r="FK547" i="62"/>
  <c r="FM547" i="62" s="1"/>
  <c r="FG547" i="62"/>
  <c r="FE547" i="62"/>
  <c r="FD547" i="62"/>
  <c r="FC547" i="62"/>
  <c r="FB547" i="62"/>
  <c r="FA547" i="62"/>
  <c r="ER547" i="62"/>
  <c r="EQ547" i="62"/>
  <c r="EP547" i="62"/>
  <c r="EO547" i="62"/>
  <c r="EN547" i="62"/>
  <c r="EE547" i="62"/>
  <c r="ED547" i="62"/>
  <c r="EC547" i="62"/>
  <c r="EB547" i="62"/>
  <c r="EA547" i="62"/>
  <c r="DZ547" i="62"/>
  <c r="DY547" i="62"/>
  <c r="DX547" i="62"/>
  <c r="CM547" i="62"/>
  <c r="CL547" i="62"/>
  <c r="CK547" i="62"/>
  <c r="CJ547" i="62"/>
  <c r="CD547" i="62"/>
  <c r="BN547" i="62" s="1"/>
  <c r="BF547" i="62" s="1"/>
  <c r="CC547" i="62"/>
  <c r="BM547" i="62" s="1"/>
  <c r="BE547" i="62" s="1"/>
  <c r="CB547" i="62"/>
  <c r="BL547" i="62" s="1"/>
  <c r="BD547" i="62" s="1"/>
  <c r="BR547" i="62"/>
  <c r="BJ547" i="62" s="1"/>
  <c r="BQ547" i="62"/>
  <c r="BI547" i="62" s="1"/>
  <c r="BP547" i="62"/>
  <c r="BH547" i="62" s="1"/>
  <c r="BO547" i="62"/>
  <c r="BG547" i="62" s="1"/>
  <c r="BK547" i="62"/>
  <c r="BC547" i="62" s="1"/>
  <c r="FK546" i="62"/>
  <c r="FM546" i="62" s="1"/>
  <c r="FG546" i="62"/>
  <c r="FE546" i="62"/>
  <c r="FD546" i="62"/>
  <c r="FC546" i="62"/>
  <c r="FB546" i="62"/>
  <c r="FA546" i="62"/>
  <c r="ER546" i="62"/>
  <c r="EQ546" i="62"/>
  <c r="EP546" i="62"/>
  <c r="EO546" i="62"/>
  <c r="EN546" i="62"/>
  <c r="EE546" i="62"/>
  <c r="ED546" i="62"/>
  <c r="EC546" i="62"/>
  <c r="EB546" i="62"/>
  <c r="EA546" i="62"/>
  <c r="DZ546" i="62"/>
  <c r="DY546" i="62"/>
  <c r="DX546" i="62"/>
  <c r="CM546" i="62"/>
  <c r="CL546" i="62"/>
  <c r="CK546" i="62"/>
  <c r="CJ546" i="62"/>
  <c r="CD546" i="62"/>
  <c r="BN546" i="62" s="1"/>
  <c r="BF546" i="62" s="1"/>
  <c r="CC546" i="62"/>
  <c r="BM546" i="62" s="1"/>
  <c r="BE546" i="62" s="1"/>
  <c r="CB546" i="62"/>
  <c r="BL546" i="62" s="1"/>
  <c r="BD546" i="62" s="1"/>
  <c r="BR546" i="62"/>
  <c r="BJ546" i="62" s="1"/>
  <c r="BQ546" i="62"/>
  <c r="BI546" i="62" s="1"/>
  <c r="BP546" i="62"/>
  <c r="BH546" i="62" s="1"/>
  <c r="BO546" i="62"/>
  <c r="BK546" i="62"/>
  <c r="BC546" i="62" s="1"/>
  <c r="FK545" i="62"/>
  <c r="FM545" i="62" s="1"/>
  <c r="FG545" i="62"/>
  <c r="FE545" i="62"/>
  <c r="FD545" i="62"/>
  <c r="FC545" i="62"/>
  <c r="FB545" i="62"/>
  <c r="FA545" i="62"/>
  <c r="ER545" i="62"/>
  <c r="EQ545" i="62"/>
  <c r="EP545" i="62"/>
  <c r="EO545" i="62"/>
  <c r="EN545" i="62"/>
  <c r="EE545" i="62"/>
  <c r="ED545" i="62"/>
  <c r="EC545" i="62"/>
  <c r="EB545" i="62"/>
  <c r="EA545" i="62"/>
  <c r="DZ545" i="62"/>
  <c r="DY545" i="62"/>
  <c r="DX545" i="62"/>
  <c r="CM545" i="62"/>
  <c r="CL545" i="62"/>
  <c r="CK545" i="62"/>
  <c r="CJ545" i="62"/>
  <c r="CD545" i="62"/>
  <c r="BN545" i="62" s="1"/>
  <c r="BF545" i="62" s="1"/>
  <c r="CC545" i="62"/>
  <c r="BM545" i="62" s="1"/>
  <c r="BE545" i="62" s="1"/>
  <c r="CB545" i="62"/>
  <c r="BL545" i="62" s="1"/>
  <c r="BD545" i="62" s="1"/>
  <c r="BR545" i="62"/>
  <c r="BJ545" i="62" s="1"/>
  <c r="BQ545" i="62"/>
  <c r="BI545" i="62" s="1"/>
  <c r="BP545" i="62"/>
  <c r="BH545" i="62" s="1"/>
  <c r="BO545" i="62"/>
  <c r="BG545" i="62" s="1"/>
  <c r="BK545" i="62"/>
  <c r="BC545" i="62" s="1"/>
  <c r="FK544" i="62"/>
  <c r="FM544" i="62" s="1"/>
  <c r="FG544" i="62"/>
  <c r="FE544" i="62"/>
  <c r="FD544" i="62"/>
  <c r="FC544" i="62"/>
  <c r="FB544" i="62"/>
  <c r="FA544" i="62"/>
  <c r="ER544" i="62"/>
  <c r="EQ544" i="62"/>
  <c r="EP544" i="62"/>
  <c r="EO544" i="62"/>
  <c r="EN544" i="62"/>
  <c r="EE544" i="62"/>
  <c r="ED544" i="62"/>
  <c r="EC544" i="62"/>
  <c r="EB544" i="62"/>
  <c r="EA544" i="62"/>
  <c r="DZ544" i="62"/>
  <c r="DY544" i="62"/>
  <c r="DX544" i="62"/>
  <c r="CM544" i="62"/>
  <c r="CL544" i="62"/>
  <c r="CK544" i="62"/>
  <c r="CJ544" i="62"/>
  <c r="CD544" i="62"/>
  <c r="BN544" i="62" s="1"/>
  <c r="BF544" i="62" s="1"/>
  <c r="CC544" i="62"/>
  <c r="BM544" i="62" s="1"/>
  <c r="BE544" i="62" s="1"/>
  <c r="CB544" i="62"/>
  <c r="BL544" i="62" s="1"/>
  <c r="BD544" i="62" s="1"/>
  <c r="BR544" i="62"/>
  <c r="BJ544" i="62" s="1"/>
  <c r="BQ544" i="62"/>
  <c r="BI544" i="62" s="1"/>
  <c r="BP544" i="62"/>
  <c r="BH544" i="62" s="1"/>
  <c r="BO544" i="62"/>
  <c r="CV544" i="62" s="1"/>
  <c r="BK544" i="62"/>
  <c r="BC544" i="62" s="1"/>
  <c r="FK543" i="62"/>
  <c r="FM543" i="62" s="1"/>
  <c r="FG543" i="62"/>
  <c r="FE543" i="62"/>
  <c r="FD543" i="62"/>
  <c r="FC543" i="62"/>
  <c r="FB543" i="62"/>
  <c r="FA543" i="62"/>
  <c r="ER543" i="62"/>
  <c r="EQ543" i="62"/>
  <c r="EP543" i="62"/>
  <c r="EO543" i="62"/>
  <c r="EN543" i="62"/>
  <c r="EE543" i="62"/>
  <c r="ED543" i="62"/>
  <c r="EC543" i="62"/>
  <c r="EB543" i="62"/>
  <c r="EA543" i="62"/>
  <c r="DZ543" i="62"/>
  <c r="DY543" i="62"/>
  <c r="DX543" i="62"/>
  <c r="CM543" i="62"/>
  <c r="CL543" i="62"/>
  <c r="CK543" i="62"/>
  <c r="CJ543" i="62"/>
  <c r="CD543" i="62"/>
  <c r="BN543" i="62" s="1"/>
  <c r="BF543" i="62" s="1"/>
  <c r="CC543" i="62"/>
  <c r="BM543" i="62" s="1"/>
  <c r="BE543" i="62" s="1"/>
  <c r="CB543" i="62"/>
  <c r="BL543" i="62" s="1"/>
  <c r="BD543" i="62" s="1"/>
  <c r="BR543" i="62"/>
  <c r="BJ543" i="62" s="1"/>
  <c r="BQ543" i="62"/>
  <c r="BI543" i="62" s="1"/>
  <c r="BP543" i="62"/>
  <c r="BH543" i="62" s="1"/>
  <c r="BO543" i="62"/>
  <c r="BK543" i="62"/>
  <c r="BC543" i="62" s="1"/>
  <c r="FK542" i="62"/>
  <c r="FM542" i="62" s="1"/>
  <c r="FG542" i="62"/>
  <c r="FE542" i="62"/>
  <c r="FD542" i="62"/>
  <c r="FC542" i="62"/>
  <c r="FB542" i="62"/>
  <c r="FA542" i="62"/>
  <c r="ER542" i="62"/>
  <c r="EQ542" i="62"/>
  <c r="EP542" i="62"/>
  <c r="EO542" i="62"/>
  <c r="EN542" i="62"/>
  <c r="EE542" i="62"/>
  <c r="ED542" i="62"/>
  <c r="EC542" i="62"/>
  <c r="EB542" i="62"/>
  <c r="EA542" i="62"/>
  <c r="DZ542" i="62"/>
  <c r="DY542" i="62"/>
  <c r="DX542" i="62"/>
  <c r="CM542" i="62"/>
  <c r="CL542" i="62"/>
  <c r="CK542" i="62"/>
  <c r="CJ542" i="62"/>
  <c r="CD542" i="62"/>
  <c r="BN542" i="62" s="1"/>
  <c r="BF542" i="62" s="1"/>
  <c r="CC542" i="62"/>
  <c r="BM542" i="62" s="1"/>
  <c r="BE542" i="62" s="1"/>
  <c r="CB542" i="62"/>
  <c r="BL542" i="62" s="1"/>
  <c r="BD542" i="62" s="1"/>
  <c r="BR542" i="62"/>
  <c r="BJ542" i="62" s="1"/>
  <c r="BQ542" i="62"/>
  <c r="BI542" i="62" s="1"/>
  <c r="BP542" i="62"/>
  <c r="BH542" i="62" s="1"/>
  <c r="BO542" i="62"/>
  <c r="CV542" i="62" s="1"/>
  <c r="BK542" i="62"/>
  <c r="BC542" i="62" s="1"/>
  <c r="FK541" i="62"/>
  <c r="FM541" i="62" s="1"/>
  <c r="FG541" i="62"/>
  <c r="FE541" i="62"/>
  <c r="FD541" i="62"/>
  <c r="FC541" i="62"/>
  <c r="FB541" i="62"/>
  <c r="FA541" i="62"/>
  <c r="ER541" i="62"/>
  <c r="EQ541" i="62"/>
  <c r="EP541" i="62"/>
  <c r="EO541" i="62"/>
  <c r="EN541" i="62"/>
  <c r="EE541" i="62"/>
  <c r="ED541" i="62"/>
  <c r="EC541" i="62"/>
  <c r="EB541" i="62"/>
  <c r="EA541" i="62"/>
  <c r="DZ541" i="62"/>
  <c r="DY541" i="62"/>
  <c r="DX541" i="62"/>
  <c r="CM541" i="62"/>
  <c r="CL541" i="62"/>
  <c r="CK541" i="62"/>
  <c r="CJ541" i="62"/>
  <c r="CD541" i="62"/>
  <c r="BN541" i="62" s="1"/>
  <c r="CC541" i="62"/>
  <c r="BM541" i="62" s="1"/>
  <c r="BE541" i="62" s="1"/>
  <c r="CB541" i="62"/>
  <c r="BR541" i="62"/>
  <c r="BJ541" i="62" s="1"/>
  <c r="BQ541" i="62"/>
  <c r="BI541" i="62" s="1"/>
  <c r="BP541" i="62"/>
  <c r="BH541" i="62" s="1"/>
  <c r="BO541" i="62"/>
  <c r="BK541" i="62"/>
  <c r="FK540" i="62"/>
  <c r="FM540" i="62" s="1"/>
  <c r="FG540" i="62"/>
  <c r="FE540" i="62"/>
  <c r="FD540" i="62"/>
  <c r="FC540" i="62"/>
  <c r="FB540" i="62"/>
  <c r="FA540" i="62"/>
  <c r="ER540" i="62"/>
  <c r="EQ540" i="62"/>
  <c r="EP540" i="62"/>
  <c r="EO540" i="62"/>
  <c r="EN540" i="62"/>
  <c r="EE540" i="62"/>
  <c r="ED540" i="62"/>
  <c r="EC540" i="62"/>
  <c r="EB540" i="62"/>
  <c r="EA540" i="62"/>
  <c r="DZ540" i="62"/>
  <c r="DY540" i="62"/>
  <c r="DX540" i="62"/>
  <c r="CM540" i="62"/>
  <c r="CL540" i="62"/>
  <c r="CK540" i="62"/>
  <c r="CJ540" i="62"/>
  <c r="CD540" i="62"/>
  <c r="BN540" i="62" s="1"/>
  <c r="BF540" i="62" s="1"/>
  <c r="CC540" i="62"/>
  <c r="BM540" i="62" s="1"/>
  <c r="BE540" i="62" s="1"/>
  <c r="CB540" i="62"/>
  <c r="BL540" i="62" s="1"/>
  <c r="BD540" i="62" s="1"/>
  <c r="BR540" i="62"/>
  <c r="BJ540" i="62" s="1"/>
  <c r="BQ540" i="62"/>
  <c r="BI540" i="62" s="1"/>
  <c r="BP540" i="62"/>
  <c r="BH540" i="62" s="1"/>
  <c r="BO540" i="62"/>
  <c r="CV540" i="62" s="1"/>
  <c r="BK540" i="62"/>
  <c r="BC540" i="62" s="1"/>
  <c r="FK539" i="62"/>
  <c r="FM539" i="62" s="1"/>
  <c r="FG539" i="62"/>
  <c r="FE539" i="62"/>
  <c r="FD539" i="62"/>
  <c r="FC539" i="62"/>
  <c r="FB539" i="62"/>
  <c r="FA539" i="62"/>
  <c r="ER539" i="62"/>
  <c r="EQ539" i="62"/>
  <c r="EP539" i="62"/>
  <c r="EO539" i="62"/>
  <c r="EN539" i="62"/>
  <c r="EE539" i="62"/>
  <c r="ED539" i="62"/>
  <c r="EC539" i="62"/>
  <c r="EB539" i="62"/>
  <c r="EA539" i="62"/>
  <c r="DZ539" i="62"/>
  <c r="DY539" i="62"/>
  <c r="DX539" i="62"/>
  <c r="CM539" i="62"/>
  <c r="CL539" i="62"/>
  <c r="CK539" i="62"/>
  <c r="CJ539" i="62"/>
  <c r="CD539" i="62"/>
  <c r="BN539" i="62" s="1"/>
  <c r="BF539" i="62" s="1"/>
  <c r="CC539" i="62"/>
  <c r="BM539" i="62" s="1"/>
  <c r="BE539" i="62" s="1"/>
  <c r="CB539" i="62"/>
  <c r="BL539" i="62" s="1"/>
  <c r="BD539" i="62" s="1"/>
  <c r="BR539" i="62"/>
  <c r="BJ539" i="62" s="1"/>
  <c r="BQ539" i="62"/>
  <c r="BI539" i="62" s="1"/>
  <c r="BP539" i="62"/>
  <c r="BH539" i="62" s="1"/>
  <c r="BO539" i="62"/>
  <c r="BG539" i="62" s="1"/>
  <c r="BK539" i="62"/>
  <c r="BC539" i="62" s="1"/>
  <c r="FK538" i="62"/>
  <c r="FM538" i="62" s="1"/>
  <c r="FG538" i="62"/>
  <c r="FE538" i="62"/>
  <c r="FD538" i="62"/>
  <c r="FC538" i="62"/>
  <c r="FB538" i="62"/>
  <c r="FA538" i="62"/>
  <c r="ER538" i="62"/>
  <c r="EQ538" i="62"/>
  <c r="EP538" i="62"/>
  <c r="EO538" i="62"/>
  <c r="EN538" i="62"/>
  <c r="EE538" i="62"/>
  <c r="ED538" i="62"/>
  <c r="EC538" i="62"/>
  <c r="EB538" i="62"/>
  <c r="EA538" i="62"/>
  <c r="DZ538" i="62"/>
  <c r="DY538" i="62"/>
  <c r="DX538" i="62"/>
  <c r="CM538" i="62"/>
  <c r="CL538" i="62"/>
  <c r="CK538" i="62"/>
  <c r="CJ538" i="62"/>
  <c r="CD538" i="62"/>
  <c r="BN538" i="62" s="1"/>
  <c r="BF538" i="62" s="1"/>
  <c r="CC538" i="62"/>
  <c r="BM538" i="62" s="1"/>
  <c r="BE538" i="62" s="1"/>
  <c r="CB538" i="62"/>
  <c r="BL538" i="62" s="1"/>
  <c r="BD538" i="62" s="1"/>
  <c r="BR538" i="62"/>
  <c r="BJ538" i="62" s="1"/>
  <c r="BQ538" i="62"/>
  <c r="BI538" i="62" s="1"/>
  <c r="BP538" i="62"/>
  <c r="BH538" i="62" s="1"/>
  <c r="BO538" i="62"/>
  <c r="BK538" i="62"/>
  <c r="BC538" i="62" s="1"/>
  <c r="FK537" i="62"/>
  <c r="FM537" i="62" s="1"/>
  <c r="FG537" i="62"/>
  <c r="FE537" i="62"/>
  <c r="FD537" i="62"/>
  <c r="FC537" i="62"/>
  <c r="FB537" i="62"/>
  <c r="FA537" i="62"/>
  <c r="ER537" i="62"/>
  <c r="EQ537" i="62"/>
  <c r="EP537" i="62"/>
  <c r="EO537" i="62"/>
  <c r="EN537" i="62"/>
  <c r="EE537" i="62"/>
  <c r="ED537" i="62"/>
  <c r="EC537" i="62"/>
  <c r="EB537" i="62"/>
  <c r="EA537" i="62"/>
  <c r="DZ537" i="62"/>
  <c r="DY537" i="62"/>
  <c r="DX537" i="62"/>
  <c r="CM537" i="62"/>
  <c r="CL537" i="62"/>
  <c r="CK537" i="62"/>
  <c r="CJ537" i="62"/>
  <c r="CD537" i="62"/>
  <c r="BN537" i="62" s="1"/>
  <c r="BF537" i="62" s="1"/>
  <c r="CC537" i="62"/>
  <c r="BM537" i="62" s="1"/>
  <c r="BE537" i="62" s="1"/>
  <c r="CB537" i="62"/>
  <c r="BL537" i="62" s="1"/>
  <c r="BD537" i="62" s="1"/>
  <c r="BR537" i="62"/>
  <c r="BJ537" i="62" s="1"/>
  <c r="BQ537" i="62"/>
  <c r="BI537" i="62" s="1"/>
  <c r="BP537" i="62"/>
  <c r="BH537" i="62" s="1"/>
  <c r="BO537" i="62"/>
  <c r="BG537" i="62" s="1"/>
  <c r="BK537" i="62"/>
  <c r="BC537" i="62" s="1"/>
  <c r="FK536" i="62"/>
  <c r="FM536" i="62" s="1"/>
  <c r="FG536" i="62"/>
  <c r="FE536" i="62"/>
  <c r="FD536" i="62"/>
  <c r="FC536" i="62"/>
  <c r="FB536" i="62"/>
  <c r="FA536" i="62"/>
  <c r="ER536" i="62"/>
  <c r="EQ536" i="62"/>
  <c r="EP536" i="62"/>
  <c r="EO536" i="62"/>
  <c r="EN536" i="62"/>
  <c r="EE536" i="62"/>
  <c r="ED536" i="62"/>
  <c r="EC536" i="62"/>
  <c r="EB536" i="62"/>
  <c r="EA536" i="62"/>
  <c r="DZ536" i="62"/>
  <c r="DY536" i="62"/>
  <c r="DX536" i="62"/>
  <c r="CM536" i="62"/>
  <c r="CL536" i="62"/>
  <c r="CK536" i="62"/>
  <c r="CJ536" i="62"/>
  <c r="CD536" i="62"/>
  <c r="BN536" i="62" s="1"/>
  <c r="BF536" i="62" s="1"/>
  <c r="CC536" i="62"/>
  <c r="BM536" i="62" s="1"/>
  <c r="BE536" i="62" s="1"/>
  <c r="CB536" i="62"/>
  <c r="BL536" i="62" s="1"/>
  <c r="BD536" i="62" s="1"/>
  <c r="BR536" i="62"/>
  <c r="BJ536" i="62" s="1"/>
  <c r="BQ536" i="62"/>
  <c r="BI536" i="62" s="1"/>
  <c r="BP536" i="62"/>
  <c r="BH536" i="62" s="1"/>
  <c r="BO536" i="62"/>
  <c r="CV536" i="62" s="1"/>
  <c r="BK536" i="62"/>
  <c r="BC536" i="62" s="1"/>
  <c r="FK535" i="62"/>
  <c r="FM535" i="62" s="1"/>
  <c r="FG535" i="62"/>
  <c r="FE535" i="62"/>
  <c r="FD535" i="62"/>
  <c r="FC535" i="62"/>
  <c r="FB535" i="62"/>
  <c r="FA535" i="62"/>
  <c r="ER535" i="62"/>
  <c r="EQ535" i="62"/>
  <c r="EP535" i="62"/>
  <c r="EO535" i="62"/>
  <c r="EN535" i="62"/>
  <c r="EE535" i="62"/>
  <c r="ED535" i="62"/>
  <c r="EC535" i="62"/>
  <c r="EB535" i="62"/>
  <c r="EA535" i="62"/>
  <c r="DZ535" i="62"/>
  <c r="DY535" i="62"/>
  <c r="DX535" i="62"/>
  <c r="CM535" i="62"/>
  <c r="CL535" i="62"/>
  <c r="CK535" i="62"/>
  <c r="CJ535" i="62"/>
  <c r="CD535" i="62"/>
  <c r="BN535" i="62" s="1"/>
  <c r="BF535" i="62" s="1"/>
  <c r="CC535" i="62"/>
  <c r="BM535" i="62" s="1"/>
  <c r="BE535" i="62" s="1"/>
  <c r="CB535" i="62"/>
  <c r="BL535" i="62" s="1"/>
  <c r="BD535" i="62" s="1"/>
  <c r="BR535" i="62"/>
  <c r="BJ535" i="62" s="1"/>
  <c r="BQ535" i="62"/>
  <c r="BI535" i="62" s="1"/>
  <c r="BP535" i="62"/>
  <c r="BH535" i="62" s="1"/>
  <c r="BO535" i="62"/>
  <c r="BG535" i="62" s="1"/>
  <c r="BK535" i="62"/>
  <c r="BC535" i="62" s="1"/>
  <c r="FK534" i="62"/>
  <c r="FM534" i="62" s="1"/>
  <c r="FG534" i="62"/>
  <c r="FE534" i="62"/>
  <c r="FD534" i="62"/>
  <c r="FC534" i="62"/>
  <c r="FB534" i="62"/>
  <c r="FA534" i="62"/>
  <c r="ER534" i="62"/>
  <c r="EQ534" i="62"/>
  <c r="EP534" i="62"/>
  <c r="EO534" i="62"/>
  <c r="EN534" i="62"/>
  <c r="EE534" i="62"/>
  <c r="ED534" i="62"/>
  <c r="EC534" i="62"/>
  <c r="EB534" i="62"/>
  <c r="EA534" i="62"/>
  <c r="DZ534" i="62"/>
  <c r="DY534" i="62"/>
  <c r="DX534" i="62"/>
  <c r="CM534" i="62"/>
  <c r="CL534" i="62"/>
  <c r="CK534" i="62"/>
  <c r="CJ534" i="62"/>
  <c r="CD534" i="62"/>
  <c r="BN534" i="62" s="1"/>
  <c r="BF534" i="62" s="1"/>
  <c r="CC534" i="62"/>
  <c r="BM534" i="62" s="1"/>
  <c r="BE534" i="62" s="1"/>
  <c r="CB534" i="62"/>
  <c r="BL534" i="62" s="1"/>
  <c r="BD534" i="62" s="1"/>
  <c r="BR534" i="62"/>
  <c r="BJ534" i="62" s="1"/>
  <c r="BQ534" i="62"/>
  <c r="BI534" i="62" s="1"/>
  <c r="BP534" i="62"/>
  <c r="BH534" i="62" s="1"/>
  <c r="BO534" i="62"/>
  <c r="CV534" i="62" s="1"/>
  <c r="BK534" i="62"/>
  <c r="BC534" i="62" s="1"/>
  <c r="FK533" i="62"/>
  <c r="FM533" i="62" s="1"/>
  <c r="FG533" i="62"/>
  <c r="FE533" i="62"/>
  <c r="FD533" i="62"/>
  <c r="FC533" i="62"/>
  <c r="FB533" i="62"/>
  <c r="FA533" i="62"/>
  <c r="ER533" i="62"/>
  <c r="EQ533" i="62"/>
  <c r="EP533" i="62"/>
  <c r="EO533" i="62"/>
  <c r="EN533" i="62"/>
  <c r="EE533" i="62"/>
  <c r="ED533" i="62"/>
  <c r="EC533" i="62"/>
  <c r="EB533" i="62"/>
  <c r="EA533" i="62"/>
  <c r="DZ533" i="62"/>
  <c r="DY533" i="62"/>
  <c r="DX533" i="62"/>
  <c r="CM533" i="62"/>
  <c r="CL533" i="62"/>
  <c r="CK533" i="62"/>
  <c r="CJ533" i="62"/>
  <c r="CD533" i="62"/>
  <c r="CC533" i="62"/>
  <c r="BM533" i="62" s="1"/>
  <c r="BE533" i="62" s="1"/>
  <c r="CB533" i="62"/>
  <c r="BR533" i="62"/>
  <c r="BJ533" i="62" s="1"/>
  <c r="BQ533" i="62"/>
  <c r="BP533" i="62"/>
  <c r="BH533" i="62" s="1"/>
  <c r="BO533" i="62"/>
  <c r="BG533" i="62" s="1"/>
  <c r="BK533" i="62"/>
  <c r="BC533" i="62" s="1"/>
  <c r="FK532" i="62"/>
  <c r="FM532" i="62" s="1"/>
  <c r="FG532" i="62"/>
  <c r="FE532" i="62"/>
  <c r="FD532" i="62"/>
  <c r="FC532" i="62"/>
  <c r="FB532" i="62"/>
  <c r="FA532" i="62"/>
  <c r="ER532" i="62"/>
  <c r="EQ532" i="62"/>
  <c r="EP532" i="62"/>
  <c r="EO532" i="62"/>
  <c r="EN532" i="62"/>
  <c r="EE532" i="62"/>
  <c r="ED532" i="62"/>
  <c r="EC532" i="62"/>
  <c r="EB532" i="62"/>
  <c r="EA532" i="62"/>
  <c r="DZ532" i="62"/>
  <c r="DY532" i="62"/>
  <c r="DX532" i="62"/>
  <c r="CM532" i="62"/>
  <c r="CL532" i="62"/>
  <c r="CK532" i="62"/>
  <c r="CJ532" i="62"/>
  <c r="CD532" i="62"/>
  <c r="BN532" i="62" s="1"/>
  <c r="BF532" i="62" s="1"/>
  <c r="CC532" i="62"/>
  <c r="BM532" i="62" s="1"/>
  <c r="BE532" i="62" s="1"/>
  <c r="CB532" i="62"/>
  <c r="BL532" i="62" s="1"/>
  <c r="BD532" i="62" s="1"/>
  <c r="BR532" i="62"/>
  <c r="BJ532" i="62" s="1"/>
  <c r="BQ532" i="62"/>
  <c r="BI532" i="62" s="1"/>
  <c r="BP532" i="62"/>
  <c r="BH532" i="62" s="1"/>
  <c r="BO532" i="62"/>
  <c r="BG532" i="62" s="1"/>
  <c r="BK532" i="62"/>
  <c r="BC532" i="62" s="1"/>
  <c r="FK531" i="62"/>
  <c r="FM531" i="62" s="1"/>
  <c r="FG531" i="62"/>
  <c r="FE531" i="62"/>
  <c r="FD531" i="62"/>
  <c r="FC531" i="62"/>
  <c r="FB531" i="62"/>
  <c r="FA531" i="62"/>
  <c r="ER531" i="62"/>
  <c r="EQ531" i="62"/>
  <c r="EP531" i="62"/>
  <c r="EO531" i="62"/>
  <c r="EN531" i="62"/>
  <c r="EE531" i="62"/>
  <c r="ED531" i="62"/>
  <c r="EC531" i="62"/>
  <c r="EB531" i="62"/>
  <c r="EA531" i="62"/>
  <c r="DZ531" i="62"/>
  <c r="DY531" i="62"/>
  <c r="DX531" i="62"/>
  <c r="CM531" i="62"/>
  <c r="CL531" i="62"/>
  <c r="CK531" i="62"/>
  <c r="CJ531" i="62"/>
  <c r="CD531" i="62"/>
  <c r="BN531" i="62" s="1"/>
  <c r="BF531" i="62" s="1"/>
  <c r="CC531" i="62"/>
  <c r="BM531" i="62" s="1"/>
  <c r="BE531" i="62" s="1"/>
  <c r="CB531" i="62"/>
  <c r="BL531" i="62" s="1"/>
  <c r="BD531" i="62" s="1"/>
  <c r="BR531" i="62"/>
  <c r="BJ531" i="62" s="1"/>
  <c r="BQ531" i="62"/>
  <c r="BI531" i="62" s="1"/>
  <c r="BP531" i="62"/>
  <c r="BH531" i="62" s="1"/>
  <c r="BO531" i="62"/>
  <c r="BK531" i="62"/>
  <c r="BC531" i="62" s="1"/>
  <c r="FK530" i="62"/>
  <c r="FM530" i="62" s="1"/>
  <c r="FG530" i="62"/>
  <c r="FE530" i="62"/>
  <c r="FD530" i="62"/>
  <c r="FC530" i="62"/>
  <c r="FB530" i="62"/>
  <c r="FA530" i="62"/>
  <c r="ER530" i="62"/>
  <c r="EQ530" i="62"/>
  <c r="EP530" i="62"/>
  <c r="EO530" i="62"/>
  <c r="EN530" i="62"/>
  <c r="EE530" i="62"/>
  <c r="ED530" i="62"/>
  <c r="EC530" i="62"/>
  <c r="EB530" i="62"/>
  <c r="EA530" i="62"/>
  <c r="DZ530" i="62"/>
  <c r="DY530" i="62"/>
  <c r="DX530" i="62"/>
  <c r="CM530" i="62"/>
  <c r="CL530" i="62"/>
  <c r="CK530" i="62"/>
  <c r="CJ530" i="62"/>
  <c r="CD530" i="62"/>
  <c r="BN530" i="62" s="1"/>
  <c r="BF530" i="62" s="1"/>
  <c r="CC530" i="62"/>
  <c r="BM530" i="62" s="1"/>
  <c r="BE530" i="62" s="1"/>
  <c r="CB530" i="62"/>
  <c r="BL530" i="62" s="1"/>
  <c r="BD530" i="62" s="1"/>
  <c r="BR530" i="62"/>
  <c r="BJ530" i="62" s="1"/>
  <c r="BQ530" i="62"/>
  <c r="BI530" i="62" s="1"/>
  <c r="BP530" i="62"/>
  <c r="BH530" i="62" s="1"/>
  <c r="BO530" i="62"/>
  <c r="BK530" i="62"/>
  <c r="BC530" i="62" s="1"/>
  <c r="FK529" i="62"/>
  <c r="FM529" i="62" s="1"/>
  <c r="FG529" i="62"/>
  <c r="FE529" i="62"/>
  <c r="FD529" i="62"/>
  <c r="FC529" i="62"/>
  <c r="FB529" i="62"/>
  <c r="FA529" i="62"/>
  <c r="ER529" i="62"/>
  <c r="EQ529" i="62"/>
  <c r="EP529" i="62"/>
  <c r="EO529" i="62"/>
  <c r="EN529" i="62"/>
  <c r="EE529" i="62"/>
  <c r="ED529" i="62"/>
  <c r="EC529" i="62"/>
  <c r="EB529" i="62"/>
  <c r="EA529" i="62"/>
  <c r="DZ529" i="62"/>
  <c r="DY529" i="62"/>
  <c r="DX529" i="62"/>
  <c r="CM529" i="62"/>
  <c r="CL529" i="62"/>
  <c r="CK529" i="62"/>
  <c r="CJ529" i="62"/>
  <c r="CD529" i="62"/>
  <c r="BN529" i="62" s="1"/>
  <c r="BF529" i="62" s="1"/>
  <c r="CC529" i="62"/>
  <c r="BM529" i="62" s="1"/>
  <c r="BE529" i="62" s="1"/>
  <c r="CB529" i="62"/>
  <c r="BL529" i="62" s="1"/>
  <c r="BD529" i="62" s="1"/>
  <c r="BR529" i="62"/>
  <c r="BJ529" i="62" s="1"/>
  <c r="BQ529" i="62"/>
  <c r="BI529" i="62" s="1"/>
  <c r="BP529" i="62"/>
  <c r="BH529" i="62" s="1"/>
  <c r="BO529" i="62"/>
  <c r="BG529" i="62" s="1"/>
  <c r="BK529" i="62"/>
  <c r="BC529" i="62" s="1"/>
  <c r="FK528" i="62"/>
  <c r="FM528" i="62" s="1"/>
  <c r="FG528" i="62"/>
  <c r="FE528" i="62"/>
  <c r="FD528" i="62"/>
  <c r="FC528" i="62"/>
  <c r="FB528" i="62"/>
  <c r="FA528" i="62"/>
  <c r="ER528" i="62"/>
  <c r="EQ528" i="62"/>
  <c r="EP528" i="62"/>
  <c r="EO528" i="62"/>
  <c r="EN528" i="62"/>
  <c r="EE528" i="62"/>
  <c r="ED528" i="62"/>
  <c r="EC528" i="62"/>
  <c r="EB528" i="62"/>
  <c r="EA528" i="62"/>
  <c r="DZ528" i="62"/>
  <c r="DY528" i="62"/>
  <c r="DX528" i="62"/>
  <c r="CM528" i="62"/>
  <c r="CL528" i="62"/>
  <c r="CK528" i="62"/>
  <c r="CJ528" i="62"/>
  <c r="CD528" i="62"/>
  <c r="BN528" i="62" s="1"/>
  <c r="BF528" i="62" s="1"/>
  <c r="CC528" i="62"/>
  <c r="BM528" i="62" s="1"/>
  <c r="BE528" i="62" s="1"/>
  <c r="CB528" i="62"/>
  <c r="BL528" i="62" s="1"/>
  <c r="BD528" i="62" s="1"/>
  <c r="BR528" i="62"/>
  <c r="BJ528" i="62" s="1"/>
  <c r="BQ528" i="62"/>
  <c r="BI528" i="62" s="1"/>
  <c r="BP528" i="62"/>
  <c r="BH528" i="62" s="1"/>
  <c r="BO528" i="62"/>
  <c r="CV528" i="62" s="1"/>
  <c r="BK528" i="62"/>
  <c r="BC528" i="62" s="1"/>
  <c r="FK527" i="62"/>
  <c r="FM527" i="62" s="1"/>
  <c r="FG527" i="62"/>
  <c r="FE527" i="62"/>
  <c r="FD527" i="62"/>
  <c r="FC527" i="62"/>
  <c r="FB527" i="62"/>
  <c r="FA527" i="62"/>
  <c r="ER527" i="62"/>
  <c r="EQ527" i="62"/>
  <c r="EP527" i="62"/>
  <c r="EO527" i="62"/>
  <c r="EN527" i="62"/>
  <c r="EE527" i="62"/>
  <c r="ED527" i="62"/>
  <c r="EC527" i="62"/>
  <c r="EB527" i="62"/>
  <c r="EA527" i="62"/>
  <c r="DZ527" i="62"/>
  <c r="DY527" i="62"/>
  <c r="DX527" i="62"/>
  <c r="CM527" i="62"/>
  <c r="CL527" i="62"/>
  <c r="CK527" i="62"/>
  <c r="CJ527" i="62"/>
  <c r="CD527" i="62"/>
  <c r="BN527" i="62" s="1"/>
  <c r="BF527" i="62" s="1"/>
  <c r="CC527" i="62"/>
  <c r="BM527" i="62" s="1"/>
  <c r="BE527" i="62" s="1"/>
  <c r="CB527" i="62"/>
  <c r="BL527" i="62" s="1"/>
  <c r="BD527" i="62" s="1"/>
  <c r="BR527" i="62"/>
  <c r="BJ527" i="62" s="1"/>
  <c r="BQ527" i="62"/>
  <c r="BI527" i="62" s="1"/>
  <c r="BP527" i="62"/>
  <c r="BH527" i="62" s="1"/>
  <c r="BO527" i="62"/>
  <c r="BG527" i="62" s="1"/>
  <c r="BK527" i="62"/>
  <c r="BC527" i="62" s="1"/>
  <c r="FK526" i="62"/>
  <c r="FM526" i="62" s="1"/>
  <c r="FG526" i="62"/>
  <c r="FE526" i="62"/>
  <c r="FD526" i="62"/>
  <c r="FC526" i="62"/>
  <c r="FB526" i="62"/>
  <c r="FA526" i="62"/>
  <c r="ER526" i="62"/>
  <c r="EQ526" i="62"/>
  <c r="EP526" i="62"/>
  <c r="EO526" i="62"/>
  <c r="EN526" i="62"/>
  <c r="EE526" i="62"/>
  <c r="ED526" i="62"/>
  <c r="EC526" i="62"/>
  <c r="EB526" i="62"/>
  <c r="EA526" i="62"/>
  <c r="DZ526" i="62"/>
  <c r="DY526" i="62"/>
  <c r="DX526" i="62"/>
  <c r="CM526" i="62"/>
  <c r="CL526" i="62"/>
  <c r="CK526" i="62"/>
  <c r="CJ526" i="62"/>
  <c r="CD526" i="62"/>
  <c r="BN526" i="62" s="1"/>
  <c r="BF526" i="62" s="1"/>
  <c r="CC526" i="62"/>
  <c r="BM526" i="62" s="1"/>
  <c r="BE526" i="62" s="1"/>
  <c r="CB526" i="62"/>
  <c r="BL526" i="62" s="1"/>
  <c r="BD526" i="62" s="1"/>
  <c r="BR526" i="62"/>
  <c r="BJ526" i="62" s="1"/>
  <c r="BQ526" i="62"/>
  <c r="BI526" i="62" s="1"/>
  <c r="BP526" i="62"/>
  <c r="BH526" i="62" s="1"/>
  <c r="BO526" i="62"/>
  <c r="BG526" i="62" s="1"/>
  <c r="BK526" i="62"/>
  <c r="BC526" i="62" s="1"/>
  <c r="FK525" i="62"/>
  <c r="FM525" i="62" s="1"/>
  <c r="FG525" i="62"/>
  <c r="FE525" i="62"/>
  <c r="FD525" i="62"/>
  <c r="FC525" i="62"/>
  <c r="FB525" i="62"/>
  <c r="FA525" i="62"/>
  <c r="ER525" i="62"/>
  <c r="EQ525" i="62"/>
  <c r="EP525" i="62"/>
  <c r="EO525" i="62"/>
  <c r="EN525" i="62"/>
  <c r="EE525" i="62"/>
  <c r="ED525" i="62"/>
  <c r="EC525" i="62"/>
  <c r="EB525" i="62"/>
  <c r="EA525" i="62"/>
  <c r="DZ525" i="62"/>
  <c r="DY525" i="62"/>
  <c r="DX525" i="62"/>
  <c r="CM525" i="62"/>
  <c r="CL525" i="62"/>
  <c r="CK525" i="62"/>
  <c r="CJ525" i="62"/>
  <c r="CD525" i="62"/>
  <c r="BN525" i="62" s="1"/>
  <c r="BF525" i="62" s="1"/>
  <c r="CC525" i="62"/>
  <c r="BM525" i="62" s="1"/>
  <c r="BE525" i="62" s="1"/>
  <c r="CB525" i="62"/>
  <c r="BL525" i="62" s="1"/>
  <c r="BD525" i="62" s="1"/>
  <c r="BR525" i="62"/>
  <c r="BJ525" i="62" s="1"/>
  <c r="BQ525" i="62"/>
  <c r="BI525" i="62" s="1"/>
  <c r="BP525" i="62"/>
  <c r="BH525" i="62" s="1"/>
  <c r="BO525" i="62"/>
  <c r="BK525" i="62"/>
  <c r="BC525" i="62" s="1"/>
  <c r="FK524" i="62"/>
  <c r="FM524" i="62" s="1"/>
  <c r="FG524" i="62"/>
  <c r="FE524" i="62"/>
  <c r="FD524" i="62"/>
  <c r="FC524" i="62"/>
  <c r="FB524" i="62"/>
  <c r="FA524" i="62"/>
  <c r="ER524" i="62"/>
  <c r="EQ524" i="62"/>
  <c r="EP524" i="62"/>
  <c r="EO524" i="62"/>
  <c r="EN524" i="62"/>
  <c r="EE524" i="62"/>
  <c r="ED524" i="62"/>
  <c r="EC524" i="62"/>
  <c r="EB524" i="62"/>
  <c r="EA524" i="62"/>
  <c r="DZ524" i="62"/>
  <c r="DY524" i="62"/>
  <c r="DX524" i="62"/>
  <c r="CM524" i="62"/>
  <c r="CL524" i="62"/>
  <c r="CK524" i="62"/>
  <c r="CJ524" i="62"/>
  <c r="CD524" i="62"/>
  <c r="BN524" i="62" s="1"/>
  <c r="BF524" i="62" s="1"/>
  <c r="CC524" i="62"/>
  <c r="BM524" i="62" s="1"/>
  <c r="BE524" i="62" s="1"/>
  <c r="CB524" i="62"/>
  <c r="BL524" i="62" s="1"/>
  <c r="BD524" i="62" s="1"/>
  <c r="BR524" i="62"/>
  <c r="BJ524" i="62" s="1"/>
  <c r="BQ524" i="62"/>
  <c r="BI524" i="62" s="1"/>
  <c r="BP524" i="62"/>
  <c r="BH524" i="62" s="1"/>
  <c r="BO524" i="62"/>
  <c r="BG524" i="62" s="1"/>
  <c r="BK524" i="62"/>
  <c r="BC524" i="62" s="1"/>
  <c r="FK523" i="62"/>
  <c r="FM523" i="62" s="1"/>
  <c r="FG523" i="62"/>
  <c r="FE523" i="62"/>
  <c r="FD523" i="62"/>
  <c r="FC523" i="62"/>
  <c r="FB523" i="62"/>
  <c r="FA523" i="62"/>
  <c r="ER523" i="62"/>
  <c r="EQ523" i="62"/>
  <c r="EP523" i="62"/>
  <c r="EO523" i="62"/>
  <c r="EN523" i="62"/>
  <c r="EE523" i="62"/>
  <c r="ED523" i="62"/>
  <c r="EC523" i="62"/>
  <c r="EB523" i="62"/>
  <c r="EA523" i="62"/>
  <c r="DZ523" i="62"/>
  <c r="DY523" i="62"/>
  <c r="DX523" i="62"/>
  <c r="CM523" i="62"/>
  <c r="CL523" i="62"/>
  <c r="CK523" i="62"/>
  <c r="CJ523" i="62"/>
  <c r="CD523" i="62"/>
  <c r="BN523" i="62" s="1"/>
  <c r="BF523" i="62" s="1"/>
  <c r="CC523" i="62"/>
  <c r="BM523" i="62" s="1"/>
  <c r="BE523" i="62" s="1"/>
  <c r="CB523" i="62"/>
  <c r="BL523" i="62" s="1"/>
  <c r="BD523" i="62" s="1"/>
  <c r="BR523" i="62"/>
  <c r="BJ523" i="62" s="1"/>
  <c r="BQ523" i="62"/>
  <c r="BI523" i="62" s="1"/>
  <c r="BP523" i="62"/>
  <c r="BH523" i="62" s="1"/>
  <c r="BO523" i="62"/>
  <c r="BG523" i="62" s="1"/>
  <c r="BK523" i="62"/>
  <c r="BC523" i="62" s="1"/>
  <c r="FK522" i="62"/>
  <c r="FM522" i="62" s="1"/>
  <c r="FG522" i="62"/>
  <c r="FE522" i="62"/>
  <c r="FD522" i="62"/>
  <c r="FC522" i="62"/>
  <c r="FB522" i="62"/>
  <c r="FA522" i="62"/>
  <c r="ER522" i="62"/>
  <c r="EQ522" i="62"/>
  <c r="EP522" i="62"/>
  <c r="EO522" i="62"/>
  <c r="EN522" i="62"/>
  <c r="EE522" i="62"/>
  <c r="ED522" i="62"/>
  <c r="EC522" i="62"/>
  <c r="EB522" i="62"/>
  <c r="EA522" i="62"/>
  <c r="DZ522" i="62"/>
  <c r="DY522" i="62"/>
  <c r="DX522" i="62"/>
  <c r="CM522" i="62"/>
  <c r="CL522" i="62"/>
  <c r="CK522" i="62"/>
  <c r="CJ522" i="62"/>
  <c r="CD522" i="62"/>
  <c r="BN522" i="62" s="1"/>
  <c r="BF522" i="62" s="1"/>
  <c r="CC522" i="62"/>
  <c r="BM522" i="62" s="1"/>
  <c r="BE522" i="62" s="1"/>
  <c r="CB522" i="62"/>
  <c r="BL522" i="62" s="1"/>
  <c r="BD522" i="62" s="1"/>
  <c r="BR522" i="62"/>
  <c r="BJ522" i="62" s="1"/>
  <c r="BQ522" i="62"/>
  <c r="BI522" i="62" s="1"/>
  <c r="BP522" i="62"/>
  <c r="BH522" i="62" s="1"/>
  <c r="BO522" i="62"/>
  <c r="CV522" i="62" s="1"/>
  <c r="BK522" i="62"/>
  <c r="BC522" i="62" s="1"/>
  <c r="FK521" i="62"/>
  <c r="FM521" i="62" s="1"/>
  <c r="FG521" i="62"/>
  <c r="FE521" i="62"/>
  <c r="FD521" i="62"/>
  <c r="FC521" i="62"/>
  <c r="FB521" i="62"/>
  <c r="FA521" i="62"/>
  <c r="ER521" i="62"/>
  <c r="EQ521" i="62"/>
  <c r="EP521" i="62"/>
  <c r="EO521" i="62"/>
  <c r="EN521" i="62"/>
  <c r="EE521" i="62"/>
  <c r="ED521" i="62"/>
  <c r="EC521" i="62"/>
  <c r="EB521" i="62"/>
  <c r="EA521" i="62"/>
  <c r="DZ521" i="62"/>
  <c r="DY521" i="62"/>
  <c r="DX521" i="62"/>
  <c r="CM521" i="62"/>
  <c r="CL521" i="62"/>
  <c r="CK521" i="62"/>
  <c r="CJ521" i="62"/>
  <c r="CD521" i="62"/>
  <c r="BN521" i="62" s="1"/>
  <c r="BF521" i="62" s="1"/>
  <c r="CC521" i="62"/>
  <c r="BM521" i="62" s="1"/>
  <c r="BE521" i="62" s="1"/>
  <c r="CB521" i="62"/>
  <c r="BL521" i="62" s="1"/>
  <c r="BD521" i="62" s="1"/>
  <c r="BR521" i="62"/>
  <c r="BJ521" i="62" s="1"/>
  <c r="BQ521" i="62"/>
  <c r="BI521" i="62" s="1"/>
  <c r="BP521" i="62"/>
  <c r="BH521" i="62" s="1"/>
  <c r="BO521" i="62"/>
  <c r="BG521" i="62" s="1"/>
  <c r="BK521" i="62"/>
  <c r="BC521" i="62" s="1"/>
  <c r="FK520" i="62"/>
  <c r="FM520" i="62" s="1"/>
  <c r="FG520" i="62"/>
  <c r="FE520" i="62"/>
  <c r="FD520" i="62"/>
  <c r="FC520" i="62"/>
  <c r="FB520" i="62"/>
  <c r="FA520" i="62"/>
  <c r="ER520" i="62"/>
  <c r="EQ520" i="62"/>
  <c r="EP520" i="62"/>
  <c r="EO520" i="62"/>
  <c r="EN520" i="62"/>
  <c r="EE520" i="62"/>
  <c r="ED520" i="62"/>
  <c r="EC520" i="62"/>
  <c r="EB520" i="62"/>
  <c r="EA520" i="62"/>
  <c r="DZ520" i="62"/>
  <c r="DY520" i="62"/>
  <c r="DX520" i="62"/>
  <c r="CM520" i="62"/>
  <c r="CL520" i="62"/>
  <c r="CK520" i="62"/>
  <c r="CJ520" i="62"/>
  <c r="CD520" i="62"/>
  <c r="BN520" i="62" s="1"/>
  <c r="BF520" i="62" s="1"/>
  <c r="CC520" i="62"/>
  <c r="BM520" i="62" s="1"/>
  <c r="BE520" i="62" s="1"/>
  <c r="CB520" i="62"/>
  <c r="BL520" i="62" s="1"/>
  <c r="BD520" i="62" s="1"/>
  <c r="BR520" i="62"/>
  <c r="BJ520" i="62" s="1"/>
  <c r="BQ520" i="62"/>
  <c r="BI520" i="62" s="1"/>
  <c r="BP520" i="62"/>
  <c r="BH520" i="62" s="1"/>
  <c r="BO520" i="62"/>
  <c r="BG520" i="62" s="1"/>
  <c r="BK520" i="62"/>
  <c r="BC520" i="62" s="1"/>
  <c r="FK519" i="62"/>
  <c r="FM519" i="62" s="1"/>
  <c r="FG519" i="62"/>
  <c r="FE519" i="62"/>
  <c r="FD519" i="62"/>
  <c r="FC519" i="62"/>
  <c r="FB519" i="62"/>
  <c r="FA519" i="62"/>
  <c r="ER519" i="62"/>
  <c r="EQ519" i="62"/>
  <c r="EP519" i="62"/>
  <c r="EO519" i="62"/>
  <c r="EN519" i="62"/>
  <c r="EE519" i="62"/>
  <c r="ED519" i="62"/>
  <c r="EC519" i="62"/>
  <c r="EB519" i="62"/>
  <c r="EA519" i="62"/>
  <c r="DZ519" i="62"/>
  <c r="DY519" i="62"/>
  <c r="DX519" i="62"/>
  <c r="CM519" i="62"/>
  <c r="CL519" i="62"/>
  <c r="CK519" i="62"/>
  <c r="CJ519" i="62"/>
  <c r="CD519" i="62"/>
  <c r="BN519" i="62" s="1"/>
  <c r="BF519" i="62" s="1"/>
  <c r="CC519" i="62"/>
  <c r="BM519" i="62" s="1"/>
  <c r="BE519" i="62" s="1"/>
  <c r="CB519" i="62"/>
  <c r="BL519" i="62" s="1"/>
  <c r="BD519" i="62" s="1"/>
  <c r="BR519" i="62"/>
  <c r="BJ519" i="62" s="1"/>
  <c r="BQ519" i="62"/>
  <c r="BI519" i="62" s="1"/>
  <c r="BP519" i="62"/>
  <c r="BH519" i="62" s="1"/>
  <c r="BO519" i="62"/>
  <c r="BK519" i="62"/>
  <c r="BC519" i="62" s="1"/>
  <c r="FK518" i="62"/>
  <c r="FM518" i="62" s="1"/>
  <c r="FG518" i="62"/>
  <c r="FE518" i="62"/>
  <c r="FD518" i="62"/>
  <c r="FC518" i="62"/>
  <c r="FB518" i="62"/>
  <c r="FA518" i="62"/>
  <c r="ER518" i="62"/>
  <c r="EQ518" i="62"/>
  <c r="EP518" i="62"/>
  <c r="EO518" i="62"/>
  <c r="EN518" i="62"/>
  <c r="EE518" i="62"/>
  <c r="ED518" i="62"/>
  <c r="EC518" i="62"/>
  <c r="EB518" i="62"/>
  <c r="EA518" i="62"/>
  <c r="DZ518" i="62"/>
  <c r="DY518" i="62"/>
  <c r="DX518" i="62"/>
  <c r="CM518" i="62"/>
  <c r="CL518" i="62"/>
  <c r="CK518" i="62"/>
  <c r="CJ518" i="62"/>
  <c r="CD518" i="62"/>
  <c r="BN518" i="62" s="1"/>
  <c r="BF518" i="62" s="1"/>
  <c r="CC518" i="62"/>
  <c r="BM518" i="62" s="1"/>
  <c r="BE518" i="62" s="1"/>
  <c r="CB518" i="62"/>
  <c r="BL518" i="62" s="1"/>
  <c r="BD518" i="62" s="1"/>
  <c r="BR518" i="62"/>
  <c r="BJ518" i="62" s="1"/>
  <c r="BQ518" i="62"/>
  <c r="BI518" i="62" s="1"/>
  <c r="BP518" i="62"/>
  <c r="BH518" i="62" s="1"/>
  <c r="BO518" i="62"/>
  <c r="BG518" i="62" s="1"/>
  <c r="BK518" i="62"/>
  <c r="BC518" i="62" s="1"/>
  <c r="FK517" i="62"/>
  <c r="FM517" i="62" s="1"/>
  <c r="FG517" i="62"/>
  <c r="FE517" i="62"/>
  <c r="FD517" i="62"/>
  <c r="FC517" i="62"/>
  <c r="FB517" i="62"/>
  <c r="FA517" i="62"/>
  <c r="ER517" i="62"/>
  <c r="EQ517" i="62"/>
  <c r="EP517" i="62"/>
  <c r="EO517" i="62"/>
  <c r="EN517" i="62"/>
  <c r="EE517" i="62"/>
  <c r="ED517" i="62"/>
  <c r="EC517" i="62"/>
  <c r="EB517" i="62"/>
  <c r="EA517" i="62"/>
  <c r="DZ517" i="62"/>
  <c r="DY517" i="62"/>
  <c r="DX517" i="62"/>
  <c r="CM517" i="62"/>
  <c r="CL517" i="62"/>
  <c r="CK517" i="62"/>
  <c r="CJ517" i="62"/>
  <c r="CD517" i="62"/>
  <c r="BN517" i="62" s="1"/>
  <c r="BF517" i="62" s="1"/>
  <c r="CC517" i="62"/>
  <c r="BM517" i="62" s="1"/>
  <c r="BE517" i="62" s="1"/>
  <c r="CB517" i="62"/>
  <c r="BL517" i="62" s="1"/>
  <c r="BD517" i="62" s="1"/>
  <c r="BR517" i="62"/>
  <c r="BJ517" i="62" s="1"/>
  <c r="BQ517" i="62"/>
  <c r="BI517" i="62" s="1"/>
  <c r="BP517" i="62"/>
  <c r="BH517" i="62" s="1"/>
  <c r="BO517" i="62"/>
  <c r="BG517" i="62" s="1"/>
  <c r="BK517" i="62"/>
  <c r="BC517" i="62" s="1"/>
  <c r="FK516" i="62"/>
  <c r="FM516" i="62" s="1"/>
  <c r="FG516" i="62"/>
  <c r="FE516" i="62"/>
  <c r="FD516" i="62"/>
  <c r="FC516" i="62"/>
  <c r="FB516" i="62"/>
  <c r="FA516" i="62"/>
  <c r="ER516" i="62"/>
  <c r="EQ516" i="62"/>
  <c r="EP516" i="62"/>
  <c r="EO516" i="62"/>
  <c r="EN516" i="62"/>
  <c r="EE516" i="62"/>
  <c r="ED516" i="62"/>
  <c r="EC516" i="62"/>
  <c r="EB516" i="62"/>
  <c r="EA516" i="62"/>
  <c r="DZ516" i="62"/>
  <c r="DY516" i="62"/>
  <c r="DX516" i="62"/>
  <c r="CM516" i="62"/>
  <c r="CL516" i="62"/>
  <c r="CK516" i="62"/>
  <c r="CJ516" i="62"/>
  <c r="CD516" i="62"/>
  <c r="BN516" i="62" s="1"/>
  <c r="BF516" i="62" s="1"/>
  <c r="CC516" i="62"/>
  <c r="BM516" i="62" s="1"/>
  <c r="BE516" i="62" s="1"/>
  <c r="CB516" i="62"/>
  <c r="BL516" i="62" s="1"/>
  <c r="BD516" i="62" s="1"/>
  <c r="BR516" i="62"/>
  <c r="BJ516" i="62" s="1"/>
  <c r="BQ516" i="62"/>
  <c r="BI516" i="62" s="1"/>
  <c r="BP516" i="62"/>
  <c r="BH516" i="62" s="1"/>
  <c r="BO516" i="62"/>
  <c r="CV516" i="62" s="1"/>
  <c r="BK516" i="62"/>
  <c r="BC516" i="62" s="1"/>
  <c r="FK515" i="62"/>
  <c r="FM515" i="62" s="1"/>
  <c r="FG515" i="62"/>
  <c r="FE515" i="62"/>
  <c r="FD515" i="62"/>
  <c r="FC515" i="62"/>
  <c r="FB515" i="62"/>
  <c r="FA515" i="62"/>
  <c r="ER515" i="62"/>
  <c r="EQ515" i="62"/>
  <c r="EP515" i="62"/>
  <c r="EO515" i="62"/>
  <c r="EN515" i="62"/>
  <c r="EE515" i="62"/>
  <c r="ED515" i="62"/>
  <c r="EC515" i="62"/>
  <c r="EB515" i="62"/>
  <c r="EA515" i="62"/>
  <c r="DZ515" i="62"/>
  <c r="DY515" i="62"/>
  <c r="DX515" i="62"/>
  <c r="CM515" i="62"/>
  <c r="CL515" i="62"/>
  <c r="CK515" i="62"/>
  <c r="CJ515" i="62"/>
  <c r="CD515" i="62"/>
  <c r="BN515" i="62" s="1"/>
  <c r="BF515" i="62" s="1"/>
  <c r="CC515" i="62"/>
  <c r="BM515" i="62" s="1"/>
  <c r="BE515" i="62" s="1"/>
  <c r="CB515" i="62"/>
  <c r="BL515" i="62" s="1"/>
  <c r="BD515" i="62" s="1"/>
  <c r="BR515" i="62"/>
  <c r="BJ515" i="62" s="1"/>
  <c r="BQ515" i="62"/>
  <c r="BI515" i="62" s="1"/>
  <c r="BP515" i="62"/>
  <c r="BH515" i="62" s="1"/>
  <c r="BO515" i="62"/>
  <c r="BG515" i="62" s="1"/>
  <c r="BK515" i="62"/>
  <c r="BC515" i="62" s="1"/>
  <c r="FK514" i="62"/>
  <c r="FM514" i="62" s="1"/>
  <c r="FG514" i="62"/>
  <c r="FE514" i="62"/>
  <c r="FD514" i="62"/>
  <c r="FC514" i="62"/>
  <c r="FB514" i="62"/>
  <c r="FA514" i="62"/>
  <c r="ER514" i="62"/>
  <c r="EQ514" i="62"/>
  <c r="EP514" i="62"/>
  <c r="EO514" i="62"/>
  <c r="EN514" i="62"/>
  <c r="EE514" i="62"/>
  <c r="ED514" i="62"/>
  <c r="EC514" i="62"/>
  <c r="EB514" i="62"/>
  <c r="EA514" i="62"/>
  <c r="DZ514" i="62"/>
  <c r="DY514" i="62"/>
  <c r="DX514" i="62"/>
  <c r="CM514" i="62"/>
  <c r="CL514" i="62"/>
  <c r="CK514" i="62"/>
  <c r="CJ514" i="62"/>
  <c r="CD514" i="62"/>
  <c r="BN514" i="62" s="1"/>
  <c r="BF514" i="62" s="1"/>
  <c r="CC514" i="62"/>
  <c r="BM514" i="62" s="1"/>
  <c r="BE514" i="62" s="1"/>
  <c r="CB514" i="62"/>
  <c r="BL514" i="62" s="1"/>
  <c r="BD514" i="62" s="1"/>
  <c r="BR514" i="62"/>
  <c r="BJ514" i="62" s="1"/>
  <c r="BQ514" i="62"/>
  <c r="BI514" i="62" s="1"/>
  <c r="BP514" i="62"/>
  <c r="BH514" i="62" s="1"/>
  <c r="BO514" i="62"/>
  <c r="BG514" i="62" s="1"/>
  <c r="BK514" i="62"/>
  <c r="BC514" i="62" s="1"/>
  <c r="FK513" i="62"/>
  <c r="FM513" i="62" s="1"/>
  <c r="FG513" i="62"/>
  <c r="FE513" i="62"/>
  <c r="FD513" i="62"/>
  <c r="FC513" i="62"/>
  <c r="FB513" i="62"/>
  <c r="FA513" i="62"/>
  <c r="ER513" i="62"/>
  <c r="EQ513" i="62"/>
  <c r="EP513" i="62"/>
  <c r="EO513" i="62"/>
  <c r="EN513" i="62"/>
  <c r="EE513" i="62"/>
  <c r="ED513" i="62"/>
  <c r="EC513" i="62"/>
  <c r="EB513" i="62"/>
  <c r="EA513" i="62"/>
  <c r="DZ513" i="62"/>
  <c r="DY513" i="62"/>
  <c r="DX513" i="62"/>
  <c r="CM513" i="62"/>
  <c r="CL513" i="62"/>
  <c r="CK513" i="62"/>
  <c r="CJ513" i="62"/>
  <c r="CD513" i="62"/>
  <c r="BN513" i="62" s="1"/>
  <c r="BF513" i="62" s="1"/>
  <c r="CC513" i="62"/>
  <c r="BM513" i="62" s="1"/>
  <c r="BE513" i="62" s="1"/>
  <c r="CB513" i="62"/>
  <c r="BL513" i="62" s="1"/>
  <c r="BD513" i="62" s="1"/>
  <c r="BR513" i="62"/>
  <c r="BJ513" i="62" s="1"/>
  <c r="BQ513" i="62"/>
  <c r="BI513" i="62" s="1"/>
  <c r="BP513" i="62"/>
  <c r="BH513" i="62" s="1"/>
  <c r="BO513" i="62"/>
  <c r="BK513" i="62"/>
  <c r="BC513" i="62" s="1"/>
  <c r="FK512" i="62"/>
  <c r="FM512" i="62" s="1"/>
  <c r="FG512" i="62"/>
  <c r="FE512" i="62"/>
  <c r="FD512" i="62"/>
  <c r="FC512" i="62"/>
  <c r="FB512" i="62"/>
  <c r="FA512" i="62"/>
  <c r="ER512" i="62"/>
  <c r="EQ512" i="62"/>
  <c r="EP512" i="62"/>
  <c r="EO512" i="62"/>
  <c r="EN512" i="62"/>
  <c r="EE512" i="62"/>
  <c r="ED512" i="62"/>
  <c r="EC512" i="62"/>
  <c r="EB512" i="62"/>
  <c r="EA512" i="62"/>
  <c r="DZ512" i="62"/>
  <c r="DY512" i="62"/>
  <c r="DX512" i="62"/>
  <c r="CM512" i="62"/>
  <c r="CL512" i="62"/>
  <c r="CK512" i="62"/>
  <c r="CJ512" i="62"/>
  <c r="CD512" i="62"/>
  <c r="BN512" i="62" s="1"/>
  <c r="BF512" i="62" s="1"/>
  <c r="CC512" i="62"/>
  <c r="BM512" i="62" s="1"/>
  <c r="BE512" i="62" s="1"/>
  <c r="CB512" i="62"/>
  <c r="BL512" i="62" s="1"/>
  <c r="BD512" i="62" s="1"/>
  <c r="BR512" i="62"/>
  <c r="BJ512" i="62" s="1"/>
  <c r="BQ512" i="62"/>
  <c r="BI512" i="62" s="1"/>
  <c r="BP512" i="62"/>
  <c r="BH512" i="62" s="1"/>
  <c r="BO512" i="62"/>
  <c r="BG512" i="62" s="1"/>
  <c r="BK512" i="62"/>
  <c r="BC512" i="62" s="1"/>
  <c r="FK511" i="62"/>
  <c r="FM511" i="62" s="1"/>
  <c r="FG511" i="62"/>
  <c r="FE511" i="62"/>
  <c r="FD511" i="62"/>
  <c r="FC511" i="62"/>
  <c r="FB511" i="62"/>
  <c r="FA511" i="62"/>
  <c r="ER511" i="62"/>
  <c r="EQ511" i="62"/>
  <c r="EP511" i="62"/>
  <c r="EO511" i="62"/>
  <c r="EN511" i="62"/>
  <c r="EE511" i="62"/>
  <c r="ED511" i="62"/>
  <c r="EC511" i="62"/>
  <c r="EB511" i="62"/>
  <c r="EA511" i="62"/>
  <c r="DZ511" i="62"/>
  <c r="DY511" i="62"/>
  <c r="DX511" i="62"/>
  <c r="CM511" i="62"/>
  <c r="CL511" i="62"/>
  <c r="CK511" i="62"/>
  <c r="CJ511" i="62"/>
  <c r="CD511" i="62"/>
  <c r="BN511" i="62" s="1"/>
  <c r="BF511" i="62" s="1"/>
  <c r="CC511" i="62"/>
  <c r="BM511" i="62" s="1"/>
  <c r="BE511" i="62" s="1"/>
  <c r="CB511" i="62"/>
  <c r="BL511" i="62" s="1"/>
  <c r="BD511" i="62" s="1"/>
  <c r="BR511" i="62"/>
  <c r="BJ511" i="62" s="1"/>
  <c r="BQ511" i="62"/>
  <c r="BI511" i="62" s="1"/>
  <c r="BP511" i="62"/>
  <c r="BH511" i="62" s="1"/>
  <c r="BO511" i="62"/>
  <c r="BG511" i="62" s="1"/>
  <c r="BK511" i="62"/>
  <c r="BC511" i="62" s="1"/>
  <c r="FK510" i="62"/>
  <c r="FM510" i="62" s="1"/>
  <c r="FG510" i="62"/>
  <c r="FE510" i="62"/>
  <c r="FD510" i="62"/>
  <c r="FC510" i="62"/>
  <c r="FB510" i="62"/>
  <c r="FA510" i="62"/>
  <c r="ER510" i="62"/>
  <c r="EQ510" i="62"/>
  <c r="EP510" i="62"/>
  <c r="EO510" i="62"/>
  <c r="EN510" i="62"/>
  <c r="EE510" i="62"/>
  <c r="ED510" i="62"/>
  <c r="EC510" i="62"/>
  <c r="EB510" i="62"/>
  <c r="EA510" i="62"/>
  <c r="DZ510" i="62"/>
  <c r="DY510" i="62"/>
  <c r="DX510" i="62"/>
  <c r="CM510" i="62"/>
  <c r="CL510" i="62"/>
  <c r="CK510" i="62"/>
  <c r="CJ510" i="62"/>
  <c r="CD510" i="62"/>
  <c r="BN510" i="62" s="1"/>
  <c r="BF510" i="62" s="1"/>
  <c r="CC510" i="62"/>
  <c r="BM510" i="62" s="1"/>
  <c r="BE510" i="62" s="1"/>
  <c r="CB510" i="62"/>
  <c r="BL510" i="62" s="1"/>
  <c r="BD510" i="62" s="1"/>
  <c r="BR510" i="62"/>
  <c r="BJ510" i="62" s="1"/>
  <c r="BQ510" i="62"/>
  <c r="BI510" i="62" s="1"/>
  <c r="BP510" i="62"/>
  <c r="BH510" i="62" s="1"/>
  <c r="BO510" i="62"/>
  <c r="CV510" i="62" s="1"/>
  <c r="BK510" i="62"/>
  <c r="BC510" i="62" s="1"/>
  <c r="FK509" i="62"/>
  <c r="FM509" i="62" s="1"/>
  <c r="FG509" i="62"/>
  <c r="FE509" i="62"/>
  <c r="FD509" i="62"/>
  <c r="FC509" i="62"/>
  <c r="FB509" i="62"/>
  <c r="FA509" i="62"/>
  <c r="ER509" i="62"/>
  <c r="EQ509" i="62"/>
  <c r="EP509" i="62"/>
  <c r="EO509" i="62"/>
  <c r="EN509" i="62"/>
  <c r="EE509" i="62"/>
  <c r="ED509" i="62"/>
  <c r="EC509" i="62"/>
  <c r="EB509" i="62"/>
  <c r="EA509" i="62"/>
  <c r="DZ509" i="62"/>
  <c r="DY509" i="62"/>
  <c r="DX509" i="62"/>
  <c r="CM509" i="62"/>
  <c r="CL509" i="62"/>
  <c r="CK509" i="62"/>
  <c r="CJ509" i="62"/>
  <c r="CD509" i="62"/>
  <c r="BN509" i="62" s="1"/>
  <c r="BF509" i="62" s="1"/>
  <c r="CC509" i="62"/>
  <c r="BM509" i="62" s="1"/>
  <c r="BE509" i="62" s="1"/>
  <c r="CB509" i="62"/>
  <c r="BL509" i="62" s="1"/>
  <c r="BD509" i="62" s="1"/>
  <c r="BR509" i="62"/>
  <c r="BJ509" i="62" s="1"/>
  <c r="BQ509" i="62"/>
  <c r="BI509" i="62" s="1"/>
  <c r="BP509" i="62"/>
  <c r="BH509" i="62" s="1"/>
  <c r="BO509" i="62"/>
  <c r="BG509" i="62" s="1"/>
  <c r="BK509" i="62"/>
  <c r="BC509" i="62" s="1"/>
  <c r="FK508" i="62"/>
  <c r="FM508" i="62" s="1"/>
  <c r="FG508" i="62"/>
  <c r="FE508" i="62"/>
  <c r="FD508" i="62"/>
  <c r="FC508" i="62"/>
  <c r="FB508" i="62"/>
  <c r="FA508" i="62"/>
  <c r="ER508" i="62"/>
  <c r="EQ508" i="62"/>
  <c r="EP508" i="62"/>
  <c r="EO508" i="62"/>
  <c r="EN508" i="62"/>
  <c r="EE508" i="62"/>
  <c r="ED508" i="62"/>
  <c r="EC508" i="62"/>
  <c r="EB508" i="62"/>
  <c r="EA508" i="62"/>
  <c r="DZ508" i="62"/>
  <c r="DY508" i="62"/>
  <c r="DX508" i="62"/>
  <c r="CM508" i="62"/>
  <c r="CL508" i="62"/>
  <c r="CK508" i="62"/>
  <c r="CJ508" i="62"/>
  <c r="CD508" i="62"/>
  <c r="BN508" i="62" s="1"/>
  <c r="BF508" i="62" s="1"/>
  <c r="CC508" i="62"/>
  <c r="BM508" i="62" s="1"/>
  <c r="BE508" i="62" s="1"/>
  <c r="CB508" i="62"/>
  <c r="BL508" i="62" s="1"/>
  <c r="BD508" i="62" s="1"/>
  <c r="BR508" i="62"/>
  <c r="BJ508" i="62" s="1"/>
  <c r="BQ508" i="62"/>
  <c r="BI508" i="62" s="1"/>
  <c r="BP508" i="62"/>
  <c r="BH508" i="62" s="1"/>
  <c r="BO508" i="62"/>
  <c r="BG508" i="62" s="1"/>
  <c r="BK508" i="62"/>
  <c r="BC508" i="62" s="1"/>
  <c r="FK507" i="62"/>
  <c r="FM507" i="62" s="1"/>
  <c r="FG507" i="62"/>
  <c r="FE507" i="62"/>
  <c r="FD507" i="62"/>
  <c r="FC507" i="62"/>
  <c r="FB507" i="62"/>
  <c r="FA507" i="62"/>
  <c r="ER507" i="62"/>
  <c r="EQ507" i="62"/>
  <c r="EP507" i="62"/>
  <c r="EO507" i="62"/>
  <c r="EN507" i="62"/>
  <c r="EE507" i="62"/>
  <c r="ED507" i="62"/>
  <c r="EC507" i="62"/>
  <c r="EB507" i="62"/>
  <c r="EA507" i="62"/>
  <c r="DZ507" i="62"/>
  <c r="DY507" i="62"/>
  <c r="DX507" i="62"/>
  <c r="CM507" i="62"/>
  <c r="CL507" i="62"/>
  <c r="CK507" i="62"/>
  <c r="CJ507" i="62"/>
  <c r="CD507" i="62"/>
  <c r="BN507" i="62" s="1"/>
  <c r="BF507" i="62" s="1"/>
  <c r="CC507" i="62"/>
  <c r="BM507" i="62" s="1"/>
  <c r="BE507" i="62" s="1"/>
  <c r="CB507" i="62"/>
  <c r="BL507" i="62" s="1"/>
  <c r="BD507" i="62" s="1"/>
  <c r="BR507" i="62"/>
  <c r="BJ507" i="62" s="1"/>
  <c r="BQ507" i="62"/>
  <c r="BI507" i="62" s="1"/>
  <c r="BP507" i="62"/>
  <c r="BH507" i="62" s="1"/>
  <c r="BO507" i="62"/>
  <c r="BG507" i="62" s="1"/>
  <c r="BK507" i="62"/>
  <c r="BC507" i="62" s="1"/>
  <c r="FK506" i="62"/>
  <c r="FM506" i="62" s="1"/>
  <c r="FG506" i="62"/>
  <c r="FE506" i="62"/>
  <c r="FD506" i="62"/>
  <c r="FC506" i="62"/>
  <c r="FB506" i="62"/>
  <c r="FA506" i="62"/>
  <c r="ER506" i="62"/>
  <c r="EQ506" i="62"/>
  <c r="EP506" i="62"/>
  <c r="EO506" i="62"/>
  <c r="EN506" i="62"/>
  <c r="EE506" i="62"/>
  <c r="ED506" i="62"/>
  <c r="EC506" i="62"/>
  <c r="EB506" i="62"/>
  <c r="EA506" i="62"/>
  <c r="DZ506" i="62"/>
  <c r="DY506" i="62"/>
  <c r="DX506" i="62"/>
  <c r="CM506" i="62"/>
  <c r="CL506" i="62"/>
  <c r="CK506" i="62"/>
  <c r="CJ506" i="62"/>
  <c r="CD506" i="62"/>
  <c r="BN506" i="62" s="1"/>
  <c r="BF506" i="62" s="1"/>
  <c r="CC506" i="62"/>
  <c r="BM506" i="62" s="1"/>
  <c r="BE506" i="62" s="1"/>
  <c r="CB506" i="62"/>
  <c r="BL506" i="62" s="1"/>
  <c r="BD506" i="62" s="1"/>
  <c r="BR506" i="62"/>
  <c r="BJ506" i="62" s="1"/>
  <c r="BQ506" i="62"/>
  <c r="BI506" i="62" s="1"/>
  <c r="BP506" i="62"/>
  <c r="BH506" i="62" s="1"/>
  <c r="BO506" i="62"/>
  <c r="BG506" i="62" s="1"/>
  <c r="BK506" i="62"/>
  <c r="BC506" i="62" s="1"/>
  <c r="FK505" i="62"/>
  <c r="FM505" i="62" s="1"/>
  <c r="FG505" i="62"/>
  <c r="FE505" i="62"/>
  <c r="FD505" i="62"/>
  <c r="FC505" i="62"/>
  <c r="FB505" i="62"/>
  <c r="FA505" i="62"/>
  <c r="ER505" i="62"/>
  <c r="EQ505" i="62"/>
  <c r="EP505" i="62"/>
  <c r="EO505" i="62"/>
  <c r="EN505" i="62"/>
  <c r="EE505" i="62"/>
  <c r="ED505" i="62"/>
  <c r="EC505" i="62"/>
  <c r="EB505" i="62"/>
  <c r="EA505" i="62"/>
  <c r="DZ505" i="62"/>
  <c r="DY505" i="62"/>
  <c r="DX505" i="62"/>
  <c r="CM505" i="62"/>
  <c r="CL505" i="62"/>
  <c r="CK505" i="62"/>
  <c r="CJ505" i="62"/>
  <c r="CD505" i="62"/>
  <c r="BN505" i="62" s="1"/>
  <c r="BF505" i="62" s="1"/>
  <c r="CC505" i="62"/>
  <c r="BM505" i="62" s="1"/>
  <c r="BE505" i="62" s="1"/>
  <c r="CB505" i="62"/>
  <c r="BL505" i="62" s="1"/>
  <c r="BD505" i="62" s="1"/>
  <c r="BR505" i="62"/>
  <c r="BJ505" i="62" s="1"/>
  <c r="BQ505" i="62"/>
  <c r="BI505" i="62" s="1"/>
  <c r="BP505" i="62"/>
  <c r="BH505" i="62" s="1"/>
  <c r="BO505" i="62"/>
  <c r="BG505" i="62" s="1"/>
  <c r="BK505" i="62"/>
  <c r="BC505" i="62" s="1"/>
  <c r="FK504" i="62"/>
  <c r="FM504" i="62" s="1"/>
  <c r="FG504" i="62"/>
  <c r="FE504" i="62"/>
  <c r="FD504" i="62"/>
  <c r="FC504" i="62"/>
  <c r="FB504" i="62"/>
  <c r="FA504" i="62"/>
  <c r="ER504" i="62"/>
  <c r="EQ504" i="62"/>
  <c r="EP504" i="62"/>
  <c r="EO504" i="62"/>
  <c r="EN504" i="62"/>
  <c r="EE504" i="62"/>
  <c r="ED504" i="62"/>
  <c r="EC504" i="62"/>
  <c r="EB504" i="62"/>
  <c r="EA504" i="62"/>
  <c r="DZ504" i="62"/>
  <c r="DY504" i="62"/>
  <c r="DX504" i="62"/>
  <c r="CM504" i="62"/>
  <c r="CL504" i="62"/>
  <c r="CK504" i="62"/>
  <c r="CJ504" i="62"/>
  <c r="CD504" i="62"/>
  <c r="BN504" i="62" s="1"/>
  <c r="BF504" i="62" s="1"/>
  <c r="CC504" i="62"/>
  <c r="BM504" i="62" s="1"/>
  <c r="BE504" i="62" s="1"/>
  <c r="CB504" i="62"/>
  <c r="BL504" i="62" s="1"/>
  <c r="BD504" i="62" s="1"/>
  <c r="BR504" i="62"/>
  <c r="BJ504" i="62" s="1"/>
  <c r="BQ504" i="62"/>
  <c r="BI504" i="62" s="1"/>
  <c r="BP504" i="62"/>
  <c r="BH504" i="62" s="1"/>
  <c r="BO504" i="62"/>
  <c r="CV504" i="62" s="1"/>
  <c r="BK504" i="62"/>
  <c r="BC504" i="62" s="1"/>
  <c r="FK503" i="62"/>
  <c r="FM503" i="62" s="1"/>
  <c r="FG503" i="62"/>
  <c r="FE503" i="62"/>
  <c r="FD503" i="62"/>
  <c r="FC503" i="62"/>
  <c r="FB503" i="62"/>
  <c r="FA503" i="62"/>
  <c r="ER503" i="62"/>
  <c r="EQ503" i="62"/>
  <c r="EP503" i="62"/>
  <c r="EO503" i="62"/>
  <c r="EN503" i="62"/>
  <c r="EE503" i="62"/>
  <c r="ED503" i="62"/>
  <c r="EC503" i="62"/>
  <c r="EB503" i="62"/>
  <c r="EA503" i="62"/>
  <c r="DZ503" i="62"/>
  <c r="DY503" i="62"/>
  <c r="DX503" i="62"/>
  <c r="CM503" i="62"/>
  <c r="CL503" i="62"/>
  <c r="CK503" i="62"/>
  <c r="CJ503" i="62"/>
  <c r="CD503" i="62"/>
  <c r="BN503" i="62" s="1"/>
  <c r="BF503" i="62" s="1"/>
  <c r="CC503" i="62"/>
  <c r="BM503" i="62" s="1"/>
  <c r="BE503" i="62" s="1"/>
  <c r="CB503" i="62"/>
  <c r="BL503" i="62" s="1"/>
  <c r="BD503" i="62" s="1"/>
  <c r="BR503" i="62"/>
  <c r="BJ503" i="62" s="1"/>
  <c r="BQ503" i="62"/>
  <c r="BI503" i="62" s="1"/>
  <c r="BP503" i="62"/>
  <c r="BH503" i="62" s="1"/>
  <c r="BO503" i="62"/>
  <c r="BG503" i="62" s="1"/>
  <c r="BK503" i="62"/>
  <c r="BC503" i="62" s="1"/>
  <c r="FK502" i="62"/>
  <c r="FM502" i="62" s="1"/>
  <c r="FG502" i="62"/>
  <c r="FE502" i="62"/>
  <c r="FD502" i="62"/>
  <c r="FC502" i="62"/>
  <c r="FB502" i="62"/>
  <c r="FA502" i="62"/>
  <c r="ER502" i="62"/>
  <c r="EQ502" i="62"/>
  <c r="EP502" i="62"/>
  <c r="EO502" i="62"/>
  <c r="EN502" i="62"/>
  <c r="EE502" i="62"/>
  <c r="ED502" i="62"/>
  <c r="EC502" i="62"/>
  <c r="EB502" i="62"/>
  <c r="EA502" i="62"/>
  <c r="DZ502" i="62"/>
  <c r="DY502" i="62"/>
  <c r="DX502" i="62"/>
  <c r="CM502" i="62"/>
  <c r="CL502" i="62"/>
  <c r="CK502" i="62"/>
  <c r="CJ502" i="62"/>
  <c r="CD502" i="62"/>
  <c r="BN502" i="62" s="1"/>
  <c r="BF502" i="62" s="1"/>
  <c r="CC502" i="62"/>
  <c r="BM502" i="62" s="1"/>
  <c r="BE502" i="62" s="1"/>
  <c r="CB502" i="62"/>
  <c r="BL502" i="62" s="1"/>
  <c r="BD502" i="62" s="1"/>
  <c r="BR502" i="62"/>
  <c r="BJ502" i="62" s="1"/>
  <c r="BQ502" i="62"/>
  <c r="BI502" i="62" s="1"/>
  <c r="BP502" i="62"/>
  <c r="BH502" i="62" s="1"/>
  <c r="BO502" i="62"/>
  <c r="BG502" i="62" s="1"/>
  <c r="BK502" i="62"/>
  <c r="BC502" i="62" s="1"/>
  <c r="FK501" i="62"/>
  <c r="FM501" i="62" s="1"/>
  <c r="FG501" i="62"/>
  <c r="FE501" i="62"/>
  <c r="FD501" i="62"/>
  <c r="FC501" i="62"/>
  <c r="FB501" i="62"/>
  <c r="FA501" i="62"/>
  <c r="ER501" i="62"/>
  <c r="EQ501" i="62"/>
  <c r="EP501" i="62"/>
  <c r="EO501" i="62"/>
  <c r="EN501" i="62"/>
  <c r="EE501" i="62"/>
  <c r="ED501" i="62"/>
  <c r="EC501" i="62"/>
  <c r="EB501" i="62"/>
  <c r="EA501" i="62"/>
  <c r="DZ501" i="62"/>
  <c r="DY501" i="62"/>
  <c r="DX501" i="62"/>
  <c r="CM501" i="62"/>
  <c r="CL501" i="62"/>
  <c r="CK501" i="62"/>
  <c r="CJ501" i="62"/>
  <c r="CD501" i="62"/>
  <c r="BN501" i="62" s="1"/>
  <c r="BF501" i="62" s="1"/>
  <c r="CC501" i="62"/>
  <c r="BM501" i="62" s="1"/>
  <c r="BE501" i="62" s="1"/>
  <c r="CB501" i="62"/>
  <c r="BL501" i="62" s="1"/>
  <c r="BD501" i="62" s="1"/>
  <c r="BR501" i="62"/>
  <c r="BJ501" i="62" s="1"/>
  <c r="BQ501" i="62"/>
  <c r="BI501" i="62" s="1"/>
  <c r="BP501" i="62"/>
  <c r="BH501" i="62" s="1"/>
  <c r="BO501" i="62"/>
  <c r="BG501" i="62" s="1"/>
  <c r="BK501" i="62"/>
  <c r="BC501" i="62" s="1"/>
  <c r="FK500" i="62"/>
  <c r="FM500" i="62" s="1"/>
  <c r="FG500" i="62"/>
  <c r="FE500" i="62"/>
  <c r="FD500" i="62"/>
  <c r="FC500" i="62"/>
  <c r="FB500" i="62"/>
  <c r="FA500" i="62"/>
  <c r="ER500" i="62"/>
  <c r="EQ500" i="62"/>
  <c r="EP500" i="62"/>
  <c r="EO500" i="62"/>
  <c r="EN500" i="62"/>
  <c r="EE500" i="62"/>
  <c r="ED500" i="62"/>
  <c r="EC500" i="62"/>
  <c r="EB500" i="62"/>
  <c r="EA500" i="62"/>
  <c r="DZ500" i="62"/>
  <c r="DY500" i="62"/>
  <c r="DX500" i="62"/>
  <c r="CM500" i="62"/>
  <c r="CL500" i="62"/>
  <c r="CK500" i="62"/>
  <c r="CJ500" i="62"/>
  <c r="CD500" i="62"/>
  <c r="BN500" i="62" s="1"/>
  <c r="BF500" i="62" s="1"/>
  <c r="CC500" i="62"/>
  <c r="BM500" i="62" s="1"/>
  <c r="BE500" i="62" s="1"/>
  <c r="CB500" i="62"/>
  <c r="BL500" i="62" s="1"/>
  <c r="BD500" i="62" s="1"/>
  <c r="BR500" i="62"/>
  <c r="BJ500" i="62" s="1"/>
  <c r="BQ500" i="62"/>
  <c r="BI500" i="62" s="1"/>
  <c r="BP500" i="62"/>
  <c r="BH500" i="62" s="1"/>
  <c r="BO500" i="62"/>
  <c r="BG500" i="62" s="1"/>
  <c r="BK500" i="62"/>
  <c r="BC500" i="62" s="1"/>
  <c r="FK499" i="62"/>
  <c r="FM499" i="62" s="1"/>
  <c r="FG499" i="62"/>
  <c r="FE499" i="62"/>
  <c r="FD499" i="62"/>
  <c r="FC499" i="62"/>
  <c r="FB499" i="62"/>
  <c r="FA499" i="62"/>
  <c r="ER499" i="62"/>
  <c r="EQ499" i="62"/>
  <c r="EP499" i="62"/>
  <c r="EO499" i="62"/>
  <c r="EN499" i="62"/>
  <c r="EE499" i="62"/>
  <c r="ED499" i="62"/>
  <c r="EC499" i="62"/>
  <c r="EB499" i="62"/>
  <c r="EA499" i="62"/>
  <c r="DZ499" i="62"/>
  <c r="DY499" i="62"/>
  <c r="DX499" i="62"/>
  <c r="CM499" i="62"/>
  <c r="CL499" i="62"/>
  <c r="CK499" i="62"/>
  <c r="CJ499" i="62"/>
  <c r="CD499" i="62"/>
  <c r="BN499" i="62" s="1"/>
  <c r="BF499" i="62" s="1"/>
  <c r="CC499" i="62"/>
  <c r="BM499" i="62" s="1"/>
  <c r="BE499" i="62" s="1"/>
  <c r="CB499" i="62"/>
  <c r="BL499" i="62" s="1"/>
  <c r="BD499" i="62" s="1"/>
  <c r="BR499" i="62"/>
  <c r="BJ499" i="62" s="1"/>
  <c r="BQ499" i="62"/>
  <c r="BI499" i="62" s="1"/>
  <c r="BP499" i="62"/>
  <c r="BH499" i="62" s="1"/>
  <c r="BO499" i="62"/>
  <c r="BG499" i="62" s="1"/>
  <c r="BK499" i="62"/>
  <c r="BC499" i="62" s="1"/>
  <c r="FK498" i="62"/>
  <c r="FM498" i="62" s="1"/>
  <c r="FG498" i="62"/>
  <c r="FE498" i="62"/>
  <c r="FD498" i="62"/>
  <c r="FC498" i="62"/>
  <c r="FB498" i="62"/>
  <c r="FA498" i="62"/>
  <c r="ER498" i="62"/>
  <c r="EQ498" i="62"/>
  <c r="EP498" i="62"/>
  <c r="EO498" i="62"/>
  <c r="EN498" i="62"/>
  <c r="EE498" i="62"/>
  <c r="ED498" i="62"/>
  <c r="EC498" i="62"/>
  <c r="EB498" i="62"/>
  <c r="EA498" i="62"/>
  <c r="DZ498" i="62"/>
  <c r="DY498" i="62"/>
  <c r="DX498" i="62"/>
  <c r="CM498" i="62"/>
  <c r="CL498" i="62"/>
  <c r="CK498" i="62"/>
  <c r="CJ498" i="62"/>
  <c r="CD498" i="62"/>
  <c r="BN498" i="62" s="1"/>
  <c r="BF498" i="62" s="1"/>
  <c r="CC498" i="62"/>
  <c r="BM498" i="62" s="1"/>
  <c r="BE498" i="62" s="1"/>
  <c r="CB498" i="62"/>
  <c r="BL498" i="62" s="1"/>
  <c r="BD498" i="62" s="1"/>
  <c r="BR498" i="62"/>
  <c r="BJ498" i="62" s="1"/>
  <c r="BQ498" i="62"/>
  <c r="BI498" i="62" s="1"/>
  <c r="BP498" i="62"/>
  <c r="BH498" i="62" s="1"/>
  <c r="BO498" i="62"/>
  <c r="CV498" i="62" s="1"/>
  <c r="BK498" i="62"/>
  <c r="BC498" i="62" s="1"/>
  <c r="FM497" i="62"/>
  <c r="FK497" i="62"/>
  <c r="FG497" i="62"/>
  <c r="FE497" i="62"/>
  <c r="FD497" i="62"/>
  <c r="FC497" i="62"/>
  <c r="FB497" i="62"/>
  <c r="FA497" i="62"/>
  <c r="ER497" i="62"/>
  <c r="EQ497" i="62"/>
  <c r="EP497" i="62"/>
  <c r="EO497" i="62"/>
  <c r="EN497" i="62"/>
  <c r="EE497" i="62"/>
  <c r="ED497" i="62"/>
  <c r="EC497" i="62"/>
  <c r="EB497" i="62"/>
  <c r="EA497" i="62"/>
  <c r="DZ497" i="62"/>
  <c r="DY497" i="62"/>
  <c r="DX497" i="62"/>
  <c r="CM497" i="62"/>
  <c r="CL497" i="62"/>
  <c r="CK497" i="62"/>
  <c r="CJ497" i="62"/>
  <c r="CD497" i="62"/>
  <c r="BN497" i="62" s="1"/>
  <c r="BF497" i="62" s="1"/>
  <c r="CC497" i="62"/>
  <c r="BM497" i="62" s="1"/>
  <c r="BE497" i="62" s="1"/>
  <c r="CB497" i="62"/>
  <c r="BL497" i="62" s="1"/>
  <c r="BD497" i="62" s="1"/>
  <c r="BR497" i="62"/>
  <c r="BJ497" i="62" s="1"/>
  <c r="BQ497" i="62"/>
  <c r="BI497" i="62" s="1"/>
  <c r="BP497" i="62"/>
  <c r="BH497" i="62" s="1"/>
  <c r="BO497" i="62"/>
  <c r="BG497" i="62" s="1"/>
  <c r="BK497" i="62"/>
  <c r="BC497" i="62" s="1"/>
  <c r="FK496" i="62"/>
  <c r="FM496" i="62" s="1"/>
  <c r="FG496" i="62"/>
  <c r="FE496" i="62"/>
  <c r="FD496" i="62"/>
  <c r="FC496" i="62"/>
  <c r="FB496" i="62"/>
  <c r="FA496" i="62"/>
  <c r="ER496" i="62"/>
  <c r="EQ496" i="62"/>
  <c r="EP496" i="62"/>
  <c r="EO496" i="62"/>
  <c r="EN496" i="62"/>
  <c r="EE496" i="62"/>
  <c r="ED496" i="62"/>
  <c r="EC496" i="62"/>
  <c r="EB496" i="62"/>
  <c r="EA496" i="62"/>
  <c r="DZ496" i="62"/>
  <c r="DY496" i="62"/>
  <c r="DX496" i="62"/>
  <c r="CM496" i="62"/>
  <c r="CL496" i="62"/>
  <c r="CK496" i="62"/>
  <c r="CJ496" i="62"/>
  <c r="CD496" i="62"/>
  <c r="BN496" i="62" s="1"/>
  <c r="BF496" i="62" s="1"/>
  <c r="CC496" i="62"/>
  <c r="BM496" i="62" s="1"/>
  <c r="BE496" i="62" s="1"/>
  <c r="CB496" i="62"/>
  <c r="BL496" i="62" s="1"/>
  <c r="BD496" i="62" s="1"/>
  <c r="BR496" i="62"/>
  <c r="BJ496" i="62" s="1"/>
  <c r="BQ496" i="62"/>
  <c r="BI496" i="62" s="1"/>
  <c r="BP496" i="62"/>
  <c r="BH496" i="62" s="1"/>
  <c r="BO496" i="62"/>
  <c r="BG496" i="62" s="1"/>
  <c r="BK496" i="62"/>
  <c r="BC496" i="62" s="1"/>
  <c r="FK495" i="62"/>
  <c r="FM495" i="62" s="1"/>
  <c r="FG495" i="62"/>
  <c r="FE495" i="62"/>
  <c r="FD495" i="62"/>
  <c r="FC495" i="62"/>
  <c r="FB495" i="62"/>
  <c r="FA495" i="62"/>
  <c r="ER495" i="62"/>
  <c r="EQ495" i="62"/>
  <c r="EP495" i="62"/>
  <c r="EO495" i="62"/>
  <c r="EN495" i="62"/>
  <c r="EE495" i="62"/>
  <c r="ED495" i="62"/>
  <c r="EC495" i="62"/>
  <c r="EB495" i="62"/>
  <c r="EA495" i="62"/>
  <c r="DZ495" i="62"/>
  <c r="DY495" i="62"/>
  <c r="DX495" i="62"/>
  <c r="CM495" i="62"/>
  <c r="CL495" i="62"/>
  <c r="CK495" i="62"/>
  <c r="CJ495" i="62"/>
  <c r="CD495" i="62"/>
  <c r="BN495" i="62" s="1"/>
  <c r="BF495" i="62" s="1"/>
  <c r="CC495" i="62"/>
  <c r="BM495" i="62" s="1"/>
  <c r="BE495" i="62" s="1"/>
  <c r="CB495" i="62"/>
  <c r="BL495" i="62" s="1"/>
  <c r="BD495" i="62" s="1"/>
  <c r="BR495" i="62"/>
  <c r="BJ495" i="62" s="1"/>
  <c r="BQ495" i="62"/>
  <c r="BI495" i="62" s="1"/>
  <c r="BP495" i="62"/>
  <c r="BH495" i="62" s="1"/>
  <c r="BO495" i="62"/>
  <c r="BG495" i="62" s="1"/>
  <c r="BK495" i="62"/>
  <c r="BC495" i="62" s="1"/>
  <c r="FK494" i="62"/>
  <c r="FM494" i="62" s="1"/>
  <c r="FG494" i="62"/>
  <c r="FE494" i="62"/>
  <c r="FD494" i="62"/>
  <c r="FC494" i="62"/>
  <c r="FB494" i="62"/>
  <c r="FA494" i="62"/>
  <c r="ER494" i="62"/>
  <c r="EQ494" i="62"/>
  <c r="EP494" i="62"/>
  <c r="EO494" i="62"/>
  <c r="EN494" i="62"/>
  <c r="EE494" i="62"/>
  <c r="ED494" i="62"/>
  <c r="EC494" i="62"/>
  <c r="EB494" i="62"/>
  <c r="EA494" i="62"/>
  <c r="DZ494" i="62"/>
  <c r="DY494" i="62"/>
  <c r="DX494" i="62"/>
  <c r="CM494" i="62"/>
  <c r="CL494" i="62"/>
  <c r="CK494" i="62"/>
  <c r="CJ494" i="62"/>
  <c r="CD494" i="62"/>
  <c r="BN494" i="62" s="1"/>
  <c r="BF494" i="62" s="1"/>
  <c r="CC494" i="62"/>
  <c r="BM494" i="62" s="1"/>
  <c r="BE494" i="62" s="1"/>
  <c r="CB494" i="62"/>
  <c r="BL494" i="62" s="1"/>
  <c r="BD494" i="62" s="1"/>
  <c r="BR494" i="62"/>
  <c r="BJ494" i="62" s="1"/>
  <c r="BQ494" i="62"/>
  <c r="BI494" i="62" s="1"/>
  <c r="BP494" i="62"/>
  <c r="BH494" i="62" s="1"/>
  <c r="BO494" i="62"/>
  <c r="BG494" i="62" s="1"/>
  <c r="BK494" i="62"/>
  <c r="BC494" i="62" s="1"/>
  <c r="FK493" i="62"/>
  <c r="FM493" i="62" s="1"/>
  <c r="FG493" i="62"/>
  <c r="FE493" i="62"/>
  <c r="FD493" i="62"/>
  <c r="FC493" i="62"/>
  <c r="FB493" i="62"/>
  <c r="FA493" i="62"/>
  <c r="ER493" i="62"/>
  <c r="EQ493" i="62"/>
  <c r="EP493" i="62"/>
  <c r="EO493" i="62"/>
  <c r="EN493" i="62"/>
  <c r="EE493" i="62"/>
  <c r="ED493" i="62"/>
  <c r="EC493" i="62"/>
  <c r="EB493" i="62"/>
  <c r="EA493" i="62"/>
  <c r="DZ493" i="62"/>
  <c r="DY493" i="62"/>
  <c r="DX493" i="62"/>
  <c r="CM493" i="62"/>
  <c r="CL493" i="62"/>
  <c r="CK493" i="62"/>
  <c r="CJ493" i="62"/>
  <c r="CD493" i="62"/>
  <c r="BN493" i="62" s="1"/>
  <c r="BF493" i="62" s="1"/>
  <c r="CC493" i="62"/>
  <c r="BM493" i="62" s="1"/>
  <c r="BE493" i="62" s="1"/>
  <c r="CB493" i="62"/>
  <c r="BL493" i="62" s="1"/>
  <c r="BD493" i="62" s="1"/>
  <c r="BR493" i="62"/>
  <c r="BJ493" i="62" s="1"/>
  <c r="BQ493" i="62"/>
  <c r="BI493" i="62" s="1"/>
  <c r="BP493" i="62"/>
  <c r="BH493" i="62" s="1"/>
  <c r="BO493" i="62"/>
  <c r="BG493" i="62" s="1"/>
  <c r="BK493" i="62"/>
  <c r="BC493" i="62" s="1"/>
  <c r="FK492" i="62"/>
  <c r="FM492" i="62" s="1"/>
  <c r="FG492" i="62"/>
  <c r="FE492" i="62"/>
  <c r="FD492" i="62"/>
  <c r="FC492" i="62"/>
  <c r="FB492" i="62"/>
  <c r="FA492" i="62"/>
  <c r="ER492" i="62"/>
  <c r="EQ492" i="62"/>
  <c r="EP492" i="62"/>
  <c r="EO492" i="62"/>
  <c r="EN492" i="62"/>
  <c r="EE492" i="62"/>
  <c r="ED492" i="62"/>
  <c r="EC492" i="62"/>
  <c r="EB492" i="62"/>
  <c r="EA492" i="62"/>
  <c r="DZ492" i="62"/>
  <c r="DY492" i="62"/>
  <c r="DX492" i="62"/>
  <c r="CM492" i="62"/>
  <c r="CL492" i="62"/>
  <c r="CK492" i="62"/>
  <c r="CJ492" i="62"/>
  <c r="CD492" i="62"/>
  <c r="BN492" i="62" s="1"/>
  <c r="BF492" i="62" s="1"/>
  <c r="CC492" i="62"/>
  <c r="BM492" i="62" s="1"/>
  <c r="BE492" i="62" s="1"/>
  <c r="CB492" i="62"/>
  <c r="BL492" i="62" s="1"/>
  <c r="BD492" i="62" s="1"/>
  <c r="BR492" i="62"/>
  <c r="BJ492" i="62" s="1"/>
  <c r="BQ492" i="62"/>
  <c r="BI492" i="62" s="1"/>
  <c r="BP492" i="62"/>
  <c r="BH492" i="62" s="1"/>
  <c r="BO492" i="62"/>
  <c r="CV492" i="62" s="1"/>
  <c r="BK492" i="62"/>
  <c r="BC492" i="62" s="1"/>
  <c r="FK491" i="62"/>
  <c r="FM491" i="62" s="1"/>
  <c r="FG491" i="62"/>
  <c r="FE491" i="62"/>
  <c r="FD491" i="62"/>
  <c r="FC491" i="62"/>
  <c r="FB491" i="62"/>
  <c r="FA491" i="62"/>
  <c r="ER491" i="62"/>
  <c r="EQ491" i="62"/>
  <c r="EP491" i="62"/>
  <c r="EO491" i="62"/>
  <c r="EN491" i="62"/>
  <c r="EE491" i="62"/>
  <c r="ED491" i="62"/>
  <c r="EC491" i="62"/>
  <c r="EB491" i="62"/>
  <c r="EA491" i="62"/>
  <c r="DZ491" i="62"/>
  <c r="DY491" i="62"/>
  <c r="DX491" i="62"/>
  <c r="CM491" i="62"/>
  <c r="CL491" i="62"/>
  <c r="CK491" i="62"/>
  <c r="CJ491" i="62"/>
  <c r="CD491" i="62"/>
  <c r="BN491" i="62" s="1"/>
  <c r="BF491" i="62" s="1"/>
  <c r="CC491" i="62"/>
  <c r="BM491" i="62" s="1"/>
  <c r="BE491" i="62" s="1"/>
  <c r="CB491" i="62"/>
  <c r="BL491" i="62" s="1"/>
  <c r="BD491" i="62" s="1"/>
  <c r="BR491" i="62"/>
  <c r="BQ491" i="62"/>
  <c r="BI491" i="62" s="1"/>
  <c r="BP491" i="62"/>
  <c r="BH491" i="62" s="1"/>
  <c r="BO491" i="62"/>
  <c r="BG491" i="62" s="1"/>
  <c r="BK491" i="62"/>
  <c r="BC491" i="62" s="1"/>
  <c r="BJ491" i="62"/>
  <c r="FK490" i="62"/>
  <c r="FM490" i="62" s="1"/>
  <c r="FG490" i="62"/>
  <c r="FE490" i="62"/>
  <c r="FD490" i="62"/>
  <c r="FC490" i="62"/>
  <c r="FB490" i="62"/>
  <c r="FA490" i="62"/>
  <c r="ER490" i="62"/>
  <c r="EQ490" i="62"/>
  <c r="EP490" i="62"/>
  <c r="EO490" i="62"/>
  <c r="EN490" i="62"/>
  <c r="EE490" i="62"/>
  <c r="ED490" i="62"/>
  <c r="EC490" i="62"/>
  <c r="EB490" i="62"/>
  <c r="EA490" i="62"/>
  <c r="DZ490" i="62"/>
  <c r="DY490" i="62"/>
  <c r="DX490" i="62"/>
  <c r="CM490" i="62"/>
  <c r="CL490" i="62"/>
  <c r="CK490" i="62"/>
  <c r="CJ490" i="62"/>
  <c r="CD490" i="62"/>
  <c r="BN490" i="62" s="1"/>
  <c r="BF490" i="62" s="1"/>
  <c r="CC490" i="62"/>
  <c r="BM490" i="62" s="1"/>
  <c r="BE490" i="62" s="1"/>
  <c r="CB490" i="62"/>
  <c r="BL490" i="62" s="1"/>
  <c r="BD490" i="62" s="1"/>
  <c r="BR490" i="62"/>
  <c r="BJ490" i="62" s="1"/>
  <c r="BQ490" i="62"/>
  <c r="BI490" i="62" s="1"/>
  <c r="BP490" i="62"/>
  <c r="BH490" i="62" s="1"/>
  <c r="BO490" i="62"/>
  <c r="BG490" i="62" s="1"/>
  <c r="BK490" i="62"/>
  <c r="BC490" i="62" s="1"/>
  <c r="FK489" i="62"/>
  <c r="FM489" i="62" s="1"/>
  <c r="FG489" i="62"/>
  <c r="FE489" i="62"/>
  <c r="FD489" i="62"/>
  <c r="FC489" i="62"/>
  <c r="FB489" i="62"/>
  <c r="FA489" i="62"/>
  <c r="ER489" i="62"/>
  <c r="EQ489" i="62"/>
  <c r="EP489" i="62"/>
  <c r="EO489" i="62"/>
  <c r="EN489" i="62"/>
  <c r="EE489" i="62"/>
  <c r="ED489" i="62"/>
  <c r="EC489" i="62"/>
  <c r="EB489" i="62"/>
  <c r="EA489" i="62"/>
  <c r="DZ489" i="62"/>
  <c r="DY489" i="62"/>
  <c r="DX489" i="62"/>
  <c r="CM489" i="62"/>
  <c r="CL489" i="62"/>
  <c r="CK489" i="62"/>
  <c r="CJ489" i="62"/>
  <c r="CD489" i="62"/>
  <c r="BN489" i="62" s="1"/>
  <c r="BF489" i="62" s="1"/>
  <c r="CC489" i="62"/>
  <c r="BM489" i="62" s="1"/>
  <c r="BE489" i="62" s="1"/>
  <c r="CB489" i="62"/>
  <c r="BL489" i="62" s="1"/>
  <c r="BD489" i="62" s="1"/>
  <c r="BR489" i="62"/>
  <c r="BJ489" i="62" s="1"/>
  <c r="BQ489" i="62"/>
  <c r="BI489" i="62" s="1"/>
  <c r="BP489" i="62"/>
  <c r="BH489" i="62" s="1"/>
  <c r="BO489" i="62"/>
  <c r="BG489" i="62" s="1"/>
  <c r="BK489" i="62"/>
  <c r="BC489" i="62" s="1"/>
  <c r="FK488" i="62"/>
  <c r="FM488" i="62" s="1"/>
  <c r="FG488" i="62"/>
  <c r="FE488" i="62"/>
  <c r="FD488" i="62"/>
  <c r="FC488" i="62"/>
  <c r="FB488" i="62"/>
  <c r="FA488" i="62"/>
  <c r="ER488" i="62"/>
  <c r="EQ488" i="62"/>
  <c r="EP488" i="62"/>
  <c r="EO488" i="62"/>
  <c r="EN488" i="62"/>
  <c r="EE488" i="62"/>
  <c r="ED488" i="62"/>
  <c r="EC488" i="62"/>
  <c r="EB488" i="62"/>
  <c r="EA488" i="62"/>
  <c r="DZ488" i="62"/>
  <c r="DY488" i="62"/>
  <c r="DX488" i="62"/>
  <c r="CM488" i="62"/>
  <c r="CL488" i="62"/>
  <c r="CK488" i="62"/>
  <c r="CJ488" i="62"/>
  <c r="CD488" i="62"/>
  <c r="BN488" i="62" s="1"/>
  <c r="BF488" i="62" s="1"/>
  <c r="CC488" i="62"/>
  <c r="BM488" i="62" s="1"/>
  <c r="BE488" i="62" s="1"/>
  <c r="CB488" i="62"/>
  <c r="BL488" i="62" s="1"/>
  <c r="BD488" i="62" s="1"/>
  <c r="BR488" i="62"/>
  <c r="BJ488" i="62" s="1"/>
  <c r="BQ488" i="62"/>
  <c r="BI488" i="62" s="1"/>
  <c r="BP488" i="62"/>
  <c r="BH488" i="62" s="1"/>
  <c r="BO488" i="62"/>
  <c r="BG488" i="62" s="1"/>
  <c r="BK488" i="62"/>
  <c r="BC488" i="62" s="1"/>
  <c r="FK487" i="62"/>
  <c r="FM487" i="62" s="1"/>
  <c r="FG487" i="62"/>
  <c r="FE487" i="62"/>
  <c r="FD487" i="62"/>
  <c r="FC487" i="62"/>
  <c r="FB487" i="62"/>
  <c r="FA487" i="62"/>
  <c r="ER487" i="62"/>
  <c r="EQ487" i="62"/>
  <c r="EP487" i="62"/>
  <c r="EO487" i="62"/>
  <c r="EN487" i="62"/>
  <c r="EE487" i="62"/>
  <c r="ED487" i="62"/>
  <c r="EC487" i="62"/>
  <c r="EB487" i="62"/>
  <c r="EA487" i="62"/>
  <c r="DZ487" i="62"/>
  <c r="DY487" i="62"/>
  <c r="DX487" i="62"/>
  <c r="CM487" i="62"/>
  <c r="CL487" i="62"/>
  <c r="CK487" i="62"/>
  <c r="CJ487" i="62"/>
  <c r="CD487" i="62"/>
  <c r="CC487" i="62"/>
  <c r="BM487" i="62" s="1"/>
  <c r="CB487" i="62"/>
  <c r="BR487" i="62"/>
  <c r="BJ487" i="62" s="1"/>
  <c r="BQ487" i="62"/>
  <c r="BI487" i="62" s="1"/>
  <c r="BP487" i="62"/>
  <c r="BH487" i="62" s="1"/>
  <c r="BO487" i="62"/>
  <c r="BK487" i="62"/>
  <c r="FK486" i="62"/>
  <c r="FM486" i="62" s="1"/>
  <c r="FG486" i="62"/>
  <c r="FE486" i="62"/>
  <c r="FD486" i="62"/>
  <c r="FC486" i="62"/>
  <c r="FB486" i="62"/>
  <c r="FA486" i="62"/>
  <c r="ER486" i="62"/>
  <c r="EQ486" i="62"/>
  <c r="EP486" i="62"/>
  <c r="EO486" i="62"/>
  <c r="EN486" i="62"/>
  <c r="EE486" i="62"/>
  <c r="ED486" i="62"/>
  <c r="EC486" i="62"/>
  <c r="EB486" i="62"/>
  <c r="EA486" i="62"/>
  <c r="DZ486" i="62"/>
  <c r="DY486" i="62"/>
  <c r="DX486" i="62"/>
  <c r="CM486" i="62"/>
  <c r="CL486" i="62"/>
  <c r="CK486" i="62"/>
  <c r="CJ486" i="62"/>
  <c r="CD486" i="62"/>
  <c r="BN486" i="62" s="1"/>
  <c r="BF486" i="62" s="1"/>
  <c r="CC486" i="62"/>
  <c r="BM486" i="62" s="1"/>
  <c r="BE486" i="62" s="1"/>
  <c r="CB486" i="62"/>
  <c r="BL486" i="62" s="1"/>
  <c r="BD486" i="62" s="1"/>
  <c r="BR486" i="62"/>
  <c r="BJ486" i="62" s="1"/>
  <c r="BQ486" i="62"/>
  <c r="BI486" i="62" s="1"/>
  <c r="BP486" i="62"/>
  <c r="BH486" i="62" s="1"/>
  <c r="BO486" i="62"/>
  <c r="CV486" i="62" s="1"/>
  <c r="CN486" i="62" s="1"/>
  <c r="BK486" i="62"/>
  <c r="BC486" i="62" s="1"/>
  <c r="FK485" i="62"/>
  <c r="FM485" i="62" s="1"/>
  <c r="FG485" i="62"/>
  <c r="FE485" i="62"/>
  <c r="FD485" i="62"/>
  <c r="FC485" i="62"/>
  <c r="FB485" i="62"/>
  <c r="FA485" i="62"/>
  <c r="ER485" i="62"/>
  <c r="EQ485" i="62"/>
  <c r="EP485" i="62"/>
  <c r="EO485" i="62"/>
  <c r="EN485" i="62"/>
  <c r="EE485" i="62"/>
  <c r="ED485" i="62"/>
  <c r="EC485" i="62"/>
  <c r="EB485" i="62"/>
  <c r="EA485" i="62"/>
  <c r="DZ485" i="62"/>
  <c r="DY485" i="62"/>
  <c r="DX485" i="62"/>
  <c r="CM485" i="62"/>
  <c r="CL485" i="62"/>
  <c r="CK485" i="62"/>
  <c r="CJ485" i="62"/>
  <c r="CD485" i="62"/>
  <c r="BN485" i="62" s="1"/>
  <c r="BF485" i="62" s="1"/>
  <c r="CC485" i="62"/>
  <c r="BM485" i="62" s="1"/>
  <c r="BE485" i="62" s="1"/>
  <c r="CB485" i="62"/>
  <c r="BL485" i="62" s="1"/>
  <c r="BD485" i="62" s="1"/>
  <c r="BR485" i="62"/>
  <c r="BJ485" i="62" s="1"/>
  <c r="BQ485" i="62"/>
  <c r="BI485" i="62" s="1"/>
  <c r="BP485" i="62"/>
  <c r="BH485" i="62" s="1"/>
  <c r="BO485" i="62"/>
  <c r="BG485" i="62" s="1"/>
  <c r="BK485" i="62"/>
  <c r="BC485" i="62" s="1"/>
  <c r="FK484" i="62"/>
  <c r="FM484" i="62" s="1"/>
  <c r="FG484" i="62"/>
  <c r="FE484" i="62"/>
  <c r="FD484" i="62"/>
  <c r="FC484" i="62"/>
  <c r="FB484" i="62"/>
  <c r="FA484" i="62"/>
  <c r="ER484" i="62"/>
  <c r="EQ484" i="62"/>
  <c r="EP484" i="62"/>
  <c r="EO484" i="62"/>
  <c r="EN484" i="62"/>
  <c r="EE484" i="62"/>
  <c r="ED484" i="62"/>
  <c r="EC484" i="62"/>
  <c r="EB484" i="62"/>
  <c r="EA484" i="62"/>
  <c r="DZ484" i="62"/>
  <c r="DY484" i="62"/>
  <c r="DX484" i="62"/>
  <c r="CM484" i="62"/>
  <c r="CL484" i="62"/>
  <c r="CK484" i="62"/>
  <c r="CJ484" i="62"/>
  <c r="CD484" i="62"/>
  <c r="BN484" i="62" s="1"/>
  <c r="BF484" i="62" s="1"/>
  <c r="CC484" i="62"/>
  <c r="BM484" i="62" s="1"/>
  <c r="BE484" i="62" s="1"/>
  <c r="CB484" i="62"/>
  <c r="BL484" i="62" s="1"/>
  <c r="BD484" i="62" s="1"/>
  <c r="BR484" i="62"/>
  <c r="BJ484" i="62" s="1"/>
  <c r="BQ484" i="62"/>
  <c r="BI484" i="62" s="1"/>
  <c r="BP484" i="62"/>
  <c r="BH484" i="62" s="1"/>
  <c r="BO484" i="62"/>
  <c r="BK484" i="62"/>
  <c r="BC484" i="62" s="1"/>
  <c r="FK483" i="62"/>
  <c r="FM483" i="62" s="1"/>
  <c r="FG483" i="62"/>
  <c r="FE483" i="62"/>
  <c r="FD483" i="62"/>
  <c r="FC483" i="62"/>
  <c r="FB483" i="62"/>
  <c r="FA483" i="62"/>
  <c r="ER483" i="62"/>
  <c r="EQ483" i="62"/>
  <c r="EP483" i="62"/>
  <c r="EO483" i="62"/>
  <c r="EN483" i="62"/>
  <c r="EE483" i="62"/>
  <c r="ED483" i="62"/>
  <c r="EC483" i="62"/>
  <c r="EB483" i="62"/>
  <c r="EA483" i="62"/>
  <c r="DZ483" i="62"/>
  <c r="DY483" i="62"/>
  <c r="DX483" i="62"/>
  <c r="CM483" i="62"/>
  <c r="CL483" i="62"/>
  <c r="CK483" i="62"/>
  <c r="CJ483" i="62"/>
  <c r="CD483" i="62"/>
  <c r="BN483" i="62" s="1"/>
  <c r="BF483" i="62" s="1"/>
  <c r="CC483" i="62"/>
  <c r="BM483" i="62" s="1"/>
  <c r="BE483" i="62" s="1"/>
  <c r="CB483" i="62"/>
  <c r="BL483" i="62" s="1"/>
  <c r="BD483" i="62" s="1"/>
  <c r="BR483" i="62"/>
  <c r="BJ483" i="62" s="1"/>
  <c r="BQ483" i="62"/>
  <c r="BI483" i="62" s="1"/>
  <c r="BP483" i="62"/>
  <c r="BH483" i="62" s="1"/>
  <c r="BO483" i="62"/>
  <c r="BK483" i="62"/>
  <c r="BC483" i="62" s="1"/>
  <c r="FK482" i="62"/>
  <c r="FM482" i="62" s="1"/>
  <c r="FG482" i="62"/>
  <c r="FE482" i="62"/>
  <c r="FD482" i="62"/>
  <c r="FC482" i="62"/>
  <c r="FB482" i="62"/>
  <c r="FA482" i="62"/>
  <c r="ER482" i="62"/>
  <c r="EQ482" i="62"/>
  <c r="EP482" i="62"/>
  <c r="EO482" i="62"/>
  <c r="EN482" i="62"/>
  <c r="EE482" i="62"/>
  <c r="ED482" i="62"/>
  <c r="EC482" i="62"/>
  <c r="EB482" i="62"/>
  <c r="EA482" i="62"/>
  <c r="DZ482" i="62"/>
  <c r="DY482" i="62"/>
  <c r="DX482" i="62"/>
  <c r="CM482" i="62"/>
  <c r="CL482" i="62"/>
  <c r="CK482" i="62"/>
  <c r="CJ482" i="62"/>
  <c r="CD482" i="62"/>
  <c r="BN482" i="62" s="1"/>
  <c r="BF482" i="62" s="1"/>
  <c r="CC482" i="62"/>
  <c r="BM482" i="62" s="1"/>
  <c r="BE482" i="62" s="1"/>
  <c r="CB482" i="62"/>
  <c r="BL482" i="62" s="1"/>
  <c r="BD482" i="62" s="1"/>
  <c r="BR482" i="62"/>
  <c r="BJ482" i="62" s="1"/>
  <c r="BQ482" i="62"/>
  <c r="BI482" i="62" s="1"/>
  <c r="BP482" i="62"/>
  <c r="BH482" i="62" s="1"/>
  <c r="BO482" i="62"/>
  <c r="BG482" i="62" s="1"/>
  <c r="BK482" i="62"/>
  <c r="BC482" i="62" s="1"/>
  <c r="FK481" i="62"/>
  <c r="FM481" i="62" s="1"/>
  <c r="FG481" i="62"/>
  <c r="FE481" i="62"/>
  <c r="FD481" i="62"/>
  <c r="FC481" i="62"/>
  <c r="FB481" i="62"/>
  <c r="FA481" i="62"/>
  <c r="ER481" i="62"/>
  <c r="EQ481" i="62"/>
  <c r="EP481" i="62"/>
  <c r="EO481" i="62"/>
  <c r="EN481" i="62"/>
  <c r="EE481" i="62"/>
  <c r="ED481" i="62"/>
  <c r="EC481" i="62"/>
  <c r="EB481" i="62"/>
  <c r="EA481" i="62"/>
  <c r="DZ481" i="62"/>
  <c r="DY481" i="62"/>
  <c r="DX481" i="62"/>
  <c r="CM481" i="62"/>
  <c r="CL481" i="62"/>
  <c r="CK481" i="62"/>
  <c r="CJ481" i="62"/>
  <c r="CD481" i="62"/>
  <c r="BN481" i="62" s="1"/>
  <c r="BF481" i="62" s="1"/>
  <c r="CC481" i="62"/>
  <c r="BM481" i="62" s="1"/>
  <c r="BE481" i="62" s="1"/>
  <c r="CB481" i="62"/>
  <c r="BL481" i="62" s="1"/>
  <c r="BD481" i="62" s="1"/>
  <c r="BR481" i="62"/>
  <c r="BJ481" i="62" s="1"/>
  <c r="BQ481" i="62"/>
  <c r="BI481" i="62" s="1"/>
  <c r="BP481" i="62"/>
  <c r="BH481" i="62" s="1"/>
  <c r="BO481" i="62"/>
  <c r="BK481" i="62"/>
  <c r="BC481" i="62" s="1"/>
  <c r="FK480" i="62"/>
  <c r="FM480" i="62" s="1"/>
  <c r="FG480" i="62"/>
  <c r="FE480" i="62"/>
  <c r="FD480" i="62"/>
  <c r="FC480" i="62"/>
  <c r="FB480" i="62"/>
  <c r="FA480" i="62"/>
  <c r="ER480" i="62"/>
  <c r="EQ480" i="62"/>
  <c r="EP480" i="62"/>
  <c r="EO480" i="62"/>
  <c r="EN480" i="62"/>
  <c r="EE480" i="62"/>
  <c r="ED480" i="62"/>
  <c r="EC480" i="62"/>
  <c r="EB480" i="62"/>
  <c r="EA480" i="62"/>
  <c r="DZ480" i="62"/>
  <c r="DY480" i="62"/>
  <c r="DX480" i="62"/>
  <c r="CM480" i="62"/>
  <c r="CL480" i="62"/>
  <c r="CK480" i="62"/>
  <c r="CJ480" i="62"/>
  <c r="CD480" i="62"/>
  <c r="BN480" i="62" s="1"/>
  <c r="BF480" i="62" s="1"/>
  <c r="CC480" i="62"/>
  <c r="BM480" i="62" s="1"/>
  <c r="BE480" i="62" s="1"/>
  <c r="CB480" i="62"/>
  <c r="BL480" i="62" s="1"/>
  <c r="BD480" i="62" s="1"/>
  <c r="DQ480" i="62" s="1"/>
  <c r="BR480" i="62"/>
  <c r="BJ480" i="62" s="1"/>
  <c r="BQ480" i="62"/>
  <c r="BI480" i="62" s="1"/>
  <c r="BP480" i="62"/>
  <c r="BH480" i="62" s="1"/>
  <c r="BO480" i="62"/>
  <c r="CV480" i="62" s="1"/>
  <c r="CN480" i="62" s="1"/>
  <c r="BK480" i="62"/>
  <c r="BC480" i="62" s="1"/>
  <c r="FK479" i="62"/>
  <c r="FM479" i="62" s="1"/>
  <c r="FG479" i="62"/>
  <c r="FE479" i="62"/>
  <c r="FD479" i="62"/>
  <c r="FC479" i="62"/>
  <c r="FB479" i="62"/>
  <c r="FA479" i="62"/>
  <c r="ER479" i="62"/>
  <c r="EQ479" i="62"/>
  <c r="EP479" i="62"/>
  <c r="EO479" i="62"/>
  <c r="EN479" i="62"/>
  <c r="EE479" i="62"/>
  <c r="ED479" i="62"/>
  <c r="EC479" i="62"/>
  <c r="EB479" i="62"/>
  <c r="EA479" i="62"/>
  <c r="DZ479" i="62"/>
  <c r="DY479" i="62"/>
  <c r="DX479" i="62"/>
  <c r="CM479" i="62"/>
  <c r="CL479" i="62"/>
  <c r="CK479" i="62"/>
  <c r="CJ479" i="62"/>
  <c r="CD479" i="62"/>
  <c r="BN479" i="62" s="1"/>
  <c r="BF479" i="62" s="1"/>
  <c r="CC479" i="62"/>
  <c r="BM479" i="62" s="1"/>
  <c r="BE479" i="62" s="1"/>
  <c r="CB479" i="62"/>
  <c r="BL479" i="62" s="1"/>
  <c r="BD479" i="62" s="1"/>
  <c r="BR479" i="62"/>
  <c r="BJ479" i="62" s="1"/>
  <c r="BQ479" i="62"/>
  <c r="BI479" i="62" s="1"/>
  <c r="BP479" i="62"/>
  <c r="BH479" i="62" s="1"/>
  <c r="BO479" i="62"/>
  <c r="BG479" i="62" s="1"/>
  <c r="BK479" i="62"/>
  <c r="BC479" i="62" s="1"/>
  <c r="FK478" i="62"/>
  <c r="FM478" i="62" s="1"/>
  <c r="FG478" i="62"/>
  <c r="FE478" i="62"/>
  <c r="FD478" i="62"/>
  <c r="FC478" i="62"/>
  <c r="FB478" i="62"/>
  <c r="FA478" i="62"/>
  <c r="ER478" i="62"/>
  <c r="EQ478" i="62"/>
  <c r="EP478" i="62"/>
  <c r="EO478" i="62"/>
  <c r="EN478" i="62"/>
  <c r="EE478" i="62"/>
  <c r="ED478" i="62"/>
  <c r="EC478" i="62"/>
  <c r="EB478" i="62"/>
  <c r="EA478" i="62"/>
  <c r="DZ478" i="62"/>
  <c r="DY478" i="62"/>
  <c r="DX478" i="62"/>
  <c r="CM478" i="62"/>
  <c r="CL478" i="62"/>
  <c r="CK478" i="62"/>
  <c r="CJ478" i="62"/>
  <c r="CD478" i="62"/>
  <c r="BN478" i="62" s="1"/>
  <c r="BF478" i="62" s="1"/>
  <c r="CC478" i="62"/>
  <c r="BM478" i="62" s="1"/>
  <c r="BE478" i="62" s="1"/>
  <c r="CB478" i="62"/>
  <c r="BL478" i="62" s="1"/>
  <c r="BD478" i="62" s="1"/>
  <c r="BR478" i="62"/>
  <c r="BJ478" i="62" s="1"/>
  <c r="BQ478" i="62"/>
  <c r="BI478" i="62" s="1"/>
  <c r="BP478" i="62"/>
  <c r="BH478" i="62" s="1"/>
  <c r="BO478" i="62"/>
  <c r="BK478" i="62"/>
  <c r="BC478" i="62" s="1"/>
  <c r="FK477" i="62"/>
  <c r="FM477" i="62" s="1"/>
  <c r="FG477" i="62"/>
  <c r="FE477" i="62"/>
  <c r="FD477" i="62"/>
  <c r="FC477" i="62"/>
  <c r="FB477" i="62"/>
  <c r="FA477" i="62"/>
  <c r="ER477" i="62"/>
  <c r="EQ477" i="62"/>
  <c r="EP477" i="62"/>
  <c r="EO477" i="62"/>
  <c r="EN477" i="62"/>
  <c r="EE477" i="62"/>
  <c r="ED477" i="62"/>
  <c r="EC477" i="62"/>
  <c r="EB477" i="62"/>
  <c r="EA477" i="62"/>
  <c r="DZ477" i="62"/>
  <c r="DY477" i="62"/>
  <c r="DX477" i="62"/>
  <c r="CM477" i="62"/>
  <c r="CL477" i="62"/>
  <c r="CK477" i="62"/>
  <c r="CJ477" i="62"/>
  <c r="CD477" i="62"/>
  <c r="BN477" i="62" s="1"/>
  <c r="BF477" i="62" s="1"/>
  <c r="CC477" i="62"/>
  <c r="BM477" i="62" s="1"/>
  <c r="BE477" i="62" s="1"/>
  <c r="CB477" i="62"/>
  <c r="BL477" i="62" s="1"/>
  <c r="BD477" i="62" s="1"/>
  <c r="BR477" i="62"/>
  <c r="BJ477" i="62" s="1"/>
  <c r="BQ477" i="62"/>
  <c r="BI477" i="62" s="1"/>
  <c r="BP477" i="62"/>
  <c r="BH477" i="62" s="1"/>
  <c r="BO477" i="62"/>
  <c r="BK477" i="62"/>
  <c r="BC477" i="62" s="1"/>
  <c r="FK476" i="62"/>
  <c r="FM476" i="62" s="1"/>
  <c r="FG476" i="62"/>
  <c r="FE476" i="62"/>
  <c r="FD476" i="62"/>
  <c r="FC476" i="62"/>
  <c r="FB476" i="62"/>
  <c r="FA476" i="62"/>
  <c r="ER476" i="62"/>
  <c r="EQ476" i="62"/>
  <c r="EP476" i="62"/>
  <c r="EO476" i="62"/>
  <c r="EN476" i="62"/>
  <c r="EE476" i="62"/>
  <c r="ED476" i="62"/>
  <c r="EC476" i="62"/>
  <c r="EB476" i="62"/>
  <c r="EA476" i="62"/>
  <c r="DZ476" i="62"/>
  <c r="DY476" i="62"/>
  <c r="DX476" i="62"/>
  <c r="CM476" i="62"/>
  <c r="CL476" i="62"/>
  <c r="CK476" i="62"/>
  <c r="CJ476" i="62"/>
  <c r="CD476" i="62"/>
  <c r="BN476" i="62" s="1"/>
  <c r="BF476" i="62" s="1"/>
  <c r="CC476" i="62"/>
  <c r="BM476" i="62" s="1"/>
  <c r="BE476" i="62" s="1"/>
  <c r="CB476" i="62"/>
  <c r="BL476" i="62" s="1"/>
  <c r="BD476" i="62" s="1"/>
  <c r="BR476" i="62"/>
  <c r="BJ476" i="62" s="1"/>
  <c r="BQ476" i="62"/>
  <c r="BI476" i="62" s="1"/>
  <c r="BP476" i="62"/>
  <c r="BH476" i="62" s="1"/>
  <c r="BO476" i="62"/>
  <c r="BG476" i="62" s="1"/>
  <c r="BK476" i="62"/>
  <c r="BC476" i="62" s="1"/>
  <c r="FK475" i="62"/>
  <c r="FM475" i="62" s="1"/>
  <c r="FG475" i="62"/>
  <c r="FE475" i="62"/>
  <c r="FD475" i="62"/>
  <c r="FC475" i="62"/>
  <c r="FB475" i="62"/>
  <c r="FA475" i="62"/>
  <c r="ER475" i="62"/>
  <c r="EQ475" i="62"/>
  <c r="EP475" i="62"/>
  <c r="EO475" i="62"/>
  <c r="EN475" i="62"/>
  <c r="EE475" i="62"/>
  <c r="ED475" i="62"/>
  <c r="EC475" i="62"/>
  <c r="EB475" i="62"/>
  <c r="EA475" i="62"/>
  <c r="DZ475" i="62"/>
  <c r="DY475" i="62"/>
  <c r="DX475" i="62"/>
  <c r="CM475" i="62"/>
  <c r="CL475" i="62"/>
  <c r="CK475" i="62"/>
  <c r="CJ475" i="62"/>
  <c r="CD475" i="62"/>
  <c r="BN475" i="62" s="1"/>
  <c r="BF475" i="62" s="1"/>
  <c r="CC475" i="62"/>
  <c r="BM475" i="62" s="1"/>
  <c r="BE475" i="62" s="1"/>
  <c r="CB475" i="62"/>
  <c r="BL475" i="62" s="1"/>
  <c r="BD475" i="62" s="1"/>
  <c r="BR475" i="62"/>
  <c r="BJ475" i="62" s="1"/>
  <c r="BQ475" i="62"/>
  <c r="BI475" i="62" s="1"/>
  <c r="BP475" i="62"/>
  <c r="BH475" i="62" s="1"/>
  <c r="BO475" i="62"/>
  <c r="BK475" i="62"/>
  <c r="BC475" i="62" s="1"/>
  <c r="FK474" i="62"/>
  <c r="FM474" i="62" s="1"/>
  <c r="FG474" i="62"/>
  <c r="FE474" i="62"/>
  <c r="FD474" i="62"/>
  <c r="FC474" i="62"/>
  <c r="FB474" i="62"/>
  <c r="FA474" i="62"/>
  <c r="ER474" i="62"/>
  <c r="EQ474" i="62"/>
  <c r="EP474" i="62"/>
  <c r="EO474" i="62"/>
  <c r="EN474" i="62"/>
  <c r="EE474" i="62"/>
  <c r="ED474" i="62"/>
  <c r="EC474" i="62"/>
  <c r="EB474" i="62"/>
  <c r="EA474" i="62"/>
  <c r="DZ474" i="62"/>
  <c r="DY474" i="62"/>
  <c r="DX474" i="62"/>
  <c r="CM474" i="62"/>
  <c r="CL474" i="62"/>
  <c r="CK474" i="62"/>
  <c r="CJ474" i="62"/>
  <c r="CD474" i="62"/>
  <c r="BN474" i="62" s="1"/>
  <c r="BF474" i="62" s="1"/>
  <c r="CC474" i="62"/>
  <c r="BM474" i="62" s="1"/>
  <c r="BE474" i="62" s="1"/>
  <c r="CB474" i="62"/>
  <c r="BL474" i="62" s="1"/>
  <c r="BD474" i="62" s="1"/>
  <c r="BR474" i="62"/>
  <c r="BJ474" i="62" s="1"/>
  <c r="BQ474" i="62"/>
  <c r="BI474" i="62" s="1"/>
  <c r="BP474" i="62"/>
  <c r="BH474" i="62" s="1"/>
  <c r="BO474" i="62"/>
  <c r="CV474" i="62" s="1"/>
  <c r="BK474" i="62"/>
  <c r="BC474" i="62" s="1"/>
  <c r="FK473" i="62"/>
  <c r="FM473" i="62" s="1"/>
  <c r="FG473" i="62"/>
  <c r="FE473" i="62"/>
  <c r="FD473" i="62"/>
  <c r="FC473" i="62"/>
  <c r="FB473" i="62"/>
  <c r="FA473" i="62"/>
  <c r="ER473" i="62"/>
  <c r="EQ473" i="62"/>
  <c r="EP473" i="62"/>
  <c r="EO473" i="62"/>
  <c r="EN473" i="62"/>
  <c r="EE473" i="62"/>
  <c r="ED473" i="62"/>
  <c r="EC473" i="62"/>
  <c r="EB473" i="62"/>
  <c r="EA473" i="62"/>
  <c r="DZ473" i="62"/>
  <c r="DY473" i="62"/>
  <c r="DX473" i="62"/>
  <c r="CM473" i="62"/>
  <c r="CL473" i="62"/>
  <c r="CK473" i="62"/>
  <c r="CJ473" i="62"/>
  <c r="CD473" i="62"/>
  <c r="BN473" i="62" s="1"/>
  <c r="BF473" i="62" s="1"/>
  <c r="CC473" i="62"/>
  <c r="BM473" i="62" s="1"/>
  <c r="BE473" i="62" s="1"/>
  <c r="CB473" i="62"/>
  <c r="BL473" i="62" s="1"/>
  <c r="BD473" i="62" s="1"/>
  <c r="BR473" i="62"/>
  <c r="BJ473" i="62" s="1"/>
  <c r="BQ473" i="62"/>
  <c r="BI473" i="62" s="1"/>
  <c r="BP473" i="62"/>
  <c r="BH473" i="62" s="1"/>
  <c r="BO473" i="62"/>
  <c r="BG473" i="62" s="1"/>
  <c r="BK473" i="62"/>
  <c r="BC473" i="62" s="1"/>
  <c r="FK472" i="62"/>
  <c r="FM472" i="62" s="1"/>
  <c r="FG472" i="62"/>
  <c r="FE472" i="62"/>
  <c r="FD472" i="62"/>
  <c r="FC472" i="62"/>
  <c r="FB472" i="62"/>
  <c r="FA472" i="62"/>
  <c r="ER472" i="62"/>
  <c r="EQ472" i="62"/>
  <c r="EP472" i="62"/>
  <c r="EO472" i="62"/>
  <c r="EN472" i="62"/>
  <c r="EE472" i="62"/>
  <c r="ED472" i="62"/>
  <c r="EC472" i="62"/>
  <c r="EB472" i="62"/>
  <c r="EA472" i="62"/>
  <c r="DZ472" i="62"/>
  <c r="DY472" i="62"/>
  <c r="DX472" i="62"/>
  <c r="CM472" i="62"/>
  <c r="CL472" i="62"/>
  <c r="CK472" i="62"/>
  <c r="CJ472" i="62"/>
  <c r="CD472" i="62"/>
  <c r="BN472" i="62" s="1"/>
  <c r="BF472" i="62" s="1"/>
  <c r="CC472" i="62"/>
  <c r="BM472" i="62" s="1"/>
  <c r="BE472" i="62" s="1"/>
  <c r="CB472" i="62"/>
  <c r="BL472" i="62" s="1"/>
  <c r="BD472" i="62" s="1"/>
  <c r="BR472" i="62"/>
  <c r="BJ472" i="62" s="1"/>
  <c r="BQ472" i="62"/>
  <c r="BI472" i="62" s="1"/>
  <c r="BP472" i="62"/>
  <c r="BH472" i="62" s="1"/>
  <c r="BO472" i="62"/>
  <c r="BK472" i="62"/>
  <c r="BC472" i="62" s="1"/>
  <c r="FK471" i="62"/>
  <c r="FM471" i="62" s="1"/>
  <c r="FG471" i="62"/>
  <c r="FE471" i="62"/>
  <c r="FD471" i="62"/>
  <c r="FC471" i="62"/>
  <c r="FB471" i="62"/>
  <c r="FA471" i="62"/>
  <c r="ER471" i="62"/>
  <c r="EQ471" i="62"/>
  <c r="EP471" i="62"/>
  <c r="EO471" i="62"/>
  <c r="EN471" i="62"/>
  <c r="EE471" i="62"/>
  <c r="ED471" i="62"/>
  <c r="EC471" i="62"/>
  <c r="EB471" i="62"/>
  <c r="EA471" i="62"/>
  <c r="DZ471" i="62"/>
  <c r="DY471" i="62"/>
  <c r="DX471" i="62"/>
  <c r="CM471" i="62"/>
  <c r="CL471" i="62"/>
  <c r="CK471" i="62"/>
  <c r="CJ471" i="62"/>
  <c r="CD471" i="62"/>
  <c r="BN471" i="62" s="1"/>
  <c r="BF471" i="62" s="1"/>
  <c r="CC471" i="62"/>
  <c r="BM471" i="62" s="1"/>
  <c r="BE471" i="62" s="1"/>
  <c r="CB471" i="62"/>
  <c r="BL471" i="62" s="1"/>
  <c r="BD471" i="62" s="1"/>
  <c r="BR471" i="62"/>
  <c r="BJ471" i="62" s="1"/>
  <c r="BQ471" i="62"/>
  <c r="BI471" i="62" s="1"/>
  <c r="BP471" i="62"/>
  <c r="BH471" i="62" s="1"/>
  <c r="BO471" i="62"/>
  <c r="BK471" i="62"/>
  <c r="BC471" i="62" s="1"/>
  <c r="FK470" i="62"/>
  <c r="FM470" i="62" s="1"/>
  <c r="FG470" i="62"/>
  <c r="FE470" i="62"/>
  <c r="FD470" i="62"/>
  <c r="FC470" i="62"/>
  <c r="FB470" i="62"/>
  <c r="FA470" i="62"/>
  <c r="ER470" i="62"/>
  <c r="EQ470" i="62"/>
  <c r="EP470" i="62"/>
  <c r="EO470" i="62"/>
  <c r="EN470" i="62"/>
  <c r="EE470" i="62"/>
  <c r="ED470" i="62"/>
  <c r="EC470" i="62"/>
  <c r="EB470" i="62"/>
  <c r="EA470" i="62"/>
  <c r="DZ470" i="62"/>
  <c r="DY470" i="62"/>
  <c r="DX470" i="62"/>
  <c r="CM470" i="62"/>
  <c r="CL470" i="62"/>
  <c r="CK470" i="62"/>
  <c r="CJ470" i="62"/>
  <c r="CD470" i="62"/>
  <c r="BN470" i="62" s="1"/>
  <c r="BF470" i="62" s="1"/>
  <c r="CC470" i="62"/>
  <c r="BM470" i="62" s="1"/>
  <c r="BE470" i="62" s="1"/>
  <c r="CB470" i="62"/>
  <c r="BL470" i="62" s="1"/>
  <c r="BD470" i="62" s="1"/>
  <c r="BR470" i="62"/>
  <c r="BJ470" i="62" s="1"/>
  <c r="BQ470" i="62"/>
  <c r="BI470" i="62" s="1"/>
  <c r="BP470" i="62"/>
  <c r="BH470" i="62" s="1"/>
  <c r="BO470" i="62"/>
  <c r="BK470" i="62"/>
  <c r="BC470" i="62" s="1"/>
  <c r="FK469" i="62"/>
  <c r="FM469" i="62" s="1"/>
  <c r="FG469" i="62"/>
  <c r="FE469" i="62"/>
  <c r="FD469" i="62"/>
  <c r="FC469" i="62"/>
  <c r="FB469" i="62"/>
  <c r="FA469" i="62"/>
  <c r="ER469" i="62"/>
  <c r="EQ469" i="62"/>
  <c r="EP469" i="62"/>
  <c r="EO469" i="62"/>
  <c r="EN469" i="62"/>
  <c r="EE469" i="62"/>
  <c r="ED469" i="62"/>
  <c r="EC469" i="62"/>
  <c r="EB469" i="62"/>
  <c r="EA469" i="62"/>
  <c r="DZ469" i="62"/>
  <c r="DY469" i="62"/>
  <c r="DX469" i="62"/>
  <c r="CM469" i="62"/>
  <c r="CL469" i="62"/>
  <c r="CK469" i="62"/>
  <c r="CJ469" i="62"/>
  <c r="CD469" i="62"/>
  <c r="BN469" i="62" s="1"/>
  <c r="BF469" i="62" s="1"/>
  <c r="CC469" i="62"/>
  <c r="BM469" i="62" s="1"/>
  <c r="BE469" i="62" s="1"/>
  <c r="CB469" i="62"/>
  <c r="BL469" i="62" s="1"/>
  <c r="BD469" i="62" s="1"/>
  <c r="BR469" i="62"/>
  <c r="BJ469" i="62" s="1"/>
  <c r="BQ469" i="62"/>
  <c r="BI469" i="62" s="1"/>
  <c r="BP469" i="62"/>
  <c r="BH469" i="62" s="1"/>
  <c r="BO469" i="62"/>
  <c r="BK469" i="62"/>
  <c r="BC469" i="62" s="1"/>
  <c r="FK468" i="62"/>
  <c r="FM468" i="62" s="1"/>
  <c r="FG468" i="62"/>
  <c r="FE468" i="62"/>
  <c r="FD468" i="62"/>
  <c r="FC468" i="62"/>
  <c r="FB468" i="62"/>
  <c r="FA468" i="62"/>
  <c r="ER468" i="62"/>
  <c r="EQ468" i="62"/>
  <c r="EP468" i="62"/>
  <c r="EO468" i="62"/>
  <c r="EN468" i="62"/>
  <c r="EE468" i="62"/>
  <c r="ED468" i="62"/>
  <c r="EC468" i="62"/>
  <c r="EB468" i="62"/>
  <c r="EA468" i="62"/>
  <c r="DZ468" i="62"/>
  <c r="DY468" i="62"/>
  <c r="DX468" i="62"/>
  <c r="CM468" i="62"/>
  <c r="CL468" i="62"/>
  <c r="CK468" i="62"/>
  <c r="CJ468" i="62"/>
  <c r="CD468" i="62"/>
  <c r="BN468" i="62" s="1"/>
  <c r="BF468" i="62" s="1"/>
  <c r="CC468" i="62"/>
  <c r="BM468" i="62" s="1"/>
  <c r="BE468" i="62" s="1"/>
  <c r="CB468" i="62"/>
  <c r="BL468" i="62" s="1"/>
  <c r="BD468" i="62" s="1"/>
  <c r="BR468" i="62"/>
  <c r="BJ468" i="62" s="1"/>
  <c r="BQ468" i="62"/>
  <c r="BI468" i="62" s="1"/>
  <c r="BP468" i="62"/>
  <c r="BH468" i="62" s="1"/>
  <c r="BO468" i="62"/>
  <c r="CV468" i="62" s="1"/>
  <c r="BK468" i="62"/>
  <c r="BC468" i="62" s="1"/>
  <c r="FK467" i="62"/>
  <c r="FM467" i="62" s="1"/>
  <c r="FG467" i="62"/>
  <c r="FE467" i="62"/>
  <c r="FD467" i="62"/>
  <c r="FC467" i="62"/>
  <c r="FB467" i="62"/>
  <c r="FA467" i="62"/>
  <c r="ER467" i="62"/>
  <c r="EQ467" i="62"/>
  <c r="EP467" i="62"/>
  <c r="EO467" i="62"/>
  <c r="EN467" i="62"/>
  <c r="EE467" i="62"/>
  <c r="ED467" i="62"/>
  <c r="EC467" i="62"/>
  <c r="EB467" i="62"/>
  <c r="EA467" i="62"/>
  <c r="DZ467" i="62"/>
  <c r="DY467" i="62"/>
  <c r="DX467" i="62"/>
  <c r="CM467" i="62"/>
  <c r="CL467" i="62"/>
  <c r="CK467" i="62"/>
  <c r="CJ467" i="62"/>
  <c r="CD467" i="62"/>
  <c r="BN467" i="62" s="1"/>
  <c r="BF467" i="62" s="1"/>
  <c r="CC467" i="62"/>
  <c r="BM467" i="62" s="1"/>
  <c r="BE467" i="62" s="1"/>
  <c r="CB467" i="62"/>
  <c r="BL467" i="62" s="1"/>
  <c r="BD467" i="62" s="1"/>
  <c r="BR467" i="62"/>
  <c r="BJ467" i="62" s="1"/>
  <c r="BQ467" i="62"/>
  <c r="BI467" i="62" s="1"/>
  <c r="BP467" i="62"/>
  <c r="BH467" i="62" s="1"/>
  <c r="BO467" i="62"/>
  <c r="BG467" i="62" s="1"/>
  <c r="BK467" i="62"/>
  <c r="BC467" i="62" s="1"/>
  <c r="FK466" i="62"/>
  <c r="FM466" i="62" s="1"/>
  <c r="FG466" i="62"/>
  <c r="FE466" i="62"/>
  <c r="FD466" i="62"/>
  <c r="FC466" i="62"/>
  <c r="FB466" i="62"/>
  <c r="FA466" i="62"/>
  <c r="ER466" i="62"/>
  <c r="EQ466" i="62"/>
  <c r="EP466" i="62"/>
  <c r="EO466" i="62"/>
  <c r="EN466" i="62"/>
  <c r="EE466" i="62"/>
  <c r="ED466" i="62"/>
  <c r="EC466" i="62"/>
  <c r="EB466" i="62"/>
  <c r="EA466" i="62"/>
  <c r="DZ466" i="62"/>
  <c r="DY466" i="62"/>
  <c r="DX466" i="62"/>
  <c r="CM466" i="62"/>
  <c r="CL466" i="62"/>
  <c r="CK466" i="62"/>
  <c r="CJ466" i="62"/>
  <c r="CD466" i="62"/>
  <c r="BN466" i="62" s="1"/>
  <c r="BF466" i="62" s="1"/>
  <c r="CC466" i="62"/>
  <c r="BM466" i="62" s="1"/>
  <c r="BE466" i="62" s="1"/>
  <c r="CB466" i="62"/>
  <c r="BL466" i="62" s="1"/>
  <c r="BD466" i="62" s="1"/>
  <c r="BR466" i="62"/>
  <c r="BQ466" i="62"/>
  <c r="BI466" i="62" s="1"/>
  <c r="BP466" i="62"/>
  <c r="BH466" i="62" s="1"/>
  <c r="BO466" i="62"/>
  <c r="BG466" i="62" s="1"/>
  <c r="BK466" i="62"/>
  <c r="BC466" i="62" s="1"/>
  <c r="BJ466" i="62"/>
  <c r="FK465" i="62"/>
  <c r="FM465" i="62" s="1"/>
  <c r="FG465" i="62"/>
  <c r="FE465" i="62"/>
  <c r="FD465" i="62"/>
  <c r="FC465" i="62"/>
  <c r="FB465" i="62"/>
  <c r="FA465" i="62"/>
  <c r="ER465" i="62"/>
  <c r="EQ465" i="62"/>
  <c r="EP465" i="62"/>
  <c r="EO465" i="62"/>
  <c r="EN465" i="62"/>
  <c r="EE465" i="62"/>
  <c r="ED465" i="62"/>
  <c r="EC465" i="62"/>
  <c r="EB465" i="62"/>
  <c r="EA465" i="62"/>
  <c r="DZ465" i="62"/>
  <c r="DY465" i="62"/>
  <c r="DX465" i="62"/>
  <c r="CM465" i="62"/>
  <c r="CL465" i="62"/>
  <c r="CK465" i="62"/>
  <c r="CJ465" i="62"/>
  <c r="CD465" i="62"/>
  <c r="BN465" i="62" s="1"/>
  <c r="CC465" i="62"/>
  <c r="CB465" i="62"/>
  <c r="BL465" i="62" s="1"/>
  <c r="BD465" i="62" s="1"/>
  <c r="BR465" i="62"/>
  <c r="BJ465" i="62" s="1"/>
  <c r="BQ465" i="62"/>
  <c r="BI465" i="62" s="1"/>
  <c r="BP465" i="62"/>
  <c r="BH465" i="62" s="1"/>
  <c r="BO465" i="62"/>
  <c r="BG465" i="62" s="1"/>
  <c r="BK465" i="62"/>
  <c r="FK464" i="62"/>
  <c r="FM464" i="62" s="1"/>
  <c r="FG464" i="62"/>
  <c r="FE464" i="62"/>
  <c r="FD464" i="62"/>
  <c r="FC464" i="62"/>
  <c r="FB464" i="62"/>
  <c r="FA464" i="62"/>
  <c r="ER464" i="62"/>
  <c r="EQ464" i="62"/>
  <c r="EP464" i="62"/>
  <c r="EO464" i="62"/>
  <c r="EN464" i="62"/>
  <c r="EE464" i="62"/>
  <c r="ED464" i="62"/>
  <c r="EC464" i="62"/>
  <c r="EB464" i="62"/>
  <c r="EA464" i="62"/>
  <c r="DZ464" i="62"/>
  <c r="DY464" i="62"/>
  <c r="DX464" i="62"/>
  <c r="CM464" i="62"/>
  <c r="CL464" i="62"/>
  <c r="CK464" i="62"/>
  <c r="CJ464" i="62"/>
  <c r="CD464" i="62"/>
  <c r="BN464" i="62" s="1"/>
  <c r="BF464" i="62" s="1"/>
  <c r="CC464" i="62"/>
  <c r="BM464" i="62" s="1"/>
  <c r="BE464" i="62" s="1"/>
  <c r="CB464" i="62"/>
  <c r="BL464" i="62" s="1"/>
  <c r="BD464" i="62" s="1"/>
  <c r="BR464" i="62"/>
  <c r="BJ464" i="62" s="1"/>
  <c r="BQ464" i="62"/>
  <c r="BI464" i="62" s="1"/>
  <c r="BP464" i="62"/>
  <c r="BH464" i="62" s="1"/>
  <c r="BO464" i="62"/>
  <c r="CV464" i="62" s="1"/>
  <c r="BK464" i="62"/>
  <c r="BC464" i="62" s="1"/>
  <c r="FK463" i="62"/>
  <c r="FM463" i="62" s="1"/>
  <c r="FG463" i="62"/>
  <c r="FE463" i="62"/>
  <c r="FD463" i="62"/>
  <c r="FC463" i="62"/>
  <c r="FB463" i="62"/>
  <c r="FA463" i="62"/>
  <c r="ER463" i="62"/>
  <c r="EQ463" i="62"/>
  <c r="EP463" i="62"/>
  <c r="EO463" i="62"/>
  <c r="EN463" i="62"/>
  <c r="EE463" i="62"/>
  <c r="ED463" i="62"/>
  <c r="EC463" i="62"/>
  <c r="EB463" i="62"/>
  <c r="EA463" i="62"/>
  <c r="DZ463" i="62"/>
  <c r="DY463" i="62"/>
  <c r="DX463" i="62"/>
  <c r="CM463" i="62"/>
  <c r="CL463" i="62"/>
  <c r="CK463" i="62"/>
  <c r="CJ463" i="62"/>
  <c r="CD463" i="62"/>
  <c r="BN463" i="62" s="1"/>
  <c r="BF463" i="62" s="1"/>
  <c r="CC463" i="62"/>
  <c r="BM463" i="62" s="1"/>
  <c r="BE463" i="62" s="1"/>
  <c r="CB463" i="62"/>
  <c r="BL463" i="62" s="1"/>
  <c r="BD463" i="62" s="1"/>
  <c r="BR463" i="62"/>
  <c r="BJ463" i="62" s="1"/>
  <c r="BQ463" i="62"/>
  <c r="BI463" i="62" s="1"/>
  <c r="BP463" i="62"/>
  <c r="BH463" i="62" s="1"/>
  <c r="BO463" i="62"/>
  <c r="CV463" i="62" s="1"/>
  <c r="BK463" i="62"/>
  <c r="BC463" i="62" s="1"/>
  <c r="FK462" i="62"/>
  <c r="FM462" i="62" s="1"/>
  <c r="FG462" i="62"/>
  <c r="FE462" i="62"/>
  <c r="FD462" i="62"/>
  <c r="FC462" i="62"/>
  <c r="FB462" i="62"/>
  <c r="FA462" i="62"/>
  <c r="ER462" i="62"/>
  <c r="EQ462" i="62"/>
  <c r="EP462" i="62"/>
  <c r="EO462" i="62"/>
  <c r="EN462" i="62"/>
  <c r="EE462" i="62"/>
  <c r="ED462" i="62"/>
  <c r="EC462" i="62"/>
  <c r="EB462" i="62"/>
  <c r="EA462" i="62"/>
  <c r="DZ462" i="62"/>
  <c r="DY462" i="62"/>
  <c r="DX462" i="62"/>
  <c r="CM462" i="62"/>
  <c r="CL462" i="62"/>
  <c r="CK462" i="62"/>
  <c r="CJ462" i="62"/>
  <c r="CD462" i="62"/>
  <c r="BN462" i="62" s="1"/>
  <c r="CC462" i="62"/>
  <c r="CB462" i="62"/>
  <c r="BL462" i="62" s="1"/>
  <c r="BD462" i="62" s="1"/>
  <c r="BR462" i="62"/>
  <c r="BJ462" i="62" s="1"/>
  <c r="BQ462" i="62"/>
  <c r="BI462" i="62" s="1"/>
  <c r="BP462" i="62"/>
  <c r="BH462" i="62" s="1"/>
  <c r="BO462" i="62"/>
  <c r="BG462" i="62" s="1"/>
  <c r="BK462" i="62"/>
  <c r="FK461" i="62"/>
  <c r="FM461" i="62" s="1"/>
  <c r="FG461" i="62"/>
  <c r="FE461" i="62"/>
  <c r="FD461" i="62"/>
  <c r="FC461" i="62"/>
  <c r="FB461" i="62"/>
  <c r="FA461" i="62"/>
  <c r="ER461" i="62"/>
  <c r="EQ461" i="62"/>
  <c r="EP461" i="62"/>
  <c r="EO461" i="62"/>
  <c r="EN461" i="62"/>
  <c r="EE461" i="62"/>
  <c r="ED461" i="62"/>
  <c r="EC461" i="62"/>
  <c r="EB461" i="62"/>
  <c r="EA461" i="62"/>
  <c r="DZ461" i="62"/>
  <c r="DY461" i="62"/>
  <c r="DX461" i="62"/>
  <c r="CM461" i="62"/>
  <c r="CL461" i="62"/>
  <c r="CK461" i="62"/>
  <c r="CJ461" i="62"/>
  <c r="CD461" i="62"/>
  <c r="BN461" i="62" s="1"/>
  <c r="CC461" i="62"/>
  <c r="CB461" i="62"/>
  <c r="BL461" i="62" s="1"/>
  <c r="BD461" i="62" s="1"/>
  <c r="BR461" i="62"/>
  <c r="BJ461" i="62" s="1"/>
  <c r="BQ461" i="62"/>
  <c r="BI461" i="62" s="1"/>
  <c r="BP461" i="62"/>
  <c r="BH461" i="62" s="1"/>
  <c r="BO461" i="62"/>
  <c r="BG461" i="62" s="1"/>
  <c r="BK461" i="62"/>
  <c r="FK460" i="62"/>
  <c r="FM460" i="62" s="1"/>
  <c r="FG460" i="62"/>
  <c r="FE460" i="62"/>
  <c r="FD460" i="62"/>
  <c r="FC460" i="62"/>
  <c r="FB460" i="62"/>
  <c r="FA460" i="62"/>
  <c r="ER460" i="62"/>
  <c r="EQ460" i="62"/>
  <c r="EP460" i="62"/>
  <c r="EO460" i="62"/>
  <c r="EN460" i="62"/>
  <c r="EE460" i="62"/>
  <c r="ED460" i="62"/>
  <c r="EC460" i="62"/>
  <c r="EB460" i="62"/>
  <c r="EA460" i="62"/>
  <c r="DZ460" i="62"/>
  <c r="DY460" i="62"/>
  <c r="DX460" i="62"/>
  <c r="CM460" i="62"/>
  <c r="CL460" i="62"/>
  <c r="CK460" i="62"/>
  <c r="CJ460" i="62"/>
  <c r="CD460" i="62"/>
  <c r="BN460" i="62" s="1"/>
  <c r="BF460" i="62" s="1"/>
  <c r="CC460" i="62"/>
  <c r="BM460" i="62" s="1"/>
  <c r="BE460" i="62" s="1"/>
  <c r="CB460" i="62"/>
  <c r="BL460" i="62" s="1"/>
  <c r="BD460" i="62" s="1"/>
  <c r="BR460" i="62"/>
  <c r="BJ460" i="62" s="1"/>
  <c r="BQ460" i="62"/>
  <c r="BI460" i="62" s="1"/>
  <c r="BP460" i="62"/>
  <c r="BH460" i="62" s="1"/>
  <c r="BO460" i="62"/>
  <c r="BG460" i="62" s="1"/>
  <c r="BK460" i="62"/>
  <c r="BC460" i="62" s="1"/>
  <c r="FK459" i="62"/>
  <c r="FM459" i="62" s="1"/>
  <c r="FG459" i="62"/>
  <c r="FE459" i="62"/>
  <c r="FD459" i="62"/>
  <c r="FC459" i="62"/>
  <c r="FB459" i="62"/>
  <c r="FA459" i="62"/>
  <c r="ER459" i="62"/>
  <c r="EQ459" i="62"/>
  <c r="EP459" i="62"/>
  <c r="EO459" i="62"/>
  <c r="EN459" i="62"/>
  <c r="EE459" i="62"/>
  <c r="ED459" i="62"/>
  <c r="EC459" i="62"/>
  <c r="EB459" i="62"/>
  <c r="EA459" i="62"/>
  <c r="DZ459" i="62"/>
  <c r="DY459" i="62"/>
  <c r="DX459" i="62"/>
  <c r="CM459" i="62"/>
  <c r="CL459" i="62"/>
  <c r="CK459" i="62"/>
  <c r="CJ459" i="62"/>
  <c r="CD459" i="62"/>
  <c r="BN459" i="62" s="1"/>
  <c r="BF459" i="62" s="1"/>
  <c r="CC459" i="62"/>
  <c r="BM459" i="62" s="1"/>
  <c r="BE459" i="62" s="1"/>
  <c r="CB459" i="62"/>
  <c r="BL459" i="62" s="1"/>
  <c r="BD459" i="62" s="1"/>
  <c r="BR459" i="62"/>
  <c r="BJ459" i="62" s="1"/>
  <c r="BQ459" i="62"/>
  <c r="BI459" i="62" s="1"/>
  <c r="BP459" i="62"/>
  <c r="BH459" i="62" s="1"/>
  <c r="BO459" i="62"/>
  <c r="CV459" i="62" s="1"/>
  <c r="CW459" i="62" s="1"/>
  <c r="CO459" i="62" s="1"/>
  <c r="BK459" i="62"/>
  <c r="BC459" i="62" s="1"/>
  <c r="FK458" i="62"/>
  <c r="FM458" i="62" s="1"/>
  <c r="FG458" i="62"/>
  <c r="FE458" i="62"/>
  <c r="FD458" i="62"/>
  <c r="FC458" i="62"/>
  <c r="FB458" i="62"/>
  <c r="FA458" i="62"/>
  <c r="ER458" i="62"/>
  <c r="EQ458" i="62"/>
  <c r="EP458" i="62"/>
  <c r="EO458" i="62"/>
  <c r="EN458" i="62"/>
  <c r="EE458" i="62"/>
  <c r="ED458" i="62"/>
  <c r="EC458" i="62"/>
  <c r="EB458" i="62"/>
  <c r="EA458" i="62"/>
  <c r="DZ458" i="62"/>
  <c r="DY458" i="62"/>
  <c r="DX458" i="62"/>
  <c r="CM458" i="62"/>
  <c r="CL458" i="62"/>
  <c r="CK458" i="62"/>
  <c r="CJ458" i="62"/>
  <c r="CD458" i="62"/>
  <c r="BN458" i="62" s="1"/>
  <c r="BF458" i="62" s="1"/>
  <c r="CC458" i="62"/>
  <c r="BM458" i="62" s="1"/>
  <c r="BE458" i="62" s="1"/>
  <c r="CB458" i="62"/>
  <c r="BL458" i="62" s="1"/>
  <c r="BD458" i="62" s="1"/>
  <c r="BR458" i="62"/>
  <c r="BJ458" i="62" s="1"/>
  <c r="BQ458" i="62"/>
  <c r="BI458" i="62" s="1"/>
  <c r="BP458" i="62"/>
  <c r="BH458" i="62" s="1"/>
  <c r="BO458" i="62"/>
  <c r="BK458" i="62"/>
  <c r="BC458" i="62" s="1"/>
  <c r="FK457" i="62"/>
  <c r="FM457" i="62" s="1"/>
  <c r="FG457" i="62"/>
  <c r="FE457" i="62"/>
  <c r="FD457" i="62"/>
  <c r="FC457" i="62"/>
  <c r="FB457" i="62"/>
  <c r="FA457" i="62"/>
  <c r="ER457" i="62"/>
  <c r="EQ457" i="62"/>
  <c r="EP457" i="62"/>
  <c r="EO457" i="62"/>
  <c r="EN457" i="62"/>
  <c r="EE457" i="62"/>
  <c r="ED457" i="62"/>
  <c r="EC457" i="62"/>
  <c r="EB457" i="62"/>
  <c r="EA457" i="62"/>
  <c r="DZ457" i="62"/>
  <c r="DY457" i="62"/>
  <c r="DX457" i="62"/>
  <c r="CM457" i="62"/>
  <c r="CL457" i="62"/>
  <c r="CK457" i="62"/>
  <c r="CJ457" i="62"/>
  <c r="CD457" i="62"/>
  <c r="BN457" i="62" s="1"/>
  <c r="BF457" i="62" s="1"/>
  <c r="CC457" i="62"/>
  <c r="BM457" i="62" s="1"/>
  <c r="BE457" i="62" s="1"/>
  <c r="CB457" i="62"/>
  <c r="BL457" i="62" s="1"/>
  <c r="BD457" i="62" s="1"/>
  <c r="BR457" i="62"/>
  <c r="BJ457" i="62" s="1"/>
  <c r="BQ457" i="62"/>
  <c r="BI457" i="62" s="1"/>
  <c r="BP457" i="62"/>
  <c r="BH457" i="62" s="1"/>
  <c r="BO457" i="62"/>
  <c r="BK457" i="62"/>
  <c r="BC457" i="62" s="1"/>
  <c r="FK456" i="62"/>
  <c r="FM456" i="62" s="1"/>
  <c r="FG456" i="62"/>
  <c r="FE456" i="62"/>
  <c r="FD456" i="62"/>
  <c r="FC456" i="62"/>
  <c r="FB456" i="62"/>
  <c r="FA456" i="62"/>
  <c r="ER456" i="62"/>
  <c r="EQ456" i="62"/>
  <c r="EP456" i="62"/>
  <c r="EO456" i="62"/>
  <c r="EN456" i="62"/>
  <c r="EE456" i="62"/>
  <c r="ED456" i="62"/>
  <c r="EC456" i="62"/>
  <c r="EB456" i="62"/>
  <c r="EA456" i="62"/>
  <c r="DZ456" i="62"/>
  <c r="DY456" i="62"/>
  <c r="DX456" i="62"/>
  <c r="CM456" i="62"/>
  <c r="CL456" i="62"/>
  <c r="CK456" i="62"/>
  <c r="CJ456" i="62"/>
  <c r="CD456" i="62"/>
  <c r="BN456" i="62" s="1"/>
  <c r="BF456" i="62" s="1"/>
  <c r="CC456" i="62"/>
  <c r="BM456" i="62" s="1"/>
  <c r="BE456" i="62" s="1"/>
  <c r="CB456" i="62"/>
  <c r="BL456" i="62" s="1"/>
  <c r="BD456" i="62" s="1"/>
  <c r="BR456" i="62"/>
  <c r="BJ456" i="62" s="1"/>
  <c r="BQ456" i="62"/>
  <c r="BI456" i="62" s="1"/>
  <c r="BP456" i="62"/>
  <c r="BH456" i="62" s="1"/>
  <c r="BO456" i="62"/>
  <c r="CV456" i="62" s="1"/>
  <c r="BK456" i="62"/>
  <c r="BC456" i="62" s="1"/>
  <c r="FK455" i="62"/>
  <c r="FM455" i="62" s="1"/>
  <c r="FG455" i="62"/>
  <c r="FE455" i="62"/>
  <c r="FD455" i="62"/>
  <c r="FC455" i="62"/>
  <c r="FB455" i="62"/>
  <c r="FA455" i="62"/>
  <c r="ER455" i="62"/>
  <c r="EQ455" i="62"/>
  <c r="EP455" i="62"/>
  <c r="EO455" i="62"/>
  <c r="EN455" i="62"/>
  <c r="EE455" i="62"/>
  <c r="ED455" i="62"/>
  <c r="EC455" i="62"/>
  <c r="EB455" i="62"/>
  <c r="EA455" i="62"/>
  <c r="DZ455" i="62"/>
  <c r="DY455" i="62"/>
  <c r="DX455" i="62"/>
  <c r="CM455" i="62"/>
  <c r="CL455" i="62"/>
  <c r="CK455" i="62"/>
  <c r="CJ455" i="62"/>
  <c r="CD455" i="62"/>
  <c r="BN455" i="62" s="1"/>
  <c r="BF455" i="62" s="1"/>
  <c r="CC455" i="62"/>
  <c r="BM455" i="62" s="1"/>
  <c r="BE455" i="62" s="1"/>
  <c r="CB455" i="62"/>
  <c r="BL455" i="62" s="1"/>
  <c r="BD455" i="62" s="1"/>
  <c r="BR455" i="62"/>
  <c r="BJ455" i="62" s="1"/>
  <c r="BQ455" i="62"/>
  <c r="BI455" i="62" s="1"/>
  <c r="BP455" i="62"/>
  <c r="BH455" i="62" s="1"/>
  <c r="BO455" i="62"/>
  <c r="BK455" i="62"/>
  <c r="BC455" i="62" s="1"/>
  <c r="FK454" i="62"/>
  <c r="FM454" i="62" s="1"/>
  <c r="FG454" i="62"/>
  <c r="FE454" i="62"/>
  <c r="FD454" i="62"/>
  <c r="FC454" i="62"/>
  <c r="FB454" i="62"/>
  <c r="FA454" i="62"/>
  <c r="ER454" i="62"/>
  <c r="EQ454" i="62"/>
  <c r="EP454" i="62"/>
  <c r="EO454" i="62"/>
  <c r="EN454" i="62"/>
  <c r="EE454" i="62"/>
  <c r="ED454" i="62"/>
  <c r="EC454" i="62"/>
  <c r="EB454" i="62"/>
  <c r="EA454" i="62"/>
  <c r="DZ454" i="62"/>
  <c r="DY454" i="62"/>
  <c r="DX454" i="62"/>
  <c r="CM454" i="62"/>
  <c r="CL454" i="62"/>
  <c r="CK454" i="62"/>
  <c r="CJ454" i="62"/>
  <c r="CD454" i="62"/>
  <c r="BN454" i="62" s="1"/>
  <c r="BF454" i="62" s="1"/>
  <c r="CC454" i="62"/>
  <c r="BM454" i="62" s="1"/>
  <c r="BE454" i="62" s="1"/>
  <c r="CB454" i="62"/>
  <c r="BL454" i="62" s="1"/>
  <c r="BD454" i="62" s="1"/>
  <c r="BR454" i="62"/>
  <c r="BJ454" i="62" s="1"/>
  <c r="BQ454" i="62"/>
  <c r="BI454" i="62" s="1"/>
  <c r="BP454" i="62"/>
  <c r="BH454" i="62" s="1"/>
  <c r="BO454" i="62"/>
  <c r="BG454" i="62" s="1"/>
  <c r="BK454" i="62"/>
  <c r="BC454" i="62" s="1"/>
  <c r="FK453" i="62"/>
  <c r="FM453" i="62" s="1"/>
  <c r="FG453" i="62"/>
  <c r="FE453" i="62"/>
  <c r="FD453" i="62"/>
  <c r="FC453" i="62"/>
  <c r="FB453" i="62"/>
  <c r="FA453" i="62"/>
  <c r="ER453" i="62"/>
  <c r="EQ453" i="62"/>
  <c r="EP453" i="62"/>
  <c r="EO453" i="62"/>
  <c r="EN453" i="62"/>
  <c r="EE453" i="62"/>
  <c r="ED453" i="62"/>
  <c r="EC453" i="62"/>
  <c r="EB453" i="62"/>
  <c r="EA453" i="62"/>
  <c r="DZ453" i="62"/>
  <c r="DY453" i="62"/>
  <c r="DX453" i="62"/>
  <c r="CM453" i="62"/>
  <c r="CL453" i="62"/>
  <c r="CK453" i="62"/>
  <c r="CJ453" i="62"/>
  <c r="CD453" i="62"/>
  <c r="BN453" i="62" s="1"/>
  <c r="BF453" i="62" s="1"/>
  <c r="CC453" i="62"/>
  <c r="BM453" i="62" s="1"/>
  <c r="BE453" i="62" s="1"/>
  <c r="CB453" i="62"/>
  <c r="BL453" i="62" s="1"/>
  <c r="BD453" i="62" s="1"/>
  <c r="BR453" i="62"/>
  <c r="BJ453" i="62" s="1"/>
  <c r="BQ453" i="62"/>
  <c r="BI453" i="62" s="1"/>
  <c r="BP453" i="62"/>
  <c r="BH453" i="62" s="1"/>
  <c r="BO453" i="62"/>
  <c r="CV453" i="62" s="1"/>
  <c r="BK453" i="62"/>
  <c r="BC453" i="62" s="1"/>
  <c r="FK452" i="62"/>
  <c r="FM452" i="62" s="1"/>
  <c r="FG452" i="62"/>
  <c r="FE452" i="62"/>
  <c r="FD452" i="62"/>
  <c r="FC452" i="62"/>
  <c r="FB452" i="62"/>
  <c r="FA452" i="62"/>
  <c r="ER452" i="62"/>
  <c r="EQ452" i="62"/>
  <c r="EP452" i="62"/>
  <c r="EO452" i="62"/>
  <c r="EN452" i="62"/>
  <c r="EE452" i="62"/>
  <c r="ED452" i="62"/>
  <c r="EC452" i="62"/>
  <c r="EB452" i="62"/>
  <c r="EA452" i="62"/>
  <c r="DZ452" i="62"/>
  <c r="DY452" i="62"/>
  <c r="DX452" i="62"/>
  <c r="CM452" i="62"/>
  <c r="CL452" i="62"/>
  <c r="CK452" i="62"/>
  <c r="CJ452" i="62"/>
  <c r="CD452" i="62"/>
  <c r="BN452" i="62" s="1"/>
  <c r="BF452" i="62" s="1"/>
  <c r="CC452" i="62"/>
  <c r="BM452" i="62" s="1"/>
  <c r="BE452" i="62" s="1"/>
  <c r="CB452" i="62"/>
  <c r="BL452" i="62" s="1"/>
  <c r="BD452" i="62" s="1"/>
  <c r="BR452" i="62"/>
  <c r="BJ452" i="62" s="1"/>
  <c r="BQ452" i="62"/>
  <c r="BI452" i="62" s="1"/>
  <c r="BP452" i="62"/>
  <c r="BH452" i="62" s="1"/>
  <c r="BO452" i="62"/>
  <c r="CV452" i="62" s="1"/>
  <c r="CW452" i="62" s="1"/>
  <c r="BK452" i="62"/>
  <c r="BC452" i="62" s="1"/>
  <c r="FK451" i="62"/>
  <c r="FM451" i="62" s="1"/>
  <c r="FG451" i="62"/>
  <c r="FE451" i="62"/>
  <c r="FD451" i="62"/>
  <c r="FC451" i="62"/>
  <c r="FB451" i="62"/>
  <c r="FA451" i="62"/>
  <c r="ER451" i="62"/>
  <c r="EQ451" i="62"/>
  <c r="EP451" i="62"/>
  <c r="EO451" i="62"/>
  <c r="EN451" i="62"/>
  <c r="EE451" i="62"/>
  <c r="ED451" i="62"/>
  <c r="EC451" i="62"/>
  <c r="EB451" i="62"/>
  <c r="EA451" i="62"/>
  <c r="DZ451" i="62"/>
  <c r="DY451" i="62"/>
  <c r="DX451" i="62"/>
  <c r="CM451" i="62"/>
  <c r="CL451" i="62"/>
  <c r="CK451" i="62"/>
  <c r="CJ451" i="62"/>
  <c r="CD451" i="62"/>
  <c r="BN451" i="62" s="1"/>
  <c r="BF451" i="62" s="1"/>
  <c r="CC451" i="62"/>
  <c r="BM451" i="62" s="1"/>
  <c r="BE451" i="62" s="1"/>
  <c r="CB451" i="62"/>
  <c r="BL451" i="62" s="1"/>
  <c r="BD451" i="62" s="1"/>
  <c r="BR451" i="62"/>
  <c r="BJ451" i="62" s="1"/>
  <c r="BQ451" i="62"/>
  <c r="BI451" i="62" s="1"/>
  <c r="BP451" i="62"/>
  <c r="BH451" i="62" s="1"/>
  <c r="BO451" i="62"/>
  <c r="BK451" i="62"/>
  <c r="BC451" i="62" s="1"/>
  <c r="FK450" i="62"/>
  <c r="FM450" i="62" s="1"/>
  <c r="FG450" i="62"/>
  <c r="FE450" i="62"/>
  <c r="FD450" i="62"/>
  <c r="FC450" i="62"/>
  <c r="FB450" i="62"/>
  <c r="FA450" i="62"/>
  <c r="ER450" i="62"/>
  <c r="EQ450" i="62"/>
  <c r="EP450" i="62"/>
  <c r="EO450" i="62"/>
  <c r="EN450" i="62"/>
  <c r="EE450" i="62"/>
  <c r="ED450" i="62"/>
  <c r="EC450" i="62"/>
  <c r="EB450" i="62"/>
  <c r="EA450" i="62"/>
  <c r="DZ450" i="62"/>
  <c r="DY450" i="62"/>
  <c r="DX450" i="62"/>
  <c r="CM450" i="62"/>
  <c r="CL450" i="62"/>
  <c r="CK450" i="62"/>
  <c r="CJ450" i="62"/>
  <c r="CD450" i="62"/>
  <c r="BN450" i="62" s="1"/>
  <c r="BF450" i="62" s="1"/>
  <c r="CC450" i="62"/>
  <c r="BM450" i="62" s="1"/>
  <c r="BE450" i="62" s="1"/>
  <c r="CB450" i="62"/>
  <c r="BL450" i="62" s="1"/>
  <c r="BD450" i="62" s="1"/>
  <c r="BR450" i="62"/>
  <c r="BJ450" i="62" s="1"/>
  <c r="BQ450" i="62"/>
  <c r="BI450" i="62" s="1"/>
  <c r="BP450" i="62"/>
  <c r="BH450" i="62" s="1"/>
  <c r="BO450" i="62"/>
  <c r="BK450" i="62"/>
  <c r="BC450" i="62" s="1"/>
  <c r="FK449" i="62"/>
  <c r="FM449" i="62" s="1"/>
  <c r="FG449" i="62"/>
  <c r="FE449" i="62"/>
  <c r="FD449" i="62"/>
  <c r="FC449" i="62"/>
  <c r="FB449" i="62"/>
  <c r="FA449" i="62"/>
  <c r="ER449" i="62"/>
  <c r="EQ449" i="62"/>
  <c r="EP449" i="62"/>
  <c r="EO449" i="62"/>
  <c r="EN449" i="62"/>
  <c r="EE449" i="62"/>
  <c r="ED449" i="62"/>
  <c r="EC449" i="62"/>
  <c r="EB449" i="62"/>
  <c r="EA449" i="62"/>
  <c r="DZ449" i="62"/>
  <c r="DY449" i="62"/>
  <c r="DX449" i="62"/>
  <c r="CM449" i="62"/>
  <c r="CL449" i="62"/>
  <c r="CK449" i="62"/>
  <c r="CJ449" i="62"/>
  <c r="CD449" i="62"/>
  <c r="BN449" i="62" s="1"/>
  <c r="BF449" i="62" s="1"/>
  <c r="CC449" i="62"/>
  <c r="BM449" i="62" s="1"/>
  <c r="BE449" i="62" s="1"/>
  <c r="CB449" i="62"/>
  <c r="BL449" i="62" s="1"/>
  <c r="BD449" i="62" s="1"/>
  <c r="BR449" i="62"/>
  <c r="BJ449" i="62" s="1"/>
  <c r="BQ449" i="62"/>
  <c r="BI449" i="62" s="1"/>
  <c r="BP449" i="62"/>
  <c r="BH449" i="62" s="1"/>
  <c r="BO449" i="62"/>
  <c r="CV449" i="62" s="1"/>
  <c r="CN449" i="62" s="1"/>
  <c r="BK449" i="62"/>
  <c r="BC449" i="62" s="1"/>
  <c r="FK448" i="62"/>
  <c r="FM448" i="62" s="1"/>
  <c r="FG448" i="62"/>
  <c r="FE448" i="62"/>
  <c r="FD448" i="62"/>
  <c r="FC448" i="62"/>
  <c r="FB448" i="62"/>
  <c r="FA448" i="62"/>
  <c r="ER448" i="62"/>
  <c r="EQ448" i="62"/>
  <c r="EP448" i="62"/>
  <c r="EO448" i="62"/>
  <c r="EN448" i="62"/>
  <c r="EE448" i="62"/>
  <c r="ED448" i="62"/>
  <c r="EC448" i="62"/>
  <c r="EB448" i="62"/>
  <c r="EA448" i="62"/>
  <c r="DZ448" i="62"/>
  <c r="DY448" i="62"/>
  <c r="DX448" i="62"/>
  <c r="CM448" i="62"/>
  <c r="CL448" i="62"/>
  <c r="CK448" i="62"/>
  <c r="CJ448" i="62"/>
  <c r="CD448" i="62"/>
  <c r="BN448" i="62" s="1"/>
  <c r="BF448" i="62" s="1"/>
  <c r="CC448" i="62"/>
  <c r="BM448" i="62" s="1"/>
  <c r="BE448" i="62" s="1"/>
  <c r="CB448" i="62"/>
  <c r="BL448" i="62" s="1"/>
  <c r="BD448" i="62" s="1"/>
  <c r="BR448" i="62"/>
  <c r="BJ448" i="62" s="1"/>
  <c r="BQ448" i="62"/>
  <c r="BI448" i="62" s="1"/>
  <c r="BP448" i="62"/>
  <c r="BH448" i="62" s="1"/>
  <c r="BO448" i="62"/>
  <c r="BK448" i="62"/>
  <c r="BC448" i="62" s="1"/>
  <c r="FK447" i="62"/>
  <c r="FM447" i="62" s="1"/>
  <c r="FG447" i="62"/>
  <c r="FE447" i="62"/>
  <c r="FD447" i="62"/>
  <c r="FC447" i="62"/>
  <c r="FB447" i="62"/>
  <c r="FA447" i="62"/>
  <c r="ER447" i="62"/>
  <c r="EQ447" i="62"/>
  <c r="EP447" i="62"/>
  <c r="EO447" i="62"/>
  <c r="EN447" i="62"/>
  <c r="EE447" i="62"/>
  <c r="ED447" i="62"/>
  <c r="EC447" i="62"/>
  <c r="EB447" i="62"/>
  <c r="EA447" i="62"/>
  <c r="DZ447" i="62"/>
  <c r="DY447" i="62"/>
  <c r="DX447" i="62"/>
  <c r="CM447" i="62"/>
  <c r="CL447" i="62"/>
  <c r="CK447" i="62"/>
  <c r="CJ447" i="62"/>
  <c r="CD447" i="62"/>
  <c r="BN447" i="62" s="1"/>
  <c r="BF447" i="62" s="1"/>
  <c r="CC447" i="62"/>
  <c r="BM447" i="62" s="1"/>
  <c r="BE447" i="62" s="1"/>
  <c r="CB447" i="62"/>
  <c r="BL447" i="62" s="1"/>
  <c r="BD447" i="62" s="1"/>
  <c r="BR447" i="62"/>
  <c r="BJ447" i="62" s="1"/>
  <c r="BQ447" i="62"/>
  <c r="BI447" i="62" s="1"/>
  <c r="BP447" i="62"/>
  <c r="BH447" i="62" s="1"/>
  <c r="BO447" i="62"/>
  <c r="BG447" i="62" s="1"/>
  <c r="BK447" i="62"/>
  <c r="BC447" i="62" s="1"/>
  <c r="FK446" i="62"/>
  <c r="FM446" i="62" s="1"/>
  <c r="FG446" i="62"/>
  <c r="FE446" i="62"/>
  <c r="FD446" i="62"/>
  <c r="FC446" i="62"/>
  <c r="FB446" i="62"/>
  <c r="FA446" i="62"/>
  <c r="ER446" i="62"/>
  <c r="EQ446" i="62"/>
  <c r="EP446" i="62"/>
  <c r="EO446" i="62"/>
  <c r="EN446" i="62"/>
  <c r="EE446" i="62"/>
  <c r="ED446" i="62"/>
  <c r="EC446" i="62"/>
  <c r="EB446" i="62"/>
  <c r="EA446" i="62"/>
  <c r="DZ446" i="62"/>
  <c r="DY446" i="62"/>
  <c r="DX446" i="62"/>
  <c r="CM446" i="62"/>
  <c r="CL446" i="62"/>
  <c r="CK446" i="62"/>
  <c r="CJ446" i="62"/>
  <c r="CD446" i="62"/>
  <c r="BN446" i="62" s="1"/>
  <c r="BF446" i="62" s="1"/>
  <c r="CC446" i="62"/>
  <c r="BM446" i="62" s="1"/>
  <c r="BE446" i="62" s="1"/>
  <c r="CB446" i="62"/>
  <c r="BL446" i="62" s="1"/>
  <c r="BD446" i="62" s="1"/>
  <c r="BR446" i="62"/>
  <c r="BJ446" i="62" s="1"/>
  <c r="BQ446" i="62"/>
  <c r="BI446" i="62" s="1"/>
  <c r="BP446" i="62"/>
  <c r="BH446" i="62" s="1"/>
  <c r="BO446" i="62"/>
  <c r="CV446" i="62" s="1"/>
  <c r="CN446" i="62" s="1"/>
  <c r="BK446" i="62"/>
  <c r="BC446" i="62" s="1"/>
  <c r="BG446" i="62"/>
  <c r="FK445" i="62"/>
  <c r="FM445" i="62" s="1"/>
  <c r="FG445" i="62"/>
  <c r="FE445" i="62"/>
  <c r="FD445" i="62"/>
  <c r="FC445" i="62"/>
  <c r="FB445" i="62"/>
  <c r="FA445" i="62"/>
  <c r="ER445" i="62"/>
  <c r="EQ445" i="62"/>
  <c r="EP445" i="62"/>
  <c r="EO445" i="62"/>
  <c r="EN445" i="62"/>
  <c r="EE445" i="62"/>
  <c r="ED445" i="62"/>
  <c r="EC445" i="62"/>
  <c r="EB445" i="62"/>
  <c r="EA445" i="62"/>
  <c r="DZ445" i="62"/>
  <c r="DY445" i="62"/>
  <c r="DX445" i="62"/>
  <c r="CM445" i="62"/>
  <c r="CL445" i="62"/>
  <c r="CK445" i="62"/>
  <c r="CJ445" i="62"/>
  <c r="CD445" i="62"/>
  <c r="CC445" i="62"/>
  <c r="CB445" i="62"/>
  <c r="BR445" i="62"/>
  <c r="BJ445" i="62" s="1"/>
  <c r="BQ445" i="62"/>
  <c r="BP445" i="62"/>
  <c r="BO445" i="62"/>
  <c r="BK445" i="62"/>
  <c r="BC445" i="62" s="1"/>
  <c r="BI445" i="62"/>
  <c r="FK444" i="62"/>
  <c r="FM444" i="62" s="1"/>
  <c r="FG444" i="62"/>
  <c r="FE444" i="62"/>
  <c r="FD444" i="62"/>
  <c r="FC444" i="62"/>
  <c r="FB444" i="62"/>
  <c r="FA444" i="62"/>
  <c r="ER444" i="62"/>
  <c r="EQ444" i="62"/>
  <c r="EP444" i="62"/>
  <c r="EO444" i="62"/>
  <c r="EN444" i="62"/>
  <c r="EE444" i="62"/>
  <c r="ED444" i="62"/>
  <c r="EC444" i="62"/>
  <c r="EB444" i="62"/>
  <c r="EA444" i="62"/>
  <c r="DZ444" i="62"/>
  <c r="DY444" i="62"/>
  <c r="DX444" i="62"/>
  <c r="CM444" i="62"/>
  <c r="CL444" i="62"/>
  <c r="CK444" i="62"/>
  <c r="CJ444" i="62"/>
  <c r="CD444" i="62"/>
  <c r="BN444" i="62" s="1"/>
  <c r="BF444" i="62" s="1"/>
  <c r="CC444" i="62"/>
  <c r="BM444" i="62" s="1"/>
  <c r="BE444" i="62" s="1"/>
  <c r="CB444" i="62"/>
  <c r="BL444" i="62" s="1"/>
  <c r="BD444" i="62" s="1"/>
  <c r="BR444" i="62"/>
  <c r="BJ444" i="62" s="1"/>
  <c r="BQ444" i="62"/>
  <c r="BI444" i="62" s="1"/>
  <c r="BP444" i="62"/>
  <c r="BH444" i="62" s="1"/>
  <c r="BO444" i="62"/>
  <c r="BG444" i="62" s="1"/>
  <c r="BK444" i="62"/>
  <c r="BC444" i="62" s="1"/>
  <c r="FK443" i="62"/>
  <c r="FM443" i="62" s="1"/>
  <c r="FG443" i="62"/>
  <c r="FE443" i="62"/>
  <c r="FD443" i="62"/>
  <c r="FC443" i="62"/>
  <c r="FB443" i="62"/>
  <c r="FA443" i="62"/>
  <c r="ER443" i="62"/>
  <c r="EQ443" i="62"/>
  <c r="EP443" i="62"/>
  <c r="EO443" i="62"/>
  <c r="EN443" i="62"/>
  <c r="EE443" i="62"/>
  <c r="ED443" i="62"/>
  <c r="EC443" i="62"/>
  <c r="EB443" i="62"/>
  <c r="EA443" i="62"/>
  <c r="DZ443" i="62"/>
  <c r="DY443" i="62"/>
  <c r="DX443" i="62"/>
  <c r="CM443" i="62"/>
  <c r="CL443" i="62"/>
  <c r="CK443" i="62"/>
  <c r="CJ443" i="62"/>
  <c r="CD443" i="62"/>
  <c r="BN443" i="62" s="1"/>
  <c r="BF443" i="62" s="1"/>
  <c r="CC443" i="62"/>
  <c r="BM443" i="62" s="1"/>
  <c r="BE443" i="62" s="1"/>
  <c r="CB443" i="62"/>
  <c r="BL443" i="62" s="1"/>
  <c r="BD443" i="62" s="1"/>
  <c r="BR443" i="62"/>
  <c r="BJ443" i="62" s="1"/>
  <c r="BQ443" i="62"/>
  <c r="BI443" i="62" s="1"/>
  <c r="BP443" i="62"/>
  <c r="BH443" i="62" s="1"/>
  <c r="BO443" i="62"/>
  <c r="CV443" i="62" s="1"/>
  <c r="BK443" i="62"/>
  <c r="BC443" i="62" s="1"/>
  <c r="FK442" i="62"/>
  <c r="FM442" i="62" s="1"/>
  <c r="FG442" i="62"/>
  <c r="FE442" i="62"/>
  <c r="FD442" i="62"/>
  <c r="FC442" i="62"/>
  <c r="FB442" i="62"/>
  <c r="FA442" i="62"/>
  <c r="ER442" i="62"/>
  <c r="EQ442" i="62"/>
  <c r="EP442" i="62"/>
  <c r="EO442" i="62"/>
  <c r="EN442" i="62"/>
  <c r="EE442" i="62"/>
  <c r="ED442" i="62"/>
  <c r="EC442" i="62"/>
  <c r="EB442" i="62"/>
  <c r="EA442" i="62"/>
  <c r="DZ442" i="62"/>
  <c r="DY442" i="62"/>
  <c r="DX442" i="62"/>
  <c r="CM442" i="62"/>
  <c r="CL442" i="62"/>
  <c r="CK442" i="62"/>
  <c r="CJ442" i="62"/>
  <c r="CD442" i="62"/>
  <c r="BN442" i="62" s="1"/>
  <c r="BF442" i="62" s="1"/>
  <c r="CC442" i="62"/>
  <c r="BM442" i="62" s="1"/>
  <c r="BE442" i="62" s="1"/>
  <c r="CB442" i="62"/>
  <c r="BL442" i="62" s="1"/>
  <c r="BD442" i="62" s="1"/>
  <c r="BR442" i="62"/>
  <c r="BJ442" i="62" s="1"/>
  <c r="BQ442" i="62"/>
  <c r="BI442" i="62" s="1"/>
  <c r="BP442" i="62"/>
  <c r="BH442" i="62" s="1"/>
  <c r="BO442" i="62"/>
  <c r="BK442" i="62"/>
  <c r="BC442" i="62" s="1"/>
  <c r="FK441" i="62"/>
  <c r="FM441" i="62" s="1"/>
  <c r="FG441" i="62"/>
  <c r="FE441" i="62"/>
  <c r="FD441" i="62"/>
  <c r="FC441" i="62"/>
  <c r="FB441" i="62"/>
  <c r="FA441" i="62"/>
  <c r="ER441" i="62"/>
  <c r="EQ441" i="62"/>
  <c r="EP441" i="62"/>
  <c r="EO441" i="62"/>
  <c r="EN441" i="62"/>
  <c r="EE441" i="62"/>
  <c r="ED441" i="62"/>
  <c r="EC441" i="62"/>
  <c r="EB441" i="62"/>
  <c r="EA441" i="62"/>
  <c r="DZ441" i="62"/>
  <c r="DY441" i="62"/>
  <c r="DX441" i="62"/>
  <c r="CM441" i="62"/>
  <c r="CL441" i="62"/>
  <c r="CK441" i="62"/>
  <c r="CJ441" i="62"/>
  <c r="CD441" i="62"/>
  <c r="CC441" i="62"/>
  <c r="CB441" i="62"/>
  <c r="BR441" i="62"/>
  <c r="BJ441" i="62" s="1"/>
  <c r="BQ441" i="62"/>
  <c r="BI441" i="62" s="1"/>
  <c r="BP441" i="62"/>
  <c r="BH441" i="62" s="1"/>
  <c r="BO441" i="62"/>
  <c r="CV441" i="62" s="1"/>
  <c r="BK441" i="62"/>
  <c r="FK440" i="62"/>
  <c r="FM440" i="62" s="1"/>
  <c r="FG440" i="62"/>
  <c r="FE440" i="62"/>
  <c r="FD440" i="62"/>
  <c r="FC440" i="62"/>
  <c r="FB440" i="62"/>
  <c r="FA440" i="62"/>
  <c r="ER440" i="62"/>
  <c r="EQ440" i="62"/>
  <c r="EP440" i="62"/>
  <c r="EO440" i="62"/>
  <c r="EN440" i="62"/>
  <c r="EE440" i="62"/>
  <c r="ED440" i="62"/>
  <c r="EC440" i="62"/>
  <c r="EB440" i="62"/>
  <c r="EA440" i="62"/>
  <c r="DZ440" i="62"/>
  <c r="DY440" i="62"/>
  <c r="DX440" i="62"/>
  <c r="CM440" i="62"/>
  <c r="CL440" i="62"/>
  <c r="CK440" i="62"/>
  <c r="CJ440" i="62"/>
  <c r="CD440" i="62"/>
  <c r="BN440" i="62" s="1"/>
  <c r="BF440" i="62" s="1"/>
  <c r="CC440" i="62"/>
  <c r="BM440" i="62" s="1"/>
  <c r="BE440" i="62" s="1"/>
  <c r="CB440" i="62"/>
  <c r="BL440" i="62" s="1"/>
  <c r="BD440" i="62" s="1"/>
  <c r="BR440" i="62"/>
  <c r="BJ440" i="62" s="1"/>
  <c r="BQ440" i="62"/>
  <c r="BI440" i="62" s="1"/>
  <c r="BP440" i="62"/>
  <c r="BH440" i="62" s="1"/>
  <c r="BO440" i="62"/>
  <c r="BG440" i="62" s="1"/>
  <c r="BK440" i="62"/>
  <c r="BC440" i="62" s="1"/>
  <c r="FK439" i="62"/>
  <c r="FM439" i="62" s="1"/>
  <c r="FG439" i="62"/>
  <c r="FE439" i="62"/>
  <c r="FD439" i="62"/>
  <c r="FC439" i="62"/>
  <c r="FB439" i="62"/>
  <c r="FA439" i="62"/>
  <c r="ER439" i="62"/>
  <c r="EQ439" i="62"/>
  <c r="EP439" i="62"/>
  <c r="EO439" i="62"/>
  <c r="EN439" i="62"/>
  <c r="EE439" i="62"/>
  <c r="ED439" i="62"/>
  <c r="EC439" i="62"/>
  <c r="EB439" i="62"/>
  <c r="EA439" i="62"/>
  <c r="DZ439" i="62"/>
  <c r="DY439" i="62"/>
  <c r="DX439" i="62"/>
  <c r="CM439" i="62"/>
  <c r="CL439" i="62"/>
  <c r="CK439" i="62"/>
  <c r="CJ439" i="62"/>
  <c r="CD439" i="62"/>
  <c r="BN439" i="62" s="1"/>
  <c r="BF439" i="62" s="1"/>
  <c r="CC439" i="62"/>
  <c r="BM439" i="62" s="1"/>
  <c r="BE439" i="62" s="1"/>
  <c r="CB439" i="62"/>
  <c r="BL439" i="62" s="1"/>
  <c r="BD439" i="62" s="1"/>
  <c r="BR439" i="62"/>
  <c r="BJ439" i="62" s="1"/>
  <c r="BQ439" i="62"/>
  <c r="BI439" i="62" s="1"/>
  <c r="BP439" i="62"/>
  <c r="BH439" i="62" s="1"/>
  <c r="BO439" i="62"/>
  <c r="BG439" i="62" s="1"/>
  <c r="BK439" i="62"/>
  <c r="BC439" i="62" s="1"/>
  <c r="FK438" i="62"/>
  <c r="FM438" i="62" s="1"/>
  <c r="FG438" i="62"/>
  <c r="FE438" i="62"/>
  <c r="FD438" i="62"/>
  <c r="FC438" i="62"/>
  <c r="FB438" i="62"/>
  <c r="FA438" i="62"/>
  <c r="ER438" i="62"/>
  <c r="EQ438" i="62"/>
  <c r="EP438" i="62"/>
  <c r="EO438" i="62"/>
  <c r="EN438" i="62"/>
  <c r="EE438" i="62"/>
  <c r="ED438" i="62"/>
  <c r="EC438" i="62"/>
  <c r="EB438" i="62"/>
  <c r="EA438" i="62"/>
  <c r="DZ438" i="62"/>
  <c r="DY438" i="62"/>
  <c r="DX438" i="62"/>
  <c r="CM438" i="62"/>
  <c r="CL438" i="62"/>
  <c r="CK438" i="62"/>
  <c r="CJ438" i="62"/>
  <c r="CD438" i="62"/>
  <c r="BN438" i="62" s="1"/>
  <c r="BF438" i="62" s="1"/>
  <c r="CC438" i="62"/>
  <c r="BM438" i="62" s="1"/>
  <c r="BE438" i="62" s="1"/>
  <c r="CB438" i="62"/>
  <c r="BL438" i="62" s="1"/>
  <c r="BD438" i="62" s="1"/>
  <c r="BR438" i="62"/>
  <c r="BJ438" i="62" s="1"/>
  <c r="BQ438" i="62"/>
  <c r="BI438" i="62" s="1"/>
  <c r="BP438" i="62"/>
  <c r="BH438" i="62" s="1"/>
  <c r="BO438" i="62"/>
  <c r="BG438" i="62" s="1"/>
  <c r="BK438" i="62"/>
  <c r="BC438" i="62" s="1"/>
  <c r="FK437" i="62"/>
  <c r="FM437" i="62" s="1"/>
  <c r="FG437" i="62"/>
  <c r="FE437" i="62"/>
  <c r="FD437" i="62"/>
  <c r="FC437" i="62"/>
  <c r="FB437" i="62"/>
  <c r="FA437" i="62"/>
  <c r="ER437" i="62"/>
  <c r="EQ437" i="62"/>
  <c r="EP437" i="62"/>
  <c r="EO437" i="62"/>
  <c r="EN437" i="62"/>
  <c r="EE437" i="62"/>
  <c r="ED437" i="62"/>
  <c r="EC437" i="62"/>
  <c r="EB437" i="62"/>
  <c r="EA437" i="62"/>
  <c r="DZ437" i="62"/>
  <c r="DY437" i="62"/>
  <c r="DX437" i="62"/>
  <c r="CM437" i="62"/>
  <c r="CL437" i="62"/>
  <c r="CK437" i="62"/>
  <c r="CJ437" i="62"/>
  <c r="CD437" i="62"/>
  <c r="BN437" i="62" s="1"/>
  <c r="BF437" i="62" s="1"/>
  <c r="CC437" i="62"/>
  <c r="BM437" i="62" s="1"/>
  <c r="BE437" i="62" s="1"/>
  <c r="CB437" i="62"/>
  <c r="BL437" i="62" s="1"/>
  <c r="BD437" i="62" s="1"/>
  <c r="BR437" i="62"/>
  <c r="BJ437" i="62" s="1"/>
  <c r="BQ437" i="62"/>
  <c r="BI437" i="62" s="1"/>
  <c r="BP437" i="62"/>
  <c r="BH437" i="62" s="1"/>
  <c r="BO437" i="62"/>
  <c r="BK437" i="62"/>
  <c r="BC437" i="62" s="1"/>
  <c r="FK436" i="62"/>
  <c r="FM436" i="62" s="1"/>
  <c r="FG436" i="62"/>
  <c r="FE436" i="62"/>
  <c r="FD436" i="62"/>
  <c r="FC436" i="62"/>
  <c r="FB436" i="62"/>
  <c r="FA436" i="62"/>
  <c r="ER436" i="62"/>
  <c r="EQ436" i="62"/>
  <c r="EP436" i="62"/>
  <c r="EO436" i="62"/>
  <c r="EN436" i="62"/>
  <c r="EE436" i="62"/>
  <c r="ED436" i="62"/>
  <c r="EC436" i="62"/>
  <c r="EB436" i="62"/>
  <c r="EA436" i="62"/>
  <c r="DZ436" i="62"/>
  <c r="DY436" i="62"/>
  <c r="DX436" i="62"/>
  <c r="CM436" i="62"/>
  <c r="CL436" i="62"/>
  <c r="CK436" i="62"/>
  <c r="CJ436" i="62"/>
  <c r="CD436" i="62"/>
  <c r="BN436" i="62" s="1"/>
  <c r="BF436" i="62" s="1"/>
  <c r="CC436" i="62"/>
  <c r="BM436" i="62" s="1"/>
  <c r="BE436" i="62" s="1"/>
  <c r="CB436" i="62"/>
  <c r="BL436" i="62" s="1"/>
  <c r="BD436" i="62" s="1"/>
  <c r="BR436" i="62"/>
  <c r="BJ436" i="62" s="1"/>
  <c r="BQ436" i="62"/>
  <c r="BI436" i="62" s="1"/>
  <c r="BP436" i="62"/>
  <c r="BH436" i="62" s="1"/>
  <c r="BO436" i="62"/>
  <c r="BG436" i="62" s="1"/>
  <c r="BK436" i="62"/>
  <c r="BC436" i="62" s="1"/>
  <c r="FK435" i="62"/>
  <c r="FM435" i="62" s="1"/>
  <c r="FG435" i="62"/>
  <c r="FE435" i="62"/>
  <c r="FD435" i="62"/>
  <c r="FC435" i="62"/>
  <c r="FB435" i="62"/>
  <c r="FA435" i="62"/>
  <c r="ER435" i="62"/>
  <c r="EQ435" i="62"/>
  <c r="EP435" i="62"/>
  <c r="EO435" i="62"/>
  <c r="EN435" i="62"/>
  <c r="EE435" i="62"/>
  <c r="ED435" i="62"/>
  <c r="EC435" i="62"/>
  <c r="EB435" i="62"/>
  <c r="EA435" i="62"/>
  <c r="DZ435" i="62"/>
  <c r="DY435" i="62"/>
  <c r="DX435" i="62"/>
  <c r="CM435" i="62"/>
  <c r="CL435" i="62"/>
  <c r="CK435" i="62"/>
  <c r="CJ435" i="62"/>
  <c r="CD435" i="62"/>
  <c r="BN435" i="62" s="1"/>
  <c r="BF435" i="62" s="1"/>
  <c r="CC435" i="62"/>
  <c r="BM435" i="62" s="1"/>
  <c r="BE435" i="62" s="1"/>
  <c r="CB435" i="62"/>
  <c r="BL435" i="62" s="1"/>
  <c r="BD435" i="62" s="1"/>
  <c r="BR435" i="62"/>
  <c r="BJ435" i="62" s="1"/>
  <c r="BQ435" i="62"/>
  <c r="BI435" i="62" s="1"/>
  <c r="BP435" i="62"/>
  <c r="BH435" i="62" s="1"/>
  <c r="BO435" i="62"/>
  <c r="BK435" i="62"/>
  <c r="BC435" i="62" s="1"/>
  <c r="FK434" i="62"/>
  <c r="FM434" i="62" s="1"/>
  <c r="FG434" i="62"/>
  <c r="FE434" i="62"/>
  <c r="FD434" i="62"/>
  <c r="FC434" i="62"/>
  <c r="FB434" i="62"/>
  <c r="FA434" i="62"/>
  <c r="ER434" i="62"/>
  <c r="EQ434" i="62"/>
  <c r="EP434" i="62"/>
  <c r="EO434" i="62"/>
  <c r="EN434" i="62"/>
  <c r="EE434" i="62"/>
  <c r="ED434" i="62"/>
  <c r="EC434" i="62"/>
  <c r="EB434" i="62"/>
  <c r="EA434" i="62"/>
  <c r="DZ434" i="62"/>
  <c r="DY434" i="62"/>
  <c r="DX434" i="62"/>
  <c r="CM434" i="62"/>
  <c r="CL434" i="62"/>
  <c r="CK434" i="62"/>
  <c r="CJ434" i="62"/>
  <c r="CD434" i="62"/>
  <c r="BN434" i="62" s="1"/>
  <c r="BF434" i="62" s="1"/>
  <c r="CC434" i="62"/>
  <c r="BM434" i="62" s="1"/>
  <c r="BE434" i="62" s="1"/>
  <c r="CB434" i="62"/>
  <c r="BL434" i="62" s="1"/>
  <c r="BD434" i="62" s="1"/>
  <c r="BR434" i="62"/>
  <c r="BJ434" i="62" s="1"/>
  <c r="BQ434" i="62"/>
  <c r="BI434" i="62" s="1"/>
  <c r="BP434" i="62"/>
  <c r="BH434" i="62" s="1"/>
  <c r="BO434" i="62"/>
  <c r="CV434" i="62" s="1"/>
  <c r="CW434" i="62" s="1"/>
  <c r="BK434" i="62"/>
  <c r="BC434" i="62" s="1"/>
  <c r="FK433" i="62"/>
  <c r="FM433" i="62" s="1"/>
  <c r="FG433" i="62"/>
  <c r="FE433" i="62"/>
  <c r="FD433" i="62"/>
  <c r="FC433" i="62"/>
  <c r="FB433" i="62"/>
  <c r="FA433" i="62"/>
  <c r="ER433" i="62"/>
  <c r="EQ433" i="62"/>
  <c r="EP433" i="62"/>
  <c r="EO433" i="62"/>
  <c r="EN433" i="62"/>
  <c r="EE433" i="62"/>
  <c r="ED433" i="62"/>
  <c r="EC433" i="62"/>
  <c r="EB433" i="62"/>
  <c r="EA433" i="62"/>
  <c r="DZ433" i="62"/>
  <c r="DY433" i="62"/>
  <c r="DX433" i="62"/>
  <c r="CM433" i="62"/>
  <c r="CL433" i="62"/>
  <c r="CK433" i="62"/>
  <c r="CJ433" i="62"/>
  <c r="CD433" i="62"/>
  <c r="BN433" i="62" s="1"/>
  <c r="BF433" i="62" s="1"/>
  <c r="CC433" i="62"/>
  <c r="BM433" i="62" s="1"/>
  <c r="BE433" i="62" s="1"/>
  <c r="CB433" i="62"/>
  <c r="BL433" i="62" s="1"/>
  <c r="BD433" i="62" s="1"/>
  <c r="BR433" i="62"/>
  <c r="BJ433" i="62" s="1"/>
  <c r="BQ433" i="62"/>
  <c r="BI433" i="62" s="1"/>
  <c r="BP433" i="62"/>
  <c r="BH433" i="62" s="1"/>
  <c r="BO433" i="62"/>
  <c r="CV433" i="62" s="1"/>
  <c r="CW433" i="62" s="1"/>
  <c r="CO433" i="62" s="1"/>
  <c r="BK433" i="62"/>
  <c r="BC433" i="62" s="1"/>
  <c r="FK432" i="62"/>
  <c r="FM432" i="62" s="1"/>
  <c r="FG432" i="62"/>
  <c r="FE432" i="62"/>
  <c r="FD432" i="62"/>
  <c r="FC432" i="62"/>
  <c r="FB432" i="62"/>
  <c r="FA432" i="62"/>
  <c r="ER432" i="62"/>
  <c r="EQ432" i="62"/>
  <c r="EP432" i="62"/>
  <c r="EO432" i="62"/>
  <c r="EN432" i="62"/>
  <c r="EE432" i="62"/>
  <c r="ED432" i="62"/>
  <c r="EC432" i="62"/>
  <c r="EB432" i="62"/>
  <c r="EA432" i="62"/>
  <c r="DZ432" i="62"/>
  <c r="DY432" i="62"/>
  <c r="DX432" i="62"/>
  <c r="CM432" i="62"/>
  <c r="CL432" i="62"/>
  <c r="CK432" i="62"/>
  <c r="CJ432" i="62"/>
  <c r="CD432" i="62"/>
  <c r="BN432" i="62" s="1"/>
  <c r="BF432" i="62" s="1"/>
  <c r="CC432" i="62"/>
  <c r="BM432" i="62" s="1"/>
  <c r="BE432" i="62" s="1"/>
  <c r="CB432" i="62"/>
  <c r="BL432" i="62" s="1"/>
  <c r="BD432" i="62" s="1"/>
  <c r="BR432" i="62"/>
  <c r="BJ432" i="62" s="1"/>
  <c r="BQ432" i="62"/>
  <c r="BI432" i="62" s="1"/>
  <c r="BP432" i="62"/>
  <c r="BH432" i="62" s="1"/>
  <c r="BO432" i="62"/>
  <c r="BG432" i="62" s="1"/>
  <c r="BK432" i="62"/>
  <c r="BC432" i="62" s="1"/>
  <c r="FK431" i="62"/>
  <c r="FM431" i="62" s="1"/>
  <c r="FG431" i="62"/>
  <c r="FE431" i="62"/>
  <c r="FD431" i="62"/>
  <c r="FC431" i="62"/>
  <c r="FB431" i="62"/>
  <c r="FA431" i="62"/>
  <c r="ER431" i="62"/>
  <c r="EQ431" i="62"/>
  <c r="EP431" i="62"/>
  <c r="EO431" i="62"/>
  <c r="EN431" i="62"/>
  <c r="EE431" i="62"/>
  <c r="ED431" i="62"/>
  <c r="EC431" i="62"/>
  <c r="EB431" i="62"/>
  <c r="EA431" i="62"/>
  <c r="DZ431" i="62"/>
  <c r="DY431" i="62"/>
  <c r="DX431" i="62"/>
  <c r="CM431" i="62"/>
  <c r="CL431" i="62"/>
  <c r="CK431" i="62"/>
  <c r="CJ431" i="62"/>
  <c r="CD431" i="62"/>
  <c r="BN431" i="62" s="1"/>
  <c r="BF431" i="62" s="1"/>
  <c r="CC431" i="62"/>
  <c r="BM431" i="62" s="1"/>
  <c r="BE431" i="62" s="1"/>
  <c r="CB431" i="62"/>
  <c r="BL431" i="62" s="1"/>
  <c r="BD431" i="62" s="1"/>
  <c r="BR431" i="62"/>
  <c r="BJ431" i="62" s="1"/>
  <c r="BQ431" i="62"/>
  <c r="BI431" i="62" s="1"/>
  <c r="BP431" i="62"/>
  <c r="BH431" i="62" s="1"/>
  <c r="BO431" i="62"/>
  <c r="BG431" i="62" s="1"/>
  <c r="BK431" i="62"/>
  <c r="BC431" i="62" s="1"/>
  <c r="FK430" i="62"/>
  <c r="FM430" i="62" s="1"/>
  <c r="FG430" i="62"/>
  <c r="FE430" i="62"/>
  <c r="FD430" i="62"/>
  <c r="FC430" i="62"/>
  <c r="FB430" i="62"/>
  <c r="FA430" i="62"/>
  <c r="ER430" i="62"/>
  <c r="EQ430" i="62"/>
  <c r="EP430" i="62"/>
  <c r="EO430" i="62"/>
  <c r="EN430" i="62"/>
  <c r="EE430" i="62"/>
  <c r="ED430" i="62"/>
  <c r="EC430" i="62"/>
  <c r="EB430" i="62"/>
  <c r="EA430" i="62"/>
  <c r="DZ430" i="62"/>
  <c r="DY430" i="62"/>
  <c r="DX430" i="62"/>
  <c r="CM430" i="62"/>
  <c r="CL430" i="62"/>
  <c r="CK430" i="62"/>
  <c r="CJ430" i="62"/>
  <c r="CD430" i="62"/>
  <c r="BN430" i="62" s="1"/>
  <c r="BF430" i="62" s="1"/>
  <c r="CC430" i="62"/>
  <c r="BM430" i="62" s="1"/>
  <c r="BE430" i="62" s="1"/>
  <c r="CB430" i="62"/>
  <c r="BL430" i="62" s="1"/>
  <c r="BD430" i="62" s="1"/>
  <c r="BR430" i="62"/>
  <c r="BJ430" i="62" s="1"/>
  <c r="BQ430" i="62"/>
  <c r="BI430" i="62" s="1"/>
  <c r="BP430" i="62"/>
  <c r="BH430" i="62" s="1"/>
  <c r="BO430" i="62"/>
  <c r="BG430" i="62" s="1"/>
  <c r="BK430" i="62"/>
  <c r="BC430" i="62" s="1"/>
  <c r="FK429" i="62"/>
  <c r="FM429" i="62" s="1"/>
  <c r="FG429" i="62"/>
  <c r="FE429" i="62"/>
  <c r="FD429" i="62"/>
  <c r="FC429" i="62"/>
  <c r="FB429" i="62"/>
  <c r="FA429" i="62"/>
  <c r="ER429" i="62"/>
  <c r="EQ429" i="62"/>
  <c r="EP429" i="62"/>
  <c r="EO429" i="62"/>
  <c r="EN429" i="62"/>
  <c r="EE429" i="62"/>
  <c r="ED429" i="62"/>
  <c r="EC429" i="62"/>
  <c r="EB429" i="62"/>
  <c r="EA429" i="62"/>
  <c r="DZ429" i="62"/>
  <c r="DY429" i="62"/>
  <c r="DX429" i="62"/>
  <c r="CM429" i="62"/>
  <c r="CL429" i="62"/>
  <c r="CK429" i="62"/>
  <c r="CJ429" i="62"/>
  <c r="CD429" i="62"/>
  <c r="CC429" i="62"/>
  <c r="CB429" i="62"/>
  <c r="BR429" i="62"/>
  <c r="BJ429" i="62" s="1"/>
  <c r="BQ429" i="62"/>
  <c r="BI429" i="62" s="1"/>
  <c r="BP429" i="62"/>
  <c r="BH429" i="62" s="1"/>
  <c r="BO429" i="62"/>
  <c r="CV429" i="62" s="1"/>
  <c r="BK429" i="62"/>
  <c r="FK428" i="62"/>
  <c r="FM428" i="62" s="1"/>
  <c r="FG428" i="62"/>
  <c r="FE428" i="62"/>
  <c r="FD428" i="62"/>
  <c r="FC428" i="62"/>
  <c r="FB428" i="62"/>
  <c r="FA428" i="62"/>
  <c r="ER428" i="62"/>
  <c r="EQ428" i="62"/>
  <c r="EP428" i="62"/>
  <c r="EO428" i="62"/>
  <c r="EN428" i="62"/>
  <c r="EE428" i="62"/>
  <c r="ED428" i="62"/>
  <c r="EC428" i="62"/>
  <c r="EB428" i="62"/>
  <c r="EA428" i="62"/>
  <c r="DZ428" i="62"/>
  <c r="DY428" i="62"/>
  <c r="DX428" i="62"/>
  <c r="CM428" i="62"/>
  <c r="CL428" i="62"/>
  <c r="CK428" i="62"/>
  <c r="CJ428" i="62"/>
  <c r="CD428" i="62"/>
  <c r="BN428" i="62" s="1"/>
  <c r="BF428" i="62" s="1"/>
  <c r="CC428" i="62"/>
  <c r="BM428" i="62" s="1"/>
  <c r="BE428" i="62" s="1"/>
  <c r="CB428" i="62"/>
  <c r="BL428" i="62" s="1"/>
  <c r="BD428" i="62" s="1"/>
  <c r="BR428" i="62"/>
  <c r="BJ428" i="62" s="1"/>
  <c r="BQ428" i="62"/>
  <c r="BI428" i="62" s="1"/>
  <c r="BP428" i="62"/>
  <c r="BH428" i="62" s="1"/>
  <c r="BO428" i="62"/>
  <c r="BK428" i="62"/>
  <c r="BC428" i="62" s="1"/>
  <c r="FK427" i="62"/>
  <c r="FM427" i="62" s="1"/>
  <c r="FG427" i="62"/>
  <c r="FE427" i="62"/>
  <c r="FD427" i="62"/>
  <c r="FC427" i="62"/>
  <c r="FB427" i="62"/>
  <c r="FA427" i="62"/>
  <c r="ER427" i="62"/>
  <c r="EQ427" i="62"/>
  <c r="EP427" i="62"/>
  <c r="EO427" i="62"/>
  <c r="EN427" i="62"/>
  <c r="EE427" i="62"/>
  <c r="ED427" i="62"/>
  <c r="EC427" i="62"/>
  <c r="EB427" i="62"/>
  <c r="EA427" i="62"/>
  <c r="DZ427" i="62"/>
  <c r="DY427" i="62"/>
  <c r="DX427" i="62"/>
  <c r="CM427" i="62"/>
  <c r="CL427" i="62"/>
  <c r="CK427" i="62"/>
  <c r="CJ427" i="62"/>
  <c r="CD427" i="62"/>
  <c r="BN427" i="62" s="1"/>
  <c r="BF427" i="62" s="1"/>
  <c r="CC427" i="62"/>
  <c r="BM427" i="62" s="1"/>
  <c r="BE427" i="62" s="1"/>
  <c r="CB427" i="62"/>
  <c r="BL427" i="62" s="1"/>
  <c r="BD427" i="62" s="1"/>
  <c r="BR427" i="62"/>
  <c r="BJ427" i="62" s="1"/>
  <c r="BQ427" i="62"/>
  <c r="BI427" i="62" s="1"/>
  <c r="BP427" i="62"/>
  <c r="BH427" i="62" s="1"/>
  <c r="BO427" i="62"/>
  <c r="BK427" i="62"/>
  <c r="BC427" i="62" s="1"/>
  <c r="FK426" i="62"/>
  <c r="FM426" i="62" s="1"/>
  <c r="FG426" i="62"/>
  <c r="FE426" i="62"/>
  <c r="FD426" i="62"/>
  <c r="FC426" i="62"/>
  <c r="FB426" i="62"/>
  <c r="FA426" i="62"/>
  <c r="ER426" i="62"/>
  <c r="EQ426" i="62"/>
  <c r="EP426" i="62"/>
  <c r="EO426" i="62"/>
  <c r="EN426" i="62"/>
  <c r="EE426" i="62"/>
  <c r="ED426" i="62"/>
  <c r="EC426" i="62"/>
  <c r="EB426" i="62"/>
  <c r="EA426" i="62"/>
  <c r="DZ426" i="62"/>
  <c r="DY426" i="62"/>
  <c r="DX426" i="62"/>
  <c r="CM426" i="62"/>
  <c r="CL426" i="62"/>
  <c r="CK426" i="62"/>
  <c r="CJ426" i="62"/>
  <c r="CD426" i="62"/>
  <c r="BN426" i="62" s="1"/>
  <c r="BF426" i="62" s="1"/>
  <c r="CC426" i="62"/>
  <c r="BM426" i="62" s="1"/>
  <c r="BE426" i="62" s="1"/>
  <c r="CB426" i="62"/>
  <c r="BL426" i="62" s="1"/>
  <c r="BD426" i="62" s="1"/>
  <c r="BR426" i="62"/>
  <c r="BJ426" i="62" s="1"/>
  <c r="BQ426" i="62"/>
  <c r="BI426" i="62" s="1"/>
  <c r="BP426" i="62"/>
  <c r="BH426" i="62" s="1"/>
  <c r="BO426" i="62"/>
  <c r="CV426" i="62" s="1"/>
  <c r="BK426" i="62"/>
  <c r="BC426" i="62" s="1"/>
  <c r="FK425" i="62"/>
  <c r="FM425" i="62" s="1"/>
  <c r="FG425" i="62"/>
  <c r="FE425" i="62"/>
  <c r="FD425" i="62"/>
  <c r="FC425" i="62"/>
  <c r="FB425" i="62"/>
  <c r="FA425" i="62"/>
  <c r="ER425" i="62"/>
  <c r="EQ425" i="62"/>
  <c r="EP425" i="62"/>
  <c r="EO425" i="62"/>
  <c r="EN425" i="62"/>
  <c r="EE425" i="62"/>
  <c r="ED425" i="62"/>
  <c r="EC425" i="62"/>
  <c r="EB425" i="62"/>
  <c r="EA425" i="62"/>
  <c r="DZ425" i="62"/>
  <c r="DY425" i="62"/>
  <c r="DX425" i="62"/>
  <c r="CM425" i="62"/>
  <c r="CL425" i="62"/>
  <c r="CK425" i="62"/>
  <c r="CJ425" i="62"/>
  <c r="CD425" i="62"/>
  <c r="BN425" i="62" s="1"/>
  <c r="BF425" i="62" s="1"/>
  <c r="CC425" i="62"/>
  <c r="BM425" i="62" s="1"/>
  <c r="BE425" i="62" s="1"/>
  <c r="CB425" i="62"/>
  <c r="BL425" i="62" s="1"/>
  <c r="BD425" i="62" s="1"/>
  <c r="BR425" i="62"/>
  <c r="BJ425" i="62" s="1"/>
  <c r="BQ425" i="62"/>
  <c r="BI425" i="62" s="1"/>
  <c r="BP425" i="62"/>
  <c r="BH425" i="62" s="1"/>
  <c r="BO425" i="62"/>
  <c r="CV425" i="62" s="1"/>
  <c r="BK425" i="62"/>
  <c r="BC425" i="62" s="1"/>
  <c r="FK424" i="62"/>
  <c r="FM424" i="62" s="1"/>
  <c r="FG424" i="62"/>
  <c r="FE424" i="62"/>
  <c r="FD424" i="62"/>
  <c r="FC424" i="62"/>
  <c r="FB424" i="62"/>
  <c r="FA424" i="62"/>
  <c r="ER424" i="62"/>
  <c r="EQ424" i="62"/>
  <c r="EP424" i="62"/>
  <c r="EO424" i="62"/>
  <c r="EN424" i="62"/>
  <c r="EE424" i="62"/>
  <c r="ED424" i="62"/>
  <c r="EC424" i="62"/>
  <c r="EB424" i="62"/>
  <c r="EA424" i="62"/>
  <c r="DZ424" i="62"/>
  <c r="DY424" i="62"/>
  <c r="DX424" i="62"/>
  <c r="CM424" i="62"/>
  <c r="CL424" i="62"/>
  <c r="CK424" i="62"/>
  <c r="CJ424" i="62"/>
  <c r="CD424" i="62"/>
  <c r="BN424" i="62" s="1"/>
  <c r="BF424" i="62" s="1"/>
  <c r="CC424" i="62"/>
  <c r="BM424" i="62" s="1"/>
  <c r="BE424" i="62" s="1"/>
  <c r="CB424" i="62"/>
  <c r="BL424" i="62" s="1"/>
  <c r="BD424" i="62" s="1"/>
  <c r="BR424" i="62"/>
  <c r="BJ424" i="62" s="1"/>
  <c r="BQ424" i="62"/>
  <c r="BI424" i="62" s="1"/>
  <c r="BP424" i="62"/>
  <c r="BH424" i="62" s="1"/>
  <c r="BO424" i="62"/>
  <c r="CV424" i="62" s="1"/>
  <c r="CW424" i="62" s="1"/>
  <c r="BK424" i="62"/>
  <c r="BC424" i="62" s="1"/>
  <c r="FK423" i="62"/>
  <c r="FM423" i="62" s="1"/>
  <c r="FG423" i="62"/>
  <c r="FE423" i="62"/>
  <c r="FD423" i="62"/>
  <c r="FC423" i="62"/>
  <c r="FB423" i="62"/>
  <c r="FA423" i="62"/>
  <c r="ER423" i="62"/>
  <c r="EQ423" i="62"/>
  <c r="EP423" i="62"/>
  <c r="EO423" i="62"/>
  <c r="EN423" i="62"/>
  <c r="EE423" i="62"/>
  <c r="ED423" i="62"/>
  <c r="EC423" i="62"/>
  <c r="EB423" i="62"/>
  <c r="EA423" i="62"/>
  <c r="DZ423" i="62"/>
  <c r="DY423" i="62"/>
  <c r="DX423" i="62"/>
  <c r="CM423" i="62"/>
  <c r="CL423" i="62"/>
  <c r="CK423" i="62"/>
  <c r="CJ423" i="62"/>
  <c r="CD423" i="62"/>
  <c r="BN423" i="62" s="1"/>
  <c r="BF423" i="62" s="1"/>
  <c r="CC423" i="62"/>
  <c r="BM423" i="62" s="1"/>
  <c r="BE423" i="62" s="1"/>
  <c r="CB423" i="62"/>
  <c r="BL423" i="62" s="1"/>
  <c r="BD423" i="62" s="1"/>
  <c r="BR423" i="62"/>
  <c r="BJ423" i="62" s="1"/>
  <c r="BQ423" i="62"/>
  <c r="BI423" i="62" s="1"/>
  <c r="BP423" i="62"/>
  <c r="BH423" i="62" s="1"/>
  <c r="BO423" i="62"/>
  <c r="BK423" i="62"/>
  <c r="BC423" i="62" s="1"/>
  <c r="FK422" i="62"/>
  <c r="FM422" i="62" s="1"/>
  <c r="FG422" i="62"/>
  <c r="FE422" i="62"/>
  <c r="FD422" i="62"/>
  <c r="FC422" i="62"/>
  <c r="FB422" i="62"/>
  <c r="FA422" i="62"/>
  <c r="ER422" i="62"/>
  <c r="EQ422" i="62"/>
  <c r="EP422" i="62"/>
  <c r="EO422" i="62"/>
  <c r="EN422" i="62"/>
  <c r="EE422" i="62"/>
  <c r="ED422" i="62"/>
  <c r="EC422" i="62"/>
  <c r="EB422" i="62"/>
  <c r="EA422" i="62"/>
  <c r="DZ422" i="62"/>
  <c r="DY422" i="62"/>
  <c r="DX422" i="62"/>
  <c r="CM422" i="62"/>
  <c r="CL422" i="62"/>
  <c r="CK422" i="62"/>
  <c r="CJ422" i="62"/>
  <c r="CD422" i="62"/>
  <c r="BN422" i="62" s="1"/>
  <c r="BF422" i="62" s="1"/>
  <c r="CC422" i="62"/>
  <c r="BM422" i="62" s="1"/>
  <c r="BE422" i="62" s="1"/>
  <c r="CB422" i="62"/>
  <c r="BL422" i="62" s="1"/>
  <c r="BD422" i="62" s="1"/>
  <c r="BR422" i="62"/>
  <c r="BJ422" i="62" s="1"/>
  <c r="BQ422" i="62"/>
  <c r="BI422" i="62" s="1"/>
  <c r="BP422" i="62"/>
  <c r="BH422" i="62" s="1"/>
  <c r="BO422" i="62"/>
  <c r="BG422" i="62" s="1"/>
  <c r="BK422" i="62"/>
  <c r="BC422" i="62" s="1"/>
  <c r="FK421" i="62"/>
  <c r="FM421" i="62" s="1"/>
  <c r="FG421" i="62"/>
  <c r="FE421" i="62"/>
  <c r="FD421" i="62"/>
  <c r="FC421" i="62"/>
  <c r="FB421" i="62"/>
  <c r="FA421" i="62"/>
  <c r="ER421" i="62"/>
  <c r="EQ421" i="62"/>
  <c r="EP421" i="62"/>
  <c r="EO421" i="62"/>
  <c r="EN421" i="62"/>
  <c r="EE421" i="62"/>
  <c r="ED421" i="62"/>
  <c r="EC421" i="62"/>
  <c r="EB421" i="62"/>
  <c r="EA421" i="62"/>
  <c r="DZ421" i="62"/>
  <c r="DY421" i="62"/>
  <c r="DX421" i="62"/>
  <c r="CM421" i="62"/>
  <c r="CL421" i="62"/>
  <c r="CK421" i="62"/>
  <c r="CJ421" i="62"/>
  <c r="CD421" i="62"/>
  <c r="BN421" i="62" s="1"/>
  <c r="CC421" i="62"/>
  <c r="BM421" i="62" s="1"/>
  <c r="CB421" i="62"/>
  <c r="BL421" i="62" s="1"/>
  <c r="BR421" i="62"/>
  <c r="BQ421" i="62"/>
  <c r="BI421" i="62" s="1"/>
  <c r="BP421" i="62"/>
  <c r="BH421" i="62" s="1"/>
  <c r="BO421" i="62"/>
  <c r="BK421" i="62"/>
  <c r="FK420" i="62"/>
  <c r="FM420" i="62" s="1"/>
  <c r="FG420" i="62"/>
  <c r="FE420" i="62"/>
  <c r="FD420" i="62"/>
  <c r="FC420" i="62"/>
  <c r="FB420" i="62"/>
  <c r="FA420" i="62"/>
  <c r="ER420" i="62"/>
  <c r="EQ420" i="62"/>
  <c r="EP420" i="62"/>
  <c r="EO420" i="62"/>
  <c r="EN420" i="62"/>
  <c r="EE420" i="62"/>
  <c r="ED420" i="62"/>
  <c r="EC420" i="62"/>
  <c r="EB420" i="62"/>
  <c r="EA420" i="62"/>
  <c r="DZ420" i="62"/>
  <c r="DY420" i="62"/>
  <c r="DX420" i="62"/>
  <c r="CM420" i="62"/>
  <c r="CL420" i="62"/>
  <c r="CK420" i="62"/>
  <c r="CJ420" i="62"/>
  <c r="CD420" i="62"/>
  <c r="BN420" i="62" s="1"/>
  <c r="BF420" i="62" s="1"/>
  <c r="CC420" i="62"/>
  <c r="BM420" i="62" s="1"/>
  <c r="BE420" i="62" s="1"/>
  <c r="CB420" i="62"/>
  <c r="BL420" i="62" s="1"/>
  <c r="BD420" i="62" s="1"/>
  <c r="BR420" i="62"/>
  <c r="BJ420" i="62" s="1"/>
  <c r="BQ420" i="62"/>
  <c r="BI420" i="62" s="1"/>
  <c r="BP420" i="62"/>
  <c r="BH420" i="62" s="1"/>
  <c r="BO420" i="62"/>
  <c r="CV420" i="62" s="1"/>
  <c r="BK420" i="62"/>
  <c r="BC420" i="62" s="1"/>
  <c r="FK419" i="62"/>
  <c r="FM419" i="62" s="1"/>
  <c r="FG419" i="62"/>
  <c r="FE419" i="62"/>
  <c r="FD419" i="62"/>
  <c r="FC419" i="62"/>
  <c r="FB419" i="62"/>
  <c r="FA419" i="62"/>
  <c r="ER419" i="62"/>
  <c r="EQ419" i="62"/>
  <c r="EP419" i="62"/>
  <c r="EO419" i="62"/>
  <c r="EN419" i="62"/>
  <c r="EE419" i="62"/>
  <c r="ED419" i="62"/>
  <c r="EC419" i="62"/>
  <c r="EB419" i="62"/>
  <c r="EA419" i="62"/>
  <c r="DZ419" i="62"/>
  <c r="DY419" i="62"/>
  <c r="DX419" i="62"/>
  <c r="CM419" i="62"/>
  <c r="CL419" i="62"/>
  <c r="CK419" i="62"/>
  <c r="CJ419" i="62"/>
  <c r="CD419" i="62"/>
  <c r="BN419" i="62" s="1"/>
  <c r="BF419" i="62" s="1"/>
  <c r="CC419" i="62"/>
  <c r="BM419" i="62" s="1"/>
  <c r="BE419" i="62" s="1"/>
  <c r="DR419" i="62" s="1"/>
  <c r="CB419" i="62"/>
  <c r="BL419" i="62" s="1"/>
  <c r="BD419" i="62" s="1"/>
  <c r="BR419" i="62"/>
  <c r="BJ419" i="62" s="1"/>
  <c r="BQ419" i="62"/>
  <c r="BI419" i="62" s="1"/>
  <c r="BP419" i="62"/>
  <c r="BH419" i="62" s="1"/>
  <c r="BO419" i="62"/>
  <c r="BK419" i="62"/>
  <c r="BC419" i="62" s="1"/>
  <c r="FK418" i="62"/>
  <c r="FM418" i="62" s="1"/>
  <c r="FG418" i="62"/>
  <c r="FE418" i="62"/>
  <c r="FD418" i="62"/>
  <c r="FC418" i="62"/>
  <c r="FB418" i="62"/>
  <c r="FA418" i="62"/>
  <c r="ER418" i="62"/>
  <c r="EQ418" i="62"/>
  <c r="EP418" i="62"/>
  <c r="EO418" i="62"/>
  <c r="EN418" i="62"/>
  <c r="EE418" i="62"/>
  <c r="ED418" i="62"/>
  <c r="EC418" i="62"/>
  <c r="EB418" i="62"/>
  <c r="EA418" i="62"/>
  <c r="DZ418" i="62"/>
  <c r="DY418" i="62"/>
  <c r="DX418" i="62"/>
  <c r="CM418" i="62"/>
  <c r="CL418" i="62"/>
  <c r="CK418" i="62"/>
  <c r="CJ418" i="62"/>
  <c r="CD418" i="62"/>
  <c r="BN418" i="62" s="1"/>
  <c r="BF418" i="62" s="1"/>
  <c r="CC418" i="62"/>
  <c r="BM418" i="62" s="1"/>
  <c r="BE418" i="62" s="1"/>
  <c r="CB418" i="62"/>
  <c r="BL418" i="62" s="1"/>
  <c r="BD418" i="62" s="1"/>
  <c r="BR418" i="62"/>
  <c r="BJ418" i="62" s="1"/>
  <c r="BQ418" i="62"/>
  <c r="BI418" i="62" s="1"/>
  <c r="BP418" i="62"/>
  <c r="BH418" i="62" s="1"/>
  <c r="BO418" i="62"/>
  <c r="BG418" i="62" s="1"/>
  <c r="BK418" i="62"/>
  <c r="BC418" i="62" s="1"/>
  <c r="FK417" i="62"/>
  <c r="FM417" i="62" s="1"/>
  <c r="FG417" i="62"/>
  <c r="FE417" i="62"/>
  <c r="FD417" i="62"/>
  <c r="FC417" i="62"/>
  <c r="FB417" i="62"/>
  <c r="FA417" i="62"/>
  <c r="ER417" i="62"/>
  <c r="EQ417" i="62"/>
  <c r="EP417" i="62"/>
  <c r="EO417" i="62"/>
  <c r="EN417" i="62"/>
  <c r="EE417" i="62"/>
  <c r="ED417" i="62"/>
  <c r="EC417" i="62"/>
  <c r="EB417" i="62"/>
  <c r="EA417" i="62"/>
  <c r="DZ417" i="62"/>
  <c r="DY417" i="62"/>
  <c r="DX417" i="62"/>
  <c r="CM417" i="62"/>
  <c r="CL417" i="62"/>
  <c r="CK417" i="62"/>
  <c r="CJ417" i="62"/>
  <c r="CD417" i="62"/>
  <c r="BN417" i="62" s="1"/>
  <c r="BF417" i="62" s="1"/>
  <c r="CC417" i="62"/>
  <c r="BM417" i="62" s="1"/>
  <c r="BE417" i="62" s="1"/>
  <c r="CB417" i="62"/>
  <c r="BL417" i="62" s="1"/>
  <c r="BD417" i="62" s="1"/>
  <c r="BR417" i="62"/>
  <c r="BJ417" i="62" s="1"/>
  <c r="BQ417" i="62"/>
  <c r="BI417" i="62" s="1"/>
  <c r="BP417" i="62"/>
  <c r="BH417" i="62" s="1"/>
  <c r="BO417" i="62"/>
  <c r="CV417" i="62" s="1"/>
  <c r="CN417" i="62" s="1"/>
  <c r="BK417" i="62"/>
  <c r="BC417" i="62" s="1"/>
  <c r="FK416" i="62"/>
  <c r="FM416" i="62" s="1"/>
  <c r="FG416" i="62"/>
  <c r="FE416" i="62"/>
  <c r="FD416" i="62"/>
  <c r="FC416" i="62"/>
  <c r="FB416" i="62"/>
  <c r="FA416" i="62"/>
  <c r="ER416" i="62"/>
  <c r="EQ416" i="62"/>
  <c r="EP416" i="62"/>
  <c r="EO416" i="62"/>
  <c r="EN416" i="62"/>
  <c r="EE416" i="62"/>
  <c r="ED416" i="62"/>
  <c r="EC416" i="62"/>
  <c r="EB416" i="62"/>
  <c r="EA416" i="62"/>
  <c r="DZ416" i="62"/>
  <c r="DY416" i="62"/>
  <c r="DX416" i="62"/>
  <c r="CM416" i="62"/>
  <c r="CL416" i="62"/>
  <c r="CK416" i="62"/>
  <c r="CJ416" i="62"/>
  <c r="CD416" i="62"/>
  <c r="BN416" i="62" s="1"/>
  <c r="BF416" i="62" s="1"/>
  <c r="CC416" i="62"/>
  <c r="BM416" i="62" s="1"/>
  <c r="BE416" i="62" s="1"/>
  <c r="CB416" i="62"/>
  <c r="BL416" i="62" s="1"/>
  <c r="BD416" i="62" s="1"/>
  <c r="BR416" i="62"/>
  <c r="BJ416" i="62" s="1"/>
  <c r="BQ416" i="62"/>
  <c r="BI416" i="62" s="1"/>
  <c r="BP416" i="62"/>
  <c r="BH416" i="62" s="1"/>
  <c r="BO416" i="62"/>
  <c r="CV416" i="62" s="1"/>
  <c r="CN416" i="62" s="1"/>
  <c r="BK416" i="62"/>
  <c r="BC416" i="62" s="1"/>
  <c r="FK415" i="62"/>
  <c r="FM415" i="62" s="1"/>
  <c r="FG415" i="62"/>
  <c r="FE415" i="62"/>
  <c r="FD415" i="62"/>
  <c r="FC415" i="62"/>
  <c r="FB415" i="62"/>
  <c r="FA415" i="62"/>
  <c r="ER415" i="62"/>
  <c r="EQ415" i="62"/>
  <c r="EP415" i="62"/>
  <c r="EO415" i="62"/>
  <c r="EN415" i="62"/>
  <c r="EE415" i="62"/>
  <c r="ED415" i="62"/>
  <c r="EC415" i="62"/>
  <c r="EB415" i="62"/>
  <c r="EA415" i="62"/>
  <c r="DZ415" i="62"/>
  <c r="DY415" i="62"/>
  <c r="DX415" i="62"/>
  <c r="CM415" i="62"/>
  <c r="CL415" i="62"/>
  <c r="CK415" i="62"/>
  <c r="CJ415" i="62"/>
  <c r="CD415" i="62"/>
  <c r="BN415" i="62" s="1"/>
  <c r="BF415" i="62" s="1"/>
  <c r="CC415" i="62"/>
  <c r="BM415" i="62" s="1"/>
  <c r="BE415" i="62" s="1"/>
  <c r="CB415" i="62"/>
  <c r="BL415" i="62" s="1"/>
  <c r="BD415" i="62" s="1"/>
  <c r="BR415" i="62"/>
  <c r="BJ415" i="62" s="1"/>
  <c r="BQ415" i="62"/>
  <c r="BI415" i="62" s="1"/>
  <c r="BP415" i="62"/>
  <c r="BH415" i="62" s="1"/>
  <c r="BO415" i="62"/>
  <c r="BK415" i="62"/>
  <c r="BC415" i="62" s="1"/>
  <c r="FK414" i="62"/>
  <c r="FM414" i="62" s="1"/>
  <c r="FG414" i="62"/>
  <c r="FE414" i="62"/>
  <c r="FD414" i="62"/>
  <c r="FC414" i="62"/>
  <c r="FB414" i="62"/>
  <c r="FA414" i="62"/>
  <c r="ER414" i="62"/>
  <c r="EQ414" i="62"/>
  <c r="EP414" i="62"/>
  <c r="EO414" i="62"/>
  <c r="EN414" i="62"/>
  <c r="EE414" i="62"/>
  <c r="ED414" i="62"/>
  <c r="EC414" i="62"/>
  <c r="EB414" i="62"/>
  <c r="EA414" i="62"/>
  <c r="DZ414" i="62"/>
  <c r="DY414" i="62"/>
  <c r="DX414" i="62"/>
  <c r="CM414" i="62"/>
  <c r="CL414" i="62"/>
  <c r="CK414" i="62"/>
  <c r="CJ414" i="62"/>
  <c r="CD414" i="62"/>
  <c r="BN414" i="62" s="1"/>
  <c r="BF414" i="62" s="1"/>
  <c r="CC414" i="62"/>
  <c r="BM414" i="62" s="1"/>
  <c r="BE414" i="62" s="1"/>
  <c r="CB414" i="62"/>
  <c r="BL414" i="62" s="1"/>
  <c r="BD414" i="62" s="1"/>
  <c r="BR414" i="62"/>
  <c r="BJ414" i="62" s="1"/>
  <c r="BQ414" i="62"/>
  <c r="BI414" i="62" s="1"/>
  <c r="BP414" i="62"/>
  <c r="BH414" i="62" s="1"/>
  <c r="BO414" i="62"/>
  <c r="BG414" i="62" s="1"/>
  <c r="BK414" i="62"/>
  <c r="BC414" i="62" s="1"/>
  <c r="FK413" i="62"/>
  <c r="FM413" i="62" s="1"/>
  <c r="FG413" i="62"/>
  <c r="FE413" i="62"/>
  <c r="FD413" i="62"/>
  <c r="FC413" i="62"/>
  <c r="FB413" i="62"/>
  <c r="FA413" i="62"/>
  <c r="ER413" i="62"/>
  <c r="EQ413" i="62"/>
  <c r="EP413" i="62"/>
  <c r="EO413" i="62"/>
  <c r="EN413" i="62"/>
  <c r="EE413" i="62"/>
  <c r="ED413" i="62"/>
  <c r="EC413" i="62"/>
  <c r="EB413" i="62"/>
  <c r="EA413" i="62"/>
  <c r="DZ413" i="62"/>
  <c r="DY413" i="62"/>
  <c r="DX413" i="62"/>
  <c r="CM413" i="62"/>
  <c r="CL413" i="62"/>
  <c r="CK413" i="62"/>
  <c r="CJ413" i="62"/>
  <c r="CD413" i="62"/>
  <c r="CC413" i="62"/>
  <c r="BM413" i="62" s="1"/>
  <c r="BE413" i="62" s="1"/>
  <c r="CB413" i="62"/>
  <c r="BL413" i="62" s="1"/>
  <c r="BR413" i="62"/>
  <c r="BQ413" i="62"/>
  <c r="BP413" i="62"/>
  <c r="BO413" i="62"/>
  <c r="CV413" i="62" s="1"/>
  <c r="BK413" i="62"/>
  <c r="FK412" i="62"/>
  <c r="FM412" i="62" s="1"/>
  <c r="FG412" i="62"/>
  <c r="FE412" i="62"/>
  <c r="FD412" i="62"/>
  <c r="FC412" i="62"/>
  <c r="FB412" i="62"/>
  <c r="FA412" i="62"/>
  <c r="ER412" i="62"/>
  <c r="EQ412" i="62"/>
  <c r="EP412" i="62"/>
  <c r="EO412" i="62"/>
  <c r="EN412" i="62"/>
  <c r="EE412" i="62"/>
  <c r="ED412" i="62"/>
  <c r="EC412" i="62"/>
  <c r="EB412" i="62"/>
  <c r="EA412" i="62"/>
  <c r="DZ412" i="62"/>
  <c r="DY412" i="62"/>
  <c r="DX412" i="62"/>
  <c r="CM412" i="62"/>
  <c r="CL412" i="62"/>
  <c r="CK412" i="62"/>
  <c r="CJ412" i="62"/>
  <c r="CD412" i="62"/>
  <c r="BN412" i="62" s="1"/>
  <c r="BF412" i="62" s="1"/>
  <c r="CC412" i="62"/>
  <c r="BM412" i="62" s="1"/>
  <c r="BE412" i="62" s="1"/>
  <c r="CB412" i="62"/>
  <c r="BL412" i="62" s="1"/>
  <c r="BD412" i="62" s="1"/>
  <c r="BR412" i="62"/>
  <c r="BJ412" i="62" s="1"/>
  <c r="BQ412" i="62"/>
  <c r="BI412" i="62" s="1"/>
  <c r="BP412" i="62"/>
  <c r="BH412" i="62" s="1"/>
  <c r="BO412" i="62"/>
  <c r="CV412" i="62" s="1"/>
  <c r="BK412" i="62"/>
  <c r="BC412" i="62" s="1"/>
  <c r="FK411" i="62"/>
  <c r="FM411" i="62" s="1"/>
  <c r="FG411" i="62"/>
  <c r="FE411" i="62"/>
  <c r="FD411" i="62"/>
  <c r="FC411" i="62"/>
  <c r="FB411" i="62"/>
  <c r="FA411" i="62"/>
  <c r="ER411" i="62"/>
  <c r="EQ411" i="62"/>
  <c r="EP411" i="62"/>
  <c r="EO411" i="62"/>
  <c r="EN411" i="62"/>
  <c r="EE411" i="62"/>
  <c r="ED411" i="62"/>
  <c r="EC411" i="62"/>
  <c r="EB411" i="62"/>
  <c r="EA411" i="62"/>
  <c r="DZ411" i="62"/>
  <c r="DY411" i="62"/>
  <c r="DX411" i="62"/>
  <c r="CM411" i="62"/>
  <c r="CL411" i="62"/>
  <c r="CK411" i="62"/>
  <c r="CJ411" i="62"/>
  <c r="CD411" i="62"/>
  <c r="BN411" i="62" s="1"/>
  <c r="BF411" i="62" s="1"/>
  <c r="CC411" i="62"/>
  <c r="BM411" i="62" s="1"/>
  <c r="BE411" i="62" s="1"/>
  <c r="CB411" i="62"/>
  <c r="BL411" i="62" s="1"/>
  <c r="BD411" i="62" s="1"/>
  <c r="DQ411" i="62" s="1"/>
  <c r="BR411" i="62"/>
  <c r="BJ411" i="62" s="1"/>
  <c r="BQ411" i="62"/>
  <c r="BI411" i="62" s="1"/>
  <c r="BP411" i="62"/>
  <c r="BH411" i="62" s="1"/>
  <c r="BO411" i="62"/>
  <c r="CV411" i="62" s="1"/>
  <c r="CN411" i="62" s="1"/>
  <c r="BK411" i="62"/>
  <c r="BC411" i="62" s="1"/>
  <c r="FK410" i="62"/>
  <c r="FM410" i="62" s="1"/>
  <c r="FG410" i="62"/>
  <c r="FE410" i="62"/>
  <c r="FD410" i="62"/>
  <c r="FC410" i="62"/>
  <c r="FB410" i="62"/>
  <c r="FA410" i="62"/>
  <c r="ER410" i="62"/>
  <c r="EQ410" i="62"/>
  <c r="EP410" i="62"/>
  <c r="EO410" i="62"/>
  <c r="EN410" i="62"/>
  <c r="EE410" i="62"/>
  <c r="ED410" i="62"/>
  <c r="EC410" i="62"/>
  <c r="EB410" i="62"/>
  <c r="EA410" i="62"/>
  <c r="DZ410" i="62"/>
  <c r="DY410" i="62"/>
  <c r="DX410" i="62"/>
  <c r="CM410" i="62"/>
  <c r="CL410" i="62"/>
  <c r="CK410" i="62"/>
  <c r="CJ410" i="62"/>
  <c r="CD410" i="62"/>
  <c r="BN410" i="62" s="1"/>
  <c r="BF410" i="62" s="1"/>
  <c r="CC410" i="62"/>
  <c r="BM410" i="62" s="1"/>
  <c r="BE410" i="62" s="1"/>
  <c r="CB410" i="62"/>
  <c r="BL410" i="62" s="1"/>
  <c r="BD410" i="62" s="1"/>
  <c r="BR410" i="62"/>
  <c r="BJ410" i="62" s="1"/>
  <c r="BQ410" i="62"/>
  <c r="BI410" i="62" s="1"/>
  <c r="BP410" i="62"/>
  <c r="BH410" i="62" s="1"/>
  <c r="BO410" i="62"/>
  <c r="CV410" i="62" s="1"/>
  <c r="CN410" i="62" s="1"/>
  <c r="BK410" i="62"/>
  <c r="BC410" i="62" s="1"/>
  <c r="FK409" i="62"/>
  <c r="FM409" i="62" s="1"/>
  <c r="FG409" i="62"/>
  <c r="FE409" i="62"/>
  <c r="FD409" i="62"/>
  <c r="FC409" i="62"/>
  <c r="FB409" i="62"/>
  <c r="FA409" i="62"/>
  <c r="ER409" i="62"/>
  <c r="EQ409" i="62"/>
  <c r="EP409" i="62"/>
  <c r="EO409" i="62"/>
  <c r="EN409" i="62"/>
  <c r="EE409" i="62"/>
  <c r="ED409" i="62"/>
  <c r="EC409" i="62"/>
  <c r="EB409" i="62"/>
  <c r="EA409" i="62"/>
  <c r="DZ409" i="62"/>
  <c r="DY409" i="62"/>
  <c r="DX409" i="62"/>
  <c r="CM409" i="62"/>
  <c r="CL409" i="62"/>
  <c r="CK409" i="62"/>
  <c r="CJ409" i="62"/>
  <c r="CD409" i="62"/>
  <c r="BN409" i="62" s="1"/>
  <c r="BF409" i="62" s="1"/>
  <c r="CC409" i="62"/>
  <c r="BM409" i="62" s="1"/>
  <c r="BE409" i="62" s="1"/>
  <c r="CB409" i="62"/>
  <c r="BL409" i="62" s="1"/>
  <c r="BD409" i="62" s="1"/>
  <c r="BR409" i="62"/>
  <c r="BJ409" i="62" s="1"/>
  <c r="BQ409" i="62"/>
  <c r="BI409" i="62" s="1"/>
  <c r="BP409" i="62"/>
  <c r="BH409" i="62" s="1"/>
  <c r="BO409" i="62"/>
  <c r="BG409" i="62" s="1"/>
  <c r="BK409" i="62"/>
  <c r="BC409" i="62" s="1"/>
  <c r="FK408" i="62"/>
  <c r="FM408" i="62" s="1"/>
  <c r="FG408" i="62"/>
  <c r="FE408" i="62"/>
  <c r="FD408" i="62"/>
  <c r="FC408" i="62"/>
  <c r="FB408" i="62"/>
  <c r="FA408" i="62"/>
  <c r="ER408" i="62"/>
  <c r="EQ408" i="62"/>
  <c r="EP408" i="62"/>
  <c r="EO408" i="62"/>
  <c r="EN408" i="62"/>
  <c r="EE408" i="62"/>
  <c r="ED408" i="62"/>
  <c r="EC408" i="62"/>
  <c r="EB408" i="62"/>
  <c r="EA408" i="62"/>
  <c r="DZ408" i="62"/>
  <c r="DY408" i="62"/>
  <c r="DX408" i="62"/>
  <c r="CM408" i="62"/>
  <c r="CL408" i="62"/>
  <c r="CK408" i="62"/>
  <c r="CJ408" i="62"/>
  <c r="CD408" i="62"/>
  <c r="BN408" i="62" s="1"/>
  <c r="BF408" i="62" s="1"/>
  <c r="CC408" i="62"/>
  <c r="BM408" i="62" s="1"/>
  <c r="BE408" i="62" s="1"/>
  <c r="CB408" i="62"/>
  <c r="BL408" i="62" s="1"/>
  <c r="BD408" i="62" s="1"/>
  <c r="DQ408" i="62" s="1"/>
  <c r="BR408" i="62"/>
  <c r="BJ408" i="62" s="1"/>
  <c r="BQ408" i="62"/>
  <c r="BI408" i="62" s="1"/>
  <c r="BP408" i="62"/>
  <c r="BH408" i="62" s="1"/>
  <c r="BO408" i="62"/>
  <c r="BG408" i="62" s="1"/>
  <c r="BK408" i="62"/>
  <c r="BC408" i="62" s="1"/>
  <c r="FK407" i="62"/>
  <c r="FM407" i="62" s="1"/>
  <c r="FG407" i="62"/>
  <c r="FE407" i="62"/>
  <c r="FD407" i="62"/>
  <c r="FC407" i="62"/>
  <c r="FB407" i="62"/>
  <c r="FA407" i="62"/>
  <c r="ER407" i="62"/>
  <c r="EQ407" i="62"/>
  <c r="EP407" i="62"/>
  <c r="EO407" i="62"/>
  <c r="EN407" i="62"/>
  <c r="EE407" i="62"/>
  <c r="ED407" i="62"/>
  <c r="EC407" i="62"/>
  <c r="EB407" i="62"/>
  <c r="EA407" i="62"/>
  <c r="DZ407" i="62"/>
  <c r="DY407" i="62"/>
  <c r="DX407" i="62"/>
  <c r="CM407" i="62"/>
  <c r="CL407" i="62"/>
  <c r="CK407" i="62"/>
  <c r="CJ407" i="62"/>
  <c r="CD407" i="62"/>
  <c r="BN407" i="62" s="1"/>
  <c r="BF407" i="62" s="1"/>
  <c r="DS407" i="62" s="1"/>
  <c r="CC407" i="62"/>
  <c r="BM407" i="62" s="1"/>
  <c r="BE407" i="62" s="1"/>
  <c r="CB407" i="62"/>
  <c r="BL407" i="62" s="1"/>
  <c r="BD407" i="62" s="1"/>
  <c r="BR407" i="62"/>
  <c r="BJ407" i="62" s="1"/>
  <c r="BQ407" i="62"/>
  <c r="BI407" i="62" s="1"/>
  <c r="BP407" i="62"/>
  <c r="BH407" i="62" s="1"/>
  <c r="BO407" i="62"/>
  <c r="CV407" i="62" s="1"/>
  <c r="CN407" i="62" s="1"/>
  <c r="BK407" i="62"/>
  <c r="BC407" i="62" s="1"/>
  <c r="FK406" i="62"/>
  <c r="FM406" i="62" s="1"/>
  <c r="FG406" i="62"/>
  <c r="FE406" i="62"/>
  <c r="FD406" i="62"/>
  <c r="FC406" i="62"/>
  <c r="FB406" i="62"/>
  <c r="FA406" i="62"/>
  <c r="ER406" i="62"/>
  <c r="EQ406" i="62"/>
  <c r="EP406" i="62"/>
  <c r="EO406" i="62"/>
  <c r="EN406" i="62"/>
  <c r="EE406" i="62"/>
  <c r="ED406" i="62"/>
  <c r="EC406" i="62"/>
  <c r="EB406" i="62"/>
  <c r="EA406" i="62"/>
  <c r="DZ406" i="62"/>
  <c r="DY406" i="62"/>
  <c r="DX406" i="62"/>
  <c r="CM406" i="62"/>
  <c r="CL406" i="62"/>
  <c r="CK406" i="62"/>
  <c r="CJ406" i="62"/>
  <c r="CD406" i="62"/>
  <c r="BN406" i="62" s="1"/>
  <c r="BF406" i="62" s="1"/>
  <c r="CC406" i="62"/>
  <c r="BM406" i="62" s="1"/>
  <c r="BE406" i="62" s="1"/>
  <c r="CB406" i="62"/>
  <c r="BL406" i="62" s="1"/>
  <c r="BD406" i="62" s="1"/>
  <c r="BR406" i="62"/>
  <c r="BJ406" i="62" s="1"/>
  <c r="BQ406" i="62"/>
  <c r="BI406" i="62" s="1"/>
  <c r="BP406" i="62"/>
  <c r="BH406" i="62" s="1"/>
  <c r="BO406" i="62"/>
  <c r="BK406" i="62"/>
  <c r="BC406" i="62" s="1"/>
  <c r="FK405" i="62"/>
  <c r="FM405" i="62" s="1"/>
  <c r="FG405" i="62"/>
  <c r="FE405" i="62"/>
  <c r="FD405" i="62"/>
  <c r="FC405" i="62"/>
  <c r="FB405" i="62"/>
  <c r="FA405" i="62"/>
  <c r="ER405" i="62"/>
  <c r="EQ405" i="62"/>
  <c r="EP405" i="62"/>
  <c r="EO405" i="62"/>
  <c r="EN405" i="62"/>
  <c r="EE405" i="62"/>
  <c r="ED405" i="62"/>
  <c r="EC405" i="62"/>
  <c r="EB405" i="62"/>
  <c r="EA405" i="62"/>
  <c r="DZ405" i="62"/>
  <c r="DY405" i="62"/>
  <c r="DX405" i="62"/>
  <c r="CM405" i="62"/>
  <c r="CL405" i="62"/>
  <c r="CK405" i="62"/>
  <c r="CJ405" i="62"/>
  <c r="CD405" i="62"/>
  <c r="CC405" i="62"/>
  <c r="CB405" i="62"/>
  <c r="BR405" i="62"/>
  <c r="BQ405" i="62"/>
  <c r="BP405" i="62"/>
  <c r="BO405" i="62"/>
  <c r="BK405" i="62"/>
  <c r="FK404" i="62"/>
  <c r="FM404" i="62" s="1"/>
  <c r="FG404" i="62"/>
  <c r="FE404" i="62"/>
  <c r="FD404" i="62"/>
  <c r="FC404" i="62"/>
  <c r="FB404" i="62"/>
  <c r="FA404" i="62"/>
  <c r="ER404" i="62"/>
  <c r="EQ404" i="62"/>
  <c r="EP404" i="62"/>
  <c r="EO404" i="62"/>
  <c r="EN404" i="62"/>
  <c r="EE404" i="62"/>
  <c r="ED404" i="62"/>
  <c r="EC404" i="62"/>
  <c r="EB404" i="62"/>
  <c r="EA404" i="62"/>
  <c r="DZ404" i="62"/>
  <c r="DY404" i="62"/>
  <c r="DX404" i="62"/>
  <c r="CM404" i="62"/>
  <c r="CL404" i="62"/>
  <c r="CK404" i="62"/>
  <c r="CJ404" i="62"/>
  <c r="CD404" i="62"/>
  <c r="BN404" i="62" s="1"/>
  <c r="BF404" i="62" s="1"/>
  <c r="CC404" i="62"/>
  <c r="BM404" i="62" s="1"/>
  <c r="BE404" i="62" s="1"/>
  <c r="CB404" i="62"/>
  <c r="BL404" i="62" s="1"/>
  <c r="BD404" i="62" s="1"/>
  <c r="BR404" i="62"/>
  <c r="BJ404" i="62" s="1"/>
  <c r="BQ404" i="62"/>
  <c r="BI404" i="62" s="1"/>
  <c r="BP404" i="62"/>
  <c r="BH404" i="62" s="1"/>
  <c r="BO404" i="62"/>
  <c r="BG404" i="62" s="1"/>
  <c r="BK404" i="62"/>
  <c r="BC404" i="62" s="1"/>
  <c r="FK403" i="62"/>
  <c r="FM403" i="62" s="1"/>
  <c r="FG403" i="62"/>
  <c r="FE403" i="62"/>
  <c r="FD403" i="62"/>
  <c r="FC403" i="62"/>
  <c r="FB403" i="62"/>
  <c r="FA403" i="62"/>
  <c r="ER403" i="62"/>
  <c r="EQ403" i="62"/>
  <c r="EP403" i="62"/>
  <c r="EO403" i="62"/>
  <c r="EN403" i="62"/>
  <c r="EE403" i="62"/>
  <c r="ED403" i="62"/>
  <c r="EC403" i="62"/>
  <c r="EB403" i="62"/>
  <c r="EA403" i="62"/>
  <c r="DZ403" i="62"/>
  <c r="DY403" i="62"/>
  <c r="DX403" i="62"/>
  <c r="CM403" i="62"/>
  <c r="CL403" i="62"/>
  <c r="CK403" i="62"/>
  <c r="CJ403" i="62"/>
  <c r="CD403" i="62"/>
  <c r="BN403" i="62" s="1"/>
  <c r="BF403" i="62" s="1"/>
  <c r="CC403" i="62"/>
  <c r="BM403" i="62" s="1"/>
  <c r="BE403" i="62" s="1"/>
  <c r="CB403" i="62"/>
  <c r="BL403" i="62" s="1"/>
  <c r="BD403" i="62" s="1"/>
  <c r="BR403" i="62"/>
  <c r="BJ403" i="62" s="1"/>
  <c r="BQ403" i="62"/>
  <c r="BI403" i="62" s="1"/>
  <c r="BP403" i="62"/>
  <c r="BH403" i="62" s="1"/>
  <c r="BO403" i="62"/>
  <c r="BG403" i="62" s="1"/>
  <c r="BK403" i="62"/>
  <c r="BC403" i="62" s="1"/>
  <c r="FK402" i="62"/>
  <c r="FM402" i="62" s="1"/>
  <c r="FG402" i="62"/>
  <c r="FE402" i="62"/>
  <c r="FD402" i="62"/>
  <c r="FC402" i="62"/>
  <c r="FB402" i="62"/>
  <c r="FA402" i="62"/>
  <c r="ER402" i="62"/>
  <c r="EQ402" i="62"/>
  <c r="EP402" i="62"/>
  <c r="EO402" i="62"/>
  <c r="EN402" i="62"/>
  <c r="EE402" i="62"/>
  <c r="ED402" i="62"/>
  <c r="EC402" i="62"/>
  <c r="EB402" i="62"/>
  <c r="EA402" i="62"/>
  <c r="DZ402" i="62"/>
  <c r="DY402" i="62"/>
  <c r="DX402" i="62"/>
  <c r="CM402" i="62"/>
  <c r="CL402" i="62"/>
  <c r="CK402" i="62"/>
  <c r="CJ402" i="62"/>
  <c r="CD402" i="62"/>
  <c r="CC402" i="62"/>
  <c r="BM402" i="62" s="1"/>
  <c r="CB402" i="62"/>
  <c r="BR402" i="62"/>
  <c r="BJ402" i="62" s="1"/>
  <c r="BQ402" i="62"/>
  <c r="BP402" i="62"/>
  <c r="BH402" i="62" s="1"/>
  <c r="BO402" i="62"/>
  <c r="CV402" i="62" s="1"/>
  <c r="BK402" i="62"/>
  <c r="BC402" i="62" s="1"/>
  <c r="FK401" i="62"/>
  <c r="FM401" i="62" s="1"/>
  <c r="FG401" i="62"/>
  <c r="FE401" i="62"/>
  <c r="FD401" i="62"/>
  <c r="FC401" i="62"/>
  <c r="FB401" i="62"/>
  <c r="FA401" i="62"/>
  <c r="ER401" i="62"/>
  <c r="EQ401" i="62"/>
  <c r="EP401" i="62"/>
  <c r="EO401" i="62"/>
  <c r="EN401" i="62"/>
  <c r="EE401" i="62"/>
  <c r="ED401" i="62"/>
  <c r="EC401" i="62"/>
  <c r="EB401" i="62"/>
  <c r="EA401" i="62"/>
  <c r="DZ401" i="62"/>
  <c r="DY401" i="62"/>
  <c r="DX401" i="62"/>
  <c r="CM401" i="62"/>
  <c r="CL401" i="62"/>
  <c r="CK401" i="62"/>
  <c r="CJ401" i="62"/>
  <c r="CD401" i="62"/>
  <c r="BN401" i="62" s="1"/>
  <c r="BF401" i="62" s="1"/>
  <c r="CC401" i="62"/>
  <c r="BM401" i="62" s="1"/>
  <c r="BE401" i="62" s="1"/>
  <c r="CB401" i="62"/>
  <c r="BL401" i="62" s="1"/>
  <c r="BD401" i="62" s="1"/>
  <c r="BR401" i="62"/>
  <c r="BJ401" i="62" s="1"/>
  <c r="BQ401" i="62"/>
  <c r="BI401" i="62" s="1"/>
  <c r="BP401" i="62"/>
  <c r="BH401" i="62" s="1"/>
  <c r="BO401" i="62"/>
  <c r="BK401" i="62"/>
  <c r="BC401" i="62" s="1"/>
  <c r="FK400" i="62"/>
  <c r="FM400" i="62" s="1"/>
  <c r="FG400" i="62"/>
  <c r="FE400" i="62"/>
  <c r="FD400" i="62"/>
  <c r="FC400" i="62"/>
  <c r="FB400" i="62"/>
  <c r="FA400" i="62"/>
  <c r="ER400" i="62"/>
  <c r="EQ400" i="62"/>
  <c r="EP400" i="62"/>
  <c r="EO400" i="62"/>
  <c r="EN400" i="62"/>
  <c r="EE400" i="62"/>
  <c r="ED400" i="62"/>
  <c r="EC400" i="62"/>
  <c r="EB400" i="62"/>
  <c r="EA400" i="62"/>
  <c r="DZ400" i="62"/>
  <c r="DY400" i="62"/>
  <c r="DX400" i="62"/>
  <c r="CM400" i="62"/>
  <c r="CL400" i="62"/>
  <c r="CK400" i="62"/>
  <c r="CJ400" i="62"/>
  <c r="CD400" i="62"/>
  <c r="BN400" i="62" s="1"/>
  <c r="BF400" i="62" s="1"/>
  <c r="CC400" i="62"/>
  <c r="BM400" i="62" s="1"/>
  <c r="BE400" i="62" s="1"/>
  <c r="CB400" i="62"/>
  <c r="BL400" i="62" s="1"/>
  <c r="BD400" i="62" s="1"/>
  <c r="BR400" i="62"/>
  <c r="BJ400" i="62" s="1"/>
  <c r="BQ400" i="62"/>
  <c r="BI400" i="62" s="1"/>
  <c r="BP400" i="62"/>
  <c r="BH400" i="62" s="1"/>
  <c r="BO400" i="62"/>
  <c r="CV400" i="62" s="1"/>
  <c r="BK400" i="62"/>
  <c r="BC400" i="62" s="1"/>
  <c r="FK399" i="62"/>
  <c r="FM399" i="62" s="1"/>
  <c r="FG399" i="62"/>
  <c r="FE399" i="62"/>
  <c r="FD399" i="62"/>
  <c r="FC399" i="62"/>
  <c r="FB399" i="62"/>
  <c r="FA399" i="62"/>
  <c r="ER399" i="62"/>
  <c r="EQ399" i="62"/>
  <c r="EP399" i="62"/>
  <c r="EO399" i="62"/>
  <c r="EN399" i="62"/>
  <c r="EE399" i="62"/>
  <c r="ED399" i="62"/>
  <c r="EC399" i="62"/>
  <c r="EB399" i="62"/>
  <c r="EA399" i="62"/>
  <c r="DZ399" i="62"/>
  <c r="DY399" i="62"/>
  <c r="DX399" i="62"/>
  <c r="CM399" i="62"/>
  <c r="CL399" i="62"/>
  <c r="CK399" i="62"/>
  <c r="CJ399" i="62"/>
  <c r="CD399" i="62"/>
  <c r="BN399" i="62" s="1"/>
  <c r="BF399" i="62" s="1"/>
  <c r="CC399" i="62"/>
  <c r="BM399" i="62" s="1"/>
  <c r="BE399" i="62" s="1"/>
  <c r="CB399" i="62"/>
  <c r="BL399" i="62" s="1"/>
  <c r="BD399" i="62" s="1"/>
  <c r="BR399" i="62"/>
  <c r="BJ399" i="62" s="1"/>
  <c r="BQ399" i="62"/>
  <c r="BI399" i="62" s="1"/>
  <c r="BP399" i="62"/>
  <c r="BH399" i="62" s="1"/>
  <c r="BO399" i="62"/>
  <c r="BG399" i="62" s="1"/>
  <c r="BK399" i="62"/>
  <c r="BC399" i="62" s="1"/>
  <c r="FK398" i="62"/>
  <c r="FM398" i="62" s="1"/>
  <c r="FG398" i="62"/>
  <c r="FE398" i="62"/>
  <c r="FD398" i="62"/>
  <c r="FC398" i="62"/>
  <c r="FB398" i="62"/>
  <c r="FA398" i="62"/>
  <c r="ER398" i="62"/>
  <c r="EQ398" i="62"/>
  <c r="EP398" i="62"/>
  <c r="EO398" i="62"/>
  <c r="EN398" i="62"/>
  <c r="EE398" i="62"/>
  <c r="ED398" i="62"/>
  <c r="EC398" i="62"/>
  <c r="EB398" i="62"/>
  <c r="EA398" i="62"/>
  <c r="DZ398" i="62"/>
  <c r="DY398" i="62"/>
  <c r="DX398" i="62"/>
  <c r="CM398" i="62"/>
  <c r="CL398" i="62"/>
  <c r="CK398" i="62"/>
  <c r="CJ398" i="62"/>
  <c r="CD398" i="62"/>
  <c r="BN398" i="62" s="1"/>
  <c r="BF398" i="62" s="1"/>
  <c r="CC398" i="62"/>
  <c r="BM398" i="62" s="1"/>
  <c r="BE398" i="62" s="1"/>
  <c r="CB398" i="62"/>
  <c r="BL398" i="62" s="1"/>
  <c r="BD398" i="62" s="1"/>
  <c r="BR398" i="62"/>
  <c r="BJ398" i="62" s="1"/>
  <c r="BQ398" i="62"/>
  <c r="BI398" i="62" s="1"/>
  <c r="BP398" i="62"/>
  <c r="BH398" i="62" s="1"/>
  <c r="BO398" i="62"/>
  <c r="BK398" i="62"/>
  <c r="BC398" i="62" s="1"/>
  <c r="FK397" i="62"/>
  <c r="FM397" i="62" s="1"/>
  <c r="FG397" i="62"/>
  <c r="FE397" i="62"/>
  <c r="FD397" i="62"/>
  <c r="FC397" i="62"/>
  <c r="FB397" i="62"/>
  <c r="FA397" i="62"/>
  <c r="ER397" i="62"/>
  <c r="EQ397" i="62"/>
  <c r="EP397" i="62"/>
  <c r="EO397" i="62"/>
  <c r="EN397" i="62"/>
  <c r="EE397" i="62"/>
  <c r="ED397" i="62"/>
  <c r="EC397" i="62"/>
  <c r="EB397" i="62"/>
  <c r="EA397" i="62"/>
  <c r="DZ397" i="62"/>
  <c r="DY397" i="62"/>
  <c r="DX397" i="62"/>
  <c r="CM397" i="62"/>
  <c r="CL397" i="62"/>
  <c r="CK397" i="62"/>
  <c r="CJ397" i="62"/>
  <c r="CD397" i="62"/>
  <c r="BN397" i="62" s="1"/>
  <c r="BF397" i="62" s="1"/>
  <c r="CC397" i="62"/>
  <c r="BM397" i="62" s="1"/>
  <c r="BE397" i="62" s="1"/>
  <c r="CB397" i="62"/>
  <c r="BL397" i="62" s="1"/>
  <c r="BD397" i="62" s="1"/>
  <c r="BR397" i="62"/>
  <c r="BJ397" i="62" s="1"/>
  <c r="BQ397" i="62"/>
  <c r="BI397" i="62" s="1"/>
  <c r="BP397" i="62"/>
  <c r="BH397" i="62" s="1"/>
  <c r="BO397" i="62"/>
  <c r="BK397" i="62"/>
  <c r="BC397" i="62" s="1"/>
  <c r="FK396" i="62"/>
  <c r="FM396" i="62" s="1"/>
  <c r="FG396" i="62"/>
  <c r="FE396" i="62"/>
  <c r="FD396" i="62"/>
  <c r="FC396" i="62"/>
  <c r="FB396" i="62"/>
  <c r="FA396" i="62"/>
  <c r="ER396" i="62"/>
  <c r="EQ396" i="62"/>
  <c r="EP396" i="62"/>
  <c r="EO396" i="62"/>
  <c r="EN396" i="62"/>
  <c r="EE396" i="62"/>
  <c r="ED396" i="62"/>
  <c r="EC396" i="62"/>
  <c r="EB396" i="62"/>
  <c r="EA396" i="62"/>
  <c r="DZ396" i="62"/>
  <c r="DY396" i="62"/>
  <c r="DX396" i="62"/>
  <c r="CM396" i="62"/>
  <c r="CL396" i="62"/>
  <c r="CK396" i="62"/>
  <c r="CJ396" i="62"/>
  <c r="CD396" i="62"/>
  <c r="BN396" i="62" s="1"/>
  <c r="BF396" i="62" s="1"/>
  <c r="CC396" i="62"/>
  <c r="BM396" i="62" s="1"/>
  <c r="BE396" i="62" s="1"/>
  <c r="CB396" i="62"/>
  <c r="BL396" i="62" s="1"/>
  <c r="BD396" i="62" s="1"/>
  <c r="BR396" i="62"/>
  <c r="BJ396" i="62" s="1"/>
  <c r="BQ396" i="62"/>
  <c r="BI396" i="62" s="1"/>
  <c r="BP396" i="62"/>
  <c r="BH396" i="62" s="1"/>
  <c r="BO396" i="62"/>
  <c r="BK396" i="62"/>
  <c r="BC396" i="62" s="1"/>
  <c r="FK395" i="62"/>
  <c r="FM395" i="62" s="1"/>
  <c r="FG395" i="62"/>
  <c r="FE395" i="62"/>
  <c r="FD395" i="62"/>
  <c r="FC395" i="62"/>
  <c r="FB395" i="62"/>
  <c r="FA395" i="62"/>
  <c r="ER395" i="62"/>
  <c r="EQ395" i="62"/>
  <c r="EP395" i="62"/>
  <c r="EO395" i="62"/>
  <c r="EN395" i="62"/>
  <c r="EE395" i="62"/>
  <c r="ED395" i="62"/>
  <c r="EC395" i="62"/>
  <c r="EB395" i="62"/>
  <c r="EA395" i="62"/>
  <c r="DZ395" i="62"/>
  <c r="DY395" i="62"/>
  <c r="DX395" i="62"/>
  <c r="CM395" i="62"/>
  <c r="CL395" i="62"/>
  <c r="CK395" i="62"/>
  <c r="CJ395" i="62"/>
  <c r="CD395" i="62"/>
  <c r="BN395" i="62" s="1"/>
  <c r="BF395" i="62" s="1"/>
  <c r="CC395" i="62"/>
  <c r="BM395" i="62" s="1"/>
  <c r="BE395" i="62" s="1"/>
  <c r="CB395" i="62"/>
  <c r="BL395" i="62" s="1"/>
  <c r="BD395" i="62" s="1"/>
  <c r="BR395" i="62"/>
  <c r="BJ395" i="62" s="1"/>
  <c r="BQ395" i="62"/>
  <c r="BI395" i="62" s="1"/>
  <c r="BP395" i="62"/>
  <c r="BH395" i="62" s="1"/>
  <c r="BO395" i="62"/>
  <c r="BK395" i="62"/>
  <c r="BC395" i="62" s="1"/>
  <c r="FK394" i="62"/>
  <c r="FM394" i="62" s="1"/>
  <c r="FG394" i="62"/>
  <c r="FE394" i="62"/>
  <c r="FD394" i="62"/>
  <c r="FC394" i="62"/>
  <c r="FB394" i="62"/>
  <c r="FA394" i="62"/>
  <c r="ER394" i="62"/>
  <c r="EQ394" i="62"/>
  <c r="EP394" i="62"/>
  <c r="EO394" i="62"/>
  <c r="EN394" i="62"/>
  <c r="EE394" i="62"/>
  <c r="ED394" i="62"/>
  <c r="EC394" i="62"/>
  <c r="EB394" i="62"/>
  <c r="EA394" i="62"/>
  <c r="DZ394" i="62"/>
  <c r="DY394" i="62"/>
  <c r="DX394" i="62"/>
  <c r="CM394" i="62"/>
  <c r="CL394" i="62"/>
  <c r="CK394" i="62"/>
  <c r="CJ394" i="62"/>
  <c r="CD394" i="62"/>
  <c r="BN394" i="62" s="1"/>
  <c r="BF394" i="62" s="1"/>
  <c r="CC394" i="62"/>
  <c r="BM394" i="62" s="1"/>
  <c r="BE394" i="62" s="1"/>
  <c r="CB394" i="62"/>
  <c r="BL394" i="62" s="1"/>
  <c r="BD394" i="62" s="1"/>
  <c r="BR394" i="62"/>
  <c r="BJ394" i="62" s="1"/>
  <c r="BQ394" i="62"/>
  <c r="BI394" i="62" s="1"/>
  <c r="BP394" i="62"/>
  <c r="BH394" i="62" s="1"/>
  <c r="BO394" i="62"/>
  <c r="CV394" i="62" s="1"/>
  <c r="BK394" i="62"/>
  <c r="BC394" i="62" s="1"/>
  <c r="FK393" i="62"/>
  <c r="FM393" i="62" s="1"/>
  <c r="FG393" i="62"/>
  <c r="FE393" i="62"/>
  <c r="FD393" i="62"/>
  <c r="FC393" i="62"/>
  <c r="FB393" i="62"/>
  <c r="FA393" i="62"/>
  <c r="ER393" i="62"/>
  <c r="EQ393" i="62"/>
  <c r="EP393" i="62"/>
  <c r="EO393" i="62"/>
  <c r="EN393" i="62"/>
  <c r="EE393" i="62"/>
  <c r="ED393" i="62"/>
  <c r="EC393" i="62"/>
  <c r="EB393" i="62"/>
  <c r="EA393" i="62"/>
  <c r="DZ393" i="62"/>
  <c r="DY393" i="62"/>
  <c r="DX393" i="62"/>
  <c r="CM393" i="62"/>
  <c r="CL393" i="62"/>
  <c r="CK393" i="62"/>
  <c r="CJ393" i="62"/>
  <c r="CD393" i="62"/>
  <c r="BN393" i="62" s="1"/>
  <c r="BF393" i="62" s="1"/>
  <c r="CC393" i="62"/>
  <c r="BM393" i="62" s="1"/>
  <c r="BE393" i="62" s="1"/>
  <c r="CB393" i="62"/>
  <c r="BL393" i="62" s="1"/>
  <c r="BD393" i="62" s="1"/>
  <c r="BR393" i="62"/>
  <c r="BJ393" i="62" s="1"/>
  <c r="BQ393" i="62"/>
  <c r="BI393" i="62" s="1"/>
  <c r="BP393" i="62"/>
  <c r="BH393" i="62" s="1"/>
  <c r="BO393" i="62"/>
  <c r="BK393" i="62"/>
  <c r="BC393" i="62" s="1"/>
  <c r="FK392" i="62"/>
  <c r="FM392" i="62" s="1"/>
  <c r="FG392" i="62"/>
  <c r="FE392" i="62"/>
  <c r="FD392" i="62"/>
  <c r="FC392" i="62"/>
  <c r="FB392" i="62"/>
  <c r="FA392" i="62"/>
  <c r="ER392" i="62"/>
  <c r="EQ392" i="62"/>
  <c r="EP392" i="62"/>
  <c r="EO392" i="62"/>
  <c r="EN392" i="62"/>
  <c r="EE392" i="62"/>
  <c r="ED392" i="62"/>
  <c r="EC392" i="62"/>
  <c r="EB392" i="62"/>
  <c r="EA392" i="62"/>
  <c r="DZ392" i="62"/>
  <c r="DY392" i="62"/>
  <c r="DX392" i="62"/>
  <c r="CM392" i="62"/>
  <c r="CL392" i="62"/>
  <c r="CK392" i="62"/>
  <c r="CJ392" i="62"/>
  <c r="CD392" i="62"/>
  <c r="BN392" i="62" s="1"/>
  <c r="BF392" i="62" s="1"/>
  <c r="CC392" i="62"/>
  <c r="BM392" i="62" s="1"/>
  <c r="BE392" i="62" s="1"/>
  <c r="CB392" i="62"/>
  <c r="BL392" i="62" s="1"/>
  <c r="BD392" i="62" s="1"/>
  <c r="BR392" i="62"/>
  <c r="BJ392" i="62" s="1"/>
  <c r="BQ392" i="62"/>
  <c r="BI392" i="62" s="1"/>
  <c r="BP392" i="62"/>
  <c r="BH392" i="62" s="1"/>
  <c r="BO392" i="62"/>
  <c r="BK392" i="62"/>
  <c r="BC392" i="62" s="1"/>
  <c r="DP392" i="62" s="1"/>
  <c r="FK391" i="62"/>
  <c r="FM391" i="62" s="1"/>
  <c r="FG391" i="62"/>
  <c r="FE391" i="62"/>
  <c r="FD391" i="62"/>
  <c r="FC391" i="62"/>
  <c r="FB391" i="62"/>
  <c r="FA391" i="62"/>
  <c r="ER391" i="62"/>
  <c r="EQ391" i="62"/>
  <c r="EP391" i="62"/>
  <c r="EO391" i="62"/>
  <c r="EN391" i="62"/>
  <c r="EE391" i="62"/>
  <c r="ED391" i="62"/>
  <c r="EC391" i="62"/>
  <c r="EB391" i="62"/>
  <c r="EA391" i="62"/>
  <c r="DZ391" i="62"/>
  <c r="DY391" i="62"/>
  <c r="DX391" i="62"/>
  <c r="CM391" i="62"/>
  <c r="CL391" i="62"/>
  <c r="CK391" i="62"/>
  <c r="CJ391" i="62"/>
  <c r="CD391" i="62"/>
  <c r="BN391" i="62" s="1"/>
  <c r="BF391" i="62" s="1"/>
  <c r="CC391" i="62"/>
  <c r="BM391" i="62" s="1"/>
  <c r="BE391" i="62" s="1"/>
  <c r="CB391" i="62"/>
  <c r="BL391" i="62" s="1"/>
  <c r="BD391" i="62" s="1"/>
  <c r="BR391" i="62"/>
  <c r="BJ391" i="62" s="1"/>
  <c r="BQ391" i="62"/>
  <c r="BI391" i="62" s="1"/>
  <c r="BP391" i="62"/>
  <c r="BH391" i="62" s="1"/>
  <c r="BO391" i="62"/>
  <c r="BK391" i="62"/>
  <c r="BC391" i="62" s="1"/>
  <c r="FK390" i="62"/>
  <c r="FM390" i="62" s="1"/>
  <c r="FG390" i="62"/>
  <c r="FE390" i="62"/>
  <c r="FD390" i="62"/>
  <c r="FC390" i="62"/>
  <c r="FB390" i="62"/>
  <c r="FA390" i="62"/>
  <c r="ER390" i="62"/>
  <c r="EQ390" i="62"/>
  <c r="EP390" i="62"/>
  <c r="EO390" i="62"/>
  <c r="EN390" i="62"/>
  <c r="EE390" i="62"/>
  <c r="ED390" i="62"/>
  <c r="EC390" i="62"/>
  <c r="EB390" i="62"/>
  <c r="EA390" i="62"/>
  <c r="DZ390" i="62"/>
  <c r="DY390" i="62"/>
  <c r="DX390" i="62"/>
  <c r="CV390" i="62"/>
  <c r="CM390" i="62"/>
  <c r="CL390" i="62"/>
  <c r="CK390" i="62"/>
  <c r="CJ390" i="62"/>
  <c r="CD390" i="62"/>
  <c r="BN390" i="62" s="1"/>
  <c r="BF390" i="62" s="1"/>
  <c r="CC390" i="62"/>
  <c r="BM390" i="62" s="1"/>
  <c r="BE390" i="62" s="1"/>
  <c r="CB390" i="62"/>
  <c r="BL390" i="62" s="1"/>
  <c r="BD390" i="62" s="1"/>
  <c r="BR390" i="62"/>
  <c r="BJ390" i="62" s="1"/>
  <c r="BQ390" i="62"/>
  <c r="BI390" i="62" s="1"/>
  <c r="BP390" i="62"/>
  <c r="BH390" i="62" s="1"/>
  <c r="BO390" i="62"/>
  <c r="BG390" i="62" s="1"/>
  <c r="BK390" i="62"/>
  <c r="BC390" i="62" s="1"/>
  <c r="DP390" i="62" s="1"/>
  <c r="FK389" i="62"/>
  <c r="FM389" i="62" s="1"/>
  <c r="FG389" i="62"/>
  <c r="FE389" i="62"/>
  <c r="FD389" i="62"/>
  <c r="FC389" i="62"/>
  <c r="FB389" i="62"/>
  <c r="FA389" i="62"/>
  <c r="ER389" i="62"/>
  <c r="EQ389" i="62"/>
  <c r="EP389" i="62"/>
  <c r="EO389" i="62"/>
  <c r="EN389" i="62"/>
  <c r="EE389" i="62"/>
  <c r="ED389" i="62"/>
  <c r="EC389" i="62"/>
  <c r="EB389" i="62"/>
  <c r="EA389" i="62"/>
  <c r="DZ389" i="62"/>
  <c r="DY389" i="62"/>
  <c r="DX389" i="62"/>
  <c r="CM389" i="62"/>
  <c r="CL389" i="62"/>
  <c r="CK389" i="62"/>
  <c r="CJ389" i="62"/>
  <c r="CD389" i="62"/>
  <c r="BN389" i="62" s="1"/>
  <c r="BF389" i="62" s="1"/>
  <c r="CC389" i="62"/>
  <c r="BM389" i="62" s="1"/>
  <c r="BE389" i="62" s="1"/>
  <c r="CB389" i="62"/>
  <c r="BL389" i="62" s="1"/>
  <c r="BD389" i="62" s="1"/>
  <c r="BR389" i="62"/>
  <c r="BJ389" i="62" s="1"/>
  <c r="BQ389" i="62"/>
  <c r="BI389" i="62" s="1"/>
  <c r="BP389" i="62"/>
  <c r="BH389" i="62" s="1"/>
  <c r="BO389" i="62"/>
  <c r="BG389" i="62" s="1"/>
  <c r="BK389" i="62"/>
  <c r="BC389" i="62" s="1"/>
  <c r="FK388" i="62"/>
  <c r="FM388" i="62" s="1"/>
  <c r="FG388" i="62"/>
  <c r="FE388" i="62"/>
  <c r="FD388" i="62"/>
  <c r="FC388" i="62"/>
  <c r="FB388" i="62"/>
  <c r="FA388" i="62"/>
  <c r="ER388" i="62"/>
  <c r="EQ388" i="62"/>
  <c r="EP388" i="62"/>
  <c r="EO388" i="62"/>
  <c r="EN388" i="62"/>
  <c r="EE388" i="62"/>
  <c r="ED388" i="62"/>
  <c r="EC388" i="62"/>
  <c r="EB388" i="62"/>
  <c r="EA388" i="62"/>
  <c r="DZ388" i="62"/>
  <c r="DY388" i="62"/>
  <c r="DX388" i="62"/>
  <c r="CM388" i="62"/>
  <c r="CL388" i="62"/>
  <c r="CK388" i="62"/>
  <c r="CJ388" i="62"/>
  <c r="CD388" i="62"/>
  <c r="BN388" i="62" s="1"/>
  <c r="BF388" i="62" s="1"/>
  <c r="CC388" i="62"/>
  <c r="BM388" i="62" s="1"/>
  <c r="BE388" i="62" s="1"/>
  <c r="CB388" i="62"/>
  <c r="BL388" i="62" s="1"/>
  <c r="BD388" i="62" s="1"/>
  <c r="BR388" i="62"/>
  <c r="BJ388" i="62" s="1"/>
  <c r="BQ388" i="62"/>
  <c r="BI388" i="62" s="1"/>
  <c r="BP388" i="62"/>
  <c r="BH388" i="62" s="1"/>
  <c r="BO388" i="62"/>
  <c r="BK388" i="62"/>
  <c r="BC388" i="62" s="1"/>
  <c r="FK387" i="62"/>
  <c r="FM387" i="62" s="1"/>
  <c r="FG387" i="62"/>
  <c r="FE387" i="62"/>
  <c r="FD387" i="62"/>
  <c r="FC387" i="62"/>
  <c r="FB387" i="62"/>
  <c r="FA387" i="62"/>
  <c r="ER387" i="62"/>
  <c r="EQ387" i="62"/>
  <c r="EP387" i="62"/>
  <c r="EO387" i="62"/>
  <c r="EN387" i="62"/>
  <c r="EE387" i="62"/>
  <c r="ED387" i="62"/>
  <c r="EC387" i="62"/>
  <c r="EB387" i="62"/>
  <c r="EA387" i="62"/>
  <c r="DZ387" i="62"/>
  <c r="DY387" i="62"/>
  <c r="DX387" i="62"/>
  <c r="CM387" i="62"/>
  <c r="CL387" i="62"/>
  <c r="CK387" i="62"/>
  <c r="CJ387" i="62"/>
  <c r="CD387" i="62"/>
  <c r="BN387" i="62" s="1"/>
  <c r="BF387" i="62" s="1"/>
  <c r="CC387" i="62"/>
  <c r="BM387" i="62" s="1"/>
  <c r="BE387" i="62" s="1"/>
  <c r="CB387" i="62"/>
  <c r="BL387" i="62" s="1"/>
  <c r="BD387" i="62" s="1"/>
  <c r="BR387" i="62"/>
  <c r="BJ387" i="62" s="1"/>
  <c r="BQ387" i="62"/>
  <c r="BI387" i="62" s="1"/>
  <c r="BP387" i="62"/>
  <c r="BH387" i="62" s="1"/>
  <c r="BO387" i="62"/>
  <c r="BK387" i="62"/>
  <c r="BC387" i="62" s="1"/>
  <c r="FK386" i="62"/>
  <c r="FM386" i="62" s="1"/>
  <c r="FG386" i="62"/>
  <c r="FE386" i="62"/>
  <c r="FD386" i="62"/>
  <c r="FC386" i="62"/>
  <c r="FB386" i="62"/>
  <c r="FA386" i="62"/>
  <c r="ER386" i="62"/>
  <c r="EQ386" i="62"/>
  <c r="EP386" i="62"/>
  <c r="EO386" i="62"/>
  <c r="EN386" i="62"/>
  <c r="EE386" i="62"/>
  <c r="ED386" i="62"/>
  <c r="EC386" i="62"/>
  <c r="EB386" i="62"/>
  <c r="EA386" i="62"/>
  <c r="DZ386" i="62"/>
  <c r="DY386" i="62"/>
  <c r="DX386" i="62"/>
  <c r="CM386" i="62"/>
  <c r="CL386" i="62"/>
  <c r="CK386" i="62"/>
  <c r="CJ386" i="62"/>
  <c r="CD386" i="62"/>
  <c r="BN386" i="62" s="1"/>
  <c r="BF386" i="62" s="1"/>
  <c r="CC386" i="62"/>
  <c r="BM386" i="62" s="1"/>
  <c r="BE386" i="62" s="1"/>
  <c r="CB386" i="62"/>
  <c r="BL386" i="62" s="1"/>
  <c r="BD386" i="62" s="1"/>
  <c r="BR386" i="62"/>
  <c r="BQ386" i="62"/>
  <c r="BI386" i="62" s="1"/>
  <c r="BP386" i="62"/>
  <c r="BH386" i="62" s="1"/>
  <c r="BO386" i="62"/>
  <c r="BG386" i="62" s="1"/>
  <c r="BK386" i="62"/>
  <c r="BC386" i="62" s="1"/>
  <c r="BJ386" i="62"/>
  <c r="FK385" i="62"/>
  <c r="FM385" i="62" s="1"/>
  <c r="FG385" i="62"/>
  <c r="FE385" i="62"/>
  <c r="FD385" i="62"/>
  <c r="FC385" i="62"/>
  <c r="FB385" i="62"/>
  <c r="FA385" i="62"/>
  <c r="ER385" i="62"/>
  <c r="EQ385" i="62"/>
  <c r="EP385" i="62"/>
  <c r="EO385" i="62"/>
  <c r="EN385" i="62"/>
  <c r="EE385" i="62"/>
  <c r="ED385" i="62"/>
  <c r="EC385" i="62"/>
  <c r="EB385" i="62"/>
  <c r="EA385" i="62"/>
  <c r="DZ385" i="62"/>
  <c r="DY385" i="62"/>
  <c r="DX385" i="62"/>
  <c r="CM385" i="62"/>
  <c r="CL385" i="62"/>
  <c r="CK385" i="62"/>
  <c r="CJ385" i="62"/>
  <c r="CD385" i="62"/>
  <c r="BN385" i="62" s="1"/>
  <c r="BF385" i="62" s="1"/>
  <c r="CC385" i="62"/>
  <c r="BM385" i="62" s="1"/>
  <c r="BE385" i="62" s="1"/>
  <c r="CB385" i="62"/>
  <c r="BL385" i="62" s="1"/>
  <c r="BD385" i="62" s="1"/>
  <c r="BR385" i="62"/>
  <c r="BJ385" i="62" s="1"/>
  <c r="BQ385" i="62"/>
  <c r="BI385" i="62" s="1"/>
  <c r="BP385" i="62"/>
  <c r="BH385" i="62" s="1"/>
  <c r="BO385" i="62"/>
  <c r="CV385" i="62" s="1"/>
  <c r="BK385" i="62"/>
  <c r="BC385" i="62" s="1"/>
  <c r="FK384" i="62"/>
  <c r="FM384" i="62" s="1"/>
  <c r="FG384" i="62"/>
  <c r="FE384" i="62"/>
  <c r="FD384" i="62"/>
  <c r="FC384" i="62"/>
  <c r="FB384" i="62"/>
  <c r="FA384" i="62"/>
  <c r="ER384" i="62"/>
  <c r="EQ384" i="62"/>
  <c r="EP384" i="62"/>
  <c r="EO384" i="62"/>
  <c r="EN384" i="62"/>
  <c r="EE384" i="62"/>
  <c r="ED384" i="62"/>
  <c r="EC384" i="62"/>
  <c r="EB384" i="62"/>
  <c r="EA384" i="62"/>
  <c r="DZ384" i="62"/>
  <c r="DY384" i="62"/>
  <c r="DX384" i="62"/>
  <c r="CM384" i="62"/>
  <c r="CL384" i="62"/>
  <c r="CK384" i="62"/>
  <c r="CJ384" i="62"/>
  <c r="CD384" i="62"/>
  <c r="BN384" i="62" s="1"/>
  <c r="BF384" i="62" s="1"/>
  <c r="DS384" i="62" s="1"/>
  <c r="CC384" i="62"/>
  <c r="BM384" i="62" s="1"/>
  <c r="BE384" i="62" s="1"/>
  <c r="CB384" i="62"/>
  <c r="BL384" i="62" s="1"/>
  <c r="BD384" i="62" s="1"/>
  <c r="BR384" i="62"/>
  <c r="BJ384" i="62" s="1"/>
  <c r="BQ384" i="62"/>
  <c r="BI384" i="62" s="1"/>
  <c r="BP384" i="62"/>
  <c r="BH384" i="62" s="1"/>
  <c r="BO384" i="62"/>
  <c r="BG384" i="62" s="1"/>
  <c r="BK384" i="62"/>
  <c r="BC384" i="62" s="1"/>
  <c r="DP384" i="62" s="1"/>
  <c r="FK383" i="62"/>
  <c r="FM383" i="62" s="1"/>
  <c r="FG383" i="62"/>
  <c r="FE383" i="62"/>
  <c r="FD383" i="62"/>
  <c r="FC383" i="62"/>
  <c r="FB383" i="62"/>
  <c r="FA383" i="62"/>
  <c r="ER383" i="62"/>
  <c r="EQ383" i="62"/>
  <c r="EP383" i="62"/>
  <c r="EO383" i="62"/>
  <c r="EN383" i="62"/>
  <c r="EE383" i="62"/>
  <c r="ED383" i="62"/>
  <c r="EC383" i="62"/>
  <c r="EB383" i="62"/>
  <c r="EA383" i="62"/>
  <c r="DZ383" i="62"/>
  <c r="DY383" i="62"/>
  <c r="DX383" i="62"/>
  <c r="CM383" i="62"/>
  <c r="CL383" i="62"/>
  <c r="CK383" i="62"/>
  <c r="CJ383" i="62"/>
  <c r="CD383" i="62"/>
  <c r="BN383" i="62" s="1"/>
  <c r="BF383" i="62" s="1"/>
  <c r="CC383" i="62"/>
  <c r="BM383" i="62" s="1"/>
  <c r="BE383" i="62" s="1"/>
  <c r="CB383" i="62"/>
  <c r="BL383" i="62" s="1"/>
  <c r="BD383" i="62" s="1"/>
  <c r="BR383" i="62"/>
  <c r="BJ383" i="62" s="1"/>
  <c r="BQ383" i="62"/>
  <c r="BI383" i="62" s="1"/>
  <c r="BP383" i="62"/>
  <c r="BH383" i="62" s="1"/>
  <c r="BO383" i="62"/>
  <c r="BG383" i="62" s="1"/>
  <c r="BK383" i="62"/>
  <c r="BC383" i="62" s="1"/>
  <c r="FK382" i="62"/>
  <c r="FM382" i="62" s="1"/>
  <c r="FG382" i="62"/>
  <c r="FE382" i="62"/>
  <c r="FD382" i="62"/>
  <c r="FC382" i="62"/>
  <c r="FB382" i="62"/>
  <c r="FA382" i="62"/>
  <c r="ER382" i="62"/>
  <c r="EQ382" i="62"/>
  <c r="EP382" i="62"/>
  <c r="EO382" i="62"/>
  <c r="EN382" i="62"/>
  <c r="EE382" i="62"/>
  <c r="ED382" i="62"/>
  <c r="EC382" i="62"/>
  <c r="EB382" i="62"/>
  <c r="EA382" i="62"/>
  <c r="DZ382" i="62"/>
  <c r="DY382" i="62"/>
  <c r="DX382" i="62"/>
  <c r="CM382" i="62"/>
  <c r="CL382" i="62"/>
  <c r="CK382" i="62"/>
  <c r="CJ382" i="62"/>
  <c r="CD382" i="62"/>
  <c r="BN382" i="62" s="1"/>
  <c r="BF382" i="62" s="1"/>
  <c r="CC382" i="62"/>
  <c r="BM382" i="62" s="1"/>
  <c r="BE382" i="62" s="1"/>
  <c r="CB382" i="62"/>
  <c r="BL382" i="62" s="1"/>
  <c r="BD382" i="62" s="1"/>
  <c r="BR382" i="62"/>
  <c r="BJ382" i="62" s="1"/>
  <c r="BQ382" i="62"/>
  <c r="BI382" i="62" s="1"/>
  <c r="BP382" i="62"/>
  <c r="BH382" i="62" s="1"/>
  <c r="BO382" i="62"/>
  <c r="BK382" i="62"/>
  <c r="BC382" i="62" s="1"/>
  <c r="FK381" i="62"/>
  <c r="FM381" i="62" s="1"/>
  <c r="FG381" i="62"/>
  <c r="FE381" i="62"/>
  <c r="FD381" i="62"/>
  <c r="FC381" i="62"/>
  <c r="FB381" i="62"/>
  <c r="FA381" i="62"/>
  <c r="ER381" i="62"/>
  <c r="EQ381" i="62"/>
  <c r="EP381" i="62"/>
  <c r="EO381" i="62"/>
  <c r="EN381" i="62"/>
  <c r="EE381" i="62"/>
  <c r="ED381" i="62"/>
  <c r="EC381" i="62"/>
  <c r="EB381" i="62"/>
  <c r="EA381" i="62"/>
  <c r="DZ381" i="62"/>
  <c r="DY381" i="62"/>
  <c r="DX381" i="62"/>
  <c r="CM381" i="62"/>
  <c r="CL381" i="62"/>
  <c r="CK381" i="62"/>
  <c r="CJ381" i="62"/>
  <c r="CD381" i="62"/>
  <c r="BN381" i="62" s="1"/>
  <c r="BF381" i="62" s="1"/>
  <c r="DS381" i="62" s="1"/>
  <c r="CC381" i="62"/>
  <c r="BM381" i="62" s="1"/>
  <c r="BE381" i="62" s="1"/>
  <c r="CB381" i="62"/>
  <c r="BL381" i="62" s="1"/>
  <c r="BD381" i="62" s="1"/>
  <c r="BR381" i="62"/>
  <c r="BJ381" i="62" s="1"/>
  <c r="BQ381" i="62"/>
  <c r="BI381" i="62" s="1"/>
  <c r="BP381" i="62"/>
  <c r="BH381" i="62" s="1"/>
  <c r="BO381" i="62"/>
  <c r="BK381" i="62"/>
  <c r="BC381" i="62" s="1"/>
  <c r="FK380" i="62"/>
  <c r="FM380" i="62" s="1"/>
  <c r="FG380" i="62"/>
  <c r="FE380" i="62"/>
  <c r="FD380" i="62"/>
  <c r="FC380" i="62"/>
  <c r="FB380" i="62"/>
  <c r="FA380" i="62"/>
  <c r="ER380" i="62"/>
  <c r="EQ380" i="62"/>
  <c r="EP380" i="62"/>
  <c r="EO380" i="62"/>
  <c r="EN380" i="62"/>
  <c r="EE380" i="62"/>
  <c r="ED380" i="62"/>
  <c r="EC380" i="62"/>
  <c r="EB380" i="62"/>
  <c r="EA380" i="62"/>
  <c r="DZ380" i="62"/>
  <c r="DY380" i="62"/>
  <c r="DX380" i="62"/>
  <c r="CM380" i="62"/>
  <c r="CL380" i="62"/>
  <c r="CK380" i="62"/>
  <c r="CJ380" i="62"/>
  <c r="CD380" i="62"/>
  <c r="BN380" i="62" s="1"/>
  <c r="BF380" i="62" s="1"/>
  <c r="CC380" i="62"/>
  <c r="BM380" i="62" s="1"/>
  <c r="BE380" i="62" s="1"/>
  <c r="CB380" i="62"/>
  <c r="BL380" i="62" s="1"/>
  <c r="BD380" i="62" s="1"/>
  <c r="BR380" i="62"/>
  <c r="BJ380" i="62" s="1"/>
  <c r="BQ380" i="62"/>
  <c r="BI380" i="62" s="1"/>
  <c r="BP380" i="62"/>
  <c r="BH380" i="62" s="1"/>
  <c r="BO380" i="62"/>
  <c r="BG380" i="62" s="1"/>
  <c r="BK380" i="62"/>
  <c r="BC380" i="62" s="1"/>
  <c r="FK379" i="62"/>
  <c r="FM379" i="62" s="1"/>
  <c r="FG379" i="62"/>
  <c r="FE379" i="62"/>
  <c r="FD379" i="62"/>
  <c r="FC379" i="62"/>
  <c r="FB379" i="62"/>
  <c r="FA379" i="62"/>
  <c r="ER379" i="62"/>
  <c r="EQ379" i="62"/>
  <c r="EP379" i="62"/>
  <c r="EO379" i="62"/>
  <c r="EN379" i="62"/>
  <c r="EE379" i="62"/>
  <c r="ED379" i="62"/>
  <c r="EC379" i="62"/>
  <c r="EB379" i="62"/>
  <c r="EA379" i="62"/>
  <c r="DZ379" i="62"/>
  <c r="DY379" i="62"/>
  <c r="DX379" i="62"/>
  <c r="CM379" i="62"/>
  <c r="CL379" i="62"/>
  <c r="CK379" i="62"/>
  <c r="CJ379" i="62"/>
  <c r="CD379" i="62"/>
  <c r="BN379" i="62" s="1"/>
  <c r="BF379" i="62" s="1"/>
  <c r="CC379" i="62"/>
  <c r="BM379" i="62" s="1"/>
  <c r="BE379" i="62" s="1"/>
  <c r="CB379" i="62"/>
  <c r="BL379" i="62" s="1"/>
  <c r="BD379" i="62" s="1"/>
  <c r="BR379" i="62"/>
  <c r="BJ379" i="62" s="1"/>
  <c r="BQ379" i="62"/>
  <c r="BI379" i="62" s="1"/>
  <c r="BP379" i="62"/>
  <c r="BH379" i="62" s="1"/>
  <c r="BO379" i="62"/>
  <c r="CV379" i="62" s="1"/>
  <c r="BK379" i="62"/>
  <c r="BC379" i="62" s="1"/>
  <c r="FK378" i="62"/>
  <c r="FM378" i="62" s="1"/>
  <c r="FG378" i="62"/>
  <c r="FE378" i="62"/>
  <c r="FD378" i="62"/>
  <c r="FC378" i="62"/>
  <c r="FB378" i="62"/>
  <c r="FA378" i="62"/>
  <c r="ER378" i="62"/>
  <c r="EQ378" i="62"/>
  <c r="EP378" i="62"/>
  <c r="EO378" i="62"/>
  <c r="EN378" i="62"/>
  <c r="EE378" i="62"/>
  <c r="ED378" i="62"/>
  <c r="EC378" i="62"/>
  <c r="EB378" i="62"/>
  <c r="EA378" i="62"/>
  <c r="DZ378" i="62"/>
  <c r="DY378" i="62"/>
  <c r="DX378" i="62"/>
  <c r="CM378" i="62"/>
  <c r="CL378" i="62"/>
  <c r="CK378" i="62"/>
  <c r="CJ378" i="62"/>
  <c r="CD378" i="62"/>
  <c r="BN378" i="62" s="1"/>
  <c r="BF378" i="62" s="1"/>
  <c r="CC378" i="62"/>
  <c r="BM378" i="62" s="1"/>
  <c r="BE378" i="62" s="1"/>
  <c r="CB378" i="62"/>
  <c r="BL378" i="62" s="1"/>
  <c r="BD378" i="62" s="1"/>
  <c r="BR378" i="62"/>
  <c r="BJ378" i="62" s="1"/>
  <c r="BQ378" i="62"/>
  <c r="BI378" i="62" s="1"/>
  <c r="BP378" i="62"/>
  <c r="BH378" i="62" s="1"/>
  <c r="BO378" i="62"/>
  <c r="BG378" i="62" s="1"/>
  <c r="BK378" i="62"/>
  <c r="BC378" i="62" s="1"/>
  <c r="FK377" i="62"/>
  <c r="FM377" i="62" s="1"/>
  <c r="FG377" i="62"/>
  <c r="FE377" i="62"/>
  <c r="FD377" i="62"/>
  <c r="FC377" i="62"/>
  <c r="FB377" i="62"/>
  <c r="FA377" i="62"/>
  <c r="ER377" i="62"/>
  <c r="EQ377" i="62"/>
  <c r="EP377" i="62"/>
  <c r="EO377" i="62"/>
  <c r="EN377" i="62"/>
  <c r="EE377" i="62"/>
  <c r="ED377" i="62"/>
  <c r="EC377" i="62"/>
  <c r="EB377" i="62"/>
  <c r="EA377" i="62"/>
  <c r="DZ377" i="62"/>
  <c r="DY377" i="62"/>
  <c r="DX377" i="62"/>
  <c r="CM377" i="62"/>
  <c r="CL377" i="62"/>
  <c r="CK377" i="62"/>
  <c r="CJ377" i="62"/>
  <c r="CD377" i="62"/>
  <c r="BN377" i="62" s="1"/>
  <c r="BF377" i="62" s="1"/>
  <c r="CC377" i="62"/>
  <c r="BM377" i="62" s="1"/>
  <c r="BE377" i="62" s="1"/>
  <c r="CB377" i="62"/>
  <c r="BL377" i="62" s="1"/>
  <c r="BD377" i="62" s="1"/>
  <c r="BR377" i="62"/>
  <c r="BJ377" i="62" s="1"/>
  <c r="BQ377" i="62"/>
  <c r="BI377" i="62" s="1"/>
  <c r="BP377" i="62"/>
  <c r="BH377" i="62" s="1"/>
  <c r="BO377" i="62"/>
  <c r="BG377" i="62" s="1"/>
  <c r="BK377" i="62"/>
  <c r="BC377" i="62" s="1"/>
  <c r="FK376" i="62"/>
  <c r="FM376" i="62" s="1"/>
  <c r="FG376" i="62"/>
  <c r="FE376" i="62"/>
  <c r="FD376" i="62"/>
  <c r="FC376" i="62"/>
  <c r="FB376" i="62"/>
  <c r="FA376" i="62"/>
  <c r="ER376" i="62"/>
  <c r="EQ376" i="62"/>
  <c r="EP376" i="62"/>
  <c r="EO376" i="62"/>
  <c r="EN376" i="62"/>
  <c r="EE376" i="62"/>
  <c r="ED376" i="62"/>
  <c r="EC376" i="62"/>
  <c r="EB376" i="62"/>
  <c r="EA376" i="62"/>
  <c r="DZ376" i="62"/>
  <c r="DY376" i="62"/>
  <c r="DX376" i="62"/>
  <c r="CM376" i="62"/>
  <c r="CL376" i="62"/>
  <c r="CK376" i="62"/>
  <c r="CJ376" i="62"/>
  <c r="CD376" i="62"/>
  <c r="BN376" i="62" s="1"/>
  <c r="BF376" i="62" s="1"/>
  <c r="CC376" i="62"/>
  <c r="BM376" i="62" s="1"/>
  <c r="BE376" i="62" s="1"/>
  <c r="CB376" i="62"/>
  <c r="BL376" i="62" s="1"/>
  <c r="BD376" i="62" s="1"/>
  <c r="BR376" i="62"/>
  <c r="BJ376" i="62" s="1"/>
  <c r="BQ376" i="62"/>
  <c r="BI376" i="62" s="1"/>
  <c r="BP376" i="62"/>
  <c r="BH376" i="62" s="1"/>
  <c r="BO376" i="62"/>
  <c r="BK376" i="62"/>
  <c r="BC376" i="62" s="1"/>
  <c r="FK375" i="62"/>
  <c r="FM375" i="62" s="1"/>
  <c r="FG375" i="62"/>
  <c r="FE375" i="62"/>
  <c r="FD375" i="62"/>
  <c r="FC375" i="62"/>
  <c r="FB375" i="62"/>
  <c r="FA375" i="62"/>
  <c r="ER375" i="62"/>
  <c r="EQ375" i="62"/>
  <c r="EP375" i="62"/>
  <c r="EO375" i="62"/>
  <c r="EN375" i="62"/>
  <c r="EE375" i="62"/>
  <c r="ED375" i="62"/>
  <c r="EC375" i="62"/>
  <c r="EB375" i="62"/>
  <c r="EA375" i="62"/>
  <c r="DZ375" i="62"/>
  <c r="DY375" i="62"/>
  <c r="DX375" i="62"/>
  <c r="CM375" i="62"/>
  <c r="CL375" i="62"/>
  <c r="CK375" i="62"/>
  <c r="CJ375" i="62"/>
  <c r="CD375" i="62"/>
  <c r="CC375" i="62"/>
  <c r="BM375" i="62" s="1"/>
  <c r="CB375" i="62"/>
  <c r="BR375" i="62"/>
  <c r="BJ375" i="62" s="1"/>
  <c r="BQ375" i="62"/>
  <c r="BP375" i="62"/>
  <c r="BH375" i="62" s="1"/>
  <c r="BO375" i="62"/>
  <c r="CV375" i="62" s="1"/>
  <c r="BK375" i="62"/>
  <c r="BC375" i="62" s="1"/>
  <c r="FK374" i="62"/>
  <c r="FM374" i="62" s="1"/>
  <c r="FG374" i="62"/>
  <c r="FE374" i="62"/>
  <c r="FD374" i="62"/>
  <c r="FC374" i="62"/>
  <c r="FB374" i="62"/>
  <c r="FA374" i="62"/>
  <c r="ER374" i="62"/>
  <c r="EQ374" i="62"/>
  <c r="EP374" i="62"/>
  <c r="EO374" i="62"/>
  <c r="EN374" i="62"/>
  <c r="EE374" i="62"/>
  <c r="ED374" i="62"/>
  <c r="EC374" i="62"/>
  <c r="EB374" i="62"/>
  <c r="EA374" i="62"/>
  <c r="DZ374" i="62"/>
  <c r="DY374" i="62"/>
  <c r="DX374" i="62"/>
  <c r="CM374" i="62"/>
  <c r="CL374" i="62"/>
  <c r="CK374" i="62"/>
  <c r="CJ374" i="62"/>
  <c r="CD374" i="62"/>
  <c r="BN374" i="62" s="1"/>
  <c r="BF374" i="62" s="1"/>
  <c r="CC374" i="62"/>
  <c r="BM374" i="62" s="1"/>
  <c r="BE374" i="62" s="1"/>
  <c r="CB374" i="62"/>
  <c r="BL374" i="62" s="1"/>
  <c r="BD374" i="62" s="1"/>
  <c r="BR374" i="62"/>
  <c r="BJ374" i="62" s="1"/>
  <c r="BQ374" i="62"/>
  <c r="BI374" i="62" s="1"/>
  <c r="BP374" i="62"/>
  <c r="BH374" i="62" s="1"/>
  <c r="BO374" i="62"/>
  <c r="BG374" i="62" s="1"/>
  <c r="BK374" i="62"/>
  <c r="BC374" i="62" s="1"/>
  <c r="FK373" i="62"/>
  <c r="FM373" i="62" s="1"/>
  <c r="FG373" i="62"/>
  <c r="FE373" i="62"/>
  <c r="FD373" i="62"/>
  <c r="FC373" i="62"/>
  <c r="FB373" i="62"/>
  <c r="FA373" i="62"/>
  <c r="ER373" i="62"/>
  <c r="EQ373" i="62"/>
  <c r="EP373" i="62"/>
  <c r="EO373" i="62"/>
  <c r="EN373" i="62"/>
  <c r="EE373" i="62"/>
  <c r="ED373" i="62"/>
  <c r="EC373" i="62"/>
  <c r="EB373" i="62"/>
  <c r="EA373" i="62"/>
  <c r="DZ373" i="62"/>
  <c r="DY373" i="62"/>
  <c r="DX373" i="62"/>
  <c r="CM373" i="62"/>
  <c r="CL373" i="62"/>
  <c r="CK373" i="62"/>
  <c r="CJ373" i="62"/>
  <c r="CD373" i="62"/>
  <c r="BN373" i="62" s="1"/>
  <c r="BF373" i="62" s="1"/>
  <c r="CC373" i="62"/>
  <c r="BM373" i="62" s="1"/>
  <c r="BE373" i="62" s="1"/>
  <c r="CB373" i="62"/>
  <c r="BL373" i="62" s="1"/>
  <c r="BD373" i="62" s="1"/>
  <c r="BR373" i="62"/>
  <c r="BJ373" i="62" s="1"/>
  <c r="BQ373" i="62"/>
  <c r="BI373" i="62" s="1"/>
  <c r="BP373" i="62"/>
  <c r="BH373" i="62" s="1"/>
  <c r="BO373" i="62"/>
  <c r="BK373" i="62"/>
  <c r="BC373" i="62" s="1"/>
  <c r="FK372" i="62"/>
  <c r="FM372" i="62" s="1"/>
  <c r="FG372" i="62"/>
  <c r="FE372" i="62"/>
  <c r="FD372" i="62"/>
  <c r="FC372" i="62"/>
  <c r="FB372" i="62"/>
  <c r="FA372" i="62"/>
  <c r="ER372" i="62"/>
  <c r="EQ372" i="62"/>
  <c r="EP372" i="62"/>
  <c r="EO372" i="62"/>
  <c r="EN372" i="62"/>
  <c r="EE372" i="62"/>
  <c r="ED372" i="62"/>
  <c r="EC372" i="62"/>
  <c r="EB372" i="62"/>
  <c r="EA372" i="62"/>
  <c r="DZ372" i="62"/>
  <c r="DY372" i="62"/>
  <c r="DX372" i="62"/>
  <c r="CM372" i="62"/>
  <c r="CL372" i="62"/>
  <c r="CK372" i="62"/>
  <c r="CJ372" i="62"/>
  <c r="CD372" i="62"/>
  <c r="BN372" i="62" s="1"/>
  <c r="BF372" i="62" s="1"/>
  <c r="CC372" i="62"/>
  <c r="BM372" i="62" s="1"/>
  <c r="BE372" i="62" s="1"/>
  <c r="CB372" i="62"/>
  <c r="BL372" i="62" s="1"/>
  <c r="BD372" i="62" s="1"/>
  <c r="BR372" i="62"/>
  <c r="BJ372" i="62" s="1"/>
  <c r="BQ372" i="62"/>
  <c r="BI372" i="62" s="1"/>
  <c r="BP372" i="62"/>
  <c r="BH372" i="62" s="1"/>
  <c r="BO372" i="62"/>
  <c r="BK372" i="62"/>
  <c r="BC372" i="62" s="1"/>
  <c r="FK371" i="62"/>
  <c r="FM371" i="62" s="1"/>
  <c r="FG371" i="62"/>
  <c r="FE371" i="62"/>
  <c r="FD371" i="62"/>
  <c r="FC371" i="62"/>
  <c r="FB371" i="62"/>
  <c r="FA371" i="62"/>
  <c r="ER371" i="62"/>
  <c r="EQ371" i="62"/>
  <c r="EP371" i="62"/>
  <c r="EO371" i="62"/>
  <c r="EN371" i="62"/>
  <c r="EE371" i="62"/>
  <c r="ED371" i="62"/>
  <c r="EC371" i="62"/>
  <c r="EB371" i="62"/>
  <c r="EA371" i="62"/>
  <c r="DZ371" i="62"/>
  <c r="DY371" i="62"/>
  <c r="DX371" i="62"/>
  <c r="CM371" i="62"/>
  <c r="CL371" i="62"/>
  <c r="CK371" i="62"/>
  <c r="CJ371" i="62"/>
  <c r="CD371" i="62"/>
  <c r="BN371" i="62" s="1"/>
  <c r="BF371" i="62" s="1"/>
  <c r="CC371" i="62"/>
  <c r="BM371" i="62" s="1"/>
  <c r="BE371" i="62" s="1"/>
  <c r="CB371" i="62"/>
  <c r="BL371" i="62" s="1"/>
  <c r="BD371" i="62" s="1"/>
  <c r="BR371" i="62"/>
  <c r="BJ371" i="62" s="1"/>
  <c r="BQ371" i="62"/>
  <c r="BI371" i="62" s="1"/>
  <c r="BP371" i="62"/>
  <c r="BH371" i="62" s="1"/>
  <c r="BO371" i="62"/>
  <c r="BG371" i="62" s="1"/>
  <c r="BK371" i="62"/>
  <c r="BC371" i="62" s="1"/>
  <c r="FK370" i="62"/>
  <c r="FM370" i="62" s="1"/>
  <c r="FG370" i="62"/>
  <c r="FE370" i="62"/>
  <c r="FD370" i="62"/>
  <c r="FC370" i="62"/>
  <c r="FB370" i="62"/>
  <c r="FA370" i="62"/>
  <c r="ER370" i="62"/>
  <c r="EQ370" i="62"/>
  <c r="EP370" i="62"/>
  <c r="EO370" i="62"/>
  <c r="EN370" i="62"/>
  <c r="EE370" i="62"/>
  <c r="ED370" i="62"/>
  <c r="EC370" i="62"/>
  <c r="EB370" i="62"/>
  <c r="EA370" i="62"/>
  <c r="DZ370" i="62"/>
  <c r="DY370" i="62"/>
  <c r="DX370" i="62"/>
  <c r="CM370" i="62"/>
  <c r="CL370" i="62"/>
  <c r="CK370" i="62"/>
  <c r="CJ370" i="62"/>
  <c r="CD370" i="62"/>
  <c r="BN370" i="62" s="1"/>
  <c r="BF370" i="62" s="1"/>
  <c r="CC370" i="62"/>
  <c r="BM370" i="62" s="1"/>
  <c r="BE370" i="62" s="1"/>
  <c r="CB370" i="62"/>
  <c r="BL370" i="62" s="1"/>
  <c r="BD370" i="62" s="1"/>
  <c r="BR370" i="62"/>
  <c r="BJ370" i="62" s="1"/>
  <c r="BQ370" i="62"/>
  <c r="BI370" i="62" s="1"/>
  <c r="BP370" i="62"/>
  <c r="BH370" i="62" s="1"/>
  <c r="BO370" i="62"/>
  <c r="CV370" i="62" s="1"/>
  <c r="BK370" i="62"/>
  <c r="BC370" i="62" s="1"/>
  <c r="FK369" i="62"/>
  <c r="FM369" i="62" s="1"/>
  <c r="FG369" i="62"/>
  <c r="FE369" i="62"/>
  <c r="FD369" i="62"/>
  <c r="FC369" i="62"/>
  <c r="FB369" i="62"/>
  <c r="FA369" i="62"/>
  <c r="ER369" i="62"/>
  <c r="EQ369" i="62"/>
  <c r="EP369" i="62"/>
  <c r="EO369" i="62"/>
  <c r="EN369" i="62"/>
  <c r="EE369" i="62"/>
  <c r="ED369" i="62"/>
  <c r="EC369" i="62"/>
  <c r="EB369" i="62"/>
  <c r="EA369" i="62"/>
  <c r="DZ369" i="62"/>
  <c r="DY369" i="62"/>
  <c r="DX369" i="62"/>
  <c r="CM369" i="62"/>
  <c r="CL369" i="62"/>
  <c r="CK369" i="62"/>
  <c r="CJ369" i="62"/>
  <c r="CD369" i="62"/>
  <c r="CC369" i="62"/>
  <c r="BM369" i="62" s="1"/>
  <c r="CB369" i="62"/>
  <c r="BR369" i="62"/>
  <c r="BJ369" i="62" s="1"/>
  <c r="BQ369" i="62"/>
  <c r="BP369" i="62"/>
  <c r="BH369" i="62" s="1"/>
  <c r="BO369" i="62"/>
  <c r="CV369" i="62" s="1"/>
  <c r="BK369" i="62"/>
  <c r="FK368" i="62"/>
  <c r="FM368" i="62" s="1"/>
  <c r="FG368" i="62"/>
  <c r="FE368" i="62"/>
  <c r="FD368" i="62"/>
  <c r="FC368" i="62"/>
  <c r="FB368" i="62"/>
  <c r="FA368" i="62"/>
  <c r="ER368" i="62"/>
  <c r="EQ368" i="62"/>
  <c r="EP368" i="62"/>
  <c r="EO368" i="62"/>
  <c r="EN368" i="62"/>
  <c r="EE368" i="62"/>
  <c r="ED368" i="62"/>
  <c r="EC368" i="62"/>
  <c r="EB368" i="62"/>
  <c r="EA368" i="62"/>
  <c r="DZ368" i="62"/>
  <c r="DY368" i="62"/>
  <c r="DX368" i="62"/>
  <c r="CM368" i="62"/>
  <c r="CL368" i="62"/>
  <c r="CK368" i="62"/>
  <c r="CJ368" i="62"/>
  <c r="CD368" i="62"/>
  <c r="BN368" i="62" s="1"/>
  <c r="BF368" i="62" s="1"/>
  <c r="CC368" i="62"/>
  <c r="BM368" i="62" s="1"/>
  <c r="BE368" i="62" s="1"/>
  <c r="CB368" i="62"/>
  <c r="BL368" i="62" s="1"/>
  <c r="BD368" i="62" s="1"/>
  <c r="BR368" i="62"/>
  <c r="BJ368" i="62" s="1"/>
  <c r="BQ368" i="62"/>
  <c r="BI368" i="62" s="1"/>
  <c r="BP368" i="62"/>
  <c r="BH368" i="62" s="1"/>
  <c r="BO368" i="62"/>
  <c r="CV368" i="62" s="1"/>
  <c r="BK368" i="62"/>
  <c r="BC368" i="62" s="1"/>
  <c r="FK367" i="62"/>
  <c r="FM367" i="62" s="1"/>
  <c r="FG367" i="62"/>
  <c r="FE367" i="62"/>
  <c r="FD367" i="62"/>
  <c r="FC367" i="62"/>
  <c r="FB367" i="62"/>
  <c r="FA367" i="62"/>
  <c r="ER367" i="62"/>
  <c r="EQ367" i="62"/>
  <c r="EP367" i="62"/>
  <c r="EO367" i="62"/>
  <c r="EN367" i="62"/>
  <c r="EE367" i="62"/>
  <c r="ED367" i="62"/>
  <c r="EC367" i="62"/>
  <c r="EB367" i="62"/>
  <c r="EA367" i="62"/>
  <c r="DZ367" i="62"/>
  <c r="DY367" i="62"/>
  <c r="DX367" i="62"/>
  <c r="CM367" i="62"/>
  <c r="CL367" i="62"/>
  <c r="CK367" i="62"/>
  <c r="CJ367" i="62"/>
  <c r="CD367" i="62"/>
  <c r="BN367" i="62" s="1"/>
  <c r="BF367" i="62" s="1"/>
  <c r="CC367" i="62"/>
  <c r="BM367" i="62" s="1"/>
  <c r="BE367" i="62" s="1"/>
  <c r="CB367" i="62"/>
  <c r="BL367" i="62" s="1"/>
  <c r="BD367" i="62" s="1"/>
  <c r="BR367" i="62"/>
  <c r="BJ367" i="62" s="1"/>
  <c r="BQ367" i="62"/>
  <c r="BI367" i="62" s="1"/>
  <c r="BP367" i="62"/>
  <c r="BH367" i="62" s="1"/>
  <c r="BO367" i="62"/>
  <c r="BK367" i="62"/>
  <c r="BC367" i="62" s="1"/>
  <c r="FK366" i="62"/>
  <c r="FM366" i="62" s="1"/>
  <c r="FG366" i="62"/>
  <c r="FE366" i="62"/>
  <c r="FD366" i="62"/>
  <c r="FC366" i="62"/>
  <c r="FB366" i="62"/>
  <c r="FA366" i="62"/>
  <c r="ER366" i="62"/>
  <c r="EQ366" i="62"/>
  <c r="EP366" i="62"/>
  <c r="EO366" i="62"/>
  <c r="EN366" i="62"/>
  <c r="EE366" i="62"/>
  <c r="ED366" i="62"/>
  <c r="EC366" i="62"/>
  <c r="EB366" i="62"/>
  <c r="EA366" i="62"/>
  <c r="DZ366" i="62"/>
  <c r="DY366" i="62"/>
  <c r="DX366" i="62"/>
  <c r="CM366" i="62"/>
  <c r="CL366" i="62"/>
  <c r="CK366" i="62"/>
  <c r="CJ366" i="62"/>
  <c r="CD366" i="62"/>
  <c r="BN366" i="62" s="1"/>
  <c r="BF366" i="62" s="1"/>
  <c r="CC366" i="62"/>
  <c r="BM366" i="62" s="1"/>
  <c r="BE366" i="62" s="1"/>
  <c r="CB366" i="62"/>
  <c r="BL366" i="62" s="1"/>
  <c r="BD366" i="62" s="1"/>
  <c r="BR366" i="62"/>
  <c r="BJ366" i="62" s="1"/>
  <c r="BQ366" i="62"/>
  <c r="BI366" i="62" s="1"/>
  <c r="BP366" i="62"/>
  <c r="BH366" i="62" s="1"/>
  <c r="BO366" i="62"/>
  <c r="BG366" i="62" s="1"/>
  <c r="BK366" i="62"/>
  <c r="BC366" i="62" s="1"/>
  <c r="FK365" i="62"/>
  <c r="FM365" i="62" s="1"/>
  <c r="FG365" i="62"/>
  <c r="FE365" i="62"/>
  <c r="FD365" i="62"/>
  <c r="FC365" i="62"/>
  <c r="FB365" i="62"/>
  <c r="FA365" i="62"/>
  <c r="ER365" i="62"/>
  <c r="EQ365" i="62"/>
  <c r="EP365" i="62"/>
  <c r="EO365" i="62"/>
  <c r="EN365" i="62"/>
  <c r="EE365" i="62"/>
  <c r="ED365" i="62"/>
  <c r="EC365" i="62"/>
  <c r="EB365" i="62"/>
  <c r="EA365" i="62"/>
  <c r="DZ365" i="62"/>
  <c r="DY365" i="62"/>
  <c r="DX365" i="62"/>
  <c r="CM365" i="62"/>
  <c r="CL365" i="62"/>
  <c r="CK365" i="62"/>
  <c r="CJ365" i="62"/>
  <c r="CD365" i="62"/>
  <c r="BN365" i="62" s="1"/>
  <c r="BF365" i="62" s="1"/>
  <c r="CC365" i="62"/>
  <c r="BM365" i="62" s="1"/>
  <c r="BE365" i="62" s="1"/>
  <c r="CB365" i="62"/>
  <c r="BL365" i="62" s="1"/>
  <c r="BD365" i="62" s="1"/>
  <c r="BR365" i="62"/>
  <c r="BJ365" i="62" s="1"/>
  <c r="BQ365" i="62"/>
  <c r="BI365" i="62" s="1"/>
  <c r="BP365" i="62"/>
  <c r="BH365" i="62" s="1"/>
  <c r="BO365" i="62"/>
  <c r="BK365" i="62"/>
  <c r="BC365" i="62" s="1"/>
  <c r="FK364" i="62"/>
  <c r="FM364" i="62" s="1"/>
  <c r="FG364" i="62"/>
  <c r="FE364" i="62"/>
  <c r="FD364" i="62"/>
  <c r="FC364" i="62"/>
  <c r="FB364" i="62"/>
  <c r="FA364" i="62"/>
  <c r="ER364" i="62"/>
  <c r="EQ364" i="62"/>
  <c r="EP364" i="62"/>
  <c r="EO364" i="62"/>
  <c r="EN364" i="62"/>
  <c r="EE364" i="62"/>
  <c r="ED364" i="62"/>
  <c r="EC364" i="62"/>
  <c r="EB364" i="62"/>
  <c r="EA364" i="62"/>
  <c r="DZ364" i="62"/>
  <c r="DY364" i="62"/>
  <c r="DX364" i="62"/>
  <c r="CM364" i="62"/>
  <c r="CL364" i="62"/>
  <c r="CK364" i="62"/>
  <c r="CJ364" i="62"/>
  <c r="CD364" i="62"/>
  <c r="BN364" i="62" s="1"/>
  <c r="BF364" i="62" s="1"/>
  <c r="CC364" i="62"/>
  <c r="BM364" i="62" s="1"/>
  <c r="BE364" i="62" s="1"/>
  <c r="CB364" i="62"/>
  <c r="BL364" i="62" s="1"/>
  <c r="BD364" i="62" s="1"/>
  <c r="BR364" i="62"/>
  <c r="BJ364" i="62" s="1"/>
  <c r="BQ364" i="62"/>
  <c r="BI364" i="62" s="1"/>
  <c r="BP364" i="62"/>
  <c r="BH364" i="62" s="1"/>
  <c r="BO364" i="62"/>
  <c r="CV364" i="62" s="1"/>
  <c r="BK364" i="62"/>
  <c r="BC364" i="62" s="1"/>
  <c r="FK363" i="62"/>
  <c r="FM363" i="62" s="1"/>
  <c r="FG363" i="62"/>
  <c r="FE363" i="62"/>
  <c r="FD363" i="62"/>
  <c r="FC363" i="62"/>
  <c r="FB363" i="62"/>
  <c r="FA363" i="62"/>
  <c r="ER363" i="62"/>
  <c r="EQ363" i="62"/>
  <c r="EP363" i="62"/>
  <c r="EO363" i="62"/>
  <c r="EN363" i="62"/>
  <c r="EE363" i="62"/>
  <c r="ED363" i="62"/>
  <c r="EC363" i="62"/>
  <c r="EB363" i="62"/>
  <c r="EA363" i="62"/>
  <c r="DZ363" i="62"/>
  <c r="DY363" i="62"/>
  <c r="DX363" i="62"/>
  <c r="CM363" i="62"/>
  <c r="CL363" i="62"/>
  <c r="CK363" i="62"/>
  <c r="CJ363" i="62"/>
  <c r="CD363" i="62"/>
  <c r="BN363" i="62" s="1"/>
  <c r="BF363" i="62" s="1"/>
  <c r="CC363" i="62"/>
  <c r="BM363" i="62" s="1"/>
  <c r="BE363" i="62" s="1"/>
  <c r="CB363" i="62"/>
  <c r="BL363" i="62" s="1"/>
  <c r="BD363" i="62" s="1"/>
  <c r="BR363" i="62"/>
  <c r="BJ363" i="62" s="1"/>
  <c r="BQ363" i="62"/>
  <c r="BI363" i="62" s="1"/>
  <c r="BP363" i="62"/>
  <c r="BH363" i="62" s="1"/>
  <c r="BO363" i="62"/>
  <c r="BG363" i="62" s="1"/>
  <c r="BK363" i="62"/>
  <c r="BC363" i="62" s="1"/>
  <c r="FK362" i="62"/>
  <c r="FM362" i="62" s="1"/>
  <c r="FG362" i="62"/>
  <c r="FE362" i="62"/>
  <c r="FD362" i="62"/>
  <c r="FC362" i="62"/>
  <c r="FB362" i="62"/>
  <c r="FA362" i="62"/>
  <c r="ER362" i="62"/>
  <c r="EQ362" i="62"/>
  <c r="EP362" i="62"/>
  <c r="EO362" i="62"/>
  <c r="EN362" i="62"/>
  <c r="EE362" i="62"/>
  <c r="ED362" i="62"/>
  <c r="EC362" i="62"/>
  <c r="EB362" i="62"/>
  <c r="EA362" i="62"/>
  <c r="DZ362" i="62"/>
  <c r="DY362" i="62"/>
  <c r="DX362" i="62"/>
  <c r="CM362" i="62"/>
  <c r="CL362" i="62"/>
  <c r="CK362" i="62"/>
  <c r="CJ362" i="62"/>
  <c r="CD362" i="62"/>
  <c r="BN362" i="62" s="1"/>
  <c r="BF362" i="62" s="1"/>
  <c r="CC362" i="62"/>
  <c r="BM362" i="62" s="1"/>
  <c r="BE362" i="62" s="1"/>
  <c r="CB362" i="62"/>
  <c r="BL362" i="62" s="1"/>
  <c r="BD362" i="62" s="1"/>
  <c r="BR362" i="62"/>
  <c r="BJ362" i="62" s="1"/>
  <c r="BQ362" i="62"/>
  <c r="BI362" i="62" s="1"/>
  <c r="BP362" i="62"/>
  <c r="BH362" i="62" s="1"/>
  <c r="BO362" i="62"/>
  <c r="CV362" i="62" s="1"/>
  <c r="BK362" i="62"/>
  <c r="BC362" i="62" s="1"/>
  <c r="FK361" i="62"/>
  <c r="FM361" i="62" s="1"/>
  <c r="FG361" i="62"/>
  <c r="FE361" i="62"/>
  <c r="FD361" i="62"/>
  <c r="FC361" i="62"/>
  <c r="FB361" i="62"/>
  <c r="FA361" i="62"/>
  <c r="ER361" i="62"/>
  <c r="EQ361" i="62"/>
  <c r="EP361" i="62"/>
  <c r="EO361" i="62"/>
  <c r="EN361" i="62"/>
  <c r="EE361" i="62"/>
  <c r="ED361" i="62"/>
  <c r="EC361" i="62"/>
  <c r="EB361" i="62"/>
  <c r="EA361" i="62"/>
  <c r="DZ361" i="62"/>
  <c r="DY361" i="62"/>
  <c r="DX361" i="62"/>
  <c r="CM361" i="62"/>
  <c r="CL361" i="62"/>
  <c r="CK361" i="62"/>
  <c r="CJ361" i="62"/>
  <c r="CD361" i="62"/>
  <c r="BN361" i="62" s="1"/>
  <c r="BF361" i="62" s="1"/>
  <c r="CC361" i="62"/>
  <c r="BM361" i="62" s="1"/>
  <c r="BE361" i="62" s="1"/>
  <c r="CB361" i="62"/>
  <c r="BL361" i="62" s="1"/>
  <c r="BD361" i="62" s="1"/>
  <c r="BR361" i="62"/>
  <c r="BJ361" i="62" s="1"/>
  <c r="BQ361" i="62"/>
  <c r="BI361" i="62" s="1"/>
  <c r="BP361" i="62"/>
  <c r="BH361" i="62" s="1"/>
  <c r="BO361" i="62"/>
  <c r="CV361" i="62" s="1"/>
  <c r="BK361" i="62"/>
  <c r="BC361" i="62" s="1"/>
  <c r="FK360" i="62"/>
  <c r="FM360" i="62" s="1"/>
  <c r="FG360" i="62"/>
  <c r="FE360" i="62"/>
  <c r="FD360" i="62"/>
  <c r="FC360" i="62"/>
  <c r="FB360" i="62"/>
  <c r="FA360" i="62"/>
  <c r="ER360" i="62"/>
  <c r="EQ360" i="62"/>
  <c r="EP360" i="62"/>
  <c r="EO360" i="62"/>
  <c r="EN360" i="62"/>
  <c r="EE360" i="62"/>
  <c r="ED360" i="62"/>
  <c r="EC360" i="62"/>
  <c r="EB360" i="62"/>
  <c r="EA360" i="62"/>
  <c r="DZ360" i="62"/>
  <c r="DY360" i="62"/>
  <c r="DX360" i="62"/>
  <c r="CM360" i="62"/>
  <c r="CL360" i="62"/>
  <c r="CK360" i="62"/>
  <c r="CJ360" i="62"/>
  <c r="CD360" i="62"/>
  <c r="BN360" i="62" s="1"/>
  <c r="BF360" i="62" s="1"/>
  <c r="CC360" i="62"/>
  <c r="BM360" i="62" s="1"/>
  <c r="BE360" i="62" s="1"/>
  <c r="CB360" i="62"/>
  <c r="BL360" i="62" s="1"/>
  <c r="BD360" i="62" s="1"/>
  <c r="BR360" i="62"/>
  <c r="BJ360" i="62" s="1"/>
  <c r="BQ360" i="62"/>
  <c r="BI360" i="62" s="1"/>
  <c r="BP360" i="62"/>
  <c r="BH360" i="62" s="1"/>
  <c r="BO360" i="62"/>
  <c r="BG360" i="62" s="1"/>
  <c r="BK360" i="62"/>
  <c r="BC360" i="62" s="1"/>
  <c r="FK359" i="62"/>
  <c r="FM359" i="62" s="1"/>
  <c r="FG359" i="62"/>
  <c r="FE359" i="62"/>
  <c r="FD359" i="62"/>
  <c r="FC359" i="62"/>
  <c r="FB359" i="62"/>
  <c r="FA359" i="62"/>
  <c r="ER359" i="62"/>
  <c r="EQ359" i="62"/>
  <c r="EP359" i="62"/>
  <c r="EO359" i="62"/>
  <c r="EN359" i="62"/>
  <c r="EE359" i="62"/>
  <c r="ED359" i="62"/>
  <c r="EC359" i="62"/>
  <c r="EB359" i="62"/>
  <c r="EA359" i="62"/>
  <c r="DZ359" i="62"/>
  <c r="DY359" i="62"/>
  <c r="DX359" i="62"/>
  <c r="CM359" i="62"/>
  <c r="CL359" i="62"/>
  <c r="CK359" i="62"/>
  <c r="CJ359" i="62"/>
  <c r="CD359" i="62"/>
  <c r="BN359" i="62" s="1"/>
  <c r="BF359" i="62" s="1"/>
  <c r="CC359" i="62"/>
  <c r="BM359" i="62" s="1"/>
  <c r="BE359" i="62" s="1"/>
  <c r="CB359" i="62"/>
  <c r="BL359" i="62" s="1"/>
  <c r="BD359" i="62" s="1"/>
  <c r="BR359" i="62"/>
  <c r="BJ359" i="62" s="1"/>
  <c r="BQ359" i="62"/>
  <c r="BI359" i="62" s="1"/>
  <c r="BP359" i="62"/>
  <c r="BH359" i="62" s="1"/>
  <c r="BO359" i="62"/>
  <c r="CV359" i="62" s="1"/>
  <c r="BK359" i="62"/>
  <c r="BC359" i="62" s="1"/>
  <c r="FK358" i="62"/>
  <c r="FM358" i="62" s="1"/>
  <c r="FG358" i="62"/>
  <c r="FE358" i="62"/>
  <c r="FD358" i="62"/>
  <c r="FC358" i="62"/>
  <c r="FB358" i="62"/>
  <c r="FA358" i="62"/>
  <c r="ER358" i="62"/>
  <c r="EQ358" i="62"/>
  <c r="EP358" i="62"/>
  <c r="EO358" i="62"/>
  <c r="EN358" i="62"/>
  <c r="EE358" i="62"/>
  <c r="ED358" i="62"/>
  <c r="EC358" i="62"/>
  <c r="EB358" i="62"/>
  <c r="EA358" i="62"/>
  <c r="DZ358" i="62"/>
  <c r="DY358" i="62"/>
  <c r="DX358" i="62"/>
  <c r="CM358" i="62"/>
  <c r="CL358" i="62"/>
  <c r="CK358" i="62"/>
  <c r="CJ358" i="62"/>
  <c r="CD358" i="62"/>
  <c r="CC358" i="62"/>
  <c r="CB358" i="62"/>
  <c r="BR358" i="62"/>
  <c r="BJ358" i="62" s="1"/>
  <c r="BQ358" i="62"/>
  <c r="BI358" i="62" s="1"/>
  <c r="BP358" i="62"/>
  <c r="BO358" i="62"/>
  <c r="BG358" i="62" s="1"/>
  <c r="BK358" i="62"/>
  <c r="FK357" i="62"/>
  <c r="FM357" i="62" s="1"/>
  <c r="FG357" i="62"/>
  <c r="FE357" i="62"/>
  <c r="FD357" i="62"/>
  <c r="FC357" i="62"/>
  <c r="FB357" i="62"/>
  <c r="FA357" i="62"/>
  <c r="ER357" i="62"/>
  <c r="EQ357" i="62"/>
  <c r="EP357" i="62"/>
  <c r="EO357" i="62"/>
  <c r="EN357" i="62"/>
  <c r="EE357" i="62"/>
  <c r="ED357" i="62"/>
  <c r="EC357" i="62"/>
  <c r="EB357" i="62"/>
  <c r="EA357" i="62"/>
  <c r="DZ357" i="62"/>
  <c r="DY357" i="62"/>
  <c r="DX357" i="62"/>
  <c r="CM357" i="62"/>
  <c r="CL357" i="62"/>
  <c r="CK357" i="62"/>
  <c r="CJ357" i="62"/>
  <c r="CD357" i="62"/>
  <c r="BN357" i="62" s="1"/>
  <c r="BF357" i="62" s="1"/>
  <c r="CC357" i="62"/>
  <c r="BM357" i="62" s="1"/>
  <c r="BE357" i="62" s="1"/>
  <c r="DR357" i="62" s="1"/>
  <c r="CB357" i="62"/>
  <c r="BL357" i="62" s="1"/>
  <c r="BD357" i="62" s="1"/>
  <c r="BR357" i="62"/>
  <c r="BJ357" i="62" s="1"/>
  <c r="BQ357" i="62"/>
  <c r="BI357" i="62" s="1"/>
  <c r="BP357" i="62"/>
  <c r="BH357" i="62" s="1"/>
  <c r="BO357" i="62"/>
  <c r="BG357" i="62" s="1"/>
  <c r="BK357" i="62"/>
  <c r="BC357" i="62" s="1"/>
  <c r="FK356" i="62"/>
  <c r="FM356" i="62" s="1"/>
  <c r="FG356" i="62"/>
  <c r="FE356" i="62"/>
  <c r="FD356" i="62"/>
  <c r="FC356" i="62"/>
  <c r="FB356" i="62"/>
  <c r="FA356" i="62"/>
  <c r="ER356" i="62"/>
  <c r="EQ356" i="62"/>
  <c r="EP356" i="62"/>
  <c r="EO356" i="62"/>
  <c r="EN356" i="62"/>
  <c r="EE356" i="62"/>
  <c r="ED356" i="62"/>
  <c r="EC356" i="62"/>
  <c r="EB356" i="62"/>
  <c r="EA356" i="62"/>
  <c r="DZ356" i="62"/>
  <c r="DY356" i="62"/>
  <c r="DX356" i="62"/>
  <c r="CM356" i="62"/>
  <c r="CL356" i="62"/>
  <c r="CK356" i="62"/>
  <c r="CJ356" i="62"/>
  <c r="CD356" i="62"/>
  <c r="BN356" i="62" s="1"/>
  <c r="BF356" i="62" s="1"/>
  <c r="CC356" i="62"/>
  <c r="BM356" i="62" s="1"/>
  <c r="BE356" i="62" s="1"/>
  <c r="CB356" i="62"/>
  <c r="BL356" i="62" s="1"/>
  <c r="BD356" i="62" s="1"/>
  <c r="BR356" i="62"/>
  <c r="BJ356" i="62" s="1"/>
  <c r="BQ356" i="62"/>
  <c r="BI356" i="62" s="1"/>
  <c r="BP356" i="62"/>
  <c r="BH356" i="62" s="1"/>
  <c r="BO356" i="62"/>
  <c r="CV356" i="62" s="1"/>
  <c r="BK356" i="62"/>
  <c r="BC356" i="62" s="1"/>
  <c r="BG356" i="62"/>
  <c r="FK355" i="62"/>
  <c r="FM355" i="62" s="1"/>
  <c r="FG355" i="62"/>
  <c r="FE355" i="62"/>
  <c r="FD355" i="62"/>
  <c r="FC355" i="62"/>
  <c r="FB355" i="62"/>
  <c r="FA355" i="62"/>
  <c r="ER355" i="62"/>
  <c r="EQ355" i="62"/>
  <c r="EP355" i="62"/>
  <c r="EO355" i="62"/>
  <c r="EN355" i="62"/>
  <c r="EE355" i="62"/>
  <c r="ED355" i="62"/>
  <c r="EC355" i="62"/>
  <c r="EB355" i="62"/>
  <c r="EA355" i="62"/>
  <c r="DZ355" i="62"/>
  <c r="DY355" i="62"/>
  <c r="DX355" i="62"/>
  <c r="CM355" i="62"/>
  <c r="CL355" i="62"/>
  <c r="CK355" i="62"/>
  <c r="CJ355" i="62"/>
  <c r="CD355" i="62"/>
  <c r="BN355" i="62" s="1"/>
  <c r="BF355" i="62" s="1"/>
  <c r="CC355" i="62"/>
  <c r="BM355" i="62" s="1"/>
  <c r="BE355" i="62" s="1"/>
  <c r="CB355" i="62"/>
  <c r="BL355" i="62" s="1"/>
  <c r="BD355" i="62" s="1"/>
  <c r="BR355" i="62"/>
  <c r="BJ355" i="62" s="1"/>
  <c r="BQ355" i="62"/>
  <c r="BI355" i="62" s="1"/>
  <c r="BP355" i="62"/>
  <c r="BH355" i="62" s="1"/>
  <c r="BO355" i="62"/>
  <c r="BK355" i="62"/>
  <c r="BC355" i="62" s="1"/>
  <c r="FK354" i="62"/>
  <c r="FM354" i="62" s="1"/>
  <c r="FG354" i="62"/>
  <c r="FE354" i="62"/>
  <c r="FD354" i="62"/>
  <c r="FC354" i="62"/>
  <c r="FB354" i="62"/>
  <c r="FA354" i="62"/>
  <c r="ER354" i="62"/>
  <c r="EQ354" i="62"/>
  <c r="EP354" i="62"/>
  <c r="EO354" i="62"/>
  <c r="EN354" i="62"/>
  <c r="EE354" i="62"/>
  <c r="ED354" i="62"/>
  <c r="EC354" i="62"/>
  <c r="EB354" i="62"/>
  <c r="EA354" i="62"/>
  <c r="DZ354" i="62"/>
  <c r="DY354" i="62"/>
  <c r="DX354" i="62"/>
  <c r="CM354" i="62"/>
  <c r="CL354" i="62"/>
  <c r="CK354" i="62"/>
  <c r="CJ354" i="62"/>
  <c r="CD354" i="62"/>
  <c r="BN354" i="62" s="1"/>
  <c r="BF354" i="62" s="1"/>
  <c r="DS354" i="62" s="1"/>
  <c r="CC354" i="62"/>
  <c r="BM354" i="62" s="1"/>
  <c r="BE354" i="62" s="1"/>
  <c r="CB354" i="62"/>
  <c r="BL354" i="62" s="1"/>
  <c r="BD354" i="62" s="1"/>
  <c r="BR354" i="62"/>
  <c r="BJ354" i="62" s="1"/>
  <c r="BQ354" i="62"/>
  <c r="BI354" i="62" s="1"/>
  <c r="BP354" i="62"/>
  <c r="BH354" i="62" s="1"/>
  <c r="BO354" i="62"/>
  <c r="BG354" i="62" s="1"/>
  <c r="BK354" i="62"/>
  <c r="BC354" i="62" s="1"/>
  <c r="FK353" i="62"/>
  <c r="FM353" i="62" s="1"/>
  <c r="FG353" i="62"/>
  <c r="FE353" i="62"/>
  <c r="FD353" i="62"/>
  <c r="FC353" i="62"/>
  <c r="FB353" i="62"/>
  <c r="FA353" i="62"/>
  <c r="ER353" i="62"/>
  <c r="EQ353" i="62"/>
  <c r="EP353" i="62"/>
  <c r="EO353" i="62"/>
  <c r="EN353" i="62"/>
  <c r="EE353" i="62"/>
  <c r="ED353" i="62"/>
  <c r="EC353" i="62"/>
  <c r="EB353" i="62"/>
  <c r="EA353" i="62"/>
  <c r="DZ353" i="62"/>
  <c r="DY353" i="62"/>
  <c r="DX353" i="62"/>
  <c r="CM353" i="62"/>
  <c r="CL353" i="62"/>
  <c r="CK353" i="62"/>
  <c r="CJ353" i="62"/>
  <c r="CD353" i="62"/>
  <c r="BN353" i="62" s="1"/>
  <c r="BF353" i="62" s="1"/>
  <c r="CC353" i="62"/>
  <c r="BM353" i="62" s="1"/>
  <c r="BE353" i="62" s="1"/>
  <c r="CB353" i="62"/>
  <c r="BL353" i="62" s="1"/>
  <c r="BD353" i="62" s="1"/>
  <c r="BR353" i="62"/>
  <c r="BJ353" i="62" s="1"/>
  <c r="BQ353" i="62"/>
  <c r="BI353" i="62" s="1"/>
  <c r="BP353" i="62"/>
  <c r="BH353" i="62" s="1"/>
  <c r="BO353" i="62"/>
  <c r="BK353" i="62"/>
  <c r="BC353" i="62" s="1"/>
  <c r="FK352" i="62"/>
  <c r="FM352" i="62" s="1"/>
  <c r="FG352" i="62"/>
  <c r="FE352" i="62"/>
  <c r="FD352" i="62"/>
  <c r="FC352" i="62"/>
  <c r="FB352" i="62"/>
  <c r="FA352" i="62"/>
  <c r="ER352" i="62"/>
  <c r="EQ352" i="62"/>
  <c r="EP352" i="62"/>
  <c r="EO352" i="62"/>
  <c r="EN352" i="62"/>
  <c r="EE352" i="62"/>
  <c r="ED352" i="62"/>
  <c r="EC352" i="62"/>
  <c r="EB352" i="62"/>
  <c r="EA352" i="62"/>
  <c r="DZ352" i="62"/>
  <c r="DY352" i="62"/>
  <c r="DX352" i="62"/>
  <c r="CM352" i="62"/>
  <c r="CL352" i="62"/>
  <c r="CK352" i="62"/>
  <c r="CJ352" i="62"/>
  <c r="CD352" i="62"/>
  <c r="BN352" i="62" s="1"/>
  <c r="BF352" i="62" s="1"/>
  <c r="CC352" i="62"/>
  <c r="BM352" i="62" s="1"/>
  <c r="BE352" i="62" s="1"/>
  <c r="CB352" i="62"/>
  <c r="BL352" i="62" s="1"/>
  <c r="BD352" i="62" s="1"/>
  <c r="BR352" i="62"/>
  <c r="BJ352" i="62" s="1"/>
  <c r="BQ352" i="62"/>
  <c r="BI352" i="62" s="1"/>
  <c r="BP352" i="62"/>
  <c r="BH352" i="62" s="1"/>
  <c r="BO352" i="62"/>
  <c r="BK352" i="62"/>
  <c r="BC352" i="62" s="1"/>
  <c r="FK351" i="62"/>
  <c r="FM351" i="62" s="1"/>
  <c r="FG351" i="62"/>
  <c r="FE351" i="62"/>
  <c r="FD351" i="62"/>
  <c r="FC351" i="62"/>
  <c r="FB351" i="62"/>
  <c r="FA351" i="62"/>
  <c r="ER351" i="62"/>
  <c r="EQ351" i="62"/>
  <c r="EP351" i="62"/>
  <c r="EO351" i="62"/>
  <c r="EN351" i="62"/>
  <c r="EE351" i="62"/>
  <c r="ED351" i="62"/>
  <c r="EC351" i="62"/>
  <c r="EB351" i="62"/>
  <c r="EA351" i="62"/>
  <c r="DZ351" i="62"/>
  <c r="DY351" i="62"/>
  <c r="DX351" i="62"/>
  <c r="CM351" i="62"/>
  <c r="CL351" i="62"/>
  <c r="CK351" i="62"/>
  <c r="CJ351" i="62"/>
  <c r="CD351" i="62"/>
  <c r="BN351" i="62" s="1"/>
  <c r="BF351" i="62" s="1"/>
  <c r="CC351" i="62"/>
  <c r="BM351" i="62" s="1"/>
  <c r="BE351" i="62" s="1"/>
  <c r="CB351" i="62"/>
  <c r="BL351" i="62" s="1"/>
  <c r="BD351" i="62" s="1"/>
  <c r="BR351" i="62"/>
  <c r="BJ351" i="62" s="1"/>
  <c r="BQ351" i="62"/>
  <c r="BI351" i="62" s="1"/>
  <c r="BP351" i="62"/>
  <c r="BH351" i="62" s="1"/>
  <c r="BO351" i="62"/>
  <c r="BG351" i="62" s="1"/>
  <c r="BK351" i="62"/>
  <c r="BC351" i="62" s="1"/>
  <c r="FK350" i="62"/>
  <c r="FM350" i="62" s="1"/>
  <c r="FG350" i="62"/>
  <c r="FE350" i="62"/>
  <c r="FD350" i="62"/>
  <c r="FC350" i="62"/>
  <c r="FB350" i="62"/>
  <c r="FA350" i="62"/>
  <c r="ER350" i="62"/>
  <c r="EQ350" i="62"/>
  <c r="EP350" i="62"/>
  <c r="EO350" i="62"/>
  <c r="EN350" i="62"/>
  <c r="EE350" i="62"/>
  <c r="ED350" i="62"/>
  <c r="EC350" i="62"/>
  <c r="EB350" i="62"/>
  <c r="EA350" i="62"/>
  <c r="DZ350" i="62"/>
  <c r="DY350" i="62"/>
  <c r="DX350" i="62"/>
  <c r="CM350" i="62"/>
  <c r="CL350" i="62"/>
  <c r="CK350" i="62"/>
  <c r="CJ350" i="62"/>
  <c r="CD350" i="62"/>
  <c r="BN350" i="62" s="1"/>
  <c r="BF350" i="62" s="1"/>
  <c r="CC350" i="62"/>
  <c r="BM350" i="62" s="1"/>
  <c r="BE350" i="62" s="1"/>
  <c r="CB350" i="62"/>
  <c r="BL350" i="62" s="1"/>
  <c r="BD350" i="62" s="1"/>
  <c r="BR350" i="62"/>
  <c r="BJ350" i="62" s="1"/>
  <c r="BQ350" i="62"/>
  <c r="BI350" i="62" s="1"/>
  <c r="BP350" i="62"/>
  <c r="BH350" i="62" s="1"/>
  <c r="BO350" i="62"/>
  <c r="BK350" i="62"/>
  <c r="BC350" i="62" s="1"/>
  <c r="FK349" i="62"/>
  <c r="FM349" i="62" s="1"/>
  <c r="FG349" i="62"/>
  <c r="FE349" i="62"/>
  <c r="FD349" i="62"/>
  <c r="FC349" i="62"/>
  <c r="FB349" i="62"/>
  <c r="FA349" i="62"/>
  <c r="ER349" i="62"/>
  <c r="EQ349" i="62"/>
  <c r="EP349" i="62"/>
  <c r="EO349" i="62"/>
  <c r="EN349" i="62"/>
  <c r="EE349" i="62"/>
  <c r="ED349" i="62"/>
  <c r="EC349" i="62"/>
  <c r="EB349" i="62"/>
  <c r="EA349" i="62"/>
  <c r="DZ349" i="62"/>
  <c r="DY349" i="62"/>
  <c r="DX349" i="62"/>
  <c r="CM349" i="62"/>
  <c r="CL349" i="62"/>
  <c r="CK349" i="62"/>
  <c r="CJ349" i="62"/>
  <c r="CD349" i="62"/>
  <c r="BN349" i="62" s="1"/>
  <c r="BF349" i="62" s="1"/>
  <c r="CC349" i="62"/>
  <c r="BM349" i="62" s="1"/>
  <c r="BE349" i="62" s="1"/>
  <c r="CB349" i="62"/>
  <c r="BL349" i="62" s="1"/>
  <c r="BD349" i="62" s="1"/>
  <c r="BR349" i="62"/>
  <c r="BJ349" i="62" s="1"/>
  <c r="BQ349" i="62"/>
  <c r="BI349" i="62" s="1"/>
  <c r="BP349" i="62"/>
  <c r="BH349" i="62" s="1"/>
  <c r="BO349" i="62"/>
  <c r="CV349" i="62" s="1"/>
  <c r="CN349" i="62" s="1"/>
  <c r="BK349" i="62"/>
  <c r="BC349" i="62" s="1"/>
  <c r="BG349" i="62"/>
  <c r="DT349" i="62" s="1"/>
  <c r="FK348" i="62"/>
  <c r="FM348" i="62" s="1"/>
  <c r="FG348" i="62"/>
  <c r="FE348" i="62"/>
  <c r="FD348" i="62"/>
  <c r="FC348" i="62"/>
  <c r="FB348" i="62"/>
  <c r="FA348" i="62"/>
  <c r="ER348" i="62"/>
  <c r="EQ348" i="62"/>
  <c r="EP348" i="62"/>
  <c r="EO348" i="62"/>
  <c r="EN348" i="62"/>
  <c r="EE348" i="62"/>
  <c r="ED348" i="62"/>
  <c r="EC348" i="62"/>
  <c r="EB348" i="62"/>
  <c r="EA348" i="62"/>
  <c r="DZ348" i="62"/>
  <c r="DY348" i="62"/>
  <c r="DX348" i="62"/>
  <c r="CM348" i="62"/>
  <c r="CL348" i="62"/>
  <c r="CK348" i="62"/>
  <c r="CJ348" i="62"/>
  <c r="CD348" i="62"/>
  <c r="BN348" i="62" s="1"/>
  <c r="BF348" i="62" s="1"/>
  <c r="CC348" i="62"/>
  <c r="BM348" i="62" s="1"/>
  <c r="BE348" i="62" s="1"/>
  <c r="CB348" i="62"/>
  <c r="BL348" i="62" s="1"/>
  <c r="BD348" i="62" s="1"/>
  <c r="BR348" i="62"/>
  <c r="BJ348" i="62" s="1"/>
  <c r="BQ348" i="62"/>
  <c r="BI348" i="62" s="1"/>
  <c r="BP348" i="62"/>
  <c r="BH348" i="62" s="1"/>
  <c r="BO348" i="62"/>
  <c r="BG348" i="62" s="1"/>
  <c r="BK348" i="62"/>
  <c r="BC348" i="62" s="1"/>
  <c r="FK347" i="62"/>
  <c r="FM347" i="62" s="1"/>
  <c r="FG347" i="62"/>
  <c r="FE347" i="62"/>
  <c r="FD347" i="62"/>
  <c r="FC347" i="62"/>
  <c r="FB347" i="62"/>
  <c r="FA347" i="62"/>
  <c r="ER347" i="62"/>
  <c r="EQ347" i="62"/>
  <c r="EP347" i="62"/>
  <c r="EO347" i="62"/>
  <c r="EN347" i="62"/>
  <c r="EE347" i="62"/>
  <c r="ED347" i="62"/>
  <c r="EC347" i="62"/>
  <c r="EB347" i="62"/>
  <c r="EA347" i="62"/>
  <c r="DZ347" i="62"/>
  <c r="DY347" i="62"/>
  <c r="DX347" i="62"/>
  <c r="CM347" i="62"/>
  <c r="CL347" i="62"/>
  <c r="CK347" i="62"/>
  <c r="CJ347" i="62"/>
  <c r="CD347" i="62"/>
  <c r="BN347" i="62" s="1"/>
  <c r="BF347" i="62" s="1"/>
  <c r="CC347" i="62"/>
  <c r="BM347" i="62" s="1"/>
  <c r="BE347" i="62" s="1"/>
  <c r="CB347" i="62"/>
  <c r="BL347" i="62" s="1"/>
  <c r="BD347" i="62" s="1"/>
  <c r="BR347" i="62"/>
  <c r="BJ347" i="62" s="1"/>
  <c r="BQ347" i="62"/>
  <c r="BI347" i="62" s="1"/>
  <c r="BP347" i="62"/>
  <c r="BH347" i="62" s="1"/>
  <c r="BO347" i="62"/>
  <c r="BG347" i="62" s="1"/>
  <c r="BK347" i="62"/>
  <c r="BC347" i="62" s="1"/>
  <c r="FK346" i="62"/>
  <c r="FM346" i="62" s="1"/>
  <c r="FG346" i="62"/>
  <c r="FE346" i="62"/>
  <c r="FD346" i="62"/>
  <c r="FC346" i="62"/>
  <c r="FB346" i="62"/>
  <c r="FA346" i="62"/>
  <c r="ER346" i="62"/>
  <c r="EQ346" i="62"/>
  <c r="EP346" i="62"/>
  <c r="EO346" i="62"/>
  <c r="EN346" i="62"/>
  <c r="EE346" i="62"/>
  <c r="ED346" i="62"/>
  <c r="EC346" i="62"/>
  <c r="EB346" i="62"/>
  <c r="EA346" i="62"/>
  <c r="DZ346" i="62"/>
  <c r="DY346" i="62"/>
  <c r="DX346" i="62"/>
  <c r="CM346" i="62"/>
  <c r="CL346" i="62"/>
  <c r="CK346" i="62"/>
  <c r="CJ346" i="62"/>
  <c r="CD346" i="62"/>
  <c r="BN346" i="62" s="1"/>
  <c r="BF346" i="62" s="1"/>
  <c r="CC346" i="62"/>
  <c r="BM346" i="62" s="1"/>
  <c r="BE346" i="62" s="1"/>
  <c r="CB346" i="62"/>
  <c r="BL346" i="62" s="1"/>
  <c r="BD346" i="62" s="1"/>
  <c r="BR346" i="62"/>
  <c r="BJ346" i="62" s="1"/>
  <c r="BQ346" i="62"/>
  <c r="BI346" i="62" s="1"/>
  <c r="BP346" i="62"/>
  <c r="BH346" i="62" s="1"/>
  <c r="BO346" i="62"/>
  <c r="BK346" i="62"/>
  <c r="BC346" i="62" s="1"/>
  <c r="FK345" i="62"/>
  <c r="FM345" i="62" s="1"/>
  <c r="FG345" i="62"/>
  <c r="FE345" i="62"/>
  <c r="FD345" i="62"/>
  <c r="FC345" i="62"/>
  <c r="FB345" i="62"/>
  <c r="FA345" i="62"/>
  <c r="ER345" i="62"/>
  <c r="EQ345" i="62"/>
  <c r="EP345" i="62"/>
  <c r="EO345" i="62"/>
  <c r="EN345" i="62"/>
  <c r="EE345" i="62"/>
  <c r="ED345" i="62"/>
  <c r="EC345" i="62"/>
  <c r="EB345" i="62"/>
  <c r="EA345" i="62"/>
  <c r="DZ345" i="62"/>
  <c r="DY345" i="62"/>
  <c r="DX345" i="62"/>
  <c r="CM345" i="62"/>
  <c r="CL345" i="62"/>
  <c r="CK345" i="62"/>
  <c r="CJ345" i="62"/>
  <c r="CD345" i="62"/>
  <c r="BN345" i="62" s="1"/>
  <c r="BF345" i="62" s="1"/>
  <c r="CC345" i="62"/>
  <c r="BM345" i="62" s="1"/>
  <c r="BE345" i="62" s="1"/>
  <c r="CB345" i="62"/>
  <c r="BL345" i="62" s="1"/>
  <c r="BD345" i="62" s="1"/>
  <c r="BR345" i="62"/>
  <c r="BJ345" i="62" s="1"/>
  <c r="BQ345" i="62"/>
  <c r="BI345" i="62" s="1"/>
  <c r="BP345" i="62"/>
  <c r="BH345" i="62" s="1"/>
  <c r="BO345" i="62"/>
  <c r="BG345" i="62" s="1"/>
  <c r="BK345" i="62"/>
  <c r="BC345" i="62" s="1"/>
  <c r="FK344" i="62"/>
  <c r="FM344" i="62" s="1"/>
  <c r="FG344" i="62"/>
  <c r="FE344" i="62"/>
  <c r="FD344" i="62"/>
  <c r="FC344" i="62"/>
  <c r="FB344" i="62"/>
  <c r="FA344" i="62"/>
  <c r="ER344" i="62"/>
  <c r="EQ344" i="62"/>
  <c r="EP344" i="62"/>
  <c r="EO344" i="62"/>
  <c r="EN344" i="62"/>
  <c r="EE344" i="62"/>
  <c r="ED344" i="62"/>
  <c r="EC344" i="62"/>
  <c r="EB344" i="62"/>
  <c r="EA344" i="62"/>
  <c r="DZ344" i="62"/>
  <c r="DY344" i="62"/>
  <c r="DX344" i="62"/>
  <c r="CM344" i="62"/>
  <c r="CL344" i="62"/>
  <c r="CK344" i="62"/>
  <c r="CJ344" i="62"/>
  <c r="CD344" i="62"/>
  <c r="BN344" i="62" s="1"/>
  <c r="BF344" i="62" s="1"/>
  <c r="CC344" i="62"/>
  <c r="BM344" i="62" s="1"/>
  <c r="BE344" i="62" s="1"/>
  <c r="CB344" i="62"/>
  <c r="BL344" i="62" s="1"/>
  <c r="BD344" i="62" s="1"/>
  <c r="BR344" i="62"/>
  <c r="BJ344" i="62" s="1"/>
  <c r="BQ344" i="62"/>
  <c r="BI344" i="62" s="1"/>
  <c r="BP344" i="62"/>
  <c r="BH344" i="62" s="1"/>
  <c r="BO344" i="62"/>
  <c r="BG344" i="62" s="1"/>
  <c r="BK344" i="62"/>
  <c r="BC344" i="62" s="1"/>
  <c r="FK343" i="62"/>
  <c r="FM343" i="62" s="1"/>
  <c r="FG343" i="62"/>
  <c r="FE343" i="62"/>
  <c r="FD343" i="62"/>
  <c r="FC343" i="62"/>
  <c r="FB343" i="62"/>
  <c r="FA343" i="62"/>
  <c r="ER343" i="62"/>
  <c r="EQ343" i="62"/>
  <c r="EP343" i="62"/>
  <c r="EO343" i="62"/>
  <c r="EN343" i="62"/>
  <c r="EE343" i="62"/>
  <c r="ED343" i="62"/>
  <c r="EC343" i="62"/>
  <c r="EB343" i="62"/>
  <c r="EA343" i="62"/>
  <c r="DZ343" i="62"/>
  <c r="DY343" i="62"/>
  <c r="DX343" i="62"/>
  <c r="CM343" i="62"/>
  <c r="CL343" i="62"/>
  <c r="CK343" i="62"/>
  <c r="CJ343" i="62"/>
  <c r="CD343" i="62"/>
  <c r="BN343" i="62" s="1"/>
  <c r="BF343" i="62" s="1"/>
  <c r="CC343" i="62"/>
  <c r="BM343" i="62" s="1"/>
  <c r="BE343" i="62" s="1"/>
  <c r="CB343" i="62"/>
  <c r="BL343" i="62" s="1"/>
  <c r="BD343" i="62" s="1"/>
  <c r="BR343" i="62"/>
  <c r="BJ343" i="62" s="1"/>
  <c r="BQ343" i="62"/>
  <c r="BI343" i="62" s="1"/>
  <c r="BP343" i="62"/>
  <c r="BH343" i="62" s="1"/>
  <c r="BO343" i="62"/>
  <c r="CV343" i="62" s="1"/>
  <c r="CN343" i="62" s="1"/>
  <c r="BK343" i="62"/>
  <c r="BC343" i="62" s="1"/>
  <c r="DP343" i="62" s="1"/>
  <c r="FK342" i="62"/>
  <c r="FM342" i="62" s="1"/>
  <c r="FG342" i="62"/>
  <c r="FE342" i="62"/>
  <c r="FD342" i="62"/>
  <c r="FC342" i="62"/>
  <c r="FB342" i="62"/>
  <c r="FA342" i="62"/>
  <c r="ER342" i="62"/>
  <c r="EQ342" i="62"/>
  <c r="EP342" i="62"/>
  <c r="EO342" i="62"/>
  <c r="EN342" i="62"/>
  <c r="EE342" i="62"/>
  <c r="ED342" i="62"/>
  <c r="EC342" i="62"/>
  <c r="EB342" i="62"/>
  <c r="EA342" i="62"/>
  <c r="DZ342" i="62"/>
  <c r="DY342" i="62"/>
  <c r="DX342" i="62"/>
  <c r="CM342" i="62"/>
  <c r="CL342" i="62"/>
  <c r="CK342" i="62"/>
  <c r="CJ342" i="62"/>
  <c r="CD342" i="62"/>
  <c r="CC342" i="62"/>
  <c r="BM342" i="62" s="1"/>
  <c r="CB342" i="62"/>
  <c r="BR342" i="62"/>
  <c r="BJ342" i="62" s="1"/>
  <c r="BQ342" i="62"/>
  <c r="BP342" i="62"/>
  <c r="BH342" i="62" s="1"/>
  <c r="BO342" i="62"/>
  <c r="CV342" i="62" s="1"/>
  <c r="BK342" i="62"/>
  <c r="BC342" i="62" s="1"/>
  <c r="FK341" i="62"/>
  <c r="FM341" i="62" s="1"/>
  <c r="FG341" i="62"/>
  <c r="FE341" i="62"/>
  <c r="FD341" i="62"/>
  <c r="FC341" i="62"/>
  <c r="FB341" i="62"/>
  <c r="FA341" i="62"/>
  <c r="ER341" i="62"/>
  <c r="EQ341" i="62"/>
  <c r="EP341" i="62"/>
  <c r="EO341" i="62"/>
  <c r="EN341" i="62"/>
  <c r="EE341" i="62"/>
  <c r="ED341" i="62"/>
  <c r="EC341" i="62"/>
  <c r="EB341" i="62"/>
  <c r="EA341" i="62"/>
  <c r="DZ341" i="62"/>
  <c r="DY341" i="62"/>
  <c r="DX341" i="62"/>
  <c r="CM341" i="62"/>
  <c r="CL341" i="62"/>
  <c r="CK341" i="62"/>
  <c r="CJ341" i="62"/>
  <c r="CD341" i="62"/>
  <c r="BN341" i="62" s="1"/>
  <c r="BF341" i="62" s="1"/>
  <c r="CC341" i="62"/>
  <c r="BM341" i="62" s="1"/>
  <c r="BE341" i="62" s="1"/>
  <c r="CB341" i="62"/>
  <c r="BL341" i="62" s="1"/>
  <c r="BD341" i="62" s="1"/>
  <c r="BR341" i="62"/>
  <c r="BJ341" i="62" s="1"/>
  <c r="BQ341" i="62"/>
  <c r="BI341" i="62" s="1"/>
  <c r="BP341" i="62"/>
  <c r="BH341" i="62" s="1"/>
  <c r="BO341" i="62"/>
  <c r="CV341" i="62" s="1"/>
  <c r="BK341" i="62"/>
  <c r="BC341" i="62" s="1"/>
  <c r="FK340" i="62"/>
  <c r="FM340" i="62" s="1"/>
  <c r="FG340" i="62"/>
  <c r="FE340" i="62"/>
  <c r="FD340" i="62"/>
  <c r="FC340" i="62"/>
  <c r="FB340" i="62"/>
  <c r="FA340" i="62"/>
  <c r="ER340" i="62"/>
  <c r="EQ340" i="62"/>
  <c r="EP340" i="62"/>
  <c r="EO340" i="62"/>
  <c r="EN340" i="62"/>
  <c r="EE340" i="62"/>
  <c r="ED340" i="62"/>
  <c r="EC340" i="62"/>
  <c r="EB340" i="62"/>
  <c r="EA340" i="62"/>
  <c r="DZ340" i="62"/>
  <c r="DY340" i="62"/>
  <c r="DX340" i="62"/>
  <c r="CM340" i="62"/>
  <c r="CL340" i="62"/>
  <c r="CK340" i="62"/>
  <c r="CJ340" i="62"/>
  <c r="CD340" i="62"/>
  <c r="BN340" i="62" s="1"/>
  <c r="BF340" i="62" s="1"/>
  <c r="CC340" i="62"/>
  <c r="BM340" i="62" s="1"/>
  <c r="BE340" i="62" s="1"/>
  <c r="CB340" i="62"/>
  <c r="BL340" i="62" s="1"/>
  <c r="BD340" i="62" s="1"/>
  <c r="BR340" i="62"/>
  <c r="BJ340" i="62" s="1"/>
  <c r="BQ340" i="62"/>
  <c r="BI340" i="62" s="1"/>
  <c r="BP340" i="62"/>
  <c r="BH340" i="62" s="1"/>
  <c r="BO340" i="62"/>
  <c r="CV340" i="62" s="1"/>
  <c r="CN340" i="62" s="1"/>
  <c r="BK340" i="62"/>
  <c r="BC340" i="62" s="1"/>
  <c r="FK339" i="62"/>
  <c r="FM339" i="62" s="1"/>
  <c r="FG339" i="62"/>
  <c r="FE339" i="62"/>
  <c r="FD339" i="62"/>
  <c r="FC339" i="62"/>
  <c r="FB339" i="62"/>
  <c r="FA339" i="62"/>
  <c r="ER339" i="62"/>
  <c r="EQ339" i="62"/>
  <c r="EP339" i="62"/>
  <c r="EO339" i="62"/>
  <c r="EN339" i="62"/>
  <c r="EE339" i="62"/>
  <c r="ED339" i="62"/>
  <c r="EC339" i="62"/>
  <c r="EB339" i="62"/>
  <c r="EA339" i="62"/>
  <c r="DZ339" i="62"/>
  <c r="DY339" i="62"/>
  <c r="DX339" i="62"/>
  <c r="CM339" i="62"/>
  <c r="CL339" i="62"/>
  <c r="CK339" i="62"/>
  <c r="CJ339" i="62"/>
  <c r="CD339" i="62"/>
  <c r="BN339" i="62" s="1"/>
  <c r="BF339" i="62" s="1"/>
  <c r="CC339" i="62"/>
  <c r="BM339" i="62" s="1"/>
  <c r="BE339" i="62" s="1"/>
  <c r="CB339" i="62"/>
  <c r="BL339" i="62" s="1"/>
  <c r="BD339" i="62" s="1"/>
  <c r="BR339" i="62"/>
  <c r="BJ339" i="62" s="1"/>
  <c r="BQ339" i="62"/>
  <c r="BI339" i="62" s="1"/>
  <c r="BP339" i="62"/>
  <c r="BH339" i="62" s="1"/>
  <c r="BO339" i="62"/>
  <c r="BK339" i="62"/>
  <c r="BC339" i="62" s="1"/>
  <c r="FK338" i="62"/>
  <c r="FM338" i="62" s="1"/>
  <c r="FG338" i="62"/>
  <c r="FE338" i="62"/>
  <c r="FD338" i="62"/>
  <c r="FC338" i="62"/>
  <c r="FB338" i="62"/>
  <c r="FA338" i="62"/>
  <c r="ER338" i="62"/>
  <c r="EQ338" i="62"/>
  <c r="EP338" i="62"/>
  <c r="EO338" i="62"/>
  <c r="EN338" i="62"/>
  <c r="EE338" i="62"/>
  <c r="ED338" i="62"/>
  <c r="EC338" i="62"/>
  <c r="EB338" i="62"/>
  <c r="EA338" i="62"/>
  <c r="DZ338" i="62"/>
  <c r="DY338" i="62"/>
  <c r="DX338" i="62"/>
  <c r="CM338" i="62"/>
  <c r="CL338" i="62"/>
  <c r="CK338" i="62"/>
  <c r="CJ338" i="62"/>
  <c r="CD338" i="62"/>
  <c r="BN338" i="62" s="1"/>
  <c r="BF338" i="62" s="1"/>
  <c r="CC338" i="62"/>
  <c r="BM338" i="62" s="1"/>
  <c r="BE338" i="62" s="1"/>
  <c r="CB338" i="62"/>
  <c r="BL338" i="62" s="1"/>
  <c r="BD338" i="62" s="1"/>
  <c r="BR338" i="62"/>
  <c r="BJ338" i="62" s="1"/>
  <c r="BQ338" i="62"/>
  <c r="BI338" i="62" s="1"/>
  <c r="BP338" i="62"/>
  <c r="BH338" i="62" s="1"/>
  <c r="BO338" i="62"/>
  <c r="BG338" i="62" s="1"/>
  <c r="BK338" i="62"/>
  <c r="BC338" i="62" s="1"/>
  <c r="FK337" i="62"/>
  <c r="FM337" i="62" s="1"/>
  <c r="FG337" i="62"/>
  <c r="FE337" i="62"/>
  <c r="FD337" i="62"/>
  <c r="FC337" i="62"/>
  <c r="FB337" i="62"/>
  <c r="FA337" i="62"/>
  <c r="ER337" i="62"/>
  <c r="EQ337" i="62"/>
  <c r="EP337" i="62"/>
  <c r="EO337" i="62"/>
  <c r="EN337" i="62"/>
  <c r="EE337" i="62"/>
  <c r="ED337" i="62"/>
  <c r="EC337" i="62"/>
  <c r="EB337" i="62"/>
  <c r="EA337" i="62"/>
  <c r="DZ337" i="62"/>
  <c r="DY337" i="62"/>
  <c r="DX337" i="62"/>
  <c r="CM337" i="62"/>
  <c r="CL337" i="62"/>
  <c r="CK337" i="62"/>
  <c r="CJ337" i="62"/>
  <c r="CD337" i="62"/>
  <c r="BN337" i="62" s="1"/>
  <c r="BF337" i="62" s="1"/>
  <c r="CC337" i="62"/>
  <c r="BM337" i="62" s="1"/>
  <c r="BE337" i="62" s="1"/>
  <c r="CB337" i="62"/>
  <c r="BL337" i="62" s="1"/>
  <c r="BD337" i="62" s="1"/>
  <c r="BR337" i="62"/>
  <c r="BJ337" i="62" s="1"/>
  <c r="BQ337" i="62"/>
  <c r="BI337" i="62" s="1"/>
  <c r="BP337" i="62"/>
  <c r="BH337" i="62" s="1"/>
  <c r="BO337" i="62"/>
  <c r="BG337" i="62" s="1"/>
  <c r="BK337" i="62"/>
  <c r="BC337" i="62" s="1"/>
  <c r="FK336" i="62"/>
  <c r="FM336" i="62" s="1"/>
  <c r="FG336" i="62"/>
  <c r="FE336" i="62"/>
  <c r="FD336" i="62"/>
  <c r="FC336" i="62"/>
  <c r="FB336" i="62"/>
  <c r="FA336" i="62"/>
  <c r="ER336" i="62"/>
  <c r="EQ336" i="62"/>
  <c r="EP336" i="62"/>
  <c r="EO336" i="62"/>
  <c r="EN336" i="62"/>
  <c r="EE336" i="62"/>
  <c r="ED336" i="62"/>
  <c r="EC336" i="62"/>
  <c r="EB336" i="62"/>
  <c r="EA336" i="62"/>
  <c r="DZ336" i="62"/>
  <c r="DY336" i="62"/>
  <c r="DX336" i="62"/>
  <c r="CM336" i="62"/>
  <c r="CL336" i="62"/>
  <c r="CK336" i="62"/>
  <c r="CJ336" i="62"/>
  <c r="CD336" i="62"/>
  <c r="CC336" i="62"/>
  <c r="BM336" i="62" s="1"/>
  <c r="BE336" i="62" s="1"/>
  <c r="CB336" i="62"/>
  <c r="BL336" i="62" s="1"/>
  <c r="BD336" i="62" s="1"/>
  <c r="BR336" i="62"/>
  <c r="BJ336" i="62" s="1"/>
  <c r="BQ336" i="62"/>
  <c r="BP336" i="62"/>
  <c r="BH336" i="62" s="1"/>
  <c r="BO336" i="62"/>
  <c r="BK336" i="62"/>
  <c r="FK335" i="62"/>
  <c r="FM335" i="62" s="1"/>
  <c r="FG335" i="62"/>
  <c r="FE335" i="62"/>
  <c r="FD335" i="62"/>
  <c r="FC335" i="62"/>
  <c r="FB335" i="62"/>
  <c r="FA335" i="62"/>
  <c r="ER335" i="62"/>
  <c r="EQ335" i="62"/>
  <c r="EP335" i="62"/>
  <c r="EO335" i="62"/>
  <c r="EN335" i="62"/>
  <c r="EE335" i="62"/>
  <c r="ED335" i="62"/>
  <c r="EC335" i="62"/>
  <c r="EB335" i="62"/>
  <c r="EA335" i="62"/>
  <c r="DZ335" i="62"/>
  <c r="DY335" i="62"/>
  <c r="DX335" i="62"/>
  <c r="CM335" i="62"/>
  <c r="CL335" i="62"/>
  <c r="CK335" i="62"/>
  <c r="CJ335" i="62"/>
  <c r="CD335" i="62"/>
  <c r="BN335" i="62" s="1"/>
  <c r="BF335" i="62" s="1"/>
  <c r="CC335" i="62"/>
  <c r="BM335" i="62" s="1"/>
  <c r="BE335" i="62" s="1"/>
  <c r="CB335" i="62"/>
  <c r="BL335" i="62" s="1"/>
  <c r="BD335" i="62" s="1"/>
  <c r="BR335" i="62"/>
  <c r="BJ335" i="62" s="1"/>
  <c r="BQ335" i="62"/>
  <c r="BI335" i="62" s="1"/>
  <c r="BP335" i="62"/>
  <c r="BH335" i="62" s="1"/>
  <c r="BO335" i="62"/>
  <c r="BG335" i="62" s="1"/>
  <c r="BK335" i="62"/>
  <c r="BC335" i="62" s="1"/>
  <c r="FK334" i="62"/>
  <c r="FM334" i="62" s="1"/>
  <c r="FG334" i="62"/>
  <c r="FE334" i="62"/>
  <c r="FD334" i="62"/>
  <c r="FC334" i="62"/>
  <c r="FB334" i="62"/>
  <c r="FA334" i="62"/>
  <c r="ER334" i="62"/>
  <c r="EQ334" i="62"/>
  <c r="EP334" i="62"/>
  <c r="EO334" i="62"/>
  <c r="EN334" i="62"/>
  <c r="EE334" i="62"/>
  <c r="ED334" i="62"/>
  <c r="EC334" i="62"/>
  <c r="EB334" i="62"/>
  <c r="EA334" i="62"/>
  <c r="DZ334" i="62"/>
  <c r="DY334" i="62"/>
  <c r="DX334" i="62"/>
  <c r="CM334" i="62"/>
  <c r="CL334" i="62"/>
  <c r="CK334" i="62"/>
  <c r="CJ334" i="62"/>
  <c r="CD334" i="62"/>
  <c r="BN334" i="62" s="1"/>
  <c r="BF334" i="62" s="1"/>
  <c r="CC334" i="62"/>
  <c r="BM334" i="62" s="1"/>
  <c r="BE334" i="62" s="1"/>
  <c r="CB334" i="62"/>
  <c r="BL334" i="62" s="1"/>
  <c r="BD334" i="62" s="1"/>
  <c r="BR334" i="62"/>
  <c r="BJ334" i="62" s="1"/>
  <c r="BQ334" i="62"/>
  <c r="BI334" i="62" s="1"/>
  <c r="BP334" i="62"/>
  <c r="BH334" i="62" s="1"/>
  <c r="BO334" i="62"/>
  <c r="CV334" i="62" s="1"/>
  <c r="CN334" i="62" s="1"/>
  <c r="BK334" i="62"/>
  <c r="BC334" i="62" s="1"/>
  <c r="FK333" i="62"/>
  <c r="FM333" i="62" s="1"/>
  <c r="FG333" i="62"/>
  <c r="FE333" i="62"/>
  <c r="FD333" i="62"/>
  <c r="FC333" i="62"/>
  <c r="FB333" i="62"/>
  <c r="FA333" i="62"/>
  <c r="ER333" i="62"/>
  <c r="EQ333" i="62"/>
  <c r="EP333" i="62"/>
  <c r="EO333" i="62"/>
  <c r="EN333" i="62"/>
  <c r="EE333" i="62"/>
  <c r="ED333" i="62"/>
  <c r="EC333" i="62"/>
  <c r="EB333" i="62"/>
  <c r="EA333" i="62"/>
  <c r="DZ333" i="62"/>
  <c r="DY333" i="62"/>
  <c r="DX333" i="62"/>
  <c r="CM333" i="62"/>
  <c r="CL333" i="62"/>
  <c r="CK333" i="62"/>
  <c r="CJ333" i="62"/>
  <c r="CD333" i="62"/>
  <c r="BN333" i="62" s="1"/>
  <c r="BF333" i="62" s="1"/>
  <c r="CC333" i="62"/>
  <c r="BM333" i="62" s="1"/>
  <c r="BE333" i="62" s="1"/>
  <c r="CB333" i="62"/>
  <c r="BL333" i="62" s="1"/>
  <c r="BD333" i="62" s="1"/>
  <c r="BR333" i="62"/>
  <c r="BJ333" i="62" s="1"/>
  <c r="BQ333" i="62"/>
  <c r="BI333" i="62" s="1"/>
  <c r="BP333" i="62"/>
  <c r="BH333" i="62" s="1"/>
  <c r="BO333" i="62"/>
  <c r="BG333" i="62" s="1"/>
  <c r="BK333" i="62"/>
  <c r="BC333" i="62" s="1"/>
  <c r="FK332" i="62"/>
  <c r="FM332" i="62" s="1"/>
  <c r="FG332" i="62"/>
  <c r="FE332" i="62"/>
  <c r="FD332" i="62"/>
  <c r="FC332" i="62"/>
  <c r="FB332" i="62"/>
  <c r="FA332" i="62"/>
  <c r="ER332" i="62"/>
  <c r="EQ332" i="62"/>
  <c r="EP332" i="62"/>
  <c r="EO332" i="62"/>
  <c r="EN332" i="62"/>
  <c r="EE332" i="62"/>
  <c r="ED332" i="62"/>
  <c r="EC332" i="62"/>
  <c r="EB332" i="62"/>
  <c r="EA332" i="62"/>
  <c r="DZ332" i="62"/>
  <c r="DY332" i="62"/>
  <c r="DX332" i="62"/>
  <c r="CM332" i="62"/>
  <c r="CL332" i="62"/>
  <c r="CK332" i="62"/>
  <c r="CJ332" i="62"/>
  <c r="CD332" i="62"/>
  <c r="BN332" i="62" s="1"/>
  <c r="BF332" i="62" s="1"/>
  <c r="CC332" i="62"/>
  <c r="BM332" i="62" s="1"/>
  <c r="BE332" i="62" s="1"/>
  <c r="CB332" i="62"/>
  <c r="BL332" i="62" s="1"/>
  <c r="BD332" i="62" s="1"/>
  <c r="BR332" i="62"/>
  <c r="BJ332" i="62" s="1"/>
  <c r="BQ332" i="62"/>
  <c r="BI332" i="62" s="1"/>
  <c r="BP332" i="62"/>
  <c r="BH332" i="62" s="1"/>
  <c r="BO332" i="62"/>
  <c r="BG332" i="62" s="1"/>
  <c r="BK332" i="62"/>
  <c r="BC332" i="62" s="1"/>
  <c r="FK331" i="62"/>
  <c r="FM331" i="62" s="1"/>
  <c r="FG331" i="62"/>
  <c r="FE331" i="62"/>
  <c r="FD331" i="62"/>
  <c r="FC331" i="62"/>
  <c r="FB331" i="62"/>
  <c r="FA331" i="62"/>
  <c r="ER331" i="62"/>
  <c r="EQ331" i="62"/>
  <c r="EP331" i="62"/>
  <c r="EO331" i="62"/>
  <c r="EN331" i="62"/>
  <c r="EE331" i="62"/>
  <c r="ED331" i="62"/>
  <c r="EC331" i="62"/>
  <c r="EB331" i="62"/>
  <c r="EA331" i="62"/>
  <c r="DZ331" i="62"/>
  <c r="DY331" i="62"/>
  <c r="DX331" i="62"/>
  <c r="CM331" i="62"/>
  <c r="CL331" i="62"/>
  <c r="CK331" i="62"/>
  <c r="CJ331" i="62"/>
  <c r="CD331" i="62"/>
  <c r="BN331" i="62" s="1"/>
  <c r="BF331" i="62" s="1"/>
  <c r="CC331" i="62"/>
  <c r="BM331" i="62" s="1"/>
  <c r="BE331" i="62" s="1"/>
  <c r="CB331" i="62"/>
  <c r="BL331" i="62" s="1"/>
  <c r="BD331" i="62" s="1"/>
  <c r="BR331" i="62"/>
  <c r="BJ331" i="62" s="1"/>
  <c r="BQ331" i="62"/>
  <c r="BI331" i="62" s="1"/>
  <c r="BP331" i="62"/>
  <c r="BH331" i="62" s="1"/>
  <c r="BO331" i="62"/>
  <c r="BG331" i="62" s="1"/>
  <c r="BK331" i="62"/>
  <c r="BC331" i="62" s="1"/>
  <c r="FK330" i="62"/>
  <c r="FM330" i="62" s="1"/>
  <c r="FG330" i="62"/>
  <c r="FE330" i="62"/>
  <c r="FD330" i="62"/>
  <c r="FC330" i="62"/>
  <c r="FB330" i="62"/>
  <c r="FA330" i="62"/>
  <c r="ER330" i="62"/>
  <c r="EQ330" i="62"/>
  <c r="EP330" i="62"/>
  <c r="EO330" i="62"/>
  <c r="EN330" i="62"/>
  <c r="EE330" i="62"/>
  <c r="ED330" i="62"/>
  <c r="EC330" i="62"/>
  <c r="EB330" i="62"/>
  <c r="EA330" i="62"/>
  <c r="DZ330" i="62"/>
  <c r="DY330" i="62"/>
  <c r="DX330" i="62"/>
  <c r="CM330" i="62"/>
  <c r="CL330" i="62"/>
  <c r="CK330" i="62"/>
  <c r="CJ330" i="62"/>
  <c r="CD330" i="62"/>
  <c r="CC330" i="62"/>
  <c r="CB330" i="62"/>
  <c r="BR330" i="62"/>
  <c r="BJ330" i="62" s="1"/>
  <c r="BQ330" i="62"/>
  <c r="BP330" i="62"/>
  <c r="BH330" i="62" s="1"/>
  <c r="BO330" i="62"/>
  <c r="BG330" i="62" s="1"/>
  <c r="BK330" i="62"/>
  <c r="BC330" i="62" s="1"/>
  <c r="FK329" i="62"/>
  <c r="FM329" i="62" s="1"/>
  <c r="FG329" i="62"/>
  <c r="FE329" i="62"/>
  <c r="FD329" i="62"/>
  <c r="FC329" i="62"/>
  <c r="FB329" i="62"/>
  <c r="FA329" i="62"/>
  <c r="ER329" i="62"/>
  <c r="EQ329" i="62"/>
  <c r="EP329" i="62"/>
  <c r="EO329" i="62"/>
  <c r="EN329" i="62"/>
  <c r="EE329" i="62"/>
  <c r="ED329" i="62"/>
  <c r="EC329" i="62"/>
  <c r="EB329" i="62"/>
  <c r="EA329" i="62"/>
  <c r="DZ329" i="62"/>
  <c r="DY329" i="62"/>
  <c r="DX329" i="62"/>
  <c r="CM329" i="62"/>
  <c r="CL329" i="62"/>
  <c r="CK329" i="62"/>
  <c r="CJ329" i="62"/>
  <c r="CD329" i="62"/>
  <c r="BN329" i="62" s="1"/>
  <c r="BF329" i="62" s="1"/>
  <c r="CC329" i="62"/>
  <c r="BM329" i="62" s="1"/>
  <c r="BE329" i="62" s="1"/>
  <c r="CB329" i="62"/>
  <c r="BL329" i="62" s="1"/>
  <c r="BD329" i="62" s="1"/>
  <c r="DQ329" i="62" s="1"/>
  <c r="BR329" i="62"/>
  <c r="BJ329" i="62" s="1"/>
  <c r="BQ329" i="62"/>
  <c r="BI329" i="62" s="1"/>
  <c r="BP329" i="62"/>
  <c r="BH329" i="62" s="1"/>
  <c r="BO329" i="62"/>
  <c r="BG329" i="62" s="1"/>
  <c r="BK329" i="62"/>
  <c r="BC329" i="62" s="1"/>
  <c r="FK328" i="62"/>
  <c r="FM328" i="62" s="1"/>
  <c r="FG328" i="62"/>
  <c r="FE328" i="62"/>
  <c r="FD328" i="62"/>
  <c r="FC328" i="62"/>
  <c r="FB328" i="62"/>
  <c r="FA328" i="62"/>
  <c r="ER328" i="62"/>
  <c r="EQ328" i="62"/>
  <c r="EP328" i="62"/>
  <c r="EO328" i="62"/>
  <c r="EN328" i="62"/>
  <c r="EE328" i="62"/>
  <c r="ED328" i="62"/>
  <c r="EC328" i="62"/>
  <c r="EB328" i="62"/>
  <c r="EA328" i="62"/>
  <c r="DZ328" i="62"/>
  <c r="DY328" i="62"/>
  <c r="DX328" i="62"/>
  <c r="CM328" i="62"/>
  <c r="CL328" i="62"/>
  <c r="CK328" i="62"/>
  <c r="CJ328" i="62"/>
  <c r="CD328" i="62"/>
  <c r="BN328" i="62" s="1"/>
  <c r="BF328" i="62" s="1"/>
  <c r="CC328" i="62"/>
  <c r="BM328" i="62" s="1"/>
  <c r="BE328" i="62" s="1"/>
  <c r="CB328" i="62"/>
  <c r="BL328" i="62" s="1"/>
  <c r="BD328" i="62" s="1"/>
  <c r="DQ328" i="62" s="1"/>
  <c r="BR328" i="62"/>
  <c r="BJ328" i="62" s="1"/>
  <c r="BQ328" i="62"/>
  <c r="BI328" i="62" s="1"/>
  <c r="BP328" i="62"/>
  <c r="BH328" i="62" s="1"/>
  <c r="BO328" i="62"/>
  <c r="BK328" i="62"/>
  <c r="BC328" i="62" s="1"/>
  <c r="FK327" i="62"/>
  <c r="FM327" i="62" s="1"/>
  <c r="FG327" i="62"/>
  <c r="FE327" i="62"/>
  <c r="FD327" i="62"/>
  <c r="FC327" i="62"/>
  <c r="FB327" i="62"/>
  <c r="FA327" i="62"/>
  <c r="ER327" i="62"/>
  <c r="EQ327" i="62"/>
  <c r="EP327" i="62"/>
  <c r="EO327" i="62"/>
  <c r="EN327" i="62"/>
  <c r="EE327" i="62"/>
  <c r="ED327" i="62"/>
  <c r="EC327" i="62"/>
  <c r="EB327" i="62"/>
  <c r="EA327" i="62"/>
  <c r="DZ327" i="62"/>
  <c r="DY327" i="62"/>
  <c r="DX327" i="62"/>
  <c r="CM327" i="62"/>
  <c r="CL327" i="62"/>
  <c r="CK327" i="62"/>
  <c r="CJ327" i="62"/>
  <c r="CD327" i="62"/>
  <c r="BN327" i="62" s="1"/>
  <c r="BF327" i="62" s="1"/>
  <c r="CC327" i="62"/>
  <c r="BM327" i="62" s="1"/>
  <c r="BE327" i="62" s="1"/>
  <c r="CB327" i="62"/>
  <c r="BL327" i="62" s="1"/>
  <c r="BD327" i="62" s="1"/>
  <c r="BR327" i="62"/>
  <c r="BJ327" i="62" s="1"/>
  <c r="BQ327" i="62"/>
  <c r="BI327" i="62" s="1"/>
  <c r="BP327" i="62"/>
  <c r="BH327" i="62" s="1"/>
  <c r="BO327" i="62"/>
  <c r="CV327" i="62" s="1"/>
  <c r="BK327" i="62"/>
  <c r="BC327" i="62" s="1"/>
  <c r="FK326" i="62"/>
  <c r="FM326" i="62" s="1"/>
  <c r="FG326" i="62"/>
  <c r="FE326" i="62"/>
  <c r="FD326" i="62"/>
  <c r="FC326" i="62"/>
  <c r="FB326" i="62"/>
  <c r="FA326" i="62"/>
  <c r="ER326" i="62"/>
  <c r="EQ326" i="62"/>
  <c r="EP326" i="62"/>
  <c r="EO326" i="62"/>
  <c r="EN326" i="62"/>
  <c r="EE326" i="62"/>
  <c r="ED326" i="62"/>
  <c r="EC326" i="62"/>
  <c r="EB326" i="62"/>
  <c r="EA326" i="62"/>
  <c r="DZ326" i="62"/>
  <c r="DY326" i="62"/>
  <c r="DX326" i="62"/>
  <c r="CM326" i="62"/>
  <c r="CL326" i="62"/>
  <c r="CK326" i="62"/>
  <c r="CJ326" i="62"/>
  <c r="CD326" i="62"/>
  <c r="BN326" i="62" s="1"/>
  <c r="BF326" i="62" s="1"/>
  <c r="CC326" i="62"/>
  <c r="BM326" i="62" s="1"/>
  <c r="BE326" i="62" s="1"/>
  <c r="CB326" i="62"/>
  <c r="BL326" i="62" s="1"/>
  <c r="BD326" i="62" s="1"/>
  <c r="DQ326" i="62" s="1"/>
  <c r="BR326" i="62"/>
  <c r="BJ326" i="62" s="1"/>
  <c r="BQ326" i="62"/>
  <c r="BI326" i="62" s="1"/>
  <c r="BP326" i="62"/>
  <c r="BH326" i="62" s="1"/>
  <c r="BO326" i="62"/>
  <c r="BG326" i="62" s="1"/>
  <c r="BK326" i="62"/>
  <c r="BC326" i="62" s="1"/>
  <c r="FK325" i="62"/>
  <c r="FM325" i="62" s="1"/>
  <c r="FG325" i="62"/>
  <c r="FE325" i="62"/>
  <c r="FD325" i="62"/>
  <c r="FC325" i="62"/>
  <c r="FB325" i="62"/>
  <c r="FA325" i="62"/>
  <c r="ER325" i="62"/>
  <c r="EQ325" i="62"/>
  <c r="EP325" i="62"/>
  <c r="EO325" i="62"/>
  <c r="EN325" i="62"/>
  <c r="EE325" i="62"/>
  <c r="ED325" i="62"/>
  <c r="EC325" i="62"/>
  <c r="EB325" i="62"/>
  <c r="EA325" i="62"/>
  <c r="DZ325" i="62"/>
  <c r="DY325" i="62"/>
  <c r="DX325" i="62"/>
  <c r="CM325" i="62"/>
  <c r="CL325" i="62"/>
  <c r="CK325" i="62"/>
  <c r="CJ325" i="62"/>
  <c r="CD325" i="62"/>
  <c r="BN325" i="62" s="1"/>
  <c r="BF325" i="62" s="1"/>
  <c r="CC325" i="62"/>
  <c r="BM325" i="62" s="1"/>
  <c r="BE325" i="62" s="1"/>
  <c r="CB325" i="62"/>
  <c r="BL325" i="62" s="1"/>
  <c r="BD325" i="62" s="1"/>
  <c r="BR325" i="62"/>
  <c r="BJ325" i="62" s="1"/>
  <c r="BQ325" i="62"/>
  <c r="BI325" i="62" s="1"/>
  <c r="BP325" i="62"/>
  <c r="BH325" i="62" s="1"/>
  <c r="BO325" i="62"/>
  <c r="CV325" i="62" s="1"/>
  <c r="BK325" i="62"/>
  <c r="BC325" i="62" s="1"/>
  <c r="FK324" i="62"/>
  <c r="FM324" i="62" s="1"/>
  <c r="FG324" i="62"/>
  <c r="FE324" i="62"/>
  <c r="FD324" i="62"/>
  <c r="FC324" i="62"/>
  <c r="FB324" i="62"/>
  <c r="FA324" i="62"/>
  <c r="ER324" i="62"/>
  <c r="EQ324" i="62"/>
  <c r="EP324" i="62"/>
  <c r="EO324" i="62"/>
  <c r="EN324" i="62"/>
  <c r="EE324" i="62"/>
  <c r="ED324" i="62"/>
  <c r="EC324" i="62"/>
  <c r="EB324" i="62"/>
  <c r="EA324" i="62"/>
  <c r="DZ324" i="62"/>
  <c r="DY324" i="62"/>
  <c r="DX324" i="62"/>
  <c r="CM324" i="62"/>
  <c r="CL324" i="62"/>
  <c r="CK324" i="62"/>
  <c r="CJ324" i="62"/>
  <c r="CD324" i="62"/>
  <c r="BN324" i="62" s="1"/>
  <c r="BF324" i="62" s="1"/>
  <c r="CC324" i="62"/>
  <c r="BM324" i="62" s="1"/>
  <c r="BE324" i="62" s="1"/>
  <c r="CB324" i="62"/>
  <c r="BL324" i="62" s="1"/>
  <c r="BD324" i="62" s="1"/>
  <c r="BR324" i="62"/>
  <c r="BJ324" i="62" s="1"/>
  <c r="BQ324" i="62"/>
  <c r="BI324" i="62" s="1"/>
  <c r="BP324" i="62"/>
  <c r="BH324" i="62" s="1"/>
  <c r="BO324" i="62"/>
  <c r="BG324" i="62" s="1"/>
  <c r="BK324" i="62"/>
  <c r="BC324" i="62" s="1"/>
  <c r="FK323" i="62"/>
  <c r="FM323" i="62" s="1"/>
  <c r="FG323" i="62"/>
  <c r="FE323" i="62"/>
  <c r="FD323" i="62"/>
  <c r="FC323" i="62"/>
  <c r="FB323" i="62"/>
  <c r="FA323" i="62"/>
  <c r="ER323" i="62"/>
  <c r="EQ323" i="62"/>
  <c r="EP323" i="62"/>
  <c r="EO323" i="62"/>
  <c r="EN323" i="62"/>
  <c r="EE323" i="62"/>
  <c r="ED323" i="62"/>
  <c r="EC323" i="62"/>
  <c r="EB323" i="62"/>
  <c r="EA323" i="62"/>
  <c r="DZ323" i="62"/>
  <c r="DY323" i="62"/>
  <c r="DX323" i="62"/>
  <c r="CM323" i="62"/>
  <c r="CL323" i="62"/>
  <c r="CK323" i="62"/>
  <c r="CJ323" i="62"/>
  <c r="CD323" i="62"/>
  <c r="BN323" i="62" s="1"/>
  <c r="BF323" i="62" s="1"/>
  <c r="CC323" i="62"/>
  <c r="BM323" i="62" s="1"/>
  <c r="BE323" i="62" s="1"/>
  <c r="DR323" i="62" s="1"/>
  <c r="CB323" i="62"/>
  <c r="BL323" i="62" s="1"/>
  <c r="BD323" i="62" s="1"/>
  <c r="BR323" i="62"/>
  <c r="BJ323" i="62" s="1"/>
  <c r="BQ323" i="62"/>
  <c r="BI323" i="62" s="1"/>
  <c r="BP323" i="62"/>
  <c r="BH323" i="62" s="1"/>
  <c r="BO323" i="62"/>
  <c r="CV323" i="62" s="1"/>
  <c r="BK323" i="62"/>
  <c r="BC323" i="62" s="1"/>
  <c r="BG323" i="62"/>
  <c r="FK322" i="62"/>
  <c r="FM322" i="62" s="1"/>
  <c r="FG322" i="62"/>
  <c r="FE322" i="62"/>
  <c r="FD322" i="62"/>
  <c r="FC322" i="62"/>
  <c r="FB322" i="62"/>
  <c r="FA322" i="62"/>
  <c r="ER322" i="62"/>
  <c r="EQ322" i="62"/>
  <c r="EP322" i="62"/>
  <c r="EO322" i="62"/>
  <c r="EN322" i="62"/>
  <c r="EE322" i="62"/>
  <c r="ED322" i="62"/>
  <c r="EC322" i="62"/>
  <c r="EB322" i="62"/>
  <c r="EA322" i="62"/>
  <c r="DZ322" i="62"/>
  <c r="DY322" i="62"/>
  <c r="DX322" i="62"/>
  <c r="CM322" i="62"/>
  <c r="CL322" i="62"/>
  <c r="CK322" i="62"/>
  <c r="CJ322" i="62"/>
  <c r="CD322" i="62"/>
  <c r="BN322" i="62" s="1"/>
  <c r="BF322" i="62" s="1"/>
  <c r="CC322" i="62"/>
  <c r="BM322" i="62" s="1"/>
  <c r="BE322" i="62" s="1"/>
  <c r="DR322" i="62" s="1"/>
  <c r="CB322" i="62"/>
  <c r="BL322" i="62" s="1"/>
  <c r="BD322" i="62" s="1"/>
  <c r="BR322" i="62"/>
  <c r="BJ322" i="62" s="1"/>
  <c r="BQ322" i="62"/>
  <c r="BI322" i="62" s="1"/>
  <c r="BP322" i="62"/>
  <c r="BH322" i="62" s="1"/>
  <c r="BO322" i="62"/>
  <c r="BG322" i="62" s="1"/>
  <c r="BK322" i="62"/>
  <c r="BC322" i="62" s="1"/>
  <c r="FK321" i="62"/>
  <c r="FM321" i="62" s="1"/>
  <c r="FG321" i="62"/>
  <c r="FE321" i="62"/>
  <c r="FD321" i="62"/>
  <c r="FC321" i="62"/>
  <c r="FB321" i="62"/>
  <c r="FA321" i="62"/>
  <c r="ER321" i="62"/>
  <c r="EQ321" i="62"/>
  <c r="EP321" i="62"/>
  <c r="EO321" i="62"/>
  <c r="EN321" i="62"/>
  <c r="EE321" i="62"/>
  <c r="ED321" i="62"/>
  <c r="EC321" i="62"/>
  <c r="EB321" i="62"/>
  <c r="EA321" i="62"/>
  <c r="DZ321" i="62"/>
  <c r="DY321" i="62"/>
  <c r="DX321" i="62"/>
  <c r="CM321" i="62"/>
  <c r="CL321" i="62"/>
  <c r="CK321" i="62"/>
  <c r="CJ321" i="62"/>
  <c r="CD321" i="62"/>
  <c r="BN321" i="62" s="1"/>
  <c r="BF321" i="62" s="1"/>
  <c r="CC321" i="62"/>
  <c r="BM321" i="62" s="1"/>
  <c r="BE321" i="62" s="1"/>
  <c r="CB321" i="62"/>
  <c r="BL321" i="62" s="1"/>
  <c r="BD321" i="62" s="1"/>
  <c r="BR321" i="62"/>
  <c r="BJ321" i="62" s="1"/>
  <c r="BQ321" i="62"/>
  <c r="BI321" i="62" s="1"/>
  <c r="BP321" i="62"/>
  <c r="BH321" i="62" s="1"/>
  <c r="BO321" i="62"/>
  <c r="BG321" i="62" s="1"/>
  <c r="BK321" i="62"/>
  <c r="BC321" i="62" s="1"/>
  <c r="FK320" i="62"/>
  <c r="FM320" i="62" s="1"/>
  <c r="FG320" i="62"/>
  <c r="FE320" i="62"/>
  <c r="FD320" i="62"/>
  <c r="FC320" i="62"/>
  <c r="FB320" i="62"/>
  <c r="FA320" i="62"/>
  <c r="ER320" i="62"/>
  <c r="EQ320" i="62"/>
  <c r="EP320" i="62"/>
  <c r="EO320" i="62"/>
  <c r="EN320" i="62"/>
  <c r="EE320" i="62"/>
  <c r="ED320" i="62"/>
  <c r="EC320" i="62"/>
  <c r="EB320" i="62"/>
  <c r="EA320" i="62"/>
  <c r="DZ320" i="62"/>
  <c r="DY320" i="62"/>
  <c r="DX320" i="62"/>
  <c r="CM320" i="62"/>
  <c r="CL320" i="62"/>
  <c r="CK320" i="62"/>
  <c r="CJ320" i="62"/>
  <c r="CD320" i="62"/>
  <c r="BN320" i="62" s="1"/>
  <c r="BF320" i="62" s="1"/>
  <c r="CC320" i="62"/>
  <c r="BM320" i="62" s="1"/>
  <c r="BE320" i="62" s="1"/>
  <c r="CB320" i="62"/>
  <c r="BL320" i="62" s="1"/>
  <c r="BD320" i="62" s="1"/>
  <c r="BR320" i="62"/>
  <c r="BJ320" i="62" s="1"/>
  <c r="BQ320" i="62"/>
  <c r="BI320" i="62" s="1"/>
  <c r="BP320" i="62"/>
  <c r="BH320" i="62" s="1"/>
  <c r="BO320" i="62"/>
  <c r="BK320" i="62"/>
  <c r="BC320" i="62" s="1"/>
  <c r="FK319" i="62"/>
  <c r="FM319" i="62" s="1"/>
  <c r="FG319" i="62"/>
  <c r="FE319" i="62"/>
  <c r="FD319" i="62"/>
  <c r="FC319" i="62"/>
  <c r="FB319" i="62"/>
  <c r="FA319" i="62"/>
  <c r="ER319" i="62"/>
  <c r="EQ319" i="62"/>
  <c r="EP319" i="62"/>
  <c r="EO319" i="62"/>
  <c r="EN319" i="62"/>
  <c r="EE319" i="62"/>
  <c r="ED319" i="62"/>
  <c r="EC319" i="62"/>
  <c r="EB319" i="62"/>
  <c r="EA319" i="62"/>
  <c r="DZ319" i="62"/>
  <c r="DY319" i="62"/>
  <c r="DX319" i="62"/>
  <c r="CM319" i="62"/>
  <c r="CL319" i="62"/>
  <c r="CK319" i="62"/>
  <c r="CJ319" i="62"/>
  <c r="CD319" i="62"/>
  <c r="BN319" i="62" s="1"/>
  <c r="BF319" i="62" s="1"/>
  <c r="CC319" i="62"/>
  <c r="BM319" i="62" s="1"/>
  <c r="BE319" i="62" s="1"/>
  <c r="DR319" i="62" s="1"/>
  <c r="CB319" i="62"/>
  <c r="BL319" i="62" s="1"/>
  <c r="BD319" i="62" s="1"/>
  <c r="BR319" i="62"/>
  <c r="BJ319" i="62" s="1"/>
  <c r="BQ319" i="62"/>
  <c r="BI319" i="62" s="1"/>
  <c r="BP319" i="62"/>
  <c r="BH319" i="62" s="1"/>
  <c r="BO319" i="62"/>
  <c r="CV319" i="62" s="1"/>
  <c r="BK319" i="62"/>
  <c r="BC319" i="62" s="1"/>
  <c r="FK318" i="62"/>
  <c r="FM318" i="62" s="1"/>
  <c r="FG318" i="62"/>
  <c r="FE318" i="62"/>
  <c r="FD318" i="62"/>
  <c r="FC318" i="62"/>
  <c r="FB318" i="62"/>
  <c r="FA318" i="62"/>
  <c r="ER318" i="62"/>
  <c r="EQ318" i="62"/>
  <c r="EP318" i="62"/>
  <c r="EO318" i="62"/>
  <c r="EN318" i="62"/>
  <c r="EE318" i="62"/>
  <c r="ED318" i="62"/>
  <c r="EC318" i="62"/>
  <c r="EB318" i="62"/>
  <c r="EA318" i="62"/>
  <c r="DZ318" i="62"/>
  <c r="DY318" i="62"/>
  <c r="DX318" i="62"/>
  <c r="CM318" i="62"/>
  <c r="CL318" i="62"/>
  <c r="CK318" i="62"/>
  <c r="CJ318" i="62"/>
  <c r="CD318" i="62"/>
  <c r="BN318" i="62" s="1"/>
  <c r="BF318" i="62" s="1"/>
  <c r="CC318" i="62"/>
  <c r="BM318" i="62" s="1"/>
  <c r="BE318" i="62" s="1"/>
  <c r="CB318" i="62"/>
  <c r="BL318" i="62" s="1"/>
  <c r="BD318" i="62" s="1"/>
  <c r="BR318" i="62"/>
  <c r="BJ318" i="62" s="1"/>
  <c r="BQ318" i="62"/>
  <c r="BI318" i="62" s="1"/>
  <c r="BP318" i="62"/>
  <c r="BH318" i="62" s="1"/>
  <c r="BO318" i="62"/>
  <c r="BG318" i="62" s="1"/>
  <c r="BK318" i="62"/>
  <c r="BC318" i="62" s="1"/>
  <c r="FK317" i="62"/>
  <c r="FM317" i="62" s="1"/>
  <c r="FG317" i="62"/>
  <c r="FE317" i="62"/>
  <c r="FD317" i="62"/>
  <c r="FC317" i="62"/>
  <c r="FB317" i="62"/>
  <c r="FA317" i="62"/>
  <c r="ER317" i="62"/>
  <c r="EQ317" i="62"/>
  <c r="EP317" i="62"/>
  <c r="EO317" i="62"/>
  <c r="EN317" i="62"/>
  <c r="EE317" i="62"/>
  <c r="ED317" i="62"/>
  <c r="EC317" i="62"/>
  <c r="EB317" i="62"/>
  <c r="EA317" i="62"/>
  <c r="DZ317" i="62"/>
  <c r="DY317" i="62"/>
  <c r="DX317" i="62"/>
  <c r="CM317" i="62"/>
  <c r="CL317" i="62"/>
  <c r="CK317" i="62"/>
  <c r="CJ317" i="62"/>
  <c r="CD317" i="62"/>
  <c r="BN317" i="62" s="1"/>
  <c r="BF317" i="62" s="1"/>
  <c r="DS317" i="62" s="1"/>
  <c r="CC317" i="62"/>
  <c r="BM317" i="62" s="1"/>
  <c r="BE317" i="62" s="1"/>
  <c r="CB317" i="62"/>
  <c r="BL317" i="62" s="1"/>
  <c r="BD317" i="62" s="1"/>
  <c r="BR317" i="62"/>
  <c r="BJ317" i="62" s="1"/>
  <c r="BQ317" i="62"/>
  <c r="BI317" i="62" s="1"/>
  <c r="BP317" i="62"/>
  <c r="BH317" i="62" s="1"/>
  <c r="BO317" i="62"/>
  <c r="BG317" i="62" s="1"/>
  <c r="BK317" i="62"/>
  <c r="BC317" i="62" s="1"/>
  <c r="FK316" i="62"/>
  <c r="FM316" i="62" s="1"/>
  <c r="FG316" i="62"/>
  <c r="FE316" i="62"/>
  <c r="FD316" i="62"/>
  <c r="FC316" i="62"/>
  <c r="FB316" i="62"/>
  <c r="FA316" i="62"/>
  <c r="ER316" i="62"/>
  <c r="EQ316" i="62"/>
  <c r="EP316" i="62"/>
  <c r="EO316" i="62"/>
  <c r="EN316" i="62"/>
  <c r="EE316" i="62"/>
  <c r="ED316" i="62"/>
  <c r="EC316" i="62"/>
  <c r="EB316" i="62"/>
  <c r="EA316" i="62"/>
  <c r="DZ316" i="62"/>
  <c r="DY316" i="62"/>
  <c r="DX316" i="62"/>
  <c r="CM316" i="62"/>
  <c r="CL316" i="62"/>
  <c r="CK316" i="62"/>
  <c r="CJ316" i="62"/>
  <c r="CD316" i="62"/>
  <c r="BN316" i="62" s="1"/>
  <c r="BF316" i="62" s="1"/>
  <c r="CC316" i="62"/>
  <c r="BM316" i="62" s="1"/>
  <c r="BE316" i="62" s="1"/>
  <c r="CB316" i="62"/>
  <c r="BL316" i="62" s="1"/>
  <c r="BD316" i="62" s="1"/>
  <c r="BR316" i="62"/>
  <c r="BJ316" i="62" s="1"/>
  <c r="BQ316" i="62"/>
  <c r="BI316" i="62" s="1"/>
  <c r="BP316" i="62"/>
  <c r="BH316" i="62" s="1"/>
  <c r="BO316" i="62"/>
  <c r="CV316" i="62" s="1"/>
  <c r="BK316" i="62"/>
  <c r="BC316" i="62" s="1"/>
  <c r="FK315" i="62"/>
  <c r="FM315" i="62" s="1"/>
  <c r="FG315" i="62"/>
  <c r="FE315" i="62"/>
  <c r="FD315" i="62"/>
  <c r="FC315" i="62"/>
  <c r="FB315" i="62"/>
  <c r="FA315" i="62"/>
  <c r="ER315" i="62"/>
  <c r="EQ315" i="62"/>
  <c r="EP315" i="62"/>
  <c r="EO315" i="62"/>
  <c r="EN315" i="62"/>
  <c r="EE315" i="62"/>
  <c r="ED315" i="62"/>
  <c r="EC315" i="62"/>
  <c r="EB315" i="62"/>
  <c r="EA315" i="62"/>
  <c r="DZ315" i="62"/>
  <c r="DY315" i="62"/>
  <c r="DX315" i="62"/>
  <c r="CM315" i="62"/>
  <c r="CL315" i="62"/>
  <c r="CK315" i="62"/>
  <c r="CJ315" i="62"/>
  <c r="CD315" i="62"/>
  <c r="BN315" i="62" s="1"/>
  <c r="BF315" i="62" s="1"/>
  <c r="CC315" i="62"/>
  <c r="BM315" i="62" s="1"/>
  <c r="BE315" i="62" s="1"/>
  <c r="CB315" i="62"/>
  <c r="BL315" i="62" s="1"/>
  <c r="BD315" i="62" s="1"/>
  <c r="BR315" i="62"/>
  <c r="BJ315" i="62" s="1"/>
  <c r="BQ315" i="62"/>
  <c r="BI315" i="62" s="1"/>
  <c r="BP315" i="62"/>
  <c r="BH315" i="62" s="1"/>
  <c r="BO315" i="62"/>
  <c r="BK315" i="62"/>
  <c r="BC315" i="62" s="1"/>
  <c r="FK314" i="62"/>
  <c r="FM314" i="62" s="1"/>
  <c r="FG314" i="62"/>
  <c r="FE314" i="62"/>
  <c r="FD314" i="62"/>
  <c r="FC314" i="62"/>
  <c r="FB314" i="62"/>
  <c r="FA314" i="62"/>
  <c r="ER314" i="62"/>
  <c r="EQ314" i="62"/>
  <c r="EP314" i="62"/>
  <c r="EO314" i="62"/>
  <c r="EN314" i="62"/>
  <c r="EE314" i="62"/>
  <c r="ED314" i="62"/>
  <c r="EC314" i="62"/>
  <c r="EB314" i="62"/>
  <c r="EA314" i="62"/>
  <c r="DZ314" i="62"/>
  <c r="DY314" i="62"/>
  <c r="DX314" i="62"/>
  <c r="CM314" i="62"/>
  <c r="CL314" i="62"/>
  <c r="CK314" i="62"/>
  <c r="CJ314" i="62"/>
  <c r="CD314" i="62"/>
  <c r="BN314" i="62" s="1"/>
  <c r="BF314" i="62" s="1"/>
  <c r="CC314" i="62"/>
  <c r="BM314" i="62" s="1"/>
  <c r="BE314" i="62" s="1"/>
  <c r="CB314" i="62"/>
  <c r="BL314" i="62" s="1"/>
  <c r="BD314" i="62" s="1"/>
  <c r="BR314" i="62"/>
  <c r="BJ314" i="62" s="1"/>
  <c r="BQ314" i="62"/>
  <c r="BI314" i="62" s="1"/>
  <c r="BP314" i="62"/>
  <c r="BH314" i="62" s="1"/>
  <c r="BO314" i="62"/>
  <c r="BG314" i="62" s="1"/>
  <c r="BK314" i="62"/>
  <c r="BC314" i="62" s="1"/>
  <c r="FK313" i="62"/>
  <c r="FM313" i="62" s="1"/>
  <c r="FG313" i="62"/>
  <c r="FE313" i="62"/>
  <c r="FD313" i="62"/>
  <c r="FC313" i="62"/>
  <c r="FB313" i="62"/>
  <c r="FA313" i="62"/>
  <c r="ER313" i="62"/>
  <c r="EQ313" i="62"/>
  <c r="EP313" i="62"/>
  <c r="EO313" i="62"/>
  <c r="EN313" i="62"/>
  <c r="EE313" i="62"/>
  <c r="ED313" i="62"/>
  <c r="EC313" i="62"/>
  <c r="EB313" i="62"/>
  <c r="EA313" i="62"/>
  <c r="DZ313" i="62"/>
  <c r="DY313" i="62"/>
  <c r="DX313" i="62"/>
  <c r="CM313" i="62"/>
  <c r="CL313" i="62"/>
  <c r="CK313" i="62"/>
  <c r="CJ313" i="62"/>
  <c r="CD313" i="62"/>
  <c r="BN313" i="62" s="1"/>
  <c r="BF313" i="62" s="1"/>
  <c r="CC313" i="62"/>
  <c r="BM313" i="62" s="1"/>
  <c r="BE313" i="62" s="1"/>
  <c r="CB313" i="62"/>
  <c r="BL313" i="62" s="1"/>
  <c r="BD313" i="62" s="1"/>
  <c r="BR313" i="62"/>
  <c r="BJ313" i="62" s="1"/>
  <c r="BQ313" i="62"/>
  <c r="BI313" i="62" s="1"/>
  <c r="BP313" i="62"/>
  <c r="BH313" i="62" s="1"/>
  <c r="BO313" i="62"/>
  <c r="BG313" i="62" s="1"/>
  <c r="BK313" i="62"/>
  <c r="BC313" i="62" s="1"/>
  <c r="FK312" i="62"/>
  <c r="FM312" i="62" s="1"/>
  <c r="FG312" i="62"/>
  <c r="FE312" i="62"/>
  <c r="FD312" i="62"/>
  <c r="FC312" i="62"/>
  <c r="FB312" i="62"/>
  <c r="FA312" i="62"/>
  <c r="ER312" i="62"/>
  <c r="EQ312" i="62"/>
  <c r="EP312" i="62"/>
  <c r="EO312" i="62"/>
  <c r="EN312" i="62"/>
  <c r="EE312" i="62"/>
  <c r="ED312" i="62"/>
  <c r="EC312" i="62"/>
  <c r="EB312" i="62"/>
  <c r="EA312" i="62"/>
  <c r="DZ312" i="62"/>
  <c r="DY312" i="62"/>
  <c r="DX312" i="62"/>
  <c r="CM312" i="62"/>
  <c r="CL312" i="62"/>
  <c r="CK312" i="62"/>
  <c r="CJ312" i="62"/>
  <c r="CD312" i="62"/>
  <c r="BN312" i="62" s="1"/>
  <c r="BF312" i="62" s="1"/>
  <c r="CC312" i="62"/>
  <c r="BM312" i="62" s="1"/>
  <c r="BE312" i="62" s="1"/>
  <c r="CB312" i="62"/>
  <c r="BL312" i="62" s="1"/>
  <c r="BD312" i="62" s="1"/>
  <c r="BR312" i="62"/>
  <c r="BJ312" i="62" s="1"/>
  <c r="BQ312" i="62"/>
  <c r="BI312" i="62" s="1"/>
  <c r="BP312" i="62"/>
  <c r="BH312" i="62" s="1"/>
  <c r="BO312" i="62"/>
  <c r="BK312" i="62"/>
  <c r="BC312" i="62" s="1"/>
  <c r="FK311" i="62"/>
  <c r="FM311" i="62" s="1"/>
  <c r="FG311" i="62"/>
  <c r="FE311" i="62"/>
  <c r="FD311" i="62"/>
  <c r="FC311" i="62"/>
  <c r="FB311" i="62"/>
  <c r="FA311" i="62"/>
  <c r="ER311" i="62"/>
  <c r="EQ311" i="62"/>
  <c r="EP311" i="62"/>
  <c r="EO311" i="62"/>
  <c r="EN311" i="62"/>
  <c r="EE311" i="62"/>
  <c r="ED311" i="62"/>
  <c r="EC311" i="62"/>
  <c r="EB311" i="62"/>
  <c r="EA311" i="62"/>
  <c r="DZ311" i="62"/>
  <c r="DY311" i="62"/>
  <c r="DX311" i="62"/>
  <c r="CM311" i="62"/>
  <c r="CL311" i="62"/>
  <c r="CK311" i="62"/>
  <c r="CJ311" i="62"/>
  <c r="CD311" i="62"/>
  <c r="BN311" i="62" s="1"/>
  <c r="BF311" i="62" s="1"/>
  <c r="CC311" i="62"/>
  <c r="BM311" i="62" s="1"/>
  <c r="BE311" i="62" s="1"/>
  <c r="CB311" i="62"/>
  <c r="BL311" i="62" s="1"/>
  <c r="BD311" i="62" s="1"/>
  <c r="BR311" i="62"/>
  <c r="BJ311" i="62" s="1"/>
  <c r="BQ311" i="62"/>
  <c r="BI311" i="62" s="1"/>
  <c r="BP311" i="62"/>
  <c r="BH311" i="62" s="1"/>
  <c r="BO311" i="62"/>
  <c r="BG311" i="62" s="1"/>
  <c r="BK311" i="62"/>
  <c r="BC311" i="62" s="1"/>
  <c r="FK310" i="62"/>
  <c r="FM310" i="62" s="1"/>
  <c r="FG310" i="62"/>
  <c r="FE310" i="62"/>
  <c r="FD310" i="62"/>
  <c r="FC310" i="62"/>
  <c r="FB310" i="62"/>
  <c r="FA310" i="62"/>
  <c r="ER310" i="62"/>
  <c r="EQ310" i="62"/>
  <c r="EP310" i="62"/>
  <c r="EO310" i="62"/>
  <c r="EN310" i="62"/>
  <c r="EE310" i="62"/>
  <c r="ED310" i="62"/>
  <c r="EC310" i="62"/>
  <c r="EB310" i="62"/>
  <c r="EA310" i="62"/>
  <c r="DZ310" i="62"/>
  <c r="DY310" i="62"/>
  <c r="DX310" i="62"/>
  <c r="CM310" i="62"/>
  <c r="CL310" i="62"/>
  <c r="CK310" i="62"/>
  <c r="CJ310" i="62"/>
  <c r="CD310" i="62"/>
  <c r="BN310" i="62" s="1"/>
  <c r="BF310" i="62" s="1"/>
  <c r="CC310" i="62"/>
  <c r="BM310" i="62" s="1"/>
  <c r="BE310" i="62" s="1"/>
  <c r="CB310" i="62"/>
  <c r="BL310" i="62" s="1"/>
  <c r="BD310" i="62" s="1"/>
  <c r="BR310" i="62"/>
  <c r="BJ310" i="62" s="1"/>
  <c r="BQ310" i="62"/>
  <c r="BI310" i="62" s="1"/>
  <c r="BP310" i="62"/>
  <c r="BH310" i="62" s="1"/>
  <c r="BO310" i="62"/>
  <c r="CV310" i="62" s="1"/>
  <c r="BK310" i="62"/>
  <c r="BC310" i="62" s="1"/>
  <c r="FK309" i="62"/>
  <c r="FM309" i="62" s="1"/>
  <c r="FG309" i="62"/>
  <c r="FE309" i="62"/>
  <c r="FD309" i="62"/>
  <c r="FC309" i="62"/>
  <c r="FB309" i="62"/>
  <c r="FA309" i="62"/>
  <c r="ER309" i="62"/>
  <c r="EQ309" i="62"/>
  <c r="EP309" i="62"/>
  <c r="EO309" i="62"/>
  <c r="EN309" i="62"/>
  <c r="EE309" i="62"/>
  <c r="ED309" i="62"/>
  <c r="EC309" i="62"/>
  <c r="EB309" i="62"/>
  <c r="EA309" i="62"/>
  <c r="DZ309" i="62"/>
  <c r="DY309" i="62"/>
  <c r="DX309" i="62"/>
  <c r="CM309" i="62"/>
  <c r="CL309" i="62"/>
  <c r="CK309" i="62"/>
  <c r="CJ309" i="62"/>
  <c r="CD309" i="62"/>
  <c r="BN309" i="62" s="1"/>
  <c r="BF309" i="62" s="1"/>
  <c r="CC309" i="62"/>
  <c r="BM309" i="62" s="1"/>
  <c r="BE309" i="62" s="1"/>
  <c r="CB309" i="62"/>
  <c r="BL309" i="62" s="1"/>
  <c r="BD309" i="62" s="1"/>
  <c r="BR309" i="62"/>
  <c r="BJ309" i="62" s="1"/>
  <c r="BQ309" i="62"/>
  <c r="BI309" i="62" s="1"/>
  <c r="BP309" i="62"/>
  <c r="BH309" i="62" s="1"/>
  <c r="BO309" i="62"/>
  <c r="BK309" i="62"/>
  <c r="BC309" i="62" s="1"/>
  <c r="FK308" i="62"/>
  <c r="FM308" i="62" s="1"/>
  <c r="FG308" i="62"/>
  <c r="FE308" i="62"/>
  <c r="FD308" i="62"/>
  <c r="FC308" i="62"/>
  <c r="FB308" i="62"/>
  <c r="FA308" i="62"/>
  <c r="ER308" i="62"/>
  <c r="EQ308" i="62"/>
  <c r="EP308" i="62"/>
  <c r="EO308" i="62"/>
  <c r="EN308" i="62"/>
  <c r="EE308" i="62"/>
  <c r="ED308" i="62"/>
  <c r="EC308" i="62"/>
  <c r="EB308" i="62"/>
  <c r="EA308" i="62"/>
  <c r="DZ308" i="62"/>
  <c r="DY308" i="62"/>
  <c r="DX308" i="62"/>
  <c r="CM308" i="62"/>
  <c r="CL308" i="62"/>
  <c r="CK308" i="62"/>
  <c r="CJ308" i="62"/>
  <c r="CD308" i="62"/>
  <c r="BN308" i="62" s="1"/>
  <c r="BF308" i="62" s="1"/>
  <c r="CC308" i="62"/>
  <c r="BM308" i="62" s="1"/>
  <c r="BE308" i="62" s="1"/>
  <c r="CB308" i="62"/>
  <c r="BL308" i="62" s="1"/>
  <c r="BD308" i="62" s="1"/>
  <c r="BR308" i="62"/>
  <c r="BJ308" i="62" s="1"/>
  <c r="BQ308" i="62"/>
  <c r="BI308" i="62" s="1"/>
  <c r="BP308" i="62"/>
  <c r="BH308" i="62" s="1"/>
  <c r="BO308" i="62"/>
  <c r="BG308" i="62" s="1"/>
  <c r="BK308" i="62"/>
  <c r="BC308" i="62" s="1"/>
  <c r="FK307" i="62"/>
  <c r="FM307" i="62" s="1"/>
  <c r="FG307" i="62"/>
  <c r="FE307" i="62"/>
  <c r="FD307" i="62"/>
  <c r="FC307" i="62"/>
  <c r="FB307" i="62"/>
  <c r="FA307" i="62"/>
  <c r="ER307" i="62"/>
  <c r="EQ307" i="62"/>
  <c r="EP307" i="62"/>
  <c r="EO307" i="62"/>
  <c r="EN307" i="62"/>
  <c r="EE307" i="62"/>
  <c r="ED307" i="62"/>
  <c r="EC307" i="62"/>
  <c r="EB307" i="62"/>
  <c r="EA307" i="62"/>
  <c r="DZ307" i="62"/>
  <c r="DY307" i="62"/>
  <c r="DX307" i="62"/>
  <c r="CM307" i="62"/>
  <c r="CL307" i="62"/>
  <c r="CK307" i="62"/>
  <c r="CJ307" i="62"/>
  <c r="CD307" i="62"/>
  <c r="BN307" i="62" s="1"/>
  <c r="BF307" i="62" s="1"/>
  <c r="CC307" i="62"/>
  <c r="BM307" i="62" s="1"/>
  <c r="BE307" i="62" s="1"/>
  <c r="CB307" i="62"/>
  <c r="BL307" i="62" s="1"/>
  <c r="BD307" i="62" s="1"/>
  <c r="BR307" i="62"/>
  <c r="BJ307" i="62" s="1"/>
  <c r="BQ307" i="62"/>
  <c r="BI307" i="62" s="1"/>
  <c r="BP307" i="62"/>
  <c r="BH307" i="62" s="1"/>
  <c r="BO307" i="62"/>
  <c r="CV307" i="62" s="1"/>
  <c r="BK307" i="62"/>
  <c r="BC307" i="62" s="1"/>
  <c r="FK306" i="62"/>
  <c r="FM306" i="62" s="1"/>
  <c r="FG306" i="62"/>
  <c r="FE306" i="62"/>
  <c r="FD306" i="62"/>
  <c r="FC306" i="62"/>
  <c r="FB306" i="62"/>
  <c r="FA306" i="62"/>
  <c r="ER306" i="62"/>
  <c r="EQ306" i="62"/>
  <c r="EP306" i="62"/>
  <c r="EO306" i="62"/>
  <c r="EN306" i="62"/>
  <c r="EE306" i="62"/>
  <c r="ED306" i="62"/>
  <c r="EC306" i="62"/>
  <c r="EB306" i="62"/>
  <c r="EA306" i="62"/>
  <c r="DZ306" i="62"/>
  <c r="DY306" i="62"/>
  <c r="DX306" i="62"/>
  <c r="CM306" i="62"/>
  <c r="CL306" i="62"/>
  <c r="CK306" i="62"/>
  <c r="CJ306" i="62"/>
  <c r="CD306" i="62"/>
  <c r="BN306" i="62" s="1"/>
  <c r="BF306" i="62" s="1"/>
  <c r="CC306" i="62"/>
  <c r="BM306" i="62" s="1"/>
  <c r="BE306" i="62" s="1"/>
  <c r="CB306" i="62"/>
  <c r="BL306" i="62" s="1"/>
  <c r="BD306" i="62" s="1"/>
  <c r="BR306" i="62"/>
  <c r="BJ306" i="62" s="1"/>
  <c r="BQ306" i="62"/>
  <c r="BI306" i="62" s="1"/>
  <c r="BP306" i="62"/>
  <c r="BH306" i="62" s="1"/>
  <c r="BO306" i="62"/>
  <c r="CV306" i="62" s="1"/>
  <c r="BK306" i="62"/>
  <c r="BC306" i="62" s="1"/>
  <c r="FK305" i="62"/>
  <c r="FM305" i="62" s="1"/>
  <c r="FG305" i="62"/>
  <c r="FE305" i="62"/>
  <c r="FD305" i="62"/>
  <c r="FC305" i="62"/>
  <c r="FB305" i="62"/>
  <c r="FA305" i="62"/>
  <c r="ER305" i="62"/>
  <c r="EQ305" i="62"/>
  <c r="EP305" i="62"/>
  <c r="EO305" i="62"/>
  <c r="EN305" i="62"/>
  <c r="EE305" i="62"/>
  <c r="ED305" i="62"/>
  <c r="EC305" i="62"/>
  <c r="EB305" i="62"/>
  <c r="EA305" i="62"/>
  <c r="DZ305" i="62"/>
  <c r="DY305" i="62"/>
  <c r="DX305" i="62"/>
  <c r="CM305" i="62"/>
  <c r="CL305" i="62"/>
  <c r="CK305" i="62"/>
  <c r="CJ305" i="62"/>
  <c r="CD305" i="62"/>
  <c r="BN305" i="62" s="1"/>
  <c r="BF305" i="62" s="1"/>
  <c r="CC305" i="62"/>
  <c r="BM305" i="62" s="1"/>
  <c r="BE305" i="62" s="1"/>
  <c r="CB305" i="62"/>
  <c r="BL305" i="62" s="1"/>
  <c r="BD305" i="62" s="1"/>
  <c r="BR305" i="62"/>
  <c r="BJ305" i="62" s="1"/>
  <c r="BQ305" i="62"/>
  <c r="BI305" i="62" s="1"/>
  <c r="BP305" i="62"/>
  <c r="BH305" i="62" s="1"/>
  <c r="BO305" i="62"/>
  <c r="CV305" i="62" s="1"/>
  <c r="BK305" i="62"/>
  <c r="BC305" i="62" s="1"/>
  <c r="FK304" i="62"/>
  <c r="FM304" i="62" s="1"/>
  <c r="FG304" i="62"/>
  <c r="FE304" i="62"/>
  <c r="FD304" i="62"/>
  <c r="FC304" i="62"/>
  <c r="FB304" i="62"/>
  <c r="FA304" i="62"/>
  <c r="ER304" i="62"/>
  <c r="EQ304" i="62"/>
  <c r="EP304" i="62"/>
  <c r="EO304" i="62"/>
  <c r="EN304" i="62"/>
  <c r="EE304" i="62"/>
  <c r="ED304" i="62"/>
  <c r="EC304" i="62"/>
  <c r="EB304" i="62"/>
  <c r="EA304" i="62"/>
  <c r="DZ304" i="62"/>
  <c r="DY304" i="62"/>
  <c r="DX304" i="62"/>
  <c r="CM304" i="62"/>
  <c r="CL304" i="62"/>
  <c r="CK304" i="62"/>
  <c r="CJ304" i="62"/>
  <c r="CD304" i="62"/>
  <c r="CC304" i="62"/>
  <c r="CB304" i="62"/>
  <c r="BR304" i="62"/>
  <c r="BJ304" i="62" s="1"/>
  <c r="BQ304" i="62"/>
  <c r="BI304" i="62" s="1"/>
  <c r="BP304" i="62"/>
  <c r="BH304" i="62" s="1"/>
  <c r="BO304" i="62"/>
  <c r="CV304" i="62" s="1"/>
  <c r="CW304" i="62" s="1"/>
  <c r="CX304" i="62" s="1"/>
  <c r="CP304" i="62" s="1"/>
  <c r="BK304" i="62"/>
  <c r="FK303" i="62"/>
  <c r="FM303" i="62" s="1"/>
  <c r="FG303" i="62"/>
  <c r="FE303" i="62"/>
  <c r="FD303" i="62"/>
  <c r="FC303" i="62"/>
  <c r="FB303" i="62"/>
  <c r="FA303" i="62"/>
  <c r="ER303" i="62"/>
  <c r="EQ303" i="62"/>
  <c r="EP303" i="62"/>
  <c r="EO303" i="62"/>
  <c r="EN303" i="62"/>
  <c r="EE303" i="62"/>
  <c r="ED303" i="62"/>
  <c r="EC303" i="62"/>
  <c r="EB303" i="62"/>
  <c r="EA303" i="62"/>
  <c r="DZ303" i="62"/>
  <c r="DY303" i="62"/>
  <c r="DX303" i="62"/>
  <c r="CM303" i="62"/>
  <c r="CL303" i="62"/>
  <c r="CK303" i="62"/>
  <c r="CJ303" i="62"/>
  <c r="CD303" i="62"/>
  <c r="BN303" i="62" s="1"/>
  <c r="BF303" i="62" s="1"/>
  <c r="CC303" i="62"/>
  <c r="BM303" i="62" s="1"/>
  <c r="BE303" i="62" s="1"/>
  <c r="CB303" i="62"/>
  <c r="BL303" i="62" s="1"/>
  <c r="BD303" i="62" s="1"/>
  <c r="BR303" i="62"/>
  <c r="BJ303" i="62" s="1"/>
  <c r="BQ303" i="62"/>
  <c r="BI303" i="62" s="1"/>
  <c r="BP303" i="62"/>
  <c r="BH303" i="62" s="1"/>
  <c r="BO303" i="62"/>
  <c r="CV303" i="62" s="1"/>
  <c r="BK303" i="62"/>
  <c r="BC303" i="62" s="1"/>
  <c r="FK302" i="62"/>
  <c r="FM302" i="62" s="1"/>
  <c r="FG302" i="62"/>
  <c r="FE302" i="62"/>
  <c r="FD302" i="62"/>
  <c r="FC302" i="62"/>
  <c r="FB302" i="62"/>
  <c r="FA302" i="62"/>
  <c r="ER302" i="62"/>
  <c r="EQ302" i="62"/>
  <c r="EP302" i="62"/>
  <c r="EO302" i="62"/>
  <c r="EN302" i="62"/>
  <c r="EE302" i="62"/>
  <c r="ED302" i="62"/>
  <c r="EC302" i="62"/>
  <c r="EB302" i="62"/>
  <c r="EA302" i="62"/>
  <c r="DZ302" i="62"/>
  <c r="DY302" i="62"/>
  <c r="DX302" i="62"/>
  <c r="CM302" i="62"/>
  <c r="CL302" i="62"/>
  <c r="CK302" i="62"/>
  <c r="CJ302" i="62"/>
  <c r="CD302" i="62"/>
  <c r="BN302" i="62" s="1"/>
  <c r="BF302" i="62" s="1"/>
  <c r="CC302" i="62"/>
  <c r="BM302" i="62" s="1"/>
  <c r="BE302" i="62" s="1"/>
  <c r="CB302" i="62"/>
  <c r="BL302" i="62" s="1"/>
  <c r="BD302" i="62" s="1"/>
  <c r="BR302" i="62"/>
  <c r="BJ302" i="62" s="1"/>
  <c r="BQ302" i="62"/>
  <c r="BI302" i="62" s="1"/>
  <c r="BP302" i="62"/>
  <c r="BH302" i="62" s="1"/>
  <c r="BO302" i="62"/>
  <c r="CV302" i="62" s="1"/>
  <c r="BK302" i="62"/>
  <c r="BC302" i="62" s="1"/>
  <c r="FK301" i="62"/>
  <c r="FM301" i="62" s="1"/>
  <c r="FG301" i="62"/>
  <c r="FE301" i="62"/>
  <c r="FD301" i="62"/>
  <c r="FC301" i="62"/>
  <c r="FB301" i="62"/>
  <c r="FA301" i="62"/>
  <c r="ER301" i="62"/>
  <c r="EQ301" i="62"/>
  <c r="EP301" i="62"/>
  <c r="EO301" i="62"/>
  <c r="EN301" i="62"/>
  <c r="EE301" i="62"/>
  <c r="ED301" i="62"/>
  <c r="EC301" i="62"/>
  <c r="EB301" i="62"/>
  <c r="EA301" i="62"/>
  <c r="DZ301" i="62"/>
  <c r="DY301" i="62"/>
  <c r="DX301" i="62"/>
  <c r="CM301" i="62"/>
  <c r="CL301" i="62"/>
  <c r="CK301" i="62"/>
  <c r="CJ301" i="62"/>
  <c r="CD301" i="62"/>
  <c r="CC301" i="62"/>
  <c r="CB301" i="62"/>
  <c r="BL301" i="62" s="1"/>
  <c r="BR301" i="62"/>
  <c r="BJ301" i="62" s="1"/>
  <c r="BQ301" i="62"/>
  <c r="BI301" i="62" s="1"/>
  <c r="BP301" i="62"/>
  <c r="BH301" i="62" s="1"/>
  <c r="BO301" i="62"/>
  <c r="BK301" i="62"/>
  <c r="BC301" i="62" s="1"/>
  <c r="FK300" i="62"/>
  <c r="FM300" i="62" s="1"/>
  <c r="FG300" i="62"/>
  <c r="FE300" i="62"/>
  <c r="FD300" i="62"/>
  <c r="FC300" i="62"/>
  <c r="FB300" i="62"/>
  <c r="FA300" i="62"/>
  <c r="ER300" i="62"/>
  <c r="EQ300" i="62"/>
  <c r="EP300" i="62"/>
  <c r="EO300" i="62"/>
  <c r="EN300" i="62"/>
  <c r="EE300" i="62"/>
  <c r="ED300" i="62"/>
  <c r="EC300" i="62"/>
  <c r="EB300" i="62"/>
  <c r="EA300" i="62"/>
  <c r="DZ300" i="62"/>
  <c r="DY300" i="62"/>
  <c r="DX300" i="62"/>
  <c r="CM300" i="62"/>
  <c r="CL300" i="62"/>
  <c r="CK300" i="62"/>
  <c r="CJ300" i="62"/>
  <c r="CD300" i="62"/>
  <c r="BN300" i="62" s="1"/>
  <c r="BF300" i="62" s="1"/>
  <c r="CC300" i="62"/>
  <c r="BM300" i="62" s="1"/>
  <c r="BE300" i="62" s="1"/>
  <c r="CB300" i="62"/>
  <c r="BL300" i="62" s="1"/>
  <c r="BD300" i="62" s="1"/>
  <c r="BR300" i="62"/>
  <c r="BJ300" i="62" s="1"/>
  <c r="BQ300" i="62"/>
  <c r="BI300" i="62" s="1"/>
  <c r="BP300" i="62"/>
  <c r="BH300" i="62" s="1"/>
  <c r="BO300" i="62"/>
  <c r="BG300" i="62" s="1"/>
  <c r="BK300" i="62"/>
  <c r="BC300" i="62" s="1"/>
  <c r="FK299" i="62"/>
  <c r="FM299" i="62" s="1"/>
  <c r="FG299" i="62"/>
  <c r="FE299" i="62"/>
  <c r="FD299" i="62"/>
  <c r="FC299" i="62"/>
  <c r="FB299" i="62"/>
  <c r="FA299" i="62"/>
  <c r="ER299" i="62"/>
  <c r="EQ299" i="62"/>
  <c r="EP299" i="62"/>
  <c r="EO299" i="62"/>
  <c r="EN299" i="62"/>
  <c r="EE299" i="62"/>
  <c r="ED299" i="62"/>
  <c r="EC299" i="62"/>
  <c r="EB299" i="62"/>
  <c r="EA299" i="62"/>
  <c r="DZ299" i="62"/>
  <c r="DY299" i="62"/>
  <c r="DX299" i="62"/>
  <c r="CM299" i="62"/>
  <c r="CL299" i="62"/>
  <c r="CK299" i="62"/>
  <c r="CJ299" i="62"/>
  <c r="CD299" i="62"/>
  <c r="BN299" i="62" s="1"/>
  <c r="BF299" i="62" s="1"/>
  <c r="CC299" i="62"/>
  <c r="BM299" i="62" s="1"/>
  <c r="BE299" i="62" s="1"/>
  <c r="CB299" i="62"/>
  <c r="BL299" i="62" s="1"/>
  <c r="BD299" i="62" s="1"/>
  <c r="BR299" i="62"/>
  <c r="BJ299" i="62" s="1"/>
  <c r="BQ299" i="62"/>
  <c r="BI299" i="62" s="1"/>
  <c r="BP299" i="62"/>
  <c r="BH299" i="62" s="1"/>
  <c r="BO299" i="62"/>
  <c r="BG299" i="62" s="1"/>
  <c r="BK299" i="62"/>
  <c r="BC299" i="62" s="1"/>
  <c r="FK298" i="62"/>
  <c r="FM298" i="62" s="1"/>
  <c r="FG298" i="62"/>
  <c r="FE298" i="62"/>
  <c r="FD298" i="62"/>
  <c r="FC298" i="62"/>
  <c r="FB298" i="62"/>
  <c r="FA298" i="62"/>
  <c r="ER298" i="62"/>
  <c r="EQ298" i="62"/>
  <c r="EP298" i="62"/>
  <c r="EO298" i="62"/>
  <c r="EN298" i="62"/>
  <c r="EE298" i="62"/>
  <c r="ED298" i="62"/>
  <c r="EC298" i="62"/>
  <c r="EB298" i="62"/>
  <c r="EA298" i="62"/>
  <c r="DZ298" i="62"/>
  <c r="DY298" i="62"/>
  <c r="DX298" i="62"/>
  <c r="CM298" i="62"/>
  <c r="CL298" i="62"/>
  <c r="CK298" i="62"/>
  <c r="CJ298" i="62"/>
  <c r="CD298" i="62"/>
  <c r="CC298" i="62"/>
  <c r="CB298" i="62"/>
  <c r="BL298" i="62" s="1"/>
  <c r="BD298" i="62" s="1"/>
  <c r="BR298" i="62"/>
  <c r="BJ298" i="62" s="1"/>
  <c r="BQ298" i="62"/>
  <c r="BI298" i="62" s="1"/>
  <c r="BP298" i="62"/>
  <c r="BO298" i="62"/>
  <c r="BG298" i="62" s="1"/>
  <c r="BK298" i="62"/>
  <c r="BC298" i="62" s="1"/>
  <c r="FK297" i="62"/>
  <c r="FM297" i="62" s="1"/>
  <c r="FG297" i="62"/>
  <c r="FE297" i="62"/>
  <c r="FD297" i="62"/>
  <c r="FC297" i="62"/>
  <c r="FB297" i="62"/>
  <c r="FA297" i="62"/>
  <c r="ER297" i="62"/>
  <c r="EQ297" i="62"/>
  <c r="EP297" i="62"/>
  <c r="EO297" i="62"/>
  <c r="EN297" i="62"/>
  <c r="EE297" i="62"/>
  <c r="ED297" i="62"/>
  <c r="EC297" i="62"/>
  <c r="EB297" i="62"/>
  <c r="EA297" i="62"/>
  <c r="DZ297" i="62"/>
  <c r="DY297" i="62"/>
  <c r="DX297" i="62"/>
  <c r="CM297" i="62"/>
  <c r="CL297" i="62"/>
  <c r="CK297" i="62"/>
  <c r="CJ297" i="62"/>
  <c r="CD297" i="62"/>
  <c r="BN297" i="62" s="1"/>
  <c r="BF297" i="62" s="1"/>
  <c r="CC297" i="62"/>
  <c r="BM297" i="62" s="1"/>
  <c r="BE297" i="62" s="1"/>
  <c r="CB297" i="62"/>
  <c r="BL297" i="62" s="1"/>
  <c r="BD297" i="62" s="1"/>
  <c r="BR297" i="62"/>
  <c r="BJ297" i="62" s="1"/>
  <c r="BQ297" i="62"/>
  <c r="BI297" i="62" s="1"/>
  <c r="BP297" i="62"/>
  <c r="BH297" i="62" s="1"/>
  <c r="BO297" i="62"/>
  <c r="CV297" i="62" s="1"/>
  <c r="CN297" i="62" s="1"/>
  <c r="BK297" i="62"/>
  <c r="BC297" i="62" s="1"/>
  <c r="FK296" i="62"/>
  <c r="FM296" i="62" s="1"/>
  <c r="FG296" i="62"/>
  <c r="FE296" i="62"/>
  <c r="FD296" i="62"/>
  <c r="FC296" i="62"/>
  <c r="FB296" i="62"/>
  <c r="FA296" i="62"/>
  <c r="ER296" i="62"/>
  <c r="EQ296" i="62"/>
  <c r="EP296" i="62"/>
  <c r="EO296" i="62"/>
  <c r="EN296" i="62"/>
  <c r="EE296" i="62"/>
  <c r="ED296" i="62"/>
  <c r="EC296" i="62"/>
  <c r="EB296" i="62"/>
  <c r="EA296" i="62"/>
  <c r="DZ296" i="62"/>
  <c r="DY296" i="62"/>
  <c r="DX296" i="62"/>
  <c r="CM296" i="62"/>
  <c r="CL296" i="62"/>
  <c r="CK296" i="62"/>
  <c r="CJ296" i="62"/>
  <c r="CD296" i="62"/>
  <c r="BN296" i="62" s="1"/>
  <c r="BF296" i="62" s="1"/>
  <c r="CC296" i="62"/>
  <c r="BM296" i="62" s="1"/>
  <c r="BE296" i="62" s="1"/>
  <c r="CB296" i="62"/>
  <c r="BL296" i="62" s="1"/>
  <c r="BD296" i="62" s="1"/>
  <c r="BR296" i="62"/>
  <c r="BJ296" i="62" s="1"/>
  <c r="BQ296" i="62"/>
  <c r="BI296" i="62" s="1"/>
  <c r="BP296" i="62"/>
  <c r="BH296" i="62" s="1"/>
  <c r="BO296" i="62"/>
  <c r="CV296" i="62" s="1"/>
  <c r="BK296" i="62"/>
  <c r="BC296" i="62" s="1"/>
  <c r="FK295" i="62"/>
  <c r="FM295" i="62" s="1"/>
  <c r="FG295" i="62"/>
  <c r="FE295" i="62"/>
  <c r="FD295" i="62"/>
  <c r="FC295" i="62"/>
  <c r="FB295" i="62"/>
  <c r="FA295" i="62"/>
  <c r="ER295" i="62"/>
  <c r="EQ295" i="62"/>
  <c r="EP295" i="62"/>
  <c r="EO295" i="62"/>
  <c r="EN295" i="62"/>
  <c r="EE295" i="62"/>
  <c r="ED295" i="62"/>
  <c r="EC295" i="62"/>
  <c r="EB295" i="62"/>
  <c r="EA295" i="62"/>
  <c r="DZ295" i="62"/>
  <c r="DY295" i="62"/>
  <c r="DX295" i="62"/>
  <c r="CM295" i="62"/>
  <c r="CL295" i="62"/>
  <c r="CK295" i="62"/>
  <c r="CJ295" i="62"/>
  <c r="CD295" i="62"/>
  <c r="BN295" i="62" s="1"/>
  <c r="BF295" i="62" s="1"/>
  <c r="CC295" i="62"/>
  <c r="BM295" i="62" s="1"/>
  <c r="BE295" i="62" s="1"/>
  <c r="CB295" i="62"/>
  <c r="BL295" i="62" s="1"/>
  <c r="BD295" i="62" s="1"/>
  <c r="BR295" i="62"/>
  <c r="BJ295" i="62" s="1"/>
  <c r="BQ295" i="62"/>
  <c r="BI295" i="62" s="1"/>
  <c r="BP295" i="62"/>
  <c r="BH295" i="62" s="1"/>
  <c r="BO295" i="62"/>
  <c r="BG295" i="62" s="1"/>
  <c r="BK295" i="62"/>
  <c r="BC295" i="62" s="1"/>
  <c r="FK294" i="62"/>
  <c r="FM294" i="62" s="1"/>
  <c r="FG294" i="62"/>
  <c r="FE294" i="62"/>
  <c r="FD294" i="62"/>
  <c r="FC294" i="62"/>
  <c r="FB294" i="62"/>
  <c r="FA294" i="62"/>
  <c r="ER294" i="62"/>
  <c r="EQ294" i="62"/>
  <c r="EP294" i="62"/>
  <c r="EO294" i="62"/>
  <c r="EN294" i="62"/>
  <c r="EE294" i="62"/>
  <c r="ED294" i="62"/>
  <c r="EC294" i="62"/>
  <c r="EB294" i="62"/>
  <c r="EA294" i="62"/>
  <c r="DZ294" i="62"/>
  <c r="DY294" i="62"/>
  <c r="DX294" i="62"/>
  <c r="CM294" i="62"/>
  <c r="CL294" i="62"/>
  <c r="CK294" i="62"/>
  <c r="CJ294" i="62"/>
  <c r="CD294" i="62"/>
  <c r="BN294" i="62" s="1"/>
  <c r="BF294" i="62" s="1"/>
  <c r="CC294" i="62"/>
  <c r="BM294" i="62" s="1"/>
  <c r="BE294" i="62" s="1"/>
  <c r="CB294" i="62"/>
  <c r="BL294" i="62" s="1"/>
  <c r="BD294" i="62" s="1"/>
  <c r="BR294" i="62"/>
  <c r="BJ294" i="62" s="1"/>
  <c r="BQ294" i="62"/>
  <c r="BI294" i="62" s="1"/>
  <c r="BP294" i="62"/>
  <c r="BH294" i="62" s="1"/>
  <c r="BO294" i="62"/>
  <c r="BG294" i="62" s="1"/>
  <c r="BK294" i="62"/>
  <c r="BC294" i="62" s="1"/>
  <c r="FK293" i="62"/>
  <c r="FM293" i="62" s="1"/>
  <c r="FG293" i="62"/>
  <c r="FE293" i="62"/>
  <c r="FD293" i="62"/>
  <c r="FC293" i="62"/>
  <c r="FB293" i="62"/>
  <c r="FA293" i="62"/>
  <c r="ER293" i="62"/>
  <c r="EQ293" i="62"/>
  <c r="EP293" i="62"/>
  <c r="EO293" i="62"/>
  <c r="EN293" i="62"/>
  <c r="EE293" i="62"/>
  <c r="ED293" i="62"/>
  <c r="EC293" i="62"/>
  <c r="EB293" i="62"/>
  <c r="EA293" i="62"/>
  <c r="DZ293" i="62"/>
  <c r="DY293" i="62"/>
  <c r="DX293" i="62"/>
  <c r="CM293" i="62"/>
  <c r="CL293" i="62"/>
  <c r="CK293" i="62"/>
  <c r="CJ293" i="62"/>
  <c r="CD293" i="62"/>
  <c r="BN293" i="62" s="1"/>
  <c r="BF293" i="62" s="1"/>
  <c r="CC293" i="62"/>
  <c r="BM293" i="62" s="1"/>
  <c r="BE293" i="62" s="1"/>
  <c r="CB293" i="62"/>
  <c r="BL293" i="62" s="1"/>
  <c r="BD293" i="62" s="1"/>
  <c r="BR293" i="62"/>
  <c r="BJ293" i="62" s="1"/>
  <c r="BQ293" i="62"/>
  <c r="BI293" i="62" s="1"/>
  <c r="BP293" i="62"/>
  <c r="BH293" i="62" s="1"/>
  <c r="BO293" i="62"/>
  <c r="BG293" i="62" s="1"/>
  <c r="BK293" i="62"/>
  <c r="BC293" i="62" s="1"/>
  <c r="FK292" i="62"/>
  <c r="FM292" i="62" s="1"/>
  <c r="FG292" i="62"/>
  <c r="FE292" i="62"/>
  <c r="FD292" i="62"/>
  <c r="FC292" i="62"/>
  <c r="FB292" i="62"/>
  <c r="FA292" i="62"/>
  <c r="ER292" i="62"/>
  <c r="EQ292" i="62"/>
  <c r="EP292" i="62"/>
  <c r="EO292" i="62"/>
  <c r="EN292" i="62"/>
  <c r="EE292" i="62"/>
  <c r="ED292" i="62"/>
  <c r="EC292" i="62"/>
  <c r="EB292" i="62"/>
  <c r="EA292" i="62"/>
  <c r="DZ292" i="62"/>
  <c r="DY292" i="62"/>
  <c r="DX292" i="62"/>
  <c r="CM292" i="62"/>
  <c r="CL292" i="62"/>
  <c r="CK292" i="62"/>
  <c r="CJ292" i="62"/>
  <c r="CD292" i="62"/>
  <c r="BN292" i="62" s="1"/>
  <c r="BF292" i="62" s="1"/>
  <c r="CC292" i="62"/>
  <c r="BM292" i="62" s="1"/>
  <c r="BE292" i="62" s="1"/>
  <c r="CB292" i="62"/>
  <c r="BL292" i="62" s="1"/>
  <c r="BD292" i="62" s="1"/>
  <c r="BR292" i="62"/>
  <c r="BJ292" i="62" s="1"/>
  <c r="BQ292" i="62"/>
  <c r="BI292" i="62" s="1"/>
  <c r="BP292" i="62"/>
  <c r="BH292" i="62" s="1"/>
  <c r="BO292" i="62"/>
  <c r="CV292" i="62" s="1"/>
  <c r="BK292" i="62"/>
  <c r="BC292" i="62" s="1"/>
  <c r="FK291" i="62"/>
  <c r="FM291" i="62" s="1"/>
  <c r="FG291" i="62"/>
  <c r="FE291" i="62"/>
  <c r="FD291" i="62"/>
  <c r="FC291" i="62"/>
  <c r="FB291" i="62"/>
  <c r="FA291" i="62"/>
  <c r="ER291" i="62"/>
  <c r="EQ291" i="62"/>
  <c r="EP291" i="62"/>
  <c r="EO291" i="62"/>
  <c r="EN291" i="62"/>
  <c r="EE291" i="62"/>
  <c r="ED291" i="62"/>
  <c r="EC291" i="62"/>
  <c r="EB291" i="62"/>
  <c r="EA291" i="62"/>
  <c r="DZ291" i="62"/>
  <c r="DY291" i="62"/>
  <c r="DX291" i="62"/>
  <c r="CM291" i="62"/>
  <c r="CL291" i="62"/>
  <c r="CK291" i="62"/>
  <c r="CJ291" i="62"/>
  <c r="CD291" i="62"/>
  <c r="CC291" i="62"/>
  <c r="CB291" i="62"/>
  <c r="BL291" i="62" s="1"/>
  <c r="BR291" i="62"/>
  <c r="BJ291" i="62" s="1"/>
  <c r="BQ291" i="62"/>
  <c r="BP291" i="62"/>
  <c r="BH291" i="62" s="1"/>
  <c r="BO291" i="62"/>
  <c r="BK291" i="62"/>
  <c r="BC291" i="62" s="1"/>
  <c r="FK290" i="62"/>
  <c r="FM290" i="62" s="1"/>
  <c r="FG290" i="62"/>
  <c r="FE290" i="62"/>
  <c r="FD290" i="62"/>
  <c r="FC290" i="62"/>
  <c r="FB290" i="62"/>
  <c r="FA290" i="62"/>
  <c r="ER290" i="62"/>
  <c r="EQ290" i="62"/>
  <c r="EP290" i="62"/>
  <c r="EO290" i="62"/>
  <c r="EN290" i="62"/>
  <c r="EE290" i="62"/>
  <c r="ED290" i="62"/>
  <c r="EC290" i="62"/>
  <c r="EB290" i="62"/>
  <c r="EA290" i="62"/>
  <c r="DZ290" i="62"/>
  <c r="DY290" i="62"/>
  <c r="DX290" i="62"/>
  <c r="CM290" i="62"/>
  <c r="CL290" i="62"/>
  <c r="CK290" i="62"/>
  <c r="CJ290" i="62"/>
  <c r="CD290" i="62"/>
  <c r="BN290" i="62" s="1"/>
  <c r="BF290" i="62" s="1"/>
  <c r="CC290" i="62"/>
  <c r="BM290" i="62" s="1"/>
  <c r="BE290" i="62" s="1"/>
  <c r="CB290" i="62"/>
  <c r="BL290" i="62" s="1"/>
  <c r="BD290" i="62" s="1"/>
  <c r="BR290" i="62"/>
  <c r="BJ290" i="62" s="1"/>
  <c r="BQ290" i="62"/>
  <c r="BI290" i="62" s="1"/>
  <c r="BP290" i="62"/>
  <c r="BH290" i="62" s="1"/>
  <c r="BO290" i="62"/>
  <c r="BG290" i="62" s="1"/>
  <c r="BK290" i="62"/>
  <c r="BC290" i="62" s="1"/>
  <c r="FK289" i="62"/>
  <c r="FM289" i="62" s="1"/>
  <c r="FG289" i="62"/>
  <c r="FE289" i="62"/>
  <c r="FD289" i="62"/>
  <c r="FC289" i="62"/>
  <c r="FB289" i="62"/>
  <c r="FA289" i="62"/>
  <c r="ER289" i="62"/>
  <c r="EQ289" i="62"/>
  <c r="EP289" i="62"/>
  <c r="EO289" i="62"/>
  <c r="EN289" i="62"/>
  <c r="EE289" i="62"/>
  <c r="ED289" i="62"/>
  <c r="EC289" i="62"/>
  <c r="EB289" i="62"/>
  <c r="EA289" i="62"/>
  <c r="DZ289" i="62"/>
  <c r="DY289" i="62"/>
  <c r="DX289" i="62"/>
  <c r="CM289" i="62"/>
  <c r="CL289" i="62"/>
  <c r="CK289" i="62"/>
  <c r="CJ289" i="62"/>
  <c r="CD289" i="62"/>
  <c r="BN289" i="62" s="1"/>
  <c r="BF289" i="62" s="1"/>
  <c r="CC289" i="62"/>
  <c r="BM289" i="62" s="1"/>
  <c r="BE289" i="62" s="1"/>
  <c r="CB289" i="62"/>
  <c r="BL289" i="62" s="1"/>
  <c r="BD289" i="62" s="1"/>
  <c r="BR289" i="62"/>
  <c r="BJ289" i="62" s="1"/>
  <c r="BQ289" i="62"/>
  <c r="BI289" i="62" s="1"/>
  <c r="BP289" i="62"/>
  <c r="BH289" i="62" s="1"/>
  <c r="BO289" i="62"/>
  <c r="BK289" i="62"/>
  <c r="BC289" i="62" s="1"/>
  <c r="FK288" i="62"/>
  <c r="FM288" i="62" s="1"/>
  <c r="FG288" i="62"/>
  <c r="FE288" i="62"/>
  <c r="FD288" i="62"/>
  <c r="FC288" i="62"/>
  <c r="FB288" i="62"/>
  <c r="FA288" i="62"/>
  <c r="ER288" i="62"/>
  <c r="EQ288" i="62"/>
  <c r="EP288" i="62"/>
  <c r="EO288" i="62"/>
  <c r="EN288" i="62"/>
  <c r="EE288" i="62"/>
  <c r="ED288" i="62"/>
  <c r="EC288" i="62"/>
  <c r="EB288" i="62"/>
  <c r="EA288" i="62"/>
  <c r="DZ288" i="62"/>
  <c r="DY288" i="62"/>
  <c r="DX288" i="62"/>
  <c r="CM288" i="62"/>
  <c r="CL288" i="62"/>
  <c r="CK288" i="62"/>
  <c r="CJ288" i="62"/>
  <c r="CD288" i="62"/>
  <c r="BN288" i="62" s="1"/>
  <c r="BF288" i="62" s="1"/>
  <c r="CC288" i="62"/>
  <c r="BM288" i="62" s="1"/>
  <c r="BE288" i="62" s="1"/>
  <c r="CB288" i="62"/>
  <c r="BL288" i="62" s="1"/>
  <c r="BD288" i="62" s="1"/>
  <c r="DQ288" i="62" s="1"/>
  <c r="BR288" i="62"/>
  <c r="BJ288" i="62" s="1"/>
  <c r="BQ288" i="62"/>
  <c r="BI288" i="62" s="1"/>
  <c r="BP288" i="62"/>
  <c r="BH288" i="62" s="1"/>
  <c r="BO288" i="62"/>
  <c r="CV288" i="62" s="1"/>
  <c r="CN288" i="62" s="1"/>
  <c r="BK288" i="62"/>
  <c r="BC288" i="62" s="1"/>
  <c r="FK287" i="62"/>
  <c r="FM287" i="62" s="1"/>
  <c r="FG287" i="62"/>
  <c r="FE287" i="62"/>
  <c r="FD287" i="62"/>
  <c r="FC287" i="62"/>
  <c r="FB287" i="62"/>
  <c r="FA287" i="62"/>
  <c r="ER287" i="62"/>
  <c r="EQ287" i="62"/>
  <c r="EP287" i="62"/>
  <c r="EO287" i="62"/>
  <c r="EN287" i="62"/>
  <c r="EE287" i="62"/>
  <c r="ED287" i="62"/>
  <c r="EC287" i="62"/>
  <c r="EB287" i="62"/>
  <c r="EA287" i="62"/>
  <c r="DZ287" i="62"/>
  <c r="DY287" i="62"/>
  <c r="DX287" i="62"/>
  <c r="CM287" i="62"/>
  <c r="CL287" i="62"/>
  <c r="CK287" i="62"/>
  <c r="CJ287" i="62"/>
  <c r="CD287" i="62"/>
  <c r="BN287" i="62" s="1"/>
  <c r="BF287" i="62" s="1"/>
  <c r="CC287" i="62"/>
  <c r="BM287" i="62" s="1"/>
  <c r="BE287" i="62" s="1"/>
  <c r="CB287" i="62"/>
  <c r="BL287" i="62" s="1"/>
  <c r="BD287" i="62" s="1"/>
  <c r="BR287" i="62"/>
  <c r="BJ287" i="62" s="1"/>
  <c r="BQ287" i="62"/>
  <c r="BI287" i="62" s="1"/>
  <c r="BP287" i="62"/>
  <c r="BH287" i="62" s="1"/>
  <c r="BO287" i="62"/>
  <c r="BG287" i="62" s="1"/>
  <c r="BK287" i="62"/>
  <c r="BC287" i="62" s="1"/>
  <c r="FK286" i="62"/>
  <c r="FM286" i="62" s="1"/>
  <c r="FG286" i="62"/>
  <c r="FE286" i="62"/>
  <c r="FD286" i="62"/>
  <c r="FC286" i="62"/>
  <c r="FB286" i="62"/>
  <c r="FA286" i="62"/>
  <c r="ER286" i="62"/>
  <c r="EQ286" i="62"/>
  <c r="EP286" i="62"/>
  <c r="EO286" i="62"/>
  <c r="EN286" i="62"/>
  <c r="EE286" i="62"/>
  <c r="ED286" i="62"/>
  <c r="EC286" i="62"/>
  <c r="EB286" i="62"/>
  <c r="EA286" i="62"/>
  <c r="DZ286" i="62"/>
  <c r="DY286" i="62"/>
  <c r="DX286" i="62"/>
  <c r="CM286" i="62"/>
  <c r="CL286" i="62"/>
  <c r="CK286" i="62"/>
  <c r="CJ286" i="62"/>
  <c r="CD286" i="62"/>
  <c r="BN286" i="62" s="1"/>
  <c r="BF286" i="62" s="1"/>
  <c r="CC286" i="62"/>
  <c r="BM286" i="62" s="1"/>
  <c r="BE286" i="62" s="1"/>
  <c r="CB286" i="62"/>
  <c r="BL286" i="62" s="1"/>
  <c r="BD286" i="62" s="1"/>
  <c r="BR286" i="62"/>
  <c r="BJ286" i="62" s="1"/>
  <c r="BQ286" i="62"/>
  <c r="BI286" i="62" s="1"/>
  <c r="BP286" i="62"/>
  <c r="BH286" i="62" s="1"/>
  <c r="BO286" i="62"/>
  <c r="BK286" i="62"/>
  <c r="BC286" i="62" s="1"/>
  <c r="FK285" i="62"/>
  <c r="FM285" i="62" s="1"/>
  <c r="FG285" i="62"/>
  <c r="FE285" i="62"/>
  <c r="FD285" i="62"/>
  <c r="FC285" i="62"/>
  <c r="FB285" i="62"/>
  <c r="FA285" i="62"/>
  <c r="ER285" i="62"/>
  <c r="EQ285" i="62"/>
  <c r="EP285" i="62"/>
  <c r="EO285" i="62"/>
  <c r="EN285" i="62"/>
  <c r="EE285" i="62"/>
  <c r="ED285" i="62"/>
  <c r="EC285" i="62"/>
  <c r="EB285" i="62"/>
  <c r="EA285" i="62"/>
  <c r="DZ285" i="62"/>
  <c r="DY285" i="62"/>
  <c r="DX285" i="62"/>
  <c r="CM285" i="62"/>
  <c r="CL285" i="62"/>
  <c r="CK285" i="62"/>
  <c r="CJ285" i="62"/>
  <c r="CD285" i="62"/>
  <c r="BN285" i="62" s="1"/>
  <c r="BF285" i="62" s="1"/>
  <c r="CC285" i="62"/>
  <c r="BM285" i="62" s="1"/>
  <c r="BE285" i="62" s="1"/>
  <c r="CB285" i="62"/>
  <c r="BL285" i="62" s="1"/>
  <c r="BD285" i="62" s="1"/>
  <c r="BR285" i="62"/>
  <c r="BJ285" i="62" s="1"/>
  <c r="BQ285" i="62"/>
  <c r="BI285" i="62" s="1"/>
  <c r="BP285" i="62"/>
  <c r="BH285" i="62" s="1"/>
  <c r="BO285" i="62"/>
  <c r="CV285" i="62" s="1"/>
  <c r="BK285" i="62"/>
  <c r="BC285" i="62" s="1"/>
  <c r="FK284" i="62"/>
  <c r="FM284" i="62" s="1"/>
  <c r="FG284" i="62"/>
  <c r="FE284" i="62"/>
  <c r="FD284" i="62"/>
  <c r="FC284" i="62"/>
  <c r="FB284" i="62"/>
  <c r="FA284" i="62"/>
  <c r="ER284" i="62"/>
  <c r="EQ284" i="62"/>
  <c r="EP284" i="62"/>
  <c r="EO284" i="62"/>
  <c r="EN284" i="62"/>
  <c r="EE284" i="62"/>
  <c r="ED284" i="62"/>
  <c r="EC284" i="62"/>
  <c r="EB284" i="62"/>
  <c r="EA284" i="62"/>
  <c r="DZ284" i="62"/>
  <c r="DY284" i="62"/>
  <c r="DX284" i="62"/>
  <c r="CM284" i="62"/>
  <c r="CL284" i="62"/>
  <c r="CK284" i="62"/>
  <c r="CJ284" i="62"/>
  <c r="CD284" i="62"/>
  <c r="BN284" i="62" s="1"/>
  <c r="BF284" i="62" s="1"/>
  <c r="CC284" i="62"/>
  <c r="BM284" i="62" s="1"/>
  <c r="BE284" i="62" s="1"/>
  <c r="CB284" i="62"/>
  <c r="BL284" i="62" s="1"/>
  <c r="BD284" i="62" s="1"/>
  <c r="BR284" i="62"/>
  <c r="BJ284" i="62" s="1"/>
  <c r="BQ284" i="62"/>
  <c r="BI284" i="62" s="1"/>
  <c r="BP284" i="62"/>
  <c r="BH284" i="62" s="1"/>
  <c r="BO284" i="62"/>
  <c r="CV284" i="62" s="1"/>
  <c r="BK284" i="62"/>
  <c r="BC284" i="62" s="1"/>
  <c r="FK283" i="62"/>
  <c r="FM283" i="62" s="1"/>
  <c r="FG283" i="62"/>
  <c r="FE283" i="62"/>
  <c r="FD283" i="62"/>
  <c r="FC283" i="62"/>
  <c r="FB283" i="62"/>
  <c r="FA283" i="62"/>
  <c r="ER283" i="62"/>
  <c r="EQ283" i="62"/>
  <c r="EP283" i="62"/>
  <c r="EO283" i="62"/>
  <c r="EN283" i="62"/>
  <c r="EE283" i="62"/>
  <c r="ED283" i="62"/>
  <c r="EC283" i="62"/>
  <c r="EB283" i="62"/>
  <c r="EA283" i="62"/>
  <c r="DZ283" i="62"/>
  <c r="DY283" i="62"/>
  <c r="DX283" i="62"/>
  <c r="CM283" i="62"/>
  <c r="CL283" i="62"/>
  <c r="CK283" i="62"/>
  <c r="CJ283" i="62"/>
  <c r="CD283" i="62"/>
  <c r="CC283" i="62"/>
  <c r="CB283" i="62"/>
  <c r="BL283" i="62" s="1"/>
  <c r="BD283" i="62" s="1"/>
  <c r="BR283" i="62"/>
  <c r="BJ283" i="62" s="1"/>
  <c r="BQ283" i="62"/>
  <c r="BI283" i="62" s="1"/>
  <c r="BP283" i="62"/>
  <c r="BH283" i="62" s="1"/>
  <c r="BO283" i="62"/>
  <c r="BG283" i="62" s="1"/>
  <c r="BK283" i="62"/>
  <c r="BC283" i="62" s="1"/>
  <c r="FK282" i="62"/>
  <c r="FM282" i="62" s="1"/>
  <c r="FG282" i="62"/>
  <c r="FE282" i="62"/>
  <c r="FD282" i="62"/>
  <c r="FC282" i="62"/>
  <c r="FB282" i="62"/>
  <c r="FA282" i="62"/>
  <c r="ER282" i="62"/>
  <c r="EQ282" i="62"/>
  <c r="EP282" i="62"/>
  <c r="EO282" i="62"/>
  <c r="EN282" i="62"/>
  <c r="EE282" i="62"/>
  <c r="ED282" i="62"/>
  <c r="EC282" i="62"/>
  <c r="EB282" i="62"/>
  <c r="EA282" i="62"/>
  <c r="DZ282" i="62"/>
  <c r="DY282" i="62"/>
  <c r="DX282" i="62"/>
  <c r="CM282" i="62"/>
  <c r="CL282" i="62"/>
  <c r="CK282" i="62"/>
  <c r="CJ282" i="62"/>
  <c r="CD282" i="62"/>
  <c r="BN282" i="62" s="1"/>
  <c r="BF282" i="62" s="1"/>
  <c r="CC282" i="62"/>
  <c r="BM282" i="62" s="1"/>
  <c r="BE282" i="62" s="1"/>
  <c r="CB282" i="62"/>
  <c r="BL282" i="62" s="1"/>
  <c r="BD282" i="62" s="1"/>
  <c r="BR282" i="62"/>
  <c r="BJ282" i="62" s="1"/>
  <c r="BQ282" i="62"/>
  <c r="BI282" i="62" s="1"/>
  <c r="BP282" i="62"/>
  <c r="BH282" i="62" s="1"/>
  <c r="BO282" i="62"/>
  <c r="BG282" i="62" s="1"/>
  <c r="BK282" i="62"/>
  <c r="BC282" i="62" s="1"/>
  <c r="FK281" i="62"/>
  <c r="FM281" i="62" s="1"/>
  <c r="FG281" i="62"/>
  <c r="FE281" i="62"/>
  <c r="FD281" i="62"/>
  <c r="FC281" i="62"/>
  <c r="FB281" i="62"/>
  <c r="FA281" i="62"/>
  <c r="ER281" i="62"/>
  <c r="EQ281" i="62"/>
  <c r="EP281" i="62"/>
  <c r="EO281" i="62"/>
  <c r="EN281" i="62"/>
  <c r="EE281" i="62"/>
  <c r="ED281" i="62"/>
  <c r="EC281" i="62"/>
  <c r="EB281" i="62"/>
  <c r="EA281" i="62"/>
  <c r="DZ281" i="62"/>
  <c r="DY281" i="62"/>
  <c r="DX281" i="62"/>
  <c r="CM281" i="62"/>
  <c r="CL281" i="62"/>
  <c r="CK281" i="62"/>
  <c r="CJ281" i="62"/>
  <c r="CD281" i="62"/>
  <c r="BN281" i="62" s="1"/>
  <c r="BF281" i="62" s="1"/>
  <c r="CC281" i="62"/>
  <c r="BM281" i="62" s="1"/>
  <c r="BE281" i="62" s="1"/>
  <c r="CB281" i="62"/>
  <c r="BL281" i="62" s="1"/>
  <c r="BD281" i="62" s="1"/>
  <c r="BR281" i="62"/>
  <c r="BJ281" i="62" s="1"/>
  <c r="BQ281" i="62"/>
  <c r="BI281" i="62" s="1"/>
  <c r="BP281" i="62"/>
  <c r="BH281" i="62" s="1"/>
  <c r="BO281" i="62"/>
  <c r="BK281" i="62"/>
  <c r="BC281" i="62" s="1"/>
  <c r="FK280" i="62"/>
  <c r="FM280" i="62" s="1"/>
  <c r="FG280" i="62"/>
  <c r="FE280" i="62"/>
  <c r="FD280" i="62"/>
  <c r="FC280" i="62"/>
  <c r="FB280" i="62"/>
  <c r="FA280" i="62"/>
  <c r="ER280" i="62"/>
  <c r="EQ280" i="62"/>
  <c r="EP280" i="62"/>
  <c r="EO280" i="62"/>
  <c r="EN280" i="62"/>
  <c r="EE280" i="62"/>
  <c r="ED280" i="62"/>
  <c r="EC280" i="62"/>
  <c r="EB280" i="62"/>
  <c r="EA280" i="62"/>
  <c r="DZ280" i="62"/>
  <c r="DY280" i="62"/>
  <c r="DX280" i="62"/>
  <c r="CM280" i="62"/>
  <c r="CL280" i="62"/>
  <c r="CK280" i="62"/>
  <c r="CJ280" i="62"/>
  <c r="CD280" i="62"/>
  <c r="BN280" i="62" s="1"/>
  <c r="BF280" i="62" s="1"/>
  <c r="CC280" i="62"/>
  <c r="BM280" i="62" s="1"/>
  <c r="BE280" i="62" s="1"/>
  <c r="CB280" i="62"/>
  <c r="BL280" i="62" s="1"/>
  <c r="BD280" i="62" s="1"/>
  <c r="BR280" i="62"/>
  <c r="BJ280" i="62" s="1"/>
  <c r="BQ280" i="62"/>
  <c r="BI280" i="62" s="1"/>
  <c r="BP280" i="62"/>
  <c r="BH280" i="62" s="1"/>
  <c r="BO280" i="62"/>
  <c r="BK280" i="62"/>
  <c r="BC280" i="62" s="1"/>
  <c r="FK279" i="62"/>
  <c r="FM279" i="62" s="1"/>
  <c r="FG279" i="62"/>
  <c r="FE279" i="62"/>
  <c r="FD279" i="62"/>
  <c r="FC279" i="62"/>
  <c r="FB279" i="62"/>
  <c r="FA279" i="62"/>
  <c r="ER279" i="62"/>
  <c r="EQ279" i="62"/>
  <c r="EP279" i="62"/>
  <c r="EO279" i="62"/>
  <c r="EN279" i="62"/>
  <c r="EE279" i="62"/>
  <c r="ED279" i="62"/>
  <c r="EC279" i="62"/>
  <c r="EB279" i="62"/>
  <c r="EA279" i="62"/>
  <c r="DZ279" i="62"/>
  <c r="DY279" i="62"/>
  <c r="DX279" i="62"/>
  <c r="CM279" i="62"/>
  <c r="CL279" i="62"/>
  <c r="CK279" i="62"/>
  <c r="CJ279" i="62"/>
  <c r="CD279" i="62"/>
  <c r="BN279" i="62" s="1"/>
  <c r="BF279" i="62" s="1"/>
  <c r="CC279" i="62"/>
  <c r="BM279" i="62" s="1"/>
  <c r="BE279" i="62" s="1"/>
  <c r="CB279" i="62"/>
  <c r="BL279" i="62" s="1"/>
  <c r="BD279" i="62" s="1"/>
  <c r="BR279" i="62"/>
  <c r="BJ279" i="62" s="1"/>
  <c r="BQ279" i="62"/>
  <c r="BI279" i="62" s="1"/>
  <c r="BP279" i="62"/>
  <c r="BH279" i="62" s="1"/>
  <c r="BO279" i="62"/>
  <c r="BG279" i="62" s="1"/>
  <c r="BK279" i="62"/>
  <c r="BC279" i="62" s="1"/>
  <c r="FK278" i="62"/>
  <c r="FM278" i="62" s="1"/>
  <c r="FG278" i="62"/>
  <c r="FE278" i="62"/>
  <c r="FD278" i="62"/>
  <c r="FC278" i="62"/>
  <c r="FB278" i="62"/>
  <c r="FA278" i="62"/>
  <c r="ER278" i="62"/>
  <c r="EQ278" i="62"/>
  <c r="EP278" i="62"/>
  <c r="EO278" i="62"/>
  <c r="EN278" i="62"/>
  <c r="EE278" i="62"/>
  <c r="ED278" i="62"/>
  <c r="EC278" i="62"/>
  <c r="EB278" i="62"/>
  <c r="EA278" i="62"/>
  <c r="DZ278" i="62"/>
  <c r="DY278" i="62"/>
  <c r="DX278" i="62"/>
  <c r="CM278" i="62"/>
  <c r="CL278" i="62"/>
  <c r="CK278" i="62"/>
  <c r="CJ278" i="62"/>
  <c r="CD278" i="62"/>
  <c r="BN278" i="62" s="1"/>
  <c r="BF278" i="62" s="1"/>
  <c r="CC278" i="62"/>
  <c r="BM278" i="62" s="1"/>
  <c r="BE278" i="62" s="1"/>
  <c r="CB278" i="62"/>
  <c r="BL278" i="62" s="1"/>
  <c r="BD278" i="62" s="1"/>
  <c r="BR278" i="62"/>
  <c r="BJ278" i="62" s="1"/>
  <c r="BQ278" i="62"/>
  <c r="BI278" i="62" s="1"/>
  <c r="BP278" i="62"/>
  <c r="BH278" i="62" s="1"/>
  <c r="BO278" i="62"/>
  <c r="BG278" i="62" s="1"/>
  <c r="BK278" i="62"/>
  <c r="BC278" i="62" s="1"/>
  <c r="FK277" i="62"/>
  <c r="FM277" i="62" s="1"/>
  <c r="FG277" i="62"/>
  <c r="FE277" i="62"/>
  <c r="FD277" i="62"/>
  <c r="FC277" i="62"/>
  <c r="FB277" i="62"/>
  <c r="FA277" i="62"/>
  <c r="ER277" i="62"/>
  <c r="EQ277" i="62"/>
  <c r="EP277" i="62"/>
  <c r="EO277" i="62"/>
  <c r="EN277" i="62"/>
  <c r="EE277" i="62"/>
  <c r="ED277" i="62"/>
  <c r="EC277" i="62"/>
  <c r="EB277" i="62"/>
  <c r="EA277" i="62"/>
  <c r="DZ277" i="62"/>
  <c r="DY277" i="62"/>
  <c r="DX277" i="62"/>
  <c r="CM277" i="62"/>
  <c r="CL277" i="62"/>
  <c r="CK277" i="62"/>
  <c r="CJ277" i="62"/>
  <c r="CD277" i="62"/>
  <c r="CC277" i="62"/>
  <c r="CB277" i="62"/>
  <c r="BR277" i="62"/>
  <c r="BJ277" i="62" s="1"/>
  <c r="BQ277" i="62"/>
  <c r="BI277" i="62" s="1"/>
  <c r="BP277" i="62"/>
  <c r="BH277" i="62" s="1"/>
  <c r="BO277" i="62"/>
  <c r="BK277" i="62"/>
  <c r="BC277" i="62" s="1"/>
  <c r="FK276" i="62"/>
  <c r="FM276" i="62" s="1"/>
  <c r="FG276" i="62"/>
  <c r="FE276" i="62"/>
  <c r="FD276" i="62"/>
  <c r="FC276" i="62"/>
  <c r="FB276" i="62"/>
  <c r="FA276" i="62"/>
  <c r="ER276" i="62"/>
  <c r="EQ276" i="62"/>
  <c r="EP276" i="62"/>
  <c r="EO276" i="62"/>
  <c r="EN276" i="62"/>
  <c r="EE276" i="62"/>
  <c r="ED276" i="62"/>
  <c r="EC276" i="62"/>
  <c r="EB276" i="62"/>
  <c r="EA276" i="62"/>
  <c r="DZ276" i="62"/>
  <c r="DY276" i="62"/>
  <c r="DX276" i="62"/>
  <c r="CM276" i="62"/>
  <c r="CL276" i="62"/>
  <c r="CK276" i="62"/>
  <c r="CJ276" i="62"/>
  <c r="CD276" i="62"/>
  <c r="BN276" i="62" s="1"/>
  <c r="BF276" i="62" s="1"/>
  <c r="CC276" i="62"/>
  <c r="BM276" i="62" s="1"/>
  <c r="BE276" i="62" s="1"/>
  <c r="CB276" i="62"/>
  <c r="BL276" i="62" s="1"/>
  <c r="BD276" i="62" s="1"/>
  <c r="BR276" i="62"/>
  <c r="BJ276" i="62" s="1"/>
  <c r="BQ276" i="62"/>
  <c r="BI276" i="62" s="1"/>
  <c r="BP276" i="62"/>
  <c r="BH276" i="62" s="1"/>
  <c r="BO276" i="62"/>
  <c r="BK276" i="62"/>
  <c r="BC276" i="62" s="1"/>
  <c r="FK275" i="62"/>
  <c r="FM275" i="62" s="1"/>
  <c r="FG275" i="62"/>
  <c r="FE275" i="62"/>
  <c r="FD275" i="62"/>
  <c r="FC275" i="62"/>
  <c r="FB275" i="62"/>
  <c r="FA275" i="62"/>
  <c r="ER275" i="62"/>
  <c r="EQ275" i="62"/>
  <c r="EP275" i="62"/>
  <c r="EO275" i="62"/>
  <c r="EN275" i="62"/>
  <c r="EE275" i="62"/>
  <c r="ED275" i="62"/>
  <c r="EC275" i="62"/>
  <c r="EB275" i="62"/>
  <c r="EA275" i="62"/>
  <c r="DZ275" i="62"/>
  <c r="DY275" i="62"/>
  <c r="DX275" i="62"/>
  <c r="CM275" i="62"/>
  <c r="CL275" i="62"/>
  <c r="CK275" i="62"/>
  <c r="CJ275" i="62"/>
  <c r="CD275" i="62"/>
  <c r="BN275" i="62" s="1"/>
  <c r="BF275" i="62" s="1"/>
  <c r="CC275" i="62"/>
  <c r="BM275" i="62" s="1"/>
  <c r="BE275" i="62" s="1"/>
  <c r="CB275" i="62"/>
  <c r="BL275" i="62" s="1"/>
  <c r="BD275" i="62" s="1"/>
  <c r="BR275" i="62"/>
  <c r="BJ275" i="62" s="1"/>
  <c r="BQ275" i="62"/>
  <c r="BI275" i="62" s="1"/>
  <c r="BP275" i="62"/>
  <c r="BH275" i="62" s="1"/>
  <c r="BO275" i="62"/>
  <c r="BG275" i="62" s="1"/>
  <c r="BK275" i="62"/>
  <c r="BC275" i="62" s="1"/>
  <c r="FK274" i="62"/>
  <c r="FM274" i="62" s="1"/>
  <c r="FG274" i="62"/>
  <c r="FE274" i="62"/>
  <c r="FD274" i="62"/>
  <c r="FC274" i="62"/>
  <c r="FB274" i="62"/>
  <c r="FA274" i="62"/>
  <c r="ER274" i="62"/>
  <c r="EQ274" i="62"/>
  <c r="EP274" i="62"/>
  <c r="EO274" i="62"/>
  <c r="EN274" i="62"/>
  <c r="EE274" i="62"/>
  <c r="ED274" i="62"/>
  <c r="EC274" i="62"/>
  <c r="EB274" i="62"/>
  <c r="EA274" i="62"/>
  <c r="DZ274" i="62"/>
  <c r="DY274" i="62"/>
  <c r="DX274" i="62"/>
  <c r="CM274" i="62"/>
  <c r="CL274" i="62"/>
  <c r="CK274" i="62"/>
  <c r="CJ274" i="62"/>
  <c r="CD274" i="62"/>
  <c r="BN274" i="62" s="1"/>
  <c r="BF274" i="62" s="1"/>
  <c r="CC274" i="62"/>
  <c r="BM274" i="62" s="1"/>
  <c r="BE274" i="62" s="1"/>
  <c r="CB274" i="62"/>
  <c r="BL274" i="62" s="1"/>
  <c r="BD274" i="62" s="1"/>
  <c r="BR274" i="62"/>
  <c r="BJ274" i="62" s="1"/>
  <c r="BQ274" i="62"/>
  <c r="BI274" i="62" s="1"/>
  <c r="BP274" i="62"/>
  <c r="BH274" i="62" s="1"/>
  <c r="BO274" i="62"/>
  <c r="BK274" i="62"/>
  <c r="BC274" i="62" s="1"/>
  <c r="FK273" i="62"/>
  <c r="FM273" i="62" s="1"/>
  <c r="FG273" i="62"/>
  <c r="FE273" i="62"/>
  <c r="FD273" i="62"/>
  <c r="FC273" i="62"/>
  <c r="FB273" i="62"/>
  <c r="FA273" i="62"/>
  <c r="ER273" i="62"/>
  <c r="EQ273" i="62"/>
  <c r="EP273" i="62"/>
  <c r="EO273" i="62"/>
  <c r="EN273" i="62"/>
  <c r="EE273" i="62"/>
  <c r="ED273" i="62"/>
  <c r="EC273" i="62"/>
  <c r="EB273" i="62"/>
  <c r="EA273" i="62"/>
  <c r="DZ273" i="62"/>
  <c r="DY273" i="62"/>
  <c r="DX273" i="62"/>
  <c r="CM273" i="62"/>
  <c r="CL273" i="62"/>
  <c r="CK273" i="62"/>
  <c r="CJ273" i="62"/>
  <c r="CD273" i="62"/>
  <c r="BN273" i="62" s="1"/>
  <c r="BF273" i="62" s="1"/>
  <c r="CC273" i="62"/>
  <c r="BM273" i="62" s="1"/>
  <c r="BE273" i="62" s="1"/>
  <c r="CB273" i="62"/>
  <c r="BL273" i="62" s="1"/>
  <c r="BD273" i="62" s="1"/>
  <c r="BR273" i="62"/>
  <c r="BJ273" i="62" s="1"/>
  <c r="BQ273" i="62"/>
  <c r="BI273" i="62" s="1"/>
  <c r="BP273" i="62"/>
  <c r="BH273" i="62" s="1"/>
  <c r="BO273" i="62"/>
  <c r="CV273" i="62" s="1"/>
  <c r="BK273" i="62"/>
  <c r="BC273" i="62" s="1"/>
  <c r="FK272" i="62"/>
  <c r="FM272" i="62" s="1"/>
  <c r="FG272" i="62"/>
  <c r="FE272" i="62"/>
  <c r="FD272" i="62"/>
  <c r="FC272" i="62"/>
  <c r="FB272" i="62"/>
  <c r="FA272" i="62"/>
  <c r="ER272" i="62"/>
  <c r="EQ272" i="62"/>
  <c r="EP272" i="62"/>
  <c r="EO272" i="62"/>
  <c r="EN272" i="62"/>
  <c r="EE272" i="62"/>
  <c r="ED272" i="62"/>
  <c r="EC272" i="62"/>
  <c r="EB272" i="62"/>
  <c r="EA272" i="62"/>
  <c r="DZ272" i="62"/>
  <c r="DY272" i="62"/>
  <c r="DX272" i="62"/>
  <c r="CM272" i="62"/>
  <c r="CL272" i="62"/>
  <c r="CK272" i="62"/>
  <c r="CJ272" i="62"/>
  <c r="CD272" i="62"/>
  <c r="BN272" i="62" s="1"/>
  <c r="BF272" i="62" s="1"/>
  <c r="CC272" i="62"/>
  <c r="BM272" i="62" s="1"/>
  <c r="BE272" i="62" s="1"/>
  <c r="CB272" i="62"/>
  <c r="BL272" i="62" s="1"/>
  <c r="BD272" i="62" s="1"/>
  <c r="BR272" i="62"/>
  <c r="BJ272" i="62" s="1"/>
  <c r="BQ272" i="62"/>
  <c r="BI272" i="62" s="1"/>
  <c r="BP272" i="62"/>
  <c r="BH272" i="62" s="1"/>
  <c r="BO272" i="62"/>
  <c r="BK272" i="62"/>
  <c r="BC272" i="62" s="1"/>
  <c r="FK271" i="62"/>
  <c r="FM271" i="62" s="1"/>
  <c r="FG271" i="62"/>
  <c r="FE271" i="62"/>
  <c r="FD271" i="62"/>
  <c r="FC271" i="62"/>
  <c r="FB271" i="62"/>
  <c r="FA271" i="62"/>
  <c r="ER271" i="62"/>
  <c r="EQ271" i="62"/>
  <c r="EP271" i="62"/>
  <c r="EO271" i="62"/>
  <c r="EN271" i="62"/>
  <c r="EE271" i="62"/>
  <c r="ED271" i="62"/>
  <c r="EC271" i="62"/>
  <c r="EB271" i="62"/>
  <c r="EA271" i="62"/>
  <c r="DZ271" i="62"/>
  <c r="DY271" i="62"/>
  <c r="DX271" i="62"/>
  <c r="CM271" i="62"/>
  <c r="CL271" i="62"/>
  <c r="CK271" i="62"/>
  <c r="CJ271" i="62"/>
  <c r="CD271" i="62"/>
  <c r="BN271" i="62" s="1"/>
  <c r="BF271" i="62" s="1"/>
  <c r="CC271" i="62"/>
  <c r="BM271" i="62" s="1"/>
  <c r="BE271" i="62" s="1"/>
  <c r="CB271" i="62"/>
  <c r="BL271" i="62" s="1"/>
  <c r="BD271" i="62" s="1"/>
  <c r="BR271" i="62"/>
  <c r="BJ271" i="62" s="1"/>
  <c r="BQ271" i="62"/>
  <c r="BI271" i="62" s="1"/>
  <c r="BP271" i="62"/>
  <c r="BH271" i="62" s="1"/>
  <c r="BO271" i="62"/>
  <c r="CV271" i="62" s="1"/>
  <c r="BK271" i="62"/>
  <c r="BC271" i="62" s="1"/>
  <c r="FK270" i="62"/>
  <c r="FM270" i="62" s="1"/>
  <c r="FG270" i="62"/>
  <c r="FE270" i="62"/>
  <c r="FD270" i="62"/>
  <c r="FC270" i="62"/>
  <c r="FB270" i="62"/>
  <c r="FA270" i="62"/>
  <c r="ER270" i="62"/>
  <c r="EQ270" i="62"/>
  <c r="EP270" i="62"/>
  <c r="EO270" i="62"/>
  <c r="EN270" i="62"/>
  <c r="EE270" i="62"/>
  <c r="ED270" i="62"/>
  <c r="EC270" i="62"/>
  <c r="EB270" i="62"/>
  <c r="EA270" i="62"/>
  <c r="DZ270" i="62"/>
  <c r="DY270" i="62"/>
  <c r="DX270" i="62"/>
  <c r="CM270" i="62"/>
  <c r="CL270" i="62"/>
  <c r="CK270" i="62"/>
  <c r="CJ270" i="62"/>
  <c r="CD270" i="62"/>
  <c r="BN270" i="62" s="1"/>
  <c r="BF270" i="62" s="1"/>
  <c r="CC270" i="62"/>
  <c r="BM270" i="62" s="1"/>
  <c r="BE270" i="62" s="1"/>
  <c r="CB270" i="62"/>
  <c r="BL270" i="62" s="1"/>
  <c r="BD270" i="62" s="1"/>
  <c r="BR270" i="62"/>
  <c r="BJ270" i="62" s="1"/>
  <c r="BQ270" i="62"/>
  <c r="BI270" i="62" s="1"/>
  <c r="BP270" i="62"/>
  <c r="BH270" i="62" s="1"/>
  <c r="BO270" i="62"/>
  <c r="BK270" i="62"/>
  <c r="BC270" i="62" s="1"/>
  <c r="FK269" i="62"/>
  <c r="FM269" i="62" s="1"/>
  <c r="FG269" i="62"/>
  <c r="FE269" i="62"/>
  <c r="FD269" i="62"/>
  <c r="FC269" i="62"/>
  <c r="FB269" i="62"/>
  <c r="FA269" i="62"/>
  <c r="ER269" i="62"/>
  <c r="EQ269" i="62"/>
  <c r="EP269" i="62"/>
  <c r="EO269" i="62"/>
  <c r="EN269" i="62"/>
  <c r="EE269" i="62"/>
  <c r="ED269" i="62"/>
  <c r="EC269" i="62"/>
  <c r="EB269" i="62"/>
  <c r="EA269" i="62"/>
  <c r="DZ269" i="62"/>
  <c r="DY269" i="62"/>
  <c r="DX269" i="62"/>
  <c r="CM269" i="62"/>
  <c r="CL269" i="62"/>
  <c r="CK269" i="62"/>
  <c r="CJ269" i="62"/>
  <c r="CD269" i="62"/>
  <c r="BN269" i="62" s="1"/>
  <c r="BF269" i="62" s="1"/>
  <c r="CC269" i="62"/>
  <c r="BM269" i="62" s="1"/>
  <c r="BE269" i="62" s="1"/>
  <c r="CB269" i="62"/>
  <c r="BL269" i="62" s="1"/>
  <c r="BD269" i="62" s="1"/>
  <c r="BR269" i="62"/>
  <c r="BJ269" i="62" s="1"/>
  <c r="BQ269" i="62"/>
  <c r="BI269" i="62" s="1"/>
  <c r="BP269" i="62"/>
  <c r="BH269" i="62" s="1"/>
  <c r="BO269" i="62"/>
  <c r="CV269" i="62" s="1"/>
  <c r="BK269" i="62"/>
  <c r="BC269" i="62" s="1"/>
  <c r="FK268" i="62"/>
  <c r="FM268" i="62" s="1"/>
  <c r="FG268" i="62"/>
  <c r="FE268" i="62"/>
  <c r="FD268" i="62"/>
  <c r="FC268" i="62"/>
  <c r="FB268" i="62"/>
  <c r="FA268" i="62"/>
  <c r="ER268" i="62"/>
  <c r="EQ268" i="62"/>
  <c r="EP268" i="62"/>
  <c r="EO268" i="62"/>
  <c r="EN268" i="62"/>
  <c r="EE268" i="62"/>
  <c r="ED268" i="62"/>
  <c r="EC268" i="62"/>
  <c r="EB268" i="62"/>
  <c r="EA268" i="62"/>
  <c r="DZ268" i="62"/>
  <c r="DY268" i="62"/>
  <c r="DX268" i="62"/>
  <c r="CM268" i="62"/>
  <c r="CL268" i="62"/>
  <c r="CK268" i="62"/>
  <c r="CJ268" i="62"/>
  <c r="CD268" i="62"/>
  <c r="BN268" i="62" s="1"/>
  <c r="BF268" i="62" s="1"/>
  <c r="CC268" i="62"/>
  <c r="BM268" i="62" s="1"/>
  <c r="BE268" i="62" s="1"/>
  <c r="CB268" i="62"/>
  <c r="BL268" i="62" s="1"/>
  <c r="BD268" i="62" s="1"/>
  <c r="BR268" i="62"/>
  <c r="BJ268" i="62" s="1"/>
  <c r="BQ268" i="62"/>
  <c r="BI268" i="62" s="1"/>
  <c r="BP268" i="62"/>
  <c r="BH268" i="62" s="1"/>
  <c r="BO268" i="62"/>
  <c r="CV268" i="62" s="1"/>
  <c r="BK268" i="62"/>
  <c r="BC268" i="62" s="1"/>
  <c r="FK267" i="62"/>
  <c r="FM267" i="62" s="1"/>
  <c r="FG267" i="62"/>
  <c r="FE267" i="62"/>
  <c r="FD267" i="62"/>
  <c r="FC267" i="62"/>
  <c r="FB267" i="62"/>
  <c r="FA267" i="62"/>
  <c r="ER267" i="62"/>
  <c r="EQ267" i="62"/>
  <c r="EP267" i="62"/>
  <c r="EO267" i="62"/>
  <c r="EN267" i="62"/>
  <c r="EE267" i="62"/>
  <c r="ED267" i="62"/>
  <c r="EC267" i="62"/>
  <c r="EB267" i="62"/>
  <c r="EA267" i="62"/>
  <c r="DZ267" i="62"/>
  <c r="DY267" i="62"/>
  <c r="DX267" i="62"/>
  <c r="CM267" i="62"/>
  <c r="CL267" i="62"/>
  <c r="CK267" i="62"/>
  <c r="CJ267" i="62"/>
  <c r="CD267" i="62"/>
  <c r="BN267" i="62" s="1"/>
  <c r="BF267" i="62" s="1"/>
  <c r="CC267" i="62"/>
  <c r="BM267" i="62" s="1"/>
  <c r="BE267" i="62" s="1"/>
  <c r="CB267" i="62"/>
  <c r="BL267" i="62" s="1"/>
  <c r="BD267" i="62" s="1"/>
  <c r="BR267" i="62"/>
  <c r="BJ267" i="62" s="1"/>
  <c r="BQ267" i="62"/>
  <c r="BI267" i="62" s="1"/>
  <c r="BP267" i="62"/>
  <c r="BH267" i="62" s="1"/>
  <c r="BO267" i="62"/>
  <c r="CV267" i="62" s="1"/>
  <c r="BK267" i="62"/>
  <c r="BC267" i="62" s="1"/>
  <c r="FK266" i="62"/>
  <c r="FM266" i="62" s="1"/>
  <c r="FG266" i="62"/>
  <c r="FE266" i="62"/>
  <c r="FD266" i="62"/>
  <c r="FC266" i="62"/>
  <c r="FB266" i="62"/>
  <c r="FA266" i="62"/>
  <c r="ER266" i="62"/>
  <c r="EQ266" i="62"/>
  <c r="EP266" i="62"/>
  <c r="EO266" i="62"/>
  <c r="EN266" i="62"/>
  <c r="EE266" i="62"/>
  <c r="ED266" i="62"/>
  <c r="EC266" i="62"/>
  <c r="EB266" i="62"/>
  <c r="EA266" i="62"/>
  <c r="DZ266" i="62"/>
  <c r="DY266" i="62"/>
  <c r="DX266" i="62"/>
  <c r="CM266" i="62"/>
  <c r="CL266" i="62"/>
  <c r="CK266" i="62"/>
  <c r="CJ266" i="62"/>
  <c r="CD266" i="62"/>
  <c r="BN266" i="62" s="1"/>
  <c r="BF266" i="62" s="1"/>
  <c r="CC266" i="62"/>
  <c r="BM266" i="62" s="1"/>
  <c r="BE266" i="62" s="1"/>
  <c r="CB266" i="62"/>
  <c r="BL266" i="62" s="1"/>
  <c r="BD266" i="62" s="1"/>
  <c r="BR266" i="62"/>
  <c r="BJ266" i="62" s="1"/>
  <c r="BQ266" i="62"/>
  <c r="BI266" i="62" s="1"/>
  <c r="BP266" i="62"/>
  <c r="BH266" i="62" s="1"/>
  <c r="BO266" i="62"/>
  <c r="CV266" i="62" s="1"/>
  <c r="BK266" i="62"/>
  <c r="BC266" i="62" s="1"/>
  <c r="FK265" i="62"/>
  <c r="FM265" i="62" s="1"/>
  <c r="FG265" i="62"/>
  <c r="FE265" i="62"/>
  <c r="FD265" i="62"/>
  <c r="FC265" i="62"/>
  <c r="FB265" i="62"/>
  <c r="FA265" i="62"/>
  <c r="ER265" i="62"/>
  <c r="EQ265" i="62"/>
  <c r="EP265" i="62"/>
  <c r="EO265" i="62"/>
  <c r="EN265" i="62"/>
  <c r="EE265" i="62"/>
  <c r="ED265" i="62"/>
  <c r="EC265" i="62"/>
  <c r="EB265" i="62"/>
  <c r="EA265" i="62"/>
  <c r="DZ265" i="62"/>
  <c r="DY265" i="62"/>
  <c r="DX265" i="62"/>
  <c r="CM265" i="62"/>
  <c r="CL265" i="62"/>
  <c r="CK265" i="62"/>
  <c r="CJ265" i="62"/>
  <c r="CD265" i="62"/>
  <c r="BN265" i="62" s="1"/>
  <c r="BF265" i="62" s="1"/>
  <c r="CC265" i="62"/>
  <c r="BM265" i="62" s="1"/>
  <c r="BE265" i="62" s="1"/>
  <c r="CB265" i="62"/>
  <c r="BL265" i="62" s="1"/>
  <c r="BD265" i="62" s="1"/>
  <c r="BR265" i="62"/>
  <c r="BJ265" i="62" s="1"/>
  <c r="BQ265" i="62"/>
  <c r="BI265" i="62" s="1"/>
  <c r="BP265" i="62"/>
  <c r="BH265" i="62" s="1"/>
  <c r="BO265" i="62"/>
  <c r="CV265" i="62" s="1"/>
  <c r="BK265" i="62"/>
  <c r="BC265" i="62" s="1"/>
  <c r="FK264" i="62"/>
  <c r="FM264" i="62" s="1"/>
  <c r="FG264" i="62"/>
  <c r="FE264" i="62"/>
  <c r="FD264" i="62"/>
  <c r="FC264" i="62"/>
  <c r="FB264" i="62"/>
  <c r="FA264" i="62"/>
  <c r="ER264" i="62"/>
  <c r="EQ264" i="62"/>
  <c r="EP264" i="62"/>
  <c r="EO264" i="62"/>
  <c r="EN264" i="62"/>
  <c r="EE264" i="62"/>
  <c r="ED264" i="62"/>
  <c r="EC264" i="62"/>
  <c r="EB264" i="62"/>
  <c r="EA264" i="62"/>
  <c r="DZ264" i="62"/>
  <c r="DY264" i="62"/>
  <c r="DX264" i="62"/>
  <c r="CM264" i="62"/>
  <c r="CL264" i="62"/>
  <c r="CK264" i="62"/>
  <c r="CJ264" i="62"/>
  <c r="CD264" i="62"/>
  <c r="BN264" i="62" s="1"/>
  <c r="BF264" i="62" s="1"/>
  <c r="CC264" i="62"/>
  <c r="BM264" i="62" s="1"/>
  <c r="BE264" i="62" s="1"/>
  <c r="CB264" i="62"/>
  <c r="BL264" i="62" s="1"/>
  <c r="BD264" i="62" s="1"/>
  <c r="BR264" i="62"/>
  <c r="BJ264" i="62" s="1"/>
  <c r="BQ264" i="62"/>
  <c r="BI264" i="62" s="1"/>
  <c r="BP264" i="62"/>
  <c r="BH264" i="62" s="1"/>
  <c r="BO264" i="62"/>
  <c r="BG264" i="62" s="1"/>
  <c r="BK264" i="62"/>
  <c r="BC264" i="62" s="1"/>
  <c r="FK263" i="62"/>
  <c r="FM263" i="62" s="1"/>
  <c r="FG263" i="62"/>
  <c r="FE263" i="62"/>
  <c r="FD263" i="62"/>
  <c r="FC263" i="62"/>
  <c r="FB263" i="62"/>
  <c r="FA263" i="62"/>
  <c r="ER263" i="62"/>
  <c r="EQ263" i="62"/>
  <c r="EP263" i="62"/>
  <c r="EO263" i="62"/>
  <c r="EN263" i="62"/>
  <c r="EE263" i="62"/>
  <c r="ED263" i="62"/>
  <c r="EC263" i="62"/>
  <c r="EB263" i="62"/>
  <c r="EA263" i="62"/>
  <c r="DZ263" i="62"/>
  <c r="DY263" i="62"/>
  <c r="DX263" i="62"/>
  <c r="CM263" i="62"/>
  <c r="CL263" i="62"/>
  <c r="CK263" i="62"/>
  <c r="CJ263" i="62"/>
  <c r="CD263" i="62"/>
  <c r="BN263" i="62" s="1"/>
  <c r="BF263" i="62" s="1"/>
  <c r="CC263" i="62"/>
  <c r="BM263" i="62" s="1"/>
  <c r="BE263" i="62" s="1"/>
  <c r="CB263" i="62"/>
  <c r="BL263" i="62" s="1"/>
  <c r="BD263" i="62" s="1"/>
  <c r="BR263" i="62"/>
  <c r="BJ263" i="62" s="1"/>
  <c r="BQ263" i="62"/>
  <c r="BI263" i="62" s="1"/>
  <c r="BP263" i="62"/>
  <c r="BH263" i="62" s="1"/>
  <c r="BO263" i="62"/>
  <c r="CV263" i="62" s="1"/>
  <c r="BK263" i="62"/>
  <c r="BC263" i="62" s="1"/>
  <c r="FK262" i="62"/>
  <c r="FM262" i="62" s="1"/>
  <c r="FG262" i="62"/>
  <c r="FE262" i="62"/>
  <c r="FD262" i="62"/>
  <c r="FC262" i="62"/>
  <c r="FB262" i="62"/>
  <c r="FA262" i="62"/>
  <c r="ER262" i="62"/>
  <c r="EQ262" i="62"/>
  <c r="EP262" i="62"/>
  <c r="EO262" i="62"/>
  <c r="EN262" i="62"/>
  <c r="EE262" i="62"/>
  <c r="ED262" i="62"/>
  <c r="EC262" i="62"/>
  <c r="EB262" i="62"/>
  <c r="EA262" i="62"/>
  <c r="DZ262" i="62"/>
  <c r="DY262" i="62"/>
  <c r="DX262" i="62"/>
  <c r="CM262" i="62"/>
  <c r="CL262" i="62"/>
  <c r="CK262" i="62"/>
  <c r="CJ262" i="62"/>
  <c r="CD262" i="62"/>
  <c r="BN262" i="62" s="1"/>
  <c r="BF262" i="62" s="1"/>
  <c r="CC262" i="62"/>
  <c r="BM262" i="62" s="1"/>
  <c r="BE262" i="62" s="1"/>
  <c r="CB262" i="62"/>
  <c r="BL262" i="62" s="1"/>
  <c r="BD262" i="62" s="1"/>
  <c r="BR262" i="62"/>
  <c r="BJ262" i="62" s="1"/>
  <c r="BQ262" i="62"/>
  <c r="BI262" i="62" s="1"/>
  <c r="BP262" i="62"/>
  <c r="BH262" i="62" s="1"/>
  <c r="BO262" i="62"/>
  <c r="BG262" i="62" s="1"/>
  <c r="BK262" i="62"/>
  <c r="BC262" i="62"/>
  <c r="FK261" i="62"/>
  <c r="FM261" i="62" s="1"/>
  <c r="FG261" i="62"/>
  <c r="FE261" i="62"/>
  <c r="FD261" i="62"/>
  <c r="FC261" i="62"/>
  <c r="FB261" i="62"/>
  <c r="FA261" i="62"/>
  <c r="ER261" i="62"/>
  <c r="EQ261" i="62"/>
  <c r="EP261" i="62"/>
  <c r="EO261" i="62"/>
  <c r="EN261" i="62"/>
  <c r="EE261" i="62"/>
  <c r="ED261" i="62"/>
  <c r="EC261" i="62"/>
  <c r="EB261" i="62"/>
  <c r="EA261" i="62"/>
  <c r="DZ261" i="62"/>
  <c r="DY261" i="62"/>
  <c r="DX261" i="62"/>
  <c r="CM261" i="62"/>
  <c r="CL261" i="62"/>
  <c r="CK261" i="62"/>
  <c r="CJ261" i="62"/>
  <c r="CD261" i="62"/>
  <c r="BN261" i="62" s="1"/>
  <c r="BF261" i="62" s="1"/>
  <c r="CC261" i="62"/>
  <c r="BM261" i="62" s="1"/>
  <c r="BE261" i="62" s="1"/>
  <c r="CB261" i="62"/>
  <c r="BL261" i="62" s="1"/>
  <c r="BD261" i="62" s="1"/>
  <c r="DQ261" i="62" s="1"/>
  <c r="BR261" i="62"/>
  <c r="BJ261" i="62" s="1"/>
  <c r="BQ261" i="62"/>
  <c r="BI261" i="62" s="1"/>
  <c r="BP261" i="62"/>
  <c r="BH261" i="62" s="1"/>
  <c r="BO261" i="62"/>
  <c r="CV261" i="62" s="1"/>
  <c r="BK261" i="62"/>
  <c r="BC261" i="62" s="1"/>
  <c r="FK260" i="62"/>
  <c r="FM260" i="62" s="1"/>
  <c r="FG260" i="62"/>
  <c r="FE260" i="62"/>
  <c r="FD260" i="62"/>
  <c r="FC260" i="62"/>
  <c r="FB260" i="62"/>
  <c r="FA260" i="62"/>
  <c r="ER260" i="62"/>
  <c r="EQ260" i="62"/>
  <c r="EP260" i="62"/>
  <c r="EO260" i="62"/>
  <c r="EN260" i="62"/>
  <c r="EE260" i="62"/>
  <c r="ED260" i="62"/>
  <c r="EC260" i="62"/>
  <c r="EB260" i="62"/>
  <c r="EA260" i="62"/>
  <c r="DZ260" i="62"/>
  <c r="DY260" i="62"/>
  <c r="DX260" i="62"/>
  <c r="CM260" i="62"/>
  <c r="CL260" i="62"/>
  <c r="CK260" i="62"/>
  <c r="CJ260" i="62"/>
  <c r="CD260" i="62"/>
  <c r="CC260" i="62"/>
  <c r="BM260" i="62" s="1"/>
  <c r="CB260" i="62"/>
  <c r="BL260" i="62" s="1"/>
  <c r="BD260" i="62" s="1"/>
  <c r="BR260" i="62"/>
  <c r="BJ260" i="62" s="1"/>
  <c r="BQ260" i="62"/>
  <c r="BP260" i="62"/>
  <c r="BH260" i="62" s="1"/>
  <c r="BO260" i="62"/>
  <c r="CV260" i="62" s="1"/>
  <c r="BK260" i="62"/>
  <c r="BC260" i="62" s="1"/>
  <c r="FK259" i="62"/>
  <c r="FM259" i="62" s="1"/>
  <c r="FG259" i="62"/>
  <c r="FE259" i="62"/>
  <c r="FD259" i="62"/>
  <c r="FC259" i="62"/>
  <c r="FB259" i="62"/>
  <c r="FA259" i="62"/>
  <c r="ER259" i="62"/>
  <c r="EQ259" i="62"/>
  <c r="EP259" i="62"/>
  <c r="EO259" i="62"/>
  <c r="EN259" i="62"/>
  <c r="EE259" i="62"/>
  <c r="ED259" i="62"/>
  <c r="EC259" i="62"/>
  <c r="EB259" i="62"/>
  <c r="EA259" i="62"/>
  <c r="DZ259" i="62"/>
  <c r="DY259" i="62"/>
  <c r="DX259" i="62"/>
  <c r="CM259" i="62"/>
  <c r="CM1186" i="62" s="1"/>
  <c r="CM1418" i="62" s="1"/>
  <c r="CL259" i="62"/>
  <c r="CL1186" i="62" s="1"/>
  <c r="CL1418" i="62" s="1"/>
  <c r="CK259" i="62"/>
  <c r="CK1186" i="62" s="1"/>
  <c r="CK1418" i="62" s="1"/>
  <c r="CJ259" i="62"/>
  <c r="CJ1186" i="62" s="1"/>
  <c r="CJ1418" i="62" s="1"/>
  <c r="CD259" i="62"/>
  <c r="CC259" i="62"/>
  <c r="CB259" i="62"/>
  <c r="CB1186" i="62" s="1"/>
  <c r="CB1418" i="62" s="1"/>
  <c r="BR259" i="62"/>
  <c r="BR1186" i="62" s="1"/>
  <c r="BR1418" i="62" s="1"/>
  <c r="BQ259" i="62"/>
  <c r="BQ1186" i="62" s="1"/>
  <c r="BQ1418" i="62" s="1"/>
  <c r="BP259" i="62"/>
  <c r="BO259" i="62"/>
  <c r="BO1186" i="62" s="1"/>
  <c r="BO1418" i="62" s="1"/>
  <c r="BK259" i="62"/>
  <c r="BK1186" i="62" s="1"/>
  <c r="BK1418" i="62" s="1"/>
  <c r="FK258" i="62"/>
  <c r="FM258" i="62" s="1"/>
  <c r="FG258" i="62"/>
  <c r="FE258" i="62"/>
  <c r="FD258" i="62"/>
  <c r="FC258" i="62"/>
  <c r="FB258" i="62"/>
  <c r="FA258" i="62"/>
  <c r="ER258" i="62"/>
  <c r="EQ258" i="62"/>
  <c r="EP258" i="62"/>
  <c r="EO258" i="62"/>
  <c r="EN258" i="62"/>
  <c r="EE258" i="62"/>
  <c r="ED258" i="62"/>
  <c r="EC258" i="62"/>
  <c r="EB258" i="62"/>
  <c r="EA258" i="62"/>
  <c r="DZ258" i="62"/>
  <c r="DY258" i="62"/>
  <c r="DX258" i="62"/>
  <c r="CM258" i="62"/>
  <c r="CL258" i="62"/>
  <c r="CK258" i="62"/>
  <c r="CJ258" i="62"/>
  <c r="CD258" i="62"/>
  <c r="BN258" i="62" s="1"/>
  <c r="BF258" i="62" s="1"/>
  <c r="CC258" i="62"/>
  <c r="BM258" i="62" s="1"/>
  <c r="BE258" i="62" s="1"/>
  <c r="CB258" i="62"/>
  <c r="BL258" i="62" s="1"/>
  <c r="BD258" i="62" s="1"/>
  <c r="BR258" i="62"/>
  <c r="BJ258" i="62" s="1"/>
  <c r="BQ258" i="62"/>
  <c r="BI258" i="62" s="1"/>
  <c r="BP258" i="62"/>
  <c r="BH258" i="62" s="1"/>
  <c r="BO258" i="62"/>
  <c r="BG258" i="62" s="1"/>
  <c r="BK258" i="62"/>
  <c r="BC258" i="62" s="1"/>
  <c r="FK257" i="62"/>
  <c r="FM257" i="62" s="1"/>
  <c r="FG257" i="62"/>
  <c r="FE257" i="62"/>
  <c r="FD257" i="62"/>
  <c r="FC257" i="62"/>
  <c r="FB257" i="62"/>
  <c r="FA257" i="62"/>
  <c r="ER257" i="62"/>
  <c r="EQ257" i="62"/>
  <c r="EP257" i="62"/>
  <c r="EO257" i="62"/>
  <c r="EN257" i="62"/>
  <c r="EE257" i="62"/>
  <c r="ED257" i="62"/>
  <c r="EC257" i="62"/>
  <c r="EB257" i="62"/>
  <c r="EA257" i="62"/>
  <c r="DZ257" i="62"/>
  <c r="DY257" i="62"/>
  <c r="DX257" i="62"/>
  <c r="CM257" i="62"/>
  <c r="CL257" i="62"/>
  <c r="CK257" i="62"/>
  <c r="CJ257" i="62"/>
  <c r="CD257" i="62"/>
  <c r="BN257" i="62" s="1"/>
  <c r="BF257" i="62" s="1"/>
  <c r="CC257" i="62"/>
  <c r="BM257" i="62" s="1"/>
  <c r="BE257" i="62" s="1"/>
  <c r="CB257" i="62"/>
  <c r="BL257" i="62" s="1"/>
  <c r="BD257" i="62" s="1"/>
  <c r="BR257" i="62"/>
  <c r="BJ257" i="62" s="1"/>
  <c r="BQ257" i="62"/>
  <c r="BI257" i="62" s="1"/>
  <c r="BP257" i="62"/>
  <c r="BH257" i="62" s="1"/>
  <c r="BO257" i="62"/>
  <c r="BG257" i="62" s="1"/>
  <c r="BK257" i="62"/>
  <c r="BC257" i="62" s="1"/>
  <c r="FK256" i="62"/>
  <c r="FM256" i="62" s="1"/>
  <c r="FG256" i="62"/>
  <c r="FE256" i="62"/>
  <c r="FD256" i="62"/>
  <c r="FC256" i="62"/>
  <c r="FB256" i="62"/>
  <c r="FA256" i="62"/>
  <c r="ER256" i="62"/>
  <c r="EQ256" i="62"/>
  <c r="EP256" i="62"/>
  <c r="EO256" i="62"/>
  <c r="EN256" i="62"/>
  <c r="EE256" i="62"/>
  <c r="ED256" i="62"/>
  <c r="EC256" i="62"/>
  <c r="EB256" i="62"/>
  <c r="EA256" i="62"/>
  <c r="DZ256" i="62"/>
  <c r="DY256" i="62"/>
  <c r="DX256" i="62"/>
  <c r="CM256" i="62"/>
  <c r="CL256" i="62"/>
  <c r="CK256" i="62"/>
  <c r="CJ256" i="62"/>
  <c r="CD256" i="62"/>
  <c r="BN256" i="62" s="1"/>
  <c r="BF256" i="62" s="1"/>
  <c r="CC256" i="62"/>
  <c r="BM256" i="62" s="1"/>
  <c r="BE256" i="62" s="1"/>
  <c r="CB256" i="62"/>
  <c r="BL256" i="62" s="1"/>
  <c r="BD256" i="62" s="1"/>
  <c r="BR256" i="62"/>
  <c r="BJ256" i="62" s="1"/>
  <c r="BQ256" i="62"/>
  <c r="BI256" i="62" s="1"/>
  <c r="BP256" i="62"/>
  <c r="BH256" i="62" s="1"/>
  <c r="BO256" i="62"/>
  <c r="CV256" i="62" s="1"/>
  <c r="BK256" i="62"/>
  <c r="BC256" i="62" s="1"/>
  <c r="DP256" i="62" s="1"/>
  <c r="FK255" i="62"/>
  <c r="FM255" i="62" s="1"/>
  <c r="FG255" i="62"/>
  <c r="FE255" i="62"/>
  <c r="FD255" i="62"/>
  <c r="FC255" i="62"/>
  <c r="FB255" i="62"/>
  <c r="FA255" i="62"/>
  <c r="ER255" i="62"/>
  <c r="EQ255" i="62"/>
  <c r="EP255" i="62"/>
  <c r="EO255" i="62"/>
  <c r="EN255" i="62"/>
  <c r="EE255" i="62"/>
  <c r="ED255" i="62"/>
  <c r="EC255" i="62"/>
  <c r="EB255" i="62"/>
  <c r="EA255" i="62"/>
  <c r="DZ255" i="62"/>
  <c r="DY255" i="62"/>
  <c r="DX255" i="62"/>
  <c r="CM255" i="62"/>
  <c r="CL255" i="62"/>
  <c r="CK255" i="62"/>
  <c r="CJ255" i="62"/>
  <c r="CD255" i="62"/>
  <c r="BN255" i="62" s="1"/>
  <c r="BF255" i="62" s="1"/>
  <c r="CC255" i="62"/>
  <c r="BM255" i="62" s="1"/>
  <c r="BE255" i="62" s="1"/>
  <c r="CB255" i="62"/>
  <c r="BL255" i="62" s="1"/>
  <c r="BD255" i="62" s="1"/>
  <c r="BR255" i="62"/>
  <c r="BJ255" i="62" s="1"/>
  <c r="BQ255" i="62"/>
  <c r="BI255" i="62" s="1"/>
  <c r="BP255" i="62"/>
  <c r="BH255" i="62" s="1"/>
  <c r="BO255" i="62"/>
  <c r="BK255" i="62"/>
  <c r="BC255" i="62" s="1"/>
  <c r="FK254" i="62"/>
  <c r="FM254" i="62" s="1"/>
  <c r="FG254" i="62"/>
  <c r="FE254" i="62"/>
  <c r="FD254" i="62"/>
  <c r="FC254" i="62"/>
  <c r="FB254" i="62"/>
  <c r="FA254" i="62"/>
  <c r="ER254" i="62"/>
  <c r="EQ254" i="62"/>
  <c r="EP254" i="62"/>
  <c r="EO254" i="62"/>
  <c r="EN254" i="62"/>
  <c r="EE254" i="62"/>
  <c r="ED254" i="62"/>
  <c r="EC254" i="62"/>
  <c r="EB254" i="62"/>
  <c r="EA254" i="62"/>
  <c r="DZ254" i="62"/>
  <c r="DY254" i="62"/>
  <c r="DX254" i="62"/>
  <c r="CM254" i="62"/>
  <c r="CL254" i="62"/>
  <c r="CK254" i="62"/>
  <c r="CJ254" i="62"/>
  <c r="CD254" i="62"/>
  <c r="CC254" i="62"/>
  <c r="BM254" i="62" s="1"/>
  <c r="CB254" i="62"/>
  <c r="BL254" i="62" s="1"/>
  <c r="BD254" i="62" s="1"/>
  <c r="BR254" i="62"/>
  <c r="BJ254" i="62" s="1"/>
  <c r="BQ254" i="62"/>
  <c r="BI254" i="62" s="1"/>
  <c r="BP254" i="62"/>
  <c r="BH254" i="62" s="1"/>
  <c r="BO254" i="62"/>
  <c r="BK254" i="62"/>
  <c r="BC254" i="62" s="1"/>
  <c r="FK253" i="62"/>
  <c r="FM253" i="62" s="1"/>
  <c r="FG253" i="62"/>
  <c r="FE253" i="62"/>
  <c r="FD253" i="62"/>
  <c r="FC253" i="62"/>
  <c r="FB253" i="62"/>
  <c r="FA253" i="62"/>
  <c r="ER253" i="62"/>
  <c r="EQ253" i="62"/>
  <c r="EP253" i="62"/>
  <c r="EO253" i="62"/>
  <c r="EN253" i="62"/>
  <c r="EE253" i="62"/>
  <c r="ED253" i="62"/>
  <c r="EC253" i="62"/>
  <c r="EB253" i="62"/>
  <c r="EA253" i="62"/>
  <c r="DZ253" i="62"/>
  <c r="DY253" i="62"/>
  <c r="DX253" i="62"/>
  <c r="CM253" i="62"/>
  <c r="CL253" i="62"/>
  <c r="CK253" i="62"/>
  <c r="CJ253" i="62"/>
  <c r="CD253" i="62"/>
  <c r="BN253" i="62" s="1"/>
  <c r="BF253" i="62" s="1"/>
  <c r="CC253" i="62"/>
  <c r="BM253" i="62" s="1"/>
  <c r="BE253" i="62" s="1"/>
  <c r="CB253" i="62"/>
  <c r="BL253" i="62" s="1"/>
  <c r="BD253" i="62" s="1"/>
  <c r="BR253" i="62"/>
  <c r="BJ253" i="62" s="1"/>
  <c r="BQ253" i="62"/>
  <c r="BI253" i="62" s="1"/>
  <c r="BP253" i="62"/>
  <c r="BH253" i="62" s="1"/>
  <c r="BO253" i="62"/>
  <c r="BG253" i="62" s="1"/>
  <c r="BK253" i="62"/>
  <c r="BC253" i="62" s="1"/>
  <c r="FK252" i="62"/>
  <c r="FM252" i="62" s="1"/>
  <c r="FG252" i="62"/>
  <c r="FE252" i="62"/>
  <c r="FD252" i="62"/>
  <c r="FC252" i="62"/>
  <c r="FB252" i="62"/>
  <c r="FA252" i="62"/>
  <c r="ER252" i="62"/>
  <c r="EQ252" i="62"/>
  <c r="EP252" i="62"/>
  <c r="EO252" i="62"/>
  <c r="EN252" i="62"/>
  <c r="EE252" i="62"/>
  <c r="ED252" i="62"/>
  <c r="EC252" i="62"/>
  <c r="EB252" i="62"/>
  <c r="EA252" i="62"/>
  <c r="DZ252" i="62"/>
  <c r="DY252" i="62"/>
  <c r="DX252" i="62"/>
  <c r="CM252" i="62"/>
  <c r="CL252" i="62"/>
  <c r="CK252" i="62"/>
  <c r="CJ252" i="62"/>
  <c r="CD252" i="62"/>
  <c r="BN252" i="62" s="1"/>
  <c r="BF252" i="62" s="1"/>
  <c r="CC252" i="62"/>
  <c r="BM252" i="62" s="1"/>
  <c r="BE252" i="62" s="1"/>
  <c r="CB252" i="62"/>
  <c r="BL252" i="62" s="1"/>
  <c r="BD252" i="62" s="1"/>
  <c r="BR252" i="62"/>
  <c r="BJ252" i="62" s="1"/>
  <c r="BQ252" i="62"/>
  <c r="BI252" i="62" s="1"/>
  <c r="BP252" i="62"/>
  <c r="BH252" i="62" s="1"/>
  <c r="BO252" i="62"/>
  <c r="CV252" i="62" s="1"/>
  <c r="CN252" i="62" s="1"/>
  <c r="BK252" i="62"/>
  <c r="BC252" i="62" s="1"/>
  <c r="FK251" i="62"/>
  <c r="FM251" i="62" s="1"/>
  <c r="FG251" i="62"/>
  <c r="FE251" i="62"/>
  <c r="FD251" i="62"/>
  <c r="FC251" i="62"/>
  <c r="FB251" i="62"/>
  <c r="FA251" i="62"/>
  <c r="ER251" i="62"/>
  <c r="EQ251" i="62"/>
  <c r="EP251" i="62"/>
  <c r="EO251" i="62"/>
  <c r="EN251" i="62"/>
  <c r="EE251" i="62"/>
  <c r="ED251" i="62"/>
  <c r="EC251" i="62"/>
  <c r="EB251" i="62"/>
  <c r="EA251" i="62"/>
  <c r="DZ251" i="62"/>
  <c r="DY251" i="62"/>
  <c r="DX251" i="62"/>
  <c r="CM251" i="62"/>
  <c r="CL251" i="62"/>
  <c r="CK251" i="62"/>
  <c r="CJ251" i="62"/>
  <c r="CD251" i="62"/>
  <c r="BN251" i="62" s="1"/>
  <c r="BF251" i="62" s="1"/>
  <c r="CC251" i="62"/>
  <c r="BM251" i="62" s="1"/>
  <c r="BE251" i="62" s="1"/>
  <c r="CB251" i="62"/>
  <c r="BL251" i="62" s="1"/>
  <c r="BD251" i="62" s="1"/>
  <c r="BR251" i="62"/>
  <c r="BJ251" i="62" s="1"/>
  <c r="BQ251" i="62"/>
  <c r="BI251" i="62" s="1"/>
  <c r="BP251" i="62"/>
  <c r="BH251" i="62" s="1"/>
  <c r="BO251" i="62"/>
  <c r="CV251" i="62" s="1"/>
  <c r="BK251" i="62"/>
  <c r="BC251" i="62" s="1"/>
  <c r="FK250" i="62"/>
  <c r="FM250" i="62" s="1"/>
  <c r="FG250" i="62"/>
  <c r="FE250" i="62"/>
  <c r="FD250" i="62"/>
  <c r="FC250" i="62"/>
  <c r="FB250" i="62"/>
  <c r="FA250" i="62"/>
  <c r="ER250" i="62"/>
  <c r="EQ250" i="62"/>
  <c r="EP250" i="62"/>
  <c r="EO250" i="62"/>
  <c r="EN250" i="62"/>
  <c r="EE250" i="62"/>
  <c r="ED250" i="62"/>
  <c r="EC250" i="62"/>
  <c r="EB250" i="62"/>
  <c r="EA250" i="62"/>
  <c r="DZ250" i="62"/>
  <c r="DY250" i="62"/>
  <c r="DX250" i="62"/>
  <c r="CM250" i="62"/>
  <c r="CL250" i="62"/>
  <c r="CK250" i="62"/>
  <c r="CJ250" i="62"/>
  <c r="CD250" i="62"/>
  <c r="BN250" i="62" s="1"/>
  <c r="BF250" i="62" s="1"/>
  <c r="CC250" i="62"/>
  <c r="BM250" i="62" s="1"/>
  <c r="BE250" i="62" s="1"/>
  <c r="CB250" i="62"/>
  <c r="BL250" i="62" s="1"/>
  <c r="BD250" i="62" s="1"/>
  <c r="BR250" i="62"/>
  <c r="BJ250" i="62" s="1"/>
  <c r="BQ250" i="62"/>
  <c r="BI250" i="62" s="1"/>
  <c r="BP250" i="62"/>
  <c r="BH250" i="62" s="1"/>
  <c r="BO250" i="62"/>
  <c r="BG250" i="62" s="1"/>
  <c r="BK250" i="62"/>
  <c r="BC250" i="62" s="1"/>
  <c r="FK249" i="62"/>
  <c r="FM249" i="62" s="1"/>
  <c r="FG249" i="62"/>
  <c r="FE249" i="62"/>
  <c r="FD249" i="62"/>
  <c r="FC249" i="62"/>
  <c r="FB249" i="62"/>
  <c r="FA249" i="62"/>
  <c r="ER249" i="62"/>
  <c r="EQ249" i="62"/>
  <c r="EP249" i="62"/>
  <c r="EO249" i="62"/>
  <c r="EN249" i="62"/>
  <c r="EE249" i="62"/>
  <c r="ED249" i="62"/>
  <c r="EC249" i="62"/>
  <c r="EB249" i="62"/>
  <c r="EA249" i="62"/>
  <c r="DZ249" i="62"/>
  <c r="DY249" i="62"/>
  <c r="DX249" i="62"/>
  <c r="CM249" i="62"/>
  <c r="CL249" i="62"/>
  <c r="CK249" i="62"/>
  <c r="CJ249" i="62"/>
  <c r="CD249" i="62"/>
  <c r="BN249" i="62" s="1"/>
  <c r="BF249" i="62" s="1"/>
  <c r="CC249" i="62"/>
  <c r="BM249" i="62" s="1"/>
  <c r="BE249" i="62" s="1"/>
  <c r="CB249" i="62"/>
  <c r="BL249" i="62" s="1"/>
  <c r="BD249" i="62" s="1"/>
  <c r="BR249" i="62"/>
  <c r="BJ249" i="62" s="1"/>
  <c r="BQ249" i="62"/>
  <c r="BI249" i="62" s="1"/>
  <c r="BP249" i="62"/>
  <c r="BH249" i="62" s="1"/>
  <c r="BO249" i="62"/>
  <c r="CV249" i="62" s="1"/>
  <c r="BK249" i="62"/>
  <c r="BC249" i="62" s="1"/>
  <c r="FK248" i="62"/>
  <c r="FM248" i="62" s="1"/>
  <c r="FG248" i="62"/>
  <c r="FE248" i="62"/>
  <c r="FD248" i="62"/>
  <c r="FC248" i="62"/>
  <c r="FB248" i="62"/>
  <c r="FA248" i="62"/>
  <c r="ER248" i="62"/>
  <c r="EQ248" i="62"/>
  <c r="EP248" i="62"/>
  <c r="EO248" i="62"/>
  <c r="EN248" i="62"/>
  <c r="EE248" i="62"/>
  <c r="ED248" i="62"/>
  <c r="EC248" i="62"/>
  <c r="EB248" i="62"/>
  <c r="EA248" i="62"/>
  <c r="DZ248" i="62"/>
  <c r="DY248" i="62"/>
  <c r="DX248" i="62"/>
  <c r="CM248" i="62"/>
  <c r="CL248" i="62"/>
  <c r="CK248" i="62"/>
  <c r="CJ248" i="62"/>
  <c r="CD248" i="62"/>
  <c r="BN248" i="62" s="1"/>
  <c r="BF248" i="62" s="1"/>
  <c r="CC248" i="62"/>
  <c r="BM248" i="62" s="1"/>
  <c r="BE248" i="62" s="1"/>
  <c r="CB248" i="62"/>
  <c r="BL248" i="62" s="1"/>
  <c r="BD248" i="62" s="1"/>
  <c r="BR248" i="62"/>
  <c r="BJ248" i="62" s="1"/>
  <c r="BQ248" i="62"/>
  <c r="BI248" i="62" s="1"/>
  <c r="BP248" i="62"/>
  <c r="BH248" i="62" s="1"/>
  <c r="BO248" i="62"/>
  <c r="CV248" i="62" s="1"/>
  <c r="BK248" i="62"/>
  <c r="BC248" i="62" s="1"/>
  <c r="FK247" i="62"/>
  <c r="FM247" i="62" s="1"/>
  <c r="FG247" i="62"/>
  <c r="FE247" i="62"/>
  <c r="FD247" i="62"/>
  <c r="FC247" i="62"/>
  <c r="FB247" i="62"/>
  <c r="FA247" i="62"/>
  <c r="ER247" i="62"/>
  <c r="EQ247" i="62"/>
  <c r="EP247" i="62"/>
  <c r="EO247" i="62"/>
  <c r="EN247" i="62"/>
  <c r="EE247" i="62"/>
  <c r="ED247" i="62"/>
  <c r="EC247" i="62"/>
  <c r="EB247" i="62"/>
  <c r="EA247" i="62"/>
  <c r="DZ247" i="62"/>
  <c r="DY247" i="62"/>
  <c r="DX247" i="62"/>
  <c r="CM247" i="62"/>
  <c r="CL247" i="62"/>
  <c r="CK247" i="62"/>
  <c r="CJ247" i="62"/>
  <c r="CD247" i="62"/>
  <c r="BN247" i="62" s="1"/>
  <c r="BF247" i="62" s="1"/>
  <c r="CC247" i="62"/>
  <c r="BM247" i="62" s="1"/>
  <c r="BE247" i="62" s="1"/>
  <c r="CB247" i="62"/>
  <c r="BL247" i="62" s="1"/>
  <c r="BD247" i="62" s="1"/>
  <c r="BR247" i="62"/>
  <c r="BJ247" i="62" s="1"/>
  <c r="BQ247" i="62"/>
  <c r="BI247" i="62" s="1"/>
  <c r="BP247" i="62"/>
  <c r="BH247" i="62" s="1"/>
  <c r="BO247" i="62"/>
  <c r="CV247" i="62" s="1"/>
  <c r="CN247" i="62" s="1"/>
  <c r="BK247" i="62"/>
  <c r="BC247" i="62" s="1"/>
  <c r="FK246" i="62"/>
  <c r="FM246" i="62" s="1"/>
  <c r="FG246" i="62"/>
  <c r="FE246" i="62"/>
  <c r="FD246" i="62"/>
  <c r="FC246" i="62"/>
  <c r="FB246" i="62"/>
  <c r="FA246" i="62"/>
  <c r="ER246" i="62"/>
  <c r="EQ246" i="62"/>
  <c r="EP246" i="62"/>
  <c r="EO246" i="62"/>
  <c r="EN246" i="62"/>
  <c r="EE246" i="62"/>
  <c r="ED246" i="62"/>
  <c r="EC246" i="62"/>
  <c r="EB246" i="62"/>
  <c r="EA246" i="62"/>
  <c r="DZ246" i="62"/>
  <c r="DY246" i="62"/>
  <c r="DX246" i="62"/>
  <c r="CM246" i="62"/>
  <c r="CL246" i="62"/>
  <c r="CK246" i="62"/>
  <c r="CJ246" i="62"/>
  <c r="CD246" i="62"/>
  <c r="BN246" i="62" s="1"/>
  <c r="BF246" i="62" s="1"/>
  <c r="CC246" i="62"/>
  <c r="BM246" i="62" s="1"/>
  <c r="BE246" i="62" s="1"/>
  <c r="CB246" i="62"/>
  <c r="BL246" i="62" s="1"/>
  <c r="BD246" i="62" s="1"/>
  <c r="BR246" i="62"/>
  <c r="BJ246" i="62" s="1"/>
  <c r="BQ246" i="62"/>
  <c r="BI246" i="62" s="1"/>
  <c r="BP246" i="62"/>
  <c r="BH246" i="62" s="1"/>
  <c r="BO246" i="62"/>
  <c r="BG246" i="62" s="1"/>
  <c r="BK246" i="62"/>
  <c r="BC246" i="62" s="1"/>
  <c r="FK245" i="62"/>
  <c r="FM245" i="62" s="1"/>
  <c r="FG245" i="62"/>
  <c r="FE245" i="62"/>
  <c r="FD245" i="62"/>
  <c r="FC245" i="62"/>
  <c r="FB245" i="62"/>
  <c r="FA245" i="62"/>
  <c r="ER245" i="62"/>
  <c r="EQ245" i="62"/>
  <c r="EP245" i="62"/>
  <c r="EO245" i="62"/>
  <c r="EN245" i="62"/>
  <c r="EE245" i="62"/>
  <c r="ED245" i="62"/>
  <c r="EC245" i="62"/>
  <c r="EB245" i="62"/>
  <c r="EA245" i="62"/>
  <c r="DZ245" i="62"/>
  <c r="DY245" i="62"/>
  <c r="DX245" i="62"/>
  <c r="CM245" i="62"/>
  <c r="CL245" i="62"/>
  <c r="CK245" i="62"/>
  <c r="CJ245" i="62"/>
  <c r="CD245" i="62"/>
  <c r="BN245" i="62" s="1"/>
  <c r="BF245" i="62" s="1"/>
  <c r="CC245" i="62"/>
  <c r="BM245" i="62" s="1"/>
  <c r="BE245" i="62" s="1"/>
  <c r="CB245" i="62"/>
  <c r="BL245" i="62" s="1"/>
  <c r="BD245" i="62" s="1"/>
  <c r="BR245" i="62"/>
  <c r="BJ245" i="62" s="1"/>
  <c r="BQ245" i="62"/>
  <c r="BI245" i="62" s="1"/>
  <c r="BP245" i="62"/>
  <c r="BH245" i="62" s="1"/>
  <c r="BO245" i="62"/>
  <c r="BG245" i="62" s="1"/>
  <c r="BK245" i="62"/>
  <c r="BC245" i="62" s="1"/>
  <c r="FK244" i="62"/>
  <c r="FM244" i="62" s="1"/>
  <c r="FG244" i="62"/>
  <c r="FE244" i="62"/>
  <c r="FD244" i="62"/>
  <c r="FC244" i="62"/>
  <c r="FB244" i="62"/>
  <c r="FA244" i="62"/>
  <c r="ER244" i="62"/>
  <c r="EQ244" i="62"/>
  <c r="EP244" i="62"/>
  <c r="EO244" i="62"/>
  <c r="EN244" i="62"/>
  <c r="EE244" i="62"/>
  <c r="ED244" i="62"/>
  <c r="EC244" i="62"/>
  <c r="EB244" i="62"/>
  <c r="EA244" i="62"/>
  <c r="DZ244" i="62"/>
  <c r="DY244" i="62"/>
  <c r="DX244" i="62"/>
  <c r="CM244" i="62"/>
  <c r="CL244" i="62"/>
  <c r="CK244" i="62"/>
  <c r="CJ244" i="62"/>
  <c r="CD244" i="62"/>
  <c r="BN244" i="62" s="1"/>
  <c r="BF244" i="62" s="1"/>
  <c r="CC244" i="62"/>
  <c r="BM244" i="62" s="1"/>
  <c r="BE244" i="62" s="1"/>
  <c r="DR244" i="62" s="1"/>
  <c r="CB244" i="62"/>
  <c r="BL244" i="62" s="1"/>
  <c r="BD244" i="62" s="1"/>
  <c r="BR244" i="62"/>
  <c r="BJ244" i="62" s="1"/>
  <c r="BQ244" i="62"/>
  <c r="BI244" i="62" s="1"/>
  <c r="BP244" i="62"/>
  <c r="BH244" i="62" s="1"/>
  <c r="BO244" i="62"/>
  <c r="CV244" i="62" s="1"/>
  <c r="CN244" i="62" s="1"/>
  <c r="BK244" i="62"/>
  <c r="BC244" i="62" s="1"/>
  <c r="FK243" i="62"/>
  <c r="FM243" i="62" s="1"/>
  <c r="FG243" i="62"/>
  <c r="FE243" i="62"/>
  <c r="FD243" i="62"/>
  <c r="FC243" i="62"/>
  <c r="FB243" i="62"/>
  <c r="FA243" i="62"/>
  <c r="ER243" i="62"/>
  <c r="EQ243" i="62"/>
  <c r="EP243" i="62"/>
  <c r="EO243" i="62"/>
  <c r="EN243" i="62"/>
  <c r="EE243" i="62"/>
  <c r="ED243" i="62"/>
  <c r="EC243" i="62"/>
  <c r="EB243" i="62"/>
  <c r="EA243" i="62"/>
  <c r="DZ243" i="62"/>
  <c r="DY243" i="62"/>
  <c r="DX243" i="62"/>
  <c r="CM243" i="62"/>
  <c r="CL243" i="62"/>
  <c r="CK243" i="62"/>
  <c r="CJ243" i="62"/>
  <c r="CD243" i="62"/>
  <c r="BN243" i="62" s="1"/>
  <c r="BF243" i="62" s="1"/>
  <c r="CC243" i="62"/>
  <c r="BM243" i="62" s="1"/>
  <c r="BE243" i="62" s="1"/>
  <c r="CB243" i="62"/>
  <c r="BL243" i="62" s="1"/>
  <c r="BD243" i="62" s="1"/>
  <c r="BR243" i="62"/>
  <c r="BJ243" i="62" s="1"/>
  <c r="BQ243" i="62"/>
  <c r="BI243" i="62" s="1"/>
  <c r="BP243" i="62"/>
  <c r="BH243" i="62" s="1"/>
  <c r="BO243" i="62"/>
  <c r="BG243" i="62" s="1"/>
  <c r="BK243" i="62"/>
  <c r="BC243" i="62" s="1"/>
  <c r="FK242" i="62"/>
  <c r="FM242" i="62" s="1"/>
  <c r="FG242" i="62"/>
  <c r="FE242" i="62"/>
  <c r="FD242" i="62"/>
  <c r="FC242" i="62"/>
  <c r="FB242" i="62"/>
  <c r="FA242" i="62"/>
  <c r="ER242" i="62"/>
  <c r="EQ242" i="62"/>
  <c r="EP242" i="62"/>
  <c r="EO242" i="62"/>
  <c r="EN242" i="62"/>
  <c r="EE242" i="62"/>
  <c r="ED242" i="62"/>
  <c r="EC242" i="62"/>
  <c r="EB242" i="62"/>
  <c r="EA242" i="62"/>
  <c r="DZ242" i="62"/>
  <c r="DY242" i="62"/>
  <c r="DX242" i="62"/>
  <c r="CM242" i="62"/>
  <c r="CL242" i="62"/>
  <c r="CK242" i="62"/>
  <c r="CJ242" i="62"/>
  <c r="CD242" i="62"/>
  <c r="BN242" i="62" s="1"/>
  <c r="BF242" i="62" s="1"/>
  <c r="CC242" i="62"/>
  <c r="BM242" i="62" s="1"/>
  <c r="BE242" i="62" s="1"/>
  <c r="CB242" i="62"/>
  <c r="BL242" i="62" s="1"/>
  <c r="BD242" i="62" s="1"/>
  <c r="BR242" i="62"/>
  <c r="BJ242" i="62" s="1"/>
  <c r="BQ242" i="62"/>
  <c r="BI242" i="62" s="1"/>
  <c r="BP242" i="62"/>
  <c r="BH242" i="62" s="1"/>
  <c r="BO242" i="62"/>
  <c r="CV242" i="62" s="1"/>
  <c r="BK242" i="62"/>
  <c r="BC242" i="62" s="1"/>
  <c r="FK241" i="62"/>
  <c r="FM241" i="62" s="1"/>
  <c r="FG241" i="62"/>
  <c r="FE241" i="62"/>
  <c r="FD241" i="62"/>
  <c r="FC241" i="62"/>
  <c r="FB241" i="62"/>
  <c r="FA241" i="62"/>
  <c r="ER241" i="62"/>
  <c r="EQ241" i="62"/>
  <c r="EP241" i="62"/>
  <c r="EO241" i="62"/>
  <c r="EN241" i="62"/>
  <c r="EE241" i="62"/>
  <c r="ED241" i="62"/>
  <c r="EC241" i="62"/>
  <c r="EB241" i="62"/>
  <c r="EA241" i="62"/>
  <c r="DZ241" i="62"/>
  <c r="DY241" i="62"/>
  <c r="DX241" i="62"/>
  <c r="CM241" i="62"/>
  <c r="CL241" i="62"/>
  <c r="CK241" i="62"/>
  <c r="CJ241" i="62"/>
  <c r="CD241" i="62"/>
  <c r="BN241" i="62" s="1"/>
  <c r="BF241" i="62" s="1"/>
  <c r="CC241" i="62"/>
  <c r="BM241" i="62" s="1"/>
  <c r="BE241" i="62" s="1"/>
  <c r="CB241" i="62"/>
  <c r="BL241" i="62" s="1"/>
  <c r="BD241" i="62" s="1"/>
  <c r="BR241" i="62"/>
  <c r="BJ241" i="62" s="1"/>
  <c r="BQ241" i="62"/>
  <c r="BI241" i="62" s="1"/>
  <c r="BP241" i="62"/>
  <c r="BH241" i="62" s="1"/>
  <c r="BO241" i="62"/>
  <c r="BK241" i="62"/>
  <c r="BC241" i="62" s="1"/>
  <c r="FK240" i="62"/>
  <c r="FM240" i="62" s="1"/>
  <c r="FG240" i="62"/>
  <c r="FE240" i="62"/>
  <c r="FD240" i="62"/>
  <c r="FC240" i="62"/>
  <c r="FB240" i="62"/>
  <c r="FA240" i="62"/>
  <c r="ER240" i="62"/>
  <c r="EQ240" i="62"/>
  <c r="EP240" i="62"/>
  <c r="EO240" i="62"/>
  <c r="EN240" i="62"/>
  <c r="EE240" i="62"/>
  <c r="ED240" i="62"/>
  <c r="EC240" i="62"/>
  <c r="EB240" i="62"/>
  <c r="EA240" i="62"/>
  <c r="DZ240" i="62"/>
  <c r="DY240" i="62"/>
  <c r="DX240" i="62"/>
  <c r="CM240" i="62"/>
  <c r="CL240" i="62"/>
  <c r="CK240" i="62"/>
  <c r="CJ240" i="62"/>
  <c r="CD240" i="62"/>
  <c r="BN240" i="62" s="1"/>
  <c r="BF240" i="62" s="1"/>
  <c r="CC240" i="62"/>
  <c r="BM240" i="62" s="1"/>
  <c r="BE240" i="62" s="1"/>
  <c r="CB240" i="62"/>
  <c r="BL240" i="62" s="1"/>
  <c r="BD240" i="62" s="1"/>
  <c r="BR240" i="62"/>
  <c r="BJ240" i="62" s="1"/>
  <c r="BQ240" i="62"/>
  <c r="BI240" i="62" s="1"/>
  <c r="BP240" i="62"/>
  <c r="BH240" i="62" s="1"/>
  <c r="BO240" i="62"/>
  <c r="CV240" i="62" s="1"/>
  <c r="BK240" i="62"/>
  <c r="BC240" i="62" s="1"/>
  <c r="FK239" i="62"/>
  <c r="FM239" i="62" s="1"/>
  <c r="FG239" i="62"/>
  <c r="FE239" i="62"/>
  <c r="FD239" i="62"/>
  <c r="FC239" i="62"/>
  <c r="FB239" i="62"/>
  <c r="FA239" i="62"/>
  <c r="ER239" i="62"/>
  <c r="EQ239" i="62"/>
  <c r="EP239" i="62"/>
  <c r="EO239" i="62"/>
  <c r="EN239" i="62"/>
  <c r="EE239" i="62"/>
  <c r="ED239" i="62"/>
  <c r="EC239" i="62"/>
  <c r="EB239" i="62"/>
  <c r="EA239" i="62"/>
  <c r="DZ239" i="62"/>
  <c r="DY239" i="62"/>
  <c r="DX239" i="62"/>
  <c r="CM239" i="62"/>
  <c r="CL239" i="62"/>
  <c r="CK239" i="62"/>
  <c r="CJ239" i="62"/>
  <c r="CD239" i="62"/>
  <c r="BN239" i="62" s="1"/>
  <c r="BF239" i="62" s="1"/>
  <c r="CC239" i="62"/>
  <c r="BM239" i="62" s="1"/>
  <c r="BE239" i="62" s="1"/>
  <c r="CB239" i="62"/>
  <c r="BL239" i="62" s="1"/>
  <c r="BD239" i="62" s="1"/>
  <c r="BR239" i="62"/>
  <c r="BJ239" i="62" s="1"/>
  <c r="BQ239" i="62"/>
  <c r="BI239" i="62" s="1"/>
  <c r="BP239" i="62"/>
  <c r="BH239" i="62" s="1"/>
  <c r="BO239" i="62"/>
  <c r="BK239" i="62"/>
  <c r="BC239" i="62" s="1"/>
  <c r="FK238" i="62"/>
  <c r="FM238" i="62" s="1"/>
  <c r="FG238" i="62"/>
  <c r="FE238" i="62"/>
  <c r="FD238" i="62"/>
  <c r="FC238" i="62"/>
  <c r="FB238" i="62"/>
  <c r="FA238" i="62"/>
  <c r="ER238" i="62"/>
  <c r="EQ238" i="62"/>
  <c r="EP238" i="62"/>
  <c r="EO238" i="62"/>
  <c r="EN238" i="62"/>
  <c r="EE238" i="62"/>
  <c r="ED238" i="62"/>
  <c r="EC238" i="62"/>
  <c r="EB238" i="62"/>
  <c r="EA238" i="62"/>
  <c r="DZ238" i="62"/>
  <c r="DY238" i="62"/>
  <c r="DX238" i="62"/>
  <c r="CM238" i="62"/>
  <c r="CL238" i="62"/>
  <c r="CK238" i="62"/>
  <c r="CJ238" i="62"/>
  <c r="CD238" i="62"/>
  <c r="BN238" i="62" s="1"/>
  <c r="BF238" i="62" s="1"/>
  <c r="CC238" i="62"/>
  <c r="BM238" i="62" s="1"/>
  <c r="BE238" i="62" s="1"/>
  <c r="CB238" i="62"/>
  <c r="BL238" i="62" s="1"/>
  <c r="BD238" i="62" s="1"/>
  <c r="BR238" i="62"/>
  <c r="BJ238" i="62" s="1"/>
  <c r="BQ238" i="62"/>
  <c r="BI238" i="62" s="1"/>
  <c r="BP238" i="62"/>
  <c r="BH238" i="62" s="1"/>
  <c r="BO238" i="62"/>
  <c r="BK238" i="62"/>
  <c r="BC238" i="62" s="1"/>
  <c r="FK237" i="62"/>
  <c r="FM237" i="62" s="1"/>
  <c r="FG237" i="62"/>
  <c r="FE237" i="62"/>
  <c r="FD237" i="62"/>
  <c r="FC237" i="62"/>
  <c r="FB237" i="62"/>
  <c r="FA237" i="62"/>
  <c r="ER237" i="62"/>
  <c r="EQ237" i="62"/>
  <c r="EP237" i="62"/>
  <c r="EO237" i="62"/>
  <c r="EN237" i="62"/>
  <c r="EE237" i="62"/>
  <c r="ED237" i="62"/>
  <c r="EC237" i="62"/>
  <c r="EB237" i="62"/>
  <c r="EA237" i="62"/>
  <c r="DZ237" i="62"/>
  <c r="DY237" i="62"/>
  <c r="DX237" i="62"/>
  <c r="CM237" i="62"/>
  <c r="CL237" i="62"/>
  <c r="CK237" i="62"/>
  <c r="CJ237" i="62"/>
  <c r="CD237" i="62"/>
  <c r="BN237" i="62" s="1"/>
  <c r="BF237" i="62" s="1"/>
  <c r="DS237" i="62" s="1"/>
  <c r="CC237" i="62"/>
  <c r="BM237" i="62" s="1"/>
  <c r="BE237" i="62" s="1"/>
  <c r="CB237" i="62"/>
  <c r="BL237" i="62" s="1"/>
  <c r="BD237" i="62" s="1"/>
  <c r="BR237" i="62"/>
  <c r="BJ237" i="62" s="1"/>
  <c r="BQ237" i="62"/>
  <c r="BI237" i="62" s="1"/>
  <c r="BP237" i="62"/>
  <c r="BH237" i="62" s="1"/>
  <c r="BO237" i="62"/>
  <c r="CV237" i="62" s="1"/>
  <c r="BK237" i="62"/>
  <c r="BC237" i="62" s="1"/>
  <c r="FK236" i="62"/>
  <c r="FM236" i="62" s="1"/>
  <c r="FG236" i="62"/>
  <c r="FE236" i="62"/>
  <c r="FD236" i="62"/>
  <c r="FC236" i="62"/>
  <c r="FB236" i="62"/>
  <c r="FA236" i="62"/>
  <c r="ER236" i="62"/>
  <c r="EQ236" i="62"/>
  <c r="EP236" i="62"/>
  <c r="EO236" i="62"/>
  <c r="EN236" i="62"/>
  <c r="EE236" i="62"/>
  <c r="ED236" i="62"/>
  <c r="EC236" i="62"/>
  <c r="EB236" i="62"/>
  <c r="EA236" i="62"/>
  <c r="DZ236" i="62"/>
  <c r="DY236" i="62"/>
  <c r="DX236" i="62"/>
  <c r="CM236" i="62"/>
  <c r="CL236" i="62"/>
  <c r="CK236" i="62"/>
  <c r="CJ236" i="62"/>
  <c r="CD236" i="62"/>
  <c r="BN236" i="62" s="1"/>
  <c r="BF236" i="62" s="1"/>
  <c r="CC236" i="62"/>
  <c r="BM236" i="62" s="1"/>
  <c r="BE236" i="62" s="1"/>
  <c r="CB236" i="62"/>
  <c r="BL236" i="62" s="1"/>
  <c r="BD236" i="62" s="1"/>
  <c r="BR236" i="62"/>
  <c r="BJ236" i="62" s="1"/>
  <c r="BQ236" i="62"/>
  <c r="BI236" i="62" s="1"/>
  <c r="BP236" i="62"/>
  <c r="BH236" i="62" s="1"/>
  <c r="BO236" i="62"/>
  <c r="CV236" i="62" s="1"/>
  <c r="BK236" i="62"/>
  <c r="BC236" i="62" s="1"/>
  <c r="FK235" i="62"/>
  <c r="FM235" i="62" s="1"/>
  <c r="FG235" i="62"/>
  <c r="FE235" i="62"/>
  <c r="FD235" i="62"/>
  <c r="FC235" i="62"/>
  <c r="FB235" i="62"/>
  <c r="FA235" i="62"/>
  <c r="ER235" i="62"/>
  <c r="EQ235" i="62"/>
  <c r="EP235" i="62"/>
  <c r="EO235" i="62"/>
  <c r="EN235" i="62"/>
  <c r="EE235" i="62"/>
  <c r="ED235" i="62"/>
  <c r="EC235" i="62"/>
  <c r="EB235" i="62"/>
  <c r="EA235" i="62"/>
  <c r="DZ235" i="62"/>
  <c r="DY235" i="62"/>
  <c r="DX235" i="62"/>
  <c r="CM235" i="62"/>
  <c r="CL235" i="62"/>
  <c r="CK235" i="62"/>
  <c r="CJ235" i="62"/>
  <c r="CD235" i="62"/>
  <c r="BN235" i="62" s="1"/>
  <c r="BF235" i="62" s="1"/>
  <c r="CC235" i="62"/>
  <c r="BM235" i="62" s="1"/>
  <c r="BE235" i="62" s="1"/>
  <c r="CB235" i="62"/>
  <c r="BL235" i="62" s="1"/>
  <c r="BD235" i="62" s="1"/>
  <c r="BR235" i="62"/>
  <c r="BJ235" i="62" s="1"/>
  <c r="BQ235" i="62"/>
  <c r="BI235" i="62" s="1"/>
  <c r="BP235" i="62"/>
  <c r="BH235" i="62" s="1"/>
  <c r="BO235" i="62"/>
  <c r="CV235" i="62" s="1"/>
  <c r="BK235" i="62"/>
  <c r="BC235" i="62" s="1"/>
  <c r="FK234" i="62"/>
  <c r="FM234" i="62" s="1"/>
  <c r="FG234" i="62"/>
  <c r="FE234" i="62"/>
  <c r="FD234" i="62"/>
  <c r="FC234" i="62"/>
  <c r="FB234" i="62"/>
  <c r="FA234" i="62"/>
  <c r="ER234" i="62"/>
  <c r="EQ234" i="62"/>
  <c r="EP234" i="62"/>
  <c r="EO234" i="62"/>
  <c r="EN234" i="62"/>
  <c r="EE234" i="62"/>
  <c r="ED234" i="62"/>
  <c r="EC234" i="62"/>
  <c r="EB234" i="62"/>
  <c r="EA234" i="62"/>
  <c r="DZ234" i="62"/>
  <c r="DY234" i="62"/>
  <c r="DX234" i="62"/>
  <c r="CM234" i="62"/>
  <c r="CL234" i="62"/>
  <c r="CK234" i="62"/>
  <c r="CJ234" i="62"/>
  <c r="CD234" i="62"/>
  <c r="BN234" i="62" s="1"/>
  <c r="BF234" i="62" s="1"/>
  <c r="CC234" i="62"/>
  <c r="BM234" i="62" s="1"/>
  <c r="BE234" i="62" s="1"/>
  <c r="CB234" i="62"/>
  <c r="BL234" i="62" s="1"/>
  <c r="BD234" i="62" s="1"/>
  <c r="BR234" i="62"/>
  <c r="BJ234" i="62" s="1"/>
  <c r="BQ234" i="62"/>
  <c r="BI234" i="62" s="1"/>
  <c r="BP234" i="62"/>
  <c r="BH234" i="62" s="1"/>
  <c r="BO234" i="62"/>
  <c r="BG234" i="62" s="1"/>
  <c r="BK234" i="62"/>
  <c r="BC234" i="62" s="1"/>
  <c r="FK233" i="62"/>
  <c r="FM233" i="62" s="1"/>
  <c r="FG233" i="62"/>
  <c r="FE233" i="62"/>
  <c r="FD233" i="62"/>
  <c r="FC233" i="62"/>
  <c r="FB233" i="62"/>
  <c r="FA233" i="62"/>
  <c r="ER233" i="62"/>
  <c r="EQ233" i="62"/>
  <c r="EP233" i="62"/>
  <c r="EO233" i="62"/>
  <c r="EN233" i="62"/>
  <c r="EE233" i="62"/>
  <c r="ED233" i="62"/>
  <c r="EC233" i="62"/>
  <c r="EB233" i="62"/>
  <c r="EA233" i="62"/>
  <c r="DZ233" i="62"/>
  <c r="DY233" i="62"/>
  <c r="DX233" i="62"/>
  <c r="CM233" i="62"/>
  <c r="CL233" i="62"/>
  <c r="CK233" i="62"/>
  <c r="CJ233" i="62"/>
  <c r="CD233" i="62"/>
  <c r="BN233" i="62" s="1"/>
  <c r="BF233" i="62" s="1"/>
  <c r="CC233" i="62"/>
  <c r="BM233" i="62" s="1"/>
  <c r="BE233" i="62" s="1"/>
  <c r="CB233" i="62"/>
  <c r="BL233" i="62" s="1"/>
  <c r="BD233" i="62" s="1"/>
  <c r="BR233" i="62"/>
  <c r="BJ233" i="62" s="1"/>
  <c r="BQ233" i="62"/>
  <c r="BI233" i="62" s="1"/>
  <c r="BP233" i="62"/>
  <c r="BH233" i="62" s="1"/>
  <c r="BO233" i="62"/>
  <c r="CV233" i="62" s="1"/>
  <c r="BK233" i="62"/>
  <c r="BC233" i="62" s="1"/>
  <c r="FK232" i="62"/>
  <c r="FM232" i="62" s="1"/>
  <c r="FG232" i="62"/>
  <c r="FE232" i="62"/>
  <c r="FD232" i="62"/>
  <c r="FC232" i="62"/>
  <c r="FB232" i="62"/>
  <c r="FA232" i="62"/>
  <c r="ER232" i="62"/>
  <c r="EQ232" i="62"/>
  <c r="EP232" i="62"/>
  <c r="EO232" i="62"/>
  <c r="EN232" i="62"/>
  <c r="EE232" i="62"/>
  <c r="ED232" i="62"/>
  <c r="EC232" i="62"/>
  <c r="EB232" i="62"/>
  <c r="EA232" i="62"/>
  <c r="DZ232" i="62"/>
  <c r="DY232" i="62"/>
  <c r="DX232" i="62"/>
  <c r="CM232" i="62"/>
  <c r="CL232" i="62"/>
  <c r="CK232" i="62"/>
  <c r="CJ232" i="62"/>
  <c r="CD232" i="62"/>
  <c r="BN232" i="62" s="1"/>
  <c r="BF232" i="62" s="1"/>
  <c r="CC232" i="62"/>
  <c r="BM232" i="62" s="1"/>
  <c r="BE232" i="62" s="1"/>
  <c r="DR232" i="62" s="1"/>
  <c r="CB232" i="62"/>
  <c r="BL232" i="62" s="1"/>
  <c r="BD232" i="62" s="1"/>
  <c r="BR232" i="62"/>
  <c r="BJ232" i="62" s="1"/>
  <c r="BQ232" i="62"/>
  <c r="BI232" i="62" s="1"/>
  <c r="BP232" i="62"/>
  <c r="BH232" i="62" s="1"/>
  <c r="BO232" i="62"/>
  <c r="CV232" i="62" s="1"/>
  <c r="BK232" i="62"/>
  <c r="BC232" i="62" s="1"/>
  <c r="FK231" i="62"/>
  <c r="FM231" i="62" s="1"/>
  <c r="FG231" i="62"/>
  <c r="FE231" i="62"/>
  <c r="FD231" i="62"/>
  <c r="FC231" i="62"/>
  <c r="FB231" i="62"/>
  <c r="FA231" i="62"/>
  <c r="ER231" i="62"/>
  <c r="EQ231" i="62"/>
  <c r="EP231" i="62"/>
  <c r="EO231" i="62"/>
  <c r="EN231" i="62"/>
  <c r="EE231" i="62"/>
  <c r="ED231" i="62"/>
  <c r="EC231" i="62"/>
  <c r="EB231" i="62"/>
  <c r="EA231" i="62"/>
  <c r="DZ231" i="62"/>
  <c r="DY231" i="62"/>
  <c r="DX231" i="62"/>
  <c r="CM231" i="62"/>
  <c r="CL231" i="62"/>
  <c r="CK231" i="62"/>
  <c r="CJ231" i="62"/>
  <c r="CD231" i="62"/>
  <c r="BN231" i="62" s="1"/>
  <c r="BF231" i="62" s="1"/>
  <c r="CC231" i="62"/>
  <c r="BM231" i="62" s="1"/>
  <c r="BE231" i="62" s="1"/>
  <c r="CB231" i="62"/>
  <c r="BL231" i="62" s="1"/>
  <c r="BD231" i="62" s="1"/>
  <c r="BR231" i="62"/>
  <c r="BJ231" i="62" s="1"/>
  <c r="BQ231" i="62"/>
  <c r="BI231" i="62" s="1"/>
  <c r="BP231" i="62"/>
  <c r="BH231" i="62" s="1"/>
  <c r="BO231" i="62"/>
  <c r="CV231" i="62" s="1"/>
  <c r="BK231" i="62"/>
  <c r="BC231" i="62" s="1"/>
  <c r="FK230" i="62"/>
  <c r="FM230" i="62" s="1"/>
  <c r="FG230" i="62"/>
  <c r="FE230" i="62"/>
  <c r="FD230" i="62"/>
  <c r="FC230" i="62"/>
  <c r="FB230" i="62"/>
  <c r="FA230" i="62"/>
  <c r="ER230" i="62"/>
  <c r="EQ230" i="62"/>
  <c r="EP230" i="62"/>
  <c r="EO230" i="62"/>
  <c r="EN230" i="62"/>
  <c r="EE230" i="62"/>
  <c r="ED230" i="62"/>
  <c r="EC230" i="62"/>
  <c r="EB230" i="62"/>
  <c r="EA230" i="62"/>
  <c r="DZ230" i="62"/>
  <c r="DY230" i="62"/>
  <c r="DX230" i="62"/>
  <c r="CM230" i="62"/>
  <c r="CL230" i="62"/>
  <c r="CK230" i="62"/>
  <c r="CJ230" i="62"/>
  <c r="CD230" i="62"/>
  <c r="BN230" i="62" s="1"/>
  <c r="BF230" i="62" s="1"/>
  <c r="CC230" i="62"/>
  <c r="BM230" i="62" s="1"/>
  <c r="BE230" i="62" s="1"/>
  <c r="CB230" i="62"/>
  <c r="BL230" i="62" s="1"/>
  <c r="BD230" i="62" s="1"/>
  <c r="BR230" i="62"/>
  <c r="BJ230" i="62" s="1"/>
  <c r="BQ230" i="62"/>
  <c r="BI230" i="62" s="1"/>
  <c r="BP230" i="62"/>
  <c r="BH230" i="62" s="1"/>
  <c r="BO230" i="62"/>
  <c r="CV230" i="62" s="1"/>
  <c r="BK230" i="62"/>
  <c r="BC230" i="62" s="1"/>
  <c r="FK229" i="62"/>
  <c r="FM229" i="62" s="1"/>
  <c r="FG229" i="62"/>
  <c r="FE229" i="62"/>
  <c r="FD229" i="62"/>
  <c r="FC229" i="62"/>
  <c r="FB229" i="62"/>
  <c r="FA229" i="62"/>
  <c r="ER229" i="62"/>
  <c r="EQ229" i="62"/>
  <c r="EP229" i="62"/>
  <c r="EO229" i="62"/>
  <c r="EN229" i="62"/>
  <c r="EE229" i="62"/>
  <c r="ED229" i="62"/>
  <c r="EC229" i="62"/>
  <c r="EB229" i="62"/>
  <c r="EA229" i="62"/>
  <c r="DZ229" i="62"/>
  <c r="DY229" i="62"/>
  <c r="DX229" i="62"/>
  <c r="CM229" i="62"/>
  <c r="CL229" i="62"/>
  <c r="CK229" i="62"/>
  <c r="CJ229" i="62"/>
  <c r="CD229" i="62"/>
  <c r="BN229" i="62" s="1"/>
  <c r="BF229" i="62" s="1"/>
  <c r="CC229" i="62"/>
  <c r="BM229" i="62" s="1"/>
  <c r="BE229" i="62" s="1"/>
  <c r="CB229" i="62"/>
  <c r="BL229" i="62" s="1"/>
  <c r="BD229" i="62" s="1"/>
  <c r="BR229" i="62"/>
  <c r="BJ229" i="62" s="1"/>
  <c r="BQ229" i="62"/>
  <c r="BI229" i="62" s="1"/>
  <c r="BP229" i="62"/>
  <c r="BH229" i="62" s="1"/>
  <c r="BO229" i="62"/>
  <c r="BG229" i="62" s="1"/>
  <c r="BK229" i="62"/>
  <c r="BC229" i="62" s="1"/>
  <c r="FK228" i="62"/>
  <c r="FM228" i="62" s="1"/>
  <c r="FG228" i="62"/>
  <c r="FE228" i="62"/>
  <c r="FD228" i="62"/>
  <c r="FC228" i="62"/>
  <c r="FB228" i="62"/>
  <c r="FA228" i="62"/>
  <c r="ER228" i="62"/>
  <c r="EQ228" i="62"/>
  <c r="EP228" i="62"/>
  <c r="EO228" i="62"/>
  <c r="EN228" i="62"/>
  <c r="EE228" i="62"/>
  <c r="ED228" i="62"/>
  <c r="EC228" i="62"/>
  <c r="EB228" i="62"/>
  <c r="EA228" i="62"/>
  <c r="DZ228" i="62"/>
  <c r="DY228" i="62"/>
  <c r="DX228" i="62"/>
  <c r="CM228" i="62"/>
  <c r="CL228" i="62"/>
  <c r="CK228" i="62"/>
  <c r="CJ228" i="62"/>
  <c r="CD228" i="62"/>
  <c r="BN228" i="62" s="1"/>
  <c r="BF228" i="62" s="1"/>
  <c r="CC228" i="62"/>
  <c r="BM228" i="62" s="1"/>
  <c r="BE228" i="62" s="1"/>
  <c r="CB228" i="62"/>
  <c r="BL228" i="62" s="1"/>
  <c r="BD228" i="62" s="1"/>
  <c r="BR228" i="62"/>
  <c r="BJ228" i="62" s="1"/>
  <c r="BQ228" i="62"/>
  <c r="BI228" i="62" s="1"/>
  <c r="BP228" i="62"/>
  <c r="BH228" i="62" s="1"/>
  <c r="BO228" i="62"/>
  <c r="CV228" i="62" s="1"/>
  <c r="BK228" i="62"/>
  <c r="BC228" i="62" s="1"/>
  <c r="FK227" i="62"/>
  <c r="FM227" i="62" s="1"/>
  <c r="FG227" i="62"/>
  <c r="FE227" i="62"/>
  <c r="FD227" i="62"/>
  <c r="FC227" i="62"/>
  <c r="FB227" i="62"/>
  <c r="FA227" i="62"/>
  <c r="ER227" i="62"/>
  <c r="EQ227" i="62"/>
  <c r="EP227" i="62"/>
  <c r="EO227" i="62"/>
  <c r="EN227" i="62"/>
  <c r="EE227" i="62"/>
  <c r="ED227" i="62"/>
  <c r="EC227" i="62"/>
  <c r="EB227" i="62"/>
  <c r="EA227" i="62"/>
  <c r="DZ227" i="62"/>
  <c r="DY227" i="62"/>
  <c r="DX227" i="62"/>
  <c r="CM227" i="62"/>
  <c r="CL227" i="62"/>
  <c r="CK227" i="62"/>
  <c r="CJ227" i="62"/>
  <c r="CD227" i="62"/>
  <c r="BN227" i="62" s="1"/>
  <c r="BF227" i="62" s="1"/>
  <c r="CC227" i="62"/>
  <c r="BM227" i="62" s="1"/>
  <c r="BE227" i="62" s="1"/>
  <c r="CB227" i="62"/>
  <c r="BL227" i="62" s="1"/>
  <c r="BD227" i="62" s="1"/>
  <c r="DQ227" i="62" s="1"/>
  <c r="BR227" i="62"/>
  <c r="BJ227" i="62" s="1"/>
  <c r="BQ227" i="62"/>
  <c r="BI227" i="62" s="1"/>
  <c r="BP227" i="62"/>
  <c r="BH227" i="62" s="1"/>
  <c r="BO227" i="62"/>
  <c r="BG227" i="62" s="1"/>
  <c r="BK227" i="62"/>
  <c r="BC227" i="62" s="1"/>
  <c r="FK226" i="62"/>
  <c r="FM226" i="62" s="1"/>
  <c r="FG226" i="62"/>
  <c r="FE226" i="62"/>
  <c r="FD226" i="62"/>
  <c r="FC226" i="62"/>
  <c r="FB226" i="62"/>
  <c r="FA226" i="62"/>
  <c r="ER226" i="62"/>
  <c r="EQ226" i="62"/>
  <c r="EP226" i="62"/>
  <c r="EO226" i="62"/>
  <c r="EN226" i="62"/>
  <c r="EE226" i="62"/>
  <c r="ED226" i="62"/>
  <c r="EC226" i="62"/>
  <c r="EB226" i="62"/>
  <c r="EA226" i="62"/>
  <c r="DZ226" i="62"/>
  <c r="DY226" i="62"/>
  <c r="DX226" i="62"/>
  <c r="CM226" i="62"/>
  <c r="CL226" i="62"/>
  <c r="CK226" i="62"/>
  <c r="CJ226" i="62"/>
  <c r="CD226" i="62"/>
  <c r="BN226" i="62" s="1"/>
  <c r="BF226" i="62" s="1"/>
  <c r="CC226" i="62"/>
  <c r="BM226" i="62" s="1"/>
  <c r="BE226" i="62" s="1"/>
  <c r="CB226" i="62"/>
  <c r="BL226" i="62" s="1"/>
  <c r="BD226" i="62" s="1"/>
  <c r="BR226" i="62"/>
  <c r="BJ226" i="62" s="1"/>
  <c r="BQ226" i="62"/>
  <c r="BI226" i="62" s="1"/>
  <c r="BP226" i="62"/>
  <c r="BH226" i="62" s="1"/>
  <c r="BO226" i="62"/>
  <c r="BG226" i="62" s="1"/>
  <c r="BK226" i="62"/>
  <c r="BC226" i="62" s="1"/>
  <c r="FK225" i="62"/>
  <c r="FM225" i="62" s="1"/>
  <c r="FG225" i="62"/>
  <c r="FE225" i="62"/>
  <c r="FD225" i="62"/>
  <c r="FC225" i="62"/>
  <c r="FB225" i="62"/>
  <c r="FA225" i="62"/>
  <c r="ER225" i="62"/>
  <c r="EQ225" i="62"/>
  <c r="EP225" i="62"/>
  <c r="EO225" i="62"/>
  <c r="EN225" i="62"/>
  <c r="EE225" i="62"/>
  <c r="ED225" i="62"/>
  <c r="EC225" i="62"/>
  <c r="EB225" i="62"/>
  <c r="EA225" i="62"/>
  <c r="DZ225" i="62"/>
  <c r="DY225" i="62"/>
  <c r="DX225" i="62"/>
  <c r="CM225" i="62"/>
  <c r="CL225" i="62"/>
  <c r="CK225" i="62"/>
  <c r="CJ225" i="62"/>
  <c r="CD225" i="62"/>
  <c r="BN225" i="62" s="1"/>
  <c r="BF225" i="62" s="1"/>
  <c r="CC225" i="62"/>
  <c r="BM225" i="62" s="1"/>
  <c r="BE225" i="62" s="1"/>
  <c r="CB225" i="62"/>
  <c r="BL225" i="62" s="1"/>
  <c r="BD225" i="62" s="1"/>
  <c r="BR225" i="62"/>
  <c r="BJ225" i="62" s="1"/>
  <c r="BQ225" i="62"/>
  <c r="BI225" i="62" s="1"/>
  <c r="BP225" i="62"/>
  <c r="BH225" i="62" s="1"/>
  <c r="BO225" i="62"/>
  <c r="BG225" i="62" s="1"/>
  <c r="BK225" i="62"/>
  <c r="BC225" i="62" s="1"/>
  <c r="FK224" i="62"/>
  <c r="FM224" i="62" s="1"/>
  <c r="FG224" i="62"/>
  <c r="FE224" i="62"/>
  <c r="FD224" i="62"/>
  <c r="FC224" i="62"/>
  <c r="FB224" i="62"/>
  <c r="FA224" i="62"/>
  <c r="ER224" i="62"/>
  <c r="EQ224" i="62"/>
  <c r="EP224" i="62"/>
  <c r="EO224" i="62"/>
  <c r="EN224" i="62"/>
  <c r="EE224" i="62"/>
  <c r="ED224" i="62"/>
  <c r="EC224" i="62"/>
  <c r="EB224" i="62"/>
  <c r="EA224" i="62"/>
  <c r="DZ224" i="62"/>
  <c r="DY224" i="62"/>
  <c r="DX224" i="62"/>
  <c r="CM224" i="62"/>
  <c r="CL224" i="62"/>
  <c r="CK224" i="62"/>
  <c r="CJ224" i="62"/>
  <c r="CD224" i="62"/>
  <c r="BN224" i="62" s="1"/>
  <c r="BF224" i="62" s="1"/>
  <c r="CC224" i="62"/>
  <c r="BM224" i="62" s="1"/>
  <c r="BE224" i="62" s="1"/>
  <c r="CB224" i="62"/>
  <c r="BL224" i="62" s="1"/>
  <c r="BD224" i="62" s="1"/>
  <c r="DQ224" i="62" s="1"/>
  <c r="BR224" i="62"/>
  <c r="BJ224" i="62" s="1"/>
  <c r="BQ224" i="62"/>
  <c r="BI224" i="62" s="1"/>
  <c r="BP224" i="62"/>
  <c r="BH224" i="62" s="1"/>
  <c r="BO224" i="62"/>
  <c r="BG224" i="62" s="1"/>
  <c r="BK224" i="62"/>
  <c r="BC224" i="62" s="1"/>
  <c r="FK223" i="62"/>
  <c r="FM223" i="62" s="1"/>
  <c r="FG223" i="62"/>
  <c r="FE223" i="62"/>
  <c r="FD223" i="62"/>
  <c r="FC223" i="62"/>
  <c r="FB223" i="62"/>
  <c r="FA223" i="62"/>
  <c r="ER223" i="62"/>
  <c r="EQ223" i="62"/>
  <c r="EP223" i="62"/>
  <c r="EO223" i="62"/>
  <c r="EN223" i="62"/>
  <c r="EE223" i="62"/>
  <c r="ED223" i="62"/>
  <c r="EC223" i="62"/>
  <c r="EB223" i="62"/>
  <c r="EA223" i="62"/>
  <c r="DZ223" i="62"/>
  <c r="DY223" i="62"/>
  <c r="DX223" i="62"/>
  <c r="CM223" i="62"/>
  <c r="CL223" i="62"/>
  <c r="CK223" i="62"/>
  <c r="CJ223" i="62"/>
  <c r="CD223" i="62"/>
  <c r="BN223" i="62" s="1"/>
  <c r="BF223" i="62" s="1"/>
  <c r="CC223" i="62"/>
  <c r="BM223" i="62" s="1"/>
  <c r="BE223" i="62" s="1"/>
  <c r="CB223" i="62"/>
  <c r="BL223" i="62" s="1"/>
  <c r="BD223" i="62" s="1"/>
  <c r="BR223" i="62"/>
  <c r="BJ223" i="62" s="1"/>
  <c r="BQ223" i="62"/>
  <c r="BI223" i="62" s="1"/>
  <c r="BP223" i="62"/>
  <c r="BH223" i="62" s="1"/>
  <c r="BO223" i="62"/>
  <c r="BG223" i="62" s="1"/>
  <c r="BK223" i="62"/>
  <c r="BC223" i="62" s="1"/>
  <c r="DP223" i="62" s="1"/>
  <c r="FK222" i="62"/>
  <c r="FM222" i="62" s="1"/>
  <c r="FG222" i="62"/>
  <c r="FE222" i="62"/>
  <c r="FD222" i="62"/>
  <c r="FC222" i="62"/>
  <c r="FB222" i="62"/>
  <c r="FA222" i="62"/>
  <c r="ER222" i="62"/>
  <c r="EQ222" i="62"/>
  <c r="EP222" i="62"/>
  <c r="EO222" i="62"/>
  <c r="EN222" i="62"/>
  <c r="EE222" i="62"/>
  <c r="ED222" i="62"/>
  <c r="EC222" i="62"/>
  <c r="EB222" i="62"/>
  <c r="EA222" i="62"/>
  <c r="DZ222" i="62"/>
  <c r="DY222" i="62"/>
  <c r="DX222" i="62"/>
  <c r="CM222" i="62"/>
  <c r="CL222" i="62"/>
  <c r="CK222" i="62"/>
  <c r="CJ222" i="62"/>
  <c r="CD222" i="62"/>
  <c r="BN222" i="62" s="1"/>
  <c r="BF222" i="62" s="1"/>
  <c r="CC222" i="62"/>
  <c r="BM222" i="62" s="1"/>
  <c r="BE222" i="62" s="1"/>
  <c r="CB222" i="62"/>
  <c r="BL222" i="62" s="1"/>
  <c r="BD222" i="62" s="1"/>
  <c r="BR222" i="62"/>
  <c r="BJ222" i="62" s="1"/>
  <c r="BQ222" i="62"/>
  <c r="BI222" i="62" s="1"/>
  <c r="BP222" i="62"/>
  <c r="BH222" i="62" s="1"/>
  <c r="BO222" i="62"/>
  <c r="BK222" i="62"/>
  <c r="BC222" i="62" s="1"/>
  <c r="FK221" i="62"/>
  <c r="FM221" i="62" s="1"/>
  <c r="FG221" i="62"/>
  <c r="FE221" i="62"/>
  <c r="FD221" i="62"/>
  <c r="FC221" i="62"/>
  <c r="FB221" i="62"/>
  <c r="FA221" i="62"/>
  <c r="ER221" i="62"/>
  <c r="EQ221" i="62"/>
  <c r="EP221" i="62"/>
  <c r="EO221" i="62"/>
  <c r="EN221" i="62"/>
  <c r="EE221" i="62"/>
  <c r="ED221" i="62"/>
  <c r="EC221" i="62"/>
  <c r="EB221" i="62"/>
  <c r="EA221" i="62"/>
  <c r="DZ221" i="62"/>
  <c r="DY221" i="62"/>
  <c r="DX221" i="62"/>
  <c r="CM221" i="62"/>
  <c r="CL221" i="62"/>
  <c r="CK221" i="62"/>
  <c r="CJ221" i="62"/>
  <c r="CD221" i="62"/>
  <c r="BN221" i="62" s="1"/>
  <c r="BF221" i="62" s="1"/>
  <c r="CC221" i="62"/>
  <c r="BM221" i="62" s="1"/>
  <c r="BE221" i="62" s="1"/>
  <c r="CB221" i="62"/>
  <c r="BL221" i="62" s="1"/>
  <c r="BD221" i="62" s="1"/>
  <c r="BR221" i="62"/>
  <c r="BJ221" i="62" s="1"/>
  <c r="BQ221" i="62"/>
  <c r="BI221" i="62" s="1"/>
  <c r="BP221" i="62"/>
  <c r="BH221" i="62" s="1"/>
  <c r="BO221" i="62"/>
  <c r="BG221" i="62" s="1"/>
  <c r="BK221" i="62"/>
  <c r="BC221" i="62" s="1"/>
  <c r="FK220" i="62"/>
  <c r="FM220" i="62" s="1"/>
  <c r="FG220" i="62"/>
  <c r="FE220" i="62"/>
  <c r="FD220" i="62"/>
  <c r="FC220" i="62"/>
  <c r="FB220" i="62"/>
  <c r="FA220" i="62"/>
  <c r="ER220" i="62"/>
  <c r="EQ220" i="62"/>
  <c r="EP220" i="62"/>
  <c r="EO220" i="62"/>
  <c r="EN220" i="62"/>
  <c r="EE220" i="62"/>
  <c r="ED220" i="62"/>
  <c r="EC220" i="62"/>
  <c r="EB220" i="62"/>
  <c r="EA220" i="62"/>
  <c r="DZ220" i="62"/>
  <c r="DY220" i="62"/>
  <c r="DX220" i="62"/>
  <c r="CM220" i="62"/>
  <c r="CL220" i="62"/>
  <c r="CK220" i="62"/>
  <c r="CJ220" i="62"/>
  <c r="CD220" i="62"/>
  <c r="BN220" i="62" s="1"/>
  <c r="BF220" i="62" s="1"/>
  <c r="CC220" i="62"/>
  <c r="BM220" i="62" s="1"/>
  <c r="BE220" i="62" s="1"/>
  <c r="CB220" i="62"/>
  <c r="BL220" i="62" s="1"/>
  <c r="BD220" i="62" s="1"/>
  <c r="BR220" i="62"/>
  <c r="BJ220" i="62" s="1"/>
  <c r="BQ220" i="62"/>
  <c r="BI220" i="62" s="1"/>
  <c r="BP220" i="62"/>
  <c r="BH220" i="62" s="1"/>
  <c r="BO220" i="62"/>
  <c r="CV220" i="62" s="1"/>
  <c r="BK220" i="62"/>
  <c r="BC220" i="62" s="1"/>
  <c r="FK219" i="62"/>
  <c r="FM219" i="62" s="1"/>
  <c r="FG219" i="62"/>
  <c r="FE219" i="62"/>
  <c r="FD219" i="62"/>
  <c r="FC219" i="62"/>
  <c r="FB219" i="62"/>
  <c r="FA219" i="62"/>
  <c r="ER219" i="62"/>
  <c r="EQ219" i="62"/>
  <c r="EP219" i="62"/>
  <c r="EO219" i="62"/>
  <c r="EN219" i="62"/>
  <c r="EE219" i="62"/>
  <c r="ED219" i="62"/>
  <c r="EC219" i="62"/>
  <c r="EB219" i="62"/>
  <c r="EA219" i="62"/>
  <c r="DZ219" i="62"/>
  <c r="DY219" i="62"/>
  <c r="DX219" i="62"/>
  <c r="CM219" i="62"/>
  <c r="CL219" i="62"/>
  <c r="CK219" i="62"/>
  <c r="CJ219" i="62"/>
  <c r="CD219" i="62"/>
  <c r="BN219" i="62" s="1"/>
  <c r="BF219" i="62" s="1"/>
  <c r="CC219" i="62"/>
  <c r="BM219" i="62" s="1"/>
  <c r="BE219" i="62" s="1"/>
  <c r="CB219" i="62"/>
  <c r="BL219" i="62" s="1"/>
  <c r="BD219" i="62" s="1"/>
  <c r="BR219" i="62"/>
  <c r="BJ219" i="62" s="1"/>
  <c r="BQ219" i="62"/>
  <c r="BI219" i="62" s="1"/>
  <c r="BP219" i="62"/>
  <c r="BH219" i="62" s="1"/>
  <c r="BO219" i="62"/>
  <c r="BK219" i="62"/>
  <c r="BC219" i="62" s="1"/>
  <c r="FK218" i="62"/>
  <c r="FM218" i="62" s="1"/>
  <c r="FG218" i="62"/>
  <c r="FE218" i="62"/>
  <c r="FD218" i="62"/>
  <c r="FC218" i="62"/>
  <c r="FB218" i="62"/>
  <c r="FA218" i="62"/>
  <c r="ER218" i="62"/>
  <c r="EQ218" i="62"/>
  <c r="EP218" i="62"/>
  <c r="EO218" i="62"/>
  <c r="EN218" i="62"/>
  <c r="EE218" i="62"/>
  <c r="ED218" i="62"/>
  <c r="EC218" i="62"/>
  <c r="EB218" i="62"/>
  <c r="EA218" i="62"/>
  <c r="DZ218" i="62"/>
  <c r="DY218" i="62"/>
  <c r="DX218" i="62"/>
  <c r="CM218" i="62"/>
  <c r="CL218" i="62"/>
  <c r="CK218" i="62"/>
  <c r="CJ218" i="62"/>
  <c r="CD218" i="62"/>
  <c r="BN218" i="62" s="1"/>
  <c r="BF218" i="62" s="1"/>
  <c r="CC218" i="62"/>
  <c r="BM218" i="62" s="1"/>
  <c r="BE218" i="62" s="1"/>
  <c r="CB218" i="62"/>
  <c r="BL218" i="62" s="1"/>
  <c r="BD218" i="62" s="1"/>
  <c r="BR218" i="62"/>
  <c r="BJ218" i="62" s="1"/>
  <c r="BQ218" i="62"/>
  <c r="BI218" i="62" s="1"/>
  <c r="BP218" i="62"/>
  <c r="BH218" i="62" s="1"/>
  <c r="BO218" i="62"/>
  <c r="BG218" i="62" s="1"/>
  <c r="BK218" i="62"/>
  <c r="BC218" i="62" s="1"/>
  <c r="FK217" i="62"/>
  <c r="FM217" i="62" s="1"/>
  <c r="FG217" i="62"/>
  <c r="FE217" i="62"/>
  <c r="FD217" i="62"/>
  <c r="FC217" i="62"/>
  <c r="FB217" i="62"/>
  <c r="FA217" i="62"/>
  <c r="ER217" i="62"/>
  <c r="EQ217" i="62"/>
  <c r="EP217" i="62"/>
  <c r="EO217" i="62"/>
  <c r="EN217" i="62"/>
  <c r="EE217" i="62"/>
  <c r="ED217" i="62"/>
  <c r="EC217" i="62"/>
  <c r="EB217" i="62"/>
  <c r="EA217" i="62"/>
  <c r="DZ217" i="62"/>
  <c r="DY217" i="62"/>
  <c r="DX217" i="62"/>
  <c r="CM217" i="62"/>
  <c r="CL217" i="62"/>
  <c r="CK217" i="62"/>
  <c r="CJ217" i="62"/>
  <c r="CD217" i="62"/>
  <c r="BN217" i="62" s="1"/>
  <c r="BF217" i="62" s="1"/>
  <c r="CC217" i="62"/>
  <c r="BM217" i="62" s="1"/>
  <c r="BE217" i="62" s="1"/>
  <c r="CB217" i="62"/>
  <c r="BL217" i="62" s="1"/>
  <c r="BD217" i="62" s="1"/>
  <c r="BR217" i="62"/>
  <c r="BJ217" i="62" s="1"/>
  <c r="BQ217" i="62"/>
  <c r="BI217" i="62" s="1"/>
  <c r="BP217" i="62"/>
  <c r="BH217" i="62" s="1"/>
  <c r="BO217" i="62"/>
  <c r="BG217" i="62" s="1"/>
  <c r="BK217" i="62"/>
  <c r="BC217" i="62" s="1"/>
  <c r="FK216" i="62"/>
  <c r="FM216" i="62" s="1"/>
  <c r="FG216" i="62"/>
  <c r="FE216" i="62"/>
  <c r="FD216" i="62"/>
  <c r="FC216" i="62"/>
  <c r="FB216" i="62"/>
  <c r="FA216" i="62"/>
  <c r="ER216" i="62"/>
  <c r="EQ216" i="62"/>
  <c r="EP216" i="62"/>
  <c r="EO216" i="62"/>
  <c r="EN216" i="62"/>
  <c r="EE216" i="62"/>
  <c r="ED216" i="62"/>
  <c r="EC216" i="62"/>
  <c r="EB216" i="62"/>
  <c r="EA216" i="62"/>
  <c r="DZ216" i="62"/>
  <c r="DY216" i="62"/>
  <c r="DX216" i="62"/>
  <c r="CM216" i="62"/>
  <c r="CL216" i="62"/>
  <c r="CK216" i="62"/>
  <c r="CJ216" i="62"/>
  <c r="CD216" i="62"/>
  <c r="BN216" i="62" s="1"/>
  <c r="BF216" i="62" s="1"/>
  <c r="CC216" i="62"/>
  <c r="BM216" i="62" s="1"/>
  <c r="BE216" i="62" s="1"/>
  <c r="CB216" i="62"/>
  <c r="BL216" i="62" s="1"/>
  <c r="BD216" i="62" s="1"/>
  <c r="BR216" i="62"/>
  <c r="BJ216" i="62" s="1"/>
  <c r="BQ216" i="62"/>
  <c r="BI216" i="62" s="1"/>
  <c r="BP216" i="62"/>
  <c r="BH216" i="62" s="1"/>
  <c r="BO216" i="62"/>
  <c r="CV216" i="62" s="1"/>
  <c r="CN216" i="62" s="1"/>
  <c r="BK216" i="62"/>
  <c r="BC216" i="62" s="1"/>
  <c r="FK215" i="62"/>
  <c r="FM215" i="62" s="1"/>
  <c r="FG215" i="62"/>
  <c r="FE215" i="62"/>
  <c r="FD215" i="62"/>
  <c r="FC215" i="62"/>
  <c r="FB215" i="62"/>
  <c r="FA215" i="62"/>
  <c r="ER215" i="62"/>
  <c r="EQ215" i="62"/>
  <c r="EP215" i="62"/>
  <c r="EO215" i="62"/>
  <c r="EN215" i="62"/>
  <c r="EE215" i="62"/>
  <c r="ED215" i="62"/>
  <c r="EC215" i="62"/>
  <c r="EB215" i="62"/>
  <c r="EA215" i="62"/>
  <c r="DZ215" i="62"/>
  <c r="DY215" i="62"/>
  <c r="DX215" i="62"/>
  <c r="CM215" i="62"/>
  <c r="CL215" i="62"/>
  <c r="CK215" i="62"/>
  <c r="CJ215" i="62"/>
  <c r="CD215" i="62"/>
  <c r="BN215" i="62" s="1"/>
  <c r="BF215" i="62" s="1"/>
  <c r="CC215" i="62"/>
  <c r="BM215" i="62" s="1"/>
  <c r="BE215" i="62" s="1"/>
  <c r="CB215" i="62"/>
  <c r="BL215" i="62" s="1"/>
  <c r="BD215" i="62" s="1"/>
  <c r="BR215" i="62"/>
  <c r="BJ215" i="62" s="1"/>
  <c r="BQ215" i="62"/>
  <c r="BI215" i="62" s="1"/>
  <c r="BP215" i="62"/>
  <c r="BH215" i="62" s="1"/>
  <c r="BO215" i="62"/>
  <c r="CV215" i="62" s="1"/>
  <c r="BK215" i="62"/>
  <c r="BC215" i="62" s="1"/>
  <c r="FK214" i="62"/>
  <c r="FM214" i="62" s="1"/>
  <c r="FG214" i="62"/>
  <c r="FE214" i="62"/>
  <c r="FD214" i="62"/>
  <c r="FC214" i="62"/>
  <c r="FB214" i="62"/>
  <c r="FA214" i="62"/>
  <c r="ER214" i="62"/>
  <c r="EQ214" i="62"/>
  <c r="EP214" i="62"/>
  <c r="EO214" i="62"/>
  <c r="EN214" i="62"/>
  <c r="EE214" i="62"/>
  <c r="ED214" i="62"/>
  <c r="EC214" i="62"/>
  <c r="EB214" i="62"/>
  <c r="EA214" i="62"/>
  <c r="DZ214" i="62"/>
  <c r="DY214" i="62"/>
  <c r="DX214" i="62"/>
  <c r="CM214" i="62"/>
  <c r="CL214" i="62"/>
  <c r="CK214" i="62"/>
  <c r="CJ214" i="62"/>
  <c r="CD214" i="62"/>
  <c r="BN214" i="62" s="1"/>
  <c r="BF214" i="62" s="1"/>
  <c r="CC214" i="62"/>
  <c r="BM214" i="62" s="1"/>
  <c r="BE214" i="62" s="1"/>
  <c r="CB214" i="62"/>
  <c r="BL214" i="62" s="1"/>
  <c r="BD214" i="62" s="1"/>
  <c r="BR214" i="62"/>
  <c r="BJ214" i="62" s="1"/>
  <c r="BQ214" i="62"/>
  <c r="BI214" i="62" s="1"/>
  <c r="BP214" i="62"/>
  <c r="BH214" i="62" s="1"/>
  <c r="BO214" i="62"/>
  <c r="CV214" i="62" s="1"/>
  <c r="CN214" i="62" s="1"/>
  <c r="BK214" i="62"/>
  <c r="BC214" i="62" s="1"/>
  <c r="FK213" i="62"/>
  <c r="FM213" i="62" s="1"/>
  <c r="FG213" i="62"/>
  <c r="FE213" i="62"/>
  <c r="FD213" i="62"/>
  <c r="FC213" i="62"/>
  <c r="FB213" i="62"/>
  <c r="FA213" i="62"/>
  <c r="ER213" i="62"/>
  <c r="EQ213" i="62"/>
  <c r="EP213" i="62"/>
  <c r="EO213" i="62"/>
  <c r="EN213" i="62"/>
  <c r="EE213" i="62"/>
  <c r="ED213" i="62"/>
  <c r="EC213" i="62"/>
  <c r="EB213" i="62"/>
  <c r="EA213" i="62"/>
  <c r="DZ213" i="62"/>
  <c r="DY213" i="62"/>
  <c r="DX213" i="62"/>
  <c r="CM213" i="62"/>
  <c r="CL213" i="62"/>
  <c r="CK213" i="62"/>
  <c r="CJ213" i="62"/>
  <c r="CD213" i="62"/>
  <c r="BN213" i="62" s="1"/>
  <c r="BF213" i="62" s="1"/>
  <c r="CC213" i="62"/>
  <c r="BM213" i="62" s="1"/>
  <c r="BE213" i="62" s="1"/>
  <c r="CB213" i="62"/>
  <c r="BL213" i="62" s="1"/>
  <c r="BD213" i="62" s="1"/>
  <c r="BR213" i="62"/>
  <c r="BJ213" i="62" s="1"/>
  <c r="BQ213" i="62"/>
  <c r="BI213" i="62" s="1"/>
  <c r="BP213" i="62"/>
  <c r="BH213" i="62" s="1"/>
  <c r="BO213" i="62"/>
  <c r="CV213" i="62" s="1"/>
  <c r="CN213" i="62" s="1"/>
  <c r="BK213" i="62"/>
  <c r="BC213" i="62" s="1"/>
  <c r="FK212" i="62"/>
  <c r="FM212" i="62" s="1"/>
  <c r="FG212" i="62"/>
  <c r="FE212" i="62"/>
  <c r="FD212" i="62"/>
  <c r="FC212" i="62"/>
  <c r="FB212" i="62"/>
  <c r="FA212" i="62"/>
  <c r="ER212" i="62"/>
  <c r="EQ212" i="62"/>
  <c r="EP212" i="62"/>
  <c r="EO212" i="62"/>
  <c r="EN212" i="62"/>
  <c r="EE212" i="62"/>
  <c r="ED212" i="62"/>
  <c r="EC212" i="62"/>
  <c r="EB212" i="62"/>
  <c r="EA212" i="62"/>
  <c r="DZ212" i="62"/>
  <c r="DY212" i="62"/>
  <c r="DX212" i="62"/>
  <c r="CM212" i="62"/>
  <c r="CL212" i="62"/>
  <c r="CK212" i="62"/>
  <c r="CJ212" i="62"/>
  <c r="CD212" i="62"/>
  <c r="BN212" i="62" s="1"/>
  <c r="BF212" i="62" s="1"/>
  <c r="CC212" i="62"/>
  <c r="BM212" i="62" s="1"/>
  <c r="BE212" i="62" s="1"/>
  <c r="CB212" i="62"/>
  <c r="BL212" i="62" s="1"/>
  <c r="BD212" i="62" s="1"/>
  <c r="BR212" i="62"/>
  <c r="BJ212" i="62" s="1"/>
  <c r="BQ212" i="62"/>
  <c r="BI212" i="62" s="1"/>
  <c r="BP212" i="62"/>
  <c r="BH212" i="62" s="1"/>
  <c r="BO212" i="62"/>
  <c r="CV212" i="62" s="1"/>
  <c r="BK212" i="62"/>
  <c r="BC212" i="62" s="1"/>
  <c r="FK211" i="62"/>
  <c r="FM211" i="62" s="1"/>
  <c r="FG211" i="62"/>
  <c r="FE211" i="62"/>
  <c r="FD211" i="62"/>
  <c r="FC211" i="62"/>
  <c r="FB211" i="62"/>
  <c r="FA211" i="62"/>
  <c r="ER211" i="62"/>
  <c r="EQ211" i="62"/>
  <c r="EP211" i="62"/>
  <c r="EO211" i="62"/>
  <c r="EN211" i="62"/>
  <c r="EE211" i="62"/>
  <c r="ED211" i="62"/>
  <c r="EC211" i="62"/>
  <c r="EB211" i="62"/>
  <c r="EA211" i="62"/>
  <c r="DZ211" i="62"/>
  <c r="DY211" i="62"/>
  <c r="DX211" i="62"/>
  <c r="CM211" i="62"/>
  <c r="CL211" i="62"/>
  <c r="CK211" i="62"/>
  <c r="CJ211" i="62"/>
  <c r="CD211" i="62"/>
  <c r="BN211" i="62" s="1"/>
  <c r="BF211" i="62" s="1"/>
  <c r="CC211" i="62"/>
  <c r="BM211" i="62" s="1"/>
  <c r="BE211" i="62" s="1"/>
  <c r="CB211" i="62"/>
  <c r="BL211" i="62" s="1"/>
  <c r="BD211" i="62" s="1"/>
  <c r="BR211" i="62"/>
  <c r="BJ211" i="62" s="1"/>
  <c r="BQ211" i="62"/>
  <c r="BI211" i="62" s="1"/>
  <c r="BP211" i="62"/>
  <c r="BH211" i="62" s="1"/>
  <c r="BO211" i="62"/>
  <c r="CV211" i="62" s="1"/>
  <c r="CN211" i="62" s="1"/>
  <c r="BK211" i="62"/>
  <c r="BC211" i="62" s="1"/>
  <c r="FK210" i="62"/>
  <c r="FM210" i="62" s="1"/>
  <c r="FG210" i="62"/>
  <c r="FE210" i="62"/>
  <c r="FD210" i="62"/>
  <c r="FC210" i="62"/>
  <c r="FB210" i="62"/>
  <c r="FA210" i="62"/>
  <c r="ER210" i="62"/>
  <c r="EQ210" i="62"/>
  <c r="EP210" i="62"/>
  <c r="EO210" i="62"/>
  <c r="EN210" i="62"/>
  <c r="EE210" i="62"/>
  <c r="ED210" i="62"/>
  <c r="EC210" i="62"/>
  <c r="EB210" i="62"/>
  <c r="EA210" i="62"/>
  <c r="DZ210" i="62"/>
  <c r="DY210" i="62"/>
  <c r="DX210" i="62"/>
  <c r="CM210" i="62"/>
  <c r="CL210" i="62"/>
  <c r="CK210" i="62"/>
  <c r="CJ210" i="62"/>
  <c r="CD210" i="62"/>
  <c r="BN210" i="62" s="1"/>
  <c r="BF210" i="62" s="1"/>
  <c r="CC210" i="62"/>
  <c r="BM210" i="62" s="1"/>
  <c r="BE210" i="62" s="1"/>
  <c r="CB210" i="62"/>
  <c r="BL210" i="62" s="1"/>
  <c r="BD210" i="62" s="1"/>
  <c r="BR210" i="62"/>
  <c r="BJ210" i="62" s="1"/>
  <c r="BQ210" i="62"/>
  <c r="BI210" i="62" s="1"/>
  <c r="BP210" i="62"/>
  <c r="BH210" i="62" s="1"/>
  <c r="BO210" i="62"/>
  <c r="BG210" i="62" s="1"/>
  <c r="BK210" i="62"/>
  <c r="BC210" i="62" s="1"/>
  <c r="FK209" i="62"/>
  <c r="FM209" i="62" s="1"/>
  <c r="FG209" i="62"/>
  <c r="FE209" i="62"/>
  <c r="FD209" i="62"/>
  <c r="FC209" i="62"/>
  <c r="FB209" i="62"/>
  <c r="FA209" i="62"/>
  <c r="ER209" i="62"/>
  <c r="EQ209" i="62"/>
  <c r="EP209" i="62"/>
  <c r="EO209" i="62"/>
  <c r="EN209" i="62"/>
  <c r="EE209" i="62"/>
  <c r="ED209" i="62"/>
  <c r="EC209" i="62"/>
  <c r="EB209" i="62"/>
  <c r="EA209" i="62"/>
  <c r="DZ209" i="62"/>
  <c r="DY209" i="62"/>
  <c r="DX209" i="62"/>
  <c r="CM209" i="62"/>
  <c r="CL209" i="62"/>
  <c r="CK209" i="62"/>
  <c r="CJ209" i="62"/>
  <c r="CD209" i="62"/>
  <c r="CC209" i="62"/>
  <c r="BM209" i="62" s="1"/>
  <c r="CB209" i="62"/>
  <c r="BL209" i="62" s="1"/>
  <c r="BD209" i="62" s="1"/>
  <c r="BR209" i="62"/>
  <c r="BJ209" i="62" s="1"/>
  <c r="BQ209" i="62"/>
  <c r="BP209" i="62"/>
  <c r="BH209" i="62" s="1"/>
  <c r="BO209" i="62"/>
  <c r="BG209" i="62" s="1"/>
  <c r="BK209" i="62"/>
  <c r="BC209" i="62" s="1"/>
  <c r="FK208" i="62"/>
  <c r="FM208" i="62" s="1"/>
  <c r="FG208" i="62"/>
  <c r="FE208" i="62"/>
  <c r="FD208" i="62"/>
  <c r="FC208" i="62"/>
  <c r="FB208" i="62"/>
  <c r="FA208" i="62"/>
  <c r="ER208" i="62"/>
  <c r="EQ208" i="62"/>
  <c r="EP208" i="62"/>
  <c r="EO208" i="62"/>
  <c r="EN208" i="62"/>
  <c r="EE208" i="62"/>
  <c r="ED208" i="62"/>
  <c r="EC208" i="62"/>
  <c r="EB208" i="62"/>
  <c r="EA208" i="62"/>
  <c r="DZ208" i="62"/>
  <c r="DY208" i="62"/>
  <c r="DX208" i="62"/>
  <c r="CM208" i="62"/>
  <c r="CL208" i="62"/>
  <c r="CK208" i="62"/>
  <c r="CJ208" i="62"/>
  <c r="CD208" i="62"/>
  <c r="BN208" i="62" s="1"/>
  <c r="BF208" i="62" s="1"/>
  <c r="CC208" i="62"/>
  <c r="BM208" i="62" s="1"/>
  <c r="BE208" i="62" s="1"/>
  <c r="CB208" i="62"/>
  <c r="BL208" i="62" s="1"/>
  <c r="BD208" i="62" s="1"/>
  <c r="BR208" i="62"/>
  <c r="BJ208" i="62" s="1"/>
  <c r="BQ208" i="62"/>
  <c r="BI208" i="62" s="1"/>
  <c r="BP208" i="62"/>
  <c r="BH208" i="62" s="1"/>
  <c r="BO208" i="62"/>
  <c r="BG208" i="62" s="1"/>
  <c r="BK208" i="62"/>
  <c r="BC208" i="62" s="1"/>
  <c r="FK207" i="62"/>
  <c r="FM207" i="62" s="1"/>
  <c r="FG207" i="62"/>
  <c r="FE207" i="62"/>
  <c r="FD207" i="62"/>
  <c r="FC207" i="62"/>
  <c r="FB207" i="62"/>
  <c r="FA207" i="62"/>
  <c r="ER207" i="62"/>
  <c r="EQ207" i="62"/>
  <c r="EP207" i="62"/>
  <c r="EO207" i="62"/>
  <c r="EN207" i="62"/>
  <c r="EE207" i="62"/>
  <c r="ED207" i="62"/>
  <c r="EC207" i="62"/>
  <c r="EB207" i="62"/>
  <c r="EA207" i="62"/>
  <c r="DZ207" i="62"/>
  <c r="DY207" i="62"/>
  <c r="DX207" i="62"/>
  <c r="CM207" i="62"/>
  <c r="CL207" i="62"/>
  <c r="CK207" i="62"/>
  <c r="CJ207" i="62"/>
  <c r="CD207" i="62"/>
  <c r="BN207" i="62" s="1"/>
  <c r="BF207" i="62" s="1"/>
  <c r="CC207" i="62"/>
  <c r="BM207" i="62" s="1"/>
  <c r="BE207" i="62" s="1"/>
  <c r="CB207" i="62"/>
  <c r="BL207" i="62" s="1"/>
  <c r="BD207" i="62" s="1"/>
  <c r="BR207" i="62"/>
  <c r="BJ207" i="62" s="1"/>
  <c r="BQ207" i="62"/>
  <c r="BI207" i="62" s="1"/>
  <c r="BP207" i="62"/>
  <c r="BH207" i="62" s="1"/>
  <c r="BO207" i="62"/>
  <c r="BG207" i="62" s="1"/>
  <c r="BK207" i="62"/>
  <c r="BC207" i="62" s="1"/>
  <c r="FK206" i="62"/>
  <c r="FM206" i="62" s="1"/>
  <c r="FG206" i="62"/>
  <c r="FE206" i="62"/>
  <c r="FD206" i="62"/>
  <c r="FC206" i="62"/>
  <c r="FB206" i="62"/>
  <c r="FA206" i="62"/>
  <c r="ER206" i="62"/>
  <c r="EQ206" i="62"/>
  <c r="EP206" i="62"/>
  <c r="EO206" i="62"/>
  <c r="EN206" i="62"/>
  <c r="EE206" i="62"/>
  <c r="ED206" i="62"/>
  <c r="EC206" i="62"/>
  <c r="EB206" i="62"/>
  <c r="EA206" i="62"/>
  <c r="DZ206" i="62"/>
  <c r="DY206" i="62"/>
  <c r="DX206" i="62"/>
  <c r="CM206" i="62"/>
  <c r="CL206" i="62"/>
  <c r="CK206" i="62"/>
  <c r="CJ206" i="62"/>
  <c r="CD206" i="62"/>
  <c r="BN206" i="62" s="1"/>
  <c r="BF206" i="62" s="1"/>
  <c r="CC206" i="62"/>
  <c r="BM206" i="62" s="1"/>
  <c r="BE206" i="62" s="1"/>
  <c r="DR206" i="62" s="1"/>
  <c r="CB206" i="62"/>
  <c r="BL206" i="62" s="1"/>
  <c r="BD206" i="62" s="1"/>
  <c r="BR206" i="62"/>
  <c r="BJ206" i="62" s="1"/>
  <c r="BQ206" i="62"/>
  <c r="BI206" i="62" s="1"/>
  <c r="BP206" i="62"/>
  <c r="BH206" i="62" s="1"/>
  <c r="BO206" i="62"/>
  <c r="CV206" i="62" s="1"/>
  <c r="BK206" i="62"/>
  <c r="BC206" i="62" s="1"/>
  <c r="FK205" i="62"/>
  <c r="FM205" i="62" s="1"/>
  <c r="FG205" i="62"/>
  <c r="FE205" i="62"/>
  <c r="FD205" i="62"/>
  <c r="FC205" i="62"/>
  <c r="FB205" i="62"/>
  <c r="FA205" i="62"/>
  <c r="ER205" i="62"/>
  <c r="EQ205" i="62"/>
  <c r="EP205" i="62"/>
  <c r="EO205" i="62"/>
  <c r="EN205" i="62"/>
  <c r="EE205" i="62"/>
  <c r="ED205" i="62"/>
  <c r="EC205" i="62"/>
  <c r="EB205" i="62"/>
  <c r="EA205" i="62"/>
  <c r="DZ205" i="62"/>
  <c r="DY205" i="62"/>
  <c r="DX205" i="62"/>
  <c r="CM205" i="62"/>
  <c r="CL205" i="62"/>
  <c r="CK205" i="62"/>
  <c r="CJ205" i="62"/>
  <c r="CD205" i="62"/>
  <c r="BN205" i="62" s="1"/>
  <c r="BF205" i="62" s="1"/>
  <c r="CC205" i="62"/>
  <c r="BM205" i="62" s="1"/>
  <c r="BE205" i="62" s="1"/>
  <c r="CB205" i="62"/>
  <c r="BL205" i="62" s="1"/>
  <c r="BD205" i="62" s="1"/>
  <c r="BR205" i="62"/>
  <c r="BJ205" i="62" s="1"/>
  <c r="BQ205" i="62"/>
  <c r="BI205" i="62" s="1"/>
  <c r="BP205" i="62"/>
  <c r="BH205" i="62" s="1"/>
  <c r="BO205" i="62"/>
  <c r="BK205" i="62"/>
  <c r="BC205" i="62" s="1"/>
  <c r="FK204" i="62"/>
  <c r="FM204" i="62" s="1"/>
  <c r="FG204" i="62"/>
  <c r="FE204" i="62"/>
  <c r="FD204" i="62"/>
  <c r="FC204" i="62"/>
  <c r="FB204" i="62"/>
  <c r="FA204" i="62"/>
  <c r="ER204" i="62"/>
  <c r="EQ204" i="62"/>
  <c r="EP204" i="62"/>
  <c r="EO204" i="62"/>
  <c r="EN204" i="62"/>
  <c r="EE204" i="62"/>
  <c r="ED204" i="62"/>
  <c r="EC204" i="62"/>
  <c r="EB204" i="62"/>
  <c r="EA204" i="62"/>
  <c r="DZ204" i="62"/>
  <c r="DY204" i="62"/>
  <c r="DX204" i="62"/>
  <c r="CM204" i="62"/>
  <c r="CL204" i="62"/>
  <c r="CK204" i="62"/>
  <c r="CJ204" i="62"/>
  <c r="CD204" i="62"/>
  <c r="BN204" i="62" s="1"/>
  <c r="BF204" i="62" s="1"/>
  <c r="CC204" i="62"/>
  <c r="BM204" i="62" s="1"/>
  <c r="BE204" i="62" s="1"/>
  <c r="CB204" i="62"/>
  <c r="BL204" i="62" s="1"/>
  <c r="BD204" i="62" s="1"/>
  <c r="BR204" i="62"/>
  <c r="BJ204" i="62" s="1"/>
  <c r="BQ204" i="62"/>
  <c r="BI204" i="62" s="1"/>
  <c r="BP204" i="62"/>
  <c r="BH204" i="62" s="1"/>
  <c r="BO204" i="62"/>
  <c r="CV204" i="62" s="1"/>
  <c r="BK204" i="62"/>
  <c r="BC204" i="62" s="1"/>
  <c r="FK203" i="62"/>
  <c r="FM203" i="62" s="1"/>
  <c r="FG203" i="62"/>
  <c r="FE203" i="62"/>
  <c r="FD203" i="62"/>
  <c r="FC203" i="62"/>
  <c r="FB203" i="62"/>
  <c r="FA203" i="62"/>
  <c r="ER203" i="62"/>
  <c r="EQ203" i="62"/>
  <c r="EP203" i="62"/>
  <c r="EO203" i="62"/>
  <c r="EN203" i="62"/>
  <c r="EE203" i="62"/>
  <c r="ED203" i="62"/>
  <c r="EC203" i="62"/>
  <c r="EB203" i="62"/>
  <c r="EA203" i="62"/>
  <c r="DZ203" i="62"/>
  <c r="DY203" i="62"/>
  <c r="DX203" i="62"/>
  <c r="CM203" i="62"/>
  <c r="CL203" i="62"/>
  <c r="CK203" i="62"/>
  <c r="CJ203" i="62"/>
  <c r="CD203" i="62"/>
  <c r="BN203" i="62" s="1"/>
  <c r="BF203" i="62" s="1"/>
  <c r="CC203" i="62"/>
  <c r="BM203" i="62" s="1"/>
  <c r="BE203" i="62" s="1"/>
  <c r="CB203" i="62"/>
  <c r="BL203" i="62" s="1"/>
  <c r="BD203" i="62" s="1"/>
  <c r="BR203" i="62"/>
  <c r="BJ203" i="62" s="1"/>
  <c r="BQ203" i="62"/>
  <c r="BI203" i="62" s="1"/>
  <c r="BP203" i="62"/>
  <c r="BH203" i="62" s="1"/>
  <c r="BO203" i="62"/>
  <c r="BK203" i="62"/>
  <c r="BC203" i="62" s="1"/>
  <c r="FK202" i="62"/>
  <c r="FM202" i="62" s="1"/>
  <c r="FG202" i="62"/>
  <c r="FE202" i="62"/>
  <c r="FD202" i="62"/>
  <c r="FC202" i="62"/>
  <c r="FB202" i="62"/>
  <c r="FA202" i="62"/>
  <c r="ER202" i="62"/>
  <c r="EQ202" i="62"/>
  <c r="EP202" i="62"/>
  <c r="EO202" i="62"/>
  <c r="EN202" i="62"/>
  <c r="EE202" i="62"/>
  <c r="ED202" i="62"/>
  <c r="EC202" i="62"/>
  <c r="EB202" i="62"/>
  <c r="EA202" i="62"/>
  <c r="DZ202" i="62"/>
  <c r="DY202" i="62"/>
  <c r="DX202" i="62"/>
  <c r="CM202" i="62"/>
  <c r="CL202" i="62"/>
  <c r="CK202" i="62"/>
  <c r="CJ202" i="62"/>
  <c r="CD202" i="62"/>
  <c r="CC202" i="62"/>
  <c r="CB202" i="62"/>
  <c r="BL202" i="62" s="1"/>
  <c r="BR202" i="62"/>
  <c r="BJ202" i="62" s="1"/>
  <c r="BQ202" i="62"/>
  <c r="BI202" i="62" s="1"/>
  <c r="BP202" i="62"/>
  <c r="BH202" i="62" s="1"/>
  <c r="BO202" i="62"/>
  <c r="BK202" i="62"/>
  <c r="BC202" i="62" s="1"/>
  <c r="FK201" i="62"/>
  <c r="FM201" i="62" s="1"/>
  <c r="FG201" i="62"/>
  <c r="FE201" i="62"/>
  <c r="FD201" i="62"/>
  <c r="FC201" i="62"/>
  <c r="FB201" i="62"/>
  <c r="FA201" i="62"/>
  <c r="ER201" i="62"/>
  <c r="EQ201" i="62"/>
  <c r="EP201" i="62"/>
  <c r="EO201" i="62"/>
  <c r="EN201" i="62"/>
  <c r="EE201" i="62"/>
  <c r="ED201" i="62"/>
  <c r="EC201" i="62"/>
  <c r="EB201" i="62"/>
  <c r="EA201" i="62"/>
  <c r="DZ201" i="62"/>
  <c r="DY201" i="62"/>
  <c r="DX201" i="62"/>
  <c r="CM201" i="62"/>
  <c r="CL201" i="62"/>
  <c r="CK201" i="62"/>
  <c r="CJ201" i="62"/>
  <c r="CD201" i="62"/>
  <c r="BN201" i="62" s="1"/>
  <c r="BF201" i="62" s="1"/>
  <c r="CC201" i="62"/>
  <c r="BM201" i="62" s="1"/>
  <c r="BE201" i="62" s="1"/>
  <c r="CB201" i="62"/>
  <c r="BL201" i="62" s="1"/>
  <c r="BD201" i="62" s="1"/>
  <c r="BR201" i="62"/>
  <c r="BJ201" i="62" s="1"/>
  <c r="BQ201" i="62"/>
  <c r="BI201" i="62" s="1"/>
  <c r="BP201" i="62"/>
  <c r="BH201" i="62" s="1"/>
  <c r="BO201" i="62"/>
  <c r="CV201" i="62" s="1"/>
  <c r="BK201" i="62"/>
  <c r="BC201" i="62" s="1"/>
  <c r="FK200" i="62"/>
  <c r="FM200" i="62" s="1"/>
  <c r="FG200" i="62"/>
  <c r="FE200" i="62"/>
  <c r="FD200" i="62"/>
  <c r="FC200" i="62"/>
  <c r="FB200" i="62"/>
  <c r="FA200" i="62"/>
  <c r="ER200" i="62"/>
  <c r="EQ200" i="62"/>
  <c r="EP200" i="62"/>
  <c r="EO200" i="62"/>
  <c r="EN200" i="62"/>
  <c r="EE200" i="62"/>
  <c r="ED200" i="62"/>
  <c r="EC200" i="62"/>
  <c r="EB200" i="62"/>
  <c r="EA200" i="62"/>
  <c r="DZ200" i="62"/>
  <c r="DY200" i="62"/>
  <c r="DX200" i="62"/>
  <c r="CM200" i="62"/>
  <c r="CL200" i="62"/>
  <c r="CK200" i="62"/>
  <c r="CJ200" i="62"/>
  <c r="CD200" i="62"/>
  <c r="BN200" i="62" s="1"/>
  <c r="BF200" i="62" s="1"/>
  <c r="CC200" i="62"/>
  <c r="BM200" i="62" s="1"/>
  <c r="BE200" i="62" s="1"/>
  <c r="CB200" i="62"/>
  <c r="BL200" i="62" s="1"/>
  <c r="BD200" i="62" s="1"/>
  <c r="BR200" i="62"/>
  <c r="BJ200" i="62" s="1"/>
  <c r="BQ200" i="62"/>
  <c r="BI200" i="62" s="1"/>
  <c r="BP200" i="62"/>
  <c r="BH200" i="62" s="1"/>
  <c r="BO200" i="62"/>
  <c r="CV200" i="62" s="1"/>
  <c r="BK200" i="62"/>
  <c r="BC200" i="62" s="1"/>
  <c r="FK199" i="62"/>
  <c r="FM199" i="62" s="1"/>
  <c r="FG199" i="62"/>
  <c r="FE199" i="62"/>
  <c r="FD199" i="62"/>
  <c r="FC199" i="62"/>
  <c r="FB199" i="62"/>
  <c r="FA199" i="62"/>
  <c r="ER199" i="62"/>
  <c r="EQ199" i="62"/>
  <c r="EP199" i="62"/>
  <c r="EO199" i="62"/>
  <c r="EN199" i="62"/>
  <c r="EE199" i="62"/>
  <c r="ED199" i="62"/>
  <c r="EC199" i="62"/>
  <c r="EB199" i="62"/>
  <c r="EA199" i="62"/>
  <c r="DZ199" i="62"/>
  <c r="DY199" i="62"/>
  <c r="DX199" i="62"/>
  <c r="CM199" i="62"/>
  <c r="CL199" i="62"/>
  <c r="CK199" i="62"/>
  <c r="CJ199" i="62"/>
  <c r="CD199" i="62"/>
  <c r="BN199" i="62" s="1"/>
  <c r="BF199" i="62" s="1"/>
  <c r="CC199" i="62"/>
  <c r="BM199" i="62" s="1"/>
  <c r="BE199" i="62" s="1"/>
  <c r="CB199" i="62"/>
  <c r="BL199" i="62" s="1"/>
  <c r="BD199" i="62" s="1"/>
  <c r="BR199" i="62"/>
  <c r="BJ199" i="62" s="1"/>
  <c r="BQ199" i="62"/>
  <c r="BI199" i="62" s="1"/>
  <c r="BP199" i="62"/>
  <c r="BH199" i="62" s="1"/>
  <c r="BO199" i="62"/>
  <c r="CV199" i="62" s="1"/>
  <c r="CN199" i="62" s="1"/>
  <c r="BK199" i="62"/>
  <c r="BC199" i="62" s="1"/>
  <c r="FK198" i="62"/>
  <c r="FM198" i="62" s="1"/>
  <c r="FG198" i="62"/>
  <c r="FE198" i="62"/>
  <c r="FD198" i="62"/>
  <c r="FC198" i="62"/>
  <c r="FB198" i="62"/>
  <c r="FA198" i="62"/>
  <c r="ER198" i="62"/>
  <c r="EQ198" i="62"/>
  <c r="EP198" i="62"/>
  <c r="EO198" i="62"/>
  <c r="EN198" i="62"/>
  <c r="EE198" i="62"/>
  <c r="ED198" i="62"/>
  <c r="EC198" i="62"/>
  <c r="EB198" i="62"/>
  <c r="EA198" i="62"/>
  <c r="DZ198" i="62"/>
  <c r="DY198" i="62"/>
  <c r="DX198" i="62"/>
  <c r="CM198" i="62"/>
  <c r="CL198" i="62"/>
  <c r="CK198" i="62"/>
  <c r="CJ198" i="62"/>
  <c r="CD198" i="62"/>
  <c r="BN198" i="62" s="1"/>
  <c r="BF198" i="62" s="1"/>
  <c r="CC198" i="62"/>
  <c r="BM198" i="62" s="1"/>
  <c r="BE198" i="62" s="1"/>
  <c r="CB198" i="62"/>
  <c r="BL198" i="62" s="1"/>
  <c r="BD198" i="62" s="1"/>
  <c r="BR198" i="62"/>
  <c r="BJ198" i="62" s="1"/>
  <c r="BQ198" i="62"/>
  <c r="BI198" i="62" s="1"/>
  <c r="BP198" i="62"/>
  <c r="BH198" i="62" s="1"/>
  <c r="BO198" i="62"/>
  <c r="BG198" i="62" s="1"/>
  <c r="BK198" i="62"/>
  <c r="BC198" i="62" s="1"/>
  <c r="FK197" i="62"/>
  <c r="FM197" i="62" s="1"/>
  <c r="FG197" i="62"/>
  <c r="FE197" i="62"/>
  <c r="FD197" i="62"/>
  <c r="FC197" i="62"/>
  <c r="FB197" i="62"/>
  <c r="FA197" i="62"/>
  <c r="ER197" i="62"/>
  <c r="EQ197" i="62"/>
  <c r="EP197" i="62"/>
  <c r="EO197" i="62"/>
  <c r="EN197" i="62"/>
  <c r="EE197" i="62"/>
  <c r="ED197" i="62"/>
  <c r="EC197" i="62"/>
  <c r="EB197" i="62"/>
  <c r="EA197" i="62"/>
  <c r="DZ197" i="62"/>
  <c r="DY197" i="62"/>
  <c r="DX197" i="62"/>
  <c r="CM197" i="62"/>
  <c r="CL197" i="62"/>
  <c r="CK197" i="62"/>
  <c r="CJ197" i="62"/>
  <c r="CD197" i="62"/>
  <c r="BN197" i="62" s="1"/>
  <c r="BF197" i="62" s="1"/>
  <c r="CC197" i="62"/>
  <c r="BM197" i="62" s="1"/>
  <c r="BE197" i="62" s="1"/>
  <c r="CB197" i="62"/>
  <c r="BL197" i="62" s="1"/>
  <c r="BD197" i="62" s="1"/>
  <c r="BR197" i="62"/>
  <c r="BJ197" i="62" s="1"/>
  <c r="BQ197" i="62"/>
  <c r="BI197" i="62" s="1"/>
  <c r="BP197" i="62"/>
  <c r="BH197" i="62" s="1"/>
  <c r="BO197" i="62"/>
  <c r="CV197" i="62" s="1"/>
  <c r="BK197" i="62"/>
  <c r="BC197" i="62" s="1"/>
  <c r="FK196" i="62"/>
  <c r="FM196" i="62" s="1"/>
  <c r="FG196" i="62"/>
  <c r="FE196" i="62"/>
  <c r="FD196" i="62"/>
  <c r="FC196" i="62"/>
  <c r="FB196" i="62"/>
  <c r="FA196" i="62"/>
  <c r="ER196" i="62"/>
  <c r="EQ196" i="62"/>
  <c r="EP196" i="62"/>
  <c r="EO196" i="62"/>
  <c r="EN196" i="62"/>
  <c r="EE196" i="62"/>
  <c r="ED196" i="62"/>
  <c r="EC196" i="62"/>
  <c r="EB196" i="62"/>
  <c r="EA196" i="62"/>
  <c r="DZ196" i="62"/>
  <c r="DY196" i="62"/>
  <c r="DX196" i="62"/>
  <c r="CM196" i="62"/>
  <c r="CL196" i="62"/>
  <c r="CK196" i="62"/>
  <c r="CJ196" i="62"/>
  <c r="CD196" i="62"/>
  <c r="BN196" i="62" s="1"/>
  <c r="BF196" i="62" s="1"/>
  <c r="CC196" i="62"/>
  <c r="BM196" i="62" s="1"/>
  <c r="BE196" i="62" s="1"/>
  <c r="CB196" i="62"/>
  <c r="BL196" i="62" s="1"/>
  <c r="BD196" i="62" s="1"/>
  <c r="DQ196" i="62" s="1"/>
  <c r="BR196" i="62"/>
  <c r="BJ196" i="62" s="1"/>
  <c r="BQ196" i="62"/>
  <c r="BI196" i="62" s="1"/>
  <c r="BP196" i="62"/>
  <c r="BH196" i="62" s="1"/>
  <c r="BO196" i="62"/>
  <c r="CV196" i="62" s="1"/>
  <c r="BK196" i="62"/>
  <c r="BC196" i="62" s="1"/>
  <c r="FK195" i="62"/>
  <c r="FM195" i="62" s="1"/>
  <c r="FG195" i="62"/>
  <c r="FE195" i="62"/>
  <c r="FD195" i="62"/>
  <c r="FC195" i="62"/>
  <c r="FB195" i="62"/>
  <c r="FA195" i="62"/>
  <c r="ER195" i="62"/>
  <c r="EQ195" i="62"/>
  <c r="EP195" i="62"/>
  <c r="EO195" i="62"/>
  <c r="EN195" i="62"/>
  <c r="EE195" i="62"/>
  <c r="ED195" i="62"/>
  <c r="EC195" i="62"/>
  <c r="EB195" i="62"/>
  <c r="EA195" i="62"/>
  <c r="DZ195" i="62"/>
  <c r="DY195" i="62"/>
  <c r="DX195" i="62"/>
  <c r="CM195" i="62"/>
  <c r="CL195" i="62"/>
  <c r="CK195" i="62"/>
  <c r="CJ195" i="62"/>
  <c r="CD195" i="62"/>
  <c r="BN195" i="62" s="1"/>
  <c r="BF195" i="62" s="1"/>
  <c r="CC195" i="62"/>
  <c r="BM195" i="62" s="1"/>
  <c r="BE195" i="62" s="1"/>
  <c r="CB195" i="62"/>
  <c r="BL195" i="62" s="1"/>
  <c r="BD195" i="62" s="1"/>
  <c r="BR195" i="62"/>
  <c r="BJ195" i="62" s="1"/>
  <c r="BQ195" i="62"/>
  <c r="BI195" i="62" s="1"/>
  <c r="BP195" i="62"/>
  <c r="BH195" i="62" s="1"/>
  <c r="BO195" i="62"/>
  <c r="CV195" i="62" s="1"/>
  <c r="BK195" i="62"/>
  <c r="BC195" i="62" s="1"/>
  <c r="FK194" i="62"/>
  <c r="FM194" i="62" s="1"/>
  <c r="FG194" i="62"/>
  <c r="FE194" i="62"/>
  <c r="FD194" i="62"/>
  <c r="FC194" i="62"/>
  <c r="FB194" i="62"/>
  <c r="FA194" i="62"/>
  <c r="ER194" i="62"/>
  <c r="EQ194" i="62"/>
  <c r="EP194" i="62"/>
  <c r="EO194" i="62"/>
  <c r="EN194" i="62"/>
  <c r="EE194" i="62"/>
  <c r="ED194" i="62"/>
  <c r="EC194" i="62"/>
  <c r="EB194" i="62"/>
  <c r="EA194" i="62"/>
  <c r="DZ194" i="62"/>
  <c r="DY194" i="62"/>
  <c r="DX194" i="62"/>
  <c r="CM194" i="62"/>
  <c r="CL194" i="62"/>
  <c r="CK194" i="62"/>
  <c r="CJ194" i="62"/>
  <c r="CD194" i="62"/>
  <c r="BN194" i="62" s="1"/>
  <c r="BF194" i="62" s="1"/>
  <c r="CC194" i="62"/>
  <c r="BM194" i="62" s="1"/>
  <c r="BE194" i="62" s="1"/>
  <c r="CB194" i="62"/>
  <c r="BL194" i="62" s="1"/>
  <c r="BD194" i="62" s="1"/>
  <c r="BR194" i="62"/>
  <c r="BJ194" i="62" s="1"/>
  <c r="BQ194" i="62"/>
  <c r="BI194" i="62" s="1"/>
  <c r="BP194" i="62"/>
  <c r="BH194" i="62" s="1"/>
  <c r="BO194" i="62"/>
  <c r="CV194" i="62" s="1"/>
  <c r="BK194" i="62"/>
  <c r="BC194" i="62" s="1"/>
  <c r="FK193" i="62"/>
  <c r="FM193" i="62" s="1"/>
  <c r="FG193" i="62"/>
  <c r="FE193" i="62"/>
  <c r="FD193" i="62"/>
  <c r="FC193" i="62"/>
  <c r="FB193" i="62"/>
  <c r="FA193" i="62"/>
  <c r="ER193" i="62"/>
  <c r="EQ193" i="62"/>
  <c r="EP193" i="62"/>
  <c r="EO193" i="62"/>
  <c r="EN193" i="62"/>
  <c r="EE193" i="62"/>
  <c r="ED193" i="62"/>
  <c r="EC193" i="62"/>
  <c r="EB193" i="62"/>
  <c r="EA193" i="62"/>
  <c r="DZ193" i="62"/>
  <c r="DY193" i="62"/>
  <c r="DX193" i="62"/>
  <c r="CM193" i="62"/>
  <c r="CL193" i="62"/>
  <c r="CK193" i="62"/>
  <c r="CJ193" i="62"/>
  <c r="CD193" i="62"/>
  <c r="BN193" i="62" s="1"/>
  <c r="BF193" i="62" s="1"/>
  <c r="CC193" i="62"/>
  <c r="BM193" i="62" s="1"/>
  <c r="BE193" i="62" s="1"/>
  <c r="CB193" i="62"/>
  <c r="BL193" i="62" s="1"/>
  <c r="BD193" i="62" s="1"/>
  <c r="BR193" i="62"/>
  <c r="BJ193" i="62" s="1"/>
  <c r="BQ193" i="62"/>
  <c r="BI193" i="62" s="1"/>
  <c r="BP193" i="62"/>
  <c r="BH193" i="62" s="1"/>
  <c r="BO193" i="62"/>
  <c r="BG193" i="62" s="1"/>
  <c r="BK193" i="62"/>
  <c r="BC193" i="62" s="1"/>
  <c r="FK192" i="62"/>
  <c r="FM192" i="62" s="1"/>
  <c r="FG192" i="62"/>
  <c r="FE192" i="62"/>
  <c r="FD192" i="62"/>
  <c r="FC192" i="62"/>
  <c r="FB192" i="62"/>
  <c r="FA192" i="62"/>
  <c r="ER192" i="62"/>
  <c r="EQ192" i="62"/>
  <c r="EP192" i="62"/>
  <c r="EO192" i="62"/>
  <c r="EN192" i="62"/>
  <c r="EE192" i="62"/>
  <c r="ED192" i="62"/>
  <c r="EC192" i="62"/>
  <c r="EB192" i="62"/>
  <c r="EA192" i="62"/>
  <c r="DZ192" i="62"/>
  <c r="DY192" i="62"/>
  <c r="DX192" i="62"/>
  <c r="CM192" i="62"/>
  <c r="CL192" i="62"/>
  <c r="CK192" i="62"/>
  <c r="CJ192" i="62"/>
  <c r="CD192" i="62"/>
  <c r="BN192" i="62" s="1"/>
  <c r="BF192" i="62" s="1"/>
  <c r="CC192" i="62"/>
  <c r="BM192" i="62" s="1"/>
  <c r="BE192" i="62" s="1"/>
  <c r="CB192" i="62"/>
  <c r="BL192" i="62" s="1"/>
  <c r="BD192" i="62" s="1"/>
  <c r="BR192" i="62"/>
  <c r="BJ192" i="62" s="1"/>
  <c r="BQ192" i="62"/>
  <c r="BI192" i="62" s="1"/>
  <c r="BP192" i="62"/>
  <c r="BH192" i="62" s="1"/>
  <c r="BO192" i="62"/>
  <c r="CV192" i="62" s="1"/>
  <c r="CN192" i="62" s="1"/>
  <c r="BK192" i="62"/>
  <c r="BC192" i="62" s="1"/>
  <c r="FK191" i="62"/>
  <c r="FM191" i="62" s="1"/>
  <c r="FG191" i="62"/>
  <c r="FE191" i="62"/>
  <c r="FD191" i="62"/>
  <c r="FC191" i="62"/>
  <c r="FB191" i="62"/>
  <c r="FA191" i="62"/>
  <c r="ER191" i="62"/>
  <c r="EQ191" i="62"/>
  <c r="EP191" i="62"/>
  <c r="EO191" i="62"/>
  <c r="EN191" i="62"/>
  <c r="EE191" i="62"/>
  <c r="ED191" i="62"/>
  <c r="EC191" i="62"/>
  <c r="EB191" i="62"/>
  <c r="EA191" i="62"/>
  <c r="DZ191" i="62"/>
  <c r="DY191" i="62"/>
  <c r="DX191" i="62"/>
  <c r="CM191" i="62"/>
  <c r="CL191" i="62"/>
  <c r="CK191" i="62"/>
  <c r="CJ191" i="62"/>
  <c r="CD191" i="62"/>
  <c r="BN191" i="62" s="1"/>
  <c r="BF191" i="62" s="1"/>
  <c r="CC191" i="62"/>
  <c r="BM191" i="62" s="1"/>
  <c r="BE191" i="62" s="1"/>
  <c r="CB191" i="62"/>
  <c r="BL191" i="62" s="1"/>
  <c r="BD191" i="62" s="1"/>
  <c r="BR191" i="62"/>
  <c r="BJ191" i="62" s="1"/>
  <c r="BQ191" i="62"/>
  <c r="BI191" i="62" s="1"/>
  <c r="BP191" i="62"/>
  <c r="BH191" i="62" s="1"/>
  <c r="BO191" i="62"/>
  <c r="CV191" i="62" s="1"/>
  <c r="BK191" i="62"/>
  <c r="BC191" i="62" s="1"/>
  <c r="FK190" i="62"/>
  <c r="FM190" i="62" s="1"/>
  <c r="FG190" i="62"/>
  <c r="FE190" i="62"/>
  <c r="FD190" i="62"/>
  <c r="FC190" i="62"/>
  <c r="FB190" i="62"/>
  <c r="FA190" i="62"/>
  <c r="ER190" i="62"/>
  <c r="EQ190" i="62"/>
  <c r="EP190" i="62"/>
  <c r="EO190" i="62"/>
  <c r="EN190" i="62"/>
  <c r="EE190" i="62"/>
  <c r="ED190" i="62"/>
  <c r="EC190" i="62"/>
  <c r="EB190" i="62"/>
  <c r="EA190" i="62"/>
  <c r="DZ190" i="62"/>
  <c r="DY190" i="62"/>
  <c r="DX190" i="62"/>
  <c r="CM190" i="62"/>
  <c r="CL190" i="62"/>
  <c r="CK190" i="62"/>
  <c r="CJ190" i="62"/>
  <c r="CD190" i="62"/>
  <c r="BN190" i="62" s="1"/>
  <c r="BF190" i="62" s="1"/>
  <c r="CC190" i="62"/>
  <c r="BM190" i="62" s="1"/>
  <c r="BE190" i="62" s="1"/>
  <c r="CB190" i="62"/>
  <c r="BL190" i="62" s="1"/>
  <c r="BD190" i="62" s="1"/>
  <c r="BR190" i="62"/>
  <c r="BJ190" i="62" s="1"/>
  <c r="BQ190" i="62"/>
  <c r="BI190" i="62" s="1"/>
  <c r="BP190" i="62"/>
  <c r="BH190" i="62" s="1"/>
  <c r="BO190" i="62"/>
  <c r="BG190" i="62" s="1"/>
  <c r="BK190" i="62"/>
  <c r="BC190" i="62" s="1"/>
  <c r="FK189" i="62"/>
  <c r="FM189" i="62" s="1"/>
  <c r="FG189" i="62"/>
  <c r="FE189" i="62"/>
  <c r="FD189" i="62"/>
  <c r="FC189" i="62"/>
  <c r="FB189" i="62"/>
  <c r="FA189" i="62"/>
  <c r="ER189" i="62"/>
  <c r="EQ189" i="62"/>
  <c r="EP189" i="62"/>
  <c r="EO189" i="62"/>
  <c r="EN189" i="62"/>
  <c r="EE189" i="62"/>
  <c r="ED189" i="62"/>
  <c r="EC189" i="62"/>
  <c r="EB189" i="62"/>
  <c r="EA189" i="62"/>
  <c r="DZ189" i="62"/>
  <c r="DY189" i="62"/>
  <c r="DX189" i="62"/>
  <c r="CM189" i="62"/>
  <c r="CL189" i="62"/>
  <c r="CK189" i="62"/>
  <c r="CJ189" i="62"/>
  <c r="CD189" i="62"/>
  <c r="BN189" i="62" s="1"/>
  <c r="BF189" i="62" s="1"/>
  <c r="CC189" i="62"/>
  <c r="BM189" i="62" s="1"/>
  <c r="BE189" i="62" s="1"/>
  <c r="CB189" i="62"/>
  <c r="BL189" i="62" s="1"/>
  <c r="BD189" i="62" s="1"/>
  <c r="BR189" i="62"/>
  <c r="BJ189" i="62" s="1"/>
  <c r="BQ189" i="62"/>
  <c r="BI189" i="62" s="1"/>
  <c r="BP189" i="62"/>
  <c r="BH189" i="62" s="1"/>
  <c r="BO189" i="62"/>
  <c r="CV189" i="62" s="1"/>
  <c r="BK189" i="62"/>
  <c r="BC189" i="62" s="1"/>
  <c r="FK188" i="62"/>
  <c r="FM188" i="62" s="1"/>
  <c r="FG188" i="62"/>
  <c r="FE188" i="62"/>
  <c r="FD188" i="62"/>
  <c r="FC188" i="62"/>
  <c r="FB188" i="62"/>
  <c r="FA188" i="62"/>
  <c r="ER188" i="62"/>
  <c r="EQ188" i="62"/>
  <c r="EP188" i="62"/>
  <c r="EO188" i="62"/>
  <c r="EN188" i="62"/>
  <c r="EE188" i="62"/>
  <c r="ED188" i="62"/>
  <c r="EC188" i="62"/>
  <c r="EB188" i="62"/>
  <c r="EA188" i="62"/>
  <c r="DZ188" i="62"/>
  <c r="DY188" i="62"/>
  <c r="DX188" i="62"/>
  <c r="CM188" i="62"/>
  <c r="CL188" i="62"/>
  <c r="CK188" i="62"/>
  <c r="CJ188" i="62"/>
  <c r="CD188" i="62"/>
  <c r="BN188" i="62" s="1"/>
  <c r="BF188" i="62" s="1"/>
  <c r="CC188" i="62"/>
  <c r="BM188" i="62" s="1"/>
  <c r="BE188" i="62" s="1"/>
  <c r="CB188" i="62"/>
  <c r="BL188" i="62" s="1"/>
  <c r="BD188" i="62" s="1"/>
  <c r="BR188" i="62"/>
  <c r="BJ188" i="62" s="1"/>
  <c r="BQ188" i="62"/>
  <c r="BI188" i="62" s="1"/>
  <c r="BP188" i="62"/>
  <c r="BH188" i="62" s="1"/>
  <c r="BO188" i="62"/>
  <c r="BG188" i="62" s="1"/>
  <c r="BK188" i="62"/>
  <c r="BC188" i="62" s="1"/>
  <c r="FK187" i="62"/>
  <c r="FM187" i="62" s="1"/>
  <c r="FG187" i="62"/>
  <c r="FE187" i="62"/>
  <c r="FD187" i="62"/>
  <c r="FC187" i="62"/>
  <c r="FB187" i="62"/>
  <c r="FA187" i="62"/>
  <c r="ER187" i="62"/>
  <c r="EQ187" i="62"/>
  <c r="EP187" i="62"/>
  <c r="EO187" i="62"/>
  <c r="EN187" i="62"/>
  <c r="EE187" i="62"/>
  <c r="ED187" i="62"/>
  <c r="EC187" i="62"/>
  <c r="EB187" i="62"/>
  <c r="EA187" i="62"/>
  <c r="DZ187" i="62"/>
  <c r="DY187" i="62"/>
  <c r="DX187" i="62"/>
  <c r="CM187" i="62"/>
  <c r="CL187" i="62"/>
  <c r="CK187" i="62"/>
  <c r="CJ187" i="62"/>
  <c r="CD187" i="62"/>
  <c r="BN187" i="62" s="1"/>
  <c r="BF187" i="62" s="1"/>
  <c r="CC187" i="62"/>
  <c r="BM187" i="62" s="1"/>
  <c r="BE187" i="62" s="1"/>
  <c r="CB187" i="62"/>
  <c r="BL187" i="62" s="1"/>
  <c r="BD187" i="62" s="1"/>
  <c r="BR187" i="62"/>
  <c r="BJ187" i="62" s="1"/>
  <c r="BQ187" i="62"/>
  <c r="BI187" i="62" s="1"/>
  <c r="BP187" i="62"/>
  <c r="BH187" i="62" s="1"/>
  <c r="BO187" i="62"/>
  <c r="BG187" i="62" s="1"/>
  <c r="BK187" i="62"/>
  <c r="BC187" i="62" s="1"/>
  <c r="FK186" i="62"/>
  <c r="FM186" i="62" s="1"/>
  <c r="FG186" i="62"/>
  <c r="FE186" i="62"/>
  <c r="FD186" i="62"/>
  <c r="FC186" i="62"/>
  <c r="FB186" i="62"/>
  <c r="FA186" i="62"/>
  <c r="ER186" i="62"/>
  <c r="EQ186" i="62"/>
  <c r="EP186" i="62"/>
  <c r="EO186" i="62"/>
  <c r="EN186" i="62"/>
  <c r="EE186" i="62"/>
  <c r="ED186" i="62"/>
  <c r="EC186" i="62"/>
  <c r="EB186" i="62"/>
  <c r="EA186" i="62"/>
  <c r="DZ186" i="62"/>
  <c r="DY186" i="62"/>
  <c r="DX186" i="62"/>
  <c r="CM186" i="62"/>
  <c r="CL186" i="62"/>
  <c r="CK186" i="62"/>
  <c r="CJ186" i="62"/>
  <c r="CD186" i="62"/>
  <c r="BN186" i="62" s="1"/>
  <c r="BF186" i="62" s="1"/>
  <c r="CC186" i="62"/>
  <c r="BM186" i="62" s="1"/>
  <c r="BE186" i="62" s="1"/>
  <c r="CB186" i="62"/>
  <c r="BL186" i="62" s="1"/>
  <c r="BD186" i="62" s="1"/>
  <c r="BR186" i="62"/>
  <c r="BJ186" i="62" s="1"/>
  <c r="BQ186" i="62"/>
  <c r="BI186" i="62" s="1"/>
  <c r="BP186" i="62"/>
  <c r="BH186" i="62" s="1"/>
  <c r="BO186" i="62"/>
  <c r="BK186" i="62"/>
  <c r="BC186" i="62" s="1"/>
  <c r="FK185" i="62"/>
  <c r="FM185" i="62" s="1"/>
  <c r="FG185" i="62"/>
  <c r="FE185" i="62"/>
  <c r="FD185" i="62"/>
  <c r="FC185" i="62"/>
  <c r="FB185" i="62"/>
  <c r="FA185" i="62"/>
  <c r="ER185" i="62"/>
  <c r="EQ185" i="62"/>
  <c r="EP185" i="62"/>
  <c r="EO185" i="62"/>
  <c r="EN185" i="62"/>
  <c r="EE185" i="62"/>
  <c r="ED185" i="62"/>
  <c r="EC185" i="62"/>
  <c r="EB185" i="62"/>
  <c r="EA185" i="62"/>
  <c r="DZ185" i="62"/>
  <c r="DY185" i="62"/>
  <c r="DX185" i="62"/>
  <c r="CM185" i="62"/>
  <c r="CL185" i="62"/>
  <c r="CK185" i="62"/>
  <c r="CJ185" i="62"/>
  <c r="CD185" i="62"/>
  <c r="BN185" i="62" s="1"/>
  <c r="BF185" i="62" s="1"/>
  <c r="CC185" i="62"/>
  <c r="BM185" i="62" s="1"/>
  <c r="BE185" i="62" s="1"/>
  <c r="CB185" i="62"/>
  <c r="BL185" i="62" s="1"/>
  <c r="BD185" i="62" s="1"/>
  <c r="BR185" i="62"/>
  <c r="BJ185" i="62" s="1"/>
  <c r="BQ185" i="62"/>
  <c r="BI185" i="62" s="1"/>
  <c r="BP185" i="62"/>
  <c r="BH185" i="62" s="1"/>
  <c r="BO185" i="62"/>
  <c r="BG185" i="62" s="1"/>
  <c r="BK185" i="62"/>
  <c r="BC185" i="62" s="1"/>
  <c r="FK184" i="62"/>
  <c r="FM184" i="62" s="1"/>
  <c r="FG184" i="62"/>
  <c r="FE184" i="62"/>
  <c r="FD184" i="62"/>
  <c r="FC184" i="62"/>
  <c r="FB184" i="62"/>
  <c r="FA184" i="62"/>
  <c r="ER184" i="62"/>
  <c r="EQ184" i="62"/>
  <c r="EP184" i="62"/>
  <c r="EO184" i="62"/>
  <c r="EN184" i="62"/>
  <c r="EE184" i="62"/>
  <c r="ED184" i="62"/>
  <c r="EC184" i="62"/>
  <c r="EB184" i="62"/>
  <c r="EA184" i="62"/>
  <c r="DZ184" i="62"/>
  <c r="DY184" i="62"/>
  <c r="DX184" i="62"/>
  <c r="CM184" i="62"/>
  <c r="CL184" i="62"/>
  <c r="CK184" i="62"/>
  <c r="CJ184" i="62"/>
  <c r="CD184" i="62"/>
  <c r="BN184" i="62" s="1"/>
  <c r="BF184" i="62" s="1"/>
  <c r="CC184" i="62"/>
  <c r="BM184" i="62" s="1"/>
  <c r="BE184" i="62" s="1"/>
  <c r="CB184" i="62"/>
  <c r="BL184" i="62" s="1"/>
  <c r="BD184" i="62" s="1"/>
  <c r="BR184" i="62"/>
  <c r="BJ184" i="62" s="1"/>
  <c r="BQ184" i="62"/>
  <c r="BI184" i="62" s="1"/>
  <c r="BP184" i="62"/>
  <c r="BH184" i="62" s="1"/>
  <c r="BO184" i="62"/>
  <c r="BK184" i="62"/>
  <c r="BC184" i="62" s="1"/>
  <c r="FK183" i="62"/>
  <c r="FM183" i="62" s="1"/>
  <c r="FG183" i="62"/>
  <c r="FE183" i="62"/>
  <c r="FD183" i="62"/>
  <c r="FC183" i="62"/>
  <c r="FB183" i="62"/>
  <c r="FA183" i="62"/>
  <c r="ER183" i="62"/>
  <c r="EQ183" i="62"/>
  <c r="EP183" i="62"/>
  <c r="EO183" i="62"/>
  <c r="EN183" i="62"/>
  <c r="EE183" i="62"/>
  <c r="ED183" i="62"/>
  <c r="EC183" i="62"/>
  <c r="EB183" i="62"/>
  <c r="EA183" i="62"/>
  <c r="DZ183" i="62"/>
  <c r="DY183" i="62"/>
  <c r="DX183" i="62"/>
  <c r="CM183" i="62"/>
  <c r="CL183" i="62"/>
  <c r="CK183" i="62"/>
  <c r="CJ183" i="62"/>
  <c r="CD183" i="62"/>
  <c r="BN183" i="62" s="1"/>
  <c r="BF183" i="62" s="1"/>
  <c r="CC183" i="62"/>
  <c r="BM183" i="62" s="1"/>
  <c r="BE183" i="62" s="1"/>
  <c r="CB183" i="62"/>
  <c r="BL183" i="62" s="1"/>
  <c r="BD183" i="62" s="1"/>
  <c r="BR183" i="62"/>
  <c r="BJ183" i="62" s="1"/>
  <c r="BQ183" i="62"/>
  <c r="BI183" i="62" s="1"/>
  <c r="BP183" i="62"/>
  <c r="BH183" i="62" s="1"/>
  <c r="BO183" i="62"/>
  <c r="BK183" i="62"/>
  <c r="BC183" i="62" s="1"/>
  <c r="FK182" i="62"/>
  <c r="FM182" i="62" s="1"/>
  <c r="FG182" i="62"/>
  <c r="FE182" i="62"/>
  <c r="FD182" i="62"/>
  <c r="FC182" i="62"/>
  <c r="FB182" i="62"/>
  <c r="FA182" i="62"/>
  <c r="ER182" i="62"/>
  <c r="EQ182" i="62"/>
  <c r="EP182" i="62"/>
  <c r="EO182" i="62"/>
  <c r="EN182" i="62"/>
  <c r="EE182" i="62"/>
  <c r="ED182" i="62"/>
  <c r="EC182" i="62"/>
  <c r="EB182" i="62"/>
  <c r="EA182" i="62"/>
  <c r="DZ182" i="62"/>
  <c r="DY182" i="62"/>
  <c r="DX182" i="62"/>
  <c r="CM182" i="62"/>
  <c r="CL182" i="62"/>
  <c r="CK182" i="62"/>
  <c r="CJ182" i="62"/>
  <c r="CD182" i="62"/>
  <c r="BN182" i="62" s="1"/>
  <c r="BF182" i="62" s="1"/>
  <c r="CC182" i="62"/>
  <c r="BM182" i="62" s="1"/>
  <c r="BE182" i="62" s="1"/>
  <c r="CB182" i="62"/>
  <c r="BL182" i="62" s="1"/>
  <c r="BD182" i="62" s="1"/>
  <c r="BR182" i="62"/>
  <c r="BJ182" i="62" s="1"/>
  <c r="BQ182" i="62"/>
  <c r="BI182" i="62" s="1"/>
  <c r="BP182" i="62"/>
  <c r="BH182" i="62" s="1"/>
  <c r="BO182" i="62"/>
  <c r="CV182" i="62" s="1"/>
  <c r="BK182" i="62"/>
  <c r="BC182" i="62" s="1"/>
  <c r="FK181" i="62"/>
  <c r="FM181" i="62" s="1"/>
  <c r="FG181" i="62"/>
  <c r="FE181" i="62"/>
  <c r="FD181" i="62"/>
  <c r="FC181" i="62"/>
  <c r="FB181" i="62"/>
  <c r="FA181" i="62"/>
  <c r="ER181" i="62"/>
  <c r="EQ181" i="62"/>
  <c r="EP181" i="62"/>
  <c r="EO181" i="62"/>
  <c r="EN181" i="62"/>
  <c r="EE181" i="62"/>
  <c r="ED181" i="62"/>
  <c r="EC181" i="62"/>
  <c r="EB181" i="62"/>
  <c r="EA181" i="62"/>
  <c r="DZ181" i="62"/>
  <c r="DY181" i="62"/>
  <c r="DX181" i="62"/>
  <c r="CM181" i="62"/>
  <c r="CL181" i="62"/>
  <c r="CK181" i="62"/>
  <c r="CJ181" i="62"/>
  <c r="CD181" i="62"/>
  <c r="BN181" i="62" s="1"/>
  <c r="BF181" i="62" s="1"/>
  <c r="CC181" i="62"/>
  <c r="BM181" i="62" s="1"/>
  <c r="BE181" i="62" s="1"/>
  <c r="CB181" i="62"/>
  <c r="BL181" i="62" s="1"/>
  <c r="BD181" i="62" s="1"/>
  <c r="BR181" i="62"/>
  <c r="BJ181" i="62" s="1"/>
  <c r="BQ181" i="62"/>
  <c r="BI181" i="62" s="1"/>
  <c r="BP181" i="62"/>
  <c r="BH181" i="62" s="1"/>
  <c r="BO181" i="62"/>
  <c r="BG181" i="62" s="1"/>
  <c r="BK181" i="62"/>
  <c r="BC181" i="62" s="1"/>
  <c r="FK180" i="62"/>
  <c r="FM180" i="62" s="1"/>
  <c r="FG180" i="62"/>
  <c r="FE180" i="62"/>
  <c r="FD180" i="62"/>
  <c r="FC180" i="62"/>
  <c r="FB180" i="62"/>
  <c r="FA180" i="62"/>
  <c r="ER180" i="62"/>
  <c r="EQ180" i="62"/>
  <c r="EP180" i="62"/>
  <c r="EO180" i="62"/>
  <c r="EN180" i="62"/>
  <c r="EE180" i="62"/>
  <c r="ED180" i="62"/>
  <c r="EC180" i="62"/>
  <c r="EB180" i="62"/>
  <c r="EA180" i="62"/>
  <c r="DZ180" i="62"/>
  <c r="DY180" i="62"/>
  <c r="DX180" i="62"/>
  <c r="CM180" i="62"/>
  <c r="CL180" i="62"/>
  <c r="CK180" i="62"/>
  <c r="CJ180" i="62"/>
  <c r="CD180" i="62"/>
  <c r="BN180" i="62" s="1"/>
  <c r="BF180" i="62" s="1"/>
  <c r="CC180" i="62"/>
  <c r="BM180" i="62" s="1"/>
  <c r="BE180" i="62" s="1"/>
  <c r="CB180" i="62"/>
  <c r="BL180" i="62" s="1"/>
  <c r="BD180" i="62" s="1"/>
  <c r="BR180" i="62"/>
  <c r="BJ180" i="62" s="1"/>
  <c r="BQ180" i="62"/>
  <c r="BI180" i="62" s="1"/>
  <c r="BP180" i="62"/>
  <c r="BH180" i="62" s="1"/>
  <c r="BO180" i="62"/>
  <c r="CV180" i="62" s="1"/>
  <c r="BK180" i="62"/>
  <c r="BC180" i="62" s="1"/>
  <c r="FK179" i="62"/>
  <c r="FM179" i="62" s="1"/>
  <c r="FG179" i="62"/>
  <c r="FE179" i="62"/>
  <c r="FD179" i="62"/>
  <c r="FC179" i="62"/>
  <c r="FB179" i="62"/>
  <c r="FA179" i="62"/>
  <c r="ER179" i="62"/>
  <c r="EQ179" i="62"/>
  <c r="EP179" i="62"/>
  <c r="EO179" i="62"/>
  <c r="EN179" i="62"/>
  <c r="EE179" i="62"/>
  <c r="ED179" i="62"/>
  <c r="EC179" i="62"/>
  <c r="EB179" i="62"/>
  <c r="EA179" i="62"/>
  <c r="DZ179" i="62"/>
  <c r="DY179" i="62"/>
  <c r="DX179" i="62"/>
  <c r="CM179" i="62"/>
  <c r="CL179" i="62"/>
  <c r="CK179" i="62"/>
  <c r="CJ179" i="62"/>
  <c r="CD179" i="62"/>
  <c r="BN179" i="62" s="1"/>
  <c r="BF179" i="62" s="1"/>
  <c r="CC179" i="62"/>
  <c r="BM179" i="62" s="1"/>
  <c r="BE179" i="62" s="1"/>
  <c r="DR179" i="62" s="1"/>
  <c r="CB179" i="62"/>
  <c r="BL179" i="62" s="1"/>
  <c r="BD179" i="62" s="1"/>
  <c r="BR179" i="62"/>
  <c r="BJ179" i="62" s="1"/>
  <c r="BQ179" i="62"/>
  <c r="BI179" i="62" s="1"/>
  <c r="BP179" i="62"/>
  <c r="BH179" i="62" s="1"/>
  <c r="BO179" i="62"/>
  <c r="CV179" i="62" s="1"/>
  <c r="BK179" i="62"/>
  <c r="BC179" i="62" s="1"/>
  <c r="FK178" i="62"/>
  <c r="FM178" i="62" s="1"/>
  <c r="FG178" i="62"/>
  <c r="FE178" i="62"/>
  <c r="FD178" i="62"/>
  <c r="FC178" i="62"/>
  <c r="FB178" i="62"/>
  <c r="FA178" i="62"/>
  <c r="ER178" i="62"/>
  <c r="EQ178" i="62"/>
  <c r="EP178" i="62"/>
  <c r="EO178" i="62"/>
  <c r="EN178" i="62"/>
  <c r="EE178" i="62"/>
  <c r="ED178" i="62"/>
  <c r="EC178" i="62"/>
  <c r="EB178" i="62"/>
  <c r="EA178" i="62"/>
  <c r="DZ178" i="62"/>
  <c r="DY178" i="62"/>
  <c r="DX178" i="62"/>
  <c r="CM178" i="62"/>
  <c r="CL178" i="62"/>
  <c r="CK178" i="62"/>
  <c r="CJ178" i="62"/>
  <c r="CD178" i="62"/>
  <c r="BN178" i="62" s="1"/>
  <c r="BF178" i="62" s="1"/>
  <c r="CC178" i="62"/>
  <c r="BM178" i="62" s="1"/>
  <c r="BE178" i="62" s="1"/>
  <c r="CB178" i="62"/>
  <c r="BL178" i="62" s="1"/>
  <c r="BD178" i="62" s="1"/>
  <c r="BR178" i="62"/>
  <c r="BJ178" i="62" s="1"/>
  <c r="BQ178" i="62"/>
  <c r="BI178" i="62" s="1"/>
  <c r="BP178" i="62"/>
  <c r="BH178" i="62" s="1"/>
  <c r="BO178" i="62"/>
  <c r="CV178" i="62" s="1"/>
  <c r="BK178" i="62"/>
  <c r="BC178" i="62" s="1"/>
  <c r="FK177" i="62"/>
  <c r="FM177" i="62" s="1"/>
  <c r="FG177" i="62"/>
  <c r="FE177" i="62"/>
  <c r="FD177" i="62"/>
  <c r="FC177" i="62"/>
  <c r="FB177" i="62"/>
  <c r="FA177" i="62"/>
  <c r="ER177" i="62"/>
  <c r="EQ177" i="62"/>
  <c r="EP177" i="62"/>
  <c r="EO177" i="62"/>
  <c r="EN177" i="62"/>
  <c r="EE177" i="62"/>
  <c r="ED177" i="62"/>
  <c r="EC177" i="62"/>
  <c r="EB177" i="62"/>
  <c r="EA177" i="62"/>
  <c r="DZ177" i="62"/>
  <c r="DY177" i="62"/>
  <c r="DX177" i="62"/>
  <c r="CM177" i="62"/>
  <c r="CL177" i="62"/>
  <c r="CK177" i="62"/>
  <c r="CJ177" i="62"/>
  <c r="CD177" i="62"/>
  <c r="BN177" i="62" s="1"/>
  <c r="BF177" i="62" s="1"/>
  <c r="CC177" i="62"/>
  <c r="BM177" i="62" s="1"/>
  <c r="BE177" i="62" s="1"/>
  <c r="CB177" i="62"/>
  <c r="BL177" i="62" s="1"/>
  <c r="BD177" i="62" s="1"/>
  <c r="BR177" i="62"/>
  <c r="BJ177" i="62" s="1"/>
  <c r="BQ177" i="62"/>
  <c r="BI177" i="62" s="1"/>
  <c r="BP177" i="62"/>
  <c r="BH177" i="62" s="1"/>
  <c r="BO177" i="62"/>
  <c r="CV177" i="62" s="1"/>
  <c r="CN177" i="62" s="1"/>
  <c r="BK177" i="62"/>
  <c r="BC177" i="62" s="1"/>
  <c r="FK176" i="62"/>
  <c r="FM176" i="62" s="1"/>
  <c r="FG176" i="62"/>
  <c r="FE176" i="62"/>
  <c r="FD176" i="62"/>
  <c r="FC176" i="62"/>
  <c r="FB176" i="62"/>
  <c r="FA176" i="62"/>
  <c r="ER176" i="62"/>
  <c r="EQ176" i="62"/>
  <c r="EP176" i="62"/>
  <c r="EO176" i="62"/>
  <c r="EN176" i="62"/>
  <c r="EE176" i="62"/>
  <c r="ED176" i="62"/>
  <c r="EC176" i="62"/>
  <c r="EB176" i="62"/>
  <c r="EA176" i="62"/>
  <c r="DZ176" i="62"/>
  <c r="DY176" i="62"/>
  <c r="DX176" i="62"/>
  <c r="CM176" i="62"/>
  <c r="CL176" i="62"/>
  <c r="CK176" i="62"/>
  <c r="CJ176" i="62"/>
  <c r="CD176" i="62"/>
  <c r="BN176" i="62" s="1"/>
  <c r="BF176" i="62" s="1"/>
  <c r="CC176" i="62"/>
  <c r="BM176" i="62" s="1"/>
  <c r="BE176" i="62" s="1"/>
  <c r="CB176" i="62"/>
  <c r="BL176" i="62" s="1"/>
  <c r="BD176" i="62" s="1"/>
  <c r="BR176" i="62"/>
  <c r="BJ176" i="62" s="1"/>
  <c r="BQ176" i="62"/>
  <c r="BI176" i="62" s="1"/>
  <c r="BP176" i="62"/>
  <c r="BH176" i="62" s="1"/>
  <c r="BO176" i="62"/>
  <c r="BG176" i="62" s="1"/>
  <c r="BK176" i="62"/>
  <c r="BC176" i="62" s="1"/>
  <c r="FK175" i="62"/>
  <c r="FM175" i="62" s="1"/>
  <c r="FG175" i="62"/>
  <c r="FE175" i="62"/>
  <c r="FD175" i="62"/>
  <c r="FC175" i="62"/>
  <c r="FB175" i="62"/>
  <c r="FA175" i="62"/>
  <c r="ER175" i="62"/>
  <c r="EQ175" i="62"/>
  <c r="EP175" i="62"/>
  <c r="EO175" i="62"/>
  <c r="EN175" i="62"/>
  <c r="EE175" i="62"/>
  <c r="ED175" i="62"/>
  <c r="EC175" i="62"/>
  <c r="EB175" i="62"/>
  <c r="EA175" i="62"/>
  <c r="DZ175" i="62"/>
  <c r="DY175" i="62"/>
  <c r="DX175" i="62"/>
  <c r="CM175" i="62"/>
  <c r="CL175" i="62"/>
  <c r="CK175" i="62"/>
  <c r="CJ175" i="62"/>
  <c r="CD175" i="62"/>
  <c r="BN175" i="62" s="1"/>
  <c r="BF175" i="62" s="1"/>
  <c r="CC175" i="62"/>
  <c r="BM175" i="62" s="1"/>
  <c r="BE175" i="62" s="1"/>
  <c r="CB175" i="62"/>
  <c r="BL175" i="62" s="1"/>
  <c r="BD175" i="62" s="1"/>
  <c r="BR175" i="62"/>
  <c r="BJ175" i="62" s="1"/>
  <c r="BQ175" i="62"/>
  <c r="BI175" i="62" s="1"/>
  <c r="BP175" i="62"/>
  <c r="BH175" i="62" s="1"/>
  <c r="BO175" i="62"/>
  <c r="CV175" i="62" s="1"/>
  <c r="CN175" i="62" s="1"/>
  <c r="BK175" i="62"/>
  <c r="BC175" i="62" s="1"/>
  <c r="FK174" i="62"/>
  <c r="FM174" i="62" s="1"/>
  <c r="FG174" i="62"/>
  <c r="FE174" i="62"/>
  <c r="FD174" i="62"/>
  <c r="FC174" i="62"/>
  <c r="FB174" i="62"/>
  <c r="FA174" i="62"/>
  <c r="ER174" i="62"/>
  <c r="EQ174" i="62"/>
  <c r="EP174" i="62"/>
  <c r="EO174" i="62"/>
  <c r="EN174" i="62"/>
  <c r="EE174" i="62"/>
  <c r="ED174" i="62"/>
  <c r="EC174" i="62"/>
  <c r="EB174" i="62"/>
  <c r="EA174" i="62"/>
  <c r="DZ174" i="62"/>
  <c r="DY174" i="62"/>
  <c r="DX174" i="62"/>
  <c r="CM174" i="62"/>
  <c r="CL174" i="62"/>
  <c r="CK174" i="62"/>
  <c r="CJ174" i="62"/>
  <c r="CD174" i="62"/>
  <c r="BN174" i="62" s="1"/>
  <c r="BF174" i="62" s="1"/>
  <c r="CC174" i="62"/>
  <c r="BM174" i="62" s="1"/>
  <c r="BE174" i="62" s="1"/>
  <c r="CB174" i="62"/>
  <c r="BL174" i="62" s="1"/>
  <c r="BD174" i="62" s="1"/>
  <c r="BR174" i="62"/>
  <c r="BJ174" i="62" s="1"/>
  <c r="BQ174" i="62"/>
  <c r="BI174" i="62" s="1"/>
  <c r="BP174" i="62"/>
  <c r="BH174" i="62" s="1"/>
  <c r="BO174" i="62"/>
  <c r="BG174" i="62" s="1"/>
  <c r="BK174" i="62"/>
  <c r="BC174" i="62" s="1"/>
  <c r="FK173" i="62"/>
  <c r="FM173" i="62" s="1"/>
  <c r="FG173" i="62"/>
  <c r="FE173" i="62"/>
  <c r="FD173" i="62"/>
  <c r="FC173" i="62"/>
  <c r="FB173" i="62"/>
  <c r="FA173" i="62"/>
  <c r="ER173" i="62"/>
  <c r="EQ173" i="62"/>
  <c r="EP173" i="62"/>
  <c r="EO173" i="62"/>
  <c r="EN173" i="62"/>
  <c r="EE173" i="62"/>
  <c r="ED173" i="62"/>
  <c r="EC173" i="62"/>
  <c r="EB173" i="62"/>
  <c r="EA173" i="62"/>
  <c r="DZ173" i="62"/>
  <c r="DY173" i="62"/>
  <c r="DX173" i="62"/>
  <c r="CM173" i="62"/>
  <c r="CL173" i="62"/>
  <c r="CK173" i="62"/>
  <c r="CJ173" i="62"/>
  <c r="CD173" i="62"/>
  <c r="BN173" i="62" s="1"/>
  <c r="BF173" i="62" s="1"/>
  <c r="CC173" i="62"/>
  <c r="BM173" i="62" s="1"/>
  <c r="BE173" i="62" s="1"/>
  <c r="CB173" i="62"/>
  <c r="BL173" i="62" s="1"/>
  <c r="BD173" i="62" s="1"/>
  <c r="BR173" i="62"/>
  <c r="BJ173" i="62" s="1"/>
  <c r="BQ173" i="62"/>
  <c r="BI173" i="62" s="1"/>
  <c r="BP173" i="62"/>
  <c r="BH173" i="62" s="1"/>
  <c r="BO173" i="62"/>
  <c r="BG173" i="62" s="1"/>
  <c r="BK173" i="62"/>
  <c r="BC173" i="62" s="1"/>
  <c r="FK172" i="62"/>
  <c r="FM172" i="62" s="1"/>
  <c r="FG172" i="62"/>
  <c r="FE172" i="62"/>
  <c r="FD172" i="62"/>
  <c r="FC172" i="62"/>
  <c r="FB172" i="62"/>
  <c r="FA172" i="62"/>
  <c r="ER172" i="62"/>
  <c r="EQ172" i="62"/>
  <c r="EP172" i="62"/>
  <c r="EO172" i="62"/>
  <c r="EN172" i="62"/>
  <c r="EE172" i="62"/>
  <c r="ED172" i="62"/>
  <c r="EC172" i="62"/>
  <c r="EB172" i="62"/>
  <c r="EA172" i="62"/>
  <c r="DZ172" i="62"/>
  <c r="DY172" i="62"/>
  <c r="DX172" i="62"/>
  <c r="CM172" i="62"/>
  <c r="CL172" i="62"/>
  <c r="CK172" i="62"/>
  <c r="CJ172" i="62"/>
  <c r="CD172" i="62"/>
  <c r="BN172" i="62" s="1"/>
  <c r="BF172" i="62" s="1"/>
  <c r="CC172" i="62"/>
  <c r="BM172" i="62" s="1"/>
  <c r="BE172" i="62" s="1"/>
  <c r="CB172" i="62"/>
  <c r="BL172" i="62" s="1"/>
  <c r="BD172" i="62" s="1"/>
  <c r="BR172" i="62"/>
  <c r="BJ172" i="62" s="1"/>
  <c r="BQ172" i="62"/>
  <c r="BI172" i="62" s="1"/>
  <c r="BP172" i="62"/>
  <c r="BH172" i="62" s="1"/>
  <c r="BO172" i="62"/>
  <c r="BK172" i="62"/>
  <c r="BC172" i="62" s="1"/>
  <c r="FK171" i="62"/>
  <c r="FM171" i="62" s="1"/>
  <c r="FG171" i="62"/>
  <c r="FE171" i="62"/>
  <c r="FD171" i="62"/>
  <c r="FC171" i="62"/>
  <c r="FB171" i="62"/>
  <c r="FA171" i="62"/>
  <c r="ER171" i="62"/>
  <c r="EQ171" i="62"/>
  <c r="EP171" i="62"/>
  <c r="EO171" i="62"/>
  <c r="EN171" i="62"/>
  <c r="EE171" i="62"/>
  <c r="ED171" i="62"/>
  <c r="EC171" i="62"/>
  <c r="EB171" i="62"/>
  <c r="EA171" i="62"/>
  <c r="DZ171" i="62"/>
  <c r="DY171" i="62"/>
  <c r="DX171" i="62"/>
  <c r="CM171" i="62"/>
  <c r="CL171" i="62"/>
  <c r="CK171" i="62"/>
  <c r="CJ171" i="62"/>
  <c r="CD171" i="62"/>
  <c r="BN171" i="62" s="1"/>
  <c r="BF171" i="62" s="1"/>
  <c r="CC171" i="62"/>
  <c r="BM171" i="62" s="1"/>
  <c r="BE171" i="62" s="1"/>
  <c r="CB171" i="62"/>
  <c r="BL171" i="62" s="1"/>
  <c r="BD171" i="62" s="1"/>
  <c r="BR171" i="62"/>
  <c r="BJ171" i="62" s="1"/>
  <c r="BQ171" i="62"/>
  <c r="BI171" i="62" s="1"/>
  <c r="BP171" i="62"/>
  <c r="BH171" i="62" s="1"/>
  <c r="BO171" i="62"/>
  <c r="BK171" i="62"/>
  <c r="BC171" i="62" s="1"/>
  <c r="FK170" i="62"/>
  <c r="FM170" i="62" s="1"/>
  <c r="FG170" i="62"/>
  <c r="FE170" i="62"/>
  <c r="FD170" i="62"/>
  <c r="FC170" i="62"/>
  <c r="FB170" i="62"/>
  <c r="FA170" i="62"/>
  <c r="ER170" i="62"/>
  <c r="EQ170" i="62"/>
  <c r="EP170" i="62"/>
  <c r="EO170" i="62"/>
  <c r="EN170" i="62"/>
  <c r="EE170" i="62"/>
  <c r="ED170" i="62"/>
  <c r="EC170" i="62"/>
  <c r="EB170" i="62"/>
  <c r="EA170" i="62"/>
  <c r="DZ170" i="62"/>
  <c r="DY170" i="62"/>
  <c r="DX170" i="62"/>
  <c r="CV170" i="62"/>
  <c r="CM170" i="62"/>
  <c r="CL170" i="62"/>
  <c r="CK170" i="62"/>
  <c r="CJ170" i="62"/>
  <c r="CD170" i="62"/>
  <c r="BN170" i="62" s="1"/>
  <c r="BF170" i="62" s="1"/>
  <c r="CC170" i="62"/>
  <c r="BM170" i="62" s="1"/>
  <c r="BE170" i="62" s="1"/>
  <c r="CB170" i="62"/>
  <c r="BL170" i="62" s="1"/>
  <c r="BD170" i="62" s="1"/>
  <c r="BR170" i="62"/>
  <c r="BJ170" i="62" s="1"/>
  <c r="BQ170" i="62"/>
  <c r="BI170" i="62" s="1"/>
  <c r="BP170" i="62"/>
  <c r="BH170" i="62" s="1"/>
  <c r="BO170" i="62"/>
  <c r="BG170" i="62" s="1"/>
  <c r="BK170" i="62"/>
  <c r="BC170" i="62" s="1"/>
  <c r="FK169" i="62"/>
  <c r="FM169" i="62" s="1"/>
  <c r="FG169" i="62"/>
  <c r="FE169" i="62"/>
  <c r="FD169" i="62"/>
  <c r="FC169" i="62"/>
  <c r="FB169" i="62"/>
  <c r="FA169" i="62"/>
  <c r="ER169" i="62"/>
  <c r="EQ169" i="62"/>
  <c r="EP169" i="62"/>
  <c r="EO169" i="62"/>
  <c r="EN169" i="62"/>
  <c r="EE169" i="62"/>
  <c r="ED169" i="62"/>
  <c r="EC169" i="62"/>
  <c r="EB169" i="62"/>
  <c r="EA169" i="62"/>
  <c r="DZ169" i="62"/>
  <c r="DY169" i="62"/>
  <c r="DX169" i="62"/>
  <c r="CM169" i="62"/>
  <c r="CL169" i="62"/>
  <c r="CK169" i="62"/>
  <c r="CJ169" i="62"/>
  <c r="CD169" i="62"/>
  <c r="BN169" i="62" s="1"/>
  <c r="BF169" i="62" s="1"/>
  <c r="CC169" i="62"/>
  <c r="BM169" i="62" s="1"/>
  <c r="BE169" i="62" s="1"/>
  <c r="CB169" i="62"/>
  <c r="BL169" i="62" s="1"/>
  <c r="BD169" i="62" s="1"/>
  <c r="BR169" i="62"/>
  <c r="BJ169" i="62" s="1"/>
  <c r="BQ169" i="62"/>
  <c r="BI169" i="62" s="1"/>
  <c r="BP169" i="62"/>
  <c r="BH169" i="62" s="1"/>
  <c r="BO169" i="62"/>
  <c r="BG169" i="62" s="1"/>
  <c r="BK169" i="62"/>
  <c r="BC169" i="62" s="1"/>
  <c r="FK168" i="62"/>
  <c r="FM168" i="62" s="1"/>
  <c r="FG168" i="62"/>
  <c r="FE168" i="62"/>
  <c r="FD168" i="62"/>
  <c r="FC168" i="62"/>
  <c r="FB168" i="62"/>
  <c r="FA168" i="62"/>
  <c r="ER168" i="62"/>
  <c r="EQ168" i="62"/>
  <c r="EP168" i="62"/>
  <c r="EO168" i="62"/>
  <c r="EN168" i="62"/>
  <c r="EE168" i="62"/>
  <c r="ED168" i="62"/>
  <c r="EC168" i="62"/>
  <c r="EB168" i="62"/>
  <c r="EA168" i="62"/>
  <c r="DZ168" i="62"/>
  <c r="DY168" i="62"/>
  <c r="DX168" i="62"/>
  <c r="CM168" i="62"/>
  <c r="CL168" i="62"/>
  <c r="CK168" i="62"/>
  <c r="CJ168" i="62"/>
  <c r="CD168" i="62"/>
  <c r="BN168" i="62" s="1"/>
  <c r="BF168" i="62" s="1"/>
  <c r="CC168" i="62"/>
  <c r="BM168" i="62" s="1"/>
  <c r="BE168" i="62" s="1"/>
  <c r="CB168" i="62"/>
  <c r="BL168" i="62" s="1"/>
  <c r="BD168" i="62" s="1"/>
  <c r="BR168" i="62"/>
  <c r="BJ168" i="62" s="1"/>
  <c r="BQ168" i="62"/>
  <c r="BI168" i="62" s="1"/>
  <c r="BP168" i="62"/>
  <c r="BH168" i="62" s="1"/>
  <c r="BO168" i="62"/>
  <c r="CV168" i="62" s="1"/>
  <c r="CN168" i="62" s="1"/>
  <c r="BK168" i="62"/>
  <c r="BC168" i="62" s="1"/>
  <c r="FK167" i="62"/>
  <c r="FM167" i="62" s="1"/>
  <c r="FG167" i="62"/>
  <c r="FE167" i="62"/>
  <c r="FD167" i="62"/>
  <c r="FC167" i="62"/>
  <c r="FB167" i="62"/>
  <c r="FA167" i="62"/>
  <c r="ER167" i="62"/>
  <c r="EQ167" i="62"/>
  <c r="EP167" i="62"/>
  <c r="EO167" i="62"/>
  <c r="EN167" i="62"/>
  <c r="EE167" i="62"/>
  <c r="ED167" i="62"/>
  <c r="EC167" i="62"/>
  <c r="EB167" i="62"/>
  <c r="EA167" i="62"/>
  <c r="DZ167" i="62"/>
  <c r="DY167" i="62"/>
  <c r="DX167" i="62"/>
  <c r="CM167" i="62"/>
  <c r="CL167" i="62"/>
  <c r="CK167" i="62"/>
  <c r="CJ167" i="62"/>
  <c r="CD167" i="62"/>
  <c r="BN167" i="62" s="1"/>
  <c r="BF167" i="62" s="1"/>
  <c r="CC167" i="62"/>
  <c r="BM167" i="62" s="1"/>
  <c r="BE167" i="62" s="1"/>
  <c r="CB167" i="62"/>
  <c r="BL167" i="62" s="1"/>
  <c r="BD167" i="62" s="1"/>
  <c r="BR167" i="62"/>
  <c r="BJ167" i="62" s="1"/>
  <c r="BQ167" i="62"/>
  <c r="BI167" i="62" s="1"/>
  <c r="BP167" i="62"/>
  <c r="BH167" i="62" s="1"/>
  <c r="BO167" i="62"/>
  <c r="BK167" i="62"/>
  <c r="BC167" i="62" s="1"/>
  <c r="FK166" i="62"/>
  <c r="FM166" i="62" s="1"/>
  <c r="FG166" i="62"/>
  <c r="FE166" i="62"/>
  <c r="FD166" i="62"/>
  <c r="FC166" i="62"/>
  <c r="FB166" i="62"/>
  <c r="FA166" i="62"/>
  <c r="ER166" i="62"/>
  <c r="EQ166" i="62"/>
  <c r="EP166" i="62"/>
  <c r="EO166" i="62"/>
  <c r="EN166" i="62"/>
  <c r="EE166" i="62"/>
  <c r="ED166" i="62"/>
  <c r="EC166" i="62"/>
  <c r="EB166" i="62"/>
  <c r="EA166" i="62"/>
  <c r="DZ166" i="62"/>
  <c r="DY166" i="62"/>
  <c r="DX166" i="62"/>
  <c r="CM166" i="62"/>
  <c r="CL166" i="62"/>
  <c r="CK166" i="62"/>
  <c r="CJ166" i="62"/>
  <c r="CD166" i="62"/>
  <c r="BN166" i="62" s="1"/>
  <c r="BF166" i="62" s="1"/>
  <c r="CC166" i="62"/>
  <c r="BM166" i="62" s="1"/>
  <c r="BE166" i="62" s="1"/>
  <c r="CB166" i="62"/>
  <c r="BL166" i="62" s="1"/>
  <c r="BD166" i="62" s="1"/>
  <c r="BR166" i="62"/>
  <c r="BJ166" i="62" s="1"/>
  <c r="BQ166" i="62"/>
  <c r="BI166" i="62" s="1"/>
  <c r="BP166" i="62"/>
  <c r="BH166" i="62" s="1"/>
  <c r="BO166" i="62"/>
  <c r="CV166" i="62" s="1"/>
  <c r="CN166" i="62" s="1"/>
  <c r="BK166" i="62"/>
  <c r="BC166" i="62" s="1"/>
  <c r="FK165" i="62"/>
  <c r="FM165" i="62" s="1"/>
  <c r="FG165" i="62"/>
  <c r="FE165" i="62"/>
  <c r="FD165" i="62"/>
  <c r="FC165" i="62"/>
  <c r="FB165" i="62"/>
  <c r="FA165" i="62"/>
  <c r="ER165" i="62"/>
  <c r="EQ165" i="62"/>
  <c r="EP165" i="62"/>
  <c r="EO165" i="62"/>
  <c r="EN165" i="62"/>
  <c r="EE165" i="62"/>
  <c r="ED165" i="62"/>
  <c r="EC165" i="62"/>
  <c r="EB165" i="62"/>
  <c r="EA165" i="62"/>
  <c r="DZ165" i="62"/>
  <c r="DY165" i="62"/>
  <c r="DX165" i="62"/>
  <c r="CM165" i="62"/>
  <c r="CL165" i="62"/>
  <c r="CK165" i="62"/>
  <c r="CJ165" i="62"/>
  <c r="CD165" i="62"/>
  <c r="BN165" i="62" s="1"/>
  <c r="BF165" i="62" s="1"/>
  <c r="CC165" i="62"/>
  <c r="BM165" i="62" s="1"/>
  <c r="BE165" i="62" s="1"/>
  <c r="CB165" i="62"/>
  <c r="BL165" i="62" s="1"/>
  <c r="BD165" i="62" s="1"/>
  <c r="BR165" i="62"/>
  <c r="BJ165" i="62" s="1"/>
  <c r="BQ165" i="62"/>
  <c r="BI165" i="62" s="1"/>
  <c r="BP165" i="62"/>
  <c r="BH165" i="62" s="1"/>
  <c r="BO165" i="62"/>
  <c r="BG165" i="62" s="1"/>
  <c r="BK165" i="62"/>
  <c r="BC165" i="62" s="1"/>
  <c r="FK164" i="62"/>
  <c r="FM164" i="62" s="1"/>
  <c r="FG164" i="62"/>
  <c r="FE164" i="62"/>
  <c r="FD164" i="62"/>
  <c r="FC164" i="62"/>
  <c r="FB164" i="62"/>
  <c r="FA164" i="62"/>
  <c r="ER164" i="62"/>
  <c r="EQ164" i="62"/>
  <c r="EP164" i="62"/>
  <c r="EO164" i="62"/>
  <c r="EN164" i="62"/>
  <c r="EE164" i="62"/>
  <c r="ED164" i="62"/>
  <c r="EC164" i="62"/>
  <c r="EB164" i="62"/>
  <c r="EA164" i="62"/>
  <c r="DZ164" i="62"/>
  <c r="DY164" i="62"/>
  <c r="DX164" i="62"/>
  <c r="CM164" i="62"/>
  <c r="CL164" i="62"/>
  <c r="CK164" i="62"/>
  <c r="CJ164" i="62"/>
  <c r="CD164" i="62"/>
  <c r="BN164" i="62" s="1"/>
  <c r="BF164" i="62" s="1"/>
  <c r="CC164" i="62"/>
  <c r="BM164" i="62" s="1"/>
  <c r="BE164" i="62" s="1"/>
  <c r="CB164" i="62"/>
  <c r="BL164" i="62" s="1"/>
  <c r="BD164" i="62" s="1"/>
  <c r="BR164" i="62"/>
  <c r="BJ164" i="62" s="1"/>
  <c r="BQ164" i="62"/>
  <c r="BI164" i="62" s="1"/>
  <c r="BP164" i="62"/>
  <c r="BH164" i="62" s="1"/>
  <c r="BO164" i="62"/>
  <c r="CV164" i="62" s="1"/>
  <c r="BK164" i="62"/>
  <c r="BC164" i="62" s="1"/>
  <c r="FK163" i="62"/>
  <c r="FM163" i="62" s="1"/>
  <c r="FG163" i="62"/>
  <c r="FE163" i="62"/>
  <c r="FD163" i="62"/>
  <c r="FC163" i="62"/>
  <c r="FB163" i="62"/>
  <c r="FA163" i="62"/>
  <c r="ER163" i="62"/>
  <c r="EQ163" i="62"/>
  <c r="EP163" i="62"/>
  <c r="EO163" i="62"/>
  <c r="EN163" i="62"/>
  <c r="EE163" i="62"/>
  <c r="ED163" i="62"/>
  <c r="EC163" i="62"/>
  <c r="EB163" i="62"/>
  <c r="EA163" i="62"/>
  <c r="DZ163" i="62"/>
  <c r="DY163" i="62"/>
  <c r="DX163" i="62"/>
  <c r="CM163" i="62"/>
  <c r="CL163" i="62"/>
  <c r="CK163" i="62"/>
  <c r="CJ163" i="62"/>
  <c r="CD163" i="62"/>
  <c r="BN163" i="62" s="1"/>
  <c r="BF163" i="62" s="1"/>
  <c r="CC163" i="62"/>
  <c r="BM163" i="62" s="1"/>
  <c r="BE163" i="62" s="1"/>
  <c r="CB163" i="62"/>
  <c r="BL163" i="62" s="1"/>
  <c r="BD163" i="62" s="1"/>
  <c r="BR163" i="62"/>
  <c r="BJ163" i="62" s="1"/>
  <c r="BQ163" i="62"/>
  <c r="BI163" i="62" s="1"/>
  <c r="BP163" i="62"/>
  <c r="BH163" i="62" s="1"/>
  <c r="BO163" i="62"/>
  <c r="BG163" i="62" s="1"/>
  <c r="BK163" i="62"/>
  <c r="BC163" i="62" s="1"/>
  <c r="FK162" i="62"/>
  <c r="FM162" i="62" s="1"/>
  <c r="FG162" i="62"/>
  <c r="FE162" i="62"/>
  <c r="FD162" i="62"/>
  <c r="FC162" i="62"/>
  <c r="FB162" i="62"/>
  <c r="FA162" i="62"/>
  <c r="ER162" i="62"/>
  <c r="EQ162" i="62"/>
  <c r="EP162" i="62"/>
  <c r="EO162" i="62"/>
  <c r="EN162" i="62"/>
  <c r="EE162" i="62"/>
  <c r="ED162" i="62"/>
  <c r="EC162" i="62"/>
  <c r="EB162" i="62"/>
  <c r="EA162" i="62"/>
  <c r="DZ162" i="62"/>
  <c r="DY162" i="62"/>
  <c r="DX162" i="62"/>
  <c r="CM162" i="62"/>
  <c r="CL162" i="62"/>
  <c r="CK162" i="62"/>
  <c r="CJ162" i="62"/>
  <c r="CD162" i="62"/>
  <c r="BN162" i="62" s="1"/>
  <c r="BF162" i="62" s="1"/>
  <c r="CC162" i="62"/>
  <c r="BM162" i="62" s="1"/>
  <c r="BE162" i="62" s="1"/>
  <c r="CB162" i="62"/>
  <c r="BL162" i="62" s="1"/>
  <c r="BD162" i="62" s="1"/>
  <c r="BR162" i="62"/>
  <c r="BJ162" i="62" s="1"/>
  <c r="BQ162" i="62"/>
  <c r="BI162" i="62" s="1"/>
  <c r="BP162" i="62"/>
  <c r="BH162" i="62" s="1"/>
  <c r="BO162" i="62"/>
  <c r="CV162" i="62" s="1"/>
  <c r="BK162" i="62"/>
  <c r="BC162" i="62" s="1"/>
  <c r="FK161" i="62"/>
  <c r="FM161" i="62" s="1"/>
  <c r="FG161" i="62"/>
  <c r="FE161" i="62"/>
  <c r="FD161" i="62"/>
  <c r="FC161" i="62"/>
  <c r="FB161" i="62"/>
  <c r="FA161" i="62"/>
  <c r="ER161" i="62"/>
  <c r="EQ161" i="62"/>
  <c r="EP161" i="62"/>
  <c r="EO161" i="62"/>
  <c r="EN161" i="62"/>
  <c r="EE161" i="62"/>
  <c r="ED161" i="62"/>
  <c r="EC161" i="62"/>
  <c r="EB161" i="62"/>
  <c r="EA161" i="62"/>
  <c r="DZ161" i="62"/>
  <c r="DY161" i="62"/>
  <c r="DX161" i="62"/>
  <c r="CM161" i="62"/>
  <c r="CL161" i="62"/>
  <c r="CK161" i="62"/>
  <c r="CJ161" i="62"/>
  <c r="CD161" i="62"/>
  <c r="BN161" i="62" s="1"/>
  <c r="BF161" i="62" s="1"/>
  <c r="CC161" i="62"/>
  <c r="BM161" i="62" s="1"/>
  <c r="BE161" i="62" s="1"/>
  <c r="CB161" i="62"/>
  <c r="BL161" i="62" s="1"/>
  <c r="BD161" i="62" s="1"/>
  <c r="BR161" i="62"/>
  <c r="BJ161" i="62" s="1"/>
  <c r="BQ161" i="62"/>
  <c r="BI161" i="62" s="1"/>
  <c r="BP161" i="62"/>
  <c r="BH161" i="62" s="1"/>
  <c r="BO161" i="62"/>
  <c r="CV161" i="62" s="1"/>
  <c r="BK161" i="62"/>
  <c r="BC161" i="62" s="1"/>
  <c r="FK160" i="62"/>
  <c r="FM160" i="62" s="1"/>
  <c r="FG160" i="62"/>
  <c r="FE160" i="62"/>
  <c r="FD160" i="62"/>
  <c r="FC160" i="62"/>
  <c r="FB160" i="62"/>
  <c r="FA160" i="62"/>
  <c r="ER160" i="62"/>
  <c r="EQ160" i="62"/>
  <c r="EP160" i="62"/>
  <c r="EO160" i="62"/>
  <c r="EN160" i="62"/>
  <c r="EE160" i="62"/>
  <c r="ED160" i="62"/>
  <c r="EC160" i="62"/>
  <c r="EB160" i="62"/>
  <c r="EA160" i="62"/>
  <c r="DZ160" i="62"/>
  <c r="DY160" i="62"/>
  <c r="DX160" i="62"/>
  <c r="CM160" i="62"/>
  <c r="CL160" i="62"/>
  <c r="CK160" i="62"/>
  <c r="CJ160" i="62"/>
  <c r="CD160" i="62"/>
  <c r="BN160" i="62" s="1"/>
  <c r="BF160" i="62" s="1"/>
  <c r="CC160" i="62"/>
  <c r="BM160" i="62" s="1"/>
  <c r="BE160" i="62" s="1"/>
  <c r="CB160" i="62"/>
  <c r="BL160" i="62" s="1"/>
  <c r="BD160" i="62" s="1"/>
  <c r="BR160" i="62"/>
  <c r="BJ160" i="62" s="1"/>
  <c r="BQ160" i="62"/>
  <c r="BI160" i="62" s="1"/>
  <c r="BP160" i="62"/>
  <c r="BH160" i="62" s="1"/>
  <c r="BO160" i="62"/>
  <c r="CV160" i="62" s="1"/>
  <c r="BK160" i="62"/>
  <c r="BC160" i="62" s="1"/>
  <c r="FK159" i="62"/>
  <c r="FM159" i="62" s="1"/>
  <c r="FG159" i="62"/>
  <c r="FE159" i="62"/>
  <c r="FD159" i="62"/>
  <c r="FC159" i="62"/>
  <c r="FB159" i="62"/>
  <c r="FA159" i="62"/>
  <c r="ER159" i="62"/>
  <c r="EQ159" i="62"/>
  <c r="EP159" i="62"/>
  <c r="EO159" i="62"/>
  <c r="EN159" i="62"/>
  <c r="EE159" i="62"/>
  <c r="ED159" i="62"/>
  <c r="EC159" i="62"/>
  <c r="EB159" i="62"/>
  <c r="EA159" i="62"/>
  <c r="DZ159" i="62"/>
  <c r="DY159" i="62"/>
  <c r="DX159" i="62"/>
  <c r="CM159" i="62"/>
  <c r="CL159" i="62"/>
  <c r="CK159" i="62"/>
  <c r="CJ159" i="62"/>
  <c r="CD159" i="62"/>
  <c r="BN159" i="62" s="1"/>
  <c r="BF159" i="62" s="1"/>
  <c r="CC159" i="62"/>
  <c r="BM159" i="62" s="1"/>
  <c r="BE159" i="62" s="1"/>
  <c r="CB159" i="62"/>
  <c r="BL159" i="62" s="1"/>
  <c r="BD159" i="62" s="1"/>
  <c r="BR159" i="62"/>
  <c r="BJ159" i="62" s="1"/>
  <c r="BQ159" i="62"/>
  <c r="BI159" i="62" s="1"/>
  <c r="BP159" i="62"/>
  <c r="BH159" i="62" s="1"/>
  <c r="BO159" i="62"/>
  <c r="CV159" i="62" s="1"/>
  <c r="CN159" i="62" s="1"/>
  <c r="BK159" i="62"/>
  <c r="BC159" i="62" s="1"/>
  <c r="FK158" i="62"/>
  <c r="FM158" i="62" s="1"/>
  <c r="FG158" i="62"/>
  <c r="FE158" i="62"/>
  <c r="FD158" i="62"/>
  <c r="FC158" i="62"/>
  <c r="FB158" i="62"/>
  <c r="FA158" i="62"/>
  <c r="ER158" i="62"/>
  <c r="EQ158" i="62"/>
  <c r="EP158" i="62"/>
  <c r="EO158" i="62"/>
  <c r="EN158" i="62"/>
  <c r="EE158" i="62"/>
  <c r="ED158" i="62"/>
  <c r="EC158" i="62"/>
  <c r="EB158" i="62"/>
  <c r="EA158" i="62"/>
  <c r="DZ158" i="62"/>
  <c r="DY158" i="62"/>
  <c r="DX158" i="62"/>
  <c r="CM158" i="62"/>
  <c r="CL158" i="62"/>
  <c r="CK158" i="62"/>
  <c r="CJ158" i="62"/>
  <c r="CD158" i="62"/>
  <c r="BN158" i="62" s="1"/>
  <c r="BF158" i="62" s="1"/>
  <c r="CC158" i="62"/>
  <c r="BM158" i="62" s="1"/>
  <c r="BE158" i="62" s="1"/>
  <c r="CB158" i="62"/>
  <c r="BL158" i="62" s="1"/>
  <c r="BD158" i="62" s="1"/>
  <c r="BR158" i="62"/>
  <c r="BJ158" i="62" s="1"/>
  <c r="BQ158" i="62"/>
  <c r="BI158" i="62" s="1"/>
  <c r="BP158" i="62"/>
  <c r="BH158" i="62" s="1"/>
  <c r="BO158" i="62"/>
  <c r="BK158" i="62"/>
  <c r="BC158" i="62" s="1"/>
  <c r="FK157" i="62"/>
  <c r="FM157" i="62" s="1"/>
  <c r="FG157" i="62"/>
  <c r="FE157" i="62"/>
  <c r="FD157" i="62"/>
  <c r="FC157" i="62"/>
  <c r="FB157" i="62"/>
  <c r="FA157" i="62"/>
  <c r="ER157" i="62"/>
  <c r="EQ157" i="62"/>
  <c r="EP157" i="62"/>
  <c r="EO157" i="62"/>
  <c r="EN157" i="62"/>
  <c r="EE157" i="62"/>
  <c r="ED157" i="62"/>
  <c r="EC157" i="62"/>
  <c r="EB157" i="62"/>
  <c r="EA157" i="62"/>
  <c r="DZ157" i="62"/>
  <c r="DY157" i="62"/>
  <c r="DX157" i="62"/>
  <c r="CM157" i="62"/>
  <c r="CL157" i="62"/>
  <c r="CK157" i="62"/>
  <c r="CJ157" i="62"/>
  <c r="CD157" i="62"/>
  <c r="BN157" i="62" s="1"/>
  <c r="BF157" i="62" s="1"/>
  <c r="CC157" i="62"/>
  <c r="BM157" i="62" s="1"/>
  <c r="BE157" i="62" s="1"/>
  <c r="CB157" i="62"/>
  <c r="BL157" i="62" s="1"/>
  <c r="BD157" i="62" s="1"/>
  <c r="BR157" i="62"/>
  <c r="BJ157" i="62" s="1"/>
  <c r="BQ157" i="62"/>
  <c r="BI157" i="62" s="1"/>
  <c r="BP157" i="62"/>
  <c r="BH157" i="62" s="1"/>
  <c r="BO157" i="62"/>
  <c r="BK157" i="62"/>
  <c r="BC157" i="62" s="1"/>
  <c r="FK156" i="62"/>
  <c r="FM156" i="62" s="1"/>
  <c r="FG156" i="62"/>
  <c r="FE156" i="62"/>
  <c r="FD156" i="62"/>
  <c r="FC156" i="62"/>
  <c r="FB156" i="62"/>
  <c r="FA156" i="62"/>
  <c r="ER156" i="62"/>
  <c r="EQ156" i="62"/>
  <c r="EP156" i="62"/>
  <c r="EO156" i="62"/>
  <c r="EN156" i="62"/>
  <c r="EE156" i="62"/>
  <c r="ED156" i="62"/>
  <c r="EC156" i="62"/>
  <c r="EB156" i="62"/>
  <c r="EA156" i="62"/>
  <c r="DZ156" i="62"/>
  <c r="DY156" i="62"/>
  <c r="DX156" i="62"/>
  <c r="CM156" i="62"/>
  <c r="CL156" i="62"/>
  <c r="CK156" i="62"/>
  <c r="CJ156" i="62"/>
  <c r="CD156" i="62"/>
  <c r="BN156" i="62" s="1"/>
  <c r="BF156" i="62" s="1"/>
  <c r="CC156" i="62"/>
  <c r="BM156" i="62" s="1"/>
  <c r="BE156" i="62" s="1"/>
  <c r="CB156" i="62"/>
  <c r="BL156" i="62" s="1"/>
  <c r="BD156" i="62" s="1"/>
  <c r="BR156" i="62"/>
  <c r="BJ156" i="62" s="1"/>
  <c r="BQ156" i="62"/>
  <c r="BI156" i="62" s="1"/>
  <c r="BP156" i="62"/>
  <c r="BH156" i="62" s="1"/>
  <c r="BO156" i="62"/>
  <c r="BK156" i="62"/>
  <c r="BC156" i="62" s="1"/>
  <c r="FK155" i="62"/>
  <c r="FM155" i="62" s="1"/>
  <c r="FG155" i="62"/>
  <c r="FE155" i="62"/>
  <c r="FD155" i="62"/>
  <c r="FC155" i="62"/>
  <c r="FB155" i="62"/>
  <c r="FA155" i="62"/>
  <c r="ER155" i="62"/>
  <c r="EQ155" i="62"/>
  <c r="EP155" i="62"/>
  <c r="EO155" i="62"/>
  <c r="EN155" i="62"/>
  <c r="EE155" i="62"/>
  <c r="ED155" i="62"/>
  <c r="EC155" i="62"/>
  <c r="EB155" i="62"/>
  <c r="EA155" i="62"/>
  <c r="DZ155" i="62"/>
  <c r="DY155" i="62"/>
  <c r="DX155" i="62"/>
  <c r="CM155" i="62"/>
  <c r="CL155" i="62"/>
  <c r="CK155" i="62"/>
  <c r="CJ155" i="62"/>
  <c r="CD155" i="62"/>
  <c r="CC155" i="62"/>
  <c r="CB155" i="62"/>
  <c r="BL155" i="62" s="1"/>
  <c r="BD155" i="62" s="1"/>
  <c r="BR155" i="62"/>
  <c r="BJ155" i="62" s="1"/>
  <c r="BQ155" i="62"/>
  <c r="BP155" i="62"/>
  <c r="BH155" i="62" s="1"/>
  <c r="BO155" i="62"/>
  <c r="BG155" i="62" s="1"/>
  <c r="BK155" i="62"/>
  <c r="BC155" i="62" s="1"/>
  <c r="FK154" i="62"/>
  <c r="FM154" i="62" s="1"/>
  <c r="FG154" i="62"/>
  <c r="FE154" i="62"/>
  <c r="FD154" i="62"/>
  <c r="FC154" i="62"/>
  <c r="FB154" i="62"/>
  <c r="FA154" i="62"/>
  <c r="ER154" i="62"/>
  <c r="EQ154" i="62"/>
  <c r="EP154" i="62"/>
  <c r="EO154" i="62"/>
  <c r="EN154" i="62"/>
  <c r="EE154" i="62"/>
  <c r="ED154" i="62"/>
  <c r="EC154" i="62"/>
  <c r="EB154" i="62"/>
  <c r="EA154" i="62"/>
  <c r="DZ154" i="62"/>
  <c r="DY154" i="62"/>
  <c r="DX154" i="62"/>
  <c r="CM154" i="62"/>
  <c r="CL154" i="62"/>
  <c r="CK154" i="62"/>
  <c r="CJ154" i="62"/>
  <c r="CD154" i="62"/>
  <c r="BN154" i="62" s="1"/>
  <c r="BF154" i="62" s="1"/>
  <c r="CC154" i="62"/>
  <c r="BM154" i="62" s="1"/>
  <c r="BE154" i="62" s="1"/>
  <c r="CB154" i="62"/>
  <c r="BL154" i="62" s="1"/>
  <c r="BD154" i="62" s="1"/>
  <c r="BR154" i="62"/>
  <c r="BJ154" i="62" s="1"/>
  <c r="BQ154" i="62"/>
  <c r="BI154" i="62" s="1"/>
  <c r="BP154" i="62"/>
  <c r="BH154" i="62" s="1"/>
  <c r="BO154" i="62"/>
  <c r="CV154" i="62" s="1"/>
  <c r="BK154" i="62"/>
  <c r="BC154" i="62" s="1"/>
  <c r="FK153" i="62"/>
  <c r="FM153" i="62" s="1"/>
  <c r="FG153" i="62"/>
  <c r="FE153" i="62"/>
  <c r="FD153" i="62"/>
  <c r="FC153" i="62"/>
  <c r="FB153" i="62"/>
  <c r="FA153" i="62"/>
  <c r="ER153" i="62"/>
  <c r="EQ153" i="62"/>
  <c r="EP153" i="62"/>
  <c r="EO153" i="62"/>
  <c r="EN153" i="62"/>
  <c r="EE153" i="62"/>
  <c r="ED153" i="62"/>
  <c r="EC153" i="62"/>
  <c r="EB153" i="62"/>
  <c r="EA153" i="62"/>
  <c r="DZ153" i="62"/>
  <c r="DY153" i="62"/>
  <c r="DX153" i="62"/>
  <c r="CM153" i="62"/>
  <c r="CL153" i="62"/>
  <c r="CK153" i="62"/>
  <c r="CJ153" i="62"/>
  <c r="CD153" i="62"/>
  <c r="BN153" i="62" s="1"/>
  <c r="BF153" i="62" s="1"/>
  <c r="CC153" i="62"/>
  <c r="BM153" i="62" s="1"/>
  <c r="BE153" i="62" s="1"/>
  <c r="CB153" i="62"/>
  <c r="BL153" i="62" s="1"/>
  <c r="BD153" i="62" s="1"/>
  <c r="BR153" i="62"/>
  <c r="BJ153" i="62" s="1"/>
  <c r="BQ153" i="62"/>
  <c r="BI153" i="62" s="1"/>
  <c r="BP153" i="62"/>
  <c r="BH153" i="62" s="1"/>
  <c r="BO153" i="62"/>
  <c r="CV153" i="62" s="1"/>
  <c r="CN153" i="62" s="1"/>
  <c r="BK153" i="62"/>
  <c r="BC153" i="62" s="1"/>
  <c r="FK152" i="62"/>
  <c r="FM152" i="62" s="1"/>
  <c r="FG152" i="62"/>
  <c r="FE152" i="62"/>
  <c r="FD152" i="62"/>
  <c r="FC152" i="62"/>
  <c r="FB152" i="62"/>
  <c r="FA152" i="62"/>
  <c r="ER152" i="62"/>
  <c r="EQ152" i="62"/>
  <c r="EP152" i="62"/>
  <c r="EO152" i="62"/>
  <c r="EN152" i="62"/>
  <c r="EE152" i="62"/>
  <c r="ED152" i="62"/>
  <c r="EC152" i="62"/>
  <c r="EB152" i="62"/>
  <c r="EA152" i="62"/>
  <c r="DZ152" i="62"/>
  <c r="DY152" i="62"/>
  <c r="DX152" i="62"/>
  <c r="CM152" i="62"/>
  <c r="CL152" i="62"/>
  <c r="CK152" i="62"/>
  <c r="CJ152" i="62"/>
  <c r="CD152" i="62"/>
  <c r="BN152" i="62" s="1"/>
  <c r="BF152" i="62" s="1"/>
  <c r="CC152" i="62"/>
  <c r="BM152" i="62" s="1"/>
  <c r="BE152" i="62" s="1"/>
  <c r="CB152" i="62"/>
  <c r="BL152" i="62" s="1"/>
  <c r="BD152" i="62" s="1"/>
  <c r="BR152" i="62"/>
  <c r="BJ152" i="62" s="1"/>
  <c r="BQ152" i="62"/>
  <c r="BI152" i="62" s="1"/>
  <c r="BP152" i="62"/>
  <c r="BH152" i="62" s="1"/>
  <c r="BO152" i="62"/>
  <c r="CV152" i="62" s="1"/>
  <c r="BK152" i="62"/>
  <c r="BC152" i="62" s="1"/>
  <c r="FK151" i="62"/>
  <c r="FM151" i="62" s="1"/>
  <c r="FG151" i="62"/>
  <c r="FE151" i="62"/>
  <c r="FD151" i="62"/>
  <c r="FC151" i="62"/>
  <c r="FB151" i="62"/>
  <c r="FA151" i="62"/>
  <c r="ER151" i="62"/>
  <c r="EQ151" i="62"/>
  <c r="EP151" i="62"/>
  <c r="EO151" i="62"/>
  <c r="EN151" i="62"/>
  <c r="EE151" i="62"/>
  <c r="ED151" i="62"/>
  <c r="EC151" i="62"/>
  <c r="EB151" i="62"/>
  <c r="EA151" i="62"/>
  <c r="DZ151" i="62"/>
  <c r="DY151" i="62"/>
  <c r="DX151" i="62"/>
  <c r="CM151" i="62"/>
  <c r="CL151" i="62"/>
  <c r="CK151" i="62"/>
  <c r="CJ151" i="62"/>
  <c r="CD151" i="62"/>
  <c r="BN151" i="62" s="1"/>
  <c r="BF151" i="62" s="1"/>
  <c r="CC151" i="62"/>
  <c r="BM151" i="62" s="1"/>
  <c r="BE151" i="62" s="1"/>
  <c r="CB151" i="62"/>
  <c r="BL151" i="62" s="1"/>
  <c r="BD151" i="62" s="1"/>
  <c r="BR151" i="62"/>
  <c r="BJ151" i="62" s="1"/>
  <c r="BQ151" i="62"/>
  <c r="BI151" i="62" s="1"/>
  <c r="BP151" i="62"/>
  <c r="BH151" i="62" s="1"/>
  <c r="BO151" i="62"/>
  <c r="CV151" i="62" s="1"/>
  <c r="BK151" i="62"/>
  <c r="BC151" i="62" s="1"/>
  <c r="FK150" i="62"/>
  <c r="FM150" i="62" s="1"/>
  <c r="FG150" i="62"/>
  <c r="FE150" i="62"/>
  <c r="FD150" i="62"/>
  <c r="FC150" i="62"/>
  <c r="FB150" i="62"/>
  <c r="FA150" i="62"/>
  <c r="ER150" i="62"/>
  <c r="EQ150" i="62"/>
  <c r="EP150" i="62"/>
  <c r="EO150" i="62"/>
  <c r="EN150" i="62"/>
  <c r="EE150" i="62"/>
  <c r="ED150" i="62"/>
  <c r="EC150" i="62"/>
  <c r="EB150" i="62"/>
  <c r="EA150" i="62"/>
  <c r="DZ150" i="62"/>
  <c r="DY150" i="62"/>
  <c r="DX150" i="62"/>
  <c r="CM150" i="62"/>
  <c r="CL150" i="62"/>
  <c r="CK150" i="62"/>
  <c r="CJ150" i="62"/>
  <c r="CD150" i="62"/>
  <c r="CC150" i="62"/>
  <c r="CB150" i="62"/>
  <c r="BL150" i="62" s="1"/>
  <c r="BD150" i="62" s="1"/>
  <c r="BR150" i="62"/>
  <c r="BJ150" i="62" s="1"/>
  <c r="BQ150" i="62"/>
  <c r="BP150" i="62"/>
  <c r="BH150" i="62" s="1"/>
  <c r="BO150" i="62"/>
  <c r="BG150" i="62" s="1"/>
  <c r="BK150" i="62"/>
  <c r="BC150" i="62" s="1"/>
  <c r="FK149" i="62"/>
  <c r="FM149" i="62" s="1"/>
  <c r="FG149" i="62"/>
  <c r="FE149" i="62"/>
  <c r="FD149" i="62"/>
  <c r="FC149" i="62"/>
  <c r="FB149" i="62"/>
  <c r="FA149" i="62"/>
  <c r="ER149" i="62"/>
  <c r="EQ149" i="62"/>
  <c r="EP149" i="62"/>
  <c r="EO149" i="62"/>
  <c r="EN149" i="62"/>
  <c r="EE149" i="62"/>
  <c r="ED149" i="62"/>
  <c r="EC149" i="62"/>
  <c r="EB149" i="62"/>
  <c r="EA149" i="62"/>
  <c r="DZ149" i="62"/>
  <c r="DY149" i="62"/>
  <c r="DX149" i="62"/>
  <c r="CM149" i="62"/>
  <c r="CL149" i="62"/>
  <c r="CK149" i="62"/>
  <c r="CJ149" i="62"/>
  <c r="CD149" i="62"/>
  <c r="BN149" i="62" s="1"/>
  <c r="BF149" i="62" s="1"/>
  <c r="CC149" i="62"/>
  <c r="BM149" i="62" s="1"/>
  <c r="BE149" i="62" s="1"/>
  <c r="CB149" i="62"/>
  <c r="BL149" i="62" s="1"/>
  <c r="BD149" i="62" s="1"/>
  <c r="BR149" i="62"/>
  <c r="BJ149" i="62" s="1"/>
  <c r="BQ149" i="62"/>
  <c r="BI149" i="62" s="1"/>
  <c r="BP149" i="62"/>
  <c r="BH149" i="62" s="1"/>
  <c r="BO149" i="62"/>
  <c r="BG149" i="62" s="1"/>
  <c r="BK149" i="62"/>
  <c r="BC149" i="62" s="1"/>
  <c r="FK148" i="62"/>
  <c r="FM148" i="62" s="1"/>
  <c r="FG148" i="62"/>
  <c r="FE148" i="62"/>
  <c r="FD148" i="62"/>
  <c r="FC148" i="62"/>
  <c r="FB148" i="62"/>
  <c r="FA148" i="62"/>
  <c r="ER148" i="62"/>
  <c r="EQ148" i="62"/>
  <c r="EP148" i="62"/>
  <c r="EO148" i="62"/>
  <c r="EN148" i="62"/>
  <c r="EE148" i="62"/>
  <c r="ED148" i="62"/>
  <c r="EC148" i="62"/>
  <c r="EB148" i="62"/>
  <c r="EA148" i="62"/>
  <c r="DZ148" i="62"/>
  <c r="DY148" i="62"/>
  <c r="DX148" i="62"/>
  <c r="CM148" i="62"/>
  <c r="CL148" i="62"/>
  <c r="CK148" i="62"/>
  <c r="CJ148" i="62"/>
  <c r="CD148" i="62"/>
  <c r="BN148" i="62" s="1"/>
  <c r="BF148" i="62" s="1"/>
  <c r="CC148" i="62"/>
  <c r="BM148" i="62" s="1"/>
  <c r="BE148" i="62" s="1"/>
  <c r="CB148" i="62"/>
  <c r="BL148" i="62" s="1"/>
  <c r="BD148" i="62" s="1"/>
  <c r="BR148" i="62"/>
  <c r="BJ148" i="62" s="1"/>
  <c r="BQ148" i="62"/>
  <c r="BI148" i="62" s="1"/>
  <c r="BP148" i="62"/>
  <c r="BH148" i="62" s="1"/>
  <c r="BO148" i="62"/>
  <c r="CV148" i="62" s="1"/>
  <c r="BK148" i="62"/>
  <c r="BC148" i="62" s="1"/>
  <c r="FK147" i="62"/>
  <c r="FM147" i="62" s="1"/>
  <c r="FG147" i="62"/>
  <c r="FE147" i="62"/>
  <c r="FD147" i="62"/>
  <c r="FC147" i="62"/>
  <c r="FB147" i="62"/>
  <c r="FA147" i="62"/>
  <c r="ER147" i="62"/>
  <c r="EQ147" i="62"/>
  <c r="EP147" i="62"/>
  <c r="EO147" i="62"/>
  <c r="EN147" i="62"/>
  <c r="EE147" i="62"/>
  <c r="ED147" i="62"/>
  <c r="EC147" i="62"/>
  <c r="EB147" i="62"/>
  <c r="EA147" i="62"/>
  <c r="DZ147" i="62"/>
  <c r="DY147" i="62"/>
  <c r="DX147" i="62"/>
  <c r="CM147" i="62"/>
  <c r="CL147" i="62"/>
  <c r="CK147" i="62"/>
  <c r="CJ147" i="62"/>
  <c r="CD147" i="62"/>
  <c r="BN147" i="62" s="1"/>
  <c r="BF147" i="62" s="1"/>
  <c r="CC147" i="62"/>
  <c r="BM147" i="62" s="1"/>
  <c r="BE147" i="62" s="1"/>
  <c r="CB147" i="62"/>
  <c r="BL147" i="62" s="1"/>
  <c r="BD147" i="62" s="1"/>
  <c r="BR147" i="62"/>
  <c r="BJ147" i="62" s="1"/>
  <c r="BQ147" i="62"/>
  <c r="BI147" i="62" s="1"/>
  <c r="BP147" i="62"/>
  <c r="BH147" i="62" s="1"/>
  <c r="BO147" i="62"/>
  <c r="BG147" i="62" s="1"/>
  <c r="BK147" i="62"/>
  <c r="BC147" i="62" s="1"/>
  <c r="FK146" i="62"/>
  <c r="FM146" i="62" s="1"/>
  <c r="FG146" i="62"/>
  <c r="FE146" i="62"/>
  <c r="FD146" i="62"/>
  <c r="FC146" i="62"/>
  <c r="FB146" i="62"/>
  <c r="FA146" i="62"/>
  <c r="ER146" i="62"/>
  <c r="EQ146" i="62"/>
  <c r="EP146" i="62"/>
  <c r="EO146" i="62"/>
  <c r="EN146" i="62"/>
  <c r="EE146" i="62"/>
  <c r="ED146" i="62"/>
  <c r="EC146" i="62"/>
  <c r="EB146" i="62"/>
  <c r="EA146" i="62"/>
  <c r="DZ146" i="62"/>
  <c r="DY146" i="62"/>
  <c r="DX146" i="62"/>
  <c r="CM146" i="62"/>
  <c r="CL146" i="62"/>
  <c r="CK146" i="62"/>
  <c r="CJ146" i="62"/>
  <c r="CD146" i="62"/>
  <c r="CC146" i="62"/>
  <c r="BM146" i="62" s="1"/>
  <c r="CB146" i="62"/>
  <c r="BL146" i="62" s="1"/>
  <c r="BD146" i="62" s="1"/>
  <c r="BR146" i="62"/>
  <c r="BJ146" i="62" s="1"/>
  <c r="BQ146" i="62"/>
  <c r="BI146" i="62" s="1"/>
  <c r="BP146" i="62"/>
  <c r="BO146" i="62"/>
  <c r="CV146" i="62" s="1"/>
  <c r="BK146" i="62"/>
  <c r="BC146" i="62" s="1"/>
  <c r="FK145" i="62"/>
  <c r="FM145" i="62" s="1"/>
  <c r="FG145" i="62"/>
  <c r="FE145" i="62"/>
  <c r="FD145" i="62"/>
  <c r="FC145" i="62"/>
  <c r="FB145" i="62"/>
  <c r="FA145" i="62"/>
  <c r="ER145" i="62"/>
  <c r="EQ145" i="62"/>
  <c r="EP145" i="62"/>
  <c r="EO145" i="62"/>
  <c r="EN145" i="62"/>
  <c r="EE145" i="62"/>
  <c r="ED145" i="62"/>
  <c r="EC145" i="62"/>
  <c r="EB145" i="62"/>
  <c r="EA145" i="62"/>
  <c r="DZ145" i="62"/>
  <c r="DY145" i="62"/>
  <c r="DX145" i="62"/>
  <c r="CM145" i="62"/>
  <c r="CL145" i="62"/>
  <c r="CK145" i="62"/>
  <c r="CJ145" i="62"/>
  <c r="CD145" i="62"/>
  <c r="BN145" i="62" s="1"/>
  <c r="BF145" i="62" s="1"/>
  <c r="CC145" i="62"/>
  <c r="BM145" i="62" s="1"/>
  <c r="BE145" i="62" s="1"/>
  <c r="CB145" i="62"/>
  <c r="BL145" i="62" s="1"/>
  <c r="BD145" i="62" s="1"/>
  <c r="BR145" i="62"/>
  <c r="BJ145" i="62" s="1"/>
  <c r="BQ145" i="62"/>
  <c r="BI145" i="62" s="1"/>
  <c r="BP145" i="62"/>
  <c r="BH145" i="62" s="1"/>
  <c r="BO145" i="62"/>
  <c r="BG145" i="62" s="1"/>
  <c r="BK145" i="62"/>
  <c r="BC145" i="62" s="1"/>
  <c r="FK144" i="62"/>
  <c r="FM144" i="62" s="1"/>
  <c r="FG144" i="62"/>
  <c r="FE144" i="62"/>
  <c r="FD144" i="62"/>
  <c r="FC144" i="62"/>
  <c r="FB144" i="62"/>
  <c r="FA144" i="62"/>
  <c r="ER144" i="62"/>
  <c r="EQ144" i="62"/>
  <c r="EP144" i="62"/>
  <c r="EO144" i="62"/>
  <c r="EN144" i="62"/>
  <c r="EE144" i="62"/>
  <c r="ED144" i="62"/>
  <c r="EC144" i="62"/>
  <c r="EB144" i="62"/>
  <c r="EA144" i="62"/>
  <c r="DZ144" i="62"/>
  <c r="DY144" i="62"/>
  <c r="DX144" i="62"/>
  <c r="CM144" i="62"/>
  <c r="CL144" i="62"/>
  <c r="CK144" i="62"/>
  <c r="CJ144" i="62"/>
  <c r="CD144" i="62"/>
  <c r="BN144" i="62" s="1"/>
  <c r="BF144" i="62" s="1"/>
  <c r="CC144" i="62"/>
  <c r="BM144" i="62" s="1"/>
  <c r="BE144" i="62" s="1"/>
  <c r="CB144" i="62"/>
  <c r="BL144" i="62" s="1"/>
  <c r="BD144" i="62" s="1"/>
  <c r="BR144" i="62"/>
  <c r="BJ144" i="62" s="1"/>
  <c r="BQ144" i="62"/>
  <c r="BI144" i="62" s="1"/>
  <c r="BP144" i="62"/>
  <c r="BH144" i="62" s="1"/>
  <c r="BO144" i="62"/>
  <c r="BG144" i="62" s="1"/>
  <c r="BK144" i="62"/>
  <c r="BC144" i="62" s="1"/>
  <c r="FK143" i="62"/>
  <c r="FM143" i="62" s="1"/>
  <c r="FG143" i="62"/>
  <c r="FE143" i="62"/>
  <c r="FD143" i="62"/>
  <c r="FC143" i="62"/>
  <c r="FB143" i="62"/>
  <c r="FA143" i="62"/>
  <c r="ER143" i="62"/>
  <c r="EQ143" i="62"/>
  <c r="EP143" i="62"/>
  <c r="EO143" i="62"/>
  <c r="EN143" i="62"/>
  <c r="EE143" i="62"/>
  <c r="ED143" i="62"/>
  <c r="EC143" i="62"/>
  <c r="EB143" i="62"/>
  <c r="EA143" i="62"/>
  <c r="DZ143" i="62"/>
  <c r="DY143" i="62"/>
  <c r="DX143" i="62"/>
  <c r="CM143" i="62"/>
  <c r="CL143" i="62"/>
  <c r="CK143" i="62"/>
  <c r="CJ143" i="62"/>
  <c r="CD143" i="62"/>
  <c r="BN143" i="62" s="1"/>
  <c r="BF143" i="62" s="1"/>
  <c r="CC143" i="62"/>
  <c r="BM143" i="62" s="1"/>
  <c r="BE143" i="62" s="1"/>
  <c r="CB143" i="62"/>
  <c r="BL143" i="62" s="1"/>
  <c r="BD143" i="62" s="1"/>
  <c r="BR143" i="62"/>
  <c r="BJ143" i="62" s="1"/>
  <c r="BQ143" i="62"/>
  <c r="BI143" i="62" s="1"/>
  <c r="BP143" i="62"/>
  <c r="BH143" i="62" s="1"/>
  <c r="BO143" i="62"/>
  <c r="CV143" i="62" s="1"/>
  <c r="BK143" i="62"/>
  <c r="BC143" i="62" s="1"/>
  <c r="FK142" i="62"/>
  <c r="FM142" i="62" s="1"/>
  <c r="FG142" i="62"/>
  <c r="FE142" i="62"/>
  <c r="FD142" i="62"/>
  <c r="FC142" i="62"/>
  <c r="FB142" i="62"/>
  <c r="FA142" i="62"/>
  <c r="ER142" i="62"/>
  <c r="EQ142" i="62"/>
  <c r="EP142" i="62"/>
  <c r="EO142" i="62"/>
  <c r="EN142" i="62"/>
  <c r="EE142" i="62"/>
  <c r="ED142" i="62"/>
  <c r="EC142" i="62"/>
  <c r="EB142" i="62"/>
  <c r="EA142" i="62"/>
  <c r="DZ142" i="62"/>
  <c r="DY142" i="62"/>
  <c r="DX142" i="62"/>
  <c r="CM142" i="62"/>
  <c r="CL142" i="62"/>
  <c r="CK142" i="62"/>
  <c r="CJ142" i="62"/>
  <c r="CD142" i="62"/>
  <c r="BN142" i="62" s="1"/>
  <c r="BF142" i="62" s="1"/>
  <c r="CC142" i="62"/>
  <c r="BM142" i="62" s="1"/>
  <c r="BE142" i="62" s="1"/>
  <c r="CB142" i="62"/>
  <c r="BL142" i="62" s="1"/>
  <c r="BD142" i="62" s="1"/>
  <c r="BR142" i="62"/>
  <c r="BJ142" i="62" s="1"/>
  <c r="BQ142" i="62"/>
  <c r="BI142" i="62" s="1"/>
  <c r="BP142" i="62"/>
  <c r="BH142" i="62" s="1"/>
  <c r="BO142" i="62"/>
  <c r="BG142" i="62" s="1"/>
  <c r="BK142" i="62"/>
  <c r="BC142" i="62" s="1"/>
  <c r="FK141" i="62"/>
  <c r="FM141" i="62" s="1"/>
  <c r="FG141" i="62"/>
  <c r="FE141" i="62"/>
  <c r="FD141" i="62"/>
  <c r="FC141" i="62"/>
  <c r="FB141" i="62"/>
  <c r="FA141" i="62"/>
  <c r="ER141" i="62"/>
  <c r="EQ141" i="62"/>
  <c r="EP141" i="62"/>
  <c r="EO141" i="62"/>
  <c r="EN141" i="62"/>
  <c r="EE141" i="62"/>
  <c r="ED141" i="62"/>
  <c r="EC141" i="62"/>
  <c r="EB141" i="62"/>
  <c r="EA141" i="62"/>
  <c r="DZ141" i="62"/>
  <c r="DY141" i="62"/>
  <c r="DX141" i="62"/>
  <c r="CM141" i="62"/>
  <c r="CL141" i="62"/>
  <c r="CK141" i="62"/>
  <c r="CJ141" i="62"/>
  <c r="CD141" i="62"/>
  <c r="BN141" i="62" s="1"/>
  <c r="BF141" i="62" s="1"/>
  <c r="CC141" i="62"/>
  <c r="BM141" i="62" s="1"/>
  <c r="BE141" i="62" s="1"/>
  <c r="CB141" i="62"/>
  <c r="BL141" i="62" s="1"/>
  <c r="BD141" i="62" s="1"/>
  <c r="BR141" i="62"/>
  <c r="BJ141" i="62" s="1"/>
  <c r="BQ141" i="62"/>
  <c r="BI141" i="62" s="1"/>
  <c r="BP141" i="62"/>
  <c r="BH141" i="62" s="1"/>
  <c r="BO141" i="62"/>
  <c r="CV141" i="62" s="1"/>
  <c r="CN141" i="62" s="1"/>
  <c r="BK141" i="62"/>
  <c r="BC141" i="62" s="1"/>
  <c r="DP141" i="62" s="1"/>
  <c r="FK140" i="62"/>
  <c r="FM140" i="62" s="1"/>
  <c r="FG140" i="62"/>
  <c r="FE140" i="62"/>
  <c r="FD140" i="62"/>
  <c r="FC140" i="62"/>
  <c r="FB140" i="62"/>
  <c r="FA140" i="62"/>
  <c r="ER140" i="62"/>
  <c r="EQ140" i="62"/>
  <c r="EP140" i="62"/>
  <c r="EO140" i="62"/>
  <c r="EN140" i="62"/>
  <c r="EE140" i="62"/>
  <c r="ED140" i="62"/>
  <c r="EC140" i="62"/>
  <c r="EB140" i="62"/>
  <c r="EA140" i="62"/>
  <c r="DZ140" i="62"/>
  <c r="DY140" i="62"/>
  <c r="DX140" i="62"/>
  <c r="CM140" i="62"/>
  <c r="CL140" i="62"/>
  <c r="CK140" i="62"/>
  <c r="CJ140" i="62"/>
  <c r="CD140" i="62"/>
  <c r="BN140" i="62" s="1"/>
  <c r="BF140" i="62" s="1"/>
  <c r="CC140" i="62"/>
  <c r="BM140" i="62" s="1"/>
  <c r="BE140" i="62" s="1"/>
  <c r="CB140" i="62"/>
  <c r="BL140" i="62" s="1"/>
  <c r="BD140" i="62" s="1"/>
  <c r="BR140" i="62"/>
  <c r="BJ140" i="62" s="1"/>
  <c r="BQ140" i="62"/>
  <c r="BI140" i="62" s="1"/>
  <c r="BP140" i="62"/>
  <c r="BH140" i="62" s="1"/>
  <c r="BO140" i="62"/>
  <c r="CV140" i="62" s="1"/>
  <c r="BK140" i="62"/>
  <c r="BC140" i="62" s="1"/>
  <c r="FK139" i="62"/>
  <c r="FM139" i="62" s="1"/>
  <c r="FG139" i="62"/>
  <c r="FE139" i="62"/>
  <c r="FD139" i="62"/>
  <c r="FC139" i="62"/>
  <c r="FB139" i="62"/>
  <c r="FA139" i="62"/>
  <c r="ER139" i="62"/>
  <c r="EQ139" i="62"/>
  <c r="EP139" i="62"/>
  <c r="EO139" i="62"/>
  <c r="EN139" i="62"/>
  <c r="EE139" i="62"/>
  <c r="ED139" i="62"/>
  <c r="EC139" i="62"/>
  <c r="EB139" i="62"/>
  <c r="EA139" i="62"/>
  <c r="DZ139" i="62"/>
  <c r="DY139" i="62"/>
  <c r="DX139" i="62"/>
  <c r="CM139" i="62"/>
  <c r="CL139" i="62"/>
  <c r="CK139" i="62"/>
  <c r="CJ139" i="62"/>
  <c r="CD139" i="62"/>
  <c r="BN139" i="62" s="1"/>
  <c r="BF139" i="62" s="1"/>
  <c r="CC139" i="62"/>
  <c r="BM139" i="62" s="1"/>
  <c r="BE139" i="62" s="1"/>
  <c r="DR139" i="62" s="1"/>
  <c r="CB139" i="62"/>
  <c r="BL139" i="62" s="1"/>
  <c r="BD139" i="62" s="1"/>
  <c r="BR139" i="62"/>
  <c r="BJ139" i="62" s="1"/>
  <c r="BQ139" i="62"/>
  <c r="BI139" i="62" s="1"/>
  <c r="BP139" i="62"/>
  <c r="BH139" i="62" s="1"/>
  <c r="BO139" i="62"/>
  <c r="CV139" i="62" s="1"/>
  <c r="CN139" i="62" s="1"/>
  <c r="BK139" i="62"/>
  <c r="BC139" i="62" s="1"/>
  <c r="FK138" i="62"/>
  <c r="FM138" i="62" s="1"/>
  <c r="FG138" i="62"/>
  <c r="FE138" i="62"/>
  <c r="FD138" i="62"/>
  <c r="FC138" i="62"/>
  <c r="FB138" i="62"/>
  <c r="FA138" i="62"/>
  <c r="ER138" i="62"/>
  <c r="EQ138" i="62"/>
  <c r="EP138" i="62"/>
  <c r="EO138" i="62"/>
  <c r="EN138" i="62"/>
  <c r="EE138" i="62"/>
  <c r="ED138" i="62"/>
  <c r="EC138" i="62"/>
  <c r="EB138" i="62"/>
  <c r="EA138" i="62"/>
  <c r="DZ138" i="62"/>
  <c r="DY138" i="62"/>
  <c r="DX138" i="62"/>
  <c r="CM138" i="62"/>
  <c r="CL138" i="62"/>
  <c r="CK138" i="62"/>
  <c r="CJ138" i="62"/>
  <c r="CD138" i="62"/>
  <c r="BN138" i="62" s="1"/>
  <c r="BF138" i="62" s="1"/>
  <c r="CC138" i="62"/>
  <c r="BM138" i="62" s="1"/>
  <c r="BE138" i="62" s="1"/>
  <c r="CB138" i="62"/>
  <c r="BL138" i="62" s="1"/>
  <c r="BD138" i="62" s="1"/>
  <c r="BR138" i="62"/>
  <c r="BJ138" i="62" s="1"/>
  <c r="BQ138" i="62"/>
  <c r="BI138" i="62" s="1"/>
  <c r="BP138" i="62"/>
  <c r="BH138" i="62" s="1"/>
  <c r="BO138" i="62"/>
  <c r="CV138" i="62" s="1"/>
  <c r="BK138" i="62"/>
  <c r="BC138" i="62" s="1"/>
  <c r="FK137" i="62"/>
  <c r="FM137" i="62" s="1"/>
  <c r="FG137" i="62"/>
  <c r="FE137" i="62"/>
  <c r="FD137" i="62"/>
  <c r="FC137" i="62"/>
  <c r="FB137" i="62"/>
  <c r="FA137" i="62"/>
  <c r="ER137" i="62"/>
  <c r="EQ137" i="62"/>
  <c r="EP137" i="62"/>
  <c r="EO137" i="62"/>
  <c r="EN137" i="62"/>
  <c r="EE137" i="62"/>
  <c r="ED137" i="62"/>
  <c r="EC137" i="62"/>
  <c r="EB137" i="62"/>
  <c r="EA137" i="62"/>
  <c r="DZ137" i="62"/>
  <c r="DY137" i="62"/>
  <c r="DX137" i="62"/>
  <c r="CM137" i="62"/>
  <c r="CL137" i="62"/>
  <c r="CK137" i="62"/>
  <c r="CJ137" i="62"/>
  <c r="CD137" i="62"/>
  <c r="BN137" i="62" s="1"/>
  <c r="BF137" i="62" s="1"/>
  <c r="CC137" i="62"/>
  <c r="BM137" i="62" s="1"/>
  <c r="BE137" i="62" s="1"/>
  <c r="CB137" i="62"/>
  <c r="BL137" i="62" s="1"/>
  <c r="BD137" i="62" s="1"/>
  <c r="BR137" i="62"/>
  <c r="BJ137" i="62" s="1"/>
  <c r="BQ137" i="62"/>
  <c r="BI137" i="62" s="1"/>
  <c r="BP137" i="62"/>
  <c r="BH137" i="62" s="1"/>
  <c r="BO137" i="62"/>
  <c r="BG137" i="62" s="1"/>
  <c r="BK137" i="62"/>
  <c r="BC137" i="62" s="1"/>
  <c r="FK136" i="62"/>
  <c r="FM136" i="62" s="1"/>
  <c r="FG136" i="62"/>
  <c r="FE136" i="62"/>
  <c r="FD136" i="62"/>
  <c r="FC136" i="62"/>
  <c r="FB136" i="62"/>
  <c r="FA136" i="62"/>
  <c r="ER136" i="62"/>
  <c r="EQ136" i="62"/>
  <c r="EP136" i="62"/>
  <c r="EO136" i="62"/>
  <c r="EN136" i="62"/>
  <c r="EE136" i="62"/>
  <c r="ED136" i="62"/>
  <c r="EC136" i="62"/>
  <c r="EB136" i="62"/>
  <c r="EA136" i="62"/>
  <c r="DZ136" i="62"/>
  <c r="DY136" i="62"/>
  <c r="DX136" i="62"/>
  <c r="CM136" i="62"/>
  <c r="CL136" i="62"/>
  <c r="CK136" i="62"/>
  <c r="CJ136" i="62"/>
  <c r="CD136" i="62"/>
  <c r="BN136" i="62" s="1"/>
  <c r="BF136" i="62" s="1"/>
  <c r="CC136" i="62"/>
  <c r="BM136" i="62" s="1"/>
  <c r="BE136" i="62" s="1"/>
  <c r="CB136" i="62"/>
  <c r="BL136" i="62" s="1"/>
  <c r="BD136" i="62" s="1"/>
  <c r="BR136" i="62"/>
  <c r="BJ136" i="62" s="1"/>
  <c r="BQ136" i="62"/>
  <c r="BI136" i="62" s="1"/>
  <c r="BP136" i="62"/>
  <c r="BH136" i="62" s="1"/>
  <c r="BO136" i="62"/>
  <c r="BK136" i="62"/>
  <c r="BC136" i="62" s="1"/>
  <c r="FK135" i="62"/>
  <c r="FM135" i="62" s="1"/>
  <c r="FG135" i="62"/>
  <c r="FE135" i="62"/>
  <c r="FD135" i="62"/>
  <c r="FC135" i="62"/>
  <c r="FB135" i="62"/>
  <c r="FA135" i="62"/>
  <c r="ER135" i="62"/>
  <c r="EQ135" i="62"/>
  <c r="EP135" i="62"/>
  <c r="EO135" i="62"/>
  <c r="EN135" i="62"/>
  <c r="EE135" i="62"/>
  <c r="ED135" i="62"/>
  <c r="EC135" i="62"/>
  <c r="EB135" i="62"/>
  <c r="EA135" i="62"/>
  <c r="DZ135" i="62"/>
  <c r="DY135" i="62"/>
  <c r="DX135" i="62"/>
  <c r="CM135" i="62"/>
  <c r="CL135" i="62"/>
  <c r="CK135" i="62"/>
  <c r="CJ135" i="62"/>
  <c r="CD135" i="62"/>
  <c r="BN135" i="62" s="1"/>
  <c r="BF135" i="62" s="1"/>
  <c r="CC135" i="62"/>
  <c r="BM135" i="62" s="1"/>
  <c r="BE135" i="62" s="1"/>
  <c r="CB135" i="62"/>
  <c r="BL135" i="62" s="1"/>
  <c r="BD135" i="62" s="1"/>
  <c r="BR135" i="62"/>
  <c r="BJ135" i="62" s="1"/>
  <c r="BQ135" i="62"/>
  <c r="BI135" i="62" s="1"/>
  <c r="BP135" i="62"/>
  <c r="BH135" i="62" s="1"/>
  <c r="BO135" i="62"/>
  <c r="BG135" i="62" s="1"/>
  <c r="BK135" i="62"/>
  <c r="BC135" i="62" s="1"/>
  <c r="FK134" i="62"/>
  <c r="FM134" i="62" s="1"/>
  <c r="FG134" i="62"/>
  <c r="FE134" i="62"/>
  <c r="FD134" i="62"/>
  <c r="FC134" i="62"/>
  <c r="FB134" i="62"/>
  <c r="FA134" i="62"/>
  <c r="ER134" i="62"/>
  <c r="EQ134" i="62"/>
  <c r="EP134" i="62"/>
  <c r="EO134" i="62"/>
  <c r="EN134" i="62"/>
  <c r="EE134" i="62"/>
  <c r="ED134" i="62"/>
  <c r="EC134" i="62"/>
  <c r="EB134" i="62"/>
  <c r="EA134" i="62"/>
  <c r="DZ134" i="62"/>
  <c r="DY134" i="62"/>
  <c r="DX134" i="62"/>
  <c r="CM134" i="62"/>
  <c r="CL134" i="62"/>
  <c r="CK134" i="62"/>
  <c r="CJ134" i="62"/>
  <c r="CD134" i="62"/>
  <c r="BN134" i="62" s="1"/>
  <c r="BF134" i="62" s="1"/>
  <c r="CC134" i="62"/>
  <c r="BM134" i="62" s="1"/>
  <c r="BE134" i="62" s="1"/>
  <c r="CB134" i="62"/>
  <c r="BL134" i="62" s="1"/>
  <c r="BD134" i="62" s="1"/>
  <c r="BR134" i="62"/>
  <c r="BJ134" i="62" s="1"/>
  <c r="BQ134" i="62"/>
  <c r="BI134" i="62" s="1"/>
  <c r="BP134" i="62"/>
  <c r="BH134" i="62" s="1"/>
  <c r="BO134" i="62"/>
  <c r="CV134" i="62" s="1"/>
  <c r="BK134" i="62"/>
  <c r="BC134" i="62" s="1"/>
  <c r="BG134" i="62"/>
  <c r="FK133" i="62"/>
  <c r="FM133" i="62" s="1"/>
  <c r="FG133" i="62"/>
  <c r="FE133" i="62"/>
  <c r="FD133" i="62"/>
  <c r="FC133" i="62"/>
  <c r="FB133" i="62"/>
  <c r="FA133" i="62"/>
  <c r="ER133" i="62"/>
  <c r="EQ133" i="62"/>
  <c r="EP133" i="62"/>
  <c r="EO133" i="62"/>
  <c r="EN133" i="62"/>
  <c r="EE133" i="62"/>
  <c r="ED133" i="62"/>
  <c r="EC133" i="62"/>
  <c r="EB133" i="62"/>
  <c r="EA133" i="62"/>
  <c r="DZ133" i="62"/>
  <c r="DY133" i="62"/>
  <c r="DX133" i="62"/>
  <c r="CM133" i="62"/>
  <c r="CL133" i="62"/>
  <c r="CK133" i="62"/>
  <c r="CJ133" i="62"/>
  <c r="CD133" i="62"/>
  <c r="BN133" i="62" s="1"/>
  <c r="BF133" i="62" s="1"/>
  <c r="CC133" i="62"/>
  <c r="BM133" i="62" s="1"/>
  <c r="BE133" i="62" s="1"/>
  <c r="CB133" i="62"/>
  <c r="BL133" i="62" s="1"/>
  <c r="BD133" i="62" s="1"/>
  <c r="BR133" i="62"/>
  <c r="BJ133" i="62" s="1"/>
  <c r="BQ133" i="62"/>
  <c r="BI133" i="62" s="1"/>
  <c r="BP133" i="62"/>
  <c r="BH133" i="62" s="1"/>
  <c r="BO133" i="62"/>
  <c r="BG133" i="62" s="1"/>
  <c r="BK133" i="62"/>
  <c r="BC133" i="62" s="1"/>
  <c r="FK132" i="62"/>
  <c r="FM132" i="62" s="1"/>
  <c r="FG132" i="62"/>
  <c r="FE132" i="62"/>
  <c r="FD132" i="62"/>
  <c r="FC132" i="62"/>
  <c r="FB132" i="62"/>
  <c r="FA132" i="62"/>
  <c r="ER132" i="62"/>
  <c r="EQ132" i="62"/>
  <c r="EP132" i="62"/>
  <c r="EO132" i="62"/>
  <c r="EN132" i="62"/>
  <c r="EE132" i="62"/>
  <c r="ED132" i="62"/>
  <c r="EC132" i="62"/>
  <c r="EB132" i="62"/>
  <c r="EA132" i="62"/>
  <c r="DZ132" i="62"/>
  <c r="DY132" i="62"/>
  <c r="DX132" i="62"/>
  <c r="CM132" i="62"/>
  <c r="CL132" i="62"/>
  <c r="CK132" i="62"/>
  <c r="CJ132" i="62"/>
  <c r="CD132" i="62"/>
  <c r="BN132" i="62" s="1"/>
  <c r="BF132" i="62" s="1"/>
  <c r="CC132" i="62"/>
  <c r="BM132" i="62" s="1"/>
  <c r="BE132" i="62" s="1"/>
  <c r="CB132" i="62"/>
  <c r="BL132" i="62" s="1"/>
  <c r="BD132" i="62" s="1"/>
  <c r="BR132" i="62"/>
  <c r="BJ132" i="62" s="1"/>
  <c r="BQ132" i="62"/>
  <c r="BI132" i="62" s="1"/>
  <c r="BP132" i="62"/>
  <c r="BH132" i="62" s="1"/>
  <c r="BO132" i="62"/>
  <c r="CV132" i="62" s="1"/>
  <c r="BK132" i="62"/>
  <c r="BC132" i="62" s="1"/>
  <c r="FK131" i="62"/>
  <c r="FM131" i="62" s="1"/>
  <c r="FG131" i="62"/>
  <c r="FE131" i="62"/>
  <c r="FD131" i="62"/>
  <c r="FC131" i="62"/>
  <c r="FB131" i="62"/>
  <c r="FA131" i="62"/>
  <c r="ER131" i="62"/>
  <c r="EQ131" i="62"/>
  <c r="EP131" i="62"/>
  <c r="EO131" i="62"/>
  <c r="EN131" i="62"/>
  <c r="EE131" i="62"/>
  <c r="ED131" i="62"/>
  <c r="EC131" i="62"/>
  <c r="EB131" i="62"/>
  <c r="EA131" i="62"/>
  <c r="DZ131" i="62"/>
  <c r="DY131" i="62"/>
  <c r="DX131" i="62"/>
  <c r="CM131" i="62"/>
  <c r="CL131" i="62"/>
  <c r="CK131" i="62"/>
  <c r="CJ131" i="62"/>
  <c r="CD131" i="62"/>
  <c r="BN131" i="62" s="1"/>
  <c r="BF131" i="62" s="1"/>
  <c r="CC131" i="62"/>
  <c r="BM131" i="62" s="1"/>
  <c r="BE131" i="62" s="1"/>
  <c r="CB131" i="62"/>
  <c r="BL131" i="62" s="1"/>
  <c r="BD131" i="62" s="1"/>
  <c r="BR131" i="62"/>
  <c r="BJ131" i="62" s="1"/>
  <c r="BQ131" i="62"/>
  <c r="BI131" i="62" s="1"/>
  <c r="BP131" i="62"/>
  <c r="BH131" i="62" s="1"/>
  <c r="BO131" i="62"/>
  <c r="BG131" i="62" s="1"/>
  <c r="BK131" i="62"/>
  <c r="BC131" i="62" s="1"/>
  <c r="FK130" i="62"/>
  <c r="FM130" i="62" s="1"/>
  <c r="FG130" i="62"/>
  <c r="FE130" i="62"/>
  <c r="FD130" i="62"/>
  <c r="FC130" i="62"/>
  <c r="FB130" i="62"/>
  <c r="FA130" i="62"/>
  <c r="ER130" i="62"/>
  <c r="EQ130" i="62"/>
  <c r="EP130" i="62"/>
  <c r="EO130" i="62"/>
  <c r="EN130" i="62"/>
  <c r="EE130" i="62"/>
  <c r="ED130" i="62"/>
  <c r="EC130" i="62"/>
  <c r="EB130" i="62"/>
  <c r="EA130" i="62"/>
  <c r="DZ130" i="62"/>
  <c r="DY130" i="62"/>
  <c r="DX130" i="62"/>
  <c r="CM130" i="62"/>
  <c r="CL130" i="62"/>
  <c r="CK130" i="62"/>
  <c r="CJ130" i="62"/>
  <c r="CD130" i="62"/>
  <c r="BN130" i="62" s="1"/>
  <c r="BF130" i="62" s="1"/>
  <c r="DS130" i="62" s="1"/>
  <c r="CC130" i="62"/>
  <c r="BM130" i="62" s="1"/>
  <c r="BE130" i="62" s="1"/>
  <c r="CB130" i="62"/>
  <c r="BL130" i="62" s="1"/>
  <c r="BD130" i="62" s="1"/>
  <c r="BR130" i="62"/>
  <c r="BJ130" i="62" s="1"/>
  <c r="BQ130" i="62"/>
  <c r="BI130" i="62" s="1"/>
  <c r="BP130" i="62"/>
  <c r="BH130" i="62" s="1"/>
  <c r="BO130" i="62"/>
  <c r="CV130" i="62" s="1"/>
  <c r="CN130" i="62" s="1"/>
  <c r="BK130" i="62"/>
  <c r="BC130" i="62" s="1"/>
  <c r="FK129" i="62"/>
  <c r="FM129" i="62" s="1"/>
  <c r="FG129" i="62"/>
  <c r="FE129" i="62"/>
  <c r="FD129" i="62"/>
  <c r="FC129" i="62"/>
  <c r="FB129" i="62"/>
  <c r="FA129" i="62"/>
  <c r="ER129" i="62"/>
  <c r="EQ129" i="62"/>
  <c r="EP129" i="62"/>
  <c r="EO129" i="62"/>
  <c r="EN129" i="62"/>
  <c r="EE129" i="62"/>
  <c r="ED129" i="62"/>
  <c r="EC129" i="62"/>
  <c r="EB129" i="62"/>
  <c r="EA129" i="62"/>
  <c r="DZ129" i="62"/>
  <c r="DY129" i="62"/>
  <c r="DX129" i="62"/>
  <c r="CM129" i="62"/>
  <c r="CL129" i="62"/>
  <c r="CK129" i="62"/>
  <c r="CJ129" i="62"/>
  <c r="CD129" i="62"/>
  <c r="BN129" i="62" s="1"/>
  <c r="BF129" i="62" s="1"/>
  <c r="CC129" i="62"/>
  <c r="BM129" i="62" s="1"/>
  <c r="BE129" i="62" s="1"/>
  <c r="CB129" i="62"/>
  <c r="BL129" i="62" s="1"/>
  <c r="BD129" i="62" s="1"/>
  <c r="BR129" i="62"/>
  <c r="BJ129" i="62" s="1"/>
  <c r="BQ129" i="62"/>
  <c r="BI129" i="62" s="1"/>
  <c r="BP129" i="62"/>
  <c r="BH129" i="62" s="1"/>
  <c r="BO129" i="62"/>
  <c r="BG129" i="62" s="1"/>
  <c r="BK129" i="62"/>
  <c r="BC129" i="62" s="1"/>
  <c r="FK128" i="62"/>
  <c r="FM128" i="62" s="1"/>
  <c r="FG128" i="62"/>
  <c r="FE128" i="62"/>
  <c r="FD128" i="62"/>
  <c r="FC128" i="62"/>
  <c r="FB128" i="62"/>
  <c r="FA128" i="62"/>
  <c r="ER128" i="62"/>
  <c r="EQ128" i="62"/>
  <c r="EP128" i="62"/>
  <c r="EO128" i="62"/>
  <c r="EN128" i="62"/>
  <c r="EE128" i="62"/>
  <c r="ED128" i="62"/>
  <c r="EC128" i="62"/>
  <c r="EB128" i="62"/>
  <c r="EA128" i="62"/>
  <c r="DZ128" i="62"/>
  <c r="DY128" i="62"/>
  <c r="DX128" i="62"/>
  <c r="CM128" i="62"/>
  <c r="CL128" i="62"/>
  <c r="CK128" i="62"/>
  <c r="CJ128" i="62"/>
  <c r="CD128" i="62"/>
  <c r="BN128" i="62" s="1"/>
  <c r="BF128" i="62" s="1"/>
  <c r="CC128" i="62"/>
  <c r="BM128" i="62" s="1"/>
  <c r="BE128" i="62" s="1"/>
  <c r="CB128" i="62"/>
  <c r="BL128" i="62" s="1"/>
  <c r="BD128" i="62" s="1"/>
  <c r="BR128" i="62"/>
  <c r="BJ128" i="62" s="1"/>
  <c r="BQ128" i="62"/>
  <c r="BI128" i="62" s="1"/>
  <c r="BP128" i="62"/>
  <c r="BH128" i="62" s="1"/>
  <c r="BO128" i="62"/>
  <c r="BG128" i="62" s="1"/>
  <c r="BK128" i="62"/>
  <c r="BC128" i="62" s="1"/>
  <c r="FK127" i="62"/>
  <c r="FM127" i="62" s="1"/>
  <c r="FG127" i="62"/>
  <c r="FE127" i="62"/>
  <c r="FD127" i="62"/>
  <c r="FC127" i="62"/>
  <c r="FB127" i="62"/>
  <c r="FA127" i="62"/>
  <c r="ER127" i="62"/>
  <c r="EQ127" i="62"/>
  <c r="EP127" i="62"/>
  <c r="EO127" i="62"/>
  <c r="EN127" i="62"/>
  <c r="EE127" i="62"/>
  <c r="ED127" i="62"/>
  <c r="EC127" i="62"/>
  <c r="EB127" i="62"/>
  <c r="EA127" i="62"/>
  <c r="DZ127" i="62"/>
  <c r="DY127" i="62"/>
  <c r="DX127" i="62"/>
  <c r="CM127" i="62"/>
  <c r="CL127" i="62"/>
  <c r="CK127" i="62"/>
  <c r="CJ127" i="62"/>
  <c r="CD127" i="62"/>
  <c r="BN127" i="62" s="1"/>
  <c r="BF127" i="62" s="1"/>
  <c r="CC127" i="62"/>
  <c r="BM127" i="62" s="1"/>
  <c r="BE127" i="62" s="1"/>
  <c r="CB127" i="62"/>
  <c r="BL127" i="62" s="1"/>
  <c r="BD127" i="62" s="1"/>
  <c r="BR127" i="62"/>
  <c r="BJ127" i="62" s="1"/>
  <c r="BQ127" i="62"/>
  <c r="BI127" i="62" s="1"/>
  <c r="BP127" i="62"/>
  <c r="BH127" i="62" s="1"/>
  <c r="BO127" i="62"/>
  <c r="CV127" i="62" s="1"/>
  <c r="CN127" i="62" s="1"/>
  <c r="BK127" i="62"/>
  <c r="BC127" i="62" s="1"/>
  <c r="FK126" i="62"/>
  <c r="FM126" i="62" s="1"/>
  <c r="FG126" i="62"/>
  <c r="FE126" i="62"/>
  <c r="FD126" i="62"/>
  <c r="FC126" i="62"/>
  <c r="FB126" i="62"/>
  <c r="FA126" i="62"/>
  <c r="ER126" i="62"/>
  <c r="EQ126" i="62"/>
  <c r="EP126" i="62"/>
  <c r="EO126" i="62"/>
  <c r="EN126" i="62"/>
  <c r="EE126" i="62"/>
  <c r="ED126" i="62"/>
  <c r="EC126" i="62"/>
  <c r="EB126" i="62"/>
  <c r="EA126" i="62"/>
  <c r="DZ126" i="62"/>
  <c r="DY126" i="62"/>
  <c r="DX126" i="62"/>
  <c r="CM126" i="62"/>
  <c r="CL126" i="62"/>
  <c r="CK126" i="62"/>
  <c r="CJ126" i="62"/>
  <c r="CD126" i="62"/>
  <c r="CC126" i="62"/>
  <c r="CB126" i="62"/>
  <c r="BL126" i="62" s="1"/>
  <c r="BR126" i="62"/>
  <c r="BJ126" i="62" s="1"/>
  <c r="BQ126" i="62"/>
  <c r="BP126" i="62"/>
  <c r="BH126" i="62" s="1"/>
  <c r="BO126" i="62"/>
  <c r="BG126" i="62" s="1"/>
  <c r="BK126" i="62"/>
  <c r="FK125" i="62"/>
  <c r="FM125" i="62" s="1"/>
  <c r="FG125" i="62"/>
  <c r="FE125" i="62"/>
  <c r="FD125" i="62"/>
  <c r="FC125" i="62"/>
  <c r="FB125" i="62"/>
  <c r="FA125" i="62"/>
  <c r="ER125" i="62"/>
  <c r="EQ125" i="62"/>
  <c r="EP125" i="62"/>
  <c r="EO125" i="62"/>
  <c r="EN125" i="62"/>
  <c r="EE125" i="62"/>
  <c r="ED125" i="62"/>
  <c r="EC125" i="62"/>
  <c r="EB125" i="62"/>
  <c r="EA125" i="62"/>
  <c r="DZ125" i="62"/>
  <c r="DY125" i="62"/>
  <c r="DX125" i="62"/>
  <c r="CM125" i="62"/>
  <c r="CL125" i="62"/>
  <c r="CK125" i="62"/>
  <c r="CJ125" i="62"/>
  <c r="CD125" i="62"/>
  <c r="BN125" i="62" s="1"/>
  <c r="BF125" i="62" s="1"/>
  <c r="CC125" i="62"/>
  <c r="BM125" i="62" s="1"/>
  <c r="BE125" i="62" s="1"/>
  <c r="CB125" i="62"/>
  <c r="BL125" i="62" s="1"/>
  <c r="BD125" i="62" s="1"/>
  <c r="BR125" i="62"/>
  <c r="BJ125" i="62" s="1"/>
  <c r="BQ125" i="62"/>
  <c r="BI125" i="62" s="1"/>
  <c r="BP125" i="62"/>
  <c r="BH125" i="62" s="1"/>
  <c r="BO125" i="62"/>
  <c r="BG125" i="62" s="1"/>
  <c r="BK125" i="62"/>
  <c r="BC125" i="62" s="1"/>
  <c r="FK124" i="62"/>
  <c r="FM124" i="62" s="1"/>
  <c r="FG124" i="62"/>
  <c r="FE124" i="62"/>
  <c r="FD124" i="62"/>
  <c r="FC124" i="62"/>
  <c r="FB124" i="62"/>
  <c r="FA124" i="62"/>
  <c r="ER124" i="62"/>
  <c r="EQ124" i="62"/>
  <c r="EP124" i="62"/>
  <c r="EO124" i="62"/>
  <c r="EN124" i="62"/>
  <c r="EE124" i="62"/>
  <c r="ED124" i="62"/>
  <c r="EC124" i="62"/>
  <c r="EB124" i="62"/>
  <c r="EA124" i="62"/>
  <c r="DZ124" i="62"/>
  <c r="DY124" i="62"/>
  <c r="DX124" i="62"/>
  <c r="CM124" i="62"/>
  <c r="CL124" i="62"/>
  <c r="CK124" i="62"/>
  <c r="CJ124" i="62"/>
  <c r="CD124" i="62"/>
  <c r="BN124" i="62" s="1"/>
  <c r="BF124" i="62" s="1"/>
  <c r="CC124" i="62"/>
  <c r="BM124" i="62" s="1"/>
  <c r="BE124" i="62" s="1"/>
  <c r="CB124" i="62"/>
  <c r="BL124" i="62" s="1"/>
  <c r="BD124" i="62" s="1"/>
  <c r="BR124" i="62"/>
  <c r="BJ124" i="62" s="1"/>
  <c r="BQ124" i="62"/>
  <c r="BI124" i="62" s="1"/>
  <c r="BP124" i="62"/>
  <c r="BH124" i="62" s="1"/>
  <c r="BO124" i="62"/>
  <c r="BG124" i="62" s="1"/>
  <c r="BK124" i="62"/>
  <c r="BC124" i="62" s="1"/>
  <c r="FK123" i="62"/>
  <c r="FM123" i="62" s="1"/>
  <c r="FG123" i="62"/>
  <c r="FE123" i="62"/>
  <c r="FD123" i="62"/>
  <c r="FC123" i="62"/>
  <c r="FB123" i="62"/>
  <c r="FA123" i="62"/>
  <c r="ER123" i="62"/>
  <c r="EQ123" i="62"/>
  <c r="EP123" i="62"/>
  <c r="EO123" i="62"/>
  <c r="EN123" i="62"/>
  <c r="EE123" i="62"/>
  <c r="ED123" i="62"/>
  <c r="EC123" i="62"/>
  <c r="EB123" i="62"/>
  <c r="EA123" i="62"/>
  <c r="DZ123" i="62"/>
  <c r="DY123" i="62"/>
  <c r="DX123" i="62"/>
  <c r="CM123" i="62"/>
  <c r="CL123" i="62"/>
  <c r="CK123" i="62"/>
  <c r="CJ123" i="62"/>
  <c r="CD123" i="62"/>
  <c r="BN123" i="62" s="1"/>
  <c r="BF123" i="62" s="1"/>
  <c r="CC123" i="62"/>
  <c r="BM123" i="62" s="1"/>
  <c r="BE123" i="62" s="1"/>
  <c r="CB123" i="62"/>
  <c r="BL123" i="62" s="1"/>
  <c r="BD123" i="62" s="1"/>
  <c r="BR123" i="62"/>
  <c r="BJ123" i="62" s="1"/>
  <c r="BQ123" i="62"/>
  <c r="BI123" i="62" s="1"/>
  <c r="BP123" i="62"/>
  <c r="BH123" i="62" s="1"/>
  <c r="BO123" i="62"/>
  <c r="CV123" i="62" s="1"/>
  <c r="BK123" i="62"/>
  <c r="BC123" i="62" s="1"/>
  <c r="FK122" i="62"/>
  <c r="FM122" i="62" s="1"/>
  <c r="FG122" i="62"/>
  <c r="FE122" i="62"/>
  <c r="FD122" i="62"/>
  <c r="FC122" i="62"/>
  <c r="FB122" i="62"/>
  <c r="FA122" i="62"/>
  <c r="ER122" i="62"/>
  <c r="EQ122" i="62"/>
  <c r="EP122" i="62"/>
  <c r="EO122" i="62"/>
  <c r="EN122" i="62"/>
  <c r="EE122" i="62"/>
  <c r="ED122" i="62"/>
  <c r="EC122" i="62"/>
  <c r="EB122" i="62"/>
  <c r="EA122" i="62"/>
  <c r="DZ122" i="62"/>
  <c r="DY122" i="62"/>
  <c r="DX122" i="62"/>
  <c r="CM122" i="62"/>
  <c r="CL122" i="62"/>
  <c r="CK122" i="62"/>
  <c r="CJ122" i="62"/>
  <c r="CD122" i="62"/>
  <c r="BN122" i="62" s="1"/>
  <c r="BF122" i="62" s="1"/>
  <c r="CC122" i="62"/>
  <c r="BM122" i="62" s="1"/>
  <c r="BE122" i="62" s="1"/>
  <c r="CB122" i="62"/>
  <c r="BL122" i="62" s="1"/>
  <c r="BD122" i="62" s="1"/>
  <c r="BR122" i="62"/>
  <c r="BJ122" i="62" s="1"/>
  <c r="BQ122" i="62"/>
  <c r="BI122" i="62" s="1"/>
  <c r="BP122" i="62"/>
  <c r="BH122" i="62" s="1"/>
  <c r="BO122" i="62"/>
  <c r="BG122" i="62" s="1"/>
  <c r="BK122" i="62"/>
  <c r="BC122" i="62" s="1"/>
  <c r="FK121" i="62"/>
  <c r="FM121" i="62" s="1"/>
  <c r="FG121" i="62"/>
  <c r="FE121" i="62"/>
  <c r="FD121" i="62"/>
  <c r="FC121" i="62"/>
  <c r="FB121" i="62"/>
  <c r="FA121" i="62"/>
  <c r="ER121" i="62"/>
  <c r="EQ121" i="62"/>
  <c r="EP121" i="62"/>
  <c r="EO121" i="62"/>
  <c r="EN121" i="62"/>
  <c r="EE121" i="62"/>
  <c r="ED121" i="62"/>
  <c r="EC121" i="62"/>
  <c r="EB121" i="62"/>
  <c r="EA121" i="62"/>
  <c r="DZ121" i="62"/>
  <c r="DY121" i="62"/>
  <c r="DX121" i="62"/>
  <c r="CM121" i="62"/>
  <c r="CL121" i="62"/>
  <c r="CK121" i="62"/>
  <c r="CJ121" i="62"/>
  <c r="CD121" i="62"/>
  <c r="BN121" i="62" s="1"/>
  <c r="BF121" i="62" s="1"/>
  <c r="CC121" i="62"/>
  <c r="BM121" i="62" s="1"/>
  <c r="BE121" i="62" s="1"/>
  <c r="CB121" i="62"/>
  <c r="BL121" i="62" s="1"/>
  <c r="BD121" i="62" s="1"/>
  <c r="BR121" i="62"/>
  <c r="BJ121" i="62" s="1"/>
  <c r="BQ121" i="62"/>
  <c r="BI121" i="62" s="1"/>
  <c r="BP121" i="62"/>
  <c r="BH121" i="62" s="1"/>
  <c r="BO121" i="62"/>
  <c r="BK121" i="62"/>
  <c r="BC121" i="62" s="1"/>
  <c r="FK120" i="62"/>
  <c r="FM120" i="62" s="1"/>
  <c r="FG120" i="62"/>
  <c r="FE120" i="62"/>
  <c r="FD120" i="62"/>
  <c r="FC120" i="62"/>
  <c r="FB120" i="62"/>
  <c r="FA120" i="62"/>
  <c r="ER120" i="62"/>
  <c r="EQ120" i="62"/>
  <c r="EP120" i="62"/>
  <c r="EO120" i="62"/>
  <c r="EN120" i="62"/>
  <c r="EE120" i="62"/>
  <c r="ED120" i="62"/>
  <c r="EC120" i="62"/>
  <c r="EB120" i="62"/>
  <c r="EA120" i="62"/>
  <c r="DZ120" i="62"/>
  <c r="DY120" i="62"/>
  <c r="DX120" i="62"/>
  <c r="CM120" i="62"/>
  <c r="CL120" i="62"/>
  <c r="CK120" i="62"/>
  <c r="CJ120" i="62"/>
  <c r="CD120" i="62"/>
  <c r="CC120" i="62"/>
  <c r="CB120" i="62"/>
  <c r="BR120" i="62"/>
  <c r="BJ120" i="62" s="1"/>
  <c r="BQ120" i="62"/>
  <c r="BP120" i="62"/>
  <c r="BH120" i="62" s="1"/>
  <c r="BO120" i="62"/>
  <c r="BG120" i="62" s="1"/>
  <c r="BK120" i="62"/>
  <c r="BC120" i="62" s="1"/>
  <c r="FK119" i="62"/>
  <c r="FM119" i="62" s="1"/>
  <c r="FG119" i="62"/>
  <c r="FE119" i="62"/>
  <c r="FD119" i="62"/>
  <c r="FC119" i="62"/>
  <c r="FB119" i="62"/>
  <c r="FA119" i="62"/>
  <c r="ER119" i="62"/>
  <c r="EQ119" i="62"/>
  <c r="EP119" i="62"/>
  <c r="EO119" i="62"/>
  <c r="EN119" i="62"/>
  <c r="EE119" i="62"/>
  <c r="ED119" i="62"/>
  <c r="EC119" i="62"/>
  <c r="EB119" i="62"/>
  <c r="EA119" i="62"/>
  <c r="DZ119" i="62"/>
  <c r="DY119" i="62"/>
  <c r="DX119" i="62"/>
  <c r="CM119" i="62"/>
  <c r="CL119" i="62"/>
  <c r="CK119" i="62"/>
  <c r="CJ119" i="62"/>
  <c r="CD119" i="62"/>
  <c r="BN119" i="62" s="1"/>
  <c r="BF119" i="62" s="1"/>
  <c r="CC119" i="62"/>
  <c r="BM119" i="62" s="1"/>
  <c r="BE119" i="62" s="1"/>
  <c r="CB119" i="62"/>
  <c r="BL119" i="62" s="1"/>
  <c r="BD119" i="62" s="1"/>
  <c r="BR119" i="62"/>
  <c r="BJ119" i="62" s="1"/>
  <c r="BQ119" i="62"/>
  <c r="BI119" i="62" s="1"/>
  <c r="BP119" i="62"/>
  <c r="BH119" i="62" s="1"/>
  <c r="BO119" i="62"/>
  <c r="BG119" i="62" s="1"/>
  <c r="BK119" i="62"/>
  <c r="BC119" i="62" s="1"/>
  <c r="FK118" i="62"/>
  <c r="FM118" i="62" s="1"/>
  <c r="FG118" i="62"/>
  <c r="FE118" i="62"/>
  <c r="FD118" i="62"/>
  <c r="FC118" i="62"/>
  <c r="FB118" i="62"/>
  <c r="FA118" i="62"/>
  <c r="ER118" i="62"/>
  <c r="EQ118" i="62"/>
  <c r="EP118" i="62"/>
  <c r="EO118" i="62"/>
  <c r="EN118" i="62"/>
  <c r="EE118" i="62"/>
  <c r="ED118" i="62"/>
  <c r="EC118" i="62"/>
  <c r="EB118" i="62"/>
  <c r="EA118" i="62"/>
  <c r="DZ118" i="62"/>
  <c r="DY118" i="62"/>
  <c r="DX118" i="62"/>
  <c r="CM118" i="62"/>
  <c r="CL118" i="62"/>
  <c r="CK118" i="62"/>
  <c r="CJ118" i="62"/>
  <c r="CD118" i="62"/>
  <c r="BN118" i="62" s="1"/>
  <c r="BF118" i="62" s="1"/>
  <c r="CC118" i="62"/>
  <c r="BM118" i="62" s="1"/>
  <c r="BE118" i="62" s="1"/>
  <c r="CB118" i="62"/>
  <c r="BL118" i="62" s="1"/>
  <c r="BD118" i="62" s="1"/>
  <c r="BR118" i="62"/>
  <c r="BJ118" i="62" s="1"/>
  <c r="BQ118" i="62"/>
  <c r="BI118" i="62" s="1"/>
  <c r="BP118" i="62"/>
  <c r="BH118" i="62" s="1"/>
  <c r="BO118" i="62"/>
  <c r="BG118" i="62" s="1"/>
  <c r="BK118" i="62"/>
  <c r="BC118" i="62" s="1"/>
  <c r="FK117" i="62"/>
  <c r="FM117" i="62" s="1"/>
  <c r="FG117" i="62"/>
  <c r="FE117" i="62"/>
  <c r="FD117" i="62"/>
  <c r="FC117" i="62"/>
  <c r="FB117" i="62"/>
  <c r="FA117" i="62"/>
  <c r="ER117" i="62"/>
  <c r="EQ117" i="62"/>
  <c r="EP117" i="62"/>
  <c r="EO117" i="62"/>
  <c r="EN117" i="62"/>
  <c r="EE117" i="62"/>
  <c r="ED117" i="62"/>
  <c r="EC117" i="62"/>
  <c r="EB117" i="62"/>
  <c r="EA117" i="62"/>
  <c r="DZ117" i="62"/>
  <c r="DY117" i="62"/>
  <c r="DX117" i="62"/>
  <c r="CM117" i="62"/>
  <c r="CL117" i="62"/>
  <c r="CK117" i="62"/>
  <c r="CJ117" i="62"/>
  <c r="CD117" i="62"/>
  <c r="BN117" i="62" s="1"/>
  <c r="BF117" i="62" s="1"/>
  <c r="CC117" i="62"/>
  <c r="BM117" i="62" s="1"/>
  <c r="BE117" i="62" s="1"/>
  <c r="CB117" i="62"/>
  <c r="BL117" i="62" s="1"/>
  <c r="BD117" i="62" s="1"/>
  <c r="BR117" i="62"/>
  <c r="BJ117" i="62" s="1"/>
  <c r="BQ117" i="62"/>
  <c r="BI117" i="62" s="1"/>
  <c r="BP117" i="62"/>
  <c r="BH117" i="62" s="1"/>
  <c r="BO117" i="62"/>
  <c r="CV117" i="62" s="1"/>
  <c r="BK117" i="62"/>
  <c r="BC117" i="62" s="1"/>
  <c r="FK116" i="62"/>
  <c r="FM116" i="62" s="1"/>
  <c r="FG116" i="62"/>
  <c r="FE116" i="62"/>
  <c r="FD116" i="62"/>
  <c r="FC116" i="62"/>
  <c r="FB116" i="62"/>
  <c r="FA116" i="62"/>
  <c r="ER116" i="62"/>
  <c r="EQ116" i="62"/>
  <c r="EP116" i="62"/>
  <c r="EO116" i="62"/>
  <c r="EN116" i="62"/>
  <c r="EE116" i="62"/>
  <c r="ED116" i="62"/>
  <c r="EC116" i="62"/>
  <c r="EB116" i="62"/>
  <c r="EA116" i="62"/>
  <c r="DZ116" i="62"/>
  <c r="DY116" i="62"/>
  <c r="DX116" i="62"/>
  <c r="CM116" i="62"/>
  <c r="CL116" i="62"/>
  <c r="CK116" i="62"/>
  <c r="CJ116" i="62"/>
  <c r="CD116" i="62"/>
  <c r="BN116" i="62" s="1"/>
  <c r="BF116" i="62" s="1"/>
  <c r="CC116" i="62"/>
  <c r="BM116" i="62" s="1"/>
  <c r="BE116" i="62" s="1"/>
  <c r="CB116" i="62"/>
  <c r="BL116" i="62" s="1"/>
  <c r="BD116" i="62" s="1"/>
  <c r="BR116" i="62"/>
  <c r="BJ116" i="62" s="1"/>
  <c r="BQ116" i="62"/>
  <c r="BI116" i="62" s="1"/>
  <c r="BP116" i="62"/>
  <c r="BH116" i="62" s="1"/>
  <c r="BO116" i="62"/>
  <c r="BG116" i="62" s="1"/>
  <c r="BK116" i="62"/>
  <c r="BC116" i="62" s="1"/>
  <c r="FK115" i="62"/>
  <c r="FM115" i="62" s="1"/>
  <c r="FG115" i="62"/>
  <c r="FE115" i="62"/>
  <c r="FD115" i="62"/>
  <c r="FC115" i="62"/>
  <c r="FB115" i="62"/>
  <c r="FA115" i="62"/>
  <c r="ER115" i="62"/>
  <c r="EQ115" i="62"/>
  <c r="EP115" i="62"/>
  <c r="EO115" i="62"/>
  <c r="EN115" i="62"/>
  <c r="EE115" i="62"/>
  <c r="ED115" i="62"/>
  <c r="EC115" i="62"/>
  <c r="EB115" i="62"/>
  <c r="EA115" i="62"/>
  <c r="DZ115" i="62"/>
  <c r="DY115" i="62"/>
  <c r="DX115" i="62"/>
  <c r="CM115" i="62"/>
  <c r="CL115" i="62"/>
  <c r="CK115" i="62"/>
  <c r="CJ115" i="62"/>
  <c r="CD115" i="62"/>
  <c r="BN115" i="62" s="1"/>
  <c r="BF115" i="62" s="1"/>
  <c r="DS115" i="62" s="1"/>
  <c r="CC115" i="62"/>
  <c r="BM115" i="62" s="1"/>
  <c r="BE115" i="62" s="1"/>
  <c r="CB115" i="62"/>
  <c r="BL115" i="62" s="1"/>
  <c r="BD115" i="62" s="1"/>
  <c r="BR115" i="62"/>
  <c r="BJ115" i="62" s="1"/>
  <c r="BQ115" i="62"/>
  <c r="BI115" i="62" s="1"/>
  <c r="BP115" i="62"/>
  <c r="BH115" i="62" s="1"/>
  <c r="BO115" i="62"/>
  <c r="BG115" i="62" s="1"/>
  <c r="BK115" i="62"/>
  <c r="BC115" i="62" s="1"/>
  <c r="FK114" i="62"/>
  <c r="FM114" i="62" s="1"/>
  <c r="FG114" i="62"/>
  <c r="FE114" i="62"/>
  <c r="FD114" i="62"/>
  <c r="FC114" i="62"/>
  <c r="FB114" i="62"/>
  <c r="FA114" i="62"/>
  <c r="ER114" i="62"/>
  <c r="EQ114" i="62"/>
  <c r="EP114" i="62"/>
  <c r="EO114" i="62"/>
  <c r="EN114" i="62"/>
  <c r="EE114" i="62"/>
  <c r="ED114" i="62"/>
  <c r="EC114" i="62"/>
  <c r="EB114" i="62"/>
  <c r="EA114" i="62"/>
  <c r="DZ114" i="62"/>
  <c r="DY114" i="62"/>
  <c r="DX114" i="62"/>
  <c r="CM114" i="62"/>
  <c r="CL114" i="62"/>
  <c r="CK114" i="62"/>
  <c r="CJ114" i="62"/>
  <c r="CD114" i="62"/>
  <c r="BN114" i="62" s="1"/>
  <c r="BF114" i="62" s="1"/>
  <c r="CC114" i="62"/>
  <c r="BM114" i="62" s="1"/>
  <c r="BE114" i="62" s="1"/>
  <c r="DR114" i="62" s="1"/>
  <c r="CB114" i="62"/>
  <c r="BL114" i="62" s="1"/>
  <c r="BD114" i="62" s="1"/>
  <c r="BR114" i="62"/>
  <c r="BJ114" i="62" s="1"/>
  <c r="BQ114" i="62"/>
  <c r="BI114" i="62" s="1"/>
  <c r="BP114" i="62"/>
  <c r="BH114" i="62" s="1"/>
  <c r="BO114" i="62"/>
  <c r="BK114" i="62"/>
  <c r="BC114" i="62" s="1"/>
  <c r="FK113" i="62"/>
  <c r="FM113" i="62" s="1"/>
  <c r="FG113" i="62"/>
  <c r="FE113" i="62"/>
  <c r="FD113" i="62"/>
  <c r="FC113" i="62"/>
  <c r="FB113" i="62"/>
  <c r="FA113" i="62"/>
  <c r="ER113" i="62"/>
  <c r="EQ113" i="62"/>
  <c r="EP113" i="62"/>
  <c r="EO113" i="62"/>
  <c r="EN113" i="62"/>
  <c r="EE113" i="62"/>
  <c r="ED113" i="62"/>
  <c r="EC113" i="62"/>
  <c r="EB113" i="62"/>
  <c r="EA113" i="62"/>
  <c r="DZ113" i="62"/>
  <c r="DY113" i="62"/>
  <c r="DX113" i="62"/>
  <c r="CM113" i="62"/>
  <c r="CL113" i="62"/>
  <c r="CK113" i="62"/>
  <c r="CJ113" i="62"/>
  <c r="CD113" i="62"/>
  <c r="BN113" i="62" s="1"/>
  <c r="BF113" i="62" s="1"/>
  <c r="CC113" i="62"/>
  <c r="BM113" i="62" s="1"/>
  <c r="BE113" i="62" s="1"/>
  <c r="CB113" i="62"/>
  <c r="BL113" i="62" s="1"/>
  <c r="BD113" i="62" s="1"/>
  <c r="BR113" i="62"/>
  <c r="BJ113" i="62" s="1"/>
  <c r="BQ113" i="62"/>
  <c r="BI113" i="62" s="1"/>
  <c r="BP113" i="62"/>
  <c r="BH113" i="62" s="1"/>
  <c r="BO113" i="62"/>
  <c r="BG113" i="62" s="1"/>
  <c r="BK113" i="62"/>
  <c r="BC113" i="62" s="1"/>
  <c r="FK112" i="62"/>
  <c r="FM112" i="62" s="1"/>
  <c r="FG112" i="62"/>
  <c r="FE112" i="62"/>
  <c r="FD112" i="62"/>
  <c r="FC112" i="62"/>
  <c r="FB112" i="62"/>
  <c r="FA112" i="62"/>
  <c r="ER112" i="62"/>
  <c r="EQ112" i="62"/>
  <c r="EP112" i="62"/>
  <c r="EO112" i="62"/>
  <c r="EN112" i="62"/>
  <c r="EE112" i="62"/>
  <c r="ED112" i="62"/>
  <c r="EC112" i="62"/>
  <c r="EB112" i="62"/>
  <c r="EA112" i="62"/>
  <c r="DZ112" i="62"/>
  <c r="DY112" i="62"/>
  <c r="DX112" i="62"/>
  <c r="CM112" i="62"/>
  <c r="CL112" i="62"/>
  <c r="CK112" i="62"/>
  <c r="CJ112" i="62"/>
  <c r="CD112" i="62"/>
  <c r="BN112" i="62" s="1"/>
  <c r="BF112" i="62" s="1"/>
  <c r="CC112" i="62"/>
  <c r="BM112" i="62" s="1"/>
  <c r="BE112" i="62" s="1"/>
  <c r="CB112" i="62"/>
  <c r="BL112" i="62" s="1"/>
  <c r="BD112" i="62" s="1"/>
  <c r="BR112" i="62"/>
  <c r="BJ112" i="62" s="1"/>
  <c r="BQ112" i="62"/>
  <c r="BI112" i="62" s="1"/>
  <c r="BP112" i="62"/>
  <c r="BH112" i="62" s="1"/>
  <c r="BO112" i="62"/>
  <c r="BG112" i="62" s="1"/>
  <c r="BK112" i="62"/>
  <c r="BC112" i="62" s="1"/>
  <c r="FK111" i="62"/>
  <c r="FM111" i="62" s="1"/>
  <c r="FG111" i="62"/>
  <c r="FE111" i="62"/>
  <c r="FD111" i="62"/>
  <c r="FC111" i="62"/>
  <c r="FB111" i="62"/>
  <c r="FA111" i="62"/>
  <c r="ER111" i="62"/>
  <c r="EQ111" i="62"/>
  <c r="EP111" i="62"/>
  <c r="EO111" i="62"/>
  <c r="EN111" i="62"/>
  <c r="EE111" i="62"/>
  <c r="ED111" i="62"/>
  <c r="EC111" i="62"/>
  <c r="EB111" i="62"/>
  <c r="EA111" i="62"/>
  <c r="DZ111" i="62"/>
  <c r="DY111" i="62"/>
  <c r="DX111" i="62"/>
  <c r="CM111" i="62"/>
  <c r="CL111" i="62"/>
  <c r="CK111" i="62"/>
  <c r="CJ111" i="62"/>
  <c r="CD111" i="62"/>
  <c r="BN111" i="62" s="1"/>
  <c r="BF111" i="62" s="1"/>
  <c r="CC111" i="62"/>
  <c r="BM111" i="62" s="1"/>
  <c r="BE111" i="62" s="1"/>
  <c r="CB111" i="62"/>
  <c r="BL111" i="62" s="1"/>
  <c r="BD111" i="62" s="1"/>
  <c r="BR111" i="62"/>
  <c r="BJ111" i="62" s="1"/>
  <c r="BQ111" i="62"/>
  <c r="BI111" i="62" s="1"/>
  <c r="BP111" i="62"/>
  <c r="BH111" i="62" s="1"/>
  <c r="BO111" i="62"/>
  <c r="CV111" i="62" s="1"/>
  <c r="BK111" i="62"/>
  <c r="BC111" i="62" s="1"/>
  <c r="FK110" i="62"/>
  <c r="FM110" i="62" s="1"/>
  <c r="FG110" i="62"/>
  <c r="FE110" i="62"/>
  <c r="FD110" i="62"/>
  <c r="FC110" i="62"/>
  <c r="FB110" i="62"/>
  <c r="FA110" i="62"/>
  <c r="ER110" i="62"/>
  <c r="EQ110" i="62"/>
  <c r="EP110" i="62"/>
  <c r="EO110" i="62"/>
  <c r="EN110" i="62"/>
  <c r="EE110" i="62"/>
  <c r="ED110" i="62"/>
  <c r="EC110" i="62"/>
  <c r="EB110" i="62"/>
  <c r="EA110" i="62"/>
  <c r="DZ110" i="62"/>
  <c r="DY110" i="62"/>
  <c r="DX110" i="62"/>
  <c r="CM110" i="62"/>
  <c r="CL110" i="62"/>
  <c r="CK110" i="62"/>
  <c r="CJ110" i="62"/>
  <c r="CD110" i="62"/>
  <c r="BN110" i="62" s="1"/>
  <c r="BF110" i="62" s="1"/>
  <c r="CC110" i="62"/>
  <c r="BM110" i="62" s="1"/>
  <c r="BE110" i="62" s="1"/>
  <c r="CB110" i="62"/>
  <c r="BL110" i="62" s="1"/>
  <c r="BD110" i="62" s="1"/>
  <c r="BR110" i="62"/>
  <c r="BJ110" i="62" s="1"/>
  <c r="BQ110" i="62"/>
  <c r="BI110" i="62" s="1"/>
  <c r="BP110" i="62"/>
  <c r="BH110" i="62" s="1"/>
  <c r="BO110" i="62"/>
  <c r="BG110" i="62" s="1"/>
  <c r="BK110" i="62"/>
  <c r="BC110" i="62" s="1"/>
  <c r="FK109" i="62"/>
  <c r="FM109" i="62" s="1"/>
  <c r="FG109" i="62"/>
  <c r="FE109" i="62"/>
  <c r="FD109" i="62"/>
  <c r="FC109" i="62"/>
  <c r="FB109" i="62"/>
  <c r="FA109" i="62"/>
  <c r="ER109" i="62"/>
  <c r="EQ109" i="62"/>
  <c r="EP109" i="62"/>
  <c r="EO109" i="62"/>
  <c r="EN109" i="62"/>
  <c r="EE109" i="62"/>
  <c r="ED109" i="62"/>
  <c r="EC109" i="62"/>
  <c r="EB109" i="62"/>
  <c r="EA109" i="62"/>
  <c r="DZ109" i="62"/>
  <c r="DY109" i="62"/>
  <c r="DX109" i="62"/>
  <c r="CM109" i="62"/>
  <c r="CL109" i="62"/>
  <c r="CK109" i="62"/>
  <c r="CJ109" i="62"/>
  <c r="CD109" i="62"/>
  <c r="BN109" i="62" s="1"/>
  <c r="BF109" i="62" s="1"/>
  <c r="CC109" i="62"/>
  <c r="BM109" i="62" s="1"/>
  <c r="BE109" i="62" s="1"/>
  <c r="CB109" i="62"/>
  <c r="BL109" i="62" s="1"/>
  <c r="BD109" i="62" s="1"/>
  <c r="BR109" i="62"/>
  <c r="BJ109" i="62" s="1"/>
  <c r="BQ109" i="62"/>
  <c r="BI109" i="62" s="1"/>
  <c r="BP109" i="62"/>
  <c r="BH109" i="62" s="1"/>
  <c r="BO109" i="62"/>
  <c r="BG109" i="62" s="1"/>
  <c r="BK109" i="62"/>
  <c r="BC109" i="62" s="1"/>
  <c r="FK108" i="62"/>
  <c r="FM108" i="62" s="1"/>
  <c r="FG108" i="62"/>
  <c r="FE108" i="62"/>
  <c r="FD108" i="62"/>
  <c r="FC108" i="62"/>
  <c r="FB108" i="62"/>
  <c r="FA108" i="62"/>
  <c r="ER108" i="62"/>
  <c r="EQ108" i="62"/>
  <c r="EP108" i="62"/>
  <c r="EO108" i="62"/>
  <c r="EN108" i="62"/>
  <c r="EE108" i="62"/>
  <c r="ED108" i="62"/>
  <c r="EC108" i="62"/>
  <c r="EB108" i="62"/>
  <c r="EA108" i="62"/>
  <c r="DZ108" i="62"/>
  <c r="DY108" i="62"/>
  <c r="DX108" i="62"/>
  <c r="CM108" i="62"/>
  <c r="CL108" i="62"/>
  <c r="CK108" i="62"/>
  <c r="CJ108" i="62"/>
  <c r="CD108" i="62"/>
  <c r="BN108" i="62" s="1"/>
  <c r="BF108" i="62" s="1"/>
  <c r="CC108" i="62"/>
  <c r="BM108" i="62" s="1"/>
  <c r="BE108" i="62" s="1"/>
  <c r="CB108" i="62"/>
  <c r="BL108" i="62" s="1"/>
  <c r="BD108" i="62" s="1"/>
  <c r="BR108" i="62"/>
  <c r="BJ108" i="62" s="1"/>
  <c r="BQ108" i="62"/>
  <c r="BI108" i="62" s="1"/>
  <c r="BP108" i="62"/>
  <c r="BH108" i="62" s="1"/>
  <c r="BO108" i="62"/>
  <c r="BK108" i="62"/>
  <c r="BC108" i="62" s="1"/>
  <c r="FK107" i="62"/>
  <c r="FM107" i="62" s="1"/>
  <c r="FG107" i="62"/>
  <c r="FE107" i="62"/>
  <c r="FD107" i="62"/>
  <c r="FC107" i="62"/>
  <c r="FB107" i="62"/>
  <c r="FA107" i="62"/>
  <c r="ER107" i="62"/>
  <c r="EQ107" i="62"/>
  <c r="EP107" i="62"/>
  <c r="EO107" i="62"/>
  <c r="EN107" i="62"/>
  <c r="EE107" i="62"/>
  <c r="ED107" i="62"/>
  <c r="EC107" i="62"/>
  <c r="EB107" i="62"/>
  <c r="EA107" i="62"/>
  <c r="DZ107" i="62"/>
  <c r="DY107" i="62"/>
  <c r="DX107" i="62"/>
  <c r="CM107" i="62"/>
  <c r="CL107" i="62"/>
  <c r="CK107" i="62"/>
  <c r="CJ107" i="62"/>
  <c r="CD107" i="62"/>
  <c r="BN107" i="62" s="1"/>
  <c r="BF107" i="62" s="1"/>
  <c r="CC107" i="62"/>
  <c r="BM107" i="62" s="1"/>
  <c r="BE107" i="62" s="1"/>
  <c r="CB107" i="62"/>
  <c r="BL107" i="62" s="1"/>
  <c r="BD107" i="62" s="1"/>
  <c r="BR107" i="62"/>
  <c r="BJ107" i="62" s="1"/>
  <c r="BQ107" i="62"/>
  <c r="BI107" i="62" s="1"/>
  <c r="BP107" i="62"/>
  <c r="BH107" i="62" s="1"/>
  <c r="BO107" i="62"/>
  <c r="BG107" i="62" s="1"/>
  <c r="BK107" i="62"/>
  <c r="BC107" i="62" s="1"/>
  <c r="FK106" i="62"/>
  <c r="FM106" i="62" s="1"/>
  <c r="FG106" i="62"/>
  <c r="FE106" i="62"/>
  <c r="FD106" i="62"/>
  <c r="FC106" i="62"/>
  <c r="FB106" i="62"/>
  <c r="FA106" i="62"/>
  <c r="ER106" i="62"/>
  <c r="EQ106" i="62"/>
  <c r="EP106" i="62"/>
  <c r="EO106" i="62"/>
  <c r="EN106" i="62"/>
  <c r="EE106" i="62"/>
  <c r="ED106" i="62"/>
  <c r="EC106" i="62"/>
  <c r="EB106" i="62"/>
  <c r="EA106" i="62"/>
  <c r="DZ106" i="62"/>
  <c r="DY106" i="62"/>
  <c r="DX106" i="62"/>
  <c r="CM106" i="62"/>
  <c r="CL106" i="62"/>
  <c r="CK106" i="62"/>
  <c r="CJ106" i="62"/>
  <c r="CD106" i="62"/>
  <c r="BN106" i="62" s="1"/>
  <c r="BF106" i="62" s="1"/>
  <c r="CC106" i="62"/>
  <c r="BM106" i="62" s="1"/>
  <c r="BE106" i="62" s="1"/>
  <c r="CB106" i="62"/>
  <c r="BL106" i="62" s="1"/>
  <c r="BD106" i="62" s="1"/>
  <c r="BR106" i="62"/>
  <c r="BJ106" i="62" s="1"/>
  <c r="BQ106" i="62"/>
  <c r="BI106" i="62" s="1"/>
  <c r="BP106" i="62"/>
  <c r="BH106" i="62" s="1"/>
  <c r="BO106" i="62"/>
  <c r="CV106" i="62" s="1"/>
  <c r="BK106" i="62"/>
  <c r="BC106" i="62" s="1"/>
  <c r="FK105" i="62"/>
  <c r="FM105" i="62" s="1"/>
  <c r="FG105" i="62"/>
  <c r="FE105" i="62"/>
  <c r="FD105" i="62"/>
  <c r="FC105" i="62"/>
  <c r="FB105" i="62"/>
  <c r="FA105" i="62"/>
  <c r="ER105" i="62"/>
  <c r="EQ105" i="62"/>
  <c r="EP105" i="62"/>
  <c r="EO105" i="62"/>
  <c r="EN105" i="62"/>
  <c r="EE105" i="62"/>
  <c r="ED105" i="62"/>
  <c r="EC105" i="62"/>
  <c r="EB105" i="62"/>
  <c r="EA105" i="62"/>
  <c r="DZ105" i="62"/>
  <c r="DY105" i="62"/>
  <c r="DX105" i="62"/>
  <c r="CM105" i="62"/>
  <c r="CL105" i="62"/>
  <c r="CK105" i="62"/>
  <c r="CJ105" i="62"/>
  <c r="CD105" i="62"/>
  <c r="CC105" i="62"/>
  <c r="BM105" i="62" s="1"/>
  <c r="CB105" i="62"/>
  <c r="BL105" i="62" s="1"/>
  <c r="BR105" i="62"/>
  <c r="BJ105" i="62" s="1"/>
  <c r="BQ105" i="62"/>
  <c r="BI105" i="62" s="1"/>
  <c r="BP105" i="62"/>
  <c r="BH105" i="62" s="1"/>
  <c r="BO105" i="62"/>
  <c r="BG105" i="62" s="1"/>
  <c r="BK105" i="62"/>
  <c r="FK104" i="62"/>
  <c r="FM104" i="62" s="1"/>
  <c r="FG104" i="62"/>
  <c r="FE104" i="62"/>
  <c r="FD104" i="62"/>
  <c r="FC104" i="62"/>
  <c r="FB104" i="62"/>
  <c r="FA104" i="62"/>
  <c r="ER104" i="62"/>
  <c r="EQ104" i="62"/>
  <c r="EP104" i="62"/>
  <c r="EO104" i="62"/>
  <c r="EN104" i="62"/>
  <c r="EE104" i="62"/>
  <c r="ED104" i="62"/>
  <c r="EC104" i="62"/>
  <c r="EB104" i="62"/>
  <c r="EA104" i="62"/>
  <c r="DZ104" i="62"/>
  <c r="DY104" i="62"/>
  <c r="DX104" i="62"/>
  <c r="CM104" i="62"/>
  <c r="CL104" i="62"/>
  <c r="CK104" i="62"/>
  <c r="CJ104" i="62"/>
  <c r="CD104" i="62"/>
  <c r="BN104" i="62" s="1"/>
  <c r="BF104" i="62" s="1"/>
  <c r="CC104" i="62"/>
  <c r="BM104" i="62" s="1"/>
  <c r="BE104" i="62" s="1"/>
  <c r="CB104" i="62"/>
  <c r="BL104" i="62" s="1"/>
  <c r="BD104" i="62" s="1"/>
  <c r="BR104" i="62"/>
  <c r="BJ104" i="62" s="1"/>
  <c r="BQ104" i="62"/>
  <c r="BI104" i="62" s="1"/>
  <c r="BP104" i="62"/>
  <c r="BH104" i="62" s="1"/>
  <c r="BO104" i="62"/>
  <c r="CV104" i="62" s="1"/>
  <c r="BK104" i="62"/>
  <c r="BC104" i="62" s="1"/>
  <c r="FK103" i="62"/>
  <c r="FM103" i="62" s="1"/>
  <c r="FG103" i="62"/>
  <c r="FE103" i="62"/>
  <c r="FD103" i="62"/>
  <c r="FC103" i="62"/>
  <c r="FB103" i="62"/>
  <c r="FA103" i="62"/>
  <c r="ER103" i="62"/>
  <c r="EQ103" i="62"/>
  <c r="EP103" i="62"/>
  <c r="EO103" i="62"/>
  <c r="EN103" i="62"/>
  <c r="EE103" i="62"/>
  <c r="ED103" i="62"/>
  <c r="EC103" i="62"/>
  <c r="EB103" i="62"/>
  <c r="EA103" i="62"/>
  <c r="DZ103" i="62"/>
  <c r="DY103" i="62"/>
  <c r="DX103" i="62"/>
  <c r="CM103" i="62"/>
  <c r="CL103" i="62"/>
  <c r="CK103" i="62"/>
  <c r="CJ103" i="62"/>
  <c r="CD103" i="62"/>
  <c r="BN103" i="62" s="1"/>
  <c r="BF103" i="62" s="1"/>
  <c r="CC103" i="62"/>
  <c r="BM103" i="62" s="1"/>
  <c r="BE103" i="62" s="1"/>
  <c r="CB103" i="62"/>
  <c r="BL103" i="62" s="1"/>
  <c r="BD103" i="62" s="1"/>
  <c r="BR103" i="62"/>
  <c r="BJ103" i="62" s="1"/>
  <c r="BQ103" i="62"/>
  <c r="BI103" i="62" s="1"/>
  <c r="BP103" i="62"/>
  <c r="BH103" i="62" s="1"/>
  <c r="BO103" i="62"/>
  <c r="CV103" i="62" s="1"/>
  <c r="BK103" i="62"/>
  <c r="BC103" i="62" s="1"/>
  <c r="FK102" i="62"/>
  <c r="FM102" i="62" s="1"/>
  <c r="FG102" i="62"/>
  <c r="FE102" i="62"/>
  <c r="FD102" i="62"/>
  <c r="FC102" i="62"/>
  <c r="FB102" i="62"/>
  <c r="FA102" i="62"/>
  <c r="ER102" i="62"/>
  <c r="EQ102" i="62"/>
  <c r="EP102" i="62"/>
  <c r="EO102" i="62"/>
  <c r="EN102" i="62"/>
  <c r="EE102" i="62"/>
  <c r="ED102" i="62"/>
  <c r="EC102" i="62"/>
  <c r="EB102" i="62"/>
  <c r="EA102" i="62"/>
  <c r="DZ102" i="62"/>
  <c r="DY102" i="62"/>
  <c r="DX102" i="62"/>
  <c r="CM102" i="62"/>
  <c r="CL102" i="62"/>
  <c r="CK102" i="62"/>
  <c r="CJ102" i="62"/>
  <c r="CD102" i="62"/>
  <c r="BN102" i="62" s="1"/>
  <c r="BF102" i="62" s="1"/>
  <c r="CC102" i="62"/>
  <c r="BM102" i="62" s="1"/>
  <c r="BE102" i="62" s="1"/>
  <c r="CB102" i="62"/>
  <c r="BL102" i="62" s="1"/>
  <c r="BD102" i="62" s="1"/>
  <c r="BR102" i="62"/>
  <c r="BJ102" i="62" s="1"/>
  <c r="BQ102" i="62"/>
  <c r="BI102" i="62" s="1"/>
  <c r="BP102" i="62"/>
  <c r="BH102" i="62" s="1"/>
  <c r="BO102" i="62"/>
  <c r="CV102" i="62" s="1"/>
  <c r="BK102" i="62"/>
  <c r="BC102" i="62" s="1"/>
  <c r="FK101" i="62"/>
  <c r="FM101" i="62" s="1"/>
  <c r="FG101" i="62"/>
  <c r="FE101" i="62"/>
  <c r="FD101" i="62"/>
  <c r="FC101" i="62"/>
  <c r="FB101" i="62"/>
  <c r="FA101" i="62"/>
  <c r="ER101" i="62"/>
  <c r="EQ101" i="62"/>
  <c r="EP101" i="62"/>
  <c r="EO101" i="62"/>
  <c r="EN101" i="62"/>
  <c r="EE101" i="62"/>
  <c r="ED101" i="62"/>
  <c r="EC101" i="62"/>
  <c r="EB101" i="62"/>
  <c r="EA101" i="62"/>
  <c r="DZ101" i="62"/>
  <c r="DY101" i="62"/>
  <c r="DX101" i="62"/>
  <c r="CM101" i="62"/>
  <c r="CL101" i="62"/>
  <c r="CK101" i="62"/>
  <c r="CJ101" i="62"/>
  <c r="CD101" i="62"/>
  <c r="BN101" i="62" s="1"/>
  <c r="BF101" i="62" s="1"/>
  <c r="CC101" i="62"/>
  <c r="BM101" i="62" s="1"/>
  <c r="BE101" i="62" s="1"/>
  <c r="CB101" i="62"/>
  <c r="BL101" i="62" s="1"/>
  <c r="BD101" i="62" s="1"/>
  <c r="DQ101" i="62" s="1"/>
  <c r="BR101" i="62"/>
  <c r="BJ101" i="62" s="1"/>
  <c r="BQ101" i="62"/>
  <c r="BI101" i="62" s="1"/>
  <c r="BP101" i="62"/>
  <c r="BH101" i="62" s="1"/>
  <c r="BO101" i="62"/>
  <c r="CV101" i="62" s="1"/>
  <c r="BK101" i="62"/>
  <c r="BC101" i="62" s="1"/>
  <c r="FK100" i="62"/>
  <c r="FM100" i="62" s="1"/>
  <c r="FG100" i="62"/>
  <c r="FE100" i="62"/>
  <c r="FD100" i="62"/>
  <c r="FC100" i="62"/>
  <c r="FB100" i="62"/>
  <c r="FA100" i="62"/>
  <c r="ER100" i="62"/>
  <c r="EQ100" i="62"/>
  <c r="EP100" i="62"/>
  <c r="EO100" i="62"/>
  <c r="EN100" i="62"/>
  <c r="EE100" i="62"/>
  <c r="ED100" i="62"/>
  <c r="EC100" i="62"/>
  <c r="EB100" i="62"/>
  <c r="EA100" i="62"/>
  <c r="DZ100" i="62"/>
  <c r="DY100" i="62"/>
  <c r="DX100" i="62"/>
  <c r="CM100" i="62"/>
  <c r="CL100" i="62"/>
  <c r="CK100" i="62"/>
  <c r="CJ100" i="62"/>
  <c r="CD100" i="62"/>
  <c r="BN100" i="62" s="1"/>
  <c r="BF100" i="62" s="1"/>
  <c r="CC100" i="62"/>
  <c r="BM100" i="62" s="1"/>
  <c r="BE100" i="62" s="1"/>
  <c r="DR100" i="62" s="1"/>
  <c r="CB100" i="62"/>
  <c r="BL100" i="62" s="1"/>
  <c r="BD100" i="62" s="1"/>
  <c r="BR100" i="62"/>
  <c r="BJ100" i="62" s="1"/>
  <c r="BQ100" i="62"/>
  <c r="BI100" i="62" s="1"/>
  <c r="BP100" i="62"/>
  <c r="BH100" i="62" s="1"/>
  <c r="BO100" i="62"/>
  <c r="CV100" i="62" s="1"/>
  <c r="BK100" i="62"/>
  <c r="BC100" i="62" s="1"/>
  <c r="FK99" i="62"/>
  <c r="FM99" i="62" s="1"/>
  <c r="FG99" i="62"/>
  <c r="FE99" i="62"/>
  <c r="FD99" i="62"/>
  <c r="FC99" i="62"/>
  <c r="FB99" i="62"/>
  <c r="FA99" i="62"/>
  <c r="ER99" i="62"/>
  <c r="EQ99" i="62"/>
  <c r="EP99" i="62"/>
  <c r="EO99" i="62"/>
  <c r="EN99" i="62"/>
  <c r="EE99" i="62"/>
  <c r="ED99" i="62"/>
  <c r="EC99" i="62"/>
  <c r="EB99" i="62"/>
  <c r="EA99" i="62"/>
  <c r="DZ99" i="62"/>
  <c r="DY99" i="62"/>
  <c r="DX99" i="62"/>
  <c r="CM99" i="62"/>
  <c r="CL99" i="62"/>
  <c r="CK99" i="62"/>
  <c r="CJ99" i="62"/>
  <c r="CD99" i="62"/>
  <c r="BN99" i="62" s="1"/>
  <c r="BF99" i="62" s="1"/>
  <c r="CC99" i="62"/>
  <c r="BM99" i="62" s="1"/>
  <c r="BE99" i="62" s="1"/>
  <c r="DR99" i="62" s="1"/>
  <c r="CB99" i="62"/>
  <c r="BL99" i="62" s="1"/>
  <c r="BD99" i="62" s="1"/>
  <c r="BR99" i="62"/>
  <c r="BJ99" i="62" s="1"/>
  <c r="BQ99" i="62"/>
  <c r="BI99" i="62" s="1"/>
  <c r="BP99" i="62"/>
  <c r="BH99" i="62" s="1"/>
  <c r="BO99" i="62"/>
  <c r="CV99" i="62" s="1"/>
  <c r="BK99" i="62"/>
  <c r="BC99" i="62" s="1"/>
  <c r="FK98" i="62"/>
  <c r="FM98" i="62" s="1"/>
  <c r="FG98" i="62"/>
  <c r="FE98" i="62"/>
  <c r="FD98" i="62"/>
  <c r="FC98" i="62"/>
  <c r="FB98" i="62"/>
  <c r="FA98" i="62"/>
  <c r="ER98" i="62"/>
  <c r="EQ98" i="62"/>
  <c r="EP98" i="62"/>
  <c r="EO98" i="62"/>
  <c r="EN98" i="62"/>
  <c r="EE98" i="62"/>
  <c r="ED98" i="62"/>
  <c r="EC98" i="62"/>
  <c r="EB98" i="62"/>
  <c r="EA98" i="62"/>
  <c r="DZ98" i="62"/>
  <c r="DY98" i="62"/>
  <c r="DX98" i="62"/>
  <c r="CM98" i="62"/>
  <c r="CL98" i="62"/>
  <c r="CK98" i="62"/>
  <c r="CJ98" i="62"/>
  <c r="CD98" i="62"/>
  <c r="BN98" i="62" s="1"/>
  <c r="BF98" i="62" s="1"/>
  <c r="CC98" i="62"/>
  <c r="BM98" i="62" s="1"/>
  <c r="BE98" i="62" s="1"/>
  <c r="DR98" i="62" s="1"/>
  <c r="CB98" i="62"/>
  <c r="BL98" i="62" s="1"/>
  <c r="BD98" i="62" s="1"/>
  <c r="DQ98" i="62" s="1"/>
  <c r="BR98" i="62"/>
  <c r="BJ98" i="62" s="1"/>
  <c r="BQ98" i="62"/>
  <c r="BI98" i="62" s="1"/>
  <c r="BP98" i="62"/>
  <c r="BH98" i="62" s="1"/>
  <c r="BO98" i="62"/>
  <c r="CV98" i="62" s="1"/>
  <c r="BK98" i="62"/>
  <c r="BC98" i="62" s="1"/>
  <c r="DP98" i="62" s="1"/>
  <c r="FK97" i="62"/>
  <c r="FM97" i="62" s="1"/>
  <c r="FG97" i="62"/>
  <c r="FE97" i="62"/>
  <c r="FD97" i="62"/>
  <c r="FC97" i="62"/>
  <c r="FB97" i="62"/>
  <c r="FA97" i="62"/>
  <c r="ER97" i="62"/>
  <c r="EQ97" i="62"/>
  <c r="EP97" i="62"/>
  <c r="EO97" i="62"/>
  <c r="EN97" i="62"/>
  <c r="EE97" i="62"/>
  <c r="ED97" i="62"/>
  <c r="EC97" i="62"/>
  <c r="EB97" i="62"/>
  <c r="EA97" i="62"/>
  <c r="DZ97" i="62"/>
  <c r="DY97" i="62"/>
  <c r="DX97" i="62"/>
  <c r="CM97" i="62"/>
  <c r="CL97" i="62"/>
  <c r="CK97" i="62"/>
  <c r="CJ97" i="62"/>
  <c r="CD97" i="62"/>
  <c r="BN97" i="62" s="1"/>
  <c r="BF97" i="62" s="1"/>
  <c r="CC97" i="62"/>
  <c r="BM97" i="62" s="1"/>
  <c r="BE97" i="62" s="1"/>
  <c r="CB97" i="62"/>
  <c r="BL97" i="62" s="1"/>
  <c r="BD97" i="62" s="1"/>
  <c r="BR97" i="62"/>
  <c r="BJ97" i="62" s="1"/>
  <c r="BQ97" i="62"/>
  <c r="BI97" i="62" s="1"/>
  <c r="BP97" i="62"/>
  <c r="BH97" i="62" s="1"/>
  <c r="BO97" i="62"/>
  <c r="CV97" i="62" s="1"/>
  <c r="BK97" i="62"/>
  <c r="BC97" i="62" s="1"/>
  <c r="FK96" i="62"/>
  <c r="FM96" i="62" s="1"/>
  <c r="FG96" i="62"/>
  <c r="FE96" i="62"/>
  <c r="FD96" i="62"/>
  <c r="FC96" i="62"/>
  <c r="FB96" i="62"/>
  <c r="FA96" i="62"/>
  <c r="ER96" i="62"/>
  <c r="EQ96" i="62"/>
  <c r="EP96" i="62"/>
  <c r="EO96" i="62"/>
  <c r="EN96" i="62"/>
  <c r="EE96" i="62"/>
  <c r="ED96" i="62"/>
  <c r="EC96" i="62"/>
  <c r="EB96" i="62"/>
  <c r="EA96" i="62"/>
  <c r="DZ96" i="62"/>
  <c r="DY96" i="62"/>
  <c r="DX96" i="62"/>
  <c r="CM96" i="62"/>
  <c r="CL96" i="62"/>
  <c r="CK96" i="62"/>
  <c r="CJ96" i="62"/>
  <c r="CD96" i="62"/>
  <c r="BN96" i="62" s="1"/>
  <c r="BF96" i="62" s="1"/>
  <c r="CC96" i="62"/>
  <c r="BM96" i="62" s="1"/>
  <c r="BE96" i="62" s="1"/>
  <c r="CB96" i="62"/>
  <c r="BL96" i="62" s="1"/>
  <c r="BD96" i="62" s="1"/>
  <c r="BR96" i="62"/>
  <c r="BJ96" i="62" s="1"/>
  <c r="BQ96" i="62"/>
  <c r="BI96" i="62" s="1"/>
  <c r="BP96" i="62"/>
  <c r="BH96" i="62" s="1"/>
  <c r="BO96" i="62"/>
  <c r="CV96" i="62" s="1"/>
  <c r="CN96" i="62" s="1"/>
  <c r="BK96" i="62"/>
  <c r="BC96" i="62" s="1"/>
  <c r="FK95" i="62"/>
  <c r="FM95" i="62" s="1"/>
  <c r="FG95" i="62"/>
  <c r="FE95" i="62"/>
  <c r="FD95" i="62"/>
  <c r="FC95" i="62"/>
  <c r="FB95" i="62"/>
  <c r="FA95" i="62"/>
  <c r="ER95" i="62"/>
  <c r="EQ95" i="62"/>
  <c r="EP95" i="62"/>
  <c r="EO95" i="62"/>
  <c r="EN95" i="62"/>
  <c r="EE95" i="62"/>
  <c r="ED95" i="62"/>
  <c r="EC95" i="62"/>
  <c r="EB95" i="62"/>
  <c r="EA95" i="62"/>
  <c r="DZ95" i="62"/>
  <c r="DY95" i="62"/>
  <c r="DX95" i="62"/>
  <c r="CM95" i="62"/>
  <c r="CL95" i="62"/>
  <c r="CK95" i="62"/>
  <c r="CJ95" i="62"/>
  <c r="CD95" i="62"/>
  <c r="BN95" i="62" s="1"/>
  <c r="BF95" i="62" s="1"/>
  <c r="CC95" i="62"/>
  <c r="BM95" i="62" s="1"/>
  <c r="BE95" i="62" s="1"/>
  <c r="CB95" i="62"/>
  <c r="BL95" i="62" s="1"/>
  <c r="BD95" i="62" s="1"/>
  <c r="BR95" i="62"/>
  <c r="BJ95" i="62" s="1"/>
  <c r="BQ95" i="62"/>
  <c r="BI95" i="62" s="1"/>
  <c r="BP95" i="62"/>
  <c r="BH95" i="62" s="1"/>
  <c r="BO95" i="62"/>
  <c r="CV95" i="62" s="1"/>
  <c r="CN95" i="62" s="1"/>
  <c r="BK95" i="62"/>
  <c r="BC95" i="62" s="1"/>
  <c r="FK94" i="62"/>
  <c r="FM94" i="62" s="1"/>
  <c r="FG94" i="62"/>
  <c r="FE94" i="62"/>
  <c r="FD94" i="62"/>
  <c r="FC94" i="62"/>
  <c r="FB94" i="62"/>
  <c r="FA94" i="62"/>
  <c r="ER94" i="62"/>
  <c r="EQ94" i="62"/>
  <c r="EP94" i="62"/>
  <c r="EO94" i="62"/>
  <c r="EN94" i="62"/>
  <c r="EE94" i="62"/>
  <c r="ED94" i="62"/>
  <c r="EC94" i="62"/>
  <c r="EB94" i="62"/>
  <c r="EA94" i="62"/>
  <c r="DZ94" i="62"/>
  <c r="DY94" i="62"/>
  <c r="DX94" i="62"/>
  <c r="CM94" i="62"/>
  <c r="CL94" i="62"/>
  <c r="CK94" i="62"/>
  <c r="CJ94" i="62"/>
  <c r="CD94" i="62"/>
  <c r="BN94" i="62" s="1"/>
  <c r="BF94" i="62" s="1"/>
  <c r="CC94" i="62"/>
  <c r="BM94" i="62" s="1"/>
  <c r="BE94" i="62" s="1"/>
  <c r="CB94" i="62"/>
  <c r="BL94" i="62" s="1"/>
  <c r="BD94" i="62" s="1"/>
  <c r="BR94" i="62"/>
  <c r="BJ94" i="62" s="1"/>
  <c r="BQ94" i="62"/>
  <c r="BI94" i="62" s="1"/>
  <c r="BP94" i="62"/>
  <c r="BH94" i="62" s="1"/>
  <c r="BO94" i="62"/>
  <c r="CV94" i="62" s="1"/>
  <c r="CN94" i="62" s="1"/>
  <c r="BK94" i="62"/>
  <c r="BC94" i="62" s="1"/>
  <c r="FK93" i="62"/>
  <c r="FM93" i="62" s="1"/>
  <c r="FG93" i="62"/>
  <c r="FE93" i="62"/>
  <c r="FD93" i="62"/>
  <c r="FC93" i="62"/>
  <c r="FB93" i="62"/>
  <c r="FA93" i="62"/>
  <c r="ER93" i="62"/>
  <c r="EQ93" i="62"/>
  <c r="EP93" i="62"/>
  <c r="EO93" i="62"/>
  <c r="EN93" i="62"/>
  <c r="EE93" i="62"/>
  <c r="ED93" i="62"/>
  <c r="EC93" i="62"/>
  <c r="EB93" i="62"/>
  <c r="EA93" i="62"/>
  <c r="DZ93" i="62"/>
  <c r="DY93" i="62"/>
  <c r="DX93" i="62"/>
  <c r="CM93" i="62"/>
  <c r="CL93" i="62"/>
  <c r="CK93" i="62"/>
  <c r="CJ93" i="62"/>
  <c r="CD93" i="62"/>
  <c r="BN93" i="62" s="1"/>
  <c r="BF93" i="62" s="1"/>
  <c r="DS93" i="62" s="1"/>
  <c r="CC93" i="62"/>
  <c r="BM93" i="62" s="1"/>
  <c r="BE93" i="62" s="1"/>
  <c r="DR93" i="62" s="1"/>
  <c r="CB93" i="62"/>
  <c r="BL93" i="62" s="1"/>
  <c r="BD93" i="62" s="1"/>
  <c r="BR93" i="62"/>
  <c r="BJ93" i="62" s="1"/>
  <c r="BQ93" i="62"/>
  <c r="BI93" i="62" s="1"/>
  <c r="BP93" i="62"/>
  <c r="BH93" i="62" s="1"/>
  <c r="BO93" i="62"/>
  <c r="CV93" i="62" s="1"/>
  <c r="CN93" i="62" s="1"/>
  <c r="BK93" i="62"/>
  <c r="BC93" i="62" s="1"/>
  <c r="FK92" i="62"/>
  <c r="FM92" i="62" s="1"/>
  <c r="FG92" i="62"/>
  <c r="FE92" i="62"/>
  <c r="FD92" i="62"/>
  <c r="FC92" i="62"/>
  <c r="FB92" i="62"/>
  <c r="FA92" i="62"/>
  <c r="ER92" i="62"/>
  <c r="EQ92" i="62"/>
  <c r="EP92" i="62"/>
  <c r="EO92" i="62"/>
  <c r="EN92" i="62"/>
  <c r="EE92" i="62"/>
  <c r="ED92" i="62"/>
  <c r="EC92" i="62"/>
  <c r="EB92" i="62"/>
  <c r="EA92" i="62"/>
  <c r="DZ92" i="62"/>
  <c r="DY92" i="62"/>
  <c r="DX92" i="62"/>
  <c r="CM92" i="62"/>
  <c r="CL92" i="62"/>
  <c r="CK92" i="62"/>
  <c r="CJ92" i="62"/>
  <c r="CD92" i="62"/>
  <c r="BN92" i="62" s="1"/>
  <c r="BF92" i="62" s="1"/>
  <c r="CC92" i="62"/>
  <c r="BM92" i="62" s="1"/>
  <c r="BE92" i="62" s="1"/>
  <c r="DR92" i="62" s="1"/>
  <c r="CB92" i="62"/>
  <c r="BL92" i="62" s="1"/>
  <c r="BD92" i="62" s="1"/>
  <c r="DQ92" i="62" s="1"/>
  <c r="BR92" i="62"/>
  <c r="BJ92" i="62" s="1"/>
  <c r="BQ92" i="62"/>
  <c r="BI92" i="62" s="1"/>
  <c r="BP92" i="62"/>
  <c r="BH92" i="62" s="1"/>
  <c r="BO92" i="62"/>
  <c r="CV92" i="62" s="1"/>
  <c r="CN92" i="62" s="1"/>
  <c r="BK92" i="62"/>
  <c r="BC92" i="62" s="1"/>
  <c r="DP92" i="62" s="1"/>
  <c r="FK91" i="62"/>
  <c r="FM91" i="62" s="1"/>
  <c r="FG91" i="62"/>
  <c r="FE91" i="62"/>
  <c r="FD91" i="62"/>
  <c r="FC91" i="62"/>
  <c r="FB91" i="62"/>
  <c r="FA91" i="62"/>
  <c r="ER91" i="62"/>
  <c r="EQ91" i="62"/>
  <c r="EP91" i="62"/>
  <c r="EO91" i="62"/>
  <c r="EN91" i="62"/>
  <c r="EE91" i="62"/>
  <c r="ED91" i="62"/>
  <c r="EC91" i="62"/>
  <c r="EB91" i="62"/>
  <c r="EA91" i="62"/>
  <c r="DZ91" i="62"/>
  <c r="DY91" i="62"/>
  <c r="DX91" i="62"/>
  <c r="CM91" i="62"/>
  <c r="CL91" i="62"/>
  <c r="CK91" i="62"/>
  <c r="CJ91" i="62"/>
  <c r="CD91" i="62"/>
  <c r="BN91" i="62" s="1"/>
  <c r="BF91" i="62" s="1"/>
  <c r="CC91" i="62"/>
  <c r="BM91" i="62" s="1"/>
  <c r="BE91" i="62" s="1"/>
  <c r="CB91" i="62"/>
  <c r="BL91" i="62" s="1"/>
  <c r="BD91" i="62" s="1"/>
  <c r="BR91" i="62"/>
  <c r="BJ91" i="62" s="1"/>
  <c r="BQ91" i="62"/>
  <c r="BI91" i="62" s="1"/>
  <c r="BP91" i="62"/>
  <c r="BH91" i="62" s="1"/>
  <c r="BO91" i="62"/>
  <c r="CV91" i="62" s="1"/>
  <c r="CN91" i="62" s="1"/>
  <c r="BK91" i="62"/>
  <c r="BC91" i="62" s="1"/>
  <c r="FK90" i="62"/>
  <c r="FM90" i="62" s="1"/>
  <c r="FG90" i="62"/>
  <c r="FE90" i="62"/>
  <c r="FD90" i="62"/>
  <c r="FC90" i="62"/>
  <c r="FB90" i="62"/>
  <c r="FA90" i="62"/>
  <c r="ER90" i="62"/>
  <c r="EQ90" i="62"/>
  <c r="EP90" i="62"/>
  <c r="EO90" i="62"/>
  <c r="EN90" i="62"/>
  <c r="EE90" i="62"/>
  <c r="ED90" i="62"/>
  <c r="EC90" i="62"/>
  <c r="EB90" i="62"/>
  <c r="EA90" i="62"/>
  <c r="DZ90" i="62"/>
  <c r="DY90" i="62"/>
  <c r="DX90" i="62"/>
  <c r="CM90" i="62"/>
  <c r="CL90" i="62"/>
  <c r="CK90" i="62"/>
  <c r="CJ90" i="62"/>
  <c r="CD90" i="62"/>
  <c r="BN90" i="62" s="1"/>
  <c r="BF90" i="62" s="1"/>
  <c r="CC90" i="62"/>
  <c r="BM90" i="62" s="1"/>
  <c r="BE90" i="62" s="1"/>
  <c r="CB90" i="62"/>
  <c r="BL90" i="62" s="1"/>
  <c r="BD90" i="62" s="1"/>
  <c r="BR90" i="62"/>
  <c r="BJ90" i="62" s="1"/>
  <c r="BQ90" i="62"/>
  <c r="BI90" i="62" s="1"/>
  <c r="BP90" i="62"/>
  <c r="BH90" i="62" s="1"/>
  <c r="BO90" i="62"/>
  <c r="CV90" i="62" s="1"/>
  <c r="CN90" i="62" s="1"/>
  <c r="BK90" i="62"/>
  <c r="BC90" i="62" s="1"/>
  <c r="FK89" i="62"/>
  <c r="FM89" i="62" s="1"/>
  <c r="FG89" i="62"/>
  <c r="FE89" i="62"/>
  <c r="FD89" i="62"/>
  <c r="FC89" i="62"/>
  <c r="FB89" i="62"/>
  <c r="FA89" i="62"/>
  <c r="ER89" i="62"/>
  <c r="EQ89" i="62"/>
  <c r="EP89" i="62"/>
  <c r="EO89" i="62"/>
  <c r="EN89" i="62"/>
  <c r="EE89" i="62"/>
  <c r="ED89" i="62"/>
  <c r="EC89" i="62"/>
  <c r="EB89" i="62"/>
  <c r="EA89" i="62"/>
  <c r="DZ89" i="62"/>
  <c r="DY89" i="62"/>
  <c r="DX89" i="62"/>
  <c r="CM89" i="62"/>
  <c r="CL89" i="62"/>
  <c r="CK89" i="62"/>
  <c r="CJ89" i="62"/>
  <c r="CD89" i="62"/>
  <c r="BN89" i="62" s="1"/>
  <c r="BF89" i="62" s="1"/>
  <c r="CC89" i="62"/>
  <c r="BM89" i="62" s="1"/>
  <c r="BE89" i="62" s="1"/>
  <c r="CB89" i="62"/>
  <c r="BL89" i="62" s="1"/>
  <c r="BD89" i="62" s="1"/>
  <c r="BR89" i="62"/>
  <c r="BJ89" i="62" s="1"/>
  <c r="BQ89" i="62"/>
  <c r="BI89" i="62" s="1"/>
  <c r="BP89" i="62"/>
  <c r="BH89" i="62" s="1"/>
  <c r="BO89" i="62"/>
  <c r="BK89" i="62"/>
  <c r="BC89" i="62" s="1"/>
  <c r="FK88" i="62"/>
  <c r="FM88" i="62" s="1"/>
  <c r="FG88" i="62"/>
  <c r="FE88" i="62"/>
  <c r="FD88" i="62"/>
  <c r="FC88" i="62"/>
  <c r="FB88" i="62"/>
  <c r="FA88" i="62"/>
  <c r="ER88" i="62"/>
  <c r="EQ88" i="62"/>
  <c r="EP88" i="62"/>
  <c r="EO88" i="62"/>
  <c r="EN88" i="62"/>
  <c r="EE88" i="62"/>
  <c r="ED88" i="62"/>
  <c r="EC88" i="62"/>
  <c r="EB88" i="62"/>
  <c r="EA88" i="62"/>
  <c r="DZ88" i="62"/>
  <c r="DY88" i="62"/>
  <c r="DX88" i="62"/>
  <c r="CM88" i="62"/>
  <c r="CL88" i="62"/>
  <c r="CK88" i="62"/>
  <c r="CJ88" i="62"/>
  <c r="CD88" i="62"/>
  <c r="BN88" i="62" s="1"/>
  <c r="BF88" i="62" s="1"/>
  <c r="CC88" i="62"/>
  <c r="BM88" i="62" s="1"/>
  <c r="BE88" i="62" s="1"/>
  <c r="CB88" i="62"/>
  <c r="BL88" i="62" s="1"/>
  <c r="BD88" i="62" s="1"/>
  <c r="BR88" i="62"/>
  <c r="BJ88" i="62" s="1"/>
  <c r="BQ88" i="62"/>
  <c r="BI88" i="62" s="1"/>
  <c r="BP88" i="62"/>
  <c r="BH88" i="62" s="1"/>
  <c r="BO88" i="62"/>
  <c r="BK88" i="62"/>
  <c r="BC88" i="62" s="1"/>
  <c r="FK87" i="62"/>
  <c r="FM87" i="62" s="1"/>
  <c r="FG87" i="62"/>
  <c r="FE87" i="62"/>
  <c r="FD87" i="62"/>
  <c r="FC87" i="62"/>
  <c r="FB87" i="62"/>
  <c r="FA87" i="62"/>
  <c r="ER87" i="62"/>
  <c r="EQ87" i="62"/>
  <c r="EP87" i="62"/>
  <c r="EO87" i="62"/>
  <c r="EN87" i="62"/>
  <c r="EE87" i="62"/>
  <c r="ED87" i="62"/>
  <c r="EC87" i="62"/>
  <c r="EB87" i="62"/>
  <c r="EA87" i="62"/>
  <c r="DZ87" i="62"/>
  <c r="DY87" i="62"/>
  <c r="DX87" i="62"/>
  <c r="CM87" i="62"/>
  <c r="CL87" i="62"/>
  <c r="CK87" i="62"/>
  <c r="CJ87" i="62"/>
  <c r="CD87" i="62"/>
  <c r="CC87" i="62"/>
  <c r="CB87" i="62"/>
  <c r="BR87" i="62"/>
  <c r="BJ87" i="62" s="1"/>
  <c r="BQ87" i="62"/>
  <c r="BI87" i="62" s="1"/>
  <c r="BP87" i="62"/>
  <c r="BH87" i="62" s="1"/>
  <c r="BO87" i="62"/>
  <c r="BK87" i="62"/>
  <c r="FK86" i="62"/>
  <c r="FM86" i="62" s="1"/>
  <c r="FG86" i="62"/>
  <c r="FE86" i="62"/>
  <c r="FD86" i="62"/>
  <c r="FC86" i="62"/>
  <c r="FB86" i="62"/>
  <c r="FA86" i="62"/>
  <c r="ER86" i="62"/>
  <c r="EQ86" i="62"/>
  <c r="EP86" i="62"/>
  <c r="EO86" i="62"/>
  <c r="EN86" i="62"/>
  <c r="EE86" i="62"/>
  <c r="ED86" i="62"/>
  <c r="EC86" i="62"/>
  <c r="EB86" i="62"/>
  <c r="EA86" i="62"/>
  <c r="DZ86" i="62"/>
  <c r="DY86" i="62"/>
  <c r="DX86" i="62"/>
  <c r="CM86" i="62"/>
  <c r="CL86" i="62"/>
  <c r="CK86" i="62"/>
  <c r="CJ86" i="62"/>
  <c r="CD86" i="62"/>
  <c r="BN86" i="62" s="1"/>
  <c r="BF86" i="62" s="1"/>
  <c r="CC86" i="62"/>
  <c r="BM86" i="62" s="1"/>
  <c r="BE86" i="62" s="1"/>
  <c r="CB86" i="62"/>
  <c r="BL86" i="62" s="1"/>
  <c r="BD86" i="62" s="1"/>
  <c r="BR86" i="62"/>
  <c r="BJ86" i="62" s="1"/>
  <c r="BQ86" i="62"/>
  <c r="BI86" i="62" s="1"/>
  <c r="BP86" i="62"/>
  <c r="BH86" i="62" s="1"/>
  <c r="BO86" i="62"/>
  <c r="CV86" i="62" s="1"/>
  <c r="CN86" i="62" s="1"/>
  <c r="BK86" i="62"/>
  <c r="BC86" i="62" s="1"/>
  <c r="FK85" i="62"/>
  <c r="FM85" i="62" s="1"/>
  <c r="FG85" i="62"/>
  <c r="FE85" i="62"/>
  <c r="FD85" i="62"/>
  <c r="FC85" i="62"/>
  <c r="FB85" i="62"/>
  <c r="FA85" i="62"/>
  <c r="ER85" i="62"/>
  <c r="EQ85" i="62"/>
  <c r="EP85" i="62"/>
  <c r="EO85" i="62"/>
  <c r="EN85" i="62"/>
  <c r="EE85" i="62"/>
  <c r="ED85" i="62"/>
  <c r="EC85" i="62"/>
  <c r="EB85" i="62"/>
  <c r="EA85" i="62"/>
  <c r="DZ85" i="62"/>
  <c r="DY85" i="62"/>
  <c r="DX85" i="62"/>
  <c r="CM85" i="62"/>
  <c r="CL85" i="62"/>
  <c r="CK85" i="62"/>
  <c r="CJ85" i="62"/>
  <c r="CD85" i="62"/>
  <c r="BN85" i="62" s="1"/>
  <c r="BF85" i="62" s="1"/>
  <c r="CC85" i="62"/>
  <c r="BM85" i="62" s="1"/>
  <c r="BE85" i="62" s="1"/>
  <c r="CB85" i="62"/>
  <c r="BL85" i="62" s="1"/>
  <c r="BD85" i="62" s="1"/>
  <c r="BR85" i="62"/>
  <c r="BJ85" i="62" s="1"/>
  <c r="BQ85" i="62"/>
  <c r="BI85" i="62" s="1"/>
  <c r="BP85" i="62"/>
  <c r="BH85" i="62" s="1"/>
  <c r="BO85" i="62"/>
  <c r="CV85" i="62" s="1"/>
  <c r="CN85" i="62" s="1"/>
  <c r="BK85" i="62"/>
  <c r="BC85" i="62" s="1"/>
  <c r="FK84" i="62"/>
  <c r="FM84" i="62" s="1"/>
  <c r="FG84" i="62"/>
  <c r="FE84" i="62"/>
  <c r="FD84" i="62"/>
  <c r="FC84" i="62"/>
  <c r="FB84" i="62"/>
  <c r="FA84" i="62"/>
  <c r="ER84" i="62"/>
  <c r="EQ84" i="62"/>
  <c r="EP84" i="62"/>
  <c r="EO84" i="62"/>
  <c r="EN84" i="62"/>
  <c r="EE84" i="62"/>
  <c r="ED84" i="62"/>
  <c r="EC84" i="62"/>
  <c r="EB84" i="62"/>
  <c r="EA84" i="62"/>
  <c r="DZ84" i="62"/>
  <c r="DY84" i="62"/>
  <c r="DX84" i="62"/>
  <c r="CM84" i="62"/>
  <c r="CL84" i="62"/>
  <c r="CK84" i="62"/>
  <c r="CJ84" i="62"/>
  <c r="CD84" i="62"/>
  <c r="BN84" i="62" s="1"/>
  <c r="BF84" i="62" s="1"/>
  <c r="CC84" i="62"/>
  <c r="BM84" i="62" s="1"/>
  <c r="BE84" i="62" s="1"/>
  <c r="CB84" i="62"/>
  <c r="BL84" i="62" s="1"/>
  <c r="BD84" i="62" s="1"/>
  <c r="BR84" i="62"/>
  <c r="BJ84" i="62" s="1"/>
  <c r="BQ84" i="62"/>
  <c r="BI84" i="62" s="1"/>
  <c r="BP84" i="62"/>
  <c r="BH84" i="62" s="1"/>
  <c r="BO84" i="62"/>
  <c r="CV84" i="62" s="1"/>
  <c r="CN84" i="62" s="1"/>
  <c r="BK84" i="62"/>
  <c r="BC84" i="62" s="1"/>
  <c r="FK83" i="62"/>
  <c r="FM83" i="62" s="1"/>
  <c r="FG83" i="62"/>
  <c r="FE83" i="62"/>
  <c r="FD83" i="62"/>
  <c r="FC83" i="62"/>
  <c r="FB83" i="62"/>
  <c r="FA83" i="62"/>
  <c r="ER83" i="62"/>
  <c r="EQ83" i="62"/>
  <c r="EP83" i="62"/>
  <c r="EO83" i="62"/>
  <c r="EN83" i="62"/>
  <c r="EE83" i="62"/>
  <c r="ED83" i="62"/>
  <c r="EC83" i="62"/>
  <c r="EB83" i="62"/>
  <c r="EA83" i="62"/>
  <c r="DZ83" i="62"/>
  <c r="DY83" i="62"/>
  <c r="DX83" i="62"/>
  <c r="CM83" i="62"/>
  <c r="CL83" i="62"/>
  <c r="CK83" i="62"/>
  <c r="CJ83" i="62"/>
  <c r="CD83" i="62"/>
  <c r="BN83" i="62" s="1"/>
  <c r="BF83" i="62" s="1"/>
  <c r="CC83" i="62"/>
  <c r="BM83" i="62" s="1"/>
  <c r="BE83" i="62" s="1"/>
  <c r="CB83" i="62"/>
  <c r="BL83" i="62" s="1"/>
  <c r="BD83" i="62" s="1"/>
  <c r="BR83" i="62"/>
  <c r="BJ83" i="62" s="1"/>
  <c r="BQ83" i="62"/>
  <c r="BI83" i="62" s="1"/>
  <c r="BP83" i="62"/>
  <c r="BH83" i="62" s="1"/>
  <c r="BO83" i="62"/>
  <c r="CV83" i="62" s="1"/>
  <c r="CN83" i="62" s="1"/>
  <c r="BK83" i="62"/>
  <c r="BC83" i="62" s="1"/>
  <c r="FK82" i="62"/>
  <c r="FM82" i="62" s="1"/>
  <c r="FG82" i="62"/>
  <c r="FE82" i="62"/>
  <c r="FD82" i="62"/>
  <c r="FC82" i="62"/>
  <c r="FB82" i="62"/>
  <c r="FA82" i="62"/>
  <c r="ER82" i="62"/>
  <c r="EQ82" i="62"/>
  <c r="EP82" i="62"/>
  <c r="EO82" i="62"/>
  <c r="EN82" i="62"/>
  <c r="EE82" i="62"/>
  <c r="ED82" i="62"/>
  <c r="EC82" i="62"/>
  <c r="EB82" i="62"/>
  <c r="EA82" i="62"/>
  <c r="DZ82" i="62"/>
  <c r="DY82" i="62"/>
  <c r="DX82" i="62"/>
  <c r="CM82" i="62"/>
  <c r="CL82" i="62"/>
  <c r="CK82" i="62"/>
  <c r="CJ82" i="62"/>
  <c r="CD82" i="62"/>
  <c r="BN82" i="62" s="1"/>
  <c r="BF82" i="62" s="1"/>
  <c r="CC82" i="62"/>
  <c r="BM82" i="62" s="1"/>
  <c r="BE82" i="62" s="1"/>
  <c r="CB82" i="62"/>
  <c r="BL82" i="62" s="1"/>
  <c r="BD82" i="62" s="1"/>
  <c r="BR82" i="62"/>
  <c r="BJ82" i="62" s="1"/>
  <c r="BQ82" i="62"/>
  <c r="BI82" i="62" s="1"/>
  <c r="BP82" i="62"/>
  <c r="BH82" i="62" s="1"/>
  <c r="BO82" i="62"/>
  <c r="CV82" i="62" s="1"/>
  <c r="CN82" i="62" s="1"/>
  <c r="BK82" i="62"/>
  <c r="BC82" i="62" s="1"/>
  <c r="FK81" i="62"/>
  <c r="FM81" i="62" s="1"/>
  <c r="FG81" i="62"/>
  <c r="FE81" i="62"/>
  <c r="FD81" i="62"/>
  <c r="FC81" i="62"/>
  <c r="FB81" i="62"/>
  <c r="FA81" i="62"/>
  <c r="ER81" i="62"/>
  <c r="EQ81" i="62"/>
  <c r="EP81" i="62"/>
  <c r="EO81" i="62"/>
  <c r="EN81" i="62"/>
  <c r="EE81" i="62"/>
  <c r="ED81" i="62"/>
  <c r="EC81" i="62"/>
  <c r="EB81" i="62"/>
  <c r="EA81" i="62"/>
  <c r="DZ81" i="62"/>
  <c r="DY81" i="62"/>
  <c r="DX81" i="62"/>
  <c r="CM81" i="62"/>
  <c r="CL81" i="62"/>
  <c r="CK81" i="62"/>
  <c r="CJ81" i="62"/>
  <c r="CD81" i="62"/>
  <c r="BN81" i="62" s="1"/>
  <c r="BF81" i="62" s="1"/>
  <c r="CC81" i="62"/>
  <c r="BM81" i="62" s="1"/>
  <c r="BE81" i="62" s="1"/>
  <c r="CB81" i="62"/>
  <c r="BL81" i="62" s="1"/>
  <c r="BD81" i="62" s="1"/>
  <c r="BR81" i="62"/>
  <c r="BJ81" i="62" s="1"/>
  <c r="BQ81" i="62"/>
  <c r="BI81" i="62" s="1"/>
  <c r="BP81" i="62"/>
  <c r="BH81" i="62" s="1"/>
  <c r="BO81" i="62"/>
  <c r="CV81" i="62" s="1"/>
  <c r="CN81" i="62" s="1"/>
  <c r="BK81" i="62"/>
  <c r="BC81" i="62" s="1"/>
  <c r="FK80" i="62"/>
  <c r="FM80" i="62" s="1"/>
  <c r="FG80" i="62"/>
  <c r="FE80" i="62"/>
  <c r="FD80" i="62"/>
  <c r="FC80" i="62"/>
  <c r="FB80" i="62"/>
  <c r="FA80" i="62"/>
  <c r="ER80" i="62"/>
  <c r="EQ80" i="62"/>
  <c r="EP80" i="62"/>
  <c r="EO80" i="62"/>
  <c r="EN80" i="62"/>
  <c r="EE80" i="62"/>
  <c r="ED80" i="62"/>
  <c r="EC80" i="62"/>
  <c r="EB80" i="62"/>
  <c r="EA80" i="62"/>
  <c r="DZ80" i="62"/>
  <c r="DY80" i="62"/>
  <c r="DX80" i="62"/>
  <c r="CM80" i="62"/>
  <c r="CL80" i="62"/>
  <c r="CK80" i="62"/>
  <c r="CJ80" i="62"/>
  <c r="CD80" i="62"/>
  <c r="BN80" i="62" s="1"/>
  <c r="BF80" i="62" s="1"/>
  <c r="CC80" i="62"/>
  <c r="BM80" i="62" s="1"/>
  <c r="BE80" i="62" s="1"/>
  <c r="CB80" i="62"/>
  <c r="BL80" i="62" s="1"/>
  <c r="BD80" i="62" s="1"/>
  <c r="BR80" i="62"/>
  <c r="BJ80" i="62" s="1"/>
  <c r="BQ80" i="62"/>
  <c r="BI80" i="62" s="1"/>
  <c r="BP80" i="62"/>
  <c r="BH80" i="62" s="1"/>
  <c r="BO80" i="62"/>
  <c r="CV80" i="62" s="1"/>
  <c r="CN80" i="62" s="1"/>
  <c r="BK80" i="62"/>
  <c r="BC80" i="62" s="1"/>
  <c r="FK79" i="62"/>
  <c r="FM79" i="62" s="1"/>
  <c r="FG79" i="62"/>
  <c r="FE79" i="62"/>
  <c r="FD79" i="62"/>
  <c r="FC79" i="62"/>
  <c r="FB79" i="62"/>
  <c r="FA79" i="62"/>
  <c r="ER79" i="62"/>
  <c r="EQ79" i="62"/>
  <c r="EP79" i="62"/>
  <c r="EO79" i="62"/>
  <c r="EN79" i="62"/>
  <c r="EE79" i="62"/>
  <c r="ED79" i="62"/>
  <c r="EC79" i="62"/>
  <c r="EB79" i="62"/>
  <c r="EA79" i="62"/>
  <c r="DZ79" i="62"/>
  <c r="DY79" i="62"/>
  <c r="DX79" i="62"/>
  <c r="CW79" i="62"/>
  <c r="CO79" i="62" s="1"/>
  <c r="CM79" i="62"/>
  <c r="CL79" i="62"/>
  <c r="CK79" i="62"/>
  <c r="CJ79" i="62"/>
  <c r="CD79" i="62"/>
  <c r="BN79" i="62" s="1"/>
  <c r="BF79" i="62" s="1"/>
  <c r="CC79" i="62"/>
  <c r="BM79" i="62" s="1"/>
  <c r="BE79" i="62" s="1"/>
  <c r="CB79" i="62"/>
  <c r="BL79" i="62" s="1"/>
  <c r="BD79" i="62" s="1"/>
  <c r="BR79" i="62"/>
  <c r="BJ79" i="62" s="1"/>
  <c r="BQ79" i="62"/>
  <c r="BI79" i="62" s="1"/>
  <c r="BP79" i="62"/>
  <c r="BH79" i="62" s="1"/>
  <c r="BO79" i="62"/>
  <c r="CV79" i="62" s="1"/>
  <c r="CN79" i="62" s="1"/>
  <c r="BK79" i="62"/>
  <c r="BC79" i="62" s="1"/>
  <c r="FK78" i="62"/>
  <c r="FM78" i="62" s="1"/>
  <c r="FG78" i="62"/>
  <c r="FE78" i="62"/>
  <c r="FD78" i="62"/>
  <c r="FC78" i="62"/>
  <c r="FB78" i="62"/>
  <c r="FA78" i="62"/>
  <c r="ER78" i="62"/>
  <c r="EQ78" i="62"/>
  <c r="EP78" i="62"/>
  <c r="EO78" i="62"/>
  <c r="EN78" i="62"/>
  <c r="EE78" i="62"/>
  <c r="ED78" i="62"/>
  <c r="EC78" i="62"/>
  <c r="EB78" i="62"/>
  <c r="EA78" i="62"/>
  <c r="DZ78" i="62"/>
  <c r="DY78" i="62"/>
  <c r="DX78" i="62"/>
  <c r="CM78" i="62"/>
  <c r="CL78" i="62"/>
  <c r="CK78" i="62"/>
  <c r="CJ78" i="62"/>
  <c r="CD78" i="62"/>
  <c r="BN78" i="62" s="1"/>
  <c r="BF78" i="62" s="1"/>
  <c r="CC78" i="62"/>
  <c r="BM78" i="62" s="1"/>
  <c r="BE78" i="62" s="1"/>
  <c r="CB78" i="62"/>
  <c r="BL78" i="62" s="1"/>
  <c r="BD78" i="62" s="1"/>
  <c r="BR78" i="62"/>
  <c r="BJ78" i="62" s="1"/>
  <c r="BQ78" i="62"/>
  <c r="BI78" i="62" s="1"/>
  <c r="BP78" i="62"/>
  <c r="BH78" i="62" s="1"/>
  <c r="BO78" i="62"/>
  <c r="CV78" i="62" s="1"/>
  <c r="CN78" i="62" s="1"/>
  <c r="BK78" i="62"/>
  <c r="BC78" i="62" s="1"/>
  <c r="FK77" i="62"/>
  <c r="FM77" i="62" s="1"/>
  <c r="FG77" i="62"/>
  <c r="FE77" i="62"/>
  <c r="FD77" i="62"/>
  <c r="FC77" i="62"/>
  <c r="FB77" i="62"/>
  <c r="FA77" i="62"/>
  <c r="ER77" i="62"/>
  <c r="EQ77" i="62"/>
  <c r="EP77" i="62"/>
  <c r="EO77" i="62"/>
  <c r="EN77" i="62"/>
  <c r="EE77" i="62"/>
  <c r="ED77" i="62"/>
  <c r="EC77" i="62"/>
  <c r="EB77" i="62"/>
  <c r="EA77" i="62"/>
  <c r="DZ77" i="62"/>
  <c r="DY77" i="62"/>
  <c r="DX77" i="62"/>
  <c r="CM77" i="62"/>
  <c r="CL77" i="62"/>
  <c r="CK77" i="62"/>
  <c r="CJ77" i="62"/>
  <c r="CD77" i="62"/>
  <c r="BN77" i="62" s="1"/>
  <c r="BF77" i="62" s="1"/>
  <c r="DS77" i="62" s="1"/>
  <c r="CC77" i="62"/>
  <c r="BM77" i="62" s="1"/>
  <c r="BE77" i="62" s="1"/>
  <c r="CB77" i="62"/>
  <c r="BL77" i="62" s="1"/>
  <c r="BD77" i="62" s="1"/>
  <c r="BR77" i="62"/>
  <c r="BJ77" i="62" s="1"/>
  <c r="BQ77" i="62"/>
  <c r="BI77" i="62" s="1"/>
  <c r="BP77" i="62"/>
  <c r="BH77" i="62" s="1"/>
  <c r="BO77" i="62"/>
  <c r="CV77" i="62" s="1"/>
  <c r="BK77" i="62"/>
  <c r="BC77" i="62" s="1"/>
  <c r="FK76" i="62"/>
  <c r="FM76" i="62" s="1"/>
  <c r="FG76" i="62"/>
  <c r="FE76" i="62"/>
  <c r="FD76" i="62"/>
  <c r="FC76" i="62"/>
  <c r="FB76" i="62"/>
  <c r="FA76" i="62"/>
  <c r="ER76" i="62"/>
  <c r="EQ76" i="62"/>
  <c r="EP76" i="62"/>
  <c r="EO76" i="62"/>
  <c r="EN76" i="62"/>
  <c r="EE76" i="62"/>
  <c r="ED76" i="62"/>
  <c r="EC76" i="62"/>
  <c r="EB76" i="62"/>
  <c r="EA76" i="62"/>
  <c r="DZ76" i="62"/>
  <c r="DY76" i="62"/>
  <c r="DX76" i="62"/>
  <c r="CM76" i="62"/>
  <c r="CL76" i="62"/>
  <c r="CK76" i="62"/>
  <c r="CJ76" i="62"/>
  <c r="CD76" i="62"/>
  <c r="BN76" i="62" s="1"/>
  <c r="BF76" i="62" s="1"/>
  <c r="CC76" i="62"/>
  <c r="BM76" i="62" s="1"/>
  <c r="BE76" i="62" s="1"/>
  <c r="CB76" i="62"/>
  <c r="BL76" i="62" s="1"/>
  <c r="BD76" i="62" s="1"/>
  <c r="BR76" i="62"/>
  <c r="BJ76" i="62" s="1"/>
  <c r="BQ76" i="62"/>
  <c r="BI76" i="62" s="1"/>
  <c r="BP76" i="62"/>
  <c r="BH76" i="62" s="1"/>
  <c r="BO76" i="62"/>
  <c r="CV76" i="62" s="1"/>
  <c r="CN76" i="62" s="1"/>
  <c r="BK76" i="62"/>
  <c r="BC76" i="62" s="1"/>
  <c r="FK75" i="62"/>
  <c r="FM75" i="62" s="1"/>
  <c r="FG75" i="62"/>
  <c r="FE75" i="62"/>
  <c r="FD75" i="62"/>
  <c r="FC75" i="62"/>
  <c r="FB75" i="62"/>
  <c r="FA75" i="62"/>
  <c r="ER75" i="62"/>
  <c r="EQ75" i="62"/>
  <c r="EP75" i="62"/>
  <c r="EO75" i="62"/>
  <c r="EN75" i="62"/>
  <c r="EE75" i="62"/>
  <c r="ED75" i="62"/>
  <c r="EC75" i="62"/>
  <c r="EB75" i="62"/>
  <c r="EA75" i="62"/>
  <c r="DZ75" i="62"/>
  <c r="DY75" i="62"/>
  <c r="DX75" i="62"/>
  <c r="CM75" i="62"/>
  <c r="CL75" i="62"/>
  <c r="CK75" i="62"/>
  <c r="CJ75" i="62"/>
  <c r="CD75" i="62"/>
  <c r="BN75" i="62" s="1"/>
  <c r="BF75" i="62" s="1"/>
  <c r="CC75" i="62"/>
  <c r="BM75" i="62" s="1"/>
  <c r="BE75" i="62" s="1"/>
  <c r="CB75" i="62"/>
  <c r="BL75" i="62" s="1"/>
  <c r="BD75" i="62" s="1"/>
  <c r="BR75" i="62"/>
  <c r="BJ75" i="62" s="1"/>
  <c r="BQ75" i="62"/>
  <c r="BP75" i="62"/>
  <c r="BH75" i="62" s="1"/>
  <c r="BO75" i="62"/>
  <c r="CV75" i="62" s="1"/>
  <c r="CN75" i="62" s="1"/>
  <c r="BK75" i="62"/>
  <c r="BC75" i="62" s="1"/>
  <c r="BI75" i="62"/>
  <c r="FK74" i="62"/>
  <c r="FM74" i="62" s="1"/>
  <c r="FG74" i="62"/>
  <c r="FE74" i="62"/>
  <c r="FD74" i="62"/>
  <c r="FC74" i="62"/>
  <c r="FB74" i="62"/>
  <c r="FA74" i="62"/>
  <c r="ER74" i="62"/>
  <c r="EQ74" i="62"/>
  <c r="EP74" i="62"/>
  <c r="EO74" i="62"/>
  <c r="EN74" i="62"/>
  <c r="EE74" i="62"/>
  <c r="ED74" i="62"/>
  <c r="EC74" i="62"/>
  <c r="EB74" i="62"/>
  <c r="EA74" i="62"/>
  <c r="DZ74" i="62"/>
  <c r="DY74" i="62"/>
  <c r="DX74" i="62"/>
  <c r="CM74" i="62"/>
  <c r="CL74" i="62"/>
  <c r="CK74" i="62"/>
  <c r="CJ74" i="62"/>
  <c r="CD74" i="62"/>
  <c r="BN74" i="62" s="1"/>
  <c r="BF74" i="62" s="1"/>
  <c r="CC74" i="62"/>
  <c r="BM74" i="62" s="1"/>
  <c r="BE74" i="62" s="1"/>
  <c r="CB74" i="62"/>
  <c r="BL74" i="62" s="1"/>
  <c r="BD74" i="62" s="1"/>
  <c r="BR74" i="62"/>
  <c r="BJ74" i="62" s="1"/>
  <c r="BQ74" i="62"/>
  <c r="BI74" i="62" s="1"/>
  <c r="BP74" i="62"/>
  <c r="BH74" i="62" s="1"/>
  <c r="BO74" i="62"/>
  <c r="BK74" i="62"/>
  <c r="BC74" i="62" s="1"/>
  <c r="FK73" i="62"/>
  <c r="FM73" i="62" s="1"/>
  <c r="FG73" i="62"/>
  <c r="FE73" i="62"/>
  <c r="FD73" i="62"/>
  <c r="FC73" i="62"/>
  <c r="FB73" i="62"/>
  <c r="FA73" i="62"/>
  <c r="ER73" i="62"/>
  <c r="EQ73" i="62"/>
  <c r="EP73" i="62"/>
  <c r="EO73" i="62"/>
  <c r="EN73" i="62"/>
  <c r="EE73" i="62"/>
  <c r="ED73" i="62"/>
  <c r="EC73" i="62"/>
  <c r="EB73" i="62"/>
  <c r="EA73" i="62"/>
  <c r="DZ73" i="62"/>
  <c r="DY73" i="62"/>
  <c r="DX73" i="62"/>
  <c r="CM73" i="62"/>
  <c r="CL73" i="62"/>
  <c r="CK73" i="62"/>
  <c r="CJ73" i="62"/>
  <c r="CD73" i="62"/>
  <c r="BN73" i="62" s="1"/>
  <c r="BF73" i="62" s="1"/>
  <c r="CC73" i="62"/>
  <c r="BM73" i="62" s="1"/>
  <c r="BE73" i="62" s="1"/>
  <c r="CB73" i="62"/>
  <c r="BL73" i="62" s="1"/>
  <c r="BD73" i="62" s="1"/>
  <c r="BR73" i="62"/>
  <c r="BJ73" i="62" s="1"/>
  <c r="BQ73" i="62"/>
  <c r="BI73" i="62" s="1"/>
  <c r="BP73" i="62"/>
  <c r="BH73" i="62" s="1"/>
  <c r="BO73" i="62"/>
  <c r="CV73" i="62" s="1"/>
  <c r="CN73" i="62" s="1"/>
  <c r="BK73" i="62"/>
  <c r="BC73" i="62" s="1"/>
  <c r="FK72" i="62"/>
  <c r="FM72" i="62" s="1"/>
  <c r="FG72" i="62"/>
  <c r="FE72" i="62"/>
  <c r="FD72" i="62"/>
  <c r="FC72" i="62"/>
  <c r="FB72" i="62"/>
  <c r="FA72" i="62"/>
  <c r="ER72" i="62"/>
  <c r="EQ72" i="62"/>
  <c r="EP72" i="62"/>
  <c r="EO72" i="62"/>
  <c r="EN72" i="62"/>
  <c r="EE72" i="62"/>
  <c r="ED72" i="62"/>
  <c r="EC72" i="62"/>
  <c r="EB72" i="62"/>
  <c r="EA72" i="62"/>
  <c r="DZ72" i="62"/>
  <c r="DY72" i="62"/>
  <c r="DX72" i="62"/>
  <c r="CM72" i="62"/>
  <c r="CL72" i="62"/>
  <c r="CK72" i="62"/>
  <c r="CJ72" i="62"/>
  <c r="CD72" i="62"/>
  <c r="BN72" i="62" s="1"/>
  <c r="BF72" i="62" s="1"/>
  <c r="CC72" i="62"/>
  <c r="BM72" i="62" s="1"/>
  <c r="BE72" i="62" s="1"/>
  <c r="CB72" i="62"/>
  <c r="BL72" i="62" s="1"/>
  <c r="BD72" i="62" s="1"/>
  <c r="BR72" i="62"/>
  <c r="BJ72" i="62" s="1"/>
  <c r="BQ72" i="62"/>
  <c r="BI72" i="62" s="1"/>
  <c r="BP72" i="62"/>
  <c r="BH72" i="62" s="1"/>
  <c r="BO72" i="62"/>
  <c r="BK72" i="62"/>
  <c r="BC72" i="62" s="1"/>
  <c r="FK71" i="62"/>
  <c r="FM71" i="62" s="1"/>
  <c r="FG71" i="62"/>
  <c r="FE71" i="62"/>
  <c r="FD71" i="62"/>
  <c r="FC71" i="62"/>
  <c r="FB71" i="62"/>
  <c r="FA71" i="62"/>
  <c r="ER71" i="62"/>
  <c r="EQ71" i="62"/>
  <c r="EP71" i="62"/>
  <c r="EO71" i="62"/>
  <c r="EN71" i="62"/>
  <c r="EE71" i="62"/>
  <c r="ED71" i="62"/>
  <c r="EC71" i="62"/>
  <c r="EB71" i="62"/>
  <c r="EA71" i="62"/>
  <c r="DZ71" i="62"/>
  <c r="DY71" i="62"/>
  <c r="DX71" i="62"/>
  <c r="CM71" i="62"/>
  <c r="CL71" i="62"/>
  <c r="CK71" i="62"/>
  <c r="CJ71" i="62"/>
  <c r="CD71" i="62"/>
  <c r="BN71" i="62" s="1"/>
  <c r="BF71" i="62" s="1"/>
  <c r="CC71" i="62"/>
  <c r="BM71" i="62" s="1"/>
  <c r="BE71" i="62" s="1"/>
  <c r="CB71" i="62"/>
  <c r="BL71" i="62" s="1"/>
  <c r="BD71" i="62" s="1"/>
  <c r="BR71" i="62"/>
  <c r="BJ71" i="62" s="1"/>
  <c r="BQ71" i="62"/>
  <c r="BI71" i="62" s="1"/>
  <c r="BP71" i="62"/>
  <c r="BH71" i="62" s="1"/>
  <c r="BO71" i="62"/>
  <c r="CV71" i="62" s="1"/>
  <c r="CN71" i="62" s="1"/>
  <c r="BK71" i="62"/>
  <c r="BC71" i="62" s="1"/>
  <c r="FK70" i="62"/>
  <c r="FM70" i="62" s="1"/>
  <c r="FG70" i="62"/>
  <c r="FE70" i="62"/>
  <c r="FD70" i="62"/>
  <c r="FC70" i="62"/>
  <c r="FB70" i="62"/>
  <c r="FA70" i="62"/>
  <c r="ER70" i="62"/>
  <c r="EQ70" i="62"/>
  <c r="EP70" i="62"/>
  <c r="EO70" i="62"/>
  <c r="EN70" i="62"/>
  <c r="EE70" i="62"/>
  <c r="ED70" i="62"/>
  <c r="EC70" i="62"/>
  <c r="EB70" i="62"/>
  <c r="EA70" i="62"/>
  <c r="DZ70" i="62"/>
  <c r="DY70" i="62"/>
  <c r="DX70" i="62"/>
  <c r="CM70" i="62"/>
  <c r="CL70" i="62"/>
  <c r="CK70" i="62"/>
  <c r="CJ70" i="62"/>
  <c r="CD70" i="62"/>
  <c r="BN70" i="62" s="1"/>
  <c r="BF70" i="62" s="1"/>
  <c r="CC70" i="62"/>
  <c r="BM70" i="62" s="1"/>
  <c r="BE70" i="62" s="1"/>
  <c r="CB70" i="62"/>
  <c r="BL70" i="62" s="1"/>
  <c r="BD70" i="62" s="1"/>
  <c r="BR70" i="62"/>
  <c r="BJ70" i="62" s="1"/>
  <c r="BQ70" i="62"/>
  <c r="BI70" i="62" s="1"/>
  <c r="BP70" i="62"/>
  <c r="BH70" i="62" s="1"/>
  <c r="BO70" i="62"/>
  <c r="BK70" i="62"/>
  <c r="BC70" i="62" s="1"/>
  <c r="FK69" i="62"/>
  <c r="FM69" i="62" s="1"/>
  <c r="FG69" i="62"/>
  <c r="FE69" i="62"/>
  <c r="FD69" i="62"/>
  <c r="FC69" i="62"/>
  <c r="FB69" i="62"/>
  <c r="FA69" i="62"/>
  <c r="ER69" i="62"/>
  <c r="EQ69" i="62"/>
  <c r="EP69" i="62"/>
  <c r="EO69" i="62"/>
  <c r="EN69" i="62"/>
  <c r="EE69" i="62"/>
  <c r="ED69" i="62"/>
  <c r="EC69" i="62"/>
  <c r="EB69" i="62"/>
  <c r="EA69" i="62"/>
  <c r="DZ69" i="62"/>
  <c r="DY69" i="62"/>
  <c r="DX69" i="62"/>
  <c r="CM69" i="62"/>
  <c r="CL69" i="62"/>
  <c r="CK69" i="62"/>
  <c r="CJ69" i="62"/>
  <c r="CD69" i="62"/>
  <c r="CC69" i="62"/>
  <c r="CB69" i="62"/>
  <c r="BL69" i="62" s="1"/>
  <c r="BR69" i="62"/>
  <c r="BQ69" i="62"/>
  <c r="BI69" i="62" s="1"/>
  <c r="BP69" i="62"/>
  <c r="BH69" i="62" s="1"/>
  <c r="BO69" i="62"/>
  <c r="BK69" i="62"/>
  <c r="FK68" i="62"/>
  <c r="FM68" i="62" s="1"/>
  <c r="FG68" i="62"/>
  <c r="FE68" i="62"/>
  <c r="FD68" i="62"/>
  <c r="FC68" i="62"/>
  <c r="FB68" i="62"/>
  <c r="FA68" i="62"/>
  <c r="ER68" i="62"/>
  <c r="EQ68" i="62"/>
  <c r="EP68" i="62"/>
  <c r="EO68" i="62"/>
  <c r="EN68" i="62"/>
  <c r="EE68" i="62"/>
  <c r="ED68" i="62"/>
  <c r="EC68" i="62"/>
  <c r="EB68" i="62"/>
  <c r="EA68" i="62"/>
  <c r="DZ68" i="62"/>
  <c r="DY68" i="62"/>
  <c r="DX68" i="62"/>
  <c r="CM68" i="62"/>
  <c r="CL68" i="62"/>
  <c r="CK68" i="62"/>
  <c r="CJ68" i="62"/>
  <c r="CD68" i="62"/>
  <c r="BN68" i="62" s="1"/>
  <c r="BF68" i="62" s="1"/>
  <c r="CC68" i="62"/>
  <c r="BM68" i="62" s="1"/>
  <c r="BE68" i="62" s="1"/>
  <c r="CB68" i="62"/>
  <c r="BL68" i="62" s="1"/>
  <c r="BD68" i="62" s="1"/>
  <c r="BR68" i="62"/>
  <c r="BJ68" i="62" s="1"/>
  <c r="BQ68" i="62"/>
  <c r="BI68" i="62" s="1"/>
  <c r="BP68" i="62"/>
  <c r="BH68" i="62" s="1"/>
  <c r="BO68" i="62"/>
  <c r="CV68" i="62" s="1"/>
  <c r="CN68" i="62" s="1"/>
  <c r="BK68" i="62"/>
  <c r="BC68" i="62" s="1"/>
  <c r="FK67" i="62"/>
  <c r="FM67" i="62" s="1"/>
  <c r="FG67" i="62"/>
  <c r="FE67" i="62"/>
  <c r="FD67" i="62"/>
  <c r="FC67" i="62"/>
  <c r="FB67" i="62"/>
  <c r="FA67" i="62"/>
  <c r="ER67" i="62"/>
  <c r="EQ67" i="62"/>
  <c r="EP67" i="62"/>
  <c r="EO67" i="62"/>
  <c r="EN67" i="62"/>
  <c r="EE67" i="62"/>
  <c r="ED67" i="62"/>
  <c r="EC67" i="62"/>
  <c r="EB67" i="62"/>
  <c r="EA67" i="62"/>
  <c r="DZ67" i="62"/>
  <c r="DY67" i="62"/>
  <c r="DX67" i="62"/>
  <c r="CM67" i="62"/>
  <c r="CL67" i="62"/>
  <c r="CK67" i="62"/>
  <c r="CJ67" i="62"/>
  <c r="CD67" i="62"/>
  <c r="BN67" i="62" s="1"/>
  <c r="BF67" i="62" s="1"/>
  <c r="CC67" i="62"/>
  <c r="BM67" i="62" s="1"/>
  <c r="BE67" i="62" s="1"/>
  <c r="CB67" i="62"/>
  <c r="BL67" i="62" s="1"/>
  <c r="BD67" i="62" s="1"/>
  <c r="BR67" i="62"/>
  <c r="BJ67" i="62" s="1"/>
  <c r="BQ67" i="62"/>
  <c r="BI67" i="62" s="1"/>
  <c r="BP67" i="62"/>
  <c r="BH67" i="62" s="1"/>
  <c r="BO67" i="62"/>
  <c r="CV67" i="62" s="1"/>
  <c r="CN67" i="62" s="1"/>
  <c r="BK67" i="62"/>
  <c r="BC67" i="62" s="1"/>
  <c r="FK66" i="62"/>
  <c r="FM66" i="62" s="1"/>
  <c r="FG66" i="62"/>
  <c r="FE66" i="62"/>
  <c r="FD66" i="62"/>
  <c r="FC66" i="62"/>
  <c r="FB66" i="62"/>
  <c r="FA66" i="62"/>
  <c r="ER66" i="62"/>
  <c r="EQ66" i="62"/>
  <c r="EP66" i="62"/>
  <c r="EO66" i="62"/>
  <c r="EN66" i="62"/>
  <c r="EE66" i="62"/>
  <c r="ED66" i="62"/>
  <c r="EC66" i="62"/>
  <c r="EB66" i="62"/>
  <c r="EA66" i="62"/>
  <c r="DZ66" i="62"/>
  <c r="DY66" i="62"/>
  <c r="DX66" i="62"/>
  <c r="CM66" i="62"/>
  <c r="CL66" i="62"/>
  <c r="CK66" i="62"/>
  <c r="CJ66" i="62"/>
  <c r="CD66" i="62"/>
  <c r="BN66" i="62" s="1"/>
  <c r="BF66" i="62" s="1"/>
  <c r="CC66" i="62"/>
  <c r="BM66" i="62" s="1"/>
  <c r="BE66" i="62" s="1"/>
  <c r="CB66" i="62"/>
  <c r="BL66" i="62" s="1"/>
  <c r="BD66" i="62" s="1"/>
  <c r="BR66" i="62"/>
  <c r="BJ66" i="62" s="1"/>
  <c r="BQ66" i="62"/>
  <c r="BI66" i="62" s="1"/>
  <c r="BP66" i="62"/>
  <c r="BH66" i="62" s="1"/>
  <c r="BO66" i="62"/>
  <c r="CV66" i="62" s="1"/>
  <c r="CN66" i="62" s="1"/>
  <c r="BK66" i="62"/>
  <c r="BC66" i="62" s="1"/>
  <c r="FK65" i="62"/>
  <c r="FM65" i="62" s="1"/>
  <c r="FG65" i="62"/>
  <c r="FE65" i="62"/>
  <c r="FD65" i="62"/>
  <c r="FC65" i="62"/>
  <c r="FB65" i="62"/>
  <c r="FA65" i="62"/>
  <c r="ER65" i="62"/>
  <c r="EQ65" i="62"/>
  <c r="EP65" i="62"/>
  <c r="EO65" i="62"/>
  <c r="EN65" i="62"/>
  <c r="EE65" i="62"/>
  <c r="ED65" i="62"/>
  <c r="EC65" i="62"/>
  <c r="EB65" i="62"/>
  <c r="EA65" i="62"/>
  <c r="DZ65" i="62"/>
  <c r="DY65" i="62"/>
  <c r="DX65" i="62"/>
  <c r="CM65" i="62"/>
  <c r="CL65" i="62"/>
  <c r="CK65" i="62"/>
  <c r="CJ65" i="62"/>
  <c r="CD65" i="62"/>
  <c r="BN65" i="62" s="1"/>
  <c r="BF65" i="62" s="1"/>
  <c r="CC65" i="62"/>
  <c r="BM65" i="62" s="1"/>
  <c r="BE65" i="62" s="1"/>
  <c r="CB65" i="62"/>
  <c r="BL65" i="62" s="1"/>
  <c r="BD65" i="62" s="1"/>
  <c r="BR65" i="62"/>
  <c r="BJ65" i="62" s="1"/>
  <c r="BQ65" i="62"/>
  <c r="BI65" i="62" s="1"/>
  <c r="BP65" i="62"/>
  <c r="BH65" i="62" s="1"/>
  <c r="BO65" i="62"/>
  <c r="CV65" i="62" s="1"/>
  <c r="CN65" i="62" s="1"/>
  <c r="BK65" i="62"/>
  <c r="BC65" i="62" s="1"/>
  <c r="FK64" i="62"/>
  <c r="FM64" i="62" s="1"/>
  <c r="FG64" i="62"/>
  <c r="FE64" i="62"/>
  <c r="FD64" i="62"/>
  <c r="FC64" i="62"/>
  <c r="FB64" i="62"/>
  <c r="FA64" i="62"/>
  <c r="ER64" i="62"/>
  <c r="EQ64" i="62"/>
  <c r="EP64" i="62"/>
  <c r="EO64" i="62"/>
  <c r="EN64" i="62"/>
  <c r="EE64" i="62"/>
  <c r="ED64" i="62"/>
  <c r="EC64" i="62"/>
  <c r="EB64" i="62"/>
  <c r="EA64" i="62"/>
  <c r="DZ64" i="62"/>
  <c r="DY64" i="62"/>
  <c r="DX64" i="62"/>
  <c r="CM64" i="62"/>
  <c r="CL64" i="62"/>
  <c r="CK64" i="62"/>
  <c r="CJ64" i="62"/>
  <c r="CD64" i="62"/>
  <c r="BN64" i="62" s="1"/>
  <c r="BF64" i="62" s="1"/>
  <c r="CC64" i="62"/>
  <c r="BM64" i="62" s="1"/>
  <c r="BE64" i="62" s="1"/>
  <c r="CB64" i="62"/>
  <c r="BL64" i="62" s="1"/>
  <c r="BD64" i="62" s="1"/>
  <c r="BR64" i="62"/>
  <c r="BJ64" i="62" s="1"/>
  <c r="BQ64" i="62"/>
  <c r="BI64" i="62" s="1"/>
  <c r="BP64" i="62"/>
  <c r="BH64" i="62" s="1"/>
  <c r="BO64" i="62"/>
  <c r="CV64" i="62" s="1"/>
  <c r="CN64" i="62" s="1"/>
  <c r="BK64" i="62"/>
  <c r="BC64" i="62" s="1"/>
  <c r="FK63" i="62"/>
  <c r="FM63" i="62" s="1"/>
  <c r="FG63" i="62"/>
  <c r="FE63" i="62"/>
  <c r="FD63" i="62"/>
  <c r="FC63" i="62"/>
  <c r="FB63" i="62"/>
  <c r="FA63" i="62"/>
  <c r="ER63" i="62"/>
  <c r="EQ63" i="62"/>
  <c r="EP63" i="62"/>
  <c r="EO63" i="62"/>
  <c r="EN63" i="62"/>
  <c r="EE63" i="62"/>
  <c r="ED63" i="62"/>
  <c r="EC63" i="62"/>
  <c r="EB63" i="62"/>
  <c r="EA63" i="62"/>
  <c r="DZ63" i="62"/>
  <c r="DY63" i="62"/>
  <c r="DX63" i="62"/>
  <c r="CM63" i="62"/>
  <c r="CL63" i="62"/>
  <c r="CK63" i="62"/>
  <c r="CJ63" i="62"/>
  <c r="CD63" i="62"/>
  <c r="BN63" i="62" s="1"/>
  <c r="BF63" i="62" s="1"/>
  <c r="CC63" i="62"/>
  <c r="BM63" i="62" s="1"/>
  <c r="BE63" i="62" s="1"/>
  <c r="CB63" i="62"/>
  <c r="BL63" i="62" s="1"/>
  <c r="BD63" i="62" s="1"/>
  <c r="BR63" i="62"/>
  <c r="BJ63" i="62" s="1"/>
  <c r="BQ63" i="62"/>
  <c r="BI63" i="62" s="1"/>
  <c r="BP63" i="62"/>
  <c r="BH63" i="62" s="1"/>
  <c r="BO63" i="62"/>
  <c r="CV63" i="62" s="1"/>
  <c r="CN63" i="62" s="1"/>
  <c r="BK63" i="62"/>
  <c r="BC63" i="62" s="1"/>
  <c r="FK62" i="62"/>
  <c r="FM62" i="62" s="1"/>
  <c r="FG62" i="62"/>
  <c r="FE62" i="62"/>
  <c r="FD62" i="62"/>
  <c r="FC62" i="62"/>
  <c r="FB62" i="62"/>
  <c r="FA62" i="62"/>
  <c r="ER62" i="62"/>
  <c r="EQ62" i="62"/>
  <c r="EP62" i="62"/>
  <c r="EO62" i="62"/>
  <c r="EN62" i="62"/>
  <c r="EE62" i="62"/>
  <c r="ED62" i="62"/>
  <c r="EC62" i="62"/>
  <c r="EB62" i="62"/>
  <c r="EA62" i="62"/>
  <c r="DZ62" i="62"/>
  <c r="DY62" i="62"/>
  <c r="DX62" i="62"/>
  <c r="CM62" i="62"/>
  <c r="CL62" i="62"/>
  <c r="CK62" i="62"/>
  <c r="CJ62" i="62"/>
  <c r="CD62" i="62"/>
  <c r="BN62" i="62" s="1"/>
  <c r="BF62" i="62" s="1"/>
  <c r="CC62" i="62"/>
  <c r="BM62" i="62" s="1"/>
  <c r="BE62" i="62" s="1"/>
  <c r="CB62" i="62"/>
  <c r="BL62" i="62" s="1"/>
  <c r="BD62" i="62" s="1"/>
  <c r="BR62" i="62"/>
  <c r="BJ62" i="62" s="1"/>
  <c r="BQ62" i="62"/>
  <c r="BI62" i="62" s="1"/>
  <c r="BP62" i="62"/>
  <c r="BH62" i="62" s="1"/>
  <c r="BO62" i="62"/>
  <c r="CV62" i="62" s="1"/>
  <c r="CN62" i="62" s="1"/>
  <c r="BK62" i="62"/>
  <c r="BC62" i="62" s="1"/>
  <c r="FK61" i="62"/>
  <c r="FM61" i="62" s="1"/>
  <c r="FG61" i="62"/>
  <c r="FE61" i="62"/>
  <c r="FD61" i="62"/>
  <c r="FC61" i="62"/>
  <c r="FB61" i="62"/>
  <c r="FA61" i="62"/>
  <c r="ER61" i="62"/>
  <c r="EQ61" i="62"/>
  <c r="EP61" i="62"/>
  <c r="EO61" i="62"/>
  <c r="EN61" i="62"/>
  <c r="EE61" i="62"/>
  <c r="ED61" i="62"/>
  <c r="EC61" i="62"/>
  <c r="EB61" i="62"/>
  <c r="EA61" i="62"/>
  <c r="DZ61" i="62"/>
  <c r="DY61" i="62"/>
  <c r="DX61" i="62"/>
  <c r="CM61" i="62"/>
  <c r="CL61" i="62"/>
  <c r="CK61" i="62"/>
  <c r="CJ61" i="62"/>
  <c r="CD61" i="62"/>
  <c r="BN61" i="62" s="1"/>
  <c r="BF61" i="62" s="1"/>
  <c r="CC61" i="62"/>
  <c r="BM61" i="62" s="1"/>
  <c r="BE61" i="62" s="1"/>
  <c r="CB61" i="62"/>
  <c r="BL61" i="62" s="1"/>
  <c r="BD61" i="62" s="1"/>
  <c r="BR61" i="62"/>
  <c r="BJ61" i="62" s="1"/>
  <c r="BQ61" i="62"/>
  <c r="BI61" i="62" s="1"/>
  <c r="BP61" i="62"/>
  <c r="BH61" i="62" s="1"/>
  <c r="BO61" i="62"/>
  <c r="CV61" i="62" s="1"/>
  <c r="CN61" i="62" s="1"/>
  <c r="BK61" i="62"/>
  <c r="BC61" i="62" s="1"/>
  <c r="FK60" i="62"/>
  <c r="FM60" i="62" s="1"/>
  <c r="FG60" i="62"/>
  <c r="FE60" i="62"/>
  <c r="FD60" i="62"/>
  <c r="FC60" i="62"/>
  <c r="FB60" i="62"/>
  <c r="FA60" i="62"/>
  <c r="ER60" i="62"/>
  <c r="EQ60" i="62"/>
  <c r="EP60" i="62"/>
  <c r="EO60" i="62"/>
  <c r="EN60" i="62"/>
  <c r="EE60" i="62"/>
  <c r="ED60" i="62"/>
  <c r="EC60" i="62"/>
  <c r="EB60" i="62"/>
  <c r="EA60" i="62"/>
  <c r="DZ60" i="62"/>
  <c r="DY60" i="62"/>
  <c r="DX60" i="62"/>
  <c r="CM60" i="62"/>
  <c r="CL60" i="62"/>
  <c r="CK60" i="62"/>
  <c r="CJ60" i="62"/>
  <c r="CD60" i="62"/>
  <c r="BN60" i="62" s="1"/>
  <c r="BF60" i="62" s="1"/>
  <c r="CC60" i="62"/>
  <c r="BM60" i="62" s="1"/>
  <c r="BE60" i="62" s="1"/>
  <c r="CB60" i="62"/>
  <c r="BL60" i="62" s="1"/>
  <c r="BD60" i="62" s="1"/>
  <c r="BR60" i="62"/>
  <c r="BJ60" i="62" s="1"/>
  <c r="BQ60" i="62"/>
  <c r="BI60" i="62" s="1"/>
  <c r="BP60" i="62"/>
  <c r="BH60" i="62" s="1"/>
  <c r="BO60" i="62"/>
  <c r="CV60" i="62" s="1"/>
  <c r="CN60" i="62" s="1"/>
  <c r="BK60" i="62"/>
  <c r="BC60" i="62" s="1"/>
  <c r="FK59" i="62"/>
  <c r="FM59" i="62" s="1"/>
  <c r="FG59" i="62"/>
  <c r="FE59" i="62"/>
  <c r="FD59" i="62"/>
  <c r="FC59" i="62"/>
  <c r="FB59" i="62"/>
  <c r="FA59" i="62"/>
  <c r="ER59" i="62"/>
  <c r="EQ59" i="62"/>
  <c r="EP59" i="62"/>
  <c r="EO59" i="62"/>
  <c r="EN59" i="62"/>
  <c r="EE59" i="62"/>
  <c r="ED59" i="62"/>
  <c r="EC59" i="62"/>
  <c r="EB59" i="62"/>
  <c r="EA59" i="62"/>
  <c r="DZ59" i="62"/>
  <c r="DY59" i="62"/>
  <c r="DX59" i="62"/>
  <c r="CM59" i="62"/>
  <c r="CL59" i="62"/>
  <c r="CK59" i="62"/>
  <c r="CJ59" i="62"/>
  <c r="CD59" i="62"/>
  <c r="BN59" i="62" s="1"/>
  <c r="BF59" i="62" s="1"/>
  <c r="CC59" i="62"/>
  <c r="BM59" i="62" s="1"/>
  <c r="BE59" i="62" s="1"/>
  <c r="CB59" i="62"/>
  <c r="BL59" i="62" s="1"/>
  <c r="BD59" i="62" s="1"/>
  <c r="BR59" i="62"/>
  <c r="BJ59" i="62" s="1"/>
  <c r="BQ59" i="62"/>
  <c r="BI59" i="62" s="1"/>
  <c r="BP59" i="62"/>
  <c r="BH59" i="62" s="1"/>
  <c r="BO59" i="62"/>
  <c r="CV59" i="62" s="1"/>
  <c r="CN59" i="62" s="1"/>
  <c r="BK59" i="62"/>
  <c r="BC59" i="62" s="1"/>
  <c r="FK58" i="62"/>
  <c r="FM58" i="62" s="1"/>
  <c r="FG58" i="62"/>
  <c r="FE58" i="62"/>
  <c r="FD58" i="62"/>
  <c r="FC58" i="62"/>
  <c r="FB58" i="62"/>
  <c r="FA58" i="62"/>
  <c r="ER58" i="62"/>
  <c r="EQ58" i="62"/>
  <c r="EP58" i="62"/>
  <c r="EO58" i="62"/>
  <c r="EN58" i="62"/>
  <c r="EE58" i="62"/>
  <c r="ED58" i="62"/>
  <c r="EC58" i="62"/>
  <c r="EB58" i="62"/>
  <c r="EA58" i="62"/>
  <c r="DZ58" i="62"/>
  <c r="DY58" i="62"/>
  <c r="DX58" i="62"/>
  <c r="CM58" i="62"/>
  <c r="CL58" i="62"/>
  <c r="CK58" i="62"/>
  <c r="CJ58" i="62"/>
  <c r="CD58" i="62"/>
  <c r="BN58" i="62" s="1"/>
  <c r="BF58" i="62" s="1"/>
  <c r="CC58" i="62"/>
  <c r="BM58" i="62" s="1"/>
  <c r="BE58" i="62" s="1"/>
  <c r="CB58" i="62"/>
  <c r="BL58" i="62" s="1"/>
  <c r="BD58" i="62" s="1"/>
  <c r="BR58" i="62"/>
  <c r="BJ58" i="62" s="1"/>
  <c r="BQ58" i="62"/>
  <c r="BI58" i="62" s="1"/>
  <c r="BP58" i="62"/>
  <c r="BH58" i="62" s="1"/>
  <c r="BO58" i="62"/>
  <c r="CV58" i="62" s="1"/>
  <c r="CN58" i="62" s="1"/>
  <c r="BK58" i="62"/>
  <c r="BC58" i="62" s="1"/>
  <c r="FK57" i="62"/>
  <c r="FM57" i="62" s="1"/>
  <c r="FG57" i="62"/>
  <c r="FE57" i="62"/>
  <c r="FD57" i="62"/>
  <c r="FC57" i="62"/>
  <c r="FB57" i="62"/>
  <c r="FA57" i="62"/>
  <c r="ER57" i="62"/>
  <c r="EQ57" i="62"/>
  <c r="EP57" i="62"/>
  <c r="EO57" i="62"/>
  <c r="EN57" i="62"/>
  <c r="EE57" i="62"/>
  <c r="ED57" i="62"/>
  <c r="EC57" i="62"/>
  <c r="EB57" i="62"/>
  <c r="EA57" i="62"/>
  <c r="DZ57" i="62"/>
  <c r="DY57" i="62"/>
  <c r="DX57" i="62"/>
  <c r="CM57" i="62"/>
  <c r="CL57" i="62"/>
  <c r="CK57" i="62"/>
  <c r="CJ57" i="62"/>
  <c r="CD57" i="62"/>
  <c r="BN57" i="62" s="1"/>
  <c r="BF57" i="62" s="1"/>
  <c r="CC57" i="62"/>
  <c r="BM57" i="62" s="1"/>
  <c r="BE57" i="62" s="1"/>
  <c r="CB57" i="62"/>
  <c r="BL57" i="62" s="1"/>
  <c r="BD57" i="62" s="1"/>
  <c r="BR57" i="62"/>
  <c r="BJ57" i="62" s="1"/>
  <c r="BQ57" i="62"/>
  <c r="BI57" i="62" s="1"/>
  <c r="BP57" i="62"/>
  <c r="BH57" i="62" s="1"/>
  <c r="BO57" i="62"/>
  <c r="CV57" i="62" s="1"/>
  <c r="CN57" i="62" s="1"/>
  <c r="BK57" i="62"/>
  <c r="BC57" i="62" s="1"/>
  <c r="FK56" i="62"/>
  <c r="FM56" i="62" s="1"/>
  <c r="FG56" i="62"/>
  <c r="FE56" i="62"/>
  <c r="FD56" i="62"/>
  <c r="FC56" i="62"/>
  <c r="FB56" i="62"/>
  <c r="FA56" i="62"/>
  <c r="ER56" i="62"/>
  <c r="EQ56" i="62"/>
  <c r="EP56" i="62"/>
  <c r="EO56" i="62"/>
  <c r="EN56" i="62"/>
  <c r="EE56" i="62"/>
  <c r="ED56" i="62"/>
  <c r="EC56" i="62"/>
  <c r="EB56" i="62"/>
  <c r="EA56" i="62"/>
  <c r="DZ56" i="62"/>
  <c r="DY56" i="62"/>
  <c r="DX56" i="62"/>
  <c r="CM56" i="62"/>
  <c r="CL56" i="62"/>
  <c r="CK56" i="62"/>
  <c r="CJ56" i="62"/>
  <c r="CD56" i="62"/>
  <c r="BN56" i="62" s="1"/>
  <c r="BF56" i="62" s="1"/>
  <c r="CC56" i="62"/>
  <c r="BM56" i="62" s="1"/>
  <c r="BE56" i="62" s="1"/>
  <c r="CB56" i="62"/>
  <c r="BL56" i="62" s="1"/>
  <c r="BD56" i="62" s="1"/>
  <c r="BR56" i="62"/>
  <c r="BJ56" i="62" s="1"/>
  <c r="BQ56" i="62"/>
  <c r="BI56" i="62" s="1"/>
  <c r="BP56" i="62"/>
  <c r="BH56" i="62" s="1"/>
  <c r="BO56" i="62"/>
  <c r="CV56" i="62" s="1"/>
  <c r="CN56" i="62" s="1"/>
  <c r="BK56" i="62"/>
  <c r="BC56" i="62" s="1"/>
  <c r="FK55" i="62"/>
  <c r="FM55" i="62" s="1"/>
  <c r="FG55" i="62"/>
  <c r="FE55" i="62"/>
  <c r="FD55" i="62"/>
  <c r="FC55" i="62"/>
  <c r="FB55" i="62"/>
  <c r="FA55" i="62"/>
  <c r="ER55" i="62"/>
  <c r="EQ55" i="62"/>
  <c r="EP55" i="62"/>
  <c r="EO55" i="62"/>
  <c r="EN55" i="62"/>
  <c r="EE55" i="62"/>
  <c r="ED55" i="62"/>
  <c r="EC55" i="62"/>
  <c r="EB55" i="62"/>
  <c r="EA55" i="62"/>
  <c r="DZ55" i="62"/>
  <c r="DY55" i="62"/>
  <c r="DX55" i="62"/>
  <c r="CM55" i="62"/>
  <c r="CL55" i="62"/>
  <c r="CK55" i="62"/>
  <c r="CJ55" i="62"/>
  <c r="CD55" i="62"/>
  <c r="BN55" i="62" s="1"/>
  <c r="BF55" i="62" s="1"/>
  <c r="CC55" i="62"/>
  <c r="BM55" i="62" s="1"/>
  <c r="BE55" i="62" s="1"/>
  <c r="CB55" i="62"/>
  <c r="BL55" i="62" s="1"/>
  <c r="BD55" i="62" s="1"/>
  <c r="BR55" i="62"/>
  <c r="BJ55" i="62" s="1"/>
  <c r="BQ55" i="62"/>
  <c r="BI55" i="62" s="1"/>
  <c r="BP55" i="62"/>
  <c r="BH55" i="62" s="1"/>
  <c r="BO55" i="62"/>
  <c r="CV55" i="62" s="1"/>
  <c r="CN55" i="62" s="1"/>
  <c r="BK55" i="62"/>
  <c r="BC55" i="62" s="1"/>
  <c r="FK54" i="62"/>
  <c r="FM54" i="62" s="1"/>
  <c r="FG54" i="62"/>
  <c r="FE54" i="62"/>
  <c r="FD54" i="62"/>
  <c r="FC54" i="62"/>
  <c r="FB54" i="62"/>
  <c r="FA54" i="62"/>
  <c r="ER54" i="62"/>
  <c r="EQ54" i="62"/>
  <c r="EP54" i="62"/>
  <c r="EO54" i="62"/>
  <c r="EN54" i="62"/>
  <c r="EE54" i="62"/>
  <c r="ED54" i="62"/>
  <c r="EC54" i="62"/>
  <c r="EB54" i="62"/>
  <c r="EA54" i="62"/>
  <c r="DZ54" i="62"/>
  <c r="DY54" i="62"/>
  <c r="DX54" i="62"/>
  <c r="CM54" i="62"/>
  <c r="CL54" i="62"/>
  <c r="CK54" i="62"/>
  <c r="CJ54" i="62"/>
  <c r="CD54" i="62"/>
  <c r="BN54" i="62" s="1"/>
  <c r="BF54" i="62" s="1"/>
  <c r="CC54" i="62"/>
  <c r="BM54" i="62" s="1"/>
  <c r="BE54" i="62" s="1"/>
  <c r="CB54" i="62"/>
  <c r="BL54" i="62" s="1"/>
  <c r="BD54" i="62" s="1"/>
  <c r="BR54" i="62"/>
  <c r="BJ54" i="62" s="1"/>
  <c r="BQ54" i="62"/>
  <c r="BI54" i="62" s="1"/>
  <c r="BP54" i="62"/>
  <c r="BH54" i="62" s="1"/>
  <c r="BO54" i="62"/>
  <c r="CV54" i="62" s="1"/>
  <c r="CN54" i="62" s="1"/>
  <c r="BK54" i="62"/>
  <c r="BC54" i="62" s="1"/>
  <c r="FK53" i="62"/>
  <c r="FM53" i="62" s="1"/>
  <c r="FG53" i="62"/>
  <c r="FE53" i="62"/>
  <c r="FD53" i="62"/>
  <c r="FC53" i="62"/>
  <c r="FB53" i="62"/>
  <c r="FA53" i="62"/>
  <c r="ER53" i="62"/>
  <c r="EQ53" i="62"/>
  <c r="EP53" i="62"/>
  <c r="EO53" i="62"/>
  <c r="EN53" i="62"/>
  <c r="EE53" i="62"/>
  <c r="ED53" i="62"/>
  <c r="EC53" i="62"/>
  <c r="EB53" i="62"/>
  <c r="EA53" i="62"/>
  <c r="DZ53" i="62"/>
  <c r="DY53" i="62"/>
  <c r="DX53" i="62"/>
  <c r="CM53" i="62"/>
  <c r="CL53" i="62"/>
  <c r="CK53" i="62"/>
  <c r="CJ53" i="62"/>
  <c r="CD53" i="62"/>
  <c r="BN53" i="62" s="1"/>
  <c r="BF53" i="62" s="1"/>
  <c r="CC53" i="62"/>
  <c r="BM53" i="62" s="1"/>
  <c r="BE53" i="62" s="1"/>
  <c r="CB53" i="62"/>
  <c r="BL53" i="62" s="1"/>
  <c r="BD53" i="62" s="1"/>
  <c r="BR53" i="62"/>
  <c r="BJ53" i="62" s="1"/>
  <c r="BQ53" i="62"/>
  <c r="BI53" i="62" s="1"/>
  <c r="BP53" i="62"/>
  <c r="BH53" i="62" s="1"/>
  <c r="BO53" i="62"/>
  <c r="BK53" i="62"/>
  <c r="BC53" i="62" s="1"/>
  <c r="FK52" i="62"/>
  <c r="FM52" i="62" s="1"/>
  <c r="FG52" i="62"/>
  <c r="FE52" i="62"/>
  <c r="FD52" i="62"/>
  <c r="FC52" i="62"/>
  <c r="FB52" i="62"/>
  <c r="FA52" i="62"/>
  <c r="ER52" i="62"/>
  <c r="EQ52" i="62"/>
  <c r="EP52" i="62"/>
  <c r="EO52" i="62"/>
  <c r="EN52" i="62"/>
  <c r="EE52" i="62"/>
  <c r="ED52" i="62"/>
  <c r="EC52" i="62"/>
  <c r="EB52" i="62"/>
  <c r="EA52" i="62"/>
  <c r="DZ52" i="62"/>
  <c r="DY52" i="62"/>
  <c r="DX52" i="62"/>
  <c r="CM52" i="62"/>
  <c r="CL52" i="62"/>
  <c r="CK52" i="62"/>
  <c r="CJ52" i="62"/>
  <c r="CD52" i="62"/>
  <c r="BN52" i="62" s="1"/>
  <c r="BF52" i="62" s="1"/>
  <c r="CC52" i="62"/>
  <c r="BM52" i="62" s="1"/>
  <c r="BE52" i="62" s="1"/>
  <c r="CB52" i="62"/>
  <c r="BL52" i="62" s="1"/>
  <c r="BD52" i="62" s="1"/>
  <c r="BR52" i="62"/>
  <c r="BJ52" i="62" s="1"/>
  <c r="BQ52" i="62"/>
  <c r="BI52" i="62" s="1"/>
  <c r="BP52" i="62"/>
  <c r="BH52" i="62" s="1"/>
  <c r="BO52" i="62"/>
  <c r="BK52" i="62"/>
  <c r="BC52" i="62" s="1"/>
  <c r="FK51" i="62"/>
  <c r="FM51" i="62" s="1"/>
  <c r="FG51" i="62"/>
  <c r="FE51" i="62"/>
  <c r="FD51" i="62"/>
  <c r="FC51" i="62"/>
  <c r="FB51" i="62"/>
  <c r="FA51" i="62"/>
  <c r="ER51" i="62"/>
  <c r="EQ51" i="62"/>
  <c r="EP51" i="62"/>
  <c r="EO51" i="62"/>
  <c r="EN51" i="62"/>
  <c r="EE51" i="62"/>
  <c r="ED51" i="62"/>
  <c r="EC51" i="62"/>
  <c r="EB51" i="62"/>
  <c r="EA51" i="62"/>
  <c r="DZ51" i="62"/>
  <c r="DY51" i="62"/>
  <c r="DX51" i="62"/>
  <c r="CM51" i="62"/>
  <c r="CL51" i="62"/>
  <c r="CK51" i="62"/>
  <c r="CJ51" i="62"/>
  <c r="CD51" i="62"/>
  <c r="BN51" i="62" s="1"/>
  <c r="BF51" i="62" s="1"/>
  <c r="CC51" i="62"/>
  <c r="BM51" i="62" s="1"/>
  <c r="BE51" i="62" s="1"/>
  <c r="CB51" i="62"/>
  <c r="BL51" i="62" s="1"/>
  <c r="BD51" i="62" s="1"/>
  <c r="BR51" i="62"/>
  <c r="BJ51" i="62" s="1"/>
  <c r="BQ51" i="62"/>
  <c r="BI51" i="62" s="1"/>
  <c r="BP51" i="62"/>
  <c r="BH51" i="62" s="1"/>
  <c r="BO51" i="62"/>
  <c r="BK51" i="62"/>
  <c r="BC51" i="62" s="1"/>
  <c r="FK50" i="62"/>
  <c r="FM50" i="62" s="1"/>
  <c r="FG50" i="62"/>
  <c r="FE50" i="62"/>
  <c r="FD50" i="62"/>
  <c r="FC50" i="62"/>
  <c r="FB50" i="62"/>
  <c r="FA50" i="62"/>
  <c r="ER50" i="62"/>
  <c r="EQ50" i="62"/>
  <c r="EP50" i="62"/>
  <c r="EO50" i="62"/>
  <c r="EN50" i="62"/>
  <c r="EE50" i="62"/>
  <c r="ED50" i="62"/>
  <c r="EC50" i="62"/>
  <c r="EB50" i="62"/>
  <c r="EA50" i="62"/>
  <c r="DZ50" i="62"/>
  <c r="DY50" i="62"/>
  <c r="DX50" i="62"/>
  <c r="CM50" i="62"/>
  <c r="CL50" i="62"/>
  <c r="CK50" i="62"/>
  <c r="CJ50" i="62"/>
  <c r="CD50" i="62"/>
  <c r="BN50" i="62" s="1"/>
  <c r="BF50" i="62" s="1"/>
  <c r="CC50" i="62"/>
  <c r="BM50" i="62" s="1"/>
  <c r="BE50" i="62" s="1"/>
  <c r="CB50" i="62"/>
  <c r="BL50" i="62" s="1"/>
  <c r="BD50" i="62" s="1"/>
  <c r="BR50" i="62"/>
  <c r="BJ50" i="62" s="1"/>
  <c r="BQ50" i="62"/>
  <c r="BI50" i="62" s="1"/>
  <c r="BP50" i="62"/>
  <c r="BH50" i="62" s="1"/>
  <c r="BO50" i="62"/>
  <c r="CV50" i="62" s="1"/>
  <c r="CN50" i="62" s="1"/>
  <c r="BK50" i="62"/>
  <c r="BC50" i="62" s="1"/>
  <c r="FK49" i="62"/>
  <c r="FM49" i="62" s="1"/>
  <c r="FG49" i="62"/>
  <c r="FE49" i="62"/>
  <c r="FD49" i="62"/>
  <c r="FC49" i="62"/>
  <c r="FB49" i="62"/>
  <c r="FA49" i="62"/>
  <c r="ER49" i="62"/>
  <c r="EQ49" i="62"/>
  <c r="EP49" i="62"/>
  <c r="EO49" i="62"/>
  <c r="EN49" i="62"/>
  <c r="EE49" i="62"/>
  <c r="ED49" i="62"/>
  <c r="EC49" i="62"/>
  <c r="EB49" i="62"/>
  <c r="EA49" i="62"/>
  <c r="DZ49" i="62"/>
  <c r="DY49" i="62"/>
  <c r="DX49" i="62"/>
  <c r="CM49" i="62"/>
  <c r="CL49" i="62"/>
  <c r="CK49" i="62"/>
  <c r="CJ49" i="62"/>
  <c r="CD49" i="62"/>
  <c r="BN49" i="62" s="1"/>
  <c r="BF49" i="62" s="1"/>
  <c r="CC49" i="62"/>
  <c r="BM49" i="62" s="1"/>
  <c r="BE49" i="62" s="1"/>
  <c r="CB49" i="62"/>
  <c r="BL49" i="62" s="1"/>
  <c r="BD49" i="62" s="1"/>
  <c r="BR49" i="62"/>
  <c r="BJ49" i="62" s="1"/>
  <c r="BQ49" i="62"/>
  <c r="BI49" i="62" s="1"/>
  <c r="BP49" i="62"/>
  <c r="BH49" i="62" s="1"/>
  <c r="BO49" i="62"/>
  <c r="CV49" i="62" s="1"/>
  <c r="CN49" i="62" s="1"/>
  <c r="BK49" i="62"/>
  <c r="BC49" i="62" s="1"/>
  <c r="FK48" i="62"/>
  <c r="FM48" i="62" s="1"/>
  <c r="FG48" i="62"/>
  <c r="FE48" i="62"/>
  <c r="FD48" i="62"/>
  <c r="FC48" i="62"/>
  <c r="FB48" i="62"/>
  <c r="FA48" i="62"/>
  <c r="ER48" i="62"/>
  <c r="EQ48" i="62"/>
  <c r="EP48" i="62"/>
  <c r="EO48" i="62"/>
  <c r="EN48" i="62"/>
  <c r="EE48" i="62"/>
  <c r="ED48" i="62"/>
  <c r="EC48" i="62"/>
  <c r="EB48" i="62"/>
  <c r="EA48" i="62"/>
  <c r="DZ48" i="62"/>
  <c r="DY48" i="62"/>
  <c r="DX48" i="62"/>
  <c r="CM48" i="62"/>
  <c r="CL48" i="62"/>
  <c r="CK48" i="62"/>
  <c r="CJ48" i="62"/>
  <c r="CD48" i="62"/>
  <c r="BN48" i="62" s="1"/>
  <c r="BF48" i="62" s="1"/>
  <c r="CC48" i="62"/>
  <c r="BM48" i="62" s="1"/>
  <c r="BE48" i="62" s="1"/>
  <c r="CB48" i="62"/>
  <c r="BL48" i="62" s="1"/>
  <c r="BD48" i="62" s="1"/>
  <c r="BR48" i="62"/>
  <c r="BJ48" i="62" s="1"/>
  <c r="BQ48" i="62"/>
  <c r="BI48" i="62" s="1"/>
  <c r="BP48" i="62"/>
  <c r="BH48" i="62" s="1"/>
  <c r="BO48" i="62"/>
  <c r="CV48" i="62" s="1"/>
  <c r="CN48" i="62" s="1"/>
  <c r="BK48" i="62"/>
  <c r="BC48" i="62" s="1"/>
  <c r="FK47" i="62"/>
  <c r="FM47" i="62" s="1"/>
  <c r="FG47" i="62"/>
  <c r="FE47" i="62"/>
  <c r="FD47" i="62"/>
  <c r="FC47" i="62"/>
  <c r="FB47" i="62"/>
  <c r="FA47" i="62"/>
  <c r="ER47" i="62"/>
  <c r="EQ47" i="62"/>
  <c r="EP47" i="62"/>
  <c r="EO47" i="62"/>
  <c r="EN47" i="62"/>
  <c r="EE47" i="62"/>
  <c r="ED47" i="62"/>
  <c r="EC47" i="62"/>
  <c r="EB47" i="62"/>
  <c r="EA47" i="62"/>
  <c r="DZ47" i="62"/>
  <c r="DY47" i="62"/>
  <c r="DX47" i="62"/>
  <c r="CM47" i="62"/>
  <c r="CL47" i="62"/>
  <c r="CK47" i="62"/>
  <c r="CJ47" i="62"/>
  <c r="CD47" i="62"/>
  <c r="BN47" i="62" s="1"/>
  <c r="BF47" i="62" s="1"/>
  <c r="CC47" i="62"/>
  <c r="BM47" i="62" s="1"/>
  <c r="BE47" i="62" s="1"/>
  <c r="CB47" i="62"/>
  <c r="BL47" i="62" s="1"/>
  <c r="BD47" i="62" s="1"/>
  <c r="BR47" i="62"/>
  <c r="BJ47" i="62" s="1"/>
  <c r="BQ47" i="62"/>
  <c r="BI47" i="62" s="1"/>
  <c r="BP47" i="62"/>
  <c r="BH47" i="62" s="1"/>
  <c r="BO47" i="62"/>
  <c r="CV47" i="62" s="1"/>
  <c r="CN47" i="62" s="1"/>
  <c r="BK47" i="62"/>
  <c r="BC47" i="62" s="1"/>
  <c r="FK46" i="62"/>
  <c r="FM46" i="62" s="1"/>
  <c r="FG46" i="62"/>
  <c r="FE46" i="62"/>
  <c r="FD46" i="62"/>
  <c r="FC46" i="62"/>
  <c r="FB46" i="62"/>
  <c r="FA46" i="62"/>
  <c r="ER46" i="62"/>
  <c r="EQ46" i="62"/>
  <c r="EP46" i="62"/>
  <c r="EO46" i="62"/>
  <c r="EN46" i="62"/>
  <c r="EE46" i="62"/>
  <c r="ED46" i="62"/>
  <c r="EC46" i="62"/>
  <c r="EB46" i="62"/>
  <c r="EA46" i="62"/>
  <c r="DZ46" i="62"/>
  <c r="DY46" i="62"/>
  <c r="DX46" i="62"/>
  <c r="CM46" i="62"/>
  <c r="CL46" i="62"/>
  <c r="CK46" i="62"/>
  <c r="CJ46" i="62"/>
  <c r="CD46" i="62"/>
  <c r="BN46" i="62" s="1"/>
  <c r="BF46" i="62" s="1"/>
  <c r="CC46" i="62"/>
  <c r="BM46" i="62" s="1"/>
  <c r="BE46" i="62" s="1"/>
  <c r="CB46" i="62"/>
  <c r="BL46" i="62" s="1"/>
  <c r="BD46" i="62" s="1"/>
  <c r="BR46" i="62"/>
  <c r="BJ46" i="62" s="1"/>
  <c r="BQ46" i="62"/>
  <c r="BI46" i="62" s="1"/>
  <c r="BP46" i="62"/>
  <c r="BH46" i="62" s="1"/>
  <c r="BO46" i="62"/>
  <c r="CV46" i="62" s="1"/>
  <c r="CN46" i="62" s="1"/>
  <c r="BK46" i="62"/>
  <c r="BC46" i="62" s="1"/>
  <c r="FK45" i="62"/>
  <c r="FM45" i="62" s="1"/>
  <c r="FG45" i="62"/>
  <c r="FE45" i="62"/>
  <c r="FD45" i="62"/>
  <c r="FC45" i="62"/>
  <c r="FB45" i="62"/>
  <c r="FA45" i="62"/>
  <c r="ER45" i="62"/>
  <c r="EQ45" i="62"/>
  <c r="EP45" i="62"/>
  <c r="EO45" i="62"/>
  <c r="EN45" i="62"/>
  <c r="EE45" i="62"/>
  <c r="ED45" i="62"/>
  <c r="EC45" i="62"/>
  <c r="EB45" i="62"/>
  <c r="EA45" i="62"/>
  <c r="DZ45" i="62"/>
  <c r="DY45" i="62"/>
  <c r="DX45" i="62"/>
  <c r="CM45" i="62"/>
  <c r="CL45" i="62"/>
  <c r="CK45" i="62"/>
  <c r="CJ45" i="62"/>
  <c r="CD45" i="62"/>
  <c r="BN45" i="62" s="1"/>
  <c r="BF45" i="62" s="1"/>
  <c r="CC45" i="62"/>
  <c r="BM45" i="62" s="1"/>
  <c r="BE45" i="62" s="1"/>
  <c r="CB45" i="62"/>
  <c r="BL45" i="62" s="1"/>
  <c r="BD45" i="62" s="1"/>
  <c r="BR45" i="62"/>
  <c r="BJ45" i="62" s="1"/>
  <c r="BQ45" i="62"/>
  <c r="BI45" i="62" s="1"/>
  <c r="BP45" i="62"/>
  <c r="BH45" i="62" s="1"/>
  <c r="BO45" i="62"/>
  <c r="CV45" i="62" s="1"/>
  <c r="CN45" i="62" s="1"/>
  <c r="BK45" i="62"/>
  <c r="BC45" i="62" s="1"/>
  <c r="FK44" i="62"/>
  <c r="FM44" i="62" s="1"/>
  <c r="FG44" i="62"/>
  <c r="FE44" i="62"/>
  <c r="FD44" i="62"/>
  <c r="FC44" i="62"/>
  <c r="FB44" i="62"/>
  <c r="FA44" i="62"/>
  <c r="ER44" i="62"/>
  <c r="EQ44" i="62"/>
  <c r="EP44" i="62"/>
  <c r="EO44" i="62"/>
  <c r="EN44" i="62"/>
  <c r="EE44" i="62"/>
  <c r="ED44" i="62"/>
  <c r="EC44" i="62"/>
  <c r="EB44" i="62"/>
  <c r="EA44" i="62"/>
  <c r="DZ44" i="62"/>
  <c r="DY44" i="62"/>
  <c r="DX44" i="62"/>
  <c r="CM44" i="62"/>
  <c r="CL44" i="62"/>
  <c r="CK44" i="62"/>
  <c r="CJ44" i="62"/>
  <c r="CD44" i="62"/>
  <c r="BN44" i="62" s="1"/>
  <c r="BF44" i="62" s="1"/>
  <c r="CC44" i="62"/>
  <c r="BM44" i="62" s="1"/>
  <c r="BE44" i="62" s="1"/>
  <c r="CB44" i="62"/>
  <c r="BL44" i="62" s="1"/>
  <c r="BD44" i="62" s="1"/>
  <c r="DQ44" i="62" s="1"/>
  <c r="BR44" i="62"/>
  <c r="BJ44" i="62" s="1"/>
  <c r="BQ44" i="62"/>
  <c r="BI44" i="62" s="1"/>
  <c r="BP44" i="62"/>
  <c r="BH44" i="62" s="1"/>
  <c r="BO44" i="62"/>
  <c r="CV44" i="62" s="1"/>
  <c r="CN44" i="62" s="1"/>
  <c r="BK44" i="62"/>
  <c r="BC44" i="62" s="1"/>
  <c r="FK43" i="62"/>
  <c r="FM43" i="62" s="1"/>
  <c r="FG43" i="62"/>
  <c r="FE43" i="62"/>
  <c r="FD43" i="62"/>
  <c r="FC43" i="62"/>
  <c r="FB43" i="62"/>
  <c r="FA43" i="62"/>
  <c r="ER43" i="62"/>
  <c r="EQ43" i="62"/>
  <c r="EP43" i="62"/>
  <c r="EO43" i="62"/>
  <c r="EN43" i="62"/>
  <c r="EE43" i="62"/>
  <c r="ED43" i="62"/>
  <c r="EC43" i="62"/>
  <c r="EB43" i="62"/>
  <c r="EA43" i="62"/>
  <c r="DZ43" i="62"/>
  <c r="DY43" i="62"/>
  <c r="DX43" i="62"/>
  <c r="CM43" i="62"/>
  <c r="CL43" i="62"/>
  <c r="CK43" i="62"/>
  <c r="CJ43" i="62"/>
  <c r="CD43" i="62"/>
  <c r="CC43" i="62"/>
  <c r="CB43" i="62"/>
  <c r="BL43" i="62" s="1"/>
  <c r="BR43" i="62"/>
  <c r="BJ43" i="62" s="1"/>
  <c r="BQ43" i="62"/>
  <c r="BI43" i="62" s="1"/>
  <c r="BP43" i="62"/>
  <c r="BH43" i="62" s="1"/>
  <c r="BO43" i="62"/>
  <c r="BK43" i="62"/>
  <c r="FK42" i="62"/>
  <c r="FM42" i="62" s="1"/>
  <c r="FG42" i="62"/>
  <c r="FE42" i="62"/>
  <c r="FD42" i="62"/>
  <c r="FC42" i="62"/>
  <c r="FB42" i="62"/>
  <c r="FA42" i="62"/>
  <c r="ER42" i="62"/>
  <c r="EQ42" i="62"/>
  <c r="EP42" i="62"/>
  <c r="EO42" i="62"/>
  <c r="EN42" i="62"/>
  <c r="EE42" i="62"/>
  <c r="ED42" i="62"/>
  <c r="EC42" i="62"/>
  <c r="EB42" i="62"/>
  <c r="EA42" i="62"/>
  <c r="DZ42" i="62"/>
  <c r="DY42" i="62"/>
  <c r="DX42" i="62"/>
  <c r="CM42" i="62"/>
  <c r="CL42" i="62"/>
  <c r="CK42" i="62"/>
  <c r="CJ42" i="62"/>
  <c r="CD42" i="62"/>
  <c r="BN42" i="62" s="1"/>
  <c r="BF42" i="62" s="1"/>
  <c r="CC42" i="62"/>
  <c r="BM42" i="62" s="1"/>
  <c r="BE42" i="62" s="1"/>
  <c r="CB42" i="62"/>
  <c r="BL42" i="62" s="1"/>
  <c r="BD42" i="62" s="1"/>
  <c r="BR42" i="62"/>
  <c r="BJ42" i="62" s="1"/>
  <c r="BQ42" i="62"/>
  <c r="BI42" i="62" s="1"/>
  <c r="BP42" i="62"/>
  <c r="BH42" i="62" s="1"/>
  <c r="BO42" i="62"/>
  <c r="CV42" i="62" s="1"/>
  <c r="CN42" i="62" s="1"/>
  <c r="BK42" i="62"/>
  <c r="BC42" i="62" s="1"/>
  <c r="FK41" i="62"/>
  <c r="FM41" i="62" s="1"/>
  <c r="FG41" i="62"/>
  <c r="FE41" i="62"/>
  <c r="FD41" i="62"/>
  <c r="FC41" i="62"/>
  <c r="FB41" i="62"/>
  <c r="FA41" i="62"/>
  <c r="ER41" i="62"/>
  <c r="EQ41" i="62"/>
  <c r="EP41" i="62"/>
  <c r="EO41" i="62"/>
  <c r="EN41" i="62"/>
  <c r="EE41" i="62"/>
  <c r="ED41" i="62"/>
  <c r="EC41" i="62"/>
  <c r="EB41" i="62"/>
  <c r="EA41" i="62"/>
  <c r="DZ41" i="62"/>
  <c r="DY41" i="62"/>
  <c r="DX41" i="62"/>
  <c r="CM41" i="62"/>
  <c r="CL41" i="62"/>
  <c r="CK41" i="62"/>
  <c r="CJ41" i="62"/>
  <c r="CD41" i="62"/>
  <c r="BN41" i="62" s="1"/>
  <c r="BF41" i="62" s="1"/>
  <c r="CC41" i="62"/>
  <c r="BM41" i="62" s="1"/>
  <c r="BE41" i="62" s="1"/>
  <c r="CB41" i="62"/>
  <c r="BL41" i="62" s="1"/>
  <c r="BD41" i="62" s="1"/>
  <c r="BR41" i="62"/>
  <c r="BJ41" i="62" s="1"/>
  <c r="BQ41" i="62"/>
  <c r="BI41" i="62" s="1"/>
  <c r="BP41" i="62"/>
  <c r="BH41" i="62" s="1"/>
  <c r="BO41" i="62"/>
  <c r="CV41" i="62" s="1"/>
  <c r="CN41" i="62" s="1"/>
  <c r="BK41" i="62"/>
  <c r="BC41" i="62" s="1"/>
  <c r="FK40" i="62"/>
  <c r="FM40" i="62" s="1"/>
  <c r="FG40" i="62"/>
  <c r="FE40" i="62"/>
  <c r="FD40" i="62"/>
  <c r="FC40" i="62"/>
  <c r="FB40" i="62"/>
  <c r="FA40" i="62"/>
  <c r="ER40" i="62"/>
  <c r="EQ40" i="62"/>
  <c r="EP40" i="62"/>
  <c r="EO40" i="62"/>
  <c r="EN40" i="62"/>
  <c r="EE40" i="62"/>
  <c r="ED40" i="62"/>
  <c r="EC40" i="62"/>
  <c r="EB40" i="62"/>
  <c r="EA40" i="62"/>
  <c r="DZ40" i="62"/>
  <c r="DY40" i="62"/>
  <c r="DX40" i="62"/>
  <c r="CM40" i="62"/>
  <c r="CL40" i="62"/>
  <c r="CK40" i="62"/>
  <c r="CJ40" i="62"/>
  <c r="CD40" i="62"/>
  <c r="BN40" i="62" s="1"/>
  <c r="BF40" i="62" s="1"/>
  <c r="CC40" i="62"/>
  <c r="BM40" i="62" s="1"/>
  <c r="BE40" i="62" s="1"/>
  <c r="CB40" i="62"/>
  <c r="BL40" i="62" s="1"/>
  <c r="BD40" i="62" s="1"/>
  <c r="BR40" i="62"/>
  <c r="BJ40" i="62" s="1"/>
  <c r="BQ40" i="62"/>
  <c r="BI40" i="62" s="1"/>
  <c r="BP40" i="62"/>
  <c r="BH40" i="62" s="1"/>
  <c r="BO40" i="62"/>
  <c r="CV40" i="62" s="1"/>
  <c r="CN40" i="62" s="1"/>
  <c r="BK40" i="62"/>
  <c r="BC40" i="62" s="1"/>
  <c r="FK39" i="62"/>
  <c r="FM39" i="62" s="1"/>
  <c r="FG39" i="62"/>
  <c r="FE39" i="62"/>
  <c r="FD39" i="62"/>
  <c r="FC39" i="62"/>
  <c r="FB39" i="62"/>
  <c r="FA39" i="62"/>
  <c r="ER39" i="62"/>
  <c r="EQ39" i="62"/>
  <c r="EP39" i="62"/>
  <c r="EO39" i="62"/>
  <c r="EN39" i="62"/>
  <c r="EE39" i="62"/>
  <c r="ED39" i="62"/>
  <c r="EC39" i="62"/>
  <c r="EB39" i="62"/>
  <c r="EA39" i="62"/>
  <c r="DZ39" i="62"/>
  <c r="DY39" i="62"/>
  <c r="DX39" i="62"/>
  <c r="CM39" i="62"/>
  <c r="CL39" i="62"/>
  <c r="CK39" i="62"/>
  <c r="CJ39" i="62"/>
  <c r="CD39" i="62"/>
  <c r="BN39" i="62" s="1"/>
  <c r="BF39" i="62" s="1"/>
  <c r="CC39" i="62"/>
  <c r="BM39" i="62" s="1"/>
  <c r="BE39" i="62" s="1"/>
  <c r="CB39" i="62"/>
  <c r="BL39" i="62" s="1"/>
  <c r="BD39" i="62" s="1"/>
  <c r="BR39" i="62"/>
  <c r="BJ39" i="62" s="1"/>
  <c r="BQ39" i="62"/>
  <c r="BI39" i="62" s="1"/>
  <c r="BP39" i="62"/>
  <c r="BH39" i="62" s="1"/>
  <c r="BO39" i="62"/>
  <c r="CV39" i="62" s="1"/>
  <c r="CN39" i="62" s="1"/>
  <c r="BK39" i="62"/>
  <c r="BC39" i="62" s="1"/>
  <c r="FK38" i="62"/>
  <c r="FM38" i="62" s="1"/>
  <c r="FG38" i="62"/>
  <c r="FE38" i="62"/>
  <c r="FD38" i="62"/>
  <c r="FC38" i="62"/>
  <c r="FB38" i="62"/>
  <c r="FA38" i="62"/>
  <c r="ER38" i="62"/>
  <c r="EQ38" i="62"/>
  <c r="EP38" i="62"/>
  <c r="EO38" i="62"/>
  <c r="EN38" i="62"/>
  <c r="EE38" i="62"/>
  <c r="ED38" i="62"/>
  <c r="EC38" i="62"/>
  <c r="EB38" i="62"/>
  <c r="EA38" i="62"/>
  <c r="DZ38" i="62"/>
  <c r="DY38" i="62"/>
  <c r="DX38" i="62"/>
  <c r="CM38" i="62"/>
  <c r="CL38" i="62"/>
  <c r="CK38" i="62"/>
  <c r="CJ38" i="62"/>
  <c r="CD38" i="62"/>
  <c r="BN38" i="62" s="1"/>
  <c r="BF38" i="62" s="1"/>
  <c r="CC38" i="62"/>
  <c r="BM38" i="62" s="1"/>
  <c r="BE38" i="62" s="1"/>
  <c r="CB38" i="62"/>
  <c r="BL38" i="62" s="1"/>
  <c r="BD38" i="62" s="1"/>
  <c r="BR38" i="62"/>
  <c r="BJ38" i="62" s="1"/>
  <c r="BQ38" i="62"/>
  <c r="BI38" i="62" s="1"/>
  <c r="BP38" i="62"/>
  <c r="BH38" i="62" s="1"/>
  <c r="BO38" i="62"/>
  <c r="CV38" i="62" s="1"/>
  <c r="CN38" i="62" s="1"/>
  <c r="BK38" i="62"/>
  <c r="BC38" i="62" s="1"/>
  <c r="FK37" i="62"/>
  <c r="FM37" i="62" s="1"/>
  <c r="FG37" i="62"/>
  <c r="FE37" i="62"/>
  <c r="FD37" i="62"/>
  <c r="FC37" i="62"/>
  <c r="FB37" i="62"/>
  <c r="FA37" i="62"/>
  <c r="ER37" i="62"/>
  <c r="EQ37" i="62"/>
  <c r="EP37" i="62"/>
  <c r="EO37" i="62"/>
  <c r="EN37" i="62"/>
  <c r="EE37" i="62"/>
  <c r="ED37" i="62"/>
  <c r="EC37" i="62"/>
  <c r="EB37" i="62"/>
  <c r="EA37" i="62"/>
  <c r="DZ37" i="62"/>
  <c r="DY37" i="62"/>
  <c r="DX37" i="62"/>
  <c r="CM37" i="62"/>
  <c r="CL37" i="62"/>
  <c r="CK37" i="62"/>
  <c r="CJ37" i="62"/>
  <c r="CD37" i="62"/>
  <c r="BN37" i="62" s="1"/>
  <c r="BF37" i="62" s="1"/>
  <c r="CC37" i="62"/>
  <c r="BM37" i="62" s="1"/>
  <c r="BE37" i="62" s="1"/>
  <c r="CB37" i="62"/>
  <c r="BL37" i="62" s="1"/>
  <c r="BD37" i="62" s="1"/>
  <c r="BR37" i="62"/>
  <c r="BJ37" i="62" s="1"/>
  <c r="BQ37" i="62"/>
  <c r="BI37" i="62" s="1"/>
  <c r="BP37" i="62"/>
  <c r="BH37" i="62" s="1"/>
  <c r="BO37" i="62"/>
  <c r="CV37" i="62" s="1"/>
  <c r="CN37" i="62" s="1"/>
  <c r="BK37" i="62"/>
  <c r="BC37" i="62" s="1"/>
  <c r="FK36" i="62"/>
  <c r="FM36" i="62" s="1"/>
  <c r="FG36" i="62"/>
  <c r="FE36" i="62"/>
  <c r="FD36" i="62"/>
  <c r="FC36" i="62"/>
  <c r="FB36" i="62"/>
  <c r="FA36" i="62"/>
  <c r="ER36" i="62"/>
  <c r="EQ36" i="62"/>
  <c r="EP36" i="62"/>
  <c r="EO36" i="62"/>
  <c r="EN36" i="62"/>
  <c r="EE36" i="62"/>
  <c r="ED36" i="62"/>
  <c r="EC36" i="62"/>
  <c r="EB36" i="62"/>
  <c r="EA36" i="62"/>
  <c r="DZ36" i="62"/>
  <c r="DY36" i="62"/>
  <c r="DX36" i="62"/>
  <c r="CM36" i="62"/>
  <c r="CL36" i="62"/>
  <c r="CK36" i="62"/>
  <c r="CJ36" i="62"/>
  <c r="CD36" i="62"/>
  <c r="BN36" i="62" s="1"/>
  <c r="BF36" i="62" s="1"/>
  <c r="CC36" i="62"/>
  <c r="BM36" i="62" s="1"/>
  <c r="BE36" i="62" s="1"/>
  <c r="CB36" i="62"/>
  <c r="BL36" i="62" s="1"/>
  <c r="BD36" i="62" s="1"/>
  <c r="BR36" i="62"/>
  <c r="BJ36" i="62" s="1"/>
  <c r="BQ36" i="62"/>
  <c r="BI36" i="62" s="1"/>
  <c r="BP36" i="62"/>
  <c r="BH36" i="62" s="1"/>
  <c r="BO36" i="62"/>
  <c r="CV36" i="62" s="1"/>
  <c r="CN36" i="62" s="1"/>
  <c r="BK36" i="62"/>
  <c r="BC36" i="62" s="1"/>
  <c r="FK35" i="62"/>
  <c r="FM35" i="62" s="1"/>
  <c r="FG35" i="62"/>
  <c r="FE35" i="62"/>
  <c r="FD35" i="62"/>
  <c r="FC35" i="62"/>
  <c r="FB35" i="62"/>
  <c r="FA35" i="62"/>
  <c r="ER35" i="62"/>
  <c r="EQ35" i="62"/>
  <c r="EP35" i="62"/>
  <c r="EO35" i="62"/>
  <c r="EN35" i="62"/>
  <c r="EE35" i="62"/>
  <c r="ED35" i="62"/>
  <c r="EC35" i="62"/>
  <c r="EB35" i="62"/>
  <c r="EA35" i="62"/>
  <c r="DZ35" i="62"/>
  <c r="DY35" i="62"/>
  <c r="DX35" i="62"/>
  <c r="CM35" i="62"/>
  <c r="CL35" i="62"/>
  <c r="CK35" i="62"/>
  <c r="CJ35" i="62"/>
  <c r="CD35" i="62"/>
  <c r="CC35" i="62"/>
  <c r="CB35" i="62"/>
  <c r="BL35" i="62" s="1"/>
  <c r="BR35" i="62"/>
  <c r="BJ35" i="62" s="1"/>
  <c r="BQ35" i="62"/>
  <c r="BP35" i="62"/>
  <c r="BO35" i="62"/>
  <c r="BK35" i="62"/>
  <c r="BC35" i="62" s="1"/>
  <c r="FK34" i="62"/>
  <c r="FM34" i="62" s="1"/>
  <c r="FG34" i="62"/>
  <c r="FE34" i="62"/>
  <c r="FD34" i="62"/>
  <c r="FC34" i="62"/>
  <c r="FB34" i="62"/>
  <c r="FA34" i="62"/>
  <c r="ER34" i="62"/>
  <c r="EQ34" i="62"/>
  <c r="EP34" i="62"/>
  <c r="EO34" i="62"/>
  <c r="EN34" i="62"/>
  <c r="EE34" i="62"/>
  <c r="ED34" i="62"/>
  <c r="EC34" i="62"/>
  <c r="EB34" i="62"/>
  <c r="EA34" i="62"/>
  <c r="DZ34" i="62"/>
  <c r="DY34" i="62"/>
  <c r="DX34" i="62"/>
  <c r="CM34" i="62"/>
  <c r="CL34" i="62"/>
  <c r="CK34" i="62"/>
  <c r="CJ34" i="62"/>
  <c r="CD34" i="62"/>
  <c r="CC34" i="62"/>
  <c r="CB34" i="62"/>
  <c r="BR34" i="62"/>
  <c r="BJ34" i="62" s="1"/>
  <c r="BQ34" i="62"/>
  <c r="BP34" i="62"/>
  <c r="BO34" i="62"/>
  <c r="BG34" i="62" s="1"/>
  <c r="BK34" i="62"/>
  <c r="BC34" i="62" s="1"/>
  <c r="FK33" i="62"/>
  <c r="FM33" i="62" s="1"/>
  <c r="FG33" i="62"/>
  <c r="FE33" i="62"/>
  <c r="FD33" i="62"/>
  <c r="FC33" i="62"/>
  <c r="FB33" i="62"/>
  <c r="FA33" i="62"/>
  <c r="ER33" i="62"/>
  <c r="EQ33" i="62"/>
  <c r="EP33" i="62"/>
  <c r="EO33" i="62"/>
  <c r="EN33" i="62"/>
  <c r="EE33" i="62"/>
  <c r="ED33" i="62"/>
  <c r="EC33" i="62"/>
  <c r="EB33" i="62"/>
  <c r="EA33" i="62"/>
  <c r="DZ33" i="62"/>
  <c r="DY33" i="62"/>
  <c r="DX33" i="62"/>
  <c r="CM33" i="62"/>
  <c r="CL33" i="62"/>
  <c r="CK33" i="62"/>
  <c r="CJ33" i="62"/>
  <c r="CD33" i="62"/>
  <c r="BN33" i="62" s="1"/>
  <c r="BF33" i="62" s="1"/>
  <c r="CC33" i="62"/>
  <c r="BM33" i="62" s="1"/>
  <c r="BE33" i="62" s="1"/>
  <c r="CB33" i="62"/>
  <c r="BL33" i="62" s="1"/>
  <c r="BD33" i="62" s="1"/>
  <c r="BR33" i="62"/>
  <c r="BJ33" i="62" s="1"/>
  <c r="BQ33" i="62"/>
  <c r="BI33" i="62" s="1"/>
  <c r="BP33" i="62"/>
  <c r="BH33" i="62" s="1"/>
  <c r="BO33" i="62"/>
  <c r="CV33" i="62" s="1"/>
  <c r="CN33" i="62" s="1"/>
  <c r="BK33" i="62"/>
  <c r="BC33" i="62" s="1"/>
  <c r="FK32" i="62"/>
  <c r="FM32" i="62" s="1"/>
  <c r="FG32" i="62"/>
  <c r="FE32" i="62"/>
  <c r="FD32" i="62"/>
  <c r="FC32" i="62"/>
  <c r="FB32" i="62"/>
  <c r="FA32" i="62"/>
  <c r="ER32" i="62"/>
  <c r="EQ32" i="62"/>
  <c r="EP32" i="62"/>
  <c r="EO32" i="62"/>
  <c r="EN32" i="62"/>
  <c r="EE32" i="62"/>
  <c r="ED32" i="62"/>
  <c r="EC32" i="62"/>
  <c r="EB32" i="62"/>
  <c r="EA32" i="62"/>
  <c r="DZ32" i="62"/>
  <c r="DY32" i="62"/>
  <c r="DX32" i="62"/>
  <c r="CM32" i="62"/>
  <c r="CL32" i="62"/>
  <c r="CK32" i="62"/>
  <c r="CJ32" i="62"/>
  <c r="CD32" i="62"/>
  <c r="BN32" i="62" s="1"/>
  <c r="BF32" i="62" s="1"/>
  <c r="CC32" i="62"/>
  <c r="BM32" i="62" s="1"/>
  <c r="BE32" i="62" s="1"/>
  <c r="CB32" i="62"/>
  <c r="BL32" i="62" s="1"/>
  <c r="BD32" i="62" s="1"/>
  <c r="BR32" i="62"/>
  <c r="BJ32" i="62" s="1"/>
  <c r="BQ32" i="62"/>
  <c r="BI32" i="62" s="1"/>
  <c r="BP32" i="62"/>
  <c r="BH32" i="62" s="1"/>
  <c r="BO32" i="62"/>
  <c r="CV32" i="62" s="1"/>
  <c r="CN32" i="62" s="1"/>
  <c r="BK32" i="62"/>
  <c r="BC32" i="62" s="1"/>
  <c r="FK31" i="62"/>
  <c r="FM31" i="62" s="1"/>
  <c r="FG31" i="62"/>
  <c r="FE31" i="62"/>
  <c r="FD31" i="62"/>
  <c r="FC31" i="62"/>
  <c r="FB31" i="62"/>
  <c r="FA31" i="62"/>
  <c r="ER31" i="62"/>
  <c r="EQ31" i="62"/>
  <c r="EP31" i="62"/>
  <c r="EO31" i="62"/>
  <c r="EN31" i="62"/>
  <c r="EE31" i="62"/>
  <c r="ED31" i="62"/>
  <c r="EC31" i="62"/>
  <c r="EB31" i="62"/>
  <c r="EA31" i="62"/>
  <c r="DZ31" i="62"/>
  <c r="DY31" i="62"/>
  <c r="DX31" i="62"/>
  <c r="CM31" i="62"/>
  <c r="CL31" i="62"/>
  <c r="CK31" i="62"/>
  <c r="CJ31" i="62"/>
  <c r="CD31" i="62"/>
  <c r="BN31" i="62" s="1"/>
  <c r="BF31" i="62" s="1"/>
  <c r="CC31" i="62"/>
  <c r="BM31" i="62" s="1"/>
  <c r="BE31" i="62" s="1"/>
  <c r="CB31" i="62"/>
  <c r="BL31" i="62" s="1"/>
  <c r="BD31" i="62" s="1"/>
  <c r="DQ31" i="62" s="1"/>
  <c r="BR31" i="62"/>
  <c r="BJ31" i="62" s="1"/>
  <c r="BQ31" i="62"/>
  <c r="BI31" i="62" s="1"/>
  <c r="BP31" i="62"/>
  <c r="BH31" i="62" s="1"/>
  <c r="BO31" i="62"/>
  <c r="CV31" i="62" s="1"/>
  <c r="CN31" i="62" s="1"/>
  <c r="BK31" i="62"/>
  <c r="BC31" i="62" s="1"/>
  <c r="FK30" i="62"/>
  <c r="FM30" i="62" s="1"/>
  <c r="FG30" i="62"/>
  <c r="FE30" i="62"/>
  <c r="FD30" i="62"/>
  <c r="FC30" i="62"/>
  <c r="FB30" i="62"/>
  <c r="FA30" i="62"/>
  <c r="ER30" i="62"/>
  <c r="EQ30" i="62"/>
  <c r="EP30" i="62"/>
  <c r="EO30" i="62"/>
  <c r="EN30" i="62"/>
  <c r="EE30" i="62"/>
  <c r="ED30" i="62"/>
  <c r="EC30" i="62"/>
  <c r="EB30" i="62"/>
  <c r="EA30" i="62"/>
  <c r="DZ30" i="62"/>
  <c r="DY30" i="62"/>
  <c r="DX30" i="62"/>
  <c r="CM30" i="62"/>
  <c r="CL30" i="62"/>
  <c r="CK30" i="62"/>
  <c r="CJ30" i="62"/>
  <c r="CD30" i="62"/>
  <c r="BN30" i="62" s="1"/>
  <c r="BF30" i="62" s="1"/>
  <c r="CC30" i="62"/>
  <c r="BM30" i="62" s="1"/>
  <c r="BE30" i="62" s="1"/>
  <c r="CB30" i="62"/>
  <c r="BL30" i="62" s="1"/>
  <c r="BD30" i="62" s="1"/>
  <c r="BR30" i="62"/>
  <c r="BJ30" i="62" s="1"/>
  <c r="BQ30" i="62"/>
  <c r="BI30" i="62" s="1"/>
  <c r="BP30" i="62"/>
  <c r="BH30" i="62" s="1"/>
  <c r="BO30" i="62"/>
  <c r="CV30" i="62" s="1"/>
  <c r="CN30" i="62" s="1"/>
  <c r="BK30" i="62"/>
  <c r="BC30" i="62" s="1"/>
  <c r="DP30" i="62" s="1"/>
  <c r="FK29" i="62"/>
  <c r="FM29" i="62" s="1"/>
  <c r="FG29" i="62"/>
  <c r="FE29" i="62"/>
  <c r="FD29" i="62"/>
  <c r="FC29" i="62"/>
  <c r="FB29" i="62"/>
  <c r="FA29" i="62"/>
  <c r="ER29" i="62"/>
  <c r="EQ29" i="62"/>
  <c r="EP29" i="62"/>
  <c r="EO29" i="62"/>
  <c r="EN29" i="62"/>
  <c r="EE29" i="62"/>
  <c r="ED29" i="62"/>
  <c r="EC29" i="62"/>
  <c r="EB29" i="62"/>
  <c r="EA29" i="62"/>
  <c r="DZ29" i="62"/>
  <c r="DY29" i="62"/>
  <c r="DX29" i="62"/>
  <c r="CM29" i="62"/>
  <c r="CL29" i="62"/>
  <c r="CK29" i="62"/>
  <c r="CJ29" i="62"/>
  <c r="CD29" i="62"/>
  <c r="BN29" i="62" s="1"/>
  <c r="BF29" i="62" s="1"/>
  <c r="CC29" i="62"/>
  <c r="BM29" i="62" s="1"/>
  <c r="BE29" i="62" s="1"/>
  <c r="CB29" i="62"/>
  <c r="BL29" i="62" s="1"/>
  <c r="BD29" i="62" s="1"/>
  <c r="BR29" i="62"/>
  <c r="BJ29" i="62" s="1"/>
  <c r="BQ29" i="62"/>
  <c r="BI29" i="62" s="1"/>
  <c r="BP29" i="62"/>
  <c r="BH29" i="62" s="1"/>
  <c r="BO29" i="62"/>
  <c r="CV29" i="62" s="1"/>
  <c r="CN29" i="62" s="1"/>
  <c r="BK29" i="62"/>
  <c r="BC29" i="62" s="1"/>
  <c r="FK28" i="62"/>
  <c r="FM28" i="62" s="1"/>
  <c r="FG28" i="62"/>
  <c r="FE28" i="62"/>
  <c r="FD28" i="62"/>
  <c r="FC28" i="62"/>
  <c r="FB28" i="62"/>
  <c r="FA28" i="62"/>
  <c r="ER28" i="62"/>
  <c r="EQ28" i="62"/>
  <c r="EP28" i="62"/>
  <c r="EO28" i="62"/>
  <c r="EN28" i="62"/>
  <c r="EE28" i="62"/>
  <c r="ED28" i="62"/>
  <c r="EC28" i="62"/>
  <c r="EB28" i="62"/>
  <c r="EA28" i="62"/>
  <c r="DZ28" i="62"/>
  <c r="DY28" i="62"/>
  <c r="DX28" i="62"/>
  <c r="CM28" i="62"/>
  <c r="CL28" i="62"/>
  <c r="CK28" i="62"/>
  <c r="CJ28" i="62"/>
  <c r="CD28" i="62"/>
  <c r="BN28" i="62" s="1"/>
  <c r="BF28" i="62" s="1"/>
  <c r="CC28" i="62"/>
  <c r="BM28" i="62" s="1"/>
  <c r="BE28" i="62" s="1"/>
  <c r="CB28" i="62"/>
  <c r="BL28" i="62" s="1"/>
  <c r="BD28" i="62" s="1"/>
  <c r="DQ28" i="62" s="1"/>
  <c r="BR28" i="62"/>
  <c r="BJ28" i="62" s="1"/>
  <c r="BQ28" i="62"/>
  <c r="BI28" i="62" s="1"/>
  <c r="BP28" i="62"/>
  <c r="BH28" i="62" s="1"/>
  <c r="BO28" i="62"/>
  <c r="CV28" i="62" s="1"/>
  <c r="CN28" i="62" s="1"/>
  <c r="BK28" i="62"/>
  <c r="BC28" i="62" s="1"/>
  <c r="FK27" i="62"/>
  <c r="FM27" i="62" s="1"/>
  <c r="FG27" i="62"/>
  <c r="FE27" i="62"/>
  <c r="FD27" i="62"/>
  <c r="FC27" i="62"/>
  <c r="FB27" i="62"/>
  <c r="FA27" i="62"/>
  <c r="ER27" i="62"/>
  <c r="EQ27" i="62"/>
  <c r="EP27" i="62"/>
  <c r="EO27" i="62"/>
  <c r="EN27" i="62"/>
  <c r="EE27" i="62"/>
  <c r="ED27" i="62"/>
  <c r="EC27" i="62"/>
  <c r="EB27" i="62"/>
  <c r="EA27" i="62"/>
  <c r="DZ27" i="62"/>
  <c r="DY27" i="62"/>
  <c r="DX27" i="62"/>
  <c r="CM27" i="62"/>
  <c r="CL27" i="62"/>
  <c r="CK27" i="62"/>
  <c r="CJ27" i="62"/>
  <c r="CD27" i="62"/>
  <c r="BN27" i="62" s="1"/>
  <c r="BF27" i="62" s="1"/>
  <c r="CC27" i="62"/>
  <c r="BM27" i="62" s="1"/>
  <c r="BE27" i="62" s="1"/>
  <c r="CB27" i="62"/>
  <c r="BL27" i="62" s="1"/>
  <c r="BD27" i="62" s="1"/>
  <c r="BR27" i="62"/>
  <c r="BJ27" i="62" s="1"/>
  <c r="BQ27" i="62"/>
  <c r="BI27" i="62" s="1"/>
  <c r="BP27" i="62"/>
  <c r="BH27" i="62" s="1"/>
  <c r="BO27" i="62"/>
  <c r="CV27" i="62" s="1"/>
  <c r="CN27" i="62" s="1"/>
  <c r="BK27" i="62"/>
  <c r="BC27" i="62" s="1"/>
  <c r="FK26" i="62"/>
  <c r="FM26" i="62" s="1"/>
  <c r="FG26" i="62"/>
  <c r="FE26" i="62"/>
  <c r="FD26" i="62"/>
  <c r="FC26" i="62"/>
  <c r="FB26" i="62"/>
  <c r="FA26" i="62"/>
  <c r="ER26" i="62"/>
  <c r="EQ26" i="62"/>
  <c r="EP26" i="62"/>
  <c r="EO26" i="62"/>
  <c r="EN26" i="62"/>
  <c r="EE26" i="62"/>
  <c r="ED26" i="62"/>
  <c r="EC26" i="62"/>
  <c r="EB26" i="62"/>
  <c r="EA26" i="62"/>
  <c r="DZ26" i="62"/>
  <c r="DY26" i="62"/>
  <c r="DX26" i="62"/>
  <c r="CM26" i="62"/>
  <c r="CL26" i="62"/>
  <c r="CK26" i="62"/>
  <c r="CJ26" i="62"/>
  <c r="CD26" i="62"/>
  <c r="BN26" i="62" s="1"/>
  <c r="BF26" i="62" s="1"/>
  <c r="CC26" i="62"/>
  <c r="BM26" i="62" s="1"/>
  <c r="BE26" i="62" s="1"/>
  <c r="CB26" i="62"/>
  <c r="BL26" i="62" s="1"/>
  <c r="BD26" i="62" s="1"/>
  <c r="BR26" i="62"/>
  <c r="BJ26" i="62" s="1"/>
  <c r="BQ26" i="62"/>
  <c r="BI26" i="62" s="1"/>
  <c r="BP26" i="62"/>
  <c r="BH26" i="62" s="1"/>
  <c r="BO26" i="62"/>
  <c r="CV26" i="62" s="1"/>
  <c r="CN26" i="62" s="1"/>
  <c r="BK26" i="62"/>
  <c r="BC26" i="62" s="1"/>
  <c r="FK25" i="62"/>
  <c r="FM25" i="62" s="1"/>
  <c r="FG25" i="62"/>
  <c r="FE25" i="62"/>
  <c r="FD25" i="62"/>
  <c r="FC25" i="62"/>
  <c r="FB25" i="62"/>
  <c r="FA25" i="62"/>
  <c r="ER25" i="62"/>
  <c r="EQ25" i="62"/>
  <c r="EP25" i="62"/>
  <c r="EO25" i="62"/>
  <c r="EN25" i="62"/>
  <c r="EE25" i="62"/>
  <c r="ED25" i="62"/>
  <c r="EC25" i="62"/>
  <c r="EB25" i="62"/>
  <c r="EA25" i="62"/>
  <c r="DZ25" i="62"/>
  <c r="DY25" i="62"/>
  <c r="DX25" i="62"/>
  <c r="CM25" i="62"/>
  <c r="CL25" i="62"/>
  <c r="CK25" i="62"/>
  <c r="CJ25" i="62"/>
  <c r="CD25" i="62"/>
  <c r="BN25" i="62" s="1"/>
  <c r="BF25" i="62" s="1"/>
  <c r="CC25" i="62"/>
  <c r="BM25" i="62" s="1"/>
  <c r="BE25" i="62" s="1"/>
  <c r="CB25" i="62"/>
  <c r="BL25" i="62" s="1"/>
  <c r="BD25" i="62" s="1"/>
  <c r="BR25" i="62"/>
  <c r="BJ25" i="62" s="1"/>
  <c r="BQ25" i="62"/>
  <c r="BI25" i="62" s="1"/>
  <c r="BP25" i="62"/>
  <c r="BH25" i="62" s="1"/>
  <c r="BO25" i="62"/>
  <c r="CV25" i="62" s="1"/>
  <c r="CN25" i="62" s="1"/>
  <c r="BK25" i="62"/>
  <c r="BC25" i="62" s="1"/>
  <c r="FK24" i="62"/>
  <c r="FM24" i="62" s="1"/>
  <c r="FG24" i="62"/>
  <c r="FE24" i="62"/>
  <c r="FD24" i="62"/>
  <c r="FC24" i="62"/>
  <c r="FB24" i="62"/>
  <c r="FA24" i="62"/>
  <c r="ER24" i="62"/>
  <c r="EQ24" i="62"/>
  <c r="EP24" i="62"/>
  <c r="EO24" i="62"/>
  <c r="EN24" i="62"/>
  <c r="EE24" i="62"/>
  <c r="ED24" i="62"/>
  <c r="EC24" i="62"/>
  <c r="EB24" i="62"/>
  <c r="EA24" i="62"/>
  <c r="DZ24" i="62"/>
  <c r="DY24" i="62"/>
  <c r="DX24" i="62"/>
  <c r="CM24" i="62"/>
  <c r="CL24" i="62"/>
  <c r="CK24" i="62"/>
  <c r="CJ24" i="62"/>
  <c r="CD24" i="62"/>
  <c r="BN24" i="62" s="1"/>
  <c r="BF24" i="62" s="1"/>
  <c r="CC24" i="62"/>
  <c r="BM24" i="62" s="1"/>
  <c r="BE24" i="62" s="1"/>
  <c r="CB24" i="62"/>
  <c r="BL24" i="62" s="1"/>
  <c r="BD24" i="62" s="1"/>
  <c r="BR24" i="62"/>
  <c r="BJ24" i="62" s="1"/>
  <c r="BQ24" i="62"/>
  <c r="BI24" i="62" s="1"/>
  <c r="BP24" i="62"/>
  <c r="BH24" i="62" s="1"/>
  <c r="BO24" i="62"/>
  <c r="CV24" i="62" s="1"/>
  <c r="CN24" i="62" s="1"/>
  <c r="BK24" i="62"/>
  <c r="BC24" i="62" s="1"/>
  <c r="FK23" i="62"/>
  <c r="FM23" i="62" s="1"/>
  <c r="FG23" i="62"/>
  <c r="FE23" i="62"/>
  <c r="FD23" i="62"/>
  <c r="FC23" i="62"/>
  <c r="FB23" i="62"/>
  <c r="FA23" i="62"/>
  <c r="ER23" i="62"/>
  <c r="EQ23" i="62"/>
  <c r="EP23" i="62"/>
  <c r="EO23" i="62"/>
  <c r="EN23" i="62"/>
  <c r="EE23" i="62"/>
  <c r="ED23" i="62"/>
  <c r="EC23" i="62"/>
  <c r="EB23" i="62"/>
  <c r="EA23" i="62"/>
  <c r="DZ23" i="62"/>
  <c r="DY23" i="62"/>
  <c r="DX23" i="62"/>
  <c r="CM23" i="62"/>
  <c r="CL23" i="62"/>
  <c r="CK23" i="62"/>
  <c r="CJ23" i="62"/>
  <c r="CD23" i="62"/>
  <c r="BN23" i="62" s="1"/>
  <c r="BF23" i="62" s="1"/>
  <c r="CC23" i="62"/>
  <c r="BM23" i="62" s="1"/>
  <c r="BE23" i="62" s="1"/>
  <c r="CB23" i="62"/>
  <c r="BL23" i="62" s="1"/>
  <c r="BD23" i="62" s="1"/>
  <c r="BR23" i="62"/>
  <c r="BJ23" i="62" s="1"/>
  <c r="BQ23" i="62"/>
  <c r="BI23" i="62" s="1"/>
  <c r="BP23" i="62"/>
  <c r="BH23" i="62" s="1"/>
  <c r="BO23" i="62"/>
  <c r="CV23" i="62" s="1"/>
  <c r="CN23" i="62" s="1"/>
  <c r="BK23" i="62"/>
  <c r="BC23" i="62" s="1"/>
  <c r="FK22" i="62"/>
  <c r="FM22" i="62" s="1"/>
  <c r="FG22" i="62"/>
  <c r="FE22" i="62"/>
  <c r="FD22" i="62"/>
  <c r="FC22" i="62"/>
  <c r="FB22" i="62"/>
  <c r="FA22" i="62"/>
  <c r="ER22" i="62"/>
  <c r="EQ22" i="62"/>
  <c r="EP22" i="62"/>
  <c r="EO22" i="62"/>
  <c r="EN22" i="62"/>
  <c r="EE22" i="62"/>
  <c r="ED22" i="62"/>
  <c r="EC22" i="62"/>
  <c r="EB22" i="62"/>
  <c r="EA22" i="62"/>
  <c r="DZ22" i="62"/>
  <c r="DY22" i="62"/>
  <c r="DX22" i="62"/>
  <c r="CM22" i="62"/>
  <c r="CL22" i="62"/>
  <c r="CK22" i="62"/>
  <c r="CJ22" i="62"/>
  <c r="CD22" i="62"/>
  <c r="BN22" i="62" s="1"/>
  <c r="BF22" i="62" s="1"/>
  <c r="CC22" i="62"/>
  <c r="BM22" i="62" s="1"/>
  <c r="BE22" i="62" s="1"/>
  <c r="CB22" i="62"/>
  <c r="BL22" i="62" s="1"/>
  <c r="BD22" i="62" s="1"/>
  <c r="BR22" i="62"/>
  <c r="BJ22" i="62" s="1"/>
  <c r="BQ22" i="62"/>
  <c r="BI22" i="62" s="1"/>
  <c r="BP22" i="62"/>
  <c r="BH22" i="62" s="1"/>
  <c r="BO22" i="62"/>
  <c r="CV22" i="62" s="1"/>
  <c r="CN22" i="62" s="1"/>
  <c r="BK22" i="62"/>
  <c r="BC22" i="62" s="1"/>
  <c r="FK21" i="62"/>
  <c r="FM21" i="62" s="1"/>
  <c r="FG21" i="62"/>
  <c r="FE21" i="62"/>
  <c r="FD21" i="62"/>
  <c r="FC21" i="62"/>
  <c r="FB21" i="62"/>
  <c r="FA21" i="62"/>
  <c r="ER21" i="62"/>
  <c r="EQ21" i="62"/>
  <c r="EP21" i="62"/>
  <c r="EO21" i="62"/>
  <c r="EN21" i="62"/>
  <c r="EE21" i="62"/>
  <c r="ED21" i="62"/>
  <c r="EC21" i="62"/>
  <c r="EB21" i="62"/>
  <c r="EA21" i="62"/>
  <c r="DZ21" i="62"/>
  <c r="DY21" i="62"/>
  <c r="DX21" i="62"/>
  <c r="CM21" i="62"/>
  <c r="CL21" i="62"/>
  <c r="CK21" i="62"/>
  <c r="CJ21" i="62"/>
  <c r="CD21" i="62"/>
  <c r="BN21" i="62" s="1"/>
  <c r="BF21" i="62" s="1"/>
  <c r="CC21" i="62"/>
  <c r="BM21" i="62" s="1"/>
  <c r="BE21" i="62" s="1"/>
  <c r="CB21" i="62"/>
  <c r="BL21" i="62" s="1"/>
  <c r="BD21" i="62" s="1"/>
  <c r="BR21" i="62"/>
  <c r="BJ21" i="62" s="1"/>
  <c r="BQ21" i="62"/>
  <c r="BI21" i="62" s="1"/>
  <c r="BP21" i="62"/>
  <c r="BH21" i="62" s="1"/>
  <c r="BO21" i="62"/>
  <c r="CV21" i="62" s="1"/>
  <c r="CN21" i="62" s="1"/>
  <c r="BK21" i="62"/>
  <c r="BC21" i="62" s="1"/>
  <c r="FK20" i="62"/>
  <c r="FM20" i="62" s="1"/>
  <c r="FG20" i="62"/>
  <c r="FE20" i="62"/>
  <c r="FD20" i="62"/>
  <c r="FC20" i="62"/>
  <c r="FB20" i="62"/>
  <c r="FA20" i="62"/>
  <c r="ER20" i="62"/>
  <c r="EQ20" i="62"/>
  <c r="EP20" i="62"/>
  <c r="EO20" i="62"/>
  <c r="EN20" i="62"/>
  <c r="EE20" i="62"/>
  <c r="ED20" i="62"/>
  <c r="EC20" i="62"/>
  <c r="EB20" i="62"/>
  <c r="EA20" i="62"/>
  <c r="DZ20" i="62"/>
  <c r="DY20" i="62"/>
  <c r="DX20" i="62"/>
  <c r="CM20" i="62"/>
  <c r="CL20" i="62"/>
  <c r="CK20" i="62"/>
  <c r="CJ20" i="62"/>
  <c r="CD20" i="62"/>
  <c r="BN20" i="62" s="1"/>
  <c r="BF20" i="62" s="1"/>
  <c r="CC20" i="62"/>
  <c r="BM20" i="62" s="1"/>
  <c r="BE20" i="62" s="1"/>
  <c r="CB20" i="62"/>
  <c r="BL20" i="62" s="1"/>
  <c r="BD20" i="62" s="1"/>
  <c r="BR20" i="62"/>
  <c r="BJ20" i="62" s="1"/>
  <c r="BQ20" i="62"/>
  <c r="BI20" i="62" s="1"/>
  <c r="BP20" i="62"/>
  <c r="BH20" i="62" s="1"/>
  <c r="BO20" i="62"/>
  <c r="CV20" i="62" s="1"/>
  <c r="CN20" i="62" s="1"/>
  <c r="BK20" i="62"/>
  <c r="BC20" i="62" s="1"/>
  <c r="FK19" i="62"/>
  <c r="FM19" i="62" s="1"/>
  <c r="FG19" i="62"/>
  <c r="FE19" i="62"/>
  <c r="FD19" i="62"/>
  <c r="FC19" i="62"/>
  <c r="FB19" i="62"/>
  <c r="FA19" i="62"/>
  <c r="ER19" i="62"/>
  <c r="EQ19" i="62"/>
  <c r="EP19" i="62"/>
  <c r="EO19" i="62"/>
  <c r="EN19" i="62"/>
  <c r="EE19" i="62"/>
  <c r="ED19" i="62"/>
  <c r="EC19" i="62"/>
  <c r="EB19" i="62"/>
  <c r="EA19" i="62"/>
  <c r="DZ19" i="62"/>
  <c r="DY19" i="62"/>
  <c r="DX19" i="62"/>
  <c r="CM19" i="62"/>
  <c r="CL19" i="62"/>
  <c r="CK19" i="62"/>
  <c r="CJ19" i="62"/>
  <c r="CD19" i="62"/>
  <c r="BN19" i="62" s="1"/>
  <c r="BF19" i="62" s="1"/>
  <c r="CC19" i="62"/>
  <c r="BM19" i="62" s="1"/>
  <c r="BE19" i="62" s="1"/>
  <c r="CB19" i="62"/>
  <c r="BL19" i="62" s="1"/>
  <c r="BD19" i="62" s="1"/>
  <c r="BR19" i="62"/>
  <c r="BJ19" i="62" s="1"/>
  <c r="BQ19" i="62"/>
  <c r="BI19" i="62" s="1"/>
  <c r="BP19" i="62"/>
  <c r="BH19" i="62" s="1"/>
  <c r="BO19" i="62"/>
  <c r="CV19" i="62" s="1"/>
  <c r="CN19" i="62" s="1"/>
  <c r="BK19" i="62"/>
  <c r="BC19" i="62" s="1"/>
  <c r="FK18" i="62"/>
  <c r="FM18" i="62" s="1"/>
  <c r="FG18" i="62"/>
  <c r="FE18" i="62"/>
  <c r="FD18" i="62"/>
  <c r="FC18" i="62"/>
  <c r="FB18" i="62"/>
  <c r="FA18" i="62"/>
  <c r="ER18" i="62"/>
  <c r="EQ18" i="62"/>
  <c r="EP18" i="62"/>
  <c r="EO18" i="62"/>
  <c r="EN18" i="62"/>
  <c r="EE18" i="62"/>
  <c r="ED18" i="62"/>
  <c r="EC18" i="62"/>
  <c r="EB18" i="62"/>
  <c r="EA18" i="62"/>
  <c r="DZ18" i="62"/>
  <c r="DY18" i="62"/>
  <c r="DX18" i="62"/>
  <c r="CM18" i="62"/>
  <c r="CL18" i="62"/>
  <c r="CK18" i="62"/>
  <c r="CJ18" i="62"/>
  <c r="CD18" i="62"/>
  <c r="BN18" i="62" s="1"/>
  <c r="BF18" i="62" s="1"/>
  <c r="CC18" i="62"/>
  <c r="BM18" i="62" s="1"/>
  <c r="BE18" i="62" s="1"/>
  <c r="CB18" i="62"/>
  <c r="BL18" i="62" s="1"/>
  <c r="BD18" i="62" s="1"/>
  <c r="BR18" i="62"/>
  <c r="BJ18" i="62" s="1"/>
  <c r="BQ18" i="62"/>
  <c r="BI18" i="62" s="1"/>
  <c r="BP18" i="62"/>
  <c r="BH18" i="62" s="1"/>
  <c r="BO18" i="62"/>
  <c r="CV18" i="62" s="1"/>
  <c r="CN18" i="62" s="1"/>
  <c r="BK18" i="62"/>
  <c r="BC18" i="62" s="1"/>
  <c r="FK17" i="62"/>
  <c r="FM17" i="62" s="1"/>
  <c r="FG17" i="62"/>
  <c r="FE17" i="62"/>
  <c r="FD17" i="62"/>
  <c r="FC17" i="62"/>
  <c r="FB17" i="62"/>
  <c r="FA17" i="62"/>
  <c r="ER17" i="62"/>
  <c r="EQ17" i="62"/>
  <c r="EP17" i="62"/>
  <c r="EO17" i="62"/>
  <c r="EN17" i="62"/>
  <c r="EE17" i="62"/>
  <c r="ED17" i="62"/>
  <c r="EC17" i="62"/>
  <c r="EB17" i="62"/>
  <c r="EA17" i="62"/>
  <c r="DZ17" i="62"/>
  <c r="DY17" i="62"/>
  <c r="DX17" i="62"/>
  <c r="CM17" i="62"/>
  <c r="CL17" i="62"/>
  <c r="CK17" i="62"/>
  <c r="CJ17" i="62"/>
  <c r="CD17" i="62"/>
  <c r="BN17" i="62" s="1"/>
  <c r="BF17" i="62" s="1"/>
  <c r="CC17" i="62"/>
  <c r="BM17" i="62" s="1"/>
  <c r="BE17" i="62" s="1"/>
  <c r="CB17" i="62"/>
  <c r="BL17" i="62" s="1"/>
  <c r="BD17" i="62" s="1"/>
  <c r="BR17" i="62"/>
  <c r="BJ17" i="62" s="1"/>
  <c r="BQ17" i="62"/>
  <c r="BI17" i="62" s="1"/>
  <c r="BP17" i="62"/>
  <c r="BH17" i="62" s="1"/>
  <c r="BO17" i="62"/>
  <c r="CV17" i="62" s="1"/>
  <c r="CN17" i="62" s="1"/>
  <c r="BK17" i="62"/>
  <c r="BC17" i="62" s="1"/>
  <c r="FK16" i="62"/>
  <c r="FM16" i="62" s="1"/>
  <c r="FG16" i="62"/>
  <c r="FE16" i="62"/>
  <c r="FD16" i="62"/>
  <c r="FC16" i="62"/>
  <c r="FB16" i="62"/>
  <c r="FA16" i="62"/>
  <c r="ER16" i="62"/>
  <c r="EQ16" i="62"/>
  <c r="EP16" i="62"/>
  <c r="EO16" i="62"/>
  <c r="EN16" i="62"/>
  <c r="EE16" i="62"/>
  <c r="ED16" i="62"/>
  <c r="EC16" i="62"/>
  <c r="EB16" i="62"/>
  <c r="EA16" i="62"/>
  <c r="DZ16" i="62"/>
  <c r="DY16" i="62"/>
  <c r="DX16" i="62"/>
  <c r="CM16" i="62"/>
  <c r="CL16" i="62"/>
  <c r="CK16" i="62"/>
  <c r="CJ16" i="62"/>
  <c r="CD16" i="62"/>
  <c r="BN16" i="62" s="1"/>
  <c r="BF16" i="62" s="1"/>
  <c r="CC16" i="62"/>
  <c r="BM16" i="62" s="1"/>
  <c r="BE16" i="62" s="1"/>
  <c r="CB16" i="62"/>
  <c r="BL16" i="62" s="1"/>
  <c r="BD16" i="62" s="1"/>
  <c r="BR16" i="62"/>
  <c r="BJ16" i="62" s="1"/>
  <c r="BQ16" i="62"/>
  <c r="BI16" i="62" s="1"/>
  <c r="BP16" i="62"/>
  <c r="BH16" i="62" s="1"/>
  <c r="BO16" i="62"/>
  <c r="CV16" i="62" s="1"/>
  <c r="CN16" i="62" s="1"/>
  <c r="BK16" i="62"/>
  <c r="BC16" i="62" s="1"/>
  <c r="FK15" i="62"/>
  <c r="FM15" i="62" s="1"/>
  <c r="FG15" i="62"/>
  <c r="FE15" i="62"/>
  <c r="FD15" i="62"/>
  <c r="FC15" i="62"/>
  <c r="FB15" i="62"/>
  <c r="FA15" i="62"/>
  <c r="ER15" i="62"/>
  <c r="EQ15" i="62"/>
  <c r="EP15" i="62"/>
  <c r="EO15" i="62"/>
  <c r="EN15" i="62"/>
  <c r="EE15" i="62"/>
  <c r="ED15" i="62"/>
  <c r="EC15" i="62"/>
  <c r="EB15" i="62"/>
  <c r="EA15" i="62"/>
  <c r="DZ15" i="62"/>
  <c r="DY15" i="62"/>
  <c r="DX15" i="62"/>
  <c r="CM15" i="62"/>
  <c r="CL15" i="62"/>
  <c r="CK15" i="62"/>
  <c r="CJ15" i="62"/>
  <c r="CD15" i="62"/>
  <c r="BN15" i="62" s="1"/>
  <c r="BF15" i="62" s="1"/>
  <c r="CC15" i="62"/>
  <c r="BM15" i="62" s="1"/>
  <c r="BE15" i="62" s="1"/>
  <c r="CB15" i="62"/>
  <c r="BL15" i="62" s="1"/>
  <c r="BD15" i="62" s="1"/>
  <c r="BR15" i="62"/>
  <c r="BJ15" i="62" s="1"/>
  <c r="BQ15" i="62"/>
  <c r="BI15" i="62" s="1"/>
  <c r="BP15" i="62"/>
  <c r="BH15" i="62" s="1"/>
  <c r="BO15" i="62"/>
  <c r="CV15" i="62" s="1"/>
  <c r="CN15" i="62" s="1"/>
  <c r="BK15" i="62"/>
  <c r="BC15" i="62" s="1"/>
  <c r="FK14" i="62"/>
  <c r="FM14" i="62" s="1"/>
  <c r="FG14" i="62"/>
  <c r="FE14" i="62"/>
  <c r="FD14" i="62"/>
  <c r="FC14" i="62"/>
  <c r="FB14" i="62"/>
  <c r="FA14" i="62"/>
  <c r="ER14" i="62"/>
  <c r="EQ14" i="62"/>
  <c r="EP14" i="62"/>
  <c r="EO14" i="62"/>
  <c r="EN14" i="62"/>
  <c r="EE14" i="62"/>
  <c r="ED14" i="62"/>
  <c r="EC14" i="62"/>
  <c r="EB14" i="62"/>
  <c r="EA14" i="62"/>
  <c r="DZ14" i="62"/>
  <c r="DY14" i="62"/>
  <c r="DX14" i="62"/>
  <c r="CM14" i="62"/>
  <c r="CL14" i="62"/>
  <c r="CK14" i="62"/>
  <c r="CJ14" i="62"/>
  <c r="CD14" i="62"/>
  <c r="CC14" i="62"/>
  <c r="CB14" i="62"/>
  <c r="BL14" i="62" s="1"/>
  <c r="BR14" i="62"/>
  <c r="BJ14" i="62" s="1"/>
  <c r="BQ14" i="62"/>
  <c r="BI14" i="62" s="1"/>
  <c r="BP14" i="62"/>
  <c r="BH14" i="62" s="1"/>
  <c r="BO14" i="62"/>
  <c r="BK14" i="62"/>
  <c r="FK13" i="62"/>
  <c r="FM13" i="62" s="1"/>
  <c r="FG13" i="62"/>
  <c r="EE13" i="62"/>
  <c r="ED13" i="62"/>
  <c r="EC13" i="62"/>
  <c r="EB13" i="62"/>
  <c r="EA13" i="62"/>
  <c r="DZ13" i="62"/>
  <c r="DY13" i="62"/>
  <c r="DX13" i="62"/>
  <c r="CV13" i="62"/>
  <c r="CN13" i="62" s="1"/>
  <c r="CM13" i="62"/>
  <c r="CL13" i="62"/>
  <c r="CK13" i="62"/>
  <c r="CJ13" i="62"/>
  <c r="CD13" i="62"/>
  <c r="CC13" i="62"/>
  <c r="CB13" i="62"/>
  <c r="BJ13" i="62"/>
  <c r="BI13" i="62"/>
  <c r="BH13" i="62"/>
  <c r="BG13" i="62"/>
  <c r="BF13" i="62"/>
  <c r="BE13" i="62"/>
  <c r="BD13" i="62"/>
  <c r="BC13" i="62"/>
  <c r="FK12" i="62"/>
  <c r="FM12" i="62" s="1"/>
  <c r="FG12" i="62"/>
  <c r="FE12" i="62"/>
  <c r="FD12" i="62"/>
  <c r="FC12" i="62"/>
  <c r="FB12" i="62"/>
  <c r="FA12" i="62"/>
  <c r="ER12" i="62"/>
  <c r="EQ12" i="62"/>
  <c r="EP12" i="62"/>
  <c r="EO12" i="62"/>
  <c r="EN12" i="62"/>
  <c r="EE12" i="62"/>
  <c r="ED12" i="62"/>
  <c r="EC12" i="62"/>
  <c r="EB12" i="62"/>
  <c r="EA12" i="62"/>
  <c r="DZ12" i="62"/>
  <c r="DY12" i="62"/>
  <c r="DX12" i="62"/>
  <c r="CM12" i="62"/>
  <c r="CL12" i="62"/>
  <c r="CK12" i="62"/>
  <c r="CJ12" i="62"/>
  <c r="CD12" i="62"/>
  <c r="CC12" i="62"/>
  <c r="CB12" i="62"/>
  <c r="BL12" i="62" s="1"/>
  <c r="BL1168" i="62" s="1"/>
  <c r="BL1398" i="62" s="1"/>
  <c r="BR12" i="62"/>
  <c r="BR1168" i="62" s="1"/>
  <c r="BR1398" i="62" s="1"/>
  <c r="BQ12" i="62"/>
  <c r="BQ1168" i="62" s="1"/>
  <c r="BQ1398" i="62" s="1"/>
  <c r="BP12" i="62"/>
  <c r="BP1168" i="62" s="1"/>
  <c r="BP1398" i="62" s="1"/>
  <c r="BO12" i="62"/>
  <c r="BK12" i="62"/>
  <c r="BK1168" i="62" s="1"/>
  <c r="BK1398" i="62" s="1"/>
  <c r="FK11" i="62"/>
  <c r="FM11" i="62" s="1"/>
  <c r="FG11" i="62"/>
  <c r="FE11" i="62"/>
  <c r="FD11" i="62"/>
  <c r="FC11" i="62"/>
  <c r="FB11" i="62"/>
  <c r="FA11" i="62"/>
  <c r="ER11" i="62"/>
  <c r="EQ11" i="62"/>
  <c r="EP11" i="62"/>
  <c r="EO11" i="62"/>
  <c r="EN11" i="62"/>
  <c r="EE11" i="62"/>
  <c r="ED11" i="62"/>
  <c r="EC11" i="62"/>
  <c r="EB11" i="62"/>
  <c r="EA11" i="62"/>
  <c r="DZ11" i="62"/>
  <c r="DY11" i="62"/>
  <c r="DX11" i="62"/>
  <c r="CM11" i="62"/>
  <c r="CL11" i="62"/>
  <c r="CK11" i="62"/>
  <c r="CJ11" i="62"/>
  <c r="CD11" i="62"/>
  <c r="BN11" i="62" s="1"/>
  <c r="BF11" i="62" s="1"/>
  <c r="CC11" i="62"/>
  <c r="BM11" i="62" s="1"/>
  <c r="BE11" i="62" s="1"/>
  <c r="CB11" i="62"/>
  <c r="BL11" i="62" s="1"/>
  <c r="BD11" i="62" s="1"/>
  <c r="BR11" i="62"/>
  <c r="BJ11" i="62" s="1"/>
  <c r="BQ11" i="62"/>
  <c r="BI11" i="62" s="1"/>
  <c r="BP11" i="62"/>
  <c r="BH11" i="62" s="1"/>
  <c r="BO11" i="62"/>
  <c r="BG11" i="62" s="1"/>
  <c r="BK11" i="62"/>
  <c r="BC11" i="62" s="1"/>
  <c r="FK10" i="62"/>
  <c r="FM10" i="62" s="1"/>
  <c r="FG10" i="62"/>
  <c r="FE10" i="62"/>
  <c r="FD10" i="62"/>
  <c r="FC10" i="62"/>
  <c r="FB10" i="62"/>
  <c r="FA10" i="62"/>
  <c r="ER10" i="62"/>
  <c r="EQ10" i="62"/>
  <c r="EP10" i="62"/>
  <c r="EO10" i="62"/>
  <c r="EN10" i="62"/>
  <c r="EE10" i="62"/>
  <c r="ED10" i="62"/>
  <c r="EC10" i="62"/>
  <c r="EB10" i="62"/>
  <c r="EA10" i="62"/>
  <c r="DZ10" i="62"/>
  <c r="DY10" i="62"/>
  <c r="DX10" i="62"/>
  <c r="CM10" i="62"/>
  <c r="CL10" i="62"/>
  <c r="CK10" i="62"/>
  <c r="CJ10" i="62"/>
  <c r="CD10" i="62"/>
  <c r="BN10" i="62" s="1"/>
  <c r="BF10" i="62" s="1"/>
  <c r="CC10" i="62"/>
  <c r="BM10" i="62" s="1"/>
  <c r="BE10" i="62" s="1"/>
  <c r="CB10" i="62"/>
  <c r="BL10" i="62" s="1"/>
  <c r="BD10" i="62" s="1"/>
  <c r="BR10" i="62"/>
  <c r="BJ10" i="62" s="1"/>
  <c r="BQ10" i="62"/>
  <c r="BI10" i="62" s="1"/>
  <c r="BP10" i="62"/>
  <c r="BH10" i="62" s="1"/>
  <c r="BO10" i="62"/>
  <c r="BG10" i="62" s="1"/>
  <c r="BK10" i="62"/>
  <c r="BC10" i="62" s="1"/>
  <c r="FK9" i="62"/>
  <c r="FM9" i="62" s="1"/>
  <c r="FG9" i="62"/>
  <c r="FE9" i="62"/>
  <c r="FD9" i="62"/>
  <c r="FC9" i="62"/>
  <c r="FB9" i="62"/>
  <c r="FA9" i="62"/>
  <c r="ER9" i="62"/>
  <c r="EQ9" i="62"/>
  <c r="EP9" i="62"/>
  <c r="EO9" i="62"/>
  <c r="EN9" i="62"/>
  <c r="EE9" i="62"/>
  <c r="ED9" i="62"/>
  <c r="EC9" i="62"/>
  <c r="EB9" i="62"/>
  <c r="EA9" i="62"/>
  <c r="DZ9" i="62"/>
  <c r="DY9" i="62"/>
  <c r="DX9" i="62"/>
  <c r="CM9" i="62"/>
  <c r="CL9" i="62"/>
  <c r="CK9" i="62"/>
  <c r="CJ9" i="62"/>
  <c r="CD9" i="62"/>
  <c r="BN9" i="62" s="1"/>
  <c r="BF9" i="62" s="1"/>
  <c r="CC9" i="62"/>
  <c r="BM9" i="62" s="1"/>
  <c r="BE9" i="62" s="1"/>
  <c r="CB9" i="62"/>
  <c r="BL9" i="62" s="1"/>
  <c r="BD9" i="62" s="1"/>
  <c r="BR9" i="62"/>
  <c r="BJ9" i="62" s="1"/>
  <c r="BQ9" i="62"/>
  <c r="BI9" i="62" s="1"/>
  <c r="BP9" i="62"/>
  <c r="BH9" i="62" s="1"/>
  <c r="BO9" i="62"/>
  <c r="BG9" i="62" s="1"/>
  <c r="BK9" i="62"/>
  <c r="BC9" i="62" s="1"/>
  <c r="FK8" i="62"/>
  <c r="FM8" i="62" s="1"/>
  <c r="FG8" i="62"/>
  <c r="FE8" i="62"/>
  <c r="FD8" i="62"/>
  <c r="FC8" i="62"/>
  <c r="FB8" i="62"/>
  <c r="FA8" i="62"/>
  <c r="ER8" i="62"/>
  <c r="EQ8" i="62"/>
  <c r="EP8" i="62"/>
  <c r="EO8" i="62"/>
  <c r="EN8" i="62"/>
  <c r="EE8" i="62"/>
  <c r="ED8" i="62"/>
  <c r="EC8" i="62"/>
  <c r="EB8" i="62"/>
  <c r="EA8" i="62"/>
  <c r="DZ8" i="62"/>
  <c r="DY8" i="62"/>
  <c r="DX8" i="62"/>
  <c r="CM8" i="62"/>
  <c r="CL8" i="62"/>
  <c r="CK8" i="62"/>
  <c r="CJ8" i="62"/>
  <c r="CD8" i="62"/>
  <c r="BN8" i="62" s="1"/>
  <c r="BF8" i="62" s="1"/>
  <c r="CC8" i="62"/>
  <c r="BM8" i="62" s="1"/>
  <c r="CB8" i="62"/>
  <c r="BL8" i="62" s="1"/>
  <c r="BR8" i="62"/>
  <c r="BJ8" i="62" s="1"/>
  <c r="BQ8" i="62"/>
  <c r="BI8" i="62" s="1"/>
  <c r="BP8" i="62"/>
  <c r="BH8" i="62" s="1"/>
  <c r="BO8" i="62"/>
  <c r="BK8" i="62"/>
  <c r="FK7" i="62"/>
  <c r="FM7" i="62" s="1"/>
  <c r="FG7" i="62"/>
  <c r="FE7" i="62"/>
  <c r="FD7" i="62"/>
  <c r="FC7" i="62"/>
  <c r="FB7" i="62"/>
  <c r="FA7" i="62"/>
  <c r="ER7" i="62"/>
  <c r="EQ7" i="62"/>
  <c r="EP7" i="62"/>
  <c r="EO7" i="62"/>
  <c r="EN7" i="62"/>
  <c r="EE7" i="62"/>
  <c r="ED7" i="62"/>
  <c r="EC7" i="62"/>
  <c r="EB7" i="62"/>
  <c r="EA7" i="62"/>
  <c r="DZ7" i="62"/>
  <c r="DY7" i="62"/>
  <c r="DX7" i="62"/>
  <c r="CM7" i="62"/>
  <c r="CL7" i="62"/>
  <c r="CK7" i="62"/>
  <c r="CJ7" i="62"/>
  <c r="CD7" i="62"/>
  <c r="BN7" i="62" s="1"/>
  <c r="BF7" i="62" s="1"/>
  <c r="CC7" i="62"/>
  <c r="BM7" i="62" s="1"/>
  <c r="BE7" i="62" s="1"/>
  <c r="CB7" i="62"/>
  <c r="BL7" i="62" s="1"/>
  <c r="BD7" i="62" s="1"/>
  <c r="BR7" i="62"/>
  <c r="BJ7" i="62" s="1"/>
  <c r="BQ7" i="62"/>
  <c r="BI7" i="62" s="1"/>
  <c r="BP7" i="62"/>
  <c r="BH7" i="62" s="1"/>
  <c r="BO7" i="62"/>
  <c r="BG7" i="62" s="1"/>
  <c r="BK7" i="62"/>
  <c r="BC7" i="62" s="1"/>
  <c r="FK6" i="62"/>
  <c r="FM6" i="62" s="1"/>
  <c r="FG6" i="62"/>
  <c r="FE6" i="62"/>
  <c r="FD6" i="62"/>
  <c r="FC6" i="62"/>
  <c r="FB6" i="62"/>
  <c r="FA6" i="62"/>
  <c r="ER6" i="62"/>
  <c r="EQ6" i="62"/>
  <c r="EP6" i="62"/>
  <c r="EO6" i="62"/>
  <c r="EN6" i="62"/>
  <c r="EE6" i="62"/>
  <c r="ED6" i="62"/>
  <c r="EC6" i="62"/>
  <c r="EB6" i="62"/>
  <c r="EA6" i="62"/>
  <c r="DZ6" i="62"/>
  <c r="DY6" i="62"/>
  <c r="DX6" i="62"/>
  <c r="CM6" i="62"/>
  <c r="CL6" i="62"/>
  <c r="CK6" i="62"/>
  <c r="CJ6" i="62"/>
  <c r="CD6" i="62"/>
  <c r="CC6" i="62"/>
  <c r="CB6" i="62"/>
  <c r="BL6" i="62" s="1"/>
  <c r="BD6" i="62" s="1"/>
  <c r="BR6" i="62"/>
  <c r="BJ6" i="62" s="1"/>
  <c r="BQ6" i="62"/>
  <c r="BI6" i="62" s="1"/>
  <c r="BP6" i="62"/>
  <c r="BH6" i="62" s="1"/>
  <c r="BO6" i="62"/>
  <c r="CV6" i="62" s="1"/>
  <c r="BK6" i="62"/>
  <c r="FK5" i="62"/>
  <c r="FM5" i="62" s="1"/>
  <c r="FG5" i="62"/>
  <c r="FE5" i="62"/>
  <c r="FD5" i="62"/>
  <c r="FC5" i="62"/>
  <c r="FB5" i="62"/>
  <c r="FA5" i="62"/>
  <c r="ER5" i="62"/>
  <c r="EQ5" i="62"/>
  <c r="EP5" i="62"/>
  <c r="EO5" i="62"/>
  <c r="EN5" i="62"/>
  <c r="EE5" i="62"/>
  <c r="ED5" i="62"/>
  <c r="EC5" i="62"/>
  <c r="EB5" i="62"/>
  <c r="EA5" i="62"/>
  <c r="DZ5" i="62"/>
  <c r="DY5" i="62"/>
  <c r="DX5" i="62"/>
  <c r="CM5" i="62"/>
  <c r="CL5" i="62"/>
  <c r="CK5" i="62"/>
  <c r="CJ5" i="62"/>
  <c r="CD5" i="62"/>
  <c r="BN5" i="62" s="1"/>
  <c r="BF5" i="62" s="1"/>
  <c r="CC5" i="62"/>
  <c r="BM5" i="62" s="1"/>
  <c r="BE5" i="62" s="1"/>
  <c r="CB5" i="62"/>
  <c r="BL5" i="62" s="1"/>
  <c r="BD5" i="62" s="1"/>
  <c r="BR5" i="62"/>
  <c r="BJ5" i="62" s="1"/>
  <c r="BQ5" i="62"/>
  <c r="BI5" i="62" s="1"/>
  <c r="BP5" i="62"/>
  <c r="BH5" i="62" s="1"/>
  <c r="BO5" i="62"/>
  <c r="BG5" i="62" s="1"/>
  <c r="BK5" i="62"/>
  <c r="BC5" i="62" s="1"/>
  <c r="FK4" i="62"/>
  <c r="FM4" i="62" s="1"/>
  <c r="FG4" i="62"/>
  <c r="FE4" i="62"/>
  <c r="FD4" i="62"/>
  <c r="FC4" i="62"/>
  <c r="FB4" i="62"/>
  <c r="FA4" i="62"/>
  <c r="ER4" i="62"/>
  <c r="EQ4" i="62"/>
  <c r="EP4" i="62"/>
  <c r="EO4" i="62"/>
  <c r="EN4" i="62"/>
  <c r="EE4" i="62"/>
  <c r="ED4" i="62"/>
  <c r="EC4" i="62"/>
  <c r="EB4" i="62"/>
  <c r="EA4" i="62"/>
  <c r="DZ4" i="62"/>
  <c r="DY4" i="62"/>
  <c r="DX4" i="62"/>
  <c r="CM4" i="62"/>
  <c r="CL4" i="62"/>
  <c r="CK4" i="62"/>
  <c r="CJ4" i="62"/>
  <c r="CD4" i="62"/>
  <c r="BN4" i="62" s="1"/>
  <c r="BF4" i="62" s="1"/>
  <c r="CC4" i="62"/>
  <c r="BM4" i="62" s="1"/>
  <c r="BE4" i="62" s="1"/>
  <c r="CB4" i="62"/>
  <c r="BL4" i="62" s="1"/>
  <c r="BD4" i="62" s="1"/>
  <c r="BR4" i="62"/>
  <c r="BJ4" i="62" s="1"/>
  <c r="BQ4" i="62"/>
  <c r="BP4" i="62"/>
  <c r="BO4" i="62"/>
  <c r="CV4" i="62" s="1"/>
  <c r="CN4" i="62" s="1"/>
  <c r="BK4" i="62"/>
  <c r="BC4" i="62" s="1"/>
  <c r="BX1452" i="62" l="1"/>
  <c r="CZ1452" i="62"/>
  <c r="DL1452" i="62"/>
  <c r="DP119" i="62"/>
  <c r="DP128" i="62"/>
  <c r="DP912" i="62"/>
  <c r="BC1152" i="62"/>
  <c r="BC1258" i="62" s="1"/>
  <c r="BC1489" i="62" s="1"/>
  <c r="AW1389" i="62"/>
  <c r="DA1389" i="62"/>
  <c r="EV1389" i="62"/>
  <c r="AJ1266" i="62"/>
  <c r="DS19" i="62"/>
  <c r="DP82" i="62"/>
  <c r="DP88" i="62"/>
  <c r="BG100" i="62"/>
  <c r="DS111" i="62"/>
  <c r="DP331" i="62"/>
  <c r="CV331" i="62"/>
  <c r="CN331" i="62" s="1"/>
  <c r="DS394" i="62"/>
  <c r="DS397" i="62"/>
  <c r="DS403" i="62"/>
  <c r="DS406" i="62"/>
  <c r="DS412" i="62"/>
  <c r="DP536" i="62"/>
  <c r="DS578" i="62"/>
  <c r="DS581" i="62"/>
  <c r="DS584" i="62"/>
  <c r="DQ638" i="62"/>
  <c r="DQ650" i="62"/>
  <c r="DQ659" i="62"/>
  <c r="DP933" i="62"/>
  <c r="DP936" i="62"/>
  <c r="DP955" i="62"/>
  <c r="DP1072" i="62"/>
  <c r="DP1091" i="62"/>
  <c r="DP1156" i="62"/>
  <c r="DP1157" i="62"/>
  <c r="DP1158" i="62"/>
  <c r="DQ671" i="62"/>
  <c r="DP1145" i="62"/>
  <c r="V1407" i="62"/>
  <c r="V1503" i="62" s="1"/>
  <c r="CT1407" i="62"/>
  <c r="CT1503" i="62" s="1"/>
  <c r="EM1407" i="62"/>
  <c r="EM1503" i="62" s="1"/>
  <c r="N1266" i="62"/>
  <c r="Z1266" i="62"/>
  <c r="AL1266" i="62"/>
  <c r="AX1266" i="62"/>
  <c r="BZ1266" i="62"/>
  <c r="EW1266" i="62"/>
  <c r="DP1059" i="62"/>
  <c r="DP1134" i="62"/>
  <c r="DR1156" i="62"/>
  <c r="DR18" i="62"/>
  <c r="DR28" i="62"/>
  <c r="DR31" i="62"/>
  <c r="DR40" i="62"/>
  <c r="DQ207" i="62"/>
  <c r="DP215" i="62"/>
  <c r="DP294" i="62"/>
  <c r="DP297" i="62"/>
  <c r="DP303" i="62"/>
  <c r="DP437" i="62"/>
  <c r="DP440" i="62"/>
  <c r="DP443" i="62"/>
  <c r="DP489" i="62"/>
  <c r="DP523" i="62"/>
  <c r="DR577" i="62"/>
  <c r="DR580" i="62"/>
  <c r="DR583" i="62"/>
  <c r="DQ619" i="62"/>
  <c r="BG926" i="62"/>
  <c r="O1295" i="62"/>
  <c r="O1327" i="62" s="1"/>
  <c r="AA1295" i="62"/>
  <c r="AA1327" i="62" s="1"/>
  <c r="AM1295" i="62"/>
  <c r="AM1327" i="62" s="1"/>
  <c r="AY1295" i="62"/>
  <c r="AY1327" i="62" s="1"/>
  <c r="CA1295" i="62"/>
  <c r="DC1295" i="62"/>
  <c r="DC1327" i="62" s="1"/>
  <c r="DO1295" i="62"/>
  <c r="DO1327" i="62" s="1"/>
  <c r="FD1313" i="62"/>
  <c r="EE1527" i="62"/>
  <c r="DQ310" i="62"/>
  <c r="DS338" i="62"/>
  <c r="DR353" i="62"/>
  <c r="DQ521" i="62"/>
  <c r="DQ524" i="62"/>
  <c r="DR543" i="62"/>
  <c r="DQ561" i="62"/>
  <c r="CV734" i="62"/>
  <c r="CN734" i="62" s="1"/>
  <c r="DP804" i="62"/>
  <c r="DP807" i="62"/>
  <c r="DP813" i="62"/>
  <c r="CW819" i="62"/>
  <c r="DS900" i="62"/>
  <c r="DS903" i="62"/>
  <c r="DP926" i="62"/>
  <c r="DS1039" i="62"/>
  <c r="DV1145" i="62"/>
  <c r="ED1292" i="62"/>
  <c r="BG199" i="62"/>
  <c r="BG602" i="62"/>
  <c r="BG904" i="62"/>
  <c r="DQ961" i="62"/>
  <c r="DP975" i="62"/>
  <c r="BG1089" i="62"/>
  <c r="BU1278" i="62"/>
  <c r="BU1324" i="62" s="1"/>
  <c r="EL1278" i="62"/>
  <c r="EL1324" i="62" s="1"/>
  <c r="FJ1278" i="62"/>
  <c r="FJ1324" i="62" s="1"/>
  <c r="DR24" i="62"/>
  <c r="DS10" i="62"/>
  <c r="DQ27" i="62"/>
  <c r="DR137" i="62"/>
  <c r="CV208" i="62"/>
  <c r="CN208" i="62" s="1"/>
  <c r="DR243" i="62"/>
  <c r="DP290" i="62"/>
  <c r="DP424" i="62"/>
  <c r="DQ447" i="62"/>
  <c r="DR496" i="62"/>
  <c r="DS515" i="62"/>
  <c r="CV623" i="62"/>
  <c r="DQ826" i="62"/>
  <c r="DP843" i="62"/>
  <c r="DQ899" i="62"/>
  <c r="CV944" i="62"/>
  <c r="CN944" i="62" s="1"/>
  <c r="DQ1035" i="62"/>
  <c r="CV1136" i="62"/>
  <c r="DZ1290" i="62"/>
  <c r="DX1300" i="62"/>
  <c r="CV950" i="62"/>
  <c r="CN950" i="62" s="1"/>
  <c r="BG1123" i="62"/>
  <c r="ER1298" i="62"/>
  <c r="BG705" i="62"/>
  <c r="BG943" i="62"/>
  <c r="DS57" i="62"/>
  <c r="DP107" i="62"/>
  <c r="DQ139" i="62"/>
  <c r="DQ142" i="62"/>
  <c r="DR221" i="62"/>
  <c r="DQ236" i="62"/>
  <c r="DP396" i="62"/>
  <c r="CV414" i="62"/>
  <c r="DS419" i="62"/>
  <c r="DR636" i="62"/>
  <c r="DR654" i="62"/>
  <c r="DP680" i="62"/>
  <c r="DP683" i="62"/>
  <c r="DP717" i="62"/>
  <c r="BG720" i="62"/>
  <c r="DS731" i="62"/>
  <c r="DP736" i="62"/>
  <c r="BG751" i="62"/>
  <c r="DR774" i="62"/>
  <c r="DS1019" i="62"/>
  <c r="DP116" i="62"/>
  <c r="DP22" i="62"/>
  <c r="DP63" i="62"/>
  <c r="CW66" i="62"/>
  <c r="CO66" i="62" s="1"/>
  <c r="DP247" i="62"/>
  <c r="DP451" i="62"/>
  <c r="DP476" i="62"/>
  <c r="DP599" i="62"/>
  <c r="DP648" i="62"/>
  <c r="DP657" i="62"/>
  <c r="DP784" i="62"/>
  <c r="DP787" i="62"/>
  <c r="DP951" i="62"/>
  <c r="DP995" i="62"/>
  <c r="DP164" i="62"/>
  <c r="DP167" i="62"/>
  <c r="DP170" i="62"/>
  <c r="DP262" i="62"/>
  <c r="CV611" i="62"/>
  <c r="DP691" i="62"/>
  <c r="DP697" i="62"/>
  <c r="BG728" i="62"/>
  <c r="DP793" i="62"/>
  <c r="DP833" i="62"/>
  <c r="DP836" i="62"/>
  <c r="DP891" i="62"/>
  <c r="DP998" i="62"/>
  <c r="DP1001" i="62"/>
  <c r="DP1007" i="62"/>
  <c r="CV1081" i="62"/>
  <c r="CN1081" i="62" s="1"/>
  <c r="BG1097" i="62"/>
  <c r="R1389" i="62"/>
  <c r="CG1389" i="62"/>
  <c r="EI1389" i="62"/>
  <c r="EQ1189" i="62"/>
  <c r="FB1199" i="62"/>
  <c r="EN1432" i="62"/>
  <c r="CR1207" i="62"/>
  <c r="CR1360" i="62" s="1"/>
  <c r="CR1383" i="62" s="1"/>
  <c r="FB1291" i="62"/>
  <c r="DS83" i="62"/>
  <c r="DQ208" i="62"/>
  <c r="DR233" i="62"/>
  <c r="DQ257" i="62"/>
  <c r="DR300" i="62"/>
  <c r="DQ306" i="62"/>
  <c r="DR359" i="62"/>
  <c r="CV422" i="62"/>
  <c r="CN422" i="62" s="1"/>
  <c r="DP435" i="62"/>
  <c r="DP460" i="62"/>
  <c r="DR477" i="62"/>
  <c r="DR591" i="62"/>
  <c r="DQ606" i="62"/>
  <c r="DP614" i="62"/>
  <c r="DR646" i="62"/>
  <c r="DP669" i="62"/>
  <c r="DP675" i="62"/>
  <c r="DP863" i="62"/>
  <c r="DR877" i="62"/>
  <c r="BG940" i="62"/>
  <c r="DT940" i="62" s="1"/>
  <c r="DP994" i="62"/>
  <c r="BG1048" i="62"/>
  <c r="DS1050" i="62"/>
  <c r="EO1527" i="62"/>
  <c r="EN1543" i="62"/>
  <c r="DS138" i="62"/>
  <c r="DQ177" i="62"/>
  <c r="DQ180" i="62"/>
  <c r="BG200" i="62"/>
  <c r="DP409" i="62"/>
  <c r="DP425" i="62"/>
  <c r="DR511" i="62"/>
  <c r="DR526" i="62"/>
  <c r="DS542" i="62"/>
  <c r="DR609" i="62"/>
  <c r="DP921" i="62"/>
  <c r="DP940" i="62"/>
  <c r="EE1217" i="62"/>
  <c r="ER1304" i="62"/>
  <c r="DP56" i="62"/>
  <c r="CW24" i="62"/>
  <c r="CX24" i="62" s="1"/>
  <c r="DP62" i="62"/>
  <c r="DP65" i="62"/>
  <c r="DQ82" i="62"/>
  <c r="DQ97" i="62"/>
  <c r="DP240" i="62"/>
  <c r="DQ287" i="62"/>
  <c r="DR318" i="62"/>
  <c r="DP357" i="62"/>
  <c r="DP360" i="62"/>
  <c r="DP366" i="62"/>
  <c r="DP381" i="62"/>
  <c r="DQ404" i="62"/>
  <c r="DP472" i="62"/>
  <c r="DQ501" i="62"/>
  <c r="DS508" i="62"/>
  <c r="DS511" i="62"/>
  <c r="DS514" i="62"/>
  <c r="DS520" i="62"/>
  <c r="DP549" i="62"/>
  <c r="DP583" i="62"/>
  <c r="DP589" i="62"/>
  <c r="DP598" i="62"/>
  <c r="DP638" i="62"/>
  <c r="DP641" i="62"/>
  <c r="DP687" i="62"/>
  <c r="DP706" i="62"/>
  <c r="DP734" i="62"/>
  <c r="DP777" i="62"/>
  <c r="DS834" i="62"/>
  <c r="DS855" i="62"/>
  <c r="DR864" i="62"/>
  <c r="DP927" i="62"/>
  <c r="DP943" i="62"/>
  <c r="BG959" i="62"/>
  <c r="DR1008" i="62"/>
  <c r="DP1035" i="62"/>
  <c r="DP1077" i="62"/>
  <c r="DP1138" i="62"/>
  <c r="BC1147" i="62"/>
  <c r="P1407" i="62"/>
  <c r="P1503" i="62" s="1"/>
  <c r="CE1407" i="62"/>
  <c r="CE1503" i="62" s="1"/>
  <c r="DD1407" i="62"/>
  <c r="DD1503" i="62" s="1"/>
  <c r="EG1407" i="62"/>
  <c r="EG1503" i="62" s="1"/>
  <c r="EY1407" i="62"/>
  <c r="EY1503" i="62" s="1"/>
  <c r="EQ1268" i="62"/>
  <c r="Z1289" i="62"/>
  <c r="AX1289" i="62"/>
  <c r="AX1325" i="62" s="1"/>
  <c r="DB1289" i="62"/>
  <c r="DB1325" i="62" s="1"/>
  <c r="EQ1292" i="62"/>
  <c r="Z1295" i="62"/>
  <c r="AX1295" i="62"/>
  <c r="DP38" i="62"/>
  <c r="DR57" i="62"/>
  <c r="DQ60" i="62"/>
  <c r="DQ66" i="62"/>
  <c r="DP68" i="62"/>
  <c r="DS220" i="62"/>
  <c r="DR290" i="62"/>
  <c r="BG307" i="62"/>
  <c r="DP518" i="62"/>
  <c r="DR563" i="62"/>
  <c r="DR618" i="62"/>
  <c r="DQ636" i="62"/>
  <c r="DP690" i="62"/>
  <c r="DP696" i="62"/>
  <c r="DP792" i="62"/>
  <c r="DP841" i="62"/>
  <c r="DP847" i="62"/>
  <c r="BG859" i="62"/>
  <c r="DQ876" i="62"/>
  <c r="DP881" i="62"/>
  <c r="DP887" i="62"/>
  <c r="DR925" i="62"/>
  <c r="DQ951" i="62"/>
  <c r="DP1038" i="62"/>
  <c r="CV1063" i="62"/>
  <c r="CN1063" i="62" s="1"/>
  <c r="CV1073" i="62"/>
  <c r="CW1073" i="62" s="1"/>
  <c r="BD1150" i="62"/>
  <c r="DQ1150" i="62" s="1"/>
  <c r="DQ1256" i="62" s="1"/>
  <c r="DQ1487" i="62" s="1"/>
  <c r="FB1316" i="62"/>
  <c r="BG58" i="62"/>
  <c r="DT58" i="62" s="1"/>
  <c r="DQ173" i="62"/>
  <c r="DQ191" i="62"/>
  <c r="DQ262" i="62"/>
  <c r="DS339" i="62"/>
  <c r="DQ348" i="62"/>
  <c r="DS382" i="62"/>
  <c r="DP911" i="62"/>
  <c r="DP942" i="62"/>
  <c r="DP1099" i="62"/>
  <c r="DR1110" i="62"/>
  <c r="BC1155" i="62"/>
  <c r="BC1261" i="62" s="1"/>
  <c r="BC1492" i="62" s="1"/>
  <c r="EH1274" i="62"/>
  <c r="EH1323" i="62" s="1"/>
  <c r="EZ1274" i="62"/>
  <c r="EZ1323" i="62" s="1"/>
  <c r="BG153" i="62"/>
  <c r="BG420" i="62"/>
  <c r="BD1155" i="62"/>
  <c r="DQ1155" i="62" s="1"/>
  <c r="DQ1261" i="62" s="1"/>
  <c r="DQ1492" i="62" s="1"/>
  <c r="EO1218" i="62"/>
  <c r="FD1221" i="62"/>
  <c r="U1482" i="62"/>
  <c r="AG1482" i="62"/>
  <c r="BU1482" i="62"/>
  <c r="CG1482" i="62"/>
  <c r="FD1269" i="62"/>
  <c r="CA1274" i="62"/>
  <c r="CA1323" i="62" s="1"/>
  <c r="R1289" i="62"/>
  <c r="R1325" i="62" s="1"/>
  <c r="AP1289" i="62"/>
  <c r="AP1325" i="62" s="1"/>
  <c r="FA1317" i="62"/>
  <c r="CN433" i="62"/>
  <c r="DP1127" i="62"/>
  <c r="FG1434" i="62"/>
  <c r="FL1289" i="62"/>
  <c r="FL1325" i="62" s="1"/>
  <c r="DM1289" i="62"/>
  <c r="DM1325" i="62" s="1"/>
  <c r="EV1289" i="62"/>
  <c r="EV1325" i="62" s="1"/>
  <c r="DP171" i="62"/>
  <c r="DP189" i="62"/>
  <c r="DP195" i="62"/>
  <c r="DP220" i="62"/>
  <c r="DP269" i="62"/>
  <c r="DP318" i="62"/>
  <c r="DP346" i="62"/>
  <c r="CV461" i="62"/>
  <c r="CN461" i="62" s="1"/>
  <c r="DP812" i="62"/>
  <c r="DP904" i="62"/>
  <c r="DP938" i="62"/>
  <c r="DP948" i="62"/>
  <c r="DP961" i="62"/>
  <c r="DP964" i="62"/>
  <c r="DP970" i="62"/>
  <c r="CU1289" i="62"/>
  <c r="CU1325" i="62" s="1"/>
  <c r="ET1289" i="62"/>
  <c r="ET1325" i="62" s="1"/>
  <c r="FA1302" i="62"/>
  <c r="DP76" i="62"/>
  <c r="DP464" i="62"/>
  <c r="DP501" i="62"/>
  <c r="EA1273" i="62"/>
  <c r="CV555" i="62"/>
  <c r="BG555" i="62"/>
  <c r="BG933" i="62"/>
  <c r="DR147" i="62"/>
  <c r="DQ159" i="62"/>
  <c r="DS230" i="62"/>
  <c r="DR239" i="62"/>
  <c r="DQ242" i="62"/>
  <c r="DQ248" i="62"/>
  <c r="DQ264" i="62"/>
  <c r="DP341" i="62"/>
  <c r="DR386" i="62"/>
  <c r="DP391" i="62"/>
  <c r="DR408" i="62"/>
  <c r="DR411" i="62"/>
  <c r="DQ503" i="62"/>
  <c r="DR519" i="62"/>
  <c r="DR525" i="62"/>
  <c r="DR556" i="62"/>
  <c r="DP623" i="62"/>
  <c r="DQ655" i="62"/>
  <c r="DP733" i="62"/>
  <c r="DS46" i="62"/>
  <c r="DQ42" i="62"/>
  <c r="DS84" i="62"/>
  <c r="DQ134" i="62"/>
  <c r="DQ156" i="62"/>
  <c r="DP27" i="62"/>
  <c r="CW27" i="62"/>
  <c r="CO27" i="62" s="1"/>
  <c r="DR29" i="62"/>
  <c r="DP72" i="62"/>
  <c r="BG75" i="62"/>
  <c r="DT75" i="62" s="1"/>
  <c r="DR77" i="62"/>
  <c r="DQ96" i="62"/>
  <c r="DQ99" i="62"/>
  <c r="DP129" i="62"/>
  <c r="DQ137" i="62"/>
  <c r="DQ143" i="62"/>
  <c r="DP234" i="62"/>
  <c r="DP287" i="62"/>
  <c r="CV287" i="62"/>
  <c r="DP309" i="62"/>
  <c r="DS349" i="62"/>
  <c r="DS352" i="62"/>
  <c r="DP422" i="62"/>
  <c r="DP492" i="62"/>
  <c r="DP495" i="62"/>
  <c r="DS516" i="62"/>
  <c r="DS519" i="62"/>
  <c r="BG576" i="62"/>
  <c r="DP607" i="62"/>
  <c r="DP635" i="62"/>
  <c r="DR652" i="62"/>
  <c r="DR699" i="62"/>
  <c r="DR721" i="62"/>
  <c r="CV752" i="62"/>
  <c r="BG752" i="62"/>
  <c r="CV1106" i="62"/>
  <c r="BG1106" i="62"/>
  <c r="DP75" i="62"/>
  <c r="DP113" i="62"/>
  <c r="DP157" i="62"/>
  <c r="DP160" i="62"/>
  <c r="DP166" i="62"/>
  <c r="DP173" i="62"/>
  <c r="DP176" i="62"/>
  <c r="DP188" i="62"/>
  <c r="DP252" i="62"/>
  <c r="DP265" i="62"/>
  <c r="DP274" i="62"/>
  <c r="DP293" i="62"/>
  <c r="DP334" i="62"/>
  <c r="DP340" i="62"/>
  <c r="DP356" i="62"/>
  <c r="DP359" i="62"/>
  <c r="DP535" i="62"/>
  <c r="DP538" i="62"/>
  <c r="CV716" i="62"/>
  <c r="CN716" i="62" s="1"/>
  <c r="BG716" i="62"/>
  <c r="CV812" i="62"/>
  <c r="DQ189" i="62"/>
  <c r="DP201" i="62"/>
  <c r="DP204" i="62"/>
  <c r="DR225" i="62"/>
  <c r="DQ244" i="62"/>
  <c r="DS257" i="62"/>
  <c r="DR351" i="62"/>
  <c r="DQ363" i="62"/>
  <c r="DR401" i="62"/>
  <c r="DS509" i="62"/>
  <c r="DR515" i="62"/>
  <c r="DR527" i="62"/>
  <c r="DQ660" i="62"/>
  <c r="BE1150" i="62"/>
  <c r="BG696" i="62"/>
  <c r="BG706" i="62"/>
  <c r="DT706" i="62" s="1"/>
  <c r="CP1254" i="62"/>
  <c r="CP1485" i="62" s="1"/>
  <c r="DV1148" i="62"/>
  <c r="DV1254" i="62" s="1"/>
  <c r="DV1485" i="62" s="1"/>
  <c r="DP147" i="62"/>
  <c r="DP478" i="62"/>
  <c r="DP528" i="62"/>
  <c r="DP531" i="62"/>
  <c r="DP556" i="62"/>
  <c r="CV634" i="62"/>
  <c r="CN634" i="62" s="1"/>
  <c r="BG634" i="62"/>
  <c r="CV775" i="62"/>
  <c r="CN775" i="62" s="1"/>
  <c r="BG775" i="62"/>
  <c r="CV781" i="62"/>
  <c r="BG781" i="62"/>
  <c r="BN1253" i="62"/>
  <c r="BN1484" i="62" s="1"/>
  <c r="BF1147" i="62"/>
  <c r="DS1147" i="62" s="1"/>
  <c r="DS1253" i="62" s="1"/>
  <c r="DS1484" i="62" s="1"/>
  <c r="DP11" i="62"/>
  <c r="DQ5" i="62"/>
  <c r="DR9" i="62"/>
  <c r="DS20" i="62"/>
  <c r="DR23" i="62"/>
  <c r="DS47" i="62"/>
  <c r="DP64" i="62"/>
  <c r="CW64" i="62"/>
  <c r="CO64" i="62" s="1"/>
  <c r="DS89" i="62"/>
  <c r="DS92" i="62"/>
  <c r="DS98" i="62"/>
  <c r="DQ148" i="62"/>
  <c r="DP172" i="62"/>
  <c r="DP178" i="62"/>
  <c r="DP184" i="62"/>
  <c r="DP187" i="62"/>
  <c r="DP193" i="62"/>
  <c r="DP216" i="62"/>
  <c r="DS221" i="62"/>
  <c r="DR224" i="62"/>
  <c r="DP229" i="62"/>
  <c r="DR256" i="62"/>
  <c r="DP276" i="62"/>
  <c r="DP279" i="62"/>
  <c r="DR287" i="62"/>
  <c r="DP295" i="62"/>
  <c r="DP317" i="62"/>
  <c r="DS344" i="62"/>
  <c r="DP361" i="62"/>
  <c r="DP373" i="62"/>
  <c r="DR397" i="62"/>
  <c r="DQ412" i="62"/>
  <c r="BG525" i="62"/>
  <c r="CV525" i="62"/>
  <c r="DP537" i="62"/>
  <c r="DR635" i="62"/>
  <c r="DQ669" i="62"/>
  <c r="DS688" i="62"/>
  <c r="BG824" i="62"/>
  <c r="CV824" i="62"/>
  <c r="CN824" i="62" s="1"/>
  <c r="CV885" i="62"/>
  <c r="CN885" i="62" s="1"/>
  <c r="BG885" i="62"/>
  <c r="BG891" i="62"/>
  <c r="CV891" i="62"/>
  <c r="DP21" i="62"/>
  <c r="DQ40" i="62"/>
  <c r="DP51" i="62"/>
  <c r="BG54" i="62"/>
  <c r="DR56" i="62"/>
  <c r="BG38" i="62"/>
  <c r="DT38" i="62" s="1"/>
  <c r="DQ88" i="62"/>
  <c r="DP118" i="62"/>
  <c r="DP127" i="62"/>
  <c r="DQ138" i="62"/>
  <c r="BG235" i="62"/>
  <c r="DP433" i="62"/>
  <c r="DP493" i="62"/>
  <c r="DP496" i="62"/>
  <c r="DP506" i="62"/>
  <c r="DP571" i="62"/>
  <c r="DP605" i="62"/>
  <c r="DP55" i="62"/>
  <c r="DS23" i="62"/>
  <c r="DS37" i="62"/>
  <c r="DR151" i="62"/>
  <c r="DQ13" i="62"/>
  <c r="DR19" i="62"/>
  <c r="DQ22" i="62"/>
  <c r="DQ26" i="62"/>
  <c r="CW28" i="62"/>
  <c r="CO28" i="62" s="1"/>
  <c r="DP86" i="62"/>
  <c r="DR88" i="62"/>
  <c r="DR97" i="62"/>
  <c r="DP111" i="62"/>
  <c r="DR138" i="62"/>
  <c r="DP212" i="62"/>
  <c r="DS217" i="62"/>
  <c r="DR220" i="62"/>
  <c r="CV225" i="62"/>
  <c r="DS243" i="62"/>
  <c r="DQ286" i="62"/>
  <c r="DS315" i="62"/>
  <c r="DS318" i="62"/>
  <c r="DR324" i="62"/>
  <c r="DQ327" i="62"/>
  <c r="DQ497" i="62"/>
  <c r="DS585" i="62"/>
  <c r="DS616" i="62"/>
  <c r="DR619" i="62"/>
  <c r="BG648" i="62"/>
  <c r="DP743" i="62"/>
  <c r="BG937" i="62"/>
  <c r="CV937" i="62"/>
  <c r="CN937" i="62" s="1"/>
  <c r="AG1389" i="62"/>
  <c r="BU1389" i="62"/>
  <c r="DI1389" i="62"/>
  <c r="FJ1389" i="62"/>
  <c r="Q1182" i="62"/>
  <c r="CF1182" i="62"/>
  <c r="AC1274" i="62"/>
  <c r="BA1274" i="62"/>
  <c r="DE1274" i="62"/>
  <c r="DE1323" i="62" s="1"/>
  <c r="DR681" i="62"/>
  <c r="DR684" i="62"/>
  <c r="DQ687" i="62"/>
  <c r="DP695" i="62"/>
  <c r="DS720" i="62"/>
  <c r="DP728" i="62"/>
  <c r="DQ797" i="62"/>
  <c r="DQ800" i="62"/>
  <c r="DP805" i="62"/>
  <c r="DR857" i="62"/>
  <c r="DQ863" i="62"/>
  <c r="DP894" i="62"/>
  <c r="BI919" i="62"/>
  <c r="DP939" i="62"/>
  <c r="DQ948" i="62"/>
  <c r="BG960" i="62"/>
  <c r="BG979" i="62"/>
  <c r="BG993" i="62"/>
  <c r="DP1051" i="62"/>
  <c r="BG1057" i="62"/>
  <c r="DR1093" i="62"/>
  <c r="DP1098" i="62"/>
  <c r="DR1137" i="62"/>
  <c r="DS1144" i="62"/>
  <c r="BE1155" i="62"/>
  <c r="EC1240" i="62"/>
  <c r="EI1274" i="62"/>
  <c r="EI1323" i="62" s="1"/>
  <c r="FF1274" i="62"/>
  <c r="FF1323" i="62" s="1"/>
  <c r="BU1274" i="62"/>
  <c r="BU1323" i="62" s="1"/>
  <c r="DI1274" i="62"/>
  <c r="DI1323" i="62" s="1"/>
  <c r="FJ1274" i="62"/>
  <c r="FJ1323" i="62" s="1"/>
  <c r="EN1285" i="62"/>
  <c r="FK1286" i="62"/>
  <c r="X1289" i="62"/>
  <c r="AV1289" i="62"/>
  <c r="AV1325" i="62" s="1"/>
  <c r="CZ1289" i="62"/>
  <c r="CZ1325" i="62" s="1"/>
  <c r="FE1292" i="62"/>
  <c r="DP313" i="62"/>
  <c r="DP316" i="62"/>
  <c r="DR327" i="62"/>
  <c r="DS337" i="62"/>
  <c r="DR343" i="62"/>
  <c r="DP351" i="62"/>
  <c r="DP354" i="62"/>
  <c r="DP388" i="62"/>
  <c r="DP401" i="62"/>
  <c r="DP407" i="62"/>
  <c r="DP423" i="62"/>
  <c r="DP426" i="62"/>
  <c r="DQ431" i="62"/>
  <c r="DR476" i="62"/>
  <c r="DR492" i="62"/>
  <c r="DP513" i="62"/>
  <c r="DP519" i="62"/>
  <c r="DP522" i="62"/>
  <c r="DP550" i="62"/>
  <c r="DP588" i="62"/>
  <c r="DP597" i="62"/>
  <c r="DR599" i="62"/>
  <c r="DQ602" i="62"/>
  <c r="DQ608" i="62"/>
  <c r="DP708" i="62"/>
  <c r="DP735" i="62"/>
  <c r="DQ743" i="62"/>
  <c r="DS769" i="62"/>
  <c r="DQ781" i="62"/>
  <c r="BG792" i="62"/>
  <c r="DR797" i="62"/>
  <c r="DR800" i="62"/>
  <c r="DQ812" i="62"/>
  <c r="DP814" i="62"/>
  <c r="DP817" i="62"/>
  <c r="DR822" i="62"/>
  <c r="DP834" i="62"/>
  <c r="DR882" i="62"/>
  <c r="BG887" i="62"/>
  <c r="DR905" i="62"/>
  <c r="DQ911" i="62"/>
  <c r="DQ914" i="62"/>
  <c r="DR927" i="62"/>
  <c r="DP960" i="62"/>
  <c r="DP993" i="62"/>
  <c r="CW993" i="62"/>
  <c r="CO993" i="62" s="1"/>
  <c r="DQ1008" i="62"/>
  <c r="CV1030" i="62"/>
  <c r="DQ1062" i="62"/>
  <c r="BG1070" i="62"/>
  <c r="DQ1106" i="62"/>
  <c r="BG1108" i="62"/>
  <c r="DQ1110" i="62"/>
  <c r="DQ1133" i="62"/>
  <c r="FB1170" i="62"/>
  <c r="DF1178" i="62"/>
  <c r="DF1350" i="62" s="1"/>
  <c r="DG1182" i="62"/>
  <c r="ER1183" i="62"/>
  <c r="FB1185" i="62"/>
  <c r="FG1423" i="62"/>
  <c r="EZ1439" i="62"/>
  <c r="EZ1513" i="62" s="1"/>
  <c r="EI1266" i="62"/>
  <c r="DZ1271" i="62"/>
  <c r="Y1289" i="62"/>
  <c r="Y1325" i="62" s="1"/>
  <c r="AK1289" i="62"/>
  <c r="AK1325" i="62" s="1"/>
  <c r="AW1289" i="62"/>
  <c r="AW1325" i="62" s="1"/>
  <c r="BY1289" i="62"/>
  <c r="BY1325" i="62" s="1"/>
  <c r="DA1289" i="62"/>
  <c r="DA1325" i="62" s="1"/>
  <c r="AB1289" i="62"/>
  <c r="AB1325" i="62" s="1"/>
  <c r="AZ1289" i="62"/>
  <c r="AZ1325" i="62" s="1"/>
  <c r="DD1289" i="62"/>
  <c r="DD1325" i="62" s="1"/>
  <c r="EI1178" i="62"/>
  <c r="EI1350" i="62" s="1"/>
  <c r="FE1189" i="62"/>
  <c r="T1274" i="62"/>
  <c r="T1323" i="62" s="1"/>
  <c r="AF1274" i="62"/>
  <c r="AF1323" i="62" s="1"/>
  <c r="AR1274" i="62"/>
  <c r="AR1323" i="62" s="1"/>
  <c r="BT1274" i="62"/>
  <c r="BT1323" i="62" s="1"/>
  <c r="CR1274" i="62"/>
  <c r="CR1323" i="62" s="1"/>
  <c r="DH1274" i="62"/>
  <c r="DH1323" i="62" s="1"/>
  <c r="FI1274" i="62"/>
  <c r="FI1323" i="62" s="1"/>
  <c r="AI1274" i="62"/>
  <c r="AI1323" i="62" s="1"/>
  <c r="CU1274" i="62"/>
  <c r="CU1323" i="62" s="1"/>
  <c r="FA1276" i="62"/>
  <c r="DA1295" i="62"/>
  <c r="DA1327" i="62" s="1"/>
  <c r="DM1295" i="62"/>
  <c r="DM1327" i="62" s="1"/>
  <c r="AZ1295" i="62"/>
  <c r="AZ1327" i="62" s="1"/>
  <c r="DD1295" i="62"/>
  <c r="DD1327" i="62" s="1"/>
  <c r="FG1303" i="62"/>
  <c r="FD1310" i="62"/>
  <c r="DP685" i="62"/>
  <c r="DP701" i="62"/>
  <c r="DS719" i="62"/>
  <c r="DR756" i="62"/>
  <c r="DP776" i="62"/>
  <c r="DP779" i="62"/>
  <c r="DP795" i="62"/>
  <c r="DP830" i="62"/>
  <c r="DR872" i="62"/>
  <c r="DR875" i="62"/>
  <c r="DS885" i="62"/>
  <c r="DQ901" i="62"/>
  <c r="DQ923" i="62"/>
  <c r="DP928" i="62"/>
  <c r="DR983" i="62"/>
  <c r="DP1003" i="62"/>
  <c r="DP1006" i="62"/>
  <c r="DS1008" i="62"/>
  <c r="DS1021" i="62"/>
  <c r="BG1033" i="62"/>
  <c r="BG1040" i="62"/>
  <c r="DR1042" i="62"/>
  <c r="DS1055" i="62"/>
  <c r="DQ1092" i="62"/>
  <c r="DR1102" i="62"/>
  <c r="DP1121" i="62"/>
  <c r="DQ1156" i="62"/>
  <c r="FG1167" i="62"/>
  <c r="AL1475" i="62"/>
  <c r="AL1474" i="62" s="1"/>
  <c r="BZ1475" i="62"/>
  <c r="BZ1474" i="62" s="1"/>
  <c r="DN1475" i="62"/>
  <c r="DN1474" i="62" s="1"/>
  <c r="FC1291" i="62"/>
  <c r="DR828" i="62"/>
  <c r="DR847" i="62"/>
  <c r="DS980" i="62"/>
  <c r="DS1042" i="62"/>
  <c r="DR1092" i="62"/>
  <c r="DR1119" i="62"/>
  <c r="FG1242" i="62"/>
  <c r="AN1289" i="62"/>
  <c r="AN1325" i="62" s="1"/>
  <c r="EO1298" i="62"/>
  <c r="FD1301" i="62"/>
  <c r="DQ433" i="62"/>
  <c r="DR478" i="62"/>
  <c r="DS554" i="62"/>
  <c r="DQ607" i="62"/>
  <c r="DS614" i="62"/>
  <c r="DQ639" i="62"/>
  <c r="DQ692" i="62"/>
  <c r="DS715" i="62"/>
  <c r="DS774" i="62"/>
  <c r="DQ802" i="62"/>
  <c r="DQ808" i="62"/>
  <c r="DR821" i="62"/>
  <c r="DR859" i="62"/>
  <c r="BG876" i="62"/>
  <c r="BG941" i="62"/>
  <c r="DR973" i="62"/>
  <c r="DS1017" i="62"/>
  <c r="DR1020" i="62"/>
  <c r="DQ1061" i="62"/>
  <c r="DR1122" i="62"/>
  <c r="ER1242" i="62"/>
  <c r="DC1482" i="62"/>
  <c r="DO1278" i="62"/>
  <c r="DO1324" i="62" s="1"/>
  <c r="DR433" i="62"/>
  <c r="DP470" i="62"/>
  <c r="DR500" i="62"/>
  <c r="DS504" i="62"/>
  <c r="DQ525" i="62"/>
  <c r="DP530" i="62"/>
  <c r="DQ547" i="62"/>
  <c r="DS573" i="62"/>
  <c r="DS601" i="62"/>
  <c r="DP634" i="62"/>
  <c r="DP650" i="62"/>
  <c r="DP713" i="62"/>
  <c r="DQ724" i="62"/>
  <c r="DP726" i="62"/>
  <c r="DQ758" i="62"/>
  <c r="DP772" i="62"/>
  <c r="DR805" i="62"/>
  <c r="DP848" i="62"/>
  <c r="DP857" i="62"/>
  <c r="DS859" i="62"/>
  <c r="DS884" i="62"/>
  <c r="DP889" i="62"/>
  <c r="DR913" i="62"/>
  <c r="DP941" i="62"/>
  <c r="DR976" i="62"/>
  <c r="DP996" i="62"/>
  <c r="DP999" i="62"/>
  <c r="DP1015" i="62"/>
  <c r="DR1048" i="62"/>
  <c r="DR1061" i="62"/>
  <c r="DR1098" i="62"/>
  <c r="DS1109" i="62"/>
  <c r="DS1122" i="62"/>
  <c r="EO1170" i="62"/>
  <c r="AV1182" i="62"/>
  <c r="FD1192" i="62"/>
  <c r="EQ1226" i="62"/>
  <c r="EQ1242" i="62"/>
  <c r="AH1482" i="62"/>
  <c r="DL1274" i="62"/>
  <c r="DL1323" i="62" s="1"/>
  <c r="EU1274" i="62"/>
  <c r="EU1323" i="62" s="1"/>
  <c r="AY1274" i="62"/>
  <c r="AY1323" i="62" s="1"/>
  <c r="EQ1298" i="62"/>
  <c r="EQ1310" i="62"/>
  <c r="FE1316" i="62"/>
  <c r="FA1533" i="62"/>
  <c r="DQ942" i="62"/>
  <c r="DS1054" i="62"/>
  <c r="DS1132" i="62"/>
  <c r="DS1135" i="62"/>
  <c r="DQ1138" i="62"/>
  <c r="EU1266" i="62"/>
  <c r="DQ747" i="62"/>
  <c r="DR782" i="62"/>
  <c r="DR807" i="62"/>
  <c r="DQ816" i="62"/>
  <c r="DQ833" i="62"/>
  <c r="DQ886" i="62"/>
  <c r="DR915" i="62"/>
  <c r="DQ955" i="62"/>
  <c r="DR975" i="62"/>
  <c r="DR1009" i="62"/>
  <c r="DQ1022" i="62"/>
  <c r="DR1040" i="62"/>
  <c r="DS1047" i="62"/>
  <c r="DR1100" i="62"/>
  <c r="DR1111" i="62"/>
  <c r="DS1121" i="62"/>
  <c r="DR1134" i="62"/>
  <c r="AF1389" i="62"/>
  <c r="BT1389" i="62"/>
  <c r="DH1389" i="62"/>
  <c r="N1178" i="62"/>
  <c r="AN1182" i="62"/>
  <c r="CE1182" i="62"/>
  <c r="EG1182" i="62"/>
  <c r="EY1213" i="62"/>
  <c r="AT1251" i="62"/>
  <c r="AT1375" i="62" s="1"/>
  <c r="EN1492" i="62"/>
  <c r="O1266" i="62"/>
  <c r="AM1266" i="62"/>
  <c r="CA1266" i="62"/>
  <c r="DO1266" i="62"/>
  <c r="FE1271" i="62"/>
  <c r="P1274" i="62"/>
  <c r="P1323" i="62" s="1"/>
  <c r="AB1274" i="62"/>
  <c r="AZ1274" i="62"/>
  <c r="AZ1323" i="62" s="1"/>
  <c r="CE1274" i="62"/>
  <c r="CE1323" i="62" s="1"/>
  <c r="DD1274" i="62"/>
  <c r="DD1323" i="62" s="1"/>
  <c r="EG1274" i="62"/>
  <c r="EG1323" i="62" s="1"/>
  <c r="EY1274" i="62"/>
  <c r="EY1323" i="62" s="1"/>
  <c r="BS1274" i="62"/>
  <c r="BS1323" i="62" s="1"/>
  <c r="EO1276" i="62"/>
  <c r="FG1276" i="62"/>
  <c r="T1278" i="62"/>
  <c r="T1324" i="62" s="1"/>
  <c r="AF1278" i="62"/>
  <c r="AF1324" i="62" s="1"/>
  <c r="AR1278" i="62"/>
  <c r="AR1324" i="62" s="1"/>
  <c r="CR1278" i="62"/>
  <c r="CR1324" i="62" s="1"/>
  <c r="DH1278" i="62"/>
  <c r="DH1324" i="62" s="1"/>
  <c r="FI1278" i="62"/>
  <c r="FI1324" i="62" s="1"/>
  <c r="FK1283" i="62"/>
  <c r="AH1289" i="62"/>
  <c r="AH1325" i="62" s="1"/>
  <c r="EO1312" i="62"/>
  <c r="EP1527" i="62"/>
  <c r="CV918" i="62"/>
  <c r="BG918" i="62"/>
  <c r="BG946" i="62"/>
  <c r="CV946" i="62"/>
  <c r="CN946" i="62" s="1"/>
  <c r="CV1064" i="62"/>
  <c r="BG1064" i="62"/>
  <c r="CV1068" i="62"/>
  <c r="CW1068" i="62" s="1"/>
  <c r="BG1068" i="62"/>
  <c r="CV820" i="62"/>
  <c r="BG820" i="62"/>
  <c r="BG457" i="62"/>
  <c r="CV457" i="62"/>
  <c r="CW457" i="62" s="1"/>
  <c r="CO457" i="62" s="1"/>
  <c r="CV693" i="62"/>
  <c r="CN693" i="62" s="1"/>
  <c r="BG693" i="62"/>
  <c r="CV749" i="62"/>
  <c r="BG749" i="62"/>
  <c r="CV783" i="62"/>
  <c r="CN783" i="62" s="1"/>
  <c r="BG783" i="62"/>
  <c r="BG873" i="62"/>
  <c r="CV873" i="62"/>
  <c r="BG958" i="62"/>
  <c r="CW1033" i="62"/>
  <c r="CN1033" i="62"/>
  <c r="CV711" i="62"/>
  <c r="CN711" i="62" s="1"/>
  <c r="BG711" i="62"/>
  <c r="CV996" i="62"/>
  <c r="BG996" i="62"/>
  <c r="CV198" i="62"/>
  <c r="CN198" i="62" s="1"/>
  <c r="CV250" i="62"/>
  <c r="CN250" i="62" s="1"/>
  <c r="DR4" i="62"/>
  <c r="DR5" i="62"/>
  <c r="DS24" i="62"/>
  <c r="DS30" i="62"/>
  <c r="DR32" i="62"/>
  <c r="BG48" i="62"/>
  <c r="DT48" i="62" s="1"/>
  <c r="DS48" i="62"/>
  <c r="DQ73" i="62"/>
  <c r="BG85" i="62"/>
  <c r="DT85" i="62" s="1"/>
  <c r="BG101" i="62"/>
  <c r="CV109" i="62"/>
  <c r="CN109" i="62" s="1"/>
  <c r="DR123" i="62"/>
  <c r="CV128" i="62"/>
  <c r="DS139" i="62"/>
  <c r="DR142" i="62"/>
  <c r="DR143" i="62"/>
  <c r="CV144" i="62"/>
  <c r="DR160" i="62"/>
  <c r="DS174" i="62"/>
  <c r="DS180" i="62"/>
  <c r="DR186" i="62"/>
  <c r="DR189" i="62"/>
  <c r="DR190" i="62"/>
  <c r="DR196" i="62"/>
  <c r="DQ197" i="62"/>
  <c r="DS203" i="62"/>
  <c r="DS208" i="62"/>
  <c r="DR227" i="62"/>
  <c r="DQ228" i="62"/>
  <c r="DS244" i="62"/>
  <c r="DR249" i="62"/>
  <c r="BI259" i="62"/>
  <c r="DQ267" i="62"/>
  <c r="DQ270" i="62"/>
  <c r="DQ271" i="62"/>
  <c r="CV278" i="62"/>
  <c r="DR309" i="62"/>
  <c r="DS360" i="62"/>
  <c r="DQ372" i="62"/>
  <c r="BG413" i="62"/>
  <c r="DR437" i="62"/>
  <c r="DQ439" i="62"/>
  <c r="DQ449" i="62"/>
  <c r="DQ452" i="62"/>
  <c r="DQ485" i="62"/>
  <c r="DQ486" i="62"/>
  <c r="DR501" i="62"/>
  <c r="CV559" i="62"/>
  <c r="CN559" i="62" s="1"/>
  <c r="DQ611" i="62"/>
  <c r="BG645" i="62"/>
  <c r="BR1221" i="62"/>
  <c r="BJ662" i="62"/>
  <c r="DQ710" i="62"/>
  <c r="BG845" i="62"/>
  <c r="BG1525" i="62" s="1"/>
  <c r="CV845" i="62"/>
  <c r="CN845" i="62" s="1"/>
  <c r="CV879" i="62"/>
  <c r="BG879" i="62"/>
  <c r="DQ890" i="62"/>
  <c r="BG899" i="62"/>
  <c r="CV899" i="62"/>
  <c r="BG909" i="62"/>
  <c r="CV928" i="62"/>
  <c r="BG928" i="62"/>
  <c r="CV956" i="62"/>
  <c r="BG956" i="62"/>
  <c r="BG978" i="62"/>
  <c r="CV978" i="62"/>
  <c r="CN978" i="62" s="1"/>
  <c r="BG1002" i="62"/>
  <c r="CV1002" i="62"/>
  <c r="BG1006" i="62"/>
  <c r="CV1006" i="62"/>
  <c r="CV1021" i="62"/>
  <c r="CW1021" i="62" s="1"/>
  <c r="CV1118" i="62"/>
  <c r="CW1118" i="62" s="1"/>
  <c r="CO1118" i="62" s="1"/>
  <c r="BG1118" i="62"/>
  <c r="CW50" i="62"/>
  <c r="CO50" i="62" s="1"/>
  <c r="DS5" i="62"/>
  <c r="CW16" i="62"/>
  <c r="CO16" i="62" s="1"/>
  <c r="DS32" i="62"/>
  <c r="DQ36" i="62"/>
  <c r="BG49" i="62"/>
  <c r="DQ52" i="62"/>
  <c r="DQ53" i="62"/>
  <c r="DS70" i="62"/>
  <c r="DR73" i="62"/>
  <c r="DR104" i="62"/>
  <c r="DQ107" i="62"/>
  <c r="DQ108" i="62"/>
  <c r="DR124" i="62"/>
  <c r="DQ128" i="62"/>
  <c r="DS143" i="62"/>
  <c r="DS186" i="62"/>
  <c r="DS189" i="62"/>
  <c r="DS190" i="62"/>
  <c r="DS193" i="62"/>
  <c r="DR197" i="62"/>
  <c r="DQ213" i="62"/>
  <c r="DR268" i="62"/>
  <c r="DQ272" i="62"/>
  <c r="DQ296" i="62"/>
  <c r="DQ298" i="62"/>
  <c r="CV299" i="62"/>
  <c r="CV314" i="62"/>
  <c r="DR331" i="62"/>
  <c r="DS362" i="62"/>
  <c r="DS367" i="62"/>
  <c r="DR373" i="62"/>
  <c r="DR374" i="62"/>
  <c r="DR378" i="62"/>
  <c r="DQ393" i="62"/>
  <c r="CV418" i="62"/>
  <c r="CN418" i="62" s="1"/>
  <c r="DQ425" i="62"/>
  <c r="DQ427" i="62"/>
  <c r="DQ428" i="62"/>
  <c r="DS436" i="62"/>
  <c r="DS437" i="62"/>
  <c r="DR453" i="62"/>
  <c r="DR455" i="62"/>
  <c r="DR463" i="62"/>
  <c r="DQ466" i="62"/>
  <c r="DR486" i="62"/>
  <c r="DR502" i="62"/>
  <c r="CV550" i="62"/>
  <c r="BG550" i="62"/>
  <c r="BG553" i="62"/>
  <c r="BG573" i="62"/>
  <c r="DQ683" i="62"/>
  <c r="DR706" i="62"/>
  <c r="DS762" i="62"/>
  <c r="DS765" i="62"/>
  <c r="DS766" i="62"/>
  <c r="DR770" i="62"/>
  <c r="DQ774" i="62"/>
  <c r="DS864" i="62"/>
  <c r="CN880" i="62"/>
  <c r="CW880" i="62"/>
  <c r="DR887" i="62"/>
  <c r="CV907" i="62"/>
  <c r="BG907" i="62"/>
  <c r="CV908" i="62"/>
  <c r="BG908" i="62"/>
  <c r="CV930" i="62"/>
  <c r="BG930" i="62"/>
  <c r="BG931" i="62"/>
  <c r="CV931" i="62"/>
  <c r="CW931" i="62" s="1"/>
  <c r="DS986" i="62"/>
  <c r="DR987" i="62"/>
  <c r="CV1001" i="62"/>
  <c r="CN1001" i="62" s="1"/>
  <c r="DT1001" i="62" s="1"/>
  <c r="DQ1021" i="62"/>
  <c r="DR15" i="62"/>
  <c r="DQ16" i="62"/>
  <c r="BG25" i="62"/>
  <c r="DT25" i="62" s="1"/>
  <c r="DR36" i="62"/>
  <c r="DQ37" i="62"/>
  <c r="DS73" i="62"/>
  <c r="BG86" i="62"/>
  <c r="DR107" i="62"/>
  <c r="DQ110" i="62"/>
  <c r="DS124" i="62"/>
  <c r="DQ129" i="62"/>
  <c r="DQ130" i="62"/>
  <c r="BG161" i="62"/>
  <c r="DS161" i="62"/>
  <c r="DR168" i="62"/>
  <c r="BG211" i="62"/>
  <c r="DR213" i="62"/>
  <c r="BG228" i="62"/>
  <c r="DR229" i="62"/>
  <c r="DS250" i="62"/>
  <c r="DQ253" i="62"/>
  <c r="DQ281" i="62"/>
  <c r="DR294" i="62"/>
  <c r="DR295" i="62"/>
  <c r="DR297" i="62"/>
  <c r="CV300" i="62"/>
  <c r="CN300" i="62" s="1"/>
  <c r="DS311" i="62"/>
  <c r="DS312" i="62"/>
  <c r="DQ332" i="62"/>
  <c r="DQ333" i="62"/>
  <c r="DS370" i="62"/>
  <c r="DQ383" i="62"/>
  <c r="DR392" i="62"/>
  <c r="DR393" i="62"/>
  <c r="CV399" i="62"/>
  <c r="CN399" i="62" s="1"/>
  <c r="DR425" i="62"/>
  <c r="DR428" i="62"/>
  <c r="DS528" i="62"/>
  <c r="CV565" i="62"/>
  <c r="BG565" i="62"/>
  <c r="CV569" i="62"/>
  <c r="CW569" i="62" s="1"/>
  <c r="BG569" i="62"/>
  <c r="CV621" i="62"/>
  <c r="BG621" i="62"/>
  <c r="DS625" i="62"/>
  <c r="DR627" i="62"/>
  <c r="DR630" i="62"/>
  <c r="DR631" i="62"/>
  <c r="CN645" i="62"/>
  <c r="DT645" i="62" s="1"/>
  <c r="CW645" i="62"/>
  <c r="CX645" i="62" s="1"/>
  <c r="DR659" i="62"/>
  <c r="CV674" i="62"/>
  <c r="CN674" i="62" s="1"/>
  <c r="BG674" i="62"/>
  <c r="DS730" i="62"/>
  <c r="CV758" i="62"/>
  <c r="BG758" i="62"/>
  <c r="CV829" i="62"/>
  <c r="CW829" i="62" s="1"/>
  <c r="BG829" i="62"/>
  <c r="BG830" i="62"/>
  <c r="DS831" i="62"/>
  <c r="CV984" i="62"/>
  <c r="BG984" i="62"/>
  <c r="DQ998" i="62"/>
  <c r="DQ1000" i="62"/>
  <c r="DQ1001" i="62"/>
  <c r="CV1010" i="62"/>
  <c r="CN1010" i="62" s="1"/>
  <c r="BG1010" i="62"/>
  <c r="CV1058" i="62"/>
  <c r="BG1058" i="62"/>
  <c r="DR1063" i="62"/>
  <c r="DQ1066" i="62"/>
  <c r="CV1088" i="62"/>
  <c r="BG1088" i="62"/>
  <c r="CV938" i="62"/>
  <c r="CN938" i="62" s="1"/>
  <c r="DT938" i="62" s="1"/>
  <c r="BG938" i="62"/>
  <c r="DP397" i="62"/>
  <c r="BG921" i="62"/>
  <c r="CV921" i="62"/>
  <c r="CN921" i="62" s="1"/>
  <c r="DT13" i="62"/>
  <c r="CV10" i="62"/>
  <c r="CW10" i="62" s="1"/>
  <c r="CX10" i="62" s="1"/>
  <c r="DQ9" i="62"/>
  <c r="DS15" i="62"/>
  <c r="DQ18" i="62"/>
  <c r="DQ19" i="62"/>
  <c r="DR25" i="62"/>
  <c r="DS51" i="62"/>
  <c r="DQ56" i="62"/>
  <c r="DS108" i="62"/>
  <c r="DR111" i="62"/>
  <c r="DQ114" i="62"/>
  <c r="DQ115" i="62"/>
  <c r="DS125" i="62"/>
  <c r="DR129" i="62"/>
  <c r="DR130" i="62"/>
  <c r="DS144" i="62"/>
  <c r="DS214" i="62"/>
  <c r="DQ232" i="62"/>
  <c r="DQ234" i="62"/>
  <c r="DQ254" i="62"/>
  <c r="DQ255" i="62"/>
  <c r="DQ282" i="62"/>
  <c r="DQ283" i="62"/>
  <c r="DQ316" i="62"/>
  <c r="DQ321" i="62"/>
  <c r="DR337" i="62"/>
  <c r="DR340" i="62"/>
  <c r="DR381" i="62"/>
  <c r="DQ398" i="62"/>
  <c r="DS415" i="62"/>
  <c r="DS416" i="62"/>
  <c r="DR418" i="62"/>
  <c r="DS426" i="62"/>
  <c r="DQ457" i="62"/>
  <c r="DQ474" i="62"/>
  <c r="DS534" i="62"/>
  <c r="DS537" i="62"/>
  <c r="DS538" i="62"/>
  <c r="DR541" i="62"/>
  <c r="DQ594" i="62"/>
  <c r="CV675" i="62"/>
  <c r="CN675" i="62" s="1"/>
  <c r="BG675" i="62"/>
  <c r="DS711" i="62"/>
  <c r="DR713" i="62"/>
  <c r="DR715" i="62"/>
  <c r="BG740" i="62"/>
  <c r="CV740" i="62"/>
  <c r="CN740" i="62" s="1"/>
  <c r="DR747" i="62"/>
  <c r="DP771" i="62"/>
  <c r="DQ788" i="62"/>
  <c r="BG832" i="62"/>
  <c r="CV867" i="62"/>
  <c r="BG867" i="62"/>
  <c r="BG869" i="62"/>
  <c r="DR870" i="62"/>
  <c r="BG994" i="62"/>
  <c r="CV994" i="62"/>
  <c r="CN994" i="62" s="1"/>
  <c r="DT994" i="62" s="1"/>
  <c r="BG37" i="62"/>
  <c r="DT37" i="62" s="1"/>
  <c r="DR106" i="62"/>
  <c r="BG252" i="62"/>
  <c r="BG379" i="62"/>
  <c r="BG429" i="62"/>
  <c r="CV455" i="62"/>
  <c r="BG455" i="62"/>
  <c r="BG456" i="62"/>
  <c r="CV530" i="62"/>
  <c r="BG530" i="62"/>
  <c r="BG613" i="62"/>
  <c r="BG632" i="62"/>
  <c r="CV708" i="62"/>
  <c r="CN708" i="62" s="1"/>
  <c r="BG708" i="62"/>
  <c r="CV736" i="62"/>
  <c r="CN736" i="62" s="1"/>
  <c r="BG939" i="62"/>
  <c r="DP945" i="62"/>
  <c r="DP947" i="62"/>
  <c r="CV988" i="62"/>
  <c r="BG988" i="62"/>
  <c r="CV1031" i="62"/>
  <c r="CW1031" i="62" s="1"/>
  <c r="BG1031" i="62"/>
  <c r="BG1032" i="62"/>
  <c r="BM1254" i="62"/>
  <c r="BE1148" i="62"/>
  <c r="DR1148" i="62" s="1"/>
  <c r="DR1254" i="62" s="1"/>
  <c r="DR1485" i="62" s="1"/>
  <c r="DQ551" i="62"/>
  <c r="DR568" i="62"/>
  <c r="DQ572" i="62"/>
  <c r="DR595" i="62"/>
  <c r="DQ612" i="62"/>
  <c r="DQ623" i="62"/>
  <c r="DR639" i="62"/>
  <c r="DR661" i="62"/>
  <c r="DS692" i="62"/>
  <c r="DR708" i="62"/>
  <c r="DS723" i="62"/>
  <c r="BG747" i="62"/>
  <c r="DR748" i="62"/>
  <c r="DP755" i="62"/>
  <c r="BG756" i="62"/>
  <c r="DS757" i="62"/>
  <c r="BG819" i="62"/>
  <c r="DS827" i="62"/>
  <c r="DR837" i="62"/>
  <c r="BG866" i="62"/>
  <c r="DR867" i="62"/>
  <c r="BG878" i="62"/>
  <c r="DS878" i="62"/>
  <c r="DS888" i="62"/>
  <c r="DR891" i="62"/>
  <c r="BG906" i="62"/>
  <c r="DS906" i="62"/>
  <c r="DQ971" i="62"/>
  <c r="DS981" i="62"/>
  <c r="DS983" i="62"/>
  <c r="BG1027" i="62"/>
  <c r="CV1027" i="62"/>
  <c r="CW1027" i="62" s="1"/>
  <c r="DQ1037" i="62"/>
  <c r="DQ1038" i="62"/>
  <c r="CV1046" i="62"/>
  <c r="BG1046" i="62"/>
  <c r="BG1056" i="62"/>
  <c r="BG1061" i="62"/>
  <c r="CV1061" i="62"/>
  <c r="CW1061" i="62" s="1"/>
  <c r="BG1101" i="62"/>
  <c r="DQ532" i="62"/>
  <c r="DQ539" i="62"/>
  <c r="DQ552" i="62"/>
  <c r="DS595" i="62"/>
  <c r="DQ598" i="62"/>
  <c r="DQ613" i="62"/>
  <c r="DQ625" i="62"/>
  <c r="DQ675" i="62"/>
  <c r="DQ696" i="62"/>
  <c r="DQ730" i="62"/>
  <c r="DR738" i="62"/>
  <c r="DR739" i="62"/>
  <c r="DS748" i="62"/>
  <c r="DS759" i="62"/>
  <c r="DQ765" i="62"/>
  <c r="DQ820" i="62"/>
  <c r="DQ830" i="62"/>
  <c r="DS837" i="62"/>
  <c r="DQ841" i="62"/>
  <c r="DQ844" i="62"/>
  <c r="DS891" i="62"/>
  <c r="DR921" i="62"/>
  <c r="DR936" i="62"/>
  <c r="DR944" i="62"/>
  <c r="DS965" i="62"/>
  <c r="DQ1004" i="62"/>
  <c r="DQ1041" i="62"/>
  <c r="CV1082" i="62"/>
  <c r="BG1082" i="62"/>
  <c r="DQ1144" i="62"/>
  <c r="DQ484" i="62"/>
  <c r="DQ499" i="62"/>
  <c r="DR507" i="62"/>
  <c r="DR510" i="62"/>
  <c r="DR533" i="62"/>
  <c r="DR537" i="62"/>
  <c r="DR540" i="62"/>
  <c r="DQ553" i="62"/>
  <c r="DQ560" i="62"/>
  <c r="DS571" i="62"/>
  <c r="DQ600" i="62"/>
  <c r="DR613" i="62"/>
  <c r="DS622" i="62"/>
  <c r="DR625" i="62"/>
  <c r="DQ627" i="62"/>
  <c r="DQ629" i="62"/>
  <c r="DQ646" i="62"/>
  <c r="DR664" i="62"/>
  <c r="DR665" i="62"/>
  <c r="DR677" i="62"/>
  <c r="DS693" i="62"/>
  <c r="DS694" i="62"/>
  <c r="DQ699" i="62"/>
  <c r="DR711" i="62"/>
  <c r="DR712" i="62"/>
  <c r="DQ714" i="62"/>
  <c r="DR730" i="62"/>
  <c r="DS737" i="62"/>
  <c r="DS739" i="62"/>
  <c r="DS760" i="62"/>
  <c r="DR765" i="62"/>
  <c r="DR767" i="62"/>
  <c r="DQ821" i="62"/>
  <c r="DR831" i="62"/>
  <c r="DR841" i="62"/>
  <c r="DR843" i="62"/>
  <c r="DQ848" i="62"/>
  <c r="DQ851" i="62"/>
  <c r="DQ871" i="62"/>
  <c r="DQ884" i="62"/>
  <c r="DS892" i="62"/>
  <c r="DR1004" i="62"/>
  <c r="DR1006" i="62"/>
  <c r="DR1077" i="62"/>
  <c r="DS1111" i="62"/>
  <c r="DS1129" i="62"/>
  <c r="DQ1094" i="62"/>
  <c r="BG1130" i="62"/>
  <c r="CV1114" i="62"/>
  <c r="BG1114" i="62"/>
  <c r="DQ1145" i="62"/>
  <c r="BN1260" i="62"/>
  <c r="BN1491" i="62" s="1"/>
  <c r="BF1154" i="62"/>
  <c r="DS1154" i="62" s="1"/>
  <c r="DS1260" i="62" s="1"/>
  <c r="DS1491" i="62" s="1"/>
  <c r="CO1261" i="62"/>
  <c r="CO1492" i="62" s="1"/>
  <c r="DU1155" i="62"/>
  <c r="DU1261" i="62" s="1"/>
  <c r="DU1492" i="62" s="1"/>
  <c r="S1389" i="62"/>
  <c r="CH1389" i="62"/>
  <c r="BV1182" i="62"/>
  <c r="FD1189" i="62"/>
  <c r="EQ1192" i="62"/>
  <c r="EN1233" i="62"/>
  <c r="P1475" i="62"/>
  <c r="P1474" i="62" s="1"/>
  <c r="X1475" i="62"/>
  <c r="AN1475" i="62"/>
  <c r="AV1475" i="62"/>
  <c r="AV1474" i="62" s="1"/>
  <c r="CE1475" i="62"/>
  <c r="CE1474" i="62" s="1"/>
  <c r="CZ1475" i="62"/>
  <c r="CZ1474" i="62" s="1"/>
  <c r="EG1475" i="62"/>
  <c r="EG1474" i="62" s="1"/>
  <c r="EU1475" i="62"/>
  <c r="FD1242" i="62"/>
  <c r="CF1266" i="62"/>
  <c r="EE1269" i="62"/>
  <c r="FB1287" i="62"/>
  <c r="FB1290" i="62"/>
  <c r="EN1293" i="62"/>
  <c r="EN1524" i="62"/>
  <c r="EN1526" i="62"/>
  <c r="FB1526" i="62"/>
  <c r="AH1407" i="62"/>
  <c r="AH1503" i="62" s="1"/>
  <c r="BV1407" i="62"/>
  <c r="BV1503" i="62" s="1"/>
  <c r="DJ1407" i="62"/>
  <c r="DJ1503" i="62" s="1"/>
  <c r="FL1407" i="62"/>
  <c r="FL1503" i="62" s="1"/>
  <c r="T1389" i="62"/>
  <c r="CR1389" i="62"/>
  <c r="FF1452" i="62"/>
  <c r="EV1475" i="62"/>
  <c r="EV1474" i="62" s="1"/>
  <c r="FE1257" i="62"/>
  <c r="AL1274" i="62"/>
  <c r="AL1323" i="62" s="1"/>
  <c r="EA1530" i="62"/>
  <c r="EE1531" i="62"/>
  <c r="DR938" i="62"/>
  <c r="DQ945" i="62"/>
  <c r="DQ962" i="62"/>
  <c r="DS977" i="62"/>
  <c r="DS978" i="62"/>
  <c r="DS988" i="62"/>
  <c r="DR1001" i="62"/>
  <c r="DQ1016" i="62"/>
  <c r="DQ1107" i="62"/>
  <c r="DR1141" i="62"/>
  <c r="DR1143" i="62"/>
  <c r="DW1143" i="62"/>
  <c r="FA1167" i="62"/>
  <c r="U1389" i="62"/>
  <c r="AK1389" i="62"/>
  <c r="BY1389" i="62"/>
  <c r="CS1389" i="62"/>
  <c r="DM1389" i="62"/>
  <c r="EL1389" i="62"/>
  <c r="BX1182" i="62"/>
  <c r="AZ1182" i="62"/>
  <c r="DD1182" i="62"/>
  <c r="FD1183" i="62"/>
  <c r="DJ1182" i="62"/>
  <c r="EO1196" i="62"/>
  <c r="EO1199" i="62"/>
  <c r="FC1199" i="62"/>
  <c r="FC1240" i="62"/>
  <c r="Z1475" i="62"/>
  <c r="AX1475" i="62"/>
  <c r="AX1474" i="62" s="1"/>
  <c r="DB1475" i="62"/>
  <c r="DB1474" i="62" s="1"/>
  <c r="FA1243" i="62"/>
  <c r="ER1245" i="62"/>
  <c r="BT1251" i="62"/>
  <c r="BT1375" i="62" s="1"/>
  <c r="BT1386" i="62" s="1"/>
  <c r="DO1482" i="62"/>
  <c r="FA1255" i="62"/>
  <c r="AA1266" i="62"/>
  <c r="AY1266" i="62"/>
  <c r="DC1266" i="62"/>
  <c r="EJ1266" i="62"/>
  <c r="Q1274" i="62"/>
  <c r="Q1323" i="62" s="1"/>
  <c r="CF1274" i="62"/>
  <c r="CF1323" i="62" s="1"/>
  <c r="ET1278" i="62"/>
  <c r="ET1324" i="62" s="1"/>
  <c r="EX1278" i="62"/>
  <c r="EX1324" i="62" s="1"/>
  <c r="EQ1282" i="62"/>
  <c r="FE1284" i="62"/>
  <c r="AJ1289" i="62"/>
  <c r="AJ1325" i="62" s="1"/>
  <c r="BX1289" i="62"/>
  <c r="BX1325" i="62" s="1"/>
  <c r="DL1289" i="62"/>
  <c r="DL1325" i="62" s="1"/>
  <c r="EY1289" i="62"/>
  <c r="EY1325" i="62" s="1"/>
  <c r="FE1299" i="62"/>
  <c r="ER1310" i="62"/>
  <c r="EN1312" i="62"/>
  <c r="FB1317" i="62"/>
  <c r="FD1524" i="62"/>
  <c r="ER1526" i="62"/>
  <c r="EB1530" i="62"/>
  <c r="EO1530" i="62"/>
  <c r="FG1533" i="62"/>
  <c r="DR931" i="62"/>
  <c r="DR946" i="62"/>
  <c r="DQ947" i="62"/>
  <c r="DQ969" i="62"/>
  <c r="DR979" i="62"/>
  <c r="DQ982" i="62"/>
  <c r="DQ1002" i="62"/>
  <c r="DS1014" i="62"/>
  <c r="DR1015" i="62"/>
  <c r="DR1017" i="62"/>
  <c r="DR1018" i="62"/>
  <c r="DQ1020" i="62"/>
  <c r="DR1047" i="62"/>
  <c r="DQ1048" i="62"/>
  <c r="DQ1049" i="62"/>
  <c r="DQ1053" i="62"/>
  <c r="DQ1060" i="62"/>
  <c r="DR1068" i="62"/>
  <c r="DQ1077" i="62"/>
  <c r="DR1085" i="62"/>
  <c r="DQ1100" i="62"/>
  <c r="DQ1108" i="62"/>
  <c r="DQ1127" i="62"/>
  <c r="DQ1128" i="62"/>
  <c r="DS1139" i="62"/>
  <c r="DS1140" i="62"/>
  <c r="AL1389" i="62"/>
  <c r="BZ1389" i="62"/>
  <c r="DF1389" i="62"/>
  <c r="DN1389" i="62"/>
  <c r="FF1389" i="62"/>
  <c r="BA1182" i="62"/>
  <c r="DE1182" i="62"/>
  <c r="EZ1182" i="62"/>
  <c r="AI1182" i="62"/>
  <c r="FD1185" i="62"/>
  <c r="N1182" i="62"/>
  <c r="ER1204" i="62"/>
  <c r="DE1213" i="62"/>
  <c r="X1364" i="62"/>
  <c r="AV1364" i="62"/>
  <c r="AV1449" i="62" s="1"/>
  <c r="CZ1364" i="62"/>
  <c r="CZ1449" i="62" s="1"/>
  <c r="EU1364" i="62"/>
  <c r="AG1365" i="62"/>
  <c r="AG1450" i="62" s="1"/>
  <c r="BU1365" i="62"/>
  <c r="BU1450" i="62" s="1"/>
  <c r="DI1365" i="62"/>
  <c r="DI1450" i="62" s="1"/>
  <c r="FJ1365" i="62"/>
  <c r="FJ1450" i="62" s="1"/>
  <c r="DC1251" i="62"/>
  <c r="DC1375" i="62" s="1"/>
  <c r="DC1386" i="62" s="1"/>
  <c r="V1482" i="62"/>
  <c r="BX1266" i="62"/>
  <c r="DK1266" i="62"/>
  <c r="CZ1274" i="62"/>
  <c r="CZ1323" i="62" s="1"/>
  <c r="W1278" i="62"/>
  <c r="W1324" i="62" s="1"/>
  <c r="DB1278" i="62"/>
  <c r="DB1324" i="62" s="1"/>
  <c r="CE1289" i="62"/>
  <c r="CE1325" i="62" s="1"/>
  <c r="EG1289" i="62"/>
  <c r="EG1325" i="62" s="1"/>
  <c r="ER1308" i="62"/>
  <c r="DQ1101" i="62"/>
  <c r="DQ1109" i="62"/>
  <c r="DS1115" i="62"/>
  <c r="DQ1119" i="62"/>
  <c r="DQ1120" i="62"/>
  <c r="DR1129" i="62"/>
  <c r="BE1153" i="62"/>
  <c r="AU1164" i="62"/>
  <c r="EZ1407" i="62"/>
  <c r="EZ1503" i="62" s="1"/>
  <c r="AE1389" i="62"/>
  <c r="BS1389" i="62"/>
  <c r="DG1389" i="62"/>
  <c r="DF1182" i="62"/>
  <c r="EQ1196" i="62"/>
  <c r="FG1437" i="62"/>
  <c r="ET1213" i="62"/>
  <c r="EQ1220" i="62"/>
  <c r="FJ1452" i="62"/>
  <c r="FD1238" i="62"/>
  <c r="FB1240" i="62"/>
  <c r="AB1475" i="62"/>
  <c r="AJ1475" i="62"/>
  <c r="AJ1474" i="62" s="1"/>
  <c r="AZ1475" i="62"/>
  <c r="BX1475" i="62"/>
  <c r="BX1474" i="62" s="1"/>
  <c r="DD1475" i="62"/>
  <c r="DD1474" i="62" s="1"/>
  <c r="DL1475" i="62"/>
  <c r="DL1474" i="62" s="1"/>
  <c r="EY1475" i="62"/>
  <c r="EY1474" i="62" s="1"/>
  <c r="EV1482" i="62"/>
  <c r="EN1488" i="62"/>
  <c r="FK1488" i="62"/>
  <c r="FM1488" i="62" s="1"/>
  <c r="DC1274" i="62"/>
  <c r="DC1323" i="62" s="1"/>
  <c r="BA1278" i="62"/>
  <c r="BA1324" i="62" s="1"/>
  <c r="CS1278" i="62"/>
  <c r="CS1324" i="62" s="1"/>
  <c r="N1289" i="62"/>
  <c r="N1325" i="62" s="1"/>
  <c r="AL1289" i="62"/>
  <c r="AL1325" i="62" s="1"/>
  <c r="BZ1289" i="62"/>
  <c r="BZ1325" i="62" s="1"/>
  <c r="CT1289" i="62"/>
  <c r="CT1325" i="62" s="1"/>
  <c r="DN1289" i="62"/>
  <c r="DN1325" i="62" s="1"/>
  <c r="EM1295" i="62"/>
  <c r="EM1327" i="62" s="1"/>
  <c r="AL1295" i="62"/>
  <c r="BZ1295" i="62"/>
  <c r="BZ1327" i="62" s="1"/>
  <c r="DN1295" i="62"/>
  <c r="DN1327" i="62" s="1"/>
  <c r="FB1298" i="62"/>
  <c r="EQ1315" i="62"/>
  <c r="FC1316" i="62"/>
  <c r="ED1524" i="62"/>
  <c r="FE1524" i="62"/>
  <c r="AG1542" i="62"/>
  <c r="BU1542" i="62"/>
  <c r="DI1542" i="62"/>
  <c r="EO1240" i="62"/>
  <c r="CS1266" i="62"/>
  <c r="EA1277" i="62"/>
  <c r="AX1274" i="62"/>
  <c r="AX1323" i="62" s="1"/>
  <c r="FB1280" i="62"/>
  <c r="BX1278" i="62"/>
  <c r="BX1324" i="62" s="1"/>
  <c r="FC1290" i="62"/>
  <c r="R1295" i="62"/>
  <c r="R1327" i="62" s="1"/>
  <c r="EA1533" i="62"/>
  <c r="EM1182" i="62"/>
  <c r="FA1290" i="62"/>
  <c r="ER1291" i="62"/>
  <c r="EA1159" i="62"/>
  <c r="CE1178" i="62"/>
  <c r="CE1350" i="62" s="1"/>
  <c r="CU1182" i="62"/>
  <c r="ET1182" i="62"/>
  <c r="EL1266" i="62"/>
  <c r="FG1270" i="62"/>
  <c r="BZ1278" i="62"/>
  <c r="BZ1324" i="62" s="1"/>
  <c r="DA1278" i="62"/>
  <c r="DA1324" i="62" s="1"/>
  <c r="EO1303" i="62"/>
  <c r="ED1309" i="62"/>
  <c r="FD1311" i="62"/>
  <c r="FD1314" i="62"/>
  <c r="EN1530" i="62"/>
  <c r="DS782" i="62"/>
  <c r="CW60" i="62"/>
  <c r="CO60" i="62" s="1"/>
  <c r="DU60" i="62" s="1"/>
  <c r="DS74" i="62"/>
  <c r="BG79" i="62"/>
  <c r="DR89" i="62"/>
  <c r="CW95" i="62"/>
  <c r="DQ100" i="62"/>
  <c r="DR101" i="62"/>
  <c r="DR108" i="62"/>
  <c r="BG117" i="62"/>
  <c r="CV118" i="62"/>
  <c r="CN118" i="62" s="1"/>
  <c r="DR125" i="62"/>
  <c r="BG127" i="62"/>
  <c r="DS140" i="62"/>
  <c r="DQ157" i="62"/>
  <c r="DQ160" i="62"/>
  <c r="BG162" i="62"/>
  <c r="DS165" i="62"/>
  <c r="BG175" i="62"/>
  <c r="DR180" i="62"/>
  <c r="BG204" i="62"/>
  <c r="BG269" i="62"/>
  <c r="CV276" i="62"/>
  <c r="BG276" i="62"/>
  <c r="CV315" i="62"/>
  <c r="CN315" i="62" s="1"/>
  <c r="BG315" i="62"/>
  <c r="CV376" i="62"/>
  <c r="BG376" i="62"/>
  <c r="CV590" i="62"/>
  <c r="BG590" i="62"/>
  <c r="CV748" i="62"/>
  <c r="BG748" i="62"/>
  <c r="CV759" i="62"/>
  <c r="CN759" i="62" s="1"/>
  <c r="BG759" i="62"/>
  <c r="DP117" i="62"/>
  <c r="CV126" i="62"/>
  <c r="DP135" i="62"/>
  <c r="DQ151" i="62"/>
  <c r="DS152" i="62"/>
  <c r="BG154" i="62"/>
  <c r="DQ167" i="62"/>
  <c r="DQ179" i="62"/>
  <c r="DP199" i="62"/>
  <c r="DP200" i="62"/>
  <c r="DR208" i="62"/>
  <c r="DP211" i="62"/>
  <c r="DQ220" i="62"/>
  <c r="DS228" i="62"/>
  <c r="BG244" i="62"/>
  <c r="DR255" i="62"/>
  <c r="DS256" i="62"/>
  <c r="DP268" i="62"/>
  <c r="CV317" i="62"/>
  <c r="CV419" i="62"/>
  <c r="CN419" i="62" s="1"/>
  <c r="BG419" i="62"/>
  <c r="CV437" i="62"/>
  <c r="CW437" i="62" s="1"/>
  <c r="CO437" i="62" s="1"/>
  <c r="BG437" i="62"/>
  <c r="DP16" i="62"/>
  <c r="DP24" i="62"/>
  <c r="DP25" i="62"/>
  <c r="BG214" i="62"/>
  <c r="DP230" i="62"/>
  <c r="DP237" i="62"/>
  <c r="DP45" i="62"/>
  <c r="DS18" i="62"/>
  <c r="DR22" i="62"/>
  <c r="DQ30" i="62"/>
  <c r="DQ51" i="62"/>
  <c r="DS52" i="62"/>
  <c r="DP54" i="62"/>
  <c r="DS56" i="62"/>
  <c r="DP67" i="62"/>
  <c r="DQ72" i="62"/>
  <c r="DQ76" i="62"/>
  <c r="DQ81" i="62"/>
  <c r="DR82" i="62"/>
  <c r="BG84" i="62"/>
  <c r="DT84" i="62" s="1"/>
  <c r="DS88" i="62"/>
  <c r="DR91" i="62"/>
  <c r="DQ95" i="62"/>
  <c r="BG99" i="62"/>
  <c r="DS107" i="62"/>
  <c r="DR110" i="62"/>
  <c r="DP112" i="62"/>
  <c r="DS114" i="62"/>
  <c r="DQ122" i="62"/>
  <c r="DS123" i="62"/>
  <c r="BG130" i="62"/>
  <c r="DT130" i="62" s="1"/>
  <c r="DQ132" i="62"/>
  <c r="DQ136" i="62"/>
  <c r="DS137" i="62"/>
  <c r="BG139" i="62"/>
  <c r="DT139" i="62" s="1"/>
  <c r="DS151" i="62"/>
  <c r="DR159" i="62"/>
  <c r="DP165" i="62"/>
  <c r="DS167" i="62"/>
  <c r="DS179" i="62"/>
  <c r="DQ185" i="62"/>
  <c r="DP190" i="62"/>
  <c r="DS192" i="62"/>
  <c r="DS196" i="62"/>
  <c r="DP206" i="62"/>
  <c r="DP225" i="62"/>
  <c r="DR235" i="62"/>
  <c r="DQ238" i="62"/>
  <c r="DR242" i="62"/>
  <c r="DP244" i="62"/>
  <c r="DQ249" i="62"/>
  <c r="DR273" i="62"/>
  <c r="DR276" i="62"/>
  <c r="DP299" i="62"/>
  <c r="CV353" i="62"/>
  <c r="BG353" i="62"/>
  <c r="CV415" i="62"/>
  <c r="CN415" i="62" s="1"/>
  <c r="BG415" i="62"/>
  <c r="BG423" i="62"/>
  <c r="CV423" i="62"/>
  <c r="CN249" i="62"/>
  <c r="CW249" i="62"/>
  <c r="BG531" i="62"/>
  <c r="CV531" i="62"/>
  <c r="DP10" i="62"/>
  <c r="DP33" i="62"/>
  <c r="DS31" i="62"/>
  <c r="BG33" i="62"/>
  <c r="DT33" i="62" s="1"/>
  <c r="DP37" i="62"/>
  <c r="DS22" i="62"/>
  <c r="DR30" i="62"/>
  <c r="BG32" i="62"/>
  <c r="DT32" i="62" s="1"/>
  <c r="DS39" i="62"/>
  <c r="DS42" i="62"/>
  <c r="BG44" i="62"/>
  <c r="DT44" i="62" s="1"/>
  <c r="DR46" i="62"/>
  <c r="DQ50" i="62"/>
  <c r="DR51" i="62"/>
  <c r="DQ59" i="62"/>
  <c r="DR60" i="62"/>
  <c r="DP70" i="62"/>
  <c r="DR72" i="62"/>
  <c r="DR76" i="62"/>
  <c r="DQ80" i="62"/>
  <c r="DR81" i="62"/>
  <c r="DS82" i="62"/>
  <c r="DP89" i="62"/>
  <c r="DS91" i="62"/>
  <c r="DP93" i="62"/>
  <c r="DS96" i="62"/>
  <c r="BG98" i="62"/>
  <c r="DP108" i="62"/>
  <c r="CV115" i="62"/>
  <c r="CN115" i="62" s="1"/>
  <c r="DR122" i="62"/>
  <c r="DP125" i="62"/>
  <c r="CV125" i="62"/>
  <c r="DR132" i="62"/>
  <c r="DP134" i="62"/>
  <c r="DR136" i="62"/>
  <c r="BG138" i="62"/>
  <c r="DQ141" i="62"/>
  <c r="DS159" i="62"/>
  <c r="DQ162" i="62"/>
  <c r="DS163" i="62"/>
  <c r="DP177" i="62"/>
  <c r="DR185" i="62"/>
  <c r="DP194" i="62"/>
  <c r="BG251" i="62"/>
  <c r="BG256" i="62"/>
  <c r="BG260" i="62"/>
  <c r="DR311" i="62"/>
  <c r="BG381" i="62"/>
  <c r="CV381" i="62"/>
  <c r="CV605" i="62"/>
  <c r="BG605" i="62"/>
  <c r="DP40" i="62"/>
  <c r="BG65" i="62"/>
  <c r="DT65" i="62" s="1"/>
  <c r="DP66" i="62"/>
  <c r="DR68" i="62"/>
  <c r="DS72" i="62"/>
  <c r="DS76" i="62"/>
  <c r="DQ79" i="62"/>
  <c r="DQ94" i="62"/>
  <c r="DS95" i="62"/>
  <c r="BG97" i="62"/>
  <c r="DQ106" i="62"/>
  <c r="DQ109" i="62"/>
  <c r="BG111" i="62"/>
  <c r="DQ113" i="62"/>
  <c r="DS122" i="62"/>
  <c r="DP124" i="62"/>
  <c r="CV124" i="62"/>
  <c r="CN124" i="62" s="1"/>
  <c r="DS132" i="62"/>
  <c r="DS136" i="62"/>
  <c r="DR141" i="62"/>
  <c r="BG152" i="62"/>
  <c r="DR162" i="62"/>
  <c r="BG164" i="62"/>
  <c r="DQ166" i="62"/>
  <c r="DR175" i="62"/>
  <c r="DQ178" i="62"/>
  <c r="DQ181" i="62"/>
  <c r="DP183" i="62"/>
  <c r="DQ195" i="62"/>
  <c r="BG197" i="62"/>
  <c r="DR207" i="62"/>
  <c r="DS223" i="62"/>
  <c r="DS249" i="62"/>
  <c r="DR258" i="62"/>
  <c r="DR262" i="62"/>
  <c r="BG284" i="62"/>
  <c r="DQ300" i="62"/>
  <c r="CV628" i="62"/>
  <c r="BG628" i="62"/>
  <c r="DQ11" i="62"/>
  <c r="DP28" i="62"/>
  <c r="DR11" i="62"/>
  <c r="DR17" i="62"/>
  <c r="DQ21" i="62"/>
  <c r="DR26" i="62"/>
  <c r="DQ41" i="62"/>
  <c r="DP44" i="62"/>
  <c r="DQ49" i="62"/>
  <c r="DS50" i="62"/>
  <c r="DR55" i="62"/>
  <c r="DQ58" i="62"/>
  <c r="DS59" i="62"/>
  <c r="BG62" i="62"/>
  <c r="DT62" i="62" s="1"/>
  <c r="BG63" i="62"/>
  <c r="DT63" i="62" s="1"/>
  <c r="BG64" i="62"/>
  <c r="DQ71" i="62"/>
  <c r="DS80" i="62"/>
  <c r="BG82" i="62"/>
  <c r="DT82" i="62" s="1"/>
  <c r="DR90" i="62"/>
  <c r="BG92" i="62"/>
  <c r="DT92" i="62" s="1"/>
  <c r="DR94" i="62"/>
  <c r="BG104" i="62"/>
  <c r="DR109" i="62"/>
  <c r="DR113" i="62"/>
  <c r="DQ121" i="62"/>
  <c r="BG123" i="62"/>
  <c r="DP133" i="62"/>
  <c r="DQ135" i="62"/>
  <c r="DQ149" i="62"/>
  <c r="BG151" i="62"/>
  <c r="DQ155" i="62"/>
  <c r="DQ158" i="62"/>
  <c r="DS162" i="62"/>
  <c r="DS175" i="62"/>
  <c r="DR181" i="62"/>
  <c r="DS191" i="62"/>
  <c r="DS207" i="62"/>
  <c r="DP217" i="62"/>
  <c r="DR219" i="62"/>
  <c r="DP224" i="62"/>
  <c r="DR226" i="62"/>
  <c r="DS234" i="62"/>
  <c r="DR241" i="62"/>
  <c r="DQ289" i="62"/>
  <c r="CV309" i="62"/>
  <c r="BG309" i="62"/>
  <c r="DP319" i="62"/>
  <c r="CV346" i="62"/>
  <c r="CN346" i="62" s="1"/>
  <c r="BG346" i="62"/>
  <c r="CV328" i="62"/>
  <c r="BG328" i="62"/>
  <c r="DP5" i="62"/>
  <c r="DP9" i="62"/>
  <c r="DQ10" i="62"/>
  <c r="DS7" i="62"/>
  <c r="DR10" i="62"/>
  <c r="DS11" i="62"/>
  <c r="DS17" i="62"/>
  <c r="DQ24" i="62"/>
  <c r="DQ25" i="62"/>
  <c r="DS26" i="62"/>
  <c r="DQ29" i="62"/>
  <c r="DR38" i="62"/>
  <c r="DQ45" i="62"/>
  <c r="DR49" i="62"/>
  <c r="DR58" i="62"/>
  <c r="BG60" i="62"/>
  <c r="DT60" i="62" s="1"/>
  <c r="BG61" i="62"/>
  <c r="DR75" i="62"/>
  <c r="DS79" i="62"/>
  <c r="BG81" i="62"/>
  <c r="DT81" i="62" s="1"/>
  <c r="DS90" i="62"/>
  <c r="CW92" i="62"/>
  <c r="DS94" i="62"/>
  <c r="BG96" i="62"/>
  <c r="DR102" i="62"/>
  <c r="DS109" i="62"/>
  <c r="DQ116" i="62"/>
  <c r="DR117" i="62"/>
  <c r="DR131" i="62"/>
  <c r="DR135" i="62"/>
  <c r="DR145" i="62"/>
  <c r="DR149" i="62"/>
  <c r="DQ161" i="62"/>
  <c r="DQ174" i="62"/>
  <c r="DS178" i="62"/>
  <c r="DS181" i="62"/>
  <c r="BG192" i="62"/>
  <c r="DS219" i="62"/>
  <c r="DS245" i="62"/>
  <c r="BG263" i="62"/>
  <c r="DR265" i="62"/>
  <c r="DR275" i="62"/>
  <c r="CV312" i="62"/>
  <c r="BG312" i="62"/>
  <c r="BG387" i="62"/>
  <c r="CV387" i="62"/>
  <c r="DS38" i="62"/>
  <c r="DS41" i="62"/>
  <c r="DR45" i="62"/>
  <c r="DQ48" i="62"/>
  <c r="DQ54" i="62"/>
  <c r="DS58" i="62"/>
  <c r="DQ67" i="62"/>
  <c r="DQ74" i="62"/>
  <c r="DR78" i="62"/>
  <c r="BG91" i="62"/>
  <c r="DT91" i="62" s="1"/>
  <c r="BG95" i="62"/>
  <c r="DT95" i="62" s="1"/>
  <c r="DS102" i="62"/>
  <c r="DQ112" i="62"/>
  <c r="DR116" i="62"/>
  <c r="DS117" i="62"/>
  <c r="DS121" i="62"/>
  <c r="DS131" i="62"/>
  <c r="DS135" i="62"/>
  <c r="DR144" i="62"/>
  <c r="DS145" i="62"/>
  <c r="DS149" i="62"/>
  <c r="DR161" i="62"/>
  <c r="DR174" i="62"/>
  <c r="DR203" i="62"/>
  <c r="DQ206" i="62"/>
  <c r="DS215" i="62"/>
  <c r="DQ225" i="62"/>
  <c r="DQ233" i="62"/>
  <c r="DR237" i="62"/>
  <c r="BG242" i="62"/>
  <c r="DS248" i="62"/>
  <c r="BG270" i="62"/>
  <c r="CV270" i="62"/>
  <c r="CN270" i="62" s="1"/>
  <c r="BG273" i="62"/>
  <c r="DR278" i="62"/>
  <c r="BG280" i="62"/>
  <c r="CV280" i="62"/>
  <c r="CN280" i="62" s="1"/>
  <c r="DR292" i="62"/>
  <c r="BG297" i="62"/>
  <c r="DR303" i="62"/>
  <c r="DS310" i="62"/>
  <c r="DQ323" i="62"/>
  <c r="CV339" i="62"/>
  <c r="BG339" i="62"/>
  <c r="BH12" i="62"/>
  <c r="DS25" i="62"/>
  <c r="DS29" i="62"/>
  <c r="DR37" i="62"/>
  <c r="DP39" i="62"/>
  <c r="DS45" i="62"/>
  <c r="BG50" i="62"/>
  <c r="DT50" i="62" s="1"/>
  <c r="DR54" i="62"/>
  <c r="DQ57" i="62"/>
  <c r="BG59" i="62"/>
  <c r="CW62" i="62"/>
  <c r="CO62" i="62" s="1"/>
  <c r="CW63" i="62"/>
  <c r="CO63" i="62" s="1"/>
  <c r="DQ70" i="62"/>
  <c r="DS78" i="62"/>
  <c r="BG80" i="62"/>
  <c r="DQ89" i="62"/>
  <c r="CW91" i="62"/>
  <c r="CO91" i="62" s="1"/>
  <c r="DQ266" i="62"/>
  <c r="DR270" i="62"/>
  <c r="DP280" i="62"/>
  <c r="DR282" i="62"/>
  <c r="DQ297" i="62"/>
  <c r="DQ305" i="62"/>
  <c r="DQ314" i="62"/>
  <c r="DQ318" i="62"/>
  <c r="DS319" i="62"/>
  <c r="DS322" i="62"/>
  <c r="DP332" i="62"/>
  <c r="DQ334" i="62"/>
  <c r="DQ337" i="62"/>
  <c r="DP348" i="62"/>
  <c r="DQ353" i="62"/>
  <c r="DQ357" i="62"/>
  <c r="DQ364" i="62"/>
  <c r="DQ367" i="62"/>
  <c r="DQ371" i="62"/>
  <c r="DS378" i="62"/>
  <c r="DQ381" i="62"/>
  <c r="DR389" i="62"/>
  <c r="DR394" i="62"/>
  <c r="DQ401" i="62"/>
  <c r="DP410" i="62"/>
  <c r="DR412" i="62"/>
  <c r="DP427" i="62"/>
  <c r="DP431" i="62"/>
  <c r="CV431" i="62"/>
  <c r="CN431" i="62" s="1"/>
  <c r="DR434" i="62"/>
  <c r="DQ437" i="62"/>
  <c r="DP439" i="62"/>
  <c r="CV439" i="62"/>
  <c r="CN439" i="62" s="1"/>
  <c r="DQ463" i="62"/>
  <c r="DQ471" i="62"/>
  <c r="DR494" i="62"/>
  <c r="DR498" i="62"/>
  <c r="DS502" i="62"/>
  <c r="DS507" i="62"/>
  <c r="DQ511" i="62"/>
  <c r="DQ515" i="62"/>
  <c r="DQ519" i="62"/>
  <c r="DP524" i="62"/>
  <c r="DS526" i="62"/>
  <c r="DP532" i="62"/>
  <c r="DQ537" i="62"/>
  <c r="DQ545" i="62"/>
  <c r="DP547" i="62"/>
  <c r="DR553" i="62"/>
  <c r="DS559" i="62"/>
  <c r="DP561" i="62"/>
  <c r="DS563" i="62"/>
  <c r="DR567" i="62"/>
  <c r="DQ570" i="62"/>
  <c r="DQ578" i="62"/>
  <c r="DQ581" i="62"/>
  <c r="DP594" i="62"/>
  <c r="DS596" i="62"/>
  <c r="DQ615" i="62"/>
  <c r="DQ626" i="62"/>
  <c r="DP639" i="62"/>
  <c r="CV667" i="62"/>
  <c r="CN667" i="62" s="1"/>
  <c r="BG667" i="62"/>
  <c r="CV782" i="62"/>
  <c r="CN782" i="62" s="1"/>
  <c r="BG782" i="62"/>
  <c r="CV894" i="62"/>
  <c r="BG894" i="62"/>
  <c r="CK1203" i="62"/>
  <c r="CK1435" i="62" s="1"/>
  <c r="DS553" i="62"/>
  <c r="DS567" i="62"/>
  <c r="DR570" i="62"/>
  <c r="DR578" i="62"/>
  <c r="DR584" i="62"/>
  <c r="DQ588" i="62"/>
  <c r="DR592" i="62"/>
  <c r="CV601" i="62"/>
  <c r="CN601" i="62" s="1"/>
  <c r="BG601" i="62"/>
  <c r="DR607" i="62"/>
  <c r="CV609" i="62"/>
  <c r="CN609" i="62" s="1"/>
  <c r="BG609" i="62"/>
  <c r="DR615" i="62"/>
  <c r="CV639" i="62"/>
  <c r="CN639" i="62" s="1"/>
  <c r="BG639" i="62"/>
  <c r="DQ664" i="62"/>
  <c r="DR676" i="62"/>
  <c r="CV769" i="62"/>
  <c r="BG769" i="62"/>
  <c r="DP205" i="62"/>
  <c r="DP213" i="62"/>
  <c r="DS216" i="62"/>
  <c r="DQ219" i="62"/>
  <c r="DS227" i="62"/>
  <c r="DS239" i="62"/>
  <c r="DQ247" i="62"/>
  <c r="DR253" i="62"/>
  <c r="DR257" i="62"/>
  <c r="DQ269" i="62"/>
  <c r="DP271" i="62"/>
  <c r="DR296" i="62"/>
  <c r="DQ308" i="62"/>
  <c r="DQ312" i="62"/>
  <c r="DR313" i="62"/>
  <c r="DR329" i="62"/>
  <c r="DR333" i="62"/>
  <c r="DP335" i="62"/>
  <c r="DP347" i="62"/>
  <c r="CV347" i="62"/>
  <c r="DQ352" i="62"/>
  <c r="DR363" i="62"/>
  <c r="DP368" i="62"/>
  <c r="DP375" i="62"/>
  <c r="DR377" i="62"/>
  <c r="DQ388" i="62"/>
  <c r="DR404" i="62"/>
  <c r="DQ407" i="62"/>
  <c r="DS408" i="62"/>
  <c r="DR417" i="62"/>
  <c r="DS418" i="62"/>
  <c r="DS428" i="62"/>
  <c r="DQ436" i="62"/>
  <c r="DR444" i="62"/>
  <c r="DR449" i="62"/>
  <c r="DR452" i="62"/>
  <c r="DP463" i="62"/>
  <c r="BG464" i="62"/>
  <c r="DR474" i="62"/>
  <c r="DP484" i="62"/>
  <c r="DR490" i="62"/>
  <c r="DS501" i="62"/>
  <c r="DQ509" i="62"/>
  <c r="DS510" i="62"/>
  <c r="DQ514" i="62"/>
  <c r="DS525" i="62"/>
  <c r="DQ528" i="62"/>
  <c r="DS540" i="62"/>
  <c r="BG542" i="62"/>
  <c r="DR552" i="62"/>
  <c r="DP560" i="62"/>
  <c r="DS562" i="62"/>
  <c r="DQ573" i="62"/>
  <c r="DP582" i="62"/>
  <c r="BG585" i="62"/>
  <c r="BG593" i="62"/>
  <c r="DS603" i="62"/>
  <c r="BG677" i="62"/>
  <c r="CV1090" i="62"/>
  <c r="CW1090" i="62" s="1"/>
  <c r="CO1090" i="62" s="1"/>
  <c r="BG1090" i="62"/>
  <c r="DR317" i="62"/>
  <c r="DQ324" i="62"/>
  <c r="DS325" i="62"/>
  <c r="DS329" i="62"/>
  <c r="DQ336" i="62"/>
  <c r="DR344" i="62"/>
  <c r="DR349" i="62"/>
  <c r="DS363" i="62"/>
  <c r="DQ366" i="62"/>
  <c r="DQ380" i="62"/>
  <c r="DR388" i="62"/>
  <c r="DQ392" i="62"/>
  <c r="DP394" i="62"/>
  <c r="DQ396" i="62"/>
  <c r="DS404" i="62"/>
  <c r="DR407" i="62"/>
  <c r="BG412" i="62"/>
  <c r="DR416" i="62"/>
  <c r="DS417" i="62"/>
  <c r="DQ424" i="62"/>
  <c r="DQ440" i="62"/>
  <c r="DP457" i="62"/>
  <c r="DQ462" i="62"/>
  <c r="DR469" i="62"/>
  <c r="DQ477" i="62"/>
  <c r="DQ489" i="62"/>
  <c r="DR493" i="62"/>
  <c r="DR509" i="62"/>
  <c r="DR514" i="62"/>
  <c r="DR528" i="62"/>
  <c r="DS548" i="62"/>
  <c r="DS552" i="62"/>
  <c r="DQ556" i="62"/>
  <c r="DS557" i="62"/>
  <c r="DR566" i="62"/>
  <c r="DQ577" i="62"/>
  <c r="DQ580" i="62"/>
  <c r="DQ583" i="62"/>
  <c r="DR614" i="62"/>
  <c r="DR632" i="62"/>
  <c r="DR650" i="62"/>
  <c r="CV687" i="62"/>
  <c r="CN687" i="62" s="1"/>
  <c r="BG687" i="62"/>
  <c r="DQ688" i="62"/>
  <c r="DS689" i="62"/>
  <c r="DS699" i="62"/>
  <c r="DR702" i="62"/>
  <c r="CV864" i="62"/>
  <c r="CW864" i="62" s="1"/>
  <c r="CO864" i="62" s="1"/>
  <c r="BG864" i="62"/>
  <c r="CN977" i="62"/>
  <c r="CW977" i="62"/>
  <c r="CO977" i="62" s="1"/>
  <c r="DP378" i="62"/>
  <c r="DP442" i="62"/>
  <c r="DP450" i="62"/>
  <c r="DP453" i="62"/>
  <c r="DP459" i="62"/>
  <c r="DP507" i="62"/>
  <c r="BG592" i="62"/>
  <c r="CV665" i="62"/>
  <c r="CN665" i="62" s="1"/>
  <c r="DT665" i="62" s="1"/>
  <c r="BG665" i="62"/>
  <c r="CV673" i="62"/>
  <c r="CN673" i="62" s="1"/>
  <c r="BG673" i="62"/>
  <c r="CV768" i="62"/>
  <c r="CN768" i="62" s="1"/>
  <c r="BG768" i="62"/>
  <c r="DS226" i="62"/>
  <c r="DP232" i="62"/>
  <c r="DR238" i="62"/>
  <c r="DS242" i="62"/>
  <c r="DP248" i="62"/>
  <c r="DQ256" i="62"/>
  <c r="DP270" i="62"/>
  <c r="DR272" i="62"/>
  <c r="DQ276" i="62"/>
  <c r="DR280" i="62"/>
  <c r="DP282" i="62"/>
  <c r="DP286" i="62"/>
  <c r="DQ295" i="62"/>
  <c r="DQ303" i="62"/>
  <c r="DR307" i="62"/>
  <c r="DQ311" i="62"/>
  <c r="DP315" i="62"/>
  <c r="DS324" i="62"/>
  <c r="DP326" i="62"/>
  <c r="DR328" i="62"/>
  <c r="DR332" i="62"/>
  <c r="DR348" i="62"/>
  <c r="DP350" i="62"/>
  <c r="DQ362" i="62"/>
  <c r="DS373" i="62"/>
  <c r="DR383" i="62"/>
  <c r="DQ387" i="62"/>
  <c r="DS396" i="62"/>
  <c r="DQ403" i="62"/>
  <c r="DQ406" i="62"/>
  <c r="DR410" i="62"/>
  <c r="DQ415" i="62"/>
  <c r="DQ423" i="62"/>
  <c r="DR427" i="62"/>
  <c r="DQ443" i="62"/>
  <c r="DP445" i="62"/>
  <c r="DR448" i="62"/>
  <c r="DQ451" i="62"/>
  <c r="DQ468" i="62"/>
  <c r="DQ473" i="62"/>
  <c r="DR480" i="62"/>
  <c r="DR485" i="62"/>
  <c r="DP494" i="62"/>
  <c r="DP498" i="62"/>
  <c r="DQ508" i="62"/>
  <c r="DR521" i="62"/>
  <c r="DR524" i="62"/>
  <c r="DQ531" i="62"/>
  <c r="DR532" i="62"/>
  <c r="DR539" i="62"/>
  <c r="DS544" i="62"/>
  <c r="DR547" i="62"/>
  <c r="DR561" i="62"/>
  <c r="DR572" i="62"/>
  <c r="DS580" i="62"/>
  <c r="DQ590" i="62"/>
  <c r="DR601" i="62"/>
  <c r="DP611" i="62"/>
  <c r="DS621" i="62"/>
  <c r="DQ670" i="62"/>
  <c r="BG672" i="62"/>
  <c r="DS685" i="62"/>
  <c r="DR716" i="62"/>
  <c r="BG860" i="62"/>
  <c r="CV860" i="62"/>
  <c r="CV1062" i="62"/>
  <c r="BG1062" i="62"/>
  <c r="DQ331" i="62"/>
  <c r="BG341" i="62"/>
  <c r="DQ343" i="62"/>
  <c r="DS348" i="62"/>
  <c r="DS355" i="62"/>
  <c r="DR387" i="62"/>
  <c r="DR403" i="62"/>
  <c r="DS410" i="62"/>
  <c r="DQ414" i="62"/>
  <c r="DR415" i="62"/>
  <c r="BG417" i="62"/>
  <c r="DQ422" i="62"/>
  <c r="DR443" i="62"/>
  <c r="DR451" i="62"/>
  <c r="DR454" i="62"/>
  <c r="DQ461" i="62"/>
  <c r="DR468" i="62"/>
  <c r="DR473" i="62"/>
  <c r="DQ476" i="62"/>
  <c r="DQ492" i="62"/>
  <c r="DR508" i="62"/>
  <c r="DR517" i="62"/>
  <c r="DS521" i="62"/>
  <c r="DR531" i="62"/>
  <c r="CV537" i="62"/>
  <c r="CW537" i="62" s="1"/>
  <c r="DS539" i="62"/>
  <c r="DQ543" i="62"/>
  <c r="DS547" i="62"/>
  <c r="DQ550" i="62"/>
  <c r="CV570" i="62"/>
  <c r="DS572" i="62"/>
  <c r="DS587" i="62"/>
  <c r="DR590" i="62"/>
  <c r="DS609" i="62"/>
  <c r="DS613" i="62"/>
  <c r="DQ624" i="62"/>
  <c r="DQ645" i="62"/>
  <c r="DP654" i="62"/>
  <c r="DS656" i="62"/>
  <c r="BG668" i="62"/>
  <c r="DR691" i="62"/>
  <c r="BG710" i="62"/>
  <c r="CV803" i="62"/>
  <c r="BG803" i="62"/>
  <c r="CV927" i="62"/>
  <c r="BG927" i="62"/>
  <c r="BG1053" i="62"/>
  <c r="CV1053" i="62"/>
  <c r="CV721" i="62"/>
  <c r="BG721" i="62"/>
  <c r="CV818" i="62"/>
  <c r="CW818" i="62" s="1"/>
  <c r="CO818" i="62" s="1"/>
  <c r="BG818" i="62"/>
  <c r="CV834" i="62"/>
  <c r="CW834" i="62" s="1"/>
  <c r="BG834" i="62"/>
  <c r="CV877" i="62"/>
  <c r="CN877" i="62" s="1"/>
  <c r="BG877" i="62"/>
  <c r="DP253" i="62"/>
  <c r="DS255" i="62"/>
  <c r="DP257" i="62"/>
  <c r="DP261" i="62"/>
  <c r="DQ263" i="62"/>
  <c r="DR267" i="62"/>
  <c r="DR271" i="62"/>
  <c r="DP285" i="62"/>
  <c r="DP321" i="62"/>
  <c r="DS323" i="62"/>
  <c r="DP333" i="62"/>
  <c r="DR335" i="62"/>
  <c r="DQ338" i="62"/>
  <c r="DS351" i="62"/>
  <c r="DQ354" i="62"/>
  <c r="DP363" i="62"/>
  <c r="CV363" i="62"/>
  <c r="DR368" i="62"/>
  <c r="DP377" i="62"/>
  <c r="DR379" i="62"/>
  <c r="DR398" i="62"/>
  <c r="BG400" i="62"/>
  <c r="DP404" i="62"/>
  <c r="BG407" i="62"/>
  <c r="DR413" i="62"/>
  <c r="DS414" i="62"/>
  <c r="BG416" i="62"/>
  <c r="DT416" i="62" s="1"/>
  <c r="DS435" i="62"/>
  <c r="DP449" i="62"/>
  <c r="DQ464" i="62"/>
  <c r="DP466" i="62"/>
  <c r="DQ479" i="62"/>
  <c r="DP490" i="62"/>
  <c r="DR499" i="62"/>
  <c r="DR503" i="62"/>
  <c r="DQ520" i="62"/>
  <c r="DQ523" i="62"/>
  <c r="DS527" i="62"/>
  <c r="BG536" i="62"/>
  <c r="DQ538" i="62"/>
  <c r="DR546" i="62"/>
  <c r="DP548" i="62"/>
  <c r="DS555" i="62"/>
  <c r="DP557" i="62"/>
  <c r="DR564" i="62"/>
  <c r="DS565" i="62"/>
  <c r="DS568" i="62"/>
  <c r="DQ571" i="62"/>
  <c r="DQ585" i="62"/>
  <c r="DR586" i="62"/>
  <c r="DQ589" i="62"/>
  <c r="DR600" i="62"/>
  <c r="DP606" i="62"/>
  <c r="CV606" i="62"/>
  <c r="CN606" i="62" s="1"/>
  <c r="DR608" i="62"/>
  <c r="DP610" i="62"/>
  <c r="DR612" i="62"/>
  <c r="BG614" i="62"/>
  <c r="DP618" i="62"/>
  <c r="DP629" i="62"/>
  <c r="DP636" i="62"/>
  <c r="DR638" i="62"/>
  <c r="DR655" i="62"/>
  <c r="DR687" i="62"/>
  <c r="CV884" i="62"/>
  <c r="BG884" i="62"/>
  <c r="DQ322" i="62"/>
  <c r="DP328" i="62"/>
  <c r="DS335" i="62"/>
  <c r="DR338" i="62"/>
  <c r="DR354" i="62"/>
  <c r="DS368" i="62"/>
  <c r="DS372" i="62"/>
  <c r="DQ378" i="62"/>
  <c r="DR382" i="62"/>
  <c r="CV384" i="62"/>
  <c r="DQ386" i="62"/>
  <c r="DR426" i="62"/>
  <c r="DS430" i="62"/>
  <c r="DR446" i="62"/>
  <c r="DQ450" i="62"/>
  <c r="DQ453" i="62"/>
  <c r="DR464" i="62"/>
  <c r="DQ467" i="62"/>
  <c r="DR472" i="62"/>
  <c r="DQ475" i="62"/>
  <c r="DR479" i="62"/>
  <c r="DQ502" i="62"/>
  <c r="DS503" i="62"/>
  <c r="DQ507" i="62"/>
  <c r="DR516" i="62"/>
  <c r="DR520" i="62"/>
  <c r="DQ526" i="62"/>
  <c r="DR538" i="62"/>
  <c r="DR542" i="62"/>
  <c r="DS546" i="62"/>
  <c r="BG551" i="62"/>
  <c r="DR554" i="62"/>
  <c r="DS564" i="62"/>
  <c r="DR571" i="62"/>
  <c r="DS586" i="62"/>
  <c r="DS600" i="62"/>
  <c r="DS608" i="62"/>
  <c r="DQ644" i="62"/>
  <c r="DQ658" i="62"/>
  <c r="CV679" i="62"/>
  <c r="CN679" i="62" s="1"/>
  <c r="BG679" i="62"/>
  <c r="CV799" i="62"/>
  <c r="CN799" i="62" s="1"/>
  <c r="BG799" i="62"/>
  <c r="BG837" i="62"/>
  <c r="CV837" i="62"/>
  <c r="CW837" i="62" s="1"/>
  <c r="DP601" i="62"/>
  <c r="CV760" i="62"/>
  <c r="CN760" i="62" s="1"/>
  <c r="BG760" i="62"/>
  <c r="DQ614" i="62"/>
  <c r="DQ618" i="62"/>
  <c r="DR622" i="62"/>
  <c r="DP624" i="62"/>
  <c r="DS626" i="62"/>
  <c r="DR637" i="62"/>
  <c r="DQ641" i="62"/>
  <c r="DR656" i="62"/>
  <c r="DP658" i="62"/>
  <c r="BG680" i="62"/>
  <c r="DQ682" i="62"/>
  <c r="DQ686" i="62"/>
  <c r="DQ690" i="62"/>
  <c r="DR698" i="62"/>
  <c r="DR709" i="62"/>
  <c r="DR725" i="62"/>
  <c r="DR729" i="62"/>
  <c r="DQ737" i="62"/>
  <c r="DP744" i="62"/>
  <c r="CV744" i="62"/>
  <c r="CN744" i="62" s="1"/>
  <c r="DR746" i="62"/>
  <c r="DR755" i="62"/>
  <c r="DP757" i="62"/>
  <c r="DQ760" i="62"/>
  <c r="DR764" i="62"/>
  <c r="DQ768" i="62"/>
  <c r="DR780" i="62"/>
  <c r="DQ787" i="62"/>
  <c r="DR791" i="62"/>
  <c r="BG793" i="62"/>
  <c r="DQ795" i="62"/>
  <c r="DQ799" i="62"/>
  <c r="DQ803" i="62"/>
  <c r="BG813" i="62"/>
  <c r="DR815" i="62"/>
  <c r="DQ818" i="62"/>
  <c r="BG821" i="62"/>
  <c r="DS829" i="62"/>
  <c r="DP842" i="62"/>
  <c r="DP851" i="62"/>
  <c r="DP946" i="62"/>
  <c r="CV1036" i="62"/>
  <c r="BG1036" i="62"/>
  <c r="CV1124" i="62"/>
  <c r="CW1124" i="62" s="1"/>
  <c r="CO1124" i="62" s="1"/>
  <c r="BG1124" i="62"/>
  <c r="DQ677" i="62"/>
  <c r="DR682" i="62"/>
  <c r="DP684" i="62"/>
  <c r="DS698" i="62"/>
  <c r="DQ701" i="62"/>
  <c r="DQ708" i="62"/>
  <c r="DS709" i="62"/>
  <c r="DQ713" i="62"/>
  <c r="DQ721" i="62"/>
  <c r="DR737" i="62"/>
  <c r="DS742" i="62"/>
  <c r="DS746" i="62"/>
  <c r="DP753" i="62"/>
  <c r="DS755" i="62"/>
  <c r="DR759" i="62"/>
  <c r="DR760" i="62"/>
  <c r="DS764" i="62"/>
  <c r="DR776" i="62"/>
  <c r="DP778" i="62"/>
  <c r="DR787" i="62"/>
  <c r="DR795" i="62"/>
  <c r="DR799" i="62"/>
  <c r="DQ807" i="62"/>
  <c r="DR818" i="62"/>
  <c r="DQ825" i="62"/>
  <c r="DQ828" i="62"/>
  <c r="DR834" i="62"/>
  <c r="BG836" i="62"/>
  <c r="DQ843" i="62"/>
  <c r="DQ847" i="62"/>
  <c r="DQ850" i="62"/>
  <c r="DQ857" i="62"/>
  <c r="DQ862" i="62"/>
  <c r="DS875" i="62"/>
  <c r="DR884" i="62"/>
  <c r="BG886" i="62"/>
  <c r="DP896" i="62"/>
  <c r="DR898" i="62"/>
  <c r="DP903" i="62"/>
  <c r="DS905" i="62"/>
  <c r="DP913" i="62"/>
  <c r="DP922" i="62"/>
  <c r="DP925" i="62"/>
  <c r="DP950" i="62"/>
  <c r="BG957" i="62"/>
  <c r="DP977" i="62"/>
  <c r="CV985" i="62"/>
  <c r="BG985" i="62"/>
  <c r="BG1025" i="62"/>
  <c r="CV1025" i="62"/>
  <c r="CN1025" i="62" s="1"/>
  <c r="EX1398" i="62"/>
  <c r="EX1164" i="62"/>
  <c r="DR671" i="62"/>
  <c r="BG683" i="62"/>
  <c r="DQ689" i="62"/>
  <c r="DQ693" i="62"/>
  <c r="BG695" i="62"/>
  <c r="DT695" i="62" s="1"/>
  <c r="DQ697" i="62"/>
  <c r="DS708" i="62"/>
  <c r="DQ720" i="62"/>
  <c r="DS721" i="62"/>
  <c r="DR724" i="62"/>
  <c r="DQ736" i="62"/>
  <c r="DQ740" i="62"/>
  <c r="DR741" i="62"/>
  <c r="DQ745" i="62"/>
  <c r="DQ754" i="62"/>
  <c r="DR758" i="62"/>
  <c r="BG777" i="62"/>
  <c r="DQ779" i="62"/>
  <c r="DR790" i="62"/>
  <c r="DQ798" i="62"/>
  <c r="DP799" i="62"/>
  <c r="DR802" i="62"/>
  <c r="DS828" i="62"/>
  <c r="DQ832" i="62"/>
  <c r="DR833" i="62"/>
  <c r="DS847" i="62"/>
  <c r="DQ856" i="62"/>
  <c r="DS857" i="62"/>
  <c r="DS870" i="62"/>
  <c r="DS880" i="62"/>
  <c r="DQ904" i="62"/>
  <c r="DP969" i="62"/>
  <c r="DS1015" i="62"/>
  <c r="DS1018" i="62"/>
  <c r="CV1069" i="62"/>
  <c r="CN1069" i="62" s="1"/>
  <c r="BG1069" i="62"/>
  <c r="CV1127" i="62"/>
  <c r="CW1127" i="62" s="1"/>
  <c r="BG1127" i="62"/>
  <c r="DR666" i="62"/>
  <c r="DQ676" i="62"/>
  <c r="DQ681" i="62"/>
  <c r="DR693" i="62"/>
  <c r="DR697" i="62"/>
  <c r="DR720" i="62"/>
  <c r="DR736" i="62"/>
  <c r="DR740" i="62"/>
  <c r="DS741" i="62"/>
  <c r="DR745" i="62"/>
  <c r="DR754" i="62"/>
  <c r="DS758" i="62"/>
  <c r="DP767" i="62"/>
  <c r="DQ775" i="62"/>
  <c r="DR779" i="62"/>
  <c r="DQ786" i="62"/>
  <c r="DQ794" i="62"/>
  <c r="DR798" i="62"/>
  <c r="DR814" i="62"/>
  <c r="DR817" i="62"/>
  <c r="DR832" i="62"/>
  <c r="CV844" i="62"/>
  <c r="CW844" i="62" s="1"/>
  <c r="DR856" i="62"/>
  <c r="DS865" i="62"/>
  <c r="DP871" i="62"/>
  <c r="DR873" i="62"/>
  <c r="BG875" i="62"/>
  <c r="DR879" i="62"/>
  <c r="DP895" i="62"/>
  <c r="DS901" i="62"/>
  <c r="DR904" i="62"/>
  <c r="DR926" i="62"/>
  <c r="DR930" i="62"/>
  <c r="DR941" i="62"/>
  <c r="BG949" i="62"/>
  <c r="CV949" i="62"/>
  <c r="CN949" i="62" s="1"/>
  <c r="CN963" i="62"/>
  <c r="CW963" i="62"/>
  <c r="CO963" i="62" s="1"/>
  <c r="CV969" i="62"/>
  <c r="BG969" i="62"/>
  <c r="BG1024" i="62"/>
  <c r="CV1024" i="62"/>
  <c r="CW1024" i="62" s="1"/>
  <c r="CV1028" i="62"/>
  <c r="CN1028" i="62" s="1"/>
  <c r="CV1029" i="62"/>
  <c r="BG1029" i="62"/>
  <c r="CN1042" i="62"/>
  <c r="CW1042" i="62"/>
  <c r="CO1042" i="62" s="1"/>
  <c r="CV1049" i="62"/>
  <c r="DS736" i="62"/>
  <c r="DS740" i="62"/>
  <c r="DQ744" i="62"/>
  <c r="DR749" i="62"/>
  <c r="DQ766" i="62"/>
  <c r="DQ801" i="62"/>
  <c r="DQ809" i="62"/>
  <c r="DQ827" i="62"/>
  <c r="DQ842" i="62"/>
  <c r="DQ849" i="62"/>
  <c r="DS861" i="62"/>
  <c r="DS879" i="62"/>
  <c r="DQ892" i="62"/>
  <c r="DS904" i="62"/>
  <c r="BG915" i="62"/>
  <c r="BG953" i="62"/>
  <c r="CV953" i="62"/>
  <c r="CN953" i="62" s="1"/>
  <c r="DR964" i="62"/>
  <c r="DR1011" i="62"/>
  <c r="DS1040" i="62"/>
  <c r="DP1065" i="62"/>
  <c r="DR1075" i="62"/>
  <c r="DQ1078" i="62"/>
  <c r="DR1094" i="62"/>
  <c r="DP1133" i="62"/>
  <c r="DQ591" i="62"/>
  <c r="DS592" i="62"/>
  <c r="DQ595" i="62"/>
  <c r="DQ599" i="62"/>
  <c r="DS612" i="62"/>
  <c r="DS620" i="62"/>
  <c r="DQ631" i="62"/>
  <c r="DP633" i="62"/>
  <c r="DQ635" i="62"/>
  <c r="DQ654" i="62"/>
  <c r="DR658" i="62"/>
  <c r="DQ665" i="62"/>
  <c r="DR670" i="62"/>
  <c r="DR688" i="62"/>
  <c r="DR692" i="62"/>
  <c r="DP698" i="62"/>
  <c r="DS700" i="62"/>
  <c r="DS707" i="62"/>
  <c r="DQ715" i="62"/>
  <c r="DS716" i="62"/>
  <c r="DQ719" i="62"/>
  <c r="DQ723" i="62"/>
  <c r="DP729" i="62"/>
  <c r="DR731" i="62"/>
  <c r="DS732" i="62"/>
  <c r="DP746" i="62"/>
  <c r="DQ748" i="62"/>
  <c r="DS749" i="62"/>
  <c r="DR757" i="62"/>
  <c r="DP764" i="62"/>
  <c r="DR766" i="62"/>
  <c r="DQ782" i="62"/>
  <c r="DR801" i="62"/>
  <c r="DR809" i="62"/>
  <c r="BG825" i="62"/>
  <c r="DR827" i="62"/>
  <c r="DQ831" i="62"/>
  <c r="DQ837" i="62"/>
  <c r="DP840" i="62"/>
  <c r="DR842" i="62"/>
  <c r="DR849" i="62"/>
  <c r="BG857" i="62"/>
  <c r="DQ864" i="62"/>
  <c r="DQ872" i="62"/>
  <c r="DP875" i="62"/>
  <c r="DQ877" i="62"/>
  <c r="DR878" i="62"/>
  <c r="BG880" i="62"/>
  <c r="DT880" i="62" s="1"/>
  <c r="DQ882" i="62"/>
  <c r="DQ900" i="62"/>
  <c r="DQ913" i="62"/>
  <c r="DQ950" i="62"/>
  <c r="DP962" i="62"/>
  <c r="CV1045" i="62"/>
  <c r="BG1045" i="62"/>
  <c r="CV1080" i="62"/>
  <c r="CW1080" i="62" s="1"/>
  <c r="BG1080" i="62"/>
  <c r="BG1092" i="62"/>
  <c r="CV1092" i="62"/>
  <c r="CW1092" i="62" s="1"/>
  <c r="CV1115" i="62"/>
  <c r="BG1115" i="62"/>
  <c r="DS1124" i="62"/>
  <c r="BG772" i="62"/>
  <c r="BG874" i="62"/>
  <c r="DS985" i="62"/>
  <c r="CV987" i="62"/>
  <c r="BG987" i="62"/>
  <c r="BG1023" i="62"/>
  <c r="CV1023" i="62"/>
  <c r="CW1023" i="62" s="1"/>
  <c r="CV1072" i="62"/>
  <c r="BG1072" i="62"/>
  <c r="CV1102" i="62"/>
  <c r="BG1102" i="62"/>
  <c r="BG952" i="62"/>
  <c r="CV952" i="62"/>
  <c r="CN952" i="62" s="1"/>
  <c r="CV1121" i="62"/>
  <c r="CW1121" i="62" s="1"/>
  <c r="BG1121" i="62"/>
  <c r="DQ705" i="62"/>
  <c r="DS706" i="62"/>
  <c r="DR710" i="62"/>
  <c r="DR714" i="62"/>
  <c r="DQ718" i="62"/>
  <c r="DS747" i="62"/>
  <c r="DS756" i="62"/>
  <c r="DS770" i="62"/>
  <c r="DQ773" i="62"/>
  <c r="DP774" i="62"/>
  <c r="DQ777" i="62"/>
  <c r="DR788" i="62"/>
  <c r="DQ796" i="62"/>
  <c r="DQ819" i="62"/>
  <c r="DR820" i="62"/>
  <c r="DR826" i="62"/>
  <c r="DQ829" i="62"/>
  <c r="DR830" i="62"/>
  <c r="DR835" i="62"/>
  <c r="DR836" i="62"/>
  <c r="DR844" i="62"/>
  <c r="CL1526" i="62"/>
  <c r="DR848" i="62"/>
  <c r="DR858" i="62"/>
  <c r="DR863" i="62"/>
  <c r="DS867" i="62"/>
  <c r="DR871" i="62"/>
  <c r="DR876" i="62"/>
  <c r="DQ881" i="62"/>
  <c r="DQ885" i="62"/>
  <c r="DQ902" i="62"/>
  <c r="DQ924" i="62"/>
  <c r="DR928" i="62"/>
  <c r="DR953" i="62"/>
  <c r="DS973" i="62"/>
  <c r="BG1022" i="62"/>
  <c r="CV1022" i="62"/>
  <c r="CN1022" i="62" s="1"/>
  <c r="CV1026" i="62"/>
  <c r="CW1026" i="62" s="1"/>
  <c r="BG1026" i="62"/>
  <c r="CV1051" i="62"/>
  <c r="BG1051" i="62"/>
  <c r="DS1085" i="62"/>
  <c r="DR594" i="62"/>
  <c r="DR602" i="62"/>
  <c r="DS615" i="62"/>
  <c r="DR626" i="62"/>
  <c r="DS634" i="62"/>
  <c r="DQ637" i="62"/>
  <c r="DR645" i="62"/>
  <c r="DR660" i="62"/>
  <c r="DP681" i="62"/>
  <c r="DR683" i="62"/>
  <c r="DQ698" i="62"/>
  <c r="DS702" i="62"/>
  <c r="DQ709" i="62"/>
  <c r="DS710" i="62"/>
  <c r="DP712" i="62"/>
  <c r="DS714" i="62"/>
  <c r="DR718" i="62"/>
  <c r="DQ725" i="62"/>
  <c r="DP727" i="62"/>
  <c r="DQ729" i="62"/>
  <c r="DT740" i="62"/>
  <c r="DQ746" i="62"/>
  <c r="DP749" i="62"/>
  <c r="DQ755" i="62"/>
  <c r="BG757" i="62"/>
  <c r="DS761" i="62"/>
  <c r="DQ764" i="62"/>
  <c r="BG766" i="62"/>
  <c r="DR773" i="62"/>
  <c r="DR777" i="62"/>
  <c r="DQ780" i="62"/>
  <c r="DP786" i="62"/>
  <c r="BG801" i="62"/>
  <c r="BG805" i="62"/>
  <c r="DQ815" i="62"/>
  <c r="DR819" i="62"/>
  <c r="DR829" i="62"/>
  <c r="DS830" i="62"/>
  <c r="DS848" i="62"/>
  <c r="DS858" i="62"/>
  <c r="DS863" i="62"/>
  <c r="DS876" i="62"/>
  <c r="BG892" i="62"/>
  <c r="DQ905" i="62"/>
  <c r="DP910" i="62"/>
  <c r="DR912" i="62"/>
  <c r="DR924" i="62"/>
  <c r="DP959" i="62"/>
  <c r="CW959" i="62"/>
  <c r="CO959" i="62" s="1"/>
  <c r="BG1004" i="62"/>
  <c r="CV1004" i="62"/>
  <c r="CV1109" i="62"/>
  <c r="CW1109" i="62" s="1"/>
  <c r="BG1109" i="62"/>
  <c r="DP953" i="62"/>
  <c r="DR955" i="62"/>
  <c r="DS966" i="62"/>
  <c r="DQ973" i="62"/>
  <c r="DS974" i="62"/>
  <c r="DR977" i="62"/>
  <c r="DQ981" i="62"/>
  <c r="DR986" i="62"/>
  <c r="DS987" i="62"/>
  <c r="BG989" i="62"/>
  <c r="BG990" i="62"/>
  <c r="BG991" i="62"/>
  <c r="BG992" i="62"/>
  <c r="DP997" i="62"/>
  <c r="DP1000" i="62"/>
  <c r="DR1002" i="62"/>
  <c r="DP1004" i="62"/>
  <c r="DQ1006" i="62"/>
  <c r="FK1535" i="62"/>
  <c r="FK1544" i="62" s="1"/>
  <c r="DQ1015" i="62"/>
  <c r="DQ1018" i="62"/>
  <c r="DP1023" i="62"/>
  <c r="DP1024" i="62"/>
  <c r="DP1025" i="62"/>
  <c r="DQ1036" i="62"/>
  <c r="DQ1040" i="62"/>
  <c r="DP1042" i="62"/>
  <c r="DR1049" i="62"/>
  <c r="DR1053" i="62"/>
  <c r="DQ1059" i="62"/>
  <c r="DQ1085" i="62"/>
  <c r="DQ1098" i="62"/>
  <c r="DP1100" i="62"/>
  <c r="DR1107" i="62"/>
  <c r="DP1116" i="62"/>
  <c r="CV1116" i="62"/>
  <c r="CW1116" i="62" s="1"/>
  <c r="DP1117" i="62"/>
  <c r="FG1159" i="62"/>
  <c r="Y1178" i="62"/>
  <c r="Y1350" i="62" s="1"/>
  <c r="CT1182" i="62"/>
  <c r="AH1178" i="62"/>
  <c r="AH1350" i="62" s="1"/>
  <c r="EX1182" i="62"/>
  <c r="DR1155" i="62"/>
  <c r="DR1261" i="62" s="1"/>
  <c r="DR1492" i="62" s="1"/>
  <c r="AN1178" i="62"/>
  <c r="AN1350" i="62" s="1"/>
  <c r="O1389" i="62"/>
  <c r="AM1389" i="62"/>
  <c r="CA1389" i="62"/>
  <c r="DC1389" i="62"/>
  <c r="DO1389" i="62"/>
  <c r="EY1182" i="62"/>
  <c r="DL1182" i="62"/>
  <c r="DP915" i="62"/>
  <c r="DQ929" i="62"/>
  <c r="DR949" i="62"/>
  <c r="DP952" i="62"/>
  <c r="DP956" i="62"/>
  <c r="DP963" i="62"/>
  <c r="BG970" i="62"/>
  <c r="DQ972" i="62"/>
  <c r="DQ976" i="62"/>
  <c r="DR984" i="62"/>
  <c r="CW989" i="62"/>
  <c r="CO989" i="62" s="1"/>
  <c r="CW991" i="62"/>
  <c r="CO991" i="62" s="1"/>
  <c r="DS1001" i="62"/>
  <c r="DQ1014" i="62"/>
  <c r="BG1019" i="62"/>
  <c r="DQ1039" i="62"/>
  <c r="DR1043" i="62"/>
  <c r="DS1044" i="62"/>
  <c r="DP1046" i="62"/>
  <c r="DS1048" i="62"/>
  <c r="BG1050" i="62"/>
  <c r="DQ1052" i="62"/>
  <c r="BG1054" i="62"/>
  <c r="DQ1064" i="62"/>
  <c r="DQ1067" i="62"/>
  <c r="DR1078" i="62"/>
  <c r="DP1086" i="62"/>
  <c r="BG1091" i="62"/>
  <c r="DR1101" i="62"/>
  <c r="BG1125" i="62"/>
  <c r="DR1128" i="62"/>
  <c r="DQ1139" i="62"/>
  <c r="BE1149" i="62"/>
  <c r="DR1149" i="62" s="1"/>
  <c r="DR1255" i="62" s="1"/>
  <c r="DR1486" i="62" s="1"/>
  <c r="ER1159" i="62"/>
  <c r="AY1178" i="62"/>
  <c r="AY1350" i="62" s="1"/>
  <c r="P1389" i="62"/>
  <c r="CE1389" i="62"/>
  <c r="DD1389" i="62"/>
  <c r="EG1389" i="62"/>
  <c r="AK1182" i="62"/>
  <c r="DR980" i="62"/>
  <c r="DS984" i="62"/>
  <c r="DQ1005" i="62"/>
  <c r="DR1010" i="62"/>
  <c r="DQ1017" i="62"/>
  <c r="DR1039" i="62"/>
  <c r="DS1043" i="62"/>
  <c r="DQ1047" i="62"/>
  <c r="DR1052" i="62"/>
  <c r="DQ1063" i="62"/>
  <c r="DR1067" i="62"/>
  <c r="DQ1084" i="62"/>
  <c r="DQ1093" i="62"/>
  <c r="DR1097" i="62"/>
  <c r="DS1112" i="62"/>
  <c r="DQ1122" i="62"/>
  <c r="DS1123" i="62"/>
  <c r="DP1125" i="62"/>
  <c r="DS1128" i="62"/>
  <c r="DR1139" i="62"/>
  <c r="BF1149" i="62"/>
  <c r="DS1149" i="62" s="1"/>
  <c r="DS1255" i="62" s="1"/>
  <c r="DS1486" i="62" s="1"/>
  <c r="BA1178" i="62"/>
  <c r="BA1350" i="62" s="1"/>
  <c r="Q1389" i="62"/>
  <c r="CF1389" i="62"/>
  <c r="DE1389" i="62"/>
  <c r="Z1182" i="62"/>
  <c r="DP966" i="62"/>
  <c r="DP974" i="62"/>
  <c r="DT1019" i="62"/>
  <c r="DP1076" i="62"/>
  <c r="BG1079" i="62"/>
  <c r="DP1113" i="62"/>
  <c r="BG1129" i="62"/>
  <c r="DT1148" i="62"/>
  <c r="DT1254" i="62" s="1"/>
  <c r="DT1485" i="62" s="1"/>
  <c r="BC1150" i="62"/>
  <c r="DY1159" i="62"/>
  <c r="AL1407" i="62"/>
  <c r="AL1503" i="62" s="1"/>
  <c r="AX1407" i="62"/>
  <c r="AX1503" i="62" s="1"/>
  <c r="BZ1407" i="62"/>
  <c r="BZ1503" i="62" s="1"/>
  <c r="DB1407" i="62"/>
  <c r="DB1503" i="62" s="1"/>
  <c r="DN1407" i="62"/>
  <c r="DN1503" i="62" s="1"/>
  <c r="BV1178" i="62"/>
  <c r="BV1350" i="62" s="1"/>
  <c r="FB1159" i="62"/>
  <c r="CA1182" i="62"/>
  <c r="DM1178" i="62"/>
  <c r="DM1350" i="62" s="1"/>
  <c r="CZ1182" i="62"/>
  <c r="FF1182" i="62"/>
  <c r="DR947" i="62"/>
  <c r="DP949" i="62"/>
  <c r="DR952" i="62"/>
  <c r="DR956" i="62"/>
  <c r="DR963" i="62"/>
  <c r="DP965" i="62"/>
  <c r="DQ970" i="62"/>
  <c r="DS979" i="62"/>
  <c r="DQ999" i="62"/>
  <c r="DQ1003" i="62"/>
  <c r="DQ1007" i="62"/>
  <c r="DR1016" i="62"/>
  <c r="DQ1019" i="62"/>
  <c r="DS1020" i="62"/>
  <c r="DS1038" i="62"/>
  <c r="CN1043" i="62"/>
  <c r="DQ1054" i="62"/>
  <c r="DP1057" i="62"/>
  <c r="DR1060" i="62"/>
  <c r="DQ1070" i="62"/>
  <c r="BG1074" i="62"/>
  <c r="DR1086" i="62"/>
  <c r="DP1088" i="62"/>
  <c r="DQ1091" i="62"/>
  <c r="DQ1099" i="62"/>
  <c r="DR1108" i="62"/>
  <c r="BG1117" i="62"/>
  <c r="DR1120" i="62"/>
  <c r="BG1122" i="62"/>
  <c r="DS1131" i="62"/>
  <c r="DS1138" i="62"/>
  <c r="BD1147" i="62"/>
  <c r="DQ1147" i="62" s="1"/>
  <c r="DQ1253" i="62" s="1"/>
  <c r="DQ1484" i="62" s="1"/>
  <c r="DR1153" i="62"/>
  <c r="DR1259" i="62" s="1"/>
  <c r="DR1490" i="62" s="1"/>
  <c r="EC1159" i="62"/>
  <c r="FD1159" i="62"/>
  <c r="CH1164" i="62"/>
  <c r="R1407" i="62"/>
  <c r="R1503" i="62" s="1"/>
  <c r="CG1407" i="62"/>
  <c r="CG1503" i="62" s="1"/>
  <c r="DF1407" i="62"/>
  <c r="DF1503" i="62" s="1"/>
  <c r="EI1407" i="62"/>
  <c r="EI1503" i="62" s="1"/>
  <c r="FF1407" i="62"/>
  <c r="FF1503" i="62" s="1"/>
  <c r="V1389" i="62"/>
  <c r="AH1389" i="62"/>
  <c r="BV1389" i="62"/>
  <c r="CT1389" i="62"/>
  <c r="DJ1389" i="62"/>
  <c r="EM1389" i="62"/>
  <c r="S1182" i="62"/>
  <c r="AE1182" i="62"/>
  <c r="AQ1182" i="62"/>
  <c r="BS1182" i="62"/>
  <c r="CH1182" i="62"/>
  <c r="FG1183" i="62"/>
  <c r="EO1187" i="62"/>
  <c r="FG1187" i="62"/>
  <c r="FA1189" i="62"/>
  <c r="DP972" i="62"/>
  <c r="DQ974" i="62"/>
  <c r="DP976" i="62"/>
  <c r="DR978" i="62"/>
  <c r="DP980" i="62"/>
  <c r="DS982" i="62"/>
  <c r="DR988" i="62"/>
  <c r="DS989" i="62"/>
  <c r="DS990" i="62"/>
  <c r="DS991" i="62"/>
  <c r="DR1003" i="62"/>
  <c r="DR1007" i="62"/>
  <c r="DP1010" i="62"/>
  <c r="CW1010" i="62"/>
  <c r="CO1010" i="62" s="1"/>
  <c r="DP1014" i="62"/>
  <c r="DS1016" i="62"/>
  <c r="DR1019" i="62"/>
  <c r="DR1050" i="62"/>
  <c r="DR1054" i="62"/>
  <c r="DQ1069" i="62"/>
  <c r="DR1070" i="62"/>
  <c r="DR1091" i="62"/>
  <c r="DR1095" i="62"/>
  <c r="DP1097" i="62"/>
  <c r="DR1099" i="62"/>
  <c r="DR1103" i="62"/>
  <c r="DS1108" i="62"/>
  <c r="DS1120" i="62"/>
  <c r="DR1130" i="62"/>
  <c r="DP1132" i="62"/>
  <c r="DP1139" i="62"/>
  <c r="DV1143" i="62"/>
  <c r="BE1147" i="62"/>
  <c r="DR1147" i="62" s="1"/>
  <c r="DR1253" i="62" s="1"/>
  <c r="DR1484" i="62" s="1"/>
  <c r="BD1154" i="62"/>
  <c r="DQ1154" i="62" s="1"/>
  <c r="DQ1260" i="62" s="1"/>
  <c r="DQ1491" i="62" s="1"/>
  <c r="DK1164" i="62"/>
  <c r="EM1164" i="62"/>
  <c r="FD1167" i="62"/>
  <c r="FF1178" i="62"/>
  <c r="FF1350" i="62" s="1"/>
  <c r="AI1389" i="62"/>
  <c r="AU1389" i="62"/>
  <c r="BW1389" i="62"/>
  <c r="CU1389" i="62"/>
  <c r="DK1389" i="62"/>
  <c r="DP1005" i="62"/>
  <c r="DP1017" i="62"/>
  <c r="DP1073" i="62"/>
  <c r="DP1084" i="62"/>
  <c r="DP1093" i="62"/>
  <c r="DP1111" i="62"/>
  <c r="DP1135" i="62"/>
  <c r="ET1164" i="62"/>
  <c r="T1407" i="62"/>
  <c r="T1503" i="62" s="1"/>
  <c r="AF1407" i="62"/>
  <c r="AF1503" i="62" s="1"/>
  <c r="BT1407" i="62"/>
  <c r="BT1503" i="62" s="1"/>
  <c r="CR1407" i="62"/>
  <c r="CR1503" i="62" s="1"/>
  <c r="DH1407" i="62"/>
  <c r="DH1503" i="62" s="1"/>
  <c r="Q1178" i="62"/>
  <c r="Q1350" i="62" s="1"/>
  <c r="FI1178" i="62"/>
  <c r="FI1350" i="62" s="1"/>
  <c r="FJ1182" i="62"/>
  <c r="DX1206" i="62"/>
  <c r="Q1364" i="62"/>
  <c r="Q1449" i="62" s="1"/>
  <c r="AC1364" i="62"/>
  <c r="AO1364" i="62"/>
  <c r="BA1364" i="62"/>
  <c r="BA1449" i="62" s="1"/>
  <c r="CF1364" i="62"/>
  <c r="CF1449" i="62" s="1"/>
  <c r="CF1448" i="62" s="1"/>
  <c r="DE1364" i="62"/>
  <c r="DE1449" i="62" s="1"/>
  <c r="EH1364" i="62"/>
  <c r="EZ1364" i="62"/>
  <c r="EZ1449" i="62" s="1"/>
  <c r="Z1365" i="62"/>
  <c r="AL1365" i="62"/>
  <c r="AL1450" i="62" s="1"/>
  <c r="AX1365" i="62"/>
  <c r="AX1450" i="62" s="1"/>
  <c r="BZ1365" i="62"/>
  <c r="BZ1450" i="62" s="1"/>
  <c r="DB1365" i="62"/>
  <c r="DB1450" i="62" s="1"/>
  <c r="DN1365" i="62"/>
  <c r="DN1450" i="62" s="1"/>
  <c r="EW1365" i="62"/>
  <c r="EN1220" i="62"/>
  <c r="Q1452" i="62"/>
  <c r="CF1452" i="62"/>
  <c r="DE1452" i="62"/>
  <c r="FD1245" i="62"/>
  <c r="DE1251" i="62"/>
  <c r="DE1375" i="62" s="1"/>
  <c r="DE1386" i="62" s="1"/>
  <c r="FK1261" i="62"/>
  <c r="FM1261" i="62" s="1"/>
  <c r="EA1267" i="62"/>
  <c r="AD1266" i="62"/>
  <c r="AP1266" i="62"/>
  <c r="BB1266" i="62"/>
  <c r="CG1266" i="62"/>
  <c r="DF1266" i="62"/>
  <c r="FF1266" i="62"/>
  <c r="T1266" i="62"/>
  <c r="AF1266" i="62"/>
  <c r="AR1266" i="62"/>
  <c r="BT1266" i="62"/>
  <c r="DX1271" i="62"/>
  <c r="FD1271" i="62"/>
  <c r="ED1273" i="62"/>
  <c r="U1274" i="62"/>
  <c r="U1323" i="62" s="1"/>
  <c r="AG1274" i="62"/>
  <c r="AG1323" i="62" s="1"/>
  <c r="AS1274" i="62"/>
  <c r="AS1323" i="62" s="1"/>
  <c r="EL1274" i="62"/>
  <c r="EL1323" i="62" s="1"/>
  <c r="FD1285" i="62"/>
  <c r="EN1290" i="62"/>
  <c r="FF1289" i="62"/>
  <c r="FF1325" i="62" s="1"/>
  <c r="FK1292" i="62"/>
  <c r="FM1292" i="62" s="1"/>
  <c r="FE1328" i="62"/>
  <c r="AD1295" i="62"/>
  <c r="AD1327" i="62" s="1"/>
  <c r="AP1295" i="62"/>
  <c r="AP1327" i="62" s="1"/>
  <c r="CS1295" i="62"/>
  <c r="AV1295" i="62"/>
  <c r="EQ1527" i="62"/>
  <c r="EN1533" i="62"/>
  <c r="CT1207" i="62"/>
  <c r="CT1360" i="62" s="1"/>
  <c r="CT1383" i="62" s="1"/>
  <c r="S1439" i="62"/>
  <c r="S1513" i="62" s="1"/>
  <c r="AE1439" i="62"/>
  <c r="AE1513" i="62" s="1"/>
  <c r="BS1439" i="62"/>
  <c r="BS1513" i="62" s="1"/>
  <c r="CH1439" i="62"/>
  <c r="CH1513" i="62" s="1"/>
  <c r="L45" i="64" s="1"/>
  <c r="DG1439" i="62"/>
  <c r="DG1513" i="62" s="1"/>
  <c r="FF1213" i="62"/>
  <c r="R1364" i="62"/>
  <c r="R1449" i="62" s="1"/>
  <c r="AD1364" i="62"/>
  <c r="AP1364" i="62"/>
  <c r="BB1364" i="62"/>
  <c r="BB1449" i="62" s="1"/>
  <c r="CG1364" i="62"/>
  <c r="CG1449" i="62" s="1"/>
  <c r="DF1364" i="62"/>
  <c r="DF1449" i="62" s="1"/>
  <c r="EI1364" i="62"/>
  <c r="EI1449" i="62" s="1"/>
  <c r="FF1364" i="62"/>
  <c r="FF1449" i="62" s="1"/>
  <c r="O1365" i="62"/>
  <c r="O1450" i="62" s="1"/>
  <c r="AA1365" i="62"/>
  <c r="AM1365" i="62"/>
  <c r="AM1450" i="62" s="1"/>
  <c r="AY1365" i="62"/>
  <c r="AY1450" i="62" s="1"/>
  <c r="FS1450" i="62" s="1"/>
  <c r="CA1365" i="62"/>
  <c r="CA1450" i="62" s="1"/>
  <c r="DC1365" i="62"/>
  <c r="DC1450" i="62" s="1"/>
  <c r="DO1365" i="62"/>
  <c r="DO1450" i="62" s="1"/>
  <c r="EX1365" i="62"/>
  <c r="FA1222" i="62"/>
  <c r="FD1236" i="62"/>
  <c r="EN1245" i="62"/>
  <c r="EQ1246" i="62"/>
  <c r="DK1251" i="62"/>
  <c r="DK1375" i="62" s="1"/>
  <c r="DK1386" i="62" s="1"/>
  <c r="S1266" i="62"/>
  <c r="AE1266" i="62"/>
  <c r="AQ1266" i="62"/>
  <c r="BS1266" i="62"/>
  <c r="CH1266" i="62"/>
  <c r="DG1266" i="62"/>
  <c r="FH1266" i="62"/>
  <c r="DI1266" i="62"/>
  <c r="AH1278" i="62"/>
  <c r="AH1324" i="62" s="1"/>
  <c r="AT1278" i="62"/>
  <c r="AT1324" i="62" s="1"/>
  <c r="CT1278" i="62"/>
  <c r="CT1324" i="62" s="1"/>
  <c r="DJ1278" i="62"/>
  <c r="DJ1324" i="62" s="1"/>
  <c r="EM1278" i="62"/>
  <c r="EM1324" i="62" s="1"/>
  <c r="FL1278" i="62"/>
  <c r="FL1324" i="62" s="1"/>
  <c r="Y1278" i="62"/>
  <c r="Y1324" i="62" s="1"/>
  <c r="BY1278" i="62"/>
  <c r="BY1324" i="62" s="1"/>
  <c r="DM1278" i="62"/>
  <c r="DM1324" i="62" s="1"/>
  <c r="P1278" i="62"/>
  <c r="P1324" i="62" s="1"/>
  <c r="AZ1278" i="62"/>
  <c r="AZ1324" i="62" s="1"/>
  <c r="CE1278" i="62"/>
  <c r="CE1324" i="62" s="1"/>
  <c r="DD1278" i="62"/>
  <c r="DD1324" i="62" s="1"/>
  <c r="EY1278" i="62"/>
  <c r="EY1324" i="62" s="1"/>
  <c r="EU1289" i="62"/>
  <c r="AD1289" i="62"/>
  <c r="AD1325" i="62" s="1"/>
  <c r="BB1289" i="62"/>
  <c r="BB1325" i="62" s="1"/>
  <c r="CG1289" i="62"/>
  <c r="CG1325" i="62" s="1"/>
  <c r="BT1289" i="62"/>
  <c r="BT1325" i="62" s="1"/>
  <c r="DH1289" i="62"/>
  <c r="DH1325" i="62" s="1"/>
  <c r="EK1289" i="62"/>
  <c r="EK1325" i="62" s="1"/>
  <c r="AH1295" i="62"/>
  <c r="CE1295" i="62"/>
  <c r="CE1327" i="62" s="1"/>
  <c r="EY1295" i="62"/>
  <c r="EO1313" i="62"/>
  <c r="FD1316" i="62"/>
  <c r="DA1207" i="62"/>
  <c r="DA1360" i="62" s="1"/>
  <c r="DA1383" i="62" s="1"/>
  <c r="T1439" i="62"/>
  <c r="T1513" i="62" s="1"/>
  <c r="AF1439" i="62"/>
  <c r="AF1513" i="62" s="1"/>
  <c r="FH1364" i="62"/>
  <c r="S1452" i="62"/>
  <c r="AE1452" i="62"/>
  <c r="BS1452" i="62"/>
  <c r="CH1452" i="62"/>
  <c r="DG1452" i="62"/>
  <c r="EU1251" i="62"/>
  <c r="EU1375" i="62" s="1"/>
  <c r="FI1266" i="62"/>
  <c r="ER1268" i="62"/>
  <c r="DA1266" i="62"/>
  <c r="W1274" i="62"/>
  <c r="W1323" i="62" s="1"/>
  <c r="AU1274" i="62"/>
  <c r="AU1323" i="62" s="1"/>
  <c r="BW1274" i="62"/>
  <c r="BW1323" i="62" s="1"/>
  <c r="DK1274" i="62"/>
  <c r="DK1323" i="62" s="1"/>
  <c r="ET1274" i="62"/>
  <c r="ET1323" i="62" s="1"/>
  <c r="DB1274" i="62"/>
  <c r="DB1323" i="62" s="1"/>
  <c r="FB1276" i="62"/>
  <c r="EN1277" i="62"/>
  <c r="AI1278" i="62"/>
  <c r="AI1324" i="62" s="1"/>
  <c r="AU1278" i="62"/>
  <c r="AU1324" i="62" s="1"/>
  <c r="BW1278" i="62"/>
  <c r="BW1324" i="62" s="1"/>
  <c r="CU1278" i="62"/>
  <c r="CU1324" i="62" s="1"/>
  <c r="DK1278" i="62"/>
  <c r="DK1324" i="62" s="1"/>
  <c r="FE1281" i="62"/>
  <c r="FI1289" i="62"/>
  <c r="FI1325" i="62" s="1"/>
  <c r="BW1289" i="62"/>
  <c r="BW1325" i="62" s="1"/>
  <c r="DK1289" i="62"/>
  <c r="DK1325" i="62" s="1"/>
  <c r="AW1182" i="62"/>
  <c r="BY1182" i="62"/>
  <c r="DA1182" i="62"/>
  <c r="DM1182" i="62"/>
  <c r="EV1182" i="62"/>
  <c r="FG1185" i="62"/>
  <c r="ER1189" i="62"/>
  <c r="FE1196" i="62"/>
  <c r="EG1207" i="62"/>
  <c r="EG1360" i="62" s="1"/>
  <c r="EG1383" i="62" s="1"/>
  <c r="U1439" i="62"/>
  <c r="U1513" i="62" s="1"/>
  <c r="AG1439" i="62"/>
  <c r="AG1513" i="62" s="1"/>
  <c r="BU1439" i="62"/>
  <c r="BU1513" i="62" s="1"/>
  <c r="CS1439" i="62"/>
  <c r="CS1513" i="62" s="1"/>
  <c r="DI1439" i="62"/>
  <c r="DI1513" i="62" s="1"/>
  <c r="FJ1439" i="62"/>
  <c r="FJ1513" i="62" s="1"/>
  <c r="N1213" i="62"/>
  <c r="N1212" i="62" s="1"/>
  <c r="T1364" i="62"/>
  <c r="T1449" i="62" s="1"/>
  <c r="AF1364" i="62"/>
  <c r="AF1449" i="62" s="1"/>
  <c r="AR1364" i="62"/>
  <c r="BT1364" i="62"/>
  <c r="BT1449" i="62" s="1"/>
  <c r="CR1364" i="62"/>
  <c r="CR1449" i="62" s="1"/>
  <c r="DH1364" i="62"/>
  <c r="DH1449" i="62" s="1"/>
  <c r="EK1364" i="62"/>
  <c r="FI1364" i="62"/>
  <c r="Q1365" i="62"/>
  <c r="Q1450" i="62" s="1"/>
  <c r="AC1365" i="62"/>
  <c r="AO1365" i="62"/>
  <c r="BA1365" i="62"/>
  <c r="BA1450" i="62" s="1"/>
  <c r="FU1450" i="62" s="1"/>
  <c r="CF1365" i="62"/>
  <c r="CF1450" i="62" s="1"/>
  <c r="DE1365" i="62"/>
  <c r="DE1450" i="62" s="1"/>
  <c r="EH1365" i="62"/>
  <c r="EZ1365" i="62"/>
  <c r="EZ1450" i="62" s="1"/>
  <c r="T1452" i="62"/>
  <c r="AF1452" i="62"/>
  <c r="BT1452" i="62"/>
  <c r="CR1452" i="62"/>
  <c r="DH1452" i="62"/>
  <c r="FD1232" i="62"/>
  <c r="EQ1233" i="62"/>
  <c r="FI1475" i="62"/>
  <c r="EO1245" i="62"/>
  <c r="EW1251" i="62"/>
  <c r="EW1375" i="62" s="1"/>
  <c r="AK1482" i="62"/>
  <c r="AW1482" i="62"/>
  <c r="BY1482" i="62"/>
  <c r="CT1482" i="62"/>
  <c r="ED1267" i="62"/>
  <c r="AJ1274" i="62"/>
  <c r="AJ1323" i="62" s="1"/>
  <c r="AV1274" i="62"/>
  <c r="AV1323" i="62" s="1"/>
  <c r="FD1276" i="62"/>
  <c r="FG1277" i="62"/>
  <c r="X1278" i="62"/>
  <c r="AJ1278" i="62"/>
  <c r="AJ1324" i="62" s="1"/>
  <c r="AV1278" i="62"/>
  <c r="AV1324" i="62" s="1"/>
  <c r="CZ1278" i="62"/>
  <c r="CZ1324" i="62" s="1"/>
  <c r="DL1278" i="62"/>
  <c r="DL1324" i="62" s="1"/>
  <c r="EU1278" i="62"/>
  <c r="EU1324" i="62" s="1"/>
  <c r="DI1278" i="62"/>
  <c r="DI1324" i="62" s="1"/>
  <c r="FD1288" i="62"/>
  <c r="EW1289" i="62"/>
  <c r="EW1325" i="62" s="1"/>
  <c r="CR1289" i="62"/>
  <c r="CR1325" i="62" s="1"/>
  <c r="EP1290" i="62"/>
  <c r="FG1290" i="62"/>
  <c r="DJ1289" i="62"/>
  <c r="DJ1325" i="62" s="1"/>
  <c r="EM1289" i="62"/>
  <c r="EM1325" i="62" s="1"/>
  <c r="FG1296" i="62"/>
  <c r="BU1295" i="62"/>
  <c r="BU1327" i="62" s="1"/>
  <c r="DI1295" i="62"/>
  <c r="DI1327" i="62" s="1"/>
  <c r="AJ1295" i="62"/>
  <c r="CZ1295" i="62"/>
  <c r="FA1298" i="62"/>
  <c r="FA1310" i="62"/>
  <c r="EN1316" i="62"/>
  <c r="FG1526" i="62"/>
  <c r="ER1527" i="62"/>
  <c r="FB1528" i="62"/>
  <c r="EJ1207" i="62"/>
  <c r="EJ1360" i="62" s="1"/>
  <c r="U1475" i="62"/>
  <c r="AG1475" i="62"/>
  <c r="AS1475" i="62"/>
  <c r="BU1475" i="62"/>
  <c r="CS1475" i="62"/>
  <c r="DI1475" i="62"/>
  <c r="EL1475" i="62"/>
  <c r="FI1251" i="62"/>
  <c r="FI1375" i="62" s="1"/>
  <c r="V1266" i="62"/>
  <c r="AH1266" i="62"/>
  <c r="AT1266" i="62"/>
  <c r="BV1266" i="62"/>
  <c r="CT1266" i="62"/>
  <c r="DJ1266" i="62"/>
  <c r="EM1266" i="62"/>
  <c r="FL1266" i="62"/>
  <c r="X1266" i="62"/>
  <c r="DY1266" i="62" s="1"/>
  <c r="AV1266" i="62"/>
  <c r="ER1285" i="62"/>
  <c r="EO1308" i="62"/>
  <c r="FC1527" i="62"/>
  <c r="FD1528" i="62"/>
  <c r="FC1204" i="62"/>
  <c r="EY1207" i="62"/>
  <c r="EY1360" i="62" s="1"/>
  <c r="EY1383" i="62" s="1"/>
  <c r="AI1439" i="62"/>
  <c r="AI1513" i="62" s="1"/>
  <c r="AU1439" i="62"/>
  <c r="AU1513" i="62" s="1"/>
  <c r="BW1439" i="62"/>
  <c r="BW1513" i="62" s="1"/>
  <c r="I17" i="64" s="1"/>
  <c r="CU1439" i="62"/>
  <c r="CU1513" i="62" s="1"/>
  <c r="DK1439" i="62"/>
  <c r="DK1513" i="62" s="1"/>
  <c r="ET1439" i="62"/>
  <c r="ET1513" i="62" s="1"/>
  <c r="V1364" i="62"/>
  <c r="V1449" i="62" s="1"/>
  <c r="AH1364" i="62"/>
  <c r="AH1449" i="62" s="1"/>
  <c r="AT1364" i="62"/>
  <c r="BV1364" i="62"/>
  <c r="BV1449" i="62" s="1"/>
  <c r="CT1364" i="62"/>
  <c r="CT1449" i="62" s="1"/>
  <c r="DJ1364" i="62"/>
  <c r="DJ1449" i="62" s="1"/>
  <c r="EM1364" i="62"/>
  <c r="EM1449" i="62" s="1"/>
  <c r="FL1364" i="62"/>
  <c r="FL1449" i="62" s="1"/>
  <c r="DA1213" i="62"/>
  <c r="S1365" i="62"/>
  <c r="S1450" i="62" s="1"/>
  <c r="AE1365" i="62"/>
  <c r="AE1450" i="62" s="1"/>
  <c r="AQ1365" i="62"/>
  <c r="BS1365" i="62"/>
  <c r="BS1450" i="62" s="1"/>
  <c r="CH1365" i="62"/>
  <c r="CH1450" i="62" s="1"/>
  <c r="DG1365" i="62"/>
  <c r="DG1450" i="62" s="1"/>
  <c r="EJ1365" i="62"/>
  <c r="FB1221" i="62"/>
  <c r="FL1452" i="62"/>
  <c r="FG1236" i="62"/>
  <c r="V1475" i="62"/>
  <c r="V1474" i="62" s="1"/>
  <c r="AH1475" i="62"/>
  <c r="AH1474" i="62" s="1"/>
  <c r="AT1475" i="62"/>
  <c r="BV1475" i="62"/>
  <c r="BV1474" i="62" s="1"/>
  <c r="CT1475" i="62"/>
  <c r="CT1474" i="62" s="1"/>
  <c r="DJ1475" i="62"/>
  <c r="DJ1474" i="62" s="1"/>
  <c r="EM1475" i="62"/>
  <c r="EM1474" i="62" s="1"/>
  <c r="FL1475" i="62"/>
  <c r="FL1474" i="62" s="1"/>
  <c r="FD1243" i="62"/>
  <c r="AJ1251" i="62"/>
  <c r="AJ1375" i="62" s="1"/>
  <c r="AJ1386" i="62" s="1"/>
  <c r="EV1266" i="62"/>
  <c r="N1274" i="62"/>
  <c r="N1323" i="62" s="1"/>
  <c r="Z1274" i="62"/>
  <c r="Z1323" i="62" s="1"/>
  <c r="AX1278" i="62"/>
  <c r="AX1324" i="62" s="1"/>
  <c r="DN1278" i="62"/>
  <c r="DN1324" i="62" s="1"/>
  <c r="FE1279" i="62"/>
  <c r="CF1278" i="62"/>
  <c r="CF1324" i="62" s="1"/>
  <c r="DE1278" i="62"/>
  <c r="DE1324" i="62" s="1"/>
  <c r="EH1278" i="62"/>
  <c r="EH1324" i="62" s="1"/>
  <c r="EQ1281" i="62"/>
  <c r="FK1281" i="62"/>
  <c r="FM1281" i="62" s="1"/>
  <c r="FE1283" i="62"/>
  <c r="EQ1285" i="62"/>
  <c r="FA1301" i="62"/>
  <c r="ED1303" i="62"/>
  <c r="FE1307" i="62"/>
  <c r="FC1309" i="62"/>
  <c r="FE1310" i="62"/>
  <c r="EN1311" i="62"/>
  <c r="FB1314" i="62"/>
  <c r="FD1317" i="62"/>
  <c r="FB1531" i="62"/>
  <c r="FK1433" i="62"/>
  <c r="FM1433" i="62" s="1"/>
  <c r="FE1203" i="62"/>
  <c r="FH1207" i="62"/>
  <c r="FH1360" i="62" s="1"/>
  <c r="EQ1236" i="62"/>
  <c r="FE1242" i="62"/>
  <c r="AL1251" i="62"/>
  <c r="AL1375" i="62" s="1"/>
  <c r="AL1386" i="62" s="1"/>
  <c r="EP1262" i="62"/>
  <c r="CG1274" i="62"/>
  <c r="CG1323" i="62" s="1"/>
  <c r="DF1274" i="62"/>
  <c r="DF1323" i="62" s="1"/>
  <c r="EO1280" i="62"/>
  <c r="DX1306" i="62"/>
  <c r="FG1316" i="62"/>
  <c r="DZ1528" i="62"/>
  <c r="FE1528" i="62"/>
  <c r="FA1530" i="62"/>
  <c r="P1207" i="62"/>
  <c r="P1360" i="62" s="1"/>
  <c r="P1383" i="62" s="1"/>
  <c r="BB1213" i="62"/>
  <c r="FD1246" i="62"/>
  <c r="AV1251" i="62"/>
  <c r="AV1375" i="62" s="1"/>
  <c r="AV1386" i="62" s="1"/>
  <c r="FG1261" i="62"/>
  <c r="FE1267" i="62"/>
  <c r="EQ1276" i="62"/>
  <c r="FK1276" i="62"/>
  <c r="FB1282" i="62"/>
  <c r="EN1283" i="62"/>
  <c r="EN1287" i="62"/>
  <c r="EX1289" i="62"/>
  <c r="EX1325" i="62" s="1"/>
  <c r="ER1293" i="62"/>
  <c r="FH1289" i="62"/>
  <c r="FH1325" i="62" s="1"/>
  <c r="FA1328" i="62"/>
  <c r="FB1301" i="62"/>
  <c r="FB1309" i="62"/>
  <c r="FD1527" i="62"/>
  <c r="FE1530" i="62"/>
  <c r="FB1533" i="62"/>
  <c r="AB1207" i="62"/>
  <c r="AB1360" i="62" s="1"/>
  <c r="EN1217" i="62"/>
  <c r="FG1492" i="62"/>
  <c r="DE1266" i="62"/>
  <c r="EH1266" i="62"/>
  <c r="AJ1207" i="62"/>
  <c r="AJ1360" i="62" s="1"/>
  <c r="AJ1383" i="62" s="1"/>
  <c r="P1439" i="62"/>
  <c r="P1513" i="62" s="1"/>
  <c r="CE1439" i="62"/>
  <c r="CE1513" i="62" s="1"/>
  <c r="I45" i="64" s="1"/>
  <c r="DD1439" i="62"/>
  <c r="DD1513" i="62" s="1"/>
  <c r="EG1439" i="62"/>
  <c r="EG1513" i="62" s="1"/>
  <c r="DF1213" i="62"/>
  <c r="FD1216" i="62"/>
  <c r="EO1221" i="62"/>
  <c r="EQ1227" i="62"/>
  <c r="FD1233" i="62"/>
  <c r="EQ1243" i="62"/>
  <c r="FB1245" i="62"/>
  <c r="CU1251" i="62"/>
  <c r="CU1375" i="62" s="1"/>
  <c r="CU1386" i="62" s="1"/>
  <c r="P1266" i="62"/>
  <c r="AB1266" i="62"/>
  <c r="AN1266" i="62"/>
  <c r="AZ1266" i="62"/>
  <c r="CE1266" i="62"/>
  <c r="DD1266" i="62"/>
  <c r="EN1267" i="62"/>
  <c r="EY1266" i="62"/>
  <c r="EQ1269" i="62"/>
  <c r="S1274" i="62"/>
  <c r="S1323" i="62" s="1"/>
  <c r="AE1274" i="62"/>
  <c r="AE1323" i="62" s="1"/>
  <c r="AQ1274" i="62"/>
  <c r="AQ1323" i="62" s="1"/>
  <c r="CH1274" i="62"/>
  <c r="CH1323" i="62" s="1"/>
  <c r="DG1274" i="62"/>
  <c r="DG1323" i="62" s="1"/>
  <c r="EJ1274" i="62"/>
  <c r="FH1274" i="62"/>
  <c r="V1274" i="62"/>
  <c r="V1323" i="62" s="1"/>
  <c r="AH1274" i="62"/>
  <c r="AH1323" i="62" s="1"/>
  <c r="AT1274" i="62"/>
  <c r="AT1323" i="62" s="1"/>
  <c r="BV1274" i="62"/>
  <c r="BV1323" i="62" s="1"/>
  <c r="CT1274" i="62"/>
  <c r="CT1323" i="62" s="1"/>
  <c r="DJ1274" i="62"/>
  <c r="DJ1323" i="62" s="1"/>
  <c r="EM1274" i="62"/>
  <c r="EM1323" i="62" s="1"/>
  <c r="FL1274" i="62"/>
  <c r="FL1323" i="62" s="1"/>
  <c r="AW1274" i="62"/>
  <c r="AW1323" i="62" s="1"/>
  <c r="S1278" i="62"/>
  <c r="S1324" i="62" s="1"/>
  <c r="AQ1278" i="62"/>
  <c r="AQ1324" i="62" s="1"/>
  <c r="BS1278" i="62"/>
  <c r="BS1324" i="62" s="1"/>
  <c r="FH1278" i="62"/>
  <c r="FH1324" i="62" s="1"/>
  <c r="ER1280" i="62"/>
  <c r="DG1289" i="62"/>
  <c r="DG1325" i="62" s="1"/>
  <c r="EJ1289" i="62"/>
  <c r="EJ1325" i="62" s="1"/>
  <c r="FG1292" i="62"/>
  <c r="FJ1289" i="62"/>
  <c r="FJ1325" i="62" s="1"/>
  <c r="FB1304" i="62"/>
  <c r="FB1312" i="62"/>
  <c r="EN1313" i="62"/>
  <c r="EQ1317" i="62"/>
  <c r="EQ1524" i="62"/>
  <c r="EB1526" i="62"/>
  <c r="EO1531" i="62"/>
  <c r="FG1531" i="62"/>
  <c r="EN1535" i="62"/>
  <c r="CE1207" i="62"/>
  <c r="CE1360" i="62" s="1"/>
  <c r="CE1383" i="62" s="1"/>
  <c r="Q1439" i="62"/>
  <c r="Q1513" i="62" s="1"/>
  <c r="CF1439" i="62"/>
  <c r="CF1513" i="62" s="1"/>
  <c r="J45" i="64" s="1"/>
  <c r="DE1439" i="62"/>
  <c r="DE1513" i="62" s="1"/>
  <c r="P1452" i="62"/>
  <c r="CE1452" i="62"/>
  <c r="DD1452" i="62"/>
  <c r="EG1452" i="62"/>
  <c r="EY1452" i="62"/>
  <c r="EP1275" i="62"/>
  <c r="DF1289" i="62"/>
  <c r="DF1325" i="62" s="1"/>
  <c r="EI1289" i="62"/>
  <c r="EI1325" i="62" s="1"/>
  <c r="AR1295" i="62"/>
  <c r="AR1327" i="62" s="1"/>
  <c r="BT1295" i="62"/>
  <c r="CR1295" i="62"/>
  <c r="CR1327" i="62" s="1"/>
  <c r="FI1295" i="62"/>
  <c r="FI1327" i="62" s="1"/>
  <c r="CU1295" i="62"/>
  <c r="DK1295" i="62"/>
  <c r="DK1327" i="62" s="1"/>
  <c r="DS264" i="62"/>
  <c r="DS272" i="62"/>
  <c r="DS926" i="62"/>
  <c r="DS1068" i="62"/>
  <c r="DS1101" i="62"/>
  <c r="DS645" i="62"/>
  <c r="DS660" i="62"/>
  <c r="DS678" i="62"/>
  <c r="DS683" i="62"/>
  <c r="DS948" i="62"/>
  <c r="DS784" i="62"/>
  <c r="DS632" i="62"/>
  <c r="DS927" i="62"/>
  <c r="DS938" i="62"/>
  <c r="DT639" i="62"/>
  <c r="DS672" i="62"/>
  <c r="DS682" i="62"/>
  <c r="DS934" i="62"/>
  <c r="DS1062" i="62"/>
  <c r="DS1061" i="62"/>
  <c r="DS286" i="62"/>
  <c r="DS294" i="62"/>
  <c r="DS496" i="62"/>
  <c r="DS500" i="62"/>
  <c r="DS940" i="62"/>
  <c r="DS1104" i="62"/>
  <c r="DS454" i="62"/>
  <c r="DS480" i="62"/>
  <c r="DS790" i="62"/>
  <c r="DS939" i="62"/>
  <c r="DS952" i="62"/>
  <c r="DS956" i="62"/>
  <c r="DS297" i="62"/>
  <c r="DS468" i="62"/>
  <c r="DS473" i="62"/>
  <c r="DT941" i="62"/>
  <c r="DS261" i="62"/>
  <c r="DS446" i="62"/>
  <c r="DS488" i="62"/>
  <c r="DS794" i="62"/>
  <c r="DS931" i="62"/>
  <c r="DS639" i="62"/>
  <c r="DS661" i="62"/>
  <c r="DS923" i="62"/>
  <c r="DS937" i="62"/>
  <c r="DS946" i="62"/>
  <c r="DT939" i="62"/>
  <c r="DS450" i="62"/>
  <c r="DS453" i="62"/>
  <c r="DS464" i="62"/>
  <c r="DS472" i="62"/>
  <c r="DS820" i="62"/>
  <c r="DS290" i="62"/>
  <c r="DS274" i="62"/>
  <c r="DS665" i="62"/>
  <c r="DS795" i="62"/>
  <c r="DS799" i="62"/>
  <c r="DS803" i="62"/>
  <c r="DS818" i="62"/>
  <c r="DS1102" i="62"/>
  <c r="BM1142" i="62"/>
  <c r="BM1250" i="62" s="1"/>
  <c r="DS916" i="62"/>
  <c r="DS1078" i="62"/>
  <c r="DS1106" i="62"/>
  <c r="DS481" i="62"/>
  <c r="DS630" i="62"/>
  <c r="DS638" i="62"/>
  <c r="DS650" i="62"/>
  <c r="DS802" i="62"/>
  <c r="DS305" i="62"/>
  <c r="DS269" i="62"/>
  <c r="DS273" i="62"/>
  <c r="DS293" i="62"/>
  <c r="DS296" i="62"/>
  <c r="DS309" i="62"/>
  <c r="DS455" i="62"/>
  <c r="DS469" i="62"/>
  <c r="DS493" i="62"/>
  <c r="DS664" i="62"/>
  <c r="DS798" i="62"/>
  <c r="DS817" i="62"/>
  <c r="DS915" i="62"/>
  <c r="DS1063" i="62"/>
  <c r="DS262" i="62"/>
  <c r="DS456" i="62"/>
  <c r="DS478" i="62"/>
  <c r="DS483" i="62"/>
  <c r="DT648" i="62"/>
  <c r="DS670" i="62"/>
  <c r="DS791" i="62"/>
  <c r="DS819" i="62"/>
  <c r="DS826" i="62"/>
  <c r="DS928" i="62"/>
  <c r="DS943" i="62"/>
  <c r="DS1095" i="62"/>
  <c r="DT944" i="62"/>
  <c r="DS957" i="62"/>
  <c r="DS1064" i="62"/>
  <c r="DS1067" i="62"/>
  <c r="CB1529" i="62"/>
  <c r="DS284" i="62"/>
  <c r="DS288" i="62"/>
  <c r="DS636" i="62"/>
  <c r="DS644" i="62"/>
  <c r="DS652" i="62"/>
  <c r="DS659" i="62"/>
  <c r="DS677" i="62"/>
  <c r="DS801" i="62"/>
  <c r="DS809" i="62"/>
  <c r="DS955" i="62"/>
  <c r="DS1060" i="62"/>
  <c r="DS1071" i="62"/>
  <c r="DS1077" i="62"/>
  <c r="DS444" i="62"/>
  <c r="DS479" i="62"/>
  <c r="DS628" i="62"/>
  <c r="DS655" i="62"/>
  <c r="DS671" i="62"/>
  <c r="DS929" i="62"/>
  <c r="DS263" i="62"/>
  <c r="DS271" i="62"/>
  <c r="DS295" i="62"/>
  <c r="DS463" i="62"/>
  <c r="DS631" i="62"/>
  <c r="DS640" i="62"/>
  <c r="DS666" i="62"/>
  <c r="DS805" i="62"/>
  <c r="DS816" i="62"/>
  <c r="DS925" i="62"/>
  <c r="DS945" i="62"/>
  <c r="DS1069" i="62"/>
  <c r="DS1086" i="62"/>
  <c r="DS1100" i="62"/>
  <c r="DS299" i="62"/>
  <c r="DS452" i="62"/>
  <c r="DS470" i="62"/>
  <c r="DS494" i="62"/>
  <c r="DS627" i="62"/>
  <c r="DS676" i="62"/>
  <c r="DS780" i="62"/>
  <c r="DS788" i="62"/>
  <c r="DS800" i="62"/>
  <c r="DS804" i="62"/>
  <c r="DS821" i="62"/>
  <c r="DT946" i="62"/>
  <c r="DP17" i="62"/>
  <c r="DR20" i="62"/>
  <c r="DQ23" i="62"/>
  <c r="DQ32" i="62"/>
  <c r="DS33" i="62"/>
  <c r="DR39" i="62"/>
  <c r="DS44" i="62"/>
  <c r="DP49" i="62"/>
  <c r="DS54" i="62"/>
  <c r="BG56" i="62"/>
  <c r="DT56" i="62" s="1"/>
  <c r="DP58" i="62"/>
  <c r="CW73" i="62"/>
  <c r="CO73" i="62" s="1"/>
  <c r="CV74" i="62"/>
  <c r="CN74" i="62" s="1"/>
  <c r="BG74" i="62"/>
  <c r="DP83" i="62"/>
  <c r="DP90" i="62"/>
  <c r="CW90" i="62"/>
  <c r="CO90" i="62" s="1"/>
  <c r="CW22" i="62"/>
  <c r="CO22" i="62" s="1"/>
  <c r="DP48" i="62"/>
  <c r="DR53" i="62"/>
  <c r="DP139" i="62"/>
  <c r="DQ38" i="62"/>
  <c r="DR42" i="62"/>
  <c r="DP46" i="62"/>
  <c r="CW46" i="62"/>
  <c r="CO46" i="62" s="1"/>
  <c r="DP47" i="62"/>
  <c r="DS53" i="62"/>
  <c r="BG55" i="62"/>
  <c r="DT55" i="62" s="1"/>
  <c r="DQ62" i="62"/>
  <c r="DQ63" i="62"/>
  <c r="DQ65" i="62"/>
  <c r="DR66" i="62"/>
  <c r="DS67" i="62"/>
  <c r="CW71" i="62"/>
  <c r="CO71" i="62" s="1"/>
  <c r="CV72" i="62"/>
  <c r="CN72" i="62" s="1"/>
  <c r="BG72" i="62"/>
  <c r="DQ75" i="62"/>
  <c r="BG78" i="62"/>
  <c r="DP81" i="62"/>
  <c r="DQ86" i="62"/>
  <c r="BG94" i="62"/>
  <c r="DT94" i="62" s="1"/>
  <c r="DP97" i="62"/>
  <c r="CV108" i="62"/>
  <c r="BG108" i="62"/>
  <c r="DS110" i="62"/>
  <c r="CV112" i="62"/>
  <c r="CN112" i="62" s="1"/>
  <c r="DQ131" i="62"/>
  <c r="DP140" i="62"/>
  <c r="DP143" i="62"/>
  <c r="CV157" i="62"/>
  <c r="BG157" i="62"/>
  <c r="CV184" i="62"/>
  <c r="BG184" i="62"/>
  <c r="DQ61" i="62"/>
  <c r="DR63" i="62"/>
  <c r="DR64" i="62"/>
  <c r="DR65" i="62"/>
  <c r="DS66" i="62"/>
  <c r="BG68" i="62"/>
  <c r="DT68" i="62" s="1"/>
  <c r="BG77" i="62"/>
  <c r="DQ91" i="62"/>
  <c r="DQ152" i="62"/>
  <c r="DR61" i="62"/>
  <c r="DS62" i="62"/>
  <c r="DS63" i="62"/>
  <c r="DS64" i="62"/>
  <c r="DS65" i="62"/>
  <c r="CV70" i="62"/>
  <c r="CN70" i="62" s="1"/>
  <c r="BG70" i="62"/>
  <c r="DS75" i="62"/>
  <c r="CV89" i="62"/>
  <c r="CN89" i="62" s="1"/>
  <c r="BG89" i="62"/>
  <c r="DR7" i="62"/>
  <c r="CV7" i="62"/>
  <c r="CW7" i="62" s="1"/>
  <c r="CO7" i="62" s="1"/>
  <c r="DR13" i="62"/>
  <c r="DQ17" i="62"/>
  <c r="BG26" i="62"/>
  <c r="DT26" i="62" s="1"/>
  <c r="BG31" i="62"/>
  <c r="DT31" i="62" s="1"/>
  <c r="CW33" i="62"/>
  <c r="CO33" i="62" s="1"/>
  <c r="DU33" i="62" s="1"/>
  <c r="DS36" i="62"/>
  <c r="DR41" i="62"/>
  <c r="CW54" i="62"/>
  <c r="CO54" i="62" s="1"/>
  <c r="DR59" i="62"/>
  <c r="DS60" i="62"/>
  <c r="DS61" i="62"/>
  <c r="BG66" i="62"/>
  <c r="DR74" i="62"/>
  <c r="BG76" i="62"/>
  <c r="DQ83" i="62"/>
  <c r="DS85" i="62"/>
  <c r="CK1174" i="62"/>
  <c r="CK1405" i="62" s="1"/>
  <c r="DQ90" i="62"/>
  <c r="BG93" i="62"/>
  <c r="DT93" i="62" s="1"/>
  <c r="DQ102" i="62"/>
  <c r="DS104" i="62"/>
  <c r="BG106" i="62"/>
  <c r="DQ123" i="62"/>
  <c r="DP132" i="62"/>
  <c r="CV156" i="62"/>
  <c r="BG156" i="62"/>
  <c r="CV183" i="62"/>
  <c r="BG183" i="62"/>
  <c r="DR21" i="62"/>
  <c r="DS103" i="62"/>
  <c r="BG121" i="62"/>
  <c r="CV121" i="62"/>
  <c r="CN121" i="62" s="1"/>
  <c r="CN77" i="62"/>
  <c r="CW77" i="62"/>
  <c r="CO77" i="62" s="1"/>
  <c r="CV88" i="62"/>
  <c r="CN88" i="62" s="1"/>
  <c r="BG88" i="62"/>
  <c r="DP110" i="62"/>
  <c r="DS113" i="62"/>
  <c r="CJ1169" i="62"/>
  <c r="CJ1399" i="62" s="1"/>
  <c r="DP15" i="62"/>
  <c r="DP20" i="62"/>
  <c r="DP32" i="62"/>
  <c r="BK1169" i="62"/>
  <c r="BK1399" i="62" s="1"/>
  <c r="DP18" i="62"/>
  <c r="CW18" i="62"/>
  <c r="CX18" i="62" s="1"/>
  <c r="DP19" i="62"/>
  <c r="DP26" i="62"/>
  <c r="DP31" i="62"/>
  <c r="DP42" i="62"/>
  <c r="BO1172" i="62"/>
  <c r="BO1403" i="62" s="1"/>
  <c r="DP52" i="62"/>
  <c r="CV53" i="62"/>
  <c r="CN53" i="62" s="1"/>
  <c r="BG53" i="62"/>
  <c r="DS99" i="62"/>
  <c r="DS100" i="62"/>
  <c r="DS101" i="62"/>
  <c r="BG103" i="62"/>
  <c r="DP114" i="62"/>
  <c r="DQ117" i="62"/>
  <c r="DP152" i="62"/>
  <c r="DS9" i="62"/>
  <c r="DS28" i="62"/>
  <c r="DP36" i="62"/>
  <c r="CV52" i="62"/>
  <c r="BG52" i="62"/>
  <c r="DQ64" i="62"/>
  <c r="BR1173" i="62"/>
  <c r="DR70" i="62"/>
  <c r="DS71" i="62"/>
  <c r="BG73" i="62"/>
  <c r="DT73" i="62" s="1"/>
  <c r="DQ78" i="62"/>
  <c r="DR79" i="62"/>
  <c r="DR80" i="62"/>
  <c r="DS81" i="62"/>
  <c r="BG83" i="62"/>
  <c r="BO1174" i="62"/>
  <c r="BO1405" i="62" s="1"/>
  <c r="DR95" i="62"/>
  <c r="DR96" i="62"/>
  <c r="DS97" i="62"/>
  <c r="BG102" i="62"/>
  <c r="CV114" i="62"/>
  <c r="BG114" i="62"/>
  <c r="CV136" i="62"/>
  <c r="CN136" i="62" s="1"/>
  <c r="BG136" i="62"/>
  <c r="CV172" i="62"/>
  <c r="CN172" i="62" s="1"/>
  <c r="BG172" i="62"/>
  <c r="DP53" i="62"/>
  <c r="DR16" i="62"/>
  <c r="DQ7" i="62"/>
  <c r="DS8" i="62"/>
  <c r="DS16" i="62"/>
  <c r="DR27" i="62"/>
  <c r="DQ33" i="62"/>
  <c r="DS40" i="62"/>
  <c r="DP50" i="62"/>
  <c r="CV51" i="62"/>
  <c r="BG51" i="62"/>
  <c r="BG57" i="62"/>
  <c r="DP60" i="62"/>
  <c r="DP61" i="62"/>
  <c r="DP85" i="62"/>
  <c r="DP91" i="62"/>
  <c r="CV135" i="62"/>
  <c r="CN135" i="62" s="1"/>
  <c r="DP7" i="62"/>
  <c r="DQ6" i="62"/>
  <c r="DQ15" i="62"/>
  <c r="DQ20" i="62"/>
  <c r="DS21" i="62"/>
  <c r="DP23" i="62"/>
  <c r="DS27" i="62"/>
  <c r="DP29" i="62"/>
  <c r="DR33" i="62"/>
  <c r="DQ39" i="62"/>
  <c r="DP41" i="62"/>
  <c r="CW41" i="62"/>
  <c r="CX41" i="62" s="1"/>
  <c r="CY41" i="62" s="1"/>
  <c r="CQ41" i="62" s="1"/>
  <c r="DR44" i="62"/>
  <c r="BG46" i="62"/>
  <c r="DT46" i="62" s="1"/>
  <c r="BG47" i="62"/>
  <c r="DS55" i="62"/>
  <c r="DP59" i="62"/>
  <c r="DQ68" i="62"/>
  <c r="BG71" i="62"/>
  <c r="DP74" i="62"/>
  <c r="DQ77" i="62"/>
  <c r="DP84" i="62"/>
  <c r="BG90" i="62"/>
  <c r="DT90" i="62" s="1"/>
  <c r="DQ93" i="62"/>
  <c r="DR103" i="62"/>
  <c r="DS116" i="62"/>
  <c r="DP145" i="62"/>
  <c r="BG171" i="62"/>
  <c r="CV171" i="62"/>
  <c r="CV286" i="62"/>
  <c r="CN286" i="62" s="1"/>
  <c r="BG286" i="62"/>
  <c r="BG316" i="62"/>
  <c r="CV217" i="62"/>
  <c r="CN217" i="62" s="1"/>
  <c r="DR263" i="62"/>
  <c r="BG265" i="62"/>
  <c r="BG281" i="62"/>
  <c r="CV281" i="62"/>
  <c r="DS289" i="62"/>
  <c r="DQ292" i="62"/>
  <c r="DR293" i="62"/>
  <c r="DQ302" i="62"/>
  <c r="BG304" i="62"/>
  <c r="DQ307" i="62"/>
  <c r="DS308" i="62"/>
  <c r="CV333" i="62"/>
  <c r="CN333" i="62" s="1"/>
  <c r="DQ365" i="62"/>
  <c r="CV450" i="62"/>
  <c r="BG450" i="62"/>
  <c r="BG320" i="62"/>
  <c r="CV320" i="62"/>
  <c r="CV332" i="62"/>
  <c r="BG350" i="62"/>
  <c r="CV350" i="62"/>
  <c r="DP163" i="62"/>
  <c r="DQ211" i="62"/>
  <c r="BG215" i="62"/>
  <c r="BG216" i="62"/>
  <c r="DP236" i="62"/>
  <c r="DP246" i="62"/>
  <c r="DP251" i="62"/>
  <c r="DP258" i="62"/>
  <c r="BG372" i="62"/>
  <c r="CV372" i="62"/>
  <c r="DP137" i="62"/>
  <c r="DP144" i="62"/>
  <c r="DP153" i="62"/>
  <c r="DP154" i="62"/>
  <c r="DP182" i="62"/>
  <c r="DP197" i="62"/>
  <c r="DP198" i="62"/>
  <c r="DP210" i="62"/>
  <c r="DP250" i="62"/>
  <c r="CJ1188" i="62"/>
  <c r="CJ1420" i="62" s="1"/>
  <c r="DP278" i="62"/>
  <c r="CV279" i="62"/>
  <c r="CN279" i="62" s="1"/>
  <c r="DP284" i="62"/>
  <c r="DP314" i="62"/>
  <c r="CV406" i="62"/>
  <c r="CN406" i="62" s="1"/>
  <c r="BG406" i="62"/>
  <c r="DQ119" i="62"/>
  <c r="DP122" i="62"/>
  <c r="DQ127" i="62"/>
  <c r="DR128" i="62"/>
  <c r="DS129" i="62"/>
  <c r="DR134" i="62"/>
  <c r="DP138" i="62"/>
  <c r="DR148" i="62"/>
  <c r="DR158" i="62"/>
  <c r="DR188" i="62"/>
  <c r="DP192" i="62"/>
  <c r="DS195" i="62"/>
  <c r="DQ201" i="62"/>
  <c r="DQ205" i="62"/>
  <c r="CV209" i="62"/>
  <c r="DQ212" i="62"/>
  <c r="DQ218" i="62"/>
  <c r="BG220" i="62"/>
  <c r="DP222" i="62"/>
  <c r="DS224" i="62"/>
  <c r="DS225" i="62"/>
  <c r="DQ231" i="62"/>
  <c r="DP233" i="62"/>
  <c r="DP235" i="62"/>
  <c r="DQ237" i="62"/>
  <c r="DS238" i="62"/>
  <c r="DQ241" i="62"/>
  <c r="DP245" i="62"/>
  <c r="CV245" i="62"/>
  <c r="DR310" i="62"/>
  <c r="CV336" i="62"/>
  <c r="BG336" i="62"/>
  <c r="DS112" i="62"/>
  <c r="DP115" i="62"/>
  <c r="DQ118" i="62"/>
  <c r="DR119" i="62"/>
  <c r="DP123" i="62"/>
  <c r="DR127" i="62"/>
  <c r="DS128" i="62"/>
  <c r="DQ133" i="62"/>
  <c r="DS134" i="62"/>
  <c r="DP136" i="62"/>
  <c r="DP151" i="62"/>
  <c r="DS158" i="62"/>
  <c r="DQ165" i="62"/>
  <c r="DS166" i="62"/>
  <c r="DP168" i="62"/>
  <c r="DQ171" i="62"/>
  <c r="DQ172" i="62"/>
  <c r="DS173" i="62"/>
  <c r="DP175" i="62"/>
  <c r="DS177" i="62"/>
  <c r="BG179" i="62"/>
  <c r="BG180" i="62"/>
  <c r="DQ183" i="62"/>
  <c r="DQ184" i="62"/>
  <c r="DP186" i="62"/>
  <c r="DS188" i="62"/>
  <c r="BG191" i="62"/>
  <c r="DR201" i="62"/>
  <c r="DR205" i="62"/>
  <c r="DS206" i="62"/>
  <c r="DR212" i="62"/>
  <c r="DP214" i="62"/>
  <c r="DQ217" i="62"/>
  <c r="DR218" i="62"/>
  <c r="DQ223" i="62"/>
  <c r="DR231" i="62"/>
  <c r="DP243" i="62"/>
  <c r="DP249" i="62"/>
  <c r="DP308" i="62"/>
  <c r="CV352" i="62"/>
  <c r="CN352" i="62" s="1"/>
  <c r="BG352" i="62"/>
  <c r="CV382" i="62"/>
  <c r="BG382" i="62"/>
  <c r="DP79" i="62"/>
  <c r="DP80" i="62"/>
  <c r="DQ85" i="62"/>
  <c r="DR86" i="62"/>
  <c r="DP95" i="62"/>
  <c r="DP96" i="62"/>
  <c r="DQ104" i="62"/>
  <c r="DS106" i="62"/>
  <c r="DP109" i="62"/>
  <c r="DS119" i="62"/>
  <c r="DP130" i="62"/>
  <c r="DP131" i="62"/>
  <c r="DR133" i="62"/>
  <c r="DQ140" i="62"/>
  <c r="DP142" i="62"/>
  <c r="DQ146" i="62"/>
  <c r="DS147" i="62"/>
  <c r="DR156" i="62"/>
  <c r="DR157" i="62"/>
  <c r="BG160" i="62"/>
  <c r="DP161" i="62"/>
  <c r="DP162" i="62"/>
  <c r="DR165" i="62"/>
  <c r="DR171" i="62"/>
  <c r="DR172" i="62"/>
  <c r="BG178" i="62"/>
  <c r="DP181" i="62"/>
  <c r="DR183" i="62"/>
  <c r="DR184" i="62"/>
  <c r="DQ187" i="62"/>
  <c r="DQ194" i="62"/>
  <c r="DS201" i="62"/>
  <c r="DS205" i="62"/>
  <c r="DP208" i="62"/>
  <c r="DS212" i="62"/>
  <c r="DR217" i="62"/>
  <c r="DS218" i="62"/>
  <c r="DQ221" i="62"/>
  <c r="DR223" i="62"/>
  <c r="DS231" i="62"/>
  <c r="DS241" i="62"/>
  <c r="DS247" i="62"/>
  <c r="DP255" i="62"/>
  <c r="DQ275" i="62"/>
  <c r="DQ280" i="62"/>
  <c r="DS281" i="62"/>
  <c r="DR285" i="62"/>
  <c r="BG288" i="62"/>
  <c r="BG289" i="62"/>
  <c r="CV289" i="62"/>
  <c r="CN289" i="62" s="1"/>
  <c r="DQ290" i="62"/>
  <c r="BP1191" i="62"/>
  <c r="BP1423" i="62" s="1"/>
  <c r="BG302" i="62"/>
  <c r="DR305" i="62"/>
  <c r="DP311" i="62"/>
  <c r="CV367" i="62"/>
  <c r="BG367" i="62"/>
  <c r="CV435" i="62"/>
  <c r="BG435" i="62"/>
  <c r="DQ46" i="62"/>
  <c r="DQ47" i="62"/>
  <c r="DR48" i="62"/>
  <c r="DS49" i="62"/>
  <c r="DP57" i="62"/>
  <c r="DS68" i="62"/>
  <c r="CJ1173" i="62"/>
  <c r="CJ1404" i="62" s="1"/>
  <c r="DP77" i="62"/>
  <c r="DP78" i="62"/>
  <c r="DQ84" i="62"/>
  <c r="DR85" i="62"/>
  <c r="DS86" i="62"/>
  <c r="DP94" i="62"/>
  <c r="DQ103" i="62"/>
  <c r="DQ111" i="62"/>
  <c r="DS118" i="62"/>
  <c r="DP121" i="62"/>
  <c r="DQ124" i="62"/>
  <c r="DQ125" i="62"/>
  <c r="DS133" i="62"/>
  <c r="DR140" i="62"/>
  <c r="DP149" i="62"/>
  <c r="CV149" i="62"/>
  <c r="DS157" i="62"/>
  <c r="DP159" i="62"/>
  <c r="DQ164" i="62"/>
  <c r="DS171" i="62"/>
  <c r="DP174" i="62"/>
  <c r="DQ176" i="62"/>
  <c r="DP179" i="62"/>
  <c r="DP180" i="62"/>
  <c r="DS183" i="62"/>
  <c r="DS184" i="62"/>
  <c r="DR187" i="62"/>
  <c r="DP191" i="62"/>
  <c r="DP196" i="62"/>
  <c r="DQ199" i="62"/>
  <c r="DQ200" i="62"/>
  <c r="DP202" i="62"/>
  <c r="DQ204" i="62"/>
  <c r="DP207" i="62"/>
  <c r="DP219" i="62"/>
  <c r="DP227" i="62"/>
  <c r="DQ240" i="62"/>
  <c r="DQ246" i="62"/>
  <c r="BG248" i="62"/>
  <c r="BG261" i="62"/>
  <c r="CV262" i="62"/>
  <c r="CN262" i="62" s="1"/>
  <c r="DQ265" i="62"/>
  <c r="DP292" i="62"/>
  <c r="BG296" i="62"/>
  <c r="DR299" i="62"/>
  <c r="DP302" i="62"/>
  <c r="DP307" i="62"/>
  <c r="DS320" i="62"/>
  <c r="CN474" i="62"/>
  <c r="CW474" i="62"/>
  <c r="DQ145" i="62"/>
  <c r="DS148" i="62"/>
  <c r="DQ153" i="62"/>
  <c r="DQ154" i="62"/>
  <c r="CW159" i="62"/>
  <c r="CO159" i="62" s="1"/>
  <c r="DU159" i="62" s="1"/>
  <c r="DR164" i="62"/>
  <c r="DQ169" i="62"/>
  <c r="DR170" i="62"/>
  <c r="DQ182" i="62"/>
  <c r="DS187" i="62"/>
  <c r="CV190" i="62"/>
  <c r="CN190" i="62" s="1"/>
  <c r="DS194" i="62"/>
  <c r="DQ198" i="62"/>
  <c r="DR199" i="62"/>
  <c r="DR200" i="62"/>
  <c r="DR204" i="62"/>
  <c r="BG206" i="62"/>
  <c r="CV207" i="62"/>
  <c r="CN207" i="62" s="1"/>
  <c r="DQ210" i="62"/>
  <c r="DR211" i="62"/>
  <c r="DQ230" i="62"/>
  <c r="DR236" i="62"/>
  <c r="DP238" i="62"/>
  <c r="DR240" i="62"/>
  <c r="DQ250" i="62"/>
  <c r="DR251" i="62"/>
  <c r="DR252" i="62"/>
  <c r="DS270" i="62"/>
  <c r="CV282" i="62"/>
  <c r="CN282" i="62" s="1"/>
  <c r="DT282" i="62" s="1"/>
  <c r="DP288" i="62"/>
  <c r="DR364" i="62"/>
  <c r="DP447" i="62"/>
  <c r="CV451" i="62"/>
  <c r="BG451" i="62"/>
  <c r="DP505" i="62"/>
  <c r="DR153" i="62"/>
  <c r="DR154" i="62"/>
  <c r="DS156" i="62"/>
  <c r="DQ163" i="62"/>
  <c r="DS164" i="62"/>
  <c r="DR169" i="62"/>
  <c r="DS170" i="62"/>
  <c r="DS172" i="62"/>
  <c r="DS176" i="62"/>
  <c r="DR182" i="62"/>
  <c r="DQ192" i="62"/>
  <c r="DQ193" i="62"/>
  <c r="DR198" i="62"/>
  <c r="DS199" i="62"/>
  <c r="DS200" i="62"/>
  <c r="DS204" i="62"/>
  <c r="DQ209" i="62"/>
  <c r="DR210" i="62"/>
  <c r="DS211" i="62"/>
  <c r="DQ215" i="62"/>
  <c r="DQ216" i="62"/>
  <c r="DQ222" i="62"/>
  <c r="DQ229" i="62"/>
  <c r="DR230" i="62"/>
  <c r="DQ235" i="62"/>
  <c r="DS236" i="62"/>
  <c r="DS240" i="62"/>
  <c r="DQ245" i="62"/>
  <c r="DS246" i="62"/>
  <c r="DS251" i="62"/>
  <c r="DS258" i="62"/>
  <c r="DP267" i="62"/>
  <c r="DR279" i="62"/>
  <c r="DR284" i="62"/>
  <c r="DP291" i="62"/>
  <c r="DQ319" i="62"/>
  <c r="DQ344" i="62"/>
  <c r="DS345" i="62"/>
  <c r="DQ349" i="62"/>
  <c r="DQ150" i="62"/>
  <c r="DR152" i="62"/>
  <c r="DS153" i="62"/>
  <c r="DS154" i="62"/>
  <c r="DR163" i="62"/>
  <c r="DQ168" i="62"/>
  <c r="DS169" i="62"/>
  <c r="DQ175" i="62"/>
  <c r="DS182" i="62"/>
  <c r="DQ186" i="62"/>
  <c r="DS198" i="62"/>
  <c r="DQ203" i="62"/>
  <c r="DS210" i="62"/>
  <c r="BG212" i="62"/>
  <c r="DQ214" i="62"/>
  <c r="DR215" i="62"/>
  <c r="DR216" i="62"/>
  <c r="DR222" i="62"/>
  <c r="BG237" i="62"/>
  <c r="BG259" i="62"/>
  <c r="DQ268" i="62"/>
  <c r="DR269" i="62"/>
  <c r="DR274" i="62"/>
  <c r="CV295" i="62"/>
  <c r="CN295" i="62" s="1"/>
  <c r="DP305" i="62"/>
  <c r="DQ313" i="62"/>
  <c r="DS314" i="62"/>
  <c r="BG361" i="62"/>
  <c r="CV373" i="62"/>
  <c r="BG373" i="62"/>
  <c r="CV442" i="62"/>
  <c r="BG442" i="62"/>
  <c r="CV397" i="62"/>
  <c r="BG397" i="62"/>
  <c r="DP400" i="62"/>
  <c r="BG459" i="62"/>
  <c r="DQ506" i="62"/>
  <c r="BG549" i="62"/>
  <c r="BG597" i="62"/>
  <c r="DT597" i="62" s="1"/>
  <c r="DS424" i="62"/>
  <c r="DT461" i="62"/>
  <c r="DP482" i="62"/>
  <c r="DP517" i="62"/>
  <c r="CV561" i="62"/>
  <c r="CN561" i="62" s="1"/>
  <c r="BG561" i="62"/>
  <c r="DR576" i="62"/>
  <c r="CV607" i="62"/>
  <c r="CN607" i="62" s="1"/>
  <c r="BG607" i="62"/>
  <c r="BG370" i="62"/>
  <c r="BG385" i="62"/>
  <c r="CV409" i="62"/>
  <c r="CN409" i="62" s="1"/>
  <c r="DT409" i="62" s="1"/>
  <c r="DS432" i="62"/>
  <c r="CV448" i="62"/>
  <c r="CW448" i="62" s="1"/>
  <c r="BG448" i="62"/>
  <c r="DP488" i="62"/>
  <c r="DP511" i="62"/>
  <c r="DR522" i="62"/>
  <c r="DS543" i="62"/>
  <c r="DQ546" i="62"/>
  <c r="DR549" i="62"/>
  <c r="DR557" i="62"/>
  <c r="BG578" i="62"/>
  <c r="CV578" i="62"/>
  <c r="DP593" i="62"/>
  <c r="DP376" i="62"/>
  <c r="DP380" i="62"/>
  <c r="DP399" i="62"/>
  <c r="BO1201" i="62"/>
  <c r="BO1433" i="62" s="1"/>
  <c r="DP420" i="62"/>
  <c r="BO1203" i="62"/>
  <c r="BO1435" i="62" s="1"/>
  <c r="DP458" i="62"/>
  <c r="DP512" i="62"/>
  <c r="DP526" i="62"/>
  <c r="DP272" i="62"/>
  <c r="DS276" i="62"/>
  <c r="DR289" i="62"/>
  <c r="DQ294" i="62"/>
  <c r="CK1191" i="62"/>
  <c r="CK1423" i="62" s="1"/>
  <c r="DP306" i="62"/>
  <c r="DQ309" i="62"/>
  <c r="DP312" i="62"/>
  <c r="DQ317" i="62"/>
  <c r="DP320" i="62"/>
  <c r="DP325" i="62"/>
  <c r="DS327" i="62"/>
  <c r="DS328" i="62"/>
  <c r="DQ335" i="62"/>
  <c r="DR339" i="62"/>
  <c r="DS343" i="62"/>
  <c r="DP345" i="62"/>
  <c r="DQ347" i="62"/>
  <c r="DP355" i="62"/>
  <c r="DR362" i="62"/>
  <c r="CV365" i="62"/>
  <c r="BG365" i="62"/>
  <c r="DR367" i="62"/>
  <c r="DP370" i="62"/>
  <c r="DR372" i="62"/>
  <c r="DQ377" i="62"/>
  <c r="DP379" i="62"/>
  <c r="DQ382" i="62"/>
  <c r="DP385" i="62"/>
  <c r="DS387" i="62"/>
  <c r="DS393" i="62"/>
  <c r="DP395" i="62"/>
  <c r="DQ397" i="62"/>
  <c r="DR406" i="62"/>
  <c r="DQ410" i="62"/>
  <c r="DS411" i="62"/>
  <c r="CL1202" i="62"/>
  <c r="CL1434" i="62" s="1"/>
  <c r="DQ426" i="62"/>
  <c r="DS427" i="62"/>
  <c r="DQ434" i="62"/>
  <c r="DR435" i="62"/>
  <c r="DR442" i="62"/>
  <c r="DR450" i="62"/>
  <c r="DU459" i="62"/>
  <c r="DR467" i="62"/>
  <c r="DP469" i="62"/>
  <c r="DQ472" i="62"/>
  <c r="DQ478" i="62"/>
  <c r="DP481" i="62"/>
  <c r="DQ495" i="62"/>
  <c r="DQ500" i="62"/>
  <c r="DP504" i="62"/>
  <c r="DP534" i="62"/>
  <c r="DP544" i="62"/>
  <c r="DP592" i="62"/>
  <c r="DP324" i="62"/>
  <c r="CV355" i="62"/>
  <c r="CN355" i="62" s="1"/>
  <c r="BG355" i="62"/>
  <c r="DP364" i="62"/>
  <c r="BK1198" i="62"/>
  <c r="BK1430" i="62" s="1"/>
  <c r="CJ1200" i="62"/>
  <c r="CJ1432" i="62" s="1"/>
  <c r="DP403" i="62"/>
  <c r="DP417" i="62"/>
  <c r="DP418" i="62"/>
  <c r="DP419" i="62"/>
  <c r="DS442" i="62"/>
  <c r="DP444" i="62"/>
  <c r="BP1206" i="62"/>
  <c r="BP1438" i="62" s="1"/>
  <c r="DS451" i="62"/>
  <c r="BG453" i="62"/>
  <c r="DP454" i="62"/>
  <c r="DP455" i="62"/>
  <c r="DU457" i="62"/>
  <c r="DS474" i="62"/>
  <c r="DS485" i="62"/>
  <c r="DQ490" i="62"/>
  <c r="DR491" i="62"/>
  <c r="DR495" i="62"/>
  <c r="DP510" i="62"/>
  <c r="DQ513" i="62"/>
  <c r="DP516" i="62"/>
  <c r="DQ518" i="62"/>
  <c r="DQ527" i="62"/>
  <c r="DP529" i="62"/>
  <c r="DQ540" i="62"/>
  <c r="DS556" i="62"/>
  <c r="DP266" i="62"/>
  <c r="BG319" i="62"/>
  <c r="DP329" i="62"/>
  <c r="DP349" i="62"/>
  <c r="BG368" i="62"/>
  <c r="BG394" i="62"/>
  <c r="DP408" i="62"/>
  <c r="DP414" i="62"/>
  <c r="DP415" i="62"/>
  <c r="DP428" i="62"/>
  <c r="DS434" i="62"/>
  <c r="DR439" i="62"/>
  <c r="DR440" i="62"/>
  <c r="BG443" i="62"/>
  <c r="DQ448" i="62"/>
  <c r="BG452" i="62"/>
  <c r="BG463" i="62"/>
  <c r="BG468" i="62"/>
  <c r="DS491" i="62"/>
  <c r="DS495" i="62"/>
  <c r="DP542" i="62"/>
  <c r="BG575" i="62"/>
  <c r="DQ260" i="62"/>
  <c r="DR261" i="62"/>
  <c r="DQ274" i="62"/>
  <c r="BO1188" i="62"/>
  <c r="BO1420" i="62" s="1"/>
  <c r="DS280" i="62"/>
  <c r="DP283" i="62"/>
  <c r="DQ285" i="62"/>
  <c r="DR286" i="62"/>
  <c r="DR288" i="62"/>
  <c r="DQ293" i="62"/>
  <c r="DP296" i="62"/>
  <c r="DR308" i="62"/>
  <c r="DR314" i="62"/>
  <c r="DQ315" i="62"/>
  <c r="DR316" i="62"/>
  <c r="DR321" i="62"/>
  <c r="DR326" i="62"/>
  <c r="DS332" i="62"/>
  <c r="DR334" i="62"/>
  <c r="DP337" i="62"/>
  <c r="CV337" i="62"/>
  <c r="CN337" i="62" s="1"/>
  <c r="DT337" i="62" s="1"/>
  <c r="DQ341" i="62"/>
  <c r="DQ350" i="62"/>
  <c r="DQ356" i="62"/>
  <c r="DS357" i="62"/>
  <c r="DQ361" i="62"/>
  <c r="DS366" i="62"/>
  <c r="DR371" i="62"/>
  <c r="DP398" i="62"/>
  <c r="CV403" i="62"/>
  <c r="CN403" i="62" s="1"/>
  <c r="DQ409" i="62"/>
  <c r="BG411" i="62"/>
  <c r="CV428" i="62"/>
  <c r="BG428" i="62"/>
  <c r="DR431" i="62"/>
  <c r="DQ432" i="62"/>
  <c r="DS433" i="62"/>
  <c r="DS439" i="62"/>
  <c r="DS449" i="62"/>
  <c r="DR466" i="62"/>
  <c r="DP468" i="62"/>
  <c r="DQ470" i="62"/>
  <c r="DR471" i="62"/>
  <c r="DP473" i="62"/>
  <c r="DP475" i="62"/>
  <c r="DR489" i="62"/>
  <c r="DS490" i="62"/>
  <c r="DQ494" i="62"/>
  <c r="DP502" i="62"/>
  <c r="DQ522" i="62"/>
  <c r="DS532" i="62"/>
  <c r="DP543" i="62"/>
  <c r="DR545" i="62"/>
  <c r="DQ549" i="62"/>
  <c r="DR555" i="62"/>
  <c r="DR573" i="62"/>
  <c r="CV580" i="62"/>
  <c r="CN580" i="62" s="1"/>
  <c r="BG580" i="62"/>
  <c r="DQ601" i="62"/>
  <c r="DS602" i="62"/>
  <c r="CV618" i="62"/>
  <c r="BG618" i="62"/>
  <c r="DR315" i="62"/>
  <c r="DS316" i="62"/>
  <c r="CV318" i="62"/>
  <c r="CN318" i="62" s="1"/>
  <c r="DS321" i="62"/>
  <c r="DS326" i="62"/>
  <c r="DS331" i="62"/>
  <c r="DS334" i="62"/>
  <c r="DQ340" i="62"/>
  <c r="DR341" i="62"/>
  <c r="DQ346" i="62"/>
  <c r="DR350" i="62"/>
  <c r="DP353" i="62"/>
  <c r="DR356" i="62"/>
  <c r="DQ360" i="62"/>
  <c r="DR361" i="62"/>
  <c r="DQ374" i="62"/>
  <c r="DQ390" i="62"/>
  <c r="DP393" i="62"/>
  <c r="DR396" i="62"/>
  <c r="DQ399" i="62"/>
  <c r="DR409" i="62"/>
  <c r="BP1202" i="62"/>
  <c r="BP1434" i="62" s="1"/>
  <c r="DQ420" i="62"/>
  <c r="DS422" i="62"/>
  <c r="DS423" i="62"/>
  <c r="BG426" i="62"/>
  <c r="DS431" i="62"/>
  <c r="DR432" i="62"/>
  <c r="DQ438" i="62"/>
  <c r="BG441" i="62"/>
  <c r="DQ446" i="62"/>
  <c r="DS448" i="62"/>
  <c r="DQ458" i="62"/>
  <c r="DR459" i="62"/>
  <c r="DR460" i="62"/>
  <c r="DR470" i="62"/>
  <c r="DS471" i="62"/>
  <c r="DS489" i="62"/>
  <c r="DQ505" i="62"/>
  <c r="DR506" i="62"/>
  <c r="DQ512" i="62"/>
  <c r="DP514" i="62"/>
  <c r="DQ517" i="62"/>
  <c r="DS531" i="62"/>
  <c r="DR535" i="62"/>
  <c r="CV538" i="62"/>
  <c r="BG538" i="62"/>
  <c r="DQ568" i="62"/>
  <c r="DR581" i="62"/>
  <c r="DQ320" i="62"/>
  <c r="DP323" i="62"/>
  <c r="DQ325" i="62"/>
  <c r="DP327" i="62"/>
  <c r="DS333" i="62"/>
  <c r="BK1195" i="62"/>
  <c r="BK1427" i="62" s="1"/>
  <c r="DQ339" i="62"/>
  <c r="DS341" i="62"/>
  <c r="DQ345" i="62"/>
  <c r="DR346" i="62"/>
  <c r="DQ355" i="62"/>
  <c r="DS361" i="62"/>
  <c r="DR376" i="62"/>
  <c r="DR380" i="62"/>
  <c r="DP387" i="62"/>
  <c r="DR390" i="62"/>
  <c r="DQ395" i="62"/>
  <c r="DR399" i="62"/>
  <c r="DR400" i="62"/>
  <c r="CN412" i="62"/>
  <c r="DT412" i="62" s="1"/>
  <c r="CW412" i="62"/>
  <c r="DR420" i="62"/>
  <c r="BG425" i="62"/>
  <c r="DQ430" i="62"/>
  <c r="BG434" i="62"/>
  <c r="DR438" i="62"/>
  <c r="DR447" i="62"/>
  <c r="DQ456" i="62"/>
  <c r="DR457" i="62"/>
  <c r="DR458" i="62"/>
  <c r="DS459" i="62"/>
  <c r="DS460" i="62"/>
  <c r="DQ465" i="62"/>
  <c r="DQ469" i="62"/>
  <c r="DS477" i="62"/>
  <c r="DQ481" i="62"/>
  <c r="DR482" i="62"/>
  <c r="DQ483" i="62"/>
  <c r="DQ488" i="62"/>
  <c r="DS499" i="62"/>
  <c r="DR512" i="62"/>
  <c r="DS522" i="62"/>
  <c r="DQ530" i="62"/>
  <c r="DQ534" i="62"/>
  <c r="DS535" i="62"/>
  <c r="CV557" i="62"/>
  <c r="BG557" i="62"/>
  <c r="DP574" i="62"/>
  <c r="BG599" i="62"/>
  <c r="CV599" i="62"/>
  <c r="CV604" i="62"/>
  <c r="CN604" i="62" s="1"/>
  <c r="BG604" i="62"/>
  <c r="DP218" i="62"/>
  <c r="DS222" i="62"/>
  <c r="DS229" i="62"/>
  <c r="DP231" i="62"/>
  <c r="DR234" i="62"/>
  <c r="DQ239" i="62"/>
  <c r="DP242" i="62"/>
  <c r="DR246" i="62"/>
  <c r="DQ251" i="62"/>
  <c r="DQ252" i="62"/>
  <c r="DS253" i="62"/>
  <c r="DQ258" i="62"/>
  <c r="DP263" i="62"/>
  <c r="DQ278" i="62"/>
  <c r="DP281" i="62"/>
  <c r="DQ284" i="62"/>
  <c r="DP289" i="62"/>
  <c r="DS292" i="62"/>
  <c r="DQ299" i="62"/>
  <c r="DS300" i="62"/>
  <c r="DR306" i="62"/>
  <c r="DR312" i="62"/>
  <c r="DS313" i="62"/>
  <c r="DR320" i="62"/>
  <c r="DP322" i="62"/>
  <c r="DR325" i="62"/>
  <c r="BG334" i="62"/>
  <c r="DS340" i="62"/>
  <c r="DR345" i="62"/>
  <c r="DS346" i="62"/>
  <c r="DP352" i="62"/>
  <c r="DR355" i="62"/>
  <c r="DP362" i="62"/>
  <c r="DP367" i="62"/>
  <c r="DR370" i="62"/>
  <c r="DP372" i="62"/>
  <c r="DS376" i="62"/>
  <c r="DQ384" i="62"/>
  <c r="DR385" i="62"/>
  <c r="DS390" i="62"/>
  <c r="DR391" i="62"/>
  <c r="DR395" i="62"/>
  <c r="DP406" i="62"/>
  <c r="DQ416" i="62"/>
  <c r="DQ417" i="62"/>
  <c r="DQ418" i="62"/>
  <c r="DQ419" i="62"/>
  <c r="BG424" i="62"/>
  <c r="CV427" i="62"/>
  <c r="CN427" i="62" s="1"/>
  <c r="BG427" i="62"/>
  <c r="DR430" i="62"/>
  <c r="BG433" i="62"/>
  <c r="DS438" i="62"/>
  <c r="DQ444" i="62"/>
  <c r="DS447" i="62"/>
  <c r="BG449" i="62"/>
  <c r="DQ454" i="62"/>
  <c r="DQ455" i="62"/>
  <c r="DR456" i="62"/>
  <c r="DS457" i="62"/>
  <c r="DS458" i="62"/>
  <c r="DP467" i="62"/>
  <c r="DR481" i="62"/>
  <c r="DR483" i="62"/>
  <c r="DR488" i="62"/>
  <c r="DQ498" i="62"/>
  <c r="DQ510" i="62"/>
  <c r="DS512" i="62"/>
  <c r="DQ516" i="62"/>
  <c r="DS517" i="62"/>
  <c r="DR534" i="62"/>
  <c r="DS604" i="62"/>
  <c r="DQ609" i="62"/>
  <c r="DR621" i="62"/>
  <c r="DR628" i="62"/>
  <c r="DQ632" i="62"/>
  <c r="DR634" i="62"/>
  <c r="DR640" i="62"/>
  <c r="DS647" i="62"/>
  <c r="DR648" i="62"/>
  <c r="DQ652" i="62"/>
  <c r="DS653" i="62"/>
  <c r="DQ656" i="62"/>
  <c r="DQ661" i="62"/>
  <c r="DS667" i="62"/>
  <c r="DR672" i="62"/>
  <c r="DS673" i="62"/>
  <c r="DR678" i="62"/>
  <c r="DS679" i="62"/>
  <c r="DS684" i="62"/>
  <c r="DS690" i="62"/>
  <c r="DR694" i="62"/>
  <c r="CV698" i="62"/>
  <c r="CN698" i="62" s="1"/>
  <c r="BG698" i="62"/>
  <c r="BG714" i="62"/>
  <c r="DT714" i="62" s="1"/>
  <c r="DS750" i="62"/>
  <c r="DP780" i="62"/>
  <c r="DP831" i="62"/>
  <c r="BP1220" i="62"/>
  <c r="BG685" i="62"/>
  <c r="CV770" i="62"/>
  <c r="CW770" i="62" s="1"/>
  <c r="CV842" i="62"/>
  <c r="CN842" i="62" s="1"/>
  <c r="BG842" i="62"/>
  <c r="CV764" i="62"/>
  <c r="BG764" i="62"/>
  <c r="CV784" i="62"/>
  <c r="CN784" i="62" s="1"/>
  <c r="BG784" i="62"/>
  <c r="DS576" i="62"/>
  <c r="DP603" i="62"/>
  <c r="DP616" i="62"/>
  <c r="CV649" i="62"/>
  <c r="BG653" i="62"/>
  <c r="CV691" i="62"/>
  <c r="CN691" i="62" s="1"/>
  <c r="BG691" i="62"/>
  <c r="CV718" i="62"/>
  <c r="BG718" i="62"/>
  <c r="DQ728" i="62"/>
  <c r="BG750" i="62"/>
  <c r="BG806" i="62"/>
  <c r="DS833" i="62"/>
  <c r="CV841" i="62"/>
  <c r="CW841" i="62" s="1"/>
  <c r="BG841" i="62"/>
  <c r="CV1011" i="62"/>
  <c r="BG1011" i="62"/>
  <c r="BG700" i="62"/>
  <c r="DT700" i="62" s="1"/>
  <c r="DS767" i="62"/>
  <c r="DS776" i="62"/>
  <c r="DS777" i="62"/>
  <c r="CV788" i="62"/>
  <c r="CN788" i="62" s="1"/>
  <c r="DT788" i="62" s="1"/>
  <c r="DR803" i="62"/>
  <c r="DS832" i="62"/>
  <c r="DP565" i="62"/>
  <c r="DP586" i="62"/>
  <c r="DP587" i="62"/>
  <c r="DP596" i="62"/>
  <c r="CV616" i="62"/>
  <c r="CN616" i="62" s="1"/>
  <c r="DP622" i="62"/>
  <c r="DP647" i="62"/>
  <c r="CV647" i="62"/>
  <c r="DP653" i="62"/>
  <c r="BG661" i="62"/>
  <c r="BQ1222" i="62"/>
  <c r="DP667" i="62"/>
  <c r="DP673" i="62"/>
  <c r="DP679" i="62"/>
  <c r="DQ684" i="62"/>
  <c r="CV713" i="62"/>
  <c r="CN713" i="62" s="1"/>
  <c r="BG713" i="62"/>
  <c r="CV745" i="62"/>
  <c r="CW745" i="62" s="1"/>
  <c r="BG745" i="62"/>
  <c r="DP750" i="62"/>
  <c r="BG861" i="62"/>
  <c r="CV861" i="62"/>
  <c r="CW861" i="62" s="1"/>
  <c r="CO861" i="62" s="1"/>
  <c r="DU861" i="62" s="1"/>
  <c r="CV916" i="62"/>
  <c r="BG916" i="62"/>
  <c r="DP621" i="62"/>
  <c r="DP666" i="62"/>
  <c r="DP672" i="62"/>
  <c r="DP678" i="62"/>
  <c r="CV684" i="62"/>
  <c r="CN684" i="62" s="1"/>
  <c r="BG684" i="62"/>
  <c r="DP694" i="62"/>
  <c r="DP731" i="62"/>
  <c r="CV797" i="62"/>
  <c r="BG797" i="62"/>
  <c r="DP591" i="62"/>
  <c r="DP609" i="62"/>
  <c r="DP615" i="62"/>
  <c r="DP620" i="62"/>
  <c r="DP632" i="62"/>
  <c r="DP652" i="62"/>
  <c r="DP656" i="62"/>
  <c r="DP661" i="62"/>
  <c r="DP721" i="62"/>
  <c r="DP756" i="62"/>
  <c r="CV796" i="62"/>
  <c r="CV814" i="62"/>
  <c r="BG814" i="62"/>
  <c r="CV817" i="62"/>
  <c r="CW817" i="62" s="1"/>
  <c r="BG817" i="62"/>
  <c r="DR550" i="62"/>
  <c r="DR551" i="62"/>
  <c r="DQ558" i="62"/>
  <c r="DR560" i="62"/>
  <c r="DS561" i="62"/>
  <c r="DP563" i="62"/>
  <c r="DP573" i="62"/>
  <c r="DQ575" i="62"/>
  <c r="DQ576" i="62"/>
  <c r="DP581" i="62"/>
  <c r="DS583" i="62"/>
  <c r="DR588" i="62"/>
  <c r="DS589" i="62"/>
  <c r="DP595" i="62"/>
  <c r="DQ597" i="62"/>
  <c r="DR598" i="62"/>
  <c r="DS599" i="62"/>
  <c r="DQ605" i="62"/>
  <c r="DR606" i="62"/>
  <c r="DS607" i="62"/>
  <c r="DR611" i="62"/>
  <c r="DS618" i="62"/>
  <c r="DR624" i="62"/>
  <c r="DP626" i="62"/>
  <c r="DP627" i="62"/>
  <c r="DR629" i="62"/>
  <c r="DS643" i="62"/>
  <c r="DQ649" i="62"/>
  <c r="DS654" i="62"/>
  <c r="DS658" i="62"/>
  <c r="DS669" i="62"/>
  <c r="DP671" i="62"/>
  <c r="DR675" i="62"/>
  <c r="DS681" i="62"/>
  <c r="DQ685" i="62"/>
  <c r="DR686" i="62"/>
  <c r="DS687" i="62"/>
  <c r="DP689" i="62"/>
  <c r="DP699" i="62"/>
  <c r="DR701" i="62"/>
  <c r="BG703" i="62"/>
  <c r="BG704" i="62"/>
  <c r="DP716" i="62"/>
  <c r="DQ726" i="62"/>
  <c r="DR727" i="62"/>
  <c r="DP730" i="62"/>
  <c r="DR733" i="62"/>
  <c r="BG742" i="62"/>
  <c r="DR743" i="62"/>
  <c r="CV773" i="62"/>
  <c r="CW773" i="62" s="1"/>
  <c r="BG773" i="62"/>
  <c r="DS524" i="62"/>
  <c r="DQ529" i="62"/>
  <c r="DR530" i="62"/>
  <c r="DQ536" i="62"/>
  <c r="DP539" i="62"/>
  <c r="DS545" i="62"/>
  <c r="DS550" i="62"/>
  <c r="DS551" i="62"/>
  <c r="DP554" i="62"/>
  <c r="DP555" i="62"/>
  <c r="DR558" i="62"/>
  <c r="DS560" i="62"/>
  <c r="DQ569" i="62"/>
  <c r="DR575" i="62"/>
  <c r="DS577" i="62"/>
  <c r="DQ582" i="62"/>
  <c r="DP585" i="62"/>
  <c r="DS588" i="62"/>
  <c r="DQ593" i="62"/>
  <c r="DR597" i="62"/>
  <c r="DS598" i="62"/>
  <c r="DR605" i="62"/>
  <c r="DS606" i="62"/>
  <c r="DP608" i="62"/>
  <c r="DQ610" i="62"/>
  <c r="DS611" i="62"/>
  <c r="DS624" i="62"/>
  <c r="DS629" i="62"/>
  <c r="DQ633" i="62"/>
  <c r="DQ634" i="62"/>
  <c r="BG636" i="62"/>
  <c r="DR641" i="62"/>
  <c r="DP645" i="62"/>
  <c r="DP646" i="62"/>
  <c r="DR649" i="62"/>
  <c r="BG651" i="62"/>
  <c r="DQ657" i="62"/>
  <c r="BG659" i="62"/>
  <c r="DP665" i="62"/>
  <c r="DQ668" i="62"/>
  <c r="BG670" i="62"/>
  <c r="DT670" i="62" s="1"/>
  <c r="DQ674" i="62"/>
  <c r="DS675" i="62"/>
  <c r="DP677" i="62"/>
  <c r="DQ680" i="62"/>
  <c r="DR685" i="62"/>
  <c r="DS686" i="62"/>
  <c r="DS691" i="62"/>
  <c r="CV699" i="62"/>
  <c r="CN699" i="62" s="1"/>
  <c r="BG699" i="62"/>
  <c r="DT699" i="62" s="1"/>
  <c r="DS701" i="62"/>
  <c r="DQ707" i="62"/>
  <c r="BG709" i="62"/>
  <c r="DS733" i="62"/>
  <c r="BG735" i="62"/>
  <c r="DT736" i="62"/>
  <c r="BG739" i="62"/>
  <c r="BG741" i="62"/>
  <c r="DP747" i="62"/>
  <c r="DQ757" i="62"/>
  <c r="DP761" i="62"/>
  <c r="DR762" i="62"/>
  <c r="DQ769" i="62"/>
  <c r="DR810" i="62"/>
  <c r="BG854" i="62"/>
  <c r="CV854" i="62"/>
  <c r="CN854" i="62" s="1"/>
  <c r="DR865" i="62"/>
  <c r="CV911" i="62"/>
  <c r="BG911" i="62"/>
  <c r="DR475" i="62"/>
  <c r="DR484" i="62"/>
  <c r="DS492" i="62"/>
  <c r="DR497" i="62"/>
  <c r="DS498" i="62"/>
  <c r="DQ504" i="62"/>
  <c r="DR505" i="62"/>
  <c r="DS506" i="62"/>
  <c r="DR513" i="62"/>
  <c r="DR518" i="62"/>
  <c r="DR523" i="62"/>
  <c r="DR529" i="62"/>
  <c r="DS530" i="62"/>
  <c r="DR536" i="62"/>
  <c r="DQ544" i="62"/>
  <c r="DP546" i="62"/>
  <c r="DS549" i="62"/>
  <c r="DP553" i="62"/>
  <c r="DS558" i="62"/>
  <c r="DQ565" i="62"/>
  <c r="DP567" i="62"/>
  <c r="DR569" i="62"/>
  <c r="DP572" i="62"/>
  <c r="DR574" i="62"/>
  <c r="DS575" i="62"/>
  <c r="DR582" i="62"/>
  <c r="DQ587" i="62"/>
  <c r="DP590" i="62"/>
  <c r="DR593" i="62"/>
  <c r="DQ596" i="62"/>
  <c r="DS597" i="62"/>
  <c r="DQ603" i="62"/>
  <c r="DS605" i="62"/>
  <c r="DR610" i="62"/>
  <c r="DP613" i="62"/>
  <c r="DQ616" i="62"/>
  <c r="DQ622" i="62"/>
  <c r="DR623" i="62"/>
  <c r="DR633" i="62"/>
  <c r="DS641" i="62"/>
  <c r="BG643" i="62"/>
  <c r="DQ647" i="62"/>
  <c r="DQ653" i="62"/>
  <c r="DP655" i="62"/>
  <c r="DR657" i="62"/>
  <c r="DQ667" i="62"/>
  <c r="DR668" i="62"/>
  <c r="DQ673" i="62"/>
  <c r="DR674" i="62"/>
  <c r="DQ679" i="62"/>
  <c r="DR680" i="62"/>
  <c r="DP682" i="62"/>
  <c r="DP688" i="62"/>
  <c r="BG692" i="62"/>
  <c r="DR695" i="62"/>
  <c r="BG697" i="62"/>
  <c r="DQ700" i="62"/>
  <c r="BG702" i="62"/>
  <c r="DT702" i="62" s="1"/>
  <c r="DP705" i="62"/>
  <c r="DR707" i="62"/>
  <c r="DP711" i="62"/>
  <c r="BG719" i="62"/>
  <c r="DQ732" i="62"/>
  <c r="DR768" i="62"/>
  <c r="DR769" i="62"/>
  <c r="BG771" i="62"/>
  <c r="CV795" i="62"/>
  <c r="BG795" i="62"/>
  <c r="CV839" i="62"/>
  <c r="CN839" i="62" s="1"/>
  <c r="BG839" i="62"/>
  <c r="DR347" i="62"/>
  <c r="DQ351" i="62"/>
  <c r="DR352" i="62"/>
  <c r="DQ368" i="62"/>
  <c r="DP371" i="62"/>
  <c r="DP382" i="62"/>
  <c r="DR384" i="62"/>
  <c r="DS385" i="62"/>
  <c r="DQ389" i="62"/>
  <c r="DS391" i="62"/>
  <c r="DS399" i="62"/>
  <c r="DS400" i="62"/>
  <c r="DS409" i="62"/>
  <c r="DP411" i="62"/>
  <c r="DP412" i="62"/>
  <c r="DR422" i="62"/>
  <c r="DR423" i="62"/>
  <c r="DR424" i="62"/>
  <c r="DS425" i="62"/>
  <c r="DQ435" i="62"/>
  <c r="DR436" i="62"/>
  <c r="DP438" i="62"/>
  <c r="DQ442" i="62"/>
  <c r="DS443" i="62"/>
  <c r="DQ459" i="62"/>
  <c r="DQ460" i="62"/>
  <c r="DS467" i="62"/>
  <c r="DS475" i="62"/>
  <c r="DQ482" i="62"/>
  <c r="DS484" i="62"/>
  <c r="DQ491" i="62"/>
  <c r="DQ496" i="62"/>
  <c r="DS497" i="62"/>
  <c r="DR504" i="62"/>
  <c r="DS505" i="62"/>
  <c r="DP508" i="62"/>
  <c r="DS513" i="62"/>
  <c r="DS518" i="62"/>
  <c r="DP520" i="62"/>
  <c r="DS523" i="62"/>
  <c r="DP525" i="62"/>
  <c r="DS529" i="62"/>
  <c r="DQ535" i="62"/>
  <c r="DS536" i="62"/>
  <c r="DP540" i="62"/>
  <c r="DR544" i="62"/>
  <c r="DR548" i="62"/>
  <c r="DP552" i="62"/>
  <c r="DQ557" i="62"/>
  <c r="DP562" i="62"/>
  <c r="DQ564" i="62"/>
  <c r="DR565" i="62"/>
  <c r="DS569" i="62"/>
  <c r="DS574" i="62"/>
  <c r="BG577" i="62"/>
  <c r="DP578" i="62"/>
  <c r="DS582" i="62"/>
  <c r="DR587" i="62"/>
  <c r="DQ592" i="62"/>
  <c r="DS593" i="62"/>
  <c r="DR596" i="62"/>
  <c r="DP600" i="62"/>
  <c r="DR603" i="62"/>
  <c r="DR604" i="62"/>
  <c r="DP612" i="62"/>
  <c r="DR616" i="62"/>
  <c r="DP619" i="62"/>
  <c r="DQ621" i="62"/>
  <c r="DS623" i="62"/>
  <c r="DQ628" i="62"/>
  <c r="DS633" i="62"/>
  <c r="DQ640" i="62"/>
  <c r="BG642" i="62"/>
  <c r="DQ648" i="62"/>
  <c r="DR653" i="62"/>
  <c r="DS657" i="62"/>
  <c r="DP659" i="62"/>
  <c r="DP664" i="62"/>
  <c r="DQ666" i="62"/>
  <c r="DR667" i="62"/>
  <c r="DS668" i="62"/>
  <c r="DP670" i="62"/>
  <c r="DQ672" i="62"/>
  <c r="DR673" i="62"/>
  <c r="DS674" i="62"/>
  <c r="DP676" i="62"/>
  <c r="DQ678" i="62"/>
  <c r="DR679" i="62"/>
  <c r="DS680" i="62"/>
  <c r="BG686" i="62"/>
  <c r="DR690" i="62"/>
  <c r="DP692" i="62"/>
  <c r="DQ694" i="62"/>
  <c r="DS695" i="62"/>
  <c r="DR700" i="62"/>
  <c r="DP703" i="62"/>
  <c r="DP704" i="62"/>
  <c r="DP710" i="62"/>
  <c r="DR717" i="62"/>
  <c r="BG729" i="62"/>
  <c r="DQ731" i="62"/>
  <c r="DR732" i="62"/>
  <c r="DR742" i="62"/>
  <c r="DS768" i="62"/>
  <c r="BG827" i="62"/>
  <c r="CV827" i="62"/>
  <c r="CN827" i="62" s="1"/>
  <c r="DQ834" i="62"/>
  <c r="CV888" i="62"/>
  <c r="BG888" i="62"/>
  <c r="CV1094" i="62"/>
  <c r="BG1094" i="62"/>
  <c r="CV847" i="62"/>
  <c r="CW847" i="62" s="1"/>
  <c r="CV863" i="62"/>
  <c r="DU864" i="62"/>
  <c r="BR1530" i="62"/>
  <c r="BG883" i="62"/>
  <c r="CV883" i="62"/>
  <c r="DT933" i="62"/>
  <c r="CV966" i="62"/>
  <c r="BG966" i="62"/>
  <c r="CV1105" i="62"/>
  <c r="CN1105" i="62" s="1"/>
  <c r="BG1105" i="62"/>
  <c r="DS1145" i="62"/>
  <c r="DS836" i="62"/>
  <c r="DQ865" i="62"/>
  <c r="DR885" i="62"/>
  <c r="DS886" i="62"/>
  <c r="DS887" i="62"/>
  <c r="DR892" i="62"/>
  <c r="CV895" i="62"/>
  <c r="BP1243" i="62"/>
  <c r="BH1243" i="62" s="1"/>
  <c r="DQ930" i="62"/>
  <c r="CV934" i="62"/>
  <c r="CW934" i="62" s="1"/>
  <c r="DS942" i="62"/>
  <c r="CV1075" i="62"/>
  <c r="CN1075" i="62" s="1"/>
  <c r="CV1100" i="62"/>
  <c r="CN1100" i="62" s="1"/>
  <c r="BG1100" i="62"/>
  <c r="CV1144" i="62"/>
  <c r="CN1144" i="62" s="1"/>
  <c r="BG1144" i="62"/>
  <c r="BL1255" i="62"/>
  <c r="BL1486" i="62" s="1"/>
  <c r="BD1149" i="62"/>
  <c r="DQ1149" i="62" s="1"/>
  <c r="DQ1255" i="62" s="1"/>
  <c r="DQ1486" i="62" s="1"/>
  <c r="DQ891" i="62"/>
  <c r="CV901" i="62"/>
  <c r="BG901" i="62"/>
  <c r="DR914" i="62"/>
  <c r="BQ1243" i="62"/>
  <c r="BI1243" i="62" s="1"/>
  <c r="CV924" i="62"/>
  <c r="BG924" i="62"/>
  <c r="DS941" i="62"/>
  <c r="DQ1097" i="62"/>
  <c r="DS1098" i="62"/>
  <c r="R1343" i="62"/>
  <c r="R1394" i="62" s="1"/>
  <c r="R1164" i="62"/>
  <c r="BB1343" i="62"/>
  <c r="BB1394" i="62" s="1"/>
  <c r="BB1164" i="62"/>
  <c r="EI1343" i="62"/>
  <c r="EI1394" i="62" s="1"/>
  <c r="EI1164" i="62"/>
  <c r="DQ824" i="62"/>
  <c r="DP837" i="62"/>
  <c r="FM1529" i="62"/>
  <c r="DQ855" i="62"/>
  <c r="DS868" i="62"/>
  <c r="CV882" i="62"/>
  <c r="BG882" i="62"/>
  <c r="BI1533" i="62"/>
  <c r="BG912" i="62"/>
  <c r="DR939" i="62"/>
  <c r="DT943" i="62"/>
  <c r="DQ978" i="62"/>
  <c r="DS1009" i="62"/>
  <c r="DS1074" i="62"/>
  <c r="DP762" i="62"/>
  <c r="DQ771" i="62"/>
  <c r="DP806" i="62"/>
  <c r="BG833" i="62"/>
  <c r="DP838" i="62"/>
  <c r="DP839" i="62"/>
  <c r="FK1530" i="62"/>
  <c r="DP917" i="62"/>
  <c r="DP932" i="62"/>
  <c r="DP944" i="62"/>
  <c r="BK1244" i="62"/>
  <c r="BK1476" i="62" s="1"/>
  <c r="CV965" i="62"/>
  <c r="BG965" i="62"/>
  <c r="DS992" i="62"/>
  <c r="BG997" i="62"/>
  <c r="CV980" i="62"/>
  <c r="BG980" i="62"/>
  <c r="CV1018" i="62"/>
  <c r="CW1018" i="62" s="1"/>
  <c r="BG1018" i="62"/>
  <c r="DJ1343" i="62"/>
  <c r="DJ1394" i="62" s="1"/>
  <c r="DJ1164" i="62"/>
  <c r="FL1343" i="62"/>
  <c r="FL1394" i="62" s="1"/>
  <c r="FL1164" i="62"/>
  <c r="AK1344" i="62"/>
  <c r="AK1395" i="62" s="1"/>
  <c r="AK1164" i="62"/>
  <c r="DM1344" i="62"/>
  <c r="DM1395" i="62" s="1"/>
  <c r="DM1164" i="62"/>
  <c r="EV1344" i="62"/>
  <c r="EV1395" i="62" s="1"/>
  <c r="EV1164" i="62"/>
  <c r="DP760" i="62"/>
  <c r="BG802" i="62"/>
  <c r="DP803" i="62"/>
  <c r="DP821" i="62"/>
  <c r="BR1234" i="62"/>
  <c r="DP832" i="62"/>
  <c r="DT836" i="62"/>
  <c r="DS849" i="62"/>
  <c r="BG851" i="62"/>
  <c r="DT851" i="62" s="1"/>
  <c r="DS856" i="62"/>
  <c r="DP860" i="62"/>
  <c r="DP872" i="62"/>
  <c r="DQ874" i="62"/>
  <c r="DP907" i="62"/>
  <c r="DR910" i="62"/>
  <c r="BG942" i="62"/>
  <c r="CV942" i="62"/>
  <c r="CN942" i="62" s="1"/>
  <c r="BG948" i="62"/>
  <c r="CV948" i="62"/>
  <c r="CN948" i="62" s="1"/>
  <c r="DT953" i="62"/>
  <c r="BQ1244" i="62"/>
  <c r="BQ1476" i="62" s="1"/>
  <c r="CV1035" i="62"/>
  <c r="BG1035" i="62"/>
  <c r="DP709" i="62"/>
  <c r="DQ712" i="62"/>
  <c r="DS713" i="62"/>
  <c r="DP715" i="62"/>
  <c r="DQ717" i="62"/>
  <c r="DS718" i="62"/>
  <c r="DR723" i="62"/>
  <c r="DQ727" i="62"/>
  <c r="DQ735" i="62"/>
  <c r="DR744" i="62"/>
  <c r="DS745" i="62"/>
  <c r="DQ753" i="62"/>
  <c r="DS754" i="62"/>
  <c r="DQ772" i="62"/>
  <c r="DS773" i="62"/>
  <c r="DQ778" i="62"/>
  <c r="DS779" i="62"/>
  <c r="DT783" i="62"/>
  <c r="DQ785" i="62"/>
  <c r="DR786" i="62"/>
  <c r="DQ792" i="62"/>
  <c r="DQ793" i="62"/>
  <c r="DR794" i="62"/>
  <c r="DS797" i="62"/>
  <c r="CN802" i="62"/>
  <c r="DS807" i="62"/>
  <c r="BG809" i="62"/>
  <c r="DQ811" i="62"/>
  <c r="DR812" i="62"/>
  <c r="DS814" i="62"/>
  <c r="BG816" i="62"/>
  <c r="DP820" i="62"/>
  <c r="DQ823" i="62"/>
  <c r="DR825" i="62"/>
  <c r="DP827" i="62"/>
  <c r="BP1235" i="62"/>
  <c r="BP1466" i="62" s="1"/>
  <c r="DQ840" i="62"/>
  <c r="DS841" i="62"/>
  <c r="DS842" i="62"/>
  <c r="DS843" i="62"/>
  <c r="BG850" i="62"/>
  <c r="BG852" i="62"/>
  <c r="BK1529" i="62"/>
  <c r="DP858" i="62"/>
  <c r="CV858" i="62"/>
  <c r="DQ859" i="62"/>
  <c r="DQ868" i="62"/>
  <c r="DT877" i="62"/>
  <c r="DP879" i="62"/>
  <c r="DQ889" i="62"/>
  <c r="DS890" i="62"/>
  <c r="DQ894" i="62"/>
  <c r="DS895" i="62"/>
  <c r="CV922" i="62"/>
  <c r="CW922" i="62" s="1"/>
  <c r="BR1244" i="62"/>
  <c r="BJ954" i="62"/>
  <c r="DQ984" i="62"/>
  <c r="DS1003" i="62"/>
  <c r="CV1014" i="62"/>
  <c r="CW1014" i="62" s="1"/>
  <c r="BG1014" i="62"/>
  <c r="EY1164" i="62"/>
  <c r="DQ734" i="62"/>
  <c r="DR735" i="62"/>
  <c r="DS743" i="62"/>
  <c r="DS744" i="62"/>
  <c r="DQ751" i="62"/>
  <c r="DR753" i="62"/>
  <c r="DP766" i="62"/>
  <c r="DR772" i="62"/>
  <c r="DR778" i="62"/>
  <c r="DR785" i="62"/>
  <c r="DS786" i="62"/>
  <c r="DR792" i="62"/>
  <c r="DR793" i="62"/>
  <c r="BG798" i="62"/>
  <c r="DR811" i="62"/>
  <c r="DS812" i="62"/>
  <c r="DR813" i="62"/>
  <c r="BG815" i="62"/>
  <c r="DR823" i="62"/>
  <c r="DP829" i="62"/>
  <c r="DQ838" i="62"/>
  <c r="DQ839" i="62"/>
  <c r="DR840" i="62"/>
  <c r="DS844" i="62"/>
  <c r="BG848" i="62"/>
  <c r="DT848" i="62" s="1"/>
  <c r="DP850" i="62"/>
  <c r="DR868" i="62"/>
  <c r="DQ873" i="62"/>
  <c r="DS874" i="62"/>
  <c r="DQ893" i="62"/>
  <c r="DR894" i="62"/>
  <c r="DP902" i="62"/>
  <c r="BH920" i="62"/>
  <c r="CL1243" i="62"/>
  <c r="BG936" i="62"/>
  <c r="DQ944" i="62"/>
  <c r="CV975" i="62"/>
  <c r="BG975" i="62"/>
  <c r="CV1005" i="62"/>
  <c r="BG1005" i="62"/>
  <c r="BG1017" i="62"/>
  <c r="CV1017" i="62"/>
  <c r="CW1017" i="62" s="1"/>
  <c r="DP1022" i="62"/>
  <c r="BL1254" i="62"/>
  <c r="BL1485" i="62" s="1"/>
  <c r="BD1148" i="62"/>
  <c r="DQ1148" i="62" s="1"/>
  <c r="DQ1254" i="62" s="1"/>
  <c r="DQ1485" i="62" s="1"/>
  <c r="BM1260" i="62"/>
  <c r="BE1154" i="62"/>
  <c r="DR1154" i="62" s="1"/>
  <c r="DR1260" i="62" s="1"/>
  <c r="DR1491" i="62" s="1"/>
  <c r="DR696" i="62"/>
  <c r="DS697" i="62"/>
  <c r="DP700" i="62"/>
  <c r="DQ703" i="62"/>
  <c r="DQ704" i="62"/>
  <c r="DR705" i="62"/>
  <c r="DS712" i="62"/>
  <c r="DP714" i="62"/>
  <c r="DR726" i="62"/>
  <c r="DS727" i="62"/>
  <c r="DR728" i="62"/>
  <c r="DR734" i="62"/>
  <c r="DS735" i="62"/>
  <c r="DQ742" i="62"/>
  <c r="DQ750" i="62"/>
  <c r="DR751" i="62"/>
  <c r="DS753" i="62"/>
  <c r="DQ761" i="62"/>
  <c r="DQ762" i="62"/>
  <c r="DP765" i="62"/>
  <c r="DQ770" i="62"/>
  <c r="DR771" i="62"/>
  <c r="DS772" i="62"/>
  <c r="DS778" i="62"/>
  <c r="DQ784" i="62"/>
  <c r="DS785" i="62"/>
  <c r="DS792" i="62"/>
  <c r="DS793" i="62"/>
  <c r="CW799" i="62"/>
  <c r="DP800" i="62"/>
  <c r="CV800" i="62"/>
  <c r="DP801" i="62"/>
  <c r="DQ804" i="62"/>
  <c r="DR806" i="62"/>
  <c r="BG808" i="62"/>
  <c r="DS811" i="62"/>
  <c r="DS813" i="62"/>
  <c r="CN818" i="62"/>
  <c r="DS823" i="62"/>
  <c r="BG826" i="62"/>
  <c r="DT830" i="62"/>
  <c r="DR838" i="62"/>
  <c r="DR839" i="62"/>
  <c r="DS840" i="62"/>
  <c r="DR850" i="62"/>
  <c r="CW851" i="62"/>
  <c r="CO851" i="62" s="1"/>
  <c r="DQ861" i="62"/>
  <c r="DR862" i="62"/>
  <c r="DP864" i="62"/>
  <c r="DP874" i="62"/>
  <c r="DR893" i="62"/>
  <c r="DS894" i="62"/>
  <c r="BG896" i="62"/>
  <c r="CV902" i="62"/>
  <c r="BG902" i="62"/>
  <c r="DQ903" i="62"/>
  <c r="BG919" i="62"/>
  <c r="BI920" i="62"/>
  <c r="DT921" i="62"/>
  <c r="BG935" i="62"/>
  <c r="DT952" i="62"/>
  <c r="CV982" i="62"/>
  <c r="CN982" i="62" s="1"/>
  <c r="BG982" i="62"/>
  <c r="CV1000" i="62"/>
  <c r="BG1000" i="62"/>
  <c r="DP686" i="62"/>
  <c r="DR689" i="62"/>
  <c r="DP693" i="62"/>
  <c r="DQ695" i="62"/>
  <c r="DS696" i="62"/>
  <c r="DQ702" i="62"/>
  <c r="DR703" i="62"/>
  <c r="DR704" i="62"/>
  <c r="DS705" i="62"/>
  <c r="DP707" i="62"/>
  <c r="DQ711" i="62"/>
  <c r="DQ716" i="62"/>
  <c r="DP719" i="62"/>
  <c r="DP724" i="62"/>
  <c r="DS726" i="62"/>
  <c r="DS728" i="62"/>
  <c r="DQ733" i="62"/>
  <c r="DS734" i="62"/>
  <c r="DP737" i="62"/>
  <c r="DQ739" i="62"/>
  <c r="DQ741" i="62"/>
  <c r="DQ749" i="62"/>
  <c r="DR750" i="62"/>
  <c r="DS751" i="62"/>
  <c r="DR761" i="62"/>
  <c r="DQ767" i="62"/>
  <c r="DS771" i="62"/>
  <c r="DT775" i="62"/>
  <c r="DQ776" i="62"/>
  <c r="DR784" i="62"/>
  <c r="BG786" i="62"/>
  <c r="DQ791" i="62"/>
  <c r="BG794" i="62"/>
  <c r="CN798" i="62"/>
  <c r="DT798" i="62" s="1"/>
  <c r="DR804" i="62"/>
  <c r="DQ805" i="62"/>
  <c r="DS806" i="62"/>
  <c r="DP809" i="62"/>
  <c r="DP816" i="62"/>
  <c r="DP826" i="62"/>
  <c r="DQ835" i="62"/>
  <c r="DQ836" i="62"/>
  <c r="DS838" i="62"/>
  <c r="DS839" i="62"/>
  <c r="DR861" i="62"/>
  <c r="DS862" i="62"/>
  <c r="DQ867" i="62"/>
  <c r="FK1527" i="62"/>
  <c r="DS873" i="62"/>
  <c r="DQ887" i="62"/>
  <c r="DR888" i="62"/>
  <c r="BG890" i="62"/>
  <c r="DS893" i="62"/>
  <c r="BJ1533" i="62"/>
  <c r="CV898" i="62"/>
  <c r="CW898" i="62" s="1"/>
  <c r="BG898" i="62"/>
  <c r="DQ915" i="62"/>
  <c r="DR916" i="62"/>
  <c r="DS917" i="62"/>
  <c r="BH919" i="62"/>
  <c r="DQ931" i="62"/>
  <c r="DP937" i="62"/>
  <c r="DR943" i="62"/>
  <c r="DU963" i="62"/>
  <c r="DR1071" i="62"/>
  <c r="BG1112" i="62"/>
  <c r="CV1112" i="62"/>
  <c r="DS932" i="62"/>
  <c r="DQ938" i="62"/>
  <c r="DQ939" i="62"/>
  <c r="DR940" i="62"/>
  <c r="DR942" i="62"/>
  <c r="DQ943" i="62"/>
  <c r="CM1244" i="62"/>
  <c r="CM1476" i="62" s="1"/>
  <c r="DQ956" i="62"/>
  <c r="DR974" i="62"/>
  <c r="BG981" i="62"/>
  <c r="DQ985" i="62"/>
  <c r="DQ986" i="62"/>
  <c r="DQ987" i="62"/>
  <c r="DQ988" i="62"/>
  <c r="DR989" i="62"/>
  <c r="DR990" i="62"/>
  <c r="CV1007" i="62"/>
  <c r="BG1007" i="62"/>
  <c r="DS1010" i="62"/>
  <c r="BG1012" i="62"/>
  <c r="DR1021" i="62"/>
  <c r="DS1022" i="62"/>
  <c r="DS1023" i="62"/>
  <c r="DS1024" i="62"/>
  <c r="DS1025" i="62"/>
  <c r="DR1026" i="62"/>
  <c r="DR1027" i="62"/>
  <c r="DR1028" i="62"/>
  <c r="DP1050" i="62"/>
  <c r="DQ1071" i="62"/>
  <c r="DQ1102" i="62"/>
  <c r="DP1112" i="62"/>
  <c r="CV1133" i="62"/>
  <c r="CW1133" i="62" s="1"/>
  <c r="BG1133" i="62"/>
  <c r="FK1159" i="62"/>
  <c r="DT937" i="62"/>
  <c r="BO1244" i="62"/>
  <c r="BO1476" i="62" s="1"/>
  <c r="BG954" i="62"/>
  <c r="CW961" i="62"/>
  <c r="CO961" i="62" s="1"/>
  <c r="CV976" i="62"/>
  <c r="BG976" i="62"/>
  <c r="CV998" i="62"/>
  <c r="CN998" i="62" s="1"/>
  <c r="DT998" i="62" s="1"/>
  <c r="CV999" i="62"/>
  <c r="BG999" i="62"/>
  <c r="CV1038" i="62"/>
  <c r="CN1038" i="62" s="1"/>
  <c r="BG1038" i="62"/>
  <c r="CV1095" i="62"/>
  <c r="BG1095" i="62"/>
  <c r="S1343" i="62"/>
  <c r="S1394" i="62" s="1"/>
  <c r="S1164" i="62"/>
  <c r="BS1343" i="62"/>
  <c r="BS1394" i="62" s="1"/>
  <c r="BS1164" i="62"/>
  <c r="DG1343" i="62"/>
  <c r="DG1394" i="62" s="1"/>
  <c r="DG1164" i="62"/>
  <c r="DQ925" i="62"/>
  <c r="DQ926" i="62"/>
  <c r="DQ927" i="62"/>
  <c r="DQ928" i="62"/>
  <c r="DR929" i="62"/>
  <c r="DR971" i="62"/>
  <c r="DR972" i="62"/>
  <c r="DQ977" i="62"/>
  <c r="CN981" i="62"/>
  <c r="CW981" i="62"/>
  <c r="CO981" i="62" s="1"/>
  <c r="DQ983" i="62"/>
  <c r="DS1002" i="62"/>
  <c r="DR1055" i="62"/>
  <c r="DS1056" i="62"/>
  <c r="DR1064" i="62"/>
  <c r="DQ1068" i="62"/>
  <c r="DR1069" i="62"/>
  <c r="DS1070" i="62"/>
  <c r="DT1081" i="62"/>
  <c r="DQ1096" i="62"/>
  <c r="DR1123" i="62"/>
  <c r="DR1124" i="62"/>
  <c r="DQ1129" i="62"/>
  <c r="DS1130" i="62"/>
  <c r="BN1254" i="62"/>
  <c r="BN1485" i="62" s="1"/>
  <c r="BF1148" i="62"/>
  <c r="DS1148" i="62" s="1"/>
  <c r="DS1254" i="62" s="1"/>
  <c r="DS1485" i="62" s="1"/>
  <c r="T1343" i="62"/>
  <c r="T1394" i="62" s="1"/>
  <c r="T1164" i="62"/>
  <c r="AF1343" i="62"/>
  <c r="AF1394" i="62" s="1"/>
  <c r="AF1164" i="62"/>
  <c r="U1343" i="62"/>
  <c r="U1394" i="62" s="1"/>
  <c r="U1164" i="62"/>
  <c r="AS1343" i="62"/>
  <c r="AS1164" i="62"/>
  <c r="BU1343" i="62"/>
  <c r="BU1394" i="62" s="1"/>
  <c r="BU1164" i="62"/>
  <c r="CS1343" i="62"/>
  <c r="CS1394" i="62" s="1"/>
  <c r="CS1164" i="62"/>
  <c r="EL1343" i="62"/>
  <c r="EL1394" i="62" s="1"/>
  <c r="EL1164" i="62"/>
  <c r="DO1164" i="62"/>
  <c r="DS872" i="62"/>
  <c r="DR881" i="62"/>
  <c r="DS882" i="62"/>
  <c r="DP885" i="62"/>
  <c r="DR890" i="62"/>
  <c r="DP893" i="62"/>
  <c r="DQ898" i="62"/>
  <c r="DR900" i="62"/>
  <c r="DR901" i="62"/>
  <c r="DS902" i="62"/>
  <c r="DP906" i="62"/>
  <c r="DQ912" i="62"/>
  <c r="DS913" i="62"/>
  <c r="DP916" i="62"/>
  <c r="DR923" i="62"/>
  <c r="DS924" i="62"/>
  <c r="BG929" i="62"/>
  <c r="BG945" i="62"/>
  <c r="DS947" i="62"/>
  <c r="DR948" i="62"/>
  <c r="DQ949" i="62"/>
  <c r="DQ952" i="62"/>
  <c r="DQ953" i="62"/>
  <c r="DQ963" i="62"/>
  <c r="DQ964" i="62"/>
  <c r="DR965" i="62"/>
  <c r="DR966" i="62"/>
  <c r="DS967" i="62"/>
  <c r="DS968" i="62"/>
  <c r="BG971" i="62"/>
  <c r="BG972" i="62"/>
  <c r="DP979" i="62"/>
  <c r="CW979" i="62"/>
  <c r="CO979" i="62" s="1"/>
  <c r="DR982" i="62"/>
  <c r="DP989" i="62"/>
  <c r="DP990" i="62"/>
  <c r="DT990" i="62"/>
  <c r="DP991" i="62"/>
  <c r="DP992" i="62"/>
  <c r="DR1000" i="62"/>
  <c r="CV1003" i="62"/>
  <c r="CN1003" i="62" s="1"/>
  <c r="DT1003" i="62" s="1"/>
  <c r="DS1007" i="62"/>
  <c r="DP1009" i="62"/>
  <c r="DT1009" i="62"/>
  <c r="DR1014" i="62"/>
  <c r="DP1016" i="62"/>
  <c r="CV1016" i="62"/>
  <c r="CN1016" i="62" s="1"/>
  <c r="DT1016" i="62" s="1"/>
  <c r="DP1085" i="62"/>
  <c r="CV1093" i="62"/>
  <c r="CN1093" i="62" s="1"/>
  <c r="BG1093" i="62"/>
  <c r="CV1126" i="62"/>
  <c r="DU1144" i="62"/>
  <c r="CP1255" i="62"/>
  <c r="CP1486" i="62" s="1"/>
  <c r="DV1149" i="62"/>
  <c r="DV1255" i="62" s="1"/>
  <c r="DV1486" i="62" s="1"/>
  <c r="DR1150" i="62"/>
  <c r="DR1256" i="62" s="1"/>
  <c r="DR1487" i="62" s="1"/>
  <c r="EZ1164" i="62"/>
  <c r="CV974" i="62"/>
  <c r="BG974" i="62"/>
  <c r="CV1052" i="62"/>
  <c r="BG1052" i="62"/>
  <c r="DT1057" i="62"/>
  <c r="X1343" i="62"/>
  <c r="X1164" i="62"/>
  <c r="AJ1343" i="62"/>
  <c r="AJ1394" i="62" s="1"/>
  <c r="AJ1164" i="62"/>
  <c r="AV1343" i="62"/>
  <c r="AV1394" i="62" s="1"/>
  <c r="AV1164" i="62"/>
  <c r="DL1343" i="62"/>
  <c r="DL1394" i="62" s="1"/>
  <c r="DL1164" i="62"/>
  <c r="DR851" i="62"/>
  <c r="DQ860" i="62"/>
  <c r="DS871" i="62"/>
  <c r="DP873" i="62"/>
  <c r="DQ880" i="62"/>
  <c r="DR889" i="62"/>
  <c r="DQ895" i="62"/>
  <c r="DQ896" i="62"/>
  <c r="DR897" i="62"/>
  <c r="DS898" i="62"/>
  <c r="DR911" i="62"/>
  <c r="DS912" i="62"/>
  <c r="BG914" i="62"/>
  <c r="DS921" i="62"/>
  <c r="DS922" i="62"/>
  <c r="BG947" i="62"/>
  <c r="DT947" i="62" s="1"/>
  <c r="DS949" i="62"/>
  <c r="DR950" i="62"/>
  <c r="DR951" i="62"/>
  <c r="DS953" i="62"/>
  <c r="DQ959" i="62"/>
  <c r="DQ960" i="62"/>
  <c r="DR961" i="62"/>
  <c r="DR962" i="62"/>
  <c r="DS963" i="62"/>
  <c r="DS964" i="62"/>
  <c r="BG967" i="62"/>
  <c r="BG968" i="62"/>
  <c r="CV973" i="62"/>
  <c r="BG973" i="62"/>
  <c r="DS976" i="62"/>
  <c r="DP978" i="62"/>
  <c r="DT978" i="62"/>
  <c r="DR981" i="62"/>
  <c r="BG983" i="62"/>
  <c r="DP1002" i="62"/>
  <c r="DS1006" i="62"/>
  <c r="BG1055" i="62"/>
  <c r="DP1056" i="62"/>
  <c r="CV1119" i="62"/>
  <c r="CW1119" i="62" s="1"/>
  <c r="BG1119" i="62"/>
  <c r="AQ1164" i="62"/>
  <c r="DS850" i="62"/>
  <c r="DS851" i="62"/>
  <c r="CK1529" i="62"/>
  <c r="DQ858" i="62"/>
  <c r="DR860" i="62"/>
  <c r="DP861" i="62"/>
  <c r="DP867" i="62"/>
  <c r="DQ870" i="62"/>
  <c r="DQ878" i="62"/>
  <c r="DQ879" i="62"/>
  <c r="DR880" i="62"/>
  <c r="DQ888" i="62"/>
  <c r="DS889" i="62"/>
  <c r="DP892" i="62"/>
  <c r="DR895" i="62"/>
  <c r="DR896" i="62"/>
  <c r="BG903" i="62"/>
  <c r="DQ907" i="62"/>
  <c r="DQ910" i="62"/>
  <c r="DS911" i="62"/>
  <c r="DP914" i="62"/>
  <c r="DP929" i="62"/>
  <c r="DQ933" i="62"/>
  <c r="DQ936" i="62"/>
  <c r="DS950" i="62"/>
  <c r="DS951" i="62"/>
  <c r="DQ958" i="62"/>
  <c r="DR959" i="62"/>
  <c r="DR960" i="62"/>
  <c r="DS961" i="62"/>
  <c r="DS962" i="62"/>
  <c r="CW971" i="62"/>
  <c r="CO971" i="62" s="1"/>
  <c r="BG977" i="62"/>
  <c r="DQ980" i="62"/>
  <c r="DQ997" i="62"/>
  <c r="DS998" i="62"/>
  <c r="CV1008" i="62"/>
  <c r="CN1008" i="62" s="1"/>
  <c r="BG1008" i="62"/>
  <c r="DQ1011" i="62"/>
  <c r="CV1015" i="62"/>
  <c r="CW1015" i="62" s="1"/>
  <c r="DQ1034" i="62"/>
  <c r="DR1035" i="62"/>
  <c r="DR1037" i="62"/>
  <c r="DR1041" i="62"/>
  <c r="DP1064" i="62"/>
  <c r="DP1069" i="62"/>
  <c r="CN1091" i="62"/>
  <c r="DT1091" i="62" s="1"/>
  <c r="DQ1103" i="62"/>
  <c r="CV1107" i="62"/>
  <c r="BG1107" i="62"/>
  <c r="DR1109" i="62"/>
  <c r="DS1110" i="62"/>
  <c r="DP1123" i="62"/>
  <c r="DP1124" i="62"/>
  <c r="CN1124" i="62"/>
  <c r="CV1134" i="62"/>
  <c r="CW1134" i="62" s="1"/>
  <c r="CO1134" i="62" s="1"/>
  <c r="DU1134" i="62" s="1"/>
  <c r="BG1134" i="62"/>
  <c r="DP1141" i="62"/>
  <c r="AR1164" i="62"/>
  <c r="DS896" i="62"/>
  <c r="DR907" i="62"/>
  <c r="DQ908" i="62"/>
  <c r="DR909" i="62"/>
  <c r="DP924" i="62"/>
  <c r="DQ932" i="62"/>
  <c r="DR933" i="62"/>
  <c r="DR934" i="62"/>
  <c r="DR935" i="62"/>
  <c r="DQ937" i="62"/>
  <c r="DQ957" i="62"/>
  <c r="DR958" i="62"/>
  <c r="DS959" i="62"/>
  <c r="DS960" i="62"/>
  <c r="BG963" i="62"/>
  <c r="BG964" i="62"/>
  <c r="DS975" i="62"/>
  <c r="DQ993" i="62"/>
  <c r="DQ994" i="62"/>
  <c r="DQ995" i="62"/>
  <c r="DQ996" i="62"/>
  <c r="DR997" i="62"/>
  <c r="DR1005" i="62"/>
  <c r="DQ1010" i="62"/>
  <c r="BG1013" i="62"/>
  <c r="DQ1023" i="62"/>
  <c r="DQ1024" i="62"/>
  <c r="DQ1025" i="62"/>
  <c r="DQ1030" i="62"/>
  <c r="DQ1031" i="62"/>
  <c r="DQ1032" i="62"/>
  <c r="DQ1033" i="62"/>
  <c r="DR1034" i="62"/>
  <c r="DS1041" i="62"/>
  <c r="BG1043" i="62"/>
  <c r="BG1044" i="62"/>
  <c r="DP1063" i="62"/>
  <c r="DQ1079" i="62"/>
  <c r="DR1080" i="62"/>
  <c r="DS1081" i="62"/>
  <c r="DR1082" i="62"/>
  <c r="DS1099" i="62"/>
  <c r="DQ906" i="62"/>
  <c r="DS907" i="62"/>
  <c r="DR908" i="62"/>
  <c r="DS910" i="62"/>
  <c r="DQ916" i="62"/>
  <c r="DR917" i="62"/>
  <c r="DS933" i="62"/>
  <c r="DS935" i="62"/>
  <c r="DS936" i="62"/>
  <c r="DR937" i="62"/>
  <c r="DQ940" i="62"/>
  <c r="DQ941" i="62"/>
  <c r="DT950" i="62"/>
  <c r="BG951" i="62"/>
  <c r="CV955" i="62"/>
  <c r="BG955" i="62"/>
  <c r="DR957" i="62"/>
  <c r="DS958" i="62"/>
  <c r="BG961" i="62"/>
  <c r="BG962" i="62"/>
  <c r="DP967" i="62"/>
  <c r="CW967" i="62"/>
  <c r="CO967" i="62" s="1"/>
  <c r="DP968" i="62"/>
  <c r="DQ979" i="62"/>
  <c r="CN983" i="62"/>
  <c r="CW983" i="62"/>
  <c r="CO983" i="62" s="1"/>
  <c r="DQ989" i="62"/>
  <c r="DQ990" i="62"/>
  <c r="DQ991" i="62"/>
  <c r="DQ992" i="62"/>
  <c r="DR993" i="62"/>
  <c r="DR994" i="62"/>
  <c r="DR995" i="62"/>
  <c r="DR996" i="62"/>
  <c r="DS997" i="62"/>
  <c r="DS1004" i="62"/>
  <c r="DQ1009" i="62"/>
  <c r="DS1011" i="62"/>
  <c r="DR1022" i="62"/>
  <c r="DR1023" i="62"/>
  <c r="DR1024" i="62"/>
  <c r="DR1025" i="62"/>
  <c r="DQ1026" i="62"/>
  <c r="DQ1027" i="62"/>
  <c r="DQ1028" i="62"/>
  <c r="DR1030" i="62"/>
  <c r="BG1042" i="62"/>
  <c r="DT1042" i="62" s="1"/>
  <c r="DP1045" i="62"/>
  <c r="CV1077" i="62"/>
  <c r="CW1077" i="62" s="1"/>
  <c r="DR1079" i="62"/>
  <c r="DS1080" i="62"/>
  <c r="DS1082" i="62"/>
  <c r="DQ1089" i="62"/>
  <c r="DR1135" i="62"/>
  <c r="DP1137" i="62"/>
  <c r="CV1137" i="62"/>
  <c r="CN1137" i="62" s="1"/>
  <c r="BR1250" i="62"/>
  <c r="BR1494" i="62" s="1"/>
  <c r="BJ1142" i="62"/>
  <c r="CN1253" i="62"/>
  <c r="CN1484" i="62" s="1"/>
  <c r="DT1147" i="62"/>
  <c r="DT1253" i="62" s="1"/>
  <c r="DT1484" i="62" s="1"/>
  <c r="EJ1343" i="62"/>
  <c r="EJ1164" i="62"/>
  <c r="BT1343" i="62"/>
  <c r="BT1394" i="62" s="1"/>
  <c r="BT1164" i="62"/>
  <c r="EQ1165" i="62"/>
  <c r="EK1164" i="62"/>
  <c r="BN1261" i="62"/>
  <c r="BN1492" i="62" s="1"/>
  <c r="BF1155" i="62"/>
  <c r="DS1155" i="62" s="1"/>
  <c r="DS1261" i="62" s="1"/>
  <c r="DS1492" i="62" s="1"/>
  <c r="CF1164" i="62"/>
  <c r="FI1164" i="62"/>
  <c r="Q1164" i="62"/>
  <c r="DS1052" i="62"/>
  <c r="DR1059" i="62"/>
  <c r="DP1062" i="62"/>
  <c r="DR1066" i="62"/>
  <c r="DQ1076" i="62"/>
  <c r="DQ1083" i="62"/>
  <c r="DQ1088" i="62"/>
  <c r="DS1091" i="62"/>
  <c r="DS1092" i="62"/>
  <c r="DS1093" i="62"/>
  <c r="DS1107" i="62"/>
  <c r="DP1110" i="62"/>
  <c r="DS1119" i="62"/>
  <c r="DP1122" i="62"/>
  <c r="DQ1126" i="62"/>
  <c r="DR1127" i="62"/>
  <c r="DP1129" i="62"/>
  <c r="DR1138" i="62"/>
  <c r="DP1140" i="62"/>
  <c r="BC1148" i="62"/>
  <c r="BM1257" i="62"/>
  <c r="BE1151" i="62"/>
  <c r="DR1151" i="62" s="1"/>
  <c r="DR1257" i="62" s="1"/>
  <c r="DR1488" i="62" s="1"/>
  <c r="BK1259" i="62"/>
  <c r="BK1490" i="62" s="1"/>
  <c r="BC1153" i="62"/>
  <c r="BC1259" i="62" s="1"/>
  <c r="BC1490" i="62" s="1"/>
  <c r="BC1154" i="62"/>
  <c r="BC1260" i="62" s="1"/>
  <c r="BC1491" i="62" s="1"/>
  <c r="FA1159" i="62"/>
  <c r="CU1164" i="62"/>
  <c r="CJ1244" i="62"/>
  <c r="CJ1476" i="62" s="1"/>
  <c r="DP958" i="62"/>
  <c r="DQ967" i="62"/>
  <c r="DQ968" i="62"/>
  <c r="DR969" i="62"/>
  <c r="DR970" i="62"/>
  <c r="DS971" i="62"/>
  <c r="DS972" i="62"/>
  <c r="DP985" i="62"/>
  <c r="DP986" i="62"/>
  <c r="DT986" i="62"/>
  <c r="DP987" i="62"/>
  <c r="DP988" i="62"/>
  <c r="DR999" i="62"/>
  <c r="DS1000" i="62"/>
  <c r="DP1021" i="62"/>
  <c r="DP1026" i="62"/>
  <c r="DP1027" i="62"/>
  <c r="DP1028" i="62"/>
  <c r="DT1028" i="62"/>
  <c r="DS1030" i="62"/>
  <c r="DP1031" i="62"/>
  <c r="DP1032" i="62"/>
  <c r="DP1033" i="62"/>
  <c r="DT1033" i="62"/>
  <c r="DP1041" i="62"/>
  <c r="DU1042" i="62"/>
  <c r="DQ1046" i="62"/>
  <c r="DP1049" i="62"/>
  <c r="DQ1057" i="62"/>
  <c r="DQ1058" i="62"/>
  <c r="DS1059" i="62"/>
  <c r="DR1083" i="62"/>
  <c r="DQ1087" i="62"/>
  <c r="DR1088" i="62"/>
  <c r="DR1089" i="62"/>
  <c r="DQ1090" i="62"/>
  <c r="DP1094" i="62"/>
  <c r="DR1106" i="62"/>
  <c r="DP1109" i="62"/>
  <c r="DQ1115" i="62"/>
  <c r="DQ1116" i="62"/>
  <c r="DQ1117" i="62"/>
  <c r="DQ1118" i="62"/>
  <c r="DQ1125" i="62"/>
  <c r="DR1126" i="62"/>
  <c r="DS1127" i="62"/>
  <c r="DQ1131" i="62"/>
  <c r="DQ1137" i="62"/>
  <c r="BN1256" i="62"/>
  <c r="BN1487" i="62" s="1"/>
  <c r="BF1150" i="62"/>
  <c r="DS1150" i="62" s="1"/>
  <c r="DS1256" i="62" s="1"/>
  <c r="DS1487" i="62" s="1"/>
  <c r="CQ1256" i="62"/>
  <c r="CQ1487" i="62" s="1"/>
  <c r="DW1150" i="62"/>
  <c r="DW1256" i="62" s="1"/>
  <c r="DW1487" i="62" s="1"/>
  <c r="BN1257" i="62"/>
  <c r="BN1488" i="62" s="1"/>
  <c r="BF1151" i="62"/>
  <c r="DS1151" i="62" s="1"/>
  <c r="DS1257" i="62" s="1"/>
  <c r="DS1488" i="62" s="1"/>
  <c r="DW1155" i="62"/>
  <c r="DW1261" i="62" s="1"/>
  <c r="DW1492" i="62" s="1"/>
  <c r="DE1164" i="62"/>
  <c r="DP930" i="62"/>
  <c r="DS944" i="62"/>
  <c r="DR945" i="62"/>
  <c r="DQ946" i="62"/>
  <c r="DP957" i="62"/>
  <c r="DQ965" i="62"/>
  <c r="DQ966" i="62"/>
  <c r="DR967" i="62"/>
  <c r="DR968" i="62"/>
  <c r="DS969" i="62"/>
  <c r="DS970" i="62"/>
  <c r="DP981" i="62"/>
  <c r="DP982" i="62"/>
  <c r="DP983" i="62"/>
  <c r="DP984" i="62"/>
  <c r="DR998" i="62"/>
  <c r="DS999" i="62"/>
  <c r="DP1008" i="62"/>
  <c r="DP1019" i="62"/>
  <c r="DP1020" i="62"/>
  <c r="DQ1045" i="62"/>
  <c r="DR1046" i="62"/>
  <c r="DR1051" i="62"/>
  <c r="DQ1081" i="62"/>
  <c r="DS1083" i="62"/>
  <c r="DR1087" i="62"/>
  <c r="DS1088" i="62"/>
  <c r="DS1089" i="62"/>
  <c r="DR1090" i="62"/>
  <c r="DP1096" i="62"/>
  <c r="CV1103" i="62"/>
  <c r="CW1103" i="62" s="1"/>
  <c r="BG1103" i="62"/>
  <c r="DQ1105" i="62"/>
  <c r="DP1128" i="62"/>
  <c r="CV1128" i="62"/>
  <c r="CW1128" i="62" s="1"/>
  <c r="DR1131" i="62"/>
  <c r="DS1156" i="62"/>
  <c r="DQ1157" i="62"/>
  <c r="DP1018" i="62"/>
  <c r="CV1020" i="62"/>
  <c r="CW1020" i="62" s="1"/>
  <c r="BG1020" i="62"/>
  <c r="DR1038" i="62"/>
  <c r="DS1065" i="62"/>
  <c r="DR1072" i="62"/>
  <c r="DS1073" i="62"/>
  <c r="DR1074" i="62"/>
  <c r="DS1075" i="62"/>
  <c r="CV1078" i="62"/>
  <c r="CN1078" i="62" s="1"/>
  <c r="DT1078" i="62" s="1"/>
  <c r="BG1078" i="62"/>
  <c r="DQ1080" i="62"/>
  <c r="DR1081" i="62"/>
  <c r="DQ1082" i="62"/>
  <c r="DQ1086" i="62"/>
  <c r="DS1087" i="62"/>
  <c r="DS1090" i="62"/>
  <c r="DR1105" i="62"/>
  <c r="DQ1130" i="62"/>
  <c r="DS1141" i="62"/>
  <c r="DP1143" i="62"/>
  <c r="DR1157" i="62"/>
  <c r="DQ1158" i="62"/>
  <c r="FC1159" i="62"/>
  <c r="AI1164" i="62"/>
  <c r="EN1167" i="62"/>
  <c r="EN1183" i="62"/>
  <c r="EH1182" i="62"/>
  <c r="EN1182" i="62" s="1"/>
  <c r="AF1416" i="62"/>
  <c r="AF1182" i="62"/>
  <c r="AR1416" i="62"/>
  <c r="AR1182" i="62"/>
  <c r="BT1416" i="62"/>
  <c r="BT1182" i="62"/>
  <c r="CR1416" i="62"/>
  <c r="CR1182" i="62"/>
  <c r="DS1157" i="62"/>
  <c r="DR1158" i="62"/>
  <c r="AW1343" i="62"/>
  <c r="AW1394" i="62" s="1"/>
  <c r="AW1164" i="62"/>
  <c r="DA1343" i="62"/>
  <c r="DA1394" i="62" s="1"/>
  <c r="DA1164" i="62"/>
  <c r="ET1411" i="62"/>
  <c r="ET1178" i="62"/>
  <c r="ET1350" i="62" s="1"/>
  <c r="DS1158" i="62"/>
  <c r="FJ1178" i="62"/>
  <c r="FJ1350" i="62" s="1"/>
  <c r="X1411" i="62"/>
  <c r="X1178" i="62"/>
  <c r="X1350" i="62" s="1"/>
  <c r="AJ1389" i="62"/>
  <c r="AV1411" i="62"/>
  <c r="AV1389" i="62" s="1"/>
  <c r="AV1178" i="62"/>
  <c r="AV1350" i="62" s="1"/>
  <c r="BX1411" i="62"/>
  <c r="BX1389" i="62" s="1"/>
  <c r="BX1178" i="62"/>
  <c r="BX1350" i="62" s="1"/>
  <c r="CZ1411" i="62"/>
  <c r="CZ1389" i="62" s="1"/>
  <c r="CZ1178" i="62"/>
  <c r="CZ1350" i="62" s="1"/>
  <c r="DL1411" i="62"/>
  <c r="DL1389" i="62" s="1"/>
  <c r="DL1178" i="62"/>
  <c r="DL1350" i="62" s="1"/>
  <c r="DC1343" i="62"/>
  <c r="DC1394" i="62" s="1"/>
  <c r="DC1164" i="62"/>
  <c r="AJ1178" i="62"/>
  <c r="AJ1350" i="62" s="1"/>
  <c r="DR1031" i="62"/>
  <c r="DR1032" i="62"/>
  <c r="DR1033" i="62"/>
  <c r="DS1034" i="62"/>
  <c r="DS1035" i="62"/>
  <c r="DR1036" i="62"/>
  <c r="DS1037" i="62"/>
  <c r="DR1045" i="62"/>
  <c r="DS1046" i="62"/>
  <c r="DS1051" i="62"/>
  <c r="DP1053" i="62"/>
  <c r="DQ1056" i="62"/>
  <c r="DR1057" i="62"/>
  <c r="DR1058" i="62"/>
  <c r="DP1061" i="62"/>
  <c r="DQ1065" i="62"/>
  <c r="DP1068" i="62"/>
  <c r="DT1069" i="62"/>
  <c r="DQ1073" i="62"/>
  <c r="DQ1075" i="62"/>
  <c r="DR1076" i="62"/>
  <c r="DP1080" i="62"/>
  <c r="DR1084" i="62"/>
  <c r="DP1087" i="62"/>
  <c r="DR1096" i="62"/>
  <c r="DS1097" i="62"/>
  <c r="DP1101" i="62"/>
  <c r="DQ1104" i="62"/>
  <c r="DS1105" i="62"/>
  <c r="DQ1113" i="62"/>
  <c r="DQ1114" i="62"/>
  <c r="DR1115" i="62"/>
  <c r="DR1116" i="62"/>
  <c r="DR1117" i="62"/>
  <c r="DR1118" i="62"/>
  <c r="DP1120" i="62"/>
  <c r="DR1125" i="62"/>
  <c r="DS1126" i="62"/>
  <c r="DQ1132" i="62"/>
  <c r="DR1133" i="62"/>
  <c r="DS1134" i="62"/>
  <c r="DQ1140" i="62"/>
  <c r="BY1164" i="62"/>
  <c r="DR991" i="62"/>
  <c r="DR992" i="62"/>
  <c r="DS993" i="62"/>
  <c r="DS994" i="62"/>
  <c r="DS995" i="62"/>
  <c r="DS996" i="62"/>
  <c r="DS1005" i="62"/>
  <c r="DS1026" i="62"/>
  <c r="DS1027" i="62"/>
  <c r="DS1028" i="62"/>
  <c r="DS1031" i="62"/>
  <c r="DS1032" i="62"/>
  <c r="DS1033" i="62"/>
  <c r="DS1036" i="62"/>
  <c r="DQ1042" i="62"/>
  <c r="DQ1044" i="62"/>
  <c r="DQ1050" i="62"/>
  <c r="DR1056" i="62"/>
  <c r="DS1057" i="62"/>
  <c r="DS1058" i="62"/>
  <c r="DP1060" i="62"/>
  <c r="DR1065" i="62"/>
  <c r="DP1067" i="62"/>
  <c r="DQ1072" i="62"/>
  <c r="DR1073" i="62"/>
  <c r="DQ1074" i="62"/>
  <c r="DS1076" i="62"/>
  <c r="DP1079" i="62"/>
  <c r="DS1084" i="62"/>
  <c r="DQ1095" i="62"/>
  <c r="DS1096" i="62"/>
  <c r="DR1104" i="62"/>
  <c r="DP1105" i="62"/>
  <c r="DP1108" i="62"/>
  <c r="DQ1112" i="62"/>
  <c r="DR1113" i="62"/>
  <c r="DR1114" i="62"/>
  <c r="DS1116" i="62"/>
  <c r="DS1117" i="62"/>
  <c r="DS1118" i="62"/>
  <c r="DR1132" i="62"/>
  <c r="DS1133" i="62"/>
  <c r="DR1140" i="62"/>
  <c r="CA1164" i="62"/>
  <c r="T1182" i="62"/>
  <c r="AH1327" i="62"/>
  <c r="AH1294" i="62"/>
  <c r="AH1326" i="62" s="1"/>
  <c r="EY1327" i="62"/>
  <c r="EY1294" i="62"/>
  <c r="EY1326" i="62" s="1"/>
  <c r="AL1178" i="62"/>
  <c r="AL1350" i="62" s="1"/>
  <c r="EG1178" i="62"/>
  <c r="EG1350" i="62" s="1"/>
  <c r="FL1389" i="62"/>
  <c r="DH1182" i="62"/>
  <c r="FD1199" i="62"/>
  <c r="EN1204" i="62"/>
  <c r="FG1206" i="62"/>
  <c r="AN1207" i="62"/>
  <c r="AN1360" i="62" s="1"/>
  <c r="CZ1207" i="62"/>
  <c r="CZ1360" i="62" s="1"/>
  <c r="CZ1383" i="62" s="1"/>
  <c r="EK1207" i="62"/>
  <c r="EK1360" i="62" s="1"/>
  <c r="FI1207" i="62"/>
  <c r="FI1360" i="62" s="1"/>
  <c r="EM1439" i="62"/>
  <c r="EM1513" i="62" s="1"/>
  <c r="FL1439" i="62"/>
  <c r="FL1513" i="62" s="1"/>
  <c r="FG1443" i="62"/>
  <c r="BT1213" i="62"/>
  <c r="BT1212" i="62" s="1"/>
  <c r="DI1213" i="62"/>
  <c r="EZ1213" i="62"/>
  <c r="FD1214" i="62"/>
  <c r="FB1217" i="62"/>
  <c r="T1365" i="62"/>
  <c r="T1450" i="62" s="1"/>
  <c r="T1448" i="62" s="1"/>
  <c r="T1515" i="62" s="1"/>
  <c r="AF1365" i="62"/>
  <c r="AF1450" i="62" s="1"/>
  <c r="AF1448" i="62" s="1"/>
  <c r="AF1515" i="62" s="1"/>
  <c r="AR1365" i="62"/>
  <c r="BT1365" i="62"/>
  <c r="BT1450" i="62" s="1"/>
  <c r="BT1448" i="62" s="1"/>
  <c r="BT1515" i="62" s="1"/>
  <c r="CR1365" i="62"/>
  <c r="CR1450" i="62" s="1"/>
  <c r="CR1448" i="62" s="1"/>
  <c r="CR1515" i="62" s="1"/>
  <c r="DH1365" i="62"/>
  <c r="DH1450" i="62" s="1"/>
  <c r="DH1448" i="62" s="1"/>
  <c r="DH1515" i="62" s="1"/>
  <c r="EK1365" i="62"/>
  <c r="FI1365" i="62"/>
  <c r="EN1222" i="62"/>
  <c r="AS1207" i="62"/>
  <c r="AS1360" i="62" s="1"/>
  <c r="EL1207" i="62"/>
  <c r="EL1360" i="62" s="1"/>
  <c r="EL1383" i="62" s="1"/>
  <c r="FJ1207" i="62"/>
  <c r="FJ1360" i="62" s="1"/>
  <c r="FJ1383" i="62" s="1"/>
  <c r="R1213" i="62"/>
  <c r="BV1213" i="62"/>
  <c r="DJ1213" i="62"/>
  <c r="CZ1327" i="62"/>
  <c r="CZ1294" i="62"/>
  <c r="CZ1326" i="62" s="1"/>
  <c r="EE1159" i="62"/>
  <c r="N1164" i="62"/>
  <c r="P1178" i="62"/>
  <c r="P1350" i="62" s="1"/>
  <c r="AT1178" i="62"/>
  <c r="AT1350" i="62" s="1"/>
  <c r="CG1178" i="62"/>
  <c r="CG1350" i="62" s="1"/>
  <c r="EK1178" i="62"/>
  <c r="EK1350" i="62" s="1"/>
  <c r="EQ1187" i="62"/>
  <c r="FK1438" i="62"/>
  <c r="FM1438" i="62" s="1"/>
  <c r="AU1207" i="62"/>
  <c r="AU1360" i="62" s="1"/>
  <c r="AU1383" i="62" s="1"/>
  <c r="DC1207" i="62"/>
  <c r="DC1360" i="62" s="1"/>
  <c r="DC1383" i="62" s="1"/>
  <c r="EM1207" i="62"/>
  <c r="EM1360" i="62" s="1"/>
  <c r="EM1383" i="62" s="1"/>
  <c r="FL1207" i="62"/>
  <c r="FL1360" i="62" s="1"/>
  <c r="FL1383" i="62" s="1"/>
  <c r="AJ1439" i="62"/>
  <c r="AJ1513" i="62" s="1"/>
  <c r="AV1439" i="62"/>
  <c r="AV1513" i="62" s="1"/>
  <c r="BX1439" i="62"/>
  <c r="BX1513" i="62" s="1"/>
  <c r="J17" i="64" s="1"/>
  <c r="CZ1439" i="62"/>
  <c r="CZ1513" i="62" s="1"/>
  <c r="DL1439" i="62"/>
  <c r="DL1513" i="62" s="1"/>
  <c r="X1213" i="62"/>
  <c r="BY1213" i="62"/>
  <c r="DM1213" i="62"/>
  <c r="FH1213" i="62"/>
  <c r="Y1364" i="62"/>
  <c r="AK1364" i="62"/>
  <c r="AK1449" i="62" s="1"/>
  <c r="AW1364" i="62"/>
  <c r="AW1449" i="62" s="1"/>
  <c r="BY1364" i="62"/>
  <c r="BY1449" i="62" s="1"/>
  <c r="DA1364" i="62"/>
  <c r="DA1449" i="62" s="1"/>
  <c r="DM1364" i="62"/>
  <c r="DM1449" i="62" s="1"/>
  <c r="EV1364" i="62"/>
  <c r="EV1449" i="62" s="1"/>
  <c r="V1365" i="62"/>
  <c r="V1450" i="62" s="1"/>
  <c r="V1448" i="62" s="1"/>
  <c r="AH1365" i="62"/>
  <c r="AH1450" i="62" s="1"/>
  <c r="AH1448" i="62" s="1"/>
  <c r="AT1365" i="62"/>
  <c r="BV1365" i="62"/>
  <c r="BV1450" i="62" s="1"/>
  <c r="BV1448" i="62" s="1"/>
  <c r="CT1365" i="62"/>
  <c r="CT1450" i="62" s="1"/>
  <c r="CT1448" i="62" s="1"/>
  <c r="DJ1365" i="62"/>
  <c r="DJ1450" i="62" s="1"/>
  <c r="DJ1448" i="62" s="1"/>
  <c r="FG1222" i="62"/>
  <c r="AU1178" i="62"/>
  <c r="AU1350" i="62" s="1"/>
  <c r="CR1178" i="62"/>
  <c r="CR1350" i="62" s="1"/>
  <c r="EL1178" i="62"/>
  <c r="EL1350" i="62" s="1"/>
  <c r="AJ1182" i="62"/>
  <c r="DO1182" i="62"/>
  <c r="FH1182" i="62"/>
  <c r="FG1182" i="62" s="1"/>
  <c r="BU1182" i="62"/>
  <c r="CS1182" i="62"/>
  <c r="DI1182" i="62"/>
  <c r="FA1203" i="62"/>
  <c r="EP1204" i="62"/>
  <c r="EN1206" i="62"/>
  <c r="AV1207" i="62"/>
  <c r="AV1360" i="62" s="1"/>
  <c r="AV1383" i="62" s="1"/>
  <c r="DD1207" i="62"/>
  <c r="DD1360" i="62" s="1"/>
  <c r="DD1383" i="62" s="1"/>
  <c r="ET1207" i="62"/>
  <c r="ET1360" i="62" s="1"/>
  <c r="ET1383" i="62" s="1"/>
  <c r="Y1207" i="62"/>
  <c r="AK1439" i="62"/>
  <c r="AK1513" i="62" s="1"/>
  <c r="AW1439" i="62"/>
  <c r="AW1513" i="62" s="1"/>
  <c r="BY1439" i="62"/>
  <c r="BY1513" i="62" s="1"/>
  <c r="K17" i="64" s="1"/>
  <c r="DA1439" i="62"/>
  <c r="DA1513" i="62" s="1"/>
  <c r="DM1439" i="62"/>
  <c r="DM1513" i="62" s="1"/>
  <c r="EV1439" i="62"/>
  <c r="EV1513" i="62" s="1"/>
  <c r="AD1213" i="62"/>
  <c r="BZ1213" i="62"/>
  <c r="DN1213" i="62"/>
  <c r="FI1213" i="62"/>
  <c r="FI1212" i="62" s="1"/>
  <c r="Z1364" i="62"/>
  <c r="AL1364" i="62"/>
  <c r="AL1449" i="62" s="1"/>
  <c r="AL1448" i="62" s="1"/>
  <c r="AX1364" i="62"/>
  <c r="AX1449" i="62" s="1"/>
  <c r="AX1448" i="62" s="1"/>
  <c r="BZ1364" i="62"/>
  <c r="BZ1449" i="62" s="1"/>
  <c r="BZ1448" i="62" s="1"/>
  <c r="DB1364" i="62"/>
  <c r="DB1449" i="62" s="1"/>
  <c r="DB1448" i="62" s="1"/>
  <c r="DN1364" i="62"/>
  <c r="DN1449" i="62" s="1"/>
  <c r="DN1448" i="62" s="1"/>
  <c r="EW1364" i="62"/>
  <c r="FE1217" i="62"/>
  <c r="EQ1218" i="62"/>
  <c r="FK1218" i="62"/>
  <c r="W1365" i="62"/>
  <c r="AI1365" i="62"/>
  <c r="AI1450" i="62" s="1"/>
  <c r="AU1365" i="62"/>
  <c r="AU1450" i="62" s="1"/>
  <c r="BW1365" i="62"/>
  <c r="BW1450" i="62" s="1"/>
  <c r="CU1365" i="62"/>
  <c r="CU1450" i="62" s="1"/>
  <c r="DK1365" i="62"/>
  <c r="DK1450" i="62" s="1"/>
  <c r="ET1365" i="62"/>
  <c r="ET1450" i="62" s="1"/>
  <c r="EC1222" i="62"/>
  <c r="EQ1222" i="62"/>
  <c r="EA1266" i="62"/>
  <c r="EG1164" i="62"/>
  <c r="ET1407" i="62"/>
  <c r="ET1503" i="62" s="1"/>
  <c r="V1178" i="62"/>
  <c r="V1350" i="62" s="1"/>
  <c r="CT1178" i="62"/>
  <c r="CT1350" i="62" s="1"/>
  <c r="EY1389" i="62"/>
  <c r="EN1412" i="62"/>
  <c r="FG1181" i="62"/>
  <c r="FI1182" i="62"/>
  <c r="EP1199" i="62"/>
  <c r="ER1200" i="62"/>
  <c r="FG1204" i="62"/>
  <c r="FK1206" i="62"/>
  <c r="FM1206" i="62" s="1"/>
  <c r="AW1207" i="62"/>
  <c r="AW1360" i="62" s="1"/>
  <c r="AW1383" i="62" s="1"/>
  <c r="DE1207" i="62"/>
  <c r="DE1360" i="62" s="1"/>
  <c r="DE1383" i="62" s="1"/>
  <c r="EU1207" i="62"/>
  <c r="EU1360" i="62" s="1"/>
  <c r="AG1213" i="62"/>
  <c r="CF1213" i="62"/>
  <c r="EH1213" i="62"/>
  <c r="FJ1213" i="62"/>
  <c r="EQ1214" i="62"/>
  <c r="X1365" i="62"/>
  <c r="AJ1365" i="62"/>
  <c r="AJ1450" i="62" s="1"/>
  <c r="AJ1448" i="62" s="1"/>
  <c r="AJ1515" i="62" s="1"/>
  <c r="AV1365" i="62"/>
  <c r="AV1450" i="62" s="1"/>
  <c r="AV1448" i="62" s="1"/>
  <c r="AV1515" i="62" s="1"/>
  <c r="BX1365" i="62"/>
  <c r="BX1450" i="62" s="1"/>
  <c r="BX1448" i="62" s="1"/>
  <c r="BX1515" i="62" s="1"/>
  <c r="CZ1365" i="62"/>
  <c r="CZ1450" i="62" s="1"/>
  <c r="CZ1448" i="62" s="1"/>
  <c r="CZ1515" i="62" s="1"/>
  <c r="DL1365" i="62"/>
  <c r="DL1450" i="62" s="1"/>
  <c r="DL1448" i="62" s="1"/>
  <c r="DL1515" i="62" s="1"/>
  <c r="EU1365" i="62"/>
  <c r="EA1221" i="62"/>
  <c r="DQ1111" i="62"/>
  <c r="DR1112" i="62"/>
  <c r="DS1113" i="62"/>
  <c r="DS1114" i="62"/>
  <c r="DQ1123" i="62"/>
  <c r="DQ1124" i="62"/>
  <c r="DS1125" i="62"/>
  <c r="DQ1135" i="62"/>
  <c r="DS1137" i="62"/>
  <c r="DS1143" i="62"/>
  <c r="DU1145" i="62"/>
  <c r="EP1159" i="62"/>
  <c r="AJ1407" i="62"/>
  <c r="AJ1503" i="62" s="1"/>
  <c r="AV1407" i="62"/>
  <c r="AV1503" i="62" s="1"/>
  <c r="BX1407" i="62"/>
  <c r="BX1503" i="62" s="1"/>
  <c r="CZ1407" i="62"/>
  <c r="CZ1503" i="62" s="1"/>
  <c r="DL1407" i="62"/>
  <c r="DL1503" i="62" s="1"/>
  <c r="W1178" i="62"/>
  <c r="W1350" i="62" s="1"/>
  <c r="AW1178" i="62"/>
  <c r="AW1350" i="62" s="1"/>
  <c r="EV1178" i="62"/>
  <c r="EV1350" i="62" s="1"/>
  <c r="EZ1389" i="62"/>
  <c r="FG1413" i="62"/>
  <c r="AU1182" i="62"/>
  <c r="DK1182" i="62"/>
  <c r="FE1185" i="62"/>
  <c r="EN1189" i="62"/>
  <c r="FA1196" i="62"/>
  <c r="EQ1199" i="62"/>
  <c r="AZ1207" i="62"/>
  <c r="AZ1360" i="62" s="1"/>
  <c r="AZ1383" i="62" s="1"/>
  <c r="DK1207" i="62"/>
  <c r="DK1360" i="62" s="1"/>
  <c r="DK1383" i="62" s="1"/>
  <c r="EV1207" i="62"/>
  <c r="EV1360" i="62" s="1"/>
  <c r="EV1383" i="62" s="1"/>
  <c r="CA1439" i="62"/>
  <c r="CA1513" i="62" s="1"/>
  <c r="DC1439" i="62"/>
  <c r="DC1513" i="62" s="1"/>
  <c r="DO1439" i="62"/>
  <c r="DO1513" i="62" s="1"/>
  <c r="AJ1213" i="62"/>
  <c r="AJ1212" i="62" s="1"/>
  <c r="CG1213" i="62"/>
  <c r="EI1213" i="62"/>
  <c r="FL1213" i="62"/>
  <c r="P1364" i="62"/>
  <c r="P1449" i="62" s="1"/>
  <c r="AB1364" i="62"/>
  <c r="AN1364" i="62"/>
  <c r="AZ1364" i="62"/>
  <c r="AZ1449" i="62" s="1"/>
  <c r="CE1364" i="62"/>
  <c r="CE1449" i="62" s="1"/>
  <c r="DD1364" i="62"/>
  <c r="DD1449" i="62" s="1"/>
  <c r="EG1364" i="62"/>
  <c r="EG1449" i="62" s="1"/>
  <c r="EY1364" i="62"/>
  <c r="EY1449" i="62" s="1"/>
  <c r="Y1365" i="62"/>
  <c r="AK1365" i="62"/>
  <c r="AK1450" i="62" s="1"/>
  <c r="AW1365" i="62"/>
  <c r="AW1450" i="62" s="1"/>
  <c r="BY1365" i="62"/>
  <c r="BY1450" i="62" s="1"/>
  <c r="DA1365" i="62"/>
  <c r="DA1450" i="62" s="1"/>
  <c r="DM1365" i="62"/>
  <c r="DM1450" i="62" s="1"/>
  <c r="EV1365" i="62"/>
  <c r="EV1450" i="62" s="1"/>
  <c r="DY1220" i="62"/>
  <c r="FH1323" i="62"/>
  <c r="FG1274" i="62"/>
  <c r="EV1407" i="62"/>
  <c r="EV1503" i="62" s="1"/>
  <c r="AX1178" i="62"/>
  <c r="AX1350" i="62" s="1"/>
  <c r="DD1178" i="62"/>
  <c r="DD1350" i="62" s="1"/>
  <c r="EX1178" i="62"/>
  <c r="EX1350" i="62" s="1"/>
  <c r="FC1179" i="62"/>
  <c r="FG1180" i="62"/>
  <c r="EK1182" i="62"/>
  <c r="EP1182" i="62" s="1"/>
  <c r="FL1182" i="62"/>
  <c r="BT1207" i="62"/>
  <c r="BT1360" i="62" s="1"/>
  <c r="BT1383" i="62" s="1"/>
  <c r="DL1207" i="62"/>
  <c r="DL1360" i="62" s="1"/>
  <c r="DL1383" i="62" s="1"/>
  <c r="EW1207" i="62"/>
  <c r="EW1360" i="62" s="1"/>
  <c r="AL1213" i="62"/>
  <c r="AL1212" i="62" s="1"/>
  <c r="CS1213" i="62"/>
  <c r="EL1213" i="62"/>
  <c r="U1207" i="62"/>
  <c r="U1360" i="62" s="1"/>
  <c r="U1383" i="62" s="1"/>
  <c r="BX1207" i="62"/>
  <c r="BX1360" i="62" s="1"/>
  <c r="BX1383" i="62" s="1"/>
  <c r="DO1207" i="62"/>
  <c r="DO1360" i="62" s="1"/>
  <c r="DO1383" i="62" s="1"/>
  <c r="EX1207" i="62"/>
  <c r="EX1360" i="62" s="1"/>
  <c r="AP1213" i="62"/>
  <c r="CT1213" i="62"/>
  <c r="EM1213" i="62"/>
  <c r="Z1178" i="62"/>
  <c r="Z1350" i="62" s="1"/>
  <c r="AZ1178" i="62"/>
  <c r="AZ1350" i="62" s="1"/>
  <c r="DH1178" i="62"/>
  <c r="DH1350" i="62" s="1"/>
  <c r="FG1179" i="62"/>
  <c r="FK1412" i="62"/>
  <c r="FM1412" i="62" s="1"/>
  <c r="FK1181" i="62"/>
  <c r="FM1181" i="62" s="1"/>
  <c r="DC1182" i="62"/>
  <c r="FE1183" i="62"/>
  <c r="FB1187" i="62"/>
  <c r="FA1204" i="62"/>
  <c r="W1207" i="62"/>
  <c r="CA1207" i="62"/>
  <c r="CA1360" i="62" s="1"/>
  <c r="CA1383" i="62" s="1"/>
  <c r="EI1439" i="62"/>
  <c r="EI1513" i="62" s="1"/>
  <c r="FF1439" i="62"/>
  <c r="FF1513" i="62" s="1"/>
  <c r="AS1213" i="62"/>
  <c r="FB1218" i="62"/>
  <c r="P1365" i="62"/>
  <c r="P1450" i="62" s="1"/>
  <c r="AB1365" i="62"/>
  <c r="AN1365" i="62"/>
  <c r="AZ1365" i="62"/>
  <c r="AZ1450" i="62" s="1"/>
  <c r="FT1450" i="62" s="1"/>
  <c r="CE1365" i="62"/>
  <c r="CE1450" i="62" s="1"/>
  <c r="DD1365" i="62"/>
  <c r="DD1450" i="62" s="1"/>
  <c r="EG1365" i="62"/>
  <c r="EG1450" i="62" s="1"/>
  <c r="EY1365" i="62"/>
  <c r="EY1450" i="62" s="1"/>
  <c r="FG1220" i="62"/>
  <c r="AB1178" i="62"/>
  <c r="AB1350" i="62" s="1"/>
  <c r="DJ1178" i="62"/>
  <c r="DJ1350" i="62" s="1"/>
  <c r="FH1178" i="62"/>
  <c r="FA1413" i="62"/>
  <c r="FD1187" i="62"/>
  <c r="FG1189" i="62"/>
  <c r="FG1425" i="62"/>
  <c r="FG1429" i="62"/>
  <c r="FA1435" i="62"/>
  <c r="EN1438" i="62"/>
  <c r="EH1207" i="62"/>
  <c r="EH1360" i="62" s="1"/>
  <c r="EZ1207" i="62"/>
  <c r="EZ1360" i="62" s="1"/>
  <c r="EZ1383" i="62" s="1"/>
  <c r="AV1213" i="62"/>
  <c r="AV1212" i="62" s="1"/>
  <c r="DB1213" i="62"/>
  <c r="EV1213" i="62"/>
  <c r="FA1221" i="62"/>
  <c r="EQ1225" i="62"/>
  <c r="BT1178" i="62"/>
  <c r="BT1350" i="62" s="1"/>
  <c r="EP1179" i="62"/>
  <c r="FE1204" i="62"/>
  <c r="AI1207" i="62"/>
  <c r="AI1360" i="62" s="1"/>
  <c r="AI1383" i="62" s="1"/>
  <c r="EI1207" i="62"/>
  <c r="EI1360" i="62" s="1"/>
  <c r="EI1383" i="62" s="1"/>
  <c r="FF1207" i="62"/>
  <c r="FF1360" i="62" s="1"/>
  <c r="FF1383" i="62" s="1"/>
  <c r="BT1439" i="62"/>
  <c r="BT1513" i="62" s="1"/>
  <c r="CR1439" i="62"/>
  <c r="CR1513" i="62" s="1"/>
  <c r="DH1439" i="62"/>
  <c r="DH1513" i="62" s="1"/>
  <c r="AX1213" i="62"/>
  <c r="EX1213" i="62"/>
  <c r="U1364" i="62"/>
  <c r="U1449" i="62" s="1"/>
  <c r="U1448" i="62" s="1"/>
  <c r="AG1364" i="62"/>
  <c r="AG1449" i="62" s="1"/>
  <c r="AG1448" i="62" s="1"/>
  <c r="AS1364" i="62"/>
  <c r="BU1364" i="62"/>
  <c r="BU1449" i="62" s="1"/>
  <c r="BU1448" i="62" s="1"/>
  <c r="CS1364" i="62"/>
  <c r="CS1449" i="62" s="1"/>
  <c r="CS1448" i="62" s="1"/>
  <c r="DI1364" i="62"/>
  <c r="DI1449" i="62" s="1"/>
  <c r="DI1448" i="62" s="1"/>
  <c r="EL1364" i="62"/>
  <c r="EL1449" i="62" s="1"/>
  <c r="EL1448" i="62" s="1"/>
  <c r="FD1218" i="62"/>
  <c r="R1365" i="62"/>
  <c r="R1450" i="62" s="1"/>
  <c r="R1448" i="62" s="1"/>
  <c r="AD1365" i="62"/>
  <c r="AP1365" i="62"/>
  <c r="BB1365" i="62"/>
  <c r="BB1450" i="62" s="1"/>
  <c r="FV1450" i="62" s="1"/>
  <c r="CG1365" i="62"/>
  <c r="CG1450" i="62" s="1"/>
  <c r="CG1448" i="62" s="1"/>
  <c r="DF1365" i="62"/>
  <c r="DF1450" i="62" s="1"/>
  <c r="DF1448" i="62" s="1"/>
  <c r="EI1365" i="62"/>
  <c r="EI1450" i="62" s="1"/>
  <c r="EI1448" i="62" s="1"/>
  <c r="FF1365" i="62"/>
  <c r="FF1450" i="62" s="1"/>
  <c r="FF1448" i="62" s="1"/>
  <c r="FF1515" i="62" s="1"/>
  <c r="FD1222" i="62"/>
  <c r="U1452" i="62"/>
  <c r="AG1452" i="62"/>
  <c r="BU1452" i="62"/>
  <c r="CS1452" i="62"/>
  <c r="DI1452" i="62"/>
  <c r="EL1452" i="62"/>
  <c r="EP1243" i="62"/>
  <c r="FI1542" i="62"/>
  <c r="Y1475" i="62"/>
  <c r="AK1475" i="62"/>
  <c r="AK1474" i="62" s="1"/>
  <c r="AW1475" i="62"/>
  <c r="AW1474" i="62" s="1"/>
  <c r="BY1475" i="62"/>
  <c r="BY1474" i="62" s="1"/>
  <c r="DA1475" i="62"/>
  <c r="DA1474" i="62" s="1"/>
  <c r="DM1475" i="62"/>
  <c r="DM1474" i="62" s="1"/>
  <c r="EN1243" i="62"/>
  <c r="FD1249" i="62"/>
  <c r="DD1482" i="62"/>
  <c r="EG1482" i="62"/>
  <c r="EP1257" i="62"/>
  <c r="FA1270" i="62"/>
  <c r="FK1323" i="62"/>
  <c r="FM1323" i="62" s="1"/>
  <c r="FK1293" i="62"/>
  <c r="FB1308" i="62"/>
  <c r="FG1310" i="62"/>
  <c r="EO1314" i="62"/>
  <c r="FK1315" i="62"/>
  <c r="EA1233" i="62"/>
  <c r="FE1248" i="62"/>
  <c r="AZ1251" i="62"/>
  <c r="AZ1375" i="62" s="1"/>
  <c r="AZ1386" i="62" s="1"/>
  <c r="DG1251" i="62"/>
  <c r="DG1375" i="62" s="1"/>
  <c r="DG1386" i="62" s="1"/>
  <c r="EY1251" i="62"/>
  <c r="EY1375" i="62" s="1"/>
  <c r="EY1386" i="62" s="1"/>
  <c r="AI1482" i="62"/>
  <c r="AU1482" i="62"/>
  <c r="BW1482" i="62"/>
  <c r="CR1482" i="62"/>
  <c r="EZ1482" i="62"/>
  <c r="CR1266" i="62"/>
  <c r="DH1266" i="62"/>
  <c r="EB1272" i="62"/>
  <c r="FG1272" i="62"/>
  <c r="S1289" i="62"/>
  <c r="S1325" i="62" s="1"/>
  <c r="EO1290" i="62"/>
  <c r="EO1297" i="62"/>
  <c r="EO1301" i="62"/>
  <c r="FA1303" i="62"/>
  <c r="EO1524" i="62"/>
  <c r="FA1526" i="62"/>
  <c r="EO1528" i="62"/>
  <c r="EM1365" i="62"/>
  <c r="EM1450" i="62" s="1"/>
  <c r="EM1448" i="62" s="1"/>
  <c r="FL1365" i="62"/>
  <c r="FL1450" i="62" s="1"/>
  <c r="FL1448" i="62" s="1"/>
  <c r="FL1515" i="62" s="1"/>
  <c r="EN1221" i="62"/>
  <c r="AI1452" i="62"/>
  <c r="AU1452" i="62"/>
  <c r="BW1452" i="62"/>
  <c r="CU1452" i="62"/>
  <c r="DK1452" i="62"/>
  <c r="ET1452" i="62"/>
  <c r="DY1226" i="62"/>
  <c r="ER1233" i="62"/>
  <c r="EQ1238" i="62"/>
  <c r="EQ1239" i="62"/>
  <c r="EX1475" i="62"/>
  <c r="ER1243" i="62"/>
  <c r="FG1493" i="62"/>
  <c r="BB1251" i="62"/>
  <c r="BB1375" i="62" s="1"/>
  <c r="BB1386" i="62" s="1"/>
  <c r="DI1251" i="62"/>
  <c r="DI1375" i="62" s="1"/>
  <c r="DI1386" i="62" s="1"/>
  <c r="FF1251" i="62"/>
  <c r="FF1375" i="62" s="1"/>
  <c r="FF1386" i="62" s="1"/>
  <c r="DF1482" i="62"/>
  <c r="EI1482" i="62"/>
  <c r="FF1482" i="62"/>
  <c r="EP1261" i="62"/>
  <c r="R1266" i="62"/>
  <c r="AG1266" i="62"/>
  <c r="AS1266" i="62"/>
  <c r="BU1266" i="62"/>
  <c r="FA1268" i="62"/>
  <c r="AK1278" i="62"/>
  <c r="AK1324" i="62" s="1"/>
  <c r="AW1278" i="62"/>
  <c r="AW1324" i="62" s="1"/>
  <c r="FG1281" i="62"/>
  <c r="EQ1286" i="62"/>
  <c r="FB1288" i="62"/>
  <c r="T1289" i="62"/>
  <c r="AF1289" i="62"/>
  <c r="AF1325" i="62" s="1"/>
  <c r="AR1289" i="62"/>
  <c r="FG1291" i="62"/>
  <c r="EO1328" i="62"/>
  <c r="T1295" i="62"/>
  <c r="AF1295" i="62"/>
  <c r="AF1327" i="62" s="1"/>
  <c r="DH1295" i="62"/>
  <c r="EK1295" i="62"/>
  <c r="DB1295" i="62"/>
  <c r="EQ1301" i="62"/>
  <c r="FD1304" i="62"/>
  <c r="FG1305" i="62"/>
  <c r="EO1309" i="62"/>
  <c r="FG1309" i="62"/>
  <c r="FK1317" i="62"/>
  <c r="FM1317" i="62" s="1"/>
  <c r="DX1525" i="62"/>
  <c r="EN1527" i="62"/>
  <c r="FA1529" i="62"/>
  <c r="EN1531" i="62"/>
  <c r="EQ1532" i="62"/>
  <c r="AY1553" i="62"/>
  <c r="DX1270" i="62"/>
  <c r="EN1323" i="62"/>
  <c r="FE1280" i="62"/>
  <c r="FJ1295" i="62"/>
  <c r="FB1303" i="62"/>
  <c r="EN1304" i="62"/>
  <c r="FE1304" i="62"/>
  <c r="EQ1305" i="62"/>
  <c r="FA1306" i="62"/>
  <c r="FB1307" i="62"/>
  <c r="FE1308" i="62"/>
  <c r="FK1309" i="62"/>
  <c r="FM1309" i="62" s="1"/>
  <c r="FK1313" i="62"/>
  <c r="FM1313" i="62" s="1"/>
  <c r="FC1315" i="62"/>
  <c r="EU1542" i="62"/>
  <c r="FE1531" i="62"/>
  <c r="AK1452" i="62"/>
  <c r="AW1452" i="62"/>
  <c r="BY1452" i="62"/>
  <c r="DA1452" i="62"/>
  <c r="DM1452" i="62"/>
  <c r="FD1227" i="62"/>
  <c r="Q1475" i="62"/>
  <c r="Q1474" i="62" s="1"/>
  <c r="AC1475" i="62"/>
  <c r="AO1475" i="62"/>
  <c r="BA1475" i="62"/>
  <c r="CF1475" i="62"/>
  <c r="CF1474" i="62" s="1"/>
  <c r="DE1475" i="62"/>
  <c r="DE1474" i="62" s="1"/>
  <c r="EH1475" i="62"/>
  <c r="EZ1475" i="62"/>
  <c r="EZ1474" i="62" s="1"/>
  <c r="FG1243" i="62"/>
  <c r="FA1245" i="62"/>
  <c r="EQ1249" i="62"/>
  <c r="T1251" i="62"/>
  <c r="T1375" i="62" s="1"/>
  <c r="T1386" i="62" s="1"/>
  <c r="BX1251" i="62"/>
  <c r="BX1375" i="62" s="1"/>
  <c r="BX1386" i="62" s="1"/>
  <c r="DM1251" i="62"/>
  <c r="DM1375" i="62" s="1"/>
  <c r="DM1386" i="62" s="1"/>
  <c r="FJ1251" i="62"/>
  <c r="FJ1375" i="62" s="1"/>
  <c r="FJ1386" i="62" s="1"/>
  <c r="BZ1482" i="62"/>
  <c r="DH1482" i="62"/>
  <c r="EN1255" i="62"/>
  <c r="W1266" i="62"/>
  <c r="AI1266" i="62"/>
  <c r="AU1266" i="62"/>
  <c r="BW1266" i="62"/>
  <c r="CU1266" i="62"/>
  <c r="ER1271" i="62"/>
  <c r="FG1271" i="62"/>
  <c r="BX1274" i="62"/>
  <c r="BX1323" i="62" s="1"/>
  <c r="O1278" i="62"/>
  <c r="O1324" i="62" s="1"/>
  <c r="AA1278" i="62"/>
  <c r="AM1278" i="62"/>
  <c r="AM1324" i="62" s="1"/>
  <c r="AY1278" i="62"/>
  <c r="CA1278" i="62"/>
  <c r="CA1324" i="62" s="1"/>
  <c r="DC1278" i="62"/>
  <c r="DC1324" i="62" s="1"/>
  <c r="BB1278" i="62"/>
  <c r="BB1324" i="62" s="1"/>
  <c r="EN1291" i="62"/>
  <c r="FA1292" i="62"/>
  <c r="FA1293" i="62"/>
  <c r="AY1294" i="62"/>
  <c r="AY1326" i="62" s="1"/>
  <c r="ER1300" i="62"/>
  <c r="FG1300" i="62"/>
  <c r="EO1304" i="62"/>
  <c r="FE1311" i="62"/>
  <c r="EQ1313" i="62"/>
  <c r="FC1314" i="62"/>
  <c r="Y1542" i="62"/>
  <c r="AK1542" i="62"/>
  <c r="AW1542" i="62"/>
  <c r="BY1542" i="62"/>
  <c r="DA1542" i="62"/>
  <c r="DM1542" i="62"/>
  <c r="DZ1526" i="62"/>
  <c r="FD1526" i="62"/>
  <c r="FD1220" i="62"/>
  <c r="FA1238" i="62"/>
  <c r="FD1240" i="62"/>
  <c r="R1475" i="62"/>
  <c r="R1474" i="62" s="1"/>
  <c r="AD1475" i="62"/>
  <c r="AP1475" i="62"/>
  <c r="BB1475" i="62"/>
  <c r="CG1475" i="62"/>
  <c r="CG1474" i="62" s="1"/>
  <c r="DF1475" i="62"/>
  <c r="DF1474" i="62" s="1"/>
  <c r="EI1475" i="62"/>
  <c r="EI1474" i="62" s="1"/>
  <c r="FF1475" i="62"/>
  <c r="FF1474" i="62" s="1"/>
  <c r="V1251" i="62"/>
  <c r="V1375" i="62" s="1"/>
  <c r="V1386" i="62" s="1"/>
  <c r="BZ1251" i="62"/>
  <c r="BZ1375" i="62" s="1"/>
  <c r="BZ1386" i="62" s="1"/>
  <c r="DO1251" i="62"/>
  <c r="DO1375" i="62" s="1"/>
  <c r="DO1386" i="62" s="1"/>
  <c r="O1482" i="62"/>
  <c r="AM1482" i="62"/>
  <c r="CA1482" i="62"/>
  <c r="FJ1482" i="62"/>
  <c r="FE1262" i="62"/>
  <c r="CZ1266" i="62"/>
  <c r="DL1266" i="62"/>
  <c r="FB1268" i="62"/>
  <c r="FE1270" i="62"/>
  <c r="EQ1271" i="62"/>
  <c r="BY1274" i="62"/>
  <c r="BY1323" i="62" s="1"/>
  <c r="DY1276" i="62"/>
  <c r="EV1278" i="62"/>
  <c r="EV1324" i="62" s="1"/>
  <c r="AN1278" i="62"/>
  <c r="AN1324" i="62" s="1"/>
  <c r="EN1279" i="62"/>
  <c r="ER1284" i="62"/>
  <c r="FG1284" i="62"/>
  <c r="FC1286" i="62"/>
  <c r="FE1287" i="62"/>
  <c r="EN1289" i="62"/>
  <c r="W1289" i="62"/>
  <c r="AI1289" i="62"/>
  <c r="AI1325" i="62" s="1"/>
  <c r="AU1289" i="62"/>
  <c r="AU1325" i="62" s="1"/>
  <c r="W1295" i="62"/>
  <c r="AI1295" i="62"/>
  <c r="AU1295" i="62"/>
  <c r="BW1295" i="62"/>
  <c r="FB1302" i="62"/>
  <c r="FG1304" i="62"/>
  <c r="ER1318" i="62"/>
  <c r="EA1526" i="62"/>
  <c r="DX1532" i="62"/>
  <c r="ER1534" i="62"/>
  <c r="EQ1221" i="62"/>
  <c r="FK1221" i="62"/>
  <c r="FM1221" i="62" s="1"/>
  <c r="O1452" i="62"/>
  <c r="AM1452" i="62"/>
  <c r="CA1452" i="62"/>
  <c r="DC1452" i="62"/>
  <c r="DO1452" i="62"/>
  <c r="EP1240" i="62"/>
  <c r="FH1475" i="62"/>
  <c r="FK1242" i="62"/>
  <c r="FM1242" i="62" s="1"/>
  <c r="AB1251" i="62"/>
  <c r="AB1375" i="62" s="1"/>
  <c r="CF1251" i="62"/>
  <c r="CF1375" i="62" s="1"/>
  <c r="CF1386" i="62" s="1"/>
  <c r="EG1251" i="62"/>
  <c r="EG1375" i="62" s="1"/>
  <c r="EG1386" i="62" s="1"/>
  <c r="CX1482" i="62"/>
  <c r="DJ1482" i="62"/>
  <c r="EM1482" i="62"/>
  <c r="FL1482" i="62"/>
  <c r="Y1266" i="62"/>
  <c r="AK1266" i="62"/>
  <c r="AW1266" i="62"/>
  <c r="BY1266" i="62"/>
  <c r="BZ1274" i="62"/>
  <c r="BZ1323" i="62" s="1"/>
  <c r="EW1274" i="62"/>
  <c r="FK1277" i="62"/>
  <c r="FM1277" i="62" s="1"/>
  <c r="Q1278" i="62"/>
  <c r="Q1324" i="62" s="1"/>
  <c r="AC1278" i="62"/>
  <c r="AO1278" i="62"/>
  <c r="FG1288" i="62"/>
  <c r="FA1291" i="62"/>
  <c r="FB1292" i="62"/>
  <c r="X1295" i="62"/>
  <c r="BX1295" i="62"/>
  <c r="DL1295" i="62"/>
  <c r="DL1327" i="62" s="1"/>
  <c r="FD1298" i="62"/>
  <c r="BB1295" i="62"/>
  <c r="BB1327" i="62" s="1"/>
  <c r="CG1295" i="62"/>
  <c r="CG1327" i="62" s="1"/>
  <c r="DF1295" i="62"/>
  <c r="EO1299" i="62"/>
  <c r="FE1303" i="62"/>
  <c r="FK1304" i="62"/>
  <c r="FM1304" i="62" s="1"/>
  <c r="FE1306" i="62"/>
  <c r="FB1310" i="62"/>
  <c r="FB1315" i="62"/>
  <c r="EQ1318" i="62"/>
  <c r="FK1318" i="62"/>
  <c r="FM1318" i="62" s="1"/>
  <c r="EQ1530" i="62"/>
  <c r="FA1532" i="62"/>
  <c r="AY1552" i="62"/>
  <c r="ER1536" i="62"/>
  <c r="EQ1232" i="62"/>
  <c r="FA1233" i="62"/>
  <c r="T1475" i="62"/>
  <c r="T1474" i="62" s="1"/>
  <c r="AF1475" i="62"/>
  <c r="AF1474" i="62" s="1"/>
  <c r="AR1475" i="62"/>
  <c r="BT1475" i="62"/>
  <c r="BT1474" i="62" s="1"/>
  <c r="CR1475" i="62"/>
  <c r="CR1474" i="62" s="1"/>
  <c r="DH1475" i="62"/>
  <c r="DH1474" i="62" s="1"/>
  <c r="EK1475" i="62"/>
  <c r="FC1243" i="62"/>
  <c r="AD1251" i="62"/>
  <c r="AD1375" i="62" s="1"/>
  <c r="CS1251" i="62"/>
  <c r="CS1375" i="62" s="1"/>
  <c r="CS1386" i="62" s="1"/>
  <c r="EH1251" i="62"/>
  <c r="EH1375" i="62" s="1"/>
  <c r="Q1482" i="62"/>
  <c r="CY1482" i="62"/>
  <c r="DK1482" i="62"/>
  <c r="ET1482" i="62"/>
  <c r="FG1262" i="62"/>
  <c r="DB1266" i="62"/>
  <c r="DN1266" i="62"/>
  <c r="EC1268" i="62"/>
  <c r="EN1268" i="62"/>
  <c r="DZ1272" i="62"/>
  <c r="O1274" i="62"/>
  <c r="O1323" i="62" s="1"/>
  <c r="AA1274" i="62"/>
  <c r="AM1274" i="62"/>
  <c r="AM1323" i="62" s="1"/>
  <c r="DO1274" i="62"/>
  <c r="DO1323" i="62" s="1"/>
  <c r="FC1275" i="62"/>
  <c r="FD1282" i="62"/>
  <c r="FA1285" i="62"/>
  <c r="FB1286" i="62"/>
  <c r="FD1292" i="62"/>
  <c r="DD1294" i="62"/>
  <c r="DD1326" i="62" s="1"/>
  <c r="EV1295" i="62"/>
  <c r="FD1306" i="62"/>
  <c r="FA1313" i="62"/>
  <c r="EP1315" i="62"/>
  <c r="FD1315" i="62"/>
  <c r="EG1542" i="62"/>
  <c r="FD1533" i="62"/>
  <c r="FA1543" i="62"/>
  <c r="U1474" i="62"/>
  <c r="AG1474" i="62"/>
  <c r="BU1474" i="62"/>
  <c r="CS1474" i="62"/>
  <c r="DI1474" i="62"/>
  <c r="EL1474" i="62"/>
  <c r="EJ1251" i="62"/>
  <c r="EJ1375" i="62" s="1"/>
  <c r="CZ1482" i="62"/>
  <c r="DL1482" i="62"/>
  <c r="ED1268" i="62"/>
  <c r="EQ1270" i="62"/>
  <c r="FK1270" i="62"/>
  <c r="FM1270" i="62" s="1"/>
  <c r="FA1323" i="62"/>
  <c r="AE1278" i="62"/>
  <c r="AE1324" i="62" s="1"/>
  <c r="CH1278" i="62"/>
  <c r="CH1324" i="62" s="1"/>
  <c r="DG1278" i="62"/>
  <c r="DG1324" i="62" s="1"/>
  <c r="ER1279" i="62"/>
  <c r="BV1278" i="62"/>
  <c r="BV1324" i="62" s="1"/>
  <c r="FB1281" i="62"/>
  <c r="FE1286" i="62"/>
  <c r="EQ1288" i="62"/>
  <c r="FK1288" i="62"/>
  <c r="FM1288" i="62" s="1"/>
  <c r="FK1307" i="62"/>
  <c r="FM1307" i="62" s="1"/>
  <c r="FB1524" i="62"/>
  <c r="Q1542" i="62"/>
  <c r="AC1542" i="62"/>
  <c r="AO1542" i="62"/>
  <c r="BA1542" i="62"/>
  <c r="CF1542" i="62"/>
  <c r="DE1542" i="62"/>
  <c r="FE1532" i="62"/>
  <c r="CW1251" i="62"/>
  <c r="CW1375" i="62" s="1"/>
  <c r="CW1386" i="62" s="1"/>
  <c r="EL1251" i="62"/>
  <c r="EL1375" i="62" s="1"/>
  <c r="EL1386" i="62" s="1"/>
  <c r="S1482" i="62"/>
  <c r="AE1482" i="62"/>
  <c r="BS1482" i="62"/>
  <c r="CE1482" i="62"/>
  <c r="FA1490" i="62"/>
  <c r="FM1276" i="62"/>
  <c r="FM1283" i="62"/>
  <c r="EM1294" i="62"/>
  <c r="EM1326" i="62" s="1"/>
  <c r="FE1305" i="62"/>
  <c r="EP1314" i="62"/>
  <c r="FA1226" i="62"/>
  <c r="FE1233" i="62"/>
  <c r="FD1239" i="62"/>
  <c r="EQ1240" i="62"/>
  <c r="ET1475" i="62"/>
  <c r="ET1474" i="62" s="1"/>
  <c r="FE1243" i="62"/>
  <c r="AR1251" i="62"/>
  <c r="AR1375" i="62" s="1"/>
  <c r="DA1251" i="62"/>
  <c r="DA1375" i="62" s="1"/>
  <c r="DA1386" i="62" s="1"/>
  <c r="ET1251" i="62"/>
  <c r="ET1375" i="62" s="1"/>
  <c r="ET1386" i="62" s="1"/>
  <c r="DB1482" i="62"/>
  <c r="DN1482" i="62"/>
  <c r="Q1266" i="62"/>
  <c r="AC1266" i="62"/>
  <c r="AO1266" i="62"/>
  <c r="BA1266" i="62"/>
  <c r="EZ1266" i="62"/>
  <c r="EO1268" i="62"/>
  <c r="DY1272" i="62"/>
  <c r="EB1273" i="62"/>
  <c r="R1274" i="62"/>
  <c r="R1323" i="62" s="1"/>
  <c r="AD1274" i="62"/>
  <c r="BB1274" i="62"/>
  <c r="FG1275" i="62"/>
  <c r="FA1277" i="62"/>
  <c r="U1278" i="62"/>
  <c r="U1324" i="62" s="1"/>
  <c r="AG1278" i="62"/>
  <c r="AG1324" i="62" s="1"/>
  <c r="AS1278" i="62"/>
  <c r="DX1281" i="62"/>
  <c r="FE1285" i="62"/>
  <c r="EP1286" i="62"/>
  <c r="ER1287" i="62"/>
  <c r="FG1287" i="62"/>
  <c r="P1289" i="62"/>
  <c r="P1325" i="62" s="1"/>
  <c r="FC1292" i="62"/>
  <c r="EJ1295" i="62"/>
  <c r="EJ1327" i="62" s="1"/>
  <c r="EE1296" i="62"/>
  <c r="P1295" i="62"/>
  <c r="AB1295" i="62"/>
  <c r="AN1295" i="62"/>
  <c r="AN1327" i="62" s="1"/>
  <c r="FG1298" i="62"/>
  <c r="V1295" i="62"/>
  <c r="AT1295" i="62"/>
  <c r="AT1327" i="62" s="1"/>
  <c r="BV1295" i="62"/>
  <c r="CT1295" i="62"/>
  <c r="CT1327" i="62" s="1"/>
  <c r="FB1300" i="62"/>
  <c r="EN1301" i="62"/>
  <c r="EO1302" i="62"/>
  <c r="FA1304" i="62"/>
  <c r="FD1305" i="62"/>
  <c r="EO1306" i="62"/>
  <c r="FD1309" i="62"/>
  <c r="FB1313" i="62"/>
  <c r="FE1314" i="62"/>
  <c r="ER1315" i="62"/>
  <c r="EQ1316" i="62"/>
  <c r="FA1329" i="62"/>
  <c r="FA1527" i="62"/>
  <c r="ER1533" i="62"/>
  <c r="EO1544" i="62"/>
  <c r="FG1544" i="62"/>
  <c r="CN132" i="62"/>
  <c r="CW132" i="62"/>
  <c r="CN138" i="62"/>
  <c r="DT138" i="62" s="1"/>
  <c r="CW138" i="62"/>
  <c r="CW435" i="62"/>
  <c r="CO435" i="62" s="1"/>
  <c r="CN435" i="62"/>
  <c r="DT435" i="62" s="1"/>
  <c r="CW442" i="62"/>
  <c r="CN442" i="62"/>
  <c r="DT442" i="62" s="1"/>
  <c r="CW577" i="62"/>
  <c r="CN577" i="62"/>
  <c r="CN235" i="62"/>
  <c r="DT235" i="62" s="1"/>
  <c r="CW235" i="62"/>
  <c r="CO235" i="62" s="1"/>
  <c r="DU235" i="62" s="1"/>
  <c r="CW426" i="62"/>
  <c r="CN426" i="62"/>
  <c r="CW441" i="62"/>
  <c r="CN441" i="62"/>
  <c r="DT441" i="62" s="1"/>
  <c r="CW453" i="62"/>
  <c r="CO453" i="62" s="1"/>
  <c r="CN453" i="62"/>
  <c r="DT453" i="62" s="1"/>
  <c r="CN148" i="62"/>
  <c r="CW148" i="62"/>
  <c r="CO148" i="62" s="1"/>
  <c r="CN271" i="62"/>
  <c r="CW271" i="62"/>
  <c r="CO271" i="62" s="1"/>
  <c r="DU271" i="62" s="1"/>
  <c r="CN319" i="62"/>
  <c r="DT319" i="62" s="1"/>
  <c r="CW319" i="62"/>
  <c r="CO319" i="62" s="1"/>
  <c r="DU319" i="62" s="1"/>
  <c r="CW425" i="62"/>
  <c r="CO425" i="62" s="1"/>
  <c r="CN425" i="62"/>
  <c r="CW429" i="62"/>
  <c r="CN429" i="62"/>
  <c r="CW443" i="62"/>
  <c r="CO443" i="62" s="1"/>
  <c r="CN443" i="62"/>
  <c r="DT443" i="62" s="1"/>
  <c r="CW456" i="62"/>
  <c r="CO456" i="62" s="1"/>
  <c r="DU456" i="62" s="1"/>
  <c r="CN456" i="62"/>
  <c r="DT456" i="62" s="1"/>
  <c r="CN594" i="62"/>
  <c r="CW594" i="62"/>
  <c r="CN154" i="62"/>
  <c r="CW154" i="62"/>
  <c r="CN303" i="62"/>
  <c r="CW303" i="62"/>
  <c r="CO303" i="62" s="1"/>
  <c r="CN316" i="62"/>
  <c r="CW316" i="62"/>
  <c r="CO316" i="62" s="1"/>
  <c r="DU316" i="62" s="1"/>
  <c r="CN451" i="62"/>
  <c r="CW451" i="62"/>
  <c r="CO451" i="62" s="1"/>
  <c r="CW455" i="62"/>
  <c r="CO455" i="62" s="1"/>
  <c r="DU455" i="62" s="1"/>
  <c r="CN455" i="62"/>
  <c r="CW464" i="62"/>
  <c r="CO464" i="62" s="1"/>
  <c r="CN464" i="62"/>
  <c r="DT464" i="62" s="1"/>
  <c r="CW468" i="62"/>
  <c r="CO468" i="62" s="1"/>
  <c r="DU468" i="62" s="1"/>
  <c r="CN468" i="62"/>
  <c r="DT468" i="62" s="1"/>
  <c r="CW555" i="62"/>
  <c r="CN555" i="62"/>
  <c r="DT555" i="62" s="1"/>
  <c r="CW561" i="62"/>
  <c r="CW565" i="62"/>
  <c r="CN565" i="62"/>
  <c r="DT565" i="62" s="1"/>
  <c r="DU27" i="62"/>
  <c r="DT127" i="62"/>
  <c r="CV137" i="62"/>
  <c r="CW141" i="62"/>
  <c r="CO141" i="62" s="1"/>
  <c r="DU141" i="62" s="1"/>
  <c r="BG146" i="62"/>
  <c r="CV147" i="62"/>
  <c r="CN147" i="62" s="1"/>
  <c r="DT147" i="62" s="1"/>
  <c r="BG148" i="62"/>
  <c r="DT148" i="62" s="1"/>
  <c r="DP156" i="62"/>
  <c r="CV163" i="62"/>
  <c r="CN163" i="62" s="1"/>
  <c r="DT163" i="62" s="1"/>
  <c r="CV165" i="62"/>
  <c r="CN165" i="62" s="1"/>
  <c r="DT165" i="62" s="1"/>
  <c r="CV173" i="62"/>
  <c r="CV181" i="62"/>
  <c r="CV187" i="62"/>
  <c r="CV188" i="62"/>
  <c r="DP221" i="62"/>
  <c r="CV223" i="62"/>
  <c r="CV224" i="62"/>
  <c r="CV226" i="62"/>
  <c r="CV243" i="62"/>
  <c r="CN243" i="62" s="1"/>
  <c r="DT243" i="62" s="1"/>
  <c r="CW247" i="62"/>
  <c r="CV264" i="62"/>
  <c r="CN264" i="62" s="1"/>
  <c r="DP273" i="62"/>
  <c r="BO1190" i="62"/>
  <c r="BO1422" i="62" s="1"/>
  <c r="BG292" i="62"/>
  <c r="DP300" i="62"/>
  <c r="BK1193" i="62"/>
  <c r="BK1425" i="62" s="1"/>
  <c r="BG305" i="62"/>
  <c r="CV322" i="62"/>
  <c r="CN322" i="62" s="1"/>
  <c r="CV324" i="62"/>
  <c r="CN324" i="62" s="1"/>
  <c r="CL1195" i="62"/>
  <c r="CL1427" i="62" s="1"/>
  <c r="CV338" i="62"/>
  <c r="DP344" i="62"/>
  <c r="BP1197" i="62"/>
  <c r="BP1429" i="62" s="1"/>
  <c r="BG364" i="62"/>
  <c r="DP365" i="62"/>
  <c r="BP1198" i="62"/>
  <c r="DP374" i="62"/>
  <c r="CV388" i="62"/>
  <c r="BG388" i="62"/>
  <c r="DP389" i="62"/>
  <c r="BG393" i="62"/>
  <c r="CV393" i="62"/>
  <c r="CN393" i="62" s="1"/>
  <c r="BK1201" i="62"/>
  <c r="BK1433" i="62" s="1"/>
  <c r="CJ1201" i="62"/>
  <c r="CJ1433" i="62" s="1"/>
  <c r="CV405" i="62"/>
  <c r="DT411" i="62"/>
  <c r="BH413" i="62"/>
  <c r="BG421" i="62"/>
  <c r="BR1203" i="62"/>
  <c r="BR1435" i="62" s="1"/>
  <c r="CV421" i="62"/>
  <c r="CN424" i="62"/>
  <c r="DT427" i="62"/>
  <c r="CW427" i="62"/>
  <c r="CO427" i="62" s="1"/>
  <c r="DU427" i="62" s="1"/>
  <c r="CN434" i="62"/>
  <c r="DT434" i="62" s="1"/>
  <c r="CV436" i="62"/>
  <c r="CN437" i="62"/>
  <c r="BH445" i="62"/>
  <c r="BO1206" i="62"/>
  <c r="BO1438" i="62" s="1"/>
  <c r="BG445" i="62"/>
  <c r="CK1206" i="62"/>
  <c r="CK1438" i="62" s="1"/>
  <c r="CV447" i="62"/>
  <c r="CW449" i="62"/>
  <c r="CO449" i="62" s="1"/>
  <c r="DP456" i="62"/>
  <c r="CV458" i="62"/>
  <c r="CW458" i="62" s="1"/>
  <c r="CO458" i="62" s="1"/>
  <c r="BG458" i="62"/>
  <c r="CV466" i="62"/>
  <c r="CW480" i="62"/>
  <c r="DP485" i="62"/>
  <c r="BG519" i="62"/>
  <c r="CV519" i="62"/>
  <c r="BG546" i="62"/>
  <c r="CV546" i="62"/>
  <c r="BG552" i="62"/>
  <c r="CV568" i="62"/>
  <c r="CW568" i="62" s="1"/>
  <c r="BG574" i="62"/>
  <c r="CV574" i="62"/>
  <c r="DP577" i="62"/>
  <c r="BG582" i="62"/>
  <c r="CW588" i="62"/>
  <c r="CO588" i="62" s="1"/>
  <c r="BG594" i="62"/>
  <c r="CW601" i="62"/>
  <c r="CO601" i="62" s="1"/>
  <c r="DU601" i="62" s="1"/>
  <c r="BG603" i="62"/>
  <c r="CV603" i="62"/>
  <c r="DP604" i="62"/>
  <c r="BO1218" i="62"/>
  <c r="CK1218" i="62"/>
  <c r="BG620" i="62"/>
  <c r="BG637" i="62"/>
  <c r="CV637" i="62"/>
  <c r="CN649" i="62"/>
  <c r="DT649" i="62" s="1"/>
  <c r="CW649" i="62"/>
  <c r="CN729" i="62"/>
  <c r="DT729" i="62" s="1"/>
  <c r="CW729" i="62"/>
  <c r="CO729" i="62" s="1"/>
  <c r="DU729" i="62" s="1"/>
  <c r="CN732" i="62"/>
  <c r="DT732" i="62" s="1"/>
  <c r="CW732" i="62"/>
  <c r="CO732" i="62" s="1"/>
  <c r="DU732" i="62" s="1"/>
  <c r="CW742" i="62"/>
  <c r="CN742" i="62"/>
  <c r="DT742" i="62" s="1"/>
  <c r="CN745" i="62"/>
  <c r="DT745" i="62" s="1"/>
  <c r="CN757" i="62"/>
  <c r="DT757" i="62" s="1"/>
  <c r="CW757" i="62"/>
  <c r="CO757" i="62" s="1"/>
  <c r="CW758" i="62"/>
  <c r="CO758" i="62" s="1"/>
  <c r="CN758" i="62"/>
  <c r="CW762" i="62"/>
  <c r="CN762" i="62"/>
  <c r="DT762" i="62" s="1"/>
  <c r="CW766" i="62"/>
  <c r="CO766" i="62" s="1"/>
  <c r="CN766" i="62"/>
  <c r="DT766" i="62" s="1"/>
  <c r="CN773" i="62"/>
  <c r="CW781" i="62"/>
  <c r="CO781" i="62" s="1"/>
  <c r="DU781" i="62" s="1"/>
  <c r="CN781" i="62"/>
  <c r="CN797" i="62"/>
  <c r="DT797" i="62" s="1"/>
  <c r="CW797" i="62"/>
  <c r="CW814" i="62"/>
  <c r="CO814" i="62" s="1"/>
  <c r="DU814" i="62" s="1"/>
  <c r="CN814" i="62"/>
  <c r="DT814" i="62" s="1"/>
  <c r="CW894" i="62"/>
  <c r="CN894" i="62"/>
  <c r="DT894" i="62" s="1"/>
  <c r="BO1169" i="62"/>
  <c r="BO1399" i="62" s="1"/>
  <c r="BO1173" i="62"/>
  <c r="BO1404" i="62" s="1"/>
  <c r="DT79" i="62"/>
  <c r="CL1174" i="62"/>
  <c r="CL1405" i="62" s="1"/>
  <c r="DT115" i="62"/>
  <c r="DT121" i="62"/>
  <c r="CV391" i="62"/>
  <c r="BG391" i="62"/>
  <c r="BG396" i="62"/>
  <c r="CV396" i="62"/>
  <c r="CN396" i="62" s="1"/>
  <c r="DT425" i="62"/>
  <c r="DT437" i="62"/>
  <c r="CV454" i="62"/>
  <c r="CV465" i="62"/>
  <c r="CN465" i="62" s="1"/>
  <c r="DT465" i="62" s="1"/>
  <c r="CV467" i="62"/>
  <c r="DP509" i="62"/>
  <c r="CN531" i="62"/>
  <c r="DT531" i="62" s="1"/>
  <c r="CW531" i="62"/>
  <c r="CX531" i="62" s="1"/>
  <c r="CV548" i="62"/>
  <c r="DP551" i="62"/>
  <c r="CN551" i="62"/>
  <c r="CV562" i="62"/>
  <c r="CW562" i="62" s="1"/>
  <c r="CV566" i="62"/>
  <c r="DP570" i="62"/>
  <c r="CV572" i="62"/>
  <c r="CW572" i="62" s="1"/>
  <c r="CV587" i="62"/>
  <c r="CN592" i="62"/>
  <c r="CW592" i="62"/>
  <c r="CO592" i="62" s="1"/>
  <c r="DU592" i="62" s="1"/>
  <c r="DT616" i="62"/>
  <c r="BP1218" i="62"/>
  <c r="CV622" i="62"/>
  <c r="CN622" i="62" s="1"/>
  <c r="DT622" i="62" s="1"/>
  <c r="CN643" i="62"/>
  <c r="DT643" i="62" s="1"/>
  <c r="CW643" i="62"/>
  <c r="CW646" i="62"/>
  <c r="CW739" i="62"/>
  <c r="CO739" i="62" s="1"/>
  <c r="CN739" i="62"/>
  <c r="DT739" i="62" s="1"/>
  <c r="CN741" i="62"/>
  <c r="CW741" i="62"/>
  <c r="CO741" i="62" s="1"/>
  <c r="CN749" i="62"/>
  <c r="CW749" i="62"/>
  <c r="CO749" i="62" s="1"/>
  <c r="CN756" i="62"/>
  <c r="DT756" i="62" s="1"/>
  <c r="CW756" i="62"/>
  <c r="CO756" i="62" s="1"/>
  <c r="DU756" i="62" s="1"/>
  <c r="CW777" i="62"/>
  <c r="CO777" i="62" s="1"/>
  <c r="DU777" i="62" s="1"/>
  <c r="CN777" i="62"/>
  <c r="CW794" i="62"/>
  <c r="CN794" i="62"/>
  <c r="CN801" i="62"/>
  <c r="DT801" i="62" s="1"/>
  <c r="CW801" i="62"/>
  <c r="CO801" i="62" s="1"/>
  <c r="DU801" i="62" s="1"/>
  <c r="CW805" i="62"/>
  <c r="CN805" i="62"/>
  <c r="DT805" i="62" s="1"/>
  <c r="BG20" i="62"/>
  <c r="DT20" i="62" s="1"/>
  <c r="BP1172" i="62"/>
  <c r="DT112" i="62"/>
  <c r="BI12" i="62"/>
  <c r="CK1168" i="62"/>
  <c r="CK1398" i="62" s="1"/>
  <c r="BQ1171" i="62"/>
  <c r="CM1171" i="62"/>
  <c r="CM1402" i="62" s="1"/>
  <c r="BQ1172" i="62"/>
  <c r="CM1172" i="62"/>
  <c r="CM1403" i="62" s="1"/>
  <c r="BJ69" i="62"/>
  <c r="DU91" i="62"/>
  <c r="DP102" i="62"/>
  <c r="CW130" i="62"/>
  <c r="BG132" i="62"/>
  <c r="DP148" i="62"/>
  <c r="BG195" i="62"/>
  <c r="DT198" i="62"/>
  <c r="DT199" i="62"/>
  <c r="CW199" i="62"/>
  <c r="CO199" i="62" s="1"/>
  <c r="DU199" i="62" s="1"/>
  <c r="DT207" i="62"/>
  <c r="CW208" i="62"/>
  <c r="DP228" i="62"/>
  <c r="BG240" i="62"/>
  <c r="BG247" i="62"/>
  <c r="DT262" i="62"/>
  <c r="DP264" i="62"/>
  <c r="DT279" i="62"/>
  <c r="CW280" i="62"/>
  <c r="CW282" i="62"/>
  <c r="CM1191" i="62"/>
  <c r="CM1423" i="62" s="1"/>
  <c r="BG303" i="62"/>
  <c r="CW337" i="62"/>
  <c r="CO337" i="62" s="1"/>
  <c r="DU337" i="62" s="1"/>
  <c r="BK1197" i="62"/>
  <c r="BK1429" i="62" s="1"/>
  <c r="BR1197" i="62"/>
  <c r="BR1429" i="62" s="1"/>
  <c r="BG362" i="62"/>
  <c r="BP1201" i="62"/>
  <c r="BP1433" i="62" s="1"/>
  <c r="BH405" i="62"/>
  <c r="CL1201" i="62"/>
  <c r="CL1433" i="62" s="1"/>
  <c r="BG410" i="62"/>
  <c r="DT410" i="62" s="1"/>
  <c r="BQ1202" i="62"/>
  <c r="BQ1434" i="62" s="1"/>
  <c r="BI413" i="62"/>
  <c r="CL1203" i="62"/>
  <c r="CL1435" i="62" s="1"/>
  <c r="CW422" i="62"/>
  <c r="CX422" i="62" s="1"/>
  <c r="CN423" i="62"/>
  <c r="CW423" i="62"/>
  <c r="CX423" i="62" s="1"/>
  <c r="DT429" i="62"/>
  <c r="CV430" i="62"/>
  <c r="CV432" i="62"/>
  <c r="CV438" i="62"/>
  <c r="CV444" i="62"/>
  <c r="BQ1206" i="62"/>
  <c r="BQ1438" i="62" s="1"/>
  <c r="CM1206" i="62"/>
  <c r="CM1438" i="62" s="1"/>
  <c r="DT446" i="62"/>
  <c r="DU451" i="62"/>
  <c r="CV462" i="62"/>
  <c r="CN462" i="62" s="1"/>
  <c r="DT462" i="62" s="1"/>
  <c r="CW463" i="62"/>
  <c r="CO463" i="62" s="1"/>
  <c r="DU463" i="62" s="1"/>
  <c r="CN463" i="62"/>
  <c r="DT463" i="62" s="1"/>
  <c r="DP477" i="62"/>
  <c r="BG513" i="62"/>
  <c r="CV513" i="62"/>
  <c r="CN525" i="62"/>
  <c r="CW525" i="62"/>
  <c r="CX525" i="62" s="1"/>
  <c r="BG543" i="62"/>
  <c r="CV543" i="62"/>
  <c r="CW543" i="62" s="1"/>
  <c r="BG544" i="62"/>
  <c r="DP545" i="62"/>
  <c r="BG588" i="62"/>
  <c r="DT588" i="62" s="1"/>
  <c r="CV624" i="62"/>
  <c r="CN624" i="62" s="1"/>
  <c r="BG624" i="62"/>
  <c r="CN636" i="62"/>
  <c r="DT636" i="62" s="1"/>
  <c r="CW636" i="62"/>
  <c r="CO636" i="62" s="1"/>
  <c r="CV657" i="62"/>
  <c r="BG657" i="62"/>
  <c r="CW735" i="62"/>
  <c r="CN735" i="62"/>
  <c r="DT735" i="62" s="1"/>
  <c r="CW793" i="62"/>
  <c r="CN793" i="62"/>
  <c r="DT793" i="62" s="1"/>
  <c r="CN809" i="62"/>
  <c r="DT809" i="62" s="1"/>
  <c r="CW809" i="62"/>
  <c r="CO809" i="62" s="1"/>
  <c r="DU809" i="62" s="1"/>
  <c r="CN813" i="62"/>
  <c r="DT813" i="62" s="1"/>
  <c r="CW813" i="62"/>
  <c r="CN821" i="62"/>
  <c r="DT821" i="62" s="1"/>
  <c r="CW821" i="62"/>
  <c r="CW876" i="62"/>
  <c r="CN876" i="62"/>
  <c r="DT876" i="62" s="1"/>
  <c r="CJ1168" i="62"/>
  <c r="CJ1398" i="62" s="1"/>
  <c r="CW17" i="62"/>
  <c r="BP1174" i="62"/>
  <c r="BP1405" i="62" s="1"/>
  <c r="DT118" i="62"/>
  <c r="DT124" i="62"/>
  <c r="BG15" i="62"/>
  <c r="DT15" i="62" s="1"/>
  <c r="BG21" i="62"/>
  <c r="DT21" i="62" s="1"/>
  <c r="BG27" i="62"/>
  <c r="DT27" i="62" s="1"/>
  <c r="BG39" i="62"/>
  <c r="DT39" i="62" s="1"/>
  <c r="BG45" i="62"/>
  <c r="BP1173" i="62"/>
  <c r="BP1404" i="62" s="1"/>
  <c r="BQ1174" i="62"/>
  <c r="BQ1405" i="62" s="1"/>
  <c r="CM1174" i="62"/>
  <c r="CM1405" i="62" s="1"/>
  <c r="DP103" i="62"/>
  <c r="DP104" i="62"/>
  <c r="DP106" i="62"/>
  <c r="DT109" i="62"/>
  <c r="BJ12" i="62"/>
  <c r="CL1168" i="62"/>
  <c r="CL1398" i="62" s="1"/>
  <c r="DS13" i="62"/>
  <c r="CM1169" i="62"/>
  <c r="CM1399" i="62" s="1"/>
  <c r="CW20" i="62"/>
  <c r="CX20" i="62" s="1"/>
  <c r="CW23" i="62"/>
  <c r="CW30" i="62"/>
  <c r="CX30" i="62" s="1"/>
  <c r="CX33" i="62"/>
  <c r="CP33" i="62" s="1"/>
  <c r="BK1171" i="62"/>
  <c r="BK1402" i="62" s="1"/>
  <c r="BR1171" i="62"/>
  <c r="BR1402" i="62" s="1"/>
  <c r="CJ1171" i="62"/>
  <c r="CJ1402" i="62" s="1"/>
  <c r="CW39" i="62"/>
  <c r="CO39" i="62" s="1"/>
  <c r="DU39" i="62" s="1"/>
  <c r="BG43" i="62"/>
  <c r="BK1172" i="62"/>
  <c r="BK1403" i="62" s="1"/>
  <c r="BR1172" i="62"/>
  <c r="CJ1172" i="62"/>
  <c r="CJ1403" i="62" s="1"/>
  <c r="CW48" i="62"/>
  <c r="CO48" i="62" s="1"/>
  <c r="DU48" i="62" s="1"/>
  <c r="CW58" i="62"/>
  <c r="CO58" i="62" s="1"/>
  <c r="BG67" i="62"/>
  <c r="CW67" i="62"/>
  <c r="CO67" i="62" s="1"/>
  <c r="DU67" i="62" s="1"/>
  <c r="BG69" i="62"/>
  <c r="BQ1173" i="62"/>
  <c r="BQ1404" i="62" s="1"/>
  <c r="CM1173" i="62"/>
  <c r="CM1404" i="62" s="1"/>
  <c r="CW70" i="62"/>
  <c r="CO70" i="62" s="1"/>
  <c r="DU70" i="62" s="1"/>
  <c r="DP71" i="62"/>
  <c r="DP73" i="62"/>
  <c r="CW81" i="62"/>
  <c r="CO81" i="62" s="1"/>
  <c r="CW82" i="62"/>
  <c r="CO82" i="62" s="1"/>
  <c r="DU82" i="62" s="1"/>
  <c r="CW83" i="62"/>
  <c r="CO83" i="62" s="1"/>
  <c r="CW84" i="62"/>
  <c r="CO84" i="62" s="1"/>
  <c r="DU84" i="62" s="1"/>
  <c r="CW85" i="62"/>
  <c r="CO85" i="62" s="1"/>
  <c r="BG87" i="62"/>
  <c r="BK1174" i="62"/>
  <c r="BK1405" i="62" s="1"/>
  <c r="BR1174" i="62"/>
  <c r="BR1405" i="62" s="1"/>
  <c r="CJ1174" i="62"/>
  <c r="CJ1405" i="62" s="1"/>
  <c r="DP99" i="62"/>
  <c r="DP100" i="62"/>
  <c r="DP101" i="62"/>
  <c r="CV129" i="62"/>
  <c r="CN129" i="62" s="1"/>
  <c r="DT129" i="62" s="1"/>
  <c r="CV131" i="62"/>
  <c r="DT135" i="62"/>
  <c r="CW135" i="62"/>
  <c r="CO135" i="62" s="1"/>
  <c r="DU135" i="62" s="1"/>
  <c r="BG140" i="62"/>
  <c r="BG141" i="62"/>
  <c r="DT141" i="62" s="1"/>
  <c r="BG143" i="62"/>
  <c r="CW153" i="62"/>
  <c r="CX153" i="62" s="1"/>
  <c r="CW175" i="62"/>
  <c r="CO175" i="62" s="1"/>
  <c r="DU175" i="62" s="1"/>
  <c r="CW177" i="62"/>
  <c r="CO177" i="62" s="1"/>
  <c r="DU177" i="62" s="1"/>
  <c r="BG189" i="62"/>
  <c r="CW192" i="62"/>
  <c r="BG201" i="62"/>
  <c r="DT217" i="62"/>
  <c r="DP226" i="62"/>
  <c r="BG231" i="62"/>
  <c r="BG233" i="62"/>
  <c r="CV234" i="62"/>
  <c r="CN234" i="62" s="1"/>
  <c r="DT234" i="62" s="1"/>
  <c r="CW244" i="62"/>
  <c r="CV253" i="62"/>
  <c r="CN253" i="62" s="1"/>
  <c r="DT253" i="62" s="1"/>
  <c r="CV259" i="62"/>
  <c r="BG267" i="62"/>
  <c r="BG271" i="62"/>
  <c r="CJ1191" i="62"/>
  <c r="CJ1423" i="62" s="1"/>
  <c r="CV298" i="62"/>
  <c r="CW298" i="62" s="1"/>
  <c r="CM1193" i="62"/>
  <c r="CM1425" i="62" s="1"/>
  <c r="DP310" i="62"/>
  <c r="DT318" i="62"/>
  <c r="CW318" i="62"/>
  <c r="CX318" i="62" s="1"/>
  <c r="CV321" i="62"/>
  <c r="DP339" i="62"/>
  <c r="BG342" i="62"/>
  <c r="BH358" i="62"/>
  <c r="CV366" i="62"/>
  <c r="BC369" i="62"/>
  <c r="DP369" i="62" s="1"/>
  <c r="CV378" i="62"/>
  <c r="DP383" i="62"/>
  <c r="DP386" i="62"/>
  <c r="BQ1200" i="62"/>
  <c r="BG405" i="62"/>
  <c r="DT407" i="62"/>
  <c r="CV408" i="62"/>
  <c r="CN408" i="62" s="1"/>
  <c r="DT408" i="62" s="1"/>
  <c r="CJ1202" i="62"/>
  <c r="CJ1434" i="62" s="1"/>
  <c r="CN414" i="62"/>
  <c r="DT414" i="62" s="1"/>
  <c r="CW414" i="62"/>
  <c r="CW415" i="62"/>
  <c r="DP416" i="62"/>
  <c r="CN420" i="62"/>
  <c r="DT420" i="62" s="1"/>
  <c r="CW420" i="62"/>
  <c r="DT424" i="62"/>
  <c r="DT426" i="62"/>
  <c r="DT431" i="62"/>
  <c r="CW431" i="62"/>
  <c r="CO431" i="62" s="1"/>
  <c r="DT433" i="62"/>
  <c r="DP434" i="62"/>
  <c r="DT439" i="62"/>
  <c r="CW439" i="62"/>
  <c r="CO439" i="62" s="1"/>
  <c r="CV440" i="62"/>
  <c r="CV445" i="62"/>
  <c r="CW446" i="62"/>
  <c r="CO446" i="62" s="1"/>
  <c r="DU446" i="62" s="1"/>
  <c r="DT455" i="62"/>
  <c r="CX457" i="62"/>
  <c r="CY457" i="62" s="1"/>
  <c r="CQ457" i="62" s="1"/>
  <c r="DW457" i="62" s="1"/>
  <c r="CV460" i="62"/>
  <c r="DP483" i="62"/>
  <c r="DP486" i="62"/>
  <c r="DP497" i="62"/>
  <c r="DP500" i="62"/>
  <c r="DP515" i="62"/>
  <c r="DP521" i="62"/>
  <c r="DT551" i="62"/>
  <c r="DP558" i="62"/>
  <c r="BG563" i="62"/>
  <c r="BG567" i="62"/>
  <c r="CV571" i="62"/>
  <c r="BG571" i="62"/>
  <c r="CV584" i="62"/>
  <c r="CV625" i="62"/>
  <c r="BG631" i="62"/>
  <c r="BG640" i="62"/>
  <c r="CV641" i="62"/>
  <c r="BG641" i="62"/>
  <c r="BG646" i="62"/>
  <c r="DT646" i="62" s="1"/>
  <c r="CN728" i="62"/>
  <c r="DT728" i="62" s="1"/>
  <c r="CW728" i="62"/>
  <c r="CO728" i="62" s="1"/>
  <c r="DU728" i="62" s="1"/>
  <c r="CN747" i="62"/>
  <c r="DT747" i="62" s="1"/>
  <c r="CW747" i="62"/>
  <c r="CO747" i="62" s="1"/>
  <c r="DU747" i="62" s="1"/>
  <c r="CN748" i="62"/>
  <c r="DT748" i="62" s="1"/>
  <c r="CW748" i="62"/>
  <c r="CO748" i="62" s="1"/>
  <c r="CW755" i="62"/>
  <c r="CO755" i="62" s="1"/>
  <c r="DU755" i="62" s="1"/>
  <c r="CN755" i="62"/>
  <c r="CN764" i="62"/>
  <c r="DT764" i="62" s="1"/>
  <c r="CW764" i="62"/>
  <c r="CO764" i="62" s="1"/>
  <c r="DU764" i="62" s="1"/>
  <c r="CW769" i="62"/>
  <c r="CO769" i="62" s="1"/>
  <c r="CN769" i="62"/>
  <c r="DT769" i="62" s="1"/>
  <c r="DT772" i="62"/>
  <c r="CN803" i="62"/>
  <c r="DT803" i="62" s="1"/>
  <c r="CW803" i="62"/>
  <c r="CN806" i="62"/>
  <c r="CW806" i="62"/>
  <c r="CO806" i="62" s="1"/>
  <c r="DU806" i="62" s="1"/>
  <c r="CW859" i="62"/>
  <c r="CN859" i="62"/>
  <c r="DT859" i="62" s="1"/>
  <c r="CW874" i="62"/>
  <c r="CN874" i="62"/>
  <c r="DT874" i="62" s="1"/>
  <c r="CN888" i="62"/>
  <c r="DT888" i="62" s="1"/>
  <c r="CW888" i="62"/>
  <c r="CX888" i="62" s="1"/>
  <c r="DS635" i="62"/>
  <c r="CK1220" i="62"/>
  <c r="DP660" i="62"/>
  <c r="BI662" i="62"/>
  <c r="BI663" i="62"/>
  <c r="BP1222" i="62"/>
  <c r="BH1222" i="62" s="1"/>
  <c r="CL1222" i="62"/>
  <c r="DP720" i="62"/>
  <c r="CV726" i="62"/>
  <c r="CN726" i="62" s="1"/>
  <c r="CV730" i="62"/>
  <c r="CW730" i="62" s="1"/>
  <c r="CV737" i="62"/>
  <c r="DP740" i="62"/>
  <c r="DP742" i="62"/>
  <c r="CV746" i="62"/>
  <c r="CW746" i="62" s="1"/>
  <c r="BG755" i="62"/>
  <c r="BG763" i="62"/>
  <c r="DT763" i="62" s="1"/>
  <c r="DP768" i="62"/>
  <c r="DP769" i="62"/>
  <c r="DP770" i="62"/>
  <c r="CW775" i="62"/>
  <c r="CV778" i="62"/>
  <c r="CW778" i="62" s="1"/>
  <c r="BG780" i="62"/>
  <c r="DT780" i="62" s="1"/>
  <c r="DP781" i="62"/>
  <c r="DT782" i="62"/>
  <c r="CV785" i="62"/>
  <c r="CV787" i="62"/>
  <c r="CW787" i="62" s="1"/>
  <c r="BO1230" i="62"/>
  <c r="BO1459" i="62" s="1"/>
  <c r="CK1230" i="62"/>
  <c r="CK1459" i="62" s="1"/>
  <c r="CV790" i="62"/>
  <c r="DP791" i="62"/>
  <c r="DU798" i="62"/>
  <c r="CV811" i="62"/>
  <c r="CN817" i="62"/>
  <c r="DP818" i="62"/>
  <c r="DU818" i="62"/>
  <c r="CV822" i="62"/>
  <c r="CV823" i="62"/>
  <c r="CV828" i="62"/>
  <c r="CW828" i="62" s="1"/>
  <c r="DT833" i="62"/>
  <c r="BO1235" i="62"/>
  <c r="BO1466" i="62" s="1"/>
  <c r="CV835" i="62"/>
  <c r="CK1235" i="62"/>
  <c r="CK1466" i="62" s="1"/>
  <c r="BG838" i="62"/>
  <c r="CV840" i="62"/>
  <c r="CW840" i="62" s="1"/>
  <c r="BO1526" i="62"/>
  <c r="CK1526" i="62"/>
  <c r="BQ1528" i="62"/>
  <c r="BQ1530" i="62"/>
  <c r="CW882" i="62"/>
  <c r="CN882" i="62"/>
  <c r="DT882" i="62" s="1"/>
  <c r="CW885" i="62"/>
  <c r="CO885" i="62" s="1"/>
  <c r="CN892" i="62"/>
  <c r="CW892" i="62"/>
  <c r="CO892" i="62" s="1"/>
  <c r="DU892" i="62" s="1"/>
  <c r="CN896" i="62"/>
  <c r="CW896" i="62"/>
  <c r="CO896" i="62" s="1"/>
  <c r="BQ1239" i="62"/>
  <c r="BQ1472" i="62" s="1"/>
  <c r="BI899" i="62"/>
  <c r="CW908" i="62"/>
  <c r="CN908" i="62"/>
  <c r="DT908" i="62" s="1"/>
  <c r="CN912" i="62"/>
  <c r="DT912" i="62" s="1"/>
  <c r="CW912" i="62"/>
  <c r="CO912" i="62" s="1"/>
  <c r="DU912" i="62" s="1"/>
  <c r="CN914" i="62"/>
  <c r="CW914" i="62"/>
  <c r="CO914" i="62" s="1"/>
  <c r="CN917" i="62"/>
  <c r="CW917" i="62"/>
  <c r="CO917" i="62" s="1"/>
  <c r="CN956" i="62"/>
  <c r="DT956" i="62" s="1"/>
  <c r="CW956" i="62"/>
  <c r="CO956" i="62" s="1"/>
  <c r="CN962" i="62"/>
  <c r="DT962" i="62" s="1"/>
  <c r="CW962" i="62"/>
  <c r="CO962" i="62" s="1"/>
  <c r="CN970" i="62"/>
  <c r="DT970" i="62" s="1"/>
  <c r="CW970" i="62"/>
  <c r="CO970" i="62" s="1"/>
  <c r="CN980" i="62"/>
  <c r="DT980" i="62" s="1"/>
  <c r="CW980" i="62"/>
  <c r="CO980" i="62" s="1"/>
  <c r="CN996" i="62"/>
  <c r="DT996" i="62" s="1"/>
  <c r="CW996" i="62"/>
  <c r="CO996" i="62" s="1"/>
  <c r="DU996" i="62" s="1"/>
  <c r="CN1005" i="62"/>
  <c r="DT1005" i="62" s="1"/>
  <c r="CW1005" i="62"/>
  <c r="CO1005" i="62" s="1"/>
  <c r="DU1005" i="62" s="1"/>
  <c r="CV725" i="62"/>
  <c r="CV733" i="62"/>
  <c r="CV738" i="62"/>
  <c r="CN738" i="62" s="1"/>
  <c r="DT738" i="62" s="1"/>
  <c r="DP739" i="62"/>
  <c r="CV754" i="62"/>
  <c r="CV761" i="62"/>
  <c r="CV765" i="62"/>
  <c r="DT773" i="62"/>
  <c r="CV774" i="62"/>
  <c r="CV789" i="62"/>
  <c r="CV791" i="62"/>
  <c r="CN792" i="62"/>
  <c r="DT792" i="62" s="1"/>
  <c r="CW792" i="62"/>
  <c r="CV810" i="62"/>
  <c r="DT827" i="62"/>
  <c r="CV849" i="62"/>
  <c r="CW849" i="62" s="1"/>
  <c r="BG849" i="62"/>
  <c r="BO1529" i="62"/>
  <c r="BG853" i="62"/>
  <c r="CV853" i="62"/>
  <c r="CW858" i="62"/>
  <c r="CO858" i="62" s="1"/>
  <c r="DU858" i="62" s="1"/>
  <c r="CN858" i="62"/>
  <c r="DT858" i="62" s="1"/>
  <c r="CV868" i="62"/>
  <c r="CV872" i="62"/>
  <c r="CV881" i="62"/>
  <c r="CN881" i="62" s="1"/>
  <c r="BG881" i="62"/>
  <c r="CV900" i="62"/>
  <c r="CN904" i="62"/>
  <c r="DT904" i="62" s="1"/>
  <c r="CW904" i="62"/>
  <c r="CO904" i="62" s="1"/>
  <c r="CW906" i="62"/>
  <c r="CO906" i="62" s="1"/>
  <c r="DU906" i="62" s="1"/>
  <c r="CN906" i="62"/>
  <c r="DT906" i="62" s="1"/>
  <c r="CN916" i="62"/>
  <c r="DT916" i="62" s="1"/>
  <c r="CW916" i="62"/>
  <c r="CX916" i="62" s="1"/>
  <c r="CN925" i="62"/>
  <c r="CW925" i="62"/>
  <c r="CO925" i="62" s="1"/>
  <c r="DU925" i="62" s="1"/>
  <c r="CW927" i="62"/>
  <c r="CN927" i="62"/>
  <c r="DT927" i="62" s="1"/>
  <c r="CN928" i="62"/>
  <c r="DT928" i="62" s="1"/>
  <c r="CW928" i="62"/>
  <c r="CN955" i="62"/>
  <c r="DT955" i="62" s="1"/>
  <c r="CW955" i="62"/>
  <c r="CO955" i="62" s="1"/>
  <c r="CN960" i="62"/>
  <c r="DT960" i="62" s="1"/>
  <c r="CW960" i="62"/>
  <c r="CO960" i="62" s="1"/>
  <c r="DU960" i="62" s="1"/>
  <c r="CN968" i="62"/>
  <c r="DT968" i="62" s="1"/>
  <c r="CW968" i="62"/>
  <c r="CO968" i="62" s="1"/>
  <c r="CN976" i="62"/>
  <c r="DT976" i="62" s="1"/>
  <c r="CW976" i="62"/>
  <c r="CO976" i="62" s="1"/>
  <c r="CN992" i="62"/>
  <c r="DT992" i="62" s="1"/>
  <c r="CW992" i="62"/>
  <c r="CO992" i="62" s="1"/>
  <c r="CN1011" i="62"/>
  <c r="DT1011" i="62" s="1"/>
  <c r="CW1011" i="62"/>
  <c r="CO1011" i="62" s="1"/>
  <c r="DU1011" i="62" s="1"/>
  <c r="CW1029" i="62"/>
  <c r="CN1029" i="62"/>
  <c r="BK1222" i="62"/>
  <c r="BR1222" i="62"/>
  <c r="BJ1222" i="62" s="1"/>
  <c r="CJ1222" i="62"/>
  <c r="BG664" i="62"/>
  <c r="DT664" i="62" s="1"/>
  <c r="BG666" i="62"/>
  <c r="BG669" i="62"/>
  <c r="DT669" i="62" s="1"/>
  <c r="BG671" i="62"/>
  <c r="DT671" i="62" s="1"/>
  <c r="BG694" i="62"/>
  <c r="DT694" i="62" s="1"/>
  <c r="BG701" i="62"/>
  <c r="DT701" i="62" s="1"/>
  <c r="BG707" i="62"/>
  <c r="DT707" i="62" s="1"/>
  <c r="BG715" i="62"/>
  <c r="DT715" i="62" s="1"/>
  <c r="BG717" i="62"/>
  <c r="DP741" i="62"/>
  <c r="CV743" i="62"/>
  <c r="DT744" i="62"/>
  <c r="DP745" i="62"/>
  <c r="DT749" i="62"/>
  <c r="CV753" i="62"/>
  <c r="DT758" i="62"/>
  <c r="DP759" i="62"/>
  <c r="CV767" i="62"/>
  <c r="BP1231" i="62"/>
  <c r="BG804" i="62"/>
  <c r="BO1234" i="62"/>
  <c r="BO1465" i="62" s="1"/>
  <c r="CK1234" i="62"/>
  <c r="CK1465" i="62" s="1"/>
  <c r="CV831" i="62"/>
  <c r="CW831" i="62" s="1"/>
  <c r="BG831" i="62"/>
  <c r="BQ1235" i="62"/>
  <c r="BQ1466" i="62" s="1"/>
  <c r="CM1235" i="62"/>
  <c r="CM1466" i="62" s="1"/>
  <c r="CV843" i="62"/>
  <c r="CW843" i="62" s="1"/>
  <c r="BG843" i="62"/>
  <c r="CW860" i="62"/>
  <c r="CO860" i="62" s="1"/>
  <c r="DU860" i="62" s="1"/>
  <c r="CN860" i="62"/>
  <c r="DT860" i="62" s="1"/>
  <c r="CV862" i="62"/>
  <c r="CW862" i="62" s="1"/>
  <c r="CO862" i="62" s="1"/>
  <c r="BG862" i="62"/>
  <c r="BG1531" i="62" s="1"/>
  <c r="BG865" i="62"/>
  <c r="DU865" i="62"/>
  <c r="CW867" i="62"/>
  <c r="CX867" i="62" s="1"/>
  <c r="CN867" i="62"/>
  <c r="DT867" i="62" s="1"/>
  <c r="BR1527" i="62"/>
  <c r="CV870" i="62"/>
  <c r="CN902" i="62"/>
  <c r="CW902" i="62"/>
  <c r="CO902" i="62" s="1"/>
  <c r="DU902" i="62" s="1"/>
  <c r="CN905" i="62"/>
  <c r="CW905" i="62"/>
  <c r="CN913" i="62"/>
  <c r="CW913" i="62"/>
  <c r="CO913" i="62" s="1"/>
  <c r="CN924" i="62"/>
  <c r="DT924" i="62" s="1"/>
  <c r="CW924" i="62"/>
  <c r="CO924" i="62" s="1"/>
  <c r="DU924" i="62" s="1"/>
  <c r="CN958" i="62"/>
  <c r="DT958" i="62" s="1"/>
  <c r="CW958" i="62"/>
  <c r="CO958" i="62" s="1"/>
  <c r="CN966" i="62"/>
  <c r="DT966" i="62" s="1"/>
  <c r="CW966" i="62"/>
  <c r="CO966" i="62" s="1"/>
  <c r="DU966" i="62" s="1"/>
  <c r="CN974" i="62"/>
  <c r="CW974" i="62"/>
  <c r="CO974" i="62" s="1"/>
  <c r="CN988" i="62"/>
  <c r="DT988" i="62" s="1"/>
  <c r="CW988" i="62"/>
  <c r="CO988" i="62" s="1"/>
  <c r="CN1000" i="62"/>
  <c r="DT1000" i="62" s="1"/>
  <c r="CW1000" i="62"/>
  <c r="CW1038" i="62"/>
  <c r="CO1038" i="62" s="1"/>
  <c r="DU1038" i="62" s="1"/>
  <c r="BP1200" i="62"/>
  <c r="BP1432" i="62" s="1"/>
  <c r="BQ1201" i="62"/>
  <c r="BO1202" i="62"/>
  <c r="BO1434" i="62" s="1"/>
  <c r="CK1202" i="62"/>
  <c r="CK1434" i="62" s="1"/>
  <c r="BQ1203" i="62"/>
  <c r="CM1203" i="62"/>
  <c r="CM1435" i="62" s="1"/>
  <c r="DP430" i="62"/>
  <c r="DP432" i="62"/>
  <c r="DP436" i="62"/>
  <c r="BK1206" i="62"/>
  <c r="BK1438" i="62" s="1"/>
  <c r="BR1206" i="62"/>
  <c r="BR1438" i="62" s="1"/>
  <c r="DP446" i="62"/>
  <c r="DP448" i="62"/>
  <c r="DP452" i="62"/>
  <c r="DP471" i="62"/>
  <c r="DP474" i="62"/>
  <c r="DP479" i="62"/>
  <c r="DP480" i="62"/>
  <c r="DP491" i="62"/>
  <c r="DP499" i="62"/>
  <c r="DP503" i="62"/>
  <c r="DT525" i="62"/>
  <c r="DP527" i="62"/>
  <c r="CV547" i="62"/>
  <c r="DT559" i="62"/>
  <c r="CV560" i="62"/>
  <c r="DT592" i="62"/>
  <c r="DP602" i="62"/>
  <c r="DT606" i="62"/>
  <c r="DP630" i="62"/>
  <c r="CW633" i="62"/>
  <c r="BG638" i="62"/>
  <c r="CW639" i="62"/>
  <c r="CX639" i="62" s="1"/>
  <c r="DP640" i="62"/>
  <c r="DS646" i="62"/>
  <c r="BR1220" i="62"/>
  <c r="BJ1220" i="62" s="1"/>
  <c r="CJ1220" i="62"/>
  <c r="BG655" i="62"/>
  <c r="BH662" i="62"/>
  <c r="BH663" i="62"/>
  <c r="BO1222" i="62"/>
  <c r="BG676" i="62"/>
  <c r="BG678" i="62"/>
  <c r="BG681" i="62"/>
  <c r="DT681" i="62" s="1"/>
  <c r="BG682" i="62"/>
  <c r="DT682" i="62" s="1"/>
  <c r="BG688" i="62"/>
  <c r="DT688" i="62" s="1"/>
  <c r="BG690" i="62"/>
  <c r="BG712" i="62"/>
  <c r="DT712" i="62" s="1"/>
  <c r="DP718" i="62"/>
  <c r="DP723" i="62"/>
  <c r="DP725" i="62"/>
  <c r="BG727" i="62"/>
  <c r="DT727" i="62" s="1"/>
  <c r="BG731" i="62"/>
  <c r="DT731" i="62" s="1"/>
  <c r="DT734" i="62"/>
  <c r="DT741" i="62"/>
  <c r="DP748" i="62"/>
  <c r="DP758" i="62"/>
  <c r="CW768" i="62"/>
  <c r="CO768" i="62" s="1"/>
  <c r="DU768" i="62" s="1"/>
  <c r="CV776" i="62"/>
  <c r="CV779" i="62"/>
  <c r="CN779" i="62" s="1"/>
  <c r="BG779" i="62"/>
  <c r="CW782" i="62"/>
  <c r="CW784" i="62"/>
  <c r="CJ1230" i="62"/>
  <c r="CJ1459" i="62" s="1"/>
  <c r="BQ1231" i="62"/>
  <c r="DT799" i="62"/>
  <c r="DU802" i="62"/>
  <c r="CV807" i="62"/>
  <c r="DT819" i="62"/>
  <c r="DP823" i="62"/>
  <c r="FK1525" i="62"/>
  <c r="FM845" i="62"/>
  <c r="FM1525" i="62" s="1"/>
  <c r="BK1526" i="62"/>
  <c r="CJ1526" i="62"/>
  <c r="CV846" i="62"/>
  <c r="CN846" i="62" s="1"/>
  <c r="FK1526" i="62"/>
  <c r="CV856" i="62"/>
  <c r="CW863" i="62"/>
  <c r="CN863" i="62"/>
  <c r="DT863" i="62" s="1"/>
  <c r="BO1527" i="62"/>
  <c r="CN873" i="62"/>
  <c r="DT873" i="62" s="1"/>
  <c r="CW873" i="62"/>
  <c r="CO873" i="62" s="1"/>
  <c r="DT885" i="62"/>
  <c r="DP886" i="62"/>
  <c r="CV889" i="62"/>
  <c r="BG893" i="62"/>
  <c r="BG1532" i="62" s="1"/>
  <c r="CN901" i="62"/>
  <c r="CW901" i="62"/>
  <c r="CW918" i="62"/>
  <c r="CN918" i="62"/>
  <c r="DT918" i="62" s="1"/>
  <c r="CW930" i="62"/>
  <c r="CN930" i="62"/>
  <c r="CW935" i="62"/>
  <c r="CN935" i="62"/>
  <c r="DT935" i="62" s="1"/>
  <c r="CW936" i="62"/>
  <c r="CN936" i="62"/>
  <c r="DT936" i="62" s="1"/>
  <c r="CN957" i="62"/>
  <c r="DT957" i="62" s="1"/>
  <c r="CW957" i="62"/>
  <c r="CO957" i="62" s="1"/>
  <c r="DU957" i="62" s="1"/>
  <c r="CN964" i="62"/>
  <c r="DT964" i="62" s="1"/>
  <c r="CW964" i="62"/>
  <c r="CO964" i="62" s="1"/>
  <c r="CN972" i="62"/>
  <c r="DT972" i="62" s="1"/>
  <c r="CW972" i="62"/>
  <c r="CO972" i="62" s="1"/>
  <c r="DU972" i="62" s="1"/>
  <c r="CN984" i="62"/>
  <c r="DT984" i="62" s="1"/>
  <c r="CW984" i="62"/>
  <c r="CO984" i="62" s="1"/>
  <c r="DU984" i="62" s="1"/>
  <c r="CN1007" i="62"/>
  <c r="DT1007" i="62" s="1"/>
  <c r="CW1007" i="62"/>
  <c r="CO1007" i="62" s="1"/>
  <c r="CV919" i="62"/>
  <c r="CW919" i="62" s="1"/>
  <c r="CV923" i="62"/>
  <c r="BG925" i="62"/>
  <c r="CV932" i="62"/>
  <c r="CW997" i="62"/>
  <c r="CO997" i="62" s="1"/>
  <c r="CW1008" i="62"/>
  <c r="CO1008" i="62" s="1"/>
  <c r="CW1012" i="62"/>
  <c r="CX1012" i="62" s="1"/>
  <c r="BG1041" i="62"/>
  <c r="CV1041" i="62"/>
  <c r="CN1058" i="62"/>
  <c r="DT1058" i="62" s="1"/>
  <c r="CW1058" i="62"/>
  <c r="CO1058" i="62" s="1"/>
  <c r="CN1064" i="62"/>
  <c r="DT1064" i="62" s="1"/>
  <c r="CW1064" i="62"/>
  <c r="CO1064" i="62" s="1"/>
  <c r="DU1064" i="62" s="1"/>
  <c r="CW1071" i="62"/>
  <c r="CN1071" i="62"/>
  <c r="DT1071" i="62" s="1"/>
  <c r="CW1114" i="62"/>
  <c r="CO1114" i="62" s="1"/>
  <c r="CN1114" i="62"/>
  <c r="DT1114" i="62" s="1"/>
  <c r="CV910" i="62"/>
  <c r="DP931" i="62"/>
  <c r="CW933" i="62"/>
  <c r="CO933" i="62" s="1"/>
  <c r="CW937" i="62"/>
  <c r="CO937" i="62" s="1"/>
  <c r="DU937" i="62" s="1"/>
  <c r="CV954" i="62"/>
  <c r="DT961" i="62"/>
  <c r="DT977" i="62"/>
  <c r="DT981" i="62"/>
  <c r="DT989" i="62"/>
  <c r="DT993" i="62"/>
  <c r="DT997" i="62"/>
  <c r="CW1003" i="62"/>
  <c r="CX1003" i="62" s="1"/>
  <c r="CN1006" i="62"/>
  <c r="DT1006" i="62" s="1"/>
  <c r="CW1006" i="62"/>
  <c r="DT1008" i="62"/>
  <c r="CW1030" i="62"/>
  <c r="CN1030" i="62"/>
  <c r="DT1030" i="62" s="1"/>
  <c r="CV1034" i="62"/>
  <c r="CW1034" i="62" s="1"/>
  <c r="BG1034" i="62"/>
  <c r="CV1037" i="62"/>
  <c r="CW1037" i="62" s="1"/>
  <c r="BG1037" i="62"/>
  <c r="CW1052" i="62"/>
  <c r="CN1052" i="62"/>
  <c r="CW1054" i="62"/>
  <c r="CO1054" i="62" s="1"/>
  <c r="DU1054" i="62" s="1"/>
  <c r="CN1054" i="62"/>
  <c r="DT1054" i="62" s="1"/>
  <c r="CN1062" i="62"/>
  <c r="DT1062" i="62" s="1"/>
  <c r="CW1062" i="62"/>
  <c r="CO1062" i="62" s="1"/>
  <c r="DU1062" i="62" s="1"/>
  <c r="CN1070" i="62"/>
  <c r="DT1070" i="62" s="1"/>
  <c r="CW1070" i="62"/>
  <c r="CO1070" i="62" s="1"/>
  <c r="CW1078" i="62"/>
  <c r="CO1078" i="62" s="1"/>
  <c r="CN1088" i="62"/>
  <c r="DT1088" i="62" s="1"/>
  <c r="CW1088" i="62"/>
  <c r="CO1088" i="62" s="1"/>
  <c r="DU1088" i="62" s="1"/>
  <c r="CW1130" i="62"/>
  <c r="CO1130" i="62" s="1"/>
  <c r="CN1130" i="62"/>
  <c r="DT1130" i="62" s="1"/>
  <c r="FK1531" i="62"/>
  <c r="BP1529" i="62"/>
  <c r="CC1529" i="62"/>
  <c r="BR1528" i="62"/>
  <c r="CV855" i="62"/>
  <c r="BO1530" i="62"/>
  <c r="DP870" i="62"/>
  <c r="CV871" i="62"/>
  <c r="DP877" i="62"/>
  <c r="DP878" i="62"/>
  <c r="DP882" i="62"/>
  <c r="BG1533" i="62"/>
  <c r="BR1533" i="62"/>
  <c r="CJ1533" i="62"/>
  <c r="CW909" i="62"/>
  <c r="BG917" i="62"/>
  <c r="DP935" i="62"/>
  <c r="CK1244" i="62"/>
  <c r="CK1476" i="62" s="1"/>
  <c r="CW978" i="62"/>
  <c r="CO978" i="62" s="1"/>
  <c r="DU978" i="62" s="1"/>
  <c r="DU981" i="62"/>
  <c r="CW982" i="62"/>
  <c r="CO982" i="62" s="1"/>
  <c r="CW986" i="62"/>
  <c r="CO986" i="62" s="1"/>
  <c r="CW990" i="62"/>
  <c r="CO990" i="62" s="1"/>
  <c r="DU990" i="62" s="1"/>
  <c r="DU993" i="62"/>
  <c r="CW994" i="62"/>
  <c r="CO994" i="62" s="1"/>
  <c r="CW998" i="62"/>
  <c r="CO998" i="62" s="1"/>
  <c r="CW1001" i="62"/>
  <c r="CO1001" i="62" s="1"/>
  <c r="CN1004" i="62"/>
  <c r="DT1004" i="62" s="1"/>
  <c r="CW1004" i="62"/>
  <c r="CO1004" i="62" s="1"/>
  <c r="CW1009" i="62"/>
  <c r="CX1009" i="62" s="1"/>
  <c r="FM1012" i="62"/>
  <c r="FM1535" i="62" s="1"/>
  <c r="FM1544" i="62" s="1"/>
  <c r="CW1040" i="62"/>
  <c r="CN1040" i="62"/>
  <c r="CW1044" i="62"/>
  <c r="CN1044" i="62"/>
  <c r="DT1044" i="62" s="1"/>
  <c r="CW1048" i="62"/>
  <c r="CN1048" i="62"/>
  <c r="CN1050" i="62"/>
  <c r="DT1050" i="62" s="1"/>
  <c r="CW1050" i="62"/>
  <c r="CO1050" i="62" s="1"/>
  <c r="DU1050" i="62" s="1"/>
  <c r="CN1072" i="62"/>
  <c r="DT1072" i="62" s="1"/>
  <c r="CW1072" i="62"/>
  <c r="CO1072" i="62" s="1"/>
  <c r="DU1072" i="62" s="1"/>
  <c r="CW1074" i="62"/>
  <c r="CO1074" i="62" s="1"/>
  <c r="DU1074" i="62" s="1"/>
  <c r="CN1074" i="62"/>
  <c r="DT1074" i="62" s="1"/>
  <c r="CN1082" i="62"/>
  <c r="DT1082" i="62" s="1"/>
  <c r="CW1082" i="62"/>
  <c r="CO1082" i="62" s="1"/>
  <c r="CN1087" i="62"/>
  <c r="CW1087" i="62"/>
  <c r="DP782" i="62"/>
  <c r="DP785" i="62"/>
  <c r="CL1230" i="62"/>
  <c r="CL1459" i="62" s="1"/>
  <c r="DP794" i="62"/>
  <c r="BO1231" i="62"/>
  <c r="BO1461" i="62" s="1"/>
  <c r="DP811" i="62"/>
  <c r="DP815" i="62"/>
  <c r="DP819" i="62"/>
  <c r="DP822" i="62"/>
  <c r="BK1234" i="62"/>
  <c r="BK1465" i="62" s="1"/>
  <c r="BQ1234" i="62"/>
  <c r="BQ1465" i="62" s="1"/>
  <c r="BK1235" i="62"/>
  <c r="BK1466" i="62" s="1"/>
  <c r="DP844" i="62"/>
  <c r="CM1526" i="62"/>
  <c r="DP849" i="62"/>
  <c r="BQ1529" i="62"/>
  <c r="CM1529" i="62"/>
  <c r="BO1528" i="62"/>
  <c r="DP855" i="62"/>
  <c r="DP856" i="62"/>
  <c r="DP859" i="62"/>
  <c r="DP862" i="62"/>
  <c r="DP865" i="62"/>
  <c r="DP868" i="62"/>
  <c r="CW877" i="62"/>
  <c r="CO877" i="62" s="1"/>
  <c r="DU877" i="62" s="1"/>
  <c r="DP890" i="62"/>
  <c r="BO1533" i="62"/>
  <c r="CK1533" i="62"/>
  <c r="CV897" i="62"/>
  <c r="BO1239" i="62"/>
  <c r="BO1472" i="62" s="1"/>
  <c r="DP900" i="62"/>
  <c r="BG905" i="62"/>
  <c r="DP905" i="62"/>
  <c r="DP908" i="62"/>
  <c r="BG913" i="62"/>
  <c r="BJ919" i="62"/>
  <c r="BO1243" i="62"/>
  <c r="CV920" i="62"/>
  <c r="CW921" i="62"/>
  <c r="CO921" i="62" s="1"/>
  <c r="DP923" i="62"/>
  <c r="CW938" i="62"/>
  <c r="CO938" i="62" s="1"/>
  <c r="DU938" i="62" s="1"/>
  <c r="CW939" i="62"/>
  <c r="CO939" i="62" s="1"/>
  <c r="DU939" i="62" s="1"/>
  <c r="CW940" i="62"/>
  <c r="CO940" i="62" s="1"/>
  <c r="DU940" i="62" s="1"/>
  <c r="CW941" i="62"/>
  <c r="CO941" i="62" s="1"/>
  <c r="DU941" i="62" s="1"/>
  <c r="CW942" i="62"/>
  <c r="CO942" i="62" s="1"/>
  <c r="DU942" i="62" s="1"/>
  <c r="CW943" i="62"/>
  <c r="CO943" i="62" s="1"/>
  <c r="DU943" i="62" s="1"/>
  <c r="CW944" i="62"/>
  <c r="CO944" i="62" s="1"/>
  <c r="DU944" i="62" s="1"/>
  <c r="CW945" i="62"/>
  <c r="CO945" i="62" s="1"/>
  <c r="DU945" i="62" s="1"/>
  <c r="CW946" i="62"/>
  <c r="CO946" i="62" s="1"/>
  <c r="DU946" i="62" s="1"/>
  <c r="CW947" i="62"/>
  <c r="CO947" i="62" s="1"/>
  <c r="DU947" i="62" s="1"/>
  <c r="CW948" i="62"/>
  <c r="CO948" i="62" s="1"/>
  <c r="DU948" i="62" s="1"/>
  <c r="CW949" i="62"/>
  <c r="CO949" i="62" s="1"/>
  <c r="DU949" i="62" s="1"/>
  <c r="CW950" i="62"/>
  <c r="CO950" i="62" s="1"/>
  <c r="DU950" i="62" s="1"/>
  <c r="CW951" i="62"/>
  <c r="CO951" i="62" s="1"/>
  <c r="DU951" i="62" s="1"/>
  <c r="CW952" i="62"/>
  <c r="CO952" i="62" s="1"/>
  <c r="DU952" i="62" s="1"/>
  <c r="CW953" i="62"/>
  <c r="CO953" i="62" s="1"/>
  <c r="DU953" i="62" s="1"/>
  <c r="BI954" i="62"/>
  <c r="BP1244" i="62"/>
  <c r="BP1476" i="62" s="1"/>
  <c r="CL1244" i="62"/>
  <c r="CL1476" i="62" s="1"/>
  <c r="DT959" i="62"/>
  <c r="DT963" i="62"/>
  <c r="DT967" i="62"/>
  <c r="DT971" i="62"/>
  <c r="DT979" i="62"/>
  <c r="DT991" i="62"/>
  <c r="DT995" i="62"/>
  <c r="CN1002" i="62"/>
  <c r="DT1002" i="62" s="1"/>
  <c r="CW1002" i="62"/>
  <c r="CO1002" i="62" s="1"/>
  <c r="DU1002" i="62" s="1"/>
  <c r="DT1010" i="62"/>
  <c r="CN1046" i="62"/>
  <c r="DT1046" i="62" s="1"/>
  <c r="CW1046" i="62"/>
  <c r="CO1046" i="62" s="1"/>
  <c r="DU1046" i="62" s="1"/>
  <c r="CW1051" i="62"/>
  <c r="CO1051" i="62" s="1"/>
  <c r="DU1051" i="62" s="1"/>
  <c r="CN1051" i="62"/>
  <c r="DT1051" i="62" s="1"/>
  <c r="CN1060" i="62"/>
  <c r="CW1060" i="62"/>
  <c r="CO1060" i="62" s="1"/>
  <c r="DU1060" i="62" s="1"/>
  <c r="CW1079" i="62"/>
  <c r="CN1079" i="62"/>
  <c r="DT1079" i="62" s="1"/>
  <c r="DP1036" i="62"/>
  <c r="DP1039" i="62"/>
  <c r="DP1052" i="62"/>
  <c r="DP1054" i="62"/>
  <c r="DT1055" i="62"/>
  <c r="CV1059" i="62"/>
  <c r="CV1065" i="62"/>
  <c r="CW1065" i="62" s="1"/>
  <c r="CV1066" i="62"/>
  <c r="CV1076" i="62"/>
  <c r="CV1083" i="62"/>
  <c r="CV1084" i="62"/>
  <c r="BG1087" i="62"/>
  <c r="DP1089" i="62"/>
  <c r="CW1096" i="62"/>
  <c r="CO1096" i="62" s="1"/>
  <c r="DU1096" i="62" s="1"/>
  <c r="CV1099" i="62"/>
  <c r="BG1099" i="62"/>
  <c r="CW1100" i="62"/>
  <c r="CO1100" i="62" s="1"/>
  <c r="DU1100" i="62" s="1"/>
  <c r="CN1103" i="62"/>
  <c r="DT1103" i="62" s="1"/>
  <c r="DT1105" i="62"/>
  <c r="CN1108" i="62"/>
  <c r="DT1108" i="62" s="1"/>
  <c r="CV1110" i="62"/>
  <c r="CV1120" i="62"/>
  <c r="CN1122" i="62"/>
  <c r="DT1122" i="62" s="1"/>
  <c r="CN1123" i="62"/>
  <c r="DT1123" i="62" s="1"/>
  <c r="CW1123" i="62"/>
  <c r="CV1132" i="62"/>
  <c r="CN1134" i="62"/>
  <c r="DT1134" i="62" s="1"/>
  <c r="CW1138" i="62"/>
  <c r="CN1138" i="62"/>
  <c r="BI1534" i="62"/>
  <c r="BI1543" i="62" s="1"/>
  <c r="DV1146" i="62"/>
  <c r="CV1047" i="62"/>
  <c r="DP1048" i="62"/>
  <c r="CV1086" i="62"/>
  <c r="DP1095" i="62"/>
  <c r="DP1106" i="62"/>
  <c r="DP1107" i="62"/>
  <c r="CV1111" i="62"/>
  <c r="BG1111" i="62"/>
  <c r="CW1112" i="62"/>
  <c r="CO1112" i="62" s="1"/>
  <c r="DU1112" i="62" s="1"/>
  <c r="CN1112" i="62"/>
  <c r="DT1112" i="62" s="1"/>
  <c r="CV1113" i="62"/>
  <c r="CW1113" i="62" s="1"/>
  <c r="BG1113" i="62"/>
  <c r="CN1136" i="62"/>
  <c r="CW1136" i="62"/>
  <c r="CN1141" i="62"/>
  <c r="CW1141" i="62"/>
  <c r="CX1141" i="62" s="1"/>
  <c r="CY1141" i="62" s="1"/>
  <c r="CQ1141" i="62" s="1"/>
  <c r="DW1141" i="62" s="1"/>
  <c r="CO1254" i="62"/>
  <c r="CO1485" i="62" s="1"/>
  <c r="DU1148" i="62"/>
  <c r="DU1254" i="62" s="1"/>
  <c r="DU1485" i="62" s="1"/>
  <c r="CV1039" i="62"/>
  <c r="DP1040" i="62"/>
  <c r="DT1043" i="62"/>
  <c r="DP1044" i="62"/>
  <c r="BG1060" i="62"/>
  <c r="CV1067" i="62"/>
  <c r="DP1070" i="62"/>
  <c r="DP1071" i="62"/>
  <c r="CW1075" i="62"/>
  <c r="DP1090" i="62"/>
  <c r="CN1090" i="62"/>
  <c r="DT1090" i="62" s="1"/>
  <c r="DT1093" i="62"/>
  <c r="DU1108" i="62"/>
  <c r="DT1117" i="62"/>
  <c r="DP1118" i="62"/>
  <c r="CN1118" i="62"/>
  <c r="DT1118" i="62" s="1"/>
  <c r="DP1119" i="62"/>
  <c r="CN1119" i="62"/>
  <c r="DT1119" i="62" s="1"/>
  <c r="DU1122" i="62"/>
  <c r="CN1127" i="62"/>
  <c r="DT1127" i="62" s="1"/>
  <c r="CV1131" i="62"/>
  <c r="CV1135" i="62"/>
  <c r="BG1135" i="62"/>
  <c r="CW1016" i="62"/>
  <c r="CO1016" i="62" s="1"/>
  <c r="CW1019" i="62"/>
  <c r="CO1019" i="62" s="1"/>
  <c r="CW1022" i="62"/>
  <c r="CO1022" i="62" s="1"/>
  <c r="CW1025" i="62"/>
  <c r="CO1025" i="62" s="1"/>
  <c r="CW1028" i="62"/>
  <c r="DP1030" i="62"/>
  <c r="DP1034" i="62"/>
  <c r="DP1037" i="62"/>
  <c r="DP1043" i="62"/>
  <c r="DP1047" i="62"/>
  <c r="CK1248" i="62"/>
  <c r="CK1481" i="62" s="1"/>
  <c r="DP1058" i="62"/>
  <c r="CW1063" i="62"/>
  <c r="DP1066" i="62"/>
  <c r="DP1074" i="62"/>
  <c r="DP1078" i="62"/>
  <c r="DP1082" i="62"/>
  <c r="DP1083" i="62"/>
  <c r="BG1085" i="62"/>
  <c r="CV1098" i="62"/>
  <c r="CN1102" i="62"/>
  <c r="DT1102" i="62" s="1"/>
  <c r="CW1102" i="62"/>
  <c r="CO1102" i="62" s="1"/>
  <c r="DU1124" i="62"/>
  <c r="CW1126" i="62"/>
  <c r="CO1126" i="62" s="1"/>
  <c r="CN1126" i="62"/>
  <c r="DT1126" i="62" s="1"/>
  <c r="DT1129" i="62"/>
  <c r="DW1145" i="62"/>
  <c r="DW1147" i="62"/>
  <c r="DW1253" i="62" s="1"/>
  <c r="DW1484" i="62" s="1"/>
  <c r="CQ1254" i="62"/>
  <c r="CQ1485" i="62" s="1"/>
  <c r="DW1148" i="62"/>
  <c r="DW1254" i="62" s="1"/>
  <c r="DW1485" i="62" s="1"/>
  <c r="DT1151" i="62"/>
  <c r="DT1257" i="62" s="1"/>
  <c r="DT1488" i="62" s="1"/>
  <c r="DT1152" i="62"/>
  <c r="DT1258" i="62" s="1"/>
  <c r="DT1489" i="62" s="1"/>
  <c r="DT1154" i="62"/>
  <c r="DT1260" i="62" s="1"/>
  <c r="DT1491" i="62" s="1"/>
  <c r="FM1159" i="62"/>
  <c r="AP1164" i="62"/>
  <c r="AT1164" i="62"/>
  <c r="ED1167" i="62"/>
  <c r="EE1398" i="62"/>
  <c r="DY1170" i="62"/>
  <c r="DZ1402" i="62"/>
  <c r="FD1171" i="62"/>
  <c r="DY1403" i="62"/>
  <c r="EC1403" i="62"/>
  <c r="EQ1172" i="62"/>
  <c r="FB1172" i="62"/>
  <c r="EB1404" i="62"/>
  <c r="EQ1173" i="62"/>
  <c r="FD1173" i="62"/>
  <c r="EC1405" i="62"/>
  <c r="EO1177" i="62"/>
  <c r="AO1178" i="62"/>
  <c r="AO1350" i="62" s="1"/>
  <c r="DX1412" i="62"/>
  <c r="EN1180" i="62"/>
  <c r="FK1180" i="62"/>
  <c r="FM1180" i="62" s="1"/>
  <c r="DY1413" i="62"/>
  <c r="EP1181" i="62"/>
  <c r="FA1181" i="62"/>
  <c r="DZ1183" i="62"/>
  <c r="Y1182" i="62"/>
  <c r="ED1183" i="62"/>
  <c r="EQ1183" i="62"/>
  <c r="EL1182" i="62"/>
  <c r="EQ1182" i="62" s="1"/>
  <c r="BG1096" i="62"/>
  <c r="DT1096" i="62" s="1"/>
  <c r="DP1103" i="62"/>
  <c r="DP1114" i="62"/>
  <c r="DT1124" i="62"/>
  <c r="DP1126" i="62"/>
  <c r="DP1130" i="62"/>
  <c r="DP1131" i="62"/>
  <c r="DU1143" i="62"/>
  <c r="DP1144" i="62"/>
  <c r="DV1147" i="62"/>
  <c r="DV1253" i="62" s="1"/>
  <c r="DV1484" i="62" s="1"/>
  <c r="DW1149" i="62"/>
  <c r="DW1255" i="62" s="1"/>
  <c r="DW1486" i="62" s="1"/>
  <c r="BC1151" i="62"/>
  <c r="DV1151" i="62"/>
  <c r="DV1257" i="62" s="1"/>
  <c r="DV1488" i="62" s="1"/>
  <c r="DV1152" i="62"/>
  <c r="DV1258" i="62" s="1"/>
  <c r="DV1489" i="62" s="1"/>
  <c r="DT1153" i="62"/>
  <c r="DT1259" i="62" s="1"/>
  <c r="DT1490" i="62" s="1"/>
  <c r="DU1154" i="62"/>
  <c r="DU1260" i="62" s="1"/>
  <c r="DU1491" i="62" s="1"/>
  <c r="DT1155" i="62"/>
  <c r="DT1261" i="62" s="1"/>
  <c r="DT1492" i="62" s="1"/>
  <c r="DZ1159" i="62"/>
  <c r="EN1159" i="62"/>
  <c r="EQ1159" i="62"/>
  <c r="BZ1164" i="62"/>
  <c r="CG1164" i="62"/>
  <c r="CT1164" i="62"/>
  <c r="DB1164" i="62"/>
  <c r="DF1164" i="62"/>
  <c r="EW1164" i="62"/>
  <c r="FH1164" i="62"/>
  <c r="EO1166" i="62"/>
  <c r="EA1167" i="62"/>
  <c r="EE1167" i="62"/>
  <c r="EO1167" i="62"/>
  <c r="FB1167" i="62"/>
  <c r="FG1398" i="62"/>
  <c r="EE1399" i="62"/>
  <c r="FG1170" i="62"/>
  <c r="EA1402" i="62"/>
  <c r="DZ1403" i="62"/>
  <c r="FD1172" i="62"/>
  <c r="EC1404" i="62"/>
  <c r="ED1405" i="62"/>
  <c r="O1407" i="62"/>
  <c r="O1503" i="62" s="1"/>
  <c r="S1407" i="62"/>
  <c r="S1503" i="62" s="1"/>
  <c r="AE1407" i="62"/>
  <c r="AE1503" i="62" s="1"/>
  <c r="AI1407" i="62"/>
  <c r="AI1503" i="62" s="1"/>
  <c r="AM1407" i="62"/>
  <c r="AM1503" i="62" s="1"/>
  <c r="AU1407" i="62"/>
  <c r="AU1503" i="62" s="1"/>
  <c r="BS1407" i="62"/>
  <c r="BS1503" i="62" s="1"/>
  <c r="BW1407" i="62"/>
  <c r="BW1503" i="62" s="1"/>
  <c r="CA1407" i="62"/>
  <c r="CA1503" i="62" s="1"/>
  <c r="CH1407" i="62"/>
  <c r="CH1503" i="62" s="1"/>
  <c r="CU1407" i="62"/>
  <c r="CU1503" i="62" s="1"/>
  <c r="DC1407" i="62"/>
  <c r="DC1503" i="62" s="1"/>
  <c r="DG1407" i="62"/>
  <c r="DG1503" i="62" s="1"/>
  <c r="DK1407" i="62"/>
  <c r="DK1503" i="62" s="1"/>
  <c r="DO1407" i="62"/>
  <c r="DO1503" i="62" s="1"/>
  <c r="EO1176" i="62"/>
  <c r="FB1176" i="62"/>
  <c r="FJ1407" i="62"/>
  <c r="FJ1503" i="62" s="1"/>
  <c r="EQ1177" i="62"/>
  <c r="FB1177" i="62"/>
  <c r="AC1178" i="62"/>
  <c r="AC1350" i="62" s="1"/>
  <c r="AK1178" i="62"/>
  <c r="AK1350" i="62" s="1"/>
  <c r="BS1178" i="62"/>
  <c r="BS1350" i="62" s="1"/>
  <c r="BW1178" i="62"/>
  <c r="BW1350" i="62" s="1"/>
  <c r="CF1178" i="62"/>
  <c r="CF1350" i="62" s="1"/>
  <c r="CS1178" i="62"/>
  <c r="CS1350" i="62" s="1"/>
  <c r="DC1178" i="62"/>
  <c r="DC1350" i="62" s="1"/>
  <c r="DG1178" i="62"/>
  <c r="DG1350" i="62" s="1"/>
  <c r="EH1178" i="62"/>
  <c r="EH1350" i="62" s="1"/>
  <c r="EP1178" i="62"/>
  <c r="EW1178" i="62"/>
  <c r="EW1350" i="62" s="1"/>
  <c r="ET1389" i="62"/>
  <c r="EP1180" i="62"/>
  <c r="FA1180" i="62"/>
  <c r="FG1412" i="62"/>
  <c r="DZ1413" i="62"/>
  <c r="EN1413" i="62"/>
  <c r="CG1182" i="62"/>
  <c r="V1182" i="62"/>
  <c r="DT1150" i="62"/>
  <c r="DT1256" i="62" s="1"/>
  <c r="DT1487" i="62" s="1"/>
  <c r="DU1153" i="62"/>
  <c r="DU1259" i="62" s="1"/>
  <c r="DU1490" i="62" s="1"/>
  <c r="DV1154" i="62"/>
  <c r="DV1260" i="62" s="1"/>
  <c r="DV1491" i="62" s="1"/>
  <c r="FB1165" i="62"/>
  <c r="EQ1166" i="62"/>
  <c r="FB1166" i="62"/>
  <c r="EC1398" i="62"/>
  <c r="EA1170" i="62"/>
  <c r="DX1402" i="62"/>
  <c r="EO1171" i="62"/>
  <c r="EA1403" i="62"/>
  <c r="EE1403" i="62"/>
  <c r="ED1404" i="62"/>
  <c r="EE1405" i="62"/>
  <c r="FD1177" i="62"/>
  <c r="FC1180" i="62"/>
  <c r="DX1183" i="62"/>
  <c r="EB1183" i="62"/>
  <c r="EE1416" i="62"/>
  <c r="AH1416" i="62"/>
  <c r="AH1182" i="62"/>
  <c r="AL1416" i="62"/>
  <c r="AL1182" i="62"/>
  <c r="AT1416" i="62"/>
  <c r="AT1182" i="62"/>
  <c r="AX1416" i="62"/>
  <c r="AX1182" i="62"/>
  <c r="DT1100" i="62"/>
  <c r="DP1102" i="62"/>
  <c r="DP1115" i="62"/>
  <c r="DT1137" i="62"/>
  <c r="DU1149" i="62"/>
  <c r="DU1255" i="62" s="1"/>
  <c r="DU1486" i="62" s="1"/>
  <c r="DV1150" i="62"/>
  <c r="DV1256" i="62" s="1"/>
  <c r="DV1487" i="62" s="1"/>
  <c r="BE1152" i="62"/>
  <c r="DR1152" i="62" s="1"/>
  <c r="DR1258" i="62" s="1"/>
  <c r="DR1489" i="62" s="1"/>
  <c r="BD1153" i="62"/>
  <c r="DQ1153" i="62" s="1"/>
  <c r="DQ1259" i="62" s="1"/>
  <c r="DQ1490" i="62" s="1"/>
  <c r="DV1153" i="62"/>
  <c r="DV1259" i="62" s="1"/>
  <c r="DV1490" i="62" s="1"/>
  <c r="DW1154" i="62"/>
  <c r="DW1260" i="62" s="1"/>
  <c r="DW1491" i="62" s="1"/>
  <c r="DV1155" i="62"/>
  <c r="DV1261" i="62" s="1"/>
  <c r="DV1492" i="62" s="1"/>
  <c r="EB1159" i="62"/>
  <c r="EO1159" i="62"/>
  <c r="AD1164" i="62"/>
  <c r="CE1164" i="62"/>
  <c r="CR1164" i="62"/>
  <c r="CZ1164" i="62"/>
  <c r="DD1164" i="62"/>
  <c r="DH1164" i="62"/>
  <c r="FJ1164" i="62"/>
  <c r="FD1165" i="62"/>
  <c r="FD1166" i="62"/>
  <c r="EC1167" i="62"/>
  <c r="EP1167" i="62"/>
  <c r="FC1167" i="62"/>
  <c r="ED1398" i="62"/>
  <c r="DY1399" i="62"/>
  <c r="EC1399" i="62"/>
  <c r="DX1170" i="62"/>
  <c r="DY1402" i="62"/>
  <c r="EC1402" i="62"/>
  <c r="EQ1171" i="62"/>
  <c r="FB1171" i="62"/>
  <c r="EB1403" i="62"/>
  <c r="EO1172" i="62"/>
  <c r="EA1404" i="62"/>
  <c r="EE1404" i="62"/>
  <c r="FG1405" i="62"/>
  <c r="Q1407" i="62"/>
  <c r="Q1503" i="62" s="1"/>
  <c r="U1407" i="62"/>
  <c r="U1503" i="62" s="1"/>
  <c r="AG1407" i="62"/>
  <c r="AG1503" i="62" s="1"/>
  <c r="AK1407" i="62"/>
  <c r="AK1503" i="62" s="1"/>
  <c r="AW1407" i="62"/>
  <c r="AW1503" i="62" s="1"/>
  <c r="BU1407" i="62"/>
  <c r="BU1503" i="62" s="1"/>
  <c r="BY1407" i="62"/>
  <c r="BY1503" i="62" s="1"/>
  <c r="CF1407" i="62"/>
  <c r="CF1503" i="62" s="1"/>
  <c r="CS1407" i="62"/>
  <c r="CS1503" i="62" s="1"/>
  <c r="DA1407" i="62"/>
  <c r="DA1503" i="62" s="1"/>
  <c r="DE1407" i="62"/>
  <c r="DE1503" i="62" s="1"/>
  <c r="DI1407" i="62"/>
  <c r="DI1503" i="62" s="1"/>
  <c r="DM1407" i="62"/>
  <c r="DM1503" i="62" s="1"/>
  <c r="EL1407" i="62"/>
  <c r="EL1503" i="62" s="1"/>
  <c r="AI1178" i="62"/>
  <c r="AI1350" i="62" s="1"/>
  <c r="BU1178" i="62"/>
  <c r="BU1350" i="62" s="1"/>
  <c r="BY1178" i="62"/>
  <c r="BY1350" i="62" s="1"/>
  <c r="CH1178" i="62"/>
  <c r="CH1350" i="62" s="1"/>
  <c r="CU1178" i="62"/>
  <c r="CU1350" i="62" s="1"/>
  <c r="DE1178" i="62"/>
  <c r="DE1350" i="62" s="1"/>
  <c r="DI1178" i="62"/>
  <c r="DI1350" i="62" s="1"/>
  <c r="DO1178" i="62"/>
  <c r="DO1350" i="62" s="1"/>
  <c r="EU1178" i="62"/>
  <c r="EU1350" i="62" s="1"/>
  <c r="EY1178" i="62"/>
  <c r="EY1350" i="62" s="1"/>
  <c r="EE1412" i="62"/>
  <c r="FA1412" i="62"/>
  <c r="DX1413" i="62"/>
  <c r="EN1181" i="62"/>
  <c r="W1182" i="62"/>
  <c r="DB1182" i="62"/>
  <c r="FA1183" i="62"/>
  <c r="EU1182" i="62"/>
  <c r="FA1182" i="62" s="1"/>
  <c r="FC1181" i="62"/>
  <c r="FK1413" i="62"/>
  <c r="FM1413" i="62" s="1"/>
  <c r="DN1182" i="62"/>
  <c r="EI1182" i="62"/>
  <c r="FC1182" i="62"/>
  <c r="DY1183" i="62"/>
  <c r="EC1183" i="62"/>
  <c r="ED1416" i="62"/>
  <c r="EC1185" i="62"/>
  <c r="EQ1185" i="62"/>
  <c r="EO1186" i="62"/>
  <c r="FB1186" i="62"/>
  <c r="DY1187" i="62"/>
  <c r="EB1420" i="62"/>
  <c r="EO1188" i="62"/>
  <c r="EA1189" i="62"/>
  <c r="EE1189" i="62"/>
  <c r="EO1189" i="62"/>
  <c r="FB1189" i="62"/>
  <c r="FK1189" i="62"/>
  <c r="FM1189" i="62" s="1"/>
  <c r="EB1422" i="62"/>
  <c r="FG1422" i="62"/>
  <c r="EA1423" i="62"/>
  <c r="ED1192" i="62"/>
  <c r="FG1192" i="62"/>
  <c r="EA1425" i="62"/>
  <c r="EE1425" i="62"/>
  <c r="DZ1426" i="62"/>
  <c r="ED1426" i="62"/>
  <c r="FD1194" i="62"/>
  <c r="EC1427" i="62"/>
  <c r="DZ1196" i="62"/>
  <c r="ED1196" i="62"/>
  <c r="EN1196" i="62"/>
  <c r="FB1196" i="62"/>
  <c r="EB1430" i="62"/>
  <c r="EO1198" i="62"/>
  <c r="FB1198" i="62"/>
  <c r="DY1199" i="62"/>
  <c r="FE1199" i="62"/>
  <c r="EC1432" i="62"/>
  <c r="EQ1200" i="62"/>
  <c r="DZ1433" i="62"/>
  <c r="ED1433" i="62"/>
  <c r="EE1434" i="62"/>
  <c r="ED1435" i="62"/>
  <c r="EN1435" i="62"/>
  <c r="EQ1203" i="62"/>
  <c r="FK1203" i="62"/>
  <c r="FM1203" i="62" s="1"/>
  <c r="EC1204" i="62"/>
  <c r="ED1437" i="62"/>
  <c r="EN1437" i="62"/>
  <c r="FA1437" i="62"/>
  <c r="FG1205" i="62"/>
  <c r="FK1205" i="62"/>
  <c r="FM1205" i="62" s="1"/>
  <c r="FA1438" i="62"/>
  <c r="AH1207" i="62"/>
  <c r="AH1360" i="62" s="1"/>
  <c r="AH1383" i="62" s="1"/>
  <c r="AQ1207" i="62"/>
  <c r="AQ1360" i="62" s="1"/>
  <c r="BS1207" i="62"/>
  <c r="BS1360" i="62" s="1"/>
  <c r="BS1383" i="62" s="1"/>
  <c r="BY1207" i="62"/>
  <c r="BY1360" i="62" s="1"/>
  <c r="BY1383" i="62" s="1"/>
  <c r="CG1207" i="62"/>
  <c r="CG1360" i="62" s="1"/>
  <c r="CG1383" i="62" s="1"/>
  <c r="DJ1207" i="62"/>
  <c r="DJ1360" i="62" s="1"/>
  <c r="DJ1383" i="62" s="1"/>
  <c r="DN1207" i="62"/>
  <c r="DN1360" i="62" s="1"/>
  <c r="DN1383" i="62" s="1"/>
  <c r="EC1208" i="62"/>
  <c r="EY1439" i="62"/>
  <c r="EY1513" i="62" s="1"/>
  <c r="ED1441" i="62"/>
  <c r="ED1442" i="62"/>
  <c r="DY1443" i="62"/>
  <c r="W1213" i="62"/>
  <c r="AE1213" i="62"/>
  <c r="AK1213" i="62"/>
  <c r="AQ1213" i="62"/>
  <c r="AW1213" i="62"/>
  <c r="BS1213" i="62"/>
  <c r="BW1213" i="62"/>
  <c r="CE1213" i="62"/>
  <c r="CR1213" i="62"/>
  <c r="CZ1213" i="62"/>
  <c r="DD1213" i="62"/>
  <c r="DH1213" i="62"/>
  <c r="DL1213" i="62"/>
  <c r="EG1213" i="62"/>
  <c r="EG1212" i="62" s="1"/>
  <c r="EK1213" i="62"/>
  <c r="EW1213" i="62"/>
  <c r="FK1213" i="62"/>
  <c r="FM1213" i="62" s="1"/>
  <c r="EA1217" i="62"/>
  <c r="EO1217" i="62"/>
  <c r="ER1217" i="62"/>
  <c r="DX1218" i="62"/>
  <c r="EB1218" i="62"/>
  <c r="ER1218" i="62"/>
  <c r="FE1218" i="62"/>
  <c r="FD1219" i="62"/>
  <c r="EC1220" i="62"/>
  <c r="EP1220" i="62"/>
  <c r="FA1220" i="62"/>
  <c r="FC1220" i="62"/>
  <c r="DZ1221" i="62"/>
  <c r="ED1221" i="62"/>
  <c r="FG1221" i="62"/>
  <c r="EA1222" i="62"/>
  <c r="EE1222" i="62"/>
  <c r="EO1222" i="62"/>
  <c r="ER1222" i="62"/>
  <c r="FB1222" i="62"/>
  <c r="FE1222" i="62"/>
  <c r="FK1222" i="62"/>
  <c r="FM1222" i="62" s="1"/>
  <c r="FD1223" i="62"/>
  <c r="ED1185" i="62"/>
  <c r="DY1418" i="62"/>
  <c r="EC1418" i="62"/>
  <c r="DZ1187" i="62"/>
  <c r="EC1420" i="62"/>
  <c r="EQ1188" i="62"/>
  <c r="FB1188" i="62"/>
  <c r="DX1189" i="62"/>
  <c r="EB1189" i="62"/>
  <c r="EE1192" i="62"/>
  <c r="DX1425" i="62"/>
  <c r="EB1425" i="62"/>
  <c r="EO1193" i="62"/>
  <c r="EA1426" i="62"/>
  <c r="DZ1427" i="62"/>
  <c r="ED1427" i="62"/>
  <c r="EA1196" i="62"/>
  <c r="EE1196" i="62"/>
  <c r="ED1429" i="62"/>
  <c r="DY1430" i="62"/>
  <c r="EC1430" i="62"/>
  <c r="DZ1199" i="62"/>
  <c r="DZ1432" i="62"/>
  <c r="ED1432" i="62"/>
  <c r="FB1200" i="62"/>
  <c r="EE1433" i="62"/>
  <c r="EB1434" i="62"/>
  <c r="EA1435" i="62"/>
  <c r="ER1203" i="62"/>
  <c r="EO1207" i="62"/>
  <c r="ED1208" i="62"/>
  <c r="EO1208" i="62"/>
  <c r="EA1441" i="62"/>
  <c r="EE1442" i="62"/>
  <c r="FC1213" i="62"/>
  <c r="FD1213" i="62"/>
  <c r="DX1217" i="62"/>
  <c r="EB1217" i="62"/>
  <c r="FC1217" i="62"/>
  <c r="FD1217" i="62"/>
  <c r="DY1218" i="62"/>
  <c r="EC1218" i="62"/>
  <c r="EP1218" i="62"/>
  <c r="FC1218" i="62"/>
  <c r="DZ1220" i="62"/>
  <c r="ED1220" i="62"/>
  <c r="EE1221" i="62"/>
  <c r="DX1222" i="62"/>
  <c r="EB1222" i="62"/>
  <c r="EA1226" i="62"/>
  <c r="EB1457" i="62"/>
  <c r="R1182" i="62"/>
  <c r="EA1182" i="62" s="1"/>
  <c r="EA1183" i="62"/>
  <c r="EE1183" i="62"/>
  <c r="BZ1182" i="62"/>
  <c r="EO1183" i="62"/>
  <c r="FB1183" i="62"/>
  <c r="FK1183" i="62"/>
  <c r="FM1183" i="62" s="1"/>
  <c r="EB1416" i="62"/>
  <c r="FG1416" i="62"/>
  <c r="EE1185" i="62"/>
  <c r="EO1185" i="62"/>
  <c r="ER1185" i="62"/>
  <c r="EA1187" i="62"/>
  <c r="DZ1420" i="62"/>
  <c r="ED1420" i="62"/>
  <c r="FD1188" i="62"/>
  <c r="DY1189" i="62"/>
  <c r="EC1189" i="62"/>
  <c r="ED1422" i="62"/>
  <c r="DX1192" i="62"/>
  <c r="ER1192" i="62"/>
  <c r="EO1192" i="62"/>
  <c r="FE1192" i="62"/>
  <c r="FB1192" i="62"/>
  <c r="DY1425" i="62"/>
  <c r="EQ1193" i="62"/>
  <c r="FB1193" i="62"/>
  <c r="EB1426" i="62"/>
  <c r="EO1194" i="62"/>
  <c r="EE1427" i="62"/>
  <c r="EB1196" i="62"/>
  <c r="ER1196" i="62"/>
  <c r="FD1196" i="62"/>
  <c r="FG1196" i="62"/>
  <c r="EA1429" i="62"/>
  <c r="EA1199" i="62"/>
  <c r="FG1199" i="62"/>
  <c r="EA1432" i="62"/>
  <c r="FD1200" i="62"/>
  <c r="EB1433" i="62"/>
  <c r="EQ1201" i="62"/>
  <c r="FD1201" i="62"/>
  <c r="EN1203" i="62"/>
  <c r="FC1203" i="62"/>
  <c r="FK1435" i="62"/>
  <c r="FM1435" i="62" s="1"/>
  <c r="FK1204" i="62"/>
  <c r="FM1204" i="62" s="1"/>
  <c r="DX1437" i="62"/>
  <c r="ER1205" i="62"/>
  <c r="EP1205" i="62"/>
  <c r="FE1205" i="62"/>
  <c r="FC1205" i="62"/>
  <c r="FK1437" i="62"/>
  <c r="FM1437" i="62" s="1"/>
  <c r="DZ1438" i="62"/>
  <c r="EP1206" i="62"/>
  <c r="FA1206" i="62"/>
  <c r="V1207" i="62"/>
  <c r="V1360" i="62" s="1"/>
  <c r="V1383" i="62" s="1"/>
  <c r="AE1207" i="62"/>
  <c r="AE1360" i="62" s="1"/>
  <c r="AE1383" i="62" s="1"/>
  <c r="AT1207" i="62"/>
  <c r="AT1360" i="62" s="1"/>
  <c r="BU1207" i="62"/>
  <c r="BU1360" i="62" s="1"/>
  <c r="BU1383" i="62" s="1"/>
  <c r="CS1207" i="62"/>
  <c r="CS1360" i="62" s="1"/>
  <c r="CS1383" i="62" s="1"/>
  <c r="DB1207" i="62"/>
  <c r="DB1360" i="62" s="1"/>
  <c r="DB1383" i="62" s="1"/>
  <c r="DF1207" i="62"/>
  <c r="DF1360" i="62" s="1"/>
  <c r="DF1383" i="62" s="1"/>
  <c r="EQ1207" i="62"/>
  <c r="FB1207" i="62"/>
  <c r="N1207" i="62"/>
  <c r="N1263" i="62" s="1"/>
  <c r="R1439" i="62"/>
  <c r="R1513" i="62" s="1"/>
  <c r="V1439" i="62"/>
  <c r="V1513" i="62" s="1"/>
  <c r="AH1439" i="62"/>
  <c r="AH1513" i="62" s="1"/>
  <c r="AL1439" i="62"/>
  <c r="AL1513" i="62" s="1"/>
  <c r="AX1439" i="62"/>
  <c r="AX1513" i="62" s="1"/>
  <c r="BV1439" i="62"/>
  <c r="BV1513" i="62" s="1"/>
  <c r="BZ1439" i="62"/>
  <c r="BZ1513" i="62" s="1"/>
  <c r="L17" i="64" s="1"/>
  <c r="CG1439" i="62"/>
  <c r="CG1513" i="62" s="1"/>
  <c r="K45" i="64" s="1"/>
  <c r="CT1439" i="62"/>
  <c r="CT1513" i="62" s="1"/>
  <c r="DB1439" i="62"/>
  <c r="DB1513" i="62" s="1"/>
  <c r="DF1439" i="62"/>
  <c r="DF1513" i="62" s="1"/>
  <c r="DJ1439" i="62"/>
  <c r="DJ1513" i="62" s="1"/>
  <c r="DN1439" i="62"/>
  <c r="DN1513" i="62" s="1"/>
  <c r="EQ1208" i="62"/>
  <c r="FB1208" i="62"/>
  <c r="EB1441" i="62"/>
  <c r="EB1442" i="62"/>
  <c r="FG1442" i="62"/>
  <c r="EE1443" i="62"/>
  <c r="Y1213" i="62"/>
  <c r="AI1213" i="62"/>
  <c r="AM1213" i="62"/>
  <c r="AU1213" i="62"/>
  <c r="AY1213" i="62"/>
  <c r="BU1213" i="62"/>
  <c r="EU1213" i="62"/>
  <c r="O1364" i="62"/>
  <c r="O1449" i="62" s="1"/>
  <c r="O1448" i="62" s="1"/>
  <c r="O1515" i="62" s="1"/>
  <c r="S1364" i="62"/>
  <c r="S1449" i="62" s="1"/>
  <c r="S1448" i="62" s="1"/>
  <c r="S1515" i="62" s="1"/>
  <c r="W1364" i="62"/>
  <c r="AA1364" i="62"/>
  <c r="AE1364" i="62"/>
  <c r="AE1449" i="62" s="1"/>
  <c r="AE1448" i="62" s="1"/>
  <c r="AE1515" i="62" s="1"/>
  <c r="AI1364" i="62"/>
  <c r="AI1449" i="62" s="1"/>
  <c r="AI1448" i="62" s="1"/>
  <c r="AI1515" i="62" s="1"/>
  <c r="AM1364" i="62"/>
  <c r="AM1449" i="62" s="1"/>
  <c r="AM1448" i="62" s="1"/>
  <c r="AQ1364" i="62"/>
  <c r="AU1364" i="62"/>
  <c r="AU1449" i="62" s="1"/>
  <c r="AU1448" i="62" s="1"/>
  <c r="AU1515" i="62" s="1"/>
  <c r="AY1364" i="62"/>
  <c r="AY1449" i="62" s="1"/>
  <c r="BS1364" i="62"/>
  <c r="BS1449" i="62" s="1"/>
  <c r="BS1448" i="62" s="1"/>
  <c r="BS1515" i="62" s="1"/>
  <c r="BW1364" i="62"/>
  <c r="BW1449" i="62" s="1"/>
  <c r="BW1448" i="62" s="1"/>
  <c r="BW1515" i="62" s="1"/>
  <c r="CA1364" i="62"/>
  <c r="CA1449" i="62" s="1"/>
  <c r="CA1448" i="62" s="1"/>
  <c r="CA1515" i="62" s="1"/>
  <c r="CH1364" i="62"/>
  <c r="CH1449" i="62" s="1"/>
  <c r="CH1448" i="62" s="1"/>
  <c r="CH1515" i="62" s="1"/>
  <c r="CU1364" i="62"/>
  <c r="CU1449" i="62" s="1"/>
  <c r="CU1448" i="62" s="1"/>
  <c r="CU1515" i="62" s="1"/>
  <c r="DC1364" i="62"/>
  <c r="DC1449" i="62" s="1"/>
  <c r="DC1448" i="62" s="1"/>
  <c r="DC1515" i="62" s="1"/>
  <c r="DG1364" i="62"/>
  <c r="DG1449" i="62" s="1"/>
  <c r="DG1448" i="62" s="1"/>
  <c r="DG1515" i="62" s="1"/>
  <c r="DK1364" i="62"/>
  <c r="DK1449" i="62" s="1"/>
  <c r="DK1448" i="62" s="1"/>
  <c r="DK1515" i="62" s="1"/>
  <c r="DO1364" i="62"/>
  <c r="DO1449" i="62" s="1"/>
  <c r="DO1448" i="62" s="1"/>
  <c r="DO1515" i="62" s="1"/>
  <c r="EJ1364" i="62"/>
  <c r="EQ1216" i="62"/>
  <c r="FJ1364" i="62"/>
  <c r="FJ1449" i="62" s="1"/>
  <c r="FJ1448" i="62" s="1"/>
  <c r="FJ1515" i="62" s="1"/>
  <c r="DY1217" i="62"/>
  <c r="EC1217" i="62"/>
  <c r="EQ1217" i="62"/>
  <c r="FA1217" i="62"/>
  <c r="DZ1218" i="62"/>
  <c r="ED1218" i="62"/>
  <c r="EN1218" i="62"/>
  <c r="FA1218" i="62"/>
  <c r="FG1218" i="62"/>
  <c r="FH1365" i="62"/>
  <c r="EA1220" i="62"/>
  <c r="EE1220" i="62"/>
  <c r="EO1220" i="62"/>
  <c r="ER1220" i="62"/>
  <c r="FB1220" i="62"/>
  <c r="FE1220" i="62"/>
  <c r="DX1221" i="62"/>
  <c r="EB1221" i="62"/>
  <c r="ER1221" i="62"/>
  <c r="FE1221" i="62"/>
  <c r="DY1222" i="62"/>
  <c r="EP1222" i="62"/>
  <c r="FC1222" i="62"/>
  <c r="R1452" i="62"/>
  <c r="V1452" i="62"/>
  <c r="AH1452" i="62"/>
  <c r="AL1452" i="62"/>
  <c r="AL1515" i="62" s="1"/>
  <c r="AX1452" i="62"/>
  <c r="AX1515" i="62" s="1"/>
  <c r="BV1452" i="62"/>
  <c r="BZ1452" i="62"/>
  <c r="BZ1515" i="62" s="1"/>
  <c r="CG1452" i="62"/>
  <c r="CT1452" i="62"/>
  <c r="DB1452" i="62"/>
  <c r="DB1515" i="62" s="1"/>
  <c r="DF1452" i="62"/>
  <c r="DJ1452" i="62"/>
  <c r="DN1452" i="62"/>
  <c r="DN1515" i="62" s="1"/>
  <c r="EI1452" i="62"/>
  <c r="DY1416" i="62"/>
  <c r="EB1185" i="62"/>
  <c r="DX1187" i="62"/>
  <c r="EA1420" i="62"/>
  <c r="DZ1189" i="62"/>
  <c r="ED1189" i="62"/>
  <c r="EE1422" i="62"/>
  <c r="ED1423" i="62"/>
  <c r="DY1192" i="62"/>
  <c r="FD1193" i="62"/>
  <c r="EC1426" i="62"/>
  <c r="EQ1194" i="62"/>
  <c r="FB1194" i="62"/>
  <c r="EB1427" i="62"/>
  <c r="EQ1195" i="62"/>
  <c r="FD1195" i="62"/>
  <c r="EC1196" i="62"/>
  <c r="DX1199" i="62"/>
  <c r="EB1432" i="62"/>
  <c r="EO1200" i="62"/>
  <c r="FE1200" i="62"/>
  <c r="EC1433" i="62"/>
  <c r="ED1434" i="62"/>
  <c r="EP1203" i="62"/>
  <c r="EC1437" i="62"/>
  <c r="FC1206" i="62"/>
  <c r="AG1207" i="62"/>
  <c r="AG1360" i="62" s="1"/>
  <c r="AG1383" i="62" s="1"/>
  <c r="BA1207" i="62"/>
  <c r="BA1360" i="62" s="1"/>
  <c r="BA1383" i="62" s="1"/>
  <c r="CF1207" i="62"/>
  <c r="CF1360" i="62" s="1"/>
  <c r="CF1383" i="62" s="1"/>
  <c r="DI1207" i="62"/>
  <c r="DI1360" i="62" s="1"/>
  <c r="DI1383" i="62" s="1"/>
  <c r="DM1207" i="62"/>
  <c r="DM1360" i="62" s="1"/>
  <c r="DM1383" i="62" s="1"/>
  <c r="EL1439" i="62"/>
  <c r="EL1513" i="62" s="1"/>
  <c r="FD1208" i="62"/>
  <c r="EC1441" i="62"/>
  <c r="EE1209" i="62"/>
  <c r="EQ1209" i="62"/>
  <c r="FD1209" i="62"/>
  <c r="EC1442" i="62"/>
  <c r="EH1212" i="62"/>
  <c r="S1213" i="62"/>
  <c r="CA1213" i="62"/>
  <c r="CH1213" i="62"/>
  <c r="CU1213" i="62"/>
  <c r="CU1212" i="62" s="1"/>
  <c r="DC1213" i="62"/>
  <c r="DC1212" i="62" s="1"/>
  <c r="DG1213" i="62"/>
  <c r="DG1212" i="62" s="1"/>
  <c r="DK1213" i="62"/>
  <c r="DK1212" i="62" s="1"/>
  <c r="DO1213" i="62"/>
  <c r="DO1212" i="62" s="1"/>
  <c r="EJ1213" i="62"/>
  <c r="FD1215" i="62"/>
  <c r="ET1364" i="62"/>
  <c r="ET1449" i="62" s="1"/>
  <c r="ET1448" i="62" s="1"/>
  <c r="ET1515" i="62" s="1"/>
  <c r="EX1364" i="62"/>
  <c r="DZ1217" i="62"/>
  <c r="ED1217" i="62"/>
  <c r="FK1217" i="62"/>
  <c r="FM1217" i="62" s="1"/>
  <c r="EA1218" i="62"/>
  <c r="EE1218" i="62"/>
  <c r="FM1218" i="62"/>
  <c r="EQ1219" i="62"/>
  <c r="FB1219" i="62"/>
  <c r="DX1220" i="62"/>
  <c r="EB1220" i="62"/>
  <c r="DY1221" i="62"/>
  <c r="EC1221" i="62"/>
  <c r="EP1221" i="62"/>
  <c r="FC1221" i="62"/>
  <c r="DZ1222" i="62"/>
  <c r="ED1222" i="62"/>
  <c r="FB1223" i="62"/>
  <c r="EM1452" i="62"/>
  <c r="EV1452" i="62"/>
  <c r="EZ1452" i="62"/>
  <c r="FB1225" i="62"/>
  <c r="DX1226" i="62"/>
  <c r="EB1226" i="62"/>
  <c r="EC1457" i="62"/>
  <c r="ED1458" i="62"/>
  <c r="EA1460" i="62"/>
  <c r="EE1459" i="62"/>
  <c r="EB1461" i="62"/>
  <c r="EQ1231" i="62"/>
  <c r="FB1231" i="62"/>
  <c r="EB1462" i="62"/>
  <c r="DY1233" i="62"/>
  <c r="EC1233" i="62"/>
  <c r="ED1465" i="62"/>
  <c r="EA1466" i="62"/>
  <c r="FB1235" i="62"/>
  <c r="DX1236" i="62"/>
  <c r="ER1236" i="62"/>
  <c r="FE1236" i="62"/>
  <c r="FB1236" i="62"/>
  <c r="EB1469" i="62"/>
  <c r="EQ1237" i="62"/>
  <c r="FB1237" i="62"/>
  <c r="DX1238" i="62"/>
  <c r="EB1238" i="62"/>
  <c r="EC1472" i="62"/>
  <c r="DZ1240" i="62"/>
  <c r="ED1240" i="62"/>
  <c r="EN1240" i="62"/>
  <c r="FA1240" i="62"/>
  <c r="FG1240" i="62"/>
  <c r="FE1241" i="62"/>
  <c r="FJ1475" i="62"/>
  <c r="FJ1474" i="62" s="1"/>
  <c r="DY1242" i="62"/>
  <c r="EC1242" i="62"/>
  <c r="EP1242" i="62"/>
  <c r="FC1242" i="62"/>
  <c r="DY1243" i="62"/>
  <c r="EC1243" i="62"/>
  <c r="ED1476" i="62"/>
  <c r="FK1244" i="62"/>
  <c r="FM1244" i="62" s="1"/>
  <c r="DY1245" i="62"/>
  <c r="EC1245" i="62"/>
  <c r="EP1245" i="62"/>
  <c r="ER1246" i="62"/>
  <c r="FE1246" i="62"/>
  <c r="AJ1478" i="62"/>
  <c r="AV1478" i="62"/>
  <c r="EC1247" i="62"/>
  <c r="EO1247" i="62"/>
  <c r="EA1481" i="62"/>
  <c r="EE1481" i="62"/>
  <c r="EC1493" i="62"/>
  <c r="ED1249" i="62"/>
  <c r="DY1494" i="62"/>
  <c r="EC1494" i="62"/>
  <c r="DZ1250" i="62"/>
  <c r="FD1252" i="62"/>
  <c r="DZ1484" i="62"/>
  <c r="EE1486" i="62"/>
  <c r="EB1487" i="62"/>
  <c r="EQ1256" i="62"/>
  <c r="FB1256" i="62"/>
  <c r="DY1488" i="62"/>
  <c r="EC1488" i="62"/>
  <c r="DY1489" i="62"/>
  <c r="EC1489" i="62"/>
  <c r="DZ1490" i="62"/>
  <c r="DZ1491" i="62"/>
  <c r="EA1492" i="62"/>
  <c r="EE1492" i="62"/>
  <c r="DY1268" i="62"/>
  <c r="DX1269" i="62"/>
  <c r="EB1269" i="62"/>
  <c r="EQ1224" i="62"/>
  <c r="FD1224" i="62"/>
  <c r="FD1225" i="62"/>
  <c r="EC1226" i="62"/>
  <c r="ED1457" i="62"/>
  <c r="EA1458" i="62"/>
  <c r="EE1458" i="62"/>
  <c r="EB1460" i="62"/>
  <c r="EQ1229" i="62"/>
  <c r="FB1229" i="62"/>
  <c r="EB1459" i="62"/>
  <c r="EQ1230" i="62"/>
  <c r="FD1230" i="62"/>
  <c r="DY1461" i="62"/>
  <c r="FD1231" i="62"/>
  <c r="DZ1233" i="62"/>
  <c r="ED1233" i="62"/>
  <c r="FG1233" i="62"/>
  <c r="EA1465" i="62"/>
  <c r="EE1465" i="62"/>
  <c r="EB1466" i="62"/>
  <c r="FD1235" i="62"/>
  <c r="DY1236" i="62"/>
  <c r="DY1469" i="62"/>
  <c r="FD1237" i="62"/>
  <c r="EC1238" i="62"/>
  <c r="ED1472" i="62"/>
  <c r="EA1240" i="62"/>
  <c r="EE1240" i="62"/>
  <c r="O1475" i="62"/>
  <c r="O1474" i="62" s="1"/>
  <c r="S1475" i="62"/>
  <c r="S1474" i="62" s="1"/>
  <c r="W1475" i="62"/>
  <c r="AA1475" i="62"/>
  <c r="AE1475" i="62"/>
  <c r="AE1474" i="62" s="1"/>
  <c r="AI1475" i="62"/>
  <c r="AI1474" i="62" s="1"/>
  <c r="AM1475" i="62"/>
  <c r="AM1474" i="62" s="1"/>
  <c r="AQ1475" i="62"/>
  <c r="AU1475" i="62"/>
  <c r="AU1474" i="62" s="1"/>
  <c r="AY1475" i="62"/>
  <c r="BS1475" i="62"/>
  <c r="BS1474" i="62" s="1"/>
  <c r="BW1475" i="62"/>
  <c r="BW1474" i="62" s="1"/>
  <c r="CA1475" i="62"/>
  <c r="CA1474" i="62" s="1"/>
  <c r="CH1475" i="62"/>
  <c r="CH1474" i="62" s="1"/>
  <c r="CU1475" i="62"/>
  <c r="CU1474" i="62" s="1"/>
  <c r="DC1475" i="62"/>
  <c r="DC1474" i="62" s="1"/>
  <c r="DG1475" i="62"/>
  <c r="DG1474" i="62" s="1"/>
  <c r="DK1475" i="62"/>
  <c r="DK1474" i="62" s="1"/>
  <c r="DO1475" i="62"/>
  <c r="DO1474" i="62" s="1"/>
  <c r="EJ1475" i="62"/>
  <c r="EQ1241" i="62"/>
  <c r="DZ1242" i="62"/>
  <c r="ED1242" i="62"/>
  <c r="EN1242" i="62"/>
  <c r="FA1242" i="62"/>
  <c r="DZ1243" i="62"/>
  <c r="ED1243" i="62"/>
  <c r="EA1476" i="62"/>
  <c r="DZ1245" i="62"/>
  <c r="ED1245" i="62"/>
  <c r="EQ1245" i="62"/>
  <c r="FE1245" i="62"/>
  <c r="CS1478" i="62"/>
  <c r="DE1478" i="62"/>
  <c r="EQ1247" i="62"/>
  <c r="FB1247" i="62"/>
  <c r="EB1481" i="62"/>
  <c r="DZ1493" i="62"/>
  <c r="ED1493" i="62"/>
  <c r="EC1250" i="62"/>
  <c r="EE1484" i="62"/>
  <c r="EN1484" i="62"/>
  <c r="FA1484" i="62"/>
  <c r="FG1253" i="62"/>
  <c r="EE1485" i="62"/>
  <c r="EB1486" i="62"/>
  <c r="EP1255" i="62"/>
  <c r="FK1486" i="62"/>
  <c r="FM1486" i="62" s="1"/>
  <c r="DY1487" i="62"/>
  <c r="EC1487" i="62"/>
  <c r="FD1256" i="62"/>
  <c r="FA1488" i="62"/>
  <c r="ED1489" i="62"/>
  <c r="EE1490" i="62"/>
  <c r="EN1259" i="62"/>
  <c r="FG1259" i="62"/>
  <c r="EE1491" i="62"/>
  <c r="EO1260" i="62"/>
  <c r="EB1492" i="62"/>
  <c r="ER1261" i="62"/>
  <c r="FC1261" i="62"/>
  <c r="DY1267" i="62"/>
  <c r="EC1267" i="62"/>
  <c r="EB1267" i="62"/>
  <c r="ER1267" i="62"/>
  <c r="EO1267" i="62"/>
  <c r="EP1268" i="62"/>
  <c r="FC1268" i="62"/>
  <c r="FD1268" i="62"/>
  <c r="DY1269" i="62"/>
  <c r="EC1269" i="62"/>
  <c r="DY1270" i="62"/>
  <c r="EC1270" i="62"/>
  <c r="DZ1226" i="62"/>
  <c r="EN1226" i="62"/>
  <c r="EB1458" i="62"/>
  <c r="EQ1228" i="62"/>
  <c r="FD1228" i="62"/>
  <c r="EC1460" i="62"/>
  <c r="FD1229" i="62"/>
  <c r="EC1459" i="62"/>
  <c r="DZ1461" i="62"/>
  <c r="ED1461" i="62"/>
  <c r="ED1462" i="62"/>
  <c r="EE1233" i="62"/>
  <c r="EO1233" i="62"/>
  <c r="FB1233" i="62"/>
  <c r="FK1233" i="62"/>
  <c r="FM1233" i="62" s="1"/>
  <c r="EB1465" i="62"/>
  <c r="EQ1234" i="62"/>
  <c r="FD1234" i="62"/>
  <c r="EC1466" i="62"/>
  <c r="ED1236" i="62"/>
  <c r="DZ1469" i="62"/>
  <c r="ED1469" i="62"/>
  <c r="DZ1238" i="62"/>
  <c r="EN1238" i="62"/>
  <c r="EB1240" i="62"/>
  <c r="ER1241" i="62"/>
  <c r="EW1475" i="62"/>
  <c r="FB1241" i="62"/>
  <c r="EA1242" i="62"/>
  <c r="EE1242" i="62"/>
  <c r="EO1242" i="62"/>
  <c r="FB1242" i="62"/>
  <c r="EA1243" i="62"/>
  <c r="EE1243" i="62"/>
  <c r="FK1243" i="62"/>
  <c r="FM1243" i="62" s="1"/>
  <c r="EB1476" i="62"/>
  <c r="ER1244" i="62"/>
  <c r="FD1244" i="62"/>
  <c r="EA1245" i="62"/>
  <c r="EE1245" i="62"/>
  <c r="ED1480" i="62"/>
  <c r="EN1480" i="62"/>
  <c r="FA1480" i="62"/>
  <c r="FG1246" i="62"/>
  <c r="R1478" i="62"/>
  <c r="BZ1478" i="62"/>
  <c r="FD1247" i="62"/>
  <c r="EE1248" i="62"/>
  <c r="EQ1248" i="62"/>
  <c r="EE1494" i="62"/>
  <c r="P1251" i="62"/>
  <c r="P1375" i="62" s="1"/>
  <c r="P1386" i="62" s="1"/>
  <c r="X1251" i="62"/>
  <c r="X1375" i="62" s="1"/>
  <c r="AF1251" i="62"/>
  <c r="AF1375" i="62" s="1"/>
  <c r="AF1386" i="62" s="1"/>
  <c r="AN1251" i="62"/>
  <c r="AN1375" i="62" s="1"/>
  <c r="DZ1252" i="62"/>
  <c r="EB1484" i="62"/>
  <c r="DZ1253" i="62"/>
  <c r="EB1485" i="62"/>
  <c r="DY1486" i="62"/>
  <c r="FC1255" i="62"/>
  <c r="DZ1487" i="62"/>
  <c r="EE1488" i="62"/>
  <c r="FG1257" i="62"/>
  <c r="EE1489" i="62"/>
  <c r="EB1490" i="62"/>
  <c r="EP1259" i="62"/>
  <c r="FA1259" i="62"/>
  <c r="DX1491" i="62"/>
  <c r="EB1491" i="62"/>
  <c r="EQ1260" i="62"/>
  <c r="FB1260" i="62"/>
  <c r="EC1492" i="62"/>
  <c r="FE1261" i="62"/>
  <c r="FK1492" i="62"/>
  <c r="FM1492" i="62" s="1"/>
  <c r="EP1267" i="62"/>
  <c r="EQ1267" i="62"/>
  <c r="FB1267" i="62"/>
  <c r="EA1268" i="62"/>
  <c r="EE1268" i="62"/>
  <c r="DZ1269" i="62"/>
  <c r="ED1269" i="62"/>
  <c r="DY1458" i="62"/>
  <c r="ED1460" i="62"/>
  <c r="DZ1459" i="62"/>
  <c r="ED1459" i="62"/>
  <c r="EE1461" i="62"/>
  <c r="EA1462" i="62"/>
  <c r="DX1233" i="62"/>
  <c r="EB1233" i="62"/>
  <c r="DY1465" i="62"/>
  <c r="ED1466" i="62"/>
  <c r="EE1236" i="62"/>
  <c r="EE1469" i="62"/>
  <c r="EA1238" i="62"/>
  <c r="EB1472" i="62"/>
  <c r="FD1241" i="62"/>
  <c r="DX1242" i="62"/>
  <c r="EB1242" i="62"/>
  <c r="DX1243" i="62"/>
  <c r="EB1243" i="62"/>
  <c r="FE1244" i="62"/>
  <c r="EB1245" i="62"/>
  <c r="FC1245" i="62"/>
  <c r="EA1480" i="62"/>
  <c r="DK1478" i="62"/>
  <c r="ER1248" i="62"/>
  <c r="FD1248" i="62"/>
  <c r="EB1494" i="62"/>
  <c r="R1251" i="62"/>
  <c r="Z1251" i="62"/>
  <c r="Z1375" i="62" s="1"/>
  <c r="AH1251" i="62"/>
  <c r="AH1375" i="62" s="1"/>
  <c r="AH1386" i="62" s="1"/>
  <c r="AP1251" i="62"/>
  <c r="AP1375" i="62" s="1"/>
  <c r="AX1251" i="62"/>
  <c r="AX1375" i="62" s="1"/>
  <c r="AX1386" i="62" s="1"/>
  <c r="BV1251" i="62"/>
  <c r="CH1251" i="62"/>
  <c r="CH1375" i="62" s="1"/>
  <c r="CH1386" i="62" s="1"/>
  <c r="EC1251" i="62"/>
  <c r="EC1252" i="62"/>
  <c r="EQ1252" i="62"/>
  <c r="FB1252" i="62"/>
  <c r="DY1484" i="62"/>
  <c r="EC1484" i="62"/>
  <c r="EC1253" i="62"/>
  <c r="EP1253" i="62"/>
  <c r="FC1253" i="62"/>
  <c r="FK1484" i="62"/>
  <c r="FM1484" i="62" s="1"/>
  <c r="DY1485" i="62"/>
  <c r="EC1485" i="62"/>
  <c r="DZ1486" i="62"/>
  <c r="EE1487" i="62"/>
  <c r="EO1256" i="62"/>
  <c r="EB1488" i="62"/>
  <c r="ER1257" i="62"/>
  <c r="FC1257" i="62"/>
  <c r="EB1489" i="62"/>
  <c r="EN1490" i="62"/>
  <c r="FC1259" i="62"/>
  <c r="FK1490" i="62"/>
  <c r="FM1490" i="62" s="1"/>
  <c r="EC1491" i="62"/>
  <c r="FD1260" i="62"/>
  <c r="ED1492" i="62"/>
  <c r="FA1492" i="62"/>
  <c r="ER1262" i="62"/>
  <c r="FC1262" i="62"/>
  <c r="EE1267" i="62"/>
  <c r="FA1267" i="62"/>
  <c r="FC1267" i="62"/>
  <c r="FD1267" i="62"/>
  <c r="FJ1266" i="62"/>
  <c r="DX1268" i="62"/>
  <c r="EB1268" i="62"/>
  <c r="T1327" i="62"/>
  <c r="T1294" i="62"/>
  <c r="T1326" i="62" s="1"/>
  <c r="AB1327" i="62"/>
  <c r="EC1295" i="62"/>
  <c r="EK1327" i="62"/>
  <c r="EK1294" i="62"/>
  <c r="V1327" i="62"/>
  <c r="EE1295" i="62"/>
  <c r="V1294" i="62"/>
  <c r="V1326" i="62" s="1"/>
  <c r="DB1327" i="62"/>
  <c r="DB1294" i="62"/>
  <c r="DB1326" i="62" s="1"/>
  <c r="DF1327" i="62"/>
  <c r="DF1294" i="62"/>
  <c r="DF1326" i="62" s="1"/>
  <c r="EB1271" i="62"/>
  <c r="EA1272" i="62"/>
  <c r="EE1272" i="62"/>
  <c r="EE1273" i="62"/>
  <c r="DY1275" i="62"/>
  <c r="EC1276" i="62"/>
  <c r="FC1276" i="62"/>
  <c r="DX1277" i="62"/>
  <c r="EB1277" i="62"/>
  <c r="EC1279" i="62"/>
  <c r="EP1279" i="62"/>
  <c r="FC1279" i="62"/>
  <c r="DZ1280" i="62"/>
  <c r="ED1280" i="62"/>
  <c r="DY1281" i="62"/>
  <c r="EC1281" i="62"/>
  <c r="DX1282" i="62"/>
  <c r="EB1282" i="62"/>
  <c r="DZ1283" i="62"/>
  <c r="ED1283" i="62"/>
  <c r="FC1283" i="62"/>
  <c r="FD1283" i="62"/>
  <c r="DY1284" i="62"/>
  <c r="EC1284" i="62"/>
  <c r="EP1284" i="62"/>
  <c r="EQ1284" i="62"/>
  <c r="FB1284" i="62"/>
  <c r="DX1285" i="62"/>
  <c r="EB1285" i="62"/>
  <c r="DY1286" i="62"/>
  <c r="EC1286" i="62"/>
  <c r="FM1286" i="62"/>
  <c r="EA1287" i="62"/>
  <c r="EE1287" i="62"/>
  <c r="FK1287" i="62"/>
  <c r="FM1287" i="62" s="1"/>
  <c r="DX1288" i="62"/>
  <c r="EB1288" i="62"/>
  <c r="EO1288" i="62"/>
  <c r="EC1290" i="62"/>
  <c r="EQ1290" i="62"/>
  <c r="FD1290" i="62"/>
  <c r="FK1290" i="62"/>
  <c r="FM1290" i="62" s="1"/>
  <c r="DY1291" i="62"/>
  <c r="EC1291" i="62"/>
  <c r="EQ1291" i="62"/>
  <c r="EO1291" i="62"/>
  <c r="FE1291" i="62"/>
  <c r="DX1292" i="62"/>
  <c r="EB1292" i="62"/>
  <c r="ER1292" i="62"/>
  <c r="EP1292" i="62"/>
  <c r="DY1293" i="62"/>
  <c r="EC1293" i="62"/>
  <c r="EQ1293" i="62"/>
  <c r="FC1293" i="62"/>
  <c r="FG1293" i="62"/>
  <c r="EZ1294" i="62"/>
  <c r="EZ1326" i="62" s="1"/>
  <c r="EK1328" i="62"/>
  <c r="EQ1296" i="62"/>
  <c r="EP1296" i="62"/>
  <c r="FE1297" i="62"/>
  <c r="DY1298" i="62"/>
  <c r="EC1298" i="62"/>
  <c r="EP1269" i="62"/>
  <c r="FC1269" i="62"/>
  <c r="DZ1270" i="62"/>
  <c r="ED1270" i="62"/>
  <c r="EN1270" i="62"/>
  <c r="DY1271" i="62"/>
  <c r="EC1271" i="62"/>
  <c r="FA1271" i="62"/>
  <c r="FK1271" i="62"/>
  <c r="FM1271" i="62" s="1"/>
  <c r="DX1272" i="62"/>
  <c r="FK1272" i="62"/>
  <c r="FM1272" i="62" s="1"/>
  <c r="DX1273" i="62"/>
  <c r="ER1273" i="62"/>
  <c r="EO1273" i="62"/>
  <c r="FG1273" i="62"/>
  <c r="X1274" i="62"/>
  <c r="X1323" i="62" s="1"/>
  <c r="DZ1275" i="62"/>
  <c r="EN1275" i="62"/>
  <c r="EQ1275" i="62"/>
  <c r="FA1275" i="62"/>
  <c r="FD1275" i="62"/>
  <c r="DZ1276" i="62"/>
  <c r="ED1276" i="62"/>
  <c r="EN1276" i="62"/>
  <c r="DY1277" i="62"/>
  <c r="EC1277" i="62"/>
  <c r="ER1277" i="62"/>
  <c r="AB1278" i="62"/>
  <c r="AB1324" i="62" s="1"/>
  <c r="EO1278" i="62"/>
  <c r="DZ1279" i="62"/>
  <c r="FG1279" i="62"/>
  <c r="EA1280" i="62"/>
  <c r="EE1280" i="62"/>
  <c r="DZ1281" i="62"/>
  <c r="ED1281" i="62"/>
  <c r="EN1281" i="62"/>
  <c r="DY1282" i="62"/>
  <c r="EC1282" i="62"/>
  <c r="FA1282" i="62"/>
  <c r="FG1282" i="62"/>
  <c r="EA1283" i="62"/>
  <c r="EE1283" i="62"/>
  <c r="FA1283" i="62"/>
  <c r="DZ1284" i="62"/>
  <c r="ED1284" i="62"/>
  <c r="EN1284" i="62"/>
  <c r="FC1284" i="62"/>
  <c r="FD1284" i="62"/>
  <c r="DY1285" i="62"/>
  <c r="EC1285" i="62"/>
  <c r="EP1285" i="62"/>
  <c r="FC1285" i="62"/>
  <c r="DZ1286" i="62"/>
  <c r="ED1286" i="62"/>
  <c r="DX1287" i="62"/>
  <c r="EB1287" i="62"/>
  <c r="DY1288" i="62"/>
  <c r="EC1288" i="62"/>
  <c r="FA1288" i="62"/>
  <c r="ED1290" i="62"/>
  <c r="DZ1291" i="62"/>
  <c r="ED1291" i="62"/>
  <c r="FK1291" i="62"/>
  <c r="FM1291" i="62" s="1"/>
  <c r="DY1292" i="62"/>
  <c r="EC1292" i="62"/>
  <c r="DZ1293" i="62"/>
  <c r="ED1293" i="62"/>
  <c r="FM1293" i="62"/>
  <c r="BZ1294" i="62"/>
  <c r="BZ1326" i="62" s="1"/>
  <c r="EJ1294" i="62"/>
  <c r="ER1295" i="62"/>
  <c r="Z1328" i="62"/>
  <c r="EA1296" i="62"/>
  <c r="EE1328" i="62"/>
  <c r="ER1296" i="62"/>
  <c r="EW1328" i="62"/>
  <c r="FB1328" i="62" s="1"/>
  <c r="FE1296" i="62"/>
  <c r="FB1296" i="62"/>
  <c r="EC1297" i="62"/>
  <c r="EQ1297" i="62"/>
  <c r="FF1295" i="62"/>
  <c r="FL1295" i="62"/>
  <c r="ED1298" i="62"/>
  <c r="FG1267" i="62"/>
  <c r="DZ1268" i="62"/>
  <c r="FE1268" i="62"/>
  <c r="FG1268" i="62"/>
  <c r="EA1269" i="62"/>
  <c r="EN1269" i="62"/>
  <c r="FA1269" i="62"/>
  <c r="FK1269" i="62"/>
  <c r="FM1269" i="62" s="1"/>
  <c r="EA1270" i="62"/>
  <c r="EE1270" i="62"/>
  <c r="EO1270" i="62"/>
  <c r="ER1270" i="62"/>
  <c r="ED1271" i="62"/>
  <c r="EN1271" i="62"/>
  <c r="FB1271" i="62"/>
  <c r="EC1272" i="62"/>
  <c r="ER1272" i="62"/>
  <c r="EO1272" i="62"/>
  <c r="FE1272" i="62"/>
  <c r="FB1272" i="62"/>
  <c r="DY1273" i="62"/>
  <c r="EC1273" i="62"/>
  <c r="EN1273" i="62"/>
  <c r="EP1273" i="62"/>
  <c r="EQ1273" i="62"/>
  <c r="FE1273" i="62"/>
  <c r="FB1273" i="62"/>
  <c r="Y1274" i="62"/>
  <c r="Y1323" i="62" s="1"/>
  <c r="EK1274" i="62"/>
  <c r="EX1274" i="62"/>
  <c r="EA1275" i="62"/>
  <c r="EA1276" i="62"/>
  <c r="EE1276" i="62"/>
  <c r="DZ1277" i="62"/>
  <c r="ED1277" i="62"/>
  <c r="EQ1277" i="62"/>
  <c r="EP1277" i="62"/>
  <c r="FE1277" i="62"/>
  <c r="EG1278" i="62"/>
  <c r="EG1324" i="62" s="1"/>
  <c r="EK1278" i="62"/>
  <c r="EW1278" i="62"/>
  <c r="N1278" i="62"/>
  <c r="N1324" i="62" s="1"/>
  <c r="R1278" i="62"/>
  <c r="R1324" i="62" s="1"/>
  <c r="V1278" i="62"/>
  <c r="V1324" i="62" s="1"/>
  <c r="Z1278" i="62"/>
  <c r="EE1279" i="62"/>
  <c r="AL1278" i="62"/>
  <c r="AL1324" i="62" s="1"/>
  <c r="EO1279" i="62"/>
  <c r="FB1279" i="62"/>
  <c r="FK1279" i="62"/>
  <c r="FM1279" i="62" s="1"/>
  <c r="DX1280" i="62"/>
  <c r="EB1280" i="62"/>
  <c r="FA1280" i="62"/>
  <c r="FD1280" i="62"/>
  <c r="FK1280" i="62"/>
  <c r="FM1280" i="62" s="1"/>
  <c r="EA1281" i="62"/>
  <c r="EE1281" i="62"/>
  <c r="EO1281" i="62"/>
  <c r="ER1281" i="62"/>
  <c r="DZ1282" i="62"/>
  <c r="ED1282" i="62"/>
  <c r="EN1282" i="62"/>
  <c r="FE1282" i="62"/>
  <c r="FK1282" i="62"/>
  <c r="FM1282" i="62" s="1"/>
  <c r="DX1283" i="62"/>
  <c r="EB1283" i="62"/>
  <c r="ER1283" i="62"/>
  <c r="EO1283" i="62"/>
  <c r="FG1283" i="62"/>
  <c r="EA1284" i="62"/>
  <c r="EE1284" i="62"/>
  <c r="FA1284" i="62"/>
  <c r="DZ1285" i="62"/>
  <c r="ED1285" i="62"/>
  <c r="FG1285" i="62"/>
  <c r="EA1286" i="62"/>
  <c r="EE1286" i="62"/>
  <c r="EO1286" i="62"/>
  <c r="ER1286" i="62"/>
  <c r="DY1287" i="62"/>
  <c r="EC1287" i="62"/>
  <c r="EQ1287" i="62"/>
  <c r="FA1287" i="62"/>
  <c r="FD1287" i="62"/>
  <c r="DZ1288" i="62"/>
  <c r="ED1288" i="62"/>
  <c r="EN1288" i="62"/>
  <c r="FE1288" i="62"/>
  <c r="EE1290" i="62"/>
  <c r="ER1290" i="62"/>
  <c r="FE1290" i="62"/>
  <c r="EA1291" i="62"/>
  <c r="EE1291" i="62"/>
  <c r="FD1291" i="62"/>
  <c r="DZ1292" i="62"/>
  <c r="EN1292" i="62"/>
  <c r="EA1293" i="62"/>
  <c r="EE1293" i="62"/>
  <c r="AA1294" i="62"/>
  <c r="AA1326" i="62" s="1"/>
  <c r="AZ1294" i="62"/>
  <c r="AZ1326" i="62" s="1"/>
  <c r="CE1294" i="62"/>
  <c r="CE1326" i="62" s="1"/>
  <c r="EW1294" i="62"/>
  <c r="EU1295" i="62"/>
  <c r="EC1296" i="62"/>
  <c r="FC1296" i="62"/>
  <c r="EO1269" i="62"/>
  <c r="ER1269" i="62"/>
  <c r="FB1269" i="62"/>
  <c r="FE1269" i="62"/>
  <c r="EB1270" i="62"/>
  <c r="FD1270" i="62"/>
  <c r="EA1271" i="62"/>
  <c r="EE1271" i="62"/>
  <c r="EO1271" i="62"/>
  <c r="ED1272" i="62"/>
  <c r="EN1272" i="62"/>
  <c r="EQ1272" i="62"/>
  <c r="FA1272" i="62"/>
  <c r="FD1272" i="62"/>
  <c r="DZ1273" i="62"/>
  <c r="FA1273" i="62"/>
  <c r="FC1273" i="62"/>
  <c r="FD1273" i="62"/>
  <c r="DX1275" i="62"/>
  <c r="FK1275" i="62"/>
  <c r="FM1275" i="62" s="1"/>
  <c r="DX1276" i="62"/>
  <c r="EB1276" i="62"/>
  <c r="EP1276" i="62"/>
  <c r="EE1277" i="62"/>
  <c r="FD1277" i="62"/>
  <c r="FC1277" i="62"/>
  <c r="FD1278" i="62"/>
  <c r="DX1279" i="62"/>
  <c r="EQ1279" i="62"/>
  <c r="FD1279" i="62"/>
  <c r="DY1280" i="62"/>
  <c r="EC1280" i="62"/>
  <c r="EN1280" i="62"/>
  <c r="EQ1280" i="62"/>
  <c r="EB1281" i="62"/>
  <c r="FA1281" i="62"/>
  <c r="FD1281" i="62"/>
  <c r="EA1282" i="62"/>
  <c r="EE1282" i="62"/>
  <c r="EO1282" i="62"/>
  <c r="ER1282" i="62"/>
  <c r="DY1283" i="62"/>
  <c r="EC1283" i="62"/>
  <c r="EP1283" i="62"/>
  <c r="EQ1283" i="62"/>
  <c r="FB1283" i="62"/>
  <c r="DX1284" i="62"/>
  <c r="EB1284" i="62"/>
  <c r="EO1284" i="62"/>
  <c r="EA1285" i="62"/>
  <c r="EE1285" i="62"/>
  <c r="FB1285" i="62"/>
  <c r="FK1285" i="62"/>
  <c r="FM1285" i="62" s="1"/>
  <c r="DX1286" i="62"/>
  <c r="EB1286" i="62"/>
  <c r="DZ1287" i="62"/>
  <c r="ED1287" i="62"/>
  <c r="EA1288" i="62"/>
  <c r="EE1288" i="62"/>
  <c r="ER1288" i="62"/>
  <c r="EB1290" i="62"/>
  <c r="DX1291" i="62"/>
  <c r="EB1291" i="62"/>
  <c r="EA1292" i="62"/>
  <c r="EE1292" i="62"/>
  <c r="DX1293" i="62"/>
  <c r="EB1293" i="62"/>
  <c r="FB1295" i="62"/>
  <c r="EC1328" i="62"/>
  <c r="EO1296" i="62"/>
  <c r="FD1296" i="62"/>
  <c r="EA1299" i="62"/>
  <c r="EE1299" i="62"/>
  <c r="DZ1300" i="62"/>
  <c r="ED1300" i="62"/>
  <c r="DY1301" i="62"/>
  <c r="EC1301" i="62"/>
  <c r="DZ1302" i="62"/>
  <c r="ED1302" i="62"/>
  <c r="FC1302" i="62"/>
  <c r="FD1302" i="62"/>
  <c r="DY1303" i="62"/>
  <c r="EC1303" i="62"/>
  <c r="EA1304" i="62"/>
  <c r="EE1304" i="62"/>
  <c r="DX1305" i="62"/>
  <c r="EB1305" i="62"/>
  <c r="EA1306" i="62"/>
  <c r="EE1306" i="62"/>
  <c r="DZ1307" i="62"/>
  <c r="ED1307" i="62"/>
  <c r="EA1308" i="62"/>
  <c r="EE1308" i="62"/>
  <c r="DZ1309" i="62"/>
  <c r="EP1309" i="62"/>
  <c r="EQ1309" i="62"/>
  <c r="DX1310" i="62"/>
  <c r="EB1310" i="62"/>
  <c r="EA1311" i="62"/>
  <c r="EE1311" i="62"/>
  <c r="DZ1312" i="62"/>
  <c r="ED1312" i="62"/>
  <c r="DY1313" i="62"/>
  <c r="EC1313" i="62"/>
  <c r="DY1315" i="62"/>
  <c r="EC1315" i="62"/>
  <c r="DY1317" i="62"/>
  <c r="EC1317" i="62"/>
  <c r="Q1295" i="62"/>
  <c r="Q1327" i="62" s="1"/>
  <c r="U1295" i="62"/>
  <c r="DZ1297" i="62"/>
  <c r="AC1295" i="62"/>
  <c r="AC1327" i="62" s="1"/>
  <c r="AG1295" i="62"/>
  <c r="AK1295" i="62"/>
  <c r="AO1295" i="62"/>
  <c r="AW1295" i="62"/>
  <c r="BA1295" i="62"/>
  <c r="BA1327" i="62" s="1"/>
  <c r="BY1295" i="62"/>
  <c r="EN1297" i="62"/>
  <c r="ET1295" i="62"/>
  <c r="EA1298" i="62"/>
  <c r="EE1298" i="62"/>
  <c r="FE1298" i="62"/>
  <c r="EB1299" i="62"/>
  <c r="ER1299" i="62"/>
  <c r="FD1299" i="62"/>
  <c r="FG1299" i="62"/>
  <c r="EA1300" i="62"/>
  <c r="EE1300" i="62"/>
  <c r="EO1300" i="62"/>
  <c r="FE1300" i="62"/>
  <c r="DZ1301" i="62"/>
  <c r="ED1301" i="62"/>
  <c r="FK1301" i="62"/>
  <c r="FM1301" i="62" s="1"/>
  <c r="EA1302" i="62"/>
  <c r="EE1302" i="62"/>
  <c r="DZ1303" i="62"/>
  <c r="EP1303" i="62"/>
  <c r="EQ1303" i="62"/>
  <c r="FK1303" i="62"/>
  <c r="FM1303" i="62" s="1"/>
  <c r="DX1304" i="62"/>
  <c r="EB1304" i="62"/>
  <c r="DY1305" i="62"/>
  <c r="EC1305" i="62"/>
  <c r="FA1305" i="62"/>
  <c r="FK1305" i="62"/>
  <c r="FM1305" i="62" s="1"/>
  <c r="EB1306" i="62"/>
  <c r="ER1306" i="62"/>
  <c r="FG1306" i="62"/>
  <c r="EA1307" i="62"/>
  <c r="EE1307" i="62"/>
  <c r="DX1308" i="62"/>
  <c r="EB1308" i="62"/>
  <c r="FK1308" i="62"/>
  <c r="FM1308" i="62" s="1"/>
  <c r="EA1309" i="62"/>
  <c r="EE1309" i="62"/>
  <c r="EN1309" i="62"/>
  <c r="DY1310" i="62"/>
  <c r="EC1310" i="62"/>
  <c r="EP1310" i="62"/>
  <c r="FK1310" i="62"/>
  <c r="FM1310" i="62" s="1"/>
  <c r="DX1311" i="62"/>
  <c r="EB1311" i="62"/>
  <c r="ER1311" i="62"/>
  <c r="FG1311" i="62"/>
  <c r="EA1312" i="62"/>
  <c r="EE1312" i="62"/>
  <c r="FE1312" i="62"/>
  <c r="DZ1313" i="62"/>
  <c r="ED1313" i="62"/>
  <c r="DX1314" i="62"/>
  <c r="EB1314" i="62"/>
  <c r="EB1328" i="62"/>
  <c r="EN1328" i="62"/>
  <c r="ER1328" i="62"/>
  <c r="N1295" i="62"/>
  <c r="EA1297" i="62"/>
  <c r="EE1297" i="62"/>
  <c r="DJ1295" i="62"/>
  <c r="ER1297" i="62"/>
  <c r="DX1298" i="62"/>
  <c r="EB1298" i="62"/>
  <c r="DY1299" i="62"/>
  <c r="EC1299" i="62"/>
  <c r="EQ1299" i="62"/>
  <c r="FK1299" i="62"/>
  <c r="FM1299" i="62" s="1"/>
  <c r="EB1300" i="62"/>
  <c r="FA1300" i="62"/>
  <c r="FD1300" i="62"/>
  <c r="EA1301" i="62"/>
  <c r="EE1301" i="62"/>
  <c r="ER1301" i="62"/>
  <c r="FE1301" i="62"/>
  <c r="DX1302" i="62"/>
  <c r="EB1302" i="62"/>
  <c r="FE1302" i="62"/>
  <c r="FK1302" i="62"/>
  <c r="FM1302" i="62" s="1"/>
  <c r="EA1303" i="62"/>
  <c r="EE1303" i="62"/>
  <c r="EN1303" i="62"/>
  <c r="FC1303" i="62"/>
  <c r="FD1303" i="62"/>
  <c r="DY1304" i="62"/>
  <c r="EC1304" i="62"/>
  <c r="EP1304" i="62"/>
  <c r="FC1304" i="62"/>
  <c r="DZ1305" i="62"/>
  <c r="ED1305" i="62"/>
  <c r="EN1305" i="62"/>
  <c r="FB1305" i="62"/>
  <c r="DY1306" i="62"/>
  <c r="EC1306" i="62"/>
  <c r="EN1306" i="62"/>
  <c r="EQ1306" i="62"/>
  <c r="FK1306" i="62"/>
  <c r="FM1306" i="62" s="1"/>
  <c r="DX1307" i="62"/>
  <c r="EB1307" i="62"/>
  <c r="ER1307" i="62"/>
  <c r="EO1307" i="62"/>
  <c r="DY1308" i="62"/>
  <c r="EC1308" i="62"/>
  <c r="EN1308" i="62"/>
  <c r="EP1308" i="62"/>
  <c r="EQ1308" i="62"/>
  <c r="DX1309" i="62"/>
  <c r="EB1309" i="62"/>
  <c r="ER1309" i="62"/>
  <c r="FA1309" i="62"/>
  <c r="DZ1310" i="62"/>
  <c r="ED1310" i="62"/>
  <c r="EN1310" i="62"/>
  <c r="FC1310" i="62"/>
  <c r="DY1311" i="62"/>
  <c r="EC1311" i="62"/>
  <c r="EQ1311" i="62"/>
  <c r="FA1311" i="62"/>
  <c r="FK1311" i="62"/>
  <c r="FM1311" i="62" s="1"/>
  <c r="DX1312" i="62"/>
  <c r="EB1312" i="62"/>
  <c r="ER1312" i="62"/>
  <c r="FA1312" i="62"/>
  <c r="FD1312" i="62"/>
  <c r="FG1312" i="62"/>
  <c r="EA1313" i="62"/>
  <c r="EE1313" i="62"/>
  <c r="ER1313" i="62"/>
  <c r="FE1313" i="62"/>
  <c r="EQ1314" i="62"/>
  <c r="FC1298" i="62"/>
  <c r="ED1299" i="62"/>
  <c r="FB1299" i="62"/>
  <c r="DY1300" i="62"/>
  <c r="EC1300" i="62"/>
  <c r="EN1300" i="62"/>
  <c r="EQ1300" i="62"/>
  <c r="FK1300" i="62"/>
  <c r="FM1300" i="62" s="1"/>
  <c r="DX1301" i="62"/>
  <c r="EB1301" i="62"/>
  <c r="DY1302" i="62"/>
  <c r="EC1302" i="62"/>
  <c r="EN1302" i="62"/>
  <c r="EP1302" i="62"/>
  <c r="EQ1302" i="62"/>
  <c r="DX1303" i="62"/>
  <c r="EB1303" i="62"/>
  <c r="ER1303" i="62"/>
  <c r="DZ1304" i="62"/>
  <c r="ED1304" i="62"/>
  <c r="EA1305" i="62"/>
  <c r="EE1305" i="62"/>
  <c r="EO1305" i="62"/>
  <c r="DZ1306" i="62"/>
  <c r="ED1306" i="62"/>
  <c r="FB1306" i="62"/>
  <c r="DY1307" i="62"/>
  <c r="EC1307" i="62"/>
  <c r="EN1307" i="62"/>
  <c r="EQ1307" i="62"/>
  <c r="FA1307" i="62"/>
  <c r="FD1307" i="62"/>
  <c r="DZ1308" i="62"/>
  <c r="ED1308" i="62"/>
  <c r="FA1308" i="62"/>
  <c r="FC1308" i="62"/>
  <c r="FD1308" i="62"/>
  <c r="DY1309" i="62"/>
  <c r="EC1309" i="62"/>
  <c r="FE1309" i="62"/>
  <c r="EA1310" i="62"/>
  <c r="EE1310" i="62"/>
  <c r="EO1310" i="62"/>
  <c r="DZ1311" i="62"/>
  <c r="ED1311" i="62"/>
  <c r="FB1311" i="62"/>
  <c r="DY1312" i="62"/>
  <c r="EC1312" i="62"/>
  <c r="EQ1312" i="62"/>
  <c r="FK1312" i="62"/>
  <c r="FM1312" i="62" s="1"/>
  <c r="DX1313" i="62"/>
  <c r="EB1313" i="62"/>
  <c r="DZ1314" i="62"/>
  <c r="ED1314" i="62"/>
  <c r="DZ1316" i="62"/>
  <c r="ED1316" i="62"/>
  <c r="FK1314" i="62"/>
  <c r="FM1314" i="62" s="1"/>
  <c r="EA1315" i="62"/>
  <c r="EE1315" i="62"/>
  <c r="FM1315" i="62"/>
  <c r="DX1316" i="62"/>
  <c r="EB1316" i="62"/>
  <c r="EO1316" i="62"/>
  <c r="EA1317" i="62"/>
  <c r="EE1317" i="62"/>
  <c r="ED1329" i="62"/>
  <c r="EE1524" i="62"/>
  <c r="ER1524" i="62"/>
  <c r="O1542" i="62"/>
  <c r="S1542" i="62"/>
  <c r="AA1542" i="62"/>
  <c r="AE1542" i="62"/>
  <c r="AM1542" i="62"/>
  <c r="AQ1542" i="62"/>
  <c r="AY1542" i="62"/>
  <c r="BW1542" i="62"/>
  <c r="CA1542" i="62"/>
  <c r="CH1542" i="62"/>
  <c r="CU1542" i="62"/>
  <c r="DG1542" i="62"/>
  <c r="DK1542" i="62"/>
  <c r="EI1542" i="62"/>
  <c r="EM1542" i="62"/>
  <c r="EW1542" i="62"/>
  <c r="FF1542" i="62"/>
  <c r="FL1542" i="62"/>
  <c r="EE1526" i="62"/>
  <c r="DX1527" i="62"/>
  <c r="EB1527" i="62"/>
  <c r="FE1527" i="62"/>
  <c r="ED1528" i="62"/>
  <c r="FC1528" i="62"/>
  <c r="DY1529" i="62"/>
  <c r="EC1529" i="62"/>
  <c r="DY1530" i="62"/>
  <c r="EC1530" i="62"/>
  <c r="EA1531" i="62"/>
  <c r="ER1531" i="62"/>
  <c r="EB1532" i="62"/>
  <c r="EE1533" i="62"/>
  <c r="DZ1543" i="62"/>
  <c r="EO1534" i="62"/>
  <c r="FE1534" i="62"/>
  <c r="ED1544" i="62"/>
  <c r="ED1545" i="62"/>
  <c r="DY1314" i="62"/>
  <c r="EC1314" i="62"/>
  <c r="DX1315" i="62"/>
  <c r="EB1315" i="62"/>
  <c r="EO1315" i="62"/>
  <c r="FA1315" i="62"/>
  <c r="FE1315" i="62"/>
  <c r="DY1316" i="62"/>
  <c r="EC1316" i="62"/>
  <c r="EP1316" i="62"/>
  <c r="ER1316" i="62"/>
  <c r="FK1316" i="62"/>
  <c r="FM1316" i="62" s="1"/>
  <c r="DX1317" i="62"/>
  <c r="EB1317" i="62"/>
  <c r="EN1317" i="62"/>
  <c r="FG1317" i="62"/>
  <c r="EA1329" i="62"/>
  <c r="FD1318" i="62"/>
  <c r="FG1329" i="62"/>
  <c r="P1542" i="62"/>
  <c r="T1542" i="62"/>
  <c r="X1542" i="62"/>
  <c r="AB1542" i="62"/>
  <c r="AF1542" i="62"/>
  <c r="AJ1542" i="62"/>
  <c r="AN1542" i="62"/>
  <c r="AR1542" i="62"/>
  <c r="AV1542" i="62"/>
  <c r="AZ1542" i="62"/>
  <c r="BT1542" i="62"/>
  <c r="BX1542" i="62"/>
  <c r="CZ1542" i="62"/>
  <c r="DH1542" i="62"/>
  <c r="DL1542" i="62"/>
  <c r="EJ1542" i="62"/>
  <c r="ET1542" i="62"/>
  <c r="EX1542" i="62"/>
  <c r="FH1542" i="62"/>
  <c r="DX1526" i="62"/>
  <c r="FC1526" i="62"/>
  <c r="DY1527" i="62"/>
  <c r="EC1527" i="62"/>
  <c r="FG1527" i="62"/>
  <c r="EE1528" i="62"/>
  <c r="ER1528" i="62"/>
  <c r="FA1528" i="62"/>
  <c r="ED1529" i="62"/>
  <c r="EN1529" i="62"/>
  <c r="DZ1530" i="62"/>
  <c r="ED1530" i="62"/>
  <c r="ER1530" i="62"/>
  <c r="FG1530" i="62"/>
  <c r="EB1531" i="62"/>
  <c r="FA1531" i="62"/>
  <c r="FC1531" i="62"/>
  <c r="FD1531" i="62"/>
  <c r="DY1532" i="62"/>
  <c r="EC1532" i="62"/>
  <c r="ER1532" i="62"/>
  <c r="FD1532" i="62"/>
  <c r="FG1532" i="62"/>
  <c r="DX1533" i="62"/>
  <c r="EB1533" i="62"/>
  <c r="EA1543" i="62"/>
  <c r="EP1534" i="62"/>
  <c r="EQ1534" i="62"/>
  <c r="EA1535" i="62"/>
  <c r="EE1544" i="62"/>
  <c r="FB1544" i="62"/>
  <c r="EE1545" i="62"/>
  <c r="FA1536" i="62"/>
  <c r="DX1318" i="62"/>
  <c r="DY1526" i="62"/>
  <c r="EC1526" i="62"/>
  <c r="DZ1527" i="62"/>
  <c r="ED1527" i="62"/>
  <c r="DX1528" i="62"/>
  <c r="EB1528" i="62"/>
  <c r="EE1529" i="62"/>
  <c r="DY1531" i="62"/>
  <c r="EC1531" i="62"/>
  <c r="DZ1532" i="62"/>
  <c r="ED1532" i="62"/>
  <c r="DY1533" i="62"/>
  <c r="EC1533" i="62"/>
  <c r="DX1543" i="62"/>
  <c r="FB1534" i="62"/>
  <c r="DX1544" i="62"/>
  <c r="EB1545" i="62"/>
  <c r="EA1314" i="62"/>
  <c r="EE1314" i="62"/>
  <c r="ER1314" i="62"/>
  <c r="DZ1315" i="62"/>
  <c r="ED1315" i="62"/>
  <c r="EN1315" i="62"/>
  <c r="FG1315" i="62"/>
  <c r="EA1316" i="62"/>
  <c r="EE1316" i="62"/>
  <c r="FA1316" i="62"/>
  <c r="DZ1317" i="62"/>
  <c r="ED1317" i="62"/>
  <c r="ER1317" i="62"/>
  <c r="FC1317" i="62"/>
  <c r="FE1317" i="62"/>
  <c r="DY1318" i="62"/>
  <c r="EN1329" i="62"/>
  <c r="R1542" i="62"/>
  <c r="Z1542" i="62"/>
  <c r="AD1542" i="62"/>
  <c r="AL1542" i="62"/>
  <c r="AP1542" i="62"/>
  <c r="AX1542" i="62"/>
  <c r="BB1542" i="62"/>
  <c r="BV1542" i="62"/>
  <c r="BZ1542" i="62"/>
  <c r="CG1542" i="62"/>
  <c r="CT1542" i="62"/>
  <c r="DB1542" i="62"/>
  <c r="DF1542" i="62"/>
  <c r="DJ1542" i="62"/>
  <c r="DN1542" i="62"/>
  <c r="EH1542" i="62"/>
  <c r="EL1542" i="62"/>
  <c r="EV1542" i="62"/>
  <c r="EZ1542" i="62"/>
  <c r="FJ1542" i="62"/>
  <c r="ED1526" i="62"/>
  <c r="EQ1526" i="62"/>
  <c r="EO1526" i="62"/>
  <c r="FE1526" i="62"/>
  <c r="EA1527" i="62"/>
  <c r="DY1528" i="62"/>
  <c r="EC1528" i="62"/>
  <c r="EQ1528" i="62"/>
  <c r="EP1528" i="62"/>
  <c r="FG1528" i="62"/>
  <c r="DX1529" i="62"/>
  <c r="FG1529" i="62"/>
  <c r="DX1530" i="62"/>
  <c r="FD1530" i="62"/>
  <c r="FB1530" i="62"/>
  <c r="DZ1531" i="62"/>
  <c r="ED1531" i="62"/>
  <c r="EP1531" i="62"/>
  <c r="EQ1531" i="62"/>
  <c r="EE1532" i="62"/>
  <c r="EN1532" i="62"/>
  <c r="DZ1533" i="62"/>
  <c r="ED1533" i="62"/>
  <c r="EQ1533" i="62"/>
  <c r="EO1533" i="62"/>
  <c r="FE1533" i="62"/>
  <c r="DY1543" i="62"/>
  <c r="FC1534" i="62"/>
  <c r="FD1534" i="62"/>
  <c r="EC1535" i="62"/>
  <c r="FA1544" i="62"/>
  <c r="DY1545" i="62"/>
  <c r="FG1545" i="62"/>
  <c r="DS266" i="62"/>
  <c r="DS267" i="62"/>
  <c r="DS279" i="62"/>
  <c r="CO817" i="62"/>
  <c r="DU817" i="62" s="1"/>
  <c r="CX817" i="62"/>
  <c r="CO857" i="62"/>
  <c r="DU857" i="62" s="1"/>
  <c r="CX857" i="62"/>
  <c r="CY857" i="62" s="1"/>
  <c r="CQ857" i="62" s="1"/>
  <c r="CO880" i="62"/>
  <c r="CX880" i="62"/>
  <c r="DS265" i="62"/>
  <c r="DS275" i="62"/>
  <c r="DS278" i="62"/>
  <c r="DU7" i="62"/>
  <c r="CX7" i="62"/>
  <c r="CP7" i="62" s="1"/>
  <c r="DV7" i="62" s="1"/>
  <c r="CX27" i="62"/>
  <c r="CP27" i="62" s="1"/>
  <c r="DV27" i="62" s="1"/>
  <c r="DW41" i="62"/>
  <c r="CO41" i="62"/>
  <c r="DU41" i="62" s="1"/>
  <c r="CX135" i="62"/>
  <c r="CP135" i="62" s="1"/>
  <c r="DV135" i="62" s="1"/>
  <c r="DU148" i="62"/>
  <c r="CX159" i="62"/>
  <c r="CY159" i="62" s="1"/>
  <c r="CQ159" i="62" s="1"/>
  <c r="DT264" i="62"/>
  <c r="DT270" i="62"/>
  <c r="DS282" i="62"/>
  <c r="DS287" i="62"/>
  <c r="DT289" i="62"/>
  <c r="DS302" i="62"/>
  <c r="DU303" i="62"/>
  <c r="CX303" i="62"/>
  <c r="CY303" i="62" s="1"/>
  <c r="CQ303" i="62" s="1"/>
  <c r="DW303" i="62" s="1"/>
  <c r="DS306" i="62"/>
  <c r="DS307" i="62"/>
  <c r="DT399" i="62"/>
  <c r="DT403" i="62"/>
  <c r="DT417" i="62"/>
  <c r="DT418" i="62"/>
  <c r="DU425" i="62"/>
  <c r="DS440" i="62"/>
  <c r="DT449" i="62"/>
  <c r="DT451" i="62"/>
  <c r="DU458" i="62"/>
  <c r="CX458" i="62"/>
  <c r="CY458" i="62" s="1"/>
  <c r="CQ458" i="62" s="1"/>
  <c r="DW458" i="62" s="1"/>
  <c r="DU464" i="62"/>
  <c r="DS466" i="62"/>
  <c r="DS486" i="62"/>
  <c r="DU588" i="62"/>
  <c r="CX588" i="62"/>
  <c r="DS637" i="62"/>
  <c r="DS648" i="62"/>
  <c r="DT675" i="62"/>
  <c r="DT676" i="62"/>
  <c r="DT677" i="62"/>
  <c r="DT683" i="62"/>
  <c r="DU749" i="62"/>
  <c r="CX749" i="62"/>
  <c r="CP749" i="62" s="1"/>
  <c r="DS781" i="62"/>
  <c r="DT786" i="62"/>
  <c r="DS787" i="62"/>
  <c r="CX801" i="62"/>
  <c r="CP801" i="62" s="1"/>
  <c r="DT802" i="62"/>
  <c r="CO916" i="62"/>
  <c r="CX924" i="62"/>
  <c r="CP924" i="62" s="1"/>
  <c r="DV924" i="62" s="1"/>
  <c r="DS815" i="62"/>
  <c r="DT817" i="62"/>
  <c r="DS822" i="62"/>
  <c r="DS908" i="62"/>
  <c r="CM1243" i="62"/>
  <c r="DS930" i="62"/>
  <c r="DU1008" i="62"/>
  <c r="DT1063" i="62"/>
  <c r="DS1066" i="62"/>
  <c r="DS1072" i="62"/>
  <c r="DS1079" i="62"/>
  <c r="DS1094" i="62"/>
  <c r="DS1103" i="62"/>
  <c r="CY1251" i="62"/>
  <c r="CY1375" i="62" s="1"/>
  <c r="CY1386" i="62" s="1"/>
  <c r="DS127" i="62"/>
  <c r="DS365" i="62"/>
  <c r="DR781" i="62"/>
  <c r="CD1168" i="62"/>
  <c r="CD1398" i="62" s="1"/>
  <c r="DS570" i="62"/>
  <c r="DR67" i="62"/>
  <c r="DR1230" i="62"/>
  <c r="DR1459" i="62" s="1"/>
  <c r="DR52" i="62"/>
  <c r="DQ1191" i="62"/>
  <c r="DQ1423" i="62" s="1"/>
  <c r="CC1190" i="62"/>
  <c r="CC1422" i="62" s="1"/>
  <c r="DR62" i="62"/>
  <c r="DR71" i="62"/>
  <c r="DR167" i="62"/>
  <c r="DS591" i="62"/>
  <c r="BL919" i="62"/>
  <c r="BL1242" i="62" s="1"/>
  <c r="DR1235" i="62"/>
  <c r="DR1466" i="62" s="1"/>
  <c r="CD1529" i="62"/>
  <c r="CB1533" i="62"/>
  <c r="DQ917" i="62"/>
  <c r="BN1203" i="62"/>
  <c r="DR194" i="62"/>
  <c r="DS350" i="62"/>
  <c r="CB1197" i="62"/>
  <c r="CB1429" i="62" s="1"/>
  <c r="DS386" i="62"/>
  <c r="CC1202" i="62"/>
  <c r="CC1434" i="62" s="1"/>
  <c r="BF421" i="62"/>
  <c r="DS421" i="62" s="1"/>
  <c r="DS1203" i="62" s="1"/>
  <c r="DS1435" i="62" s="1"/>
  <c r="DR620" i="62"/>
  <c r="DR932" i="62"/>
  <c r="DS1230" i="62"/>
  <c r="DS1459" i="62" s="1"/>
  <c r="DQ604" i="62"/>
  <c r="CB1222" i="62"/>
  <c r="CD1530" i="62"/>
  <c r="DS353" i="62"/>
  <c r="DS374" i="62"/>
  <c r="DS395" i="62"/>
  <c r="CB1206" i="62"/>
  <c r="CB1438" i="62" s="1"/>
  <c r="DR589" i="62"/>
  <c r="CC1482" i="62"/>
  <c r="DS401" i="62"/>
  <c r="DS619" i="62"/>
  <c r="CB1174" i="62"/>
  <c r="CB1405" i="62" s="1"/>
  <c r="DR112" i="62"/>
  <c r="CC1206" i="62"/>
  <c r="CC1438" i="62" s="1"/>
  <c r="CD1482" i="62"/>
  <c r="DQ542" i="62"/>
  <c r="DQ548" i="62"/>
  <c r="DQ554" i="62"/>
  <c r="CB1220" i="62"/>
  <c r="DS724" i="62"/>
  <c r="CB1526" i="62"/>
  <c r="DS380" i="62"/>
  <c r="DR177" i="62"/>
  <c r="DS389" i="62"/>
  <c r="DR83" i="62"/>
  <c r="DR84" i="62"/>
  <c r="DR115" i="62"/>
  <c r="DR302" i="62"/>
  <c r="DS303" i="62"/>
  <c r="DS356" i="62"/>
  <c r="DS359" i="62"/>
  <c r="DS383" i="62"/>
  <c r="CB1200" i="62"/>
  <c r="CB1432" i="62" s="1"/>
  <c r="DR414" i="62"/>
  <c r="DR1202" i="62" s="1"/>
  <c r="DR1434" i="62" s="1"/>
  <c r="DQ493" i="62"/>
  <c r="DQ643" i="62"/>
  <c r="CC1220" i="62"/>
  <c r="DR643" i="62"/>
  <c r="BL662" i="62"/>
  <c r="BL1221" i="62" s="1"/>
  <c r="CD1526" i="62"/>
  <c r="CC1527" i="62"/>
  <c r="BE1142" i="62"/>
  <c r="DR1142" i="62" s="1"/>
  <c r="DR1250" i="62" s="1"/>
  <c r="DR1494" i="62" s="1"/>
  <c r="CD1206" i="62"/>
  <c r="CD1438" i="62" s="1"/>
  <c r="DR47" i="62"/>
  <c r="BD12" i="62"/>
  <c r="DQ12" i="62" s="1"/>
  <c r="DQ1168" i="62" s="1"/>
  <c r="DQ1398" i="62" s="1"/>
  <c r="DR50" i="62"/>
  <c r="DR266" i="62"/>
  <c r="DS377" i="62"/>
  <c r="DS398" i="62"/>
  <c r="CB1201" i="62"/>
  <c r="CB1433" i="62" s="1"/>
  <c r="DS566" i="62"/>
  <c r="BM662" i="62"/>
  <c r="BM1221" i="62" s="1"/>
  <c r="DS717" i="62"/>
  <c r="CD1230" i="62"/>
  <c r="CD1459" i="62" s="1"/>
  <c r="BL853" i="62"/>
  <c r="BD853" i="62" s="1"/>
  <c r="CD1527" i="62"/>
  <c r="DR118" i="62"/>
  <c r="DR121" i="62"/>
  <c r="DS347" i="62"/>
  <c r="DS371" i="62"/>
  <c r="CC1201" i="62"/>
  <c r="CC1433" i="62" s="1"/>
  <c r="BL445" i="62"/>
  <c r="CB1217" i="62"/>
  <c r="DS610" i="62"/>
  <c r="CC1234" i="62"/>
  <c r="CC1465" i="62" s="1"/>
  <c r="BM853" i="62"/>
  <c r="BE853" i="62" s="1"/>
  <c r="CB1244" i="62"/>
  <c r="CB1476" i="62" s="1"/>
  <c r="CB1251" i="62"/>
  <c r="CB1375" i="62" s="1"/>
  <c r="CB1386" i="62" s="1"/>
  <c r="DQ55" i="62"/>
  <c r="DS392" i="62"/>
  <c r="BN445" i="62"/>
  <c r="BF445" i="62" s="1"/>
  <c r="DS445" i="62" s="1"/>
  <c r="DS704" i="62"/>
  <c r="BN853" i="62"/>
  <c r="BD919" i="62"/>
  <c r="DQ919" i="62" s="1"/>
  <c r="DQ1242" i="62" s="1"/>
  <c r="CB1248" i="62"/>
  <c r="CB1481" i="62" s="1"/>
  <c r="CD1251" i="62"/>
  <c r="CD1375" i="62" s="1"/>
  <c r="CD1386" i="62" s="1"/>
  <c r="CB1202" i="62"/>
  <c r="CB1434" i="62" s="1"/>
  <c r="DS420" i="62"/>
  <c r="CB1203" i="62"/>
  <c r="CB1435" i="62" s="1"/>
  <c r="DQ620" i="62"/>
  <c r="DS649" i="62"/>
  <c r="DS914" i="62"/>
  <c r="CD1244" i="62"/>
  <c r="CD1476" i="62" s="1"/>
  <c r="BC1267" i="62"/>
  <c r="BC1165" i="62"/>
  <c r="DP4" i="62"/>
  <c r="DS1167" i="62"/>
  <c r="BL1172" i="62"/>
  <c r="BL1403" i="62" s="1"/>
  <c r="BD43" i="62"/>
  <c r="DQ43" i="62" s="1"/>
  <c r="CY30" i="62"/>
  <c r="CQ30" i="62" s="1"/>
  <c r="DW30" i="62" s="1"/>
  <c r="CP30" i="62"/>
  <c r="DV30" i="62" s="1"/>
  <c r="CY18" i="62"/>
  <c r="CQ18" i="62" s="1"/>
  <c r="DW18" i="62" s="1"/>
  <c r="CP18" i="62"/>
  <c r="DV18" i="62" s="1"/>
  <c r="CY20" i="62"/>
  <c r="CQ20" i="62" s="1"/>
  <c r="DW20" i="62" s="1"/>
  <c r="CP20" i="62"/>
  <c r="DV20" i="62" s="1"/>
  <c r="DU22" i="62"/>
  <c r="DU16" i="62"/>
  <c r="CY24" i="62"/>
  <c r="CQ24" i="62" s="1"/>
  <c r="DW24" i="62" s="1"/>
  <c r="CP24" i="62"/>
  <c r="DV24" i="62" s="1"/>
  <c r="CY10" i="62"/>
  <c r="CQ10" i="62" s="1"/>
  <c r="DW10" i="62" s="1"/>
  <c r="CP10" i="62"/>
  <c r="DV10" i="62" s="1"/>
  <c r="DU28" i="62"/>
  <c r="DV33" i="62"/>
  <c r="DR1267" i="62"/>
  <c r="DR1165" i="62"/>
  <c r="BM1267" i="62"/>
  <c r="BM1165" i="62"/>
  <c r="CM1524" i="62"/>
  <c r="CM1267" i="62"/>
  <c r="CM1159" i="62"/>
  <c r="CM1165" i="62"/>
  <c r="CD1269" i="62"/>
  <c r="CD1167" i="62"/>
  <c r="BN1267" i="62"/>
  <c r="BN1165" i="62"/>
  <c r="BR1268" i="62"/>
  <c r="BR1166" i="62"/>
  <c r="CV1268" i="62"/>
  <c r="CV1166" i="62"/>
  <c r="CV1344" i="62" s="1"/>
  <c r="CV1395" i="62" s="1"/>
  <c r="CW6" i="62"/>
  <c r="CJ1269" i="62"/>
  <c r="CJ1167" i="62"/>
  <c r="CN10" i="62"/>
  <c r="DT10" i="62" s="1"/>
  <c r="BG19" i="62"/>
  <c r="DT19" i="62" s="1"/>
  <c r="CC1172" i="62"/>
  <c r="CC1403" i="62" s="1"/>
  <c r="BM43" i="62"/>
  <c r="DT45" i="62"/>
  <c r="CW49" i="62"/>
  <c r="DT57" i="62"/>
  <c r="CW61" i="62"/>
  <c r="DU64" i="62"/>
  <c r="CD1173" i="62"/>
  <c r="CD1404" i="62" s="1"/>
  <c r="BN69" i="62"/>
  <c r="DU71" i="62"/>
  <c r="DT76" i="62"/>
  <c r="CW80" i="62"/>
  <c r="DU83" i="62"/>
  <c r="BL87" i="62"/>
  <c r="CW94" i="62"/>
  <c r="BC1277" i="62"/>
  <c r="BC1181" i="62"/>
  <c r="BC1413" i="62" s="1"/>
  <c r="DP155" i="62"/>
  <c r="CY33" i="62"/>
  <c r="CQ33" i="62" s="1"/>
  <c r="DW33" i="62" s="1"/>
  <c r="BQ1270" i="62"/>
  <c r="BQ1170" i="62"/>
  <c r="BL1171" i="62"/>
  <c r="BL1402" i="62" s="1"/>
  <c r="CD1172" i="62"/>
  <c r="CD1403" i="62" s="1"/>
  <c r="BN43" i="62"/>
  <c r="DT89" i="62"/>
  <c r="CO95" i="62"/>
  <c r="CX95" i="62"/>
  <c r="FM1524" i="62"/>
  <c r="BQ1268" i="62"/>
  <c r="BI1268" i="62" s="1"/>
  <c r="BQ1166" i="62"/>
  <c r="BQ1344" i="62" s="1"/>
  <c r="BQ1395" i="62" s="1"/>
  <c r="BP1270" i="62"/>
  <c r="BP1170" i="62"/>
  <c r="BO1524" i="62"/>
  <c r="BO1267" i="62"/>
  <c r="BO1159" i="62"/>
  <c r="BG1159" i="62" s="1"/>
  <c r="BO1165" i="62"/>
  <c r="BG4" i="62"/>
  <c r="BK1269" i="62"/>
  <c r="BK1167" i="62"/>
  <c r="CK1269" i="62"/>
  <c r="CK1167" i="62"/>
  <c r="CO10" i="62"/>
  <c r="DU10" i="62" s="1"/>
  <c r="CW13" i="62"/>
  <c r="CK1169" i="62"/>
  <c r="CK1399" i="62" s="1"/>
  <c r="BP1524" i="62"/>
  <c r="BP1267" i="62"/>
  <c r="BP1165" i="62"/>
  <c r="BP1159" i="62"/>
  <c r="CV5" i="62"/>
  <c r="CV1165" i="62" s="1"/>
  <c r="CC1268" i="62"/>
  <c r="CC1166" i="62"/>
  <c r="CC1344" i="62" s="1"/>
  <c r="CC1395" i="62" s="1"/>
  <c r="BL1269" i="62"/>
  <c r="BL1167" i="62"/>
  <c r="CL1269" i="62"/>
  <c r="CL1167" i="62"/>
  <c r="CV11" i="62"/>
  <c r="CC1168" i="62"/>
  <c r="CC1398" i="62" s="1"/>
  <c r="CL1169" i="62"/>
  <c r="CL1399" i="62" s="1"/>
  <c r="CX16" i="62"/>
  <c r="CO18" i="62"/>
  <c r="DU18" i="62" s="1"/>
  <c r="CX22" i="62"/>
  <c r="CO24" i="62"/>
  <c r="DU24" i="62" s="1"/>
  <c r="CX28" i="62"/>
  <c r="BO1171" i="62"/>
  <c r="CV35" i="62"/>
  <c r="CW40" i="62"/>
  <c r="CP41" i="62"/>
  <c r="DV41" i="62" s="1"/>
  <c r="CW47" i="62"/>
  <c r="DU50" i="62"/>
  <c r="CX54" i="62"/>
  <c r="CW59" i="62"/>
  <c r="DU62" i="62"/>
  <c r="CX66" i="62"/>
  <c r="DT67" i="62"/>
  <c r="CK1173" i="62"/>
  <c r="CK1404" i="62" s="1"/>
  <c r="CX73" i="62"/>
  <c r="DT74" i="62"/>
  <c r="CW78" i="62"/>
  <c r="DU81" i="62"/>
  <c r="CX85" i="62"/>
  <c r="DT86" i="62"/>
  <c r="CW88" i="62"/>
  <c r="CW96" i="62"/>
  <c r="CW29" i="62"/>
  <c r="BC1170" i="62"/>
  <c r="DP34" i="62"/>
  <c r="CB1270" i="62"/>
  <c r="CB1170" i="62"/>
  <c r="BP1171" i="62"/>
  <c r="CK1172" i="62"/>
  <c r="CK1403" i="62" s="1"/>
  <c r="CL1173" i="62"/>
  <c r="CL1404" i="62" s="1"/>
  <c r="DQ1276" i="62"/>
  <c r="DQ1180" i="62"/>
  <c r="DQ1412" i="62" s="1"/>
  <c r="CN156" i="62"/>
  <c r="CW156" i="62"/>
  <c r="CN164" i="62"/>
  <c r="CW164" i="62"/>
  <c r="CJ1268" i="62"/>
  <c r="CJ1166" i="62"/>
  <c r="CJ1344" i="62" s="1"/>
  <c r="CJ1395" i="62" s="1"/>
  <c r="CC1270" i="62"/>
  <c r="CC1170" i="62"/>
  <c r="BM34" i="62"/>
  <c r="BQ1402" i="62"/>
  <c r="BI1171" i="62"/>
  <c r="CL1172" i="62"/>
  <c r="CL1403" i="62" s="1"/>
  <c r="CW45" i="62"/>
  <c r="CW57" i="62"/>
  <c r="CX64" i="62"/>
  <c r="BK1173" i="62"/>
  <c r="BK1404" i="62" s="1"/>
  <c r="BC69" i="62"/>
  <c r="CX71" i="62"/>
  <c r="DT72" i="62"/>
  <c r="CW76" i="62"/>
  <c r="DU79" i="62"/>
  <c r="CX83" i="62"/>
  <c r="CW89" i="62"/>
  <c r="DU90" i="62"/>
  <c r="CN97" i="62"/>
  <c r="DT97" i="62" s="1"/>
  <c r="CW97" i="62"/>
  <c r="CN98" i="62"/>
  <c r="DT98" i="62" s="1"/>
  <c r="CW98" i="62"/>
  <c r="CN99" i="62"/>
  <c r="CW99" i="62"/>
  <c r="CN100" i="62"/>
  <c r="DT100" i="62" s="1"/>
  <c r="CW100" i="62"/>
  <c r="CN101" i="62"/>
  <c r="DT101" i="62" s="1"/>
  <c r="CW101" i="62"/>
  <c r="CN102" i="62"/>
  <c r="CW102" i="62"/>
  <c r="CN103" i="62"/>
  <c r="DT103" i="62" s="1"/>
  <c r="CW103" i="62"/>
  <c r="CN104" i="62"/>
  <c r="CW104" i="62"/>
  <c r="CN106" i="62"/>
  <c r="DT106" i="62" s="1"/>
  <c r="CW106" i="62"/>
  <c r="BL1169" i="62"/>
  <c r="BL1399" i="62" s="1"/>
  <c r="BK1268" i="62"/>
  <c r="BK1166" i="62"/>
  <c r="BK1344" i="62" s="1"/>
  <c r="BK1395" i="62" s="1"/>
  <c r="CK1268" i="62"/>
  <c r="CK1166" i="62"/>
  <c r="CK1344" i="62" s="1"/>
  <c r="CK1395" i="62" s="1"/>
  <c r="BO1269" i="62"/>
  <c r="BO1167" i="62"/>
  <c r="BG8" i="62"/>
  <c r="CD1270" i="62"/>
  <c r="CD1170" i="62"/>
  <c r="BN34" i="62"/>
  <c r="BC1171" i="62"/>
  <c r="BC1402" i="62" s="1"/>
  <c r="DP35" i="62"/>
  <c r="DP1171" i="62" s="1"/>
  <c r="DP1402" i="62" s="1"/>
  <c r="BL1173" i="62"/>
  <c r="BL1404" i="62" s="1"/>
  <c r="BD69" i="62"/>
  <c r="DQ69" i="62" s="1"/>
  <c r="DQ1173" i="62" s="1"/>
  <c r="DQ1404" i="62" s="1"/>
  <c r="CN108" i="62"/>
  <c r="DT108" i="62" s="1"/>
  <c r="CW108" i="62"/>
  <c r="CN151" i="62"/>
  <c r="CW151" i="62"/>
  <c r="BH4" i="62"/>
  <c r="CC1524" i="62"/>
  <c r="CC1267" i="62"/>
  <c r="CC1159" i="62"/>
  <c r="CC1165" i="62"/>
  <c r="BL1268" i="62"/>
  <c r="BL1166" i="62"/>
  <c r="BL1344" i="62" s="1"/>
  <c r="BL1395" i="62" s="1"/>
  <c r="CL1268" i="62"/>
  <c r="CL1166" i="62"/>
  <c r="CL1344" i="62" s="1"/>
  <c r="CL1395" i="62" s="1"/>
  <c r="CN7" i="62"/>
  <c r="DT7" i="62" s="1"/>
  <c r="BC8" i="62"/>
  <c r="BP1269" i="62"/>
  <c r="BH1269" i="62" s="1"/>
  <c r="BP1167" i="62"/>
  <c r="CV9" i="62"/>
  <c r="BP1169" i="62"/>
  <c r="BG16" i="62"/>
  <c r="DT16" i="62" s="1"/>
  <c r="CO20" i="62"/>
  <c r="DU20" i="62" s="1"/>
  <c r="BG22" i="62"/>
  <c r="DT22" i="62" s="1"/>
  <c r="BG28" i="62"/>
  <c r="DT28" i="62" s="1"/>
  <c r="BD35" i="62"/>
  <c r="DQ35" i="62" s="1"/>
  <c r="DQ1171" i="62" s="1"/>
  <c r="DQ1402" i="62" s="1"/>
  <c r="CB1171" i="62"/>
  <c r="CB1402" i="62" s="1"/>
  <c r="CW36" i="62"/>
  <c r="CW42" i="62"/>
  <c r="DU46" i="62"/>
  <c r="CX50" i="62"/>
  <c r="CW55" i="62"/>
  <c r="DU58" i="62"/>
  <c r="CX62" i="62"/>
  <c r="CW74" i="62"/>
  <c r="DU77" i="62"/>
  <c r="CX81" i="62"/>
  <c r="CW86" i="62"/>
  <c r="CC1174" i="62"/>
  <c r="CC1405" i="62" s="1"/>
  <c r="BM87" i="62"/>
  <c r="CN111" i="62"/>
  <c r="CW111" i="62"/>
  <c r="CN160" i="62"/>
  <c r="CW160" i="62"/>
  <c r="BQ1524" i="62"/>
  <c r="BQ1267" i="62"/>
  <c r="BQ1159" i="62"/>
  <c r="BI1159" i="62" s="1"/>
  <c r="BQ1165" i="62"/>
  <c r="CD1268" i="62"/>
  <c r="CD1166" i="62"/>
  <c r="CD1344" i="62" s="1"/>
  <c r="CD1395" i="62" s="1"/>
  <c r="BM1167" i="62"/>
  <c r="CM1269" i="62"/>
  <c r="CM1167" i="62"/>
  <c r="BM12" i="62"/>
  <c r="CM1168" i="62"/>
  <c r="CM1398" i="62" s="1"/>
  <c r="BC14" i="62"/>
  <c r="BQ1169" i="62"/>
  <c r="BQ1399" i="62" s="1"/>
  <c r="CV14" i="62"/>
  <c r="CW19" i="62"/>
  <c r="CW31" i="62"/>
  <c r="BH34" i="62"/>
  <c r="CK1270" i="62"/>
  <c r="CK1170" i="62"/>
  <c r="CC1171" i="62"/>
  <c r="CC1402" i="62" s="1"/>
  <c r="BM35" i="62"/>
  <c r="BG40" i="62"/>
  <c r="DT40" i="62" s="1"/>
  <c r="DU63" i="62"/>
  <c r="CX67" i="62"/>
  <c r="CD1174" i="62"/>
  <c r="CD1405" i="62" s="1"/>
  <c r="BN87" i="62"/>
  <c r="CX90" i="62"/>
  <c r="BI4" i="62"/>
  <c r="CD1524" i="62"/>
  <c r="CD1267" i="62"/>
  <c r="CD1165" i="62"/>
  <c r="CD1159" i="62"/>
  <c r="BM6" i="62"/>
  <c r="CM1268" i="62"/>
  <c r="CM1166" i="62"/>
  <c r="CM1344" i="62" s="1"/>
  <c r="CM1395" i="62" s="1"/>
  <c r="BD8" i="62"/>
  <c r="DQ8" i="62" s="1"/>
  <c r="BQ1269" i="62"/>
  <c r="BQ1167" i="62"/>
  <c r="CW25" i="62"/>
  <c r="CJ1524" i="62"/>
  <c r="CJ1267" i="62"/>
  <c r="CJ1165" i="62"/>
  <c r="CJ1159" i="62"/>
  <c r="DQ4" i="62"/>
  <c r="BN6" i="62"/>
  <c r="CN6" i="62"/>
  <c r="BE8" i="62"/>
  <c r="DR8" i="62" s="1"/>
  <c r="BR1269" i="62"/>
  <c r="BJ1269" i="62" s="1"/>
  <c r="BR1167" i="62"/>
  <c r="CV8" i="62"/>
  <c r="BN12" i="62"/>
  <c r="BD14" i="62"/>
  <c r="DQ14" i="62" s="1"/>
  <c r="DQ1169" i="62" s="1"/>
  <c r="DQ1399" i="62" s="1"/>
  <c r="BR1169" i="62"/>
  <c r="BR1399" i="62" s="1"/>
  <c r="BG17" i="62"/>
  <c r="DT17" i="62" s="1"/>
  <c r="BG23" i="62"/>
  <c r="DT23" i="62" s="1"/>
  <c r="BG29" i="62"/>
  <c r="DT29" i="62" s="1"/>
  <c r="BI34" i="62"/>
  <c r="CL1270" i="62"/>
  <c r="CL1170" i="62"/>
  <c r="BG35" i="62"/>
  <c r="CD1171" i="62"/>
  <c r="CD1402" i="62" s="1"/>
  <c r="BN35" i="62"/>
  <c r="CW37" i="62"/>
  <c r="CX48" i="62"/>
  <c r="DT49" i="62"/>
  <c r="CW53" i="62"/>
  <c r="CX60" i="62"/>
  <c r="DT61" i="62"/>
  <c r="CW65" i="62"/>
  <c r="CW72" i="62"/>
  <c r="CX79" i="62"/>
  <c r="DT80" i="62"/>
  <c r="CN114" i="62"/>
  <c r="DT114" i="62" s="1"/>
  <c r="CW114" i="62"/>
  <c r="BK1524" i="62"/>
  <c r="BK1267" i="62"/>
  <c r="BK1159" i="62"/>
  <c r="BK1165" i="62"/>
  <c r="CK1524" i="62"/>
  <c r="CK1267" i="62"/>
  <c r="CK1165" i="62"/>
  <c r="CK1159" i="62"/>
  <c r="BO1268" i="62"/>
  <c r="BO1166" i="62"/>
  <c r="BO1344" i="62" s="1"/>
  <c r="BO1395" i="62" s="1"/>
  <c r="BG6" i="62"/>
  <c r="BO1168" i="62"/>
  <c r="BO1398" i="62" s="1"/>
  <c r="BG12" i="62"/>
  <c r="CV12" i="62"/>
  <c r="CB1169" i="62"/>
  <c r="CB1399" i="62" s="1"/>
  <c r="CW26" i="62"/>
  <c r="CW32" i="62"/>
  <c r="BK1270" i="62"/>
  <c r="BK1170" i="62"/>
  <c r="BH35" i="62"/>
  <c r="BG41" i="62"/>
  <c r="DT41" i="62" s="1"/>
  <c r="DT54" i="62"/>
  <c r="DT66" i="62"/>
  <c r="CX84" i="62"/>
  <c r="CX91" i="62"/>
  <c r="BC1272" i="62"/>
  <c r="BC1176" i="62"/>
  <c r="BC1348" i="62" s="1"/>
  <c r="BC1408" i="62" s="1"/>
  <c r="DP120" i="62"/>
  <c r="CP153" i="62"/>
  <c r="DV153" i="62" s="1"/>
  <c r="CY153" i="62"/>
  <c r="CQ153" i="62" s="1"/>
  <c r="DW153" i="62" s="1"/>
  <c r="CV1267" i="62"/>
  <c r="CW4" i="62"/>
  <c r="DQ1268" i="62"/>
  <c r="DQ1166" i="62"/>
  <c r="DQ1344" i="62" s="1"/>
  <c r="DQ1395" i="62" s="1"/>
  <c r="BL1267" i="62"/>
  <c r="BL1165" i="62"/>
  <c r="CL1524" i="62"/>
  <c r="CL1267" i="62"/>
  <c r="CL1165" i="62"/>
  <c r="CL1159" i="62"/>
  <c r="DS4" i="62"/>
  <c r="FK1524" i="62"/>
  <c r="BC6" i="62"/>
  <c r="BP1268" i="62"/>
  <c r="BH1268" i="62" s="1"/>
  <c r="BP1166" i="62"/>
  <c r="CC1269" i="62"/>
  <c r="CC1167" i="62"/>
  <c r="BC12" i="62"/>
  <c r="CC1169" i="62"/>
  <c r="CC1399" i="62" s="1"/>
  <c r="BM14" i="62"/>
  <c r="BG18" i="62"/>
  <c r="DT18" i="62" s="1"/>
  <c r="BG24" i="62"/>
  <c r="DT24" i="62" s="1"/>
  <c r="BG30" i="62"/>
  <c r="DT30" i="62" s="1"/>
  <c r="BL34" i="62"/>
  <c r="BI35" i="62"/>
  <c r="CK1171" i="62"/>
  <c r="CK1402" i="62" s="1"/>
  <c r="CW38" i="62"/>
  <c r="BC43" i="62"/>
  <c r="CX46" i="62"/>
  <c r="DT47" i="62"/>
  <c r="DU54" i="62"/>
  <c r="CX58" i="62"/>
  <c r="DT59" i="62"/>
  <c r="DU66" i="62"/>
  <c r="CB1173" i="62"/>
  <c r="CB1404" i="62" s="1"/>
  <c r="DU73" i="62"/>
  <c r="CX77" i="62"/>
  <c r="DT78" i="62"/>
  <c r="DU85" i="62"/>
  <c r="CO92" i="62"/>
  <c r="DU92" i="62" s="1"/>
  <c r="CX92" i="62"/>
  <c r="CN117" i="62"/>
  <c r="CW117" i="62"/>
  <c r="BR1524" i="62"/>
  <c r="BR1267" i="62"/>
  <c r="BR1165" i="62"/>
  <c r="BR1159" i="62"/>
  <c r="BJ1159" i="62" s="1"/>
  <c r="BN1167" i="62"/>
  <c r="BG14" i="62"/>
  <c r="CD1169" i="62"/>
  <c r="CD1399" i="62" s="1"/>
  <c r="BN14" i="62"/>
  <c r="CW15" i="62"/>
  <c r="CW21" i="62"/>
  <c r="BO1270" i="62"/>
  <c r="BO1170" i="62"/>
  <c r="CV34" i="62"/>
  <c r="CL1171" i="62"/>
  <c r="CL1402" i="62" s="1"/>
  <c r="BG36" i="62"/>
  <c r="DT36" i="62" s="1"/>
  <c r="BG42" i="62"/>
  <c r="DT42" i="62" s="1"/>
  <c r="CB1172" i="62"/>
  <c r="CB1403" i="62" s="1"/>
  <c r="CW44" i="62"/>
  <c r="CW56" i="62"/>
  <c r="CX63" i="62"/>
  <c r="DT64" i="62"/>
  <c r="CW68" i="62"/>
  <c r="CC1173" i="62"/>
  <c r="CC1404" i="62" s="1"/>
  <c r="BM69" i="62"/>
  <c r="CX70" i="62"/>
  <c r="DT71" i="62"/>
  <c r="CW75" i="62"/>
  <c r="CX82" i="62"/>
  <c r="DT83" i="62"/>
  <c r="DT88" i="62"/>
  <c r="CW93" i="62"/>
  <c r="DU95" i="62"/>
  <c r="DT96" i="62"/>
  <c r="DT99" i="62"/>
  <c r="DT102" i="62"/>
  <c r="DT104" i="62"/>
  <c r="CN123" i="62"/>
  <c r="DT123" i="62" s="1"/>
  <c r="CW123" i="62"/>
  <c r="BC1184" i="62"/>
  <c r="BC1416" i="62" s="1"/>
  <c r="DP209" i="62"/>
  <c r="CB1271" i="62"/>
  <c r="CB1175" i="62"/>
  <c r="CB1347" i="62" s="1"/>
  <c r="CB1406" i="62" s="1"/>
  <c r="CB1502" i="62" s="1"/>
  <c r="BO1272" i="62"/>
  <c r="BG1272" i="62" s="1"/>
  <c r="BO1176" i="62"/>
  <c r="CC1273" i="62"/>
  <c r="CC1177" i="62"/>
  <c r="CC1349" i="62" s="1"/>
  <c r="CC1409" i="62" s="1"/>
  <c r="CN131" i="62"/>
  <c r="CW131" i="62"/>
  <c r="CY135" i="62"/>
  <c r="CQ135" i="62" s="1"/>
  <c r="DW135" i="62" s="1"/>
  <c r="CV145" i="62"/>
  <c r="BM1275" i="62"/>
  <c r="BE1275" i="62" s="1"/>
  <c r="BM1179" i="62"/>
  <c r="BE146" i="62"/>
  <c r="DR146" i="62" s="1"/>
  <c r="BC1276" i="62"/>
  <c r="BC1180" i="62"/>
  <c r="BC1412" i="62" s="1"/>
  <c r="CB1276" i="62"/>
  <c r="CB1180" i="62"/>
  <c r="CB1412" i="62" s="1"/>
  <c r="DP150" i="62"/>
  <c r="CN152" i="62"/>
  <c r="DT152" i="62" s="1"/>
  <c r="CW152" i="62"/>
  <c r="DP158" i="62"/>
  <c r="CN161" i="62"/>
  <c r="CW161" i="62"/>
  <c r="DS168" i="62"/>
  <c r="CN170" i="62"/>
  <c r="CW170" i="62"/>
  <c r="DR178" i="62"/>
  <c r="BG186" i="62"/>
  <c r="CV186" i="62"/>
  <c r="DR193" i="62"/>
  <c r="CN194" i="62"/>
  <c r="CW194" i="62"/>
  <c r="CN201" i="62"/>
  <c r="CW201" i="62"/>
  <c r="DR228" i="62"/>
  <c r="CN228" i="62"/>
  <c r="CW228" i="62"/>
  <c r="CN240" i="62"/>
  <c r="DT240" i="62" s="1"/>
  <c r="CW240" i="62"/>
  <c r="CO247" i="62"/>
  <c r="DU247" i="62" s="1"/>
  <c r="CX247" i="62"/>
  <c r="CN261" i="62"/>
  <c r="CW261" i="62"/>
  <c r="CN268" i="62"/>
  <c r="CW268" i="62"/>
  <c r="CC1271" i="62"/>
  <c r="CC1175" i="62"/>
  <c r="CC1347" i="62" s="1"/>
  <c r="CC1406" i="62" s="1"/>
  <c r="CC1502" i="62" s="1"/>
  <c r="BP1272" i="62"/>
  <c r="BP1176" i="62"/>
  <c r="CD1273" i="62"/>
  <c r="CD1177" i="62"/>
  <c r="CD1349" i="62" s="1"/>
  <c r="CD1409" i="62" s="1"/>
  <c r="BN126" i="62"/>
  <c r="CW136" i="62"/>
  <c r="BO1275" i="62"/>
  <c r="BO1179" i="62"/>
  <c r="CB1277" i="62"/>
  <c r="CB1181" i="62"/>
  <c r="CB1413" i="62" s="1"/>
  <c r="CN162" i="62"/>
  <c r="CW162" i="62"/>
  <c r="CW163" i="62"/>
  <c r="BG168" i="62"/>
  <c r="DT168" i="62" s="1"/>
  <c r="DP169" i="62"/>
  <c r="CN189" i="62"/>
  <c r="CW189" i="62"/>
  <c r="DR192" i="62"/>
  <c r="CN209" i="62"/>
  <c r="CW209" i="62"/>
  <c r="CN220" i="62"/>
  <c r="CW220" i="62"/>
  <c r="DP241" i="62"/>
  <c r="DS252" i="62"/>
  <c r="BC1185" i="62"/>
  <c r="DP254" i="62"/>
  <c r="BG272" i="62"/>
  <c r="CV272" i="62"/>
  <c r="CD1271" i="62"/>
  <c r="CD1175" i="62"/>
  <c r="CD1347" i="62" s="1"/>
  <c r="CD1406" i="62" s="1"/>
  <c r="CD1502" i="62" s="1"/>
  <c r="BQ1272" i="62"/>
  <c r="BQ1176" i="62"/>
  <c r="BQ1348" i="62" s="1"/>
  <c r="BQ1408" i="62" s="1"/>
  <c r="CV120" i="62"/>
  <c r="BP1275" i="62"/>
  <c r="BP1179" i="62"/>
  <c r="CD1276" i="62"/>
  <c r="CD1180" i="62"/>
  <c r="CD1412" i="62" s="1"/>
  <c r="BN150" i="62"/>
  <c r="CO153" i="62"/>
  <c r="DU153" i="62" s="1"/>
  <c r="CC1277" i="62"/>
  <c r="CC1181" i="62"/>
  <c r="CC1413" i="62" s="1"/>
  <c r="CP159" i="62"/>
  <c r="DV159" i="62" s="1"/>
  <c r="CV169" i="62"/>
  <c r="CN182" i="62"/>
  <c r="CW182" i="62"/>
  <c r="CN187" i="62"/>
  <c r="DT187" i="62" s="1"/>
  <c r="CW187" i="62"/>
  <c r="CO192" i="62"/>
  <c r="DU192" i="62" s="1"/>
  <c r="CX192" i="62"/>
  <c r="CN195" i="62"/>
  <c r="CW195" i="62"/>
  <c r="BG241" i="62"/>
  <c r="CV241" i="62"/>
  <c r="CO244" i="62"/>
  <c r="CX244" i="62"/>
  <c r="CN266" i="62"/>
  <c r="CW266" i="62"/>
  <c r="CN267" i="62"/>
  <c r="CW267" i="62"/>
  <c r="CJ1270" i="62"/>
  <c r="CJ1170" i="62"/>
  <c r="CJ1271" i="62"/>
  <c r="CJ1175" i="62"/>
  <c r="CJ1347" i="62" s="1"/>
  <c r="CJ1406" i="62" s="1"/>
  <c r="CJ1502" i="62" s="1"/>
  <c r="BR1272" i="62"/>
  <c r="BR1176" i="62"/>
  <c r="CN125" i="62"/>
  <c r="CW125" i="62"/>
  <c r="CK1273" i="62"/>
  <c r="CK1177" i="62"/>
  <c r="CK1349" i="62" s="1"/>
  <c r="CK1409" i="62" s="1"/>
  <c r="CW127" i="62"/>
  <c r="CW129" i="62"/>
  <c r="CV133" i="62"/>
  <c r="CN137" i="62"/>
  <c r="DT137" i="62" s="1"/>
  <c r="CW137" i="62"/>
  <c r="BQ1275" i="62"/>
  <c r="BQ1179" i="62"/>
  <c r="CV1275" i="62"/>
  <c r="CV1179" i="62"/>
  <c r="CN146" i="62"/>
  <c r="CW146" i="62"/>
  <c r="CD1277" i="62"/>
  <c r="CD1181" i="62"/>
  <c r="CD1413" i="62" s="1"/>
  <c r="BN155" i="62"/>
  <c r="CV158" i="62"/>
  <c r="BG158" i="62"/>
  <c r="DR166" i="62"/>
  <c r="DQ170" i="62"/>
  <c r="DR173" i="62"/>
  <c r="DS185" i="62"/>
  <c r="DR191" i="62"/>
  <c r="DS197" i="62"/>
  <c r="BO1279" i="62"/>
  <c r="BO1183" i="62"/>
  <c r="CV202" i="62"/>
  <c r="BG202" i="62"/>
  <c r="DP203" i="62"/>
  <c r="CN236" i="62"/>
  <c r="CW236" i="62"/>
  <c r="CN248" i="62"/>
  <c r="CW248" i="62"/>
  <c r="DR250" i="62"/>
  <c r="BM1185" i="62"/>
  <c r="BE254" i="62"/>
  <c r="DR254" i="62" s="1"/>
  <c r="CO280" i="62"/>
  <c r="DU280" i="62" s="1"/>
  <c r="CX280" i="62"/>
  <c r="CN365" i="62"/>
  <c r="CW365" i="62"/>
  <c r="BK1271" i="62"/>
  <c r="BK1175" i="62"/>
  <c r="BK1347" i="62" s="1"/>
  <c r="BK1406" i="62" s="1"/>
  <c r="BK1502" i="62" s="1"/>
  <c r="CK1271" i="62"/>
  <c r="CK1175" i="62"/>
  <c r="CK1347" i="62" s="1"/>
  <c r="CK1406" i="62" s="1"/>
  <c r="CK1502" i="62" s="1"/>
  <c r="CB1272" i="62"/>
  <c r="CB1176" i="62"/>
  <c r="CB1348" i="62" s="1"/>
  <c r="CB1408" i="62" s="1"/>
  <c r="BK1273" i="62"/>
  <c r="BK1177" i="62"/>
  <c r="BK1349" i="62" s="1"/>
  <c r="BK1409" i="62" s="1"/>
  <c r="CL1273" i="62"/>
  <c r="CL1177" i="62"/>
  <c r="CL1349" i="62" s="1"/>
  <c r="CL1409" i="62" s="1"/>
  <c r="BC1275" i="62"/>
  <c r="BC1179" i="62"/>
  <c r="CK1276" i="62"/>
  <c r="CK1180" i="62"/>
  <c r="CK1412" i="62" s="1"/>
  <c r="DT151" i="62"/>
  <c r="BG166" i="62"/>
  <c r="DT166" i="62" s="1"/>
  <c r="CV174" i="62"/>
  <c r="CN178" i="62"/>
  <c r="CW178" i="62"/>
  <c r="CN184" i="62"/>
  <c r="DT184" i="62" s="1"/>
  <c r="CW184" i="62"/>
  <c r="BQ1184" i="62"/>
  <c r="BQ1416" i="62" s="1"/>
  <c r="BI209" i="62"/>
  <c r="CN225" i="62"/>
  <c r="CW225" i="62"/>
  <c r="DS232" i="62"/>
  <c r="DQ1185" i="62"/>
  <c r="CV255" i="62"/>
  <c r="BG255" i="62"/>
  <c r="DP275" i="62"/>
  <c r="CN306" i="62"/>
  <c r="CW306" i="62"/>
  <c r="CN310" i="62"/>
  <c r="CW310" i="62"/>
  <c r="CN339" i="62"/>
  <c r="DT339" i="62" s="1"/>
  <c r="CW339" i="62"/>
  <c r="BC1196" i="62"/>
  <c r="DP342" i="62"/>
  <c r="BL1271" i="62"/>
  <c r="BL1175" i="62"/>
  <c r="BL1347" i="62" s="1"/>
  <c r="BL1406" i="62" s="1"/>
  <c r="BL1502" i="62" s="1"/>
  <c r="CL1271" i="62"/>
  <c r="CL1175" i="62"/>
  <c r="CL1347" i="62" s="1"/>
  <c r="CL1406" i="62" s="1"/>
  <c r="CL1502" i="62" s="1"/>
  <c r="DT111" i="62"/>
  <c r="DT117" i="62"/>
  <c r="CC1272" i="62"/>
  <c r="CC1176" i="62"/>
  <c r="CC1348" i="62" s="1"/>
  <c r="CC1408" i="62" s="1"/>
  <c r="BL1273" i="62"/>
  <c r="BD1273" i="62" s="1"/>
  <c r="BL1177" i="62"/>
  <c r="BL1349" i="62" s="1"/>
  <c r="BL1409" i="62" s="1"/>
  <c r="CM1273" i="62"/>
  <c r="CM1177" i="62"/>
  <c r="CM1349" i="62" s="1"/>
  <c r="CM1409" i="62" s="1"/>
  <c r="CV142" i="62"/>
  <c r="DP146" i="62"/>
  <c r="CL1276" i="62"/>
  <c r="CL1180" i="62"/>
  <c r="CL1412" i="62" s="1"/>
  <c r="CK1277" i="62"/>
  <c r="CK1181" i="62"/>
  <c r="CK1413" i="62" s="1"/>
  <c r="DT161" i="62"/>
  <c r="DT164" i="62"/>
  <c r="DQ190" i="62"/>
  <c r="CN196" i="62"/>
  <c r="CW196" i="62"/>
  <c r="BG203" i="62"/>
  <c r="CV203" i="62"/>
  <c r="CN242" i="62"/>
  <c r="CW242" i="62"/>
  <c r="CO249" i="62"/>
  <c r="DU249" i="62" s="1"/>
  <c r="CX249" i="62"/>
  <c r="CN273" i="62"/>
  <c r="DT273" i="62" s="1"/>
  <c r="CW273" i="62"/>
  <c r="CV274" i="62"/>
  <c r="BG274" i="62"/>
  <c r="CN285" i="62"/>
  <c r="CW285" i="62"/>
  <c r="CO298" i="62"/>
  <c r="CX298" i="62"/>
  <c r="CN307" i="62"/>
  <c r="CW307" i="62"/>
  <c r="CN309" i="62"/>
  <c r="CW309" i="62"/>
  <c r="CV110" i="62"/>
  <c r="CV113" i="62"/>
  <c r="CV116" i="62"/>
  <c r="CV119" i="62"/>
  <c r="CD1272" i="62"/>
  <c r="CD1176" i="62"/>
  <c r="CD1348" i="62" s="1"/>
  <c r="CD1408" i="62" s="1"/>
  <c r="BN120" i="62"/>
  <c r="CV122" i="62"/>
  <c r="DT125" i="62"/>
  <c r="BM126" i="62"/>
  <c r="CN134" i="62"/>
  <c r="CW134" i="62"/>
  <c r="DT146" i="62"/>
  <c r="CC1275" i="62"/>
  <c r="CC1179" i="62"/>
  <c r="CW147" i="62"/>
  <c r="BK1276" i="62"/>
  <c r="BK1180" i="62"/>
  <c r="BK1412" i="62" s="1"/>
  <c r="CM1276" i="62"/>
  <c r="CM1180" i="62"/>
  <c r="CM1412" i="62" s="1"/>
  <c r="BK1277" i="62"/>
  <c r="BK1181" i="62"/>
  <c r="BK1413" i="62" s="1"/>
  <c r="CL1277" i="62"/>
  <c r="CL1181" i="62"/>
  <c r="CL1413" i="62" s="1"/>
  <c r="DW159" i="62"/>
  <c r="DS160" i="62"/>
  <c r="DT170" i="62"/>
  <c r="CW172" i="62"/>
  <c r="DT175" i="62"/>
  <c r="DT190" i="62"/>
  <c r="CW190" i="62"/>
  <c r="CN204" i="62"/>
  <c r="DT204" i="62" s="1"/>
  <c r="CW204" i="62"/>
  <c r="CW211" i="62"/>
  <c r="DS213" i="62"/>
  <c r="CN223" i="62"/>
  <c r="DT223" i="62" s="1"/>
  <c r="CW223" i="62"/>
  <c r="DS235" i="62"/>
  <c r="CN237" i="62"/>
  <c r="DT237" i="62" s="1"/>
  <c r="CW237" i="62"/>
  <c r="DR247" i="62"/>
  <c r="CN256" i="62"/>
  <c r="DT256" i="62" s="1"/>
  <c r="CW256" i="62"/>
  <c r="CK1281" i="62"/>
  <c r="CK1187" i="62"/>
  <c r="DR264" i="62"/>
  <c r="DS268" i="62"/>
  <c r="CN276" i="62"/>
  <c r="CW276" i="62"/>
  <c r="BC1188" i="62"/>
  <c r="BC1420" i="62" s="1"/>
  <c r="DP277" i="62"/>
  <c r="DP1188" i="62" s="1"/>
  <c r="DP1420" i="62" s="1"/>
  <c r="CN312" i="62"/>
  <c r="CW312" i="62"/>
  <c r="CN341" i="62"/>
  <c r="CW341" i="62"/>
  <c r="CN368" i="62"/>
  <c r="CW368" i="62"/>
  <c r="CM1270" i="62"/>
  <c r="CM1170" i="62"/>
  <c r="BM1271" i="62"/>
  <c r="BE1271" i="62" s="1"/>
  <c r="BM1175" i="62"/>
  <c r="CM1271" i="62"/>
  <c r="CM1175" i="62"/>
  <c r="CM1347" i="62" s="1"/>
  <c r="CM1406" i="62" s="1"/>
  <c r="CM1502" i="62" s="1"/>
  <c r="CV107" i="62"/>
  <c r="CB1524" i="62"/>
  <c r="CB1267" i="62"/>
  <c r="CB1165" i="62"/>
  <c r="CB1159" i="62"/>
  <c r="CB1268" i="62"/>
  <c r="CB1166" i="62"/>
  <c r="CB1344" i="62" s="1"/>
  <c r="CB1395" i="62" s="1"/>
  <c r="CB1269" i="62"/>
  <c r="CB1167" i="62"/>
  <c r="CB1168" i="62"/>
  <c r="CB1398" i="62" s="1"/>
  <c r="BN105" i="62"/>
  <c r="BI120" i="62"/>
  <c r="CJ1272" i="62"/>
  <c r="CJ1176" i="62"/>
  <c r="CJ1348" i="62" s="1"/>
  <c r="CJ1408" i="62" s="1"/>
  <c r="BO1273" i="62"/>
  <c r="BG1273" i="62" s="1"/>
  <c r="BO1177" i="62"/>
  <c r="DS141" i="62"/>
  <c r="DQ144" i="62"/>
  <c r="BH146" i="62"/>
  <c r="CD1275" i="62"/>
  <c r="CD1179" i="62"/>
  <c r="BN146" i="62"/>
  <c r="BL1276" i="62"/>
  <c r="BD1276" i="62" s="1"/>
  <c r="BL1180" i="62"/>
  <c r="BL1277" i="62"/>
  <c r="BD1277" i="62" s="1"/>
  <c r="BL1181" i="62"/>
  <c r="CM1277" i="62"/>
  <c r="CM1181" i="62"/>
  <c r="CM1413" i="62" s="1"/>
  <c r="DT156" i="62"/>
  <c r="CW168" i="62"/>
  <c r="CN183" i="62"/>
  <c r="DT183" i="62" s="1"/>
  <c r="CW183" i="62"/>
  <c r="DP185" i="62"/>
  <c r="DQ188" i="62"/>
  <c r="DT201" i="62"/>
  <c r="BG222" i="62"/>
  <c r="CV222" i="62"/>
  <c r="DR245" i="62"/>
  <c r="CN245" i="62"/>
  <c r="DT245" i="62" s="1"/>
  <c r="CW245" i="62"/>
  <c r="CV1186" i="62"/>
  <c r="CV1418" i="62" s="1"/>
  <c r="CN259" i="62"/>
  <c r="CN1186" i="62" s="1"/>
  <c r="CN1418" i="62" s="1"/>
  <c r="CW259" i="62"/>
  <c r="DR281" i="62"/>
  <c r="DP1189" i="62"/>
  <c r="BC1194" i="62"/>
  <c r="BC1426" i="62" s="1"/>
  <c r="DP330" i="62"/>
  <c r="CN359" i="62"/>
  <c r="CW359" i="62"/>
  <c r="BC87" i="62"/>
  <c r="BC105" i="62"/>
  <c r="BO1271" i="62"/>
  <c r="BO1175" i="62"/>
  <c r="BO1347" i="62" s="1"/>
  <c r="BO1406" i="62" s="1"/>
  <c r="BO1502" i="62" s="1"/>
  <c r="CK1272" i="62"/>
  <c r="CK1176" i="62"/>
  <c r="CK1348" i="62" s="1"/>
  <c r="CK1408" i="62" s="1"/>
  <c r="BP1273" i="62"/>
  <c r="BP1177" i="62"/>
  <c r="CN128" i="62"/>
  <c r="CW128" i="62"/>
  <c r="CN143" i="62"/>
  <c r="CW143" i="62"/>
  <c r="CJ1275" i="62"/>
  <c r="CJ1179" i="62"/>
  <c r="DQ147" i="62"/>
  <c r="DQ1275" i="62" s="1"/>
  <c r="CN149" i="62"/>
  <c r="DT149" i="62" s="1"/>
  <c r="CW149" i="62"/>
  <c r="BO1276" i="62"/>
  <c r="BO1180" i="62"/>
  <c r="BO1412" i="62" s="1"/>
  <c r="BM155" i="62"/>
  <c r="DT160" i="62"/>
  <c r="BG167" i="62"/>
  <c r="CV167" i="62"/>
  <c r="CN171" i="62"/>
  <c r="DT171" i="62" s="1"/>
  <c r="CW171" i="62"/>
  <c r="BG182" i="62"/>
  <c r="CN188" i="62"/>
  <c r="DT188" i="62" s="1"/>
  <c r="CW188" i="62"/>
  <c r="CC1279" i="62"/>
  <c r="CC1183" i="62"/>
  <c r="BM202" i="62"/>
  <c r="BG205" i="62"/>
  <c r="CV205" i="62"/>
  <c r="CO208" i="62"/>
  <c r="DU208" i="62" s="1"/>
  <c r="CX208" i="62"/>
  <c r="DT220" i="62"/>
  <c r="DQ226" i="62"/>
  <c r="CN226" i="62"/>
  <c r="DT226" i="62" s="1"/>
  <c r="CW226" i="62"/>
  <c r="CN230" i="62"/>
  <c r="CW230" i="62"/>
  <c r="DS233" i="62"/>
  <c r="DQ243" i="62"/>
  <c r="DR248" i="62"/>
  <c r="CN278" i="62"/>
  <c r="DT278" i="62" s="1"/>
  <c r="CW278" i="62"/>
  <c r="DQ1189" i="62"/>
  <c r="CY318" i="62"/>
  <c r="CQ318" i="62" s="1"/>
  <c r="DW318" i="62" s="1"/>
  <c r="CP318" i="62"/>
  <c r="DV318" i="62" s="1"/>
  <c r="CN323" i="62"/>
  <c r="DT323" i="62" s="1"/>
  <c r="CW323" i="62"/>
  <c r="CN327" i="62"/>
  <c r="CW327" i="62"/>
  <c r="CN362" i="62"/>
  <c r="DT362" i="62" s="1"/>
  <c r="CW362" i="62"/>
  <c r="BP1403" i="62"/>
  <c r="BH1172" i="62"/>
  <c r="BD105" i="62"/>
  <c r="DQ105" i="62" s="1"/>
  <c r="BP1271" i="62"/>
  <c r="BP1175" i="62"/>
  <c r="BK1272" i="62"/>
  <c r="BK1176" i="62"/>
  <c r="BK1348" i="62" s="1"/>
  <c r="BK1408" i="62" s="1"/>
  <c r="BK1407" i="62" s="1"/>
  <c r="BK1503" i="62" s="1"/>
  <c r="CL1272" i="62"/>
  <c r="CL1176" i="62"/>
  <c r="CL1348" i="62" s="1"/>
  <c r="CL1408" i="62" s="1"/>
  <c r="BC126" i="62"/>
  <c r="BQ1273" i="62"/>
  <c r="BI1273" i="62" s="1"/>
  <c r="BQ1177" i="62"/>
  <c r="BI126" i="62"/>
  <c r="CN126" i="62"/>
  <c r="DT126" i="62" s="1"/>
  <c r="DS142" i="62"/>
  <c r="CK1275" i="62"/>
  <c r="CK1179" i="62"/>
  <c r="CX148" i="62"/>
  <c r="BP1276" i="62"/>
  <c r="BP1180" i="62"/>
  <c r="BP1412" i="62" s="1"/>
  <c r="CV150" i="62"/>
  <c r="BO1277" i="62"/>
  <c r="BO1181" i="62"/>
  <c r="BO1413" i="62" s="1"/>
  <c r="CN173" i="62"/>
  <c r="DT173" i="62" s="1"/>
  <c r="CW173" i="62"/>
  <c r="CN200" i="62"/>
  <c r="DT200" i="62" s="1"/>
  <c r="CW200" i="62"/>
  <c r="CN212" i="62"/>
  <c r="CW212" i="62"/>
  <c r="DR214" i="62"/>
  <c r="CN231" i="62"/>
  <c r="CW231" i="62"/>
  <c r="CV238" i="62"/>
  <c r="BG238" i="62"/>
  <c r="DP239" i="62"/>
  <c r="BP1186" i="62"/>
  <c r="BH259" i="62"/>
  <c r="CX282" i="62"/>
  <c r="CO282" i="62"/>
  <c r="DU282" i="62" s="1"/>
  <c r="CN292" i="62"/>
  <c r="CW292" i="62"/>
  <c r="CN328" i="62"/>
  <c r="CW328" i="62"/>
  <c r="BQ1403" i="62"/>
  <c r="BI1172" i="62"/>
  <c r="BE105" i="62"/>
  <c r="DR105" i="62" s="1"/>
  <c r="BQ1271" i="62"/>
  <c r="BQ1175" i="62"/>
  <c r="BQ1347" i="62" s="1"/>
  <c r="BQ1406" i="62" s="1"/>
  <c r="BQ1502" i="62" s="1"/>
  <c r="BL120" i="62"/>
  <c r="CM1272" i="62"/>
  <c r="CM1176" i="62"/>
  <c r="CM1348" i="62" s="1"/>
  <c r="CM1408" i="62" s="1"/>
  <c r="CW124" i="62"/>
  <c r="BD126" i="62"/>
  <c r="DQ126" i="62" s="1"/>
  <c r="BR1273" i="62"/>
  <c r="BR1177" i="62"/>
  <c r="CW126" i="62"/>
  <c r="DT131" i="62"/>
  <c r="CW139" i="62"/>
  <c r="BK1275" i="62"/>
  <c r="BK1179" i="62"/>
  <c r="CL1275" i="62"/>
  <c r="CL1274" i="62" s="1"/>
  <c r="CL1323" i="62" s="1"/>
  <c r="CL1179" i="62"/>
  <c r="BQ1276" i="62"/>
  <c r="BQ1180" i="62"/>
  <c r="BQ1412" i="62" s="1"/>
  <c r="BI150" i="62"/>
  <c r="CV155" i="62"/>
  <c r="DR176" i="62"/>
  <c r="CN191" i="62"/>
  <c r="CW191" i="62"/>
  <c r="DR195" i="62"/>
  <c r="CV219" i="62"/>
  <c r="BG219" i="62"/>
  <c r="CN232" i="62"/>
  <c r="CW232" i="62"/>
  <c r="CD1280" i="62"/>
  <c r="CD1185" i="62"/>
  <c r="BN254" i="62"/>
  <c r="CL1282" i="62"/>
  <c r="CL1189" i="62"/>
  <c r="BL1192" i="62"/>
  <c r="BD301" i="62"/>
  <c r="DQ301" i="62" s="1"/>
  <c r="BR1270" i="62"/>
  <c r="BJ1270" i="62" s="1"/>
  <c r="BR1170" i="62"/>
  <c r="BR1403" i="62"/>
  <c r="BJ1172" i="62"/>
  <c r="CV43" i="62"/>
  <c r="BR1404" i="62"/>
  <c r="BJ1173" i="62"/>
  <c r="CV69" i="62"/>
  <c r="CV87" i="62"/>
  <c r="BR1271" i="62"/>
  <c r="BR1175" i="62"/>
  <c r="BR1347" i="62" s="1"/>
  <c r="BR1406" i="62" s="1"/>
  <c r="BR1502" i="62" s="1"/>
  <c r="CV105" i="62"/>
  <c r="CW109" i="62"/>
  <c r="CW112" i="62"/>
  <c r="CW115" i="62"/>
  <c r="CW118" i="62"/>
  <c r="BM120" i="62"/>
  <c r="CW121" i="62"/>
  <c r="CB1273" i="62"/>
  <c r="CB1177" i="62"/>
  <c r="CB1349" i="62" s="1"/>
  <c r="CB1409" i="62" s="1"/>
  <c r="DT128" i="62"/>
  <c r="DT134" i="62"/>
  <c r="CN140" i="62"/>
  <c r="DT140" i="62" s="1"/>
  <c r="CW140" i="62"/>
  <c r="DT143" i="62"/>
  <c r="CN144" i="62"/>
  <c r="DT144" i="62" s="1"/>
  <c r="CW144" i="62"/>
  <c r="BR1276" i="62"/>
  <c r="BR1180" i="62"/>
  <c r="BR1412" i="62" s="1"/>
  <c r="BQ1277" i="62"/>
  <c r="BQ1181" i="62"/>
  <c r="BI155" i="62"/>
  <c r="BG159" i="62"/>
  <c r="DT159" i="62" s="1"/>
  <c r="CW165" i="62"/>
  <c r="CW166" i="62"/>
  <c r="CX175" i="62"/>
  <c r="CX177" i="62"/>
  <c r="CN180" i="62"/>
  <c r="CW180" i="62"/>
  <c r="CN206" i="62"/>
  <c r="CW206" i="62"/>
  <c r="BK1184" i="62"/>
  <c r="BK1416" i="62" s="1"/>
  <c r="CL1184" i="62"/>
  <c r="CL1416" i="62" s="1"/>
  <c r="CW213" i="62"/>
  <c r="BG236" i="62"/>
  <c r="DT236" i="62" s="1"/>
  <c r="BG239" i="62"/>
  <c r="CV239" i="62"/>
  <c r="DU244" i="62"/>
  <c r="CN265" i="62"/>
  <c r="CW265" i="62"/>
  <c r="DQ279" i="62"/>
  <c r="DS285" i="62"/>
  <c r="BL1190" i="62"/>
  <c r="BL1422" i="62" s="1"/>
  <c r="BD291" i="62"/>
  <c r="DQ291" i="62" s="1"/>
  <c r="DQ1190" i="62" s="1"/>
  <c r="DQ1422" i="62" s="1"/>
  <c r="CN325" i="62"/>
  <c r="CW325" i="62"/>
  <c r="CD1279" i="62"/>
  <c r="CD1183" i="62"/>
  <c r="BN202" i="62"/>
  <c r="CN224" i="62"/>
  <c r="DT224" i="62" s="1"/>
  <c r="CW224" i="62"/>
  <c r="BO1280" i="62"/>
  <c r="BO1185" i="62"/>
  <c r="BC1281" i="62"/>
  <c r="BC1187" i="62"/>
  <c r="BQ1281" i="62"/>
  <c r="BQ1187" i="62"/>
  <c r="CN260" i="62"/>
  <c r="DT260" i="62" s="1"/>
  <c r="CW260" i="62"/>
  <c r="CW262" i="62"/>
  <c r="CW264" i="62"/>
  <c r="BP1188" i="62"/>
  <c r="BP1420" i="62" s="1"/>
  <c r="CV277" i="62"/>
  <c r="BR1282" i="62"/>
  <c r="BJ1282" i="62" s="1"/>
  <c r="BR1189" i="62"/>
  <c r="BG291" i="62"/>
  <c r="CD1190" i="62"/>
  <c r="CD1422" i="62" s="1"/>
  <c r="BN291" i="62"/>
  <c r="DP1190" i="62"/>
  <c r="DP1422" i="62" s="1"/>
  <c r="CN296" i="62"/>
  <c r="DT296" i="62" s="1"/>
  <c r="CW296" i="62"/>
  <c r="BC1191" i="62"/>
  <c r="BC1423" i="62" s="1"/>
  <c r="BQ1191" i="62"/>
  <c r="BQ1423" i="62" s="1"/>
  <c r="CW300" i="62"/>
  <c r="CL1283" i="62"/>
  <c r="CL1192" i="62"/>
  <c r="CB1193" i="62"/>
  <c r="CB1425" i="62" s="1"/>
  <c r="CY304" i="62"/>
  <c r="BG310" i="62"/>
  <c r="DT310" i="62" s="1"/>
  <c r="CV313" i="62"/>
  <c r="CX319" i="62"/>
  <c r="BG327" i="62"/>
  <c r="DT327" i="62" s="1"/>
  <c r="BP1284" i="62"/>
  <c r="BP1194" i="62"/>
  <c r="BP1426" i="62" s="1"/>
  <c r="CN332" i="62"/>
  <c r="DT332" i="62" s="1"/>
  <c r="CW332" i="62"/>
  <c r="CW334" i="62"/>
  <c r="DQ1195" i="62"/>
  <c r="DQ1427" i="62" s="1"/>
  <c r="CW343" i="62"/>
  <c r="CM1197" i="62"/>
  <c r="CM1429" i="62" s="1"/>
  <c r="CN367" i="62"/>
  <c r="DT367" i="62" s="1"/>
  <c r="CW367" i="62"/>
  <c r="CN369" i="62"/>
  <c r="CW369" i="62"/>
  <c r="CV377" i="62"/>
  <c r="CN382" i="62"/>
  <c r="CW382" i="62"/>
  <c r="CN390" i="62"/>
  <c r="DT390" i="62" s="1"/>
  <c r="CW390" i="62"/>
  <c r="CN397" i="62"/>
  <c r="DT397" i="62" s="1"/>
  <c r="CW397" i="62"/>
  <c r="DT162" i="62"/>
  <c r="BG194" i="62"/>
  <c r="DT194" i="62" s="1"/>
  <c r="CJ1279" i="62"/>
  <c r="CJ1183" i="62"/>
  <c r="CW207" i="62"/>
  <c r="CB1184" i="62"/>
  <c r="CB1416" i="62" s="1"/>
  <c r="BG230" i="62"/>
  <c r="DT230" i="62" s="1"/>
  <c r="CW243" i="62"/>
  <c r="BP1280" i="62"/>
  <c r="BH1280" i="62" s="1"/>
  <c r="BP1185" i="62"/>
  <c r="CV258" i="62"/>
  <c r="BG266" i="62"/>
  <c r="DT266" i="62" s="1"/>
  <c r="CV275" i="62"/>
  <c r="BQ1188" i="62"/>
  <c r="CW279" i="62"/>
  <c r="CB1282" i="62"/>
  <c r="CB1189" i="62"/>
  <c r="CV294" i="62"/>
  <c r="BR1191" i="62"/>
  <c r="BR1423" i="62" s="1"/>
  <c r="BK1283" i="62"/>
  <c r="BK1192" i="62"/>
  <c r="CM1283" i="62"/>
  <c r="CM1192" i="62"/>
  <c r="CC1193" i="62"/>
  <c r="CC1425" i="62" s="1"/>
  <c r="BM304" i="62"/>
  <c r="BG306" i="62"/>
  <c r="CV311" i="62"/>
  <c r="CW315" i="62"/>
  <c r="BG325" i="62"/>
  <c r="BQ1284" i="62"/>
  <c r="BI1284" i="62" s="1"/>
  <c r="BQ1194" i="62"/>
  <c r="BI330" i="62"/>
  <c r="CV330" i="62"/>
  <c r="CB1195" i="62"/>
  <c r="CB1427" i="62" s="1"/>
  <c r="CB1285" i="62"/>
  <c r="CB1196" i="62"/>
  <c r="BL342" i="62"/>
  <c r="CV344" i="62"/>
  <c r="BL358" i="62"/>
  <c r="CN372" i="62"/>
  <c r="DT372" i="62" s="1"/>
  <c r="CW372" i="62"/>
  <c r="DQ385" i="62"/>
  <c r="BG177" i="62"/>
  <c r="DT177" i="62" s="1"/>
  <c r="BG196" i="62"/>
  <c r="DT196" i="62" s="1"/>
  <c r="CK1279" i="62"/>
  <c r="CK1183" i="62"/>
  <c r="CC1184" i="62"/>
  <c r="CC1416" i="62" s="1"/>
  <c r="BG213" i="62"/>
  <c r="DT213" i="62" s="1"/>
  <c r="CV218" i="62"/>
  <c r="BG232" i="62"/>
  <c r="BG249" i="62"/>
  <c r="DT249" i="62" s="1"/>
  <c r="BQ1280" i="62"/>
  <c r="BQ1185" i="62"/>
  <c r="CV254" i="62"/>
  <c r="BJ259" i="62"/>
  <c r="CB1281" i="62"/>
  <c r="CB1187" i="62"/>
  <c r="BG268" i="62"/>
  <c r="BR1188" i="62"/>
  <c r="CC1282" i="62"/>
  <c r="CC1189" i="62"/>
  <c r="BM283" i="62"/>
  <c r="BG285" i="62"/>
  <c r="CV290" i="62"/>
  <c r="CK1190" i="62"/>
  <c r="CK1422" i="62" s="1"/>
  <c r="CB1191" i="62"/>
  <c r="CB1423" i="62" s="1"/>
  <c r="CP303" i="62"/>
  <c r="DV303" i="62" s="1"/>
  <c r="CD1193" i="62"/>
  <c r="CD1425" i="62" s="1"/>
  <c r="BN304" i="62"/>
  <c r="CO318" i="62"/>
  <c r="DU318" i="62" s="1"/>
  <c r="CV326" i="62"/>
  <c r="CV1193" i="62" s="1"/>
  <c r="CV1425" i="62" s="1"/>
  <c r="BR1284" i="62"/>
  <c r="BR1194" i="62"/>
  <c r="CC1195" i="62"/>
  <c r="CC1427" i="62" s="1"/>
  <c r="BG340" i="62"/>
  <c r="DT340" i="62" s="1"/>
  <c r="CC1285" i="62"/>
  <c r="CC1196" i="62"/>
  <c r="CV345" i="62"/>
  <c r="CW346" i="62"/>
  <c r="CN347" i="62"/>
  <c r="CW347" i="62"/>
  <c r="CV348" i="62"/>
  <c r="CW349" i="62"/>
  <c r="CN350" i="62"/>
  <c r="DT350" i="62" s="1"/>
  <c r="CW350" i="62"/>
  <c r="CV351" i="62"/>
  <c r="CW352" i="62"/>
  <c r="CN353" i="62"/>
  <c r="DT353" i="62" s="1"/>
  <c r="CW353" i="62"/>
  <c r="CV354" i="62"/>
  <c r="CW355" i="62"/>
  <c r="CN356" i="62"/>
  <c r="CW356" i="62"/>
  <c r="CV357" i="62"/>
  <c r="DT368" i="62"/>
  <c r="DP1198" i="62"/>
  <c r="DP1430" i="62" s="1"/>
  <c r="CN375" i="62"/>
  <c r="CW375" i="62"/>
  <c r="CV380" i="62"/>
  <c r="CN385" i="62"/>
  <c r="DT385" i="62" s="1"/>
  <c r="CW385" i="62"/>
  <c r="DQ394" i="62"/>
  <c r="BG398" i="62"/>
  <c r="CV398" i="62"/>
  <c r="DT192" i="62"/>
  <c r="CN197" i="62"/>
  <c r="DT197" i="62" s="1"/>
  <c r="CW197" i="62"/>
  <c r="CL1279" i="62"/>
  <c r="CL1183" i="62"/>
  <c r="CD1184" i="62"/>
  <c r="CD1416" i="62" s="1"/>
  <c r="BN209" i="62"/>
  <c r="DT211" i="62"/>
  <c r="DT228" i="62"/>
  <c r="CN233" i="62"/>
  <c r="DT233" i="62" s="1"/>
  <c r="CW233" i="62"/>
  <c r="DT247" i="62"/>
  <c r="CC1281" i="62"/>
  <c r="CC1187" i="62"/>
  <c r="DP260" i="62"/>
  <c r="CN269" i="62"/>
  <c r="DT269" i="62" s="1"/>
  <c r="CW269" i="62"/>
  <c r="DQ273" i="62"/>
  <c r="CB1188" i="62"/>
  <c r="CB1420" i="62" s="1"/>
  <c r="CD1282" i="62"/>
  <c r="CD1189" i="62"/>
  <c r="BN283" i="62"/>
  <c r="BK1190" i="62"/>
  <c r="BK1422" i="62" s="1"/>
  <c r="CL1190" i="62"/>
  <c r="CL1422" i="62" s="1"/>
  <c r="CC1191" i="62"/>
  <c r="CC1423" i="62" s="1"/>
  <c r="BM298" i="62"/>
  <c r="DP298" i="62"/>
  <c r="DP1191" i="62" s="1"/>
  <c r="DP1423" i="62" s="1"/>
  <c r="DT300" i="62"/>
  <c r="BO1283" i="62"/>
  <c r="BG1283" i="62" s="1"/>
  <c r="BO1192" i="62"/>
  <c r="CJ1193" i="62"/>
  <c r="CJ1425" i="62" s="1"/>
  <c r="CN305" i="62"/>
  <c r="DT305" i="62" s="1"/>
  <c r="CW305" i="62"/>
  <c r="CB1284" i="62"/>
  <c r="CB1194" i="62"/>
  <c r="CB1426" i="62" s="1"/>
  <c r="CD1195" i="62"/>
  <c r="CD1427" i="62" s="1"/>
  <c r="BN336" i="62"/>
  <c r="DR336" i="62"/>
  <c r="DR1195" i="62" s="1"/>
  <c r="DR1427" i="62" s="1"/>
  <c r="DT341" i="62"/>
  <c r="CD1285" i="62"/>
  <c r="CD1196" i="62"/>
  <c r="BN342" i="62"/>
  <c r="DQ359" i="62"/>
  <c r="CN361" i="62"/>
  <c r="DT361" i="62" s="1"/>
  <c r="CW361" i="62"/>
  <c r="DR365" i="62"/>
  <c r="BQ1198" i="62"/>
  <c r="BQ1430" i="62" s="1"/>
  <c r="BI369" i="62"/>
  <c r="CN394" i="62"/>
  <c r="DT394" i="62" s="1"/>
  <c r="CW394" i="62"/>
  <c r="CB1275" i="62"/>
  <c r="CB1179" i="62"/>
  <c r="CC1276" i="62"/>
  <c r="CC1180" i="62"/>
  <c r="CC1412" i="62" s="1"/>
  <c r="DT154" i="62"/>
  <c r="BP1277" i="62"/>
  <c r="BP1181" i="62"/>
  <c r="BP1413" i="62" s="1"/>
  <c r="CV176" i="62"/>
  <c r="CV193" i="62"/>
  <c r="CX199" i="62"/>
  <c r="BK1279" i="62"/>
  <c r="BK1183" i="62"/>
  <c r="CM1279" i="62"/>
  <c r="CM1183" i="62"/>
  <c r="CJ1184" i="62"/>
  <c r="CJ1416" i="62" s="1"/>
  <c r="CW214" i="62"/>
  <c r="CW216" i="62"/>
  <c r="CV229" i="62"/>
  <c r="CX235" i="62"/>
  <c r="CW250" i="62"/>
  <c r="CW252" i="62"/>
  <c r="CB1280" i="62"/>
  <c r="CB1185" i="62"/>
  <c r="BL259" i="62"/>
  <c r="BL1280" i="62" s="1"/>
  <c r="BD1280" i="62" s="1"/>
  <c r="CD1281" i="62"/>
  <c r="CD1187" i="62"/>
  <c r="BN260" i="62"/>
  <c r="CX271" i="62"/>
  <c r="CC1188" i="62"/>
  <c r="CC1420" i="62" s="1"/>
  <c r="BM277" i="62"/>
  <c r="BM1281" i="62" s="1"/>
  <c r="BE1281" i="62" s="1"/>
  <c r="CJ1282" i="62"/>
  <c r="CJ1189" i="62"/>
  <c r="CN284" i="62"/>
  <c r="DT284" i="62" s="1"/>
  <c r="CW284" i="62"/>
  <c r="CW286" i="62"/>
  <c r="CW288" i="62"/>
  <c r="CM1190" i="62"/>
  <c r="CM1422" i="62" s="1"/>
  <c r="CD1191" i="62"/>
  <c r="CD1423" i="62" s="1"/>
  <c r="BN298" i="62"/>
  <c r="BP1283" i="62"/>
  <c r="BP1192" i="62"/>
  <c r="CV301" i="62"/>
  <c r="DV304" i="62"/>
  <c r="CK1193" i="62"/>
  <c r="CK1425" i="62" s="1"/>
  <c r="DT315" i="62"/>
  <c r="CN320" i="62"/>
  <c r="CW320" i="62"/>
  <c r="CW322" i="62"/>
  <c r="CW324" i="62"/>
  <c r="CC1284" i="62"/>
  <c r="CC1194" i="62"/>
  <c r="CC1426" i="62" s="1"/>
  <c r="DT334" i="62"/>
  <c r="CX337" i="62"/>
  <c r="DR360" i="62"/>
  <c r="CN364" i="62"/>
  <c r="DT364" i="62" s="1"/>
  <c r="CW364" i="62"/>
  <c r="DR366" i="62"/>
  <c r="DP1199" i="62"/>
  <c r="CN378" i="62"/>
  <c r="DT378" i="62" s="1"/>
  <c r="CW378" i="62"/>
  <c r="DS379" i="62"/>
  <c r="CV383" i="62"/>
  <c r="CN388" i="62"/>
  <c r="DT388" i="62" s="1"/>
  <c r="CW388" i="62"/>
  <c r="BL1279" i="62"/>
  <c r="BL1183" i="62"/>
  <c r="CK1184" i="62"/>
  <c r="CK1416" i="62" s="1"/>
  <c r="CV210" i="62"/>
  <c r="CV227" i="62"/>
  <c r="CV246" i="62"/>
  <c r="BG254" i="62"/>
  <c r="CC1280" i="62"/>
  <c r="CC1185" i="62"/>
  <c r="BI260" i="62"/>
  <c r="CJ1281" i="62"/>
  <c r="CJ1187" i="62"/>
  <c r="CN263" i="62"/>
  <c r="DT263" i="62" s="1"/>
  <c r="CW263" i="62"/>
  <c r="BG277" i="62"/>
  <c r="CD1188" i="62"/>
  <c r="CD1420" i="62" s="1"/>
  <c r="BN277" i="62"/>
  <c r="CK1282" i="62"/>
  <c r="CK1189" i="62"/>
  <c r="BM291" i="62"/>
  <c r="BH298" i="62"/>
  <c r="DU298" i="62" s="1"/>
  <c r="CN299" i="62"/>
  <c r="DT299" i="62" s="1"/>
  <c r="CW299" i="62"/>
  <c r="BC1192" i="62"/>
  <c r="BQ1283" i="62"/>
  <c r="BQ1192" i="62"/>
  <c r="CL1193" i="62"/>
  <c r="CL1425" i="62" s="1"/>
  <c r="CD1284" i="62"/>
  <c r="CD1194" i="62"/>
  <c r="CD1426" i="62" s="1"/>
  <c r="BN330" i="62"/>
  <c r="CV335" i="62"/>
  <c r="CK1195" i="62"/>
  <c r="CK1427" i="62" s="1"/>
  <c r="CN338" i="62"/>
  <c r="DT338" i="62" s="1"/>
  <c r="CW338" i="62"/>
  <c r="CK1285" i="62"/>
  <c r="CK1196" i="62"/>
  <c r="BC358" i="62"/>
  <c r="BC1285" i="62" s="1"/>
  <c r="BG359" i="62"/>
  <c r="DT359" i="62" s="1"/>
  <c r="CN366" i="62"/>
  <c r="DT366" i="62" s="1"/>
  <c r="CW366" i="62"/>
  <c r="CB1198" i="62"/>
  <c r="CB1430" i="62" s="1"/>
  <c r="BL369" i="62"/>
  <c r="DQ370" i="62"/>
  <c r="BQ1286" i="62"/>
  <c r="BQ1199" i="62"/>
  <c r="BI375" i="62"/>
  <c r="DQ391" i="62"/>
  <c r="BG395" i="62"/>
  <c r="CV395" i="62"/>
  <c r="DT292" i="62"/>
  <c r="BR1283" i="62"/>
  <c r="BR1192" i="62"/>
  <c r="DT309" i="62"/>
  <c r="CN314" i="62"/>
  <c r="CW314" i="62"/>
  <c r="DT328" i="62"/>
  <c r="CL1285" i="62"/>
  <c r="CL1196" i="62"/>
  <c r="BG343" i="62"/>
  <c r="DT343" i="62" s="1"/>
  <c r="CV360" i="62"/>
  <c r="DT365" i="62"/>
  <c r="CN370" i="62"/>
  <c r="DT370" i="62" s="1"/>
  <c r="CW370" i="62"/>
  <c r="DQ373" i="62"/>
  <c r="CN381" i="62"/>
  <c r="DT381" i="62" s="1"/>
  <c r="CW381" i="62"/>
  <c r="CV386" i="62"/>
  <c r="CN391" i="62"/>
  <c r="DT391" i="62" s="1"/>
  <c r="CW391" i="62"/>
  <c r="DT180" i="62"/>
  <c r="CV185" i="62"/>
  <c r="BP1279" i="62"/>
  <c r="BP1183" i="62"/>
  <c r="BL1184" i="62"/>
  <c r="BL1416" i="62" s="1"/>
  <c r="CM1184" i="62"/>
  <c r="CM1416" i="62" s="1"/>
  <c r="DT212" i="62"/>
  <c r="DT216" i="62"/>
  <c r="CV221" i="62"/>
  <c r="DT248" i="62"/>
  <c r="DT252" i="62"/>
  <c r="CJ1280" i="62"/>
  <c r="CJ1185" i="62"/>
  <c r="CV257" i="62"/>
  <c r="BC259" i="62"/>
  <c r="BK1281" i="62"/>
  <c r="BK1187" i="62"/>
  <c r="CL1281" i="62"/>
  <c r="CL1187" i="62"/>
  <c r="CK1188" i="62"/>
  <c r="CK1420" i="62" s="1"/>
  <c r="BK1282" i="62"/>
  <c r="BK1189" i="62"/>
  <c r="CM1282" i="62"/>
  <c r="CM1189" i="62"/>
  <c r="DT288" i="62"/>
  <c r="BP1190" i="62"/>
  <c r="BP1422" i="62" s="1"/>
  <c r="CV293" i="62"/>
  <c r="CW295" i="62"/>
  <c r="CW297" i="62"/>
  <c r="CL1191" i="62"/>
  <c r="CL1423" i="62" s="1"/>
  <c r="CB1283" i="62"/>
  <c r="CB1192" i="62"/>
  <c r="BL304" i="62"/>
  <c r="DT307" i="62"/>
  <c r="CX316" i="62"/>
  <c r="DT320" i="62"/>
  <c r="DT324" i="62"/>
  <c r="CV329" i="62"/>
  <c r="CK1284" i="62"/>
  <c r="CK1194" i="62"/>
  <c r="CK1426" i="62" s="1"/>
  <c r="CW331" i="62"/>
  <c r="CW333" i="62"/>
  <c r="BL1195" i="62"/>
  <c r="BL1427" i="62" s="1"/>
  <c r="CM1195" i="62"/>
  <c r="CM1427" i="62" s="1"/>
  <c r="DP338" i="62"/>
  <c r="BK1285" i="62"/>
  <c r="BK1196" i="62"/>
  <c r="CC1197" i="62"/>
  <c r="CC1429" i="62" s="1"/>
  <c r="BM358" i="62"/>
  <c r="BM1285" i="62" s="1"/>
  <c r="BE1285" i="62" s="1"/>
  <c r="CN363" i="62"/>
  <c r="DT363" i="62" s="1"/>
  <c r="CW363" i="62"/>
  <c r="BC1198" i="62"/>
  <c r="BC1430" i="62" s="1"/>
  <c r="CD1198" i="62"/>
  <c r="CD1430" i="62" s="1"/>
  <c r="BN369" i="62"/>
  <c r="CN373" i="62"/>
  <c r="CW373" i="62"/>
  <c r="CB1286" i="62"/>
  <c r="CB1199" i="62"/>
  <c r="BL375" i="62"/>
  <c r="DQ376" i="62"/>
  <c r="DT178" i="62"/>
  <c r="DT191" i="62"/>
  <c r="DT195" i="62"/>
  <c r="BC1279" i="62"/>
  <c r="BC1183" i="62"/>
  <c r="BQ1279" i="62"/>
  <c r="BQ1183" i="62"/>
  <c r="BM1184" i="62"/>
  <c r="BM1416" i="62" s="1"/>
  <c r="BE209" i="62"/>
  <c r="DR209" i="62" s="1"/>
  <c r="DT214" i="62"/>
  <c r="DT231" i="62"/>
  <c r="DT250" i="62"/>
  <c r="CK1280" i="62"/>
  <c r="CK1185" i="62"/>
  <c r="BL1187" i="62"/>
  <c r="CM1281" i="62"/>
  <c r="CM1187" i="62"/>
  <c r="DT267" i="62"/>
  <c r="CL1188" i="62"/>
  <c r="CL1420" i="62" s="1"/>
  <c r="BL1282" i="62"/>
  <c r="BL1189" i="62"/>
  <c r="BC1190" i="62"/>
  <c r="BC1422" i="62" s="1"/>
  <c r="BQ1190" i="62"/>
  <c r="BQ1422" i="62" s="1"/>
  <c r="BI291" i="62"/>
  <c r="CV291" i="62"/>
  <c r="BK1191" i="62"/>
  <c r="BK1423" i="62" s="1"/>
  <c r="CC1283" i="62"/>
  <c r="CC1192" i="62"/>
  <c r="BM301" i="62"/>
  <c r="DP301" i="62"/>
  <c r="DT303" i="62"/>
  <c r="BO1193" i="62"/>
  <c r="CV308" i="62"/>
  <c r="DT322" i="62"/>
  <c r="BK1284" i="62"/>
  <c r="BK1194" i="62"/>
  <c r="BK1426" i="62" s="1"/>
  <c r="CL1284" i="62"/>
  <c r="CL1194" i="62"/>
  <c r="CL1426" i="62" s="1"/>
  <c r="BM1195" i="62"/>
  <c r="BM1427" i="62" s="1"/>
  <c r="CW340" i="62"/>
  <c r="BM1196" i="62"/>
  <c r="BE342" i="62"/>
  <c r="DR342" i="62" s="1"/>
  <c r="DT347" i="62"/>
  <c r="DT352" i="62"/>
  <c r="DT355" i="62"/>
  <c r="DT356" i="62"/>
  <c r="CD1197" i="62"/>
  <c r="CD1429" i="62" s="1"/>
  <c r="BN358" i="62"/>
  <c r="CN376" i="62"/>
  <c r="DT376" i="62" s="1"/>
  <c r="CW376" i="62"/>
  <c r="CN384" i="62"/>
  <c r="DT384" i="62" s="1"/>
  <c r="CW384" i="62"/>
  <c r="CV389" i="62"/>
  <c r="BG392" i="62"/>
  <c r="CV392" i="62"/>
  <c r="DQ400" i="62"/>
  <c r="CN179" i="62"/>
  <c r="DT179" i="62" s="1"/>
  <c r="CW179" i="62"/>
  <c r="BD202" i="62"/>
  <c r="DQ202" i="62" s="1"/>
  <c r="BR1279" i="62"/>
  <c r="BR1183" i="62"/>
  <c r="DT206" i="62"/>
  <c r="BO1184" i="62"/>
  <c r="BO1416" i="62" s="1"/>
  <c r="CN215" i="62"/>
  <c r="DT215" i="62" s="1"/>
  <c r="CW215" i="62"/>
  <c r="CW217" i="62"/>
  <c r="DT242" i="62"/>
  <c r="CN251" i="62"/>
  <c r="DT251" i="62" s="1"/>
  <c r="CW251" i="62"/>
  <c r="CW253" i="62"/>
  <c r="BK1280" i="62"/>
  <c r="BK1185" i="62"/>
  <c r="CL1280" i="62"/>
  <c r="CL1185" i="62"/>
  <c r="BM1187" i="62"/>
  <c r="BE1187" i="62" s="1"/>
  <c r="BE260" i="62"/>
  <c r="DR260" i="62" s="1"/>
  <c r="DT265" i="62"/>
  <c r="BK1188" i="62"/>
  <c r="BK1420" i="62" s="1"/>
  <c r="CM1188" i="62"/>
  <c r="CM1420" i="62" s="1"/>
  <c r="BO1282" i="62"/>
  <c r="BO1189" i="62"/>
  <c r="CN287" i="62"/>
  <c r="DT287" i="62" s="1"/>
  <c r="CW287" i="62"/>
  <c r="CW289" i="62"/>
  <c r="BR1190" i="62"/>
  <c r="BR1422" i="62" s="1"/>
  <c r="BL1191" i="62"/>
  <c r="BL1423" i="62" s="1"/>
  <c r="BD1423" i="62" s="1"/>
  <c r="BG301" i="62"/>
  <c r="CD1283" i="62"/>
  <c r="CD1192" i="62"/>
  <c r="BN301" i="62"/>
  <c r="BP1193" i="62"/>
  <c r="CN304" i="62"/>
  <c r="DT304" i="62" s="1"/>
  <c r="DT314" i="62"/>
  <c r="BL330" i="62"/>
  <c r="CM1284" i="62"/>
  <c r="CM1194" i="62"/>
  <c r="CM1426" i="62" s="1"/>
  <c r="BO1195" i="62"/>
  <c r="BO1427" i="62" s="1"/>
  <c r="BO1285" i="62"/>
  <c r="BO1196" i="62"/>
  <c r="DS364" i="62"/>
  <c r="CV371" i="62"/>
  <c r="CD1286" i="62"/>
  <c r="CD1199" i="62"/>
  <c r="BN375" i="62"/>
  <c r="DQ379" i="62"/>
  <c r="CN400" i="62"/>
  <c r="DT400" i="62" s="1"/>
  <c r="CW400" i="62"/>
  <c r="DT136" i="62"/>
  <c r="BL1275" i="62"/>
  <c r="BL1274" i="62" s="1"/>
  <c r="BL1323" i="62" s="1"/>
  <c r="BL1179" i="62"/>
  <c r="CM1275" i="62"/>
  <c r="CM1274" i="62" s="1"/>
  <c r="CM1323" i="62" s="1"/>
  <c r="CM1179" i="62"/>
  <c r="BM150" i="62"/>
  <c r="DT153" i="62"/>
  <c r="CJ1277" i="62"/>
  <c r="CJ1181" i="62"/>
  <c r="CJ1413" i="62" s="1"/>
  <c r="DT172" i="62"/>
  <c r="DT189" i="62"/>
  <c r="CW198" i="62"/>
  <c r="CB1279" i="62"/>
  <c r="CB1183" i="62"/>
  <c r="DT208" i="62"/>
  <c r="BP1184" i="62"/>
  <c r="BP1416" i="62" s="1"/>
  <c r="DT225" i="62"/>
  <c r="CW234" i="62"/>
  <c r="DT244" i="62"/>
  <c r="BL1185" i="62"/>
  <c r="CM1280" i="62"/>
  <c r="CM1185" i="62"/>
  <c r="CC1186" i="62"/>
  <c r="CC1418" i="62" s="1"/>
  <c r="BM259" i="62"/>
  <c r="BM1280" i="62" s="1"/>
  <c r="BO1281" i="62"/>
  <c r="BO1187" i="62"/>
  <c r="DT261" i="62"/>
  <c r="CW270" i="62"/>
  <c r="BL277" i="62"/>
  <c r="BL1281" i="62" s="1"/>
  <c r="BD1281" i="62" s="1"/>
  <c r="DT280" i="62"/>
  <c r="BP1282" i="62"/>
  <c r="BP1189" i="62"/>
  <c r="CV283" i="62"/>
  <c r="CB1190" i="62"/>
  <c r="CB1422" i="62" s="1"/>
  <c r="DT297" i="62"/>
  <c r="BO1191" i="62"/>
  <c r="BO1423" i="62" s="1"/>
  <c r="CJ1283" i="62"/>
  <c r="CJ1192" i="62"/>
  <c r="CN302" i="62"/>
  <c r="DT302" i="62" s="1"/>
  <c r="CW302" i="62"/>
  <c r="BC304" i="62"/>
  <c r="BQ1193" i="62"/>
  <c r="BQ1425" i="62" s="1"/>
  <c r="CO304" i="62"/>
  <c r="DU304" i="62" s="1"/>
  <c r="DT316" i="62"/>
  <c r="BM330" i="62"/>
  <c r="DT333" i="62"/>
  <c r="BP1195" i="62"/>
  <c r="BP1427" i="62" s="1"/>
  <c r="BP1285" i="62"/>
  <c r="BH1285" i="62" s="1"/>
  <c r="BP1196" i="62"/>
  <c r="CK1197" i="62"/>
  <c r="CK1429" i="62" s="1"/>
  <c r="CV374" i="62"/>
  <c r="CN379" i="62"/>
  <c r="DT379" i="62" s="1"/>
  <c r="CW379" i="62"/>
  <c r="CN387" i="62"/>
  <c r="DT387" i="62" s="1"/>
  <c r="CW387" i="62"/>
  <c r="DS388" i="62"/>
  <c r="DT259" i="62"/>
  <c r="DT1186" i="62" s="1"/>
  <c r="DT1418" i="62" s="1"/>
  <c r="CD1186" i="62"/>
  <c r="CD1418" i="62" s="1"/>
  <c r="BN259" i="62"/>
  <c r="BP1281" i="62"/>
  <c r="BH1281" i="62" s="1"/>
  <c r="BP1187" i="62"/>
  <c r="DT276" i="62"/>
  <c r="CN281" i="62"/>
  <c r="DT281" i="62" s="1"/>
  <c r="CW281" i="62"/>
  <c r="BC1282" i="62"/>
  <c r="BC1189" i="62"/>
  <c r="BQ1282" i="62"/>
  <c r="BQ1189" i="62"/>
  <c r="DT295" i="62"/>
  <c r="CV1191" i="62"/>
  <c r="CV1423" i="62" s="1"/>
  <c r="CN298" i="62"/>
  <c r="CK1283" i="62"/>
  <c r="CK1192" i="62"/>
  <c r="BR1193" i="62"/>
  <c r="DT312" i="62"/>
  <c r="CN317" i="62"/>
  <c r="DT317" i="62" s="1"/>
  <c r="CW317" i="62"/>
  <c r="BO1284" i="62"/>
  <c r="BG1284" i="62" s="1"/>
  <c r="BO1194" i="62"/>
  <c r="BO1426" i="62" s="1"/>
  <c r="DT331" i="62"/>
  <c r="BC336" i="62"/>
  <c r="BC1284" i="62" s="1"/>
  <c r="BQ1195" i="62"/>
  <c r="BI336" i="62"/>
  <c r="CV1195" i="62"/>
  <c r="CV1427" i="62" s="1"/>
  <c r="CN336" i="62"/>
  <c r="CW336" i="62"/>
  <c r="BQ1285" i="62"/>
  <c r="BI1285" i="62" s="1"/>
  <c r="BQ1196" i="62"/>
  <c r="BI342" i="62"/>
  <c r="CV1196" i="62"/>
  <c r="CN342" i="62"/>
  <c r="CW342" i="62"/>
  <c r="BG401" i="62"/>
  <c r="CV401" i="62"/>
  <c r="CD1200" i="62"/>
  <c r="CD1432" i="62" s="1"/>
  <c r="BN402" i="62"/>
  <c r="BM1202" i="62"/>
  <c r="BM1434" i="62" s="1"/>
  <c r="CV1202" i="62"/>
  <c r="CV1434" i="62" s="1"/>
  <c r="CN413" i="62"/>
  <c r="CN1202" i="62" s="1"/>
  <c r="CN1434" i="62" s="1"/>
  <c r="CO426" i="62"/>
  <c r="DU426" i="62" s="1"/>
  <c r="CX426" i="62"/>
  <c r="CJ1273" i="62"/>
  <c r="CJ1177" i="62"/>
  <c r="CJ1349" i="62" s="1"/>
  <c r="CJ1409" i="62" s="1"/>
  <c r="BR1275" i="62"/>
  <c r="BR1179" i="62"/>
  <c r="CJ1276" i="62"/>
  <c r="CJ1180" i="62"/>
  <c r="CJ1412" i="62" s="1"/>
  <c r="BR1277" i="62"/>
  <c r="BR1181" i="62"/>
  <c r="BR1413" i="62" s="1"/>
  <c r="BR1184" i="62"/>
  <c r="BR1416" i="62" s="1"/>
  <c r="BR1280" i="62"/>
  <c r="BJ1280" i="62" s="1"/>
  <c r="BR1185" i="62"/>
  <c r="BR1281" i="62"/>
  <c r="BJ1281" i="62" s="1"/>
  <c r="BR1187" i="62"/>
  <c r="CJ1190" i="62"/>
  <c r="CJ1422" i="62" s="1"/>
  <c r="CJ1284" i="62"/>
  <c r="CJ1194" i="62"/>
  <c r="CJ1426" i="62" s="1"/>
  <c r="CJ1195" i="62"/>
  <c r="CJ1427" i="62" s="1"/>
  <c r="CJ1285" i="62"/>
  <c r="CJ1196" i="62"/>
  <c r="CJ1198" i="62"/>
  <c r="CJ1430" i="62" s="1"/>
  <c r="CJ1286" i="62"/>
  <c r="CJ1199" i="62"/>
  <c r="BI402" i="62"/>
  <c r="CV404" i="62"/>
  <c r="CV1200" i="62" s="1"/>
  <c r="CV1432" i="62" s="1"/>
  <c r="BL405" i="62"/>
  <c r="CM1201" i="62"/>
  <c r="CM1433" i="62" s="1"/>
  <c r="CW413" i="62"/>
  <c r="CW416" i="62"/>
  <c r="BO1197" i="62"/>
  <c r="BO1429" i="62" s="1"/>
  <c r="CK1198" i="62"/>
  <c r="CK1430" i="62" s="1"/>
  <c r="CK1286" i="62"/>
  <c r="CK1199" i="62"/>
  <c r="CK1200" i="62"/>
  <c r="CK1432" i="62" s="1"/>
  <c r="BM405" i="62"/>
  <c r="BM1286" i="62" s="1"/>
  <c r="BE1286" i="62" s="1"/>
  <c r="DT423" i="62"/>
  <c r="CO424" i="62"/>
  <c r="DU424" i="62" s="1"/>
  <c r="CX424" i="62"/>
  <c r="CL1198" i="62"/>
  <c r="CL1430" i="62" s="1"/>
  <c r="BK1286" i="62"/>
  <c r="BK1199" i="62"/>
  <c r="CL1286" i="62"/>
  <c r="CL1199" i="62"/>
  <c r="BK1200" i="62"/>
  <c r="BK1432" i="62" s="1"/>
  <c r="CL1200" i="62"/>
  <c r="CL1432" i="62" s="1"/>
  <c r="CV1201" i="62"/>
  <c r="CV1433" i="62" s="1"/>
  <c r="CN405" i="62"/>
  <c r="CN1201" i="62" s="1"/>
  <c r="CN1433" i="62" s="1"/>
  <c r="CX412" i="62"/>
  <c r="CO412" i="62"/>
  <c r="DU412" i="62" s="1"/>
  <c r="CM1285" i="62"/>
  <c r="CM1196" i="62"/>
  <c r="BQ1197" i="62"/>
  <c r="BQ1429" i="62" s="1"/>
  <c r="CV358" i="62"/>
  <c r="CM1198" i="62"/>
  <c r="CM1430" i="62" s="1"/>
  <c r="CM1286" i="62"/>
  <c r="CM1199" i="62"/>
  <c r="BL402" i="62"/>
  <c r="CM1200" i="62"/>
  <c r="CM1432" i="62" s="1"/>
  <c r="CW405" i="62"/>
  <c r="CW406" i="62"/>
  <c r="CW407" i="62"/>
  <c r="CW408" i="62"/>
  <c r="CW409" i="62"/>
  <c r="CW410" i="62"/>
  <c r="CW411" i="62"/>
  <c r="BR1202" i="62"/>
  <c r="BR1434" i="62" s="1"/>
  <c r="BJ413" i="62"/>
  <c r="CW418" i="62"/>
  <c r="CY422" i="62"/>
  <c r="CQ422" i="62" s="1"/>
  <c r="DW422" i="62" s="1"/>
  <c r="CP422" i="62"/>
  <c r="DV422" i="62" s="1"/>
  <c r="BM1198" i="62"/>
  <c r="BM1199" i="62"/>
  <c r="BM1200" i="62"/>
  <c r="BM1432" i="62" s="1"/>
  <c r="BQ1433" i="62"/>
  <c r="BI1201" i="62"/>
  <c r="CX415" i="62"/>
  <c r="CO415" i="62"/>
  <c r="DU415" i="62" s="1"/>
  <c r="DT419" i="62"/>
  <c r="CX420" i="62"/>
  <c r="CO420" i="62"/>
  <c r="DU420" i="62" s="1"/>
  <c r="BO1198" i="62"/>
  <c r="BO1430" i="62" s="1"/>
  <c r="BO1286" i="62"/>
  <c r="BO1199" i="62"/>
  <c r="BO1200" i="62"/>
  <c r="BO1432" i="62" s="1"/>
  <c r="BC405" i="62"/>
  <c r="BR1201" i="62"/>
  <c r="BR1433" i="62" s="1"/>
  <c r="BJ405" i="62"/>
  <c r="BN1435" i="62"/>
  <c r="BF1203" i="62"/>
  <c r="CO434" i="62"/>
  <c r="DU434" i="62" s="1"/>
  <c r="CX434" i="62"/>
  <c r="BP1430" i="62"/>
  <c r="BH1198" i="62"/>
  <c r="DT373" i="62"/>
  <c r="BC1199" i="62"/>
  <c r="BP1286" i="62"/>
  <c r="BH1286" i="62" s="1"/>
  <c r="BP1199" i="62"/>
  <c r="DT382" i="62"/>
  <c r="BC1200" i="62"/>
  <c r="BC1432" i="62" s="1"/>
  <c r="DP402" i="62"/>
  <c r="DP1200" i="62" s="1"/>
  <c r="DP1432" i="62" s="1"/>
  <c r="CN402" i="62"/>
  <c r="CD1202" i="62"/>
  <c r="CD1434" i="62" s="1"/>
  <c r="BN413" i="62"/>
  <c r="CO452" i="62"/>
  <c r="DU452" i="62" s="1"/>
  <c r="CX452" i="62"/>
  <c r="BQ1432" i="62"/>
  <c r="BI1200" i="62"/>
  <c r="CW402" i="62"/>
  <c r="CY423" i="62"/>
  <c r="CQ423" i="62" s="1"/>
  <c r="DW423" i="62" s="1"/>
  <c r="CP423" i="62"/>
  <c r="DV423" i="62" s="1"/>
  <c r="BR1195" i="62"/>
  <c r="BR1427" i="62" s="1"/>
  <c r="BR1285" i="62"/>
  <c r="BR1196" i="62"/>
  <c r="CJ1197" i="62"/>
  <c r="CJ1429" i="62" s="1"/>
  <c r="BE369" i="62"/>
  <c r="DR369" i="62" s="1"/>
  <c r="DR1198" i="62" s="1"/>
  <c r="DR1430" i="62" s="1"/>
  <c r="BR1198" i="62"/>
  <c r="BR1430" i="62" s="1"/>
  <c r="BE375" i="62"/>
  <c r="DR375" i="62" s="1"/>
  <c r="BR1286" i="62"/>
  <c r="BJ1286" i="62" s="1"/>
  <c r="BR1199" i="62"/>
  <c r="CW393" i="62"/>
  <c r="CW396" i="62"/>
  <c r="CW399" i="62"/>
  <c r="BE402" i="62"/>
  <c r="DR402" i="62" s="1"/>
  <c r="DR1200" i="62" s="1"/>
  <c r="DR1432" i="62" s="1"/>
  <c r="BR1200" i="62"/>
  <c r="CD1201" i="62"/>
  <c r="CD1433" i="62" s="1"/>
  <c r="BN405" i="62"/>
  <c r="CX414" i="62"/>
  <c r="CO414" i="62"/>
  <c r="DU414" i="62" s="1"/>
  <c r="CW417" i="62"/>
  <c r="BK1203" i="62"/>
  <c r="BK1435" i="62" s="1"/>
  <c r="BC421" i="62"/>
  <c r="CO442" i="62"/>
  <c r="DU442" i="62" s="1"/>
  <c r="CX442" i="62"/>
  <c r="BK1202" i="62"/>
  <c r="BK1434" i="62" s="1"/>
  <c r="BC413" i="62"/>
  <c r="BL1203" i="62"/>
  <c r="BL1435" i="62" s="1"/>
  <c r="BD421" i="62"/>
  <c r="DQ421" i="62" s="1"/>
  <c r="DQ1203" i="62" s="1"/>
  <c r="DQ1435" i="62" s="1"/>
  <c r="DT422" i="62"/>
  <c r="CL1197" i="62"/>
  <c r="CL1429" i="62" s="1"/>
  <c r="BG369" i="62"/>
  <c r="DT369" i="62" s="1"/>
  <c r="CC1198" i="62"/>
  <c r="CC1430" i="62" s="1"/>
  <c r="BG375" i="62"/>
  <c r="CC1286" i="62"/>
  <c r="CC1199" i="62"/>
  <c r="BG402" i="62"/>
  <c r="CC1200" i="62"/>
  <c r="CC1432" i="62" s="1"/>
  <c r="CW403" i="62"/>
  <c r="BI405" i="62"/>
  <c r="CK1201" i="62"/>
  <c r="CK1433" i="62" s="1"/>
  <c r="BL1202" i="62"/>
  <c r="BL1434" i="62" s="1"/>
  <c r="BD413" i="62"/>
  <c r="DQ413" i="62" s="1"/>
  <c r="DQ1202" i="62" s="1"/>
  <c r="DQ1434" i="62" s="1"/>
  <c r="CM1202" i="62"/>
  <c r="CM1434" i="62" s="1"/>
  <c r="CW419" i="62"/>
  <c r="BM1203" i="62"/>
  <c r="BM1435" i="62" s="1"/>
  <c r="BE421" i="62"/>
  <c r="DR421" i="62" s="1"/>
  <c r="DR1203" i="62" s="1"/>
  <c r="DR1435" i="62" s="1"/>
  <c r="CO448" i="62"/>
  <c r="DU448" i="62" s="1"/>
  <c r="CX448" i="62"/>
  <c r="CB1287" i="62"/>
  <c r="CB1204" i="62"/>
  <c r="CB1288" i="62"/>
  <c r="CB1205" i="62"/>
  <c r="CB1437" i="62" s="1"/>
  <c r="DS1206" i="62"/>
  <c r="DS1438" i="62" s="1"/>
  <c r="CX449" i="62"/>
  <c r="CX453" i="62"/>
  <c r="CN498" i="62"/>
  <c r="CW498" i="62"/>
  <c r="CN516" i="62"/>
  <c r="CW516" i="62"/>
  <c r="CX537" i="62"/>
  <c r="CO537" i="62"/>
  <c r="DU537" i="62" s="1"/>
  <c r="CP567" i="62"/>
  <c r="DV567" i="62" s="1"/>
  <c r="CY567" i="62"/>
  <c r="CQ567" i="62" s="1"/>
  <c r="DW567" i="62" s="1"/>
  <c r="CC1287" i="62"/>
  <c r="CC1204" i="62"/>
  <c r="DU431" i="62"/>
  <c r="DU433" i="62"/>
  <c r="DU435" i="62"/>
  <c r="DU437" i="62"/>
  <c r="DU439" i="62"/>
  <c r="CC1288" i="62"/>
  <c r="CC1205" i="62"/>
  <c r="CC1437" i="62" s="1"/>
  <c r="DU443" i="62"/>
  <c r="DQ1290" i="62"/>
  <c r="DQ1208" i="62"/>
  <c r="DQ1291" i="62"/>
  <c r="DQ1209" i="62"/>
  <c r="DQ1441" i="62" s="1"/>
  <c r="DQ1292" i="62"/>
  <c r="DQ1210" i="62"/>
  <c r="DQ1442" i="62" s="1"/>
  <c r="CC1292" i="62"/>
  <c r="CC1210" i="62"/>
  <c r="CC1442" i="62" s="1"/>
  <c r="BM465" i="62"/>
  <c r="BG483" i="62"/>
  <c r="CV483" i="62"/>
  <c r="CW486" i="62"/>
  <c r="CW536" i="62"/>
  <c r="CN536" i="62"/>
  <c r="DT536" i="62" s="1"/>
  <c r="CX549" i="62"/>
  <c r="CO549" i="62"/>
  <c r="DU549" i="62" s="1"/>
  <c r="CW557" i="62"/>
  <c r="CN557" i="62"/>
  <c r="DT557" i="62" s="1"/>
  <c r="CD1287" i="62"/>
  <c r="CD1204" i="62"/>
  <c r="CD1288" i="62"/>
  <c r="CD1205" i="62"/>
  <c r="CD1437" i="62" s="1"/>
  <c r="DP1206" i="62"/>
  <c r="DP1438" i="62" s="1"/>
  <c r="CC1290" i="62"/>
  <c r="CC1208" i="62"/>
  <c r="BM461" i="62"/>
  <c r="DT1290" i="62"/>
  <c r="DT1208" i="62"/>
  <c r="CC1291" i="62"/>
  <c r="CC1209" i="62"/>
  <c r="CC1441" i="62" s="1"/>
  <c r="BM462" i="62"/>
  <c r="DT1291" i="62"/>
  <c r="DT1209" i="62"/>
  <c r="DT1441" i="62" s="1"/>
  <c r="BG469" i="62"/>
  <c r="CV469" i="62"/>
  <c r="CO474" i="62"/>
  <c r="DU474" i="62" s="1"/>
  <c r="CX474" i="62"/>
  <c r="BG481" i="62"/>
  <c r="CV481" i="62"/>
  <c r="DS482" i="62"/>
  <c r="CN538" i="62"/>
  <c r="DT538" i="62" s="1"/>
  <c r="CW538" i="62"/>
  <c r="CN550" i="62"/>
  <c r="DT550" i="62" s="1"/>
  <c r="CW550" i="62"/>
  <c r="CN421" i="62"/>
  <c r="CJ1287" i="62"/>
  <c r="CJ1204" i="62"/>
  <c r="CJ1288" i="62"/>
  <c r="CJ1205" i="62"/>
  <c r="CJ1437" i="62" s="1"/>
  <c r="CX446" i="62"/>
  <c r="DU449" i="62"/>
  <c r="DU453" i="62"/>
  <c r="CJ1292" i="62"/>
  <c r="CJ1210" i="62"/>
  <c r="CJ1442" i="62" s="1"/>
  <c r="BG472" i="62"/>
  <c r="CV472" i="62"/>
  <c r="CN504" i="62"/>
  <c r="CW504" i="62"/>
  <c r="CN540" i="62"/>
  <c r="CW540" i="62"/>
  <c r="CO551" i="62"/>
  <c r="DU551" i="62" s="1"/>
  <c r="CX551" i="62"/>
  <c r="CX568" i="62"/>
  <c r="CO568" i="62"/>
  <c r="DU568" i="62" s="1"/>
  <c r="CO569" i="62"/>
  <c r="DU569" i="62" s="1"/>
  <c r="CX569" i="62"/>
  <c r="CO422" i="62"/>
  <c r="DU422" i="62" s="1"/>
  <c r="CO423" i="62"/>
  <c r="DU423" i="62" s="1"/>
  <c r="BK1287" i="62"/>
  <c r="BK1204" i="62"/>
  <c r="BC429" i="62"/>
  <c r="CK1287" i="62"/>
  <c r="CK1204" i="62"/>
  <c r="BK1288" i="62"/>
  <c r="BK1205" i="62"/>
  <c r="BK1437" i="62" s="1"/>
  <c r="BC441" i="62"/>
  <c r="CK1288" i="62"/>
  <c r="CK1205" i="62"/>
  <c r="CK1437" i="62" s="1"/>
  <c r="CJ1206" i="62"/>
  <c r="CJ1438" i="62" s="1"/>
  <c r="CJ1290" i="62"/>
  <c r="CJ1208" i="62"/>
  <c r="CJ1291" i="62"/>
  <c r="CJ1209" i="62"/>
  <c r="CJ1441" i="62" s="1"/>
  <c r="CW542" i="62"/>
  <c r="CN542" i="62"/>
  <c r="DT542" i="62" s="1"/>
  <c r="CX543" i="62"/>
  <c r="CO543" i="62"/>
  <c r="DU543" i="62" s="1"/>
  <c r="CW563" i="62"/>
  <c r="CN563" i="62"/>
  <c r="BP1203" i="62"/>
  <c r="BP1435" i="62" s="1"/>
  <c r="BL429" i="62"/>
  <c r="CL1287" i="62"/>
  <c r="CL1204" i="62"/>
  <c r="BL441" i="62"/>
  <c r="CL1288" i="62"/>
  <c r="CL1205" i="62"/>
  <c r="CL1437" i="62" s="1"/>
  <c r="CN448" i="62"/>
  <c r="DT448" i="62" s="1"/>
  <c r="CN452" i="62"/>
  <c r="DT452" i="62" s="1"/>
  <c r="CL1292" i="62"/>
  <c r="CL1210" i="62"/>
  <c r="CL1442" i="62" s="1"/>
  <c r="CN522" i="62"/>
  <c r="CW522" i="62"/>
  <c r="CY525" i="62"/>
  <c r="CQ525" i="62" s="1"/>
  <c r="DW525" i="62" s="1"/>
  <c r="CP525" i="62"/>
  <c r="DV525" i="62" s="1"/>
  <c r="CX552" i="62"/>
  <c r="CO552" i="62"/>
  <c r="DU552" i="62" s="1"/>
  <c r="CN576" i="62"/>
  <c r="DT576" i="62" s="1"/>
  <c r="CW576" i="62"/>
  <c r="BQ1435" i="62"/>
  <c r="BI1203" i="62"/>
  <c r="BM429" i="62"/>
  <c r="CM1287" i="62"/>
  <c r="CM1204" i="62"/>
  <c r="BM441" i="62"/>
  <c r="CM1288" i="62"/>
  <c r="CM1205" i="62"/>
  <c r="CM1437" i="62" s="1"/>
  <c r="BL1206" i="62"/>
  <c r="BL1438" i="62" s="1"/>
  <c r="CL1206" i="62"/>
  <c r="CL1438" i="62" s="1"/>
  <c r="CX451" i="62"/>
  <c r="CX455" i="62"/>
  <c r="CN457" i="62"/>
  <c r="DT457" i="62" s="1"/>
  <c r="CL1290" i="62"/>
  <c r="CL1208" i="62"/>
  <c r="CL1291" i="62"/>
  <c r="CL1209" i="62"/>
  <c r="CL1441" i="62" s="1"/>
  <c r="BL1292" i="62"/>
  <c r="BL1210" i="62"/>
  <c r="BL1442" i="62" s="1"/>
  <c r="BG477" i="62"/>
  <c r="CV477" i="62"/>
  <c r="BG484" i="62"/>
  <c r="CV484" i="62"/>
  <c r="CW564" i="62"/>
  <c r="CN564" i="62"/>
  <c r="BN429" i="62"/>
  <c r="BN441" i="62"/>
  <c r="BM445" i="62"/>
  <c r="CP457" i="62"/>
  <c r="DV457" i="62" s="1"/>
  <c r="CN458" i="62"/>
  <c r="DT458" i="62" s="1"/>
  <c r="BL1290" i="62"/>
  <c r="BL1208" i="62"/>
  <c r="BL1291" i="62"/>
  <c r="BL1209" i="62"/>
  <c r="BL1441" i="62" s="1"/>
  <c r="BN1292" i="62"/>
  <c r="BF1292" i="62" s="1"/>
  <c r="BN1210" i="62"/>
  <c r="BN1442" i="62" s="1"/>
  <c r="BF465" i="62"/>
  <c r="DS465" i="62" s="1"/>
  <c r="BG475" i="62"/>
  <c r="CV475" i="62"/>
  <c r="DS476" i="62"/>
  <c r="CN510" i="62"/>
  <c r="CW510" i="62"/>
  <c r="CN528" i="62"/>
  <c r="CW528" i="62"/>
  <c r="CN544" i="62"/>
  <c r="DT544" i="62" s="1"/>
  <c r="CW544" i="62"/>
  <c r="CX553" i="62"/>
  <c r="CO553" i="62"/>
  <c r="DU553" i="62" s="1"/>
  <c r="CO565" i="62"/>
  <c r="DU565" i="62" s="1"/>
  <c r="CX565" i="62"/>
  <c r="BN1206" i="62"/>
  <c r="BN1438" i="62" s="1"/>
  <c r="CP458" i="62"/>
  <c r="DV458" i="62" s="1"/>
  <c r="CN459" i="62"/>
  <c r="DT459" i="62" s="1"/>
  <c r="BN1290" i="62"/>
  <c r="BN1208" i="62"/>
  <c r="BF461" i="62"/>
  <c r="DS461" i="62" s="1"/>
  <c r="CN1290" i="62"/>
  <c r="CN1208" i="62"/>
  <c r="BN1291" i="62"/>
  <c r="BN1209" i="62"/>
  <c r="BN1441" i="62" s="1"/>
  <c r="BF462" i="62"/>
  <c r="DS462" i="62" s="1"/>
  <c r="CN1291" i="62"/>
  <c r="CN1209" i="62"/>
  <c r="CN1441" i="62" s="1"/>
  <c r="BG471" i="62"/>
  <c r="CV471" i="62"/>
  <c r="CN492" i="62"/>
  <c r="CW492" i="62"/>
  <c r="CX572" i="62"/>
  <c r="CO572" i="62"/>
  <c r="DU572" i="62" s="1"/>
  <c r="CC1203" i="62"/>
  <c r="CC1435" i="62" s="1"/>
  <c r="BP1287" i="62"/>
  <c r="BH1287" i="62" s="1"/>
  <c r="BP1204" i="62"/>
  <c r="CV1287" i="62"/>
  <c r="CV1204" i="62"/>
  <c r="BP1288" i="62"/>
  <c r="BP1205" i="62"/>
  <c r="BP1437" i="62" s="1"/>
  <c r="CV1288" i="62"/>
  <c r="CV1205" i="62"/>
  <c r="CV1437" i="62" s="1"/>
  <c r="BP1292" i="62"/>
  <c r="BP1210" i="62"/>
  <c r="BP1442" i="62" s="1"/>
  <c r="CO480" i="62"/>
  <c r="DU480" i="62" s="1"/>
  <c r="CX480" i="62"/>
  <c r="CY531" i="62"/>
  <c r="CQ531" i="62" s="1"/>
  <c r="DW531" i="62" s="1"/>
  <c r="CP531" i="62"/>
  <c r="DV531" i="62" s="1"/>
  <c r="CX555" i="62"/>
  <c r="CO555" i="62"/>
  <c r="DU555" i="62" s="1"/>
  <c r="CO573" i="62"/>
  <c r="DU573" i="62" s="1"/>
  <c r="CX573" i="62"/>
  <c r="CD1203" i="62"/>
  <c r="CD1435" i="62" s="1"/>
  <c r="CO429" i="62"/>
  <c r="CO441" i="62"/>
  <c r="DU441" i="62" s="1"/>
  <c r="BP1290" i="62"/>
  <c r="BP1208" i="62"/>
  <c r="BP1291" i="62"/>
  <c r="BP1209" i="62"/>
  <c r="BP1441" i="62" s="1"/>
  <c r="CW530" i="62"/>
  <c r="CN530" i="62"/>
  <c r="DT530" i="62" s="1"/>
  <c r="DR1297" i="62"/>
  <c r="DR1214" i="62"/>
  <c r="CN534" i="62"/>
  <c r="CW534" i="62"/>
  <c r="DU575" i="62"/>
  <c r="BJ421" i="62"/>
  <c r="CJ1203" i="62"/>
  <c r="CJ1435" i="62" s="1"/>
  <c r="CX425" i="62"/>
  <c r="CX427" i="62"/>
  <c r="BR1287" i="62"/>
  <c r="BJ1287" i="62" s="1"/>
  <c r="BR1204" i="62"/>
  <c r="CX429" i="62"/>
  <c r="CX431" i="62"/>
  <c r="CX433" i="62"/>
  <c r="CX435" i="62"/>
  <c r="CX437" i="62"/>
  <c r="CX439" i="62"/>
  <c r="BR1288" i="62"/>
  <c r="BJ1288" i="62" s="1"/>
  <c r="BR1205" i="62"/>
  <c r="BR1437" i="62" s="1"/>
  <c r="CX441" i="62"/>
  <c r="CX443" i="62"/>
  <c r="BD445" i="62"/>
  <c r="DQ445" i="62" s="1"/>
  <c r="DQ1206" i="62" s="1"/>
  <c r="DQ1438" i="62" s="1"/>
  <c r="CX459" i="62"/>
  <c r="CX463" i="62"/>
  <c r="CX464" i="62"/>
  <c r="BG470" i="62"/>
  <c r="CV470" i="62"/>
  <c r="BG478" i="62"/>
  <c r="CV478" i="62"/>
  <c r="DS1216" i="62"/>
  <c r="CD1293" i="62"/>
  <c r="CD1211" i="62"/>
  <c r="CD1443" i="62" s="1"/>
  <c r="BQ1297" i="62"/>
  <c r="BQ1214" i="62"/>
  <c r="CD1298" i="62"/>
  <c r="CD1215" i="62"/>
  <c r="CD1363" i="62" s="1"/>
  <c r="CD1447" i="62" s="1"/>
  <c r="CB1299" i="62"/>
  <c r="CB1216" i="62"/>
  <c r="BG564" i="62"/>
  <c r="CN582" i="62"/>
  <c r="DT582" i="62" s="1"/>
  <c r="CW582" i="62"/>
  <c r="DR585" i="62"/>
  <c r="CN593" i="62"/>
  <c r="CW593" i="62"/>
  <c r="CN615" i="62"/>
  <c r="CW615" i="62"/>
  <c r="CN638" i="62"/>
  <c r="DT638" i="62" s="1"/>
  <c r="CW638" i="62"/>
  <c r="CP639" i="62"/>
  <c r="DV639" i="62" s="1"/>
  <c r="CY639" i="62"/>
  <c r="CQ639" i="62" s="1"/>
  <c r="DW639" i="62" s="1"/>
  <c r="CD1290" i="62"/>
  <c r="CD1208" i="62"/>
  <c r="CD1291" i="62"/>
  <c r="CD1209" i="62"/>
  <c r="CD1441" i="62" s="1"/>
  <c r="CD1292" i="62"/>
  <c r="CD1210" i="62"/>
  <c r="CD1442" i="62" s="1"/>
  <c r="CV473" i="62"/>
  <c r="BG474" i="62"/>
  <c r="DT474" i="62" s="1"/>
  <c r="CV479" i="62"/>
  <c r="BG480" i="62"/>
  <c r="DT480" i="62" s="1"/>
  <c r="CV485" i="62"/>
  <c r="BG486" i="62"/>
  <c r="DT486" i="62" s="1"/>
  <c r="CJ1293" i="62"/>
  <c r="CJ1211" i="62"/>
  <c r="CJ1443" i="62" s="1"/>
  <c r="CV491" i="62"/>
  <c r="BG492" i="62"/>
  <c r="CV497" i="62"/>
  <c r="BG498" i="62"/>
  <c r="CV503" i="62"/>
  <c r="BG504" i="62"/>
  <c r="CV509" i="62"/>
  <c r="BG510" i="62"/>
  <c r="CV515" i="62"/>
  <c r="BG516" i="62"/>
  <c r="DT516" i="62" s="1"/>
  <c r="CV521" i="62"/>
  <c r="BG522" i="62"/>
  <c r="DT522" i="62" s="1"/>
  <c r="CV527" i="62"/>
  <c r="BG528" i="62"/>
  <c r="BR1297" i="62"/>
  <c r="BR1214" i="62"/>
  <c r="CV533" i="62"/>
  <c r="BG534" i="62"/>
  <c r="CN537" i="62"/>
  <c r="DT537" i="62" s="1"/>
  <c r="CV539" i="62"/>
  <c r="BG540" i="62"/>
  <c r="DT540" i="62" s="1"/>
  <c r="CJ1298" i="62"/>
  <c r="CJ1215" i="62"/>
  <c r="CJ1363" i="62" s="1"/>
  <c r="CJ1447" i="62" s="1"/>
  <c r="CN543" i="62"/>
  <c r="DT543" i="62" s="1"/>
  <c r="CV545" i="62"/>
  <c r="CN549" i="62"/>
  <c r="DT549" i="62" s="1"/>
  <c r="CN553" i="62"/>
  <c r="DT553" i="62" s="1"/>
  <c r="DQ555" i="62"/>
  <c r="CV556" i="62"/>
  <c r="CC1299" i="62"/>
  <c r="CC1216" i="62"/>
  <c r="DQ562" i="62"/>
  <c r="DQ574" i="62"/>
  <c r="CX575" i="62"/>
  <c r="BO1217" i="62"/>
  <c r="CV579" i="62"/>
  <c r="DP584" i="62"/>
  <c r="CN585" i="62"/>
  <c r="CW585" i="62"/>
  <c r="CP645" i="62"/>
  <c r="DV645" i="62" s="1"/>
  <c r="CY645" i="62"/>
  <c r="CQ645" i="62" s="1"/>
  <c r="DW645" i="62" s="1"/>
  <c r="CK1293" i="62"/>
  <c r="CK1211" i="62"/>
  <c r="CK1443" i="62" s="1"/>
  <c r="CO525" i="62"/>
  <c r="DU525" i="62" s="1"/>
  <c r="CO531" i="62"/>
  <c r="DU531" i="62" s="1"/>
  <c r="CB1297" i="62"/>
  <c r="CB1214" i="62"/>
  <c r="BL533" i="62"/>
  <c r="CK1298" i="62"/>
  <c r="CK1215" i="62"/>
  <c r="CK1363" i="62" s="1"/>
  <c r="CK1447" i="62" s="1"/>
  <c r="DQ563" i="62"/>
  <c r="DT580" i="62"/>
  <c r="DQ584" i="62"/>
  <c r="CN598" i="62"/>
  <c r="CW598" i="62"/>
  <c r="DU636" i="62"/>
  <c r="BK1290" i="62"/>
  <c r="BK1208" i="62"/>
  <c r="CK1290" i="62"/>
  <c r="CK1208" i="62"/>
  <c r="BK1291" i="62"/>
  <c r="BK1209" i="62"/>
  <c r="BK1441" i="62" s="1"/>
  <c r="CK1291" i="62"/>
  <c r="CK1209" i="62"/>
  <c r="CK1441" i="62" s="1"/>
  <c r="BK1292" i="62"/>
  <c r="BK1210" i="62"/>
  <c r="BK1442" i="62" s="1"/>
  <c r="CK1292" i="62"/>
  <c r="CK1210" i="62"/>
  <c r="CK1442" i="62" s="1"/>
  <c r="BK1293" i="62"/>
  <c r="BK1211" i="62"/>
  <c r="BK1443" i="62" s="1"/>
  <c r="CV490" i="62"/>
  <c r="CV496" i="62"/>
  <c r="CV502" i="62"/>
  <c r="CV508" i="62"/>
  <c r="CV514" i="62"/>
  <c r="CV520" i="62"/>
  <c r="CV526" i="62"/>
  <c r="CV532" i="62"/>
  <c r="CC1297" i="62"/>
  <c r="CC1214" i="62"/>
  <c r="BK1298" i="62"/>
  <c r="BK1215" i="62"/>
  <c r="BK1363" i="62" s="1"/>
  <c r="BK1447" i="62" s="1"/>
  <c r="CV558" i="62"/>
  <c r="CN562" i="62"/>
  <c r="DP564" i="62"/>
  <c r="CN572" i="62"/>
  <c r="CW574" i="62"/>
  <c r="CN574" i="62"/>
  <c r="DT574" i="62" s="1"/>
  <c r="CV583" i="62"/>
  <c r="CN628" i="62"/>
  <c r="DT628" i="62" s="1"/>
  <c r="CW628" i="62"/>
  <c r="BM1293" i="62"/>
  <c r="BM1211" i="62"/>
  <c r="BM1443" i="62" s="1"/>
  <c r="CM1293" i="62"/>
  <c r="CM1211" i="62"/>
  <c r="CM1443" i="62" s="1"/>
  <c r="CD1297" i="62"/>
  <c r="CD1214" i="62"/>
  <c r="BM1298" i="62"/>
  <c r="BM1215" i="62"/>
  <c r="BM1363" i="62" s="1"/>
  <c r="BM1447" i="62" s="1"/>
  <c r="CM1298" i="62"/>
  <c r="CM1215" i="62"/>
  <c r="CM1363" i="62" s="1"/>
  <c r="CM1447" i="62" s="1"/>
  <c r="BK1299" i="62"/>
  <c r="BK1216" i="62"/>
  <c r="CK1299" i="62"/>
  <c r="CK1216" i="62"/>
  <c r="DQ566" i="62"/>
  <c r="CN573" i="62"/>
  <c r="DT573" i="62" s="1"/>
  <c r="CP588" i="62"/>
  <c r="DV588" i="62" s="1"/>
  <c r="CY588" i="62"/>
  <c r="CQ588" i="62" s="1"/>
  <c r="DW588" i="62" s="1"/>
  <c r="CN635" i="62"/>
  <c r="CW635" i="62"/>
  <c r="CM1290" i="62"/>
  <c r="CM1208" i="62"/>
  <c r="CM1291" i="62"/>
  <c r="CM1209" i="62"/>
  <c r="CM1441" i="62" s="1"/>
  <c r="CM1292" i="62"/>
  <c r="CM1210" i="62"/>
  <c r="CM1442" i="62" s="1"/>
  <c r="BN487" i="62"/>
  <c r="CV489" i="62"/>
  <c r="CV495" i="62"/>
  <c r="CV501" i="62"/>
  <c r="CV507" i="62"/>
  <c r="BI533" i="62"/>
  <c r="CJ1297" i="62"/>
  <c r="CJ1214" i="62"/>
  <c r="DP533" i="62"/>
  <c r="BN1298" i="62"/>
  <c r="BN1215" i="62"/>
  <c r="BL1216" i="62"/>
  <c r="BD559" i="62"/>
  <c r="DQ559" i="62" s="1"/>
  <c r="CL1299" i="62"/>
  <c r="CL1216" i="62"/>
  <c r="CO561" i="62"/>
  <c r="DU561" i="62" s="1"/>
  <c r="CX561" i="62"/>
  <c r="CX562" i="62"/>
  <c r="CO562" i="62"/>
  <c r="DU562" i="62" s="1"/>
  <c r="CW578" i="62"/>
  <c r="CN578" i="62"/>
  <c r="DT578" i="62" s="1"/>
  <c r="DP580" i="62"/>
  <c r="BO1293" i="62"/>
  <c r="BO1211" i="62"/>
  <c r="BO1443" i="62" s="1"/>
  <c r="CK1297" i="62"/>
  <c r="CK1214" i="62"/>
  <c r="BO1298" i="62"/>
  <c r="BO1215" i="62"/>
  <c r="BO1363" i="62" s="1"/>
  <c r="BO1447" i="62" s="1"/>
  <c r="CN552" i="62"/>
  <c r="DT552" i="62" s="1"/>
  <c r="BM559" i="62"/>
  <c r="CM1299" i="62"/>
  <c r="CM1216" i="62"/>
  <c r="CN567" i="62"/>
  <c r="DT567" i="62" s="1"/>
  <c r="DP568" i="62"/>
  <c r="CC1217" i="62"/>
  <c r="BM579" i="62"/>
  <c r="CW580" i="62"/>
  <c r="CN600" i="62"/>
  <c r="CW600" i="62"/>
  <c r="BO1287" i="62"/>
  <c r="BO1204" i="62"/>
  <c r="BO1288" i="62"/>
  <c r="BO1205" i="62"/>
  <c r="BO1437" i="62" s="1"/>
  <c r="BC1206" i="62"/>
  <c r="BC1438" i="62" s="1"/>
  <c r="BC461" i="62"/>
  <c r="BO1290" i="62"/>
  <c r="BO1208" i="62"/>
  <c r="BC462" i="62"/>
  <c r="BO1291" i="62"/>
  <c r="BG1291" i="62" s="1"/>
  <c r="BO1209" i="62"/>
  <c r="BO1441" i="62" s="1"/>
  <c r="BC465" i="62"/>
  <c r="BO1292" i="62"/>
  <c r="BO1210" i="62"/>
  <c r="BO1442" i="62" s="1"/>
  <c r="CV476" i="62"/>
  <c r="CV482" i="62"/>
  <c r="BC487" i="62"/>
  <c r="BP1293" i="62"/>
  <c r="BP1211" i="62"/>
  <c r="BP1443" i="62" s="1"/>
  <c r="CV488" i="62"/>
  <c r="CV494" i="62"/>
  <c r="CV500" i="62"/>
  <c r="CV506" i="62"/>
  <c r="CV512" i="62"/>
  <c r="CV518" i="62"/>
  <c r="CV524" i="62"/>
  <c r="BK1297" i="62"/>
  <c r="BK1214" i="62"/>
  <c r="BC541" i="62"/>
  <c r="BP1298" i="62"/>
  <c r="BP1215" i="62"/>
  <c r="BP1363" i="62" s="1"/>
  <c r="BP1447" i="62" s="1"/>
  <c r="BN1216" i="62"/>
  <c r="CO567" i="62"/>
  <c r="DU567" i="62" s="1"/>
  <c r="CN568" i="62"/>
  <c r="DT568" i="62" s="1"/>
  <c r="CW570" i="62"/>
  <c r="CN570" i="62"/>
  <c r="DT570" i="62" s="1"/>
  <c r="DS590" i="62"/>
  <c r="DS594" i="62"/>
  <c r="CN641" i="62"/>
  <c r="DT641" i="62" s="1"/>
  <c r="CW641" i="62"/>
  <c r="BQ1293" i="62"/>
  <c r="BI1293" i="62" s="1"/>
  <c r="BQ1211" i="62"/>
  <c r="BQ1443" i="62" s="1"/>
  <c r="BM1297" i="62"/>
  <c r="BM1214" i="62"/>
  <c r="CM1297" i="62"/>
  <c r="CM1214" i="62"/>
  <c r="BQ1298" i="62"/>
  <c r="BQ1215" i="62"/>
  <c r="BQ1363" i="62" s="1"/>
  <c r="BQ1447" i="62" s="1"/>
  <c r="BO1299" i="62"/>
  <c r="BO1216" i="62"/>
  <c r="CN569" i="62"/>
  <c r="DT569" i="62" s="1"/>
  <c r="DP576" i="62"/>
  <c r="CN596" i="62"/>
  <c r="CW596" i="62"/>
  <c r="BQ1287" i="62"/>
  <c r="BQ1204" i="62"/>
  <c r="BQ1288" i="62"/>
  <c r="BQ1205" i="62"/>
  <c r="BQ1437" i="62" s="1"/>
  <c r="BQ1290" i="62"/>
  <c r="BQ1208" i="62"/>
  <c r="BQ1291" i="62"/>
  <c r="BQ1209" i="62"/>
  <c r="BQ1441" i="62" s="1"/>
  <c r="BQ1292" i="62"/>
  <c r="BI1292" i="62" s="1"/>
  <c r="BQ1210" i="62"/>
  <c r="BQ1442" i="62" s="1"/>
  <c r="BE487" i="62"/>
  <c r="DR487" i="62" s="1"/>
  <c r="BR1293" i="62"/>
  <c r="BJ1293" i="62" s="1"/>
  <c r="BR1211" i="62"/>
  <c r="BR1443" i="62" s="1"/>
  <c r="CV487" i="62"/>
  <c r="CV493" i="62"/>
  <c r="CV499" i="62"/>
  <c r="CV505" i="62"/>
  <c r="CV511" i="62"/>
  <c r="CV517" i="62"/>
  <c r="CV523" i="62"/>
  <c r="CV529" i="62"/>
  <c r="BN533" i="62"/>
  <c r="CV535" i="62"/>
  <c r="DR1298" i="62"/>
  <c r="DR1215" i="62"/>
  <c r="DR1363" i="62" s="1"/>
  <c r="DR1447" i="62" s="1"/>
  <c r="BR1298" i="62"/>
  <c r="BJ1298" i="62" s="1"/>
  <c r="BR1215" i="62"/>
  <c r="BR1363" i="62" s="1"/>
  <c r="BR1447" i="62" s="1"/>
  <c r="CV541" i="62"/>
  <c r="CO577" i="62"/>
  <c r="DU577" i="62" s="1"/>
  <c r="CX577" i="62"/>
  <c r="DT593" i="62"/>
  <c r="CN632" i="62"/>
  <c r="DT632" i="62" s="1"/>
  <c r="CW632" i="62"/>
  <c r="BR1290" i="62"/>
  <c r="BR1208" i="62"/>
  <c r="CV1290" i="62"/>
  <c r="CV1208" i="62"/>
  <c r="BR1291" i="62"/>
  <c r="BJ1291" i="62" s="1"/>
  <c r="BR1209" i="62"/>
  <c r="CV1291" i="62"/>
  <c r="CV1209" i="62"/>
  <c r="CV1441" i="62" s="1"/>
  <c r="BR1292" i="62"/>
  <c r="BR1210" i="62"/>
  <c r="BR1442" i="62" s="1"/>
  <c r="CB1293" i="62"/>
  <c r="CB1211" i="62"/>
  <c r="CB1443" i="62" s="1"/>
  <c r="BL487" i="62"/>
  <c r="BO1297" i="62"/>
  <c r="BO1214" i="62"/>
  <c r="BF541" i="62"/>
  <c r="DS541" i="62" s="1"/>
  <c r="CB1298" i="62"/>
  <c r="CB1215" i="62"/>
  <c r="CB1363" i="62" s="1"/>
  <c r="CB1447" i="62" s="1"/>
  <c r="BL541" i="62"/>
  <c r="BC1216" i="62"/>
  <c r="DP559" i="62"/>
  <c r="BQ1299" i="62"/>
  <c r="BQ1216" i="62"/>
  <c r="CV1216" i="62"/>
  <c r="CN575" i="62"/>
  <c r="DT575" i="62" s="1"/>
  <c r="CV581" i="62"/>
  <c r="BG581" i="62"/>
  <c r="CN613" i="62"/>
  <c r="DT613" i="62" s="1"/>
  <c r="CW613" i="62"/>
  <c r="CB1290" i="62"/>
  <c r="CB1208" i="62"/>
  <c r="CW461" i="62"/>
  <c r="CB1291" i="62"/>
  <c r="CB1209" i="62"/>
  <c r="CB1441" i="62" s="1"/>
  <c r="CW462" i="62"/>
  <c r="CB1292" i="62"/>
  <c r="CB1210" i="62"/>
  <c r="CB1442" i="62" s="1"/>
  <c r="CW465" i="62"/>
  <c r="BG487" i="62"/>
  <c r="CC1293" i="62"/>
  <c r="CC1211" i="62"/>
  <c r="CC1443" i="62" s="1"/>
  <c r="BC1297" i="62"/>
  <c r="BC1214" i="62"/>
  <c r="BP1297" i="62"/>
  <c r="BP1214" i="62"/>
  <c r="BG541" i="62"/>
  <c r="CC1298" i="62"/>
  <c r="CC1215" i="62"/>
  <c r="CC1363" i="62" s="1"/>
  <c r="CC1447" i="62" s="1"/>
  <c r="CV554" i="62"/>
  <c r="BR1299" i="62"/>
  <c r="BR1216" i="62"/>
  <c r="BJ559" i="62"/>
  <c r="CW559" i="62"/>
  <c r="DT563" i="62"/>
  <c r="DT572" i="62"/>
  <c r="BL579" i="62"/>
  <c r="CN587" i="62"/>
  <c r="DT587" i="62" s="1"/>
  <c r="CW587" i="62"/>
  <c r="BM1219" i="62"/>
  <c r="BE642" i="62"/>
  <c r="DR642" i="62" s="1"/>
  <c r="CL1217" i="62"/>
  <c r="DT585" i="62"/>
  <c r="CN590" i="62"/>
  <c r="DT590" i="62" s="1"/>
  <c r="CW590" i="62"/>
  <c r="DT604" i="62"/>
  <c r="BG617" i="62"/>
  <c r="CC1218" i="62"/>
  <c r="BK1300" i="62"/>
  <c r="BK1219" i="62"/>
  <c r="CN653" i="62"/>
  <c r="DT653" i="62" s="1"/>
  <c r="CW653" i="62"/>
  <c r="CD1221" i="62"/>
  <c r="BN662" i="62"/>
  <c r="CM1217" i="62"/>
  <c r="CV586" i="62"/>
  <c r="CX592" i="62"/>
  <c r="BG596" i="62"/>
  <c r="BG600" i="62"/>
  <c r="CN605" i="62"/>
  <c r="DT605" i="62" s="1"/>
  <c r="CW605" i="62"/>
  <c r="CW607" i="62"/>
  <c r="CW609" i="62"/>
  <c r="BH617" i="62"/>
  <c r="CD1218" i="62"/>
  <c r="BN617" i="62"/>
  <c r="BG630" i="62"/>
  <c r="DT630" i="62" s="1"/>
  <c r="CW631" i="62"/>
  <c r="BG635" i="62"/>
  <c r="CX636" i="62"/>
  <c r="CO639" i="62"/>
  <c r="DU639" i="62" s="1"/>
  <c r="DP644" i="62"/>
  <c r="CN647" i="62"/>
  <c r="DT647" i="62" s="1"/>
  <c r="CW647" i="62"/>
  <c r="BM651" i="62"/>
  <c r="BN1217" i="62"/>
  <c r="CN584" i="62"/>
  <c r="DT584" i="62" s="1"/>
  <c r="CW584" i="62"/>
  <c r="BG598" i="62"/>
  <c r="BG615" i="62"/>
  <c r="CJ1218" i="62"/>
  <c r="BG627" i="62"/>
  <c r="DT627" i="62" s="1"/>
  <c r="DP631" i="62"/>
  <c r="DT634" i="62"/>
  <c r="CN642" i="62"/>
  <c r="DT642" i="62" s="1"/>
  <c r="CN651" i="62"/>
  <c r="CW651" i="62"/>
  <c r="CN657" i="62"/>
  <c r="DT657" i="62" s="1"/>
  <c r="CW657" i="62"/>
  <c r="CN661" i="62"/>
  <c r="DT661" i="62" s="1"/>
  <c r="CW661" i="62"/>
  <c r="CN599" i="62"/>
  <c r="DT599" i="62" s="1"/>
  <c r="CW599" i="62"/>
  <c r="DP628" i="62"/>
  <c r="BP1300" i="62"/>
  <c r="BP1219" i="62"/>
  <c r="CX646" i="62"/>
  <c r="CO646" i="62"/>
  <c r="DU646" i="62" s="1"/>
  <c r="BC1217" i="62"/>
  <c r="CV595" i="62"/>
  <c r="CX601" i="62"/>
  <c r="CN614" i="62"/>
  <c r="DT614" i="62" s="1"/>
  <c r="CW614" i="62"/>
  <c r="CW616" i="62"/>
  <c r="BK1218" i="62"/>
  <c r="CL1218" i="62"/>
  <c r="CV619" i="62"/>
  <c r="CW622" i="62"/>
  <c r="DP625" i="62"/>
  <c r="DP637" i="62"/>
  <c r="CW640" i="62"/>
  <c r="CX642" i="62"/>
  <c r="BQ1217" i="62"/>
  <c r="CW597" i="62"/>
  <c r="DT607" i="62"/>
  <c r="CV610" i="62"/>
  <c r="CV612" i="62"/>
  <c r="BL1218" i="62"/>
  <c r="CV629" i="62"/>
  <c r="DQ630" i="62"/>
  <c r="BR1300" i="62"/>
  <c r="BR1219" i="62"/>
  <c r="BR1365" i="62" s="1"/>
  <c r="BR1450" i="62" s="1"/>
  <c r="BJ642" i="62"/>
  <c r="CO645" i="62"/>
  <c r="DU645" i="62" s="1"/>
  <c r="DP649" i="62"/>
  <c r="CV650" i="62"/>
  <c r="BG654" i="62"/>
  <c r="CV654" i="62"/>
  <c r="BG658" i="62"/>
  <c r="CV658" i="62"/>
  <c r="BF579" i="62"/>
  <c r="DS579" i="62" s="1"/>
  <c r="BR1217" i="62"/>
  <c r="BJ1217" i="62" s="1"/>
  <c r="CV589" i="62"/>
  <c r="CV591" i="62"/>
  <c r="CV608" i="62"/>
  <c r="BM617" i="62"/>
  <c r="CV626" i="62"/>
  <c r="DT631" i="62"/>
  <c r="BC642" i="62"/>
  <c r="CB1300" i="62"/>
  <c r="CB1219" i="62"/>
  <c r="CB1365" i="62" s="1"/>
  <c r="CB1450" i="62" s="1"/>
  <c r="BL642" i="62"/>
  <c r="DR644" i="62"/>
  <c r="BC1220" i="62"/>
  <c r="DP651" i="62"/>
  <c r="DP1220" i="62" s="1"/>
  <c r="CN623" i="62"/>
  <c r="DT623" i="62" s="1"/>
  <c r="CW623" i="62"/>
  <c r="CC1300" i="62"/>
  <c r="CC1219" i="62"/>
  <c r="CX649" i="62"/>
  <c r="CO649" i="62"/>
  <c r="DU649" i="62" s="1"/>
  <c r="BG652" i="62"/>
  <c r="CV652" i="62"/>
  <c r="CN602" i="62"/>
  <c r="DT602" i="62" s="1"/>
  <c r="CW602" i="62"/>
  <c r="CW604" i="62"/>
  <c r="CW606" i="62"/>
  <c r="CN620" i="62"/>
  <c r="DT620" i="62" s="1"/>
  <c r="CW620" i="62"/>
  <c r="CW634" i="62"/>
  <c r="CD1300" i="62"/>
  <c r="CD1219" i="62"/>
  <c r="BN642" i="62"/>
  <c r="CD1220" i="62"/>
  <c r="BN651" i="62"/>
  <c r="CN655" i="62"/>
  <c r="DT655" i="62" s="1"/>
  <c r="CW655" i="62"/>
  <c r="CN659" i="62"/>
  <c r="DT659" i="62" s="1"/>
  <c r="CW659" i="62"/>
  <c r="CD1299" i="62"/>
  <c r="CD1216" i="62"/>
  <c r="CD1217" i="62"/>
  <c r="DP579" i="62"/>
  <c r="BC617" i="62"/>
  <c r="BC1299" i="62" s="1"/>
  <c r="BQ1218" i="62"/>
  <c r="CV617" i="62"/>
  <c r="CW630" i="62"/>
  <c r="DP643" i="62"/>
  <c r="CV644" i="62"/>
  <c r="CL1293" i="62"/>
  <c r="CL1211" i="62"/>
  <c r="CL1443" i="62" s="1"/>
  <c r="CL1297" i="62"/>
  <c r="CL1214" i="62"/>
  <c r="CL1298" i="62"/>
  <c r="CL1215" i="62"/>
  <c r="CL1363" i="62" s="1"/>
  <c r="CL1447" i="62" s="1"/>
  <c r="CJ1299" i="62"/>
  <c r="CJ1216" i="62"/>
  <c r="BJ579" i="62"/>
  <c r="CJ1217" i="62"/>
  <c r="BD617" i="62"/>
  <c r="DQ617" i="62" s="1"/>
  <c r="CW627" i="62"/>
  <c r="DT640" i="62"/>
  <c r="BH642" i="62"/>
  <c r="DU642" i="62" s="1"/>
  <c r="DR647" i="62"/>
  <c r="BH651" i="62"/>
  <c r="BK1217" i="62"/>
  <c r="CK1217" i="62"/>
  <c r="CN611" i="62"/>
  <c r="DT611" i="62" s="1"/>
  <c r="CW611" i="62"/>
  <c r="CB1218" i="62"/>
  <c r="CW624" i="62"/>
  <c r="BG633" i="62"/>
  <c r="DT633" i="62" s="1"/>
  <c r="CX643" i="62"/>
  <c r="CO643" i="62"/>
  <c r="DU643" i="62" s="1"/>
  <c r="CW648" i="62"/>
  <c r="BG656" i="62"/>
  <c r="CV656" i="62"/>
  <c r="BG660" i="62"/>
  <c r="CV660" i="62"/>
  <c r="CW667" i="62"/>
  <c r="CW673" i="62"/>
  <c r="CW679" i="62"/>
  <c r="CW685" i="62"/>
  <c r="CW691" i="62"/>
  <c r="CW697" i="62"/>
  <c r="CW703" i="62"/>
  <c r="CW709" i="62"/>
  <c r="CO771" i="62"/>
  <c r="DU771" i="62" s="1"/>
  <c r="CX771" i="62"/>
  <c r="CM1218" i="62"/>
  <c r="BQ1300" i="62"/>
  <c r="BQ1219" i="62"/>
  <c r="BQ1220" i="62"/>
  <c r="CC1222" i="62"/>
  <c r="DT716" i="62"/>
  <c r="CW726" i="62"/>
  <c r="DS729" i="62"/>
  <c r="CO735" i="62"/>
  <c r="DU735" i="62" s="1"/>
  <c r="CX735" i="62"/>
  <c r="CO742" i="62"/>
  <c r="DU742" i="62" s="1"/>
  <c r="CX742" i="62"/>
  <c r="BN1229" i="62"/>
  <c r="BN1460" i="62" s="1"/>
  <c r="BF789" i="62"/>
  <c r="DS789" i="62" s="1"/>
  <c r="CD1222" i="62"/>
  <c r="BN663" i="62"/>
  <c r="CW666" i="62"/>
  <c r="CW672" i="62"/>
  <c r="CW678" i="62"/>
  <c r="CW684" i="62"/>
  <c r="CW690" i="62"/>
  <c r="CW696" i="62"/>
  <c r="CW702" i="62"/>
  <c r="DT705" i="62"/>
  <c r="CW708" i="62"/>
  <c r="DT711" i="62"/>
  <c r="CW714" i="62"/>
  <c r="CW717" i="62"/>
  <c r="CN717" i="62"/>
  <c r="DT717" i="62" s="1"/>
  <c r="CO746" i="62"/>
  <c r="DU746" i="62" s="1"/>
  <c r="CX746" i="62"/>
  <c r="DV749" i="62"/>
  <c r="CO815" i="62"/>
  <c r="CX815" i="62"/>
  <c r="CW719" i="62"/>
  <c r="CN719" i="62"/>
  <c r="DT719" i="62" s="1"/>
  <c r="CW721" i="62"/>
  <c r="CN721" i="62"/>
  <c r="DT721" i="62" s="1"/>
  <c r="DT759" i="62"/>
  <c r="DQ1305" i="62"/>
  <c r="DQ1227" i="62"/>
  <c r="DQ1457" i="62" s="1"/>
  <c r="CK1222" i="62"/>
  <c r="CW665" i="62"/>
  <c r="DT668" i="62"/>
  <c r="CW671" i="62"/>
  <c r="DT674" i="62"/>
  <c r="CW677" i="62"/>
  <c r="DT680" i="62"/>
  <c r="CW683" i="62"/>
  <c r="DT686" i="62"/>
  <c r="CW689" i="62"/>
  <c r="DT692" i="62"/>
  <c r="CW695" i="62"/>
  <c r="DT698" i="62"/>
  <c r="CW701" i="62"/>
  <c r="DT704" i="62"/>
  <c r="CW707" i="62"/>
  <c r="DT710" i="62"/>
  <c r="CW713" i="62"/>
  <c r="BK1301" i="62"/>
  <c r="BK1223" i="62"/>
  <c r="BK1366" i="62" s="1"/>
  <c r="BK1451" i="62" s="1"/>
  <c r="BC722" i="62"/>
  <c r="CK1301" i="62"/>
  <c r="CK1223" i="62"/>
  <c r="CK1366" i="62" s="1"/>
  <c r="CK1451" i="62" s="1"/>
  <c r="DS725" i="62"/>
  <c r="CO730" i="62"/>
  <c r="DU730" i="62" s="1"/>
  <c r="CX730" i="62"/>
  <c r="CO787" i="62"/>
  <c r="DU787" i="62" s="1"/>
  <c r="CX787" i="62"/>
  <c r="BL1301" i="62"/>
  <c r="BL1223" i="62"/>
  <c r="BL1366" i="62" s="1"/>
  <c r="BL1451" i="62" s="1"/>
  <c r="BD722" i="62"/>
  <c r="DQ722" i="62" s="1"/>
  <c r="CL1301" i="62"/>
  <c r="CL1223" i="62"/>
  <c r="CL1366" i="62" s="1"/>
  <c r="CL1451" i="62" s="1"/>
  <c r="BL1302" i="62"/>
  <c r="BL1224" i="62"/>
  <c r="BL1367" i="62" s="1"/>
  <c r="BL1453" i="62" s="1"/>
  <c r="BD738" i="62"/>
  <c r="DQ738" i="62" s="1"/>
  <c r="CO778" i="62"/>
  <c r="DU778" i="62" s="1"/>
  <c r="CX778" i="62"/>
  <c r="BP1299" i="62"/>
  <c r="BP1216" i="62"/>
  <c r="BP1217" i="62"/>
  <c r="BR1218" i="62"/>
  <c r="CJ1300" i="62"/>
  <c r="CJ1219" i="62"/>
  <c r="CJ1365" i="62" s="1"/>
  <c r="CJ1450" i="62" s="1"/>
  <c r="BO1221" i="62"/>
  <c r="CV662" i="62"/>
  <c r="BL663" i="62"/>
  <c r="CM1222" i="62"/>
  <c r="CW664" i="62"/>
  <c r="DT667" i="62"/>
  <c r="CW670" i="62"/>
  <c r="DT673" i="62"/>
  <c r="CW676" i="62"/>
  <c r="DT679" i="62"/>
  <c r="CW682" i="62"/>
  <c r="DT685" i="62"/>
  <c r="CW688" i="62"/>
  <c r="DT691" i="62"/>
  <c r="CW694" i="62"/>
  <c r="DT697" i="62"/>
  <c r="CW700" i="62"/>
  <c r="DT703" i="62"/>
  <c r="CW706" i="62"/>
  <c r="DT709" i="62"/>
  <c r="CW712" i="62"/>
  <c r="CW716" i="62"/>
  <c r="BM1301" i="62"/>
  <c r="BE1301" i="62" s="1"/>
  <c r="BM1223" i="62"/>
  <c r="BM1366" i="62" s="1"/>
  <c r="BM1451" i="62" s="1"/>
  <c r="BE722" i="62"/>
  <c r="DR722" i="62" s="1"/>
  <c r="CM1301" i="62"/>
  <c r="CM1223" i="62"/>
  <c r="CM1366" i="62" s="1"/>
  <c r="CM1451" i="62" s="1"/>
  <c r="CO762" i="62"/>
  <c r="DU762" i="62" s="1"/>
  <c r="CX762" i="62"/>
  <c r="CK1300" i="62"/>
  <c r="CK1219" i="62"/>
  <c r="BJ651" i="62"/>
  <c r="BC662" i="62"/>
  <c r="BM1222" i="62"/>
  <c r="BE663" i="62"/>
  <c r="DR663" i="62" s="1"/>
  <c r="DR1222" i="62" s="1"/>
  <c r="CL1300" i="62"/>
  <c r="CL1219" i="62"/>
  <c r="BK1220" i="62"/>
  <c r="CL1220" i="62"/>
  <c r="BD662" i="62"/>
  <c r="DQ662" i="62" s="1"/>
  <c r="DQ1221" i="62" s="1"/>
  <c r="DT666" i="62"/>
  <c r="CW669" i="62"/>
  <c r="DT672" i="62"/>
  <c r="CW675" i="62"/>
  <c r="DT678" i="62"/>
  <c r="CW681" i="62"/>
  <c r="DT684" i="62"/>
  <c r="CW687" i="62"/>
  <c r="DT690" i="62"/>
  <c r="CW693" i="62"/>
  <c r="DT696" i="62"/>
  <c r="CW699" i="62"/>
  <c r="CW705" i="62"/>
  <c r="CW711" i="62"/>
  <c r="DR1302" i="62"/>
  <c r="DR1224" i="62"/>
  <c r="DR1367" i="62" s="1"/>
  <c r="DR1453" i="62" s="1"/>
  <c r="CM1300" i="62"/>
  <c r="CM1219" i="62"/>
  <c r="BL651" i="62"/>
  <c r="CM1220" i="62"/>
  <c r="BE662" i="62"/>
  <c r="DR662" i="62" s="1"/>
  <c r="DR1221" i="62" s="1"/>
  <c r="CW718" i="62"/>
  <c r="CN718" i="62"/>
  <c r="DT718" i="62" s="1"/>
  <c r="CW720" i="62"/>
  <c r="CN720" i="62"/>
  <c r="DT720" i="62" s="1"/>
  <c r="CW668" i="62"/>
  <c r="CW674" i="62"/>
  <c r="CW680" i="62"/>
  <c r="CW686" i="62"/>
  <c r="CW692" i="62"/>
  <c r="CW698" i="62"/>
  <c r="CW704" i="62"/>
  <c r="CW710" i="62"/>
  <c r="CW715" i="62"/>
  <c r="DT726" i="62"/>
  <c r="DP732" i="62"/>
  <c r="BO1300" i="62"/>
  <c r="BO1219" i="62"/>
  <c r="BO1220" i="62"/>
  <c r="BG662" i="62"/>
  <c r="BC663" i="62"/>
  <c r="CO750" i="62"/>
  <c r="DU750" i="62" s="1"/>
  <c r="CX750" i="62"/>
  <c r="CO751" i="62"/>
  <c r="DU751" i="62" s="1"/>
  <c r="CX751" i="62"/>
  <c r="CO770" i="62"/>
  <c r="DU770" i="62" s="1"/>
  <c r="CX770" i="62"/>
  <c r="BL1307" i="62"/>
  <c r="BL1229" i="62"/>
  <c r="BL1460" i="62" s="1"/>
  <c r="BD789" i="62"/>
  <c r="DQ789" i="62" s="1"/>
  <c r="CD1301" i="62"/>
  <c r="CD1223" i="62"/>
  <c r="CD1366" i="62" s="1"/>
  <c r="CD1451" i="62" s="1"/>
  <c r="CN730" i="62"/>
  <c r="DT730" i="62" s="1"/>
  <c r="CL1302" i="62"/>
  <c r="CL1224" i="62"/>
  <c r="CL1367" i="62" s="1"/>
  <c r="CL1453" i="62" s="1"/>
  <c r="CN746" i="62"/>
  <c r="DT746" i="62" s="1"/>
  <c r="BR1303" i="62"/>
  <c r="BJ1303" i="62" s="1"/>
  <c r="BR1225" i="62"/>
  <c r="BR1368" i="62" s="1"/>
  <c r="BR1454" i="62" s="1"/>
  <c r="CX757" i="62"/>
  <c r="CJ1304" i="62"/>
  <c r="CJ1226" i="62"/>
  <c r="CN771" i="62"/>
  <c r="DT771" i="62" s="1"/>
  <c r="BP1305" i="62"/>
  <c r="BP1227" i="62"/>
  <c r="BP1457" i="62" s="1"/>
  <c r="CX777" i="62"/>
  <c r="CW779" i="62"/>
  <c r="CC1306" i="62"/>
  <c r="CC1228" i="62"/>
  <c r="CC1458" i="62" s="1"/>
  <c r="CW786" i="62"/>
  <c r="CW788" i="62"/>
  <c r="CB1230" i="62"/>
  <c r="CB1459" i="62" s="1"/>
  <c r="CY801" i="62"/>
  <c r="CQ801" i="62" s="1"/>
  <c r="DW801" i="62" s="1"/>
  <c r="DT806" i="62"/>
  <c r="DT824" i="62"/>
  <c r="DS825" i="62"/>
  <c r="DT869" i="62"/>
  <c r="CJ1301" i="62"/>
  <c r="CJ1223" i="62"/>
  <c r="CJ1366" i="62" s="1"/>
  <c r="CJ1451" i="62" s="1"/>
  <c r="CW727" i="62"/>
  <c r="CW731" i="62"/>
  <c r="CW734" i="62"/>
  <c r="BM1302" i="62"/>
  <c r="BE1302" i="62" s="1"/>
  <c r="BM1224" i="62"/>
  <c r="BM1367" i="62" s="1"/>
  <c r="BM1453" i="62" s="1"/>
  <c r="CM1302" i="62"/>
  <c r="CM1224" i="62"/>
  <c r="CM1367" i="62" s="1"/>
  <c r="CM1453" i="62" s="1"/>
  <c r="CW744" i="62"/>
  <c r="CX747" i="62"/>
  <c r="CN751" i="62"/>
  <c r="DT751" i="62" s="1"/>
  <c r="CB1303" i="62"/>
  <c r="CB1225" i="62"/>
  <c r="CB1368" i="62" s="1"/>
  <c r="CB1454" i="62" s="1"/>
  <c r="DU757" i="62"/>
  <c r="CX764" i="62"/>
  <c r="BQ1305" i="62"/>
  <c r="BQ1227" i="62"/>
  <c r="BQ1457" i="62" s="1"/>
  <c r="CV1305" i="62"/>
  <c r="CV1227" i="62"/>
  <c r="CV1457" i="62" s="1"/>
  <c r="DT777" i="62"/>
  <c r="CN778" i="62"/>
  <c r="DT778" i="62" s="1"/>
  <c r="CD1306" i="62"/>
  <c r="CD1228" i="62"/>
  <c r="CD1458" i="62" s="1"/>
  <c r="BN1233" i="62"/>
  <c r="BF810" i="62"/>
  <c r="DS810" i="62" s="1"/>
  <c r="DQ814" i="62"/>
  <c r="CN816" i="62"/>
  <c r="DT816" i="62" s="1"/>
  <c r="CW816" i="62"/>
  <c r="DQ822" i="62"/>
  <c r="CO843" i="62"/>
  <c r="DU843" i="62" s="1"/>
  <c r="CX843" i="62"/>
  <c r="BN1531" i="62"/>
  <c r="BF852" i="62"/>
  <c r="DT854" i="62"/>
  <c r="BN1302" i="62"/>
  <c r="BN1224" i="62"/>
  <c r="BN1367" i="62" s="1"/>
  <c r="BN1453" i="62" s="1"/>
  <c r="CC1303" i="62"/>
  <c r="CC1225" i="62"/>
  <c r="CC1368" i="62" s="1"/>
  <c r="CC1454" i="62" s="1"/>
  <c r="BL1304" i="62"/>
  <c r="BL1226" i="62"/>
  <c r="CL1304" i="62"/>
  <c r="CL1226" i="62"/>
  <c r="BR1305" i="62"/>
  <c r="BR1227" i="62"/>
  <c r="BR1457" i="62" s="1"/>
  <c r="CO775" i="62"/>
  <c r="DU775" i="62" s="1"/>
  <c r="CX775" i="62"/>
  <c r="CJ1306" i="62"/>
  <c r="CJ1228" i="62"/>
  <c r="CJ1458" i="62" s="1"/>
  <c r="BQ1308" i="62"/>
  <c r="BQ1232" i="62"/>
  <c r="BQ1462" i="62" s="1"/>
  <c r="CO840" i="62"/>
  <c r="DU840" i="62" s="1"/>
  <c r="CX840" i="62"/>
  <c r="CO847" i="62"/>
  <c r="DU847" i="62" s="1"/>
  <c r="CX847" i="62"/>
  <c r="CW736" i="62"/>
  <c r="CX739" i="62"/>
  <c r="CY749" i="62"/>
  <c r="CQ749" i="62" s="1"/>
  <c r="DW749" i="62" s="1"/>
  <c r="CD1303" i="62"/>
  <c r="CD1225" i="62"/>
  <c r="CD1368" i="62" s="1"/>
  <c r="CD1454" i="62" s="1"/>
  <c r="BN752" i="62"/>
  <c r="CW759" i="62"/>
  <c r="BM1304" i="62"/>
  <c r="BM1226" i="62"/>
  <c r="CM1304" i="62"/>
  <c r="CM1226" i="62"/>
  <c r="BP1307" i="62"/>
  <c r="BH1307" i="62" s="1"/>
  <c r="BP1229" i="62"/>
  <c r="BP1460" i="62" s="1"/>
  <c r="CO792" i="62"/>
  <c r="DU792" i="62" s="1"/>
  <c r="CX792" i="62"/>
  <c r="CN804" i="62"/>
  <c r="DT804" i="62" s="1"/>
  <c r="CW804" i="62"/>
  <c r="CO819" i="62"/>
  <c r="DU819" i="62" s="1"/>
  <c r="CX819" i="62"/>
  <c r="CO834" i="62"/>
  <c r="DU834" i="62" s="1"/>
  <c r="CX834" i="62"/>
  <c r="CO837" i="62"/>
  <c r="DU837" i="62" s="1"/>
  <c r="CX837" i="62"/>
  <c r="CO882" i="62"/>
  <c r="CX882" i="62"/>
  <c r="CO886" i="62"/>
  <c r="DU886" i="62" s="1"/>
  <c r="CX886" i="62"/>
  <c r="CO893" i="62"/>
  <c r="DU893" i="62" s="1"/>
  <c r="CX893" i="62"/>
  <c r="BP1302" i="62"/>
  <c r="BH1302" i="62" s="1"/>
  <c r="BP1224" i="62"/>
  <c r="BP1367" i="62" s="1"/>
  <c r="BP1453" i="62" s="1"/>
  <c r="BH738" i="62"/>
  <c r="DU739" i="62"/>
  <c r="CX741" i="62"/>
  <c r="CJ1303" i="62"/>
  <c r="CJ1225" i="62"/>
  <c r="CJ1368" i="62" s="1"/>
  <c r="CJ1454" i="62" s="1"/>
  <c r="BN1304" i="62"/>
  <c r="BN1226" i="62"/>
  <c r="CX769" i="62"/>
  <c r="CC1305" i="62"/>
  <c r="CC1227" i="62"/>
  <c r="CC1457" i="62" s="1"/>
  <c r="CW780" i="62"/>
  <c r="BL1306" i="62"/>
  <c r="BD1306" i="62" s="1"/>
  <c r="BL1228" i="62"/>
  <c r="BL1458" i="62" s="1"/>
  <c r="CL1306" i="62"/>
  <c r="CL1228" i="62"/>
  <c r="CL1458" i="62" s="1"/>
  <c r="CN787" i="62"/>
  <c r="DT787" i="62" s="1"/>
  <c r="BK1230" i="62"/>
  <c r="BK1459" i="62" s="1"/>
  <c r="BC790" i="62"/>
  <c r="BL1231" i="62"/>
  <c r="BL1461" i="62" s="1"/>
  <c r="CN800" i="62"/>
  <c r="DT800" i="62" s="1"/>
  <c r="CW800" i="62"/>
  <c r="DP802" i="62"/>
  <c r="CO831" i="62"/>
  <c r="DU831" i="62" s="1"/>
  <c r="CX831" i="62"/>
  <c r="BN1301" i="62"/>
  <c r="BN1223" i="62"/>
  <c r="BN1366" i="62" s="1"/>
  <c r="BN1451" i="62" s="1"/>
  <c r="BQ1302" i="62"/>
  <c r="BQ1224" i="62"/>
  <c r="CV1302" i="62"/>
  <c r="CV1224" i="62"/>
  <c r="CV1367" i="62" s="1"/>
  <c r="CV1453" i="62" s="1"/>
  <c r="DU741" i="62"/>
  <c r="CN750" i="62"/>
  <c r="DT750" i="62" s="1"/>
  <c r="CK1303" i="62"/>
  <c r="CK1225" i="62"/>
  <c r="CK1368" i="62" s="1"/>
  <c r="CK1454" i="62" s="1"/>
  <c r="CX756" i="62"/>
  <c r="DU758" i="62"/>
  <c r="CN770" i="62"/>
  <c r="DT770" i="62" s="1"/>
  <c r="CD1305" i="62"/>
  <c r="CD1227" i="62"/>
  <c r="CD1457" i="62" s="1"/>
  <c r="BM1306" i="62"/>
  <c r="BM1228" i="62"/>
  <c r="BM1458" i="62" s="1"/>
  <c r="BE1458" i="62" s="1"/>
  <c r="CM1306" i="62"/>
  <c r="CM1228" i="62"/>
  <c r="CM1458" i="62" s="1"/>
  <c r="BR1307" i="62"/>
  <c r="BR1229" i="62"/>
  <c r="BL1230" i="62"/>
  <c r="BL1459" i="62" s="1"/>
  <c r="BD790" i="62"/>
  <c r="DQ790" i="62" s="1"/>
  <c r="DQ1230" i="62" s="1"/>
  <c r="DQ1459" i="62" s="1"/>
  <c r="CO794" i="62"/>
  <c r="DU794" i="62" s="1"/>
  <c r="CX794" i="62"/>
  <c r="CV1231" i="62"/>
  <c r="CV1461" i="62" s="1"/>
  <c r="CN796" i="62"/>
  <c r="CW796" i="62"/>
  <c r="DP798" i="62"/>
  <c r="DQ1308" i="62"/>
  <c r="DQ1232" i="62"/>
  <c r="DQ1462" i="62" s="1"/>
  <c r="CC1308" i="62"/>
  <c r="CC1232" i="62"/>
  <c r="CC1462" i="62" s="1"/>
  <c r="BM808" i="62"/>
  <c r="DR1233" i="62"/>
  <c r="DQ817" i="62"/>
  <c r="CO825" i="62"/>
  <c r="DU825" i="62" s="1"/>
  <c r="CX825" i="62"/>
  <c r="CO828" i="62"/>
  <c r="CX828" i="62"/>
  <c r="CO844" i="62"/>
  <c r="DU844" i="62" s="1"/>
  <c r="CX844" i="62"/>
  <c r="BO1301" i="62"/>
  <c r="BO1223" i="62"/>
  <c r="BO1366" i="62" s="1"/>
  <c r="BO1451" i="62" s="1"/>
  <c r="BR1302" i="62"/>
  <c r="BJ1302" i="62" s="1"/>
  <c r="BR1224" i="62"/>
  <c r="BR1367" i="62" s="1"/>
  <c r="BR1453" i="62" s="1"/>
  <c r="CW738" i="62"/>
  <c r="BK1303" i="62"/>
  <c r="BK1225" i="62"/>
  <c r="BK1368" i="62" s="1"/>
  <c r="BK1454" i="62" s="1"/>
  <c r="BC752" i="62"/>
  <c r="CL1303" i="62"/>
  <c r="CL1225" i="62"/>
  <c r="CL1368" i="62" s="1"/>
  <c r="CL1454" i="62" s="1"/>
  <c r="BD763" i="62"/>
  <c r="DQ763" i="62" s="1"/>
  <c r="BP1304" i="62"/>
  <c r="BP1226" i="62"/>
  <c r="DU769" i="62"/>
  <c r="BJ775" i="62"/>
  <c r="CJ1305" i="62"/>
  <c r="CJ1227" i="62"/>
  <c r="CJ1457" i="62" s="1"/>
  <c r="BN1306" i="62"/>
  <c r="BN1228" i="62"/>
  <c r="BN1458" i="62" s="1"/>
  <c r="BF1458" i="62" s="1"/>
  <c r="CB1307" i="62"/>
  <c r="CB1229" i="62"/>
  <c r="CB1460" i="62" s="1"/>
  <c r="BP1461" i="62"/>
  <c r="BH1231" i="62"/>
  <c r="DV801" i="62"/>
  <c r="CD1308" i="62"/>
  <c r="CD1232" i="62"/>
  <c r="CD1462" i="62" s="1"/>
  <c r="BN808" i="62"/>
  <c r="BL1309" i="62"/>
  <c r="BL1233" i="62"/>
  <c r="BD810" i="62"/>
  <c r="DQ810" i="62" s="1"/>
  <c r="CN812" i="62"/>
  <c r="DT812" i="62" s="1"/>
  <c r="CW812" i="62"/>
  <c r="CN815" i="62"/>
  <c r="DT815" i="62" s="1"/>
  <c r="CO841" i="62"/>
  <c r="DU841" i="62" s="1"/>
  <c r="CX841" i="62"/>
  <c r="DT866" i="62"/>
  <c r="CO894" i="62"/>
  <c r="DU894" i="62" s="1"/>
  <c r="CX894" i="62"/>
  <c r="BP1301" i="62"/>
  <c r="BH1301" i="62" s="1"/>
  <c r="BP1223" i="62"/>
  <c r="BP1366" i="62" s="1"/>
  <c r="BP1451" i="62" s="1"/>
  <c r="BF738" i="62"/>
  <c r="DS738" i="62" s="1"/>
  <c r="CB1302" i="62"/>
  <c r="CB1224" i="62"/>
  <c r="CB1367" i="62" s="1"/>
  <c r="CB1453" i="62" s="1"/>
  <c r="BL1303" i="62"/>
  <c r="BD1303" i="62" s="1"/>
  <c r="BL1225" i="62"/>
  <c r="BL1368" i="62" s="1"/>
  <c r="BL1454" i="62" s="1"/>
  <c r="CM1303" i="62"/>
  <c r="CM1225" i="62"/>
  <c r="CM1368" i="62" s="1"/>
  <c r="CM1454" i="62" s="1"/>
  <c r="DR763" i="62"/>
  <c r="BQ1304" i="62"/>
  <c r="BI1304" i="62" s="1"/>
  <c r="BQ1226" i="62"/>
  <c r="CV1304" i="62"/>
  <c r="CV1226" i="62"/>
  <c r="CC1307" i="62"/>
  <c r="CC1229" i="62"/>
  <c r="CC1460" i="62" s="1"/>
  <c r="BM789" i="62"/>
  <c r="BN1230" i="62"/>
  <c r="BN1459" i="62" s="1"/>
  <c r="BF1459" i="62" s="1"/>
  <c r="BQ1461" i="62"/>
  <c r="BI1231" i="62"/>
  <c r="CO803" i="62"/>
  <c r="DU803" i="62" s="1"/>
  <c r="CX803" i="62"/>
  <c r="CD1234" i="62"/>
  <c r="CD1465" i="62" s="1"/>
  <c r="BN824" i="62"/>
  <c r="BN1309" i="62" s="1"/>
  <c r="CO832" i="62"/>
  <c r="DU832" i="62" s="1"/>
  <c r="CX832" i="62"/>
  <c r="CO838" i="62"/>
  <c r="DU838" i="62" s="1"/>
  <c r="CX838" i="62"/>
  <c r="BH1532" i="62"/>
  <c r="BQ1301" i="62"/>
  <c r="BQ1223" i="62"/>
  <c r="BQ1366" i="62" s="1"/>
  <c r="BQ1451" i="62" s="1"/>
  <c r="CX729" i="62"/>
  <c r="CW740" i="62"/>
  <c r="BM752" i="62"/>
  <c r="CX758" i="62"/>
  <c r="BF763" i="62"/>
  <c r="DS763" i="62" s="1"/>
  <c r="BR1304" i="62"/>
  <c r="BJ1304" i="62" s="1"/>
  <c r="BR1226" i="62"/>
  <c r="CW763" i="62"/>
  <c r="CW772" i="62"/>
  <c r="BL1305" i="62"/>
  <c r="BD1305" i="62" s="1"/>
  <c r="BL1227" i="62"/>
  <c r="BL1457" i="62" s="1"/>
  <c r="BD1457" i="62" s="1"/>
  <c r="CL1305" i="62"/>
  <c r="CL1227" i="62"/>
  <c r="CL1457" i="62" s="1"/>
  <c r="BD783" i="62"/>
  <c r="DQ783" i="62" s="1"/>
  <c r="BP1306" i="62"/>
  <c r="BP1228" i="62"/>
  <c r="BH789" i="62"/>
  <c r="CD1307" i="62"/>
  <c r="CD1229" i="62"/>
  <c r="CD1460" i="62" s="1"/>
  <c r="DT794" i="62"/>
  <c r="CO799" i="62"/>
  <c r="DU799" i="62" s="1"/>
  <c r="CX799" i="62"/>
  <c r="CN820" i="62"/>
  <c r="DT820" i="62" s="1"/>
  <c r="CW820" i="62"/>
  <c r="CO829" i="62"/>
  <c r="DU829" i="62" s="1"/>
  <c r="CX829" i="62"/>
  <c r="CN1525" i="62"/>
  <c r="DT845" i="62"/>
  <c r="CO849" i="62"/>
  <c r="CX849" i="62"/>
  <c r="CO878" i="62"/>
  <c r="DU878" i="62" s="1"/>
  <c r="CX878" i="62"/>
  <c r="CO890" i="62"/>
  <c r="DU890" i="62" s="1"/>
  <c r="CX890" i="62"/>
  <c r="CV663" i="62"/>
  <c r="BF722" i="62"/>
  <c r="DS722" i="62" s="1"/>
  <c r="BR1301" i="62"/>
  <c r="BR1223" i="62"/>
  <c r="CV722" i="62"/>
  <c r="CV723" i="62"/>
  <c r="CV724" i="62"/>
  <c r="BI738" i="62"/>
  <c r="CD1302" i="62"/>
  <c r="CD1224" i="62"/>
  <c r="CD1367" i="62" s="1"/>
  <c r="CD1453" i="62" s="1"/>
  <c r="CW760" i="62"/>
  <c r="DU766" i="62"/>
  <c r="BM775" i="62"/>
  <c r="CM1305" i="62"/>
  <c r="CM1227" i="62"/>
  <c r="CM1457" i="62" s="1"/>
  <c r="BE783" i="62"/>
  <c r="DR783" i="62" s="1"/>
  <c r="BQ1306" i="62"/>
  <c r="BQ1228" i="62"/>
  <c r="BQ1458" i="62" s="1"/>
  <c r="CV1306" i="62"/>
  <c r="CV1228" i="62"/>
  <c r="CV1458" i="62" s="1"/>
  <c r="CJ1307" i="62"/>
  <c r="CJ1229" i="62"/>
  <c r="CJ1460" i="62" s="1"/>
  <c r="BI808" i="62"/>
  <c r="CW826" i="62"/>
  <c r="CN826" i="62"/>
  <c r="DT826" i="62" s="1"/>
  <c r="DT1241" i="62"/>
  <c r="BG722" i="62"/>
  <c r="CB1301" i="62"/>
  <c r="CB1223" i="62"/>
  <c r="CB1366" i="62" s="1"/>
  <c r="CB1451" i="62" s="1"/>
  <c r="BJ738" i="62"/>
  <c r="CJ1302" i="62"/>
  <c r="CJ1224" i="62"/>
  <c r="CJ1367" i="62" s="1"/>
  <c r="CJ1453" i="62" s="1"/>
  <c r="CJ1452" i="62" s="1"/>
  <c r="DU748" i="62"/>
  <c r="BP1303" i="62"/>
  <c r="BP1225" i="62"/>
  <c r="CV1303" i="62"/>
  <c r="CV1225" i="62"/>
  <c r="CV1368" i="62" s="1"/>
  <c r="CV1454" i="62" s="1"/>
  <c r="CN752" i="62"/>
  <c r="DT752" i="62" s="1"/>
  <c r="BH763" i="62"/>
  <c r="CC1304" i="62"/>
  <c r="CC1226" i="62"/>
  <c r="BN775" i="62"/>
  <c r="CX781" i="62"/>
  <c r="BF783" i="62"/>
  <c r="DS783" i="62" s="1"/>
  <c r="BR1306" i="62"/>
  <c r="BR1228" i="62"/>
  <c r="CW783" i="62"/>
  <c r="BJ789" i="62"/>
  <c r="CK1307" i="62"/>
  <c r="CK1229" i="62"/>
  <c r="CK1460" i="62" s="1"/>
  <c r="BQ1230" i="62"/>
  <c r="CC1231" i="62"/>
  <c r="CC1461" i="62" s="1"/>
  <c r="BM796" i="62"/>
  <c r="DQ806" i="62"/>
  <c r="DQ1231" i="62" s="1"/>
  <c r="DQ1461" i="62" s="1"/>
  <c r="CK1309" i="62"/>
  <c r="CK1233" i="62"/>
  <c r="DQ813" i="62"/>
  <c r="DT818" i="62"/>
  <c r="BI824" i="62"/>
  <c r="BH722" i="62"/>
  <c r="CC1301" i="62"/>
  <c r="CC1223" i="62"/>
  <c r="CC1366" i="62" s="1"/>
  <c r="CC1451" i="62" s="1"/>
  <c r="CX728" i="62"/>
  <c r="CX732" i="62"/>
  <c r="BK1302" i="62"/>
  <c r="BK1224" i="62"/>
  <c r="BK1367" i="62" s="1"/>
  <c r="BK1453" i="62" s="1"/>
  <c r="BC738" i="62"/>
  <c r="CK1302" i="62"/>
  <c r="CK1224" i="62"/>
  <c r="CK1367" i="62" s="1"/>
  <c r="CK1453" i="62" s="1"/>
  <c r="CK1452" i="62" s="1"/>
  <c r="BD752" i="62"/>
  <c r="DQ752" i="62" s="1"/>
  <c r="BQ1303" i="62"/>
  <c r="BI1303" i="62" s="1"/>
  <c r="BQ1225" i="62"/>
  <c r="CW752" i="62"/>
  <c r="CX755" i="62"/>
  <c r="BI763" i="62"/>
  <c r="CD1304" i="62"/>
  <c r="CD1226" i="62"/>
  <c r="CX766" i="62"/>
  <c r="CX768" i="62"/>
  <c r="DT781" i="62"/>
  <c r="BK1307" i="62"/>
  <c r="BK1229" i="62"/>
  <c r="BK1460" i="62" s="1"/>
  <c r="BC789" i="62"/>
  <c r="CL1307" i="62"/>
  <c r="CL1229" i="62"/>
  <c r="CL1460" i="62" s="1"/>
  <c r="BR1230" i="62"/>
  <c r="BR1459" i="62" s="1"/>
  <c r="CD1231" i="62"/>
  <c r="CD1461" i="62" s="1"/>
  <c r="BN796" i="62"/>
  <c r="CV1308" i="62"/>
  <c r="CV1232" i="62"/>
  <c r="CV1462" i="62" s="1"/>
  <c r="CN808" i="62"/>
  <c r="CW808" i="62"/>
  <c r="BK1309" i="62"/>
  <c r="BK1233" i="62"/>
  <c r="BC810" i="62"/>
  <c r="CO850" i="62"/>
  <c r="DU850" i="62" s="1"/>
  <c r="CX850" i="62"/>
  <c r="BL1531" i="62"/>
  <c r="BL1237" i="62"/>
  <c r="BL1469" i="62" s="1"/>
  <c r="BD1469" i="62" s="1"/>
  <c r="BD852" i="62"/>
  <c r="DW857" i="62"/>
  <c r="BM1532" i="62"/>
  <c r="BM1238" i="62"/>
  <c r="BE1238" i="62" s="1"/>
  <c r="BE883" i="62"/>
  <c r="BR1231" i="62"/>
  <c r="BR1461" i="62" s="1"/>
  <c r="BR1308" i="62"/>
  <c r="BJ1308" i="62" s="1"/>
  <c r="BR1232" i="62"/>
  <c r="CL1309" i="62"/>
  <c r="CL1233" i="62"/>
  <c r="BR1465" i="62"/>
  <c r="BJ1465" i="62" s="1"/>
  <c r="BJ1234" i="62"/>
  <c r="CW824" i="62"/>
  <c r="CW827" i="62"/>
  <c r="CN829" i="62"/>
  <c r="DT829" i="62" s="1"/>
  <c r="CW830" i="62"/>
  <c r="CN832" i="62"/>
  <c r="DT832" i="62" s="1"/>
  <c r="CW833" i="62"/>
  <c r="BN1235" i="62"/>
  <c r="BN1466" i="62" s="1"/>
  <c r="CN835" i="62"/>
  <c r="CW836" i="62"/>
  <c r="CN838" i="62"/>
  <c r="DT838" i="62" s="1"/>
  <c r="CW839" i="62"/>
  <c r="CN841" i="62"/>
  <c r="DT841" i="62" s="1"/>
  <c r="CW842" i="62"/>
  <c r="CN844" i="62"/>
  <c r="DT844" i="62" s="1"/>
  <c r="BR1525" i="62"/>
  <c r="BR1310" i="62"/>
  <c r="BJ1310" i="62" s="1"/>
  <c r="BR1236" i="62"/>
  <c r="CW845" i="62"/>
  <c r="BJ1526" i="62"/>
  <c r="CN847" i="62"/>
  <c r="DT847" i="62" s="1"/>
  <c r="CW848" i="62"/>
  <c r="CN850" i="62"/>
  <c r="DT850" i="62" s="1"/>
  <c r="BJ1531" i="62"/>
  <c r="CJ1531" i="62"/>
  <c r="CJ1237" i="62"/>
  <c r="CJ1469" i="62" s="1"/>
  <c r="BN1529" i="62"/>
  <c r="BI1527" i="62"/>
  <c r="CD1532" i="62"/>
  <c r="CD1311" i="62"/>
  <c r="CD1238" i="62"/>
  <c r="BN883" i="62"/>
  <c r="CX904" i="62"/>
  <c r="CN907" i="62"/>
  <c r="DT907" i="62" s="1"/>
  <c r="CW907" i="62"/>
  <c r="CJ1312" i="62"/>
  <c r="CJ1240" i="62"/>
  <c r="BM1243" i="62"/>
  <c r="BE1243" i="62" s="1"/>
  <c r="BE920" i="62"/>
  <c r="DR920" i="62" s="1"/>
  <c r="CO922" i="62"/>
  <c r="CX922" i="62"/>
  <c r="DP934" i="62"/>
  <c r="CO1017" i="62"/>
  <c r="DU1017" i="62" s="1"/>
  <c r="CX1017" i="62"/>
  <c r="CO1026" i="62"/>
  <c r="DU1026" i="62" s="1"/>
  <c r="CX1026" i="62"/>
  <c r="BM1230" i="62"/>
  <c r="BM1459" i="62" s="1"/>
  <c r="BE1459" i="62" s="1"/>
  <c r="CM1230" i="62"/>
  <c r="CM1459" i="62" s="1"/>
  <c r="CB1231" i="62"/>
  <c r="CB1461" i="62" s="1"/>
  <c r="CB1308" i="62"/>
  <c r="CB1232" i="62"/>
  <c r="CB1462" i="62" s="1"/>
  <c r="BM1233" i="62"/>
  <c r="BE1233" i="62" s="1"/>
  <c r="CM1309" i="62"/>
  <c r="CM1233" i="62"/>
  <c r="CB1234" i="62"/>
  <c r="CB1465" i="62" s="1"/>
  <c r="CB1525" i="62"/>
  <c r="CB1310" i="62"/>
  <c r="CB1236" i="62"/>
  <c r="FM846" i="62"/>
  <c r="FM1526" i="62" s="1"/>
  <c r="CX851" i="62"/>
  <c r="FM852" i="62"/>
  <c r="FM1531" i="62" s="1"/>
  <c r="CX861" i="62"/>
  <c r="CN865" i="62"/>
  <c r="DT865" i="62" s="1"/>
  <c r="BJ869" i="62"/>
  <c r="CJ1527" i="62"/>
  <c r="FM869" i="62"/>
  <c r="FM1527" i="62" s="1"/>
  <c r="CN878" i="62"/>
  <c r="DT878" i="62" s="1"/>
  <c r="DU880" i="62"/>
  <c r="CW881" i="62"/>
  <c r="CN893" i="62"/>
  <c r="BK1533" i="62"/>
  <c r="BC897" i="62"/>
  <c r="DR906" i="62"/>
  <c r="CK1312" i="62"/>
  <c r="CK1240" i="62"/>
  <c r="BN1243" i="62"/>
  <c r="BF1243" i="62" s="1"/>
  <c r="BF920" i="62"/>
  <c r="DS920" i="62" s="1"/>
  <c r="DS1243" i="62" s="1"/>
  <c r="CO926" i="62"/>
  <c r="DU926" i="62" s="1"/>
  <c r="CX926" i="62"/>
  <c r="CO934" i="62"/>
  <c r="CX934" i="62"/>
  <c r="CO1018" i="62"/>
  <c r="DU1018" i="62" s="1"/>
  <c r="CX1018" i="62"/>
  <c r="DQ1235" i="62"/>
  <c r="DQ1466" i="62" s="1"/>
  <c r="BH1525" i="62"/>
  <c r="CC1525" i="62"/>
  <c r="CC1310" i="62"/>
  <c r="CC1236" i="62"/>
  <c r="BL846" i="62"/>
  <c r="BL1236" i="62" s="1"/>
  <c r="BD1236" i="62" s="1"/>
  <c r="DT846" i="62"/>
  <c r="DU851" i="62"/>
  <c r="CL1531" i="62"/>
  <c r="CL1237" i="62"/>
  <c r="CL1469" i="62" s="1"/>
  <c r="DT852" i="62"/>
  <c r="BD1529" i="62"/>
  <c r="DQ853" i="62"/>
  <c r="DQ1529" i="62" s="1"/>
  <c r="BH1528" i="62"/>
  <c r="CC1528" i="62"/>
  <c r="BH1530" i="62"/>
  <c r="CC1530" i="62"/>
  <c r="DR874" i="62"/>
  <c r="CO874" i="62"/>
  <c r="DU874" i="62" s="1"/>
  <c r="CX874" i="62"/>
  <c r="DP876" i="62"/>
  <c r="BI1532" i="62"/>
  <c r="CK1532" i="62"/>
  <c r="CK1311" i="62"/>
  <c r="CK1238" i="62"/>
  <c r="DU885" i="62"/>
  <c r="CL1239" i="62"/>
  <c r="CL1472" i="62" s="1"/>
  <c r="CN915" i="62"/>
  <c r="DT915" i="62" s="1"/>
  <c r="CW915" i="62"/>
  <c r="CO1027" i="62"/>
  <c r="CX1027" i="62"/>
  <c r="CD1525" i="62"/>
  <c r="CD1310" i="62"/>
  <c r="CD1236" i="62"/>
  <c r="BM1526" i="62"/>
  <c r="BM1531" i="62"/>
  <c r="CM1531" i="62"/>
  <c r="CM1237" i="62"/>
  <c r="CM1469" i="62" s="1"/>
  <c r="BE1529" i="62"/>
  <c r="BI1528" i="62"/>
  <c r="CD1528" i="62"/>
  <c r="FK1528" i="62"/>
  <c r="BI866" i="62"/>
  <c r="BL1527" i="62"/>
  <c r="CL1527" i="62"/>
  <c r="CN875" i="62"/>
  <c r="DT875" i="62" s="1"/>
  <c r="CW875" i="62"/>
  <c r="BK1532" i="62"/>
  <c r="BK1311" i="62"/>
  <c r="BK1238" i="62"/>
  <c r="BC883" i="62"/>
  <c r="CL1532" i="62"/>
  <c r="CL1311" i="62"/>
  <c r="CL1238" i="62"/>
  <c r="CX892" i="62"/>
  <c r="CN895" i="62"/>
  <c r="DT895" i="62" s="1"/>
  <c r="CW895" i="62"/>
  <c r="BN1533" i="62"/>
  <c r="BK1239" i="62"/>
  <c r="BK1472" i="62" s="1"/>
  <c r="BC899" i="62"/>
  <c r="CN903" i="62"/>
  <c r="DT903" i="62" s="1"/>
  <c r="CW903" i="62"/>
  <c r="BK1312" i="62"/>
  <c r="BK1240" i="62"/>
  <c r="BC909" i="62"/>
  <c r="CN1245" i="62"/>
  <c r="DT1012" i="62"/>
  <c r="CB1304" i="62"/>
  <c r="CB1226" i="62"/>
  <c r="CB1305" i="62"/>
  <c r="CB1227" i="62"/>
  <c r="CB1457" i="62" s="1"/>
  <c r="CB1306" i="62"/>
  <c r="CB1228" i="62"/>
  <c r="CB1458" i="62" s="1"/>
  <c r="CM1307" i="62"/>
  <c r="CM1229" i="62"/>
  <c r="CM1460" i="62" s="1"/>
  <c r="BP1230" i="62"/>
  <c r="BP1459" i="62" s="1"/>
  <c r="BJ796" i="62"/>
  <c r="CJ1231" i="62"/>
  <c r="CJ1461" i="62" s="1"/>
  <c r="BJ808" i="62"/>
  <c r="CJ1308" i="62"/>
  <c r="CJ1232" i="62"/>
  <c r="CJ1462" i="62" s="1"/>
  <c r="BP1309" i="62"/>
  <c r="BP1233" i="62"/>
  <c r="BJ824" i="62"/>
  <c r="CJ1234" i="62"/>
  <c r="CJ1465" i="62" s="1"/>
  <c r="CN825" i="62"/>
  <c r="DT825" i="62" s="1"/>
  <c r="CN828" i="62"/>
  <c r="DT828" i="62" s="1"/>
  <c r="CN831" i="62"/>
  <c r="DT831" i="62" s="1"/>
  <c r="CN834" i="62"/>
  <c r="DT834" i="62" s="1"/>
  <c r="BF835" i="62"/>
  <c r="DS835" i="62" s="1"/>
  <c r="DS1235" i="62" s="1"/>
  <c r="DS1466" i="62" s="1"/>
  <c r="BR1235" i="62"/>
  <c r="CW835" i="62"/>
  <c r="CN837" i="62"/>
  <c r="DT837" i="62" s="1"/>
  <c r="CN840" i="62"/>
  <c r="DT840" i="62" s="1"/>
  <c r="CN843" i="62"/>
  <c r="DT843" i="62" s="1"/>
  <c r="BJ845" i="62"/>
  <c r="CJ1525" i="62"/>
  <c r="CJ1310" i="62"/>
  <c r="CJ1236" i="62"/>
  <c r="BN846" i="62"/>
  <c r="CN849" i="62"/>
  <c r="BF853" i="62"/>
  <c r="BR1529" i="62"/>
  <c r="CW853" i="62"/>
  <c r="BJ854" i="62"/>
  <c r="CJ1528" i="62"/>
  <c r="FM854" i="62"/>
  <c r="FM1528" i="62" s="1"/>
  <c r="CX858" i="62"/>
  <c r="CN862" i="62"/>
  <c r="DT862" i="62" s="1"/>
  <c r="BJ866" i="62"/>
  <c r="CJ1530" i="62"/>
  <c r="FM866" i="62"/>
  <c r="FM1530" i="62" s="1"/>
  <c r="BM869" i="62"/>
  <c r="CM1527" i="62"/>
  <c r="DP880" i="62"/>
  <c r="DS881" i="62"/>
  <c r="BL1532" i="62"/>
  <c r="CM1532" i="62"/>
  <c r="CM1311" i="62"/>
  <c r="CM1238" i="62"/>
  <c r="CX885" i="62"/>
  <c r="CX896" i="62"/>
  <c r="BL1239" i="62"/>
  <c r="BL1472" i="62" s="1"/>
  <c r="DR902" i="62"/>
  <c r="DT909" i="62"/>
  <c r="CX912" i="62"/>
  <c r="DU916" i="62"/>
  <c r="CO1020" i="62"/>
  <c r="DU1020" i="62" s="1"/>
  <c r="CX1020" i="62"/>
  <c r="CV1230" i="62"/>
  <c r="CV1459" i="62" s="1"/>
  <c r="BK1231" i="62"/>
  <c r="BK1461" i="62" s="1"/>
  <c r="BC796" i="62"/>
  <c r="CK1231" i="62"/>
  <c r="CK1461" i="62" s="1"/>
  <c r="BK1308" i="62"/>
  <c r="BK1232" i="62"/>
  <c r="BK1462" i="62" s="1"/>
  <c r="BC808" i="62"/>
  <c r="CK1308" i="62"/>
  <c r="CK1232" i="62"/>
  <c r="CK1462" i="62" s="1"/>
  <c r="BQ1309" i="62"/>
  <c r="BI1309" i="62" s="1"/>
  <c r="BQ1233" i="62"/>
  <c r="CV1309" i="62"/>
  <c r="CV1233" i="62"/>
  <c r="DU815" i="62"/>
  <c r="CB1235" i="62"/>
  <c r="CB1466" i="62" s="1"/>
  <c r="CN857" i="62"/>
  <c r="DT857" i="62" s="1"/>
  <c r="CX865" i="62"/>
  <c r="BN869" i="62"/>
  <c r="CN879" i="62"/>
  <c r="DT879" i="62" s="1"/>
  <c r="CW879" i="62"/>
  <c r="CN886" i="62"/>
  <c r="DT886" i="62" s="1"/>
  <c r="DT892" i="62"/>
  <c r="DT901" i="62"/>
  <c r="DU904" i="62"/>
  <c r="CO909" i="62"/>
  <c r="DU909" i="62" s="1"/>
  <c r="CX909" i="62"/>
  <c r="DQ922" i="62"/>
  <c r="CO930" i="62"/>
  <c r="DU930" i="62" s="1"/>
  <c r="CX930" i="62"/>
  <c r="DQ935" i="62"/>
  <c r="CO1021" i="62"/>
  <c r="DU1021" i="62" s="1"/>
  <c r="CX1021" i="62"/>
  <c r="CL1231" i="62"/>
  <c r="CL1461" i="62" s="1"/>
  <c r="BL1308" i="62"/>
  <c r="BD1308" i="62" s="1"/>
  <c r="BL1232" i="62"/>
  <c r="BL1462" i="62" s="1"/>
  <c r="CL1308" i="62"/>
  <c r="CL1232" i="62"/>
  <c r="CL1462" i="62" s="1"/>
  <c r="BR1309" i="62"/>
  <c r="BJ1309" i="62" s="1"/>
  <c r="BR1233" i="62"/>
  <c r="BL1234" i="62"/>
  <c r="BL1465" i="62" s="1"/>
  <c r="BD1465" i="62" s="1"/>
  <c r="CL1234" i="62"/>
  <c r="CL1465" i="62" s="1"/>
  <c r="BH835" i="62"/>
  <c r="CC1235" i="62"/>
  <c r="CC1466" i="62" s="1"/>
  <c r="BL1525" i="62"/>
  <c r="CL1525" i="62"/>
  <c r="CL1310" i="62"/>
  <c r="CL1236" i="62"/>
  <c r="BP1526" i="62"/>
  <c r="BP1531" i="62"/>
  <c r="BP1237" i="62"/>
  <c r="BH853" i="62"/>
  <c r="BL1528" i="62"/>
  <c r="CL1528" i="62"/>
  <c r="CP857" i="62"/>
  <c r="DV857" i="62" s="1"/>
  <c r="CN864" i="62"/>
  <c r="DT864" i="62" s="1"/>
  <c r="BL1530" i="62"/>
  <c r="CL1530" i="62"/>
  <c r="DP884" i="62"/>
  <c r="BQ1533" i="62"/>
  <c r="CO898" i="62"/>
  <c r="DU898" i="62" s="1"/>
  <c r="CX898" i="62"/>
  <c r="BP1239" i="62"/>
  <c r="BP1472" i="62" s="1"/>
  <c r="CV1239" i="62"/>
  <c r="CV1472" i="62" s="1"/>
  <c r="CN899" i="62"/>
  <c r="DT899" i="62" s="1"/>
  <c r="CW899" i="62"/>
  <c r="DR922" i="62"/>
  <c r="DT929" i="62"/>
  <c r="DQ934" i="62"/>
  <c r="CO935" i="62"/>
  <c r="DU935" i="62" s="1"/>
  <c r="CX935" i="62"/>
  <c r="CM1231" i="62"/>
  <c r="CM1461" i="62" s="1"/>
  <c r="CX798" i="62"/>
  <c r="CX802" i="62"/>
  <c r="CX806" i="62"/>
  <c r="CM1308" i="62"/>
  <c r="CM1232" i="62"/>
  <c r="CM1462" i="62" s="1"/>
  <c r="CB1309" i="62"/>
  <c r="CB1233" i="62"/>
  <c r="CX814" i="62"/>
  <c r="CX818" i="62"/>
  <c r="BM824" i="62"/>
  <c r="BM1309" i="62" s="1"/>
  <c r="BE1309" i="62" s="1"/>
  <c r="CM1234" i="62"/>
  <c r="CM1465" i="62" s="1"/>
  <c r="BI835" i="62"/>
  <c r="CD1235" i="62"/>
  <c r="CD1466" i="62" s="1"/>
  <c r="BM845" i="62"/>
  <c r="CM1525" i="62"/>
  <c r="CM1310" i="62"/>
  <c r="CM1236" i="62"/>
  <c r="BE846" i="62"/>
  <c r="BQ1526" i="62"/>
  <c r="CV1526" i="62"/>
  <c r="BE852" i="62"/>
  <c r="BQ1531" i="62"/>
  <c r="BQ1237" i="62"/>
  <c r="CV1531" i="62"/>
  <c r="CV1237" i="62"/>
  <c r="CV1469" i="62" s="1"/>
  <c r="BI853" i="62"/>
  <c r="BM854" i="62"/>
  <c r="CM1528" i="62"/>
  <c r="BM866" i="62"/>
  <c r="CM1530" i="62"/>
  <c r="BD869" i="62"/>
  <c r="BP1527" i="62"/>
  <c r="BP1532" i="62"/>
  <c r="BP1311" i="62"/>
  <c r="BP1238" i="62"/>
  <c r="CV1532" i="62"/>
  <c r="CV1311" i="62"/>
  <c r="CV1238" i="62"/>
  <c r="CN883" i="62"/>
  <c r="CW883" i="62"/>
  <c r="CN890" i="62"/>
  <c r="DT890" i="62" s="1"/>
  <c r="DT896" i="62"/>
  <c r="BE1533" i="62"/>
  <c r="FK1533" i="62"/>
  <c r="FM897" i="62"/>
  <c r="FM1533" i="62" s="1"/>
  <c r="BL1313" i="62"/>
  <c r="BD1313" i="62" s="1"/>
  <c r="BL1241" i="62"/>
  <c r="BD1241" i="62" s="1"/>
  <c r="BD918" i="62"/>
  <c r="DQ918" i="62" s="1"/>
  <c r="CL1313" i="62"/>
  <c r="CL1241" i="62"/>
  <c r="CL1475" i="62" s="1"/>
  <c r="CL1474" i="62" s="1"/>
  <c r="CV1242" i="62"/>
  <c r="CN919" i="62"/>
  <c r="CN1242" i="62" s="1"/>
  <c r="DQ921" i="62"/>
  <c r="CC1302" i="62"/>
  <c r="CC1224" i="62"/>
  <c r="CC1367" i="62" s="1"/>
  <c r="CC1453" i="62" s="1"/>
  <c r="BK1304" i="62"/>
  <c r="BK1226" i="62"/>
  <c r="BC763" i="62"/>
  <c r="CK1304" i="62"/>
  <c r="CK1226" i="62"/>
  <c r="BK1305" i="62"/>
  <c r="BK1227" i="62"/>
  <c r="BK1457" i="62" s="1"/>
  <c r="BC775" i="62"/>
  <c r="CK1305" i="62"/>
  <c r="CK1227" i="62"/>
  <c r="CK1457" i="62" s="1"/>
  <c r="BK1306" i="62"/>
  <c r="BK1228" i="62"/>
  <c r="BK1458" i="62" s="1"/>
  <c r="BC783" i="62"/>
  <c r="CK1306" i="62"/>
  <c r="CK1228" i="62"/>
  <c r="CK1458" i="62" s="1"/>
  <c r="BQ1307" i="62"/>
  <c r="BQ1229" i="62"/>
  <c r="BQ1460" i="62" s="1"/>
  <c r="CV1307" i="62"/>
  <c r="CV1229" i="62"/>
  <c r="CV1460" i="62" s="1"/>
  <c r="BH790" i="62"/>
  <c r="CC1230" i="62"/>
  <c r="CC1459" i="62" s="1"/>
  <c r="BH810" i="62"/>
  <c r="CC1309" i="62"/>
  <c r="CC1233" i="62"/>
  <c r="CJ1235" i="62"/>
  <c r="CJ1466" i="62" s="1"/>
  <c r="BN845" i="62"/>
  <c r="BR1526" i="62"/>
  <c r="CW846" i="62"/>
  <c r="BR1531" i="62"/>
  <c r="BR1237" i="62"/>
  <c r="BR1469" i="62" s="1"/>
  <c r="CW852" i="62"/>
  <c r="BJ853" i="62"/>
  <c r="CJ1529" i="62"/>
  <c r="DR853" i="62"/>
  <c r="DR1529" i="62" s="1"/>
  <c r="FK1529" i="62"/>
  <c r="BN854" i="62"/>
  <c r="CX862" i="62"/>
  <c r="BN866" i="62"/>
  <c r="BQ1527" i="62"/>
  <c r="CV1527" i="62"/>
  <c r="CW869" i="62"/>
  <c r="DU873" i="62"/>
  <c r="BQ1532" i="62"/>
  <c r="BQ1311" i="62"/>
  <c r="BQ1238" i="62"/>
  <c r="DP888" i="62"/>
  <c r="DT893" i="62"/>
  <c r="DU896" i="62"/>
  <c r="BF897" i="62"/>
  <c r="CO905" i="62"/>
  <c r="DU905" i="62" s="1"/>
  <c r="CX905" i="62"/>
  <c r="BR1312" i="62"/>
  <c r="BR1240" i="62"/>
  <c r="DR1312" i="62"/>
  <c r="DR1240" i="62"/>
  <c r="BM1241" i="62"/>
  <c r="BE1241" i="62" s="1"/>
  <c r="BE918" i="62"/>
  <c r="DR918" i="62" s="1"/>
  <c r="CM1313" i="62"/>
  <c r="CM1241" i="62"/>
  <c r="CM1475" i="62" s="1"/>
  <c r="CM1474" i="62" s="1"/>
  <c r="CW1242" i="62"/>
  <c r="CO919" i="62"/>
  <c r="CO1242" i="62" s="1"/>
  <c r="CO1014" i="62"/>
  <c r="DU1014" i="62" s="1"/>
  <c r="CX1014" i="62"/>
  <c r="CO1023" i="62"/>
  <c r="DU1023" i="62" s="1"/>
  <c r="CX1023" i="62"/>
  <c r="CD1309" i="62"/>
  <c r="CD1233" i="62"/>
  <c r="CB1531" i="62"/>
  <c r="CB1237" i="62"/>
  <c r="CB1469" i="62" s="1"/>
  <c r="CN861" i="62"/>
  <c r="DT861" i="62" s="1"/>
  <c r="DU882" i="62"/>
  <c r="CN887" i="62"/>
  <c r="DT887" i="62" s="1"/>
  <c r="CW887" i="62"/>
  <c r="DR1533" i="62"/>
  <c r="DQ1239" i="62"/>
  <c r="DQ1472" i="62" s="1"/>
  <c r="BL1312" i="62"/>
  <c r="BD1312" i="62" s="1"/>
  <c r="BL1240" i="62"/>
  <c r="BD909" i="62"/>
  <c r="DQ909" i="62" s="1"/>
  <c r="CN911" i="62"/>
  <c r="DT911" i="62" s="1"/>
  <c r="CW911" i="62"/>
  <c r="BN1241" i="62"/>
  <c r="BF1241" i="62" s="1"/>
  <c r="BF918" i="62"/>
  <c r="DS918" i="62" s="1"/>
  <c r="CN1241" i="62"/>
  <c r="CX919" i="62"/>
  <c r="CN931" i="62"/>
  <c r="DT931" i="62" s="1"/>
  <c r="CO1015" i="62"/>
  <c r="DU1015" i="62" s="1"/>
  <c r="CX1015" i="62"/>
  <c r="CO1024" i="62"/>
  <c r="DU1024" i="62" s="1"/>
  <c r="CX1024" i="62"/>
  <c r="BP1308" i="62"/>
  <c r="BH1308" i="62" s="1"/>
  <c r="BP1232" i="62"/>
  <c r="BP1462" i="62" s="1"/>
  <c r="CJ1309" i="62"/>
  <c r="CJ1233" i="62"/>
  <c r="DQ1234" i="62"/>
  <c r="DQ1465" i="62" s="1"/>
  <c r="BP1234" i="62"/>
  <c r="DU828" i="62"/>
  <c r="BL1235" i="62"/>
  <c r="BL1466" i="62" s="1"/>
  <c r="BD1466" i="62" s="1"/>
  <c r="CL1235" i="62"/>
  <c r="CL1466" i="62" s="1"/>
  <c r="BD1525" i="62"/>
  <c r="DQ845" i="62"/>
  <c r="BP1525" i="62"/>
  <c r="BP1310" i="62"/>
  <c r="BP1236" i="62"/>
  <c r="BH1526" i="62"/>
  <c r="CC1526" i="62"/>
  <c r="DU849" i="62"/>
  <c r="BH1531" i="62"/>
  <c r="CC1531" i="62"/>
  <c r="CC1237" i="62"/>
  <c r="CC1469" i="62" s="1"/>
  <c r="BL1529" i="62"/>
  <c r="CL1529" i="62"/>
  <c r="BD1528" i="62"/>
  <c r="DQ854" i="62"/>
  <c r="DQ1528" i="62" s="1"/>
  <c r="BP1528" i="62"/>
  <c r="DU862" i="62"/>
  <c r="CX864" i="62"/>
  <c r="BD1530" i="62"/>
  <c r="DQ866" i="62"/>
  <c r="DQ1530" i="62" s="1"/>
  <c r="BP1530" i="62"/>
  <c r="CX873" i="62"/>
  <c r="BD883" i="62"/>
  <c r="CB1532" i="62"/>
  <c r="CB1311" i="62"/>
  <c r="CB1238" i="62"/>
  <c r="FK1532" i="62"/>
  <c r="CD1533" i="62"/>
  <c r="DR903" i="62"/>
  <c r="DT930" i="62"/>
  <c r="CO931" i="62"/>
  <c r="DU931" i="62" s="1"/>
  <c r="CX931" i="62"/>
  <c r="BN1245" i="62"/>
  <c r="BF1012" i="62"/>
  <c r="CV1234" i="62"/>
  <c r="CV1465" i="62" s="1"/>
  <c r="BM1235" i="62"/>
  <c r="BM1466" i="62" s="1"/>
  <c r="BE1466" i="62" s="1"/>
  <c r="BQ1525" i="62"/>
  <c r="BQ1310" i="62"/>
  <c r="BI1310" i="62" s="1"/>
  <c r="BQ1236" i="62"/>
  <c r="CV1525" i="62"/>
  <c r="CV1310" i="62"/>
  <c r="CV1236" i="62"/>
  <c r="BI1526" i="62"/>
  <c r="BI1531" i="62"/>
  <c r="CD1531" i="62"/>
  <c r="CD1237" i="62"/>
  <c r="CD1469" i="62" s="1"/>
  <c r="BM1529" i="62"/>
  <c r="CV1528" i="62"/>
  <c r="CW854" i="62"/>
  <c r="CV1530" i="62"/>
  <c r="CW866" i="62"/>
  <c r="BH1527" i="62"/>
  <c r="CC1532" i="62"/>
  <c r="CC1311" i="62"/>
  <c r="CC1238" i="62"/>
  <c r="FM1532" i="62"/>
  <c r="CN891" i="62"/>
  <c r="DT891" i="62" s="1"/>
  <c r="CW891" i="62"/>
  <c r="CO901" i="62"/>
  <c r="DU901" i="62" s="1"/>
  <c r="CX901" i="62"/>
  <c r="CD1312" i="62"/>
  <c r="CD1240" i="62"/>
  <c r="BN909" i="62"/>
  <c r="BL1243" i="62"/>
  <c r="BD920" i="62"/>
  <c r="DQ920" i="62" s="1"/>
  <c r="CW929" i="62"/>
  <c r="DT945" i="62"/>
  <c r="DT948" i="62"/>
  <c r="DT951" i="62"/>
  <c r="DU955" i="62"/>
  <c r="DU958" i="62"/>
  <c r="DU961" i="62"/>
  <c r="DU964" i="62"/>
  <c r="DU967" i="62"/>
  <c r="DU970" i="62"/>
  <c r="DU976" i="62"/>
  <c r="DU979" i="62"/>
  <c r="DU982" i="62"/>
  <c r="DU988" i="62"/>
  <c r="DU991" i="62"/>
  <c r="DU994" i="62"/>
  <c r="DU997" i="62"/>
  <c r="CV1314" i="62"/>
  <c r="CV1246" i="62"/>
  <c r="CV1480" i="62" s="1"/>
  <c r="DU1027" i="62"/>
  <c r="BM1315" i="62"/>
  <c r="BE1315" i="62" s="1"/>
  <c r="BM1247" i="62"/>
  <c r="BM1479" i="62" s="1"/>
  <c r="BE1479" i="62" s="1"/>
  <c r="BE1029" i="62"/>
  <c r="DR1029" i="62" s="1"/>
  <c r="DT1040" i="62"/>
  <c r="DQ1043" i="62"/>
  <c r="CO1044" i="62"/>
  <c r="DU1044" i="62" s="1"/>
  <c r="CX1044" i="62"/>
  <c r="DS1045" i="62"/>
  <c r="CW1049" i="62"/>
  <c r="CN1049" i="62"/>
  <c r="DT1049" i="62" s="1"/>
  <c r="CO1101" i="62"/>
  <c r="DU1101" i="62" s="1"/>
  <c r="CX1101" i="62"/>
  <c r="CO1104" i="62"/>
  <c r="DU1104" i="62" s="1"/>
  <c r="CX1104" i="62"/>
  <c r="CO1121" i="62"/>
  <c r="CX1121" i="62"/>
  <c r="CC1244" i="62"/>
  <c r="CC1476" i="62" s="1"/>
  <c r="BM954" i="62"/>
  <c r="CW1314" i="62"/>
  <c r="CW1246" i="62"/>
  <c r="CW1480" i="62" s="1"/>
  <c r="CO1013" i="62"/>
  <c r="DU1013" i="62" s="1"/>
  <c r="CX1028" i="62"/>
  <c r="CO1028" i="62"/>
  <c r="DU1028" i="62" s="1"/>
  <c r="CD1315" i="62"/>
  <c r="CD1247" i="62"/>
  <c r="CD1479" i="62" s="1"/>
  <c r="CO1071" i="62"/>
  <c r="DU1071" i="62" s="1"/>
  <c r="CX1071" i="62"/>
  <c r="DT1075" i="62"/>
  <c r="CO1085" i="62"/>
  <c r="DU1085" i="62" s="1"/>
  <c r="CX1085" i="62"/>
  <c r="CX956" i="62"/>
  <c r="CX959" i="62"/>
  <c r="CX962" i="62"/>
  <c r="CX968" i="62"/>
  <c r="CX971" i="62"/>
  <c r="CX974" i="62"/>
  <c r="CX977" i="62"/>
  <c r="CX980" i="62"/>
  <c r="CX983" i="62"/>
  <c r="CX986" i="62"/>
  <c r="CX989" i="62"/>
  <c r="CX992" i="62"/>
  <c r="CX995" i="62"/>
  <c r="CX998" i="62"/>
  <c r="CX1001" i="62"/>
  <c r="CX1004" i="62"/>
  <c r="CX1007" i="62"/>
  <c r="CX1010" i="62"/>
  <c r="BC1245" i="62"/>
  <c r="DP1012" i="62"/>
  <c r="CX1013" i="62"/>
  <c r="CX1016" i="62"/>
  <c r="CX1019" i="62"/>
  <c r="CX1022" i="62"/>
  <c r="CX1025" i="62"/>
  <c r="CN1032" i="62"/>
  <c r="DT1032" i="62" s="1"/>
  <c r="CN1037" i="62"/>
  <c r="DT1037" i="62" s="1"/>
  <c r="DT1048" i="62"/>
  <c r="DQ1051" i="62"/>
  <c r="CO1052" i="62"/>
  <c r="DU1052" i="62" s="1"/>
  <c r="CX1052" i="62"/>
  <c r="DS1053" i="62"/>
  <c r="BK1248" i="62"/>
  <c r="BK1481" i="62" s="1"/>
  <c r="BC1055" i="62"/>
  <c r="CO1079" i="62"/>
  <c r="DU1079" i="62" s="1"/>
  <c r="CX1079" i="62"/>
  <c r="DQ1146" i="62"/>
  <c r="BK1525" i="62"/>
  <c r="BK1310" i="62"/>
  <c r="BK1236" i="62"/>
  <c r="CK1525" i="62"/>
  <c r="CK1310" i="62"/>
  <c r="CK1236" i="62"/>
  <c r="BK1531" i="62"/>
  <c r="BK1237" i="62"/>
  <c r="BK1469" i="62" s="1"/>
  <c r="CK1531" i="62"/>
  <c r="CK1237" i="62"/>
  <c r="CK1469" i="62" s="1"/>
  <c r="BK1528" i="62"/>
  <c r="CK1528" i="62"/>
  <c r="BK1530" i="62"/>
  <c r="CK1530" i="62"/>
  <c r="BK1527" i="62"/>
  <c r="CK1527" i="62"/>
  <c r="BR1532" i="62"/>
  <c r="BR1311" i="62"/>
  <c r="BR1238" i="62"/>
  <c r="BL897" i="62"/>
  <c r="CL1533" i="62"/>
  <c r="BR1239" i="62"/>
  <c r="BR1472" i="62" s="1"/>
  <c r="CL1312" i="62"/>
  <c r="CL1240" i="62"/>
  <c r="CV1243" i="62"/>
  <c r="BR1314" i="62"/>
  <c r="BJ1314" i="62" s="1"/>
  <c r="BR1246" i="62"/>
  <c r="BJ1013" i="62"/>
  <c r="CN1015" i="62"/>
  <c r="DT1015" i="62" s="1"/>
  <c r="CN1018" i="62"/>
  <c r="DT1018" i="62" s="1"/>
  <c r="CN1021" i="62"/>
  <c r="DT1021" i="62" s="1"/>
  <c r="CN1024" i="62"/>
  <c r="DT1024" i="62" s="1"/>
  <c r="CN1027" i="62"/>
  <c r="DT1027" i="62" s="1"/>
  <c r="CX1030" i="62"/>
  <c r="CO1030" i="62"/>
  <c r="DU1030" i="62" s="1"/>
  <c r="CX1032" i="62"/>
  <c r="CO1032" i="62"/>
  <c r="DU1032" i="62" s="1"/>
  <c r="CN1034" i="62"/>
  <c r="DT1034" i="62" s="1"/>
  <c r="CX1037" i="62"/>
  <c r="CO1037" i="62"/>
  <c r="DU1037" i="62" s="1"/>
  <c r="CO1061" i="62"/>
  <c r="DU1061" i="62" s="1"/>
  <c r="CX1061" i="62"/>
  <c r="BM1533" i="62"/>
  <c r="CM1533" i="62"/>
  <c r="CB1239" i="62"/>
  <c r="CB1472" i="62" s="1"/>
  <c r="BM1312" i="62"/>
  <c r="BE1312" i="62" s="1"/>
  <c r="BM1240" i="62"/>
  <c r="BE1240" i="62" s="1"/>
  <c r="CM1312" i="62"/>
  <c r="CM1240" i="62"/>
  <c r="BP1313" i="62"/>
  <c r="BH1313" i="62" s="1"/>
  <c r="BP1241" i="62"/>
  <c r="BP1475" i="62" s="1"/>
  <c r="BP1474" i="62" s="1"/>
  <c r="CN922" i="62"/>
  <c r="DT922" i="62" s="1"/>
  <c r="CN934" i="62"/>
  <c r="DT934" i="62" s="1"/>
  <c r="CV1535" i="62"/>
  <c r="CV1544" i="62" s="1"/>
  <c r="CV1245" i="62"/>
  <c r="CB1314" i="62"/>
  <c r="CB1246" i="62"/>
  <c r="CB1480" i="62" s="1"/>
  <c r="BL1013" i="62"/>
  <c r="CX1034" i="62"/>
  <c r="CO1034" i="62"/>
  <c r="DU1034" i="62" s="1"/>
  <c r="DS1248" i="62"/>
  <c r="DS1481" i="62" s="1"/>
  <c r="CO1077" i="62"/>
  <c r="DU1077" i="62" s="1"/>
  <c r="CX1077" i="62"/>
  <c r="CO1080" i="62"/>
  <c r="DU1080" i="62" s="1"/>
  <c r="CX1080" i="62"/>
  <c r="CO1097" i="62"/>
  <c r="DU1097" i="62" s="1"/>
  <c r="CX1097" i="62"/>
  <c r="CO1113" i="62"/>
  <c r="DU1113" i="62" s="1"/>
  <c r="CX1113" i="62"/>
  <c r="CO1116" i="62"/>
  <c r="DU1116" i="62" s="1"/>
  <c r="CX1116" i="62"/>
  <c r="CO1119" i="62"/>
  <c r="DU1119" i="62" s="1"/>
  <c r="CX1119" i="62"/>
  <c r="CO1133" i="62"/>
  <c r="DU1133" i="62" s="1"/>
  <c r="CX1133" i="62"/>
  <c r="CC1239" i="62"/>
  <c r="CC1472" i="62" s="1"/>
  <c r="BQ1313" i="62"/>
  <c r="BQ1241" i="62"/>
  <c r="BQ1475" i="62" s="1"/>
  <c r="BQ1474" i="62" s="1"/>
  <c r="CV1313" i="62"/>
  <c r="CV1241" i="62"/>
  <c r="CW1245" i="62"/>
  <c r="CO1012" i="62"/>
  <c r="CC1314" i="62"/>
  <c r="CC1246" i="62"/>
  <c r="CC1480" i="62" s="1"/>
  <c r="BM1013" i="62"/>
  <c r="BC1315" i="62"/>
  <c r="BC1247" i="62"/>
  <c r="BC1479" i="62" s="1"/>
  <c r="DP1029" i="62"/>
  <c r="CO1040" i="62"/>
  <c r="DU1040" i="62" s="1"/>
  <c r="CX1040" i="62"/>
  <c r="CW1045" i="62"/>
  <c r="CN1045" i="62"/>
  <c r="DT1045" i="62" s="1"/>
  <c r="CX1138" i="62"/>
  <c r="CO1138" i="62"/>
  <c r="DU1138" i="62" s="1"/>
  <c r="CD1239" i="62"/>
  <c r="CD1472" i="62" s="1"/>
  <c r="BR1313" i="62"/>
  <c r="BR1241" i="62"/>
  <c r="CW1241" i="62"/>
  <c r="CO918" i="62"/>
  <c r="DU918" i="62" s="1"/>
  <c r="BR1243" i="62"/>
  <c r="CX921" i="62"/>
  <c r="CX933" i="62"/>
  <c r="BL1244" i="62"/>
  <c r="BL1476" i="62" s="1"/>
  <c r="BD1476" i="62" s="1"/>
  <c r="BD954" i="62"/>
  <c r="DQ954" i="62" s="1"/>
  <c r="DQ1244" i="62" s="1"/>
  <c r="DQ1476" i="62" s="1"/>
  <c r="CX955" i="62"/>
  <c r="CX958" i="62"/>
  <c r="CX961" i="62"/>
  <c r="CX964" i="62"/>
  <c r="CX967" i="62"/>
  <c r="CX970" i="62"/>
  <c r="CX976" i="62"/>
  <c r="CX979" i="62"/>
  <c r="CX982" i="62"/>
  <c r="CX988" i="62"/>
  <c r="CX991" i="62"/>
  <c r="CX994" i="62"/>
  <c r="CX997" i="62"/>
  <c r="CX1245" i="62"/>
  <c r="CP1012" i="62"/>
  <c r="CD1314" i="62"/>
  <c r="CD1246" i="62"/>
  <c r="CD1480" i="62" s="1"/>
  <c r="BN1029" i="62"/>
  <c r="CO1127" i="62"/>
  <c r="DU1127" i="62" s="1"/>
  <c r="CX1127" i="62"/>
  <c r="BO1302" i="62"/>
  <c r="BG1302" i="62" s="1"/>
  <c r="BO1224" i="62"/>
  <c r="BO1367" i="62" s="1"/>
  <c r="BO1453" i="62" s="1"/>
  <c r="BO1303" i="62"/>
  <c r="BG1303" i="62" s="1"/>
  <c r="BO1225" i="62"/>
  <c r="BO1368" i="62" s="1"/>
  <c r="BO1454" i="62" s="1"/>
  <c r="BO1304" i="62"/>
  <c r="BO1226" i="62"/>
  <c r="BO1305" i="62"/>
  <c r="BO1227" i="62"/>
  <c r="BO1457" i="62" s="1"/>
  <c r="BO1306" i="62"/>
  <c r="BO1228" i="62"/>
  <c r="BO1458" i="62" s="1"/>
  <c r="BO1307" i="62"/>
  <c r="BO1229" i="62"/>
  <c r="BO1460" i="62" s="1"/>
  <c r="BG1460" i="62" s="1"/>
  <c r="BO1308" i="62"/>
  <c r="BG1308" i="62" s="1"/>
  <c r="BO1232" i="62"/>
  <c r="BO1462" i="62" s="1"/>
  <c r="BG1462" i="62" s="1"/>
  <c r="BO1309" i="62"/>
  <c r="BG1309" i="62" s="1"/>
  <c r="BO1233" i="62"/>
  <c r="BC824" i="62"/>
  <c r="BC835" i="62"/>
  <c r="BC845" i="62"/>
  <c r="BO1525" i="62"/>
  <c r="BO1310" i="62"/>
  <c r="BO1236" i="62"/>
  <c r="BC846" i="62"/>
  <c r="BC852" i="62"/>
  <c r="BO1531" i="62"/>
  <c r="BO1237" i="62"/>
  <c r="BO1469" i="62" s="1"/>
  <c r="BG1469" i="62" s="1"/>
  <c r="BC853" i="62"/>
  <c r="BC854" i="62"/>
  <c r="BC866" i="62"/>
  <c r="BC869" i="62"/>
  <c r="BJ883" i="62"/>
  <c r="CJ1532" i="62"/>
  <c r="CJ1311" i="62"/>
  <c r="CJ1238" i="62"/>
  <c r="BP1533" i="62"/>
  <c r="CJ1239" i="62"/>
  <c r="CJ1472" i="62" s="1"/>
  <c r="CX902" i="62"/>
  <c r="CX906" i="62"/>
  <c r="BP1312" i="62"/>
  <c r="BH1312" i="62" s="1"/>
  <c r="BP1240" i="62"/>
  <c r="CX914" i="62"/>
  <c r="CB1313" i="62"/>
  <c r="CB1241" i="62"/>
  <c r="CX918" i="62"/>
  <c r="CB1243" i="62"/>
  <c r="BN954" i="62"/>
  <c r="BR1535" i="62"/>
  <c r="BR1544" i="62" s="1"/>
  <c r="BR1316" i="62"/>
  <c r="BJ1316" i="62" s="1"/>
  <c r="BR1245" i="62"/>
  <c r="BJ1245" i="62" s="1"/>
  <c r="BJ1012" i="62"/>
  <c r="CY1012" i="62"/>
  <c r="CN1014" i="62"/>
  <c r="DT1014" i="62" s="1"/>
  <c r="CN1017" i="62"/>
  <c r="DT1017" i="62" s="1"/>
  <c r="CN1020" i="62"/>
  <c r="DT1020" i="62" s="1"/>
  <c r="CN1023" i="62"/>
  <c r="DT1023" i="62" s="1"/>
  <c r="CN1026" i="62"/>
  <c r="DT1026" i="62" s="1"/>
  <c r="CV1315" i="62"/>
  <c r="CV1247" i="62"/>
  <c r="CV1479" i="62" s="1"/>
  <c r="CO1048" i="62"/>
  <c r="DU1048" i="62" s="1"/>
  <c r="CX1048" i="62"/>
  <c r="DS1049" i="62"/>
  <c r="CW1053" i="62"/>
  <c r="CN1053" i="62"/>
  <c r="DT1053" i="62" s="1"/>
  <c r="CO1056" i="62"/>
  <c r="DU1056" i="62" s="1"/>
  <c r="CX1056" i="62"/>
  <c r="CO1091" i="62"/>
  <c r="DU1091" i="62" s="1"/>
  <c r="CX1091" i="62"/>
  <c r="CK1239" i="62"/>
  <c r="CK1472" i="62" s="1"/>
  <c r="BQ1312" i="62"/>
  <c r="BI1312" i="62" s="1"/>
  <c r="BQ1240" i="62"/>
  <c r="CV1312" i="62"/>
  <c r="CV1240" i="62"/>
  <c r="DU914" i="62"/>
  <c r="CC1313" i="62"/>
  <c r="CC1241" i="62"/>
  <c r="BK1242" i="62"/>
  <c r="BC919" i="62"/>
  <c r="CC1243" i="62"/>
  <c r="CN926" i="62"/>
  <c r="DT926" i="62" s="1"/>
  <c r="CV1244" i="62"/>
  <c r="CV1476" i="62" s="1"/>
  <c r="DU956" i="62"/>
  <c r="DU959" i="62"/>
  <c r="DU962" i="62"/>
  <c r="DU968" i="62"/>
  <c r="DU971" i="62"/>
  <c r="DU974" i="62"/>
  <c r="DU977" i="62"/>
  <c r="DU980" i="62"/>
  <c r="DU983" i="62"/>
  <c r="DU986" i="62"/>
  <c r="DU989" i="62"/>
  <c r="DU992" i="62"/>
  <c r="DU995" i="62"/>
  <c r="DU998" i="62"/>
  <c r="DU1001" i="62"/>
  <c r="DU1004" i="62"/>
  <c r="DU1007" i="62"/>
  <c r="DU1010" i="62"/>
  <c r="CB1535" i="62"/>
  <c r="CB1544" i="62" s="1"/>
  <c r="CB1316" i="62"/>
  <c r="CB1245" i="62"/>
  <c r="BL1012" i="62"/>
  <c r="DU1016" i="62"/>
  <c r="DU1019" i="62"/>
  <c r="DU1022" i="62"/>
  <c r="DU1025" i="62"/>
  <c r="CX1029" i="62"/>
  <c r="CO1029" i="62"/>
  <c r="CN1031" i="62"/>
  <c r="DT1031" i="62" s="1"/>
  <c r="CO1073" i="62"/>
  <c r="DU1073" i="62" s="1"/>
  <c r="CX1073" i="62"/>
  <c r="CO1109" i="62"/>
  <c r="DU1109" i="62" s="1"/>
  <c r="CX1109" i="62"/>
  <c r="CO1125" i="62"/>
  <c r="DU1125" i="62" s="1"/>
  <c r="CX1125" i="62"/>
  <c r="CO1128" i="62"/>
  <c r="DU1128" i="62" s="1"/>
  <c r="CX1128" i="62"/>
  <c r="BD1536" i="62"/>
  <c r="BD1545" i="62" s="1"/>
  <c r="DQ1136" i="62"/>
  <c r="CD1313" i="62"/>
  <c r="CD1241" i="62"/>
  <c r="CD1243" i="62"/>
  <c r="CC1535" i="62"/>
  <c r="CC1544" i="62" s="1"/>
  <c r="CC1316" i="62"/>
  <c r="CC1245" i="62"/>
  <c r="BM1012" i="62"/>
  <c r="CX1031" i="62"/>
  <c r="CO1031" i="62"/>
  <c r="DU1031" i="62" s="1"/>
  <c r="CX1033" i="62"/>
  <c r="CO1033" i="62"/>
  <c r="DU1033" i="62" s="1"/>
  <c r="DU1043" i="62"/>
  <c r="CX1043" i="62"/>
  <c r="DT1052" i="62"/>
  <c r="CO1089" i="62"/>
  <c r="DU1089" i="62" s="1"/>
  <c r="CX1089" i="62"/>
  <c r="CO1092" i="62"/>
  <c r="DU1092" i="62" s="1"/>
  <c r="CX1092" i="62"/>
  <c r="BM899" i="62"/>
  <c r="CM1239" i="62"/>
  <c r="CM1472" i="62" s="1"/>
  <c r="CB1312" i="62"/>
  <c r="CB1240" i="62"/>
  <c r="CX913" i="62"/>
  <c r="CX917" i="62"/>
  <c r="BJ918" i="62"/>
  <c r="CJ1313" i="62"/>
  <c r="CJ1241" i="62"/>
  <c r="BM919" i="62"/>
  <c r="BJ920" i="62"/>
  <c r="CJ1243" i="62"/>
  <c r="DU921" i="62"/>
  <c r="CY924" i="62"/>
  <c r="CQ924" i="62" s="1"/>
  <c r="DW924" i="62" s="1"/>
  <c r="CX925" i="62"/>
  <c r="DU933" i="62"/>
  <c r="CX937" i="62"/>
  <c r="CX938" i="62"/>
  <c r="CX939" i="62"/>
  <c r="CX940" i="62"/>
  <c r="CX941" i="62"/>
  <c r="CX942" i="62"/>
  <c r="CX943" i="62"/>
  <c r="CX944" i="62"/>
  <c r="CX945" i="62"/>
  <c r="CX946" i="62"/>
  <c r="CX947" i="62"/>
  <c r="CX948" i="62"/>
  <c r="CX949" i="62"/>
  <c r="CX950" i="62"/>
  <c r="CX951" i="62"/>
  <c r="CX952" i="62"/>
  <c r="CX953" i="62"/>
  <c r="CX957" i="62"/>
  <c r="CX960" i="62"/>
  <c r="CX963" i="62"/>
  <c r="CX966" i="62"/>
  <c r="CX972" i="62"/>
  <c r="CX978" i="62"/>
  <c r="CX981" i="62"/>
  <c r="CX984" i="62"/>
  <c r="CX990" i="62"/>
  <c r="CX993" i="62"/>
  <c r="CX996" i="62"/>
  <c r="CX1002" i="62"/>
  <c r="CX1005" i="62"/>
  <c r="CX1008" i="62"/>
  <c r="CX1011" i="62"/>
  <c r="CD1535" i="62"/>
  <c r="CD1544" i="62" s="1"/>
  <c r="CD1316" i="62"/>
  <c r="CD1245" i="62"/>
  <c r="BC1314" i="62"/>
  <c r="BC1246" i="62"/>
  <c r="BC1480" i="62" s="1"/>
  <c r="DP1013" i="62"/>
  <c r="BR1315" i="62"/>
  <c r="BJ1315" i="62" s="1"/>
  <c r="BR1247" i="62"/>
  <c r="BR1479" i="62" s="1"/>
  <c r="BJ1029" i="62"/>
  <c r="DT1029" i="62"/>
  <c r="CW1041" i="62"/>
  <c r="CN1041" i="62"/>
  <c r="DT1041" i="62" s="1"/>
  <c r="CO1103" i="62"/>
  <c r="DU1103" i="62" s="1"/>
  <c r="CX1103" i="62"/>
  <c r="BG1528" i="62"/>
  <c r="CB1528" i="62"/>
  <c r="BG1530" i="62"/>
  <c r="CB1530" i="62"/>
  <c r="BG1527" i="62"/>
  <c r="CB1527" i="62"/>
  <c r="BH1533" i="62"/>
  <c r="CC1533" i="62"/>
  <c r="BN899" i="62"/>
  <c r="CC1312" i="62"/>
  <c r="CC1240" i="62"/>
  <c r="DU913" i="62"/>
  <c r="DU917" i="62"/>
  <c r="BK1313" i="62"/>
  <c r="BK1241" i="62"/>
  <c r="BC918" i="62"/>
  <c r="CK1313" i="62"/>
  <c r="CK1241" i="62"/>
  <c r="BN919" i="62"/>
  <c r="BK1243" i="62"/>
  <c r="BC920" i="62"/>
  <c r="CK1243" i="62"/>
  <c r="DU922" i="62"/>
  <c r="DU934" i="62"/>
  <c r="BR1476" i="62"/>
  <c r="BJ1244" i="62"/>
  <c r="BN1013" i="62"/>
  <c r="CN1013" i="62"/>
  <c r="CB1315" i="62"/>
  <c r="CB1247" i="62"/>
  <c r="CB1479" i="62" s="1"/>
  <c r="BL1029" i="62"/>
  <c r="CO1065" i="62"/>
  <c r="DU1065" i="62" s="1"/>
  <c r="CX1065" i="62"/>
  <c r="CO1068" i="62"/>
  <c r="DU1068" i="62" s="1"/>
  <c r="CX1068" i="62"/>
  <c r="CL1535" i="62"/>
  <c r="CL1544" i="62" s="1"/>
  <c r="CL1316" i="62"/>
  <c r="CL1245" i="62"/>
  <c r="CL1314" i="62"/>
  <c r="CL1246" i="62"/>
  <c r="CL1480" i="62" s="1"/>
  <c r="CL1315" i="62"/>
  <c r="CL1247" i="62"/>
  <c r="CL1479" i="62" s="1"/>
  <c r="BQ1248" i="62"/>
  <c r="BQ1481" i="62" s="1"/>
  <c r="BN1536" i="62"/>
  <c r="BN1545" i="62" s="1"/>
  <c r="BN1249" i="62"/>
  <c r="BC1142" i="62"/>
  <c r="CB1250" i="62"/>
  <c r="CB1494" i="62" s="1"/>
  <c r="BL1142" i="62"/>
  <c r="CM1535" i="62"/>
  <c r="CM1544" i="62" s="1"/>
  <c r="CM1316" i="62"/>
  <c r="CM1245" i="62"/>
  <c r="CM1314" i="62"/>
  <c r="CM1246" i="62"/>
  <c r="CM1480" i="62" s="1"/>
  <c r="CM1315" i="62"/>
  <c r="CM1247" i="62"/>
  <c r="CM1479" i="62" s="1"/>
  <c r="BR1248" i="62"/>
  <c r="CW1055" i="62"/>
  <c r="DU1058" i="62"/>
  <c r="CX1060" i="62"/>
  <c r="DU1070" i="62"/>
  <c r="CX1072" i="62"/>
  <c r="DU1082" i="62"/>
  <c r="CX1096" i="62"/>
  <c r="CX1108" i="62"/>
  <c r="DU1118" i="62"/>
  <c r="DU1130" i="62"/>
  <c r="BG1138" i="62"/>
  <c r="DT1138" i="62" s="1"/>
  <c r="DV1144" i="62"/>
  <c r="BP1534" i="62"/>
  <c r="BP1543" i="62" s="1"/>
  <c r="BP1317" i="62"/>
  <c r="BP1296" i="62" s="1"/>
  <c r="BP1328" i="62" s="1"/>
  <c r="BH1328" i="62" s="1"/>
  <c r="BP1252" i="62"/>
  <c r="BC1253" i="62"/>
  <c r="BC1484" i="62" s="1"/>
  <c r="DP1147" i="62"/>
  <c r="DP1253" i="62" s="1"/>
  <c r="DP1484" i="62" s="1"/>
  <c r="BP1536" i="62"/>
  <c r="BP1545" i="62" s="1"/>
  <c r="BP1249" i="62"/>
  <c r="BP1493" i="62" s="1"/>
  <c r="CD1250" i="62"/>
  <c r="CD1494" i="62" s="1"/>
  <c r="BN1142" i="62"/>
  <c r="BN1535" i="62" s="1"/>
  <c r="BN1544" i="62" s="1"/>
  <c r="BC1252" i="62"/>
  <c r="BO1532" i="62"/>
  <c r="BO1311" i="62"/>
  <c r="BG1311" i="62" s="1"/>
  <c r="BO1238" i="62"/>
  <c r="BO1312" i="62"/>
  <c r="BO1240" i="62"/>
  <c r="BG1240" i="62" s="1"/>
  <c r="BO1313" i="62"/>
  <c r="BO1241" i="62"/>
  <c r="BO1475" i="62" s="1"/>
  <c r="BO1474" i="62" s="1"/>
  <c r="BC954" i="62"/>
  <c r="BO1535" i="62"/>
  <c r="BO1544" i="62" s="1"/>
  <c r="BO1316" i="62"/>
  <c r="BG1316" i="62" s="1"/>
  <c r="BO1245" i="62"/>
  <c r="BG1245" i="62" s="1"/>
  <c r="BO1314" i="62"/>
  <c r="BG1314" i="62" s="1"/>
  <c r="BO1246" i="62"/>
  <c r="BO1480" i="62" s="1"/>
  <c r="BG1480" i="62" s="1"/>
  <c r="BO1315" i="62"/>
  <c r="BG1315" i="62" s="1"/>
  <c r="BO1247" i="62"/>
  <c r="CC1248" i="62"/>
  <c r="CC1481" i="62" s="1"/>
  <c r="CW1057" i="62"/>
  <c r="CN1061" i="62"/>
  <c r="DT1061" i="62" s="1"/>
  <c r="CX1062" i="62"/>
  <c r="CW1069" i="62"/>
  <c r="CN1073" i="62"/>
  <c r="DT1073" i="62" s="1"/>
  <c r="CX1074" i="62"/>
  <c r="CW1081" i="62"/>
  <c r="CN1085" i="62"/>
  <c r="DT1085" i="62" s="1"/>
  <c r="CW1093" i="62"/>
  <c r="CN1097" i="62"/>
  <c r="DT1097" i="62" s="1"/>
  <c r="CW1105" i="62"/>
  <c r="CN1109" i="62"/>
  <c r="DT1109" i="62" s="1"/>
  <c r="CW1117" i="62"/>
  <c r="CN1121" i="62"/>
  <c r="DT1121" i="62" s="1"/>
  <c r="CX1122" i="62"/>
  <c r="CW1129" i="62"/>
  <c r="CN1133" i="62"/>
  <c r="DT1133" i="62" s="1"/>
  <c r="CX1134" i="62"/>
  <c r="BQ1536" i="62"/>
  <c r="BQ1545" i="62" s="1"/>
  <c r="BQ1249" i="62"/>
  <c r="CV1140" i="62"/>
  <c r="BR1534" i="62"/>
  <c r="BR1543" i="62" s="1"/>
  <c r="BR1317" i="62"/>
  <c r="BR1296" i="62" s="1"/>
  <c r="BR1252" i="62"/>
  <c r="BJ1252" i="62" s="1"/>
  <c r="DV1534" i="62"/>
  <c r="DV1543" i="62" s="1"/>
  <c r="DV1317" i="62"/>
  <c r="DV1296" i="62" s="1"/>
  <c r="DV1328" i="62" s="1"/>
  <c r="DV1252" i="62"/>
  <c r="BP1535" i="62"/>
  <c r="BP1544" i="62" s="1"/>
  <c r="BP1316" i="62"/>
  <c r="BH1316" i="62" s="1"/>
  <c r="BP1245" i="62"/>
  <c r="BH1245" i="62" s="1"/>
  <c r="BP1314" i="62"/>
  <c r="BH1314" i="62" s="1"/>
  <c r="BP1246" i="62"/>
  <c r="BP1480" i="62" s="1"/>
  <c r="BH1480" i="62" s="1"/>
  <c r="BP1315" i="62"/>
  <c r="BH1315" i="62" s="1"/>
  <c r="BP1247" i="62"/>
  <c r="BI1055" i="62"/>
  <c r="CD1248" i="62"/>
  <c r="CD1481" i="62" s="1"/>
  <c r="CN1056" i="62"/>
  <c r="CN1068" i="62"/>
  <c r="DT1068" i="62" s="1"/>
  <c r="CN1080" i="62"/>
  <c r="DT1080" i="62" s="1"/>
  <c r="CN1092" i="62"/>
  <c r="DT1092" i="62" s="1"/>
  <c r="CN1104" i="62"/>
  <c r="DT1104" i="62" s="1"/>
  <c r="CN1116" i="62"/>
  <c r="DT1116" i="62" s="1"/>
  <c r="CN1128" i="62"/>
  <c r="DT1128" i="62" s="1"/>
  <c r="BR1536" i="62"/>
  <c r="BR1545" i="62" s="1"/>
  <c r="BR1249" i="62"/>
  <c r="BR1493" i="62" s="1"/>
  <c r="BJ1493" i="62" s="1"/>
  <c r="CO1136" i="62"/>
  <c r="CO1141" i="62"/>
  <c r="DU1141" i="62" s="1"/>
  <c r="BI1142" i="62"/>
  <c r="BG1143" i="62"/>
  <c r="DT1143" i="62" s="1"/>
  <c r="DS1146" i="62"/>
  <c r="BQ1535" i="62"/>
  <c r="BQ1544" i="62" s="1"/>
  <c r="BQ1316" i="62"/>
  <c r="BI1316" i="62" s="1"/>
  <c r="BQ1245" i="62"/>
  <c r="BI1245" i="62" s="1"/>
  <c r="BQ1314" i="62"/>
  <c r="BI1314" i="62" s="1"/>
  <c r="BQ1246" i="62"/>
  <c r="BQ1480" i="62" s="1"/>
  <c r="BI1480" i="62" s="1"/>
  <c r="BQ1315" i="62"/>
  <c r="BI1315" i="62" s="1"/>
  <c r="BQ1247" i="62"/>
  <c r="BQ1479" i="62" s="1"/>
  <c r="BI1479" i="62" s="1"/>
  <c r="CX1038" i="62"/>
  <c r="CX1042" i="62"/>
  <c r="CX1046" i="62"/>
  <c r="CX1050" i="62"/>
  <c r="CX1054" i="62"/>
  <c r="BJ1055" i="62"/>
  <c r="CJ1248" i="62"/>
  <c r="CJ1481" i="62" s="1"/>
  <c r="CX1064" i="62"/>
  <c r="CX1088" i="62"/>
  <c r="CX1100" i="62"/>
  <c r="CX1112" i="62"/>
  <c r="CX1124" i="62"/>
  <c r="BF1136" i="62"/>
  <c r="CB1536" i="62"/>
  <c r="CB1545" i="62" s="1"/>
  <c r="CB1249" i="62"/>
  <c r="CB1493" i="62" s="1"/>
  <c r="CX1136" i="62"/>
  <c r="CP1141" i="62"/>
  <c r="DV1141" i="62" s="1"/>
  <c r="DT1144" i="62"/>
  <c r="BH1146" i="62"/>
  <c r="CK1534" i="62"/>
  <c r="CK1543" i="62" s="1"/>
  <c r="CK1317" i="62"/>
  <c r="CK1296" i="62" s="1"/>
  <c r="CK1328" i="62" s="1"/>
  <c r="CK1252" i="62"/>
  <c r="CC1536" i="62"/>
  <c r="CC1545" i="62" s="1"/>
  <c r="CC1249" i="62"/>
  <c r="CC1493" i="62" s="1"/>
  <c r="BM1136" i="62"/>
  <c r="CO1256" i="62"/>
  <c r="CO1487" i="62" s="1"/>
  <c r="DU1150" i="62"/>
  <c r="DU1256" i="62" s="1"/>
  <c r="DU1487" i="62" s="1"/>
  <c r="BL1055" i="62"/>
  <c r="CL1248" i="62"/>
  <c r="CL1481" i="62" s="1"/>
  <c r="CN1065" i="62"/>
  <c r="DT1065" i="62" s="1"/>
  <c r="CN1077" i="62"/>
  <c r="DT1077" i="62" s="1"/>
  <c r="CX1078" i="62"/>
  <c r="CN1089" i="62"/>
  <c r="DT1089" i="62" s="1"/>
  <c r="CX1090" i="62"/>
  <c r="CN1101" i="62"/>
  <c r="DT1101" i="62" s="1"/>
  <c r="CX1102" i="62"/>
  <c r="CN1113" i="62"/>
  <c r="DT1113" i="62" s="1"/>
  <c r="CX1114" i="62"/>
  <c r="CN1125" i="62"/>
  <c r="DT1125" i="62" s="1"/>
  <c r="CX1126" i="62"/>
  <c r="BH1136" i="62"/>
  <c r="CW1137" i="62"/>
  <c r="BM1494" i="62"/>
  <c r="BE1494" i="62" s="1"/>
  <c r="BE1250" i="62"/>
  <c r="DW1144" i="62"/>
  <c r="BJ1534" i="62"/>
  <c r="BJ1543" i="62" s="1"/>
  <c r="DW1146" i="62"/>
  <c r="CM1534" i="62"/>
  <c r="CM1543" i="62" s="1"/>
  <c r="CM1317" i="62"/>
  <c r="CM1296" i="62" s="1"/>
  <c r="CM1328" i="62" s="1"/>
  <c r="CM1252" i="62"/>
  <c r="BP1485" i="62"/>
  <c r="BH1485" i="62" s="1"/>
  <c r="BH1254" i="62"/>
  <c r="DQ1318" i="62"/>
  <c r="DQ1329" i="62" s="1"/>
  <c r="DQ1262" i="62"/>
  <c r="DQ1376" i="62" s="1"/>
  <c r="DU1318" i="62"/>
  <c r="DU1329" i="62" s="1"/>
  <c r="DU1262" i="62"/>
  <c r="DU1376" i="62" s="1"/>
  <c r="CC1315" i="62"/>
  <c r="CC1247" i="62"/>
  <c r="CC1479" i="62" s="1"/>
  <c r="BM1248" i="62"/>
  <c r="BM1481" i="62" s="1"/>
  <c r="BI1536" i="62"/>
  <c r="BI1545" i="62" s="1"/>
  <c r="CJ1536" i="62"/>
  <c r="CJ1545" i="62" s="1"/>
  <c r="CJ1249" i="62"/>
  <c r="CJ1493" i="62" s="1"/>
  <c r="FM1536" i="62"/>
  <c r="FM1545" i="62" s="1"/>
  <c r="BO1250" i="62"/>
  <c r="BO1494" i="62" s="1"/>
  <c r="BG1142" i="62"/>
  <c r="DR1145" i="62"/>
  <c r="DR1248" i="62" s="1"/>
  <c r="DR1481" i="62" s="1"/>
  <c r="CO1534" i="62"/>
  <c r="CO1543" i="62" s="1"/>
  <c r="CO1317" i="62"/>
  <c r="CO1296" i="62" s="1"/>
  <c r="CO1328" i="62" s="1"/>
  <c r="CO1252" i="62"/>
  <c r="BN1248" i="62"/>
  <c r="BN1481" i="62" s="1"/>
  <c r="BF1481" i="62" s="1"/>
  <c r="DU1078" i="62"/>
  <c r="DU1090" i="62"/>
  <c r="DU1102" i="62"/>
  <c r="DU1114" i="62"/>
  <c r="DU1126" i="62"/>
  <c r="BJ1536" i="62"/>
  <c r="BJ1545" i="62" s="1"/>
  <c r="CK1536" i="62"/>
  <c r="CK1545" i="62" s="1"/>
  <c r="CK1249" i="62"/>
  <c r="CK1493" i="62" s="1"/>
  <c r="DT1136" i="62"/>
  <c r="DQ1141" i="62"/>
  <c r="BP1250" i="62"/>
  <c r="BH1142" i="62"/>
  <c r="BL1534" i="62"/>
  <c r="BL1543" i="62" s="1"/>
  <c r="BL1317" i="62"/>
  <c r="BL1296" i="62" s="1"/>
  <c r="BL1328" i="62" s="1"/>
  <c r="BL1252" i="62"/>
  <c r="BD1252" i="62" s="1"/>
  <c r="DS1318" i="62"/>
  <c r="DS1329" i="62" s="1"/>
  <c r="DS1262" i="62"/>
  <c r="DS1376" i="62" s="1"/>
  <c r="CJ1535" i="62"/>
  <c r="CJ1544" i="62" s="1"/>
  <c r="CJ1316" i="62"/>
  <c r="CJ1245" i="62"/>
  <c r="CJ1314" i="62"/>
  <c r="CJ1246" i="62"/>
  <c r="CJ1480" i="62" s="1"/>
  <c r="CJ1315" i="62"/>
  <c r="CJ1247" i="62"/>
  <c r="CJ1479" i="62" s="1"/>
  <c r="DU1121" i="62"/>
  <c r="BK1536" i="62"/>
  <c r="BK1545" i="62" s="1"/>
  <c r="BK1249" i="62"/>
  <c r="BK1493" i="62" s="1"/>
  <c r="BC1136" i="62"/>
  <c r="CL1536" i="62"/>
  <c r="CL1545" i="62" s="1"/>
  <c r="CL1249" i="62"/>
  <c r="CL1493" i="62" s="1"/>
  <c r="BG1139" i="62"/>
  <c r="CV1139" i="62"/>
  <c r="CV1250" i="62"/>
  <c r="CV1494" i="62" s="1"/>
  <c r="CN1142" i="62"/>
  <c r="CQ1534" i="62"/>
  <c r="CQ1543" i="62" s="1"/>
  <c r="CQ1317" i="62"/>
  <c r="CQ1296" i="62" s="1"/>
  <c r="CQ1328" i="62" s="1"/>
  <c r="CQ1252" i="62"/>
  <c r="BP1484" i="62"/>
  <c r="BH1484" i="62" s="1"/>
  <c r="BH1253" i="62"/>
  <c r="BC1254" i="62"/>
  <c r="BC1485" i="62" s="1"/>
  <c r="DP1148" i="62"/>
  <c r="DP1254" i="62" s="1"/>
  <c r="DP1485" i="62" s="1"/>
  <c r="BK1535" i="62"/>
  <c r="BK1544" i="62" s="1"/>
  <c r="BK1316" i="62"/>
  <c r="BK1245" i="62"/>
  <c r="CK1535" i="62"/>
  <c r="CK1544" i="62" s="1"/>
  <c r="CK1316" i="62"/>
  <c r="CK1245" i="62"/>
  <c r="BK1314" i="62"/>
  <c r="BK1246" i="62"/>
  <c r="BK1480" i="62" s="1"/>
  <c r="CK1314" i="62"/>
  <c r="CK1246" i="62"/>
  <c r="CK1480" i="62" s="1"/>
  <c r="BK1315" i="62"/>
  <c r="BK1247" i="62"/>
  <c r="BK1479" i="62" s="1"/>
  <c r="CK1315" i="62"/>
  <c r="CK1247" i="62"/>
  <c r="CK1479" i="62" s="1"/>
  <c r="BP1248" i="62"/>
  <c r="BP1481" i="62" s="1"/>
  <c r="BH1481" i="62" s="1"/>
  <c r="CX1058" i="62"/>
  <c r="CX1070" i="62"/>
  <c r="CX1082" i="62"/>
  <c r="CX1118" i="62"/>
  <c r="CX1130" i="62"/>
  <c r="BL1536" i="62"/>
  <c r="BL1545" i="62" s="1"/>
  <c r="BL1249" i="62"/>
  <c r="BL1493" i="62" s="1"/>
  <c r="BD1493" i="62" s="1"/>
  <c r="BG1141" i="62"/>
  <c r="DT1141" i="62" s="1"/>
  <c r="CW1142" i="62"/>
  <c r="CV1145" i="62"/>
  <c r="BN1534" i="62"/>
  <c r="BN1543" i="62" s="1"/>
  <c r="BN1317" i="62"/>
  <c r="BN1296" i="62" s="1"/>
  <c r="BN1252" i="62"/>
  <c r="BF1252" i="62" s="1"/>
  <c r="DP1146" i="62"/>
  <c r="DU1147" i="62"/>
  <c r="DU1253" i="62" s="1"/>
  <c r="DU1484" i="62" s="1"/>
  <c r="BP1487" i="62"/>
  <c r="BH1487" i="62" s="1"/>
  <c r="BH1256" i="62"/>
  <c r="DU1151" i="62"/>
  <c r="DU1257" i="62" s="1"/>
  <c r="DU1488" i="62" s="1"/>
  <c r="BD1152" i="62"/>
  <c r="DQ1152" i="62" s="1"/>
  <c r="DQ1258" i="62" s="1"/>
  <c r="DQ1489" i="62" s="1"/>
  <c r="DW1152" i="62"/>
  <c r="DW1258" i="62" s="1"/>
  <c r="DW1489" i="62" s="1"/>
  <c r="BF1153" i="62"/>
  <c r="DS1153" i="62" s="1"/>
  <c r="DS1259" i="62" s="1"/>
  <c r="DS1490" i="62" s="1"/>
  <c r="BP1318" i="62"/>
  <c r="BP1329" i="62" s="1"/>
  <c r="BH1329" i="62" s="1"/>
  <c r="BP1262" i="62"/>
  <c r="BP1376" i="62" s="1"/>
  <c r="BH1376" i="62" s="1"/>
  <c r="ED1159" i="62"/>
  <c r="AY1164" i="62"/>
  <c r="FF1164" i="62"/>
  <c r="FG1164" i="62" s="1"/>
  <c r="BE1165" i="62"/>
  <c r="BF1167" i="62"/>
  <c r="BJ1189" i="62"/>
  <c r="BK1534" i="62"/>
  <c r="BK1543" i="62" s="1"/>
  <c r="BK1317" i="62"/>
  <c r="BK1296" i="62" s="1"/>
  <c r="BK1328" i="62" s="1"/>
  <c r="BK1252" i="62"/>
  <c r="BC1257" i="62"/>
  <c r="BC1488" i="62" s="1"/>
  <c r="DP1151" i="62"/>
  <c r="DP1257" i="62" s="1"/>
  <c r="DP1488" i="62" s="1"/>
  <c r="U1342" i="62"/>
  <c r="AK1342" i="62"/>
  <c r="BA1164" i="62"/>
  <c r="BU1342" i="62"/>
  <c r="DD1342" i="62"/>
  <c r="EM1342" i="62"/>
  <c r="ER1164" i="62"/>
  <c r="FH1342" i="62"/>
  <c r="FK1164" i="62"/>
  <c r="FM1164" i="62" s="1"/>
  <c r="AS1394" i="62"/>
  <c r="BG1165" i="62"/>
  <c r="EM1343" i="62"/>
  <c r="EM1394" i="62" s="1"/>
  <c r="ER1165" i="62"/>
  <c r="BG1166" i="62"/>
  <c r="BI1185" i="62"/>
  <c r="BP1486" i="62"/>
  <c r="BH1486" i="62" s="1"/>
  <c r="BH1255" i="62"/>
  <c r="BD1151" i="62"/>
  <c r="DW1151" i="62"/>
  <c r="DW1257" i="62" s="1"/>
  <c r="DW1488" i="62" s="1"/>
  <c r="BF1152" i="62"/>
  <c r="DS1152" i="62" s="1"/>
  <c r="DS1258" i="62" s="1"/>
  <c r="DS1489" i="62" s="1"/>
  <c r="BL1490" i="62"/>
  <c r="BD1490" i="62" s="1"/>
  <c r="BD1259" i="62"/>
  <c r="BR1318" i="62"/>
  <c r="BR1329" i="62" s="1"/>
  <c r="BJ1329" i="62" s="1"/>
  <c r="BR1262" i="62"/>
  <c r="W1164" i="62"/>
  <c r="AM1164" i="62"/>
  <c r="BW1164" i="62"/>
  <c r="BI1165" i="62"/>
  <c r="EO1165" i="62"/>
  <c r="AS1395" i="62"/>
  <c r="BI1395" i="62" s="1"/>
  <c r="BI1344" i="62"/>
  <c r="BI1166" i="62"/>
  <c r="CM1248" i="62"/>
  <c r="CM1481" i="62" s="1"/>
  <c r="CM1536" i="62"/>
  <c r="CM1545" i="62" s="1"/>
  <c r="CM1249" i="62"/>
  <c r="CM1493" i="62" s="1"/>
  <c r="FK1536" i="62"/>
  <c r="FK1545" i="62" s="1"/>
  <c r="BM1534" i="62"/>
  <c r="BM1543" i="62" s="1"/>
  <c r="BM1317" i="62"/>
  <c r="BM1296" i="62" s="1"/>
  <c r="BM1328" i="62" s="1"/>
  <c r="BE1328" i="62" s="1"/>
  <c r="BM1252" i="62"/>
  <c r="BE1146" i="62"/>
  <c r="CP1534" i="62"/>
  <c r="CP1543" i="62" s="1"/>
  <c r="CP1317" i="62"/>
  <c r="CP1296" i="62" s="1"/>
  <c r="CP1328" i="62" s="1"/>
  <c r="CP1252" i="62"/>
  <c r="BM1484" i="62"/>
  <c r="BE1484" i="62" s="1"/>
  <c r="BE1253" i="62"/>
  <c r="DT1149" i="62"/>
  <c r="DT1255" i="62" s="1"/>
  <c r="DT1486" i="62" s="1"/>
  <c r="BC1256" i="62"/>
  <c r="BC1487" i="62" s="1"/>
  <c r="DP1150" i="62"/>
  <c r="DP1256" i="62" s="1"/>
  <c r="DP1487" i="62" s="1"/>
  <c r="DP1318" i="62"/>
  <c r="DP1329" i="62" s="1"/>
  <c r="DP1262" i="62"/>
  <c r="DP1376" i="62" s="1"/>
  <c r="AO1164" i="62"/>
  <c r="BY1342" i="62"/>
  <c r="CR1342" i="62"/>
  <c r="DF1342" i="62"/>
  <c r="FJ1342" i="62"/>
  <c r="W1394" i="62"/>
  <c r="DX1343" i="62"/>
  <c r="DX1165" i="62"/>
  <c r="BG1185" i="62"/>
  <c r="BR1492" i="62"/>
  <c r="BJ1492" i="62" s="1"/>
  <c r="BJ1261" i="62"/>
  <c r="CK1318" i="62"/>
  <c r="CK1329" i="62" s="1"/>
  <c r="CK1262" i="62"/>
  <c r="CK1376" i="62" s="1"/>
  <c r="DW1318" i="62"/>
  <c r="DW1329" i="62" s="1"/>
  <c r="DW1262" i="62"/>
  <c r="DW1376" i="62" s="1"/>
  <c r="Y1164" i="62"/>
  <c r="ET1342" i="62"/>
  <c r="FL1342" i="62"/>
  <c r="DZ1165" i="62"/>
  <c r="ET1343" i="62"/>
  <c r="ET1394" i="62" s="1"/>
  <c r="FA1165" i="62"/>
  <c r="W1344" i="62"/>
  <c r="DX1166" i="62"/>
  <c r="BD1183" i="62"/>
  <c r="BH1183" i="62"/>
  <c r="BH1185" i="62"/>
  <c r="BD1187" i="62"/>
  <c r="BE1196" i="62"/>
  <c r="BI1196" i="62"/>
  <c r="BO1248" i="62"/>
  <c r="BO1481" i="62" s="1"/>
  <c r="BG1481" i="62" s="1"/>
  <c r="BO1536" i="62"/>
  <c r="BO1545" i="62" s="1"/>
  <c r="BO1249" i="62"/>
  <c r="BO1493" i="62" s="1"/>
  <c r="BG1493" i="62" s="1"/>
  <c r="BO1534" i="62"/>
  <c r="BO1543" i="62" s="1"/>
  <c r="BO1317" i="62"/>
  <c r="BO1296" i="62" s="1"/>
  <c r="BO1328" i="62" s="1"/>
  <c r="BG1328" i="62" s="1"/>
  <c r="BO1252" i="62"/>
  <c r="BG1146" i="62"/>
  <c r="CV1146" i="62"/>
  <c r="BC1149" i="62"/>
  <c r="DR1318" i="62"/>
  <c r="DR1329" i="62" s="1"/>
  <c r="DR1262" i="62"/>
  <c r="DR1376" i="62" s="1"/>
  <c r="FE1159" i="62"/>
  <c r="AA1164" i="62"/>
  <c r="AQ1342" i="62"/>
  <c r="CA1342" i="62"/>
  <c r="CT1342" i="62"/>
  <c r="DH1342" i="62"/>
  <c r="EV1342" i="62"/>
  <c r="Y1394" i="62"/>
  <c r="DZ1343" i="62"/>
  <c r="EB1165" i="62"/>
  <c r="BJ1196" i="62"/>
  <c r="CM1318" i="62"/>
  <c r="CM1329" i="62" s="1"/>
  <c r="CM1262" i="62"/>
  <c r="CM1376" i="62" s="1"/>
  <c r="DX1159" i="62"/>
  <c r="AC1164" i="62"/>
  <c r="DJ1342" i="62"/>
  <c r="ED1165" i="62"/>
  <c r="Y1344" i="62"/>
  <c r="DZ1166" i="62"/>
  <c r="DZ1182" i="62"/>
  <c r="BJ1183" i="62"/>
  <c r="BJ1185" i="62"/>
  <c r="BG1196" i="62"/>
  <c r="AS1342" i="62"/>
  <c r="CE1342" i="62"/>
  <c r="EX1342" i="62"/>
  <c r="FC1164" i="62"/>
  <c r="AA1394" i="62"/>
  <c r="EB1343" i="62"/>
  <c r="FS1394" i="62"/>
  <c r="EG1343" i="62"/>
  <c r="EG1394" i="62" s="1"/>
  <c r="EN1165" i="62"/>
  <c r="DZ1167" i="62"/>
  <c r="BH1196" i="62"/>
  <c r="BP1489" i="62"/>
  <c r="BH1489" i="62" s="1"/>
  <c r="BH1258" i="62"/>
  <c r="BL1318" i="62"/>
  <c r="BL1329" i="62" s="1"/>
  <c r="BL1262" i="62"/>
  <c r="CO1318" i="62"/>
  <c r="CO1329" i="62" s="1"/>
  <c r="CO1262" i="62"/>
  <c r="CO1376" i="62" s="1"/>
  <c r="O1164" i="62"/>
  <c r="AE1164" i="62"/>
  <c r="DL1342" i="62"/>
  <c r="EG1342" i="62"/>
  <c r="EG1263" i="62"/>
  <c r="EX1343" i="62"/>
  <c r="FC1165" i="62"/>
  <c r="AA1344" i="62"/>
  <c r="EB1166" i="62"/>
  <c r="ED1166" i="62"/>
  <c r="BI1192" i="62"/>
  <c r="Q1342" i="62"/>
  <c r="AU1342" i="62"/>
  <c r="CG1342" i="62"/>
  <c r="CZ1342" i="62"/>
  <c r="EI1342" i="62"/>
  <c r="EZ1342" i="62"/>
  <c r="FE1164" i="62"/>
  <c r="AC1394" i="62"/>
  <c r="ED1343" i="62"/>
  <c r="AO1394" i="62"/>
  <c r="FU1394" i="62"/>
  <c r="O1397" i="62"/>
  <c r="O1345" i="62"/>
  <c r="O1396" i="62" s="1"/>
  <c r="AA1397" i="62"/>
  <c r="AA1345" i="62"/>
  <c r="EB1167" i="62"/>
  <c r="BG1167" i="62"/>
  <c r="BJ1192" i="62"/>
  <c r="BP1488" i="62"/>
  <c r="BH1488" i="62" s="1"/>
  <c r="BH1257" i="62"/>
  <c r="DU1152" i="62"/>
  <c r="DU1258" i="62" s="1"/>
  <c r="DU1489" i="62" s="1"/>
  <c r="DW1153" i="62"/>
  <c r="DW1259" i="62" s="1"/>
  <c r="DW1490" i="62" s="1"/>
  <c r="BN1318" i="62"/>
  <c r="BN1329" i="62" s="1"/>
  <c r="BF1329" i="62" s="1"/>
  <c r="BN1262" i="62"/>
  <c r="BN1376" i="62" s="1"/>
  <c r="BF1376" i="62" s="1"/>
  <c r="CQ1318" i="62"/>
  <c r="CQ1329" i="62" s="1"/>
  <c r="CQ1262" i="62"/>
  <c r="CQ1376" i="62" s="1"/>
  <c r="AG1164" i="62"/>
  <c r="DN1164" i="62"/>
  <c r="FB1164" i="62"/>
  <c r="EZ1343" i="62"/>
  <c r="EZ1394" i="62" s="1"/>
  <c r="FE1165" i="62"/>
  <c r="AC1395" i="62"/>
  <c r="ED1395" i="62" s="1"/>
  <c r="ED1344" i="62"/>
  <c r="AO1395" i="62"/>
  <c r="BH1167" i="62"/>
  <c r="BD1189" i="62"/>
  <c r="BH1189" i="62"/>
  <c r="CD1536" i="62"/>
  <c r="CD1545" i="62" s="1"/>
  <c r="CD1249" i="62"/>
  <c r="CD1493" i="62" s="1"/>
  <c r="CL1534" i="62"/>
  <c r="CL1543" i="62" s="1"/>
  <c r="CL1317" i="62"/>
  <c r="CL1296" i="62" s="1"/>
  <c r="CL1328" i="62" s="1"/>
  <c r="CL1252" i="62"/>
  <c r="BH1159" i="62"/>
  <c r="S1342" i="62"/>
  <c r="AI1342" i="62"/>
  <c r="AW1342" i="62"/>
  <c r="BS1342" i="62"/>
  <c r="DB1342" i="62"/>
  <c r="EK1342" i="62"/>
  <c r="EP1164" i="62"/>
  <c r="FD1164" i="62"/>
  <c r="AQ1394" i="62"/>
  <c r="EK1343" i="62"/>
  <c r="EP1165" i="62"/>
  <c r="Q1397" i="62"/>
  <c r="Q1345" i="62"/>
  <c r="Q1396" i="62" s="1"/>
  <c r="BE1167" i="62"/>
  <c r="BI1167" i="62"/>
  <c r="FH1394" i="62"/>
  <c r="FG1343" i="62"/>
  <c r="AQ1395" i="62"/>
  <c r="BG1395" i="62" s="1"/>
  <c r="BG1344" i="62"/>
  <c r="EK1395" i="62"/>
  <c r="EQ1344" i="62"/>
  <c r="EP1344" i="62"/>
  <c r="EX1395" i="62"/>
  <c r="FC1344" i="62"/>
  <c r="FD1344" i="62"/>
  <c r="U1397" i="62"/>
  <c r="U1345" i="62"/>
  <c r="U1396" i="62" s="1"/>
  <c r="AG1397" i="62"/>
  <c r="AG1345" i="62"/>
  <c r="AG1396" i="62" s="1"/>
  <c r="AS1397" i="62"/>
  <c r="AS1345" i="62"/>
  <c r="DB1397" i="62"/>
  <c r="DB1345" i="62"/>
  <c r="DB1396" i="62" s="1"/>
  <c r="DN1397" i="62"/>
  <c r="DN1345" i="62"/>
  <c r="DN1396" i="62" s="1"/>
  <c r="EM1397" i="62"/>
  <c r="EM1345" i="62"/>
  <c r="EM1396" i="62" s="1"/>
  <c r="EZ1397" i="62"/>
  <c r="EZ1345" i="62"/>
  <c r="EZ1396" i="62" s="1"/>
  <c r="FL1397" i="62"/>
  <c r="FL1345" i="62"/>
  <c r="FL1396" i="62" s="1"/>
  <c r="DX1398" i="62"/>
  <c r="BG1168" i="62"/>
  <c r="EB1168" i="62"/>
  <c r="EO1168" i="62"/>
  <c r="FB1168" i="62"/>
  <c r="DZ1399" i="62"/>
  <c r="BI1169" i="62"/>
  <c r="ED1169" i="62"/>
  <c r="EQ1169" i="62"/>
  <c r="FD1169" i="62"/>
  <c r="O1401" i="62"/>
  <c r="O1346" i="62"/>
  <c r="O1400" i="62" s="1"/>
  <c r="AA1401" i="62"/>
  <c r="AA1346" i="62"/>
  <c r="AM1401" i="62"/>
  <c r="AM1346" i="62"/>
  <c r="AM1400" i="62" s="1"/>
  <c r="AY1401" i="62"/>
  <c r="FS1401" i="62" s="1"/>
  <c r="AY1346" i="62"/>
  <c r="AY1400" i="62" s="1"/>
  <c r="FS1400" i="62" s="1"/>
  <c r="BW1401" i="62"/>
  <c r="BW1346" i="62"/>
  <c r="BW1400" i="62" s="1"/>
  <c r="DH1401" i="62"/>
  <c r="DH1346" i="62"/>
  <c r="DH1400" i="62" s="1"/>
  <c r="EG1401" i="62"/>
  <c r="EG1346" i="62"/>
  <c r="EG1400" i="62" s="1"/>
  <c r="ET1401" i="62"/>
  <c r="ET1346" i="62"/>
  <c r="ET1400" i="62" s="1"/>
  <c r="FF1401" i="62"/>
  <c r="FF1346" i="62"/>
  <c r="FF1400" i="62" s="1"/>
  <c r="ED1402" i="62"/>
  <c r="FG1402" i="62"/>
  <c r="BG1403" i="62"/>
  <c r="DX1172" i="62"/>
  <c r="EQ1403" i="62"/>
  <c r="EP1403" i="62"/>
  <c r="FD1403" i="62"/>
  <c r="FC1403" i="62"/>
  <c r="BI1404" i="62"/>
  <c r="DZ1173" i="62"/>
  <c r="DX1405" i="62"/>
  <c r="BG1174" i="62"/>
  <c r="EB1174" i="62"/>
  <c r="EO1174" i="62"/>
  <c r="FB1174" i="62"/>
  <c r="Y1406" i="62"/>
  <c r="DZ1347" i="62"/>
  <c r="BI1175" i="62"/>
  <c r="ED1175" i="62"/>
  <c r="EQ1175" i="62"/>
  <c r="FD1175" i="62"/>
  <c r="AA1408" i="62"/>
  <c r="EB1348" i="62"/>
  <c r="AY1407" i="62"/>
  <c r="FS1408" i="62"/>
  <c r="AC1409" i="62"/>
  <c r="ED1409" i="62" s="1"/>
  <c r="ED1349" i="62"/>
  <c r="AO1409" i="62"/>
  <c r="FH1409" i="62"/>
  <c r="FG1409" i="62" s="1"/>
  <c r="FG1349" i="62"/>
  <c r="T1178" i="62"/>
  <c r="T1350" i="62" s="1"/>
  <c r="EC1350" i="62" s="1"/>
  <c r="AF1178" i="62"/>
  <c r="AR1178" i="62"/>
  <c r="DA1178" i="62"/>
  <c r="DA1350" i="62" s="1"/>
  <c r="DM1410" i="62"/>
  <c r="DM1504" i="62" s="1"/>
  <c r="DM1381" i="62"/>
  <c r="DY1178" i="62"/>
  <c r="EL1410" i="62"/>
  <c r="EL1504" i="62" s="1"/>
  <c r="EL1381" i="62"/>
  <c r="EY1410" i="62"/>
  <c r="EY1504" i="62" s="1"/>
  <c r="EY1381" i="62"/>
  <c r="FK1178" i="62"/>
  <c r="AT1389" i="62"/>
  <c r="EA1179" i="62"/>
  <c r="EN1179" i="62"/>
  <c r="FA1179" i="62"/>
  <c r="DY1412" i="62"/>
  <c r="BH1180" i="62"/>
  <c r="EC1180" i="62"/>
  <c r="EA1413" i="62"/>
  <c r="BJ1181" i="62"/>
  <c r="EE1181" i="62"/>
  <c r="ER1181" i="62"/>
  <c r="FE1181" i="62"/>
  <c r="AC1182" i="62"/>
  <c r="AO1182" i="62"/>
  <c r="S1415" i="62"/>
  <c r="S1352" i="62"/>
  <c r="AE1415" i="62"/>
  <c r="AE1352" i="62"/>
  <c r="AQ1415" i="62"/>
  <c r="AQ1352" i="62"/>
  <c r="CA1415" i="62"/>
  <c r="CA1352" i="62"/>
  <c r="CZ1415" i="62"/>
  <c r="CZ1352" i="62"/>
  <c r="DL1415" i="62"/>
  <c r="DL1352" i="62"/>
  <c r="EK1415" i="62"/>
  <c r="EK1352" i="62"/>
  <c r="EX1415" i="62"/>
  <c r="EX1352" i="62"/>
  <c r="FJ1415" i="62"/>
  <c r="FJ1352" i="62"/>
  <c r="BI1416" i="62"/>
  <c r="BE1184" i="62"/>
  <c r="DZ1184" i="62"/>
  <c r="W1417" i="62"/>
  <c r="W1353" i="62"/>
  <c r="AI1417" i="62"/>
  <c r="AI1353" i="62"/>
  <c r="AU1417" i="62"/>
  <c r="AU1353" i="62"/>
  <c r="BS1417" i="62"/>
  <c r="BS1353" i="62"/>
  <c r="CE1417" i="62"/>
  <c r="CE1353" i="62"/>
  <c r="CR1417" i="62"/>
  <c r="CR1353" i="62"/>
  <c r="DD1417" i="62"/>
  <c r="DD1353" i="62"/>
  <c r="DZ1418" i="62"/>
  <c r="BI1186" i="62"/>
  <c r="ED1186" i="62"/>
  <c r="EQ1186" i="62"/>
  <c r="FD1186" i="62"/>
  <c r="O1419" i="62"/>
  <c r="O1354" i="62"/>
  <c r="O1507" i="62" s="1"/>
  <c r="AA1419" i="62"/>
  <c r="AA1354" i="62"/>
  <c r="AM1419" i="62"/>
  <c r="AM1354" i="62"/>
  <c r="AM1507" i="62" s="1"/>
  <c r="AY1419" i="62"/>
  <c r="FS1419" i="62" s="1"/>
  <c r="AY1354" i="62"/>
  <c r="AY1507" i="62" s="1"/>
  <c r="BW1419" i="62"/>
  <c r="BW1354" i="62"/>
  <c r="BW1507" i="62" s="1"/>
  <c r="DH1419" i="62"/>
  <c r="DH1507" i="62" s="1"/>
  <c r="DH1354" i="62"/>
  <c r="EG1419" i="62"/>
  <c r="EG1354" i="62"/>
  <c r="EG1507" i="62" s="1"/>
  <c r="ET1419" i="62"/>
  <c r="ET1354" i="62"/>
  <c r="ET1507" i="62" s="1"/>
  <c r="FF1419" i="62"/>
  <c r="FF1354" i="62"/>
  <c r="FF1507" i="62" s="1"/>
  <c r="FG1420" i="62"/>
  <c r="S1421" i="62"/>
  <c r="S1355" i="62"/>
  <c r="S1508" i="62" s="1"/>
  <c r="AE1421" i="62"/>
  <c r="AE1355" i="62"/>
  <c r="AE1508" i="62" s="1"/>
  <c r="AQ1421" i="62"/>
  <c r="AQ1355" i="62"/>
  <c r="CA1421" i="62"/>
  <c r="CA1355" i="62"/>
  <c r="CA1508" i="62" s="1"/>
  <c r="CZ1421" i="62"/>
  <c r="CZ1508" i="62" s="1"/>
  <c r="CZ1355" i="62"/>
  <c r="DL1421" i="62"/>
  <c r="DL1508" i="62" s="1"/>
  <c r="DL1355" i="62"/>
  <c r="EK1421" i="62"/>
  <c r="EK1355" i="62"/>
  <c r="EX1421" i="62"/>
  <c r="EX1355" i="62"/>
  <c r="FJ1421" i="62"/>
  <c r="FJ1355" i="62"/>
  <c r="FJ1508" i="62" s="1"/>
  <c r="BI1422" i="62"/>
  <c r="DZ1190" i="62"/>
  <c r="DX1423" i="62"/>
  <c r="BG1191" i="62"/>
  <c r="EB1191" i="62"/>
  <c r="EO1191" i="62"/>
  <c r="FB1191" i="62"/>
  <c r="Y1424" i="62"/>
  <c r="Y1356" i="62"/>
  <c r="AK1424" i="62"/>
  <c r="AK1356" i="62"/>
  <c r="AK1509" i="62" s="1"/>
  <c r="AW1424" i="62"/>
  <c r="AW1356" i="62"/>
  <c r="AW1509" i="62" s="1"/>
  <c r="BU1424" i="62"/>
  <c r="BU1356" i="62"/>
  <c r="BU1509" i="62" s="1"/>
  <c r="CG1424" i="62"/>
  <c r="CG1356" i="62"/>
  <c r="CG1509" i="62" s="1"/>
  <c r="CT1424" i="62"/>
  <c r="CT1509" i="62" s="1"/>
  <c r="CT1356" i="62"/>
  <c r="DF1424" i="62"/>
  <c r="DF1509" i="62" s="1"/>
  <c r="DF1356" i="62"/>
  <c r="FG1426" i="62"/>
  <c r="BG1427" i="62"/>
  <c r="DX1195" i="62"/>
  <c r="EQ1427" i="62"/>
  <c r="EP1427" i="62"/>
  <c r="FD1427" i="62"/>
  <c r="FC1427" i="62"/>
  <c r="U1428" i="62"/>
  <c r="U1357" i="62"/>
  <c r="U1510" i="62" s="1"/>
  <c r="AG1428" i="62"/>
  <c r="AG1357" i="62"/>
  <c r="AG1510" i="62" s="1"/>
  <c r="AS1428" i="62"/>
  <c r="AS1357" i="62"/>
  <c r="DB1428" i="62"/>
  <c r="DB1510" i="62" s="1"/>
  <c r="DB1357" i="62"/>
  <c r="DN1428" i="62"/>
  <c r="DN1510" i="62" s="1"/>
  <c r="DN1357" i="62"/>
  <c r="EM1428" i="62"/>
  <c r="EM1357" i="62"/>
  <c r="EM1510" i="62" s="1"/>
  <c r="EZ1428" i="62"/>
  <c r="EZ1357" i="62"/>
  <c r="EZ1510" i="62" s="1"/>
  <c r="FL1428" i="62"/>
  <c r="FL1357" i="62"/>
  <c r="FL1510" i="62" s="1"/>
  <c r="DX1429" i="62"/>
  <c r="BG1197" i="62"/>
  <c r="EB1197" i="62"/>
  <c r="EO1197" i="62"/>
  <c r="FB1197" i="62"/>
  <c r="DZ1430" i="62"/>
  <c r="BI1198" i="62"/>
  <c r="ED1198" i="62"/>
  <c r="EQ1198" i="62"/>
  <c r="FD1198" i="62"/>
  <c r="O1431" i="62"/>
  <c r="O1358" i="62"/>
  <c r="O1511" i="62" s="1"/>
  <c r="AA1431" i="62"/>
  <c r="AA1358" i="62"/>
  <c r="AM1431" i="62"/>
  <c r="AM1358" i="62"/>
  <c r="AM1511" i="62" s="1"/>
  <c r="AY1431" i="62"/>
  <c r="FS1431" i="62" s="1"/>
  <c r="AY1358" i="62"/>
  <c r="AY1511" i="62" s="1"/>
  <c r="BW1431" i="62"/>
  <c r="BW1358" i="62"/>
  <c r="BW1511" i="62" s="1"/>
  <c r="DH1431" i="62"/>
  <c r="DH1511" i="62" s="1"/>
  <c r="DH1358" i="62"/>
  <c r="EG1431" i="62"/>
  <c r="EG1358" i="62"/>
  <c r="EG1511" i="62" s="1"/>
  <c r="ET1431" i="62"/>
  <c r="ET1358" i="62"/>
  <c r="ET1511" i="62" s="1"/>
  <c r="FF1431" i="62"/>
  <c r="FF1358" i="62"/>
  <c r="FF1511" i="62" s="1"/>
  <c r="BE1432" i="62"/>
  <c r="FG1432" i="62"/>
  <c r="BG1433" i="62"/>
  <c r="DX1201" i="62"/>
  <c r="EQ1433" i="62"/>
  <c r="EP1433" i="62"/>
  <c r="FD1433" i="62"/>
  <c r="FC1433" i="62"/>
  <c r="BI1434" i="62"/>
  <c r="BE1202" i="62"/>
  <c r="DZ1202" i="62"/>
  <c r="ED1203" i="62"/>
  <c r="R1436" i="62"/>
  <c r="R1359" i="62"/>
  <c r="R1512" i="62" s="1"/>
  <c r="AD1436" i="62"/>
  <c r="AD1359" i="62"/>
  <c r="AP1436" i="62"/>
  <c r="AP1359" i="62"/>
  <c r="BB1436" i="62"/>
  <c r="FV1436" i="62" s="1"/>
  <c r="BB1359" i="62"/>
  <c r="BB1512" i="62" s="1"/>
  <c r="CH1436" i="62"/>
  <c r="CH1359" i="62"/>
  <c r="CH1512" i="62" s="1"/>
  <c r="DA1436" i="62"/>
  <c r="DA1512" i="62" s="1"/>
  <c r="DA1359" i="62"/>
  <c r="DM1436" i="62"/>
  <c r="DM1512" i="62" s="1"/>
  <c r="DM1359" i="62"/>
  <c r="EH1436" i="62"/>
  <c r="EH1359" i="62"/>
  <c r="EW1436" i="62"/>
  <c r="EW1359" i="62"/>
  <c r="FB1204" i="62"/>
  <c r="EN1205" i="62"/>
  <c r="BM1485" i="62"/>
  <c r="BE1485" i="62" s="1"/>
  <c r="BE1254" i="62"/>
  <c r="BM1486" i="62"/>
  <c r="BE1486" i="62" s="1"/>
  <c r="BE1255" i="62"/>
  <c r="BM1487" i="62"/>
  <c r="BE1487" i="62" s="1"/>
  <c r="BE1256" i="62"/>
  <c r="BM1488" i="62"/>
  <c r="BE1488" i="62" s="1"/>
  <c r="BE1257" i="62"/>
  <c r="BM1491" i="62"/>
  <c r="BE1491" i="62" s="1"/>
  <c r="BE1260" i="62"/>
  <c r="BM1318" i="62"/>
  <c r="BM1262" i="62"/>
  <c r="BM1376" i="62" s="1"/>
  <c r="BE1376" i="62" s="1"/>
  <c r="CP1318" i="62"/>
  <c r="CP1329" i="62" s="1"/>
  <c r="CP1262" i="62"/>
  <c r="CP1376" i="62" s="1"/>
  <c r="P1164" i="62"/>
  <c r="DY1164" i="62" s="1"/>
  <c r="AB1164" i="62"/>
  <c r="AN1164" i="62"/>
  <c r="AZ1164" i="62"/>
  <c r="BX1164" i="62"/>
  <c r="DI1164" i="62"/>
  <c r="EH1164" i="62"/>
  <c r="EU1164" i="62"/>
  <c r="AD1394" i="62"/>
  <c r="EE1343" i="62"/>
  <c r="AP1394" i="62"/>
  <c r="FV1394" i="62"/>
  <c r="EJ1394" i="62"/>
  <c r="EO1343" i="62"/>
  <c r="EW1394" i="62"/>
  <c r="FB1343" i="62"/>
  <c r="FI1394" i="62"/>
  <c r="FK1343" i="62"/>
  <c r="FM1343" i="62" s="1"/>
  <c r="AR1395" i="62"/>
  <c r="BD1166" i="62"/>
  <c r="DY1166" i="62"/>
  <c r="FK1166" i="62"/>
  <c r="FM1166" i="62" s="1"/>
  <c r="V1397" i="62"/>
  <c r="V1345" i="62"/>
  <c r="V1396" i="62" s="1"/>
  <c r="AH1397" i="62"/>
  <c r="AH1345" i="62"/>
  <c r="AH1396" i="62" s="1"/>
  <c r="AT1397" i="62"/>
  <c r="AT1345" i="62"/>
  <c r="DC1397" i="62"/>
  <c r="DC1345" i="62"/>
  <c r="DC1396" i="62" s="1"/>
  <c r="DO1397" i="62"/>
  <c r="DO1345" i="62"/>
  <c r="DO1396" i="62" s="1"/>
  <c r="DY1398" i="62"/>
  <c r="BH1168" i="62"/>
  <c r="EC1168" i="62"/>
  <c r="EP1168" i="62"/>
  <c r="FC1168" i="62"/>
  <c r="EA1399" i="62"/>
  <c r="BJ1169" i="62"/>
  <c r="EE1169" i="62"/>
  <c r="ER1169" i="62"/>
  <c r="FE1169" i="62"/>
  <c r="P1401" i="62"/>
  <c r="P1346" i="62"/>
  <c r="P1400" i="62" s="1"/>
  <c r="AB1401" i="62"/>
  <c r="AB1346" i="62"/>
  <c r="AN1401" i="62"/>
  <c r="AN1346" i="62"/>
  <c r="AZ1401" i="62"/>
  <c r="FT1401" i="62" s="1"/>
  <c r="AZ1346" i="62"/>
  <c r="AZ1400" i="62" s="1"/>
  <c r="FT1400" i="62" s="1"/>
  <c r="BX1401" i="62"/>
  <c r="BX1346" i="62"/>
  <c r="BX1400" i="62" s="1"/>
  <c r="DI1401" i="62"/>
  <c r="DI1346" i="62"/>
  <c r="DI1400" i="62" s="1"/>
  <c r="EH1401" i="62"/>
  <c r="EH1346" i="62"/>
  <c r="EU1401" i="62"/>
  <c r="EU1346" i="62"/>
  <c r="EE1402" i="62"/>
  <c r="ER1402" i="62"/>
  <c r="EO1402" i="62"/>
  <c r="FE1402" i="62"/>
  <c r="FB1402" i="62"/>
  <c r="FK1402" i="62"/>
  <c r="FM1402" i="62" s="1"/>
  <c r="BH1403" i="62"/>
  <c r="BD1172" i="62"/>
  <c r="DY1172" i="62"/>
  <c r="FK1172" i="62"/>
  <c r="FM1172" i="62" s="1"/>
  <c r="BJ1404" i="62"/>
  <c r="EA1173" i="62"/>
  <c r="EN1173" i="62"/>
  <c r="FA1173" i="62"/>
  <c r="DY1405" i="62"/>
  <c r="BH1174" i="62"/>
  <c r="EC1174" i="62"/>
  <c r="EP1174" i="62"/>
  <c r="FC1174" i="62"/>
  <c r="Z1406" i="62"/>
  <c r="EA1347" i="62"/>
  <c r="BJ1175" i="62"/>
  <c r="EE1175" i="62"/>
  <c r="ER1175" i="62"/>
  <c r="FE1175" i="62"/>
  <c r="AB1408" i="62"/>
  <c r="EC1348" i="62"/>
  <c r="AN1408" i="62"/>
  <c r="AZ1407" i="62"/>
  <c r="FT1408" i="62"/>
  <c r="EH1408" i="62"/>
  <c r="EN1348" i="62"/>
  <c r="EU1408" i="62"/>
  <c r="FA1348" i="62"/>
  <c r="FG1176" i="62"/>
  <c r="AD1409" i="62"/>
  <c r="EE1409" i="62" s="1"/>
  <c r="EE1349" i="62"/>
  <c r="AP1409" i="62"/>
  <c r="EJ1409" i="62"/>
  <c r="ER1349" i="62"/>
  <c r="EO1349" i="62"/>
  <c r="EW1409" i="62"/>
  <c r="FE1349" i="62"/>
  <c r="FB1349" i="62"/>
  <c r="FI1409" i="62"/>
  <c r="FK1349" i="62"/>
  <c r="FM1349" i="62" s="1"/>
  <c r="U1178" i="62"/>
  <c r="AG1178" i="62"/>
  <c r="AG1350" i="62" s="1"/>
  <c r="AS1178" i="62"/>
  <c r="DB1178" i="62"/>
  <c r="DB1350" i="62" s="1"/>
  <c r="DN1178" i="62"/>
  <c r="DN1350" i="62" s="1"/>
  <c r="DZ1178" i="62"/>
  <c r="EM1178" i="62"/>
  <c r="EM1350" i="62" s="1"/>
  <c r="EZ1178" i="62"/>
  <c r="FL1178" i="62"/>
  <c r="FL1350" i="62" s="1"/>
  <c r="DX1411" i="62"/>
  <c r="DX1389" i="62" s="1"/>
  <c r="W1389" i="62"/>
  <c r="BG1179" i="62"/>
  <c r="EB1179" i="62"/>
  <c r="EO1179" i="62"/>
  <c r="FB1179" i="62"/>
  <c r="DZ1412" i="62"/>
  <c r="BI1180" i="62"/>
  <c r="ED1180" i="62"/>
  <c r="EQ1180" i="62"/>
  <c r="FD1180" i="62"/>
  <c r="EB1413" i="62"/>
  <c r="AD1182" i="62"/>
  <c r="AP1182" i="62"/>
  <c r="BB1182" i="62"/>
  <c r="EJ1182" i="62"/>
  <c r="EW1182" i="62"/>
  <c r="T1415" i="62"/>
  <c r="T1352" i="62"/>
  <c r="AF1415" i="62"/>
  <c r="AF1352" i="62"/>
  <c r="AR1415" i="62"/>
  <c r="AR1352" i="62"/>
  <c r="DA1415" i="62"/>
  <c r="DA1352" i="62"/>
  <c r="DM1415" i="62"/>
  <c r="DM1352" i="62"/>
  <c r="EL1415" i="62"/>
  <c r="EL1352" i="62"/>
  <c r="EY1415" i="62"/>
  <c r="EY1352" i="62"/>
  <c r="BJ1416" i="62"/>
  <c r="EA1184" i="62"/>
  <c r="EN1184" i="62"/>
  <c r="FA1184" i="62"/>
  <c r="X1417" i="62"/>
  <c r="X1353" i="62"/>
  <c r="AJ1417" i="62"/>
  <c r="AJ1353" i="62"/>
  <c r="AV1417" i="62"/>
  <c r="AV1353" i="62"/>
  <c r="BT1417" i="62"/>
  <c r="BT1353" i="62"/>
  <c r="CF1417" i="62"/>
  <c r="CF1353" i="62"/>
  <c r="CS1417" i="62"/>
  <c r="CS1353" i="62"/>
  <c r="DE1417" i="62"/>
  <c r="DE1353" i="62"/>
  <c r="EP1185" i="62"/>
  <c r="FC1185" i="62"/>
  <c r="EA1418" i="62"/>
  <c r="BJ1186" i="62"/>
  <c r="EE1186" i="62"/>
  <c r="ER1186" i="62"/>
  <c r="FE1186" i="62"/>
  <c r="P1419" i="62"/>
  <c r="P1354" i="62"/>
  <c r="P1507" i="62" s="1"/>
  <c r="AB1419" i="62"/>
  <c r="AB1354" i="62"/>
  <c r="AN1419" i="62"/>
  <c r="AN1354" i="62"/>
  <c r="AZ1419" i="62"/>
  <c r="FT1419" i="62" s="1"/>
  <c r="AZ1354" i="62"/>
  <c r="AZ1507" i="62" s="1"/>
  <c r="BX1419" i="62"/>
  <c r="BX1354" i="62"/>
  <c r="BX1507" i="62" s="1"/>
  <c r="DI1419" i="62"/>
  <c r="DI1507" i="62" s="1"/>
  <c r="DI1354" i="62"/>
  <c r="EH1419" i="62"/>
  <c r="EH1354" i="62"/>
  <c r="EU1419" i="62"/>
  <c r="EU1354" i="62"/>
  <c r="EE1420" i="62"/>
  <c r="ER1420" i="62"/>
  <c r="EO1420" i="62"/>
  <c r="FE1420" i="62"/>
  <c r="FB1420" i="62"/>
  <c r="FK1420" i="62"/>
  <c r="FM1420" i="62" s="1"/>
  <c r="T1421" i="62"/>
  <c r="T1355" i="62"/>
  <c r="T1508" i="62" s="1"/>
  <c r="AF1421" i="62"/>
  <c r="AF1355" i="62"/>
  <c r="AF1508" i="62" s="1"/>
  <c r="AR1421" i="62"/>
  <c r="AR1355" i="62"/>
  <c r="DA1421" i="62"/>
  <c r="DA1508" i="62" s="1"/>
  <c r="DA1355" i="62"/>
  <c r="DM1421" i="62"/>
  <c r="DM1508" i="62" s="1"/>
  <c r="DM1355" i="62"/>
  <c r="EL1421" i="62"/>
  <c r="EL1355" i="62"/>
  <c r="EL1508" i="62" s="1"/>
  <c r="EY1421" i="62"/>
  <c r="EY1355" i="62"/>
  <c r="EY1508" i="62" s="1"/>
  <c r="BJ1422" i="62"/>
  <c r="EA1190" i="62"/>
  <c r="EN1190" i="62"/>
  <c r="FA1190" i="62"/>
  <c r="DY1423" i="62"/>
  <c r="BH1191" i="62"/>
  <c r="EC1191" i="62"/>
  <c r="EP1191" i="62"/>
  <c r="FC1191" i="62"/>
  <c r="Z1424" i="62"/>
  <c r="Z1356" i="62"/>
  <c r="AL1424" i="62"/>
  <c r="AL1356" i="62"/>
  <c r="AL1509" i="62" s="1"/>
  <c r="AX1424" i="62"/>
  <c r="AX1356" i="62"/>
  <c r="AX1509" i="62" s="1"/>
  <c r="BV1424" i="62"/>
  <c r="BV1356" i="62"/>
  <c r="BV1509" i="62" s="1"/>
  <c r="CH1424" i="62"/>
  <c r="CH1356" i="62"/>
  <c r="CH1509" i="62" s="1"/>
  <c r="CU1424" i="62"/>
  <c r="CU1509" i="62" s="1"/>
  <c r="CU1356" i="62"/>
  <c r="DG1424" i="62"/>
  <c r="DG1509" i="62" s="1"/>
  <c r="DG1356" i="62"/>
  <c r="EC1425" i="62"/>
  <c r="EN1425" i="62"/>
  <c r="FA1425" i="62"/>
  <c r="FG1193" i="62"/>
  <c r="EE1426" i="62"/>
  <c r="ER1426" i="62"/>
  <c r="EO1426" i="62"/>
  <c r="FE1426" i="62"/>
  <c r="FB1426" i="62"/>
  <c r="FK1426" i="62"/>
  <c r="FM1426" i="62" s="1"/>
  <c r="BH1427" i="62"/>
  <c r="BD1195" i="62"/>
  <c r="DY1195" i="62"/>
  <c r="FK1195" i="62"/>
  <c r="FM1195" i="62" s="1"/>
  <c r="V1428" i="62"/>
  <c r="V1357" i="62"/>
  <c r="V1510" i="62" s="1"/>
  <c r="AH1428" i="62"/>
  <c r="AH1357" i="62"/>
  <c r="AH1510" i="62" s="1"/>
  <c r="AT1428" i="62"/>
  <c r="AT1357" i="62"/>
  <c r="DC1428" i="62"/>
  <c r="DC1510" i="62" s="1"/>
  <c r="DC1357" i="62"/>
  <c r="DO1428" i="62"/>
  <c r="DO1510" i="62" s="1"/>
  <c r="DO1357" i="62"/>
  <c r="DY1429" i="62"/>
  <c r="BH1197" i="62"/>
  <c r="EC1197" i="62"/>
  <c r="EP1197" i="62"/>
  <c r="FC1197" i="62"/>
  <c r="EA1430" i="62"/>
  <c r="BJ1198" i="62"/>
  <c r="EE1198" i="62"/>
  <c r="ER1198" i="62"/>
  <c r="FE1198" i="62"/>
  <c r="P1431" i="62"/>
  <c r="P1358" i="62"/>
  <c r="P1511" i="62" s="1"/>
  <c r="AB1431" i="62"/>
  <c r="AB1358" i="62"/>
  <c r="AN1431" i="62"/>
  <c r="AN1358" i="62"/>
  <c r="AZ1431" i="62"/>
  <c r="FT1431" i="62" s="1"/>
  <c r="AZ1358" i="62"/>
  <c r="AZ1511" i="62" s="1"/>
  <c r="BX1431" i="62"/>
  <c r="BX1358" i="62"/>
  <c r="BX1511" i="62" s="1"/>
  <c r="DI1431" i="62"/>
  <c r="DI1511" i="62" s="1"/>
  <c r="DI1358" i="62"/>
  <c r="EH1431" i="62"/>
  <c r="EH1358" i="62"/>
  <c r="EU1431" i="62"/>
  <c r="EU1358" i="62"/>
  <c r="EE1432" i="62"/>
  <c r="ER1432" i="62"/>
  <c r="EO1432" i="62"/>
  <c r="FB1432" i="62"/>
  <c r="FE1432" i="62"/>
  <c r="FK1432" i="62"/>
  <c r="FM1432" i="62" s="1"/>
  <c r="BH1433" i="62"/>
  <c r="DY1201" i="62"/>
  <c r="FK1201" i="62"/>
  <c r="FM1201" i="62" s="1"/>
  <c r="BJ1434" i="62"/>
  <c r="EA1202" i="62"/>
  <c r="EN1202" i="62"/>
  <c r="FA1202" i="62"/>
  <c r="DY1435" i="62"/>
  <c r="BJ1203" i="62"/>
  <c r="EE1203" i="62"/>
  <c r="FG1203" i="62"/>
  <c r="BV1436" i="62"/>
  <c r="BV1359" i="62"/>
  <c r="BV1512" i="62" s="1"/>
  <c r="DY1437" i="62"/>
  <c r="DY1205" i="62"/>
  <c r="AD1438" i="62"/>
  <c r="EE1438" i="62" s="1"/>
  <c r="EE1206" i="62"/>
  <c r="BF1438" i="62"/>
  <c r="DY1206" i="62"/>
  <c r="W1397" i="62"/>
  <c r="W1345" i="62"/>
  <c r="AI1397" i="62"/>
  <c r="AI1345" i="62"/>
  <c r="AI1396" i="62" s="1"/>
  <c r="AU1397" i="62"/>
  <c r="AU1345" i="62"/>
  <c r="AU1396" i="62" s="1"/>
  <c r="BS1397" i="62"/>
  <c r="BS1345" i="62"/>
  <c r="BS1396" i="62" s="1"/>
  <c r="CE1397" i="62"/>
  <c r="CE1345" i="62"/>
  <c r="CE1396" i="62" s="1"/>
  <c r="CR1397" i="62"/>
  <c r="CR1345" i="62"/>
  <c r="CR1396" i="62" s="1"/>
  <c r="DD1397" i="62"/>
  <c r="DD1345" i="62"/>
  <c r="DD1396" i="62" s="1"/>
  <c r="DZ1398" i="62"/>
  <c r="BI1168" i="62"/>
  <c r="ED1168" i="62"/>
  <c r="EQ1168" i="62"/>
  <c r="FD1168" i="62"/>
  <c r="EB1399" i="62"/>
  <c r="Q1401" i="62"/>
  <c r="Q1346" i="62"/>
  <c r="Q1400" i="62" s="1"/>
  <c r="AC1401" i="62"/>
  <c r="AC1346" i="62"/>
  <c r="AO1401" i="62"/>
  <c r="AO1346" i="62"/>
  <c r="BA1401" i="62"/>
  <c r="FU1401" i="62" s="1"/>
  <c r="BA1346" i="62"/>
  <c r="BA1400" i="62" s="1"/>
  <c r="FU1400" i="62" s="1"/>
  <c r="BY1401" i="62"/>
  <c r="BY1346" i="62"/>
  <c r="BY1400" i="62" s="1"/>
  <c r="DJ1401" i="62"/>
  <c r="DJ1346" i="62"/>
  <c r="DJ1400" i="62" s="1"/>
  <c r="EI1401" i="62"/>
  <c r="EI1346" i="62"/>
  <c r="EI1400" i="62" s="1"/>
  <c r="EV1401" i="62"/>
  <c r="EV1346" i="62"/>
  <c r="EV1400" i="62" s="1"/>
  <c r="FH1401" i="62"/>
  <c r="FH1346" i="62"/>
  <c r="DX1171" i="62"/>
  <c r="EQ1402" i="62"/>
  <c r="EP1402" i="62"/>
  <c r="FD1402" i="62"/>
  <c r="FC1402" i="62"/>
  <c r="BI1403" i="62"/>
  <c r="DZ1172" i="62"/>
  <c r="DX1404" i="62"/>
  <c r="BG1173" i="62"/>
  <c r="EB1173" i="62"/>
  <c r="EO1173" i="62"/>
  <c r="FB1173" i="62"/>
  <c r="DZ1405" i="62"/>
  <c r="BI1174" i="62"/>
  <c r="ED1174" i="62"/>
  <c r="EQ1174" i="62"/>
  <c r="FD1174" i="62"/>
  <c r="AA1406" i="62"/>
  <c r="EB1347" i="62"/>
  <c r="AY1502" i="62"/>
  <c r="FS1406" i="62"/>
  <c r="AC1408" i="62"/>
  <c r="ED1348" i="62"/>
  <c r="AO1408" i="62"/>
  <c r="FU1408" i="62"/>
  <c r="BA1407" i="62"/>
  <c r="FH1408" i="62"/>
  <c r="FG1348" i="62"/>
  <c r="AQ1409" i="62"/>
  <c r="DX1177" i="62"/>
  <c r="EK1409" i="62"/>
  <c r="EQ1349" i="62"/>
  <c r="EP1349" i="62"/>
  <c r="EX1409" i="62"/>
  <c r="FD1349" i="62"/>
  <c r="FC1349" i="62"/>
  <c r="V1410" i="62"/>
  <c r="V1504" i="62" s="1"/>
  <c r="V1381" i="62"/>
  <c r="AH1410" i="62"/>
  <c r="AH1504" i="62" s="1"/>
  <c r="AH1381" i="62"/>
  <c r="AT1410" i="62"/>
  <c r="AT1381" i="62"/>
  <c r="DC1410" i="62"/>
  <c r="DC1504" i="62" s="1"/>
  <c r="DC1381" i="62"/>
  <c r="DO1410" i="62"/>
  <c r="DO1504" i="62" s="1"/>
  <c r="DO1381" i="62"/>
  <c r="EN1178" i="62"/>
  <c r="FA1178" i="62"/>
  <c r="DY1411" i="62"/>
  <c r="X1389" i="62"/>
  <c r="BH1179" i="62"/>
  <c r="EC1179" i="62"/>
  <c r="EA1412" i="62"/>
  <c r="BJ1180" i="62"/>
  <c r="EE1180" i="62"/>
  <c r="ER1180" i="62"/>
  <c r="FE1180" i="62"/>
  <c r="EC1413" i="62"/>
  <c r="U1415" i="62"/>
  <c r="U1352" i="62"/>
  <c r="AG1415" i="62"/>
  <c r="AG1352" i="62"/>
  <c r="AS1415" i="62"/>
  <c r="AS1352" i="62"/>
  <c r="DB1415" i="62"/>
  <c r="DB1352" i="62"/>
  <c r="DN1415" i="62"/>
  <c r="DN1352" i="62"/>
  <c r="EM1415" i="62"/>
  <c r="EM1352" i="62"/>
  <c r="EZ1415" i="62"/>
  <c r="EZ1352" i="62"/>
  <c r="FL1415" i="62"/>
  <c r="FL1352" i="62"/>
  <c r="DX1416" i="62"/>
  <c r="BG1184" i="62"/>
  <c r="EB1184" i="62"/>
  <c r="EO1184" i="62"/>
  <c r="FB1184" i="62"/>
  <c r="Y1417" i="62"/>
  <c r="Y1353" i="62"/>
  <c r="AK1417" i="62"/>
  <c r="AK1353" i="62"/>
  <c r="AW1417" i="62"/>
  <c r="AW1353" i="62"/>
  <c r="BU1417" i="62"/>
  <c r="BU1353" i="62"/>
  <c r="CG1417" i="62"/>
  <c r="CG1353" i="62"/>
  <c r="CT1417" i="62"/>
  <c r="CT1353" i="62"/>
  <c r="DF1417" i="62"/>
  <c r="DF1353" i="62"/>
  <c r="EB1418" i="62"/>
  <c r="Q1419" i="62"/>
  <c r="Q1354" i="62"/>
  <c r="Q1507" i="62" s="1"/>
  <c r="AC1419" i="62"/>
  <c r="AC1354" i="62"/>
  <c r="AO1419" i="62"/>
  <c r="AO1354" i="62"/>
  <c r="BA1419" i="62"/>
  <c r="FU1419" i="62" s="1"/>
  <c r="BA1354" i="62"/>
  <c r="BA1507" i="62" s="1"/>
  <c r="BY1419" i="62"/>
  <c r="BY1354" i="62"/>
  <c r="BY1507" i="62" s="1"/>
  <c r="DJ1419" i="62"/>
  <c r="DJ1507" i="62" s="1"/>
  <c r="DJ1354" i="62"/>
  <c r="EI1419" i="62"/>
  <c r="EI1354" i="62"/>
  <c r="EI1507" i="62" s="1"/>
  <c r="EV1419" i="62"/>
  <c r="EV1354" i="62"/>
  <c r="EV1507" i="62" s="1"/>
  <c r="FH1419" i="62"/>
  <c r="FH1354" i="62"/>
  <c r="BG1420" i="62"/>
  <c r="DX1188" i="62"/>
  <c r="EQ1420" i="62"/>
  <c r="EP1420" i="62"/>
  <c r="FD1420" i="62"/>
  <c r="FC1420" i="62"/>
  <c r="U1421" i="62"/>
  <c r="U1355" i="62"/>
  <c r="U1508" i="62" s="1"/>
  <c r="AG1421" i="62"/>
  <c r="AG1355" i="62"/>
  <c r="AG1508" i="62" s="1"/>
  <c r="AS1421" i="62"/>
  <c r="AS1355" i="62"/>
  <c r="DB1421" i="62"/>
  <c r="DB1508" i="62" s="1"/>
  <c r="DB1355" i="62"/>
  <c r="DN1421" i="62"/>
  <c r="DN1508" i="62" s="1"/>
  <c r="DN1355" i="62"/>
  <c r="EM1421" i="62"/>
  <c r="EM1355" i="62"/>
  <c r="EM1508" i="62" s="1"/>
  <c r="EZ1421" i="62"/>
  <c r="EZ1355" i="62"/>
  <c r="EZ1508" i="62" s="1"/>
  <c r="FL1421" i="62"/>
  <c r="FL1355" i="62"/>
  <c r="FL1508" i="62" s="1"/>
  <c r="DX1422" i="62"/>
  <c r="BG1190" i="62"/>
  <c r="EB1190" i="62"/>
  <c r="EO1190" i="62"/>
  <c r="FB1190" i="62"/>
  <c r="DZ1423" i="62"/>
  <c r="BI1191" i="62"/>
  <c r="ED1191" i="62"/>
  <c r="EQ1191" i="62"/>
  <c r="FD1191" i="62"/>
  <c r="O1424" i="62"/>
  <c r="O1356" i="62"/>
  <c r="O1509" i="62" s="1"/>
  <c r="AA1424" i="62"/>
  <c r="AA1356" i="62"/>
  <c r="AM1424" i="62"/>
  <c r="AM1356" i="62"/>
  <c r="AM1509" i="62" s="1"/>
  <c r="AY1424" i="62"/>
  <c r="FS1424" i="62" s="1"/>
  <c r="AY1356" i="62"/>
  <c r="AY1509" i="62" s="1"/>
  <c r="BW1424" i="62"/>
  <c r="BW1356" i="62"/>
  <c r="BW1509" i="62" s="1"/>
  <c r="DH1424" i="62"/>
  <c r="DH1509" i="62" s="1"/>
  <c r="DH1356" i="62"/>
  <c r="EG1424" i="62"/>
  <c r="EG1356" i="62"/>
  <c r="EG1509" i="62" s="1"/>
  <c r="ET1424" i="62"/>
  <c r="ET1356" i="62"/>
  <c r="ET1509" i="62" s="1"/>
  <c r="FF1424" i="62"/>
  <c r="FF1356" i="62"/>
  <c r="FF1509" i="62" s="1"/>
  <c r="ED1425" i="62"/>
  <c r="BG1426" i="62"/>
  <c r="DX1194" i="62"/>
  <c r="EQ1426" i="62"/>
  <c r="EP1426" i="62"/>
  <c r="FD1426" i="62"/>
  <c r="FC1426" i="62"/>
  <c r="BE1195" i="62"/>
  <c r="DZ1195" i="62"/>
  <c r="W1428" i="62"/>
  <c r="W1357" i="62"/>
  <c r="AI1428" i="62"/>
  <c r="AI1357" i="62"/>
  <c r="AI1510" i="62" s="1"/>
  <c r="AU1428" i="62"/>
  <c r="AU1357" i="62"/>
  <c r="AU1510" i="62" s="1"/>
  <c r="BS1428" i="62"/>
  <c r="BS1357" i="62"/>
  <c r="BS1510" i="62" s="1"/>
  <c r="CE1428" i="62"/>
  <c r="CE1357" i="62"/>
  <c r="CE1510" i="62" s="1"/>
  <c r="CR1428" i="62"/>
  <c r="CR1510" i="62" s="1"/>
  <c r="CR1357" i="62"/>
  <c r="DD1428" i="62"/>
  <c r="DD1510" i="62" s="1"/>
  <c r="DD1357" i="62"/>
  <c r="DZ1429" i="62"/>
  <c r="BI1197" i="62"/>
  <c r="ED1197" i="62"/>
  <c r="EQ1197" i="62"/>
  <c r="FD1197" i="62"/>
  <c r="Q1431" i="62"/>
  <c r="Q1358" i="62"/>
  <c r="Q1511" i="62" s="1"/>
  <c r="AC1431" i="62"/>
  <c r="AC1358" i="62"/>
  <c r="AO1431" i="62"/>
  <c r="AO1358" i="62"/>
  <c r="BA1431" i="62"/>
  <c r="FU1431" i="62" s="1"/>
  <c r="BA1358" i="62"/>
  <c r="BA1511" i="62" s="1"/>
  <c r="BY1431" i="62"/>
  <c r="BY1358" i="62"/>
  <c r="BY1511" i="62" s="1"/>
  <c r="DJ1431" i="62"/>
  <c r="DJ1511" i="62" s="1"/>
  <c r="DJ1358" i="62"/>
  <c r="EI1431" i="62"/>
  <c r="EI1358" i="62"/>
  <c r="EI1511" i="62" s="1"/>
  <c r="EV1431" i="62"/>
  <c r="EV1358" i="62"/>
  <c r="EV1511" i="62" s="1"/>
  <c r="FH1431" i="62"/>
  <c r="FH1358" i="62"/>
  <c r="BG1432" i="62"/>
  <c r="DX1200" i="62"/>
  <c r="EQ1432" i="62"/>
  <c r="EP1432" i="62"/>
  <c r="FD1432" i="62"/>
  <c r="FC1432" i="62"/>
  <c r="BI1433" i="62"/>
  <c r="DZ1201" i="62"/>
  <c r="DX1434" i="62"/>
  <c r="BG1202" i="62"/>
  <c r="EB1202" i="62"/>
  <c r="EO1202" i="62"/>
  <c r="FB1202" i="62"/>
  <c r="Y1435" i="62"/>
  <c r="DZ1435" i="62" s="1"/>
  <c r="DZ1203" i="62"/>
  <c r="T1436" i="62"/>
  <c r="T1359" i="62"/>
  <c r="T1512" i="62" s="1"/>
  <c r="AF1436" i="62"/>
  <c r="AF1359" i="62"/>
  <c r="AF1512" i="62" s="1"/>
  <c r="AR1436" i="62"/>
  <c r="AR1359" i="62"/>
  <c r="DC1436" i="62"/>
  <c r="DC1512" i="62" s="1"/>
  <c r="DC1359" i="62"/>
  <c r="DO1436" i="62"/>
  <c r="DO1512" i="62" s="1"/>
  <c r="DO1359" i="62"/>
  <c r="EJ1436" i="62"/>
  <c r="EJ1359" i="62"/>
  <c r="EO1204" i="62"/>
  <c r="EY1436" i="62"/>
  <c r="EY1359" i="62"/>
  <c r="EY1512" i="62" s="1"/>
  <c r="EA1205" i="62"/>
  <c r="BD1206" i="62"/>
  <c r="EA1206" i="62"/>
  <c r="BI1240" i="62"/>
  <c r="BD1242" i="62"/>
  <c r="BH1242" i="62"/>
  <c r="BQ1534" i="62"/>
  <c r="BQ1543" i="62" s="1"/>
  <c r="BQ1317" i="62"/>
  <c r="BQ1296" i="62" s="1"/>
  <c r="BQ1328" i="62" s="1"/>
  <c r="BI1328" i="62" s="1"/>
  <c r="BQ1252" i="62"/>
  <c r="BI1252" i="62" s="1"/>
  <c r="DP1152" i="62"/>
  <c r="DP1258" i="62" s="1"/>
  <c r="DP1489" i="62" s="1"/>
  <c r="DP1153" i="62"/>
  <c r="DP1259" i="62" s="1"/>
  <c r="DP1490" i="62" s="1"/>
  <c r="DP1154" i="62"/>
  <c r="DP1260" i="62" s="1"/>
  <c r="DP1491" i="62" s="1"/>
  <c r="DP1155" i="62"/>
  <c r="DP1261" i="62" s="1"/>
  <c r="DP1492" i="62" s="1"/>
  <c r="BO1318" i="62"/>
  <c r="BO1262" i="62"/>
  <c r="BO1376" i="62" s="1"/>
  <c r="R1342" i="62"/>
  <c r="AD1342" i="62"/>
  <c r="AP1342" i="62"/>
  <c r="BB1342" i="62"/>
  <c r="BZ1342" i="62"/>
  <c r="DK1342" i="62"/>
  <c r="EJ1342" i="62"/>
  <c r="EW1342" i="62"/>
  <c r="FI1342" i="62"/>
  <c r="FI1263" i="62"/>
  <c r="AR1394" i="62"/>
  <c r="BD1165" i="62"/>
  <c r="DY1165" i="62"/>
  <c r="FK1165" i="62"/>
  <c r="FM1165" i="62" s="1"/>
  <c r="AT1395" i="62"/>
  <c r="EA1166" i="62"/>
  <c r="EN1166" i="62"/>
  <c r="FA1166" i="62"/>
  <c r="X1397" i="62"/>
  <c r="X1345" i="62"/>
  <c r="AJ1397" i="62"/>
  <c r="AJ1345" i="62"/>
  <c r="AJ1396" i="62" s="1"/>
  <c r="AV1397" i="62"/>
  <c r="AV1345" i="62"/>
  <c r="AV1396" i="62" s="1"/>
  <c r="BT1397" i="62"/>
  <c r="BT1345" i="62"/>
  <c r="BT1396" i="62" s="1"/>
  <c r="CF1397" i="62"/>
  <c r="CF1345" i="62"/>
  <c r="CF1396" i="62" s="1"/>
  <c r="CS1397" i="62"/>
  <c r="CS1345" i="62"/>
  <c r="CS1396" i="62" s="1"/>
  <c r="DE1397" i="62"/>
  <c r="DE1345" i="62"/>
  <c r="DE1396" i="62" s="1"/>
  <c r="EA1398" i="62"/>
  <c r="BJ1168" i="62"/>
  <c r="EE1168" i="62"/>
  <c r="ER1168" i="62"/>
  <c r="FE1168" i="62"/>
  <c r="BD1399" i="62"/>
  <c r="EN1399" i="62"/>
  <c r="FA1399" i="62"/>
  <c r="FG1169" i="62"/>
  <c r="R1401" i="62"/>
  <c r="R1346" i="62"/>
  <c r="R1400" i="62" s="1"/>
  <c r="AD1401" i="62"/>
  <c r="AD1346" i="62"/>
  <c r="AP1401" i="62"/>
  <c r="AP1346" i="62"/>
  <c r="BB1401" i="62"/>
  <c r="FV1401" i="62" s="1"/>
  <c r="BB1346" i="62"/>
  <c r="BB1400" i="62" s="1"/>
  <c r="FV1400" i="62" s="1"/>
  <c r="BZ1401" i="62"/>
  <c r="BZ1346" i="62"/>
  <c r="BZ1400" i="62" s="1"/>
  <c r="DK1401" i="62"/>
  <c r="DK1346" i="62"/>
  <c r="DK1400" i="62" s="1"/>
  <c r="EJ1401" i="62"/>
  <c r="EJ1346" i="62"/>
  <c r="EW1401" i="62"/>
  <c r="EW1346" i="62"/>
  <c r="FI1401" i="62"/>
  <c r="FI1346" i="62"/>
  <c r="BD1171" i="62"/>
  <c r="DY1171" i="62"/>
  <c r="FK1171" i="62"/>
  <c r="FM1171" i="62" s="1"/>
  <c r="BJ1403" i="62"/>
  <c r="EA1172" i="62"/>
  <c r="EN1172" i="62"/>
  <c r="FA1172" i="62"/>
  <c r="DY1404" i="62"/>
  <c r="BH1173" i="62"/>
  <c r="EC1173" i="62"/>
  <c r="EP1173" i="62"/>
  <c r="FC1173" i="62"/>
  <c r="EA1405" i="62"/>
  <c r="BJ1174" i="62"/>
  <c r="EE1174" i="62"/>
  <c r="ER1174" i="62"/>
  <c r="FE1174" i="62"/>
  <c r="AB1406" i="62"/>
  <c r="EC1347" i="62"/>
  <c r="AN1406" i="62"/>
  <c r="BD1347" i="62"/>
  <c r="AZ1502" i="62"/>
  <c r="FT1406" i="62"/>
  <c r="EH1406" i="62"/>
  <c r="EN1347" i="62"/>
  <c r="EU1406" i="62"/>
  <c r="FA1347" i="62"/>
  <c r="FG1175" i="62"/>
  <c r="AD1408" i="62"/>
  <c r="EE1348" i="62"/>
  <c r="AP1408" i="62"/>
  <c r="FV1408" i="62"/>
  <c r="BB1407" i="62"/>
  <c r="EJ1408" i="62"/>
  <c r="ER1348" i="62"/>
  <c r="EO1348" i="62"/>
  <c r="EW1408" i="62"/>
  <c r="FE1348" i="62"/>
  <c r="FB1348" i="62"/>
  <c r="FI1408" i="62"/>
  <c r="FK1348" i="62"/>
  <c r="FM1348" i="62" s="1"/>
  <c r="AR1409" i="62"/>
  <c r="BD1177" i="62"/>
  <c r="DY1177" i="62"/>
  <c r="FK1177" i="62"/>
  <c r="FM1177" i="62" s="1"/>
  <c r="W1410" i="62"/>
  <c r="W1381" i="62"/>
  <c r="AI1410" i="62"/>
  <c r="AI1504" i="62" s="1"/>
  <c r="AI1381" i="62"/>
  <c r="AU1410" i="62"/>
  <c r="AU1504" i="62" s="1"/>
  <c r="AU1381" i="62"/>
  <c r="BS1410" i="62"/>
  <c r="BS1504" i="62" s="1"/>
  <c r="BS1381" i="62"/>
  <c r="CE1410" i="62"/>
  <c r="CE1504" i="62" s="1"/>
  <c r="I39" i="64" s="1"/>
  <c r="CE1381" i="62"/>
  <c r="CR1410" i="62"/>
  <c r="CR1504" i="62" s="1"/>
  <c r="CR1381" i="62"/>
  <c r="DD1410" i="62"/>
  <c r="DD1504" i="62" s="1"/>
  <c r="DD1381" i="62"/>
  <c r="FB1178" i="62"/>
  <c r="DZ1411" i="62"/>
  <c r="Y1389" i="62"/>
  <c r="BI1179" i="62"/>
  <c r="ED1179" i="62"/>
  <c r="EQ1179" i="62"/>
  <c r="FD1179" i="62"/>
  <c r="EB1412" i="62"/>
  <c r="ED1413" i="62"/>
  <c r="FK1182" i="62"/>
  <c r="FM1182" i="62" s="1"/>
  <c r="V1415" i="62"/>
  <c r="V1352" i="62"/>
  <c r="AH1415" i="62"/>
  <c r="AH1352" i="62"/>
  <c r="AT1415" i="62"/>
  <c r="AT1352" i="62"/>
  <c r="DC1415" i="62"/>
  <c r="DC1352" i="62"/>
  <c r="DO1415" i="62"/>
  <c r="DO1352" i="62"/>
  <c r="BH1184" i="62"/>
  <c r="EC1184" i="62"/>
  <c r="EP1184" i="62"/>
  <c r="FC1184" i="62"/>
  <c r="Z1417" i="62"/>
  <c r="Z1353" i="62"/>
  <c r="AL1417" i="62"/>
  <c r="AL1353" i="62"/>
  <c r="AX1417" i="62"/>
  <c r="AX1353" i="62"/>
  <c r="BV1417" i="62"/>
  <c r="BV1353" i="62"/>
  <c r="CH1417" i="62"/>
  <c r="CH1353" i="62"/>
  <c r="CU1417" i="62"/>
  <c r="CU1353" i="62"/>
  <c r="DG1417" i="62"/>
  <c r="DG1353" i="62"/>
  <c r="EN1418" i="62"/>
  <c r="FA1418" i="62"/>
  <c r="FG1186" i="62"/>
  <c r="R1419" i="62"/>
  <c r="R1354" i="62"/>
  <c r="R1507" i="62" s="1"/>
  <c r="AD1419" i="62"/>
  <c r="AD1354" i="62"/>
  <c r="AP1419" i="62"/>
  <c r="AP1354" i="62"/>
  <c r="BB1419" i="62"/>
  <c r="FV1419" i="62" s="1"/>
  <c r="BB1354" i="62"/>
  <c r="BB1507" i="62" s="1"/>
  <c r="BZ1419" i="62"/>
  <c r="BZ1354" i="62"/>
  <c r="BZ1507" i="62" s="1"/>
  <c r="DK1419" i="62"/>
  <c r="DK1507" i="62" s="1"/>
  <c r="DK1354" i="62"/>
  <c r="EJ1419" i="62"/>
  <c r="EJ1354" i="62"/>
  <c r="EW1419" i="62"/>
  <c r="EW1354" i="62"/>
  <c r="FI1419" i="62"/>
  <c r="FI1354" i="62"/>
  <c r="BH1420" i="62"/>
  <c r="DY1188" i="62"/>
  <c r="FK1188" i="62"/>
  <c r="FM1188" i="62" s="1"/>
  <c r="V1421" i="62"/>
  <c r="V1355" i="62"/>
  <c r="V1508" i="62" s="1"/>
  <c r="AH1421" i="62"/>
  <c r="AH1355" i="62"/>
  <c r="AH1508" i="62" s="1"/>
  <c r="AT1421" i="62"/>
  <c r="AT1355" i="62"/>
  <c r="DC1421" i="62"/>
  <c r="DC1508" i="62" s="1"/>
  <c r="DC1355" i="62"/>
  <c r="DO1421" i="62"/>
  <c r="DO1508" i="62" s="1"/>
  <c r="DO1355" i="62"/>
  <c r="DY1422" i="62"/>
  <c r="BH1190" i="62"/>
  <c r="EC1190" i="62"/>
  <c r="EP1190" i="62"/>
  <c r="FC1190" i="62"/>
  <c r="BJ1191" i="62"/>
  <c r="EE1191" i="62"/>
  <c r="ER1191" i="62"/>
  <c r="FE1191" i="62"/>
  <c r="P1424" i="62"/>
  <c r="P1356" i="62"/>
  <c r="P1509" i="62" s="1"/>
  <c r="AB1424" i="62"/>
  <c r="AB1356" i="62"/>
  <c r="AN1424" i="62"/>
  <c r="AN1356" i="62"/>
  <c r="AZ1424" i="62"/>
  <c r="FT1424" i="62" s="1"/>
  <c r="AZ1356" i="62"/>
  <c r="AZ1509" i="62" s="1"/>
  <c r="BX1424" i="62"/>
  <c r="BX1356" i="62"/>
  <c r="BX1509" i="62" s="1"/>
  <c r="DI1424" i="62"/>
  <c r="DI1509" i="62" s="1"/>
  <c r="DI1356" i="62"/>
  <c r="EH1424" i="62"/>
  <c r="EH1356" i="62"/>
  <c r="EU1424" i="62"/>
  <c r="EU1356" i="62"/>
  <c r="ER1425" i="62"/>
  <c r="EO1425" i="62"/>
  <c r="FE1425" i="62"/>
  <c r="FB1425" i="62"/>
  <c r="FK1425" i="62"/>
  <c r="FM1425" i="62" s="1"/>
  <c r="BH1426" i="62"/>
  <c r="DY1194" i="62"/>
  <c r="FK1194" i="62"/>
  <c r="FM1194" i="62" s="1"/>
  <c r="BJ1427" i="62"/>
  <c r="EA1195" i="62"/>
  <c r="EN1195" i="62"/>
  <c r="FA1195" i="62"/>
  <c r="X1428" i="62"/>
  <c r="X1357" i="62"/>
  <c r="AJ1428" i="62"/>
  <c r="AJ1357" i="62"/>
  <c r="AJ1510" i="62" s="1"/>
  <c r="AV1428" i="62"/>
  <c r="AV1357" i="62"/>
  <c r="AV1510" i="62" s="1"/>
  <c r="BT1428" i="62"/>
  <c r="BT1357" i="62"/>
  <c r="BT1510" i="62" s="1"/>
  <c r="CF1428" i="62"/>
  <c r="CF1357" i="62"/>
  <c r="CF1510" i="62" s="1"/>
  <c r="CS1428" i="62"/>
  <c r="CS1510" i="62" s="1"/>
  <c r="CS1357" i="62"/>
  <c r="DE1428" i="62"/>
  <c r="DE1510" i="62" s="1"/>
  <c r="DE1357" i="62"/>
  <c r="EP1196" i="62"/>
  <c r="FC1196" i="62"/>
  <c r="BJ1197" i="62"/>
  <c r="EE1197" i="62"/>
  <c r="ER1197" i="62"/>
  <c r="FE1197" i="62"/>
  <c r="EN1430" i="62"/>
  <c r="FA1430" i="62"/>
  <c r="FG1198" i="62"/>
  <c r="R1431" i="62"/>
  <c r="R1358" i="62"/>
  <c r="R1511" i="62" s="1"/>
  <c r="AD1431" i="62"/>
  <c r="AD1358" i="62"/>
  <c r="AP1431" i="62"/>
  <c r="AP1358" i="62"/>
  <c r="BB1431" i="62"/>
  <c r="FV1431" i="62" s="1"/>
  <c r="BB1358" i="62"/>
  <c r="BB1511" i="62" s="1"/>
  <c r="BZ1431" i="62"/>
  <c r="BZ1358" i="62"/>
  <c r="BZ1511" i="62" s="1"/>
  <c r="DK1431" i="62"/>
  <c r="DK1511" i="62" s="1"/>
  <c r="DK1358" i="62"/>
  <c r="EJ1431" i="62"/>
  <c r="EJ1358" i="62"/>
  <c r="EW1431" i="62"/>
  <c r="EW1358" i="62"/>
  <c r="FI1431" i="62"/>
  <c r="FI1358" i="62"/>
  <c r="BH1432" i="62"/>
  <c r="DY1200" i="62"/>
  <c r="FK1200" i="62"/>
  <c r="FM1200" i="62" s="1"/>
  <c r="BJ1433" i="62"/>
  <c r="EA1201" i="62"/>
  <c r="EN1201" i="62"/>
  <c r="FA1201" i="62"/>
  <c r="DY1434" i="62"/>
  <c r="BH1202" i="62"/>
  <c r="EC1202" i="62"/>
  <c r="EP1202" i="62"/>
  <c r="FC1202" i="62"/>
  <c r="BX1436" i="62"/>
  <c r="BX1359" i="62"/>
  <c r="BX1512" i="62" s="1"/>
  <c r="EA1437" i="62"/>
  <c r="EC1205" i="62"/>
  <c r="BH1438" i="62"/>
  <c r="BD1221" i="62"/>
  <c r="BH1221" i="62"/>
  <c r="BE1222" i="62"/>
  <c r="BI1222" i="62"/>
  <c r="Y1397" i="62"/>
  <c r="Y1345" i="62"/>
  <c r="AK1397" i="62"/>
  <c r="AK1345" i="62"/>
  <c r="AK1396" i="62" s="1"/>
  <c r="AW1397" i="62"/>
  <c r="AW1345" i="62"/>
  <c r="AW1396" i="62" s="1"/>
  <c r="BU1397" i="62"/>
  <c r="BU1345" i="62"/>
  <c r="BU1396" i="62" s="1"/>
  <c r="CG1397" i="62"/>
  <c r="CG1345" i="62"/>
  <c r="CG1396" i="62" s="1"/>
  <c r="CT1397" i="62"/>
  <c r="CT1345" i="62"/>
  <c r="CT1396" i="62" s="1"/>
  <c r="DF1397" i="62"/>
  <c r="DF1345" i="62"/>
  <c r="DF1396" i="62" s="1"/>
  <c r="EB1398" i="62"/>
  <c r="ED1399" i="62"/>
  <c r="FG1399" i="62"/>
  <c r="S1401" i="62"/>
  <c r="S1346" i="62"/>
  <c r="S1400" i="62" s="1"/>
  <c r="AE1401" i="62"/>
  <c r="AE1346" i="62"/>
  <c r="AE1400" i="62" s="1"/>
  <c r="AQ1401" i="62"/>
  <c r="AQ1346" i="62"/>
  <c r="CA1401" i="62"/>
  <c r="CA1346" i="62"/>
  <c r="CA1400" i="62" s="1"/>
  <c r="CZ1401" i="62"/>
  <c r="CZ1346" i="62"/>
  <c r="CZ1400" i="62" s="1"/>
  <c r="DL1401" i="62"/>
  <c r="DL1346" i="62"/>
  <c r="DL1400" i="62" s="1"/>
  <c r="EK1401" i="62"/>
  <c r="EK1346" i="62"/>
  <c r="EX1401" i="62"/>
  <c r="EX1346" i="62"/>
  <c r="FJ1401" i="62"/>
  <c r="FJ1346" i="62"/>
  <c r="FJ1400" i="62" s="1"/>
  <c r="BI1402" i="62"/>
  <c r="DZ1171" i="62"/>
  <c r="DX1403" i="62"/>
  <c r="BG1172" i="62"/>
  <c r="EB1172" i="62"/>
  <c r="DZ1404" i="62"/>
  <c r="BI1173" i="62"/>
  <c r="ED1173" i="62"/>
  <c r="EB1405" i="62"/>
  <c r="AC1406" i="62"/>
  <c r="ED1347" i="62"/>
  <c r="AO1406" i="62"/>
  <c r="BA1502" i="62"/>
  <c r="FU1406" i="62"/>
  <c r="FH1406" i="62"/>
  <c r="FG1347" i="62"/>
  <c r="AQ1408" i="62"/>
  <c r="DX1176" i="62"/>
  <c r="EK1408" i="62"/>
  <c r="EQ1348" i="62"/>
  <c r="EP1348" i="62"/>
  <c r="EX1408" i="62"/>
  <c r="FD1348" i="62"/>
  <c r="FC1348" i="62"/>
  <c r="AS1409" i="62"/>
  <c r="DZ1177" i="62"/>
  <c r="X1410" i="62"/>
  <c r="X1381" i="62"/>
  <c r="DY1350" i="62"/>
  <c r="AJ1410" i="62"/>
  <c r="AJ1504" i="62" s="1"/>
  <c r="AJ1381" i="62"/>
  <c r="AV1410" i="62"/>
  <c r="AV1504" i="62" s="1"/>
  <c r="AV1381" i="62"/>
  <c r="BT1410" i="62"/>
  <c r="BT1504" i="62" s="1"/>
  <c r="BT1381" i="62"/>
  <c r="CF1410" i="62"/>
  <c r="CF1504" i="62" s="1"/>
  <c r="J39" i="64" s="1"/>
  <c r="CF1381" i="62"/>
  <c r="CS1410" i="62"/>
  <c r="CS1504" i="62" s="1"/>
  <c r="CS1381" i="62"/>
  <c r="DE1410" i="62"/>
  <c r="DE1504" i="62" s="1"/>
  <c r="DE1381" i="62"/>
  <c r="EA1411" i="62"/>
  <c r="Z1389" i="62"/>
  <c r="BJ1179" i="62"/>
  <c r="EE1179" i="62"/>
  <c r="ER1179" i="62"/>
  <c r="FE1179" i="62"/>
  <c r="EC1412" i="62"/>
  <c r="EE1413" i="62"/>
  <c r="ER1413" i="62"/>
  <c r="EO1413" i="62"/>
  <c r="FE1413" i="62"/>
  <c r="FB1413" i="62"/>
  <c r="U1182" i="62"/>
  <c r="AG1182" i="62"/>
  <c r="AS1182" i="62"/>
  <c r="W1415" i="62"/>
  <c r="W1352" i="62"/>
  <c r="AI1415" i="62"/>
  <c r="AI1352" i="62"/>
  <c r="AU1415" i="62"/>
  <c r="AU1352" i="62"/>
  <c r="BG1183" i="62"/>
  <c r="BS1415" i="62"/>
  <c r="BS1352" i="62"/>
  <c r="CE1415" i="62"/>
  <c r="CE1352" i="62"/>
  <c r="CR1415" i="62"/>
  <c r="CR1352" i="62"/>
  <c r="DD1415" i="62"/>
  <c r="DD1352" i="62"/>
  <c r="DZ1416" i="62"/>
  <c r="BI1184" i="62"/>
  <c r="ED1184" i="62"/>
  <c r="EQ1184" i="62"/>
  <c r="FD1184" i="62"/>
  <c r="O1417" i="62"/>
  <c r="O1353" i="62"/>
  <c r="AA1417" i="62"/>
  <c r="AA1353" i="62"/>
  <c r="AM1417" i="62"/>
  <c r="AM1353" i="62"/>
  <c r="AY1417" i="62"/>
  <c r="FS1417" i="62" s="1"/>
  <c r="AY1353" i="62"/>
  <c r="BW1417" i="62"/>
  <c r="BW1353" i="62"/>
  <c r="DH1417" i="62"/>
  <c r="DH1353" i="62"/>
  <c r="EG1417" i="62"/>
  <c r="EG1353" i="62"/>
  <c r="ET1417" i="62"/>
  <c r="ET1353" i="62"/>
  <c r="FF1417" i="62"/>
  <c r="FF1353" i="62"/>
  <c r="ED1418" i="62"/>
  <c r="FG1418" i="62"/>
  <c r="S1419" i="62"/>
  <c r="S1354" i="62"/>
  <c r="S1507" i="62" s="1"/>
  <c r="AE1419" i="62"/>
  <c r="AE1354" i="62"/>
  <c r="AE1507" i="62" s="1"/>
  <c r="AQ1419" i="62"/>
  <c r="AQ1354" i="62"/>
  <c r="CA1419" i="62"/>
  <c r="CA1354" i="62"/>
  <c r="CA1507" i="62" s="1"/>
  <c r="CZ1419" i="62"/>
  <c r="CZ1507" i="62" s="1"/>
  <c r="CZ1354" i="62"/>
  <c r="DL1419" i="62"/>
  <c r="DL1507" i="62" s="1"/>
  <c r="DL1354" i="62"/>
  <c r="EK1419" i="62"/>
  <c r="EK1354" i="62"/>
  <c r="EX1419" i="62"/>
  <c r="EX1354" i="62"/>
  <c r="FJ1419" i="62"/>
  <c r="FJ1354" i="62"/>
  <c r="FJ1507" i="62" s="1"/>
  <c r="DZ1188" i="62"/>
  <c r="W1421" i="62"/>
  <c r="W1355" i="62"/>
  <c r="AI1421" i="62"/>
  <c r="AI1355" i="62"/>
  <c r="AI1508" i="62" s="1"/>
  <c r="AU1421" i="62"/>
  <c r="AU1355" i="62"/>
  <c r="AU1508" i="62" s="1"/>
  <c r="BG1189" i="62"/>
  <c r="BS1421" i="62"/>
  <c r="BS1355" i="62"/>
  <c r="BS1508" i="62" s="1"/>
  <c r="CE1421" i="62"/>
  <c r="CE1355" i="62"/>
  <c r="CE1508" i="62" s="1"/>
  <c r="CR1421" i="62"/>
  <c r="CR1508" i="62" s="1"/>
  <c r="CR1355" i="62"/>
  <c r="DD1421" i="62"/>
  <c r="DD1508" i="62" s="1"/>
  <c r="DD1355" i="62"/>
  <c r="DZ1422" i="62"/>
  <c r="BI1190" i="62"/>
  <c r="ED1190" i="62"/>
  <c r="EQ1190" i="62"/>
  <c r="FD1190" i="62"/>
  <c r="EB1423" i="62"/>
  <c r="Q1424" i="62"/>
  <c r="Q1356" i="62"/>
  <c r="Q1509" i="62" s="1"/>
  <c r="AC1424" i="62"/>
  <c r="AC1356" i="62"/>
  <c r="AO1424" i="62"/>
  <c r="AO1356" i="62"/>
  <c r="BA1424" i="62"/>
  <c r="FU1424" i="62" s="1"/>
  <c r="BA1356" i="62"/>
  <c r="BA1509" i="62" s="1"/>
  <c r="BY1424" i="62"/>
  <c r="BY1356" i="62"/>
  <c r="BY1509" i="62" s="1"/>
  <c r="DJ1424" i="62"/>
  <c r="DJ1509" i="62" s="1"/>
  <c r="DJ1356" i="62"/>
  <c r="EI1424" i="62"/>
  <c r="EI1356" i="62"/>
  <c r="EI1509" i="62" s="1"/>
  <c r="EV1424" i="62"/>
  <c r="EV1356" i="62"/>
  <c r="EV1509" i="62" s="1"/>
  <c r="FH1424" i="62"/>
  <c r="FH1356" i="62"/>
  <c r="DX1193" i="62"/>
  <c r="EQ1425" i="62"/>
  <c r="EP1425" i="62"/>
  <c r="FD1425" i="62"/>
  <c r="FC1425" i="62"/>
  <c r="DZ1194" i="62"/>
  <c r="DX1427" i="62"/>
  <c r="BG1195" i="62"/>
  <c r="EB1195" i="62"/>
  <c r="EO1195" i="62"/>
  <c r="FB1195" i="62"/>
  <c r="Y1428" i="62"/>
  <c r="Y1357" i="62"/>
  <c r="AK1428" i="62"/>
  <c r="AK1357" i="62"/>
  <c r="AK1510" i="62" s="1"/>
  <c r="AW1428" i="62"/>
  <c r="AW1357" i="62"/>
  <c r="AW1510" i="62" s="1"/>
  <c r="BU1428" i="62"/>
  <c r="BU1357" i="62"/>
  <c r="BU1510" i="62" s="1"/>
  <c r="CG1428" i="62"/>
  <c r="CG1357" i="62"/>
  <c r="CG1510" i="62" s="1"/>
  <c r="CT1428" i="62"/>
  <c r="CT1510" i="62" s="1"/>
  <c r="CT1357" i="62"/>
  <c r="DF1428" i="62"/>
  <c r="DF1510" i="62" s="1"/>
  <c r="DF1357" i="62"/>
  <c r="EB1429" i="62"/>
  <c r="ED1430" i="62"/>
  <c r="FG1430" i="62"/>
  <c r="S1431" i="62"/>
  <c r="S1358" i="62"/>
  <c r="S1511" i="62" s="1"/>
  <c r="AE1431" i="62"/>
  <c r="AE1358" i="62"/>
  <c r="AE1511" i="62" s="1"/>
  <c r="AQ1431" i="62"/>
  <c r="AQ1358" i="62"/>
  <c r="CA1431" i="62"/>
  <c r="CA1358" i="62"/>
  <c r="CA1511" i="62" s="1"/>
  <c r="CZ1431" i="62"/>
  <c r="CZ1511" i="62" s="1"/>
  <c r="CZ1358" i="62"/>
  <c r="DL1431" i="62"/>
  <c r="DL1511" i="62" s="1"/>
  <c r="DL1358" i="62"/>
  <c r="EK1431" i="62"/>
  <c r="EK1358" i="62"/>
  <c r="EX1431" i="62"/>
  <c r="EX1358" i="62"/>
  <c r="FJ1431" i="62"/>
  <c r="FJ1358" i="62"/>
  <c r="FJ1511" i="62" s="1"/>
  <c r="BI1432" i="62"/>
  <c r="BE1200" i="62"/>
  <c r="DZ1200" i="62"/>
  <c r="DX1433" i="62"/>
  <c r="BG1201" i="62"/>
  <c r="EB1201" i="62"/>
  <c r="EO1201" i="62"/>
  <c r="FB1201" i="62"/>
  <c r="DZ1434" i="62"/>
  <c r="BI1202" i="62"/>
  <c r="ED1202" i="62"/>
  <c r="EQ1202" i="62"/>
  <c r="FD1202" i="62"/>
  <c r="AA1435" i="62"/>
  <c r="EB1435" i="62" s="1"/>
  <c r="EB1203" i="62"/>
  <c r="EW1435" i="62"/>
  <c r="FB1203" i="62"/>
  <c r="V1436" i="62"/>
  <c r="V1359" i="62"/>
  <c r="V1512" i="62" s="1"/>
  <c r="AH1436" i="62"/>
  <c r="AH1359" i="62"/>
  <c r="AH1512" i="62" s="1"/>
  <c r="AT1436" i="62"/>
  <c r="AT1359" i="62"/>
  <c r="BJ1204" i="62"/>
  <c r="DE1436" i="62"/>
  <c r="DE1512" i="62" s="1"/>
  <c r="DE1359" i="62"/>
  <c r="EL1436" i="62"/>
  <c r="EL1359" i="62"/>
  <c r="EL1512" i="62" s="1"/>
  <c r="EE1205" i="62"/>
  <c r="BH1206" i="62"/>
  <c r="AK1207" i="62"/>
  <c r="AK1360" i="62" s="1"/>
  <c r="AK1383" i="62" s="1"/>
  <c r="BF1217" i="62"/>
  <c r="BE1221" i="62"/>
  <c r="BI1221" i="62"/>
  <c r="BJ1243" i="62"/>
  <c r="CJ1534" i="62"/>
  <c r="CJ1543" i="62" s="1"/>
  <c r="CJ1317" i="62"/>
  <c r="CJ1296" i="62" s="1"/>
  <c r="CJ1328" i="62" s="1"/>
  <c r="CJ1252" i="62"/>
  <c r="FK1534" i="62"/>
  <c r="FK1543" i="62" s="1"/>
  <c r="BQ1318" i="62"/>
  <c r="BQ1329" i="62" s="1"/>
  <c r="BI1329" i="62" s="1"/>
  <c r="BQ1262" i="62"/>
  <c r="BQ1376" i="62" s="1"/>
  <c r="T1342" i="62"/>
  <c r="AF1342" i="62"/>
  <c r="AR1342" i="62"/>
  <c r="DA1342" i="62"/>
  <c r="DM1342" i="62"/>
  <c r="EL1342" i="62"/>
  <c r="EY1342" i="62"/>
  <c r="AT1394" i="62"/>
  <c r="BF1165" i="62"/>
  <c r="EA1165" i="62"/>
  <c r="X1395" i="62"/>
  <c r="DY1395" i="62" s="1"/>
  <c r="DY1344" i="62"/>
  <c r="EC1166" i="62"/>
  <c r="EP1166" i="62"/>
  <c r="FC1166" i="62"/>
  <c r="Z1397" i="62"/>
  <c r="Z1345" i="62"/>
  <c r="AL1397" i="62"/>
  <c r="AL1345" i="62"/>
  <c r="AL1396" i="62" s="1"/>
  <c r="AX1397" i="62"/>
  <c r="AX1345" i="62"/>
  <c r="AX1396" i="62" s="1"/>
  <c r="BV1397" i="62"/>
  <c r="BV1345" i="62"/>
  <c r="BV1396" i="62" s="1"/>
  <c r="CH1397" i="62"/>
  <c r="CH1345" i="62"/>
  <c r="CH1396" i="62" s="1"/>
  <c r="CU1397" i="62"/>
  <c r="CU1345" i="62"/>
  <c r="CU1396" i="62" s="1"/>
  <c r="DG1397" i="62"/>
  <c r="DG1345" i="62"/>
  <c r="DG1396" i="62" s="1"/>
  <c r="ER1167" i="62"/>
  <c r="FE1167" i="62"/>
  <c r="BD1398" i="62"/>
  <c r="EN1398" i="62"/>
  <c r="FA1398" i="62"/>
  <c r="FG1168" i="62"/>
  <c r="ER1399" i="62"/>
  <c r="EO1399" i="62"/>
  <c r="FE1399" i="62"/>
  <c r="FB1399" i="62"/>
  <c r="FK1399" i="62"/>
  <c r="FM1399" i="62" s="1"/>
  <c r="T1401" i="62"/>
  <c r="T1346" i="62"/>
  <c r="T1400" i="62" s="1"/>
  <c r="AF1401" i="62"/>
  <c r="AF1346" i="62"/>
  <c r="AF1400" i="62" s="1"/>
  <c r="AR1401" i="62"/>
  <c r="AR1346" i="62"/>
  <c r="DA1401" i="62"/>
  <c r="DA1346" i="62"/>
  <c r="DA1400" i="62" s="1"/>
  <c r="DM1401" i="62"/>
  <c r="DM1346" i="62"/>
  <c r="DM1400" i="62" s="1"/>
  <c r="EL1401" i="62"/>
  <c r="EL1346" i="62"/>
  <c r="EL1400" i="62" s="1"/>
  <c r="EY1401" i="62"/>
  <c r="EY1346" i="62"/>
  <c r="EY1400" i="62" s="1"/>
  <c r="FK1170" i="62"/>
  <c r="FM1170" i="62" s="1"/>
  <c r="BJ1402" i="62"/>
  <c r="EA1171" i="62"/>
  <c r="EN1171" i="62"/>
  <c r="FA1171" i="62"/>
  <c r="EC1172" i="62"/>
  <c r="EP1172" i="62"/>
  <c r="FC1172" i="62"/>
  <c r="EE1173" i="62"/>
  <c r="ER1173" i="62"/>
  <c r="FE1173" i="62"/>
  <c r="EN1405" i="62"/>
  <c r="FA1405" i="62"/>
  <c r="FG1174" i="62"/>
  <c r="AD1406" i="62"/>
  <c r="EE1347" i="62"/>
  <c r="AP1406" i="62"/>
  <c r="BB1502" i="62"/>
  <c r="FV1406" i="62"/>
  <c r="EJ1406" i="62"/>
  <c r="ER1347" i="62"/>
  <c r="EO1347" i="62"/>
  <c r="EW1406" i="62"/>
  <c r="FE1347" i="62"/>
  <c r="FB1347" i="62"/>
  <c r="FI1406" i="62"/>
  <c r="FK1347" i="62"/>
  <c r="FM1347" i="62" s="1"/>
  <c r="AR1408" i="62"/>
  <c r="DY1176" i="62"/>
  <c r="FK1176" i="62"/>
  <c r="FM1176" i="62" s="1"/>
  <c r="AT1409" i="62"/>
  <c r="EA1177" i="62"/>
  <c r="EN1177" i="62"/>
  <c r="FA1177" i="62"/>
  <c r="Y1410" i="62"/>
  <c r="Y1381" i="62"/>
  <c r="DZ1350" i="62"/>
  <c r="AK1410" i="62"/>
  <c r="AK1504" i="62" s="1"/>
  <c r="AK1381" i="62"/>
  <c r="AW1410" i="62"/>
  <c r="AW1504" i="62" s="1"/>
  <c r="AW1381" i="62"/>
  <c r="BU1410" i="62"/>
  <c r="BU1504" i="62" s="1"/>
  <c r="BU1381" i="62"/>
  <c r="CG1410" i="62"/>
  <c r="CG1504" i="62" s="1"/>
  <c r="K39" i="64" s="1"/>
  <c r="CG1381" i="62"/>
  <c r="CT1410" i="62"/>
  <c r="CT1504" i="62" s="1"/>
  <c r="CT1381" i="62"/>
  <c r="DF1410" i="62"/>
  <c r="DF1504" i="62" s="1"/>
  <c r="DF1381" i="62"/>
  <c r="EQ1178" i="62"/>
  <c r="FD1178" i="62"/>
  <c r="EB1411" i="62"/>
  <c r="AA1389" i="62"/>
  <c r="FS1411" i="62"/>
  <c r="AY1389" i="62"/>
  <c r="ED1412" i="62"/>
  <c r="BG1413" i="62"/>
  <c r="DX1181" i="62"/>
  <c r="EQ1413" i="62"/>
  <c r="EP1413" i="62"/>
  <c r="FD1413" i="62"/>
  <c r="FC1413" i="62"/>
  <c r="X1415" i="62"/>
  <c r="X1352" i="62"/>
  <c r="AJ1415" i="62"/>
  <c r="AJ1352" i="62"/>
  <c r="AV1415" i="62"/>
  <c r="AV1352" i="62"/>
  <c r="BT1415" i="62"/>
  <c r="BT1352" i="62"/>
  <c r="CF1415" i="62"/>
  <c r="CF1352" i="62"/>
  <c r="CS1415" i="62"/>
  <c r="CS1352" i="62"/>
  <c r="DE1415" i="62"/>
  <c r="DE1352" i="62"/>
  <c r="EP1183" i="62"/>
  <c r="FC1183" i="62"/>
  <c r="EA1416" i="62"/>
  <c r="BJ1184" i="62"/>
  <c r="EE1184" i="62"/>
  <c r="ER1184" i="62"/>
  <c r="FE1184" i="62"/>
  <c r="P1417" i="62"/>
  <c r="P1353" i="62"/>
  <c r="AB1417" i="62"/>
  <c r="AB1353" i="62"/>
  <c r="AN1417" i="62"/>
  <c r="AN1353" i="62"/>
  <c r="AZ1417" i="62"/>
  <c r="FT1417" i="62" s="1"/>
  <c r="AZ1353" i="62"/>
  <c r="BX1417" i="62"/>
  <c r="BX1353" i="62"/>
  <c r="DI1417" i="62"/>
  <c r="DI1353" i="62"/>
  <c r="EH1417" i="62"/>
  <c r="EH1353" i="62"/>
  <c r="EU1417" i="62"/>
  <c r="EU1353" i="62"/>
  <c r="EE1418" i="62"/>
  <c r="ER1418" i="62"/>
  <c r="EO1418" i="62"/>
  <c r="FE1418" i="62"/>
  <c r="FB1418" i="62"/>
  <c r="FK1418" i="62"/>
  <c r="FM1418" i="62" s="1"/>
  <c r="T1419" i="62"/>
  <c r="T1354" i="62"/>
  <c r="T1507" i="62" s="1"/>
  <c r="AF1419" i="62"/>
  <c r="AF1354" i="62"/>
  <c r="AF1507" i="62" s="1"/>
  <c r="AR1419" i="62"/>
  <c r="AR1354" i="62"/>
  <c r="DA1419" i="62"/>
  <c r="DA1507" i="62" s="1"/>
  <c r="DA1354" i="62"/>
  <c r="DM1419" i="62"/>
  <c r="DM1507" i="62" s="1"/>
  <c r="DM1354" i="62"/>
  <c r="EL1419" i="62"/>
  <c r="EL1354" i="62"/>
  <c r="EL1507" i="62" s="1"/>
  <c r="EY1419" i="62"/>
  <c r="EY1354" i="62"/>
  <c r="EY1507" i="62" s="1"/>
  <c r="FK1187" i="62"/>
  <c r="FM1187" i="62" s="1"/>
  <c r="EA1188" i="62"/>
  <c r="EN1188" i="62"/>
  <c r="FA1188" i="62"/>
  <c r="X1421" i="62"/>
  <c r="X1355" i="62"/>
  <c r="AJ1421" i="62"/>
  <c r="AJ1355" i="62"/>
  <c r="AJ1508" i="62" s="1"/>
  <c r="AV1421" i="62"/>
  <c r="AV1355" i="62"/>
  <c r="AV1508" i="62" s="1"/>
  <c r="BT1421" i="62"/>
  <c r="BT1355" i="62"/>
  <c r="BT1508" i="62" s="1"/>
  <c r="CF1421" i="62"/>
  <c r="CF1355" i="62"/>
  <c r="CF1508" i="62" s="1"/>
  <c r="CS1421" i="62"/>
  <c r="CS1508" i="62" s="1"/>
  <c r="CS1355" i="62"/>
  <c r="DE1421" i="62"/>
  <c r="DE1508" i="62" s="1"/>
  <c r="DE1355" i="62"/>
  <c r="EP1189" i="62"/>
  <c r="FC1189" i="62"/>
  <c r="EA1422" i="62"/>
  <c r="BJ1190" i="62"/>
  <c r="EE1190" i="62"/>
  <c r="ER1190" i="62"/>
  <c r="FE1190" i="62"/>
  <c r="EC1423" i="62"/>
  <c r="EN1423" i="62"/>
  <c r="FA1423" i="62"/>
  <c r="FG1191" i="62"/>
  <c r="R1424" i="62"/>
  <c r="R1356" i="62"/>
  <c r="R1509" i="62" s="1"/>
  <c r="AD1424" i="62"/>
  <c r="AD1356" i="62"/>
  <c r="AP1424" i="62"/>
  <c r="AP1356" i="62"/>
  <c r="BB1424" i="62"/>
  <c r="FV1424" i="62" s="1"/>
  <c r="BB1356" i="62"/>
  <c r="BB1509" i="62" s="1"/>
  <c r="BZ1424" i="62"/>
  <c r="BZ1356" i="62"/>
  <c r="BZ1509" i="62" s="1"/>
  <c r="DK1424" i="62"/>
  <c r="DK1509" i="62" s="1"/>
  <c r="DK1356" i="62"/>
  <c r="EJ1424" i="62"/>
  <c r="EJ1356" i="62"/>
  <c r="EW1424" i="62"/>
  <c r="EW1356" i="62"/>
  <c r="FI1424" i="62"/>
  <c r="FI1356" i="62"/>
  <c r="DY1193" i="62"/>
  <c r="FK1193" i="62"/>
  <c r="FM1193" i="62" s="1"/>
  <c r="EA1194" i="62"/>
  <c r="EN1194" i="62"/>
  <c r="FA1194" i="62"/>
  <c r="DY1427" i="62"/>
  <c r="BH1195" i="62"/>
  <c r="EC1195" i="62"/>
  <c r="EP1195" i="62"/>
  <c r="FC1195" i="62"/>
  <c r="Z1428" i="62"/>
  <c r="Z1357" i="62"/>
  <c r="AL1428" i="62"/>
  <c r="AL1357" i="62"/>
  <c r="AL1510" i="62" s="1"/>
  <c r="AX1428" i="62"/>
  <c r="AX1357" i="62"/>
  <c r="AX1510" i="62" s="1"/>
  <c r="BV1428" i="62"/>
  <c r="BV1357" i="62"/>
  <c r="BV1510" i="62" s="1"/>
  <c r="CH1428" i="62"/>
  <c r="CH1357" i="62"/>
  <c r="CH1510" i="62" s="1"/>
  <c r="CU1428" i="62"/>
  <c r="CU1510" i="62" s="1"/>
  <c r="CU1357" i="62"/>
  <c r="DG1428" i="62"/>
  <c r="DG1510" i="62" s="1"/>
  <c r="DG1357" i="62"/>
  <c r="EC1429" i="62"/>
  <c r="EN1429" i="62"/>
  <c r="FA1429" i="62"/>
  <c r="FG1197" i="62"/>
  <c r="EE1430" i="62"/>
  <c r="ER1430" i="62"/>
  <c r="EO1430" i="62"/>
  <c r="FE1430" i="62"/>
  <c r="FB1430" i="62"/>
  <c r="FK1430" i="62"/>
  <c r="FM1430" i="62" s="1"/>
  <c r="T1431" i="62"/>
  <c r="T1358" i="62"/>
  <c r="T1511" i="62" s="1"/>
  <c r="AF1431" i="62"/>
  <c r="AF1358" i="62"/>
  <c r="AF1511" i="62" s="1"/>
  <c r="AR1431" i="62"/>
  <c r="AR1358" i="62"/>
  <c r="DA1431" i="62"/>
  <c r="DA1511" i="62" s="1"/>
  <c r="DA1358" i="62"/>
  <c r="DM1431" i="62"/>
  <c r="DM1511" i="62" s="1"/>
  <c r="DM1358" i="62"/>
  <c r="EL1431" i="62"/>
  <c r="EL1358" i="62"/>
  <c r="EL1511" i="62" s="1"/>
  <c r="EY1431" i="62"/>
  <c r="EY1358" i="62"/>
  <c r="EY1511" i="62" s="1"/>
  <c r="FK1199" i="62"/>
  <c r="FM1199" i="62" s="1"/>
  <c r="EA1200" i="62"/>
  <c r="EN1200" i="62"/>
  <c r="FA1200" i="62"/>
  <c r="DY1433" i="62"/>
  <c r="BH1201" i="62"/>
  <c r="EC1201" i="62"/>
  <c r="EP1201" i="62"/>
  <c r="FC1201" i="62"/>
  <c r="EA1434" i="62"/>
  <c r="BJ1202" i="62"/>
  <c r="EE1202" i="62"/>
  <c r="ER1202" i="62"/>
  <c r="FE1202" i="62"/>
  <c r="EC1435" i="62"/>
  <c r="BD1435" i="62"/>
  <c r="EJ1435" i="62"/>
  <c r="EO1203" i="62"/>
  <c r="DX1204" i="62"/>
  <c r="BZ1436" i="62"/>
  <c r="BZ1359" i="62"/>
  <c r="BZ1512" i="62" s="1"/>
  <c r="AT1438" i="62"/>
  <c r="BJ1438" i="62" s="1"/>
  <c r="BJ1206" i="62"/>
  <c r="BD1218" i="62"/>
  <c r="BH1218" i="62"/>
  <c r="BI1220" i="62"/>
  <c r="BG1222" i="62"/>
  <c r="BG1242" i="62"/>
  <c r="BG1243" i="62"/>
  <c r="AM1397" i="62"/>
  <c r="AM1345" i="62"/>
  <c r="AM1396" i="62" s="1"/>
  <c r="AY1397" i="62"/>
  <c r="FS1397" i="62" s="1"/>
  <c r="AY1345" i="62"/>
  <c r="AY1396" i="62" s="1"/>
  <c r="FS1396" i="62" s="1"/>
  <c r="BW1397" i="62"/>
  <c r="BW1345" i="62"/>
  <c r="BW1396" i="62" s="1"/>
  <c r="DH1397" i="62"/>
  <c r="DH1345" i="62"/>
  <c r="DH1396" i="62" s="1"/>
  <c r="EG1397" i="62"/>
  <c r="EG1345" i="62"/>
  <c r="EG1396" i="62" s="1"/>
  <c r="ET1397" i="62"/>
  <c r="ET1345" i="62"/>
  <c r="ET1396" i="62" s="1"/>
  <c r="FF1397" i="62"/>
  <c r="FF1345" i="62"/>
  <c r="FF1396" i="62" s="1"/>
  <c r="BG1399" i="62"/>
  <c r="DX1169" i="62"/>
  <c r="EQ1399" i="62"/>
  <c r="EP1399" i="62"/>
  <c r="FD1399" i="62"/>
  <c r="FC1399" i="62"/>
  <c r="U1401" i="62"/>
  <c r="U1346" i="62"/>
  <c r="U1400" i="62" s="1"/>
  <c r="AG1401" i="62"/>
  <c r="AG1346" i="62"/>
  <c r="AG1400" i="62" s="1"/>
  <c r="AS1401" i="62"/>
  <c r="AS1346" i="62"/>
  <c r="DB1401" i="62"/>
  <c r="DB1346" i="62"/>
  <c r="DB1400" i="62" s="1"/>
  <c r="DN1401" i="62"/>
  <c r="DN1346" i="62"/>
  <c r="DN1400" i="62" s="1"/>
  <c r="DZ1170" i="62"/>
  <c r="EM1401" i="62"/>
  <c r="EM1346" i="62"/>
  <c r="EM1400" i="62" s="1"/>
  <c r="EZ1401" i="62"/>
  <c r="EZ1346" i="62"/>
  <c r="EZ1400" i="62" s="1"/>
  <c r="FL1401" i="62"/>
  <c r="FL1346" i="62"/>
  <c r="FL1400" i="62" s="1"/>
  <c r="EB1171" i="62"/>
  <c r="ED1172" i="62"/>
  <c r="AQ1406" i="62"/>
  <c r="BG1347" i="62"/>
  <c r="DX1175" i="62"/>
  <c r="EK1406" i="62"/>
  <c r="EQ1347" i="62"/>
  <c r="EP1347" i="62"/>
  <c r="EX1406" i="62"/>
  <c r="FC1347" i="62"/>
  <c r="FD1347" i="62"/>
  <c r="AS1408" i="62"/>
  <c r="BI1348" i="62"/>
  <c r="DZ1176" i="62"/>
  <c r="W1409" i="62"/>
  <c r="DX1409" i="62" s="1"/>
  <c r="DX1349" i="62"/>
  <c r="EB1177" i="62"/>
  <c r="Z1410" i="62"/>
  <c r="Z1381" i="62"/>
  <c r="AL1410" i="62"/>
  <c r="AL1504" i="62" s="1"/>
  <c r="AL1381" i="62"/>
  <c r="AX1410" i="62"/>
  <c r="AX1504" i="62" s="1"/>
  <c r="AX1381" i="62"/>
  <c r="BV1410" i="62"/>
  <c r="BV1504" i="62" s="1"/>
  <c r="BV1381" i="62"/>
  <c r="CH1410" i="62"/>
  <c r="CH1504" i="62" s="1"/>
  <c r="L39" i="64" s="1"/>
  <c r="CH1381" i="62"/>
  <c r="CU1410" i="62"/>
  <c r="CU1504" i="62" s="1"/>
  <c r="CU1381" i="62"/>
  <c r="DG1410" i="62"/>
  <c r="DG1504" i="62" s="1"/>
  <c r="DG1381" i="62"/>
  <c r="EC1411" i="62"/>
  <c r="AB1389" i="62"/>
  <c r="AN1389" i="62"/>
  <c r="FT1411" i="62"/>
  <c r="AZ1389" i="62"/>
  <c r="EN1411" i="62"/>
  <c r="EN1389" i="62" s="1"/>
  <c r="EH1389" i="62"/>
  <c r="FA1411" i="62"/>
  <c r="FA1389" i="62" s="1"/>
  <c r="EU1389" i="62"/>
  <c r="ER1412" i="62"/>
  <c r="EO1412" i="62"/>
  <c r="FE1412" i="62"/>
  <c r="FB1412" i="62"/>
  <c r="BH1413" i="62"/>
  <c r="DY1181" i="62"/>
  <c r="Y1415" i="62"/>
  <c r="Y1352" i="62"/>
  <c r="AK1415" i="62"/>
  <c r="AK1352" i="62"/>
  <c r="AW1415" i="62"/>
  <c r="AW1352" i="62"/>
  <c r="BU1415" i="62"/>
  <c r="BU1352" i="62"/>
  <c r="CG1415" i="62"/>
  <c r="CG1352" i="62"/>
  <c r="CT1415" i="62"/>
  <c r="CT1352" i="62"/>
  <c r="DF1415" i="62"/>
  <c r="DF1352" i="62"/>
  <c r="Q1417" i="62"/>
  <c r="Q1353" i="62"/>
  <c r="AC1417" i="62"/>
  <c r="AC1353" i="62"/>
  <c r="AO1417" i="62"/>
  <c r="AO1353" i="62"/>
  <c r="BA1417" i="62"/>
  <c r="FU1417" i="62" s="1"/>
  <c r="BA1353" i="62"/>
  <c r="BY1417" i="62"/>
  <c r="BY1353" i="62"/>
  <c r="DJ1417" i="62"/>
  <c r="DJ1353" i="62"/>
  <c r="EI1417" i="62"/>
  <c r="EI1353" i="62"/>
  <c r="EV1417" i="62"/>
  <c r="EV1353" i="62"/>
  <c r="FH1417" i="62"/>
  <c r="FH1353" i="62"/>
  <c r="BG1418" i="62"/>
  <c r="DX1186" i="62"/>
  <c r="EQ1418" i="62"/>
  <c r="EP1418" i="62"/>
  <c r="FD1418" i="62"/>
  <c r="FC1418" i="62"/>
  <c r="U1419" i="62"/>
  <c r="U1354" i="62"/>
  <c r="U1507" i="62" s="1"/>
  <c r="AG1419" i="62"/>
  <c r="AG1354" i="62"/>
  <c r="AG1507" i="62" s="1"/>
  <c r="AS1419" i="62"/>
  <c r="AS1354" i="62"/>
  <c r="DB1419" i="62"/>
  <c r="DB1507" i="62" s="1"/>
  <c r="DB1354" i="62"/>
  <c r="DN1419" i="62"/>
  <c r="DN1507" i="62" s="1"/>
  <c r="DN1354" i="62"/>
  <c r="EM1419" i="62"/>
  <c r="EM1354" i="62"/>
  <c r="EM1507" i="62" s="1"/>
  <c r="EZ1419" i="62"/>
  <c r="EZ1354" i="62"/>
  <c r="EZ1507" i="62" s="1"/>
  <c r="FL1419" i="62"/>
  <c r="FL1354" i="62"/>
  <c r="FL1507" i="62" s="1"/>
  <c r="DX1420" i="62"/>
  <c r="BG1188" i="62"/>
  <c r="EB1188" i="62"/>
  <c r="Y1421" i="62"/>
  <c r="Y1355" i="62"/>
  <c r="AK1421" i="62"/>
  <c r="AK1355" i="62"/>
  <c r="AK1508" i="62" s="1"/>
  <c r="AW1421" i="62"/>
  <c r="AW1355" i="62"/>
  <c r="AW1508" i="62" s="1"/>
  <c r="BU1421" i="62"/>
  <c r="BU1355" i="62"/>
  <c r="BU1508" i="62" s="1"/>
  <c r="CG1421" i="62"/>
  <c r="CG1355" i="62"/>
  <c r="CG1508" i="62" s="1"/>
  <c r="CT1421" i="62"/>
  <c r="CT1508" i="62" s="1"/>
  <c r="CT1355" i="62"/>
  <c r="DF1421" i="62"/>
  <c r="DF1508" i="62" s="1"/>
  <c r="DF1355" i="62"/>
  <c r="S1424" i="62"/>
  <c r="S1356" i="62"/>
  <c r="S1509" i="62" s="1"/>
  <c r="AE1424" i="62"/>
  <c r="AE1356" i="62"/>
  <c r="AE1509" i="62" s="1"/>
  <c r="AQ1424" i="62"/>
  <c r="AQ1356" i="62"/>
  <c r="CA1424" i="62"/>
  <c r="CA1356" i="62"/>
  <c r="CA1509" i="62" s="1"/>
  <c r="CZ1424" i="62"/>
  <c r="CZ1509" i="62" s="1"/>
  <c r="CZ1356" i="62"/>
  <c r="DL1424" i="62"/>
  <c r="DL1509" i="62" s="1"/>
  <c r="DL1356" i="62"/>
  <c r="EK1424" i="62"/>
  <c r="EK1356" i="62"/>
  <c r="EX1424" i="62"/>
  <c r="EX1356" i="62"/>
  <c r="FJ1424" i="62"/>
  <c r="FJ1356" i="62"/>
  <c r="FJ1509" i="62" s="1"/>
  <c r="BI1425" i="62"/>
  <c r="DZ1193" i="62"/>
  <c r="DX1426" i="62"/>
  <c r="BG1194" i="62"/>
  <c r="EB1194" i="62"/>
  <c r="ED1195" i="62"/>
  <c r="O1428" i="62"/>
  <c r="O1357" i="62"/>
  <c r="O1510" i="62" s="1"/>
  <c r="AA1428" i="62"/>
  <c r="AA1357" i="62"/>
  <c r="AM1428" i="62"/>
  <c r="AM1357" i="62"/>
  <c r="AM1510" i="62" s="1"/>
  <c r="AY1428" i="62"/>
  <c r="FS1428" i="62" s="1"/>
  <c r="AY1357" i="62"/>
  <c r="AY1510" i="62" s="1"/>
  <c r="BW1428" i="62"/>
  <c r="BW1357" i="62"/>
  <c r="BW1510" i="62" s="1"/>
  <c r="DH1428" i="62"/>
  <c r="DH1510" i="62" s="1"/>
  <c r="DH1357" i="62"/>
  <c r="EG1428" i="62"/>
  <c r="EG1357" i="62"/>
  <c r="EG1510" i="62" s="1"/>
  <c r="ET1428" i="62"/>
  <c r="ET1357" i="62"/>
  <c r="ET1510" i="62" s="1"/>
  <c r="FF1428" i="62"/>
  <c r="FF1357" i="62"/>
  <c r="FF1510" i="62" s="1"/>
  <c r="BG1430" i="62"/>
  <c r="DX1198" i="62"/>
  <c r="EQ1430" i="62"/>
  <c r="EP1430" i="62"/>
  <c r="FD1430" i="62"/>
  <c r="FC1430" i="62"/>
  <c r="U1431" i="62"/>
  <c r="U1358" i="62"/>
  <c r="U1511" i="62" s="1"/>
  <c r="AG1431" i="62"/>
  <c r="AG1358" i="62"/>
  <c r="AG1511" i="62" s="1"/>
  <c r="AS1431" i="62"/>
  <c r="AS1358" i="62"/>
  <c r="BE1199" i="62"/>
  <c r="DB1431" i="62"/>
  <c r="DB1511" i="62" s="1"/>
  <c r="DB1358" i="62"/>
  <c r="DN1431" i="62"/>
  <c r="DN1511" i="62" s="1"/>
  <c r="DN1358" i="62"/>
  <c r="EM1431" i="62"/>
  <c r="EM1358" i="62"/>
  <c r="EM1511" i="62" s="1"/>
  <c r="EZ1431" i="62"/>
  <c r="EZ1358" i="62"/>
  <c r="EZ1511" i="62" s="1"/>
  <c r="FL1431" i="62"/>
  <c r="FL1358" i="62"/>
  <c r="FL1511" i="62" s="1"/>
  <c r="DX1432" i="62"/>
  <c r="BG1200" i="62"/>
  <c r="EB1200" i="62"/>
  <c r="ED1201" i="62"/>
  <c r="X1436" i="62"/>
  <c r="X1359" i="62"/>
  <c r="AJ1436" i="62"/>
  <c r="AJ1359" i="62"/>
  <c r="AJ1512" i="62" s="1"/>
  <c r="AV1436" i="62"/>
  <c r="AV1359" i="62"/>
  <c r="AV1512" i="62" s="1"/>
  <c r="CS1436" i="62"/>
  <c r="CS1512" i="62" s="1"/>
  <c r="CS1359" i="62"/>
  <c r="DG1436" i="62"/>
  <c r="DG1512" i="62" s="1"/>
  <c r="DG1359" i="62"/>
  <c r="EW1437" i="62"/>
  <c r="FB1205" i="62"/>
  <c r="ER1438" i="62"/>
  <c r="EO1438" i="62"/>
  <c r="BI1218" i="62"/>
  <c r="BG1221" i="62"/>
  <c r="BD1233" i="62"/>
  <c r="BH1233" i="62"/>
  <c r="BC1318" i="62"/>
  <c r="BC1329" i="62" s="1"/>
  <c r="BC1262" i="62"/>
  <c r="BC1376" i="62" s="1"/>
  <c r="CJ1318" i="62"/>
  <c r="CJ1329" i="62" s="1"/>
  <c r="CJ1262" i="62"/>
  <c r="CJ1376" i="62" s="1"/>
  <c r="DT1318" i="62"/>
  <c r="DT1329" i="62" s="1"/>
  <c r="DT1262" i="62"/>
  <c r="DT1376" i="62" s="1"/>
  <c r="V1164" i="62"/>
  <c r="AH1164" i="62"/>
  <c r="AT1342" i="62"/>
  <c r="DC1342" i="62"/>
  <c r="DC1263" i="62"/>
  <c r="DO1342" i="62"/>
  <c r="DO1263" i="62"/>
  <c r="X1394" i="62"/>
  <c r="DY1343" i="62"/>
  <c r="EC1165" i="62"/>
  <c r="Z1395" i="62"/>
  <c r="EA1395" i="62" s="1"/>
  <c r="EA1344" i="62"/>
  <c r="EE1166" i="62"/>
  <c r="ER1166" i="62"/>
  <c r="FE1166" i="62"/>
  <c r="P1397" i="62"/>
  <c r="P1345" i="62"/>
  <c r="P1396" i="62" s="1"/>
  <c r="AB1397" i="62"/>
  <c r="AB1345" i="62"/>
  <c r="AN1397" i="62"/>
  <c r="AN1345" i="62"/>
  <c r="AZ1397" i="62"/>
  <c r="FT1397" i="62" s="1"/>
  <c r="AZ1345" i="62"/>
  <c r="AZ1396" i="62" s="1"/>
  <c r="FT1396" i="62" s="1"/>
  <c r="BX1397" i="62"/>
  <c r="BX1345" i="62"/>
  <c r="BX1396" i="62" s="1"/>
  <c r="DI1397" i="62"/>
  <c r="DI1345" i="62"/>
  <c r="DI1396" i="62" s="1"/>
  <c r="EH1397" i="62"/>
  <c r="EH1345" i="62"/>
  <c r="EU1397" i="62"/>
  <c r="EU1345" i="62"/>
  <c r="ER1398" i="62"/>
  <c r="EO1398" i="62"/>
  <c r="FE1398" i="62"/>
  <c r="FB1398" i="62"/>
  <c r="FK1398" i="62"/>
  <c r="FM1398" i="62" s="1"/>
  <c r="BD1169" i="62"/>
  <c r="DY1169" i="62"/>
  <c r="FK1169" i="62"/>
  <c r="FM1169" i="62" s="1"/>
  <c r="V1401" i="62"/>
  <c r="V1346" i="62"/>
  <c r="V1400" i="62" s="1"/>
  <c r="AH1401" i="62"/>
  <c r="AH1346" i="62"/>
  <c r="AH1400" i="62" s="1"/>
  <c r="AT1401" i="62"/>
  <c r="AT1346" i="62"/>
  <c r="DC1401" i="62"/>
  <c r="DC1346" i="62"/>
  <c r="DC1400" i="62" s="1"/>
  <c r="DO1401" i="62"/>
  <c r="DO1346" i="62"/>
  <c r="DO1400" i="62" s="1"/>
  <c r="EN1170" i="62"/>
  <c r="FA1170" i="62"/>
  <c r="EC1171" i="62"/>
  <c r="EP1171" i="62"/>
  <c r="FC1171" i="62"/>
  <c r="EE1172" i="62"/>
  <c r="ER1172" i="62"/>
  <c r="FE1172" i="62"/>
  <c r="BD1404" i="62"/>
  <c r="EN1404" i="62"/>
  <c r="FA1404" i="62"/>
  <c r="FG1173" i="62"/>
  <c r="EO1405" i="62"/>
  <c r="ER1405" i="62"/>
  <c r="FE1405" i="62"/>
  <c r="FB1405" i="62"/>
  <c r="FK1405" i="62"/>
  <c r="FM1405" i="62" s="1"/>
  <c r="AR1406" i="62"/>
  <c r="BD1175" i="62"/>
  <c r="DY1175" i="62"/>
  <c r="FK1175" i="62"/>
  <c r="FM1175" i="62" s="1"/>
  <c r="AT1408" i="62"/>
  <c r="EA1176" i="62"/>
  <c r="EN1176" i="62"/>
  <c r="FA1176" i="62"/>
  <c r="X1409" i="62"/>
  <c r="DY1409" i="62" s="1"/>
  <c r="DY1349" i="62"/>
  <c r="EC1177" i="62"/>
  <c r="EP1177" i="62"/>
  <c r="FC1177" i="62"/>
  <c r="O1178" i="62"/>
  <c r="AA1178" i="62"/>
  <c r="AM1178" i="62"/>
  <c r="AM1350" i="62" s="1"/>
  <c r="AY1410" i="62"/>
  <c r="AY1381" i="62"/>
  <c r="BW1410" i="62"/>
  <c r="BW1504" i="62" s="1"/>
  <c r="I11" i="64" s="1"/>
  <c r="BW1381" i="62"/>
  <c r="DH1410" i="62"/>
  <c r="DH1504" i="62" s="1"/>
  <c r="DH1381" i="62"/>
  <c r="EG1410" i="62"/>
  <c r="EG1504" i="62" s="1"/>
  <c r="EG1381" i="62"/>
  <c r="ET1410" i="62"/>
  <c r="ET1504" i="62" s="1"/>
  <c r="ET1381" i="62"/>
  <c r="FF1410" i="62"/>
  <c r="FF1504" i="62" s="1"/>
  <c r="FF1381" i="62"/>
  <c r="ED1411" i="62"/>
  <c r="AC1389" i="62"/>
  <c r="AO1389" i="62"/>
  <c r="FU1411" i="62"/>
  <c r="BA1389" i="62"/>
  <c r="FG1411" i="62"/>
  <c r="FG1389" i="62" s="1"/>
  <c r="FH1389" i="62"/>
  <c r="BG1412" i="62"/>
  <c r="DX1180" i="62"/>
  <c r="EQ1412" i="62"/>
  <c r="EP1412" i="62"/>
  <c r="FD1412" i="62"/>
  <c r="FC1412" i="62"/>
  <c r="DZ1181" i="62"/>
  <c r="X1182" i="62"/>
  <c r="Z1415" i="62"/>
  <c r="Z1352" i="62"/>
  <c r="AL1415" i="62"/>
  <c r="AL1352" i="62"/>
  <c r="AX1415" i="62"/>
  <c r="AX1352" i="62"/>
  <c r="BV1415" i="62"/>
  <c r="BV1352" i="62"/>
  <c r="CH1415" i="62"/>
  <c r="CH1352" i="62"/>
  <c r="CU1415" i="62"/>
  <c r="CU1352" i="62"/>
  <c r="DG1415" i="62"/>
  <c r="DG1352" i="62"/>
  <c r="EC1416" i="62"/>
  <c r="BD1416" i="62"/>
  <c r="EN1416" i="62"/>
  <c r="FA1416" i="62"/>
  <c r="FG1184" i="62"/>
  <c r="R1417" i="62"/>
  <c r="R1353" i="62"/>
  <c r="AD1417" i="62"/>
  <c r="AD1353" i="62"/>
  <c r="AP1417" i="62"/>
  <c r="AP1353" i="62"/>
  <c r="BB1417" i="62"/>
  <c r="FV1417" i="62" s="1"/>
  <c r="BB1353" i="62"/>
  <c r="BZ1417" i="62"/>
  <c r="BZ1353" i="62"/>
  <c r="DK1417" i="62"/>
  <c r="DK1353" i="62"/>
  <c r="EJ1417" i="62"/>
  <c r="EJ1353" i="62"/>
  <c r="EW1417" i="62"/>
  <c r="EW1353" i="62"/>
  <c r="FI1417" i="62"/>
  <c r="FI1353" i="62"/>
  <c r="DY1186" i="62"/>
  <c r="FK1186" i="62"/>
  <c r="FM1186" i="62" s="1"/>
  <c r="V1419" i="62"/>
  <c r="V1354" i="62"/>
  <c r="V1507" i="62" s="1"/>
  <c r="AH1419" i="62"/>
  <c r="AH1354" i="62"/>
  <c r="AH1507" i="62" s="1"/>
  <c r="AT1419" i="62"/>
  <c r="AT1354" i="62"/>
  <c r="DC1419" i="62"/>
  <c r="DC1507" i="62" s="1"/>
  <c r="DC1354" i="62"/>
  <c r="DO1419" i="62"/>
  <c r="DO1507" i="62" s="1"/>
  <c r="DO1354" i="62"/>
  <c r="EN1187" i="62"/>
  <c r="FA1187" i="62"/>
  <c r="DY1420" i="62"/>
  <c r="BH1188" i="62"/>
  <c r="EC1188" i="62"/>
  <c r="EP1188" i="62"/>
  <c r="FC1188" i="62"/>
  <c r="Z1421" i="62"/>
  <c r="Z1355" i="62"/>
  <c r="AL1421" i="62"/>
  <c r="AL1355" i="62"/>
  <c r="AL1508" i="62" s="1"/>
  <c r="AX1421" i="62"/>
  <c r="AX1355" i="62"/>
  <c r="AX1508" i="62" s="1"/>
  <c r="BV1421" i="62"/>
  <c r="BV1355" i="62"/>
  <c r="BV1508" i="62" s="1"/>
  <c r="CH1421" i="62"/>
  <c r="CH1355" i="62"/>
  <c r="CH1508" i="62" s="1"/>
  <c r="CU1421" i="62"/>
  <c r="CU1508" i="62" s="1"/>
  <c r="CU1355" i="62"/>
  <c r="DG1421" i="62"/>
  <c r="DG1508" i="62" s="1"/>
  <c r="DG1355" i="62"/>
  <c r="EC1422" i="62"/>
  <c r="BD1422" i="62"/>
  <c r="EN1422" i="62"/>
  <c r="FA1422" i="62"/>
  <c r="FG1190" i="62"/>
  <c r="EE1423" i="62"/>
  <c r="ER1423" i="62"/>
  <c r="EO1423" i="62"/>
  <c r="FE1423" i="62"/>
  <c r="FB1423" i="62"/>
  <c r="FK1423" i="62"/>
  <c r="FM1423" i="62" s="1"/>
  <c r="T1424" i="62"/>
  <c r="T1356" i="62"/>
  <c r="T1509" i="62" s="1"/>
  <c r="AF1424" i="62"/>
  <c r="AF1356" i="62"/>
  <c r="AF1509" i="62" s="1"/>
  <c r="AR1424" i="62"/>
  <c r="AR1356" i="62"/>
  <c r="BD1192" i="62"/>
  <c r="DA1424" i="62"/>
  <c r="DA1509" i="62" s="1"/>
  <c r="DA1356" i="62"/>
  <c r="DM1424" i="62"/>
  <c r="DM1509" i="62" s="1"/>
  <c r="DM1356" i="62"/>
  <c r="EL1424" i="62"/>
  <c r="EL1356" i="62"/>
  <c r="EL1509" i="62" s="1"/>
  <c r="EY1424" i="62"/>
  <c r="EY1356" i="62"/>
  <c r="EY1509" i="62" s="1"/>
  <c r="FK1192" i="62"/>
  <c r="FM1192" i="62" s="1"/>
  <c r="EA1193" i="62"/>
  <c r="EN1193" i="62"/>
  <c r="FA1193" i="62"/>
  <c r="DY1426" i="62"/>
  <c r="BH1194" i="62"/>
  <c r="EC1194" i="62"/>
  <c r="EP1194" i="62"/>
  <c r="FC1194" i="62"/>
  <c r="EA1427" i="62"/>
  <c r="BJ1195" i="62"/>
  <c r="EE1195" i="62"/>
  <c r="ER1195" i="62"/>
  <c r="FE1195" i="62"/>
  <c r="P1428" i="62"/>
  <c r="P1357" i="62"/>
  <c r="P1510" i="62" s="1"/>
  <c r="AB1428" i="62"/>
  <c r="AB1357" i="62"/>
  <c r="AN1428" i="62"/>
  <c r="AN1357" i="62"/>
  <c r="AZ1428" i="62"/>
  <c r="FT1428" i="62" s="1"/>
  <c r="AZ1357" i="62"/>
  <c r="AZ1510" i="62" s="1"/>
  <c r="BX1428" i="62"/>
  <c r="BX1357" i="62"/>
  <c r="BX1510" i="62" s="1"/>
  <c r="DI1428" i="62"/>
  <c r="DI1510" i="62" s="1"/>
  <c r="DI1357" i="62"/>
  <c r="EH1428" i="62"/>
  <c r="EH1357" i="62"/>
  <c r="EU1428" i="62"/>
  <c r="EU1357" i="62"/>
  <c r="EE1429" i="62"/>
  <c r="ER1429" i="62"/>
  <c r="EO1429" i="62"/>
  <c r="FE1429" i="62"/>
  <c r="FB1429" i="62"/>
  <c r="FK1429" i="62"/>
  <c r="FM1429" i="62" s="1"/>
  <c r="BH1430" i="62"/>
  <c r="DY1198" i="62"/>
  <c r="FK1198" i="62"/>
  <c r="FM1198" i="62" s="1"/>
  <c r="V1431" i="62"/>
  <c r="V1358" i="62"/>
  <c r="V1511" i="62" s="1"/>
  <c r="AH1431" i="62"/>
  <c r="AH1358" i="62"/>
  <c r="AH1511" i="62" s="1"/>
  <c r="AT1431" i="62"/>
  <c r="AT1358" i="62"/>
  <c r="DC1431" i="62"/>
  <c r="DC1511" i="62" s="1"/>
  <c r="DC1358" i="62"/>
  <c r="DO1431" i="62"/>
  <c r="DO1511" i="62" s="1"/>
  <c r="DO1358" i="62"/>
  <c r="EN1199" i="62"/>
  <c r="FA1199" i="62"/>
  <c r="DY1432" i="62"/>
  <c r="BH1200" i="62"/>
  <c r="EC1200" i="62"/>
  <c r="EP1200" i="62"/>
  <c r="FC1200" i="62"/>
  <c r="EA1433" i="62"/>
  <c r="BJ1201" i="62"/>
  <c r="EE1201" i="62"/>
  <c r="ER1201" i="62"/>
  <c r="FE1201" i="62"/>
  <c r="EC1434" i="62"/>
  <c r="BD1434" i="62"/>
  <c r="EN1434" i="62"/>
  <c r="FA1434" i="62"/>
  <c r="FG1202" i="62"/>
  <c r="EE1435" i="62"/>
  <c r="BF1435" i="62"/>
  <c r="DZ1204" i="62"/>
  <c r="DY1204" i="62"/>
  <c r="EE1437" i="62"/>
  <c r="DY1438" i="62"/>
  <c r="BG1220" i="62"/>
  <c r="BI1233" i="62"/>
  <c r="AC1397" i="62"/>
  <c r="AC1345" i="62"/>
  <c r="AO1397" i="62"/>
  <c r="AO1345" i="62"/>
  <c r="BA1397" i="62"/>
  <c r="FU1397" i="62" s="1"/>
  <c r="BA1345" i="62"/>
  <c r="BA1396" i="62" s="1"/>
  <c r="BY1397" i="62"/>
  <c r="BY1345" i="62"/>
  <c r="BY1396" i="62" s="1"/>
  <c r="DJ1397" i="62"/>
  <c r="DJ1345" i="62"/>
  <c r="DJ1396" i="62" s="1"/>
  <c r="EI1397" i="62"/>
  <c r="EI1345" i="62"/>
  <c r="EI1396" i="62" s="1"/>
  <c r="EV1397" i="62"/>
  <c r="EV1345" i="62"/>
  <c r="EV1396" i="62" s="1"/>
  <c r="FH1397" i="62"/>
  <c r="FH1345" i="62"/>
  <c r="BG1398" i="62"/>
  <c r="DX1168" i="62"/>
  <c r="EQ1398" i="62"/>
  <c r="EP1398" i="62"/>
  <c r="FD1398" i="62"/>
  <c r="FC1398" i="62"/>
  <c r="BI1399" i="62"/>
  <c r="DZ1169" i="62"/>
  <c r="W1401" i="62"/>
  <c r="W1346" i="62"/>
  <c r="AI1401" i="62"/>
  <c r="AI1346" i="62"/>
  <c r="AI1400" i="62" s="1"/>
  <c r="AU1401" i="62"/>
  <c r="AU1346" i="62"/>
  <c r="AU1400" i="62" s="1"/>
  <c r="BS1401" i="62"/>
  <c r="BS1346" i="62"/>
  <c r="BS1400" i="62" s="1"/>
  <c r="CE1401" i="62"/>
  <c r="CE1346" i="62"/>
  <c r="CE1400" i="62" s="1"/>
  <c r="CR1401" i="62"/>
  <c r="CR1346" i="62"/>
  <c r="CR1400" i="62" s="1"/>
  <c r="DD1401" i="62"/>
  <c r="DD1346" i="62"/>
  <c r="DD1400" i="62" s="1"/>
  <c r="EB1170" i="62"/>
  <c r="ED1171" i="62"/>
  <c r="FG1404" i="62"/>
  <c r="BG1405" i="62"/>
  <c r="DX1174" i="62"/>
  <c r="EQ1405" i="62"/>
  <c r="EP1405" i="62"/>
  <c r="FD1405" i="62"/>
  <c r="FC1405" i="62"/>
  <c r="AS1406" i="62"/>
  <c r="BI1347" i="62"/>
  <c r="DZ1175" i="62"/>
  <c r="W1408" i="62"/>
  <c r="DX1348" i="62"/>
  <c r="EB1176" i="62"/>
  <c r="Y1409" i="62"/>
  <c r="DZ1409" i="62" s="1"/>
  <c r="DZ1349" i="62"/>
  <c r="ED1177" i="62"/>
  <c r="P1410" i="62"/>
  <c r="P1504" i="62" s="1"/>
  <c r="P1381" i="62"/>
  <c r="AB1410" i="62"/>
  <c r="AB1381" i="62"/>
  <c r="AN1410" i="62"/>
  <c r="AN1381" i="62"/>
  <c r="AZ1410" i="62"/>
  <c r="AZ1381" i="62"/>
  <c r="BX1410" i="62"/>
  <c r="BX1504" i="62" s="1"/>
  <c r="J11" i="64" s="1"/>
  <c r="BX1381" i="62"/>
  <c r="DI1410" i="62"/>
  <c r="DI1504" i="62" s="1"/>
  <c r="DI1381" i="62"/>
  <c r="EH1410" i="62"/>
  <c r="EH1381" i="62"/>
  <c r="EN1350" i="62"/>
  <c r="EU1410" i="62"/>
  <c r="EU1381" i="62"/>
  <c r="FA1350" i="62"/>
  <c r="EE1411" i="62"/>
  <c r="EE1389" i="62" s="1"/>
  <c r="AD1389" i="62"/>
  <c r="AP1389" i="62"/>
  <c r="FV1411" i="62"/>
  <c r="BB1389" i="62"/>
  <c r="ER1411" i="62"/>
  <c r="EO1411" i="62"/>
  <c r="EO1389" i="62" s="1"/>
  <c r="EJ1389" i="62"/>
  <c r="FE1411" i="62"/>
  <c r="FB1411" i="62"/>
  <c r="EW1389" i="62"/>
  <c r="FK1411" i="62"/>
  <c r="FI1389" i="62"/>
  <c r="BH1412" i="62"/>
  <c r="DY1180" i="62"/>
  <c r="BJ1413" i="62"/>
  <c r="EA1181" i="62"/>
  <c r="O1415" i="62"/>
  <c r="O1352" i="62"/>
  <c r="AA1415" i="62"/>
  <c r="AA1352" i="62"/>
  <c r="AM1415" i="62"/>
  <c r="AM1352" i="62"/>
  <c r="AY1415" i="62"/>
  <c r="AY1352" i="62"/>
  <c r="BW1415" i="62"/>
  <c r="BW1352" i="62"/>
  <c r="DH1415" i="62"/>
  <c r="DH1352" i="62"/>
  <c r="EG1415" i="62"/>
  <c r="EG1352" i="62"/>
  <c r="ET1415" i="62"/>
  <c r="ET1352" i="62"/>
  <c r="FF1415" i="62"/>
  <c r="FF1352" i="62"/>
  <c r="BE1416" i="62"/>
  <c r="S1417" i="62"/>
  <c r="S1353" i="62"/>
  <c r="AE1417" i="62"/>
  <c r="AE1353" i="62"/>
  <c r="AQ1417" i="62"/>
  <c r="AQ1353" i="62"/>
  <c r="CA1417" i="62"/>
  <c r="CA1353" i="62"/>
  <c r="CZ1417" i="62"/>
  <c r="CZ1353" i="62"/>
  <c r="DL1417" i="62"/>
  <c r="DL1353" i="62"/>
  <c r="DX1185" i="62"/>
  <c r="EK1417" i="62"/>
  <c r="EK1353" i="62"/>
  <c r="EX1417" i="62"/>
  <c r="EX1353" i="62"/>
  <c r="FJ1417" i="62"/>
  <c r="FJ1353" i="62"/>
  <c r="BI1418" i="62"/>
  <c r="DZ1186" i="62"/>
  <c r="W1419" i="62"/>
  <c r="W1354" i="62"/>
  <c r="AI1419" i="62"/>
  <c r="AI1354" i="62"/>
  <c r="AI1507" i="62" s="1"/>
  <c r="AU1419" i="62"/>
  <c r="AU1354" i="62"/>
  <c r="AU1507" i="62" s="1"/>
  <c r="BS1419" i="62"/>
  <c r="BS1354" i="62"/>
  <c r="BS1507" i="62" s="1"/>
  <c r="CE1419" i="62"/>
  <c r="CE1354" i="62"/>
  <c r="CE1507" i="62" s="1"/>
  <c r="CR1419" i="62"/>
  <c r="CR1507" i="62" s="1"/>
  <c r="CR1354" i="62"/>
  <c r="DD1419" i="62"/>
  <c r="DD1507" i="62" s="1"/>
  <c r="DD1354" i="62"/>
  <c r="EB1187" i="62"/>
  <c r="ED1188" i="62"/>
  <c r="O1421" i="62"/>
  <c r="O1355" i="62"/>
  <c r="O1508" i="62" s="1"/>
  <c r="AA1421" i="62"/>
  <c r="AA1355" i="62"/>
  <c r="AM1421" i="62"/>
  <c r="AM1355" i="62"/>
  <c r="AM1508" i="62" s="1"/>
  <c r="AY1421" i="62"/>
  <c r="FS1421" i="62" s="1"/>
  <c r="AY1355" i="62"/>
  <c r="AY1508" i="62" s="1"/>
  <c r="BW1421" i="62"/>
  <c r="BW1355" i="62"/>
  <c r="BW1508" i="62" s="1"/>
  <c r="DH1421" i="62"/>
  <c r="DH1508" i="62" s="1"/>
  <c r="DH1355" i="62"/>
  <c r="EG1421" i="62"/>
  <c r="EG1355" i="62"/>
  <c r="EG1508" i="62" s="1"/>
  <c r="ET1421" i="62"/>
  <c r="ET1355" i="62"/>
  <c r="ET1508" i="62" s="1"/>
  <c r="FF1421" i="62"/>
  <c r="FF1355" i="62"/>
  <c r="FF1508" i="62" s="1"/>
  <c r="BG1423" i="62"/>
  <c r="DX1191" i="62"/>
  <c r="EQ1423" i="62"/>
  <c r="EP1423" i="62"/>
  <c r="FD1423" i="62"/>
  <c r="FC1423" i="62"/>
  <c r="U1424" i="62"/>
  <c r="U1356" i="62"/>
  <c r="U1509" i="62" s="1"/>
  <c r="AG1424" i="62"/>
  <c r="AG1356" i="62"/>
  <c r="AG1509" i="62" s="1"/>
  <c r="AS1424" i="62"/>
  <c r="AS1356" i="62"/>
  <c r="DB1424" i="62"/>
  <c r="DB1509" i="62" s="1"/>
  <c r="DB1356" i="62"/>
  <c r="DN1424" i="62"/>
  <c r="DN1509" i="62" s="1"/>
  <c r="DN1356" i="62"/>
  <c r="DZ1192" i="62"/>
  <c r="EM1424" i="62"/>
  <c r="EM1356" i="62"/>
  <c r="EM1509" i="62" s="1"/>
  <c r="EZ1424" i="62"/>
  <c r="EZ1356" i="62"/>
  <c r="EZ1509" i="62" s="1"/>
  <c r="FL1424" i="62"/>
  <c r="FL1356" i="62"/>
  <c r="FL1509" i="62" s="1"/>
  <c r="EB1193" i="62"/>
  <c r="ED1194" i="62"/>
  <c r="Q1428" i="62"/>
  <c r="Q1357" i="62"/>
  <c r="Q1510" i="62" s="1"/>
  <c r="AC1428" i="62"/>
  <c r="AC1357" i="62"/>
  <c r="AO1428" i="62"/>
  <c r="AO1357" i="62"/>
  <c r="BA1428" i="62"/>
  <c r="FU1428" i="62" s="1"/>
  <c r="BA1357" i="62"/>
  <c r="BA1510" i="62" s="1"/>
  <c r="BY1428" i="62"/>
  <c r="BY1357" i="62"/>
  <c r="BY1510" i="62" s="1"/>
  <c r="DJ1428" i="62"/>
  <c r="DJ1510" i="62" s="1"/>
  <c r="DJ1357" i="62"/>
  <c r="EI1428" i="62"/>
  <c r="EI1357" i="62"/>
  <c r="EI1510" i="62" s="1"/>
  <c r="EV1428" i="62"/>
  <c r="EV1357" i="62"/>
  <c r="EV1510" i="62" s="1"/>
  <c r="FH1428" i="62"/>
  <c r="FH1357" i="62"/>
  <c r="BG1429" i="62"/>
  <c r="DX1197" i="62"/>
  <c r="EQ1429" i="62"/>
  <c r="EP1429" i="62"/>
  <c r="FD1429" i="62"/>
  <c r="FC1429" i="62"/>
  <c r="BI1430" i="62"/>
  <c r="DZ1198" i="62"/>
  <c r="W1431" i="62"/>
  <c r="W1358" i="62"/>
  <c r="AI1431" i="62"/>
  <c r="AI1358" i="62"/>
  <c r="AI1511" i="62" s="1"/>
  <c r="AU1431" i="62"/>
  <c r="AU1358" i="62"/>
  <c r="AU1511" i="62" s="1"/>
  <c r="BS1431" i="62"/>
  <c r="BS1358" i="62"/>
  <c r="BS1511" i="62" s="1"/>
  <c r="CE1431" i="62"/>
  <c r="CE1511" i="62" s="1"/>
  <c r="CE1358" i="62"/>
  <c r="CR1431" i="62"/>
  <c r="CR1511" i="62" s="1"/>
  <c r="CR1358" i="62"/>
  <c r="DD1431" i="62"/>
  <c r="DD1511" i="62" s="1"/>
  <c r="DD1358" i="62"/>
  <c r="EB1199" i="62"/>
  <c r="ED1200" i="62"/>
  <c r="BE1434" i="62"/>
  <c r="AQ1435" i="62"/>
  <c r="BG1435" i="62" s="1"/>
  <c r="BG1203" i="62"/>
  <c r="Z1436" i="62"/>
  <c r="Z1359" i="62"/>
  <c r="AL1436" i="62"/>
  <c r="AL1359" i="62"/>
  <c r="AL1512" i="62" s="1"/>
  <c r="AX1436" i="62"/>
  <c r="AX1359" i="62"/>
  <c r="AX1512" i="62" s="1"/>
  <c r="CU1436" i="62"/>
  <c r="CU1512" i="62" s="1"/>
  <c r="CU1359" i="62"/>
  <c r="DI1436" i="62"/>
  <c r="DI1512" i="62" s="1"/>
  <c r="DI1359" i="62"/>
  <c r="EA1204" i="62"/>
  <c r="EJ1437" i="62"/>
  <c r="EO1205" i="62"/>
  <c r="W1360" i="62"/>
  <c r="BG1218" i="62"/>
  <c r="BH1220" i="62"/>
  <c r="BJ1242" i="62"/>
  <c r="CL1318" i="62"/>
  <c r="CL1329" i="62" s="1"/>
  <c r="CL1262" i="62"/>
  <c r="CL1376" i="62" s="1"/>
  <c r="DV1318" i="62"/>
  <c r="DV1329" i="62" s="1"/>
  <c r="DV1262" i="62"/>
  <c r="DV1376" i="62" s="1"/>
  <c r="X1342" i="62"/>
  <c r="AJ1342" i="62"/>
  <c r="AJ1263" i="62"/>
  <c r="AV1342" i="62"/>
  <c r="AV1263" i="62"/>
  <c r="BT1342" i="62"/>
  <c r="BT1263" i="62"/>
  <c r="CF1342" i="62"/>
  <c r="CS1342" i="62"/>
  <c r="DE1342" i="62"/>
  <c r="Z1394" i="62"/>
  <c r="EA1343" i="62"/>
  <c r="BJ1165" i="62"/>
  <c r="EE1165" i="62"/>
  <c r="AB1395" i="62"/>
  <c r="EC1395" i="62" s="1"/>
  <c r="EC1344" i="62"/>
  <c r="AN1395" i="62"/>
  <c r="BD1395" i="62" s="1"/>
  <c r="BD1344" i="62"/>
  <c r="EH1395" i="62"/>
  <c r="EN1395" i="62" s="1"/>
  <c r="EN1344" i="62"/>
  <c r="EU1395" i="62"/>
  <c r="FA1395" i="62" s="1"/>
  <c r="FA1344" i="62"/>
  <c r="FG1166" i="62"/>
  <c r="R1397" i="62"/>
  <c r="R1345" i="62"/>
  <c r="R1396" i="62" s="1"/>
  <c r="AD1397" i="62"/>
  <c r="AD1345" i="62"/>
  <c r="AP1397" i="62"/>
  <c r="AP1345" i="62"/>
  <c r="BB1397" i="62"/>
  <c r="FV1397" i="62" s="1"/>
  <c r="BB1345" i="62"/>
  <c r="BB1396" i="62" s="1"/>
  <c r="FV1396" i="62" s="1"/>
  <c r="BZ1397" i="62"/>
  <c r="BZ1345" i="62"/>
  <c r="BZ1396" i="62" s="1"/>
  <c r="DK1397" i="62"/>
  <c r="DK1345" i="62"/>
  <c r="DK1396" i="62" s="1"/>
  <c r="EJ1397" i="62"/>
  <c r="EJ1345" i="62"/>
  <c r="EW1397" i="62"/>
  <c r="EW1345" i="62"/>
  <c r="FI1397" i="62"/>
  <c r="FI1345" i="62"/>
  <c r="BH1398" i="62"/>
  <c r="BD1168" i="62"/>
  <c r="DY1168" i="62"/>
  <c r="FK1168" i="62"/>
  <c r="FM1168" i="62" s="1"/>
  <c r="BJ1399" i="62"/>
  <c r="EA1169" i="62"/>
  <c r="EN1169" i="62"/>
  <c r="FA1169" i="62"/>
  <c r="X1401" i="62"/>
  <c r="X1346" i="62"/>
  <c r="AJ1401" i="62"/>
  <c r="AJ1346" i="62"/>
  <c r="AJ1400" i="62" s="1"/>
  <c r="AV1401" i="62"/>
  <c r="AV1346" i="62"/>
  <c r="AV1400" i="62" s="1"/>
  <c r="BT1401" i="62"/>
  <c r="BT1346" i="62"/>
  <c r="BT1400" i="62" s="1"/>
  <c r="CF1401" i="62"/>
  <c r="CF1346" i="62"/>
  <c r="CF1400" i="62" s="1"/>
  <c r="CS1401" i="62"/>
  <c r="CS1346" i="62"/>
  <c r="CS1400" i="62" s="1"/>
  <c r="DE1401" i="62"/>
  <c r="DE1346" i="62"/>
  <c r="DE1400" i="62" s="1"/>
  <c r="EC1170" i="62"/>
  <c r="EP1170" i="62"/>
  <c r="FC1170" i="62"/>
  <c r="BJ1171" i="62"/>
  <c r="EE1171" i="62"/>
  <c r="ER1171" i="62"/>
  <c r="FE1171" i="62"/>
  <c r="BD1403" i="62"/>
  <c r="EN1403" i="62"/>
  <c r="FA1403" i="62"/>
  <c r="FG1172" i="62"/>
  <c r="EO1404" i="62"/>
  <c r="ER1404" i="62"/>
  <c r="FE1404" i="62"/>
  <c r="FB1404" i="62"/>
  <c r="FK1404" i="62"/>
  <c r="FM1404" i="62" s="1"/>
  <c r="BH1405" i="62"/>
  <c r="DY1174" i="62"/>
  <c r="FK1174" i="62"/>
  <c r="FM1174" i="62" s="1"/>
  <c r="AT1406" i="62"/>
  <c r="BJ1347" i="62"/>
  <c r="EA1175" i="62"/>
  <c r="EN1175" i="62"/>
  <c r="FA1175" i="62"/>
  <c r="X1408" i="62"/>
  <c r="DY1348" i="62"/>
  <c r="EC1176" i="62"/>
  <c r="EP1176" i="62"/>
  <c r="FC1176" i="62"/>
  <c r="Z1409" i="62"/>
  <c r="EA1409" i="62" s="1"/>
  <c r="EA1349" i="62"/>
  <c r="EE1177" i="62"/>
  <c r="ER1177" i="62"/>
  <c r="FE1177" i="62"/>
  <c r="Q1410" i="62"/>
  <c r="Q1504" i="62" s="1"/>
  <c r="Q1381" i="62"/>
  <c r="AC1410" i="62"/>
  <c r="AC1381" i="62"/>
  <c r="AO1410" i="62"/>
  <c r="AO1381" i="62"/>
  <c r="BA1410" i="62"/>
  <c r="BA1381" i="62"/>
  <c r="BY1410" i="62"/>
  <c r="BY1504" i="62" s="1"/>
  <c r="K11" i="64" s="1"/>
  <c r="BY1381" i="62"/>
  <c r="DJ1410" i="62"/>
  <c r="DJ1504" i="62" s="1"/>
  <c r="DJ1381" i="62"/>
  <c r="EI1410" i="62"/>
  <c r="EI1504" i="62" s="1"/>
  <c r="EI1381" i="62"/>
  <c r="EV1410" i="62"/>
  <c r="EV1504" i="62" s="1"/>
  <c r="EV1381" i="62"/>
  <c r="AQ1389" i="62"/>
  <c r="DX1179" i="62"/>
  <c r="EQ1411" i="62"/>
  <c r="EP1411" i="62"/>
  <c r="EK1389" i="62"/>
  <c r="FD1411" i="62"/>
  <c r="FC1411" i="62"/>
  <c r="EX1389" i="62"/>
  <c r="BI1412" i="62"/>
  <c r="DZ1180" i="62"/>
  <c r="BG1181" i="62"/>
  <c r="EB1181" i="62"/>
  <c r="EO1181" i="62"/>
  <c r="FB1181" i="62"/>
  <c r="P1415" i="62"/>
  <c r="P1352" i="62"/>
  <c r="AB1415" i="62"/>
  <c r="AB1352" i="62"/>
  <c r="AN1415" i="62"/>
  <c r="AN1352" i="62"/>
  <c r="AZ1415" i="62"/>
  <c r="AZ1352" i="62"/>
  <c r="BX1415" i="62"/>
  <c r="BX1352" i="62"/>
  <c r="DI1415" i="62"/>
  <c r="DI1352" i="62"/>
  <c r="EH1415" i="62"/>
  <c r="EH1352" i="62"/>
  <c r="EU1415" i="62"/>
  <c r="EU1352" i="62"/>
  <c r="ER1416" i="62"/>
  <c r="EO1416" i="62"/>
  <c r="FE1416" i="62"/>
  <c r="FB1416" i="62"/>
  <c r="FK1416" i="62"/>
  <c r="FM1416" i="62" s="1"/>
  <c r="T1417" i="62"/>
  <c r="T1353" i="62"/>
  <c r="AF1417" i="62"/>
  <c r="AF1353" i="62"/>
  <c r="AR1417" i="62"/>
  <c r="AR1353" i="62"/>
  <c r="BD1185" i="62"/>
  <c r="DA1417" i="62"/>
  <c r="DA1353" i="62"/>
  <c r="DM1417" i="62"/>
  <c r="DM1353" i="62"/>
  <c r="DY1185" i="62"/>
  <c r="EL1417" i="62"/>
  <c r="EL1353" i="62"/>
  <c r="EY1417" i="62"/>
  <c r="EY1353" i="62"/>
  <c r="FK1185" i="62"/>
  <c r="FM1185" i="62" s="1"/>
  <c r="BJ1418" i="62"/>
  <c r="EA1186" i="62"/>
  <c r="EN1186" i="62"/>
  <c r="FA1186" i="62"/>
  <c r="X1419" i="62"/>
  <c r="X1354" i="62"/>
  <c r="AJ1419" i="62"/>
  <c r="AJ1354" i="62"/>
  <c r="AJ1507" i="62" s="1"/>
  <c r="AV1419" i="62"/>
  <c r="AV1354" i="62"/>
  <c r="AV1507" i="62" s="1"/>
  <c r="BT1419" i="62"/>
  <c r="BT1354" i="62"/>
  <c r="BT1507" i="62" s="1"/>
  <c r="CF1419" i="62"/>
  <c r="CF1354" i="62"/>
  <c r="CF1507" i="62" s="1"/>
  <c r="CS1419" i="62"/>
  <c r="CS1507" i="62" s="1"/>
  <c r="CS1354" i="62"/>
  <c r="DE1419" i="62"/>
  <c r="DE1507" i="62" s="1"/>
  <c r="DE1354" i="62"/>
  <c r="EC1187" i="62"/>
  <c r="EP1187" i="62"/>
  <c r="FC1187" i="62"/>
  <c r="EE1188" i="62"/>
  <c r="ER1188" i="62"/>
  <c r="FE1188" i="62"/>
  <c r="P1421" i="62"/>
  <c r="P1355" i="62"/>
  <c r="P1508" i="62" s="1"/>
  <c r="AB1421" i="62"/>
  <c r="AB1355" i="62"/>
  <c r="AN1421" i="62"/>
  <c r="AN1355" i="62"/>
  <c r="AZ1421" i="62"/>
  <c r="FT1421" i="62" s="1"/>
  <c r="AZ1355" i="62"/>
  <c r="AZ1508" i="62" s="1"/>
  <c r="BX1421" i="62"/>
  <c r="BX1355" i="62"/>
  <c r="BX1508" i="62" s="1"/>
  <c r="DI1421" i="62"/>
  <c r="DI1508" i="62" s="1"/>
  <c r="DI1355" i="62"/>
  <c r="EH1421" i="62"/>
  <c r="EH1355" i="62"/>
  <c r="EU1421" i="62"/>
  <c r="EU1355" i="62"/>
  <c r="ER1422" i="62"/>
  <c r="EO1422" i="62"/>
  <c r="FE1422" i="62"/>
  <c r="FB1422" i="62"/>
  <c r="FK1422" i="62"/>
  <c r="FM1422" i="62" s="1"/>
  <c r="BH1423" i="62"/>
  <c r="DY1191" i="62"/>
  <c r="FK1191" i="62"/>
  <c r="FM1191" i="62" s="1"/>
  <c r="V1424" i="62"/>
  <c r="V1356" i="62"/>
  <c r="V1509" i="62" s="1"/>
  <c r="AH1424" i="62"/>
  <c r="AH1356" i="62"/>
  <c r="AH1509" i="62" s="1"/>
  <c r="AT1424" i="62"/>
  <c r="AT1356" i="62"/>
  <c r="DC1424" i="62"/>
  <c r="DC1509" i="62" s="1"/>
  <c r="DC1356" i="62"/>
  <c r="DO1424" i="62"/>
  <c r="DO1509" i="62" s="1"/>
  <c r="DO1356" i="62"/>
  <c r="EA1192" i="62"/>
  <c r="EN1192" i="62"/>
  <c r="FA1192" i="62"/>
  <c r="EC1193" i="62"/>
  <c r="EP1193" i="62"/>
  <c r="FC1193" i="62"/>
  <c r="EE1194" i="62"/>
  <c r="ER1194" i="62"/>
  <c r="FE1194" i="62"/>
  <c r="BD1427" i="62"/>
  <c r="EN1427" i="62"/>
  <c r="FA1427" i="62"/>
  <c r="FG1195" i="62"/>
  <c r="R1428" i="62"/>
  <c r="R1357" i="62"/>
  <c r="R1510" i="62" s="1"/>
  <c r="AD1428" i="62"/>
  <c r="AD1357" i="62"/>
  <c r="AP1428" i="62"/>
  <c r="AP1357" i="62"/>
  <c r="BB1428" i="62"/>
  <c r="FV1428" i="62" s="1"/>
  <c r="BB1357" i="62"/>
  <c r="BB1510" i="62" s="1"/>
  <c r="BZ1428" i="62"/>
  <c r="BZ1357" i="62"/>
  <c r="BZ1510" i="62" s="1"/>
  <c r="DK1428" i="62"/>
  <c r="DK1510" i="62" s="1"/>
  <c r="DK1357" i="62"/>
  <c r="EJ1428" i="62"/>
  <c r="EJ1357" i="62"/>
  <c r="EW1428" i="62"/>
  <c r="EW1357" i="62"/>
  <c r="FI1428" i="62"/>
  <c r="FI1357" i="62"/>
  <c r="BH1429" i="62"/>
  <c r="DY1197" i="62"/>
  <c r="FK1197" i="62"/>
  <c r="FM1197" i="62" s="1"/>
  <c r="BJ1430" i="62"/>
  <c r="EA1198" i="62"/>
  <c r="EN1198" i="62"/>
  <c r="FA1198" i="62"/>
  <c r="X1431" i="62"/>
  <c r="X1358" i="62"/>
  <c r="AJ1431" i="62"/>
  <c r="AJ1358" i="62"/>
  <c r="AJ1511" i="62" s="1"/>
  <c r="AV1431" i="62"/>
  <c r="AV1358" i="62"/>
  <c r="AV1511" i="62" s="1"/>
  <c r="BT1431" i="62"/>
  <c r="BT1358" i="62"/>
  <c r="BT1511" i="62" s="1"/>
  <c r="CF1431" i="62"/>
  <c r="CF1511" i="62" s="1"/>
  <c r="CF1358" i="62"/>
  <c r="CS1431" i="62"/>
  <c r="CS1511" i="62" s="1"/>
  <c r="CS1358" i="62"/>
  <c r="DE1431" i="62"/>
  <c r="DE1511" i="62" s="1"/>
  <c r="DE1358" i="62"/>
  <c r="EC1199" i="62"/>
  <c r="EE1200" i="62"/>
  <c r="EN1433" i="62"/>
  <c r="FA1433" i="62"/>
  <c r="FG1201" i="62"/>
  <c r="ER1434" i="62"/>
  <c r="EO1434" i="62"/>
  <c r="FE1434" i="62"/>
  <c r="FB1434" i="62"/>
  <c r="FK1434" i="62"/>
  <c r="FM1434" i="62" s="1"/>
  <c r="BH1435" i="62"/>
  <c r="BD1203" i="62"/>
  <c r="DY1203" i="62"/>
  <c r="O1436" i="62"/>
  <c r="O1359" i="62"/>
  <c r="O1512" i="62" s="1"/>
  <c r="AA1436" i="62"/>
  <c r="AA1359" i="62"/>
  <c r="EB1204" i="62"/>
  <c r="AM1436" i="62"/>
  <c r="AM1359" i="62"/>
  <c r="AM1512" i="62" s="1"/>
  <c r="AY1436" i="62"/>
  <c r="FS1436" i="62" s="1"/>
  <c r="AY1359" i="62"/>
  <c r="AY1512" i="62" s="1"/>
  <c r="BH1437" i="62"/>
  <c r="EA1438" i="62"/>
  <c r="Y1360" i="62"/>
  <c r="Y1440" i="62"/>
  <c r="DZ1208" i="62"/>
  <c r="BG1217" i="62"/>
  <c r="BJ1221" i="62"/>
  <c r="BF1226" i="62"/>
  <c r="BJ1236" i="62"/>
  <c r="FH1395" i="62"/>
  <c r="FG1395" i="62" s="1"/>
  <c r="FG1344" i="62"/>
  <c r="S1397" i="62"/>
  <c r="S1345" i="62"/>
  <c r="S1396" i="62" s="1"/>
  <c r="AE1397" i="62"/>
  <c r="AE1345" i="62"/>
  <c r="AE1396" i="62" s="1"/>
  <c r="AQ1397" i="62"/>
  <c r="AQ1345" i="62"/>
  <c r="CA1397" i="62"/>
  <c r="CA1345" i="62"/>
  <c r="CA1396" i="62" s="1"/>
  <c r="CZ1397" i="62"/>
  <c r="CZ1345" i="62"/>
  <c r="CZ1396" i="62" s="1"/>
  <c r="DL1397" i="62"/>
  <c r="DL1345" i="62"/>
  <c r="DL1396" i="62" s="1"/>
  <c r="DX1167" i="62"/>
  <c r="EK1397" i="62"/>
  <c r="EK1345" i="62"/>
  <c r="EX1397" i="62"/>
  <c r="EX1345" i="62"/>
  <c r="FJ1397" i="62"/>
  <c r="FJ1345" i="62"/>
  <c r="FJ1396" i="62" s="1"/>
  <c r="BI1398" i="62"/>
  <c r="DZ1168" i="62"/>
  <c r="DX1399" i="62"/>
  <c r="BG1169" i="62"/>
  <c r="EB1169" i="62"/>
  <c r="EO1169" i="62"/>
  <c r="FB1169" i="62"/>
  <c r="Y1401" i="62"/>
  <c r="Y1346" i="62"/>
  <c r="AK1401" i="62"/>
  <c r="AK1346" i="62"/>
  <c r="AK1400" i="62" s="1"/>
  <c r="AW1401" i="62"/>
  <c r="AW1346" i="62"/>
  <c r="AW1400" i="62" s="1"/>
  <c r="BI1170" i="62"/>
  <c r="BU1401" i="62"/>
  <c r="BU1346" i="62"/>
  <c r="BU1400" i="62" s="1"/>
  <c r="CG1401" i="62"/>
  <c r="CG1346" i="62"/>
  <c r="CG1400" i="62" s="1"/>
  <c r="CT1401" i="62"/>
  <c r="CT1346" i="62"/>
  <c r="CT1400" i="62" s="1"/>
  <c r="DF1401" i="62"/>
  <c r="DF1346" i="62"/>
  <c r="DF1400" i="62" s="1"/>
  <c r="ED1170" i="62"/>
  <c r="EQ1170" i="62"/>
  <c r="FD1170" i="62"/>
  <c r="EB1402" i="62"/>
  <c r="ED1403" i="62"/>
  <c r="FG1403" i="62"/>
  <c r="BG1404" i="62"/>
  <c r="DX1173" i="62"/>
  <c r="EQ1404" i="62"/>
  <c r="EP1404" i="62"/>
  <c r="FD1404" i="62"/>
  <c r="FC1404" i="62"/>
  <c r="BI1405" i="62"/>
  <c r="DZ1174" i="62"/>
  <c r="W1406" i="62"/>
  <c r="DX1347" i="62"/>
  <c r="BG1175" i="62"/>
  <c r="EB1175" i="62"/>
  <c r="EO1175" i="62"/>
  <c r="FB1175" i="62"/>
  <c r="Y1408" i="62"/>
  <c r="DZ1348" i="62"/>
  <c r="BI1176" i="62"/>
  <c r="ED1176" i="62"/>
  <c r="EQ1176" i="62"/>
  <c r="FD1176" i="62"/>
  <c r="AA1409" i="62"/>
  <c r="EB1409" i="62" s="1"/>
  <c r="EB1349" i="62"/>
  <c r="R1178" i="62"/>
  <c r="R1350" i="62" s="1"/>
  <c r="EA1350" i="62" s="1"/>
  <c r="AD1178" i="62"/>
  <c r="AP1178" i="62"/>
  <c r="BB1178" i="62"/>
  <c r="BZ1178" i="62"/>
  <c r="BZ1350" i="62" s="1"/>
  <c r="DK1178" i="62"/>
  <c r="DK1350" i="62" s="1"/>
  <c r="EJ1178" i="62"/>
  <c r="EW1410" i="62"/>
  <c r="EW1381" i="62"/>
  <c r="FB1350" i="62"/>
  <c r="FI1410" i="62"/>
  <c r="FI1381" i="62"/>
  <c r="AR1389" i="62"/>
  <c r="BD1179" i="62"/>
  <c r="DY1179" i="62"/>
  <c r="FK1179" i="62"/>
  <c r="FM1179" i="62" s="1"/>
  <c r="BJ1412" i="62"/>
  <c r="EA1180" i="62"/>
  <c r="BH1181" i="62"/>
  <c r="EC1181" i="62"/>
  <c r="O1182" i="62"/>
  <c r="DX1182" i="62" s="1"/>
  <c r="AA1182" i="62"/>
  <c r="EB1182" i="62" s="1"/>
  <c r="AM1182" i="62"/>
  <c r="AY1182" i="62"/>
  <c r="BW1182" i="62"/>
  <c r="Q1415" i="62"/>
  <c r="Q1352" i="62"/>
  <c r="AC1415" i="62"/>
  <c r="AC1352" i="62"/>
  <c r="AO1415" i="62"/>
  <c r="AO1352" i="62"/>
  <c r="BA1415" i="62"/>
  <c r="BA1352" i="62"/>
  <c r="BY1415" i="62"/>
  <c r="BY1352" i="62"/>
  <c r="DJ1415" i="62"/>
  <c r="DJ1352" i="62"/>
  <c r="EI1415" i="62"/>
  <c r="EI1352" i="62"/>
  <c r="EV1415" i="62"/>
  <c r="EV1352" i="62"/>
  <c r="FH1415" i="62"/>
  <c r="FH1352" i="62"/>
  <c r="BG1416" i="62"/>
  <c r="DX1184" i="62"/>
  <c r="EQ1416" i="62"/>
  <c r="EP1416" i="62"/>
  <c r="FD1416" i="62"/>
  <c r="FC1416" i="62"/>
  <c r="U1417" i="62"/>
  <c r="U1353" i="62"/>
  <c r="AG1417" i="62"/>
  <c r="AG1353" i="62"/>
  <c r="AS1417" i="62"/>
  <c r="AS1353" i="62"/>
  <c r="BE1185" i="62"/>
  <c r="DB1417" i="62"/>
  <c r="DB1353" i="62"/>
  <c r="DN1417" i="62"/>
  <c r="DN1353" i="62"/>
  <c r="DZ1185" i="62"/>
  <c r="EM1417" i="62"/>
  <c r="EM1353" i="62"/>
  <c r="EZ1417" i="62"/>
  <c r="EZ1353" i="62"/>
  <c r="FL1417" i="62"/>
  <c r="FL1353" i="62"/>
  <c r="DX1418" i="62"/>
  <c r="BG1186" i="62"/>
  <c r="EB1186" i="62"/>
  <c r="Y1419" i="62"/>
  <c r="Y1354" i="62"/>
  <c r="AK1419" i="62"/>
  <c r="AK1354" i="62"/>
  <c r="AK1507" i="62" s="1"/>
  <c r="AW1419" i="62"/>
  <c r="AW1354" i="62"/>
  <c r="AW1507" i="62" s="1"/>
  <c r="BI1187" i="62"/>
  <c r="BU1419" i="62"/>
  <c r="BU1354" i="62"/>
  <c r="BU1507" i="62" s="1"/>
  <c r="CG1419" i="62"/>
  <c r="CG1354" i="62"/>
  <c r="CG1507" i="62" s="1"/>
  <c r="CT1419" i="62"/>
  <c r="CT1507" i="62" s="1"/>
  <c r="CT1354" i="62"/>
  <c r="DF1419" i="62"/>
  <c r="DF1507" i="62" s="1"/>
  <c r="DF1354" i="62"/>
  <c r="ED1187" i="62"/>
  <c r="Q1421" i="62"/>
  <c r="Q1355" i="62"/>
  <c r="Q1508" i="62" s="1"/>
  <c r="AC1421" i="62"/>
  <c r="AC1355" i="62"/>
  <c r="AO1421" i="62"/>
  <c r="AO1355" i="62"/>
  <c r="BA1421" i="62"/>
  <c r="FU1421" i="62" s="1"/>
  <c r="BA1355" i="62"/>
  <c r="BA1508" i="62" s="1"/>
  <c r="BY1421" i="62"/>
  <c r="BY1355" i="62"/>
  <c r="BY1508" i="62" s="1"/>
  <c r="DJ1421" i="62"/>
  <c r="DJ1508" i="62" s="1"/>
  <c r="DJ1355" i="62"/>
  <c r="EI1421" i="62"/>
  <c r="EI1355" i="62"/>
  <c r="EI1508" i="62" s="1"/>
  <c r="EV1421" i="62"/>
  <c r="EV1355" i="62"/>
  <c r="EV1508" i="62" s="1"/>
  <c r="FH1421" i="62"/>
  <c r="FH1355" i="62"/>
  <c r="BG1422" i="62"/>
  <c r="DX1190" i="62"/>
  <c r="EQ1422" i="62"/>
  <c r="EP1422" i="62"/>
  <c r="FD1422" i="62"/>
  <c r="FC1422" i="62"/>
  <c r="BI1423" i="62"/>
  <c r="DZ1191" i="62"/>
  <c r="W1424" i="62"/>
  <c r="W1356" i="62"/>
  <c r="AI1424" i="62"/>
  <c r="AI1356" i="62"/>
  <c r="AI1509" i="62" s="1"/>
  <c r="AU1424" i="62"/>
  <c r="AU1356" i="62"/>
  <c r="AU1509" i="62" s="1"/>
  <c r="BG1192" i="62"/>
  <c r="BS1424" i="62"/>
  <c r="BS1356" i="62"/>
  <c r="BS1509" i="62" s="1"/>
  <c r="CE1424" i="62"/>
  <c r="CE1356" i="62"/>
  <c r="CE1509" i="62" s="1"/>
  <c r="CR1424" i="62"/>
  <c r="CR1509" i="62" s="1"/>
  <c r="CR1356" i="62"/>
  <c r="DD1424" i="62"/>
  <c r="DD1509" i="62" s="1"/>
  <c r="DD1356" i="62"/>
  <c r="EB1192" i="62"/>
  <c r="DZ1425" i="62"/>
  <c r="BI1193" i="62"/>
  <c r="ED1193" i="62"/>
  <c r="BE1427" i="62"/>
  <c r="FG1427" i="62"/>
  <c r="S1428" i="62"/>
  <c r="S1357" i="62"/>
  <c r="S1510" i="62" s="1"/>
  <c r="AE1428" i="62"/>
  <c r="AE1357" i="62"/>
  <c r="AE1510" i="62" s="1"/>
  <c r="AQ1428" i="62"/>
  <c r="AQ1357" i="62"/>
  <c r="CA1428" i="62"/>
  <c r="CA1357" i="62"/>
  <c r="CA1510" i="62" s="1"/>
  <c r="CZ1428" i="62"/>
  <c r="CZ1510" i="62" s="1"/>
  <c r="CZ1357" i="62"/>
  <c r="DL1428" i="62"/>
  <c r="DL1510" i="62" s="1"/>
  <c r="DL1357" i="62"/>
  <c r="DX1196" i="62"/>
  <c r="EK1428" i="62"/>
  <c r="EK1357" i="62"/>
  <c r="EX1428" i="62"/>
  <c r="EX1357" i="62"/>
  <c r="FJ1428" i="62"/>
  <c r="FJ1357" i="62"/>
  <c r="FJ1510" i="62" s="1"/>
  <c r="BI1429" i="62"/>
  <c r="DZ1197" i="62"/>
  <c r="DX1430" i="62"/>
  <c r="BG1198" i="62"/>
  <c r="EB1198" i="62"/>
  <c r="Y1431" i="62"/>
  <c r="Y1358" i="62"/>
  <c r="AK1431" i="62"/>
  <c r="AK1358" i="62"/>
  <c r="AK1511" i="62" s="1"/>
  <c r="AW1431" i="62"/>
  <c r="AW1358" i="62"/>
  <c r="AW1511" i="62" s="1"/>
  <c r="BI1199" i="62"/>
  <c r="BU1431" i="62"/>
  <c r="BU1358" i="62"/>
  <c r="BU1511" i="62" s="1"/>
  <c r="CG1431" i="62"/>
  <c r="CG1511" i="62" s="1"/>
  <c r="CG1358" i="62"/>
  <c r="CT1431" i="62"/>
  <c r="CT1511" i="62" s="1"/>
  <c r="CT1358" i="62"/>
  <c r="DF1431" i="62"/>
  <c r="DF1511" i="62" s="1"/>
  <c r="DF1358" i="62"/>
  <c r="ED1199" i="62"/>
  <c r="FG1433" i="62"/>
  <c r="BG1434" i="62"/>
  <c r="DX1202" i="62"/>
  <c r="EQ1434" i="62"/>
  <c r="EP1434" i="62"/>
  <c r="FD1434" i="62"/>
  <c r="FC1434" i="62"/>
  <c r="EA1203" i="62"/>
  <c r="FD1203" i="62"/>
  <c r="P1436" i="62"/>
  <c r="P1359" i="62"/>
  <c r="P1512" i="62" s="1"/>
  <c r="AB1436" i="62"/>
  <c r="AB1359" i="62"/>
  <c r="AN1436" i="62"/>
  <c r="AN1359" i="62"/>
  <c r="AZ1436" i="62"/>
  <c r="FT1436" i="62" s="1"/>
  <c r="AZ1359" i="62"/>
  <c r="AZ1512" i="62" s="1"/>
  <c r="CF1436" i="62"/>
  <c r="CF1359" i="62"/>
  <c r="CF1512" i="62" s="1"/>
  <c r="DK1436" i="62"/>
  <c r="DK1512" i="62" s="1"/>
  <c r="DK1359" i="62"/>
  <c r="EE1204" i="62"/>
  <c r="EU1436" i="62"/>
  <c r="EU1359" i="62"/>
  <c r="FI1436" i="62"/>
  <c r="FI1359" i="62"/>
  <c r="BH1205" i="62"/>
  <c r="FA1205" i="62"/>
  <c r="BH1217" i="62"/>
  <c r="BD1243" i="62"/>
  <c r="BK1318" i="62"/>
  <c r="BK1329" i="62" s="1"/>
  <c r="BK1262" i="62"/>
  <c r="BK1376" i="62" s="1"/>
  <c r="CN1318" i="62"/>
  <c r="CN1329" i="62" s="1"/>
  <c r="CN1262" i="62"/>
  <c r="CN1376" i="62" s="1"/>
  <c r="Z1164" i="62"/>
  <c r="AL1164" i="62"/>
  <c r="AX1164" i="62"/>
  <c r="BV1164" i="62"/>
  <c r="CH1342" i="62"/>
  <c r="CU1342" i="62"/>
  <c r="DG1342" i="62"/>
  <c r="AB1394" i="62"/>
  <c r="EC1343" i="62"/>
  <c r="AN1394" i="62"/>
  <c r="FT1394" i="62"/>
  <c r="EH1394" i="62"/>
  <c r="EU1394" i="62"/>
  <c r="FG1165" i="62"/>
  <c r="AD1395" i="62"/>
  <c r="EE1395" i="62" s="1"/>
  <c r="EE1344" i="62"/>
  <c r="AP1395" i="62"/>
  <c r="EJ1395" i="62"/>
  <c r="ER1344" i="62"/>
  <c r="EO1344" i="62"/>
  <c r="EW1395" i="62"/>
  <c r="FE1344" i="62"/>
  <c r="FB1344" i="62"/>
  <c r="FI1395" i="62"/>
  <c r="FK1344" i="62"/>
  <c r="FM1344" i="62" s="1"/>
  <c r="T1397" i="62"/>
  <c r="T1345" i="62"/>
  <c r="T1396" i="62" s="1"/>
  <c r="AF1397" i="62"/>
  <c r="AF1345" i="62"/>
  <c r="AF1396" i="62" s="1"/>
  <c r="AR1397" i="62"/>
  <c r="AR1345" i="62"/>
  <c r="BD1167" i="62"/>
  <c r="DA1397" i="62"/>
  <c r="DA1345" i="62"/>
  <c r="DA1396" i="62" s="1"/>
  <c r="DM1397" i="62"/>
  <c r="DM1345" i="62"/>
  <c r="DM1396" i="62" s="1"/>
  <c r="DY1167" i="62"/>
  <c r="EL1397" i="62"/>
  <c r="EL1345" i="62"/>
  <c r="EL1396" i="62" s="1"/>
  <c r="EY1397" i="62"/>
  <c r="EY1345" i="62"/>
  <c r="EY1396" i="62" s="1"/>
  <c r="FK1167" i="62"/>
  <c r="FM1167" i="62" s="1"/>
  <c r="BJ1398" i="62"/>
  <c r="EA1168" i="62"/>
  <c r="EN1168" i="62"/>
  <c r="FA1168" i="62"/>
  <c r="EC1169" i="62"/>
  <c r="EP1169" i="62"/>
  <c r="FC1169" i="62"/>
  <c r="Z1401" i="62"/>
  <c r="Z1346" i="62"/>
  <c r="AL1401" i="62"/>
  <c r="AL1346" i="62"/>
  <c r="AL1400" i="62" s="1"/>
  <c r="AX1401" i="62"/>
  <c r="AX1346" i="62"/>
  <c r="AX1400" i="62" s="1"/>
  <c r="BJ1170" i="62"/>
  <c r="BV1401" i="62"/>
  <c r="BV1346" i="62"/>
  <c r="BV1400" i="62" s="1"/>
  <c r="CH1401" i="62"/>
  <c r="CH1346" i="62"/>
  <c r="CH1400" i="62" s="1"/>
  <c r="CU1401" i="62"/>
  <c r="CU1346" i="62"/>
  <c r="CU1400" i="62" s="1"/>
  <c r="DG1401" i="62"/>
  <c r="DG1346" i="62"/>
  <c r="DG1400" i="62" s="1"/>
  <c r="EE1170" i="62"/>
  <c r="ER1170" i="62"/>
  <c r="FE1170" i="62"/>
  <c r="BD1402" i="62"/>
  <c r="EN1402" i="62"/>
  <c r="FA1402" i="62"/>
  <c r="FG1171" i="62"/>
  <c r="ER1403" i="62"/>
  <c r="EO1403" i="62"/>
  <c r="FE1403" i="62"/>
  <c r="FB1403" i="62"/>
  <c r="FK1403" i="62"/>
  <c r="FM1403" i="62" s="1"/>
  <c r="BH1404" i="62"/>
  <c r="BD1173" i="62"/>
  <c r="DY1173" i="62"/>
  <c r="FK1173" i="62"/>
  <c r="FM1173" i="62" s="1"/>
  <c r="BJ1405" i="62"/>
  <c r="EA1174" i="62"/>
  <c r="EN1174" i="62"/>
  <c r="FA1174" i="62"/>
  <c r="X1406" i="62"/>
  <c r="DY1347" i="62"/>
  <c r="EC1175" i="62"/>
  <c r="EP1175" i="62"/>
  <c r="FC1175" i="62"/>
  <c r="Z1408" i="62"/>
  <c r="EA1348" i="62"/>
  <c r="EE1176" i="62"/>
  <c r="ER1176" i="62"/>
  <c r="FE1176" i="62"/>
  <c r="AB1409" i="62"/>
  <c r="EC1409" i="62" s="1"/>
  <c r="EC1349" i="62"/>
  <c r="AN1409" i="62"/>
  <c r="BD1409" i="62" s="1"/>
  <c r="BD1349" i="62"/>
  <c r="EH1409" i="62"/>
  <c r="EN1409" i="62" s="1"/>
  <c r="EN1349" i="62"/>
  <c r="EU1409" i="62"/>
  <c r="FA1409" i="62" s="1"/>
  <c r="FA1349" i="62"/>
  <c r="FG1177" i="62"/>
  <c r="S1178" i="62"/>
  <c r="S1350" i="62" s="1"/>
  <c r="AE1178" i="62"/>
  <c r="AE1350" i="62" s="1"/>
  <c r="AQ1178" i="62"/>
  <c r="CA1178" i="62"/>
  <c r="CA1350" i="62" s="1"/>
  <c r="CZ1410" i="62"/>
  <c r="CZ1504" i="62" s="1"/>
  <c r="CZ1381" i="62"/>
  <c r="DL1410" i="62"/>
  <c r="DL1504" i="62" s="1"/>
  <c r="DL1381" i="62"/>
  <c r="EK1410" i="62"/>
  <c r="EK1381" i="62"/>
  <c r="EQ1350" i="62"/>
  <c r="EP1350" i="62"/>
  <c r="EX1410" i="62"/>
  <c r="EX1381" i="62"/>
  <c r="FD1350" i="62"/>
  <c r="FC1350" i="62"/>
  <c r="FJ1410" i="62"/>
  <c r="FJ1504" i="62" s="1"/>
  <c r="FJ1381" i="62"/>
  <c r="AS1389" i="62"/>
  <c r="BE1179" i="62"/>
  <c r="DZ1179" i="62"/>
  <c r="BG1180" i="62"/>
  <c r="EB1180" i="62"/>
  <c r="EO1180" i="62"/>
  <c r="FB1180" i="62"/>
  <c r="ED1181" i="62"/>
  <c r="EQ1181" i="62"/>
  <c r="FD1181" i="62"/>
  <c r="P1182" i="62"/>
  <c r="AB1182" i="62"/>
  <c r="EC1182" i="62" s="1"/>
  <c r="R1415" i="62"/>
  <c r="R1352" i="62"/>
  <c r="AD1415" i="62"/>
  <c r="AD1352" i="62"/>
  <c r="AP1415" i="62"/>
  <c r="AP1352" i="62"/>
  <c r="BB1415" i="62"/>
  <c r="BB1352" i="62"/>
  <c r="BZ1415" i="62"/>
  <c r="BZ1352" i="62"/>
  <c r="DK1415" i="62"/>
  <c r="DK1352" i="62"/>
  <c r="EJ1415" i="62"/>
  <c r="EJ1352" i="62"/>
  <c r="EW1415" i="62"/>
  <c r="EW1352" i="62"/>
  <c r="FI1415" i="62"/>
  <c r="FI1352" i="62"/>
  <c r="BH1416" i="62"/>
  <c r="BD1184" i="62"/>
  <c r="DY1184" i="62"/>
  <c r="FK1184" i="62"/>
  <c r="FM1184" i="62" s="1"/>
  <c r="V1417" i="62"/>
  <c r="V1353" i="62"/>
  <c r="AH1417" i="62"/>
  <c r="AH1353" i="62"/>
  <c r="AT1417" i="62"/>
  <c r="AT1353" i="62"/>
  <c r="DC1417" i="62"/>
  <c r="DC1353" i="62"/>
  <c r="DO1417" i="62"/>
  <c r="DO1353" i="62"/>
  <c r="EA1185" i="62"/>
  <c r="EN1185" i="62"/>
  <c r="FA1185" i="62"/>
  <c r="EC1186" i="62"/>
  <c r="EP1186" i="62"/>
  <c r="FC1186" i="62"/>
  <c r="Z1419" i="62"/>
  <c r="Z1354" i="62"/>
  <c r="AL1419" i="62"/>
  <c r="AL1354" i="62"/>
  <c r="AL1507" i="62" s="1"/>
  <c r="AX1419" i="62"/>
  <c r="AX1354" i="62"/>
  <c r="AX1507" i="62" s="1"/>
  <c r="BV1419" i="62"/>
  <c r="BV1354" i="62"/>
  <c r="BV1507" i="62" s="1"/>
  <c r="CH1419" i="62"/>
  <c r="CH1354" i="62"/>
  <c r="CH1507" i="62" s="1"/>
  <c r="CU1419" i="62"/>
  <c r="CU1507" i="62" s="1"/>
  <c r="CU1354" i="62"/>
  <c r="DG1419" i="62"/>
  <c r="DG1507" i="62" s="1"/>
  <c r="DG1354" i="62"/>
  <c r="EE1187" i="62"/>
  <c r="ER1187" i="62"/>
  <c r="FE1187" i="62"/>
  <c r="EN1420" i="62"/>
  <c r="FA1420" i="62"/>
  <c r="FG1188" i="62"/>
  <c r="R1421" i="62"/>
  <c r="R1355" i="62"/>
  <c r="R1508" i="62" s="1"/>
  <c r="AD1421" i="62"/>
  <c r="AD1355" i="62"/>
  <c r="AP1421" i="62"/>
  <c r="AP1355" i="62"/>
  <c r="BB1421" i="62"/>
  <c r="FV1421" i="62" s="1"/>
  <c r="BB1355" i="62"/>
  <c r="BB1508" i="62" s="1"/>
  <c r="BZ1421" i="62"/>
  <c r="BZ1355" i="62"/>
  <c r="BZ1508" i="62" s="1"/>
  <c r="DK1421" i="62"/>
  <c r="DK1508" i="62" s="1"/>
  <c r="DK1355" i="62"/>
  <c r="EJ1421" i="62"/>
  <c r="EJ1355" i="62"/>
  <c r="EW1421" i="62"/>
  <c r="EW1355" i="62"/>
  <c r="FI1421" i="62"/>
  <c r="FI1355" i="62"/>
  <c r="BH1422" i="62"/>
  <c r="BD1190" i="62"/>
  <c r="DY1190" i="62"/>
  <c r="FK1190" i="62"/>
  <c r="FM1190" i="62" s="1"/>
  <c r="BJ1423" i="62"/>
  <c r="EA1191" i="62"/>
  <c r="EN1191" i="62"/>
  <c r="FA1191" i="62"/>
  <c r="X1424" i="62"/>
  <c r="X1356" i="62"/>
  <c r="AJ1424" i="62"/>
  <c r="AJ1356" i="62"/>
  <c r="AJ1509" i="62" s="1"/>
  <c r="AV1424" i="62"/>
  <c r="AV1356" i="62"/>
  <c r="AV1509" i="62" s="1"/>
  <c r="BT1424" i="62"/>
  <c r="BT1356" i="62"/>
  <c r="BT1509" i="62" s="1"/>
  <c r="CF1424" i="62"/>
  <c r="CF1356" i="62"/>
  <c r="CF1509" i="62" s="1"/>
  <c r="CS1424" i="62"/>
  <c r="CS1509" i="62" s="1"/>
  <c r="CS1356" i="62"/>
  <c r="DE1424" i="62"/>
  <c r="DE1509" i="62" s="1"/>
  <c r="DE1356" i="62"/>
  <c r="EC1192" i="62"/>
  <c r="EP1192" i="62"/>
  <c r="FC1192" i="62"/>
  <c r="EE1193" i="62"/>
  <c r="ER1193" i="62"/>
  <c r="FE1193" i="62"/>
  <c r="EN1426" i="62"/>
  <c r="FA1426" i="62"/>
  <c r="FG1194" i="62"/>
  <c r="ER1427" i="62"/>
  <c r="EO1427" i="62"/>
  <c r="FE1427" i="62"/>
  <c r="FB1427" i="62"/>
  <c r="FK1427" i="62"/>
  <c r="FM1427" i="62" s="1"/>
  <c r="T1428" i="62"/>
  <c r="T1357" i="62"/>
  <c r="T1510" i="62" s="1"/>
  <c r="AF1428" i="62"/>
  <c r="AF1357" i="62"/>
  <c r="AF1510" i="62" s="1"/>
  <c r="AR1428" i="62"/>
  <c r="AR1357" i="62"/>
  <c r="DA1428" i="62"/>
  <c r="DA1510" i="62" s="1"/>
  <c r="DA1357" i="62"/>
  <c r="DM1428" i="62"/>
  <c r="DM1510" i="62" s="1"/>
  <c r="DM1357" i="62"/>
  <c r="DY1196" i="62"/>
  <c r="EL1428" i="62"/>
  <c r="EL1357" i="62"/>
  <c r="EL1510" i="62" s="1"/>
  <c r="EY1428" i="62"/>
  <c r="EY1357" i="62"/>
  <c r="EY1510" i="62" s="1"/>
  <c r="FK1196" i="62"/>
  <c r="FM1196" i="62" s="1"/>
  <c r="BJ1429" i="62"/>
  <c r="EA1197" i="62"/>
  <c r="EN1197" i="62"/>
  <c r="FA1197" i="62"/>
  <c r="EC1198" i="62"/>
  <c r="EP1198" i="62"/>
  <c r="FC1198" i="62"/>
  <c r="Z1431" i="62"/>
  <c r="Z1358" i="62"/>
  <c r="AL1431" i="62"/>
  <c r="AL1358" i="62"/>
  <c r="AL1511" i="62" s="1"/>
  <c r="AX1431" i="62"/>
  <c r="AX1358" i="62"/>
  <c r="AX1511" i="62" s="1"/>
  <c r="BV1431" i="62"/>
  <c r="BV1358" i="62"/>
  <c r="BV1511" i="62" s="1"/>
  <c r="CH1431" i="62"/>
  <c r="CH1511" i="62" s="1"/>
  <c r="CH1358" i="62"/>
  <c r="CU1431" i="62"/>
  <c r="CU1511" i="62" s="1"/>
  <c r="CU1358" i="62"/>
  <c r="DG1431" i="62"/>
  <c r="DG1511" i="62" s="1"/>
  <c r="DG1358" i="62"/>
  <c r="EE1199" i="62"/>
  <c r="ER1199" i="62"/>
  <c r="FA1432" i="62"/>
  <c r="FG1200" i="62"/>
  <c r="ER1433" i="62"/>
  <c r="EO1433" i="62"/>
  <c r="FE1433" i="62"/>
  <c r="FB1433" i="62"/>
  <c r="BH1434" i="62"/>
  <c r="BD1202" i="62"/>
  <c r="DY1202" i="62"/>
  <c r="FK1202" i="62"/>
  <c r="FM1202" i="62" s="1"/>
  <c r="BJ1435" i="62"/>
  <c r="BH1203" i="62"/>
  <c r="EC1203" i="62"/>
  <c r="Q1436" i="62"/>
  <c r="Q1359" i="62"/>
  <c r="Q1512" i="62" s="1"/>
  <c r="AC1436" i="62"/>
  <c r="AC1359" i="62"/>
  <c r="ED1204" i="62"/>
  <c r="BT1436" i="62"/>
  <c r="BT1359" i="62"/>
  <c r="BT1512" i="62" s="1"/>
  <c r="BJ1437" i="62"/>
  <c r="BJ1205" i="62"/>
  <c r="AB1438" i="62"/>
  <c r="EC1438" i="62" s="1"/>
  <c r="EC1206" i="62"/>
  <c r="BD1438" i="62"/>
  <c r="O1440" i="62"/>
  <c r="O1439" i="62" s="1"/>
  <c r="O1513" i="62" s="1"/>
  <c r="O1207" i="62"/>
  <c r="O1360" i="62" s="1"/>
  <c r="O1383" i="62" s="1"/>
  <c r="AA1440" i="62"/>
  <c r="EB1208" i="62"/>
  <c r="AA1207" i="62"/>
  <c r="AM1440" i="62"/>
  <c r="AM1439" i="62" s="1"/>
  <c r="AM1513" i="62" s="1"/>
  <c r="AM1207" i="62"/>
  <c r="AM1360" i="62" s="1"/>
  <c r="AM1383" i="62" s="1"/>
  <c r="AY1439" i="62"/>
  <c r="FS1440" i="62"/>
  <c r="BI1217" i="62"/>
  <c r="BJ1218" i="62"/>
  <c r="BD1226" i="62"/>
  <c r="FG1441" i="62"/>
  <c r="BG1442" i="62"/>
  <c r="DX1210" i="62"/>
  <c r="EQ1442" i="62"/>
  <c r="EP1442" i="62"/>
  <c r="FD1442" i="62"/>
  <c r="FC1442" i="62"/>
  <c r="BI1443" i="62"/>
  <c r="BE1211" i="62"/>
  <c r="DZ1211" i="62"/>
  <c r="O1213" i="62"/>
  <c r="DX1213" i="62" s="1"/>
  <c r="AA1213" i="62"/>
  <c r="Q1446" i="62"/>
  <c r="Q1445" i="62" s="1"/>
  <c r="AC1446" i="62"/>
  <c r="ED1362" i="62"/>
  <c r="AO1446" i="62"/>
  <c r="BA1446" i="62"/>
  <c r="BY1446" i="62"/>
  <c r="BY1445" i="62" s="1"/>
  <c r="DJ1446" i="62"/>
  <c r="DJ1445" i="62" s="1"/>
  <c r="EI1446" i="62"/>
  <c r="EI1445" i="62" s="1"/>
  <c r="EV1446" i="62"/>
  <c r="EV1445" i="62" s="1"/>
  <c r="FH1446" i="62"/>
  <c r="FG1362" i="62"/>
  <c r="AQ1447" i="62"/>
  <c r="BG1447" i="62" s="1"/>
  <c r="BG1363" i="62"/>
  <c r="DX1215" i="62"/>
  <c r="EK1447" i="62"/>
  <c r="EQ1363" i="62"/>
  <c r="EP1363" i="62"/>
  <c r="EX1447" i="62"/>
  <c r="FD1363" i="62"/>
  <c r="FC1363" i="62"/>
  <c r="AS1449" i="62"/>
  <c r="DZ1216" i="62"/>
  <c r="AA1450" i="62"/>
  <c r="EB1450" i="62" s="1"/>
  <c r="EB1365" i="62"/>
  <c r="W1451" i="62"/>
  <c r="DX1451" i="62" s="1"/>
  <c r="DX1366" i="62"/>
  <c r="BG1223" i="62"/>
  <c r="EB1223" i="62"/>
  <c r="EO1223" i="62"/>
  <c r="Y1453" i="62"/>
  <c r="DZ1367" i="62"/>
  <c r="ED1224" i="62"/>
  <c r="AA1454" i="62"/>
  <c r="EB1454" i="62" s="1"/>
  <c r="EB1368" i="62"/>
  <c r="Q1456" i="62"/>
  <c r="Q1455" i="62" s="1"/>
  <c r="Q1369" i="62"/>
  <c r="AC1456" i="62"/>
  <c r="AC1369" i="62"/>
  <c r="AO1456" i="62"/>
  <c r="AO1369" i="62"/>
  <c r="BA1456" i="62"/>
  <c r="BA1369" i="62"/>
  <c r="BY1456" i="62"/>
  <c r="BY1455" i="62" s="1"/>
  <c r="BY1369" i="62"/>
  <c r="DJ1456" i="62"/>
  <c r="DJ1455" i="62" s="1"/>
  <c r="DJ1369" i="62"/>
  <c r="EI1456" i="62"/>
  <c r="EI1455" i="62" s="1"/>
  <c r="EI1369" i="62"/>
  <c r="EV1456" i="62"/>
  <c r="EV1455" i="62" s="1"/>
  <c r="EV1369" i="62"/>
  <c r="FH1456" i="62"/>
  <c r="FH1369" i="62"/>
  <c r="BG1457" i="62"/>
  <c r="DX1227" i="62"/>
  <c r="EP1457" i="62"/>
  <c r="EQ1457" i="62"/>
  <c r="FC1457" i="62"/>
  <c r="FD1457" i="62"/>
  <c r="BI1458" i="62"/>
  <c r="DZ1228" i="62"/>
  <c r="DX1460" i="62"/>
  <c r="BG1229" i="62"/>
  <c r="EB1229" i="62"/>
  <c r="EO1229" i="62"/>
  <c r="ED1230" i="62"/>
  <c r="FG1462" i="62"/>
  <c r="S1464" i="62"/>
  <c r="S1463" i="62" s="1"/>
  <c r="S1370" i="62"/>
  <c r="AE1464" i="62"/>
  <c r="AE1463" i="62" s="1"/>
  <c r="AE1370" i="62"/>
  <c r="AQ1464" i="62"/>
  <c r="AQ1370" i="62"/>
  <c r="CA1464" i="62"/>
  <c r="CA1463" i="62" s="1"/>
  <c r="CA1370" i="62"/>
  <c r="CZ1464" i="62"/>
  <c r="CZ1463" i="62" s="1"/>
  <c r="CZ1370" i="62"/>
  <c r="DL1464" i="62"/>
  <c r="DL1463" i="62" s="1"/>
  <c r="DL1370" i="62"/>
  <c r="EK1464" i="62"/>
  <c r="EK1370" i="62"/>
  <c r="EX1464" i="62"/>
  <c r="EX1370" i="62"/>
  <c r="FJ1464" i="62"/>
  <c r="FJ1463" i="62" s="1"/>
  <c r="FJ1370" i="62"/>
  <c r="BI1465" i="62"/>
  <c r="DZ1234" i="62"/>
  <c r="DX1466" i="62"/>
  <c r="BG1235" i="62"/>
  <c r="EB1235" i="62"/>
  <c r="EO1235" i="62"/>
  <c r="Y1468" i="62"/>
  <c r="Y1371" i="62"/>
  <c r="AK1468" i="62"/>
  <c r="AK1467" i="62" s="1"/>
  <c r="AK1371" i="62"/>
  <c r="AW1468" i="62"/>
  <c r="AW1467" i="62" s="1"/>
  <c r="AW1371" i="62"/>
  <c r="BU1468" i="62"/>
  <c r="BU1467" i="62" s="1"/>
  <c r="BU1371" i="62"/>
  <c r="CG1468" i="62"/>
  <c r="CG1467" i="62" s="1"/>
  <c r="CG1371" i="62"/>
  <c r="CT1468" i="62"/>
  <c r="CT1467" i="62" s="1"/>
  <c r="CT1371" i="62"/>
  <c r="DF1468" i="62"/>
  <c r="DF1467" i="62" s="1"/>
  <c r="DF1371" i="62"/>
  <c r="Q1471" i="62"/>
  <c r="Q1470" i="62" s="1"/>
  <c r="Q1372" i="62"/>
  <c r="AC1471" i="62"/>
  <c r="AC1372" i="62"/>
  <c r="AO1471" i="62"/>
  <c r="AO1372" i="62"/>
  <c r="BA1471" i="62"/>
  <c r="BA1372" i="62"/>
  <c r="BY1471" i="62"/>
  <c r="BY1470" i="62" s="1"/>
  <c r="BY1372" i="62"/>
  <c r="DJ1471" i="62"/>
  <c r="DJ1470" i="62" s="1"/>
  <c r="DJ1372" i="62"/>
  <c r="EI1471" i="62"/>
  <c r="EI1470" i="62" s="1"/>
  <c r="EI1372" i="62"/>
  <c r="EV1471" i="62"/>
  <c r="EV1470" i="62" s="1"/>
  <c r="EV1372" i="62"/>
  <c r="FH1471" i="62"/>
  <c r="FH1372" i="62"/>
  <c r="BG1472" i="62"/>
  <c r="DX1239" i="62"/>
  <c r="EQ1472" i="62"/>
  <c r="EP1472" i="62"/>
  <c r="FD1472" i="62"/>
  <c r="FC1472" i="62"/>
  <c r="U1473" i="62"/>
  <c r="U1391" i="62" s="1"/>
  <c r="U1373" i="62"/>
  <c r="AG1473" i="62"/>
  <c r="AG1391" i="62" s="1"/>
  <c r="AG1373" i="62"/>
  <c r="AS1473" i="62"/>
  <c r="AS1373" i="62"/>
  <c r="DB1473" i="62"/>
  <c r="DB1391" i="62" s="1"/>
  <c r="DB1373" i="62"/>
  <c r="DN1473" i="62"/>
  <c r="DN1391" i="62" s="1"/>
  <c r="DN1373" i="62"/>
  <c r="EM1473" i="62"/>
  <c r="EM1391" i="62" s="1"/>
  <c r="EM1373" i="62"/>
  <c r="EZ1473" i="62"/>
  <c r="EZ1391" i="62" s="1"/>
  <c r="EZ1373" i="62"/>
  <c r="FL1473" i="62"/>
  <c r="FL1391" i="62" s="1"/>
  <c r="FL1373" i="62"/>
  <c r="DX1475" i="62"/>
  <c r="W1474" i="62"/>
  <c r="DX1474" i="62" s="1"/>
  <c r="BG1241" i="62"/>
  <c r="EB1241" i="62"/>
  <c r="EO1241" i="62"/>
  <c r="FG1476" i="62"/>
  <c r="S1477" i="62"/>
  <c r="S1374" i="62"/>
  <c r="AE1477" i="62"/>
  <c r="AE1374" i="62"/>
  <c r="AQ1477" i="62"/>
  <c r="AQ1374" i="62"/>
  <c r="CA1477" i="62"/>
  <c r="CA1374" i="62"/>
  <c r="CZ1477" i="62"/>
  <c r="CZ1374" i="62"/>
  <c r="DL1477" i="62"/>
  <c r="DL1374" i="62"/>
  <c r="EL1477" i="62"/>
  <c r="EL1374" i="62"/>
  <c r="EY1477" i="62"/>
  <c r="EY1374" i="62"/>
  <c r="FL1477" i="62"/>
  <c r="FL1374" i="62"/>
  <c r="DX1480" i="62"/>
  <c r="DZ1246" i="62"/>
  <c r="EN1246" i="62"/>
  <c r="FB1246" i="62"/>
  <c r="O1478" i="62"/>
  <c r="AA1479" i="62"/>
  <c r="EB1247" i="62"/>
  <c r="AM1478" i="62"/>
  <c r="AY1478" i="62"/>
  <c r="FS1478" i="62" s="1"/>
  <c r="FS1479" i="62"/>
  <c r="BS1478" i="62"/>
  <c r="CG1478" i="62"/>
  <c r="EZ1478" i="62"/>
  <c r="BJ1267" i="62"/>
  <c r="CT1322" i="62"/>
  <c r="DJ1322" i="62"/>
  <c r="BD1269" i="62"/>
  <c r="BH1270" i="62"/>
  <c r="BG1271" i="62"/>
  <c r="BJ1272" i="62"/>
  <c r="BJ1273" i="62"/>
  <c r="AB1323" i="62"/>
  <c r="EC1323" i="62" s="1"/>
  <c r="EC1274" i="62"/>
  <c r="BD1275" i="62"/>
  <c r="BH1275" i="62"/>
  <c r="BE1280" i="62"/>
  <c r="BI1280" i="62"/>
  <c r="T1325" i="62"/>
  <c r="EC1325" i="62" s="1"/>
  <c r="EC1289" i="62"/>
  <c r="AR1325" i="62"/>
  <c r="BG1292" i="62"/>
  <c r="BE1435" i="62"/>
  <c r="FG1435" i="62"/>
  <c r="S1436" i="62"/>
  <c r="S1359" i="62"/>
  <c r="S1512" i="62" s="1"/>
  <c r="AE1436" i="62"/>
  <c r="AE1359" i="62"/>
  <c r="AE1512" i="62" s="1"/>
  <c r="AQ1436" i="62"/>
  <c r="AQ1359" i="62"/>
  <c r="CA1436" i="62"/>
  <c r="CA1359" i="62"/>
  <c r="CA1512" i="62" s="1"/>
  <c r="CZ1436" i="62"/>
  <c r="CZ1512" i="62" s="1"/>
  <c r="CZ1359" i="62"/>
  <c r="DL1436" i="62"/>
  <c r="DL1512" i="62" s="1"/>
  <c r="DL1359" i="62"/>
  <c r="EK1436" i="62"/>
  <c r="EK1359" i="62"/>
  <c r="EX1436" i="62"/>
  <c r="EX1359" i="62"/>
  <c r="FJ1436" i="62"/>
  <c r="FJ1359" i="62"/>
  <c r="FJ1512" i="62" s="1"/>
  <c r="BI1437" i="62"/>
  <c r="DZ1205" i="62"/>
  <c r="DX1438" i="62"/>
  <c r="BG1206" i="62"/>
  <c r="EB1206" i="62"/>
  <c r="EO1206" i="62"/>
  <c r="FB1206" i="62"/>
  <c r="Z1207" i="62"/>
  <c r="AL1207" i="62"/>
  <c r="AL1360" i="62" s="1"/>
  <c r="AL1383" i="62" s="1"/>
  <c r="AX1207" i="62"/>
  <c r="AX1360" i="62" s="1"/>
  <c r="AX1383" i="62" s="1"/>
  <c r="BV1207" i="62"/>
  <c r="BV1360" i="62" s="1"/>
  <c r="BV1383" i="62" s="1"/>
  <c r="CH1207" i="62"/>
  <c r="CH1360" i="62" s="1"/>
  <c r="CH1383" i="62" s="1"/>
  <c r="CU1207" i="62"/>
  <c r="CU1360" i="62" s="1"/>
  <c r="CU1383" i="62" s="1"/>
  <c r="DG1207" i="62"/>
  <c r="DG1360" i="62" s="1"/>
  <c r="DG1383" i="62" s="1"/>
  <c r="ER1207" i="62"/>
  <c r="FE1207" i="62"/>
  <c r="EC1440" i="62"/>
  <c r="AB1439" i="62"/>
  <c r="AN1439" i="62"/>
  <c r="FT1440" i="62"/>
  <c r="AZ1439" i="62"/>
  <c r="EN1440" i="62"/>
  <c r="EH1439" i="62"/>
  <c r="FA1440" i="62"/>
  <c r="EU1439" i="62"/>
  <c r="FG1208" i="62"/>
  <c r="EE1441" i="62"/>
  <c r="BF1441" i="62"/>
  <c r="ER1441" i="62"/>
  <c r="EO1441" i="62"/>
  <c r="FE1441" i="62"/>
  <c r="FB1441" i="62"/>
  <c r="FK1441" i="62"/>
  <c r="FM1441" i="62" s="1"/>
  <c r="BH1442" i="62"/>
  <c r="BD1210" i="62"/>
  <c r="DY1210" i="62"/>
  <c r="FK1210" i="62"/>
  <c r="FM1210" i="62" s="1"/>
  <c r="BJ1443" i="62"/>
  <c r="EA1211" i="62"/>
  <c r="EN1211" i="62"/>
  <c r="FA1211" i="62"/>
  <c r="P1213" i="62"/>
  <c r="P1212" i="62" s="1"/>
  <c r="AB1213" i="62"/>
  <c r="AN1213" i="62"/>
  <c r="AZ1213" i="62"/>
  <c r="AZ1212" i="62" s="1"/>
  <c r="BX1213" i="62"/>
  <c r="BX1212" i="62" s="1"/>
  <c r="FG1213" i="62"/>
  <c r="R1446" i="62"/>
  <c r="R1445" i="62" s="1"/>
  <c r="AD1446" i="62"/>
  <c r="EE1362" i="62"/>
  <c r="AP1446" i="62"/>
  <c r="BB1446" i="62"/>
  <c r="BZ1446" i="62"/>
  <c r="BZ1445" i="62" s="1"/>
  <c r="DK1446" i="62"/>
  <c r="DK1445" i="62" s="1"/>
  <c r="EJ1446" i="62"/>
  <c r="ER1362" i="62"/>
  <c r="EO1362" i="62"/>
  <c r="EW1446" i="62"/>
  <c r="FE1362" i="62"/>
  <c r="FB1362" i="62"/>
  <c r="FI1446" i="62"/>
  <c r="FK1362" i="62"/>
  <c r="FM1362" i="62" s="1"/>
  <c r="AR1447" i="62"/>
  <c r="BH1447" i="62" s="1"/>
  <c r="BH1363" i="62"/>
  <c r="DY1215" i="62"/>
  <c r="FK1215" i="62"/>
  <c r="FM1215" i="62" s="1"/>
  <c r="AT1449" i="62"/>
  <c r="BF1216" i="62"/>
  <c r="EA1216" i="62"/>
  <c r="EN1216" i="62"/>
  <c r="FA1216" i="62"/>
  <c r="EP1217" i="62"/>
  <c r="AB1450" i="62"/>
  <c r="EC1450" i="62" s="1"/>
  <c r="EC1365" i="62"/>
  <c r="AN1450" i="62"/>
  <c r="EH1450" i="62"/>
  <c r="EN1450" i="62" s="1"/>
  <c r="EN1365" i="62"/>
  <c r="EU1450" i="62"/>
  <c r="FA1450" i="62" s="1"/>
  <c r="FA1365" i="62"/>
  <c r="FG1219" i="62"/>
  <c r="X1451" i="62"/>
  <c r="DY1451" i="62" s="1"/>
  <c r="DY1366" i="62"/>
  <c r="BH1223" i="62"/>
  <c r="EC1223" i="62"/>
  <c r="EP1223" i="62"/>
  <c r="FC1223" i="62"/>
  <c r="Z1453" i="62"/>
  <c r="EA1367" i="62"/>
  <c r="BJ1224" i="62"/>
  <c r="EE1224" i="62"/>
  <c r="ER1224" i="62"/>
  <c r="FE1224" i="62"/>
  <c r="AB1454" i="62"/>
  <c r="EC1454" i="62" s="1"/>
  <c r="EC1368" i="62"/>
  <c r="AN1454" i="62"/>
  <c r="EH1454" i="62"/>
  <c r="EN1454" i="62" s="1"/>
  <c r="EN1368" i="62"/>
  <c r="EU1454" i="62"/>
  <c r="FA1454" i="62" s="1"/>
  <c r="FA1368" i="62"/>
  <c r="FG1225" i="62"/>
  <c r="R1456" i="62"/>
  <c r="R1455" i="62" s="1"/>
  <c r="R1369" i="62"/>
  <c r="AD1456" i="62"/>
  <c r="AD1369" i="62"/>
  <c r="AP1456" i="62"/>
  <c r="AP1369" i="62"/>
  <c r="BB1456" i="62"/>
  <c r="BB1369" i="62"/>
  <c r="BZ1456" i="62"/>
  <c r="BZ1455" i="62" s="1"/>
  <c r="BZ1369" i="62"/>
  <c r="DK1456" i="62"/>
  <c r="DK1455" i="62" s="1"/>
  <c r="DK1369" i="62"/>
  <c r="EJ1456" i="62"/>
  <c r="EJ1369" i="62"/>
  <c r="EW1456" i="62"/>
  <c r="EW1369" i="62"/>
  <c r="FI1456" i="62"/>
  <c r="FI1369" i="62"/>
  <c r="BH1457" i="62"/>
  <c r="DY1227" i="62"/>
  <c r="FK1227" i="62"/>
  <c r="FM1227" i="62" s="1"/>
  <c r="BF1228" i="62"/>
  <c r="EA1228" i="62"/>
  <c r="EN1228" i="62"/>
  <c r="FA1228" i="62"/>
  <c r="DY1460" i="62"/>
  <c r="BH1229" i="62"/>
  <c r="EC1229" i="62"/>
  <c r="EP1229" i="62"/>
  <c r="FC1229" i="62"/>
  <c r="EA1459" i="62"/>
  <c r="BJ1230" i="62"/>
  <c r="EE1230" i="62"/>
  <c r="ER1230" i="62"/>
  <c r="FE1230" i="62"/>
  <c r="EC1461" i="62"/>
  <c r="BD1461" i="62"/>
  <c r="EN1461" i="62"/>
  <c r="FA1461" i="62"/>
  <c r="FG1231" i="62"/>
  <c r="EE1462" i="62"/>
  <c r="EO1462" i="62"/>
  <c r="ER1462" i="62"/>
  <c r="FB1462" i="62"/>
  <c r="FE1462" i="62"/>
  <c r="FK1462" i="62"/>
  <c r="FM1462" i="62" s="1"/>
  <c r="T1464" i="62"/>
  <c r="T1463" i="62" s="1"/>
  <c r="T1370" i="62"/>
  <c r="AF1464" i="62"/>
  <c r="AF1463" i="62" s="1"/>
  <c r="AF1370" i="62"/>
  <c r="AR1464" i="62"/>
  <c r="AR1370" i="62"/>
  <c r="DA1464" i="62"/>
  <c r="DA1463" i="62" s="1"/>
  <c r="DA1370" i="62"/>
  <c r="DM1464" i="62"/>
  <c r="DM1463" i="62" s="1"/>
  <c r="DM1370" i="62"/>
  <c r="EL1464" i="62"/>
  <c r="EL1463" i="62" s="1"/>
  <c r="EL1370" i="62"/>
  <c r="EY1464" i="62"/>
  <c r="EY1463" i="62" s="1"/>
  <c r="EY1370" i="62"/>
  <c r="EA1234" i="62"/>
  <c r="EN1234" i="62"/>
  <c r="FA1234" i="62"/>
  <c r="DY1466" i="62"/>
  <c r="BH1235" i="62"/>
  <c r="EC1235" i="62"/>
  <c r="EP1235" i="62"/>
  <c r="FC1235" i="62"/>
  <c r="Z1468" i="62"/>
  <c r="Z1371" i="62"/>
  <c r="AL1468" i="62"/>
  <c r="AL1467" i="62" s="1"/>
  <c r="AL1371" i="62"/>
  <c r="AX1468" i="62"/>
  <c r="AX1467" i="62" s="1"/>
  <c r="AX1371" i="62"/>
  <c r="BV1468" i="62"/>
  <c r="BV1467" i="62" s="1"/>
  <c r="BV1371" i="62"/>
  <c r="CH1468" i="62"/>
  <c r="CH1467" i="62" s="1"/>
  <c r="CH1371" i="62"/>
  <c r="CU1468" i="62"/>
  <c r="CU1467" i="62" s="1"/>
  <c r="CU1371" i="62"/>
  <c r="DG1468" i="62"/>
  <c r="DG1467" i="62" s="1"/>
  <c r="DG1371" i="62"/>
  <c r="EC1469" i="62"/>
  <c r="EN1469" i="62"/>
  <c r="FA1469" i="62"/>
  <c r="FG1237" i="62"/>
  <c r="R1471" i="62"/>
  <c r="R1470" i="62" s="1"/>
  <c r="R1372" i="62"/>
  <c r="AD1471" i="62"/>
  <c r="AD1372" i="62"/>
  <c r="AP1471" i="62"/>
  <c r="AP1372" i="62"/>
  <c r="BB1471" i="62"/>
  <c r="BB1372" i="62"/>
  <c r="BZ1471" i="62"/>
  <c r="BZ1470" i="62" s="1"/>
  <c r="BZ1372" i="62"/>
  <c r="DK1471" i="62"/>
  <c r="DK1470" i="62" s="1"/>
  <c r="DK1372" i="62"/>
  <c r="EJ1471" i="62"/>
  <c r="EJ1372" i="62"/>
  <c r="EW1471" i="62"/>
  <c r="EW1372" i="62"/>
  <c r="FI1471" i="62"/>
  <c r="FI1372" i="62"/>
  <c r="BH1472" i="62"/>
  <c r="BD1239" i="62"/>
  <c r="DY1239" i="62"/>
  <c r="FK1239" i="62"/>
  <c r="FM1239" i="62" s="1"/>
  <c r="V1473" i="62"/>
  <c r="V1391" i="62" s="1"/>
  <c r="V1373" i="62"/>
  <c r="AH1473" i="62"/>
  <c r="AH1391" i="62" s="1"/>
  <c r="AH1373" i="62"/>
  <c r="AT1473" i="62"/>
  <c r="AT1373" i="62"/>
  <c r="DC1473" i="62"/>
  <c r="DC1391" i="62" s="1"/>
  <c r="DC1373" i="62"/>
  <c r="DO1473" i="62"/>
  <c r="DO1391" i="62" s="1"/>
  <c r="DO1373" i="62"/>
  <c r="DY1475" i="62"/>
  <c r="X1474" i="62"/>
  <c r="DY1474" i="62" s="1"/>
  <c r="BH1241" i="62"/>
  <c r="EC1241" i="62"/>
  <c r="EP1241" i="62"/>
  <c r="FC1241" i="62"/>
  <c r="EE1476" i="62"/>
  <c r="ER1476" i="62"/>
  <c r="EO1476" i="62"/>
  <c r="FE1476" i="62"/>
  <c r="FB1476" i="62"/>
  <c r="FK1476" i="62"/>
  <c r="FM1476" i="62" s="1"/>
  <c r="T1477" i="62"/>
  <c r="T1374" i="62"/>
  <c r="AF1477" i="62"/>
  <c r="AF1374" i="62"/>
  <c r="AR1477" i="62"/>
  <c r="AR1374" i="62"/>
  <c r="DA1477" i="62"/>
  <c r="DA1374" i="62"/>
  <c r="DM1477" i="62"/>
  <c r="DM1374" i="62"/>
  <c r="EM1477" i="62"/>
  <c r="EM1374" i="62"/>
  <c r="EZ1477" i="62"/>
  <c r="EZ1374" i="62"/>
  <c r="X1480" i="62"/>
  <c r="DY1480" i="62" s="1"/>
  <c r="DY1246" i="62"/>
  <c r="EA1246" i="62"/>
  <c r="EO1246" i="62"/>
  <c r="P1478" i="62"/>
  <c r="BT1478" i="62"/>
  <c r="EO1248" i="62"/>
  <c r="W1322" i="62"/>
  <c r="DX1266" i="62"/>
  <c r="AI1322" i="62"/>
  <c r="AU1322" i="62"/>
  <c r="BW1322" i="62"/>
  <c r="EM1319" i="62"/>
  <c r="EM1330" i="62" s="1"/>
  <c r="EM1322" i="62"/>
  <c r="FF1322" i="62"/>
  <c r="FG1266" i="62"/>
  <c r="BI1269" i="62"/>
  <c r="BI1270" i="62"/>
  <c r="BH1271" i="62"/>
  <c r="AC1323" i="62"/>
  <c r="ED1323" i="62" s="1"/>
  <c r="ED1274" i="62"/>
  <c r="BA1323" i="62"/>
  <c r="BI1276" i="62"/>
  <c r="AC1324" i="62"/>
  <c r="ED1324" i="62" s="1"/>
  <c r="ED1278" i="62"/>
  <c r="AO1324" i="62"/>
  <c r="BH1288" i="62"/>
  <c r="BI1290" i="62"/>
  <c r="BI1291" i="62"/>
  <c r="BD1292" i="62"/>
  <c r="BH1292" i="62"/>
  <c r="AY1207" i="62"/>
  <c r="BW1207" i="62"/>
  <c r="BW1360" i="62" s="1"/>
  <c r="BW1383" i="62" s="1"/>
  <c r="DH1207" i="62"/>
  <c r="DH1360" i="62" s="1"/>
  <c r="DH1383" i="62" s="1"/>
  <c r="ED1440" i="62"/>
  <c r="AC1439" i="62"/>
  <c r="AO1439" i="62"/>
  <c r="FU1440" i="62"/>
  <c r="BA1439" i="62"/>
  <c r="FH1439" i="62"/>
  <c r="FG1440" i="62"/>
  <c r="BG1441" i="62"/>
  <c r="DX1209" i="62"/>
  <c r="EQ1441" i="62"/>
  <c r="EP1441" i="62"/>
  <c r="FD1441" i="62"/>
  <c r="FC1441" i="62"/>
  <c r="BI1442" i="62"/>
  <c r="DZ1210" i="62"/>
  <c r="DX1443" i="62"/>
  <c r="BG1211" i="62"/>
  <c r="EB1211" i="62"/>
  <c r="EO1211" i="62"/>
  <c r="FB1211" i="62"/>
  <c r="Q1213" i="62"/>
  <c r="AC1213" i="62"/>
  <c r="AO1213" i="62"/>
  <c r="BA1213" i="62"/>
  <c r="S1446" i="62"/>
  <c r="S1445" i="62" s="1"/>
  <c r="AE1446" i="62"/>
  <c r="AE1445" i="62" s="1"/>
  <c r="AQ1446" i="62"/>
  <c r="CA1446" i="62"/>
  <c r="CA1445" i="62" s="1"/>
  <c r="CZ1446" i="62"/>
  <c r="CZ1445" i="62" s="1"/>
  <c r="DL1446" i="62"/>
  <c r="DL1445" i="62" s="1"/>
  <c r="DX1214" i="62"/>
  <c r="EK1446" i="62"/>
  <c r="EQ1362" i="62"/>
  <c r="EP1362" i="62"/>
  <c r="EX1446" i="62"/>
  <c r="FD1362" i="62"/>
  <c r="FC1362" i="62"/>
  <c r="FJ1446" i="62"/>
  <c r="FJ1445" i="62" s="1"/>
  <c r="AS1447" i="62"/>
  <c r="BI1447" i="62" s="1"/>
  <c r="BI1363" i="62"/>
  <c r="BE1215" i="62"/>
  <c r="DZ1215" i="62"/>
  <c r="W1449" i="62"/>
  <c r="DX1364" i="62"/>
  <c r="BG1216" i="62"/>
  <c r="EB1216" i="62"/>
  <c r="EO1216" i="62"/>
  <c r="FB1216" i="62"/>
  <c r="AC1450" i="62"/>
  <c r="ED1450" i="62" s="1"/>
  <c r="ED1365" i="62"/>
  <c r="AO1450" i="62"/>
  <c r="FH1450" i="62"/>
  <c r="FG1450" i="62" s="1"/>
  <c r="FG1365" i="62"/>
  <c r="Y1451" i="62"/>
  <c r="DZ1451" i="62" s="1"/>
  <c r="DZ1366" i="62"/>
  <c r="BI1223" i="62"/>
  <c r="ED1223" i="62"/>
  <c r="EQ1223" i="62"/>
  <c r="AA1453" i="62"/>
  <c r="EB1367" i="62"/>
  <c r="AY1452" i="62"/>
  <c r="FS1452" i="62" s="1"/>
  <c r="FS1453" i="62"/>
  <c r="AC1454" i="62"/>
  <c r="ED1454" i="62" s="1"/>
  <c r="ED1368" i="62"/>
  <c r="AO1454" i="62"/>
  <c r="FH1454" i="62"/>
  <c r="FG1454" i="62" s="1"/>
  <c r="FG1368" i="62"/>
  <c r="S1456" i="62"/>
  <c r="S1455" i="62" s="1"/>
  <c r="S1369" i="62"/>
  <c r="AE1456" i="62"/>
  <c r="AE1455" i="62" s="1"/>
  <c r="AE1369" i="62"/>
  <c r="AQ1456" i="62"/>
  <c r="AQ1369" i="62"/>
  <c r="CA1456" i="62"/>
  <c r="CA1455" i="62" s="1"/>
  <c r="CA1369" i="62"/>
  <c r="CZ1456" i="62"/>
  <c r="CZ1455" i="62" s="1"/>
  <c r="CZ1369" i="62"/>
  <c r="DL1456" i="62"/>
  <c r="DL1455" i="62" s="1"/>
  <c r="DL1369" i="62"/>
  <c r="EK1456" i="62"/>
  <c r="EK1369" i="62"/>
  <c r="EX1456" i="62"/>
  <c r="EX1369" i="62"/>
  <c r="FJ1456" i="62"/>
  <c r="FJ1455" i="62" s="1"/>
  <c r="FJ1369" i="62"/>
  <c r="BI1457" i="62"/>
  <c r="DZ1227" i="62"/>
  <c r="DX1458" i="62"/>
  <c r="BG1228" i="62"/>
  <c r="EB1228" i="62"/>
  <c r="EO1228" i="62"/>
  <c r="FB1228" i="62"/>
  <c r="DZ1460" i="62"/>
  <c r="BI1229" i="62"/>
  <c r="ED1229" i="62"/>
  <c r="FG1461" i="62"/>
  <c r="DX1232" i="62"/>
  <c r="EP1462" i="62"/>
  <c r="EQ1462" i="62"/>
  <c r="FC1462" i="62"/>
  <c r="FD1462" i="62"/>
  <c r="U1464" i="62"/>
  <c r="U1463" i="62" s="1"/>
  <c r="U1370" i="62"/>
  <c r="AG1464" i="62"/>
  <c r="AG1463" i="62" s="1"/>
  <c r="AG1370" i="62"/>
  <c r="AS1464" i="62"/>
  <c r="AS1370" i="62"/>
  <c r="DB1464" i="62"/>
  <c r="DB1463" i="62" s="1"/>
  <c r="DB1370" i="62"/>
  <c r="DN1464" i="62"/>
  <c r="DN1463" i="62" s="1"/>
  <c r="DN1370" i="62"/>
  <c r="EM1464" i="62"/>
  <c r="EM1463" i="62" s="1"/>
  <c r="EM1370" i="62"/>
  <c r="EZ1464" i="62"/>
  <c r="EZ1463" i="62" s="1"/>
  <c r="EZ1370" i="62"/>
  <c r="FL1464" i="62"/>
  <c r="FL1463" i="62" s="1"/>
  <c r="FL1370" i="62"/>
  <c r="DX1465" i="62"/>
  <c r="BG1234" i="62"/>
  <c r="EB1234" i="62"/>
  <c r="EO1234" i="62"/>
  <c r="FB1234" i="62"/>
  <c r="DZ1466" i="62"/>
  <c r="BI1235" i="62"/>
  <c r="ED1235" i="62"/>
  <c r="EQ1235" i="62"/>
  <c r="O1468" i="62"/>
  <c r="O1467" i="62" s="1"/>
  <c r="O1371" i="62"/>
  <c r="AA1468" i="62"/>
  <c r="AA1371" i="62"/>
  <c r="AM1468" i="62"/>
  <c r="AM1467" i="62" s="1"/>
  <c r="AM1371" i="62"/>
  <c r="AY1468" i="62"/>
  <c r="AY1371" i="62"/>
  <c r="BW1468" i="62"/>
  <c r="BW1467" i="62" s="1"/>
  <c r="BW1371" i="62"/>
  <c r="DH1468" i="62"/>
  <c r="DH1467" i="62" s="1"/>
  <c r="DH1371" i="62"/>
  <c r="EG1468" i="62"/>
  <c r="EG1467" i="62" s="1"/>
  <c r="EG1371" i="62"/>
  <c r="ET1468" i="62"/>
  <c r="ET1467" i="62" s="1"/>
  <c r="ET1371" i="62"/>
  <c r="FF1468" i="62"/>
  <c r="FF1467" i="62" s="1"/>
  <c r="FF1371" i="62"/>
  <c r="FG1469" i="62"/>
  <c r="S1471" i="62"/>
  <c r="S1470" i="62" s="1"/>
  <c r="S1372" i="62"/>
  <c r="AE1471" i="62"/>
  <c r="AE1470" i="62" s="1"/>
  <c r="AE1372" i="62"/>
  <c r="AQ1471" i="62"/>
  <c r="AQ1372" i="62"/>
  <c r="CA1471" i="62"/>
  <c r="CA1470" i="62" s="1"/>
  <c r="CA1372" i="62"/>
  <c r="CZ1471" i="62"/>
  <c r="CZ1470" i="62" s="1"/>
  <c r="CZ1372" i="62"/>
  <c r="DL1471" i="62"/>
  <c r="DL1470" i="62" s="1"/>
  <c r="DL1372" i="62"/>
  <c r="EK1471" i="62"/>
  <c r="EK1372" i="62"/>
  <c r="EX1471" i="62"/>
  <c r="EX1372" i="62"/>
  <c r="FJ1471" i="62"/>
  <c r="FJ1470" i="62" s="1"/>
  <c r="FJ1372" i="62"/>
  <c r="BI1472" i="62"/>
  <c r="DZ1239" i="62"/>
  <c r="W1473" i="62"/>
  <c r="W1373" i="62"/>
  <c r="AI1473" i="62"/>
  <c r="AI1391" i="62" s="1"/>
  <c r="AI1373" i="62"/>
  <c r="AU1473" i="62"/>
  <c r="AU1391" i="62" s="1"/>
  <c r="AU1373" i="62"/>
  <c r="BS1473" i="62"/>
  <c r="BS1391" i="62" s="1"/>
  <c r="BS1373" i="62"/>
  <c r="CE1473" i="62"/>
  <c r="CE1391" i="62" s="1"/>
  <c r="CE1373" i="62"/>
  <c r="CR1473" i="62"/>
  <c r="CR1391" i="62" s="1"/>
  <c r="CR1373" i="62"/>
  <c r="DD1473" i="62"/>
  <c r="DD1391" i="62" s="1"/>
  <c r="DD1373" i="62"/>
  <c r="Y1474" i="62"/>
  <c r="DZ1474" i="62" s="1"/>
  <c r="DZ1475" i="62"/>
  <c r="ED1241" i="62"/>
  <c r="BG1476" i="62"/>
  <c r="DX1244" i="62"/>
  <c r="EQ1476" i="62"/>
  <c r="EP1476" i="62"/>
  <c r="FD1476" i="62"/>
  <c r="FC1476" i="62"/>
  <c r="U1477" i="62"/>
  <c r="U1374" i="62"/>
  <c r="AG1477" i="62"/>
  <c r="AG1374" i="62"/>
  <c r="AS1477" i="62"/>
  <c r="AS1374" i="62"/>
  <c r="DB1477" i="62"/>
  <c r="DB1374" i="62"/>
  <c r="DN1477" i="62"/>
  <c r="DN1374" i="62"/>
  <c r="DZ1480" i="62"/>
  <c r="EB1246" i="62"/>
  <c r="Q1478" i="62"/>
  <c r="ED1479" i="62"/>
  <c r="FU1479" i="62"/>
  <c r="BU1478" i="62"/>
  <c r="DB1478" i="62"/>
  <c r="DN1478" i="62"/>
  <c r="CZ1319" i="62"/>
  <c r="CZ1330" i="62" s="1"/>
  <c r="CZ1322" i="62"/>
  <c r="DL1322" i="62"/>
  <c r="BI1271" i="62"/>
  <c r="AD1323" i="62"/>
  <c r="EE1323" i="62" s="1"/>
  <c r="EE1274" i="62"/>
  <c r="BB1323" i="62"/>
  <c r="BJ1276" i="62"/>
  <c r="BG1280" i="62"/>
  <c r="S1327" i="62"/>
  <c r="EB1327" i="62" s="1"/>
  <c r="S1294" i="62"/>
  <c r="S1326" i="62" s="1"/>
  <c r="EB1326" i="62" s="1"/>
  <c r="AE1327" i="62"/>
  <c r="AE1294" i="62"/>
  <c r="BG1297" i="62"/>
  <c r="DX1203" i="62"/>
  <c r="EQ1435" i="62"/>
  <c r="EP1435" i="62"/>
  <c r="FD1435" i="62"/>
  <c r="FC1435" i="62"/>
  <c r="U1436" i="62"/>
  <c r="U1359" i="62"/>
  <c r="U1512" i="62" s="1"/>
  <c r="AG1436" i="62"/>
  <c r="AG1359" i="62"/>
  <c r="AG1512" i="62" s="1"/>
  <c r="AS1436" i="62"/>
  <c r="AS1359" i="62"/>
  <c r="DB1436" i="62"/>
  <c r="DB1512" i="62" s="1"/>
  <c r="DB1359" i="62"/>
  <c r="DN1436" i="62"/>
  <c r="DN1512" i="62" s="1"/>
  <c r="DN1359" i="62"/>
  <c r="EM1436" i="62"/>
  <c r="EM1359" i="62"/>
  <c r="EM1512" i="62" s="1"/>
  <c r="EZ1436" i="62"/>
  <c r="EZ1359" i="62"/>
  <c r="EZ1512" i="62" s="1"/>
  <c r="FL1436" i="62"/>
  <c r="FL1359" i="62"/>
  <c r="FL1512" i="62" s="1"/>
  <c r="BG1205" i="62"/>
  <c r="EB1205" i="62"/>
  <c r="BI1206" i="62"/>
  <c r="ED1206" i="62"/>
  <c r="EQ1206" i="62"/>
  <c r="FD1206" i="62"/>
  <c r="AB1383" i="62"/>
  <c r="AN1383" i="62"/>
  <c r="EH1383" i="62"/>
  <c r="EN1383" i="62" s="1"/>
  <c r="EN1360" i="62"/>
  <c r="EU1383" i="62"/>
  <c r="FA1383" i="62" s="1"/>
  <c r="FA1360" i="62"/>
  <c r="FG1207" i="62"/>
  <c r="EE1440" i="62"/>
  <c r="AD1439" i="62"/>
  <c r="AP1439" i="62"/>
  <c r="FV1440" i="62"/>
  <c r="BB1439" i="62"/>
  <c r="ER1440" i="62"/>
  <c r="EO1440" i="62"/>
  <c r="EJ1439" i="62"/>
  <c r="FE1440" i="62"/>
  <c r="FB1440" i="62"/>
  <c r="EW1439" i="62"/>
  <c r="FK1440" i="62"/>
  <c r="FM1440" i="62" s="1"/>
  <c r="FI1439" i="62"/>
  <c r="BH1441" i="62"/>
  <c r="BD1209" i="62"/>
  <c r="DY1209" i="62"/>
  <c r="FK1209" i="62"/>
  <c r="FM1209" i="62" s="1"/>
  <c r="BJ1442" i="62"/>
  <c r="BF1210" i="62"/>
  <c r="EA1210" i="62"/>
  <c r="EN1210" i="62"/>
  <c r="FA1210" i="62"/>
  <c r="BH1211" i="62"/>
  <c r="EC1211" i="62"/>
  <c r="EP1211" i="62"/>
  <c r="FC1211" i="62"/>
  <c r="T1446" i="62"/>
  <c r="T1445" i="62" s="1"/>
  <c r="AF1446" i="62"/>
  <c r="AF1445" i="62" s="1"/>
  <c r="AR1446" i="62"/>
  <c r="DA1446" i="62"/>
  <c r="DA1445" i="62" s="1"/>
  <c r="DM1446" i="62"/>
  <c r="DM1445" i="62" s="1"/>
  <c r="DY1214" i="62"/>
  <c r="EL1446" i="62"/>
  <c r="EL1445" i="62" s="1"/>
  <c r="EY1446" i="62"/>
  <c r="EY1445" i="62" s="1"/>
  <c r="FK1214" i="62"/>
  <c r="FM1214" i="62" s="1"/>
  <c r="AT1447" i="62"/>
  <c r="BJ1447" i="62" s="1"/>
  <c r="BJ1363" i="62"/>
  <c r="EA1215" i="62"/>
  <c r="EN1215" i="62"/>
  <c r="FA1215" i="62"/>
  <c r="X1449" i="62"/>
  <c r="DY1364" i="62"/>
  <c r="EC1216" i="62"/>
  <c r="EP1216" i="62"/>
  <c r="FC1216" i="62"/>
  <c r="AD1450" i="62"/>
  <c r="EE1450" i="62" s="1"/>
  <c r="EE1365" i="62"/>
  <c r="AP1450" i="62"/>
  <c r="EJ1450" i="62"/>
  <c r="EO1365" i="62"/>
  <c r="ER1365" i="62"/>
  <c r="EW1450" i="62"/>
  <c r="FB1365" i="62"/>
  <c r="FE1365" i="62"/>
  <c r="FI1450" i="62"/>
  <c r="FK1365" i="62"/>
  <c r="FM1365" i="62" s="1"/>
  <c r="FK1220" i="62"/>
  <c r="FM1220" i="62" s="1"/>
  <c r="Z1451" i="62"/>
  <c r="EA1451" i="62" s="1"/>
  <c r="EA1366" i="62"/>
  <c r="EE1223" i="62"/>
  <c r="ER1223" i="62"/>
  <c r="FE1223" i="62"/>
  <c r="AB1453" i="62"/>
  <c r="EC1367" i="62"/>
  <c r="AN1453" i="62"/>
  <c r="BD1367" i="62"/>
  <c r="AZ1452" i="62"/>
  <c r="FT1452" i="62" s="1"/>
  <c r="FT1453" i="62"/>
  <c r="EH1453" i="62"/>
  <c r="EN1367" i="62"/>
  <c r="EU1453" i="62"/>
  <c r="FA1367" i="62"/>
  <c r="FG1224" i="62"/>
  <c r="AD1454" i="62"/>
  <c r="EE1454" i="62" s="1"/>
  <c r="EE1368" i="62"/>
  <c r="AP1454" i="62"/>
  <c r="EJ1454" i="62"/>
  <c r="EO1368" i="62"/>
  <c r="ER1368" i="62"/>
  <c r="EW1454" i="62"/>
  <c r="FB1368" i="62"/>
  <c r="FE1368" i="62"/>
  <c r="FI1454" i="62"/>
  <c r="FK1368" i="62"/>
  <c r="FM1368" i="62" s="1"/>
  <c r="T1456" i="62"/>
  <c r="T1455" i="62" s="1"/>
  <c r="T1369" i="62"/>
  <c r="AF1456" i="62"/>
  <c r="AF1455" i="62" s="1"/>
  <c r="AF1369" i="62"/>
  <c r="AR1456" i="62"/>
  <c r="AR1369" i="62"/>
  <c r="DA1456" i="62"/>
  <c r="DA1455" i="62" s="1"/>
  <c r="DA1369" i="62"/>
  <c r="DM1456" i="62"/>
  <c r="DM1455" i="62" s="1"/>
  <c r="DM1369" i="62"/>
  <c r="EL1456" i="62"/>
  <c r="EL1455" i="62" s="1"/>
  <c r="EL1369" i="62"/>
  <c r="EY1456" i="62"/>
  <c r="EY1455" i="62" s="1"/>
  <c r="EY1369" i="62"/>
  <c r="FK1226" i="62"/>
  <c r="FM1226" i="62" s="1"/>
  <c r="BJ1457" i="62"/>
  <c r="EA1227" i="62"/>
  <c r="EN1227" i="62"/>
  <c r="FA1227" i="62"/>
  <c r="EC1228" i="62"/>
  <c r="EP1228" i="62"/>
  <c r="FC1228" i="62"/>
  <c r="EE1229" i="62"/>
  <c r="ER1229" i="62"/>
  <c r="FE1229" i="62"/>
  <c r="BD1459" i="62"/>
  <c r="EN1459" i="62"/>
  <c r="FA1459" i="62"/>
  <c r="FG1230" i="62"/>
  <c r="EO1461" i="62"/>
  <c r="ER1461" i="62"/>
  <c r="FB1461" i="62"/>
  <c r="FE1461" i="62"/>
  <c r="FK1461" i="62"/>
  <c r="FM1461" i="62" s="1"/>
  <c r="BH1462" i="62"/>
  <c r="BD1232" i="62"/>
  <c r="DY1232" i="62"/>
  <c r="FK1232" i="62"/>
  <c r="FM1232" i="62" s="1"/>
  <c r="V1464" i="62"/>
  <c r="V1463" i="62" s="1"/>
  <c r="V1370" i="62"/>
  <c r="AH1464" i="62"/>
  <c r="AH1463" i="62" s="1"/>
  <c r="AH1370" i="62"/>
  <c r="AT1464" i="62"/>
  <c r="AT1370" i="62"/>
  <c r="DC1464" i="62"/>
  <c r="DC1463" i="62" s="1"/>
  <c r="DC1370" i="62"/>
  <c r="DO1464" i="62"/>
  <c r="DO1463" i="62" s="1"/>
  <c r="DO1370" i="62"/>
  <c r="EC1234" i="62"/>
  <c r="EP1234" i="62"/>
  <c r="FC1234" i="62"/>
  <c r="EE1235" i="62"/>
  <c r="ER1235" i="62"/>
  <c r="FE1235" i="62"/>
  <c r="P1468" i="62"/>
  <c r="P1467" i="62" s="1"/>
  <c r="P1371" i="62"/>
  <c r="AB1468" i="62"/>
  <c r="AB1371" i="62"/>
  <c r="AN1468" i="62"/>
  <c r="AN1371" i="62"/>
  <c r="AZ1468" i="62"/>
  <c r="AZ1371" i="62"/>
  <c r="BX1468" i="62"/>
  <c r="BX1467" i="62" s="1"/>
  <c r="BX1371" i="62"/>
  <c r="DI1468" i="62"/>
  <c r="DI1467" i="62" s="1"/>
  <c r="DI1371" i="62"/>
  <c r="EH1468" i="62"/>
  <c r="EH1371" i="62"/>
  <c r="EU1468" i="62"/>
  <c r="EU1371" i="62"/>
  <c r="ER1469" i="62"/>
  <c r="EO1469" i="62"/>
  <c r="FE1469" i="62"/>
  <c r="FB1469" i="62"/>
  <c r="FK1469" i="62"/>
  <c r="FM1469" i="62" s="1"/>
  <c r="T1471" i="62"/>
  <c r="T1470" i="62" s="1"/>
  <c r="T1372" i="62"/>
  <c r="AF1471" i="62"/>
  <c r="AF1470" i="62" s="1"/>
  <c r="AF1372" i="62"/>
  <c r="AR1471" i="62"/>
  <c r="AR1372" i="62"/>
  <c r="DA1471" i="62"/>
  <c r="DA1470" i="62" s="1"/>
  <c r="DA1372" i="62"/>
  <c r="DM1471" i="62"/>
  <c r="DM1470" i="62" s="1"/>
  <c r="DM1372" i="62"/>
  <c r="EL1471" i="62"/>
  <c r="EL1470" i="62" s="1"/>
  <c r="EL1372" i="62"/>
  <c r="EY1471" i="62"/>
  <c r="EY1470" i="62" s="1"/>
  <c r="EY1372" i="62"/>
  <c r="FK1238" i="62"/>
  <c r="FM1238" i="62" s="1"/>
  <c r="BJ1472" i="62"/>
  <c r="EA1239" i="62"/>
  <c r="EN1239" i="62"/>
  <c r="FA1239" i="62"/>
  <c r="X1473" i="62"/>
  <c r="X1373" i="62"/>
  <c r="AJ1473" i="62"/>
  <c r="AJ1391" i="62" s="1"/>
  <c r="AJ1373" i="62"/>
  <c r="AV1473" i="62"/>
  <c r="AV1391" i="62" s="1"/>
  <c r="AV1373" i="62"/>
  <c r="BT1473" i="62"/>
  <c r="BT1391" i="62" s="1"/>
  <c r="BT1373" i="62"/>
  <c r="CF1473" i="62"/>
  <c r="CF1391" i="62" s="1"/>
  <c r="CF1373" i="62"/>
  <c r="CS1473" i="62"/>
  <c r="CS1391" i="62" s="1"/>
  <c r="CS1373" i="62"/>
  <c r="DE1473" i="62"/>
  <c r="DE1391" i="62" s="1"/>
  <c r="DE1373" i="62"/>
  <c r="EA1475" i="62"/>
  <c r="Z1474" i="62"/>
  <c r="EA1474" i="62" s="1"/>
  <c r="EE1241" i="62"/>
  <c r="BH1476" i="62"/>
  <c r="DY1244" i="62"/>
  <c r="V1477" i="62"/>
  <c r="V1374" i="62"/>
  <c r="AH1477" i="62"/>
  <c r="AH1374" i="62"/>
  <c r="AT1477" i="62"/>
  <c r="AT1374" i="62"/>
  <c r="DC1477" i="62"/>
  <c r="DC1374" i="62"/>
  <c r="DO1477" i="62"/>
  <c r="DO1374" i="62"/>
  <c r="ED1246" i="62"/>
  <c r="AD1479" i="62"/>
  <c r="EE1247" i="62"/>
  <c r="AP1479" i="62"/>
  <c r="BB1479" i="62"/>
  <c r="EM1478" i="62"/>
  <c r="FF1478" i="62"/>
  <c r="FH1481" i="62"/>
  <c r="FG1481" i="62" s="1"/>
  <c r="FG1248" i="62"/>
  <c r="FK1248" i="62"/>
  <c r="FM1248" i="62" s="1"/>
  <c r="Y1322" i="62"/>
  <c r="DZ1266" i="62"/>
  <c r="AK1322" i="62"/>
  <c r="AW1322" i="62"/>
  <c r="BY1322" i="62"/>
  <c r="BJ1268" i="62"/>
  <c r="BG1270" i="62"/>
  <c r="BG1275" i="62"/>
  <c r="EJ1323" i="62"/>
  <c r="ER1274" i="62"/>
  <c r="EO1274" i="62"/>
  <c r="BG1276" i="62"/>
  <c r="BG1279" i="62"/>
  <c r="BI1287" i="62"/>
  <c r="W1325" i="62"/>
  <c r="DX1325" i="62" s="1"/>
  <c r="DX1289" i="62"/>
  <c r="BJ1292" i="62"/>
  <c r="BG1293" i="62"/>
  <c r="BI1298" i="62"/>
  <c r="ER1206" i="62"/>
  <c r="FE1206" i="62"/>
  <c r="Q1207" i="62"/>
  <c r="AC1207" i="62"/>
  <c r="AO1207" i="62"/>
  <c r="FH1383" i="62"/>
  <c r="FG1383" i="62" s="1"/>
  <c r="FG1360" i="62"/>
  <c r="AQ1439" i="62"/>
  <c r="DX1208" i="62"/>
  <c r="EQ1440" i="62"/>
  <c r="EP1440" i="62"/>
  <c r="EK1439" i="62"/>
  <c r="FD1440" i="62"/>
  <c r="FC1440" i="62"/>
  <c r="EX1439" i="62"/>
  <c r="BI1441" i="62"/>
  <c r="DZ1209" i="62"/>
  <c r="DX1442" i="62"/>
  <c r="BG1210" i="62"/>
  <c r="EB1210" i="62"/>
  <c r="EO1210" i="62"/>
  <c r="FB1210" i="62"/>
  <c r="DZ1443" i="62"/>
  <c r="BI1211" i="62"/>
  <c r="ED1211" i="62"/>
  <c r="EQ1211" i="62"/>
  <c r="FD1211" i="62"/>
  <c r="U1446" i="62"/>
  <c r="U1445" i="62" s="1"/>
  <c r="AG1446" i="62"/>
  <c r="AG1445" i="62" s="1"/>
  <c r="AS1446" i="62"/>
  <c r="BE1214" i="62"/>
  <c r="DB1446" i="62"/>
  <c r="DB1445" i="62" s="1"/>
  <c r="DN1446" i="62"/>
  <c r="DN1445" i="62" s="1"/>
  <c r="DZ1214" i="62"/>
  <c r="EM1446" i="62"/>
  <c r="EM1445" i="62" s="1"/>
  <c r="EZ1446" i="62"/>
  <c r="EZ1445" i="62" s="1"/>
  <c r="FL1446" i="62"/>
  <c r="FL1445" i="62" s="1"/>
  <c r="W1447" i="62"/>
  <c r="DX1447" i="62" s="1"/>
  <c r="DX1363" i="62"/>
  <c r="BG1215" i="62"/>
  <c r="EB1215" i="62"/>
  <c r="EO1215" i="62"/>
  <c r="FB1215" i="62"/>
  <c r="Y1449" i="62"/>
  <c r="DZ1364" i="62"/>
  <c r="BI1216" i="62"/>
  <c r="ED1216" i="62"/>
  <c r="AQ1450" i="62"/>
  <c r="DX1219" i="62"/>
  <c r="EK1450" i="62"/>
  <c r="EQ1365" i="62"/>
  <c r="EP1365" i="62"/>
  <c r="EX1450" i="62"/>
  <c r="FD1365" i="62"/>
  <c r="FC1365" i="62"/>
  <c r="AA1451" i="62"/>
  <c r="EB1451" i="62" s="1"/>
  <c r="EB1366" i="62"/>
  <c r="AC1453" i="62"/>
  <c r="ED1367" i="62"/>
  <c r="AO1453" i="62"/>
  <c r="BE1367" i="62"/>
  <c r="BA1452" i="62"/>
  <c r="FU1452" i="62" s="1"/>
  <c r="FU1453" i="62"/>
  <c r="FH1453" i="62"/>
  <c r="FG1367" i="62"/>
  <c r="AQ1454" i="62"/>
  <c r="BG1454" i="62" s="1"/>
  <c r="BG1368" i="62"/>
  <c r="DX1225" i="62"/>
  <c r="EK1454" i="62"/>
  <c r="EQ1368" i="62"/>
  <c r="EP1368" i="62"/>
  <c r="EX1454" i="62"/>
  <c r="FD1368" i="62"/>
  <c r="FC1368" i="62"/>
  <c r="U1456" i="62"/>
  <c r="U1455" i="62" s="1"/>
  <c r="U1369" i="62"/>
  <c r="AG1456" i="62"/>
  <c r="AG1455" i="62" s="1"/>
  <c r="AG1369" i="62"/>
  <c r="AS1456" i="62"/>
  <c r="AS1369" i="62"/>
  <c r="BE1226" i="62"/>
  <c r="DB1456" i="62"/>
  <c r="DB1455" i="62" s="1"/>
  <c r="DB1369" i="62"/>
  <c r="DN1456" i="62"/>
  <c r="DN1455" i="62" s="1"/>
  <c r="DN1369" i="62"/>
  <c r="EM1456" i="62"/>
  <c r="EM1455" i="62" s="1"/>
  <c r="EM1369" i="62"/>
  <c r="EZ1456" i="62"/>
  <c r="EZ1455" i="62" s="1"/>
  <c r="EZ1369" i="62"/>
  <c r="FL1456" i="62"/>
  <c r="FL1455" i="62" s="1"/>
  <c r="FL1369" i="62"/>
  <c r="DX1457" i="62"/>
  <c r="BG1227" i="62"/>
  <c r="EB1227" i="62"/>
  <c r="EO1227" i="62"/>
  <c r="FB1227" i="62"/>
  <c r="DZ1458" i="62"/>
  <c r="BI1228" i="62"/>
  <c r="ED1228" i="62"/>
  <c r="FG1459" i="62"/>
  <c r="BG1461" i="62"/>
  <c r="DX1231" i="62"/>
  <c r="EP1461" i="62"/>
  <c r="EQ1461" i="62"/>
  <c r="FC1461" i="62"/>
  <c r="FD1461" i="62"/>
  <c r="BI1462" i="62"/>
  <c r="DZ1232" i="62"/>
  <c r="W1464" i="62"/>
  <c r="W1370" i="62"/>
  <c r="AI1464" i="62"/>
  <c r="AI1463" i="62" s="1"/>
  <c r="AI1370" i="62"/>
  <c r="AU1464" i="62"/>
  <c r="AU1463" i="62" s="1"/>
  <c r="AU1370" i="62"/>
  <c r="BG1233" i="62"/>
  <c r="BS1464" i="62"/>
  <c r="BS1463" i="62" s="1"/>
  <c r="BS1370" i="62"/>
  <c r="CE1464" i="62"/>
  <c r="CE1463" i="62" s="1"/>
  <c r="CE1370" i="62"/>
  <c r="CR1464" i="62"/>
  <c r="CR1463" i="62" s="1"/>
  <c r="CR1370" i="62"/>
  <c r="DD1464" i="62"/>
  <c r="DD1463" i="62" s="1"/>
  <c r="DD1370" i="62"/>
  <c r="DZ1465" i="62"/>
  <c r="BI1234" i="62"/>
  <c r="ED1234" i="62"/>
  <c r="Q1468" i="62"/>
  <c r="Q1467" i="62" s="1"/>
  <c r="Q1371" i="62"/>
  <c r="AC1468" i="62"/>
  <c r="AC1371" i="62"/>
  <c r="AO1468" i="62"/>
  <c r="AO1371" i="62"/>
  <c r="BA1468" i="62"/>
  <c r="BA1371" i="62"/>
  <c r="BY1468" i="62"/>
  <c r="BY1467" i="62" s="1"/>
  <c r="BY1371" i="62"/>
  <c r="DJ1468" i="62"/>
  <c r="DJ1467" i="62" s="1"/>
  <c r="DJ1371" i="62"/>
  <c r="EI1468" i="62"/>
  <c r="EI1467" i="62" s="1"/>
  <c r="EI1371" i="62"/>
  <c r="EV1468" i="62"/>
  <c r="EV1467" i="62" s="1"/>
  <c r="EV1371" i="62"/>
  <c r="FH1468" i="62"/>
  <c r="FH1371" i="62"/>
  <c r="DX1237" i="62"/>
  <c r="EQ1469" i="62"/>
  <c r="EP1469" i="62"/>
  <c r="FD1469" i="62"/>
  <c r="FC1469" i="62"/>
  <c r="U1471" i="62"/>
  <c r="U1470" i="62" s="1"/>
  <c r="U1372" i="62"/>
  <c r="AG1471" i="62"/>
  <c r="AG1470" i="62" s="1"/>
  <c r="AG1372" i="62"/>
  <c r="AS1471" i="62"/>
  <c r="AS1372" i="62"/>
  <c r="DB1471" i="62"/>
  <c r="DB1470" i="62" s="1"/>
  <c r="DB1372" i="62"/>
  <c r="DN1471" i="62"/>
  <c r="DN1470" i="62" s="1"/>
  <c r="DN1372" i="62"/>
  <c r="EM1471" i="62"/>
  <c r="EM1470" i="62" s="1"/>
  <c r="EM1372" i="62"/>
  <c r="EZ1471" i="62"/>
  <c r="EZ1470" i="62" s="1"/>
  <c r="EZ1372" i="62"/>
  <c r="FL1471" i="62"/>
  <c r="FL1470" i="62" s="1"/>
  <c r="FL1372" i="62"/>
  <c r="DX1472" i="62"/>
  <c r="BG1239" i="62"/>
  <c r="EB1239" i="62"/>
  <c r="EO1239" i="62"/>
  <c r="FB1239" i="62"/>
  <c r="Y1473" i="62"/>
  <c r="Y1373" i="62"/>
  <c r="AK1473" i="62"/>
  <c r="AK1391" i="62" s="1"/>
  <c r="AK1373" i="62"/>
  <c r="AW1473" i="62"/>
  <c r="AW1391" i="62" s="1"/>
  <c r="AW1373" i="62"/>
  <c r="BU1473" i="62"/>
  <c r="BU1391" i="62" s="1"/>
  <c r="BU1373" i="62"/>
  <c r="CG1473" i="62"/>
  <c r="CG1391" i="62" s="1"/>
  <c r="CG1373" i="62"/>
  <c r="CT1473" i="62"/>
  <c r="CT1391" i="62" s="1"/>
  <c r="CT1373" i="62"/>
  <c r="DF1473" i="62"/>
  <c r="DF1391" i="62" s="1"/>
  <c r="DF1373" i="62"/>
  <c r="EB1475" i="62"/>
  <c r="AA1474" i="62"/>
  <c r="EB1474" i="62" s="1"/>
  <c r="FS1475" i="62"/>
  <c r="AY1474" i="62"/>
  <c r="FS1474" i="62" s="1"/>
  <c r="BI1476" i="62"/>
  <c r="DZ1244" i="62"/>
  <c r="W1477" i="62"/>
  <c r="W1374" i="62"/>
  <c r="AI1477" i="62"/>
  <c r="AI1374" i="62"/>
  <c r="AU1477" i="62"/>
  <c r="AU1374" i="62"/>
  <c r="BS1477" i="62"/>
  <c r="BS1374" i="62"/>
  <c r="CE1477" i="62"/>
  <c r="CE1374" i="62"/>
  <c r="CR1477" i="62"/>
  <c r="CR1374" i="62"/>
  <c r="DD1477" i="62"/>
  <c r="DD1374" i="62"/>
  <c r="EB1480" i="62"/>
  <c r="EE1246" i="62"/>
  <c r="S1478" i="62"/>
  <c r="AE1478" i="62"/>
  <c r="AQ1478" i="62"/>
  <c r="BW1478" i="62"/>
  <c r="DD1478" i="62"/>
  <c r="EB1248" i="62"/>
  <c r="DB1319" i="62"/>
  <c r="DB1330" i="62" s="1"/>
  <c r="DB1322" i="62"/>
  <c r="DN1322" i="62"/>
  <c r="FJ1322" i="62"/>
  <c r="FK1266" i="62"/>
  <c r="FM1266" i="62" s="1"/>
  <c r="BH1276" i="62"/>
  <c r="BG1277" i="62"/>
  <c r="BG1288" i="62"/>
  <c r="X1325" i="62"/>
  <c r="DY1325" i="62" s="1"/>
  <c r="DY1289" i="62"/>
  <c r="BD1290" i="62"/>
  <c r="BH1293" i="62"/>
  <c r="U1327" i="62"/>
  <c r="ED1327" i="62" s="1"/>
  <c r="U1294" i="62"/>
  <c r="U1326" i="62" s="1"/>
  <c r="AG1327" i="62"/>
  <c r="AG1294" i="62"/>
  <c r="BI1297" i="62"/>
  <c r="BI1435" i="62"/>
  <c r="BE1203" i="62"/>
  <c r="W1436" i="62"/>
  <c r="W1359" i="62"/>
  <c r="AI1436" i="62"/>
  <c r="AI1359" i="62"/>
  <c r="AI1512" i="62" s="1"/>
  <c r="AU1436" i="62"/>
  <c r="AU1359" i="62"/>
  <c r="AU1512" i="62" s="1"/>
  <c r="BG1204" i="62"/>
  <c r="BS1436" i="62"/>
  <c r="BS1359" i="62"/>
  <c r="BS1512" i="62" s="1"/>
  <c r="CE1436" i="62"/>
  <c r="CE1359" i="62"/>
  <c r="CE1512" i="62" s="1"/>
  <c r="CR1436" i="62"/>
  <c r="CR1512" i="62" s="1"/>
  <c r="CR1359" i="62"/>
  <c r="DD1436" i="62"/>
  <c r="DD1512" i="62" s="1"/>
  <c r="DD1359" i="62"/>
  <c r="DZ1437" i="62"/>
  <c r="BI1205" i="62"/>
  <c r="ED1205" i="62"/>
  <c r="EQ1205" i="62"/>
  <c r="FD1205" i="62"/>
  <c r="EB1438" i="62"/>
  <c r="R1207" i="62"/>
  <c r="R1360" i="62" s="1"/>
  <c r="R1383" i="62" s="1"/>
  <c r="AD1207" i="62"/>
  <c r="AP1207" i="62"/>
  <c r="BB1207" i="62"/>
  <c r="BB1360" i="62" s="1"/>
  <c r="BB1383" i="62" s="1"/>
  <c r="BZ1207" i="62"/>
  <c r="BZ1360" i="62" s="1"/>
  <c r="BZ1383" i="62" s="1"/>
  <c r="EJ1383" i="62"/>
  <c r="ER1360" i="62"/>
  <c r="EO1360" i="62"/>
  <c r="EW1383" i="62"/>
  <c r="FE1360" i="62"/>
  <c r="FB1360" i="62"/>
  <c r="FI1383" i="62"/>
  <c r="FK1360" i="62"/>
  <c r="FM1360" i="62" s="1"/>
  <c r="AR1439" i="62"/>
  <c r="BD1208" i="62"/>
  <c r="DY1208" i="62"/>
  <c r="FK1208" i="62"/>
  <c r="FM1208" i="62" s="1"/>
  <c r="BF1209" i="62"/>
  <c r="EA1209" i="62"/>
  <c r="EN1209" i="62"/>
  <c r="FA1209" i="62"/>
  <c r="DY1442" i="62"/>
  <c r="BH1210" i="62"/>
  <c r="EC1210" i="62"/>
  <c r="EP1210" i="62"/>
  <c r="FC1210" i="62"/>
  <c r="EA1443" i="62"/>
  <c r="BJ1211" i="62"/>
  <c r="EE1211" i="62"/>
  <c r="ER1211" i="62"/>
  <c r="FE1211" i="62"/>
  <c r="T1213" i="62"/>
  <c r="T1212" i="62" s="1"/>
  <c r="AF1213" i="62"/>
  <c r="AF1212" i="62" s="1"/>
  <c r="AR1213" i="62"/>
  <c r="V1446" i="62"/>
  <c r="V1445" i="62" s="1"/>
  <c r="AH1446" i="62"/>
  <c r="AH1445" i="62" s="1"/>
  <c r="AT1446" i="62"/>
  <c r="DC1446" i="62"/>
  <c r="DC1445" i="62" s="1"/>
  <c r="DO1446" i="62"/>
  <c r="DO1445" i="62" s="1"/>
  <c r="EA1214" i="62"/>
  <c r="EN1214" i="62"/>
  <c r="FA1214" i="62"/>
  <c r="X1447" i="62"/>
  <c r="DY1447" i="62" s="1"/>
  <c r="DY1363" i="62"/>
  <c r="BH1215" i="62"/>
  <c r="EC1215" i="62"/>
  <c r="EP1215" i="62"/>
  <c r="FC1215" i="62"/>
  <c r="Z1449" i="62"/>
  <c r="EA1364" i="62"/>
  <c r="EE1216" i="62"/>
  <c r="ER1216" i="62"/>
  <c r="FE1216" i="62"/>
  <c r="FG1217" i="62"/>
  <c r="AR1450" i="62"/>
  <c r="DY1219" i="62"/>
  <c r="FK1219" i="62"/>
  <c r="FM1219" i="62" s="1"/>
  <c r="AB1451" i="62"/>
  <c r="EC1451" i="62" s="1"/>
  <c r="EC1366" i="62"/>
  <c r="AN1451" i="62"/>
  <c r="BD1451" i="62" s="1"/>
  <c r="BD1366" i="62"/>
  <c r="EH1451" i="62"/>
  <c r="EN1451" i="62" s="1"/>
  <c r="EN1366" i="62"/>
  <c r="EU1451" i="62"/>
  <c r="FA1451" i="62" s="1"/>
  <c r="FA1366" i="62"/>
  <c r="FG1223" i="62"/>
  <c r="AD1453" i="62"/>
  <c r="EE1367" i="62"/>
  <c r="AP1453" i="62"/>
  <c r="BF1367" i="62"/>
  <c r="BB1452" i="62"/>
  <c r="FV1452" i="62" s="1"/>
  <c r="FV1453" i="62"/>
  <c r="EJ1453" i="62"/>
  <c r="ER1367" i="62"/>
  <c r="EO1367" i="62"/>
  <c r="EW1453" i="62"/>
  <c r="FE1367" i="62"/>
  <c r="FB1367" i="62"/>
  <c r="FI1453" i="62"/>
  <c r="FK1367" i="62"/>
  <c r="FM1367" i="62" s="1"/>
  <c r="AR1454" i="62"/>
  <c r="DY1225" i="62"/>
  <c r="FK1225" i="62"/>
  <c r="FM1225" i="62" s="1"/>
  <c r="V1456" i="62"/>
  <c r="V1455" i="62" s="1"/>
  <c r="V1369" i="62"/>
  <c r="AH1456" i="62"/>
  <c r="AH1455" i="62" s="1"/>
  <c r="AH1369" i="62"/>
  <c r="AT1456" i="62"/>
  <c r="AT1369" i="62"/>
  <c r="DC1456" i="62"/>
  <c r="DC1455" i="62" s="1"/>
  <c r="DC1369" i="62"/>
  <c r="DO1456" i="62"/>
  <c r="DO1455" i="62" s="1"/>
  <c r="DO1369" i="62"/>
  <c r="DY1457" i="62"/>
  <c r="BH1227" i="62"/>
  <c r="EC1227" i="62"/>
  <c r="EP1227" i="62"/>
  <c r="FC1227" i="62"/>
  <c r="EE1228" i="62"/>
  <c r="ER1228" i="62"/>
  <c r="FE1228" i="62"/>
  <c r="BD1460" i="62"/>
  <c r="EN1460" i="62"/>
  <c r="FA1460" i="62"/>
  <c r="FG1229" i="62"/>
  <c r="EO1459" i="62"/>
  <c r="ER1459" i="62"/>
  <c r="FB1459" i="62"/>
  <c r="FE1459" i="62"/>
  <c r="FK1459" i="62"/>
  <c r="FM1459" i="62" s="1"/>
  <c r="BH1461" i="62"/>
  <c r="BD1231" i="62"/>
  <c r="DY1231" i="62"/>
  <c r="FK1231" i="62"/>
  <c r="FM1231" i="62" s="1"/>
  <c r="EA1232" i="62"/>
  <c r="EN1232" i="62"/>
  <c r="FA1232" i="62"/>
  <c r="X1464" i="62"/>
  <c r="X1370" i="62"/>
  <c r="AJ1464" i="62"/>
  <c r="AJ1463" i="62" s="1"/>
  <c r="AJ1370" i="62"/>
  <c r="AV1464" i="62"/>
  <c r="AV1463" i="62" s="1"/>
  <c r="AV1370" i="62"/>
  <c r="BT1464" i="62"/>
  <c r="BT1463" i="62" s="1"/>
  <c r="BT1370" i="62"/>
  <c r="CF1464" i="62"/>
  <c r="CF1463" i="62" s="1"/>
  <c r="CF1370" i="62"/>
  <c r="CS1464" i="62"/>
  <c r="CS1463" i="62" s="1"/>
  <c r="CS1370" i="62"/>
  <c r="DE1464" i="62"/>
  <c r="DE1463" i="62" s="1"/>
  <c r="DE1370" i="62"/>
  <c r="EP1233" i="62"/>
  <c r="FC1233" i="62"/>
  <c r="EE1234" i="62"/>
  <c r="ER1234" i="62"/>
  <c r="FE1234" i="62"/>
  <c r="EN1466" i="62"/>
  <c r="FA1466" i="62"/>
  <c r="FG1235" i="62"/>
  <c r="R1468" i="62"/>
  <c r="R1467" i="62" s="1"/>
  <c r="R1371" i="62"/>
  <c r="AD1468" i="62"/>
  <c r="AD1371" i="62"/>
  <c r="AP1468" i="62"/>
  <c r="AP1371" i="62"/>
  <c r="BB1468" i="62"/>
  <c r="BB1371" i="62"/>
  <c r="BZ1468" i="62"/>
  <c r="BZ1467" i="62" s="1"/>
  <c r="BZ1371" i="62"/>
  <c r="DK1468" i="62"/>
  <c r="DK1467" i="62" s="1"/>
  <c r="DK1371" i="62"/>
  <c r="EJ1468" i="62"/>
  <c r="EJ1371" i="62"/>
  <c r="EW1468" i="62"/>
  <c r="EW1371" i="62"/>
  <c r="FI1468" i="62"/>
  <c r="FI1371" i="62"/>
  <c r="BD1237" i="62"/>
  <c r="DY1237" i="62"/>
  <c r="FK1237" i="62"/>
  <c r="FM1237" i="62" s="1"/>
  <c r="V1471" i="62"/>
  <c r="V1470" i="62" s="1"/>
  <c r="V1372" i="62"/>
  <c r="AH1471" i="62"/>
  <c r="AH1470" i="62" s="1"/>
  <c r="AH1372" i="62"/>
  <c r="AT1471" i="62"/>
  <c r="AT1372" i="62"/>
  <c r="DC1471" i="62"/>
  <c r="DC1470" i="62" s="1"/>
  <c r="DC1372" i="62"/>
  <c r="DO1471" i="62"/>
  <c r="DO1470" i="62" s="1"/>
  <c r="DO1372" i="62"/>
  <c r="DY1472" i="62"/>
  <c r="BH1239" i="62"/>
  <c r="EC1239" i="62"/>
  <c r="EP1239" i="62"/>
  <c r="FC1239" i="62"/>
  <c r="Z1473" i="62"/>
  <c r="Z1373" i="62"/>
  <c r="AL1473" i="62"/>
  <c r="AL1391" i="62" s="1"/>
  <c r="AL1373" i="62"/>
  <c r="AX1473" i="62"/>
  <c r="AX1391" i="62" s="1"/>
  <c r="AX1373" i="62"/>
  <c r="BV1473" i="62"/>
  <c r="BV1391" i="62" s="1"/>
  <c r="BV1373" i="62"/>
  <c r="CH1473" i="62"/>
  <c r="CH1391" i="62" s="1"/>
  <c r="CH1373" i="62"/>
  <c r="CU1473" i="62"/>
  <c r="CU1391" i="62" s="1"/>
  <c r="CU1373" i="62"/>
  <c r="DG1473" i="62"/>
  <c r="DG1391" i="62" s="1"/>
  <c r="DG1373" i="62"/>
  <c r="ER1240" i="62"/>
  <c r="FE1240" i="62"/>
  <c r="EC1475" i="62"/>
  <c r="AB1474" i="62"/>
  <c r="EC1474" i="62" s="1"/>
  <c r="AN1474" i="62"/>
  <c r="AZ1474" i="62"/>
  <c r="FT1474" i="62" s="1"/>
  <c r="FT1475" i="62"/>
  <c r="EN1475" i="62"/>
  <c r="EH1474" i="62"/>
  <c r="EN1474" i="62" s="1"/>
  <c r="EU1474" i="62"/>
  <c r="FA1474" i="62" s="1"/>
  <c r="FA1475" i="62"/>
  <c r="FG1241" i="62"/>
  <c r="BJ1476" i="62"/>
  <c r="EA1244" i="62"/>
  <c r="EN1244" i="62"/>
  <c r="FA1244" i="62"/>
  <c r="X1477" i="62"/>
  <c r="X1374" i="62"/>
  <c r="AJ1477" i="62"/>
  <c r="AJ1374" i="62"/>
  <c r="AV1477" i="62"/>
  <c r="AV1374" i="62"/>
  <c r="BT1477" i="62"/>
  <c r="BT1374" i="62"/>
  <c r="CF1477" i="62"/>
  <c r="CF1374" i="62"/>
  <c r="CS1477" i="62"/>
  <c r="CS1374" i="62"/>
  <c r="DE1477" i="62"/>
  <c r="DE1374" i="62"/>
  <c r="AB1480" i="62"/>
  <c r="EC1480" i="62" s="1"/>
  <c r="EC1246" i="62"/>
  <c r="AN1480" i="62"/>
  <c r="AN1478" i="62" s="1"/>
  <c r="FH1480" i="62"/>
  <c r="FK1246" i="62"/>
  <c r="FM1246" i="62" s="1"/>
  <c r="W1481" i="62"/>
  <c r="DX1481" i="62" s="1"/>
  <c r="DX1248" i="62"/>
  <c r="O1322" i="62"/>
  <c r="AA1319" i="62"/>
  <c r="AA1322" i="62"/>
  <c r="EB1266" i="62"/>
  <c r="AM1322" i="62"/>
  <c r="AY1319" i="62"/>
  <c r="AY1330" i="62" s="1"/>
  <c r="AY1322" i="62"/>
  <c r="CA1322" i="62"/>
  <c r="FL1322" i="62"/>
  <c r="BD1268" i="62"/>
  <c r="BH1277" i="62"/>
  <c r="AS1324" i="62"/>
  <c r="BD1282" i="62"/>
  <c r="BH1282" i="62"/>
  <c r="BJ1283" i="62"/>
  <c r="BI1286" i="62"/>
  <c r="BG1287" i="62"/>
  <c r="BE1293" i="62"/>
  <c r="S1207" i="62"/>
  <c r="S1360" i="62" s="1"/>
  <c r="S1383" i="62" s="1"/>
  <c r="AQ1383" i="62"/>
  <c r="EK1383" i="62"/>
  <c r="EQ1360" i="62"/>
  <c r="EP1360" i="62"/>
  <c r="EX1383" i="62"/>
  <c r="FD1360" i="62"/>
  <c r="FC1360" i="62"/>
  <c r="AS1439" i="62"/>
  <c r="DX1441" i="62"/>
  <c r="BG1209" i="62"/>
  <c r="EB1209" i="62"/>
  <c r="EO1209" i="62"/>
  <c r="FB1209" i="62"/>
  <c r="DZ1442" i="62"/>
  <c r="BI1210" i="62"/>
  <c r="ED1210" i="62"/>
  <c r="EQ1210" i="62"/>
  <c r="FD1210" i="62"/>
  <c r="EB1443" i="62"/>
  <c r="U1213" i="62"/>
  <c r="W1446" i="62"/>
  <c r="DX1362" i="62"/>
  <c r="AI1446" i="62"/>
  <c r="AI1445" i="62" s="1"/>
  <c r="AU1446" i="62"/>
  <c r="AU1445" i="62" s="1"/>
  <c r="BG1214" i="62"/>
  <c r="BS1446" i="62"/>
  <c r="BS1445" i="62" s="1"/>
  <c r="CE1446" i="62"/>
  <c r="CE1445" i="62" s="1"/>
  <c r="CR1446" i="62"/>
  <c r="CR1445" i="62" s="1"/>
  <c r="DD1446" i="62"/>
  <c r="DD1445" i="62" s="1"/>
  <c r="EB1214" i="62"/>
  <c r="EO1214" i="62"/>
  <c r="FB1214" i="62"/>
  <c r="Y1447" i="62"/>
  <c r="DZ1447" i="62" s="1"/>
  <c r="DZ1363" i="62"/>
  <c r="BI1215" i="62"/>
  <c r="ED1215" i="62"/>
  <c r="EQ1215" i="62"/>
  <c r="AA1449" i="62"/>
  <c r="EB1364" i="62"/>
  <c r="FS1449" i="62"/>
  <c r="AY1448" i="62"/>
  <c r="AS1450" i="62"/>
  <c r="BE1219" i="62"/>
  <c r="DZ1219" i="62"/>
  <c r="AC1451" i="62"/>
  <c r="ED1451" i="62" s="1"/>
  <c r="ED1366" i="62"/>
  <c r="AO1451" i="62"/>
  <c r="FH1451" i="62"/>
  <c r="FG1451" i="62" s="1"/>
  <c r="FG1366" i="62"/>
  <c r="AQ1453" i="62"/>
  <c r="DX1224" i="62"/>
  <c r="EK1453" i="62"/>
  <c r="EQ1367" i="62"/>
  <c r="EP1367" i="62"/>
  <c r="EX1453" i="62"/>
  <c r="FD1367" i="62"/>
  <c r="FC1367" i="62"/>
  <c r="AS1454" i="62"/>
  <c r="DZ1225" i="62"/>
  <c r="W1456" i="62"/>
  <c r="W1369" i="62"/>
  <c r="AI1456" i="62"/>
  <c r="AI1455" i="62" s="1"/>
  <c r="AI1369" i="62"/>
  <c r="AU1456" i="62"/>
  <c r="AU1455" i="62" s="1"/>
  <c r="AU1369" i="62"/>
  <c r="BG1226" i="62"/>
  <c r="BS1456" i="62"/>
  <c r="BS1455" i="62" s="1"/>
  <c r="BS1369" i="62"/>
  <c r="CE1456" i="62"/>
  <c r="CE1455" i="62" s="1"/>
  <c r="CE1369" i="62"/>
  <c r="CR1456" i="62"/>
  <c r="CR1455" i="62" s="1"/>
  <c r="CR1369" i="62"/>
  <c r="DD1456" i="62"/>
  <c r="DD1455" i="62" s="1"/>
  <c r="DD1369" i="62"/>
  <c r="EO1226" i="62"/>
  <c r="FB1226" i="62"/>
  <c r="DZ1457" i="62"/>
  <c r="BI1227" i="62"/>
  <c r="ED1227" i="62"/>
  <c r="FG1460" i="62"/>
  <c r="BG1459" i="62"/>
  <c r="DX1230" i="62"/>
  <c r="EP1459" i="62"/>
  <c r="EQ1459" i="62"/>
  <c r="FC1459" i="62"/>
  <c r="FD1459" i="62"/>
  <c r="BI1461" i="62"/>
  <c r="DZ1231" i="62"/>
  <c r="DX1462" i="62"/>
  <c r="EB1232" i="62"/>
  <c r="EO1232" i="62"/>
  <c r="FB1232" i="62"/>
  <c r="Y1464" i="62"/>
  <c r="Y1370" i="62"/>
  <c r="AK1464" i="62"/>
  <c r="AK1463" i="62" s="1"/>
  <c r="AK1370" i="62"/>
  <c r="AW1464" i="62"/>
  <c r="AW1463" i="62" s="1"/>
  <c r="AW1370" i="62"/>
  <c r="BU1464" i="62"/>
  <c r="BU1463" i="62" s="1"/>
  <c r="BU1370" i="62"/>
  <c r="CG1464" i="62"/>
  <c r="CG1463" i="62" s="1"/>
  <c r="CG1370" i="62"/>
  <c r="CT1464" i="62"/>
  <c r="CT1463" i="62" s="1"/>
  <c r="CT1370" i="62"/>
  <c r="DF1464" i="62"/>
  <c r="DF1463" i="62" s="1"/>
  <c r="DF1370" i="62"/>
  <c r="FG1466" i="62"/>
  <c r="S1468" i="62"/>
  <c r="S1467" i="62" s="1"/>
  <c r="S1371" i="62"/>
  <c r="AE1468" i="62"/>
  <c r="AE1467" i="62" s="1"/>
  <c r="AE1371" i="62"/>
  <c r="AQ1468" i="62"/>
  <c r="AQ1371" i="62"/>
  <c r="CA1468" i="62"/>
  <c r="CA1467" i="62" s="1"/>
  <c r="CA1371" i="62"/>
  <c r="CZ1468" i="62"/>
  <c r="CZ1467" i="62" s="1"/>
  <c r="CZ1371" i="62"/>
  <c r="DL1468" i="62"/>
  <c r="DL1467" i="62" s="1"/>
  <c r="DL1371" i="62"/>
  <c r="EK1468" i="62"/>
  <c r="EK1371" i="62"/>
  <c r="EX1468" i="62"/>
  <c r="EX1371" i="62"/>
  <c r="FJ1468" i="62"/>
  <c r="FJ1467" i="62" s="1"/>
  <c r="FJ1371" i="62"/>
  <c r="DZ1237" i="62"/>
  <c r="W1471" i="62"/>
  <c r="W1372" i="62"/>
  <c r="AI1471" i="62"/>
  <c r="AI1470" i="62" s="1"/>
  <c r="AI1372" i="62"/>
  <c r="AU1471" i="62"/>
  <c r="AU1470" i="62" s="1"/>
  <c r="AU1372" i="62"/>
  <c r="BG1238" i="62"/>
  <c r="BS1471" i="62"/>
  <c r="BS1470" i="62" s="1"/>
  <c r="BS1372" i="62"/>
  <c r="CE1471" i="62"/>
  <c r="CE1470" i="62" s="1"/>
  <c r="CE1372" i="62"/>
  <c r="CR1471" i="62"/>
  <c r="CR1470" i="62" s="1"/>
  <c r="CR1372" i="62"/>
  <c r="DD1471" i="62"/>
  <c r="DD1470" i="62" s="1"/>
  <c r="DD1372" i="62"/>
  <c r="EO1238" i="62"/>
  <c r="FB1238" i="62"/>
  <c r="DZ1472" i="62"/>
  <c r="BI1239" i="62"/>
  <c r="ED1239" i="62"/>
  <c r="O1473" i="62"/>
  <c r="O1391" i="62" s="1"/>
  <c r="O1373" i="62"/>
  <c r="AA1473" i="62"/>
  <c r="AA1373" i="62"/>
  <c r="AM1473" i="62"/>
  <c r="AM1391" i="62" s="1"/>
  <c r="AM1373" i="62"/>
  <c r="AY1473" i="62"/>
  <c r="AY1373" i="62"/>
  <c r="BW1473" i="62"/>
  <c r="BW1391" i="62" s="1"/>
  <c r="BW1373" i="62"/>
  <c r="DH1473" i="62"/>
  <c r="DH1391" i="62" s="1"/>
  <c r="DH1373" i="62"/>
  <c r="EG1473" i="62"/>
  <c r="EG1391" i="62" s="1"/>
  <c r="EG1373" i="62"/>
  <c r="ET1473" i="62"/>
  <c r="ET1391" i="62" s="1"/>
  <c r="ET1373" i="62"/>
  <c r="FF1473" i="62"/>
  <c r="FF1391" i="62" s="1"/>
  <c r="FF1373" i="62"/>
  <c r="ED1475" i="62"/>
  <c r="AC1474" i="62"/>
  <c r="ED1474" i="62" s="1"/>
  <c r="AO1474" i="62"/>
  <c r="FU1475" i="62"/>
  <c r="BA1474" i="62"/>
  <c r="FU1474" i="62" s="1"/>
  <c r="FH1474" i="62"/>
  <c r="FG1474" i="62" s="1"/>
  <c r="FG1475" i="62"/>
  <c r="DX1476" i="62"/>
  <c r="BG1244" i="62"/>
  <c r="EB1244" i="62"/>
  <c r="EO1244" i="62"/>
  <c r="FB1244" i="62"/>
  <c r="Y1477" i="62"/>
  <c r="Y1374" i="62"/>
  <c r="AK1477" i="62"/>
  <c r="AK1374" i="62"/>
  <c r="AW1477" i="62"/>
  <c r="AW1374" i="62"/>
  <c r="BU1477" i="62"/>
  <c r="BU1374" i="62"/>
  <c r="CG1477" i="62"/>
  <c r="CG1374" i="62"/>
  <c r="CT1477" i="62"/>
  <c r="CT1374" i="62"/>
  <c r="DF1477" i="62"/>
  <c r="DF1374" i="62"/>
  <c r="U1478" i="62"/>
  <c r="AG1478" i="62"/>
  <c r="AS1478" i="62"/>
  <c r="BY1478" i="62"/>
  <c r="CR1478" i="62"/>
  <c r="DF1478" i="62"/>
  <c r="DZ1247" i="62"/>
  <c r="ET1479" i="62"/>
  <c r="ET1478" i="62" s="1"/>
  <c r="FC1247" i="62"/>
  <c r="CE1319" i="62"/>
  <c r="CE1330" i="62" s="1"/>
  <c r="CE1322" i="62"/>
  <c r="DD1319" i="62"/>
  <c r="DD1330" i="62" s="1"/>
  <c r="DD1322" i="62"/>
  <c r="BI1277" i="62"/>
  <c r="BJ1279" i="62"/>
  <c r="BI1288" i="62"/>
  <c r="Z1325" i="62"/>
  <c r="EA1325" i="62" s="1"/>
  <c r="EA1289" i="62"/>
  <c r="BF1291" i="62"/>
  <c r="W1327" i="62"/>
  <c r="DX1327" i="62" s="1"/>
  <c r="W1294" i="62"/>
  <c r="W1319" i="62" s="1"/>
  <c r="DX1295" i="62"/>
  <c r="AI1327" i="62"/>
  <c r="AI1294" i="62"/>
  <c r="AU1327" i="62"/>
  <c r="AU1294" i="62"/>
  <c r="AU1326" i="62" s="1"/>
  <c r="FJ1327" i="62"/>
  <c r="FJ1294" i="62"/>
  <c r="FJ1326" i="62" s="1"/>
  <c r="DX1435" i="62"/>
  <c r="Y1436" i="62"/>
  <c r="Y1359" i="62"/>
  <c r="AK1436" i="62"/>
  <c r="AK1359" i="62"/>
  <c r="AK1512" i="62" s="1"/>
  <c r="AW1436" i="62"/>
  <c r="AW1359" i="62"/>
  <c r="AW1512" i="62" s="1"/>
  <c r="BI1204" i="62"/>
  <c r="BU1436" i="62"/>
  <c r="BU1359" i="62"/>
  <c r="BU1512" i="62" s="1"/>
  <c r="CG1436" i="62"/>
  <c r="CG1359" i="62"/>
  <c r="CG1512" i="62" s="1"/>
  <c r="CT1436" i="62"/>
  <c r="CT1512" i="62" s="1"/>
  <c r="CT1359" i="62"/>
  <c r="DF1436" i="62"/>
  <c r="DF1512" i="62" s="1"/>
  <c r="DF1359" i="62"/>
  <c r="EQ1204" i="62"/>
  <c r="FD1204" i="62"/>
  <c r="EB1437" i="62"/>
  <c r="ED1438" i="62"/>
  <c r="FG1438" i="62"/>
  <c r="T1207" i="62"/>
  <c r="AF1207" i="62"/>
  <c r="AF1360" i="62" s="1"/>
  <c r="AF1383" i="62" s="1"/>
  <c r="AR1207" i="62"/>
  <c r="FK1207" i="62"/>
  <c r="FM1207" i="62" s="1"/>
  <c r="AT1439" i="62"/>
  <c r="BF1208" i="62"/>
  <c r="EA1208" i="62"/>
  <c r="EN1208" i="62"/>
  <c r="FA1208" i="62"/>
  <c r="DY1441" i="62"/>
  <c r="BH1209" i="62"/>
  <c r="EC1209" i="62"/>
  <c r="EP1209" i="62"/>
  <c r="FC1209" i="62"/>
  <c r="EA1442" i="62"/>
  <c r="BJ1210" i="62"/>
  <c r="EE1210" i="62"/>
  <c r="ER1210" i="62"/>
  <c r="FE1210" i="62"/>
  <c r="EC1443" i="62"/>
  <c r="EN1443" i="62"/>
  <c r="FA1443" i="62"/>
  <c r="FG1211" i="62"/>
  <c r="V1213" i="62"/>
  <c r="V1212" i="62" s="1"/>
  <c r="AH1213" i="62"/>
  <c r="AH1212" i="62" s="1"/>
  <c r="AT1213" i="62"/>
  <c r="X1446" i="62"/>
  <c r="DY1362" i="62"/>
  <c r="AJ1446" i="62"/>
  <c r="AJ1445" i="62" s="1"/>
  <c r="AV1446" i="62"/>
  <c r="AV1445" i="62" s="1"/>
  <c r="BH1214" i="62"/>
  <c r="BT1446" i="62"/>
  <c r="BT1445" i="62" s="1"/>
  <c r="CF1446" i="62"/>
  <c r="CF1445" i="62" s="1"/>
  <c r="CS1446" i="62"/>
  <c r="CS1445" i="62" s="1"/>
  <c r="DE1446" i="62"/>
  <c r="DE1445" i="62" s="1"/>
  <c r="EC1214" i="62"/>
  <c r="EP1214" i="62"/>
  <c r="FC1214" i="62"/>
  <c r="Z1447" i="62"/>
  <c r="EA1447" i="62" s="1"/>
  <c r="EA1363" i="62"/>
  <c r="BJ1215" i="62"/>
  <c r="EE1215" i="62"/>
  <c r="ER1215" i="62"/>
  <c r="FE1215" i="62"/>
  <c r="AB1449" i="62"/>
  <c r="EC1364" i="62"/>
  <c r="AN1449" i="62"/>
  <c r="AZ1448" i="62"/>
  <c r="FT1449" i="62"/>
  <c r="EH1449" i="62"/>
  <c r="EN1364" i="62"/>
  <c r="EU1449" i="62"/>
  <c r="FA1364" i="62"/>
  <c r="FG1216" i="62"/>
  <c r="AT1450" i="62"/>
  <c r="BJ1450" i="62" s="1"/>
  <c r="BJ1365" i="62"/>
  <c r="EA1219" i="62"/>
  <c r="EN1219" i="62"/>
  <c r="FA1219" i="62"/>
  <c r="AD1451" i="62"/>
  <c r="EE1451" i="62" s="1"/>
  <c r="EE1366" i="62"/>
  <c r="AP1451" i="62"/>
  <c r="BF1451" i="62" s="1"/>
  <c r="BF1366" i="62"/>
  <c r="EJ1451" i="62"/>
  <c r="ER1366" i="62"/>
  <c r="EO1366" i="62"/>
  <c r="EW1451" i="62"/>
  <c r="FE1366" i="62"/>
  <c r="FB1366" i="62"/>
  <c r="FI1451" i="62"/>
  <c r="FK1366" i="62"/>
  <c r="FM1366" i="62" s="1"/>
  <c r="AR1453" i="62"/>
  <c r="BH1367" i="62"/>
  <c r="BD1224" i="62"/>
  <c r="DY1224" i="62"/>
  <c r="FK1224" i="62"/>
  <c r="FM1224" i="62" s="1"/>
  <c r="AT1454" i="62"/>
  <c r="BJ1454" i="62" s="1"/>
  <c r="BJ1368" i="62"/>
  <c r="EA1225" i="62"/>
  <c r="EN1225" i="62"/>
  <c r="FA1225" i="62"/>
  <c r="X1456" i="62"/>
  <c r="X1369" i="62"/>
  <c r="AJ1456" i="62"/>
  <c r="AJ1455" i="62" s="1"/>
  <c r="AJ1369" i="62"/>
  <c r="AV1456" i="62"/>
  <c r="AV1455" i="62" s="1"/>
  <c r="AV1369" i="62"/>
  <c r="BH1226" i="62"/>
  <c r="BT1456" i="62"/>
  <c r="BT1455" i="62" s="1"/>
  <c r="BT1369" i="62"/>
  <c r="CF1456" i="62"/>
  <c r="CF1455" i="62" s="1"/>
  <c r="CF1369" i="62"/>
  <c r="CS1456" i="62"/>
  <c r="CS1455" i="62" s="1"/>
  <c r="CS1369" i="62"/>
  <c r="DE1456" i="62"/>
  <c r="DE1455" i="62" s="1"/>
  <c r="DE1369" i="62"/>
  <c r="EP1226" i="62"/>
  <c r="FC1226" i="62"/>
  <c r="EA1457" i="62"/>
  <c r="BJ1227" i="62"/>
  <c r="EE1227" i="62"/>
  <c r="ER1227" i="62"/>
  <c r="FE1227" i="62"/>
  <c r="EC1458" i="62"/>
  <c r="BD1458" i="62"/>
  <c r="EN1458" i="62"/>
  <c r="FA1458" i="62"/>
  <c r="FG1228" i="62"/>
  <c r="EE1460" i="62"/>
  <c r="BF1460" i="62"/>
  <c r="EO1460" i="62"/>
  <c r="ER1460" i="62"/>
  <c r="FB1460" i="62"/>
  <c r="FE1460" i="62"/>
  <c r="FK1460" i="62"/>
  <c r="FM1460" i="62" s="1"/>
  <c r="BH1459" i="62"/>
  <c r="BD1230" i="62"/>
  <c r="DY1230" i="62"/>
  <c r="FK1230" i="62"/>
  <c r="FM1230" i="62" s="1"/>
  <c r="BJ1461" i="62"/>
  <c r="EA1231" i="62"/>
  <c r="EN1231" i="62"/>
  <c r="FA1231" i="62"/>
  <c r="DY1462" i="62"/>
  <c r="BH1232" i="62"/>
  <c r="EC1232" i="62"/>
  <c r="EP1232" i="62"/>
  <c r="FC1232" i="62"/>
  <c r="Z1464" i="62"/>
  <c r="Z1370" i="62"/>
  <c r="AL1464" i="62"/>
  <c r="AL1463" i="62" s="1"/>
  <c r="AL1370" i="62"/>
  <c r="AX1464" i="62"/>
  <c r="AX1463" i="62" s="1"/>
  <c r="AX1370" i="62"/>
  <c r="BJ1233" i="62"/>
  <c r="BV1464" i="62"/>
  <c r="BV1463" i="62" s="1"/>
  <c r="BV1370" i="62"/>
  <c r="CH1464" i="62"/>
  <c r="CH1463" i="62" s="1"/>
  <c r="CH1370" i="62"/>
  <c r="CU1464" i="62"/>
  <c r="CU1463" i="62" s="1"/>
  <c r="CU1370" i="62"/>
  <c r="DG1464" i="62"/>
  <c r="DG1463" i="62" s="1"/>
  <c r="DG1370" i="62"/>
  <c r="EC1465" i="62"/>
  <c r="EN1465" i="62"/>
  <c r="FA1465" i="62"/>
  <c r="FG1234" i="62"/>
  <c r="EE1466" i="62"/>
  <c r="BF1466" i="62"/>
  <c r="EO1466" i="62"/>
  <c r="ER1466" i="62"/>
  <c r="FB1466" i="62"/>
  <c r="FE1466" i="62"/>
  <c r="FK1466" i="62"/>
  <c r="FM1466" i="62" s="1"/>
  <c r="T1468" i="62"/>
  <c r="T1467" i="62" s="1"/>
  <c r="T1371" i="62"/>
  <c r="AF1468" i="62"/>
  <c r="AF1467" i="62" s="1"/>
  <c r="AF1371" i="62"/>
  <c r="AR1468" i="62"/>
  <c r="AR1371" i="62"/>
  <c r="DA1468" i="62"/>
  <c r="DA1467" i="62" s="1"/>
  <c r="DA1371" i="62"/>
  <c r="DM1468" i="62"/>
  <c r="DM1467" i="62" s="1"/>
  <c r="DM1371" i="62"/>
  <c r="EL1468" i="62"/>
  <c r="EL1467" i="62" s="1"/>
  <c r="EL1371" i="62"/>
  <c r="EY1468" i="62"/>
  <c r="EY1467" i="62" s="1"/>
  <c r="EY1371" i="62"/>
  <c r="FK1236" i="62"/>
  <c r="FM1236" i="62" s="1"/>
  <c r="BJ1469" i="62"/>
  <c r="EA1237" i="62"/>
  <c r="EN1237" i="62"/>
  <c r="FA1237" i="62"/>
  <c r="X1471" i="62"/>
  <c r="X1372" i="62"/>
  <c r="AJ1471" i="62"/>
  <c r="AJ1470" i="62" s="1"/>
  <c r="AJ1372" i="62"/>
  <c r="AV1471" i="62"/>
  <c r="AV1470" i="62" s="1"/>
  <c r="AV1372" i="62"/>
  <c r="BH1238" i="62"/>
  <c r="BT1471" i="62"/>
  <c r="BT1470" i="62" s="1"/>
  <c r="BT1372" i="62"/>
  <c r="CF1471" i="62"/>
  <c r="CF1470" i="62" s="1"/>
  <c r="CF1372" i="62"/>
  <c r="CS1471" i="62"/>
  <c r="CS1470" i="62" s="1"/>
  <c r="CS1372" i="62"/>
  <c r="DE1471" i="62"/>
  <c r="DE1470" i="62" s="1"/>
  <c r="DE1372" i="62"/>
  <c r="EP1238" i="62"/>
  <c r="FC1238" i="62"/>
  <c r="EA1472" i="62"/>
  <c r="BJ1239" i="62"/>
  <c r="EE1239" i="62"/>
  <c r="ER1239" i="62"/>
  <c r="FE1239" i="62"/>
  <c r="P1473" i="62"/>
  <c r="P1391" i="62" s="1"/>
  <c r="P1373" i="62"/>
  <c r="AB1473" i="62"/>
  <c r="AB1373" i="62"/>
  <c r="AN1473" i="62"/>
  <c r="AN1373" i="62"/>
  <c r="AZ1473" i="62"/>
  <c r="AZ1373" i="62"/>
  <c r="BX1473" i="62"/>
  <c r="BX1391" i="62" s="1"/>
  <c r="BX1373" i="62"/>
  <c r="DI1473" i="62"/>
  <c r="DI1391" i="62" s="1"/>
  <c r="DI1373" i="62"/>
  <c r="EH1473" i="62"/>
  <c r="EH1373" i="62"/>
  <c r="EU1473" i="62"/>
  <c r="EU1373" i="62"/>
  <c r="EE1475" i="62"/>
  <c r="AD1474" i="62"/>
  <c r="EE1474" i="62" s="1"/>
  <c r="AP1474" i="62"/>
  <c r="BB1474" i="62"/>
  <c r="FV1474" i="62" s="1"/>
  <c r="FV1475" i="62"/>
  <c r="ER1475" i="62"/>
  <c r="EO1475" i="62"/>
  <c r="EJ1474" i="62"/>
  <c r="FE1475" i="62"/>
  <c r="FB1475" i="62"/>
  <c r="EW1474" i="62"/>
  <c r="FI1474" i="62"/>
  <c r="FK1475" i="62"/>
  <c r="FM1475" i="62" s="1"/>
  <c r="DY1476" i="62"/>
  <c r="BH1244" i="62"/>
  <c r="EC1244" i="62"/>
  <c r="EP1244" i="62"/>
  <c r="FC1244" i="62"/>
  <c r="Z1477" i="62"/>
  <c r="Z1374" i="62"/>
  <c r="AL1477" i="62"/>
  <c r="AL1374" i="62"/>
  <c r="AX1477" i="62"/>
  <c r="AX1374" i="62"/>
  <c r="BV1477" i="62"/>
  <c r="BV1374" i="62"/>
  <c r="CH1477" i="62"/>
  <c r="CH1374" i="62"/>
  <c r="CU1477" i="62"/>
  <c r="CU1374" i="62"/>
  <c r="DG1477" i="62"/>
  <c r="DG1374" i="62"/>
  <c r="EG1477" i="62"/>
  <c r="EG1374" i="62"/>
  <c r="ET1477" i="62"/>
  <c r="ET1374" i="62"/>
  <c r="FF1477" i="62"/>
  <c r="FF1374" i="62"/>
  <c r="FL1478" i="62"/>
  <c r="Q1322" i="62"/>
  <c r="AC1322" i="62"/>
  <c r="AO1322" i="62"/>
  <c r="BA1322" i="62"/>
  <c r="BJ1277" i="62"/>
  <c r="BH1283" i="62"/>
  <c r="BG1286" i="62"/>
  <c r="BX1327" i="62"/>
  <c r="BX1294" i="62"/>
  <c r="FL1327" i="62"/>
  <c r="FL1294" i="62"/>
  <c r="FL1326" i="62" s="1"/>
  <c r="FE1438" i="62"/>
  <c r="FB1438" i="62"/>
  <c r="AS1383" i="62"/>
  <c r="W1439" i="62"/>
  <c r="BG1208" i="62"/>
  <c r="DZ1441" i="62"/>
  <c r="BI1209" i="62"/>
  <c r="ED1209" i="62"/>
  <c r="ED1443" i="62"/>
  <c r="BE1443" i="62"/>
  <c r="Y1446" i="62"/>
  <c r="DZ1362" i="62"/>
  <c r="AK1446" i="62"/>
  <c r="AK1445" i="62" s="1"/>
  <c r="AW1446" i="62"/>
  <c r="AW1445" i="62" s="1"/>
  <c r="BI1214" i="62"/>
  <c r="BU1446" i="62"/>
  <c r="BU1445" i="62" s="1"/>
  <c r="CG1446" i="62"/>
  <c r="CG1445" i="62" s="1"/>
  <c r="CT1446" i="62"/>
  <c r="CT1445" i="62" s="1"/>
  <c r="DF1446" i="62"/>
  <c r="DF1445" i="62" s="1"/>
  <c r="ED1214" i="62"/>
  <c r="AA1447" i="62"/>
  <c r="EB1447" i="62" s="1"/>
  <c r="EB1363" i="62"/>
  <c r="AC1449" i="62"/>
  <c r="ED1364" i="62"/>
  <c r="AO1449" i="62"/>
  <c r="BA1448" i="62"/>
  <c r="FU1449" i="62"/>
  <c r="FH1449" i="62"/>
  <c r="FG1364" i="62"/>
  <c r="W1450" i="62"/>
  <c r="DX1450" i="62" s="1"/>
  <c r="DX1365" i="62"/>
  <c r="BG1219" i="62"/>
  <c r="EB1219" i="62"/>
  <c r="EO1219" i="62"/>
  <c r="AQ1451" i="62"/>
  <c r="BG1451" i="62" s="1"/>
  <c r="BG1366" i="62"/>
  <c r="DX1223" i="62"/>
  <c r="EK1451" i="62"/>
  <c r="EQ1366" i="62"/>
  <c r="EP1366" i="62"/>
  <c r="EX1451" i="62"/>
  <c r="FD1366" i="62"/>
  <c r="FC1366" i="62"/>
  <c r="AS1453" i="62"/>
  <c r="BE1224" i="62"/>
  <c r="DZ1224" i="62"/>
  <c r="W1454" i="62"/>
  <c r="DX1454" i="62" s="1"/>
  <c r="DX1368" i="62"/>
  <c r="BG1225" i="62"/>
  <c r="EB1225" i="62"/>
  <c r="EO1225" i="62"/>
  <c r="Y1456" i="62"/>
  <c r="Y1369" i="62"/>
  <c r="AK1456" i="62"/>
  <c r="AK1455" i="62" s="1"/>
  <c r="AK1369" i="62"/>
  <c r="AW1456" i="62"/>
  <c r="AW1455" i="62" s="1"/>
  <c r="AW1369" i="62"/>
  <c r="BI1226" i="62"/>
  <c r="BU1456" i="62"/>
  <c r="BU1455" i="62" s="1"/>
  <c r="BU1369" i="62"/>
  <c r="CG1456" i="62"/>
  <c r="CG1455" i="62" s="1"/>
  <c r="CG1369" i="62"/>
  <c r="CT1456" i="62"/>
  <c r="CT1455" i="62" s="1"/>
  <c r="CT1369" i="62"/>
  <c r="DF1456" i="62"/>
  <c r="DF1455" i="62" s="1"/>
  <c r="DF1369" i="62"/>
  <c r="ED1226" i="62"/>
  <c r="FG1458" i="62"/>
  <c r="DX1229" i="62"/>
  <c r="EP1460" i="62"/>
  <c r="EQ1460" i="62"/>
  <c r="FC1460" i="62"/>
  <c r="FD1460" i="62"/>
  <c r="BE1230" i="62"/>
  <c r="DZ1230" i="62"/>
  <c r="DX1461" i="62"/>
  <c r="BG1231" i="62"/>
  <c r="EB1231" i="62"/>
  <c r="EO1231" i="62"/>
  <c r="DZ1462" i="62"/>
  <c r="BI1232" i="62"/>
  <c r="ED1232" i="62"/>
  <c r="O1464" i="62"/>
  <c r="O1463" i="62" s="1"/>
  <c r="O1370" i="62"/>
  <c r="AA1464" i="62"/>
  <c r="AA1370" i="62"/>
  <c r="AM1464" i="62"/>
  <c r="AM1463" i="62" s="1"/>
  <c r="AM1370" i="62"/>
  <c r="AY1464" i="62"/>
  <c r="AY1370" i="62"/>
  <c r="BW1464" i="62"/>
  <c r="BW1463" i="62" s="1"/>
  <c r="BW1370" i="62"/>
  <c r="DH1464" i="62"/>
  <c r="DH1463" i="62" s="1"/>
  <c r="DH1370" i="62"/>
  <c r="EG1464" i="62"/>
  <c r="EG1463" i="62" s="1"/>
  <c r="EG1370" i="62"/>
  <c r="ET1464" i="62"/>
  <c r="ET1463" i="62" s="1"/>
  <c r="ET1370" i="62"/>
  <c r="FF1464" i="62"/>
  <c r="FF1463" i="62" s="1"/>
  <c r="FF1370" i="62"/>
  <c r="FG1465" i="62"/>
  <c r="BG1466" i="62"/>
  <c r="DX1235" i="62"/>
  <c r="EP1466" i="62"/>
  <c r="EQ1466" i="62"/>
  <c r="FC1466" i="62"/>
  <c r="FD1466" i="62"/>
  <c r="U1468" i="62"/>
  <c r="U1467" i="62" s="1"/>
  <c r="U1371" i="62"/>
  <c r="AG1468" i="62"/>
  <c r="AG1467" i="62" s="1"/>
  <c r="AG1371" i="62"/>
  <c r="AS1468" i="62"/>
  <c r="AS1371" i="62"/>
  <c r="DB1468" i="62"/>
  <c r="DB1467" i="62" s="1"/>
  <c r="DB1371" i="62"/>
  <c r="DN1468" i="62"/>
  <c r="DN1467" i="62" s="1"/>
  <c r="DN1371" i="62"/>
  <c r="DZ1236" i="62"/>
  <c r="EM1468" i="62"/>
  <c r="EM1467" i="62" s="1"/>
  <c r="EM1371" i="62"/>
  <c r="EZ1468" i="62"/>
  <c r="EZ1467" i="62" s="1"/>
  <c r="EZ1371" i="62"/>
  <c r="FL1468" i="62"/>
  <c r="FL1467" i="62" s="1"/>
  <c r="FL1371" i="62"/>
  <c r="DX1469" i="62"/>
  <c r="EB1237" i="62"/>
  <c r="EO1237" i="62"/>
  <c r="Y1471" i="62"/>
  <c r="Y1372" i="62"/>
  <c r="AK1471" i="62"/>
  <c r="AK1470" i="62" s="1"/>
  <c r="AK1372" i="62"/>
  <c r="AW1471" i="62"/>
  <c r="AW1470" i="62" s="1"/>
  <c r="AW1372" i="62"/>
  <c r="BI1238" i="62"/>
  <c r="BU1471" i="62"/>
  <c r="BU1470" i="62" s="1"/>
  <c r="BU1372" i="62"/>
  <c r="CG1471" i="62"/>
  <c r="CG1470" i="62" s="1"/>
  <c r="CG1372" i="62"/>
  <c r="CT1471" i="62"/>
  <c r="CT1470" i="62" s="1"/>
  <c r="CT1372" i="62"/>
  <c r="DF1471" i="62"/>
  <c r="DF1470" i="62" s="1"/>
  <c r="DF1372" i="62"/>
  <c r="ED1238" i="62"/>
  <c r="Q1473" i="62"/>
  <c r="Q1391" i="62" s="1"/>
  <c r="Q1373" i="62"/>
  <c r="AC1473" i="62"/>
  <c r="AC1373" i="62"/>
  <c r="AO1473" i="62"/>
  <c r="AO1373" i="62"/>
  <c r="BA1473" i="62"/>
  <c r="BA1373" i="62"/>
  <c r="BY1473" i="62"/>
  <c r="BY1391" i="62" s="1"/>
  <c r="BY1373" i="62"/>
  <c r="DJ1473" i="62"/>
  <c r="DJ1391" i="62" s="1"/>
  <c r="DJ1373" i="62"/>
  <c r="EI1473" i="62"/>
  <c r="EI1391" i="62" s="1"/>
  <c r="EI1373" i="62"/>
  <c r="EV1473" i="62"/>
  <c r="EV1391" i="62" s="1"/>
  <c r="EV1373" i="62"/>
  <c r="FH1473" i="62"/>
  <c r="FH1373" i="62"/>
  <c r="AQ1474" i="62"/>
  <c r="DX1241" i="62"/>
  <c r="EK1474" i="62"/>
  <c r="EQ1475" i="62"/>
  <c r="EP1475" i="62"/>
  <c r="EX1474" i="62"/>
  <c r="FD1475" i="62"/>
  <c r="FC1475" i="62"/>
  <c r="EO1243" i="62"/>
  <c r="FB1243" i="62"/>
  <c r="DZ1476" i="62"/>
  <c r="BI1244" i="62"/>
  <c r="ED1244" i="62"/>
  <c r="EQ1244" i="62"/>
  <c r="O1477" i="62"/>
  <c r="O1374" i="62"/>
  <c r="AA1477" i="62"/>
  <c r="AA1374" i="62"/>
  <c r="AM1477" i="62"/>
  <c r="AM1374" i="62"/>
  <c r="AY1477" i="62"/>
  <c r="AY1374" i="62"/>
  <c r="BW1477" i="62"/>
  <c r="BW1374" i="62"/>
  <c r="DH1477" i="62"/>
  <c r="DH1374" i="62"/>
  <c r="FH1477" i="62"/>
  <c r="FH1374" i="62"/>
  <c r="FG1245" i="62"/>
  <c r="EX1480" i="62"/>
  <c r="EX1478" i="62" s="1"/>
  <c r="FC1246" i="62"/>
  <c r="W1479" i="62"/>
  <c r="DX1247" i="62"/>
  <c r="AI1478" i="62"/>
  <c r="AU1478" i="62"/>
  <c r="CT1478" i="62"/>
  <c r="DH1478" i="62"/>
  <c r="ED1247" i="62"/>
  <c r="CG1322" i="62"/>
  <c r="DF1322" i="62"/>
  <c r="DF1319" i="62"/>
  <c r="DF1330" i="62" s="1"/>
  <c r="BG1268" i="62"/>
  <c r="X1324" i="62"/>
  <c r="DY1324" i="62" s="1"/>
  <c r="DY1278" i="62"/>
  <c r="BD1279" i="62"/>
  <c r="BG1282" i="62"/>
  <c r="BI1283" i="62"/>
  <c r="BH1284" i="62"/>
  <c r="BG1285" i="62"/>
  <c r="BD1291" i="62"/>
  <c r="BH1291" i="62"/>
  <c r="AK1327" i="62"/>
  <c r="AK1294" i="62"/>
  <c r="AK1326" i="62" s="1"/>
  <c r="AW1327" i="62"/>
  <c r="AW1294" i="62"/>
  <c r="AW1319" i="62" s="1"/>
  <c r="AW1330" i="62" s="1"/>
  <c r="BW1436" i="62"/>
  <c r="BW1359" i="62"/>
  <c r="BW1512" i="62" s="1"/>
  <c r="DH1436" i="62"/>
  <c r="DH1512" i="62" s="1"/>
  <c r="DH1359" i="62"/>
  <c r="EG1436" i="62"/>
  <c r="EG1359" i="62"/>
  <c r="EG1512" i="62" s="1"/>
  <c r="ET1436" i="62"/>
  <c r="ET1359" i="62"/>
  <c r="ET1512" i="62" s="1"/>
  <c r="FF1436" i="62"/>
  <c r="FF1359" i="62"/>
  <c r="FF1512" i="62" s="1"/>
  <c r="BG1438" i="62"/>
  <c r="EQ1438" i="62"/>
  <c r="EP1438" i="62"/>
  <c r="FD1438" i="62"/>
  <c r="FC1438" i="62"/>
  <c r="AT1383" i="62"/>
  <c r="EN1207" i="62"/>
  <c r="FA1207" i="62"/>
  <c r="X1439" i="62"/>
  <c r="DY1440" i="62"/>
  <c r="EP1208" i="62"/>
  <c r="FC1208" i="62"/>
  <c r="ER1209" i="62"/>
  <c r="FE1209" i="62"/>
  <c r="BD1442" i="62"/>
  <c r="EN1442" i="62"/>
  <c r="FA1442" i="62"/>
  <c r="FG1210" i="62"/>
  <c r="ER1443" i="62"/>
  <c r="EO1443" i="62"/>
  <c r="FE1443" i="62"/>
  <c r="FB1443" i="62"/>
  <c r="FK1443" i="62"/>
  <c r="FM1443" i="62" s="1"/>
  <c r="Z1446" i="62"/>
  <c r="EA1362" i="62"/>
  <c r="AL1446" i="62"/>
  <c r="AL1445" i="62" s="1"/>
  <c r="AX1446" i="62"/>
  <c r="AX1445" i="62" s="1"/>
  <c r="BV1446" i="62"/>
  <c r="BV1445" i="62" s="1"/>
  <c r="CH1446" i="62"/>
  <c r="CH1445" i="62" s="1"/>
  <c r="CU1446" i="62"/>
  <c r="CU1445" i="62" s="1"/>
  <c r="DG1446" i="62"/>
  <c r="DG1445" i="62" s="1"/>
  <c r="EE1214" i="62"/>
  <c r="ER1214" i="62"/>
  <c r="FE1214" i="62"/>
  <c r="AB1447" i="62"/>
  <c r="EC1447" i="62" s="1"/>
  <c r="EC1363" i="62"/>
  <c r="AN1447" i="62"/>
  <c r="EH1447" i="62"/>
  <c r="EN1447" i="62" s="1"/>
  <c r="EN1363" i="62"/>
  <c r="EU1447" i="62"/>
  <c r="FA1447" i="62" s="1"/>
  <c r="FA1363" i="62"/>
  <c r="FG1215" i="62"/>
  <c r="AD1449" i="62"/>
  <c r="EE1364" i="62"/>
  <c r="AP1449" i="62"/>
  <c r="BB1448" i="62"/>
  <c r="FV1449" i="62"/>
  <c r="EJ1449" i="62"/>
  <c r="ER1364" i="62"/>
  <c r="EO1364" i="62"/>
  <c r="EW1449" i="62"/>
  <c r="FE1364" i="62"/>
  <c r="FB1364" i="62"/>
  <c r="FI1449" i="62"/>
  <c r="FK1364" i="62"/>
  <c r="FM1364" i="62" s="1"/>
  <c r="X1450" i="62"/>
  <c r="DY1450" i="62" s="1"/>
  <c r="DY1365" i="62"/>
  <c r="EC1219" i="62"/>
  <c r="EP1219" i="62"/>
  <c r="FC1219" i="62"/>
  <c r="AR1451" i="62"/>
  <c r="BH1451" i="62" s="1"/>
  <c r="BH1366" i="62"/>
  <c r="BD1223" i="62"/>
  <c r="DY1223" i="62"/>
  <c r="FK1223" i="62"/>
  <c r="FM1223" i="62" s="1"/>
  <c r="AT1453" i="62"/>
  <c r="BJ1367" i="62"/>
  <c r="BF1224" i="62"/>
  <c r="EA1224" i="62"/>
  <c r="EN1224" i="62"/>
  <c r="FA1224" i="62"/>
  <c r="X1454" i="62"/>
  <c r="DY1454" i="62" s="1"/>
  <c r="DY1368" i="62"/>
  <c r="EC1225" i="62"/>
  <c r="EP1225" i="62"/>
  <c r="FC1225" i="62"/>
  <c r="Z1456" i="62"/>
  <c r="Z1369" i="62"/>
  <c r="AL1456" i="62"/>
  <c r="AL1455" i="62" s="1"/>
  <c r="AL1369" i="62"/>
  <c r="AX1456" i="62"/>
  <c r="AX1455" i="62" s="1"/>
  <c r="AX1369" i="62"/>
  <c r="BV1456" i="62"/>
  <c r="BV1455" i="62" s="1"/>
  <c r="BV1369" i="62"/>
  <c r="CH1456" i="62"/>
  <c r="CH1455" i="62" s="1"/>
  <c r="CH1369" i="62"/>
  <c r="CU1456" i="62"/>
  <c r="CU1455" i="62" s="1"/>
  <c r="CU1369" i="62"/>
  <c r="DG1456" i="62"/>
  <c r="DG1455" i="62" s="1"/>
  <c r="DG1369" i="62"/>
  <c r="EE1226" i="62"/>
  <c r="ER1226" i="62"/>
  <c r="FE1226" i="62"/>
  <c r="EN1457" i="62"/>
  <c r="FA1457" i="62"/>
  <c r="FG1227" i="62"/>
  <c r="EO1458" i="62"/>
  <c r="ER1458" i="62"/>
  <c r="FB1458" i="62"/>
  <c r="FE1458" i="62"/>
  <c r="FK1458" i="62"/>
  <c r="FM1458" i="62" s="1"/>
  <c r="BH1460" i="62"/>
  <c r="BD1229" i="62"/>
  <c r="DY1229" i="62"/>
  <c r="FK1229" i="62"/>
  <c r="FM1229" i="62" s="1"/>
  <c r="BJ1459" i="62"/>
  <c r="EA1230" i="62"/>
  <c r="EN1230" i="62"/>
  <c r="FA1230" i="62"/>
  <c r="EC1231" i="62"/>
  <c r="EP1231" i="62"/>
  <c r="FC1231" i="62"/>
  <c r="EE1232" i="62"/>
  <c r="ER1232" i="62"/>
  <c r="FE1232" i="62"/>
  <c r="P1464" i="62"/>
  <c r="P1463" i="62" s="1"/>
  <c r="P1370" i="62"/>
  <c r="AB1464" i="62"/>
  <c r="AB1370" i="62"/>
  <c r="AN1464" i="62"/>
  <c r="AN1370" i="62"/>
  <c r="AZ1464" i="62"/>
  <c r="AZ1370" i="62"/>
  <c r="BX1464" i="62"/>
  <c r="BX1463" i="62" s="1"/>
  <c r="BX1370" i="62"/>
  <c r="DI1464" i="62"/>
  <c r="DI1463" i="62" s="1"/>
  <c r="DI1370" i="62"/>
  <c r="EH1464" i="62"/>
  <c r="EH1370" i="62"/>
  <c r="EU1464" i="62"/>
  <c r="EU1370" i="62"/>
  <c r="EO1465" i="62"/>
  <c r="ER1465" i="62"/>
  <c r="FB1465" i="62"/>
  <c r="FE1465" i="62"/>
  <c r="FK1465" i="62"/>
  <c r="FM1465" i="62" s="1"/>
  <c r="BH1466" i="62"/>
  <c r="DY1235" i="62"/>
  <c r="FK1235" i="62"/>
  <c r="FM1235" i="62" s="1"/>
  <c r="V1468" i="62"/>
  <c r="V1467" i="62" s="1"/>
  <c r="V1371" i="62"/>
  <c r="AH1468" i="62"/>
  <c r="AH1467" i="62" s="1"/>
  <c r="AH1371" i="62"/>
  <c r="AT1468" i="62"/>
  <c r="AT1371" i="62"/>
  <c r="DC1468" i="62"/>
  <c r="DC1467" i="62" s="1"/>
  <c r="DC1371" i="62"/>
  <c r="DO1468" i="62"/>
  <c r="DO1467" i="62" s="1"/>
  <c r="DO1371" i="62"/>
  <c r="EA1236" i="62"/>
  <c r="EN1236" i="62"/>
  <c r="FA1236" i="62"/>
  <c r="EC1237" i="62"/>
  <c r="EP1237" i="62"/>
  <c r="FC1237" i="62"/>
  <c r="Z1471" i="62"/>
  <c r="Z1372" i="62"/>
  <c r="AL1471" i="62"/>
  <c r="AL1470" i="62" s="1"/>
  <c r="AL1372" i="62"/>
  <c r="AX1471" i="62"/>
  <c r="AX1470" i="62" s="1"/>
  <c r="AX1372" i="62"/>
  <c r="BV1471" i="62"/>
  <c r="BV1470" i="62" s="1"/>
  <c r="BV1372" i="62"/>
  <c r="CH1471" i="62"/>
  <c r="CH1470" i="62" s="1"/>
  <c r="CH1372" i="62"/>
  <c r="CU1471" i="62"/>
  <c r="CU1470" i="62" s="1"/>
  <c r="CU1372" i="62"/>
  <c r="DG1471" i="62"/>
  <c r="DG1470" i="62" s="1"/>
  <c r="DG1372" i="62"/>
  <c r="EE1238" i="62"/>
  <c r="ER1238" i="62"/>
  <c r="FE1238" i="62"/>
  <c r="BD1472" i="62"/>
  <c r="EN1472" i="62"/>
  <c r="FA1472" i="62"/>
  <c r="FG1239" i="62"/>
  <c r="R1473" i="62"/>
  <c r="R1391" i="62" s="1"/>
  <c r="R1373" i="62"/>
  <c r="AD1473" i="62"/>
  <c r="AD1373" i="62"/>
  <c r="AP1473" i="62"/>
  <c r="AP1373" i="62"/>
  <c r="BB1473" i="62"/>
  <c r="BB1373" i="62"/>
  <c r="BZ1473" i="62"/>
  <c r="BZ1391" i="62" s="1"/>
  <c r="BZ1373" i="62"/>
  <c r="DK1473" i="62"/>
  <c r="DK1391" i="62" s="1"/>
  <c r="DK1373" i="62"/>
  <c r="EJ1473" i="62"/>
  <c r="EJ1373" i="62"/>
  <c r="EW1473" i="62"/>
  <c r="EW1373" i="62"/>
  <c r="FI1473" i="62"/>
  <c r="FI1373" i="62"/>
  <c r="BH1475" i="62"/>
  <c r="AR1474" i="62"/>
  <c r="DY1241" i="62"/>
  <c r="FK1241" i="62"/>
  <c r="FM1241" i="62" s="1"/>
  <c r="EE1244" i="62"/>
  <c r="P1477" i="62"/>
  <c r="P1374" i="62"/>
  <c r="AB1477" i="62"/>
  <c r="AB1374" i="62"/>
  <c r="AN1477" i="62"/>
  <c r="AN1374" i="62"/>
  <c r="AZ1477" i="62"/>
  <c r="AZ1374" i="62"/>
  <c r="BX1477" i="62"/>
  <c r="BX1374" i="62"/>
  <c r="DI1477" i="62"/>
  <c r="DI1374" i="62"/>
  <c r="EI1477" i="62"/>
  <c r="EI1374" i="62"/>
  <c r="EV1477" i="62"/>
  <c r="EV1374" i="62"/>
  <c r="EK1480" i="62"/>
  <c r="EP1246" i="62"/>
  <c r="X1479" i="62"/>
  <c r="DY1247" i="62"/>
  <c r="EG1479" i="62"/>
  <c r="EG1478" i="62" s="1"/>
  <c r="EP1247" i="62"/>
  <c r="S1322" i="62"/>
  <c r="AE1322" i="62"/>
  <c r="AQ1322" i="62"/>
  <c r="BS1322" i="62"/>
  <c r="EI1322" i="62"/>
  <c r="BD1271" i="62"/>
  <c r="BI1281" i="62"/>
  <c r="N1327" i="62"/>
  <c r="N1294" i="62"/>
  <c r="N1326" i="62" s="1"/>
  <c r="BG1298" i="62"/>
  <c r="BG1443" i="62"/>
  <c r="DX1211" i="62"/>
  <c r="EQ1443" i="62"/>
  <c r="EP1443" i="62"/>
  <c r="FD1443" i="62"/>
  <c r="FC1443" i="62"/>
  <c r="O1446" i="62"/>
  <c r="O1445" i="62" s="1"/>
  <c r="AA1446" i="62"/>
  <c r="EB1362" i="62"/>
  <c r="AM1446" i="62"/>
  <c r="AM1445" i="62" s="1"/>
  <c r="AY1446" i="62"/>
  <c r="BW1446" i="62"/>
  <c r="BW1445" i="62" s="1"/>
  <c r="DH1446" i="62"/>
  <c r="DH1445" i="62" s="1"/>
  <c r="EG1446" i="62"/>
  <c r="EG1445" i="62" s="1"/>
  <c r="ET1446" i="62"/>
  <c r="ET1445" i="62" s="1"/>
  <c r="FF1446" i="62"/>
  <c r="FF1445" i="62" s="1"/>
  <c r="AC1447" i="62"/>
  <c r="ED1447" i="62" s="1"/>
  <c r="ED1363" i="62"/>
  <c r="AO1447" i="62"/>
  <c r="BE1447" i="62" s="1"/>
  <c r="BE1363" i="62"/>
  <c r="FH1447" i="62"/>
  <c r="FG1447" i="62" s="1"/>
  <c r="FG1363" i="62"/>
  <c r="AQ1449" i="62"/>
  <c r="DX1216" i="62"/>
  <c r="EK1449" i="62"/>
  <c r="EQ1364" i="62"/>
  <c r="EP1364" i="62"/>
  <c r="EX1449" i="62"/>
  <c r="FD1364" i="62"/>
  <c r="FC1364" i="62"/>
  <c r="Y1450" i="62"/>
  <c r="DZ1450" i="62" s="1"/>
  <c r="DZ1365" i="62"/>
  <c r="ED1219" i="62"/>
  <c r="AS1451" i="62"/>
  <c r="BI1451" i="62" s="1"/>
  <c r="BI1366" i="62"/>
  <c r="DZ1223" i="62"/>
  <c r="W1453" i="62"/>
  <c r="DX1367" i="62"/>
  <c r="EB1224" i="62"/>
  <c r="EO1224" i="62"/>
  <c r="FB1224" i="62"/>
  <c r="Y1454" i="62"/>
  <c r="DZ1454" i="62" s="1"/>
  <c r="DZ1368" i="62"/>
  <c r="ED1225" i="62"/>
  <c r="O1456" i="62"/>
  <c r="O1455" i="62" s="1"/>
  <c r="O1369" i="62"/>
  <c r="AA1456" i="62"/>
  <c r="AA1369" i="62"/>
  <c r="AM1456" i="62"/>
  <c r="AM1455" i="62" s="1"/>
  <c r="AM1369" i="62"/>
  <c r="AY1456" i="62"/>
  <c r="AY1369" i="62"/>
  <c r="BW1456" i="62"/>
  <c r="BW1455" i="62" s="1"/>
  <c r="BW1369" i="62"/>
  <c r="DH1456" i="62"/>
  <c r="DH1455" i="62" s="1"/>
  <c r="DH1516" i="62" s="1"/>
  <c r="DH1369" i="62"/>
  <c r="EG1456" i="62"/>
  <c r="EG1455" i="62" s="1"/>
  <c r="EG1369" i="62"/>
  <c r="ET1456" i="62"/>
  <c r="ET1455" i="62" s="1"/>
  <c r="ET1369" i="62"/>
  <c r="FF1456" i="62"/>
  <c r="FF1455" i="62" s="1"/>
  <c r="FF1369" i="62"/>
  <c r="FG1457" i="62"/>
  <c r="BG1458" i="62"/>
  <c r="DX1228" i="62"/>
  <c r="EP1458" i="62"/>
  <c r="EQ1458" i="62"/>
  <c r="FC1458" i="62"/>
  <c r="FD1458" i="62"/>
  <c r="BI1460" i="62"/>
  <c r="DZ1229" i="62"/>
  <c r="DX1459" i="62"/>
  <c r="BG1230" i="62"/>
  <c r="EB1230" i="62"/>
  <c r="EO1230" i="62"/>
  <c r="FB1230" i="62"/>
  <c r="ED1231" i="62"/>
  <c r="Q1464" i="62"/>
  <c r="Q1463" i="62" s="1"/>
  <c r="Q1370" i="62"/>
  <c r="AC1464" i="62"/>
  <c r="AC1370" i="62"/>
  <c r="AO1464" i="62"/>
  <c r="AO1370" i="62"/>
  <c r="BA1464" i="62"/>
  <c r="BA1370" i="62"/>
  <c r="BY1464" i="62"/>
  <c r="BY1463" i="62" s="1"/>
  <c r="BY1370" i="62"/>
  <c r="DJ1464" i="62"/>
  <c r="DJ1463" i="62" s="1"/>
  <c r="DJ1370" i="62"/>
  <c r="EI1464" i="62"/>
  <c r="EI1463" i="62" s="1"/>
  <c r="EI1370" i="62"/>
  <c r="EV1464" i="62"/>
  <c r="EV1463" i="62" s="1"/>
  <c r="EV1370" i="62"/>
  <c r="FH1464" i="62"/>
  <c r="FH1370" i="62"/>
  <c r="BG1465" i="62"/>
  <c r="DX1234" i="62"/>
  <c r="EP1465" i="62"/>
  <c r="EQ1465" i="62"/>
  <c r="FC1465" i="62"/>
  <c r="FD1465" i="62"/>
  <c r="BI1466" i="62"/>
  <c r="DZ1235" i="62"/>
  <c r="W1468" i="62"/>
  <c r="W1371" i="62"/>
  <c r="AI1468" i="62"/>
  <c r="AI1467" i="62" s="1"/>
  <c r="AI1371" i="62"/>
  <c r="AU1468" i="62"/>
  <c r="AU1467" i="62" s="1"/>
  <c r="AU1371" i="62"/>
  <c r="BG1236" i="62"/>
  <c r="BS1468" i="62"/>
  <c r="BS1467" i="62" s="1"/>
  <c r="BS1371" i="62"/>
  <c r="CE1468" i="62"/>
  <c r="CE1467" i="62" s="1"/>
  <c r="CE1371" i="62"/>
  <c r="CR1468" i="62"/>
  <c r="CR1467" i="62" s="1"/>
  <c r="CR1371" i="62"/>
  <c r="DD1468" i="62"/>
  <c r="DD1467" i="62" s="1"/>
  <c r="DD1371" i="62"/>
  <c r="EB1236" i="62"/>
  <c r="EO1236" i="62"/>
  <c r="ED1237" i="62"/>
  <c r="O1471" i="62"/>
  <c r="O1470" i="62" s="1"/>
  <c r="O1372" i="62"/>
  <c r="AA1471" i="62"/>
  <c r="AA1372" i="62"/>
  <c r="AM1471" i="62"/>
  <c r="AM1470" i="62" s="1"/>
  <c r="AM1372" i="62"/>
  <c r="AY1471" i="62"/>
  <c r="AY1372" i="62"/>
  <c r="BW1471" i="62"/>
  <c r="BW1470" i="62" s="1"/>
  <c r="BW1372" i="62"/>
  <c r="DH1471" i="62"/>
  <c r="DH1470" i="62" s="1"/>
  <c r="DH1372" i="62"/>
  <c r="EG1471" i="62"/>
  <c r="EG1470" i="62" s="1"/>
  <c r="EG1372" i="62"/>
  <c r="ET1471" i="62"/>
  <c r="ET1470" i="62" s="1"/>
  <c r="ET1372" i="62"/>
  <c r="FF1471" i="62"/>
  <c r="FF1470" i="62" s="1"/>
  <c r="FF1372" i="62"/>
  <c r="FG1472" i="62"/>
  <c r="S1473" i="62"/>
  <c r="S1391" i="62" s="1"/>
  <c r="S1373" i="62"/>
  <c r="AE1473" i="62"/>
  <c r="AE1391" i="62" s="1"/>
  <c r="AE1373" i="62"/>
  <c r="AQ1473" i="62"/>
  <c r="AQ1373" i="62"/>
  <c r="CA1473" i="62"/>
  <c r="CA1391" i="62" s="1"/>
  <c r="CA1373" i="62"/>
  <c r="CZ1473" i="62"/>
  <c r="CZ1391" i="62" s="1"/>
  <c r="CZ1373" i="62"/>
  <c r="DL1473" i="62"/>
  <c r="DL1391" i="62" s="1"/>
  <c r="DL1373" i="62"/>
  <c r="DX1240" i="62"/>
  <c r="EK1473" i="62"/>
  <c r="EK1373" i="62"/>
  <c r="EX1473" i="62"/>
  <c r="EX1373" i="62"/>
  <c r="FJ1473" i="62"/>
  <c r="FJ1391" i="62" s="1"/>
  <c r="FJ1373" i="62"/>
  <c r="AS1474" i="62"/>
  <c r="DZ1241" i="62"/>
  <c r="Q1477" i="62"/>
  <c r="Q1374" i="62"/>
  <c r="AC1477" i="62"/>
  <c r="AC1374" i="62"/>
  <c r="AO1477" i="62"/>
  <c r="AO1374" i="62"/>
  <c r="BA1477" i="62"/>
  <c r="BA1374" i="62"/>
  <c r="BY1477" i="62"/>
  <c r="BY1374" i="62"/>
  <c r="DJ1477" i="62"/>
  <c r="DJ1374" i="62"/>
  <c r="EJ1477" i="62"/>
  <c r="EJ1374" i="62"/>
  <c r="EW1477" i="62"/>
  <c r="EW1374" i="62"/>
  <c r="FJ1477" i="62"/>
  <c r="FJ1374" i="62"/>
  <c r="Y1478" i="62"/>
  <c r="DZ1479" i="62"/>
  <c r="AK1478" i="62"/>
  <c r="AW1478" i="62"/>
  <c r="CE1478" i="62"/>
  <c r="DJ1478" i="62"/>
  <c r="BH1267" i="62"/>
  <c r="CR1322" i="62"/>
  <c r="DH1322" i="62"/>
  <c r="EZ1319" i="62"/>
  <c r="EZ1330" i="62" s="1"/>
  <c r="EZ1322" i="62"/>
  <c r="BH1272" i="62"/>
  <c r="BH1273" i="62"/>
  <c r="Z1324" i="62"/>
  <c r="EA1324" i="62" s="1"/>
  <c r="EA1278" i="62"/>
  <c r="BI1282" i="62"/>
  <c r="BJ1284" i="62"/>
  <c r="BF1290" i="62"/>
  <c r="CA1327" i="62"/>
  <c r="CA1294" i="62"/>
  <c r="CA1326" i="62" s="1"/>
  <c r="AO1436" i="62"/>
  <c r="AO1359" i="62"/>
  <c r="BA1436" i="62"/>
  <c r="FU1436" i="62" s="1"/>
  <c r="BA1359" i="62"/>
  <c r="BA1512" i="62" s="1"/>
  <c r="BY1436" i="62"/>
  <c r="BY1359" i="62"/>
  <c r="BY1512" i="62" s="1"/>
  <c r="DJ1436" i="62"/>
  <c r="DJ1512" i="62" s="1"/>
  <c r="DJ1359" i="62"/>
  <c r="EI1436" i="62"/>
  <c r="EI1359" i="62"/>
  <c r="EI1512" i="62" s="1"/>
  <c r="EV1436" i="62"/>
  <c r="EV1359" i="62"/>
  <c r="EV1512" i="62" s="1"/>
  <c r="FH1436" i="62"/>
  <c r="FH1359" i="62"/>
  <c r="BG1437" i="62"/>
  <c r="DX1205" i="62"/>
  <c r="EQ1437" i="62"/>
  <c r="EP1437" i="62"/>
  <c r="FD1437" i="62"/>
  <c r="FC1437" i="62"/>
  <c r="BI1438" i="62"/>
  <c r="DZ1206" i="62"/>
  <c r="X1207" i="62"/>
  <c r="EP1207" i="62"/>
  <c r="FC1207" i="62"/>
  <c r="Z1439" i="62"/>
  <c r="EA1440" i="62"/>
  <c r="EE1208" i="62"/>
  <c r="ER1208" i="62"/>
  <c r="FE1208" i="62"/>
  <c r="BD1441" i="62"/>
  <c r="EN1441" i="62"/>
  <c r="FA1441" i="62"/>
  <c r="FG1209" i="62"/>
  <c r="BF1442" i="62"/>
  <c r="ER1442" i="62"/>
  <c r="EO1442" i="62"/>
  <c r="FE1442" i="62"/>
  <c r="FB1442" i="62"/>
  <c r="FK1442" i="62"/>
  <c r="FM1442" i="62" s="1"/>
  <c r="BH1443" i="62"/>
  <c r="DY1211" i="62"/>
  <c r="FK1211" i="62"/>
  <c r="FM1211" i="62" s="1"/>
  <c r="Z1213" i="62"/>
  <c r="P1446" i="62"/>
  <c r="P1445" i="62" s="1"/>
  <c r="AB1446" i="62"/>
  <c r="EC1362" i="62"/>
  <c r="AN1446" i="62"/>
  <c r="AZ1446" i="62"/>
  <c r="BX1446" i="62"/>
  <c r="BX1445" i="62" s="1"/>
  <c r="DI1446" i="62"/>
  <c r="DI1445" i="62" s="1"/>
  <c r="EH1446" i="62"/>
  <c r="EN1362" i="62"/>
  <c r="EU1446" i="62"/>
  <c r="FA1362" i="62"/>
  <c r="FG1214" i="62"/>
  <c r="AD1447" i="62"/>
  <c r="EE1447" i="62" s="1"/>
  <c r="EE1363" i="62"/>
  <c r="AP1447" i="62"/>
  <c r="EJ1447" i="62"/>
  <c r="EO1363" i="62"/>
  <c r="ER1363" i="62"/>
  <c r="EW1447" i="62"/>
  <c r="FE1363" i="62"/>
  <c r="FB1363" i="62"/>
  <c r="FI1447" i="62"/>
  <c r="FK1363" i="62"/>
  <c r="FM1363" i="62" s="1"/>
  <c r="AR1449" i="62"/>
  <c r="BD1216" i="62"/>
  <c r="DY1216" i="62"/>
  <c r="FK1216" i="62"/>
  <c r="FM1216" i="62" s="1"/>
  <c r="Z1450" i="62"/>
  <c r="EA1450" i="62" s="1"/>
  <c r="EA1365" i="62"/>
  <c r="BJ1219" i="62"/>
  <c r="EE1219" i="62"/>
  <c r="ER1219" i="62"/>
  <c r="FE1219" i="62"/>
  <c r="AT1451" i="62"/>
  <c r="EA1223" i="62"/>
  <c r="EN1223" i="62"/>
  <c r="FA1223" i="62"/>
  <c r="X1453" i="62"/>
  <c r="DY1367" i="62"/>
  <c r="BH1224" i="62"/>
  <c r="EC1224" i="62"/>
  <c r="EP1224" i="62"/>
  <c r="FC1224" i="62"/>
  <c r="Z1454" i="62"/>
  <c r="EA1454" i="62" s="1"/>
  <c r="EA1368" i="62"/>
  <c r="BJ1225" i="62"/>
  <c r="EE1225" i="62"/>
  <c r="ER1225" i="62"/>
  <c r="FE1225" i="62"/>
  <c r="P1456" i="62"/>
  <c r="P1455" i="62" s="1"/>
  <c r="P1369" i="62"/>
  <c r="AB1456" i="62"/>
  <c r="AB1369" i="62"/>
  <c r="AN1456" i="62"/>
  <c r="AN1369" i="62"/>
  <c r="AZ1456" i="62"/>
  <c r="AZ1369" i="62"/>
  <c r="BX1456" i="62"/>
  <c r="BX1455" i="62" s="1"/>
  <c r="BX1369" i="62"/>
  <c r="DI1456" i="62"/>
  <c r="DI1455" i="62" s="1"/>
  <c r="DI1369" i="62"/>
  <c r="EH1456" i="62"/>
  <c r="EH1369" i="62"/>
  <c r="EU1456" i="62"/>
  <c r="EU1369" i="62"/>
  <c r="FG1226" i="62"/>
  <c r="EE1457" i="62"/>
  <c r="ER1457" i="62"/>
  <c r="EO1457" i="62"/>
  <c r="FE1457" i="62"/>
  <c r="FB1457" i="62"/>
  <c r="FK1457" i="62"/>
  <c r="FM1457" i="62" s="1"/>
  <c r="DY1228" i="62"/>
  <c r="FK1228" i="62"/>
  <c r="FM1228" i="62" s="1"/>
  <c r="BF1229" i="62"/>
  <c r="EA1229" i="62"/>
  <c r="EN1229" i="62"/>
  <c r="FA1229" i="62"/>
  <c r="DY1459" i="62"/>
  <c r="BH1230" i="62"/>
  <c r="EC1230" i="62"/>
  <c r="EP1230" i="62"/>
  <c r="FC1230" i="62"/>
  <c r="EA1461" i="62"/>
  <c r="BJ1231" i="62"/>
  <c r="EE1231" i="62"/>
  <c r="ER1231" i="62"/>
  <c r="FE1231" i="62"/>
  <c r="EC1462" i="62"/>
  <c r="BD1462" i="62"/>
  <c r="EN1462" i="62"/>
  <c r="FA1462" i="62"/>
  <c r="FG1232" i="62"/>
  <c r="R1464" i="62"/>
  <c r="R1463" i="62" s="1"/>
  <c r="R1370" i="62"/>
  <c r="AD1464" i="62"/>
  <c r="AD1370" i="62"/>
  <c r="AP1464" i="62"/>
  <c r="AP1370" i="62"/>
  <c r="BB1464" i="62"/>
  <c r="BB1370" i="62"/>
  <c r="BZ1464" i="62"/>
  <c r="BZ1463" i="62" s="1"/>
  <c r="BZ1370" i="62"/>
  <c r="DK1464" i="62"/>
  <c r="DK1463" i="62" s="1"/>
  <c r="DK1370" i="62"/>
  <c r="EJ1464" i="62"/>
  <c r="EJ1370" i="62"/>
  <c r="EW1464" i="62"/>
  <c r="EW1370" i="62"/>
  <c r="FI1464" i="62"/>
  <c r="FI1370" i="62"/>
  <c r="DY1234" i="62"/>
  <c r="FK1234" i="62"/>
  <c r="FM1234" i="62" s="1"/>
  <c r="BF1235" i="62"/>
  <c r="EA1235" i="62"/>
  <c r="EN1235" i="62"/>
  <c r="FA1235" i="62"/>
  <c r="X1468" i="62"/>
  <c r="X1371" i="62"/>
  <c r="AJ1468" i="62"/>
  <c r="AJ1467" i="62" s="1"/>
  <c r="AJ1371" i="62"/>
  <c r="AV1468" i="62"/>
  <c r="AV1467" i="62" s="1"/>
  <c r="AV1371" i="62"/>
  <c r="BH1236" i="62"/>
  <c r="BT1468" i="62"/>
  <c r="BT1467" i="62" s="1"/>
  <c r="BT1371" i="62"/>
  <c r="CF1468" i="62"/>
  <c r="CF1467" i="62" s="1"/>
  <c r="CF1371" i="62"/>
  <c r="CS1468" i="62"/>
  <c r="CS1467" i="62" s="1"/>
  <c r="CS1371" i="62"/>
  <c r="DE1468" i="62"/>
  <c r="DE1467" i="62" s="1"/>
  <c r="DE1371" i="62"/>
  <c r="EC1236" i="62"/>
  <c r="EP1236" i="62"/>
  <c r="FC1236" i="62"/>
  <c r="EA1469" i="62"/>
  <c r="BJ1237" i="62"/>
  <c r="EE1237" i="62"/>
  <c r="ER1237" i="62"/>
  <c r="FE1237" i="62"/>
  <c r="P1471" i="62"/>
  <c r="P1470" i="62" s="1"/>
  <c r="P1372" i="62"/>
  <c r="AB1471" i="62"/>
  <c r="AB1372" i="62"/>
  <c r="AN1471" i="62"/>
  <c r="AN1372" i="62"/>
  <c r="AZ1471" i="62"/>
  <c r="AZ1372" i="62"/>
  <c r="BX1471" i="62"/>
  <c r="BX1470" i="62" s="1"/>
  <c r="BX1372" i="62"/>
  <c r="DI1471" i="62"/>
  <c r="DI1470" i="62" s="1"/>
  <c r="DI1372" i="62"/>
  <c r="EH1471" i="62"/>
  <c r="EH1372" i="62"/>
  <c r="EU1471" i="62"/>
  <c r="EU1372" i="62"/>
  <c r="FG1238" i="62"/>
  <c r="EE1472" i="62"/>
  <c r="ER1472" i="62"/>
  <c r="EO1472" i="62"/>
  <c r="FE1472" i="62"/>
  <c r="FB1472" i="62"/>
  <c r="FK1472" i="62"/>
  <c r="FM1472" i="62" s="1"/>
  <c r="T1473" i="62"/>
  <c r="T1391" i="62" s="1"/>
  <c r="T1373" i="62"/>
  <c r="AF1473" i="62"/>
  <c r="AF1391" i="62" s="1"/>
  <c r="AF1373" i="62"/>
  <c r="AR1473" i="62"/>
  <c r="AR1373" i="62"/>
  <c r="BD1240" i="62"/>
  <c r="DA1473" i="62"/>
  <c r="DA1391" i="62" s="1"/>
  <c r="DA1373" i="62"/>
  <c r="DM1473" i="62"/>
  <c r="DM1391" i="62" s="1"/>
  <c r="DM1373" i="62"/>
  <c r="DY1240" i="62"/>
  <c r="EL1473" i="62"/>
  <c r="EL1391" i="62" s="1"/>
  <c r="EL1373" i="62"/>
  <c r="EY1473" i="62"/>
  <c r="EY1391" i="62" s="1"/>
  <c r="EY1373" i="62"/>
  <c r="FK1240" i="62"/>
  <c r="FM1240" i="62" s="1"/>
  <c r="AT1474" i="62"/>
  <c r="EA1241" i="62"/>
  <c r="EN1241" i="62"/>
  <c r="FA1241" i="62"/>
  <c r="EC1476" i="62"/>
  <c r="EN1476" i="62"/>
  <c r="FA1476" i="62"/>
  <c r="FG1244" i="62"/>
  <c r="R1477" i="62"/>
  <c r="R1374" i="62"/>
  <c r="AD1477" i="62"/>
  <c r="AD1374" i="62"/>
  <c r="AP1477" i="62"/>
  <c r="AP1374" i="62"/>
  <c r="BB1477" i="62"/>
  <c r="BB1374" i="62"/>
  <c r="BZ1477" i="62"/>
  <c r="BZ1374" i="62"/>
  <c r="DK1477" i="62"/>
  <c r="DK1374" i="62"/>
  <c r="DX1245" i="62"/>
  <c r="EK1477" i="62"/>
  <c r="EK1374" i="62"/>
  <c r="EX1477" i="62"/>
  <c r="EX1374" i="62"/>
  <c r="FK1245" i="62"/>
  <c r="FM1245" i="62" s="1"/>
  <c r="DX1246" i="62"/>
  <c r="FA1246" i="62"/>
  <c r="CF1478" i="62"/>
  <c r="AC1481" i="62"/>
  <c r="ED1248" i="62"/>
  <c r="AO1481" i="62"/>
  <c r="AO1478" i="62" s="1"/>
  <c r="BA1481" i="62"/>
  <c r="FU1481" i="62" s="1"/>
  <c r="FB1248" i="62"/>
  <c r="AG1322" i="62"/>
  <c r="AS1322" i="62"/>
  <c r="BU1322" i="62"/>
  <c r="BG1269" i="62"/>
  <c r="BJ1271" i="62"/>
  <c r="BI1272" i="62"/>
  <c r="AA1323" i="62"/>
  <c r="EB1323" i="62" s="1"/>
  <c r="EB1274" i="62"/>
  <c r="EW1323" i="62"/>
  <c r="FE1274" i="62"/>
  <c r="FB1274" i="62"/>
  <c r="AA1324" i="62"/>
  <c r="EB1324" i="62" s="1"/>
  <c r="EB1278" i="62"/>
  <c r="AY1324" i="62"/>
  <c r="BG1281" i="62"/>
  <c r="BJ1285" i="62"/>
  <c r="BG1290" i="62"/>
  <c r="P1327" i="62"/>
  <c r="P1294" i="62"/>
  <c r="P1326" i="62" s="1"/>
  <c r="DY1295" i="62"/>
  <c r="BH1297" i="62"/>
  <c r="BE1298" i="62"/>
  <c r="EC1479" i="62"/>
  <c r="AZ1478" i="62"/>
  <c r="FT1478" i="62" s="1"/>
  <c r="FT1479" i="62"/>
  <c r="BX1478" i="62"/>
  <c r="DI1478" i="62"/>
  <c r="EH1478" i="62"/>
  <c r="EU1478" i="62"/>
  <c r="FG1247" i="62"/>
  <c r="ER1481" i="62"/>
  <c r="EO1481" i="62"/>
  <c r="FE1481" i="62"/>
  <c r="FB1481" i="62"/>
  <c r="BH1493" i="62"/>
  <c r="DY1249" i="62"/>
  <c r="FK1249" i="62"/>
  <c r="FM1249" i="62" s="1"/>
  <c r="BJ1494" i="62"/>
  <c r="EA1250" i="62"/>
  <c r="EN1250" i="62"/>
  <c r="FA1250" i="62"/>
  <c r="Y1251" i="62"/>
  <c r="Y1212" i="62" s="1"/>
  <c r="AK1251" i="62"/>
  <c r="AK1375" i="62" s="1"/>
  <c r="AK1386" i="62" s="1"/>
  <c r="AW1251" i="62"/>
  <c r="AW1375" i="62" s="1"/>
  <c r="AW1386" i="62" s="1"/>
  <c r="BU1251" i="62"/>
  <c r="BU1375" i="62" s="1"/>
  <c r="BU1386" i="62" s="1"/>
  <c r="CG1251" i="62"/>
  <c r="CG1375" i="62" s="1"/>
  <c r="CG1386" i="62" s="1"/>
  <c r="CT1251" i="62"/>
  <c r="DF1251" i="62"/>
  <c r="DF1375" i="62" s="1"/>
  <c r="DF1386" i="62" s="1"/>
  <c r="P1482" i="62"/>
  <c r="EC1483" i="62"/>
  <c r="AB1482" i="62"/>
  <c r="AN1482" i="62"/>
  <c r="FT1483" i="62"/>
  <c r="AZ1482" i="62"/>
  <c r="FT1482" i="62" s="1"/>
  <c r="BX1482" i="62"/>
  <c r="CW1482" i="62"/>
  <c r="DI1482" i="62"/>
  <c r="EN1483" i="62"/>
  <c r="EH1482" i="62"/>
  <c r="EN1482" i="62" s="1"/>
  <c r="FA1483" i="62"/>
  <c r="EU1482" i="62"/>
  <c r="FA1482" i="62" s="1"/>
  <c r="FG1252" i="62"/>
  <c r="BG1484" i="62"/>
  <c r="DX1253" i="62"/>
  <c r="EP1484" i="62"/>
  <c r="EQ1484" i="62"/>
  <c r="FC1484" i="62"/>
  <c r="FD1484" i="62"/>
  <c r="BJ1485" i="62"/>
  <c r="BF1254" i="62"/>
  <c r="EA1254" i="62"/>
  <c r="EN1254" i="62"/>
  <c r="FA1254" i="62"/>
  <c r="BI1255" i="62"/>
  <c r="ED1255" i="62"/>
  <c r="EQ1255" i="62"/>
  <c r="FD1255" i="62"/>
  <c r="BD1487" i="62"/>
  <c r="EN1487" i="62"/>
  <c r="FA1487" i="62"/>
  <c r="FG1256" i="62"/>
  <c r="BG1488" i="62"/>
  <c r="DX1257" i="62"/>
  <c r="EQ1488" i="62"/>
  <c r="EP1488" i="62"/>
  <c r="FD1488" i="62"/>
  <c r="FC1488" i="62"/>
  <c r="BJ1489" i="62"/>
  <c r="BF1258" i="62"/>
  <c r="EA1258" i="62"/>
  <c r="EN1258" i="62"/>
  <c r="FA1258" i="62"/>
  <c r="BI1259" i="62"/>
  <c r="ED1259" i="62"/>
  <c r="EQ1259" i="62"/>
  <c r="FD1259" i="62"/>
  <c r="BD1491" i="62"/>
  <c r="EN1491" i="62"/>
  <c r="FA1491" i="62"/>
  <c r="FG1260" i="62"/>
  <c r="BG1492" i="62"/>
  <c r="DX1261" i="62"/>
  <c r="EQ1492" i="62"/>
  <c r="EP1492" i="62"/>
  <c r="FD1492" i="62"/>
  <c r="FC1492" i="62"/>
  <c r="U1495" i="62"/>
  <c r="U1519" i="62" s="1"/>
  <c r="U1387" i="62"/>
  <c r="AG1495" i="62"/>
  <c r="AG1519" i="62" s="1"/>
  <c r="AG1387" i="62"/>
  <c r="AS1495" i="62"/>
  <c r="AS1387" i="62"/>
  <c r="CC1495" i="62"/>
  <c r="CC1519" i="62" s="1"/>
  <c r="CC1387" i="62"/>
  <c r="DB1495" i="62"/>
  <c r="DB1519" i="62" s="1"/>
  <c r="DB1387" i="62"/>
  <c r="DN1495" i="62"/>
  <c r="DN1519" i="62" s="1"/>
  <c r="DN1387" i="62"/>
  <c r="DZ1262" i="62"/>
  <c r="EM1495" i="62"/>
  <c r="EM1519" i="62" s="1"/>
  <c r="EM1387" i="62"/>
  <c r="EZ1495" i="62"/>
  <c r="EZ1519" i="62" s="1"/>
  <c r="EZ1387" i="62"/>
  <c r="FL1495" i="62"/>
  <c r="FL1519" i="62" s="1"/>
  <c r="FL1387" i="62"/>
  <c r="EG1266" i="62"/>
  <c r="ET1266" i="62"/>
  <c r="FK1268" i="62"/>
  <c r="FM1268" i="62" s="1"/>
  <c r="EP1270" i="62"/>
  <c r="FC1270" i="62"/>
  <c r="DZ1274" i="62"/>
  <c r="EB1275" i="62"/>
  <c r="EO1275" i="62"/>
  <c r="FB1275" i="62"/>
  <c r="AD1278" i="62"/>
  <c r="ER1324" i="62"/>
  <c r="EO1324" i="62"/>
  <c r="FK1324" i="62"/>
  <c r="FM1324" i="62" s="1"/>
  <c r="DY1279" i="62"/>
  <c r="EP1281" i="62"/>
  <c r="FC1281" i="62"/>
  <c r="EN1286" i="62"/>
  <c r="FA1286" i="62"/>
  <c r="EP1287" i="62"/>
  <c r="FC1287" i="62"/>
  <c r="Q1289" i="62"/>
  <c r="ED1325" i="62"/>
  <c r="FG1325" i="62"/>
  <c r="DX1290" i="62"/>
  <c r="EO1292" i="62"/>
  <c r="DC1294" i="62"/>
  <c r="DC1326" i="62" s="1"/>
  <c r="EH1294" i="62"/>
  <c r="EH1319" i="62" s="1"/>
  <c r="FE1294" i="62"/>
  <c r="EW1326" i="62"/>
  <c r="Y1295" i="62"/>
  <c r="AN1328" i="62"/>
  <c r="EB1296" i="62"/>
  <c r="DX1297" i="62"/>
  <c r="FK1297" i="62"/>
  <c r="FM1297" i="62" s="1"/>
  <c r="BJ1300" i="62"/>
  <c r="BF1302" i="62"/>
  <c r="BF1309" i="62"/>
  <c r="BH1310" i="62"/>
  <c r="BI1313" i="62"/>
  <c r="EI1478" i="62"/>
  <c r="EV1478" i="62"/>
  <c r="FG1479" i="62"/>
  <c r="EP1481" i="62"/>
  <c r="EQ1481" i="62"/>
  <c r="FC1481" i="62"/>
  <c r="FD1481" i="62"/>
  <c r="DZ1249" i="62"/>
  <c r="DX1494" i="62"/>
  <c r="BG1250" i="62"/>
  <c r="EB1250" i="62"/>
  <c r="EO1250" i="62"/>
  <c r="FB1250" i="62"/>
  <c r="Z1386" i="62"/>
  <c r="EE1251" i="62"/>
  <c r="ED1483" i="62"/>
  <c r="AC1482" i="62"/>
  <c r="ED1482" i="62" s="1"/>
  <c r="AO1482" i="62"/>
  <c r="FU1483" i="62"/>
  <c r="BA1482" i="62"/>
  <c r="FU1482" i="62" s="1"/>
  <c r="FH1482" i="62"/>
  <c r="FG1482" i="62" s="1"/>
  <c r="FG1483" i="62"/>
  <c r="BD1253" i="62"/>
  <c r="DY1253" i="62"/>
  <c r="FK1253" i="62"/>
  <c r="FM1253" i="62" s="1"/>
  <c r="DX1485" i="62"/>
  <c r="BG1254" i="62"/>
  <c r="EB1254" i="62"/>
  <c r="EO1254" i="62"/>
  <c r="FB1254" i="62"/>
  <c r="EA1486" i="62"/>
  <c r="BJ1255" i="62"/>
  <c r="EE1255" i="62"/>
  <c r="ER1255" i="62"/>
  <c r="FE1255" i="62"/>
  <c r="ED1487" i="62"/>
  <c r="FG1487" i="62"/>
  <c r="BD1257" i="62"/>
  <c r="DY1257" i="62"/>
  <c r="FK1257" i="62"/>
  <c r="FM1257" i="62" s="1"/>
  <c r="DX1489" i="62"/>
  <c r="BG1258" i="62"/>
  <c r="EB1258" i="62"/>
  <c r="EO1258" i="62"/>
  <c r="FB1258" i="62"/>
  <c r="EA1490" i="62"/>
  <c r="BJ1259" i="62"/>
  <c r="EE1259" i="62"/>
  <c r="ER1259" i="62"/>
  <c r="FE1259" i="62"/>
  <c r="ED1491" i="62"/>
  <c r="FG1491" i="62"/>
  <c r="BH1492" i="62"/>
  <c r="BD1261" i="62"/>
  <c r="DY1261" i="62"/>
  <c r="V1495" i="62"/>
  <c r="V1519" i="62" s="1"/>
  <c r="V1387" i="62"/>
  <c r="AH1495" i="62"/>
  <c r="AH1519" i="62" s="1"/>
  <c r="AH1387" i="62"/>
  <c r="AT1495" i="62"/>
  <c r="AT1387" i="62"/>
  <c r="CD1495" i="62"/>
  <c r="CD1519" i="62" s="1"/>
  <c r="CD1387" i="62"/>
  <c r="DC1495" i="62"/>
  <c r="DC1519" i="62" s="1"/>
  <c r="DC1387" i="62"/>
  <c r="DO1495" i="62"/>
  <c r="DO1519" i="62" s="1"/>
  <c r="DO1387" i="62"/>
  <c r="EA1262" i="62"/>
  <c r="EN1262" i="62"/>
  <c r="FA1262" i="62"/>
  <c r="P1322" i="62"/>
  <c r="AB1322" i="62"/>
  <c r="AN1322" i="62"/>
  <c r="AZ1319" i="62"/>
  <c r="AZ1330" i="62" s="1"/>
  <c r="AZ1322" i="62"/>
  <c r="BX1322" i="62"/>
  <c r="DI1322" i="62"/>
  <c r="EH1322" i="62"/>
  <c r="EU1322" i="62"/>
  <c r="DX1267" i="62"/>
  <c r="EA1274" i="62"/>
  <c r="EN1274" i="62"/>
  <c r="FA1274" i="62"/>
  <c r="EC1275" i="62"/>
  <c r="ER1276" i="62"/>
  <c r="FE1276" i="62"/>
  <c r="DX1278" i="62"/>
  <c r="FD1324" i="62"/>
  <c r="FC1324" i="62"/>
  <c r="EE1325" i="62"/>
  <c r="EO1325" i="62"/>
  <c r="ER1325" i="62"/>
  <c r="FB1325" i="62"/>
  <c r="FE1325" i="62"/>
  <c r="FK1325" i="62"/>
  <c r="FM1325" i="62" s="1"/>
  <c r="DY1290" i="62"/>
  <c r="Z1327" i="62"/>
  <c r="EA1327" i="62" s="1"/>
  <c r="Z1294" i="62"/>
  <c r="Z1319" i="62" s="1"/>
  <c r="CF1327" i="62"/>
  <c r="CF1294" i="62"/>
  <c r="CU1327" i="62"/>
  <c r="CU1294" i="62"/>
  <c r="ED1328" i="62"/>
  <c r="BG1307" i="62"/>
  <c r="BG1312" i="62"/>
  <c r="BJ1313" i="62"/>
  <c r="DZ1329" i="62"/>
  <c r="ER1479" i="62"/>
  <c r="EO1479" i="62"/>
  <c r="EJ1478" i="62"/>
  <c r="FE1479" i="62"/>
  <c r="FB1479" i="62"/>
  <c r="EW1478" i="62"/>
  <c r="FI1478" i="62"/>
  <c r="FK1479" i="62"/>
  <c r="FM1479" i="62" s="1"/>
  <c r="DY1248" i="62"/>
  <c r="EA1249" i="62"/>
  <c r="EN1249" i="62"/>
  <c r="FA1249" i="62"/>
  <c r="EP1250" i="62"/>
  <c r="FC1250" i="62"/>
  <c r="O1251" i="62"/>
  <c r="O1375" i="62" s="1"/>
  <c r="O1386" i="62" s="1"/>
  <c r="AA1251" i="62"/>
  <c r="AM1251" i="62"/>
  <c r="AY1251" i="62"/>
  <c r="AY1375" i="62" s="1"/>
  <c r="AY1386" i="62" s="1"/>
  <c r="BW1251" i="62"/>
  <c r="BW1375" i="62" s="1"/>
  <c r="BW1386" i="62" s="1"/>
  <c r="DH1251" i="62"/>
  <c r="EE1483" i="62"/>
  <c r="AD1482" i="62"/>
  <c r="EE1482" i="62" s="1"/>
  <c r="AP1482" i="62"/>
  <c r="FV1483" i="62"/>
  <c r="BB1482" i="62"/>
  <c r="FV1482" i="62" s="1"/>
  <c r="EO1483" i="62"/>
  <c r="EJ1482" i="62"/>
  <c r="ER1483" i="62"/>
  <c r="FB1483" i="62"/>
  <c r="EW1482" i="62"/>
  <c r="FE1483" i="62"/>
  <c r="FK1483" i="62"/>
  <c r="FM1483" i="62" s="1"/>
  <c r="FI1482" i="62"/>
  <c r="BI1484" i="62"/>
  <c r="EC1254" i="62"/>
  <c r="EP1254" i="62"/>
  <c r="FC1254" i="62"/>
  <c r="BF1487" i="62"/>
  <c r="EO1487" i="62"/>
  <c r="ER1487" i="62"/>
  <c r="FB1487" i="62"/>
  <c r="FE1487" i="62"/>
  <c r="FK1487" i="62"/>
  <c r="FM1487" i="62" s="1"/>
  <c r="BI1488" i="62"/>
  <c r="DZ1257" i="62"/>
  <c r="EC1258" i="62"/>
  <c r="EP1258" i="62"/>
  <c r="FC1258" i="62"/>
  <c r="BF1491" i="62"/>
  <c r="ER1491" i="62"/>
  <c r="EO1491" i="62"/>
  <c r="FE1491" i="62"/>
  <c r="FB1491" i="62"/>
  <c r="FK1491" i="62"/>
  <c r="FM1491" i="62" s="1"/>
  <c r="BI1492" i="62"/>
  <c r="BE1261" i="62"/>
  <c r="DZ1261" i="62"/>
  <c r="W1495" i="62"/>
  <c r="W1387" i="62"/>
  <c r="DX1376" i="62"/>
  <c r="AI1495" i="62"/>
  <c r="AI1519" i="62" s="1"/>
  <c r="AI1387" i="62"/>
  <c r="AU1495" i="62"/>
  <c r="AU1519" i="62" s="1"/>
  <c r="AU1387" i="62"/>
  <c r="BS1495" i="62"/>
  <c r="BS1519" i="62" s="1"/>
  <c r="BS1387" i="62"/>
  <c r="CE1495" i="62"/>
  <c r="CE1519" i="62" s="1"/>
  <c r="I51" i="64" s="1"/>
  <c r="CE1387" i="62"/>
  <c r="CR1495" i="62"/>
  <c r="CR1519" i="62" s="1"/>
  <c r="CR1387" i="62"/>
  <c r="DD1495" i="62"/>
  <c r="DD1519" i="62" s="1"/>
  <c r="DD1387" i="62"/>
  <c r="EB1262" i="62"/>
  <c r="EO1262" i="62"/>
  <c r="FB1262" i="62"/>
  <c r="EV1322" i="62"/>
  <c r="FH1322" i="62"/>
  <c r="FK1267" i="62"/>
  <c r="FM1267" i="62" s="1"/>
  <c r="FK1273" i="62"/>
  <c r="FM1273" i="62" s="1"/>
  <c r="DX1323" i="62"/>
  <c r="ED1275" i="62"/>
  <c r="FK1278" i="62"/>
  <c r="FM1278" i="62" s="1"/>
  <c r="EA1279" i="62"/>
  <c r="EP1280" i="62"/>
  <c r="FC1280" i="62"/>
  <c r="FK1284" i="62"/>
  <c r="FM1284" i="62" s="1"/>
  <c r="EQ1325" i="62"/>
  <c r="EP1325" i="62"/>
  <c r="FD1325" i="62"/>
  <c r="FC1325" i="62"/>
  <c r="ER1294" i="62"/>
  <c r="EJ1326" i="62"/>
  <c r="ED1296" i="62"/>
  <c r="EB1297" i="62"/>
  <c r="FA1297" i="62"/>
  <c r="BI1299" i="62"/>
  <c r="BD1302" i="62"/>
  <c r="BE1306" i="62"/>
  <c r="BI1308" i="62"/>
  <c r="BI1311" i="62"/>
  <c r="CA1478" i="62"/>
  <c r="CZ1478" i="62"/>
  <c r="DL1478" i="62"/>
  <c r="EQ1479" i="62"/>
  <c r="FD1479" i="62"/>
  <c r="FJ1478" i="62"/>
  <c r="DZ1248" i="62"/>
  <c r="DX1493" i="62"/>
  <c r="EB1249" i="62"/>
  <c r="EO1249" i="62"/>
  <c r="FB1249" i="62"/>
  <c r="DZ1494" i="62"/>
  <c r="BI1250" i="62"/>
  <c r="ED1250" i="62"/>
  <c r="EQ1250" i="62"/>
  <c r="FD1250" i="62"/>
  <c r="AB1386" i="62"/>
  <c r="EC1386" i="62" s="1"/>
  <c r="EC1375" i="62"/>
  <c r="AN1386" i="62"/>
  <c r="EH1386" i="62"/>
  <c r="EN1386" i="62" s="1"/>
  <c r="EN1375" i="62"/>
  <c r="EU1386" i="62"/>
  <c r="FA1386" i="62" s="1"/>
  <c r="FA1375" i="62"/>
  <c r="AQ1482" i="62"/>
  <c r="DX1252" i="62"/>
  <c r="EP1483" i="62"/>
  <c r="EK1482" i="62"/>
  <c r="EQ1483" i="62"/>
  <c r="FC1483" i="62"/>
  <c r="EX1482" i="62"/>
  <c r="FD1483" i="62"/>
  <c r="BJ1484" i="62"/>
  <c r="BF1253" i="62"/>
  <c r="EA1253" i="62"/>
  <c r="EN1253" i="62"/>
  <c r="FA1253" i="62"/>
  <c r="DZ1485" i="62"/>
  <c r="BI1254" i="62"/>
  <c r="ED1254" i="62"/>
  <c r="EQ1254" i="62"/>
  <c r="FD1254" i="62"/>
  <c r="EC1486" i="62"/>
  <c r="BD1486" i="62"/>
  <c r="EN1486" i="62"/>
  <c r="FA1486" i="62"/>
  <c r="FG1255" i="62"/>
  <c r="BG1487" i="62"/>
  <c r="DX1256" i="62"/>
  <c r="EQ1487" i="62"/>
  <c r="EP1487" i="62"/>
  <c r="FD1487" i="62"/>
  <c r="FC1487" i="62"/>
  <c r="BJ1488" i="62"/>
  <c r="BF1257" i="62"/>
  <c r="EA1257" i="62"/>
  <c r="EN1257" i="62"/>
  <c r="FA1257" i="62"/>
  <c r="DZ1489" i="62"/>
  <c r="BI1258" i="62"/>
  <c r="ED1258" i="62"/>
  <c r="EQ1258" i="62"/>
  <c r="FD1258" i="62"/>
  <c r="EC1490" i="62"/>
  <c r="BG1491" i="62"/>
  <c r="DX1260" i="62"/>
  <c r="EP1491" i="62"/>
  <c r="EQ1491" i="62"/>
  <c r="FD1491" i="62"/>
  <c r="FC1491" i="62"/>
  <c r="BF1261" i="62"/>
  <c r="EA1261" i="62"/>
  <c r="EN1261" i="62"/>
  <c r="FA1261" i="62"/>
  <c r="X1495" i="62"/>
  <c r="DY1376" i="62"/>
  <c r="X1387" i="62"/>
  <c r="AJ1495" i="62"/>
  <c r="AJ1519" i="62" s="1"/>
  <c r="AJ1387" i="62"/>
  <c r="AV1495" i="62"/>
  <c r="AV1519" i="62" s="1"/>
  <c r="AV1387" i="62"/>
  <c r="BT1495" i="62"/>
  <c r="BT1519" i="62" s="1"/>
  <c r="BT1387" i="62"/>
  <c r="CF1495" i="62"/>
  <c r="CF1519" i="62" s="1"/>
  <c r="J51" i="64" s="1"/>
  <c r="CF1387" i="62"/>
  <c r="CS1495" i="62"/>
  <c r="CS1519" i="62" s="1"/>
  <c r="CS1387" i="62"/>
  <c r="DE1495" i="62"/>
  <c r="DE1519" i="62" s="1"/>
  <c r="DE1387" i="62"/>
  <c r="EC1262" i="62"/>
  <c r="R1322" i="62"/>
  <c r="AD1322" i="62"/>
  <c r="AP1322" i="62"/>
  <c r="BB1322" i="62"/>
  <c r="BZ1319" i="62"/>
  <c r="BZ1330" i="62" s="1"/>
  <c r="BZ1322" i="62"/>
  <c r="DK1322" i="62"/>
  <c r="EJ1319" i="62"/>
  <c r="EJ1322" i="62"/>
  <c r="EW1319" i="62"/>
  <c r="EW1322" i="62"/>
  <c r="FI1322" i="62"/>
  <c r="BE1267" i="62"/>
  <c r="DZ1267" i="62"/>
  <c r="DY1323" i="62"/>
  <c r="BJ1275" i="62"/>
  <c r="EE1275" i="62"/>
  <c r="ER1275" i="62"/>
  <c r="FE1275" i="62"/>
  <c r="DZ1278" i="62"/>
  <c r="EB1279" i="62"/>
  <c r="EO1285" i="62"/>
  <c r="FK1289" i="62"/>
  <c r="FM1289" i="62" s="1"/>
  <c r="EA1290" i="62"/>
  <c r="EP1291" i="62"/>
  <c r="FB1293" i="62"/>
  <c r="AM1294" i="62"/>
  <c r="AM1326" i="62" s="1"/>
  <c r="BA1294" i="62"/>
  <c r="BA1326" i="62" s="1"/>
  <c r="CR1294" i="62"/>
  <c r="CR1326" i="62" s="1"/>
  <c r="EK1326" i="62"/>
  <c r="EE1327" i="62"/>
  <c r="BT1327" i="62"/>
  <c r="BT1294" i="62"/>
  <c r="BT1326" i="62" s="1"/>
  <c r="CH1327" i="62"/>
  <c r="CH1294" i="62"/>
  <c r="CH1326" i="62" s="1"/>
  <c r="EA1295" i="62"/>
  <c r="FE1295" i="62"/>
  <c r="ED1297" i="62"/>
  <c r="DZ1298" i="62"/>
  <c r="EN1298" i="62"/>
  <c r="BJ1299" i="62"/>
  <c r="BD1301" i="62"/>
  <c r="BH1303" i="62"/>
  <c r="BF1306" i="62"/>
  <c r="BI1307" i="62"/>
  <c r="BG1310" i="62"/>
  <c r="BJ1311" i="62"/>
  <c r="BH1317" i="62"/>
  <c r="EB1329" i="62"/>
  <c r="EH1477" i="62"/>
  <c r="EH1374" i="62"/>
  <c r="EU1477" i="62"/>
  <c r="EU1374" i="62"/>
  <c r="EE1480" i="62"/>
  <c r="ER1480" i="62"/>
  <c r="EO1480" i="62"/>
  <c r="FE1480" i="62"/>
  <c r="FB1480" i="62"/>
  <c r="T1478" i="62"/>
  <c r="AF1478" i="62"/>
  <c r="AR1478" i="62"/>
  <c r="DA1478" i="62"/>
  <c r="DM1478" i="62"/>
  <c r="EL1478" i="62"/>
  <c r="EY1478" i="62"/>
  <c r="FK1247" i="62"/>
  <c r="FM1247" i="62" s="1"/>
  <c r="EA1248" i="62"/>
  <c r="EN1248" i="62"/>
  <c r="FA1248" i="62"/>
  <c r="DY1493" i="62"/>
  <c r="BH1249" i="62"/>
  <c r="EC1249" i="62"/>
  <c r="EP1249" i="62"/>
  <c r="FC1249" i="62"/>
  <c r="EA1494" i="62"/>
  <c r="BJ1250" i="62"/>
  <c r="EE1250" i="62"/>
  <c r="ER1250" i="62"/>
  <c r="FE1250" i="62"/>
  <c r="Q1251" i="62"/>
  <c r="Q1375" i="62" s="1"/>
  <c r="Q1386" i="62" s="1"/>
  <c r="AC1251" i="62"/>
  <c r="AO1251" i="62"/>
  <c r="BA1251" i="62"/>
  <c r="BA1375" i="62" s="1"/>
  <c r="BA1386" i="62" s="1"/>
  <c r="BY1251" i="62"/>
  <c r="BY1375" i="62" s="1"/>
  <c r="BY1386" i="62" s="1"/>
  <c r="CX1251" i="62"/>
  <c r="CX1375" i="62" s="1"/>
  <c r="CX1386" i="62" s="1"/>
  <c r="DJ1251" i="62"/>
  <c r="DJ1375" i="62" s="1"/>
  <c r="DJ1386" i="62" s="1"/>
  <c r="EI1251" i="62"/>
  <c r="EI1375" i="62" s="1"/>
  <c r="EV1251" i="62"/>
  <c r="FB1251" i="62" s="1"/>
  <c r="FH1251" i="62"/>
  <c r="FK1251" i="62" s="1"/>
  <c r="T1482" i="62"/>
  <c r="AF1482" i="62"/>
  <c r="AR1482" i="62"/>
  <c r="CB1482" i="62"/>
  <c r="DA1482" i="62"/>
  <c r="DM1482" i="62"/>
  <c r="DY1252" i="62"/>
  <c r="EL1482" i="62"/>
  <c r="EY1482" i="62"/>
  <c r="FK1252" i="62"/>
  <c r="FM1252" i="62" s="1"/>
  <c r="DX1484" i="62"/>
  <c r="BG1253" i="62"/>
  <c r="EB1253" i="62"/>
  <c r="EO1253" i="62"/>
  <c r="FB1253" i="62"/>
  <c r="EA1485" i="62"/>
  <c r="BJ1254" i="62"/>
  <c r="EE1254" i="62"/>
  <c r="ER1254" i="62"/>
  <c r="FE1254" i="62"/>
  <c r="ED1486" i="62"/>
  <c r="FG1486" i="62"/>
  <c r="BD1256" i="62"/>
  <c r="DY1256" i="62"/>
  <c r="FK1256" i="62"/>
  <c r="FM1256" i="62" s="1"/>
  <c r="DX1488" i="62"/>
  <c r="BG1257" i="62"/>
  <c r="EB1257" i="62"/>
  <c r="EO1257" i="62"/>
  <c r="FB1257" i="62"/>
  <c r="EA1489" i="62"/>
  <c r="BJ1258" i="62"/>
  <c r="EE1258" i="62"/>
  <c r="ER1258" i="62"/>
  <c r="FE1258" i="62"/>
  <c r="ED1490" i="62"/>
  <c r="BE1490" i="62"/>
  <c r="FG1490" i="62"/>
  <c r="BH1491" i="62"/>
  <c r="BD1260" i="62"/>
  <c r="DY1260" i="62"/>
  <c r="FK1260" i="62"/>
  <c r="FM1260" i="62" s="1"/>
  <c r="DX1492" i="62"/>
  <c r="BG1261" i="62"/>
  <c r="EB1261" i="62"/>
  <c r="EO1261" i="62"/>
  <c r="FB1261" i="62"/>
  <c r="Y1495" i="62"/>
  <c r="Y1387" i="62"/>
  <c r="DZ1376" i="62"/>
  <c r="AK1495" i="62"/>
  <c r="AK1519" i="62" s="1"/>
  <c r="AK1387" i="62"/>
  <c r="AW1495" i="62"/>
  <c r="AW1519" i="62" s="1"/>
  <c r="AW1387" i="62"/>
  <c r="BU1495" i="62"/>
  <c r="BU1519" i="62" s="1"/>
  <c r="BU1387" i="62"/>
  <c r="CG1495" i="62"/>
  <c r="CG1519" i="62" s="1"/>
  <c r="K51" i="64" s="1"/>
  <c r="CG1387" i="62"/>
  <c r="CT1495" i="62"/>
  <c r="CT1519" i="62" s="1"/>
  <c r="CT1387" i="62"/>
  <c r="DF1495" i="62"/>
  <c r="DF1519" i="62" s="1"/>
  <c r="DF1387" i="62"/>
  <c r="ED1262" i="62"/>
  <c r="EQ1262" i="62"/>
  <c r="FD1262" i="62"/>
  <c r="EK1266" i="62"/>
  <c r="EX1266" i="62"/>
  <c r="DZ1323" i="62"/>
  <c r="EN1278" i="62"/>
  <c r="FA1278" i="62"/>
  <c r="AS1289" i="62"/>
  <c r="EO1293" i="62"/>
  <c r="AN1294" i="62"/>
  <c r="BB1294" i="62"/>
  <c r="BB1326" i="62" s="1"/>
  <c r="CT1294" i="62"/>
  <c r="CT1326" i="62" s="1"/>
  <c r="DI1294" i="62"/>
  <c r="DI1326" i="62" s="1"/>
  <c r="EL1294" i="62"/>
  <c r="EL1326" i="62" s="1"/>
  <c r="AS1295" i="62"/>
  <c r="EB1295" i="62"/>
  <c r="EQ1295" i="62"/>
  <c r="EG1295" i="62"/>
  <c r="BG1299" i="62"/>
  <c r="BG1306" i="62"/>
  <c r="BJ1307" i="62"/>
  <c r="BJ1312" i="62"/>
  <c r="EC1329" i="62"/>
  <c r="AD1386" i="62"/>
  <c r="EE1386" i="62" s="1"/>
  <c r="EE1375" i="62"/>
  <c r="AP1386" i="62"/>
  <c r="EJ1386" i="62"/>
  <c r="EW1386" i="62"/>
  <c r="FI1386" i="62"/>
  <c r="AS1482" i="62"/>
  <c r="BF1486" i="62"/>
  <c r="EO1486" i="62"/>
  <c r="ER1486" i="62"/>
  <c r="FB1486" i="62"/>
  <c r="FE1486" i="62"/>
  <c r="BI1487" i="62"/>
  <c r="DZ1256" i="62"/>
  <c r="EC1257" i="62"/>
  <c r="BF1490" i="62"/>
  <c r="EO1490" i="62"/>
  <c r="ER1490" i="62"/>
  <c r="FE1490" i="62"/>
  <c r="FB1490" i="62"/>
  <c r="BI1491" i="62"/>
  <c r="DZ1260" i="62"/>
  <c r="DY1492" i="62"/>
  <c r="BH1261" i="62"/>
  <c r="EC1261" i="62"/>
  <c r="Z1495" i="62"/>
  <c r="EA1376" i="62"/>
  <c r="Z1387" i="62"/>
  <c r="AL1495" i="62"/>
  <c r="AL1519" i="62" s="1"/>
  <c r="AL1387" i="62"/>
  <c r="AX1495" i="62"/>
  <c r="AX1519" i="62" s="1"/>
  <c r="AX1387" i="62"/>
  <c r="BV1495" i="62"/>
  <c r="BV1519" i="62" s="1"/>
  <c r="BV1387" i="62"/>
  <c r="CH1495" i="62"/>
  <c r="CH1519" i="62" s="1"/>
  <c r="L51" i="64" s="1"/>
  <c r="CH1387" i="62"/>
  <c r="CU1495" i="62"/>
  <c r="CU1519" i="62" s="1"/>
  <c r="CU1387" i="62"/>
  <c r="DG1495" i="62"/>
  <c r="DG1519" i="62" s="1"/>
  <c r="DG1387" i="62"/>
  <c r="EE1262" i="62"/>
  <c r="T1319" i="62"/>
  <c r="T1330" i="62" s="1"/>
  <c r="T1322" i="62"/>
  <c r="AF1322" i="62"/>
  <c r="AR1322" i="62"/>
  <c r="DA1322" i="62"/>
  <c r="DM1322" i="62"/>
  <c r="EL1322" i="62"/>
  <c r="EY1319" i="62"/>
  <c r="EY1330" i="62" s="1"/>
  <c r="EY1322" i="62"/>
  <c r="EA1323" i="62"/>
  <c r="DX1324" i="62"/>
  <c r="ED1279" i="62"/>
  <c r="BV1327" i="62"/>
  <c r="BV1294" i="62"/>
  <c r="BV1326" i="62" s="1"/>
  <c r="FC1297" i="62"/>
  <c r="BH1299" i="62"/>
  <c r="FA1299" i="62"/>
  <c r="BF1301" i="62"/>
  <c r="BD1304" i="62"/>
  <c r="BH1304" i="62"/>
  <c r="BI1305" i="62"/>
  <c r="BH1306" i="62"/>
  <c r="BH1311" i="62"/>
  <c r="FI1477" i="62"/>
  <c r="FI1374" i="62"/>
  <c r="V1478" i="62"/>
  <c r="AH1478" i="62"/>
  <c r="AT1478" i="62"/>
  <c r="DC1478" i="62"/>
  <c r="DO1478" i="62"/>
  <c r="EA1247" i="62"/>
  <c r="EN1247" i="62"/>
  <c r="FA1247" i="62"/>
  <c r="DY1481" i="62"/>
  <c r="EC1248" i="62"/>
  <c r="EP1248" i="62"/>
  <c r="FC1248" i="62"/>
  <c r="EA1493" i="62"/>
  <c r="EE1249" i="62"/>
  <c r="ER1249" i="62"/>
  <c r="FE1249" i="62"/>
  <c r="EN1494" i="62"/>
  <c r="FA1494" i="62"/>
  <c r="FG1250" i="62"/>
  <c r="S1251" i="62"/>
  <c r="S1375" i="62" s="1"/>
  <c r="S1386" i="62" s="1"/>
  <c r="AE1251" i="62"/>
  <c r="AQ1251" i="62"/>
  <c r="AQ1212" i="62" s="1"/>
  <c r="CA1251" i="62"/>
  <c r="CA1375" i="62" s="1"/>
  <c r="CA1386" i="62" s="1"/>
  <c r="CZ1251" i="62"/>
  <c r="CZ1375" i="62" s="1"/>
  <c r="CZ1386" i="62" s="1"/>
  <c r="DL1251" i="62"/>
  <c r="DL1375" i="62" s="1"/>
  <c r="DL1386" i="62" s="1"/>
  <c r="EK1251" i="62"/>
  <c r="EK1212" i="62" s="1"/>
  <c r="EK1263" i="62" s="1"/>
  <c r="EX1251" i="62"/>
  <c r="EX1212" i="62" s="1"/>
  <c r="AT1482" i="62"/>
  <c r="EA1252" i="62"/>
  <c r="EN1252" i="62"/>
  <c r="FA1252" i="62"/>
  <c r="BI1253" i="62"/>
  <c r="ED1253" i="62"/>
  <c r="EQ1253" i="62"/>
  <c r="FD1253" i="62"/>
  <c r="BD1485" i="62"/>
  <c r="EN1485" i="62"/>
  <c r="FA1485" i="62"/>
  <c r="FG1254" i="62"/>
  <c r="BG1486" i="62"/>
  <c r="DX1255" i="62"/>
  <c r="EP1486" i="62"/>
  <c r="EQ1486" i="62"/>
  <c r="FD1486" i="62"/>
  <c r="FC1486" i="62"/>
  <c r="BJ1487" i="62"/>
  <c r="BF1256" i="62"/>
  <c r="EA1256" i="62"/>
  <c r="EN1256" i="62"/>
  <c r="FA1256" i="62"/>
  <c r="DZ1488" i="62"/>
  <c r="BI1257" i="62"/>
  <c r="ED1257" i="62"/>
  <c r="EQ1257" i="62"/>
  <c r="FD1257" i="62"/>
  <c r="BD1489" i="62"/>
  <c r="EN1489" i="62"/>
  <c r="FA1489" i="62"/>
  <c r="FG1258" i="62"/>
  <c r="BG1490" i="62"/>
  <c r="DX1259" i="62"/>
  <c r="EQ1490" i="62"/>
  <c r="EP1490" i="62"/>
  <c r="FC1490" i="62"/>
  <c r="FD1490" i="62"/>
  <c r="BJ1491" i="62"/>
  <c r="BF1260" i="62"/>
  <c r="EA1260" i="62"/>
  <c r="EN1260" i="62"/>
  <c r="FA1260" i="62"/>
  <c r="DZ1492" i="62"/>
  <c r="BI1261" i="62"/>
  <c r="ED1261" i="62"/>
  <c r="EQ1261" i="62"/>
  <c r="FD1261" i="62"/>
  <c r="O1495" i="62"/>
  <c r="O1519" i="62" s="1"/>
  <c r="O1387" i="62"/>
  <c r="AA1495" i="62"/>
  <c r="EB1376" i="62"/>
  <c r="AA1387" i="62"/>
  <c r="AM1495" i="62"/>
  <c r="AM1519" i="62" s="1"/>
  <c r="AM1387" i="62"/>
  <c r="AY1495" i="62"/>
  <c r="AY1387" i="62"/>
  <c r="BW1495" i="62"/>
  <c r="BW1519" i="62" s="1"/>
  <c r="I23" i="64" s="1"/>
  <c r="BW1387" i="62"/>
  <c r="CV1495" i="62"/>
  <c r="CV1519" i="62" s="1"/>
  <c r="CV1387" i="62"/>
  <c r="DH1495" i="62"/>
  <c r="DH1519" i="62" s="1"/>
  <c r="DH1387" i="62"/>
  <c r="EG1495" i="62"/>
  <c r="EG1519" i="62" s="1"/>
  <c r="EG1387" i="62"/>
  <c r="ET1495" i="62"/>
  <c r="ET1519" i="62" s="1"/>
  <c r="ET1387" i="62"/>
  <c r="FF1495" i="62"/>
  <c r="FF1519" i="62" s="1"/>
  <c r="FF1387" i="62"/>
  <c r="U1266" i="62"/>
  <c r="ED1266" i="62" s="1"/>
  <c r="FG1269" i="62"/>
  <c r="EC1278" i="62"/>
  <c r="EP1278" i="62"/>
  <c r="FC1278" i="62"/>
  <c r="FG1280" i="62"/>
  <c r="FG1286" i="62"/>
  <c r="EB1289" i="62"/>
  <c r="EO1289" i="62"/>
  <c r="FB1289" i="62"/>
  <c r="AB1294" i="62"/>
  <c r="AB1319" i="62" s="1"/>
  <c r="AP1294" i="62"/>
  <c r="CG1294" i="62"/>
  <c r="CG1326" i="62" s="1"/>
  <c r="DK1294" i="62"/>
  <c r="DK1326" i="62" s="1"/>
  <c r="ED1295" i="62"/>
  <c r="FH1328" i="62"/>
  <c r="FG1328" i="62" s="1"/>
  <c r="FK1296" i="62"/>
  <c r="FM1296" i="62" s="1"/>
  <c r="BE1297" i="62"/>
  <c r="EI1295" i="62"/>
  <c r="BH1298" i="62"/>
  <c r="EP1298" i="62"/>
  <c r="BG1301" i="62"/>
  <c r="BE1304" i="62"/>
  <c r="BJ1305" i="62"/>
  <c r="BI1306" i="62"/>
  <c r="EE1329" i="62"/>
  <c r="DZ1481" i="62"/>
  <c r="EB1493" i="62"/>
  <c r="ED1494" i="62"/>
  <c r="FG1494" i="62"/>
  <c r="AR1386" i="62"/>
  <c r="DY1251" i="62"/>
  <c r="DX1483" i="62"/>
  <c r="W1482" i="62"/>
  <c r="DX1482" i="62" s="1"/>
  <c r="EB1252" i="62"/>
  <c r="EO1252" i="62"/>
  <c r="EA1484" i="62"/>
  <c r="BJ1253" i="62"/>
  <c r="EE1253" i="62"/>
  <c r="ER1253" i="62"/>
  <c r="FE1253" i="62"/>
  <c r="ED1485" i="62"/>
  <c r="FG1485" i="62"/>
  <c r="BD1255" i="62"/>
  <c r="DY1255" i="62"/>
  <c r="FK1255" i="62"/>
  <c r="FM1255" i="62" s="1"/>
  <c r="DX1487" i="62"/>
  <c r="BG1256" i="62"/>
  <c r="EB1256" i="62"/>
  <c r="EA1488" i="62"/>
  <c r="BJ1257" i="62"/>
  <c r="EE1257" i="62"/>
  <c r="BE1489" i="62"/>
  <c r="FG1489" i="62"/>
  <c r="BH1490" i="62"/>
  <c r="DY1259" i="62"/>
  <c r="FK1259" i="62"/>
  <c r="FM1259" i="62" s="1"/>
  <c r="BG1260" i="62"/>
  <c r="EB1260" i="62"/>
  <c r="EE1261" i="62"/>
  <c r="P1495" i="62"/>
  <c r="P1519" i="62" s="1"/>
  <c r="P1387" i="62"/>
  <c r="AB1495" i="62"/>
  <c r="AB1387" i="62"/>
  <c r="EC1376" i="62"/>
  <c r="AN1495" i="62"/>
  <c r="AN1387" i="62"/>
  <c r="AZ1495" i="62"/>
  <c r="AZ1387" i="62"/>
  <c r="BX1495" i="62"/>
  <c r="BX1519" i="62" s="1"/>
  <c r="J23" i="64" s="1"/>
  <c r="BX1387" i="62"/>
  <c r="CW1495" i="62"/>
  <c r="CW1519" i="62" s="1"/>
  <c r="CW1387" i="62"/>
  <c r="DI1495" i="62"/>
  <c r="DI1519" i="62" s="1"/>
  <c r="DI1387" i="62"/>
  <c r="EH1495" i="62"/>
  <c r="EN1376" i="62"/>
  <c r="EH1387" i="62"/>
  <c r="EU1495" i="62"/>
  <c r="FA1376" i="62"/>
  <c r="EU1387" i="62"/>
  <c r="V1319" i="62"/>
  <c r="V1330" i="62" s="1"/>
  <c r="V1322" i="62"/>
  <c r="AH1319" i="62"/>
  <c r="AH1330" i="62" s="1"/>
  <c r="AH1322" i="62"/>
  <c r="AT1322" i="62"/>
  <c r="DC1322" i="62"/>
  <c r="DO1322" i="62"/>
  <c r="AN1274" i="62"/>
  <c r="DZ1324" i="62"/>
  <c r="EP1289" i="62"/>
  <c r="FC1289" i="62"/>
  <c r="O1294" i="62"/>
  <c r="O1326" i="62" s="1"/>
  <c r="AC1294" i="62"/>
  <c r="AQ1294" i="62"/>
  <c r="AQ1319" i="62" s="1"/>
  <c r="BS1294" i="62"/>
  <c r="BS1326" i="62" s="1"/>
  <c r="DL1294" i="62"/>
  <c r="DL1326" i="62" s="1"/>
  <c r="AV1327" i="62"/>
  <c r="AV1294" i="62"/>
  <c r="AV1326" i="62" s="1"/>
  <c r="FE1327" i="62"/>
  <c r="DX1328" i="62"/>
  <c r="BI1302" i="62"/>
  <c r="BF1304" i="62"/>
  <c r="BG1305" i="62"/>
  <c r="BJ1306" i="62"/>
  <c r="EN1493" i="62"/>
  <c r="FA1493" i="62"/>
  <c r="FG1249" i="62"/>
  <c r="ER1494" i="62"/>
  <c r="EO1494" i="62"/>
  <c r="FB1494" i="62"/>
  <c r="FE1494" i="62"/>
  <c r="FK1494" i="62"/>
  <c r="FM1494" i="62" s="1"/>
  <c r="U1251" i="62"/>
  <c r="U1375" i="62" s="1"/>
  <c r="U1386" i="62" s="1"/>
  <c r="AG1251" i="62"/>
  <c r="AG1375" i="62" s="1"/>
  <c r="AG1386" i="62" s="1"/>
  <c r="AS1251" i="62"/>
  <c r="AS1212" i="62" s="1"/>
  <c r="CC1251" i="62"/>
  <c r="CC1375" i="62" s="1"/>
  <c r="CC1386" i="62" s="1"/>
  <c r="DB1251" i="62"/>
  <c r="DB1375" i="62" s="1"/>
  <c r="DB1386" i="62" s="1"/>
  <c r="DN1251" i="62"/>
  <c r="DN1375" i="62" s="1"/>
  <c r="DN1386" i="62" s="1"/>
  <c r="EM1251" i="62"/>
  <c r="EM1375" i="62" s="1"/>
  <c r="EM1386" i="62" s="1"/>
  <c r="EZ1251" i="62"/>
  <c r="EZ1375" i="62" s="1"/>
  <c r="EZ1386" i="62" s="1"/>
  <c r="FL1251" i="62"/>
  <c r="FL1375" i="62" s="1"/>
  <c r="FL1386" i="62" s="1"/>
  <c r="X1482" i="62"/>
  <c r="DY1483" i="62"/>
  <c r="AJ1482" i="62"/>
  <c r="AV1482" i="62"/>
  <c r="BT1482" i="62"/>
  <c r="CF1482" i="62"/>
  <c r="CS1482" i="62"/>
  <c r="DE1482" i="62"/>
  <c r="EP1252" i="62"/>
  <c r="FC1252" i="62"/>
  <c r="BF1485" i="62"/>
  <c r="EO1485" i="62"/>
  <c r="ER1485" i="62"/>
  <c r="FB1485" i="62"/>
  <c r="FE1485" i="62"/>
  <c r="FK1485" i="62"/>
  <c r="FM1485" i="62" s="1"/>
  <c r="BI1486" i="62"/>
  <c r="DZ1255" i="62"/>
  <c r="EC1256" i="62"/>
  <c r="EP1256" i="62"/>
  <c r="FC1256" i="62"/>
  <c r="BF1489" i="62"/>
  <c r="EO1489" i="62"/>
  <c r="ER1489" i="62"/>
  <c r="FB1489" i="62"/>
  <c r="FE1489" i="62"/>
  <c r="FK1489" i="62"/>
  <c r="FM1489" i="62" s="1"/>
  <c r="BI1490" i="62"/>
  <c r="BE1259" i="62"/>
  <c r="DZ1259" i="62"/>
  <c r="DY1491" i="62"/>
  <c r="BH1260" i="62"/>
  <c r="EC1260" i="62"/>
  <c r="EP1260" i="62"/>
  <c r="FC1260" i="62"/>
  <c r="Q1495" i="62"/>
  <c r="Q1519" i="62" s="1"/>
  <c r="Q1387" i="62"/>
  <c r="AC1495" i="62"/>
  <c r="ED1376" i="62"/>
  <c r="AC1387" i="62"/>
  <c r="AO1495" i="62"/>
  <c r="AO1387" i="62"/>
  <c r="BA1495" i="62"/>
  <c r="BA1387" i="62"/>
  <c r="BY1495" i="62"/>
  <c r="BY1519" i="62" s="1"/>
  <c r="K23" i="64" s="1"/>
  <c r="BY1387" i="62"/>
  <c r="CX1495" i="62"/>
  <c r="CX1519" i="62" s="1"/>
  <c r="CX1387" i="62"/>
  <c r="DJ1495" i="62"/>
  <c r="DJ1519" i="62" s="1"/>
  <c r="DJ1387" i="62"/>
  <c r="EI1495" i="62"/>
  <c r="EI1519" i="62" s="1"/>
  <c r="EI1387" i="62"/>
  <c r="EV1495" i="62"/>
  <c r="EV1519" i="62" s="1"/>
  <c r="EV1387" i="62"/>
  <c r="FH1495" i="62"/>
  <c r="FH1387" i="62"/>
  <c r="FG1376" i="62"/>
  <c r="EO1266" i="62"/>
  <c r="FB1266" i="62"/>
  <c r="EP1272" i="62"/>
  <c r="FC1272" i="62"/>
  <c r="AO1274" i="62"/>
  <c r="FG1323" i="62"/>
  <c r="EO1277" i="62"/>
  <c r="FB1277" i="62"/>
  <c r="ER1278" i="62"/>
  <c r="FE1278" i="62"/>
  <c r="ED1289" i="62"/>
  <c r="EQ1289" i="62"/>
  <c r="FD1289" i="62"/>
  <c r="AD1294" i="62"/>
  <c r="AR1294" i="62"/>
  <c r="BU1294" i="62"/>
  <c r="BU1326" i="62" s="1"/>
  <c r="DM1294" i="62"/>
  <c r="DM1326" i="62" s="1"/>
  <c r="EX1295" i="62"/>
  <c r="DY1296" i="62"/>
  <c r="X1328" i="62"/>
  <c r="DY1328" i="62" s="1"/>
  <c r="EP1328" i="62"/>
  <c r="EQ1328" i="62"/>
  <c r="FD1328" i="62"/>
  <c r="FC1328" i="62"/>
  <c r="EP1297" i="62"/>
  <c r="FB1297" i="62"/>
  <c r="BF1298" i="62"/>
  <c r="FK1298" i="62"/>
  <c r="FM1298" i="62" s="1"/>
  <c r="DX1299" i="62"/>
  <c r="BI1301" i="62"/>
  <c r="BG1304" i="62"/>
  <c r="BH1305" i="62"/>
  <c r="BG1494" i="62"/>
  <c r="DX1250" i="62"/>
  <c r="EQ1494" i="62"/>
  <c r="EP1494" i="62"/>
  <c r="FC1494" i="62"/>
  <c r="FD1494" i="62"/>
  <c r="AT1386" i="62"/>
  <c r="EA1251" i="62"/>
  <c r="EN1251" i="62"/>
  <c r="FA1251" i="62"/>
  <c r="DZ1483" i="62"/>
  <c r="Y1482" i="62"/>
  <c r="DZ1482" i="62" s="1"/>
  <c r="ED1252" i="62"/>
  <c r="BD1484" i="62"/>
  <c r="BG1485" i="62"/>
  <c r="DX1254" i="62"/>
  <c r="EQ1485" i="62"/>
  <c r="EP1485" i="62"/>
  <c r="FC1485" i="62"/>
  <c r="FD1485" i="62"/>
  <c r="BJ1486" i="62"/>
  <c r="BF1255" i="62"/>
  <c r="EA1255" i="62"/>
  <c r="BI1256" i="62"/>
  <c r="ED1256" i="62"/>
  <c r="BD1488" i="62"/>
  <c r="BG1489" i="62"/>
  <c r="DX1258" i="62"/>
  <c r="EQ1489" i="62"/>
  <c r="EP1489" i="62"/>
  <c r="FD1489" i="62"/>
  <c r="FC1489" i="62"/>
  <c r="BJ1490" i="62"/>
  <c r="BF1259" i="62"/>
  <c r="EA1259" i="62"/>
  <c r="BI1260" i="62"/>
  <c r="ED1260" i="62"/>
  <c r="BD1492" i="62"/>
  <c r="R1495" i="62"/>
  <c r="R1519" i="62" s="1"/>
  <c r="R1387" i="62"/>
  <c r="AD1495" i="62"/>
  <c r="AD1387" i="62"/>
  <c r="EE1376" i="62"/>
  <c r="AP1495" i="62"/>
  <c r="AP1387" i="62"/>
  <c r="BB1495" i="62"/>
  <c r="BB1387" i="62"/>
  <c r="BZ1495" i="62"/>
  <c r="BZ1519" i="62" s="1"/>
  <c r="L23" i="64" s="1"/>
  <c r="BZ1387" i="62"/>
  <c r="CY1495" i="62"/>
  <c r="CY1519" i="62" s="1"/>
  <c r="CY1387" i="62"/>
  <c r="DK1495" i="62"/>
  <c r="DK1519" i="62" s="1"/>
  <c r="DK1387" i="62"/>
  <c r="EJ1495" i="62"/>
  <c r="EO1376" i="62"/>
  <c r="EJ1387" i="62"/>
  <c r="ER1376" i="62"/>
  <c r="EW1495" i="62"/>
  <c r="FB1376" i="62"/>
  <c r="EW1387" i="62"/>
  <c r="FE1376" i="62"/>
  <c r="FI1495" i="62"/>
  <c r="FI1387" i="62"/>
  <c r="FK1376" i="62"/>
  <c r="FM1376" i="62" s="1"/>
  <c r="X1322" i="62"/>
  <c r="AJ1322" i="62"/>
  <c r="AV1322" i="62"/>
  <c r="BT1322" i="62"/>
  <c r="CF1322" i="62"/>
  <c r="CS1322" i="62"/>
  <c r="DE1322" i="62"/>
  <c r="EC1266" i="62"/>
  <c r="AP1274" i="62"/>
  <c r="EE1289" i="62"/>
  <c r="ER1289" i="62"/>
  <c r="FE1289" i="62"/>
  <c r="EP1293" i="62"/>
  <c r="Q1294" i="62"/>
  <c r="Q1326" i="62" s="1"/>
  <c r="DN1294" i="62"/>
  <c r="AJ1327" i="62"/>
  <c r="AJ1294" i="62"/>
  <c r="AJ1326" i="62" s="1"/>
  <c r="AX1327" i="62"/>
  <c r="AX1294" i="62"/>
  <c r="AX1326" i="62" s="1"/>
  <c r="DE1327" i="62"/>
  <c r="DE1294" i="62"/>
  <c r="DE1326" i="62" s="1"/>
  <c r="ER1327" i="62"/>
  <c r="DZ1328" i="62"/>
  <c r="DX1296" i="62"/>
  <c r="FD1297" i="62"/>
  <c r="BG1300" i="62"/>
  <c r="BJ1301" i="62"/>
  <c r="FE1329" i="62"/>
  <c r="FM1329" i="62" s="1"/>
  <c r="FB1329" i="62"/>
  <c r="EA1479" i="62"/>
  <c r="Z1478" i="62"/>
  <c r="EA1478" i="62" s="1"/>
  <c r="AL1478" i="62"/>
  <c r="AX1478" i="62"/>
  <c r="BV1478" i="62"/>
  <c r="CH1478" i="62"/>
  <c r="CU1478" i="62"/>
  <c r="DG1478" i="62"/>
  <c r="ER1247" i="62"/>
  <c r="FE1247" i="62"/>
  <c r="EC1481" i="62"/>
  <c r="EN1481" i="62"/>
  <c r="FA1481" i="62"/>
  <c r="EE1493" i="62"/>
  <c r="ER1493" i="62"/>
  <c r="EO1493" i="62"/>
  <c r="FB1493" i="62"/>
  <c r="FE1493" i="62"/>
  <c r="FK1493" i="62"/>
  <c r="FM1493" i="62" s="1"/>
  <c r="DY1250" i="62"/>
  <c r="FK1250" i="62"/>
  <c r="FM1250" i="62" s="1"/>
  <c r="W1251" i="62"/>
  <c r="W1212" i="62" s="1"/>
  <c r="AI1251" i="62"/>
  <c r="AI1375" i="62" s="1"/>
  <c r="AI1386" i="62" s="1"/>
  <c r="AU1251" i="62"/>
  <c r="AU1375" i="62" s="1"/>
  <c r="AU1386" i="62" s="1"/>
  <c r="BS1251" i="62"/>
  <c r="CE1251" i="62"/>
  <c r="CE1375" i="62" s="1"/>
  <c r="CE1386" i="62" s="1"/>
  <c r="CR1251" i="62"/>
  <c r="CR1375" i="62" s="1"/>
  <c r="CR1386" i="62" s="1"/>
  <c r="DD1251" i="62"/>
  <c r="EA1483" i="62"/>
  <c r="Z1482" i="62"/>
  <c r="EA1482" i="62" s="1"/>
  <c r="AL1482" i="62"/>
  <c r="AX1482" i="62"/>
  <c r="BV1482" i="62"/>
  <c r="CH1482" i="62"/>
  <c r="CU1482" i="62"/>
  <c r="DG1482" i="62"/>
  <c r="EE1252" i="62"/>
  <c r="ER1252" i="62"/>
  <c r="FE1252" i="62"/>
  <c r="ED1484" i="62"/>
  <c r="FG1484" i="62"/>
  <c r="BD1254" i="62"/>
  <c r="DY1254" i="62"/>
  <c r="FK1254" i="62"/>
  <c r="FM1254" i="62" s="1"/>
  <c r="DX1486" i="62"/>
  <c r="BG1255" i="62"/>
  <c r="EB1255" i="62"/>
  <c r="EO1255" i="62"/>
  <c r="FB1255" i="62"/>
  <c r="EA1487" i="62"/>
  <c r="BJ1256" i="62"/>
  <c r="EE1256" i="62"/>
  <c r="ER1256" i="62"/>
  <c r="FE1256" i="62"/>
  <c r="ED1488" i="62"/>
  <c r="FG1488" i="62"/>
  <c r="BD1258" i="62"/>
  <c r="DY1258" i="62"/>
  <c r="FK1258" i="62"/>
  <c r="FM1258" i="62" s="1"/>
  <c r="DX1490" i="62"/>
  <c r="BG1259" i="62"/>
  <c r="EB1259" i="62"/>
  <c r="EO1259" i="62"/>
  <c r="FB1259" i="62"/>
  <c r="EA1491" i="62"/>
  <c r="BJ1260" i="62"/>
  <c r="EE1260" i="62"/>
  <c r="ER1260" i="62"/>
  <c r="FE1260" i="62"/>
  <c r="BE1492" i="62"/>
  <c r="S1495" i="62"/>
  <c r="S1519" i="62" s="1"/>
  <c r="S1387" i="62"/>
  <c r="AE1495" i="62"/>
  <c r="AE1519" i="62" s="1"/>
  <c r="AE1387" i="62"/>
  <c r="AQ1495" i="62"/>
  <c r="AQ1387" i="62"/>
  <c r="CA1495" i="62"/>
  <c r="CA1519" i="62" s="1"/>
  <c r="CA1387" i="62"/>
  <c r="CZ1495" i="62"/>
  <c r="CZ1519" i="62" s="1"/>
  <c r="CZ1387" i="62"/>
  <c r="DL1495" i="62"/>
  <c r="DL1519" i="62" s="1"/>
  <c r="DL1387" i="62"/>
  <c r="DX1262" i="62"/>
  <c r="EK1495" i="62"/>
  <c r="EQ1376" i="62"/>
  <c r="EK1387" i="62"/>
  <c r="EP1376" i="62"/>
  <c r="EX1495" i="62"/>
  <c r="FD1376" i="62"/>
  <c r="EX1387" i="62"/>
  <c r="FC1376" i="62"/>
  <c r="FJ1495" i="62"/>
  <c r="FJ1519" i="62" s="1"/>
  <c r="FJ1387" i="62"/>
  <c r="EP1271" i="62"/>
  <c r="FC1271" i="62"/>
  <c r="DX1274" i="62"/>
  <c r="EC1324" i="62"/>
  <c r="EN1324" i="62"/>
  <c r="FA1324" i="62"/>
  <c r="FG1278" i="62"/>
  <c r="EP1282" i="62"/>
  <c r="FC1282" i="62"/>
  <c r="EP1288" i="62"/>
  <c r="FC1288" i="62"/>
  <c r="EB1325" i="62"/>
  <c r="FE1293" i="62"/>
  <c r="R1294" i="62"/>
  <c r="R1326" i="62" s="1"/>
  <c r="AF1294" i="62"/>
  <c r="AF1326" i="62" s="1"/>
  <c r="AT1294" i="62"/>
  <c r="AT1319" i="62" s="1"/>
  <c r="DA1294" i="62"/>
  <c r="DO1294" i="62"/>
  <c r="EU1294" i="62"/>
  <c r="FI1294" i="62"/>
  <c r="FI1319" i="62" s="1"/>
  <c r="EQ1327" i="62"/>
  <c r="EA1328" i="62"/>
  <c r="DZ1296" i="62"/>
  <c r="DY1297" i="62"/>
  <c r="DZ1299" i="62"/>
  <c r="EN1299" i="62"/>
  <c r="BH1300" i="62"/>
  <c r="BD1307" i="62"/>
  <c r="BD1309" i="62"/>
  <c r="BH1309" i="62"/>
  <c r="BG1313" i="62"/>
  <c r="DX1249" i="62"/>
  <c r="EQ1493" i="62"/>
  <c r="EP1493" i="62"/>
  <c r="FC1493" i="62"/>
  <c r="FD1493" i="62"/>
  <c r="BI1494" i="62"/>
  <c r="X1386" i="62"/>
  <c r="DY1386" i="62" s="1"/>
  <c r="DY1375" i="62"/>
  <c r="EB1483" i="62"/>
  <c r="AA1482" i="62"/>
  <c r="EB1482" i="62" s="1"/>
  <c r="FS1483" i="62"/>
  <c r="AY1482" i="62"/>
  <c r="FS1482" i="62" s="1"/>
  <c r="BF1484" i="62"/>
  <c r="EO1484" i="62"/>
  <c r="ER1484" i="62"/>
  <c r="FB1484" i="62"/>
  <c r="FE1484" i="62"/>
  <c r="BI1485" i="62"/>
  <c r="DZ1254" i="62"/>
  <c r="EC1255" i="62"/>
  <c r="BF1488" i="62"/>
  <c r="EO1488" i="62"/>
  <c r="ER1488" i="62"/>
  <c r="FB1488" i="62"/>
  <c r="FE1488" i="62"/>
  <c r="BI1489" i="62"/>
  <c r="BE1258" i="62"/>
  <c r="DZ1258" i="62"/>
  <c r="DY1490" i="62"/>
  <c r="BH1259" i="62"/>
  <c r="EC1259" i="62"/>
  <c r="BF1492" i="62"/>
  <c r="ER1492" i="62"/>
  <c r="EO1492" i="62"/>
  <c r="FE1492" i="62"/>
  <c r="FB1492" i="62"/>
  <c r="T1495" i="62"/>
  <c r="T1519" i="62" s="1"/>
  <c r="T1387" i="62"/>
  <c r="AF1495" i="62"/>
  <c r="AF1519" i="62" s="1"/>
  <c r="AF1387" i="62"/>
  <c r="AR1495" i="62"/>
  <c r="AR1387" i="62"/>
  <c r="CB1495" i="62"/>
  <c r="CB1519" i="62" s="1"/>
  <c r="CB1387" i="62"/>
  <c r="DA1495" i="62"/>
  <c r="DA1519" i="62" s="1"/>
  <c r="DA1387" i="62"/>
  <c r="DM1495" i="62"/>
  <c r="DM1519" i="62" s="1"/>
  <c r="DM1387" i="62"/>
  <c r="DY1262" i="62"/>
  <c r="EL1495" i="62"/>
  <c r="EL1519" i="62" s="1"/>
  <c r="EL1387" i="62"/>
  <c r="EY1495" i="62"/>
  <c r="EY1519" i="62" s="1"/>
  <c r="EY1387" i="62"/>
  <c r="FK1262" i="62"/>
  <c r="FM1262" i="62" s="1"/>
  <c r="N1322" i="62"/>
  <c r="Z1322" i="62"/>
  <c r="AL1322" i="62"/>
  <c r="AX1322" i="62"/>
  <c r="BV1322" i="62"/>
  <c r="CH1322" i="62"/>
  <c r="CU1322" i="62"/>
  <c r="DG1322" i="62"/>
  <c r="EE1266" i="62"/>
  <c r="ER1266" i="62"/>
  <c r="FE1266" i="62"/>
  <c r="DY1274" i="62"/>
  <c r="FK1274" i="62"/>
  <c r="FM1274" i="62" s="1"/>
  <c r="FG1324" i="62"/>
  <c r="EN1325" i="62"/>
  <c r="FG1289" i="62"/>
  <c r="X1327" i="62"/>
  <c r="X1294" i="62"/>
  <c r="X1319" i="62" s="1"/>
  <c r="AL1327" i="62"/>
  <c r="AL1294" i="62"/>
  <c r="AL1326" i="62" s="1"/>
  <c r="CS1327" i="62"/>
  <c r="CS1294" i="62"/>
  <c r="CS1326" i="62" s="1"/>
  <c r="DG1327" i="62"/>
  <c r="DG1294" i="62"/>
  <c r="DG1326" i="62" s="1"/>
  <c r="EN1296" i="62"/>
  <c r="FA1296" i="62"/>
  <c r="FH1295" i="62"/>
  <c r="FK1295" i="62" s="1"/>
  <c r="FM1295" i="62" s="1"/>
  <c r="FG1297" i="62"/>
  <c r="BI1300" i="62"/>
  <c r="DZ1318" i="62"/>
  <c r="EX1329" i="62"/>
  <c r="EP1301" i="62"/>
  <c r="FC1301" i="62"/>
  <c r="EP1307" i="62"/>
  <c r="FC1307" i="62"/>
  <c r="EP1313" i="62"/>
  <c r="FC1313" i="62"/>
  <c r="EA1318" i="62"/>
  <c r="EN1318" i="62"/>
  <c r="FA1318" i="62"/>
  <c r="W1329" i="62"/>
  <c r="DX1329" i="62" s="1"/>
  <c r="EJ1329" i="62"/>
  <c r="EB1318" i="62"/>
  <c r="EO1318" i="62"/>
  <c r="FB1318" i="62"/>
  <c r="X1329" i="62"/>
  <c r="DY1329" i="62" s="1"/>
  <c r="EK1329" i="62"/>
  <c r="EP1300" i="62"/>
  <c r="FC1300" i="62"/>
  <c r="FG1302" i="62"/>
  <c r="EP1306" i="62"/>
  <c r="FC1306" i="62"/>
  <c r="FG1308" i="62"/>
  <c r="EP1312" i="62"/>
  <c r="FC1312" i="62"/>
  <c r="FG1314" i="62"/>
  <c r="EC1318" i="62"/>
  <c r="EP1318" i="62"/>
  <c r="FC1318" i="62"/>
  <c r="AN1329" i="62"/>
  <c r="EO1311" i="62"/>
  <c r="EO1317" i="62"/>
  <c r="ED1318" i="62"/>
  <c r="EP1299" i="62"/>
  <c r="FC1299" i="62"/>
  <c r="FG1301" i="62"/>
  <c r="EP1305" i="62"/>
  <c r="FC1305" i="62"/>
  <c r="FG1307" i="62"/>
  <c r="EP1311" i="62"/>
  <c r="FC1311" i="62"/>
  <c r="FG1313" i="62"/>
  <c r="EP1317" i="62"/>
  <c r="EE1318" i="62"/>
  <c r="FE1318" i="62"/>
  <c r="FG1318" i="62"/>
  <c r="EN1314" i="62"/>
  <c r="FA1314" i="62"/>
  <c r="FI1329" i="62"/>
  <c r="BV1537" i="62"/>
  <c r="BV1541" i="62"/>
  <c r="BV1546" i="62" s="1"/>
  <c r="W1541" i="62"/>
  <c r="W1537" i="62"/>
  <c r="DX1524" i="62"/>
  <c r="AI1537" i="62"/>
  <c r="AI1541" i="62"/>
  <c r="O1541" i="62"/>
  <c r="O1546" i="62" s="1"/>
  <c r="O1537" i="62"/>
  <c r="AU1537" i="62"/>
  <c r="AU1541" i="62"/>
  <c r="Y1537" i="62"/>
  <c r="Y1541" i="62"/>
  <c r="DZ1524" i="62"/>
  <c r="AA1541" i="62"/>
  <c r="AA1537" i="62"/>
  <c r="EB1524" i="62"/>
  <c r="X1541" i="62"/>
  <c r="X1537" i="62"/>
  <c r="DY1524" i="62"/>
  <c r="AK1537" i="62"/>
  <c r="AK1541" i="62"/>
  <c r="AK1546" i="62" s="1"/>
  <c r="Z1541" i="62"/>
  <c r="Z1537" i="62"/>
  <c r="EA1524" i="62"/>
  <c r="AJ1537" i="62"/>
  <c r="AJ1541" i="62"/>
  <c r="AJ1546" i="62" s="1"/>
  <c r="AW1537" i="62"/>
  <c r="AW1541" i="62"/>
  <c r="AW1546" i="62" s="1"/>
  <c r="AL1541" i="62"/>
  <c r="AL1546" i="62" s="1"/>
  <c r="AL1537" i="62"/>
  <c r="P1541" i="62"/>
  <c r="P1546" i="62" s="1"/>
  <c r="P1537" i="62"/>
  <c r="BU1537" i="62"/>
  <c r="BU1541" i="62"/>
  <c r="BU1546" i="62" s="1"/>
  <c r="BW1537" i="62"/>
  <c r="BW1541" i="62"/>
  <c r="BW1546" i="62" s="1"/>
  <c r="AX1541" i="62"/>
  <c r="AX1546" i="62" s="1"/>
  <c r="AX1537" i="62"/>
  <c r="AM1541" i="62"/>
  <c r="AM1546" i="62" s="1"/>
  <c r="AM1537" i="62"/>
  <c r="AB1541" i="62"/>
  <c r="AB1537" i="62"/>
  <c r="EC1524" i="62"/>
  <c r="Q1541" i="62"/>
  <c r="Q1546" i="62" s="1"/>
  <c r="Q1537" i="62"/>
  <c r="DH1537" i="62"/>
  <c r="DH1541" i="62"/>
  <c r="DH1546" i="62" s="1"/>
  <c r="AY1541" i="62"/>
  <c r="AY1537" i="62"/>
  <c r="AN1541" i="62"/>
  <c r="AN1546" i="62" s="1"/>
  <c r="AN1537" i="62"/>
  <c r="FF1537" i="62"/>
  <c r="FF1541" i="62"/>
  <c r="FF1546" i="62" s="1"/>
  <c r="FG1524" i="62"/>
  <c r="ET1537" i="62"/>
  <c r="ET1541" i="62"/>
  <c r="ET1546" i="62" s="1"/>
  <c r="FC1524" i="62"/>
  <c r="AV1537" i="62"/>
  <c r="AV1541" i="62"/>
  <c r="AV1546" i="62" s="1"/>
  <c r="CG1541" i="62"/>
  <c r="CG1546" i="62" s="1"/>
  <c r="CG1537" i="62"/>
  <c r="DF1537" i="62"/>
  <c r="DF1541" i="62"/>
  <c r="DF1546" i="62" s="1"/>
  <c r="FA1524" i="62"/>
  <c r="EG1537" i="62"/>
  <c r="EG1541" i="62"/>
  <c r="EG1546" i="62" s="1"/>
  <c r="CT1541" i="62"/>
  <c r="CT1546" i="62" s="1"/>
  <c r="CT1537" i="62"/>
  <c r="R1541" i="62"/>
  <c r="R1546" i="62" s="1"/>
  <c r="R1537" i="62"/>
  <c r="S1541" i="62"/>
  <c r="S1546" i="62" s="1"/>
  <c r="S1537" i="62"/>
  <c r="AE1537" i="62"/>
  <c r="AE1541" i="62"/>
  <c r="AE1546" i="62" s="1"/>
  <c r="AQ1541" i="62"/>
  <c r="AQ1546" i="62" s="1"/>
  <c r="AQ1537" i="62"/>
  <c r="CA1537" i="62"/>
  <c r="CA1541" i="62"/>
  <c r="CA1546" i="62" s="1"/>
  <c r="CZ1537" i="62"/>
  <c r="CZ1541" i="62"/>
  <c r="CZ1546" i="62" s="1"/>
  <c r="DL1537" i="62"/>
  <c r="DL1541" i="62"/>
  <c r="DL1546" i="62" s="1"/>
  <c r="EK1537" i="62"/>
  <c r="EK1541" i="62"/>
  <c r="EX1537" i="62"/>
  <c r="EX1541" i="62"/>
  <c r="FJ1537" i="62"/>
  <c r="FJ1541" i="62"/>
  <c r="FJ1546" i="62" s="1"/>
  <c r="W1542" i="62"/>
  <c r="DX1542" i="62" s="1"/>
  <c r="AI1542" i="62"/>
  <c r="AU1542" i="62"/>
  <c r="BS1542" i="62"/>
  <c r="CE1542" i="62"/>
  <c r="CR1542" i="62"/>
  <c r="DD1542" i="62"/>
  <c r="EB1525" i="62"/>
  <c r="EO1525" i="62"/>
  <c r="FB1525" i="62"/>
  <c r="EA1532" i="62"/>
  <c r="EC1543" i="62"/>
  <c r="T1541" i="62"/>
  <c r="T1546" i="62" s="1"/>
  <c r="T1537" i="62"/>
  <c r="AF1541" i="62"/>
  <c r="AF1546" i="62" s="1"/>
  <c r="AF1537" i="62"/>
  <c r="AR1541" i="62"/>
  <c r="AR1546" i="62" s="1"/>
  <c r="AR1537" i="62"/>
  <c r="DA1541" i="62"/>
  <c r="DA1546" i="62" s="1"/>
  <c r="DA1537" i="62"/>
  <c r="DM1541" i="62"/>
  <c r="DM1546" i="62" s="1"/>
  <c r="DM1537" i="62"/>
  <c r="EL1541" i="62"/>
  <c r="EL1546" i="62" s="1"/>
  <c r="EL1537" i="62"/>
  <c r="EY1541" i="62"/>
  <c r="EY1546" i="62" s="1"/>
  <c r="EY1537" i="62"/>
  <c r="DY1542" i="62"/>
  <c r="EC1525" i="62"/>
  <c r="EP1525" i="62"/>
  <c r="FC1525" i="62"/>
  <c r="U1541" i="62"/>
  <c r="U1537" i="62"/>
  <c r="AG1537" i="62"/>
  <c r="AG1541" i="62"/>
  <c r="AG1546" i="62" s="1"/>
  <c r="AS1541" i="62"/>
  <c r="AS1546" i="62" s="1"/>
  <c r="AS1537" i="62"/>
  <c r="DB1541" i="62"/>
  <c r="DB1546" i="62" s="1"/>
  <c r="DB1537" i="62"/>
  <c r="DN1541" i="62"/>
  <c r="DN1546" i="62" s="1"/>
  <c r="DN1537" i="62"/>
  <c r="EM1541" i="62"/>
  <c r="EM1546" i="62" s="1"/>
  <c r="EM1537" i="62"/>
  <c r="EZ1537" i="62"/>
  <c r="EZ1541" i="62"/>
  <c r="EZ1546" i="62" s="1"/>
  <c r="FL1541" i="62"/>
  <c r="FL1546" i="62" s="1"/>
  <c r="FL1537" i="62"/>
  <c r="DZ1542" i="62"/>
  <c r="ED1525" i="62"/>
  <c r="EQ1525" i="62"/>
  <c r="FD1525" i="62"/>
  <c r="EN1528" i="62"/>
  <c r="FE1529" i="62"/>
  <c r="FB1529" i="62"/>
  <c r="EE1530" i="62"/>
  <c r="FE1545" i="62"/>
  <c r="FB1545" i="62"/>
  <c r="V1541" i="62"/>
  <c r="V1537" i="62"/>
  <c r="AH1541" i="62"/>
  <c r="AH1537" i="62"/>
  <c r="AT1541" i="62"/>
  <c r="AT1537" i="62"/>
  <c r="DC1541" i="62"/>
  <c r="DC1537" i="62"/>
  <c r="DO1541" i="62"/>
  <c r="DO1537" i="62"/>
  <c r="EA1542" i="62"/>
  <c r="EE1525" i="62"/>
  <c r="ER1525" i="62"/>
  <c r="FE1525" i="62"/>
  <c r="EA1528" i="62"/>
  <c r="DZ1529" i="62"/>
  <c r="FD1529" i="62"/>
  <c r="FC1529" i="62"/>
  <c r="BS1537" i="62"/>
  <c r="BS1541" i="62"/>
  <c r="BS1546" i="62" s="1"/>
  <c r="CE1541" i="62"/>
  <c r="CE1546" i="62" s="1"/>
  <c r="CE1537" i="62"/>
  <c r="CR1541" i="62"/>
  <c r="CR1537" i="62"/>
  <c r="DD1541" i="62"/>
  <c r="DD1537" i="62"/>
  <c r="EB1542" i="62"/>
  <c r="EA1529" i="62"/>
  <c r="DX1531" i="62"/>
  <c r="BT1537" i="62"/>
  <c r="BT1541" i="62"/>
  <c r="BT1546" i="62" s="1"/>
  <c r="CF1537" i="62"/>
  <c r="CF1541" i="62"/>
  <c r="CF1546" i="62" s="1"/>
  <c r="CS1537" i="62"/>
  <c r="CS1541" i="62"/>
  <c r="CS1546" i="62" s="1"/>
  <c r="DE1537" i="62"/>
  <c r="DE1541" i="62"/>
  <c r="DE1546" i="62" s="1"/>
  <c r="EP1524" i="62"/>
  <c r="EC1542" i="62"/>
  <c r="EN1542" i="62"/>
  <c r="FA1542" i="62"/>
  <c r="FG1525" i="62"/>
  <c r="EB1529" i="62"/>
  <c r="CH1537" i="62"/>
  <c r="CH1541" i="62"/>
  <c r="CH1546" i="62" s="1"/>
  <c r="CU1537" i="62"/>
  <c r="CU1541" i="62"/>
  <c r="CU1546" i="62" s="1"/>
  <c r="DG1537" i="62"/>
  <c r="DG1541" i="62"/>
  <c r="DG1546" i="62" s="1"/>
  <c r="ER1542" i="62"/>
  <c r="EO1542" i="62"/>
  <c r="FE1542" i="62"/>
  <c r="FB1542" i="62"/>
  <c r="ER1529" i="62"/>
  <c r="EO1529" i="62"/>
  <c r="EQ1542" i="62"/>
  <c r="EP1542" i="62"/>
  <c r="FD1542" i="62"/>
  <c r="FC1542" i="62"/>
  <c r="EQ1529" i="62"/>
  <c r="EP1529" i="62"/>
  <c r="AZ1541" i="62"/>
  <c r="AZ1546" i="62" s="1"/>
  <c r="AZ1537" i="62"/>
  <c r="BX1541" i="62"/>
  <c r="BX1546" i="62" s="1"/>
  <c r="BX1537" i="62"/>
  <c r="DI1537" i="62"/>
  <c r="DI1541" i="62"/>
  <c r="DI1546" i="62" s="1"/>
  <c r="EH1537" i="62"/>
  <c r="EH1541" i="62"/>
  <c r="EU1537" i="62"/>
  <c r="EU1541" i="62"/>
  <c r="DY1525" i="62"/>
  <c r="EP1526" i="62"/>
  <c r="AC1541" i="62"/>
  <c r="AC1537" i="62"/>
  <c r="AO1541" i="62"/>
  <c r="AO1546" i="62" s="1"/>
  <c r="AO1537" i="62"/>
  <c r="BA1541" i="62"/>
  <c r="BA1546" i="62" s="1"/>
  <c r="BA1537" i="62"/>
  <c r="BY1537" i="62"/>
  <c r="BY1541" i="62"/>
  <c r="BY1546" i="62" s="1"/>
  <c r="DJ1537" i="62"/>
  <c r="DJ1541" i="62"/>
  <c r="DJ1546" i="62" s="1"/>
  <c r="EI1537" i="62"/>
  <c r="EI1541" i="62"/>
  <c r="EI1546" i="62" s="1"/>
  <c r="EV1537" i="62"/>
  <c r="EV1541" i="62"/>
  <c r="EV1546" i="62" s="1"/>
  <c r="FH1537" i="62"/>
  <c r="FH1541" i="62"/>
  <c r="U1542" i="62"/>
  <c r="ED1542" i="62" s="1"/>
  <c r="DZ1525" i="62"/>
  <c r="AD1541" i="62"/>
  <c r="AD1537" i="62"/>
  <c r="AP1541" i="62"/>
  <c r="AP1546" i="62" s="1"/>
  <c r="AP1537" i="62"/>
  <c r="BB1541" i="62"/>
  <c r="BB1546" i="62" s="1"/>
  <c r="BB1537" i="62"/>
  <c r="BZ1541" i="62"/>
  <c r="BZ1546" i="62" s="1"/>
  <c r="BZ1537" i="62"/>
  <c r="DK1541" i="62"/>
  <c r="DK1546" i="62" s="1"/>
  <c r="DK1537" i="62"/>
  <c r="EJ1541" i="62"/>
  <c r="EJ1537" i="62"/>
  <c r="EW1541" i="62"/>
  <c r="EW1537" i="62"/>
  <c r="FI1541" i="62"/>
  <c r="FI1546" i="62" s="1"/>
  <c r="FI1537" i="62"/>
  <c r="V1542" i="62"/>
  <c r="EE1542" i="62" s="1"/>
  <c r="AH1542" i="62"/>
  <c r="AT1542" i="62"/>
  <c r="DC1542" i="62"/>
  <c r="DO1542" i="62"/>
  <c r="EA1525" i="62"/>
  <c r="EN1525" i="62"/>
  <c r="FA1525" i="62"/>
  <c r="EE1534" i="62"/>
  <c r="EA1536" i="62"/>
  <c r="EN1536" i="62"/>
  <c r="Z1544" i="62"/>
  <c r="EA1544" i="62" s="1"/>
  <c r="EB1543" i="62"/>
  <c r="AY1551" i="62"/>
  <c r="DX1535" i="62"/>
  <c r="EQ1544" i="62"/>
  <c r="EP1544" i="62"/>
  <c r="FD1544" i="62"/>
  <c r="FC1544" i="62"/>
  <c r="DX1545" i="62"/>
  <c r="EB1536" i="62"/>
  <c r="EO1536" i="62"/>
  <c r="FB1536" i="62"/>
  <c r="AB1544" i="62"/>
  <c r="EC1544" i="62" s="1"/>
  <c r="EP1530" i="62"/>
  <c r="FC1530" i="62"/>
  <c r="EP1533" i="62"/>
  <c r="FC1533" i="62"/>
  <c r="FG1534" i="62"/>
  <c r="DY1535" i="62"/>
  <c r="EC1536" i="62"/>
  <c r="EP1536" i="62"/>
  <c r="FC1536" i="62"/>
  <c r="EK1543" i="62"/>
  <c r="EH1544" i="62"/>
  <c r="EN1544" i="62" s="1"/>
  <c r="ED1543" i="62"/>
  <c r="FG1543" i="62"/>
  <c r="DZ1535" i="62"/>
  <c r="DZ1545" i="62"/>
  <c r="ED1536" i="62"/>
  <c r="EQ1536" i="62"/>
  <c r="FD1536" i="62"/>
  <c r="ER1544" i="62"/>
  <c r="EJ1545" i="62"/>
  <c r="EE1543" i="62"/>
  <c r="ER1543" i="62"/>
  <c r="EO1543" i="62"/>
  <c r="FE1543" i="62"/>
  <c r="FB1543" i="62"/>
  <c r="FA1535" i="62"/>
  <c r="EA1545" i="62"/>
  <c r="EE1536" i="62"/>
  <c r="FE1536" i="62"/>
  <c r="EO1532" i="62"/>
  <c r="FB1532" i="62"/>
  <c r="DX1534" i="62"/>
  <c r="EB1535" i="62"/>
  <c r="EO1535" i="62"/>
  <c r="FB1535" i="62"/>
  <c r="EX1543" i="62"/>
  <c r="FE1544" i="62"/>
  <c r="EP1532" i="62"/>
  <c r="FC1532" i="62"/>
  <c r="DY1534" i="62"/>
  <c r="DY1544" i="62"/>
  <c r="EP1535" i="62"/>
  <c r="FC1535" i="62"/>
  <c r="EC1545" i="62"/>
  <c r="EN1545" i="62"/>
  <c r="FA1545" i="62"/>
  <c r="FG1536" i="62"/>
  <c r="DZ1534" i="62"/>
  <c r="DZ1544" i="62"/>
  <c r="ED1535" i="62"/>
  <c r="EQ1535" i="62"/>
  <c r="FD1535" i="62"/>
  <c r="EA1534" i="62"/>
  <c r="EN1534" i="62"/>
  <c r="FA1534" i="62"/>
  <c r="EE1535" i="62"/>
  <c r="ER1535" i="62"/>
  <c r="FE1535" i="62"/>
  <c r="EB1534" i="62"/>
  <c r="EB1544" i="62"/>
  <c r="DX1536" i="62"/>
  <c r="EQ1545" i="62"/>
  <c r="EP1545" i="62"/>
  <c r="FD1545" i="62"/>
  <c r="FC1545" i="62"/>
  <c r="EC1534" i="62"/>
  <c r="FG1535" i="62"/>
  <c r="DY1536" i="62"/>
  <c r="ED1534" i="62"/>
  <c r="DZ1536" i="62"/>
  <c r="CO888" i="62" l="1"/>
  <c r="DU888" i="62" s="1"/>
  <c r="DT268" i="62"/>
  <c r="CX809" i="62"/>
  <c r="BO1364" i="62"/>
  <c r="DT232" i="62"/>
  <c r="EN1431" i="62"/>
  <c r="CF1515" i="62"/>
  <c r="O1393" i="62"/>
  <c r="R1393" i="62"/>
  <c r="CN898" i="62"/>
  <c r="DT898" i="62" s="1"/>
  <c r="CV1177" i="62"/>
  <c r="CV1349" i="62" s="1"/>
  <c r="CV1409" i="62" s="1"/>
  <c r="DT561" i="62"/>
  <c r="EC1436" i="62"/>
  <c r="BZ1501" i="62"/>
  <c r="BZ1500" i="62" s="1"/>
  <c r="L8" i="64" s="1"/>
  <c r="AW1448" i="62"/>
  <c r="DT687" i="62"/>
  <c r="DT286" i="62"/>
  <c r="DY1389" i="62"/>
  <c r="DT600" i="62"/>
  <c r="DT902" i="62"/>
  <c r="FL1393" i="62"/>
  <c r="BJ1317" i="62"/>
  <c r="EC1371" i="62"/>
  <c r="EE1428" i="62"/>
  <c r="EE1373" i="62"/>
  <c r="FA1343" i="62"/>
  <c r="S1501" i="62"/>
  <c r="S1500" i="62" s="1"/>
  <c r="AG1393" i="62"/>
  <c r="FK1328" i="62"/>
  <c r="FM1328" i="62" s="1"/>
  <c r="BH1296" i="62"/>
  <c r="AX1516" i="62"/>
  <c r="AW1501" i="62"/>
  <c r="AW1500" i="62" s="1"/>
  <c r="FD1207" i="62"/>
  <c r="AM1515" i="62"/>
  <c r="FC1178" i="62"/>
  <c r="CM1407" i="62"/>
  <c r="CM1503" i="62" s="1"/>
  <c r="DT905" i="62"/>
  <c r="DT53" i="62"/>
  <c r="DT949" i="62"/>
  <c r="CP1009" i="62"/>
  <c r="DV1009" i="62" s="1"/>
  <c r="CY1009" i="62"/>
  <c r="CQ1009" i="62" s="1"/>
  <c r="DW1009" i="62" s="1"/>
  <c r="DR1184" i="62"/>
  <c r="DR1416" i="62" s="1"/>
  <c r="CO1009" i="62"/>
  <c r="DU1009" i="62" s="1"/>
  <c r="DT306" i="62"/>
  <c r="BD1228" i="62"/>
  <c r="BD1227" i="62"/>
  <c r="CX39" i="62"/>
  <c r="BI1475" i="62"/>
  <c r="S1516" i="62"/>
  <c r="EN1421" i="62"/>
  <c r="DD1393" i="62"/>
  <c r="BG1224" i="62"/>
  <c r="AG1516" i="62"/>
  <c r="DT839" i="62"/>
  <c r="FD1182" i="62"/>
  <c r="DY1482" i="62"/>
  <c r="BG1232" i="62"/>
  <c r="EC1389" i="62"/>
  <c r="CW1106" i="62"/>
  <c r="CN1106" i="62"/>
  <c r="DT1106" i="62" s="1"/>
  <c r="AV1393" i="62"/>
  <c r="BI1246" i="62"/>
  <c r="DT708" i="62"/>
  <c r="DZ1369" i="62"/>
  <c r="BI1241" i="62"/>
  <c r="EE1369" i="62"/>
  <c r="BG1246" i="62"/>
  <c r="BD1234" i="62"/>
  <c r="FG1436" i="62"/>
  <c r="AX1393" i="62"/>
  <c r="BG1237" i="62"/>
  <c r="CE1501" i="62"/>
  <c r="CE1500" i="62" s="1"/>
  <c r="I36" i="64" s="1"/>
  <c r="EA1428" i="62"/>
  <c r="BG1367" i="62"/>
  <c r="BJ1247" i="62"/>
  <c r="FJ1501" i="62"/>
  <c r="FJ1500" i="62" s="1"/>
  <c r="BJ1479" i="62"/>
  <c r="CV1210" i="62"/>
  <c r="CV1442" i="62" s="1"/>
  <c r="DT609" i="62"/>
  <c r="DT504" i="62"/>
  <c r="BG1262" i="62"/>
  <c r="EV1501" i="62"/>
  <c r="EV1500" i="62" s="1"/>
  <c r="AJ1393" i="62"/>
  <c r="BH1318" i="62"/>
  <c r="T1501" i="62"/>
  <c r="T1500" i="62" s="1"/>
  <c r="FA1421" i="62"/>
  <c r="N1319" i="62"/>
  <c r="N1330" i="62" s="1"/>
  <c r="EO1251" i="62"/>
  <c r="EB1370" i="62"/>
  <c r="DX1373" i="62"/>
  <c r="BV1393" i="62"/>
  <c r="DK1501" i="62"/>
  <c r="DK1500" i="62" s="1"/>
  <c r="BX1501" i="62"/>
  <c r="BX1500" i="62" s="1"/>
  <c r="J8" i="64" s="1"/>
  <c r="P1501" i="62"/>
  <c r="P1500" i="62" s="1"/>
  <c r="CN1195" i="62"/>
  <c r="CN1427" i="62" s="1"/>
  <c r="BU1515" i="62"/>
  <c r="EY1212" i="62"/>
  <c r="EY1263" i="62" s="1"/>
  <c r="DT510" i="62"/>
  <c r="CY27" i="62"/>
  <c r="CQ27" i="62" s="1"/>
  <c r="DW27" i="62" s="1"/>
  <c r="P1448" i="62"/>
  <c r="P1515" i="62" s="1"/>
  <c r="EV1448" i="62"/>
  <c r="DM1448" i="62"/>
  <c r="DM1515" i="62" s="1"/>
  <c r="DT693" i="62"/>
  <c r="EN1373" i="62"/>
  <c r="EA1389" i="62"/>
  <c r="BV1515" i="62"/>
  <c r="U1515" i="62"/>
  <c r="EG1448" i="62"/>
  <c r="EG1515" i="62" s="1"/>
  <c r="CN621" i="62"/>
  <c r="DT621" i="62" s="1"/>
  <c r="CW621" i="62"/>
  <c r="BU1212" i="62"/>
  <c r="BU1263" i="62" s="1"/>
  <c r="BR1452" i="62"/>
  <c r="DF1516" i="62"/>
  <c r="DO1444" i="62"/>
  <c r="EC1369" i="62"/>
  <c r="EB1322" i="62"/>
  <c r="FG1537" i="62"/>
  <c r="DT615" i="62"/>
  <c r="DT1060" i="62"/>
  <c r="DT982" i="62"/>
  <c r="CX456" i="62"/>
  <c r="CB1452" i="62"/>
  <c r="CX468" i="62"/>
  <c r="CO867" i="62"/>
  <c r="DU867" i="62" s="1"/>
  <c r="EN1537" i="62"/>
  <c r="EE1387" i="62"/>
  <c r="AZ1361" i="62"/>
  <c r="DJ1501" i="62"/>
  <c r="DJ1500" i="62" s="1"/>
  <c r="CS1516" i="62"/>
  <c r="BU1501" i="62"/>
  <c r="BU1500" i="62" s="1"/>
  <c r="DT779" i="62"/>
  <c r="EL1212" i="62"/>
  <c r="EL1263" i="62" s="1"/>
  <c r="AK1448" i="62"/>
  <c r="AK1515" i="62" s="1"/>
  <c r="DT842" i="62"/>
  <c r="DT1022" i="62"/>
  <c r="CN987" i="62"/>
  <c r="DT987" i="62" s="1"/>
  <c r="CW987" i="62"/>
  <c r="DT1025" i="62"/>
  <c r="CN884" i="62"/>
  <c r="DT884" i="62" s="1"/>
  <c r="CW884" i="62"/>
  <c r="EM1212" i="62"/>
  <c r="BK1478" i="62"/>
  <c r="BI1262" i="62"/>
  <c r="AL1393" i="62"/>
  <c r="BG1475" i="62"/>
  <c r="AW1516" i="62"/>
  <c r="DY1419" i="62"/>
  <c r="EE1397" i="62"/>
  <c r="EE1401" i="62"/>
  <c r="DY1417" i="62"/>
  <c r="BQ1478" i="62"/>
  <c r="CS1212" i="62"/>
  <c r="CS1263" i="62" s="1"/>
  <c r="DD1448" i="62"/>
  <c r="DD1515" i="62" s="1"/>
  <c r="ED1353" i="62"/>
  <c r="DT983" i="62"/>
  <c r="DT1038" i="62"/>
  <c r="CN985" i="62"/>
  <c r="DT985" i="62" s="1"/>
  <c r="CW985" i="62"/>
  <c r="FA1369" i="62"/>
  <c r="FD1389" i="62"/>
  <c r="CK1407" i="62"/>
  <c r="CK1503" i="62" s="1"/>
  <c r="AH1515" i="62"/>
  <c r="EZ1448" i="62"/>
  <c r="EZ1515" i="62" s="1"/>
  <c r="DT346" i="62"/>
  <c r="EC1482" i="62"/>
  <c r="EN1369" i="62"/>
  <c r="CR1319" i="62"/>
  <c r="CR1330" i="62" s="1"/>
  <c r="DX1440" i="62"/>
  <c r="CH1501" i="62"/>
  <c r="CH1500" i="62" s="1"/>
  <c r="L36" i="64" s="1"/>
  <c r="DM1501" i="62"/>
  <c r="DM1500" i="62" s="1"/>
  <c r="ED1421" i="62"/>
  <c r="DT325" i="62"/>
  <c r="EI1515" i="62"/>
  <c r="V1515" i="62"/>
  <c r="CN969" i="62"/>
  <c r="DT969" i="62" s="1"/>
  <c r="CW969" i="62"/>
  <c r="CW1036" i="62"/>
  <c r="CN1036" i="62"/>
  <c r="DT1036" i="62" s="1"/>
  <c r="AH1501" i="62"/>
  <c r="AH1500" i="62" s="1"/>
  <c r="FA1431" i="62"/>
  <c r="EA1372" i="62"/>
  <c r="CT1516" i="62"/>
  <c r="FK1454" i="62"/>
  <c r="FM1454" i="62" s="1"/>
  <c r="BH1246" i="62"/>
  <c r="FG1372" i="62"/>
  <c r="EN1343" i="62"/>
  <c r="BT1501" i="62"/>
  <c r="BT1500" i="62" s="1"/>
  <c r="FF1501" i="62"/>
  <c r="FF1500" i="62" s="1"/>
  <c r="AM1501" i="62"/>
  <c r="AM1500" i="62" s="1"/>
  <c r="DU919" i="62"/>
  <c r="DU1242" i="62" s="1"/>
  <c r="EV1515" i="62"/>
  <c r="AG1515" i="62"/>
  <c r="EU1325" i="62"/>
  <c r="FA1325" i="62" s="1"/>
  <c r="FA1289" i="62"/>
  <c r="DE1448" i="62"/>
  <c r="DE1515" i="62" s="1"/>
  <c r="CW1115" i="62"/>
  <c r="CN1115" i="62"/>
  <c r="DT1115" i="62" s="1"/>
  <c r="DT415" i="62"/>
  <c r="Q1361" i="62"/>
  <c r="DJ1515" i="62"/>
  <c r="BG1317" i="62"/>
  <c r="BA1478" i="62"/>
  <c r="FU1478" i="62" s="1"/>
  <c r="CK1478" i="62"/>
  <c r="DT77" i="62"/>
  <c r="DT768" i="62"/>
  <c r="EI1361" i="62"/>
  <c r="BI1317" i="62"/>
  <c r="BI1474" i="62"/>
  <c r="EC1417" i="62"/>
  <c r="CK1274" i="62"/>
  <c r="CK1323" i="62" s="1"/>
  <c r="EQ1164" i="62"/>
  <c r="DE1212" i="62"/>
  <c r="DE1263" i="62" s="1"/>
  <c r="DT601" i="62"/>
  <c r="CV1273" i="62"/>
  <c r="AW1515" i="62"/>
  <c r="Q1448" i="62"/>
  <c r="Q1515" i="62" s="1"/>
  <c r="DT760" i="62"/>
  <c r="DT375" i="62"/>
  <c r="CN1191" i="62"/>
  <c r="CN1423" i="62" s="1"/>
  <c r="DT942" i="62"/>
  <c r="BF1223" i="62"/>
  <c r="BD1454" i="62"/>
  <c r="BF1262" i="62"/>
  <c r="BF1230" i="62"/>
  <c r="BE1235" i="62"/>
  <c r="DT498" i="62"/>
  <c r="CD1452" i="62"/>
  <c r="DT285" i="62"/>
  <c r="CO30" i="62"/>
  <c r="DU30" i="62" s="1"/>
  <c r="CX141" i="62"/>
  <c r="CX748" i="62"/>
  <c r="CY748" i="62" s="1"/>
  <c r="CQ748" i="62" s="1"/>
  <c r="DW748" i="62" s="1"/>
  <c r="CC1452" i="62"/>
  <c r="DT393" i="62"/>
  <c r="BD1317" i="62"/>
  <c r="CO1003" i="62"/>
  <c r="DU1003" i="62" s="1"/>
  <c r="BE1247" i="62"/>
  <c r="DT271" i="62"/>
  <c r="DT1087" i="62"/>
  <c r="CO745" i="62"/>
  <c r="DU745" i="62" s="1"/>
  <c r="CX745" i="62"/>
  <c r="CY867" i="62"/>
  <c r="CQ867" i="62" s="1"/>
  <c r="DW867" i="62" s="1"/>
  <c r="CP867" i="62"/>
  <c r="DV867" i="62" s="1"/>
  <c r="CP1003" i="62"/>
  <c r="DV1003" i="62" s="1"/>
  <c r="CY1003" i="62"/>
  <c r="CQ1003" i="62" s="1"/>
  <c r="DW1003" i="62" s="1"/>
  <c r="BG1249" i="62"/>
  <c r="Q1319" i="62"/>
  <c r="Q1330" i="62" s="1"/>
  <c r="BT1361" i="62"/>
  <c r="CH1361" i="62"/>
  <c r="FC1479" i="62"/>
  <c r="DY1537" i="62"/>
  <c r="AN1319" i="62"/>
  <c r="ET1516" i="62"/>
  <c r="AL1361" i="62"/>
  <c r="EA1373" i="62"/>
  <c r="AY1393" i="62"/>
  <c r="CT1515" i="62"/>
  <c r="CN618" i="62"/>
  <c r="DT618" i="62" s="1"/>
  <c r="CW618" i="62"/>
  <c r="ED1436" i="62"/>
  <c r="BV1516" i="62"/>
  <c r="ED1537" i="62"/>
  <c r="EB1537" i="62"/>
  <c r="EH1361" i="62"/>
  <c r="P1361" i="62"/>
  <c r="DI1516" i="62"/>
  <c r="AW1361" i="62"/>
  <c r="DL1516" i="62"/>
  <c r="BG1248" i="62"/>
  <c r="BZ1361" i="62"/>
  <c r="BY1516" i="62"/>
  <c r="EI1212" i="62"/>
  <c r="BS1393" i="62"/>
  <c r="CJ1475" i="62"/>
  <c r="CJ1474" i="62" s="1"/>
  <c r="DT596" i="62"/>
  <c r="DT182" i="62"/>
  <c r="CD1407" i="62"/>
  <c r="CD1503" i="62" s="1"/>
  <c r="CG1515" i="62"/>
  <c r="BG1526" i="62"/>
  <c r="CV1235" i="62"/>
  <c r="CV1466" i="62" s="1"/>
  <c r="EY1448" i="62"/>
  <c r="EY1515" i="62" s="1"/>
  <c r="BZ1212" i="62"/>
  <c r="DT713" i="62"/>
  <c r="BY1361" i="62"/>
  <c r="DZ1436" i="62"/>
  <c r="FK1371" i="62"/>
  <c r="FM1371" i="62" s="1"/>
  <c r="BV1319" i="62"/>
  <c r="BV1330" i="62" s="1"/>
  <c r="DI1361" i="62"/>
  <c r="AJ1516" i="62"/>
  <c r="T1263" i="62"/>
  <c r="DZ1419" i="62"/>
  <c r="AL1501" i="62"/>
  <c r="AL1500" i="62" s="1"/>
  <c r="V1501" i="62"/>
  <c r="V1500" i="62" s="1"/>
  <c r="BA1393" i="62"/>
  <c r="ED1389" i="62"/>
  <c r="EE1431" i="62"/>
  <c r="DZ1424" i="62"/>
  <c r="BQ1542" i="62"/>
  <c r="AD1212" i="62"/>
  <c r="EE1212" i="62" s="1"/>
  <c r="DI1212" i="62"/>
  <c r="CN999" i="62"/>
  <c r="DT999" i="62" s="1"/>
  <c r="CW999" i="62"/>
  <c r="CN965" i="62"/>
  <c r="DT965" i="62" s="1"/>
  <c r="CW965" i="62"/>
  <c r="CW450" i="62"/>
  <c r="CN450" i="62"/>
  <c r="DT450" i="62" s="1"/>
  <c r="FA1381" i="62"/>
  <c r="FK1431" i="62"/>
  <c r="BF1317" i="62"/>
  <c r="CS1361" i="62"/>
  <c r="FK1451" i="62"/>
  <c r="FM1451" i="62" s="1"/>
  <c r="DD1516" i="62"/>
  <c r="FG1371" i="62"/>
  <c r="ED1387" i="62"/>
  <c r="BJ1249" i="62"/>
  <c r="BH1262" i="62"/>
  <c r="FG1373" i="62"/>
  <c r="DC1361" i="62"/>
  <c r="DC1385" i="62" s="1"/>
  <c r="DN1516" i="62"/>
  <c r="CZ1516" i="62"/>
  <c r="EA1401" i="62"/>
  <c r="AK1393" i="62"/>
  <c r="AG1212" i="62"/>
  <c r="EB1436" i="62"/>
  <c r="BW1501" i="62"/>
  <c r="BW1500" i="62" s="1"/>
  <c r="I8" i="64" s="1"/>
  <c r="DY1213" i="62"/>
  <c r="EL1501" i="62"/>
  <c r="EL1500" i="62" s="1"/>
  <c r="EA1397" i="62"/>
  <c r="CG1501" i="62"/>
  <c r="CG1500" i="62" s="1"/>
  <c r="K36" i="64" s="1"/>
  <c r="DY1428" i="62"/>
  <c r="BY1393" i="62"/>
  <c r="O1501" i="62"/>
  <c r="O1500" i="62" s="1"/>
  <c r="DT598" i="62"/>
  <c r="DT564" i="62"/>
  <c r="DT881" i="62"/>
  <c r="DT132" i="62"/>
  <c r="DT577" i="62"/>
  <c r="EV1327" i="62"/>
  <c r="FB1327" i="62" s="1"/>
  <c r="EV1294" i="62"/>
  <c r="FB1294" i="62" s="1"/>
  <c r="DT70" i="62"/>
  <c r="CX877" i="62"/>
  <c r="DT914" i="62"/>
  <c r="DH1327" i="62"/>
  <c r="DH1294" i="62"/>
  <c r="CE1448" i="62"/>
  <c r="CE1515" i="62" s="1"/>
  <c r="DM1212" i="62"/>
  <c r="DM1263" i="62" s="1"/>
  <c r="EO1164" i="62"/>
  <c r="CW428" i="62"/>
  <c r="CN428" i="62"/>
  <c r="DT428" i="62" s="1"/>
  <c r="CJ1478" i="62"/>
  <c r="DT396" i="62"/>
  <c r="CW1094" i="62"/>
  <c r="CN1094" i="62"/>
  <c r="DT1094" i="62" s="1"/>
  <c r="CN52" i="62"/>
  <c r="DT52" i="62" s="1"/>
  <c r="CW52" i="62"/>
  <c r="EB1417" i="62"/>
  <c r="BK1274" i="62"/>
  <c r="BK1323" i="62" s="1"/>
  <c r="CX1051" i="62"/>
  <c r="CX860" i="62"/>
  <c r="CP860" i="62" s="1"/>
  <c r="DV860" i="62" s="1"/>
  <c r="AX1212" i="62"/>
  <c r="DT925" i="62"/>
  <c r="DT594" i="62"/>
  <c r="CW1107" i="62"/>
  <c r="CN1107" i="62"/>
  <c r="DT1107" i="62" s="1"/>
  <c r="DT784" i="62"/>
  <c r="DT406" i="62"/>
  <c r="AI1393" i="62"/>
  <c r="EN1401" i="62"/>
  <c r="BC1274" i="62"/>
  <c r="BC1323" i="62" s="1"/>
  <c r="CY7" i="62"/>
  <c r="CQ7" i="62" s="1"/>
  <c r="DW7" i="62" s="1"/>
  <c r="EN1213" i="62"/>
  <c r="X1212" i="62"/>
  <c r="DY1212" i="62" s="1"/>
  <c r="EL1515" i="62"/>
  <c r="FF1212" i="62"/>
  <c r="BC1286" i="62"/>
  <c r="R1515" i="62"/>
  <c r="BW1327" i="62"/>
  <c r="BW1294" i="62"/>
  <c r="DI1515" i="62"/>
  <c r="FH1350" i="62"/>
  <c r="FG1178" i="62"/>
  <c r="FJ1212" i="62"/>
  <c r="FJ1263" i="62" s="1"/>
  <c r="CN973" i="62"/>
  <c r="DT973" i="62" s="1"/>
  <c r="CW973" i="62"/>
  <c r="CN975" i="62"/>
  <c r="DT975" i="62" s="1"/>
  <c r="CW975" i="62"/>
  <c r="EC1178" i="62"/>
  <c r="CV1292" i="62"/>
  <c r="CV1281" i="62"/>
  <c r="EM1515" i="62"/>
  <c r="CS1515" i="62"/>
  <c r="ET1212" i="62"/>
  <c r="ET1263" i="62" s="1"/>
  <c r="CN51" i="62"/>
  <c r="DT51" i="62" s="1"/>
  <c r="CW51" i="62"/>
  <c r="AH1361" i="62"/>
  <c r="AH1385" i="62" s="1"/>
  <c r="DX1401" i="62"/>
  <c r="DE1501" i="62"/>
  <c r="DE1500" i="62" s="1"/>
  <c r="BU1393" i="62"/>
  <c r="FA1353" i="62"/>
  <c r="DP1217" i="62"/>
  <c r="DF1515" i="62"/>
  <c r="DT974" i="62"/>
  <c r="CF1212" i="62"/>
  <c r="CF1263" i="62" s="1"/>
  <c r="DA1448" i="62"/>
  <c r="DA1515" i="62" s="1"/>
  <c r="BB1212" i="62"/>
  <c r="DA1212" i="62"/>
  <c r="DA1263" i="62" s="1"/>
  <c r="CW1095" i="62"/>
  <c r="CN1095" i="62"/>
  <c r="DT1095" i="62" s="1"/>
  <c r="CN795" i="62"/>
  <c r="DT795" i="62" s="1"/>
  <c r="CW795" i="62"/>
  <c r="CN157" i="62"/>
  <c r="DT157" i="62" s="1"/>
  <c r="CW157" i="62"/>
  <c r="DZ1387" i="62"/>
  <c r="AB1478" i="62"/>
  <c r="EC1478" i="62" s="1"/>
  <c r="DF1361" i="62"/>
  <c r="AU1361" i="62"/>
  <c r="FK1383" i="62"/>
  <c r="FM1383" i="62" s="1"/>
  <c r="DY1327" i="62"/>
  <c r="DE1319" i="62"/>
  <c r="DE1330" i="62" s="1"/>
  <c r="FG1387" i="62"/>
  <c r="FA1374" i="62"/>
  <c r="BI1248" i="62"/>
  <c r="AI1361" i="62"/>
  <c r="AI1384" i="62" s="1"/>
  <c r="DZ1372" i="62"/>
  <c r="BI1247" i="62"/>
  <c r="AU1516" i="62"/>
  <c r="FJ1319" i="62"/>
  <c r="FJ1330" i="62" s="1"/>
  <c r="CZ1501" i="62"/>
  <c r="CZ1500" i="62" s="1"/>
  <c r="EA1436" i="62"/>
  <c r="ER1389" i="62"/>
  <c r="CA1212" i="62"/>
  <c r="CA1263" i="62" s="1"/>
  <c r="U1393" i="62"/>
  <c r="FA1417" i="62"/>
  <c r="CS1351" i="62"/>
  <c r="CS1382" i="62" s="1"/>
  <c r="DF1501" i="62"/>
  <c r="DF1500" i="62" s="1"/>
  <c r="CF1393" i="62"/>
  <c r="DB1393" i="62"/>
  <c r="DT528" i="62"/>
  <c r="CN1203" i="62"/>
  <c r="CN1435" i="62" s="1"/>
  <c r="DT413" i="62"/>
  <c r="CL1407" i="62"/>
  <c r="CL1503" i="62" s="1"/>
  <c r="BY1448" i="62"/>
  <c r="BY1515" i="62" s="1"/>
  <c r="CW1035" i="62"/>
  <c r="CN1035" i="62"/>
  <c r="DT1035" i="62" s="1"/>
  <c r="DC1546" i="62"/>
  <c r="AW1444" i="62"/>
  <c r="BU1361" i="62"/>
  <c r="BU1384" i="62" s="1"/>
  <c r="EB1401" i="62"/>
  <c r="AD1319" i="62"/>
  <c r="EB1372" i="62"/>
  <c r="BW1361" i="62"/>
  <c r="BW1385" i="62" s="1"/>
  <c r="ET1361" i="62"/>
  <c r="AX1361" i="62"/>
  <c r="AX1384" i="62" s="1"/>
  <c r="DZ1374" i="62"/>
  <c r="DB1361" i="62"/>
  <c r="DB1385" i="62" s="1"/>
  <c r="CF1361" i="62"/>
  <c r="DA1361" i="62"/>
  <c r="DJ1361" i="62"/>
  <c r="DJ1384" i="62" s="1"/>
  <c r="ED1369" i="62"/>
  <c r="EL1393" i="62"/>
  <c r="AZ1501" i="62"/>
  <c r="DN1212" i="62"/>
  <c r="DY1436" i="62"/>
  <c r="AH1393" i="62"/>
  <c r="DP1279" i="62"/>
  <c r="ET1327" i="62"/>
  <c r="ET1294" i="62"/>
  <c r="ET1326" i="62" s="1"/>
  <c r="EW1324" i="62"/>
  <c r="FB1278" i="62"/>
  <c r="EK1323" i="62"/>
  <c r="EQ1274" i="62"/>
  <c r="EP1274" i="62"/>
  <c r="BV1375" i="62"/>
  <c r="BV1386" i="62" s="1"/>
  <c r="BV1212" i="62"/>
  <c r="EN1212" i="62"/>
  <c r="CN1098" i="62"/>
  <c r="DT1098" i="62" s="1"/>
  <c r="CW1098" i="62"/>
  <c r="CO1063" i="62"/>
  <c r="DU1063" i="62" s="1"/>
  <c r="CX1063" i="62"/>
  <c r="CN1135" i="62"/>
  <c r="DT1135" i="62" s="1"/>
  <c r="CW1135" i="62"/>
  <c r="CW1039" i="62"/>
  <c r="CN1039" i="62"/>
  <c r="DT1039" i="62" s="1"/>
  <c r="CN1132" i="62"/>
  <c r="DT1132" i="62" s="1"/>
  <c r="CW1132" i="62"/>
  <c r="CN1120" i="62"/>
  <c r="DT1120" i="62" s="1"/>
  <c r="CW1120" i="62"/>
  <c r="CN1099" i="62"/>
  <c r="DT1099" i="62" s="1"/>
  <c r="CW1099" i="62"/>
  <c r="CN1084" i="62"/>
  <c r="DT1084" i="62" s="1"/>
  <c r="CW1084" i="62"/>
  <c r="CW1059" i="62"/>
  <c r="CN1059" i="62"/>
  <c r="DT1059" i="62" s="1"/>
  <c r="CN920" i="62"/>
  <c r="DT920" i="62" s="1"/>
  <c r="CW920" i="62"/>
  <c r="CW923" i="62"/>
  <c r="CN923" i="62"/>
  <c r="DT923" i="62" s="1"/>
  <c r="CW889" i="62"/>
  <c r="CN889" i="62"/>
  <c r="DT889" i="62" s="1"/>
  <c r="CO863" i="62"/>
  <c r="DU863" i="62" s="1"/>
  <c r="CX863" i="62"/>
  <c r="CN807" i="62"/>
  <c r="DT807" i="62" s="1"/>
  <c r="CW807" i="62"/>
  <c r="CO782" i="62"/>
  <c r="DU782" i="62" s="1"/>
  <c r="CX782" i="62"/>
  <c r="CN776" i="62"/>
  <c r="CW776" i="62"/>
  <c r="CW1305" i="62" s="1"/>
  <c r="CW870" i="62"/>
  <c r="CN870" i="62"/>
  <c r="CW900" i="62"/>
  <c r="CN900" i="62"/>
  <c r="DT900" i="62" s="1"/>
  <c r="CV1529" i="62"/>
  <c r="CN853" i="62"/>
  <c r="CW761" i="62"/>
  <c r="CN761" i="62"/>
  <c r="DT761" i="62" s="1"/>
  <c r="CW823" i="62"/>
  <c r="CN823" i="62"/>
  <c r="DT823" i="62" s="1"/>
  <c r="CO859" i="62"/>
  <c r="DU859" i="62" s="1"/>
  <c r="CX859" i="62"/>
  <c r="CN625" i="62"/>
  <c r="DT625" i="62" s="1"/>
  <c r="CW625" i="62"/>
  <c r="CW440" i="62"/>
  <c r="CN440" i="62"/>
  <c r="DT440" i="62" s="1"/>
  <c r="CN321" i="62"/>
  <c r="DT321" i="62" s="1"/>
  <c r="CW321" i="62"/>
  <c r="CO23" i="62"/>
  <c r="DU23" i="62" s="1"/>
  <c r="CX23" i="62"/>
  <c r="CO876" i="62"/>
  <c r="DU876" i="62" s="1"/>
  <c r="CX876" i="62"/>
  <c r="CN548" i="62"/>
  <c r="DT548" i="62" s="1"/>
  <c r="CW548" i="62"/>
  <c r="CW467" i="62"/>
  <c r="CN467" i="62"/>
  <c r="DT467" i="62" s="1"/>
  <c r="CO773" i="62"/>
  <c r="DU773" i="62" s="1"/>
  <c r="CX773" i="62"/>
  <c r="CV1203" i="62"/>
  <c r="CV1435" i="62" s="1"/>
  <c r="CW421" i="62"/>
  <c r="CX138" i="62"/>
  <c r="CO138" i="62"/>
  <c r="DU138" i="62" s="1"/>
  <c r="BX1361" i="62"/>
  <c r="BX1384" i="62" s="1"/>
  <c r="DM1393" i="62"/>
  <c r="AU1546" i="62"/>
  <c r="FF1444" i="62"/>
  <c r="AL1516" i="62"/>
  <c r="DC1516" i="62"/>
  <c r="EM1361" i="62"/>
  <c r="EM1384" i="62" s="1"/>
  <c r="DY1373" i="62"/>
  <c r="AF1361" i="62"/>
  <c r="AF1384" i="62" s="1"/>
  <c r="DL1361" i="62"/>
  <c r="DL1385" i="62" s="1"/>
  <c r="FK1372" i="62"/>
  <c r="FM1372" i="62" s="1"/>
  <c r="EG1414" i="62"/>
  <c r="O1414" i="62"/>
  <c r="FB1389" i="62"/>
  <c r="ED1397" i="62"/>
  <c r="EA1421" i="62"/>
  <c r="AX1414" i="62"/>
  <c r="AJ1501" i="62"/>
  <c r="AJ1500" i="62" s="1"/>
  <c r="EA1424" i="62"/>
  <c r="FK1409" i="62"/>
  <c r="FM1409" i="62" s="1"/>
  <c r="R1501" i="62"/>
  <c r="R1500" i="62" s="1"/>
  <c r="CG1393" i="62"/>
  <c r="EM1263" i="62"/>
  <c r="EE1537" i="62"/>
  <c r="DO1546" i="62"/>
  <c r="BJ1318" i="62"/>
  <c r="AJ1319" i="62"/>
  <c r="AJ1330" i="62" s="1"/>
  <c r="BI1296" i="62"/>
  <c r="DC1319" i="62"/>
  <c r="DC1330" i="62" s="1"/>
  <c r="BH1248" i="62"/>
  <c r="FK1374" i="62"/>
  <c r="FM1374" i="62" s="1"/>
  <c r="AF1319" i="62"/>
  <c r="AF1330" i="62" s="1"/>
  <c r="EA1387" i="62"/>
  <c r="ER1375" i="62"/>
  <c r="DY1387" i="62"/>
  <c r="BI1481" i="62"/>
  <c r="EP1479" i="62"/>
  <c r="FK1482" i="62"/>
  <c r="FM1482" i="62" s="1"/>
  <c r="DI1319" i="62"/>
  <c r="DI1330" i="62" s="1"/>
  <c r="P1319" i="62"/>
  <c r="P1330" i="62" s="1"/>
  <c r="FK1481" i="62"/>
  <c r="FM1481" i="62" s="1"/>
  <c r="EN1478" i="62"/>
  <c r="EC1372" i="62"/>
  <c r="EE1370" i="62"/>
  <c r="CA1361" i="62"/>
  <c r="CA1384" i="62" s="1"/>
  <c r="ED1370" i="62"/>
  <c r="EG1516" i="62"/>
  <c r="BW1516" i="62"/>
  <c r="O1516" i="62"/>
  <c r="EC1374" i="62"/>
  <c r="DG1361" i="62"/>
  <c r="DG1384" i="62" s="1"/>
  <c r="AX1444" i="62"/>
  <c r="EB1374" i="62"/>
  <c r="U1361" i="62"/>
  <c r="U1384" i="62" s="1"/>
  <c r="CG1361" i="62"/>
  <c r="CG1385" i="62" s="1"/>
  <c r="AK1516" i="62"/>
  <c r="FK1474" i="62"/>
  <c r="FM1474" i="62" s="1"/>
  <c r="AJ1361" i="62"/>
  <c r="AJ1385" i="62" s="1"/>
  <c r="CS1444" i="62"/>
  <c r="CR1516" i="62"/>
  <c r="FL1319" i="62"/>
  <c r="FL1330" i="62" s="1"/>
  <c r="V1361" i="62"/>
  <c r="V1384" i="62" s="1"/>
  <c r="DX1374" i="62"/>
  <c r="DZ1373" i="62"/>
  <c r="DB1516" i="62"/>
  <c r="AG1361" i="62"/>
  <c r="AG1385" i="62" s="1"/>
  <c r="DZ1322" i="62"/>
  <c r="EL1516" i="62"/>
  <c r="DA1516" i="62"/>
  <c r="DX1322" i="62"/>
  <c r="R1516" i="62"/>
  <c r="CT1319" i="62"/>
  <c r="CT1330" i="62" s="1"/>
  <c r="EV1516" i="62"/>
  <c r="EV1444" i="62"/>
  <c r="CU1393" i="62"/>
  <c r="BV1501" i="62"/>
  <c r="BV1500" i="62" s="1"/>
  <c r="DA1501" i="62"/>
  <c r="DA1500" i="62" s="1"/>
  <c r="CG1212" i="62"/>
  <c r="CG1263" i="62" s="1"/>
  <c r="EI1414" i="62"/>
  <c r="Q1414" i="62"/>
  <c r="AW1393" i="62"/>
  <c r="DL1501" i="62"/>
  <c r="DL1500" i="62" s="1"/>
  <c r="CA1393" i="62"/>
  <c r="AE1501" i="62"/>
  <c r="AE1500" i="62" s="1"/>
  <c r="FK1428" i="62"/>
  <c r="FM1428" i="62" s="1"/>
  <c r="FE1389" i="62"/>
  <c r="EI1501" i="62"/>
  <c r="EI1500" i="62" s="1"/>
  <c r="DO1501" i="62"/>
  <c r="DO1500" i="62" s="1"/>
  <c r="BX1393" i="62"/>
  <c r="P1393" i="62"/>
  <c r="CF1501" i="62"/>
  <c r="CF1500" i="62" s="1"/>
  <c r="J36" i="64" s="1"/>
  <c r="DB1212" i="62"/>
  <c r="FG1353" i="62"/>
  <c r="AG1501" i="62"/>
  <c r="AG1500" i="62" s="1"/>
  <c r="DH1501" i="62"/>
  <c r="DH1500" i="62" s="1"/>
  <c r="DE1351" i="62"/>
  <c r="DE1382" i="62" s="1"/>
  <c r="EY1393" i="62"/>
  <c r="DX1421" i="62"/>
  <c r="CT1501" i="62"/>
  <c r="CT1500" i="62" s="1"/>
  <c r="FA1424" i="62"/>
  <c r="CS1501" i="62"/>
  <c r="CS1500" i="62" s="1"/>
  <c r="BT1393" i="62"/>
  <c r="DI1501" i="62"/>
  <c r="DI1500" i="62" s="1"/>
  <c r="DC1501" i="62"/>
  <c r="DC1500" i="62" s="1"/>
  <c r="EB1419" i="62"/>
  <c r="DJ1393" i="62"/>
  <c r="BK1475" i="62"/>
  <c r="BK1474" i="62" s="1"/>
  <c r="CN1236" i="62"/>
  <c r="CN1468" i="62" s="1"/>
  <c r="BK1452" i="62"/>
  <c r="DS1217" i="62"/>
  <c r="DT405" i="62"/>
  <c r="DP1183" i="62"/>
  <c r="FG1542" i="62"/>
  <c r="AY1550" i="62"/>
  <c r="DJ1327" i="62"/>
  <c r="DJ1294" i="62"/>
  <c r="AO1327" i="62"/>
  <c r="AO1294" i="62"/>
  <c r="EK1324" i="62"/>
  <c r="EQ1278" i="62"/>
  <c r="EC1327" i="62"/>
  <c r="R1375" i="62"/>
  <c r="R1361" i="62" s="1"/>
  <c r="R1212" i="62"/>
  <c r="R1263" i="62" s="1"/>
  <c r="ER1213" i="62"/>
  <c r="EO1213" i="62"/>
  <c r="EJ1212" i="62"/>
  <c r="ER1212" i="62" s="1"/>
  <c r="FA1213" i="62"/>
  <c r="EU1212" i="62"/>
  <c r="FA1212" i="62" s="1"/>
  <c r="CO1075" i="62"/>
  <c r="DU1075" i="62" s="1"/>
  <c r="CX1075" i="62"/>
  <c r="CN1111" i="62"/>
  <c r="DT1111" i="62" s="1"/>
  <c r="CW1111" i="62"/>
  <c r="CW1086" i="62"/>
  <c r="CN1086" i="62"/>
  <c r="DT1086" i="62" s="1"/>
  <c r="CW1047" i="62"/>
  <c r="CN1047" i="62"/>
  <c r="DT1047" i="62" s="1"/>
  <c r="CO1123" i="62"/>
  <c r="DU1123" i="62" s="1"/>
  <c r="CX1123" i="62"/>
  <c r="CW1083" i="62"/>
  <c r="CN1083" i="62"/>
  <c r="DT1083" i="62" s="1"/>
  <c r="CV1533" i="62"/>
  <c r="CN897" i="62"/>
  <c r="CW897" i="62"/>
  <c r="CW855" i="62"/>
  <c r="CN855" i="62"/>
  <c r="DT855" i="62" s="1"/>
  <c r="CO936" i="62"/>
  <c r="DU936" i="62" s="1"/>
  <c r="CX936" i="62"/>
  <c r="CW856" i="62"/>
  <c r="CN856" i="62"/>
  <c r="DT856" i="62" s="1"/>
  <c r="CO1000" i="62"/>
  <c r="DU1000" i="62" s="1"/>
  <c r="CX1000" i="62"/>
  <c r="BG1529" i="62"/>
  <c r="BG1542" i="62" s="1"/>
  <c r="CW810" i="62"/>
  <c r="CN810" i="62"/>
  <c r="DT810" i="62" s="1"/>
  <c r="CW765" i="62"/>
  <c r="CN765" i="62"/>
  <c r="CW725" i="62"/>
  <c r="CN725" i="62"/>
  <c r="DT725" i="62" s="1"/>
  <c r="CO908" i="62"/>
  <c r="DU908" i="62" s="1"/>
  <c r="CX908" i="62"/>
  <c r="CN822" i="62"/>
  <c r="DT822" i="62" s="1"/>
  <c r="CW822" i="62"/>
  <c r="CW790" i="62"/>
  <c r="CN790" i="62"/>
  <c r="CN785" i="62"/>
  <c r="CN1228" i="62" s="1"/>
  <c r="CN1458" i="62" s="1"/>
  <c r="CW785" i="62"/>
  <c r="DT755" i="62"/>
  <c r="CX17" i="62"/>
  <c r="CO17" i="62"/>
  <c r="DU17" i="62" s="1"/>
  <c r="CO813" i="62"/>
  <c r="DU813" i="62" s="1"/>
  <c r="CX813" i="62"/>
  <c r="CW444" i="62"/>
  <c r="CN444" i="62"/>
  <c r="CW430" i="62"/>
  <c r="CN430" i="62"/>
  <c r="CO130" i="62"/>
  <c r="DU130" i="62" s="1"/>
  <c r="CX130" i="62"/>
  <c r="CO805" i="62"/>
  <c r="DU805" i="62" s="1"/>
  <c r="CX805" i="62"/>
  <c r="CN546" i="62"/>
  <c r="DT546" i="62" s="1"/>
  <c r="CW546" i="62"/>
  <c r="CN181" i="62"/>
  <c r="DT181" i="62" s="1"/>
  <c r="CW181" i="62"/>
  <c r="CX594" i="62"/>
  <c r="CO594" i="62"/>
  <c r="DU594" i="62" s="1"/>
  <c r="AI1444" i="62"/>
  <c r="DO1361" i="62"/>
  <c r="EE1417" i="62"/>
  <c r="EA1178" i="62"/>
  <c r="EC1537" i="62"/>
  <c r="AI1546" i="62"/>
  <c r="DF1212" i="62"/>
  <c r="DF1263" i="62" s="1"/>
  <c r="FE1251" i="62"/>
  <c r="EN1479" i="62"/>
  <c r="DY1371" i="62"/>
  <c r="FK1447" i="62"/>
  <c r="FM1447" i="62" s="1"/>
  <c r="DZ1478" i="62"/>
  <c r="FK1373" i="62"/>
  <c r="FM1373" i="62" s="1"/>
  <c r="DG1516" i="62"/>
  <c r="CH1516" i="62"/>
  <c r="CG1319" i="62"/>
  <c r="CG1330" i="62" s="1"/>
  <c r="FF1361" i="62"/>
  <c r="EG1361" i="62"/>
  <c r="EG1385" i="62" s="1"/>
  <c r="O1361" i="62"/>
  <c r="O1385" i="62" s="1"/>
  <c r="BA1319" i="62"/>
  <c r="BA1330" i="62" s="1"/>
  <c r="CF1444" i="62"/>
  <c r="O1319" i="62"/>
  <c r="O1330" i="62" s="1"/>
  <c r="DY1374" i="62"/>
  <c r="DY1370" i="62"/>
  <c r="DN1361" i="62"/>
  <c r="DN1385" i="62" s="1"/>
  <c r="AK1319" i="62"/>
  <c r="AK1330" i="62" s="1"/>
  <c r="FA1371" i="62"/>
  <c r="EY1361" i="62"/>
  <c r="EY1384" i="62" s="1"/>
  <c r="DM1361" i="62"/>
  <c r="FJ1361" i="62"/>
  <c r="FJ1384" i="62" s="1"/>
  <c r="CZ1361" i="62"/>
  <c r="CZ1384" i="62" s="1"/>
  <c r="S1361" i="62"/>
  <c r="S1385" i="62" s="1"/>
  <c r="Q1212" i="62"/>
  <c r="Q1263" i="62" s="1"/>
  <c r="AU1319" i="62"/>
  <c r="AU1330" i="62" s="1"/>
  <c r="EE1372" i="62"/>
  <c r="EA1371" i="62"/>
  <c r="DK1361" i="62"/>
  <c r="DK1385" i="62" s="1"/>
  <c r="BZ1444" i="62"/>
  <c r="EA1431" i="62"/>
  <c r="AF1501" i="62"/>
  <c r="AF1500" i="62" s="1"/>
  <c r="DZ1401" i="62"/>
  <c r="DE1393" i="62"/>
  <c r="AL1414" i="62"/>
  <c r="AU1212" i="62"/>
  <c r="AU1263" i="62" s="1"/>
  <c r="FG1417" i="62"/>
  <c r="EE1424" i="62"/>
  <c r="EC1353" i="62"/>
  <c r="DG1393" i="62"/>
  <c r="AX1501" i="62"/>
  <c r="AX1500" i="62" s="1"/>
  <c r="S1393" i="62"/>
  <c r="Q1393" i="62"/>
  <c r="CE1393" i="62"/>
  <c r="AU1501" i="62"/>
  <c r="AU1500" i="62" s="1"/>
  <c r="EC1431" i="62"/>
  <c r="ER1343" i="62"/>
  <c r="EB1431" i="62"/>
  <c r="U1501" i="62"/>
  <c r="U1500" i="62" s="1"/>
  <c r="CZ1393" i="62"/>
  <c r="BS1501" i="62"/>
  <c r="BS1500" i="62" s="1"/>
  <c r="BO1452" i="62"/>
  <c r="FK1542" i="62"/>
  <c r="FM1542" i="62"/>
  <c r="CW1227" i="62"/>
  <c r="CW1457" i="62" s="1"/>
  <c r="CK1365" i="62"/>
  <c r="CK1450" i="62" s="1"/>
  <c r="DT492" i="62"/>
  <c r="CV1184" i="62"/>
  <c r="CV1416" i="62" s="1"/>
  <c r="BY1327" i="62"/>
  <c r="BY1294" i="62"/>
  <c r="EU1327" i="62"/>
  <c r="FA1327" i="62" s="1"/>
  <c r="FA1295" i="62"/>
  <c r="FE1213" i="62"/>
  <c r="EW1212" i="62"/>
  <c r="FB1213" i="62"/>
  <c r="AP1212" i="62"/>
  <c r="CW1110" i="62"/>
  <c r="CN1110" i="62"/>
  <c r="DT1110" i="62" s="1"/>
  <c r="CN1076" i="62"/>
  <c r="DT1076" i="62" s="1"/>
  <c r="CW1076" i="62"/>
  <c r="CN954" i="62"/>
  <c r="CW954" i="62"/>
  <c r="CW910" i="62"/>
  <c r="CW1312" i="62" s="1"/>
  <c r="CN910" i="62"/>
  <c r="DT910" i="62" s="1"/>
  <c r="CN932" i="62"/>
  <c r="DT932" i="62" s="1"/>
  <c r="CW932" i="62"/>
  <c r="CX633" i="62"/>
  <c r="CO633" i="62"/>
  <c r="DU633" i="62" s="1"/>
  <c r="CW547" i="62"/>
  <c r="CN547" i="62"/>
  <c r="DT547" i="62" s="1"/>
  <c r="DT913" i="62"/>
  <c r="CW767" i="62"/>
  <c r="CN767" i="62"/>
  <c r="DT767" i="62" s="1"/>
  <c r="CW872" i="62"/>
  <c r="CN872" i="62"/>
  <c r="DT872" i="62" s="1"/>
  <c r="CW791" i="62"/>
  <c r="CN791" i="62"/>
  <c r="DT791" i="62" s="1"/>
  <c r="CW774" i="62"/>
  <c r="CN774" i="62"/>
  <c r="DT774" i="62" s="1"/>
  <c r="CN737" i="62"/>
  <c r="DT737" i="62" s="1"/>
  <c r="CW737" i="62"/>
  <c r="CW460" i="62"/>
  <c r="CN460" i="62"/>
  <c r="DT460" i="62" s="1"/>
  <c r="CO793" i="62"/>
  <c r="DU793" i="62" s="1"/>
  <c r="CX793" i="62"/>
  <c r="DT624" i="62"/>
  <c r="CN513" i="62"/>
  <c r="DT513" i="62" s="1"/>
  <c r="CW513" i="62"/>
  <c r="CW438" i="62"/>
  <c r="CN438" i="62"/>
  <c r="DT438" i="62" s="1"/>
  <c r="CW566" i="62"/>
  <c r="CN566" i="62"/>
  <c r="DT566" i="62" s="1"/>
  <c r="CN603" i="62"/>
  <c r="DT603" i="62" s="1"/>
  <c r="CW603" i="62"/>
  <c r="CN447" i="62"/>
  <c r="DT447" i="62" s="1"/>
  <c r="CW447" i="62"/>
  <c r="CO132" i="62"/>
  <c r="DU132" i="62" s="1"/>
  <c r="CX132" i="62"/>
  <c r="EO1212" i="62"/>
  <c r="EV1393" i="62"/>
  <c r="DT1239" i="62"/>
  <c r="DT1472" i="62" s="1"/>
  <c r="CV1286" i="62"/>
  <c r="BC1270" i="62"/>
  <c r="EX1323" i="62"/>
  <c r="FD1274" i="62"/>
  <c r="FC1274" i="62"/>
  <c r="FF1327" i="62"/>
  <c r="FF1294" i="62"/>
  <c r="CH1212" i="62"/>
  <c r="CH1263" i="62" s="1"/>
  <c r="EP1213" i="62"/>
  <c r="EQ1213" i="62"/>
  <c r="CW1131" i="62"/>
  <c r="CN1131" i="62"/>
  <c r="DT1131" i="62" s="1"/>
  <c r="CW1067" i="62"/>
  <c r="CN1067" i="62"/>
  <c r="DT1067" i="62" s="1"/>
  <c r="CN1066" i="62"/>
  <c r="DT1066" i="62" s="1"/>
  <c r="CW1066" i="62"/>
  <c r="CO1087" i="62"/>
  <c r="DU1087" i="62" s="1"/>
  <c r="CX1087" i="62"/>
  <c r="CW871" i="62"/>
  <c r="CN871" i="62"/>
  <c r="DT871" i="62" s="1"/>
  <c r="CO1006" i="62"/>
  <c r="DU1006" i="62" s="1"/>
  <c r="CX1006" i="62"/>
  <c r="CO784" i="62"/>
  <c r="DU784" i="62" s="1"/>
  <c r="CX784" i="62"/>
  <c r="CW560" i="62"/>
  <c r="CN560" i="62"/>
  <c r="DT560" i="62" s="1"/>
  <c r="CW753" i="62"/>
  <c r="CN753" i="62"/>
  <c r="DT753" i="62" s="1"/>
  <c r="CW743" i="62"/>
  <c r="CN743" i="62"/>
  <c r="CO928" i="62"/>
  <c r="DU928" i="62" s="1"/>
  <c r="CX928" i="62"/>
  <c r="CO927" i="62"/>
  <c r="DU927" i="62" s="1"/>
  <c r="CX927" i="62"/>
  <c r="CW868" i="62"/>
  <c r="CN868" i="62"/>
  <c r="DT868" i="62" s="1"/>
  <c r="CW789" i="62"/>
  <c r="CN789" i="62"/>
  <c r="CW754" i="62"/>
  <c r="CN754" i="62"/>
  <c r="DT754" i="62" s="1"/>
  <c r="CW733" i="62"/>
  <c r="CN733" i="62"/>
  <c r="DT733" i="62" s="1"/>
  <c r="DT917" i="62"/>
  <c r="CN811" i="62"/>
  <c r="DT811" i="62" s="1"/>
  <c r="CW811" i="62"/>
  <c r="CW571" i="62"/>
  <c r="CN571" i="62"/>
  <c r="DT571" i="62" s="1"/>
  <c r="CV1206" i="62"/>
  <c r="CV1438" i="62" s="1"/>
  <c r="CN445" i="62"/>
  <c r="DT445" i="62" s="1"/>
  <c r="CW445" i="62"/>
  <c r="CO821" i="62"/>
  <c r="DU821" i="62" s="1"/>
  <c r="CX821" i="62"/>
  <c r="CW432" i="62"/>
  <c r="CN432" i="62"/>
  <c r="DT432" i="62" s="1"/>
  <c r="CW454" i="62"/>
  <c r="CN454" i="62"/>
  <c r="DT454" i="62" s="1"/>
  <c r="CO797" i="62"/>
  <c r="DU797" i="62" s="1"/>
  <c r="CX797" i="62"/>
  <c r="CN637" i="62"/>
  <c r="DT637" i="62" s="1"/>
  <c r="CW637" i="62"/>
  <c r="CN519" i="62"/>
  <c r="DT519" i="62" s="1"/>
  <c r="CW519" i="62"/>
  <c r="CW466" i="62"/>
  <c r="CN466" i="62"/>
  <c r="DT466" i="62" s="1"/>
  <c r="CW436" i="62"/>
  <c r="CN436" i="62"/>
  <c r="DT436" i="62" s="1"/>
  <c r="CO154" i="62"/>
  <c r="DU154" i="62" s="1"/>
  <c r="CX154" i="62"/>
  <c r="DT635" i="62"/>
  <c r="DT402" i="62"/>
  <c r="CY888" i="62"/>
  <c r="CQ888" i="62" s="1"/>
  <c r="DW888" i="62" s="1"/>
  <c r="CP888" i="62"/>
  <c r="DV888" i="62" s="1"/>
  <c r="CP809" i="62"/>
  <c r="DV809" i="62" s="1"/>
  <c r="CY809" i="62"/>
  <c r="CQ809" i="62" s="1"/>
  <c r="DW809" i="62" s="1"/>
  <c r="CP817" i="62"/>
  <c r="DV817" i="62" s="1"/>
  <c r="CY817" i="62"/>
  <c r="CQ817" i="62" s="1"/>
  <c r="DW817" i="62" s="1"/>
  <c r="DT919" i="62"/>
  <c r="DT1242" i="62" s="1"/>
  <c r="CM1365" i="62"/>
  <c r="CM1450" i="62" s="1"/>
  <c r="CP916" i="62"/>
  <c r="DV916" i="62" s="1"/>
  <c r="CY916" i="62"/>
  <c r="CQ916" i="62" s="1"/>
  <c r="DW916" i="62" s="1"/>
  <c r="CY468" i="62"/>
  <c r="CQ468" i="62" s="1"/>
  <c r="DW468" i="62" s="1"/>
  <c r="CP468" i="62"/>
  <c r="DV468" i="62" s="1"/>
  <c r="CP880" i="62"/>
  <c r="DV880" i="62" s="1"/>
  <c r="CY880" i="62"/>
  <c r="CQ880" i="62" s="1"/>
  <c r="DW880" i="62" s="1"/>
  <c r="BE1262" i="62"/>
  <c r="BF1248" i="62"/>
  <c r="BD1249" i="62"/>
  <c r="BN1237" i="62"/>
  <c r="BD1329" i="62"/>
  <c r="DR1243" i="62"/>
  <c r="CB1289" i="62"/>
  <c r="CB1325" i="62" s="1"/>
  <c r="DQ1184" i="62"/>
  <c r="DQ1416" i="62" s="1"/>
  <c r="BE1296" i="62"/>
  <c r="BF1206" i="62"/>
  <c r="CC1478" i="62"/>
  <c r="CB1274" i="62"/>
  <c r="CB1323" i="62" s="1"/>
  <c r="DQ1218" i="62"/>
  <c r="DQ1277" i="62"/>
  <c r="DQ1274" i="62" s="1"/>
  <c r="DQ1323" i="62" s="1"/>
  <c r="BF1318" i="62"/>
  <c r="BE1366" i="62"/>
  <c r="BE1317" i="62"/>
  <c r="BE1481" i="62"/>
  <c r="BE1228" i="62"/>
  <c r="BD1244" i="62"/>
  <c r="CD1274" i="62"/>
  <c r="CD1323" i="62" s="1"/>
  <c r="DQ1172" i="62"/>
  <c r="DQ1403" i="62" s="1"/>
  <c r="BE1451" i="62"/>
  <c r="BE1248" i="62"/>
  <c r="BD1225" i="62"/>
  <c r="BE1223" i="62"/>
  <c r="CC1407" i="62"/>
  <c r="CC1503" i="62" s="1"/>
  <c r="BN1524" i="62"/>
  <c r="BN1541" i="62" s="1"/>
  <c r="BM1524" i="62"/>
  <c r="BM1541" i="62" s="1"/>
  <c r="BD1191" i="62"/>
  <c r="BD1296" i="62"/>
  <c r="BD1318" i="62"/>
  <c r="BD1235" i="62"/>
  <c r="BD1368" i="62"/>
  <c r="BL1310" i="62"/>
  <c r="BD1310" i="62" s="1"/>
  <c r="Z1330" i="62"/>
  <c r="AN1330" i="62"/>
  <c r="BY1384" i="62"/>
  <c r="BY1385" i="62"/>
  <c r="AG1384" i="62"/>
  <c r="AD1330" i="62"/>
  <c r="EE1330" i="62" s="1"/>
  <c r="EE1319" i="62"/>
  <c r="CF1385" i="62"/>
  <c r="CF1384" i="62"/>
  <c r="DA1384" i="62"/>
  <c r="DA1385" i="62"/>
  <c r="DK1384" i="62"/>
  <c r="FF1385" i="62"/>
  <c r="FF1384" i="62"/>
  <c r="AS1263" i="62"/>
  <c r="DI1384" i="62"/>
  <c r="DI1385" i="62"/>
  <c r="EM1385" i="62"/>
  <c r="EH1384" i="62"/>
  <c r="EH1385" i="62"/>
  <c r="EN1361" i="62"/>
  <c r="FD1478" i="62"/>
  <c r="FC1478" i="62"/>
  <c r="ET1385" i="62"/>
  <c r="ET1384" i="62"/>
  <c r="DC1384" i="62"/>
  <c r="AU1384" i="62"/>
  <c r="AU1385" i="62"/>
  <c r="AF1385" i="62"/>
  <c r="FU1393" i="62"/>
  <c r="AQ1330" i="62"/>
  <c r="DD1331" i="62" s="1"/>
  <c r="EG1384" i="62"/>
  <c r="CG1384" i="62"/>
  <c r="AZ1384" i="62"/>
  <c r="AZ1385" i="62"/>
  <c r="AL1385" i="62"/>
  <c r="AL1384" i="62"/>
  <c r="DO1384" i="62"/>
  <c r="DO1385" i="62"/>
  <c r="DB1384" i="62"/>
  <c r="BT1385" i="62"/>
  <c r="BT1384" i="62"/>
  <c r="EI1384" i="62"/>
  <c r="EI1385" i="62"/>
  <c r="Q1384" i="62"/>
  <c r="Q1385" i="62"/>
  <c r="AH1384" i="62"/>
  <c r="BW1384" i="62"/>
  <c r="DG1385" i="62"/>
  <c r="EH1504" i="62"/>
  <c r="EN1504" i="62" s="1"/>
  <c r="EN1410" i="62"/>
  <c r="AB1504" i="62"/>
  <c r="AT1511" i="62"/>
  <c r="BL1376" i="62"/>
  <c r="BD1262" i="62"/>
  <c r="EX1380" i="62"/>
  <c r="FD1342" i="62"/>
  <c r="FC1342" i="62"/>
  <c r="DH1380" i="62"/>
  <c r="CV1534" i="62"/>
  <c r="CV1543" i="62" s="1"/>
  <c r="CV1317" i="62"/>
  <c r="CV1296" i="62" s="1"/>
  <c r="CV1328" i="62" s="1"/>
  <c r="CV1252" i="62"/>
  <c r="CN1146" i="62"/>
  <c r="DT1146" i="62" s="1"/>
  <c r="DW1495" i="62"/>
  <c r="DW1519" i="62" s="1"/>
  <c r="DW1387" i="62"/>
  <c r="DQ1151" i="62"/>
  <c r="DQ1257" i="62" s="1"/>
  <c r="DQ1488" i="62" s="1"/>
  <c r="BD1534" i="62"/>
  <c r="BD1543" i="62" s="1"/>
  <c r="CN1145" i="62"/>
  <c r="CV1248" i="62"/>
  <c r="CV1481" i="62" s="1"/>
  <c r="CP1070" i="62"/>
  <c r="DV1070" i="62" s="1"/>
  <c r="CY1070" i="62"/>
  <c r="CQ1070" i="62" s="1"/>
  <c r="DW1070" i="62" s="1"/>
  <c r="CN1250" i="62"/>
  <c r="CN1494" i="62" s="1"/>
  <c r="CN1535" i="62"/>
  <c r="CN1544" i="62" s="1"/>
  <c r="CY1102" i="62"/>
  <c r="CQ1102" i="62" s="1"/>
  <c r="DW1102" i="62" s="1"/>
  <c r="CP1102" i="62"/>
  <c r="DV1102" i="62" s="1"/>
  <c r="CP1134" i="62"/>
  <c r="DV1134" i="62" s="1"/>
  <c r="CY1134" i="62"/>
  <c r="CQ1134" i="62" s="1"/>
  <c r="DW1134" i="62" s="1"/>
  <c r="AY1360" i="62"/>
  <c r="DT1495" i="62"/>
  <c r="DT1519" i="62" s="1"/>
  <c r="DT1387" i="62"/>
  <c r="AA1510" i="62"/>
  <c r="EB1510" i="62" s="1"/>
  <c r="EB1357" i="62"/>
  <c r="AW1506" i="62"/>
  <c r="AW1505" i="62" s="1"/>
  <c r="AW1351" i="62"/>
  <c r="AW1382" i="62" s="1"/>
  <c r="AR1507" i="62"/>
  <c r="X1506" i="62"/>
  <c r="X1351" i="62"/>
  <c r="DY1352" i="62"/>
  <c r="EJ1502" i="62"/>
  <c r="ER1406" i="62"/>
  <c r="EO1406" i="62"/>
  <c r="Y1396" i="62"/>
  <c r="DZ1396" i="62" s="1"/>
  <c r="DZ1345" i="62"/>
  <c r="FE1431" i="62"/>
  <c r="FB1431" i="62"/>
  <c r="X1510" i="62"/>
  <c r="DY1510" i="62" s="1"/>
  <c r="DY1357" i="62"/>
  <c r="ER1419" i="62"/>
  <c r="EO1419" i="62"/>
  <c r="EW1400" i="62"/>
  <c r="FE1346" i="62"/>
  <c r="FB1346" i="62"/>
  <c r="AD1400" i="62"/>
  <c r="EE1400" i="62" s="1"/>
  <c r="EE1346" i="62"/>
  <c r="FI1380" i="62"/>
  <c r="FK1342" i="62"/>
  <c r="FM1342" i="62" s="1"/>
  <c r="EZ1506" i="62"/>
  <c r="EZ1505" i="62" s="1"/>
  <c r="EZ1351" i="62"/>
  <c r="EZ1382" i="62" s="1"/>
  <c r="U1506" i="62"/>
  <c r="U1505" i="62" s="1"/>
  <c r="U1351" i="62"/>
  <c r="U1382" i="62" s="1"/>
  <c r="BZ1393" i="62"/>
  <c r="DI1342" i="62"/>
  <c r="DI1263" i="62"/>
  <c r="EW1512" i="62"/>
  <c r="FE1359" i="62"/>
  <c r="FB1359" i="62"/>
  <c r="AP1512" i="62"/>
  <c r="EQ1421" i="62"/>
  <c r="EP1421" i="62"/>
  <c r="DL1351" i="62"/>
  <c r="DL1382" i="62" s="1"/>
  <c r="AR1350" i="62"/>
  <c r="AA1407" i="62"/>
  <c r="EB1408" i="62"/>
  <c r="DB1501" i="62"/>
  <c r="DB1500" i="62" s="1"/>
  <c r="EZ1380" i="62"/>
  <c r="ER1545" i="62"/>
  <c r="EO1545" i="62"/>
  <c r="ER1537" i="62"/>
  <c r="EO1537" i="62"/>
  <c r="CH1319" i="62"/>
  <c r="CH1330" i="62" s="1"/>
  <c r="FI1326" i="62"/>
  <c r="AP1519" i="62"/>
  <c r="BG1296" i="62"/>
  <c r="AE1375" i="62"/>
  <c r="AE1386" i="62" s="1"/>
  <c r="AE1212" i="62"/>
  <c r="AE1263" i="62" s="1"/>
  <c r="BB1319" i="62"/>
  <c r="BB1330" i="62" s="1"/>
  <c r="EP1482" i="62"/>
  <c r="EQ1482" i="62"/>
  <c r="EH1330" i="62"/>
  <c r="AT1519" i="62"/>
  <c r="BX1516" i="62"/>
  <c r="AB1361" i="62"/>
  <c r="EB1471" i="62"/>
  <c r="AA1470" i="62"/>
  <c r="EB1470" i="62" s="1"/>
  <c r="AM1444" i="62"/>
  <c r="BS1319" i="62"/>
  <c r="BS1330" i="62" s="1"/>
  <c r="EQ1480" i="62"/>
  <c r="EP1480" i="62"/>
  <c r="AN1497" i="62"/>
  <c r="FK1473" i="62"/>
  <c r="FI1391" i="62"/>
  <c r="AP1391" i="62"/>
  <c r="EA1369" i="62"/>
  <c r="BJ1453" i="62"/>
  <c r="AT1452" i="62"/>
  <c r="BJ1452" i="62" s="1"/>
  <c r="FI1448" i="62"/>
  <c r="FK1449" i="62"/>
  <c r="FM1449" i="62" s="1"/>
  <c r="AP1448" i="62"/>
  <c r="FH1448" i="62"/>
  <c r="FG1449" i="62"/>
  <c r="AK1444" i="62"/>
  <c r="FF1518" i="62"/>
  <c r="FF1497" i="62"/>
  <c r="BV1518" i="62"/>
  <c r="BV1497" i="62"/>
  <c r="FT1473" i="62"/>
  <c r="AZ1391" i="62"/>
  <c r="EY1517" i="62"/>
  <c r="EY1390" i="62"/>
  <c r="AV1516" i="62"/>
  <c r="EU1448" i="62"/>
  <c r="FA1449" i="62"/>
  <c r="EQ1371" i="62"/>
  <c r="EP1371" i="62"/>
  <c r="FD1453" i="62"/>
  <c r="FC1453" i="62"/>
  <c r="EX1452" i="62"/>
  <c r="CS1518" i="62"/>
  <c r="CS1497" i="62"/>
  <c r="FV1468" i="62"/>
  <c r="BB1467" i="62"/>
  <c r="EA1449" i="62"/>
  <c r="Z1448" i="62"/>
  <c r="FE1383" i="62"/>
  <c r="FB1383" i="62"/>
  <c r="EI1517" i="62"/>
  <c r="EI1390" i="62"/>
  <c r="Q1517" i="62"/>
  <c r="Q1390" i="62"/>
  <c r="EQ1454" i="62"/>
  <c r="EP1454" i="62"/>
  <c r="EK1513" i="62"/>
  <c r="EQ1439" i="62"/>
  <c r="EP1439" i="62"/>
  <c r="AH1518" i="62"/>
  <c r="AH1497" i="62"/>
  <c r="FA1468" i="62"/>
  <c r="EU1467" i="62"/>
  <c r="EC1468" i="62"/>
  <c r="AB1467" i="62"/>
  <c r="DM1384" i="62"/>
  <c r="DM1385" i="62"/>
  <c r="EU1452" i="62"/>
  <c r="FA1452" i="62" s="1"/>
  <c r="FA1453" i="62"/>
  <c r="EW1513" i="62"/>
  <c r="FE1439" i="62"/>
  <c r="FB1439" i="62"/>
  <c r="AS1512" i="62"/>
  <c r="AE1326" i="62"/>
  <c r="AE1319" i="62"/>
  <c r="AE1330" i="62" s="1"/>
  <c r="EQ1471" i="62"/>
  <c r="EP1471" i="62"/>
  <c r="EK1470" i="62"/>
  <c r="BW1517" i="62"/>
  <c r="BW1390" i="62"/>
  <c r="FV1471" i="62"/>
  <c r="BB1470" i="62"/>
  <c r="FV1470" i="62" s="1"/>
  <c r="ER1456" i="62"/>
  <c r="EO1456" i="62"/>
  <c r="EJ1455" i="62"/>
  <c r="BB1445" i="62"/>
  <c r="FV1446" i="62"/>
  <c r="EC1213" i="62"/>
  <c r="AB1212" i="62"/>
  <c r="EC1212" i="62" s="1"/>
  <c r="AZ1513" i="62"/>
  <c r="FT1439" i="62"/>
  <c r="EB1479" i="62"/>
  <c r="AA1478" i="62"/>
  <c r="EB1478" i="62" s="1"/>
  <c r="EL1518" i="62"/>
  <c r="EL1497" i="62"/>
  <c r="S1518" i="62"/>
  <c r="S1497" i="62"/>
  <c r="DZ1371" i="62"/>
  <c r="FC1464" i="62"/>
  <c r="EX1463" i="62"/>
  <c r="FD1464" i="62"/>
  <c r="EI1516" i="62"/>
  <c r="Q1516" i="62"/>
  <c r="FD1447" i="62"/>
  <c r="FC1447" i="62"/>
  <c r="BB1414" i="62"/>
  <c r="FV1414" i="62" s="1"/>
  <c r="FV1415" i="62"/>
  <c r="FC1381" i="62"/>
  <c r="FD1381" i="62"/>
  <c r="AE1410" i="62"/>
  <c r="AE1504" i="62" s="1"/>
  <c r="AE1381" i="62"/>
  <c r="FK1395" i="62"/>
  <c r="FM1395" i="62" s="1"/>
  <c r="AL1342" i="62"/>
  <c r="AL1263" i="62"/>
  <c r="AN1414" i="62"/>
  <c r="AC1504" i="62"/>
  <c r="DY1408" i="62"/>
  <c r="X1407" i="62"/>
  <c r="CF1380" i="62"/>
  <c r="AA1508" i="62"/>
  <c r="EB1508" i="62" s="1"/>
  <c r="EB1355" i="62"/>
  <c r="FD1353" i="62"/>
  <c r="FC1353" i="62"/>
  <c r="DH1351" i="62"/>
  <c r="DH1382" i="62" s="1"/>
  <c r="EB1428" i="62"/>
  <c r="EX1509" i="62"/>
  <c r="FD1356" i="62"/>
  <c r="FC1356" i="62"/>
  <c r="ED1417" i="62"/>
  <c r="AW1414" i="62"/>
  <c r="Z1504" i="62"/>
  <c r="EK1502" i="62"/>
  <c r="EQ1406" i="62"/>
  <c r="EP1406" i="62"/>
  <c r="ER1435" i="62"/>
  <c r="EO1435" i="62"/>
  <c r="DE1506" i="62"/>
  <c r="DE1505" i="62" s="1"/>
  <c r="DE1414" i="62"/>
  <c r="DY1415" i="62"/>
  <c r="X1414" i="62"/>
  <c r="EB1389" i="62"/>
  <c r="CU1501" i="62"/>
  <c r="CU1500" i="62" s="1"/>
  <c r="AQ1507" i="62"/>
  <c r="CE1506" i="62"/>
  <c r="CE1505" i="62" s="1"/>
  <c r="I42" i="64" s="1"/>
  <c r="CE1351" i="62"/>
  <c r="CE1382" i="62" s="1"/>
  <c r="FD1408" i="62"/>
  <c r="FC1408" i="62"/>
  <c r="EX1407" i="62"/>
  <c r="AO1502" i="62"/>
  <c r="DZ1397" i="62"/>
  <c r="S1212" i="62"/>
  <c r="S1263" i="62" s="1"/>
  <c r="EJ1511" i="62"/>
  <c r="ER1358" i="62"/>
  <c r="EO1358" i="62"/>
  <c r="DC1506" i="62"/>
  <c r="DC1505" i="62" s="1"/>
  <c r="DC1414" i="62"/>
  <c r="AN1502" i="62"/>
  <c r="BD1502" i="62" s="1"/>
  <c r="BD1406" i="62"/>
  <c r="FE1401" i="62"/>
  <c r="FB1401" i="62"/>
  <c r="X1396" i="62"/>
  <c r="DY1396" i="62" s="1"/>
  <c r="DY1345" i="62"/>
  <c r="EW1380" i="62"/>
  <c r="FE1342" i="62"/>
  <c r="FB1342" i="62"/>
  <c r="R1380" i="62"/>
  <c r="AF1506" i="62"/>
  <c r="AF1505" i="62" s="1"/>
  <c r="AF1351" i="62"/>
  <c r="AF1382" i="62" s="1"/>
  <c r="BX1342" i="62"/>
  <c r="BX1263" i="62"/>
  <c r="FE1436" i="62"/>
  <c r="FB1436" i="62"/>
  <c r="AF1350" i="62"/>
  <c r="AF1263" i="62"/>
  <c r="EQ1395" i="62"/>
  <c r="EP1395" i="62"/>
  <c r="EQ1263" i="62"/>
  <c r="EP1263" i="62"/>
  <c r="CL1483" i="62"/>
  <c r="CL1482" i="62" s="1"/>
  <c r="CL1251" i="62"/>
  <c r="CL1375" i="62" s="1"/>
  <c r="CL1386" i="62" s="1"/>
  <c r="EI1263" i="62"/>
  <c r="AA1395" i="62"/>
  <c r="EB1395" i="62" s="1"/>
  <c r="EB1344" i="62"/>
  <c r="BG1534" i="62"/>
  <c r="BG1543" i="62" s="1"/>
  <c r="AU1393" i="62"/>
  <c r="BY1380" i="62"/>
  <c r="BK1483" i="62"/>
  <c r="BK1482" i="62" s="1"/>
  <c r="BK1251" i="62"/>
  <c r="BK1375" i="62" s="1"/>
  <c r="BK1386" i="62" s="1"/>
  <c r="CW1250" i="62"/>
  <c r="CW1494" i="62" s="1"/>
  <c r="CX1142" i="62"/>
  <c r="CO1142" i="62"/>
  <c r="CO1250" i="62" s="1"/>
  <c r="CO1494" i="62" s="1"/>
  <c r="CW1535" i="62"/>
  <c r="CW1544" i="62" s="1"/>
  <c r="CP1058" i="62"/>
  <c r="DV1058" i="62" s="1"/>
  <c r="CY1058" i="62"/>
  <c r="CQ1058" i="62" s="1"/>
  <c r="DW1058" i="62" s="1"/>
  <c r="CJ1495" i="62"/>
  <c r="CJ1519" i="62" s="1"/>
  <c r="CJ1387" i="62"/>
  <c r="FD1424" i="62"/>
  <c r="FC1424" i="62"/>
  <c r="AK1506" i="62"/>
  <c r="AK1505" i="62" s="1"/>
  <c r="AK1351" i="62"/>
  <c r="AK1382" i="62" s="1"/>
  <c r="AR1380" i="62"/>
  <c r="CE1414" i="62"/>
  <c r="AQ1400" i="62"/>
  <c r="ER1431" i="62"/>
  <c r="EO1431" i="62"/>
  <c r="AN1509" i="62"/>
  <c r="AT1506" i="62"/>
  <c r="AT1351" i="62"/>
  <c r="AP1407" i="62"/>
  <c r="BO1495" i="62"/>
  <c r="BO1519" i="62" s="1"/>
  <c r="I80" i="64" s="1"/>
  <c r="BO1387" i="62"/>
  <c r="EM1506" i="62"/>
  <c r="EM1505" i="62" s="1"/>
  <c r="EM1351" i="62"/>
  <c r="EM1382" i="62" s="1"/>
  <c r="BA1503" i="62"/>
  <c r="FU1407" i="62"/>
  <c r="AF1414" i="62"/>
  <c r="DN1410" i="62"/>
  <c r="DN1504" i="62" s="1"/>
  <c r="DN1381" i="62"/>
  <c r="AZ1503" i="62"/>
  <c r="AZ1500" i="62" s="1"/>
  <c r="FT1407" i="62"/>
  <c r="BB1393" i="62"/>
  <c r="AZ1342" i="62"/>
  <c r="AZ1263" i="62"/>
  <c r="EH1512" i="62"/>
  <c r="EN1512" i="62" s="1"/>
  <c r="EN1359" i="62"/>
  <c r="AD1512" i="62"/>
  <c r="EE1512" i="62" s="1"/>
  <c r="EE1359" i="62"/>
  <c r="DX1417" i="62"/>
  <c r="CZ1351" i="62"/>
  <c r="CZ1382" i="62" s="1"/>
  <c r="EZ1501" i="62"/>
  <c r="EZ1500" i="62" s="1"/>
  <c r="EZ1393" i="62"/>
  <c r="EI1380" i="62"/>
  <c r="CT1380" i="62"/>
  <c r="BO1483" i="62"/>
  <c r="BO1251" i="62"/>
  <c r="BO1375" i="62" s="1"/>
  <c r="BO1386" i="62" s="1"/>
  <c r="BK1477" i="62"/>
  <c r="BK1374" i="62"/>
  <c r="CN1139" i="62"/>
  <c r="CW1139" i="62"/>
  <c r="CV1536" i="62"/>
  <c r="CV1545" i="62" s="1"/>
  <c r="CV1316" i="62"/>
  <c r="CV1249" i="62"/>
  <c r="CV1493" i="62" s="1"/>
  <c r="BH1535" i="62"/>
  <c r="BH1544" i="62" s="1"/>
  <c r="CY1090" i="62"/>
  <c r="CQ1090" i="62" s="1"/>
  <c r="DW1090" i="62" s="1"/>
  <c r="CP1090" i="62"/>
  <c r="DV1090" i="62" s="1"/>
  <c r="CO1129" i="62"/>
  <c r="DU1129" i="62" s="1"/>
  <c r="CX1129" i="62"/>
  <c r="CO1081" i="62"/>
  <c r="DU1081" i="62" s="1"/>
  <c r="CX1081" i="62"/>
  <c r="BO1477" i="62"/>
  <c r="BO1374" i="62"/>
  <c r="BG1374" i="62" s="1"/>
  <c r="FM1251" i="62"/>
  <c r="AF1517" i="62"/>
  <c r="AF1390" i="62"/>
  <c r="AD1452" i="62"/>
  <c r="EE1452" i="62" s="1"/>
  <c r="EE1453" i="62"/>
  <c r="AS1497" i="62"/>
  <c r="EH1508" i="62"/>
  <c r="EN1508" i="62" s="1"/>
  <c r="EN1355" i="62"/>
  <c r="CN1495" i="62"/>
  <c r="CN1519" i="62" s="1"/>
  <c r="CN1387" i="62"/>
  <c r="AN1512" i="62"/>
  <c r="BY1506" i="62"/>
  <c r="BY1505" i="62" s="1"/>
  <c r="K14" i="64" s="1"/>
  <c r="BY1351" i="62"/>
  <c r="BY1382" i="62" s="1"/>
  <c r="AP1350" i="62"/>
  <c r="AP1263" i="62"/>
  <c r="EK1396" i="62"/>
  <c r="EQ1345" i="62"/>
  <c r="EP1345" i="62"/>
  <c r="Y1383" i="62"/>
  <c r="EU1414" i="62"/>
  <c r="FA1415" i="62"/>
  <c r="AB1414" i="62"/>
  <c r="EC1415" i="62"/>
  <c r="AX1496" i="62"/>
  <c r="BT1380" i="62"/>
  <c r="FH1510" i="62"/>
  <c r="FG1510" i="62" s="1"/>
  <c r="FG1357" i="62"/>
  <c r="AO1510" i="62"/>
  <c r="EQ1353" i="62"/>
  <c r="EP1353" i="62"/>
  <c r="BW1506" i="62"/>
  <c r="BW1505" i="62" s="1"/>
  <c r="I14" i="64" s="1"/>
  <c r="BW1351" i="62"/>
  <c r="BW1382" i="62" s="1"/>
  <c r="AN1510" i="62"/>
  <c r="DG1351" i="62"/>
  <c r="DG1382" i="62" s="1"/>
  <c r="Z1506" i="62"/>
  <c r="Z1351" i="62"/>
  <c r="EA1352" i="62"/>
  <c r="AT1400" i="62"/>
  <c r="DZ1213" i="62"/>
  <c r="AI1501" i="62"/>
  <c r="AI1500" i="62" s="1"/>
  <c r="BP1494" i="62"/>
  <c r="BH1494" i="62" s="1"/>
  <c r="BH1250" i="62"/>
  <c r="CP1050" i="62"/>
  <c r="DV1050" i="62" s="1"/>
  <c r="CY1050" i="62"/>
  <c r="CQ1050" i="62" s="1"/>
  <c r="DW1050" i="62" s="1"/>
  <c r="BF1534" i="62"/>
  <c r="BF1543" i="62" s="1"/>
  <c r="DV1483" i="62"/>
  <c r="DV1482" i="62" s="1"/>
  <c r="DV1251" i="62"/>
  <c r="DV1375" i="62" s="1"/>
  <c r="DV1386" i="62" s="1"/>
  <c r="CP1065" i="62"/>
  <c r="DV1065" i="62" s="1"/>
  <c r="CY1065" i="62"/>
  <c r="CQ1065" i="62" s="1"/>
  <c r="DW1065" i="62" s="1"/>
  <c r="AV1361" i="62"/>
  <c r="ER1369" i="62"/>
  <c r="EO1369" i="62"/>
  <c r="FI1445" i="62"/>
  <c r="FK1446" i="62"/>
  <c r="FM1446" i="62" s="1"/>
  <c r="AA1360" i="62"/>
  <c r="EB1207" i="62"/>
  <c r="AX1342" i="62"/>
  <c r="AX1263" i="62"/>
  <c r="AA1512" i="62"/>
  <c r="EB1512" i="62" s="1"/>
  <c r="EB1359" i="62"/>
  <c r="AA1350" i="62"/>
  <c r="EB1178" i="62"/>
  <c r="EE1477" i="62"/>
  <c r="EK1509" i="62"/>
  <c r="EQ1356" i="62"/>
  <c r="EP1356" i="62"/>
  <c r="AK1414" i="62"/>
  <c r="FK1424" i="62"/>
  <c r="FM1424" i="62" s="1"/>
  <c r="EN1353" i="62"/>
  <c r="CS1506" i="62"/>
  <c r="CS1505" i="62" s="1"/>
  <c r="CS1414" i="62"/>
  <c r="AP1502" i="62"/>
  <c r="AF1380" i="62"/>
  <c r="FE1435" i="62"/>
  <c r="FB1435" i="62"/>
  <c r="EX1507" i="62"/>
  <c r="FD1354" i="62"/>
  <c r="FC1354" i="62"/>
  <c r="BS1506" i="62"/>
  <c r="BS1505" i="62" s="1"/>
  <c r="BS1351" i="62"/>
  <c r="BS1382" i="62" s="1"/>
  <c r="AC1502" i="62"/>
  <c r="ED1502" i="62" s="1"/>
  <c r="ED1406" i="62"/>
  <c r="ER1401" i="62"/>
  <c r="EO1401" i="62"/>
  <c r="DA1393" i="62"/>
  <c r="EJ1380" i="62"/>
  <c r="ER1342" i="62"/>
  <c r="EO1342" i="62"/>
  <c r="BM1483" i="62"/>
  <c r="BE1252" i="62"/>
  <c r="BM1251" i="62"/>
  <c r="BM1375" i="62" s="1"/>
  <c r="BM1386" i="62" s="1"/>
  <c r="BW1342" i="62"/>
  <c r="DD1380" i="62"/>
  <c r="AT1546" i="62"/>
  <c r="AB1546" i="62"/>
  <c r="EC1546" i="62" s="1"/>
  <c r="EC1541" i="62"/>
  <c r="DY1541" i="62"/>
  <c r="X1546" i="62"/>
  <c r="DY1546" i="62" s="1"/>
  <c r="BI1318" i="62"/>
  <c r="AR1519" i="62"/>
  <c r="DA1326" i="62"/>
  <c r="DA1319" i="62"/>
  <c r="DA1330" i="62" s="1"/>
  <c r="EB1294" i="62"/>
  <c r="CS1319" i="62"/>
  <c r="CS1330" i="62" s="1"/>
  <c r="AD1519" i="62"/>
  <c r="EE1495" i="62"/>
  <c r="FH1519" i="62"/>
  <c r="FG1495" i="62"/>
  <c r="BA1519" i="62"/>
  <c r="FU1495" i="62"/>
  <c r="AC1326" i="62"/>
  <c r="ED1326" i="62" s="1"/>
  <c r="ED1294" i="62"/>
  <c r="AC1319" i="62"/>
  <c r="FI1497" i="62"/>
  <c r="FK1477" i="62"/>
  <c r="FE1322" i="62"/>
  <c r="FB1322" i="62"/>
  <c r="EE1322" i="62"/>
  <c r="R1518" i="62"/>
  <c r="R1497" i="62"/>
  <c r="AR1391" i="62"/>
  <c r="AN1470" i="62"/>
  <c r="BB1463" i="62"/>
  <c r="FV1463" i="62" s="1"/>
  <c r="FV1464" i="62"/>
  <c r="DI1444" i="62"/>
  <c r="P1444" i="62"/>
  <c r="FJ1518" i="62"/>
  <c r="FJ1497" i="62"/>
  <c r="AO1497" i="62"/>
  <c r="FD1473" i="62"/>
  <c r="FC1473" i="62"/>
  <c r="EX1391" i="62"/>
  <c r="AQ1448" i="62"/>
  <c r="ET1444" i="62"/>
  <c r="AA1445" i="62"/>
  <c r="EB1446" i="62"/>
  <c r="ER1373" i="62"/>
  <c r="EO1373" i="62"/>
  <c r="Z1361" i="62"/>
  <c r="Y1445" i="62"/>
  <c r="DZ1446" i="62"/>
  <c r="AX1518" i="62"/>
  <c r="AX1497" i="62"/>
  <c r="FE1474" i="62"/>
  <c r="FB1474" i="62"/>
  <c r="FA1373" i="62"/>
  <c r="EC1373" i="62"/>
  <c r="DY1372" i="62"/>
  <c r="EA1370" i="62"/>
  <c r="DE1516" i="62"/>
  <c r="DY1369" i="62"/>
  <c r="BH1453" i="62"/>
  <c r="AR1452" i="62"/>
  <c r="BT1444" i="62"/>
  <c r="EQ1212" i="62"/>
  <c r="EP1212" i="62"/>
  <c r="CT1518" i="62"/>
  <c r="CT1497" i="62"/>
  <c r="DX1372" i="62"/>
  <c r="DL1517" i="62"/>
  <c r="DL1390" i="62"/>
  <c r="AI1516" i="62"/>
  <c r="EQ1453" i="62"/>
  <c r="EP1453" i="62"/>
  <c r="EK1452" i="62"/>
  <c r="CR1444" i="62"/>
  <c r="CA1319" i="62"/>
  <c r="CA1330" i="62" s="1"/>
  <c r="FB1371" i="62"/>
  <c r="FE1371" i="62"/>
  <c r="EE1371" i="62"/>
  <c r="AH1516" i="62"/>
  <c r="AT1361" i="62"/>
  <c r="AI1518" i="62"/>
  <c r="AI1497" i="62"/>
  <c r="FL1516" i="62"/>
  <c r="EZ1444" i="62"/>
  <c r="ER1323" i="62"/>
  <c r="EO1323" i="62"/>
  <c r="EE1479" i="62"/>
  <c r="AD1478" i="62"/>
  <c r="EE1478" i="62" s="1"/>
  <c r="EJ1513" i="62"/>
  <c r="ER1439" i="62"/>
  <c r="EO1439" i="62"/>
  <c r="U1518" i="62"/>
  <c r="U1497" i="62"/>
  <c r="DX1473" i="62"/>
  <c r="DX1391" i="62" s="1"/>
  <c r="W1391" i="62"/>
  <c r="W1448" i="62"/>
  <c r="DX1449" i="62"/>
  <c r="FH1513" i="62"/>
  <c r="FG1513" i="62" s="1"/>
  <c r="FG1439" i="62"/>
  <c r="DA1518" i="62"/>
  <c r="DA1497" i="62"/>
  <c r="FE1372" i="62"/>
  <c r="FB1372" i="62"/>
  <c r="CU1517" i="62"/>
  <c r="CU1390" i="62"/>
  <c r="Z1452" i="62"/>
  <c r="EA1452" i="62" s="1"/>
  <c r="EA1453" i="62"/>
  <c r="AD1361" i="62"/>
  <c r="Z1360" i="62"/>
  <c r="EA1207" i="62"/>
  <c r="EK1512" i="62"/>
  <c r="EQ1359" i="62"/>
  <c r="EP1359" i="62"/>
  <c r="CT1517" i="62"/>
  <c r="CT1390" i="62"/>
  <c r="EQ1447" i="62"/>
  <c r="EP1447" i="62"/>
  <c r="DJ1444" i="62"/>
  <c r="O1212" i="62"/>
  <c r="O1263" i="62" s="1"/>
  <c r="DG1263" i="62"/>
  <c r="EH1506" i="62"/>
  <c r="EN1352" i="62"/>
  <c r="EH1351" i="62"/>
  <c r="P1506" i="62"/>
  <c r="P1505" i="62" s="1"/>
  <c r="P1351" i="62"/>
  <c r="P1382" i="62" s="1"/>
  <c r="EP1389" i="62"/>
  <c r="FI1396" i="62"/>
  <c r="FK1345" i="62"/>
  <c r="FM1345" i="62" s="1"/>
  <c r="AP1396" i="62"/>
  <c r="CE1212" i="62"/>
  <c r="CE1263" i="62" s="1"/>
  <c r="FG1428" i="62"/>
  <c r="EQ1417" i="62"/>
  <c r="EP1417" i="62"/>
  <c r="BW1414" i="62"/>
  <c r="BY1501" i="62"/>
  <c r="BY1500" i="62" s="1"/>
  <c r="K8" i="64" s="1"/>
  <c r="AR1502" i="62"/>
  <c r="DY1394" i="62"/>
  <c r="BC1495" i="62"/>
  <c r="BC1519" i="62" s="1"/>
  <c r="BC1387" i="62"/>
  <c r="X1512" i="62"/>
  <c r="DY1512" i="62" s="1"/>
  <c r="DY1359" i="62"/>
  <c r="EQ1424" i="62"/>
  <c r="EP1424" i="62"/>
  <c r="DF1351" i="62"/>
  <c r="DF1382" i="62" s="1"/>
  <c r="Y1506" i="62"/>
  <c r="Y1351" i="62"/>
  <c r="DZ1352" i="62"/>
  <c r="AQ1502" i="62"/>
  <c r="BG1502" i="62" s="1"/>
  <c r="BG1406" i="62"/>
  <c r="BY1212" i="62"/>
  <c r="BY1263" i="62" s="1"/>
  <c r="AR1407" i="62"/>
  <c r="FD1419" i="62"/>
  <c r="FC1419" i="62"/>
  <c r="BS1414" i="62"/>
  <c r="EQ1408" i="62"/>
  <c r="EP1408" i="62"/>
  <c r="EK1407" i="62"/>
  <c r="EX1400" i="62"/>
  <c r="FD1346" i="62"/>
  <c r="FC1346" i="62"/>
  <c r="EA1353" i="62"/>
  <c r="AH1506" i="62"/>
  <c r="AH1505" i="62" s="1"/>
  <c r="AH1351" i="62"/>
  <c r="AH1382" i="62" s="1"/>
  <c r="FK1408" i="62"/>
  <c r="FM1408" i="62" s="1"/>
  <c r="FI1407" i="62"/>
  <c r="EE1408" i="62"/>
  <c r="AD1407" i="62"/>
  <c r="DK1263" i="62"/>
  <c r="AO1407" i="62"/>
  <c r="EY1414" i="62"/>
  <c r="T1414" i="62"/>
  <c r="AN1407" i="62"/>
  <c r="AT1396" i="62"/>
  <c r="FK1394" i="62"/>
  <c r="FM1394" i="62" s="1"/>
  <c r="BB1501" i="62"/>
  <c r="AB1342" i="62"/>
  <c r="EC1164" i="62"/>
  <c r="FL1501" i="62"/>
  <c r="FL1500" i="62" s="1"/>
  <c r="BW1393" i="62"/>
  <c r="DB1380" i="62"/>
  <c r="DN1342" i="62"/>
  <c r="DN1263" i="62"/>
  <c r="CA1380" i="62"/>
  <c r="CP1046" i="62"/>
  <c r="DV1046" i="62" s="1"/>
  <c r="CY1046" i="62"/>
  <c r="CQ1046" i="62" s="1"/>
  <c r="DW1046" i="62" s="1"/>
  <c r="CN1314" i="62"/>
  <c r="CN1246" i="62"/>
  <c r="CN1480" i="62" s="1"/>
  <c r="DT1013" i="62"/>
  <c r="EE1294" i="62"/>
  <c r="AD1326" i="62"/>
  <c r="EE1326" i="62" s="1"/>
  <c r="EB1387" i="62"/>
  <c r="FB1447" i="62"/>
  <c r="FE1447" i="62"/>
  <c r="Y1512" i="62"/>
  <c r="DZ1512" i="62" s="1"/>
  <c r="DZ1359" i="62"/>
  <c r="AE1517" i="62"/>
  <c r="AE1390" i="62"/>
  <c r="FI1452" i="62"/>
  <c r="FK1453" i="62"/>
  <c r="FM1453" i="62" s="1"/>
  <c r="EM1518" i="62"/>
  <c r="EM1497" i="62"/>
  <c r="AN1212" i="62"/>
  <c r="AN1263" i="62" s="1"/>
  <c r="AQ1350" i="62"/>
  <c r="AQ1263" i="62"/>
  <c r="ER1329" i="62"/>
  <c r="EO1329" i="62"/>
  <c r="FD1329" i="62"/>
  <c r="FC1329" i="62"/>
  <c r="FK1329" i="62" s="1"/>
  <c r="X1330" i="62"/>
  <c r="DY1330" i="62" s="1"/>
  <c r="DY1319" i="62"/>
  <c r="AT1330" i="62"/>
  <c r="AA1519" i="62"/>
  <c r="EB1495" i="62"/>
  <c r="AR1470" i="62"/>
  <c r="EO1447" i="62"/>
  <c r="ER1447" i="62"/>
  <c r="BO1329" i="62"/>
  <c r="BG1329" i="62" s="1"/>
  <c r="BG1318" i="62"/>
  <c r="ER1436" i="62"/>
  <c r="EO1436" i="62"/>
  <c r="DZ1353" i="62"/>
  <c r="EM1414" i="62"/>
  <c r="EY1506" i="62"/>
  <c r="EY1505" i="62" s="1"/>
  <c r="EY1351" i="62"/>
  <c r="EY1382" i="62" s="1"/>
  <c r="T1506" i="62"/>
  <c r="T1505" i="62" s="1"/>
  <c r="T1351" i="62"/>
  <c r="T1382" i="62" s="1"/>
  <c r="DB1410" i="62"/>
  <c r="DB1504" i="62" s="1"/>
  <c r="DB1381" i="62"/>
  <c r="ER1409" i="62"/>
  <c r="EO1409" i="62"/>
  <c r="AN1342" i="62"/>
  <c r="CZ1506" i="62"/>
  <c r="CZ1505" i="62" s="1"/>
  <c r="CZ1414" i="62"/>
  <c r="DB1263" i="62"/>
  <c r="CZ1380" i="62"/>
  <c r="EX1394" i="62"/>
  <c r="FD1343" i="62"/>
  <c r="FC1343" i="62"/>
  <c r="FS1393" i="62"/>
  <c r="W1395" i="62"/>
  <c r="DX1395" i="62" s="1"/>
  <c r="DX1344" i="62"/>
  <c r="EW1330" i="62"/>
  <c r="FE1319" i="62"/>
  <c r="AS1519" i="62"/>
  <c r="FA1372" i="62"/>
  <c r="FK1370" i="62"/>
  <c r="FM1370" i="62" s="1"/>
  <c r="ED1374" i="62"/>
  <c r="AU1517" i="62"/>
  <c r="AU1390" i="62"/>
  <c r="FA1370" i="62"/>
  <c r="DG1444" i="62"/>
  <c r="BG1474" i="62"/>
  <c r="BU1516" i="62"/>
  <c r="CT1444" i="62"/>
  <c r="EG1518" i="62"/>
  <c r="EG1497" i="62"/>
  <c r="EC1473" i="62"/>
  <c r="EC1391" i="62" s="1"/>
  <c r="AB1391" i="62"/>
  <c r="DY1471" i="62"/>
  <c r="X1470" i="62"/>
  <c r="DY1470" i="62" s="1"/>
  <c r="EA1464" i="62"/>
  <c r="Z1463" i="62"/>
  <c r="EA1463" i="62" s="1"/>
  <c r="T1360" i="62"/>
  <c r="EC1207" i="62"/>
  <c r="BT1518" i="62"/>
  <c r="BT1497" i="62"/>
  <c r="FB1468" i="62"/>
  <c r="EW1467" i="62"/>
  <c r="FE1468" i="62"/>
  <c r="W1512" i="62"/>
  <c r="DX1512" i="62" s="1"/>
  <c r="DX1359" i="62"/>
  <c r="DD1518" i="62"/>
  <c r="DD1497" i="62"/>
  <c r="BY1517" i="62"/>
  <c r="BY1390" i="62"/>
  <c r="EZ1361" i="62"/>
  <c r="FD1450" i="62"/>
  <c r="FC1450" i="62"/>
  <c r="AG1444" i="62"/>
  <c r="AQ1513" i="62"/>
  <c r="DI1517" i="62"/>
  <c r="DI1390" i="62"/>
  <c r="FK1450" i="62"/>
  <c r="FM1450" i="62" s="1"/>
  <c r="AR1445" i="62"/>
  <c r="AR1518" i="62" s="1"/>
  <c r="DL1319" i="62"/>
  <c r="DL1330" i="62" s="1"/>
  <c r="AE1444" i="62"/>
  <c r="BA1513" i="62"/>
  <c r="FU1439" i="62"/>
  <c r="BZ1516" i="62"/>
  <c r="AB1513" i="62"/>
  <c r="EC1513" i="62" s="1"/>
  <c r="EC1439" i="62"/>
  <c r="EQ1436" i="62"/>
  <c r="EP1436" i="62"/>
  <c r="CZ1518" i="62"/>
  <c r="CZ1497" i="62"/>
  <c r="X1509" i="62"/>
  <c r="DY1509" i="62" s="1"/>
  <c r="DY1356" i="62"/>
  <c r="EW1508" i="62"/>
  <c r="FE1355" i="62"/>
  <c r="FB1355" i="62"/>
  <c r="AD1508" i="62"/>
  <c r="EE1508" i="62" s="1"/>
  <c r="EE1355" i="62"/>
  <c r="EA1419" i="62"/>
  <c r="EW1414" i="62"/>
  <c r="FE1415" i="62"/>
  <c r="FB1415" i="62"/>
  <c r="AD1414" i="62"/>
  <c r="EE1415" i="62"/>
  <c r="EP1381" i="62"/>
  <c r="EQ1381" i="62"/>
  <c r="DI1393" i="62"/>
  <c r="FK1436" i="62"/>
  <c r="FM1436" i="62" s="1"/>
  <c r="AB1512" i="62"/>
  <c r="EC1512" i="62" s="1"/>
  <c r="EC1359" i="62"/>
  <c r="BA1506" i="62"/>
  <c r="BA1505" i="62" s="1"/>
  <c r="BA1351" i="62"/>
  <c r="BA1382" i="62" s="1"/>
  <c r="R1410" i="62"/>
  <c r="R1504" i="62" s="1"/>
  <c r="R1381" i="62"/>
  <c r="EA1381" i="62" s="1"/>
  <c r="EH1414" i="62"/>
  <c r="EN1414" i="62" s="1"/>
  <c r="EN1415" i="62"/>
  <c r="P1414" i="62"/>
  <c r="EQ1389" i="62"/>
  <c r="X1400" i="62"/>
  <c r="DY1400" i="62" s="1"/>
  <c r="DY1346" i="62"/>
  <c r="FK1397" i="62"/>
  <c r="FM1397" i="62" s="1"/>
  <c r="AW1212" i="62"/>
  <c r="AW1263" i="62" s="1"/>
  <c r="EU1510" i="62"/>
  <c r="FA1510" i="62" s="1"/>
  <c r="FA1357" i="62"/>
  <c r="AB1510" i="62"/>
  <c r="EC1510" i="62" s="1"/>
  <c r="EC1357" i="62"/>
  <c r="FK1417" i="62"/>
  <c r="FM1417" i="62" s="1"/>
  <c r="CU1351" i="62"/>
  <c r="CU1382" i="62" s="1"/>
  <c r="DY1182" i="62"/>
  <c r="X1263" i="62"/>
  <c r="AN1396" i="62"/>
  <c r="DF1506" i="62"/>
  <c r="DF1505" i="62" s="1"/>
  <c r="DF1414" i="62"/>
  <c r="DZ1415" i="62"/>
  <c r="Y1414" i="62"/>
  <c r="DZ1414" i="62" s="1"/>
  <c r="FE1424" i="62"/>
  <c r="FB1424" i="62"/>
  <c r="CF1414" i="62"/>
  <c r="CF1496" i="62" s="1"/>
  <c r="DZ1381" i="62"/>
  <c r="T1380" i="62"/>
  <c r="Y1510" i="62"/>
  <c r="DZ1510" i="62" s="1"/>
  <c r="DZ1357" i="62"/>
  <c r="EK1507" i="62"/>
  <c r="EQ1354" i="62"/>
  <c r="EP1354" i="62"/>
  <c r="EC1424" i="62"/>
  <c r="DK1380" i="62"/>
  <c r="DN1506" i="62"/>
  <c r="DN1505" i="62" s="1"/>
  <c r="DN1414" i="62"/>
  <c r="FD1409" i="62"/>
  <c r="FC1409" i="62"/>
  <c r="FH1400" i="62"/>
  <c r="FG1400" i="62" s="1"/>
  <c r="FG1346" i="62"/>
  <c r="AO1400" i="62"/>
  <c r="DD1501" i="62"/>
  <c r="DD1500" i="62" s="1"/>
  <c r="W1396" i="62"/>
  <c r="DX1396" i="62" s="1"/>
  <c r="DX1345" i="62"/>
  <c r="AT1510" i="62"/>
  <c r="EL1506" i="62"/>
  <c r="EL1505" i="62" s="1"/>
  <c r="EL1351" i="62"/>
  <c r="EL1382" i="62" s="1"/>
  <c r="FE1182" i="62"/>
  <c r="FB1182" i="62"/>
  <c r="EW1263" i="62"/>
  <c r="AS1350" i="62"/>
  <c r="CA1414" i="62"/>
  <c r="FG1394" i="62"/>
  <c r="AG1342" i="62"/>
  <c r="AG1263" i="62"/>
  <c r="AA1396" i="62"/>
  <c r="EB1396" i="62" s="1"/>
  <c r="EB1345" i="62"/>
  <c r="AY1501" i="62"/>
  <c r="AC1342" i="62"/>
  <c r="ED1164" i="62"/>
  <c r="DX1394" i="62"/>
  <c r="W1342" i="62"/>
  <c r="W1263" i="62"/>
  <c r="DX1164" i="62"/>
  <c r="FF1393" i="62"/>
  <c r="BU1380" i="62"/>
  <c r="BF1536" i="62"/>
  <c r="BF1545" i="62" s="1"/>
  <c r="DS1136" i="62"/>
  <c r="CP1042" i="62"/>
  <c r="DV1042" i="62" s="1"/>
  <c r="CY1042" i="62"/>
  <c r="CQ1042" i="62" s="1"/>
  <c r="DW1042" i="62" s="1"/>
  <c r="BI1535" i="62"/>
  <c r="BI1544" i="62" s="1"/>
  <c r="DT1056" i="62"/>
  <c r="BL1468" i="62"/>
  <c r="BL1467" i="62" s="1"/>
  <c r="BL1371" i="62"/>
  <c r="BD1371" i="62" s="1"/>
  <c r="EO1387" i="62"/>
  <c r="ER1387" i="62"/>
  <c r="ER1451" i="62"/>
  <c r="EO1451" i="62"/>
  <c r="EJ1546" i="62"/>
  <c r="ER1541" i="62"/>
  <c r="EO1541" i="62"/>
  <c r="FE1373" i="62"/>
  <c r="FB1373" i="62"/>
  <c r="Z1470" i="62"/>
  <c r="EA1470" i="62" s="1"/>
  <c r="EA1471" i="62"/>
  <c r="EA1456" i="62"/>
  <c r="Z1455" i="62"/>
  <c r="FG1477" i="62"/>
  <c r="EQ1474" i="62"/>
  <c r="EP1474" i="62"/>
  <c r="FL1361" i="62"/>
  <c r="EX1512" i="62"/>
  <c r="FD1359" i="62"/>
  <c r="FC1359" i="62"/>
  <c r="DF1517" i="62"/>
  <c r="DF1390" i="62"/>
  <c r="EQ1370" i="62"/>
  <c r="EP1370" i="62"/>
  <c r="AP1506" i="62"/>
  <c r="AP1351" i="62"/>
  <c r="EX1504" i="62"/>
  <c r="FD1410" i="62"/>
  <c r="FC1410" i="62"/>
  <c r="EC1394" i="62"/>
  <c r="AQ1326" i="62"/>
  <c r="FI1330" i="62"/>
  <c r="ER1326" i="62"/>
  <c r="Y1327" i="62"/>
  <c r="DZ1327" i="62" s="1"/>
  <c r="Y1294" i="62"/>
  <c r="DZ1295" i="62"/>
  <c r="FD1373" i="62"/>
  <c r="FC1373" i="62"/>
  <c r="EV1518" i="62"/>
  <c r="EV1497" i="62"/>
  <c r="EE1473" i="62"/>
  <c r="EE1391" i="62" s="1"/>
  <c r="AD1391" i="62"/>
  <c r="AT1467" i="62"/>
  <c r="DE1361" i="62"/>
  <c r="FS1473" i="62"/>
  <c r="AY1391" i="62"/>
  <c r="CR1361" i="62"/>
  <c r="FS1468" i="62"/>
  <c r="AY1467" i="62"/>
  <c r="EP1464" i="62"/>
  <c r="EK1463" i="62"/>
  <c r="EQ1464" i="62"/>
  <c r="AT1326" i="62"/>
  <c r="FD1387" i="62"/>
  <c r="FC1387" i="62"/>
  <c r="BS1375" i="62"/>
  <c r="BS1386" i="62" s="1"/>
  <c r="BS1212" i="62"/>
  <c r="BS1263" i="62" s="1"/>
  <c r="DN1326" i="62"/>
  <c r="DN1319" i="62"/>
  <c r="DN1330" i="62" s="1"/>
  <c r="DX1387" i="62"/>
  <c r="AJ1517" i="62"/>
  <c r="AJ1390" i="62"/>
  <c r="AN1455" i="62"/>
  <c r="AR1448" i="62"/>
  <c r="EA1213" i="62"/>
  <c r="Z1212" i="62"/>
  <c r="EA1212" i="62" s="1"/>
  <c r="FB1374" i="62"/>
  <c r="FE1374" i="62"/>
  <c r="EQ1373" i="62"/>
  <c r="EP1373" i="62"/>
  <c r="AY1455" i="62"/>
  <c r="FS1456" i="62"/>
  <c r="EC1370" i="62"/>
  <c r="FU1473" i="62"/>
  <c r="BA1391" i="62"/>
  <c r="FA1473" i="62"/>
  <c r="FA1391" i="62" s="1"/>
  <c r="EU1391" i="62"/>
  <c r="DM1517" i="62"/>
  <c r="DM1390" i="62"/>
  <c r="DY1456" i="62"/>
  <c r="X1455" i="62"/>
  <c r="CE1444" i="62"/>
  <c r="FG1480" i="62"/>
  <c r="FK1480" i="62"/>
  <c r="FM1480" i="62" s="1"/>
  <c r="AT1470" i="62"/>
  <c r="AD1467" i="62"/>
  <c r="EE1468" i="62"/>
  <c r="AT1445" i="62"/>
  <c r="AT1518" i="62" s="1"/>
  <c r="AC1546" i="62"/>
  <c r="ED1541" i="62"/>
  <c r="DX1537" i="62"/>
  <c r="AX1319" i="62"/>
  <c r="AX1330" i="62" s="1"/>
  <c r="FI1519" i="62"/>
  <c r="FK1495" i="62"/>
  <c r="FM1495" i="62" s="1"/>
  <c r="AS1375" i="62"/>
  <c r="AS1361" i="62" s="1"/>
  <c r="EL1319" i="62"/>
  <c r="EL1330" i="62" s="1"/>
  <c r="FE1375" i="62"/>
  <c r="EQ1326" i="62"/>
  <c r="ER1322" i="62"/>
  <c r="EO1322" i="62"/>
  <c r="W1519" i="62"/>
  <c r="DX1495" i="62"/>
  <c r="EH1326" i="62"/>
  <c r="BU1319" i="62"/>
  <c r="BU1330" i="62" s="1"/>
  <c r="ED1481" i="62"/>
  <c r="AC1478" i="62"/>
  <c r="ED1478" i="62" s="1"/>
  <c r="DK1518" i="62"/>
  <c r="DK1497" i="62"/>
  <c r="FA1471" i="62"/>
  <c r="EU1470" i="62"/>
  <c r="FA1470" i="62" s="1"/>
  <c r="EC1471" i="62"/>
  <c r="AB1470" i="62"/>
  <c r="EC1470" i="62" s="1"/>
  <c r="DE1517" i="62"/>
  <c r="DE1390" i="62"/>
  <c r="FK1464" i="62"/>
  <c r="FM1464" i="62" s="1"/>
  <c r="FI1463" i="62"/>
  <c r="AP1463" i="62"/>
  <c r="BX1444" i="62"/>
  <c r="EW1497" i="62"/>
  <c r="FB1477" i="62"/>
  <c r="FE1477" i="62"/>
  <c r="ED1477" i="62"/>
  <c r="EQ1473" i="62"/>
  <c r="EP1473" i="62"/>
  <c r="EK1391" i="62"/>
  <c r="BA1463" i="62"/>
  <c r="FU1463" i="62" s="1"/>
  <c r="FU1464" i="62"/>
  <c r="EG1444" i="62"/>
  <c r="FA1464" i="62"/>
  <c r="EU1463" i="62"/>
  <c r="FA1463" i="62" s="1"/>
  <c r="EC1464" i="62"/>
  <c r="AB1463" i="62"/>
  <c r="EC1463" i="62" s="1"/>
  <c r="CU1444" i="62"/>
  <c r="AW1326" i="62"/>
  <c r="BW1518" i="62"/>
  <c r="BW1497" i="62"/>
  <c r="DB1517" i="62"/>
  <c r="DB1390" i="62"/>
  <c r="BA1515" i="62"/>
  <c r="FU1448" i="62"/>
  <c r="AL1518" i="62"/>
  <c r="AL1497" i="62"/>
  <c r="AV1444" i="62"/>
  <c r="CG1518" i="62"/>
  <c r="CG1497" i="62"/>
  <c r="EB1373" i="62"/>
  <c r="CZ1517" i="62"/>
  <c r="CZ1390" i="62"/>
  <c r="DZ1464" i="62"/>
  <c r="Y1463" i="62"/>
  <c r="DZ1463" i="62" s="1"/>
  <c r="DX1456" i="62"/>
  <c r="W1455" i="62"/>
  <c r="EA1473" i="62"/>
  <c r="EA1391" i="62" s="1"/>
  <c r="Z1391" i="62"/>
  <c r="EO1371" i="62"/>
  <c r="ER1371" i="62"/>
  <c r="X1463" i="62"/>
  <c r="DY1463" i="62" s="1"/>
  <c r="DY1464" i="62"/>
  <c r="V1516" i="62"/>
  <c r="DX1436" i="62"/>
  <c r="EM1444" i="62"/>
  <c r="AR1455" i="62"/>
  <c r="ER1454" i="62"/>
  <c r="EO1454" i="62"/>
  <c r="EB1371" i="62"/>
  <c r="AS1463" i="62"/>
  <c r="EQ1446" i="62"/>
  <c r="EP1446" i="62"/>
  <c r="EK1445" i="62"/>
  <c r="AR1497" i="62"/>
  <c r="ER1372" i="62"/>
  <c r="EO1372" i="62"/>
  <c r="CH1517" i="62"/>
  <c r="CH1390" i="62"/>
  <c r="EJ1361" i="62"/>
  <c r="AD1445" i="62"/>
  <c r="EE1446" i="62"/>
  <c r="FU1471" i="62"/>
  <c r="BA1470" i="62"/>
  <c r="FU1470" i="62" s="1"/>
  <c r="CG1517" i="62"/>
  <c r="CG1390" i="62"/>
  <c r="BA1361" i="62"/>
  <c r="Y1452" i="62"/>
  <c r="DZ1452" i="62" s="1"/>
  <c r="DZ1453" i="62"/>
  <c r="BY1444" i="62"/>
  <c r="DY1424" i="62"/>
  <c r="FE1421" i="62"/>
  <c r="FB1421" i="62"/>
  <c r="EE1421" i="62"/>
  <c r="EJ1506" i="62"/>
  <c r="ER1352" i="62"/>
  <c r="EO1352" i="62"/>
  <c r="EJ1351" i="62"/>
  <c r="R1506" i="62"/>
  <c r="R1505" i="62" s="1"/>
  <c r="R1351" i="62"/>
  <c r="R1382" i="62" s="1"/>
  <c r="EK1504" i="62"/>
  <c r="EQ1410" i="62"/>
  <c r="EP1410" i="62"/>
  <c r="AR1396" i="62"/>
  <c r="CU1263" i="62"/>
  <c r="EU1512" i="62"/>
  <c r="FA1512" i="62" s="1"/>
  <c r="FA1359" i="62"/>
  <c r="AQ1510" i="62"/>
  <c r="FH1508" i="62"/>
  <c r="FG1508" i="62" s="1"/>
  <c r="FG1355" i="62"/>
  <c r="AO1508" i="62"/>
  <c r="BA1414" i="62"/>
  <c r="FU1414" i="62" s="1"/>
  <c r="FU1415" i="62"/>
  <c r="FI1504" i="62"/>
  <c r="FI1510" i="62"/>
  <c r="FK1357" i="62"/>
  <c r="FM1357" i="62" s="1"/>
  <c r="AP1510" i="62"/>
  <c r="AT1509" i="62"/>
  <c r="DI1351" i="62"/>
  <c r="DI1382" i="62" s="1"/>
  <c r="DY1401" i="62"/>
  <c r="EW1396" i="62"/>
  <c r="FE1345" i="62"/>
  <c r="FB1345" i="62"/>
  <c r="AD1396" i="62"/>
  <c r="EE1396" i="62" s="1"/>
  <c r="EE1345" i="62"/>
  <c r="DX1431" i="62"/>
  <c r="ED1428" i="62"/>
  <c r="AY1414" i="62"/>
  <c r="FS1414" i="62" s="1"/>
  <c r="FS1415" i="62"/>
  <c r="FM1411" i="62"/>
  <c r="FM1389" i="62" s="1"/>
  <c r="FK1389" i="62"/>
  <c r="AZ1504" i="62"/>
  <c r="FT1410" i="62"/>
  <c r="FU1396" i="62"/>
  <c r="BA1501" i="62"/>
  <c r="EE1213" i="62"/>
  <c r="FA1428" i="62"/>
  <c r="EC1428" i="62"/>
  <c r="AT1507" i="62"/>
  <c r="FE1353" i="62"/>
  <c r="FB1353" i="62"/>
  <c r="EE1353" i="62"/>
  <c r="CU1506" i="62"/>
  <c r="CU1505" i="62" s="1"/>
  <c r="CU1414" i="62"/>
  <c r="DO1380" i="62"/>
  <c r="Y1508" i="62"/>
  <c r="DZ1508" i="62" s="1"/>
  <c r="DZ1355" i="62"/>
  <c r="CT1351" i="62"/>
  <c r="CT1382" i="62" s="1"/>
  <c r="EJ1509" i="62"/>
  <c r="ER1356" i="62"/>
  <c r="EO1356" i="62"/>
  <c r="BT1506" i="62"/>
  <c r="BT1505" i="62" s="1"/>
  <c r="BT1351" i="62"/>
  <c r="BT1382" i="62" s="1"/>
  <c r="Y1504" i="62"/>
  <c r="DZ1504" i="62" s="1"/>
  <c r="DZ1410" i="62"/>
  <c r="AR1400" i="62"/>
  <c r="EY1380" i="62"/>
  <c r="BQ1495" i="62"/>
  <c r="BQ1519" i="62" s="1"/>
  <c r="K80" i="64" s="1"/>
  <c r="BQ1387" i="62"/>
  <c r="BI1387" i="62" s="1"/>
  <c r="BI1376" i="62"/>
  <c r="DZ1428" i="62"/>
  <c r="EQ1419" i="62"/>
  <c r="EP1419" i="62"/>
  <c r="AU1506" i="62"/>
  <c r="AU1505" i="62" s="1"/>
  <c r="AU1351" i="62"/>
  <c r="AU1382" i="62" s="1"/>
  <c r="EK1400" i="62"/>
  <c r="EQ1346" i="62"/>
  <c r="EP1346" i="62"/>
  <c r="V1506" i="62"/>
  <c r="V1505" i="62" s="1"/>
  <c r="V1351" i="62"/>
  <c r="V1382" i="62" s="1"/>
  <c r="BZ1263" i="62"/>
  <c r="DJ1212" i="62"/>
  <c r="DJ1263" i="62" s="1"/>
  <c r="W1510" i="62"/>
  <c r="DX1510" i="62" s="1"/>
  <c r="DX1357" i="62"/>
  <c r="ED1408" i="62"/>
  <c r="AC1407" i="62"/>
  <c r="FG1401" i="62"/>
  <c r="DX1397" i="62"/>
  <c r="EL1414" i="62"/>
  <c r="ER1182" i="62"/>
  <c r="EO1182" i="62"/>
  <c r="AG1410" i="62"/>
  <c r="AG1504" i="62" s="1"/>
  <c r="AG1381" i="62"/>
  <c r="AB1407" i="62"/>
  <c r="EC1408" i="62"/>
  <c r="FE1343" i="62"/>
  <c r="CP1495" i="62"/>
  <c r="CP1519" i="62" s="1"/>
  <c r="CP1387" i="62"/>
  <c r="Y1502" i="62"/>
  <c r="DZ1502" i="62" s="1"/>
  <c r="DZ1406" i="62"/>
  <c r="BS1380" i="62"/>
  <c r="CQ1495" i="62"/>
  <c r="CQ1519" i="62" s="1"/>
  <c r="CQ1387" i="62"/>
  <c r="EB1397" i="62"/>
  <c r="AQ1380" i="62"/>
  <c r="BR1376" i="62"/>
  <c r="BJ1262" i="62"/>
  <c r="BA1342" i="62"/>
  <c r="BC1250" i="62"/>
  <c r="BC1494" i="62" s="1"/>
  <c r="DP1142" i="62"/>
  <c r="DP1250" i="62" s="1"/>
  <c r="DP1494" i="62" s="1"/>
  <c r="BC1535" i="62"/>
  <c r="BC1544" i="62" s="1"/>
  <c r="BC1316" i="62"/>
  <c r="DU1314" i="62"/>
  <c r="DU1246" i="62"/>
  <c r="DU1480" i="62" s="1"/>
  <c r="AT1212" i="62"/>
  <c r="BB1506" i="62"/>
  <c r="BB1505" i="62" s="1"/>
  <c r="BB1351" i="62"/>
  <c r="BB1382" i="62" s="1"/>
  <c r="EU1326" i="62"/>
  <c r="AO1375" i="62"/>
  <c r="AO1361" i="62" s="1"/>
  <c r="EH1497" i="62"/>
  <c r="EN1477" i="62"/>
  <c r="EN1497" i="62" s="1"/>
  <c r="EC1446" i="62"/>
  <c r="AB1445" i="62"/>
  <c r="O1518" i="62"/>
  <c r="O1497" i="62"/>
  <c r="DF1385" i="62"/>
  <c r="DF1384" i="62"/>
  <c r="AT1455" i="62"/>
  <c r="DC1444" i="62"/>
  <c r="AU1518" i="62"/>
  <c r="AU1497" i="62"/>
  <c r="AP1478" i="62"/>
  <c r="DM1518" i="62"/>
  <c r="DM1497" i="62"/>
  <c r="EA1468" i="62"/>
  <c r="Z1467" i="62"/>
  <c r="Q1444" i="62"/>
  <c r="Q1496" i="62" s="1"/>
  <c r="FA1394" i="62"/>
  <c r="BB1350" i="62"/>
  <c r="FD1397" i="62"/>
  <c r="FC1397" i="62"/>
  <c r="Y1439" i="62"/>
  <c r="DZ1440" i="62"/>
  <c r="FI1509" i="62"/>
  <c r="FK1356" i="62"/>
  <c r="FM1356" i="62" s="1"/>
  <c r="AV1517" i="62"/>
  <c r="AV1390" i="62"/>
  <c r="FT1456" i="62"/>
  <c r="AZ1455" i="62"/>
  <c r="FE1473" i="62"/>
  <c r="FB1473" i="62"/>
  <c r="EW1391" i="62"/>
  <c r="AN1391" i="62"/>
  <c r="EH1448" i="62"/>
  <c r="EN1449" i="62"/>
  <c r="AP1467" i="62"/>
  <c r="EN1468" i="62"/>
  <c r="EH1467" i="62"/>
  <c r="AP1445" i="62"/>
  <c r="AN1513" i="62"/>
  <c r="FI1508" i="62"/>
  <c r="FK1355" i="62"/>
  <c r="FM1355" i="62" s="1"/>
  <c r="AP1508" i="62"/>
  <c r="FK1415" i="62"/>
  <c r="FM1415" i="62" s="1"/>
  <c r="FI1414" i="62"/>
  <c r="AP1414" i="62"/>
  <c r="W1546" i="62"/>
  <c r="DX1546" i="62" s="1"/>
  <c r="DX1541" i="62"/>
  <c r="BG1376" i="62"/>
  <c r="BT1319" i="62"/>
  <c r="BT1330" i="62" s="1"/>
  <c r="EX1327" i="62"/>
  <c r="FD1295" i="62"/>
  <c r="FC1295" i="62"/>
  <c r="EX1294" i="62"/>
  <c r="Z1519" i="62"/>
  <c r="EA1495" i="62"/>
  <c r="EJ1330" i="62"/>
  <c r="ER1319" i="62"/>
  <c r="CU1326" i="62"/>
  <c r="CU1319" i="62"/>
  <c r="CU1330" i="62" s="1"/>
  <c r="EN1372" i="62"/>
  <c r="X1467" i="62"/>
  <c r="DY1468" i="62"/>
  <c r="FE1370" i="62"/>
  <c r="FB1370" i="62"/>
  <c r="AB1455" i="62"/>
  <c r="EC1456" i="62"/>
  <c r="DH1444" i="62"/>
  <c r="S1319" i="62"/>
  <c r="S1330" i="62" s="1"/>
  <c r="DI1518" i="62"/>
  <c r="DI1497" i="62"/>
  <c r="V1517" i="62"/>
  <c r="V1390" i="62"/>
  <c r="CH1385" i="62"/>
  <c r="CH1384" i="62"/>
  <c r="FG1473" i="62"/>
  <c r="FG1391" i="62" s="1"/>
  <c r="FH1391" i="62"/>
  <c r="AO1391" i="62"/>
  <c r="CG1444" i="62"/>
  <c r="BX1326" i="62"/>
  <c r="BX1319" i="62"/>
  <c r="BX1330" i="62" s="1"/>
  <c r="AI1326" i="62"/>
  <c r="AI1319" i="62"/>
  <c r="AI1330" i="62" s="1"/>
  <c r="EB1473" i="62"/>
  <c r="EB1391" i="62" s="1"/>
  <c r="AA1391" i="62"/>
  <c r="BG1453" i="62"/>
  <c r="AQ1452" i="62"/>
  <c r="BG1452" i="62" s="1"/>
  <c r="BS1444" i="62"/>
  <c r="FD1383" i="62"/>
  <c r="FC1383" i="62"/>
  <c r="AV1518" i="62"/>
  <c r="AV1497" i="62"/>
  <c r="EO1468" i="62"/>
  <c r="EJ1467" i="62"/>
  <c r="ER1468" i="62"/>
  <c r="CR1518" i="62"/>
  <c r="CR1497" i="62"/>
  <c r="FU1468" i="62"/>
  <c r="BA1467" i="62"/>
  <c r="W1463" i="62"/>
  <c r="DX1463" i="62" s="1"/>
  <c r="DX1464" i="62"/>
  <c r="U1516" i="62"/>
  <c r="Y1448" i="62"/>
  <c r="DZ1449" i="62"/>
  <c r="U1444" i="62"/>
  <c r="DO1518" i="62"/>
  <c r="DO1497" i="62"/>
  <c r="BX1517" i="62"/>
  <c r="BX1390" i="62"/>
  <c r="AN1452" i="62"/>
  <c r="BD1453" i="62"/>
  <c r="AF1444" i="62"/>
  <c r="ET1517" i="62"/>
  <c r="ET1390" i="62"/>
  <c r="EB1468" i="62"/>
  <c r="AA1467" i="62"/>
  <c r="FJ1516" i="62"/>
  <c r="AQ1455" i="62"/>
  <c r="S1444" i="62"/>
  <c r="AO1513" i="62"/>
  <c r="ER1471" i="62"/>
  <c r="EO1471" i="62"/>
  <c r="EJ1470" i="62"/>
  <c r="BB1455" i="62"/>
  <c r="FV1456" i="62"/>
  <c r="CA1518" i="62"/>
  <c r="CA1497" i="62"/>
  <c r="FU1456" i="62"/>
  <c r="BA1455" i="62"/>
  <c r="FU1446" i="62"/>
  <c r="BA1445" i="62"/>
  <c r="BA1518" i="62" s="1"/>
  <c r="EZ1212" i="62"/>
  <c r="FE1212" i="62" s="1"/>
  <c r="CU1380" i="62"/>
  <c r="FA1436" i="62"/>
  <c r="EX1510" i="62"/>
  <c r="FD1357" i="62"/>
  <c r="FC1357" i="62"/>
  <c r="W1509" i="62"/>
  <c r="DX1509" i="62" s="1"/>
  <c r="DX1356" i="62"/>
  <c r="FG1421" i="62"/>
  <c r="FH1506" i="62"/>
  <c r="FG1352" i="62"/>
  <c r="FH1351" i="62"/>
  <c r="AO1506" i="62"/>
  <c r="AO1351" i="62"/>
  <c r="W1502" i="62"/>
  <c r="DX1502" i="62" s="1"/>
  <c r="DX1406" i="62"/>
  <c r="X1511" i="62"/>
  <c r="DY1511" i="62" s="1"/>
  <c r="DY1358" i="62"/>
  <c r="DI1506" i="62"/>
  <c r="DI1505" i="62" s="1"/>
  <c r="DI1414" i="62"/>
  <c r="AT1502" i="62"/>
  <c r="BJ1502" i="62" s="1"/>
  <c r="BJ1406" i="62"/>
  <c r="FE1397" i="62"/>
  <c r="FB1397" i="62"/>
  <c r="EA1394" i="62"/>
  <c r="AJ1380" i="62"/>
  <c r="W1507" i="62"/>
  <c r="DX1507" i="62" s="1"/>
  <c r="DX1354" i="62"/>
  <c r="FF1506" i="62"/>
  <c r="FF1505" i="62" s="1"/>
  <c r="FF1351" i="62"/>
  <c r="FF1382" i="62" s="1"/>
  <c r="AM1506" i="62"/>
  <c r="AM1505" i="62" s="1"/>
  <c r="AM1351" i="62"/>
  <c r="AM1382" i="62" s="1"/>
  <c r="EH1510" i="62"/>
  <c r="EN1510" i="62" s="1"/>
  <c r="EN1357" i="62"/>
  <c r="FE1417" i="62"/>
  <c r="FB1417" i="62"/>
  <c r="CH1506" i="62"/>
  <c r="CH1505" i="62" s="1"/>
  <c r="L42" i="64" s="1"/>
  <c r="CH1351" i="62"/>
  <c r="CH1382" i="62" s="1"/>
  <c r="EU1396" i="62"/>
  <c r="FA1396" i="62" s="1"/>
  <c r="FA1345" i="62"/>
  <c r="AB1396" i="62"/>
  <c r="EC1396" i="62" s="1"/>
  <c r="EC1345" i="62"/>
  <c r="CS1393" i="62"/>
  <c r="AM1393" i="62"/>
  <c r="DO1393" i="62"/>
  <c r="FJ1414" i="62"/>
  <c r="AQ1414" i="62"/>
  <c r="CP1130" i="62"/>
  <c r="DV1130" i="62" s="1"/>
  <c r="CY1130" i="62"/>
  <c r="CQ1130" i="62" s="1"/>
  <c r="DW1130" i="62" s="1"/>
  <c r="CY1112" i="62"/>
  <c r="CQ1112" i="62" s="1"/>
  <c r="DW1112" i="62" s="1"/>
  <c r="CP1112" i="62"/>
  <c r="DV1112" i="62" s="1"/>
  <c r="CO1055" i="62"/>
  <c r="CX1055" i="62"/>
  <c r="AP1323" i="62"/>
  <c r="EH1519" i="62"/>
  <c r="EN1495" i="62"/>
  <c r="CE1517" i="62"/>
  <c r="CE1390" i="62"/>
  <c r="AS1325" i="62"/>
  <c r="FT1471" i="62"/>
  <c r="AZ1470" i="62"/>
  <c r="FT1470" i="62" s="1"/>
  <c r="EN1446" i="62"/>
  <c r="EH1445" i="62"/>
  <c r="BS1517" i="62"/>
  <c r="BS1390" i="62"/>
  <c r="DA1444" i="62"/>
  <c r="DG1517" i="62"/>
  <c r="DG1390" i="62"/>
  <c r="AP1361" i="62"/>
  <c r="AA1439" i="62"/>
  <c r="EB1440" i="62"/>
  <c r="AP1509" i="62"/>
  <c r="FH1546" i="62"/>
  <c r="FG1546" i="62" s="1"/>
  <c r="FG1541" i="62"/>
  <c r="DO1326" i="62"/>
  <c r="DO1319" i="62"/>
  <c r="DO1330" i="62" s="1"/>
  <c r="DY1322" i="62"/>
  <c r="AP1319" i="62"/>
  <c r="EO1478" i="62"/>
  <c r="ER1478" i="62"/>
  <c r="AD1324" i="62"/>
  <c r="EE1324" i="62" s="1"/>
  <c r="EE1278" i="62"/>
  <c r="CU1361" i="62"/>
  <c r="AD1448" i="62"/>
  <c r="EE1449" i="62"/>
  <c r="Y1470" i="62"/>
  <c r="DZ1470" i="62" s="1"/>
  <c r="DZ1471" i="62"/>
  <c r="DF1444" i="62"/>
  <c r="AR1360" i="62"/>
  <c r="EB1449" i="62"/>
  <c r="AA1448" i="62"/>
  <c r="AS1513" i="62"/>
  <c r="CF1518" i="62"/>
  <c r="CF1497" i="62"/>
  <c r="P1517" i="62"/>
  <c r="P1390" i="62"/>
  <c r="FB1454" i="62"/>
  <c r="FE1454" i="62"/>
  <c r="AP1470" i="62"/>
  <c r="AT1448" i="62"/>
  <c r="FD1436" i="62"/>
  <c r="FC1436" i="62"/>
  <c r="EB1213" i="62"/>
  <c r="AA1212" i="62"/>
  <c r="AA1546" i="62"/>
  <c r="EB1546" i="62" s="1"/>
  <c r="EB1541" i="62"/>
  <c r="EX1519" i="62"/>
  <c r="FD1495" i="62"/>
  <c r="FC1495" i="62"/>
  <c r="AO1519" i="62"/>
  <c r="U1319" i="62"/>
  <c r="U1330" i="62" s="1"/>
  <c r="U1322" i="62"/>
  <c r="ED1322" i="62" s="1"/>
  <c r="EX1375" i="62"/>
  <c r="EX1361" i="62" s="1"/>
  <c r="FC1251" i="62"/>
  <c r="FD1251" i="62"/>
  <c r="R1319" i="62"/>
  <c r="R1330" i="62" s="1"/>
  <c r="DB1506" i="62"/>
  <c r="DB1505" i="62" s="1"/>
  <c r="DB1414" i="62"/>
  <c r="AC1400" i="62"/>
  <c r="ED1400" i="62" s="1"/>
  <c r="ED1346" i="62"/>
  <c r="CR1393" i="62"/>
  <c r="FJ1380" i="62"/>
  <c r="FD1543" i="62"/>
  <c r="FC1543" i="62"/>
  <c r="DD1546" i="62"/>
  <c r="V1546" i="62"/>
  <c r="FC1537" i="62"/>
  <c r="FD1537" i="62"/>
  <c r="X1326" i="62"/>
  <c r="DY1326" i="62" s="1"/>
  <c r="DY1294" i="62"/>
  <c r="AL1319" i="62"/>
  <c r="AL1330" i="62" s="1"/>
  <c r="W1375" i="62"/>
  <c r="W1361" i="62" s="1"/>
  <c r="DX1251" i="62"/>
  <c r="EQ1294" i="62"/>
  <c r="AZ1519" i="62"/>
  <c r="FT1495" i="62"/>
  <c r="EC1294" i="62"/>
  <c r="AB1326" i="62"/>
  <c r="EC1326" i="62" s="1"/>
  <c r="DM1319" i="62"/>
  <c r="DM1330" i="62" s="1"/>
  <c r="EK1319" i="62"/>
  <c r="EK1322" i="62"/>
  <c r="EQ1266" i="62"/>
  <c r="EP1266" i="62"/>
  <c r="EV1375" i="62"/>
  <c r="EV1361" i="62" s="1"/>
  <c r="EV1212" i="62"/>
  <c r="EK1478" i="62"/>
  <c r="EK1497" i="62" s="1"/>
  <c r="FG1322" i="62"/>
  <c r="FH1478" i="62"/>
  <c r="FG1478" i="62" s="1"/>
  <c r="FA1478" i="62"/>
  <c r="BZ1518" i="62"/>
  <c r="BZ1497" i="62"/>
  <c r="EN1471" i="62"/>
  <c r="EH1470" i="62"/>
  <c r="EN1470" i="62" s="1"/>
  <c r="CS1517" i="62"/>
  <c r="CS1390" i="62"/>
  <c r="FB1464" i="62"/>
  <c r="EW1463" i="62"/>
  <c r="FE1464" i="62"/>
  <c r="AD1463" i="62"/>
  <c r="EE1463" i="62" s="1"/>
  <c r="EE1464" i="62"/>
  <c r="EJ1497" i="62"/>
  <c r="ER1477" i="62"/>
  <c r="EO1477" i="62"/>
  <c r="Q1518" i="62"/>
  <c r="Q1497" i="62"/>
  <c r="DD1517" i="62"/>
  <c r="DD1390" i="62"/>
  <c r="DX1371" i="62"/>
  <c r="FH1463" i="62"/>
  <c r="FG1463" i="62" s="1"/>
  <c r="FG1464" i="62"/>
  <c r="AO1463" i="62"/>
  <c r="EB1369" i="62"/>
  <c r="W1452" i="62"/>
  <c r="DX1452" i="62" s="1"/>
  <c r="DX1453" i="62"/>
  <c r="EN1464" i="62"/>
  <c r="EH1463" i="62"/>
  <c r="EN1463" i="62" s="1"/>
  <c r="CH1444" i="62"/>
  <c r="DX1479" i="62"/>
  <c r="W1478" i="62"/>
  <c r="DX1478" i="62" s="1"/>
  <c r="AY1497" i="62"/>
  <c r="FS1477" i="62"/>
  <c r="ED1373" i="62"/>
  <c r="AO1448" i="62"/>
  <c r="Z1497" i="62"/>
  <c r="EA1477" i="62"/>
  <c r="EA1497" i="62" s="1"/>
  <c r="CF1516" i="62"/>
  <c r="BI1478" i="62"/>
  <c r="BU1518" i="62"/>
  <c r="BU1497" i="62"/>
  <c r="CA1517" i="62"/>
  <c r="CA1390" i="62"/>
  <c r="CE1361" i="62"/>
  <c r="AM1319" i="62"/>
  <c r="AM1330" i="62" s="1"/>
  <c r="AD1360" i="62"/>
  <c r="EE1207" i="62"/>
  <c r="EM1516" i="62"/>
  <c r="EQ1450" i="62"/>
  <c r="EP1450" i="62"/>
  <c r="AF1516" i="62"/>
  <c r="FE1450" i="62"/>
  <c r="FB1450" i="62"/>
  <c r="T1444" i="62"/>
  <c r="DN1518" i="62"/>
  <c r="DN1497" i="62"/>
  <c r="FD1369" i="62"/>
  <c r="FC1369" i="62"/>
  <c r="AA1452" i="62"/>
  <c r="EB1452" i="62" s="1"/>
  <c r="EB1453" i="62"/>
  <c r="BA1212" i="62"/>
  <c r="BA1263" i="62" s="1"/>
  <c r="AC1513" i="62"/>
  <c r="ED1513" i="62" s="1"/>
  <c r="ED1439" i="62"/>
  <c r="FK1369" i="62"/>
  <c r="FM1369" i="62" s="1"/>
  <c r="EJ1445" i="62"/>
  <c r="EJ1518" i="62" s="1"/>
  <c r="ER1446" i="62"/>
  <c r="EO1446" i="62"/>
  <c r="R1444" i="62"/>
  <c r="AS1391" i="62"/>
  <c r="FH1470" i="62"/>
  <c r="FG1470" i="62" s="1"/>
  <c r="FG1471" i="62"/>
  <c r="AO1470" i="62"/>
  <c r="BU1517" i="62"/>
  <c r="BU1390" i="62"/>
  <c r="FG1369" i="62"/>
  <c r="ER1421" i="62"/>
  <c r="EO1421" i="62"/>
  <c r="DK1351" i="62"/>
  <c r="DK1382" i="62" s="1"/>
  <c r="EY1501" i="62"/>
  <c r="EY1500" i="62" s="1"/>
  <c r="FD1428" i="62"/>
  <c r="FC1428" i="62"/>
  <c r="DX1424" i="62"/>
  <c r="AC1508" i="62"/>
  <c r="ED1508" i="62" s="1"/>
  <c r="ED1355" i="62"/>
  <c r="FH1414" i="62"/>
  <c r="FG1415" i="62"/>
  <c r="AO1414" i="62"/>
  <c r="DY1431" i="62"/>
  <c r="EW1510" i="62"/>
  <c r="FE1357" i="62"/>
  <c r="FB1357" i="62"/>
  <c r="AD1510" i="62"/>
  <c r="EE1510" i="62" s="1"/>
  <c r="EE1357" i="62"/>
  <c r="AN1508" i="62"/>
  <c r="X1507" i="62"/>
  <c r="DY1507" i="62" s="1"/>
  <c r="DY1354" i="62"/>
  <c r="BX1506" i="62"/>
  <c r="BX1505" i="62" s="1"/>
  <c r="J14" i="64" s="1"/>
  <c r="BX1351" i="62"/>
  <c r="BX1382" i="62" s="1"/>
  <c r="DG1501" i="62"/>
  <c r="DG1500" i="62" s="1"/>
  <c r="X1380" i="62"/>
  <c r="DX1207" i="62"/>
  <c r="DX1419" i="62"/>
  <c r="FF1414" i="62"/>
  <c r="AM1414" i="62"/>
  <c r="W1407" i="62"/>
  <c r="DX1408" i="62"/>
  <c r="FH1396" i="62"/>
  <c r="FG1396" i="62" s="1"/>
  <c r="FG1345" i="62"/>
  <c r="AO1396" i="62"/>
  <c r="EN1428" i="62"/>
  <c r="ER1353" i="62"/>
  <c r="EO1353" i="62"/>
  <c r="CH1414" i="62"/>
  <c r="FA1397" i="62"/>
  <c r="EC1397" i="62"/>
  <c r="DC1380" i="62"/>
  <c r="CG1506" i="62"/>
  <c r="CG1505" i="62" s="1"/>
  <c r="K42" i="64" s="1"/>
  <c r="CG1351" i="62"/>
  <c r="CG1382" i="62" s="1"/>
  <c r="X1508" i="62"/>
  <c r="DY1508" i="62" s="1"/>
  <c r="DY1355" i="62"/>
  <c r="AV1506" i="62"/>
  <c r="AV1505" i="62" s="1"/>
  <c r="AV1351" i="62"/>
  <c r="AV1382" i="62" s="1"/>
  <c r="EL1380" i="62"/>
  <c r="DL1212" i="62"/>
  <c r="DL1263" i="62" s="1"/>
  <c r="AT1512" i="62"/>
  <c r="AI1506" i="62"/>
  <c r="AI1505" i="62" s="1"/>
  <c r="AI1351" i="62"/>
  <c r="AI1382" i="62" s="1"/>
  <c r="FK1419" i="62"/>
  <c r="FM1419" i="62" s="1"/>
  <c r="AF1393" i="62"/>
  <c r="BB1263" i="62"/>
  <c r="FG1431" i="62"/>
  <c r="AA1509" i="62"/>
  <c r="EB1509" i="62" s="1"/>
  <c r="EB1356" i="62"/>
  <c r="AS1508" i="62"/>
  <c r="FH1507" i="62"/>
  <c r="FG1507" i="62" s="1"/>
  <c r="FG1354" i="62"/>
  <c r="AO1507" i="62"/>
  <c r="AS1506" i="62"/>
  <c r="AS1351" i="62"/>
  <c r="EQ1409" i="62"/>
  <c r="EP1409" i="62"/>
  <c r="ED1401" i="62"/>
  <c r="DY1353" i="62"/>
  <c r="DM1506" i="62"/>
  <c r="DM1505" i="62" s="1"/>
  <c r="DM1414" i="62"/>
  <c r="AN1400" i="62"/>
  <c r="V1393" i="62"/>
  <c r="EE1394" i="62"/>
  <c r="CR1212" i="62"/>
  <c r="CR1263" i="62" s="1"/>
  <c r="EX1506" i="62"/>
  <c r="FD1352" i="62"/>
  <c r="FC1352" i="62"/>
  <c r="EX1351" i="62"/>
  <c r="AE1506" i="62"/>
  <c r="AE1505" i="62" s="1"/>
  <c r="AE1351" i="62"/>
  <c r="AE1382" i="62" s="1"/>
  <c r="AE1393" i="62"/>
  <c r="AW1380" i="62"/>
  <c r="BN1495" i="62"/>
  <c r="BN1519" i="62" s="1"/>
  <c r="BN1387" i="62"/>
  <c r="BF1387" i="62" s="1"/>
  <c r="ED1394" i="62"/>
  <c r="AE1342" i="62"/>
  <c r="DL1393" i="62"/>
  <c r="EB1394" i="62"/>
  <c r="FL1380" i="62"/>
  <c r="DH1393" i="62"/>
  <c r="EM1501" i="62"/>
  <c r="EM1500" i="62" s="1"/>
  <c r="EM1393" i="62"/>
  <c r="FF1342" i="62"/>
  <c r="FG1342" i="62" s="1"/>
  <c r="FF1263" i="62"/>
  <c r="DP1252" i="62"/>
  <c r="CP1118" i="62"/>
  <c r="DV1118" i="62" s="1"/>
  <c r="CY1118" i="62"/>
  <c r="CQ1118" i="62" s="1"/>
  <c r="DW1118" i="62" s="1"/>
  <c r="CY1126" i="62"/>
  <c r="CQ1126" i="62" s="1"/>
  <c r="DW1126" i="62" s="1"/>
  <c r="CP1126" i="62"/>
  <c r="DV1126" i="62" s="1"/>
  <c r="BR1481" i="62"/>
  <c r="BJ1481" i="62" s="1"/>
  <c r="BJ1248" i="62"/>
  <c r="EB1477" i="62"/>
  <c r="EB1497" i="62" s="1"/>
  <c r="DD1375" i="62"/>
  <c r="DD1386" i="62" s="1"/>
  <c r="DD1212" i="62"/>
  <c r="DD1263" i="62" s="1"/>
  <c r="EJ1519" i="62"/>
  <c r="ER1495" i="62"/>
  <c r="EO1495" i="62"/>
  <c r="AB1519" i="62"/>
  <c r="EC1495" i="62"/>
  <c r="EQ1374" i="62"/>
  <c r="EP1374" i="62"/>
  <c r="X1360" i="62"/>
  <c r="DY1207" i="62"/>
  <c r="BA1497" i="62"/>
  <c r="FU1477" i="62"/>
  <c r="FT1464" i="62"/>
  <c r="AZ1463" i="62"/>
  <c r="FT1463" i="62" s="1"/>
  <c r="T1517" i="62"/>
  <c r="T1390" i="62"/>
  <c r="DX1446" i="62"/>
  <c r="W1445" i="62"/>
  <c r="FD1446" i="62"/>
  <c r="FC1446" i="62"/>
  <c r="EX1445" i="62"/>
  <c r="EW1361" i="62"/>
  <c r="DZ1468" i="62"/>
  <c r="Y1467" i="62"/>
  <c r="EI1444" i="62"/>
  <c r="AC1512" i="62"/>
  <c r="ED1512" i="62" s="1"/>
  <c r="ED1359" i="62"/>
  <c r="FI1506" i="62"/>
  <c r="FI1351" i="62"/>
  <c r="FK1352" i="62"/>
  <c r="FM1352" i="62" s="1"/>
  <c r="S1410" i="62"/>
  <c r="S1504" i="62" s="1"/>
  <c r="S1381" i="62"/>
  <c r="Y1507" i="62"/>
  <c r="DZ1507" i="62" s="1"/>
  <c r="DZ1354" i="62"/>
  <c r="DJ1506" i="62"/>
  <c r="DJ1505" i="62" s="1"/>
  <c r="DJ1414" i="62"/>
  <c r="EQ1477" i="62"/>
  <c r="EP1477" i="62"/>
  <c r="BB1361" i="62"/>
  <c r="P1384" i="62"/>
  <c r="P1385" i="62"/>
  <c r="AQ1391" i="62"/>
  <c r="EC1477" i="62"/>
  <c r="EC1497" i="62" s="1"/>
  <c r="ET1518" i="62"/>
  <c r="ET1497" i="62"/>
  <c r="EL1517" i="62"/>
  <c r="EL1390" i="62"/>
  <c r="FD1212" i="62"/>
  <c r="FC1212" i="62"/>
  <c r="EX1263" i="62"/>
  <c r="FK1468" i="62"/>
  <c r="FM1468" i="62" s="1"/>
  <c r="FI1467" i="62"/>
  <c r="EW1452" i="62"/>
  <c r="FE1453" i="62"/>
  <c r="FB1453" i="62"/>
  <c r="FL1444" i="62"/>
  <c r="AT1463" i="62"/>
  <c r="EH1452" i="62"/>
  <c r="EN1452" i="62" s="1"/>
  <c r="EN1453" i="62"/>
  <c r="AR1361" i="62"/>
  <c r="AQ1445" i="62"/>
  <c r="FK1471" i="62"/>
  <c r="FM1471" i="62" s="1"/>
  <c r="FI1470" i="62"/>
  <c r="DL1518" i="62"/>
  <c r="DL1497" i="62"/>
  <c r="DJ1516" i="62"/>
  <c r="EX1546" i="62"/>
  <c r="FD1541" i="62"/>
  <c r="FC1541" i="62"/>
  <c r="FA1387" i="62"/>
  <c r="AP1326" i="62"/>
  <c r="FE1386" i="62"/>
  <c r="EX1322" i="62"/>
  <c r="FD1266" i="62"/>
  <c r="FC1266" i="62"/>
  <c r="FH1375" i="62"/>
  <c r="FG1251" i="62"/>
  <c r="FA1456" i="62"/>
  <c r="EU1455" i="62"/>
  <c r="R1517" i="62"/>
  <c r="R1390" i="62"/>
  <c r="AQ1511" i="62"/>
  <c r="X1504" i="62"/>
  <c r="DY1504" i="62" s="1"/>
  <c r="DY1410" i="62"/>
  <c r="AQ1407" i="62"/>
  <c r="EQ1401" i="62"/>
  <c r="EP1401" i="62"/>
  <c r="EN1424" i="62"/>
  <c r="FI1507" i="62"/>
  <c r="FK1354" i="62"/>
  <c r="FM1354" i="62" s="1"/>
  <c r="AP1507" i="62"/>
  <c r="V1414" i="62"/>
  <c r="FE1408" i="62"/>
  <c r="FB1408" i="62"/>
  <c r="EW1407" i="62"/>
  <c r="EU1502" i="62"/>
  <c r="FA1502" i="62" s="1"/>
  <c r="FA1406" i="62"/>
  <c r="CM1495" i="62"/>
  <c r="CM1519" i="62" s="1"/>
  <c r="CM1387" i="62"/>
  <c r="AA1342" i="62"/>
  <c r="EB1164" i="62"/>
  <c r="FA1541" i="62"/>
  <c r="EU1546" i="62"/>
  <c r="FA1546" i="62" s="1"/>
  <c r="EK1546" i="62"/>
  <c r="EQ1541" i="62"/>
  <c r="EP1541" i="62"/>
  <c r="AY1546" i="62"/>
  <c r="AY1554" i="62" s="1"/>
  <c r="AY1549" i="62"/>
  <c r="Y1546" i="62"/>
  <c r="DZ1546" i="62" s="1"/>
  <c r="DZ1541" i="62"/>
  <c r="EQ1329" i="62"/>
  <c r="EP1329" i="62"/>
  <c r="EQ1387" i="62"/>
  <c r="EP1387" i="62"/>
  <c r="AQ1519" i="62"/>
  <c r="AO1323" i="62"/>
  <c r="AN1323" i="62"/>
  <c r="BD1323" i="62" s="1"/>
  <c r="BD1274" i="62"/>
  <c r="EU1519" i="62"/>
  <c r="FA1495" i="62"/>
  <c r="BG1252" i="62"/>
  <c r="AY1519" i="62"/>
  <c r="FS1495" i="62"/>
  <c r="ER1386" i="62"/>
  <c r="EI1386" i="62"/>
  <c r="EO1386" i="62" s="1"/>
  <c r="EO1375" i="62"/>
  <c r="DK1319" i="62"/>
  <c r="DK1330" i="62" s="1"/>
  <c r="DH1375" i="62"/>
  <c r="DH1386" i="62" s="1"/>
  <c r="DH1212" i="62"/>
  <c r="DH1263" i="62" s="1"/>
  <c r="CF1326" i="62"/>
  <c r="CF1319" i="62"/>
  <c r="CF1330" i="62" s="1"/>
  <c r="EC1322" i="62"/>
  <c r="FA1479" i="62"/>
  <c r="ER1370" i="62"/>
  <c r="EO1370" i="62"/>
  <c r="AN1361" i="62"/>
  <c r="FS1471" i="62"/>
  <c r="AY1470" i="62"/>
  <c r="FS1470" i="62" s="1"/>
  <c r="W1467" i="62"/>
  <c r="DX1468" i="62"/>
  <c r="EB1456" i="62"/>
  <c r="AA1455" i="62"/>
  <c r="BX1518" i="62"/>
  <c r="BX1497" i="62"/>
  <c r="X1513" i="62"/>
  <c r="DY1513" i="62" s="1"/>
  <c r="DY1439" i="62"/>
  <c r="ED1473" i="62"/>
  <c r="ED1391" i="62" s="1"/>
  <c r="AC1391" i="62"/>
  <c r="FL1517" i="62"/>
  <c r="FL1390" i="62"/>
  <c r="AS1467" i="62"/>
  <c r="FS1464" i="62"/>
  <c r="AY1463" i="62"/>
  <c r="FS1463" i="62" s="1"/>
  <c r="AK1361" i="62"/>
  <c r="AS1452" i="62"/>
  <c r="BU1444" i="62"/>
  <c r="CU1518" i="62"/>
  <c r="CU1497" i="62"/>
  <c r="FE1451" i="62"/>
  <c r="FB1451" i="62"/>
  <c r="AN1448" i="62"/>
  <c r="X1361" i="62"/>
  <c r="CE1516" i="62"/>
  <c r="DK1517" i="62"/>
  <c r="DK1390" i="62"/>
  <c r="V1444" i="62"/>
  <c r="CE1518" i="62"/>
  <c r="CE1497" i="62"/>
  <c r="AS1470" i="62"/>
  <c r="FH1467" i="62"/>
  <c r="FG1468" i="62"/>
  <c r="AO1467" i="62"/>
  <c r="DN1444" i="62"/>
  <c r="AO1360" i="62"/>
  <c r="DC1518" i="62"/>
  <c r="DC1497" i="62"/>
  <c r="FT1468" i="62"/>
  <c r="AZ1467" i="62"/>
  <c r="T1361" i="62"/>
  <c r="AB1452" i="62"/>
  <c r="EC1452" i="62" s="1"/>
  <c r="EC1453" i="62"/>
  <c r="EY1444" i="62"/>
  <c r="AY1212" i="62"/>
  <c r="AP1513" i="62"/>
  <c r="AQ1470" i="62"/>
  <c r="EG1517" i="62"/>
  <c r="EG1390" i="62"/>
  <c r="O1517" i="62"/>
  <c r="O1390" i="62"/>
  <c r="FC1456" i="62"/>
  <c r="EX1455" i="62"/>
  <c r="FD1456" i="62"/>
  <c r="AE1516" i="62"/>
  <c r="DL1444" i="62"/>
  <c r="FI1455" i="62"/>
  <c r="FK1456" i="62"/>
  <c r="FM1456" i="62" s="1"/>
  <c r="AP1455" i="62"/>
  <c r="EU1513" i="62"/>
  <c r="FA1513" i="62" s="1"/>
  <c r="FA1439" i="62"/>
  <c r="AS1448" i="62"/>
  <c r="AO1445" i="62"/>
  <c r="AY1513" i="62"/>
  <c r="FS1439" i="62"/>
  <c r="DK1506" i="62"/>
  <c r="DK1505" i="62" s="1"/>
  <c r="DK1414" i="62"/>
  <c r="X1502" i="62"/>
  <c r="DY1502" i="62" s="1"/>
  <c r="DY1406" i="62"/>
  <c r="Z1400" i="62"/>
  <c r="EA1400" i="62" s="1"/>
  <c r="EA1346" i="62"/>
  <c r="AZ1393" i="62"/>
  <c r="CH1380" i="62"/>
  <c r="Y1511" i="62"/>
  <c r="DZ1511" i="62" s="1"/>
  <c r="DZ1358" i="62"/>
  <c r="EK1510" i="62"/>
  <c r="EQ1357" i="62"/>
  <c r="EP1357" i="62"/>
  <c r="EV1506" i="62"/>
  <c r="EV1505" i="62" s="1"/>
  <c r="EV1351" i="62"/>
  <c r="EV1382" i="62" s="1"/>
  <c r="AC1506" i="62"/>
  <c r="ED1352" i="62"/>
  <c r="AC1351" i="62"/>
  <c r="FB1381" i="62"/>
  <c r="FE1428" i="62"/>
  <c r="FB1428" i="62"/>
  <c r="BX1414" i="62"/>
  <c r="BA1504" i="62"/>
  <c r="FU1410" i="62"/>
  <c r="ER1397" i="62"/>
  <c r="EO1397" i="62"/>
  <c r="DE1380" i="62"/>
  <c r="DV1495" i="62"/>
  <c r="DV1519" i="62" s="1"/>
  <c r="DV1387" i="62"/>
  <c r="W1383" i="62"/>
  <c r="DX1383" i="62" s="1"/>
  <c r="DX1360" i="62"/>
  <c r="ET1506" i="62"/>
  <c r="ET1505" i="62" s="1"/>
  <c r="ET1351" i="62"/>
  <c r="ET1382" i="62" s="1"/>
  <c r="AA1506" i="62"/>
  <c r="EB1352" i="62"/>
  <c r="AA1351" i="62"/>
  <c r="EU1504" i="62"/>
  <c r="FA1504" i="62" s="1"/>
  <c r="FA1410" i="62"/>
  <c r="AN1504" i="62"/>
  <c r="FG1397" i="62"/>
  <c r="ER1417" i="62"/>
  <c r="EO1417" i="62"/>
  <c r="BV1506" i="62"/>
  <c r="BV1505" i="62" s="1"/>
  <c r="BV1351" i="62"/>
  <c r="BV1382" i="62" s="1"/>
  <c r="EH1396" i="62"/>
  <c r="EN1396" i="62" s="1"/>
  <c r="EN1345" i="62"/>
  <c r="AT1380" i="62"/>
  <c r="AS1511" i="62"/>
  <c r="CG1414" i="62"/>
  <c r="DY1421" i="62"/>
  <c r="AV1414" i="62"/>
  <c r="AV1496" i="62" s="1"/>
  <c r="EW1502" i="62"/>
  <c r="FE1406" i="62"/>
  <c r="FB1406" i="62"/>
  <c r="DC1393" i="62"/>
  <c r="CJ1483" i="62"/>
  <c r="CJ1482" i="62" s="1"/>
  <c r="CJ1251" i="62"/>
  <c r="CJ1375" i="62" s="1"/>
  <c r="CJ1386" i="62" s="1"/>
  <c r="CZ1212" i="62"/>
  <c r="CZ1263" i="62" s="1"/>
  <c r="FG1424" i="62"/>
  <c r="W1508" i="62"/>
  <c r="DX1508" i="62" s="1"/>
  <c r="DX1355" i="62"/>
  <c r="DD1351" i="62"/>
  <c r="DD1382" i="62" s="1"/>
  <c r="AI1414" i="62"/>
  <c r="AI1496" i="62" s="1"/>
  <c r="FH1502" i="62"/>
  <c r="FG1502" i="62" s="1"/>
  <c r="FG1406" i="62"/>
  <c r="FI1511" i="62"/>
  <c r="FK1358" i="62"/>
  <c r="FM1358" i="62" s="1"/>
  <c r="AP1511" i="62"/>
  <c r="AT1508" i="62"/>
  <c r="EW1507" i="62"/>
  <c r="FE1354" i="62"/>
  <c r="FB1354" i="62"/>
  <c r="AD1507" i="62"/>
  <c r="EE1507" i="62" s="1"/>
  <c r="EE1354" i="62"/>
  <c r="W1504" i="62"/>
  <c r="EH1502" i="62"/>
  <c r="EN1502" i="62" s="1"/>
  <c r="EN1406" i="62"/>
  <c r="AV1501" i="62"/>
  <c r="AV1500" i="62" s="1"/>
  <c r="T1393" i="62"/>
  <c r="BB1380" i="62"/>
  <c r="AR1512" i="62"/>
  <c r="AC1511" i="62"/>
  <c r="ED1511" i="62" s="1"/>
  <c r="ED1358" i="62"/>
  <c r="EB1424" i="62"/>
  <c r="FG1419" i="62"/>
  <c r="AS1414" i="62"/>
  <c r="AN1511" i="62"/>
  <c r="AR1508" i="62"/>
  <c r="EU1507" i="62"/>
  <c r="FA1507" i="62" s="1"/>
  <c r="FA1354" i="62"/>
  <c r="AB1507" i="62"/>
  <c r="EC1507" i="62" s="1"/>
  <c r="EC1354" i="62"/>
  <c r="DA1351" i="62"/>
  <c r="DA1382" i="62" s="1"/>
  <c r="EE1182" i="62"/>
  <c r="AD1263" i="62"/>
  <c r="BM1329" i="62"/>
  <c r="BE1329" i="62" s="1"/>
  <c r="BE1318" i="62"/>
  <c r="AK1212" i="62"/>
  <c r="AK1263" i="62" s="1"/>
  <c r="EX1508" i="62"/>
  <c r="FD1355" i="62"/>
  <c r="FC1355" i="62"/>
  <c r="EX1414" i="62"/>
  <c r="FD1415" i="62"/>
  <c r="FC1415" i="62"/>
  <c r="AE1414" i="62"/>
  <c r="AI1380" i="62"/>
  <c r="EI1393" i="62"/>
  <c r="Q1501" i="62"/>
  <c r="Q1500" i="62" s="1"/>
  <c r="Q1380" i="62"/>
  <c r="O1342" i="62"/>
  <c r="DR1495" i="62"/>
  <c r="DR1519" i="62" s="1"/>
  <c r="DR1387" i="62"/>
  <c r="DF1380" i="62"/>
  <c r="DF1393" i="62"/>
  <c r="BL1248" i="62"/>
  <c r="BD1055" i="62"/>
  <c r="DQ1055" i="62" s="1"/>
  <c r="DQ1248" i="62" s="1"/>
  <c r="DQ1481" i="62" s="1"/>
  <c r="EW1546" i="62"/>
  <c r="FE1541" i="62"/>
  <c r="FB1541" i="62"/>
  <c r="AM1375" i="62"/>
  <c r="AM1212" i="62"/>
  <c r="AM1263" i="62" s="1"/>
  <c r="FD1374" i="62"/>
  <c r="FC1374" i="62"/>
  <c r="BT1517" i="62"/>
  <c r="BT1390" i="62"/>
  <c r="BY1518" i="62"/>
  <c r="BY1497" i="62"/>
  <c r="AK1518" i="62"/>
  <c r="AK1497" i="62"/>
  <c r="AC1452" i="62"/>
  <c r="ED1452" i="62" s="1"/>
  <c r="ED1453" i="62"/>
  <c r="AL1517" i="62"/>
  <c r="AL1390" i="62"/>
  <c r="DK1410" i="62"/>
  <c r="DK1504" i="62" s="1"/>
  <c r="DK1381" i="62"/>
  <c r="AQ1396" i="62"/>
  <c r="AN1506" i="62"/>
  <c r="AN1351" i="62"/>
  <c r="AT1407" i="62"/>
  <c r="FA1537" i="62"/>
  <c r="CR1546" i="62"/>
  <c r="U1546" i="62"/>
  <c r="EP1537" i="62"/>
  <c r="EQ1537" i="62"/>
  <c r="EA1537" i="62"/>
  <c r="DZ1537" i="62"/>
  <c r="DG1319" i="62"/>
  <c r="DG1330" i="62" s="1"/>
  <c r="AV1319" i="62"/>
  <c r="AV1330" i="62" s="1"/>
  <c r="EW1519" i="62"/>
  <c r="FB1495" i="62"/>
  <c r="FE1495" i="62"/>
  <c r="BB1519" i="62"/>
  <c r="FV1495" i="62"/>
  <c r="AC1519" i="62"/>
  <c r="ED1495" i="62"/>
  <c r="FC1482" i="62"/>
  <c r="FD1482" i="62"/>
  <c r="AB1330" i="62"/>
  <c r="EC1330" i="62" s="1"/>
  <c r="EC1319" i="62"/>
  <c r="CT1375" i="62"/>
  <c r="CT1386" i="62" s="1"/>
  <c r="CT1212" i="62"/>
  <c r="CT1263" i="62" s="1"/>
  <c r="EU1361" i="62"/>
  <c r="AY1361" i="62"/>
  <c r="BH1474" i="62"/>
  <c r="DO1517" i="62"/>
  <c r="DO1390" i="62"/>
  <c r="BV1444" i="62"/>
  <c r="FD1480" i="62"/>
  <c r="FC1480" i="62"/>
  <c r="AM1518" i="62"/>
  <c r="AM1497" i="62"/>
  <c r="AC1448" i="62"/>
  <c r="ED1449" i="62"/>
  <c r="DE1444" i="62"/>
  <c r="W1326" i="62"/>
  <c r="DX1326" i="62" s="1"/>
  <c r="DX1294" i="62"/>
  <c r="AW1518" i="62"/>
  <c r="AW1497" i="62"/>
  <c r="FJ1517" i="62"/>
  <c r="FJ1390" i="62"/>
  <c r="AQ1467" i="62"/>
  <c r="AU1444" i="62"/>
  <c r="EQ1383" i="62"/>
  <c r="EP1383" i="62"/>
  <c r="AP1452" i="62"/>
  <c r="BF1453" i="62"/>
  <c r="AR1212" i="62"/>
  <c r="AG1326" i="62"/>
  <c r="AG1319" i="62"/>
  <c r="AG1330" i="62" s="1"/>
  <c r="ED1371" i="62"/>
  <c r="FD1454" i="62"/>
  <c r="FC1454" i="62"/>
  <c r="AO1452" i="62"/>
  <c r="BE1453" i="62"/>
  <c r="EX1513" i="62"/>
  <c r="FD1439" i="62"/>
  <c r="FC1439" i="62"/>
  <c r="AC1360" i="62"/>
  <c r="ED1207" i="62"/>
  <c r="EY1516" i="62"/>
  <c r="T1516" i="62"/>
  <c r="EL1444" i="62"/>
  <c r="AD1513" i="62"/>
  <c r="EE1513" i="62" s="1"/>
  <c r="EE1439" i="62"/>
  <c r="DB1518" i="62"/>
  <c r="DB1497" i="62"/>
  <c r="FD1372" i="62"/>
  <c r="FC1372" i="62"/>
  <c r="EQ1369" i="62"/>
  <c r="EP1369" i="62"/>
  <c r="CZ1444" i="62"/>
  <c r="ED1213" i="62"/>
  <c r="AC1212" i="62"/>
  <c r="AC1263" i="62" s="1"/>
  <c r="EZ1518" i="62"/>
  <c r="EZ1497" i="62"/>
  <c r="T1518" i="62"/>
  <c r="T1497" i="62"/>
  <c r="AX1517" i="62"/>
  <c r="AX1390" i="62"/>
  <c r="AR1463" i="62"/>
  <c r="FE1369" i="62"/>
  <c r="FB1369" i="62"/>
  <c r="FI1361" i="62"/>
  <c r="DK1444" i="62"/>
  <c r="ED1471" i="62"/>
  <c r="AC1470" i="62"/>
  <c r="ED1470" i="62" s="1"/>
  <c r="AW1517" i="62"/>
  <c r="AW1390" i="62"/>
  <c r="BZ1506" i="62"/>
  <c r="BZ1505" i="62" s="1"/>
  <c r="L14" i="64" s="1"/>
  <c r="BZ1351" i="62"/>
  <c r="BZ1382" i="62" s="1"/>
  <c r="BV1342" i="62"/>
  <c r="BV1263" i="62"/>
  <c r="DZ1431" i="62"/>
  <c r="EQ1428" i="62"/>
  <c r="EP1428" i="62"/>
  <c r="EV1414" i="62"/>
  <c r="EV1496" i="62" s="1"/>
  <c r="AC1414" i="62"/>
  <c r="ED1415" i="62"/>
  <c r="EW1504" i="62"/>
  <c r="FB1410" i="62"/>
  <c r="CA1501" i="62"/>
  <c r="CA1500" i="62" s="1"/>
  <c r="EJ1510" i="62"/>
  <c r="EO1357" i="62"/>
  <c r="ER1357" i="62"/>
  <c r="EU1508" i="62"/>
  <c r="FA1508" i="62" s="1"/>
  <c r="FA1355" i="62"/>
  <c r="AB1508" i="62"/>
  <c r="EC1508" i="62" s="1"/>
  <c r="EC1355" i="62"/>
  <c r="AZ1506" i="62"/>
  <c r="AZ1505" i="62" s="1"/>
  <c r="AZ1351" i="62"/>
  <c r="AZ1382" i="62" s="1"/>
  <c r="CH1393" i="62"/>
  <c r="Z1512" i="62"/>
  <c r="EA1512" i="62" s="1"/>
  <c r="EA1359" i="62"/>
  <c r="AS1509" i="62"/>
  <c r="ET1414" i="62"/>
  <c r="AA1414" i="62"/>
  <c r="EB1415" i="62"/>
  <c r="W1400" i="62"/>
  <c r="DX1400" i="62" s="1"/>
  <c r="DX1346" i="62"/>
  <c r="AC1396" i="62"/>
  <c r="ED1396" i="62" s="1"/>
  <c r="ED1345" i="62"/>
  <c r="AR1509" i="62"/>
  <c r="BV1414" i="62"/>
  <c r="AY1504" i="62"/>
  <c r="FS1410" i="62"/>
  <c r="EN1397" i="62"/>
  <c r="AH1342" i="62"/>
  <c r="AH1263" i="62"/>
  <c r="Z1510" i="62"/>
  <c r="EA1510" i="62" s="1"/>
  <c r="EA1357" i="62"/>
  <c r="AJ1506" i="62"/>
  <c r="AJ1505" i="62" s="1"/>
  <c r="AJ1351" i="62"/>
  <c r="AJ1382" i="62" s="1"/>
  <c r="DM1380" i="62"/>
  <c r="FD1431" i="62"/>
  <c r="FC1431" i="62"/>
  <c r="AC1509" i="62"/>
  <c r="ED1509" i="62" s="1"/>
  <c r="ED1356" i="62"/>
  <c r="AK1501" i="62"/>
  <c r="AK1500" i="62" s="1"/>
  <c r="FM1431" i="62"/>
  <c r="FE1419" i="62"/>
  <c r="FB1419" i="62"/>
  <c r="EE1419" i="62"/>
  <c r="DO1351" i="62"/>
  <c r="DO1382" i="62" s="1"/>
  <c r="ER1408" i="62"/>
  <c r="EJ1407" i="62"/>
  <c r="EO1408" i="62"/>
  <c r="FI1400" i="62"/>
  <c r="FK1346" i="62"/>
  <c r="FM1346" i="62" s="1"/>
  <c r="AP1400" i="62"/>
  <c r="AP1380" i="62"/>
  <c r="ED1431" i="62"/>
  <c r="AC1507" i="62"/>
  <c r="ED1507" i="62" s="1"/>
  <c r="ED1354" i="62"/>
  <c r="FL1506" i="62"/>
  <c r="FL1505" i="62" s="1"/>
  <c r="FL1351" i="62"/>
  <c r="FL1382" i="62" s="1"/>
  <c r="AG1506" i="62"/>
  <c r="AG1505" i="62" s="1"/>
  <c r="AG1351" i="62"/>
  <c r="AG1382" i="62" s="1"/>
  <c r="AT1504" i="62"/>
  <c r="AA1502" i="62"/>
  <c r="EB1502" i="62" s="1"/>
  <c r="EB1406" i="62"/>
  <c r="Y1509" i="62"/>
  <c r="DZ1509" i="62" s="1"/>
  <c r="DZ1356" i="62"/>
  <c r="FD1421" i="62"/>
  <c r="FC1421" i="62"/>
  <c r="EK1506" i="62"/>
  <c r="EQ1352" i="62"/>
  <c r="EP1352" i="62"/>
  <c r="EK1351" i="62"/>
  <c r="S1506" i="62"/>
  <c r="S1505" i="62" s="1"/>
  <c r="S1351" i="62"/>
  <c r="S1382" i="62" s="1"/>
  <c r="AY1503" i="62"/>
  <c r="FS1407" i="62"/>
  <c r="DN1501" i="62"/>
  <c r="DN1500" i="62" s="1"/>
  <c r="FD1395" i="62"/>
  <c r="FC1395" i="62"/>
  <c r="DN1393" i="62"/>
  <c r="CO1495" i="62"/>
  <c r="CO1519" i="62" s="1"/>
  <c r="CO1387" i="62"/>
  <c r="DZ1394" i="62"/>
  <c r="ET1380" i="62"/>
  <c r="CT1393" i="62"/>
  <c r="FH1380" i="62"/>
  <c r="U1380" i="62"/>
  <c r="BN1328" i="62"/>
  <c r="BF1328" i="62" s="1"/>
  <c r="BF1296" i="62"/>
  <c r="DT1142" i="62"/>
  <c r="DT1250" i="62" s="1"/>
  <c r="DT1494" i="62" s="1"/>
  <c r="BG1535" i="62"/>
  <c r="BG1544" i="62" s="1"/>
  <c r="CM1483" i="62"/>
  <c r="CM1482" i="62" s="1"/>
  <c r="CM1251" i="62"/>
  <c r="CM1375" i="62" s="1"/>
  <c r="CM1386" i="62" s="1"/>
  <c r="CY1114" i="62"/>
  <c r="CQ1114" i="62" s="1"/>
  <c r="DW1114" i="62" s="1"/>
  <c r="CP1114" i="62"/>
  <c r="DV1114" i="62" s="1"/>
  <c r="BQ1493" i="62"/>
  <c r="BI1493" i="62" s="1"/>
  <c r="BI1249" i="62"/>
  <c r="BO1479" i="62"/>
  <c r="BG1247" i="62"/>
  <c r="BO1471" i="62"/>
  <c r="BO1470" i="62" s="1"/>
  <c r="BO1372" i="62"/>
  <c r="BG1372" i="62" s="1"/>
  <c r="AD1546" i="62"/>
  <c r="EE1541" i="62"/>
  <c r="AQ1375" i="62"/>
  <c r="EU1497" i="62"/>
  <c r="FA1477" i="62"/>
  <c r="X1519" i="62"/>
  <c r="DY1495" i="62"/>
  <c r="ET1319" i="62"/>
  <c r="ET1330" i="62" s="1"/>
  <c r="ET1322" i="62"/>
  <c r="FA1322" i="62" s="1"/>
  <c r="FA1266" i="62"/>
  <c r="DC1517" i="62"/>
  <c r="DC1390" i="62"/>
  <c r="FC1468" i="62"/>
  <c r="EX1467" i="62"/>
  <c r="FD1468" i="62"/>
  <c r="EQ1372" i="62"/>
  <c r="EP1372" i="62"/>
  <c r="AQ1512" i="62"/>
  <c r="ED1446" i="62"/>
  <c r="AC1445" i="62"/>
  <c r="EQ1543" i="62"/>
  <c r="EP1543" i="62"/>
  <c r="FE1537" i="62"/>
  <c r="FB1537" i="62"/>
  <c r="EN1541" i="62"/>
  <c r="EH1546" i="62"/>
  <c r="EN1546" i="62" s="1"/>
  <c r="EA1541" i="62"/>
  <c r="Z1546" i="62"/>
  <c r="EA1546" i="62" s="1"/>
  <c r="FH1327" i="62"/>
  <c r="FH1294" i="62"/>
  <c r="FG1295" i="62"/>
  <c r="AR1326" i="62"/>
  <c r="AN1519" i="62"/>
  <c r="AR1319" i="62"/>
  <c r="EG1327" i="62"/>
  <c r="EG1294" i="62"/>
  <c r="EN1294" i="62" s="1"/>
  <c r="EP1295" i="62"/>
  <c r="EN1295" i="62"/>
  <c r="AN1326" i="62"/>
  <c r="Z1326" i="62"/>
  <c r="EA1326" i="62" s="1"/>
  <c r="EA1294" i="62"/>
  <c r="EU1319" i="62"/>
  <c r="FE1323" i="62"/>
  <c r="FB1323" i="62"/>
  <c r="Z1513" i="62"/>
  <c r="EA1513" i="62" s="1"/>
  <c r="EA1439" i="62"/>
  <c r="FH1512" i="62"/>
  <c r="FG1512" i="62" s="1"/>
  <c r="FG1359" i="62"/>
  <c r="AO1512" i="62"/>
  <c r="AY1445" i="62"/>
  <c r="AY1518" i="62" s="1"/>
  <c r="FS1446" i="62"/>
  <c r="DY1479" i="62"/>
  <c r="X1478" i="62"/>
  <c r="DY1478" i="62" s="1"/>
  <c r="AZ1497" i="62"/>
  <c r="FT1477" i="62"/>
  <c r="FV1473" i="62"/>
  <c r="BB1391" i="62"/>
  <c r="BB1515" i="62"/>
  <c r="FV1448" i="62"/>
  <c r="FD1474" i="62"/>
  <c r="FC1474" i="62"/>
  <c r="EZ1517" i="62"/>
  <c r="EZ1390" i="62"/>
  <c r="AG1517" i="62"/>
  <c r="AG1390" i="62"/>
  <c r="AW1385" i="62"/>
  <c r="AW1384" i="62"/>
  <c r="CH1518" i="62"/>
  <c r="CH1497" i="62"/>
  <c r="AB1448" i="62"/>
  <c r="EC1449" i="62"/>
  <c r="CS1385" i="62"/>
  <c r="CS1384" i="62"/>
  <c r="X1445" i="62"/>
  <c r="DY1446" i="62"/>
  <c r="AT1513" i="62"/>
  <c r="FD1371" i="62"/>
  <c r="FC1371" i="62"/>
  <c r="BS1516" i="62"/>
  <c r="AY1515" i="62"/>
  <c r="FS1448" i="62"/>
  <c r="AI1385" i="62"/>
  <c r="EB1319" i="62"/>
  <c r="AA1330" i="62"/>
  <c r="DE1518" i="62"/>
  <c r="DE1497" i="62"/>
  <c r="DY1477" i="62"/>
  <c r="BS1518" i="62"/>
  <c r="BS1497" i="62"/>
  <c r="EV1517" i="62"/>
  <c r="EV1390" i="62"/>
  <c r="AC1467" i="62"/>
  <c r="ED1468" i="62"/>
  <c r="DB1444" i="62"/>
  <c r="Q1360" i="62"/>
  <c r="Q1383" i="62" s="1"/>
  <c r="DZ1207" i="62"/>
  <c r="AT1497" i="62"/>
  <c r="DY1473" i="62"/>
  <c r="DY1391" i="62" s="1"/>
  <c r="X1391" i="62"/>
  <c r="EL1361" i="62"/>
  <c r="FI1513" i="62"/>
  <c r="FK1439" i="62"/>
  <c r="FM1439" i="62" s="1"/>
  <c r="FD1471" i="62"/>
  <c r="FC1471" i="62"/>
  <c r="EX1470" i="62"/>
  <c r="DH1517" i="62"/>
  <c r="DH1390" i="62"/>
  <c r="EP1456" i="62"/>
  <c r="EK1455" i="62"/>
  <c r="EQ1456" i="62"/>
  <c r="W1330" i="62"/>
  <c r="DX1319" i="62"/>
  <c r="FE1456" i="62"/>
  <c r="FB1456" i="62"/>
  <c r="EW1455" i="62"/>
  <c r="EE1456" i="62"/>
  <c r="AD1455" i="62"/>
  <c r="BZ1384" i="62"/>
  <c r="BZ1385" i="62"/>
  <c r="EY1518" i="62"/>
  <c r="EY1497" i="62"/>
  <c r="AE1518" i="62"/>
  <c r="AE1497" i="62"/>
  <c r="AQ1463" i="62"/>
  <c r="ED1456" i="62"/>
  <c r="AC1455" i="62"/>
  <c r="Z1511" i="62"/>
  <c r="EA1511" i="62" s="1"/>
  <c r="EA1358" i="62"/>
  <c r="BZ1414" i="62"/>
  <c r="CA1410" i="62"/>
  <c r="CA1504" i="62" s="1"/>
  <c r="CA1381" i="62"/>
  <c r="EI1506" i="62"/>
  <c r="EI1505" i="62" s="1"/>
  <c r="EI1351" i="62"/>
  <c r="EI1382" i="62" s="1"/>
  <c r="Q1506" i="62"/>
  <c r="Q1505" i="62" s="1"/>
  <c r="Q1351" i="62"/>
  <c r="Q1382" i="62" s="1"/>
  <c r="EJ1350" i="62"/>
  <c r="ER1178" i="62"/>
  <c r="EO1178" i="62"/>
  <c r="FJ1393" i="62"/>
  <c r="AO1504" i="62"/>
  <c r="CS1377" i="62"/>
  <c r="CS1380" i="62"/>
  <c r="CL1495" i="62"/>
  <c r="CL1519" i="62" s="1"/>
  <c r="CL1387" i="62"/>
  <c r="ER1437" i="62"/>
  <c r="EO1437" i="62"/>
  <c r="EG1506" i="62"/>
  <c r="EG1505" i="62" s="1"/>
  <c r="EG1351" i="62"/>
  <c r="EG1382" i="62" s="1"/>
  <c r="O1506" i="62"/>
  <c r="O1505" i="62" s="1"/>
  <c r="O1351" i="62"/>
  <c r="O1382" i="62" s="1"/>
  <c r="EN1381" i="62"/>
  <c r="AS1502" i="62"/>
  <c r="BI1502" i="62" s="1"/>
  <c r="BI1406" i="62"/>
  <c r="AX1506" i="62"/>
  <c r="AX1505" i="62" s="1"/>
  <c r="AX1351" i="62"/>
  <c r="AX1382" i="62" s="1"/>
  <c r="AM1410" i="62"/>
  <c r="AM1504" i="62" s="1"/>
  <c r="AM1381" i="62"/>
  <c r="FL1212" i="62"/>
  <c r="FL1263" i="62" s="1"/>
  <c r="AQ1509" i="62"/>
  <c r="BU1414" i="62"/>
  <c r="AJ1414" i="62"/>
  <c r="Z1396" i="62"/>
  <c r="EA1396" i="62" s="1"/>
  <c r="EA1345" i="62"/>
  <c r="DX1212" i="62"/>
  <c r="EK1511" i="62"/>
  <c r="EQ1358" i="62"/>
  <c r="EP1358" i="62"/>
  <c r="CR1351" i="62"/>
  <c r="CR1382" i="62" s="1"/>
  <c r="DX1415" i="62"/>
  <c r="W1414" i="62"/>
  <c r="DX1414" i="62" s="1"/>
  <c r="FH1212" i="62"/>
  <c r="EW1511" i="62"/>
  <c r="FE1358" i="62"/>
  <c r="FB1358" i="62"/>
  <c r="AD1511" i="62"/>
  <c r="EE1511" i="62" s="1"/>
  <c r="EE1358" i="62"/>
  <c r="EJ1507" i="62"/>
  <c r="ER1354" i="62"/>
  <c r="EO1354" i="62"/>
  <c r="DO1506" i="62"/>
  <c r="DO1505" i="62" s="1"/>
  <c r="DO1414" i="62"/>
  <c r="BB1503" i="62"/>
  <c r="FV1407" i="62"/>
  <c r="AD1380" i="62"/>
  <c r="ED1419" i="62"/>
  <c r="FL1414" i="62"/>
  <c r="AG1414" i="62"/>
  <c r="EU1511" i="62"/>
  <c r="FA1511" i="62" s="1"/>
  <c r="FA1358" i="62"/>
  <c r="AB1511" i="62"/>
  <c r="EC1511" i="62" s="1"/>
  <c r="EC1358" i="62"/>
  <c r="EH1507" i="62"/>
  <c r="EN1507" i="62" s="1"/>
  <c r="EN1354" i="62"/>
  <c r="AR1506" i="62"/>
  <c r="AR1351" i="62"/>
  <c r="EZ1350" i="62"/>
  <c r="FE1178" i="62"/>
  <c r="FA1401" i="62"/>
  <c r="EC1401" i="62"/>
  <c r="DK1393" i="62"/>
  <c r="EH1342" i="62"/>
  <c r="EH1263" i="62"/>
  <c r="EN1263" i="62" s="1"/>
  <c r="EN1164" i="62"/>
  <c r="EK1508" i="62"/>
  <c r="EQ1355" i="62"/>
  <c r="EP1355" i="62"/>
  <c r="EK1414" i="62"/>
  <c r="EQ1415" i="62"/>
  <c r="EP1415" i="62"/>
  <c r="S1414" i="62"/>
  <c r="DA1410" i="62"/>
  <c r="DA1504" i="62" s="1"/>
  <c r="DA1381" i="62"/>
  <c r="EV1380" i="62"/>
  <c r="BC1255" i="62"/>
  <c r="BC1486" i="62" s="1"/>
  <c r="DP1149" i="62"/>
  <c r="DP1255" i="62" s="1"/>
  <c r="DP1486" i="62" s="1"/>
  <c r="BC1534" i="62"/>
  <c r="BC1543" i="62" s="1"/>
  <c r="BC1317" i="62"/>
  <c r="BC1296" i="62" s="1"/>
  <c r="BC1328" i="62" s="1"/>
  <c r="Y1342" i="62"/>
  <c r="Y1263" i="62"/>
  <c r="DZ1164" i="62"/>
  <c r="CR1501" i="62"/>
  <c r="CR1500" i="62" s="1"/>
  <c r="BL1483" i="62"/>
  <c r="BL1251" i="62"/>
  <c r="CO1093" i="62"/>
  <c r="DU1093" i="62" s="1"/>
  <c r="CX1093" i="62"/>
  <c r="EB1353" i="62"/>
  <c r="CR1506" i="62"/>
  <c r="CR1505" i="62" s="1"/>
  <c r="CR1414" i="62"/>
  <c r="EH1509" i="62"/>
  <c r="EN1509" i="62" s="1"/>
  <c r="EN1356" i="62"/>
  <c r="EA1417" i="62"/>
  <c r="AH1414" i="62"/>
  <c r="DZ1389" i="62"/>
  <c r="FH1511" i="62"/>
  <c r="FG1511" i="62" s="1"/>
  <c r="FG1358" i="62"/>
  <c r="AO1511" i="62"/>
  <c r="DX1428" i="62"/>
  <c r="DB1351" i="62"/>
  <c r="DB1382" i="62" s="1"/>
  <c r="Z1509" i="62"/>
  <c r="EA1509" i="62" s="1"/>
  <c r="EA1356" i="62"/>
  <c r="EN1419" i="62"/>
  <c r="AR1414" i="62"/>
  <c r="EM1410" i="62"/>
  <c r="EM1504" i="62" s="1"/>
  <c r="EM1381" i="62"/>
  <c r="FE1409" i="62"/>
  <c r="FB1409" i="62"/>
  <c r="EH1407" i="62"/>
  <c r="EN1408" i="62"/>
  <c r="Z1502" i="62"/>
  <c r="EA1502" i="62" s="1"/>
  <c r="EA1406" i="62"/>
  <c r="EH1400" i="62"/>
  <c r="EN1400" i="62" s="1"/>
  <c r="EN1346" i="62"/>
  <c r="EU1342" i="62"/>
  <c r="FA1164" i="62"/>
  <c r="AA1511" i="62"/>
  <c r="EB1511" i="62" s="1"/>
  <c r="EB1358" i="62"/>
  <c r="AS1510" i="62"/>
  <c r="AQ1508" i="62"/>
  <c r="FJ1506" i="62"/>
  <c r="FJ1505" i="62" s="1"/>
  <c r="FJ1351" i="62"/>
  <c r="FJ1382" i="62" s="1"/>
  <c r="AQ1506" i="62"/>
  <c r="AQ1351" i="62"/>
  <c r="EK1380" i="62"/>
  <c r="EQ1342" i="62"/>
  <c r="EP1342" i="62"/>
  <c r="AU1380" i="62"/>
  <c r="DL1380" i="62"/>
  <c r="EG1501" i="62"/>
  <c r="EG1500" i="62" s="1"/>
  <c r="EG1393" i="62"/>
  <c r="AS1380" i="62"/>
  <c r="DJ1380" i="62"/>
  <c r="DP1495" i="62"/>
  <c r="DP1519" i="62" s="1"/>
  <c r="DP1387" i="62"/>
  <c r="AM1342" i="62"/>
  <c r="EM1380" i="62"/>
  <c r="BP1495" i="62"/>
  <c r="BP1519" i="62" s="1"/>
  <c r="J80" i="64" s="1"/>
  <c r="BP1387" i="62"/>
  <c r="BH1387" i="62" s="1"/>
  <c r="CP1082" i="62"/>
  <c r="DV1082" i="62" s="1"/>
  <c r="CY1082" i="62"/>
  <c r="CQ1082" i="62" s="1"/>
  <c r="DW1082" i="62" s="1"/>
  <c r="CK1477" i="62"/>
  <c r="CK1374" i="62"/>
  <c r="DS1495" i="62"/>
  <c r="DS1519" i="62" s="1"/>
  <c r="DS1387" i="62"/>
  <c r="CO1483" i="62"/>
  <c r="CO1482" i="62" s="1"/>
  <c r="CO1251" i="62"/>
  <c r="CO1375" i="62" s="1"/>
  <c r="CO1386" i="62" s="1"/>
  <c r="DQ1495" i="62"/>
  <c r="DQ1519" i="62" s="1"/>
  <c r="DQ1387" i="62"/>
  <c r="CX1137" i="62"/>
  <c r="CO1137" i="62"/>
  <c r="DU1137" i="62" s="1"/>
  <c r="CO1105" i="62"/>
  <c r="DU1105" i="62" s="1"/>
  <c r="CX1105" i="62"/>
  <c r="CO1057" i="62"/>
  <c r="DU1057" i="62" s="1"/>
  <c r="CX1057" i="62"/>
  <c r="BO1473" i="62"/>
  <c r="BO1391" i="62" s="1"/>
  <c r="BO1373" i="62"/>
  <c r="BG1373" i="62" s="1"/>
  <c r="BL1250" i="62"/>
  <c r="BD1142" i="62"/>
  <c r="DQ1142" i="62" s="1"/>
  <c r="DQ1250" i="62" s="1"/>
  <c r="DQ1494" i="62" s="1"/>
  <c r="BC1313" i="62"/>
  <c r="BC1241" i="62"/>
  <c r="DP918" i="62"/>
  <c r="DP1314" i="62"/>
  <c r="DP1246" i="62"/>
  <c r="DP1480" i="62" s="1"/>
  <c r="CP993" i="62"/>
  <c r="DV993" i="62" s="1"/>
  <c r="CY993" i="62"/>
  <c r="CQ993" i="62" s="1"/>
  <c r="DW993" i="62" s="1"/>
  <c r="CP957" i="62"/>
  <c r="DV957" i="62" s="1"/>
  <c r="CY957" i="62"/>
  <c r="CQ957" i="62" s="1"/>
  <c r="DW957" i="62" s="1"/>
  <c r="CP943" i="62"/>
  <c r="DV943" i="62" s="1"/>
  <c r="CY943" i="62"/>
  <c r="CQ943" i="62" s="1"/>
  <c r="DW943" i="62" s="1"/>
  <c r="BM1239" i="62"/>
  <c r="BE899" i="62"/>
  <c r="DR899" i="62" s="1"/>
  <c r="DR1239" i="62" s="1"/>
  <c r="DR1472" i="62" s="1"/>
  <c r="CY1092" i="62"/>
  <c r="CQ1092" i="62" s="1"/>
  <c r="DW1092" i="62" s="1"/>
  <c r="CP1092" i="62"/>
  <c r="DV1092" i="62" s="1"/>
  <c r="DU1241" i="62"/>
  <c r="BR1477" i="62"/>
  <c r="BR1374" i="62"/>
  <c r="BJ1374" i="62" s="1"/>
  <c r="BP1473" i="62"/>
  <c r="BP1391" i="62" s="1"/>
  <c r="BP1373" i="62"/>
  <c r="BH1373" i="62" s="1"/>
  <c r="BH1240" i="62"/>
  <c r="BC1528" i="62"/>
  <c r="DP854" i="62"/>
  <c r="DP1528" i="62" s="1"/>
  <c r="BO1464" i="62"/>
  <c r="BO1463" i="62" s="1"/>
  <c r="BO1370" i="62"/>
  <c r="BG1370" i="62" s="1"/>
  <c r="CN1247" i="62"/>
  <c r="CN1479" i="62" s="1"/>
  <c r="CP988" i="62"/>
  <c r="DV988" i="62" s="1"/>
  <c r="CY988" i="62"/>
  <c r="CQ988" i="62" s="1"/>
  <c r="DW988" i="62" s="1"/>
  <c r="BM1314" i="62"/>
  <c r="BE1314" i="62" s="1"/>
  <c r="BM1246" i="62"/>
  <c r="BE1013" i="62"/>
  <c r="DR1013" i="62" s="1"/>
  <c r="CP1052" i="62"/>
  <c r="DV1052" i="62" s="1"/>
  <c r="CY1052" i="62"/>
  <c r="CQ1052" i="62" s="1"/>
  <c r="DW1052" i="62" s="1"/>
  <c r="CP1025" i="62"/>
  <c r="DV1025" i="62" s="1"/>
  <c r="CY1025" i="62"/>
  <c r="CQ1025" i="62" s="1"/>
  <c r="DW1025" i="62" s="1"/>
  <c r="CP1001" i="62"/>
  <c r="DV1001" i="62" s="1"/>
  <c r="CY1001" i="62"/>
  <c r="CQ1001" i="62" s="1"/>
  <c r="DW1001" i="62" s="1"/>
  <c r="CO1049" i="62"/>
  <c r="DU1049" i="62" s="1"/>
  <c r="CX1049" i="62"/>
  <c r="DQ1525" i="62"/>
  <c r="BJ1529" i="62"/>
  <c r="BC1305" i="62"/>
  <c r="BC1227" i="62"/>
  <c r="BC1457" i="62" s="1"/>
  <c r="DP775" i="62"/>
  <c r="BE1526" i="62"/>
  <c r="DR846" i="62"/>
  <c r="DR1526" i="62" s="1"/>
  <c r="CY814" i="62"/>
  <c r="CQ814" i="62" s="1"/>
  <c r="DW814" i="62" s="1"/>
  <c r="CP814" i="62"/>
  <c r="DV814" i="62" s="1"/>
  <c r="CL1542" i="62"/>
  <c r="BM1527" i="62"/>
  <c r="BE869" i="62"/>
  <c r="BM1464" i="62"/>
  <c r="BE1464" i="62" s="1"/>
  <c r="BM1311" i="62"/>
  <c r="BE1311" i="62" s="1"/>
  <c r="DQ1303" i="62"/>
  <c r="DQ1225" i="62"/>
  <c r="DQ1368" i="62" s="1"/>
  <c r="DQ1454" i="62" s="1"/>
  <c r="BM1231" i="62"/>
  <c r="BE796" i="62"/>
  <c r="DR796" i="62" s="1"/>
  <c r="DR1231" i="62" s="1"/>
  <c r="DR1461" i="62" s="1"/>
  <c r="CY781" i="62"/>
  <c r="CQ781" i="62" s="1"/>
  <c r="DW781" i="62" s="1"/>
  <c r="CP781" i="62"/>
  <c r="DV781" i="62" s="1"/>
  <c r="DR1306" i="62"/>
  <c r="DR1228" i="62"/>
  <c r="DR1458" i="62" s="1"/>
  <c r="CW723" i="62"/>
  <c r="CN723" i="62"/>
  <c r="DT723" i="62" s="1"/>
  <c r="BC1303" i="62"/>
  <c r="BC1225" i="62"/>
  <c r="BC1368" i="62" s="1"/>
  <c r="BC1454" i="62" s="1"/>
  <c r="DP752" i="62"/>
  <c r="BQ1367" i="62"/>
  <c r="BI1224" i="62"/>
  <c r="CN1226" i="62"/>
  <c r="CY893" i="62"/>
  <c r="CQ893" i="62" s="1"/>
  <c r="DW893" i="62" s="1"/>
  <c r="CP893" i="62"/>
  <c r="DV893" i="62" s="1"/>
  <c r="DT849" i="62"/>
  <c r="DT1526" i="62" s="1"/>
  <c r="CM1456" i="62"/>
  <c r="CM1455" i="62" s="1"/>
  <c r="CM1369" i="62"/>
  <c r="CO736" i="62"/>
  <c r="DU736" i="62" s="1"/>
  <c r="CX736" i="62"/>
  <c r="CN1528" i="62"/>
  <c r="CO816" i="62"/>
  <c r="DU816" i="62" s="1"/>
  <c r="CX816" i="62"/>
  <c r="CP764" i="62"/>
  <c r="DV764" i="62" s="1"/>
  <c r="CY764" i="62"/>
  <c r="CQ764" i="62" s="1"/>
  <c r="DW764" i="62" s="1"/>
  <c r="CO731" i="62"/>
  <c r="DU731" i="62" s="1"/>
  <c r="CX731" i="62"/>
  <c r="CJ1456" i="62"/>
  <c r="CJ1455" i="62" s="1"/>
  <c r="CJ1369" i="62"/>
  <c r="DQ1307" i="62"/>
  <c r="DQ1229" i="62"/>
  <c r="DQ1460" i="62" s="1"/>
  <c r="BC1222" i="62"/>
  <c r="DP663" i="62"/>
  <c r="DP1222" i="62" s="1"/>
  <c r="CO698" i="62"/>
  <c r="DU698" i="62" s="1"/>
  <c r="CX698" i="62"/>
  <c r="CO705" i="62"/>
  <c r="DU705" i="62" s="1"/>
  <c r="CX705" i="62"/>
  <c r="CO688" i="62"/>
  <c r="DU688" i="62" s="1"/>
  <c r="CX688" i="62"/>
  <c r="CO678" i="62"/>
  <c r="DU678" i="62" s="1"/>
  <c r="CX678" i="62"/>
  <c r="CO673" i="62"/>
  <c r="DU673" i="62" s="1"/>
  <c r="CX673" i="62"/>
  <c r="CO611" i="62"/>
  <c r="DU611" i="62" s="1"/>
  <c r="CX611" i="62"/>
  <c r="CX627" i="62"/>
  <c r="CO627" i="62"/>
  <c r="DU627" i="62" s="1"/>
  <c r="CX606" i="62"/>
  <c r="CO606" i="62"/>
  <c r="DU606" i="62" s="1"/>
  <c r="CN589" i="62"/>
  <c r="DT589" i="62" s="1"/>
  <c r="CW589" i="62"/>
  <c r="CN650" i="62"/>
  <c r="DT650" i="62" s="1"/>
  <c r="CW650" i="62"/>
  <c r="CN610" i="62"/>
  <c r="DT610" i="62" s="1"/>
  <c r="CW610" i="62"/>
  <c r="CN586" i="62"/>
  <c r="DT586" i="62" s="1"/>
  <c r="CW586" i="62"/>
  <c r="BK1365" i="62"/>
  <c r="BK1450" i="62" s="1"/>
  <c r="BP1362" i="62"/>
  <c r="BP1213" i="62"/>
  <c r="BH1213" i="62" s="1"/>
  <c r="BO1295" i="62"/>
  <c r="CV1440" i="62"/>
  <c r="CW493" i="62"/>
  <c r="CN493" i="62"/>
  <c r="DT493" i="62" s="1"/>
  <c r="CW506" i="62"/>
  <c r="CN506" i="62"/>
  <c r="DT506" i="62" s="1"/>
  <c r="CK1364" i="62"/>
  <c r="CK1449" i="62" s="1"/>
  <c r="CX574" i="62"/>
  <c r="CO574" i="62"/>
  <c r="DU574" i="62" s="1"/>
  <c r="CN532" i="62"/>
  <c r="DT532" i="62" s="1"/>
  <c r="CW532" i="62"/>
  <c r="BR1436" i="62"/>
  <c r="BR1359" i="62"/>
  <c r="BR1512" i="62" s="1"/>
  <c r="CO534" i="62"/>
  <c r="DU534" i="62" s="1"/>
  <c r="CX534" i="62"/>
  <c r="CP573" i="62"/>
  <c r="DV573" i="62" s="1"/>
  <c r="CY573" i="62"/>
  <c r="CQ573" i="62" s="1"/>
  <c r="DW573" i="62" s="1"/>
  <c r="CP572" i="62"/>
  <c r="DV572" i="62" s="1"/>
  <c r="CY572" i="62"/>
  <c r="CQ572" i="62" s="1"/>
  <c r="DW572" i="62" s="1"/>
  <c r="BM1206" i="62"/>
  <c r="BE445" i="62"/>
  <c r="DR445" i="62" s="1"/>
  <c r="DR1206" i="62" s="1"/>
  <c r="DR1438" i="62" s="1"/>
  <c r="BM1287" i="62"/>
  <c r="BE1287" i="62" s="1"/>
  <c r="BM1204" i="62"/>
  <c r="BE429" i="62"/>
  <c r="DR429" i="62" s="1"/>
  <c r="CK1436" i="62"/>
  <c r="CK1512" i="62" s="1"/>
  <c r="CK1359" i="62"/>
  <c r="CX557" i="62"/>
  <c r="CO557" i="62"/>
  <c r="DU557" i="62" s="1"/>
  <c r="BM1292" i="62"/>
  <c r="BE1292" i="62" s="1"/>
  <c r="BM1210" i="62"/>
  <c r="BE465" i="62"/>
  <c r="DR465" i="62" s="1"/>
  <c r="BR1432" i="62"/>
  <c r="BJ1432" i="62" s="1"/>
  <c r="BJ1200" i="62"/>
  <c r="CO406" i="62"/>
  <c r="DU406" i="62" s="1"/>
  <c r="CX406" i="62"/>
  <c r="CL1431" i="62"/>
  <c r="CL1511" i="62" s="1"/>
  <c r="CL1358" i="62"/>
  <c r="BN1200" i="62"/>
  <c r="BF402" i="62"/>
  <c r="DS402" i="62" s="1"/>
  <c r="DS1200" i="62" s="1"/>
  <c r="DS1432" i="62" s="1"/>
  <c r="CW1195" i="62"/>
  <c r="CW1427" i="62" s="1"/>
  <c r="CO336" i="62"/>
  <c r="CX336" i="62"/>
  <c r="CO281" i="62"/>
  <c r="DU281" i="62" s="1"/>
  <c r="CX281" i="62"/>
  <c r="BM1284" i="62"/>
  <c r="BE1284" i="62" s="1"/>
  <c r="BM1194" i="62"/>
  <c r="BE330" i="62"/>
  <c r="DR330" i="62" s="1"/>
  <c r="CB1415" i="62"/>
  <c r="CB1352" i="62"/>
  <c r="CB1182" i="62"/>
  <c r="BP1425" i="62"/>
  <c r="BH1425" i="62" s="1"/>
  <c r="BH1193" i="62"/>
  <c r="CO253" i="62"/>
  <c r="DU253" i="62" s="1"/>
  <c r="CX253" i="62"/>
  <c r="CX179" i="62"/>
  <c r="CO179" i="62"/>
  <c r="DU179" i="62" s="1"/>
  <c r="CM1419" i="62"/>
  <c r="CM1507" i="62" s="1"/>
  <c r="CM1354" i="62"/>
  <c r="CX333" i="62"/>
  <c r="CO333" i="62"/>
  <c r="DU333" i="62" s="1"/>
  <c r="CN395" i="62"/>
  <c r="CW395" i="62"/>
  <c r="CO366" i="62"/>
  <c r="DU366" i="62" s="1"/>
  <c r="CX366" i="62"/>
  <c r="CN335" i="62"/>
  <c r="DT335" i="62" s="1"/>
  <c r="CW335" i="62"/>
  <c r="BM1190" i="62"/>
  <c r="BE291" i="62"/>
  <c r="DR291" i="62" s="1"/>
  <c r="DR1190" i="62" s="1"/>
  <c r="DR1422" i="62" s="1"/>
  <c r="CY337" i="62"/>
  <c r="CQ337" i="62" s="1"/>
  <c r="DW337" i="62" s="1"/>
  <c r="CP337" i="62"/>
  <c r="DV337" i="62" s="1"/>
  <c r="BP1424" i="62"/>
  <c r="BH1424" i="62" s="1"/>
  <c r="BP1356" i="62"/>
  <c r="BP1509" i="62" s="1"/>
  <c r="BH1192" i="62"/>
  <c r="CX216" i="62"/>
  <c r="CO216" i="62"/>
  <c r="DU216" i="62" s="1"/>
  <c r="CO375" i="62"/>
  <c r="CX375" i="62"/>
  <c r="BN1193" i="62"/>
  <c r="BF304" i="62"/>
  <c r="DS304" i="62" s="1"/>
  <c r="DS1193" i="62" s="1"/>
  <c r="DS1425" i="62" s="1"/>
  <c r="CK1415" i="62"/>
  <c r="CK1352" i="62"/>
  <c r="CK1182" i="62"/>
  <c r="CV1284" i="62"/>
  <c r="CV1194" i="62"/>
  <c r="CV1426" i="62" s="1"/>
  <c r="CN330" i="62"/>
  <c r="CW330" i="62"/>
  <c r="CN258" i="62"/>
  <c r="DT258" i="62" s="1"/>
  <c r="CW258" i="62"/>
  <c r="CN377" i="62"/>
  <c r="DT377" i="62" s="1"/>
  <c r="CW377" i="62"/>
  <c r="CO260" i="62"/>
  <c r="CX260" i="62"/>
  <c r="BQ1413" i="62"/>
  <c r="BI1413" i="62" s="1"/>
  <c r="BI1181" i="62"/>
  <c r="BN1280" i="62"/>
  <c r="BF1280" i="62" s="1"/>
  <c r="BN1185" i="62"/>
  <c r="BF254" i="62"/>
  <c r="DS254" i="62" s="1"/>
  <c r="CO139" i="62"/>
  <c r="DU139" i="62" s="1"/>
  <c r="CX139" i="62"/>
  <c r="DR1271" i="62"/>
  <c r="DR1175" i="62"/>
  <c r="DR1347" i="62" s="1"/>
  <c r="DR1406" i="62" s="1"/>
  <c r="DR1502" i="62" s="1"/>
  <c r="CN238" i="62"/>
  <c r="CW238" i="62"/>
  <c r="DQ1271" i="62"/>
  <c r="DQ1175" i="62"/>
  <c r="DQ1347" i="62" s="1"/>
  <c r="DQ1406" i="62" s="1"/>
  <c r="DQ1502" i="62" s="1"/>
  <c r="CO230" i="62"/>
  <c r="DU230" i="62" s="1"/>
  <c r="CX230" i="62"/>
  <c r="CY208" i="62"/>
  <c r="CQ208" i="62" s="1"/>
  <c r="DW208" i="62" s="1"/>
  <c r="CP208" i="62"/>
  <c r="DV208" i="62" s="1"/>
  <c r="CJ1411" i="62"/>
  <c r="CJ1389" i="62" s="1"/>
  <c r="CJ1178" i="62"/>
  <c r="CJ1350" i="62" s="1"/>
  <c r="DP1194" i="62"/>
  <c r="DP1426" i="62" s="1"/>
  <c r="BL1412" i="62"/>
  <c r="BD1412" i="62" s="1"/>
  <c r="BD1180" i="62"/>
  <c r="CN107" i="62"/>
  <c r="DT107" i="62" s="1"/>
  <c r="CW107" i="62"/>
  <c r="CC1411" i="62"/>
  <c r="CC1389" i="62" s="1"/>
  <c r="CC1178" i="62"/>
  <c r="CC1350" i="62" s="1"/>
  <c r="CN119" i="62"/>
  <c r="DT119" i="62" s="1"/>
  <c r="CW119" i="62"/>
  <c r="DP1415" i="62"/>
  <c r="BI1275" i="62"/>
  <c r="BQ1274" i="62"/>
  <c r="CY244" i="62"/>
  <c r="CQ244" i="62" s="1"/>
  <c r="DW244" i="62" s="1"/>
  <c r="CP244" i="62"/>
  <c r="DV244" i="62" s="1"/>
  <c r="CN169" i="62"/>
  <c r="DT169" i="62" s="1"/>
  <c r="CW169" i="62"/>
  <c r="BP1274" i="62"/>
  <c r="CO162" i="62"/>
  <c r="DU162" i="62" s="1"/>
  <c r="CX162" i="62"/>
  <c r="BP1348" i="62"/>
  <c r="BH1176" i="62"/>
  <c r="CO131" i="62"/>
  <c r="DU131" i="62" s="1"/>
  <c r="CX131" i="62"/>
  <c r="BM1173" i="62"/>
  <c r="BE69" i="62"/>
  <c r="DR69" i="62" s="1"/>
  <c r="DR1173" i="62" s="1"/>
  <c r="DR1404" i="62" s="1"/>
  <c r="BN1169" i="62"/>
  <c r="BF14" i="62"/>
  <c r="DS14" i="62" s="1"/>
  <c r="DS1169" i="62" s="1"/>
  <c r="DS1399" i="62" s="1"/>
  <c r="CP91" i="62"/>
  <c r="DV91" i="62" s="1"/>
  <c r="CY91" i="62"/>
  <c r="CQ91" i="62" s="1"/>
  <c r="DW91" i="62" s="1"/>
  <c r="CD1343" i="62"/>
  <c r="CD1394" i="62" s="1"/>
  <c r="CD1164" i="62"/>
  <c r="CX19" i="62"/>
  <c r="CO19" i="62"/>
  <c r="DU19" i="62" s="1"/>
  <c r="BQ1343" i="62"/>
  <c r="BQ1164" i="62"/>
  <c r="BM1174" i="62"/>
  <c r="BE87" i="62"/>
  <c r="DR87" i="62" s="1"/>
  <c r="DR1174" i="62" s="1"/>
  <c r="DR1405" i="62" s="1"/>
  <c r="CC1343" i="62"/>
  <c r="CC1394" i="62" s="1"/>
  <c r="CC1164" i="62"/>
  <c r="CC1401" i="62"/>
  <c r="CC1346" i="62"/>
  <c r="CC1400" i="62" s="1"/>
  <c r="BC1401" i="62"/>
  <c r="BK1397" i="62"/>
  <c r="BK1345" i="62"/>
  <c r="BK1396" i="62" s="1"/>
  <c r="DP1277" i="62"/>
  <c r="DP1181" i="62"/>
  <c r="DP1413" i="62" s="1"/>
  <c r="CO49" i="62"/>
  <c r="DU49" i="62" s="1"/>
  <c r="CX49" i="62"/>
  <c r="CM1266" i="62"/>
  <c r="BH1536" i="62"/>
  <c r="BH1545" i="62" s="1"/>
  <c r="DU1136" i="62"/>
  <c r="CY1136" i="62"/>
  <c r="CP1136" i="62"/>
  <c r="CP1054" i="62"/>
  <c r="DV1054" i="62" s="1"/>
  <c r="CY1054" i="62"/>
  <c r="CQ1054" i="62" s="1"/>
  <c r="DW1054" i="62" s="1"/>
  <c r="DS1534" i="62"/>
  <c r="DS1543" i="62" s="1"/>
  <c r="DS1317" i="62"/>
  <c r="DS1296" i="62" s="1"/>
  <c r="DS1328" i="62" s="1"/>
  <c r="DS1252" i="62"/>
  <c r="BP1477" i="62"/>
  <c r="BP1374" i="62"/>
  <c r="CP1060" i="62"/>
  <c r="DV1060" i="62" s="1"/>
  <c r="CY1060" i="62"/>
  <c r="CQ1060" i="62" s="1"/>
  <c r="DW1060" i="62" s="1"/>
  <c r="CL1478" i="62"/>
  <c r="CP990" i="62"/>
  <c r="DV990" i="62" s="1"/>
  <c r="CY990" i="62"/>
  <c r="CQ990" i="62" s="1"/>
  <c r="DW990" i="62" s="1"/>
  <c r="CP942" i="62"/>
  <c r="DV942" i="62" s="1"/>
  <c r="CY942" i="62"/>
  <c r="CQ942" i="62" s="1"/>
  <c r="DW942" i="62" s="1"/>
  <c r="CP1031" i="62"/>
  <c r="DV1031" i="62" s="1"/>
  <c r="CY1031" i="62"/>
  <c r="CQ1031" i="62" s="1"/>
  <c r="DW1031" i="62" s="1"/>
  <c r="CD1475" i="62"/>
  <c r="CD1474" i="62" s="1"/>
  <c r="BC1529" i="62"/>
  <c r="DP853" i="62"/>
  <c r="DP1529" i="62" s="1"/>
  <c r="CN1315" i="62"/>
  <c r="BR1475" i="62"/>
  <c r="BJ1241" i="62"/>
  <c r="CY1133" i="62"/>
  <c r="CQ1133" i="62" s="1"/>
  <c r="DW1133" i="62" s="1"/>
  <c r="CP1133" i="62"/>
  <c r="DV1133" i="62" s="1"/>
  <c r="CP1034" i="62"/>
  <c r="DV1034" i="62" s="1"/>
  <c r="CY1034" i="62"/>
  <c r="CQ1034" i="62" s="1"/>
  <c r="DW1034" i="62" s="1"/>
  <c r="CP1032" i="62"/>
  <c r="DV1032" i="62" s="1"/>
  <c r="CY1032" i="62"/>
  <c r="CQ1032" i="62" s="1"/>
  <c r="DW1032" i="62" s="1"/>
  <c r="CP1022" i="62"/>
  <c r="DV1022" i="62" s="1"/>
  <c r="CY1022" i="62"/>
  <c r="CQ1022" i="62" s="1"/>
  <c r="DW1022" i="62" s="1"/>
  <c r="CP998" i="62"/>
  <c r="DV998" i="62" s="1"/>
  <c r="CY998" i="62"/>
  <c r="CQ998" i="62" s="1"/>
  <c r="DW998" i="62" s="1"/>
  <c r="CP962" i="62"/>
  <c r="DV962" i="62" s="1"/>
  <c r="CY962" i="62"/>
  <c r="CQ962" i="62" s="1"/>
  <c r="DW962" i="62" s="1"/>
  <c r="CP1101" i="62"/>
  <c r="DV1101" i="62" s="1"/>
  <c r="CY1101" i="62"/>
  <c r="CQ1101" i="62" s="1"/>
  <c r="DW1101" i="62" s="1"/>
  <c r="BN1312" i="62"/>
  <c r="BF1312" i="62" s="1"/>
  <c r="BN1240" i="62"/>
  <c r="BF909" i="62"/>
  <c r="DS909" i="62" s="1"/>
  <c r="CY873" i="62"/>
  <c r="CQ873" i="62" s="1"/>
  <c r="DW873" i="62" s="1"/>
  <c r="CP873" i="62"/>
  <c r="DV873" i="62" s="1"/>
  <c r="CJ1464" i="62"/>
  <c r="CJ1463" i="62" s="1"/>
  <c r="CJ1370" i="62"/>
  <c r="CW1531" i="62"/>
  <c r="CW1237" i="62"/>
  <c r="CW1469" i="62" s="1"/>
  <c r="CO852" i="62"/>
  <c r="CX852" i="62"/>
  <c r="BM1530" i="62"/>
  <c r="BE866" i="62"/>
  <c r="CP912" i="62"/>
  <c r="DV912" i="62" s="1"/>
  <c r="CY912" i="62"/>
  <c r="CQ912" i="62" s="1"/>
  <c r="DW912" i="62" s="1"/>
  <c r="CY885" i="62"/>
  <c r="CQ885" i="62" s="1"/>
  <c r="DW885" i="62" s="1"/>
  <c r="CP885" i="62"/>
  <c r="DV885" i="62" s="1"/>
  <c r="BF1529" i="62"/>
  <c r="DS853" i="62"/>
  <c r="DS1529" i="62" s="1"/>
  <c r="CB1456" i="62"/>
  <c r="CB1455" i="62" s="1"/>
  <c r="CB1369" i="62"/>
  <c r="CO903" i="62"/>
  <c r="DU903" i="62" s="1"/>
  <c r="CX903" i="62"/>
  <c r="CL1471" i="62"/>
  <c r="CL1470" i="62" s="1"/>
  <c r="CL1372" i="62"/>
  <c r="BI1530" i="62"/>
  <c r="CD1542" i="62"/>
  <c r="BC1533" i="62"/>
  <c r="DP897" i="62"/>
  <c r="DP1533" i="62" s="1"/>
  <c r="CP861" i="62"/>
  <c r="DV861" i="62" s="1"/>
  <c r="CY861" i="62"/>
  <c r="CQ861" i="62" s="1"/>
  <c r="DW861" i="62" s="1"/>
  <c r="CP922" i="62"/>
  <c r="DV922" i="62" s="1"/>
  <c r="CY922" i="62"/>
  <c r="CQ922" i="62" s="1"/>
  <c r="DW922" i="62" s="1"/>
  <c r="BN1532" i="62"/>
  <c r="BN1311" i="62"/>
  <c r="BF1311" i="62" s="1"/>
  <c r="BN1238" i="62"/>
  <c r="BF883" i="62"/>
  <c r="CO839" i="62"/>
  <c r="DU839" i="62" s="1"/>
  <c r="CX839" i="62"/>
  <c r="CV1301" i="62"/>
  <c r="CV1223" i="62"/>
  <c r="CV1366" i="62" s="1"/>
  <c r="CV1451" i="62" s="1"/>
  <c r="CW722" i="62"/>
  <c r="CN722" i="62"/>
  <c r="CO820" i="62"/>
  <c r="DU820" i="62" s="1"/>
  <c r="CX820" i="62"/>
  <c r="DS1304" i="62"/>
  <c r="DS1226" i="62"/>
  <c r="BM1307" i="62"/>
  <c r="BE1307" i="62" s="1"/>
  <c r="BM1229" i="62"/>
  <c r="BE789" i="62"/>
  <c r="DR789" i="62" s="1"/>
  <c r="DR1304" i="62"/>
  <c r="DR1226" i="62"/>
  <c r="CP894" i="62"/>
  <c r="DV894" i="62" s="1"/>
  <c r="CY894" i="62"/>
  <c r="CQ894" i="62" s="1"/>
  <c r="DW894" i="62" s="1"/>
  <c r="CY841" i="62"/>
  <c r="CQ841" i="62" s="1"/>
  <c r="DW841" i="62" s="1"/>
  <c r="CP841" i="62"/>
  <c r="DV841" i="62" s="1"/>
  <c r="CO804" i="62"/>
  <c r="DU804" i="62" s="1"/>
  <c r="CX804" i="62"/>
  <c r="BF1531" i="62"/>
  <c r="DS852" i="62"/>
  <c r="CO727" i="62"/>
  <c r="DU727" i="62" s="1"/>
  <c r="CX727" i="62"/>
  <c r="CO692" i="62"/>
  <c r="DU692" i="62" s="1"/>
  <c r="CX692" i="62"/>
  <c r="CO699" i="62"/>
  <c r="DU699" i="62" s="1"/>
  <c r="CX699" i="62"/>
  <c r="CO683" i="62"/>
  <c r="DU683" i="62" s="1"/>
  <c r="CX683" i="62"/>
  <c r="CY815" i="62"/>
  <c r="CQ815" i="62" s="1"/>
  <c r="DW815" i="62" s="1"/>
  <c r="CP815" i="62"/>
  <c r="DV815" i="62" s="1"/>
  <c r="CO672" i="62"/>
  <c r="DU672" i="62" s="1"/>
  <c r="CX672" i="62"/>
  <c r="CO667" i="62"/>
  <c r="DU667" i="62" s="1"/>
  <c r="CX667" i="62"/>
  <c r="CN644" i="62"/>
  <c r="DT644" i="62" s="1"/>
  <c r="CW644" i="62"/>
  <c r="CO604" i="62"/>
  <c r="DU604" i="62" s="1"/>
  <c r="CX604" i="62"/>
  <c r="CX623" i="62"/>
  <c r="CO623" i="62"/>
  <c r="DU623" i="62" s="1"/>
  <c r="BL1300" i="62"/>
  <c r="BD1300" i="62" s="1"/>
  <c r="BL1219" i="62"/>
  <c r="BD642" i="62"/>
  <c r="DQ642" i="62" s="1"/>
  <c r="CX651" i="62"/>
  <c r="CO651" i="62"/>
  <c r="DR1219" i="62"/>
  <c r="BP1295" i="62"/>
  <c r="CW1290" i="62"/>
  <c r="CW1208" i="62"/>
  <c r="CO461" i="62"/>
  <c r="CX461" i="62"/>
  <c r="CV1299" i="62"/>
  <c r="BL1293" i="62"/>
  <c r="BD1293" i="62" s="1"/>
  <c r="BL1211" i="62"/>
  <c r="BD487" i="62"/>
  <c r="DQ487" i="62" s="1"/>
  <c r="CV1293" i="62"/>
  <c r="CV1289" i="62" s="1"/>
  <c r="CV1325" i="62" s="1"/>
  <c r="CV1211" i="62"/>
  <c r="CV1443" i="62" s="1"/>
  <c r="CW487" i="62"/>
  <c r="CN487" i="62"/>
  <c r="BQ1436" i="62"/>
  <c r="BI1436" i="62" s="1"/>
  <c r="BQ1359" i="62"/>
  <c r="BQ1512" i="62" s="1"/>
  <c r="CW500" i="62"/>
  <c r="CN500" i="62"/>
  <c r="DT500" i="62" s="1"/>
  <c r="CM1364" i="62"/>
  <c r="CM1449" i="62" s="1"/>
  <c r="CM1448" i="62" s="1"/>
  <c r="DP1297" i="62"/>
  <c r="DP1214" i="62"/>
  <c r="CN526" i="62"/>
  <c r="DT526" i="62" s="1"/>
  <c r="CW526" i="62"/>
  <c r="CP575" i="62"/>
  <c r="DV575" i="62" s="1"/>
  <c r="CY575" i="62"/>
  <c r="CQ575" i="62" s="1"/>
  <c r="DW575" i="62" s="1"/>
  <c r="CN545" i="62"/>
  <c r="DT545" i="62" s="1"/>
  <c r="CW545" i="62"/>
  <c r="CN527" i="62"/>
  <c r="DT527" i="62" s="1"/>
  <c r="CW527" i="62"/>
  <c r="CN491" i="62"/>
  <c r="DT491" i="62" s="1"/>
  <c r="CW491" i="62"/>
  <c r="CO615" i="62"/>
  <c r="DU615" i="62" s="1"/>
  <c r="CX615" i="62"/>
  <c r="CN470" i="62"/>
  <c r="DT470" i="62" s="1"/>
  <c r="CW470" i="62"/>
  <c r="CV1436" i="62"/>
  <c r="CV1512" i="62" s="1"/>
  <c r="CV1359" i="62"/>
  <c r="CX563" i="62"/>
  <c r="CO563" i="62"/>
  <c r="DU563" i="62" s="1"/>
  <c r="CY543" i="62"/>
  <c r="CQ543" i="62" s="1"/>
  <c r="DW543" i="62" s="1"/>
  <c r="CP543" i="62"/>
  <c r="DV543" i="62" s="1"/>
  <c r="BM1291" i="62"/>
  <c r="BE1291" i="62" s="1"/>
  <c r="BM1209" i="62"/>
  <c r="BE462" i="62"/>
  <c r="DR462" i="62" s="1"/>
  <c r="BC1203" i="62"/>
  <c r="BC1435" i="62" s="1"/>
  <c r="DP421" i="62"/>
  <c r="DP1203" i="62" s="1"/>
  <c r="DP1435" i="62" s="1"/>
  <c r="BC1431" i="62"/>
  <c r="BM1431" i="62"/>
  <c r="BE1431" i="62" s="1"/>
  <c r="CX418" i="62"/>
  <c r="CO418" i="62"/>
  <c r="DU418" i="62" s="1"/>
  <c r="CW1201" i="62"/>
  <c r="CW1433" i="62" s="1"/>
  <c r="CO405" i="62"/>
  <c r="CX405" i="62"/>
  <c r="CY426" i="62"/>
  <c r="CQ426" i="62" s="1"/>
  <c r="DW426" i="62" s="1"/>
  <c r="CP426" i="62"/>
  <c r="DV426" i="62" s="1"/>
  <c r="BR1425" i="62"/>
  <c r="BJ1425" i="62" s="1"/>
  <c r="BJ1193" i="62"/>
  <c r="CM1417" i="62"/>
  <c r="CM1353" i="62"/>
  <c r="CB1278" i="62"/>
  <c r="CB1324" i="62" s="1"/>
  <c r="BL1411" i="62"/>
  <c r="BL1178" i="62"/>
  <c r="BN1283" i="62"/>
  <c r="BF1283" i="62" s="1"/>
  <c r="BN1192" i="62"/>
  <c r="BF301" i="62"/>
  <c r="DS301" i="62" s="1"/>
  <c r="CX251" i="62"/>
  <c r="CO251" i="62"/>
  <c r="DU251" i="62" s="1"/>
  <c r="BQ1415" i="62"/>
  <c r="BQ1352" i="62"/>
  <c r="BI1352" i="62" s="1"/>
  <c r="BI1183" i="62"/>
  <c r="BQ1182" i="62"/>
  <c r="BI1182" i="62" s="1"/>
  <c r="CO331" i="62"/>
  <c r="DU331" i="62" s="1"/>
  <c r="CX331" i="62"/>
  <c r="CN221" i="62"/>
  <c r="DT221" i="62" s="1"/>
  <c r="CW221" i="62"/>
  <c r="DT395" i="62"/>
  <c r="BN1284" i="62"/>
  <c r="BF1284" i="62" s="1"/>
  <c r="BN1194" i="62"/>
  <c r="BF330" i="62"/>
  <c r="DS330" i="62" s="1"/>
  <c r="CK1421" i="62"/>
  <c r="CK1508" i="62" s="1"/>
  <c r="CK1355" i="62"/>
  <c r="DP1431" i="62"/>
  <c r="CY271" i="62"/>
  <c r="CQ271" i="62" s="1"/>
  <c r="DW271" i="62" s="1"/>
  <c r="CP271" i="62"/>
  <c r="DV271" i="62" s="1"/>
  <c r="CO214" i="62"/>
  <c r="DU214" i="62" s="1"/>
  <c r="CX214" i="62"/>
  <c r="BN1195" i="62"/>
  <c r="BF336" i="62"/>
  <c r="DS336" i="62" s="1"/>
  <c r="DS1195" i="62" s="1"/>
  <c r="DS1427" i="62" s="1"/>
  <c r="CN398" i="62"/>
  <c r="CW398" i="62"/>
  <c r="CO355" i="62"/>
  <c r="DU355" i="62" s="1"/>
  <c r="CX355" i="62"/>
  <c r="CO346" i="62"/>
  <c r="DU346" i="62" s="1"/>
  <c r="CX346" i="62"/>
  <c r="CB1419" i="62"/>
  <c r="CB1354" i="62"/>
  <c r="CB1507" i="62" s="1"/>
  <c r="CK1278" i="62"/>
  <c r="CK1324" i="62" s="1"/>
  <c r="BK1424" i="62"/>
  <c r="BK1356" i="62"/>
  <c r="BK1509" i="62" s="1"/>
  <c r="BP1417" i="62"/>
  <c r="BH1417" i="62" s="1"/>
  <c r="BP1353" i="62"/>
  <c r="CP319" i="62"/>
  <c r="DV319" i="62" s="1"/>
  <c r="CY319" i="62"/>
  <c r="CQ319" i="62" s="1"/>
  <c r="DW319" i="62" s="1"/>
  <c r="CO325" i="62"/>
  <c r="DU325" i="62" s="1"/>
  <c r="CX325" i="62"/>
  <c r="CN239" i="62"/>
  <c r="CW239" i="62"/>
  <c r="CO121" i="62"/>
  <c r="DU121" i="62" s="1"/>
  <c r="CX121" i="62"/>
  <c r="CD1417" i="62"/>
  <c r="CD1353" i="62"/>
  <c r="CX327" i="62"/>
  <c r="CO327" i="62"/>
  <c r="DU327" i="62" s="1"/>
  <c r="DQ1187" i="62"/>
  <c r="CX171" i="62"/>
  <c r="CO171" i="62"/>
  <c r="DU171" i="62" s="1"/>
  <c r="CJ1274" i="62"/>
  <c r="CJ1323" i="62" s="1"/>
  <c r="CO245" i="62"/>
  <c r="DU245" i="62" s="1"/>
  <c r="CX245" i="62"/>
  <c r="DT298" i="62"/>
  <c r="DT1191" i="62" s="1"/>
  <c r="DT1423" i="62" s="1"/>
  <c r="CC1274" i="62"/>
  <c r="CC1323" i="62" s="1"/>
  <c r="CN116" i="62"/>
  <c r="DT116" i="62" s="1"/>
  <c r="CW116" i="62"/>
  <c r="CY280" i="62"/>
  <c r="CQ280" i="62" s="1"/>
  <c r="DW280" i="62" s="1"/>
  <c r="CP280" i="62"/>
  <c r="DV280" i="62" s="1"/>
  <c r="CX248" i="62"/>
  <c r="CO248" i="62"/>
  <c r="DU248" i="62" s="1"/>
  <c r="CO195" i="62"/>
  <c r="DU195" i="62" s="1"/>
  <c r="CX195" i="62"/>
  <c r="CV1272" i="62"/>
  <c r="CV1176" i="62"/>
  <c r="CV1348" i="62" s="1"/>
  <c r="CV1408" i="62" s="1"/>
  <c r="CV1407" i="62" s="1"/>
  <c r="CV1503" i="62" s="1"/>
  <c r="CN120" i="62"/>
  <c r="CW120" i="62"/>
  <c r="DP1276" i="62"/>
  <c r="DP1180" i="62"/>
  <c r="DP1412" i="62" s="1"/>
  <c r="CO93" i="62"/>
  <c r="DU93" i="62" s="1"/>
  <c r="CX93" i="62"/>
  <c r="CP92" i="62"/>
  <c r="DV92" i="62" s="1"/>
  <c r="CY92" i="62"/>
  <c r="CQ92" i="62" s="1"/>
  <c r="DW92" i="62" s="1"/>
  <c r="BC1268" i="62"/>
  <c r="BC1166" i="62"/>
  <c r="BC1344" i="62" s="1"/>
  <c r="BC1395" i="62" s="1"/>
  <c r="DP6" i="62"/>
  <c r="DT6" i="62"/>
  <c r="CO72" i="62"/>
  <c r="DU72" i="62" s="1"/>
  <c r="CX72" i="62"/>
  <c r="CP48" i="62"/>
  <c r="DV48" i="62" s="1"/>
  <c r="CY48" i="62"/>
  <c r="CQ48" i="62" s="1"/>
  <c r="DW48" i="62" s="1"/>
  <c r="CJ1343" i="62"/>
  <c r="CJ1394" i="62" s="1"/>
  <c r="CJ1164" i="62"/>
  <c r="CD1266" i="62"/>
  <c r="CV1169" i="62"/>
  <c r="CV1399" i="62" s="1"/>
  <c r="CN14" i="62"/>
  <c r="CN1169" i="62" s="1"/>
  <c r="CN1399" i="62" s="1"/>
  <c r="CW14" i="62"/>
  <c r="CO55" i="62"/>
  <c r="DU55" i="62" s="1"/>
  <c r="CX55" i="62"/>
  <c r="CO151" i="62"/>
  <c r="DU151" i="62" s="1"/>
  <c r="CX151" i="62"/>
  <c r="CO101" i="62"/>
  <c r="DU101" i="62" s="1"/>
  <c r="CX101" i="62"/>
  <c r="CO89" i="62"/>
  <c r="DU89" i="62" s="1"/>
  <c r="CX89" i="62"/>
  <c r="CP64" i="62"/>
  <c r="DV64" i="62" s="1"/>
  <c r="CY64" i="62"/>
  <c r="CQ64" i="62" s="1"/>
  <c r="DW64" i="62" s="1"/>
  <c r="CP73" i="62"/>
  <c r="DV73" i="62" s="1"/>
  <c r="CY73" i="62"/>
  <c r="CQ73" i="62" s="1"/>
  <c r="DW73" i="62" s="1"/>
  <c r="CP22" i="62"/>
  <c r="DV22" i="62" s="1"/>
  <c r="CY22" i="62"/>
  <c r="CQ22" i="62" s="1"/>
  <c r="DW22" i="62" s="1"/>
  <c r="CW5" i="62"/>
  <c r="CW1267" i="62" s="1"/>
  <c r="CN5" i="62"/>
  <c r="CM1541" i="62"/>
  <c r="CM1537" i="62"/>
  <c r="CP953" i="62"/>
  <c r="DV953" i="62" s="1"/>
  <c r="CY953" i="62"/>
  <c r="CQ953" i="62" s="1"/>
  <c r="DW953" i="62" s="1"/>
  <c r="CP941" i="62"/>
  <c r="DV941" i="62" s="1"/>
  <c r="CY941" i="62"/>
  <c r="CQ941" i="62" s="1"/>
  <c r="DW941" i="62" s="1"/>
  <c r="BL1535" i="62"/>
  <c r="BL1544" i="62" s="1"/>
  <c r="BL1316" i="62"/>
  <c r="BD1316" i="62" s="1"/>
  <c r="BL1245" i="62"/>
  <c r="BD1012" i="62"/>
  <c r="CO1053" i="62"/>
  <c r="DU1053" i="62" s="1"/>
  <c r="CX1053" i="62"/>
  <c r="BN1244" i="62"/>
  <c r="BF954" i="62"/>
  <c r="DS954" i="62" s="1"/>
  <c r="DS1244" i="62" s="1"/>
  <c r="DS1476" i="62" s="1"/>
  <c r="CY906" i="62"/>
  <c r="CQ906" i="62" s="1"/>
  <c r="DW906" i="62" s="1"/>
  <c r="CP906" i="62"/>
  <c r="DV906" i="62" s="1"/>
  <c r="BN1315" i="62"/>
  <c r="BF1315" i="62" s="1"/>
  <c r="BN1247" i="62"/>
  <c r="BF1029" i="62"/>
  <c r="DS1029" i="62" s="1"/>
  <c r="CP982" i="62"/>
  <c r="DV982" i="62" s="1"/>
  <c r="CY982" i="62"/>
  <c r="CQ982" i="62" s="1"/>
  <c r="DW982" i="62" s="1"/>
  <c r="CP933" i="62"/>
  <c r="DV933" i="62" s="1"/>
  <c r="CY933" i="62"/>
  <c r="CQ933" i="62" s="1"/>
  <c r="DW933" i="62" s="1"/>
  <c r="BL1533" i="62"/>
  <c r="BD897" i="62"/>
  <c r="CP1019" i="62"/>
  <c r="DV1019" i="62" s="1"/>
  <c r="CY1019" i="62"/>
  <c r="CQ1019" i="62" s="1"/>
  <c r="DW1019" i="62" s="1"/>
  <c r="CP995" i="62"/>
  <c r="DV995" i="62" s="1"/>
  <c r="CY995" i="62"/>
  <c r="CQ995" i="62" s="1"/>
  <c r="DW995" i="62" s="1"/>
  <c r="CP959" i="62"/>
  <c r="DV959" i="62" s="1"/>
  <c r="CY959" i="62"/>
  <c r="CQ959" i="62" s="1"/>
  <c r="DW959" i="62" s="1"/>
  <c r="CY1085" i="62"/>
  <c r="CQ1085" i="62" s="1"/>
  <c r="DW1085" i="62" s="1"/>
  <c r="CP1085" i="62"/>
  <c r="DV1085" i="62" s="1"/>
  <c r="CO1314" i="62"/>
  <c r="CO1246" i="62"/>
  <c r="CO1480" i="62" s="1"/>
  <c r="CP1044" i="62"/>
  <c r="DV1044" i="62" s="1"/>
  <c r="CY1044" i="62"/>
  <c r="CQ1044" i="62" s="1"/>
  <c r="DW1044" i="62" s="1"/>
  <c r="CD1473" i="62"/>
  <c r="CD1391" i="62" s="1"/>
  <c r="CD1373" i="62"/>
  <c r="CC1471" i="62"/>
  <c r="CC1470" i="62" s="1"/>
  <c r="CC1372" i="62"/>
  <c r="DQ1312" i="62"/>
  <c r="DQ1240" i="62"/>
  <c r="CW1532" i="62"/>
  <c r="CW1311" i="62"/>
  <c r="CW1238" i="62"/>
  <c r="CO883" i="62"/>
  <c r="CX883" i="62"/>
  <c r="CM1468" i="62"/>
  <c r="CM1467" i="62" s="1"/>
  <c r="CM1371" i="62"/>
  <c r="CB1464" i="62"/>
  <c r="CB1463" i="62" s="1"/>
  <c r="CB1370" i="62"/>
  <c r="CP898" i="62"/>
  <c r="DV898" i="62" s="1"/>
  <c r="CY898" i="62"/>
  <c r="CQ898" i="62" s="1"/>
  <c r="DW898" i="62" s="1"/>
  <c r="CM1471" i="62"/>
  <c r="CM1470" i="62" s="1"/>
  <c r="CM1372" i="62"/>
  <c r="CW1235" i="62"/>
  <c r="CW1466" i="62" s="1"/>
  <c r="CO835" i="62"/>
  <c r="CX835" i="62"/>
  <c r="BL1526" i="62"/>
  <c r="BD846" i="62"/>
  <c r="CD1471" i="62"/>
  <c r="CD1470" i="62" s="1"/>
  <c r="CD1372" i="62"/>
  <c r="CL1464" i="62"/>
  <c r="CL1463" i="62" s="1"/>
  <c r="CL1370" i="62"/>
  <c r="BR1366" i="62"/>
  <c r="BJ1223" i="62"/>
  <c r="DT1525" i="62"/>
  <c r="DT1236" i="62"/>
  <c r="BP1458" i="62"/>
  <c r="BH1458" i="62" s="1"/>
  <c r="BH1228" i="62"/>
  <c r="CY758" i="62"/>
  <c r="CQ758" i="62" s="1"/>
  <c r="DW758" i="62" s="1"/>
  <c r="CP758" i="62"/>
  <c r="DV758" i="62" s="1"/>
  <c r="BR1460" i="62"/>
  <c r="BJ1460" i="62" s="1"/>
  <c r="BJ1229" i="62"/>
  <c r="BN1456" i="62"/>
  <c r="BF1456" i="62" s="1"/>
  <c r="CY837" i="62"/>
  <c r="CQ837" i="62" s="1"/>
  <c r="DW837" i="62" s="1"/>
  <c r="CP837" i="62"/>
  <c r="DV837" i="62" s="1"/>
  <c r="BM1456" i="62"/>
  <c r="CN1307" i="62"/>
  <c r="CO788" i="62"/>
  <c r="DU788" i="62" s="1"/>
  <c r="CX788" i="62"/>
  <c r="CP757" i="62"/>
  <c r="DV757" i="62" s="1"/>
  <c r="CY757" i="62"/>
  <c r="CQ757" i="62" s="1"/>
  <c r="DW757" i="62" s="1"/>
  <c r="CO686" i="62"/>
  <c r="DU686" i="62" s="1"/>
  <c r="CX686" i="62"/>
  <c r="CO682" i="62"/>
  <c r="DU682" i="62" s="1"/>
  <c r="CX682" i="62"/>
  <c r="CY730" i="62"/>
  <c r="CQ730" i="62" s="1"/>
  <c r="DW730" i="62" s="1"/>
  <c r="CP730" i="62"/>
  <c r="DV730" i="62" s="1"/>
  <c r="CO666" i="62"/>
  <c r="DU666" i="62" s="1"/>
  <c r="CX666" i="62"/>
  <c r="CO726" i="62"/>
  <c r="DU726" i="62" s="1"/>
  <c r="CX726" i="62"/>
  <c r="CN656" i="62"/>
  <c r="DT656" i="62" s="1"/>
  <c r="CW656" i="62"/>
  <c r="CX602" i="62"/>
  <c r="CO602" i="62"/>
  <c r="DU602" i="62" s="1"/>
  <c r="CN652" i="62"/>
  <c r="CW652" i="62"/>
  <c r="CX597" i="62"/>
  <c r="CO597" i="62"/>
  <c r="DU597" i="62" s="1"/>
  <c r="CY601" i="62"/>
  <c r="CQ601" i="62" s="1"/>
  <c r="DW601" i="62" s="1"/>
  <c r="CP601" i="62"/>
  <c r="DV601" i="62" s="1"/>
  <c r="CX599" i="62"/>
  <c r="CO599" i="62"/>
  <c r="DU599" i="62" s="1"/>
  <c r="BN1218" i="62"/>
  <c r="BF1218" i="62" s="1"/>
  <c r="BF617" i="62"/>
  <c r="DS617" i="62" s="1"/>
  <c r="DS1218" i="62" s="1"/>
  <c r="BC1362" i="62"/>
  <c r="CB1440" i="62"/>
  <c r="CB1439" i="62" s="1"/>
  <c r="CB1513" i="62" s="1"/>
  <c r="CB1207" i="62"/>
  <c r="CB1360" i="62" s="1"/>
  <c r="CB1383" i="62" s="1"/>
  <c r="BQ1364" i="62"/>
  <c r="BR1440" i="62"/>
  <c r="BJ1208" i="62"/>
  <c r="BR1207" i="62"/>
  <c r="CW494" i="62"/>
  <c r="CN494" i="62"/>
  <c r="DT494" i="62" s="1"/>
  <c r="BC1291" i="62"/>
  <c r="BC1209" i="62"/>
  <c r="BC1441" i="62" s="1"/>
  <c r="DP462" i="62"/>
  <c r="CJ1362" i="62"/>
  <c r="CJ1213" i="62"/>
  <c r="CJ1212" i="62" s="1"/>
  <c r="CM1440" i="62"/>
  <c r="CM1439" i="62" s="1"/>
  <c r="CM1513" i="62" s="1"/>
  <c r="CM1207" i="62"/>
  <c r="CM1360" i="62" s="1"/>
  <c r="CM1383" i="62" s="1"/>
  <c r="BK1364" i="62"/>
  <c r="BK1449" i="62" s="1"/>
  <c r="BK1448" i="62" s="1"/>
  <c r="BK1515" i="62" s="1"/>
  <c r="CN520" i="62"/>
  <c r="DT520" i="62" s="1"/>
  <c r="CW520" i="62"/>
  <c r="CD1440" i="62"/>
  <c r="CD1439" i="62" s="1"/>
  <c r="CD1513" i="62" s="1"/>
  <c r="CD1207" i="62"/>
  <c r="CD1360" i="62" s="1"/>
  <c r="CD1383" i="62" s="1"/>
  <c r="CP443" i="62"/>
  <c r="DV443" i="62" s="1"/>
  <c r="CY443" i="62"/>
  <c r="CQ443" i="62" s="1"/>
  <c r="DW443" i="62" s="1"/>
  <c r="CP427" i="62"/>
  <c r="DV427" i="62" s="1"/>
  <c r="CY427" i="62"/>
  <c r="CQ427" i="62" s="1"/>
  <c r="DW427" i="62" s="1"/>
  <c r="DR1362" i="62"/>
  <c r="BP1440" i="62"/>
  <c r="BH1208" i="62"/>
  <c r="BP1207" i="62"/>
  <c r="BP1360" i="62" s="1"/>
  <c r="BP1383" i="62" s="1"/>
  <c r="CO492" i="62"/>
  <c r="DU492" i="62" s="1"/>
  <c r="CX492" i="62"/>
  <c r="CN1288" i="62"/>
  <c r="CY455" i="62"/>
  <c r="CQ455" i="62" s="1"/>
  <c r="DW455" i="62" s="1"/>
  <c r="CP455" i="62"/>
  <c r="DV455" i="62" s="1"/>
  <c r="BC1287" i="62"/>
  <c r="BC1204" i="62"/>
  <c r="DP429" i="62"/>
  <c r="CP551" i="62"/>
  <c r="DV551" i="62" s="1"/>
  <c r="CY551" i="62"/>
  <c r="CQ551" i="62" s="1"/>
  <c r="DW551" i="62" s="1"/>
  <c r="CJ1436" i="62"/>
  <c r="CJ1512" i="62" s="1"/>
  <c r="CJ1359" i="62"/>
  <c r="CX538" i="62"/>
  <c r="CO538" i="62"/>
  <c r="DU538" i="62" s="1"/>
  <c r="CW481" i="62"/>
  <c r="CN481" i="62"/>
  <c r="DT481" i="62" s="1"/>
  <c r="CY549" i="62"/>
  <c r="CQ549" i="62" s="1"/>
  <c r="DW549" i="62" s="1"/>
  <c r="CP549" i="62"/>
  <c r="DV549" i="62" s="1"/>
  <c r="DT562" i="62"/>
  <c r="CP453" i="62"/>
  <c r="DV453" i="62" s="1"/>
  <c r="CY453" i="62"/>
  <c r="CQ453" i="62" s="1"/>
  <c r="DW453" i="62" s="1"/>
  <c r="CO399" i="62"/>
  <c r="DU399" i="62" s="1"/>
  <c r="CX399" i="62"/>
  <c r="BC1201" i="62"/>
  <c r="BC1433" i="62" s="1"/>
  <c r="DP405" i="62"/>
  <c r="DP1201" i="62" s="1"/>
  <c r="DP1433" i="62" s="1"/>
  <c r="BK1431" i="62"/>
  <c r="BK1358" i="62"/>
  <c r="BK1511" i="62" s="1"/>
  <c r="BM1201" i="62"/>
  <c r="BM1358" i="62" s="1"/>
  <c r="BE405" i="62"/>
  <c r="DR405" i="62" s="1"/>
  <c r="DR1201" i="62" s="1"/>
  <c r="DR1433" i="62" s="1"/>
  <c r="CJ1428" i="62"/>
  <c r="CJ1510" i="62" s="1"/>
  <c r="CJ1357" i="62"/>
  <c r="CN401" i="62"/>
  <c r="DT401" i="62" s="1"/>
  <c r="CW401" i="62"/>
  <c r="CK1424" i="62"/>
  <c r="CK1509" i="62" s="1"/>
  <c r="CK1356" i="62"/>
  <c r="CV1282" i="62"/>
  <c r="CV1189" i="62"/>
  <c r="CN283" i="62"/>
  <c r="CW283" i="62"/>
  <c r="CX198" i="62"/>
  <c r="CO198" i="62"/>
  <c r="DU198" i="62" s="1"/>
  <c r="BN1286" i="62"/>
  <c r="BF1286" i="62" s="1"/>
  <c r="BN1199" i="62"/>
  <c r="BF375" i="62"/>
  <c r="DS375" i="62" s="1"/>
  <c r="BO1428" i="62"/>
  <c r="BG1428" i="62" s="1"/>
  <c r="BO1357" i="62"/>
  <c r="BO1510" i="62" s="1"/>
  <c r="CD1424" i="62"/>
  <c r="CD1356" i="62"/>
  <c r="CD1509" i="62" s="1"/>
  <c r="CX376" i="62"/>
  <c r="CO376" i="62"/>
  <c r="DU376" i="62" s="1"/>
  <c r="BL1419" i="62"/>
  <c r="BD1419" i="62" s="1"/>
  <c r="BI1279" i="62"/>
  <c r="BQ1278" i="62"/>
  <c r="CO363" i="62"/>
  <c r="DU363" i="62" s="1"/>
  <c r="CX363" i="62"/>
  <c r="CX297" i="62"/>
  <c r="CO297" i="62"/>
  <c r="DU297" i="62" s="1"/>
  <c r="CL1419" i="62"/>
  <c r="CL1507" i="62" s="1"/>
  <c r="CL1354" i="62"/>
  <c r="CX370" i="62"/>
  <c r="CO370" i="62"/>
  <c r="DU370" i="62" s="1"/>
  <c r="CX314" i="62"/>
  <c r="CO314" i="62"/>
  <c r="DU314" i="62" s="1"/>
  <c r="CN246" i="62"/>
  <c r="DT246" i="62" s="1"/>
  <c r="CW246" i="62"/>
  <c r="BN1191" i="62"/>
  <c r="BF298" i="62"/>
  <c r="DS298" i="62" s="1"/>
  <c r="DS1191" i="62" s="1"/>
  <c r="DS1423" i="62" s="1"/>
  <c r="BN1281" i="62"/>
  <c r="BF1281" i="62" s="1"/>
  <c r="BN1187" i="62"/>
  <c r="BF260" i="62"/>
  <c r="DS260" i="62" s="1"/>
  <c r="DT398" i="62"/>
  <c r="CV1199" i="62"/>
  <c r="CN354" i="62"/>
  <c r="DT354" i="62" s="1"/>
  <c r="CW354" i="62"/>
  <c r="CN345" i="62"/>
  <c r="DT345" i="62" s="1"/>
  <c r="CW345" i="62"/>
  <c r="CO372" i="62"/>
  <c r="DU372" i="62" s="1"/>
  <c r="CX372" i="62"/>
  <c r="BQ1426" i="62"/>
  <c r="BI1426" i="62" s="1"/>
  <c r="BI1194" i="62"/>
  <c r="CX397" i="62"/>
  <c r="CO397" i="62"/>
  <c r="DU397" i="62" s="1"/>
  <c r="CO343" i="62"/>
  <c r="DU343" i="62" s="1"/>
  <c r="CX343" i="62"/>
  <c r="CN313" i="62"/>
  <c r="DT313" i="62" s="1"/>
  <c r="CW313" i="62"/>
  <c r="BN1190" i="62"/>
  <c r="BF291" i="62"/>
  <c r="DS291" i="62" s="1"/>
  <c r="DS1190" i="62" s="1"/>
  <c r="DS1422" i="62" s="1"/>
  <c r="CV1187" i="62"/>
  <c r="BN1279" i="62"/>
  <c r="BN1183" i="62"/>
  <c r="BF202" i="62"/>
  <c r="DS202" i="62" s="1"/>
  <c r="DT239" i="62"/>
  <c r="BM1272" i="62"/>
  <c r="BE1272" i="62" s="1"/>
  <c r="BM1176" i="62"/>
  <c r="BE120" i="62"/>
  <c r="DR120" i="62" s="1"/>
  <c r="CV1172" i="62"/>
  <c r="CV1403" i="62" s="1"/>
  <c r="CN43" i="62"/>
  <c r="CW43" i="62"/>
  <c r="CX126" i="62"/>
  <c r="CO126" i="62"/>
  <c r="CO231" i="62"/>
  <c r="DU231" i="62" s="1"/>
  <c r="CX231" i="62"/>
  <c r="CX200" i="62"/>
  <c r="CO200" i="62"/>
  <c r="DU200" i="62" s="1"/>
  <c r="CN205" i="62"/>
  <c r="CW205" i="62"/>
  <c r="BC1271" i="62"/>
  <c r="BC1175" i="62"/>
  <c r="BC1347" i="62" s="1"/>
  <c r="BC1406" i="62" s="1"/>
  <c r="BC1502" i="62" s="1"/>
  <c r="DP105" i="62"/>
  <c r="DP1421" i="62"/>
  <c r="BN1271" i="62"/>
  <c r="BF1271" i="62" s="1"/>
  <c r="BN1175" i="62"/>
  <c r="BF105" i="62"/>
  <c r="DS105" i="62" s="1"/>
  <c r="CX237" i="62"/>
  <c r="CO237" i="62"/>
  <c r="DU237" i="62" s="1"/>
  <c r="DT1275" i="62"/>
  <c r="DT1179" i="62"/>
  <c r="CN113" i="62"/>
  <c r="DT113" i="62" s="1"/>
  <c r="CW113" i="62"/>
  <c r="CO285" i="62"/>
  <c r="DU285" i="62" s="1"/>
  <c r="CX285" i="62"/>
  <c r="DP1196" i="62"/>
  <c r="CO310" i="62"/>
  <c r="DU310" i="62" s="1"/>
  <c r="CX310" i="62"/>
  <c r="CB1407" i="62"/>
  <c r="CB1503" i="62" s="1"/>
  <c r="CN158" i="62"/>
  <c r="DT158" i="62" s="1"/>
  <c r="CW158" i="62"/>
  <c r="CX137" i="62"/>
  <c r="CO137" i="62"/>
  <c r="DU137" i="62" s="1"/>
  <c r="CO268" i="62"/>
  <c r="DU268" i="62" s="1"/>
  <c r="CX268" i="62"/>
  <c r="CX201" i="62"/>
  <c r="CO201" i="62"/>
  <c r="DU201" i="62" s="1"/>
  <c r="CX170" i="62"/>
  <c r="CO170" i="62"/>
  <c r="DU170" i="62" s="1"/>
  <c r="CO68" i="62"/>
  <c r="DU68" i="62" s="1"/>
  <c r="CX68" i="62"/>
  <c r="CO44" i="62"/>
  <c r="DU44" i="62" s="1"/>
  <c r="CX44" i="62"/>
  <c r="BL1270" i="62"/>
  <c r="BD1270" i="62" s="1"/>
  <c r="BL1170" i="62"/>
  <c r="BD34" i="62"/>
  <c r="DQ34" i="62" s="1"/>
  <c r="FK1541" i="62"/>
  <c r="FK1546" i="62" s="1"/>
  <c r="FK1537" i="62"/>
  <c r="CX4" i="62"/>
  <c r="CO4" i="62"/>
  <c r="DU4" i="62" s="1"/>
  <c r="CP84" i="62"/>
  <c r="DV84" i="62" s="1"/>
  <c r="CY84" i="62"/>
  <c r="CQ84" i="62" s="1"/>
  <c r="DW84" i="62" s="1"/>
  <c r="CJ1266" i="62"/>
  <c r="CD1541" i="62"/>
  <c r="CD1546" i="62" s="1"/>
  <c r="CD1537" i="62"/>
  <c r="BI1267" i="62"/>
  <c r="BQ1266" i="62"/>
  <c r="CO86" i="62"/>
  <c r="DU86" i="62" s="1"/>
  <c r="CX86" i="62"/>
  <c r="BP1399" i="62"/>
  <c r="BH1399" i="62" s="1"/>
  <c r="BH1169" i="62"/>
  <c r="CC1266" i="62"/>
  <c r="CX29" i="62"/>
  <c r="CO29" i="62"/>
  <c r="DU29" i="62" s="1"/>
  <c r="CO96" i="62"/>
  <c r="DU96" i="62" s="1"/>
  <c r="CX96" i="62"/>
  <c r="CO47" i="62"/>
  <c r="DU47" i="62" s="1"/>
  <c r="CX47" i="62"/>
  <c r="BG1524" i="62"/>
  <c r="DT4" i="62"/>
  <c r="BN1173" i="62"/>
  <c r="BF69" i="62"/>
  <c r="DS69" i="62" s="1"/>
  <c r="DS1173" i="62" s="1"/>
  <c r="DS1404" i="62" s="1"/>
  <c r="BR1344" i="62"/>
  <c r="BJ1166" i="62"/>
  <c r="BM1343" i="62"/>
  <c r="DP1267" i="62"/>
  <c r="DP1165" i="62"/>
  <c r="BN1314" i="62"/>
  <c r="BF1314" i="62" s="1"/>
  <c r="BN1246" i="62"/>
  <c r="BF1013" i="62"/>
  <c r="DS1013" i="62" s="1"/>
  <c r="CD1477" i="62"/>
  <c r="CD1374" i="62"/>
  <c r="CP984" i="62"/>
  <c r="DV984" i="62" s="1"/>
  <c r="CY984" i="62"/>
  <c r="CQ984" i="62" s="1"/>
  <c r="DW984" i="62" s="1"/>
  <c r="CP952" i="62"/>
  <c r="DV952" i="62" s="1"/>
  <c r="CY952" i="62"/>
  <c r="CQ952" i="62" s="1"/>
  <c r="DW952" i="62" s="1"/>
  <c r="CP940" i="62"/>
  <c r="DV940" i="62" s="1"/>
  <c r="CY940" i="62"/>
  <c r="CQ940" i="62" s="1"/>
  <c r="DW940" i="62" s="1"/>
  <c r="BM1242" i="62"/>
  <c r="BE1242" i="62" s="1"/>
  <c r="BE919" i="62"/>
  <c r="DR919" i="62" s="1"/>
  <c r="DR1242" i="62" s="1"/>
  <c r="CP1089" i="62"/>
  <c r="DV1089" i="62" s="1"/>
  <c r="CY1089" i="62"/>
  <c r="CQ1089" i="62" s="1"/>
  <c r="DW1089" i="62" s="1"/>
  <c r="DQ1536" i="62"/>
  <c r="DQ1545" i="62" s="1"/>
  <c r="DQ1249" i="62"/>
  <c r="DQ1493" i="62" s="1"/>
  <c r="CY1109" i="62"/>
  <c r="CQ1109" i="62" s="1"/>
  <c r="DW1109" i="62" s="1"/>
  <c r="CP1109" i="62"/>
  <c r="DV1109" i="62" s="1"/>
  <c r="CB1477" i="62"/>
  <c r="CB1374" i="62"/>
  <c r="CV1473" i="62"/>
  <c r="CV1373" i="62"/>
  <c r="CY902" i="62"/>
  <c r="CQ902" i="62" s="1"/>
  <c r="DW902" i="62" s="1"/>
  <c r="CP902" i="62"/>
  <c r="DV902" i="62" s="1"/>
  <c r="CP979" i="62"/>
  <c r="DV979" i="62" s="1"/>
  <c r="CY979" i="62"/>
  <c r="CQ979" i="62" s="1"/>
  <c r="DW979" i="62" s="1"/>
  <c r="CO1535" i="62"/>
  <c r="CO1544" i="62" s="1"/>
  <c r="CO1245" i="62"/>
  <c r="CY1097" i="62"/>
  <c r="CQ1097" i="62" s="1"/>
  <c r="DW1097" i="62" s="1"/>
  <c r="CP1097" i="62"/>
  <c r="DV1097" i="62" s="1"/>
  <c r="CY1061" i="62"/>
  <c r="CQ1061" i="62" s="1"/>
  <c r="DW1061" i="62" s="1"/>
  <c r="CP1061" i="62"/>
  <c r="DV1061" i="62" s="1"/>
  <c r="CP1030" i="62"/>
  <c r="DV1030" i="62" s="1"/>
  <c r="CY1030" i="62"/>
  <c r="CQ1030" i="62" s="1"/>
  <c r="DW1030" i="62" s="1"/>
  <c r="BR1471" i="62"/>
  <c r="BR1470" i="62" s="1"/>
  <c r="BR1372" i="62"/>
  <c r="BJ1372" i="62" s="1"/>
  <c r="BJ1238" i="62"/>
  <c r="CP1016" i="62"/>
  <c r="DV1016" i="62" s="1"/>
  <c r="CY1016" i="62"/>
  <c r="CQ1016" i="62" s="1"/>
  <c r="DW1016" i="62" s="1"/>
  <c r="CP992" i="62"/>
  <c r="DV992" i="62" s="1"/>
  <c r="CY992" i="62"/>
  <c r="CQ992" i="62" s="1"/>
  <c r="DW992" i="62" s="1"/>
  <c r="CP956" i="62"/>
  <c r="DV956" i="62" s="1"/>
  <c r="CY956" i="62"/>
  <c r="CQ956" i="62" s="1"/>
  <c r="DW956" i="62" s="1"/>
  <c r="DS1012" i="62"/>
  <c r="BL1473" i="62"/>
  <c r="BD1473" i="62" s="1"/>
  <c r="BL1373" i="62"/>
  <c r="BD1373" i="62" s="1"/>
  <c r="CY905" i="62"/>
  <c r="CQ905" i="62" s="1"/>
  <c r="DW905" i="62" s="1"/>
  <c r="CP905" i="62"/>
  <c r="DV905" i="62" s="1"/>
  <c r="CW1527" i="62"/>
  <c r="CO869" i="62"/>
  <c r="CX869" i="62"/>
  <c r="CK1456" i="62"/>
  <c r="CK1455" i="62" s="1"/>
  <c r="CK1369" i="62"/>
  <c r="CN1532" i="62"/>
  <c r="CN1311" i="62"/>
  <c r="CN1238" i="62"/>
  <c r="BM1528" i="62"/>
  <c r="BE854" i="62"/>
  <c r="CO879" i="62"/>
  <c r="DU879" i="62" s="1"/>
  <c r="CX879" i="62"/>
  <c r="DT1312" i="62"/>
  <c r="DT1240" i="62"/>
  <c r="BR1466" i="62"/>
  <c r="BJ1466" i="62" s="1"/>
  <c r="BJ1235" i="62"/>
  <c r="DT1535" i="62"/>
  <c r="DT1544" i="62" s="1"/>
  <c r="DT1245" i="62"/>
  <c r="CP1027" i="62"/>
  <c r="DV1027" i="62" s="1"/>
  <c r="CY1027" i="62"/>
  <c r="CQ1027" i="62" s="1"/>
  <c r="DW1027" i="62" s="1"/>
  <c r="CK1471" i="62"/>
  <c r="CK1470" i="62" s="1"/>
  <c r="CK1372" i="62"/>
  <c r="CC1468" i="62"/>
  <c r="CC1467" i="62" s="1"/>
  <c r="CC1371" i="62"/>
  <c r="DT1243" i="62"/>
  <c r="CP851" i="62"/>
  <c r="DV851" i="62" s="1"/>
  <c r="CY851" i="62"/>
  <c r="CQ851" i="62" s="1"/>
  <c r="DW851" i="62" s="1"/>
  <c r="CO848" i="62"/>
  <c r="DU848" i="62" s="1"/>
  <c r="CX848" i="62"/>
  <c r="CO836" i="62"/>
  <c r="DU836" i="62" s="1"/>
  <c r="CX836" i="62"/>
  <c r="BN1231" i="62"/>
  <c r="BF796" i="62"/>
  <c r="DS796" i="62" s="1"/>
  <c r="DS1231" i="62" s="1"/>
  <c r="DS1461" i="62" s="1"/>
  <c r="CP768" i="62"/>
  <c r="DV768" i="62" s="1"/>
  <c r="CY768" i="62"/>
  <c r="CQ768" i="62" s="1"/>
  <c r="DW768" i="62" s="1"/>
  <c r="BC1302" i="62"/>
  <c r="BC1224" i="62"/>
  <c r="BC1367" i="62" s="1"/>
  <c r="BC1453" i="62" s="1"/>
  <c r="BC1452" i="62" s="1"/>
  <c r="DP738" i="62"/>
  <c r="BN1305" i="62"/>
  <c r="BF1305" i="62" s="1"/>
  <c r="BN1227" i="62"/>
  <c r="BF775" i="62"/>
  <c r="DS775" i="62" s="1"/>
  <c r="BM1305" i="62"/>
  <c r="BE1305" i="62" s="1"/>
  <c r="BM1227" i="62"/>
  <c r="BE775" i="62"/>
  <c r="DR775" i="62" s="1"/>
  <c r="BM1303" i="62"/>
  <c r="BE1303" i="62" s="1"/>
  <c r="BM1225" i="62"/>
  <c r="BE752" i="62"/>
  <c r="DR752" i="62" s="1"/>
  <c r="CW1231" i="62"/>
  <c r="CW1461" i="62" s="1"/>
  <c r="CO796" i="62"/>
  <c r="CX796" i="62"/>
  <c r="CP886" i="62"/>
  <c r="DV886" i="62" s="1"/>
  <c r="CY886" i="62"/>
  <c r="CQ886" i="62" s="1"/>
  <c r="DW886" i="62" s="1"/>
  <c r="CP792" i="62"/>
  <c r="DV792" i="62" s="1"/>
  <c r="CY792" i="62"/>
  <c r="CQ792" i="62" s="1"/>
  <c r="DW792" i="62" s="1"/>
  <c r="CO786" i="62"/>
  <c r="DU786" i="62" s="1"/>
  <c r="CX786" i="62"/>
  <c r="BO1365" i="62"/>
  <c r="CO680" i="62"/>
  <c r="DU680" i="62" s="1"/>
  <c r="CX680" i="62"/>
  <c r="CO693" i="62"/>
  <c r="DU693" i="62" s="1"/>
  <c r="CX693" i="62"/>
  <c r="CX716" i="62"/>
  <c r="CO716" i="62"/>
  <c r="DU716" i="62" s="1"/>
  <c r="CY787" i="62"/>
  <c r="CQ787" i="62" s="1"/>
  <c r="DW787" i="62" s="1"/>
  <c r="CP787" i="62"/>
  <c r="DV787" i="62" s="1"/>
  <c r="CO713" i="62"/>
  <c r="DU713" i="62" s="1"/>
  <c r="CX713" i="62"/>
  <c r="CO677" i="62"/>
  <c r="DU677" i="62" s="1"/>
  <c r="CX677" i="62"/>
  <c r="CX717" i="62"/>
  <c r="CO717" i="62"/>
  <c r="DU717" i="62" s="1"/>
  <c r="BN1222" i="62"/>
  <c r="BF1222" i="62" s="1"/>
  <c r="BF663" i="62"/>
  <c r="DS663" i="62" s="1"/>
  <c r="DS1222" i="62" s="1"/>
  <c r="DT1219" i="62"/>
  <c r="BN1300" i="62"/>
  <c r="BF1300" i="62" s="1"/>
  <c r="BN1219" i="62"/>
  <c r="BF642" i="62"/>
  <c r="DS642" i="62" s="1"/>
  <c r="DT652" i="62"/>
  <c r="CV1220" i="62"/>
  <c r="BM1220" i="62"/>
  <c r="BE1220" i="62" s="1"/>
  <c r="BE651" i="62"/>
  <c r="DR651" i="62" s="1"/>
  <c r="DR1220" i="62" s="1"/>
  <c r="BM1300" i="62"/>
  <c r="BE1300" i="62" s="1"/>
  <c r="CW1216" i="62"/>
  <c r="CO559" i="62"/>
  <c r="CX559" i="62"/>
  <c r="BJ1290" i="62"/>
  <c r="BR1289" i="62"/>
  <c r="CX641" i="62"/>
  <c r="CO641" i="62"/>
  <c r="DU641" i="62" s="1"/>
  <c r="BN1299" i="62"/>
  <c r="BF1299" i="62" s="1"/>
  <c r="CW488" i="62"/>
  <c r="CN488" i="62"/>
  <c r="DT488" i="62" s="1"/>
  <c r="BO1440" i="62"/>
  <c r="BO1207" i="62"/>
  <c r="BO1360" i="62" s="1"/>
  <c r="BO1383" i="62" s="1"/>
  <c r="CX580" i="62"/>
  <c r="CO580" i="62"/>
  <c r="DU580" i="62" s="1"/>
  <c r="BM1299" i="62"/>
  <c r="BE1299" i="62" s="1"/>
  <c r="BM1216" i="62"/>
  <c r="BE559" i="62"/>
  <c r="DR559" i="62" s="1"/>
  <c r="CP562" i="62"/>
  <c r="DV562" i="62" s="1"/>
  <c r="CY562" i="62"/>
  <c r="CQ562" i="62" s="1"/>
  <c r="DW562" i="62" s="1"/>
  <c r="CJ1295" i="62"/>
  <c r="CM1289" i="62"/>
  <c r="CM1325" i="62" s="1"/>
  <c r="CN514" i="62"/>
  <c r="DT514" i="62" s="1"/>
  <c r="CW514" i="62"/>
  <c r="CN521" i="62"/>
  <c r="DT521" i="62" s="1"/>
  <c r="CW521" i="62"/>
  <c r="CD1289" i="62"/>
  <c r="CD1325" i="62" s="1"/>
  <c r="CP441" i="62"/>
  <c r="CY441" i="62"/>
  <c r="CP425" i="62"/>
  <c r="DV425" i="62" s="1"/>
  <c r="CY425" i="62"/>
  <c r="CQ425" i="62" s="1"/>
  <c r="DW425" i="62" s="1"/>
  <c r="BH1290" i="62"/>
  <c r="BP1289" i="62"/>
  <c r="BP1436" i="62"/>
  <c r="BH1436" i="62" s="1"/>
  <c r="BP1359" i="62"/>
  <c r="BP1512" i="62" s="1"/>
  <c r="BH1204" i="62"/>
  <c r="DS1291" i="62"/>
  <c r="DS1209" i="62"/>
  <c r="DS1441" i="62" s="1"/>
  <c r="CP553" i="62"/>
  <c r="DV553" i="62" s="1"/>
  <c r="CY553" i="62"/>
  <c r="CQ553" i="62" s="1"/>
  <c r="DW553" i="62" s="1"/>
  <c r="DS1292" i="62"/>
  <c r="DS1210" i="62"/>
  <c r="DS1442" i="62" s="1"/>
  <c r="BN1288" i="62"/>
  <c r="BF1288" i="62" s="1"/>
  <c r="BN1205" i="62"/>
  <c r="BF441" i="62"/>
  <c r="DS441" i="62" s="1"/>
  <c r="CN477" i="62"/>
  <c r="DT477" i="62" s="1"/>
  <c r="CW477" i="62"/>
  <c r="CY451" i="62"/>
  <c r="CQ451" i="62" s="1"/>
  <c r="DW451" i="62" s="1"/>
  <c r="CP451" i="62"/>
  <c r="DV451" i="62" s="1"/>
  <c r="CO576" i="62"/>
  <c r="DU576" i="62" s="1"/>
  <c r="CX576" i="62"/>
  <c r="CN1216" i="62"/>
  <c r="CX542" i="62"/>
  <c r="CO542" i="62"/>
  <c r="DU542" i="62" s="1"/>
  <c r="CJ1440" i="62"/>
  <c r="CJ1439" i="62" s="1"/>
  <c r="CJ1513" i="62" s="1"/>
  <c r="CJ1207" i="62"/>
  <c r="CJ1360" i="62" s="1"/>
  <c r="CJ1383" i="62" s="1"/>
  <c r="BK1436" i="62"/>
  <c r="BK1359" i="62"/>
  <c r="BK1512" i="62" s="1"/>
  <c r="CD1436" i="62"/>
  <c r="CD1359" i="62"/>
  <c r="CD1512" i="62" s="1"/>
  <c r="CP449" i="62"/>
  <c r="DV449" i="62" s="1"/>
  <c r="CY449" i="62"/>
  <c r="CQ449" i="62" s="1"/>
  <c r="DW449" i="62" s="1"/>
  <c r="CX417" i="62"/>
  <c r="CO417" i="62"/>
  <c r="DU417" i="62" s="1"/>
  <c r="CO396" i="62"/>
  <c r="DU396" i="62" s="1"/>
  <c r="CX396" i="62"/>
  <c r="CY420" i="62"/>
  <c r="CQ420" i="62" s="1"/>
  <c r="DW420" i="62" s="1"/>
  <c r="CP420" i="62"/>
  <c r="DV420" i="62" s="1"/>
  <c r="BM1430" i="62"/>
  <c r="BE1430" i="62" s="1"/>
  <c r="BE1198" i="62"/>
  <c r="BL1200" i="62"/>
  <c r="BD402" i="62"/>
  <c r="DQ402" i="62" s="1"/>
  <c r="DQ1200" i="62" s="1"/>
  <c r="DQ1432" i="62" s="1"/>
  <c r="BP1421" i="62"/>
  <c r="BH1421" i="62" s="1"/>
  <c r="BP1355" i="62"/>
  <c r="BP1508" i="62" s="1"/>
  <c r="BL1417" i="62"/>
  <c r="BD1417" i="62" s="1"/>
  <c r="CD1431" i="62"/>
  <c r="CD1511" i="62" s="1"/>
  <c r="CD1358" i="62"/>
  <c r="CV1190" i="62"/>
  <c r="CV1422" i="62" s="1"/>
  <c r="CN291" i="62"/>
  <c r="DT291" i="62" s="1"/>
  <c r="CW291" i="62"/>
  <c r="BC1415" i="62"/>
  <c r="BC1352" i="62"/>
  <c r="CO295" i="62"/>
  <c r="DU295" i="62" s="1"/>
  <c r="CX295" i="62"/>
  <c r="CX391" i="62"/>
  <c r="CO391" i="62"/>
  <c r="DU391" i="62" s="1"/>
  <c r="BN1188" i="62"/>
  <c r="BF277" i="62"/>
  <c r="DS277" i="62" s="1"/>
  <c r="DS1188" i="62" s="1"/>
  <c r="DS1420" i="62" s="1"/>
  <c r="CN227" i="62"/>
  <c r="DT227" i="62" s="1"/>
  <c r="CW227" i="62"/>
  <c r="CX388" i="62"/>
  <c r="CO388" i="62"/>
  <c r="DU388" i="62" s="1"/>
  <c r="CD1419" i="62"/>
  <c r="CD1354" i="62"/>
  <c r="CD1507" i="62" s="1"/>
  <c r="CM1415" i="62"/>
  <c r="CM1352" i="62"/>
  <c r="CM1182" i="62"/>
  <c r="CB1411" i="62"/>
  <c r="CB1389" i="62" s="1"/>
  <c r="CB1178" i="62"/>
  <c r="CB1350" i="62" s="1"/>
  <c r="DT336" i="62"/>
  <c r="DT1195" i="62" s="1"/>
  <c r="DT1427" i="62" s="1"/>
  <c r="BM1191" i="62"/>
  <c r="BE298" i="62"/>
  <c r="DR298" i="62" s="1"/>
  <c r="DR1191" i="62" s="1"/>
  <c r="DR1423" i="62" s="1"/>
  <c r="CX269" i="62"/>
  <c r="CO269" i="62"/>
  <c r="DU269" i="62" s="1"/>
  <c r="CO353" i="62"/>
  <c r="DU353" i="62" s="1"/>
  <c r="CX353" i="62"/>
  <c r="CC1428" i="62"/>
  <c r="CC1357" i="62"/>
  <c r="CC1510" i="62" s="1"/>
  <c r="CO243" i="62"/>
  <c r="DU243" i="62" s="1"/>
  <c r="CX243" i="62"/>
  <c r="CD1415" i="62"/>
  <c r="CD1352" i="62"/>
  <c r="CD1182" i="62"/>
  <c r="CO180" i="62"/>
  <c r="DU180" i="62" s="1"/>
  <c r="CX180" i="62"/>
  <c r="CO118" i="62"/>
  <c r="DU118" i="62" s="1"/>
  <c r="CX118" i="62"/>
  <c r="CL1421" i="62"/>
  <c r="CL1508" i="62" s="1"/>
  <c r="CL1355" i="62"/>
  <c r="BR1349" i="62"/>
  <c r="BJ1177" i="62"/>
  <c r="CV1276" i="62"/>
  <c r="CV1180" i="62"/>
  <c r="CV1412" i="62" s="1"/>
  <c r="CN150" i="62"/>
  <c r="CW150" i="62"/>
  <c r="BQ1349" i="62"/>
  <c r="BI1177" i="62"/>
  <c r="CX323" i="62"/>
  <c r="CO323" i="62"/>
  <c r="DU323" i="62" s="1"/>
  <c r="CO226" i="62"/>
  <c r="DU226" i="62" s="1"/>
  <c r="CX226" i="62"/>
  <c r="DT205" i="62"/>
  <c r="CN167" i="62"/>
  <c r="DT167" i="62" s="1"/>
  <c r="CW167" i="62"/>
  <c r="BC1174" i="62"/>
  <c r="BC1405" i="62" s="1"/>
  <c r="DP87" i="62"/>
  <c r="DP1174" i="62" s="1"/>
  <c r="DP1405" i="62" s="1"/>
  <c r="DP1282" i="62"/>
  <c r="CO168" i="62"/>
  <c r="DU168" i="62" s="1"/>
  <c r="CX168" i="62"/>
  <c r="BN1275" i="62"/>
  <c r="BN1179" i="62"/>
  <c r="BF146" i="62"/>
  <c r="DS146" i="62" s="1"/>
  <c r="BM1347" i="62"/>
  <c r="BE1175" i="62"/>
  <c r="CK1419" i="62"/>
  <c r="CK1507" i="62" s="1"/>
  <c r="CK1354" i="62"/>
  <c r="CO190" i="62"/>
  <c r="DU190" i="62" s="1"/>
  <c r="CX190" i="62"/>
  <c r="CN110" i="62"/>
  <c r="DT110" i="62" s="1"/>
  <c r="CW110" i="62"/>
  <c r="CO309" i="62"/>
  <c r="DU309" i="62" s="1"/>
  <c r="CX309" i="62"/>
  <c r="CP249" i="62"/>
  <c r="DV249" i="62" s="1"/>
  <c r="CY249" i="62"/>
  <c r="CQ249" i="62" s="1"/>
  <c r="DW249" i="62" s="1"/>
  <c r="BC1428" i="62"/>
  <c r="CN255" i="62"/>
  <c r="DT255" i="62" s="1"/>
  <c r="CW255" i="62"/>
  <c r="CV1279" i="62"/>
  <c r="CV1183" i="62"/>
  <c r="CN202" i="62"/>
  <c r="DT202" i="62" s="1"/>
  <c r="CW202" i="62"/>
  <c r="BN1277" i="62"/>
  <c r="BF1277" i="62" s="1"/>
  <c r="BN1181" i="62"/>
  <c r="BF155" i="62"/>
  <c r="DS155" i="62" s="1"/>
  <c r="CJ1401" i="62"/>
  <c r="CJ1346" i="62"/>
  <c r="CJ1400" i="62" s="1"/>
  <c r="CN241" i="62"/>
  <c r="DT241" i="62" s="1"/>
  <c r="CW241" i="62"/>
  <c r="CP192" i="62"/>
  <c r="DV192" i="62" s="1"/>
  <c r="CY192" i="62"/>
  <c r="CQ192" i="62" s="1"/>
  <c r="DW192" i="62" s="1"/>
  <c r="BN1397" i="62"/>
  <c r="BF1397" i="62" s="1"/>
  <c r="DS1267" i="62"/>
  <c r="DS1165" i="62"/>
  <c r="CV1343" i="62"/>
  <c r="CV1394" i="62" s="1"/>
  <c r="CJ1537" i="62"/>
  <c r="CJ1541" i="62"/>
  <c r="BI1524" i="62"/>
  <c r="BC1169" i="62"/>
  <c r="BC1399" i="62" s="1"/>
  <c r="DP14" i="62"/>
  <c r="DP1169" i="62" s="1"/>
  <c r="DP1399" i="62" s="1"/>
  <c r="BQ1537" i="62"/>
  <c r="BQ1541" i="62"/>
  <c r="BQ1546" i="62" s="1"/>
  <c r="CP50" i="62"/>
  <c r="DV50" i="62" s="1"/>
  <c r="CY50" i="62"/>
  <c r="CQ50" i="62" s="1"/>
  <c r="DW50" i="62" s="1"/>
  <c r="CW9" i="62"/>
  <c r="CN9" i="62"/>
  <c r="DT9" i="62" s="1"/>
  <c r="CC1541" i="62"/>
  <c r="CC1537" i="62"/>
  <c r="CO100" i="62"/>
  <c r="DU100" i="62" s="1"/>
  <c r="CX100" i="62"/>
  <c r="CP83" i="62"/>
  <c r="DV83" i="62" s="1"/>
  <c r="CY83" i="62"/>
  <c r="CQ83" i="62" s="1"/>
  <c r="DW83" i="62" s="1"/>
  <c r="CO57" i="62"/>
  <c r="DU57" i="62" s="1"/>
  <c r="CX57" i="62"/>
  <c r="CP16" i="62"/>
  <c r="DV16" i="62" s="1"/>
  <c r="CY16" i="62"/>
  <c r="CQ16" i="62" s="1"/>
  <c r="DW16" i="62" s="1"/>
  <c r="BP1343" i="62"/>
  <c r="BH1165" i="62"/>
  <c r="BP1164" i="62"/>
  <c r="BO1343" i="62"/>
  <c r="BO1164" i="62"/>
  <c r="DQ1181" i="62"/>
  <c r="DQ1413" i="62" s="1"/>
  <c r="BQ1401" i="62"/>
  <c r="BI1401" i="62" s="1"/>
  <c r="BQ1346" i="62"/>
  <c r="BQ1400" i="62" s="1"/>
  <c r="CO94" i="62"/>
  <c r="DU94" i="62" s="1"/>
  <c r="CX94" i="62"/>
  <c r="BM1172" i="62"/>
  <c r="BE43" i="62"/>
  <c r="DR43" i="62" s="1"/>
  <c r="DR1172" i="62" s="1"/>
  <c r="DR1403" i="62" s="1"/>
  <c r="BM1159" i="62"/>
  <c r="BE1159" i="62" s="1"/>
  <c r="DR1343" i="62"/>
  <c r="DR1394" i="62" s="1"/>
  <c r="BC1159" i="62"/>
  <c r="CP1103" i="62"/>
  <c r="DV1103" i="62" s="1"/>
  <c r="CY1103" i="62"/>
  <c r="CQ1103" i="62" s="1"/>
  <c r="DW1103" i="62" s="1"/>
  <c r="CO1041" i="62"/>
  <c r="DU1041" i="62" s="1"/>
  <c r="CX1041" i="62"/>
  <c r="CP981" i="62"/>
  <c r="DV981" i="62" s="1"/>
  <c r="CY981" i="62"/>
  <c r="CQ981" i="62" s="1"/>
  <c r="DW981" i="62" s="1"/>
  <c r="CP951" i="62"/>
  <c r="DV951" i="62" s="1"/>
  <c r="CY951" i="62"/>
  <c r="CQ951" i="62" s="1"/>
  <c r="DW951" i="62" s="1"/>
  <c r="CP939" i="62"/>
  <c r="DV939" i="62" s="1"/>
  <c r="CY939" i="62"/>
  <c r="CQ939" i="62" s="1"/>
  <c r="DW939" i="62" s="1"/>
  <c r="CP1048" i="62"/>
  <c r="DV1048" i="62" s="1"/>
  <c r="CY1048" i="62"/>
  <c r="CQ1048" i="62" s="1"/>
  <c r="DW1048" i="62" s="1"/>
  <c r="BC1531" i="62"/>
  <c r="BC1237" i="62"/>
  <c r="BC1469" i="62" s="1"/>
  <c r="DP852" i="62"/>
  <c r="CP976" i="62"/>
  <c r="DV976" i="62" s="1"/>
  <c r="CY976" i="62"/>
  <c r="CQ976" i="62" s="1"/>
  <c r="DW976" i="62" s="1"/>
  <c r="DP1315" i="62"/>
  <c r="DP1247" i="62"/>
  <c r="DP1479" i="62" s="1"/>
  <c r="CW1477" i="62"/>
  <c r="CY1119" i="62"/>
  <c r="CQ1119" i="62" s="1"/>
  <c r="DW1119" i="62" s="1"/>
  <c r="CP1119" i="62"/>
  <c r="DV1119" i="62" s="1"/>
  <c r="DU1029" i="62"/>
  <c r="BR1480" i="62"/>
  <c r="BJ1480" i="62" s="1"/>
  <c r="BJ1246" i="62"/>
  <c r="CK1468" i="62"/>
  <c r="CK1467" i="62" s="1"/>
  <c r="CK1371" i="62"/>
  <c r="CX1314" i="62"/>
  <c r="CX1246" i="62"/>
  <c r="CX1480" i="62" s="1"/>
  <c r="CP1013" i="62"/>
  <c r="CY1013" i="62"/>
  <c r="CP989" i="62"/>
  <c r="DV989" i="62" s="1"/>
  <c r="CY989" i="62"/>
  <c r="CQ989" i="62" s="1"/>
  <c r="DW989" i="62" s="1"/>
  <c r="BN1477" i="62"/>
  <c r="BF1477" i="62" s="1"/>
  <c r="BF1245" i="62"/>
  <c r="CW1526" i="62"/>
  <c r="CO846" i="62"/>
  <c r="CX846" i="62"/>
  <c r="DQ1313" i="62"/>
  <c r="DQ1241" i="62"/>
  <c r="CV1471" i="62"/>
  <c r="CV1470" i="62" s="1"/>
  <c r="CV1372" i="62"/>
  <c r="BI1529" i="62"/>
  <c r="BI1542" i="62" s="1"/>
  <c r="CM1542" i="62"/>
  <c r="CV1464" i="62"/>
  <c r="CV1463" i="62" s="1"/>
  <c r="CV1370" i="62"/>
  <c r="CN1240" i="62"/>
  <c r="BJ1530" i="62"/>
  <c r="CN1477" i="62"/>
  <c r="BC1239" i="62"/>
  <c r="BC1472" i="62" s="1"/>
  <c r="DP899" i="62"/>
  <c r="DP1239" i="62" s="1"/>
  <c r="DP1472" i="62" s="1"/>
  <c r="BC1532" i="62"/>
  <c r="BC1311" i="62"/>
  <c r="BC1238" i="62"/>
  <c r="DP883" i="62"/>
  <c r="CN1243" i="62"/>
  <c r="CN1475" i="62" s="1"/>
  <c r="CN1235" i="62"/>
  <c r="CN1466" i="62" s="1"/>
  <c r="BR1462" i="62"/>
  <c r="BJ1462" i="62" s="1"/>
  <c r="BJ1232" i="62"/>
  <c r="CY766" i="62"/>
  <c r="CQ766" i="62" s="1"/>
  <c r="DW766" i="62" s="1"/>
  <c r="CP766" i="62"/>
  <c r="DV766" i="62" s="1"/>
  <c r="BQ1459" i="62"/>
  <c r="BI1459" i="62" s="1"/>
  <c r="BI1230" i="62"/>
  <c r="CC1456" i="62"/>
  <c r="CC1455" i="62" s="1"/>
  <c r="CC1369" i="62"/>
  <c r="DS1301" i="62"/>
  <c r="DS1223" i="62"/>
  <c r="DS1366" i="62" s="1"/>
  <c r="DS1451" i="62" s="1"/>
  <c r="CN1310" i="62"/>
  <c r="DQ1306" i="62"/>
  <c r="DQ1228" i="62"/>
  <c r="DQ1458" i="62" s="1"/>
  <c r="CY803" i="62"/>
  <c r="CQ803" i="62" s="1"/>
  <c r="DW803" i="62" s="1"/>
  <c r="CP803" i="62"/>
  <c r="DV803" i="62" s="1"/>
  <c r="CO812" i="62"/>
  <c r="DU812" i="62" s="1"/>
  <c r="CX812" i="62"/>
  <c r="CW1302" i="62"/>
  <c r="CW1224" i="62"/>
  <c r="CW1367" i="62" s="1"/>
  <c r="CW1453" i="62" s="1"/>
  <c r="CO738" i="62"/>
  <c r="CX738" i="62"/>
  <c r="CN1231" i="62"/>
  <c r="CN1461" i="62" s="1"/>
  <c r="DT796" i="62"/>
  <c r="DT1231" i="62" s="1"/>
  <c r="DT1461" i="62" s="1"/>
  <c r="CY756" i="62"/>
  <c r="CQ756" i="62" s="1"/>
  <c r="DW756" i="62" s="1"/>
  <c r="CP756" i="62"/>
  <c r="DV756" i="62" s="1"/>
  <c r="CO800" i="62"/>
  <c r="DU800" i="62" s="1"/>
  <c r="CX800" i="62"/>
  <c r="CO759" i="62"/>
  <c r="DU759" i="62" s="1"/>
  <c r="CX759" i="62"/>
  <c r="CY770" i="62"/>
  <c r="CQ770" i="62" s="1"/>
  <c r="DW770" i="62" s="1"/>
  <c r="CP770" i="62"/>
  <c r="DV770" i="62" s="1"/>
  <c r="CO674" i="62"/>
  <c r="DU674" i="62" s="1"/>
  <c r="CX674" i="62"/>
  <c r="CX720" i="62"/>
  <c r="CO720" i="62"/>
  <c r="DU720" i="62" s="1"/>
  <c r="CL1365" i="62"/>
  <c r="CL1450" i="62" s="1"/>
  <c r="CO712" i="62"/>
  <c r="DU712" i="62" s="1"/>
  <c r="CX712" i="62"/>
  <c r="CO676" i="62"/>
  <c r="DU676" i="62" s="1"/>
  <c r="CX676" i="62"/>
  <c r="DQ1301" i="62"/>
  <c r="DQ1223" i="62"/>
  <c r="DQ1366" i="62" s="1"/>
  <c r="DQ1451" i="62" s="1"/>
  <c r="CY746" i="62"/>
  <c r="CQ746" i="62" s="1"/>
  <c r="DW746" i="62" s="1"/>
  <c r="CP746" i="62"/>
  <c r="DV746" i="62" s="1"/>
  <c r="CX714" i="62"/>
  <c r="CO714" i="62"/>
  <c r="DU714" i="62" s="1"/>
  <c r="CO648" i="62"/>
  <c r="DU648" i="62" s="1"/>
  <c r="CX648" i="62"/>
  <c r="CJ1364" i="62"/>
  <c r="CJ1449" i="62" s="1"/>
  <c r="CJ1448" i="62" s="1"/>
  <c r="CJ1515" i="62" s="1"/>
  <c r="CX630" i="62"/>
  <c r="CO630" i="62"/>
  <c r="DU630" i="62" s="1"/>
  <c r="CD1365" i="62"/>
  <c r="CD1450" i="62" s="1"/>
  <c r="BC1300" i="62"/>
  <c r="BC1219" i="62"/>
  <c r="DP642" i="62"/>
  <c r="CN595" i="62"/>
  <c r="DT595" i="62" s="1"/>
  <c r="CW595" i="62"/>
  <c r="CN1219" i="62"/>
  <c r="CO584" i="62"/>
  <c r="DU584" i="62" s="1"/>
  <c r="CX584" i="62"/>
  <c r="DP1216" i="62"/>
  <c r="CW535" i="62"/>
  <c r="CN535" i="62"/>
  <c r="DT535" i="62" s="1"/>
  <c r="DR1293" i="62"/>
  <c r="DR1211" i="62"/>
  <c r="DR1443" i="62" s="1"/>
  <c r="BO1289" i="62"/>
  <c r="BM1217" i="62"/>
  <c r="BE1217" i="62" s="1"/>
  <c r="BE579" i="62"/>
  <c r="DR579" i="62" s="1"/>
  <c r="DR1217" i="62" s="1"/>
  <c r="CP561" i="62"/>
  <c r="DV561" i="62" s="1"/>
  <c r="CY561" i="62"/>
  <c r="CQ561" i="62" s="1"/>
  <c r="DW561" i="62" s="1"/>
  <c r="CN508" i="62"/>
  <c r="DT508" i="62" s="1"/>
  <c r="CW508" i="62"/>
  <c r="CB1364" i="62"/>
  <c r="CB1449" i="62" s="1"/>
  <c r="CB1448" i="62" s="1"/>
  <c r="CB1515" i="62" s="1"/>
  <c r="CY464" i="62"/>
  <c r="CQ464" i="62" s="1"/>
  <c r="DW464" i="62" s="1"/>
  <c r="CP464" i="62"/>
  <c r="DV464" i="62" s="1"/>
  <c r="CN1206" i="62"/>
  <c r="CN1438" i="62" s="1"/>
  <c r="CX544" i="62"/>
  <c r="CO544" i="62"/>
  <c r="DU544" i="62" s="1"/>
  <c r="CJ1289" i="62"/>
  <c r="CJ1325" i="62" s="1"/>
  <c r="CY446" i="62"/>
  <c r="CQ446" i="62" s="1"/>
  <c r="DW446" i="62" s="1"/>
  <c r="CP446" i="62"/>
  <c r="DV446" i="62" s="1"/>
  <c r="DT1440" i="62"/>
  <c r="CO498" i="62"/>
  <c r="DU498" i="62" s="1"/>
  <c r="CX498" i="62"/>
  <c r="CO393" i="62"/>
  <c r="DU393" i="62" s="1"/>
  <c r="CX393" i="62"/>
  <c r="CX402" i="62"/>
  <c r="CO402" i="62"/>
  <c r="BO1431" i="62"/>
  <c r="BG1431" i="62" s="1"/>
  <c r="BO1358" i="62"/>
  <c r="BO1511" i="62" s="1"/>
  <c r="BG1199" i="62"/>
  <c r="CM1431" i="62"/>
  <c r="CM1511" i="62" s="1"/>
  <c r="CM1358" i="62"/>
  <c r="CK1431" i="62"/>
  <c r="CK1511" i="62" s="1"/>
  <c r="CK1358" i="62"/>
  <c r="CX416" i="62"/>
  <c r="CO416" i="62"/>
  <c r="DU416" i="62" s="1"/>
  <c r="BQ1427" i="62"/>
  <c r="BI1427" i="62" s="1"/>
  <c r="BI1195" i="62"/>
  <c r="BP1419" i="62"/>
  <c r="BH1419" i="62" s="1"/>
  <c r="BP1354" i="62"/>
  <c r="BP1507" i="62" s="1"/>
  <c r="BH1187" i="62"/>
  <c r="CO387" i="62"/>
  <c r="DU387" i="62" s="1"/>
  <c r="CX387" i="62"/>
  <c r="CO217" i="62"/>
  <c r="DU217" i="62" s="1"/>
  <c r="CX217" i="62"/>
  <c r="CN392" i="62"/>
  <c r="DT392" i="62" s="1"/>
  <c r="CW392" i="62"/>
  <c r="CN329" i="62"/>
  <c r="DT329" i="62" s="1"/>
  <c r="CW329" i="62"/>
  <c r="CN293" i="62"/>
  <c r="DT293" i="62" s="1"/>
  <c r="CW293" i="62"/>
  <c r="BK1419" i="62"/>
  <c r="BK1354" i="62"/>
  <c r="BK1507" i="62" s="1"/>
  <c r="CN210" i="62"/>
  <c r="DT210" i="62" s="1"/>
  <c r="CW210" i="62"/>
  <c r="CX324" i="62"/>
  <c r="CO324" i="62"/>
  <c r="DU324" i="62" s="1"/>
  <c r="CM1278" i="62"/>
  <c r="CM1324" i="62" s="1"/>
  <c r="CO361" i="62"/>
  <c r="DU361" i="62" s="1"/>
  <c r="CX361" i="62"/>
  <c r="CV1280" i="62"/>
  <c r="CV1185" i="62"/>
  <c r="CN254" i="62"/>
  <c r="DT254" i="62" s="1"/>
  <c r="CW254" i="62"/>
  <c r="CN294" i="62"/>
  <c r="DT294" i="62" s="1"/>
  <c r="CW294" i="62"/>
  <c r="CO369" i="62"/>
  <c r="CX369" i="62"/>
  <c r="CQ304" i="62"/>
  <c r="BQ1419" i="62"/>
  <c r="BI1419" i="62" s="1"/>
  <c r="BQ1354" i="62"/>
  <c r="BQ1507" i="62" s="1"/>
  <c r="CD1278" i="62"/>
  <c r="CD1324" i="62" s="1"/>
  <c r="CO144" i="62"/>
  <c r="DU144" i="62" s="1"/>
  <c r="CX144" i="62"/>
  <c r="CO115" i="62"/>
  <c r="DU115" i="62" s="1"/>
  <c r="CX115" i="62"/>
  <c r="CV1277" i="62"/>
  <c r="CV1181" i="62"/>
  <c r="CV1413" i="62" s="1"/>
  <c r="CN155" i="62"/>
  <c r="CW155" i="62"/>
  <c r="BP1418" i="62"/>
  <c r="BH1418" i="62" s="1"/>
  <c r="BH1186" i="62"/>
  <c r="CO362" i="62"/>
  <c r="DU362" i="62" s="1"/>
  <c r="CX362" i="62"/>
  <c r="BM1279" i="62"/>
  <c r="BM1183" i="62"/>
  <c r="BE202" i="62"/>
  <c r="DR202" i="62" s="1"/>
  <c r="CX143" i="62"/>
  <c r="CO143" i="62"/>
  <c r="DU143" i="62" s="1"/>
  <c r="CD1411" i="62"/>
  <c r="CD1389" i="62" s="1"/>
  <c r="CD1178" i="62"/>
  <c r="CD1350" i="62" s="1"/>
  <c r="CB1397" i="62"/>
  <c r="CB1345" i="62"/>
  <c r="CB1396" i="62" s="1"/>
  <c r="CX134" i="62"/>
  <c r="CO134" i="62"/>
  <c r="DU134" i="62" s="1"/>
  <c r="CN203" i="62"/>
  <c r="DT203" i="62" s="1"/>
  <c r="CW203" i="62"/>
  <c r="DP1275" i="62"/>
  <c r="DP1274" i="62" s="1"/>
  <c r="DP1323" i="62" s="1"/>
  <c r="DP1179" i="62"/>
  <c r="DQ1417" i="62"/>
  <c r="CO184" i="62"/>
  <c r="DU184" i="62" s="1"/>
  <c r="CX184" i="62"/>
  <c r="BO1415" i="62"/>
  <c r="BO1352" i="62"/>
  <c r="BO1182" i="62"/>
  <c r="BG1182" i="62" s="1"/>
  <c r="CN133" i="62"/>
  <c r="DT133" i="62" s="1"/>
  <c r="CW133" i="62"/>
  <c r="BO1411" i="62"/>
  <c r="BO1178" i="62"/>
  <c r="BO1350" i="62" s="1"/>
  <c r="CO228" i="62"/>
  <c r="DU228" i="62" s="1"/>
  <c r="CX228" i="62"/>
  <c r="CO194" i="62"/>
  <c r="DU194" i="62" s="1"/>
  <c r="CX194" i="62"/>
  <c r="BO1348" i="62"/>
  <c r="BG1176" i="62"/>
  <c r="BN1269" i="62"/>
  <c r="BF1269" i="62" s="1"/>
  <c r="CP58" i="62"/>
  <c r="DV58" i="62" s="1"/>
  <c r="CY58" i="62"/>
  <c r="CQ58" i="62" s="1"/>
  <c r="DW58" i="62" s="1"/>
  <c r="CV1159" i="62"/>
  <c r="CO65" i="62"/>
  <c r="DU65" i="62" s="1"/>
  <c r="CX65" i="62"/>
  <c r="CX37" i="62"/>
  <c r="CO37" i="62"/>
  <c r="DU37" i="62" s="1"/>
  <c r="BN1168" i="62"/>
  <c r="BF12" i="62"/>
  <c r="DS12" i="62" s="1"/>
  <c r="CX25" i="62"/>
  <c r="CO25" i="62"/>
  <c r="DU25" i="62" s="1"/>
  <c r="CP90" i="62"/>
  <c r="DV90" i="62" s="1"/>
  <c r="CY90" i="62"/>
  <c r="CQ90" i="62" s="1"/>
  <c r="DW90" i="62" s="1"/>
  <c r="CP81" i="62"/>
  <c r="DV81" i="62" s="1"/>
  <c r="CY81" i="62"/>
  <c r="CQ81" i="62" s="1"/>
  <c r="DW81" i="62" s="1"/>
  <c r="BP1397" i="62"/>
  <c r="BP1345" i="62"/>
  <c r="BP1396" i="62" s="1"/>
  <c r="BH1524" i="62"/>
  <c r="BP1266" i="62"/>
  <c r="BN1343" i="62"/>
  <c r="BC1343" i="62"/>
  <c r="BC1394" i="62" s="1"/>
  <c r="CY1124" i="62"/>
  <c r="CQ1124" i="62" s="1"/>
  <c r="DW1124" i="62" s="1"/>
  <c r="CP1124" i="62"/>
  <c r="DV1124" i="62" s="1"/>
  <c r="CP1038" i="62"/>
  <c r="DV1038" i="62" s="1"/>
  <c r="CY1038" i="62"/>
  <c r="CQ1038" i="62" s="1"/>
  <c r="DW1038" i="62" s="1"/>
  <c r="BC1483" i="62"/>
  <c r="BC1482" i="62" s="1"/>
  <c r="BC1251" i="62"/>
  <c r="BC1375" i="62" s="1"/>
  <c r="BC1386" i="62" s="1"/>
  <c r="CP1108" i="62"/>
  <c r="DV1108" i="62" s="1"/>
  <c r="CY1108" i="62"/>
  <c r="CQ1108" i="62" s="1"/>
  <c r="DW1108" i="62" s="1"/>
  <c r="CM1478" i="62"/>
  <c r="BN1493" i="62"/>
  <c r="BF1493" i="62" s="1"/>
  <c r="BF1249" i="62"/>
  <c r="CL1477" i="62"/>
  <c r="CL1374" i="62"/>
  <c r="CC1473" i="62"/>
  <c r="CC1373" i="62"/>
  <c r="CP978" i="62"/>
  <c r="DV978" i="62" s="1"/>
  <c r="CY978" i="62"/>
  <c r="CQ978" i="62" s="1"/>
  <c r="DW978" i="62" s="1"/>
  <c r="CP950" i="62"/>
  <c r="DV950" i="62" s="1"/>
  <c r="CY950" i="62"/>
  <c r="CQ950" i="62" s="1"/>
  <c r="DW950" i="62" s="1"/>
  <c r="CP938" i="62"/>
  <c r="DV938" i="62" s="1"/>
  <c r="CY938" i="62"/>
  <c r="CQ938" i="62" s="1"/>
  <c r="DW938" i="62" s="1"/>
  <c r="CP1029" i="62"/>
  <c r="CY1029" i="62"/>
  <c r="BQ1473" i="62"/>
  <c r="BQ1391" i="62" s="1"/>
  <c r="BQ1373" i="62"/>
  <c r="BI1373" i="62" s="1"/>
  <c r="BC1526" i="62"/>
  <c r="DP846" i="62"/>
  <c r="DP1526" i="62" s="1"/>
  <c r="CP1245" i="62"/>
  <c r="CP1138" i="62"/>
  <c r="DV1138" i="62" s="1"/>
  <c r="CY1138" i="62"/>
  <c r="CQ1138" i="62" s="1"/>
  <c r="DW1138" i="62" s="1"/>
  <c r="CM1473" i="62"/>
  <c r="CM1391" i="62" s="1"/>
  <c r="CM1373" i="62"/>
  <c r="CP1079" i="62"/>
  <c r="DV1079" i="62" s="1"/>
  <c r="CY1079" i="62"/>
  <c r="CQ1079" i="62" s="1"/>
  <c r="DW1079" i="62" s="1"/>
  <c r="DP1535" i="62"/>
  <c r="DP1544" i="62" s="1"/>
  <c r="DP1245" i="62"/>
  <c r="CP986" i="62"/>
  <c r="DV986" i="62" s="1"/>
  <c r="CY986" i="62"/>
  <c r="CQ986" i="62" s="1"/>
  <c r="DW986" i="62" s="1"/>
  <c r="CD1478" i="62"/>
  <c r="DV1012" i="62"/>
  <c r="CY1121" i="62"/>
  <c r="CQ1121" i="62" s="1"/>
  <c r="DW1121" i="62" s="1"/>
  <c r="CP1121" i="62"/>
  <c r="DV1121" i="62" s="1"/>
  <c r="CY901" i="62"/>
  <c r="CQ901" i="62" s="1"/>
  <c r="DW901" i="62" s="1"/>
  <c r="CP901" i="62"/>
  <c r="DV901" i="62" s="1"/>
  <c r="BN1316" i="62"/>
  <c r="BF1316" i="62" s="1"/>
  <c r="CY864" i="62"/>
  <c r="CQ864" i="62" s="1"/>
  <c r="DW864" i="62" s="1"/>
  <c r="CP864" i="62"/>
  <c r="DV864" i="62" s="1"/>
  <c r="CX1242" i="62"/>
  <c r="CP919" i="62"/>
  <c r="CY919" i="62"/>
  <c r="DR1241" i="62"/>
  <c r="DR1475" i="62" s="1"/>
  <c r="BC1304" i="62"/>
  <c r="BC1226" i="62"/>
  <c r="DP763" i="62"/>
  <c r="BL1475" i="62"/>
  <c r="BM1525" i="62"/>
  <c r="BM1542" i="62" s="1"/>
  <c r="BM1310" i="62"/>
  <c r="BE1310" i="62" s="1"/>
  <c r="BM1236" i="62"/>
  <c r="BE845" i="62"/>
  <c r="DU835" i="62"/>
  <c r="BC1231" i="62"/>
  <c r="BC1461" i="62" s="1"/>
  <c r="DP796" i="62"/>
  <c r="DP1231" i="62" s="1"/>
  <c r="DP1461" i="62" s="1"/>
  <c r="CN1312" i="62"/>
  <c r="BL1238" i="62"/>
  <c r="BN1526" i="62"/>
  <c r="BF846" i="62"/>
  <c r="BK1471" i="62"/>
  <c r="BK1470" i="62" s="1"/>
  <c r="BK1372" i="62"/>
  <c r="CC1542" i="62"/>
  <c r="CP1018" i="62"/>
  <c r="DV1018" i="62" s="1"/>
  <c r="CY1018" i="62"/>
  <c r="CQ1018" i="62" s="1"/>
  <c r="DW1018" i="62" s="1"/>
  <c r="DT883" i="62"/>
  <c r="CB1468" i="62"/>
  <c r="CB1467" i="62" s="1"/>
  <c r="CB1371" i="62"/>
  <c r="CD1456" i="62"/>
  <c r="CD1455" i="62" s="1"/>
  <c r="CD1369" i="62"/>
  <c r="CO760" i="62"/>
  <c r="DU760" i="62" s="1"/>
  <c r="CX760" i="62"/>
  <c r="CV1222" i="62"/>
  <c r="CN663" i="62"/>
  <c r="CW663" i="62"/>
  <c r="CO740" i="62"/>
  <c r="DU740" i="62" s="1"/>
  <c r="CX740" i="62"/>
  <c r="DR1464" i="62"/>
  <c r="CO780" i="62"/>
  <c r="DU780" i="62" s="1"/>
  <c r="CX780" i="62"/>
  <c r="DT835" i="62"/>
  <c r="DT1235" i="62" s="1"/>
  <c r="DT1466" i="62" s="1"/>
  <c r="CY843" i="62"/>
  <c r="CQ843" i="62" s="1"/>
  <c r="DW843" i="62" s="1"/>
  <c r="CP843" i="62"/>
  <c r="DV843" i="62" s="1"/>
  <c r="CN1233" i="62"/>
  <c r="CP747" i="62"/>
  <c r="DV747" i="62" s="1"/>
  <c r="CY747" i="62"/>
  <c r="CQ747" i="62" s="1"/>
  <c r="DW747" i="62" s="1"/>
  <c r="CO668" i="62"/>
  <c r="DU668" i="62" s="1"/>
  <c r="CX668" i="62"/>
  <c r="CO687" i="62"/>
  <c r="DU687" i="62" s="1"/>
  <c r="CX687" i="62"/>
  <c r="BP1364" i="62"/>
  <c r="BH1216" i="62"/>
  <c r="CO707" i="62"/>
  <c r="DU707" i="62" s="1"/>
  <c r="CX707" i="62"/>
  <c r="CO671" i="62"/>
  <c r="DU671" i="62" s="1"/>
  <c r="CX671" i="62"/>
  <c r="BQ1365" i="62"/>
  <c r="BI1219" i="62"/>
  <c r="CV1218" i="62"/>
  <c r="CN617" i="62"/>
  <c r="DT617" i="62" s="1"/>
  <c r="CW617" i="62"/>
  <c r="CP649" i="62"/>
  <c r="DV649" i="62" s="1"/>
  <c r="CY649" i="62"/>
  <c r="CQ649" i="62" s="1"/>
  <c r="DW649" i="62" s="1"/>
  <c r="CO622" i="62"/>
  <c r="DU622" i="62" s="1"/>
  <c r="CX622" i="62"/>
  <c r="CV1219" i="62"/>
  <c r="CX647" i="62"/>
  <c r="CO647" i="62"/>
  <c r="DU647" i="62" s="1"/>
  <c r="CO609" i="62"/>
  <c r="DU609" i="62" s="1"/>
  <c r="CX609" i="62"/>
  <c r="BN1221" i="62"/>
  <c r="BF1221" i="62" s="1"/>
  <c r="BF662" i="62"/>
  <c r="DS662" i="62" s="1"/>
  <c r="DS1221" i="62" s="1"/>
  <c r="BR1364" i="62"/>
  <c r="BJ1216" i="62"/>
  <c r="BN1297" i="62"/>
  <c r="BN1214" i="62"/>
  <c r="BF533" i="62"/>
  <c r="DS533" i="62" s="1"/>
  <c r="BC1290" i="62"/>
  <c r="BC1208" i="62"/>
  <c r="DP461" i="62"/>
  <c r="CW507" i="62"/>
  <c r="CN507" i="62"/>
  <c r="DT507" i="62" s="1"/>
  <c r="CX635" i="62"/>
  <c r="CO635" i="62"/>
  <c r="DU635" i="62" s="1"/>
  <c r="CO628" i="62"/>
  <c r="DU628" i="62" s="1"/>
  <c r="CX628" i="62"/>
  <c r="CN502" i="62"/>
  <c r="DT502" i="62" s="1"/>
  <c r="CW502" i="62"/>
  <c r="CN515" i="62"/>
  <c r="DT515" i="62" s="1"/>
  <c r="CW515" i="62"/>
  <c r="CN485" i="62"/>
  <c r="DT485" i="62" s="1"/>
  <c r="CW485" i="62"/>
  <c r="CX593" i="62"/>
  <c r="CO593" i="62"/>
  <c r="DU593" i="62" s="1"/>
  <c r="DS1364" i="62"/>
  <c r="DS1449" i="62" s="1"/>
  <c r="CY463" i="62"/>
  <c r="CQ463" i="62" s="1"/>
  <c r="DW463" i="62" s="1"/>
  <c r="CP463" i="62"/>
  <c r="DV463" i="62" s="1"/>
  <c r="CO510" i="62"/>
  <c r="DU510" i="62" s="1"/>
  <c r="CX510" i="62"/>
  <c r="CX564" i="62"/>
  <c r="CO564" i="62"/>
  <c r="DU564" i="62" s="1"/>
  <c r="CO540" i="62"/>
  <c r="DU540" i="62" s="1"/>
  <c r="CX540" i="62"/>
  <c r="CO403" i="62"/>
  <c r="DU403" i="62" s="1"/>
  <c r="CX403" i="62"/>
  <c r="BR1431" i="62"/>
  <c r="BJ1431" i="62" s="1"/>
  <c r="BR1358" i="62"/>
  <c r="BR1511" i="62" s="1"/>
  <c r="BJ1199" i="62"/>
  <c r="BR1411" i="62"/>
  <c r="BR1178" i="62"/>
  <c r="BR1350" i="62" s="1"/>
  <c r="CO342" i="62"/>
  <c r="CX342" i="62"/>
  <c r="BC1195" i="62"/>
  <c r="BC1427" i="62" s="1"/>
  <c r="DP336" i="62"/>
  <c r="DP1195" i="62" s="1"/>
  <c r="DP1427" i="62" s="1"/>
  <c r="BC1193" i="62"/>
  <c r="BC1425" i="62" s="1"/>
  <c r="DP304" i="62"/>
  <c r="DP1193" i="62" s="1"/>
  <c r="DP1425" i="62" s="1"/>
  <c r="CX400" i="62"/>
  <c r="CO400" i="62"/>
  <c r="DU400" i="62" s="1"/>
  <c r="CN371" i="62"/>
  <c r="DT371" i="62" s="1"/>
  <c r="CW371" i="62"/>
  <c r="DR1187" i="62"/>
  <c r="CX215" i="62"/>
  <c r="CO215" i="62"/>
  <c r="DU215" i="62" s="1"/>
  <c r="CK1417" i="62"/>
  <c r="CK1353" i="62"/>
  <c r="BL1286" i="62"/>
  <c r="BD1286" i="62" s="1"/>
  <c r="BL1199" i="62"/>
  <c r="BD375" i="62"/>
  <c r="DQ375" i="62" s="1"/>
  <c r="BM1197" i="62"/>
  <c r="BE358" i="62"/>
  <c r="DR358" i="62" s="1"/>
  <c r="DR1197" i="62" s="1"/>
  <c r="DR1429" i="62" s="1"/>
  <c r="CN386" i="62"/>
  <c r="DT386" i="62" s="1"/>
  <c r="CW386" i="62"/>
  <c r="BC1197" i="62"/>
  <c r="BC1429" i="62" s="1"/>
  <c r="DP358" i="62"/>
  <c r="DP1197" i="62" s="1"/>
  <c r="DP1429" i="62" s="1"/>
  <c r="BQ1424" i="62"/>
  <c r="BI1424" i="62" s="1"/>
  <c r="BQ1356" i="62"/>
  <c r="BQ1509" i="62" s="1"/>
  <c r="CN383" i="62"/>
  <c r="DT383" i="62" s="1"/>
  <c r="CW383" i="62"/>
  <c r="CO322" i="62"/>
  <c r="DU322" i="62" s="1"/>
  <c r="CX322" i="62"/>
  <c r="CX288" i="62"/>
  <c r="CO288" i="62"/>
  <c r="DU288" i="62" s="1"/>
  <c r="BL1186" i="62"/>
  <c r="BL1353" i="62" s="1"/>
  <c r="BD1353" i="62" s="1"/>
  <c r="BD259" i="62"/>
  <c r="DQ259" i="62" s="1"/>
  <c r="BK1415" i="62"/>
  <c r="BK1352" i="62"/>
  <c r="BK1182" i="62"/>
  <c r="DP1281" i="62"/>
  <c r="DP1187" i="62"/>
  <c r="BN1184" i="62"/>
  <c r="BF209" i="62"/>
  <c r="DS209" i="62" s="1"/>
  <c r="DS1184" i="62" s="1"/>
  <c r="DS1416" i="62" s="1"/>
  <c r="CO352" i="62"/>
  <c r="DU352" i="62" s="1"/>
  <c r="CX352" i="62"/>
  <c r="BQ1417" i="62"/>
  <c r="BI1417" i="62" s="1"/>
  <c r="BQ1353" i="62"/>
  <c r="BI1353" i="62" s="1"/>
  <c r="BL1197" i="62"/>
  <c r="BD358" i="62"/>
  <c r="DQ358" i="62" s="1"/>
  <c r="DQ1197" i="62" s="1"/>
  <c r="DQ1429" i="62" s="1"/>
  <c r="CO315" i="62"/>
  <c r="DU315" i="62" s="1"/>
  <c r="CX315" i="62"/>
  <c r="CB1421" i="62"/>
  <c r="CB1355" i="62"/>
  <c r="CB1508" i="62" s="1"/>
  <c r="CO334" i="62"/>
  <c r="DU334" i="62" s="1"/>
  <c r="CX334" i="62"/>
  <c r="CO265" i="62"/>
  <c r="DU265" i="62" s="1"/>
  <c r="CX265" i="62"/>
  <c r="CP177" i="62"/>
  <c r="DV177" i="62" s="1"/>
  <c r="CY177" i="62"/>
  <c r="CQ177" i="62" s="1"/>
  <c r="DW177" i="62" s="1"/>
  <c r="CO112" i="62"/>
  <c r="DU112" i="62" s="1"/>
  <c r="CX112" i="62"/>
  <c r="BR1401" i="62"/>
  <c r="BJ1401" i="62" s="1"/>
  <c r="BR1346" i="62"/>
  <c r="BR1400" i="62" s="1"/>
  <c r="CN219" i="62"/>
  <c r="DT219" i="62" s="1"/>
  <c r="CW219" i="62"/>
  <c r="DQ1273" i="62"/>
  <c r="DQ1177" i="62"/>
  <c r="DQ1349" i="62" s="1"/>
  <c r="DQ1409" i="62" s="1"/>
  <c r="BC1273" i="62"/>
  <c r="BC1177" i="62"/>
  <c r="BC1349" i="62" s="1"/>
  <c r="BC1409" i="62" s="1"/>
  <c r="BC1407" i="62" s="1"/>
  <c r="BC1503" i="62" s="1"/>
  <c r="DP126" i="62"/>
  <c r="DQ1421" i="62"/>
  <c r="CC1415" i="62"/>
  <c r="CC1352" i="62"/>
  <c r="CC1182" i="62"/>
  <c r="CM1401" i="62"/>
  <c r="CM1346" i="62"/>
  <c r="CM1400" i="62" s="1"/>
  <c r="CO223" i="62"/>
  <c r="DU223" i="62" s="1"/>
  <c r="CX223" i="62"/>
  <c r="CO307" i="62"/>
  <c r="DU307" i="62" s="1"/>
  <c r="CX307" i="62"/>
  <c r="CN142" i="62"/>
  <c r="DT142" i="62" s="1"/>
  <c r="CW142" i="62"/>
  <c r="CX306" i="62"/>
  <c r="CO306" i="62"/>
  <c r="DU306" i="62" s="1"/>
  <c r="CX236" i="62"/>
  <c r="CO236" i="62"/>
  <c r="DU236" i="62" s="1"/>
  <c r="BO1278" i="62"/>
  <c r="CO129" i="62"/>
  <c r="DU129" i="62" s="1"/>
  <c r="CX129" i="62"/>
  <c r="CO267" i="62"/>
  <c r="DU267" i="62" s="1"/>
  <c r="CX267" i="62"/>
  <c r="CN272" i="62"/>
  <c r="DT272" i="62" s="1"/>
  <c r="CW272" i="62"/>
  <c r="BO1274" i="62"/>
  <c r="CX261" i="62"/>
  <c r="CO261" i="62"/>
  <c r="DU261" i="62" s="1"/>
  <c r="CP82" i="62"/>
  <c r="DV82" i="62" s="1"/>
  <c r="CY82" i="62"/>
  <c r="CQ82" i="62" s="1"/>
  <c r="DW82" i="62" s="1"/>
  <c r="CP63" i="62"/>
  <c r="DV63" i="62" s="1"/>
  <c r="CY63" i="62"/>
  <c r="CQ63" i="62" s="1"/>
  <c r="DW63" i="62" s="1"/>
  <c r="CO117" i="62"/>
  <c r="DU117" i="62" s="1"/>
  <c r="CX117" i="62"/>
  <c r="CL1343" i="62"/>
  <c r="CL1394" i="62" s="1"/>
  <c r="CL1164" i="62"/>
  <c r="DP1272" i="62"/>
  <c r="DP1176" i="62"/>
  <c r="DP1348" i="62" s="1"/>
  <c r="DP1408" i="62" s="1"/>
  <c r="BK1401" i="62"/>
  <c r="BK1346" i="62"/>
  <c r="BK1400" i="62" s="1"/>
  <c r="CK1343" i="62"/>
  <c r="CK1394" i="62" s="1"/>
  <c r="CK1164" i="62"/>
  <c r="BN1171" i="62"/>
  <c r="BF35" i="62"/>
  <c r="DS35" i="62" s="1"/>
  <c r="DS1171" i="62" s="1"/>
  <c r="DS1402" i="62" s="1"/>
  <c r="CV1269" i="62"/>
  <c r="CV1167" i="62"/>
  <c r="CW8" i="62"/>
  <c r="CN8" i="62"/>
  <c r="DT8" i="62" s="1"/>
  <c r="BQ1397" i="62"/>
  <c r="BI1397" i="62" s="1"/>
  <c r="BQ1345" i="62"/>
  <c r="BQ1396" i="62" s="1"/>
  <c r="BN1174" i="62"/>
  <c r="BF87" i="62"/>
  <c r="DS87" i="62" s="1"/>
  <c r="DS1174" i="62" s="1"/>
  <c r="DS1405" i="62" s="1"/>
  <c r="BM1168" i="62"/>
  <c r="BE12" i="62"/>
  <c r="DR12" i="62" s="1"/>
  <c r="DR1168" i="62" s="1"/>
  <c r="DR1398" i="62" s="1"/>
  <c r="CO111" i="62"/>
  <c r="DU111" i="62" s="1"/>
  <c r="CX111" i="62"/>
  <c r="BN1270" i="62"/>
  <c r="BF1270" i="62" s="1"/>
  <c r="BN1170" i="62"/>
  <c r="BF34" i="62"/>
  <c r="DS34" i="62" s="1"/>
  <c r="CO106" i="62"/>
  <c r="DU106" i="62" s="1"/>
  <c r="CX106" i="62"/>
  <c r="CO99" i="62"/>
  <c r="DU99" i="62" s="1"/>
  <c r="CX99" i="62"/>
  <c r="CO164" i="62"/>
  <c r="DU164" i="62" s="1"/>
  <c r="CX164" i="62"/>
  <c r="CO88" i="62"/>
  <c r="DU88" i="62" s="1"/>
  <c r="CX88" i="62"/>
  <c r="BP1541" i="62"/>
  <c r="BP1537" i="62"/>
  <c r="BG1267" i="62"/>
  <c r="BO1266" i="62"/>
  <c r="DQ1179" i="62"/>
  <c r="BN1159" i="62"/>
  <c r="BF1159" i="62" s="1"/>
  <c r="DS1397" i="62"/>
  <c r="BL1315" i="62"/>
  <c r="BD1315" i="62" s="1"/>
  <c r="BL1247" i="62"/>
  <c r="BD1029" i="62"/>
  <c r="DQ1029" i="62" s="1"/>
  <c r="CP1011" i="62"/>
  <c r="DV1011" i="62" s="1"/>
  <c r="CY1011" i="62"/>
  <c r="CQ1011" i="62" s="1"/>
  <c r="DW1011" i="62" s="1"/>
  <c r="CP949" i="62"/>
  <c r="DV949" i="62" s="1"/>
  <c r="CY949" i="62"/>
  <c r="CQ949" i="62" s="1"/>
  <c r="DW949" i="62" s="1"/>
  <c r="CP937" i="62"/>
  <c r="DV937" i="62" s="1"/>
  <c r="CY937" i="62"/>
  <c r="CQ937" i="62" s="1"/>
  <c r="DW937" i="62" s="1"/>
  <c r="CW1247" i="62"/>
  <c r="CW1479" i="62" s="1"/>
  <c r="CP1091" i="62"/>
  <c r="DV1091" i="62" s="1"/>
  <c r="CY1091" i="62"/>
  <c r="CQ1091" i="62" s="1"/>
  <c r="DW1091" i="62" s="1"/>
  <c r="CJ1471" i="62"/>
  <c r="CJ1470" i="62" s="1"/>
  <c r="CJ1372" i="62"/>
  <c r="BO1468" i="62"/>
  <c r="BO1467" i="62" s="1"/>
  <c r="BO1371" i="62"/>
  <c r="BG1371" i="62" s="1"/>
  <c r="CX1477" i="62"/>
  <c r="CP970" i="62"/>
  <c r="DV970" i="62" s="1"/>
  <c r="CY970" i="62"/>
  <c r="CQ970" i="62" s="1"/>
  <c r="DW970" i="62" s="1"/>
  <c r="CP921" i="62"/>
  <c r="DV921" i="62" s="1"/>
  <c r="CY921" i="62"/>
  <c r="CQ921" i="62" s="1"/>
  <c r="DW921" i="62" s="1"/>
  <c r="CY1116" i="62"/>
  <c r="CQ1116" i="62" s="1"/>
  <c r="DW1116" i="62" s="1"/>
  <c r="CP1116" i="62"/>
  <c r="DV1116" i="62" s="1"/>
  <c r="CK1542" i="62"/>
  <c r="BC1477" i="62"/>
  <c r="CP983" i="62"/>
  <c r="DV983" i="62" s="1"/>
  <c r="CY983" i="62"/>
  <c r="CQ983" i="62" s="1"/>
  <c r="DW983" i="62" s="1"/>
  <c r="CY1071" i="62"/>
  <c r="CQ1071" i="62" s="1"/>
  <c r="DW1071" i="62" s="1"/>
  <c r="CP1071" i="62"/>
  <c r="DV1071" i="62" s="1"/>
  <c r="CV1468" i="62"/>
  <c r="CV1467" i="62" s="1"/>
  <c r="CV1371" i="62"/>
  <c r="BM1475" i="62"/>
  <c r="BN1530" i="62"/>
  <c r="BF866" i="62"/>
  <c r="BN1525" i="62"/>
  <c r="BN1310" i="62"/>
  <c r="BF1310" i="62" s="1"/>
  <c r="BN1236" i="62"/>
  <c r="BF845" i="62"/>
  <c r="BK1456" i="62"/>
  <c r="BK1455" i="62" s="1"/>
  <c r="BK1369" i="62"/>
  <c r="CY806" i="62"/>
  <c r="CQ806" i="62" s="1"/>
  <c r="DW806" i="62" s="1"/>
  <c r="CP806" i="62"/>
  <c r="DV806" i="62" s="1"/>
  <c r="BH1529" i="62"/>
  <c r="BH1542" i="62" s="1"/>
  <c r="BQ1464" i="62"/>
  <c r="BQ1463" i="62" s="1"/>
  <c r="BQ1370" i="62"/>
  <c r="BL1311" i="62"/>
  <c r="BD1311" i="62" s="1"/>
  <c r="CY858" i="62"/>
  <c r="CQ858" i="62" s="1"/>
  <c r="DW858" i="62" s="1"/>
  <c r="CP858" i="62"/>
  <c r="DV858" i="62" s="1"/>
  <c r="CO881" i="62"/>
  <c r="DU881" i="62" s="1"/>
  <c r="CX881" i="62"/>
  <c r="CJ1473" i="62"/>
  <c r="CJ1391" i="62" s="1"/>
  <c r="CJ1373" i="62"/>
  <c r="CW1525" i="62"/>
  <c r="CW1310" i="62"/>
  <c r="CW1236" i="62"/>
  <c r="CO845" i="62"/>
  <c r="CX845" i="62"/>
  <c r="CO833" i="62"/>
  <c r="DU833" i="62" s="1"/>
  <c r="CX833" i="62"/>
  <c r="BD1531" i="62"/>
  <c r="DQ852" i="62"/>
  <c r="CY745" i="62"/>
  <c r="CQ745" i="62" s="1"/>
  <c r="DW745" i="62" s="1"/>
  <c r="CP745" i="62"/>
  <c r="DV745" i="62" s="1"/>
  <c r="CP890" i="62"/>
  <c r="DV890" i="62" s="1"/>
  <c r="CY890" i="62"/>
  <c r="CQ890" i="62" s="1"/>
  <c r="DW890" i="62" s="1"/>
  <c r="CY799" i="62"/>
  <c r="CQ799" i="62" s="1"/>
  <c r="DW799" i="62" s="1"/>
  <c r="CP799" i="62"/>
  <c r="DV799" i="62" s="1"/>
  <c r="CY729" i="62"/>
  <c r="CQ729" i="62" s="1"/>
  <c r="DW729" i="62" s="1"/>
  <c r="CP729" i="62"/>
  <c r="DV729" i="62" s="1"/>
  <c r="DT1530" i="62"/>
  <c r="DQ1309" i="62"/>
  <c r="DQ1233" i="62"/>
  <c r="CY794" i="62"/>
  <c r="CQ794" i="62" s="1"/>
  <c r="DW794" i="62" s="1"/>
  <c r="CP794" i="62"/>
  <c r="DV794" i="62" s="1"/>
  <c r="CP882" i="62"/>
  <c r="DV882" i="62" s="1"/>
  <c r="CY882" i="62"/>
  <c r="CQ882" i="62" s="1"/>
  <c r="DW882" i="62" s="1"/>
  <c r="CY834" i="62"/>
  <c r="CQ834" i="62" s="1"/>
  <c r="DW834" i="62" s="1"/>
  <c r="CP834" i="62"/>
  <c r="DV834" i="62" s="1"/>
  <c r="BN1303" i="62"/>
  <c r="BF1303" i="62" s="1"/>
  <c r="BN1225" i="62"/>
  <c r="BF752" i="62"/>
  <c r="DS752" i="62" s="1"/>
  <c r="CL1456" i="62"/>
  <c r="CL1455" i="62" s="1"/>
  <c r="CL1516" i="62" s="1"/>
  <c r="CL1369" i="62"/>
  <c r="CN1309" i="62"/>
  <c r="CO744" i="62"/>
  <c r="DU744" i="62" s="1"/>
  <c r="CX744" i="62"/>
  <c r="CX718" i="62"/>
  <c r="CO718" i="62"/>
  <c r="DU718" i="62" s="1"/>
  <c r="CO706" i="62"/>
  <c r="DU706" i="62" s="1"/>
  <c r="CX706" i="62"/>
  <c r="CO670" i="62"/>
  <c r="DU670" i="62" s="1"/>
  <c r="CX670" i="62"/>
  <c r="DQ1302" i="62"/>
  <c r="DQ1224" i="62"/>
  <c r="DQ1367" i="62" s="1"/>
  <c r="DQ1453" i="62" s="1"/>
  <c r="CX721" i="62"/>
  <c r="CO721" i="62"/>
  <c r="DU721" i="62" s="1"/>
  <c r="CO708" i="62"/>
  <c r="DU708" i="62" s="1"/>
  <c r="CX708" i="62"/>
  <c r="CO709" i="62"/>
  <c r="DU709" i="62" s="1"/>
  <c r="CX709" i="62"/>
  <c r="CO659" i="62"/>
  <c r="DU659" i="62" s="1"/>
  <c r="CX659" i="62"/>
  <c r="CN619" i="62"/>
  <c r="DT619" i="62" s="1"/>
  <c r="CW619" i="62"/>
  <c r="CP646" i="62"/>
  <c r="DV646" i="62" s="1"/>
  <c r="CY646" i="62"/>
  <c r="CQ646" i="62" s="1"/>
  <c r="DW646" i="62" s="1"/>
  <c r="CV1300" i="62"/>
  <c r="CO607" i="62"/>
  <c r="DU607" i="62" s="1"/>
  <c r="CX607" i="62"/>
  <c r="CO587" i="62"/>
  <c r="DU587" i="62" s="1"/>
  <c r="CX587" i="62"/>
  <c r="DT487" i="62"/>
  <c r="CN581" i="62"/>
  <c r="DT581" i="62" s="1"/>
  <c r="CW581" i="62"/>
  <c r="CX632" i="62"/>
  <c r="CO632" i="62"/>
  <c r="DU632" i="62" s="1"/>
  <c r="CW529" i="62"/>
  <c r="CN529" i="62"/>
  <c r="DT529" i="62" s="1"/>
  <c r="CX596" i="62"/>
  <c r="CO596" i="62"/>
  <c r="DU596" i="62" s="1"/>
  <c r="BC1298" i="62"/>
  <c r="BC1215" i="62"/>
  <c r="BC1363" i="62" s="1"/>
  <c r="BC1447" i="62" s="1"/>
  <c r="DP541" i="62"/>
  <c r="BC1293" i="62"/>
  <c r="BC1211" i="62"/>
  <c r="BC1443" i="62" s="1"/>
  <c r="DP487" i="62"/>
  <c r="CL1364" i="62"/>
  <c r="CL1449" i="62" s="1"/>
  <c r="CL1448" i="62" s="1"/>
  <c r="CW501" i="62"/>
  <c r="CN501" i="62"/>
  <c r="DT501" i="62" s="1"/>
  <c r="CN583" i="62"/>
  <c r="DT583" i="62" s="1"/>
  <c r="CW583" i="62"/>
  <c r="CW558" i="62"/>
  <c r="CN558" i="62"/>
  <c r="DT558" i="62" s="1"/>
  <c r="CN496" i="62"/>
  <c r="DT496" i="62" s="1"/>
  <c r="CW496" i="62"/>
  <c r="CK1440" i="62"/>
  <c r="CK1439" i="62" s="1"/>
  <c r="CK1513" i="62" s="1"/>
  <c r="CK1207" i="62"/>
  <c r="CK1360" i="62" s="1"/>
  <c r="CK1383" i="62" s="1"/>
  <c r="CC1364" i="62"/>
  <c r="CC1449" i="62" s="1"/>
  <c r="CN539" i="62"/>
  <c r="DT539" i="62" s="1"/>
  <c r="CW539" i="62"/>
  <c r="CX638" i="62"/>
  <c r="CO638" i="62"/>
  <c r="DU638" i="62" s="1"/>
  <c r="DS1299" i="62"/>
  <c r="CP439" i="62"/>
  <c r="DV439" i="62" s="1"/>
  <c r="CY439" i="62"/>
  <c r="CQ439" i="62" s="1"/>
  <c r="DW439" i="62" s="1"/>
  <c r="CX530" i="62"/>
  <c r="CO530" i="62"/>
  <c r="DU530" i="62" s="1"/>
  <c r="CN1440" i="62"/>
  <c r="BL1288" i="62"/>
  <c r="BD1288" i="62" s="1"/>
  <c r="BL1205" i="62"/>
  <c r="BL1355" i="62" s="1"/>
  <c r="BL1508" i="62" s="1"/>
  <c r="BD441" i="62"/>
  <c r="DQ441" i="62" s="1"/>
  <c r="CO504" i="62"/>
  <c r="DU504" i="62" s="1"/>
  <c r="CX504" i="62"/>
  <c r="CP474" i="62"/>
  <c r="DV474" i="62" s="1"/>
  <c r="CY474" i="62"/>
  <c r="CQ474" i="62" s="1"/>
  <c r="DW474" i="62" s="1"/>
  <c r="BM1290" i="62"/>
  <c r="BM1208" i="62"/>
  <c r="BE461" i="62"/>
  <c r="DR461" i="62" s="1"/>
  <c r="CC1436" i="62"/>
  <c r="CC1359" i="62"/>
  <c r="CC1512" i="62" s="1"/>
  <c r="CP414" i="62"/>
  <c r="DV414" i="62" s="1"/>
  <c r="CY414" i="62"/>
  <c r="CQ414" i="62" s="1"/>
  <c r="DW414" i="62" s="1"/>
  <c r="CW1202" i="62"/>
  <c r="CW1434" i="62" s="1"/>
  <c r="CX413" i="62"/>
  <c r="CO413" i="62"/>
  <c r="BR1274" i="62"/>
  <c r="BN1186" i="62"/>
  <c r="BF259" i="62"/>
  <c r="DS259" i="62" s="1"/>
  <c r="DS1186" i="62" s="1"/>
  <c r="DS1418" i="62" s="1"/>
  <c r="CX302" i="62"/>
  <c r="CO302" i="62"/>
  <c r="DU302" i="62" s="1"/>
  <c r="BL1188" i="62"/>
  <c r="BL1354" i="62" s="1"/>
  <c r="BD277" i="62"/>
  <c r="DQ277" i="62" s="1"/>
  <c r="DQ1188" i="62" s="1"/>
  <c r="DQ1420" i="62" s="1"/>
  <c r="BM1419" i="62"/>
  <c r="BE1419" i="62" s="1"/>
  <c r="CN389" i="62"/>
  <c r="DT389" i="62" s="1"/>
  <c r="CW389" i="62"/>
  <c r="CN308" i="62"/>
  <c r="DT308" i="62" s="1"/>
  <c r="CW308" i="62"/>
  <c r="CB1431" i="62"/>
  <c r="CB1511" i="62" s="1"/>
  <c r="CB1358" i="62"/>
  <c r="BC1186" i="62"/>
  <c r="BC1418" i="62" s="1"/>
  <c r="DP259" i="62"/>
  <c r="DP1186" i="62" s="1"/>
  <c r="DP1418" i="62" s="1"/>
  <c r="BR1424" i="62"/>
  <c r="BJ1424" i="62" s="1"/>
  <c r="BR1356" i="62"/>
  <c r="BR1509" i="62" s="1"/>
  <c r="BQ1431" i="62"/>
  <c r="BQ1358" i="62"/>
  <c r="BQ1511" i="62" s="1"/>
  <c r="CK1428" i="62"/>
  <c r="CK1510" i="62" s="1"/>
  <c r="CK1357" i="62"/>
  <c r="CO263" i="62"/>
  <c r="DU263" i="62" s="1"/>
  <c r="CX263" i="62"/>
  <c r="BL1415" i="62"/>
  <c r="BL1352" i="62"/>
  <c r="CX320" i="62"/>
  <c r="CO320" i="62"/>
  <c r="DU320" i="62" s="1"/>
  <c r="CO286" i="62"/>
  <c r="DU286" i="62" s="1"/>
  <c r="CX286" i="62"/>
  <c r="CB1417" i="62"/>
  <c r="CB1353" i="62"/>
  <c r="BK1278" i="62"/>
  <c r="BK1324" i="62" s="1"/>
  <c r="CC1419" i="62"/>
  <c r="CC1354" i="62"/>
  <c r="CC1507" i="62" s="1"/>
  <c r="CX385" i="62"/>
  <c r="CO385" i="62"/>
  <c r="DU385" i="62" s="1"/>
  <c r="CN351" i="62"/>
  <c r="DT351" i="62" s="1"/>
  <c r="CW351" i="62"/>
  <c r="CN290" i="62"/>
  <c r="DT290" i="62" s="1"/>
  <c r="CW290" i="62"/>
  <c r="CN344" i="62"/>
  <c r="DT344" i="62" s="1"/>
  <c r="CW344" i="62"/>
  <c r="CN311" i="62"/>
  <c r="DT311" i="62" s="1"/>
  <c r="CW311" i="62"/>
  <c r="CO207" i="62"/>
  <c r="DU207" i="62" s="1"/>
  <c r="CX207" i="62"/>
  <c r="CO390" i="62"/>
  <c r="DU390" i="62" s="1"/>
  <c r="CX390" i="62"/>
  <c r="CV1198" i="62"/>
  <c r="CV1430" i="62" s="1"/>
  <c r="CO332" i="62"/>
  <c r="DU332" i="62" s="1"/>
  <c r="CX332" i="62"/>
  <c r="CL1424" i="62"/>
  <c r="CL1509" i="62" s="1"/>
  <c r="CL1356" i="62"/>
  <c r="BR1421" i="62"/>
  <c r="BJ1421" i="62" s="1"/>
  <c r="BR1355" i="62"/>
  <c r="BR1508" i="62" s="1"/>
  <c r="BC1419" i="62"/>
  <c r="BC1354" i="62"/>
  <c r="BC1507" i="62" s="1"/>
  <c r="CO213" i="62"/>
  <c r="DU213" i="62" s="1"/>
  <c r="CX213" i="62"/>
  <c r="CP175" i="62"/>
  <c r="DV175" i="62" s="1"/>
  <c r="CY175" i="62"/>
  <c r="CQ175" i="62" s="1"/>
  <c r="DW175" i="62" s="1"/>
  <c r="CO109" i="62"/>
  <c r="DU109" i="62" s="1"/>
  <c r="CX109" i="62"/>
  <c r="CO124" i="62"/>
  <c r="DU124" i="62" s="1"/>
  <c r="CX124" i="62"/>
  <c r="CY148" i="62"/>
  <c r="CQ148" i="62" s="1"/>
  <c r="DW148" i="62" s="1"/>
  <c r="CP148" i="62"/>
  <c r="DV148" i="62" s="1"/>
  <c r="DQ1282" i="62"/>
  <c r="CC1278" i="62"/>
  <c r="CC1324" i="62" s="1"/>
  <c r="BM1277" i="62"/>
  <c r="BE1277" i="62" s="1"/>
  <c r="BM1181" i="62"/>
  <c r="BE155" i="62"/>
  <c r="DR155" i="62" s="1"/>
  <c r="CX128" i="62"/>
  <c r="CO128" i="62"/>
  <c r="DU128" i="62" s="1"/>
  <c r="CO359" i="62"/>
  <c r="DU359" i="62" s="1"/>
  <c r="CX359" i="62"/>
  <c r="BM1273" i="62"/>
  <c r="BE1273" i="62" s="1"/>
  <c r="BM1177" i="62"/>
  <c r="BE126" i="62"/>
  <c r="DR126" i="62" s="1"/>
  <c r="CX242" i="62"/>
  <c r="CO242" i="62"/>
  <c r="DU242" i="62" s="1"/>
  <c r="CX339" i="62"/>
  <c r="CO339" i="62"/>
  <c r="DU339" i="62" s="1"/>
  <c r="BC1411" i="62"/>
  <c r="BC1389" i="62" s="1"/>
  <c r="BC1178" i="62"/>
  <c r="BC1350" i="62" s="1"/>
  <c r="CO127" i="62"/>
  <c r="DU127" i="62" s="1"/>
  <c r="CX127" i="62"/>
  <c r="CO187" i="62"/>
  <c r="DU187" i="62" s="1"/>
  <c r="CX187" i="62"/>
  <c r="CX189" i="62"/>
  <c r="CO189" i="62"/>
  <c r="DU189" i="62" s="1"/>
  <c r="DR1275" i="62"/>
  <c r="DR1179" i="62"/>
  <c r="BR1343" i="62"/>
  <c r="BR1164" i="62"/>
  <c r="BM1169" i="62"/>
  <c r="BE14" i="62"/>
  <c r="DR14" i="62" s="1"/>
  <c r="DR1169" i="62" s="1"/>
  <c r="DR1399" i="62" s="1"/>
  <c r="CL1266" i="62"/>
  <c r="CV1524" i="62"/>
  <c r="CK1266" i="62"/>
  <c r="BR1397" i="62"/>
  <c r="BJ1397" i="62" s="1"/>
  <c r="BR1345" i="62"/>
  <c r="BR1396" i="62" s="1"/>
  <c r="BJ1167" i="62"/>
  <c r="BM1171" i="62"/>
  <c r="BE35" i="62"/>
  <c r="DR35" i="62" s="1"/>
  <c r="DR1171" i="62" s="1"/>
  <c r="DR1402" i="62" s="1"/>
  <c r="CM1397" i="62"/>
  <c r="CM1345" i="62"/>
  <c r="CM1396" i="62" s="1"/>
  <c r="CX42" i="62"/>
  <c r="CO42" i="62"/>
  <c r="DU42" i="62" s="1"/>
  <c r="BC1269" i="62"/>
  <c r="BC1266" i="62" s="1"/>
  <c r="BC1167" i="62"/>
  <c r="DP8" i="62"/>
  <c r="CD1401" i="62"/>
  <c r="CD1346" i="62"/>
  <c r="CD1400" i="62" s="1"/>
  <c r="CO76" i="62"/>
  <c r="DU76" i="62" s="1"/>
  <c r="CX76" i="62"/>
  <c r="CP66" i="62"/>
  <c r="DV66" i="62" s="1"/>
  <c r="CY66" i="62"/>
  <c r="CQ66" i="62" s="1"/>
  <c r="DW66" i="62" s="1"/>
  <c r="CO40" i="62"/>
  <c r="DU40" i="62" s="1"/>
  <c r="CX40" i="62"/>
  <c r="CW11" i="62"/>
  <c r="CN11" i="62"/>
  <c r="DT11" i="62" s="1"/>
  <c r="BO1537" i="62"/>
  <c r="BO1541" i="62"/>
  <c r="BL1174" i="62"/>
  <c r="BD87" i="62"/>
  <c r="DQ87" i="62" s="1"/>
  <c r="DQ1174" i="62" s="1"/>
  <c r="DQ1405" i="62" s="1"/>
  <c r="BF1267" i="62"/>
  <c r="BC1524" i="62"/>
  <c r="EA1322" i="62"/>
  <c r="BG1387" i="62"/>
  <c r="FK1387" i="62"/>
  <c r="FM1387" i="62" s="1"/>
  <c r="EN1387" i="62"/>
  <c r="EI1327" i="62"/>
  <c r="EO1327" i="62" s="1"/>
  <c r="EO1295" i="62"/>
  <c r="EI1294" i="62"/>
  <c r="EK1375" i="62"/>
  <c r="EP1251" i="62"/>
  <c r="EQ1251" i="62"/>
  <c r="Y1519" i="62"/>
  <c r="DZ1495" i="62"/>
  <c r="AC1375" i="62"/>
  <c r="ED1251" i="62"/>
  <c r="EN1374" i="62"/>
  <c r="FB1482" i="62"/>
  <c r="FE1482" i="62"/>
  <c r="ER1251" i="62"/>
  <c r="BD1328" i="62"/>
  <c r="Q1325" i="62"/>
  <c r="DZ1325" i="62" s="1"/>
  <c r="DZ1289" i="62"/>
  <c r="EG1319" i="62"/>
  <c r="EG1330" i="62" s="1"/>
  <c r="EG1322" i="62"/>
  <c r="EN1322" i="62" s="1"/>
  <c r="EN1266" i="62"/>
  <c r="FV1477" i="62"/>
  <c r="CF1517" i="62"/>
  <c r="CF1390" i="62"/>
  <c r="EO1464" i="62"/>
  <c r="EJ1463" i="62"/>
  <c r="ER1464" i="62"/>
  <c r="EN1456" i="62"/>
  <c r="EH1455" i="62"/>
  <c r="P1516" i="62"/>
  <c r="X1452" i="62"/>
  <c r="DY1452" i="62" s="1"/>
  <c r="DY1453" i="62"/>
  <c r="FT1446" i="62"/>
  <c r="AZ1445" i="62"/>
  <c r="EO1374" i="62"/>
  <c r="ER1374" i="62"/>
  <c r="AI1517" i="62"/>
  <c r="AI1390" i="62"/>
  <c r="FG1370" i="62"/>
  <c r="FF1516" i="62"/>
  <c r="AM1516" i="62"/>
  <c r="FD1449" i="62"/>
  <c r="FC1449" i="62"/>
  <c r="EX1448" i="62"/>
  <c r="O1444" i="62"/>
  <c r="EI1518" i="62"/>
  <c r="EI1497" i="62"/>
  <c r="P1518" i="62"/>
  <c r="P1497" i="62"/>
  <c r="ER1473" i="62"/>
  <c r="EO1473" i="62"/>
  <c r="EJ1391" i="62"/>
  <c r="AH1517" i="62"/>
  <c r="AH1390" i="62"/>
  <c r="AN1463" i="62"/>
  <c r="CU1516" i="62"/>
  <c r="CU1514" i="62" s="1"/>
  <c r="CU1520" i="62" s="1"/>
  <c r="EW1448" i="62"/>
  <c r="FE1449" i="62"/>
  <c r="FB1449" i="62"/>
  <c r="AL1444" i="62"/>
  <c r="AL1496" i="62" s="1"/>
  <c r="FG1374" i="62"/>
  <c r="EM1517" i="62"/>
  <c r="EM1390" i="62"/>
  <c r="U1517" i="62"/>
  <c r="U1390" i="62"/>
  <c r="EB1464" i="62"/>
  <c r="AA1463" i="62"/>
  <c r="EB1463" i="62" s="1"/>
  <c r="Y1455" i="62"/>
  <c r="DZ1456" i="62"/>
  <c r="FD1451" i="62"/>
  <c r="FC1451" i="62"/>
  <c r="DG1518" i="62"/>
  <c r="DG1497" i="62"/>
  <c r="EA1374" i="62"/>
  <c r="ER1474" i="62"/>
  <c r="EO1474" i="62"/>
  <c r="EN1473" i="62"/>
  <c r="EN1391" i="62" s="1"/>
  <c r="EH1391" i="62"/>
  <c r="DA1517" i="62"/>
  <c r="DA1514" i="62" s="1"/>
  <c r="DA1390" i="62"/>
  <c r="AZ1515" i="62"/>
  <c r="FT1448" i="62"/>
  <c r="DF1518" i="62"/>
  <c r="DF1497" i="62"/>
  <c r="Y1518" i="62"/>
  <c r="DZ1518" i="62" s="1"/>
  <c r="Y1497" i="62"/>
  <c r="DZ1477" i="62"/>
  <c r="DZ1497" i="62" s="1"/>
  <c r="EP1468" i="62"/>
  <c r="EK1467" i="62"/>
  <c r="EQ1468" i="62"/>
  <c r="S1517" i="62"/>
  <c r="S1514" i="62" s="1"/>
  <c r="S1520" i="62" s="1"/>
  <c r="S1390" i="62"/>
  <c r="DD1444" i="62"/>
  <c r="AJ1518" i="62"/>
  <c r="AJ1497" i="62"/>
  <c r="EJ1452" i="62"/>
  <c r="ER1453" i="62"/>
  <c r="EO1453" i="62"/>
  <c r="ER1383" i="62"/>
  <c r="EO1383" i="62"/>
  <c r="DZ1473" i="62"/>
  <c r="DZ1391" i="62" s="1"/>
  <c r="Y1391" i="62"/>
  <c r="DJ1517" i="62"/>
  <c r="DJ1390" i="62"/>
  <c r="AS1455" i="62"/>
  <c r="BB1478" i="62"/>
  <c r="FV1478" i="62" s="1"/>
  <c r="FV1479" i="62"/>
  <c r="BD1468" i="62"/>
  <c r="AN1467" i="62"/>
  <c r="ER1450" i="62"/>
  <c r="EO1450" i="62"/>
  <c r="BB1513" i="62"/>
  <c r="FV1439" i="62"/>
  <c r="AG1518" i="62"/>
  <c r="AG1497" i="62"/>
  <c r="FJ1444" i="62"/>
  <c r="AO1212" i="62"/>
  <c r="BH1374" i="62"/>
  <c r="AT1391" i="62"/>
  <c r="FE1471" i="62"/>
  <c r="FB1471" i="62"/>
  <c r="EW1470" i="62"/>
  <c r="EE1471" i="62"/>
  <c r="AD1470" i="62"/>
  <c r="EE1470" i="62" s="1"/>
  <c r="DK1516" i="62"/>
  <c r="DK1514" i="62" s="1"/>
  <c r="DK1520" i="62" s="1"/>
  <c r="EH1513" i="62"/>
  <c r="EN1513" i="62" s="1"/>
  <c r="EN1439" i="62"/>
  <c r="FL1518" i="62"/>
  <c r="FL1497" i="62"/>
  <c r="AQ1518" i="62"/>
  <c r="AQ1497" i="62"/>
  <c r="BG1477" i="62"/>
  <c r="ED1372" i="62"/>
  <c r="FG1456" i="62"/>
  <c r="FH1455" i="62"/>
  <c r="AO1455" i="62"/>
  <c r="BE1456" i="62"/>
  <c r="FK1421" i="62"/>
  <c r="FM1421" i="62" s="1"/>
  <c r="Z1507" i="62"/>
  <c r="EA1507" i="62" s="1"/>
  <c r="EA1354" i="62"/>
  <c r="EW1506" i="62"/>
  <c r="FE1352" i="62"/>
  <c r="FB1352" i="62"/>
  <c r="EW1351" i="62"/>
  <c r="AD1506" i="62"/>
  <c r="EE1352" i="62"/>
  <c r="AD1351" i="62"/>
  <c r="EA1408" i="62"/>
  <c r="Z1407" i="62"/>
  <c r="FE1395" i="62"/>
  <c r="FB1395" i="62"/>
  <c r="EH1501" i="62"/>
  <c r="EN1394" i="62"/>
  <c r="EH1393" i="62"/>
  <c r="Z1342" i="62"/>
  <c r="Z1263" i="62"/>
  <c r="EA1164" i="62"/>
  <c r="AI1212" i="62"/>
  <c r="AI1263" i="62" s="1"/>
  <c r="DJ1351" i="62"/>
  <c r="DJ1382" i="62" s="1"/>
  <c r="BZ1410" i="62"/>
  <c r="BZ1504" i="62" s="1"/>
  <c r="L11" i="64" s="1"/>
  <c r="BZ1381" i="62"/>
  <c r="DZ1408" i="62"/>
  <c r="Y1407" i="62"/>
  <c r="Y1400" i="62"/>
  <c r="DZ1400" i="62" s="1"/>
  <c r="DZ1346" i="62"/>
  <c r="EX1396" i="62"/>
  <c r="FD1345" i="62"/>
  <c r="FC1345" i="62"/>
  <c r="ER1428" i="62"/>
  <c r="EO1428" i="62"/>
  <c r="EC1421" i="62"/>
  <c r="AZ1414" i="62"/>
  <c r="FT1414" i="62" s="1"/>
  <c r="FT1415" i="62"/>
  <c r="EJ1396" i="62"/>
  <c r="ER1345" i="62"/>
  <c r="EO1345" i="62"/>
  <c r="AV1377" i="62"/>
  <c r="AV1380" i="62"/>
  <c r="EB1421" i="62"/>
  <c r="FD1417" i="62"/>
  <c r="FC1417" i="62"/>
  <c r="DH1506" i="62"/>
  <c r="DH1505" i="62" s="1"/>
  <c r="DH1414" i="62"/>
  <c r="AL1506" i="62"/>
  <c r="AL1505" i="62" s="1"/>
  <c r="AL1351" i="62"/>
  <c r="AL1382" i="62" s="1"/>
  <c r="O1350" i="62"/>
  <c r="DX1178" i="62"/>
  <c r="FE1437" i="62"/>
  <c r="FB1437" i="62"/>
  <c r="DZ1421" i="62"/>
  <c r="CT1506" i="62"/>
  <c r="CT1505" i="62" s="1"/>
  <c r="CT1414" i="62"/>
  <c r="AS1407" i="62"/>
  <c r="BI1408" i="62"/>
  <c r="AS1400" i="62"/>
  <c r="BI1400" i="62" s="1"/>
  <c r="BI1346" i="62"/>
  <c r="AR1511" i="62"/>
  <c r="EW1509" i="62"/>
  <c r="FE1356" i="62"/>
  <c r="FB1356" i="62"/>
  <c r="AD1509" i="62"/>
  <c r="EE1509" i="62" s="1"/>
  <c r="EE1356" i="62"/>
  <c r="EN1417" i="62"/>
  <c r="CF1506" i="62"/>
  <c r="CF1505" i="62" s="1"/>
  <c r="J42" i="64" s="1"/>
  <c r="CF1351" i="62"/>
  <c r="CF1382" i="62" s="1"/>
  <c r="AT1501" i="62"/>
  <c r="AT1393" i="62"/>
  <c r="DA1380" i="62"/>
  <c r="DA1388" i="62" s="1"/>
  <c r="DA1377" i="62"/>
  <c r="BW1212" i="62"/>
  <c r="BW1263" i="62" s="1"/>
  <c r="BJ1436" i="62"/>
  <c r="EX1511" i="62"/>
  <c r="FD1358" i="62"/>
  <c r="FC1358" i="62"/>
  <c r="FH1509" i="62"/>
  <c r="FG1509" i="62" s="1"/>
  <c r="FG1356" i="62"/>
  <c r="AO1509" i="62"/>
  <c r="AU1414" i="62"/>
  <c r="DY1381" i="62"/>
  <c r="FD1401" i="62"/>
  <c r="FC1401" i="62"/>
  <c r="DC1351" i="62"/>
  <c r="DC1382" i="62" s="1"/>
  <c r="FK1401" i="62"/>
  <c r="FM1401" i="62" s="1"/>
  <c r="BZ1377" i="62"/>
  <c r="BZ1380" i="62"/>
  <c r="EJ1512" i="62"/>
  <c r="ER1359" i="62"/>
  <c r="EO1359" i="62"/>
  <c r="EZ1414" i="62"/>
  <c r="U1414" i="62"/>
  <c r="FG1408" i="62"/>
  <c r="FH1407" i="62"/>
  <c r="AN1507" i="62"/>
  <c r="DM1351" i="62"/>
  <c r="DM1382" i="62" s="1"/>
  <c r="U1350" i="62"/>
  <c r="ED1178" i="62"/>
  <c r="EW1501" i="62"/>
  <c r="FE1394" i="62"/>
  <c r="FB1394" i="62"/>
  <c r="EW1393" i="62"/>
  <c r="AP1501" i="62"/>
  <c r="AP1393" i="62"/>
  <c r="P1342" i="62"/>
  <c r="DY1342" i="62" s="1"/>
  <c r="P1263" i="62"/>
  <c r="EN1436" i="62"/>
  <c r="EE1436" i="62"/>
  <c r="DX1353" i="62"/>
  <c r="DL1506" i="62"/>
  <c r="DL1505" i="62" s="1"/>
  <c r="DL1414" i="62"/>
  <c r="ED1182" i="62"/>
  <c r="Y1395" i="62"/>
  <c r="DZ1395" i="62" s="1"/>
  <c r="DZ1344" i="62"/>
  <c r="CK1495" i="62"/>
  <c r="CK1519" i="62" s="1"/>
  <c r="CK1387" i="62"/>
  <c r="CR1377" i="62"/>
  <c r="CR1380" i="62"/>
  <c r="CP1483" i="62"/>
  <c r="CP1482" i="62" s="1"/>
  <c r="CP1251" i="62"/>
  <c r="CP1375" i="62" s="1"/>
  <c r="CP1386" i="62" s="1"/>
  <c r="AK1380" i="62"/>
  <c r="AK1377" i="62"/>
  <c r="BC1536" i="62"/>
  <c r="BC1545" i="62" s="1"/>
  <c r="BC1249" i="62"/>
  <c r="BC1493" i="62" s="1"/>
  <c r="DP1136" i="62"/>
  <c r="DW1534" i="62"/>
  <c r="DW1543" i="62" s="1"/>
  <c r="DW1317" i="62"/>
  <c r="DW1296" i="62" s="1"/>
  <c r="DW1328" i="62" s="1"/>
  <c r="DW1252" i="62"/>
  <c r="BM1536" i="62"/>
  <c r="BM1545" i="62" s="1"/>
  <c r="BM1249" i="62"/>
  <c r="BE1136" i="62"/>
  <c r="CK1483" i="62"/>
  <c r="CK1482" i="62" s="1"/>
  <c r="CK1251" i="62"/>
  <c r="CK1375" i="62" s="1"/>
  <c r="CK1386" i="62" s="1"/>
  <c r="CY1100" i="62"/>
  <c r="CQ1100" i="62" s="1"/>
  <c r="DW1100" i="62" s="1"/>
  <c r="CP1100" i="62"/>
  <c r="DV1100" i="62" s="1"/>
  <c r="BR1483" i="62"/>
  <c r="BR1251" i="62"/>
  <c r="CP1122" i="62"/>
  <c r="DV1122" i="62" s="1"/>
  <c r="CY1122" i="62"/>
  <c r="CQ1122" i="62" s="1"/>
  <c r="DW1122" i="62" s="1"/>
  <c r="CP1074" i="62"/>
  <c r="DV1074" i="62" s="1"/>
  <c r="CY1074" i="62"/>
  <c r="CQ1074" i="62" s="1"/>
  <c r="DW1074" i="62" s="1"/>
  <c r="CP1096" i="62"/>
  <c r="DV1096" i="62" s="1"/>
  <c r="CY1096" i="62"/>
  <c r="CQ1096" i="62" s="1"/>
  <c r="DW1096" i="62" s="1"/>
  <c r="CB1478" i="62"/>
  <c r="BC1243" i="62"/>
  <c r="DP920" i="62"/>
  <c r="DP1243" i="62" s="1"/>
  <c r="CP1008" i="62"/>
  <c r="DV1008" i="62" s="1"/>
  <c r="CY1008" i="62"/>
  <c r="CQ1008" i="62" s="1"/>
  <c r="DW1008" i="62" s="1"/>
  <c r="CP972" i="62"/>
  <c r="DV972" i="62" s="1"/>
  <c r="CY972" i="62"/>
  <c r="CQ972" i="62" s="1"/>
  <c r="DW972" i="62" s="1"/>
  <c r="CP948" i="62"/>
  <c r="DV948" i="62" s="1"/>
  <c r="CY948" i="62"/>
  <c r="CQ948" i="62" s="1"/>
  <c r="DW948" i="62" s="1"/>
  <c r="CY917" i="62"/>
  <c r="CQ917" i="62" s="1"/>
  <c r="DW917" i="62" s="1"/>
  <c r="CP917" i="62"/>
  <c r="DV917" i="62" s="1"/>
  <c r="CY1128" i="62"/>
  <c r="CQ1128" i="62" s="1"/>
  <c r="DW1128" i="62" s="1"/>
  <c r="CP1128" i="62"/>
  <c r="DV1128" i="62" s="1"/>
  <c r="CW1315" i="62"/>
  <c r="CX1241" i="62"/>
  <c r="CY918" i="62"/>
  <c r="CP918" i="62"/>
  <c r="CP1127" i="62"/>
  <c r="DV1127" i="62" s="1"/>
  <c r="CY1127" i="62"/>
  <c r="CQ1127" i="62" s="1"/>
  <c r="DW1127" i="62" s="1"/>
  <c r="CP967" i="62"/>
  <c r="DV967" i="62" s="1"/>
  <c r="CY967" i="62"/>
  <c r="CQ967" i="62" s="1"/>
  <c r="DW967" i="62" s="1"/>
  <c r="CV1475" i="62"/>
  <c r="CV1474" i="62" s="1"/>
  <c r="CY1080" i="62"/>
  <c r="CQ1080" i="62" s="1"/>
  <c r="DW1080" i="62" s="1"/>
  <c r="CP1080" i="62"/>
  <c r="DV1080" i="62" s="1"/>
  <c r="BM1473" i="62"/>
  <c r="BE1473" i="62" s="1"/>
  <c r="BK1468" i="62"/>
  <c r="BK1467" i="62" s="1"/>
  <c r="BK1371" i="62"/>
  <c r="CP980" i="62"/>
  <c r="DV980" i="62" s="1"/>
  <c r="CY980" i="62"/>
  <c r="CQ980" i="62" s="1"/>
  <c r="DW980" i="62" s="1"/>
  <c r="CB1471" i="62"/>
  <c r="CB1470" i="62" s="1"/>
  <c r="CB1372" i="62"/>
  <c r="CN1313" i="62"/>
  <c r="CD1464" i="62"/>
  <c r="CD1463" i="62" s="1"/>
  <c r="CD1370" i="62"/>
  <c r="BM1313" i="62"/>
  <c r="BE1313" i="62" s="1"/>
  <c r="BF1533" i="62"/>
  <c r="DS897" i="62"/>
  <c r="DS1533" i="62" s="1"/>
  <c r="CY862" i="62"/>
  <c r="CQ862" i="62" s="1"/>
  <c r="DW862" i="62" s="1"/>
  <c r="CP862" i="62"/>
  <c r="DV862" i="62" s="1"/>
  <c r="BC1306" i="62"/>
  <c r="BC1228" i="62"/>
  <c r="BC1458" i="62" s="1"/>
  <c r="DP783" i="62"/>
  <c r="BP1471" i="62"/>
  <c r="BP1470" i="62" s="1"/>
  <c r="BP1372" i="62"/>
  <c r="BH1372" i="62" s="1"/>
  <c r="BQ1469" i="62"/>
  <c r="BI1469" i="62" s="1"/>
  <c r="BI1237" i="62"/>
  <c r="CY802" i="62"/>
  <c r="CQ802" i="62" s="1"/>
  <c r="DW802" i="62" s="1"/>
  <c r="CP802" i="62"/>
  <c r="DV802" i="62" s="1"/>
  <c r="BP1469" i="62"/>
  <c r="BH1469" i="62" s="1"/>
  <c r="BH1237" i="62"/>
  <c r="CP1021" i="62"/>
  <c r="DV1021" i="62" s="1"/>
  <c r="CY1021" i="62"/>
  <c r="CQ1021" i="62" s="1"/>
  <c r="DW1021" i="62" s="1"/>
  <c r="CY909" i="62"/>
  <c r="CP909" i="62"/>
  <c r="BN1527" i="62"/>
  <c r="BF869" i="62"/>
  <c r="CJ1468" i="62"/>
  <c r="CJ1467" i="62" s="1"/>
  <c r="CJ1371" i="62"/>
  <c r="CO895" i="62"/>
  <c r="DU895" i="62" s="1"/>
  <c r="CX895" i="62"/>
  <c r="CK1473" i="62"/>
  <c r="CK1373" i="62"/>
  <c r="CB1542" i="62"/>
  <c r="CP1026" i="62"/>
  <c r="DV1026" i="62" s="1"/>
  <c r="CY1026" i="62"/>
  <c r="CQ1026" i="62" s="1"/>
  <c r="DW1026" i="62" s="1"/>
  <c r="BR1468" i="62"/>
  <c r="BR1467" i="62" s="1"/>
  <c r="BR1371" i="62"/>
  <c r="BJ1371" i="62" s="1"/>
  <c r="BC1309" i="62"/>
  <c r="BC1233" i="62"/>
  <c r="DP810" i="62"/>
  <c r="DT722" i="62"/>
  <c r="CY838" i="62"/>
  <c r="CQ838" i="62" s="1"/>
  <c r="DW838" i="62" s="1"/>
  <c r="CP838" i="62"/>
  <c r="DV838" i="62" s="1"/>
  <c r="CN1530" i="62"/>
  <c r="BL1464" i="62"/>
  <c r="BL1463" i="62" s="1"/>
  <c r="BL1370" i="62"/>
  <c r="BD1370" i="62" s="1"/>
  <c r="BP1456" i="62"/>
  <c r="BP1455" i="62" s="1"/>
  <c r="BP1369" i="62"/>
  <c r="BH1369" i="62" s="1"/>
  <c r="CY844" i="62"/>
  <c r="CQ844" i="62" s="1"/>
  <c r="DW844" i="62" s="1"/>
  <c r="CP844" i="62"/>
  <c r="DV844" i="62" s="1"/>
  <c r="BM1308" i="62"/>
  <c r="BE1308" i="62" s="1"/>
  <c r="BM1232" i="62"/>
  <c r="BE808" i="62"/>
  <c r="DR808" i="62" s="1"/>
  <c r="CY741" i="62"/>
  <c r="CQ741" i="62" s="1"/>
  <c r="DW741" i="62" s="1"/>
  <c r="CP741" i="62"/>
  <c r="DV741" i="62" s="1"/>
  <c r="CY847" i="62"/>
  <c r="CQ847" i="62" s="1"/>
  <c r="DW847" i="62" s="1"/>
  <c r="CP847" i="62"/>
  <c r="DV847" i="62" s="1"/>
  <c r="DS1233" i="62"/>
  <c r="CM1452" i="62"/>
  <c r="DT1234" i="62"/>
  <c r="DT1465" i="62" s="1"/>
  <c r="CO779" i="62"/>
  <c r="DU779" i="62" s="1"/>
  <c r="CX779" i="62"/>
  <c r="CL1452" i="62"/>
  <c r="CO681" i="62"/>
  <c r="DU681" i="62" s="1"/>
  <c r="CX681" i="62"/>
  <c r="BL1452" i="62"/>
  <c r="CO701" i="62"/>
  <c r="DU701" i="62" s="1"/>
  <c r="CX701" i="62"/>
  <c r="CO665" i="62"/>
  <c r="DU665" i="62" s="1"/>
  <c r="CX665" i="62"/>
  <c r="CY742" i="62"/>
  <c r="CQ742" i="62" s="1"/>
  <c r="DW742" i="62" s="1"/>
  <c r="CP742" i="62"/>
  <c r="DV742" i="62" s="1"/>
  <c r="CO703" i="62"/>
  <c r="DU703" i="62" s="1"/>
  <c r="CX703" i="62"/>
  <c r="BC1218" i="62"/>
  <c r="BC1364" i="62" s="1"/>
  <c r="BC1449" i="62" s="1"/>
  <c r="DP617" i="62"/>
  <c r="DP1218" i="62" s="1"/>
  <c r="CO634" i="62"/>
  <c r="DU634" i="62" s="1"/>
  <c r="CX634" i="62"/>
  <c r="CN626" i="62"/>
  <c r="DT626" i="62" s="1"/>
  <c r="CW626" i="62"/>
  <c r="CN658" i="62"/>
  <c r="DT658" i="62" s="1"/>
  <c r="CW658" i="62"/>
  <c r="CO605" i="62"/>
  <c r="DU605" i="62" s="1"/>
  <c r="CX605" i="62"/>
  <c r="CO465" i="62"/>
  <c r="CX465" i="62"/>
  <c r="BL1298" i="62"/>
  <c r="BD1298" i="62" s="1"/>
  <c r="BL1215" i="62"/>
  <c r="BD541" i="62"/>
  <c r="DQ541" i="62" s="1"/>
  <c r="CP577" i="62"/>
  <c r="DV577" i="62" s="1"/>
  <c r="CY577" i="62"/>
  <c r="CQ577" i="62" s="1"/>
  <c r="DW577" i="62" s="1"/>
  <c r="CW523" i="62"/>
  <c r="CN523" i="62"/>
  <c r="DT523" i="62" s="1"/>
  <c r="BK1362" i="62"/>
  <c r="BK1213" i="62"/>
  <c r="BK1212" i="62" s="1"/>
  <c r="CW482" i="62"/>
  <c r="CN482" i="62"/>
  <c r="DT482" i="62" s="1"/>
  <c r="CK1362" i="62"/>
  <c r="CK1213" i="62"/>
  <c r="CW495" i="62"/>
  <c r="CN495" i="62"/>
  <c r="DT495" i="62" s="1"/>
  <c r="CN490" i="62"/>
  <c r="DT490" i="62" s="1"/>
  <c r="CW490" i="62"/>
  <c r="CK1289" i="62"/>
  <c r="CK1325" i="62" s="1"/>
  <c r="CO598" i="62"/>
  <c r="DU598" i="62" s="1"/>
  <c r="CX598" i="62"/>
  <c r="BL1297" i="62"/>
  <c r="BL1214" i="62"/>
  <c r="BD533" i="62"/>
  <c r="DQ533" i="62" s="1"/>
  <c r="CX585" i="62"/>
  <c r="CO585" i="62"/>
  <c r="DU585" i="62" s="1"/>
  <c r="CN509" i="62"/>
  <c r="DT509" i="62" s="1"/>
  <c r="CW509" i="62"/>
  <c r="CN479" i="62"/>
  <c r="DT479" i="62" s="1"/>
  <c r="CW479" i="62"/>
  <c r="CY459" i="62"/>
  <c r="CQ459" i="62" s="1"/>
  <c r="DW459" i="62" s="1"/>
  <c r="CP459" i="62"/>
  <c r="DV459" i="62" s="1"/>
  <c r="CP437" i="62"/>
  <c r="DV437" i="62" s="1"/>
  <c r="CY437" i="62"/>
  <c r="CQ437" i="62" s="1"/>
  <c r="DW437" i="62" s="1"/>
  <c r="CP555" i="62"/>
  <c r="DV555" i="62" s="1"/>
  <c r="CY555" i="62"/>
  <c r="CQ555" i="62" s="1"/>
  <c r="DW555" i="62" s="1"/>
  <c r="CO522" i="62"/>
  <c r="DU522" i="62" s="1"/>
  <c r="CX522" i="62"/>
  <c r="CL1436" i="62"/>
  <c r="CL1512" i="62" s="1"/>
  <c r="CL1359" i="62"/>
  <c r="CP569" i="62"/>
  <c r="DV569" i="62" s="1"/>
  <c r="CY569" i="62"/>
  <c r="CQ569" i="62" s="1"/>
  <c r="DW569" i="62" s="1"/>
  <c r="CN472" i="62"/>
  <c r="DT472" i="62" s="1"/>
  <c r="CW472" i="62"/>
  <c r="CC1440" i="62"/>
  <c r="CC1439" i="62" s="1"/>
  <c r="CC1513" i="62" s="1"/>
  <c r="CC1207" i="62"/>
  <c r="CC1360" i="62" s="1"/>
  <c r="CC1383" i="62" s="1"/>
  <c r="CX536" i="62"/>
  <c r="CO536" i="62"/>
  <c r="DU536" i="62" s="1"/>
  <c r="CO486" i="62"/>
  <c r="DU486" i="62" s="1"/>
  <c r="CX486" i="62"/>
  <c r="DQ1440" i="62"/>
  <c r="CB1436" i="62"/>
  <c r="CB1359" i="62"/>
  <c r="CB1512" i="62" s="1"/>
  <c r="DR1286" i="62"/>
  <c r="DR1199" i="62"/>
  <c r="BN1202" i="62"/>
  <c r="BF413" i="62"/>
  <c r="DS413" i="62" s="1"/>
  <c r="DS1202" i="62" s="1"/>
  <c r="DS1434" i="62" s="1"/>
  <c r="CY434" i="62"/>
  <c r="CQ434" i="62" s="1"/>
  <c r="DW434" i="62" s="1"/>
  <c r="CP434" i="62"/>
  <c r="DV434" i="62" s="1"/>
  <c r="CP415" i="62"/>
  <c r="DV415" i="62" s="1"/>
  <c r="CY415" i="62"/>
  <c r="CQ415" i="62" s="1"/>
  <c r="DW415" i="62" s="1"/>
  <c r="CX411" i="62"/>
  <c r="CO411" i="62"/>
  <c r="DU411" i="62" s="1"/>
  <c r="CV1197" i="62"/>
  <c r="CV1429" i="62" s="1"/>
  <c r="CN358" i="62"/>
  <c r="CW358" i="62"/>
  <c r="CP412" i="62"/>
  <c r="DV412" i="62" s="1"/>
  <c r="CY412" i="62"/>
  <c r="CQ412" i="62" s="1"/>
  <c r="DW412" i="62" s="1"/>
  <c r="CV1428" i="62"/>
  <c r="CX270" i="62"/>
  <c r="CO270" i="62"/>
  <c r="DU270" i="62" s="1"/>
  <c r="CX234" i="62"/>
  <c r="CO234" i="62"/>
  <c r="DU234" i="62" s="1"/>
  <c r="CO289" i="62"/>
  <c r="DU289" i="62" s="1"/>
  <c r="CX289" i="62"/>
  <c r="DR1285" i="62"/>
  <c r="DR1196" i="62"/>
  <c r="BO1425" i="62"/>
  <c r="BG1425" i="62" s="1"/>
  <c r="BG1193" i="62"/>
  <c r="BL1421" i="62"/>
  <c r="BD1421" i="62" s="1"/>
  <c r="BK1428" i="62"/>
  <c r="BK1357" i="62"/>
  <c r="BK1510" i="62" s="1"/>
  <c r="CY316" i="62"/>
  <c r="CQ316" i="62" s="1"/>
  <c r="DW316" i="62" s="1"/>
  <c r="CP316" i="62"/>
  <c r="DV316" i="62" s="1"/>
  <c r="CN257" i="62"/>
  <c r="DT257" i="62" s="1"/>
  <c r="CW257" i="62"/>
  <c r="BP1415" i="62"/>
  <c r="BP1352" i="62"/>
  <c r="BP1182" i="62"/>
  <c r="BH1182" i="62" s="1"/>
  <c r="BC1424" i="62"/>
  <c r="BC1356" i="62"/>
  <c r="BC1509" i="62" s="1"/>
  <c r="CX364" i="62"/>
  <c r="CO364" i="62"/>
  <c r="DU364" i="62" s="1"/>
  <c r="CX284" i="62"/>
  <c r="CO284" i="62"/>
  <c r="DU284" i="62" s="1"/>
  <c r="CY199" i="62"/>
  <c r="CQ199" i="62" s="1"/>
  <c r="DW199" i="62" s="1"/>
  <c r="CP199" i="62"/>
  <c r="DV199" i="62" s="1"/>
  <c r="CX394" i="62"/>
  <c r="CO394" i="62"/>
  <c r="DU394" i="62" s="1"/>
  <c r="BN1285" i="62"/>
  <c r="BF1285" i="62" s="1"/>
  <c r="BN1196" i="62"/>
  <c r="BF342" i="62"/>
  <c r="DS342" i="62" s="1"/>
  <c r="CL1415" i="62"/>
  <c r="CL1352" i="62"/>
  <c r="CL1182" i="62"/>
  <c r="CO350" i="62"/>
  <c r="DU350" i="62" s="1"/>
  <c r="CX350" i="62"/>
  <c r="BR1426" i="62"/>
  <c r="BJ1426" i="62" s="1"/>
  <c r="BJ1194" i="62"/>
  <c r="CO279" i="62"/>
  <c r="DU279" i="62" s="1"/>
  <c r="CX279" i="62"/>
  <c r="CJ1415" i="62"/>
  <c r="CJ1352" i="62"/>
  <c r="CJ1182" i="62"/>
  <c r="CX367" i="62"/>
  <c r="CO367" i="62"/>
  <c r="DU367" i="62" s="1"/>
  <c r="CO166" i="62"/>
  <c r="DU166" i="62" s="1"/>
  <c r="CX166" i="62"/>
  <c r="CO140" i="62"/>
  <c r="DU140" i="62" s="1"/>
  <c r="CX140" i="62"/>
  <c r="CV1271" i="62"/>
  <c r="CV1175" i="62"/>
  <c r="CV1347" i="62" s="1"/>
  <c r="CV1406" i="62" s="1"/>
  <c r="CV1502" i="62" s="1"/>
  <c r="CN105" i="62"/>
  <c r="CW105" i="62"/>
  <c r="CO292" i="62"/>
  <c r="DU292" i="62" s="1"/>
  <c r="CX292" i="62"/>
  <c r="CK1411" i="62"/>
  <c r="CK1389" i="62" s="1"/>
  <c r="CK1178" i="62"/>
  <c r="CK1350" i="62" s="1"/>
  <c r="CO368" i="62"/>
  <c r="DU368" i="62" s="1"/>
  <c r="CX368" i="62"/>
  <c r="CO256" i="62"/>
  <c r="DU256" i="62" s="1"/>
  <c r="CX256" i="62"/>
  <c r="CN274" i="62"/>
  <c r="DT274" i="62" s="1"/>
  <c r="CW274" i="62"/>
  <c r="CW1275" i="62"/>
  <c r="CW1179" i="62"/>
  <c r="CX146" i="62"/>
  <c r="CO146" i="62"/>
  <c r="DU146" i="62" s="1"/>
  <c r="CX266" i="62"/>
  <c r="CO266" i="62"/>
  <c r="DU266" i="62" s="1"/>
  <c r="BN1276" i="62"/>
  <c r="BF1276" i="62" s="1"/>
  <c r="BN1180" i="62"/>
  <c r="BF150" i="62"/>
  <c r="DS150" i="62" s="1"/>
  <c r="CO136" i="62"/>
  <c r="DU136" i="62" s="1"/>
  <c r="CX136" i="62"/>
  <c r="CP247" i="62"/>
  <c r="DV247" i="62" s="1"/>
  <c r="CY247" i="62"/>
  <c r="CQ247" i="62" s="1"/>
  <c r="DW247" i="62" s="1"/>
  <c r="CX161" i="62"/>
  <c r="CO161" i="62"/>
  <c r="DU161" i="62" s="1"/>
  <c r="BM1411" i="62"/>
  <c r="CV1270" i="62"/>
  <c r="CV1170" i="62"/>
  <c r="CN34" i="62"/>
  <c r="CW34" i="62"/>
  <c r="BR1266" i="62"/>
  <c r="CL1537" i="62"/>
  <c r="CL1541" i="62"/>
  <c r="CL1546" i="62" s="1"/>
  <c r="CX32" i="62"/>
  <c r="CO32" i="62"/>
  <c r="DU32" i="62" s="1"/>
  <c r="CK1537" i="62"/>
  <c r="CK1541" i="62"/>
  <c r="CP60" i="62"/>
  <c r="DV60" i="62" s="1"/>
  <c r="CY60" i="62"/>
  <c r="CQ60" i="62" s="1"/>
  <c r="DW60" i="62" s="1"/>
  <c r="DQ1269" i="62"/>
  <c r="DQ1167" i="62"/>
  <c r="CO74" i="62"/>
  <c r="DU74" i="62" s="1"/>
  <c r="CX74" i="62"/>
  <c r="CX36" i="62"/>
  <c r="CO36" i="62"/>
  <c r="DU36" i="62" s="1"/>
  <c r="CO104" i="62"/>
  <c r="DU104" i="62" s="1"/>
  <c r="CX104" i="62"/>
  <c r="CO98" i="62"/>
  <c r="DU98" i="62" s="1"/>
  <c r="CX98" i="62"/>
  <c r="CO45" i="62"/>
  <c r="DU45" i="62" s="1"/>
  <c r="CX45" i="62"/>
  <c r="CP85" i="62"/>
  <c r="DV85" i="62" s="1"/>
  <c r="CY85" i="62"/>
  <c r="CQ85" i="62" s="1"/>
  <c r="DW85" i="62" s="1"/>
  <c r="CL1397" i="62"/>
  <c r="CL1345" i="62"/>
  <c r="CL1396" i="62" s="1"/>
  <c r="CO13" i="62"/>
  <c r="DU13" i="62" s="1"/>
  <c r="CX13" i="62"/>
  <c r="BP1401" i="62"/>
  <c r="BH1401" i="62" s="1"/>
  <c r="BP1346" i="62"/>
  <c r="BP1400" i="62" s="1"/>
  <c r="BH1170" i="62"/>
  <c r="CO61" i="62"/>
  <c r="DU61" i="62" s="1"/>
  <c r="CX61" i="62"/>
  <c r="CY1088" i="62"/>
  <c r="CQ1088" i="62" s="1"/>
  <c r="DW1088" i="62" s="1"/>
  <c r="CP1088" i="62"/>
  <c r="DV1088" i="62" s="1"/>
  <c r="BR1328" i="62"/>
  <c r="BJ1328" i="62" s="1"/>
  <c r="BJ1296" i="62"/>
  <c r="BN1250" i="62"/>
  <c r="BF1142" i="62"/>
  <c r="DS1142" i="62" s="1"/>
  <c r="DS1250" i="62" s="1"/>
  <c r="DS1494" i="62" s="1"/>
  <c r="BP1483" i="62"/>
  <c r="BH1252" i="62"/>
  <c r="BP1251" i="62"/>
  <c r="DT1315" i="62"/>
  <c r="DT1247" i="62"/>
  <c r="DT1479" i="62" s="1"/>
  <c r="CP1005" i="62"/>
  <c r="DV1005" i="62" s="1"/>
  <c r="CY1005" i="62"/>
  <c r="CQ1005" i="62" s="1"/>
  <c r="DW1005" i="62" s="1"/>
  <c r="CP947" i="62"/>
  <c r="DV947" i="62" s="1"/>
  <c r="CY947" i="62"/>
  <c r="CQ947" i="62" s="1"/>
  <c r="DW947" i="62" s="1"/>
  <c r="CY913" i="62"/>
  <c r="CQ913" i="62" s="1"/>
  <c r="DW913" i="62" s="1"/>
  <c r="CP913" i="62"/>
  <c r="DV913" i="62" s="1"/>
  <c r="CP1043" i="62"/>
  <c r="DV1043" i="62" s="1"/>
  <c r="CY1043" i="62"/>
  <c r="CQ1043" i="62" s="1"/>
  <c r="DW1043" i="62" s="1"/>
  <c r="BM1535" i="62"/>
  <c r="BM1544" i="62" s="1"/>
  <c r="BM1316" i="62"/>
  <c r="BE1316" i="62" s="1"/>
  <c r="BM1245" i="62"/>
  <c r="BE1012" i="62"/>
  <c r="BC1242" i="62"/>
  <c r="DP919" i="62"/>
  <c r="DP1242" i="62" s="1"/>
  <c r="CB1475" i="62"/>
  <c r="CB1474" i="62" s="1"/>
  <c r="BO1542" i="62"/>
  <c r="CP964" i="62"/>
  <c r="DV964" i="62" s="1"/>
  <c r="CY964" i="62"/>
  <c r="CQ964" i="62" s="1"/>
  <c r="DW964" i="62" s="1"/>
  <c r="BL1314" i="62"/>
  <c r="BD1314" i="62" s="1"/>
  <c r="BL1246" i="62"/>
  <c r="BD1013" i="62"/>
  <c r="DQ1013" i="62" s="1"/>
  <c r="CP977" i="62"/>
  <c r="DV977" i="62" s="1"/>
  <c r="CY977" i="62"/>
  <c r="CQ977" i="62" s="1"/>
  <c r="DW977" i="62" s="1"/>
  <c r="CP1028" i="62"/>
  <c r="DV1028" i="62" s="1"/>
  <c r="CY1028" i="62"/>
  <c r="CQ1028" i="62" s="1"/>
  <c r="DW1028" i="62" s="1"/>
  <c r="DU1012" i="62"/>
  <c r="CP931" i="62"/>
  <c r="DV931" i="62" s="1"/>
  <c r="CY931" i="62"/>
  <c r="CQ931" i="62" s="1"/>
  <c r="DW931" i="62" s="1"/>
  <c r="CP1024" i="62"/>
  <c r="DV1024" i="62" s="1"/>
  <c r="CY1024" i="62"/>
  <c r="CQ1024" i="62" s="1"/>
  <c r="DW1024" i="62" s="1"/>
  <c r="DS1241" i="62"/>
  <c r="BN1528" i="62"/>
  <c r="BF854" i="62"/>
  <c r="CC1464" i="62"/>
  <c r="CC1463" i="62" s="1"/>
  <c r="CC1370" i="62"/>
  <c r="CY798" i="62"/>
  <c r="CQ798" i="62" s="1"/>
  <c r="DW798" i="62" s="1"/>
  <c r="CP798" i="62"/>
  <c r="DV798" i="62" s="1"/>
  <c r="CY865" i="62"/>
  <c r="CQ865" i="62" s="1"/>
  <c r="DW865" i="62" s="1"/>
  <c r="CP865" i="62"/>
  <c r="DV865" i="62" s="1"/>
  <c r="CO875" i="62"/>
  <c r="DU875" i="62" s="1"/>
  <c r="CX875" i="62"/>
  <c r="BM1237" i="62"/>
  <c r="DT1531" i="62"/>
  <c r="CP934" i="62"/>
  <c r="DV934" i="62" s="1"/>
  <c r="CY934" i="62"/>
  <c r="CQ934" i="62" s="1"/>
  <c r="DW934" i="62" s="1"/>
  <c r="CO907" i="62"/>
  <c r="DU907" i="62" s="1"/>
  <c r="CX907" i="62"/>
  <c r="CO830" i="62"/>
  <c r="DU830" i="62" s="1"/>
  <c r="CX830" i="62"/>
  <c r="BK1464" i="62"/>
  <c r="BK1463" i="62" s="1"/>
  <c r="BK1370" i="62"/>
  <c r="CP755" i="62"/>
  <c r="DV755" i="62" s="1"/>
  <c r="CY755" i="62"/>
  <c r="CQ755" i="62" s="1"/>
  <c r="DW755" i="62" s="1"/>
  <c r="CP732" i="62"/>
  <c r="DV732" i="62" s="1"/>
  <c r="CY732" i="62"/>
  <c r="CQ732" i="62" s="1"/>
  <c r="DW732" i="62" s="1"/>
  <c r="CK1464" i="62"/>
  <c r="CK1463" i="62" s="1"/>
  <c r="CK1370" i="62"/>
  <c r="CW1306" i="62"/>
  <c r="CW1228" i="62"/>
  <c r="CW1458" i="62" s="1"/>
  <c r="CO783" i="62"/>
  <c r="CX783" i="62"/>
  <c r="CN1303" i="62"/>
  <c r="CN1225" i="62"/>
  <c r="CN1368" i="62" s="1"/>
  <c r="CN1454" i="62" s="1"/>
  <c r="DT1475" i="62"/>
  <c r="CP878" i="62"/>
  <c r="DV878" i="62" s="1"/>
  <c r="CY878" i="62"/>
  <c r="CQ878" i="62" s="1"/>
  <c r="DW878" i="62" s="1"/>
  <c r="CN1237" i="62"/>
  <c r="CN1469" i="62" s="1"/>
  <c r="BL1456" i="62"/>
  <c r="BL1455" i="62" s="1"/>
  <c r="BL1369" i="62"/>
  <c r="BD1369" i="62" s="1"/>
  <c r="BN1464" i="62"/>
  <c r="BF1464" i="62" s="1"/>
  <c r="BF1233" i="62"/>
  <c r="CN1234" i="62"/>
  <c r="CN1465" i="62" s="1"/>
  <c r="CP777" i="62"/>
  <c r="DV777" i="62" s="1"/>
  <c r="CY777" i="62"/>
  <c r="CQ777" i="62" s="1"/>
  <c r="DW777" i="62" s="1"/>
  <c r="BL1220" i="62"/>
  <c r="BD1220" i="62" s="1"/>
  <c r="BD651" i="62"/>
  <c r="DQ651" i="62" s="1"/>
  <c r="DQ1220" i="62" s="1"/>
  <c r="CO700" i="62"/>
  <c r="DU700" i="62" s="1"/>
  <c r="CX700" i="62"/>
  <c r="CO664" i="62"/>
  <c r="DU664" i="62" s="1"/>
  <c r="CX664" i="62"/>
  <c r="BC1301" i="62"/>
  <c r="BC1223" i="62"/>
  <c r="BC1366" i="62" s="1"/>
  <c r="BC1451" i="62" s="1"/>
  <c r="DP722" i="62"/>
  <c r="CX719" i="62"/>
  <c r="CO719" i="62"/>
  <c r="DU719" i="62" s="1"/>
  <c r="CO702" i="62"/>
  <c r="DU702" i="62" s="1"/>
  <c r="CX702" i="62"/>
  <c r="CY771" i="62"/>
  <c r="CQ771" i="62" s="1"/>
  <c r="DW771" i="62" s="1"/>
  <c r="CP771" i="62"/>
  <c r="DV771" i="62" s="1"/>
  <c r="CO697" i="62"/>
  <c r="DU697" i="62" s="1"/>
  <c r="CX697" i="62"/>
  <c r="CP643" i="62"/>
  <c r="DV643" i="62" s="1"/>
  <c r="CY643" i="62"/>
  <c r="CQ643" i="62" s="1"/>
  <c r="DW643" i="62" s="1"/>
  <c r="DU651" i="62"/>
  <c r="CL1362" i="62"/>
  <c r="CL1213" i="62"/>
  <c r="CL1212" i="62" s="1"/>
  <c r="CO655" i="62"/>
  <c r="DU655" i="62" s="1"/>
  <c r="CX655" i="62"/>
  <c r="CC1365" i="62"/>
  <c r="CC1450" i="62" s="1"/>
  <c r="BM1218" i="62"/>
  <c r="BE1218" i="62" s="1"/>
  <c r="BE617" i="62"/>
  <c r="DR617" i="62" s="1"/>
  <c r="DR1218" i="62" s="1"/>
  <c r="CN629" i="62"/>
  <c r="DT629" i="62" s="1"/>
  <c r="CW629" i="62"/>
  <c r="CX653" i="62"/>
  <c r="CO653" i="62"/>
  <c r="DU653" i="62" s="1"/>
  <c r="CN554" i="62"/>
  <c r="DT554" i="62" s="1"/>
  <c r="CW554" i="62"/>
  <c r="CW517" i="62"/>
  <c r="CN517" i="62"/>
  <c r="DT517" i="62" s="1"/>
  <c r="BK1295" i="62"/>
  <c r="CW476" i="62"/>
  <c r="CN476" i="62"/>
  <c r="DT476" i="62" s="1"/>
  <c r="CX600" i="62"/>
  <c r="CO600" i="62"/>
  <c r="DU600" i="62" s="1"/>
  <c r="CK1295" i="62"/>
  <c r="DQ1216" i="62"/>
  <c r="CW489" i="62"/>
  <c r="CN489" i="62"/>
  <c r="DT489" i="62" s="1"/>
  <c r="CD1362" i="62"/>
  <c r="CD1213" i="62"/>
  <c r="CD1212" i="62" s="1"/>
  <c r="BK1440" i="62"/>
  <c r="BK1439" i="62" s="1"/>
  <c r="BK1513" i="62" s="1"/>
  <c r="BK1207" i="62"/>
  <c r="BK1360" i="62" s="1"/>
  <c r="BK1383" i="62" s="1"/>
  <c r="CB1362" i="62"/>
  <c r="CB1213" i="62"/>
  <c r="CB1212" i="62" s="1"/>
  <c r="CN556" i="62"/>
  <c r="DT556" i="62" s="1"/>
  <c r="CW556" i="62"/>
  <c r="DT534" i="62"/>
  <c r="CN478" i="62"/>
  <c r="DT478" i="62" s="1"/>
  <c r="CW478" i="62"/>
  <c r="CP435" i="62"/>
  <c r="DV435" i="62" s="1"/>
  <c r="CY435" i="62"/>
  <c r="CQ435" i="62" s="1"/>
  <c r="DW435" i="62" s="1"/>
  <c r="CP480" i="62"/>
  <c r="DV480" i="62" s="1"/>
  <c r="CY480" i="62"/>
  <c r="CQ480" i="62" s="1"/>
  <c r="DW480" i="62" s="1"/>
  <c r="DS1290" i="62"/>
  <c r="DS1208" i="62"/>
  <c r="CW475" i="62"/>
  <c r="CN475" i="62"/>
  <c r="DT475" i="62" s="1"/>
  <c r="BL1440" i="62"/>
  <c r="BL1207" i="62"/>
  <c r="BN1287" i="62"/>
  <c r="BF1287" i="62" s="1"/>
  <c r="BN1204" i="62"/>
  <c r="BF429" i="62"/>
  <c r="DS429" i="62" s="1"/>
  <c r="CP552" i="62"/>
  <c r="DV552" i="62" s="1"/>
  <c r="CY552" i="62"/>
  <c r="CQ552" i="62" s="1"/>
  <c r="DW552" i="62" s="1"/>
  <c r="CW469" i="62"/>
  <c r="CN469" i="62"/>
  <c r="DT469" i="62" s="1"/>
  <c r="CC1289" i="62"/>
  <c r="CC1325" i="62" s="1"/>
  <c r="CN483" i="62"/>
  <c r="DT483" i="62" s="1"/>
  <c r="CW483" i="62"/>
  <c r="DU429" i="62"/>
  <c r="CO516" i="62"/>
  <c r="DU516" i="62" s="1"/>
  <c r="CX516" i="62"/>
  <c r="CC1431" i="62"/>
  <c r="CC1511" i="62" s="1"/>
  <c r="CC1358" i="62"/>
  <c r="CO410" i="62"/>
  <c r="DU410" i="62" s="1"/>
  <c r="CX410" i="62"/>
  <c r="BL1201" i="62"/>
  <c r="BD405" i="62"/>
  <c r="DQ405" i="62" s="1"/>
  <c r="DQ1201" i="62" s="1"/>
  <c r="DQ1433" i="62" s="1"/>
  <c r="BR1419" i="62"/>
  <c r="BJ1419" i="62" s="1"/>
  <c r="BR1354" i="62"/>
  <c r="BR1507" i="62" s="1"/>
  <c r="BJ1187" i="62"/>
  <c r="CV1285" i="62"/>
  <c r="BQ1421" i="62"/>
  <c r="BI1421" i="62" s="1"/>
  <c r="BQ1355" i="62"/>
  <c r="BQ1508" i="62" s="1"/>
  <c r="BI1189" i="62"/>
  <c r="CX379" i="62"/>
  <c r="CO379" i="62"/>
  <c r="DU379" i="62" s="1"/>
  <c r="BP1428" i="62"/>
  <c r="BH1428" i="62" s="1"/>
  <c r="BP1357" i="62"/>
  <c r="BP1510" i="62" s="1"/>
  <c r="CJ1424" i="62"/>
  <c r="CJ1509" i="62" s="1"/>
  <c r="CJ1356" i="62"/>
  <c r="BL1284" i="62"/>
  <c r="BD1284" i="62" s="1"/>
  <c r="BL1194" i="62"/>
  <c r="BD330" i="62"/>
  <c r="DQ330" i="62" s="1"/>
  <c r="CX287" i="62"/>
  <c r="CO287" i="62"/>
  <c r="DU287" i="62" s="1"/>
  <c r="CL1417" i="62"/>
  <c r="CL1353" i="62"/>
  <c r="BN1197" i="62"/>
  <c r="BF358" i="62"/>
  <c r="DS358" i="62" s="1"/>
  <c r="DS1197" i="62" s="1"/>
  <c r="DS1429" i="62" s="1"/>
  <c r="BM1428" i="62"/>
  <c r="BE1428" i="62" s="1"/>
  <c r="BM1357" i="62"/>
  <c r="BM1510" i="62" s="1"/>
  <c r="CX373" i="62"/>
  <c r="CO373" i="62"/>
  <c r="DU373" i="62" s="1"/>
  <c r="CM1421" i="62"/>
  <c r="CM1508" i="62" s="1"/>
  <c r="CM1355" i="62"/>
  <c r="CJ1417" i="62"/>
  <c r="CJ1353" i="62"/>
  <c r="BH1279" i="62"/>
  <c r="BP1278" i="62"/>
  <c r="CN360" i="62"/>
  <c r="DT360" i="62" s="1"/>
  <c r="CW360" i="62"/>
  <c r="BC1283" i="62"/>
  <c r="CJ1419" i="62"/>
  <c r="CJ1507" i="62" s="1"/>
  <c r="CJ1354" i="62"/>
  <c r="CX252" i="62"/>
  <c r="CO252" i="62"/>
  <c r="DU252" i="62" s="1"/>
  <c r="CN193" i="62"/>
  <c r="DT193" i="62" s="1"/>
  <c r="CW193" i="62"/>
  <c r="CD1428" i="62"/>
  <c r="CD1357" i="62"/>
  <c r="CD1510" i="62" s="1"/>
  <c r="CX305" i="62"/>
  <c r="CO305" i="62"/>
  <c r="DU305" i="62" s="1"/>
  <c r="CL1278" i="62"/>
  <c r="CL1324" i="62" s="1"/>
  <c r="CN380" i="62"/>
  <c r="DT380" i="62" s="1"/>
  <c r="CW380" i="62"/>
  <c r="BM1282" i="62"/>
  <c r="BE1282" i="62" s="1"/>
  <c r="BM1189" i="62"/>
  <c r="BE283" i="62"/>
  <c r="DR283" i="62" s="1"/>
  <c r="BL1285" i="62"/>
  <c r="BD1285" i="62" s="1"/>
  <c r="BL1196" i="62"/>
  <c r="BD342" i="62"/>
  <c r="DQ342" i="62" s="1"/>
  <c r="BM1193" i="62"/>
  <c r="BE304" i="62"/>
  <c r="DR304" i="62" s="1"/>
  <c r="DR1193" i="62" s="1"/>
  <c r="DR1425" i="62" s="1"/>
  <c r="BQ1420" i="62"/>
  <c r="BI1420" i="62" s="1"/>
  <c r="BI1188" i="62"/>
  <c r="CJ1278" i="62"/>
  <c r="CJ1324" i="62" s="1"/>
  <c r="CO300" i="62"/>
  <c r="DU300" i="62" s="1"/>
  <c r="CX300" i="62"/>
  <c r="CV1188" i="62"/>
  <c r="CV1420" i="62" s="1"/>
  <c r="CN277" i="62"/>
  <c r="CN1188" i="62" s="1"/>
  <c r="CN1420" i="62" s="1"/>
  <c r="CW277" i="62"/>
  <c r="BO1417" i="62"/>
  <c r="BG1417" i="62" s="1"/>
  <c r="BO1353" i="62"/>
  <c r="BG1353" i="62" s="1"/>
  <c r="CX165" i="62"/>
  <c r="CO165" i="62"/>
  <c r="DU165" i="62" s="1"/>
  <c r="CL1411" i="62"/>
  <c r="CL1389" i="62" s="1"/>
  <c r="CL1178" i="62"/>
  <c r="CL1350" i="62" s="1"/>
  <c r="CX278" i="62"/>
  <c r="CO278" i="62"/>
  <c r="DU278" i="62" s="1"/>
  <c r="BP1349" i="62"/>
  <c r="BH1177" i="62"/>
  <c r="CX312" i="62"/>
  <c r="CO312" i="62"/>
  <c r="DU312" i="62" s="1"/>
  <c r="CO211" i="62"/>
  <c r="DU211" i="62" s="1"/>
  <c r="CX211" i="62"/>
  <c r="CN122" i="62"/>
  <c r="DT122" i="62" s="1"/>
  <c r="CW122" i="62"/>
  <c r="CO273" i="62"/>
  <c r="DU273" i="62" s="1"/>
  <c r="CX273" i="62"/>
  <c r="CO178" i="62"/>
  <c r="DU178" i="62" s="1"/>
  <c r="CX178" i="62"/>
  <c r="DR1185" i="62"/>
  <c r="CN1275" i="62"/>
  <c r="CN1179" i="62"/>
  <c r="CX182" i="62"/>
  <c r="CO182" i="62"/>
  <c r="DU182" i="62" s="1"/>
  <c r="CO220" i="62"/>
  <c r="DU220" i="62" s="1"/>
  <c r="CX220" i="62"/>
  <c r="CO75" i="62"/>
  <c r="DU75" i="62" s="1"/>
  <c r="CX75" i="62"/>
  <c r="CO56" i="62"/>
  <c r="DU56" i="62" s="1"/>
  <c r="CX56" i="62"/>
  <c r="BO1401" i="62"/>
  <c r="BG1401" i="62" s="1"/>
  <c r="BO1346" i="62"/>
  <c r="BO1400" i="62" s="1"/>
  <c r="BG1170" i="62"/>
  <c r="BR1541" i="62"/>
  <c r="BR1537" i="62"/>
  <c r="CP77" i="62"/>
  <c r="DV77" i="62" s="1"/>
  <c r="CY77" i="62"/>
  <c r="CQ77" i="62" s="1"/>
  <c r="DW77" i="62" s="1"/>
  <c r="BC1168" i="62"/>
  <c r="BC1398" i="62" s="1"/>
  <c r="DP12" i="62"/>
  <c r="DP1168" i="62" s="1"/>
  <c r="DP1398" i="62" s="1"/>
  <c r="BL1159" i="62"/>
  <c r="BD1159" i="62" s="1"/>
  <c r="CX26" i="62"/>
  <c r="CO26" i="62"/>
  <c r="DU26" i="62" s="1"/>
  <c r="BK1343" i="62"/>
  <c r="BK1394" i="62" s="1"/>
  <c r="BK1164" i="62"/>
  <c r="CL1401" i="62"/>
  <c r="CL1346" i="62"/>
  <c r="CL1400" i="62" s="1"/>
  <c r="DR1167" i="62"/>
  <c r="CK1401" i="62"/>
  <c r="CK1346" i="62"/>
  <c r="CK1400" i="62" s="1"/>
  <c r="BM1397" i="62"/>
  <c r="BE1397" i="62" s="1"/>
  <c r="CO160" i="62"/>
  <c r="DU160" i="62" s="1"/>
  <c r="CX160" i="62"/>
  <c r="CX156" i="62"/>
  <c r="CO156" i="62"/>
  <c r="DU156" i="62" s="1"/>
  <c r="BP1402" i="62"/>
  <c r="BH1402" i="62" s="1"/>
  <c r="BH1171" i="62"/>
  <c r="CV1171" i="62"/>
  <c r="CV1402" i="62" s="1"/>
  <c r="CN35" i="62"/>
  <c r="CN1171" i="62" s="1"/>
  <c r="CN1402" i="62" s="1"/>
  <c r="CW35" i="62"/>
  <c r="CP95" i="62"/>
  <c r="DV95" i="62" s="1"/>
  <c r="CY95" i="62"/>
  <c r="CQ95" i="62" s="1"/>
  <c r="DW95" i="62" s="1"/>
  <c r="CJ1397" i="62"/>
  <c r="CJ1345" i="62"/>
  <c r="CJ1396" i="62" s="1"/>
  <c r="CD1397" i="62"/>
  <c r="CD1345" i="62"/>
  <c r="CD1396" i="62" s="1"/>
  <c r="BP1479" i="62"/>
  <c r="BH1247" i="62"/>
  <c r="CO1117" i="62"/>
  <c r="DU1117" i="62" s="1"/>
  <c r="CX1117" i="62"/>
  <c r="CO1069" i="62"/>
  <c r="DU1069" i="62" s="1"/>
  <c r="CX1069" i="62"/>
  <c r="BC1244" i="62"/>
  <c r="BC1476" i="62" s="1"/>
  <c r="DP954" i="62"/>
  <c r="DP1244" i="62" s="1"/>
  <c r="DP1476" i="62" s="1"/>
  <c r="CM1477" i="62"/>
  <c r="CM1374" i="62"/>
  <c r="BN1242" i="62"/>
  <c r="BF1242" i="62" s="1"/>
  <c r="BF919" i="62"/>
  <c r="DS919" i="62" s="1"/>
  <c r="DS1242" i="62" s="1"/>
  <c r="CP1002" i="62"/>
  <c r="DV1002" i="62" s="1"/>
  <c r="CY1002" i="62"/>
  <c r="CQ1002" i="62" s="1"/>
  <c r="DW1002" i="62" s="1"/>
  <c r="CP966" i="62"/>
  <c r="DV966" i="62" s="1"/>
  <c r="CY966" i="62"/>
  <c r="CQ966" i="62" s="1"/>
  <c r="DW966" i="62" s="1"/>
  <c r="CP946" i="62"/>
  <c r="DV946" i="62" s="1"/>
  <c r="CY946" i="62"/>
  <c r="CQ946" i="62" s="1"/>
  <c r="DW946" i="62" s="1"/>
  <c r="CB1473" i="62"/>
  <c r="CB1373" i="62"/>
  <c r="CC1477" i="62"/>
  <c r="CC1374" i="62"/>
  <c r="BJ1532" i="62"/>
  <c r="BC1525" i="62"/>
  <c r="BC1310" i="62"/>
  <c r="BC1236" i="62"/>
  <c r="DP845" i="62"/>
  <c r="CP997" i="62"/>
  <c r="DV997" i="62" s="1"/>
  <c r="CY997" i="62"/>
  <c r="CQ997" i="62" s="1"/>
  <c r="DW997" i="62" s="1"/>
  <c r="CP961" i="62"/>
  <c r="DV961" i="62" s="1"/>
  <c r="CY961" i="62"/>
  <c r="CQ961" i="62" s="1"/>
  <c r="DW961" i="62" s="1"/>
  <c r="CP1113" i="62"/>
  <c r="DV1113" i="62" s="1"/>
  <c r="CY1113" i="62"/>
  <c r="CQ1113" i="62" s="1"/>
  <c r="DW1113" i="62" s="1"/>
  <c r="BK1542" i="62"/>
  <c r="BC1248" i="62"/>
  <c r="BC1481" i="62" s="1"/>
  <c r="BC1478" i="62" s="1"/>
  <c r="DP1055" i="62"/>
  <c r="DP1248" i="62" s="1"/>
  <c r="DP1481" i="62" s="1"/>
  <c r="CP1010" i="62"/>
  <c r="DV1010" i="62" s="1"/>
  <c r="CY1010" i="62"/>
  <c r="CQ1010" i="62" s="1"/>
  <c r="DW1010" i="62" s="1"/>
  <c r="CP974" i="62"/>
  <c r="DV974" i="62" s="1"/>
  <c r="CY974" i="62"/>
  <c r="CQ974" i="62" s="1"/>
  <c r="DW974" i="62" s="1"/>
  <c r="CO929" i="62"/>
  <c r="DU929" i="62" s="1"/>
  <c r="CX929" i="62"/>
  <c r="CW1530" i="62"/>
  <c r="CO866" i="62"/>
  <c r="CX866" i="62"/>
  <c r="BQ1468" i="62"/>
  <c r="BQ1467" i="62" s="1"/>
  <c r="BQ1371" i="62"/>
  <c r="BI1371" i="62" s="1"/>
  <c r="BI1236" i="62"/>
  <c r="BP1468" i="62"/>
  <c r="BP1467" i="62" s="1"/>
  <c r="BP1371" i="62"/>
  <c r="BH1371" i="62" s="1"/>
  <c r="CP1023" i="62"/>
  <c r="DV1023" i="62" s="1"/>
  <c r="CY1023" i="62"/>
  <c r="CQ1023" i="62" s="1"/>
  <c r="DW1023" i="62" s="1"/>
  <c r="DR1473" i="62"/>
  <c r="BE1531" i="62"/>
  <c r="DR852" i="62"/>
  <c r="BM1234" i="62"/>
  <c r="BM1370" i="62" s="1"/>
  <c r="BE1370" i="62" s="1"/>
  <c r="BE824" i="62"/>
  <c r="DR824" i="62" s="1"/>
  <c r="CW1240" i="62"/>
  <c r="CJ1542" i="62"/>
  <c r="CO915" i="62"/>
  <c r="DU915" i="62" s="1"/>
  <c r="CX915" i="62"/>
  <c r="CP874" i="62"/>
  <c r="DV874" i="62" s="1"/>
  <c r="CY874" i="62"/>
  <c r="CQ874" i="62" s="1"/>
  <c r="DW874" i="62" s="1"/>
  <c r="CP1017" i="62"/>
  <c r="DV1017" i="62" s="1"/>
  <c r="CY1017" i="62"/>
  <c r="CQ1017" i="62" s="1"/>
  <c r="DW1017" i="62" s="1"/>
  <c r="BR1542" i="62"/>
  <c r="CY850" i="62"/>
  <c r="CQ850" i="62" s="1"/>
  <c r="DW850" i="62" s="1"/>
  <c r="CP850" i="62"/>
  <c r="DV850" i="62" s="1"/>
  <c r="CW1303" i="62"/>
  <c r="CW1225" i="62"/>
  <c r="CW1368" i="62" s="1"/>
  <c r="CW1454" i="62" s="1"/>
  <c r="CO752" i="62"/>
  <c r="CX752" i="62"/>
  <c r="CP728" i="62"/>
  <c r="DV728" i="62" s="1"/>
  <c r="CY728" i="62"/>
  <c r="CQ728" i="62" s="1"/>
  <c r="DW728" i="62" s="1"/>
  <c r="BR1458" i="62"/>
  <c r="BJ1458" i="62" s="1"/>
  <c r="BJ1228" i="62"/>
  <c r="CO772" i="62"/>
  <c r="DU772" i="62" s="1"/>
  <c r="CX772" i="62"/>
  <c r="CY832" i="62"/>
  <c r="CQ832" i="62" s="1"/>
  <c r="DW832" i="62" s="1"/>
  <c r="CP832" i="62"/>
  <c r="DV832" i="62" s="1"/>
  <c r="CV1456" i="62"/>
  <c r="CV1455" i="62" s="1"/>
  <c r="CV1516" i="62" s="1"/>
  <c r="CV1369" i="62"/>
  <c r="CN1531" i="62"/>
  <c r="BN1308" i="62"/>
  <c r="BF1308" i="62" s="1"/>
  <c r="BN1232" i="62"/>
  <c r="BF808" i="62"/>
  <c r="DS808" i="62" s="1"/>
  <c r="DQ1304" i="62"/>
  <c r="DQ1226" i="62"/>
  <c r="CY828" i="62"/>
  <c r="CQ828" i="62" s="1"/>
  <c r="DW828" i="62" s="1"/>
  <c r="CP828" i="62"/>
  <c r="DV828" i="62" s="1"/>
  <c r="BC1230" i="62"/>
  <c r="BC1459" i="62" s="1"/>
  <c r="DP790" i="62"/>
  <c r="DP1230" i="62" s="1"/>
  <c r="DP1459" i="62" s="1"/>
  <c r="DU738" i="62"/>
  <c r="CY819" i="62"/>
  <c r="CQ819" i="62" s="1"/>
  <c r="DW819" i="62" s="1"/>
  <c r="CP819" i="62"/>
  <c r="DV819" i="62" s="1"/>
  <c r="CY840" i="62"/>
  <c r="CQ840" i="62" s="1"/>
  <c r="DW840" i="62" s="1"/>
  <c r="CP840" i="62"/>
  <c r="DV840" i="62" s="1"/>
  <c r="CY751" i="62"/>
  <c r="CQ751" i="62" s="1"/>
  <c r="DW751" i="62" s="1"/>
  <c r="CP751" i="62"/>
  <c r="DV751" i="62" s="1"/>
  <c r="CX715" i="62"/>
  <c r="CO715" i="62"/>
  <c r="DU715" i="62" s="1"/>
  <c r="CO675" i="62"/>
  <c r="DU675" i="62" s="1"/>
  <c r="CX675" i="62"/>
  <c r="CY778" i="62"/>
  <c r="CQ778" i="62" s="1"/>
  <c r="DW778" i="62" s="1"/>
  <c r="CP778" i="62"/>
  <c r="DV778" i="62" s="1"/>
  <c r="CO695" i="62"/>
  <c r="DU695" i="62" s="1"/>
  <c r="CX695" i="62"/>
  <c r="CO696" i="62"/>
  <c r="DU696" i="62" s="1"/>
  <c r="CX696" i="62"/>
  <c r="DS1307" i="62"/>
  <c r="DS1229" i="62"/>
  <c r="DS1460" i="62" s="1"/>
  <c r="CY735" i="62"/>
  <c r="CQ735" i="62" s="1"/>
  <c r="DW735" i="62" s="1"/>
  <c r="CP735" i="62"/>
  <c r="DV735" i="62" s="1"/>
  <c r="CO691" i="62"/>
  <c r="DU691" i="62" s="1"/>
  <c r="CX691" i="62"/>
  <c r="CL1295" i="62"/>
  <c r="CN608" i="62"/>
  <c r="DT608" i="62" s="1"/>
  <c r="CW608" i="62"/>
  <c r="CO616" i="62"/>
  <c r="DU616" i="62" s="1"/>
  <c r="CX616" i="62"/>
  <c r="BP1365" i="62"/>
  <c r="BH1219" i="62"/>
  <c r="CO661" i="62"/>
  <c r="DU661" i="62" s="1"/>
  <c r="CX661" i="62"/>
  <c r="CP636" i="62"/>
  <c r="DV636" i="62" s="1"/>
  <c r="CY636" i="62"/>
  <c r="CQ636" i="62" s="1"/>
  <c r="DW636" i="62" s="1"/>
  <c r="CO590" i="62"/>
  <c r="DU590" i="62" s="1"/>
  <c r="CX590" i="62"/>
  <c r="BL1217" i="62"/>
  <c r="BD1217" i="62" s="1"/>
  <c r="BD579" i="62"/>
  <c r="DQ579" i="62" s="1"/>
  <c r="DQ1217" i="62" s="1"/>
  <c r="CO613" i="62"/>
  <c r="DU613" i="62" s="1"/>
  <c r="CX613" i="62"/>
  <c r="CW511" i="62"/>
  <c r="CN511" i="62"/>
  <c r="DT511" i="62" s="1"/>
  <c r="BQ1440" i="62"/>
  <c r="BI1208" i="62"/>
  <c r="BQ1207" i="62"/>
  <c r="CM1362" i="62"/>
  <c r="CM1213" i="62"/>
  <c r="CM1212" i="62" s="1"/>
  <c r="CX570" i="62"/>
  <c r="CO570" i="62"/>
  <c r="DU570" i="62" s="1"/>
  <c r="CW524" i="62"/>
  <c r="CN524" i="62"/>
  <c r="DT524" i="62" s="1"/>
  <c r="BO1436" i="62"/>
  <c r="BO1359" i="62"/>
  <c r="BO1512" i="62" s="1"/>
  <c r="BN1293" i="62"/>
  <c r="BF1293" i="62" s="1"/>
  <c r="BN1211" i="62"/>
  <c r="BN1207" i="62" s="1"/>
  <c r="BN1360" i="62" s="1"/>
  <c r="BN1383" i="62" s="1"/>
  <c r="BF487" i="62"/>
  <c r="DS487" i="62" s="1"/>
  <c r="CD1295" i="62"/>
  <c r="BK1289" i="62"/>
  <c r="BK1325" i="62" s="1"/>
  <c r="CB1295" i="62"/>
  <c r="CV1297" i="62"/>
  <c r="CV1214" i="62"/>
  <c r="CN533" i="62"/>
  <c r="CW533" i="62"/>
  <c r="CN503" i="62"/>
  <c r="DT503" i="62" s="1"/>
  <c r="CW503" i="62"/>
  <c r="CN473" i="62"/>
  <c r="DT473" i="62" s="1"/>
  <c r="CW473" i="62"/>
  <c r="CP433" i="62"/>
  <c r="DV433" i="62" s="1"/>
  <c r="CY433" i="62"/>
  <c r="CQ433" i="62" s="1"/>
  <c r="DW433" i="62" s="1"/>
  <c r="BN1440" i="62"/>
  <c r="CP565" i="62"/>
  <c r="DV565" i="62" s="1"/>
  <c r="CY565" i="62"/>
  <c r="CQ565" i="62" s="1"/>
  <c r="DW565" i="62" s="1"/>
  <c r="CO528" i="62"/>
  <c r="DU528" i="62" s="1"/>
  <c r="CX528" i="62"/>
  <c r="BL1289" i="62"/>
  <c r="BM1288" i="62"/>
  <c r="BE1288" i="62" s="1"/>
  <c r="BM1205" i="62"/>
  <c r="BE441" i="62"/>
  <c r="DR441" i="62" s="1"/>
  <c r="BL1287" i="62"/>
  <c r="BD1287" i="62" s="1"/>
  <c r="BL1204" i="62"/>
  <c r="BD429" i="62"/>
  <c r="DQ429" i="62" s="1"/>
  <c r="BC1288" i="62"/>
  <c r="BC1205" i="62"/>
  <c r="BC1437" i="62" s="1"/>
  <c r="DP441" i="62"/>
  <c r="CY448" i="62"/>
  <c r="CQ448" i="62" s="1"/>
  <c r="DW448" i="62" s="1"/>
  <c r="CP448" i="62"/>
  <c r="DV448" i="62" s="1"/>
  <c r="BN1201" i="62"/>
  <c r="BF405" i="62"/>
  <c r="DS405" i="62" s="1"/>
  <c r="DS1201" i="62" s="1"/>
  <c r="DS1433" i="62" s="1"/>
  <c r="CY452" i="62"/>
  <c r="CQ452" i="62" s="1"/>
  <c r="DW452" i="62" s="1"/>
  <c r="CP452" i="62"/>
  <c r="DV452" i="62" s="1"/>
  <c r="DT1202" i="62"/>
  <c r="DT1434" i="62" s="1"/>
  <c r="CO409" i="62"/>
  <c r="DU409" i="62" s="1"/>
  <c r="CX409" i="62"/>
  <c r="CM1428" i="62"/>
  <c r="CM1510" i="62" s="1"/>
  <c r="CM1357" i="62"/>
  <c r="CN404" i="62"/>
  <c r="DT404" i="62" s="1"/>
  <c r="DT1200" i="62" s="1"/>
  <c r="DT1432" i="62" s="1"/>
  <c r="CW404" i="62"/>
  <c r="CO317" i="62"/>
  <c r="DU317" i="62" s="1"/>
  <c r="CX317" i="62"/>
  <c r="BO1419" i="62"/>
  <c r="BG1419" i="62" s="1"/>
  <c r="BO1354" i="62"/>
  <c r="BO1507" i="62" s="1"/>
  <c r="BG1187" i="62"/>
  <c r="BR1415" i="62"/>
  <c r="BJ1415" i="62" s="1"/>
  <c r="BR1352" i="62"/>
  <c r="BJ1352" i="62" s="1"/>
  <c r="BR1182" i="62"/>
  <c r="BJ1182" i="62" s="1"/>
  <c r="DP1283" i="62"/>
  <c r="DP1192" i="62"/>
  <c r="CN185" i="62"/>
  <c r="DT185" i="62" s="1"/>
  <c r="CW185" i="62"/>
  <c r="CO381" i="62"/>
  <c r="DU381" i="62" s="1"/>
  <c r="CX381" i="62"/>
  <c r="CO338" i="62"/>
  <c r="DU338" i="62" s="1"/>
  <c r="CX338" i="62"/>
  <c r="CX299" i="62"/>
  <c r="CO299" i="62"/>
  <c r="DU299" i="62" s="1"/>
  <c r="CJ1421" i="62"/>
  <c r="CJ1508" i="62" s="1"/>
  <c r="CJ1355" i="62"/>
  <c r="CO250" i="62"/>
  <c r="DU250" i="62" s="1"/>
  <c r="CX250" i="62"/>
  <c r="CN176" i="62"/>
  <c r="DT176" i="62" s="1"/>
  <c r="CW176" i="62"/>
  <c r="BN1282" i="62"/>
  <c r="BF1282" i="62" s="1"/>
  <c r="BN1189" i="62"/>
  <c r="BF283" i="62"/>
  <c r="DS283" i="62" s="1"/>
  <c r="CX197" i="62"/>
  <c r="CO197" i="62"/>
  <c r="DU197" i="62" s="1"/>
  <c r="CO349" i="62"/>
  <c r="DU349" i="62" s="1"/>
  <c r="CX349" i="62"/>
  <c r="CN326" i="62"/>
  <c r="DT326" i="62" s="1"/>
  <c r="CW326" i="62"/>
  <c r="CC1421" i="62"/>
  <c r="CC1355" i="62"/>
  <c r="CC1508" i="62" s="1"/>
  <c r="CN218" i="62"/>
  <c r="DT218" i="62" s="1"/>
  <c r="CW218" i="62"/>
  <c r="CB1428" i="62"/>
  <c r="CB1357" i="62"/>
  <c r="CB1510" i="62" s="1"/>
  <c r="CN275" i="62"/>
  <c r="DT275" i="62" s="1"/>
  <c r="CW275" i="62"/>
  <c r="DQ1192" i="62"/>
  <c r="BL1272" i="62"/>
  <c r="BD1272" i="62" s="1"/>
  <c r="BL1176" i="62"/>
  <c r="BD120" i="62"/>
  <c r="DQ120" i="62" s="1"/>
  <c r="CO328" i="62"/>
  <c r="DU328" i="62" s="1"/>
  <c r="CX328" i="62"/>
  <c r="CX212" i="62"/>
  <c r="CO212" i="62"/>
  <c r="DU212" i="62" s="1"/>
  <c r="CO173" i="62"/>
  <c r="DU173" i="62" s="1"/>
  <c r="CX173" i="62"/>
  <c r="CO188" i="62"/>
  <c r="DU188" i="62" s="1"/>
  <c r="CX188" i="62"/>
  <c r="CO149" i="62"/>
  <c r="DU149" i="62" s="1"/>
  <c r="CX149" i="62"/>
  <c r="CW1186" i="62"/>
  <c r="CW1418" i="62" s="1"/>
  <c r="CO259" i="62"/>
  <c r="CO1186" i="62" s="1"/>
  <c r="CO1418" i="62" s="1"/>
  <c r="CX259" i="62"/>
  <c r="CN222" i="62"/>
  <c r="DT222" i="62" s="1"/>
  <c r="CW222" i="62"/>
  <c r="CX183" i="62"/>
  <c r="CO183" i="62"/>
  <c r="DU183" i="62" s="1"/>
  <c r="BO1349" i="62"/>
  <c r="BG1177" i="62"/>
  <c r="CB1343" i="62"/>
  <c r="CB1394" i="62" s="1"/>
  <c r="CB1164" i="62"/>
  <c r="CO172" i="62"/>
  <c r="DU172" i="62" s="1"/>
  <c r="CX172" i="62"/>
  <c r="BN1272" i="62"/>
  <c r="BF1272" i="62" s="1"/>
  <c r="BN1176" i="62"/>
  <c r="BF120" i="62"/>
  <c r="DS120" i="62" s="1"/>
  <c r="CP298" i="62"/>
  <c r="CY298" i="62"/>
  <c r="CO196" i="62"/>
  <c r="DU196" i="62" s="1"/>
  <c r="CX196" i="62"/>
  <c r="CO365" i="62"/>
  <c r="DU365" i="62" s="1"/>
  <c r="CX365" i="62"/>
  <c r="BM1417" i="62"/>
  <c r="BE1417" i="62" s="1"/>
  <c r="CV1411" i="62"/>
  <c r="CV1389" i="62" s="1"/>
  <c r="CV1178" i="62"/>
  <c r="CV1350" i="62" s="1"/>
  <c r="CX125" i="62"/>
  <c r="CO125" i="62"/>
  <c r="DU125" i="62" s="1"/>
  <c r="DT209" i="62"/>
  <c r="DP1280" i="62"/>
  <c r="DP1185" i="62"/>
  <c r="BN1273" i="62"/>
  <c r="BF1273" i="62" s="1"/>
  <c r="BN1177" i="62"/>
  <c r="BF126" i="62"/>
  <c r="DS126" i="62" s="1"/>
  <c r="CN186" i="62"/>
  <c r="DT186" i="62" s="1"/>
  <c r="CW186" i="62"/>
  <c r="CN145" i="62"/>
  <c r="DT145" i="62" s="1"/>
  <c r="CW145" i="62"/>
  <c r="CP46" i="62"/>
  <c r="DV46" i="62" s="1"/>
  <c r="CY46" i="62"/>
  <c r="CQ46" i="62" s="1"/>
  <c r="DW46" i="62" s="1"/>
  <c r="CC1397" i="62"/>
  <c r="CC1345" i="62"/>
  <c r="CC1396" i="62" s="1"/>
  <c r="BL1343" i="62"/>
  <c r="CN1268" i="62"/>
  <c r="CN1166" i="62"/>
  <c r="CN1344" i="62" s="1"/>
  <c r="CN1395" i="62" s="1"/>
  <c r="BM1269" i="62"/>
  <c r="BE1269" i="62" s="1"/>
  <c r="CO108" i="62"/>
  <c r="DU108" i="62" s="1"/>
  <c r="CX108" i="62"/>
  <c r="BO1397" i="62"/>
  <c r="BG1397" i="62" s="1"/>
  <c r="BO1345" i="62"/>
  <c r="BO1396" i="62" s="1"/>
  <c r="CO103" i="62"/>
  <c r="DU103" i="62" s="1"/>
  <c r="CX103" i="62"/>
  <c r="CO97" i="62"/>
  <c r="DU97" i="62" s="1"/>
  <c r="CX97" i="62"/>
  <c r="CP71" i="62"/>
  <c r="DV71" i="62" s="1"/>
  <c r="CY71" i="62"/>
  <c r="CQ71" i="62" s="1"/>
  <c r="DW71" i="62" s="1"/>
  <c r="CB1401" i="62"/>
  <c r="CB1346" i="62"/>
  <c r="CB1400" i="62" s="1"/>
  <c r="CO59" i="62"/>
  <c r="DU59" i="62" s="1"/>
  <c r="CX59" i="62"/>
  <c r="BO1402" i="62"/>
  <c r="BG1402" i="62" s="1"/>
  <c r="BG1171" i="62"/>
  <c r="BL1397" i="62"/>
  <c r="BD1397" i="62" s="1"/>
  <c r="BL1345" i="62"/>
  <c r="BL1396" i="62" s="1"/>
  <c r="CO80" i="62"/>
  <c r="DU80" i="62" s="1"/>
  <c r="CX80" i="62"/>
  <c r="CJ1477" i="62"/>
  <c r="CJ1374" i="62"/>
  <c r="AZ1551" i="62"/>
  <c r="AH1546" i="62"/>
  <c r="EK1519" i="62"/>
  <c r="EQ1495" i="62"/>
  <c r="EP1495" i="62"/>
  <c r="FB1387" i="62"/>
  <c r="FE1387" i="62"/>
  <c r="EC1387" i="62"/>
  <c r="AS1327" i="62"/>
  <c r="AS1294" i="62"/>
  <c r="AS1319" i="62" s="1"/>
  <c r="FK1322" i="62"/>
  <c r="FM1322" i="62" s="1"/>
  <c r="EO1482" i="62"/>
  <c r="ER1482" i="62"/>
  <c r="AA1375" i="62"/>
  <c r="AA1361" i="62" s="1"/>
  <c r="EB1251" i="62"/>
  <c r="FE1478" i="62"/>
  <c r="FB1478" i="62"/>
  <c r="FE1326" i="62"/>
  <c r="Y1375" i="62"/>
  <c r="DZ1251" i="62"/>
  <c r="EX1518" i="62"/>
  <c r="EX1497" i="62"/>
  <c r="FD1477" i="62"/>
  <c r="FD1497" i="62" s="1"/>
  <c r="FC1477" i="62"/>
  <c r="FC1497" i="62" s="1"/>
  <c r="EE1374" i="62"/>
  <c r="FA1446" i="62"/>
  <c r="EU1445" i="62"/>
  <c r="AN1445" i="62"/>
  <c r="AN1518" i="62" s="1"/>
  <c r="DJ1518" i="62"/>
  <c r="DJ1497" i="62"/>
  <c r="CR1517" i="62"/>
  <c r="CR1514" i="62" s="1"/>
  <c r="CR1520" i="62" s="1"/>
  <c r="CR1390" i="62"/>
  <c r="AC1463" i="62"/>
  <c r="ED1463" i="62" s="1"/>
  <c r="ED1464" i="62"/>
  <c r="EQ1449" i="62"/>
  <c r="EP1449" i="62"/>
  <c r="EK1448" i="62"/>
  <c r="BW1444" i="62"/>
  <c r="EN1370" i="62"/>
  <c r="EJ1448" i="62"/>
  <c r="ER1449" i="62"/>
  <c r="EO1449" i="62"/>
  <c r="EA1446" i="62"/>
  <c r="Z1445" i="62"/>
  <c r="Z1518" i="62" s="1"/>
  <c r="EA1518" i="62" s="1"/>
  <c r="DH1518" i="62"/>
  <c r="DH1497" i="62"/>
  <c r="DN1517" i="62"/>
  <c r="DN1514" i="62" s="1"/>
  <c r="DN1520" i="62" s="1"/>
  <c r="DN1390" i="62"/>
  <c r="CG1516" i="62"/>
  <c r="CG1514" i="62" s="1"/>
  <c r="EQ1451" i="62"/>
  <c r="EP1451" i="62"/>
  <c r="W1513" i="62"/>
  <c r="DX1513" i="62" s="1"/>
  <c r="DX1439" i="62"/>
  <c r="AR1467" i="62"/>
  <c r="BT1516" i="62"/>
  <c r="BT1514" i="62" s="1"/>
  <c r="BT1520" i="62" s="1"/>
  <c r="AJ1444" i="62"/>
  <c r="W1470" i="62"/>
  <c r="DX1470" i="62" s="1"/>
  <c r="DX1471" i="62"/>
  <c r="DZ1370" i="62"/>
  <c r="DX1369" i="62"/>
  <c r="U1212" i="62"/>
  <c r="U1263" i="62" s="1"/>
  <c r="BZ1517" i="62"/>
  <c r="BZ1390" i="62"/>
  <c r="DO1516" i="62"/>
  <c r="DO1514" i="62" s="1"/>
  <c r="DO1520" i="62" s="1"/>
  <c r="AH1444" i="62"/>
  <c r="AR1513" i="62"/>
  <c r="AP1360" i="62"/>
  <c r="AP1377" i="62" s="1"/>
  <c r="W1518" i="62"/>
  <c r="DX1518" i="62" s="1"/>
  <c r="W1497" i="62"/>
  <c r="DX1477" i="62"/>
  <c r="DX1497" i="62" s="1"/>
  <c r="DX1370" i="62"/>
  <c r="EZ1516" i="62"/>
  <c r="EZ1514" i="62" s="1"/>
  <c r="FH1452" i="62"/>
  <c r="FG1452" i="62" s="1"/>
  <c r="FG1453" i="62"/>
  <c r="AS1445" i="62"/>
  <c r="AS1518" i="62" s="1"/>
  <c r="V1518" i="62"/>
  <c r="V1497" i="62"/>
  <c r="EN1371" i="62"/>
  <c r="DM1516" i="62"/>
  <c r="X1448" i="62"/>
  <c r="DY1449" i="62"/>
  <c r="FF1517" i="62"/>
  <c r="FF1390" i="62"/>
  <c r="AM1517" i="62"/>
  <c r="AM1390" i="62"/>
  <c r="BI1370" i="62"/>
  <c r="CA1516" i="62"/>
  <c r="CA1514" i="62" s="1"/>
  <c r="CA1444" i="62"/>
  <c r="AF1518" i="62"/>
  <c r="AF1497" i="62"/>
  <c r="BV1517" i="62"/>
  <c r="BV1514" i="62" s="1"/>
  <c r="BV1520" i="62" s="1"/>
  <c r="BV1390" i="62"/>
  <c r="EW1445" i="62"/>
  <c r="EW1518" i="62" s="1"/>
  <c r="FE1446" i="62"/>
  <c r="FB1446" i="62"/>
  <c r="BG1436" i="62"/>
  <c r="AK1517" i="62"/>
  <c r="AK1514" i="62" s="1"/>
  <c r="AK1520" i="62" s="1"/>
  <c r="AK1390" i="62"/>
  <c r="FD1370" i="62"/>
  <c r="FC1370" i="62"/>
  <c r="FG1446" i="62"/>
  <c r="FH1445" i="62"/>
  <c r="FH1518" i="62" s="1"/>
  <c r="FG1518" i="62" s="1"/>
  <c r="AR1510" i="62"/>
  <c r="BH1510" i="62" s="1"/>
  <c r="EJ1508" i="62"/>
  <c r="ER1355" i="62"/>
  <c r="EO1355" i="62"/>
  <c r="EJ1414" i="62"/>
  <c r="ER1415" i="62"/>
  <c r="EO1415" i="62"/>
  <c r="R1414" i="62"/>
  <c r="R1496" i="62" s="1"/>
  <c r="BH1397" i="62"/>
  <c r="ER1395" i="62"/>
  <c r="EO1395" i="62"/>
  <c r="DG1377" i="62"/>
  <c r="DG1380" i="62"/>
  <c r="BK1495" i="62"/>
  <c r="BK1519" i="62" s="1"/>
  <c r="BK1387" i="62"/>
  <c r="FI1512" i="62"/>
  <c r="FK1512" i="62" s="1"/>
  <c r="FM1512" i="62" s="1"/>
  <c r="FK1359" i="62"/>
  <c r="FM1359" i="62" s="1"/>
  <c r="BY1414" i="62"/>
  <c r="BY1496" i="62" s="1"/>
  <c r="AD1350" i="62"/>
  <c r="EE1178" i="62"/>
  <c r="EQ1397" i="62"/>
  <c r="EP1397" i="62"/>
  <c r="BH1353" i="62"/>
  <c r="EU1506" i="62"/>
  <c r="FA1352" i="62"/>
  <c r="EU1351" i="62"/>
  <c r="AB1506" i="62"/>
  <c r="EC1352" i="62"/>
  <c r="AB1351" i="62"/>
  <c r="FC1389" i="62"/>
  <c r="W1511" i="62"/>
  <c r="DX1511" i="62" s="1"/>
  <c r="DX1358" i="62"/>
  <c r="AC1510" i="62"/>
  <c r="ED1510" i="62" s="1"/>
  <c r="ED1357" i="62"/>
  <c r="AY1506" i="62"/>
  <c r="AY1505" i="62" s="1"/>
  <c r="AY1351" i="62"/>
  <c r="AY1382" i="62" s="1"/>
  <c r="Z1508" i="62"/>
  <c r="EA1508" i="62" s="1"/>
  <c r="EA1355" i="62"/>
  <c r="FK1353" i="62"/>
  <c r="FM1353" i="62" s="1"/>
  <c r="DG1506" i="62"/>
  <c r="DG1505" i="62" s="1"/>
  <c r="DG1414" i="62"/>
  <c r="DG1496" i="62" s="1"/>
  <c r="Z1414" i="62"/>
  <c r="EA1415" i="62"/>
  <c r="V1342" i="62"/>
  <c r="EE1342" i="62" s="1"/>
  <c r="V1263" i="62"/>
  <c r="EE1164" i="62"/>
  <c r="BI1431" i="62"/>
  <c r="AS1507" i="62"/>
  <c r="BI1507" i="62" s="1"/>
  <c r="BI1354" i="62"/>
  <c r="BU1506" i="62"/>
  <c r="BU1505" i="62" s="1"/>
  <c r="BU1351" i="62"/>
  <c r="BU1382" i="62" s="1"/>
  <c r="EX1502" i="62"/>
  <c r="FD1406" i="62"/>
  <c r="FC1406" i="62"/>
  <c r="ER1424" i="62"/>
  <c r="EO1424" i="62"/>
  <c r="BT1414" i="62"/>
  <c r="BT1496" i="62" s="1"/>
  <c r="FI1502" i="62"/>
  <c r="FK1502" i="62" s="1"/>
  <c r="FM1502" i="62" s="1"/>
  <c r="FK1406" i="62"/>
  <c r="FM1406" i="62" s="1"/>
  <c r="AD1502" i="62"/>
  <c r="EE1502" i="62" s="1"/>
  <c r="EE1406" i="62"/>
  <c r="EQ1431" i="62"/>
  <c r="EP1431" i="62"/>
  <c r="ED1424" i="62"/>
  <c r="DD1506" i="62"/>
  <c r="DD1505" i="62" s="1"/>
  <c r="DD1414" i="62"/>
  <c r="DD1496" i="62" s="1"/>
  <c r="W1506" i="62"/>
  <c r="W1351" i="62"/>
  <c r="DX1352" i="62"/>
  <c r="EU1509" i="62"/>
  <c r="FA1509" i="62" s="1"/>
  <c r="FA1356" i="62"/>
  <c r="AB1509" i="62"/>
  <c r="EC1509" i="62" s="1"/>
  <c r="EC1356" i="62"/>
  <c r="AT1414" i="62"/>
  <c r="AB1502" i="62"/>
  <c r="EC1502" i="62" s="1"/>
  <c r="EC1406" i="62"/>
  <c r="EJ1400" i="62"/>
  <c r="ER1346" i="62"/>
  <c r="EO1346" i="62"/>
  <c r="DY1397" i="62"/>
  <c r="BQ1483" i="62"/>
  <c r="BQ1251" i="62"/>
  <c r="BQ1375" i="62" s="1"/>
  <c r="BQ1386" i="62" s="1"/>
  <c r="DZ1417" i="62"/>
  <c r="DN1351" i="62"/>
  <c r="DN1382" i="62" s="1"/>
  <c r="EH1511" i="62"/>
  <c r="EN1511" i="62" s="1"/>
  <c r="EN1358" i="62"/>
  <c r="FA1419" i="62"/>
  <c r="EC1419" i="62"/>
  <c r="DA1506" i="62"/>
  <c r="DA1505" i="62" s="1"/>
  <c r="DA1414" i="62"/>
  <c r="FL1410" i="62"/>
  <c r="FL1504" i="62" s="1"/>
  <c r="FL1381" i="62"/>
  <c r="EU1407" i="62"/>
  <c r="FA1408" i="62"/>
  <c r="EU1400" i="62"/>
  <c r="FA1400" i="62" s="1"/>
  <c r="FA1346" i="62"/>
  <c r="AB1400" i="62"/>
  <c r="EC1400" i="62" s="1"/>
  <c r="EC1346" i="62"/>
  <c r="ER1394" i="62"/>
  <c r="EO1394" i="62"/>
  <c r="BM1495" i="62"/>
  <c r="BM1519" i="62" s="1"/>
  <c r="BM1387" i="62"/>
  <c r="BE1387" i="62" s="1"/>
  <c r="AA1507" i="62"/>
  <c r="EB1507" i="62" s="1"/>
  <c r="EB1354" i="62"/>
  <c r="CA1506" i="62"/>
  <c r="CA1505" i="62" s="1"/>
  <c r="CA1351" i="62"/>
  <c r="CA1382" i="62" s="1"/>
  <c r="FM1178" i="62"/>
  <c r="T1410" i="62"/>
  <c r="T1504" i="62" s="1"/>
  <c r="T1381" i="62"/>
  <c r="EC1381" i="62" s="1"/>
  <c r="AA1400" i="62"/>
  <c r="EB1400" i="62" s="1"/>
  <c r="EB1346" i="62"/>
  <c r="AS1396" i="62"/>
  <c r="BI1396" i="62" s="1"/>
  <c r="BI1345" i="62"/>
  <c r="EK1394" i="62"/>
  <c r="EQ1343" i="62"/>
  <c r="EP1343" i="62"/>
  <c r="S1380" i="62"/>
  <c r="S1377" i="62"/>
  <c r="CG1380" i="62"/>
  <c r="CG1388" i="62" s="1"/>
  <c r="CG1377" i="62"/>
  <c r="EG1377" i="62"/>
  <c r="EG1380" i="62"/>
  <c r="EG1388" i="62" s="1"/>
  <c r="CE1377" i="62"/>
  <c r="CE1380" i="62"/>
  <c r="ET1501" i="62"/>
  <c r="ET1500" i="62" s="1"/>
  <c r="ET1393" i="62"/>
  <c r="ET1496" i="62" s="1"/>
  <c r="AO1342" i="62"/>
  <c r="AO1263" i="62"/>
  <c r="BE1534" i="62"/>
  <c r="BE1543" i="62" s="1"/>
  <c r="DR1146" i="62"/>
  <c r="AY1342" i="62"/>
  <c r="AY1263" i="62"/>
  <c r="BN1483" i="62"/>
  <c r="BN1251" i="62"/>
  <c r="CQ1483" i="62"/>
  <c r="CQ1482" i="62" s="1"/>
  <c r="CQ1251" i="62"/>
  <c r="CQ1375" i="62" s="1"/>
  <c r="CQ1386" i="62" s="1"/>
  <c r="DU1495" i="62"/>
  <c r="DU1519" i="62" s="1"/>
  <c r="DU1387" i="62"/>
  <c r="CY1078" i="62"/>
  <c r="CQ1078" i="62" s="1"/>
  <c r="DW1078" i="62" s="1"/>
  <c r="CP1078" i="62"/>
  <c r="DV1078" i="62" s="1"/>
  <c r="BG1536" i="62"/>
  <c r="BG1545" i="62" s="1"/>
  <c r="BH1534" i="62"/>
  <c r="BH1543" i="62" s="1"/>
  <c r="DU1146" i="62"/>
  <c r="CY1064" i="62"/>
  <c r="CQ1064" i="62" s="1"/>
  <c r="DW1064" i="62" s="1"/>
  <c r="CP1064" i="62"/>
  <c r="DV1064" i="62" s="1"/>
  <c r="BQ1477" i="62"/>
  <c r="BQ1374" i="62"/>
  <c r="BI1374" i="62" s="1"/>
  <c r="CW1140" i="62"/>
  <c r="CN1140" i="62"/>
  <c r="DT1140" i="62" s="1"/>
  <c r="CP1062" i="62"/>
  <c r="DV1062" i="62" s="1"/>
  <c r="CY1062" i="62"/>
  <c r="CQ1062" i="62" s="1"/>
  <c r="DW1062" i="62" s="1"/>
  <c r="CK1475" i="62"/>
  <c r="CK1474" i="62" s="1"/>
  <c r="BN1239" i="62"/>
  <c r="BF899" i="62"/>
  <c r="DS899" i="62" s="1"/>
  <c r="DS1239" i="62" s="1"/>
  <c r="DS1472" i="62" s="1"/>
  <c r="BR1478" i="62"/>
  <c r="BJ1478" i="62" s="1"/>
  <c r="CP963" i="62"/>
  <c r="DV963" i="62" s="1"/>
  <c r="CY963" i="62"/>
  <c r="CQ963" i="62" s="1"/>
  <c r="DW963" i="62" s="1"/>
  <c r="CP945" i="62"/>
  <c r="DV945" i="62" s="1"/>
  <c r="CY945" i="62"/>
  <c r="CQ945" i="62" s="1"/>
  <c r="DW945" i="62" s="1"/>
  <c r="CP925" i="62"/>
  <c r="DV925" i="62" s="1"/>
  <c r="CY925" i="62"/>
  <c r="CQ925" i="62" s="1"/>
  <c r="DW925" i="62" s="1"/>
  <c r="CP1125" i="62"/>
  <c r="DV1125" i="62" s="1"/>
  <c r="CY1125" i="62"/>
  <c r="CQ1125" i="62" s="1"/>
  <c r="DW1125" i="62" s="1"/>
  <c r="CY1073" i="62"/>
  <c r="CQ1073" i="62" s="1"/>
  <c r="DW1073" i="62" s="1"/>
  <c r="CP1073" i="62"/>
  <c r="DV1073" i="62" s="1"/>
  <c r="CC1475" i="62"/>
  <c r="CC1474" i="62" s="1"/>
  <c r="CV1478" i="62"/>
  <c r="CY1245" i="62"/>
  <c r="CQ1012" i="62"/>
  <c r="CY914" i="62"/>
  <c r="CQ914" i="62" s="1"/>
  <c r="DW914" i="62" s="1"/>
  <c r="CP914" i="62"/>
  <c r="DV914" i="62" s="1"/>
  <c r="BC1527" i="62"/>
  <c r="DP869" i="62"/>
  <c r="DP1527" i="62" s="1"/>
  <c r="BC1235" i="62"/>
  <c r="BC1466" i="62" s="1"/>
  <c r="DP835" i="62"/>
  <c r="DP1235" i="62" s="1"/>
  <c r="DP1466" i="62" s="1"/>
  <c r="BO1456" i="62"/>
  <c r="BO1455" i="62" s="1"/>
  <c r="BO1516" i="62" s="1"/>
  <c r="BO1369" i="62"/>
  <c r="BG1369" i="62" s="1"/>
  <c r="CP994" i="62"/>
  <c r="DV994" i="62" s="1"/>
  <c r="CY994" i="62"/>
  <c r="CQ994" i="62" s="1"/>
  <c r="DW994" i="62" s="1"/>
  <c r="CP958" i="62"/>
  <c r="DV958" i="62" s="1"/>
  <c r="CY958" i="62"/>
  <c r="CQ958" i="62" s="1"/>
  <c r="DW958" i="62" s="1"/>
  <c r="CO1241" i="62"/>
  <c r="CO1045" i="62"/>
  <c r="DU1045" i="62" s="1"/>
  <c r="CX1045" i="62"/>
  <c r="CP1077" i="62"/>
  <c r="DV1077" i="62" s="1"/>
  <c r="CY1077" i="62"/>
  <c r="CQ1077" i="62" s="1"/>
  <c r="DW1077" i="62" s="1"/>
  <c r="CY1037" i="62"/>
  <c r="CQ1037" i="62" s="1"/>
  <c r="DW1037" i="62" s="1"/>
  <c r="CP1037" i="62"/>
  <c r="DV1037" i="62" s="1"/>
  <c r="CL1473" i="62"/>
  <c r="CL1391" i="62" s="1"/>
  <c r="CL1373" i="62"/>
  <c r="DQ1534" i="62"/>
  <c r="DQ1543" i="62" s="1"/>
  <c r="DQ1317" i="62"/>
  <c r="DQ1296" i="62" s="1"/>
  <c r="DQ1328" i="62" s="1"/>
  <c r="DQ1252" i="62"/>
  <c r="CP1007" i="62"/>
  <c r="DV1007" i="62" s="1"/>
  <c r="CY1007" i="62"/>
  <c r="CQ1007" i="62" s="1"/>
  <c r="DW1007" i="62" s="1"/>
  <c r="CP971" i="62"/>
  <c r="DV971" i="62" s="1"/>
  <c r="CY971" i="62"/>
  <c r="CQ971" i="62" s="1"/>
  <c r="DW971" i="62" s="1"/>
  <c r="BM1244" i="62"/>
  <c r="BE954" i="62"/>
  <c r="DR954" i="62" s="1"/>
  <c r="DR1244" i="62" s="1"/>
  <c r="DR1476" i="62" s="1"/>
  <c r="CY1104" i="62"/>
  <c r="CQ1104" i="62" s="1"/>
  <c r="DW1104" i="62" s="1"/>
  <c r="CP1104" i="62"/>
  <c r="DV1104" i="62" s="1"/>
  <c r="DR1315" i="62"/>
  <c r="DR1247" i="62"/>
  <c r="DR1479" i="62" s="1"/>
  <c r="DQ1243" i="62"/>
  <c r="CO891" i="62"/>
  <c r="DU891" i="62" s="1"/>
  <c r="CX891" i="62"/>
  <c r="BD1532" i="62"/>
  <c r="DQ883" i="62"/>
  <c r="CP1015" i="62"/>
  <c r="DV1015" i="62" s="1"/>
  <c r="CY1015" i="62"/>
  <c r="CQ1015" i="62" s="1"/>
  <c r="DW1015" i="62" s="1"/>
  <c r="BN1313" i="62"/>
  <c r="BF1313" i="62" s="1"/>
  <c r="CO887" i="62"/>
  <c r="DU887" i="62" s="1"/>
  <c r="CX887" i="62"/>
  <c r="CW1239" i="62"/>
  <c r="CW1472" i="62" s="1"/>
  <c r="CO899" i="62"/>
  <c r="CX899" i="62"/>
  <c r="CL1468" i="62"/>
  <c r="CL1467" i="62" s="1"/>
  <c r="CL1371" i="62"/>
  <c r="CW1309" i="62"/>
  <c r="CP930" i="62"/>
  <c r="DV930" i="62" s="1"/>
  <c r="CY930" i="62"/>
  <c r="CQ930" i="62" s="1"/>
  <c r="DW930" i="62" s="1"/>
  <c r="BC1308" i="62"/>
  <c r="BC1232" i="62"/>
  <c r="BC1462" i="62" s="1"/>
  <c r="DP808" i="62"/>
  <c r="CP1020" i="62"/>
  <c r="DV1020" i="62" s="1"/>
  <c r="CY1020" i="62"/>
  <c r="CQ1020" i="62" s="1"/>
  <c r="DW1020" i="62" s="1"/>
  <c r="CY896" i="62"/>
  <c r="CQ896" i="62" s="1"/>
  <c r="DW896" i="62" s="1"/>
  <c r="CP896" i="62"/>
  <c r="DV896" i="62" s="1"/>
  <c r="BJ1528" i="62"/>
  <c r="BJ1525" i="62"/>
  <c r="BC1312" i="62"/>
  <c r="BC1240" i="62"/>
  <c r="DP909" i="62"/>
  <c r="CP892" i="62"/>
  <c r="DV892" i="62" s="1"/>
  <c r="CY892" i="62"/>
  <c r="CQ892" i="62" s="1"/>
  <c r="DW892" i="62" s="1"/>
  <c r="CM1464" i="62"/>
  <c r="CM1463" i="62" s="1"/>
  <c r="CM1370" i="62"/>
  <c r="CO827" i="62"/>
  <c r="DU827" i="62" s="1"/>
  <c r="CX827" i="62"/>
  <c r="BE1532" i="62"/>
  <c r="DR883" i="62"/>
  <c r="CW1308" i="62"/>
  <c r="CW1232" i="62"/>
  <c r="CW1462" i="62" s="1"/>
  <c r="CO808" i="62"/>
  <c r="CX808" i="62"/>
  <c r="BC1307" i="62"/>
  <c r="BC1229" i="62"/>
  <c r="BC1460" i="62" s="1"/>
  <c r="DP789" i="62"/>
  <c r="BQ1368" i="62"/>
  <c r="BI1225" i="62"/>
  <c r="CW1304" i="62"/>
  <c r="CW1226" i="62"/>
  <c r="CO763" i="62"/>
  <c r="DU763" i="62" s="1"/>
  <c r="CX763" i="62"/>
  <c r="DS1302" i="62"/>
  <c r="DS1224" i="62"/>
  <c r="DS1367" i="62" s="1"/>
  <c r="DS1453" i="62" s="1"/>
  <c r="CV1452" i="62"/>
  <c r="CY769" i="62"/>
  <c r="CQ769" i="62" s="1"/>
  <c r="DW769" i="62" s="1"/>
  <c r="CP769" i="62"/>
  <c r="DV769" i="62" s="1"/>
  <c r="CO710" i="62"/>
  <c r="DU710" i="62" s="1"/>
  <c r="CX710" i="62"/>
  <c r="BC1221" i="62"/>
  <c r="DP662" i="62"/>
  <c r="DP1221" i="62" s="1"/>
  <c r="DR1301" i="62"/>
  <c r="DR1223" i="62"/>
  <c r="DR1366" i="62" s="1"/>
  <c r="DR1451" i="62" s="1"/>
  <c r="CO694" i="62"/>
  <c r="DU694" i="62" s="1"/>
  <c r="CX694" i="62"/>
  <c r="BL1222" i="62"/>
  <c r="BD1222" i="62" s="1"/>
  <c r="BD663" i="62"/>
  <c r="DQ663" i="62" s="1"/>
  <c r="DQ1222" i="62" s="1"/>
  <c r="CO690" i="62"/>
  <c r="DU690" i="62" s="1"/>
  <c r="CX690" i="62"/>
  <c r="CO685" i="62"/>
  <c r="DU685" i="62" s="1"/>
  <c r="CX685" i="62"/>
  <c r="CO624" i="62"/>
  <c r="DU624" i="62" s="1"/>
  <c r="CX624" i="62"/>
  <c r="CX620" i="62"/>
  <c r="CO620" i="62"/>
  <c r="DU620" i="62" s="1"/>
  <c r="CN654" i="62"/>
  <c r="DT654" i="62" s="1"/>
  <c r="CW654" i="62"/>
  <c r="CP642" i="62"/>
  <c r="CY642" i="62"/>
  <c r="CX614" i="62"/>
  <c r="CO614" i="62"/>
  <c r="DU614" i="62" s="1"/>
  <c r="CW1291" i="62"/>
  <c r="CW1209" i="62"/>
  <c r="CW1441" i="62" s="1"/>
  <c r="CO462" i="62"/>
  <c r="CX462" i="62"/>
  <c r="DS1298" i="62"/>
  <c r="DS1215" i="62"/>
  <c r="DS1363" i="62" s="1"/>
  <c r="DS1447" i="62" s="1"/>
  <c r="BR1441" i="62"/>
  <c r="BJ1441" i="62" s="1"/>
  <c r="BJ1209" i="62"/>
  <c r="CW505" i="62"/>
  <c r="CN505" i="62"/>
  <c r="DT505" i="62" s="1"/>
  <c r="BQ1289" i="62"/>
  <c r="BQ1325" i="62" s="1"/>
  <c r="CM1295" i="62"/>
  <c r="CW518" i="62"/>
  <c r="CN518" i="62"/>
  <c r="DT518" i="62" s="1"/>
  <c r="BL1299" i="62"/>
  <c r="BD1299" i="62" s="1"/>
  <c r="CC1362" i="62"/>
  <c r="CC1213" i="62"/>
  <c r="CC1212" i="62" s="1"/>
  <c r="BR1362" i="62"/>
  <c r="BJ1214" i="62"/>
  <c r="BR1213" i="62"/>
  <c r="BR1212" i="62" s="1"/>
  <c r="CX582" i="62"/>
  <c r="CO582" i="62"/>
  <c r="DU582" i="62" s="1"/>
  <c r="BQ1362" i="62"/>
  <c r="BQ1213" i="62"/>
  <c r="BI1213" i="62" s="1"/>
  <c r="CP431" i="62"/>
  <c r="DV431" i="62" s="1"/>
  <c r="CY431" i="62"/>
  <c r="CQ431" i="62" s="1"/>
  <c r="DW431" i="62" s="1"/>
  <c r="CN471" i="62"/>
  <c r="DT471" i="62" s="1"/>
  <c r="CW471" i="62"/>
  <c r="CL1440" i="62"/>
  <c r="CL1439" i="62" s="1"/>
  <c r="CL1513" i="62" s="1"/>
  <c r="CL1207" i="62"/>
  <c r="CL1360" i="62" s="1"/>
  <c r="CL1383" i="62" s="1"/>
  <c r="CM1436" i="62"/>
  <c r="CM1512" i="62" s="1"/>
  <c r="CM1359" i="62"/>
  <c r="CP568" i="62"/>
  <c r="DV568" i="62" s="1"/>
  <c r="CY568" i="62"/>
  <c r="CQ568" i="62" s="1"/>
  <c r="DW568" i="62" s="1"/>
  <c r="CX419" i="62"/>
  <c r="CO419" i="62"/>
  <c r="DU419" i="62" s="1"/>
  <c r="CY442" i="62"/>
  <c r="CQ442" i="62" s="1"/>
  <c r="DW442" i="62" s="1"/>
  <c r="CP442" i="62"/>
  <c r="DV442" i="62" s="1"/>
  <c r="CO408" i="62"/>
  <c r="DU408" i="62" s="1"/>
  <c r="CX408" i="62"/>
  <c r="CY424" i="62"/>
  <c r="CQ424" i="62" s="1"/>
  <c r="DW424" i="62" s="1"/>
  <c r="CP424" i="62"/>
  <c r="DV424" i="62" s="1"/>
  <c r="BR1417" i="62"/>
  <c r="BJ1417" i="62" s="1"/>
  <c r="BR1353" i="62"/>
  <c r="BJ1353" i="62" s="1"/>
  <c r="BQ1428" i="62"/>
  <c r="BI1428" i="62" s="1"/>
  <c r="BQ1357" i="62"/>
  <c r="BQ1510" i="62" s="1"/>
  <c r="BC1421" i="62"/>
  <c r="CN374" i="62"/>
  <c r="DT374" i="62" s="1"/>
  <c r="CW374" i="62"/>
  <c r="BM1276" i="62"/>
  <c r="BE1276" i="62" s="1"/>
  <c r="BM1180" i="62"/>
  <c r="BE150" i="62"/>
  <c r="DR150" i="62" s="1"/>
  <c r="BO1421" i="62"/>
  <c r="BG1421" i="62" s="1"/>
  <c r="BO1355" i="62"/>
  <c r="BO1508" i="62" s="1"/>
  <c r="BK1417" i="62"/>
  <c r="BK1353" i="62"/>
  <c r="BR1278" i="62"/>
  <c r="CO384" i="62"/>
  <c r="DU384" i="62" s="1"/>
  <c r="CX384" i="62"/>
  <c r="CO340" i="62"/>
  <c r="DU340" i="62" s="1"/>
  <c r="CX340" i="62"/>
  <c r="BM1283" i="62"/>
  <c r="BE1283" i="62" s="1"/>
  <c r="BM1192" i="62"/>
  <c r="BE301" i="62"/>
  <c r="DR301" i="62" s="1"/>
  <c r="BN1198" i="62"/>
  <c r="BF369" i="62"/>
  <c r="DS369" i="62" s="1"/>
  <c r="DS1198" i="62" s="1"/>
  <c r="DS1430" i="62" s="1"/>
  <c r="BL1193" i="62"/>
  <c r="BD304" i="62"/>
  <c r="DQ304" i="62" s="1"/>
  <c r="DQ1193" i="62" s="1"/>
  <c r="DQ1425" i="62" s="1"/>
  <c r="BK1421" i="62"/>
  <c r="BK1355" i="62"/>
  <c r="BK1508" i="62" s="1"/>
  <c r="CL1428" i="62"/>
  <c r="CL1510" i="62" s="1"/>
  <c r="CL1357" i="62"/>
  <c r="BL1198" i="62"/>
  <c r="BD369" i="62"/>
  <c r="DQ369" i="62" s="1"/>
  <c r="DQ1198" i="62" s="1"/>
  <c r="DQ1430" i="62" s="1"/>
  <c r="CO378" i="62"/>
  <c r="DU378" i="62" s="1"/>
  <c r="CX378" i="62"/>
  <c r="DT342" i="62"/>
  <c r="CY235" i="62"/>
  <c r="CQ235" i="62" s="1"/>
  <c r="DW235" i="62" s="1"/>
  <c r="CP235" i="62"/>
  <c r="DV235" i="62" s="1"/>
  <c r="CD1421" i="62"/>
  <c r="CD1355" i="62"/>
  <c r="CD1508" i="62" s="1"/>
  <c r="CN357" i="62"/>
  <c r="DT357" i="62" s="1"/>
  <c r="CW357" i="62"/>
  <c r="CN348" i="62"/>
  <c r="DT348" i="62" s="1"/>
  <c r="CW348" i="62"/>
  <c r="CX382" i="62"/>
  <c r="CO382" i="62"/>
  <c r="DU382" i="62" s="1"/>
  <c r="CO264" i="62"/>
  <c r="DU264" i="62" s="1"/>
  <c r="CX264" i="62"/>
  <c r="CX206" i="62"/>
  <c r="CO206" i="62"/>
  <c r="DU206" i="62" s="1"/>
  <c r="CV1174" i="62"/>
  <c r="CV1405" i="62" s="1"/>
  <c r="CN87" i="62"/>
  <c r="CW87" i="62"/>
  <c r="BL1424" i="62"/>
  <c r="BD1424" i="62" s="1"/>
  <c r="CO191" i="62"/>
  <c r="DU191" i="62" s="1"/>
  <c r="CX191" i="62"/>
  <c r="BK1411" i="62"/>
  <c r="BK1389" i="62" s="1"/>
  <c r="BK1178" i="62"/>
  <c r="BK1350" i="62" s="1"/>
  <c r="BP1347" i="62"/>
  <c r="BH1175" i="62"/>
  <c r="BL1413" i="62"/>
  <c r="BD1413" i="62" s="1"/>
  <c r="BD1181" i="62"/>
  <c r="CB1266" i="62"/>
  <c r="CO341" i="62"/>
  <c r="DU341" i="62" s="1"/>
  <c r="CX341" i="62"/>
  <c r="CX276" i="62"/>
  <c r="CO276" i="62"/>
  <c r="DU276" i="62" s="1"/>
  <c r="CX225" i="62"/>
  <c r="CO225" i="62"/>
  <c r="DU225" i="62" s="1"/>
  <c r="CN174" i="62"/>
  <c r="DT174" i="62" s="1"/>
  <c r="CW174" i="62"/>
  <c r="CV1274" i="62"/>
  <c r="CV1323" i="62" s="1"/>
  <c r="BC1417" i="62"/>
  <c r="DP1184" i="62"/>
  <c r="DP1416" i="62" s="1"/>
  <c r="CO123" i="62"/>
  <c r="DU123" i="62" s="1"/>
  <c r="CX123" i="62"/>
  <c r="CO21" i="62"/>
  <c r="DU21" i="62" s="1"/>
  <c r="CX21" i="62"/>
  <c r="BC1172" i="62"/>
  <c r="BC1403" i="62" s="1"/>
  <c r="DP43" i="62"/>
  <c r="DP1172" i="62" s="1"/>
  <c r="DP1403" i="62" s="1"/>
  <c r="BD1267" i="62"/>
  <c r="CV1168" i="62"/>
  <c r="CV1398" i="62" s="1"/>
  <c r="CW12" i="62"/>
  <c r="CN12" i="62"/>
  <c r="CN1168" i="62" s="1"/>
  <c r="CN1398" i="62" s="1"/>
  <c r="BK1266" i="62"/>
  <c r="CP79" i="62"/>
  <c r="DV79" i="62" s="1"/>
  <c r="CY79" i="62"/>
  <c r="CQ79" i="62" s="1"/>
  <c r="DW79" i="62" s="1"/>
  <c r="CO53" i="62"/>
  <c r="DU53" i="62" s="1"/>
  <c r="CX53" i="62"/>
  <c r="BN1268" i="62"/>
  <c r="BF1268" i="62" s="1"/>
  <c r="BN1166" i="62"/>
  <c r="BF6" i="62"/>
  <c r="BM1268" i="62"/>
  <c r="BE1268" i="62" s="1"/>
  <c r="BM1166" i="62"/>
  <c r="BE6" i="62"/>
  <c r="CP62" i="62"/>
  <c r="DV62" i="62" s="1"/>
  <c r="CY62" i="62"/>
  <c r="CQ62" i="62" s="1"/>
  <c r="DW62" i="62" s="1"/>
  <c r="BC1173" i="62"/>
  <c r="BC1404" i="62" s="1"/>
  <c r="DP69" i="62"/>
  <c r="DP1173" i="62" s="1"/>
  <c r="DP1404" i="62" s="1"/>
  <c r="CO78" i="62"/>
  <c r="DU78" i="62" s="1"/>
  <c r="CX78" i="62"/>
  <c r="CK1397" i="62"/>
  <c r="CK1345" i="62"/>
  <c r="CK1396" i="62" s="1"/>
  <c r="CM1343" i="62"/>
  <c r="CM1394" i="62" s="1"/>
  <c r="CM1164" i="62"/>
  <c r="BJ1524" i="62"/>
  <c r="CP1072" i="62"/>
  <c r="DV1072" i="62" s="1"/>
  <c r="CY1072" i="62"/>
  <c r="CQ1072" i="62" s="1"/>
  <c r="DW1072" i="62" s="1"/>
  <c r="CY1068" i="62"/>
  <c r="CQ1068" i="62" s="1"/>
  <c r="DW1068" i="62" s="1"/>
  <c r="CP1068" i="62"/>
  <c r="DV1068" i="62" s="1"/>
  <c r="CP996" i="62"/>
  <c r="DV996" i="62" s="1"/>
  <c r="CY996" i="62"/>
  <c r="CQ996" i="62" s="1"/>
  <c r="DW996" i="62" s="1"/>
  <c r="CP960" i="62"/>
  <c r="DV960" i="62" s="1"/>
  <c r="CY960" i="62"/>
  <c r="CQ960" i="62" s="1"/>
  <c r="DW960" i="62" s="1"/>
  <c r="CP944" i="62"/>
  <c r="DV944" i="62" s="1"/>
  <c r="CY944" i="62"/>
  <c r="CQ944" i="62" s="1"/>
  <c r="DW944" i="62" s="1"/>
  <c r="CP1033" i="62"/>
  <c r="DV1033" i="62" s="1"/>
  <c r="CY1033" i="62"/>
  <c r="CQ1033" i="62" s="1"/>
  <c r="DW1033" i="62" s="1"/>
  <c r="CY1056" i="62"/>
  <c r="CQ1056" i="62" s="1"/>
  <c r="DW1056" i="62" s="1"/>
  <c r="CP1056" i="62"/>
  <c r="DV1056" i="62" s="1"/>
  <c r="BJ1535" i="62"/>
  <c r="BJ1544" i="62" s="1"/>
  <c r="BC1530" i="62"/>
  <c r="DP866" i="62"/>
  <c r="DP1530" i="62" s="1"/>
  <c r="BC1234" i="62"/>
  <c r="BC1465" i="62" s="1"/>
  <c r="DP824" i="62"/>
  <c r="DP1234" i="62" s="1"/>
  <c r="DP1465" i="62" s="1"/>
  <c r="CP991" i="62"/>
  <c r="DV991" i="62" s="1"/>
  <c r="CY991" i="62"/>
  <c r="CQ991" i="62" s="1"/>
  <c r="DW991" i="62" s="1"/>
  <c r="CP955" i="62"/>
  <c r="DV955" i="62" s="1"/>
  <c r="CY955" i="62"/>
  <c r="CQ955" i="62" s="1"/>
  <c r="DW955" i="62" s="1"/>
  <c r="CP1040" i="62"/>
  <c r="DV1040" i="62" s="1"/>
  <c r="CY1040" i="62"/>
  <c r="CQ1040" i="62" s="1"/>
  <c r="DW1040" i="62" s="1"/>
  <c r="CV1477" i="62"/>
  <c r="CV1374" i="62"/>
  <c r="CP1004" i="62"/>
  <c r="DV1004" i="62" s="1"/>
  <c r="CY1004" i="62"/>
  <c r="CQ1004" i="62" s="1"/>
  <c r="DW1004" i="62" s="1"/>
  <c r="CP968" i="62"/>
  <c r="DV968" i="62" s="1"/>
  <c r="CY968" i="62"/>
  <c r="CQ968" i="62" s="1"/>
  <c r="DW968" i="62" s="1"/>
  <c r="CW1528" i="62"/>
  <c r="CO854" i="62"/>
  <c r="CX854" i="62"/>
  <c r="BP1542" i="62"/>
  <c r="BP1465" i="62"/>
  <c r="BH1465" i="62" s="1"/>
  <c r="BH1234" i="62"/>
  <c r="CO911" i="62"/>
  <c r="DU911" i="62" s="1"/>
  <c r="CX911" i="62"/>
  <c r="CP1014" i="62"/>
  <c r="DV1014" i="62" s="1"/>
  <c r="CY1014" i="62"/>
  <c r="CQ1014" i="62" s="1"/>
  <c r="DW1014" i="62" s="1"/>
  <c r="BR1473" i="62"/>
  <c r="BR1373" i="62"/>
  <c r="BJ1373" i="62" s="1"/>
  <c r="BJ1240" i="62"/>
  <c r="BQ1471" i="62"/>
  <c r="BQ1470" i="62" s="1"/>
  <c r="BQ1372" i="62"/>
  <c r="BI1372" i="62" s="1"/>
  <c r="BD1527" i="62"/>
  <c r="DQ869" i="62"/>
  <c r="DQ1527" i="62" s="1"/>
  <c r="CY818" i="62"/>
  <c r="CQ818" i="62" s="1"/>
  <c r="DW818" i="62" s="1"/>
  <c r="CP818" i="62"/>
  <c r="DV818" i="62" s="1"/>
  <c r="CP935" i="62"/>
  <c r="DV935" i="62" s="1"/>
  <c r="CY935" i="62"/>
  <c r="CQ935" i="62" s="1"/>
  <c r="DW935" i="62" s="1"/>
  <c r="CN1239" i="62"/>
  <c r="CN1472" i="62" s="1"/>
  <c r="BR1464" i="62"/>
  <c r="BR1463" i="62" s="1"/>
  <c r="BR1370" i="62"/>
  <c r="BJ1370" i="62" s="1"/>
  <c r="CW1529" i="62"/>
  <c r="CO853" i="62"/>
  <c r="CO1529" i="62" s="1"/>
  <c r="CX853" i="62"/>
  <c r="BP1464" i="62"/>
  <c r="BH1464" i="62" s="1"/>
  <c r="BP1370" i="62"/>
  <c r="BH1370" i="62" s="1"/>
  <c r="BK1473" i="62"/>
  <c r="BK1391" i="62" s="1"/>
  <c r="BK1373" i="62"/>
  <c r="CD1468" i="62"/>
  <c r="CD1467" i="62" s="1"/>
  <c r="CD1371" i="62"/>
  <c r="CP926" i="62"/>
  <c r="DV926" i="62" s="1"/>
  <c r="CY926" i="62"/>
  <c r="CQ926" i="62" s="1"/>
  <c r="DW926" i="62" s="1"/>
  <c r="BJ1527" i="62"/>
  <c r="CP904" i="62"/>
  <c r="DV904" i="62" s="1"/>
  <c r="CY904" i="62"/>
  <c r="CQ904" i="62" s="1"/>
  <c r="DW904" i="62" s="1"/>
  <c r="CO842" i="62"/>
  <c r="DU842" i="62" s="1"/>
  <c r="CX842" i="62"/>
  <c r="CW1234" i="62"/>
  <c r="CW1465" i="62" s="1"/>
  <c r="CO824" i="62"/>
  <c r="CX824" i="62"/>
  <c r="BM1471" i="62"/>
  <c r="BM1372" i="62"/>
  <c r="BE1372" i="62" s="1"/>
  <c r="CN1526" i="62"/>
  <c r="CN1308" i="62"/>
  <c r="CN1232" i="62"/>
  <c r="CN1462" i="62" s="1"/>
  <c r="DT808" i="62"/>
  <c r="DS1306" i="62"/>
  <c r="DS1228" i="62"/>
  <c r="DS1458" i="62" s="1"/>
  <c r="BP1368" i="62"/>
  <c r="BH1225" i="62"/>
  <c r="CO826" i="62"/>
  <c r="DU826" i="62" s="1"/>
  <c r="CX826" i="62"/>
  <c r="CW724" i="62"/>
  <c r="CN724" i="62"/>
  <c r="DT724" i="62" s="1"/>
  <c r="CY849" i="62"/>
  <c r="CQ849" i="62" s="1"/>
  <c r="DW849" i="62" s="1"/>
  <c r="CP849" i="62"/>
  <c r="DV849" i="62" s="1"/>
  <c r="CY829" i="62"/>
  <c r="CQ829" i="62" s="1"/>
  <c r="DW829" i="62" s="1"/>
  <c r="CP829" i="62"/>
  <c r="DV829" i="62" s="1"/>
  <c r="BR1456" i="62"/>
  <c r="BR1369" i="62"/>
  <c r="BJ1369" i="62" s="1"/>
  <c r="BJ1226" i="62"/>
  <c r="BN1234" i="62"/>
  <c r="BN1370" i="62" s="1"/>
  <c r="BF1370" i="62" s="1"/>
  <c r="BF824" i="62"/>
  <c r="DS824" i="62" s="1"/>
  <c r="DS1234" i="62" s="1"/>
  <c r="DS1465" i="62" s="1"/>
  <c r="BQ1456" i="62"/>
  <c r="BQ1455" i="62" s="1"/>
  <c r="BQ1516" i="62" s="1"/>
  <c r="BQ1369" i="62"/>
  <c r="BI1369" i="62" s="1"/>
  <c r="CY825" i="62"/>
  <c r="CQ825" i="62" s="1"/>
  <c r="DW825" i="62" s="1"/>
  <c r="CP825" i="62"/>
  <c r="DV825" i="62" s="1"/>
  <c r="CY831" i="62"/>
  <c r="CQ831" i="62" s="1"/>
  <c r="DW831" i="62" s="1"/>
  <c r="CP831" i="62"/>
  <c r="DV831" i="62" s="1"/>
  <c r="CP739" i="62"/>
  <c r="DV739" i="62" s="1"/>
  <c r="CY739" i="62"/>
  <c r="CQ739" i="62" s="1"/>
  <c r="DW739" i="62" s="1"/>
  <c r="CP775" i="62"/>
  <c r="CY775" i="62"/>
  <c r="DT1528" i="62"/>
  <c r="CO734" i="62"/>
  <c r="DU734" i="62" s="1"/>
  <c r="CX734" i="62"/>
  <c r="CY750" i="62"/>
  <c r="CQ750" i="62" s="1"/>
  <c r="DW750" i="62" s="1"/>
  <c r="CP750" i="62"/>
  <c r="DV750" i="62" s="1"/>
  <c r="CO704" i="62"/>
  <c r="DU704" i="62" s="1"/>
  <c r="CX704" i="62"/>
  <c r="CO711" i="62"/>
  <c r="DU711" i="62" s="1"/>
  <c r="CX711" i="62"/>
  <c r="CO669" i="62"/>
  <c r="DU669" i="62" s="1"/>
  <c r="CX669" i="62"/>
  <c r="CY762" i="62"/>
  <c r="CQ762" i="62" s="1"/>
  <c r="DW762" i="62" s="1"/>
  <c r="CP762" i="62"/>
  <c r="DV762" i="62" s="1"/>
  <c r="CV1221" i="62"/>
  <c r="CN662" i="62"/>
  <c r="CN1221" i="62" s="1"/>
  <c r="CW662" i="62"/>
  <c r="CO689" i="62"/>
  <c r="DU689" i="62" s="1"/>
  <c r="CX689" i="62"/>
  <c r="CO684" i="62"/>
  <c r="DU684" i="62" s="1"/>
  <c r="CX684" i="62"/>
  <c r="BN1307" i="62"/>
  <c r="BF1307" i="62" s="1"/>
  <c r="CO679" i="62"/>
  <c r="DU679" i="62" s="1"/>
  <c r="CX679" i="62"/>
  <c r="CN660" i="62"/>
  <c r="DT660" i="62" s="1"/>
  <c r="CW660" i="62"/>
  <c r="DT651" i="62"/>
  <c r="CD1364" i="62"/>
  <c r="CD1449" i="62" s="1"/>
  <c r="CD1448" i="62" s="1"/>
  <c r="CD1515" i="62" s="1"/>
  <c r="BN1220" i="62"/>
  <c r="BF1220" i="62" s="1"/>
  <c r="BF651" i="62"/>
  <c r="DS651" i="62" s="1"/>
  <c r="DS1220" i="62" s="1"/>
  <c r="CN591" i="62"/>
  <c r="DT591" i="62" s="1"/>
  <c r="CW591" i="62"/>
  <c r="CN612" i="62"/>
  <c r="DT612" i="62" s="1"/>
  <c r="CW612" i="62"/>
  <c r="CX640" i="62"/>
  <c r="CO640" i="62"/>
  <c r="DU640" i="62" s="1"/>
  <c r="CO657" i="62"/>
  <c r="DU657" i="62" s="1"/>
  <c r="CX657" i="62"/>
  <c r="CO631" i="62"/>
  <c r="DU631" i="62" s="1"/>
  <c r="CX631" i="62"/>
  <c r="CP592" i="62"/>
  <c r="DV592" i="62" s="1"/>
  <c r="CY592" i="62"/>
  <c r="CQ592" i="62" s="1"/>
  <c r="DW592" i="62" s="1"/>
  <c r="BO1362" i="62"/>
  <c r="BO1213" i="62"/>
  <c r="CV1298" i="62"/>
  <c r="CV1215" i="62"/>
  <c r="CV1363" i="62" s="1"/>
  <c r="CV1447" i="62" s="1"/>
  <c r="CW541" i="62"/>
  <c r="CN541" i="62"/>
  <c r="CW499" i="62"/>
  <c r="CN499" i="62"/>
  <c r="DT499" i="62" s="1"/>
  <c r="BM1362" i="62"/>
  <c r="CW512" i="62"/>
  <c r="CN512" i="62"/>
  <c r="DT512" i="62" s="1"/>
  <c r="BC1292" i="62"/>
  <c r="BC1210" i="62"/>
  <c r="BC1442" i="62" s="1"/>
  <c r="DP465" i="62"/>
  <c r="CX578" i="62"/>
  <c r="CO578" i="62"/>
  <c r="DU578" i="62" s="1"/>
  <c r="BN1363" i="62"/>
  <c r="BF1215" i="62"/>
  <c r="CC1295" i="62"/>
  <c r="CV1217" i="62"/>
  <c r="CV1364" i="62" s="1"/>
  <c r="CV1449" i="62" s="1"/>
  <c r="CW579" i="62"/>
  <c r="CN579" i="62"/>
  <c r="BJ1297" i="62"/>
  <c r="BR1295" i="62"/>
  <c r="CN497" i="62"/>
  <c r="DT497" i="62" s="1"/>
  <c r="CW497" i="62"/>
  <c r="BQ1295" i="62"/>
  <c r="BI1295" i="62" s="1"/>
  <c r="CP429" i="62"/>
  <c r="CY429" i="62"/>
  <c r="CN484" i="62"/>
  <c r="DT484" i="62" s="1"/>
  <c r="CW484" i="62"/>
  <c r="CL1289" i="62"/>
  <c r="CL1325" i="62" s="1"/>
  <c r="CX550" i="62"/>
  <c r="CO550" i="62"/>
  <c r="DU550" i="62" s="1"/>
  <c r="CY537" i="62"/>
  <c r="CQ537" i="62" s="1"/>
  <c r="DW537" i="62" s="1"/>
  <c r="CP537" i="62"/>
  <c r="DV537" i="62" s="1"/>
  <c r="BC1202" i="62"/>
  <c r="BC1434" i="62" s="1"/>
  <c r="DP413" i="62"/>
  <c r="DP1202" i="62" s="1"/>
  <c r="DP1434" i="62" s="1"/>
  <c r="BR1428" i="62"/>
  <c r="BJ1428" i="62" s="1"/>
  <c r="BR1357" i="62"/>
  <c r="BR1510" i="62" s="1"/>
  <c r="BP1431" i="62"/>
  <c r="BH1431" i="62" s="1"/>
  <c r="BP1358" i="62"/>
  <c r="BP1511" i="62" s="1"/>
  <c r="BH1199" i="62"/>
  <c r="DT421" i="62"/>
  <c r="DT1203" i="62" s="1"/>
  <c r="DT1435" i="62" s="1"/>
  <c r="CO407" i="62"/>
  <c r="DU407" i="62" s="1"/>
  <c r="CX407" i="62"/>
  <c r="CJ1431" i="62"/>
  <c r="CJ1511" i="62" s="1"/>
  <c r="CJ1358" i="62"/>
  <c r="BM1186" i="62"/>
  <c r="BE259" i="62"/>
  <c r="DR259" i="62" s="1"/>
  <c r="DR1186" i="62" s="1"/>
  <c r="DR1418" i="62" s="1"/>
  <c r="CM1411" i="62"/>
  <c r="CM1389" i="62" s="1"/>
  <c r="CM1178" i="62"/>
  <c r="CM1350" i="62" s="1"/>
  <c r="DQ1279" i="62"/>
  <c r="DQ1183" i="62"/>
  <c r="CC1424" i="62"/>
  <c r="CC1356" i="62"/>
  <c r="CC1509" i="62" s="1"/>
  <c r="CB1424" i="62"/>
  <c r="CB1356" i="62"/>
  <c r="CB1509" i="62" s="1"/>
  <c r="CC1417" i="62"/>
  <c r="CC1353" i="62"/>
  <c r="CV1283" i="62"/>
  <c r="CV1192" i="62"/>
  <c r="CN301" i="62"/>
  <c r="DT301" i="62" s="1"/>
  <c r="CW301" i="62"/>
  <c r="BM1188" i="62"/>
  <c r="BM1354" i="62" s="1"/>
  <c r="BE277" i="62"/>
  <c r="DR277" i="62" s="1"/>
  <c r="DR1188" i="62" s="1"/>
  <c r="DR1420" i="62" s="1"/>
  <c r="CN229" i="62"/>
  <c r="DT229" i="62" s="1"/>
  <c r="CW229" i="62"/>
  <c r="BO1424" i="62"/>
  <c r="BG1424" i="62" s="1"/>
  <c r="BO1356" i="62"/>
  <c r="BO1509" i="62" s="1"/>
  <c r="CX233" i="62"/>
  <c r="CO233" i="62"/>
  <c r="DU233" i="62" s="1"/>
  <c r="CO356" i="62"/>
  <c r="DU356" i="62" s="1"/>
  <c r="CX356" i="62"/>
  <c r="CO347" i="62"/>
  <c r="DU347" i="62" s="1"/>
  <c r="CX347" i="62"/>
  <c r="BR1420" i="62"/>
  <c r="BJ1420" i="62" s="1"/>
  <c r="BJ1188" i="62"/>
  <c r="CM1424" i="62"/>
  <c r="CM1509" i="62" s="1"/>
  <c r="CM1356" i="62"/>
  <c r="CO296" i="62"/>
  <c r="DU296" i="62" s="1"/>
  <c r="CX296" i="62"/>
  <c r="CO262" i="62"/>
  <c r="DU262" i="62" s="1"/>
  <c r="CX262" i="62"/>
  <c r="CO224" i="62"/>
  <c r="DU224" i="62" s="1"/>
  <c r="CX224" i="62"/>
  <c r="CV1173" i="62"/>
  <c r="CV1404" i="62" s="1"/>
  <c r="CN69" i="62"/>
  <c r="CW69" i="62"/>
  <c r="BL1283" i="62"/>
  <c r="BD1283" i="62" s="1"/>
  <c r="CO232" i="62"/>
  <c r="DU232" i="62" s="1"/>
  <c r="CX232" i="62"/>
  <c r="CY282" i="62"/>
  <c r="CQ282" i="62" s="1"/>
  <c r="DW282" i="62" s="1"/>
  <c r="CP282" i="62"/>
  <c r="DV282" i="62" s="1"/>
  <c r="DT238" i="62"/>
  <c r="CJ1407" i="62"/>
  <c r="CJ1503" i="62" s="1"/>
  <c r="CB1541" i="62"/>
  <c r="CB1546" i="62" s="1"/>
  <c r="CB1537" i="62"/>
  <c r="CX204" i="62"/>
  <c r="CO204" i="62"/>
  <c r="DU204" i="62" s="1"/>
  <c r="CX147" i="62"/>
  <c r="CO147" i="62"/>
  <c r="DU147" i="62" s="1"/>
  <c r="CW1191" i="62"/>
  <c r="CW1423" i="62" s="1"/>
  <c r="BQ1411" i="62"/>
  <c r="BQ1178" i="62"/>
  <c r="BQ1350" i="62" s="1"/>
  <c r="BR1348" i="62"/>
  <c r="BJ1176" i="62"/>
  <c r="BP1411" i="62"/>
  <c r="BP1178" i="62"/>
  <c r="BP1350" i="62" s="1"/>
  <c r="BC1280" i="62"/>
  <c r="BC1278" i="62" s="1"/>
  <c r="BC1324" i="62" s="1"/>
  <c r="CO209" i="62"/>
  <c r="CX209" i="62"/>
  <c r="CO163" i="62"/>
  <c r="DU163" i="62" s="1"/>
  <c r="CX163" i="62"/>
  <c r="CX240" i="62"/>
  <c r="CO240" i="62"/>
  <c r="DU240" i="62" s="1"/>
  <c r="CO152" i="62"/>
  <c r="DU152" i="62" s="1"/>
  <c r="CX152" i="62"/>
  <c r="CP70" i="62"/>
  <c r="DV70" i="62" s="1"/>
  <c r="CY70" i="62"/>
  <c r="CQ70" i="62" s="1"/>
  <c r="DW70" i="62" s="1"/>
  <c r="CO15" i="62"/>
  <c r="DU15" i="62" s="1"/>
  <c r="CX15" i="62"/>
  <c r="CX38" i="62"/>
  <c r="CO38" i="62"/>
  <c r="DU38" i="62" s="1"/>
  <c r="BP1344" i="62"/>
  <c r="BH1166" i="62"/>
  <c r="BL1524" i="62"/>
  <c r="BK1541" i="62"/>
  <c r="BK1546" i="62" s="1"/>
  <c r="BK1537" i="62"/>
  <c r="CO114" i="62"/>
  <c r="DU114" i="62" s="1"/>
  <c r="CX114" i="62"/>
  <c r="DQ1267" i="62"/>
  <c r="DQ1165" i="62"/>
  <c r="CP67" i="62"/>
  <c r="DV67" i="62" s="1"/>
  <c r="CY67" i="62"/>
  <c r="CQ67" i="62" s="1"/>
  <c r="DW67" i="62" s="1"/>
  <c r="CX31" i="62"/>
  <c r="CO31" i="62"/>
  <c r="DU31" i="62" s="1"/>
  <c r="CO102" i="62"/>
  <c r="DU102" i="62" s="1"/>
  <c r="CX102" i="62"/>
  <c r="BM1270" i="62"/>
  <c r="BE1270" i="62" s="1"/>
  <c r="BM1170" i="62"/>
  <c r="BE34" i="62"/>
  <c r="DR34" i="62" s="1"/>
  <c r="DP1170" i="62"/>
  <c r="CP54" i="62"/>
  <c r="DV54" i="62" s="1"/>
  <c r="CY54" i="62"/>
  <c r="CQ54" i="62" s="1"/>
  <c r="DW54" i="62" s="1"/>
  <c r="CP28" i="62"/>
  <c r="DV28" i="62" s="1"/>
  <c r="CY28" i="62"/>
  <c r="CQ28" i="62" s="1"/>
  <c r="DW28" i="62" s="1"/>
  <c r="FM1541" i="62"/>
  <c r="FM1546" i="62" s="1"/>
  <c r="FM1537" i="62"/>
  <c r="BN1172" i="62"/>
  <c r="BF43" i="62"/>
  <c r="DS43" i="62" s="1"/>
  <c r="DS1172" i="62" s="1"/>
  <c r="DS1403" i="62" s="1"/>
  <c r="CW1268" i="62"/>
  <c r="CW1166" i="62"/>
  <c r="CW1344" i="62" s="1"/>
  <c r="CW1395" i="62" s="1"/>
  <c r="CO6" i="62"/>
  <c r="CX6" i="62"/>
  <c r="CP748" i="62" l="1"/>
  <c r="DV748" i="62" s="1"/>
  <c r="FA1326" i="62"/>
  <c r="DT1201" i="62"/>
  <c r="DT1433" i="62" s="1"/>
  <c r="AB1497" i="62"/>
  <c r="FK1508" i="62"/>
  <c r="FM1508" i="62" s="1"/>
  <c r="AR1393" i="62"/>
  <c r="BO1449" i="62"/>
  <c r="BG1449" i="62" s="1"/>
  <c r="BG1364" i="62"/>
  <c r="EJ1393" i="62"/>
  <c r="AD1377" i="62"/>
  <c r="EC1414" i="62"/>
  <c r="DN1384" i="62"/>
  <c r="FJ1385" i="62"/>
  <c r="CZ1496" i="62"/>
  <c r="BG1495" i="62"/>
  <c r="FA1294" i="62"/>
  <c r="DX1330" i="62"/>
  <c r="AK1496" i="62"/>
  <c r="DM1444" i="62"/>
  <c r="DM1496" i="62" s="1"/>
  <c r="CP39" i="62"/>
  <c r="DV39" i="62" s="1"/>
  <c r="CY39" i="62"/>
  <c r="CQ39" i="62" s="1"/>
  <c r="DW39" i="62" s="1"/>
  <c r="BL1266" i="62"/>
  <c r="DM1514" i="62"/>
  <c r="DM1520" i="62" s="1"/>
  <c r="CO1106" i="62"/>
  <c r="DU1106" i="62" s="1"/>
  <c r="CX1106" i="62"/>
  <c r="EU1263" i="62"/>
  <c r="FA1263" i="62" s="1"/>
  <c r="V1385" i="62"/>
  <c r="CK1448" i="62"/>
  <c r="CK1515" i="62" s="1"/>
  <c r="BB1377" i="62"/>
  <c r="CS1388" i="62"/>
  <c r="AT1377" i="62"/>
  <c r="BU1385" i="62"/>
  <c r="BC1353" i="62"/>
  <c r="BL1356" i="62"/>
  <c r="BL1509" i="62" s="1"/>
  <c r="EJ1501" i="62"/>
  <c r="AJ1384" i="62"/>
  <c r="EL1514" i="62"/>
  <c r="CK1212" i="62"/>
  <c r="DT12" i="62"/>
  <c r="DT1168" i="62" s="1"/>
  <c r="DT1398" i="62" s="1"/>
  <c r="CN1177" i="62"/>
  <c r="CN1349" i="62" s="1"/>
  <c r="CN1409" i="62" s="1"/>
  <c r="CN1273" i="62"/>
  <c r="CO621" i="62"/>
  <c r="DU621" i="62" s="1"/>
  <c r="CX621" i="62"/>
  <c r="BG1251" i="62"/>
  <c r="CH1377" i="62"/>
  <c r="S1384" i="62"/>
  <c r="S1388" i="62" s="1"/>
  <c r="BX1385" i="62"/>
  <c r="U1385" i="62"/>
  <c r="AL1514" i="62"/>
  <c r="EQ1391" i="62"/>
  <c r="CZ1377" i="62"/>
  <c r="EY1385" i="62"/>
  <c r="BS1496" i="62"/>
  <c r="DT1303" i="62"/>
  <c r="ER1391" i="62"/>
  <c r="DL1377" i="62"/>
  <c r="R1514" i="62"/>
  <c r="R1520" i="62" s="1"/>
  <c r="CS1514" i="62"/>
  <c r="CS1520" i="62" s="1"/>
  <c r="CZ1385" i="62"/>
  <c r="DL1384" i="62"/>
  <c r="AX1385" i="62"/>
  <c r="BL1516" i="62"/>
  <c r="CY860" i="62"/>
  <c r="CQ860" i="62" s="1"/>
  <c r="DW860" i="62" s="1"/>
  <c r="CY456" i="62"/>
  <c r="CQ456" i="62" s="1"/>
  <c r="DW456" i="62" s="1"/>
  <c r="CP456" i="62"/>
  <c r="DV456" i="62" s="1"/>
  <c r="BM1345" i="62"/>
  <c r="BM1396" i="62" s="1"/>
  <c r="BL1542" i="62"/>
  <c r="DT1206" i="62"/>
  <c r="DT1438" i="62" s="1"/>
  <c r="EA1414" i="62"/>
  <c r="CO1115" i="62"/>
  <c r="DU1115" i="62" s="1"/>
  <c r="CX1115" i="62"/>
  <c r="DP1317" i="62"/>
  <c r="DP1296" i="62" s="1"/>
  <c r="DP1328" i="62" s="1"/>
  <c r="CO985" i="62"/>
  <c r="DU985" i="62" s="1"/>
  <c r="CX985" i="62"/>
  <c r="CW1165" i="62"/>
  <c r="EZ1263" i="62"/>
  <c r="DF1496" i="62"/>
  <c r="BX1496" i="62"/>
  <c r="EB1212" i="62"/>
  <c r="BU1514" i="62"/>
  <c r="BU1520" i="62" s="1"/>
  <c r="CA1385" i="62"/>
  <c r="CK1546" i="62"/>
  <c r="EG1496" i="62"/>
  <c r="DF1377" i="62"/>
  <c r="EL1520" i="62"/>
  <c r="AO1393" i="62"/>
  <c r="EO1497" i="62"/>
  <c r="DT1225" i="62"/>
  <c r="DT1368" i="62" s="1"/>
  <c r="DT1454" i="62" s="1"/>
  <c r="DJ1385" i="62"/>
  <c r="DF1388" i="62"/>
  <c r="DG1388" i="62"/>
  <c r="BH1468" i="62"/>
  <c r="FK1513" i="62"/>
  <c r="FM1513" i="62" s="1"/>
  <c r="EV1514" i="62"/>
  <c r="EV1520" i="62" s="1"/>
  <c r="CH1514" i="62"/>
  <c r="L48" i="64" s="1"/>
  <c r="DZ1212" i="62"/>
  <c r="FE1391" i="62"/>
  <c r="EY1377" i="62"/>
  <c r="P1496" i="62"/>
  <c r="AD1393" i="62"/>
  <c r="AW1496" i="62"/>
  <c r="CX1036" i="62"/>
  <c r="CO1036" i="62"/>
  <c r="DU1036" i="62" s="1"/>
  <c r="EL1377" i="62"/>
  <c r="BV1496" i="62"/>
  <c r="CO969" i="62"/>
  <c r="DU969" i="62" s="1"/>
  <c r="CX969" i="62"/>
  <c r="CO884" i="62"/>
  <c r="DU884" i="62" s="1"/>
  <c r="CX884" i="62"/>
  <c r="EL1496" i="62"/>
  <c r="FA1497" i="62"/>
  <c r="AW1514" i="62"/>
  <c r="AW1520" i="62" s="1"/>
  <c r="O1384" i="62"/>
  <c r="CO987" i="62"/>
  <c r="DU987" i="62" s="1"/>
  <c r="CX987" i="62"/>
  <c r="DU1191" i="62"/>
  <c r="DU1423" i="62" s="1"/>
  <c r="BN1289" i="62"/>
  <c r="CW1248" i="62"/>
  <c r="CW1481" i="62" s="1"/>
  <c r="CW1478" i="62" s="1"/>
  <c r="CY141" i="62"/>
  <c r="CQ141" i="62" s="1"/>
  <c r="DW141" i="62" s="1"/>
  <c r="CP141" i="62"/>
  <c r="DV141" i="62" s="1"/>
  <c r="BL1164" i="62"/>
  <c r="DL1388" i="62"/>
  <c r="DC1514" i="62"/>
  <c r="DC1520" i="62" s="1"/>
  <c r="AA1518" i="62"/>
  <c r="EB1518" i="62" s="1"/>
  <c r="FK1350" i="62"/>
  <c r="FM1350" i="62" s="1"/>
  <c r="FH1410" i="62"/>
  <c r="FH1381" i="62"/>
  <c r="FG1350" i="62"/>
  <c r="EY1514" i="62"/>
  <c r="EY1520" i="62" s="1"/>
  <c r="CO157" i="62"/>
  <c r="DU157" i="62" s="1"/>
  <c r="CX157" i="62"/>
  <c r="DH1326" i="62"/>
  <c r="DH1319" i="62"/>
  <c r="DH1330" i="62" s="1"/>
  <c r="BC1355" i="62"/>
  <c r="BC1508" i="62" s="1"/>
  <c r="AU1377" i="62"/>
  <c r="BU1496" i="62"/>
  <c r="EI1496" i="62"/>
  <c r="ER1497" i="62"/>
  <c r="FK1414" i="62"/>
  <c r="BW1326" i="62"/>
  <c r="BW1319" i="62"/>
  <c r="BW1330" i="62" s="1"/>
  <c r="CO52" i="62"/>
  <c r="DU52" i="62" s="1"/>
  <c r="CX52" i="62"/>
  <c r="BS1514" i="62"/>
  <c r="BS1520" i="62" s="1"/>
  <c r="AC1518" i="62"/>
  <c r="CG1496" i="62"/>
  <c r="DO1496" i="62"/>
  <c r="CO795" i="62"/>
  <c r="DU795" i="62" s="1"/>
  <c r="CX795" i="62"/>
  <c r="CO618" i="62"/>
  <c r="DU618" i="62" s="1"/>
  <c r="CX618" i="62"/>
  <c r="EJ1377" i="62"/>
  <c r="AI1377" i="62"/>
  <c r="AO1501" i="62"/>
  <c r="CY877" i="62"/>
  <c r="CQ877" i="62" s="1"/>
  <c r="DW877" i="62" s="1"/>
  <c r="CP877" i="62"/>
  <c r="DV877" i="62" s="1"/>
  <c r="CO450" i="62"/>
  <c r="DU450" i="62" s="1"/>
  <c r="CX450" i="62"/>
  <c r="CW1299" i="62"/>
  <c r="BA1500" i="62"/>
  <c r="CZ1514" i="62"/>
  <c r="CZ1520" i="62" s="1"/>
  <c r="DT1233" i="62"/>
  <c r="DT1464" i="62" s="1"/>
  <c r="CO1094" i="62"/>
  <c r="DU1094" i="62" s="1"/>
  <c r="CX1094" i="62"/>
  <c r="CO965" i="62"/>
  <c r="DU965" i="62" s="1"/>
  <c r="CX965" i="62"/>
  <c r="CX1035" i="62"/>
  <c r="CO1035" i="62"/>
  <c r="DU1035" i="62" s="1"/>
  <c r="CO1095" i="62"/>
  <c r="DU1095" i="62" s="1"/>
  <c r="CX1095" i="62"/>
  <c r="CO975" i="62"/>
  <c r="DU975" i="62" s="1"/>
  <c r="CX975" i="62"/>
  <c r="CO1107" i="62"/>
  <c r="DU1107" i="62" s="1"/>
  <c r="CX1107" i="62"/>
  <c r="EV1326" i="62"/>
  <c r="FB1326" i="62" s="1"/>
  <c r="EV1319" i="62"/>
  <c r="CV1542" i="62"/>
  <c r="CO999" i="62"/>
  <c r="DU999" i="62" s="1"/>
  <c r="CX999" i="62"/>
  <c r="EO1391" i="62"/>
  <c r="CU1496" i="62"/>
  <c r="CO51" i="62"/>
  <c r="DU51" i="62" s="1"/>
  <c r="CX51" i="62"/>
  <c r="CO973" i="62"/>
  <c r="DU973" i="62" s="1"/>
  <c r="CX973" i="62"/>
  <c r="DC1496" i="62"/>
  <c r="CH1388" i="62"/>
  <c r="DP1534" i="62"/>
  <c r="DP1543" i="62" s="1"/>
  <c r="DJ1496" i="62"/>
  <c r="CO428" i="62"/>
  <c r="DU428" i="62" s="1"/>
  <c r="CX428" i="62"/>
  <c r="ET1388" i="62"/>
  <c r="CW1313" i="62"/>
  <c r="ET1377" i="62"/>
  <c r="EG1514" i="62"/>
  <c r="AA1497" i="62"/>
  <c r="AW1377" i="62"/>
  <c r="DI1514" i="62"/>
  <c r="DI1520" i="62" s="1"/>
  <c r="CP1051" i="62"/>
  <c r="DV1051" i="62" s="1"/>
  <c r="CY1051" i="62"/>
  <c r="CQ1051" i="62" s="1"/>
  <c r="DW1051" i="62" s="1"/>
  <c r="R1384" i="62"/>
  <c r="R1385" i="62"/>
  <c r="BC1295" i="62"/>
  <c r="CV1266" i="62"/>
  <c r="DT1177" i="62"/>
  <c r="DT1349" i="62" s="1"/>
  <c r="DT1409" i="62" s="1"/>
  <c r="DH1514" i="62"/>
  <c r="DH1520" i="62" s="1"/>
  <c r="FK1400" i="62"/>
  <c r="FM1400" i="62" s="1"/>
  <c r="CE1514" i="62"/>
  <c r="AR1501" i="62"/>
  <c r="AD1501" i="62"/>
  <c r="CU1377" i="62"/>
  <c r="DG1514" i="62"/>
  <c r="DG1520" i="62" s="1"/>
  <c r="AU1514" i="62"/>
  <c r="AU1520" i="62" s="1"/>
  <c r="AU1538" i="62" s="1"/>
  <c r="EY1388" i="62"/>
  <c r="DB1514" i="62"/>
  <c r="DB1520" i="62" s="1"/>
  <c r="AC1497" i="62"/>
  <c r="BY1514" i="62"/>
  <c r="BB1500" i="62"/>
  <c r="FK1396" i="62"/>
  <c r="FM1396" i="62" s="1"/>
  <c r="BH1473" i="62"/>
  <c r="BH1391" i="62" s="1"/>
  <c r="AD1518" i="62"/>
  <c r="BT1377" i="62"/>
  <c r="DU1142" i="62"/>
  <c r="DU1250" i="62" s="1"/>
  <c r="DU1494" i="62" s="1"/>
  <c r="DE1496" i="62"/>
  <c r="CO436" i="62"/>
  <c r="DU436" i="62" s="1"/>
  <c r="CX436" i="62"/>
  <c r="CP797" i="62"/>
  <c r="DV797" i="62" s="1"/>
  <c r="CY797" i="62"/>
  <c r="CQ797" i="62" s="1"/>
  <c r="DW797" i="62" s="1"/>
  <c r="CO754" i="62"/>
  <c r="DU754" i="62" s="1"/>
  <c r="CX754" i="62"/>
  <c r="CO868" i="62"/>
  <c r="DU868" i="62" s="1"/>
  <c r="CX868" i="62"/>
  <c r="CO753" i="62"/>
  <c r="DU753" i="62" s="1"/>
  <c r="CX753" i="62"/>
  <c r="CO871" i="62"/>
  <c r="DU871" i="62" s="1"/>
  <c r="CX871" i="62"/>
  <c r="CO1131" i="62"/>
  <c r="DU1131" i="62" s="1"/>
  <c r="CX1131" i="62"/>
  <c r="FF1326" i="62"/>
  <c r="FF1319" i="62"/>
  <c r="FF1330" i="62" s="1"/>
  <c r="FC1323" i="62"/>
  <c r="FD1323" i="62"/>
  <c r="CY132" i="62"/>
  <c r="CQ132" i="62" s="1"/>
  <c r="DW132" i="62" s="1"/>
  <c r="CP132" i="62"/>
  <c r="DV132" i="62" s="1"/>
  <c r="CO603" i="62"/>
  <c r="DU603" i="62" s="1"/>
  <c r="CX603" i="62"/>
  <c r="CO460" i="62"/>
  <c r="DU460" i="62" s="1"/>
  <c r="CX460" i="62"/>
  <c r="CO774" i="62"/>
  <c r="DU774" i="62" s="1"/>
  <c r="CX774" i="62"/>
  <c r="CO872" i="62"/>
  <c r="DU872" i="62" s="1"/>
  <c r="CX872" i="62"/>
  <c r="CO932" i="62"/>
  <c r="DU932" i="62" s="1"/>
  <c r="CX932" i="62"/>
  <c r="CW1244" i="62"/>
  <c r="CW1476" i="62" s="1"/>
  <c r="CO954" i="62"/>
  <c r="CX954" i="62"/>
  <c r="BY1326" i="62"/>
  <c r="BY1319" i="62"/>
  <c r="BY1330" i="62" s="1"/>
  <c r="CP594" i="62"/>
  <c r="DV594" i="62" s="1"/>
  <c r="CY594" i="62"/>
  <c r="CQ594" i="62" s="1"/>
  <c r="DW594" i="62" s="1"/>
  <c r="CO546" i="62"/>
  <c r="DU546" i="62" s="1"/>
  <c r="CX546" i="62"/>
  <c r="CY130" i="62"/>
  <c r="CQ130" i="62" s="1"/>
  <c r="DW130" i="62" s="1"/>
  <c r="CP130" i="62"/>
  <c r="DV130" i="62" s="1"/>
  <c r="DT444" i="62"/>
  <c r="CN1205" i="62"/>
  <c r="CN1437" i="62" s="1"/>
  <c r="DT785" i="62"/>
  <c r="CN1306" i="62"/>
  <c r="CO725" i="62"/>
  <c r="DU725" i="62" s="1"/>
  <c r="CX725" i="62"/>
  <c r="CX810" i="62"/>
  <c r="CW1233" i="62"/>
  <c r="CW1464" i="62" s="1"/>
  <c r="CO810" i="62"/>
  <c r="CO1086" i="62"/>
  <c r="DU1086" i="62" s="1"/>
  <c r="CX1086" i="62"/>
  <c r="CY138" i="62"/>
  <c r="CQ138" i="62" s="1"/>
  <c r="DW138" i="62" s="1"/>
  <c r="CP138" i="62"/>
  <c r="DV138" i="62" s="1"/>
  <c r="CO467" i="62"/>
  <c r="DU467" i="62" s="1"/>
  <c r="CX467" i="62"/>
  <c r="CO823" i="62"/>
  <c r="DU823" i="62" s="1"/>
  <c r="CX823" i="62"/>
  <c r="CO870" i="62"/>
  <c r="DU870" i="62" s="1"/>
  <c r="CX870" i="62"/>
  <c r="CO923" i="62"/>
  <c r="DU923" i="62" s="1"/>
  <c r="CX923" i="62"/>
  <c r="CO1059" i="62"/>
  <c r="DU1059" i="62" s="1"/>
  <c r="CX1059" i="62"/>
  <c r="FB1324" i="62"/>
  <c r="FE1324" i="62"/>
  <c r="CH1520" i="62"/>
  <c r="EG1520" i="62"/>
  <c r="AZ1549" i="62"/>
  <c r="EX1377" i="62"/>
  <c r="EP1391" i="62"/>
  <c r="DF1514" i="62"/>
  <c r="DF1520" i="62" s="1"/>
  <c r="EY1496" i="62"/>
  <c r="CT1514" i="62"/>
  <c r="CT1520" i="62" s="1"/>
  <c r="CE1496" i="62"/>
  <c r="CY154" i="62"/>
  <c r="CQ154" i="62" s="1"/>
  <c r="DW154" i="62" s="1"/>
  <c r="CP154" i="62"/>
  <c r="DV154" i="62" s="1"/>
  <c r="CO432" i="62"/>
  <c r="DU432" i="62" s="1"/>
  <c r="CX432" i="62"/>
  <c r="CX445" i="62"/>
  <c r="CW1206" i="62"/>
  <c r="CW1438" i="62" s="1"/>
  <c r="CO445" i="62"/>
  <c r="CX571" i="62"/>
  <c r="CO571" i="62"/>
  <c r="DU571" i="62" s="1"/>
  <c r="CN1229" i="62"/>
  <c r="CN1460" i="62" s="1"/>
  <c r="DT789" i="62"/>
  <c r="DT1229" i="62" s="1"/>
  <c r="DT1460" i="62" s="1"/>
  <c r="CP927" i="62"/>
  <c r="DV927" i="62" s="1"/>
  <c r="CY927" i="62"/>
  <c r="CQ927" i="62" s="1"/>
  <c r="DW927" i="62" s="1"/>
  <c r="DT743" i="62"/>
  <c r="CN1302" i="62"/>
  <c r="CN1224" i="62"/>
  <c r="CN1367" i="62" s="1"/>
  <c r="CN1453" i="62" s="1"/>
  <c r="CN1452" i="62" s="1"/>
  <c r="CP1006" i="62"/>
  <c r="DV1006" i="62" s="1"/>
  <c r="CY1006" i="62"/>
  <c r="CQ1006" i="62" s="1"/>
  <c r="DW1006" i="62" s="1"/>
  <c r="CY1087" i="62"/>
  <c r="CQ1087" i="62" s="1"/>
  <c r="DW1087" i="62" s="1"/>
  <c r="CP1087" i="62"/>
  <c r="DV1087" i="62" s="1"/>
  <c r="CO438" i="62"/>
  <c r="DU438" i="62" s="1"/>
  <c r="CX438" i="62"/>
  <c r="CP793" i="62"/>
  <c r="DV793" i="62" s="1"/>
  <c r="CY793" i="62"/>
  <c r="CQ793" i="62" s="1"/>
  <c r="DW793" i="62" s="1"/>
  <c r="CO737" i="62"/>
  <c r="DU737" i="62" s="1"/>
  <c r="CX737" i="62"/>
  <c r="CO547" i="62"/>
  <c r="DU547" i="62" s="1"/>
  <c r="CX547" i="62"/>
  <c r="CN1244" i="62"/>
  <c r="CN1476" i="62" s="1"/>
  <c r="DT954" i="62"/>
  <c r="CO1110" i="62"/>
  <c r="DU1110" i="62" s="1"/>
  <c r="CX1110" i="62"/>
  <c r="CO181" i="62"/>
  <c r="DU181" i="62" s="1"/>
  <c r="CX181" i="62"/>
  <c r="CX444" i="62"/>
  <c r="CW1205" i="62"/>
  <c r="CW1437" i="62" s="1"/>
  <c r="CO444" i="62"/>
  <c r="CW1288" i="62"/>
  <c r="CY17" i="62"/>
  <c r="CQ17" i="62" s="1"/>
  <c r="DW17" i="62" s="1"/>
  <c r="CP17" i="62"/>
  <c r="DV17" i="62" s="1"/>
  <c r="DT790" i="62"/>
  <c r="DT1230" i="62" s="1"/>
  <c r="DT1459" i="62" s="1"/>
  <c r="CN1230" i="62"/>
  <c r="CN1459" i="62" s="1"/>
  <c r="CP908" i="62"/>
  <c r="DV908" i="62" s="1"/>
  <c r="CY908" i="62"/>
  <c r="CQ908" i="62" s="1"/>
  <c r="DW908" i="62" s="1"/>
  <c r="DT765" i="62"/>
  <c r="CN1304" i="62"/>
  <c r="CO856" i="62"/>
  <c r="DU856" i="62" s="1"/>
  <c r="CX856" i="62"/>
  <c r="CO855" i="62"/>
  <c r="DU855" i="62" s="1"/>
  <c r="CX855" i="62"/>
  <c r="CO1111" i="62"/>
  <c r="DU1111" i="62" s="1"/>
  <c r="CX1111" i="62"/>
  <c r="DJ1326" i="62"/>
  <c r="DJ1319" i="62"/>
  <c r="DJ1330" i="62" s="1"/>
  <c r="EJ1263" i="62"/>
  <c r="ER1263" i="62" s="1"/>
  <c r="CO421" i="62"/>
  <c r="CX421" i="62"/>
  <c r="CW1203" i="62"/>
  <c r="CW1435" i="62" s="1"/>
  <c r="CP773" i="62"/>
  <c r="DV773" i="62" s="1"/>
  <c r="CY773" i="62"/>
  <c r="CQ773" i="62" s="1"/>
  <c r="DW773" i="62" s="1"/>
  <c r="CO548" i="62"/>
  <c r="DU548" i="62" s="1"/>
  <c r="CX548" i="62"/>
  <c r="CY23" i="62"/>
  <c r="CQ23" i="62" s="1"/>
  <c r="DW23" i="62" s="1"/>
  <c r="CP23" i="62"/>
  <c r="DV23" i="62" s="1"/>
  <c r="CY859" i="62"/>
  <c r="CQ859" i="62" s="1"/>
  <c r="DW859" i="62" s="1"/>
  <c r="CP859" i="62"/>
  <c r="DV859" i="62" s="1"/>
  <c r="CO776" i="62"/>
  <c r="DU776" i="62" s="1"/>
  <c r="CX776" i="62"/>
  <c r="CO807" i="62"/>
  <c r="DU807" i="62" s="1"/>
  <c r="CX807" i="62"/>
  <c r="CX920" i="62"/>
  <c r="CW1243" i="62"/>
  <c r="CW1475" i="62" s="1"/>
  <c r="CO920" i="62"/>
  <c r="DU920" i="62" s="1"/>
  <c r="CO1084" i="62"/>
  <c r="DU1084" i="62" s="1"/>
  <c r="CX1084" i="62"/>
  <c r="CO1120" i="62"/>
  <c r="DU1120" i="62" s="1"/>
  <c r="CX1120" i="62"/>
  <c r="CY1063" i="62"/>
  <c r="CQ1063" i="62" s="1"/>
  <c r="DW1063" i="62" s="1"/>
  <c r="CP1063" i="62"/>
  <c r="DV1063" i="62" s="1"/>
  <c r="BH1357" i="62"/>
  <c r="CG1520" i="62"/>
  <c r="K48" i="64"/>
  <c r="EA1263" i="62"/>
  <c r="AH1496" i="62"/>
  <c r="Z1501" i="62"/>
  <c r="BI1495" i="62"/>
  <c r="CO466" i="62"/>
  <c r="DU466" i="62" s="1"/>
  <c r="CX466" i="62"/>
  <c r="CX637" i="62"/>
  <c r="CO637" i="62"/>
  <c r="DU637" i="62" s="1"/>
  <c r="CO811" i="62"/>
  <c r="DU811" i="62" s="1"/>
  <c r="CX811" i="62"/>
  <c r="CO733" i="62"/>
  <c r="DU733" i="62" s="1"/>
  <c r="CX733" i="62"/>
  <c r="CO789" i="62"/>
  <c r="CX789" i="62"/>
  <c r="CW1229" i="62"/>
  <c r="CW1460" i="62" s="1"/>
  <c r="CO743" i="62"/>
  <c r="DU743" i="62" s="1"/>
  <c r="CX743" i="62"/>
  <c r="CX560" i="62"/>
  <c r="CX1216" i="62" s="1"/>
  <c r="CO560" i="62"/>
  <c r="DU560" i="62" s="1"/>
  <c r="CO1067" i="62"/>
  <c r="DU1067" i="62" s="1"/>
  <c r="CX1067" i="62"/>
  <c r="CO447" i="62"/>
  <c r="DU447" i="62" s="1"/>
  <c r="CX447" i="62"/>
  <c r="CX513" i="62"/>
  <c r="CO513" i="62"/>
  <c r="DU513" i="62" s="1"/>
  <c r="CO791" i="62"/>
  <c r="DU791" i="62" s="1"/>
  <c r="CX791" i="62"/>
  <c r="CX767" i="62"/>
  <c r="CO767" i="62"/>
  <c r="DU767" i="62" s="1"/>
  <c r="CO1076" i="62"/>
  <c r="DU1076" i="62" s="1"/>
  <c r="CX1076" i="62"/>
  <c r="CP805" i="62"/>
  <c r="DV805" i="62" s="1"/>
  <c r="CY805" i="62"/>
  <c r="CQ805" i="62" s="1"/>
  <c r="DW805" i="62" s="1"/>
  <c r="CN1204" i="62"/>
  <c r="DT430" i="62"/>
  <c r="CN1287" i="62"/>
  <c r="CP813" i="62"/>
  <c r="DV813" i="62" s="1"/>
  <c r="CY813" i="62"/>
  <c r="CQ813" i="62" s="1"/>
  <c r="DW813" i="62" s="1"/>
  <c r="CX790" i="62"/>
  <c r="CO790" i="62"/>
  <c r="CW1230" i="62"/>
  <c r="CW1459" i="62" s="1"/>
  <c r="CO765" i="62"/>
  <c r="DU765" i="62" s="1"/>
  <c r="CX765" i="62"/>
  <c r="CP1000" i="62"/>
  <c r="DV1000" i="62" s="1"/>
  <c r="CY1000" i="62"/>
  <c r="CQ1000" i="62" s="1"/>
  <c r="DW1000" i="62" s="1"/>
  <c r="CP936" i="62"/>
  <c r="DV936" i="62" s="1"/>
  <c r="CY936" i="62"/>
  <c r="CQ936" i="62" s="1"/>
  <c r="DW936" i="62" s="1"/>
  <c r="CW1533" i="62"/>
  <c r="CO897" i="62"/>
  <c r="CX897" i="62"/>
  <c r="CX1083" i="62"/>
  <c r="CO1083" i="62"/>
  <c r="DU1083" i="62" s="1"/>
  <c r="CO1047" i="62"/>
  <c r="DU1047" i="62" s="1"/>
  <c r="CX1047" i="62"/>
  <c r="CX1247" i="62" s="1"/>
  <c r="EQ1324" i="62"/>
  <c r="EP1324" i="62"/>
  <c r="CO440" i="62"/>
  <c r="DU440" i="62" s="1"/>
  <c r="CX440" i="62"/>
  <c r="CO761" i="62"/>
  <c r="DU761" i="62" s="1"/>
  <c r="CX761" i="62"/>
  <c r="CO900" i="62"/>
  <c r="DU900" i="62" s="1"/>
  <c r="CX900" i="62"/>
  <c r="CN1305" i="62"/>
  <c r="DT776" i="62"/>
  <c r="CN1227" i="62"/>
  <c r="CN1457" i="62" s="1"/>
  <c r="CO889" i="62"/>
  <c r="DU889" i="62" s="1"/>
  <c r="CX889" i="62"/>
  <c r="CO1039" i="62"/>
  <c r="DU1039" i="62" s="1"/>
  <c r="CX1039" i="62"/>
  <c r="EP1323" i="62"/>
  <c r="EQ1323" i="62"/>
  <c r="BV1361" i="62"/>
  <c r="BV1377" i="62" s="1"/>
  <c r="CN1299" i="62"/>
  <c r="CA1520" i="62"/>
  <c r="BZ1388" i="62"/>
  <c r="DA1520" i="62"/>
  <c r="BD1463" i="62"/>
  <c r="DT1193" i="62"/>
  <c r="DT1425" i="62" s="1"/>
  <c r="CN1474" i="62"/>
  <c r="DZ1263" i="62"/>
  <c r="AJ1496" i="62"/>
  <c r="EB1330" i="62"/>
  <c r="EB1414" i="62"/>
  <c r="AX1514" i="62"/>
  <c r="AX1520" i="62" s="1"/>
  <c r="AQ1393" i="62"/>
  <c r="AL1520" i="62"/>
  <c r="O1514" i="62"/>
  <c r="DD1514" i="62"/>
  <c r="DD1520" i="62" s="1"/>
  <c r="FJ1377" i="62"/>
  <c r="CS1496" i="62"/>
  <c r="FB1391" i="62"/>
  <c r="FK1463" i="62"/>
  <c r="FM1463" i="62" s="1"/>
  <c r="T1377" i="62"/>
  <c r="AD1497" i="62"/>
  <c r="BT1388" i="62"/>
  <c r="Q1514" i="62"/>
  <c r="Q1520" i="62" s="1"/>
  <c r="CX519" i="62"/>
  <c r="CO519" i="62"/>
  <c r="DU519" i="62" s="1"/>
  <c r="CO454" i="62"/>
  <c r="DU454" i="62" s="1"/>
  <c r="CX454" i="62"/>
  <c r="CY821" i="62"/>
  <c r="CQ821" i="62" s="1"/>
  <c r="DW821" i="62" s="1"/>
  <c r="CP821" i="62"/>
  <c r="DV821" i="62" s="1"/>
  <c r="CP928" i="62"/>
  <c r="DV928" i="62" s="1"/>
  <c r="CY928" i="62"/>
  <c r="CQ928" i="62" s="1"/>
  <c r="DW928" i="62" s="1"/>
  <c r="CP784" i="62"/>
  <c r="DV784" i="62" s="1"/>
  <c r="CY784" i="62"/>
  <c r="CQ784" i="62" s="1"/>
  <c r="DW784" i="62" s="1"/>
  <c r="CO1066" i="62"/>
  <c r="DU1066" i="62" s="1"/>
  <c r="CX1066" i="62"/>
  <c r="CX566" i="62"/>
  <c r="CO566" i="62"/>
  <c r="DU566" i="62" s="1"/>
  <c r="CY633" i="62"/>
  <c r="CQ633" i="62" s="1"/>
  <c r="DW633" i="62" s="1"/>
  <c r="CP633" i="62"/>
  <c r="DV633" i="62" s="1"/>
  <c r="CO910" i="62"/>
  <c r="DU910" i="62" s="1"/>
  <c r="DU1312" i="62" s="1"/>
  <c r="CX910" i="62"/>
  <c r="CX1312" i="62" s="1"/>
  <c r="CW1287" i="62"/>
  <c r="CW1204" i="62"/>
  <c r="CO430" i="62"/>
  <c r="CX430" i="62"/>
  <c r="CO785" i="62"/>
  <c r="DU785" i="62" s="1"/>
  <c r="CX785" i="62"/>
  <c r="CO822" i="62"/>
  <c r="DU822" i="62" s="1"/>
  <c r="CX822" i="62"/>
  <c r="CN1533" i="62"/>
  <c r="DT897" i="62"/>
  <c r="DT1533" i="62" s="1"/>
  <c r="CP1123" i="62"/>
  <c r="DV1123" i="62" s="1"/>
  <c r="CY1123" i="62"/>
  <c r="CQ1123" i="62" s="1"/>
  <c r="DW1123" i="62" s="1"/>
  <c r="CP1075" i="62"/>
  <c r="DV1075" i="62" s="1"/>
  <c r="CY1075" i="62"/>
  <c r="CQ1075" i="62" s="1"/>
  <c r="DW1075" i="62" s="1"/>
  <c r="R1386" i="62"/>
  <c r="EA1386" i="62" s="1"/>
  <c r="EA1375" i="62"/>
  <c r="AO1326" i="62"/>
  <c r="AO1319" i="62"/>
  <c r="AO1330" i="62" s="1"/>
  <c r="CY876" i="62"/>
  <c r="CQ876" i="62" s="1"/>
  <c r="DW876" i="62" s="1"/>
  <c r="CP876" i="62"/>
  <c r="DV876" i="62" s="1"/>
  <c r="CO321" i="62"/>
  <c r="DU321" i="62" s="1"/>
  <c r="CX321" i="62"/>
  <c r="CO625" i="62"/>
  <c r="DU625" i="62" s="1"/>
  <c r="CX625" i="62"/>
  <c r="CN1529" i="62"/>
  <c r="DT853" i="62"/>
  <c r="DT870" i="62"/>
  <c r="DT1527" i="62" s="1"/>
  <c r="CN1527" i="62"/>
  <c r="CY782" i="62"/>
  <c r="CQ782" i="62" s="1"/>
  <c r="DW782" i="62" s="1"/>
  <c r="CP782" i="62"/>
  <c r="DV782" i="62" s="1"/>
  <c r="CY863" i="62"/>
  <c r="CQ863" i="62" s="1"/>
  <c r="DW863" i="62" s="1"/>
  <c r="CP863" i="62"/>
  <c r="DV863" i="62" s="1"/>
  <c r="CO1099" i="62"/>
  <c r="DU1099" i="62" s="1"/>
  <c r="CX1099" i="62"/>
  <c r="CO1132" i="62"/>
  <c r="DU1132" i="62" s="1"/>
  <c r="CX1132" i="62"/>
  <c r="CO1135" i="62"/>
  <c r="DU1135" i="62" s="1"/>
  <c r="CX1135" i="62"/>
  <c r="CO1098" i="62"/>
  <c r="DU1098" i="62" s="1"/>
  <c r="CX1098" i="62"/>
  <c r="CW1307" i="62"/>
  <c r="CN1220" i="62"/>
  <c r="CW1292" i="62"/>
  <c r="CW1285" i="62"/>
  <c r="CN1281" i="62"/>
  <c r="CW1210" i="62"/>
  <c r="CW1442" i="62" s="1"/>
  <c r="CW1281" i="62"/>
  <c r="DT277" i="62"/>
  <c r="DT1188" i="62" s="1"/>
  <c r="DT1420" i="62" s="1"/>
  <c r="DT1198" i="62"/>
  <c r="DT1430" i="62" s="1"/>
  <c r="CW1273" i="62"/>
  <c r="BN1469" i="62"/>
  <c r="BF1469" i="62" s="1"/>
  <c r="BF1237" i="62"/>
  <c r="BD1464" i="62"/>
  <c r="BN1369" i="62"/>
  <c r="BF1369" i="62" s="1"/>
  <c r="BN1364" i="62"/>
  <c r="BL1182" i="62"/>
  <c r="BD1182" i="62" s="1"/>
  <c r="DQ1452" i="62"/>
  <c r="BN1475" i="62"/>
  <c r="BM1369" i="62"/>
  <c r="BE1369" i="62" s="1"/>
  <c r="BC1322" i="62"/>
  <c r="EO1518" i="62"/>
  <c r="ER1518" i="62"/>
  <c r="EV1384" i="62"/>
  <c r="EV1385" i="62"/>
  <c r="EV1377" i="62"/>
  <c r="AA1385" i="62"/>
  <c r="EB1385" i="62" s="1"/>
  <c r="AA1384" i="62"/>
  <c r="EB1384" i="62" s="1"/>
  <c r="EB1361" i="62"/>
  <c r="DT1280" i="62"/>
  <c r="DT1185" i="62"/>
  <c r="DU1275" i="62"/>
  <c r="DU1179" i="62"/>
  <c r="AS1384" i="62"/>
  <c r="AS1385" i="62"/>
  <c r="AS1377" i="62"/>
  <c r="BM1511" i="62"/>
  <c r="BE1358" i="62"/>
  <c r="BM1507" i="62"/>
  <c r="BE1354" i="62"/>
  <c r="BL1507" i="62"/>
  <c r="BD1507" i="62" s="1"/>
  <c r="BD1354" i="62"/>
  <c r="DT1283" i="62"/>
  <c r="DT1192" i="62"/>
  <c r="FC1377" i="62"/>
  <c r="FD1377" i="62"/>
  <c r="CV1322" i="62"/>
  <c r="FB1518" i="62"/>
  <c r="FE1518" i="62"/>
  <c r="AS1330" i="62"/>
  <c r="DT1279" i="62"/>
  <c r="DT1183" i="62"/>
  <c r="DT1187" i="62"/>
  <c r="BC1327" i="62"/>
  <c r="BC1294" i="62"/>
  <c r="BC1326" i="62" s="1"/>
  <c r="DT1199" i="62"/>
  <c r="DT1286" i="62"/>
  <c r="BN1403" i="62"/>
  <c r="BF1403" i="62" s="1"/>
  <c r="BF1172" i="62"/>
  <c r="CP102" i="62"/>
  <c r="DV102" i="62" s="1"/>
  <c r="CY102" i="62"/>
  <c r="CQ102" i="62" s="1"/>
  <c r="DW102" i="62" s="1"/>
  <c r="BP1410" i="62"/>
  <c r="BP1504" i="62" s="1"/>
  <c r="J68" i="64" s="1"/>
  <c r="BP1381" i="62"/>
  <c r="CY347" i="62"/>
  <c r="CQ347" i="62" s="1"/>
  <c r="DW347" i="62" s="1"/>
  <c r="CP347" i="62"/>
  <c r="DV347" i="62" s="1"/>
  <c r="CW1283" i="62"/>
  <c r="CW1192" i="62"/>
  <c r="CO301" i="62"/>
  <c r="CX301" i="62"/>
  <c r="BM1446" i="62"/>
  <c r="BE1362" i="62"/>
  <c r="CP631" i="62"/>
  <c r="DV631" i="62" s="1"/>
  <c r="CY631" i="62"/>
  <c r="CQ631" i="62" s="1"/>
  <c r="DW631" i="62" s="1"/>
  <c r="CW1221" i="62"/>
  <c r="CX662" i="62"/>
  <c r="CO662" i="62"/>
  <c r="DT1308" i="62"/>
  <c r="DT1232" i="62"/>
  <c r="DT1462" i="62" s="1"/>
  <c r="CO1528" i="62"/>
  <c r="DU854" i="62"/>
  <c r="DU1528" i="62" s="1"/>
  <c r="CY276" i="62"/>
  <c r="CQ276" i="62" s="1"/>
  <c r="DW276" i="62" s="1"/>
  <c r="CP276" i="62"/>
  <c r="DV276" i="62" s="1"/>
  <c r="CO348" i="62"/>
  <c r="DU348" i="62" s="1"/>
  <c r="CX348" i="62"/>
  <c r="BM1424" i="62"/>
  <c r="BE1424" i="62" s="1"/>
  <c r="BM1356" i="62"/>
  <c r="BE1192" i="62"/>
  <c r="DR1276" i="62"/>
  <c r="DR1180" i="62"/>
  <c r="DR1412" i="62" s="1"/>
  <c r="CQ642" i="62"/>
  <c r="CP685" i="62"/>
  <c r="DV685" i="62" s="1"/>
  <c r="CY685" i="62"/>
  <c r="CQ685" i="62" s="1"/>
  <c r="DW685" i="62" s="1"/>
  <c r="CP710" i="62"/>
  <c r="DV710" i="62" s="1"/>
  <c r="CY710" i="62"/>
  <c r="CQ710" i="62" s="1"/>
  <c r="DW710" i="62" s="1"/>
  <c r="CP827" i="62"/>
  <c r="DV827" i="62" s="1"/>
  <c r="CY827" i="62"/>
  <c r="CQ827" i="62" s="1"/>
  <c r="DW827" i="62" s="1"/>
  <c r="CY887" i="62"/>
  <c r="CQ887" i="62" s="1"/>
  <c r="DW887" i="62" s="1"/>
  <c r="CP887" i="62"/>
  <c r="DV887" i="62" s="1"/>
  <c r="AB1382" i="62"/>
  <c r="EC1382" i="62" s="1"/>
  <c r="EC1351" i="62"/>
  <c r="AR1517" i="62"/>
  <c r="BH1467" i="62"/>
  <c r="AR1390" i="62"/>
  <c r="CJ1497" i="62"/>
  <c r="BL1342" i="62"/>
  <c r="BD1342" i="62" s="1"/>
  <c r="CP196" i="62"/>
  <c r="DV196" i="62" s="1"/>
  <c r="CY196" i="62"/>
  <c r="CQ196" i="62" s="1"/>
  <c r="DW196" i="62" s="1"/>
  <c r="CO275" i="62"/>
  <c r="DU275" i="62" s="1"/>
  <c r="CX275" i="62"/>
  <c r="CY299" i="62"/>
  <c r="CQ299" i="62" s="1"/>
  <c r="DW299" i="62" s="1"/>
  <c r="CP299" i="62"/>
  <c r="DV299" i="62" s="1"/>
  <c r="CV1362" i="62"/>
  <c r="CV1213" i="62"/>
  <c r="CX524" i="62"/>
  <c r="CO524" i="62"/>
  <c r="DU524" i="62" s="1"/>
  <c r="CX608" i="62"/>
  <c r="CO608" i="62"/>
  <c r="DU608" i="62" s="1"/>
  <c r="DR1373" i="62"/>
  <c r="CM1497" i="62"/>
  <c r="DT1167" i="62"/>
  <c r="BK1501" i="62"/>
  <c r="BK1500" i="62" s="1"/>
  <c r="BK1393" i="62"/>
  <c r="DR1417" i="62"/>
  <c r="DR1353" i="62"/>
  <c r="BM1421" i="62"/>
  <c r="BE1421" i="62" s="1"/>
  <c r="BM1355" i="62"/>
  <c r="BE1189" i="62"/>
  <c r="DQ1284" i="62"/>
  <c r="DQ1194" i="62"/>
  <c r="DQ1426" i="62" s="1"/>
  <c r="DS1287" i="62"/>
  <c r="DS1204" i="62"/>
  <c r="CB1446" i="62"/>
  <c r="CB1445" i="62" s="1"/>
  <c r="CB1444" i="62" s="1"/>
  <c r="CB1361" i="62"/>
  <c r="CP697" i="62"/>
  <c r="DV697" i="62" s="1"/>
  <c r="CY697" i="62"/>
  <c r="CQ697" i="62" s="1"/>
  <c r="DW697" i="62" s="1"/>
  <c r="BP1482" i="62"/>
  <c r="BH1482" i="62" s="1"/>
  <c r="BH1483" i="62"/>
  <c r="CP161" i="62"/>
  <c r="DV161" i="62" s="1"/>
  <c r="CY161" i="62"/>
  <c r="CQ161" i="62" s="1"/>
  <c r="DW161" i="62" s="1"/>
  <c r="CW1411" i="62"/>
  <c r="CW1271" i="62"/>
  <c r="CW1175" i="62"/>
  <c r="CW1347" i="62" s="1"/>
  <c r="CW1406" i="62" s="1"/>
  <c r="CW1502" i="62" s="1"/>
  <c r="CO105" i="62"/>
  <c r="CX105" i="62"/>
  <c r="CJ1506" i="62"/>
  <c r="CJ1505" i="62" s="1"/>
  <c r="CJ1414" i="62"/>
  <c r="CY536" i="62"/>
  <c r="CQ536" i="62" s="1"/>
  <c r="DW536" i="62" s="1"/>
  <c r="CP536" i="62"/>
  <c r="DV536" i="62" s="1"/>
  <c r="CY681" i="62"/>
  <c r="CQ681" i="62" s="1"/>
  <c r="DW681" i="62" s="1"/>
  <c r="CP681" i="62"/>
  <c r="DV681" i="62" s="1"/>
  <c r="BR1390" i="62"/>
  <c r="DW1483" i="62"/>
  <c r="DW1482" i="62" s="1"/>
  <c r="DW1251" i="62"/>
  <c r="DW1375" i="62" s="1"/>
  <c r="DW1386" i="62" s="1"/>
  <c r="FD1511" i="62"/>
  <c r="FC1511" i="62"/>
  <c r="EE1506" i="62"/>
  <c r="AD1505" i="62"/>
  <c r="EE1505" i="62" s="1"/>
  <c r="FH1516" i="62"/>
  <c r="FG1516" i="62" s="1"/>
  <c r="FG1455" i="62"/>
  <c r="Y1516" i="62"/>
  <c r="DZ1516" i="62" s="1"/>
  <c r="DZ1455" i="62"/>
  <c r="FT1445" i="62"/>
  <c r="AZ1444" i="62"/>
  <c r="FT1444" i="62" s="1"/>
  <c r="EK1386" i="62"/>
  <c r="EQ1375" i="62"/>
  <c r="EP1375" i="62"/>
  <c r="BC1541" i="62"/>
  <c r="BC1537" i="62"/>
  <c r="BR1394" i="62"/>
  <c r="BJ1343" i="62"/>
  <c r="CY128" i="62"/>
  <c r="CQ128" i="62" s="1"/>
  <c r="DW128" i="62" s="1"/>
  <c r="CP128" i="62"/>
  <c r="DV128" i="62" s="1"/>
  <c r="CP302" i="62"/>
  <c r="DV302" i="62" s="1"/>
  <c r="CY302" i="62"/>
  <c r="CQ302" i="62" s="1"/>
  <c r="DW302" i="62" s="1"/>
  <c r="CY721" i="62"/>
  <c r="CQ721" i="62" s="1"/>
  <c r="DW721" i="62" s="1"/>
  <c r="CP721" i="62"/>
  <c r="DV721" i="62" s="1"/>
  <c r="CW1542" i="62"/>
  <c r="DS1270" i="62"/>
  <c r="DS1170" i="62"/>
  <c r="CW1269" i="62"/>
  <c r="CW1167" i="62"/>
  <c r="CX8" i="62"/>
  <c r="CO8" i="62"/>
  <c r="CL1342" i="62"/>
  <c r="CL1263" i="62"/>
  <c r="BK1414" i="62"/>
  <c r="CN1218" i="62"/>
  <c r="CP668" i="62"/>
  <c r="DV668" i="62" s="1"/>
  <c r="CY668" i="62"/>
  <c r="CQ668" i="62" s="1"/>
  <c r="DW668" i="62" s="1"/>
  <c r="DP1304" i="62"/>
  <c r="DP1226" i="62"/>
  <c r="CY25" i="62"/>
  <c r="CQ25" i="62" s="1"/>
  <c r="DW25" i="62" s="1"/>
  <c r="CP25" i="62"/>
  <c r="DV25" i="62" s="1"/>
  <c r="BO1506" i="62"/>
  <c r="BO1505" i="62" s="1"/>
  <c r="I71" i="64" s="1"/>
  <c r="BO1351" i="62"/>
  <c r="BO1382" i="62" s="1"/>
  <c r="CV1417" i="62"/>
  <c r="CV1353" i="62"/>
  <c r="CY387" i="62"/>
  <c r="CQ387" i="62" s="1"/>
  <c r="DW387" i="62" s="1"/>
  <c r="CP387" i="62"/>
  <c r="DV387" i="62" s="1"/>
  <c r="CY544" i="62"/>
  <c r="CQ544" i="62" s="1"/>
  <c r="DW544" i="62" s="1"/>
  <c r="CP544" i="62"/>
  <c r="DV544" i="62" s="1"/>
  <c r="CY584" i="62"/>
  <c r="CQ584" i="62" s="1"/>
  <c r="DW584" i="62" s="1"/>
  <c r="CP584" i="62"/>
  <c r="DV584" i="62" s="1"/>
  <c r="BO1394" i="62"/>
  <c r="BG1343" i="62"/>
  <c r="CJ1546" i="62"/>
  <c r="CO241" i="62"/>
  <c r="DU241" i="62" s="1"/>
  <c r="CX241" i="62"/>
  <c r="DU259" i="62"/>
  <c r="DU1186" i="62" s="1"/>
  <c r="DU1418" i="62" s="1"/>
  <c r="CP243" i="62"/>
  <c r="DV243" i="62" s="1"/>
  <c r="CY243" i="62"/>
  <c r="CQ243" i="62" s="1"/>
  <c r="DW243" i="62" s="1"/>
  <c r="CB1410" i="62"/>
  <c r="CB1504" i="62" s="1"/>
  <c r="CB1381" i="62"/>
  <c r="BN1420" i="62"/>
  <c r="BF1420" i="62" s="1"/>
  <c r="BF1188" i="62"/>
  <c r="CY717" i="62"/>
  <c r="CQ717" i="62" s="1"/>
  <c r="DW717" i="62" s="1"/>
  <c r="CP717" i="62"/>
  <c r="DV717" i="62" s="1"/>
  <c r="DT1473" i="62"/>
  <c r="CX1527" i="62"/>
  <c r="CY869" i="62"/>
  <c r="CP869" i="62"/>
  <c r="CC1322" i="62"/>
  <c r="CP44" i="62"/>
  <c r="DV44" i="62" s="1"/>
  <c r="CY44" i="62"/>
  <c r="CQ44" i="62" s="1"/>
  <c r="DW44" i="62" s="1"/>
  <c r="CY137" i="62"/>
  <c r="CQ137" i="62" s="1"/>
  <c r="DW137" i="62" s="1"/>
  <c r="CP137" i="62"/>
  <c r="DV137" i="62" s="1"/>
  <c r="CX113" i="62"/>
  <c r="CO113" i="62"/>
  <c r="DU113" i="62" s="1"/>
  <c r="CO345" i="62"/>
  <c r="DU345" i="62" s="1"/>
  <c r="CX345" i="62"/>
  <c r="CX246" i="62"/>
  <c r="CO246" i="62"/>
  <c r="DU246" i="62" s="1"/>
  <c r="BQ1324" i="62"/>
  <c r="BI1324" i="62" s="1"/>
  <c r="BI1278" i="62"/>
  <c r="DT1216" i="62"/>
  <c r="BR1439" i="62"/>
  <c r="BJ1440" i="62"/>
  <c r="CY666" i="62"/>
  <c r="CQ666" i="62" s="1"/>
  <c r="DW666" i="62" s="1"/>
  <c r="CP666" i="62"/>
  <c r="DV666" i="62" s="1"/>
  <c r="CW1169" i="62"/>
  <c r="CW1399" i="62" s="1"/>
  <c r="CX14" i="62"/>
  <c r="CO14" i="62"/>
  <c r="BQ1414" i="62"/>
  <c r="CO545" i="62"/>
  <c r="DU545" i="62" s="1"/>
  <c r="CX545" i="62"/>
  <c r="CW1440" i="62"/>
  <c r="DQ1300" i="62"/>
  <c r="DQ1219" i="62"/>
  <c r="DQ1365" i="62" s="1"/>
  <c r="DQ1450" i="62" s="1"/>
  <c r="CN1301" i="62"/>
  <c r="CN1223" i="62"/>
  <c r="CN1366" i="62" s="1"/>
  <c r="CN1451" i="62" s="1"/>
  <c r="CX1233" i="62"/>
  <c r="BQ1394" i="62"/>
  <c r="BI1343" i="62"/>
  <c r="CK1351" i="62"/>
  <c r="CK1382" i="62" s="1"/>
  <c r="CY333" i="62"/>
  <c r="CQ333" i="62" s="1"/>
  <c r="DW333" i="62" s="1"/>
  <c r="CP333" i="62"/>
  <c r="DV333" i="62" s="1"/>
  <c r="DR1284" i="62"/>
  <c r="DR1194" i="62"/>
  <c r="DR1426" i="62" s="1"/>
  <c r="BM1442" i="62"/>
  <c r="BE1442" i="62" s="1"/>
  <c r="BE1210" i="62"/>
  <c r="CP673" i="62"/>
  <c r="DV673" i="62" s="1"/>
  <c r="CY673" i="62"/>
  <c r="CQ673" i="62" s="1"/>
  <c r="DW673" i="62" s="1"/>
  <c r="CO1227" i="62"/>
  <c r="CO1457" i="62" s="1"/>
  <c r="BM1480" i="62"/>
  <c r="BE1246" i="62"/>
  <c r="Y1380" i="62"/>
  <c r="DZ1342" i="62"/>
  <c r="EZ1410" i="62"/>
  <c r="EZ1381" i="62"/>
  <c r="FE1381" i="62" s="1"/>
  <c r="FE1350" i="62"/>
  <c r="ER1507" i="62"/>
  <c r="EO1507" i="62"/>
  <c r="EQ1511" i="62"/>
  <c r="EP1511" i="62"/>
  <c r="AD1516" i="62"/>
  <c r="EE1516" i="62" s="1"/>
  <c r="EE1455" i="62"/>
  <c r="FD1470" i="62"/>
  <c r="FC1470" i="62"/>
  <c r="AB1515" i="62"/>
  <c r="EC1448" i="62"/>
  <c r="EJ1503" i="62"/>
  <c r="ER1407" i="62"/>
  <c r="EO1407" i="62"/>
  <c r="BI1509" i="62"/>
  <c r="FI1384" i="62"/>
  <c r="FI1385" i="62"/>
  <c r="BG1345" i="62"/>
  <c r="Q1377" i="62"/>
  <c r="BH1355" i="62"/>
  <c r="AZ1517" i="62"/>
  <c r="FT1467" i="62"/>
  <c r="AZ1390" i="62"/>
  <c r="BI1471" i="62"/>
  <c r="AA1377" i="62"/>
  <c r="EB1377" i="62" s="1"/>
  <c r="AA1380" i="62"/>
  <c r="EB1342" i="62"/>
  <c r="BG1358" i="62"/>
  <c r="FI1517" i="62"/>
  <c r="FK1467" i="62"/>
  <c r="FI1390" i="62"/>
  <c r="DH1496" i="62"/>
  <c r="CE1384" i="62"/>
  <c r="CE1385" i="62"/>
  <c r="EQ1322" i="62"/>
  <c r="EP1322" i="62"/>
  <c r="CR1496" i="62"/>
  <c r="BE1495" i="62"/>
  <c r="AT1515" i="62"/>
  <c r="AA1515" i="62"/>
  <c r="EB1448" i="62"/>
  <c r="BB1516" i="62"/>
  <c r="FV1455" i="62"/>
  <c r="Y1515" i="62"/>
  <c r="DZ1448" i="62"/>
  <c r="FD1327" i="62"/>
  <c r="FC1327" i="62"/>
  <c r="EU1501" i="62"/>
  <c r="AT1516" i="62"/>
  <c r="BJ1213" i="62"/>
  <c r="ER1509" i="62"/>
  <c r="EO1509" i="62"/>
  <c r="BJ1354" i="62"/>
  <c r="BG1357" i="62"/>
  <c r="EJ1382" i="62"/>
  <c r="ER1351" i="62"/>
  <c r="EO1351" i="62"/>
  <c r="BH1456" i="62"/>
  <c r="FB1497" i="62"/>
  <c r="EP1463" i="62"/>
  <c r="EQ1463" i="62"/>
  <c r="FC1504" i="62"/>
  <c r="FD1504" i="62"/>
  <c r="BD1396" i="62"/>
  <c r="DB1377" i="62"/>
  <c r="AN1503" i="62"/>
  <c r="EN1506" i="62"/>
  <c r="EH1505" i="62"/>
  <c r="EN1505" i="62" s="1"/>
  <c r="Z1383" i="62"/>
  <c r="EA1383" i="62" s="1"/>
  <c r="EA1360" i="62"/>
  <c r="AQ1515" i="62"/>
  <c r="FC1507" i="62"/>
  <c r="FD1507" i="62"/>
  <c r="CN1371" i="62"/>
  <c r="FA1414" i="62"/>
  <c r="CY1129" i="62"/>
  <c r="CQ1129" i="62" s="1"/>
  <c r="DW1129" i="62" s="1"/>
  <c r="CP1129" i="62"/>
  <c r="DV1129" i="62" s="1"/>
  <c r="BK1497" i="62"/>
  <c r="DT1273" i="62"/>
  <c r="BX1380" i="62"/>
  <c r="BX1388" i="62" s="1"/>
  <c r="BX1377" i="62"/>
  <c r="EX1503" i="62"/>
  <c r="FD1407" i="62"/>
  <c r="FC1407" i="62"/>
  <c r="CF1377" i="62"/>
  <c r="FD1452" i="62"/>
  <c r="FC1452" i="62"/>
  <c r="AP1515" i="62"/>
  <c r="EN1319" i="62"/>
  <c r="FB1512" i="62"/>
  <c r="FE1512" i="62"/>
  <c r="DD1361" i="62"/>
  <c r="BK1322" i="62"/>
  <c r="CY341" i="62"/>
  <c r="CQ341" i="62" s="1"/>
  <c r="DW341" i="62" s="1"/>
  <c r="CP341" i="62"/>
  <c r="DV341" i="62" s="1"/>
  <c r="BM1412" i="62"/>
  <c r="BE1412" i="62" s="1"/>
  <c r="BE1180" i="62"/>
  <c r="CY582" i="62"/>
  <c r="CQ582" i="62" s="1"/>
  <c r="DW582" i="62" s="1"/>
  <c r="CP582" i="62"/>
  <c r="DV582" i="62" s="1"/>
  <c r="CX505" i="62"/>
  <c r="CO505" i="62"/>
  <c r="DU505" i="62" s="1"/>
  <c r="DV642" i="62"/>
  <c r="ER1414" i="62"/>
  <c r="EO1414" i="62"/>
  <c r="Y1386" i="62"/>
  <c r="DZ1386" i="62" s="1"/>
  <c r="DZ1375" i="62"/>
  <c r="CP80" i="62"/>
  <c r="DV80" i="62" s="1"/>
  <c r="CY80" i="62"/>
  <c r="CQ80" i="62" s="1"/>
  <c r="DW80" i="62" s="1"/>
  <c r="CP97" i="62"/>
  <c r="DV97" i="62" s="1"/>
  <c r="CY97" i="62"/>
  <c r="CQ97" i="62" s="1"/>
  <c r="DW97" i="62" s="1"/>
  <c r="BL1394" i="62"/>
  <c r="BD1343" i="62"/>
  <c r="DP1417" i="62"/>
  <c r="DP1353" i="62"/>
  <c r="BO1409" i="62"/>
  <c r="BG1409" i="62" s="1"/>
  <c r="BG1349" i="62"/>
  <c r="CP173" i="62"/>
  <c r="DV173" i="62" s="1"/>
  <c r="CY173" i="62"/>
  <c r="CQ173" i="62" s="1"/>
  <c r="DW173" i="62" s="1"/>
  <c r="CY197" i="62"/>
  <c r="CQ197" i="62" s="1"/>
  <c r="DW197" i="62" s="1"/>
  <c r="CP197" i="62"/>
  <c r="DV197" i="62" s="1"/>
  <c r="CY338" i="62"/>
  <c r="CQ338" i="62" s="1"/>
  <c r="DW338" i="62" s="1"/>
  <c r="CP338" i="62"/>
  <c r="DV338" i="62" s="1"/>
  <c r="DQ1287" i="62"/>
  <c r="DQ1204" i="62"/>
  <c r="CV1295" i="62"/>
  <c r="CP929" i="62"/>
  <c r="DV929" i="62" s="1"/>
  <c r="CY929" i="62"/>
  <c r="CQ929" i="62" s="1"/>
  <c r="DW929" i="62" s="1"/>
  <c r="CB1391" i="62"/>
  <c r="CP160" i="62"/>
  <c r="DV160" i="62" s="1"/>
  <c r="CY160" i="62"/>
  <c r="CQ160" i="62" s="1"/>
  <c r="DW160" i="62" s="1"/>
  <c r="CP56" i="62"/>
  <c r="DV56" i="62" s="1"/>
  <c r="CY56" i="62"/>
  <c r="CQ56" i="62" s="1"/>
  <c r="DW56" i="62" s="1"/>
  <c r="DR1280" i="62"/>
  <c r="BP1409" i="62"/>
  <c r="BH1409" i="62" s="1"/>
  <c r="BH1349" i="62"/>
  <c r="CP300" i="62"/>
  <c r="DV300" i="62" s="1"/>
  <c r="CY300" i="62"/>
  <c r="CQ300" i="62" s="1"/>
  <c r="DW300" i="62" s="1"/>
  <c r="BL1426" i="62"/>
  <c r="BD1426" i="62" s="1"/>
  <c r="BD1194" i="62"/>
  <c r="BN1436" i="62"/>
  <c r="BF1436" i="62" s="1"/>
  <c r="BN1359" i="62"/>
  <c r="BF1204" i="62"/>
  <c r="CX476" i="62"/>
  <c r="CO476" i="62"/>
  <c r="DU476" i="62" s="1"/>
  <c r="CY700" i="62"/>
  <c r="CQ700" i="62" s="1"/>
  <c r="DW700" i="62" s="1"/>
  <c r="CP700" i="62"/>
  <c r="DV700" i="62" s="1"/>
  <c r="CP13" i="62"/>
  <c r="DV13" i="62" s="1"/>
  <c r="CY13" i="62"/>
  <c r="CQ13" i="62" s="1"/>
  <c r="DW13" i="62" s="1"/>
  <c r="CY32" i="62"/>
  <c r="CQ32" i="62" s="1"/>
  <c r="DW32" i="62" s="1"/>
  <c r="CP32" i="62"/>
  <c r="DV32" i="62" s="1"/>
  <c r="CN1271" i="62"/>
  <c r="CN1175" i="62"/>
  <c r="CN1347" i="62" s="1"/>
  <c r="CN1406" i="62" s="1"/>
  <c r="CN1502" i="62" s="1"/>
  <c r="DT105" i="62"/>
  <c r="CP279" i="62"/>
  <c r="DV279" i="62" s="1"/>
  <c r="CY279" i="62"/>
  <c r="CQ279" i="62" s="1"/>
  <c r="DW279" i="62" s="1"/>
  <c r="BP1506" i="62"/>
  <c r="BP1505" i="62" s="1"/>
  <c r="J71" i="64" s="1"/>
  <c r="BP1351" i="62"/>
  <c r="BP1382" i="62" s="1"/>
  <c r="DR1428" i="62"/>
  <c r="DR1510" i="62" s="1"/>
  <c r="DR1357" i="62"/>
  <c r="CW1197" i="62"/>
  <c r="CW1429" i="62" s="1"/>
  <c r="CO358" i="62"/>
  <c r="CX358" i="62"/>
  <c r="BN1434" i="62"/>
  <c r="BF1434" i="62" s="1"/>
  <c r="BF1202" i="62"/>
  <c r="CY585" i="62"/>
  <c r="CQ585" i="62" s="1"/>
  <c r="DW585" i="62" s="1"/>
  <c r="CP585" i="62"/>
  <c r="DV585" i="62" s="1"/>
  <c r="CK1446" i="62"/>
  <c r="CK1445" i="62" s="1"/>
  <c r="CK1444" i="62" s="1"/>
  <c r="CK1361" i="62"/>
  <c r="CY465" i="62"/>
  <c r="CP465" i="62"/>
  <c r="DR1308" i="62"/>
  <c r="DR1232" i="62"/>
  <c r="DR1462" i="62" s="1"/>
  <c r="DV909" i="62"/>
  <c r="BR1375" i="62"/>
  <c r="BJ1251" i="62"/>
  <c r="EW1382" i="62"/>
  <c r="FE1351" i="62"/>
  <c r="FB1351" i="62"/>
  <c r="EX1515" i="62"/>
  <c r="FD1448" i="62"/>
  <c r="FC1448" i="62"/>
  <c r="BB1497" i="62"/>
  <c r="EI1326" i="62"/>
  <c r="EO1326" i="62" s="1"/>
  <c r="EO1294" i="62"/>
  <c r="EI1319" i="62"/>
  <c r="BN1266" i="62"/>
  <c r="CP76" i="62"/>
  <c r="DV76" i="62" s="1"/>
  <c r="CY76" i="62"/>
  <c r="CQ76" i="62" s="1"/>
  <c r="DW76" i="62" s="1"/>
  <c r="BM1402" i="62"/>
  <c r="BE1402" i="62" s="1"/>
  <c r="BE1171" i="62"/>
  <c r="DR1411" i="62"/>
  <c r="CY339" i="62"/>
  <c r="CQ339" i="62" s="1"/>
  <c r="DW339" i="62" s="1"/>
  <c r="CP339" i="62"/>
  <c r="DV339" i="62" s="1"/>
  <c r="DR1277" i="62"/>
  <c r="DR1181" i="62"/>
  <c r="DR1413" i="62" s="1"/>
  <c r="CY390" i="62"/>
  <c r="CQ390" i="62" s="1"/>
  <c r="DW390" i="62" s="1"/>
  <c r="CP390" i="62"/>
  <c r="DV390" i="62" s="1"/>
  <c r="BL1506" i="62"/>
  <c r="BD1506" i="62" s="1"/>
  <c r="CY638" i="62"/>
  <c r="CQ638" i="62" s="1"/>
  <c r="DW638" i="62" s="1"/>
  <c r="CP638" i="62"/>
  <c r="DV638" i="62" s="1"/>
  <c r="CX529" i="62"/>
  <c r="CO529" i="62"/>
  <c r="DU529" i="62" s="1"/>
  <c r="DQ1464" i="62"/>
  <c r="DQ1463" i="62" s="1"/>
  <c r="DQ1370" i="62"/>
  <c r="CV1517" i="62"/>
  <c r="CV1390" i="62"/>
  <c r="DQ1315" i="62"/>
  <c r="DQ1247" i="62"/>
  <c r="DQ1479" i="62" s="1"/>
  <c r="BP1546" i="62"/>
  <c r="BN1401" i="62"/>
  <c r="BF1401" i="62" s="1"/>
  <c r="BN1346" i="62"/>
  <c r="BF1170" i="62"/>
  <c r="CV1397" i="62"/>
  <c r="CV1345" i="62"/>
  <c r="CV1396" i="62" s="1"/>
  <c r="CL1501" i="62"/>
  <c r="CL1500" i="62" s="1"/>
  <c r="CL1393" i="62"/>
  <c r="CY267" i="62"/>
  <c r="CQ267" i="62" s="1"/>
  <c r="DW267" i="62" s="1"/>
  <c r="CP267" i="62"/>
  <c r="DV267" i="62" s="1"/>
  <c r="DP1273" i="62"/>
  <c r="DP1177" i="62"/>
  <c r="DP1349" i="62" s="1"/>
  <c r="DP1409" i="62" s="1"/>
  <c r="BL1429" i="62"/>
  <c r="BD1429" i="62" s="1"/>
  <c r="BD1197" i="62"/>
  <c r="DQ1186" i="62"/>
  <c r="DQ1280" i="62"/>
  <c r="CP342" i="62"/>
  <c r="CY342" i="62"/>
  <c r="CP593" i="62"/>
  <c r="DV593" i="62" s="1"/>
  <c r="CY593" i="62"/>
  <c r="CQ593" i="62" s="1"/>
  <c r="DW593" i="62" s="1"/>
  <c r="CX507" i="62"/>
  <c r="CO507" i="62"/>
  <c r="DU507" i="62" s="1"/>
  <c r="BL1471" i="62"/>
  <c r="BL1372" i="62"/>
  <c r="BD1372" i="62" s="1"/>
  <c r="BD1238" i="62"/>
  <c r="BC1456" i="62"/>
  <c r="BC1455" i="62" s="1"/>
  <c r="BC1369" i="62"/>
  <c r="BP1322" i="62"/>
  <c r="BH1322" i="62" s="1"/>
  <c r="BH1266" i="62"/>
  <c r="DS1168" i="62"/>
  <c r="DS1269" i="62"/>
  <c r="BO1408" i="62"/>
  <c r="BG1348" i="62"/>
  <c r="BO1414" i="62"/>
  <c r="CX329" i="62"/>
  <c r="CO329" i="62"/>
  <c r="DU329" i="62" s="1"/>
  <c r="CP498" i="62"/>
  <c r="DV498" i="62" s="1"/>
  <c r="CY498" i="62"/>
  <c r="CQ498" i="62" s="1"/>
  <c r="DW498" i="62" s="1"/>
  <c r="CP648" i="62"/>
  <c r="DV648" i="62" s="1"/>
  <c r="CY648" i="62"/>
  <c r="CQ648" i="62" s="1"/>
  <c r="DW648" i="62" s="1"/>
  <c r="CY1314" i="62"/>
  <c r="CY1246" i="62"/>
  <c r="CY1480" i="62" s="1"/>
  <c r="CQ1013" i="62"/>
  <c r="BP1342" i="62"/>
  <c r="CC1546" i="62"/>
  <c r="BC1357" i="62"/>
  <c r="BC1510" i="62" s="1"/>
  <c r="CX477" i="62"/>
  <c r="CO477" i="62"/>
  <c r="DU477" i="62" s="1"/>
  <c r="CO521" i="62"/>
  <c r="DU521" i="62" s="1"/>
  <c r="CX521" i="62"/>
  <c r="CP580" i="62"/>
  <c r="DV580" i="62" s="1"/>
  <c r="CY580" i="62"/>
  <c r="CQ580" i="62" s="1"/>
  <c r="DW580" i="62" s="1"/>
  <c r="CY677" i="62"/>
  <c r="CQ677" i="62" s="1"/>
  <c r="DW677" i="62" s="1"/>
  <c r="CP677" i="62"/>
  <c r="DV677" i="62" s="1"/>
  <c r="BO1450" i="62"/>
  <c r="BG1365" i="62"/>
  <c r="DR1303" i="62"/>
  <c r="DR1225" i="62"/>
  <c r="DR1368" i="62" s="1"/>
  <c r="DR1454" i="62" s="1"/>
  <c r="DR1452" i="62" s="1"/>
  <c r="CC1517" i="62"/>
  <c r="CC1390" i="62"/>
  <c r="CO1527" i="62"/>
  <c r="DU869" i="62"/>
  <c r="DU1527" i="62" s="1"/>
  <c r="CO1477" i="62"/>
  <c r="BR1395" i="62"/>
  <c r="BJ1395" i="62" s="1"/>
  <c r="BJ1344" i="62"/>
  <c r="CY4" i="62"/>
  <c r="CP4" i="62"/>
  <c r="CX158" i="62"/>
  <c r="CO158" i="62"/>
  <c r="DU158" i="62" s="1"/>
  <c r="CW1172" i="62"/>
  <c r="CW1403" i="62" s="1"/>
  <c r="CO43" i="62"/>
  <c r="CX43" i="62"/>
  <c r="BN1422" i="62"/>
  <c r="BF1422" i="62" s="1"/>
  <c r="BF1190" i="62"/>
  <c r="DP1287" i="62"/>
  <c r="DP1204" i="62"/>
  <c r="DR1446" i="62"/>
  <c r="DR1445" i="62" s="1"/>
  <c r="BQ1449" i="62"/>
  <c r="BI1364" i="62"/>
  <c r="CY195" i="62"/>
  <c r="CQ195" i="62" s="1"/>
  <c r="DW195" i="62" s="1"/>
  <c r="CP195" i="62"/>
  <c r="DV195" i="62" s="1"/>
  <c r="CP245" i="62"/>
  <c r="DV245" i="62" s="1"/>
  <c r="CY245" i="62"/>
  <c r="CQ245" i="62" s="1"/>
  <c r="DW245" i="62" s="1"/>
  <c r="CO239" i="62"/>
  <c r="DU239" i="62" s="1"/>
  <c r="CX239" i="62"/>
  <c r="DS1284" i="62"/>
  <c r="DS1194" i="62"/>
  <c r="DS1426" i="62" s="1"/>
  <c r="CP563" i="62"/>
  <c r="DV563" i="62" s="1"/>
  <c r="CY563" i="62"/>
  <c r="CQ563" i="62" s="1"/>
  <c r="DW563" i="62" s="1"/>
  <c r="CN1293" i="62"/>
  <c r="CN1211" i="62"/>
  <c r="CN1443" i="62" s="1"/>
  <c r="BL1365" i="62"/>
  <c r="BD1219" i="62"/>
  <c r="DS1531" i="62"/>
  <c r="DR1307" i="62"/>
  <c r="DR1229" i="62"/>
  <c r="DR1460" i="62" s="1"/>
  <c r="CW1301" i="62"/>
  <c r="CW1223" i="62"/>
  <c r="CW1366" i="62" s="1"/>
  <c r="CW1451" i="62" s="1"/>
  <c r="CX722" i="62"/>
  <c r="CO722" i="62"/>
  <c r="CB1516" i="62"/>
  <c r="DS1312" i="62"/>
  <c r="DS1240" i="62"/>
  <c r="DP1284" i="62"/>
  <c r="CK1506" i="62"/>
  <c r="CK1505" i="62" s="1"/>
  <c r="CK1414" i="62"/>
  <c r="BM1426" i="62"/>
  <c r="BE1426" i="62" s="1"/>
  <c r="BE1194" i="62"/>
  <c r="CP406" i="62"/>
  <c r="DV406" i="62" s="1"/>
  <c r="CY406" i="62"/>
  <c r="CQ406" i="62" s="1"/>
  <c r="DW406" i="62" s="1"/>
  <c r="CX493" i="62"/>
  <c r="CO493" i="62"/>
  <c r="DU493" i="62" s="1"/>
  <c r="CX650" i="62"/>
  <c r="CO650" i="62"/>
  <c r="DU650" i="62" s="1"/>
  <c r="CO1305" i="62"/>
  <c r="CY1049" i="62"/>
  <c r="CQ1049" i="62" s="1"/>
  <c r="DW1049" i="62" s="1"/>
  <c r="CP1049" i="62"/>
  <c r="DV1049" i="62" s="1"/>
  <c r="BR1497" i="62"/>
  <c r="CY1057" i="62"/>
  <c r="CQ1057" i="62" s="1"/>
  <c r="DW1057" i="62" s="1"/>
  <c r="CP1057" i="62"/>
  <c r="DV1057" i="62" s="1"/>
  <c r="AM1380" i="62"/>
  <c r="BG1355" i="62"/>
  <c r="EQ1414" i="62"/>
  <c r="EP1414" i="62"/>
  <c r="AR1382" i="62"/>
  <c r="BH1351" i="62"/>
  <c r="FJ1496" i="62"/>
  <c r="DY1497" i="62"/>
  <c r="FH1326" i="62"/>
  <c r="FG1326" i="62" s="1"/>
  <c r="FG1294" i="62"/>
  <c r="FH1319" i="62"/>
  <c r="BG1359" i="62"/>
  <c r="CT1496" i="62"/>
  <c r="EO1510" i="62"/>
  <c r="ER1510" i="62"/>
  <c r="BV1380" i="62"/>
  <c r="AQ1517" i="62"/>
  <c r="BG1467" i="62"/>
  <c r="AQ1390" i="62"/>
  <c r="BG1396" i="62"/>
  <c r="BH1508" i="62"/>
  <c r="FE1502" i="62"/>
  <c r="FB1502" i="62"/>
  <c r="AA1505" i="62"/>
  <c r="EB1505" i="62" s="1"/>
  <c r="EB1506" i="62"/>
  <c r="FA1519" i="62"/>
  <c r="BG1511" i="62"/>
  <c r="BG1473" i="62"/>
  <c r="BG1391" i="62" s="1"/>
  <c r="FD1445" i="62"/>
  <c r="FC1445" i="62"/>
  <c r="EX1444" i="62"/>
  <c r="EE1393" i="62"/>
  <c r="BJ1359" i="62"/>
  <c r="DC1388" i="62"/>
  <c r="EK1330" i="62"/>
  <c r="EQ1319" i="62"/>
  <c r="EP1319" i="62"/>
  <c r="BE1519" i="62"/>
  <c r="AA1513" i="62"/>
  <c r="EB1513" i="62" s="1"/>
  <c r="EB1439" i="62"/>
  <c r="EN1445" i="62"/>
  <c r="EH1444" i="62"/>
  <c r="EN1444" i="62" s="1"/>
  <c r="FG1506" i="62"/>
  <c r="FH1505" i="62"/>
  <c r="FG1505" i="62" s="1"/>
  <c r="ER1470" i="62"/>
  <c r="EO1470" i="62"/>
  <c r="U1514" i="62"/>
  <c r="EH1518" i="62"/>
  <c r="EN1518" i="62" s="1"/>
  <c r="BR1495" i="62"/>
  <c r="BR1387" i="62"/>
  <c r="BJ1387" i="62" s="1"/>
  <c r="BJ1376" i="62"/>
  <c r="BJ1507" i="62"/>
  <c r="BG1510" i="62"/>
  <c r="AT1444" i="62"/>
  <c r="AP1382" i="62"/>
  <c r="DX1263" i="62"/>
  <c r="AG1377" i="62"/>
  <c r="AG1380" i="62"/>
  <c r="AG1388" i="62" s="1"/>
  <c r="DY1263" i="62"/>
  <c r="BH1470" i="62"/>
  <c r="BW1496" i="62"/>
  <c r="AD1384" i="62"/>
  <c r="EE1384" i="62" s="1"/>
  <c r="AD1385" i="62"/>
  <c r="EE1385" i="62" s="1"/>
  <c r="EE1361" i="62"/>
  <c r="AC1330" i="62"/>
  <c r="ED1330" i="62" s="1"/>
  <c r="ED1319" i="62"/>
  <c r="DA1496" i="62"/>
  <c r="AX1377" i="62"/>
  <c r="AX1380" i="62"/>
  <c r="AX1388" i="62" s="1"/>
  <c r="CN1467" i="62"/>
  <c r="AS1393" i="62"/>
  <c r="DQ1281" i="62"/>
  <c r="X1503" i="62"/>
  <c r="DY1503" i="62" s="1"/>
  <c r="DY1407" i="62"/>
  <c r="EJ1516" i="62"/>
  <c r="EO1455" i="62"/>
  <c r="ER1455" i="62"/>
  <c r="BI1359" i="62"/>
  <c r="EU1517" i="62"/>
  <c r="FA1517" i="62" s="1"/>
  <c r="FA1467" i="62"/>
  <c r="FA1390" i="62" s="1"/>
  <c r="EU1390" i="62"/>
  <c r="FK1294" i="62"/>
  <c r="FM1294" i="62" s="1"/>
  <c r="AA1503" i="62"/>
  <c r="EB1503" i="62" s="1"/>
  <c r="EB1407" i="62"/>
  <c r="BJ1541" i="62"/>
  <c r="BJ1537" i="62"/>
  <c r="DR6" i="62"/>
  <c r="BE1524" i="62"/>
  <c r="CO357" i="62"/>
  <c r="DU357" i="62" s="1"/>
  <c r="CX357" i="62"/>
  <c r="BL1430" i="62"/>
  <c r="BD1430" i="62" s="1"/>
  <c r="BD1198" i="62"/>
  <c r="CY340" i="62"/>
  <c r="CQ340" i="62" s="1"/>
  <c r="DW340" i="62" s="1"/>
  <c r="CP340" i="62"/>
  <c r="DV340" i="62" s="1"/>
  <c r="CP408" i="62"/>
  <c r="DV408" i="62" s="1"/>
  <c r="CY408" i="62"/>
  <c r="CQ408" i="62" s="1"/>
  <c r="DW408" i="62" s="1"/>
  <c r="CY690" i="62"/>
  <c r="CQ690" i="62" s="1"/>
  <c r="DW690" i="62" s="1"/>
  <c r="CP690" i="62"/>
  <c r="DV690" i="62" s="1"/>
  <c r="BQ1454" i="62"/>
  <c r="BI1454" i="62" s="1"/>
  <c r="BI1368" i="62"/>
  <c r="CX1140" i="62"/>
  <c r="CO1140" i="62"/>
  <c r="DU1140" i="62" s="1"/>
  <c r="AO1377" i="62"/>
  <c r="AO1380" i="62"/>
  <c r="EC1506" i="62"/>
  <c r="AB1505" i="62"/>
  <c r="EC1505" i="62" s="1"/>
  <c r="CQ298" i="62"/>
  <c r="DS1282" i="62"/>
  <c r="DS1189" i="62"/>
  <c r="BL1436" i="62"/>
  <c r="BD1436" i="62" s="1"/>
  <c r="BL1359" i="62"/>
  <c r="BD1204" i="62"/>
  <c r="BF1440" i="62"/>
  <c r="CB1327" i="62"/>
  <c r="CB1294" i="62"/>
  <c r="CB1326" i="62" s="1"/>
  <c r="CP570" i="62"/>
  <c r="DV570" i="62" s="1"/>
  <c r="CY570" i="62"/>
  <c r="CQ570" i="62" s="1"/>
  <c r="DW570" i="62" s="1"/>
  <c r="CP590" i="62"/>
  <c r="DV590" i="62" s="1"/>
  <c r="CY590" i="62"/>
  <c r="CQ590" i="62" s="1"/>
  <c r="DW590" i="62" s="1"/>
  <c r="CL1327" i="62"/>
  <c r="CL1294" i="62"/>
  <c r="CL1326" i="62" s="1"/>
  <c r="CY915" i="62"/>
  <c r="CQ915" i="62" s="1"/>
  <c r="DW915" i="62" s="1"/>
  <c r="CP915" i="62"/>
  <c r="DV915" i="62" s="1"/>
  <c r="CY26" i="62"/>
  <c r="CQ26" i="62" s="1"/>
  <c r="DW26" i="62" s="1"/>
  <c r="CP26" i="62"/>
  <c r="DV26" i="62" s="1"/>
  <c r="CP178" i="62"/>
  <c r="DV178" i="62" s="1"/>
  <c r="CY178" i="62"/>
  <c r="CQ178" i="62" s="1"/>
  <c r="DW178" i="62" s="1"/>
  <c r="CO380" i="62"/>
  <c r="DU380" i="62" s="1"/>
  <c r="CX380" i="62"/>
  <c r="CP252" i="62"/>
  <c r="DV252" i="62" s="1"/>
  <c r="CY252" i="62"/>
  <c r="CQ252" i="62" s="1"/>
  <c r="DW252" i="62" s="1"/>
  <c r="CX483" i="62"/>
  <c r="CO483" i="62"/>
  <c r="DU483" i="62" s="1"/>
  <c r="BK1327" i="62"/>
  <c r="BK1294" i="62"/>
  <c r="BK1326" i="62" s="1"/>
  <c r="DU1535" i="62"/>
  <c r="DU1544" i="62" s="1"/>
  <c r="DU1245" i="62"/>
  <c r="BN1494" i="62"/>
  <c r="BF1494" i="62" s="1"/>
  <c r="BF1250" i="62"/>
  <c r="CY36" i="62"/>
  <c r="CQ36" i="62" s="1"/>
  <c r="DW36" i="62" s="1"/>
  <c r="CP36" i="62"/>
  <c r="DV36" i="62" s="1"/>
  <c r="CO274" i="62"/>
  <c r="DU274" i="62" s="1"/>
  <c r="CX274" i="62"/>
  <c r="CY394" i="62"/>
  <c r="CQ394" i="62" s="1"/>
  <c r="DW394" i="62" s="1"/>
  <c r="CP394" i="62"/>
  <c r="DV394" i="62" s="1"/>
  <c r="BP1414" i="62"/>
  <c r="CN1197" i="62"/>
  <c r="CN1429" i="62" s="1"/>
  <c r="DT358" i="62"/>
  <c r="DT1197" i="62" s="1"/>
  <c r="DT1429" i="62" s="1"/>
  <c r="DR1431" i="62"/>
  <c r="DR1511" i="62" s="1"/>
  <c r="DR1358" i="62"/>
  <c r="DQ1297" i="62"/>
  <c r="DQ1214" i="62"/>
  <c r="DU465" i="62"/>
  <c r="BM1462" i="62"/>
  <c r="BE1462" i="62" s="1"/>
  <c r="BE1232" i="62"/>
  <c r="CQ909" i="62"/>
  <c r="DU1243" i="62"/>
  <c r="DU1475" i="62" s="1"/>
  <c r="DU1240" i="62"/>
  <c r="BR1482" i="62"/>
  <c r="BJ1482" i="62" s="1"/>
  <c r="BJ1483" i="62"/>
  <c r="FH1503" i="62"/>
  <c r="FG1503" i="62" s="1"/>
  <c r="FG1407" i="62"/>
  <c r="Z1377" i="62"/>
  <c r="Z1380" i="62"/>
  <c r="EA1342" i="62"/>
  <c r="FE1470" i="62"/>
  <c r="FB1470" i="62"/>
  <c r="BB1518" i="62"/>
  <c r="BM1413" i="62"/>
  <c r="BE1413" i="62" s="1"/>
  <c r="BE1181" i="62"/>
  <c r="CP213" i="62"/>
  <c r="DV213" i="62" s="1"/>
  <c r="CY213" i="62"/>
  <c r="CQ213" i="62" s="1"/>
  <c r="DW213" i="62" s="1"/>
  <c r="CY385" i="62"/>
  <c r="CQ385" i="62" s="1"/>
  <c r="DW385" i="62" s="1"/>
  <c r="CP385" i="62"/>
  <c r="DV385" i="62" s="1"/>
  <c r="BN1418" i="62"/>
  <c r="BF1418" i="62" s="1"/>
  <c r="BF1186" i="62"/>
  <c r="CO539" i="62"/>
  <c r="DU539" i="62" s="1"/>
  <c r="CX539" i="62"/>
  <c r="CX501" i="62"/>
  <c r="CO501" i="62"/>
  <c r="DU501" i="62" s="1"/>
  <c r="BL1479" i="62"/>
  <c r="BD1247" i="62"/>
  <c r="CP88" i="62"/>
  <c r="DV88" i="62" s="1"/>
  <c r="CY88" i="62"/>
  <c r="CQ88" i="62" s="1"/>
  <c r="DW88" i="62" s="1"/>
  <c r="CY117" i="62"/>
  <c r="CQ117" i="62" s="1"/>
  <c r="DW117" i="62" s="1"/>
  <c r="CP117" i="62"/>
  <c r="DV117" i="62" s="1"/>
  <c r="CY307" i="62"/>
  <c r="CQ307" i="62" s="1"/>
  <c r="DW307" i="62" s="1"/>
  <c r="CP307" i="62"/>
  <c r="DV307" i="62" s="1"/>
  <c r="BL1418" i="62"/>
  <c r="BD1418" i="62" s="1"/>
  <c r="BD1186" i="62"/>
  <c r="CP215" i="62"/>
  <c r="DV215" i="62" s="1"/>
  <c r="CY215" i="62"/>
  <c r="CQ215" i="62" s="1"/>
  <c r="DW215" i="62" s="1"/>
  <c r="DU342" i="62"/>
  <c r="CP540" i="62"/>
  <c r="DV540" i="62" s="1"/>
  <c r="CY540" i="62"/>
  <c r="CQ540" i="62" s="1"/>
  <c r="DW540" i="62" s="1"/>
  <c r="CO485" i="62"/>
  <c r="DU485" i="62" s="1"/>
  <c r="CX485" i="62"/>
  <c r="DP1290" i="62"/>
  <c r="DP1208" i="62"/>
  <c r="CP609" i="62"/>
  <c r="DV609" i="62" s="1"/>
  <c r="CY609" i="62"/>
  <c r="CQ609" i="62" s="1"/>
  <c r="DW609" i="62" s="1"/>
  <c r="CY740" i="62"/>
  <c r="CQ740" i="62" s="1"/>
  <c r="DW740" i="62" s="1"/>
  <c r="CP740" i="62"/>
  <c r="DV740" i="62" s="1"/>
  <c r="BN1398" i="62"/>
  <c r="BF1398" i="62" s="1"/>
  <c r="BF1168" i="62"/>
  <c r="CP194" i="62"/>
  <c r="DV194" i="62" s="1"/>
  <c r="CY194" i="62"/>
  <c r="CQ194" i="62" s="1"/>
  <c r="DW194" i="62" s="1"/>
  <c r="CY184" i="62"/>
  <c r="CQ184" i="62" s="1"/>
  <c r="DW184" i="62" s="1"/>
  <c r="CP184" i="62"/>
  <c r="DV184" i="62" s="1"/>
  <c r="CD1410" i="62"/>
  <c r="CD1504" i="62" s="1"/>
  <c r="CD1381" i="62"/>
  <c r="CW1277" i="62"/>
  <c r="CW1181" i="62"/>
  <c r="CW1413" i="62" s="1"/>
  <c r="CX155" i="62"/>
  <c r="CO155" i="62"/>
  <c r="DT1190" i="62"/>
  <c r="DT1422" i="62" s="1"/>
  <c r="CP361" i="62"/>
  <c r="DV361" i="62" s="1"/>
  <c r="CY361" i="62"/>
  <c r="CQ361" i="62" s="1"/>
  <c r="DW361" i="62" s="1"/>
  <c r="BO1325" i="62"/>
  <c r="BG1325" i="62" s="1"/>
  <c r="BG1289" i="62"/>
  <c r="DQ1475" i="62"/>
  <c r="DQ1474" i="62" s="1"/>
  <c r="CP1314" i="62"/>
  <c r="CP1246" i="62"/>
  <c r="CP1480" i="62" s="1"/>
  <c r="DV1013" i="62"/>
  <c r="CV1164" i="62"/>
  <c r="BM1406" i="62"/>
  <c r="BE1347" i="62"/>
  <c r="CP226" i="62"/>
  <c r="DV226" i="62" s="1"/>
  <c r="CY226" i="62"/>
  <c r="CQ226" i="62" s="1"/>
  <c r="DW226" i="62" s="1"/>
  <c r="BR1409" i="62"/>
  <c r="BJ1409" i="62" s="1"/>
  <c r="BJ1349" i="62"/>
  <c r="CY391" i="62"/>
  <c r="CQ391" i="62" s="1"/>
  <c r="DW391" i="62" s="1"/>
  <c r="CP391" i="62"/>
  <c r="DV391" i="62" s="1"/>
  <c r="CP559" i="62"/>
  <c r="CY559" i="62"/>
  <c r="DS1300" i="62"/>
  <c r="DS1219" i="62"/>
  <c r="DS1365" i="62" s="1"/>
  <c r="DS1450" i="62" s="1"/>
  <c r="CY786" i="62"/>
  <c r="CQ786" i="62" s="1"/>
  <c r="DW786" i="62" s="1"/>
  <c r="CP786" i="62"/>
  <c r="DV786" i="62" s="1"/>
  <c r="BM1368" i="62"/>
  <c r="BE1225" i="62"/>
  <c r="CY879" i="62"/>
  <c r="CQ879" i="62" s="1"/>
  <c r="DW879" i="62" s="1"/>
  <c r="CP879" i="62"/>
  <c r="DV879" i="62" s="1"/>
  <c r="CW1159" i="62"/>
  <c r="CP68" i="62"/>
  <c r="DV68" i="62" s="1"/>
  <c r="CY68" i="62"/>
  <c r="CQ68" i="62" s="1"/>
  <c r="DW68" i="62" s="1"/>
  <c r="DT1411" i="62"/>
  <c r="CO205" i="62"/>
  <c r="DU205" i="62" s="1"/>
  <c r="CX205" i="62"/>
  <c r="CN1172" i="62"/>
  <c r="CN1403" i="62" s="1"/>
  <c r="DT43" i="62"/>
  <c r="DT1172" i="62" s="1"/>
  <c r="DT1403" i="62" s="1"/>
  <c r="CO313" i="62"/>
  <c r="DU313" i="62" s="1"/>
  <c r="CX313" i="62"/>
  <c r="CO354" i="62"/>
  <c r="DU354" i="62" s="1"/>
  <c r="CX354" i="62"/>
  <c r="CP198" i="62"/>
  <c r="DV198" i="62" s="1"/>
  <c r="CY198" i="62"/>
  <c r="CQ198" i="62" s="1"/>
  <c r="DW198" i="62" s="1"/>
  <c r="BC1436" i="62"/>
  <c r="BC1359" i="62"/>
  <c r="BC1512" i="62" s="1"/>
  <c r="BD1526" i="62"/>
  <c r="DQ846" i="62"/>
  <c r="CM1517" i="62"/>
  <c r="CM1390" i="62"/>
  <c r="BD1533" i="62"/>
  <c r="DQ897" i="62"/>
  <c r="DQ1533" i="62" s="1"/>
  <c r="BN1476" i="62"/>
  <c r="BF1476" i="62" s="1"/>
  <c r="BF1244" i="62"/>
  <c r="BN1427" i="62"/>
  <c r="BF1427" i="62" s="1"/>
  <c r="BF1195" i="62"/>
  <c r="BN1426" i="62"/>
  <c r="BF1426" i="62" s="1"/>
  <c r="BF1194" i="62"/>
  <c r="CP251" i="62"/>
  <c r="DV251" i="62" s="1"/>
  <c r="CY251" i="62"/>
  <c r="CQ251" i="62" s="1"/>
  <c r="DW251" i="62" s="1"/>
  <c r="BC1358" i="62"/>
  <c r="BC1511" i="62" s="1"/>
  <c r="CW1293" i="62"/>
  <c r="CW1289" i="62" s="1"/>
  <c r="CW1325" i="62" s="1"/>
  <c r="CW1211" i="62"/>
  <c r="CW1443" i="62" s="1"/>
  <c r="CX487" i="62"/>
  <c r="CO487" i="62"/>
  <c r="BP1327" i="62"/>
  <c r="BH1327" i="62" s="1"/>
  <c r="BH1295" i="62"/>
  <c r="BP1294" i="62"/>
  <c r="BM1460" i="62"/>
  <c r="BE1460" i="62" s="1"/>
  <c r="BE1229" i="62"/>
  <c r="BE1530" i="62"/>
  <c r="DR866" i="62"/>
  <c r="DR1530" i="62" s="1"/>
  <c r="BN1473" i="62"/>
  <c r="BN1373" i="62"/>
  <c r="BF1373" i="62" s="1"/>
  <c r="BF1240" i="62"/>
  <c r="CO1243" i="62"/>
  <c r="DV1136" i="62"/>
  <c r="CY19" i="62"/>
  <c r="CQ19" i="62" s="1"/>
  <c r="DW19" i="62" s="1"/>
  <c r="CP19" i="62"/>
  <c r="DV19" i="62" s="1"/>
  <c r="BP1408" i="62"/>
  <c r="BH1348" i="62"/>
  <c r="DP1352" i="62"/>
  <c r="CJ1410" i="62"/>
  <c r="CJ1504" i="62" s="1"/>
  <c r="CJ1381" i="62"/>
  <c r="CP139" i="62"/>
  <c r="DV139" i="62" s="1"/>
  <c r="CY139" i="62"/>
  <c r="CQ139" i="62" s="1"/>
  <c r="DW139" i="62" s="1"/>
  <c r="BM1438" i="62"/>
  <c r="BE1438" i="62" s="1"/>
  <c r="BE1206" i="62"/>
  <c r="CV1207" i="62"/>
  <c r="CV1360" i="62" s="1"/>
  <c r="CV1383" i="62" s="1"/>
  <c r="CY678" i="62"/>
  <c r="CQ678" i="62" s="1"/>
  <c r="DW678" i="62" s="1"/>
  <c r="CP678" i="62"/>
  <c r="DV678" i="62" s="1"/>
  <c r="CY736" i="62"/>
  <c r="CQ736" i="62" s="1"/>
  <c r="DW736" i="62" s="1"/>
  <c r="CP736" i="62"/>
  <c r="DV736" i="62" s="1"/>
  <c r="DP1303" i="62"/>
  <c r="DP1225" i="62"/>
  <c r="DP1368" i="62" s="1"/>
  <c r="DP1454" i="62" s="1"/>
  <c r="BM1461" i="62"/>
  <c r="BE1461" i="62" s="1"/>
  <c r="BE1231" i="62"/>
  <c r="AU1388" i="62"/>
  <c r="BG1508" i="62"/>
  <c r="BH1352" i="62"/>
  <c r="AC1516" i="62"/>
  <c r="ED1516" i="62" s="1"/>
  <c r="ED1455" i="62"/>
  <c r="EW1516" i="62"/>
  <c r="FE1455" i="62"/>
  <c r="FB1455" i="62"/>
  <c r="X1497" i="62"/>
  <c r="FG1327" i="62"/>
  <c r="FK1327" i="62"/>
  <c r="FM1327" i="62" s="1"/>
  <c r="BG1512" i="62"/>
  <c r="DY1519" i="62"/>
  <c r="DM1377" i="62"/>
  <c r="BH1356" i="62"/>
  <c r="BG1468" i="62"/>
  <c r="ED1519" i="62"/>
  <c r="BL1481" i="62"/>
  <c r="BD1481" i="62" s="1"/>
  <c r="BD1248" i="62"/>
  <c r="BH1359" i="62"/>
  <c r="AP1516" i="62"/>
  <c r="AN1384" i="62"/>
  <c r="AN1385" i="62"/>
  <c r="AQ1444" i="62"/>
  <c r="FD1263" i="62"/>
  <c r="FC1263" i="62"/>
  <c r="EO1519" i="62"/>
  <c r="ER1519" i="62"/>
  <c r="FL1377" i="62"/>
  <c r="BJ1512" i="62"/>
  <c r="DC1377" i="62"/>
  <c r="W1503" i="62"/>
  <c r="DX1503" i="62" s="1"/>
  <c r="DX1407" i="62"/>
  <c r="BI1473" i="62"/>
  <c r="BI1391" i="62" s="1"/>
  <c r="BH1207" i="62"/>
  <c r="AP1384" i="62"/>
  <c r="AP1385" i="62"/>
  <c r="CW1316" i="62"/>
  <c r="AQ1501" i="62"/>
  <c r="ET1514" i="62"/>
  <c r="ET1520" i="62" s="1"/>
  <c r="FK1509" i="62"/>
  <c r="FM1509" i="62" s="1"/>
  <c r="Z1517" i="62"/>
  <c r="EA1517" i="62" s="1"/>
  <c r="EA1467" i="62"/>
  <c r="EA1390" i="62" s="1"/>
  <c r="Z1390" i="62"/>
  <c r="BE1251" i="62"/>
  <c r="S1496" i="62"/>
  <c r="EQ1445" i="62"/>
  <c r="EP1445" i="62"/>
  <c r="EK1444" i="62"/>
  <c r="AY1517" i="62"/>
  <c r="FS1467" i="62"/>
  <c r="AY1390" i="62"/>
  <c r="W1377" i="62"/>
  <c r="W1380" i="62"/>
  <c r="DX1342" i="62"/>
  <c r="BH1471" i="62"/>
  <c r="BG1178" i="62"/>
  <c r="DT1314" i="62"/>
  <c r="DT1246" i="62"/>
  <c r="DT1480" i="62" s="1"/>
  <c r="X1393" i="62"/>
  <c r="W1515" i="62"/>
  <c r="DX1448" i="62"/>
  <c r="DD1377" i="62"/>
  <c r="BJ1346" i="62"/>
  <c r="BE1357" i="62"/>
  <c r="DZ1360" i="62"/>
  <c r="AT1382" i="62"/>
  <c r="AR1377" i="62"/>
  <c r="FD1509" i="62"/>
  <c r="FC1509" i="62"/>
  <c r="BI1512" i="62"/>
  <c r="FI1515" i="62"/>
  <c r="FK1448" i="62"/>
  <c r="FM1448" i="62" s="1"/>
  <c r="BH1178" i="62"/>
  <c r="DI1380" i="62"/>
  <c r="DI1388" i="62" s="1"/>
  <c r="DI1377" i="62"/>
  <c r="ER1502" i="62"/>
  <c r="EO1502" i="62"/>
  <c r="EN1385" i="62"/>
  <c r="DT1220" i="62"/>
  <c r="BM1344" i="62"/>
  <c r="BE1166" i="62"/>
  <c r="CW1168" i="62"/>
  <c r="CW1398" i="62" s="1"/>
  <c r="CO12" i="62"/>
  <c r="CX12" i="62"/>
  <c r="CB1322" i="62"/>
  <c r="CW1174" i="62"/>
  <c r="CW1405" i="62" s="1"/>
  <c r="CO87" i="62"/>
  <c r="CX87" i="62"/>
  <c r="CO374" i="62"/>
  <c r="DU374" i="62" s="1"/>
  <c r="CX374" i="62"/>
  <c r="EU1503" i="62"/>
  <c r="FA1503" i="62" s="1"/>
  <c r="FA1407" i="62"/>
  <c r="BQ1482" i="62"/>
  <c r="BI1482" i="62" s="1"/>
  <c r="BI1483" i="62"/>
  <c r="EU1382" i="62"/>
  <c r="FA1382" i="62" s="1"/>
  <c r="FA1351" i="62"/>
  <c r="EJ1515" i="62"/>
  <c r="ER1448" i="62"/>
  <c r="EO1448" i="62"/>
  <c r="AN1444" i="62"/>
  <c r="CP103" i="62"/>
  <c r="DV103" i="62" s="1"/>
  <c r="CY103" i="62"/>
  <c r="CQ103" i="62" s="1"/>
  <c r="DW103" i="62" s="1"/>
  <c r="DT1184" i="62"/>
  <c r="DT1416" i="62" s="1"/>
  <c r="DV298" i="62"/>
  <c r="CY183" i="62"/>
  <c r="CQ183" i="62" s="1"/>
  <c r="DW183" i="62" s="1"/>
  <c r="CP183" i="62"/>
  <c r="DV183" i="62" s="1"/>
  <c r="BN1421" i="62"/>
  <c r="BF1421" i="62" s="1"/>
  <c r="BN1355" i="62"/>
  <c r="BF1189" i="62"/>
  <c r="CY381" i="62"/>
  <c r="CQ381" i="62" s="1"/>
  <c r="DW381" i="62" s="1"/>
  <c r="CP381" i="62"/>
  <c r="DV381" i="62" s="1"/>
  <c r="CP317" i="62"/>
  <c r="DV317" i="62" s="1"/>
  <c r="CY317" i="62"/>
  <c r="CQ317" i="62" s="1"/>
  <c r="DW317" i="62" s="1"/>
  <c r="CP691" i="62"/>
  <c r="DV691" i="62" s="1"/>
  <c r="CY691" i="62"/>
  <c r="CQ691" i="62" s="1"/>
  <c r="DW691" i="62" s="1"/>
  <c r="CY675" i="62"/>
  <c r="CQ675" i="62" s="1"/>
  <c r="DW675" i="62" s="1"/>
  <c r="CP675" i="62"/>
  <c r="DV675" i="62" s="1"/>
  <c r="DU1302" i="62"/>
  <c r="DU1224" i="62"/>
  <c r="DU1367" i="62" s="1"/>
  <c r="DU1453" i="62" s="1"/>
  <c r="CX1303" i="62"/>
  <c r="CX1225" i="62"/>
  <c r="CX1368" i="62" s="1"/>
  <c r="CX1454" i="62" s="1"/>
  <c r="CP752" i="62"/>
  <c r="CY752" i="62"/>
  <c r="CP75" i="62"/>
  <c r="DV75" i="62" s="1"/>
  <c r="CY75" i="62"/>
  <c r="CQ75" i="62" s="1"/>
  <c r="DW75" i="62" s="1"/>
  <c r="CY278" i="62"/>
  <c r="CQ278" i="62" s="1"/>
  <c r="DW278" i="62" s="1"/>
  <c r="CP278" i="62"/>
  <c r="DV278" i="62" s="1"/>
  <c r="CY373" i="62"/>
  <c r="CQ373" i="62" s="1"/>
  <c r="DW373" i="62" s="1"/>
  <c r="CP373" i="62"/>
  <c r="DV373" i="62" s="1"/>
  <c r="BL1360" i="62"/>
  <c r="BD1207" i="62"/>
  <c r="CP74" i="62"/>
  <c r="DV74" i="62" s="1"/>
  <c r="CY74" i="62"/>
  <c r="CQ74" i="62" s="1"/>
  <c r="DW74" i="62" s="1"/>
  <c r="CP136" i="62"/>
  <c r="DV136" i="62" s="1"/>
  <c r="CY136" i="62"/>
  <c r="CQ136" i="62" s="1"/>
  <c r="DW136" i="62" s="1"/>
  <c r="CX257" i="62"/>
  <c r="CO257" i="62"/>
  <c r="DU257" i="62" s="1"/>
  <c r="CY289" i="62"/>
  <c r="CQ289" i="62" s="1"/>
  <c r="DW289" i="62" s="1"/>
  <c r="CP289" i="62"/>
  <c r="DV289" i="62" s="1"/>
  <c r="CX472" i="62"/>
  <c r="CO472" i="62"/>
  <c r="DU472" i="62" s="1"/>
  <c r="BL1362" i="62"/>
  <c r="BD1214" i="62"/>
  <c r="BL1213" i="62"/>
  <c r="CX482" i="62"/>
  <c r="CO482" i="62"/>
  <c r="DU482" i="62" s="1"/>
  <c r="CP703" i="62"/>
  <c r="DV703" i="62" s="1"/>
  <c r="CY703" i="62"/>
  <c r="CQ703" i="62" s="1"/>
  <c r="DW703" i="62" s="1"/>
  <c r="CP779" i="62"/>
  <c r="DV779" i="62" s="1"/>
  <c r="CY779" i="62"/>
  <c r="CQ779" i="62" s="1"/>
  <c r="DW779" i="62" s="1"/>
  <c r="DP1536" i="62"/>
  <c r="DP1545" i="62" s="1"/>
  <c r="DP1249" i="62"/>
  <c r="DP1493" i="62" s="1"/>
  <c r="FE1393" i="62"/>
  <c r="FB1393" i="62"/>
  <c r="FB1509" i="62"/>
  <c r="FE1509" i="62"/>
  <c r="FD1396" i="62"/>
  <c r="FC1396" i="62"/>
  <c r="EN1393" i="62"/>
  <c r="EK1517" i="62"/>
  <c r="EP1467" i="62"/>
  <c r="EQ1467" i="62"/>
  <c r="EK1390" i="62"/>
  <c r="CY242" i="62"/>
  <c r="CQ242" i="62" s="1"/>
  <c r="DW242" i="62" s="1"/>
  <c r="CP242" i="62"/>
  <c r="DV242" i="62" s="1"/>
  <c r="CP207" i="62"/>
  <c r="DV207" i="62" s="1"/>
  <c r="CY207" i="62"/>
  <c r="CQ207" i="62" s="1"/>
  <c r="DW207" i="62" s="1"/>
  <c r="CY263" i="62"/>
  <c r="CQ263" i="62" s="1"/>
  <c r="DW263" i="62" s="1"/>
  <c r="CP263" i="62"/>
  <c r="DV263" i="62" s="1"/>
  <c r="CX308" i="62"/>
  <c r="CO308" i="62"/>
  <c r="DU308" i="62" s="1"/>
  <c r="CW1193" i="62"/>
  <c r="CW1425" i="62" s="1"/>
  <c r="CN1196" i="62"/>
  <c r="DR1290" i="62"/>
  <c r="DR1208" i="62"/>
  <c r="CL1515" i="62"/>
  <c r="CY632" i="62"/>
  <c r="CQ632" i="62" s="1"/>
  <c r="DW632" i="62" s="1"/>
  <c r="CP632" i="62"/>
  <c r="DV632" i="62" s="1"/>
  <c r="CO619" i="62"/>
  <c r="DU619" i="62" s="1"/>
  <c r="CX619" i="62"/>
  <c r="CY670" i="62"/>
  <c r="CQ670" i="62" s="1"/>
  <c r="DW670" i="62" s="1"/>
  <c r="CP670" i="62"/>
  <c r="DV670" i="62" s="1"/>
  <c r="CY881" i="62"/>
  <c r="CQ881" i="62" s="1"/>
  <c r="DW881" i="62" s="1"/>
  <c r="CP881" i="62"/>
  <c r="DV881" i="62" s="1"/>
  <c r="BK1516" i="62"/>
  <c r="CY111" i="62"/>
  <c r="CQ111" i="62" s="1"/>
  <c r="DW111" i="62" s="1"/>
  <c r="CP111" i="62"/>
  <c r="DV111" i="62" s="1"/>
  <c r="CY129" i="62"/>
  <c r="CQ129" i="62" s="1"/>
  <c r="DW129" i="62" s="1"/>
  <c r="CP129" i="62"/>
  <c r="DV129" i="62" s="1"/>
  <c r="CY265" i="62"/>
  <c r="CQ265" i="62" s="1"/>
  <c r="DW265" i="62" s="1"/>
  <c r="CP265" i="62"/>
  <c r="DV265" i="62" s="1"/>
  <c r="CO386" i="62"/>
  <c r="DU386" i="62" s="1"/>
  <c r="CX386" i="62"/>
  <c r="DR1419" i="62"/>
  <c r="DR1507" i="62" s="1"/>
  <c r="DR1354" i="62"/>
  <c r="CW1196" i="62"/>
  <c r="BC1440" i="62"/>
  <c r="BC1439" i="62" s="1"/>
  <c r="BC1513" i="62" s="1"/>
  <c r="BC1207" i="62"/>
  <c r="BC1360" i="62" s="1"/>
  <c r="BC1383" i="62" s="1"/>
  <c r="BQ1450" i="62"/>
  <c r="BI1450" i="62" s="1"/>
  <c r="BI1365" i="62"/>
  <c r="CB1517" i="62"/>
  <c r="CB1390" i="62"/>
  <c r="DR1474" i="62"/>
  <c r="DR1391" i="62" s="1"/>
  <c r="DV1245" i="62"/>
  <c r="BH1537" i="62"/>
  <c r="BH1541" i="62"/>
  <c r="BH1546" i="62" s="1"/>
  <c r="CN1277" i="62"/>
  <c r="CN1181" i="62"/>
  <c r="CN1413" i="62" s="1"/>
  <c r="DT155" i="62"/>
  <c r="DW304" i="62"/>
  <c r="CN1300" i="62"/>
  <c r="CY720" i="62"/>
  <c r="CQ720" i="62" s="1"/>
  <c r="DW720" i="62" s="1"/>
  <c r="CP720" i="62"/>
  <c r="DV720" i="62" s="1"/>
  <c r="CN1473" i="62"/>
  <c r="CN1391" i="62" s="1"/>
  <c r="CN1373" i="62"/>
  <c r="DP1478" i="62"/>
  <c r="BP1394" i="62"/>
  <c r="BH1343" i="62"/>
  <c r="CX9" i="62"/>
  <c r="CO9" i="62"/>
  <c r="DU9" i="62" s="1"/>
  <c r="DS1275" i="62"/>
  <c r="DS1179" i="62"/>
  <c r="CM1351" i="62"/>
  <c r="CM1382" i="62" s="1"/>
  <c r="CY295" i="62"/>
  <c r="CQ295" i="62" s="1"/>
  <c r="DW295" i="62" s="1"/>
  <c r="CP295" i="62"/>
  <c r="DV295" i="62" s="1"/>
  <c r="CY396" i="62"/>
  <c r="CQ396" i="62" s="1"/>
  <c r="DW396" i="62" s="1"/>
  <c r="CP396" i="62"/>
  <c r="DV396" i="62" s="1"/>
  <c r="DS1288" i="62"/>
  <c r="DS1205" i="62"/>
  <c r="DS1437" i="62" s="1"/>
  <c r="BP1325" i="62"/>
  <c r="BH1325" i="62" s="1"/>
  <c r="BH1289" i="62"/>
  <c r="CX514" i="62"/>
  <c r="CO514" i="62"/>
  <c r="DU514" i="62" s="1"/>
  <c r="BO1439" i="62"/>
  <c r="BG1440" i="62"/>
  <c r="CO1216" i="62"/>
  <c r="DU559" i="62"/>
  <c r="BN1365" i="62"/>
  <c r="BF1219" i="62"/>
  <c r="CY713" i="62"/>
  <c r="CQ713" i="62" s="1"/>
  <c r="DW713" i="62" s="1"/>
  <c r="CP713" i="62"/>
  <c r="DV713" i="62" s="1"/>
  <c r="CD1497" i="62"/>
  <c r="BN1404" i="62"/>
  <c r="BF1404" i="62" s="1"/>
  <c r="BF1173" i="62"/>
  <c r="CP86" i="62"/>
  <c r="DV86" i="62" s="1"/>
  <c r="CY86" i="62"/>
  <c r="CQ86" i="62" s="1"/>
  <c r="DW86" i="62" s="1"/>
  <c r="CW1343" i="62"/>
  <c r="CW1394" i="62" s="1"/>
  <c r="CY314" i="62"/>
  <c r="CQ314" i="62" s="1"/>
  <c r="DW314" i="62" s="1"/>
  <c r="CP314" i="62"/>
  <c r="DV314" i="62" s="1"/>
  <c r="CW1282" i="62"/>
  <c r="CW1189" i="62"/>
  <c r="CO283" i="62"/>
  <c r="CX283" i="62"/>
  <c r="BM1433" i="62"/>
  <c r="BE1433" i="62" s="1"/>
  <c r="BE1201" i="62"/>
  <c r="CJ1446" i="62"/>
  <c r="CJ1445" i="62" s="1"/>
  <c r="CJ1444" i="62" s="1"/>
  <c r="CJ1361" i="62"/>
  <c r="CP597" i="62"/>
  <c r="DV597" i="62" s="1"/>
  <c r="CY597" i="62"/>
  <c r="CQ597" i="62" s="1"/>
  <c r="DW597" i="62" s="1"/>
  <c r="DT1468" i="62"/>
  <c r="CX1532" i="62"/>
  <c r="CX1311" i="62"/>
  <c r="CX1238" i="62"/>
  <c r="CY883" i="62"/>
  <c r="CP883" i="62"/>
  <c r="CY1053" i="62"/>
  <c r="CQ1053" i="62" s="1"/>
  <c r="DW1053" i="62" s="1"/>
  <c r="CP1053" i="62"/>
  <c r="DV1053" i="62" s="1"/>
  <c r="CD1322" i="62"/>
  <c r="CY325" i="62"/>
  <c r="CQ325" i="62" s="1"/>
  <c r="DW325" i="62" s="1"/>
  <c r="CP325" i="62"/>
  <c r="DV325" i="62" s="1"/>
  <c r="DS1283" i="62"/>
  <c r="DS1192" i="62"/>
  <c r="DR1365" i="62"/>
  <c r="DR1450" i="62" s="1"/>
  <c r="CY683" i="62"/>
  <c r="CQ683" i="62" s="1"/>
  <c r="DW683" i="62" s="1"/>
  <c r="CP683" i="62"/>
  <c r="DV683" i="62" s="1"/>
  <c r="CP804" i="62"/>
  <c r="DV804" i="62" s="1"/>
  <c r="CY804" i="62"/>
  <c r="CQ804" i="62" s="1"/>
  <c r="DW804" i="62" s="1"/>
  <c r="CQ1136" i="62"/>
  <c r="BC1346" i="62"/>
  <c r="BC1400" i="62" s="1"/>
  <c r="CD1342" i="62"/>
  <c r="CD1263" i="62"/>
  <c r="CP162" i="62"/>
  <c r="DV162" i="62" s="1"/>
  <c r="CY162" i="62"/>
  <c r="CQ162" i="62" s="1"/>
  <c r="DW162" i="62" s="1"/>
  <c r="DP1506" i="62"/>
  <c r="CO377" i="62"/>
  <c r="DU377" i="62" s="1"/>
  <c r="CX377" i="62"/>
  <c r="BN1425" i="62"/>
  <c r="BF1425" i="62" s="1"/>
  <c r="BF1193" i="62"/>
  <c r="CP281" i="62"/>
  <c r="DV281" i="62" s="1"/>
  <c r="CY281" i="62"/>
  <c r="CQ281" i="62" s="1"/>
  <c r="DW281" i="62" s="1"/>
  <c r="CP557" i="62"/>
  <c r="DV557" i="62" s="1"/>
  <c r="CY557" i="62"/>
  <c r="CQ557" i="62" s="1"/>
  <c r="DW557" i="62" s="1"/>
  <c r="CX532" i="62"/>
  <c r="CO532" i="62"/>
  <c r="DU532" i="62" s="1"/>
  <c r="CV1439" i="62"/>
  <c r="CV1513" i="62" s="1"/>
  <c r="CO589" i="62"/>
  <c r="DU589" i="62" s="1"/>
  <c r="CX589" i="62"/>
  <c r="CJ1516" i="62"/>
  <c r="CY1105" i="62"/>
  <c r="CQ1105" i="62" s="1"/>
  <c r="DW1105" i="62" s="1"/>
  <c r="CP1105" i="62"/>
  <c r="DV1105" i="62" s="1"/>
  <c r="BI1357" i="62"/>
  <c r="EH1503" i="62"/>
  <c r="EN1503" i="62" s="1"/>
  <c r="EN1407" i="62"/>
  <c r="AR1505" i="62"/>
  <c r="BH1505" i="62" s="1"/>
  <c r="BH1506" i="62"/>
  <c r="X1518" i="62"/>
  <c r="DY1518" i="62" s="1"/>
  <c r="DM1388" i="62"/>
  <c r="BH1509" i="62"/>
  <c r="CH1496" i="62"/>
  <c r="AI1388" i="62"/>
  <c r="BH1512" i="62"/>
  <c r="EQ1510" i="62"/>
  <c r="EP1510" i="62"/>
  <c r="BG1470" i="62"/>
  <c r="AR1384" i="62"/>
  <c r="AR1385" i="62"/>
  <c r="AA1393" i="62"/>
  <c r="AW1388" i="62"/>
  <c r="EE1501" i="62"/>
  <c r="AS1382" i="62"/>
  <c r="AF1514" i="62"/>
  <c r="AR1383" i="62"/>
  <c r="BH1383" i="62" s="1"/>
  <c r="BH1360" i="62"/>
  <c r="CP1055" i="62"/>
  <c r="CY1055" i="62"/>
  <c r="BG1415" i="62"/>
  <c r="AJ1388" i="62"/>
  <c r="FU1445" i="62"/>
  <c r="BA1444" i="62"/>
  <c r="FU1444" i="62" s="1"/>
  <c r="AP1444" i="62"/>
  <c r="AO1386" i="62"/>
  <c r="BE1386" i="62" s="1"/>
  <c r="BE1375" i="62"/>
  <c r="FK1510" i="62"/>
  <c r="FM1510" i="62" s="1"/>
  <c r="EO1506" i="62"/>
  <c r="EJ1505" i="62"/>
  <c r="ER1506" i="62"/>
  <c r="V1514" i="62"/>
  <c r="V1520" i="62" s="1"/>
  <c r="AD1517" i="62"/>
  <c r="EE1517" i="62" s="1"/>
  <c r="EE1467" i="62"/>
  <c r="EE1390" i="62" s="1"/>
  <c r="AD1390" i="62"/>
  <c r="AO1334" i="62"/>
  <c r="AP1505" i="62"/>
  <c r="W1393" i="62"/>
  <c r="FH1393" i="62"/>
  <c r="BJ1357" i="62"/>
  <c r="AQ1410" i="62"/>
  <c r="AQ1381" i="62"/>
  <c r="BG1350" i="62"/>
  <c r="DH1361" i="62"/>
  <c r="EQ1452" i="62"/>
  <c r="EP1452" i="62"/>
  <c r="FC1391" i="62"/>
  <c r="AG1496" i="62"/>
  <c r="AF1377" i="62"/>
  <c r="EP1509" i="62"/>
  <c r="EQ1509" i="62"/>
  <c r="AA1383" i="62"/>
  <c r="EB1383" i="62" s="1"/>
  <c r="EB1360" i="62"/>
  <c r="BJ1400" i="62"/>
  <c r="BE1510" i="62"/>
  <c r="DZ1383" i="62"/>
  <c r="AS1501" i="62"/>
  <c r="DT1307" i="62"/>
  <c r="BY1388" i="62"/>
  <c r="R1388" i="62"/>
  <c r="AR1410" i="62"/>
  <c r="AR1381" i="62"/>
  <c r="BH1381" i="62" s="1"/>
  <c r="BH1350" i="62"/>
  <c r="BZ1496" i="62"/>
  <c r="FE1400" i="62"/>
  <c r="FB1400" i="62"/>
  <c r="FD1380" i="62"/>
  <c r="FC1380" i="62"/>
  <c r="EN1384" i="62"/>
  <c r="CY31" i="62"/>
  <c r="CQ31" i="62" s="1"/>
  <c r="DW31" i="62" s="1"/>
  <c r="CP31" i="62"/>
  <c r="DV31" i="62" s="1"/>
  <c r="BM1476" i="62"/>
  <c r="BE1476" i="62" s="1"/>
  <c r="BE1244" i="62"/>
  <c r="BQ1410" i="62"/>
  <c r="BQ1504" i="62" s="1"/>
  <c r="K68" i="64" s="1"/>
  <c r="BQ1381" i="62"/>
  <c r="CP262" i="62"/>
  <c r="DV262" i="62" s="1"/>
  <c r="CY262" i="62"/>
  <c r="CQ262" i="62" s="1"/>
  <c r="DW262" i="62" s="1"/>
  <c r="CW1298" i="62"/>
  <c r="CW1215" i="62"/>
  <c r="CW1363" i="62" s="1"/>
  <c r="CW1447" i="62" s="1"/>
  <c r="CX541" i="62"/>
  <c r="CO541" i="62"/>
  <c r="CM1501" i="62"/>
  <c r="CM1500" i="62" s="1"/>
  <c r="CM1393" i="62"/>
  <c r="CN1174" i="62"/>
  <c r="CN1405" i="62" s="1"/>
  <c r="DT87" i="62"/>
  <c r="DT1174" i="62" s="1"/>
  <c r="DT1405" i="62" s="1"/>
  <c r="CY384" i="62"/>
  <c r="CQ384" i="62" s="1"/>
  <c r="DW384" i="62" s="1"/>
  <c r="CP384" i="62"/>
  <c r="DV384" i="62" s="1"/>
  <c r="CN1200" i="62"/>
  <c r="CN1432" i="62" s="1"/>
  <c r="BR1446" i="62"/>
  <c r="BR1361" i="62"/>
  <c r="BJ1362" i="62"/>
  <c r="CX654" i="62"/>
  <c r="CO654" i="62"/>
  <c r="DU654" i="62" s="1"/>
  <c r="BQ1497" i="62"/>
  <c r="EK1501" i="62"/>
  <c r="EQ1394" i="62"/>
  <c r="EP1394" i="62"/>
  <c r="EK1393" i="62"/>
  <c r="EO1508" i="62"/>
  <c r="ER1508" i="62"/>
  <c r="EW1444" i="62"/>
  <c r="FE1445" i="62"/>
  <c r="FB1445" i="62"/>
  <c r="CX1191" i="62"/>
  <c r="CX1423" i="62" s="1"/>
  <c r="CO222" i="62"/>
  <c r="DU222" i="62" s="1"/>
  <c r="CX222" i="62"/>
  <c r="CP212" i="62"/>
  <c r="DV212" i="62" s="1"/>
  <c r="CY212" i="62"/>
  <c r="CQ212" i="62" s="1"/>
  <c r="DW212" i="62" s="1"/>
  <c r="CX218" i="62"/>
  <c r="CO218" i="62"/>
  <c r="DU218" i="62" s="1"/>
  <c r="DR1288" i="62"/>
  <c r="DR1205" i="62"/>
  <c r="DR1437" i="62" s="1"/>
  <c r="CD1327" i="62"/>
  <c r="CD1294" i="62"/>
  <c r="CD1326" i="62" s="1"/>
  <c r="CM1446" i="62"/>
  <c r="CM1445" i="62" s="1"/>
  <c r="CM1444" i="62" s="1"/>
  <c r="CM1361" i="62"/>
  <c r="DU752" i="62"/>
  <c r="BN1474" i="62"/>
  <c r="BF1474" i="62" s="1"/>
  <c r="BF1475" i="62"/>
  <c r="DP1525" i="62"/>
  <c r="DP1310" i="62"/>
  <c r="DP1236" i="62"/>
  <c r="CY273" i="62"/>
  <c r="CQ273" i="62" s="1"/>
  <c r="DW273" i="62" s="1"/>
  <c r="CP273" i="62"/>
  <c r="DV273" i="62" s="1"/>
  <c r="CL1410" i="62"/>
  <c r="CL1504" i="62" s="1"/>
  <c r="CL1381" i="62"/>
  <c r="BD1440" i="62"/>
  <c r="CD1446" i="62"/>
  <c r="CD1445" i="62" s="1"/>
  <c r="CD1444" i="62" s="1"/>
  <c r="CD1361" i="62"/>
  <c r="CX517" i="62"/>
  <c r="CO517" i="62"/>
  <c r="DU517" i="62" s="1"/>
  <c r="CY702" i="62"/>
  <c r="CQ702" i="62" s="1"/>
  <c r="DW702" i="62" s="1"/>
  <c r="CP702" i="62"/>
  <c r="DV702" i="62" s="1"/>
  <c r="BR1322" i="62"/>
  <c r="BJ1322" i="62" s="1"/>
  <c r="BJ1266" i="62"/>
  <c r="CP256" i="62"/>
  <c r="DV256" i="62" s="1"/>
  <c r="CY256" i="62"/>
  <c r="CQ256" i="62" s="1"/>
  <c r="DW256" i="62" s="1"/>
  <c r="CP140" i="62"/>
  <c r="DV140" i="62" s="1"/>
  <c r="CY140" i="62"/>
  <c r="CQ140" i="62" s="1"/>
  <c r="DW140" i="62" s="1"/>
  <c r="BL1295" i="62"/>
  <c r="BD1297" i="62"/>
  <c r="DP1306" i="62"/>
  <c r="DP1228" i="62"/>
  <c r="DP1458" i="62" s="1"/>
  <c r="BH1358" i="62"/>
  <c r="O1410" i="62"/>
  <c r="O1381" i="62"/>
  <c r="DX1381" i="62" s="1"/>
  <c r="DX1350" i="62"/>
  <c r="FB1506" i="62"/>
  <c r="FE1506" i="62"/>
  <c r="EW1505" i="62"/>
  <c r="AM1514" i="62"/>
  <c r="AM1520" i="62" s="1"/>
  <c r="P1514" i="62"/>
  <c r="P1520" i="62" s="1"/>
  <c r="AC1386" i="62"/>
  <c r="ED1386" i="62" s="1"/>
  <c r="ED1375" i="62"/>
  <c r="BL1405" i="62"/>
  <c r="BD1405" i="62" s="1"/>
  <c r="BD1174" i="62"/>
  <c r="CY189" i="62"/>
  <c r="CQ189" i="62" s="1"/>
  <c r="DW189" i="62" s="1"/>
  <c r="CP189" i="62"/>
  <c r="DV189" i="62" s="1"/>
  <c r="CN1285" i="62"/>
  <c r="BM1440" i="62"/>
  <c r="BM1207" i="62"/>
  <c r="BE1208" i="62"/>
  <c r="CC1448" i="62"/>
  <c r="CC1515" i="62" s="1"/>
  <c r="DP1293" i="62"/>
  <c r="DP1211" i="62"/>
  <c r="DP1443" i="62" s="1"/>
  <c r="CX581" i="62"/>
  <c r="CO581" i="62"/>
  <c r="DU581" i="62" s="1"/>
  <c r="DS1303" i="62"/>
  <c r="DS1225" i="62"/>
  <c r="DS1368" i="62" s="1"/>
  <c r="DS1454" i="62" s="1"/>
  <c r="DS1452" i="62" s="1"/>
  <c r="DQ1531" i="62"/>
  <c r="DQ1237" i="62"/>
  <c r="DQ1469" i="62" s="1"/>
  <c r="BF1525" i="62"/>
  <c r="DS845" i="62"/>
  <c r="CY164" i="62"/>
  <c r="CQ164" i="62" s="1"/>
  <c r="DW164" i="62" s="1"/>
  <c r="CP164" i="62"/>
  <c r="DV164" i="62" s="1"/>
  <c r="BN1402" i="62"/>
  <c r="BF1402" i="62" s="1"/>
  <c r="BF1171" i="62"/>
  <c r="CY223" i="62"/>
  <c r="CQ223" i="62" s="1"/>
  <c r="DW223" i="62" s="1"/>
  <c r="CP223" i="62"/>
  <c r="DV223" i="62" s="1"/>
  <c r="CP352" i="62"/>
  <c r="DV352" i="62" s="1"/>
  <c r="CY352" i="62"/>
  <c r="CQ352" i="62" s="1"/>
  <c r="DW352" i="62" s="1"/>
  <c r="CP288" i="62"/>
  <c r="DV288" i="62" s="1"/>
  <c r="CY288" i="62"/>
  <c r="CQ288" i="62" s="1"/>
  <c r="DW288" i="62" s="1"/>
  <c r="DR1281" i="62"/>
  <c r="CO515" i="62"/>
  <c r="DU515" i="62" s="1"/>
  <c r="CX515" i="62"/>
  <c r="BC1289" i="62"/>
  <c r="BC1325" i="62" s="1"/>
  <c r="CY671" i="62"/>
  <c r="CQ671" i="62" s="1"/>
  <c r="DW671" i="62" s="1"/>
  <c r="CP671" i="62"/>
  <c r="DV671" i="62" s="1"/>
  <c r="CN1464" i="62"/>
  <c r="CN1463" i="62" s="1"/>
  <c r="CN1370" i="62"/>
  <c r="DT1532" i="62"/>
  <c r="DT1311" i="62"/>
  <c r="DT1238" i="62"/>
  <c r="DR1313" i="62"/>
  <c r="CQ1029" i="62"/>
  <c r="CY37" i="62"/>
  <c r="CQ37" i="62" s="1"/>
  <c r="DW37" i="62" s="1"/>
  <c r="CP37" i="62"/>
  <c r="DV37" i="62" s="1"/>
  <c r="CP228" i="62"/>
  <c r="DV228" i="62" s="1"/>
  <c r="CY228" i="62"/>
  <c r="CQ228" i="62" s="1"/>
  <c r="DW228" i="62" s="1"/>
  <c r="CO595" i="62"/>
  <c r="DU595" i="62" s="1"/>
  <c r="CX595" i="62"/>
  <c r="CY714" i="62"/>
  <c r="CQ714" i="62" s="1"/>
  <c r="DW714" i="62" s="1"/>
  <c r="CP714" i="62"/>
  <c r="DV714" i="62" s="1"/>
  <c r="CP674" i="62"/>
  <c r="DV674" i="62" s="1"/>
  <c r="CY674" i="62"/>
  <c r="CQ674" i="62" s="1"/>
  <c r="DW674" i="62" s="1"/>
  <c r="CX1526" i="62"/>
  <c r="CY846" i="62"/>
  <c r="CP846" i="62"/>
  <c r="DS1277" i="62"/>
  <c r="DS1181" i="62"/>
  <c r="DS1413" i="62" s="1"/>
  <c r="BN1411" i="62"/>
  <c r="BN1178" i="62"/>
  <c r="BF1179" i="62"/>
  <c r="CM1506" i="62"/>
  <c r="CM1505" i="62" s="1"/>
  <c r="CM1414" i="62"/>
  <c r="BN1437" i="62"/>
  <c r="BF1437" i="62" s="1"/>
  <c r="BF1205" i="62"/>
  <c r="DR1305" i="62"/>
  <c r="DR1227" i="62"/>
  <c r="DR1457" i="62" s="1"/>
  <c r="BN1461" i="62"/>
  <c r="BF1461" i="62" s="1"/>
  <c r="BF1231" i="62"/>
  <c r="DS1314" i="62"/>
  <c r="DS1246" i="62"/>
  <c r="DS1480" i="62" s="1"/>
  <c r="DR1272" i="62"/>
  <c r="DR1176" i="62"/>
  <c r="DR1348" i="62" s="1"/>
  <c r="DR1408" i="62" s="1"/>
  <c r="CP343" i="62"/>
  <c r="DV343" i="62" s="1"/>
  <c r="CY343" i="62"/>
  <c r="CQ343" i="62" s="1"/>
  <c r="DW343" i="62" s="1"/>
  <c r="CV1431" i="62"/>
  <c r="CV1511" i="62" s="1"/>
  <c r="CV1358" i="62"/>
  <c r="CN1282" i="62"/>
  <c r="CN1189" i="62"/>
  <c r="DT283" i="62"/>
  <c r="CX481" i="62"/>
  <c r="CO481" i="62"/>
  <c r="DU481" i="62" s="1"/>
  <c r="DP1291" i="62"/>
  <c r="DP1209" i="62"/>
  <c r="DP1441" i="62" s="1"/>
  <c r="BC1213" i="62"/>
  <c r="BC1212" i="62" s="1"/>
  <c r="CX652" i="62"/>
  <c r="CO652" i="62"/>
  <c r="DU652" i="62" s="1"/>
  <c r="CY682" i="62"/>
  <c r="CQ682" i="62" s="1"/>
  <c r="DW682" i="62" s="1"/>
  <c r="CP682" i="62"/>
  <c r="DV682" i="62" s="1"/>
  <c r="CX1235" i="62"/>
  <c r="CX1466" i="62" s="1"/>
  <c r="CY835" i="62"/>
  <c r="CP835" i="62"/>
  <c r="DU883" i="62"/>
  <c r="CP89" i="62"/>
  <c r="DV89" i="62" s="1"/>
  <c r="CY89" i="62"/>
  <c r="CQ89" i="62" s="1"/>
  <c r="DW89" i="62" s="1"/>
  <c r="CJ1342" i="62"/>
  <c r="CJ1263" i="62"/>
  <c r="CP214" i="62"/>
  <c r="DV214" i="62" s="1"/>
  <c r="CY214" i="62"/>
  <c r="CQ214" i="62" s="1"/>
  <c r="DW214" i="62" s="1"/>
  <c r="BN1424" i="62"/>
  <c r="BF1424" i="62" s="1"/>
  <c r="BN1356" i="62"/>
  <c r="BF1192" i="62"/>
  <c r="CX470" i="62"/>
  <c r="CO470" i="62"/>
  <c r="DU470" i="62" s="1"/>
  <c r="CX526" i="62"/>
  <c r="CO526" i="62"/>
  <c r="DU526" i="62" s="1"/>
  <c r="DR1300" i="62"/>
  <c r="CY623" i="62"/>
  <c r="CQ623" i="62" s="1"/>
  <c r="DW623" i="62" s="1"/>
  <c r="CP623" i="62"/>
  <c r="DV623" i="62" s="1"/>
  <c r="CP839" i="62"/>
  <c r="DV839" i="62" s="1"/>
  <c r="CY839" i="62"/>
  <c r="CQ839" i="62" s="1"/>
  <c r="DW839" i="62" s="1"/>
  <c r="CX1531" i="62"/>
  <c r="CX1237" i="62"/>
  <c r="CX1469" i="62" s="1"/>
  <c r="CY852" i="62"/>
  <c r="CP852" i="62"/>
  <c r="CD1501" i="62"/>
  <c r="CD1500" i="62" s="1"/>
  <c r="CD1393" i="62"/>
  <c r="CX119" i="62"/>
  <c r="CO119" i="62"/>
  <c r="DU119" i="62" s="1"/>
  <c r="DS1280" i="62"/>
  <c r="DS1185" i="62"/>
  <c r="CY375" i="62"/>
  <c r="CP375" i="62"/>
  <c r="BM1422" i="62"/>
  <c r="BE1422" i="62" s="1"/>
  <c r="BE1190" i="62"/>
  <c r="CP179" i="62"/>
  <c r="DV179" i="62" s="1"/>
  <c r="CY179" i="62"/>
  <c r="CQ179" i="62" s="1"/>
  <c r="DW179" i="62" s="1"/>
  <c r="BO1327" i="62"/>
  <c r="BG1327" i="62" s="1"/>
  <c r="BO1294" i="62"/>
  <c r="BG1295" i="62"/>
  <c r="CY688" i="62"/>
  <c r="CQ688" i="62" s="1"/>
  <c r="DW688" i="62" s="1"/>
  <c r="CP688" i="62"/>
  <c r="DV688" i="62" s="1"/>
  <c r="CP731" i="62"/>
  <c r="DV731" i="62" s="1"/>
  <c r="CY731" i="62"/>
  <c r="CQ731" i="62" s="1"/>
  <c r="DW731" i="62" s="1"/>
  <c r="DP1305" i="62"/>
  <c r="DP1227" i="62"/>
  <c r="DP1457" i="62" s="1"/>
  <c r="BI1510" i="62"/>
  <c r="BE1511" i="62"/>
  <c r="EP1508" i="62"/>
  <c r="EQ1508" i="62"/>
  <c r="EJ1410" i="62"/>
  <c r="EJ1381" i="62"/>
  <c r="ER1350" i="62"/>
  <c r="EO1350" i="62"/>
  <c r="BG1463" i="62"/>
  <c r="EG1326" i="62"/>
  <c r="EP1326" i="62" s="1"/>
  <c r="EP1294" i="62"/>
  <c r="Y1393" i="62"/>
  <c r="AC1383" i="62"/>
  <c r="ED1383" i="62" s="1"/>
  <c r="ED1360" i="62"/>
  <c r="FB1507" i="62"/>
  <c r="FE1507" i="62"/>
  <c r="FI1516" i="62"/>
  <c r="FK1516" i="62" s="1"/>
  <c r="FM1516" i="62" s="1"/>
  <c r="FK1455" i="62"/>
  <c r="FM1455" i="62" s="1"/>
  <c r="BG1471" i="62"/>
  <c r="AZ1554" i="62"/>
  <c r="AZ1552" i="62"/>
  <c r="AZ1553" i="62"/>
  <c r="AZ1550" i="62"/>
  <c r="FK1507" i="62"/>
  <c r="FM1507" i="62" s="1"/>
  <c r="EU1516" i="62"/>
  <c r="FA1516" i="62" s="1"/>
  <c r="FA1455" i="62"/>
  <c r="BB1384" i="62"/>
  <c r="BB1385" i="62"/>
  <c r="FI1382" i="62"/>
  <c r="FK1351" i="62"/>
  <c r="FM1351" i="62" s="1"/>
  <c r="AE1496" i="62"/>
  <c r="V1496" i="62"/>
  <c r="FG1414" i="62"/>
  <c r="AO1384" i="62"/>
  <c r="AO1385" i="62"/>
  <c r="FC1519" i="62"/>
  <c r="FD1519" i="62"/>
  <c r="AP1330" i="62"/>
  <c r="DU1055" i="62"/>
  <c r="BG1414" i="62"/>
  <c r="AJ1377" i="62"/>
  <c r="BA1517" i="62"/>
  <c r="FU1467" i="62"/>
  <c r="BA1390" i="62"/>
  <c r="AB1516" i="62"/>
  <c r="EC1516" i="62" s="1"/>
  <c r="EC1455" i="62"/>
  <c r="Y1513" i="62"/>
  <c r="DZ1513" i="62" s="1"/>
  <c r="DZ1439" i="62"/>
  <c r="BH1346" i="62"/>
  <c r="DO1388" i="62"/>
  <c r="FK1519" i="62"/>
  <c r="FM1519" i="62" s="1"/>
  <c r="BJ1470" i="62"/>
  <c r="AR1515" i="62"/>
  <c r="CR1384" i="62"/>
  <c r="CR1385" i="62"/>
  <c r="FG1497" i="62"/>
  <c r="ER1546" i="62"/>
  <c r="EO1546" i="62"/>
  <c r="FH1501" i="62"/>
  <c r="BJ1510" i="62"/>
  <c r="DK1388" i="62"/>
  <c r="DI1496" i="62"/>
  <c r="BZ1514" i="62"/>
  <c r="EW1517" i="62"/>
  <c r="FB1467" i="62"/>
  <c r="FB1390" i="62" s="1"/>
  <c r="FE1467" i="62"/>
  <c r="FE1390" i="62" s="1"/>
  <c r="EW1390" i="62"/>
  <c r="EB1519" i="62"/>
  <c r="AB1263" i="62"/>
  <c r="EC1263" i="62" s="1"/>
  <c r="AO1503" i="62"/>
  <c r="FD1400" i="62"/>
  <c r="FC1400" i="62"/>
  <c r="X1501" i="62"/>
  <c r="FL1514" i="62"/>
  <c r="FL1520" i="62" s="1"/>
  <c r="FD1391" i="62"/>
  <c r="BH1495" i="62"/>
  <c r="EE1497" i="62"/>
  <c r="AT1505" i="62"/>
  <c r="DT1370" i="62"/>
  <c r="BY1377" i="62"/>
  <c r="R1377" i="62"/>
  <c r="CN1534" i="62"/>
  <c r="CN1543" i="62" s="1"/>
  <c r="CN1317" i="62"/>
  <c r="CN1296" i="62" s="1"/>
  <c r="CN1328" i="62" s="1"/>
  <c r="CN1252" i="62"/>
  <c r="AE1361" i="62"/>
  <c r="BN1447" i="62"/>
  <c r="BF1447" i="62" s="1"/>
  <c r="BF1363" i="62"/>
  <c r="CN1298" i="62"/>
  <c r="CN1215" i="62"/>
  <c r="CN1363" i="62" s="1"/>
  <c r="CN1447" i="62" s="1"/>
  <c r="CX660" i="62"/>
  <c r="CO660" i="62"/>
  <c r="DU660" i="62" s="1"/>
  <c r="CM1342" i="62"/>
  <c r="CM1263" i="62"/>
  <c r="DP1307" i="62"/>
  <c r="DP1229" i="62"/>
  <c r="DP1460" i="62" s="1"/>
  <c r="CL1517" i="62"/>
  <c r="CL1390" i="62"/>
  <c r="BM1418" i="62"/>
  <c r="BE1418" i="62" s="1"/>
  <c r="BE1186" i="62"/>
  <c r="BP1395" i="62"/>
  <c r="BH1395" i="62" s="1"/>
  <c r="BH1344" i="62"/>
  <c r="CY240" i="62"/>
  <c r="CQ240" i="62" s="1"/>
  <c r="DW240" i="62" s="1"/>
  <c r="CP240" i="62"/>
  <c r="DV240" i="62" s="1"/>
  <c r="BQ1389" i="62"/>
  <c r="BI1411" i="62"/>
  <c r="BI1389" i="62" s="1"/>
  <c r="CY233" i="62"/>
  <c r="CQ233" i="62" s="1"/>
  <c r="DW233" i="62" s="1"/>
  <c r="CP233" i="62"/>
  <c r="DV233" i="62" s="1"/>
  <c r="BQ1327" i="62"/>
  <c r="BI1327" i="62" s="1"/>
  <c r="BQ1294" i="62"/>
  <c r="BQ1326" i="62" s="1"/>
  <c r="CP578" i="62"/>
  <c r="DV578" i="62" s="1"/>
  <c r="CY578" i="62"/>
  <c r="CQ578" i="62" s="1"/>
  <c r="DW578" i="62" s="1"/>
  <c r="CP640" i="62"/>
  <c r="DV640" i="62" s="1"/>
  <c r="CY640" i="62"/>
  <c r="CQ640" i="62" s="1"/>
  <c r="DW640" i="62" s="1"/>
  <c r="CP679" i="62"/>
  <c r="DV679" i="62" s="1"/>
  <c r="CY679" i="62"/>
  <c r="CQ679" i="62" s="1"/>
  <c r="DW679" i="62" s="1"/>
  <c r="CQ775" i="62"/>
  <c r="CX724" i="62"/>
  <c r="CO724" i="62"/>
  <c r="DU724" i="62" s="1"/>
  <c r="DS6" i="62"/>
  <c r="BF1524" i="62"/>
  <c r="BL1322" i="62"/>
  <c r="BD1322" i="62" s="1"/>
  <c r="BD1266" i="62"/>
  <c r="BN1325" i="62"/>
  <c r="BF1325" i="62" s="1"/>
  <c r="BF1289" i="62"/>
  <c r="DQ1532" i="62"/>
  <c r="DQ1311" i="62"/>
  <c r="DQ1238" i="62"/>
  <c r="CY1045" i="62"/>
  <c r="CQ1045" i="62" s="1"/>
  <c r="DW1045" i="62" s="1"/>
  <c r="CP1045" i="62"/>
  <c r="DV1045" i="62" s="1"/>
  <c r="CE1388" i="62"/>
  <c r="EU1505" i="62"/>
  <c r="FA1505" i="62" s="1"/>
  <c r="FA1506" i="62"/>
  <c r="X1515" i="62"/>
  <c r="DY1448" i="62"/>
  <c r="EU1444" i="62"/>
  <c r="FA1444" i="62" s="1"/>
  <c r="FA1445" i="62"/>
  <c r="AS1326" i="62"/>
  <c r="CY125" i="62"/>
  <c r="CQ125" i="62" s="1"/>
  <c r="DW125" i="62" s="1"/>
  <c r="CP125" i="62"/>
  <c r="DV125" i="62" s="1"/>
  <c r="DS1272" i="62"/>
  <c r="DS1176" i="62"/>
  <c r="DS1348" i="62" s="1"/>
  <c r="DS1408" i="62" s="1"/>
  <c r="CP328" i="62"/>
  <c r="DV328" i="62" s="1"/>
  <c r="CY328" i="62"/>
  <c r="CQ328" i="62" s="1"/>
  <c r="DW328" i="62" s="1"/>
  <c r="CO176" i="62"/>
  <c r="DU176" i="62" s="1"/>
  <c r="CX176" i="62"/>
  <c r="CX185" i="62"/>
  <c r="CO185" i="62"/>
  <c r="DU185" i="62" s="1"/>
  <c r="BN1433" i="62"/>
  <c r="BF1433" i="62" s="1"/>
  <c r="BF1201" i="62"/>
  <c r="BM1437" i="62"/>
  <c r="BE1437" i="62" s="1"/>
  <c r="BE1205" i="62"/>
  <c r="DS1293" i="62"/>
  <c r="DS1289" i="62" s="1"/>
  <c r="DS1325" i="62" s="1"/>
  <c r="DS1211" i="62"/>
  <c r="DS1443" i="62" s="1"/>
  <c r="BQ1360" i="62"/>
  <c r="BI1207" i="62"/>
  <c r="CW1473" i="62"/>
  <c r="BC1468" i="62"/>
  <c r="BC1467" i="62" s="1"/>
  <c r="BC1371" i="62"/>
  <c r="CY1069" i="62"/>
  <c r="CQ1069" i="62" s="1"/>
  <c r="DW1069" i="62" s="1"/>
  <c r="CP1069" i="62"/>
  <c r="DV1069" i="62" s="1"/>
  <c r="CW1171" i="62"/>
  <c r="CW1402" i="62" s="1"/>
  <c r="CX35" i="62"/>
  <c r="CO35" i="62"/>
  <c r="BM1274" i="62"/>
  <c r="BL1433" i="62"/>
  <c r="BD1433" i="62" s="1"/>
  <c r="BD1201" i="62"/>
  <c r="CN1292" i="62"/>
  <c r="CN1289" i="62" s="1"/>
  <c r="CN1325" i="62" s="1"/>
  <c r="CN1210" i="62"/>
  <c r="CX554" i="62"/>
  <c r="CO554" i="62"/>
  <c r="DU554" i="62" s="1"/>
  <c r="CP655" i="62"/>
  <c r="DV655" i="62" s="1"/>
  <c r="CY655" i="62"/>
  <c r="CQ655" i="62" s="1"/>
  <c r="DW655" i="62" s="1"/>
  <c r="BM1469" i="62"/>
  <c r="BE1469" i="62" s="1"/>
  <c r="BE1237" i="62"/>
  <c r="DQ1397" i="62"/>
  <c r="DQ1345" i="62"/>
  <c r="DQ1396" i="62" s="1"/>
  <c r="CW1270" i="62"/>
  <c r="CW1170" i="62"/>
  <c r="CO34" i="62"/>
  <c r="CX34" i="62"/>
  <c r="DS1276" i="62"/>
  <c r="DS1180" i="62"/>
  <c r="DS1412" i="62" s="1"/>
  <c r="CY350" i="62"/>
  <c r="CQ350" i="62" s="1"/>
  <c r="DW350" i="62" s="1"/>
  <c r="CP350" i="62"/>
  <c r="DV350" i="62" s="1"/>
  <c r="CP411" i="62"/>
  <c r="DV411" i="62" s="1"/>
  <c r="CY411" i="62"/>
  <c r="CQ411" i="62" s="1"/>
  <c r="DW411" i="62" s="1"/>
  <c r="CY598" i="62"/>
  <c r="CQ598" i="62" s="1"/>
  <c r="DW598" i="62" s="1"/>
  <c r="CP598" i="62"/>
  <c r="DV598" i="62" s="1"/>
  <c r="BK1446" i="62"/>
  <c r="BK1445" i="62" s="1"/>
  <c r="BK1444" i="62" s="1"/>
  <c r="BK1361" i="62"/>
  <c r="CP605" i="62"/>
  <c r="DV605" i="62" s="1"/>
  <c r="CY605" i="62"/>
  <c r="CQ605" i="62" s="1"/>
  <c r="DW605" i="62" s="1"/>
  <c r="DT1301" i="62"/>
  <c r="DT1223" i="62"/>
  <c r="DT1366" i="62" s="1"/>
  <c r="DT1451" i="62" s="1"/>
  <c r="CK1391" i="62"/>
  <c r="BH1511" i="62"/>
  <c r="ER1396" i="62"/>
  <c r="EO1396" i="62"/>
  <c r="EN1501" i="62"/>
  <c r="FF1514" i="62"/>
  <c r="FF1520" i="62" s="1"/>
  <c r="EH1516" i="62"/>
  <c r="EN1516" i="62" s="1"/>
  <c r="EN1455" i="62"/>
  <c r="BO1546" i="62"/>
  <c r="DP1269" i="62"/>
  <c r="DP1167" i="62"/>
  <c r="CK1322" i="62"/>
  <c r="DR1273" i="62"/>
  <c r="DR1177" i="62"/>
  <c r="DR1349" i="62" s="1"/>
  <c r="DR1409" i="62" s="1"/>
  <c r="CO311" i="62"/>
  <c r="DU311" i="62" s="1"/>
  <c r="CX311" i="62"/>
  <c r="CO389" i="62"/>
  <c r="DU389" i="62" s="1"/>
  <c r="CX389" i="62"/>
  <c r="BR1323" i="62"/>
  <c r="BJ1323" i="62" s="1"/>
  <c r="BJ1274" i="62"/>
  <c r="BM1289" i="62"/>
  <c r="BE1290" i="62"/>
  <c r="CP659" i="62"/>
  <c r="DV659" i="62" s="1"/>
  <c r="CY659" i="62"/>
  <c r="CQ659" i="62" s="1"/>
  <c r="DW659" i="62" s="1"/>
  <c r="CY706" i="62"/>
  <c r="CQ706" i="62" s="1"/>
  <c r="DW706" i="62" s="1"/>
  <c r="CP706" i="62"/>
  <c r="DV706" i="62" s="1"/>
  <c r="BN1368" i="62"/>
  <c r="BF1225" i="62"/>
  <c r="BN1468" i="62"/>
  <c r="BN1371" i="62"/>
  <c r="BF1371" i="62" s="1"/>
  <c r="BF1236" i="62"/>
  <c r="CK1342" i="62"/>
  <c r="CK1263" i="62"/>
  <c r="BO1324" i="62"/>
  <c r="BG1324" i="62" s="1"/>
  <c r="BG1278" i="62"/>
  <c r="CP334" i="62"/>
  <c r="DV334" i="62" s="1"/>
  <c r="CY334" i="62"/>
  <c r="CQ334" i="62" s="1"/>
  <c r="DW334" i="62" s="1"/>
  <c r="CY322" i="62"/>
  <c r="CQ322" i="62" s="1"/>
  <c r="DW322" i="62" s="1"/>
  <c r="CP322" i="62"/>
  <c r="DV322" i="62" s="1"/>
  <c r="CO371" i="62"/>
  <c r="DU371" i="62" s="1"/>
  <c r="CX371" i="62"/>
  <c r="BR1410" i="62"/>
  <c r="BR1504" i="62" s="1"/>
  <c r="L68" i="64" s="1"/>
  <c r="BR1381" i="62"/>
  <c r="CP564" i="62"/>
  <c r="DV564" i="62" s="1"/>
  <c r="CY564" i="62"/>
  <c r="CQ564" i="62" s="1"/>
  <c r="DW564" i="62" s="1"/>
  <c r="DS1297" i="62"/>
  <c r="DS1214" i="62"/>
  <c r="CY647" i="62"/>
  <c r="CQ647" i="62" s="1"/>
  <c r="DW647" i="62" s="1"/>
  <c r="CP647" i="62"/>
  <c r="DV647" i="62" s="1"/>
  <c r="CW1222" i="62"/>
  <c r="CO663" i="62"/>
  <c r="CX663" i="62"/>
  <c r="DU1235" i="62"/>
  <c r="DU1466" i="62" s="1"/>
  <c r="CY1242" i="62"/>
  <c r="CQ919" i="62"/>
  <c r="DV1029" i="62"/>
  <c r="CC1391" i="62"/>
  <c r="CP65" i="62"/>
  <c r="DV65" i="62" s="1"/>
  <c r="CY65" i="62"/>
  <c r="CQ65" i="62" s="1"/>
  <c r="DW65" i="62" s="1"/>
  <c r="CY143" i="62"/>
  <c r="CQ143" i="62" s="1"/>
  <c r="DW143" i="62" s="1"/>
  <c r="CP143" i="62"/>
  <c r="DV143" i="62" s="1"/>
  <c r="CY369" i="62"/>
  <c r="CP369" i="62"/>
  <c r="CO392" i="62"/>
  <c r="DU392" i="62" s="1"/>
  <c r="CX392" i="62"/>
  <c r="DU402" i="62"/>
  <c r="CP812" i="62"/>
  <c r="DV812" i="62" s="1"/>
  <c r="CY812" i="62"/>
  <c r="CQ812" i="62" s="1"/>
  <c r="DW812" i="62" s="1"/>
  <c r="DP1532" i="62"/>
  <c r="DP1311" i="62"/>
  <c r="DP1238" i="62"/>
  <c r="CO1526" i="62"/>
  <c r="DU846" i="62"/>
  <c r="DU1526" i="62" s="1"/>
  <c r="BM1403" i="62"/>
  <c r="BE1403" i="62" s="1"/>
  <c r="BE1172" i="62"/>
  <c r="DS1343" i="62"/>
  <c r="DS1394" i="62" s="1"/>
  <c r="BN1413" i="62"/>
  <c r="BF1413" i="62" s="1"/>
  <c r="BF1181" i="62"/>
  <c r="CY309" i="62"/>
  <c r="CQ309" i="62" s="1"/>
  <c r="DW309" i="62" s="1"/>
  <c r="CP309" i="62"/>
  <c r="DV309" i="62" s="1"/>
  <c r="BN1274" i="62"/>
  <c r="BF1275" i="62"/>
  <c r="CY323" i="62"/>
  <c r="CQ323" i="62" s="1"/>
  <c r="DW323" i="62" s="1"/>
  <c r="CP323" i="62"/>
  <c r="DV323" i="62" s="1"/>
  <c r="CP118" i="62"/>
  <c r="DV118" i="62" s="1"/>
  <c r="CY118" i="62"/>
  <c r="CQ118" i="62" s="1"/>
  <c r="DW118" i="62" s="1"/>
  <c r="CY353" i="62"/>
  <c r="CQ353" i="62" s="1"/>
  <c r="DW353" i="62" s="1"/>
  <c r="CP353" i="62"/>
  <c r="DV353" i="62" s="1"/>
  <c r="BC1182" i="62"/>
  <c r="CX488" i="62"/>
  <c r="CO488" i="62"/>
  <c r="DU488" i="62" s="1"/>
  <c r="BM1457" i="62"/>
  <c r="BE1457" i="62" s="1"/>
  <c r="BE1227" i="62"/>
  <c r="CP836" i="62"/>
  <c r="DV836" i="62" s="1"/>
  <c r="CY836" i="62"/>
  <c r="CQ836" i="62" s="1"/>
  <c r="DW836" i="62" s="1"/>
  <c r="BE1528" i="62"/>
  <c r="DR854" i="62"/>
  <c r="DR1528" i="62" s="1"/>
  <c r="BN1480" i="62"/>
  <c r="BF1480" i="62" s="1"/>
  <c r="BF1246" i="62"/>
  <c r="BG1537" i="62"/>
  <c r="BG1541" i="62"/>
  <c r="BG1546" i="62" s="1"/>
  <c r="BQ1322" i="62"/>
  <c r="BI1322" i="62" s="1"/>
  <c r="BI1266" i="62"/>
  <c r="CW1524" i="62"/>
  <c r="CY170" i="62"/>
  <c r="CQ170" i="62" s="1"/>
  <c r="DW170" i="62" s="1"/>
  <c r="CP170" i="62"/>
  <c r="DV170" i="62" s="1"/>
  <c r="CY237" i="62"/>
  <c r="CQ237" i="62" s="1"/>
  <c r="DW237" i="62" s="1"/>
  <c r="CP237" i="62"/>
  <c r="DV237" i="62" s="1"/>
  <c r="BM1348" i="62"/>
  <c r="BE1176" i="62"/>
  <c r="CY370" i="62"/>
  <c r="CQ370" i="62" s="1"/>
  <c r="DW370" i="62" s="1"/>
  <c r="CP370" i="62"/>
  <c r="DV370" i="62" s="1"/>
  <c r="CY376" i="62"/>
  <c r="CQ376" i="62" s="1"/>
  <c r="DW376" i="62" s="1"/>
  <c r="CP376" i="62"/>
  <c r="DV376" i="62" s="1"/>
  <c r="CV1421" i="62"/>
  <c r="CV1508" i="62" s="1"/>
  <c r="CV1355" i="62"/>
  <c r="BC1446" i="62"/>
  <c r="BC1445" i="62" s="1"/>
  <c r="CO1235" i="62"/>
  <c r="CO1466" i="62" s="1"/>
  <c r="CW1471" i="62"/>
  <c r="CW1470" i="62" s="1"/>
  <c r="CW1372" i="62"/>
  <c r="BD1535" i="62"/>
  <c r="BD1544" i="62" s="1"/>
  <c r="DQ1012" i="62"/>
  <c r="CJ1501" i="62"/>
  <c r="CJ1500" i="62" s="1"/>
  <c r="CJ1393" i="62"/>
  <c r="CP93" i="62"/>
  <c r="DV93" i="62" s="1"/>
  <c r="CY93" i="62"/>
  <c r="CQ93" i="62" s="1"/>
  <c r="DW93" i="62" s="1"/>
  <c r="CP248" i="62"/>
  <c r="DV248" i="62" s="1"/>
  <c r="CY248" i="62"/>
  <c r="CQ248" i="62" s="1"/>
  <c r="DW248" i="62" s="1"/>
  <c r="CP171" i="62"/>
  <c r="DV171" i="62" s="1"/>
  <c r="CY171" i="62"/>
  <c r="CQ171" i="62" s="1"/>
  <c r="DW171" i="62" s="1"/>
  <c r="CN1187" i="62"/>
  <c r="CP346" i="62"/>
  <c r="DV346" i="62" s="1"/>
  <c r="CY346" i="62"/>
  <c r="CQ346" i="62" s="1"/>
  <c r="DW346" i="62" s="1"/>
  <c r="CX221" i="62"/>
  <c r="CO221" i="62"/>
  <c r="DU221" i="62" s="1"/>
  <c r="CY604" i="62"/>
  <c r="CQ604" i="62" s="1"/>
  <c r="DW604" i="62" s="1"/>
  <c r="CP604" i="62"/>
  <c r="DV604" i="62" s="1"/>
  <c r="CO1531" i="62"/>
  <c r="CO1237" i="62"/>
  <c r="CO1469" i="62" s="1"/>
  <c r="DU852" i="62"/>
  <c r="CN1184" i="62"/>
  <c r="CN1416" i="62" s="1"/>
  <c r="BN1417" i="62"/>
  <c r="BF1417" i="62" s="1"/>
  <c r="BN1353" i="62"/>
  <c r="BF1353" i="62" s="1"/>
  <c r="BF1185" i="62"/>
  <c r="CO258" i="62"/>
  <c r="DU258" i="62" s="1"/>
  <c r="CX258" i="62"/>
  <c r="DU375" i="62"/>
  <c r="CX335" i="62"/>
  <c r="CO335" i="62"/>
  <c r="DU335" i="62" s="1"/>
  <c r="CY253" i="62"/>
  <c r="CQ253" i="62" s="1"/>
  <c r="DW253" i="62" s="1"/>
  <c r="CP253" i="62"/>
  <c r="DV253" i="62" s="1"/>
  <c r="CX1195" i="62"/>
  <c r="CX1427" i="62" s="1"/>
  <c r="CP336" i="62"/>
  <c r="CY336" i="62"/>
  <c r="CM1516" i="62"/>
  <c r="CK1518" i="62"/>
  <c r="CK1497" i="62"/>
  <c r="DJ1388" i="62"/>
  <c r="CY1093" i="62"/>
  <c r="CQ1093" i="62" s="1"/>
  <c r="DW1093" i="62" s="1"/>
  <c r="CP1093" i="62"/>
  <c r="DV1093" i="62" s="1"/>
  <c r="EV1388" i="62"/>
  <c r="FE1511" i="62"/>
  <c r="FB1511" i="62"/>
  <c r="BG1464" i="62"/>
  <c r="AZ1518" i="62"/>
  <c r="EN1327" i="62"/>
  <c r="EP1327" i="62"/>
  <c r="EU1518" i="62"/>
  <c r="FA1518" i="62" s="1"/>
  <c r="FB1504" i="62"/>
  <c r="AC1361" i="62"/>
  <c r="EE1263" i="62"/>
  <c r="BJ1355" i="62"/>
  <c r="BI1358" i="62"/>
  <c r="AO1383" i="62"/>
  <c r="FK1506" i="62"/>
  <c r="FM1506" i="62" s="1"/>
  <c r="FI1505" i="62"/>
  <c r="FK1505" i="62" s="1"/>
  <c r="FM1505" i="62" s="1"/>
  <c r="DP1483" i="62"/>
  <c r="DP1482" i="62" s="1"/>
  <c r="DP1251" i="62"/>
  <c r="DP1375" i="62" s="1"/>
  <c r="DP1386" i="62" s="1"/>
  <c r="AA1501" i="62"/>
  <c r="AS1505" i="62"/>
  <c r="BD1355" i="62"/>
  <c r="BI1289" i="62"/>
  <c r="EN1519" i="62"/>
  <c r="Z1393" i="62"/>
  <c r="BA1516" i="62"/>
  <c r="BA1514" i="62" s="1"/>
  <c r="FU1455" i="62"/>
  <c r="BD1452" i="62"/>
  <c r="ER1330" i="62"/>
  <c r="EH1517" i="62"/>
  <c r="EN1517" i="62" s="1"/>
  <c r="EN1467" i="62"/>
  <c r="EN1390" i="62" s="1"/>
  <c r="EH1390" i="62"/>
  <c r="EQ1400" i="62"/>
  <c r="EP1400" i="62"/>
  <c r="BH1400" i="62"/>
  <c r="DO1377" i="62"/>
  <c r="BH1345" i="62"/>
  <c r="AD1444" i="62"/>
  <c r="EE1444" i="62" s="1"/>
  <c r="EE1445" i="62"/>
  <c r="BJ1471" i="62"/>
  <c r="FH1497" i="62"/>
  <c r="DS1536" i="62"/>
  <c r="DS1545" i="62" s="1"/>
  <c r="DS1249" i="62"/>
  <c r="DS1493" i="62" s="1"/>
  <c r="W1501" i="62"/>
  <c r="DK1377" i="62"/>
  <c r="BD1164" i="62"/>
  <c r="AB1380" i="62"/>
  <c r="AB1377" i="62"/>
  <c r="EC1377" i="62" s="1"/>
  <c r="EC1342" i="62"/>
  <c r="EK1503" i="62"/>
  <c r="EQ1407" i="62"/>
  <c r="EP1407" i="62"/>
  <c r="Y1382" i="62"/>
  <c r="DZ1382" i="62" s="1"/>
  <c r="DZ1351" i="62"/>
  <c r="Y1444" i="62"/>
  <c r="DZ1444" i="62" s="1"/>
  <c r="DZ1445" i="62"/>
  <c r="BH1519" i="62"/>
  <c r="BW1377" i="62"/>
  <c r="BW1380" i="62"/>
  <c r="BW1388" i="62" s="1"/>
  <c r="FI1444" i="62"/>
  <c r="FK1445" i="62"/>
  <c r="FM1445" i="62" s="1"/>
  <c r="Z1382" i="62"/>
  <c r="EA1382" i="62" s="1"/>
  <c r="EA1351" i="62"/>
  <c r="BO1482" i="62"/>
  <c r="BG1482" i="62" s="1"/>
  <c r="BG1483" i="62"/>
  <c r="BD1356" i="62"/>
  <c r="DT1463" i="62"/>
  <c r="AU1496" i="62"/>
  <c r="BG1354" i="62"/>
  <c r="FB1513" i="62"/>
  <c r="FE1513" i="62"/>
  <c r="Z1515" i="62"/>
  <c r="EA1448" i="62"/>
  <c r="X1382" i="62"/>
  <c r="DY1382" i="62" s="1"/>
  <c r="DY1351" i="62"/>
  <c r="CV1483" i="62"/>
  <c r="CV1482" i="62" s="1"/>
  <c r="CV1251" i="62"/>
  <c r="CV1375" i="62" s="1"/>
  <c r="CV1386" i="62" s="1"/>
  <c r="EK1361" i="62"/>
  <c r="CP224" i="62"/>
  <c r="DV224" i="62" s="1"/>
  <c r="CY224" i="62"/>
  <c r="CQ224" i="62" s="1"/>
  <c r="DW224" i="62" s="1"/>
  <c r="CY356" i="62"/>
  <c r="CQ356" i="62" s="1"/>
  <c r="DW356" i="62" s="1"/>
  <c r="CP356" i="62"/>
  <c r="DV356" i="62" s="1"/>
  <c r="BL1541" i="62"/>
  <c r="BL1546" i="62" s="1"/>
  <c r="BL1537" i="62"/>
  <c r="BR1408" i="62"/>
  <c r="BJ1348" i="62"/>
  <c r="CP163" i="62"/>
  <c r="DV163" i="62" s="1"/>
  <c r="CY163" i="62"/>
  <c r="CQ163" i="62" s="1"/>
  <c r="DW163" i="62" s="1"/>
  <c r="CP296" i="62"/>
  <c r="DV296" i="62" s="1"/>
  <c r="CY296" i="62"/>
  <c r="CQ296" i="62" s="1"/>
  <c r="DW296" i="62" s="1"/>
  <c r="CO497" i="62"/>
  <c r="DU497" i="62" s="1"/>
  <c r="CX497" i="62"/>
  <c r="DP1292" i="62"/>
  <c r="DP1210" i="62"/>
  <c r="DP1442" i="62" s="1"/>
  <c r="CX612" i="62"/>
  <c r="CO612" i="62"/>
  <c r="DU612" i="62" s="1"/>
  <c r="CY669" i="62"/>
  <c r="CQ669" i="62" s="1"/>
  <c r="DW669" i="62" s="1"/>
  <c r="CP669" i="62"/>
  <c r="DV669" i="62" s="1"/>
  <c r="DV775" i="62"/>
  <c r="CY826" i="62"/>
  <c r="CQ826" i="62" s="1"/>
  <c r="DW826" i="62" s="1"/>
  <c r="CP826" i="62"/>
  <c r="DV826" i="62" s="1"/>
  <c r="CX1234" i="62"/>
  <c r="CX1465" i="62" s="1"/>
  <c r="CP824" i="62"/>
  <c r="CY824" i="62"/>
  <c r="CD1517" i="62"/>
  <c r="CD1390" i="62"/>
  <c r="CY911" i="62"/>
  <c r="CQ911" i="62" s="1"/>
  <c r="DW911" i="62" s="1"/>
  <c r="CP911" i="62"/>
  <c r="DV911" i="62" s="1"/>
  <c r="BN1344" i="62"/>
  <c r="BF1166" i="62"/>
  <c r="CX174" i="62"/>
  <c r="CO174" i="62"/>
  <c r="DU174" i="62" s="1"/>
  <c r="BR1324" i="62"/>
  <c r="BJ1324" i="62" s="1"/>
  <c r="BJ1278" i="62"/>
  <c r="CX471" i="62"/>
  <c r="CO471" i="62"/>
  <c r="DU471" i="62" s="1"/>
  <c r="CC1446" i="62"/>
  <c r="CC1445" i="62" s="1"/>
  <c r="CC1361" i="62"/>
  <c r="CX1291" i="62"/>
  <c r="CX1209" i="62"/>
  <c r="CX1441" i="62" s="1"/>
  <c r="CY462" i="62"/>
  <c r="CP462" i="62"/>
  <c r="CY694" i="62"/>
  <c r="CQ694" i="62" s="1"/>
  <c r="DW694" i="62" s="1"/>
  <c r="CP694" i="62"/>
  <c r="DV694" i="62" s="1"/>
  <c r="CX1308" i="62"/>
  <c r="CX1232" i="62"/>
  <c r="CX1462" i="62" s="1"/>
  <c r="CP808" i="62"/>
  <c r="CY808" i="62"/>
  <c r="DP1312" i="62"/>
  <c r="DP1240" i="62"/>
  <c r="CX1239" i="62"/>
  <c r="CX1472" i="62" s="1"/>
  <c r="CY899" i="62"/>
  <c r="CP899" i="62"/>
  <c r="BN1375" i="62"/>
  <c r="BF1251" i="62"/>
  <c r="ER1393" i="62"/>
  <c r="EO1393" i="62"/>
  <c r="W1382" i="62"/>
  <c r="DX1382" i="62" s="1"/>
  <c r="DX1351" i="62"/>
  <c r="EK1515" i="62"/>
  <c r="EQ1448" i="62"/>
  <c r="EP1448" i="62"/>
  <c r="EP1519" i="62"/>
  <c r="EQ1519" i="62"/>
  <c r="CO145" i="62"/>
  <c r="DU145" i="62" s="1"/>
  <c r="CX145" i="62"/>
  <c r="CV1410" i="62"/>
  <c r="CV1504" i="62" s="1"/>
  <c r="CV1381" i="62"/>
  <c r="BN1348" i="62"/>
  <c r="BF1176" i="62"/>
  <c r="CX1186" i="62"/>
  <c r="CX1418" i="62" s="1"/>
  <c r="CY259" i="62"/>
  <c r="CP259" i="62"/>
  <c r="CO404" i="62"/>
  <c r="DU404" i="62" s="1"/>
  <c r="CX404" i="62"/>
  <c r="CX1200" i="62" s="1"/>
  <c r="CX1432" i="62" s="1"/>
  <c r="CO473" i="62"/>
  <c r="DU473" i="62" s="1"/>
  <c r="CX473" i="62"/>
  <c r="BN1443" i="62"/>
  <c r="BF1443" i="62" s="1"/>
  <c r="BF1211" i="62"/>
  <c r="CP661" i="62"/>
  <c r="DV661" i="62" s="1"/>
  <c r="CY661" i="62"/>
  <c r="CQ661" i="62" s="1"/>
  <c r="DW661" i="62" s="1"/>
  <c r="CW1370" i="62"/>
  <c r="BP1517" i="62"/>
  <c r="BP1390" i="62"/>
  <c r="CY220" i="62"/>
  <c r="CQ220" i="62" s="1"/>
  <c r="DW220" i="62" s="1"/>
  <c r="CP220" i="62"/>
  <c r="DV220" i="62" s="1"/>
  <c r="CX122" i="62"/>
  <c r="CO122" i="62"/>
  <c r="DU122" i="62" s="1"/>
  <c r="CO360" i="62"/>
  <c r="DU360" i="62" s="1"/>
  <c r="CX360" i="62"/>
  <c r="CP410" i="62"/>
  <c r="DV410" i="62" s="1"/>
  <c r="CY410" i="62"/>
  <c r="CQ410" i="62" s="1"/>
  <c r="DW410" i="62" s="1"/>
  <c r="CX469" i="62"/>
  <c r="CO469" i="62"/>
  <c r="DU469" i="62" s="1"/>
  <c r="CX475" i="62"/>
  <c r="CO475" i="62"/>
  <c r="DU475" i="62" s="1"/>
  <c r="CX478" i="62"/>
  <c r="CO478" i="62"/>
  <c r="DU478" i="62" s="1"/>
  <c r="CX489" i="62"/>
  <c r="CO489" i="62"/>
  <c r="DU489" i="62" s="1"/>
  <c r="CY875" i="62"/>
  <c r="CQ875" i="62" s="1"/>
  <c r="DW875" i="62" s="1"/>
  <c r="CP875" i="62"/>
  <c r="DV875" i="62" s="1"/>
  <c r="BF1528" i="62"/>
  <c r="DS854" i="62"/>
  <c r="DS1528" i="62" s="1"/>
  <c r="BE1535" i="62"/>
  <c r="BE1544" i="62" s="1"/>
  <c r="DR1012" i="62"/>
  <c r="CN1270" i="62"/>
  <c r="CN1170" i="62"/>
  <c r="DT34" i="62"/>
  <c r="BN1412" i="62"/>
  <c r="BF1412" i="62" s="1"/>
  <c r="BF1180" i="62"/>
  <c r="CY368" i="62"/>
  <c r="CQ368" i="62" s="1"/>
  <c r="DW368" i="62" s="1"/>
  <c r="CP368" i="62"/>
  <c r="DV368" i="62" s="1"/>
  <c r="CY166" i="62"/>
  <c r="CQ166" i="62" s="1"/>
  <c r="DW166" i="62" s="1"/>
  <c r="CP166" i="62"/>
  <c r="DV166" i="62" s="1"/>
  <c r="CP284" i="62"/>
  <c r="DV284" i="62" s="1"/>
  <c r="CY284" i="62"/>
  <c r="CQ284" i="62" s="1"/>
  <c r="DW284" i="62" s="1"/>
  <c r="CP234" i="62"/>
  <c r="DV234" i="62" s="1"/>
  <c r="CY234" i="62"/>
  <c r="CQ234" i="62" s="1"/>
  <c r="DW234" i="62" s="1"/>
  <c r="FE1501" i="62"/>
  <c r="FB1501" i="62"/>
  <c r="AT1496" i="62"/>
  <c r="Y1503" i="62"/>
  <c r="DZ1503" i="62" s="1"/>
  <c r="DZ1407" i="62"/>
  <c r="BJ1473" i="62"/>
  <c r="AN1517" i="62"/>
  <c r="BD1467" i="62"/>
  <c r="AN1390" i="62"/>
  <c r="BC1397" i="62"/>
  <c r="BC1345" i="62"/>
  <c r="BC1396" i="62" s="1"/>
  <c r="BC1393" i="62" s="1"/>
  <c r="CY187" i="62"/>
  <c r="CQ187" i="62" s="1"/>
  <c r="DW187" i="62" s="1"/>
  <c r="CP187" i="62"/>
  <c r="DV187" i="62" s="1"/>
  <c r="BM1349" i="62"/>
  <c r="BE1177" i="62"/>
  <c r="CO1202" i="62"/>
  <c r="CO1434" i="62" s="1"/>
  <c r="DU413" i="62"/>
  <c r="DU1202" i="62" s="1"/>
  <c r="DU1434" i="62" s="1"/>
  <c r="CY530" i="62"/>
  <c r="CQ530" i="62" s="1"/>
  <c r="DW530" i="62" s="1"/>
  <c r="CP530" i="62"/>
  <c r="DV530" i="62" s="1"/>
  <c r="DT1293" i="62"/>
  <c r="DT1211" i="62"/>
  <c r="DT1443" i="62" s="1"/>
  <c r="CP833" i="62"/>
  <c r="DV833" i="62" s="1"/>
  <c r="CY833" i="62"/>
  <c r="CQ833" i="62" s="1"/>
  <c r="DW833" i="62" s="1"/>
  <c r="BC1374" i="62"/>
  <c r="BM1398" i="62"/>
  <c r="BE1398" i="62" s="1"/>
  <c r="BE1168" i="62"/>
  <c r="CK1501" i="62"/>
  <c r="CK1500" i="62" s="1"/>
  <c r="CK1393" i="62"/>
  <c r="BM1429" i="62"/>
  <c r="BE1429" i="62" s="1"/>
  <c r="BE1197" i="62"/>
  <c r="BR1389" i="62"/>
  <c r="BJ1411" i="62"/>
  <c r="BJ1389" i="62" s="1"/>
  <c r="CP510" i="62"/>
  <c r="DV510" i="62" s="1"/>
  <c r="CY510" i="62"/>
  <c r="CQ510" i="62" s="1"/>
  <c r="DW510" i="62" s="1"/>
  <c r="CX502" i="62"/>
  <c r="CO502" i="62"/>
  <c r="DU502" i="62" s="1"/>
  <c r="BN1362" i="62"/>
  <c r="BN1213" i="62"/>
  <c r="BF1214" i="62"/>
  <c r="CV1365" i="62"/>
  <c r="CV1450" i="62" s="1"/>
  <c r="CV1448" i="62" s="1"/>
  <c r="CV1515" i="62" s="1"/>
  <c r="CY707" i="62"/>
  <c r="CQ707" i="62" s="1"/>
  <c r="DW707" i="62" s="1"/>
  <c r="CP707" i="62"/>
  <c r="DV707" i="62" s="1"/>
  <c r="CN1222" i="62"/>
  <c r="CN1365" i="62" s="1"/>
  <c r="CN1450" i="62" s="1"/>
  <c r="DT663" i="62"/>
  <c r="DT1222" i="62" s="1"/>
  <c r="CP1242" i="62"/>
  <c r="DV919" i="62"/>
  <c r="DV1242" i="62" s="1"/>
  <c r="BO1410" i="62"/>
  <c r="BO1504" i="62" s="1"/>
  <c r="I68" i="64" s="1"/>
  <c r="BO1381" i="62"/>
  <c r="DP1411" i="62"/>
  <c r="DP1389" i="62" s="1"/>
  <c r="DP1178" i="62"/>
  <c r="DP1350" i="62" s="1"/>
  <c r="DU369" i="62"/>
  <c r="CY324" i="62"/>
  <c r="CQ324" i="62" s="1"/>
  <c r="DW324" i="62" s="1"/>
  <c r="CP324" i="62"/>
  <c r="DV324" i="62" s="1"/>
  <c r="CP402" i="62"/>
  <c r="CY402" i="62"/>
  <c r="DP1300" i="62"/>
  <c r="DP1219" i="62"/>
  <c r="DP1365" i="62" s="1"/>
  <c r="DP1450" i="62" s="1"/>
  <c r="CC1516" i="62"/>
  <c r="BC1471" i="62"/>
  <c r="BC1470" i="62" s="1"/>
  <c r="BC1372" i="62"/>
  <c r="CK1517" i="62"/>
  <c r="CK1390" i="62"/>
  <c r="CP94" i="62"/>
  <c r="DV94" i="62" s="1"/>
  <c r="CY94" i="62"/>
  <c r="CQ94" i="62" s="1"/>
  <c r="DW94" i="62" s="1"/>
  <c r="CP57" i="62"/>
  <c r="DV57" i="62" s="1"/>
  <c r="CY57" i="62"/>
  <c r="CQ57" i="62" s="1"/>
  <c r="DW57" i="62" s="1"/>
  <c r="CY168" i="62"/>
  <c r="CQ168" i="62" s="1"/>
  <c r="DW168" i="62" s="1"/>
  <c r="CP168" i="62"/>
  <c r="DV168" i="62" s="1"/>
  <c r="BC1506" i="62"/>
  <c r="BC1505" i="62" s="1"/>
  <c r="BC1351" i="62"/>
  <c r="BC1382" i="62" s="1"/>
  <c r="CY417" i="62"/>
  <c r="CQ417" i="62" s="1"/>
  <c r="DW417" i="62" s="1"/>
  <c r="CP417" i="62"/>
  <c r="DV417" i="62" s="1"/>
  <c r="CJ1327" i="62"/>
  <c r="CJ1294" i="62"/>
  <c r="CJ1326" i="62" s="1"/>
  <c r="DT1477" i="62"/>
  <c r="CP47" i="62"/>
  <c r="DV47" i="62" s="1"/>
  <c r="CY47" i="62"/>
  <c r="CQ47" i="62" s="1"/>
  <c r="DW47" i="62" s="1"/>
  <c r="CY310" i="62"/>
  <c r="CQ310" i="62" s="1"/>
  <c r="DW310" i="62" s="1"/>
  <c r="CP310" i="62"/>
  <c r="DV310" i="62" s="1"/>
  <c r="DS1271" i="62"/>
  <c r="DS1175" i="62"/>
  <c r="DS1347" i="62" s="1"/>
  <c r="DS1406" i="62" s="1"/>
  <c r="DS1502" i="62" s="1"/>
  <c r="CY200" i="62"/>
  <c r="CQ200" i="62" s="1"/>
  <c r="DW200" i="62" s="1"/>
  <c r="CP200" i="62"/>
  <c r="DV200" i="62" s="1"/>
  <c r="DS1281" i="62"/>
  <c r="DS1187" i="62"/>
  <c r="CY538" i="62"/>
  <c r="CQ538" i="62" s="1"/>
  <c r="DW538" i="62" s="1"/>
  <c r="CP538" i="62"/>
  <c r="DV538" i="62" s="1"/>
  <c r="BM1365" i="62"/>
  <c r="CP686" i="62"/>
  <c r="DV686" i="62" s="1"/>
  <c r="CY686" i="62"/>
  <c r="CQ686" i="62" s="1"/>
  <c r="DW686" i="62" s="1"/>
  <c r="BL1477" i="62"/>
  <c r="BL1374" i="62"/>
  <c r="BD1374" i="62" s="1"/>
  <c r="BD1245" i="62"/>
  <c r="CP101" i="62"/>
  <c r="DV101" i="62" s="1"/>
  <c r="CY101" i="62"/>
  <c r="CQ101" i="62" s="1"/>
  <c r="DW101" i="62" s="1"/>
  <c r="DQ1419" i="62"/>
  <c r="DQ1507" i="62" s="1"/>
  <c r="DQ1354" i="62"/>
  <c r="BL1350" i="62"/>
  <c r="BD1178" i="62"/>
  <c r="CP615" i="62"/>
  <c r="DV615" i="62" s="1"/>
  <c r="CY615" i="62"/>
  <c r="CQ615" i="62" s="1"/>
  <c r="DW615" i="62" s="1"/>
  <c r="DP1362" i="62"/>
  <c r="DQ1293" i="62"/>
  <c r="DQ1289" i="62" s="1"/>
  <c r="DQ1325" i="62" s="1"/>
  <c r="DQ1211" i="62"/>
  <c r="CY699" i="62"/>
  <c r="CQ699" i="62" s="1"/>
  <c r="DW699" i="62" s="1"/>
  <c r="CP699" i="62"/>
  <c r="DV699" i="62" s="1"/>
  <c r="DS1456" i="62"/>
  <c r="BF1532" i="62"/>
  <c r="DS883" i="62"/>
  <c r="BP1323" i="62"/>
  <c r="BH1323" i="62" s="1"/>
  <c r="BH1274" i="62"/>
  <c r="CC1410" i="62"/>
  <c r="CC1504" i="62" s="1"/>
  <c r="CC1381" i="62"/>
  <c r="CP230" i="62"/>
  <c r="DV230" i="62" s="1"/>
  <c r="CY230" i="62"/>
  <c r="CQ230" i="62" s="1"/>
  <c r="DW230" i="62" s="1"/>
  <c r="CW1199" i="62"/>
  <c r="CO1195" i="62"/>
  <c r="CO1427" i="62" s="1"/>
  <c r="DU336" i="62"/>
  <c r="DU1195" i="62" s="1"/>
  <c r="DU1427" i="62" s="1"/>
  <c r="CP574" i="62"/>
  <c r="DV574" i="62" s="1"/>
  <c r="CY574" i="62"/>
  <c r="CQ574" i="62" s="1"/>
  <c r="DW574" i="62" s="1"/>
  <c r="BP1212" i="62"/>
  <c r="BH1212" i="62" s="1"/>
  <c r="CY606" i="62"/>
  <c r="CQ606" i="62" s="1"/>
  <c r="DW606" i="62" s="1"/>
  <c r="CP606" i="62"/>
  <c r="DV606" i="62" s="1"/>
  <c r="CY705" i="62"/>
  <c r="CQ705" i="62" s="1"/>
  <c r="DW705" i="62" s="1"/>
  <c r="CP705" i="62"/>
  <c r="DV705" i="62" s="1"/>
  <c r="DP1313" i="62"/>
  <c r="DP1241" i="62"/>
  <c r="DP1475" i="62" s="1"/>
  <c r="DP1474" i="62" s="1"/>
  <c r="DJ1377" i="62"/>
  <c r="FK1212" i="62"/>
  <c r="FM1212" i="62" s="1"/>
  <c r="FG1212" i="62"/>
  <c r="FH1263" i="62"/>
  <c r="AG1514" i="62"/>
  <c r="AG1520" i="62" s="1"/>
  <c r="EX1517" i="62"/>
  <c r="FC1467" i="62"/>
  <c r="FC1390" i="62" s="1"/>
  <c r="FD1467" i="62"/>
  <c r="FD1390" i="62" s="1"/>
  <c r="EX1390" i="62"/>
  <c r="Y1501" i="62"/>
  <c r="EX1384" i="62"/>
  <c r="EX1385" i="62"/>
  <c r="FD1361" i="62"/>
  <c r="FC1361" i="62"/>
  <c r="AM1386" i="62"/>
  <c r="AM1361" i="62"/>
  <c r="BI1415" i="62"/>
  <c r="T1496" i="62"/>
  <c r="BJ1508" i="62"/>
  <c r="BI1511" i="62"/>
  <c r="AO1444" i="62"/>
  <c r="BJ1464" i="62"/>
  <c r="DX1445" i="62"/>
  <c r="W1444" i="62"/>
  <c r="DX1444" i="62" s="1"/>
  <c r="X1383" i="62"/>
  <c r="DY1383" i="62" s="1"/>
  <c r="DY1360" i="62"/>
  <c r="DL1496" i="62"/>
  <c r="BD1508" i="62"/>
  <c r="EM1514" i="62"/>
  <c r="EM1520" i="62" s="1"/>
  <c r="CF1514" i="62"/>
  <c r="W1384" i="62"/>
  <c r="DX1384" i="62" s="1"/>
  <c r="W1385" i="62"/>
  <c r="DX1385" i="62" s="1"/>
  <c r="DX1361" i="62"/>
  <c r="BI1325" i="62"/>
  <c r="AZ1516" i="62"/>
  <c r="FT1455" i="62"/>
  <c r="AC1503" i="62"/>
  <c r="ED1503" i="62" s="1"/>
  <c r="ED1407" i="62"/>
  <c r="BH1396" i="62"/>
  <c r="EJ1384" i="62"/>
  <c r="EJ1385" i="62"/>
  <c r="ER1361" i="62"/>
  <c r="EO1361" i="62"/>
  <c r="BI1464" i="62"/>
  <c r="BD1456" i="62"/>
  <c r="FB1508" i="62"/>
  <c r="FE1508" i="62"/>
  <c r="BI1519" i="62"/>
  <c r="AT1334" i="62"/>
  <c r="DZ1506" i="62"/>
  <c r="Y1505" i="62"/>
  <c r="DZ1505" i="62" s="1"/>
  <c r="AI1514" i="62"/>
  <c r="AI1520" i="62" s="1"/>
  <c r="DE1514" i="62"/>
  <c r="DE1520" i="62" s="1"/>
  <c r="Z1385" i="62"/>
  <c r="EA1385" i="62" s="1"/>
  <c r="Z1384" i="62"/>
  <c r="EA1384" i="62" s="1"/>
  <c r="EA1361" i="62"/>
  <c r="FM1477" i="62"/>
  <c r="EE1518" i="62"/>
  <c r="Z1505" i="62"/>
  <c r="EA1505" i="62" s="1"/>
  <c r="EA1506" i="62"/>
  <c r="EQ1396" i="62"/>
  <c r="EP1396" i="62"/>
  <c r="BH1164" i="62"/>
  <c r="BD1509" i="62"/>
  <c r="DT1534" i="62"/>
  <c r="DT1543" i="62" s="1"/>
  <c r="DT1317" i="62"/>
  <c r="DT1296" i="62" s="1"/>
  <c r="DT1328" i="62" s="1"/>
  <c r="DT1252" i="62"/>
  <c r="BG1507" i="62"/>
  <c r="BD1415" i="62"/>
  <c r="DY1506" i="62"/>
  <c r="X1505" i="62"/>
  <c r="DY1505" i="62" s="1"/>
  <c r="BG1207" i="62"/>
  <c r="BL1495" i="62"/>
  <c r="BL1387" i="62"/>
  <c r="BD1387" i="62" s="1"/>
  <c r="BD1376" i="62"/>
  <c r="CA1496" i="62"/>
  <c r="CV1424" i="62"/>
  <c r="CV1509" i="62" s="1"/>
  <c r="CV1356" i="62"/>
  <c r="DV429" i="62"/>
  <c r="CX499" i="62"/>
  <c r="CO499" i="62"/>
  <c r="DU499" i="62" s="1"/>
  <c r="CP657" i="62"/>
  <c r="DV657" i="62" s="1"/>
  <c r="CY657" i="62"/>
  <c r="CQ657" i="62" s="1"/>
  <c r="DW657" i="62" s="1"/>
  <c r="CO1291" i="62"/>
  <c r="CO1209" i="62"/>
  <c r="CO1441" i="62" s="1"/>
  <c r="DU462" i="62"/>
  <c r="CY620" i="62"/>
  <c r="CQ620" i="62" s="1"/>
  <c r="DW620" i="62" s="1"/>
  <c r="CP620" i="62"/>
  <c r="DV620" i="62" s="1"/>
  <c r="CO1475" i="62"/>
  <c r="BN1472" i="62"/>
  <c r="BF1472" i="62" s="1"/>
  <c r="BF1239" i="62"/>
  <c r="DU1534" i="62"/>
  <c r="DU1543" i="62" s="1"/>
  <c r="DU1317" i="62"/>
  <c r="DU1296" i="62" s="1"/>
  <c r="DU1328" i="62" s="1"/>
  <c r="DU1252" i="62"/>
  <c r="BN1482" i="62"/>
  <c r="BF1482" i="62" s="1"/>
  <c r="BF1483" i="62"/>
  <c r="DX1506" i="62"/>
  <c r="W1505" i="62"/>
  <c r="DX1505" i="62" s="1"/>
  <c r="V1377" i="62"/>
  <c r="EE1377" i="62" s="1"/>
  <c r="V1380" i="62"/>
  <c r="V1388" i="62" s="1"/>
  <c r="FG1445" i="62"/>
  <c r="FH1444" i="62"/>
  <c r="FG1444" i="62" s="1"/>
  <c r="CP59" i="62"/>
  <c r="DV59" i="62" s="1"/>
  <c r="CY59" i="62"/>
  <c r="CQ59" i="62" s="1"/>
  <c r="DW59" i="62" s="1"/>
  <c r="CY108" i="62"/>
  <c r="CQ108" i="62" s="1"/>
  <c r="DW108" i="62" s="1"/>
  <c r="CP108" i="62"/>
  <c r="DV108" i="62" s="1"/>
  <c r="DQ1272" i="62"/>
  <c r="DQ1176" i="62"/>
  <c r="DQ1348" i="62" s="1"/>
  <c r="DQ1408" i="62" s="1"/>
  <c r="DQ1407" i="62" s="1"/>
  <c r="DQ1503" i="62" s="1"/>
  <c r="CP250" i="62"/>
  <c r="DV250" i="62" s="1"/>
  <c r="CY250" i="62"/>
  <c r="CQ250" i="62" s="1"/>
  <c r="DW250" i="62" s="1"/>
  <c r="DP1424" i="62"/>
  <c r="DP1509" i="62" s="1"/>
  <c r="DP1356" i="62"/>
  <c r="BL1325" i="62"/>
  <c r="BD1325" i="62" s="1"/>
  <c r="BD1289" i="62"/>
  <c r="BQ1439" i="62"/>
  <c r="BI1440" i="62"/>
  <c r="CY715" i="62"/>
  <c r="CQ715" i="62" s="1"/>
  <c r="DW715" i="62" s="1"/>
  <c r="CP715" i="62"/>
  <c r="DV715" i="62" s="1"/>
  <c r="CW1463" i="62"/>
  <c r="BC1542" i="62"/>
  <c r="CY1117" i="62"/>
  <c r="CQ1117" i="62" s="1"/>
  <c r="DW1117" i="62" s="1"/>
  <c r="CP1117" i="62"/>
  <c r="DV1117" i="62" s="1"/>
  <c r="DR1397" i="62"/>
  <c r="DR1345" i="62"/>
  <c r="DR1396" i="62" s="1"/>
  <c r="CP165" i="62"/>
  <c r="DV165" i="62" s="1"/>
  <c r="CY165" i="62"/>
  <c r="CQ165" i="62" s="1"/>
  <c r="DW165" i="62" s="1"/>
  <c r="BM1425" i="62"/>
  <c r="BE1425" i="62" s="1"/>
  <c r="BE1193" i="62"/>
  <c r="BN1429" i="62"/>
  <c r="BF1429" i="62" s="1"/>
  <c r="BF1197" i="62"/>
  <c r="DS1440" i="62"/>
  <c r="DQ1364" i="62"/>
  <c r="DQ1449" i="62" s="1"/>
  <c r="DQ1448" i="62" s="1"/>
  <c r="DQ1515" i="62" s="1"/>
  <c r="CY719" i="62"/>
  <c r="CQ719" i="62" s="1"/>
  <c r="DW719" i="62" s="1"/>
  <c r="CP719" i="62"/>
  <c r="DV719" i="62" s="1"/>
  <c r="BM1477" i="62"/>
  <c r="BM1374" i="62"/>
  <c r="BE1374" i="62" s="1"/>
  <c r="BE1245" i="62"/>
  <c r="CP45" i="62"/>
  <c r="DV45" i="62" s="1"/>
  <c r="CY45" i="62"/>
  <c r="CQ45" i="62" s="1"/>
  <c r="DW45" i="62" s="1"/>
  <c r="DT35" i="62"/>
  <c r="DT1171" i="62" s="1"/>
  <c r="DT1402" i="62" s="1"/>
  <c r="CV1401" i="62"/>
  <c r="CV1346" i="62"/>
  <c r="CV1400" i="62" s="1"/>
  <c r="CV1501" i="62" s="1"/>
  <c r="CV1500" i="62" s="1"/>
  <c r="CX523" i="62"/>
  <c r="CO523" i="62"/>
  <c r="DU523" i="62" s="1"/>
  <c r="CX658" i="62"/>
  <c r="CO658" i="62"/>
  <c r="DU658" i="62" s="1"/>
  <c r="CY665" i="62"/>
  <c r="CQ665" i="62" s="1"/>
  <c r="DW665" i="62" s="1"/>
  <c r="CP665" i="62"/>
  <c r="DV665" i="62" s="1"/>
  <c r="DS1464" i="62"/>
  <c r="DS1463" i="62" s="1"/>
  <c r="DS1370" i="62"/>
  <c r="CY895" i="62"/>
  <c r="CQ895" i="62" s="1"/>
  <c r="DW895" i="62" s="1"/>
  <c r="CP895" i="62"/>
  <c r="DV895" i="62" s="1"/>
  <c r="DZ1519" i="62"/>
  <c r="CV1537" i="62"/>
  <c r="CV1541" i="62"/>
  <c r="CV1546" i="62" s="1"/>
  <c r="CO344" i="62"/>
  <c r="DU344" i="62" s="1"/>
  <c r="CX344" i="62"/>
  <c r="CX1202" i="62"/>
  <c r="CX1434" i="62" s="1"/>
  <c r="CP413" i="62"/>
  <c r="CY413" i="62"/>
  <c r="CX496" i="62"/>
  <c r="CO496" i="62"/>
  <c r="DU496" i="62" s="1"/>
  <c r="DP1298" i="62"/>
  <c r="DP1215" i="62"/>
  <c r="DP1363" i="62" s="1"/>
  <c r="DP1447" i="62" s="1"/>
  <c r="CY587" i="62"/>
  <c r="CQ587" i="62" s="1"/>
  <c r="DW587" i="62" s="1"/>
  <c r="CP587" i="62"/>
  <c r="DV587" i="62" s="1"/>
  <c r="CP709" i="62"/>
  <c r="DV709" i="62" s="1"/>
  <c r="CY709" i="62"/>
  <c r="CQ709" i="62" s="1"/>
  <c r="DW709" i="62" s="1"/>
  <c r="BN1542" i="62"/>
  <c r="BN1546" i="62" s="1"/>
  <c r="BC1518" i="62"/>
  <c r="BC1497" i="62"/>
  <c r="CY236" i="62"/>
  <c r="CQ236" i="62" s="1"/>
  <c r="DW236" i="62" s="1"/>
  <c r="CP236" i="62"/>
  <c r="DV236" i="62" s="1"/>
  <c r="CX219" i="62"/>
  <c r="CO219" i="62"/>
  <c r="DU219" i="62" s="1"/>
  <c r="CN1198" i="62"/>
  <c r="CN1430" i="62" s="1"/>
  <c r="BN1416" i="62"/>
  <c r="BF1416" i="62" s="1"/>
  <c r="BF1184" i="62"/>
  <c r="CO383" i="62"/>
  <c r="DU383" i="62" s="1"/>
  <c r="CX383" i="62"/>
  <c r="DQ1286" i="62"/>
  <c r="DQ1199" i="62"/>
  <c r="BN1295" i="62"/>
  <c r="BF1297" i="62"/>
  <c r="CY622" i="62"/>
  <c r="CQ622" i="62" s="1"/>
  <c r="DW622" i="62" s="1"/>
  <c r="CP622" i="62"/>
  <c r="DV622" i="62" s="1"/>
  <c r="BE1525" i="62"/>
  <c r="DR845" i="62"/>
  <c r="DP1477" i="62"/>
  <c r="DP1374" i="62"/>
  <c r="CP1477" i="62"/>
  <c r="CX1315" i="62"/>
  <c r="CL1497" i="62"/>
  <c r="BC1164" i="62"/>
  <c r="BO1389" i="62"/>
  <c r="BG1411" i="62"/>
  <c r="BG1389" i="62" s="1"/>
  <c r="DR1279" i="62"/>
  <c r="DR1183" i="62"/>
  <c r="CP115" i="62"/>
  <c r="DV115" i="62" s="1"/>
  <c r="CY115" i="62"/>
  <c r="CQ115" i="62" s="1"/>
  <c r="DW115" i="62" s="1"/>
  <c r="CW1198" i="62"/>
  <c r="CW1430" i="62" s="1"/>
  <c r="CX210" i="62"/>
  <c r="CO210" i="62"/>
  <c r="DU210" i="62" s="1"/>
  <c r="CY217" i="62"/>
  <c r="CQ217" i="62" s="1"/>
  <c r="DW217" i="62" s="1"/>
  <c r="CP217" i="62"/>
  <c r="DV217" i="62" s="1"/>
  <c r="CW1200" i="62"/>
  <c r="CW1432" i="62" s="1"/>
  <c r="CX508" i="62"/>
  <c r="CO508" i="62"/>
  <c r="DU508" i="62" s="1"/>
  <c r="CX535" i="62"/>
  <c r="CO535" i="62"/>
  <c r="DU535" i="62" s="1"/>
  <c r="BC1365" i="62"/>
  <c r="BC1450" i="62" s="1"/>
  <c r="BC1448" i="62" s="1"/>
  <c r="BC1515" i="62" s="1"/>
  <c r="CX1302" i="62"/>
  <c r="CX1224" i="62"/>
  <c r="CX1367" i="62" s="1"/>
  <c r="CX1453" i="62" s="1"/>
  <c r="CY738" i="62"/>
  <c r="CP738" i="62"/>
  <c r="DP1531" i="62"/>
  <c r="DP1237" i="62"/>
  <c r="DP1469" i="62" s="1"/>
  <c r="CW1279" i="62"/>
  <c r="CW1183" i="62"/>
  <c r="CO202" i="62"/>
  <c r="CX202" i="62"/>
  <c r="CX110" i="62"/>
  <c r="CO110" i="62"/>
  <c r="DU110" i="62" s="1"/>
  <c r="BQ1409" i="62"/>
  <c r="BI1349" i="62"/>
  <c r="CP180" i="62"/>
  <c r="DV180" i="62" s="1"/>
  <c r="CY180" i="62"/>
  <c r="CQ180" i="62" s="1"/>
  <c r="DW180" i="62" s="1"/>
  <c r="BC1414" i="62"/>
  <c r="CY542" i="62"/>
  <c r="CQ542" i="62" s="1"/>
  <c r="DW542" i="62" s="1"/>
  <c r="CP542" i="62"/>
  <c r="DV542" i="62" s="1"/>
  <c r="DS1305" i="62"/>
  <c r="DS1227" i="62"/>
  <c r="DS1457" i="62" s="1"/>
  <c r="CP848" i="62"/>
  <c r="DV848" i="62" s="1"/>
  <c r="CY848" i="62"/>
  <c r="CQ848" i="62" s="1"/>
  <c r="DW848" i="62" s="1"/>
  <c r="CN1471" i="62"/>
  <c r="CN1470" i="62" s="1"/>
  <c r="CN1372" i="62"/>
  <c r="DS1535" i="62"/>
  <c r="DS1544" i="62" s="1"/>
  <c r="DS1316" i="62"/>
  <c r="DS1245" i="62"/>
  <c r="DP1343" i="62"/>
  <c r="DP1394" i="62" s="1"/>
  <c r="CY201" i="62"/>
  <c r="CQ201" i="62" s="1"/>
  <c r="DW201" i="62" s="1"/>
  <c r="CP201" i="62"/>
  <c r="DV201" i="62" s="1"/>
  <c r="BN1347" i="62"/>
  <c r="BF1175" i="62"/>
  <c r="CY231" i="62"/>
  <c r="CQ231" i="62" s="1"/>
  <c r="DW231" i="62" s="1"/>
  <c r="CP231" i="62"/>
  <c r="DV231" i="62" s="1"/>
  <c r="CY397" i="62"/>
  <c r="CQ397" i="62" s="1"/>
  <c r="DW397" i="62" s="1"/>
  <c r="CP397" i="62"/>
  <c r="DV397" i="62" s="1"/>
  <c r="BN1419" i="62"/>
  <c r="BF1419" i="62" s="1"/>
  <c r="BN1354" i="62"/>
  <c r="BF1187" i="62"/>
  <c r="CP492" i="62"/>
  <c r="DV492" i="62" s="1"/>
  <c r="CY492" i="62"/>
  <c r="CQ492" i="62" s="1"/>
  <c r="DW492" i="62" s="1"/>
  <c r="CY602" i="62"/>
  <c r="CQ602" i="62" s="1"/>
  <c r="DW602" i="62" s="1"/>
  <c r="CP602" i="62"/>
  <c r="DV602" i="62" s="1"/>
  <c r="BR1451" i="62"/>
  <c r="BJ1451" i="62" s="1"/>
  <c r="BJ1366" i="62"/>
  <c r="CM1546" i="62"/>
  <c r="CP355" i="62"/>
  <c r="DV355" i="62" s="1"/>
  <c r="CY355" i="62"/>
  <c r="CQ355" i="62" s="1"/>
  <c r="DW355" i="62" s="1"/>
  <c r="CY331" i="62"/>
  <c r="CQ331" i="62" s="1"/>
  <c r="DW331" i="62" s="1"/>
  <c r="CP331" i="62"/>
  <c r="DV331" i="62" s="1"/>
  <c r="BL1389" i="62"/>
  <c r="BD1411" i="62"/>
  <c r="BD1389" i="62" s="1"/>
  <c r="CX1201" i="62"/>
  <c r="CX1433" i="62" s="1"/>
  <c r="CP405" i="62"/>
  <c r="CY405" i="62"/>
  <c r="DR1291" i="62"/>
  <c r="DR1209" i="62"/>
  <c r="DR1441" i="62" s="1"/>
  <c r="BL1443" i="62"/>
  <c r="BD1443" i="62" s="1"/>
  <c r="BD1211" i="62"/>
  <c r="CX644" i="62"/>
  <c r="CO644" i="62"/>
  <c r="CW1300" i="62"/>
  <c r="CW1219" i="62"/>
  <c r="BN1471" i="62"/>
  <c r="BN1372" i="62"/>
  <c r="BF1372" i="62" s="1"/>
  <c r="BF1238" i="62"/>
  <c r="CC1342" i="62"/>
  <c r="CC1263" i="62"/>
  <c r="CO169" i="62"/>
  <c r="DU169" i="62" s="1"/>
  <c r="CX169" i="62"/>
  <c r="CW1284" i="62"/>
  <c r="CW1194" i="62"/>
  <c r="CW1426" i="62" s="1"/>
  <c r="CO330" i="62"/>
  <c r="CX330" i="62"/>
  <c r="CW1286" i="62"/>
  <c r="CY366" i="62"/>
  <c r="CQ366" i="62" s="1"/>
  <c r="DW366" i="62" s="1"/>
  <c r="CP366" i="62"/>
  <c r="DV366" i="62" s="1"/>
  <c r="BP1446" i="62"/>
  <c r="BH1362" i="62"/>
  <c r="BC1475" i="62"/>
  <c r="BC1474" i="62" s="1"/>
  <c r="EQ1380" i="62"/>
  <c r="EP1380" i="62"/>
  <c r="BL1375" i="62"/>
  <c r="BD1251" i="62"/>
  <c r="EH1380" i="62"/>
  <c r="EH1377" i="62"/>
  <c r="EN1377" i="62" s="1"/>
  <c r="EN1342" i="62"/>
  <c r="EL1384" i="62"/>
  <c r="EL1388" i="62" s="1"/>
  <c r="EL1385" i="62"/>
  <c r="AC1517" i="62"/>
  <c r="ED1517" i="62" s="1"/>
  <c r="ED1467" i="62"/>
  <c r="ED1390" i="62" s="1"/>
  <c r="AC1390" i="62"/>
  <c r="AR1330" i="62"/>
  <c r="AQ1386" i="62"/>
  <c r="BG1386" i="62" s="1"/>
  <c r="BG1375" i="62"/>
  <c r="BO1478" i="62"/>
  <c r="BG1478" i="62" s="1"/>
  <c r="BG1497" i="62" s="1"/>
  <c r="BG1479" i="62"/>
  <c r="EK1382" i="62"/>
  <c r="EQ1351" i="62"/>
  <c r="EP1351" i="62"/>
  <c r="ED1414" i="62"/>
  <c r="FC1513" i="62"/>
  <c r="FD1513" i="62"/>
  <c r="AT1503" i="62"/>
  <c r="BI1414" i="62"/>
  <c r="AE1514" i="62"/>
  <c r="AE1520" i="62" s="1"/>
  <c r="AO1517" i="62"/>
  <c r="AO1390" i="62"/>
  <c r="AK1385" i="62"/>
  <c r="AK1384" i="62"/>
  <c r="AK1388" i="62" s="1"/>
  <c r="BG1519" i="62"/>
  <c r="EQ1546" i="62"/>
  <c r="EP1546" i="62"/>
  <c r="FH1386" i="62"/>
  <c r="FG1375" i="62"/>
  <c r="FK1375" i="62"/>
  <c r="FM1375" i="62" s="1"/>
  <c r="FD1546" i="62"/>
  <c r="FC1546" i="62"/>
  <c r="BJ1463" i="62"/>
  <c r="EX1382" i="62"/>
  <c r="FD1351" i="62"/>
  <c r="FC1351" i="62"/>
  <c r="BE1507" i="62"/>
  <c r="ER1445" i="62"/>
  <c r="EO1445" i="62"/>
  <c r="EJ1444" i="62"/>
  <c r="FB1463" i="62"/>
  <c r="FE1463" i="62"/>
  <c r="EQ1478" i="62"/>
  <c r="EQ1497" i="62" s="1"/>
  <c r="EP1478" i="62"/>
  <c r="EP1497" i="62" s="1"/>
  <c r="EA1501" i="62"/>
  <c r="EA1519" i="62"/>
  <c r="FM1414" i="62"/>
  <c r="AP1517" i="62"/>
  <c r="AP1390" i="62"/>
  <c r="BJ1178" i="62"/>
  <c r="AO1500" i="62"/>
  <c r="FE1396" i="62"/>
  <c r="FB1396" i="62"/>
  <c r="BI1463" i="62"/>
  <c r="AN1516" i="62"/>
  <c r="BD1516" i="62" s="1"/>
  <c r="BD1455" i="62"/>
  <c r="DE1385" i="62"/>
  <c r="DE1384" i="62"/>
  <c r="DE1388" i="62" s="1"/>
  <c r="Y1326" i="62"/>
  <c r="DZ1326" i="62" s="1"/>
  <c r="DZ1294" i="62"/>
  <c r="Y1319" i="62"/>
  <c r="Z1516" i="62"/>
  <c r="EA1516" i="62" s="1"/>
  <c r="EA1455" i="62"/>
  <c r="ED1263" i="62"/>
  <c r="AN1380" i="62"/>
  <c r="AN1377" i="62"/>
  <c r="AP1497" i="62"/>
  <c r="CA1377" i="62"/>
  <c r="FI1393" i="62"/>
  <c r="AD1503" i="62"/>
  <c r="EE1503" i="62" s="1"/>
  <c r="EE1407" i="62"/>
  <c r="AT1384" i="62"/>
  <c r="AT1385" i="62"/>
  <c r="BJ1361" i="62"/>
  <c r="AO1518" i="62"/>
  <c r="FG1519" i="62"/>
  <c r="BI1477" i="62"/>
  <c r="BI1497" i="62" s="1"/>
  <c r="AF1410" i="62"/>
  <c r="AF1504" i="62" s="1"/>
  <c r="AF1381" i="62"/>
  <c r="AF1388" i="62" s="1"/>
  <c r="FE1380" i="62"/>
  <c r="FB1380" i="62"/>
  <c r="EO1511" i="62"/>
  <c r="ER1511" i="62"/>
  <c r="AR1263" i="62"/>
  <c r="EQ1502" i="62"/>
  <c r="EP1502" i="62"/>
  <c r="EI1514" i="62"/>
  <c r="EI1520" i="62" s="1"/>
  <c r="BW1514" i="62"/>
  <c r="EU1515" i="62"/>
  <c r="FA1448" i="62"/>
  <c r="AB1384" i="62"/>
  <c r="AB1385" i="62"/>
  <c r="EC1361" i="62"/>
  <c r="AY1383" i="62"/>
  <c r="BG1383" i="62" s="1"/>
  <c r="BG1360" i="62"/>
  <c r="AN1334" i="62"/>
  <c r="BO1212" i="62"/>
  <c r="BG1212" i="62" s="1"/>
  <c r="BG1213" i="62"/>
  <c r="BO1446" i="62"/>
  <c r="BO1361" i="62"/>
  <c r="BG1362" i="62"/>
  <c r="CY684" i="62"/>
  <c r="CQ684" i="62" s="1"/>
  <c r="DW684" i="62" s="1"/>
  <c r="CP684" i="62"/>
  <c r="DV684" i="62" s="1"/>
  <c r="CY711" i="62"/>
  <c r="CQ711" i="62" s="1"/>
  <c r="DW711" i="62" s="1"/>
  <c r="CP711" i="62"/>
  <c r="DV711" i="62" s="1"/>
  <c r="BP1406" i="62"/>
  <c r="BH1347" i="62"/>
  <c r="CP264" i="62"/>
  <c r="DV264" i="62" s="1"/>
  <c r="CY264" i="62"/>
  <c r="CQ264" i="62" s="1"/>
  <c r="DW264" i="62" s="1"/>
  <c r="BL1425" i="62"/>
  <c r="BD1425" i="62" s="1"/>
  <c r="BD1193" i="62"/>
  <c r="CX1304" i="62"/>
  <c r="CX1226" i="62"/>
  <c r="CY763" i="62"/>
  <c r="CP763" i="62"/>
  <c r="DP1308" i="62"/>
  <c r="DP1232" i="62"/>
  <c r="DP1462" i="62" s="1"/>
  <c r="DQ1483" i="62"/>
  <c r="DQ1482" i="62" s="1"/>
  <c r="DQ1251" i="62"/>
  <c r="DQ1375" i="62" s="1"/>
  <c r="DQ1386" i="62" s="1"/>
  <c r="CO1313" i="62"/>
  <c r="ER1400" i="62"/>
  <c r="EO1400" i="62"/>
  <c r="BF1207" i="62"/>
  <c r="CO186" i="62"/>
  <c r="DU186" i="62" s="1"/>
  <c r="CX186" i="62"/>
  <c r="BM1353" i="62"/>
  <c r="BE1353" i="62" s="1"/>
  <c r="CY172" i="62"/>
  <c r="CQ172" i="62" s="1"/>
  <c r="DW172" i="62" s="1"/>
  <c r="CP172" i="62"/>
  <c r="DV172" i="62" s="1"/>
  <c r="BL1348" i="62"/>
  <c r="BD1176" i="62"/>
  <c r="CO326" i="62"/>
  <c r="DU326" i="62" s="1"/>
  <c r="CX326" i="62"/>
  <c r="CO503" i="62"/>
  <c r="DU503" i="62" s="1"/>
  <c r="CX503" i="62"/>
  <c r="BL1364" i="62"/>
  <c r="DQ1456" i="62"/>
  <c r="DQ1455" i="62" s="1"/>
  <c r="DQ1516" i="62" s="1"/>
  <c r="DQ1369" i="62"/>
  <c r="CY772" i="62"/>
  <c r="CQ772" i="62" s="1"/>
  <c r="DW772" i="62" s="1"/>
  <c r="CP772" i="62"/>
  <c r="DV772" i="62" s="1"/>
  <c r="DR1234" i="62"/>
  <c r="DR1309" i="62"/>
  <c r="DR1269" i="62"/>
  <c r="CP211" i="62"/>
  <c r="DV211" i="62" s="1"/>
  <c r="CY211" i="62"/>
  <c r="CQ211" i="62" s="1"/>
  <c r="DW211" i="62" s="1"/>
  <c r="DQ1285" i="62"/>
  <c r="DQ1196" i="62"/>
  <c r="CY305" i="62"/>
  <c r="CP305" i="62"/>
  <c r="BP1324" i="62"/>
  <c r="BH1324" i="62" s="1"/>
  <c r="BH1278" i="62"/>
  <c r="CY379" i="62"/>
  <c r="CQ379" i="62" s="1"/>
  <c r="DW379" i="62" s="1"/>
  <c r="CP379" i="62"/>
  <c r="DV379" i="62" s="1"/>
  <c r="DQ1299" i="62"/>
  <c r="CP653" i="62"/>
  <c r="DV653" i="62" s="1"/>
  <c r="CY653" i="62"/>
  <c r="CQ653" i="62" s="1"/>
  <c r="DW653" i="62" s="1"/>
  <c r="CL1446" i="62"/>
  <c r="CL1445" i="62" s="1"/>
  <c r="CL1444" i="62" s="1"/>
  <c r="CL1361" i="62"/>
  <c r="DP1301" i="62"/>
  <c r="DP1223" i="62"/>
  <c r="DP1366" i="62" s="1"/>
  <c r="DP1451" i="62" s="1"/>
  <c r="DS1475" i="62"/>
  <c r="DS1474" i="62" s="1"/>
  <c r="CP61" i="62"/>
  <c r="DV61" i="62" s="1"/>
  <c r="CY61" i="62"/>
  <c r="CQ61" i="62" s="1"/>
  <c r="DW61" i="62" s="1"/>
  <c r="CK1410" i="62"/>
  <c r="CK1504" i="62" s="1"/>
  <c r="CK1381" i="62"/>
  <c r="CL1351" i="62"/>
  <c r="CL1382" i="62" s="1"/>
  <c r="CP364" i="62"/>
  <c r="DV364" i="62" s="1"/>
  <c r="CY364" i="62"/>
  <c r="CQ364" i="62" s="1"/>
  <c r="DW364" i="62" s="1"/>
  <c r="CP270" i="62"/>
  <c r="DV270" i="62" s="1"/>
  <c r="CY270" i="62"/>
  <c r="CQ270" i="62" s="1"/>
  <c r="DW270" i="62" s="1"/>
  <c r="CO479" i="62"/>
  <c r="DU479" i="62" s="1"/>
  <c r="CX479" i="62"/>
  <c r="CX490" i="62"/>
  <c r="CO490" i="62"/>
  <c r="DU490" i="62" s="1"/>
  <c r="DS1309" i="62"/>
  <c r="DP1309" i="62"/>
  <c r="DP1233" i="62"/>
  <c r="BK1517" i="62"/>
  <c r="BK1390" i="62"/>
  <c r="CP1241" i="62"/>
  <c r="DV918" i="62"/>
  <c r="U1410" i="62"/>
  <c r="U1381" i="62"/>
  <c r="ED1381" i="62" s="1"/>
  <c r="ED1350" i="62"/>
  <c r="EO1512" i="62"/>
  <c r="ER1512" i="62"/>
  <c r="Z1503" i="62"/>
  <c r="EA1503" i="62" s="1"/>
  <c r="EA1407" i="62"/>
  <c r="ER1452" i="62"/>
  <c r="EO1452" i="62"/>
  <c r="EO1463" i="62"/>
  <c r="ER1463" i="62"/>
  <c r="CX11" i="62"/>
  <c r="CO11" i="62"/>
  <c r="DU11" i="62" s="1"/>
  <c r="CL1319" i="62"/>
  <c r="CL1330" i="62" s="1"/>
  <c r="CL1322" i="62"/>
  <c r="CY127" i="62"/>
  <c r="CQ127" i="62" s="1"/>
  <c r="DW127" i="62" s="1"/>
  <c r="CP127" i="62"/>
  <c r="DV127" i="62" s="1"/>
  <c r="CP124" i="62"/>
  <c r="DV124" i="62" s="1"/>
  <c r="CY124" i="62"/>
  <c r="CQ124" i="62" s="1"/>
  <c r="DW124" i="62" s="1"/>
  <c r="CP286" i="62"/>
  <c r="DV286" i="62" s="1"/>
  <c r="CY286" i="62"/>
  <c r="CQ286" i="62" s="1"/>
  <c r="DW286" i="62" s="1"/>
  <c r="CP504" i="62"/>
  <c r="DV504" i="62" s="1"/>
  <c r="CY504" i="62"/>
  <c r="CQ504" i="62" s="1"/>
  <c r="DW504" i="62" s="1"/>
  <c r="CY718" i="62"/>
  <c r="CQ718" i="62" s="1"/>
  <c r="DW718" i="62" s="1"/>
  <c r="CP718" i="62"/>
  <c r="DV718" i="62" s="1"/>
  <c r="CX1525" i="62"/>
  <c r="CX1310" i="62"/>
  <c r="CX1236" i="62"/>
  <c r="CP845" i="62"/>
  <c r="CY845" i="62"/>
  <c r="BF1530" i="62"/>
  <c r="DS866" i="62"/>
  <c r="DS1530" i="62" s="1"/>
  <c r="CP99" i="62"/>
  <c r="DV99" i="62" s="1"/>
  <c r="CY99" i="62"/>
  <c r="CQ99" i="62" s="1"/>
  <c r="DW99" i="62" s="1"/>
  <c r="BN1405" i="62"/>
  <c r="BF1405" i="62" s="1"/>
  <c r="BF1174" i="62"/>
  <c r="DP1419" i="62"/>
  <c r="DP1507" i="62" s="1"/>
  <c r="DP1354" i="62"/>
  <c r="BL1431" i="62"/>
  <c r="BD1431" i="62" s="1"/>
  <c r="BL1358" i="62"/>
  <c r="BD1199" i="62"/>
  <c r="CY400" i="62"/>
  <c r="CQ400" i="62" s="1"/>
  <c r="DW400" i="62" s="1"/>
  <c r="CP400" i="62"/>
  <c r="DV400" i="62" s="1"/>
  <c r="CP628" i="62"/>
  <c r="DV628" i="62" s="1"/>
  <c r="CY628" i="62"/>
  <c r="CQ628" i="62" s="1"/>
  <c r="DW628" i="62" s="1"/>
  <c r="CY760" i="62"/>
  <c r="CQ760" i="62" s="1"/>
  <c r="DW760" i="62" s="1"/>
  <c r="CP760" i="62"/>
  <c r="DV760" i="62" s="1"/>
  <c r="BM1468" i="62"/>
  <c r="BM1371" i="62"/>
  <c r="BE1371" i="62" s="1"/>
  <c r="BE1236" i="62"/>
  <c r="DP1316" i="62"/>
  <c r="BC1501" i="62"/>
  <c r="BC1500" i="62" s="1"/>
  <c r="BD1524" i="62"/>
  <c r="CO203" i="62"/>
  <c r="DU203" i="62" s="1"/>
  <c r="CX203" i="62"/>
  <c r="BM1415" i="62"/>
  <c r="BM1352" i="62"/>
  <c r="BM1182" i="62"/>
  <c r="BE1182" i="62" s="1"/>
  <c r="BE1183" i="62"/>
  <c r="CO294" i="62"/>
  <c r="DU294" i="62" s="1"/>
  <c r="CX294" i="62"/>
  <c r="DP1364" i="62"/>
  <c r="DP1449" i="62" s="1"/>
  <c r="CO1302" i="62"/>
  <c r="CO1224" i="62"/>
  <c r="CO1367" i="62" s="1"/>
  <c r="CO1453" i="62" s="1"/>
  <c r="BN1374" i="62"/>
  <c r="BF1374" i="62" s="1"/>
  <c r="CY1041" i="62"/>
  <c r="CQ1041" i="62" s="1"/>
  <c r="DW1041" i="62" s="1"/>
  <c r="CP1041" i="62"/>
  <c r="DV1041" i="62" s="1"/>
  <c r="BN1345" i="62"/>
  <c r="CN1279" i="62"/>
  <c r="CN1183" i="62"/>
  <c r="CW1276" i="62"/>
  <c r="CW1274" i="62" s="1"/>
  <c r="CW1323" i="62" s="1"/>
  <c r="CW1180" i="62"/>
  <c r="CW1412" i="62" s="1"/>
  <c r="CO150" i="62"/>
  <c r="CX150" i="62"/>
  <c r="CY269" i="62"/>
  <c r="CQ269" i="62" s="1"/>
  <c r="DW269" i="62" s="1"/>
  <c r="CP269" i="62"/>
  <c r="DV269" i="62" s="1"/>
  <c r="CY388" i="62"/>
  <c r="CQ388" i="62" s="1"/>
  <c r="DW388" i="62" s="1"/>
  <c r="CP388" i="62"/>
  <c r="DV388" i="62" s="1"/>
  <c r="CW1190" i="62"/>
  <c r="CW1422" i="62" s="1"/>
  <c r="CX291" i="62"/>
  <c r="CO291" i="62"/>
  <c r="CQ441" i="62"/>
  <c r="CY641" i="62"/>
  <c r="CQ641" i="62" s="1"/>
  <c r="DW641" i="62" s="1"/>
  <c r="CP641" i="62"/>
  <c r="DV641" i="62" s="1"/>
  <c r="CY716" i="62"/>
  <c r="CQ716" i="62" s="1"/>
  <c r="DW716" i="62" s="1"/>
  <c r="CP716" i="62"/>
  <c r="DV716" i="62" s="1"/>
  <c r="BN1457" i="62"/>
  <c r="BF1457" i="62" s="1"/>
  <c r="BF1227" i="62"/>
  <c r="BF1535" i="62"/>
  <c r="BF1544" i="62" s="1"/>
  <c r="CP96" i="62"/>
  <c r="DV96" i="62" s="1"/>
  <c r="CY96" i="62"/>
  <c r="CQ96" i="62" s="1"/>
  <c r="DW96" i="62" s="1"/>
  <c r="DQ1270" i="62"/>
  <c r="DQ1170" i="62"/>
  <c r="CP268" i="62"/>
  <c r="DV268" i="62" s="1"/>
  <c r="CY268" i="62"/>
  <c r="CQ268" i="62" s="1"/>
  <c r="DW268" i="62" s="1"/>
  <c r="DP1428" i="62"/>
  <c r="DP1510" i="62" s="1"/>
  <c r="DP1357" i="62"/>
  <c r="DS1279" i="62"/>
  <c r="DS1183" i="62"/>
  <c r="CY399" i="62"/>
  <c r="CQ399" i="62" s="1"/>
  <c r="DW399" i="62" s="1"/>
  <c r="CP399" i="62"/>
  <c r="DV399" i="62" s="1"/>
  <c r="CX494" i="62"/>
  <c r="CO494" i="62"/>
  <c r="DU494" i="62" s="1"/>
  <c r="CX656" i="62"/>
  <c r="CO656" i="62"/>
  <c r="DU656" i="62" s="1"/>
  <c r="DQ1473" i="62"/>
  <c r="DQ1373" i="62"/>
  <c r="DS1315" i="62"/>
  <c r="DS1247" i="62"/>
  <c r="DS1479" i="62" s="1"/>
  <c r="DS1478" i="62" s="1"/>
  <c r="CN1524" i="62"/>
  <c r="CN1267" i="62"/>
  <c r="CN1165" i="62"/>
  <c r="DT5" i="62"/>
  <c r="DT1165" i="62" s="1"/>
  <c r="CN1159" i="62"/>
  <c r="DT1159" i="62" s="1"/>
  <c r="CP151" i="62"/>
  <c r="DV151" i="62" s="1"/>
  <c r="CY151" i="62"/>
  <c r="CQ151" i="62" s="1"/>
  <c r="DW151" i="62" s="1"/>
  <c r="CP72" i="62"/>
  <c r="DV72" i="62" s="1"/>
  <c r="CY72" i="62"/>
  <c r="CQ72" i="62" s="1"/>
  <c r="DW72" i="62" s="1"/>
  <c r="CX116" i="62"/>
  <c r="CO116" i="62"/>
  <c r="DU116" i="62" s="1"/>
  <c r="CY327" i="62"/>
  <c r="CQ327" i="62" s="1"/>
  <c r="DW327" i="62" s="1"/>
  <c r="CP327" i="62"/>
  <c r="DV327" i="62" s="1"/>
  <c r="DP1358" i="62"/>
  <c r="CO1201" i="62"/>
  <c r="CO1433" i="62" s="1"/>
  <c r="DU405" i="62"/>
  <c r="DU1201" i="62" s="1"/>
  <c r="DU1433" i="62" s="1"/>
  <c r="BM1441" i="62"/>
  <c r="BE1441" i="62" s="1"/>
  <c r="BE1209" i="62"/>
  <c r="CO491" i="62"/>
  <c r="DU491" i="62" s="1"/>
  <c r="CX491" i="62"/>
  <c r="CM1515" i="62"/>
  <c r="CP651" i="62"/>
  <c r="CY651" i="62"/>
  <c r="CP692" i="62"/>
  <c r="DV692" i="62" s="1"/>
  <c r="CY692" i="62"/>
  <c r="CQ692" i="62" s="1"/>
  <c r="DW692" i="62" s="1"/>
  <c r="BR1474" i="62"/>
  <c r="BJ1474" i="62" s="1"/>
  <c r="BJ1475" i="62"/>
  <c r="CM1322" i="62"/>
  <c r="CC1501" i="62"/>
  <c r="CC1500" i="62" s="1"/>
  <c r="CC1393" i="62"/>
  <c r="BN1399" i="62"/>
  <c r="BF1399" i="62" s="1"/>
  <c r="BF1169" i="62"/>
  <c r="CX107" i="62"/>
  <c r="CO107" i="62"/>
  <c r="DU107" i="62" s="1"/>
  <c r="CN1284" i="62"/>
  <c r="CN1194" i="62"/>
  <c r="CN1426" i="62" s="1"/>
  <c r="DT330" i="62"/>
  <c r="CP627" i="62"/>
  <c r="DV627" i="62" s="1"/>
  <c r="CY627" i="62"/>
  <c r="CQ627" i="62" s="1"/>
  <c r="DW627" i="62" s="1"/>
  <c r="CP698" i="62"/>
  <c r="DV698" i="62" s="1"/>
  <c r="CY698" i="62"/>
  <c r="CQ698" i="62" s="1"/>
  <c r="DW698" i="62" s="1"/>
  <c r="CX723" i="62"/>
  <c r="CO723" i="62"/>
  <c r="DU723" i="62" s="1"/>
  <c r="AQ1382" i="62"/>
  <c r="BG1382" i="62" s="1"/>
  <c r="BG1351" i="62"/>
  <c r="BH1415" i="62"/>
  <c r="BL1482" i="62"/>
  <c r="BD1482" i="62" s="1"/>
  <c r="BD1483" i="62"/>
  <c r="DK1496" i="62"/>
  <c r="EK1516" i="62"/>
  <c r="EQ1455" i="62"/>
  <c r="EP1455" i="62"/>
  <c r="DY1445" i="62"/>
  <c r="X1444" i="62"/>
  <c r="DY1444" i="62" s="1"/>
  <c r="FA1319" i="62"/>
  <c r="EU1330" i="62"/>
  <c r="FA1330" i="62" s="1"/>
  <c r="FB1519" i="62"/>
  <c r="FE1519" i="62"/>
  <c r="FD1414" i="62"/>
  <c r="FC1414" i="62"/>
  <c r="AT1388" i="62"/>
  <c r="AC1382" i="62"/>
  <c r="ED1382" i="62" s="1"/>
  <c r="ED1351" i="62"/>
  <c r="AZ1496" i="62"/>
  <c r="FT1496" i="62" s="1"/>
  <c r="FT1393" i="62"/>
  <c r="FH1361" i="62"/>
  <c r="X1385" i="62"/>
  <c r="DY1385" i="62" s="1"/>
  <c r="X1384" i="62"/>
  <c r="DY1384" i="62" s="1"/>
  <c r="DY1361" i="62"/>
  <c r="AA1516" i="62"/>
  <c r="EB1516" i="62" s="1"/>
  <c r="EB1455" i="62"/>
  <c r="AQ1503" i="62"/>
  <c r="DJ1514" i="62"/>
  <c r="DJ1520" i="62" s="1"/>
  <c r="EK1518" i="62"/>
  <c r="AE1380" i="62"/>
  <c r="AE1377" i="62"/>
  <c r="EV1263" i="62"/>
  <c r="FB1212" i="62"/>
  <c r="AD1515" i="62"/>
  <c r="EE1448" i="62"/>
  <c r="BM1537" i="62"/>
  <c r="AM1496" i="62"/>
  <c r="AO1382" i="62"/>
  <c r="BG1456" i="62"/>
  <c r="X1517" i="62"/>
  <c r="DY1517" i="62" s="1"/>
  <c r="DY1467" i="62"/>
  <c r="DY1390" i="62" s="1"/>
  <c r="X1390" i="62"/>
  <c r="BB1410" i="62"/>
  <c r="BB1381" i="62"/>
  <c r="BJ1381" i="62" s="1"/>
  <c r="BJ1350" i="62"/>
  <c r="AB1503" i="62"/>
  <c r="EC1503" i="62" s="1"/>
  <c r="EC1407" i="62"/>
  <c r="ED1497" i="62"/>
  <c r="EN1326" i="62"/>
  <c r="BJ1468" i="62"/>
  <c r="AB1393" i="62"/>
  <c r="AC1377" i="62"/>
  <c r="AC1380" i="62"/>
  <c r="ED1342" i="62"/>
  <c r="BI1178" i="62"/>
  <c r="EE1414" i="62"/>
  <c r="EZ1384" i="62"/>
  <c r="EZ1388" i="62" s="1"/>
  <c r="EZ1385" i="62"/>
  <c r="AP1518" i="62"/>
  <c r="CA1388" i="62"/>
  <c r="AH1514" i="62"/>
  <c r="AH1520" i="62" s="1"/>
  <c r="DL1514" i="62"/>
  <c r="DL1520" i="62" s="1"/>
  <c r="FI1518" i="62"/>
  <c r="FK1518" i="62" s="1"/>
  <c r="FM1518" i="62" s="1"/>
  <c r="BM1482" i="62"/>
  <c r="BE1482" i="62" s="1"/>
  <c r="BE1483" i="62"/>
  <c r="AA1410" i="62"/>
  <c r="AA1381" i="62"/>
  <c r="EB1381" i="62" s="1"/>
  <c r="EB1350" i="62"/>
  <c r="AV1385" i="62"/>
  <c r="AV1384" i="62"/>
  <c r="AV1388" i="62" s="1"/>
  <c r="EI1388" i="62"/>
  <c r="AZ1380" i="62"/>
  <c r="AZ1388" i="62" s="1"/>
  <c r="AZ1377" i="62"/>
  <c r="EW1377" i="62"/>
  <c r="EA1410" i="62"/>
  <c r="AL1377" i="62"/>
  <c r="AL1380" i="62"/>
  <c r="AL1388" i="62" s="1"/>
  <c r="EQ1470" i="62"/>
  <c r="EP1470" i="62"/>
  <c r="EP1513" i="62"/>
  <c r="EQ1513" i="62"/>
  <c r="BB1517" i="62"/>
  <c r="BB1514" i="62" s="1"/>
  <c r="FV1467" i="62"/>
  <c r="BB1390" i="62"/>
  <c r="AV1514" i="62"/>
  <c r="AV1520" i="62" s="1"/>
  <c r="BX1514" i="62"/>
  <c r="BH1354" i="62"/>
  <c r="BJ1358" i="62"/>
  <c r="AQ1334" i="62"/>
  <c r="AQ1361" i="62"/>
  <c r="AQ1377" i="62" s="1"/>
  <c r="DB1496" i="62"/>
  <c r="CP152" i="62"/>
  <c r="DV152" i="62" s="1"/>
  <c r="CY152" i="62"/>
  <c r="CQ152" i="62" s="1"/>
  <c r="DW152" i="62" s="1"/>
  <c r="DQ1343" i="62"/>
  <c r="DQ1394" i="62" s="1"/>
  <c r="CP38" i="62"/>
  <c r="DV38" i="62" s="1"/>
  <c r="CY38" i="62"/>
  <c r="CQ38" i="62" s="1"/>
  <c r="DW38" i="62" s="1"/>
  <c r="CP232" i="62"/>
  <c r="DV232" i="62" s="1"/>
  <c r="CY232" i="62"/>
  <c r="CQ232" i="62" s="1"/>
  <c r="DW232" i="62" s="1"/>
  <c r="CP407" i="62"/>
  <c r="DV407" i="62" s="1"/>
  <c r="CY407" i="62"/>
  <c r="CQ407" i="62" s="1"/>
  <c r="DW407" i="62" s="1"/>
  <c r="CO1308" i="62"/>
  <c r="CO1232" i="62"/>
  <c r="CO1462" i="62" s="1"/>
  <c r="DU808" i="62"/>
  <c r="CP891" i="62"/>
  <c r="DV891" i="62" s="1"/>
  <c r="CY891" i="62"/>
  <c r="CQ891" i="62" s="1"/>
  <c r="DW891" i="62" s="1"/>
  <c r="DP1270" i="62"/>
  <c r="CV1497" i="62"/>
  <c r="DR1270" i="62"/>
  <c r="DR1170" i="62"/>
  <c r="DQ1524" i="62"/>
  <c r="DU209" i="62"/>
  <c r="CX518" i="62"/>
  <c r="CO518" i="62"/>
  <c r="DU518" i="62" s="1"/>
  <c r="CO1304" i="62"/>
  <c r="CO1226" i="62"/>
  <c r="DT1292" i="62"/>
  <c r="DT1210" i="62"/>
  <c r="CP528" i="62"/>
  <c r="DV528" i="62" s="1"/>
  <c r="CY528" i="62"/>
  <c r="CQ528" i="62" s="1"/>
  <c r="DW528" i="62" s="1"/>
  <c r="CX511" i="62"/>
  <c r="CO511" i="62"/>
  <c r="DU511" i="62" s="1"/>
  <c r="BP1450" i="62"/>
  <c r="BH1450" i="62" s="1"/>
  <c r="BH1365" i="62"/>
  <c r="CY696" i="62"/>
  <c r="CQ696" i="62" s="1"/>
  <c r="DW696" i="62" s="1"/>
  <c r="CP696" i="62"/>
  <c r="DV696" i="62" s="1"/>
  <c r="BM1465" i="62"/>
  <c r="BE1465" i="62" s="1"/>
  <c r="BE1234" i="62"/>
  <c r="BQ1517" i="62"/>
  <c r="BQ1390" i="62"/>
  <c r="BR1546" i="62"/>
  <c r="CY182" i="62"/>
  <c r="CQ182" i="62" s="1"/>
  <c r="DW182" i="62" s="1"/>
  <c r="CP182" i="62"/>
  <c r="DV182" i="62" s="1"/>
  <c r="BL1428" i="62"/>
  <c r="BD1428" i="62" s="1"/>
  <c r="BL1357" i="62"/>
  <c r="BD1196" i="62"/>
  <c r="CO556" i="62"/>
  <c r="DU556" i="62" s="1"/>
  <c r="CX556" i="62"/>
  <c r="CK1327" i="62"/>
  <c r="CK1294" i="62"/>
  <c r="CK1326" i="62" s="1"/>
  <c r="CX1306" i="62"/>
  <c r="CX1228" i="62"/>
  <c r="CX1458" i="62" s="1"/>
  <c r="CY783" i="62"/>
  <c r="CP783" i="62"/>
  <c r="CP830" i="62"/>
  <c r="DV830" i="62" s="1"/>
  <c r="CY830" i="62"/>
  <c r="CQ830" i="62" s="1"/>
  <c r="DW830" i="62" s="1"/>
  <c r="DS1313" i="62"/>
  <c r="DQ1314" i="62"/>
  <c r="DQ1246" i="62"/>
  <c r="DQ1480" i="62" s="1"/>
  <c r="CP98" i="62"/>
  <c r="DV98" i="62" s="1"/>
  <c r="CY98" i="62"/>
  <c r="CQ98" i="62" s="1"/>
  <c r="DW98" i="62" s="1"/>
  <c r="BM1178" i="62"/>
  <c r="CP266" i="62"/>
  <c r="DV266" i="62" s="1"/>
  <c r="CY266" i="62"/>
  <c r="CQ266" i="62" s="1"/>
  <c r="DW266" i="62" s="1"/>
  <c r="CP367" i="62"/>
  <c r="DV367" i="62" s="1"/>
  <c r="CY367" i="62"/>
  <c r="CQ367" i="62" s="1"/>
  <c r="DW367" i="62" s="1"/>
  <c r="CL1506" i="62"/>
  <c r="CL1505" i="62" s="1"/>
  <c r="CL1414" i="62"/>
  <c r="BL1278" i="62"/>
  <c r="CV1357" i="62"/>
  <c r="CP486" i="62"/>
  <c r="DV486" i="62" s="1"/>
  <c r="CY486" i="62"/>
  <c r="CQ486" i="62" s="1"/>
  <c r="DW486" i="62" s="1"/>
  <c r="CP522" i="62"/>
  <c r="DV522" i="62" s="1"/>
  <c r="CY522" i="62"/>
  <c r="CQ522" i="62" s="1"/>
  <c r="DW522" i="62" s="1"/>
  <c r="CX626" i="62"/>
  <c r="CO626" i="62"/>
  <c r="DU626" i="62" s="1"/>
  <c r="CY701" i="62"/>
  <c r="CQ701" i="62" s="1"/>
  <c r="DW701" i="62" s="1"/>
  <c r="CP701" i="62"/>
  <c r="DV701" i="62" s="1"/>
  <c r="BC1464" i="62"/>
  <c r="BC1463" i="62" s="1"/>
  <c r="BC1370" i="62"/>
  <c r="BM1373" i="62"/>
  <c r="BE1373" i="62" s="1"/>
  <c r="CY1241" i="62"/>
  <c r="CQ918" i="62"/>
  <c r="BE1536" i="62"/>
  <c r="BE1545" i="62" s="1"/>
  <c r="DR1136" i="62"/>
  <c r="AS1503" i="62"/>
  <c r="CY40" i="62"/>
  <c r="CQ40" i="62" s="1"/>
  <c r="DW40" i="62" s="1"/>
  <c r="CP40" i="62"/>
  <c r="DV40" i="62" s="1"/>
  <c r="CY42" i="62"/>
  <c r="CQ42" i="62" s="1"/>
  <c r="DW42" i="62" s="1"/>
  <c r="CP42" i="62"/>
  <c r="DV42" i="62" s="1"/>
  <c r="CY359" i="62"/>
  <c r="CQ359" i="62" s="1"/>
  <c r="DW359" i="62" s="1"/>
  <c r="CP359" i="62"/>
  <c r="DV359" i="62" s="1"/>
  <c r="CO290" i="62"/>
  <c r="DU290" i="62" s="1"/>
  <c r="CX290" i="62"/>
  <c r="DT1218" i="62"/>
  <c r="CY708" i="62"/>
  <c r="CQ708" i="62" s="1"/>
  <c r="DW708" i="62" s="1"/>
  <c r="CP708" i="62"/>
  <c r="DV708" i="62" s="1"/>
  <c r="CP744" i="62"/>
  <c r="DV744" i="62" s="1"/>
  <c r="CY744" i="62"/>
  <c r="CQ744" i="62" s="1"/>
  <c r="DW744" i="62" s="1"/>
  <c r="CO1525" i="62"/>
  <c r="CO1310" i="62"/>
  <c r="CO1236" i="62"/>
  <c r="DU845" i="62"/>
  <c r="DQ1411" i="62"/>
  <c r="DQ1389" i="62" s="1"/>
  <c r="DQ1178" i="62"/>
  <c r="DQ1350" i="62" s="1"/>
  <c r="DP1407" i="62"/>
  <c r="DP1503" i="62" s="1"/>
  <c r="CY261" i="62"/>
  <c r="CQ261" i="62" s="1"/>
  <c r="DW261" i="62" s="1"/>
  <c r="CP261" i="62"/>
  <c r="DV261" i="62" s="1"/>
  <c r="CC1506" i="62"/>
  <c r="CC1505" i="62" s="1"/>
  <c r="CC1351" i="62"/>
  <c r="CC1382" i="62" s="1"/>
  <c r="BP1449" i="62"/>
  <c r="BH1364" i="62"/>
  <c r="BM1266" i="62"/>
  <c r="CO133" i="62"/>
  <c r="DU133" i="62" s="1"/>
  <c r="CX133" i="62"/>
  <c r="BM1278" i="62"/>
  <c r="BE1279" i="62"/>
  <c r="CP144" i="62"/>
  <c r="DV144" i="62" s="1"/>
  <c r="CY144" i="62"/>
  <c r="CQ144" i="62" s="1"/>
  <c r="DW144" i="62" s="1"/>
  <c r="CP416" i="62"/>
  <c r="DV416" i="62" s="1"/>
  <c r="CY416" i="62"/>
  <c r="CQ416" i="62" s="1"/>
  <c r="DW416" i="62" s="1"/>
  <c r="DP1299" i="62"/>
  <c r="CY676" i="62"/>
  <c r="CQ676" i="62" s="1"/>
  <c r="DW676" i="62" s="1"/>
  <c r="CP676" i="62"/>
  <c r="DV676" i="62" s="1"/>
  <c r="CY759" i="62"/>
  <c r="CQ759" i="62" s="1"/>
  <c r="DW759" i="62" s="1"/>
  <c r="CP759" i="62"/>
  <c r="DV759" i="62" s="1"/>
  <c r="CW1452" i="62"/>
  <c r="DU1315" i="62"/>
  <c r="DU1247" i="62"/>
  <c r="DU1479" i="62" s="1"/>
  <c r="CV1415" i="62"/>
  <c r="CV1352" i="62"/>
  <c r="CV1182" i="62"/>
  <c r="CP190" i="62"/>
  <c r="DV190" i="62" s="1"/>
  <c r="CY190" i="62"/>
  <c r="CQ190" i="62" s="1"/>
  <c r="DW190" i="62" s="1"/>
  <c r="CN1276" i="62"/>
  <c r="CN1274" i="62" s="1"/>
  <c r="CN1323" i="62" s="1"/>
  <c r="CN1180" i="62"/>
  <c r="CN1412" i="62" s="1"/>
  <c r="DT150" i="62"/>
  <c r="CO227" i="62"/>
  <c r="DU227" i="62" s="1"/>
  <c r="CX227" i="62"/>
  <c r="CN1190" i="62"/>
  <c r="CN1422" i="62" s="1"/>
  <c r="CP576" i="62"/>
  <c r="DV576" i="62" s="1"/>
  <c r="CY576" i="62"/>
  <c r="CQ576" i="62" s="1"/>
  <c r="DW576" i="62" s="1"/>
  <c r="DV441" i="62"/>
  <c r="DR1299" i="62"/>
  <c r="DR1216" i="62"/>
  <c r="CY693" i="62"/>
  <c r="CQ693" i="62" s="1"/>
  <c r="DW693" i="62" s="1"/>
  <c r="CP693" i="62"/>
  <c r="DV693" i="62" s="1"/>
  <c r="CV1391" i="62"/>
  <c r="DP1524" i="62"/>
  <c r="CJ1319" i="62"/>
  <c r="CJ1330" i="62" s="1"/>
  <c r="CJ1322" i="62"/>
  <c r="BL1401" i="62"/>
  <c r="BD1401" i="62" s="1"/>
  <c r="BL1346" i="62"/>
  <c r="BD1170" i="62"/>
  <c r="DP1285" i="62"/>
  <c r="DU126" i="62"/>
  <c r="BN1415" i="62"/>
  <c r="BN1352" i="62"/>
  <c r="BN1182" i="62"/>
  <c r="BF1182" i="62" s="1"/>
  <c r="BF1183" i="62"/>
  <c r="CY297" i="62"/>
  <c r="CQ297" i="62" s="1"/>
  <c r="DW297" i="62" s="1"/>
  <c r="CP297" i="62"/>
  <c r="DV297" i="62" s="1"/>
  <c r="CX520" i="62"/>
  <c r="CO520" i="62"/>
  <c r="DU520" i="62" s="1"/>
  <c r="BN1449" i="62"/>
  <c r="BF1364" i="62"/>
  <c r="BN1479" i="62"/>
  <c r="BF1247" i="62"/>
  <c r="CX5" i="62"/>
  <c r="CO5" i="62"/>
  <c r="DU5" i="62" s="1"/>
  <c r="CW1272" i="62"/>
  <c r="CW1176" i="62"/>
  <c r="CW1348" i="62" s="1"/>
  <c r="CW1408" i="62" s="1"/>
  <c r="CO120" i="62"/>
  <c r="CX120" i="62"/>
  <c r="CN1199" i="62"/>
  <c r="DP1511" i="62"/>
  <c r="CW1220" i="62"/>
  <c r="CP667" i="62"/>
  <c r="DV667" i="62" s="1"/>
  <c r="CY667" i="62"/>
  <c r="CQ667" i="62" s="1"/>
  <c r="DW667" i="62" s="1"/>
  <c r="DS1483" i="62"/>
  <c r="DS1482" i="62" s="1"/>
  <c r="DS1251" i="62"/>
  <c r="DS1375" i="62" s="1"/>
  <c r="DS1386" i="62" s="1"/>
  <c r="CP49" i="62"/>
  <c r="DV49" i="62" s="1"/>
  <c r="CY49" i="62"/>
  <c r="CQ49" i="62" s="1"/>
  <c r="DW49" i="62" s="1"/>
  <c r="CP260" i="62"/>
  <c r="CY260" i="62"/>
  <c r="CP216" i="62"/>
  <c r="DV216" i="62" s="1"/>
  <c r="CY216" i="62"/>
  <c r="CQ216" i="62" s="1"/>
  <c r="DW216" i="62" s="1"/>
  <c r="CO395" i="62"/>
  <c r="DU395" i="62" s="1"/>
  <c r="CX395" i="62"/>
  <c r="BN1432" i="62"/>
  <c r="BF1432" i="62" s="1"/>
  <c r="BF1200" i="62"/>
  <c r="DR1287" i="62"/>
  <c r="DR1204" i="62"/>
  <c r="CP534" i="62"/>
  <c r="DV534" i="62" s="1"/>
  <c r="CY534" i="62"/>
  <c r="CQ534" i="62" s="1"/>
  <c r="DW534" i="62" s="1"/>
  <c r="CO586" i="62"/>
  <c r="DU586" i="62" s="1"/>
  <c r="CX586" i="62"/>
  <c r="CP611" i="62"/>
  <c r="DV611" i="62" s="1"/>
  <c r="CY611" i="62"/>
  <c r="CQ611" i="62" s="1"/>
  <c r="DW611" i="62" s="1"/>
  <c r="CP816" i="62"/>
  <c r="DV816" i="62" s="1"/>
  <c r="CY816" i="62"/>
  <c r="CQ816" i="62" s="1"/>
  <c r="DW816" i="62" s="1"/>
  <c r="CN1456" i="62"/>
  <c r="CN1455" i="62" s="1"/>
  <c r="CN1516" i="62" s="1"/>
  <c r="CN1369" i="62"/>
  <c r="BE1527" i="62"/>
  <c r="DR869" i="62"/>
  <c r="DR1527" i="62" s="1"/>
  <c r="BM1472" i="62"/>
  <c r="BE1472" i="62" s="1"/>
  <c r="BE1239" i="62"/>
  <c r="CP1137" i="62"/>
  <c r="DV1137" i="62" s="1"/>
  <c r="CY1137" i="62"/>
  <c r="CQ1137" i="62" s="1"/>
  <c r="DW1137" i="62" s="1"/>
  <c r="BG1352" i="62"/>
  <c r="EU1380" i="62"/>
  <c r="EU1377" i="62"/>
  <c r="FA1377" i="62" s="1"/>
  <c r="FA1342" i="62"/>
  <c r="BH1414" i="62"/>
  <c r="AY1444" i="62"/>
  <c r="FS1445" i="62"/>
  <c r="U1377" i="62"/>
  <c r="AH1377" i="62"/>
  <c r="AH1380" i="62"/>
  <c r="AH1388" i="62" s="1"/>
  <c r="AN1382" i="62"/>
  <c r="DE1377" i="62"/>
  <c r="AS1515" i="62"/>
  <c r="EX1516" i="62"/>
  <c r="FD1455" i="62"/>
  <c r="FC1455" i="62"/>
  <c r="EW1503" i="62"/>
  <c r="EW1500" i="62" s="1"/>
  <c r="FE1407" i="62"/>
  <c r="FB1407" i="62"/>
  <c r="Y1517" i="62"/>
  <c r="DZ1517" i="62" s="1"/>
  <c r="DZ1467" i="62"/>
  <c r="DZ1390" i="62" s="1"/>
  <c r="Y1390" i="62"/>
  <c r="FF1377" i="62"/>
  <c r="FF1380" i="62"/>
  <c r="FF1388" i="62" s="1"/>
  <c r="BE1345" i="62"/>
  <c r="EV1386" i="62"/>
  <c r="FB1386" i="62" s="1"/>
  <c r="FB1375" i="62"/>
  <c r="EX1386" i="62"/>
  <c r="FD1375" i="62"/>
  <c r="FC1375" i="62"/>
  <c r="CU1385" i="62"/>
  <c r="CU1384" i="62"/>
  <c r="CU1388" i="62" s="1"/>
  <c r="BM1546" i="62"/>
  <c r="AQ1516" i="62"/>
  <c r="BG1455" i="62"/>
  <c r="EJ1517" i="62"/>
  <c r="EO1467" i="62"/>
  <c r="EO1390" i="62" s="1"/>
  <c r="ER1467" i="62"/>
  <c r="ER1390" i="62" s="1"/>
  <c r="EJ1390" i="62"/>
  <c r="FC1294" i="62"/>
  <c r="EX1326" i="62"/>
  <c r="FD1294" i="62"/>
  <c r="EC1445" i="62"/>
  <c r="AB1444" i="62"/>
  <c r="EC1444" i="62" s="1"/>
  <c r="EP1504" i="62"/>
  <c r="EQ1504" i="62"/>
  <c r="BI1251" i="62"/>
  <c r="X1516" i="62"/>
  <c r="DY1516" i="62" s="1"/>
  <c r="DY1455" i="62"/>
  <c r="AY1516" i="62"/>
  <c r="AY1514" i="62" s="1"/>
  <c r="FS1455" i="62"/>
  <c r="AT1517" i="62"/>
  <c r="BJ1467" i="62"/>
  <c r="BJ1390" i="62" s="1"/>
  <c r="AT1390" i="62"/>
  <c r="AB1501" i="62"/>
  <c r="BU1377" i="62"/>
  <c r="AY1500" i="62"/>
  <c r="AS1410" i="62"/>
  <c r="AS1381" i="62"/>
  <c r="BI1381" i="62" s="1"/>
  <c r="BI1350" i="62"/>
  <c r="EP1507" i="62"/>
  <c r="EQ1507" i="62"/>
  <c r="AR1444" i="62"/>
  <c r="T1383" i="62"/>
  <c r="EC1383" i="62" s="1"/>
  <c r="EC1360" i="62"/>
  <c r="EX1501" i="62"/>
  <c r="FD1394" i="62"/>
  <c r="FC1394" i="62"/>
  <c r="EX1393" i="62"/>
  <c r="FK1452" i="62"/>
  <c r="FM1452" i="62" s="1"/>
  <c r="FI1501" i="62"/>
  <c r="FI1503" i="62"/>
  <c r="FK1503" i="62" s="1"/>
  <c r="FM1503" i="62" s="1"/>
  <c r="FK1407" i="62"/>
  <c r="FM1407" i="62" s="1"/>
  <c r="EE1519" i="62"/>
  <c r="AP1410" i="62"/>
  <c r="AP1381" i="62"/>
  <c r="BO1497" i="62"/>
  <c r="CX1139" i="62"/>
  <c r="CX1316" i="62" s="1"/>
  <c r="CO1139" i="62"/>
  <c r="CO1316" i="62" s="1"/>
  <c r="CW1536" i="62"/>
  <c r="CW1545" i="62" s="1"/>
  <c r="CW1249" i="62"/>
  <c r="CW1493" i="62" s="1"/>
  <c r="EI1377" i="62"/>
  <c r="EO1377" i="62" s="1"/>
  <c r="FV1393" i="62"/>
  <c r="BG1346" i="62"/>
  <c r="EA1504" i="62"/>
  <c r="FC1463" i="62"/>
  <c r="FD1463" i="62"/>
  <c r="FH1515" i="62"/>
  <c r="FG1448" i="62"/>
  <c r="FM1473" i="62"/>
  <c r="FM1391" i="62" s="1"/>
  <c r="FK1391" i="62"/>
  <c r="BF1495" i="62"/>
  <c r="FI1388" i="62"/>
  <c r="FK1380" i="62"/>
  <c r="FM1380" i="62" s="1"/>
  <c r="BH1507" i="62"/>
  <c r="DT1309" i="62"/>
  <c r="DH1377" i="62"/>
  <c r="BJ1511" i="62"/>
  <c r="BS1361" i="62"/>
  <c r="CY734" i="62"/>
  <c r="CQ734" i="62" s="1"/>
  <c r="DW734" i="62" s="1"/>
  <c r="CP734" i="62"/>
  <c r="DV734" i="62" s="1"/>
  <c r="CX1268" i="62"/>
  <c r="CX1166" i="62"/>
  <c r="CX1344" i="62" s="1"/>
  <c r="CX1395" i="62" s="1"/>
  <c r="CP6" i="62"/>
  <c r="CY6" i="62"/>
  <c r="CO1234" i="62"/>
  <c r="CO1465" i="62" s="1"/>
  <c r="DU824" i="62"/>
  <c r="DU1234" i="62" s="1"/>
  <c r="DU1465" i="62" s="1"/>
  <c r="CP78" i="62"/>
  <c r="DV78" i="62" s="1"/>
  <c r="CY78" i="62"/>
  <c r="CQ78" i="62" s="1"/>
  <c r="DW78" i="62" s="1"/>
  <c r="CP15" i="62"/>
  <c r="DV15" i="62" s="1"/>
  <c r="CY15" i="62"/>
  <c r="CQ15" i="62" s="1"/>
  <c r="DW15" i="62" s="1"/>
  <c r="CP209" i="62"/>
  <c r="CY209" i="62"/>
  <c r="CY147" i="62"/>
  <c r="CQ147" i="62" s="1"/>
  <c r="DW147" i="62" s="1"/>
  <c r="CP147" i="62"/>
  <c r="DV147" i="62" s="1"/>
  <c r="CO229" i="62"/>
  <c r="DU229" i="62" s="1"/>
  <c r="CX229" i="62"/>
  <c r="CY550" i="62"/>
  <c r="CQ550" i="62" s="1"/>
  <c r="DW550" i="62" s="1"/>
  <c r="CP550" i="62"/>
  <c r="DV550" i="62" s="1"/>
  <c r="BR1327" i="62"/>
  <c r="BJ1327" i="62" s="1"/>
  <c r="BR1294" i="62"/>
  <c r="BR1319" i="62" s="1"/>
  <c r="BJ1295" i="62"/>
  <c r="CQ1245" i="62"/>
  <c r="AY1377" i="62"/>
  <c r="AY1380" i="62"/>
  <c r="EJ1500" i="62"/>
  <c r="ER1501" i="62"/>
  <c r="EO1501" i="62"/>
  <c r="AP1383" i="62"/>
  <c r="BF1383" i="62" s="1"/>
  <c r="BF1360" i="62"/>
  <c r="AA1386" i="62"/>
  <c r="EB1386" i="62" s="1"/>
  <c r="EB1375" i="62"/>
  <c r="CX484" i="62"/>
  <c r="CO484" i="62"/>
  <c r="DU484" i="62" s="1"/>
  <c r="CN1217" i="62"/>
  <c r="CN1364" i="62" s="1"/>
  <c r="CN1449" i="62" s="1"/>
  <c r="DT579" i="62"/>
  <c r="DT1217" i="62" s="1"/>
  <c r="CX512" i="62"/>
  <c r="CO512" i="62"/>
  <c r="DU512" i="62" s="1"/>
  <c r="CY689" i="62"/>
  <c r="CQ689" i="62" s="1"/>
  <c r="DW689" i="62" s="1"/>
  <c r="CP689" i="62"/>
  <c r="DV689" i="62" s="1"/>
  <c r="CP704" i="62"/>
  <c r="DV704" i="62" s="1"/>
  <c r="CY704" i="62"/>
  <c r="CQ704" i="62" s="1"/>
  <c r="DW704" i="62" s="1"/>
  <c r="CO1191" i="62"/>
  <c r="CO1423" i="62" s="1"/>
  <c r="CY378" i="62"/>
  <c r="CQ378" i="62" s="1"/>
  <c r="DW378" i="62" s="1"/>
  <c r="CP378" i="62"/>
  <c r="DV378" i="62" s="1"/>
  <c r="BN1430" i="62"/>
  <c r="BF1430" i="62" s="1"/>
  <c r="BF1198" i="62"/>
  <c r="CY419" i="62"/>
  <c r="CQ419" i="62" s="1"/>
  <c r="DW419" i="62" s="1"/>
  <c r="CP419" i="62"/>
  <c r="DV419" i="62" s="1"/>
  <c r="BQ1212" i="62"/>
  <c r="BI1212" i="62" s="1"/>
  <c r="CM1327" i="62"/>
  <c r="CM1294" i="62"/>
  <c r="CM1326" i="62" s="1"/>
  <c r="CP624" i="62"/>
  <c r="DV624" i="62" s="1"/>
  <c r="CY624" i="62"/>
  <c r="CQ624" i="62" s="1"/>
  <c r="DW624" i="62" s="1"/>
  <c r="CW1456" i="62"/>
  <c r="CW1455" i="62" s="1"/>
  <c r="CW1369" i="62"/>
  <c r="DR1532" i="62"/>
  <c r="DR1311" i="62"/>
  <c r="DR1238" i="62"/>
  <c r="CY1477" i="62"/>
  <c r="DR1534" i="62"/>
  <c r="DR1543" i="62" s="1"/>
  <c r="DR1317" i="62"/>
  <c r="DR1296" i="62" s="1"/>
  <c r="DR1328" i="62" s="1"/>
  <c r="DR1252" i="62"/>
  <c r="FD1502" i="62"/>
  <c r="FC1502" i="62"/>
  <c r="AD1410" i="62"/>
  <c r="AD1381" i="62"/>
  <c r="EE1381" i="62" s="1"/>
  <c r="EE1350" i="62"/>
  <c r="DS1273" i="62"/>
  <c r="DS1177" i="62"/>
  <c r="DS1349" i="62" s="1"/>
  <c r="DS1409" i="62" s="1"/>
  <c r="CY365" i="62"/>
  <c r="CQ365" i="62" s="1"/>
  <c r="DW365" i="62" s="1"/>
  <c r="CP365" i="62"/>
  <c r="DV365" i="62" s="1"/>
  <c r="CB1342" i="62"/>
  <c r="CB1263" i="62"/>
  <c r="DQ1424" i="62"/>
  <c r="DQ1509" i="62" s="1"/>
  <c r="CP349" i="62"/>
  <c r="DV349" i="62" s="1"/>
  <c r="CY349" i="62"/>
  <c r="CQ349" i="62" s="1"/>
  <c r="DW349" i="62" s="1"/>
  <c r="BR1506" i="62"/>
  <c r="BR1505" i="62" s="1"/>
  <c r="L71" i="64" s="1"/>
  <c r="BR1351" i="62"/>
  <c r="BR1382" i="62" s="1"/>
  <c r="CP409" i="62"/>
  <c r="DV409" i="62" s="1"/>
  <c r="CY409" i="62"/>
  <c r="CQ409" i="62" s="1"/>
  <c r="DW409" i="62" s="1"/>
  <c r="DP1288" i="62"/>
  <c r="DP1205" i="62"/>
  <c r="DP1182" i="62" s="1"/>
  <c r="CW1297" i="62"/>
  <c r="CW1295" i="62" s="1"/>
  <c r="CW1214" i="62"/>
  <c r="CO533" i="62"/>
  <c r="CX533" i="62"/>
  <c r="CP613" i="62"/>
  <c r="DV613" i="62" s="1"/>
  <c r="CY613" i="62"/>
  <c r="CQ613" i="62" s="1"/>
  <c r="DW613" i="62" s="1"/>
  <c r="CY616" i="62"/>
  <c r="CQ616" i="62" s="1"/>
  <c r="DW616" i="62" s="1"/>
  <c r="CP616" i="62"/>
  <c r="DV616" i="62" s="1"/>
  <c r="DS1308" i="62"/>
  <c r="DS1232" i="62"/>
  <c r="DS1462" i="62" s="1"/>
  <c r="DR1531" i="62"/>
  <c r="CX1530" i="62"/>
  <c r="CP866" i="62"/>
  <c r="CY866" i="62"/>
  <c r="BP1478" i="62"/>
  <c r="BH1478" i="62" s="1"/>
  <c r="BH1479" i="62"/>
  <c r="CN1411" i="62"/>
  <c r="CW1188" i="62"/>
  <c r="CW1420" i="62" s="1"/>
  <c r="CO277" i="62"/>
  <c r="CX277" i="62"/>
  <c r="CP516" i="62"/>
  <c r="DV516" i="62" s="1"/>
  <c r="CY516" i="62"/>
  <c r="CQ516" i="62" s="1"/>
  <c r="DW516" i="62" s="1"/>
  <c r="CO1306" i="62"/>
  <c r="CO1228" i="62"/>
  <c r="CO1458" i="62" s="1"/>
  <c r="DU783" i="62"/>
  <c r="CO1240" i="62"/>
  <c r="BL1480" i="62"/>
  <c r="BD1480" i="62" s="1"/>
  <c r="BD1246" i="62"/>
  <c r="BP1375" i="62"/>
  <c r="BP1361" i="62" s="1"/>
  <c r="BH1251" i="62"/>
  <c r="BM1389" i="62"/>
  <c r="BE1411" i="62"/>
  <c r="BE1389" i="62" s="1"/>
  <c r="CO1275" i="62"/>
  <c r="CO1179" i="62"/>
  <c r="CP292" i="62"/>
  <c r="DV292" i="62" s="1"/>
  <c r="CY292" i="62"/>
  <c r="CQ292" i="62" s="1"/>
  <c r="DW292" i="62" s="1"/>
  <c r="DS1285" i="62"/>
  <c r="DS1196" i="62"/>
  <c r="CV1510" i="62"/>
  <c r="CO509" i="62"/>
  <c r="DU509" i="62" s="1"/>
  <c r="CX509" i="62"/>
  <c r="DQ1298" i="62"/>
  <c r="DQ1215" i="62"/>
  <c r="DQ1363" i="62" s="1"/>
  <c r="DQ1447" i="62" s="1"/>
  <c r="CJ1517" i="62"/>
  <c r="CJ1390" i="62"/>
  <c r="BM1493" i="62"/>
  <c r="BE1493" i="62" s="1"/>
  <c r="BE1249" i="62"/>
  <c r="CR1388" i="62"/>
  <c r="AD1382" i="62"/>
  <c r="EE1382" i="62" s="1"/>
  <c r="EE1351" i="62"/>
  <c r="AS1516" i="62"/>
  <c r="BI1516" i="62" s="1"/>
  <c r="BI1455" i="62"/>
  <c r="BM1399" i="62"/>
  <c r="BE1399" i="62" s="1"/>
  <c r="BE1169" i="62"/>
  <c r="BC1410" i="62"/>
  <c r="BC1504" i="62" s="1"/>
  <c r="BC1381" i="62"/>
  <c r="CP109" i="62"/>
  <c r="DV109" i="62" s="1"/>
  <c r="CY109" i="62"/>
  <c r="CQ109" i="62" s="1"/>
  <c r="DW109" i="62" s="1"/>
  <c r="CP332" i="62"/>
  <c r="DV332" i="62" s="1"/>
  <c r="CY332" i="62"/>
  <c r="CQ332" i="62" s="1"/>
  <c r="DW332" i="62" s="1"/>
  <c r="BL1420" i="62"/>
  <c r="BD1420" i="62" s="1"/>
  <c r="BD1188" i="62"/>
  <c r="DQ1288" i="62"/>
  <c r="DQ1205" i="62"/>
  <c r="CX558" i="62"/>
  <c r="CO558" i="62"/>
  <c r="DU558" i="62" s="1"/>
  <c r="CP607" i="62"/>
  <c r="DV607" i="62" s="1"/>
  <c r="CY607" i="62"/>
  <c r="CQ607" i="62" s="1"/>
  <c r="DW607" i="62" s="1"/>
  <c r="CW1468" i="62"/>
  <c r="CW1467" i="62" s="1"/>
  <c r="CW1371" i="62"/>
  <c r="DU853" i="62"/>
  <c r="DU1529" i="62" s="1"/>
  <c r="BM1474" i="62"/>
  <c r="BE1474" i="62" s="1"/>
  <c r="BE1391" i="62" s="1"/>
  <c r="BE1475" i="62"/>
  <c r="BO1517" i="62"/>
  <c r="BO1390" i="62"/>
  <c r="BO1319" i="62"/>
  <c r="BO1322" i="62"/>
  <c r="BG1322" i="62" s="1"/>
  <c r="BG1266" i="62"/>
  <c r="CP106" i="62"/>
  <c r="DV106" i="62" s="1"/>
  <c r="CY106" i="62"/>
  <c r="CQ106" i="62" s="1"/>
  <c r="DW106" i="62" s="1"/>
  <c r="BO1323" i="62"/>
  <c r="BG1323" i="62" s="1"/>
  <c r="BG1274" i="62"/>
  <c r="CP306" i="62"/>
  <c r="DV306" i="62" s="1"/>
  <c r="CY306" i="62"/>
  <c r="CQ306" i="62" s="1"/>
  <c r="DW306" i="62" s="1"/>
  <c r="CC1414" i="62"/>
  <c r="CP315" i="62"/>
  <c r="DV315" i="62" s="1"/>
  <c r="CY315" i="62"/>
  <c r="CQ315" i="62" s="1"/>
  <c r="DW315" i="62" s="1"/>
  <c r="CY687" i="62"/>
  <c r="CQ687" i="62" s="1"/>
  <c r="DW687" i="62" s="1"/>
  <c r="CP687" i="62"/>
  <c r="DV687" i="62" s="1"/>
  <c r="CY780" i="62"/>
  <c r="CQ780" i="62" s="1"/>
  <c r="DW780" i="62" s="1"/>
  <c r="CP780" i="62"/>
  <c r="DV780" i="62" s="1"/>
  <c r="BN1164" i="62"/>
  <c r="CY362" i="62"/>
  <c r="CQ362" i="62" s="1"/>
  <c r="DW362" i="62" s="1"/>
  <c r="CP362" i="62"/>
  <c r="DV362" i="62" s="1"/>
  <c r="CW1280" i="62"/>
  <c r="CW1185" i="62"/>
  <c r="CX254" i="62"/>
  <c r="CO254" i="62"/>
  <c r="CY393" i="62"/>
  <c r="CQ393" i="62" s="1"/>
  <c r="DW393" i="62" s="1"/>
  <c r="CP393" i="62"/>
  <c r="DV393" i="62" s="1"/>
  <c r="CP100" i="62"/>
  <c r="DV100" i="62" s="1"/>
  <c r="CY100" i="62"/>
  <c r="CQ100" i="62" s="1"/>
  <c r="DW100" i="62" s="1"/>
  <c r="CV1278" i="62"/>
  <c r="CV1324" i="62" s="1"/>
  <c r="CD1506" i="62"/>
  <c r="CD1505" i="62" s="1"/>
  <c r="CD1351" i="62"/>
  <c r="CD1382" i="62" s="1"/>
  <c r="BM1423" i="62"/>
  <c r="BE1423" i="62" s="1"/>
  <c r="BE1191" i="62"/>
  <c r="BL1432" i="62"/>
  <c r="BD1432" i="62" s="1"/>
  <c r="BD1200" i="62"/>
  <c r="BM1364" i="62"/>
  <c r="BE1216" i="62"/>
  <c r="CX1231" i="62"/>
  <c r="CX1461" i="62" s="1"/>
  <c r="CP796" i="62"/>
  <c r="CY796" i="62"/>
  <c r="DP1302" i="62"/>
  <c r="DP1224" i="62"/>
  <c r="DP1367" i="62" s="1"/>
  <c r="DP1453" i="62" s="1"/>
  <c r="DP1452" i="62" s="1"/>
  <c r="BM1164" i="62"/>
  <c r="CP285" i="62"/>
  <c r="DV285" i="62" s="1"/>
  <c r="CY285" i="62"/>
  <c r="CQ285" i="62" s="1"/>
  <c r="DW285" i="62" s="1"/>
  <c r="CP126" i="62"/>
  <c r="CY126" i="62"/>
  <c r="BN1278" i="62"/>
  <c r="BF1279" i="62"/>
  <c r="CY372" i="62"/>
  <c r="CQ372" i="62" s="1"/>
  <c r="DW372" i="62" s="1"/>
  <c r="CP372" i="62"/>
  <c r="DV372" i="62" s="1"/>
  <c r="BN1423" i="62"/>
  <c r="BF1423" i="62" s="1"/>
  <c r="BF1191" i="62"/>
  <c r="CY363" i="62"/>
  <c r="CQ363" i="62" s="1"/>
  <c r="DW363" i="62" s="1"/>
  <c r="CP363" i="62"/>
  <c r="DV363" i="62" s="1"/>
  <c r="DS1286" i="62"/>
  <c r="DS1199" i="62"/>
  <c r="CO401" i="62"/>
  <c r="DU401" i="62" s="1"/>
  <c r="CX401" i="62"/>
  <c r="BR1360" i="62"/>
  <c r="BJ1207" i="62"/>
  <c r="CY726" i="62"/>
  <c r="CQ726" i="62" s="1"/>
  <c r="DW726" i="62" s="1"/>
  <c r="CP726" i="62"/>
  <c r="DV726" i="62" s="1"/>
  <c r="CP788" i="62"/>
  <c r="DV788" i="62" s="1"/>
  <c r="CY788" i="62"/>
  <c r="CQ788" i="62" s="1"/>
  <c r="DW788" i="62" s="1"/>
  <c r="CP55" i="62"/>
  <c r="DV55" i="62" s="1"/>
  <c r="CY55" i="62"/>
  <c r="CQ55" i="62" s="1"/>
  <c r="DW55" i="62" s="1"/>
  <c r="DT1268" i="62"/>
  <c r="DT1166" i="62"/>
  <c r="DT1344" i="62" s="1"/>
  <c r="DT1395" i="62" s="1"/>
  <c r="CN1272" i="62"/>
  <c r="CN1176" i="62"/>
  <c r="CN1348" i="62" s="1"/>
  <c r="CN1408" i="62" s="1"/>
  <c r="CN1407" i="62" s="1"/>
  <c r="CN1503" i="62" s="1"/>
  <c r="DT120" i="62"/>
  <c r="CN1286" i="62"/>
  <c r="CO527" i="62"/>
  <c r="DU527" i="62" s="1"/>
  <c r="CX527" i="62"/>
  <c r="CX500" i="62"/>
  <c r="CO500" i="62"/>
  <c r="DU500" i="62" s="1"/>
  <c r="CX1290" i="62"/>
  <c r="CX1208" i="62"/>
  <c r="CY461" i="62"/>
  <c r="CP461" i="62"/>
  <c r="DT662" i="62"/>
  <c r="DT1221" i="62" s="1"/>
  <c r="CP820" i="62"/>
  <c r="DV820" i="62" s="1"/>
  <c r="CY820" i="62"/>
  <c r="CQ820" i="62" s="1"/>
  <c r="DW820" i="62" s="1"/>
  <c r="CY903" i="62"/>
  <c r="CQ903" i="62" s="1"/>
  <c r="DW903" i="62" s="1"/>
  <c r="CP903" i="62"/>
  <c r="DV903" i="62" s="1"/>
  <c r="BM1405" i="62"/>
  <c r="BE1405" i="62" s="1"/>
  <c r="BE1174" i="62"/>
  <c r="BM1404" i="62"/>
  <c r="BE1404" i="62" s="1"/>
  <c r="BE1173" i="62"/>
  <c r="CO238" i="62"/>
  <c r="DU238" i="62" s="1"/>
  <c r="CX238" i="62"/>
  <c r="DU260" i="62"/>
  <c r="CB1506" i="62"/>
  <c r="CB1505" i="62" s="1"/>
  <c r="CB1351" i="62"/>
  <c r="CB1382" i="62" s="1"/>
  <c r="BM1436" i="62"/>
  <c r="BE1436" i="62" s="1"/>
  <c r="BM1359" i="62"/>
  <c r="BE1204" i="62"/>
  <c r="CX506" i="62"/>
  <c r="CO506" i="62"/>
  <c r="DU506" i="62" s="1"/>
  <c r="BL1494" i="62"/>
  <c r="BD1494" i="62" s="1"/>
  <c r="BD1250" i="62"/>
  <c r="EM1388" i="62"/>
  <c r="AQ1505" i="62"/>
  <c r="BG1505" i="62" s="1"/>
  <c r="BG1506" i="62"/>
  <c r="BG1356" i="62"/>
  <c r="BJ1477" i="62"/>
  <c r="BJ1497" i="62" s="1"/>
  <c r="DN1496" i="62"/>
  <c r="EP1506" i="62"/>
  <c r="EQ1506" i="62"/>
  <c r="EK1505" i="62"/>
  <c r="AY1385" i="62"/>
  <c r="AY1384" i="62"/>
  <c r="DG1331" i="62"/>
  <c r="BD1352" i="62"/>
  <c r="O1377" i="62"/>
  <c r="O1380" i="62"/>
  <c r="O1388" i="62" s="1"/>
  <c r="FK1511" i="62"/>
  <c r="FM1511" i="62" s="1"/>
  <c r="AC1505" i="62"/>
  <c r="ED1505" i="62" s="1"/>
  <c r="ED1506" i="62"/>
  <c r="FH1517" i="62"/>
  <c r="FG1517" i="62" s="1"/>
  <c r="FG1467" i="62"/>
  <c r="FG1390" i="62" s="1"/>
  <c r="FH1390" i="62"/>
  <c r="AN1515" i="62"/>
  <c r="BI1468" i="62"/>
  <c r="FD1322" i="62"/>
  <c r="FC1322" i="62"/>
  <c r="EM1496" i="62"/>
  <c r="AC1393" i="62"/>
  <c r="FC1506" i="62"/>
  <c r="FD1506" i="62"/>
  <c r="EX1505" i="62"/>
  <c r="BI1355" i="62"/>
  <c r="BE1396" i="62"/>
  <c r="X1377" i="62"/>
  <c r="BE1471" i="62"/>
  <c r="AD1383" i="62"/>
  <c r="EE1383" i="62" s="1"/>
  <c r="EE1360" i="62"/>
  <c r="Y1361" i="62"/>
  <c r="AN1393" i="62"/>
  <c r="BN1537" i="62"/>
  <c r="AO1505" i="62"/>
  <c r="FD1510" i="62"/>
  <c r="FC1510" i="62"/>
  <c r="FJ1514" i="62"/>
  <c r="FJ1520" i="62" s="1"/>
  <c r="EH1515" i="62"/>
  <c r="EN1448" i="62"/>
  <c r="EU1393" i="62"/>
  <c r="BJ1356" i="62"/>
  <c r="ED1518" i="62"/>
  <c r="AS1386" i="62"/>
  <c r="BI1386" i="62" s="1"/>
  <c r="BI1375" i="62"/>
  <c r="AJ1514" i="62"/>
  <c r="AJ1520" i="62" s="1"/>
  <c r="FD1512" i="62"/>
  <c r="FC1512" i="62"/>
  <c r="BU1388" i="62"/>
  <c r="FB1263" i="62"/>
  <c r="FE1263" i="62"/>
  <c r="DN1377" i="62"/>
  <c r="DN1380" i="62"/>
  <c r="DN1388" i="62" s="1"/>
  <c r="BJ1345" i="62"/>
  <c r="EH1382" i="62"/>
  <c r="EN1382" i="62" s="1"/>
  <c r="EN1351" i="62"/>
  <c r="EQ1512" i="62"/>
  <c r="EP1512" i="62"/>
  <c r="ER1513" i="62"/>
  <c r="EO1513" i="62"/>
  <c r="EB1445" i="62"/>
  <c r="AA1444" i="62"/>
  <c r="EB1444" i="62" s="1"/>
  <c r="CY1081" i="62"/>
  <c r="CQ1081" i="62" s="1"/>
  <c r="DW1081" i="62" s="1"/>
  <c r="CP1081" i="62"/>
  <c r="DV1081" i="62" s="1"/>
  <c r="CN1249" i="62"/>
  <c r="CN1493" i="62" s="1"/>
  <c r="CN1536" i="62"/>
  <c r="CN1545" i="62" s="1"/>
  <c r="EZ1496" i="62"/>
  <c r="BG1400" i="62"/>
  <c r="DY1414" i="62"/>
  <c r="BF1519" i="62"/>
  <c r="EZ1377" i="62"/>
  <c r="FI1377" i="62"/>
  <c r="DT1145" i="62"/>
  <c r="DT1248" i="62" s="1"/>
  <c r="CN1248" i="62"/>
  <c r="FL1496" i="62"/>
  <c r="EC1410" i="62"/>
  <c r="CT1361" i="62"/>
  <c r="EA1319" i="62"/>
  <c r="BP1389" i="62"/>
  <c r="BH1411" i="62"/>
  <c r="BH1389" i="62" s="1"/>
  <c r="CN1283" i="62"/>
  <c r="CN1192" i="62"/>
  <c r="CM1410" i="62"/>
  <c r="CM1504" i="62" s="1"/>
  <c r="CM1381" i="62"/>
  <c r="CQ429" i="62"/>
  <c r="CC1327" i="62"/>
  <c r="CC1294" i="62"/>
  <c r="CC1326" i="62" s="1"/>
  <c r="DP1401" i="62"/>
  <c r="DP1346" i="62"/>
  <c r="DP1400" i="62" s="1"/>
  <c r="CY206" i="62"/>
  <c r="CQ206" i="62" s="1"/>
  <c r="DW206" i="62" s="1"/>
  <c r="CP206" i="62"/>
  <c r="DV206" i="62" s="1"/>
  <c r="BC1473" i="62"/>
  <c r="BC1391" i="62" s="1"/>
  <c r="BC1373" i="62"/>
  <c r="CO1239" i="62"/>
  <c r="CO1472" i="62" s="1"/>
  <c r="DU899" i="62"/>
  <c r="DU1239" i="62" s="1"/>
  <c r="DU1472" i="62" s="1"/>
  <c r="CO1268" i="62"/>
  <c r="CO1166" i="62"/>
  <c r="CO1344" i="62" s="1"/>
  <c r="CO1395" i="62" s="1"/>
  <c r="DU6" i="62"/>
  <c r="BN1465" i="62"/>
  <c r="BF1465" i="62" s="1"/>
  <c r="BF1234" i="62"/>
  <c r="DT541" i="62"/>
  <c r="CX591" i="62"/>
  <c r="CO591" i="62"/>
  <c r="DU591" i="62" s="1"/>
  <c r="BP1454" i="62"/>
  <c r="BH1368" i="62"/>
  <c r="CP842" i="62"/>
  <c r="DV842" i="62" s="1"/>
  <c r="CY842" i="62"/>
  <c r="CQ842" i="62" s="1"/>
  <c r="DW842" i="62" s="1"/>
  <c r="CP53" i="62"/>
  <c r="DV53" i="62" s="1"/>
  <c r="CY53" i="62"/>
  <c r="CQ53" i="62" s="1"/>
  <c r="DW53" i="62" s="1"/>
  <c r="CP21" i="62"/>
  <c r="DV21" i="62" s="1"/>
  <c r="CY21" i="62"/>
  <c r="CQ21" i="62" s="1"/>
  <c r="DW21" i="62" s="1"/>
  <c r="CY225" i="62"/>
  <c r="CQ225" i="62" s="1"/>
  <c r="DW225" i="62" s="1"/>
  <c r="CP225" i="62"/>
  <c r="DV225" i="62" s="1"/>
  <c r="BK1410" i="62"/>
  <c r="BK1504" i="62" s="1"/>
  <c r="BK1381" i="62"/>
  <c r="DT1285" i="62"/>
  <c r="DT1196" i="62"/>
  <c r="CY149" i="62"/>
  <c r="CQ149" i="62" s="1"/>
  <c r="DW149" i="62" s="1"/>
  <c r="CP149" i="62"/>
  <c r="DV149" i="62" s="1"/>
  <c r="BM1401" i="62"/>
  <c r="BE1401" i="62" s="1"/>
  <c r="BM1346" i="62"/>
  <c r="BE1170" i="62"/>
  <c r="CY114" i="62"/>
  <c r="CQ114" i="62" s="1"/>
  <c r="DW114" i="62" s="1"/>
  <c r="CP114" i="62"/>
  <c r="DV114" i="62" s="1"/>
  <c r="CW1184" i="62"/>
  <c r="CW1416" i="62" s="1"/>
  <c r="CY204" i="62"/>
  <c r="CQ204" i="62" s="1"/>
  <c r="DW204" i="62" s="1"/>
  <c r="CP204" i="62"/>
  <c r="DV204" i="62" s="1"/>
  <c r="CW1173" i="62"/>
  <c r="CW1404" i="62" s="1"/>
  <c r="CO69" i="62"/>
  <c r="CX69" i="62"/>
  <c r="BP1463" i="62"/>
  <c r="BP1516" i="62" s="1"/>
  <c r="DW1012" i="62"/>
  <c r="CN1173" i="62"/>
  <c r="CN1404" i="62" s="1"/>
  <c r="DT69" i="62"/>
  <c r="DT1173" i="62" s="1"/>
  <c r="DT1404" i="62" s="1"/>
  <c r="BM1420" i="62"/>
  <c r="BE1420" i="62" s="1"/>
  <c r="BE1188" i="62"/>
  <c r="DQ1415" i="62"/>
  <c r="DQ1352" i="62"/>
  <c r="CW1217" i="62"/>
  <c r="CX579" i="62"/>
  <c r="CO579" i="62"/>
  <c r="BM1213" i="62"/>
  <c r="BR1455" i="62"/>
  <c r="BR1516" i="62" s="1"/>
  <c r="CX1529" i="62"/>
  <c r="CY853" i="62"/>
  <c r="CP853" i="62"/>
  <c r="CX1528" i="62"/>
  <c r="CP854" i="62"/>
  <c r="CY854" i="62"/>
  <c r="CY123" i="62"/>
  <c r="CQ123" i="62" s="1"/>
  <c r="DW123" i="62" s="1"/>
  <c r="CP123" i="62"/>
  <c r="DV123" i="62" s="1"/>
  <c r="CY191" i="62"/>
  <c r="CQ191" i="62" s="1"/>
  <c r="DW191" i="62" s="1"/>
  <c r="CP191" i="62"/>
  <c r="DV191" i="62" s="1"/>
  <c r="CY382" i="62"/>
  <c r="CQ382" i="62" s="1"/>
  <c r="DW382" i="62" s="1"/>
  <c r="CP382" i="62"/>
  <c r="DV382" i="62" s="1"/>
  <c r="DR1283" i="62"/>
  <c r="DR1192" i="62"/>
  <c r="CN1193" i="62"/>
  <c r="CN1425" i="62" s="1"/>
  <c r="BQ1446" i="62"/>
  <c r="BQ1361" i="62"/>
  <c r="BI1361" i="62" s="1"/>
  <c r="BI1362" i="62"/>
  <c r="CY614" i="62"/>
  <c r="CQ614" i="62" s="1"/>
  <c r="DW614" i="62" s="1"/>
  <c r="CP614" i="62"/>
  <c r="DV614" i="62" s="1"/>
  <c r="BJ1542" i="62"/>
  <c r="AS1444" i="62"/>
  <c r="EA1445" i="62"/>
  <c r="Z1444" i="62"/>
  <c r="EA1444" i="62" s="1"/>
  <c r="FD1518" i="62"/>
  <c r="FC1518" i="62"/>
  <c r="BN1349" i="62"/>
  <c r="BF1177" i="62"/>
  <c r="CB1501" i="62"/>
  <c r="CB1500" i="62" s="1"/>
  <c r="CB1393" i="62"/>
  <c r="CP188" i="62"/>
  <c r="DV188" i="62" s="1"/>
  <c r="CY188" i="62"/>
  <c r="CQ188" i="62" s="1"/>
  <c r="DW188" i="62" s="1"/>
  <c r="DQ1283" i="62"/>
  <c r="BR1414" i="62"/>
  <c r="BJ1414" i="62" s="1"/>
  <c r="CN1297" i="62"/>
  <c r="CN1214" i="62"/>
  <c r="DT533" i="62"/>
  <c r="CY695" i="62"/>
  <c r="CQ695" i="62" s="1"/>
  <c r="DW695" i="62" s="1"/>
  <c r="CP695" i="62"/>
  <c r="DV695" i="62" s="1"/>
  <c r="BN1462" i="62"/>
  <c r="BF1462" i="62" s="1"/>
  <c r="BF1232" i="62"/>
  <c r="CO1530" i="62"/>
  <c r="DU866" i="62"/>
  <c r="CC1518" i="62"/>
  <c r="CC1497" i="62"/>
  <c r="CY156" i="62"/>
  <c r="CQ156" i="62" s="1"/>
  <c r="DW156" i="62" s="1"/>
  <c r="CP156" i="62"/>
  <c r="DV156" i="62" s="1"/>
  <c r="BK1342" i="62"/>
  <c r="BK1263" i="62"/>
  <c r="CY312" i="62"/>
  <c r="CQ312" i="62" s="1"/>
  <c r="DW312" i="62" s="1"/>
  <c r="CP312" i="62"/>
  <c r="DV312" i="62" s="1"/>
  <c r="DR1282" i="62"/>
  <c r="DR1189" i="62"/>
  <c r="CO193" i="62"/>
  <c r="DU193" i="62" s="1"/>
  <c r="CX193" i="62"/>
  <c r="CY287" i="62"/>
  <c r="CQ287" i="62" s="1"/>
  <c r="DW287" i="62" s="1"/>
  <c r="CP287" i="62"/>
  <c r="DV287" i="62" s="1"/>
  <c r="CP600" i="62"/>
  <c r="DV600" i="62" s="1"/>
  <c r="CY600" i="62"/>
  <c r="CQ600" i="62" s="1"/>
  <c r="DW600" i="62" s="1"/>
  <c r="CX629" i="62"/>
  <c r="CO629" i="62"/>
  <c r="DU629" i="62" s="1"/>
  <c r="CY664" i="62"/>
  <c r="CQ664" i="62" s="1"/>
  <c r="DW664" i="62" s="1"/>
  <c r="CP664" i="62"/>
  <c r="DV664" i="62" s="1"/>
  <c r="CY907" i="62"/>
  <c r="CQ907" i="62" s="1"/>
  <c r="DW907" i="62" s="1"/>
  <c r="CP907" i="62"/>
  <c r="DV907" i="62" s="1"/>
  <c r="CO1312" i="62"/>
  <c r="CP104" i="62"/>
  <c r="DV104" i="62" s="1"/>
  <c r="CY104" i="62"/>
  <c r="CQ104" i="62" s="1"/>
  <c r="DW104" i="62" s="1"/>
  <c r="CX1275" i="62"/>
  <c r="CX1179" i="62"/>
  <c r="CY146" i="62"/>
  <c r="CP146" i="62"/>
  <c r="CJ1351" i="62"/>
  <c r="CJ1382" i="62" s="1"/>
  <c r="BN1428" i="62"/>
  <c r="BF1428" i="62" s="1"/>
  <c r="BN1357" i="62"/>
  <c r="BF1196" i="62"/>
  <c r="CX495" i="62"/>
  <c r="CO495" i="62"/>
  <c r="DU495" i="62" s="1"/>
  <c r="BL1363" i="62"/>
  <c r="BD1215" i="62"/>
  <c r="CP634" i="62"/>
  <c r="DV634" i="62" s="1"/>
  <c r="CY634" i="62"/>
  <c r="CQ634" i="62" s="1"/>
  <c r="DW634" i="62" s="1"/>
  <c r="BF1527" i="62"/>
  <c r="DS869" i="62"/>
  <c r="DS1527" i="62" s="1"/>
  <c r="CX1313" i="62"/>
  <c r="P1380" i="62"/>
  <c r="P1388" i="62" s="1"/>
  <c r="P1377" i="62"/>
  <c r="AO1516" i="62"/>
  <c r="BI1456" i="62"/>
  <c r="AZ1514" i="62"/>
  <c r="EW1515" i="62"/>
  <c r="FE1448" i="62"/>
  <c r="FB1448" i="62"/>
  <c r="BR1342" i="62"/>
  <c r="BR1263" i="62"/>
  <c r="BJ1164" i="62"/>
  <c r="CO351" i="62"/>
  <c r="DU351" i="62" s="1"/>
  <c r="CX351" i="62"/>
  <c r="CY320" i="62"/>
  <c r="CQ320" i="62" s="1"/>
  <c r="DW320" i="62" s="1"/>
  <c r="CP320" i="62"/>
  <c r="DV320" i="62" s="1"/>
  <c r="BL1437" i="62"/>
  <c r="BD1437" i="62" s="1"/>
  <c r="BD1205" i="62"/>
  <c r="CO583" i="62"/>
  <c r="DU583" i="62" s="1"/>
  <c r="CX583" i="62"/>
  <c r="CP596" i="62"/>
  <c r="DV596" i="62" s="1"/>
  <c r="CY596" i="62"/>
  <c r="CQ596" i="62" s="1"/>
  <c r="DW596" i="62" s="1"/>
  <c r="CN1269" i="62"/>
  <c r="CN1167" i="62"/>
  <c r="CX272" i="62"/>
  <c r="CO272" i="62"/>
  <c r="DU272" i="62" s="1"/>
  <c r="CO142" i="62"/>
  <c r="DU142" i="62" s="1"/>
  <c r="CX142" i="62"/>
  <c r="CP112" i="62"/>
  <c r="DV112" i="62" s="1"/>
  <c r="CY112" i="62"/>
  <c r="CQ112" i="62" s="1"/>
  <c r="DW112" i="62" s="1"/>
  <c r="BK1506" i="62"/>
  <c r="BK1505" i="62" s="1"/>
  <c r="BK1351" i="62"/>
  <c r="BK1382" i="62" s="1"/>
  <c r="CP403" i="62"/>
  <c r="DV403" i="62" s="1"/>
  <c r="CY403" i="62"/>
  <c r="CQ403" i="62" s="1"/>
  <c r="DW403" i="62" s="1"/>
  <c r="DS1448" i="62"/>
  <c r="CY635" i="62"/>
  <c r="CQ635" i="62" s="1"/>
  <c r="DW635" i="62" s="1"/>
  <c r="CP635" i="62"/>
  <c r="DV635" i="62" s="1"/>
  <c r="BR1449" i="62"/>
  <c r="BJ1364" i="62"/>
  <c r="CW1218" i="62"/>
  <c r="CX617" i="62"/>
  <c r="CO617" i="62"/>
  <c r="CD1516" i="62"/>
  <c r="BF1526" i="62"/>
  <c r="DS846" i="62"/>
  <c r="DS1526" i="62" s="1"/>
  <c r="BL1474" i="62"/>
  <c r="BD1474" i="62" s="1"/>
  <c r="BD1391" i="62" s="1"/>
  <c r="BD1475" i="62"/>
  <c r="BN1394" i="62"/>
  <c r="BF1343" i="62"/>
  <c r="CP134" i="62"/>
  <c r="DV134" i="62" s="1"/>
  <c r="CY134" i="62"/>
  <c r="CQ134" i="62" s="1"/>
  <c r="DW134" i="62" s="1"/>
  <c r="CN1280" i="62"/>
  <c r="CN1185" i="62"/>
  <c r="CX293" i="62"/>
  <c r="CO293" i="62"/>
  <c r="DU293" i="62" s="1"/>
  <c r="CY630" i="62"/>
  <c r="CQ630" i="62" s="1"/>
  <c r="DW630" i="62" s="1"/>
  <c r="CP630" i="62"/>
  <c r="DV630" i="62" s="1"/>
  <c r="CY712" i="62"/>
  <c r="CQ712" i="62" s="1"/>
  <c r="DW712" i="62" s="1"/>
  <c r="CP712" i="62"/>
  <c r="DV712" i="62" s="1"/>
  <c r="CP800" i="62"/>
  <c r="DV800" i="62" s="1"/>
  <c r="CY800" i="62"/>
  <c r="CQ800" i="62" s="1"/>
  <c r="DW800" i="62" s="1"/>
  <c r="BO1342" i="62"/>
  <c r="BG1342" i="62" s="1"/>
  <c r="BO1263" i="62"/>
  <c r="BG1263" i="62" s="1"/>
  <c r="BG1164" i="62"/>
  <c r="BI1537" i="62"/>
  <c r="BI1541" i="62"/>
  <c r="BI1546" i="62" s="1"/>
  <c r="CX255" i="62"/>
  <c r="CO255" i="62"/>
  <c r="DU255" i="62" s="1"/>
  <c r="CO167" i="62"/>
  <c r="DU167" i="62" s="1"/>
  <c r="CX167" i="62"/>
  <c r="CD1414" i="62"/>
  <c r="BR1325" i="62"/>
  <c r="BJ1325" i="62" s="1"/>
  <c r="BJ1289" i="62"/>
  <c r="CP680" i="62"/>
  <c r="DV680" i="62" s="1"/>
  <c r="CY680" i="62"/>
  <c r="CQ680" i="62" s="1"/>
  <c r="DW680" i="62" s="1"/>
  <c r="CO1231" i="62"/>
  <c r="CO1461" i="62" s="1"/>
  <c r="DU796" i="62"/>
  <c r="CK1516" i="62"/>
  <c r="CK1514" i="62" s="1"/>
  <c r="CK1520" i="62" s="1"/>
  <c r="CB1518" i="62"/>
  <c r="CB1497" i="62"/>
  <c r="BM1394" i="62"/>
  <c r="BE1343" i="62"/>
  <c r="CY29" i="62"/>
  <c r="CQ29" i="62" s="1"/>
  <c r="DW29" i="62" s="1"/>
  <c r="CP29" i="62"/>
  <c r="DV29" i="62" s="1"/>
  <c r="DT14" i="62"/>
  <c r="DT1169" i="62" s="1"/>
  <c r="DT1399" i="62" s="1"/>
  <c r="DP1271" i="62"/>
  <c r="DP1175" i="62"/>
  <c r="DP1347" i="62" s="1"/>
  <c r="DP1406" i="62" s="1"/>
  <c r="DP1502" i="62" s="1"/>
  <c r="CW1177" i="62"/>
  <c r="CW1349" i="62" s="1"/>
  <c r="CW1409" i="62" s="1"/>
  <c r="CV1419" i="62"/>
  <c r="CV1507" i="62" s="1"/>
  <c r="CV1354" i="62"/>
  <c r="DP1286" i="62"/>
  <c r="BN1431" i="62"/>
  <c r="BF1431" i="62" s="1"/>
  <c r="BN1358" i="62"/>
  <c r="BF1199" i="62"/>
  <c r="BP1439" i="62"/>
  <c r="BH1440" i="62"/>
  <c r="CY599" i="62"/>
  <c r="CQ599" i="62" s="1"/>
  <c r="DW599" i="62" s="1"/>
  <c r="CP599" i="62"/>
  <c r="DV599" i="62" s="1"/>
  <c r="DP1268" i="62"/>
  <c r="DP1166" i="62"/>
  <c r="DP1344" i="62" s="1"/>
  <c r="DP1395" i="62" s="1"/>
  <c r="CP121" i="62"/>
  <c r="DV121" i="62" s="1"/>
  <c r="CY121" i="62"/>
  <c r="CQ121" i="62" s="1"/>
  <c r="DW121" i="62" s="1"/>
  <c r="CO398" i="62"/>
  <c r="DU398" i="62" s="1"/>
  <c r="CX398" i="62"/>
  <c r="BQ1506" i="62"/>
  <c r="BQ1505" i="62" s="1"/>
  <c r="K71" i="64" s="1"/>
  <c r="BQ1351" i="62"/>
  <c r="BQ1382" i="62" s="1"/>
  <c r="CY418" i="62"/>
  <c r="CQ418" i="62" s="1"/>
  <c r="DW418" i="62" s="1"/>
  <c r="CP418" i="62"/>
  <c r="DV418" i="62" s="1"/>
  <c r="CO1290" i="62"/>
  <c r="CO1208" i="62"/>
  <c r="DU461" i="62"/>
  <c r="CY672" i="62"/>
  <c r="CQ672" i="62" s="1"/>
  <c r="DW672" i="62" s="1"/>
  <c r="CP672" i="62"/>
  <c r="DV672" i="62" s="1"/>
  <c r="CP727" i="62"/>
  <c r="DV727" i="62" s="1"/>
  <c r="CY727" i="62"/>
  <c r="CQ727" i="62" s="1"/>
  <c r="DW727" i="62" s="1"/>
  <c r="DR1456" i="62"/>
  <c r="DR1369" i="62"/>
  <c r="BQ1342" i="62"/>
  <c r="BI1164" i="62"/>
  <c r="CP131" i="62"/>
  <c r="DV131" i="62" s="1"/>
  <c r="CY131" i="62"/>
  <c r="CQ131" i="62" s="1"/>
  <c r="DW131" i="62" s="1"/>
  <c r="BQ1323" i="62"/>
  <c r="BI1323" i="62" s="1"/>
  <c r="BI1274" i="62"/>
  <c r="CW1187" i="62"/>
  <c r="CB1414" i="62"/>
  <c r="DR1292" i="62"/>
  <c r="DR1210" i="62"/>
  <c r="DR1442" i="62" s="1"/>
  <c r="BM1295" i="62"/>
  <c r="CO610" i="62"/>
  <c r="DU610" i="62" s="1"/>
  <c r="CX610" i="62"/>
  <c r="BQ1453" i="62"/>
  <c r="BI1367" i="62"/>
  <c r="DR1314" i="62"/>
  <c r="DR1246" i="62"/>
  <c r="DR1480" i="62" s="1"/>
  <c r="DR1478" i="62" s="1"/>
  <c r="EM1377" i="62"/>
  <c r="ER1377" i="62" s="1"/>
  <c r="BG1509" i="62"/>
  <c r="FK1478" i="62"/>
  <c r="FM1478" i="62" s="1"/>
  <c r="ED1445" i="62"/>
  <c r="AC1444" i="62"/>
  <c r="ED1444" i="62" s="1"/>
  <c r="EE1546" i="62"/>
  <c r="BI1356" i="62"/>
  <c r="ED1212" i="62"/>
  <c r="T1514" i="62"/>
  <c r="T1520" i="62" s="1"/>
  <c r="AC1515" i="62"/>
  <c r="ED1448" i="62"/>
  <c r="EU1384" i="62"/>
  <c r="FA1384" i="62" s="1"/>
  <c r="EU1385" i="62"/>
  <c r="FA1385" i="62" s="1"/>
  <c r="FA1361" i="62"/>
  <c r="AN1505" i="62"/>
  <c r="FE1546" i="62"/>
  <c r="FB1546" i="62"/>
  <c r="Q1388" i="62"/>
  <c r="FC1508" i="62"/>
  <c r="FD1508" i="62"/>
  <c r="AA1382" i="62"/>
  <c r="EB1382" i="62" s="1"/>
  <c r="EB1351" i="62"/>
  <c r="T1384" i="62"/>
  <c r="T1385" i="62"/>
  <c r="BI1470" i="62"/>
  <c r="AS1517" i="62"/>
  <c r="BI1517" i="62" s="1"/>
  <c r="BI1467" i="62"/>
  <c r="AS1390" i="62"/>
  <c r="W1517" i="62"/>
  <c r="DX1517" i="62" s="1"/>
  <c r="DX1467" i="62"/>
  <c r="DX1390" i="62" s="1"/>
  <c r="W1390" i="62"/>
  <c r="AA1263" i="62"/>
  <c r="EB1263" i="62" s="1"/>
  <c r="EX1319" i="62"/>
  <c r="FK1470" i="62"/>
  <c r="FM1470" i="62" s="1"/>
  <c r="FE1452" i="62"/>
  <c r="FB1452" i="62"/>
  <c r="AB1518" i="62"/>
  <c r="EC1518" i="62" s="1"/>
  <c r="EW1384" i="62"/>
  <c r="EW1385" i="62"/>
  <c r="FE1361" i="62"/>
  <c r="FB1361" i="62"/>
  <c r="EC1519" i="62"/>
  <c r="AC1501" i="62"/>
  <c r="BI1508" i="62"/>
  <c r="FB1510" i="62"/>
  <c r="FE1510" i="62"/>
  <c r="AM1335" i="62"/>
  <c r="AM1334" i="62"/>
  <c r="AO1515" i="62"/>
  <c r="W1386" i="62"/>
  <c r="DX1386" i="62" s="1"/>
  <c r="DX1375" i="62"/>
  <c r="FJ1388" i="62"/>
  <c r="AN1501" i="62"/>
  <c r="FH1382" i="62"/>
  <c r="FG1382" i="62" s="1"/>
  <c r="FG1351" i="62"/>
  <c r="AA1517" i="62"/>
  <c r="EB1517" i="62" s="1"/>
  <c r="EB1467" i="62"/>
  <c r="EB1390" i="62" s="1"/>
  <c r="AA1390" i="62"/>
  <c r="BJ1456" i="62"/>
  <c r="BJ1212" i="62"/>
  <c r="AT1263" i="62"/>
  <c r="BA1377" i="62"/>
  <c r="BA1380" i="62"/>
  <c r="BJ1509" i="62"/>
  <c r="BA1384" i="62"/>
  <c r="BA1385" i="62"/>
  <c r="BH1477" i="62"/>
  <c r="AR1516" i="62"/>
  <c r="BH1455" i="62"/>
  <c r="W1516" i="62"/>
  <c r="DX1516" i="62" s="1"/>
  <c r="DX1455" i="62"/>
  <c r="FE1497" i="62"/>
  <c r="DX1519" i="62"/>
  <c r="ED1546" i="62"/>
  <c r="FL1384" i="62"/>
  <c r="FL1388" i="62" s="1"/>
  <c r="FL1385" i="62"/>
  <c r="CN1316" i="62"/>
  <c r="FF1496" i="62"/>
  <c r="BD1345" i="62"/>
  <c r="FE1414" i="62"/>
  <c r="FB1414" i="62"/>
  <c r="FE1330" i="62"/>
  <c r="CZ1388" i="62"/>
  <c r="DB1388" i="62"/>
  <c r="BJ1396" i="62"/>
  <c r="AR1503" i="62"/>
  <c r="EJ1388" i="62"/>
  <c r="ER1380" i="62"/>
  <c r="EO1380" i="62"/>
  <c r="DT1139" i="62"/>
  <c r="AP1503" i="62"/>
  <c r="CX1250" i="62"/>
  <c r="CX1494" i="62" s="1"/>
  <c r="CY1142" i="62"/>
  <c r="CP1142" i="62"/>
  <c r="CX1535" i="62"/>
  <c r="CX1544" i="62" s="1"/>
  <c r="CF1388" i="62"/>
  <c r="FV1445" i="62"/>
  <c r="BB1444" i="62"/>
  <c r="FV1444" i="62" s="1"/>
  <c r="AB1517" i="62"/>
  <c r="EC1517" i="62" s="1"/>
  <c r="EC1467" i="62"/>
  <c r="EC1390" i="62" s="1"/>
  <c r="AB1390" i="62"/>
  <c r="EN1330" i="62"/>
  <c r="EC1504" i="62"/>
  <c r="EA1330" i="62"/>
  <c r="CX1193" i="62" l="1"/>
  <c r="CX1425" i="62" s="1"/>
  <c r="CX1248" i="62"/>
  <c r="CX1481" i="62" s="1"/>
  <c r="CX1452" i="62"/>
  <c r="DV1191" i="62"/>
  <c r="DV1423" i="62" s="1"/>
  <c r="DR1455" i="62"/>
  <c r="DQ1266" i="62"/>
  <c r="CX1240" i="62"/>
  <c r="CP1191" i="62"/>
  <c r="CP1423" i="62" s="1"/>
  <c r="DS1515" i="62"/>
  <c r="DQ1164" i="62"/>
  <c r="CB1514" i="62"/>
  <c r="CO1315" i="62"/>
  <c r="DT1365" i="62"/>
  <c r="DT1450" i="62" s="1"/>
  <c r="DT1289" i="62"/>
  <c r="DT1325" i="62" s="1"/>
  <c r="DU1248" i="62"/>
  <c r="DU1481" i="62" s="1"/>
  <c r="DU1478" i="62" s="1"/>
  <c r="CO1238" i="62"/>
  <c r="CO1225" i="62"/>
  <c r="CO1368" i="62" s="1"/>
  <c r="CO1454" i="62" s="1"/>
  <c r="CO1452" i="62" s="1"/>
  <c r="CO1248" i="62"/>
  <c r="CO1481" i="62" s="1"/>
  <c r="CO1311" i="62"/>
  <c r="CO1303" i="62"/>
  <c r="DQ1356" i="62"/>
  <c r="CW1373" i="62"/>
  <c r="CO1532" i="62"/>
  <c r="FG1380" i="62"/>
  <c r="DU1304" i="62"/>
  <c r="AR1388" i="62"/>
  <c r="CP1106" i="62"/>
  <c r="DV1106" i="62" s="1"/>
  <c r="CY1106" i="62"/>
  <c r="CQ1106" i="62" s="1"/>
  <c r="DW1106" i="62" s="1"/>
  <c r="EH1496" i="62"/>
  <c r="EN1496" i="62" s="1"/>
  <c r="EH1500" i="62"/>
  <c r="EN1500" i="62" s="1"/>
  <c r="CW1474" i="62"/>
  <c r="CW1391" i="62" s="1"/>
  <c r="CP621" i="62"/>
  <c r="DV621" i="62" s="1"/>
  <c r="CY621" i="62"/>
  <c r="CQ621" i="62" s="1"/>
  <c r="DW621" i="62" s="1"/>
  <c r="BH1497" i="62"/>
  <c r="BI1390" i="62"/>
  <c r="DR1274" i="62"/>
  <c r="DR1323" i="62" s="1"/>
  <c r="CP1036" i="62"/>
  <c r="DV1036" i="62" s="1"/>
  <c r="CY1036" i="62"/>
  <c r="CQ1036" i="62" s="1"/>
  <c r="DW1036" i="62" s="1"/>
  <c r="CP884" i="62"/>
  <c r="DV884" i="62" s="1"/>
  <c r="CY884" i="62"/>
  <c r="CQ884" i="62" s="1"/>
  <c r="DW884" i="62" s="1"/>
  <c r="DU1226" i="62"/>
  <c r="CP985" i="62"/>
  <c r="DV985" i="62" s="1"/>
  <c r="CY985" i="62"/>
  <c r="CQ985" i="62" s="1"/>
  <c r="DW985" i="62" s="1"/>
  <c r="BH1382" i="62"/>
  <c r="CP969" i="62"/>
  <c r="DV969" i="62" s="1"/>
  <c r="CY969" i="62"/>
  <c r="CQ969" i="62" s="1"/>
  <c r="DW969" i="62" s="1"/>
  <c r="BQ1263" i="62"/>
  <c r="BI1263" i="62" s="1"/>
  <c r="CJ1496" i="62"/>
  <c r="CP1115" i="62"/>
  <c r="DV1115" i="62" s="1"/>
  <c r="CY1115" i="62"/>
  <c r="CQ1115" i="62" s="1"/>
  <c r="DW1115" i="62" s="1"/>
  <c r="FK1326" i="62"/>
  <c r="FM1326" i="62" s="1"/>
  <c r="CP987" i="62"/>
  <c r="DV987" i="62" s="1"/>
  <c r="CY987" i="62"/>
  <c r="CQ987" i="62" s="1"/>
  <c r="DW987" i="62" s="1"/>
  <c r="CW1516" i="62"/>
  <c r="CO1247" i="62"/>
  <c r="CO1479" i="62" s="1"/>
  <c r="CX1309" i="62"/>
  <c r="DU1220" i="62"/>
  <c r="CY1191" i="62"/>
  <c r="CY1423" i="62" s="1"/>
  <c r="CX1273" i="62"/>
  <c r="U1388" i="62"/>
  <c r="DP1266" i="62"/>
  <c r="BQ1319" i="62"/>
  <c r="BQ1330" i="62" s="1"/>
  <c r="CN1542" i="62"/>
  <c r="CY428" i="62"/>
  <c r="CQ428" i="62" s="1"/>
  <c r="DW428" i="62" s="1"/>
  <c r="CP428" i="62"/>
  <c r="DV428" i="62" s="1"/>
  <c r="CX1220" i="62"/>
  <c r="CP999" i="62"/>
  <c r="DV999" i="62" s="1"/>
  <c r="CY999" i="62"/>
  <c r="CQ999" i="62" s="1"/>
  <c r="DW999" i="62" s="1"/>
  <c r="CP1035" i="62"/>
  <c r="DV1035" i="62" s="1"/>
  <c r="CY1035" i="62"/>
  <c r="CQ1035" i="62" s="1"/>
  <c r="DW1035" i="62" s="1"/>
  <c r="CP52" i="62"/>
  <c r="DV52" i="62" s="1"/>
  <c r="CY52" i="62"/>
  <c r="CQ52" i="62" s="1"/>
  <c r="DW52" i="62" s="1"/>
  <c r="CY157" i="62"/>
  <c r="CQ157" i="62" s="1"/>
  <c r="DW157" i="62" s="1"/>
  <c r="CP157" i="62"/>
  <c r="DV157" i="62" s="1"/>
  <c r="CP965" i="62"/>
  <c r="DV965" i="62" s="1"/>
  <c r="CY965" i="62"/>
  <c r="CQ965" i="62" s="1"/>
  <c r="DW965" i="62" s="1"/>
  <c r="DR1389" i="62"/>
  <c r="EV1330" i="62"/>
  <c r="FB1330" i="62" s="1"/>
  <c r="FB1319" i="62"/>
  <c r="CP1094" i="62"/>
  <c r="DV1094" i="62" s="1"/>
  <c r="CY1094" i="62"/>
  <c r="CQ1094" i="62" s="1"/>
  <c r="DW1094" i="62" s="1"/>
  <c r="BI1294" i="62"/>
  <c r="CP618" i="62"/>
  <c r="DV618" i="62" s="1"/>
  <c r="CY618" i="62"/>
  <c r="CQ618" i="62" s="1"/>
  <c r="DW618" i="62" s="1"/>
  <c r="FK1381" i="62"/>
  <c r="FM1381" i="62" s="1"/>
  <c r="FG1381" i="62"/>
  <c r="BI1326" i="62"/>
  <c r="CY1107" i="62"/>
  <c r="CQ1107" i="62" s="1"/>
  <c r="DW1107" i="62" s="1"/>
  <c r="CP1107" i="62"/>
  <c r="DV1107" i="62" s="1"/>
  <c r="FG1410" i="62"/>
  <c r="FK1410" i="62"/>
  <c r="FM1410" i="62" s="1"/>
  <c r="FH1504" i="62"/>
  <c r="CP973" i="62"/>
  <c r="DV973" i="62" s="1"/>
  <c r="CY973" i="62"/>
  <c r="CQ973" i="62" s="1"/>
  <c r="DW973" i="62" s="1"/>
  <c r="CY795" i="62"/>
  <c r="CQ795" i="62" s="1"/>
  <c r="DW795" i="62" s="1"/>
  <c r="CP795" i="62"/>
  <c r="DV795" i="62" s="1"/>
  <c r="CP975" i="62"/>
  <c r="DV975" i="62" s="1"/>
  <c r="CY975" i="62"/>
  <c r="CQ975" i="62" s="1"/>
  <c r="DW975" i="62" s="1"/>
  <c r="X1388" i="62"/>
  <c r="CP51" i="62"/>
  <c r="DV51" i="62" s="1"/>
  <c r="CY51" i="62"/>
  <c r="CQ51" i="62" s="1"/>
  <c r="DW51" i="62" s="1"/>
  <c r="CY1095" i="62"/>
  <c r="CQ1095" i="62" s="1"/>
  <c r="DW1095" i="62" s="1"/>
  <c r="CP1095" i="62"/>
  <c r="DV1095" i="62" s="1"/>
  <c r="CY450" i="62"/>
  <c r="CQ450" i="62" s="1"/>
  <c r="DW450" i="62" s="1"/>
  <c r="CP450" i="62"/>
  <c r="DV450" i="62" s="1"/>
  <c r="AZ1520" i="62"/>
  <c r="AY1520" i="62"/>
  <c r="BM1463" i="62"/>
  <c r="BE1463" i="62" s="1"/>
  <c r="BA1520" i="62"/>
  <c r="CO1200" i="62"/>
  <c r="CO1432" i="62" s="1"/>
  <c r="DT1281" i="62"/>
  <c r="CP1098" i="62"/>
  <c r="DV1098" i="62" s="1"/>
  <c r="CY1098" i="62"/>
  <c r="CQ1098" i="62" s="1"/>
  <c r="DW1098" i="62" s="1"/>
  <c r="CP1132" i="62"/>
  <c r="DV1132" i="62" s="1"/>
  <c r="CY1132" i="62"/>
  <c r="CQ1132" i="62" s="1"/>
  <c r="DW1132" i="62" s="1"/>
  <c r="CY625" i="62"/>
  <c r="CQ625" i="62" s="1"/>
  <c r="DW625" i="62" s="1"/>
  <c r="CP625" i="62"/>
  <c r="DV625" i="62" s="1"/>
  <c r="CY822" i="62"/>
  <c r="CQ822" i="62" s="1"/>
  <c r="DW822" i="62" s="1"/>
  <c r="CP822" i="62"/>
  <c r="DV822" i="62" s="1"/>
  <c r="CY430" i="62"/>
  <c r="CP430" i="62"/>
  <c r="CX1287" i="62"/>
  <c r="CX1204" i="62"/>
  <c r="CY910" i="62"/>
  <c r="CQ910" i="62" s="1"/>
  <c r="DW910" i="62" s="1"/>
  <c r="CP910" i="62"/>
  <c r="DV910" i="62" s="1"/>
  <c r="CY889" i="62"/>
  <c r="CQ889" i="62" s="1"/>
  <c r="DW889" i="62" s="1"/>
  <c r="CP889" i="62"/>
  <c r="DV889" i="62" s="1"/>
  <c r="CY1083" i="62"/>
  <c r="CQ1083" i="62" s="1"/>
  <c r="DW1083" i="62" s="1"/>
  <c r="CP1083" i="62"/>
  <c r="DV1083" i="62" s="1"/>
  <c r="CY765" i="62"/>
  <c r="CQ765" i="62" s="1"/>
  <c r="DW765" i="62" s="1"/>
  <c r="CP765" i="62"/>
  <c r="DV765" i="62" s="1"/>
  <c r="CP790" i="62"/>
  <c r="CY790" i="62"/>
  <c r="CX1230" i="62"/>
  <c r="CX1459" i="62" s="1"/>
  <c r="DT1204" i="62"/>
  <c r="DT1287" i="62"/>
  <c r="CY1076" i="62"/>
  <c r="CQ1076" i="62" s="1"/>
  <c r="DW1076" i="62" s="1"/>
  <c r="CP1076" i="62"/>
  <c r="DV1076" i="62" s="1"/>
  <c r="CY791" i="62"/>
  <c r="CQ791" i="62" s="1"/>
  <c r="DW791" i="62" s="1"/>
  <c r="CP791" i="62"/>
  <c r="DV791" i="62" s="1"/>
  <c r="CY447" i="62"/>
  <c r="CQ447" i="62" s="1"/>
  <c r="DW447" i="62" s="1"/>
  <c r="CP447" i="62"/>
  <c r="DV447" i="62" s="1"/>
  <c r="CY637" i="62"/>
  <c r="CQ637" i="62" s="1"/>
  <c r="DW637" i="62" s="1"/>
  <c r="CP637" i="62"/>
  <c r="DV637" i="62" s="1"/>
  <c r="CP1084" i="62"/>
  <c r="DV1084" i="62" s="1"/>
  <c r="CY1084" i="62"/>
  <c r="CQ1084" i="62" s="1"/>
  <c r="DW1084" i="62" s="1"/>
  <c r="CP920" i="62"/>
  <c r="CY920" i="62"/>
  <c r="DU1305" i="62"/>
  <c r="DU1227" i="62"/>
  <c r="DU1457" i="62" s="1"/>
  <c r="CY444" i="62"/>
  <c r="CP444" i="62"/>
  <c r="CX1288" i="62"/>
  <c r="CX1205" i="62"/>
  <c r="CX1437" i="62" s="1"/>
  <c r="CO1206" i="62"/>
  <c r="CO1438" i="62" s="1"/>
  <c r="DU445" i="62"/>
  <c r="DU1206" i="62" s="1"/>
  <c r="DU1438" i="62" s="1"/>
  <c r="CY725" i="62"/>
  <c r="CQ725" i="62" s="1"/>
  <c r="DW725" i="62" s="1"/>
  <c r="CP725" i="62"/>
  <c r="DV725" i="62" s="1"/>
  <c r="CP546" i="62"/>
  <c r="DV546" i="62" s="1"/>
  <c r="CY546" i="62"/>
  <c r="CQ546" i="62" s="1"/>
  <c r="DW546" i="62" s="1"/>
  <c r="AR1496" i="62"/>
  <c r="DP1278" i="62"/>
  <c r="DP1324" i="62" s="1"/>
  <c r="DU430" i="62"/>
  <c r="CO1204" i="62"/>
  <c r="CO1287" i="62"/>
  <c r="CY566" i="62"/>
  <c r="CQ566" i="62" s="1"/>
  <c r="DW566" i="62" s="1"/>
  <c r="CP566" i="62"/>
  <c r="DV566" i="62" s="1"/>
  <c r="CY519" i="62"/>
  <c r="CQ519" i="62" s="1"/>
  <c r="DW519" i="62" s="1"/>
  <c r="CP519" i="62"/>
  <c r="DV519" i="62" s="1"/>
  <c r="CY900" i="62"/>
  <c r="CQ900" i="62" s="1"/>
  <c r="DW900" i="62" s="1"/>
  <c r="CP900" i="62"/>
  <c r="DV900" i="62" s="1"/>
  <c r="CY440" i="62"/>
  <c r="CQ440" i="62" s="1"/>
  <c r="DW440" i="62" s="1"/>
  <c r="CP440" i="62"/>
  <c r="DV440" i="62" s="1"/>
  <c r="CP1047" i="62"/>
  <c r="DV1047" i="62" s="1"/>
  <c r="CY1047" i="62"/>
  <c r="CQ1047" i="62" s="1"/>
  <c r="DW1047" i="62" s="1"/>
  <c r="CP897" i="62"/>
  <c r="CX1533" i="62"/>
  <c r="CX1542" i="62" s="1"/>
  <c r="CY897" i="62"/>
  <c r="CN1436" i="62"/>
  <c r="CN1512" i="62" s="1"/>
  <c r="CN1359" i="62"/>
  <c r="CP560" i="62"/>
  <c r="DV560" i="62" s="1"/>
  <c r="CY560" i="62"/>
  <c r="CQ560" i="62" s="1"/>
  <c r="DW560" i="62" s="1"/>
  <c r="CY789" i="62"/>
  <c r="CP789" i="62"/>
  <c r="CX1229" i="62"/>
  <c r="CX1460" i="62" s="1"/>
  <c r="CY811" i="62"/>
  <c r="CQ811" i="62" s="1"/>
  <c r="DW811" i="62" s="1"/>
  <c r="CP811" i="62"/>
  <c r="DV811" i="62" s="1"/>
  <c r="CY466" i="62"/>
  <c r="CQ466" i="62" s="1"/>
  <c r="DW466" i="62" s="1"/>
  <c r="CP466" i="62"/>
  <c r="DV466" i="62" s="1"/>
  <c r="CY807" i="62"/>
  <c r="CQ807" i="62" s="1"/>
  <c r="DW807" i="62" s="1"/>
  <c r="CP807" i="62"/>
  <c r="DV807" i="62" s="1"/>
  <c r="CY548" i="62"/>
  <c r="CQ548" i="62" s="1"/>
  <c r="DW548" i="62" s="1"/>
  <c r="CP548" i="62"/>
  <c r="DV548" i="62" s="1"/>
  <c r="CY855" i="62"/>
  <c r="CQ855" i="62" s="1"/>
  <c r="DW855" i="62" s="1"/>
  <c r="CP855" i="62"/>
  <c r="DV855" i="62" s="1"/>
  <c r="CY181" i="62"/>
  <c r="CQ181" i="62" s="1"/>
  <c r="DW181" i="62" s="1"/>
  <c r="CP181" i="62"/>
  <c r="DV181" i="62" s="1"/>
  <c r="DT1244" i="62"/>
  <c r="DT1313" i="62"/>
  <c r="CP737" i="62"/>
  <c r="DV737" i="62" s="1"/>
  <c r="CY737" i="62"/>
  <c r="CQ737" i="62" s="1"/>
  <c r="DW737" i="62" s="1"/>
  <c r="CY438" i="62"/>
  <c r="CQ438" i="62" s="1"/>
  <c r="DW438" i="62" s="1"/>
  <c r="CP438" i="62"/>
  <c r="DV438" i="62" s="1"/>
  <c r="DT1302" i="62"/>
  <c r="DT1224" i="62"/>
  <c r="DT1367" i="62" s="1"/>
  <c r="DT1453" i="62" s="1"/>
  <c r="DT1452" i="62" s="1"/>
  <c r="CY923" i="62"/>
  <c r="CQ923" i="62" s="1"/>
  <c r="DW923" i="62" s="1"/>
  <c r="CP923" i="62"/>
  <c r="DV923" i="62" s="1"/>
  <c r="CY823" i="62"/>
  <c r="CQ823" i="62" s="1"/>
  <c r="DW823" i="62" s="1"/>
  <c r="CP823" i="62"/>
  <c r="DV823" i="62" s="1"/>
  <c r="CO1233" i="62"/>
  <c r="CO1464" i="62" s="1"/>
  <c r="DU810" i="62"/>
  <c r="DT1205" i="62"/>
  <c r="DT1437" i="62" s="1"/>
  <c r="DT1288" i="62"/>
  <c r="CP932" i="62"/>
  <c r="DV932" i="62" s="1"/>
  <c r="CY932" i="62"/>
  <c r="CQ932" i="62" s="1"/>
  <c r="DW932" i="62" s="1"/>
  <c r="CY774" i="62"/>
  <c r="CQ774" i="62" s="1"/>
  <c r="DW774" i="62" s="1"/>
  <c r="CP774" i="62"/>
  <c r="DV774" i="62" s="1"/>
  <c r="CP603" i="62"/>
  <c r="DV603" i="62" s="1"/>
  <c r="CY603" i="62"/>
  <c r="CQ603" i="62" s="1"/>
  <c r="DW603" i="62" s="1"/>
  <c r="CY1131" i="62"/>
  <c r="CQ1131" i="62" s="1"/>
  <c r="DW1131" i="62" s="1"/>
  <c r="CP1131" i="62"/>
  <c r="DV1131" i="62" s="1"/>
  <c r="CY753" i="62"/>
  <c r="CQ753" i="62" s="1"/>
  <c r="DW753" i="62" s="1"/>
  <c r="CP753" i="62"/>
  <c r="DV753" i="62" s="1"/>
  <c r="CY754" i="62"/>
  <c r="CQ754" i="62" s="1"/>
  <c r="DW754" i="62" s="1"/>
  <c r="CP754" i="62"/>
  <c r="DV754" i="62" s="1"/>
  <c r="CY436" i="62"/>
  <c r="CQ436" i="62" s="1"/>
  <c r="DW436" i="62" s="1"/>
  <c r="CP436" i="62"/>
  <c r="DV436" i="62" s="1"/>
  <c r="CE1520" i="62"/>
  <c r="I48" i="64"/>
  <c r="AP1388" i="62"/>
  <c r="DP1295" i="62"/>
  <c r="BW1520" i="62"/>
  <c r="I20" i="64"/>
  <c r="Z1500" i="62"/>
  <c r="EA1500" i="62" s="1"/>
  <c r="CL1518" i="62"/>
  <c r="BZ1520" i="62"/>
  <c r="L20" i="64"/>
  <c r="CO1309" i="62"/>
  <c r="CP1135" i="62"/>
  <c r="DV1135" i="62" s="1"/>
  <c r="CY1135" i="62"/>
  <c r="CQ1135" i="62" s="1"/>
  <c r="DW1135" i="62" s="1"/>
  <c r="CY1099" i="62"/>
  <c r="CQ1099" i="62" s="1"/>
  <c r="DW1099" i="62" s="1"/>
  <c r="CP1099" i="62"/>
  <c r="DV1099" i="62" s="1"/>
  <c r="DT1529" i="62"/>
  <c r="DT1542" i="62" s="1"/>
  <c r="DT1310" i="62"/>
  <c r="DT1237" i="62"/>
  <c r="CY321" i="62"/>
  <c r="CQ321" i="62" s="1"/>
  <c r="DW321" i="62" s="1"/>
  <c r="CP321" i="62"/>
  <c r="DV321" i="62" s="1"/>
  <c r="CY785" i="62"/>
  <c r="CQ785" i="62" s="1"/>
  <c r="DW785" i="62" s="1"/>
  <c r="CP785" i="62"/>
  <c r="DV785" i="62" s="1"/>
  <c r="CW1436" i="62"/>
  <c r="CW1512" i="62" s="1"/>
  <c r="CW1359" i="62"/>
  <c r="CY1066" i="62"/>
  <c r="CQ1066" i="62" s="1"/>
  <c r="DW1066" i="62" s="1"/>
  <c r="CP1066" i="62"/>
  <c r="DV1066" i="62" s="1"/>
  <c r="CY454" i="62"/>
  <c r="CQ454" i="62" s="1"/>
  <c r="DW454" i="62" s="1"/>
  <c r="CP454" i="62"/>
  <c r="DV454" i="62" s="1"/>
  <c r="CY1039" i="62"/>
  <c r="CQ1039" i="62" s="1"/>
  <c r="DW1039" i="62" s="1"/>
  <c r="CP1039" i="62"/>
  <c r="DV1039" i="62" s="1"/>
  <c r="DU897" i="62"/>
  <c r="DU1533" i="62" s="1"/>
  <c r="CO1533" i="62"/>
  <c r="CP1067" i="62"/>
  <c r="DV1067" i="62" s="1"/>
  <c r="CY1067" i="62"/>
  <c r="CQ1067" i="62" s="1"/>
  <c r="DW1067" i="62" s="1"/>
  <c r="CY743" i="62"/>
  <c r="CQ743" i="62" s="1"/>
  <c r="DW743" i="62" s="1"/>
  <c r="CP743" i="62"/>
  <c r="DV743" i="62" s="1"/>
  <c r="DU789" i="62"/>
  <c r="DU1229" i="62" s="1"/>
  <c r="DU1460" i="62" s="1"/>
  <c r="CO1229" i="62"/>
  <c r="CO1460" i="62" s="1"/>
  <c r="CO1307" i="62"/>
  <c r="K54" i="64"/>
  <c r="CP1120" i="62"/>
  <c r="DV1120" i="62" s="1"/>
  <c r="CY1120" i="62"/>
  <c r="CQ1120" i="62" s="1"/>
  <c r="DW1120" i="62" s="1"/>
  <c r="CX1203" i="62"/>
  <c r="CX1435" i="62" s="1"/>
  <c r="CY421" i="62"/>
  <c r="CP421" i="62"/>
  <c r="DT1304" i="62"/>
  <c r="DT1226" i="62"/>
  <c r="DU444" i="62"/>
  <c r="CO1288" i="62"/>
  <c r="CO1205" i="62"/>
  <c r="CO1437" i="62" s="1"/>
  <c r="CY445" i="62"/>
  <c r="CP445" i="62"/>
  <c r="CX1206" i="62"/>
  <c r="CX1438" i="62" s="1"/>
  <c r="CP954" i="62"/>
  <c r="CY954" i="62"/>
  <c r="CX1244" i="62"/>
  <c r="CX1476" i="62" s="1"/>
  <c r="CX1307" i="62"/>
  <c r="DU1530" i="62"/>
  <c r="AY1388" i="62"/>
  <c r="BX1520" i="62"/>
  <c r="J20" i="64"/>
  <c r="CF1520" i="62"/>
  <c r="J48" i="64"/>
  <c r="BV1385" i="62"/>
  <c r="BV1384" i="62"/>
  <c r="BV1388" i="62" s="1"/>
  <c r="DT1227" i="62"/>
  <c r="DT1457" i="62" s="1"/>
  <c r="DT1305" i="62"/>
  <c r="CY761" i="62"/>
  <c r="CQ761" i="62" s="1"/>
  <c r="DW761" i="62" s="1"/>
  <c r="CP761" i="62"/>
  <c r="DV761" i="62" s="1"/>
  <c r="DU790" i="62"/>
  <c r="DU1230" i="62" s="1"/>
  <c r="DU1459" i="62" s="1"/>
  <c r="CO1230" i="62"/>
  <c r="CO1459" i="62" s="1"/>
  <c r="CY767" i="62"/>
  <c r="CQ767" i="62" s="1"/>
  <c r="DW767" i="62" s="1"/>
  <c r="CP767" i="62"/>
  <c r="DV767" i="62" s="1"/>
  <c r="CP513" i="62"/>
  <c r="DV513" i="62" s="1"/>
  <c r="CY513" i="62"/>
  <c r="CQ513" i="62" s="1"/>
  <c r="DW513" i="62" s="1"/>
  <c r="CY733" i="62"/>
  <c r="CQ733" i="62" s="1"/>
  <c r="DW733" i="62" s="1"/>
  <c r="CP733" i="62"/>
  <c r="DV733" i="62" s="1"/>
  <c r="CY776" i="62"/>
  <c r="CQ776" i="62" s="1"/>
  <c r="DW776" i="62" s="1"/>
  <c r="CP776" i="62"/>
  <c r="DV776" i="62" s="1"/>
  <c r="DV1227" i="62" s="1"/>
  <c r="DV1457" i="62" s="1"/>
  <c r="CX1227" i="62"/>
  <c r="CX1457" i="62" s="1"/>
  <c r="CX1305" i="62"/>
  <c r="DU421" i="62"/>
  <c r="DU1203" i="62" s="1"/>
  <c r="DU1435" i="62" s="1"/>
  <c r="CO1203" i="62"/>
  <c r="CO1435" i="62" s="1"/>
  <c r="CY1111" i="62"/>
  <c r="CQ1111" i="62" s="1"/>
  <c r="DW1111" i="62" s="1"/>
  <c r="CP1111" i="62"/>
  <c r="DV1111" i="62" s="1"/>
  <c r="CY856" i="62"/>
  <c r="CQ856" i="62" s="1"/>
  <c r="DW856" i="62" s="1"/>
  <c r="CP856" i="62"/>
  <c r="DV856" i="62" s="1"/>
  <c r="CY1110" i="62"/>
  <c r="CQ1110" i="62" s="1"/>
  <c r="DW1110" i="62" s="1"/>
  <c r="CP1110" i="62"/>
  <c r="DV1110" i="62" s="1"/>
  <c r="CP547" i="62"/>
  <c r="DV547" i="62" s="1"/>
  <c r="CY547" i="62"/>
  <c r="CQ547" i="62" s="1"/>
  <c r="DW547" i="62" s="1"/>
  <c r="CP571" i="62"/>
  <c r="DV571" i="62" s="1"/>
  <c r="CY571" i="62"/>
  <c r="CQ571" i="62" s="1"/>
  <c r="DW571" i="62" s="1"/>
  <c r="CY432" i="62"/>
  <c r="CQ432" i="62" s="1"/>
  <c r="DW432" i="62" s="1"/>
  <c r="CP432" i="62"/>
  <c r="DV432" i="62" s="1"/>
  <c r="EO1263" i="62"/>
  <c r="L54" i="64"/>
  <c r="CY1059" i="62"/>
  <c r="CQ1059" i="62" s="1"/>
  <c r="DW1059" i="62" s="1"/>
  <c r="CP1059" i="62"/>
  <c r="DV1059" i="62" s="1"/>
  <c r="CP870" i="62"/>
  <c r="DV870" i="62" s="1"/>
  <c r="CY870" i="62"/>
  <c r="CQ870" i="62" s="1"/>
  <c r="DW870" i="62" s="1"/>
  <c r="CY467" i="62"/>
  <c r="CQ467" i="62" s="1"/>
  <c r="DW467" i="62" s="1"/>
  <c r="CP467" i="62"/>
  <c r="DV467" i="62" s="1"/>
  <c r="CP1086" i="62"/>
  <c r="DV1086" i="62" s="1"/>
  <c r="CY1086" i="62"/>
  <c r="CQ1086" i="62" s="1"/>
  <c r="DW1086" i="62" s="1"/>
  <c r="CY810" i="62"/>
  <c r="CP810" i="62"/>
  <c r="DV810" i="62" s="1"/>
  <c r="DT1228" i="62"/>
  <c r="DT1458" i="62" s="1"/>
  <c r="DT1306" i="62"/>
  <c r="CO1244" i="62"/>
  <c r="CO1476" i="62" s="1"/>
  <c r="CO1474" i="62" s="1"/>
  <c r="DU954" i="62"/>
  <c r="CP872" i="62"/>
  <c r="DV872" i="62" s="1"/>
  <c r="CY872" i="62"/>
  <c r="CQ872" i="62" s="1"/>
  <c r="DW872" i="62" s="1"/>
  <c r="CY460" i="62"/>
  <c r="CQ460" i="62" s="1"/>
  <c r="DW460" i="62" s="1"/>
  <c r="CP460" i="62"/>
  <c r="DV460" i="62" s="1"/>
  <c r="CP871" i="62"/>
  <c r="DV871" i="62" s="1"/>
  <c r="CY871" i="62"/>
  <c r="CQ871" i="62" s="1"/>
  <c r="DW871" i="62" s="1"/>
  <c r="CP868" i="62"/>
  <c r="DV868" i="62" s="1"/>
  <c r="CY868" i="62"/>
  <c r="CQ868" i="62" s="1"/>
  <c r="DW868" i="62" s="1"/>
  <c r="BY1520" i="62"/>
  <c r="K20" i="64"/>
  <c r="CX1243" i="62"/>
  <c r="CX1475" i="62" s="1"/>
  <c r="CW1364" i="62"/>
  <c r="CW1449" i="62" s="1"/>
  <c r="CX1159" i="62"/>
  <c r="CO1193" i="62"/>
  <c r="CO1425" i="62" s="1"/>
  <c r="CX1196" i="62"/>
  <c r="CX1428" i="62" s="1"/>
  <c r="DU1193" i="62"/>
  <c r="DU1425" i="62" s="1"/>
  <c r="CW1266" i="62"/>
  <c r="CW1322" i="62" s="1"/>
  <c r="CX1299" i="62"/>
  <c r="BM1391" i="62"/>
  <c r="CC1444" i="62"/>
  <c r="DQ1391" i="62"/>
  <c r="DS1207" i="62"/>
  <c r="DS1360" i="62" s="1"/>
  <c r="DS1383" i="62" s="1"/>
  <c r="CB1520" i="62"/>
  <c r="BM1361" i="62"/>
  <c r="BE1361" i="62" s="1"/>
  <c r="DS1439" i="62"/>
  <c r="DS1513" i="62" s="1"/>
  <c r="CD1319" i="62"/>
  <c r="CD1330" i="62" s="1"/>
  <c r="DR1178" i="62"/>
  <c r="DR1350" i="62" s="1"/>
  <c r="DQ1278" i="62"/>
  <c r="DQ1324" i="62" s="1"/>
  <c r="CN1448" i="62"/>
  <c r="CN1515" i="62" s="1"/>
  <c r="FE1500" i="62"/>
  <c r="FB1500" i="62"/>
  <c r="BR1330" i="62"/>
  <c r="BJ1330" i="62" s="1"/>
  <c r="AT1336" i="62" s="1"/>
  <c r="AT1338" i="62" s="1"/>
  <c r="BJ1319" i="62"/>
  <c r="DT1481" i="62"/>
  <c r="DT1478" i="62" s="1"/>
  <c r="DP1322" i="62"/>
  <c r="DP1327" i="62"/>
  <c r="DP1294" i="62"/>
  <c r="DP1326" i="62" s="1"/>
  <c r="BP1384" i="62"/>
  <c r="BP1385" i="62"/>
  <c r="BH1361" i="62"/>
  <c r="DT1343" i="62"/>
  <c r="DT1394" i="62" s="1"/>
  <c r="DQ1342" i="62"/>
  <c r="CY255" i="62"/>
  <c r="CQ255" i="62" s="1"/>
  <c r="DW255" i="62" s="1"/>
  <c r="CP255" i="62"/>
  <c r="DV255" i="62" s="1"/>
  <c r="FB1515" i="62"/>
  <c r="FE1515" i="62"/>
  <c r="EW1514" i="62"/>
  <c r="CY1529" i="62"/>
  <c r="CQ853" i="62"/>
  <c r="CY293" i="62"/>
  <c r="CQ293" i="62" s="1"/>
  <c r="DW293" i="62" s="1"/>
  <c r="CP293" i="62"/>
  <c r="DV293" i="62" s="1"/>
  <c r="CO1218" i="62"/>
  <c r="DU617" i="62"/>
  <c r="DU1218" i="62" s="1"/>
  <c r="BL1447" i="62"/>
  <c r="BD1447" i="62" s="1"/>
  <c r="BD1363" i="62"/>
  <c r="CY193" i="62"/>
  <c r="CQ193" i="62" s="1"/>
  <c r="DW193" i="62" s="1"/>
  <c r="CP193" i="62"/>
  <c r="DV193" i="62" s="1"/>
  <c r="BH1516" i="62"/>
  <c r="AO1514" i="62"/>
  <c r="FB1384" i="62"/>
  <c r="FE1384" i="62"/>
  <c r="BQ1452" i="62"/>
  <c r="BI1452" i="62" s="1"/>
  <c r="BI1453" i="62"/>
  <c r="DU1290" i="62"/>
  <c r="DU1208" i="62"/>
  <c r="DU1231" i="62"/>
  <c r="DU1461" i="62" s="1"/>
  <c r="CN1417" i="62"/>
  <c r="CN1353" i="62"/>
  <c r="CX1218" i="62"/>
  <c r="CY617" i="62"/>
  <c r="CP617" i="62"/>
  <c r="DW1245" i="62"/>
  <c r="DW429" i="62"/>
  <c r="FD1505" i="62"/>
  <c r="FC1505" i="62"/>
  <c r="CY1290" i="62"/>
  <c r="CY1208" i="62"/>
  <c r="CQ461" i="62"/>
  <c r="CX1280" i="62"/>
  <c r="CX1185" i="62"/>
  <c r="CY254" i="62"/>
  <c r="CP254" i="62"/>
  <c r="DV209" i="62"/>
  <c r="FD1326" i="62"/>
  <c r="FC1326" i="62"/>
  <c r="DP1541" i="62"/>
  <c r="DP1537" i="62"/>
  <c r="CY227" i="62"/>
  <c r="CQ227" i="62" s="1"/>
  <c r="DW227" i="62" s="1"/>
  <c r="CP227" i="62"/>
  <c r="DV227" i="62" s="1"/>
  <c r="DQ1410" i="62"/>
  <c r="DQ1504" i="62" s="1"/>
  <c r="DQ1381" i="62"/>
  <c r="CY494" i="62"/>
  <c r="CQ494" i="62" s="1"/>
  <c r="DW494" i="62" s="1"/>
  <c r="CP494" i="62"/>
  <c r="DV494" i="62" s="1"/>
  <c r="CN1415" i="62"/>
  <c r="CN1352" i="62"/>
  <c r="CN1182" i="62"/>
  <c r="CP479" i="62"/>
  <c r="DV479" i="62" s="1"/>
  <c r="CY479" i="62"/>
  <c r="CQ479" i="62" s="1"/>
  <c r="DW479" i="62" s="1"/>
  <c r="DV763" i="62"/>
  <c r="EC1385" i="62"/>
  <c r="FD1382" i="62"/>
  <c r="FC1382" i="62"/>
  <c r="CP169" i="62"/>
  <c r="DV169" i="62" s="1"/>
  <c r="CY169" i="62"/>
  <c r="CQ169" i="62" s="1"/>
  <c r="DW169" i="62" s="1"/>
  <c r="CY644" i="62"/>
  <c r="CP644" i="62"/>
  <c r="CX1300" i="62"/>
  <c r="CX1219" i="62"/>
  <c r="DP1164" i="62"/>
  <c r="CY508" i="62"/>
  <c r="CQ508" i="62" s="1"/>
  <c r="DW508" i="62" s="1"/>
  <c r="CP508" i="62"/>
  <c r="DV508" i="62" s="1"/>
  <c r="CY496" i="62"/>
  <c r="CQ496" i="62" s="1"/>
  <c r="DW496" i="62" s="1"/>
  <c r="CP496" i="62"/>
  <c r="DV496" i="62" s="1"/>
  <c r="FG1263" i="62"/>
  <c r="FK1263" i="62"/>
  <c r="FM1263" i="62" s="1"/>
  <c r="DS1532" i="62"/>
  <c r="DS1311" i="62"/>
  <c r="DS1238" i="62"/>
  <c r="BM1450" i="62"/>
  <c r="BE1450" i="62" s="1"/>
  <c r="BE1365" i="62"/>
  <c r="BN1212" i="62"/>
  <c r="BF1212" i="62" s="1"/>
  <c r="BF1213" i="62"/>
  <c r="BM1409" i="62"/>
  <c r="BE1409" i="62" s="1"/>
  <c r="BE1349" i="62"/>
  <c r="CY489" i="62"/>
  <c r="CQ489" i="62" s="1"/>
  <c r="DW489" i="62" s="1"/>
  <c r="CP489" i="62"/>
  <c r="DV489" i="62" s="1"/>
  <c r="CY122" i="62"/>
  <c r="CQ122" i="62" s="1"/>
  <c r="DW122" i="62" s="1"/>
  <c r="CP122" i="62"/>
  <c r="DV122" i="62" s="1"/>
  <c r="CP404" i="62"/>
  <c r="DV404" i="62" s="1"/>
  <c r="CY404" i="62"/>
  <c r="CQ404" i="62" s="1"/>
  <c r="DW404" i="62" s="1"/>
  <c r="BN1386" i="62"/>
  <c r="BF1386" i="62" s="1"/>
  <c r="BF1375" i="62"/>
  <c r="CY174" i="62"/>
  <c r="CQ174" i="62" s="1"/>
  <c r="DW174" i="62" s="1"/>
  <c r="CP174" i="62"/>
  <c r="DV174" i="62" s="1"/>
  <c r="EK1384" i="62"/>
  <c r="EK1385" i="62"/>
  <c r="EQ1361" i="62"/>
  <c r="EP1361" i="62"/>
  <c r="EK1377" i="62"/>
  <c r="BM1325" i="62"/>
  <c r="BE1325" i="62" s="1"/>
  <c r="BE1289" i="62"/>
  <c r="AE1384" i="62"/>
  <c r="AE1388" i="62" s="1"/>
  <c r="AE1385" i="62"/>
  <c r="DV852" i="62"/>
  <c r="CY470" i="62"/>
  <c r="CQ470" i="62" s="1"/>
  <c r="DW470" i="62" s="1"/>
  <c r="CP470" i="62"/>
  <c r="DV470" i="62" s="1"/>
  <c r="DT1267" i="62"/>
  <c r="DT1471" i="62"/>
  <c r="DT1470" i="62" s="1"/>
  <c r="DT1372" i="62"/>
  <c r="CO1298" i="62"/>
  <c r="CO1215" i="62"/>
  <c r="CO1363" i="62" s="1"/>
  <c r="CO1447" i="62" s="1"/>
  <c r="DU541" i="62"/>
  <c r="AQ1504" i="62"/>
  <c r="BG1410" i="62"/>
  <c r="AA1496" i="62"/>
  <c r="EB1496" i="62" s="1"/>
  <c r="EB1393" i="62"/>
  <c r="BH1463" i="62"/>
  <c r="BM1455" i="62"/>
  <c r="CN1428" i="62"/>
  <c r="CN1510" i="62" s="1"/>
  <c r="CN1357" i="62"/>
  <c r="EP1390" i="62"/>
  <c r="BL1446" i="62"/>
  <c r="BL1361" i="62"/>
  <c r="BD1362" i="62"/>
  <c r="BL1383" i="62"/>
  <c r="BD1383" i="62" s="1"/>
  <c r="BD1360" i="62"/>
  <c r="CB1319" i="62"/>
  <c r="CB1330" i="62" s="1"/>
  <c r="BP1326" i="62"/>
  <c r="BH1326" i="62" s="1"/>
  <c r="BH1294" i="62"/>
  <c r="CQ559" i="62"/>
  <c r="CV1342" i="62"/>
  <c r="CO1210" i="62"/>
  <c r="CO1442" i="62" s="1"/>
  <c r="BE1537" i="62"/>
  <c r="BE1541" i="62"/>
  <c r="FD1444" i="62"/>
  <c r="FC1444" i="62"/>
  <c r="CX1165" i="62"/>
  <c r="DV1312" i="62"/>
  <c r="DV1240" i="62"/>
  <c r="DT1271" i="62"/>
  <c r="DT1175" i="62"/>
  <c r="DT1347" i="62" s="1"/>
  <c r="DT1406" i="62" s="1"/>
  <c r="DT1502" i="62" s="1"/>
  <c r="FA1501" i="62"/>
  <c r="EU1500" i="62"/>
  <c r="FA1500" i="62" s="1"/>
  <c r="AT1514" i="62"/>
  <c r="CO1267" i="62"/>
  <c r="CP1243" i="62"/>
  <c r="CP1475" i="62" s="1"/>
  <c r="CB1384" i="62"/>
  <c r="CB1385" i="62"/>
  <c r="CV1212" i="62"/>
  <c r="CV1263" i="62" s="1"/>
  <c r="CJ1518" i="62"/>
  <c r="CJ1514" i="62" s="1"/>
  <c r="CJ1520" i="62" s="1"/>
  <c r="DT1431" i="62"/>
  <c r="DT1511" i="62" s="1"/>
  <c r="DT1358" i="62"/>
  <c r="BI1319" i="62"/>
  <c r="CY142" i="62"/>
  <c r="CQ142" i="62" s="1"/>
  <c r="DW142" i="62" s="1"/>
  <c r="CP142" i="62"/>
  <c r="DV142" i="62" s="1"/>
  <c r="CY495" i="62"/>
  <c r="CQ495" i="62" s="1"/>
  <c r="DW495" i="62" s="1"/>
  <c r="CP495" i="62"/>
  <c r="DV495" i="62" s="1"/>
  <c r="DR1421" i="62"/>
  <c r="DR1508" i="62" s="1"/>
  <c r="DR1355" i="62"/>
  <c r="CB1496" i="62"/>
  <c r="BM1212" i="62"/>
  <c r="BE1212" i="62" s="1"/>
  <c r="BE1213" i="62"/>
  <c r="CN1481" i="62"/>
  <c r="CN1478" i="62" s="1"/>
  <c r="CN1374" i="62"/>
  <c r="BM1512" i="62"/>
  <c r="BE1512" i="62" s="1"/>
  <c r="BE1359" i="62"/>
  <c r="CX1440" i="62"/>
  <c r="CW1417" i="62"/>
  <c r="CW1353" i="62"/>
  <c r="DS1428" i="62"/>
  <c r="DS1510" i="62" s="1"/>
  <c r="DS1357" i="62"/>
  <c r="CO1473" i="62"/>
  <c r="CN1178" i="62"/>
  <c r="CN1350" i="62" s="1"/>
  <c r="CY484" i="62"/>
  <c r="CQ484" i="62" s="1"/>
  <c r="DW484" i="62" s="1"/>
  <c r="CP484" i="62"/>
  <c r="DV484" i="62" s="1"/>
  <c r="CX1184" i="62"/>
  <c r="CX1416" i="62" s="1"/>
  <c r="FD1386" i="62"/>
  <c r="FC1386" i="62"/>
  <c r="BN1506" i="62"/>
  <c r="BN1351" i="62"/>
  <c r="BF1352" i="62"/>
  <c r="BM1324" i="62"/>
  <c r="BE1324" i="62" s="1"/>
  <c r="BE1278" i="62"/>
  <c r="CP556" i="62"/>
  <c r="DV556" i="62" s="1"/>
  <c r="CY556" i="62"/>
  <c r="CQ556" i="62" s="1"/>
  <c r="DW556" i="62" s="1"/>
  <c r="CO1456" i="62"/>
  <c r="AS1388" i="62"/>
  <c r="CO1190" i="62"/>
  <c r="CO1422" i="62" s="1"/>
  <c r="DU291" i="62"/>
  <c r="DU1190" i="62" s="1"/>
  <c r="DU1422" i="62" s="1"/>
  <c r="CN1278" i="62"/>
  <c r="CN1324" i="62" s="1"/>
  <c r="BM1506" i="62"/>
  <c r="BM1351" i="62"/>
  <c r="BE1352" i="62"/>
  <c r="CY11" i="62"/>
  <c r="CQ11" i="62" s="1"/>
  <c r="DW11" i="62" s="1"/>
  <c r="CP11" i="62"/>
  <c r="DV11" i="62" s="1"/>
  <c r="U1504" i="62"/>
  <c r="ED1504" i="62" s="1"/>
  <c r="ED1410" i="62"/>
  <c r="U1496" i="62"/>
  <c r="CQ763" i="62"/>
  <c r="EC1384" i="62"/>
  <c r="EW1388" i="62"/>
  <c r="Y1330" i="62"/>
  <c r="DZ1330" i="62" s="1"/>
  <c r="DZ1319" i="62"/>
  <c r="CO1220" i="62"/>
  <c r="BC1342" i="62"/>
  <c r="BC1263" i="62"/>
  <c r="CY1202" i="62"/>
  <c r="CY1434" i="62" s="1"/>
  <c r="CQ413" i="62"/>
  <c r="DU1483" i="62"/>
  <c r="DU1482" i="62" s="1"/>
  <c r="DU1251" i="62"/>
  <c r="DU1375" i="62" s="1"/>
  <c r="DU1386" i="62" s="1"/>
  <c r="BL1519" i="62"/>
  <c r="BD1495" i="62"/>
  <c r="FD1385" i="62"/>
  <c r="FC1385" i="62"/>
  <c r="BL1391" i="62"/>
  <c r="BN1446" i="62"/>
  <c r="BN1361" i="62"/>
  <c r="BF1362" i="62"/>
  <c r="CP1239" i="62"/>
  <c r="CP1472" i="62" s="1"/>
  <c r="DV899" i="62"/>
  <c r="DV1239" i="62" s="1"/>
  <c r="DV1472" i="62" s="1"/>
  <c r="CP1291" i="62"/>
  <c r="CP1209" i="62"/>
  <c r="CP1441" i="62" s="1"/>
  <c r="DV462" i="62"/>
  <c r="CN1419" i="62"/>
  <c r="CN1507" i="62" s="1"/>
  <c r="CN1354" i="62"/>
  <c r="BM1408" i="62"/>
  <c r="BE1348" i="62"/>
  <c r="CY392" i="62"/>
  <c r="CQ392" i="62" s="1"/>
  <c r="DW392" i="62" s="1"/>
  <c r="CP392" i="62"/>
  <c r="DV392" i="62" s="1"/>
  <c r="CK1380" i="62"/>
  <c r="CK1377" i="62"/>
  <c r="CP554" i="62"/>
  <c r="DV554" i="62" s="1"/>
  <c r="CY554" i="62"/>
  <c r="CQ554" i="62" s="1"/>
  <c r="DW554" i="62" s="1"/>
  <c r="BC1517" i="62"/>
  <c r="BC1390" i="62"/>
  <c r="CY185" i="62"/>
  <c r="CQ185" i="62" s="1"/>
  <c r="DW185" i="62" s="1"/>
  <c r="CP185" i="62"/>
  <c r="DV185" i="62" s="1"/>
  <c r="CY1305" i="62"/>
  <c r="CM1377" i="62"/>
  <c r="CM1380" i="62"/>
  <c r="CN1483" i="62"/>
  <c r="CN1482" i="62" s="1"/>
  <c r="CN1251" i="62"/>
  <c r="CN1375" i="62" s="1"/>
  <c r="CN1386" i="62" s="1"/>
  <c r="CY1531" i="62"/>
  <c r="CQ852" i="62"/>
  <c r="CP481" i="62"/>
  <c r="DV481" i="62" s="1"/>
  <c r="CY481" i="62"/>
  <c r="CQ481" i="62" s="1"/>
  <c r="DW481" i="62" s="1"/>
  <c r="DT1524" i="62"/>
  <c r="CP595" i="62"/>
  <c r="DV595" i="62" s="1"/>
  <c r="CY595" i="62"/>
  <c r="CQ595" i="62" s="1"/>
  <c r="DW595" i="62" s="1"/>
  <c r="CY654" i="62"/>
  <c r="CQ654" i="62" s="1"/>
  <c r="DW654" i="62" s="1"/>
  <c r="CP654" i="62"/>
  <c r="DV654" i="62" s="1"/>
  <c r="CX1298" i="62"/>
  <c r="CX1215" i="62"/>
  <c r="CX1363" i="62" s="1"/>
  <c r="CX1447" i="62" s="1"/>
  <c r="CP541" i="62"/>
  <c r="CY541" i="62"/>
  <c r="ER1505" i="62"/>
  <c r="EO1505" i="62"/>
  <c r="CQ1055" i="62"/>
  <c r="DW1136" i="62"/>
  <c r="BN1450" i="62"/>
  <c r="BF1450" i="62" s="1"/>
  <c r="BF1365" i="62"/>
  <c r="BP1501" i="62"/>
  <c r="BH1394" i="62"/>
  <c r="CW1428" i="62"/>
  <c r="CW1510" i="62" s="1"/>
  <c r="CW1357" i="62"/>
  <c r="EQ1517" i="62"/>
  <c r="EP1517" i="62"/>
  <c r="CX1168" i="62"/>
  <c r="CX1398" i="62" s="1"/>
  <c r="CP12" i="62"/>
  <c r="CY12" i="62"/>
  <c r="CP1216" i="62"/>
  <c r="DV559" i="62"/>
  <c r="CO1292" i="62"/>
  <c r="CY274" i="62"/>
  <c r="CQ274" i="62" s="1"/>
  <c r="DW274" i="62" s="1"/>
  <c r="CP274" i="62"/>
  <c r="DV274" i="62" s="1"/>
  <c r="CY483" i="62"/>
  <c r="CQ483" i="62" s="1"/>
  <c r="DW483" i="62" s="1"/>
  <c r="CP483" i="62"/>
  <c r="DV483" i="62" s="1"/>
  <c r="DS1421" i="62"/>
  <c r="DS1508" i="62" s="1"/>
  <c r="DS1355" i="62"/>
  <c r="DR1268" i="62"/>
  <c r="DR1266" i="62" s="1"/>
  <c r="DR1166" i="62"/>
  <c r="DR1524" i="62"/>
  <c r="DR1159" i="62"/>
  <c r="EO1516" i="62"/>
  <c r="ER1516" i="62"/>
  <c r="BR1519" i="62"/>
  <c r="L80" i="64" s="1"/>
  <c r="BJ1495" i="62"/>
  <c r="DP1436" i="62"/>
  <c r="DP1512" i="62" s="1"/>
  <c r="DP1359" i="62"/>
  <c r="BP1319" i="62"/>
  <c r="CQ342" i="62"/>
  <c r="CL1496" i="62"/>
  <c r="CP1240" i="62"/>
  <c r="BN1512" i="62"/>
  <c r="BF1512" i="62" s="1"/>
  <c r="BF1359" i="62"/>
  <c r="BK1518" i="62"/>
  <c r="BK1514" i="62" s="1"/>
  <c r="BK1520" i="62" s="1"/>
  <c r="AA1388" i="62"/>
  <c r="EB1388" i="62" s="1"/>
  <c r="EB1380" i="62"/>
  <c r="BE1480" i="62"/>
  <c r="BM1478" i="62"/>
  <c r="BE1478" i="62" s="1"/>
  <c r="CO1169" i="62"/>
  <c r="CO1399" i="62" s="1"/>
  <c r="DU14" i="62"/>
  <c r="DU1169" i="62" s="1"/>
  <c r="DU1399" i="62" s="1"/>
  <c r="CY246" i="62"/>
  <c r="CQ246" i="62" s="1"/>
  <c r="DW246" i="62" s="1"/>
  <c r="CP246" i="62"/>
  <c r="DV246" i="62" s="1"/>
  <c r="CO1524" i="62"/>
  <c r="BK1496" i="62"/>
  <c r="CV1446" i="62"/>
  <c r="CV1445" i="62" s="1"/>
  <c r="CV1361" i="62"/>
  <c r="BM1445" i="62"/>
  <c r="BE1446" i="62"/>
  <c r="AS1334" i="62"/>
  <c r="BI1330" i="62"/>
  <c r="AS1336" i="62" s="1"/>
  <c r="AS1338" i="62" s="1"/>
  <c r="DF1331" i="62"/>
  <c r="ER1388" i="62"/>
  <c r="EO1388" i="62"/>
  <c r="CO1217" i="62"/>
  <c r="DU579" i="62"/>
  <c r="DU1217" i="62" s="1"/>
  <c r="CX1173" i="62"/>
  <c r="CX1404" i="62" s="1"/>
  <c r="CP69" i="62"/>
  <c r="CY69" i="62"/>
  <c r="DU1306" i="62"/>
  <c r="DU1228" i="62"/>
  <c r="DU1458" i="62" s="1"/>
  <c r="CN1389" i="62"/>
  <c r="AD1504" i="62"/>
  <c r="EE1504" i="62" s="1"/>
  <c r="EE1410" i="62"/>
  <c r="CY5" i="62"/>
  <c r="CQ5" i="62" s="1"/>
  <c r="DW5" i="62" s="1"/>
  <c r="CP5" i="62"/>
  <c r="DV5" i="62" s="1"/>
  <c r="BN1414" i="62"/>
  <c r="BF1414" i="62" s="1"/>
  <c r="BF1415" i="62"/>
  <c r="DT1276" i="62"/>
  <c r="DT1180" i="62"/>
  <c r="CP133" i="62"/>
  <c r="DV133" i="62" s="1"/>
  <c r="CY133" i="62"/>
  <c r="CQ133" i="62" s="1"/>
  <c r="DW133" i="62" s="1"/>
  <c r="DU1525" i="62"/>
  <c r="DU1310" i="62"/>
  <c r="DU1236" i="62"/>
  <c r="CY107" i="62"/>
  <c r="CQ107" i="62" s="1"/>
  <c r="DW107" i="62" s="1"/>
  <c r="CP107" i="62"/>
  <c r="DV107" i="62" s="1"/>
  <c r="CN1343" i="62"/>
  <c r="CN1394" i="62" s="1"/>
  <c r="CN1164" i="62"/>
  <c r="CX1190" i="62"/>
  <c r="CX1422" i="62" s="1"/>
  <c r="CY291" i="62"/>
  <c r="CP291" i="62"/>
  <c r="BN1396" i="62"/>
  <c r="BF1396" i="62" s="1"/>
  <c r="BF1345" i="62"/>
  <c r="BM1414" i="62"/>
  <c r="BE1414" i="62" s="1"/>
  <c r="BE1415" i="62"/>
  <c r="DV1241" i="62"/>
  <c r="CY186" i="62"/>
  <c r="CQ186" i="62" s="1"/>
  <c r="DW186" i="62" s="1"/>
  <c r="CP186" i="62"/>
  <c r="DV186" i="62" s="1"/>
  <c r="CX1456" i="62"/>
  <c r="BN1507" i="62"/>
  <c r="BF1507" i="62" s="1"/>
  <c r="BF1354" i="62"/>
  <c r="DS1477" i="62"/>
  <c r="DS1374" i="62"/>
  <c r="BN1327" i="62"/>
  <c r="BF1327" i="62" s="1"/>
  <c r="BN1294" i="62"/>
  <c r="BN1319" i="62" s="1"/>
  <c r="BF1295" i="62"/>
  <c r="CP1202" i="62"/>
  <c r="CP1434" i="62" s="1"/>
  <c r="DV413" i="62"/>
  <c r="DV1202" i="62" s="1"/>
  <c r="DV1434" i="62" s="1"/>
  <c r="ER1385" i="62"/>
  <c r="EO1385" i="62"/>
  <c r="FD1384" i="62"/>
  <c r="FC1384" i="62"/>
  <c r="DS1369" i="62"/>
  <c r="BL1410" i="62"/>
  <c r="BL1381" i="62"/>
  <c r="BD1381" i="62" s="1"/>
  <c r="BD1350" i="62"/>
  <c r="DT1270" i="62"/>
  <c r="DT1170" i="62"/>
  <c r="CP478" i="62"/>
  <c r="DV478" i="62" s="1"/>
  <c r="CY478" i="62"/>
  <c r="CQ478" i="62" s="1"/>
  <c r="DW478" i="62" s="1"/>
  <c r="CP1186" i="62"/>
  <c r="CP1418" i="62" s="1"/>
  <c r="DV259" i="62"/>
  <c r="DV1186" i="62" s="1"/>
  <c r="DV1418" i="62" s="1"/>
  <c r="CY1239" i="62"/>
  <c r="CY1472" i="62" s="1"/>
  <c r="CQ899" i="62"/>
  <c r="CY1291" i="62"/>
  <c r="CY1209" i="62"/>
  <c r="CY1441" i="62" s="1"/>
  <c r="CQ462" i="62"/>
  <c r="BN1395" i="62"/>
  <c r="BF1395" i="62" s="1"/>
  <c r="BF1344" i="62"/>
  <c r="CP1305" i="62"/>
  <c r="DX1501" i="62"/>
  <c r="W1500" i="62"/>
  <c r="DX1500" i="62" s="1"/>
  <c r="Z1496" i="62"/>
  <c r="EA1496" i="62" s="1"/>
  <c r="EA1393" i="62"/>
  <c r="DU1531" i="62"/>
  <c r="DU1237" i="62"/>
  <c r="DU1469" i="62" s="1"/>
  <c r="CQ1242" i="62"/>
  <c r="DW919" i="62"/>
  <c r="DW1242" i="62" s="1"/>
  <c r="CX1270" i="62"/>
  <c r="CX1170" i="62"/>
  <c r="CP34" i="62"/>
  <c r="CY34" i="62"/>
  <c r="CN1442" i="62"/>
  <c r="CN1439" i="62" s="1"/>
  <c r="CN1513" i="62" s="1"/>
  <c r="CN1207" i="62"/>
  <c r="CN1360" i="62" s="1"/>
  <c r="CN1383" i="62" s="1"/>
  <c r="CP176" i="62"/>
  <c r="DV176" i="62" s="1"/>
  <c r="CY176" i="62"/>
  <c r="CQ176" i="62" s="1"/>
  <c r="DW176" i="62" s="1"/>
  <c r="BR1391" i="62"/>
  <c r="DV375" i="62"/>
  <c r="BN1509" i="62"/>
  <c r="BF1509" i="62" s="1"/>
  <c r="BF1356" i="62"/>
  <c r="CP1235" i="62"/>
  <c r="CP1466" i="62" s="1"/>
  <c r="DV835" i="62"/>
  <c r="DV1235" i="62" s="1"/>
  <c r="DV1466" i="62" s="1"/>
  <c r="DT1282" i="62"/>
  <c r="DT1189" i="62"/>
  <c r="BN1350" i="62"/>
  <c r="BF1178" i="62"/>
  <c r="O1504" i="62"/>
  <c r="DX1410" i="62"/>
  <c r="O1496" i="62"/>
  <c r="FE1444" i="62"/>
  <c r="FB1444" i="62"/>
  <c r="FH1496" i="62"/>
  <c r="FG1496" i="62" s="1"/>
  <c r="FG1393" i="62"/>
  <c r="DV1055" i="62"/>
  <c r="BH1385" i="62"/>
  <c r="CW1164" i="62"/>
  <c r="DU1216" i="62"/>
  <c r="CP472" i="62"/>
  <c r="DV472" i="62" s="1"/>
  <c r="CY472" i="62"/>
  <c r="CQ472" i="62" s="1"/>
  <c r="DW472" i="62" s="1"/>
  <c r="CO1168" i="62"/>
  <c r="CO1398" i="62" s="1"/>
  <c r="DU12" i="62"/>
  <c r="DU1168" i="62" s="1"/>
  <c r="DU1398" i="62" s="1"/>
  <c r="AQ1500" i="62"/>
  <c r="CY354" i="62"/>
  <c r="CQ354" i="62" s="1"/>
  <c r="DW354" i="62" s="1"/>
  <c r="CP354" i="62"/>
  <c r="DV354" i="62" s="1"/>
  <c r="DP1440" i="62"/>
  <c r="DP1439" i="62" s="1"/>
  <c r="DP1513" i="62" s="1"/>
  <c r="DP1207" i="62"/>
  <c r="DP1360" i="62" s="1"/>
  <c r="DP1383" i="62" s="1"/>
  <c r="CY501" i="62"/>
  <c r="CQ501" i="62" s="1"/>
  <c r="DW501" i="62" s="1"/>
  <c r="CP501" i="62"/>
  <c r="DV501" i="62" s="1"/>
  <c r="DQ1362" i="62"/>
  <c r="BG1390" i="62"/>
  <c r="CX1267" i="62"/>
  <c r="BP1263" i="62"/>
  <c r="DV342" i="62"/>
  <c r="CP1312" i="62"/>
  <c r="AP1514" i="62"/>
  <c r="BQ1501" i="62"/>
  <c r="BI1394" i="62"/>
  <c r="CX1169" i="62"/>
  <c r="CX1399" i="62" s="1"/>
  <c r="CY14" i="62"/>
  <c r="CP14" i="62"/>
  <c r="CY345" i="62"/>
  <c r="CQ345" i="62" s="1"/>
  <c r="DW345" i="62" s="1"/>
  <c r="CP345" i="62"/>
  <c r="DV345" i="62" s="1"/>
  <c r="CL1377" i="62"/>
  <c r="CL1380" i="62"/>
  <c r="CW1178" i="62"/>
  <c r="CW1350" i="62" s="1"/>
  <c r="DS1436" i="62"/>
  <c r="DS1512" i="62" s="1"/>
  <c r="DS1359" i="62"/>
  <c r="BH1390" i="62"/>
  <c r="DW642" i="62"/>
  <c r="DU1456" i="62"/>
  <c r="DV126" i="62"/>
  <c r="DT1536" i="62"/>
  <c r="DT1545" i="62" s="1"/>
  <c r="DT1249" i="62"/>
  <c r="DT1493" i="62" s="1"/>
  <c r="DT1316" i="62"/>
  <c r="FE1385" i="62"/>
  <c r="FB1385" i="62"/>
  <c r="CY610" i="62"/>
  <c r="CQ610" i="62" s="1"/>
  <c r="DW610" i="62" s="1"/>
  <c r="CP610" i="62"/>
  <c r="DV610" i="62" s="1"/>
  <c r="DT1428" i="62"/>
  <c r="DT1510" i="62" s="1"/>
  <c r="DT1357" i="62"/>
  <c r="CY203" i="62"/>
  <c r="CQ203" i="62" s="1"/>
  <c r="DW203" i="62" s="1"/>
  <c r="CP203" i="62"/>
  <c r="DV203" i="62" s="1"/>
  <c r="DV305" i="62"/>
  <c r="BO1384" i="62"/>
  <c r="BO1385" i="62"/>
  <c r="EU1514" i="62"/>
  <c r="FA1515" i="62"/>
  <c r="BP1445" i="62"/>
  <c r="BH1446" i="62"/>
  <c r="CC1377" i="62"/>
  <c r="CC1380" i="62"/>
  <c r="DQ1431" i="62"/>
  <c r="DQ1511" i="62" s="1"/>
  <c r="DQ1358" i="62"/>
  <c r="CP499" i="62"/>
  <c r="DV499" i="62" s="1"/>
  <c r="CY499" i="62"/>
  <c r="CQ499" i="62" s="1"/>
  <c r="DW499" i="62" s="1"/>
  <c r="EO1384" i="62"/>
  <c r="ER1384" i="62"/>
  <c r="CW1431" i="62"/>
  <c r="CW1511" i="62" s="1"/>
  <c r="CW1358" i="62"/>
  <c r="DS1455" i="62"/>
  <c r="DS1516" i="62" s="1"/>
  <c r="DS1419" i="62"/>
  <c r="DS1507" i="62" s="1"/>
  <c r="DS1354" i="62"/>
  <c r="CX1479" i="62"/>
  <c r="CX1478" i="62" s="1"/>
  <c r="CY502" i="62"/>
  <c r="CQ502" i="62" s="1"/>
  <c r="DW502" i="62" s="1"/>
  <c r="CP502" i="62"/>
  <c r="DV502" i="62" s="1"/>
  <c r="CN1401" i="62"/>
  <c r="CN1346" i="62"/>
  <c r="CN1400" i="62" s="1"/>
  <c r="CY1186" i="62"/>
  <c r="CY1418" i="62" s="1"/>
  <c r="CQ259" i="62"/>
  <c r="AC1384" i="62"/>
  <c r="ED1384" i="62" s="1"/>
  <c r="AC1385" i="62"/>
  <c r="ED1385" i="62" s="1"/>
  <c r="ED1361" i="62"/>
  <c r="DV369" i="62"/>
  <c r="CY389" i="62"/>
  <c r="CQ389" i="62" s="1"/>
  <c r="DW389" i="62" s="1"/>
  <c r="CP389" i="62"/>
  <c r="DV389" i="62" s="1"/>
  <c r="CO1270" i="62"/>
  <c r="CO1170" i="62"/>
  <c r="DU34" i="62"/>
  <c r="DY1515" i="62"/>
  <c r="X1514" i="62"/>
  <c r="FK1382" i="62"/>
  <c r="FM1382" i="62" s="1"/>
  <c r="EO1381" i="62"/>
  <c r="ER1381" i="62"/>
  <c r="CQ375" i="62"/>
  <c r="CY1235" i="62"/>
  <c r="CY1466" i="62" s="1"/>
  <c r="CQ835" i="62"/>
  <c r="CN1421" i="62"/>
  <c r="CN1508" i="62" s="1"/>
  <c r="CN1355" i="62"/>
  <c r="BN1389" i="62"/>
  <c r="BF1411" i="62"/>
  <c r="BF1389" i="62" s="1"/>
  <c r="DP1468" i="62"/>
  <c r="DP1467" i="62" s="1"/>
  <c r="DP1371" i="62"/>
  <c r="BR1384" i="62"/>
  <c r="BJ1384" i="62" s="1"/>
  <c r="BR1385" i="62"/>
  <c r="EX1388" i="62"/>
  <c r="W1496" i="62"/>
  <c r="DX1393" i="62"/>
  <c r="BH1384" i="62"/>
  <c r="CJ1385" i="62"/>
  <c r="CJ1384" i="62"/>
  <c r="DV1477" i="62"/>
  <c r="CY308" i="62"/>
  <c r="CQ308" i="62" s="1"/>
  <c r="DW308" i="62" s="1"/>
  <c r="CP308" i="62"/>
  <c r="DV308" i="62" s="1"/>
  <c r="CX1473" i="62"/>
  <c r="CX1373" i="62"/>
  <c r="FK1515" i="62"/>
  <c r="FM1515" i="62" s="1"/>
  <c r="FI1514" i="62"/>
  <c r="DX1515" i="62"/>
  <c r="W1514" i="62"/>
  <c r="EQ1444" i="62"/>
  <c r="EP1444" i="62"/>
  <c r="CO1293" i="62"/>
  <c r="CO1211" i="62"/>
  <c r="CO1443" i="62" s="1"/>
  <c r="DU487" i="62"/>
  <c r="CW1497" i="62"/>
  <c r="DP1289" i="62"/>
  <c r="DP1325" i="62" s="1"/>
  <c r="CP539" i="62"/>
  <c r="DV539" i="62" s="1"/>
  <c r="CY539" i="62"/>
  <c r="CQ539" i="62" s="1"/>
  <c r="DW539" i="62" s="1"/>
  <c r="DU1473" i="62"/>
  <c r="CQ1191" i="62"/>
  <c r="CQ1423" i="62" s="1"/>
  <c r="DW298" i="62"/>
  <c r="DW1191" i="62" s="1"/>
  <c r="DW1423" i="62" s="1"/>
  <c r="BJ1546" i="62"/>
  <c r="BG1517" i="62"/>
  <c r="CY239" i="62"/>
  <c r="CQ239" i="62" s="1"/>
  <c r="DW239" i="62" s="1"/>
  <c r="CP239" i="62"/>
  <c r="DV239" i="62" s="1"/>
  <c r="CX1524" i="62"/>
  <c r="BG1450" i="62"/>
  <c r="BO1448" i="62"/>
  <c r="BP1380" i="62"/>
  <c r="BP1388" i="62" s="1"/>
  <c r="BH1388" i="62" s="1"/>
  <c r="BP1377" i="62"/>
  <c r="BH1342" i="62"/>
  <c r="BC1516" i="62"/>
  <c r="DR1410" i="62"/>
  <c r="DR1504" i="62" s="1"/>
  <c r="DR1381" i="62"/>
  <c r="CX1197" i="62"/>
  <c r="CX1429" i="62" s="1"/>
  <c r="CP358" i="62"/>
  <c r="CY358" i="62"/>
  <c r="CX1464" i="62"/>
  <c r="CX1463" i="62" s="1"/>
  <c r="CX1370" i="62"/>
  <c r="CC1319" i="62"/>
  <c r="CC1330" i="62" s="1"/>
  <c r="CO1269" i="62"/>
  <c r="CO1167" i="62"/>
  <c r="DU8" i="62"/>
  <c r="BR1517" i="62"/>
  <c r="BJ1517" i="62" s="1"/>
  <c r="CW1389" i="62"/>
  <c r="DT1397" i="62"/>
  <c r="DT1345" i="62"/>
  <c r="DT1396" i="62" s="1"/>
  <c r="BH1517" i="62"/>
  <c r="CX1283" i="62"/>
  <c r="CX1192" i="62"/>
  <c r="CY301" i="62"/>
  <c r="CP301" i="62"/>
  <c r="DT1419" i="62"/>
  <c r="DT1507" i="62" s="1"/>
  <c r="DT1354" i="62"/>
  <c r="BM1327" i="62"/>
  <c r="BE1327" i="62" s="1"/>
  <c r="BM1294" i="62"/>
  <c r="BM1319" i="62" s="1"/>
  <c r="BE1295" i="62"/>
  <c r="BH1454" i="62"/>
  <c r="BP1452" i="62"/>
  <c r="BH1452" i="62" s="1"/>
  <c r="AN1496" i="62"/>
  <c r="CY500" i="62"/>
  <c r="CQ500" i="62" s="1"/>
  <c r="DW500" i="62" s="1"/>
  <c r="CP500" i="62"/>
  <c r="DV500" i="62" s="1"/>
  <c r="BM1342" i="62"/>
  <c r="BE1164" i="62"/>
  <c r="CW1517" i="62"/>
  <c r="CW1390" i="62"/>
  <c r="CX1297" i="62"/>
  <c r="CX1214" i="62"/>
  <c r="CP533" i="62"/>
  <c r="CY533" i="62"/>
  <c r="DQ1322" i="62"/>
  <c r="FG1515" i="62"/>
  <c r="FH1514" i="62"/>
  <c r="CY1139" i="62"/>
  <c r="CQ1139" i="62" s="1"/>
  <c r="DW1139" i="62" s="1"/>
  <c r="CP1139" i="62"/>
  <c r="DV1139" i="62" s="1"/>
  <c r="CX1536" i="62"/>
  <c r="CX1545" i="62" s="1"/>
  <c r="CX1249" i="62"/>
  <c r="CX1493" i="62" s="1"/>
  <c r="CY395" i="62"/>
  <c r="CQ395" i="62" s="1"/>
  <c r="DW395" i="62" s="1"/>
  <c r="CP395" i="62"/>
  <c r="DV395" i="62" s="1"/>
  <c r="BN1478" i="62"/>
  <c r="BF1479" i="62"/>
  <c r="CO1177" i="62"/>
  <c r="CO1349" i="62" s="1"/>
  <c r="CO1409" i="62" s="1"/>
  <c r="DR1364" i="62"/>
  <c r="BM1322" i="62"/>
  <c r="BE1322" i="62" s="1"/>
  <c r="BE1266" i="62"/>
  <c r="CY518" i="62"/>
  <c r="CQ518" i="62" s="1"/>
  <c r="DW518" i="62" s="1"/>
  <c r="CP518" i="62"/>
  <c r="DV518" i="62" s="1"/>
  <c r="CN1537" i="62"/>
  <c r="CN1541" i="62"/>
  <c r="CN1546" i="62" s="1"/>
  <c r="DS1278" i="62"/>
  <c r="DS1324" i="62" s="1"/>
  <c r="CL1384" i="62"/>
  <c r="CL1385" i="62"/>
  <c r="CQ305" i="62"/>
  <c r="BL1449" i="62"/>
  <c r="BD1364" i="62"/>
  <c r="BO1445" i="62"/>
  <c r="BG1446" i="62"/>
  <c r="FI1496" i="62"/>
  <c r="FK1393" i="62"/>
  <c r="FM1393" i="62" s="1"/>
  <c r="EQ1382" i="62"/>
  <c r="EP1382" i="62"/>
  <c r="CP1302" i="62"/>
  <c r="CP1224" i="62"/>
  <c r="CP1367" i="62" s="1"/>
  <c r="CP1453" i="62" s="1"/>
  <c r="DV738" i="62"/>
  <c r="CP344" i="62"/>
  <c r="DV344" i="62" s="1"/>
  <c r="CY344" i="62"/>
  <c r="CQ344" i="62" s="1"/>
  <c r="DW344" i="62" s="1"/>
  <c r="BQ1513" i="62"/>
  <c r="BI1439" i="62"/>
  <c r="AT1337" i="62"/>
  <c r="DZ1501" i="62"/>
  <c r="Y1500" i="62"/>
  <c r="DZ1500" i="62" s="1"/>
  <c r="DT1300" i="62"/>
  <c r="CQ402" i="62"/>
  <c r="CP475" i="62"/>
  <c r="DV475" i="62" s="1"/>
  <c r="CY475" i="62"/>
  <c r="CQ475" i="62" s="1"/>
  <c r="DW475" i="62" s="1"/>
  <c r="DP1473" i="62"/>
  <c r="DP1391" i="62" s="1"/>
  <c r="DP1373" i="62"/>
  <c r="BR1407" i="62"/>
  <c r="BR1393" i="62" s="1"/>
  <c r="BJ1408" i="62"/>
  <c r="CY335" i="62"/>
  <c r="CQ335" i="62" s="1"/>
  <c r="DW335" i="62" s="1"/>
  <c r="CP335" i="62"/>
  <c r="DV335" i="62" s="1"/>
  <c r="BC1361" i="62"/>
  <c r="CQ369" i="62"/>
  <c r="CY371" i="62"/>
  <c r="CQ371" i="62" s="1"/>
  <c r="DW371" i="62" s="1"/>
  <c r="CP371" i="62"/>
  <c r="DV371" i="62" s="1"/>
  <c r="BN1467" i="62"/>
  <c r="BF1468" i="62"/>
  <c r="BK1385" i="62"/>
  <c r="BK1384" i="62"/>
  <c r="CW1401" i="62"/>
  <c r="CW1346" i="62"/>
  <c r="CW1400" i="62" s="1"/>
  <c r="CY660" i="62"/>
  <c r="CQ660" i="62" s="1"/>
  <c r="DW660" i="62" s="1"/>
  <c r="CP660" i="62"/>
  <c r="DV660" i="62" s="1"/>
  <c r="DY1501" i="62"/>
  <c r="X1500" i="62"/>
  <c r="DY1500" i="62" s="1"/>
  <c r="FE1517" i="62"/>
  <c r="FB1517" i="62"/>
  <c r="AP1334" i="62"/>
  <c r="DC1331" i="62"/>
  <c r="EJ1504" i="62"/>
  <c r="ER1410" i="62"/>
  <c r="EO1410" i="62"/>
  <c r="CX1199" i="62"/>
  <c r="CY581" i="62"/>
  <c r="CQ581" i="62" s="1"/>
  <c r="DW581" i="62" s="1"/>
  <c r="CP581" i="62"/>
  <c r="DV581" i="62" s="1"/>
  <c r="BR1445" i="62"/>
  <c r="BR1518" i="62" s="1"/>
  <c r="BJ1518" i="62" s="1"/>
  <c r="BJ1446" i="62"/>
  <c r="BH1380" i="62"/>
  <c r="CY589" i="62"/>
  <c r="CQ589" i="62" s="1"/>
  <c r="DW589" i="62" s="1"/>
  <c r="CP589" i="62"/>
  <c r="DV589" i="62" s="1"/>
  <c r="CY377" i="62"/>
  <c r="CQ377" i="62" s="1"/>
  <c r="DW377" i="62" s="1"/>
  <c r="CP377" i="62"/>
  <c r="DV377" i="62" s="1"/>
  <c r="CO1299" i="62"/>
  <c r="CY386" i="62"/>
  <c r="CQ386" i="62" s="1"/>
  <c r="DW386" i="62" s="1"/>
  <c r="CP386" i="62"/>
  <c r="DV386" i="62" s="1"/>
  <c r="X1496" i="62"/>
  <c r="DY1496" i="62" s="1"/>
  <c r="DY1393" i="62"/>
  <c r="CX1293" i="62"/>
  <c r="CX1211" i="62"/>
  <c r="CX1443" i="62" s="1"/>
  <c r="CP487" i="62"/>
  <c r="CY487" i="62"/>
  <c r="CP313" i="62"/>
  <c r="DV313" i="62" s="1"/>
  <c r="CY313" i="62"/>
  <c r="CQ313" i="62" s="1"/>
  <c r="DW313" i="62" s="1"/>
  <c r="CP485" i="62"/>
  <c r="DV485" i="62" s="1"/>
  <c r="CY485" i="62"/>
  <c r="CQ485" i="62" s="1"/>
  <c r="DW485" i="62" s="1"/>
  <c r="CY380" i="62"/>
  <c r="CQ380" i="62" s="1"/>
  <c r="DW380" i="62" s="1"/>
  <c r="CP380" i="62"/>
  <c r="DV380" i="62" s="1"/>
  <c r="EP1330" i="62"/>
  <c r="EQ1330" i="62"/>
  <c r="DS1237" i="62"/>
  <c r="DS1469" i="62" s="1"/>
  <c r="CX1285" i="62"/>
  <c r="CP529" i="62"/>
  <c r="DV529" i="62" s="1"/>
  <c r="CY529" i="62"/>
  <c r="CQ529" i="62" s="1"/>
  <c r="DW529" i="62" s="1"/>
  <c r="EX1514" i="62"/>
  <c r="FD1515" i="62"/>
  <c r="FC1515" i="62"/>
  <c r="CO1197" i="62"/>
  <c r="CO1429" i="62" s="1"/>
  <c r="DU358" i="62"/>
  <c r="DU1197" i="62" s="1"/>
  <c r="DU1429" i="62" s="1"/>
  <c r="ER1382" i="62"/>
  <c r="EO1382" i="62"/>
  <c r="DZ1515" i="62"/>
  <c r="Y1514" i="62"/>
  <c r="ER1503" i="62"/>
  <c r="EO1503" i="62"/>
  <c r="CP1527" i="62"/>
  <c r="DV869" i="62"/>
  <c r="DV1527" i="62" s="1"/>
  <c r="DP1456" i="62"/>
  <c r="DP1455" i="62" s="1"/>
  <c r="DP1369" i="62"/>
  <c r="CX1269" i="62"/>
  <c r="CX1167" i="62"/>
  <c r="CY8" i="62"/>
  <c r="CP8" i="62"/>
  <c r="DT1269" i="62"/>
  <c r="CO1283" i="62"/>
  <c r="CO1192" i="62"/>
  <c r="DU301" i="62"/>
  <c r="BQ1377" i="62"/>
  <c r="BI1377" i="62" s="1"/>
  <c r="BQ1380" i="62"/>
  <c r="BI1342" i="62"/>
  <c r="BR1326" i="62"/>
  <c r="BJ1326" i="62" s="1"/>
  <c r="BJ1294" i="62"/>
  <c r="DU1273" i="62"/>
  <c r="DU1177" i="62"/>
  <c r="DU1349" i="62" s="1"/>
  <c r="DU1409" i="62" s="1"/>
  <c r="DS1415" i="62"/>
  <c r="DS1352" i="62"/>
  <c r="DS1182" i="62"/>
  <c r="AN1500" i="62"/>
  <c r="EX1330" i="62"/>
  <c r="FD1319" i="62"/>
  <c r="FC1319" i="62"/>
  <c r="BF1394" i="62"/>
  <c r="CN1397" i="62"/>
  <c r="CN1345" i="62"/>
  <c r="CN1396" i="62" s="1"/>
  <c r="DQ1182" i="62"/>
  <c r="CN1424" i="62"/>
  <c r="CN1509" i="62" s="1"/>
  <c r="CN1356" i="62"/>
  <c r="Y1385" i="62"/>
  <c r="DZ1385" i="62" s="1"/>
  <c r="Y1384" i="62"/>
  <c r="DZ1384" i="62" s="1"/>
  <c r="DZ1361" i="62"/>
  <c r="CP527" i="62"/>
  <c r="DV527" i="62" s="1"/>
  <c r="CY527" i="62"/>
  <c r="CQ527" i="62" s="1"/>
  <c r="DW527" i="62" s="1"/>
  <c r="BN1342" i="62"/>
  <c r="BF1164" i="62"/>
  <c r="CO1411" i="62"/>
  <c r="BN1463" i="62"/>
  <c r="BF1463" i="62" s="1"/>
  <c r="CY1530" i="62"/>
  <c r="CQ866" i="62"/>
  <c r="CO1297" i="62"/>
  <c r="CO1214" i="62"/>
  <c r="DU533" i="62"/>
  <c r="DR1483" i="62"/>
  <c r="DR1482" i="62" s="1"/>
  <c r="DR1251" i="62"/>
  <c r="DR1375" i="62" s="1"/>
  <c r="DR1386" i="62" s="1"/>
  <c r="EX1496" i="62"/>
  <c r="FD1393" i="62"/>
  <c r="FC1393" i="62"/>
  <c r="ER1517" i="62"/>
  <c r="EO1517" i="62"/>
  <c r="DY1380" i="62"/>
  <c r="CO1273" i="62"/>
  <c r="CO1542" i="62"/>
  <c r="DU1184" i="62"/>
  <c r="DU1416" i="62" s="1"/>
  <c r="AQ1384" i="62"/>
  <c r="AQ1385" i="62"/>
  <c r="BG1385" i="62" s="1"/>
  <c r="BG1361" i="62"/>
  <c r="EE1515" i="62"/>
  <c r="AD1514" i="62"/>
  <c r="CP723" i="62"/>
  <c r="DV723" i="62" s="1"/>
  <c r="CY723" i="62"/>
  <c r="CQ723" i="62" s="1"/>
  <c r="DW723" i="62" s="1"/>
  <c r="CC1496" i="62"/>
  <c r="CQ651" i="62"/>
  <c r="BD1541" i="62"/>
  <c r="BD1537" i="62"/>
  <c r="DQ1428" i="62"/>
  <c r="DQ1510" i="62" s="1"/>
  <c r="DQ1357" i="62"/>
  <c r="CP503" i="62"/>
  <c r="DV503" i="62" s="1"/>
  <c r="CY503" i="62"/>
  <c r="CQ503" i="62" s="1"/>
  <c r="DW503" i="62" s="1"/>
  <c r="BQ1407" i="62"/>
  <c r="BI1409" i="62"/>
  <c r="CY1302" i="62"/>
  <c r="CY1224" i="62"/>
  <c r="CY1367" i="62" s="1"/>
  <c r="CY1453" i="62" s="1"/>
  <c r="CQ738" i="62"/>
  <c r="CY210" i="62"/>
  <c r="CQ210" i="62" s="1"/>
  <c r="DW210" i="62" s="1"/>
  <c r="CP210" i="62"/>
  <c r="DV210" i="62" s="1"/>
  <c r="CY383" i="62"/>
  <c r="CQ383" i="62" s="1"/>
  <c r="DW383" i="62" s="1"/>
  <c r="CP383" i="62"/>
  <c r="DV383" i="62" s="1"/>
  <c r="CP1200" i="62"/>
  <c r="CP1432" i="62" s="1"/>
  <c r="DV402" i="62"/>
  <c r="DV1200" i="62" s="1"/>
  <c r="DV1432" i="62" s="1"/>
  <c r="DR1535" i="62"/>
  <c r="DR1544" i="62" s="1"/>
  <c r="DR1316" i="62"/>
  <c r="DR1245" i="62"/>
  <c r="EK1514" i="62"/>
  <c r="EQ1515" i="62"/>
  <c r="EP1515" i="62"/>
  <c r="CC1384" i="62"/>
  <c r="CC1385" i="62"/>
  <c r="AO1496" i="62"/>
  <c r="DU1199" i="62"/>
  <c r="BC1444" i="62"/>
  <c r="BC1496" i="62" s="1"/>
  <c r="CX1198" i="62"/>
  <c r="CX1430" i="62" s="1"/>
  <c r="CX1222" i="62"/>
  <c r="CY663" i="62"/>
  <c r="CP663" i="62"/>
  <c r="CP311" i="62"/>
  <c r="DV311" i="62" s="1"/>
  <c r="CY311" i="62"/>
  <c r="CQ311" i="62" s="1"/>
  <c r="DW311" i="62" s="1"/>
  <c r="BQ1383" i="62"/>
  <c r="BI1383" i="62" s="1"/>
  <c r="BI1360" i="62"/>
  <c r="AD1388" i="62"/>
  <c r="EE1388" i="62" s="1"/>
  <c r="CX1286" i="62"/>
  <c r="DP1542" i="62"/>
  <c r="AS1500" i="62"/>
  <c r="BI1501" i="62"/>
  <c r="CP1532" i="62"/>
  <c r="CP1311" i="62"/>
  <c r="CP1238" i="62"/>
  <c r="DV883" i="62"/>
  <c r="CY619" i="62"/>
  <c r="CQ619" i="62" s="1"/>
  <c r="DW619" i="62" s="1"/>
  <c r="CP619" i="62"/>
  <c r="DV619" i="62" s="1"/>
  <c r="BM1395" i="62"/>
  <c r="BE1395" i="62" s="1"/>
  <c r="BE1344" i="62"/>
  <c r="DV1314" i="62"/>
  <c r="DV1246" i="62"/>
  <c r="DV1480" i="62" s="1"/>
  <c r="AS1496" i="62"/>
  <c r="CX1172" i="62"/>
  <c r="CX1403" i="62" s="1"/>
  <c r="CP43" i="62"/>
  <c r="CY43" i="62"/>
  <c r="CW1374" i="62"/>
  <c r="CY329" i="62"/>
  <c r="CQ329" i="62" s="1"/>
  <c r="DW329" i="62" s="1"/>
  <c r="CP329" i="62"/>
  <c r="DV329" i="62" s="1"/>
  <c r="DV465" i="62"/>
  <c r="CY113" i="62"/>
  <c r="CQ113" i="62" s="1"/>
  <c r="DW113" i="62" s="1"/>
  <c r="CP113" i="62"/>
  <c r="DV113" i="62" s="1"/>
  <c r="CY1527" i="62"/>
  <c r="CQ869" i="62"/>
  <c r="CW1397" i="62"/>
  <c r="CW1345" i="62"/>
  <c r="CW1396" i="62" s="1"/>
  <c r="BR1501" i="62"/>
  <c r="BJ1394" i="62"/>
  <c r="CP275" i="62"/>
  <c r="DV275" i="62" s="1"/>
  <c r="CY275" i="62"/>
  <c r="CQ275" i="62" s="1"/>
  <c r="DW275" i="62" s="1"/>
  <c r="CW1424" i="62"/>
  <c r="CW1509" i="62" s="1"/>
  <c r="CW1356" i="62"/>
  <c r="AQ1496" i="62"/>
  <c r="CN1266" i="62"/>
  <c r="CP1250" i="62"/>
  <c r="CP1494" i="62" s="1"/>
  <c r="CP1535" i="62"/>
  <c r="CP1544" i="62" s="1"/>
  <c r="DV1142" i="62"/>
  <c r="BA1388" i="62"/>
  <c r="AC1500" i="62"/>
  <c r="ED1500" i="62" s="1"/>
  <c r="ED1501" i="62"/>
  <c r="ED1515" i="62"/>
  <c r="AC1514" i="62"/>
  <c r="BP1513" i="62"/>
  <c r="BH1439" i="62"/>
  <c r="CP1275" i="62"/>
  <c r="CP1179" i="62"/>
  <c r="DV146" i="62"/>
  <c r="CY629" i="62"/>
  <c r="CQ629" i="62" s="1"/>
  <c r="DW629" i="62" s="1"/>
  <c r="CP629" i="62"/>
  <c r="DV629" i="62" s="1"/>
  <c r="DT1297" i="62"/>
  <c r="DT1214" i="62"/>
  <c r="CQ854" i="62"/>
  <c r="CY591" i="62"/>
  <c r="CQ591" i="62" s="1"/>
  <c r="DW591" i="62" s="1"/>
  <c r="CP591" i="62"/>
  <c r="DV591" i="62" s="1"/>
  <c r="CP1530" i="62"/>
  <c r="DV866" i="62"/>
  <c r="DV1530" i="62" s="1"/>
  <c r="CW1362" i="62"/>
  <c r="CW1213" i="62"/>
  <c r="CW1212" i="62" s="1"/>
  <c r="AS1504" i="62"/>
  <c r="BI1410" i="62"/>
  <c r="DY1388" i="62"/>
  <c r="CP586" i="62"/>
  <c r="DV586" i="62" s="1"/>
  <c r="CY586" i="62"/>
  <c r="CQ586" i="62" s="1"/>
  <c r="DW586" i="62" s="1"/>
  <c r="BF1449" i="62"/>
  <c r="BP1448" i="62"/>
  <c r="BH1449" i="62"/>
  <c r="DV783" i="62"/>
  <c r="BL1510" i="62"/>
  <c r="BD1510" i="62" s="1"/>
  <c r="BD1357" i="62"/>
  <c r="CO1184" i="62"/>
  <c r="CO1416" i="62" s="1"/>
  <c r="EP1516" i="62"/>
  <c r="EQ1516" i="62"/>
  <c r="DV651" i="62"/>
  <c r="ER1444" i="62"/>
  <c r="EO1444" i="62"/>
  <c r="FG1386" i="62"/>
  <c r="FK1386" i="62"/>
  <c r="FM1386" i="62" s="1"/>
  <c r="EH1388" i="62"/>
  <c r="EN1388" i="62" s="1"/>
  <c r="EN1380" i="62"/>
  <c r="FM1497" i="62"/>
  <c r="DQ1443" i="62"/>
  <c r="DQ1439" i="62" s="1"/>
  <c r="DQ1513" i="62" s="1"/>
  <c r="DQ1207" i="62"/>
  <c r="DQ1360" i="62" s="1"/>
  <c r="DQ1383" i="62" s="1"/>
  <c r="CP469" i="62"/>
  <c r="DV469" i="62" s="1"/>
  <c r="CY469" i="62"/>
  <c r="CQ469" i="62" s="1"/>
  <c r="DW469" i="62" s="1"/>
  <c r="BN1408" i="62"/>
  <c r="BF1348" i="62"/>
  <c r="CY1308" i="62"/>
  <c r="CY1232" i="62"/>
  <c r="CY1462" i="62" s="1"/>
  <c r="CQ808" i="62"/>
  <c r="CY612" i="62"/>
  <c r="CQ612" i="62" s="1"/>
  <c r="DW612" i="62" s="1"/>
  <c r="CP612" i="62"/>
  <c r="DV612" i="62" s="1"/>
  <c r="AR1500" i="62"/>
  <c r="CO1199" i="62"/>
  <c r="CW1541" i="62"/>
  <c r="CW1546" i="62" s="1"/>
  <c r="CW1537" i="62"/>
  <c r="DP1471" i="62"/>
  <c r="DP1470" i="62" s="1"/>
  <c r="DP1372" i="62"/>
  <c r="CO1222" i="62"/>
  <c r="DU663" i="62"/>
  <c r="DU1222" i="62" s="1"/>
  <c r="BN1454" i="62"/>
  <c r="BF1368" i="62"/>
  <c r="BM1323" i="62"/>
  <c r="BE1323" i="62" s="1"/>
  <c r="BE1274" i="62"/>
  <c r="DS1407" i="62"/>
  <c r="DS1503" i="62" s="1"/>
  <c r="BF1541" i="62"/>
  <c r="BF1537" i="62"/>
  <c r="AR1514" i="62"/>
  <c r="BB1388" i="62"/>
  <c r="EE1380" i="62"/>
  <c r="DS1417" i="62"/>
  <c r="DS1353" i="62"/>
  <c r="CP1526" i="62"/>
  <c r="DV846" i="62"/>
  <c r="DV1526" i="62" s="1"/>
  <c r="CP517" i="62"/>
  <c r="DV517" i="62" s="1"/>
  <c r="CY517" i="62"/>
  <c r="CQ517" i="62" s="1"/>
  <c r="DW517" i="62" s="1"/>
  <c r="CY218" i="62"/>
  <c r="CQ218" i="62" s="1"/>
  <c r="DW218" i="62" s="1"/>
  <c r="CP218" i="62"/>
  <c r="DV218" i="62" s="1"/>
  <c r="EK1496" i="62"/>
  <c r="EQ1393" i="62"/>
  <c r="EP1393" i="62"/>
  <c r="AF1520" i="62"/>
  <c r="CY1532" i="62"/>
  <c r="CY1311" i="62"/>
  <c r="CY1238" i="62"/>
  <c r="CQ883" i="62"/>
  <c r="BO1513" i="62"/>
  <c r="BG1439" i="62"/>
  <c r="DS1411" i="62"/>
  <c r="DS1389" i="62" s="1"/>
  <c r="DS1178" i="62"/>
  <c r="DS1350" i="62" s="1"/>
  <c r="CY257" i="62"/>
  <c r="CQ257" i="62" s="1"/>
  <c r="DW257" i="62" s="1"/>
  <c r="CP257" i="62"/>
  <c r="DV257" i="62" s="1"/>
  <c r="CY374" i="62"/>
  <c r="CQ374" i="62" s="1"/>
  <c r="DW374" i="62" s="1"/>
  <c r="CP374" i="62"/>
  <c r="DV374" i="62" s="1"/>
  <c r="CO1277" i="62"/>
  <c r="CO1181" i="62"/>
  <c r="CO1413" i="62" s="1"/>
  <c r="DU155" i="62"/>
  <c r="CQ1312" i="62"/>
  <c r="CQ1240" i="62"/>
  <c r="DW909" i="62"/>
  <c r="CO1172" i="62"/>
  <c r="CO1403" i="62" s="1"/>
  <c r="DU43" i="62"/>
  <c r="DU1172" i="62" s="1"/>
  <c r="DU1403" i="62" s="1"/>
  <c r="CQ1314" i="62"/>
  <c r="CQ1246" i="62"/>
  <c r="CQ1480" i="62" s="1"/>
  <c r="DW1013" i="62"/>
  <c r="BL1470" i="62"/>
  <c r="BD1471" i="62"/>
  <c r="DQ1418" i="62"/>
  <c r="DQ1506" i="62" s="1"/>
  <c r="DQ1353" i="62"/>
  <c r="BN1400" i="62"/>
  <c r="BF1400" i="62" s="1"/>
  <c r="BF1346" i="62"/>
  <c r="CQ465" i="62"/>
  <c r="CV1327" i="62"/>
  <c r="CV1294" i="62"/>
  <c r="CV1326" i="62" s="1"/>
  <c r="CP241" i="62"/>
  <c r="DV241" i="62" s="1"/>
  <c r="CY241" i="62"/>
  <c r="CQ241" i="62" s="1"/>
  <c r="DW241" i="62" s="1"/>
  <c r="CM1518" i="62"/>
  <c r="CM1514" i="62" s="1"/>
  <c r="CM1520" i="62" s="1"/>
  <c r="CO1221" i="62"/>
  <c r="DU662" i="62"/>
  <c r="DU1221" i="62" s="1"/>
  <c r="CO1440" i="62"/>
  <c r="BO1380" i="62"/>
  <c r="BO1388" i="62" s="1"/>
  <c r="BO1377" i="62"/>
  <c r="BG1377" i="62" s="1"/>
  <c r="BR1448" i="62"/>
  <c r="BJ1449" i="62"/>
  <c r="CY351" i="62"/>
  <c r="CQ351" i="62" s="1"/>
  <c r="DW351" i="62" s="1"/>
  <c r="CP351" i="62"/>
  <c r="DV351" i="62" s="1"/>
  <c r="BN1510" i="62"/>
  <c r="BF1510" i="62" s="1"/>
  <c r="BF1357" i="62"/>
  <c r="CX1217" i="62"/>
  <c r="CP579" i="62"/>
  <c r="CY579" i="62"/>
  <c r="CO1173" i="62"/>
  <c r="CO1404" i="62" s="1"/>
  <c r="DU69" i="62"/>
  <c r="DU1173" i="62" s="1"/>
  <c r="DU1404" i="62" s="1"/>
  <c r="AC1496" i="62"/>
  <c r="ED1496" i="62" s="1"/>
  <c r="ED1393" i="62"/>
  <c r="DU1308" i="62"/>
  <c r="DU1232" i="62"/>
  <c r="DU1462" i="62" s="1"/>
  <c r="CY272" i="62"/>
  <c r="CQ272" i="62" s="1"/>
  <c r="DW272" i="62" s="1"/>
  <c r="CP272" i="62"/>
  <c r="DV272" i="62" s="1"/>
  <c r="BN1409" i="62"/>
  <c r="BF1409" i="62" s="1"/>
  <c r="BF1349" i="62"/>
  <c r="EU1496" i="62"/>
  <c r="FA1496" i="62" s="1"/>
  <c r="FA1393" i="62"/>
  <c r="DU1187" i="62"/>
  <c r="CY1250" i="62"/>
  <c r="CY1494" i="62" s="1"/>
  <c r="CQ1142" i="62"/>
  <c r="CY1535" i="62"/>
  <c r="CY1544" i="62" s="1"/>
  <c r="CN1362" i="62"/>
  <c r="CN1213" i="62"/>
  <c r="BQ1384" i="62"/>
  <c r="BI1384" i="62" s="1"/>
  <c r="BQ1385" i="62"/>
  <c r="BI1385" i="62" s="1"/>
  <c r="CP1528" i="62"/>
  <c r="DV854" i="62"/>
  <c r="DV1528" i="62" s="1"/>
  <c r="CY1231" i="62"/>
  <c r="CY1461" i="62" s="1"/>
  <c r="CQ796" i="62"/>
  <c r="CW1327" i="62"/>
  <c r="CW1294" i="62"/>
  <c r="CW1326" i="62" s="1"/>
  <c r="CB1380" i="62"/>
  <c r="CB1388" i="62" s="1"/>
  <c r="CB1377" i="62"/>
  <c r="BG1516" i="62"/>
  <c r="FD1516" i="62"/>
  <c r="FC1516" i="62"/>
  <c r="CY1306" i="62"/>
  <c r="CY1228" i="62"/>
  <c r="CY1458" i="62" s="1"/>
  <c r="CQ783" i="62"/>
  <c r="DQ1541" i="62"/>
  <c r="AA1504" i="62"/>
  <c r="EB1504" i="62" s="1"/>
  <c r="EB1410" i="62"/>
  <c r="BB1504" i="62"/>
  <c r="FV1410" i="62"/>
  <c r="BJ1410" i="62"/>
  <c r="FH1384" i="62"/>
  <c r="FK1384" i="62" s="1"/>
  <c r="FM1384" i="62" s="1"/>
  <c r="FH1385" i="62"/>
  <c r="FG1385" i="62" s="1"/>
  <c r="FG1361" i="62"/>
  <c r="FH1377" i="62"/>
  <c r="FG1377" i="62" s="1"/>
  <c r="CY116" i="62"/>
  <c r="CQ116" i="62" s="1"/>
  <c r="DW116" i="62" s="1"/>
  <c r="CP116" i="62"/>
  <c r="DV116" i="62" s="1"/>
  <c r="BL1511" i="62"/>
  <c r="BD1511" i="62" s="1"/>
  <c r="BD1358" i="62"/>
  <c r="CY1525" i="62"/>
  <c r="CY1236" i="62"/>
  <c r="CQ845" i="62"/>
  <c r="DP1464" i="62"/>
  <c r="DP1463" i="62" s="1"/>
  <c r="DP1370" i="62"/>
  <c r="CY326" i="62"/>
  <c r="CQ326" i="62" s="1"/>
  <c r="DW326" i="62" s="1"/>
  <c r="CP326" i="62"/>
  <c r="DV326" i="62" s="1"/>
  <c r="CY1201" i="62"/>
  <c r="CY1433" i="62" s="1"/>
  <c r="CQ405" i="62"/>
  <c r="BN1455" i="62"/>
  <c r="CY110" i="62"/>
  <c r="CQ110" i="62" s="1"/>
  <c r="DW110" i="62" s="1"/>
  <c r="CP110" i="62"/>
  <c r="DV110" i="62" s="1"/>
  <c r="BM1518" i="62"/>
  <c r="BE1518" i="62" s="1"/>
  <c r="BM1497" i="62"/>
  <c r="BE1477" i="62"/>
  <c r="BE1497" i="62" s="1"/>
  <c r="DT1483" i="62"/>
  <c r="DT1482" i="62" s="1"/>
  <c r="DT1251" i="62"/>
  <c r="DT1375" i="62" s="1"/>
  <c r="DT1386" i="62" s="1"/>
  <c r="FK1497" i="62"/>
  <c r="CP1308" i="62"/>
  <c r="CP1232" i="62"/>
  <c r="CP1462" i="62" s="1"/>
  <c r="DV808" i="62"/>
  <c r="CY1234" i="62"/>
  <c r="CY1465" i="62" s="1"/>
  <c r="CQ824" i="62"/>
  <c r="EA1515" i="62"/>
  <c r="Z1514" i="62"/>
  <c r="CO1286" i="62"/>
  <c r="BN1323" i="62"/>
  <c r="BF1323" i="62" s="1"/>
  <c r="BF1274" i="62"/>
  <c r="CO1171" i="62"/>
  <c r="CO1402" i="62" s="1"/>
  <c r="DU35" i="62"/>
  <c r="DU1171" i="62" s="1"/>
  <c r="DU1402" i="62" s="1"/>
  <c r="DS1268" i="62"/>
  <c r="DS1266" i="62" s="1"/>
  <c r="DS1166" i="62"/>
  <c r="DS1524" i="62"/>
  <c r="DS1159" i="62"/>
  <c r="BO1326" i="62"/>
  <c r="BG1326" i="62" s="1"/>
  <c r="BG1294" i="62"/>
  <c r="CJ1377" i="62"/>
  <c r="CJ1380" i="62"/>
  <c r="CJ1388" i="62" s="1"/>
  <c r="CY1526" i="62"/>
  <c r="CQ846" i="62"/>
  <c r="CC1514" i="62"/>
  <c r="CC1520" i="62" s="1"/>
  <c r="BL1327" i="62"/>
  <c r="BD1327" i="62" s="1"/>
  <c r="BD1295" i="62"/>
  <c r="BL1294" i="62"/>
  <c r="BL1319" i="62" s="1"/>
  <c r="CD1384" i="62"/>
  <c r="CD1385" i="62"/>
  <c r="BI1351" i="62"/>
  <c r="CX1471" i="62"/>
  <c r="CX1470" i="62" s="1"/>
  <c r="CX1372" i="62"/>
  <c r="CX1282" i="62"/>
  <c r="CX1189" i="62"/>
  <c r="CP283" i="62"/>
  <c r="CY283" i="62"/>
  <c r="DS1274" i="62"/>
  <c r="DS1323" i="62" s="1"/>
  <c r="CY1303" i="62"/>
  <c r="CY1225" i="62"/>
  <c r="CY1368" i="62" s="1"/>
  <c r="CY1454" i="62" s="1"/>
  <c r="CQ752" i="62"/>
  <c r="BH1377" i="62"/>
  <c r="BN1391" i="62"/>
  <c r="BF1473" i="62"/>
  <c r="BF1391" i="62" s="1"/>
  <c r="BM1454" i="62"/>
  <c r="BE1368" i="62"/>
  <c r="CX1277" i="62"/>
  <c r="CX1181" i="62"/>
  <c r="CX1413" i="62" s="1"/>
  <c r="CP155" i="62"/>
  <c r="CY155" i="62"/>
  <c r="DU1165" i="62"/>
  <c r="BL1414" i="62"/>
  <c r="BD1414" i="62" s="1"/>
  <c r="Z1388" i="62"/>
  <c r="EA1388" i="62" s="1"/>
  <c r="EA1380" i="62"/>
  <c r="CY1240" i="62"/>
  <c r="DU1477" i="62"/>
  <c r="CN1517" i="62"/>
  <c r="CN1390" i="62"/>
  <c r="DS1473" i="62"/>
  <c r="DS1391" i="62" s="1"/>
  <c r="DS1373" i="62"/>
  <c r="BL1450" i="62"/>
  <c r="BD1450" i="62" s="1"/>
  <c r="BD1365" i="62"/>
  <c r="BL1351" i="62"/>
  <c r="BL1377" i="62" s="1"/>
  <c r="BD1377" i="62" s="1"/>
  <c r="FE1382" i="62"/>
  <c r="FB1382" i="62"/>
  <c r="CX1210" i="62"/>
  <c r="CX1442" i="62" s="1"/>
  <c r="DQ1436" i="62"/>
  <c r="DQ1512" i="62" s="1"/>
  <c r="DQ1359" i="62"/>
  <c r="BK1319" i="62"/>
  <c r="BK1330" i="62" s="1"/>
  <c r="EC1515" i="62"/>
  <c r="AB1514" i="62"/>
  <c r="BR1513" i="62"/>
  <c r="BJ1439" i="62"/>
  <c r="DS1401" i="62"/>
  <c r="DS1346" i="62"/>
  <c r="DS1400" i="62" s="1"/>
  <c r="BC1546" i="62"/>
  <c r="CX1221" i="62"/>
  <c r="CY662" i="62"/>
  <c r="CP662" i="62"/>
  <c r="DT1415" i="62"/>
  <c r="DT1352" i="62"/>
  <c r="DU1411" i="62"/>
  <c r="BS1384" i="62"/>
  <c r="BS1388" i="62" s="1"/>
  <c r="BS1385" i="62"/>
  <c r="BS1377" i="62"/>
  <c r="DU1139" i="62"/>
  <c r="DU1316" i="62" s="1"/>
  <c r="CO1536" i="62"/>
  <c r="CO1545" i="62" s="1"/>
  <c r="CO1249" i="62"/>
  <c r="CO1493" i="62" s="1"/>
  <c r="FI1500" i="62"/>
  <c r="FK1501" i="62"/>
  <c r="FM1501" i="62" s="1"/>
  <c r="FE1503" i="62"/>
  <c r="FB1503" i="62"/>
  <c r="EU1388" i="62"/>
  <c r="FA1388" i="62" s="1"/>
  <c r="FA1380" i="62"/>
  <c r="CW1419" i="62"/>
  <c r="CW1507" i="62" s="1"/>
  <c r="CW1354" i="62"/>
  <c r="CY398" i="62"/>
  <c r="CQ398" i="62" s="1"/>
  <c r="DW398" i="62" s="1"/>
  <c r="CP398" i="62"/>
  <c r="DV398" i="62" s="1"/>
  <c r="CY167" i="62"/>
  <c r="CQ167" i="62" s="1"/>
  <c r="DW167" i="62" s="1"/>
  <c r="CP167" i="62"/>
  <c r="DV167" i="62" s="1"/>
  <c r="BR1377" i="62"/>
  <c r="BJ1377" i="62" s="1"/>
  <c r="BR1380" i="62"/>
  <c r="BJ1342" i="62"/>
  <c r="CY1275" i="62"/>
  <c r="CY1179" i="62"/>
  <c r="CQ146" i="62"/>
  <c r="BK1377" i="62"/>
  <c r="BK1380" i="62"/>
  <c r="DT1298" i="62"/>
  <c r="DT1215" i="62"/>
  <c r="DT1363" i="62" s="1"/>
  <c r="DT1447" i="62" s="1"/>
  <c r="CO1187" i="62"/>
  <c r="CY229" i="62"/>
  <c r="CQ229" i="62" s="1"/>
  <c r="DW229" i="62" s="1"/>
  <c r="CP229" i="62"/>
  <c r="DV229" i="62" s="1"/>
  <c r="BJ1263" i="62"/>
  <c r="BN1511" i="62"/>
  <c r="BF1511" i="62" s="1"/>
  <c r="BF1358" i="62"/>
  <c r="BE1394" i="62"/>
  <c r="CX1411" i="62"/>
  <c r="CN1295" i="62"/>
  <c r="BQ1445" i="62"/>
  <c r="BI1446" i="62"/>
  <c r="EH1514" i="62"/>
  <c r="EN1515" i="62"/>
  <c r="CO1281" i="62"/>
  <c r="DT1272" i="62"/>
  <c r="DT1176" i="62"/>
  <c r="DT1348" i="62" s="1"/>
  <c r="DT1408" i="62" s="1"/>
  <c r="DT1407" i="62" s="1"/>
  <c r="DT1503" i="62" s="1"/>
  <c r="BR1383" i="62"/>
  <c r="BJ1383" i="62" s="1"/>
  <c r="BJ1360" i="62"/>
  <c r="BN1324" i="62"/>
  <c r="BF1324" i="62" s="1"/>
  <c r="BF1278" i="62"/>
  <c r="CP1231" i="62"/>
  <c r="CP1461" i="62" s="1"/>
  <c r="DV796" i="62"/>
  <c r="DV1231" i="62" s="1"/>
  <c r="DV1461" i="62" s="1"/>
  <c r="CP558" i="62"/>
  <c r="DV558" i="62" s="1"/>
  <c r="CY558" i="62"/>
  <c r="CQ558" i="62" s="1"/>
  <c r="DW558" i="62" s="1"/>
  <c r="DR1237" i="62"/>
  <c r="DR1469" i="62" s="1"/>
  <c r="DP1437" i="62"/>
  <c r="DP1508" i="62" s="1"/>
  <c r="DP1505" i="62" s="1"/>
  <c r="DP1355" i="62"/>
  <c r="DP1351" i="62" s="1"/>
  <c r="DP1382" i="62" s="1"/>
  <c r="EO1500" i="62"/>
  <c r="ER1500" i="62"/>
  <c r="FC1501" i="62"/>
  <c r="EX1500" i="62"/>
  <c r="FD1501" i="62"/>
  <c r="CQ260" i="62"/>
  <c r="CN1431" i="62"/>
  <c r="CN1511" i="62" s="1"/>
  <c r="CN1358" i="62"/>
  <c r="CY520" i="62"/>
  <c r="CQ520" i="62" s="1"/>
  <c r="DW520" i="62" s="1"/>
  <c r="CP520" i="62"/>
  <c r="DV520" i="62" s="1"/>
  <c r="BL1400" i="62"/>
  <c r="BD1400" i="62" s="1"/>
  <c r="BD1346" i="62"/>
  <c r="CV1351" i="62"/>
  <c r="CV1382" i="62" s="1"/>
  <c r="CP511" i="62"/>
  <c r="DV511" i="62" s="1"/>
  <c r="CY511" i="62"/>
  <c r="CQ511" i="62" s="1"/>
  <c r="DW511" i="62" s="1"/>
  <c r="DR1401" i="62"/>
  <c r="DR1346" i="62"/>
  <c r="DR1400" i="62" s="1"/>
  <c r="ED1380" i="62"/>
  <c r="AC1388" i="62"/>
  <c r="ED1388" i="62" s="1"/>
  <c r="CM1319" i="62"/>
  <c r="CM1330" i="62" s="1"/>
  <c r="CX1276" i="62"/>
  <c r="CX1180" i="62"/>
  <c r="CX1412" i="62" s="1"/>
  <c r="CY150" i="62"/>
  <c r="CP150" i="62"/>
  <c r="DP1448" i="62"/>
  <c r="DP1515" i="62" s="1"/>
  <c r="CP1525" i="62"/>
  <c r="CP1236" i="62"/>
  <c r="DV845" i="62"/>
  <c r="BH1263" i="62"/>
  <c r="BL1386" i="62"/>
  <c r="BD1386" i="62" s="1"/>
  <c r="BD1375" i="62"/>
  <c r="CX1284" i="62"/>
  <c r="CX1194" i="62"/>
  <c r="CX1426" i="62" s="1"/>
  <c r="CP330" i="62"/>
  <c r="CY330" i="62"/>
  <c r="BN1470" i="62"/>
  <c r="BF1470" i="62" s="1"/>
  <c r="BF1471" i="62"/>
  <c r="CP1201" i="62"/>
  <c r="CP1433" i="62" s="1"/>
  <c r="DV405" i="62"/>
  <c r="DV1201" i="62" s="1"/>
  <c r="DV1433" i="62" s="1"/>
  <c r="CX1279" i="62"/>
  <c r="CX1183" i="62"/>
  <c r="CY202" i="62"/>
  <c r="CP202" i="62"/>
  <c r="DP1497" i="62"/>
  <c r="FD1517" i="62"/>
  <c r="FC1517" i="62"/>
  <c r="DP1213" i="62"/>
  <c r="DP1212" i="62" s="1"/>
  <c r="BJ1391" i="62"/>
  <c r="CY471" i="62"/>
  <c r="CQ471" i="62" s="1"/>
  <c r="DW471" i="62" s="1"/>
  <c r="CP471" i="62"/>
  <c r="DV471" i="62" s="1"/>
  <c r="CP1234" i="62"/>
  <c r="CP1465" i="62" s="1"/>
  <c r="DV824" i="62"/>
  <c r="DV1234" i="62" s="1"/>
  <c r="DV1465" i="62" s="1"/>
  <c r="FK1444" i="62"/>
  <c r="FM1444" i="62" s="1"/>
  <c r="EQ1503" i="62"/>
  <c r="EP1503" i="62"/>
  <c r="AF1496" i="62"/>
  <c r="CP258" i="62"/>
  <c r="DV258" i="62" s="1"/>
  <c r="CY258" i="62"/>
  <c r="CQ258" i="62" s="1"/>
  <c r="DW258" i="62" s="1"/>
  <c r="CX1171" i="62"/>
  <c r="CX1402" i="62" s="1"/>
  <c r="CY35" i="62"/>
  <c r="CP35" i="62"/>
  <c r="BM1470" i="62"/>
  <c r="BE1470" i="62" s="1"/>
  <c r="BJ1506" i="62"/>
  <c r="CY652" i="62"/>
  <c r="CQ652" i="62" s="1"/>
  <c r="DW652" i="62" s="1"/>
  <c r="CP652" i="62"/>
  <c r="DV652" i="62" s="1"/>
  <c r="CQ1315" i="62"/>
  <c r="CQ1247" i="62"/>
  <c r="CQ1479" i="62" s="1"/>
  <c r="DW1029" i="62"/>
  <c r="CP515" i="62"/>
  <c r="DV515" i="62" s="1"/>
  <c r="CY515" i="62"/>
  <c r="CQ515" i="62" s="1"/>
  <c r="DW515" i="62" s="1"/>
  <c r="DU1303" i="62"/>
  <c r="DU1225" i="62"/>
  <c r="DU1368" i="62" s="1"/>
  <c r="DU1454" i="62" s="1"/>
  <c r="BI1382" i="62"/>
  <c r="CY532" i="62"/>
  <c r="CQ532" i="62" s="1"/>
  <c r="DW532" i="62" s="1"/>
  <c r="CP532" i="62"/>
  <c r="DV532" i="62" s="1"/>
  <c r="CO1282" i="62"/>
  <c r="CO1189" i="62"/>
  <c r="DU283" i="62"/>
  <c r="CY514" i="62"/>
  <c r="CQ514" i="62" s="1"/>
  <c r="DW514" i="62" s="1"/>
  <c r="CP514" i="62"/>
  <c r="DV514" i="62" s="1"/>
  <c r="CV1393" i="62"/>
  <c r="DV752" i="62"/>
  <c r="CX1174" i="62"/>
  <c r="CX1405" i="62" s="1"/>
  <c r="CP87" i="62"/>
  <c r="CY87" i="62"/>
  <c r="BJ1351" i="62"/>
  <c r="DQ1526" i="62"/>
  <c r="DQ1542" i="62" s="1"/>
  <c r="DQ1310" i="62"/>
  <c r="DQ1236" i="62"/>
  <c r="DQ1159" i="62"/>
  <c r="CP205" i="62"/>
  <c r="DV205" i="62" s="1"/>
  <c r="CY205" i="62"/>
  <c r="CQ205" i="62" s="1"/>
  <c r="DW205" i="62" s="1"/>
  <c r="DU1267" i="62"/>
  <c r="DU1196" i="62"/>
  <c r="EA1377" i="62"/>
  <c r="CY1312" i="62"/>
  <c r="AO1388" i="62"/>
  <c r="CY650" i="62"/>
  <c r="CQ650" i="62" s="1"/>
  <c r="DW650" i="62" s="1"/>
  <c r="CP650" i="62"/>
  <c r="DV650" i="62" s="1"/>
  <c r="CP521" i="62"/>
  <c r="DV521" i="62" s="1"/>
  <c r="CY521" i="62"/>
  <c r="CQ521" i="62" s="1"/>
  <c r="DW521" i="62" s="1"/>
  <c r="BO1407" i="62"/>
  <c r="BO1393" i="62" s="1"/>
  <c r="BG1408" i="62"/>
  <c r="CX1292" i="62"/>
  <c r="CX1289" i="62" s="1"/>
  <c r="CX1325" i="62" s="1"/>
  <c r="BD1394" i="62"/>
  <c r="DD1384" i="62"/>
  <c r="DD1388" i="62" s="1"/>
  <c r="DD1385" i="62"/>
  <c r="FD1503" i="62"/>
  <c r="FC1503" i="62"/>
  <c r="EZ1504" i="62"/>
  <c r="FE1410" i="62"/>
  <c r="CW1207" i="62"/>
  <c r="CW1360" i="62" s="1"/>
  <c r="CW1383" i="62" s="1"/>
  <c r="DT1364" i="62"/>
  <c r="DT1449" i="62" s="1"/>
  <c r="DT1448" i="62" s="1"/>
  <c r="DT1515" i="62" s="1"/>
  <c r="CO1370" i="62"/>
  <c r="BM1509" i="62"/>
  <c r="BE1509" i="62" s="1"/>
  <c r="BE1356" i="62"/>
  <c r="DR1424" i="62"/>
  <c r="DR1509" i="62" s="1"/>
  <c r="DR1356" i="62"/>
  <c r="CO1468" i="62"/>
  <c r="CO1467" i="62" s="1"/>
  <c r="CO1371" i="62"/>
  <c r="BL1324" i="62"/>
  <c r="BD1324" i="62" s="1"/>
  <c r="BD1278" i="62"/>
  <c r="CY583" i="62"/>
  <c r="CQ583" i="62" s="1"/>
  <c r="DW583" i="62" s="1"/>
  <c r="CP583" i="62"/>
  <c r="DV583" i="62" s="1"/>
  <c r="CP1529" i="62"/>
  <c r="DV853" i="62"/>
  <c r="DV1529" i="62" s="1"/>
  <c r="DY1377" i="62"/>
  <c r="AN1514" i="62"/>
  <c r="CY238" i="62"/>
  <c r="CQ238" i="62" s="1"/>
  <c r="DW238" i="62" s="1"/>
  <c r="CP238" i="62"/>
  <c r="DV238" i="62" s="1"/>
  <c r="CY401" i="62"/>
  <c r="CQ401" i="62" s="1"/>
  <c r="DW401" i="62" s="1"/>
  <c r="CP401" i="62"/>
  <c r="DV401" i="62" s="1"/>
  <c r="CQ126" i="62"/>
  <c r="BO1330" i="62"/>
  <c r="BG1330" i="62" s="1"/>
  <c r="AQ1336" i="62" s="1"/>
  <c r="AQ1338" i="62" s="1"/>
  <c r="BG1319" i="62"/>
  <c r="DQ1437" i="62"/>
  <c r="DQ1508" i="62" s="1"/>
  <c r="DQ1355" i="62"/>
  <c r="CY512" i="62"/>
  <c r="CQ512" i="62" s="1"/>
  <c r="DW512" i="62" s="1"/>
  <c r="CP512" i="62"/>
  <c r="DV512" i="62" s="1"/>
  <c r="CY1268" i="62"/>
  <c r="CY1166" i="62"/>
  <c r="CY1344" i="62" s="1"/>
  <c r="CY1395" i="62" s="1"/>
  <c r="CQ6" i="62"/>
  <c r="AP1504" i="62"/>
  <c r="EC1501" i="62"/>
  <c r="AB1500" i="62"/>
  <c r="EC1500" i="62" s="1"/>
  <c r="AS1514" i="62"/>
  <c r="DV260" i="62"/>
  <c r="CX1272" i="62"/>
  <c r="CX1176" i="62"/>
  <c r="CX1348" i="62" s="1"/>
  <c r="CX1408" i="62" s="1"/>
  <c r="CY120" i="62"/>
  <c r="CP120" i="62"/>
  <c r="CV1506" i="62"/>
  <c r="CV1505" i="62" s="1"/>
  <c r="CV1414" i="62"/>
  <c r="DR1536" i="62"/>
  <c r="DR1545" i="62" s="1"/>
  <c r="DR1249" i="62"/>
  <c r="DR1493" i="62" s="1"/>
  <c r="CY626" i="62"/>
  <c r="CQ626" i="62" s="1"/>
  <c r="DW626" i="62" s="1"/>
  <c r="CP626" i="62"/>
  <c r="DV626" i="62" s="1"/>
  <c r="ED1377" i="62"/>
  <c r="BP1497" i="62"/>
  <c r="CP491" i="62"/>
  <c r="DV491" i="62" s="1"/>
  <c r="CY491" i="62"/>
  <c r="CQ491" i="62" s="1"/>
  <c r="DW491" i="62" s="1"/>
  <c r="DQ1401" i="62"/>
  <c r="DQ1346" i="62"/>
  <c r="DQ1400" i="62" s="1"/>
  <c r="DQ1501" i="62" s="1"/>
  <c r="DQ1500" i="62" s="1"/>
  <c r="DW441" i="62"/>
  <c r="CO1276" i="62"/>
  <c r="CO1180" i="62"/>
  <c r="CO1412" i="62" s="1"/>
  <c r="DU150" i="62"/>
  <c r="CP294" i="62"/>
  <c r="DV294" i="62" s="1"/>
  <c r="CY294" i="62"/>
  <c r="CQ294" i="62" s="1"/>
  <c r="DW294" i="62" s="1"/>
  <c r="CX1468" i="62"/>
  <c r="CX1467" i="62" s="1"/>
  <c r="CX1371" i="62"/>
  <c r="BP1502" i="62"/>
  <c r="BH1502" i="62" s="1"/>
  <c r="BH1406" i="62"/>
  <c r="AN1388" i="62"/>
  <c r="CO1284" i="62"/>
  <c r="CO1194" i="62"/>
  <c r="CO1426" i="62" s="1"/>
  <c r="DU330" i="62"/>
  <c r="CW1365" i="62"/>
  <c r="CW1450" i="62" s="1"/>
  <c r="CW1448" i="62" s="1"/>
  <c r="CW1515" i="62" s="1"/>
  <c r="BN1406" i="62"/>
  <c r="BF1347" i="62"/>
  <c r="CO1279" i="62"/>
  <c r="CO1183" i="62"/>
  <c r="DU202" i="62"/>
  <c r="DR1415" i="62"/>
  <c r="DR1352" i="62"/>
  <c r="DR1182" i="62"/>
  <c r="DR1525" i="62"/>
  <c r="DR1542" i="62" s="1"/>
  <c r="DR1310" i="62"/>
  <c r="DR1236" i="62"/>
  <c r="CY658" i="62"/>
  <c r="CQ658" i="62" s="1"/>
  <c r="DW658" i="62" s="1"/>
  <c r="CP658" i="62"/>
  <c r="DV658" i="62" s="1"/>
  <c r="DU1291" i="62"/>
  <c r="DU1209" i="62"/>
  <c r="DU1441" i="62" s="1"/>
  <c r="AM1385" i="62"/>
  <c r="AM1384" i="62"/>
  <c r="AM1388" i="62" s="1"/>
  <c r="DP1446" i="62"/>
  <c r="DP1445" i="62" s="1"/>
  <c r="DP1444" i="62" s="1"/>
  <c r="BD1477" i="62"/>
  <c r="DU1198" i="62"/>
  <c r="DU1430" i="62" s="1"/>
  <c r="CY360" i="62"/>
  <c r="CQ360" i="62" s="1"/>
  <c r="DW360" i="62" s="1"/>
  <c r="CP360" i="62"/>
  <c r="DV360" i="62" s="1"/>
  <c r="CP145" i="62"/>
  <c r="DV145" i="62" s="1"/>
  <c r="CY145" i="62"/>
  <c r="CQ145" i="62" s="1"/>
  <c r="DW145" i="62" s="1"/>
  <c r="CP497" i="62"/>
  <c r="DV497" i="62" s="1"/>
  <c r="CY497" i="62"/>
  <c r="CQ497" i="62" s="1"/>
  <c r="DW497" i="62" s="1"/>
  <c r="BI1505" i="62"/>
  <c r="BJ1505" i="62"/>
  <c r="Y1496" i="62"/>
  <c r="DZ1496" i="62" s="1"/>
  <c r="DZ1393" i="62"/>
  <c r="CY119" i="62"/>
  <c r="CQ119" i="62" s="1"/>
  <c r="DW119" i="62" s="1"/>
  <c r="CP119" i="62"/>
  <c r="DV119" i="62" s="1"/>
  <c r="DR1407" i="62"/>
  <c r="DR1503" i="62" s="1"/>
  <c r="CY1247" i="62"/>
  <c r="DS1525" i="62"/>
  <c r="DS1542" i="62" s="1"/>
  <c r="DS1310" i="62"/>
  <c r="DS1295" i="62" s="1"/>
  <c r="DS1236" i="62"/>
  <c r="FE1505" i="62"/>
  <c r="FB1505" i="62"/>
  <c r="CY222" i="62"/>
  <c r="CQ222" i="62" s="1"/>
  <c r="DW222" i="62" s="1"/>
  <c r="CP222" i="62"/>
  <c r="DV222" i="62" s="1"/>
  <c r="EK1500" i="62"/>
  <c r="EQ1501" i="62"/>
  <c r="EP1501" i="62"/>
  <c r="DH1385" i="62"/>
  <c r="DH1384" i="62"/>
  <c r="DH1388" i="62" s="1"/>
  <c r="AD1500" i="62"/>
  <c r="EE1500" i="62" s="1"/>
  <c r="DS1424" i="62"/>
  <c r="DS1509" i="62" s="1"/>
  <c r="DS1356" i="62"/>
  <c r="CW1421" i="62"/>
  <c r="CW1508" i="62" s="1"/>
  <c r="CW1355" i="62"/>
  <c r="CD1518" i="62"/>
  <c r="CD1514" i="62" s="1"/>
  <c r="CD1520" i="62" s="1"/>
  <c r="CL1514" i="62"/>
  <c r="CL1520" i="62" s="1"/>
  <c r="CY482" i="62"/>
  <c r="CQ482" i="62" s="1"/>
  <c r="DW482" i="62" s="1"/>
  <c r="CP482" i="62"/>
  <c r="DV482" i="62" s="1"/>
  <c r="CO1174" i="62"/>
  <c r="CO1405" i="62" s="1"/>
  <c r="DU87" i="62"/>
  <c r="DU1174" i="62" s="1"/>
  <c r="DU1405" i="62" s="1"/>
  <c r="BJ1382" i="62"/>
  <c r="BD1542" i="62"/>
  <c r="CO1196" i="62"/>
  <c r="BN1439" i="62"/>
  <c r="AD1496" i="62"/>
  <c r="EE1496" i="62" s="1"/>
  <c r="CY158" i="62"/>
  <c r="CQ158" i="62" s="1"/>
  <c r="DW158" i="62" s="1"/>
  <c r="CP158" i="62"/>
  <c r="DV158" i="62" s="1"/>
  <c r="DQ1478" i="62"/>
  <c r="BN1322" i="62"/>
  <c r="BF1322" i="62" s="1"/>
  <c r="BF1266" i="62"/>
  <c r="CK1384" i="62"/>
  <c r="CK1385" i="62"/>
  <c r="BA1496" i="62"/>
  <c r="FU1496" i="62" s="1"/>
  <c r="AQ1514" i="62"/>
  <c r="FM1467" i="62"/>
  <c r="FM1390" i="62" s="1"/>
  <c r="FK1390" i="62"/>
  <c r="CW1439" i="62"/>
  <c r="CW1513" i="62" s="1"/>
  <c r="DT1299" i="62"/>
  <c r="CO1463" i="62"/>
  <c r="BM1508" i="62"/>
  <c r="BE1508" i="62" s="1"/>
  <c r="BE1355" i="62"/>
  <c r="CY608" i="62"/>
  <c r="CQ608" i="62" s="1"/>
  <c r="DW608" i="62" s="1"/>
  <c r="CP608" i="62"/>
  <c r="DV608" i="62" s="1"/>
  <c r="DT1424" i="62"/>
  <c r="DT1417" i="62"/>
  <c r="DT1353" i="62"/>
  <c r="CP509" i="62"/>
  <c r="DV509" i="62" s="1"/>
  <c r="CY509" i="62"/>
  <c r="CQ509" i="62" s="1"/>
  <c r="DW509" i="62" s="1"/>
  <c r="BP1386" i="62"/>
  <c r="BH1386" i="62" s="1"/>
  <c r="BH1375" i="62"/>
  <c r="CX1188" i="62"/>
  <c r="CX1420" i="62" s="1"/>
  <c r="CP277" i="62"/>
  <c r="CY277" i="62"/>
  <c r="CP1268" i="62"/>
  <c r="CP1166" i="62"/>
  <c r="CP1344" i="62" s="1"/>
  <c r="CP1395" i="62" s="1"/>
  <c r="DV6" i="62"/>
  <c r="DR1436" i="62"/>
  <c r="DR1512" i="62" s="1"/>
  <c r="DR1359" i="62"/>
  <c r="CX1187" i="62"/>
  <c r="CO1272" i="62"/>
  <c r="CO1176" i="62"/>
  <c r="CO1348" i="62" s="1"/>
  <c r="CO1408" i="62" s="1"/>
  <c r="DU120" i="62"/>
  <c r="BM1350" i="62"/>
  <c r="BE1178" i="62"/>
  <c r="AB1496" i="62"/>
  <c r="EC1496" i="62" s="1"/>
  <c r="EC1393" i="62"/>
  <c r="EP1518" i="62"/>
  <c r="EQ1518" i="62"/>
  <c r="DT1284" i="62"/>
  <c r="DT1194" i="62"/>
  <c r="DT1426" i="62" s="1"/>
  <c r="BP1518" i="62"/>
  <c r="BH1518" i="62" s="1"/>
  <c r="CY656" i="62"/>
  <c r="CQ656" i="62" s="1"/>
  <c r="DW656" i="62" s="1"/>
  <c r="CP656" i="62"/>
  <c r="DV656" i="62" s="1"/>
  <c r="BL1408" i="62"/>
  <c r="BD1348" i="62"/>
  <c r="AR1334" i="62"/>
  <c r="DE1331" i="62"/>
  <c r="CW1415" i="62"/>
  <c r="CW1352" i="62"/>
  <c r="CW1182" i="62"/>
  <c r="CP535" i="62"/>
  <c r="DV535" i="62" s="1"/>
  <c r="CY535" i="62"/>
  <c r="CQ535" i="62" s="1"/>
  <c r="DW535" i="62" s="1"/>
  <c r="DR1278" i="62"/>
  <c r="DR1324" i="62" s="1"/>
  <c r="BE1542" i="62"/>
  <c r="AT1500" i="62"/>
  <c r="CO1198" i="62"/>
  <c r="CO1430" i="62" s="1"/>
  <c r="CK1496" i="62"/>
  <c r="CP473" i="62"/>
  <c r="DV473" i="62" s="1"/>
  <c r="CY473" i="62"/>
  <c r="CQ473" i="62" s="1"/>
  <c r="DW473" i="62" s="1"/>
  <c r="EJ1496" i="62"/>
  <c r="BI1506" i="62"/>
  <c r="CY1195" i="62"/>
  <c r="CY1427" i="62" s="1"/>
  <c r="CQ336" i="62"/>
  <c r="CY221" i="62"/>
  <c r="CQ221" i="62" s="1"/>
  <c r="DW221" i="62" s="1"/>
  <c r="CP221" i="62"/>
  <c r="DV221" i="62" s="1"/>
  <c r="DQ1535" i="62"/>
  <c r="DQ1544" i="62" s="1"/>
  <c r="DQ1316" i="62"/>
  <c r="DQ1245" i="62"/>
  <c r="CY488" i="62"/>
  <c r="CQ488" i="62" s="1"/>
  <c r="DW488" i="62" s="1"/>
  <c r="CP488" i="62"/>
  <c r="DV488" i="62" s="1"/>
  <c r="DS1362" i="62"/>
  <c r="CK1319" i="62"/>
  <c r="CK1330" i="62" s="1"/>
  <c r="DQ1471" i="62"/>
  <c r="DQ1470" i="62" s="1"/>
  <c r="DQ1372" i="62"/>
  <c r="CP724" i="62"/>
  <c r="DV724" i="62" s="1"/>
  <c r="CY724" i="62"/>
  <c r="CQ724" i="62" s="1"/>
  <c r="DW724" i="62" s="1"/>
  <c r="FH1500" i="62"/>
  <c r="FG1500" i="62" s="1"/>
  <c r="FG1501" i="62"/>
  <c r="CD1496" i="62"/>
  <c r="CY526" i="62"/>
  <c r="CQ526" i="62" s="1"/>
  <c r="DW526" i="62" s="1"/>
  <c r="CP526" i="62"/>
  <c r="DV526" i="62" s="1"/>
  <c r="DU1532" i="62"/>
  <c r="DU1311" i="62"/>
  <c r="DU1238" i="62"/>
  <c r="CY1315" i="62"/>
  <c r="BF1542" i="62"/>
  <c r="BM1360" i="62"/>
  <c r="BE1207" i="62"/>
  <c r="BL1439" i="62"/>
  <c r="CM1496" i="62"/>
  <c r="AR1504" i="62"/>
  <c r="BH1410" i="62"/>
  <c r="DT1277" i="62"/>
  <c r="DT1181" i="62"/>
  <c r="DT1413" i="62" s="1"/>
  <c r="DR1440" i="62"/>
  <c r="DR1439" i="62" s="1"/>
  <c r="DR1513" i="62" s="1"/>
  <c r="DR1207" i="62"/>
  <c r="DR1360" i="62" s="1"/>
  <c r="DR1383" i="62" s="1"/>
  <c r="BL1212" i="62"/>
  <c r="BD1213" i="62"/>
  <c r="BN1508" i="62"/>
  <c r="BF1508" i="62" s="1"/>
  <c r="BF1355" i="62"/>
  <c r="DX1380" i="62"/>
  <c r="W1388" i="62"/>
  <c r="DX1388" i="62" s="1"/>
  <c r="FE1516" i="62"/>
  <c r="FB1516" i="62"/>
  <c r="BP1407" i="62"/>
  <c r="BH1408" i="62"/>
  <c r="CO1285" i="62"/>
  <c r="BL1478" i="62"/>
  <c r="BD1478" i="62" s="1"/>
  <c r="BD1479" i="62"/>
  <c r="CY357" i="62"/>
  <c r="CQ357" i="62" s="1"/>
  <c r="DW357" i="62" s="1"/>
  <c r="CP357" i="62"/>
  <c r="DV357" i="62" s="1"/>
  <c r="T1388" i="62"/>
  <c r="CP493" i="62"/>
  <c r="DV493" i="62" s="1"/>
  <c r="CY493" i="62"/>
  <c r="CQ493" i="62" s="1"/>
  <c r="DW493" i="62" s="1"/>
  <c r="CO1301" i="62"/>
  <c r="CO1223" i="62"/>
  <c r="CO1366" i="62" s="1"/>
  <c r="CO1451" i="62" s="1"/>
  <c r="DU722" i="62"/>
  <c r="BQ1448" i="62"/>
  <c r="BI1449" i="62"/>
  <c r="CP1267" i="62"/>
  <c r="CP1165" i="62"/>
  <c r="DV4" i="62"/>
  <c r="DS1398" i="62"/>
  <c r="DS1345" i="62"/>
  <c r="DS1396" i="62" s="1"/>
  <c r="CY507" i="62"/>
  <c r="CQ507" i="62" s="1"/>
  <c r="DW507" i="62" s="1"/>
  <c r="CP507" i="62"/>
  <c r="DV507" i="62" s="1"/>
  <c r="EI1330" i="62"/>
  <c r="EO1330" i="62" s="1"/>
  <c r="EO1319" i="62"/>
  <c r="BJ1455" i="62"/>
  <c r="EB1515" i="62"/>
  <c r="AA1514" i="62"/>
  <c r="FK1517" i="62"/>
  <c r="FM1517" i="62" s="1"/>
  <c r="FK1361" i="62"/>
  <c r="FM1361" i="62" s="1"/>
  <c r="Y1377" i="62"/>
  <c r="DZ1377" i="62" s="1"/>
  <c r="CP545" i="62"/>
  <c r="DV545" i="62" s="1"/>
  <c r="CY545" i="62"/>
  <c r="CQ545" i="62" s="1"/>
  <c r="DW545" i="62" s="1"/>
  <c r="CO1159" i="62"/>
  <c r="BO1501" i="62"/>
  <c r="BG1394" i="62"/>
  <c r="EQ1386" i="62"/>
  <c r="EP1386" i="62"/>
  <c r="CX1271" i="62"/>
  <c r="CX1175" i="62"/>
  <c r="CX1347" i="62" s="1"/>
  <c r="CX1406" i="62" s="1"/>
  <c r="CX1502" i="62" s="1"/>
  <c r="CP105" i="62"/>
  <c r="CY105" i="62"/>
  <c r="BL1380" i="62"/>
  <c r="CY348" i="62"/>
  <c r="CQ348" i="62" s="1"/>
  <c r="DW348" i="62" s="1"/>
  <c r="CP348" i="62"/>
  <c r="DV348" i="62" s="1"/>
  <c r="BC1319" i="62"/>
  <c r="BC1330" i="62" s="1"/>
  <c r="DU1268" i="62"/>
  <c r="DU1166" i="62"/>
  <c r="DU1344" i="62" s="1"/>
  <c r="DU1395" i="62" s="1"/>
  <c r="CT1385" i="62"/>
  <c r="CT1384" i="62"/>
  <c r="CT1388" i="62" s="1"/>
  <c r="CT1377" i="62"/>
  <c r="EQ1505" i="62"/>
  <c r="EP1505" i="62"/>
  <c r="BM1400" i="62"/>
  <c r="BE1400" i="62" s="1"/>
  <c r="BE1346" i="62"/>
  <c r="CY506" i="62"/>
  <c r="CQ506" i="62" s="1"/>
  <c r="DW506" i="62" s="1"/>
  <c r="CP506" i="62"/>
  <c r="DV506" i="62" s="1"/>
  <c r="CP1290" i="62"/>
  <c r="CP1208" i="62"/>
  <c r="DV461" i="62"/>
  <c r="DS1431" i="62"/>
  <c r="DS1511" i="62" s="1"/>
  <c r="DS1358" i="62"/>
  <c r="CX1177" i="62"/>
  <c r="CX1349" i="62" s="1"/>
  <c r="CX1409" i="62" s="1"/>
  <c r="BM1449" i="62"/>
  <c r="BE1364" i="62"/>
  <c r="CO1280" i="62"/>
  <c r="CO1185" i="62"/>
  <c r="DU254" i="62"/>
  <c r="CO1188" i="62"/>
  <c r="CO1420" i="62" s="1"/>
  <c r="DU277" i="62"/>
  <c r="DU1188" i="62" s="1"/>
  <c r="DU1420" i="62" s="1"/>
  <c r="DR1471" i="62"/>
  <c r="DR1470" i="62" s="1"/>
  <c r="DR1372" i="62"/>
  <c r="CQ1477" i="62"/>
  <c r="CQ209" i="62"/>
  <c r="BB1496" i="62"/>
  <c r="FV1496" i="62" s="1"/>
  <c r="FS1444" i="62"/>
  <c r="AY1496" i="62"/>
  <c r="FS1496" i="62" s="1"/>
  <c r="CX1281" i="62"/>
  <c r="CW1407" i="62"/>
  <c r="CW1503" i="62" s="1"/>
  <c r="CY290" i="62"/>
  <c r="CQ290" i="62" s="1"/>
  <c r="DW290" i="62" s="1"/>
  <c r="CP290" i="62"/>
  <c r="DV290" i="62" s="1"/>
  <c r="CQ1241" i="62"/>
  <c r="DW918" i="62"/>
  <c r="DT1442" i="62"/>
  <c r="DT1439" i="62" s="1"/>
  <c r="DT1513" i="62" s="1"/>
  <c r="DT1207" i="62"/>
  <c r="DT1360" i="62" s="1"/>
  <c r="DT1383" i="62" s="1"/>
  <c r="FE1377" i="62"/>
  <c r="FB1377" i="62"/>
  <c r="BM1467" i="62"/>
  <c r="BE1468" i="62"/>
  <c r="CY490" i="62"/>
  <c r="CQ490" i="62" s="1"/>
  <c r="DW490" i="62" s="1"/>
  <c r="CP490" i="62"/>
  <c r="DV490" i="62" s="1"/>
  <c r="DR1465" i="62"/>
  <c r="DR1463" i="62" s="1"/>
  <c r="DR1516" i="62" s="1"/>
  <c r="DR1370" i="62"/>
  <c r="BJ1385" i="62"/>
  <c r="EK1388" i="62"/>
  <c r="DU644" i="62"/>
  <c r="CO1219" i="62"/>
  <c r="CO1300" i="62"/>
  <c r="CW1278" i="62"/>
  <c r="CW1324" i="62" s="1"/>
  <c r="CY219" i="62"/>
  <c r="CQ219" i="62" s="1"/>
  <c r="DW219" i="62" s="1"/>
  <c r="CP219" i="62"/>
  <c r="DV219" i="62" s="1"/>
  <c r="CP523" i="62"/>
  <c r="DV523" i="62" s="1"/>
  <c r="CY523" i="62"/>
  <c r="CQ523" i="62" s="1"/>
  <c r="DW523" i="62" s="1"/>
  <c r="DP1410" i="62"/>
  <c r="DP1504" i="62" s="1"/>
  <c r="DP1381" i="62"/>
  <c r="EC1380" i="62"/>
  <c r="AB1388" i="62"/>
  <c r="AA1500" i="62"/>
  <c r="EB1500" i="62" s="1"/>
  <c r="EB1501" i="62"/>
  <c r="CP1195" i="62"/>
  <c r="CP1427" i="62" s="1"/>
  <c r="DV336" i="62"/>
  <c r="DV1195" i="62" s="1"/>
  <c r="DV1427" i="62" s="1"/>
  <c r="DU1200" i="62"/>
  <c r="DU1432" i="62" s="1"/>
  <c r="DV1247" i="62"/>
  <c r="DV1479" i="62" s="1"/>
  <c r="DP1397" i="62"/>
  <c r="DP1345" i="62"/>
  <c r="DP1396" i="62" s="1"/>
  <c r="DP1501" i="62" s="1"/>
  <c r="DP1500" i="62" s="1"/>
  <c r="DW775" i="62"/>
  <c r="CO1471" i="62"/>
  <c r="CO1470" i="62" s="1"/>
  <c r="CO1372" i="62"/>
  <c r="BM1439" i="62"/>
  <c r="BE1440" i="62"/>
  <c r="CM1384" i="62"/>
  <c r="CM1385" i="62"/>
  <c r="BQ1518" i="62"/>
  <c r="BI1518" i="62" s="1"/>
  <c r="BG1381" i="62"/>
  <c r="CD1377" i="62"/>
  <c r="CD1380" i="62"/>
  <c r="CY9" i="62"/>
  <c r="CQ9" i="62" s="1"/>
  <c r="DW9" i="62" s="1"/>
  <c r="CP9" i="62"/>
  <c r="DV9" i="62" s="1"/>
  <c r="DR1289" i="62"/>
  <c r="DR1325" i="62" s="1"/>
  <c r="EQ1390" i="62"/>
  <c r="EW1496" i="62"/>
  <c r="DU1452" i="62"/>
  <c r="EO1515" i="62"/>
  <c r="ER1515" i="62"/>
  <c r="EJ1514" i="62"/>
  <c r="DX1377" i="62"/>
  <c r="BM1502" i="62"/>
  <c r="BE1502" i="62" s="1"/>
  <c r="BE1406" i="62"/>
  <c r="CY1307" i="62"/>
  <c r="AP1500" i="62"/>
  <c r="DU1292" i="62"/>
  <c r="DU1210" i="62"/>
  <c r="DU1442" i="62" s="1"/>
  <c r="BL1512" i="62"/>
  <c r="BD1512" i="62" s="1"/>
  <c r="BD1359" i="62"/>
  <c r="CP1140" i="62"/>
  <c r="DV1140" i="62" s="1"/>
  <c r="DV1249" i="62" s="1"/>
  <c r="DV1493" i="62" s="1"/>
  <c r="CY1140" i="62"/>
  <c r="CQ1140" i="62" s="1"/>
  <c r="DW1140" i="62" s="1"/>
  <c r="FH1330" i="62"/>
  <c r="FG1319" i="62"/>
  <c r="FK1319" i="62"/>
  <c r="FM1319" i="62" s="1"/>
  <c r="AM1377" i="62"/>
  <c r="CX1301" i="62"/>
  <c r="CX1223" i="62"/>
  <c r="CX1366" i="62" s="1"/>
  <c r="CX1451" i="62" s="1"/>
  <c r="CP722" i="62"/>
  <c r="CY722" i="62"/>
  <c r="CQ4" i="62"/>
  <c r="CY477" i="62"/>
  <c r="CQ477" i="62" s="1"/>
  <c r="DW477" i="62" s="1"/>
  <c r="CP477" i="62"/>
  <c r="DV477" i="62" s="1"/>
  <c r="CP1307" i="62"/>
  <c r="BR1386" i="62"/>
  <c r="BJ1386" i="62" s="1"/>
  <c r="BJ1375" i="62"/>
  <c r="CY476" i="62"/>
  <c r="CQ476" i="62" s="1"/>
  <c r="DW476" i="62" s="1"/>
  <c r="CP476" i="62"/>
  <c r="DV476" i="62" s="1"/>
  <c r="CP505" i="62"/>
  <c r="DV505" i="62" s="1"/>
  <c r="CY505" i="62"/>
  <c r="CQ505" i="62" s="1"/>
  <c r="DW505" i="62" s="1"/>
  <c r="BJ1516" i="62"/>
  <c r="FK1385" i="62"/>
  <c r="FM1385" i="62" s="1"/>
  <c r="Y1388" i="62"/>
  <c r="DZ1388" i="62" s="1"/>
  <c r="DZ1380" i="62"/>
  <c r="CO1165" i="62"/>
  <c r="CO1478" i="62"/>
  <c r="AP1496" i="62"/>
  <c r="CO1271" i="62"/>
  <c r="CO1175" i="62"/>
  <c r="CO1347" i="62" s="1"/>
  <c r="CO1406" i="62" s="1"/>
  <c r="CO1502" i="62" s="1"/>
  <c r="DU105" i="62"/>
  <c r="CY524" i="62"/>
  <c r="CQ524" i="62" s="1"/>
  <c r="DW524" i="62" s="1"/>
  <c r="CP524" i="62"/>
  <c r="DV524" i="62" s="1"/>
  <c r="CY1304" i="62" l="1"/>
  <c r="CY1200" i="62"/>
  <c r="CY1432" i="62" s="1"/>
  <c r="DT1497" i="62"/>
  <c r="DV1315" i="62"/>
  <c r="CY1226" i="62"/>
  <c r="BG1384" i="62"/>
  <c r="BC1514" i="62"/>
  <c r="BC1520" i="62" s="1"/>
  <c r="DX1496" i="62"/>
  <c r="DV1233" i="62"/>
  <c r="BM1384" i="62"/>
  <c r="BE1384" i="62" s="1"/>
  <c r="CY1310" i="62"/>
  <c r="CP1315" i="62"/>
  <c r="CP1226" i="62"/>
  <c r="CY1528" i="62"/>
  <c r="CP1304" i="62"/>
  <c r="CO1407" i="62"/>
  <c r="CO1503" i="62" s="1"/>
  <c r="CQ1305" i="62"/>
  <c r="CX1364" i="62"/>
  <c r="CX1449" i="62" s="1"/>
  <c r="CP1309" i="62"/>
  <c r="CO1373" i="62"/>
  <c r="CY1227" i="62"/>
  <c r="CY1457" i="62" s="1"/>
  <c r="CY1165" i="62"/>
  <c r="CY1267" i="62"/>
  <c r="CQ1227" i="62"/>
  <c r="CQ1457" i="62" s="1"/>
  <c r="CP1233" i="62"/>
  <c r="CX1369" i="62"/>
  <c r="CP1303" i="62"/>
  <c r="CX1455" i="62"/>
  <c r="CO1364" i="62"/>
  <c r="CO1449" i="62" s="1"/>
  <c r="BM1385" i="62"/>
  <c r="BE1385" i="62" s="1"/>
  <c r="CO1289" i="62"/>
  <c r="CO1325" i="62" s="1"/>
  <c r="CO1439" i="62"/>
  <c r="CO1513" i="62" s="1"/>
  <c r="CP1248" i="62"/>
  <c r="CP1481" i="62" s="1"/>
  <c r="CP1187" i="62"/>
  <c r="BN1263" i="62"/>
  <c r="BF1263" i="62" s="1"/>
  <c r="U1520" i="62"/>
  <c r="BK1388" i="62"/>
  <c r="CP1247" i="62"/>
  <c r="DT1278" i="62"/>
  <c r="DT1324" i="62" s="1"/>
  <c r="CY1248" i="62"/>
  <c r="CY1481" i="62" s="1"/>
  <c r="CO1274" i="62"/>
  <c r="CO1323" i="62" s="1"/>
  <c r="CP1227" i="62"/>
  <c r="CP1457" i="62" s="1"/>
  <c r="CP1310" i="62"/>
  <c r="DU1286" i="62"/>
  <c r="CP1228" i="62"/>
  <c r="CP1458" i="62" s="1"/>
  <c r="CY1237" i="62"/>
  <c r="CY1469" i="62" s="1"/>
  <c r="FK1377" i="62"/>
  <c r="FM1377" i="62" s="1"/>
  <c r="CP1306" i="62"/>
  <c r="DU1307" i="62"/>
  <c r="DU1285" i="62"/>
  <c r="CO1365" i="62"/>
  <c r="CO1450" i="62" s="1"/>
  <c r="CP1225" i="62"/>
  <c r="CP1368" i="62" s="1"/>
  <c r="CP1454" i="62" s="1"/>
  <c r="CP1531" i="62"/>
  <c r="DV1305" i="62"/>
  <c r="CW1351" i="62"/>
  <c r="CW1382" i="62" s="1"/>
  <c r="CY1216" i="62"/>
  <c r="CP1281" i="62"/>
  <c r="CO1207" i="62"/>
  <c r="CO1360" i="62" s="1"/>
  <c r="CO1383" i="62" s="1"/>
  <c r="DU1364" i="62"/>
  <c r="DU1449" i="62" s="1"/>
  <c r="BM1263" i="62"/>
  <c r="BE1263" i="62" s="1"/>
  <c r="DU1299" i="62"/>
  <c r="CX1274" i="62"/>
  <c r="CX1323" i="62" s="1"/>
  <c r="CO1455" i="62"/>
  <c r="CY1187" i="62"/>
  <c r="CP1237" i="62"/>
  <c r="CP1469" i="62" s="1"/>
  <c r="FG1504" i="62"/>
  <c r="FK1504" i="62"/>
  <c r="FM1504" i="62" s="1"/>
  <c r="CX1474" i="62"/>
  <c r="CX1391" i="62" s="1"/>
  <c r="DQ1295" i="62"/>
  <c r="FK1496" i="62"/>
  <c r="FM1496" i="62" s="1"/>
  <c r="CO1369" i="62"/>
  <c r="BH1504" i="62"/>
  <c r="BJ1513" i="62"/>
  <c r="L74" i="64"/>
  <c r="BJ1504" i="62"/>
  <c r="BH1513" i="62"/>
  <c r="J74" i="64"/>
  <c r="BQ1388" i="62"/>
  <c r="BI1513" i="62"/>
  <c r="K74" i="64"/>
  <c r="CP1244" i="62"/>
  <c r="CP1476" i="62" s="1"/>
  <c r="CP1474" i="62" s="1"/>
  <c r="DV954" i="62"/>
  <c r="DV1244" i="62" s="1"/>
  <c r="DV1476" i="62" s="1"/>
  <c r="DU1309" i="62"/>
  <c r="DU1233" i="62"/>
  <c r="CY1229" i="62"/>
  <c r="CY1460" i="62" s="1"/>
  <c r="CQ789" i="62"/>
  <c r="DU1287" i="62"/>
  <c r="DU1204" i="62"/>
  <c r="CQ790" i="62"/>
  <c r="CY1230" i="62"/>
  <c r="CY1459" i="62" s="1"/>
  <c r="DV430" i="62"/>
  <c r="CP1287" i="62"/>
  <c r="CP1204" i="62"/>
  <c r="BG1513" i="62"/>
  <c r="I74" i="64"/>
  <c r="BI1504" i="62"/>
  <c r="K26" i="64"/>
  <c r="J26" i="64"/>
  <c r="CP1203" i="62"/>
  <c r="CP1435" i="62" s="1"/>
  <c r="DV421" i="62"/>
  <c r="DV1203" i="62" s="1"/>
  <c r="DV1435" i="62" s="1"/>
  <c r="L26" i="64"/>
  <c r="DT1476" i="62"/>
  <c r="DT1474" i="62" s="1"/>
  <c r="DT1391" i="62" s="1"/>
  <c r="DT1373" i="62"/>
  <c r="CY1533" i="62"/>
  <c r="CQ897" i="62"/>
  <c r="DV444" i="62"/>
  <c r="CP1288" i="62"/>
  <c r="CP1205" i="62"/>
  <c r="CP1437" i="62" s="1"/>
  <c r="CQ920" i="62"/>
  <c r="CY1243" i="62"/>
  <c r="CY1475" i="62" s="1"/>
  <c r="CY1313" i="62"/>
  <c r="DV790" i="62"/>
  <c r="DV1230" i="62" s="1"/>
  <c r="DV1459" i="62" s="1"/>
  <c r="CP1230" i="62"/>
  <c r="CP1459" i="62" s="1"/>
  <c r="CQ430" i="62"/>
  <c r="CY1287" i="62"/>
  <c r="CY1204" i="62"/>
  <c r="DP1414" i="62"/>
  <c r="CK1388" i="62"/>
  <c r="CO1391" i="62"/>
  <c r="BB1520" i="62"/>
  <c r="DU1244" i="62"/>
  <c r="DU1313" i="62"/>
  <c r="J54" i="64"/>
  <c r="DV445" i="62"/>
  <c r="DV1206" i="62" s="1"/>
  <c r="DV1438" i="62" s="1"/>
  <c r="CP1206" i="62"/>
  <c r="CP1438" i="62" s="1"/>
  <c r="DU1205" i="62"/>
  <c r="DU1437" i="62" s="1"/>
  <c r="DU1288" i="62"/>
  <c r="CY1203" i="62"/>
  <c r="CY1435" i="62" s="1"/>
  <c r="CQ421" i="62"/>
  <c r="DT1469" i="62"/>
  <c r="DT1467" i="62" s="1"/>
  <c r="DT1371" i="62"/>
  <c r="I26" i="64"/>
  <c r="CQ444" i="62"/>
  <c r="CY1288" i="62"/>
  <c r="CY1205" i="62"/>
  <c r="CY1437" i="62" s="1"/>
  <c r="DV920" i="62"/>
  <c r="CP1313" i="62"/>
  <c r="DT1436" i="62"/>
  <c r="DT1512" i="62" s="1"/>
  <c r="DT1359" i="62"/>
  <c r="CX1436" i="62"/>
  <c r="CX1512" i="62" s="1"/>
  <c r="CX1359" i="62"/>
  <c r="DP1518" i="62"/>
  <c r="DP1361" i="62"/>
  <c r="DP1384" i="62" s="1"/>
  <c r="AQ1388" i="62"/>
  <c r="BG1504" i="62"/>
  <c r="CY1309" i="62"/>
  <c r="CY1233" i="62"/>
  <c r="CY1464" i="62" s="1"/>
  <c r="CY1463" i="62" s="1"/>
  <c r="CQ810" i="62"/>
  <c r="CY1244" i="62"/>
  <c r="CY1476" i="62" s="1"/>
  <c r="CQ954" i="62"/>
  <c r="CQ445" i="62"/>
  <c r="CY1206" i="62"/>
  <c r="CY1438" i="62" s="1"/>
  <c r="DT1456" i="62"/>
  <c r="DT1455" i="62" s="1"/>
  <c r="DT1516" i="62" s="1"/>
  <c r="DT1369" i="62"/>
  <c r="I54" i="64"/>
  <c r="CP1229" i="62"/>
  <c r="CP1460" i="62" s="1"/>
  <c r="DV789" i="62"/>
  <c r="CP1533" i="62"/>
  <c r="DV897" i="62"/>
  <c r="DV1533" i="62" s="1"/>
  <c r="CO1436" i="62"/>
  <c r="CO1512" i="62" s="1"/>
  <c r="CO1359" i="62"/>
  <c r="CX1407" i="62"/>
  <c r="CX1503" i="62" s="1"/>
  <c r="CY1177" i="62"/>
  <c r="CY1349" i="62" s="1"/>
  <c r="CY1409" i="62" s="1"/>
  <c r="CP1299" i="62"/>
  <c r="CO1389" i="62"/>
  <c r="DV1536" i="62"/>
  <c r="DV1545" i="62" s="1"/>
  <c r="DT1164" i="62"/>
  <c r="DT1342" i="62" s="1"/>
  <c r="DT1356" i="62"/>
  <c r="CX1389" i="62"/>
  <c r="DT1182" i="62"/>
  <c r="CO1374" i="62"/>
  <c r="CW1501" i="62"/>
  <c r="CW1500" i="62" s="1"/>
  <c r="CP1198" i="62"/>
  <c r="CP1430" i="62" s="1"/>
  <c r="DV1184" i="62"/>
  <c r="DV1416" i="62" s="1"/>
  <c r="BL1501" i="62"/>
  <c r="DS1213" i="62"/>
  <c r="DS1212" i="62" s="1"/>
  <c r="DQ1351" i="62"/>
  <c r="DQ1382" i="62" s="1"/>
  <c r="DR1295" i="62"/>
  <c r="DR1327" i="62" s="1"/>
  <c r="BM1501" i="62"/>
  <c r="BN1448" i="62"/>
  <c r="BF1448" i="62" s="1"/>
  <c r="DQ1327" i="62"/>
  <c r="DQ1294" i="62"/>
  <c r="BJ1393" i="62"/>
  <c r="CY1343" i="62"/>
  <c r="CY1394" i="62" s="1"/>
  <c r="EO1514" i="62"/>
  <c r="ER1514" i="62"/>
  <c r="EJ1520" i="62"/>
  <c r="CY1159" i="62"/>
  <c r="DV1290" i="62"/>
  <c r="DV1208" i="62"/>
  <c r="BD1212" i="62"/>
  <c r="BL1263" i="62"/>
  <c r="BD1263" i="62" s="1"/>
  <c r="CQ1195" i="62"/>
  <c r="CQ1427" i="62" s="1"/>
  <c r="DW336" i="62"/>
  <c r="DW1195" i="62" s="1"/>
  <c r="DW1427" i="62" s="1"/>
  <c r="CY1479" i="62"/>
  <c r="CY1478" i="62" s="1"/>
  <c r="CY1272" i="62"/>
  <c r="CY1176" i="62"/>
  <c r="CY1348" i="62" s="1"/>
  <c r="CY1408" i="62" s="1"/>
  <c r="CQ120" i="62"/>
  <c r="CQ1273" i="62"/>
  <c r="CQ1177" i="62"/>
  <c r="CQ1349" i="62" s="1"/>
  <c r="CQ1409" i="62" s="1"/>
  <c r="DW126" i="62"/>
  <c r="CP1276" i="62"/>
  <c r="CP1180" i="62"/>
  <c r="CP1412" i="62" s="1"/>
  <c r="DV150" i="62"/>
  <c r="FD1500" i="62"/>
  <c r="FC1500" i="62"/>
  <c r="CX1178" i="62"/>
  <c r="CX1350" i="62" s="1"/>
  <c r="DU1536" i="62"/>
  <c r="DU1545" i="62" s="1"/>
  <c r="DU1249" i="62"/>
  <c r="CY1221" i="62"/>
  <c r="CQ662" i="62"/>
  <c r="CX1421" i="62"/>
  <c r="CX1508" i="62" s="1"/>
  <c r="CX1355" i="62"/>
  <c r="CQ1306" i="62"/>
  <c r="CQ1228" i="62"/>
  <c r="CQ1458" i="62" s="1"/>
  <c r="DW783" i="62"/>
  <c r="DQ1414" i="62"/>
  <c r="DU1281" i="62"/>
  <c r="CY1210" i="62"/>
  <c r="CY1442" i="62" s="1"/>
  <c r="DV1306" i="62"/>
  <c r="DV1228" i="62"/>
  <c r="DV1458" i="62" s="1"/>
  <c r="CQ1528" i="62"/>
  <c r="DW854" i="62"/>
  <c r="DW1528" i="62" s="1"/>
  <c r="ED1514" i="62"/>
  <c r="AC1520" i="62"/>
  <c r="ED1520" i="62" s="1"/>
  <c r="CO1178" i="62"/>
  <c r="CO1350" i="62" s="1"/>
  <c r="DU1283" i="62"/>
  <c r="DU1192" i="62"/>
  <c r="FC1514" i="62"/>
  <c r="FD1514" i="62"/>
  <c r="EX1520" i="62"/>
  <c r="CX1295" i="62"/>
  <c r="CP1283" i="62"/>
  <c r="CP1192" i="62"/>
  <c r="DV301" i="62"/>
  <c r="CY1286" i="62"/>
  <c r="DV1198" i="62"/>
  <c r="DV1430" i="62" s="1"/>
  <c r="CX1497" i="62"/>
  <c r="CP1193" i="62"/>
  <c r="CP1425" i="62" s="1"/>
  <c r="CP1270" i="62"/>
  <c r="CP1170" i="62"/>
  <c r="DV34" i="62"/>
  <c r="BN1326" i="62"/>
  <c r="BF1326" i="62" s="1"/>
  <c r="BF1294" i="62"/>
  <c r="DR1541" i="62"/>
  <c r="DR1546" i="62" s="1"/>
  <c r="DR1537" i="62"/>
  <c r="BH1501" i="62"/>
  <c r="CP1298" i="62"/>
  <c r="CP1215" i="62"/>
  <c r="CP1363" i="62" s="1"/>
  <c r="CP1447" i="62" s="1"/>
  <c r="DV541" i="62"/>
  <c r="DV1291" i="62"/>
  <c r="DV1209" i="62"/>
  <c r="DV1441" i="62" s="1"/>
  <c r="BD1519" i="62"/>
  <c r="FB1388" i="62"/>
  <c r="FE1388" i="62"/>
  <c r="BM1505" i="62"/>
  <c r="BE1505" i="62" s="1"/>
  <c r="BE1506" i="62"/>
  <c r="CN1410" i="62"/>
  <c r="CN1504" i="62" s="1"/>
  <c r="CN1381" i="62"/>
  <c r="CO1266" i="62"/>
  <c r="EQ1384" i="62"/>
  <c r="EP1384" i="62"/>
  <c r="CN1506" i="62"/>
  <c r="CN1505" i="62" s="1"/>
  <c r="CN1414" i="62"/>
  <c r="CO1424" i="62"/>
  <c r="CO1509" i="62" s="1"/>
  <c r="CO1356" i="62"/>
  <c r="DU1440" i="62"/>
  <c r="BL1330" i="62"/>
  <c r="BD1330" i="62" s="1"/>
  <c r="AN1336" i="62" s="1"/>
  <c r="BD1319" i="62"/>
  <c r="CY1524" i="62"/>
  <c r="AM1336" i="62"/>
  <c r="BG1393" i="62"/>
  <c r="DU1301" i="62"/>
  <c r="DU1223" i="62"/>
  <c r="DU1366" i="62" s="1"/>
  <c r="DU1451" i="62" s="1"/>
  <c r="CY1273" i="62"/>
  <c r="CY1174" i="62"/>
  <c r="CY1405" i="62" s="1"/>
  <c r="CQ87" i="62"/>
  <c r="CO1421" i="62"/>
  <c r="CO1508" i="62" s="1"/>
  <c r="CO1355" i="62"/>
  <c r="CP1279" i="62"/>
  <c r="CP1183" i="62"/>
  <c r="DV202" i="62"/>
  <c r="BM1452" i="62"/>
  <c r="BE1452" i="62" s="1"/>
  <c r="BE1454" i="62"/>
  <c r="CQ1526" i="62"/>
  <c r="DW846" i="62"/>
  <c r="DW1526" i="62" s="1"/>
  <c r="CY1217" i="62"/>
  <c r="CQ579" i="62"/>
  <c r="AR1520" i="62"/>
  <c r="DT1362" i="62"/>
  <c r="DT1213" i="62"/>
  <c r="DT1212" i="62" s="1"/>
  <c r="CP1210" i="62"/>
  <c r="CP1442" i="62" s="1"/>
  <c r="DU1431" i="62"/>
  <c r="DU1511" i="62" s="1"/>
  <c r="DU1358" i="62"/>
  <c r="DS1351" i="62"/>
  <c r="DS1382" i="62" s="1"/>
  <c r="CP1293" i="62"/>
  <c r="CP1211" i="62"/>
  <c r="CP1443" i="62" s="1"/>
  <c r="DV487" i="62"/>
  <c r="BN1517" i="62"/>
  <c r="BF1517" i="62" s="1"/>
  <c r="BN1390" i="62"/>
  <c r="BF1467" i="62"/>
  <c r="BF1390" i="62" s="1"/>
  <c r="CX1424" i="62"/>
  <c r="CX1509" i="62" s="1"/>
  <c r="CX1356" i="62"/>
  <c r="CW1393" i="62"/>
  <c r="CC1388" i="62"/>
  <c r="DV1273" i="62"/>
  <c r="DV1177" i="62"/>
  <c r="DV1349" i="62" s="1"/>
  <c r="DV1409" i="62" s="1"/>
  <c r="CW1410" i="62"/>
  <c r="CW1504" i="62" s="1"/>
  <c r="CW1381" i="62"/>
  <c r="DV1286" i="62"/>
  <c r="DV1199" i="62"/>
  <c r="CQ1291" i="62"/>
  <c r="CQ1209" i="62"/>
  <c r="CQ1441" i="62" s="1"/>
  <c r="DW462" i="62"/>
  <c r="CY1196" i="62"/>
  <c r="DR1322" i="62"/>
  <c r="CQ1304" i="62"/>
  <c r="CQ1226" i="62"/>
  <c r="DW763" i="62"/>
  <c r="BE1546" i="62"/>
  <c r="CP1184" i="62"/>
  <c r="CP1416" i="62" s="1"/>
  <c r="CX1419" i="62"/>
  <c r="CX1507" i="62" s="1"/>
  <c r="CX1354" i="62"/>
  <c r="CY1276" i="62"/>
  <c r="CY1180" i="62"/>
  <c r="CY1412" i="62" s="1"/>
  <c r="CQ150" i="62"/>
  <c r="DV1292" i="62"/>
  <c r="DV1210" i="62"/>
  <c r="DV1442" i="62" s="1"/>
  <c r="CQ1196" i="62"/>
  <c r="DW342" i="62"/>
  <c r="BP1503" i="62"/>
  <c r="BH1503" i="62" s="1"/>
  <c r="BH1407" i="62"/>
  <c r="AQ1520" i="62"/>
  <c r="DR1468" i="62"/>
  <c r="DR1467" i="62" s="1"/>
  <c r="DR1371" i="62"/>
  <c r="DU1284" i="62"/>
  <c r="DU1194" i="62"/>
  <c r="DU1426" i="62" s="1"/>
  <c r="DV1187" i="62"/>
  <c r="BL1505" i="62"/>
  <c r="BD1505" i="62" s="1"/>
  <c r="DU1428" i="62"/>
  <c r="DU1510" i="62" s="1"/>
  <c r="DU1357" i="62"/>
  <c r="CP1174" i="62"/>
  <c r="CP1405" i="62" s="1"/>
  <c r="DV87" i="62"/>
  <c r="DV1174" i="62" s="1"/>
  <c r="DV1405" i="62" s="1"/>
  <c r="CY1279" i="62"/>
  <c r="CY1183" i="62"/>
  <c r="CQ202" i="62"/>
  <c r="CQ1275" i="62"/>
  <c r="CQ1179" i="62"/>
  <c r="DW146" i="62"/>
  <c r="FG1384" i="62"/>
  <c r="FH1388" i="62"/>
  <c r="CP1217" i="62"/>
  <c r="DV579" i="62"/>
  <c r="DV1217" i="62" s="1"/>
  <c r="CV1319" i="62"/>
  <c r="CV1330" i="62" s="1"/>
  <c r="DW1312" i="62"/>
  <c r="DW1240" i="62"/>
  <c r="DS1410" i="62"/>
  <c r="DS1504" i="62" s="1"/>
  <c r="DS1381" i="62"/>
  <c r="EQ1496" i="62"/>
  <c r="EP1496" i="62"/>
  <c r="CW1446" i="62"/>
  <c r="CW1445" i="62" s="1"/>
  <c r="CW1361" i="62"/>
  <c r="DT1295" i="62"/>
  <c r="CP1292" i="62"/>
  <c r="FD1496" i="62"/>
  <c r="FC1496" i="62"/>
  <c r="DS1506" i="62"/>
  <c r="DS1505" i="62" s="1"/>
  <c r="DS1414" i="62"/>
  <c r="BO1444" i="62"/>
  <c r="BG1444" i="62" s="1"/>
  <c r="BG1445" i="62"/>
  <c r="BO1518" i="62"/>
  <c r="BG1518" i="62" s="1"/>
  <c r="CX1537" i="62"/>
  <c r="CX1541" i="62"/>
  <c r="CX1546" i="62" s="1"/>
  <c r="DX1514" i="62"/>
  <c r="W1520" i="62"/>
  <c r="DP1517" i="62"/>
  <c r="DP1390" i="62"/>
  <c r="CP1177" i="62"/>
  <c r="CP1349" i="62" s="1"/>
  <c r="CP1409" i="62" s="1"/>
  <c r="CL1388" i="62"/>
  <c r="CP1199" i="62"/>
  <c r="BL1504" i="62"/>
  <c r="BD1504" i="62" s="1"/>
  <c r="BD1410" i="62"/>
  <c r="DU1468" i="62"/>
  <c r="DU1467" i="62" s="1"/>
  <c r="DU1371" i="62"/>
  <c r="CY1285" i="62"/>
  <c r="CY1168" i="62"/>
  <c r="CY1398" i="62" s="1"/>
  <c r="CQ12" i="62"/>
  <c r="DW1536" i="62"/>
  <c r="DW1545" i="62" s="1"/>
  <c r="DW1249" i="62"/>
  <c r="DW1493" i="62" s="1"/>
  <c r="CM1388" i="62"/>
  <c r="CQ1202" i="62"/>
  <c r="CQ1434" i="62" s="1"/>
  <c r="DW413" i="62"/>
  <c r="DW1202" i="62" s="1"/>
  <c r="DW1434" i="62" s="1"/>
  <c r="CY1456" i="62"/>
  <c r="CY1455" i="62" s="1"/>
  <c r="CY1369" i="62"/>
  <c r="AT1520" i="62"/>
  <c r="DU1298" i="62"/>
  <c r="DU1215" i="62"/>
  <c r="DU1363" i="62" s="1"/>
  <c r="DU1447" i="62" s="1"/>
  <c r="CP1280" i="62"/>
  <c r="CP1185" i="62"/>
  <c r="DV254" i="62"/>
  <c r="DW1477" i="62"/>
  <c r="CP1440" i="62"/>
  <c r="CQ1268" i="62"/>
  <c r="CQ1166" i="62"/>
  <c r="CQ1344" i="62" s="1"/>
  <c r="CQ1395" i="62" s="1"/>
  <c r="DW6" i="62"/>
  <c r="BN1407" i="62"/>
  <c r="BN1393" i="62" s="1"/>
  <c r="BF1408" i="62"/>
  <c r="AP1520" i="62"/>
  <c r="CN1497" i="62"/>
  <c r="FB1496" i="62"/>
  <c r="FE1496" i="62"/>
  <c r="DS1446" i="62"/>
  <c r="DS1445" i="62" s="1"/>
  <c r="DS1518" i="62" s="1"/>
  <c r="ER1496" i="62"/>
  <c r="EO1496" i="62"/>
  <c r="DV1268" i="62"/>
  <c r="DV1166" i="62"/>
  <c r="DV1344" i="62" s="1"/>
  <c r="DV1395" i="62" s="1"/>
  <c r="EQ1500" i="62"/>
  <c r="EP1500" i="62"/>
  <c r="BD1497" i="62"/>
  <c r="CX1415" i="62"/>
  <c r="CX1352" i="62"/>
  <c r="CX1182" i="62"/>
  <c r="BE1501" i="62"/>
  <c r="CY1411" i="62"/>
  <c r="CY1473" i="62"/>
  <c r="CY1373" i="62"/>
  <c r="CQ1525" i="62"/>
  <c r="CQ1310" i="62"/>
  <c r="CQ1236" i="62"/>
  <c r="DW845" i="62"/>
  <c r="CQ1473" i="62"/>
  <c r="BP1515" i="62"/>
  <c r="BH1448" i="62"/>
  <c r="BN1377" i="62"/>
  <c r="BF1377" i="62" s="1"/>
  <c r="BN1380" i="62"/>
  <c r="BF1342" i="62"/>
  <c r="DZ1514" i="62"/>
  <c r="Y1520" i="62"/>
  <c r="DZ1520" i="62" s="1"/>
  <c r="CQ1200" i="62"/>
  <c r="CQ1432" i="62" s="1"/>
  <c r="DW402" i="62"/>
  <c r="DW1200" i="62" s="1"/>
  <c r="DW1432" i="62" s="1"/>
  <c r="CY1197" i="62"/>
  <c r="CY1429" i="62" s="1"/>
  <c r="CQ358" i="62"/>
  <c r="CQ1285" i="62" s="1"/>
  <c r="BG1388" i="62"/>
  <c r="CP1273" i="62"/>
  <c r="DV1196" i="62"/>
  <c r="CP1286" i="62"/>
  <c r="BP1330" i="62"/>
  <c r="BH1330" i="62" s="1"/>
  <c r="AR1336" i="62" s="1"/>
  <c r="AR1338" i="62" s="1"/>
  <c r="BH1319" i="62"/>
  <c r="CP1168" i="62"/>
  <c r="CP1398" i="62" s="1"/>
  <c r="DV12" i="62"/>
  <c r="DV1168" i="62" s="1"/>
  <c r="DV1398" i="62" s="1"/>
  <c r="CQ1249" i="62"/>
  <c r="CQ1493" i="62" s="1"/>
  <c r="BI1388" i="62"/>
  <c r="BN1382" i="62"/>
  <c r="BF1382" i="62" s="1"/>
  <c r="BF1351" i="62"/>
  <c r="BL1384" i="62"/>
  <c r="BD1384" i="62" s="1"/>
  <c r="BL1385" i="62"/>
  <c r="BD1385" i="62" s="1"/>
  <c r="BD1361" i="62"/>
  <c r="CY1280" i="62"/>
  <c r="CY1185" i="62"/>
  <c r="CQ254" i="62"/>
  <c r="DQ1380" i="62"/>
  <c r="BN1502" i="62"/>
  <c r="BF1502" i="62" s="1"/>
  <c r="BF1406" i="62"/>
  <c r="CX1517" i="62"/>
  <c r="CX1390" i="62"/>
  <c r="CY1292" i="62"/>
  <c r="CY1283" i="62"/>
  <c r="CY1192" i="62"/>
  <c r="CQ301" i="62"/>
  <c r="DR1344" i="62"/>
  <c r="DR1395" i="62" s="1"/>
  <c r="DR1164" i="62"/>
  <c r="DU1280" i="62"/>
  <c r="DU1185" i="62"/>
  <c r="BM1513" i="62"/>
  <c r="BE1513" i="62" s="1"/>
  <c r="BE1439" i="62"/>
  <c r="BM1517" i="62"/>
  <c r="BE1517" i="62" s="1"/>
  <c r="BM1390" i="62"/>
  <c r="BE1467" i="62"/>
  <c r="BE1390" i="62" s="1"/>
  <c r="CO1417" i="62"/>
  <c r="CO1353" i="62"/>
  <c r="CW1506" i="62"/>
  <c r="CW1505" i="62" s="1"/>
  <c r="CW1414" i="62"/>
  <c r="DT1509" i="62"/>
  <c r="BL1497" i="62"/>
  <c r="BO1503" i="62"/>
  <c r="BG1503" i="62" s="1"/>
  <c r="BG1407" i="62"/>
  <c r="CX1278" i="62"/>
  <c r="CX1324" i="62" s="1"/>
  <c r="BL1382" i="62"/>
  <c r="BD1382" i="62" s="1"/>
  <c r="BD1351" i="62"/>
  <c r="EA1514" i="62"/>
  <c r="Z1520" i="62"/>
  <c r="EA1520" i="62" s="1"/>
  <c r="CY1468" i="62"/>
  <c r="CY1467" i="62" s="1"/>
  <c r="CY1371" i="62"/>
  <c r="BF1546" i="62"/>
  <c r="CO1431" i="62"/>
  <c r="CO1511" i="62" s="1"/>
  <c r="CO1358" i="62"/>
  <c r="DV1220" i="62"/>
  <c r="DV1250" i="62"/>
  <c r="DV1494" i="62" s="1"/>
  <c r="DV1535" i="62"/>
  <c r="DV1544" i="62" s="1"/>
  <c r="BR1444" i="62"/>
  <c r="BJ1444" i="62" s="1"/>
  <c r="BJ1445" i="62"/>
  <c r="CQ1198" i="62"/>
  <c r="CQ1430" i="62" s="1"/>
  <c r="DW369" i="62"/>
  <c r="DW1198" i="62" s="1"/>
  <c r="DW1430" i="62" s="1"/>
  <c r="DV1302" i="62"/>
  <c r="DV1224" i="62"/>
  <c r="DV1367" i="62" s="1"/>
  <c r="DV1453" i="62" s="1"/>
  <c r="BL1448" i="62"/>
  <c r="BD1449" i="62"/>
  <c r="BM1330" i="62"/>
  <c r="BE1330" i="62" s="1"/>
  <c r="AO1336" i="62" s="1"/>
  <c r="BE1319" i="62"/>
  <c r="FG1514" i="62"/>
  <c r="FH1520" i="62"/>
  <c r="FG1520" i="62" s="1"/>
  <c r="BM1377" i="62"/>
  <c r="BE1377" i="62" s="1"/>
  <c r="BM1380" i="62"/>
  <c r="BE1342" i="62"/>
  <c r="CP1197" i="62"/>
  <c r="CP1429" i="62" s="1"/>
  <c r="DV358" i="62"/>
  <c r="DV1197" i="62" s="1"/>
  <c r="DV1429" i="62" s="1"/>
  <c r="FK1514" i="62"/>
  <c r="FM1514" i="62" s="1"/>
  <c r="FI1520" i="62"/>
  <c r="DY1514" i="62"/>
  <c r="X1520" i="62"/>
  <c r="DY1520" i="62" s="1"/>
  <c r="CQ1186" i="62"/>
  <c r="CQ1418" i="62" s="1"/>
  <c r="DW259" i="62"/>
  <c r="DW1186" i="62" s="1"/>
  <c r="DW1418" i="62" s="1"/>
  <c r="BP1444" i="62"/>
  <c r="BH1444" i="62" s="1"/>
  <c r="BH1445" i="62"/>
  <c r="CP1196" i="62"/>
  <c r="CW1342" i="62"/>
  <c r="CW1263" i="62"/>
  <c r="O1520" i="62"/>
  <c r="DX1504" i="62"/>
  <c r="BG1380" i="62"/>
  <c r="CQ1239" i="62"/>
  <c r="CQ1472" i="62" s="1"/>
  <c r="DW899" i="62"/>
  <c r="DW1239" i="62" s="1"/>
  <c r="DW1472" i="62" s="1"/>
  <c r="DS1497" i="62"/>
  <c r="DU1542" i="62"/>
  <c r="AS1337" i="62"/>
  <c r="CQ1536" i="62"/>
  <c r="CQ1545" i="62" s="1"/>
  <c r="BN1505" i="62"/>
  <c r="BF1505" i="62" s="1"/>
  <c r="BF1506" i="62"/>
  <c r="BL1445" i="62"/>
  <c r="BL1518" i="62" s="1"/>
  <c r="BD1518" i="62" s="1"/>
  <c r="BD1446" i="62"/>
  <c r="DP1342" i="62"/>
  <c r="DP1263" i="62"/>
  <c r="DV1304" i="62"/>
  <c r="DV1226" i="62"/>
  <c r="CX1417" i="62"/>
  <c r="CX1353" i="62"/>
  <c r="BQ1515" i="62"/>
  <c r="BI1448" i="62"/>
  <c r="DU1282" i="62"/>
  <c r="DU1189" i="62"/>
  <c r="BQ1503" i="62"/>
  <c r="BI1503" i="62" s="1"/>
  <c r="BI1407" i="62"/>
  <c r="CY1293" i="62"/>
  <c r="CY1289" i="62" s="1"/>
  <c r="CY1325" i="62" s="1"/>
  <c r="CY1211" i="62"/>
  <c r="CY1443" i="62" s="1"/>
  <c r="CQ487" i="62"/>
  <c r="BO1515" i="62"/>
  <c r="BG1448" i="62"/>
  <c r="DU1271" i="62"/>
  <c r="DU1175" i="62"/>
  <c r="DU1347" i="62" s="1"/>
  <c r="DU1406" i="62" s="1"/>
  <c r="DU1502" i="62" s="1"/>
  <c r="CY1301" i="62"/>
  <c r="CY1223" i="62"/>
  <c r="CY1366" i="62" s="1"/>
  <c r="CY1451" i="62" s="1"/>
  <c r="CQ722" i="62"/>
  <c r="CP1301" i="62"/>
  <c r="CP1223" i="62"/>
  <c r="CP1366" i="62" s="1"/>
  <c r="CP1451" i="62" s="1"/>
  <c r="DV722" i="62"/>
  <c r="CP1419" i="62"/>
  <c r="BN1513" i="62"/>
  <c r="BF1513" i="62" s="1"/>
  <c r="BF1439" i="62"/>
  <c r="AS1520" i="62"/>
  <c r="CO1517" i="62"/>
  <c r="CO1390" i="62"/>
  <c r="FE1504" i="62"/>
  <c r="EZ1520" i="62"/>
  <c r="DV1303" i="62"/>
  <c r="DV1225" i="62"/>
  <c r="DV1368" i="62" s="1"/>
  <c r="DV1454" i="62" s="1"/>
  <c r="CO1497" i="62"/>
  <c r="CQ1303" i="62"/>
  <c r="CQ1225" i="62"/>
  <c r="CQ1368" i="62" s="1"/>
  <c r="CQ1454" i="62" s="1"/>
  <c r="DW752" i="62"/>
  <c r="CN1212" i="62"/>
  <c r="CN1263" i="62" s="1"/>
  <c r="DU1159" i="62"/>
  <c r="CP1220" i="62"/>
  <c r="DV1275" i="62"/>
  <c r="DV1179" i="62"/>
  <c r="BJ1501" i="62"/>
  <c r="DU1297" i="62"/>
  <c r="DU1214" i="62"/>
  <c r="BN1501" i="62"/>
  <c r="CP1269" i="62"/>
  <c r="CP1167" i="62"/>
  <c r="DV8" i="62"/>
  <c r="CY1198" i="62"/>
  <c r="CY1430" i="62" s="1"/>
  <c r="CP1452" i="62"/>
  <c r="CY1193" i="62"/>
  <c r="CY1425" i="62" s="1"/>
  <c r="DR1213" i="62"/>
  <c r="DR1212" i="62" s="1"/>
  <c r="CY1536" i="62"/>
  <c r="CY1545" i="62" s="1"/>
  <c r="DU1369" i="62"/>
  <c r="CP1285" i="62"/>
  <c r="CY1249" i="62"/>
  <c r="CY1493" i="62" s="1"/>
  <c r="CP1190" i="62"/>
  <c r="CP1422" i="62" s="1"/>
  <c r="DV291" i="62"/>
  <c r="DV1190" i="62" s="1"/>
  <c r="DV1422" i="62" s="1"/>
  <c r="CY1316" i="62"/>
  <c r="BN1384" i="62"/>
  <c r="BF1384" i="62" s="1"/>
  <c r="BN1385" i="62"/>
  <c r="BF1385" i="62" s="1"/>
  <c r="BF1361" i="62"/>
  <c r="BC1380" i="62"/>
  <c r="BC1377" i="62"/>
  <c r="CV1377" i="62"/>
  <c r="CV1380" i="62"/>
  <c r="CX1365" i="62"/>
  <c r="CX1450" i="62" s="1"/>
  <c r="CX1448" i="62" s="1"/>
  <c r="CX1515" i="62" s="1"/>
  <c r="CP1456" i="62"/>
  <c r="CP1455" i="62" s="1"/>
  <c r="CP1369" i="62"/>
  <c r="CP1218" i="62"/>
  <c r="DV617" i="62"/>
  <c r="DV1218" i="62" s="1"/>
  <c r="BI1380" i="62"/>
  <c r="DS1327" i="62"/>
  <c r="DS1294" i="62"/>
  <c r="DS1326" i="62" s="1"/>
  <c r="DQ1505" i="62"/>
  <c r="EE1514" i="62"/>
  <c r="AD1520" i="62"/>
  <c r="EE1520" i="62" s="1"/>
  <c r="CX1401" i="62"/>
  <c r="CX1346" i="62"/>
  <c r="CX1400" i="62" s="1"/>
  <c r="DU1276" i="62"/>
  <c r="DU1180" i="62"/>
  <c r="CY1271" i="62"/>
  <c r="CY1175" i="62"/>
  <c r="CY1347" i="62" s="1"/>
  <c r="CY1406" i="62" s="1"/>
  <c r="CY1502" i="62" s="1"/>
  <c r="CQ105" i="62"/>
  <c r="DV1267" i="62"/>
  <c r="DV1165" i="62"/>
  <c r="DQ1477" i="62"/>
  <c r="DQ1374" i="62"/>
  <c r="CY1188" i="62"/>
  <c r="CY1420" i="62" s="1"/>
  <c r="CQ277" i="62"/>
  <c r="CQ1281" i="62" s="1"/>
  <c r="CO1428" i="62"/>
  <c r="CO1510" i="62" s="1"/>
  <c r="CO1357" i="62"/>
  <c r="DR1351" i="62"/>
  <c r="DR1382" i="62" s="1"/>
  <c r="BD1380" i="62"/>
  <c r="AN1520" i="62"/>
  <c r="CP1171" i="62"/>
  <c r="CP1402" i="62" s="1"/>
  <c r="DV35" i="62"/>
  <c r="DV1171" i="62" s="1"/>
  <c r="DV1402" i="62" s="1"/>
  <c r="DV1525" i="62"/>
  <c r="DV1310" i="62"/>
  <c r="DV1236" i="62"/>
  <c r="BR1388" i="62"/>
  <c r="BJ1388" i="62" s="1"/>
  <c r="BJ1380" i="62"/>
  <c r="EC1514" i="62"/>
  <c r="AB1520" i="62"/>
  <c r="EC1520" i="62" s="1"/>
  <c r="CQ1234" i="62"/>
  <c r="CQ1465" i="62" s="1"/>
  <c r="DW824" i="62"/>
  <c r="DW1234" i="62" s="1"/>
  <c r="DW1465" i="62" s="1"/>
  <c r="CY1542" i="62"/>
  <c r="CN1446" i="62"/>
  <c r="CN1445" i="62" s="1"/>
  <c r="CN1444" i="62" s="1"/>
  <c r="CN1361" i="62"/>
  <c r="BL1517" i="62"/>
  <c r="BD1517" i="62" s="1"/>
  <c r="BL1390" i="62"/>
  <c r="BD1470" i="62"/>
  <c r="BD1390" i="62" s="1"/>
  <c r="DU1277" i="62"/>
  <c r="DU1181" i="62"/>
  <c r="DU1413" i="62" s="1"/>
  <c r="CQ1532" i="62"/>
  <c r="CQ1311" i="62"/>
  <c r="CQ1238" i="62"/>
  <c r="DW883" i="62"/>
  <c r="CP1411" i="62"/>
  <c r="CP1389" i="62" s="1"/>
  <c r="CY1172" i="62"/>
  <c r="CY1403" i="62" s="1"/>
  <c r="CQ43" i="62"/>
  <c r="BD1546" i="62"/>
  <c r="CO1362" i="62"/>
  <c r="CO1213" i="62"/>
  <c r="CO1212" i="62" s="1"/>
  <c r="CY1269" i="62"/>
  <c r="CY1167" i="62"/>
  <c r="CQ8" i="62"/>
  <c r="BC1384" i="62"/>
  <c r="BC1385" i="62"/>
  <c r="DW305" i="62"/>
  <c r="DW1193" i="62" s="1"/>
  <c r="DW1425" i="62" s="1"/>
  <c r="CQ1193" i="62"/>
  <c r="CQ1425" i="62" s="1"/>
  <c r="DR1449" i="62"/>
  <c r="DR1448" i="62" s="1"/>
  <c r="BM1326" i="62"/>
  <c r="BE1326" i="62" s="1"/>
  <c r="BE1294" i="62"/>
  <c r="DU1270" i="62"/>
  <c r="DU1170" i="62"/>
  <c r="DU1455" i="62"/>
  <c r="CP1169" i="62"/>
  <c r="CP1399" i="62" s="1"/>
  <c r="DV14" i="62"/>
  <c r="DV1169" i="62" s="1"/>
  <c r="DV1399" i="62" s="1"/>
  <c r="CP1249" i="62"/>
  <c r="CP1493" i="62" s="1"/>
  <c r="BN1410" i="62"/>
  <c r="BN1381" i="62"/>
  <c r="BF1381" i="62" s="1"/>
  <c r="BF1350" i="62"/>
  <c r="CY1190" i="62"/>
  <c r="CY1422" i="62" s="1"/>
  <c r="CQ291" i="62"/>
  <c r="BE1445" i="62"/>
  <c r="CQ1248" i="62"/>
  <c r="CQ1481" i="62" s="1"/>
  <c r="CQ1478" i="62" s="1"/>
  <c r="DW1055" i="62"/>
  <c r="CQ1316" i="62"/>
  <c r="DT1537" i="62"/>
  <c r="DT1541" i="62"/>
  <c r="DT1546" i="62" s="1"/>
  <c r="BN1445" i="62"/>
  <c r="BN1518" i="62" s="1"/>
  <c r="BF1518" i="62" s="1"/>
  <c r="BF1446" i="62"/>
  <c r="DP1393" i="62"/>
  <c r="DP1496" i="62" s="1"/>
  <c r="DQ1393" i="62"/>
  <c r="CX1207" i="62"/>
  <c r="CX1360" i="62" s="1"/>
  <c r="CX1383" i="62" s="1"/>
  <c r="CQ1216" i="62"/>
  <c r="DW559" i="62"/>
  <c r="CP1479" i="62"/>
  <c r="CP1478" i="62" s="1"/>
  <c r="CQ1290" i="62"/>
  <c r="CQ1208" i="62"/>
  <c r="DW461" i="62"/>
  <c r="CY1218" i="62"/>
  <c r="CQ617" i="62"/>
  <c r="CQ1299" i="62" s="1"/>
  <c r="CQ1529" i="62"/>
  <c r="DW853" i="62"/>
  <c r="DW1529" i="62" s="1"/>
  <c r="CX1357" i="62"/>
  <c r="DU1471" i="62"/>
  <c r="DU1470" i="62" s="1"/>
  <c r="DU1372" i="62"/>
  <c r="CO1343" i="62"/>
  <c r="CO1394" i="62" s="1"/>
  <c r="CO1164" i="62"/>
  <c r="DW1305" i="62"/>
  <c r="DW1227" i="62"/>
  <c r="DW1457" i="62" s="1"/>
  <c r="DU1300" i="62"/>
  <c r="DU1219" i="62"/>
  <c r="DU1365" i="62" s="1"/>
  <c r="DU1450" i="62" s="1"/>
  <c r="DU1448" i="62" s="1"/>
  <c r="DU1515" i="62" s="1"/>
  <c r="CQ1184" i="62"/>
  <c r="CQ1416" i="62" s="1"/>
  <c r="DW209" i="62"/>
  <c r="DW1184" i="62" s="1"/>
  <c r="DW1416" i="62" s="1"/>
  <c r="BM1448" i="62"/>
  <c r="BM1444" i="62" s="1"/>
  <c r="BE1444" i="62" s="1"/>
  <c r="BE1449" i="62"/>
  <c r="CP1271" i="62"/>
  <c r="CP1175" i="62"/>
  <c r="CP1347" i="62" s="1"/>
  <c r="CP1406" i="62" s="1"/>
  <c r="CP1502" i="62" s="1"/>
  <c r="DV105" i="62"/>
  <c r="CP1188" i="62"/>
  <c r="CP1420" i="62" s="1"/>
  <c r="DV277" i="62"/>
  <c r="DV1188" i="62" s="1"/>
  <c r="DV1420" i="62" s="1"/>
  <c r="DR1506" i="62"/>
  <c r="DR1505" i="62" s="1"/>
  <c r="DR1414" i="62"/>
  <c r="CY1171" i="62"/>
  <c r="CY1402" i="62" s="1"/>
  <c r="CQ35" i="62"/>
  <c r="CP1468" i="62"/>
  <c r="CP1467" i="62" s="1"/>
  <c r="CP1371" i="62"/>
  <c r="CQ1187" i="62"/>
  <c r="DW260" i="62"/>
  <c r="EN1514" i="62"/>
  <c r="EH1520" i="62"/>
  <c r="EN1520" i="62" s="1"/>
  <c r="DU1343" i="62"/>
  <c r="DU1394" i="62" s="1"/>
  <c r="DW1314" i="62"/>
  <c r="DW1246" i="62"/>
  <c r="DW1480" i="62" s="1"/>
  <c r="CY1471" i="62"/>
  <c r="CY1470" i="62" s="1"/>
  <c r="CY1372" i="62"/>
  <c r="CN1322" i="62"/>
  <c r="CP1172" i="62"/>
  <c r="CP1403" i="62" s="1"/>
  <c r="DV43" i="62"/>
  <c r="DV1172" i="62" s="1"/>
  <c r="DV1403" i="62" s="1"/>
  <c r="DV1532" i="62"/>
  <c r="DV1311" i="62"/>
  <c r="DV1238" i="62"/>
  <c r="CQ1220" i="62"/>
  <c r="DW651" i="62"/>
  <c r="DW1220" i="62" s="1"/>
  <c r="CO1295" i="62"/>
  <c r="CX1397" i="62"/>
  <c r="CX1345" i="62"/>
  <c r="CX1396" i="62" s="1"/>
  <c r="CX1431" i="62"/>
  <c r="CX1511" i="62" s="1"/>
  <c r="CX1358" i="62"/>
  <c r="CP1464" i="62"/>
  <c r="CP1463" i="62" s="1"/>
  <c r="CP1370" i="62"/>
  <c r="DU1293" i="62"/>
  <c r="DU1289" i="62" s="1"/>
  <c r="DU1325" i="62" s="1"/>
  <c r="DU1211" i="62"/>
  <c r="DU1443" i="62" s="1"/>
  <c r="CQ1235" i="62"/>
  <c r="CQ1466" i="62" s="1"/>
  <c r="DW835" i="62"/>
  <c r="DW1235" i="62" s="1"/>
  <c r="DW1466" i="62" s="1"/>
  <c r="CO1401" i="62"/>
  <c r="CO1346" i="62"/>
  <c r="CO1400" i="62" s="1"/>
  <c r="FA1514" i="62"/>
  <c r="EU1520" i="62"/>
  <c r="FA1520" i="62" s="1"/>
  <c r="CY1169" i="62"/>
  <c r="CY1399" i="62" s="1"/>
  <c r="CQ14" i="62"/>
  <c r="CX1266" i="62"/>
  <c r="DV1248" i="62"/>
  <c r="DV1481" i="62" s="1"/>
  <c r="DV1478" i="62" s="1"/>
  <c r="DV1316" i="62"/>
  <c r="DT1421" i="62"/>
  <c r="DT1508" i="62" s="1"/>
  <c r="DT1355" i="62"/>
  <c r="DT1351" i="62" s="1"/>
  <c r="DT1382" i="62" s="1"/>
  <c r="DT1412" i="62"/>
  <c r="DT1389" i="62" s="1"/>
  <c r="DT1178" i="62"/>
  <c r="DT1350" i="62" s="1"/>
  <c r="CY1173" i="62"/>
  <c r="CY1404" i="62" s="1"/>
  <c r="CQ69" i="62"/>
  <c r="CV1385" i="62"/>
  <c r="CV1384" i="62"/>
  <c r="BJ1519" i="62"/>
  <c r="BM1407" i="62"/>
  <c r="BM1393" i="62" s="1"/>
  <c r="BE1408" i="62"/>
  <c r="CX1439" i="62"/>
  <c r="CX1513" i="62" s="1"/>
  <c r="DV1473" i="62"/>
  <c r="DT1266" i="62"/>
  <c r="EP1377" i="62"/>
  <c r="EQ1377" i="62"/>
  <c r="DS1471" i="62"/>
  <c r="DS1470" i="62" s="1"/>
  <c r="DS1372" i="62"/>
  <c r="DV644" i="62"/>
  <c r="CP1300" i="62"/>
  <c r="CP1219" i="62"/>
  <c r="DP1546" i="62"/>
  <c r="CY1440" i="62"/>
  <c r="CY1207" i="62"/>
  <c r="CY1360" i="62" s="1"/>
  <c r="CY1383" i="62" s="1"/>
  <c r="CX1510" i="62"/>
  <c r="CW1319" i="62"/>
  <c r="CW1330" i="62" s="1"/>
  <c r="CP1343" i="62"/>
  <c r="CP1394" i="62" s="1"/>
  <c r="BL1513" i="62"/>
  <c r="BD1513" i="62" s="1"/>
  <c r="BD1439" i="62"/>
  <c r="DS1468" i="62"/>
  <c r="DS1467" i="62" s="1"/>
  <c r="DS1371" i="62"/>
  <c r="DU1279" i="62"/>
  <c r="DU1183" i="62"/>
  <c r="DQ1468" i="62"/>
  <c r="DQ1467" i="62" s="1"/>
  <c r="DQ1371" i="62"/>
  <c r="DS1537" i="62"/>
  <c r="DS1541" i="62"/>
  <c r="DS1546" i="62" s="1"/>
  <c r="DV1308" i="62"/>
  <c r="DV1232" i="62"/>
  <c r="DV1462" i="62" s="1"/>
  <c r="BN1516" i="62"/>
  <c r="BF1516" i="62" s="1"/>
  <c r="BF1455" i="62"/>
  <c r="AQ1337" i="62"/>
  <c r="CQ1250" i="62"/>
  <c r="CQ1494" i="62" s="1"/>
  <c r="DW1142" i="62"/>
  <c r="CQ1535" i="62"/>
  <c r="CQ1544" i="62" s="1"/>
  <c r="CQ1308" i="62"/>
  <c r="CQ1232" i="62"/>
  <c r="CQ1462" i="62" s="1"/>
  <c r="DW808" i="62"/>
  <c r="DV1464" i="62"/>
  <c r="DV1463" i="62" s="1"/>
  <c r="DV1370" i="62"/>
  <c r="CQ1527" i="62"/>
  <c r="DW869" i="62"/>
  <c r="DW1527" i="62" s="1"/>
  <c r="CP1471" i="62"/>
  <c r="CP1470" i="62" s="1"/>
  <c r="CP1372" i="62"/>
  <c r="CP1222" i="62"/>
  <c r="DV663" i="62"/>
  <c r="DV1222" i="62" s="1"/>
  <c r="EQ1514" i="62"/>
  <c r="EP1514" i="62"/>
  <c r="EK1520" i="62"/>
  <c r="CQ1302" i="62"/>
  <c r="CQ1224" i="62"/>
  <c r="CQ1367" i="62" s="1"/>
  <c r="CQ1453" i="62" s="1"/>
  <c r="CQ1452" i="62" s="1"/>
  <c r="DW738" i="62"/>
  <c r="CY1220" i="62"/>
  <c r="CQ1530" i="62"/>
  <c r="DW866" i="62"/>
  <c r="DW1530" i="62" s="1"/>
  <c r="FC1330" i="62"/>
  <c r="FD1330" i="62"/>
  <c r="CY1297" i="62"/>
  <c r="CY1214" i="62"/>
  <c r="CQ533" i="62"/>
  <c r="DU1269" i="62"/>
  <c r="DU1167" i="62"/>
  <c r="BG1501" i="62"/>
  <c r="CP1316" i="62"/>
  <c r="CX1516" i="62"/>
  <c r="CN1342" i="62"/>
  <c r="DT1274" i="62"/>
  <c r="DT1323" i="62" s="1"/>
  <c r="CP1173" i="62"/>
  <c r="CP1404" i="62" s="1"/>
  <c r="DV69" i="62"/>
  <c r="DV1173" i="62" s="1"/>
  <c r="DV1404" i="62" s="1"/>
  <c r="CV1444" i="62"/>
  <c r="CV1496" i="62" s="1"/>
  <c r="CV1518" i="62"/>
  <c r="CV1514" i="62" s="1"/>
  <c r="CV1520" i="62" s="1"/>
  <c r="CV1521" i="62" s="1"/>
  <c r="CY1299" i="62"/>
  <c r="BM1516" i="62"/>
  <c r="BE1516" i="62" s="1"/>
  <c r="BE1455" i="62"/>
  <c r="CQ644" i="62"/>
  <c r="CY1300" i="62"/>
  <c r="CY1219" i="62"/>
  <c r="AO1520" i="62"/>
  <c r="DP1319" i="62"/>
  <c r="DP1330" i="62" s="1"/>
  <c r="EC1388" i="62"/>
  <c r="EQ1388" i="62"/>
  <c r="EP1388" i="62"/>
  <c r="CY1184" i="62"/>
  <c r="CY1416" i="62" s="1"/>
  <c r="CP1159" i="62"/>
  <c r="BM1410" i="62"/>
  <c r="BM1381" i="62"/>
  <c r="BE1381" i="62" s="1"/>
  <c r="BE1350" i="62"/>
  <c r="CY1419" i="62"/>
  <c r="CY1507" i="62" s="1"/>
  <c r="FK1500" i="62"/>
  <c r="FM1500" i="62" s="1"/>
  <c r="CY1277" i="62"/>
  <c r="CY1181" i="62"/>
  <c r="CY1413" i="62" s="1"/>
  <c r="CQ155" i="62"/>
  <c r="CQ1267" i="62"/>
  <c r="CQ1165" i="62"/>
  <c r="DW4" i="62"/>
  <c r="FG1330" i="62"/>
  <c r="FK1330" i="62"/>
  <c r="FM1330" i="62" s="1"/>
  <c r="CD1388" i="62"/>
  <c r="DW1241" i="62"/>
  <c r="EB1514" i="62"/>
  <c r="AA1520" i="62"/>
  <c r="EB1520" i="62" s="1"/>
  <c r="BM1383" i="62"/>
  <c r="BE1383" i="62" s="1"/>
  <c r="BE1360" i="62"/>
  <c r="BL1407" i="62"/>
  <c r="BD1408" i="62"/>
  <c r="DU1272" i="62"/>
  <c r="DU1176" i="62"/>
  <c r="DU1348" i="62" s="1"/>
  <c r="DU1408" i="62" s="1"/>
  <c r="DU1407" i="62" s="1"/>
  <c r="DU1503" i="62" s="1"/>
  <c r="BN1330" i="62"/>
  <c r="BF1330" i="62" s="1"/>
  <c r="AP1336" i="62" s="1"/>
  <c r="AP1338" i="62" s="1"/>
  <c r="BF1319" i="62"/>
  <c r="CO1415" i="62"/>
  <c r="CO1352" i="62"/>
  <c r="CO1182" i="62"/>
  <c r="CY1284" i="62"/>
  <c r="CY1194" i="62"/>
  <c r="CY1426" i="62" s="1"/>
  <c r="CQ330" i="62"/>
  <c r="CP1542" i="62"/>
  <c r="CY1281" i="62"/>
  <c r="BQ1444" i="62"/>
  <c r="BI1444" i="62" s="1"/>
  <c r="BI1445" i="62"/>
  <c r="CO1419" i="62"/>
  <c r="CO1507" i="62" s="1"/>
  <c r="CO1354" i="62"/>
  <c r="DT1506" i="62"/>
  <c r="CP1277" i="62"/>
  <c r="CP1274" i="62" s="1"/>
  <c r="CP1323" i="62" s="1"/>
  <c r="CP1181" i="62"/>
  <c r="CP1413" i="62" s="1"/>
  <c r="DV155" i="62"/>
  <c r="CY1282" i="62"/>
  <c r="CY1189" i="62"/>
  <c r="CQ283" i="62"/>
  <c r="BL1326" i="62"/>
  <c r="BD1326" i="62" s="1"/>
  <c r="BD1294" i="62"/>
  <c r="DS1344" i="62"/>
  <c r="DS1395" i="62" s="1"/>
  <c r="DS1164" i="62"/>
  <c r="CQ1201" i="62"/>
  <c r="CQ1433" i="62" s="1"/>
  <c r="DW405" i="62"/>
  <c r="DW1201" i="62" s="1"/>
  <c r="DW1433" i="62" s="1"/>
  <c r="DQ1546" i="62"/>
  <c r="CQ1231" i="62"/>
  <c r="CQ1461" i="62" s="1"/>
  <c r="DW796" i="62"/>
  <c r="DW1231" i="62" s="1"/>
  <c r="DW1461" i="62" s="1"/>
  <c r="BR1515" i="62"/>
  <c r="BJ1448" i="62"/>
  <c r="BN1452" i="62"/>
  <c r="BF1452" i="62" s="1"/>
  <c r="BF1454" i="62"/>
  <c r="DV1309" i="62"/>
  <c r="CY1222" i="62"/>
  <c r="CQ663" i="62"/>
  <c r="DR1477" i="62"/>
  <c r="DR1374" i="62"/>
  <c r="DR1361" i="62" s="1"/>
  <c r="CY1452" i="62"/>
  <c r="BD1501" i="62"/>
  <c r="BF1478" i="62"/>
  <c r="BF1497" i="62" s="1"/>
  <c r="BN1497" i="62"/>
  <c r="CP1297" i="62"/>
  <c r="CP1214" i="62"/>
  <c r="DV533" i="62"/>
  <c r="CO1397" i="62"/>
  <c r="CO1345" i="62"/>
  <c r="CO1396" i="62" s="1"/>
  <c r="CQ1286" i="62"/>
  <c r="CQ1199" i="62"/>
  <c r="DW375" i="62"/>
  <c r="DQ1213" i="62"/>
  <c r="DQ1212" i="62" s="1"/>
  <c r="DQ1263" i="62" s="1"/>
  <c r="CN1501" i="62"/>
  <c r="CN1500" i="62" s="1"/>
  <c r="CN1393" i="62"/>
  <c r="DV1299" i="62"/>
  <c r="DV1216" i="62"/>
  <c r="DV1364" i="62" s="1"/>
  <c r="DV1449" i="62" s="1"/>
  <c r="CQ1531" i="62"/>
  <c r="CQ1237" i="62"/>
  <c r="CQ1469" i="62" s="1"/>
  <c r="DW852" i="62"/>
  <c r="CO1516" i="62"/>
  <c r="CX1343" i="62"/>
  <c r="CX1394" i="62" s="1"/>
  <c r="CX1164" i="62"/>
  <c r="FE1514" i="62"/>
  <c r="FB1514" i="62"/>
  <c r="EW1520" i="62"/>
  <c r="CP1524" i="62"/>
  <c r="CO1278" i="62"/>
  <c r="CO1324" i="62" s="1"/>
  <c r="CP1272" i="62"/>
  <c r="CP1176" i="62"/>
  <c r="CP1348" i="62" s="1"/>
  <c r="CP1408" i="62" s="1"/>
  <c r="CP1407" i="62" s="1"/>
  <c r="CP1503" i="62" s="1"/>
  <c r="DV120" i="62"/>
  <c r="DW1315" i="62"/>
  <c r="DW1247" i="62"/>
  <c r="DW1479" i="62" s="1"/>
  <c r="CP1284" i="62"/>
  <c r="CP1194" i="62"/>
  <c r="CP1426" i="62" s="1"/>
  <c r="DV330" i="62"/>
  <c r="CN1327" i="62"/>
  <c r="CN1294" i="62"/>
  <c r="CN1326" i="62" s="1"/>
  <c r="CP1221" i="62"/>
  <c r="DV662" i="62"/>
  <c r="DV1221" i="62" s="1"/>
  <c r="CP1282" i="62"/>
  <c r="CP1189" i="62"/>
  <c r="DV283" i="62"/>
  <c r="DS1322" i="62"/>
  <c r="DS1319" i="62"/>
  <c r="DS1330" i="62" s="1"/>
  <c r="DQ1537" i="62"/>
  <c r="DU1419" i="62"/>
  <c r="DU1507" i="62" s="1"/>
  <c r="DU1354" i="62"/>
  <c r="CQ1292" i="62"/>
  <c r="CQ1210" i="62"/>
  <c r="CQ1442" i="62" s="1"/>
  <c r="DW465" i="62"/>
  <c r="DP1516" i="62"/>
  <c r="DP1514" i="62" s="1"/>
  <c r="DP1520" i="62" s="1"/>
  <c r="EO1504" i="62"/>
  <c r="ER1504" i="62"/>
  <c r="BR1503" i="62"/>
  <c r="BJ1503" i="62" s="1"/>
  <c r="BJ1407" i="62"/>
  <c r="CX1362" i="62"/>
  <c r="CX1213" i="62"/>
  <c r="CX1212" i="62" s="1"/>
  <c r="CP1536" i="62"/>
  <c r="CP1545" i="62" s="1"/>
  <c r="FD1388" i="62"/>
  <c r="FC1388" i="62"/>
  <c r="CY1199" i="62"/>
  <c r="CX1374" i="62"/>
  <c r="DV1193" i="62"/>
  <c r="DV1425" i="62" s="1"/>
  <c r="BQ1393" i="62"/>
  <c r="DQ1446" i="62"/>
  <c r="DQ1445" i="62" s="1"/>
  <c r="DQ1361" i="62"/>
  <c r="CY1270" i="62"/>
  <c r="CY1170" i="62"/>
  <c r="CQ34" i="62"/>
  <c r="DT1401" i="62"/>
  <c r="DT1346" i="62"/>
  <c r="DT1400" i="62" s="1"/>
  <c r="DT1501" i="62" s="1"/>
  <c r="DT1500" i="62" s="1"/>
  <c r="CO1541" i="62"/>
  <c r="CO1546" i="62" s="1"/>
  <c r="CO1537" i="62"/>
  <c r="CP1473" i="62"/>
  <c r="CP1373" i="62"/>
  <c r="CP1364" i="62"/>
  <c r="CP1449" i="62" s="1"/>
  <c r="BP1393" i="62"/>
  <c r="CY1298" i="62"/>
  <c r="CY1215" i="62"/>
  <c r="CY1363" i="62" s="1"/>
  <c r="CY1447" i="62" s="1"/>
  <c r="CQ541" i="62"/>
  <c r="BM1382" i="62"/>
  <c r="BE1382" i="62" s="1"/>
  <c r="BE1351" i="62"/>
  <c r="DV1531" i="62"/>
  <c r="DV1237" i="62"/>
  <c r="DV1469" i="62" s="1"/>
  <c r="EQ1385" i="62"/>
  <c r="EP1385" i="62"/>
  <c r="CN1351" i="62"/>
  <c r="CN1382" i="62" s="1"/>
  <c r="DT1374" i="62"/>
  <c r="DU1524" i="62"/>
  <c r="CY1364" i="62" l="1"/>
  <c r="CY1449" i="62" s="1"/>
  <c r="CO1448" i="62"/>
  <c r="CO1515" i="62" s="1"/>
  <c r="CN1496" i="62"/>
  <c r="DV1374" i="62"/>
  <c r="DT1414" i="62"/>
  <c r="CY1274" i="62"/>
  <c r="CY1323" i="62" s="1"/>
  <c r="CP1266" i="62"/>
  <c r="BC1521" i="62"/>
  <c r="CY1407" i="62"/>
  <c r="CY1503" i="62" s="1"/>
  <c r="CY1439" i="62"/>
  <c r="CY1513" i="62" s="1"/>
  <c r="CP1391" i="62"/>
  <c r="CY1354" i="62"/>
  <c r="CP1289" i="62"/>
  <c r="CP1325" i="62" s="1"/>
  <c r="CP1295" i="62"/>
  <c r="CY1370" i="62"/>
  <c r="BL1388" i="62"/>
  <c r="BD1388" i="62" s="1"/>
  <c r="DP1385" i="62"/>
  <c r="CP1374" i="62"/>
  <c r="CP1439" i="62"/>
  <c r="CP1513" i="62" s="1"/>
  <c r="DU1476" i="62"/>
  <c r="DU1474" i="62" s="1"/>
  <c r="DU1391" i="62" s="1"/>
  <c r="DU1373" i="62"/>
  <c r="CP1436" i="62"/>
  <c r="CP1512" i="62" s="1"/>
  <c r="CP1359" i="62"/>
  <c r="CQ1230" i="62"/>
  <c r="CQ1459" i="62" s="1"/>
  <c r="DW790" i="62"/>
  <c r="DW1230" i="62" s="1"/>
  <c r="DW1459" i="62" s="1"/>
  <c r="BC1388" i="62"/>
  <c r="DW810" i="62"/>
  <c r="DW1233" i="62" s="1"/>
  <c r="CQ1233" i="62"/>
  <c r="CQ1464" i="62" s="1"/>
  <c r="DW444" i="62"/>
  <c r="CQ1288" i="62"/>
  <c r="CQ1205" i="62"/>
  <c r="CQ1437" i="62" s="1"/>
  <c r="DT1517" i="62"/>
  <c r="DT1390" i="62"/>
  <c r="CQ1309" i="62"/>
  <c r="DW430" i="62"/>
  <c r="CQ1287" i="62"/>
  <c r="CQ1204" i="62"/>
  <c r="DU1436" i="62"/>
  <c r="DU1512" i="62" s="1"/>
  <c r="DU1359" i="62"/>
  <c r="DU1464" i="62"/>
  <c r="DU1463" i="62" s="1"/>
  <c r="DU1516" i="62" s="1"/>
  <c r="DU1370" i="62"/>
  <c r="CV1388" i="62"/>
  <c r="BO1496" i="62"/>
  <c r="BG1496" i="62" s="1"/>
  <c r="BP1500" i="62"/>
  <c r="DR1294" i="62"/>
  <c r="CQ1206" i="62"/>
  <c r="CQ1438" i="62" s="1"/>
  <c r="DW445" i="62"/>
  <c r="DW1206" i="62" s="1"/>
  <c r="DW1438" i="62" s="1"/>
  <c r="DV1243" i="62"/>
  <c r="DV1313" i="62"/>
  <c r="CY1474" i="62"/>
  <c r="CY1391" i="62" s="1"/>
  <c r="DV1288" i="62"/>
  <c r="DV1205" i="62"/>
  <c r="DV1437" i="62" s="1"/>
  <c r="DV1287" i="62"/>
  <c r="DV1204" i="62"/>
  <c r="DT1505" i="62"/>
  <c r="DX1520" i="62"/>
  <c r="DV1307" i="62"/>
  <c r="DV1229" i="62"/>
  <c r="DV1460" i="62" s="1"/>
  <c r="CQ1244" i="62"/>
  <c r="CQ1476" i="62" s="1"/>
  <c r="DW954" i="62"/>
  <c r="DW1244" i="62" s="1"/>
  <c r="DW1476" i="62" s="1"/>
  <c r="CQ1203" i="62"/>
  <c r="CQ1435" i="62" s="1"/>
  <c r="DW421" i="62"/>
  <c r="DW1203" i="62" s="1"/>
  <c r="DW1435" i="62" s="1"/>
  <c r="CY1436" i="62"/>
  <c r="CY1512" i="62" s="1"/>
  <c r="CY1359" i="62"/>
  <c r="CQ1243" i="62"/>
  <c r="DW920" i="62"/>
  <c r="CQ1313" i="62"/>
  <c r="DW897" i="62"/>
  <c r="DW1533" i="62" s="1"/>
  <c r="CQ1533" i="62"/>
  <c r="CQ1542" i="62" s="1"/>
  <c r="DW789" i="62"/>
  <c r="DW1229" i="62" s="1"/>
  <c r="DW1460" i="62" s="1"/>
  <c r="CQ1307" i="62"/>
  <c r="CQ1229" i="62"/>
  <c r="CQ1460" i="62" s="1"/>
  <c r="CY1365" i="62"/>
  <c r="CY1450" i="62" s="1"/>
  <c r="CY1448" i="62" s="1"/>
  <c r="CY1515" i="62" s="1"/>
  <c r="DV1285" i="62"/>
  <c r="DU1266" i="62"/>
  <c r="DU1322" i="62" s="1"/>
  <c r="CQ1524" i="62"/>
  <c r="CY1266" i="62"/>
  <c r="DV1159" i="62"/>
  <c r="BN1515" i="62"/>
  <c r="BN1514" i="62" s="1"/>
  <c r="DQ1444" i="62"/>
  <c r="DS1361" i="62"/>
  <c r="DS1384" i="62" s="1"/>
  <c r="CQ1541" i="62"/>
  <c r="BF1393" i="62"/>
  <c r="DV1497" i="62"/>
  <c r="CY1322" i="62"/>
  <c r="BM1496" i="62"/>
  <c r="BE1496" i="62" s="1"/>
  <c r="BE1393" i="62"/>
  <c r="CQ1497" i="62"/>
  <c r="DR1385" i="62"/>
  <c r="DR1384" i="62"/>
  <c r="CP1421" i="62"/>
  <c r="CP1508" i="62" s="1"/>
  <c r="CP1355" i="62"/>
  <c r="CQ1270" i="62"/>
  <c r="CQ1170" i="62"/>
  <c r="DW34" i="62"/>
  <c r="DV1272" i="62"/>
  <c r="DV1176" i="62"/>
  <c r="DV1348" i="62" s="1"/>
  <c r="DV1408" i="62" s="1"/>
  <c r="DV1407" i="62" s="1"/>
  <c r="DV1503" i="62" s="1"/>
  <c r="CX1501" i="62"/>
  <c r="CX1500" i="62" s="1"/>
  <c r="CX1393" i="62"/>
  <c r="CQ1431" i="62"/>
  <c r="CQ1343" i="62"/>
  <c r="CQ1394" i="62" s="1"/>
  <c r="BM1504" i="62"/>
  <c r="BE1504" i="62" s="1"/>
  <c r="BE1410" i="62"/>
  <c r="DW644" i="62"/>
  <c r="CQ1300" i="62"/>
  <c r="CQ1219" i="62"/>
  <c r="DW1302" i="62"/>
  <c r="DW1224" i="62"/>
  <c r="DW1367" i="62" s="1"/>
  <c r="DW1453" i="62" s="1"/>
  <c r="CQ1173" i="62"/>
  <c r="CQ1404" i="62" s="1"/>
  <c r="DW69" i="62"/>
  <c r="DW1173" i="62" s="1"/>
  <c r="DW1404" i="62" s="1"/>
  <c r="CN1319" i="62"/>
  <c r="CN1330" i="62" s="1"/>
  <c r="DW1187" i="62"/>
  <c r="CQ1471" i="62"/>
  <c r="CQ1470" i="62" s="1"/>
  <c r="CQ1372" i="62"/>
  <c r="DV1343" i="62"/>
  <c r="DV1394" i="62" s="1"/>
  <c r="DU1295" i="62"/>
  <c r="DR1501" i="62"/>
  <c r="DR1500" i="62" s="1"/>
  <c r="DR1393" i="62"/>
  <c r="CQ1280" i="62"/>
  <c r="CQ1185" i="62"/>
  <c r="DW254" i="62"/>
  <c r="CQ1468" i="62"/>
  <c r="CQ1467" i="62" s="1"/>
  <c r="CQ1371" i="62"/>
  <c r="CN1518" i="62"/>
  <c r="CN1514" i="62" s="1"/>
  <c r="CN1520" i="62" s="1"/>
  <c r="DV1280" i="62"/>
  <c r="DV1185" i="62"/>
  <c r="DW1473" i="62"/>
  <c r="DW1273" i="62"/>
  <c r="DW1177" i="62"/>
  <c r="DW1349" i="62" s="1"/>
  <c r="DW1409" i="62" s="1"/>
  <c r="DV1440" i="62"/>
  <c r="CY1401" i="62"/>
  <c r="CY1346" i="62"/>
  <c r="CY1400" i="62" s="1"/>
  <c r="CQ1279" i="62"/>
  <c r="CQ1183" i="62"/>
  <c r="DW202" i="62"/>
  <c r="CX1446" i="62"/>
  <c r="CX1445" i="62" s="1"/>
  <c r="CX1361" i="62"/>
  <c r="DW1531" i="62"/>
  <c r="DW1237" i="62"/>
  <c r="DW1469" i="62" s="1"/>
  <c r="DR1518" i="62"/>
  <c r="DR1497" i="62"/>
  <c r="CO1351" i="62"/>
  <c r="CO1382" i="62" s="1"/>
  <c r="DU1397" i="62"/>
  <c r="DU1345" i="62"/>
  <c r="DU1396" i="62" s="1"/>
  <c r="DW1308" i="62"/>
  <c r="DW1232" i="62"/>
  <c r="DW1462" i="62" s="1"/>
  <c r="DT1410" i="62"/>
  <c r="DT1504" i="62" s="1"/>
  <c r="DT1381" i="62"/>
  <c r="DV1271" i="62"/>
  <c r="DV1175" i="62"/>
  <c r="DV1347" i="62" s="1"/>
  <c r="DV1406" i="62" s="1"/>
  <c r="DV1502" i="62" s="1"/>
  <c r="CO1501" i="62"/>
  <c r="CO1500" i="62" s="1"/>
  <c r="CO1393" i="62"/>
  <c r="CP1497" i="62"/>
  <c r="DW1248" i="62"/>
  <c r="DW1481" i="62" s="1"/>
  <c r="DW1478" i="62" s="1"/>
  <c r="DW1316" i="62"/>
  <c r="CY1397" i="62"/>
  <c r="CY1345" i="62"/>
  <c r="CY1396" i="62" s="1"/>
  <c r="BR1500" i="62"/>
  <c r="CP1354" i="62"/>
  <c r="BO1514" i="62"/>
  <c r="I77" i="64" s="1"/>
  <c r="BG1515" i="62"/>
  <c r="DV1456" i="62"/>
  <c r="CQ1283" i="62"/>
  <c r="CQ1192" i="62"/>
  <c r="DW301" i="62"/>
  <c r="CQ1168" i="62"/>
  <c r="CQ1398" i="62" s="1"/>
  <c r="DW12" i="62"/>
  <c r="DW1168" i="62" s="1"/>
  <c r="DW1398" i="62" s="1"/>
  <c r="CY1415" i="62"/>
  <c r="CY1352" i="62"/>
  <c r="CY1182" i="62"/>
  <c r="CY1428" i="62"/>
  <c r="CY1510" i="62" s="1"/>
  <c r="CY1357" i="62"/>
  <c r="DV1279" i="62"/>
  <c r="DV1183" i="62"/>
  <c r="AM1338" i="62"/>
  <c r="AM1337" i="62"/>
  <c r="DV1270" i="62"/>
  <c r="DV1170" i="62"/>
  <c r="CP1424" i="62"/>
  <c r="CP1509" i="62" s="1"/>
  <c r="CP1356" i="62"/>
  <c r="CP1322" i="62"/>
  <c r="CO1327" i="62"/>
  <c r="CO1294" i="62"/>
  <c r="CO1326" i="62" s="1"/>
  <c r="DU1401" i="62"/>
  <c r="DU1346" i="62"/>
  <c r="DU1400" i="62" s="1"/>
  <c r="DV1524" i="62"/>
  <c r="DV1411" i="62"/>
  <c r="CP1507" i="62"/>
  <c r="CQ1293" i="62"/>
  <c r="CQ1289" i="62" s="1"/>
  <c r="CQ1325" i="62" s="1"/>
  <c r="CQ1211" i="62"/>
  <c r="CQ1443" i="62" s="1"/>
  <c r="DW487" i="62"/>
  <c r="AO1338" i="62"/>
  <c r="AO1337" i="62"/>
  <c r="CY1424" i="62"/>
  <c r="CY1509" i="62" s="1"/>
  <c r="CY1356" i="62"/>
  <c r="DV1428" i="62"/>
  <c r="DV1510" i="62" s="1"/>
  <c r="DV1357" i="62"/>
  <c r="CY1278" i="62"/>
  <c r="CY1324" i="62" s="1"/>
  <c r="DR1517" i="62"/>
  <c r="DR1390" i="62"/>
  <c r="DW1291" i="62"/>
  <c r="DW1209" i="62"/>
  <c r="DW1441" i="62" s="1"/>
  <c r="CP1415" i="62"/>
  <c r="CP1352" i="62"/>
  <c r="CP1182" i="62"/>
  <c r="CP1401" i="62"/>
  <c r="CP1346" i="62"/>
  <c r="CP1400" i="62" s="1"/>
  <c r="DU1493" i="62"/>
  <c r="DU1374" i="62"/>
  <c r="CQ1272" i="62"/>
  <c r="CQ1176" i="62"/>
  <c r="CQ1348" i="62" s="1"/>
  <c r="CQ1408" i="62" s="1"/>
  <c r="CQ1407" i="62" s="1"/>
  <c r="CQ1503" i="62" s="1"/>
  <c r="DW120" i="62"/>
  <c r="ER1520" i="62"/>
  <c r="EO1520" i="62"/>
  <c r="CP1417" i="62"/>
  <c r="CP1353" i="62"/>
  <c r="CQ1222" i="62"/>
  <c r="DW663" i="62"/>
  <c r="DW1222" i="62" s="1"/>
  <c r="DS1342" i="62"/>
  <c r="DS1263" i="62"/>
  <c r="CO1506" i="62"/>
  <c r="CO1505" i="62" s="1"/>
  <c r="CO1414" i="62"/>
  <c r="CQ1277" i="62"/>
  <c r="CQ1181" i="62"/>
  <c r="CQ1413" i="62" s="1"/>
  <c r="DW155" i="62"/>
  <c r="EQ1520" i="62"/>
  <c r="EP1520" i="62"/>
  <c r="DT1393" i="62"/>
  <c r="BP1496" i="62"/>
  <c r="BH1496" i="62" s="1"/>
  <c r="BH1393" i="62"/>
  <c r="CP1537" i="62"/>
  <c r="CP1541" i="62"/>
  <c r="CP1546" i="62" s="1"/>
  <c r="CQ1297" i="62"/>
  <c r="CQ1214" i="62"/>
  <c r="DW533" i="62"/>
  <c r="CP1517" i="62"/>
  <c r="CP1390" i="62"/>
  <c r="CQ1271" i="62"/>
  <c r="CQ1175" i="62"/>
  <c r="CQ1347" i="62" s="1"/>
  <c r="CQ1406" i="62" s="1"/>
  <c r="CQ1502" i="62" s="1"/>
  <c r="DW105" i="62"/>
  <c r="DV1301" i="62"/>
  <c r="DV1223" i="62"/>
  <c r="DV1366" i="62" s="1"/>
  <c r="DV1451" i="62" s="1"/>
  <c r="BN1388" i="62"/>
  <c r="BF1388" i="62" s="1"/>
  <c r="BF1380" i="62"/>
  <c r="BN1503" i="62"/>
  <c r="BF1503" i="62" s="1"/>
  <c r="BF1407" i="62"/>
  <c r="AY1522" i="62"/>
  <c r="AY1523" i="62" s="1"/>
  <c r="CP1278" i="62"/>
  <c r="CP1324" i="62" s="1"/>
  <c r="CY1541" i="62"/>
  <c r="CY1546" i="62" s="1"/>
  <c r="CY1537" i="62"/>
  <c r="CX1327" i="62"/>
  <c r="CX1294" i="62"/>
  <c r="CX1326" i="62" s="1"/>
  <c r="DT1263" i="62"/>
  <c r="CQ1298" i="62"/>
  <c r="CQ1215" i="62"/>
  <c r="CQ1363" i="62" s="1"/>
  <c r="CQ1447" i="62" s="1"/>
  <c r="DW541" i="62"/>
  <c r="DW1292" i="62"/>
  <c r="DW1210" i="62"/>
  <c r="DW1442" i="62" s="1"/>
  <c r="CQ1276" i="62"/>
  <c r="CQ1180" i="62"/>
  <c r="CQ1412" i="62" s="1"/>
  <c r="DW150" i="62"/>
  <c r="DQ1385" i="62"/>
  <c r="DQ1384" i="62"/>
  <c r="DW1216" i="62"/>
  <c r="DS1501" i="62"/>
  <c r="DS1500" i="62" s="1"/>
  <c r="DS1393" i="62"/>
  <c r="CQ1374" i="62"/>
  <c r="DQ1517" i="62"/>
  <c r="DQ1390" i="62"/>
  <c r="BQ1496" i="62"/>
  <c r="BI1496" i="62" s="1"/>
  <c r="BI1393" i="62"/>
  <c r="DV1284" i="62"/>
  <c r="DV1194" i="62"/>
  <c r="DV1426" i="62" s="1"/>
  <c r="DV1297" i="62"/>
  <c r="DV1214" i="62"/>
  <c r="CY1362" i="62"/>
  <c r="CY1213" i="62"/>
  <c r="CY1212" i="62" s="1"/>
  <c r="DU1415" i="62"/>
  <c r="DU1352" i="62"/>
  <c r="DU1182" i="62"/>
  <c r="CQ1171" i="62"/>
  <c r="CQ1402" i="62" s="1"/>
  <c r="DW35" i="62"/>
  <c r="DW1171" i="62" s="1"/>
  <c r="DW1402" i="62" s="1"/>
  <c r="CO1446" i="62"/>
  <c r="CO1445" i="62" s="1"/>
  <c r="CO1361" i="62"/>
  <c r="DP1377" i="62"/>
  <c r="DP1380" i="62"/>
  <c r="DP1388" i="62" s="1"/>
  <c r="FK1520" i="62"/>
  <c r="FM1520" i="62" s="1"/>
  <c r="BL1515" i="62"/>
  <c r="BD1448" i="62"/>
  <c r="CY1178" i="62"/>
  <c r="CY1350" i="62" s="1"/>
  <c r="DW1268" i="62"/>
  <c r="DW1166" i="62"/>
  <c r="DW1344" i="62" s="1"/>
  <c r="DW1395" i="62" s="1"/>
  <c r="DT1327" i="62"/>
  <c r="DT1294" i="62"/>
  <c r="DT1326" i="62" s="1"/>
  <c r="FG1388" i="62"/>
  <c r="FK1388" i="62"/>
  <c r="FM1388" i="62" s="1"/>
  <c r="DT1446" i="62"/>
  <c r="DT1445" i="62" s="1"/>
  <c r="DT1361" i="62"/>
  <c r="BB1522" i="62"/>
  <c r="BB1523" i="62" s="1"/>
  <c r="DV1298" i="62"/>
  <c r="DV1215" i="62"/>
  <c r="DV1363" i="62" s="1"/>
  <c r="DV1447" i="62" s="1"/>
  <c r="BQ1500" i="62"/>
  <c r="FD1520" i="62"/>
  <c r="FC1520" i="62"/>
  <c r="CX1410" i="62"/>
  <c r="CX1504" i="62" s="1"/>
  <c r="CX1381" i="62"/>
  <c r="DT1380" i="62"/>
  <c r="CQ1419" i="62"/>
  <c r="CO1342" i="62"/>
  <c r="CO1263" i="62"/>
  <c r="CP1362" i="62"/>
  <c r="CP1213" i="62"/>
  <c r="CP1212" i="62" s="1"/>
  <c r="CY1295" i="62"/>
  <c r="DW1250" i="62"/>
  <c r="DW1494" i="62" s="1"/>
  <c r="DW1535" i="62"/>
  <c r="DW1544" i="62" s="1"/>
  <c r="DU1278" i="62"/>
  <c r="DU1324" i="62" s="1"/>
  <c r="CP1365" i="62"/>
  <c r="CP1450" i="62" s="1"/>
  <c r="CP1448" i="62" s="1"/>
  <c r="CP1515" i="62" s="1"/>
  <c r="DV1471" i="62"/>
  <c r="DV1470" i="62" s="1"/>
  <c r="DV1372" i="62"/>
  <c r="BM1515" i="62"/>
  <c r="BE1448" i="62"/>
  <c r="CQ1190" i="62"/>
  <c r="CQ1422" i="62" s="1"/>
  <c r="DW291" i="62"/>
  <c r="DW1190" i="62" s="1"/>
  <c r="DW1422" i="62" s="1"/>
  <c r="DV1468" i="62"/>
  <c r="DV1467" i="62" s="1"/>
  <c r="DV1371" i="62"/>
  <c r="DV1452" i="62"/>
  <c r="DU1417" i="62"/>
  <c r="DU1353" i="62"/>
  <c r="CY1389" i="62"/>
  <c r="DU1517" i="62"/>
  <c r="DU1390" i="62"/>
  <c r="CW1384" i="62"/>
  <c r="CW1385" i="62"/>
  <c r="DV1431" i="62"/>
  <c r="DV1511" i="62" s="1"/>
  <c r="DV1358" i="62"/>
  <c r="AZ1522" i="62"/>
  <c r="AZ1523" i="62" s="1"/>
  <c r="CO1319" i="62"/>
  <c r="CO1330" i="62" s="1"/>
  <c r="CO1322" i="62"/>
  <c r="CY1374" i="62"/>
  <c r="CY1164" i="62"/>
  <c r="DT1322" i="62"/>
  <c r="CY1417" i="62"/>
  <c r="CY1353" i="62"/>
  <c r="DU1541" i="62"/>
  <c r="DU1546" i="62" s="1"/>
  <c r="DU1537" i="62"/>
  <c r="BM1503" i="62"/>
  <c r="BE1407" i="62"/>
  <c r="DQ1496" i="62"/>
  <c r="CQ1172" i="62"/>
  <c r="CQ1403" i="62" s="1"/>
  <c r="DW43" i="62"/>
  <c r="DW1172" i="62" s="1"/>
  <c r="DW1403" i="62" s="1"/>
  <c r="CQ1188" i="62"/>
  <c r="CQ1420" i="62" s="1"/>
  <c r="DW277" i="62"/>
  <c r="DW1188" i="62" s="1"/>
  <c r="DW1420" i="62" s="1"/>
  <c r="DU1412" i="62"/>
  <c r="DU1389" i="62" s="1"/>
  <c r="DU1178" i="62"/>
  <c r="DU1350" i="62" s="1"/>
  <c r="DV1269" i="62"/>
  <c r="DV1167" i="62"/>
  <c r="BA1522" i="62"/>
  <c r="BA1523" i="62" s="1"/>
  <c r="CQ1301" i="62"/>
  <c r="CQ1223" i="62"/>
  <c r="CQ1366" i="62" s="1"/>
  <c r="CQ1451" i="62" s="1"/>
  <c r="DW722" i="62"/>
  <c r="BL1444" i="62"/>
  <c r="BD1444" i="62" s="1"/>
  <c r="BD1445" i="62"/>
  <c r="CQ1197" i="62"/>
  <c r="CQ1429" i="62" s="1"/>
  <c r="DW358" i="62"/>
  <c r="DW1197" i="62" s="1"/>
  <c r="DW1429" i="62" s="1"/>
  <c r="DW1464" i="62"/>
  <c r="DW1463" i="62" s="1"/>
  <c r="DW1370" i="62"/>
  <c r="CW1444" i="62"/>
  <c r="CW1496" i="62" s="1"/>
  <c r="CW1518" i="62"/>
  <c r="CW1514" i="62" s="1"/>
  <c r="CW1520" i="62" s="1"/>
  <c r="CQ1174" i="62"/>
  <c r="CQ1405" i="62" s="1"/>
  <c r="DW87" i="62"/>
  <c r="DW1174" i="62" s="1"/>
  <c r="DW1405" i="62" s="1"/>
  <c r="AN1338" i="62"/>
  <c r="AN1337" i="62"/>
  <c r="CY1497" i="62"/>
  <c r="DV1283" i="62"/>
  <c r="DV1192" i="62"/>
  <c r="CQ1221" i="62"/>
  <c r="DW662" i="62"/>
  <c r="DW1221" i="62" s="1"/>
  <c r="CP1327" i="62"/>
  <c r="CP1294" i="62"/>
  <c r="CP1326" i="62" s="1"/>
  <c r="CQ1282" i="62"/>
  <c r="CQ1189" i="62"/>
  <c r="DW283" i="62"/>
  <c r="CY1431" i="62"/>
  <c r="CY1511" i="62" s="1"/>
  <c r="CY1358" i="62"/>
  <c r="FE1520" i="62"/>
  <c r="FB1520" i="62"/>
  <c r="CY1421" i="62"/>
  <c r="CY1508" i="62" s="1"/>
  <c r="CY1355" i="62"/>
  <c r="DS1517" i="62"/>
  <c r="DS1514" i="62" s="1"/>
  <c r="DS1390" i="62"/>
  <c r="DV1300" i="62"/>
  <c r="DV1219" i="62"/>
  <c r="DV1365" i="62" s="1"/>
  <c r="DV1450" i="62" s="1"/>
  <c r="CX1322" i="62"/>
  <c r="DU1164" i="62"/>
  <c r="CQ1218" i="62"/>
  <c r="DW617" i="62"/>
  <c r="DW1218" i="62" s="1"/>
  <c r="DR1515" i="62"/>
  <c r="DR1444" i="62"/>
  <c r="CN1384" i="62"/>
  <c r="CN1385" i="62"/>
  <c r="DV1542" i="62"/>
  <c r="DU1274" i="62"/>
  <c r="DU1323" i="62" s="1"/>
  <c r="CP1397" i="62"/>
  <c r="CP1345" i="62"/>
  <c r="CP1396" i="62" s="1"/>
  <c r="DU1421" i="62"/>
  <c r="DU1508" i="62" s="1"/>
  <c r="DU1355" i="62"/>
  <c r="CY1517" i="62"/>
  <c r="CY1390" i="62"/>
  <c r="BO1500" i="62"/>
  <c r="BP1514" i="62"/>
  <c r="J77" i="64" s="1"/>
  <c r="BH1515" i="62"/>
  <c r="DS1444" i="62"/>
  <c r="CP1207" i="62"/>
  <c r="CP1360" i="62" s="1"/>
  <c r="CP1383" i="62" s="1"/>
  <c r="CY1516" i="62"/>
  <c r="DW1309" i="62"/>
  <c r="DW1196" i="62"/>
  <c r="AP1337" i="62"/>
  <c r="CQ1217" i="62"/>
  <c r="DW579" i="62"/>
  <c r="DW1217" i="62" s="1"/>
  <c r="DU1207" i="62"/>
  <c r="DU1360" i="62" s="1"/>
  <c r="DU1383" i="62" s="1"/>
  <c r="DU1424" i="62"/>
  <c r="DU1509" i="62" s="1"/>
  <c r="DU1356" i="62"/>
  <c r="DW1306" i="62"/>
  <c r="DW1228" i="62"/>
  <c r="DW1458" i="62" s="1"/>
  <c r="DV1276" i="62"/>
  <c r="DV1180" i="62"/>
  <c r="DV1412" i="62" s="1"/>
  <c r="CQ1269" i="62"/>
  <c r="CQ1167" i="62"/>
  <c r="DW8" i="62"/>
  <c r="DV1282" i="62"/>
  <c r="DV1189" i="62"/>
  <c r="BR1514" i="62"/>
  <c r="L77" i="64" s="1"/>
  <c r="BJ1515" i="62"/>
  <c r="CQ1284" i="62"/>
  <c r="CQ1194" i="62"/>
  <c r="CQ1426" i="62" s="1"/>
  <c r="DW330" i="62"/>
  <c r="BL1503" i="62"/>
  <c r="BD1407" i="62"/>
  <c r="BL1393" i="62"/>
  <c r="CQ1169" i="62"/>
  <c r="CQ1399" i="62" s="1"/>
  <c r="DW14" i="62"/>
  <c r="DW1169" i="62" s="1"/>
  <c r="DW1399" i="62" s="1"/>
  <c r="DU1501" i="62"/>
  <c r="DU1500" i="62" s="1"/>
  <c r="DU1393" i="62"/>
  <c r="CP1178" i="62"/>
  <c r="CP1350" i="62" s="1"/>
  <c r="AR1337" i="62"/>
  <c r="DW1303" i="62"/>
  <c r="DW1225" i="62"/>
  <c r="DW1368" i="62" s="1"/>
  <c r="DW1454" i="62" s="1"/>
  <c r="CW1380" i="62"/>
  <c r="CW1377" i="62"/>
  <c r="CQ1370" i="62"/>
  <c r="CP1431" i="62"/>
  <c r="CP1511" i="62" s="1"/>
  <c r="CP1358" i="62"/>
  <c r="DW1275" i="62"/>
  <c r="DW1179" i="62"/>
  <c r="CQ1428" i="62"/>
  <c r="DW1304" i="62"/>
  <c r="DW1226" i="62"/>
  <c r="DV1293" i="62"/>
  <c r="DV1289" i="62" s="1"/>
  <c r="DV1325" i="62" s="1"/>
  <c r="DV1211" i="62"/>
  <c r="DV1443" i="62" s="1"/>
  <c r="DU1439" i="62"/>
  <c r="DU1513" i="62" s="1"/>
  <c r="DV1277" i="62"/>
  <c r="DV1181" i="62"/>
  <c r="DV1413" i="62" s="1"/>
  <c r="DW1267" i="62"/>
  <c r="DW1165" i="62"/>
  <c r="CN1380" i="62"/>
  <c r="CN1377" i="62"/>
  <c r="DW1290" i="62"/>
  <c r="DW1208" i="62"/>
  <c r="BN1444" i="62"/>
  <c r="BF1444" i="62" s="1"/>
  <c r="BF1445" i="62"/>
  <c r="BN1504" i="62"/>
  <c r="BF1504" i="62" s="1"/>
  <c r="BF1410" i="62"/>
  <c r="BF1501" i="62"/>
  <c r="CP1428" i="62"/>
  <c r="CP1510" i="62" s="1"/>
  <c r="CP1357" i="62"/>
  <c r="BM1388" i="62"/>
  <c r="BE1388" i="62" s="1"/>
  <c r="BE1380" i="62"/>
  <c r="DQ1388" i="62"/>
  <c r="CQ1463" i="62"/>
  <c r="CX1351" i="62"/>
  <c r="CX1382" i="62" s="1"/>
  <c r="CQ1411" i="62"/>
  <c r="DV1419" i="62"/>
  <c r="DV1507" i="62" s="1"/>
  <c r="DV1354" i="62"/>
  <c r="CQ1456" i="62"/>
  <c r="CQ1455" i="62" s="1"/>
  <c r="CQ1369" i="62"/>
  <c r="CO1410" i="62"/>
  <c r="CO1504" i="62" s="1"/>
  <c r="CO1381" i="62"/>
  <c r="DQ1326" i="62"/>
  <c r="DQ1319" i="62"/>
  <c r="DQ1330" i="62" s="1"/>
  <c r="CX1342" i="62"/>
  <c r="CX1263" i="62"/>
  <c r="DW1286" i="62"/>
  <c r="DW1199" i="62"/>
  <c r="CQ1159" i="62"/>
  <c r="CP1164" i="62"/>
  <c r="DW1307" i="62"/>
  <c r="CQ1440" i="62"/>
  <c r="DW1532" i="62"/>
  <c r="DQ1518" i="62"/>
  <c r="DQ1497" i="62"/>
  <c r="CP1516" i="62"/>
  <c r="DU1362" i="62"/>
  <c r="DU1213" i="62"/>
  <c r="DU1212" i="62" s="1"/>
  <c r="BQ1514" i="62"/>
  <c r="K77" i="64" s="1"/>
  <c r="BI1515" i="62"/>
  <c r="DR1342" i="62"/>
  <c r="DR1263" i="62"/>
  <c r="DQ1377" i="62"/>
  <c r="DW1525" i="62"/>
  <c r="DW1310" i="62"/>
  <c r="DW1236" i="62"/>
  <c r="CX1506" i="62"/>
  <c r="CX1505" i="62" s="1"/>
  <c r="CX1414" i="62"/>
  <c r="DV1281" i="62"/>
  <c r="BR1496" i="62"/>
  <c r="BJ1496" i="62" s="1"/>
  <c r="CY1501" i="62" l="1"/>
  <c r="CY1500" i="62" s="1"/>
  <c r="CQ1266" i="62"/>
  <c r="CX1319" i="62"/>
  <c r="CX1330" i="62" s="1"/>
  <c r="DV1369" i="62"/>
  <c r="DV1266" i="62"/>
  <c r="CY1393" i="62"/>
  <c r="DW1238" i="62"/>
  <c r="DW1311" i="62"/>
  <c r="CQ1274" i="62"/>
  <c r="CQ1323" i="62" s="1"/>
  <c r="DW1497" i="62"/>
  <c r="DW1374" i="62"/>
  <c r="CQ1389" i="62"/>
  <c r="BF1515" i="62"/>
  <c r="DT1319" i="62"/>
  <c r="DT1330" i="62" s="1"/>
  <c r="DV1455" i="62"/>
  <c r="DV1516" i="62" s="1"/>
  <c r="CP1501" i="62"/>
  <c r="CP1500" i="62" s="1"/>
  <c r="DW1524" i="62"/>
  <c r="DW1541" i="62" s="1"/>
  <c r="DV1448" i="62"/>
  <c r="DV1515" i="62" s="1"/>
  <c r="CQ1358" i="62"/>
  <c r="CW1388" i="62"/>
  <c r="CQ1364" i="62"/>
  <c r="CQ1449" i="62" s="1"/>
  <c r="CN1388" i="62"/>
  <c r="DW1285" i="62"/>
  <c r="CQ1178" i="62"/>
  <c r="CQ1350" i="62" s="1"/>
  <c r="CQ1410" i="62" s="1"/>
  <c r="CQ1504" i="62" s="1"/>
  <c r="CQ1511" i="62"/>
  <c r="DS1385" i="62"/>
  <c r="CQ1357" i="62"/>
  <c r="BG1500" i="62"/>
  <c r="I65" i="64"/>
  <c r="BI1500" i="62"/>
  <c r="K65" i="64"/>
  <c r="BJ1500" i="62"/>
  <c r="L65" i="64"/>
  <c r="CQ1537" i="62"/>
  <c r="DW1243" i="62"/>
  <c r="DW1313" i="62"/>
  <c r="DR1326" i="62"/>
  <c r="DR1319" i="62"/>
  <c r="DR1330" i="62" s="1"/>
  <c r="CQ1359" i="62"/>
  <c r="CQ1436" i="62"/>
  <c r="CQ1512" i="62" s="1"/>
  <c r="CQ1475" i="62"/>
  <c r="CQ1474" i="62" s="1"/>
  <c r="CQ1391" i="62" s="1"/>
  <c r="CQ1373" i="62"/>
  <c r="DV1475" i="62"/>
  <c r="DV1474" i="62" s="1"/>
  <c r="DV1391" i="62" s="1"/>
  <c r="DV1373" i="62"/>
  <c r="J65" i="64"/>
  <c r="BH1500" i="62"/>
  <c r="DV1436" i="62"/>
  <c r="DV1512" i="62" s="1"/>
  <c r="DV1359" i="62"/>
  <c r="DW1287" i="62"/>
  <c r="DW1204" i="62"/>
  <c r="DW1288" i="62"/>
  <c r="DW1205" i="62"/>
  <c r="DW1437" i="62" s="1"/>
  <c r="CQ1164" i="62"/>
  <c r="DV1295" i="62"/>
  <c r="DV1294" i="62" s="1"/>
  <c r="DV1326" i="62" s="1"/>
  <c r="DV1274" i="62"/>
  <c r="DV1323" i="62" s="1"/>
  <c r="DU1351" i="62"/>
  <c r="DU1382" i="62" s="1"/>
  <c r="DS1520" i="62"/>
  <c r="BN1500" i="62"/>
  <c r="BF1500" i="62" s="1"/>
  <c r="DR1514" i="62"/>
  <c r="DR1520" i="62" s="1"/>
  <c r="CQ1342" i="62"/>
  <c r="CQ1322" i="62"/>
  <c r="DV1322" i="62"/>
  <c r="DW1542" i="62"/>
  <c r="DW1440" i="62"/>
  <c r="DW1456" i="62"/>
  <c r="DW1455" i="62" s="1"/>
  <c r="DW1516" i="62" s="1"/>
  <c r="DW1369" i="62"/>
  <c r="BE1503" i="62"/>
  <c r="BM1500" i="62"/>
  <c r="BE1500" i="62" s="1"/>
  <c r="CY1327" i="62"/>
  <c r="CY1294" i="62"/>
  <c r="CY1326" i="62" s="1"/>
  <c r="CP1506" i="62"/>
  <c r="CP1505" i="62" s="1"/>
  <c r="CP1414" i="62"/>
  <c r="DW1293" i="62"/>
  <c r="DW1289" i="62" s="1"/>
  <c r="DW1325" i="62" s="1"/>
  <c r="DW1211" i="62"/>
  <c r="DW1443" i="62" s="1"/>
  <c r="DV1439" i="62"/>
  <c r="DV1513" i="62" s="1"/>
  <c r="DW1280" i="62"/>
  <c r="DW1185" i="62"/>
  <c r="DW1281" i="62"/>
  <c r="DV1397" i="62"/>
  <c r="DV1345" i="62"/>
  <c r="DV1396" i="62" s="1"/>
  <c r="CP1446" i="62"/>
  <c r="CP1445" i="62" s="1"/>
  <c r="CP1361" i="62"/>
  <c r="DW1277" i="62"/>
  <c r="DW1181" i="62"/>
  <c r="DW1413" i="62" s="1"/>
  <c r="BO1520" i="62"/>
  <c r="BG1514" i="62"/>
  <c r="CQ1439" i="62"/>
  <c r="CQ1513" i="62" s="1"/>
  <c r="DW1159" i="62"/>
  <c r="CQ1510" i="62"/>
  <c r="DV1424" i="62"/>
  <c r="DV1509" i="62" s="1"/>
  <c r="DV1356" i="62"/>
  <c r="CY1410" i="62"/>
  <c r="CY1504" i="62" s="1"/>
  <c r="CY1381" i="62"/>
  <c r="DU1506" i="62"/>
  <c r="DU1505" i="62" s="1"/>
  <c r="DU1414" i="62"/>
  <c r="DQ1514" i="62"/>
  <c r="DQ1520" i="62" s="1"/>
  <c r="DW1272" i="62"/>
  <c r="DW1176" i="62"/>
  <c r="DW1348" i="62" s="1"/>
  <c r="DW1408" i="62" s="1"/>
  <c r="DW1407" i="62" s="1"/>
  <c r="DW1503" i="62" s="1"/>
  <c r="CP1319" i="62"/>
  <c r="CP1330" i="62" s="1"/>
  <c r="CY1351" i="62"/>
  <c r="CY1382" i="62" s="1"/>
  <c r="CX1384" i="62"/>
  <c r="CX1385" i="62"/>
  <c r="DR1496" i="62"/>
  <c r="DV1390" i="62"/>
  <c r="BQ1520" i="62"/>
  <c r="BI1514" i="62"/>
  <c r="DW1343" i="62"/>
  <c r="DW1394" i="62" s="1"/>
  <c r="DW1411" i="62"/>
  <c r="DU1410" i="62"/>
  <c r="DU1504" i="62" s="1"/>
  <c r="DU1381" i="62"/>
  <c r="DW1298" i="62"/>
  <c r="DW1215" i="62"/>
  <c r="DW1363" i="62" s="1"/>
  <c r="DW1447" i="62" s="1"/>
  <c r="DW1297" i="62"/>
  <c r="DW1214" i="62"/>
  <c r="DV1178" i="62"/>
  <c r="DV1350" i="62" s="1"/>
  <c r="CY1506" i="62"/>
  <c r="CY1505" i="62" s="1"/>
  <c r="CY1414" i="62"/>
  <c r="CX1444" i="62"/>
  <c r="CX1496" i="62" s="1"/>
  <c r="CX1518" i="62"/>
  <c r="CX1514" i="62" s="1"/>
  <c r="CX1520" i="62" s="1"/>
  <c r="CP1393" i="62"/>
  <c r="CQ1417" i="62"/>
  <c r="CQ1353" i="62"/>
  <c r="DR1380" i="62"/>
  <c r="DR1388" i="62" s="1"/>
  <c r="DR1377" i="62"/>
  <c r="CQ1207" i="62"/>
  <c r="CQ1360" i="62" s="1"/>
  <c r="CQ1383" i="62" s="1"/>
  <c r="CP1410" i="62"/>
  <c r="CP1504" i="62" s="1"/>
  <c r="CP1381" i="62"/>
  <c r="BR1520" i="62"/>
  <c r="BJ1514" i="62"/>
  <c r="DV1421" i="62"/>
  <c r="DV1508" i="62" s="1"/>
  <c r="DV1355" i="62"/>
  <c r="CQ1516" i="62"/>
  <c r="CP1342" i="62"/>
  <c r="CP1263" i="62"/>
  <c r="DW1269" i="62"/>
  <c r="DW1167" i="62"/>
  <c r="DU1342" i="62"/>
  <c r="DU1263" i="62"/>
  <c r="BM1514" i="62"/>
  <c r="BE1515" i="62"/>
  <c r="CO1380" i="62"/>
  <c r="CO1377" i="62"/>
  <c r="BL1514" i="62"/>
  <c r="BD1515" i="62"/>
  <c r="CY1446" i="62"/>
  <c r="CY1445" i="62" s="1"/>
  <c r="CY1361" i="62"/>
  <c r="DS1496" i="62"/>
  <c r="CQ1362" i="62"/>
  <c r="CQ1213" i="62"/>
  <c r="CQ1212" i="62" s="1"/>
  <c r="DV1389" i="62"/>
  <c r="DU1327" i="62"/>
  <c r="DU1294" i="62"/>
  <c r="DU1326" i="62" s="1"/>
  <c r="CQ1397" i="62"/>
  <c r="CQ1345" i="62"/>
  <c r="CQ1396" i="62" s="1"/>
  <c r="DW1428" i="62"/>
  <c r="DW1510" i="62" s="1"/>
  <c r="DW1357" i="62"/>
  <c r="CQ1354" i="62"/>
  <c r="DT1385" i="62"/>
  <c r="DT1384" i="62"/>
  <c r="DT1388" i="62" s="1"/>
  <c r="DV1362" i="62"/>
  <c r="DV1213" i="62"/>
  <c r="DV1212" i="62" s="1"/>
  <c r="CQ1295" i="62"/>
  <c r="DV1537" i="62"/>
  <c r="DV1541" i="62"/>
  <c r="DV1546" i="62" s="1"/>
  <c r="DV1401" i="62"/>
  <c r="DV1346" i="62"/>
  <c r="DV1400" i="62" s="1"/>
  <c r="DW1279" i="62"/>
  <c r="DW1183" i="62"/>
  <c r="DV1164" i="62"/>
  <c r="DW1452" i="62"/>
  <c r="BL1496" i="62"/>
  <c r="BD1496" i="62" s="1"/>
  <c r="BD1393" i="62"/>
  <c r="CQ1507" i="62"/>
  <c r="DT1444" i="62"/>
  <c r="DT1496" i="62" s="1"/>
  <c r="DT1518" i="62"/>
  <c r="DT1514" i="62" s="1"/>
  <c r="DT1520" i="62" s="1"/>
  <c r="DW1364" i="62"/>
  <c r="DW1449" i="62" s="1"/>
  <c r="DU1497" i="62"/>
  <c r="CQ1415" i="62"/>
  <c r="CQ1352" i="62"/>
  <c r="CQ1182" i="62"/>
  <c r="DV1417" i="62"/>
  <c r="DV1353" i="62"/>
  <c r="DW1431" i="62"/>
  <c r="DW1511" i="62" s="1"/>
  <c r="DW1358" i="62"/>
  <c r="DW1282" i="62"/>
  <c r="DW1189" i="62"/>
  <c r="CY1342" i="62"/>
  <c r="CY1263" i="62"/>
  <c r="DW1299" i="62"/>
  <c r="DS1377" i="62"/>
  <c r="DS1380" i="62"/>
  <c r="DS1388" i="62" s="1"/>
  <c r="DW1283" i="62"/>
  <c r="DW1192" i="62"/>
  <c r="CQ1278" i="62"/>
  <c r="CQ1324" i="62" s="1"/>
  <c r="CQ1365" i="62"/>
  <c r="CQ1450" i="62" s="1"/>
  <c r="DW1537" i="62"/>
  <c r="DW1468" i="62"/>
  <c r="DW1467" i="62" s="1"/>
  <c r="DW1371" i="62"/>
  <c r="BD1503" i="62"/>
  <c r="BL1500" i="62"/>
  <c r="BD1500" i="62" s="1"/>
  <c r="CQ1421" i="62"/>
  <c r="CQ1508" i="62" s="1"/>
  <c r="CQ1355" i="62"/>
  <c r="DW1301" i="62"/>
  <c r="DW1223" i="62"/>
  <c r="DW1366" i="62" s="1"/>
  <c r="DW1451" i="62" s="1"/>
  <c r="DT1377" i="62"/>
  <c r="CO1384" i="62"/>
  <c r="CO1385" i="62"/>
  <c r="CQ1424" i="62"/>
  <c r="CQ1509" i="62" s="1"/>
  <c r="CQ1356" i="62"/>
  <c r="DW1270" i="62"/>
  <c r="DW1170" i="62"/>
  <c r="BN1496" i="62"/>
  <c r="BF1496" i="62" s="1"/>
  <c r="BP1520" i="62"/>
  <c r="BH1514" i="62"/>
  <c r="DU1446" i="62"/>
  <c r="DU1445" i="62" s="1"/>
  <c r="DU1444" i="62" s="1"/>
  <c r="DU1361" i="62"/>
  <c r="CX1377" i="62"/>
  <c r="CX1380" i="62"/>
  <c r="DW1284" i="62"/>
  <c r="DW1194" i="62"/>
  <c r="DW1426" i="62" s="1"/>
  <c r="CO1444" i="62"/>
  <c r="CO1496" i="62" s="1"/>
  <c r="CO1518" i="62"/>
  <c r="CO1514" i="62" s="1"/>
  <c r="CO1520" i="62" s="1"/>
  <c r="DW1271" i="62"/>
  <c r="DW1175" i="62"/>
  <c r="DW1347" i="62" s="1"/>
  <c r="DW1406" i="62" s="1"/>
  <c r="DW1502" i="62" s="1"/>
  <c r="BN1520" i="62"/>
  <c r="BF1520" i="62" s="1"/>
  <c r="BF1514" i="62"/>
  <c r="DV1415" i="62"/>
  <c r="DV1352" i="62"/>
  <c r="DV1182" i="62"/>
  <c r="DW1219" i="62"/>
  <c r="DW1365" i="62" s="1"/>
  <c r="DW1450" i="62" s="1"/>
  <c r="DW1300" i="62"/>
  <c r="CQ1401" i="62"/>
  <c r="CQ1346" i="62"/>
  <c r="CQ1400" i="62" s="1"/>
  <c r="DW1471" i="62"/>
  <c r="DW1470" i="62" s="1"/>
  <c r="DW1372" i="62"/>
  <c r="DW1276" i="62"/>
  <c r="DW1180" i="62"/>
  <c r="DW1412" i="62" s="1"/>
  <c r="CP1351" i="62"/>
  <c r="CP1382" i="62" s="1"/>
  <c r="DV1278" i="62"/>
  <c r="DV1324" i="62" s="1"/>
  <c r="DV1207" i="62"/>
  <c r="DV1360" i="62" s="1"/>
  <c r="DV1383" i="62" s="1"/>
  <c r="CQ1517" i="62"/>
  <c r="CQ1390" i="62"/>
  <c r="DW1419" i="62"/>
  <c r="DW1507" i="62" s="1"/>
  <c r="DW1354" i="62"/>
  <c r="CQ1546" i="62"/>
  <c r="DV1501" i="62" l="1"/>
  <c r="DV1500" i="62" s="1"/>
  <c r="CY1319" i="62"/>
  <c r="CY1330" i="62" s="1"/>
  <c r="DV1517" i="62"/>
  <c r="DU1496" i="62"/>
  <c r="DW1274" i="62"/>
  <c r="DW1323" i="62" s="1"/>
  <c r="DV1327" i="62"/>
  <c r="CQ1381" i="62"/>
  <c r="CQ1448" i="62"/>
  <c r="CQ1515" i="62" s="1"/>
  <c r="CX1388" i="62"/>
  <c r="DW1546" i="62"/>
  <c r="BI1520" i="62"/>
  <c r="K83" i="64"/>
  <c r="DW1359" i="62"/>
  <c r="DW1436" i="62"/>
  <c r="DW1512" i="62" s="1"/>
  <c r="DW1475" i="62"/>
  <c r="DW1474" i="62" s="1"/>
  <c r="DW1391" i="62" s="1"/>
  <c r="DW1373" i="62"/>
  <c r="BJ1520" i="62"/>
  <c r="L83" i="64"/>
  <c r="I83" i="64"/>
  <c r="BH1520" i="62"/>
  <c r="J83" i="64"/>
  <c r="CQ1501" i="62"/>
  <c r="CQ1500" i="62" s="1"/>
  <c r="DW1266" i="62"/>
  <c r="DW1322" i="62" s="1"/>
  <c r="DV1351" i="62"/>
  <c r="DV1382" i="62" s="1"/>
  <c r="CQ1263" i="62"/>
  <c r="DU1518" i="62"/>
  <c r="DU1514" i="62" s="1"/>
  <c r="DU1520" i="62" s="1"/>
  <c r="DW1389" i="62"/>
  <c r="DW1207" i="62"/>
  <c r="DW1360" i="62" s="1"/>
  <c r="DW1383" i="62" s="1"/>
  <c r="DW1362" i="62"/>
  <c r="DW1213" i="62"/>
  <c r="DW1212" i="62" s="1"/>
  <c r="BG1520" i="62"/>
  <c r="DW1439" i="62"/>
  <c r="DW1513" i="62" s="1"/>
  <c r="DW1415" i="62"/>
  <c r="DW1352" i="62"/>
  <c r="DW1182" i="62"/>
  <c r="CY1384" i="62"/>
  <c r="CY1385" i="62"/>
  <c r="DW1295" i="62"/>
  <c r="DU1384" i="62"/>
  <c r="DU1385" i="62"/>
  <c r="DW1424" i="62"/>
  <c r="DW1509" i="62" s="1"/>
  <c r="DW1356" i="62"/>
  <c r="DW1448" i="62"/>
  <c r="DW1515" i="62" s="1"/>
  <c r="DV1506" i="62"/>
  <c r="DV1505" i="62" s="1"/>
  <c r="DV1414" i="62"/>
  <c r="CP1384" i="62"/>
  <c r="CP1385" i="62"/>
  <c r="DV1319" i="62"/>
  <c r="DV1330" i="62" s="1"/>
  <c r="CQ1506" i="62"/>
  <c r="CQ1505" i="62" s="1"/>
  <c r="CQ1414" i="62"/>
  <c r="DV1342" i="62"/>
  <c r="DV1263" i="62"/>
  <c r="BL1520" i="62"/>
  <c r="BD1520" i="62" s="1"/>
  <c r="BD1514" i="62"/>
  <c r="DU1319" i="62"/>
  <c r="DU1330" i="62" s="1"/>
  <c r="CP1377" i="62"/>
  <c r="CP1380" i="62"/>
  <c r="CP1444" i="62"/>
  <c r="CP1496" i="62" s="1"/>
  <c r="CP1518" i="62"/>
  <c r="CP1514" i="62" s="1"/>
  <c r="CP1520" i="62" s="1"/>
  <c r="DW1278" i="62"/>
  <c r="DW1324" i="62" s="1"/>
  <c r="CY1444" i="62"/>
  <c r="CY1496" i="62" s="1"/>
  <c r="CY1518" i="62"/>
  <c r="CY1514" i="62" s="1"/>
  <c r="CY1520" i="62" s="1"/>
  <c r="DV1393" i="62"/>
  <c r="CO1388" i="62"/>
  <c r="DW1397" i="62"/>
  <c r="DW1345" i="62"/>
  <c r="DW1396" i="62" s="1"/>
  <c r="DV1410" i="62"/>
  <c r="DV1504" i="62" s="1"/>
  <c r="DV1381" i="62"/>
  <c r="CQ1327" i="62"/>
  <c r="CQ1294" i="62"/>
  <c r="CQ1326" i="62" s="1"/>
  <c r="DW1178" i="62"/>
  <c r="DW1350" i="62" s="1"/>
  <c r="BM1520" i="62"/>
  <c r="BE1520" i="62" s="1"/>
  <c r="BE1514" i="62"/>
  <c r="DW1401" i="62"/>
  <c r="DW1346" i="62"/>
  <c r="DW1400" i="62" s="1"/>
  <c r="DW1417" i="62"/>
  <c r="DW1353" i="62"/>
  <c r="DV1446" i="62"/>
  <c r="DV1445" i="62" s="1"/>
  <c r="DV1361" i="62"/>
  <c r="DW1164" i="62"/>
  <c r="DW1390" i="62"/>
  <c r="CY1377" i="62"/>
  <c r="CY1380" i="62"/>
  <c r="CQ1393" i="62"/>
  <c r="DW1421" i="62"/>
  <c r="DW1508" i="62" s="1"/>
  <c r="DW1355" i="62"/>
  <c r="CQ1351" i="62"/>
  <c r="CQ1382" i="62" s="1"/>
  <c r="CQ1446" i="62"/>
  <c r="CQ1445" i="62" s="1"/>
  <c r="CQ1361" i="62"/>
  <c r="DU1380" i="62"/>
  <c r="DU1377" i="62"/>
  <c r="CQ1380" i="62"/>
  <c r="CY1388" i="62" l="1"/>
  <c r="DW1517" i="62"/>
  <c r="CP1388" i="62"/>
  <c r="DW1393" i="62"/>
  <c r="DW1501" i="62"/>
  <c r="DW1500" i="62" s="1"/>
  <c r="DU1388" i="62"/>
  <c r="DW1351" i="62"/>
  <c r="DW1382" i="62" s="1"/>
  <c r="DW1342" i="62"/>
  <c r="DW1263" i="62"/>
  <c r="CQ1444" i="62"/>
  <c r="CQ1496" i="62" s="1"/>
  <c r="CQ1518" i="62"/>
  <c r="CQ1514" i="62" s="1"/>
  <c r="CQ1520" i="62" s="1"/>
  <c r="BO1521" i="62"/>
  <c r="CQ1384" i="62"/>
  <c r="CQ1388" i="62" s="1"/>
  <c r="CQ1385" i="62"/>
  <c r="DV1444" i="62"/>
  <c r="DV1496" i="62" s="1"/>
  <c r="DV1518" i="62"/>
  <c r="DV1514" i="62" s="1"/>
  <c r="DV1520" i="62" s="1"/>
  <c r="DW1446" i="62"/>
  <c r="DW1445" i="62" s="1"/>
  <c r="DW1361" i="62"/>
  <c r="DV1384" i="62"/>
  <c r="DV1385" i="62"/>
  <c r="DV1377" i="62"/>
  <c r="DV1380" i="62"/>
  <c r="CQ1377" i="62"/>
  <c r="DW1327" i="62"/>
  <c r="DW1294" i="62"/>
  <c r="DW1326" i="62" s="1"/>
  <c r="DW1506" i="62"/>
  <c r="DW1505" i="62" s="1"/>
  <c r="DW1414" i="62"/>
  <c r="CQ1319" i="62"/>
  <c r="CQ1330" i="62" s="1"/>
  <c r="DW1410" i="62"/>
  <c r="DW1504" i="62" s="1"/>
  <c r="DW1381" i="62"/>
  <c r="DV1388" i="62" l="1"/>
  <c r="DW1444" i="62"/>
  <c r="DW1496" i="62" s="1"/>
  <c r="DW1518" i="62"/>
  <c r="DW1514" i="62" s="1"/>
  <c r="DW1520" i="62" s="1"/>
  <c r="DW1319" i="62"/>
  <c r="DW1330" i="62" s="1"/>
  <c r="DW1384" i="62"/>
  <c r="DW1385" i="62"/>
  <c r="DW1377" i="62"/>
  <c r="DW1380" i="62"/>
  <c r="DW1388" i="62" l="1"/>
  <c r="H20" i="57" l="1"/>
  <c r="I20" i="57"/>
  <c r="H47" i="57" l="1"/>
  <c r="I35" i="57"/>
  <c r="H47" i="61" l="1"/>
  <c r="I47" i="57"/>
  <c r="L26" i="57"/>
  <c r="J47" i="61"/>
  <c r="L11" i="61"/>
  <c r="L47" i="61"/>
  <c r="I41" i="57"/>
  <c r="I32" i="57"/>
  <c r="G56" i="57"/>
  <c r="K11" i="61"/>
  <c r="K47" i="57"/>
  <c r="G47" i="57"/>
  <c r="I56" i="57"/>
  <c r="I26" i="57"/>
  <c r="I38" i="57"/>
  <c r="G11" i="57"/>
  <c r="J11" i="61"/>
  <c r="I44" i="57"/>
  <c r="I23" i="57"/>
  <c r="I29" i="57"/>
  <c r="L38" i="57"/>
  <c r="H62" i="57"/>
  <c r="G47" i="61" l="1"/>
  <c r="G23" i="57"/>
  <c r="G35" i="57"/>
  <c r="G41" i="57"/>
  <c r="G38" i="57"/>
  <c r="G32" i="57"/>
  <c r="G44" i="57"/>
  <c r="G26" i="57"/>
  <c r="G29" i="57"/>
  <c r="H23" i="57"/>
  <c r="H26" i="57"/>
  <c r="H35" i="57"/>
  <c r="H29" i="57"/>
  <c r="H44" i="57"/>
  <c r="H38" i="57"/>
  <c r="H41" i="57"/>
  <c r="H32" i="57"/>
  <c r="J17" i="61"/>
  <c r="G62" i="57"/>
  <c r="L35" i="57"/>
  <c r="J8" i="61"/>
  <c r="J14" i="61"/>
  <c r="L29" i="61"/>
  <c r="L41" i="61"/>
  <c r="L23" i="61"/>
  <c r="L32" i="61"/>
  <c r="L44" i="61"/>
  <c r="L35" i="61"/>
  <c r="L26" i="61"/>
  <c r="L38" i="61"/>
  <c r="I62" i="57"/>
  <c r="I50" i="57"/>
  <c r="I53" i="57"/>
  <c r="I59" i="57"/>
  <c r="K26" i="61"/>
  <c r="L11" i="57"/>
  <c r="K47" i="61"/>
  <c r="K53" i="61"/>
  <c r="J29" i="57"/>
  <c r="I8" i="57"/>
  <c r="I14" i="57"/>
  <c r="I17" i="57"/>
  <c r="G8" i="57"/>
  <c r="G14" i="57"/>
  <c r="G17" i="57"/>
  <c r="K17" i="61"/>
  <c r="K8" i="61"/>
  <c r="K14" i="61"/>
  <c r="I11" i="57"/>
  <c r="J26" i="61"/>
  <c r="J23" i="61"/>
  <c r="J32" i="61"/>
  <c r="J38" i="61"/>
  <c r="J41" i="61"/>
  <c r="J44" i="61"/>
  <c r="J35" i="61"/>
  <c r="J29" i="61"/>
  <c r="H50" i="57"/>
  <c r="H59" i="57"/>
  <c r="H53" i="57"/>
  <c r="H56" i="57"/>
  <c r="K26" i="57"/>
  <c r="G50" i="57"/>
  <c r="G59" i="57"/>
  <c r="G53" i="57"/>
  <c r="L8" i="61"/>
  <c r="L17" i="61"/>
  <c r="L14" i="61"/>
  <c r="L23" i="57"/>
  <c r="L41" i="57"/>
  <c r="L32" i="57"/>
  <c r="L44" i="57"/>
  <c r="L29" i="57"/>
  <c r="I47" i="61" l="1"/>
  <c r="H14" i="57"/>
  <c r="H17" i="57"/>
  <c r="H8" i="57"/>
  <c r="H11" i="57"/>
  <c r="J20" i="61"/>
  <c r="G20" i="57"/>
  <c r="K23" i="57"/>
  <c r="K44" i="57"/>
  <c r="K41" i="57"/>
  <c r="K29" i="57"/>
  <c r="K32" i="57"/>
  <c r="K35" i="57"/>
  <c r="J23" i="57"/>
  <c r="J38" i="57"/>
  <c r="J26" i="57"/>
  <c r="J44" i="57"/>
  <c r="J32" i="57"/>
  <c r="K23" i="61"/>
  <c r="K41" i="61"/>
  <c r="K44" i="61"/>
  <c r="K32" i="61"/>
  <c r="K35" i="61"/>
  <c r="K38" i="61"/>
  <c r="K29" i="61"/>
  <c r="J47" i="57"/>
  <c r="H65" i="57"/>
  <c r="L47" i="57"/>
  <c r="J59" i="61"/>
  <c r="J50" i="61"/>
  <c r="J53" i="61"/>
  <c r="J62" i="61"/>
  <c r="J56" i="61"/>
  <c r="K50" i="61"/>
  <c r="K56" i="61"/>
  <c r="K62" i="61"/>
  <c r="K59" i="61"/>
  <c r="I65" i="57"/>
  <c r="G65" i="57"/>
  <c r="L8" i="57"/>
  <c r="L14" i="57"/>
  <c r="L17" i="57"/>
  <c r="J35" i="57"/>
  <c r="J11" i="57"/>
  <c r="K38" i="57"/>
  <c r="J41" i="57"/>
  <c r="K17" i="57"/>
  <c r="K20" i="61" l="1"/>
  <c r="L20" i="61"/>
  <c r="L56" i="61"/>
  <c r="L59" i="61"/>
  <c r="L50" i="61"/>
  <c r="L62" i="61"/>
  <c r="L53" i="61"/>
  <c r="H11" i="61"/>
  <c r="K65" i="61"/>
  <c r="L20" i="57"/>
  <c r="I11" i="61"/>
  <c r="J53" i="57"/>
  <c r="K8" i="57"/>
  <c r="K11" i="57"/>
  <c r="K14" i="57"/>
  <c r="K62" i="57"/>
  <c r="J8" i="57"/>
  <c r="J17" i="57"/>
  <c r="J14" i="57"/>
  <c r="L62" i="57"/>
  <c r="J65" i="61"/>
  <c r="J20" i="57"/>
  <c r="H29" i="61" l="1"/>
  <c r="H35" i="61"/>
  <c r="H32" i="61"/>
  <c r="H23" i="61"/>
  <c r="H38" i="61"/>
  <c r="H44" i="61"/>
  <c r="H41" i="61"/>
  <c r="H26" i="61"/>
  <c r="G32" i="61"/>
  <c r="G38" i="61"/>
  <c r="G26" i="61"/>
  <c r="G23" i="61"/>
  <c r="G35" i="61"/>
  <c r="G44" i="61"/>
  <c r="G41" i="61"/>
  <c r="G29" i="61"/>
  <c r="K50" i="57"/>
  <c r="K59" i="57"/>
  <c r="K56" i="57"/>
  <c r="L50" i="57"/>
  <c r="L59" i="57"/>
  <c r="L56" i="57"/>
  <c r="K20" i="57"/>
  <c r="I59" i="61"/>
  <c r="L53" i="57"/>
  <c r="J50" i="57"/>
  <c r="J56" i="57"/>
  <c r="J62" i="57"/>
  <c r="J59" i="57"/>
  <c r="I8" i="61"/>
  <c r="I14" i="61"/>
  <c r="I17" i="61"/>
  <c r="G20" i="61"/>
  <c r="H20" i="61"/>
  <c r="G8" i="61"/>
  <c r="G17" i="61"/>
  <c r="G14" i="61"/>
  <c r="I20" i="61"/>
  <c r="K53" i="57"/>
  <c r="G11" i="61"/>
  <c r="L65" i="61"/>
  <c r="H8" i="61"/>
  <c r="H17" i="61"/>
  <c r="H14" i="61"/>
  <c r="I23" i="61" l="1"/>
  <c r="I35" i="61"/>
  <c r="I38" i="61"/>
  <c r="I32" i="61"/>
  <c r="I29" i="61"/>
  <c r="I44" i="61"/>
  <c r="I41" i="61"/>
  <c r="G50" i="61"/>
  <c r="G53" i="61"/>
  <c r="G56" i="61"/>
  <c r="G59" i="61"/>
  <c r="G62" i="61"/>
  <c r="H56" i="61"/>
  <c r="H50" i="61"/>
  <c r="H62" i="61"/>
  <c r="H59" i="61"/>
  <c r="H53" i="61"/>
  <c r="I26" i="61"/>
  <c r="I50" i="61"/>
  <c r="I53" i="61"/>
  <c r="I56" i="61"/>
  <c r="I62" i="61"/>
  <c r="H65" i="61"/>
  <c r="L65" i="57"/>
  <c r="G65" i="61"/>
  <c r="J65" i="57"/>
  <c r="K65" i="57"/>
  <c r="I65" i="6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suhaily</author>
    <author>stats</author>
  </authors>
  <commentList>
    <comment ref="H4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suhaily:</t>
        </r>
        <r>
          <rPr>
            <sz val="9"/>
            <color indexed="81"/>
            <rFont val="Tahoma"/>
            <family val="2"/>
          </rPr>
          <t xml:space="preserve">
FOOD CROP OR VEGE</t>
        </r>
      </text>
    </comment>
    <comment ref="G38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stats:</t>
        </r>
        <r>
          <rPr>
            <sz val="9"/>
            <color indexed="81"/>
            <rFont val="Tahoma"/>
            <family val="2"/>
          </rPr>
          <t xml:space="preserve">
MSIC 2000: 29300 (Manufacture of domestic appliances n.e.c.) M&amp;E G17. BY 2D MSIC 2008 should be in G19</t>
        </r>
      </text>
    </comment>
    <comment ref="G404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stats:</t>
        </r>
        <r>
          <rPr>
            <sz val="9"/>
            <color indexed="81"/>
            <rFont val="Tahoma"/>
            <family val="2"/>
          </rPr>
          <t xml:space="preserve">
MSIC 2000: 30001 (Manufacture of office and accounting machinery) G18. By 2D MSIC 2008 should be in G17</t>
        </r>
      </text>
    </comment>
    <comment ref="G428" authorId="1" shapeId="0" xr:uid="{00000000-0006-0000-0000-000004000000}">
      <text>
        <r>
          <rPr>
            <b/>
            <sz val="9"/>
            <color indexed="81"/>
            <rFont val="Tahoma"/>
            <family val="2"/>
          </rPr>
          <t>stats:</t>
        </r>
        <r>
          <rPr>
            <sz val="9"/>
            <color indexed="81"/>
            <rFont val="Tahoma"/>
            <family val="2"/>
          </rPr>
          <t xml:space="preserve">
MSIC 2000: 33110 (Manufacture of medical and surgical equipment and orthopaedic appliances) G21. By 2D MSIC 2008 should be in G24</t>
        </r>
      </text>
    </comment>
  </commentList>
</comments>
</file>

<file path=xl/sharedStrings.xml><?xml version="1.0" encoding="utf-8"?>
<sst xmlns="http://schemas.openxmlformats.org/spreadsheetml/2006/main" count="15733" uniqueCount="3201">
  <si>
    <t>Agriculture</t>
  </si>
  <si>
    <t xml:space="preserve">Jadual </t>
  </si>
  <si>
    <t xml:space="preserve">1A </t>
  </si>
  <si>
    <t xml:space="preserve">Table </t>
  </si>
  <si>
    <t>Komponen pendapatan</t>
  </si>
  <si>
    <t>Income components</t>
  </si>
  <si>
    <t>Pampasan pekerja</t>
  </si>
  <si>
    <t>Compensation of employees</t>
  </si>
  <si>
    <t>Lebihan kendalian kasar</t>
  </si>
  <si>
    <t>Gross operating surplus</t>
  </si>
  <si>
    <t>Jenis aktiviti ekonomi</t>
  </si>
  <si>
    <t>Kind of economic activity</t>
  </si>
  <si>
    <t xml:space="preserve">Pertanian </t>
  </si>
  <si>
    <t>Perlombongan dan pengkuarian</t>
  </si>
  <si>
    <t>Mining and quarrying</t>
  </si>
  <si>
    <t xml:space="preserve">Pembuatan </t>
  </si>
  <si>
    <t xml:space="preserve">Manufacturing </t>
  </si>
  <si>
    <t xml:space="preserve">Pembinaan </t>
  </si>
  <si>
    <t xml:space="preserve">Construction </t>
  </si>
  <si>
    <t xml:space="preserve">Perkhidmatan </t>
  </si>
  <si>
    <t xml:space="preserve">Services </t>
  </si>
  <si>
    <t>3A</t>
  </si>
  <si>
    <t>1.</t>
  </si>
  <si>
    <t xml:space="preserve">Perhutanan dan pembalakan </t>
  </si>
  <si>
    <t xml:space="preserve">Perikanan </t>
  </si>
  <si>
    <t xml:space="preserve">Fishing </t>
  </si>
  <si>
    <t>2.</t>
  </si>
  <si>
    <t>3.</t>
  </si>
  <si>
    <t>Produk tekstil, pakaian dan kulit</t>
  </si>
  <si>
    <t xml:space="preserve">Produk petroleum, kimia, getah dan plastik </t>
  </si>
  <si>
    <t>4.</t>
  </si>
  <si>
    <t>5.</t>
  </si>
  <si>
    <t xml:space="preserve">Compensation of employees </t>
  </si>
  <si>
    <t>4A</t>
  </si>
  <si>
    <t>3B</t>
  </si>
  <si>
    <t>3C</t>
  </si>
  <si>
    <t>3D</t>
  </si>
  <si>
    <t>Compensation of Employees by Kind of Economic Activity at Current Prices - Annual Percentage Change</t>
  </si>
  <si>
    <t>4B</t>
  </si>
  <si>
    <t>Gross Operating Surplus by Kind of Economic Activity at Current Prices - Annual Percentage Change</t>
  </si>
  <si>
    <t>Income Components by Kind of Economic Activity at Current Prices - Percentage Share to GDP</t>
  </si>
  <si>
    <t>Gross Operating Surplus by Kind of Economic Activity at Current Prices - Percentage Share to Sector</t>
  </si>
  <si>
    <t>Income Components of GDP at Current Prices - Percentage Share to GDP</t>
  </si>
  <si>
    <t>Income Components by Kind of Economic Activity at Current Prices  - Annual Percentage Change</t>
  </si>
  <si>
    <t>2A</t>
  </si>
  <si>
    <t>2B</t>
  </si>
  <si>
    <t>2D</t>
  </si>
  <si>
    <t>GDP at purchasers' prices</t>
  </si>
  <si>
    <t>KDNK pada harga pembeli</t>
  </si>
  <si>
    <t xml:space="preserve">Kewangan, insurans, hartanah dan perkhidmatan perniagaan </t>
  </si>
  <si>
    <t>2C</t>
  </si>
  <si>
    <t xml:space="preserve">1B </t>
  </si>
  <si>
    <t>Komponen Pendapatan bagi KDNK pada Harga Semasa  -  Perubahan Peratusan Tahunan</t>
  </si>
  <si>
    <t>Income Components of GDP at Current Prices - Annual Percentage Change</t>
  </si>
  <si>
    <t>1C</t>
  </si>
  <si>
    <t>(%)</t>
  </si>
  <si>
    <t>Komponen Pendapatan mengikut Jenis Aktiviti Ekonomi pada Harga Semasa - Perubahan Peratusan Tahunan</t>
  </si>
  <si>
    <t>Pampasan Pekerja mengikut Jenis Aktiviti Ekonomi pada Harga Semasa - Perubahan Peratusan Tahunan</t>
  </si>
  <si>
    <t>Lebihan Kendalian Kasar mengikut Jenis Aktiviti Ekonomi pada Harga Semasa - Perubahan Peratusan Tahunan</t>
  </si>
  <si>
    <t>Produk elektrik, elektronik dan optikal</t>
  </si>
  <si>
    <t>Peralatan pengangkutan, pembuatan lain dan pembaikan</t>
  </si>
  <si>
    <t>Transport equipment, other manufacturing and repair</t>
  </si>
  <si>
    <t>Electrical, electronic and optical products</t>
  </si>
  <si>
    <t>Compensation of Employees by Kind of Economic Activity at Current Prices - Percentage Share to Sector</t>
  </si>
  <si>
    <t>Gross Operating Surplus by Kind of Economic Activity at Current Prices - Percentage Share to Gross Operating Surplus</t>
  </si>
  <si>
    <t>Lebihan Kendalian Kasar mengikut Jenis Aktiviti Ekonomi pada Harga Semasa - Sumbangan Peratusan kepada Sektor</t>
  </si>
  <si>
    <t>2E</t>
  </si>
  <si>
    <t>Cukai tolak subsidi ke atas pengeluaran dan import</t>
  </si>
  <si>
    <t>Taxes less subsidies on production and imports</t>
  </si>
  <si>
    <t>GDI BASE YEAR 2010 BY MSIC 2008 - RM MILLION AT CURRENT PRICES</t>
  </si>
  <si>
    <t>NO. OF MSIC</t>
  </si>
  <si>
    <t>SEC.</t>
  </si>
  <si>
    <t>SECTION DESCRIPTION</t>
  </si>
  <si>
    <t>MSIC 2008 2D</t>
  </si>
  <si>
    <t>MSIC 2008 2D DESCRIPTION</t>
  </si>
  <si>
    <t>OFFICER</t>
  </si>
  <si>
    <t>NO.</t>
  </si>
  <si>
    <t>MSIC 2008 5D</t>
  </si>
  <si>
    <t>MSIC 2008 5D DESCRIPTION</t>
  </si>
  <si>
    <t>ANN FORMAT</t>
  </si>
  <si>
    <t>ANN FORMAT DESCRIPTION</t>
  </si>
  <si>
    <t>QTR FORMAT</t>
  </si>
  <si>
    <t>QTR FORMAT DESCRIPTION</t>
  </si>
  <si>
    <t>A</t>
  </si>
  <si>
    <t>Agriculture, forestry and fishing</t>
  </si>
  <si>
    <t>01</t>
  </si>
  <si>
    <t>Crop and animal production, hunting and related service activities</t>
  </si>
  <si>
    <t>FAHMI</t>
  </si>
  <si>
    <t>01291</t>
  </si>
  <si>
    <t>Growing  of rubber trees (estate)</t>
  </si>
  <si>
    <t>001</t>
  </si>
  <si>
    <t>RUBBER</t>
  </si>
  <si>
    <t>01292</t>
  </si>
  <si>
    <t>Growing of rubber trees (smallholdings)</t>
  </si>
  <si>
    <t>01261</t>
  </si>
  <si>
    <t>Growing of oil palm (estate)</t>
  </si>
  <si>
    <t>002</t>
  </si>
  <si>
    <t>OIL PALM</t>
  </si>
  <si>
    <t>01262</t>
  </si>
  <si>
    <t>Growing of oil palm (smallholdings)</t>
  </si>
  <si>
    <t>01461</t>
  </si>
  <si>
    <t>Raising, breeding and production of chicken, broiler</t>
  </si>
  <si>
    <t>003</t>
  </si>
  <si>
    <t>POULTRY</t>
  </si>
  <si>
    <t>LIVESTOCK</t>
  </si>
  <si>
    <t>01462</t>
  </si>
  <si>
    <t>Raising, breeding and production of ducks</t>
  </si>
  <si>
    <t>01463</t>
  </si>
  <si>
    <t>Raising, breeding and production of geese</t>
  </si>
  <si>
    <t>01465</t>
  </si>
  <si>
    <t>Raising and breeding of other poultry n.e.c.</t>
  </si>
  <si>
    <t>01411</t>
  </si>
  <si>
    <t>Raising, breeding and production of cattle or buffaloes</t>
  </si>
  <si>
    <t>004</t>
  </si>
  <si>
    <t>CATTLE</t>
  </si>
  <si>
    <t>01413</t>
  </si>
  <si>
    <t>Production of bovine semen</t>
  </si>
  <si>
    <t>01412</t>
  </si>
  <si>
    <t>Production of raw milk from cows or buffaloes</t>
  </si>
  <si>
    <t>005</t>
  </si>
  <si>
    <t>OTHER LIVESTOCK</t>
  </si>
  <si>
    <t>01420</t>
  </si>
  <si>
    <t>Raising and breeding of horses, asses, mules or hinny</t>
  </si>
  <si>
    <t>01430</t>
  </si>
  <si>
    <t>Raising and breeding of camels (dromedary) and camelids</t>
  </si>
  <si>
    <t>01441</t>
  </si>
  <si>
    <t>Raising, breeding and production of sheep and goats</t>
  </si>
  <si>
    <t>01442</t>
  </si>
  <si>
    <t>Production of raw sheep or goat’s milk</t>
  </si>
  <si>
    <t>01443</t>
  </si>
  <si>
    <t>Production of raw wool</t>
  </si>
  <si>
    <t>01450</t>
  </si>
  <si>
    <t>Raising, breeding and production of swine/pigs</t>
  </si>
  <si>
    <t>01464</t>
  </si>
  <si>
    <t>Raising, breeding and production of quails</t>
  </si>
  <si>
    <t>01466</t>
  </si>
  <si>
    <t>Production of chicken eggs</t>
  </si>
  <si>
    <t>01467</t>
  </si>
  <si>
    <t>Production of duck eggs</t>
  </si>
  <si>
    <t>01468</t>
  </si>
  <si>
    <t>Production of other poultry eggs n.e.c.</t>
  </si>
  <si>
    <t>01469</t>
  </si>
  <si>
    <t>Operation of poultry hatcheries</t>
  </si>
  <si>
    <t>01491</t>
  </si>
  <si>
    <t>Raising, breeding and production of semi-domesticated</t>
  </si>
  <si>
    <t>01492</t>
  </si>
  <si>
    <t>Production of fur skins, reptile or bird’s skin from ranching operation</t>
  </si>
  <si>
    <t>01493</t>
  </si>
  <si>
    <t>Operation of worm farms, land mollusc farms, snail farms</t>
  </si>
  <si>
    <t>01494</t>
  </si>
  <si>
    <t>Raising of silk worms and production of silk worm cocoons</t>
  </si>
  <si>
    <t>01495</t>
  </si>
  <si>
    <t>Bee keeping and production of honey and beeswax</t>
  </si>
  <si>
    <t>01496</t>
  </si>
  <si>
    <t>Raising and breeding of pet animals</t>
  </si>
  <si>
    <t>01497</t>
  </si>
  <si>
    <t>Raising and breeding of swiflet</t>
  </si>
  <si>
    <t>01499</t>
  </si>
  <si>
    <t>Raising of diverse/other animals n.e.c.</t>
  </si>
  <si>
    <t>01120</t>
  </si>
  <si>
    <t>Growing of paddy</t>
  </si>
  <si>
    <t>006</t>
  </si>
  <si>
    <t>PADDY</t>
  </si>
  <si>
    <t>OTHER AGRICULTURE</t>
  </si>
  <si>
    <t>01131</t>
  </si>
  <si>
    <t>Growing of leafy or stem vegetables</t>
  </si>
  <si>
    <t>007</t>
  </si>
  <si>
    <t>VEGETABLES</t>
  </si>
  <si>
    <t>01132</t>
  </si>
  <si>
    <t>Growing of fruits bearing vegetables</t>
  </si>
  <si>
    <t>01134</t>
  </si>
  <si>
    <t>Growing of mushrooms and truffles</t>
  </si>
  <si>
    <t>01135</t>
  </si>
  <si>
    <t>Growing of vegetables seeds, except beet seeds</t>
  </si>
  <si>
    <t>01136</t>
  </si>
  <si>
    <t>Growing of other vegetables</t>
  </si>
  <si>
    <t>01137</t>
  </si>
  <si>
    <t>Growing of sugar beet</t>
  </si>
  <si>
    <t>01282</t>
  </si>
  <si>
    <t>Growing of chilies and pepper (capsicum spp.)</t>
  </si>
  <si>
    <t>01133</t>
  </si>
  <si>
    <t>Growing of melons</t>
  </si>
  <si>
    <t>01210</t>
  </si>
  <si>
    <t>Growing of grapes</t>
  </si>
  <si>
    <t>008</t>
  </si>
  <si>
    <t>FRUITS</t>
  </si>
  <si>
    <t>01221</t>
  </si>
  <si>
    <t>Growing of banana</t>
  </si>
  <si>
    <t>01222</t>
  </si>
  <si>
    <t>Growing of mango</t>
  </si>
  <si>
    <t>01223</t>
  </si>
  <si>
    <t>Growing of durian</t>
  </si>
  <si>
    <t>01224</t>
  </si>
  <si>
    <t>Growing of rambutan</t>
  </si>
  <si>
    <t>01225</t>
  </si>
  <si>
    <t>Growing of star fruit</t>
  </si>
  <si>
    <t>01226</t>
  </si>
  <si>
    <t>Growing of papaya</t>
  </si>
  <si>
    <t>01227</t>
  </si>
  <si>
    <t>Growing of pineapple</t>
  </si>
  <si>
    <t>01228</t>
  </si>
  <si>
    <t>Growing of pitaya (dragon fruit)</t>
  </si>
  <si>
    <t>01229</t>
  </si>
  <si>
    <t>Growing of other tropical and subtropical fruits n.e.c.</t>
  </si>
  <si>
    <t>01231</t>
  </si>
  <si>
    <t>Growing of pomelo</t>
  </si>
  <si>
    <t>01232</t>
  </si>
  <si>
    <t>Growing of lemon and limes</t>
  </si>
  <si>
    <t>01233</t>
  </si>
  <si>
    <t>Growing of tangerines and mandarin</t>
  </si>
  <si>
    <t>01239</t>
  </si>
  <si>
    <t>Growing of other citrus fruits n.e.c.</t>
  </si>
  <si>
    <t>01241</t>
  </si>
  <si>
    <t>Growing of guava</t>
  </si>
  <si>
    <t>01249</t>
  </si>
  <si>
    <t>Growing of other pome fruits and stones fruits n.e.c.</t>
  </si>
  <si>
    <t>01251</t>
  </si>
  <si>
    <t>Growing of berries</t>
  </si>
  <si>
    <t>01252</t>
  </si>
  <si>
    <t>Growing of fruit seeds</t>
  </si>
  <si>
    <t>01253</t>
  </si>
  <si>
    <t>Growing of edible nuts</t>
  </si>
  <si>
    <t>01259</t>
  </si>
  <si>
    <t>Growing of other tree and bush fruits</t>
  </si>
  <si>
    <t>01279</t>
  </si>
  <si>
    <t>Growing of other beverage crops n.e.c.</t>
  </si>
  <si>
    <t>01293</t>
  </si>
  <si>
    <t>Growing of trees for extraction of sap</t>
  </si>
  <si>
    <t>01294</t>
  </si>
  <si>
    <t>Growing of nipa palm</t>
  </si>
  <si>
    <t>01295</t>
  </si>
  <si>
    <t>Growing of areca</t>
  </si>
  <si>
    <t>01296</t>
  </si>
  <si>
    <t>Growing of roselle</t>
  </si>
  <si>
    <t>01299</t>
  </si>
  <si>
    <t>Growing of other perennial crops n.e.c.</t>
  </si>
  <si>
    <t>01111</t>
  </si>
  <si>
    <t>Growing of maize</t>
  </si>
  <si>
    <t>009</t>
  </si>
  <si>
    <t>FOOD CROPS</t>
  </si>
  <si>
    <t>01112</t>
  </si>
  <si>
    <t>Growing of leguminous crops</t>
  </si>
  <si>
    <t>01113</t>
  </si>
  <si>
    <t>Growing of oil seeds</t>
  </si>
  <si>
    <t>01119</t>
  </si>
  <si>
    <t>Growing of other cereals n.e.c.</t>
  </si>
  <si>
    <t>01138</t>
  </si>
  <si>
    <t>Growing of roots, tubers, bulb or tuberous vegetables</t>
  </si>
  <si>
    <t>01140</t>
  </si>
  <si>
    <t>Growing of sugar cane</t>
  </si>
  <si>
    <t>01193</t>
  </si>
  <si>
    <t>Growing of sago (rumbia)</t>
  </si>
  <si>
    <t>01199</t>
  </si>
  <si>
    <t>Growing of other non-perennial crops n.e.c.</t>
  </si>
  <si>
    <t>01263</t>
  </si>
  <si>
    <t>Growing of coconut (estate and smallholdings)</t>
  </si>
  <si>
    <t>01269</t>
  </si>
  <si>
    <t>Growing of other oleaginous fruits n.e.c.</t>
  </si>
  <si>
    <t>01271</t>
  </si>
  <si>
    <t>Growing of coffee</t>
  </si>
  <si>
    <t>01272</t>
  </si>
  <si>
    <t>Growing of tea</t>
  </si>
  <si>
    <t>01273</t>
  </si>
  <si>
    <t>Growing of cocoa</t>
  </si>
  <si>
    <t>01281</t>
  </si>
  <si>
    <t>Growing of pepper (piper nigrum)</t>
  </si>
  <si>
    <t>01283</t>
  </si>
  <si>
    <t>Growing of nutmeg</t>
  </si>
  <si>
    <t>01284</t>
  </si>
  <si>
    <t>Growing of ginger</t>
  </si>
  <si>
    <t>01285</t>
  </si>
  <si>
    <t>Growing of plants used primarily in perfumery, in pharmacy or for insecticidal, fungicidal or similar purposes</t>
  </si>
  <si>
    <t>01289</t>
  </si>
  <si>
    <t>Growing of other spices and aromatic crops n.e.c.</t>
  </si>
  <si>
    <t>01150</t>
  </si>
  <si>
    <t>Growing of tobacco</t>
  </si>
  <si>
    <t>010</t>
  </si>
  <si>
    <t>OTHER CROPS</t>
  </si>
  <si>
    <t>01160</t>
  </si>
  <si>
    <t>Growing of fibre crops</t>
  </si>
  <si>
    <t>01191</t>
  </si>
  <si>
    <t>Growing of flowers</t>
  </si>
  <si>
    <t>01192</t>
  </si>
  <si>
    <t>Growing of flower seeds</t>
  </si>
  <si>
    <t>01301</t>
  </si>
  <si>
    <t>Growing of plants for planting</t>
  </si>
  <si>
    <t>01302</t>
  </si>
  <si>
    <t>Growing of plants for ornamental purposes</t>
  </si>
  <si>
    <t>01303</t>
  </si>
  <si>
    <t>Growing of live plants for bulbs, tubers and roots; cuttings and slips; mushroom spawn</t>
  </si>
  <si>
    <t>01304</t>
  </si>
  <si>
    <t>Operation of tree nurseries</t>
  </si>
  <si>
    <t>01500</t>
  </si>
  <si>
    <t>Mixed farming</t>
  </si>
  <si>
    <t>01610</t>
  </si>
  <si>
    <t>Agricultural activities for crops production on a fee or contract basis</t>
  </si>
  <si>
    <t>01620</t>
  </si>
  <si>
    <t>Agricultural activities for animal production on a fee or contract basis</t>
  </si>
  <si>
    <t>01631</t>
  </si>
  <si>
    <t>Preparation of crops for primary markets</t>
  </si>
  <si>
    <t>01632</t>
  </si>
  <si>
    <t>Preparation of tobacco leaves</t>
  </si>
  <si>
    <t>01633</t>
  </si>
  <si>
    <t>Preparation of cocoa beans</t>
  </si>
  <si>
    <t>01634</t>
  </si>
  <si>
    <t>Sun-drying of fruits and vegetables</t>
  </si>
  <si>
    <t>01640</t>
  </si>
  <si>
    <t>Seed processing for propagation</t>
  </si>
  <si>
    <t>01701</t>
  </si>
  <si>
    <t>Hunting and trapping on a commercial basis</t>
  </si>
  <si>
    <t>01702</t>
  </si>
  <si>
    <t>Taking of animals (dead or alive)</t>
  </si>
  <si>
    <t>02</t>
  </si>
  <si>
    <t>Forestry and logging</t>
  </si>
  <si>
    <t>02101</t>
  </si>
  <si>
    <t>Planting, replanting, transplanting, thinning and conserving of forests and timber tracts</t>
  </si>
  <si>
    <t>011</t>
  </si>
  <si>
    <t>FORESTRY &amp; LOGGING</t>
  </si>
  <si>
    <t>02102</t>
  </si>
  <si>
    <t>Growing of coppice, pulpwood and fire wood</t>
  </si>
  <si>
    <t>02103</t>
  </si>
  <si>
    <t>Operation of forest tree nurseries</t>
  </si>
  <si>
    <t>02104</t>
  </si>
  <si>
    <t>Collection and raising of wildings (peat swamp forest tree species)</t>
  </si>
  <si>
    <t>02105</t>
  </si>
  <si>
    <t>Forest plantation</t>
  </si>
  <si>
    <t>02201</t>
  </si>
  <si>
    <t>Production of round wood for forest-based manufacturing industries</t>
  </si>
  <si>
    <t>02202</t>
  </si>
  <si>
    <t>Production of round wood used in an unprocessed form</t>
  </si>
  <si>
    <t>02203</t>
  </si>
  <si>
    <t>Production of charcoal in the forest (using traditional methods)</t>
  </si>
  <si>
    <t>02204</t>
  </si>
  <si>
    <t>Rubber wood logging</t>
  </si>
  <si>
    <t>02301</t>
  </si>
  <si>
    <t>Collection of rattan, bamboo</t>
  </si>
  <si>
    <t>02302</t>
  </si>
  <si>
    <t>Bird’s nest collection</t>
  </si>
  <si>
    <t>02303</t>
  </si>
  <si>
    <t>Wild sago palm collection</t>
  </si>
  <si>
    <t>02309</t>
  </si>
  <si>
    <t>Gathering of non-wood forest products n.e.c.</t>
  </si>
  <si>
    <t>02401</t>
  </si>
  <si>
    <t>Carrying out part of the forestry and forest plantation operation on a fee or contract basis for forestry service activities</t>
  </si>
  <si>
    <t>02402</t>
  </si>
  <si>
    <t>Carrying out part of the forestry operation on a fee or contract basis for logging service activities</t>
  </si>
  <si>
    <t>03</t>
  </si>
  <si>
    <t>Fishing and aquaculture</t>
  </si>
  <si>
    <t>03111</t>
  </si>
  <si>
    <t>Fishing on a commercial basis in ocean and coastal waters</t>
  </si>
  <si>
    <t>012</t>
  </si>
  <si>
    <t>MARINE FISHING</t>
  </si>
  <si>
    <t>03112</t>
  </si>
  <si>
    <t>Collection of marine crustaceans and molluscs</t>
  </si>
  <si>
    <t>03113</t>
  </si>
  <si>
    <t>Taking of aquatic animals: sea squirts, tunicates, sea urchins</t>
  </si>
  <si>
    <t>03114</t>
  </si>
  <si>
    <t>Activities of vessels engaged both in fishing and in processing and preserving of fish</t>
  </si>
  <si>
    <t>03115</t>
  </si>
  <si>
    <t>Gathering of other marine organisms and materials (natural pearls, sponges, coral and algae)</t>
  </si>
  <si>
    <t>03119</t>
  </si>
  <si>
    <t>Marine fishing n.e.c.</t>
  </si>
  <si>
    <t>03121</t>
  </si>
  <si>
    <t>Fishing on a commercial basis in inland waters</t>
  </si>
  <si>
    <t>013</t>
  </si>
  <si>
    <t>AQUACULTURE</t>
  </si>
  <si>
    <t>03122</t>
  </si>
  <si>
    <t>Taking of freshwater crustaceans and molluscs</t>
  </si>
  <si>
    <t>03123</t>
  </si>
  <si>
    <t>Taking of freshwater aquatic animals</t>
  </si>
  <si>
    <t>03124</t>
  </si>
  <si>
    <t>Gathering of freshwater flora and fauna</t>
  </si>
  <si>
    <t>03129</t>
  </si>
  <si>
    <t>Freshwater fishing n.e.c.</t>
  </si>
  <si>
    <t>03211</t>
  </si>
  <si>
    <t>Fish farming in sea water</t>
  </si>
  <si>
    <t>03212</t>
  </si>
  <si>
    <t>Production of bivalve spat (oyster, mussel), lobster lings, shrimp post-larvae, fish fry and fingerlings</t>
  </si>
  <si>
    <t>03213</t>
  </si>
  <si>
    <t>Growing of laver and other edible seaweeds</t>
  </si>
  <si>
    <t>03214</t>
  </si>
  <si>
    <t>Culture of crustaceans, bivalves, other molluscs and other aquatic animals in sea water</t>
  </si>
  <si>
    <t>03215</t>
  </si>
  <si>
    <t>Aquaculture activities in brackish water</t>
  </si>
  <si>
    <t>03216</t>
  </si>
  <si>
    <t>Aquaculture activities in salt water filled tanks or reservoirs</t>
  </si>
  <si>
    <t>03217</t>
  </si>
  <si>
    <t>Operation of  hatcheries (marine)</t>
  </si>
  <si>
    <t>03218</t>
  </si>
  <si>
    <t>Operation of marine worm farms for fish feed</t>
  </si>
  <si>
    <t>03219</t>
  </si>
  <si>
    <t>Marine aquaculture n.e.c.</t>
  </si>
  <si>
    <t>03221</t>
  </si>
  <si>
    <t>Fish farming in freshwater</t>
  </si>
  <si>
    <t>03222</t>
  </si>
  <si>
    <t>Shrimp farming in freshwater</t>
  </si>
  <si>
    <t>03223</t>
  </si>
  <si>
    <t>Culture of freshwater crustaceans, bivalves, other molluscs and other aquatic animals</t>
  </si>
  <si>
    <t>03224</t>
  </si>
  <si>
    <t>Operation of hatcheries (freshwater)</t>
  </si>
  <si>
    <t>03225</t>
  </si>
  <si>
    <t>Farming of frogs</t>
  </si>
  <si>
    <t>03229</t>
  </si>
  <si>
    <t>Freshwater aquaculture n.e.c.</t>
  </si>
  <si>
    <t>B</t>
  </si>
  <si>
    <t>06</t>
  </si>
  <si>
    <t>Extraction of crude petroleum and natural gas</t>
  </si>
  <si>
    <t>06101</t>
  </si>
  <si>
    <t>Extraction of crude petroleum oils</t>
  </si>
  <si>
    <t>014</t>
  </si>
  <si>
    <t>CRUDE PETROLEUM AND CONDENSATE</t>
  </si>
  <si>
    <t>CRUDE OIL AND CONDENSATE</t>
  </si>
  <si>
    <t>06102</t>
  </si>
  <si>
    <t>Extraction of bituminous or oil shale and tar sand</t>
  </si>
  <si>
    <t>06103</t>
  </si>
  <si>
    <t>Production of crude petroleum from bituminous shale and sand</t>
  </si>
  <si>
    <t>06104</t>
  </si>
  <si>
    <t>Processes to obtain crude oils</t>
  </si>
  <si>
    <t>06201</t>
  </si>
  <si>
    <t>Production of crude gaseous hydrocarbon (natural gas)</t>
  </si>
  <si>
    <t>015</t>
  </si>
  <si>
    <t xml:space="preserve">NATURAL GAS </t>
  </si>
  <si>
    <t>06202</t>
  </si>
  <si>
    <t>Extraction of condensates</t>
  </si>
  <si>
    <t>06203</t>
  </si>
  <si>
    <t>Draining and separation of liquid hydrocarbon fractions</t>
  </si>
  <si>
    <t>06204</t>
  </si>
  <si>
    <t>Gas desulphurization</t>
  </si>
  <si>
    <t>06205</t>
  </si>
  <si>
    <t>Mining of hydrocarbon liquids, obtain through liquefaction or pyrolysis</t>
  </si>
  <si>
    <t>09</t>
  </si>
  <si>
    <t>Mining support service activities</t>
  </si>
  <si>
    <t>09101</t>
  </si>
  <si>
    <t>Oil and gas extraction service activities provided on a fee or contract basis</t>
  </si>
  <si>
    <t>016</t>
  </si>
  <si>
    <t>OTHER MINING AND QUARRYING</t>
  </si>
  <si>
    <t>09102</t>
  </si>
  <si>
    <t>Oil and gas field fire fighting services</t>
  </si>
  <si>
    <t>09900</t>
  </si>
  <si>
    <t>Support activities for other mining and quarrying</t>
  </si>
  <si>
    <t>05</t>
  </si>
  <si>
    <t>Mining of coal and lignite</t>
  </si>
  <si>
    <t>05100</t>
  </si>
  <si>
    <t>Mining of hard coal</t>
  </si>
  <si>
    <t>05200</t>
  </si>
  <si>
    <t>Mining of lignite (brown coal)</t>
  </si>
  <si>
    <t>07</t>
  </si>
  <si>
    <t>Mining of metal ores</t>
  </si>
  <si>
    <t>07101</t>
  </si>
  <si>
    <t>Mining of ores valued chiefly for iron content</t>
  </si>
  <si>
    <t>07102</t>
  </si>
  <si>
    <t>Beneficiation and agglomeration of iron ores</t>
  </si>
  <si>
    <t>07210</t>
  </si>
  <si>
    <t>Mining of uranium and thorium ores</t>
  </si>
  <si>
    <t>07291</t>
  </si>
  <si>
    <t>Mining of tin ores</t>
  </si>
  <si>
    <t>07292</t>
  </si>
  <si>
    <t>Mining of copper</t>
  </si>
  <si>
    <t>07293</t>
  </si>
  <si>
    <t>Mining of bauxite (aluminium)</t>
  </si>
  <si>
    <t>07294</t>
  </si>
  <si>
    <t>Mining of ilmenite</t>
  </si>
  <si>
    <t>07295</t>
  </si>
  <si>
    <t>Mining of gold</t>
  </si>
  <si>
    <t>07296</t>
  </si>
  <si>
    <t>Mining of silver</t>
  </si>
  <si>
    <t>07297</t>
  </si>
  <si>
    <t>Mining of platinum</t>
  </si>
  <si>
    <t>07298</t>
  </si>
  <si>
    <t>Amang retreatment</t>
  </si>
  <si>
    <t>07299</t>
  </si>
  <si>
    <t>Mining of other non-ferrous metal ores n.e.c. </t>
  </si>
  <si>
    <t>08</t>
  </si>
  <si>
    <t>Other mining and quarrying</t>
  </si>
  <si>
    <t>08101</t>
  </si>
  <si>
    <t>Quarrying, rough trimming and sawing of monumental and building stone such as marble, granite (dimension stone), sandstone</t>
  </si>
  <si>
    <t>08102</t>
  </si>
  <si>
    <t>Quarrying, crushing and breaking of limestone</t>
  </si>
  <si>
    <t>08103</t>
  </si>
  <si>
    <t>Mining of gypsum and anhydrite</t>
  </si>
  <si>
    <t>08104</t>
  </si>
  <si>
    <t>Mining of chalk and uncalcined dolomite</t>
  </si>
  <si>
    <t>08105</t>
  </si>
  <si>
    <t>Extraction and dredging of industrial sand, sand for construction and gravel</t>
  </si>
  <si>
    <t>08106</t>
  </si>
  <si>
    <t>Breaking and crushing of stone and gravel</t>
  </si>
  <si>
    <t>08107</t>
  </si>
  <si>
    <t>Quarrying of sand</t>
  </si>
  <si>
    <t>08108</t>
  </si>
  <si>
    <t>Mining of clays, refractory clays and kaolin</t>
  </si>
  <si>
    <t>08109</t>
  </si>
  <si>
    <t>Quarrying, crushing and breaking of granite</t>
  </si>
  <si>
    <t>08911</t>
  </si>
  <si>
    <t>Mining of natural phosphates</t>
  </si>
  <si>
    <t>08912</t>
  </si>
  <si>
    <t>Mining of natural potassium salts</t>
  </si>
  <si>
    <t>08913</t>
  </si>
  <si>
    <t>Mining of native sulphur</t>
  </si>
  <si>
    <t>08914</t>
  </si>
  <si>
    <t>Extraction and preparation of pyrites and pyrrhotite, except roasting</t>
  </si>
  <si>
    <t>08915</t>
  </si>
  <si>
    <t>Mining of natural barium sulphate and carbonate (barytes and witherite)</t>
  </si>
  <si>
    <t>08916</t>
  </si>
  <si>
    <t>Mining of natural borates, natural magnesium sulphates (kieserite)</t>
  </si>
  <si>
    <t>08917</t>
  </si>
  <si>
    <t>Mining of earth colours, fluorspar and other minerals valued chiefly as a source of chemicals</t>
  </si>
  <si>
    <t>08918</t>
  </si>
  <si>
    <t>Guano mining</t>
  </si>
  <si>
    <t>08921</t>
  </si>
  <si>
    <t>Peat digging</t>
  </si>
  <si>
    <t>08922</t>
  </si>
  <si>
    <t>Peat agglomeration</t>
  </si>
  <si>
    <t>08923</t>
  </si>
  <si>
    <t>Preparation of peat to improve quality or facilitate transport or storage</t>
  </si>
  <si>
    <t>08931</t>
  </si>
  <si>
    <t>Extraction of salt from underground</t>
  </si>
  <si>
    <t>08932</t>
  </si>
  <si>
    <t>Salt production by evaporation of sea water or other saline waters</t>
  </si>
  <si>
    <t>08933</t>
  </si>
  <si>
    <t>Crushing, purification and refining of salt by the producer</t>
  </si>
  <si>
    <t>08991</t>
  </si>
  <si>
    <t>Mining and quarrying of abrasive materials</t>
  </si>
  <si>
    <t>08992</t>
  </si>
  <si>
    <t>Mining and quarrying of asbestos</t>
  </si>
  <si>
    <t>08993</t>
  </si>
  <si>
    <t>Mining and quarrying of siliceous fossil meals</t>
  </si>
  <si>
    <t>08994</t>
  </si>
  <si>
    <t>Mining and quarrying of natural graphite</t>
  </si>
  <si>
    <t>08995</t>
  </si>
  <si>
    <t>Mining and quarrying of steatite (talc)</t>
  </si>
  <si>
    <t>08996</t>
  </si>
  <si>
    <t>Mining and quarrying of gemstones</t>
  </si>
  <si>
    <t>08999</t>
  </si>
  <si>
    <t>Other mining and quarrying n.e.c.</t>
  </si>
  <si>
    <t>C</t>
  </si>
  <si>
    <t>Manufacturing</t>
  </si>
  <si>
    <t>10</t>
  </si>
  <si>
    <t>Manufacture of food products</t>
  </si>
  <si>
    <t>10401</t>
  </si>
  <si>
    <t>Manufacture of crude palm oil</t>
  </si>
  <si>
    <t>017</t>
  </si>
  <si>
    <t>VEGETABLE AND ANIMAL OIL AND FATS</t>
  </si>
  <si>
    <t>VEGETABLE AND ANIMAL OILS &amp; FATS AND FOOD PROCESSING</t>
  </si>
  <si>
    <t>10402</t>
  </si>
  <si>
    <t>Manufacture of refined palm oils</t>
  </si>
  <si>
    <t>10403</t>
  </si>
  <si>
    <t>Manufacture of palm kernel oils</t>
  </si>
  <si>
    <t>10404</t>
  </si>
  <si>
    <t>Manufacture of crude and refined vegetable oil</t>
  </si>
  <si>
    <t>10405</t>
  </si>
  <si>
    <t>Manufacture of coconut oil</t>
  </si>
  <si>
    <t>10406</t>
  </si>
  <si>
    <t>Manufacture of compound cooking fats</t>
  </si>
  <si>
    <t>10407</t>
  </si>
  <si>
    <t>Manufacture of animal oils and fats</t>
  </si>
  <si>
    <t>10101</t>
  </si>
  <si>
    <t>Processing and preserving of meat and production of meat products</t>
  </si>
  <si>
    <t>018</t>
  </si>
  <si>
    <t>FOOD PROCESSING</t>
  </si>
  <si>
    <t>10102</t>
  </si>
  <si>
    <t>Processing and preserving of poultry and poultry products</t>
  </si>
  <si>
    <t>10103</t>
  </si>
  <si>
    <t>Production of hides and skins originating from slaughterhouses</t>
  </si>
  <si>
    <t>10104</t>
  </si>
  <si>
    <t>Operation of slaughterhouses engaged in killing, houses dressing or packing meat</t>
  </si>
  <si>
    <t>10109</t>
  </si>
  <si>
    <t>Processing and preserving of meat n.e.c.</t>
  </si>
  <si>
    <t>10201</t>
  </si>
  <si>
    <t>Canning of fish, crustaceans and mollusks</t>
  </si>
  <si>
    <t>10202</t>
  </si>
  <si>
    <t>Processing, curing and preserving of fish, crustacean and mollusks</t>
  </si>
  <si>
    <t>10203</t>
  </si>
  <si>
    <t>Production of fish meals for human consumption or animal feed</t>
  </si>
  <si>
    <t>10204</t>
  </si>
  <si>
    <t>Production of keropok including keropok lekor</t>
  </si>
  <si>
    <t>10205</t>
  </si>
  <si>
    <t>Processing of seaweed</t>
  </si>
  <si>
    <t>10301</t>
  </si>
  <si>
    <t>Manufacture of fruits and vegetables food products</t>
  </si>
  <si>
    <t>10302</t>
  </si>
  <si>
    <t>Manufacture of fruit and vegetables juices</t>
  </si>
  <si>
    <t>10303</t>
  </si>
  <si>
    <t>Pineapple canning</t>
  </si>
  <si>
    <t>10304</t>
  </si>
  <si>
    <t>Manufacture of jams, marmalades and table jellies</t>
  </si>
  <si>
    <t>10305</t>
  </si>
  <si>
    <t>Manufacture of nuts and nut products</t>
  </si>
  <si>
    <t>10306</t>
  </si>
  <si>
    <t>Manufacture of bean curd products</t>
  </si>
  <si>
    <t>10501</t>
  </si>
  <si>
    <t>Manufacture of ice cream and other edible ice such as sorbet</t>
  </si>
  <si>
    <t>10502</t>
  </si>
  <si>
    <t>Manufacture of condensed, powdered and evaporated milk</t>
  </si>
  <si>
    <t>10509</t>
  </si>
  <si>
    <t>Manufacture of other dairy products n.e.c.</t>
  </si>
  <si>
    <t>10611</t>
  </si>
  <si>
    <t>Rice milling</t>
  </si>
  <si>
    <t>10612</t>
  </si>
  <si>
    <t>Provision of milling services</t>
  </si>
  <si>
    <t>10613</t>
  </si>
  <si>
    <t>Flour milling</t>
  </si>
  <si>
    <t>10619</t>
  </si>
  <si>
    <t>Manufacture of grain mill products n.e.c.</t>
  </si>
  <si>
    <t>10621</t>
  </si>
  <si>
    <t>Manufacture of starches and starch products</t>
  </si>
  <si>
    <t>10622</t>
  </si>
  <si>
    <t>Manufacture of glucose, glucose syrup, maltose, inulin</t>
  </si>
  <si>
    <t>10623</t>
  </si>
  <si>
    <t>Manufacture of sago and tapioca flour/products</t>
  </si>
  <si>
    <t>10711</t>
  </si>
  <si>
    <t>Manufacture of biscuits and cookies</t>
  </si>
  <si>
    <t>10712</t>
  </si>
  <si>
    <t>Manufacture of bread, cakes and other bakery products</t>
  </si>
  <si>
    <t>10713</t>
  </si>
  <si>
    <t>Manufacture of snack products</t>
  </si>
  <si>
    <t>10714</t>
  </si>
  <si>
    <t>Manufacture of frozen bakery products</t>
  </si>
  <si>
    <t>10721</t>
  </si>
  <si>
    <t>Manufacture of sugar</t>
  </si>
  <si>
    <t>10722</t>
  </si>
  <si>
    <t>Manufacture of sugar products</t>
  </si>
  <si>
    <t>10731</t>
  </si>
  <si>
    <t>Manufacture of cocoa products</t>
  </si>
  <si>
    <t>10732</t>
  </si>
  <si>
    <t>Manufacture of chocolate and chocolate products</t>
  </si>
  <si>
    <t>10733</t>
  </si>
  <si>
    <t>Manufacture of sugar confectionery</t>
  </si>
  <si>
    <t>10741</t>
  </si>
  <si>
    <t>Manufacture of meehoon, noodles and other related products</t>
  </si>
  <si>
    <t>10742</t>
  </si>
  <si>
    <t>Manufacture of pastas</t>
  </si>
  <si>
    <t>10750</t>
  </si>
  <si>
    <t>Manufacture of prepared meals and dishes</t>
  </si>
  <si>
    <t>10791</t>
  </si>
  <si>
    <t>Manufacture of coffee</t>
  </si>
  <si>
    <t>10792</t>
  </si>
  <si>
    <t>Manufacture of tea</t>
  </si>
  <si>
    <t>10793</t>
  </si>
  <si>
    <t>Manufacture of sauces and condiments</t>
  </si>
  <si>
    <t>10794</t>
  </si>
  <si>
    <t>Manufacture of spices and curry powder</t>
  </si>
  <si>
    <t>10795</t>
  </si>
  <si>
    <t>Manufacture of egg products</t>
  </si>
  <si>
    <t>10799</t>
  </si>
  <si>
    <t>Manufacture of other food products n.e.c.</t>
  </si>
  <si>
    <t>10800</t>
  </si>
  <si>
    <t>Manufacture of prepared animal feeds</t>
  </si>
  <si>
    <t>11</t>
  </si>
  <si>
    <t>Manufacture of beverages</t>
  </si>
  <si>
    <t>11010</t>
  </si>
  <si>
    <t>Distilling, rectifying and blending of spirits</t>
  </si>
  <si>
    <t>019</t>
  </si>
  <si>
    <t>BEVERAGES</t>
  </si>
  <si>
    <t>BEVERAGES AND TOBACCO PRODUCTS</t>
  </si>
  <si>
    <t>11020</t>
  </si>
  <si>
    <t>Manufacture of wines</t>
  </si>
  <si>
    <t>11030</t>
  </si>
  <si>
    <t>Manufacture of malt liquors and malt</t>
  </si>
  <si>
    <t>11041</t>
  </si>
  <si>
    <t>Manufacture of soft drinks</t>
  </si>
  <si>
    <t>11042</t>
  </si>
  <si>
    <t>Production of natural mineral waters and other bottled waters</t>
  </si>
  <si>
    <t>12</t>
  </si>
  <si>
    <t>Manufacture of tobacco products</t>
  </si>
  <si>
    <t>12000</t>
  </si>
  <si>
    <t>020</t>
  </si>
  <si>
    <t>TOBACCO</t>
  </si>
  <si>
    <t>13</t>
  </si>
  <si>
    <t>Manufacture of textiles</t>
  </si>
  <si>
    <t>13110</t>
  </si>
  <si>
    <t>Preparation and spinning of textile fibres</t>
  </si>
  <si>
    <t>021</t>
  </si>
  <si>
    <t>TEXTILE AND WEARING APPAREL</t>
  </si>
  <si>
    <t xml:space="preserve">TEXTILES, WEARING APPAREL, LEATHER AND FOOTWEAR  </t>
  </si>
  <si>
    <t>13120</t>
  </si>
  <si>
    <t>Weaving of textiles</t>
  </si>
  <si>
    <t>13131</t>
  </si>
  <si>
    <t>Batik making</t>
  </si>
  <si>
    <t>13132</t>
  </si>
  <si>
    <t>Dyeing, bleaching, printing and finishing of yarns and fabrics</t>
  </si>
  <si>
    <t>13139</t>
  </si>
  <si>
    <t>Other finishing textile</t>
  </si>
  <si>
    <t>13910</t>
  </si>
  <si>
    <t>Manufacture of knitted and crocheted fabrics</t>
  </si>
  <si>
    <t>13921</t>
  </si>
  <si>
    <t>Manufacture of made-up articles of any textile materials, including of knitted or crocheted fabrics</t>
  </si>
  <si>
    <t>13922</t>
  </si>
  <si>
    <t>Manufacture of made-up furnishing articles</t>
  </si>
  <si>
    <t>13930</t>
  </si>
  <si>
    <t>Manufacture of carpets and rugs</t>
  </si>
  <si>
    <t>13940</t>
  </si>
  <si>
    <t>Manufacture of cordage, rope, twine and netting</t>
  </si>
  <si>
    <t>13990</t>
  </si>
  <si>
    <t>Manufacture of other textiles n.e.c.</t>
  </si>
  <si>
    <t>14</t>
  </si>
  <si>
    <t>Manufacture of wearing apparel</t>
  </si>
  <si>
    <t>14101</t>
  </si>
  <si>
    <t>Manufacture of specific wearing apparel</t>
  </si>
  <si>
    <t>14102</t>
  </si>
  <si>
    <t>Manufacture of clothings</t>
  </si>
  <si>
    <t>14103</t>
  </si>
  <si>
    <t>Custom tailoring</t>
  </si>
  <si>
    <t>14109</t>
  </si>
  <si>
    <t>Manufacture of other clothing accessories</t>
  </si>
  <si>
    <t>14200</t>
  </si>
  <si>
    <t>Manufacture of articles made of fur skins</t>
  </si>
  <si>
    <t>14300</t>
  </si>
  <si>
    <t>Manufacture of knitted and crocheted apparel</t>
  </si>
  <si>
    <t>15</t>
  </si>
  <si>
    <t>Manufacture of leather and related products</t>
  </si>
  <si>
    <t>15110</t>
  </si>
  <si>
    <t>Tanning and dressing of leather; dressing and dyeing of fur</t>
  </si>
  <si>
    <t>022</t>
  </si>
  <si>
    <t>LEATHER AND FOOTWEAR</t>
  </si>
  <si>
    <t>15120</t>
  </si>
  <si>
    <t>Manufacture of luggage, handbags and the like, saddlery and harness</t>
  </si>
  <si>
    <t>15201</t>
  </si>
  <si>
    <t>Manufacture of leather footwear</t>
  </si>
  <si>
    <t>15202</t>
  </si>
  <si>
    <t>Manufacture of plastic footwear</t>
  </si>
  <si>
    <t>15203</t>
  </si>
  <si>
    <t>Manufacture of rubber footwear</t>
  </si>
  <si>
    <t>15209</t>
  </si>
  <si>
    <t>Manufacture of other footwear n.e.c.</t>
  </si>
  <si>
    <t>16</t>
  </si>
  <si>
    <t>Manufacture of wood and of products of wood and cork, except furniture; manufacture of articles of straw and plaiting materials</t>
  </si>
  <si>
    <t>16100</t>
  </si>
  <si>
    <t>Sawmilling and planning of wood</t>
  </si>
  <si>
    <t>023</t>
  </si>
  <si>
    <t>WOOD PRODUCTS</t>
  </si>
  <si>
    <t>WOOD PRODUCTS, PAPER &amp; PAPER PRODUCTS AND PRINTING &amp; REPRODUCTION OF RECORDED MEDIA</t>
  </si>
  <si>
    <t>16211</t>
  </si>
  <si>
    <t>Manufacture of veneer sheets and plywood</t>
  </si>
  <si>
    <t>16212</t>
  </si>
  <si>
    <t>Manufacture of particle board and fibreboard</t>
  </si>
  <si>
    <t>16221</t>
  </si>
  <si>
    <t>Manufacture of builders' carpentry</t>
  </si>
  <si>
    <t>16222</t>
  </si>
  <si>
    <t>Manufacture of joinery wood products</t>
  </si>
  <si>
    <t>16230</t>
  </si>
  <si>
    <t>Manufacture of wooden containers</t>
  </si>
  <si>
    <t>16291</t>
  </si>
  <si>
    <t>Manufacture of wood charcoal</t>
  </si>
  <si>
    <t>16292</t>
  </si>
  <si>
    <t>Manufacture of other products of wood, cane, articles of cork, straw and plaiting materials</t>
  </si>
  <si>
    <t>17</t>
  </si>
  <si>
    <t>Manufacture of paper and paper products</t>
  </si>
  <si>
    <t>17010</t>
  </si>
  <si>
    <t>Manufacture of pulp, paper and paperboard</t>
  </si>
  <si>
    <t>024</t>
  </si>
  <si>
    <t>PAPER AND PAPER PRODUCTS</t>
  </si>
  <si>
    <t>17020</t>
  </si>
  <si>
    <t>Manufacture of corrugated paper and paperboard and of containers of paper and paperboard</t>
  </si>
  <si>
    <t>17091</t>
  </si>
  <si>
    <t>Manufacture of envelopes and letter-card</t>
  </si>
  <si>
    <t>17092</t>
  </si>
  <si>
    <t>Manufacture of household and personal hygiene paper</t>
  </si>
  <si>
    <t>17093</t>
  </si>
  <si>
    <t>Manufacture of gummed or adhesive paper in strips or rolls and labels and wall paper</t>
  </si>
  <si>
    <t>17094</t>
  </si>
  <si>
    <t>Manufacture of effigies, funeral paper goods, joss papers</t>
  </si>
  <si>
    <t>17099</t>
  </si>
  <si>
    <t>Manufacture of other articles of paper and paperboard n.e.c.</t>
  </si>
  <si>
    <t>18</t>
  </si>
  <si>
    <t>Printing and reproduction of recorded media</t>
  </si>
  <si>
    <t>18110</t>
  </si>
  <si>
    <t>Printing</t>
  </si>
  <si>
    <t>025</t>
  </si>
  <si>
    <t>PRINTING AND REPRODUCTION OF RECORDED MEDIA</t>
  </si>
  <si>
    <t>18120</t>
  </si>
  <si>
    <t>Service activities related to printing</t>
  </si>
  <si>
    <t>18200</t>
  </si>
  <si>
    <t>Reproduction of recorded media</t>
  </si>
  <si>
    <t>19</t>
  </si>
  <si>
    <t>Manufacture of coke and refined petroleum products</t>
  </si>
  <si>
    <t>19100</t>
  </si>
  <si>
    <t>Manufacture of coke oven products</t>
  </si>
  <si>
    <t>026</t>
  </si>
  <si>
    <t>REFINED PETROLEUM PRODUCTS</t>
  </si>
  <si>
    <t>REFINED PETROLEUM PRODUCTS AND CHEMICALS &amp; CHEMICAL PRODUCTS</t>
  </si>
  <si>
    <t>19201</t>
  </si>
  <si>
    <t>Manufacture of refined petroleum products</t>
  </si>
  <si>
    <t>19202</t>
  </si>
  <si>
    <t>Manufacture of bio-diesel products</t>
  </si>
  <si>
    <t>20</t>
  </si>
  <si>
    <t>Manufacture of chemicals and chemical products</t>
  </si>
  <si>
    <t>20111</t>
  </si>
  <si>
    <t>Manufacture of liquefied or compressed inorganic industrial or medical gases</t>
  </si>
  <si>
    <t>027</t>
  </si>
  <si>
    <t>CHEMICALS AND CHEMICAL PRODUCTS</t>
  </si>
  <si>
    <t>20112</t>
  </si>
  <si>
    <t>Manufacture of basic organic chemicals</t>
  </si>
  <si>
    <t>20113</t>
  </si>
  <si>
    <t>Manufacture of inorganic compounds</t>
  </si>
  <si>
    <t>20119</t>
  </si>
  <si>
    <t>Manufacture of other basic chemicals n.e.c.</t>
  </si>
  <si>
    <t>20121</t>
  </si>
  <si>
    <t>Manufacture of fertilizers</t>
  </si>
  <si>
    <t>20129</t>
  </si>
  <si>
    <t>Manufacture of associated nitrogen products</t>
  </si>
  <si>
    <t>20131</t>
  </si>
  <si>
    <t>Manufacture of plastic in primary forms</t>
  </si>
  <si>
    <t>20132</t>
  </si>
  <si>
    <t>Manufacture of synthetic rubber in primary forms: synthetic rubber, factice</t>
  </si>
  <si>
    <t>20133</t>
  </si>
  <si>
    <t>Manufacture of mixtures of synthetic rubber and natural rubber or rubber - like gums</t>
  </si>
  <si>
    <t>20210</t>
  </si>
  <si>
    <t>Manufacture of pesticides and other agrochemical products</t>
  </si>
  <si>
    <t>20221</t>
  </si>
  <si>
    <t>Manufacture of paints, varnishes and similar coatings ink and mastics</t>
  </si>
  <si>
    <t>20222</t>
  </si>
  <si>
    <t>Manufacture of printing ink</t>
  </si>
  <si>
    <t>20231</t>
  </si>
  <si>
    <t>Manufacture of soap and detergents, cleaning and polishing preparations</t>
  </si>
  <si>
    <t>20232</t>
  </si>
  <si>
    <t>Manufacture of perfumes and toilet preparations</t>
  </si>
  <si>
    <t>20291</t>
  </si>
  <si>
    <t>Manufacture of photographic plates, films, sensitized paper and other sensitized unexposed materials</t>
  </si>
  <si>
    <t>20292</t>
  </si>
  <si>
    <t>Manufacture of writing and drawing ink</t>
  </si>
  <si>
    <t>20299</t>
  </si>
  <si>
    <t>Manufacture of other chemical products n.e.c.</t>
  </si>
  <si>
    <t>20300</t>
  </si>
  <si>
    <t>Manufacture of man-made fibres</t>
  </si>
  <si>
    <t>21</t>
  </si>
  <si>
    <t>Manufacture of basic pharmaceutical products and pharmaceutical preparations</t>
  </si>
  <si>
    <t>21001</t>
  </si>
  <si>
    <t>Manufacture of medicinal active substances to be used for their pharmacological properties in the manufacture of medicaments</t>
  </si>
  <si>
    <t>21002</t>
  </si>
  <si>
    <t>Processing of blood</t>
  </si>
  <si>
    <t>21003</t>
  </si>
  <si>
    <t>Manufacture of medicaments</t>
  </si>
  <si>
    <t>21004</t>
  </si>
  <si>
    <t>Manufacture of chemical contraceptive products</t>
  </si>
  <si>
    <t>21005</t>
  </si>
  <si>
    <t>Manufacture of medical diagnostic preparation</t>
  </si>
  <si>
    <t>21006</t>
  </si>
  <si>
    <t>Manufacture of radioactive in-vivo diagnostic substances</t>
  </si>
  <si>
    <t>21007</t>
  </si>
  <si>
    <t>Manufacture of biotech pharmaceuticals</t>
  </si>
  <si>
    <t>21009</t>
  </si>
  <si>
    <t>Manufacture of other pharmaceuticals, medicinal chemical and botanical products n.e.c.</t>
  </si>
  <si>
    <t>22</t>
  </si>
  <si>
    <t>Manufacture of rubber and plastics products</t>
  </si>
  <si>
    <t>22111</t>
  </si>
  <si>
    <t>Manufacture of rubber tyres for vehicles</t>
  </si>
  <si>
    <t>028</t>
  </si>
  <si>
    <t>RUBBER PRODUCTS</t>
  </si>
  <si>
    <t xml:space="preserve">RUBBER AND PLASTICS PRODUCTS  </t>
  </si>
  <si>
    <t>22112</t>
  </si>
  <si>
    <t>Manufacture of interchangeable tyre treads and retreading rubber tyres</t>
  </si>
  <si>
    <t>22191</t>
  </si>
  <si>
    <t>Manufacture of other products of natural or synthetic rubber, unvulcanized, vulcanized or hardened</t>
  </si>
  <si>
    <t>22192</t>
  </si>
  <si>
    <t>Manufacture of rubber gloves</t>
  </si>
  <si>
    <t>22193</t>
  </si>
  <si>
    <t>Rubber remilling and latex processing</t>
  </si>
  <si>
    <t>22199</t>
  </si>
  <si>
    <t>Manufacture of other rubber products n.e.c</t>
  </si>
  <si>
    <t>22201</t>
  </si>
  <si>
    <t>Manufacture of semi-manufactures of plastic products</t>
  </si>
  <si>
    <t>029</t>
  </si>
  <si>
    <t>PLASTICS PRODUCTS</t>
  </si>
  <si>
    <t>22202</t>
  </si>
  <si>
    <t>Manufacture of finished plastic products</t>
  </si>
  <si>
    <t>22203</t>
  </si>
  <si>
    <t>Manufacture of plastic articles for the packing of goods</t>
  </si>
  <si>
    <t>22204</t>
  </si>
  <si>
    <t>Manufacture of builders' plastics ware</t>
  </si>
  <si>
    <t>22205</t>
  </si>
  <si>
    <t>Manufacture of plastic tableware, kitchenware and toilet articles</t>
  </si>
  <si>
    <t>22209</t>
  </si>
  <si>
    <t>Manufacture of diverse plastic products n.e.c.</t>
  </si>
  <si>
    <t>23</t>
  </si>
  <si>
    <t>Manufacture of other non-metallic mineral products</t>
  </si>
  <si>
    <t>23101</t>
  </si>
  <si>
    <t>Manufacture of flat glass, including wired, coloured or tinted flat glass</t>
  </si>
  <si>
    <t>030</t>
  </si>
  <si>
    <t>NON-METALLIC MINERAL PRODUCTS</t>
  </si>
  <si>
    <t xml:space="preserve">NON-METALLIC MINERAL PRODUCTS, BASIC METAL AND FABRICATED METAL PRODUCTS  </t>
  </si>
  <si>
    <t>23102</t>
  </si>
  <si>
    <t>Manufacture of laboratory, hygienic or pharmaceutical glassware</t>
  </si>
  <si>
    <t>23109</t>
  </si>
  <si>
    <t>Manufacture of other glass products n.e.c.</t>
  </si>
  <si>
    <t>23911</t>
  </si>
  <si>
    <t>Manufacture of refractory mortars and concretes</t>
  </si>
  <si>
    <t>23912</t>
  </si>
  <si>
    <t>Manufacture of refractory ceramic goods</t>
  </si>
  <si>
    <t>23921</t>
  </si>
  <si>
    <t>Manufacture of non-refractory ceramic</t>
  </si>
  <si>
    <t>23929</t>
  </si>
  <si>
    <t>Manufacture of other clay building materials</t>
  </si>
  <si>
    <t>23930</t>
  </si>
  <si>
    <t>Manufacture of other porcelain and ceramic products</t>
  </si>
  <si>
    <t>23941</t>
  </si>
  <si>
    <t>Manufacture of hydraulic cement</t>
  </si>
  <si>
    <t>23942</t>
  </si>
  <si>
    <t>Manufacture of lime and plaster</t>
  </si>
  <si>
    <t>23951</t>
  </si>
  <si>
    <t>Manufacture of ready-mix and dry-mix concrete and mortars</t>
  </si>
  <si>
    <t>23952</t>
  </si>
  <si>
    <t>Manufacture of precast concrete, cement or artificial stone articles for use in construction</t>
  </si>
  <si>
    <t>23953</t>
  </si>
  <si>
    <t>Manufacture of prefabricated structural components for building or civil engineering of cement, concrete or artificial stone</t>
  </si>
  <si>
    <t>23959</t>
  </si>
  <si>
    <t>Manufacture of other articles of concrete, cement and plaster n.e.c.</t>
  </si>
  <si>
    <t>23960</t>
  </si>
  <si>
    <t>Cutting, shaping and finishing of stone</t>
  </si>
  <si>
    <t>23990</t>
  </si>
  <si>
    <t>Manufacture of other non-metallic mineral products n.e.c.</t>
  </si>
  <si>
    <t>24</t>
  </si>
  <si>
    <t>Manufacture of basic metals</t>
  </si>
  <si>
    <t>24101</t>
  </si>
  <si>
    <t>Production of pig iron and spiegeleisen in pigs, blocks or other primary forms</t>
  </si>
  <si>
    <t>031</t>
  </si>
  <si>
    <t>BASIC METALS</t>
  </si>
  <si>
    <t>24102</t>
  </si>
  <si>
    <t>Production of bars and rods of stainless steel or other alloy steel</t>
  </si>
  <si>
    <t>24103</t>
  </si>
  <si>
    <t>Manufacture of seamless tubes, by hot rolling, hot extrusion or hot drawing, or by cold drawing or cold rolling</t>
  </si>
  <si>
    <t>24104</t>
  </si>
  <si>
    <t>Manufacture of steel tube fittings</t>
  </si>
  <si>
    <t>24109</t>
  </si>
  <si>
    <t>Manufacture of other basic iron and steel products n.e.c.</t>
  </si>
  <si>
    <t>24201</t>
  </si>
  <si>
    <t>Tin smelting</t>
  </si>
  <si>
    <t>24202</t>
  </si>
  <si>
    <t>Production of aluminium from alumina</t>
  </si>
  <si>
    <t>24209</t>
  </si>
  <si>
    <t>Manufacture of other basic precious and other non-ferrous metals n.e.c.</t>
  </si>
  <si>
    <t>24311</t>
  </si>
  <si>
    <t>Casting of iron</t>
  </si>
  <si>
    <t>24312</t>
  </si>
  <si>
    <t>Casting of steel</t>
  </si>
  <si>
    <t>24320</t>
  </si>
  <si>
    <t>Casting of non-ferrous metals</t>
  </si>
  <si>
    <t>25</t>
  </si>
  <si>
    <t>Manufacture of fabricated metal products, except machinery and equipment</t>
  </si>
  <si>
    <t>25111</t>
  </si>
  <si>
    <t>Manufacture of industrial frameworks in metal</t>
  </si>
  <si>
    <t>032</t>
  </si>
  <si>
    <t>FABRICATED METAL PRODUCTS</t>
  </si>
  <si>
    <t>25112</t>
  </si>
  <si>
    <t>Manufacture of prefabricated buildings mainly of metal</t>
  </si>
  <si>
    <t>25113</t>
  </si>
  <si>
    <t>Manufacture of metal doors, windows and their frames, shutters and gates</t>
  </si>
  <si>
    <t>25119</t>
  </si>
  <si>
    <t>Manufacture of other structural metal products</t>
  </si>
  <si>
    <t>25120</t>
  </si>
  <si>
    <t>Manufacture of tanks, reservoirs and containers of metal</t>
  </si>
  <si>
    <t>25130</t>
  </si>
  <si>
    <t>Manufacture of steam generators, except central heating hot water boilers</t>
  </si>
  <si>
    <t>25200</t>
  </si>
  <si>
    <t>Manufacture of weapons and ammunition</t>
  </si>
  <si>
    <t>033</t>
  </si>
  <si>
    <t>MACHINERY AND EQUIPMENT</t>
  </si>
  <si>
    <t xml:space="preserve">ELECTRICAL AND ELECTRONIC  </t>
  </si>
  <si>
    <t>25910</t>
  </si>
  <si>
    <t>Forging, pressing, stamping and roll-forming of metal; powder metallurgy</t>
  </si>
  <si>
    <t>25920</t>
  </si>
  <si>
    <t>Treatment and coating of metals; machining</t>
  </si>
  <si>
    <t>25930</t>
  </si>
  <si>
    <t>Manufacture of cutlery, hand tools and general hardware</t>
  </si>
  <si>
    <t>25991</t>
  </si>
  <si>
    <t>Manufacture of tins and cans for food products, collapsible tubes and boxes</t>
  </si>
  <si>
    <t>25992</t>
  </si>
  <si>
    <t>Manufacture of metal cable, plaited bands and similar articles</t>
  </si>
  <si>
    <t>25993</t>
  </si>
  <si>
    <t>Manufacture of bolts, screws, nuts and similar threaded products</t>
  </si>
  <si>
    <t>25994</t>
  </si>
  <si>
    <t>Manufacture of metal household articles</t>
  </si>
  <si>
    <t>25999</t>
  </si>
  <si>
    <t>Manufacture of any other fabricated metal products n.e.c.</t>
  </si>
  <si>
    <t>27</t>
  </si>
  <si>
    <t>Manufacture of electrical equipment</t>
  </si>
  <si>
    <t>27500</t>
  </si>
  <si>
    <t>Manufacture of domestic appliances</t>
  </si>
  <si>
    <t>28</t>
  </si>
  <si>
    <t>Manufacture of machinery and equipment n.e.c.</t>
  </si>
  <si>
    <t>28110</t>
  </si>
  <si>
    <t>Manufacture of engines and turbines, except aircraft, vehicle and cycle engines</t>
  </si>
  <si>
    <t>28120</t>
  </si>
  <si>
    <t>Manufacture of fluid power equipment</t>
  </si>
  <si>
    <t>28130</t>
  </si>
  <si>
    <t>Manufacture of other pumps, compressors, taps and valves</t>
  </si>
  <si>
    <t>28140</t>
  </si>
  <si>
    <t>Manufacture of bearings, gears, gearing and driving elements</t>
  </si>
  <si>
    <t>28150</t>
  </si>
  <si>
    <t>Manufacture of ovens, furnaces and furnace burners</t>
  </si>
  <si>
    <t>28160</t>
  </si>
  <si>
    <t>Manufacture of lifting and handling equipment</t>
  </si>
  <si>
    <t>28180</t>
  </si>
  <si>
    <t>Manufacture of power-driven hand tools with self-contained electric or non-electric motor or pneumatic drives</t>
  </si>
  <si>
    <t>28191</t>
  </si>
  <si>
    <t>Manufacture of refrigerating or freezing industrial equipment</t>
  </si>
  <si>
    <t>28192</t>
  </si>
  <si>
    <t>Manufacture of air-conditioning machines, including for motor vehicles</t>
  </si>
  <si>
    <t>28199</t>
  </si>
  <si>
    <t>Manufacture of other general-purpose machinery n.e.c.</t>
  </si>
  <si>
    <t>28210</t>
  </si>
  <si>
    <t>Manufacture of agricultural and forestry machinery</t>
  </si>
  <si>
    <t>28220</t>
  </si>
  <si>
    <t>Manufacture of metal-forming machinery and machine tools</t>
  </si>
  <si>
    <t>28230</t>
  </si>
  <si>
    <t>Manufacture of machinery for metallurgy</t>
  </si>
  <si>
    <t>28240</t>
  </si>
  <si>
    <t>Manufacture of machinery for mining, quarrying and construction</t>
  </si>
  <si>
    <t>28250</t>
  </si>
  <si>
    <t>Manufacture of machinery for food, beverage and tobacco processing</t>
  </si>
  <si>
    <t>28260</t>
  </si>
  <si>
    <t>Manufacture of machinery for textile, apparel and leather production</t>
  </si>
  <si>
    <t>28290</t>
  </si>
  <si>
    <t>Manufacture of other special-purpose machinery n.e.c.</t>
  </si>
  <si>
    <t>26</t>
  </si>
  <si>
    <t>Manufacture of computer, electronic and optical products</t>
  </si>
  <si>
    <t>26201</t>
  </si>
  <si>
    <t>Manufacture of computers</t>
  </si>
  <si>
    <t>034</t>
  </si>
  <si>
    <t>MANUFACTURE OF OFFICE, ACCOUNTING AND COMPUTING MACHINERY</t>
  </si>
  <si>
    <t>26202</t>
  </si>
  <si>
    <t>Manufacture of peripheral equipment</t>
  </si>
  <si>
    <t>28170</t>
  </si>
  <si>
    <t>Manufacture of office machinery and equipment (except computers and peripheral equipment)</t>
  </si>
  <si>
    <t>27101</t>
  </si>
  <si>
    <t>Manufacture of electric motors, generators and transformers</t>
  </si>
  <si>
    <t>035</t>
  </si>
  <si>
    <t>ELECTRICAL MACHINERY AND APPARATUS</t>
  </si>
  <si>
    <t>27102</t>
  </si>
  <si>
    <t>Manufacture of electricity distribution and control apparatus</t>
  </si>
  <si>
    <t>27200</t>
  </si>
  <si>
    <t>Manufacture of batteries and accumulators</t>
  </si>
  <si>
    <t>27310</t>
  </si>
  <si>
    <t>Manufacture of fibre optic cables</t>
  </si>
  <si>
    <t>27320</t>
  </si>
  <si>
    <t>Manufacture of other electronic and electric wires and cables</t>
  </si>
  <si>
    <t>27330</t>
  </si>
  <si>
    <t>Manufacture of current-carrying and non current-carrying wiring devices for electrical circuits regardless of material</t>
  </si>
  <si>
    <t>27400</t>
  </si>
  <si>
    <t>Manufacture of electric lighting equipment</t>
  </si>
  <si>
    <t>27900</t>
  </si>
  <si>
    <t>Manufacture of miscellaneous electrical equipment other than motors, generators and transformers, batteries and accumulators, wires and wiring devices, lighting equipment or domestic appliances</t>
  </si>
  <si>
    <t>26101</t>
  </si>
  <si>
    <t>Manufacture of diodes, transistors and similar semiconductor devices</t>
  </si>
  <si>
    <t>036</t>
  </si>
  <si>
    <t>MANUFACTURING OF RADIO, TELEVISION AND COMMUNICATION EQUIPMENT AND APPARATUS</t>
  </si>
  <si>
    <t>26102</t>
  </si>
  <si>
    <t>Manufacture electronic integrated circuits micro assemblies</t>
  </si>
  <si>
    <t>26103</t>
  </si>
  <si>
    <t>Manufacture of electrical capacitors and resistors</t>
  </si>
  <si>
    <t>26104</t>
  </si>
  <si>
    <t>Manufacture of printed circuit boards</t>
  </si>
  <si>
    <t>26105</t>
  </si>
  <si>
    <t>Manufacture of display components</t>
  </si>
  <si>
    <t>26109</t>
  </si>
  <si>
    <t>Manufacture of other components for electronic applications</t>
  </si>
  <si>
    <t>26300</t>
  </si>
  <si>
    <t>Manufacture of communication equipment</t>
  </si>
  <si>
    <t>26400</t>
  </si>
  <si>
    <t>Manufacture of consumer electronics</t>
  </si>
  <si>
    <t>26511</t>
  </si>
  <si>
    <t>Manufacture of measuring, testing, navigating and control equipment</t>
  </si>
  <si>
    <t>037</t>
  </si>
  <si>
    <t>MANUFACTURE OF MEDICAL, PRECISION AND OPTICAL INSTRUMENT, WATCHES AND CLOCKS</t>
  </si>
  <si>
    <t>26512</t>
  </si>
  <si>
    <t>Manufacture of industrial process control equipment manufacturing</t>
  </si>
  <si>
    <t>26520</t>
  </si>
  <si>
    <t>Manufacture of watches and clocks and parts</t>
  </si>
  <si>
    <t>26600</t>
  </si>
  <si>
    <t>Manufacture of irradiation, electro medical and electrotherapeutic equipment</t>
  </si>
  <si>
    <t>26701</t>
  </si>
  <si>
    <t>Manufacture of optical instruments and equipment</t>
  </si>
  <si>
    <t>26702</t>
  </si>
  <si>
    <t>Manufacture of photographic equipment</t>
  </si>
  <si>
    <t>26800</t>
  </si>
  <si>
    <t>Manufacture of magnetic and optical recording media</t>
  </si>
  <si>
    <t>32</t>
  </si>
  <si>
    <t>Other manufacturing</t>
  </si>
  <si>
    <t>32500</t>
  </si>
  <si>
    <t>Manufacture of medical and dental instrument and supplies</t>
  </si>
  <si>
    <t>29</t>
  </si>
  <si>
    <t>Manufacture of motor vehicles, trailers and semi-trailers</t>
  </si>
  <si>
    <t>29101</t>
  </si>
  <si>
    <t>Manufacture of passenger cars</t>
  </si>
  <si>
    <t>038</t>
  </si>
  <si>
    <t>MOTOR VEHICLES AND TRANSPORT EQUIPMENT</t>
  </si>
  <si>
    <t>29102</t>
  </si>
  <si>
    <t>Manufacture of commercial vehicles</t>
  </si>
  <si>
    <t>29200</t>
  </si>
  <si>
    <t>Manufacture of bodies (coachwork) for motor vehicles; manufacture of trailers and semi-trailers</t>
  </si>
  <si>
    <t>29300</t>
  </si>
  <si>
    <t>Manufacture of parts and accessories for motor vehicles</t>
  </si>
  <si>
    <t>30</t>
  </si>
  <si>
    <t>Manufacture of other transport equipment</t>
  </si>
  <si>
    <t>30110</t>
  </si>
  <si>
    <t>Building of ships and floating structures</t>
  </si>
  <si>
    <t>30120</t>
  </si>
  <si>
    <t>Building of pleasure and sporting boats</t>
  </si>
  <si>
    <t>30200</t>
  </si>
  <si>
    <t>Manufacture of railway locomotives and rolling stock</t>
  </si>
  <si>
    <t>30300</t>
  </si>
  <si>
    <t>Manufacture of air and spacecraft and related machinery</t>
  </si>
  <si>
    <t>30400</t>
  </si>
  <si>
    <t>Manufacture of military fighting vehicles</t>
  </si>
  <si>
    <t>30910</t>
  </si>
  <si>
    <t>Manufacture of motorcycles</t>
  </si>
  <si>
    <t>30920</t>
  </si>
  <si>
    <t>Manufacture of bicycles and invalid carriages</t>
  </si>
  <si>
    <t>30990</t>
  </si>
  <si>
    <t>Manufacture of other transport equipments n.e.c..</t>
  </si>
  <si>
    <t>31</t>
  </si>
  <si>
    <t>Manufacture of furniture</t>
  </si>
  <si>
    <t>31001</t>
  </si>
  <si>
    <t>Manufacture of wooden and cane furniture</t>
  </si>
  <si>
    <t>039</t>
  </si>
  <si>
    <t>FURNITURE</t>
  </si>
  <si>
    <t>FURNITURE AND OTHER MANUFACTURES</t>
  </si>
  <si>
    <t>31002</t>
  </si>
  <si>
    <t>Manufacture of metal furniture</t>
  </si>
  <si>
    <t>31003</t>
  </si>
  <si>
    <t>Manufacture of mattress</t>
  </si>
  <si>
    <t>31009</t>
  </si>
  <si>
    <t>Manufacture of other furniture, except of stone, concrete or ceramic</t>
  </si>
  <si>
    <t>32110</t>
  </si>
  <si>
    <t>Manufacture of jewellery and related articles</t>
  </si>
  <si>
    <t>040</t>
  </si>
  <si>
    <t>OTHER MANUFACTURES</t>
  </si>
  <si>
    <t>32120</t>
  </si>
  <si>
    <t>Manufacture of imitation jewellery and related articles</t>
  </si>
  <si>
    <t>32200</t>
  </si>
  <si>
    <t>Manufacture of musical instruments</t>
  </si>
  <si>
    <t>32300</t>
  </si>
  <si>
    <t>Manufacture of sports goods</t>
  </si>
  <si>
    <t>32400</t>
  </si>
  <si>
    <t>Manufacture of games and toys</t>
  </si>
  <si>
    <t>32901</t>
  </si>
  <si>
    <t>Manufacture of stationery</t>
  </si>
  <si>
    <t>32909</t>
  </si>
  <si>
    <t>Other manufacturing n.e.c.</t>
  </si>
  <si>
    <t>33</t>
  </si>
  <si>
    <t>Repair and installation of machinery and equipment</t>
  </si>
  <si>
    <t>33110</t>
  </si>
  <si>
    <t>Repair of fabricated metal products</t>
  </si>
  <si>
    <t>33120</t>
  </si>
  <si>
    <t>Repair and maintenance of industrial machinery and equipment</t>
  </si>
  <si>
    <t>33131</t>
  </si>
  <si>
    <t>Repair and maintenance of the measuring, testing, navigating and control equipment</t>
  </si>
  <si>
    <t>33132</t>
  </si>
  <si>
    <t>Repair and maintenance of irradiation, electro medical and electrotherapeutic equipment</t>
  </si>
  <si>
    <t>33133</t>
  </si>
  <si>
    <t>Repair of optical instruments and photographic equipment</t>
  </si>
  <si>
    <t>33140</t>
  </si>
  <si>
    <t>Repair and maintenance of electrical equipment except domestic appliances</t>
  </si>
  <si>
    <t>33150</t>
  </si>
  <si>
    <t>Repair and maintenance of transport equipment except motorcycles and bicycles</t>
  </si>
  <si>
    <t>33190</t>
  </si>
  <si>
    <t>Repair and maintenance of other equipment n.e.c.</t>
  </si>
  <si>
    <t>33200</t>
  </si>
  <si>
    <t>Installation of industrial machinery and equipment</t>
  </si>
  <si>
    <t>F</t>
  </si>
  <si>
    <t>Construction</t>
  </si>
  <si>
    <t>41</t>
  </si>
  <si>
    <t>Construction of buildings</t>
  </si>
  <si>
    <t>41001</t>
  </si>
  <si>
    <t>Residential buildings</t>
  </si>
  <si>
    <t>041</t>
  </si>
  <si>
    <t>RESIDENTIAL BUILDINGS</t>
  </si>
  <si>
    <t>41002</t>
  </si>
  <si>
    <t>Non-residential buildings</t>
  </si>
  <si>
    <t>042</t>
  </si>
  <si>
    <t>NON-RESIDENTIAL BUILDINGS</t>
  </si>
  <si>
    <t>41003</t>
  </si>
  <si>
    <t>Assembly and erection of prefabricated constructions on the site</t>
  </si>
  <si>
    <t>41009</t>
  </si>
  <si>
    <t>Construction of buildings n.e.c.</t>
  </si>
  <si>
    <t>42</t>
  </si>
  <si>
    <t>Civil engineering</t>
  </si>
  <si>
    <t>42101</t>
  </si>
  <si>
    <t>Construction of motorways, streets, roads, other vehicular and pedestrian ways</t>
  </si>
  <si>
    <t>043</t>
  </si>
  <si>
    <t>CIVIL ENGINEERING</t>
  </si>
  <si>
    <t>42102</t>
  </si>
  <si>
    <t>Surface work on streets, roads, highways, bridges or tunnels</t>
  </si>
  <si>
    <t>42103</t>
  </si>
  <si>
    <t>Construction of bridges, including those for elevated highways</t>
  </si>
  <si>
    <t>42104</t>
  </si>
  <si>
    <t>Construction of tunnels</t>
  </si>
  <si>
    <t>42105</t>
  </si>
  <si>
    <t>Construction of railways and subways</t>
  </si>
  <si>
    <t>42106</t>
  </si>
  <si>
    <t>Construction of airfield/airports runways</t>
  </si>
  <si>
    <t>42109</t>
  </si>
  <si>
    <t>Construction of roads and railways n.e.c.</t>
  </si>
  <si>
    <t>42201</t>
  </si>
  <si>
    <t>Long-distance pipelines, communication and power lines</t>
  </si>
  <si>
    <t>42202</t>
  </si>
  <si>
    <t>Urban pipelines, urban communication and power lines; ancillary urban works</t>
  </si>
  <si>
    <t>42203</t>
  </si>
  <si>
    <t>Water main and line construction</t>
  </si>
  <si>
    <t>42204</t>
  </si>
  <si>
    <t>Reservoirs</t>
  </si>
  <si>
    <t>42205</t>
  </si>
  <si>
    <t>Construction of irrigation systems (canals)</t>
  </si>
  <si>
    <t>42206</t>
  </si>
  <si>
    <t>Construction of sewer systems (including repair) and sewage disposal plants</t>
  </si>
  <si>
    <t>42207</t>
  </si>
  <si>
    <t>Construction of power plants</t>
  </si>
  <si>
    <t>42209</t>
  </si>
  <si>
    <t>Construction of utility projects n.e.c.</t>
  </si>
  <si>
    <t>42901</t>
  </si>
  <si>
    <t>Construction of refineries</t>
  </si>
  <si>
    <t>42902</t>
  </si>
  <si>
    <t>Construction of waterways, harbour and river works, pleasure ports (marinas), locks</t>
  </si>
  <si>
    <t>42903</t>
  </si>
  <si>
    <t>Construction of dams and dykes</t>
  </si>
  <si>
    <t>42904</t>
  </si>
  <si>
    <t>Dredging of waterways</t>
  </si>
  <si>
    <t>42905</t>
  </si>
  <si>
    <t>Outdoor sports facilities</t>
  </si>
  <si>
    <t>42906</t>
  </si>
  <si>
    <t>Land subdivision with land improvement</t>
  </si>
  <si>
    <t>42909</t>
  </si>
  <si>
    <t>Construction of other engineering projects n.e.c.</t>
  </si>
  <si>
    <t>43</t>
  </si>
  <si>
    <t>Specialized construction activities</t>
  </si>
  <si>
    <t>43110</t>
  </si>
  <si>
    <t>Demolition or wrecking of buildings and other structures</t>
  </si>
  <si>
    <t>044</t>
  </si>
  <si>
    <t>SPECIAL TRADE WORKS</t>
  </si>
  <si>
    <t>43121</t>
  </si>
  <si>
    <t>Clearing of building sites</t>
  </si>
  <si>
    <t>43122</t>
  </si>
  <si>
    <t>Earth moving</t>
  </si>
  <si>
    <t>43123</t>
  </si>
  <si>
    <t>Drilling, boring and core sampling for construction, geophysical, geological or similar purposes</t>
  </si>
  <si>
    <t>43124</t>
  </si>
  <si>
    <t>Site preparation for mining</t>
  </si>
  <si>
    <t>43125</t>
  </si>
  <si>
    <t>Drainage of agricultural or forestry land</t>
  </si>
  <si>
    <t>43126</t>
  </si>
  <si>
    <t>Land reclamation work</t>
  </si>
  <si>
    <t>43129</t>
  </si>
  <si>
    <t>Other site preparation activities n.e.c.</t>
  </si>
  <si>
    <t>43211</t>
  </si>
  <si>
    <t>Electrical wiring and fittings</t>
  </si>
  <si>
    <t>43212</t>
  </si>
  <si>
    <t>Telecommunications wiring</t>
  </si>
  <si>
    <t>43213</t>
  </si>
  <si>
    <t>Computer network and cable television wiring</t>
  </si>
  <si>
    <t>43214</t>
  </si>
  <si>
    <t>Satellite dishes</t>
  </si>
  <si>
    <t>43215</t>
  </si>
  <si>
    <t>Lighting systems</t>
  </si>
  <si>
    <t>43216</t>
  </si>
  <si>
    <t>Security systems</t>
  </si>
  <si>
    <t>43219</t>
  </si>
  <si>
    <t>Electrical installation n.e.c.</t>
  </si>
  <si>
    <t>43221</t>
  </si>
  <si>
    <t>Installation of heating systems (electric, gas and oil)</t>
  </si>
  <si>
    <t>43222</t>
  </si>
  <si>
    <t>Installation of furnaces, cooling towers</t>
  </si>
  <si>
    <t>43223</t>
  </si>
  <si>
    <t>Installation of non-electric solar energy collectors</t>
  </si>
  <si>
    <t>43224</t>
  </si>
  <si>
    <t>Installation of plumbing and sanitary equipment</t>
  </si>
  <si>
    <t>43225</t>
  </si>
  <si>
    <t>Installation of ventilation, refrigeration or air-conditioning equipment and ducts</t>
  </si>
  <si>
    <t>43226</t>
  </si>
  <si>
    <t>Installation of gas fittings</t>
  </si>
  <si>
    <t>43227</t>
  </si>
  <si>
    <t>Installation of fire and lawn sprinkler systems</t>
  </si>
  <si>
    <t>43228</t>
  </si>
  <si>
    <t>Steam piping</t>
  </si>
  <si>
    <t>43229</t>
  </si>
  <si>
    <t>Plumbing, heat and air-conditioning installation n.e.c.</t>
  </si>
  <si>
    <t>43291</t>
  </si>
  <si>
    <t>Installation of elevators, escalators in buildings or other construction projects</t>
  </si>
  <si>
    <t>43292</t>
  </si>
  <si>
    <t>Installation of automated and revolving doors in buildings or other construction projects</t>
  </si>
  <si>
    <t>43293</t>
  </si>
  <si>
    <t>Installation of lighting conductors in buildings or other construction projects</t>
  </si>
  <si>
    <t>43294</t>
  </si>
  <si>
    <t>Installation vacuum cleaning systems in buildings or other construction projects</t>
  </si>
  <si>
    <t>43295</t>
  </si>
  <si>
    <t>Installation thermal, sound or vibration insulation in buildings or other construction projects</t>
  </si>
  <si>
    <t>43299</t>
  </si>
  <si>
    <t>Other construction installation n.e.c.</t>
  </si>
  <si>
    <t>43301</t>
  </si>
  <si>
    <t>Installation of doors, windows, door and window frames of wood or other materials, fitted kitchens, staircases, shop fittings and furniture</t>
  </si>
  <si>
    <t>43302</t>
  </si>
  <si>
    <t>Laying, tiling, hanging or fitting in buildings or other construction projects of various types of materials</t>
  </si>
  <si>
    <t>43303</t>
  </si>
  <si>
    <t>Interior and exterior painting of buildings</t>
  </si>
  <si>
    <t>43304</t>
  </si>
  <si>
    <t>Painting of civil engineering structures</t>
  </si>
  <si>
    <t>43305</t>
  </si>
  <si>
    <t>Installation of glass, mirrors</t>
  </si>
  <si>
    <t>43306</t>
  </si>
  <si>
    <t>Interior completion</t>
  </si>
  <si>
    <t>43307</t>
  </si>
  <si>
    <t>Cleaning of new buildings after construction</t>
  </si>
  <si>
    <t>43309</t>
  </si>
  <si>
    <t>Other building completion and finishing work n.e.c.</t>
  </si>
  <si>
    <t>43901</t>
  </si>
  <si>
    <t>Construction of foundations, including pile driving</t>
  </si>
  <si>
    <t>43902</t>
  </si>
  <si>
    <t>Erection of non-self-manufactured steel elements</t>
  </si>
  <si>
    <t>43903</t>
  </si>
  <si>
    <t>Scaffolds and work platform erecting and dismantling</t>
  </si>
  <si>
    <t>43904</t>
  </si>
  <si>
    <t>Bricklaying and stone setting</t>
  </si>
  <si>
    <t>43905</t>
  </si>
  <si>
    <t>Construction of outdoor swimming pools</t>
  </si>
  <si>
    <t>43906</t>
  </si>
  <si>
    <t>Steam cleaning, sand blasting and similar activities for building exteriors</t>
  </si>
  <si>
    <t>43907</t>
  </si>
  <si>
    <t>Renting of construction machinery and equipment with operator (e.g. cranes)</t>
  </si>
  <si>
    <t>43909</t>
  </si>
  <si>
    <t>Other specialized construction activities, n.e.c.</t>
  </si>
  <si>
    <t>D</t>
  </si>
  <si>
    <t>Electricity, gas, steam and air conditioning supply</t>
  </si>
  <si>
    <t>35</t>
  </si>
  <si>
    <t>35101</t>
  </si>
  <si>
    <t>Operation of generation facilities that produce electric energy</t>
  </si>
  <si>
    <t>045</t>
  </si>
  <si>
    <t>ELECTRICITY, GAS, STEAM AND AIR CONDITIONING SUPPLY</t>
  </si>
  <si>
    <t>35102</t>
  </si>
  <si>
    <t>Operation of transmission, distribution and sales of electricity</t>
  </si>
  <si>
    <t>35201</t>
  </si>
  <si>
    <t>Manufacture of gaseous fuels with a specified calorific value, by purification, blending and other processes from gases of various types including natural gas</t>
  </si>
  <si>
    <t>35202</t>
  </si>
  <si>
    <t>Transportation, distribution and supply of gaseous fuels of all kinds through a system of mains</t>
  </si>
  <si>
    <t>35203</t>
  </si>
  <si>
    <t>Sale of gas to the user through mains</t>
  </si>
  <si>
    <t>35301</t>
  </si>
  <si>
    <t>Production, collection and distribution of steam and hot water for heating, power and other purposes</t>
  </si>
  <si>
    <t>35302</t>
  </si>
  <si>
    <t>Production and distribution of cooled air, chilled water for cooling purposes</t>
  </si>
  <si>
    <t>35303</t>
  </si>
  <si>
    <t>Production of ice, including ice for food and non-food (e.g. cooling) purposes</t>
  </si>
  <si>
    <t>E</t>
  </si>
  <si>
    <t>Water supply; sewerage, waste management and remediation activities</t>
  </si>
  <si>
    <t>36</t>
  </si>
  <si>
    <t>Water collection, treatment and supply</t>
  </si>
  <si>
    <t>36001</t>
  </si>
  <si>
    <t>Purification and distribution of water for water supply purposes</t>
  </si>
  <si>
    <t>046</t>
  </si>
  <si>
    <t>WATER, SEWERAGE, WASTE COLLECTION, TREATMENT &amp; DISPOSAL, MATERIALS RECOVERY AND REMEDIATION ACTIVITIES</t>
  </si>
  <si>
    <t>36002</t>
  </si>
  <si>
    <t>Desalting of sea or ground water to produce water as the principal product of interest</t>
  </si>
  <si>
    <t>37</t>
  </si>
  <si>
    <t>Sewerage</t>
  </si>
  <si>
    <t>37000</t>
  </si>
  <si>
    <t>Sewerage and similar activities</t>
  </si>
  <si>
    <t>38</t>
  </si>
  <si>
    <t>Waste collection, treatment and disposal activities; materials recovery</t>
  </si>
  <si>
    <t>38111</t>
  </si>
  <si>
    <t>Collection of non-hazardous solid waste (i.e. garbage) within a local area</t>
  </si>
  <si>
    <t>38112</t>
  </si>
  <si>
    <t>Collection of recyclable materials</t>
  </si>
  <si>
    <t>38113</t>
  </si>
  <si>
    <t>Collection of refuse in litter-bins in public places</t>
  </si>
  <si>
    <t>38114</t>
  </si>
  <si>
    <t>Collection of construction and demolition waste</t>
  </si>
  <si>
    <t>38115</t>
  </si>
  <si>
    <t>Operation of waste transfer stations for non-hazardous waste</t>
  </si>
  <si>
    <t>38121</t>
  </si>
  <si>
    <t>Collection of hazardous waste</t>
  </si>
  <si>
    <t>38122</t>
  </si>
  <si>
    <t>Operation of waste transfer stations for hazardous waste</t>
  </si>
  <si>
    <t>38210</t>
  </si>
  <si>
    <t>Treatment and disposal of non-hazardous waste</t>
  </si>
  <si>
    <t>38220</t>
  </si>
  <si>
    <t>Treatment and disposal of hazardous</t>
  </si>
  <si>
    <t>38301</t>
  </si>
  <si>
    <t>Mechanical crushing of metal waste</t>
  </si>
  <si>
    <t>38302</t>
  </si>
  <si>
    <t>Dismantling of automobiles, computers, televisions and other equipment for material recover</t>
  </si>
  <si>
    <t>38303</t>
  </si>
  <si>
    <t>Reclaiming of rubber such as used tires to produce secondary raw material</t>
  </si>
  <si>
    <t>38304</t>
  </si>
  <si>
    <t>Reuse of rubber products</t>
  </si>
  <si>
    <t>38309</t>
  </si>
  <si>
    <t>Materials recovery n.e.c.</t>
  </si>
  <si>
    <t>39</t>
  </si>
  <si>
    <t>Remediation activities and other waste management services</t>
  </si>
  <si>
    <t>39000</t>
  </si>
  <si>
    <t>G</t>
  </si>
  <si>
    <t>Wholesale and retail trade; repair of motor vehicles and motorcycles</t>
  </si>
  <si>
    <t>46</t>
  </si>
  <si>
    <t>Wholesale trade, except of motor vehicles and motorcycles</t>
  </si>
  <si>
    <t>46100</t>
  </si>
  <si>
    <t>Wholesale on a fee or contract basis</t>
  </si>
  <si>
    <t>047</t>
  </si>
  <si>
    <t>WHOLESALE ON A FEE OR CONTRACT BASIS, AGRICULTURAL RAW MATERIALS &amp; LIVESTOCK AND FOOD, BEVERAGES &amp; TOBACCO</t>
  </si>
  <si>
    <t xml:space="preserve">WHOLESALE </t>
  </si>
  <si>
    <t>46201</t>
  </si>
  <si>
    <t>Wholesale of rubber</t>
  </si>
  <si>
    <t>46202</t>
  </si>
  <si>
    <t>Wholesale of palm oil</t>
  </si>
  <si>
    <t>46203</t>
  </si>
  <si>
    <t>Wholesale of lumber and timber</t>
  </si>
  <si>
    <t>46204</t>
  </si>
  <si>
    <t>Wholesale of flowers and plants</t>
  </si>
  <si>
    <t>46205</t>
  </si>
  <si>
    <t>Wholesale of livestock</t>
  </si>
  <si>
    <t>46209</t>
  </si>
  <si>
    <t>Wholesale of agricultural raw material and live animal n.e.c.</t>
  </si>
  <si>
    <t>46311</t>
  </si>
  <si>
    <t>Wholesale of meat, poultry and eggs</t>
  </si>
  <si>
    <t>46312</t>
  </si>
  <si>
    <t>Wholesale of fish and other seafood</t>
  </si>
  <si>
    <t>46313</t>
  </si>
  <si>
    <t>Wholesale of fruits</t>
  </si>
  <si>
    <t>46314</t>
  </si>
  <si>
    <t>Wholesale of vegetables</t>
  </si>
  <si>
    <t>46319</t>
  </si>
  <si>
    <t>Wholesale of meat, fish, fruits and vegetables n.e.c.</t>
  </si>
  <si>
    <t>46321</t>
  </si>
  <si>
    <t>Wholesale of rice, other grains, flour and sugars</t>
  </si>
  <si>
    <t>46322</t>
  </si>
  <si>
    <t>Wholesale of dairy products</t>
  </si>
  <si>
    <t>46323</t>
  </si>
  <si>
    <t>Wholesale of confectionary</t>
  </si>
  <si>
    <t>46324</t>
  </si>
  <si>
    <t>Wholesale of  biscuits, cakes, breads and other bakery products</t>
  </si>
  <si>
    <t>46325</t>
  </si>
  <si>
    <t>Wholesale of coffee, tea, cocoa and other beverages</t>
  </si>
  <si>
    <t>46326</t>
  </si>
  <si>
    <t>Wholesale of beer, wine and spirits</t>
  </si>
  <si>
    <t>46327</t>
  </si>
  <si>
    <t>Wholesale of tobacco, cigar, cigarettes</t>
  </si>
  <si>
    <t>46329</t>
  </si>
  <si>
    <t>Wholesale of other foodstuffs</t>
  </si>
  <si>
    <t>46411</t>
  </si>
  <si>
    <t>Wholesale of yarn and fabrics</t>
  </si>
  <si>
    <t>048</t>
  </si>
  <si>
    <t>WHOLESALE OF HOUSEHOLD GOODS AND MACHINERY, EQUIPMENT &amp; SUPPLIES</t>
  </si>
  <si>
    <t>46412</t>
  </si>
  <si>
    <t>Wholesale of household linen, towels, blankets</t>
  </si>
  <si>
    <t>46413</t>
  </si>
  <si>
    <t>Wholesale of clothing</t>
  </si>
  <si>
    <t>46414</t>
  </si>
  <si>
    <t>Wholesale of clothing accessories</t>
  </si>
  <si>
    <t>46415</t>
  </si>
  <si>
    <t>Wholesale of fur articles</t>
  </si>
  <si>
    <t>46416</t>
  </si>
  <si>
    <t>Wholesale of footwear</t>
  </si>
  <si>
    <t>46417</t>
  </si>
  <si>
    <t>Wholesale of haberdashery</t>
  </si>
  <si>
    <t>46419</t>
  </si>
  <si>
    <t>Wholesale of textiles, clothing n.e.c.</t>
  </si>
  <si>
    <t>46421</t>
  </si>
  <si>
    <t>Wholesale of pharmaceutical and medical goods</t>
  </si>
  <si>
    <t>46422</t>
  </si>
  <si>
    <t>Wholesale of perfumeries, cosmetics, soap and toiletries</t>
  </si>
  <si>
    <t>46431</t>
  </si>
  <si>
    <t>Wholesale of bicycles and their parts and accessories</t>
  </si>
  <si>
    <t>46432</t>
  </si>
  <si>
    <t>Wholesale of photographic and optical goods</t>
  </si>
  <si>
    <t>46433</t>
  </si>
  <si>
    <t>Wholesale of leather goods and travel accessories</t>
  </si>
  <si>
    <t>46434</t>
  </si>
  <si>
    <t>Wholesale of musical instruments, games and toys, sports goods</t>
  </si>
  <si>
    <t>46441</t>
  </si>
  <si>
    <t>Wholesale of handicrafts and artificial flowers</t>
  </si>
  <si>
    <t>46442</t>
  </si>
  <si>
    <t>Wholesale of cut flowers and plants</t>
  </si>
  <si>
    <t>46443</t>
  </si>
  <si>
    <t>Wholesale of watches and clocks</t>
  </si>
  <si>
    <t>46444</t>
  </si>
  <si>
    <t>Wholesale of jewellery</t>
  </si>
  <si>
    <t>46491</t>
  </si>
  <si>
    <t>Wholesale of household furniture</t>
  </si>
  <si>
    <t>46492</t>
  </si>
  <si>
    <t>Wholesale of household appliances</t>
  </si>
  <si>
    <t>46493</t>
  </si>
  <si>
    <t>Wholesale of lighting equipment</t>
  </si>
  <si>
    <t>46494</t>
  </si>
  <si>
    <t>Wholesale of household utensils and cutlery, crockery, glassware, chinaware and pottery</t>
  </si>
  <si>
    <t>46495</t>
  </si>
  <si>
    <t>Wholesale of woodenware, wickerwork and cork ware</t>
  </si>
  <si>
    <t>46496</t>
  </si>
  <si>
    <t>Wholesale of electrical and electronics goods</t>
  </si>
  <si>
    <t>46497</t>
  </si>
  <si>
    <t>Wholesale of stationery, books, magazines and newspapers</t>
  </si>
  <si>
    <t>46499</t>
  </si>
  <si>
    <t>Wholesale of other household goods n.e.c.</t>
  </si>
  <si>
    <t>46510</t>
  </si>
  <si>
    <t>Wholesale of computer hardware, software and peripherals</t>
  </si>
  <si>
    <t>46521</t>
  </si>
  <si>
    <t>Wholesale of telephone and telecommunications equipment, cell phones, pagers</t>
  </si>
  <si>
    <t>46522</t>
  </si>
  <si>
    <t>Wholesale of electrical and electronic component and wiring accessories</t>
  </si>
  <si>
    <t>46531</t>
  </si>
  <si>
    <t>Wholesale of agricultural machinery, equipment and supplies</t>
  </si>
  <si>
    <t>46532</t>
  </si>
  <si>
    <t>Wholesale of lawn mowers however operated</t>
  </si>
  <si>
    <t>46591</t>
  </si>
  <si>
    <t>Wholesale of office machinery and business equipment, except computers and computer peripheral equipment</t>
  </si>
  <si>
    <t>46592</t>
  </si>
  <si>
    <t>Wholesale of office furniture</t>
  </si>
  <si>
    <t>46593</t>
  </si>
  <si>
    <t>Wholesale of computer-controlled machines tools</t>
  </si>
  <si>
    <t>46594</t>
  </si>
  <si>
    <t>Wholesale of industrial machinery, equipment and supplies</t>
  </si>
  <si>
    <t>46595</t>
  </si>
  <si>
    <t>Wholesale of construction and civil engineering machinery and equipment</t>
  </si>
  <si>
    <t>46596</t>
  </si>
  <si>
    <t>Wholesale of lift escalators, air-conditioning, security and fire fighting equipment</t>
  </si>
  <si>
    <t>46599</t>
  </si>
  <si>
    <t>Wholesale of other machinery for use in industry, trade and navigation and other services n.e.c.</t>
  </si>
  <si>
    <t>46611</t>
  </si>
  <si>
    <t>Wholesale of petrol, diesel, lubricants</t>
  </si>
  <si>
    <t>049</t>
  </si>
  <si>
    <t>OTHER SPECIALISED AND NON-SPECIALISED WHOLESALE TRADE</t>
  </si>
  <si>
    <t>46612</t>
  </si>
  <si>
    <t>Wholesale of liquefied petroleum gas</t>
  </si>
  <si>
    <t>46619</t>
  </si>
  <si>
    <t>Wholesale of other solid, liquid and gaseous fuels and related products n.e.c.</t>
  </si>
  <si>
    <t>46621</t>
  </si>
  <si>
    <t>Wholesale of ferrous and non-ferrous metal ores and metals</t>
  </si>
  <si>
    <t>46622</t>
  </si>
  <si>
    <t>Wholesale of ferrous and non-ferrous semi-finished metal ores and products n.e.c.</t>
  </si>
  <si>
    <t>46631</t>
  </si>
  <si>
    <t>Wholesale of logs, sawn timber, plywood, veneer and related products</t>
  </si>
  <si>
    <t>46632</t>
  </si>
  <si>
    <t>Wholesale of paints and varnish</t>
  </si>
  <si>
    <t>46633</t>
  </si>
  <si>
    <t>Wholesale of construction materials</t>
  </si>
  <si>
    <t>46634</t>
  </si>
  <si>
    <t>Wholesale of fittings and fixtures</t>
  </si>
  <si>
    <t>46635</t>
  </si>
  <si>
    <t>Wholesale of hot water heaters</t>
  </si>
  <si>
    <t>46636</t>
  </si>
  <si>
    <t>Wholesale of sanitary installation and equipment</t>
  </si>
  <si>
    <t>46637</t>
  </si>
  <si>
    <t>Wholesale of tools</t>
  </si>
  <si>
    <t>46639</t>
  </si>
  <si>
    <t>Wholesale of other construction materials, hardware, plumbing and heating equipment and supplies n.e.c.</t>
  </si>
  <si>
    <t>46691</t>
  </si>
  <si>
    <t>Wholesale of industrial chemicals</t>
  </si>
  <si>
    <t>46692</t>
  </si>
  <si>
    <t>Wholesale of fertilizers and agrochemical products</t>
  </si>
  <si>
    <t>46693</t>
  </si>
  <si>
    <t>Wholesale of plastic materials in primary forms</t>
  </si>
  <si>
    <t>46694</t>
  </si>
  <si>
    <t>Wholesale of rubber scrap</t>
  </si>
  <si>
    <t>46695</t>
  </si>
  <si>
    <t>Wholesale of textile fibres</t>
  </si>
  <si>
    <t>46696</t>
  </si>
  <si>
    <t>Wholesale of paper in bulk, packaging materials</t>
  </si>
  <si>
    <t>46697</t>
  </si>
  <si>
    <t>Wholesale of precious stones</t>
  </si>
  <si>
    <t>46698</t>
  </si>
  <si>
    <t>Wholesale of metal and non-metal waste and scrap and materials for recycling</t>
  </si>
  <si>
    <t>46699</t>
  </si>
  <si>
    <t>Dismantling of automobiles, computer, televisions and other equipment to obtain and re-sell usable parts</t>
  </si>
  <si>
    <t>46901</t>
  </si>
  <si>
    <t>Wholesale of aquarium fishes, pet birds and animals</t>
  </si>
  <si>
    <t>46902</t>
  </si>
  <si>
    <t>Wholesale of animal/pet food</t>
  </si>
  <si>
    <t>46909</t>
  </si>
  <si>
    <t>Wholesale of a variety of goods without any particular specialization n.e.c.</t>
  </si>
  <si>
    <t>47</t>
  </si>
  <si>
    <t>Retail trade, except of motor vehicles and motorcycles</t>
  </si>
  <si>
    <t>47111</t>
  </si>
  <si>
    <t>Provision stores</t>
  </si>
  <si>
    <t>050</t>
  </si>
  <si>
    <t>RETAIL SALE IN NON-SPECIALISED STORES</t>
  </si>
  <si>
    <t xml:space="preserve">RETAIL </t>
  </si>
  <si>
    <t>47112</t>
  </si>
  <si>
    <t>Supermarket</t>
  </si>
  <si>
    <t>47113</t>
  </si>
  <si>
    <t>Mini market</t>
  </si>
  <si>
    <t>47114</t>
  </si>
  <si>
    <t>Convenience stores</t>
  </si>
  <si>
    <t>47191</t>
  </si>
  <si>
    <t>Department stores</t>
  </si>
  <si>
    <t>47192</t>
  </si>
  <si>
    <t>Department stores and supermarket</t>
  </si>
  <si>
    <t>47193</t>
  </si>
  <si>
    <t>Hypermarket</t>
  </si>
  <si>
    <t>47194</t>
  </si>
  <si>
    <t>News agent and miscellaneous goods store</t>
  </si>
  <si>
    <t>47199</t>
  </si>
  <si>
    <t>Other retail sale in non-specialized stores n.e.c.</t>
  </si>
  <si>
    <t>47211</t>
  </si>
  <si>
    <t>Retail sale of rice, flour, other grains and sugars</t>
  </si>
  <si>
    <t>051</t>
  </si>
  <si>
    <t>RETAIL SALE OF FOOD, BEVERAGES AND TOBACCO IN SPECIALISED STORES</t>
  </si>
  <si>
    <t>47212</t>
  </si>
  <si>
    <t>Retail sale of fresh or preserved vegetables and fruits</t>
  </si>
  <si>
    <t>47213</t>
  </si>
  <si>
    <t>Retail sale of dairy products and eggs</t>
  </si>
  <si>
    <t>47214</t>
  </si>
  <si>
    <t>Retail sale of meat and meat products (including poultry)</t>
  </si>
  <si>
    <t>47215</t>
  </si>
  <si>
    <t>Retail sale of fish, other seafood and products thereof</t>
  </si>
  <si>
    <t>47216</t>
  </si>
  <si>
    <t>Retail sale of bakery products and sugar confectionery</t>
  </si>
  <si>
    <t>47217</t>
  </si>
  <si>
    <t>Retail sale of mee, kuey teow, mee hoon, wantan skins and other food products made from flour or soya</t>
  </si>
  <si>
    <t>47219</t>
  </si>
  <si>
    <t>Retail sale of other food products n.e.c.</t>
  </si>
  <si>
    <t>47221</t>
  </si>
  <si>
    <t>Retail sale of beer, wine and spirits</t>
  </si>
  <si>
    <t>47222</t>
  </si>
  <si>
    <t>Retail sale of tea, coffee, soft drinks, mineral water and other beverages</t>
  </si>
  <si>
    <t>47230</t>
  </si>
  <si>
    <t>Retail sale of tobacco products in specialized store</t>
  </si>
  <si>
    <t>47300</t>
  </si>
  <si>
    <t>Retail sale of automotive fuel in specialized store</t>
  </si>
  <si>
    <t>052</t>
  </si>
  <si>
    <t>RETAIL SALE OF AUTOMOTIVE FUEL IN SPECIALISED STORES</t>
  </si>
  <si>
    <t>47411</t>
  </si>
  <si>
    <t>Retail sale of computers, computer equipment and supplies</t>
  </si>
  <si>
    <t>053</t>
  </si>
  <si>
    <t>OTHER RETAIL SALE</t>
  </si>
  <si>
    <t>47412</t>
  </si>
  <si>
    <t>Retail sale of video game consoles and non-customized software</t>
  </si>
  <si>
    <t>47413</t>
  </si>
  <si>
    <t>Retail sale of telecommunication equipment</t>
  </si>
  <si>
    <t>47420</t>
  </si>
  <si>
    <t>Retail sale of audio and video equipment in specialized store</t>
  </si>
  <si>
    <t>47510</t>
  </si>
  <si>
    <t>Retail sale of textiles in specialized stores</t>
  </si>
  <si>
    <t>47520</t>
  </si>
  <si>
    <t>Retail sale of construction materials, hardware, paints and glass</t>
  </si>
  <si>
    <t>47531</t>
  </si>
  <si>
    <t>Retail sale of carpets and rugs</t>
  </si>
  <si>
    <t>47532</t>
  </si>
  <si>
    <t>Retail sale of curtains and net curtains</t>
  </si>
  <si>
    <t>47533</t>
  </si>
  <si>
    <t>Retail sale of wallpaper and floor coverings</t>
  </si>
  <si>
    <t>47591</t>
  </si>
  <si>
    <t>Retail sale of household furniture</t>
  </si>
  <si>
    <t>47592</t>
  </si>
  <si>
    <t>Retail sale of articles for lighting</t>
  </si>
  <si>
    <t>47593</t>
  </si>
  <si>
    <t>Retail sale of household utensils and cutlery, crockery, glassware, chinaware and pottery</t>
  </si>
  <si>
    <t>47594</t>
  </si>
  <si>
    <t>Retail sale of wood, cork goods and wickerwork goods</t>
  </si>
  <si>
    <t>47595</t>
  </si>
  <si>
    <t>Retail sale of household appliances</t>
  </si>
  <si>
    <t>47596</t>
  </si>
  <si>
    <t>Retail sale of musical instruments and scores</t>
  </si>
  <si>
    <t>47597</t>
  </si>
  <si>
    <t>Retail sale of security systems</t>
  </si>
  <si>
    <t>47598</t>
  </si>
  <si>
    <t>Retail sale of household articles and equipment n.e.c.</t>
  </si>
  <si>
    <t>47611</t>
  </si>
  <si>
    <t>Retail sale of office supplies and equipment</t>
  </si>
  <si>
    <t>47612</t>
  </si>
  <si>
    <t>Retail sale of books, newspapers and stationary</t>
  </si>
  <si>
    <t>47620</t>
  </si>
  <si>
    <t>Retail sale of musical records, audio tapes, compact discs , cassettes, video tapes, VCDs and DVDs, blank tapes and discs</t>
  </si>
  <si>
    <t>47631</t>
  </si>
  <si>
    <t>Retail sale of sports goods and equipments</t>
  </si>
  <si>
    <t>47632</t>
  </si>
  <si>
    <t>Retail sale of fishing equipment</t>
  </si>
  <si>
    <t>47633</t>
  </si>
  <si>
    <t>Retail sale of camping goods</t>
  </si>
  <si>
    <t>47634</t>
  </si>
  <si>
    <t>Retail sale of boats and equipments</t>
  </si>
  <si>
    <t>47635</t>
  </si>
  <si>
    <t>Retail sale of bicycles and related parts and accessories</t>
  </si>
  <si>
    <t>47640</t>
  </si>
  <si>
    <t>Retail sale of games and toys, made of all materials</t>
  </si>
  <si>
    <t>47711</t>
  </si>
  <si>
    <t>Retail sale of articles of clothing, articles of fur and clothing accessories</t>
  </si>
  <si>
    <t>47712</t>
  </si>
  <si>
    <t>Retail sale of footwear</t>
  </si>
  <si>
    <t>47713</t>
  </si>
  <si>
    <t>Retail sale of leather goods, accessories of leather and leather substitutes</t>
  </si>
  <si>
    <t>47721</t>
  </si>
  <si>
    <t>Stores specialized in retail sale of pharmaceuticals, medical and orthopaedic goods</t>
  </si>
  <si>
    <t>47722</t>
  </si>
  <si>
    <t>Stores specialized in retail sale of perfumery, cosmetic and toilet articles</t>
  </si>
  <si>
    <t>47731</t>
  </si>
  <si>
    <t>Retail sale of photographic and precision equipment</t>
  </si>
  <si>
    <t>47732</t>
  </si>
  <si>
    <t>Retail sale of watches and clocks</t>
  </si>
  <si>
    <t>47733</t>
  </si>
  <si>
    <t>Retail sale of jewellery</t>
  </si>
  <si>
    <t>47734</t>
  </si>
  <si>
    <t>Retail sale of flowers, plants, seeds, fertilizers</t>
  </si>
  <si>
    <t>47735</t>
  </si>
  <si>
    <t>Retail sale of souvenirs, craftwork and religious articles</t>
  </si>
  <si>
    <t>47736</t>
  </si>
  <si>
    <t>Retail sale of household fuel oil, cooking gas, coal and fuel wood</t>
  </si>
  <si>
    <t>47737</t>
  </si>
  <si>
    <t>Retail sale of spectacles and other optical goods</t>
  </si>
  <si>
    <t>47738</t>
  </si>
  <si>
    <t>Retail sale of aquarium fishes, pet animals and pet food</t>
  </si>
  <si>
    <t>47739</t>
  </si>
  <si>
    <t>Other retail sale of new goods in specialized stores n.e.c.</t>
  </si>
  <si>
    <t>47741</t>
  </si>
  <si>
    <t>Retail sale of second-hand books</t>
  </si>
  <si>
    <t>47742</t>
  </si>
  <si>
    <t>Retail sale of second-hand electrical and electronic goods</t>
  </si>
  <si>
    <t>47743</t>
  </si>
  <si>
    <t>Retail sale of antiques</t>
  </si>
  <si>
    <t>47744</t>
  </si>
  <si>
    <t>Activities of auctioning houses (retail)</t>
  </si>
  <si>
    <t>47749</t>
  </si>
  <si>
    <t>Retail sale of second-hand goods n.e.c.</t>
  </si>
  <si>
    <t>47810</t>
  </si>
  <si>
    <t>Retail sale of food, beverages and tobacco products via stalls or markets</t>
  </si>
  <si>
    <t>47820</t>
  </si>
  <si>
    <t>Retail sale of textiles, clothing and footwear via stalls or markets</t>
  </si>
  <si>
    <t>47891</t>
  </si>
  <si>
    <t>Retail sale of carpets and rugs via stalls or markets</t>
  </si>
  <si>
    <t>47892</t>
  </si>
  <si>
    <t>Retail sale of books via stalls or markets</t>
  </si>
  <si>
    <t>47893</t>
  </si>
  <si>
    <t>Retail sale of games and toys via stalls or markets</t>
  </si>
  <si>
    <t>47894</t>
  </si>
  <si>
    <t>Retail sale of household appliances and consumer electronics via stall or markets</t>
  </si>
  <si>
    <t>47895</t>
  </si>
  <si>
    <t>Retail sale of music and video recordings via stall or markets</t>
  </si>
  <si>
    <t>47911</t>
  </si>
  <si>
    <t>Retail sale of any kind of product by mail order</t>
  </si>
  <si>
    <t>47912</t>
  </si>
  <si>
    <t>Retail sale of any kind of product over the Internet</t>
  </si>
  <si>
    <t>47913</t>
  </si>
  <si>
    <t>Direct sale via television, radio and telephone</t>
  </si>
  <si>
    <t>47914</t>
  </si>
  <si>
    <t>Internet retail auctions</t>
  </si>
  <si>
    <t>47991</t>
  </si>
  <si>
    <t>Retail sale of any kind of product by direct sales or door-to-door sales persons</t>
  </si>
  <si>
    <t>47992</t>
  </si>
  <si>
    <t>Retail sale of any kind of product through vending machines</t>
  </si>
  <si>
    <t>47999</t>
  </si>
  <si>
    <t>Other retail sale not in stores, stalls or markets n.e.c.</t>
  </si>
  <si>
    <t>45</t>
  </si>
  <si>
    <t>Wholesale and retail trade and repair of motor vehicles and motorcycles</t>
  </si>
  <si>
    <t>45101</t>
  </si>
  <si>
    <t>Wholesale and retail of new motor vehicles</t>
  </si>
  <si>
    <t>054</t>
  </si>
  <si>
    <t>MOTOR VEHICLES</t>
  </si>
  <si>
    <t>45102</t>
  </si>
  <si>
    <t>Wholesale and retail of used motor vehicles</t>
  </si>
  <si>
    <t>45103</t>
  </si>
  <si>
    <t>Sale of industrial, commercial and agriculture vehicles – new</t>
  </si>
  <si>
    <t>45104</t>
  </si>
  <si>
    <t>Sale of industrial, commercial and agriculture vehicles – used</t>
  </si>
  <si>
    <t>45105</t>
  </si>
  <si>
    <t>Sale by commission agents</t>
  </si>
  <si>
    <t>45106</t>
  </si>
  <si>
    <t>Car auctions</t>
  </si>
  <si>
    <t>45109</t>
  </si>
  <si>
    <t>Sale of other motor vehicles n.e.c.</t>
  </si>
  <si>
    <t>45201</t>
  </si>
  <si>
    <t>Maintenance and repair of motor vehicles</t>
  </si>
  <si>
    <t>45202</t>
  </si>
  <si>
    <t>Spraying and painting</t>
  </si>
  <si>
    <t>45203</t>
  </si>
  <si>
    <t>Washing and polishing (car wash)</t>
  </si>
  <si>
    <t>45204</t>
  </si>
  <si>
    <t>Repair of motor vehicle seats</t>
  </si>
  <si>
    <t>45205</t>
  </si>
  <si>
    <t>Installation of parts and accessories not as part of the manufacturing process</t>
  </si>
  <si>
    <t>45300</t>
  </si>
  <si>
    <t>Wholesale and retail sale of all kinds of parts, components, supplies, tools and accessories for motor vehicles</t>
  </si>
  <si>
    <t>45401</t>
  </si>
  <si>
    <t>Wholesale and retail sale of motorcycles</t>
  </si>
  <si>
    <t>45402</t>
  </si>
  <si>
    <t>Wholesale and retail sale of parts and accessories for motorcycles</t>
  </si>
  <si>
    <t>45403</t>
  </si>
  <si>
    <t>Repair and maintenance of motorcycles</t>
  </si>
  <si>
    <t>I</t>
  </si>
  <si>
    <t>Accommodation and food service activities</t>
  </si>
  <si>
    <t>56</t>
  </si>
  <si>
    <t>Food and beverage service activities</t>
  </si>
  <si>
    <t>56101</t>
  </si>
  <si>
    <t>Restaurants and restaurant cum night clubs</t>
  </si>
  <si>
    <t>055</t>
  </si>
  <si>
    <t>RESTAURANTS</t>
  </si>
  <si>
    <t>56102</t>
  </si>
  <si>
    <t>Cafeterias/canteens</t>
  </si>
  <si>
    <t>56103</t>
  </si>
  <si>
    <t>Fast-food restaurants</t>
  </si>
  <si>
    <t>56104</t>
  </si>
  <si>
    <t>Ice cream truck vendors and parlours</t>
  </si>
  <si>
    <t>56105</t>
  </si>
  <si>
    <t>Mobile food carts</t>
  </si>
  <si>
    <t>56106</t>
  </si>
  <si>
    <t>Food stalls/hawkers</t>
  </si>
  <si>
    <t>56107</t>
  </si>
  <si>
    <t>Food or beverage, food and beverage preparation in market stalls/hawkers</t>
  </si>
  <si>
    <t>56210</t>
  </si>
  <si>
    <t>Event/food caterers</t>
  </si>
  <si>
    <t>56290</t>
  </si>
  <si>
    <t>Other food service activities</t>
  </si>
  <si>
    <t>56301</t>
  </si>
  <si>
    <t>Pubs, bars, discotheques, coffee houses, cocktail lounges and karaoke</t>
  </si>
  <si>
    <t>56302</t>
  </si>
  <si>
    <t>Coffee shops</t>
  </si>
  <si>
    <t>56303</t>
  </si>
  <si>
    <t>Drink stalls/hawkers</t>
  </si>
  <si>
    <t>56304</t>
  </si>
  <si>
    <t>Mobile beverage</t>
  </si>
  <si>
    <t>56309</t>
  </si>
  <si>
    <t>Others drinking places n.e.c.</t>
  </si>
  <si>
    <t>55</t>
  </si>
  <si>
    <t>Accommodation</t>
  </si>
  <si>
    <t>55101</t>
  </si>
  <si>
    <t>Hotels and resort hotels</t>
  </si>
  <si>
    <t>056</t>
  </si>
  <si>
    <t>ACCOMMODATION</t>
  </si>
  <si>
    <t>55102</t>
  </si>
  <si>
    <t>Motels</t>
  </si>
  <si>
    <t>55103</t>
  </si>
  <si>
    <t>Apartment hotels</t>
  </si>
  <si>
    <t>55104</t>
  </si>
  <si>
    <t>Chalets</t>
  </si>
  <si>
    <t>55105</t>
  </si>
  <si>
    <t>Rest house/guest house</t>
  </si>
  <si>
    <t>55106</t>
  </si>
  <si>
    <t>Bed and breakfast units</t>
  </si>
  <si>
    <t>55107</t>
  </si>
  <si>
    <t>Hostels</t>
  </si>
  <si>
    <t>55108</t>
  </si>
  <si>
    <t>Home stay</t>
  </si>
  <si>
    <t>55109</t>
  </si>
  <si>
    <t>Other short term accommodation activities n.e.c.</t>
  </si>
  <si>
    <t>55200</t>
  </si>
  <si>
    <t>Camping grounds/sites and recreational vehicle parks</t>
  </si>
  <si>
    <t>55900</t>
  </si>
  <si>
    <t>Other accommodation</t>
  </si>
  <si>
    <t>H</t>
  </si>
  <si>
    <t>Transportation and storage</t>
  </si>
  <si>
    <t>49</t>
  </si>
  <si>
    <t>Land transport and transport via pipelines</t>
  </si>
  <si>
    <t>49110</t>
  </si>
  <si>
    <t>Passenger transport by inter-urban railways</t>
  </si>
  <si>
    <t>057</t>
  </si>
  <si>
    <t>LAND TRANSPORT</t>
  </si>
  <si>
    <t>49120</t>
  </si>
  <si>
    <t>Freight transport by inter-urban, suburban and urban railways</t>
  </si>
  <si>
    <t>49211</t>
  </si>
  <si>
    <t>City bus services</t>
  </si>
  <si>
    <t>49212</t>
  </si>
  <si>
    <t>Urban and suburban railway passenger transport service</t>
  </si>
  <si>
    <t>49221</t>
  </si>
  <si>
    <t>Express bus services</t>
  </si>
  <si>
    <t>49222</t>
  </si>
  <si>
    <t>Employees bus services</t>
  </si>
  <si>
    <t>49223</t>
  </si>
  <si>
    <t>School bus services</t>
  </si>
  <si>
    <t>49224</t>
  </si>
  <si>
    <t>Taxi operation and limousine services</t>
  </si>
  <si>
    <t>49225</t>
  </si>
  <si>
    <t>Rental of cars with driver</t>
  </si>
  <si>
    <t>49229</t>
  </si>
  <si>
    <t>Other passenger land transport n.e.c.</t>
  </si>
  <si>
    <t>49230</t>
  </si>
  <si>
    <t>Freight transport by road</t>
  </si>
  <si>
    <t>49300</t>
  </si>
  <si>
    <t>Transport via pipeline</t>
  </si>
  <si>
    <t>50</t>
  </si>
  <si>
    <t>Water transport</t>
  </si>
  <si>
    <t>50111</t>
  </si>
  <si>
    <t>Operation of excursion, cruise or sightseeing boats</t>
  </si>
  <si>
    <t>058</t>
  </si>
  <si>
    <t>WATER TRANSPORT</t>
  </si>
  <si>
    <t>50112</t>
  </si>
  <si>
    <t>Operation of ferries, water taxis</t>
  </si>
  <si>
    <t>50113</t>
  </si>
  <si>
    <t>Rental of pleasure boats with crew for sea and coastal water transport (e.g. for fishing cruises)</t>
  </si>
  <si>
    <t>50121</t>
  </si>
  <si>
    <t>Transport of freight over seas and coastal waters, whether scheduled or not</t>
  </si>
  <si>
    <t>50122</t>
  </si>
  <si>
    <t>Transport by towing or pushing of barges, oil rigs</t>
  </si>
  <si>
    <t>50211</t>
  </si>
  <si>
    <t>Transport of passenger via rivers, canals, lakes and other inland waterways, including inside harbours and ports</t>
  </si>
  <si>
    <t>50212</t>
  </si>
  <si>
    <t>Rental of pleasure boats with crew for inland water transport</t>
  </si>
  <si>
    <t>50220</t>
  </si>
  <si>
    <t>Transport of freight via rivers, canals, lakes and other inland waterways, including inside harbours and ports</t>
  </si>
  <si>
    <t>51</t>
  </si>
  <si>
    <t>Air transport</t>
  </si>
  <si>
    <t>51101</t>
  </si>
  <si>
    <t>Transport of passengers by air over regular routes and on regular schedules</t>
  </si>
  <si>
    <t>059</t>
  </si>
  <si>
    <t>AIR TRANSPORT</t>
  </si>
  <si>
    <t>51102</t>
  </si>
  <si>
    <t>Non-scheduled transport of passenger by air</t>
  </si>
  <si>
    <t>51103</t>
  </si>
  <si>
    <t>Renting of air-transport equipment with operator for the purpose of passenger transportation</t>
  </si>
  <si>
    <t>51201</t>
  </si>
  <si>
    <t>Transport freight by air over regular routes and on regular schedules</t>
  </si>
  <si>
    <t>51202</t>
  </si>
  <si>
    <t>Non-scheduled transport of freight by air</t>
  </si>
  <si>
    <t>51203</t>
  </si>
  <si>
    <t>Renting of air-transport equipment with operator for the purpose of freight transportation</t>
  </si>
  <si>
    <t>52</t>
  </si>
  <si>
    <t>Warehousing and support activities for transportation</t>
  </si>
  <si>
    <t>52214</t>
  </si>
  <si>
    <t>Highway, bridge and tunnel operation services</t>
  </si>
  <si>
    <t>060</t>
  </si>
  <si>
    <t>HIGHWAY OPERATION</t>
  </si>
  <si>
    <t xml:space="preserve">SUPPORTING ACTIVITIES TO TRANSPORT </t>
  </si>
  <si>
    <t>52221</t>
  </si>
  <si>
    <t>Port, harbours and piers operation services</t>
  </si>
  <si>
    <t>061</t>
  </si>
  <si>
    <t>PORT AND AIRPORT</t>
  </si>
  <si>
    <t>52231</t>
  </si>
  <si>
    <t>Operation of terminal facilities</t>
  </si>
  <si>
    <t>52232</t>
  </si>
  <si>
    <t>Airport and air-traffic-control activities</t>
  </si>
  <si>
    <t>52233</t>
  </si>
  <si>
    <t>Ground service activities on airfields</t>
  </si>
  <si>
    <t>52234</t>
  </si>
  <si>
    <t>Fire fighting and fire-prevention services at airports</t>
  </si>
  <si>
    <t>52239</t>
  </si>
  <si>
    <t>Other service activities incidental to air transportation n.e.c.</t>
  </si>
  <si>
    <t>52100</t>
  </si>
  <si>
    <t>Warehousing and storage services</t>
  </si>
  <si>
    <t>062</t>
  </si>
  <si>
    <t>OTHER SUPPORTING ACTIVITIES TO TRANSPORT</t>
  </si>
  <si>
    <t>52211</t>
  </si>
  <si>
    <t>52212</t>
  </si>
  <si>
    <t>Towing and road side assistance</t>
  </si>
  <si>
    <t>52213</t>
  </si>
  <si>
    <t>Operation of parking facilities for motor vehicles (parking lots)</t>
  </si>
  <si>
    <t>52219</t>
  </si>
  <si>
    <t>Other service activities incidental to land transportation n.e.c.</t>
  </si>
  <si>
    <t>52222</t>
  </si>
  <si>
    <t>Vessel salvage and refloating services</t>
  </si>
  <si>
    <t>52229</t>
  </si>
  <si>
    <t>Other service activities incidental to water transportation n.e.c.</t>
  </si>
  <si>
    <t>52241</t>
  </si>
  <si>
    <t>Stevedoring services</t>
  </si>
  <si>
    <t>52249</t>
  </si>
  <si>
    <t>Other cargo handling activities n.e.c.</t>
  </si>
  <si>
    <t>52291</t>
  </si>
  <si>
    <t>Forwarding of freight</t>
  </si>
  <si>
    <t>52292</t>
  </si>
  <si>
    <t>Brokerage for ship and aircraft space</t>
  </si>
  <si>
    <t>52299</t>
  </si>
  <si>
    <t>Other transportation support activities n.e.c.</t>
  </si>
  <si>
    <t>53</t>
  </si>
  <si>
    <t>Postal and courier activities</t>
  </si>
  <si>
    <t>53100</t>
  </si>
  <si>
    <t>National postal services</t>
  </si>
  <si>
    <t>063</t>
  </si>
  <si>
    <t>POSTAL AND COURIER ACTIVITIES</t>
  </si>
  <si>
    <t>POST AND COURIER ACTIVITIES</t>
  </si>
  <si>
    <t>53200</t>
  </si>
  <si>
    <t>Courier activities other than national post activities</t>
  </si>
  <si>
    <t>J</t>
  </si>
  <si>
    <t>Information and communication</t>
  </si>
  <si>
    <t>58</t>
  </si>
  <si>
    <t>Publishing activities</t>
  </si>
  <si>
    <t>58110</t>
  </si>
  <si>
    <t>Publishing of books, brochures and other publications</t>
  </si>
  <si>
    <t>064</t>
  </si>
  <si>
    <t>INFORMATION AND COMMUNICATION</t>
  </si>
  <si>
    <t>58120</t>
  </si>
  <si>
    <t>Publishing of mailing lists, telephone book, other directories</t>
  </si>
  <si>
    <t>58130</t>
  </si>
  <si>
    <t>Publishing of newspapers, journals, magazines and periodicals in print or electronic form</t>
  </si>
  <si>
    <t>58190</t>
  </si>
  <si>
    <t>Publishing of catalogues, photos, engraving and postcards, greeting cards, forms, posters, reproduction of works of art, advertising material and other printed matter n.e.c.</t>
  </si>
  <si>
    <t>58201</t>
  </si>
  <si>
    <t>Business and other applications</t>
  </si>
  <si>
    <t>58202</t>
  </si>
  <si>
    <t>Computer games for all platforms</t>
  </si>
  <si>
    <t>58203</t>
  </si>
  <si>
    <t>Operating systems</t>
  </si>
  <si>
    <t>59</t>
  </si>
  <si>
    <t>Motion picture, video and television programme production, sound recording and music publishing activities</t>
  </si>
  <si>
    <t>59110</t>
  </si>
  <si>
    <t>Motion picture, video and television programme production activities</t>
  </si>
  <si>
    <t>59120</t>
  </si>
  <si>
    <t>Motion picture, video and television programme post-production activities</t>
  </si>
  <si>
    <t>59130</t>
  </si>
  <si>
    <t>Motion picture, video and television programme distribution activities</t>
  </si>
  <si>
    <t>59140</t>
  </si>
  <si>
    <t>Motion picture projection activities</t>
  </si>
  <si>
    <t>59200</t>
  </si>
  <si>
    <t>Sound recording and music publishing activities</t>
  </si>
  <si>
    <t>60</t>
  </si>
  <si>
    <t>Programming and broadcasting activities</t>
  </si>
  <si>
    <t>60100</t>
  </si>
  <si>
    <t>Radio broadcasting</t>
  </si>
  <si>
    <t>60200</t>
  </si>
  <si>
    <t>Television programming and broadcasting activities</t>
  </si>
  <si>
    <t>63</t>
  </si>
  <si>
    <t>Information service activities</t>
  </si>
  <si>
    <t>63910</t>
  </si>
  <si>
    <t>News syndicate and news agency activities</t>
  </si>
  <si>
    <t>63990</t>
  </si>
  <si>
    <t>Other information service activities n.e.c.</t>
  </si>
  <si>
    <t>61</t>
  </si>
  <si>
    <t>Telecommunications</t>
  </si>
  <si>
    <t>61101</t>
  </si>
  <si>
    <t>Wired telecommunications services</t>
  </si>
  <si>
    <t>065</t>
  </si>
  <si>
    <t>COMMUNICATION</t>
  </si>
  <si>
    <t>61102</t>
  </si>
  <si>
    <t>Internet access providers by the operator of the wired infrastructure</t>
  </si>
  <si>
    <t>61201</t>
  </si>
  <si>
    <t>Wireless telecommunications services</t>
  </si>
  <si>
    <t>61202</t>
  </si>
  <si>
    <t>Internet access providers by the operator of the wireless infrastructure</t>
  </si>
  <si>
    <t>61300</t>
  </si>
  <si>
    <t>Satellite telecommunications services</t>
  </si>
  <si>
    <t>61901</t>
  </si>
  <si>
    <t>Provision of Internet access over networks between the client and the ISP not owned or controlled by the ISP</t>
  </si>
  <si>
    <t>61902</t>
  </si>
  <si>
    <t>Provision of telecommunications services over existing telecom connection</t>
  </si>
  <si>
    <t>61903</t>
  </si>
  <si>
    <t>Telecommunications resellers</t>
  </si>
  <si>
    <t>61904</t>
  </si>
  <si>
    <t>Provision of telecommunications services over existing telecom connections VOIP (Voice Over Internet Protocol) provision</t>
  </si>
  <si>
    <t>61905</t>
  </si>
  <si>
    <t>Provision of specialized telecommunications applications (e.g. satellite tracking, communications telemetry and radar station operations)</t>
  </si>
  <si>
    <t>61909</t>
  </si>
  <si>
    <t>Other telecommunications activities n.e.c.</t>
  </si>
  <si>
    <t>62</t>
  </si>
  <si>
    <t>Computer programming, consultancy and related activities</t>
  </si>
  <si>
    <t>62010</t>
  </si>
  <si>
    <t>Computer programming activities</t>
  </si>
  <si>
    <t>066</t>
  </si>
  <si>
    <t>62021</t>
  </si>
  <si>
    <t>Computer consultancy</t>
  </si>
  <si>
    <t>62022</t>
  </si>
  <si>
    <t>Computer facilities management activities</t>
  </si>
  <si>
    <t>62091</t>
  </si>
  <si>
    <t>Information Communication Technology (ICT) system security</t>
  </si>
  <si>
    <t>62099</t>
  </si>
  <si>
    <t>Other information technology service activities n.e.c.</t>
  </si>
  <si>
    <t>63111</t>
  </si>
  <si>
    <t>Activities of providing infrastructure for hosting, data processing services and related activities</t>
  </si>
  <si>
    <t>63112</t>
  </si>
  <si>
    <t>63120</t>
  </si>
  <si>
    <t>Web portals</t>
  </si>
  <si>
    <t>K</t>
  </si>
  <si>
    <t>Financial and insurance/takaful activities</t>
  </si>
  <si>
    <t>64</t>
  </si>
  <si>
    <t>Financial service activities, except insurance/takaful and pension funding</t>
  </si>
  <si>
    <t>FARIHIN</t>
  </si>
  <si>
    <t>64110</t>
  </si>
  <si>
    <t>Central banking</t>
  </si>
  <si>
    <t>067</t>
  </si>
  <si>
    <t>MONETARY INTERMEDIATION</t>
  </si>
  <si>
    <t>FINANCE</t>
  </si>
  <si>
    <t>64191</t>
  </si>
  <si>
    <t>Commercial Banks</t>
  </si>
  <si>
    <t>64192</t>
  </si>
  <si>
    <t>Islamic Banks</t>
  </si>
  <si>
    <t>64193</t>
  </si>
  <si>
    <t>Offshore Banks</t>
  </si>
  <si>
    <t>64194</t>
  </si>
  <si>
    <t>Investment Banks</t>
  </si>
  <si>
    <t>64195</t>
  </si>
  <si>
    <t>Development financial institutions (with deposits taking functions)</t>
  </si>
  <si>
    <t>64199</t>
  </si>
  <si>
    <t>Other monetary intermediation (with deposits taking functions) n.e.c.</t>
  </si>
  <si>
    <t>64200</t>
  </si>
  <si>
    <t>Activities of holding companies</t>
  </si>
  <si>
    <t>068</t>
  </si>
  <si>
    <t>OTHER FINANCIAL INTERMEDIATION AND ACTIVITIES AUXILIARY TO FINANCE</t>
  </si>
  <si>
    <t>64301</t>
  </si>
  <si>
    <t>Venture capital companies</t>
  </si>
  <si>
    <t>64302</t>
  </si>
  <si>
    <t>Unit trust fund excludes REITs</t>
  </si>
  <si>
    <t>64303</t>
  </si>
  <si>
    <t>Property unit trust (REITs)</t>
  </si>
  <si>
    <t>64304</t>
  </si>
  <si>
    <t>Other administration of trusts accounts</t>
  </si>
  <si>
    <t>64309</t>
  </si>
  <si>
    <t>Trusts, funds and similar financial entities n.e.c.</t>
  </si>
  <si>
    <t>64910</t>
  </si>
  <si>
    <t>Financial leasing activities</t>
  </si>
  <si>
    <t>64921</t>
  </si>
  <si>
    <t>Development financial institutions (without deposits taking functions)</t>
  </si>
  <si>
    <t>64922</t>
  </si>
  <si>
    <t>Credit card services</t>
  </si>
  <si>
    <t>64923</t>
  </si>
  <si>
    <t>Licensed money lending activities</t>
  </si>
  <si>
    <t>64924</t>
  </si>
  <si>
    <t>Pawnshops and pawnbrokers includes Ar-Rahnu</t>
  </si>
  <si>
    <t>64925</t>
  </si>
  <si>
    <t>Co-operative with credits functions</t>
  </si>
  <si>
    <t>64929</t>
  </si>
  <si>
    <t>Other credit granting n.e.c.</t>
  </si>
  <si>
    <t>64991</t>
  </si>
  <si>
    <t>Factoring companies</t>
  </si>
  <si>
    <t>64992</t>
  </si>
  <si>
    <t>Representative office of foreign banks</t>
  </si>
  <si>
    <t>64993</t>
  </si>
  <si>
    <t>Nominee companies</t>
  </si>
  <si>
    <t>64999</t>
  </si>
  <si>
    <t>Other financial service activities, except insurance/takaful and pension funding n.e.c.</t>
  </si>
  <si>
    <t>66</t>
  </si>
  <si>
    <t>Activities auxiliary to financial service and insurance/takaful activities</t>
  </si>
  <si>
    <t>66111</t>
  </si>
  <si>
    <t>Stock exchanges</t>
  </si>
  <si>
    <t>66112</t>
  </si>
  <si>
    <t>Exchanges for commodity contracts</t>
  </si>
  <si>
    <t>66113</t>
  </si>
  <si>
    <t>Securities exchange</t>
  </si>
  <si>
    <t>66114</t>
  </si>
  <si>
    <t>Exchanges for commodity futures contracts</t>
  </si>
  <si>
    <t>66119</t>
  </si>
  <si>
    <t>Administration of financial markets n.e.c.</t>
  </si>
  <si>
    <t>66121</t>
  </si>
  <si>
    <t>Stock, share and bond brokers</t>
  </si>
  <si>
    <t>66122</t>
  </si>
  <si>
    <t>Commodity brokers and dealers</t>
  </si>
  <si>
    <t>66123</t>
  </si>
  <si>
    <t>Gold bullion dealers</t>
  </si>
  <si>
    <t>66124</t>
  </si>
  <si>
    <t>Foreign exchange broker and dealers (Bureaux de change)</t>
  </si>
  <si>
    <t>66125</t>
  </si>
  <si>
    <t>Money-changing services</t>
  </si>
  <si>
    <t>66129</t>
  </si>
  <si>
    <t>Other financial and commodity futures brokers and dealers</t>
  </si>
  <si>
    <t>66191</t>
  </si>
  <si>
    <t>Investment advisory services</t>
  </si>
  <si>
    <t>66192</t>
  </si>
  <si>
    <t>Financial consultancy services</t>
  </si>
  <si>
    <t>66199</t>
  </si>
  <si>
    <t>Activities auxiliary to finance n.e.c.</t>
  </si>
  <si>
    <t>65</t>
  </si>
  <si>
    <t>Insurance/takaful, reinsurance/takaful and pension funding, except compulsory social security</t>
  </si>
  <si>
    <t>65111</t>
  </si>
  <si>
    <t>Life insurance</t>
  </si>
  <si>
    <t>069</t>
  </si>
  <si>
    <t>INSURANCE AND PENSION FUNDING</t>
  </si>
  <si>
    <t>INSURANCE</t>
  </si>
  <si>
    <t>65112</t>
  </si>
  <si>
    <t>Family takaful</t>
  </si>
  <si>
    <t>65121</t>
  </si>
  <si>
    <t>General insurance</t>
  </si>
  <si>
    <t>65122</t>
  </si>
  <si>
    <t>General takaful</t>
  </si>
  <si>
    <t>65123</t>
  </si>
  <si>
    <t>Composite insurance</t>
  </si>
  <si>
    <t>65124</t>
  </si>
  <si>
    <t>Offshore insurance</t>
  </si>
  <si>
    <t>65125</t>
  </si>
  <si>
    <t>Offshore takaful</t>
  </si>
  <si>
    <t>65201</t>
  </si>
  <si>
    <t>Life reinsurance</t>
  </si>
  <si>
    <t>65202</t>
  </si>
  <si>
    <t>Family retakaful</t>
  </si>
  <si>
    <t>65203</t>
  </si>
  <si>
    <t>General reinsurance</t>
  </si>
  <si>
    <t>65204</t>
  </si>
  <si>
    <t>General retakaful</t>
  </si>
  <si>
    <t>65205</t>
  </si>
  <si>
    <t>Composite retakaful</t>
  </si>
  <si>
    <t>65206</t>
  </si>
  <si>
    <t>Offshore reinsurance</t>
  </si>
  <si>
    <t>65207</t>
  </si>
  <si>
    <t>Offshore retakaful</t>
  </si>
  <si>
    <t>65301</t>
  </si>
  <si>
    <t>Pension funding</t>
  </si>
  <si>
    <t>65302</t>
  </si>
  <si>
    <t>Provident funding</t>
  </si>
  <si>
    <t>66211</t>
  </si>
  <si>
    <t>Insurance adjusting service</t>
  </si>
  <si>
    <t>070</t>
  </si>
  <si>
    <t>ACTIVITIES AUXILIARY TO INSURANCE</t>
  </si>
  <si>
    <t>66212</t>
  </si>
  <si>
    <t>Takaful adjusting service</t>
  </si>
  <si>
    <t>66221</t>
  </si>
  <si>
    <t>Insurance agents</t>
  </si>
  <si>
    <t>66222</t>
  </si>
  <si>
    <t>Takaful agents</t>
  </si>
  <si>
    <t>66223</t>
  </si>
  <si>
    <t>Insurance brokers</t>
  </si>
  <si>
    <t>66224</t>
  </si>
  <si>
    <t>Takaful brokers</t>
  </si>
  <si>
    <t>66290</t>
  </si>
  <si>
    <t>Other activities auxiliary to insurance, takaful and pension funding</t>
  </si>
  <si>
    <t>66301</t>
  </si>
  <si>
    <t>Management of pension funds</t>
  </si>
  <si>
    <t>66302</t>
  </si>
  <si>
    <t>Assets/portfolio management</t>
  </si>
  <si>
    <t>66303</t>
  </si>
  <si>
    <t>Unit trust management companies</t>
  </si>
  <si>
    <t>L</t>
  </si>
  <si>
    <t>Real estate activities</t>
  </si>
  <si>
    <t>68</t>
  </si>
  <si>
    <t>68101</t>
  </si>
  <si>
    <t>Buying, selling, renting and operating of self-owned or leased real estate – residential buildings</t>
  </si>
  <si>
    <t>071</t>
  </si>
  <si>
    <t>REAL ESTATE</t>
  </si>
  <si>
    <t xml:space="preserve">REAL ESTATE </t>
  </si>
  <si>
    <t>68102</t>
  </si>
  <si>
    <t>Buying, selling, renting and operating of self-owned or leased real estate – non-residential buildings</t>
  </si>
  <si>
    <t>68103</t>
  </si>
  <si>
    <t>Buying, selling, renting and operating of self-owned or leased real estate – land</t>
  </si>
  <si>
    <t>68104</t>
  </si>
  <si>
    <t>Development of building projects for own operation, i.e. for renting of space in these buildings</t>
  </si>
  <si>
    <t>68109</t>
  </si>
  <si>
    <t>Real estate activities with own or leased property n.e.c.</t>
  </si>
  <si>
    <t>68201</t>
  </si>
  <si>
    <t>Activities of real estate agents and brokers for buying, selling and renting of real estate</t>
  </si>
  <si>
    <t>68202</t>
  </si>
  <si>
    <t>Management of real estate on a fee or contract basis</t>
  </si>
  <si>
    <t>68203</t>
  </si>
  <si>
    <t>Appraisal services for real estate</t>
  </si>
  <si>
    <t>68209</t>
  </si>
  <si>
    <t>Real estate activities on a fee or contract basis n.e.c.</t>
  </si>
  <si>
    <t>M</t>
  </si>
  <si>
    <t>Professional, scientific and technical activities</t>
  </si>
  <si>
    <t>69</t>
  </si>
  <si>
    <t>Legal and accounting activities</t>
  </si>
  <si>
    <t>69100</t>
  </si>
  <si>
    <t>Legal activities</t>
  </si>
  <si>
    <t>072</t>
  </si>
  <si>
    <t>LEGAL SERVICES</t>
  </si>
  <si>
    <t>BUSINESS SERVICES</t>
  </si>
  <si>
    <t>69200</t>
  </si>
  <si>
    <t>Accounting, bookkeeping and auditing activities; tax consultancy</t>
  </si>
  <si>
    <t>073</t>
  </si>
  <si>
    <t>ACCOUNTING SERVICES</t>
  </si>
  <si>
    <t>70</t>
  </si>
  <si>
    <t>Activities of head offices; management consultancy activities</t>
  </si>
  <si>
    <t>70100</t>
  </si>
  <si>
    <t>Activities of head offices</t>
  </si>
  <si>
    <t>074</t>
  </si>
  <si>
    <t>OTHER PROFESSIONAL</t>
  </si>
  <si>
    <t>70201</t>
  </si>
  <si>
    <t>Business management consultancy services</t>
  </si>
  <si>
    <t>70202</t>
  </si>
  <si>
    <t>Human resource consultancy services</t>
  </si>
  <si>
    <t>70203</t>
  </si>
  <si>
    <t>Consultancy services in public relation and communications</t>
  </si>
  <si>
    <t>70209</t>
  </si>
  <si>
    <t>Other management consultancy activities n.e.c</t>
  </si>
  <si>
    <t>71</t>
  </si>
  <si>
    <t>Architectural and engineering activities; technical testing and analysis</t>
  </si>
  <si>
    <t>71101</t>
  </si>
  <si>
    <t>Architectural services</t>
  </si>
  <si>
    <t>71102</t>
  </si>
  <si>
    <t>Engineering services</t>
  </si>
  <si>
    <t>71103</t>
  </si>
  <si>
    <t>Land surveying services</t>
  </si>
  <si>
    <t>71109</t>
  </si>
  <si>
    <t>Other architectural and engineering activities and related technical consultancy n.e.c.</t>
  </si>
  <si>
    <t>71200</t>
  </si>
  <si>
    <t>Technical testing and analysis</t>
  </si>
  <si>
    <t>72</t>
  </si>
  <si>
    <t>Scientific research and development</t>
  </si>
  <si>
    <t>72101</t>
  </si>
  <si>
    <t>Research and development on natural sciences</t>
  </si>
  <si>
    <t>72102</t>
  </si>
  <si>
    <t>Research and development on engineering and technology</t>
  </si>
  <si>
    <t>72103</t>
  </si>
  <si>
    <t>Research and development on medical sciences</t>
  </si>
  <si>
    <t>72104</t>
  </si>
  <si>
    <t>Research and development on biotechnology</t>
  </si>
  <si>
    <t>72105</t>
  </si>
  <si>
    <t>Research and development on agricultural sciences</t>
  </si>
  <si>
    <t>72106</t>
  </si>
  <si>
    <t>Research and development on Information Communication Technology (ICT)</t>
  </si>
  <si>
    <t>72109</t>
  </si>
  <si>
    <t>Research and development on other natural science and engineering n.e.c.</t>
  </si>
  <si>
    <t>72201</t>
  </si>
  <si>
    <t>Research and development on social sciences</t>
  </si>
  <si>
    <t>72202</t>
  </si>
  <si>
    <t>Research and development on humanities</t>
  </si>
  <si>
    <t>72209</t>
  </si>
  <si>
    <t>Research and development of other social sciences and humanities n.e.c.</t>
  </si>
  <si>
    <t>73</t>
  </si>
  <si>
    <t>Advertising and market research</t>
  </si>
  <si>
    <t>73100</t>
  </si>
  <si>
    <t>Advertising</t>
  </si>
  <si>
    <t>73200</t>
  </si>
  <si>
    <t>Market research and public opinion polling</t>
  </si>
  <si>
    <t>74</t>
  </si>
  <si>
    <t>Other professional, scientific and technical activities</t>
  </si>
  <si>
    <t>74101</t>
  </si>
  <si>
    <t>Activities of interior decorators</t>
  </si>
  <si>
    <t>74102</t>
  </si>
  <si>
    <t>Services of graphic designers</t>
  </si>
  <si>
    <t>74103</t>
  </si>
  <si>
    <t>Fashion design services</t>
  </si>
  <si>
    <t>74109</t>
  </si>
  <si>
    <t>Specialized design activities n.e.c.</t>
  </si>
  <si>
    <t>74200</t>
  </si>
  <si>
    <t>Photographic activities</t>
  </si>
  <si>
    <t>74901</t>
  </si>
  <si>
    <t>Translation and interpretation activities</t>
  </si>
  <si>
    <t>74902</t>
  </si>
  <si>
    <t>Business brokerage activities</t>
  </si>
  <si>
    <t>74903</t>
  </si>
  <si>
    <t>Security consulting</t>
  </si>
  <si>
    <t>74904</t>
  </si>
  <si>
    <t>Activities of quantity surveyors</t>
  </si>
  <si>
    <t>74905</t>
  </si>
  <si>
    <t>Activities of consultants other than architecture, engineering and management consultants</t>
  </si>
  <si>
    <t>74909</t>
  </si>
  <si>
    <t>Any other professional, scientific and technical activities n.e.c.</t>
  </si>
  <si>
    <t>75</t>
  </si>
  <si>
    <t>Veterinary activities</t>
  </si>
  <si>
    <t>75000</t>
  </si>
  <si>
    <t>N</t>
  </si>
  <si>
    <t>Administrative and support service activities</t>
  </si>
  <si>
    <t>77</t>
  </si>
  <si>
    <t>Rental and leasing activities</t>
  </si>
  <si>
    <t>77101</t>
  </si>
  <si>
    <t>Renting and operational leasing of passenger cars (without driver)</t>
  </si>
  <si>
    <t>075</t>
  </si>
  <si>
    <t>OTHER BUSINESS SERVICES</t>
  </si>
  <si>
    <t>77102</t>
  </si>
  <si>
    <t>Renting and operational leasing of trucks, utility trailers and recreational vehicles</t>
  </si>
  <si>
    <t>77211</t>
  </si>
  <si>
    <t>Renting and leasing of pleasure boats, canoes, sailboats</t>
  </si>
  <si>
    <t>77212</t>
  </si>
  <si>
    <t>Renting and leasing of bicycles</t>
  </si>
  <si>
    <t>77213</t>
  </si>
  <si>
    <t>Renting and leasing of beach chairs and umbrellas</t>
  </si>
  <si>
    <t>77219</t>
  </si>
  <si>
    <t>Renting and leasing of other sports equipment n.e.c.</t>
  </si>
  <si>
    <t>77220</t>
  </si>
  <si>
    <t>Renting of video tapes, records, CDs, DVDs</t>
  </si>
  <si>
    <t>77291</t>
  </si>
  <si>
    <t>Renting and leasing of textiles, wearing apparel and footwear</t>
  </si>
  <si>
    <t>77292</t>
  </si>
  <si>
    <t>Renting and leasing of furniture, pottery and glass, kitchen and tableware, electrical appliances and house wares</t>
  </si>
  <si>
    <t>77293</t>
  </si>
  <si>
    <t>Renting and leasing of jewellery, musical instruments, scenery and costumes</t>
  </si>
  <si>
    <t>77294</t>
  </si>
  <si>
    <t>Renting and leasing of books, journals and magazines</t>
  </si>
  <si>
    <t>77295</t>
  </si>
  <si>
    <t>Renting and leasing of machinery and equipment used by amateurs or as a hobby</t>
  </si>
  <si>
    <t>77296</t>
  </si>
  <si>
    <t>Renting of flowers and plants</t>
  </si>
  <si>
    <t>77297</t>
  </si>
  <si>
    <t>Renting and leasing of electronic equipment for household use</t>
  </si>
  <si>
    <t>77299</t>
  </si>
  <si>
    <t>Renting and leasing of other personal and household goods n.e.c.</t>
  </si>
  <si>
    <t>77301</t>
  </si>
  <si>
    <t>Renting and operational leasing, without operator, of other machinery and equipment that are generally used as capital goods by industries</t>
  </si>
  <si>
    <t>77302</t>
  </si>
  <si>
    <t>Renting and operational leasing of land-transport equipment (other than motor vehicles) without drivers</t>
  </si>
  <si>
    <t>77303</t>
  </si>
  <si>
    <t>Renting and operational leasing of water-transport equipment without operator</t>
  </si>
  <si>
    <t>77304</t>
  </si>
  <si>
    <t>Renting and operational leasing of air transport equipment without operator</t>
  </si>
  <si>
    <t>77305</t>
  </si>
  <si>
    <t>Renting and operational leasing of agricultural and forestry machinery and equipment without operator</t>
  </si>
  <si>
    <t>77306</t>
  </si>
  <si>
    <t>Renting and operational leasing of construction and civil-engineering machinery and equipment without operator</t>
  </si>
  <si>
    <t>77307</t>
  </si>
  <si>
    <t>Rental and operational leasing of office machinery and equipment without operator</t>
  </si>
  <si>
    <t>77309</t>
  </si>
  <si>
    <t>Renting and leasing of other machinery, equipment and tangible goods n.e.c.</t>
  </si>
  <si>
    <t>77400</t>
  </si>
  <si>
    <t>Leasing of intellectual property and similar products, except copyrighted works</t>
  </si>
  <si>
    <t>78</t>
  </si>
  <si>
    <t>Employment activities</t>
  </si>
  <si>
    <t>78100</t>
  </si>
  <si>
    <t>Activities of employment placement agencies</t>
  </si>
  <si>
    <t>78200</t>
  </si>
  <si>
    <t>Temporary employment agency activities</t>
  </si>
  <si>
    <t>78300</t>
  </si>
  <si>
    <t>Provision of human resources for client businesses</t>
  </si>
  <si>
    <t>79</t>
  </si>
  <si>
    <t>Travel agency, tour operator, reservation service and related activities</t>
  </si>
  <si>
    <t>79110</t>
  </si>
  <si>
    <t>Travel agency activities</t>
  </si>
  <si>
    <t>79120</t>
  </si>
  <si>
    <t>Tour operator activities</t>
  </si>
  <si>
    <t>79900</t>
  </si>
  <si>
    <t>Other reservation service and related activities</t>
  </si>
  <si>
    <t>80</t>
  </si>
  <si>
    <t>Security and investigation activities</t>
  </si>
  <si>
    <t>80100</t>
  </si>
  <si>
    <t>Private security activities</t>
  </si>
  <si>
    <t>80200</t>
  </si>
  <si>
    <t>Security systems service activities</t>
  </si>
  <si>
    <t>80300</t>
  </si>
  <si>
    <t>Investigation and detective activities</t>
  </si>
  <si>
    <t>81</t>
  </si>
  <si>
    <t>Services to buildings and landscape activities</t>
  </si>
  <si>
    <t>81100</t>
  </si>
  <si>
    <t>Combined facilities support activities</t>
  </si>
  <si>
    <t>81210</t>
  </si>
  <si>
    <t>General cleaning of buildings</t>
  </si>
  <si>
    <t>81291</t>
  </si>
  <si>
    <t>Cleaning of buildings of all types</t>
  </si>
  <si>
    <t>81292</t>
  </si>
  <si>
    <t>Swimming pool cleaning and maintenance services</t>
  </si>
  <si>
    <t>81293</t>
  </si>
  <si>
    <t>Cleaning of industrial machinery</t>
  </si>
  <si>
    <t>81294</t>
  </si>
  <si>
    <t>Cleaning of trains, buses, planes</t>
  </si>
  <si>
    <t>81295</t>
  </si>
  <si>
    <t>Cleaning of pest control services not in connection with agriculture</t>
  </si>
  <si>
    <t>81296</t>
  </si>
  <si>
    <t>Disinfecting and exterminating activities</t>
  </si>
  <si>
    <t>81297</t>
  </si>
  <si>
    <t>Cleaning of sea tankers</t>
  </si>
  <si>
    <t>81299</t>
  </si>
  <si>
    <t>Other building and industrial cleaning activities, n.e.c.</t>
  </si>
  <si>
    <t>81300</t>
  </si>
  <si>
    <t>Landscape care and maintenance service activities</t>
  </si>
  <si>
    <t>82</t>
  </si>
  <si>
    <t>Office administrative, office support and other business support activities</t>
  </si>
  <si>
    <t>82110</t>
  </si>
  <si>
    <t>Combined office administrative service activities</t>
  </si>
  <si>
    <t>82191</t>
  </si>
  <si>
    <t>Document preparation, editing and/or proofreading</t>
  </si>
  <si>
    <t>82192</t>
  </si>
  <si>
    <t>Typing, word processing or desktop publishing</t>
  </si>
  <si>
    <t>82193</t>
  </si>
  <si>
    <t>Secretarial support services</t>
  </si>
  <si>
    <t>82194</t>
  </si>
  <si>
    <t>Transcription of documents and other secretarial services</t>
  </si>
  <si>
    <t>82195</t>
  </si>
  <si>
    <t>Provision of mailbox rental and other postal and mailing services</t>
  </si>
  <si>
    <t>82196</t>
  </si>
  <si>
    <t>Photocopying, duplicating, blueprinting</t>
  </si>
  <si>
    <t>82199</t>
  </si>
  <si>
    <t>Photocopying, document preparation and other specialized office support activities n.e.c.</t>
  </si>
  <si>
    <t>82200</t>
  </si>
  <si>
    <t>Activities of call centres</t>
  </si>
  <si>
    <t>82301</t>
  </si>
  <si>
    <t>Organization, promotions and/or management of event</t>
  </si>
  <si>
    <t>82302</t>
  </si>
  <si>
    <t>Meeting, incentive, convention, exhibition (MICE)</t>
  </si>
  <si>
    <t>82910</t>
  </si>
  <si>
    <t>Activities of collection agencies and credit bureaus</t>
  </si>
  <si>
    <t>82920</t>
  </si>
  <si>
    <t>Packaging activities on a fee or contract basis, whether or not these involve an automated process</t>
  </si>
  <si>
    <t>82990</t>
  </si>
  <si>
    <t>Other business support service activities n.e.c.</t>
  </si>
  <si>
    <t>OOD</t>
  </si>
  <si>
    <t>Owner Occupied Dwelling</t>
  </si>
  <si>
    <t>076</t>
  </si>
  <si>
    <t>OWNER OCCUPIED DWELLING</t>
  </si>
  <si>
    <t>OTHER SERVICES</t>
  </si>
  <si>
    <t>P</t>
  </si>
  <si>
    <t>Education</t>
  </si>
  <si>
    <t>85</t>
  </si>
  <si>
    <t>85102</t>
  </si>
  <si>
    <t>Pre-primary education (Private)</t>
  </si>
  <si>
    <t>077</t>
  </si>
  <si>
    <t>PRIVATE EDUCATION SERVICES</t>
  </si>
  <si>
    <t>85104</t>
  </si>
  <si>
    <t>Primary education (Private)</t>
  </si>
  <si>
    <t>85212</t>
  </si>
  <si>
    <t>General school secondary education (Private)</t>
  </si>
  <si>
    <t>85222</t>
  </si>
  <si>
    <t>Technical and vocational education below the level of higher education (Private)</t>
  </si>
  <si>
    <t>85302</t>
  </si>
  <si>
    <t>College and university education (Private)</t>
  </si>
  <si>
    <t>85411</t>
  </si>
  <si>
    <t>Sports instruction</t>
  </si>
  <si>
    <t>85412</t>
  </si>
  <si>
    <t>Martial arts instruction</t>
  </si>
  <si>
    <t>85419</t>
  </si>
  <si>
    <t>Any other sports and recreation education n.e.c</t>
  </si>
  <si>
    <t>85421</t>
  </si>
  <si>
    <t>Music and dancing school</t>
  </si>
  <si>
    <t>85429</t>
  </si>
  <si>
    <t>Any other cultural education n.e.c.</t>
  </si>
  <si>
    <t>85491</t>
  </si>
  <si>
    <t>Tuition centre</t>
  </si>
  <si>
    <t>85492</t>
  </si>
  <si>
    <t>Driving school</t>
  </si>
  <si>
    <t>85493</t>
  </si>
  <si>
    <t>Religious instruction</t>
  </si>
  <si>
    <t>85494</t>
  </si>
  <si>
    <t>Computer training</t>
  </si>
  <si>
    <t>85499</t>
  </si>
  <si>
    <t>Others education n.e.c</t>
  </si>
  <si>
    <t>85500</t>
  </si>
  <si>
    <t>Educational support services for provision of non-instructional services</t>
  </si>
  <si>
    <t>Q</t>
  </si>
  <si>
    <t>Human health and social work activities</t>
  </si>
  <si>
    <t>86</t>
  </si>
  <si>
    <t>Human health activities</t>
  </si>
  <si>
    <t>86101</t>
  </si>
  <si>
    <t>Hospital activities</t>
  </si>
  <si>
    <t>078</t>
  </si>
  <si>
    <t>PRIVATE HEALTH SERVICES</t>
  </si>
  <si>
    <t>86102</t>
  </si>
  <si>
    <t>Maternity home services (outside hospital)</t>
  </si>
  <si>
    <t>86201</t>
  </si>
  <si>
    <t>General medical services</t>
  </si>
  <si>
    <t>86202</t>
  </si>
  <si>
    <t>Specialized medical services</t>
  </si>
  <si>
    <t>86203</t>
  </si>
  <si>
    <t>Dental Services</t>
  </si>
  <si>
    <t>86901</t>
  </si>
  <si>
    <t>Dialysis Centres</t>
  </si>
  <si>
    <t>86902</t>
  </si>
  <si>
    <t>Medical laboratories</t>
  </si>
  <si>
    <t>86903</t>
  </si>
  <si>
    <t>Physiotherapy and occupational therapy service</t>
  </si>
  <si>
    <t>86904</t>
  </si>
  <si>
    <t>Acupuncture services</t>
  </si>
  <si>
    <t>86905</t>
  </si>
  <si>
    <t>Herbalist and homeopathy services</t>
  </si>
  <si>
    <t>86906</t>
  </si>
  <si>
    <t>Ambulance services</t>
  </si>
  <si>
    <t>86909</t>
  </si>
  <si>
    <t>Other human health services n.e.c.</t>
  </si>
  <si>
    <t>87</t>
  </si>
  <si>
    <t>Residential care activities</t>
  </si>
  <si>
    <t>87101</t>
  </si>
  <si>
    <t>Homes for the elderly with nursing care</t>
  </si>
  <si>
    <t>87102</t>
  </si>
  <si>
    <t>Nursing homes</t>
  </si>
  <si>
    <t>87103</t>
  </si>
  <si>
    <t>Palliative or hospices</t>
  </si>
  <si>
    <t>87201</t>
  </si>
  <si>
    <t>Drug rehabilitation centres</t>
  </si>
  <si>
    <t>87209</t>
  </si>
  <si>
    <t>Others residential care activities for mental retardation n.e.c.</t>
  </si>
  <si>
    <t>87300</t>
  </si>
  <si>
    <t>Residential care activities for the elderly and disabled</t>
  </si>
  <si>
    <t>87901</t>
  </si>
  <si>
    <t>Orphanages</t>
  </si>
  <si>
    <t>87902</t>
  </si>
  <si>
    <t>Welfare homes services</t>
  </si>
  <si>
    <t>87909</t>
  </si>
  <si>
    <t>Other residential care activities n.e.c.</t>
  </si>
  <si>
    <t>88</t>
  </si>
  <si>
    <t>Social work activities without accommodation</t>
  </si>
  <si>
    <t>88101</t>
  </si>
  <si>
    <t>Day-care activities for the elderly or for handicapped adults</t>
  </si>
  <si>
    <t>88109</t>
  </si>
  <si>
    <t>Others social work activities without accommodation for the elderly and disabled</t>
  </si>
  <si>
    <t>88901</t>
  </si>
  <si>
    <t>Counselling service</t>
  </si>
  <si>
    <t>88902</t>
  </si>
  <si>
    <t>Child day-care activities</t>
  </si>
  <si>
    <t>88909</t>
  </si>
  <si>
    <t>Other social work activities without accommodation n.e.c.</t>
  </si>
  <si>
    <t>R</t>
  </si>
  <si>
    <t>Arts, entertainment and recreation</t>
  </si>
  <si>
    <t>90</t>
  </si>
  <si>
    <t>Creative, arts and entertainment activities</t>
  </si>
  <si>
    <t>90001</t>
  </si>
  <si>
    <t>Theatrical producer, singer group band and orchestra entertainment services</t>
  </si>
  <si>
    <t>079</t>
  </si>
  <si>
    <t>OTHER PRIVATE SERVICES</t>
  </si>
  <si>
    <t>90002</t>
  </si>
  <si>
    <t>Operation of concert and theatre halls and other arts facilities</t>
  </si>
  <si>
    <t>90003</t>
  </si>
  <si>
    <t>Activities of sculptors, painters, cartoonists, engravers, etchers</t>
  </si>
  <si>
    <t>90004</t>
  </si>
  <si>
    <t>Activities of individual writers, for all subjects</t>
  </si>
  <si>
    <t>90005</t>
  </si>
  <si>
    <t>Activities of independent journalists</t>
  </si>
  <si>
    <t>90006</t>
  </si>
  <si>
    <t>Restoring of works of art such as painting</t>
  </si>
  <si>
    <t>90007</t>
  </si>
  <si>
    <t>Activities of producers or entrepreneurs of arts live events, with or without facilities</t>
  </si>
  <si>
    <t>90009</t>
  </si>
  <si>
    <t>Creative, arts and entertainment activities n.e.c.</t>
  </si>
  <si>
    <t>91</t>
  </si>
  <si>
    <t>Libraries, archives, museums and other cultural activities</t>
  </si>
  <si>
    <t>91011</t>
  </si>
  <si>
    <t>Documentation and information activities of libraries of all kinds</t>
  </si>
  <si>
    <t>91012</t>
  </si>
  <si>
    <t>Stock photo libraries and services</t>
  </si>
  <si>
    <t>91021</t>
  </si>
  <si>
    <t>Operation of museums of all kinds</t>
  </si>
  <si>
    <t>91022</t>
  </si>
  <si>
    <t>Operation of historical sites and buildings</t>
  </si>
  <si>
    <t>91031</t>
  </si>
  <si>
    <t>Operation of botanical and zoological gardens</t>
  </si>
  <si>
    <t>91032</t>
  </si>
  <si>
    <t>Operation of nature reserves, including wildlife preservation</t>
  </si>
  <si>
    <t>92</t>
  </si>
  <si>
    <t>Gambling and betting activities</t>
  </si>
  <si>
    <t>92000</t>
  </si>
  <si>
    <t>93</t>
  </si>
  <si>
    <t>Sports activities and amusement and recreation activities</t>
  </si>
  <si>
    <t>93111</t>
  </si>
  <si>
    <t>Football, hockey, cricket, baseball, badminton, futsal, paintball</t>
  </si>
  <si>
    <t>93112</t>
  </si>
  <si>
    <t>Racetracks for auto</t>
  </si>
  <si>
    <t>93113</t>
  </si>
  <si>
    <t>Equestrian clubs</t>
  </si>
  <si>
    <t>93114</t>
  </si>
  <si>
    <t>Swimming pools and stadiums, ice-skating arenas</t>
  </si>
  <si>
    <t>93115</t>
  </si>
  <si>
    <t>Track and field stadium</t>
  </si>
  <si>
    <t>93116</t>
  </si>
  <si>
    <t>Golf courses</t>
  </si>
  <si>
    <t>93117</t>
  </si>
  <si>
    <t>Bowling centre</t>
  </si>
  <si>
    <t>93118</t>
  </si>
  <si>
    <t>Fitness centres</t>
  </si>
  <si>
    <t>93119</t>
  </si>
  <si>
    <t>Organization and operation of outdoor or indoor sports events for professionals or amateurs by organizations with own facilities</t>
  </si>
  <si>
    <t>93120</t>
  </si>
  <si>
    <t>The operation of sports clubs such as football club, bowling club, swimming club</t>
  </si>
  <si>
    <t>93191</t>
  </si>
  <si>
    <t>Activities of producers or promoters of sports events, with or without facilities</t>
  </si>
  <si>
    <t>93192</t>
  </si>
  <si>
    <t>Activities of sports leagues and regulating bodies</t>
  </si>
  <si>
    <t>93193</t>
  </si>
  <si>
    <t>Activities of related to promotion of sporting events</t>
  </si>
  <si>
    <t>93199</t>
  </si>
  <si>
    <t>Other sports activities n.e.c.</t>
  </si>
  <si>
    <t>93210</t>
  </si>
  <si>
    <t>Activities of amusement parks and theme parks</t>
  </si>
  <si>
    <t>93291</t>
  </si>
  <si>
    <t>Activities of recreation parks and beaches</t>
  </si>
  <si>
    <t>93292</t>
  </si>
  <si>
    <t>Operation of recreational transport facilities (e.g. marinas)</t>
  </si>
  <si>
    <t>93293</t>
  </si>
  <si>
    <t>Renting of leisure and pleasure equipment as an integral part of recreational facilities</t>
  </si>
  <si>
    <t>93294</t>
  </si>
  <si>
    <t>Operation of fairs and shows of a recreational nature</t>
  </si>
  <si>
    <t>93295</t>
  </si>
  <si>
    <t>Operation of discotheques and dance floors</t>
  </si>
  <si>
    <t>93296</t>
  </si>
  <si>
    <t>Activities of producers or entrepreneurs of live events other than arts or sports events, with or without facilities</t>
  </si>
  <si>
    <t>93297</t>
  </si>
  <si>
    <t>Cyber Café/Internet Centre</t>
  </si>
  <si>
    <t>93299</t>
  </si>
  <si>
    <t>Any other amusement and recreation activities n.e.c.</t>
  </si>
  <si>
    <t>S</t>
  </si>
  <si>
    <t>Other service activities</t>
  </si>
  <si>
    <t>95</t>
  </si>
  <si>
    <t>Repair of computers and personal and household goods</t>
  </si>
  <si>
    <t>95111</t>
  </si>
  <si>
    <t>Repair of electronic equipment</t>
  </si>
  <si>
    <t>95112</t>
  </si>
  <si>
    <t>Repair and maintenance of computer terminals</t>
  </si>
  <si>
    <t>95113</t>
  </si>
  <si>
    <t>Repair and maintenance of hand-held computers (PDA's)</t>
  </si>
  <si>
    <t>95121</t>
  </si>
  <si>
    <t>Repair and maintenance of cordless telephones</t>
  </si>
  <si>
    <t>95122</t>
  </si>
  <si>
    <t>Repair and maintenance of cellular phones</t>
  </si>
  <si>
    <t>95123</t>
  </si>
  <si>
    <t>Repair and maintenance of carrier equipment modems</t>
  </si>
  <si>
    <t>95124</t>
  </si>
  <si>
    <t>Repair and maintenance of fax machines</t>
  </si>
  <si>
    <t>95125</t>
  </si>
  <si>
    <t>Repair and maintenance of communications transmission equipment (e.g. routers, bridges, modems)</t>
  </si>
  <si>
    <t>95126</t>
  </si>
  <si>
    <t>Repair and maintenance of two-way radios</t>
  </si>
  <si>
    <t>95127</t>
  </si>
  <si>
    <t>Repair and maintenance of commercial TV and video cameras</t>
  </si>
  <si>
    <t>95211</t>
  </si>
  <si>
    <t>Repair and maintenance of television, radio receivers</t>
  </si>
  <si>
    <t>95212</t>
  </si>
  <si>
    <t>Repair and maintenance of (VCR/DVD/VCD)</t>
  </si>
  <si>
    <t>95213</t>
  </si>
  <si>
    <t>Repair and maintenance of CD players</t>
  </si>
  <si>
    <t>95214</t>
  </si>
  <si>
    <t>Repair and maintenance of household-type video cameras</t>
  </si>
  <si>
    <t>95221</t>
  </si>
  <si>
    <t>Repair and servicing of household appliances</t>
  </si>
  <si>
    <t>95222</t>
  </si>
  <si>
    <t>Repair and servicing of home and garden equipment</t>
  </si>
  <si>
    <t>95230</t>
  </si>
  <si>
    <t>Repair of footwear and leather goods</t>
  </si>
  <si>
    <t>95240</t>
  </si>
  <si>
    <t>Repair of furniture and home furnishings</t>
  </si>
  <si>
    <t>95291</t>
  </si>
  <si>
    <t>Repair of bicycles</t>
  </si>
  <si>
    <t>95292</t>
  </si>
  <si>
    <t>Repair and alteration of clothing</t>
  </si>
  <si>
    <t>95293</t>
  </si>
  <si>
    <t>Repair and alteration of jewellery</t>
  </si>
  <si>
    <t>95294</t>
  </si>
  <si>
    <t>Repair of watches, clocks and their parts</t>
  </si>
  <si>
    <t>95295</t>
  </si>
  <si>
    <t>Repair of sporting goods</t>
  </si>
  <si>
    <t>95296</t>
  </si>
  <si>
    <t>Repair of musical instruments</t>
  </si>
  <si>
    <t>95299</t>
  </si>
  <si>
    <t>Repair of other personal and household goods n.e.c.</t>
  </si>
  <si>
    <t>96</t>
  </si>
  <si>
    <t>Other personal service activities</t>
  </si>
  <si>
    <t>96011</t>
  </si>
  <si>
    <t>Laundering and dry-cleaning, pressing</t>
  </si>
  <si>
    <t>96012</t>
  </si>
  <si>
    <t>Carpet and rug shampooing, and drapery and curtain cleaning, whether on clients' premises or not</t>
  </si>
  <si>
    <t>96013</t>
  </si>
  <si>
    <t>Provision of linens, work uniforms and related items by laundries</t>
  </si>
  <si>
    <t>96014</t>
  </si>
  <si>
    <t>Diaper supply services</t>
  </si>
  <si>
    <t>96020</t>
  </si>
  <si>
    <t>Hairdressing and other beauty treatment</t>
  </si>
  <si>
    <t>96031</t>
  </si>
  <si>
    <t>Preparing the dead for burial or cremation and embalming and morticians' services</t>
  </si>
  <si>
    <t>96032</t>
  </si>
  <si>
    <t>Providing burial or cremation services</t>
  </si>
  <si>
    <t>96033</t>
  </si>
  <si>
    <t>Rental of equipped space in funeral parlours</t>
  </si>
  <si>
    <t>96034</t>
  </si>
  <si>
    <t>Rental or sale of graves</t>
  </si>
  <si>
    <t>96035</t>
  </si>
  <si>
    <t>Maintenance of graves and mausoleums</t>
  </si>
  <si>
    <t>96091</t>
  </si>
  <si>
    <t>Activities of sauna, steam baths, massage salons</t>
  </si>
  <si>
    <t>96092</t>
  </si>
  <si>
    <t>Astrological and spiritualists' activities</t>
  </si>
  <si>
    <t>96093</t>
  </si>
  <si>
    <t>Social activities such as escort services, dating services, services of marriage bureaux</t>
  </si>
  <si>
    <t>96094</t>
  </si>
  <si>
    <t>Pet care services</t>
  </si>
  <si>
    <t>96095</t>
  </si>
  <si>
    <t>Genealogical organizations</t>
  </si>
  <si>
    <t>96096</t>
  </si>
  <si>
    <t>Shoe shiners, porters, valet car parkers</t>
  </si>
  <si>
    <t>96097</t>
  </si>
  <si>
    <t>Concession operation of coin-operated personal service machines</t>
  </si>
  <si>
    <t>96099</t>
  </si>
  <si>
    <t>Other service activities n.e.c.</t>
  </si>
  <si>
    <t>94</t>
  </si>
  <si>
    <t>Activities of membership organizations</t>
  </si>
  <si>
    <t>94110</t>
  </si>
  <si>
    <t>Activities of business and employers membership organizations</t>
  </si>
  <si>
    <t>080</t>
  </si>
  <si>
    <t>PRIVATE NON-PROFIT SERVICES TO HOUSEHOLD</t>
  </si>
  <si>
    <t>94120</t>
  </si>
  <si>
    <t>Activities of professional membership organizations</t>
  </si>
  <si>
    <t>94200</t>
  </si>
  <si>
    <t>Activities of trade unions</t>
  </si>
  <si>
    <t>94910</t>
  </si>
  <si>
    <t>Activities of religious organizations</t>
  </si>
  <si>
    <t>94920</t>
  </si>
  <si>
    <t>Activities of political organizations</t>
  </si>
  <si>
    <t>94990</t>
  </si>
  <si>
    <t>Activities of other membership organizations n.e.c.</t>
  </si>
  <si>
    <t>T</t>
  </si>
  <si>
    <t>Activities of households as employers; undifferentiated goods- and services-producing activities of households for own use</t>
  </si>
  <si>
    <t>97</t>
  </si>
  <si>
    <t>Activities of households as employers of domestic personnel</t>
  </si>
  <si>
    <t>97000</t>
  </si>
  <si>
    <t>081</t>
  </si>
  <si>
    <t>DOMESTIC SERVICES OF HOUSEHOLDS</t>
  </si>
  <si>
    <t>98</t>
  </si>
  <si>
    <t>Undifferentiated goods- and services-producing activities of private households for own use</t>
  </si>
  <si>
    <t>98100</t>
  </si>
  <si>
    <t>Undifferentiated goods-producing activities of private households for own use</t>
  </si>
  <si>
    <t>98200</t>
  </si>
  <si>
    <t>Undifferentiated service-producing activities of private households for own use</t>
  </si>
  <si>
    <t>U</t>
  </si>
  <si>
    <t>Activities of extraterritorial organizations and bodies</t>
  </si>
  <si>
    <t>99</t>
  </si>
  <si>
    <t>99000</t>
  </si>
  <si>
    <t>O</t>
  </si>
  <si>
    <t>Public administration and defence; compulsory social security</t>
  </si>
  <si>
    <t>COFOC</t>
  </si>
  <si>
    <t>General Public Services</t>
  </si>
  <si>
    <t>082</t>
  </si>
  <si>
    <t>GENERAL PUBLIC SERVICES</t>
  </si>
  <si>
    <t>GOVERNMENT SERVICES</t>
  </si>
  <si>
    <t>Defence</t>
  </si>
  <si>
    <t>083</t>
  </si>
  <si>
    <t>DEFENCE</t>
  </si>
  <si>
    <t>Public Order and Safety</t>
  </si>
  <si>
    <t>084</t>
  </si>
  <si>
    <t>PUBLIC ORDER AND SAFETY</t>
  </si>
  <si>
    <t>Economic Affairs</t>
  </si>
  <si>
    <t>085</t>
  </si>
  <si>
    <t>ECONOMIC AFFAIRS</t>
  </si>
  <si>
    <t>Environmental Protection</t>
  </si>
  <si>
    <t>086</t>
  </si>
  <si>
    <t>ENVIRONMENTAL PROTECTION</t>
  </si>
  <si>
    <t>Housing and Community Amenities</t>
  </si>
  <si>
    <t>087</t>
  </si>
  <si>
    <t>HOUSING AND COMMUNITY AMENITIES</t>
  </si>
  <si>
    <t>Health</t>
  </si>
  <si>
    <t>088</t>
  </si>
  <si>
    <t>HEALTH</t>
  </si>
  <si>
    <t>Recreation , Culture and Religion</t>
  </si>
  <si>
    <t>089</t>
  </si>
  <si>
    <t>RECREATION , CULTURE AND RELIGION</t>
  </si>
  <si>
    <t>090</t>
  </si>
  <si>
    <t>EDUCATION</t>
  </si>
  <si>
    <t>Social Protection</t>
  </si>
  <si>
    <t>091</t>
  </si>
  <si>
    <t>SOCIAL PROTECTION</t>
  </si>
  <si>
    <t>IMPORT DUTIES</t>
  </si>
  <si>
    <t>Import Duties</t>
  </si>
  <si>
    <t>092</t>
  </si>
  <si>
    <t>Sales Tax</t>
  </si>
  <si>
    <t>Excise Duty</t>
  </si>
  <si>
    <t>z</t>
  </si>
  <si>
    <t>TOTAL GDP (PRODUCTION APPROACH)</t>
  </si>
  <si>
    <t>ANNUAL FORMAT: SUPPLY SIDE</t>
  </si>
  <si>
    <t>SECTOR</t>
  </si>
  <si>
    <t>SUB-SECTOR</t>
  </si>
  <si>
    <t>AGRICULTURE</t>
  </si>
  <si>
    <t>MINING AND QUARRYING</t>
  </si>
  <si>
    <t>MANUFACTURING</t>
  </si>
  <si>
    <t>BASIC METAL</t>
  </si>
  <si>
    <t>CONSTRUCTION</t>
  </si>
  <si>
    <t>SERVICES</t>
  </si>
  <si>
    <t>PRIVATE SERVICES</t>
  </si>
  <si>
    <t>ELECTRICITY AND GAS</t>
  </si>
  <si>
    <t>WATER</t>
  </si>
  <si>
    <t>GDP (PRODUCTION APPROACH)</t>
  </si>
  <si>
    <t/>
  </si>
  <si>
    <t>QUARTERLY FORMAT: SUPPLY SIDE</t>
  </si>
  <si>
    <t>MINING &amp; QUARRYING</t>
  </si>
  <si>
    <t>MAIN SECTORS: SUPPLY SIDE</t>
  </si>
  <si>
    <t>Motor Vehicles</t>
  </si>
  <si>
    <t>PUBLICATION QUARTERLY FORMAT: SUPPLY SIDE</t>
  </si>
  <si>
    <t>1.1</t>
  </si>
  <si>
    <t>Rubber</t>
  </si>
  <si>
    <t>1.2</t>
  </si>
  <si>
    <t>Oil Palm</t>
  </si>
  <si>
    <t>1.3</t>
  </si>
  <si>
    <t>Livestock</t>
  </si>
  <si>
    <t>1.4</t>
  </si>
  <si>
    <t>Other Agriculture</t>
  </si>
  <si>
    <t>1.5</t>
  </si>
  <si>
    <t>Forestry and Logging</t>
  </si>
  <si>
    <t>1.6</t>
  </si>
  <si>
    <t>Marine Fishing</t>
  </si>
  <si>
    <t>1.7</t>
  </si>
  <si>
    <t>Aquaculture</t>
  </si>
  <si>
    <t>Mining and Quarrying</t>
  </si>
  <si>
    <t>Vegetable and Animal Oils &amp; Fats and Food Processing</t>
  </si>
  <si>
    <t>Beverages and Tobacco Products</t>
  </si>
  <si>
    <t xml:space="preserve">Textiles, Wearing Apparel and Leather products
 </t>
  </si>
  <si>
    <t xml:space="preserve">Wood products, furniture, paper products and printing </t>
  </si>
  <si>
    <t>Petroleum, chemical, rubber and plastic products</t>
  </si>
  <si>
    <t>Non-Metallic Mineral Products, Basic Metal and Fabricated Metal Products</t>
  </si>
  <si>
    <t>Services</t>
  </si>
  <si>
    <t>5.2.1</t>
  </si>
  <si>
    <t>Electricity and Gas</t>
  </si>
  <si>
    <t>5.2.2</t>
  </si>
  <si>
    <t>Water, sewerage and waste management</t>
  </si>
  <si>
    <t>5.2.3</t>
  </si>
  <si>
    <t>Wholesale Trade</t>
  </si>
  <si>
    <t>5.2.4</t>
  </si>
  <si>
    <t>Retail Trade</t>
  </si>
  <si>
    <t>5.2.5</t>
  </si>
  <si>
    <t>5.2.6</t>
  </si>
  <si>
    <t>Food and Beverage</t>
  </si>
  <si>
    <t>5.2.7</t>
  </si>
  <si>
    <t>5.2.8</t>
  </si>
  <si>
    <t>Transportation and Storage</t>
  </si>
  <si>
    <t>5.2.9</t>
  </si>
  <si>
    <t>Information and Communication</t>
  </si>
  <si>
    <t>5.2.10</t>
  </si>
  <si>
    <t>Finance</t>
  </si>
  <si>
    <t>5.2.11</t>
  </si>
  <si>
    <t>Insurance</t>
  </si>
  <si>
    <t>5.2.12</t>
  </si>
  <si>
    <t>Real Estate and Business Services</t>
  </si>
  <si>
    <t>5.2.13</t>
  </si>
  <si>
    <t>Other Services</t>
  </si>
  <si>
    <t>5.2.14</t>
  </si>
  <si>
    <t>Government Services</t>
  </si>
  <si>
    <t>6.</t>
  </si>
  <si>
    <t>plus Import Duties</t>
  </si>
  <si>
    <t>PUBLICATION ANNUAL FORMAT: SUPPLY SIDE</t>
  </si>
  <si>
    <t>Oil palm</t>
  </si>
  <si>
    <t>1.3.1</t>
  </si>
  <si>
    <t>Poultry</t>
  </si>
  <si>
    <t xml:space="preserve">1.3.2 </t>
  </si>
  <si>
    <t>Cattle</t>
  </si>
  <si>
    <t>1.3.3</t>
  </si>
  <si>
    <t>Other livestocks</t>
  </si>
  <si>
    <t>Other agriculture</t>
  </si>
  <si>
    <t>1.4.1</t>
  </si>
  <si>
    <t>Paddy</t>
  </si>
  <si>
    <t xml:space="preserve">1.4.2 </t>
  </si>
  <si>
    <t>Vegetables</t>
  </si>
  <si>
    <t>1.4.3</t>
  </si>
  <si>
    <t>Fruits</t>
  </si>
  <si>
    <t>1.4.4</t>
  </si>
  <si>
    <t>Food crops</t>
  </si>
  <si>
    <t>1.4.5</t>
  </si>
  <si>
    <t>Others</t>
  </si>
  <si>
    <t>Fishing</t>
  </si>
  <si>
    <t>1.6.1</t>
  </si>
  <si>
    <t>Marine fishing</t>
  </si>
  <si>
    <t>1.6.2</t>
  </si>
  <si>
    <t>2.1</t>
  </si>
  <si>
    <t>Crude oil and condensate</t>
  </si>
  <si>
    <t>2.2</t>
  </si>
  <si>
    <t xml:space="preserve">Natural gas </t>
  </si>
  <si>
    <t>2.3</t>
  </si>
  <si>
    <t>Other mining &amp; quarrying and supporting services</t>
  </si>
  <si>
    <t>3.1</t>
  </si>
  <si>
    <t>Vegetable and animal oils &amp; fats</t>
  </si>
  <si>
    <t>3.2</t>
  </si>
  <si>
    <t>Food processing</t>
  </si>
  <si>
    <t>3.3</t>
  </si>
  <si>
    <t>Beverages</t>
  </si>
  <si>
    <t>3.4</t>
  </si>
  <si>
    <t>Tobacco products</t>
  </si>
  <si>
    <t>3.5</t>
  </si>
  <si>
    <t xml:space="preserve">Textile and wearing apparel
 </t>
  </si>
  <si>
    <t>3.6</t>
  </si>
  <si>
    <t>Leather and related products</t>
  </si>
  <si>
    <t>3.7</t>
  </si>
  <si>
    <t xml:space="preserve">Wood products </t>
  </si>
  <si>
    <t>3.8</t>
  </si>
  <si>
    <t>Paper and paper products</t>
  </si>
  <si>
    <t>3.9</t>
  </si>
  <si>
    <t xml:space="preserve">Printing and  reproduction of recorded media </t>
  </si>
  <si>
    <t>3.10</t>
  </si>
  <si>
    <t>Refined petroleum products</t>
  </si>
  <si>
    <t>3.11</t>
  </si>
  <si>
    <t>Chemicals &amp; chemical products and pharmaceutical products</t>
  </si>
  <si>
    <t>3.12</t>
  </si>
  <si>
    <t>Rubber products</t>
  </si>
  <si>
    <t>3.13</t>
  </si>
  <si>
    <t>Plastics products</t>
  </si>
  <si>
    <t>3.14</t>
  </si>
  <si>
    <t>Non-metallic mineral products</t>
  </si>
  <si>
    <t>3.15</t>
  </si>
  <si>
    <t>Basic metals</t>
  </si>
  <si>
    <t>3.16</t>
  </si>
  <si>
    <t>Fabricated metal products</t>
  </si>
  <si>
    <t>3.17</t>
  </si>
  <si>
    <t>Machinery and equipment</t>
  </si>
  <si>
    <t>3.18</t>
  </si>
  <si>
    <t>Computers and peripheral equipment</t>
  </si>
  <si>
    <t>3.19</t>
  </si>
  <si>
    <t>Electrical equipment</t>
  </si>
  <si>
    <t>3.20</t>
  </si>
  <si>
    <t>Electronic components &amp; boards, communication equipment and consumer electronics</t>
  </si>
  <si>
    <t>3.21</t>
  </si>
  <si>
    <t>Manufacture of medical, precision &amp; optical instruments, watches and clocks</t>
  </si>
  <si>
    <t>3.22</t>
  </si>
  <si>
    <t>Motor vehicles and transport equipment</t>
  </si>
  <si>
    <t>3.23</t>
  </si>
  <si>
    <t>Furniture</t>
  </si>
  <si>
    <t>3.24</t>
  </si>
  <si>
    <t>Other manufacturing and repair &amp; installation of machinery and equipment</t>
  </si>
  <si>
    <t>4.1</t>
  </si>
  <si>
    <t>4.2</t>
  </si>
  <si>
    <t>4.3</t>
  </si>
  <si>
    <t>4.4</t>
  </si>
  <si>
    <t>Specialised Construction Activities</t>
  </si>
  <si>
    <t>5.1</t>
  </si>
  <si>
    <t>Utilities</t>
  </si>
  <si>
    <t>5.1.1</t>
  </si>
  <si>
    <t>Electricity and gas</t>
  </si>
  <si>
    <t>5.1.2</t>
  </si>
  <si>
    <t>5.2</t>
  </si>
  <si>
    <t xml:space="preserve">Wholesale and retail trade </t>
  </si>
  <si>
    <t>Wholesale trade</t>
  </si>
  <si>
    <t>Retail trade</t>
  </si>
  <si>
    <t>Motor vehicles</t>
  </si>
  <si>
    <t>5.3</t>
  </si>
  <si>
    <t xml:space="preserve">Food &amp; beverages and accommodation </t>
  </si>
  <si>
    <t>5.3.1</t>
  </si>
  <si>
    <t xml:space="preserve">Food and beverages </t>
  </si>
  <si>
    <t>5.3.2</t>
  </si>
  <si>
    <t>5.4</t>
  </si>
  <si>
    <t>Transport and storage</t>
  </si>
  <si>
    <t>5.4.1</t>
  </si>
  <si>
    <t>Land transport</t>
  </si>
  <si>
    <t>5.4.2</t>
  </si>
  <si>
    <t>5.4.3</t>
  </si>
  <si>
    <t>5.4.4</t>
  </si>
  <si>
    <t>Port and airport operation</t>
  </si>
  <si>
    <t>5.4.5</t>
  </si>
  <si>
    <t>Highway operation</t>
  </si>
  <si>
    <t>5.4.6</t>
  </si>
  <si>
    <t>Support activities for transportation</t>
  </si>
  <si>
    <t>5.4.7</t>
  </si>
  <si>
    <t xml:space="preserve">Postal and courier </t>
  </si>
  <si>
    <t>5.5</t>
  </si>
  <si>
    <t>5.5.1</t>
  </si>
  <si>
    <t>5.5.2</t>
  </si>
  <si>
    <t>5.5.3</t>
  </si>
  <si>
    <t>5.6</t>
  </si>
  <si>
    <t>5.6.1</t>
  </si>
  <si>
    <t>Monetary intermediation</t>
  </si>
  <si>
    <t>5.6.2</t>
  </si>
  <si>
    <t>Other financial intermediation and activities auxiliary to finance</t>
  </si>
  <si>
    <t>5.7</t>
  </si>
  <si>
    <t>5.7.1</t>
  </si>
  <si>
    <t>Insurance and pension funding</t>
  </si>
  <si>
    <t>5.7.2</t>
  </si>
  <si>
    <t>Activities auxiliary to insurance</t>
  </si>
  <si>
    <t>5.8</t>
  </si>
  <si>
    <t>Real estate</t>
  </si>
  <si>
    <t>5.9</t>
  </si>
  <si>
    <t>Business services</t>
  </si>
  <si>
    <t>5.9.1</t>
  </si>
  <si>
    <t xml:space="preserve">Professional, scientific and technical </t>
  </si>
  <si>
    <t>5.9.2</t>
  </si>
  <si>
    <t>Administrative and support services</t>
  </si>
  <si>
    <t>5.10</t>
  </si>
  <si>
    <t>Owner occupied dwelling</t>
  </si>
  <si>
    <t>5.11</t>
  </si>
  <si>
    <t>Community, social and personal services</t>
  </si>
  <si>
    <t>5.11.1</t>
  </si>
  <si>
    <t>Private health services</t>
  </si>
  <si>
    <t>5.11.2</t>
  </si>
  <si>
    <t>Private education services</t>
  </si>
  <si>
    <t>5.11.3</t>
  </si>
  <si>
    <t>Other private services</t>
  </si>
  <si>
    <t>5.12</t>
  </si>
  <si>
    <t>Government services</t>
  </si>
  <si>
    <t>5.12.1</t>
  </si>
  <si>
    <t>General public services</t>
  </si>
  <si>
    <t>5.12.2</t>
  </si>
  <si>
    <t>5.12.3</t>
  </si>
  <si>
    <t>Public order and safety</t>
  </si>
  <si>
    <t>5.12.4</t>
  </si>
  <si>
    <t>Economic affairs</t>
  </si>
  <si>
    <t>5.12.5</t>
  </si>
  <si>
    <t>Environmental protection</t>
  </si>
  <si>
    <t>5.12.6</t>
  </si>
  <si>
    <t>Housing and community amenities</t>
  </si>
  <si>
    <t>5.12.7</t>
  </si>
  <si>
    <t>5.12.8</t>
  </si>
  <si>
    <t>Recreation, culture and religion</t>
  </si>
  <si>
    <t>5.12.9</t>
  </si>
  <si>
    <t>5.12.10</t>
  </si>
  <si>
    <t>Social protection</t>
  </si>
  <si>
    <t>5.13</t>
  </si>
  <si>
    <t>Non-profit institutions serving households</t>
  </si>
  <si>
    <t>5.14</t>
  </si>
  <si>
    <t>Domestic services of households</t>
  </si>
  <si>
    <t xml:space="preserve">
Import Duties</t>
  </si>
  <si>
    <t>PUBLICATION GDI FORMAT</t>
  </si>
  <si>
    <t>Rubber, Oil palm, Livestock and other agriculture</t>
  </si>
  <si>
    <t>Food, beverages and tobacco</t>
  </si>
  <si>
    <t xml:space="preserve">Wholesale and retail trade, Food &amp; beverages and accommodation </t>
  </si>
  <si>
    <t>Transport and storage &amp; Information and communication</t>
  </si>
  <si>
    <t>Finance, Insurance, Real estate &amp; Business services</t>
  </si>
  <si>
    <t>Other services</t>
  </si>
  <si>
    <t xml:space="preserve">Makanan, minuman dan tembakau </t>
  </si>
  <si>
    <t xml:space="preserve">Food, beverages and tobacco </t>
  </si>
  <si>
    <t>Produk mineral bukan logam, logam asas dan produk logam yang direka</t>
  </si>
  <si>
    <t xml:space="preserve">Produk kayu, perabot, keluaran kertas dan percetakan </t>
  </si>
  <si>
    <t>Perdagangan borong  &amp; runcit, makanan &amp; minuman dan penginapan</t>
  </si>
  <si>
    <t>Komponen Pendapatan/ Jenis aktiviti ekonomi</t>
  </si>
  <si>
    <t>Income Components/ Kind of economic activity</t>
  </si>
  <si>
    <t>Pampasan Pekerja mengikut Jenis Aktiviti Ekonomi pada Harga Semasa - Sumbangan Peratusan kepada Sektor</t>
  </si>
  <si>
    <t>4C</t>
  </si>
  <si>
    <t>4D</t>
  </si>
  <si>
    <t>Getah, kelapa sawit, ternakan dan pertanian lain</t>
  </si>
  <si>
    <t>Rubber, oil palm, livestock and other agriculture</t>
  </si>
  <si>
    <t xml:space="preserve">Pengangkutan &amp; penyimpanan dan maklumat &amp; komunikasi </t>
  </si>
  <si>
    <t>Finance, insurance, real estate and business services</t>
  </si>
  <si>
    <t>Perkhidmatan lain (termasuk  perkhidmatan kerajaan)</t>
  </si>
  <si>
    <t xml:space="preserve">Other services (including government services) </t>
  </si>
  <si>
    <t>2F</t>
  </si>
  <si>
    <t>tambah Duti import</t>
  </si>
  <si>
    <t>plus Import duties</t>
  </si>
  <si>
    <t xml:space="preserve">Wholesale &amp; retail trade, food &amp; beverage and accommodation </t>
  </si>
  <si>
    <t>Transportation &amp; storage and information &amp; communication</t>
  </si>
  <si>
    <t xml:space="preserve">Compensation of Employees by Kind of Economic Activity at Current Prices - Percentage Share to Compensation of Employees </t>
  </si>
  <si>
    <r>
      <t>2012</t>
    </r>
    <r>
      <rPr>
        <b/>
        <vertAlign val="superscript"/>
        <sz val="18"/>
        <color rgb="FF3F92A9"/>
        <rFont val="Arial"/>
        <family val="2"/>
      </rPr>
      <t>p</t>
    </r>
  </si>
  <si>
    <r>
      <t>2011</t>
    </r>
    <r>
      <rPr>
        <b/>
        <vertAlign val="superscript"/>
        <sz val="18"/>
        <color rgb="FF3F92A9"/>
        <rFont val="Arial"/>
        <family val="2"/>
      </rPr>
      <t>p</t>
    </r>
  </si>
  <si>
    <r>
      <t>2010</t>
    </r>
    <r>
      <rPr>
        <b/>
        <vertAlign val="superscript"/>
        <sz val="18"/>
        <color rgb="FF3F92A9"/>
        <rFont val="Arial"/>
        <family val="2"/>
      </rPr>
      <t>p</t>
    </r>
  </si>
  <si>
    <t xml:space="preserve">Textiles, wearing apparel and leather products
 </t>
  </si>
  <si>
    <t>Non-metallic mineral products, basic metal and fabricated metal products</t>
  </si>
  <si>
    <t>Komponen Pendapatan bagi KDNK pada Harga Semasa - RM Juta</t>
  </si>
  <si>
    <t>Income Components of GDP at Current Prices - RM Million</t>
  </si>
  <si>
    <t>KDNK mengikut Jenis Aktiviti Ekonomi pada Harga Semasa - RM Juta</t>
  </si>
  <si>
    <t>Komponen Pendapatan mengikut Jenis Aktiviti Ekonomi pada Harga Semasa - RM Juta</t>
  </si>
  <si>
    <t>Pampasan Pekerja mengikut Jenis Aktiviti Ekonomi pada Harga Semasa - RM Juta</t>
  </si>
  <si>
    <t>Lebihan Kendalian Kasar mengikut Jenis Aktiviti Ekonomi pada Harga Semasa - RM Juta</t>
  </si>
  <si>
    <t>GDP by Kind of Economic Activity at Current Prices - RM Million</t>
  </si>
  <si>
    <t>Income Components by Kind of Economic Activity at Current Prices - RM Million</t>
  </si>
  <si>
    <t>Compensation of Employees by Kind of Economic Activity at Current Prices - RM Million</t>
  </si>
  <si>
    <t>Gross Operating Surplus by Kind of Economic Activity at Current Prices - RM Million</t>
  </si>
  <si>
    <r>
      <t>2015</t>
    </r>
    <r>
      <rPr>
        <b/>
        <vertAlign val="superscript"/>
        <sz val="18"/>
        <color theme="0"/>
        <rFont val="Arial"/>
        <family val="2"/>
      </rPr>
      <t>p</t>
    </r>
  </si>
  <si>
    <r>
      <t>2014</t>
    </r>
    <r>
      <rPr>
        <b/>
        <vertAlign val="superscript"/>
        <sz val="18"/>
        <color theme="0"/>
        <rFont val="Arial"/>
        <family val="2"/>
      </rPr>
      <t>e</t>
    </r>
  </si>
  <si>
    <t>Komponen Pendapatan bagi KDNK pada Harga Semasa -  Peratus Sumbangan kepada KDNK</t>
  </si>
  <si>
    <t>Komponen Pendapatan mengikut Jenis Aktiviti Ekonomi pada Harga Semasa -  Peratus Sumbangan kepada KDNK</t>
  </si>
  <si>
    <t>Pampasan Pekerja mengikut Jenis Aktiviti Ekonomi pada Harga Semasa -  Peratus Sumbangan kepada Pampasan Pekerja</t>
  </si>
  <si>
    <t>Lebihan Kendalian Kasar mengikut Jenis Aktiviti Ekonomi pada Harga Semasa - Peratus Sumbangan kepada Lebihan Kendalian Kasar</t>
  </si>
  <si>
    <r>
      <t>3.</t>
    </r>
    <r>
      <rPr>
        <b/>
        <vertAlign val="superscript"/>
        <sz val="16"/>
        <color theme="0"/>
        <rFont val="Arial"/>
        <family val="2"/>
      </rPr>
      <t>e</t>
    </r>
  </si>
  <si>
    <t>Perkhidmatan lain (termasuk perkhidmatan kerajaan)</t>
  </si>
  <si>
    <t>Komponen Pendapatan mengikut Jenis Aktiviti Ekonomi pada Harga Semasa -  Peratus Sumbangan kepada Komponen Pendapatan</t>
  </si>
  <si>
    <t xml:space="preserve">Income Components by Kind of Economic Activity at Current Prices - Percentage Share to Income Components  </t>
  </si>
  <si>
    <t>Komponen Pendapatan mengikut Jenis Aktiviti Ekonomi pada Harga Semasa -  Peratus Sumbangan kepada Nilai Ditambah mengikut Sektor</t>
  </si>
  <si>
    <t>Income Components by Kind of Economic Activity at Current Prices - Percentage Share of Value Added by Sector</t>
  </si>
  <si>
    <t>2015f</t>
  </si>
  <si>
    <t>2016e</t>
  </si>
  <si>
    <t>2017p</t>
  </si>
  <si>
    <r>
      <t>2018</t>
    </r>
    <r>
      <rPr>
        <b/>
        <vertAlign val="superscript"/>
        <sz val="18"/>
        <rFont val="Arial"/>
        <family val="2"/>
      </rPr>
      <t>p</t>
    </r>
  </si>
  <si>
    <r>
      <t>2017</t>
    </r>
    <r>
      <rPr>
        <b/>
        <vertAlign val="superscript"/>
        <sz val="18"/>
        <rFont val="Arial"/>
        <family val="2"/>
      </rPr>
      <t>e</t>
    </r>
  </si>
  <si>
    <t>Base 2010</t>
  </si>
  <si>
    <t>Fahmi</t>
  </si>
  <si>
    <t>OUTPUT</t>
  </si>
  <si>
    <t>INPUT</t>
  </si>
  <si>
    <t>FISIM</t>
  </si>
  <si>
    <t>VA</t>
  </si>
  <si>
    <t>CE</t>
  </si>
  <si>
    <t>GOS</t>
  </si>
  <si>
    <t>T-S</t>
  </si>
  <si>
    <t>OS</t>
  </si>
  <si>
    <t>MI</t>
  </si>
  <si>
    <t>COFC</t>
  </si>
  <si>
    <t>SD GOS</t>
  </si>
  <si>
    <t>I/O RATIO</t>
  </si>
  <si>
    <t>BE 2010</t>
  </si>
  <si>
    <t>BE 2015</t>
  </si>
  <si>
    <t>SUT 2015</t>
  </si>
  <si>
    <t>INST CODE</t>
  </si>
  <si>
    <t>2016f</t>
  </si>
  <si>
    <t>2017e</t>
  </si>
  <si>
    <t>2018p</t>
  </si>
  <si>
    <t>FA</t>
  </si>
  <si>
    <t>EMP</t>
  </si>
  <si>
    <t>PAID EMP</t>
  </si>
  <si>
    <t>I/O</t>
  </si>
  <si>
    <t>CE/VA</t>
  </si>
  <si>
    <t>FA/OUTPUT</t>
  </si>
  <si>
    <t>FA/EMP</t>
  </si>
  <si>
    <t>CE/MONTH</t>
  </si>
  <si>
    <t>CE SUT</t>
  </si>
  <si>
    <t>GVA SUT</t>
  </si>
  <si>
    <t>Other net taxes on production</t>
  </si>
  <si>
    <t>Operating Surplus</t>
  </si>
  <si>
    <t>Net Operating Surplus</t>
  </si>
  <si>
    <t>ARIFF</t>
  </si>
  <si>
    <t>S11</t>
  </si>
  <si>
    <t>SALMA</t>
  </si>
  <si>
    <t>YUSRI</t>
  </si>
  <si>
    <t>PUBLISHING &amp; BROADCASTING</t>
  </si>
  <si>
    <t>COMPUTER &amp; INFORMATION SERVICE</t>
  </si>
  <si>
    <t>S121</t>
  </si>
  <si>
    <t>S122</t>
  </si>
  <si>
    <t>S127</t>
  </si>
  <si>
    <t>S125</t>
  </si>
  <si>
    <t>S124</t>
  </si>
  <si>
    <t>S126</t>
  </si>
  <si>
    <t>S123</t>
  </si>
  <si>
    <t>S128</t>
  </si>
  <si>
    <t>S129</t>
  </si>
  <si>
    <t>S14</t>
  </si>
  <si>
    <t>S15</t>
  </si>
  <si>
    <t>S13</t>
  </si>
  <si>
    <t>-</t>
  </si>
  <si>
    <t>PFCE</t>
  </si>
  <si>
    <t>TELECOMMUNICATIONS</t>
  </si>
  <si>
    <t>Total Services</t>
  </si>
  <si>
    <t>Private Services</t>
  </si>
  <si>
    <t>GDP at purchaser's prices</t>
  </si>
  <si>
    <t xml:space="preserve">MACROECONOMIC </t>
  </si>
  <si>
    <t>GDP BY PRODUCTION APPROACH</t>
  </si>
  <si>
    <t>GDP BY EXPENDITURE APPROACH</t>
  </si>
  <si>
    <t>GDP BY INCOME APPROACH</t>
  </si>
  <si>
    <t>STATISTICAL DISCREPANCY (SD) - SUPPLY SIDE</t>
  </si>
  <si>
    <t>STATISTICAL DISCREPANCY (SD) - DEMAND SIDE</t>
  </si>
  <si>
    <t>Crude Petroleum &amp; Condensate and Natural Gas</t>
  </si>
  <si>
    <t>Finance &amp; Insurance</t>
  </si>
  <si>
    <t>Real Estate &amp; Business Services</t>
  </si>
  <si>
    <t>Crude Petroleum &amp; Condensate</t>
  </si>
  <si>
    <t>Natural Gas</t>
  </si>
  <si>
    <t>Wholesale &amp; Retail Trade</t>
  </si>
  <si>
    <t>Transport &amp; Storage</t>
  </si>
  <si>
    <t>Information &amp; Communication</t>
  </si>
  <si>
    <t>Publishing &amp; Broadcasting Activities</t>
  </si>
  <si>
    <t>Computer &amp; Information Service</t>
  </si>
  <si>
    <t xml:space="preserve">Textiles, Wearing Apparel and Leather products </t>
  </si>
  <si>
    <t>ESO</t>
  </si>
  <si>
    <t>BY INSTITUTIONAL FORMAT</t>
  </si>
  <si>
    <t>Non-Financial corporations</t>
  </si>
  <si>
    <t>Central Bank</t>
  </si>
  <si>
    <t>Deposit Taking Corporations (except central bank)</t>
  </si>
  <si>
    <t>Money market funds</t>
  </si>
  <si>
    <t>Non-MMF Investment Funds</t>
  </si>
  <si>
    <t>Other Financial intermediaries (except insurance corporations and pension funds)</t>
  </si>
  <si>
    <t>Financial Auxiliaries</t>
  </si>
  <si>
    <t>Captive Financial Institutions and Money Lenders</t>
  </si>
  <si>
    <t>Insurance Corporations</t>
  </si>
  <si>
    <t>Pension Funds</t>
  </si>
  <si>
    <t>General government</t>
  </si>
  <si>
    <t>Households</t>
  </si>
  <si>
    <t>NPISH</t>
  </si>
  <si>
    <t>S12</t>
  </si>
  <si>
    <t>Financial corporations</t>
  </si>
  <si>
    <t>Household</t>
  </si>
  <si>
    <t>NPISHs</t>
  </si>
  <si>
    <t>S1</t>
  </si>
  <si>
    <t>S2</t>
  </si>
  <si>
    <t>Rest of the world</t>
  </si>
  <si>
    <t>Cukai ke atas pengeluaran dan import</t>
  </si>
  <si>
    <t>Taxes on production and imports</t>
  </si>
  <si>
    <t>(less) subsidies</t>
  </si>
  <si>
    <t>(tolak) subsidi</t>
  </si>
  <si>
    <t>5A</t>
  </si>
  <si>
    <t>5B</t>
  </si>
  <si>
    <t>5C</t>
  </si>
  <si>
    <t>Cukai ke atas pengeluaran dan import - RM Juta</t>
  </si>
  <si>
    <t>Taxes on production and imports - RM Million</t>
  </si>
  <si>
    <t>Subsidies - RM Million</t>
  </si>
  <si>
    <t>Subsidi - RM Juta</t>
  </si>
  <si>
    <t>Cukai tolak subsidi ke atas pengeluaran dan import - RM Juta</t>
  </si>
  <si>
    <t>Taxes less subsidies on production and imports - RM Million</t>
  </si>
  <si>
    <r>
      <t>2021</t>
    </r>
    <r>
      <rPr>
        <b/>
        <vertAlign val="superscript"/>
        <sz val="18"/>
        <rFont val="Arial"/>
        <family val="2"/>
      </rPr>
      <t>p</t>
    </r>
  </si>
  <si>
    <r>
      <t>2020</t>
    </r>
    <r>
      <rPr>
        <b/>
        <vertAlign val="superscript"/>
        <sz val="18"/>
        <rFont val="Arial"/>
        <family val="2"/>
      </rPr>
      <t>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</si>
</sst>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[$-409]d\-mmm\-yy;@"/>
    <numFmt numFmtId="168" formatCode="0.0%"/>
    <numFmt numFmtId="169" formatCode="_(* #,##0_);_(* \(#,##0\);_(* &quot;-&quot;??_);_(@_)"/>
    <numFmt numFmtId="170" formatCode="_-* #,##0_-;\-* #,##0_-;_-* &quot;-&quot;??_-;_-@_-"/>
    <numFmt numFmtId="171" formatCode="0.00_)"/>
    <numFmt numFmtId="172" formatCode="_(* #,##0.00000_);_(* \(#,##0.00000\);_(* &quot;-&quot;_);_(@_)"/>
    <numFmt numFmtId="173" formatCode="General_)"/>
    <numFmt numFmtId="174" formatCode="#,##0.0"/>
    <numFmt numFmtId="175" formatCode="0.0"/>
    <numFmt numFmtId="176" formatCode="_(* #,##0.0_);_(* \(#,##0.0\);_(* &quot;-&quot;??_);_(@_)"/>
    <numFmt numFmtId="177" formatCode="#,##0.0_);\(#,##0.0\)"/>
    <numFmt numFmtId="178" formatCode="_(* #,##0.0_);_(* \(#,##0.0\);_(* &quot;-&quot;_);_(@_)"/>
    <numFmt numFmtId="179" formatCode="_(* #,##0.000000_);_(* \(#,##0.000000\);_(* &quot;-&quot;??_);_(@_)"/>
    <numFmt numFmtId="180" formatCode="_(* #,##0.0000_);_(* \(#,##0.0000\);_(* &quot;-&quot;??_);_(@_)"/>
  </numFmts>
  <fonts count="134">
    <font>
      <sz val="11"/>
      <color theme="1"/>
      <name val="Calibri"/>
      <family val="2"/>
      <scheme val="minor"/>
    </font>
    <font>
      <sz val="11"/>
      <color theme="1"/>
      <name val="Arial Unicode MS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name val="Tms Rmn"/>
    </font>
    <font>
      <sz val="10"/>
      <name val="Arial"/>
      <family val="2"/>
    </font>
    <font>
      <sz val="10"/>
      <name val="MS Sans Serif"/>
      <family val="2"/>
    </font>
    <font>
      <sz val="10"/>
      <color theme="1"/>
      <name val="Tahoma"/>
      <family val="2"/>
    </font>
    <font>
      <sz val="10"/>
      <name val="Tahoma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i/>
      <sz val="16"/>
      <name val="Helv"/>
    </font>
    <font>
      <sz val="12"/>
      <name val="Helv"/>
    </font>
    <font>
      <sz val="11"/>
      <name val="Arial"/>
      <family val="2"/>
    </font>
    <font>
      <sz val="14"/>
      <name val="Helv"/>
    </font>
    <font>
      <sz val="10"/>
      <color indexed="8"/>
      <name val="Arial"/>
      <family val="2"/>
    </font>
    <font>
      <sz val="10"/>
      <name val="Helv"/>
    </font>
    <font>
      <sz val="10"/>
      <name val="Courier"/>
      <family val="3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b/>
      <sz val="8"/>
      <name val="Futura Md BT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theme="1"/>
      <name val="Century Gothic"/>
      <family val="2"/>
    </font>
    <font>
      <b/>
      <sz val="12.5"/>
      <color theme="1"/>
      <name val="Century Gothic"/>
      <family val="2"/>
    </font>
    <font>
      <sz val="12.5"/>
      <color theme="1"/>
      <name val="Century Gothic"/>
      <family val="2"/>
    </font>
    <font>
      <sz val="11.5"/>
      <color theme="1"/>
      <name val="Century Gothic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b/>
      <i/>
      <sz val="12"/>
      <color theme="0"/>
      <name val="Arial"/>
      <family val="2"/>
    </font>
    <font>
      <b/>
      <sz val="12"/>
      <color theme="0"/>
      <name val="Arial"/>
      <family val="2"/>
    </font>
    <font>
      <b/>
      <sz val="12.5"/>
      <color theme="1"/>
      <name val="Arial"/>
      <family val="2"/>
    </font>
    <font>
      <sz val="12.5"/>
      <color theme="1"/>
      <name val="Arial"/>
      <family val="2"/>
    </font>
    <font>
      <b/>
      <i/>
      <sz val="12"/>
      <color indexed="8"/>
      <name val="Arial"/>
      <family val="2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3"/>
      <name val="Arial"/>
      <family val="2"/>
    </font>
    <font>
      <b/>
      <sz val="14"/>
      <color theme="1"/>
      <name val="Arial"/>
      <family val="2"/>
    </font>
    <font>
      <b/>
      <sz val="14"/>
      <color rgb="FF000000"/>
      <name val="Arial"/>
      <family val="2"/>
    </font>
    <font>
      <sz val="14"/>
      <color theme="1"/>
      <name val="Arial"/>
      <family val="2"/>
    </font>
    <font>
      <b/>
      <i/>
      <sz val="14"/>
      <color theme="1"/>
      <name val="Arial"/>
      <family val="2"/>
    </font>
    <font>
      <b/>
      <i/>
      <sz val="14"/>
      <color rgb="FF000000"/>
      <name val="Arial"/>
      <family val="2"/>
    </font>
    <font>
      <b/>
      <sz val="15"/>
      <color theme="1"/>
      <name val="Arial"/>
      <family val="2"/>
    </font>
    <font>
      <b/>
      <sz val="15"/>
      <color rgb="FF000000"/>
      <name val="Arial"/>
      <family val="2"/>
    </font>
    <font>
      <sz val="15"/>
      <color theme="1"/>
      <name val="Arial"/>
      <family val="2"/>
    </font>
    <font>
      <b/>
      <i/>
      <sz val="15"/>
      <color theme="1"/>
      <name val="Arial"/>
      <family val="2"/>
    </font>
    <font>
      <b/>
      <i/>
      <sz val="15"/>
      <color rgb="FF000000"/>
      <name val="Arial"/>
      <family val="2"/>
    </font>
    <font>
      <sz val="15"/>
      <color rgb="FF000000"/>
      <name val="Arial"/>
      <family val="2"/>
    </font>
    <font>
      <i/>
      <sz val="15"/>
      <color rgb="FF000000"/>
      <name val="Arial"/>
      <family val="2"/>
    </font>
    <font>
      <b/>
      <sz val="15"/>
      <name val="Arial"/>
      <family val="2"/>
    </font>
    <font>
      <b/>
      <i/>
      <sz val="15"/>
      <name val="Arial"/>
      <family val="2"/>
    </font>
    <font>
      <sz val="15"/>
      <color theme="1"/>
      <name val="Century Gothic"/>
      <family val="2"/>
    </font>
    <font>
      <b/>
      <sz val="15"/>
      <color theme="0"/>
      <name val="Arial"/>
      <family val="2"/>
    </font>
    <font>
      <b/>
      <i/>
      <sz val="15"/>
      <color theme="0"/>
      <name val="Arial"/>
      <family val="2"/>
    </font>
    <font>
      <b/>
      <sz val="20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i/>
      <sz val="26"/>
      <color theme="1"/>
      <name val="Calibri"/>
      <family val="2"/>
      <scheme val="minor"/>
    </font>
    <font>
      <b/>
      <vertAlign val="superscript"/>
      <sz val="18"/>
      <color theme="0"/>
      <name val="Arial"/>
      <family val="2"/>
    </font>
    <font>
      <sz val="36"/>
      <name val="Arial"/>
      <family val="2"/>
    </font>
    <font>
      <b/>
      <sz val="15"/>
      <color indexed="8"/>
      <name val="Arial"/>
      <family val="2"/>
    </font>
    <font>
      <b/>
      <vertAlign val="superscript"/>
      <sz val="18"/>
      <color rgb="FF3F92A9"/>
      <name val="Arial"/>
      <family val="2"/>
    </font>
    <font>
      <sz val="15"/>
      <color theme="1"/>
      <name val="Calibri"/>
      <family val="2"/>
      <scheme val="minor"/>
    </font>
    <font>
      <sz val="16"/>
      <name val="Arial"/>
      <family val="2"/>
    </font>
    <font>
      <b/>
      <sz val="16"/>
      <name val="Arial"/>
      <family val="2"/>
    </font>
    <font>
      <sz val="16"/>
      <color theme="1"/>
      <name val="Century Gothic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sz val="16"/>
      <color theme="0"/>
      <name val="Arial"/>
      <family val="2"/>
    </font>
    <font>
      <b/>
      <sz val="18"/>
      <color theme="0"/>
      <name val="Arial"/>
      <family val="2"/>
    </font>
    <font>
      <sz val="11.5"/>
      <name val="Century Gothic"/>
      <family val="2"/>
    </font>
    <font>
      <sz val="12"/>
      <name val="Arial"/>
      <family val="2"/>
    </font>
    <font>
      <b/>
      <i/>
      <sz val="12"/>
      <name val="Arial"/>
      <family val="2"/>
    </font>
    <font>
      <sz val="12.5"/>
      <name val="Century Gothic"/>
      <family val="2"/>
    </font>
    <font>
      <sz val="15"/>
      <name val="Century Gothic"/>
      <family val="2"/>
    </font>
    <font>
      <b/>
      <sz val="18"/>
      <name val="Arial"/>
      <family val="2"/>
    </font>
    <font>
      <b/>
      <vertAlign val="superscript"/>
      <sz val="18"/>
      <name val="Arial"/>
      <family val="2"/>
    </font>
    <font>
      <b/>
      <sz val="12.5"/>
      <name val="Arial"/>
      <family val="2"/>
    </font>
    <font>
      <b/>
      <sz val="12.5"/>
      <name val="Century Gothic"/>
      <family val="2"/>
    </font>
    <font>
      <sz val="11"/>
      <name val="Century Gothic"/>
      <family val="2"/>
    </font>
    <font>
      <b/>
      <i/>
      <sz val="16"/>
      <name val="Arial"/>
      <family val="2"/>
    </font>
    <font>
      <i/>
      <sz val="16"/>
      <name val="Arial"/>
      <family val="2"/>
    </font>
    <font>
      <sz val="18"/>
      <name val="Arial"/>
      <family val="2"/>
    </font>
    <font>
      <b/>
      <sz val="18"/>
      <color theme="1"/>
      <name val="Arial"/>
      <family val="2"/>
    </font>
    <font>
      <sz val="18"/>
      <color theme="1"/>
      <name val="Century Gothic"/>
      <family val="2"/>
    </font>
    <font>
      <b/>
      <sz val="16"/>
      <color rgb="FF000000"/>
      <name val="Arial"/>
      <family val="2"/>
    </font>
    <font>
      <b/>
      <i/>
      <sz val="16"/>
      <color theme="1"/>
      <name val="Arial"/>
      <family val="2"/>
    </font>
    <font>
      <b/>
      <i/>
      <sz val="16"/>
      <color rgb="FF000000"/>
      <name val="Arial"/>
      <family val="2"/>
    </font>
    <font>
      <sz val="16"/>
      <color rgb="FF000000"/>
      <name val="Arial"/>
      <family val="2"/>
    </font>
    <font>
      <i/>
      <sz val="16"/>
      <color rgb="FF000000"/>
      <name val="Arial"/>
      <family val="2"/>
    </font>
    <font>
      <b/>
      <vertAlign val="superscript"/>
      <sz val="16"/>
      <color theme="0"/>
      <name val="Arial"/>
      <family val="2"/>
    </font>
    <font>
      <sz val="18"/>
      <color theme="1"/>
      <name val="Arial"/>
      <family val="2"/>
    </font>
    <font>
      <sz val="18"/>
      <color theme="0"/>
      <name val="Arial"/>
      <family val="2"/>
    </font>
    <font>
      <sz val="16"/>
      <color theme="1"/>
      <name val="Calibri"/>
      <family val="2"/>
      <scheme val="minor"/>
    </font>
    <font>
      <sz val="12"/>
      <color rgb="FF0000FF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theme="1"/>
      <name val="Century Gothic"/>
      <family val="2"/>
    </font>
    <font>
      <sz val="20"/>
      <name val="Century Gothic"/>
      <family val="2"/>
    </font>
    <font>
      <b/>
      <sz val="20"/>
      <color theme="1"/>
      <name val="Century Gothic"/>
      <family val="2"/>
    </font>
    <font>
      <b/>
      <sz val="20"/>
      <name val="Century Gothic"/>
      <family val="2"/>
    </font>
    <font>
      <sz val="22"/>
      <color theme="1"/>
      <name val="Century Gothic"/>
      <family val="2"/>
    </font>
    <font>
      <b/>
      <sz val="22"/>
      <color theme="1"/>
      <name val="Century Gothic"/>
      <family val="2"/>
    </font>
  </fonts>
  <fills count="5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4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3F92A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-0.49998474074526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rgb="FF3F92A9"/>
      </top>
      <bottom/>
      <diagonal/>
    </border>
    <border>
      <left/>
      <right/>
      <top/>
      <bottom style="medium">
        <color rgb="FF3F92A9"/>
      </bottom>
      <diagonal/>
    </border>
    <border>
      <left/>
      <right/>
      <top style="thin">
        <color rgb="FF3F92A9"/>
      </top>
      <bottom/>
      <diagonal/>
    </border>
    <border>
      <left/>
      <right/>
      <top/>
      <bottom style="thin">
        <color rgb="FF3F92A9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802">
    <xf numFmtId="167" fontId="0" fillId="0" borderId="0"/>
    <xf numFmtId="166" fontId="2" fillId="0" borderId="0" applyFont="0" applyFill="0" applyBorder="0" applyAlignment="0" applyProtection="0"/>
    <xf numFmtId="167" fontId="2" fillId="0" borderId="0"/>
    <xf numFmtId="167" fontId="2" fillId="0" borderId="0"/>
    <xf numFmtId="167" fontId="3" fillId="2" borderId="0" applyNumberFormat="0" applyBorder="0" applyAlignment="0" applyProtection="0"/>
    <xf numFmtId="167" fontId="3" fillId="2" borderId="0" applyNumberFormat="0" applyBorder="0" applyAlignment="0" applyProtection="0"/>
    <xf numFmtId="167" fontId="3" fillId="3" borderId="0" applyNumberFormat="0" applyBorder="0" applyAlignment="0" applyProtection="0"/>
    <xf numFmtId="167" fontId="3" fillId="3" borderId="0" applyNumberFormat="0" applyBorder="0" applyAlignment="0" applyProtection="0"/>
    <xf numFmtId="167" fontId="3" fillId="4" borderId="0" applyNumberFormat="0" applyBorder="0" applyAlignment="0" applyProtection="0"/>
    <xf numFmtId="167" fontId="3" fillId="4" borderId="0" applyNumberFormat="0" applyBorder="0" applyAlignment="0" applyProtection="0"/>
    <xf numFmtId="167" fontId="3" fillId="5" borderId="0" applyNumberFormat="0" applyBorder="0" applyAlignment="0" applyProtection="0"/>
    <xf numFmtId="167" fontId="3" fillId="5" borderId="0" applyNumberFormat="0" applyBorder="0" applyAlignment="0" applyProtection="0"/>
    <xf numFmtId="167" fontId="3" fillId="6" borderId="0" applyNumberFormat="0" applyBorder="0" applyAlignment="0" applyProtection="0"/>
    <xf numFmtId="167" fontId="3" fillId="6" borderId="0" applyNumberFormat="0" applyBorder="0" applyAlignment="0" applyProtection="0"/>
    <xf numFmtId="167" fontId="3" fillId="7" borderId="0" applyNumberFormat="0" applyBorder="0" applyAlignment="0" applyProtection="0"/>
    <xf numFmtId="167" fontId="3" fillId="7" borderId="0" applyNumberFormat="0" applyBorder="0" applyAlignment="0" applyProtection="0"/>
    <xf numFmtId="167" fontId="3" fillId="8" borderId="0" applyNumberFormat="0" applyBorder="0" applyAlignment="0" applyProtection="0"/>
    <xf numFmtId="167" fontId="3" fillId="8" borderId="0" applyNumberFormat="0" applyBorder="0" applyAlignment="0" applyProtection="0"/>
    <xf numFmtId="167" fontId="3" fillId="9" borderId="0" applyNumberFormat="0" applyBorder="0" applyAlignment="0" applyProtection="0"/>
    <xf numFmtId="167" fontId="3" fillId="9" borderId="0" applyNumberFormat="0" applyBorder="0" applyAlignment="0" applyProtection="0"/>
    <xf numFmtId="167" fontId="3" fillId="10" borderId="0" applyNumberFormat="0" applyBorder="0" applyAlignment="0" applyProtection="0"/>
    <xf numFmtId="167" fontId="3" fillId="10" borderId="0" applyNumberFormat="0" applyBorder="0" applyAlignment="0" applyProtection="0"/>
    <xf numFmtId="167" fontId="3" fillId="5" borderId="0" applyNumberFormat="0" applyBorder="0" applyAlignment="0" applyProtection="0"/>
    <xf numFmtId="167" fontId="3" fillId="5" borderId="0" applyNumberFormat="0" applyBorder="0" applyAlignment="0" applyProtection="0"/>
    <xf numFmtId="167" fontId="3" fillId="8" borderId="0" applyNumberFormat="0" applyBorder="0" applyAlignment="0" applyProtection="0"/>
    <xf numFmtId="167" fontId="3" fillId="8" borderId="0" applyNumberFormat="0" applyBorder="0" applyAlignment="0" applyProtection="0"/>
    <xf numFmtId="167" fontId="3" fillId="11" borderId="0" applyNumberFormat="0" applyBorder="0" applyAlignment="0" applyProtection="0"/>
    <xf numFmtId="167" fontId="3" fillId="11" borderId="0" applyNumberFormat="0" applyBorder="0" applyAlignment="0" applyProtection="0"/>
    <xf numFmtId="167" fontId="4" fillId="12" borderId="0" applyNumberFormat="0" applyBorder="0" applyAlignment="0" applyProtection="0"/>
    <xf numFmtId="167" fontId="4" fillId="12" borderId="0" applyNumberFormat="0" applyBorder="0" applyAlignment="0" applyProtection="0"/>
    <xf numFmtId="167" fontId="4" fillId="9" borderId="0" applyNumberFormat="0" applyBorder="0" applyAlignment="0" applyProtection="0"/>
    <xf numFmtId="167" fontId="4" fillId="9" borderId="0" applyNumberFormat="0" applyBorder="0" applyAlignment="0" applyProtection="0"/>
    <xf numFmtId="167" fontId="4" fillId="10" borderId="0" applyNumberFormat="0" applyBorder="0" applyAlignment="0" applyProtection="0"/>
    <xf numFmtId="167" fontId="4" fillId="10" borderId="0" applyNumberFormat="0" applyBorder="0" applyAlignment="0" applyProtection="0"/>
    <xf numFmtId="167" fontId="4" fillId="13" borderId="0" applyNumberFormat="0" applyBorder="0" applyAlignment="0" applyProtection="0"/>
    <xf numFmtId="167" fontId="4" fillId="13" borderId="0" applyNumberFormat="0" applyBorder="0" applyAlignment="0" applyProtection="0"/>
    <xf numFmtId="167" fontId="4" fillId="14" borderId="0" applyNumberFormat="0" applyBorder="0" applyAlignment="0" applyProtection="0"/>
    <xf numFmtId="167" fontId="4" fillId="14" borderId="0" applyNumberFormat="0" applyBorder="0" applyAlignment="0" applyProtection="0"/>
    <xf numFmtId="167" fontId="4" fillId="15" borderId="0" applyNumberFormat="0" applyBorder="0" applyAlignment="0" applyProtection="0"/>
    <xf numFmtId="167" fontId="4" fillId="15" borderId="0" applyNumberFormat="0" applyBorder="0" applyAlignment="0" applyProtection="0"/>
    <xf numFmtId="167" fontId="4" fillId="16" borderId="0" applyNumberFormat="0" applyBorder="0" applyAlignment="0" applyProtection="0"/>
    <xf numFmtId="167" fontId="4" fillId="16" borderId="0" applyNumberFormat="0" applyBorder="0" applyAlignment="0" applyProtection="0"/>
    <xf numFmtId="167" fontId="4" fillId="17" borderId="0" applyNumberFormat="0" applyBorder="0" applyAlignment="0" applyProtection="0"/>
    <xf numFmtId="167" fontId="4" fillId="17" borderId="0" applyNumberFormat="0" applyBorder="0" applyAlignment="0" applyProtection="0"/>
    <xf numFmtId="167" fontId="4" fillId="18" borderId="0" applyNumberFormat="0" applyBorder="0" applyAlignment="0" applyProtection="0"/>
    <xf numFmtId="167" fontId="4" fillId="18" borderId="0" applyNumberFormat="0" applyBorder="0" applyAlignment="0" applyProtection="0"/>
    <xf numFmtId="167" fontId="4" fillId="13" borderId="0" applyNumberFormat="0" applyBorder="0" applyAlignment="0" applyProtection="0"/>
    <xf numFmtId="167" fontId="4" fillId="13" borderId="0" applyNumberFormat="0" applyBorder="0" applyAlignment="0" applyProtection="0"/>
    <xf numFmtId="167" fontId="4" fillId="14" borderId="0" applyNumberFormat="0" applyBorder="0" applyAlignment="0" applyProtection="0"/>
    <xf numFmtId="167" fontId="4" fillId="14" borderId="0" applyNumberFormat="0" applyBorder="0" applyAlignment="0" applyProtection="0"/>
    <xf numFmtId="167" fontId="4" fillId="19" borderId="0" applyNumberFormat="0" applyBorder="0" applyAlignment="0" applyProtection="0"/>
    <xf numFmtId="167" fontId="4" fillId="19" borderId="0" applyNumberFormat="0" applyBorder="0" applyAlignment="0" applyProtection="0"/>
    <xf numFmtId="167" fontId="5" fillId="3" borderId="0" applyNumberFormat="0" applyBorder="0" applyAlignment="0" applyProtection="0"/>
    <xf numFmtId="167" fontId="5" fillId="3" borderId="0" applyNumberFormat="0" applyBorder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6" fillId="20" borderId="1" applyNumberFormat="0" applyAlignment="0" applyProtection="0"/>
    <xf numFmtId="167" fontId="7" fillId="21" borderId="2" applyNumberFormat="0" applyAlignment="0" applyProtection="0"/>
    <xf numFmtId="167" fontId="7" fillId="21" borderId="2" applyNumberFormat="0" applyAlignment="0" applyProtection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7" fontId="8" fillId="0" borderId="0"/>
    <xf numFmtId="164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9" fillId="0" borderId="0" applyNumberFormat="0" applyFill="0" applyBorder="0" applyAlignment="0" applyProtection="0"/>
    <xf numFmtId="167" fontId="9" fillId="0" borderId="0" applyNumberFormat="0" applyFill="0" applyBorder="0" applyAlignment="0" applyProtection="0"/>
    <xf numFmtId="166" fontId="12" fillId="0" borderId="0" applyFont="0" applyFill="0" applyBorder="0" applyAlignment="0" applyProtection="0"/>
    <xf numFmtId="167" fontId="9" fillId="0" borderId="0" applyNumberFormat="0" applyFill="0" applyBorder="0" applyAlignment="0" applyProtection="0"/>
    <xf numFmtId="167" fontId="9" fillId="0" borderId="0" applyNumberForma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13" fillId="0" borderId="0" applyNumberFormat="0" applyFill="0" applyBorder="0" applyAlignment="0" applyProtection="0"/>
    <xf numFmtId="167" fontId="13" fillId="0" borderId="0" applyNumberFormat="0" applyFill="0" applyBorder="0" applyAlignment="0" applyProtection="0"/>
    <xf numFmtId="167" fontId="14" fillId="4" borderId="0" applyNumberFormat="0" applyBorder="0" applyAlignment="0" applyProtection="0"/>
    <xf numFmtId="167" fontId="14" fillId="4" borderId="0" applyNumberFormat="0" applyBorder="0" applyAlignment="0" applyProtection="0"/>
    <xf numFmtId="167" fontId="15" fillId="0" borderId="3" applyNumberFormat="0" applyFill="0" applyAlignment="0" applyProtection="0"/>
    <xf numFmtId="167" fontId="15" fillId="0" borderId="3" applyNumberFormat="0" applyFill="0" applyAlignment="0" applyProtection="0"/>
    <xf numFmtId="167" fontId="16" fillId="0" borderId="4" applyNumberFormat="0" applyFill="0" applyAlignment="0" applyProtection="0"/>
    <xf numFmtId="167" fontId="16" fillId="0" borderId="4" applyNumberFormat="0" applyFill="0" applyAlignment="0" applyProtection="0"/>
    <xf numFmtId="167" fontId="17" fillId="0" borderId="5" applyNumberFormat="0" applyFill="0" applyAlignment="0" applyProtection="0"/>
    <xf numFmtId="167" fontId="17" fillId="0" borderId="5" applyNumberFormat="0" applyFill="0" applyAlignment="0" applyProtection="0"/>
    <xf numFmtId="167" fontId="17" fillId="0" borderId="0" applyNumberFormat="0" applyFill="0" applyBorder="0" applyAlignment="0" applyProtection="0"/>
    <xf numFmtId="167" fontId="17" fillId="0" borderId="0" applyNumberFormat="0" applyFill="0" applyBorder="0" applyAlignment="0" applyProtection="0"/>
    <xf numFmtId="167" fontId="18" fillId="0" borderId="0" applyNumberFormat="0" applyFill="0" applyBorder="0" applyAlignment="0" applyProtection="0"/>
    <xf numFmtId="167" fontId="18" fillId="0" borderId="0" applyNumberFormat="0" applyFill="0" applyBorder="0" applyAlignment="0" applyProtection="0"/>
    <xf numFmtId="167" fontId="18" fillId="0" borderId="0" applyNumberFormat="0" applyFill="0" applyBorder="0" applyAlignment="0" applyProtection="0"/>
    <xf numFmtId="167" fontId="18" fillId="0" borderId="0" applyNumberFormat="0" applyFill="0" applyBorder="0" applyAlignment="0" applyProtection="0"/>
    <xf numFmtId="167" fontId="18" fillId="0" borderId="0" applyNumberFormat="0" applyFill="0" applyBorder="0" applyAlignment="0" applyProtection="0"/>
    <xf numFmtId="167" fontId="18" fillId="0" borderId="0" applyNumberFormat="0" applyFill="0" applyBorder="0" applyAlignment="0" applyProtection="0"/>
    <xf numFmtId="167" fontId="18" fillId="0" borderId="0" applyNumberFormat="0" applyFill="0" applyBorder="0" applyAlignment="0" applyProtection="0"/>
    <xf numFmtId="167" fontId="18" fillId="0" borderId="0" applyNumberFormat="0" applyFill="0" applyBorder="0" applyAlignment="0" applyProtection="0"/>
    <xf numFmtId="167" fontId="18" fillId="0" borderId="0" applyNumberFormat="0" applyFill="0" applyBorder="0" applyAlignment="0" applyProtection="0"/>
    <xf numFmtId="167" fontId="18" fillId="0" borderId="0" applyNumberFormat="0" applyFill="0" applyBorder="0" applyAlignment="0" applyProtection="0"/>
    <xf numFmtId="167" fontId="18" fillId="0" borderId="0" applyNumberFormat="0" applyFill="0" applyBorder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19" fillId="7" borderId="1" applyNumberFormat="0" applyAlignment="0" applyProtection="0"/>
    <xf numFmtId="167" fontId="20" fillId="0" borderId="6" applyNumberFormat="0" applyFill="0" applyAlignment="0" applyProtection="0"/>
    <xf numFmtId="167" fontId="20" fillId="0" borderId="6" applyNumberFormat="0" applyFill="0" applyAlignment="0" applyProtection="0"/>
    <xf numFmtId="167" fontId="21" fillId="22" borderId="0" applyNumberFormat="0" applyBorder="0" applyAlignment="0" applyProtection="0"/>
    <xf numFmtId="167" fontId="21" fillId="22" borderId="0" applyNumberFormat="0" applyBorder="0" applyAlignment="0" applyProtection="0"/>
    <xf numFmtId="171" fontId="22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3" fillId="0" borderId="0"/>
    <xf numFmtId="167" fontId="2" fillId="23" borderId="0" applyNumberFormat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9" fillId="0" borderId="0"/>
    <xf numFmtId="167" fontId="9" fillId="0" borderId="0"/>
    <xf numFmtId="167" fontId="10" fillId="0" borderId="0"/>
    <xf numFmtId="167" fontId="9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9" fillId="0" borderId="0"/>
    <xf numFmtId="167" fontId="2" fillId="0" borderId="0"/>
    <xf numFmtId="167" fontId="2" fillId="0" borderId="0"/>
    <xf numFmtId="167" fontId="24" fillId="23" borderId="0" applyNumberFormat="0"/>
    <xf numFmtId="167" fontId="24" fillId="23" borderId="0" applyNumberFormat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9" fillId="0" borderId="0"/>
    <xf numFmtId="167" fontId="10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9" fillId="0" borderId="0"/>
    <xf numFmtId="167" fontId="9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9" fillId="0" borderId="0"/>
    <xf numFmtId="167" fontId="9" fillId="0" borderId="0"/>
    <xf numFmtId="167" fontId="10" fillId="0" borderId="0"/>
    <xf numFmtId="167" fontId="10" fillId="0" borderId="0"/>
    <xf numFmtId="167" fontId="2" fillId="0" borderId="0"/>
    <xf numFmtId="167" fontId="9" fillId="0" borderId="0"/>
    <xf numFmtId="167" fontId="9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9" fillId="0" borderId="0"/>
    <xf numFmtId="167" fontId="9" fillId="0" borderId="0"/>
    <xf numFmtId="167" fontId="10" fillId="0" borderId="0"/>
    <xf numFmtId="167" fontId="2" fillId="0" borderId="0"/>
    <xf numFmtId="167" fontId="10" fillId="0" borderId="0"/>
    <xf numFmtId="167" fontId="10" fillId="0" borderId="0"/>
    <xf numFmtId="167" fontId="10" fillId="0" borderId="0"/>
    <xf numFmtId="167" fontId="11" fillId="0" borderId="0"/>
    <xf numFmtId="167" fontId="11" fillId="0" borderId="0"/>
    <xf numFmtId="167" fontId="10" fillId="0" borderId="0"/>
    <xf numFmtId="167" fontId="10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9" fillId="0" borderId="0"/>
    <xf numFmtId="167" fontId="10" fillId="0" borderId="0"/>
    <xf numFmtId="167" fontId="10" fillId="0" borderId="0"/>
    <xf numFmtId="167" fontId="10" fillId="0" borderId="0"/>
    <xf numFmtId="167" fontId="2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25" fillId="0" borderId="0">
      <alignment vertical="center"/>
    </xf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25" fillId="0" borderId="0">
      <alignment vertical="center"/>
    </xf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25" fillId="0" borderId="0">
      <alignment vertical="center"/>
    </xf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25" fillId="0" borderId="0">
      <alignment vertical="center"/>
    </xf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25" fillId="0" borderId="0">
      <alignment vertical="center"/>
    </xf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25" fillId="0" borderId="0">
      <alignment vertical="center"/>
    </xf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9" fillId="0" borderId="0" applyNumberFormat="0" applyFill="0" applyBorder="0" applyAlignment="0" applyProtection="0"/>
    <xf numFmtId="167" fontId="9" fillId="0" borderId="0" applyNumberFormat="0" applyFill="0" applyBorder="0" applyAlignment="0" applyProtection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10" fillId="0" borderId="0"/>
    <xf numFmtId="167" fontId="10" fillId="0" borderId="0"/>
    <xf numFmtId="167" fontId="9" fillId="0" borderId="0"/>
    <xf numFmtId="167" fontId="9" fillId="0" borderId="0"/>
    <xf numFmtId="167" fontId="10" fillId="0" borderId="0"/>
    <xf numFmtId="167" fontId="9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2" fillId="0" borderId="0"/>
    <xf numFmtId="167" fontId="2" fillId="0" borderId="0"/>
    <xf numFmtId="167" fontId="10" fillId="0" borderId="0"/>
    <xf numFmtId="167" fontId="2" fillId="0" borderId="0"/>
    <xf numFmtId="167" fontId="10" fillId="0" borderId="0"/>
    <xf numFmtId="167" fontId="2" fillId="0" borderId="0"/>
    <xf numFmtId="167" fontId="10" fillId="0" borderId="0"/>
    <xf numFmtId="167" fontId="2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10" fillId="0" borderId="0"/>
    <xf numFmtId="167" fontId="2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2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2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2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2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2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2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2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2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2" fillId="0" borderId="0"/>
    <xf numFmtId="167" fontId="1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2" fillId="0" borderId="0"/>
    <xf numFmtId="167" fontId="10" fillId="0" borderId="0"/>
    <xf numFmtId="167" fontId="12" fillId="0" borderId="0"/>
    <xf numFmtId="167" fontId="10" fillId="0" borderId="0"/>
    <xf numFmtId="167" fontId="12" fillId="0" borderId="0"/>
    <xf numFmtId="167" fontId="12" fillId="0" borderId="0"/>
    <xf numFmtId="167" fontId="12" fillId="0" borderId="0"/>
    <xf numFmtId="167" fontId="10" fillId="0" borderId="0"/>
    <xf numFmtId="167" fontId="2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9" fillId="0" borderId="0"/>
    <xf numFmtId="167" fontId="9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9" fillId="0" borderId="0"/>
    <xf numFmtId="167" fontId="10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9" fillId="0" borderId="0"/>
    <xf numFmtId="167" fontId="9" fillId="0" borderId="0"/>
    <xf numFmtId="167" fontId="10" fillId="0" borderId="0"/>
    <xf numFmtId="167" fontId="2" fillId="0" borderId="0"/>
    <xf numFmtId="167" fontId="10" fillId="0" borderId="0"/>
    <xf numFmtId="167" fontId="9" fillId="0" borderId="0"/>
    <xf numFmtId="167" fontId="9" fillId="0" borderId="0"/>
    <xf numFmtId="167" fontId="2" fillId="0" borderId="0"/>
    <xf numFmtId="167" fontId="2" fillId="0" borderId="0"/>
    <xf numFmtId="167" fontId="9" fillId="0" borderId="0"/>
    <xf numFmtId="167" fontId="9" fillId="0" borderId="0"/>
    <xf numFmtId="167" fontId="2" fillId="0" borderId="0"/>
    <xf numFmtId="167" fontId="2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2" fillId="0" borderId="0"/>
    <xf numFmtId="167" fontId="2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2" fillId="0" borderId="0"/>
    <xf numFmtId="167" fontId="9" fillId="0" borderId="0"/>
    <xf numFmtId="167" fontId="9" fillId="0" borderId="0"/>
    <xf numFmtId="167" fontId="2" fillId="0" borderId="0"/>
    <xf numFmtId="167" fontId="9" fillId="0" borderId="0"/>
    <xf numFmtId="167" fontId="2" fillId="0" borderId="0"/>
    <xf numFmtId="167" fontId="9" fillId="0" borderId="0"/>
    <xf numFmtId="167" fontId="2" fillId="0" borderId="0"/>
    <xf numFmtId="167" fontId="26" fillId="0" borderId="0"/>
    <xf numFmtId="167" fontId="2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2" fillId="0" borderId="0"/>
    <xf numFmtId="167" fontId="2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10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10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10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9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7" fillId="0" borderId="0"/>
    <xf numFmtId="167" fontId="2" fillId="0" borderId="0"/>
    <xf numFmtId="167" fontId="2" fillId="0" borderId="0"/>
    <xf numFmtId="167" fontId="9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9" fillId="0" borderId="0"/>
    <xf numFmtId="167" fontId="9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9" fillId="0" borderId="0"/>
    <xf numFmtId="167" fontId="2" fillId="0" borderId="0"/>
    <xf numFmtId="167" fontId="2" fillId="0" borderId="0"/>
    <xf numFmtId="167" fontId="9" fillId="0" borderId="0"/>
    <xf numFmtId="167" fontId="2" fillId="0" borderId="0"/>
    <xf numFmtId="167" fontId="2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10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9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9" fillId="0" borderId="0"/>
    <xf numFmtId="167" fontId="10" fillId="0" borderId="0"/>
    <xf numFmtId="167" fontId="9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9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9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2" fillId="0" borderId="0"/>
    <xf numFmtId="167" fontId="2" fillId="0" borderId="0"/>
    <xf numFmtId="167" fontId="11" fillId="0" borderId="0"/>
    <xf numFmtId="167" fontId="10" fillId="0" borderId="0"/>
    <xf numFmtId="167" fontId="10" fillId="0" borderId="0"/>
    <xf numFmtId="167" fontId="10" fillId="0" borderId="0"/>
    <xf numFmtId="167" fontId="10" fillId="0" borderId="0"/>
    <xf numFmtId="167" fontId="2" fillId="0" borderId="0"/>
    <xf numFmtId="167" fontId="2" fillId="0" borderId="0"/>
    <xf numFmtId="167" fontId="11" fillId="0" borderId="0"/>
    <xf numFmtId="167" fontId="2" fillId="0" borderId="0"/>
    <xf numFmtId="167" fontId="10" fillId="0" borderId="0"/>
    <xf numFmtId="167" fontId="10" fillId="0" borderId="0"/>
    <xf numFmtId="167" fontId="10" fillId="0" borderId="0"/>
    <xf numFmtId="167" fontId="2" fillId="0" borderId="0"/>
    <xf numFmtId="172" fontId="27" fillId="0" borderId="0"/>
    <xf numFmtId="167" fontId="9" fillId="0" borderId="0"/>
    <xf numFmtId="167" fontId="9" fillId="0" borderId="0"/>
    <xf numFmtId="172" fontId="27" fillId="0" borderId="0"/>
    <xf numFmtId="172" fontId="27" fillId="0" borderId="0"/>
    <xf numFmtId="172" fontId="27" fillId="0" borderId="0"/>
    <xf numFmtId="172" fontId="27" fillId="0" borderId="0"/>
    <xf numFmtId="172" fontId="27" fillId="0" borderId="0"/>
    <xf numFmtId="172" fontId="27" fillId="0" borderId="0"/>
    <xf numFmtId="173" fontId="27" fillId="0" borderId="0"/>
    <xf numFmtId="167" fontId="28" fillId="0" borderId="0"/>
    <xf numFmtId="167" fontId="10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2" fillId="0" borderId="0"/>
    <xf numFmtId="167" fontId="2" fillId="0" borderId="0"/>
    <xf numFmtId="167" fontId="10" fillId="0" borderId="0"/>
    <xf numFmtId="167" fontId="2" fillId="0" borderId="0"/>
    <xf numFmtId="167" fontId="2" fillId="0" borderId="0"/>
    <xf numFmtId="167" fontId="10" fillId="0" borderId="0"/>
    <xf numFmtId="167" fontId="2" fillId="0" borderId="0"/>
    <xf numFmtId="167" fontId="10" fillId="0" borderId="0"/>
    <xf numFmtId="167" fontId="9" fillId="0" borderId="0"/>
    <xf numFmtId="167" fontId="2" fillId="0" borderId="0"/>
    <xf numFmtId="167" fontId="9" fillId="0" borderId="0"/>
    <xf numFmtId="167" fontId="9" fillId="0" borderId="0"/>
    <xf numFmtId="167" fontId="10" fillId="0" borderId="0"/>
    <xf numFmtId="167" fontId="9" fillId="0" borderId="0"/>
    <xf numFmtId="167" fontId="10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3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9" fillId="0" borderId="0"/>
    <xf numFmtId="167" fontId="2" fillId="0" borderId="0"/>
    <xf numFmtId="167" fontId="9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9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9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9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9" fillId="0" borderId="0"/>
    <xf numFmtId="167" fontId="2" fillId="0" borderId="0"/>
    <xf numFmtId="167" fontId="2" fillId="0" borderId="0"/>
    <xf numFmtId="167" fontId="9" fillId="0" borderId="0"/>
    <xf numFmtId="167" fontId="2" fillId="0" borderId="0"/>
    <xf numFmtId="167" fontId="2" fillId="0" borderId="0"/>
    <xf numFmtId="167" fontId="10" fillId="0" borderId="0"/>
    <xf numFmtId="167" fontId="2" fillId="0" borderId="0"/>
    <xf numFmtId="167" fontId="28" fillId="0" borderId="0"/>
    <xf numFmtId="167" fontId="2" fillId="0" borderId="0"/>
    <xf numFmtId="167" fontId="2" fillId="0" borderId="0"/>
    <xf numFmtId="167" fontId="9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2" fillId="0" borderId="0"/>
    <xf numFmtId="167" fontId="1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9" fillId="0" borderId="0"/>
    <xf numFmtId="167" fontId="9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9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8" fillId="0" borderId="0"/>
    <xf numFmtId="167" fontId="2" fillId="0" borderId="0"/>
    <xf numFmtId="167" fontId="2" fillId="0" borderId="0"/>
    <xf numFmtId="167" fontId="9" fillId="0" borderId="0"/>
    <xf numFmtId="167" fontId="9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10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" fillId="0" borderId="0"/>
    <xf numFmtId="167" fontId="26" fillId="0" borderId="0"/>
    <xf numFmtId="167" fontId="9" fillId="0" borderId="0"/>
    <xf numFmtId="167" fontId="28" fillId="0" borderId="0"/>
    <xf numFmtId="167" fontId="9" fillId="0" borderId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9" fillId="24" borderId="7" applyNumberFormat="0" applyFont="0" applyAlignment="0" applyProtection="0"/>
    <xf numFmtId="167" fontId="29" fillId="20" borderId="8" applyNumberFormat="0" applyAlignment="0" applyProtection="0"/>
    <xf numFmtId="167" fontId="29" fillId="20" borderId="8" applyNumberFormat="0" applyAlignment="0" applyProtection="0"/>
    <xf numFmtId="167" fontId="29" fillId="20" borderId="8" applyNumberFormat="0" applyAlignment="0" applyProtection="0"/>
    <xf numFmtId="167" fontId="29" fillId="20" borderId="8" applyNumberFormat="0" applyAlignment="0" applyProtection="0"/>
    <xf numFmtId="167" fontId="29" fillId="20" borderId="8" applyNumberFormat="0" applyAlignment="0" applyProtection="0"/>
    <xf numFmtId="167" fontId="29" fillId="20" borderId="8" applyNumberFormat="0" applyAlignment="0" applyProtection="0"/>
    <xf numFmtId="167" fontId="29" fillId="20" borderId="8" applyNumberFormat="0" applyAlignment="0" applyProtection="0"/>
    <xf numFmtId="167" fontId="29" fillId="20" borderId="8" applyNumberFormat="0" applyAlignment="0" applyProtection="0"/>
    <xf numFmtId="167" fontId="29" fillId="20" borderId="8" applyNumberFormat="0" applyAlignment="0" applyProtection="0"/>
    <xf numFmtId="167" fontId="29" fillId="20" borderId="8" applyNumberFormat="0" applyAlignment="0" applyProtection="0"/>
    <xf numFmtId="167" fontId="29" fillId="20" borderId="8" applyNumberFormat="0" applyAlignment="0" applyProtection="0"/>
    <xf numFmtId="167" fontId="29" fillId="20" borderId="8" applyNumberFormat="0" applyAlignment="0" applyProtection="0"/>
    <xf numFmtId="167" fontId="29" fillId="20" borderId="8" applyNumberFormat="0" applyAlignment="0" applyProtection="0"/>
    <xf numFmtId="167" fontId="29" fillId="20" borderId="8" applyNumberFormat="0" applyAlignment="0" applyProtection="0"/>
    <xf numFmtId="40" fontId="26" fillId="25" borderId="0">
      <alignment horizontal="right"/>
    </xf>
    <xf numFmtId="167" fontId="30" fillId="26" borderId="0">
      <alignment horizontal="center"/>
    </xf>
    <xf numFmtId="167" fontId="30" fillId="26" borderId="0">
      <alignment horizontal="center"/>
    </xf>
    <xf numFmtId="167" fontId="31" fillId="27" borderId="9"/>
    <xf numFmtId="167" fontId="31" fillId="27" borderId="9"/>
    <xf numFmtId="167" fontId="32" fillId="0" borderId="0" applyBorder="0">
      <alignment horizontal="centerContinuous"/>
    </xf>
    <xf numFmtId="167" fontId="32" fillId="0" borderId="0" applyBorder="0">
      <alignment horizontal="centerContinuous"/>
    </xf>
    <xf numFmtId="167" fontId="33" fillId="0" borderId="0" applyBorder="0">
      <alignment horizontal="centerContinuous"/>
    </xf>
    <xf numFmtId="167" fontId="33" fillId="0" borderId="0" applyBorder="0">
      <alignment horizontal="centerContinuous"/>
    </xf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167" fontId="34" fillId="0" borderId="10" applyNumberFormat="0" applyProtection="0">
      <alignment horizontal="center" vertical="center"/>
    </xf>
    <xf numFmtId="167" fontId="34" fillId="0" borderId="10" applyNumberFormat="0" applyProtection="0">
      <alignment horizontal="center" vertical="center"/>
    </xf>
    <xf numFmtId="167" fontId="34" fillId="0" borderId="10" applyNumberFormat="0" applyProtection="0">
      <alignment horizontal="center" vertical="center"/>
    </xf>
    <xf numFmtId="167" fontId="34" fillId="0" borderId="10" applyNumberFormat="0" applyProtection="0">
      <alignment horizontal="center" vertical="center"/>
    </xf>
    <xf numFmtId="167" fontId="34" fillId="0" borderId="10" applyNumberFormat="0" applyProtection="0">
      <alignment horizontal="center" vertical="center"/>
    </xf>
    <xf numFmtId="167" fontId="34" fillId="0" borderId="10" applyNumberFormat="0" applyProtection="0">
      <alignment horizontal="center" vertical="center"/>
    </xf>
    <xf numFmtId="167" fontId="34" fillId="0" borderId="10" applyNumberFormat="0" applyProtection="0">
      <alignment horizontal="center" vertical="center"/>
    </xf>
    <xf numFmtId="167" fontId="34" fillId="0" borderId="10" applyNumberFormat="0" applyProtection="0">
      <alignment horizontal="center" vertical="center"/>
    </xf>
    <xf numFmtId="167" fontId="34" fillId="0" borderId="10" applyNumberFormat="0" applyProtection="0">
      <alignment horizontal="center" vertical="center"/>
    </xf>
    <xf numFmtId="167" fontId="34" fillId="0" borderId="10" applyNumberFormat="0" applyProtection="0">
      <alignment horizontal="center" vertical="center"/>
    </xf>
    <xf numFmtId="167" fontId="34" fillId="0" borderId="10" applyNumberFormat="0" applyProtection="0">
      <alignment horizontal="center" vertical="center"/>
    </xf>
    <xf numFmtId="167" fontId="34" fillId="0" borderId="10" applyNumberFormat="0" applyProtection="0">
      <alignment horizontal="center" vertical="center"/>
    </xf>
    <xf numFmtId="167" fontId="34" fillId="0" borderId="10" applyNumberFormat="0" applyProtection="0">
      <alignment horizontal="center" vertical="center"/>
    </xf>
    <xf numFmtId="167" fontId="34" fillId="0" borderId="10" applyNumberFormat="0" applyProtection="0">
      <alignment horizontal="center" vertical="center"/>
    </xf>
    <xf numFmtId="167" fontId="34" fillId="0" borderId="10" applyNumberFormat="0" applyProtection="0">
      <alignment horizontal="center" vertical="center"/>
    </xf>
    <xf numFmtId="167" fontId="34" fillId="0" borderId="10" applyNumberFormat="0" applyProtection="0">
      <alignment horizontal="center" vertical="center"/>
    </xf>
    <xf numFmtId="167" fontId="34" fillId="0" borderId="10" applyNumberFormat="0" applyProtection="0">
      <alignment horizontal="center" vertical="center"/>
    </xf>
    <xf numFmtId="167" fontId="34" fillId="0" borderId="10" applyNumberFormat="0" applyProtection="0">
      <alignment horizontal="center" vertical="center"/>
    </xf>
    <xf numFmtId="167" fontId="34" fillId="0" borderId="10" applyNumberFormat="0" applyProtection="0">
      <alignment horizontal="center" vertical="center"/>
    </xf>
    <xf numFmtId="167" fontId="34" fillId="0" borderId="10" applyNumberFormat="0" applyProtection="0">
      <alignment horizontal="center" vertical="center"/>
    </xf>
    <xf numFmtId="167" fontId="35" fillId="0" borderId="0" applyNumberFormat="0" applyFill="0" applyBorder="0" applyAlignment="0" applyProtection="0"/>
    <xf numFmtId="167" fontId="35" fillId="0" borderId="0" applyNumberFormat="0" applyFill="0" applyBorder="0" applyAlignment="0" applyProtection="0"/>
    <xf numFmtId="167" fontId="36" fillId="0" borderId="11" applyNumberFormat="0" applyFill="0" applyAlignment="0" applyProtection="0"/>
    <xf numFmtId="167" fontId="36" fillId="0" borderId="11" applyNumberFormat="0" applyFill="0" applyAlignment="0" applyProtection="0"/>
    <xf numFmtId="167" fontId="36" fillId="0" borderId="11" applyNumberFormat="0" applyFill="0" applyAlignment="0" applyProtection="0"/>
    <xf numFmtId="167" fontId="36" fillId="0" borderId="11" applyNumberFormat="0" applyFill="0" applyAlignment="0" applyProtection="0"/>
    <xf numFmtId="167" fontId="36" fillId="0" borderId="11" applyNumberFormat="0" applyFill="0" applyAlignment="0" applyProtection="0"/>
    <xf numFmtId="167" fontId="36" fillId="0" borderId="11" applyNumberFormat="0" applyFill="0" applyAlignment="0" applyProtection="0"/>
    <xf numFmtId="167" fontId="36" fillId="0" borderId="11" applyNumberFormat="0" applyFill="0" applyAlignment="0" applyProtection="0"/>
    <xf numFmtId="167" fontId="36" fillId="0" borderId="11" applyNumberFormat="0" applyFill="0" applyAlignment="0" applyProtection="0"/>
    <xf numFmtId="167" fontId="36" fillId="0" borderId="11" applyNumberFormat="0" applyFill="0" applyAlignment="0" applyProtection="0"/>
    <xf numFmtId="167" fontId="36" fillId="0" borderId="11" applyNumberFormat="0" applyFill="0" applyAlignment="0" applyProtection="0"/>
    <xf numFmtId="167" fontId="36" fillId="0" borderId="11" applyNumberFormat="0" applyFill="0" applyAlignment="0" applyProtection="0"/>
    <xf numFmtId="167" fontId="36" fillId="0" borderId="11" applyNumberFormat="0" applyFill="0" applyAlignment="0" applyProtection="0"/>
    <xf numFmtId="167" fontId="36" fillId="0" borderId="11" applyNumberFormat="0" applyFill="0" applyAlignment="0" applyProtection="0"/>
    <xf numFmtId="167" fontId="36" fillId="0" borderId="11" applyNumberFormat="0" applyFill="0" applyAlignment="0" applyProtection="0"/>
    <xf numFmtId="167" fontId="37" fillId="0" borderId="0" applyNumberFormat="0" applyFill="0" applyBorder="0" applyAlignment="0" applyProtection="0"/>
    <xf numFmtId="167" fontId="37" fillId="0" borderId="0" applyNumberFormat="0" applyFill="0" applyBorder="0" applyAlignment="0" applyProtection="0"/>
    <xf numFmtId="167" fontId="38" fillId="0" borderId="0"/>
    <xf numFmtId="167" fontId="1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</cellStyleXfs>
  <cellXfs count="927">
    <xf numFmtId="167" fontId="0" fillId="0" borderId="0" xfId="0"/>
    <xf numFmtId="167" fontId="39" fillId="0" borderId="0" xfId="2" applyFont="1"/>
    <xf numFmtId="167" fontId="40" fillId="0" borderId="0" xfId="2" applyFont="1"/>
    <xf numFmtId="167" fontId="41" fillId="0" borderId="0" xfId="2" applyFont="1"/>
    <xf numFmtId="167" fontId="41" fillId="0" borderId="0" xfId="2" applyFont="1" applyAlignment="1"/>
    <xf numFmtId="167" fontId="41" fillId="28" borderId="0" xfId="2" applyFont="1" applyFill="1"/>
    <xf numFmtId="167" fontId="41" fillId="0" borderId="0" xfId="2" applyFont="1" applyBorder="1"/>
    <xf numFmtId="167" fontId="42" fillId="0" borderId="0" xfId="2" applyFont="1"/>
    <xf numFmtId="167" fontId="42" fillId="28" borderId="0" xfId="2" applyNumberFormat="1" applyFont="1" applyFill="1"/>
    <xf numFmtId="167" fontId="42" fillId="28" borderId="0" xfId="2" applyFont="1" applyFill="1"/>
    <xf numFmtId="169" fontId="42" fillId="28" borderId="0" xfId="1" applyNumberFormat="1" applyFont="1" applyFill="1" applyAlignment="1">
      <alignment horizontal="right"/>
    </xf>
    <xf numFmtId="167" fontId="42" fillId="0" borderId="0" xfId="2" applyNumberFormat="1" applyFont="1"/>
    <xf numFmtId="167" fontId="42" fillId="0" borderId="0" xfId="2" applyFont="1" applyBorder="1"/>
    <xf numFmtId="167" fontId="43" fillId="28" borderId="0" xfId="2" applyNumberFormat="1" applyFont="1" applyFill="1"/>
    <xf numFmtId="167" fontId="43" fillId="0" borderId="0" xfId="2" applyNumberFormat="1" applyFont="1" applyFill="1"/>
    <xf numFmtId="167" fontId="47" fillId="0" borderId="0" xfId="2" applyNumberFormat="1" applyFont="1" applyFill="1" applyBorder="1" applyAlignment="1">
      <alignment vertical="top"/>
    </xf>
    <xf numFmtId="167" fontId="48" fillId="0" borderId="0" xfId="2" applyNumberFormat="1" applyFont="1" applyFill="1" applyBorder="1" applyAlignment="1">
      <alignment vertical="center"/>
    </xf>
    <xf numFmtId="167" fontId="46" fillId="28" borderId="0" xfId="2" applyFont="1" applyFill="1" applyBorder="1" applyAlignment="1">
      <alignment horizontal="center" vertical="top"/>
    </xf>
    <xf numFmtId="167" fontId="44" fillId="28" borderId="0" xfId="2" applyNumberFormat="1" applyFont="1" applyFill="1" applyBorder="1" applyAlignment="1">
      <alignment horizontal="left" indent="1"/>
    </xf>
    <xf numFmtId="169" fontId="44" fillId="28" borderId="0" xfId="1" applyNumberFormat="1" applyFont="1" applyFill="1" applyBorder="1" applyAlignment="1">
      <alignment horizontal="right" vertical="center"/>
    </xf>
    <xf numFmtId="167" fontId="45" fillId="0" borderId="0" xfId="2" applyFont="1" applyAlignment="1">
      <alignment horizontal="right"/>
    </xf>
    <xf numFmtId="167" fontId="46" fillId="0" borderId="0" xfId="2" applyFont="1" applyFill="1" applyBorder="1" applyAlignment="1">
      <alignment vertical="top"/>
    </xf>
    <xf numFmtId="167" fontId="46" fillId="0" borderId="0" xfId="2" applyFont="1" applyFill="1" applyBorder="1" applyAlignment="1">
      <alignment horizontal="right" vertical="top"/>
    </xf>
    <xf numFmtId="167" fontId="43" fillId="0" borderId="0" xfId="2" applyFont="1"/>
    <xf numFmtId="167" fontId="43" fillId="0" borderId="0" xfId="2" applyNumberFormat="1" applyFont="1"/>
    <xf numFmtId="167" fontId="50" fillId="0" borderId="0" xfId="2" applyFont="1"/>
    <xf numFmtId="167" fontId="49" fillId="0" borderId="0" xfId="2" applyFont="1"/>
    <xf numFmtId="167" fontId="51" fillId="0" borderId="0" xfId="2" applyNumberFormat="1" applyFont="1" applyBorder="1" applyAlignment="1">
      <alignment horizontal="left"/>
    </xf>
    <xf numFmtId="3" fontId="43" fillId="0" borderId="0" xfId="2" applyNumberFormat="1" applyFont="1" applyBorder="1" applyAlignment="1">
      <alignment horizontal="right"/>
    </xf>
    <xf numFmtId="167" fontId="43" fillId="0" borderId="0" xfId="2" applyFont="1" applyBorder="1"/>
    <xf numFmtId="167" fontId="48" fillId="28" borderId="0" xfId="2" applyNumberFormat="1" applyFont="1" applyFill="1" applyBorder="1" applyAlignment="1"/>
    <xf numFmtId="167" fontId="48" fillId="28" borderId="0" xfId="2" applyNumberFormat="1" applyFont="1" applyFill="1" applyBorder="1" applyAlignment="1">
      <alignment vertical="center"/>
    </xf>
    <xf numFmtId="167" fontId="45" fillId="0" borderId="0" xfId="2" applyFont="1"/>
    <xf numFmtId="167" fontId="43" fillId="0" borderId="0" xfId="2" applyFont="1" applyAlignment="1"/>
    <xf numFmtId="167" fontId="43" fillId="0" borderId="0" xfId="2" applyNumberFormat="1" applyFont="1" applyAlignment="1">
      <alignment vertical="center"/>
    </xf>
    <xf numFmtId="169" fontId="55" fillId="0" borderId="0" xfId="1" applyNumberFormat="1" applyFont="1" applyFill="1" applyAlignment="1">
      <alignment vertical="center"/>
    </xf>
    <xf numFmtId="176" fontId="55" fillId="0" borderId="0" xfId="1" applyNumberFormat="1" applyFont="1" applyFill="1" applyAlignment="1">
      <alignment vertical="center"/>
    </xf>
    <xf numFmtId="167" fontId="59" fillId="0" borderId="0" xfId="2" applyNumberFormat="1" applyFont="1" applyFill="1" applyBorder="1" applyAlignment="1">
      <alignment horizontal="center" vertical="center"/>
    </xf>
    <xf numFmtId="167" fontId="65" fillId="0" borderId="0" xfId="2" quotePrefix="1" applyNumberFormat="1" applyFont="1"/>
    <xf numFmtId="167" fontId="65" fillId="0" borderId="0" xfId="2" applyNumberFormat="1" applyFont="1" applyAlignment="1">
      <alignment horizontal="left"/>
    </xf>
    <xf numFmtId="167" fontId="67" fillId="0" borderId="0" xfId="2" applyNumberFormat="1" applyFont="1"/>
    <xf numFmtId="167" fontId="68" fillId="0" borderId="0" xfId="2" applyNumberFormat="1" applyFont="1" applyAlignment="1">
      <alignment horizontal="left"/>
    </xf>
    <xf numFmtId="167" fontId="67" fillId="0" borderId="0" xfId="2" applyNumberFormat="1" applyFont="1" applyFill="1"/>
    <xf numFmtId="167" fontId="67" fillId="0" borderId="0" xfId="2" applyNumberFormat="1" applyFont="1" applyAlignment="1"/>
    <xf numFmtId="167" fontId="65" fillId="0" borderId="0" xfId="2" applyNumberFormat="1" applyFont="1"/>
    <xf numFmtId="167" fontId="72" fillId="28" borderId="0" xfId="2" applyNumberFormat="1" applyFont="1" applyFill="1" applyBorder="1" applyAlignment="1">
      <alignment horizontal="center"/>
    </xf>
    <xf numFmtId="167" fontId="68" fillId="28" borderId="0" xfId="2" applyFont="1" applyFill="1" applyBorder="1" applyAlignment="1">
      <alignment horizontal="right" vertical="top"/>
    </xf>
    <xf numFmtId="167" fontId="65" fillId="28" borderId="0" xfId="2" applyFont="1" applyFill="1" applyBorder="1" applyAlignment="1">
      <alignment horizontal="right" vertical="top"/>
    </xf>
    <xf numFmtId="167" fontId="43" fillId="0" borderId="0" xfId="0" applyFont="1"/>
    <xf numFmtId="167" fontId="0" fillId="0" borderId="0" xfId="0" applyAlignment="1">
      <alignment horizontal="center"/>
    </xf>
    <xf numFmtId="167" fontId="0" fillId="0" borderId="0" xfId="0" applyFill="1"/>
    <xf numFmtId="167" fontId="62" fillId="0" borderId="0" xfId="2" applyNumberFormat="1" applyFont="1" applyBorder="1" applyAlignment="1">
      <alignment horizontal="center" vertical="top"/>
    </xf>
    <xf numFmtId="167" fontId="62" fillId="0" borderId="0" xfId="2" applyNumberFormat="1" applyFont="1" applyBorder="1" applyAlignment="1">
      <alignment horizontal="right" vertical="top"/>
    </xf>
    <xf numFmtId="169" fontId="60" fillId="0" borderId="0" xfId="1" quotePrefix="1" applyNumberFormat="1" applyFont="1" applyFill="1" applyBorder="1" applyAlignment="1">
      <alignment horizontal="right" vertical="center" indent="1"/>
    </xf>
    <xf numFmtId="167" fontId="74" fillId="0" borderId="0" xfId="2" applyFont="1"/>
    <xf numFmtId="167" fontId="67" fillId="28" borderId="0" xfId="2" applyNumberFormat="1" applyFont="1" applyFill="1"/>
    <xf numFmtId="167" fontId="67" fillId="28" borderId="0" xfId="2" applyNumberFormat="1" applyFont="1" applyFill="1" applyBorder="1"/>
    <xf numFmtId="167" fontId="65" fillId="0" borderId="0" xfId="2" applyFont="1" applyFill="1" applyBorder="1" applyAlignment="1"/>
    <xf numFmtId="167" fontId="68" fillId="0" borderId="0" xfId="2" applyFont="1" applyFill="1" applyBorder="1" applyAlignment="1">
      <alignment vertical="top"/>
    </xf>
    <xf numFmtId="167" fontId="72" fillId="0" borderId="0" xfId="2" applyNumberFormat="1" applyFont="1" applyFill="1" applyBorder="1" applyAlignment="1">
      <alignment horizontal="center" vertical="center"/>
    </xf>
    <xf numFmtId="167" fontId="73" fillId="0" borderId="0" xfId="2" applyNumberFormat="1" applyFont="1" applyFill="1" applyBorder="1" applyAlignment="1">
      <alignment horizontal="left" vertical="top"/>
    </xf>
    <xf numFmtId="167" fontId="74" fillId="28" borderId="0" xfId="2" applyFont="1" applyFill="1"/>
    <xf numFmtId="167" fontId="72" fillId="28" borderId="0" xfId="2" applyNumberFormat="1" applyFont="1" applyFill="1" applyBorder="1" applyAlignment="1">
      <alignment horizontal="left" indent="1"/>
    </xf>
    <xf numFmtId="169" fontId="72" fillId="28" borderId="0" xfId="1" applyNumberFormat="1" applyFont="1" applyFill="1" applyBorder="1" applyAlignment="1">
      <alignment horizontal="right" vertical="center"/>
    </xf>
    <xf numFmtId="167" fontId="74" fillId="0" borderId="0" xfId="2" applyFont="1" applyFill="1"/>
    <xf numFmtId="167" fontId="73" fillId="0" borderId="0" xfId="2" applyNumberFormat="1" applyFont="1" applyFill="1" applyBorder="1" applyAlignment="1">
      <alignment horizontal="center" vertical="top"/>
    </xf>
    <xf numFmtId="167" fontId="0" fillId="0" borderId="0" xfId="0" applyFill="1" applyBorder="1"/>
    <xf numFmtId="167" fontId="62" fillId="0" borderId="0" xfId="2" applyNumberFormat="1" applyFont="1" applyBorder="1" applyAlignment="1">
      <alignment horizontal="left" vertical="top"/>
    </xf>
    <xf numFmtId="167" fontId="45" fillId="0" borderId="0" xfId="2" applyFont="1" applyBorder="1" applyAlignment="1">
      <alignment horizontal="center"/>
    </xf>
    <xf numFmtId="0" fontId="72" fillId="0" borderId="0" xfId="2" applyNumberFormat="1" applyFont="1" applyFill="1" applyBorder="1" applyAlignment="1">
      <alignment horizontal="right" vertical="center" indent="1"/>
    </xf>
    <xf numFmtId="174" fontId="65" fillId="0" borderId="0" xfId="1" applyNumberFormat="1" applyFont="1" applyFill="1" applyBorder="1" applyAlignment="1">
      <alignment horizontal="right" vertical="center" indent="1"/>
    </xf>
    <xf numFmtId="167" fontId="61" fillId="0" borderId="0" xfId="2" applyNumberFormat="1" applyFont="1" applyFill="1" applyBorder="1" applyAlignment="1">
      <alignment horizontal="left" vertical="top" wrapText="1"/>
    </xf>
    <xf numFmtId="167" fontId="72" fillId="28" borderId="0" xfId="2" applyNumberFormat="1" applyFont="1" applyFill="1" applyBorder="1" applyAlignment="1">
      <alignment horizontal="left"/>
    </xf>
    <xf numFmtId="0" fontId="59" fillId="0" borderId="0" xfId="2" applyNumberFormat="1" applyFont="1" applyFill="1" applyBorder="1" applyAlignment="1">
      <alignment horizontal="right" vertical="center" indent="1"/>
    </xf>
    <xf numFmtId="167" fontId="82" fillId="28" borderId="0" xfId="2" applyFont="1" applyFill="1" applyBorder="1" applyAlignment="1">
      <alignment horizontal="right" vertical="top"/>
    </xf>
    <xf numFmtId="174" fontId="65" fillId="0" borderId="0" xfId="1" applyNumberFormat="1" applyFont="1" applyFill="1" applyBorder="1" applyAlignment="1">
      <alignment horizontal="right" vertical="center" indent="1"/>
    </xf>
    <xf numFmtId="167" fontId="68" fillId="0" borderId="0" xfId="2" applyFont="1" applyFill="1" applyBorder="1" applyAlignment="1"/>
    <xf numFmtId="167" fontId="65" fillId="0" borderId="0" xfId="1" applyNumberFormat="1" applyFont="1" applyFill="1" applyBorder="1" applyAlignment="1">
      <alignment horizontal="center" vertical="center"/>
    </xf>
    <xf numFmtId="167" fontId="65" fillId="0" borderId="0" xfId="1" applyNumberFormat="1" applyFont="1" applyFill="1" applyBorder="1" applyAlignment="1">
      <alignment horizontal="left"/>
    </xf>
    <xf numFmtId="167" fontId="75" fillId="43" borderId="12" xfId="2" applyNumberFormat="1" applyFont="1" applyFill="1" applyBorder="1" applyAlignment="1">
      <alignment horizontal="center" vertical="center"/>
    </xf>
    <xf numFmtId="167" fontId="75" fillId="43" borderId="15" xfId="2" applyNumberFormat="1" applyFont="1" applyFill="1" applyBorder="1" applyAlignment="1">
      <alignment horizontal="center" vertical="center"/>
    </xf>
    <xf numFmtId="167" fontId="61" fillId="42" borderId="14" xfId="2" applyNumberFormat="1" applyFont="1" applyFill="1" applyBorder="1" applyAlignment="1">
      <alignment wrapText="1"/>
    </xf>
    <xf numFmtId="167" fontId="64" fillId="42" borderId="13" xfId="2" applyNumberFormat="1" applyFont="1" applyFill="1" applyBorder="1" applyAlignment="1">
      <alignment vertical="top" wrapText="1"/>
    </xf>
    <xf numFmtId="167" fontId="77" fillId="0" borderId="0" xfId="0" applyFont="1" applyFill="1" applyBorder="1" applyAlignment="1"/>
    <xf numFmtId="167" fontId="66" fillId="0" borderId="0" xfId="2" applyNumberFormat="1" applyFont="1" applyFill="1" applyBorder="1" applyAlignment="1">
      <alignment horizontal="left" vertical="top" wrapText="1"/>
    </xf>
    <xf numFmtId="167" fontId="84" fillId="0" borderId="0" xfId="0" applyFont="1"/>
    <xf numFmtId="167" fontId="67" fillId="0" borderId="0" xfId="2" applyNumberFormat="1" applyFont="1" applyBorder="1" applyAlignment="1">
      <alignment horizontal="left" vertical="top"/>
    </xf>
    <xf numFmtId="167" fontId="67" fillId="0" borderId="0" xfId="2" applyNumberFormat="1" applyFont="1" applyBorder="1" applyAlignment="1">
      <alignment horizontal="right" vertical="top"/>
    </xf>
    <xf numFmtId="0" fontId="70" fillId="0" borderId="0" xfId="2" applyNumberFormat="1" applyFont="1" applyFill="1" applyBorder="1" applyAlignment="1">
      <alignment horizontal="left" vertical="top" wrapText="1"/>
    </xf>
    <xf numFmtId="167" fontId="70" fillId="0" borderId="0" xfId="2" applyNumberFormat="1" applyFont="1" applyFill="1" applyBorder="1" applyAlignment="1">
      <alignment horizontal="left" vertical="top"/>
    </xf>
    <xf numFmtId="0" fontId="67" fillId="0" borderId="0" xfId="2" applyNumberFormat="1" applyFont="1" applyBorder="1" applyAlignment="1">
      <alignment horizontal="left" vertical="top"/>
    </xf>
    <xf numFmtId="167" fontId="71" fillId="0" borderId="0" xfId="2" applyNumberFormat="1" applyFont="1" applyFill="1" applyBorder="1" applyAlignment="1">
      <alignment horizontal="left" vertical="top"/>
    </xf>
    <xf numFmtId="167" fontId="66" fillId="0" borderId="0" xfId="2" applyNumberFormat="1" applyFont="1" applyFill="1" applyBorder="1" applyAlignment="1">
      <alignment horizontal="left" vertical="top"/>
    </xf>
    <xf numFmtId="167" fontId="84" fillId="0" borderId="0" xfId="0" applyFont="1" applyAlignment="1"/>
    <xf numFmtId="167" fontId="69" fillId="0" borderId="0" xfId="2" applyNumberFormat="1" applyFont="1" applyFill="1" applyBorder="1" applyAlignment="1">
      <alignment horizontal="left" vertical="top"/>
    </xf>
    <xf numFmtId="0" fontId="70" fillId="0" borderId="0" xfId="2" applyNumberFormat="1" applyFont="1" applyFill="1" applyBorder="1" applyAlignment="1">
      <alignment horizontal="left" vertical="top"/>
    </xf>
    <xf numFmtId="167" fontId="66" fillId="42" borderId="14" xfId="2" applyNumberFormat="1" applyFont="1" applyFill="1" applyBorder="1" applyAlignment="1"/>
    <xf numFmtId="167" fontId="66" fillId="42" borderId="14" xfId="2" applyNumberFormat="1" applyFont="1" applyFill="1" applyBorder="1" applyAlignment="1">
      <alignment wrapText="1"/>
    </xf>
    <xf numFmtId="167" fontId="69" fillId="42" borderId="13" xfId="2" applyNumberFormat="1" applyFont="1" applyFill="1" applyBorder="1" applyAlignment="1">
      <alignment vertical="top"/>
    </xf>
    <xf numFmtId="167" fontId="69" fillId="42" borderId="13" xfId="2" applyNumberFormat="1" applyFont="1" applyFill="1" applyBorder="1" applyAlignment="1">
      <alignment vertical="top" wrapText="1"/>
    </xf>
    <xf numFmtId="167" fontId="67" fillId="0" borderId="0" xfId="2" applyNumberFormat="1" applyFont="1" applyBorder="1" applyAlignment="1">
      <alignment horizontal="center" vertical="top"/>
    </xf>
    <xf numFmtId="167" fontId="66" fillId="0" borderId="0" xfId="2" quotePrefix="1" applyNumberFormat="1" applyFont="1" applyFill="1" applyBorder="1" applyAlignment="1">
      <alignment horizontal="center" vertical="top" wrapText="1"/>
    </xf>
    <xf numFmtId="167" fontId="60" fillId="0" borderId="0" xfId="2" applyFont="1" applyFill="1" applyBorder="1" applyAlignment="1"/>
    <xf numFmtId="167" fontId="63" fillId="0" borderId="0" xfId="2" applyFont="1" applyFill="1" applyBorder="1" applyAlignment="1">
      <alignment vertical="top"/>
    </xf>
    <xf numFmtId="177" fontId="86" fillId="0" borderId="0" xfId="2" applyNumberFormat="1" applyFont="1" applyFill="1" applyBorder="1" applyAlignment="1">
      <alignment horizontal="right" vertical="center" indent="1"/>
    </xf>
    <xf numFmtId="174" fontId="88" fillId="0" borderId="0" xfId="1" quotePrefix="1" applyNumberFormat="1" applyFont="1" applyFill="1" applyBorder="1" applyAlignment="1">
      <alignment horizontal="right" vertical="center" indent="2"/>
    </xf>
    <xf numFmtId="174" fontId="88" fillId="0" borderId="0" xfId="1" quotePrefix="1" applyNumberFormat="1" applyFont="1" applyFill="1" applyBorder="1" applyAlignment="1">
      <alignment horizontal="right" vertical="center" indent="1"/>
    </xf>
    <xf numFmtId="167" fontId="69" fillId="0" borderId="0" xfId="2" applyNumberFormat="1" applyFont="1" applyFill="1" applyBorder="1" applyAlignment="1">
      <alignment horizontal="left" vertical="top" wrapText="1"/>
    </xf>
    <xf numFmtId="177" fontId="85" fillId="28" borderId="0" xfId="1" applyNumberFormat="1" applyFont="1" applyFill="1" applyBorder="1" applyAlignment="1">
      <alignment horizontal="right" vertical="center" indent="1"/>
    </xf>
    <xf numFmtId="175" fontId="85" fillId="0" borderId="0" xfId="1" applyNumberFormat="1" applyFont="1" applyFill="1" applyBorder="1" applyAlignment="1">
      <alignment horizontal="right" vertical="center" indent="1"/>
    </xf>
    <xf numFmtId="167" fontId="45" fillId="0" borderId="0" xfId="2" applyFont="1" applyBorder="1" applyAlignment="1">
      <alignment horizontal="center"/>
    </xf>
    <xf numFmtId="174" fontId="65" fillId="0" borderId="0" xfId="1" applyNumberFormat="1" applyFont="1" applyFill="1" applyBorder="1" applyAlignment="1">
      <alignment horizontal="right" vertical="center" indent="1"/>
    </xf>
    <xf numFmtId="178" fontId="0" fillId="0" borderId="0" xfId="6799" applyNumberFormat="1" applyFont="1"/>
    <xf numFmtId="168" fontId="0" fillId="0" borderId="0" xfId="6798" applyNumberFormat="1" applyFont="1"/>
    <xf numFmtId="167" fontId="87" fillId="28" borderId="0" xfId="2" applyFont="1" applyFill="1" applyAlignment="1"/>
    <xf numFmtId="3" fontId="90" fillId="0" borderId="0" xfId="1" applyNumberFormat="1" applyFont="1" applyFill="1" applyBorder="1" applyAlignment="1">
      <alignment vertical="center"/>
    </xf>
    <xf numFmtId="3" fontId="89" fillId="0" borderId="0" xfId="1" applyNumberFormat="1" applyFont="1" applyFill="1" applyBorder="1" applyAlignment="1"/>
    <xf numFmtId="167" fontId="93" fillId="0" borderId="0" xfId="2" applyNumberFormat="1" applyFont="1" applyFill="1"/>
    <xf numFmtId="167" fontId="94" fillId="0" borderId="0" xfId="2" applyNumberFormat="1" applyFont="1" applyFill="1" applyBorder="1" applyAlignment="1">
      <alignment vertical="top"/>
    </xf>
    <xf numFmtId="167" fontId="44" fillId="0" borderId="0" xfId="2" applyNumberFormat="1" applyFont="1" applyFill="1" applyBorder="1" applyAlignment="1">
      <alignment vertical="center"/>
    </xf>
    <xf numFmtId="167" fontId="95" fillId="0" borderId="0" xfId="2" applyFont="1"/>
    <xf numFmtId="167" fontId="96" fillId="0" borderId="0" xfId="2" applyFont="1" applyFill="1"/>
    <xf numFmtId="167" fontId="92" fillId="0" borderId="0" xfId="2" applyFont="1" applyFill="1"/>
    <xf numFmtId="167" fontId="94" fillId="0" borderId="0" xfId="2" applyFont="1" applyFill="1" applyBorder="1" applyAlignment="1">
      <alignment horizontal="center" vertical="top"/>
    </xf>
    <xf numFmtId="167" fontId="73" fillId="0" borderId="0" xfId="2" applyFont="1" applyFill="1" applyBorder="1" applyAlignment="1">
      <alignment horizontal="right" vertical="top"/>
    </xf>
    <xf numFmtId="167" fontId="95" fillId="0" borderId="0" xfId="2" applyFont="1" applyFill="1"/>
    <xf numFmtId="167" fontId="93" fillId="0" borderId="0" xfId="2" applyFont="1"/>
    <xf numFmtId="167" fontId="93" fillId="0" borderId="0" xfId="2" applyFont="1" applyFill="1"/>
    <xf numFmtId="167" fontId="99" fillId="0" borderId="0" xfId="2" applyFont="1" applyFill="1"/>
    <xf numFmtId="167" fontId="100" fillId="0" borderId="0" xfId="2" applyFont="1" applyFill="1"/>
    <xf numFmtId="167" fontId="101" fillId="0" borderId="0" xfId="2" applyFont="1" applyFill="1"/>
    <xf numFmtId="167" fontId="93" fillId="0" borderId="0" xfId="0" applyFont="1" applyFill="1"/>
    <xf numFmtId="167" fontId="52" fillId="0" borderId="0" xfId="0" applyFont="1" applyFill="1"/>
    <xf numFmtId="167" fontId="72" fillId="0" borderId="18" xfId="2" applyNumberFormat="1" applyFont="1" applyFill="1" applyBorder="1" applyAlignment="1">
      <alignment horizontal="center" vertical="center"/>
    </xf>
    <xf numFmtId="167" fontId="72" fillId="0" borderId="19" xfId="2" applyNumberFormat="1" applyFont="1" applyFill="1" applyBorder="1" applyAlignment="1">
      <alignment horizontal="center" vertical="center"/>
    </xf>
    <xf numFmtId="167" fontId="67" fillId="0" borderId="19" xfId="2" applyNumberFormat="1" applyFont="1" applyBorder="1"/>
    <xf numFmtId="167" fontId="67" fillId="0" borderId="19" xfId="2" applyNumberFormat="1" applyFont="1" applyBorder="1" applyAlignment="1">
      <alignment horizontal="left"/>
    </xf>
    <xf numFmtId="167" fontId="70" fillId="0" borderId="19" xfId="2" applyNumberFormat="1" applyFont="1" applyFill="1" applyBorder="1" applyAlignment="1">
      <alignment horizontal="left" vertical="center" wrapText="1" indent="1"/>
    </xf>
    <xf numFmtId="174" fontId="67" fillId="0" borderId="19" xfId="1" applyNumberFormat="1" applyFont="1" applyFill="1" applyBorder="1" applyAlignment="1">
      <alignment horizontal="right" indent="3"/>
    </xf>
    <xf numFmtId="167" fontId="72" fillId="0" borderId="16" xfId="1" applyNumberFormat="1" applyFont="1" applyFill="1" applyBorder="1" applyAlignment="1">
      <alignment horizontal="center" vertical="center"/>
    </xf>
    <xf numFmtId="167" fontId="72" fillId="0" borderId="17" xfId="1" applyNumberFormat="1" applyFont="1" applyFill="1" applyBorder="1" applyAlignment="1">
      <alignment horizontal="center" vertical="center"/>
    </xf>
    <xf numFmtId="3" fontId="89" fillId="0" borderId="0" xfId="1" applyNumberFormat="1" applyFont="1" applyFill="1" applyBorder="1" applyAlignment="1">
      <alignment vertical="center"/>
    </xf>
    <xf numFmtId="167" fontId="45" fillId="0" borderId="0" xfId="2" applyFont="1" applyBorder="1" applyAlignment="1">
      <alignment horizontal="center"/>
    </xf>
    <xf numFmtId="167" fontId="93" fillId="0" borderId="19" xfId="2" applyFont="1" applyFill="1" applyBorder="1"/>
    <xf numFmtId="167" fontId="93" fillId="0" borderId="17" xfId="2" applyFont="1" applyFill="1" applyBorder="1"/>
    <xf numFmtId="167" fontId="45" fillId="0" borderId="19" xfId="2" applyFont="1" applyBorder="1"/>
    <xf numFmtId="167" fontId="102" fillId="0" borderId="0" xfId="2" applyNumberFormat="1" applyFont="1" applyFill="1" applyBorder="1" applyAlignment="1">
      <alignment horizontal="left" vertical="top"/>
    </xf>
    <xf numFmtId="167" fontId="103" fillId="28" borderId="0" xfId="2" applyNumberFormat="1" applyFont="1" applyFill="1" applyBorder="1" applyAlignment="1">
      <alignment horizontal="left" vertical="top"/>
    </xf>
    <xf numFmtId="37" fontId="104" fillId="28" borderId="0" xfId="1" applyNumberFormat="1" applyFont="1" applyFill="1" applyBorder="1" applyAlignment="1">
      <alignment vertical="center"/>
    </xf>
    <xf numFmtId="0" fontId="97" fillId="0" borderId="0" xfId="2" applyNumberFormat="1" applyFont="1" applyFill="1" applyBorder="1" applyAlignment="1">
      <alignment vertical="center"/>
    </xf>
    <xf numFmtId="177" fontId="104" fillId="28" borderId="0" xfId="1" applyNumberFormat="1" applyFont="1" applyFill="1" applyBorder="1" applyAlignment="1">
      <alignment horizontal="right" vertical="center" indent="2"/>
    </xf>
    <xf numFmtId="177" fontId="97" fillId="0" borderId="0" xfId="2" applyNumberFormat="1" applyFont="1" applyFill="1" applyBorder="1" applyAlignment="1">
      <alignment horizontal="right" vertical="center" indent="2"/>
    </xf>
    <xf numFmtId="0" fontId="86" fillId="0" borderId="0" xfId="2" applyNumberFormat="1" applyFont="1" applyFill="1" applyBorder="1" applyAlignment="1">
      <alignment horizontal="right" vertical="center" indent="1"/>
    </xf>
    <xf numFmtId="174" fontId="85" fillId="28" borderId="0" xfId="1" applyNumberFormat="1" applyFont="1" applyFill="1" applyBorder="1" applyAlignment="1">
      <alignment horizontal="right" vertical="center" indent="1"/>
    </xf>
    <xf numFmtId="174" fontId="104" fillId="28" borderId="0" xfId="1" applyNumberFormat="1" applyFont="1" applyFill="1" applyBorder="1" applyAlignment="1">
      <alignment vertical="center"/>
    </xf>
    <xf numFmtId="167" fontId="106" fillId="28" borderId="0" xfId="2" applyFont="1" applyFill="1" applyAlignment="1"/>
    <xf numFmtId="167" fontId="88" fillId="0" borderId="0" xfId="2" applyNumberFormat="1" applyFont="1" applyAlignment="1">
      <alignment horizontal="left"/>
    </xf>
    <xf numFmtId="167" fontId="107" fillId="0" borderId="0" xfId="2" applyNumberFormat="1" applyFont="1" applyFill="1" applyBorder="1" applyAlignment="1">
      <alignment wrapText="1"/>
    </xf>
    <xf numFmtId="167" fontId="107" fillId="0" borderId="0" xfId="2" applyNumberFormat="1" applyFont="1" applyFill="1" applyBorder="1" applyAlignment="1">
      <alignment horizontal="right" wrapText="1" indent="2"/>
    </xf>
    <xf numFmtId="167" fontId="108" fillId="0" borderId="0" xfId="2" applyNumberFormat="1" applyFont="1" applyAlignment="1">
      <alignment horizontal="left"/>
    </xf>
    <xf numFmtId="167" fontId="109" fillId="0" borderId="0" xfId="2" applyNumberFormat="1" applyFont="1" applyFill="1" applyBorder="1" applyAlignment="1">
      <alignment vertical="top" wrapText="1"/>
    </xf>
    <xf numFmtId="167" fontId="109" fillId="0" borderId="0" xfId="2" applyNumberFormat="1" applyFont="1" applyFill="1" applyBorder="1" applyAlignment="1">
      <alignment horizontal="right" vertical="top" wrapText="1" indent="2"/>
    </xf>
    <xf numFmtId="167" fontId="89" fillId="0" borderId="0" xfId="2" applyNumberFormat="1" applyFont="1" applyAlignment="1">
      <alignment horizontal="left"/>
    </xf>
    <xf numFmtId="167" fontId="110" fillId="0" borderId="0" xfId="2" applyNumberFormat="1" applyFont="1" applyFill="1" applyBorder="1" applyAlignment="1">
      <alignment horizontal="right" vertical="center" wrapText="1" indent="3"/>
    </xf>
    <xf numFmtId="175" fontId="89" fillId="0" borderId="0" xfId="2" applyNumberFormat="1" applyFont="1" applyAlignment="1">
      <alignment horizontal="center"/>
    </xf>
    <xf numFmtId="175" fontId="110" fillId="0" borderId="0" xfId="2" applyNumberFormat="1" applyFont="1" applyAlignment="1">
      <alignment horizontal="center"/>
    </xf>
    <xf numFmtId="175" fontId="111" fillId="0" borderId="0" xfId="2" applyNumberFormat="1" applyFont="1" applyAlignment="1">
      <alignment horizontal="center"/>
    </xf>
    <xf numFmtId="175" fontId="89" fillId="0" borderId="0" xfId="2" applyNumberFormat="1" applyFont="1" applyFill="1" applyAlignment="1">
      <alignment horizontal="center"/>
    </xf>
    <xf numFmtId="167" fontId="110" fillId="0" borderId="0" xfId="2" applyNumberFormat="1" applyFont="1" applyFill="1" applyBorder="1" applyAlignment="1">
      <alignment horizontal="left" vertical="center" wrapText="1" indent="1"/>
    </xf>
    <xf numFmtId="167" fontId="88" fillId="0" borderId="0" xfId="2" quotePrefix="1" applyNumberFormat="1" applyFont="1"/>
    <xf numFmtId="167" fontId="88" fillId="0" borderId="0" xfId="2" quotePrefix="1" applyNumberFormat="1" applyFont="1" applyAlignment="1"/>
    <xf numFmtId="3" fontId="113" fillId="0" borderId="0" xfId="1" applyNumberFormat="1" applyFont="1" applyFill="1" applyBorder="1" applyAlignment="1">
      <alignment vertical="center"/>
    </xf>
    <xf numFmtId="3" fontId="114" fillId="0" borderId="0" xfId="1" applyNumberFormat="1" applyFont="1" applyFill="1" applyBorder="1" applyAlignment="1">
      <alignment vertical="center"/>
    </xf>
    <xf numFmtId="3" fontId="113" fillId="0" borderId="0" xfId="1" applyNumberFormat="1" applyFont="1" applyFill="1" applyBorder="1" applyAlignment="1"/>
    <xf numFmtId="167" fontId="86" fillId="0" borderId="18" xfId="2" applyNumberFormat="1" applyFont="1" applyFill="1" applyBorder="1" applyAlignment="1">
      <alignment horizontal="center" vertical="center"/>
    </xf>
    <xf numFmtId="167" fontId="86" fillId="0" borderId="19" xfId="2" applyNumberFormat="1" applyFont="1" applyFill="1" applyBorder="1" applyAlignment="1">
      <alignment horizontal="center" vertical="center"/>
    </xf>
    <xf numFmtId="167" fontId="86" fillId="0" borderId="0" xfId="2" applyNumberFormat="1" applyFont="1" applyFill="1" applyBorder="1" applyAlignment="1">
      <alignment horizontal="center" vertical="center"/>
    </xf>
    <xf numFmtId="167" fontId="89" fillId="0" borderId="0" xfId="2" applyNumberFormat="1" applyFont="1"/>
    <xf numFmtId="167" fontId="89" fillId="0" borderId="0" xfId="2" applyNumberFormat="1" applyFont="1" applyFill="1"/>
    <xf numFmtId="167" fontId="89" fillId="0" borderId="0" xfId="2" applyNumberFormat="1" applyFont="1" applyAlignment="1"/>
    <xf numFmtId="167" fontId="88" fillId="0" borderId="0" xfId="2" applyNumberFormat="1" applyFont="1"/>
    <xf numFmtId="167" fontId="86" fillId="0" borderId="16" xfId="1" applyNumberFormat="1" applyFont="1" applyFill="1" applyBorder="1" applyAlignment="1">
      <alignment horizontal="center" vertical="center"/>
    </xf>
    <xf numFmtId="167" fontId="86" fillId="0" borderId="17" xfId="1" applyNumberFormat="1" applyFont="1" applyFill="1" applyBorder="1" applyAlignment="1">
      <alignment horizontal="center" vertical="center"/>
    </xf>
    <xf numFmtId="174" fontId="113" fillId="0" borderId="0" xfId="1" applyNumberFormat="1" applyFont="1" applyFill="1" applyBorder="1" applyAlignment="1">
      <alignment vertical="center"/>
    </xf>
    <xf numFmtId="174" fontId="114" fillId="0" borderId="0" xfId="1" applyNumberFormat="1" applyFont="1" applyFill="1" applyBorder="1" applyAlignment="1">
      <alignment vertical="center"/>
    </xf>
    <xf numFmtId="174" fontId="113" fillId="0" borderId="0" xfId="1" applyNumberFormat="1" applyFont="1" applyFill="1" applyBorder="1" applyAlignment="1"/>
    <xf numFmtId="167" fontId="88" fillId="0" borderId="0" xfId="2" quotePrefix="1" applyNumberFormat="1" applyFont="1" applyBorder="1" applyAlignment="1"/>
    <xf numFmtId="167" fontId="89" fillId="0" borderId="0" xfId="2" applyNumberFormat="1" applyFont="1" applyBorder="1"/>
    <xf numFmtId="167" fontId="89" fillId="0" borderId="0" xfId="2" applyNumberFormat="1" applyFont="1" applyBorder="1" applyAlignment="1">
      <alignment horizontal="center" vertical="top"/>
    </xf>
    <xf numFmtId="167" fontId="89" fillId="0" borderId="0" xfId="2" applyNumberFormat="1" applyFont="1" applyBorder="1" applyAlignment="1">
      <alignment horizontal="left" vertical="top"/>
    </xf>
    <xf numFmtId="167" fontId="89" fillId="0" borderId="0" xfId="2" applyNumberFormat="1" applyFont="1" applyBorder="1" applyAlignment="1">
      <alignment horizontal="right" vertical="top"/>
    </xf>
    <xf numFmtId="167" fontId="107" fillId="0" borderId="0" xfId="2" applyNumberFormat="1" applyFont="1" applyFill="1" applyBorder="1" applyAlignment="1">
      <alignment horizontal="left" vertical="top" wrapText="1"/>
    </xf>
    <xf numFmtId="167" fontId="115" fillId="0" borderId="0" xfId="0" applyFont="1"/>
    <xf numFmtId="0" fontId="110" fillId="0" borderId="0" xfId="2" applyNumberFormat="1" applyFont="1" applyFill="1" applyBorder="1" applyAlignment="1">
      <alignment horizontal="left" vertical="top" wrapText="1"/>
    </xf>
    <xf numFmtId="167" fontId="110" fillId="0" borderId="0" xfId="2" applyNumberFormat="1" applyFont="1" applyFill="1" applyBorder="1" applyAlignment="1">
      <alignment horizontal="left" vertical="top"/>
    </xf>
    <xf numFmtId="0" fontId="89" fillId="0" borderId="0" xfId="2" applyNumberFormat="1" applyFont="1" applyBorder="1" applyAlignment="1">
      <alignment horizontal="left" vertical="top"/>
    </xf>
    <xf numFmtId="167" fontId="111" fillId="0" borderId="0" xfId="2" applyNumberFormat="1" applyFont="1" applyFill="1" applyBorder="1" applyAlignment="1">
      <alignment horizontal="left" vertical="top"/>
    </xf>
    <xf numFmtId="167" fontId="107" fillId="0" borderId="0" xfId="2" quotePrefix="1" applyNumberFormat="1" applyFont="1" applyFill="1" applyBorder="1" applyAlignment="1">
      <alignment horizontal="center" vertical="top" wrapText="1"/>
    </xf>
    <xf numFmtId="167" fontId="107" fillId="0" borderId="0" xfId="2" applyNumberFormat="1" applyFont="1" applyFill="1" applyBorder="1" applyAlignment="1">
      <alignment horizontal="left" vertical="top"/>
    </xf>
    <xf numFmtId="167" fontId="115" fillId="0" borderId="0" xfId="0" applyFont="1" applyAlignment="1"/>
    <xf numFmtId="167" fontId="109" fillId="0" borderId="0" xfId="2" applyNumberFormat="1" applyFont="1" applyFill="1" applyBorder="1" applyAlignment="1">
      <alignment horizontal="left" vertical="top"/>
    </xf>
    <xf numFmtId="0" fontId="110" fillId="0" borderId="0" xfId="2" applyNumberFormat="1" applyFont="1" applyFill="1" applyBorder="1" applyAlignment="1">
      <alignment horizontal="left" vertical="top"/>
    </xf>
    <xf numFmtId="167" fontId="86" fillId="0" borderId="16" xfId="2" applyNumberFormat="1" applyFont="1" applyFill="1" applyBorder="1" applyAlignment="1">
      <alignment wrapText="1"/>
    </xf>
    <xf numFmtId="167" fontId="86" fillId="0" borderId="16" xfId="2" applyNumberFormat="1" applyFont="1" applyFill="1" applyBorder="1" applyAlignment="1"/>
    <xf numFmtId="167" fontId="102" fillId="0" borderId="17" xfId="2" applyNumberFormat="1" applyFont="1" applyFill="1" applyBorder="1" applyAlignment="1">
      <alignment vertical="top" wrapText="1"/>
    </xf>
    <xf numFmtId="167" fontId="102" fillId="0" borderId="17" xfId="2" applyNumberFormat="1" applyFont="1" applyFill="1" applyBorder="1" applyAlignment="1">
      <alignment vertical="top"/>
    </xf>
    <xf numFmtId="169" fontId="105" fillId="0" borderId="0" xfId="1" quotePrefix="1" applyNumberFormat="1" applyFont="1" applyFill="1" applyBorder="1" applyAlignment="1">
      <alignment horizontal="right" vertical="center"/>
    </xf>
    <xf numFmtId="174" fontId="105" fillId="0" borderId="0" xfId="1" quotePrefix="1" applyNumberFormat="1" applyFont="1" applyFill="1" applyBorder="1" applyAlignment="1">
      <alignment vertical="center"/>
    </xf>
    <xf numFmtId="167" fontId="93" fillId="0" borderId="0" xfId="2" applyFont="1" applyFill="1" applyBorder="1"/>
    <xf numFmtId="167" fontId="41" fillId="0" borderId="17" xfId="2" applyFont="1" applyBorder="1"/>
    <xf numFmtId="167" fontId="0" fillId="0" borderId="16" xfId="0" applyBorder="1"/>
    <xf numFmtId="167" fontId="42" fillId="0" borderId="0" xfId="2" applyFont="1" applyAlignment="1"/>
    <xf numFmtId="167" fontId="43" fillId="0" borderId="0" xfId="2" applyNumberFormat="1" applyFont="1" applyFill="1" applyAlignment="1"/>
    <xf numFmtId="167" fontId="47" fillId="0" borderId="0" xfId="2" applyNumberFormat="1" applyFont="1" applyFill="1" applyBorder="1" applyAlignment="1"/>
    <xf numFmtId="167" fontId="48" fillId="0" borderId="0" xfId="2" applyNumberFormat="1" applyFont="1" applyFill="1" applyBorder="1" applyAlignment="1"/>
    <xf numFmtId="167" fontId="46" fillId="28" borderId="0" xfId="2" applyFont="1" applyFill="1" applyBorder="1" applyAlignment="1">
      <alignment horizontal="center"/>
    </xf>
    <xf numFmtId="167" fontId="65" fillId="28" borderId="0" xfId="2" applyFont="1" applyFill="1" applyBorder="1" applyAlignment="1">
      <alignment horizontal="right"/>
    </xf>
    <xf numFmtId="167" fontId="45" fillId="0" borderId="0" xfId="2" applyFont="1" applyBorder="1" applyAlignment="1">
      <alignment horizontal="center"/>
    </xf>
    <xf numFmtId="169" fontId="116" fillId="0" borderId="0" xfId="1" applyNumberFormat="1" applyFont="1" applyFill="1" applyAlignment="1">
      <alignment horizontal="center" vertical="center"/>
    </xf>
    <xf numFmtId="169" fontId="53" fillId="0" borderId="0" xfId="1" applyNumberFormat="1" applyFont="1" applyAlignment="1">
      <alignment horizontal="center" vertical="center"/>
    </xf>
    <xf numFmtId="176" fontId="56" fillId="0" borderId="0" xfId="1" applyNumberFormat="1" applyFont="1" applyFill="1" applyAlignment="1">
      <alignment horizontal="center" vertical="center"/>
    </xf>
    <xf numFmtId="176" fontId="116" fillId="0" borderId="0" xfId="1" applyNumberFormat="1" applyFont="1" applyFill="1" applyAlignment="1">
      <alignment horizontal="center" vertical="center"/>
    </xf>
    <xf numFmtId="169" fontId="56" fillId="0" borderId="0" xfId="1" applyNumberFormat="1" applyFont="1" applyFill="1" applyAlignment="1">
      <alignment horizontal="center" vertical="center"/>
    </xf>
    <xf numFmtId="169" fontId="116" fillId="34" borderId="0" xfId="1" applyNumberFormat="1" applyFont="1" applyFill="1" applyAlignment="1">
      <alignment horizontal="center" vertical="center"/>
    </xf>
    <xf numFmtId="176" fontId="116" fillId="34" borderId="0" xfId="1" applyNumberFormat="1" applyFont="1" applyFill="1" applyAlignment="1">
      <alignment horizontal="center" vertical="center"/>
    </xf>
    <xf numFmtId="169" fontId="56" fillId="34" borderId="0" xfId="1" applyNumberFormat="1" applyFont="1" applyFill="1" applyAlignment="1">
      <alignment horizontal="center" vertical="center"/>
    </xf>
    <xf numFmtId="169" fontId="56" fillId="0" borderId="0" xfId="1" applyNumberFormat="1" applyFont="1" applyAlignment="1">
      <alignment horizontal="center" vertical="center"/>
    </xf>
    <xf numFmtId="169" fontId="116" fillId="0" borderId="0" xfId="1" applyNumberFormat="1" applyFont="1" applyAlignment="1">
      <alignment horizontal="center" vertical="center"/>
    </xf>
    <xf numFmtId="176" fontId="116" fillId="0" borderId="0" xfId="1" applyNumberFormat="1" applyFont="1" applyAlignment="1">
      <alignment horizontal="center" vertical="center"/>
    </xf>
    <xf numFmtId="168" fontId="53" fillId="0" borderId="0" xfId="6798" applyNumberFormat="1" applyFont="1" applyFill="1" applyAlignment="1">
      <alignment horizontal="right" vertical="center"/>
    </xf>
    <xf numFmtId="166" fontId="116" fillId="0" borderId="0" xfId="1" applyFont="1" applyAlignment="1">
      <alignment horizontal="center" vertical="center"/>
    </xf>
    <xf numFmtId="164" fontId="116" fillId="0" borderId="0" xfId="1" applyNumberFormat="1" applyFont="1" applyAlignment="1">
      <alignment horizontal="right" vertical="center"/>
    </xf>
    <xf numFmtId="169" fontId="54" fillId="36" borderId="0" xfId="1" applyNumberFormat="1" applyFont="1" applyFill="1" applyAlignment="1">
      <alignment horizontal="center" vertical="center"/>
    </xf>
    <xf numFmtId="176" fontId="54" fillId="36" borderId="0" xfId="1" applyNumberFormat="1" applyFont="1" applyFill="1" applyAlignment="1">
      <alignment horizontal="center" vertical="center"/>
    </xf>
    <xf numFmtId="169" fontId="54" fillId="0" borderId="0" xfId="1" applyNumberFormat="1" applyFont="1" applyFill="1" applyAlignment="1">
      <alignment horizontal="center" vertical="center"/>
    </xf>
    <xf numFmtId="169" fontId="55" fillId="0" borderId="0" xfId="1" applyNumberFormat="1" applyFont="1" applyFill="1" applyAlignment="1">
      <alignment horizontal="center" vertical="center"/>
    </xf>
    <xf numFmtId="169" fontId="117" fillId="0" borderId="0" xfId="1" applyNumberFormat="1" applyFont="1" applyFill="1" applyAlignment="1">
      <alignment horizontal="center" vertical="center"/>
    </xf>
    <xf numFmtId="176" fontId="118" fillId="0" borderId="0" xfId="1" applyNumberFormat="1" applyFont="1" applyFill="1" applyAlignment="1">
      <alignment horizontal="center" vertical="center"/>
    </xf>
    <xf numFmtId="166" fontId="117" fillId="0" borderId="0" xfId="1" applyNumberFormat="1" applyFont="1" applyFill="1" applyAlignment="1">
      <alignment horizontal="center" vertical="center"/>
    </xf>
    <xf numFmtId="169" fontId="118" fillId="0" borderId="0" xfId="1" applyNumberFormat="1" applyFont="1" applyFill="1" applyAlignment="1">
      <alignment horizontal="center" vertical="center"/>
    </xf>
    <xf numFmtId="176" fontId="117" fillId="0" borderId="0" xfId="1" applyNumberFormat="1" applyFont="1" applyFill="1" applyAlignment="1">
      <alignment horizontal="center" vertical="center"/>
    </xf>
    <xf numFmtId="169" fontId="53" fillId="0" borderId="0" xfId="1" quotePrefix="1" applyNumberFormat="1" applyFont="1" applyFill="1" applyAlignment="1">
      <alignment horizontal="center" vertical="center"/>
    </xf>
    <xf numFmtId="169" fontId="116" fillId="0" borderId="0" xfId="1" quotePrefix="1" applyNumberFormat="1" applyFont="1" applyFill="1" applyAlignment="1">
      <alignment horizontal="center" vertical="center"/>
    </xf>
    <xf numFmtId="176" fontId="116" fillId="0" borderId="0" xfId="1" quotePrefix="1" applyNumberFormat="1" applyFont="1" applyFill="1" applyAlignment="1">
      <alignment horizontal="center" vertical="center"/>
    </xf>
    <xf numFmtId="169" fontId="56" fillId="0" borderId="0" xfId="1" quotePrefix="1" applyNumberFormat="1" applyFont="1" applyFill="1" applyAlignment="1">
      <alignment horizontal="center" vertical="center"/>
    </xf>
    <xf numFmtId="169" fontId="55" fillId="0" borderId="0" xfId="1" quotePrefix="1" applyNumberFormat="1" applyFont="1" applyFill="1" applyAlignment="1">
      <alignment horizontal="center" vertical="center"/>
    </xf>
    <xf numFmtId="169" fontId="117" fillId="0" borderId="0" xfId="1" quotePrefix="1" applyNumberFormat="1" applyFont="1" applyFill="1" applyAlignment="1">
      <alignment horizontal="center" vertical="center"/>
    </xf>
    <xf numFmtId="176" fontId="117" fillId="0" borderId="0" xfId="1" quotePrefix="1" applyNumberFormat="1" applyFont="1" applyFill="1" applyAlignment="1">
      <alignment horizontal="center" vertical="center"/>
    </xf>
    <xf numFmtId="169" fontId="118" fillId="0" borderId="0" xfId="1" quotePrefix="1" applyNumberFormat="1" applyFont="1" applyFill="1" applyAlignment="1">
      <alignment horizontal="center" vertical="center"/>
    </xf>
    <xf numFmtId="168" fontId="117" fillId="0" borderId="0" xfId="6798" applyNumberFormat="1" applyFont="1" applyFill="1" applyAlignment="1">
      <alignment horizontal="center" vertical="center"/>
    </xf>
    <xf numFmtId="176" fontId="54" fillId="0" borderId="0" xfId="1" applyNumberFormat="1" applyFont="1" applyFill="1" applyAlignment="1">
      <alignment horizontal="center" vertical="center"/>
    </xf>
    <xf numFmtId="169" fontId="55" fillId="0" borderId="0" xfId="1" applyNumberFormat="1" applyFont="1" applyAlignment="1">
      <alignment horizontal="center" vertical="center"/>
    </xf>
    <xf numFmtId="169" fontId="117" fillId="0" borderId="0" xfId="1" applyNumberFormat="1" applyFont="1" applyAlignment="1">
      <alignment horizontal="center" vertical="center"/>
    </xf>
    <xf numFmtId="176" fontId="117" fillId="0" borderId="0" xfId="1" applyNumberFormat="1" applyFont="1" applyAlignment="1">
      <alignment horizontal="center" vertical="center"/>
    </xf>
    <xf numFmtId="169" fontId="118" fillId="0" borderId="0" xfId="1" applyNumberFormat="1" applyFont="1" applyAlignment="1">
      <alignment horizontal="center" vertical="center"/>
    </xf>
    <xf numFmtId="169" fontId="117" fillId="39" borderId="0" xfId="1" applyNumberFormat="1" applyFont="1" applyFill="1" applyAlignment="1">
      <alignment horizontal="left" vertical="center"/>
    </xf>
    <xf numFmtId="176" fontId="117" fillId="39" borderId="0" xfId="1" applyNumberFormat="1" applyFont="1" applyFill="1" applyAlignment="1">
      <alignment horizontal="left" vertical="center"/>
    </xf>
    <xf numFmtId="169" fontId="118" fillId="39" borderId="0" xfId="1" applyNumberFormat="1" applyFont="1" applyFill="1" applyAlignment="1">
      <alignment horizontal="left" vertical="center"/>
    </xf>
    <xf numFmtId="169" fontId="117" fillId="0" borderId="0" xfId="1" quotePrefix="1" applyNumberFormat="1" applyFont="1" applyAlignment="1">
      <alignment horizontal="center" vertical="center"/>
    </xf>
    <xf numFmtId="176" fontId="117" fillId="0" borderId="0" xfId="1" quotePrefix="1" applyNumberFormat="1" applyFont="1" applyAlignment="1">
      <alignment horizontal="center" vertical="center"/>
    </xf>
    <xf numFmtId="169" fontId="118" fillId="0" borderId="0" xfId="1" quotePrefix="1" applyNumberFormat="1" applyFont="1" applyAlignment="1">
      <alignment horizontal="center" vertical="center"/>
    </xf>
    <xf numFmtId="169" fontId="117" fillId="34" borderId="0" xfId="1" applyNumberFormat="1" applyFont="1" applyFill="1" applyAlignment="1">
      <alignment vertical="center"/>
    </xf>
    <xf numFmtId="176" fontId="117" fillId="34" borderId="0" xfId="1" applyNumberFormat="1" applyFont="1" applyFill="1" applyAlignment="1">
      <alignment vertical="center"/>
    </xf>
    <xf numFmtId="169" fontId="118" fillId="34" borderId="0" xfId="1" applyNumberFormat="1" applyFont="1" applyFill="1" applyAlignment="1">
      <alignment vertical="center"/>
    </xf>
    <xf numFmtId="169" fontId="117" fillId="0" borderId="0" xfId="1" applyNumberFormat="1" applyFont="1" applyFill="1" applyAlignment="1">
      <alignment vertical="center"/>
    </xf>
    <xf numFmtId="176" fontId="117" fillId="0" borderId="0" xfId="1" applyNumberFormat="1" applyFont="1" applyFill="1" applyAlignment="1">
      <alignment vertical="center"/>
    </xf>
    <xf numFmtId="169" fontId="118" fillId="0" borderId="0" xfId="1" applyNumberFormat="1" applyFont="1" applyFill="1" applyAlignment="1">
      <alignment vertical="center"/>
    </xf>
    <xf numFmtId="169" fontId="117" fillId="34" borderId="0" xfId="1" applyNumberFormat="1" applyFont="1" applyFill="1" applyAlignment="1">
      <alignment horizontal="left" vertical="center"/>
    </xf>
    <xf numFmtId="169" fontId="118" fillId="34" borderId="0" xfId="1" applyNumberFormat="1" applyFont="1" applyFill="1" applyAlignment="1">
      <alignment horizontal="left" vertical="center"/>
    </xf>
    <xf numFmtId="169" fontId="117" fillId="40" borderId="0" xfId="1" applyNumberFormat="1" applyFont="1" applyFill="1" applyAlignment="1">
      <alignment horizontal="left" vertical="center"/>
    </xf>
    <xf numFmtId="176" fontId="117" fillId="40" borderId="0" xfId="1" applyNumberFormat="1" applyFont="1" applyFill="1" applyAlignment="1">
      <alignment horizontal="left" vertical="center"/>
    </xf>
    <xf numFmtId="169" fontId="118" fillId="40" borderId="0" xfId="1" applyNumberFormat="1" applyFont="1" applyFill="1" applyAlignment="1">
      <alignment horizontal="left" vertical="center"/>
    </xf>
    <xf numFmtId="169" fontId="117" fillId="0" borderId="0" xfId="1" applyNumberFormat="1" applyFont="1" applyAlignment="1">
      <alignment horizontal="left" vertical="center"/>
    </xf>
    <xf numFmtId="169" fontId="118" fillId="0" borderId="0" xfId="1" applyNumberFormat="1" applyFont="1" applyAlignment="1">
      <alignment horizontal="left" vertical="center"/>
    </xf>
    <xf numFmtId="169" fontId="116" fillId="0" borderId="0" xfId="1" applyNumberFormat="1" applyFont="1" applyAlignment="1">
      <alignment horizontal="left" vertical="center"/>
    </xf>
    <xf numFmtId="169" fontId="56" fillId="0" borderId="0" xfId="1" applyNumberFormat="1" applyFont="1" applyAlignment="1">
      <alignment horizontal="left" vertical="center"/>
    </xf>
    <xf numFmtId="169" fontId="117" fillId="0" borderId="0" xfId="1" quotePrefix="1" applyNumberFormat="1" applyFont="1" applyAlignment="1">
      <alignment horizontal="left" vertical="center"/>
    </xf>
    <xf numFmtId="169" fontId="118" fillId="0" borderId="0" xfId="1" quotePrefix="1" applyNumberFormat="1" applyFont="1" applyAlignment="1">
      <alignment horizontal="left" vertical="center"/>
    </xf>
    <xf numFmtId="176" fontId="120" fillId="0" borderId="0" xfId="1" applyNumberFormat="1" applyFont="1" applyAlignment="1">
      <alignment horizontal="left" vertical="center"/>
    </xf>
    <xf numFmtId="169" fontId="117" fillId="34" borderId="0" xfId="1" applyNumberFormat="1" applyFont="1" applyFill="1" applyAlignment="1">
      <alignment horizontal="center" vertical="center"/>
    </xf>
    <xf numFmtId="169" fontId="118" fillId="34" borderId="0" xfId="1" applyNumberFormat="1" applyFont="1" applyFill="1" applyAlignment="1">
      <alignment horizontal="center" vertical="center"/>
    </xf>
    <xf numFmtId="169" fontId="117" fillId="41" borderId="0" xfId="1" applyNumberFormat="1" applyFont="1" applyFill="1" applyAlignment="1">
      <alignment horizontal="left" vertical="center"/>
    </xf>
    <xf numFmtId="169" fontId="118" fillId="41" borderId="0" xfId="1" applyNumberFormat="1" applyFont="1" applyFill="1" applyAlignment="1">
      <alignment horizontal="left" vertical="center"/>
    </xf>
    <xf numFmtId="167" fontId="45" fillId="0" borderId="0" xfId="2" applyFont="1" applyBorder="1" applyAlignment="1">
      <alignment horizontal="center"/>
    </xf>
    <xf numFmtId="167" fontId="40" fillId="0" borderId="0" xfId="2" applyFont="1" applyAlignment="1">
      <alignment horizontal="right"/>
    </xf>
    <xf numFmtId="0" fontId="53" fillId="0" borderId="0" xfId="6800" applyFont="1" applyFill="1" applyAlignment="1">
      <alignment horizontal="center" vertical="center"/>
    </xf>
    <xf numFmtId="0" fontId="53" fillId="0" borderId="0" xfId="6800" applyFont="1" applyFill="1" applyAlignment="1">
      <alignment horizontal="left" vertical="center"/>
    </xf>
    <xf numFmtId="0" fontId="53" fillId="0" borderId="0" xfId="6800" applyFont="1" applyAlignment="1">
      <alignment horizontal="center" vertical="center"/>
    </xf>
    <xf numFmtId="0" fontId="122" fillId="0" borderId="0" xfId="6800" applyFont="1" applyFill="1" applyAlignment="1">
      <alignment horizontal="left" vertical="center"/>
    </xf>
    <xf numFmtId="0" fontId="116" fillId="0" borderId="0" xfId="6800" applyFont="1" applyFill="1" applyAlignment="1">
      <alignment horizontal="left" vertical="center"/>
    </xf>
    <xf numFmtId="0" fontId="53" fillId="44" borderId="0" xfId="6800" applyFont="1" applyFill="1" applyAlignment="1">
      <alignment vertical="center"/>
    </xf>
    <xf numFmtId="0" fontId="53" fillId="0" borderId="0" xfId="6800" applyFont="1" applyFill="1" applyAlignment="1">
      <alignment vertical="center"/>
    </xf>
    <xf numFmtId="169" fontId="56" fillId="45" borderId="0" xfId="1" applyNumberFormat="1" applyFont="1" applyFill="1" applyAlignment="1">
      <alignment horizontal="center" vertical="center"/>
    </xf>
    <xf numFmtId="0" fontId="55" fillId="0" borderId="0" xfId="6800" applyFont="1" applyFill="1" applyAlignment="1">
      <alignment horizontal="center" vertical="center"/>
    </xf>
    <xf numFmtId="0" fontId="55" fillId="0" borderId="0" xfId="6800" applyFont="1" applyAlignment="1">
      <alignment horizontal="center" vertical="center"/>
    </xf>
    <xf numFmtId="0" fontId="55" fillId="0" borderId="0" xfId="6800" applyFont="1" applyAlignment="1">
      <alignment horizontal="left" vertical="center"/>
    </xf>
    <xf numFmtId="0" fontId="118" fillId="46" borderId="0" xfId="6800" applyFont="1" applyFill="1" applyAlignment="1">
      <alignment horizontal="center" vertical="center"/>
    </xf>
    <xf numFmtId="0" fontId="117" fillId="46" borderId="0" xfId="6800" applyFont="1" applyFill="1" applyAlignment="1">
      <alignment horizontal="center" vertical="center"/>
    </xf>
    <xf numFmtId="0" fontId="118" fillId="47" borderId="0" xfId="6800" applyFont="1" applyFill="1" applyAlignment="1">
      <alignment horizontal="center" vertical="center"/>
    </xf>
    <xf numFmtId="0" fontId="117" fillId="47" borderId="0" xfId="6800" applyFont="1" applyFill="1" applyAlignment="1">
      <alignment horizontal="center" vertical="center"/>
    </xf>
    <xf numFmtId="0" fontId="118" fillId="48" borderId="0" xfId="6800" applyFont="1" applyFill="1" applyAlignment="1">
      <alignment horizontal="center" vertical="center"/>
    </xf>
    <xf numFmtId="0" fontId="117" fillId="48" borderId="0" xfId="6800" applyFont="1" applyFill="1" applyAlignment="1">
      <alignment horizontal="center" vertical="center"/>
    </xf>
    <xf numFmtId="169" fontId="118" fillId="29" borderId="0" xfId="1" applyNumberFormat="1" applyFont="1" applyFill="1" applyAlignment="1">
      <alignment horizontal="center" vertical="center"/>
    </xf>
    <xf numFmtId="169" fontId="117" fillId="29" borderId="0" xfId="1" applyNumberFormat="1" applyFont="1" applyFill="1" applyAlignment="1">
      <alignment horizontal="center" vertical="center"/>
    </xf>
    <xf numFmtId="169" fontId="118" fillId="30" borderId="0" xfId="6800" applyNumberFormat="1" applyFont="1" applyFill="1" applyAlignment="1">
      <alignment horizontal="center" vertical="center"/>
    </xf>
    <xf numFmtId="169" fontId="117" fillId="30" borderId="0" xfId="6800" applyNumberFormat="1" applyFont="1" applyFill="1" applyAlignment="1">
      <alignment horizontal="center" vertical="center"/>
    </xf>
    <xf numFmtId="0" fontId="118" fillId="31" borderId="0" xfId="6800" applyFont="1" applyFill="1" applyAlignment="1">
      <alignment horizontal="center" vertical="center"/>
    </xf>
    <xf numFmtId="0" fontId="117" fillId="31" borderId="0" xfId="6800" applyFont="1" applyFill="1" applyAlignment="1">
      <alignment horizontal="center" vertical="center"/>
    </xf>
    <xf numFmtId="0" fontId="118" fillId="32" borderId="0" xfId="6800" applyFont="1" applyFill="1" applyAlignment="1">
      <alignment horizontal="center" vertical="center"/>
    </xf>
    <xf numFmtId="0" fontId="117" fillId="32" borderId="0" xfId="6800" applyFont="1" applyFill="1" applyAlignment="1">
      <alignment horizontal="center" vertical="center"/>
    </xf>
    <xf numFmtId="0" fontId="118" fillId="33" borderId="0" xfId="6800" applyFont="1" applyFill="1" applyAlignment="1">
      <alignment horizontal="center" vertical="center"/>
    </xf>
    <xf numFmtId="0" fontId="117" fillId="33" borderId="0" xfId="6800" applyFont="1" applyFill="1" applyAlignment="1">
      <alignment horizontal="center" vertical="center"/>
    </xf>
    <xf numFmtId="0" fontId="118" fillId="44" borderId="0" xfId="6800" applyFont="1" applyFill="1" applyAlignment="1">
      <alignment vertical="center"/>
    </xf>
    <xf numFmtId="0" fontId="118" fillId="30" borderId="0" xfId="6800" applyFont="1" applyFill="1" applyAlignment="1">
      <alignment horizontal="center" vertical="center"/>
    </xf>
    <xf numFmtId="0" fontId="117" fillId="30" borderId="0" xfId="6800" applyFont="1" applyFill="1" applyAlignment="1">
      <alignment horizontal="center" vertical="center"/>
    </xf>
    <xf numFmtId="0" fontId="118" fillId="49" borderId="0" xfId="6800" applyFont="1" applyFill="1" applyAlignment="1">
      <alignment horizontal="center" vertical="center"/>
    </xf>
    <xf numFmtId="0" fontId="117" fillId="49" borderId="0" xfId="6800" applyFont="1" applyFill="1" applyAlignment="1">
      <alignment horizontal="center" vertical="center"/>
    </xf>
    <xf numFmtId="0" fontId="118" fillId="50" borderId="0" xfId="6800" applyFont="1" applyFill="1" applyAlignment="1">
      <alignment horizontal="center" vertical="center"/>
    </xf>
    <xf numFmtId="0" fontId="117" fillId="50" borderId="0" xfId="6800" applyFont="1" applyFill="1" applyAlignment="1">
      <alignment horizontal="center" vertical="center"/>
    </xf>
    <xf numFmtId="0" fontId="118" fillId="51" borderId="0" xfId="6800" applyFont="1" applyFill="1" applyAlignment="1">
      <alignment horizontal="center" vertical="center"/>
    </xf>
    <xf numFmtId="0" fontId="117" fillId="51" borderId="0" xfId="6800" applyFont="1" applyFill="1" applyAlignment="1">
      <alignment horizontal="center" vertical="center"/>
    </xf>
    <xf numFmtId="0" fontId="118" fillId="29" borderId="0" xfId="6800" applyFont="1" applyFill="1" applyAlignment="1">
      <alignment horizontal="center" vertical="center"/>
    </xf>
    <xf numFmtId="0" fontId="117" fillId="29" borderId="0" xfId="6800" applyFont="1" applyFill="1" applyAlignment="1">
      <alignment horizontal="center" vertical="center"/>
    </xf>
    <xf numFmtId="166" fontId="118" fillId="30" borderId="0" xfId="6800" applyNumberFormat="1" applyFont="1" applyFill="1" applyAlignment="1">
      <alignment vertical="center"/>
    </xf>
    <xf numFmtId="166" fontId="117" fillId="30" borderId="0" xfId="6800" applyNumberFormat="1" applyFont="1" applyFill="1" applyAlignment="1">
      <alignment vertical="center"/>
    </xf>
    <xf numFmtId="0" fontId="55" fillId="0" borderId="0" xfId="6800" applyFont="1" applyFill="1" applyAlignment="1">
      <alignment vertical="center"/>
    </xf>
    <xf numFmtId="0" fontId="55" fillId="45" borderId="0" xfId="6800" applyFont="1" applyFill="1" applyAlignment="1">
      <alignment horizontal="center" vertical="center"/>
    </xf>
    <xf numFmtId="0" fontId="55" fillId="0" borderId="0" xfId="6800" applyFont="1" applyAlignment="1">
      <alignment horizontal="left" vertical="top"/>
    </xf>
    <xf numFmtId="0" fontId="55" fillId="0" borderId="0" xfId="6800" applyFont="1" applyFill="1" applyAlignment="1">
      <alignment horizontal="left" vertical="center"/>
    </xf>
    <xf numFmtId="0" fontId="118" fillId="34" borderId="0" xfId="6800" applyFont="1" applyFill="1" applyAlignment="1">
      <alignment horizontal="center" vertical="center"/>
    </xf>
    <xf numFmtId="0" fontId="117" fillId="34" borderId="0" xfId="6800" applyFont="1" applyFill="1" applyAlignment="1">
      <alignment horizontal="center" vertical="center"/>
    </xf>
    <xf numFmtId="1" fontId="118" fillId="30" borderId="0" xfId="6800" applyNumberFormat="1" applyFont="1" applyFill="1" applyAlignment="1">
      <alignment horizontal="center" vertical="center"/>
    </xf>
    <xf numFmtId="1" fontId="117" fillId="30" borderId="0" xfId="6800" applyNumberFormat="1" applyFont="1" applyFill="1" applyAlignment="1">
      <alignment horizontal="center" vertical="center"/>
    </xf>
    <xf numFmtId="0" fontId="118" fillId="31" borderId="0" xfId="6800" applyNumberFormat="1" applyFont="1" applyFill="1" applyAlignment="1">
      <alignment horizontal="center" vertical="center"/>
    </xf>
    <xf numFmtId="0" fontId="117" fillId="31" borderId="0" xfId="6800" applyNumberFormat="1" applyFont="1" applyFill="1" applyAlignment="1">
      <alignment horizontal="center" vertical="center"/>
    </xf>
    <xf numFmtId="0" fontId="118" fillId="32" borderId="0" xfId="6800" applyNumberFormat="1" applyFont="1" applyFill="1" applyAlignment="1">
      <alignment horizontal="center" vertical="center"/>
    </xf>
    <xf numFmtId="0" fontId="117" fillId="32" borderId="0" xfId="6800" applyNumberFormat="1" applyFont="1" applyFill="1" applyAlignment="1">
      <alignment horizontal="center" vertical="center"/>
    </xf>
    <xf numFmtId="0" fontId="118" fillId="33" borderId="0" xfId="6800" applyNumberFormat="1" applyFont="1" applyFill="1" applyAlignment="1">
      <alignment horizontal="center" vertical="center"/>
    </xf>
    <xf numFmtId="0" fontId="117" fillId="33" borderId="0" xfId="6800" applyNumberFormat="1" applyFont="1" applyFill="1" applyAlignment="1">
      <alignment horizontal="center" vertical="center"/>
    </xf>
    <xf numFmtId="0" fontId="118" fillId="44" borderId="0" xfId="6800" applyFont="1" applyFill="1" applyAlignment="1">
      <alignment horizontal="left" vertical="center"/>
    </xf>
    <xf numFmtId="0" fontId="118" fillId="30" borderId="0" xfId="6800" applyNumberFormat="1" applyFont="1" applyFill="1" applyAlignment="1">
      <alignment horizontal="center" vertical="center"/>
    </xf>
    <xf numFmtId="0" fontId="117" fillId="30" borderId="0" xfId="6800" applyNumberFormat="1" applyFont="1" applyFill="1" applyAlignment="1">
      <alignment horizontal="center" vertical="center"/>
    </xf>
    <xf numFmtId="0" fontId="118" fillId="49" borderId="0" xfId="6800" applyNumberFormat="1" applyFont="1" applyFill="1" applyAlignment="1">
      <alignment horizontal="center" vertical="center"/>
    </xf>
    <xf numFmtId="0" fontId="117" fillId="49" borderId="0" xfId="6800" applyNumberFormat="1" applyFont="1" applyFill="1" applyAlignment="1">
      <alignment horizontal="center" vertical="center"/>
    </xf>
    <xf numFmtId="0" fontId="118" fillId="50" borderId="0" xfId="6800" applyNumberFormat="1" applyFont="1" applyFill="1" applyAlignment="1">
      <alignment horizontal="center" vertical="center"/>
    </xf>
    <xf numFmtId="0" fontId="117" fillId="50" borderId="0" xfId="6800" applyNumberFormat="1" applyFont="1" applyFill="1" applyAlignment="1">
      <alignment horizontal="center" vertical="center"/>
    </xf>
    <xf numFmtId="0" fontId="118" fillId="51" borderId="0" xfId="6800" applyNumberFormat="1" applyFont="1" applyFill="1" applyAlignment="1">
      <alignment horizontal="center" vertical="center"/>
    </xf>
    <xf numFmtId="0" fontId="117" fillId="51" borderId="0" xfId="6800" applyNumberFormat="1" applyFont="1" applyFill="1" applyAlignment="1">
      <alignment horizontal="center" vertical="center"/>
    </xf>
    <xf numFmtId="0" fontId="118" fillId="29" borderId="0" xfId="6800" applyNumberFormat="1" applyFont="1" applyFill="1" applyAlignment="1">
      <alignment horizontal="center" vertical="center"/>
    </xf>
    <xf numFmtId="0" fontId="117" fillId="29" borderId="0" xfId="6800" applyNumberFormat="1" applyFont="1" applyFill="1" applyAlignment="1">
      <alignment horizontal="center" vertical="center"/>
    </xf>
    <xf numFmtId="0" fontId="55" fillId="52" borderId="0" xfId="6800" applyNumberFormat="1" applyFont="1" applyFill="1" applyAlignment="1">
      <alignment horizontal="center" vertical="center"/>
    </xf>
    <xf numFmtId="0" fontId="55" fillId="45" borderId="0" xfId="6800" applyNumberFormat="1" applyFont="1" applyFill="1" applyAlignment="1">
      <alignment horizontal="center" vertical="center"/>
    </xf>
    <xf numFmtId="0" fontId="117" fillId="53" borderId="0" xfId="6800" applyNumberFormat="1" applyFont="1" applyFill="1" applyAlignment="1">
      <alignment horizontal="center" vertical="center"/>
    </xf>
    <xf numFmtId="0" fontId="55" fillId="54" borderId="0" xfId="6800" applyFont="1" applyFill="1" applyAlignment="1">
      <alignment horizontal="center" vertical="center"/>
    </xf>
    <xf numFmtId="0" fontId="55" fillId="54" borderId="0" xfId="6800" applyFont="1" applyFill="1" applyAlignment="1">
      <alignment horizontal="center" vertical="center" wrapText="1"/>
    </xf>
    <xf numFmtId="0" fontId="53" fillId="34" borderId="0" xfId="6800" applyFont="1" applyFill="1" applyAlignment="1">
      <alignment horizontal="center" vertical="center"/>
    </xf>
    <xf numFmtId="0" fontId="53" fillId="34" borderId="0" xfId="6800" applyFont="1" applyFill="1" applyAlignment="1">
      <alignment vertical="center"/>
    </xf>
    <xf numFmtId="0" fontId="56" fillId="34" borderId="0" xfId="6800" applyFont="1" applyFill="1" applyAlignment="1">
      <alignment horizontal="center" vertical="center"/>
    </xf>
    <xf numFmtId="0" fontId="56" fillId="34" borderId="0" xfId="6800" applyFont="1" applyFill="1" applyAlignment="1">
      <alignment horizontal="left" vertical="center"/>
    </xf>
    <xf numFmtId="0" fontId="56" fillId="34" borderId="0" xfId="6800" applyFont="1" applyFill="1" applyAlignment="1">
      <alignment vertical="center"/>
    </xf>
    <xf numFmtId="37" fontId="53" fillId="34" borderId="0" xfId="1" applyNumberFormat="1" applyFont="1" applyFill="1" applyAlignment="1">
      <alignment horizontal="right" vertical="center"/>
    </xf>
    <xf numFmtId="169" fontId="56" fillId="34" borderId="0" xfId="1" applyNumberFormat="1" applyFont="1" applyFill="1" applyAlignment="1">
      <alignment horizontal="right" vertical="center"/>
    </xf>
    <xf numFmtId="169" fontId="116" fillId="34" borderId="0" xfId="1" applyNumberFormat="1" applyFont="1" applyFill="1" applyAlignment="1">
      <alignment horizontal="right" vertical="center"/>
    </xf>
    <xf numFmtId="3" fontId="56" fillId="34" borderId="0" xfId="1" applyNumberFormat="1" applyFont="1" applyFill="1" applyAlignment="1">
      <alignment horizontal="right" vertical="center"/>
    </xf>
    <xf numFmtId="179" fontId="56" fillId="34" borderId="0" xfId="1" applyNumberFormat="1" applyFont="1" applyFill="1" applyAlignment="1">
      <alignment horizontal="center" vertical="center"/>
    </xf>
    <xf numFmtId="166" fontId="56" fillId="34" borderId="0" xfId="1" applyNumberFormat="1" applyFont="1" applyFill="1" applyAlignment="1">
      <alignment horizontal="center" vertical="center"/>
    </xf>
    <xf numFmtId="166" fontId="116" fillId="34" borderId="0" xfId="1" applyNumberFormat="1" applyFont="1" applyFill="1" applyAlignment="1">
      <alignment horizontal="center" vertical="center"/>
    </xf>
    <xf numFmtId="3" fontId="53" fillId="34" borderId="0" xfId="1" applyNumberFormat="1" applyFont="1" applyFill="1" applyAlignment="1">
      <alignment horizontal="right" vertical="center"/>
    </xf>
    <xf numFmtId="3" fontId="53" fillId="0" borderId="0" xfId="1" applyNumberFormat="1" applyFont="1" applyFill="1" applyAlignment="1">
      <alignment horizontal="right" vertical="center"/>
    </xf>
    <xf numFmtId="0" fontId="53" fillId="0" borderId="0" xfId="6800" applyFont="1" applyAlignment="1">
      <alignment vertical="center"/>
    </xf>
    <xf numFmtId="0" fontId="56" fillId="0" borderId="0" xfId="6800" applyFont="1" applyAlignment="1">
      <alignment horizontal="center" vertical="center"/>
    </xf>
    <xf numFmtId="0" fontId="56" fillId="0" borderId="0" xfId="6800" applyFont="1" applyAlignment="1">
      <alignment horizontal="left" vertical="center"/>
    </xf>
    <xf numFmtId="37" fontId="53" fillId="0" borderId="0" xfId="1" applyNumberFormat="1" applyFont="1" applyFill="1" applyAlignment="1">
      <alignment horizontal="right" vertical="center"/>
    </xf>
    <xf numFmtId="169" fontId="56" fillId="0" borderId="0" xfId="1" applyNumberFormat="1" applyFont="1" applyFill="1" applyAlignment="1">
      <alignment horizontal="right" vertical="center"/>
    </xf>
    <xf numFmtId="169" fontId="116" fillId="0" borderId="0" xfId="1" applyNumberFormat="1" applyFont="1" applyFill="1" applyAlignment="1">
      <alignment horizontal="right" vertical="center"/>
    </xf>
    <xf numFmtId="3" fontId="56" fillId="44" borderId="0" xfId="1" applyNumberFormat="1" applyFont="1" applyFill="1" applyAlignment="1">
      <alignment horizontal="right" vertical="center"/>
    </xf>
    <xf numFmtId="179" fontId="56" fillId="0" borderId="0" xfId="1" applyNumberFormat="1" applyFont="1" applyAlignment="1">
      <alignment horizontal="center" vertical="center"/>
    </xf>
    <xf numFmtId="180" fontId="56" fillId="0" borderId="0" xfId="1" applyNumberFormat="1" applyFont="1" applyAlignment="1">
      <alignment horizontal="center" vertical="center"/>
    </xf>
    <xf numFmtId="180" fontId="116" fillId="0" borderId="0" xfId="1" applyNumberFormat="1" applyFont="1" applyAlignment="1">
      <alignment horizontal="center" vertical="center"/>
    </xf>
    <xf numFmtId="166" fontId="56" fillId="0" borderId="0" xfId="1" applyNumberFormat="1" applyFont="1" applyAlignment="1">
      <alignment horizontal="center" vertical="center"/>
    </xf>
    <xf numFmtId="166" fontId="116" fillId="0" borderId="0" xfId="1" applyNumberFormat="1" applyFont="1" applyAlignment="1">
      <alignment horizontal="center" vertical="center"/>
    </xf>
    <xf numFmtId="0" fontId="56" fillId="0" borderId="0" xfId="6800" applyFont="1" applyFill="1" applyAlignment="1">
      <alignment horizontal="left" vertical="center"/>
    </xf>
    <xf numFmtId="0" fontId="56" fillId="0" borderId="0" xfId="6800" applyFont="1" applyFill="1" applyAlignment="1">
      <alignment horizontal="center" vertical="center"/>
    </xf>
    <xf numFmtId="179" fontId="56" fillId="0" borderId="0" xfId="1" applyNumberFormat="1" applyFont="1" applyFill="1" applyAlignment="1">
      <alignment horizontal="center" vertical="center"/>
    </xf>
    <xf numFmtId="180" fontId="56" fillId="0" borderId="0" xfId="1" applyNumberFormat="1" applyFont="1" applyFill="1" applyAlignment="1">
      <alignment horizontal="center" vertical="center"/>
    </xf>
    <xf numFmtId="180" fontId="116" fillId="0" borderId="0" xfId="1" applyNumberFormat="1" applyFont="1" applyFill="1" applyAlignment="1">
      <alignment horizontal="center" vertical="center"/>
    </xf>
    <xf numFmtId="166" fontId="56" fillId="0" borderId="0" xfId="1" applyNumberFormat="1" applyFont="1" applyFill="1" applyAlignment="1">
      <alignment horizontal="center" vertical="center"/>
    </xf>
    <xf numFmtId="166" fontId="116" fillId="0" borderId="0" xfId="1" applyNumberFormat="1" applyFont="1" applyFill="1" applyAlignment="1">
      <alignment horizontal="center" vertical="center"/>
    </xf>
    <xf numFmtId="0" fontId="56" fillId="0" borderId="0" xfId="6800" applyFont="1" applyFill="1" applyAlignment="1">
      <alignment vertical="center"/>
    </xf>
    <xf numFmtId="0" fontId="53" fillId="34" borderId="0" xfId="6800" applyFont="1" applyFill="1" applyAlignment="1">
      <alignment horizontal="left" vertical="center"/>
    </xf>
    <xf numFmtId="180" fontId="56" fillId="34" borderId="0" xfId="1" applyNumberFormat="1" applyFont="1" applyFill="1" applyAlignment="1">
      <alignment horizontal="center" vertical="center"/>
    </xf>
    <xf numFmtId="180" fontId="116" fillId="34" borderId="0" xfId="1" applyNumberFormat="1" applyFont="1" applyFill="1" applyAlignment="1">
      <alignment horizontal="center" vertical="center"/>
    </xf>
    <xf numFmtId="0" fontId="53" fillId="0" borderId="0" xfId="6800" applyFont="1" applyAlignment="1">
      <alignment horizontal="left" vertical="center"/>
    </xf>
    <xf numFmtId="0" fontId="53" fillId="0" borderId="0" xfId="6800" quotePrefix="1" applyFont="1" applyAlignment="1">
      <alignment horizontal="center" vertical="center"/>
    </xf>
    <xf numFmtId="0" fontId="120" fillId="0" borderId="0" xfId="6800" applyFont="1" applyAlignment="1">
      <alignment horizontal="center" vertical="center"/>
    </xf>
    <xf numFmtId="0" fontId="120" fillId="0" borderId="0" xfId="6800" applyFont="1" applyAlignment="1">
      <alignment horizontal="left" vertical="center"/>
    </xf>
    <xf numFmtId="0" fontId="120" fillId="0" borderId="0" xfId="6800" applyFont="1" applyFill="1" applyAlignment="1">
      <alignment horizontal="left" vertical="center"/>
    </xf>
    <xf numFmtId="0" fontId="119" fillId="35" borderId="0" xfId="6800" applyFont="1" applyFill="1" applyAlignment="1">
      <alignment horizontal="center" vertical="center"/>
    </xf>
    <xf numFmtId="0" fontId="119" fillId="35" borderId="0" xfId="6800" applyFont="1" applyFill="1" applyAlignment="1">
      <alignment horizontal="left" vertical="center"/>
    </xf>
    <xf numFmtId="0" fontId="119" fillId="35" borderId="0" xfId="6800" quotePrefix="1" applyFont="1" applyFill="1" applyAlignment="1">
      <alignment horizontal="center" vertical="center"/>
    </xf>
    <xf numFmtId="0" fontId="53" fillId="0" borderId="0" xfId="6800" quotePrefix="1" applyFont="1" applyFill="1" applyAlignment="1">
      <alignment horizontal="center" vertical="center"/>
    </xf>
    <xf numFmtId="0" fontId="53" fillId="34" borderId="0" xfId="6800" applyNumberFormat="1" applyFont="1" applyFill="1" applyAlignment="1">
      <alignment horizontal="center" vertical="center"/>
    </xf>
    <xf numFmtId="0" fontId="53" fillId="34" borderId="0" xfId="6800" applyNumberFormat="1" applyFont="1" applyFill="1" applyAlignment="1">
      <alignment horizontal="left" vertical="center"/>
    </xf>
    <xf numFmtId="0" fontId="53" fillId="0" borderId="0" xfId="6800" applyNumberFormat="1" applyFont="1" applyAlignment="1">
      <alignment horizontal="center" vertical="center"/>
    </xf>
    <xf numFmtId="0" fontId="53" fillId="0" borderId="0" xfId="6800" applyNumberFormat="1" applyFont="1" applyAlignment="1">
      <alignment horizontal="left" vertical="center"/>
    </xf>
    <xf numFmtId="0" fontId="119" fillId="35" borderId="0" xfId="6800" applyFont="1" applyFill="1" applyAlignment="1">
      <alignment vertical="center"/>
    </xf>
    <xf numFmtId="49" fontId="53" fillId="34" borderId="0" xfId="6800" applyNumberFormat="1" applyFont="1" applyFill="1" applyAlignment="1">
      <alignment horizontal="left" vertical="center"/>
    </xf>
    <xf numFmtId="49" fontId="53" fillId="0" borderId="0" xfId="6800" applyNumberFormat="1" applyFont="1" applyAlignment="1">
      <alignment horizontal="left" vertical="center"/>
    </xf>
    <xf numFmtId="0" fontId="53" fillId="34" borderId="0" xfId="6800" quotePrefix="1" applyFont="1" applyFill="1" applyAlignment="1">
      <alignment horizontal="center" vertical="center"/>
    </xf>
    <xf numFmtId="0" fontId="56" fillId="0" borderId="0" xfId="6800" quotePrefix="1" applyFont="1" applyAlignment="1">
      <alignment horizontal="center" vertical="center"/>
    </xf>
    <xf numFmtId="0" fontId="56" fillId="0" borderId="0" xfId="6800" applyFont="1" applyAlignment="1">
      <alignment vertical="center"/>
    </xf>
    <xf numFmtId="169" fontId="56" fillId="0" borderId="0" xfId="1" applyNumberFormat="1" applyFont="1" applyAlignment="1">
      <alignment horizontal="right" vertical="center"/>
    </xf>
    <xf numFmtId="0" fontId="56" fillId="34" borderId="0" xfId="6800" quotePrefix="1" applyFont="1" applyFill="1" applyAlignment="1">
      <alignment horizontal="center" vertical="center"/>
    </xf>
    <xf numFmtId="169" fontId="120" fillId="0" borderId="0" xfId="1" applyNumberFormat="1" applyFont="1" applyFill="1" applyAlignment="1">
      <alignment horizontal="right" vertical="center"/>
    </xf>
    <xf numFmtId="169" fontId="120" fillId="0" borderId="0" xfId="1" applyNumberFormat="1" applyFont="1" applyAlignment="1">
      <alignment horizontal="center" vertical="center"/>
    </xf>
    <xf numFmtId="169" fontId="120" fillId="0" borderId="0" xfId="1" applyNumberFormat="1" applyFont="1" applyFill="1" applyAlignment="1">
      <alignment horizontal="center" vertical="center"/>
    </xf>
    <xf numFmtId="3" fontId="120" fillId="44" borderId="0" xfId="1" applyNumberFormat="1" applyFont="1" applyFill="1" applyAlignment="1">
      <alignment horizontal="right" vertical="center"/>
    </xf>
    <xf numFmtId="179" fontId="120" fillId="0" borderId="0" xfId="1" applyNumberFormat="1" applyFont="1" applyAlignment="1">
      <alignment horizontal="center" vertical="center"/>
    </xf>
    <xf numFmtId="180" fontId="120" fillId="0" borderId="0" xfId="1" applyNumberFormat="1" applyFont="1" applyAlignment="1">
      <alignment horizontal="center" vertical="center"/>
    </xf>
    <xf numFmtId="3" fontId="120" fillId="0" borderId="0" xfId="1" applyNumberFormat="1" applyFont="1" applyFill="1" applyAlignment="1">
      <alignment horizontal="right" vertical="center"/>
    </xf>
    <xf numFmtId="166" fontId="120" fillId="0" borderId="0" xfId="1" applyNumberFormat="1" applyFont="1" applyAlignment="1">
      <alignment horizontal="center" vertical="center"/>
    </xf>
    <xf numFmtId="169" fontId="120" fillId="45" borderId="0" xfId="1" applyNumberFormat="1" applyFont="1" applyFill="1" applyAlignment="1">
      <alignment horizontal="center" vertical="center"/>
    </xf>
    <xf numFmtId="176" fontId="120" fillId="0" borderId="0" xfId="1" applyNumberFormat="1" applyFont="1" applyAlignment="1">
      <alignment horizontal="center" vertical="center"/>
    </xf>
    <xf numFmtId="168" fontId="120" fillId="0" borderId="0" xfId="6798" applyNumberFormat="1" applyFont="1" applyFill="1" applyAlignment="1">
      <alignment horizontal="right" vertical="center"/>
    </xf>
    <xf numFmtId="166" fontId="56" fillId="0" borderId="0" xfId="1" applyFont="1" applyAlignment="1">
      <alignment horizontal="center" vertical="center"/>
    </xf>
    <xf numFmtId="0" fontId="56" fillId="0" borderId="0" xfId="6800" quotePrefix="1" applyFont="1" applyFill="1" applyAlignment="1">
      <alignment horizontal="center" vertical="center"/>
    </xf>
    <xf numFmtId="169" fontId="116" fillId="0" borderId="0" xfId="1" applyNumberFormat="1" applyFont="1" applyAlignment="1">
      <alignment horizontal="right" vertical="center"/>
    </xf>
    <xf numFmtId="0" fontId="54" fillId="36" borderId="0" xfId="6800" applyFont="1" applyFill="1" applyAlignment="1">
      <alignment horizontal="center" vertical="center" wrapText="1"/>
    </xf>
    <xf numFmtId="0" fontId="54" fillId="36" borderId="0" xfId="6800" applyFont="1" applyFill="1" applyAlignment="1">
      <alignment horizontal="left" vertical="center" wrapText="1"/>
    </xf>
    <xf numFmtId="0" fontId="54" fillId="36" borderId="0" xfId="6800" applyFont="1" applyFill="1" applyAlignment="1">
      <alignment horizontal="center" vertical="center"/>
    </xf>
    <xf numFmtId="0" fontId="54" fillId="36" borderId="0" xfId="6800" applyFont="1" applyFill="1" applyAlignment="1">
      <alignment horizontal="left" vertical="center"/>
    </xf>
    <xf numFmtId="37" fontId="54" fillId="36" borderId="0" xfId="1" applyNumberFormat="1" applyFont="1" applyFill="1" applyAlignment="1">
      <alignment horizontal="right" vertical="center"/>
    </xf>
    <xf numFmtId="3" fontId="54" fillId="44" borderId="0" xfId="1" applyNumberFormat="1" applyFont="1" applyFill="1" applyAlignment="1">
      <alignment horizontal="right" vertical="center" wrapText="1"/>
    </xf>
    <xf numFmtId="2" fontId="54" fillId="36" borderId="0" xfId="1" applyNumberFormat="1" applyFont="1" applyFill="1" applyAlignment="1">
      <alignment horizontal="center" vertical="center"/>
    </xf>
    <xf numFmtId="180" fontId="54" fillId="36" borderId="0" xfId="1" applyNumberFormat="1" applyFont="1" applyFill="1" applyAlignment="1">
      <alignment horizontal="center" vertical="center"/>
    </xf>
    <xf numFmtId="3" fontId="54" fillId="0" borderId="0" xfId="1" applyNumberFormat="1" applyFont="1" applyFill="1" applyAlignment="1">
      <alignment horizontal="right" vertical="center" wrapText="1"/>
    </xf>
    <xf numFmtId="166" fontId="54" fillId="36" borderId="0" xfId="1" applyNumberFormat="1" applyFont="1" applyFill="1" applyAlignment="1">
      <alignment horizontal="center" vertical="center"/>
    </xf>
    <xf numFmtId="169" fontId="54" fillId="45" borderId="0" xfId="1" applyNumberFormat="1" applyFont="1" applyFill="1" applyAlignment="1">
      <alignment horizontal="center" vertical="center"/>
    </xf>
    <xf numFmtId="0" fontId="55" fillId="0" borderId="0" xfId="6800" applyFont="1" applyFill="1" applyAlignment="1">
      <alignment horizontal="center" vertical="center" wrapText="1"/>
    </xf>
    <xf numFmtId="0" fontId="55" fillId="0" borderId="0" xfId="6800" applyFont="1" applyFill="1" applyAlignment="1">
      <alignment horizontal="left" vertical="center" wrapText="1"/>
    </xf>
    <xf numFmtId="0" fontId="117" fillId="0" borderId="0" xfId="6800" applyFont="1" applyFill="1" applyAlignment="1">
      <alignment horizontal="center" vertical="center"/>
    </xf>
    <xf numFmtId="37" fontId="55" fillId="0" borderId="0" xfId="1" applyNumberFormat="1" applyFont="1" applyFill="1" applyAlignment="1">
      <alignment horizontal="right" vertical="center"/>
    </xf>
    <xf numFmtId="37" fontId="118" fillId="0" borderId="0" xfId="1" applyNumberFormat="1" applyFont="1" applyFill="1" applyAlignment="1">
      <alignment horizontal="right" vertical="center"/>
    </xf>
    <xf numFmtId="37" fontId="117" fillId="0" borderId="0" xfId="1" applyNumberFormat="1" applyFont="1" applyFill="1" applyAlignment="1">
      <alignment horizontal="right" vertical="center"/>
    </xf>
    <xf numFmtId="3" fontId="118" fillId="44" borderId="0" xfId="1" applyNumberFormat="1" applyFont="1" applyFill="1" applyAlignment="1">
      <alignment horizontal="right" vertical="center" wrapText="1"/>
    </xf>
    <xf numFmtId="180" fontId="118" fillId="0" borderId="0" xfId="1" applyNumberFormat="1" applyFont="1" applyFill="1" applyAlignment="1">
      <alignment horizontal="center" vertical="center"/>
    </xf>
    <xf numFmtId="180" fontId="117" fillId="0" borderId="0" xfId="1" applyNumberFormat="1" applyFont="1" applyFill="1" applyAlignment="1">
      <alignment horizontal="center" vertical="center"/>
    </xf>
    <xf numFmtId="3" fontId="55" fillId="0" borderId="0" xfId="1" applyNumberFormat="1" applyFont="1" applyFill="1" applyAlignment="1">
      <alignment horizontal="right" vertical="center" wrapText="1"/>
    </xf>
    <xf numFmtId="166" fontId="118" fillId="0" borderId="0" xfId="1" applyNumberFormat="1" applyFont="1" applyFill="1" applyAlignment="1">
      <alignment horizontal="center" vertical="center"/>
    </xf>
    <xf numFmtId="169" fontId="118" fillId="45" borderId="0" xfId="1" applyNumberFormat="1" applyFont="1" applyFill="1" applyAlignment="1">
      <alignment horizontal="center" vertical="center"/>
    </xf>
    <xf numFmtId="37" fontId="56" fillId="0" borderId="0" xfId="1" applyNumberFormat="1" applyFont="1" applyFill="1" applyAlignment="1">
      <alignment horizontal="right" vertical="center"/>
    </xf>
    <xf numFmtId="37" fontId="116" fillId="0" borderId="0" xfId="1" applyNumberFormat="1" applyFont="1" applyFill="1" applyAlignment="1">
      <alignment horizontal="right" vertical="center"/>
    </xf>
    <xf numFmtId="0" fontId="119" fillId="0" borderId="0" xfId="6800" applyFont="1" applyFill="1" applyAlignment="1">
      <alignment horizontal="center" vertical="center"/>
    </xf>
    <xf numFmtId="0" fontId="119" fillId="0" borderId="0" xfId="6800" applyFont="1" applyFill="1" applyAlignment="1">
      <alignment horizontal="left" vertical="center"/>
    </xf>
    <xf numFmtId="0" fontId="54" fillId="37" borderId="0" xfId="6800" applyFont="1" applyFill="1" applyAlignment="1">
      <alignment horizontal="left" vertical="center"/>
    </xf>
    <xf numFmtId="0" fontId="119" fillId="37" borderId="0" xfId="6800" applyFont="1" applyFill="1" applyAlignment="1">
      <alignment horizontal="left" vertical="center"/>
    </xf>
    <xf numFmtId="0" fontId="55" fillId="0" borderId="0" xfId="6800" applyFont="1" applyAlignment="1">
      <alignment vertical="center"/>
    </xf>
    <xf numFmtId="3" fontId="118" fillId="44" borderId="0" xfId="1" applyNumberFormat="1" applyFont="1" applyFill="1" applyAlignment="1">
      <alignment horizontal="right" vertical="center"/>
    </xf>
    <xf numFmtId="3" fontId="55" fillId="0" borderId="0" xfId="1" applyNumberFormat="1" applyFont="1" applyFill="1" applyAlignment="1">
      <alignment horizontal="right" vertical="center"/>
    </xf>
    <xf numFmtId="0" fontId="53" fillId="0" borderId="0" xfId="6800" quotePrefix="1" applyFont="1" applyAlignment="1">
      <alignment horizontal="left" vertical="center"/>
    </xf>
    <xf numFmtId="180" fontId="56" fillId="0" borderId="0" xfId="1" quotePrefix="1" applyNumberFormat="1" applyFont="1" applyFill="1" applyAlignment="1">
      <alignment horizontal="center" vertical="center"/>
    </xf>
    <xf numFmtId="180" fontId="116" fillId="0" borderId="0" xfId="1" quotePrefix="1" applyNumberFormat="1" applyFont="1" applyFill="1" applyAlignment="1">
      <alignment horizontal="center" vertical="center"/>
    </xf>
    <xf numFmtId="166" fontId="56" fillId="0" borderId="0" xfId="1" quotePrefix="1" applyNumberFormat="1" applyFont="1" applyFill="1" applyAlignment="1">
      <alignment horizontal="center" vertical="center"/>
    </xf>
    <xf numFmtId="169" fontId="56" fillId="45" borderId="0" xfId="1" quotePrefix="1" applyNumberFormat="1" applyFont="1" applyFill="1" applyAlignment="1">
      <alignment horizontal="center" vertical="center"/>
    </xf>
    <xf numFmtId="166" fontId="116" fillId="0" borderId="0" xfId="1" quotePrefix="1" applyNumberFormat="1" applyFont="1" applyFill="1" applyAlignment="1">
      <alignment horizontal="center" vertical="center"/>
    </xf>
    <xf numFmtId="0" fontId="53" fillId="0" borderId="0" xfId="6800" quotePrefix="1" applyFont="1" applyFill="1" applyAlignment="1">
      <alignment horizontal="left" vertical="center"/>
    </xf>
    <xf numFmtId="0" fontId="120" fillId="0" borderId="0" xfId="6800" applyFont="1" applyFill="1" applyAlignment="1">
      <alignment horizontal="center" vertical="center"/>
    </xf>
    <xf numFmtId="0" fontId="120" fillId="0" borderId="0" xfId="6800" quotePrefix="1" applyFont="1" applyFill="1" applyAlignment="1">
      <alignment horizontal="center" vertical="center"/>
    </xf>
    <xf numFmtId="0" fontId="120" fillId="0" borderId="0" xfId="6800" quotePrefix="1" applyFont="1" applyAlignment="1">
      <alignment horizontal="center" vertical="center"/>
    </xf>
    <xf numFmtId="0" fontId="120" fillId="0" borderId="0" xfId="6800" quotePrefix="1" applyFont="1" applyAlignment="1">
      <alignment horizontal="left" vertical="center"/>
    </xf>
    <xf numFmtId="37" fontId="120" fillId="0" borderId="0" xfId="1" applyNumberFormat="1" applyFont="1" applyFill="1" applyAlignment="1">
      <alignment horizontal="right" vertical="center"/>
    </xf>
    <xf numFmtId="169" fontId="120" fillId="0" borderId="0" xfId="1" quotePrefix="1" applyNumberFormat="1" applyFont="1" applyFill="1" applyAlignment="1">
      <alignment horizontal="center" vertical="center"/>
    </xf>
    <xf numFmtId="180" fontId="120" fillId="0" borderId="0" xfId="1" quotePrefix="1" applyNumberFormat="1" applyFont="1" applyFill="1" applyAlignment="1">
      <alignment horizontal="center" vertical="center"/>
    </xf>
    <xf numFmtId="166" fontId="120" fillId="0" borderId="0" xfId="1" quotePrefix="1" applyNumberFormat="1" applyFont="1" applyFill="1" applyAlignment="1">
      <alignment horizontal="center" vertical="center"/>
    </xf>
    <xf numFmtId="169" fontId="120" fillId="45" borderId="0" xfId="1" quotePrefix="1" applyNumberFormat="1" applyFont="1" applyFill="1" applyAlignment="1">
      <alignment horizontal="center" vertical="center"/>
    </xf>
    <xf numFmtId="176" fontId="120" fillId="0" borderId="0" xfId="1" quotePrefix="1" applyNumberFormat="1" applyFont="1" applyFill="1" applyAlignment="1">
      <alignment horizontal="center" vertical="center"/>
    </xf>
    <xf numFmtId="37" fontId="55" fillId="0" borderId="0" xfId="6800" applyNumberFormat="1" applyFont="1" applyFill="1" applyAlignment="1">
      <alignment horizontal="center" vertical="center"/>
    </xf>
    <xf numFmtId="37" fontId="55" fillId="38" borderId="0" xfId="1" applyNumberFormat="1" applyFont="1" applyFill="1" applyAlignment="1">
      <alignment horizontal="right" vertical="center"/>
    </xf>
    <xf numFmtId="37" fontId="53" fillId="0" borderId="0" xfId="6800" applyNumberFormat="1" applyFont="1" applyFill="1" applyAlignment="1">
      <alignment horizontal="center" vertical="center"/>
    </xf>
    <xf numFmtId="37" fontId="53" fillId="38" borderId="0" xfId="1" applyNumberFormat="1" applyFont="1" applyFill="1" applyAlignment="1">
      <alignment horizontal="right" vertical="center"/>
    </xf>
    <xf numFmtId="169" fontId="117" fillId="36" borderId="0" xfId="1" applyNumberFormat="1" applyFont="1" applyFill="1" applyAlignment="1">
      <alignment horizontal="center" vertical="center"/>
    </xf>
    <xf numFmtId="3" fontId="54" fillId="36" borderId="0" xfId="1" applyNumberFormat="1" applyFont="1" applyFill="1" applyAlignment="1">
      <alignment horizontal="right" vertical="center" wrapText="1"/>
    </xf>
    <xf numFmtId="168" fontId="56" fillId="0" borderId="0" xfId="6798" applyNumberFormat="1" applyFont="1" applyFill="1" applyAlignment="1">
      <alignment horizontal="center" vertical="center"/>
    </xf>
    <xf numFmtId="168" fontId="116" fillId="0" borderId="0" xfId="6798" applyNumberFormat="1" applyFont="1" applyFill="1" applyAlignment="1">
      <alignment horizontal="center" vertical="center"/>
    </xf>
    <xf numFmtId="166" fontId="116" fillId="0" borderId="0" xfId="1" applyFont="1" applyFill="1" applyAlignment="1">
      <alignment horizontal="center" vertical="center"/>
    </xf>
    <xf numFmtId="9" fontId="56" fillId="0" borderId="0" xfId="6798" applyNumberFormat="1" applyFont="1" applyFill="1" applyAlignment="1">
      <alignment horizontal="center" vertical="center"/>
    </xf>
    <xf numFmtId="9" fontId="116" fillId="0" borderId="0" xfId="6798" applyNumberFormat="1" applyFont="1" applyFill="1" applyAlignment="1">
      <alignment horizontal="center" vertical="center"/>
    </xf>
    <xf numFmtId="0" fontId="55" fillId="0" borderId="0" xfId="6800" quotePrefix="1" applyFont="1" applyAlignment="1">
      <alignment horizontal="center" vertical="center"/>
    </xf>
    <xf numFmtId="0" fontId="55" fillId="0" borderId="0" xfId="6800" quotePrefix="1" applyFont="1" applyAlignment="1">
      <alignment horizontal="left" vertical="center"/>
    </xf>
    <xf numFmtId="180" fontId="118" fillId="0" borderId="0" xfId="1" quotePrefix="1" applyNumberFormat="1" applyFont="1" applyFill="1" applyAlignment="1">
      <alignment horizontal="center" vertical="center"/>
    </xf>
    <xf numFmtId="180" fontId="117" fillId="0" borderId="0" xfId="1" quotePrefix="1" applyNumberFormat="1" applyFont="1" applyFill="1" applyAlignment="1">
      <alignment horizontal="center" vertical="center"/>
    </xf>
    <xf numFmtId="166" fontId="118" fillId="0" borderId="0" xfId="1" quotePrefix="1" applyNumberFormat="1" applyFont="1" applyFill="1" applyAlignment="1">
      <alignment horizontal="center" vertical="center"/>
    </xf>
    <xf numFmtId="169" fontId="118" fillId="45" borderId="0" xfId="1" quotePrefix="1" applyNumberFormat="1" applyFont="1" applyFill="1" applyAlignment="1">
      <alignment horizontal="center" vertical="center"/>
    </xf>
    <xf numFmtId="166" fontId="117" fillId="0" borderId="0" xfId="1" quotePrefix="1" applyNumberFormat="1" applyFont="1" applyFill="1" applyAlignment="1">
      <alignment horizontal="center" vertical="center"/>
    </xf>
    <xf numFmtId="0" fontId="55" fillId="0" borderId="0" xfId="6800" quotePrefix="1" applyFont="1" applyFill="1" applyAlignment="1">
      <alignment horizontal="center" vertical="center"/>
    </xf>
    <xf numFmtId="0" fontId="116" fillId="0" borderId="0" xfId="6800" applyFont="1" applyFill="1" applyAlignment="1">
      <alignment horizontal="center" vertical="center"/>
    </xf>
    <xf numFmtId="0" fontId="116" fillId="0" borderId="0" xfId="6800" applyFont="1" applyAlignment="1">
      <alignment horizontal="center" vertical="center"/>
    </xf>
    <xf numFmtId="0" fontId="116" fillId="0" borderId="0" xfId="6800" applyFont="1" applyAlignment="1">
      <alignment horizontal="left" vertical="center"/>
    </xf>
    <xf numFmtId="3" fontId="116" fillId="0" borderId="0" xfId="1" applyNumberFormat="1" applyFont="1" applyFill="1" applyAlignment="1">
      <alignment horizontal="right" vertical="center"/>
    </xf>
    <xf numFmtId="0" fontId="123" fillId="0" borderId="20" xfId="6800" applyFont="1" applyFill="1" applyBorder="1" applyAlignment="1">
      <alignment vertical="center"/>
    </xf>
    <xf numFmtId="168" fontId="55" fillId="0" borderId="0" xfId="6798" applyNumberFormat="1" applyFont="1" applyAlignment="1">
      <alignment horizontal="left" vertical="center"/>
    </xf>
    <xf numFmtId="0" fontId="123" fillId="0" borderId="21" xfId="6800" applyFont="1" applyFill="1" applyBorder="1" applyAlignment="1">
      <alignment vertical="center"/>
    </xf>
    <xf numFmtId="0" fontId="124" fillId="0" borderId="21" xfId="6800" applyFont="1" applyFill="1" applyBorder="1" applyAlignment="1">
      <alignment horizontal="left" vertical="center" indent="2"/>
    </xf>
    <xf numFmtId="0" fontId="55" fillId="0" borderId="0" xfId="6800" applyFont="1" applyAlignment="1">
      <alignment horizontal="left" vertical="center" indent="2"/>
    </xf>
    <xf numFmtId="0" fontId="124" fillId="0" borderId="22" xfId="6800" applyFont="1" applyFill="1" applyBorder="1" applyAlignment="1">
      <alignment horizontal="left" vertical="center" indent="2"/>
    </xf>
    <xf numFmtId="0" fontId="123" fillId="38" borderId="21" xfId="6800" applyFont="1" applyFill="1" applyBorder="1" applyAlignment="1">
      <alignment vertical="center"/>
    </xf>
    <xf numFmtId="0" fontId="54" fillId="0" borderId="0" xfId="6800" applyFont="1" applyFill="1" applyAlignment="1">
      <alignment horizontal="center" vertical="center" wrapText="1"/>
    </xf>
    <xf numFmtId="0" fontId="54" fillId="0" borderId="0" xfId="6800" applyFont="1" applyFill="1" applyAlignment="1">
      <alignment horizontal="left" vertical="center" wrapText="1"/>
    </xf>
    <xf numFmtId="0" fontId="54" fillId="0" borderId="0" xfId="6800" applyFont="1" applyFill="1" applyAlignment="1">
      <alignment horizontal="center" vertical="center"/>
    </xf>
    <xf numFmtId="0" fontId="54" fillId="0" borderId="0" xfId="6800" applyFont="1" applyFill="1" applyAlignment="1">
      <alignment horizontal="left" vertical="center"/>
    </xf>
    <xf numFmtId="37" fontId="54" fillId="0" borderId="0" xfId="1" applyNumberFormat="1" applyFont="1" applyFill="1" applyAlignment="1">
      <alignment horizontal="right" vertical="center"/>
    </xf>
    <xf numFmtId="168" fontId="118" fillId="0" borderId="0" xfId="6798" applyNumberFormat="1" applyFont="1" applyFill="1" applyAlignment="1">
      <alignment horizontal="center" vertical="center"/>
    </xf>
    <xf numFmtId="3" fontId="118" fillId="0" borderId="0" xfId="1" applyNumberFormat="1" applyFont="1" applyFill="1" applyAlignment="1">
      <alignment horizontal="right" vertical="center" wrapText="1"/>
    </xf>
    <xf numFmtId="166" fontId="54" fillId="0" borderId="0" xfId="1" applyNumberFormat="1" applyFont="1" applyFill="1" applyAlignment="1">
      <alignment horizontal="center" vertical="center"/>
    </xf>
    <xf numFmtId="3" fontId="118" fillId="0" borderId="0" xfId="1" applyNumberFormat="1" applyFont="1" applyFill="1" applyAlignment="1">
      <alignment horizontal="right" vertical="center"/>
    </xf>
    <xf numFmtId="0" fontId="55" fillId="30" borderId="0" xfId="6800" applyFont="1" applyFill="1" applyAlignment="1">
      <alignment horizontal="center" vertical="center"/>
    </xf>
    <xf numFmtId="0" fontId="55" fillId="30" borderId="0" xfId="6800" applyFont="1" applyFill="1" applyAlignment="1">
      <alignment horizontal="left" vertical="center"/>
    </xf>
    <xf numFmtId="0" fontId="54" fillId="30" borderId="0" xfId="6800" applyFont="1" applyFill="1" applyAlignment="1">
      <alignment horizontal="left" vertical="center"/>
    </xf>
    <xf numFmtId="37" fontId="55" fillId="30" borderId="0" xfId="1" applyNumberFormat="1" applyFont="1" applyFill="1" applyAlignment="1">
      <alignment horizontal="left" vertical="center"/>
    </xf>
    <xf numFmtId="37" fontId="55" fillId="30" borderId="0" xfId="1" applyNumberFormat="1" applyFont="1" applyFill="1" applyAlignment="1">
      <alignment horizontal="right" vertical="center"/>
    </xf>
    <xf numFmtId="169" fontId="118" fillId="30" borderId="0" xfId="1" applyNumberFormat="1" applyFont="1" applyFill="1" applyAlignment="1">
      <alignment horizontal="right" vertical="center"/>
    </xf>
    <xf numFmtId="169" fontId="117" fillId="30" borderId="0" xfId="1" applyNumberFormat="1" applyFont="1" applyFill="1" applyAlignment="1">
      <alignment horizontal="right" vertical="center"/>
    </xf>
    <xf numFmtId="169" fontId="118" fillId="30" borderId="0" xfId="1" applyNumberFormat="1" applyFont="1" applyFill="1" applyAlignment="1">
      <alignment horizontal="center" vertical="center"/>
    </xf>
    <xf numFmtId="169" fontId="117" fillId="30" borderId="0" xfId="1" applyNumberFormat="1" applyFont="1" applyFill="1" applyAlignment="1">
      <alignment horizontal="center" vertical="center"/>
    </xf>
    <xf numFmtId="3" fontId="118" fillId="30" borderId="0" xfId="1" applyNumberFormat="1" applyFont="1" applyFill="1" applyAlignment="1">
      <alignment horizontal="right" vertical="center"/>
    </xf>
    <xf numFmtId="180" fontId="118" fillId="30" borderId="0" xfId="1" applyNumberFormat="1" applyFont="1" applyFill="1" applyAlignment="1">
      <alignment horizontal="center" vertical="center"/>
    </xf>
    <xf numFmtId="180" fontId="117" fillId="30" borderId="0" xfId="1" applyNumberFormat="1" applyFont="1" applyFill="1" applyAlignment="1">
      <alignment horizontal="center" vertical="center"/>
    </xf>
    <xf numFmtId="3" fontId="55" fillId="30" borderId="0" xfId="1" applyNumberFormat="1" applyFont="1" applyFill="1" applyAlignment="1">
      <alignment horizontal="right" vertical="center"/>
    </xf>
    <xf numFmtId="166" fontId="118" fillId="30" borderId="0" xfId="1" applyNumberFormat="1" applyFont="1" applyFill="1" applyAlignment="1">
      <alignment horizontal="center" vertical="center"/>
    </xf>
    <xf numFmtId="166" fontId="117" fillId="30" borderId="0" xfId="1" applyNumberFormat="1" applyFont="1" applyFill="1" applyAlignment="1">
      <alignment horizontal="center" vertical="center"/>
    </xf>
    <xf numFmtId="176" fontId="117" fillId="30" borderId="0" xfId="1" applyNumberFormat="1" applyFont="1" applyFill="1" applyAlignment="1">
      <alignment horizontal="center" vertical="center"/>
    </xf>
    <xf numFmtId="0" fontId="118" fillId="55" borderId="0" xfId="6800" applyFont="1" applyFill="1" applyAlignment="1">
      <alignment horizontal="center" vertical="center"/>
    </xf>
    <xf numFmtId="0" fontId="118" fillId="55" borderId="0" xfId="6800" applyFont="1" applyFill="1" applyAlignment="1">
      <alignment horizontal="left" vertical="center"/>
    </xf>
    <xf numFmtId="37" fontId="118" fillId="55" borderId="0" xfId="1" applyNumberFormat="1" applyFont="1" applyFill="1" applyAlignment="1">
      <alignment horizontal="left" vertical="center"/>
    </xf>
    <xf numFmtId="37" fontId="118" fillId="55" borderId="0" xfId="1" applyNumberFormat="1" applyFont="1" applyFill="1" applyAlignment="1">
      <alignment horizontal="right" vertical="center"/>
    </xf>
    <xf numFmtId="169" fontId="118" fillId="55" borderId="0" xfId="1" applyNumberFormat="1" applyFont="1" applyFill="1" applyAlignment="1">
      <alignment horizontal="center" vertical="center"/>
    </xf>
    <xf numFmtId="169" fontId="117" fillId="55" borderId="0" xfId="1" applyNumberFormat="1" applyFont="1" applyFill="1" applyAlignment="1">
      <alignment horizontal="center" vertical="center"/>
    </xf>
    <xf numFmtId="3" fontId="118" fillId="55" borderId="0" xfId="1" applyNumberFormat="1" applyFont="1" applyFill="1" applyAlignment="1">
      <alignment horizontal="right" vertical="center"/>
    </xf>
    <xf numFmtId="180" fontId="118" fillId="55" borderId="0" xfId="1" applyNumberFormat="1" applyFont="1" applyFill="1" applyAlignment="1">
      <alignment horizontal="center" vertical="center"/>
    </xf>
    <xf numFmtId="180" fontId="117" fillId="55" borderId="0" xfId="1" applyNumberFormat="1" applyFont="1" applyFill="1" applyAlignment="1">
      <alignment horizontal="center" vertical="center"/>
    </xf>
    <xf numFmtId="166" fontId="118" fillId="55" borderId="0" xfId="1" applyNumberFormat="1" applyFont="1" applyFill="1" applyAlignment="1">
      <alignment horizontal="center" vertical="center"/>
    </xf>
    <xf numFmtId="176" fontId="118" fillId="55" borderId="0" xfId="1" applyNumberFormat="1" applyFont="1" applyFill="1" applyAlignment="1">
      <alignment horizontal="center" vertical="center"/>
    </xf>
    <xf numFmtId="0" fontId="118" fillId="0" borderId="0" xfId="6800" applyFont="1" applyFill="1" applyAlignment="1">
      <alignment horizontal="center" vertical="center"/>
    </xf>
    <xf numFmtId="0" fontId="118" fillId="0" borderId="0" xfId="6800" applyFont="1" applyFill="1" applyAlignment="1">
      <alignment horizontal="left" vertical="center"/>
    </xf>
    <xf numFmtId="37" fontId="118" fillId="0" borderId="0" xfId="1" applyNumberFormat="1" applyFont="1" applyFill="1" applyAlignment="1">
      <alignment horizontal="left" vertical="center"/>
    </xf>
    <xf numFmtId="180" fontId="118" fillId="0" borderId="0" xfId="1" applyNumberFormat="1" applyFont="1" applyAlignment="1">
      <alignment horizontal="center" vertical="center"/>
    </xf>
    <xf numFmtId="180" fontId="117" fillId="0" borderId="0" xfId="1" applyNumberFormat="1" applyFont="1" applyAlignment="1">
      <alignment horizontal="center" vertical="center"/>
    </xf>
    <xf numFmtId="166" fontId="118" fillId="0" borderId="0" xfId="1" applyNumberFormat="1" applyFont="1" applyAlignment="1">
      <alignment horizontal="center" vertical="center"/>
    </xf>
    <xf numFmtId="166" fontId="117" fillId="0" borderId="0" xfId="1" applyNumberFormat="1" applyFont="1" applyAlignment="1">
      <alignment horizontal="center" vertical="center"/>
    </xf>
    <xf numFmtId="0" fontId="54" fillId="39" borderId="0" xfId="6800" applyFont="1" applyFill="1" applyAlignment="1">
      <alignment horizontal="left" vertical="center"/>
    </xf>
    <xf numFmtId="0" fontId="56" fillId="44" borderId="0" xfId="6800" applyFont="1" applyFill="1" applyAlignment="1">
      <alignment vertical="center"/>
    </xf>
    <xf numFmtId="180" fontId="118" fillId="39" borderId="0" xfId="1" applyNumberFormat="1" applyFont="1" applyFill="1" applyAlignment="1">
      <alignment horizontal="left" vertical="center"/>
    </xf>
    <xf numFmtId="180" fontId="117" fillId="39" borderId="0" xfId="1" applyNumberFormat="1" applyFont="1" applyFill="1" applyAlignment="1">
      <alignment horizontal="left" vertical="center"/>
    </xf>
    <xf numFmtId="166" fontId="53" fillId="0" borderId="0" xfId="1" applyFont="1" applyFill="1" applyAlignment="1">
      <alignment horizontal="right" vertical="center"/>
    </xf>
    <xf numFmtId="166" fontId="118" fillId="39" borderId="0" xfId="1" applyNumberFormat="1" applyFont="1" applyFill="1" applyAlignment="1">
      <alignment horizontal="left" vertical="center"/>
    </xf>
    <xf numFmtId="169" fontId="118" fillId="45" borderId="0" xfId="1" applyNumberFormat="1" applyFont="1" applyFill="1" applyAlignment="1">
      <alignment horizontal="left" vertical="center"/>
    </xf>
    <xf numFmtId="166" fontId="117" fillId="39" borderId="0" xfId="1" applyNumberFormat="1" applyFont="1" applyFill="1" applyAlignment="1">
      <alignment horizontal="left" vertical="center"/>
    </xf>
    <xf numFmtId="0" fontId="121" fillId="0" borderId="0" xfId="1" applyNumberFormat="1" applyFont="1" applyFill="1" applyAlignment="1">
      <alignment horizontal="center" vertical="center"/>
    </xf>
    <xf numFmtId="0" fontId="118" fillId="0" borderId="0" xfId="6800" applyFont="1" applyAlignment="1">
      <alignment horizontal="left" vertical="center"/>
    </xf>
    <xf numFmtId="37" fontId="55" fillId="0" borderId="0" xfId="6800" applyNumberFormat="1" applyFont="1" applyFill="1" applyAlignment="1">
      <alignment horizontal="right" vertical="center"/>
    </xf>
    <xf numFmtId="37" fontId="118" fillId="44" borderId="0" xfId="6800" applyNumberFormat="1" applyFont="1" applyFill="1" applyAlignment="1">
      <alignment horizontal="right" vertical="center"/>
    </xf>
    <xf numFmtId="37" fontId="53" fillId="0" borderId="0" xfId="6800" applyNumberFormat="1" applyFont="1" applyFill="1" applyAlignment="1">
      <alignment horizontal="right" vertical="center"/>
    </xf>
    <xf numFmtId="37" fontId="56" fillId="44" borderId="0" xfId="6800" applyNumberFormat="1" applyFont="1" applyFill="1" applyAlignment="1">
      <alignment horizontal="right" vertical="center"/>
    </xf>
    <xf numFmtId="180" fontId="118" fillId="0" borderId="0" xfId="1" quotePrefix="1" applyNumberFormat="1" applyFont="1" applyAlignment="1">
      <alignment horizontal="center" vertical="center"/>
    </xf>
    <xf numFmtId="180" fontId="117" fillId="0" borderId="0" xfId="1" quotePrefix="1" applyNumberFormat="1" applyFont="1" applyAlignment="1">
      <alignment horizontal="center" vertical="center"/>
    </xf>
    <xf numFmtId="166" fontId="118" fillId="0" borderId="0" xfId="1" quotePrefix="1" applyNumberFormat="1" applyFont="1" applyAlignment="1">
      <alignment horizontal="center" vertical="center"/>
    </xf>
    <xf numFmtId="166" fontId="117" fillId="0" borderId="0" xfId="1" quotePrefix="1" applyNumberFormat="1" applyFont="1" applyAlignment="1">
      <alignment horizontal="center" vertical="center"/>
    </xf>
    <xf numFmtId="175" fontId="56" fillId="0" borderId="0" xfId="6800" applyNumberFormat="1" applyFont="1" applyAlignment="1">
      <alignment horizontal="left" vertical="center"/>
    </xf>
    <xf numFmtId="0" fontId="56" fillId="0" borderId="0" xfId="6800" applyFont="1"/>
    <xf numFmtId="0" fontId="55" fillId="34" borderId="0" xfId="6800" applyFont="1" applyFill="1" applyAlignment="1">
      <alignment horizontal="center" vertical="center"/>
    </xf>
    <xf numFmtId="0" fontId="55" fillId="34" borderId="0" xfId="6800" applyFont="1" applyFill="1" applyAlignment="1">
      <alignment horizontal="left" vertical="center"/>
    </xf>
    <xf numFmtId="0" fontId="55" fillId="34" borderId="0" xfId="6800" applyFont="1" applyFill="1" applyAlignment="1">
      <alignment vertical="center"/>
    </xf>
    <xf numFmtId="0" fontId="118" fillId="34" borderId="0" xfId="6800" applyFont="1" applyFill="1" applyAlignment="1">
      <alignment horizontal="left" vertical="center"/>
    </xf>
    <xf numFmtId="37" fontId="55" fillId="34" borderId="0" xfId="6800" applyNumberFormat="1" applyFont="1" applyFill="1" applyAlignment="1">
      <alignment horizontal="right" vertical="center"/>
    </xf>
    <xf numFmtId="180" fontId="118" fillId="34" borderId="0" xfId="1" applyNumberFormat="1" applyFont="1" applyFill="1" applyAlignment="1">
      <alignment vertical="center"/>
    </xf>
    <xf numFmtId="180" fontId="117" fillId="34" borderId="0" xfId="1" applyNumberFormat="1" applyFont="1" applyFill="1" applyAlignment="1">
      <alignment vertical="center"/>
    </xf>
    <xf numFmtId="166" fontId="118" fillId="34" borderId="0" xfId="1" applyNumberFormat="1" applyFont="1" applyFill="1" applyAlignment="1">
      <alignment vertical="center"/>
    </xf>
    <xf numFmtId="169" fontId="118" fillId="45" borderId="0" xfId="1" applyNumberFormat="1" applyFont="1" applyFill="1" applyAlignment="1">
      <alignment vertical="center"/>
    </xf>
    <xf numFmtId="166" fontId="117" fillId="34" borderId="0" xfId="1" applyNumberFormat="1" applyFont="1" applyFill="1" applyAlignment="1">
      <alignment vertical="center"/>
    </xf>
    <xf numFmtId="180" fontId="118" fillId="0" borderId="0" xfId="1" applyNumberFormat="1" applyFont="1" applyFill="1" applyAlignment="1">
      <alignment vertical="center"/>
    </xf>
    <xf numFmtId="180" fontId="117" fillId="0" borderId="0" xfId="1" applyNumberFormat="1" applyFont="1" applyFill="1" applyAlignment="1">
      <alignment vertical="center"/>
    </xf>
    <xf numFmtId="166" fontId="118" fillId="0" borderId="0" xfId="1" applyNumberFormat="1" applyFont="1" applyFill="1" applyAlignment="1">
      <alignment vertical="center"/>
    </xf>
    <xf numFmtId="166" fontId="117" fillId="0" borderId="0" xfId="1" applyNumberFormat="1" applyFont="1" applyFill="1" applyAlignment="1">
      <alignment vertical="center"/>
    </xf>
    <xf numFmtId="0" fontId="118" fillId="39" borderId="0" xfId="6800" applyFont="1" applyFill="1" applyAlignment="1">
      <alignment horizontal="left" vertical="center"/>
    </xf>
    <xf numFmtId="0" fontId="118" fillId="0" borderId="0" xfId="6800" applyFont="1" applyFill="1" applyAlignment="1">
      <alignment vertical="center"/>
    </xf>
    <xf numFmtId="166" fontId="53" fillId="0" borderId="0" xfId="1" applyFont="1" applyAlignment="1">
      <alignment horizontal="center" vertical="center"/>
    </xf>
    <xf numFmtId="166" fontId="53" fillId="0" borderId="0" xfId="1" applyFont="1" applyAlignment="1">
      <alignment horizontal="left" vertical="center"/>
    </xf>
    <xf numFmtId="166" fontId="56" fillId="0" borderId="0" xfId="1" applyFont="1" applyFill="1" applyAlignment="1">
      <alignment vertical="center"/>
    </xf>
    <xf numFmtId="166" fontId="56" fillId="0" borderId="0" xfId="1" applyFont="1" applyAlignment="1">
      <alignment horizontal="left" vertical="center"/>
    </xf>
    <xf numFmtId="166" fontId="53" fillId="0" borderId="0" xfId="1" applyFont="1" applyFill="1" applyAlignment="1">
      <alignment horizontal="left" vertical="center"/>
    </xf>
    <xf numFmtId="166" fontId="53" fillId="0" borderId="0" xfId="1" applyFont="1" applyFill="1" applyAlignment="1">
      <alignment vertical="center"/>
    </xf>
    <xf numFmtId="0" fontId="118" fillId="0" borderId="0" xfId="6800" applyFont="1" applyAlignment="1">
      <alignment horizontal="left" vertical="center" indent="2"/>
    </xf>
    <xf numFmtId="0" fontId="118" fillId="0" borderId="0" xfId="6800" applyFont="1" applyAlignment="1">
      <alignment vertical="center"/>
    </xf>
    <xf numFmtId="166" fontId="55" fillId="34" borderId="0" xfId="1" applyFont="1" applyFill="1" applyAlignment="1">
      <alignment horizontal="center" vertical="center"/>
    </xf>
    <xf numFmtId="166" fontId="55" fillId="34" borderId="0" xfId="1" applyFont="1" applyFill="1" applyAlignment="1">
      <alignment horizontal="left" vertical="center"/>
    </xf>
    <xf numFmtId="166" fontId="118" fillId="34" borderId="0" xfId="1" applyFont="1" applyFill="1" applyAlignment="1">
      <alignment horizontal="left" vertical="center"/>
    </xf>
    <xf numFmtId="180" fontId="118" fillId="34" borderId="0" xfId="1" applyNumberFormat="1" applyFont="1" applyFill="1" applyAlignment="1">
      <alignment horizontal="left" vertical="center"/>
    </xf>
    <xf numFmtId="180" fontId="117" fillId="34" borderId="0" xfId="1" applyNumberFormat="1" applyFont="1" applyFill="1" applyAlignment="1">
      <alignment horizontal="left" vertical="center"/>
    </xf>
    <xf numFmtId="166" fontId="55" fillId="0" borderId="0" xfId="1" applyFont="1" applyFill="1" applyAlignment="1">
      <alignment horizontal="right" vertical="center"/>
    </xf>
    <xf numFmtId="166" fontId="118" fillId="34" borderId="0" xfId="1" applyNumberFormat="1" applyFont="1" applyFill="1" applyAlignment="1">
      <alignment horizontal="left" vertical="center"/>
    </xf>
    <xf numFmtId="166" fontId="117" fillId="34" borderId="0" xfId="1" applyNumberFormat="1" applyFont="1" applyFill="1" applyAlignment="1">
      <alignment horizontal="left" vertical="center"/>
    </xf>
    <xf numFmtId="176" fontId="117" fillId="34" borderId="0" xfId="1" applyNumberFormat="1" applyFont="1" applyFill="1" applyAlignment="1">
      <alignment horizontal="left" vertical="center"/>
    </xf>
    <xf numFmtId="166" fontId="55" fillId="0" borderId="0" xfId="1" applyFont="1" applyFill="1" applyAlignment="1">
      <alignment vertical="center"/>
    </xf>
    <xf numFmtId="0" fontId="125" fillId="0" borderId="23" xfId="6800" applyFont="1" applyFill="1" applyBorder="1" applyAlignment="1">
      <alignment vertical="center"/>
    </xf>
    <xf numFmtId="0" fontId="54" fillId="40" borderId="0" xfId="6800" applyFont="1" applyFill="1" applyAlignment="1">
      <alignment horizontal="left" vertical="center"/>
    </xf>
    <xf numFmtId="0" fontId="118" fillId="40" borderId="0" xfId="6800" applyFont="1" applyFill="1" applyAlignment="1">
      <alignment horizontal="left" vertical="center"/>
    </xf>
    <xf numFmtId="180" fontId="118" fillId="40" borderId="0" xfId="1" applyNumberFormat="1" applyFont="1" applyFill="1" applyAlignment="1">
      <alignment horizontal="left" vertical="center"/>
    </xf>
    <xf numFmtId="180" fontId="117" fillId="40" borderId="0" xfId="1" applyNumberFormat="1" applyFont="1" applyFill="1" applyAlignment="1">
      <alignment horizontal="left" vertical="center"/>
    </xf>
    <xf numFmtId="166" fontId="118" fillId="40" borderId="0" xfId="1" applyNumberFormat="1" applyFont="1" applyFill="1" applyAlignment="1">
      <alignment horizontal="left" vertical="center"/>
    </xf>
    <xf numFmtId="166" fontId="117" fillId="40" borderId="0" xfId="1" applyNumberFormat="1" applyFont="1" applyFill="1" applyAlignment="1">
      <alignment horizontal="left" vertical="center"/>
    </xf>
    <xf numFmtId="180" fontId="118" fillId="0" borderId="0" xfId="1" applyNumberFormat="1" applyFont="1" applyAlignment="1">
      <alignment horizontal="left" vertical="center"/>
    </xf>
    <xf numFmtId="180" fontId="117" fillId="0" borderId="0" xfId="1" applyNumberFormat="1" applyFont="1" applyAlignment="1">
      <alignment horizontal="left" vertical="center"/>
    </xf>
    <xf numFmtId="166" fontId="118" fillId="0" borderId="0" xfId="1" applyNumberFormat="1" applyFont="1" applyAlignment="1">
      <alignment horizontal="left" vertical="center"/>
    </xf>
    <xf numFmtId="166" fontId="117" fillId="0" borderId="0" xfId="1" applyNumberFormat="1" applyFont="1" applyAlignment="1">
      <alignment horizontal="left" vertical="center"/>
    </xf>
    <xf numFmtId="176" fontId="117" fillId="0" borderId="0" xfId="1" applyNumberFormat="1" applyFont="1" applyAlignment="1">
      <alignment horizontal="left" vertical="center"/>
    </xf>
    <xf numFmtId="180" fontId="56" fillId="0" borderId="0" xfId="1" applyNumberFormat="1" applyFont="1" applyAlignment="1">
      <alignment horizontal="left" vertical="center"/>
    </xf>
    <xf numFmtId="180" fontId="116" fillId="0" borderId="0" xfId="1" applyNumberFormat="1" applyFont="1" applyAlignment="1">
      <alignment horizontal="left" vertical="center"/>
    </xf>
    <xf numFmtId="166" fontId="56" fillId="0" borderId="0" xfId="1" applyNumberFormat="1" applyFont="1" applyAlignment="1">
      <alignment horizontal="left" vertical="center"/>
    </xf>
    <xf numFmtId="169" fontId="56" fillId="45" borderId="0" xfId="1" applyNumberFormat="1" applyFont="1" applyFill="1" applyAlignment="1">
      <alignment horizontal="left" vertical="center"/>
    </xf>
    <xf numFmtId="166" fontId="116" fillId="0" borderId="0" xfId="1" applyNumberFormat="1" applyFont="1" applyAlignment="1">
      <alignment horizontal="left" vertical="center"/>
    </xf>
    <xf numFmtId="176" fontId="116" fillId="0" borderId="0" xfId="1" applyNumberFormat="1" applyFont="1" applyAlignment="1">
      <alignment horizontal="left" vertical="center"/>
    </xf>
    <xf numFmtId="0" fontId="24" fillId="0" borderId="23" xfId="6800" applyFont="1" applyFill="1" applyBorder="1" applyAlignment="1">
      <alignment vertical="center"/>
    </xf>
    <xf numFmtId="0" fontId="9" fillId="0" borderId="23" xfId="6800" applyFont="1" applyFill="1" applyBorder="1" applyAlignment="1">
      <alignment vertical="center"/>
    </xf>
    <xf numFmtId="180" fontId="118" fillId="0" borderId="0" xfId="1" quotePrefix="1" applyNumberFormat="1" applyFont="1" applyAlignment="1">
      <alignment horizontal="left" vertical="center"/>
    </xf>
    <xf numFmtId="180" fontId="117" fillId="0" borderId="0" xfId="1" quotePrefix="1" applyNumberFormat="1" applyFont="1" applyAlignment="1">
      <alignment horizontal="left" vertical="center"/>
    </xf>
    <xf numFmtId="166" fontId="118" fillId="0" borderId="0" xfId="1" quotePrefix="1" applyNumberFormat="1" applyFont="1" applyAlignment="1">
      <alignment horizontal="left" vertical="center"/>
    </xf>
    <xf numFmtId="169" fontId="118" fillId="45" borderId="0" xfId="1" quotePrefix="1" applyNumberFormat="1" applyFont="1" applyFill="1" applyAlignment="1">
      <alignment horizontal="left" vertical="center"/>
    </xf>
    <xf numFmtId="166" fontId="117" fillId="0" borderId="0" xfId="1" quotePrefix="1" applyNumberFormat="1" applyFont="1" applyAlignment="1">
      <alignment horizontal="left" vertical="center"/>
    </xf>
    <xf numFmtId="176" fontId="117" fillId="0" borderId="0" xfId="1" quotePrefix="1" applyNumberFormat="1" applyFont="1" applyAlignment="1">
      <alignment horizontal="left" vertical="center"/>
    </xf>
    <xf numFmtId="0" fontId="56" fillId="0" borderId="0" xfId="6800" quotePrefix="1" applyFont="1" applyAlignment="1">
      <alignment horizontal="left" vertical="center"/>
    </xf>
    <xf numFmtId="0" fontId="9" fillId="0" borderId="23" xfId="6800" applyFont="1" applyFill="1" applyBorder="1" applyAlignment="1">
      <alignment vertical="center" wrapText="1"/>
    </xf>
    <xf numFmtId="37" fontId="120" fillId="0" borderId="0" xfId="6800" applyNumberFormat="1" applyFont="1" applyFill="1" applyAlignment="1">
      <alignment horizontal="right" vertical="center"/>
    </xf>
    <xf numFmtId="169" fontId="120" fillId="0" borderId="0" xfId="1" applyNumberFormat="1" applyFont="1" applyAlignment="1">
      <alignment horizontal="left" vertical="center"/>
    </xf>
    <xf numFmtId="37" fontId="120" fillId="44" borderId="0" xfId="6800" applyNumberFormat="1" applyFont="1" applyFill="1" applyAlignment="1">
      <alignment horizontal="right" vertical="center"/>
    </xf>
    <xf numFmtId="180" fontId="120" fillId="0" borderId="0" xfId="1" applyNumberFormat="1" applyFont="1" applyAlignment="1">
      <alignment horizontal="left" vertical="center"/>
    </xf>
    <xf numFmtId="166" fontId="120" fillId="0" borderId="0" xfId="1" applyFont="1" applyFill="1" applyAlignment="1">
      <alignment horizontal="right" vertical="center"/>
    </xf>
    <xf numFmtId="166" fontId="120" fillId="0" borderId="0" xfId="1" applyNumberFormat="1" applyFont="1" applyAlignment="1">
      <alignment horizontal="left" vertical="center"/>
    </xf>
    <xf numFmtId="169" fontId="120" fillId="45" borderId="0" xfId="1" applyNumberFormat="1" applyFont="1" applyFill="1" applyAlignment="1">
      <alignment horizontal="left" vertical="center"/>
    </xf>
    <xf numFmtId="0" fontId="120" fillId="0" borderId="0" xfId="6800" applyFont="1" applyFill="1" applyAlignment="1">
      <alignment vertical="center"/>
    </xf>
    <xf numFmtId="0" fontId="118" fillId="0" borderId="0" xfId="6800" applyFont="1" applyAlignment="1">
      <alignment horizontal="center" vertical="center"/>
    </xf>
    <xf numFmtId="180" fontId="118" fillId="34" borderId="0" xfId="1" applyNumberFormat="1" applyFont="1" applyFill="1" applyAlignment="1">
      <alignment horizontal="center" vertical="center"/>
    </xf>
    <xf numFmtId="180" fontId="117" fillId="34" borderId="0" xfId="1" applyNumberFormat="1" applyFont="1" applyFill="1" applyAlignment="1">
      <alignment horizontal="center" vertical="center"/>
    </xf>
    <xf numFmtId="166" fontId="118" fillId="34" borderId="0" xfId="1" applyNumberFormat="1" applyFont="1" applyFill="1" applyAlignment="1">
      <alignment horizontal="center" vertical="center"/>
    </xf>
    <xf numFmtId="166" fontId="117" fillId="34" borderId="0" xfId="1" applyNumberFormat="1" applyFont="1" applyFill="1" applyAlignment="1">
      <alignment horizontal="center" vertical="center"/>
    </xf>
    <xf numFmtId="176" fontId="117" fillId="34" borderId="0" xfId="1" applyNumberFormat="1" applyFont="1" applyFill="1" applyAlignment="1">
      <alignment horizontal="center" vertical="center"/>
    </xf>
    <xf numFmtId="169" fontId="121" fillId="0" borderId="0" xfId="1" applyNumberFormat="1" applyFont="1" applyFill="1" applyAlignment="1">
      <alignment horizontal="right" vertical="center"/>
    </xf>
    <xf numFmtId="0" fontId="54" fillId="41" borderId="0" xfId="6800" applyFont="1" applyFill="1" applyAlignment="1">
      <alignment horizontal="left" vertical="center"/>
    </xf>
    <xf numFmtId="0" fontId="118" fillId="41" borderId="0" xfId="6800" applyFont="1" applyFill="1" applyAlignment="1">
      <alignment horizontal="left" vertical="center"/>
    </xf>
    <xf numFmtId="169" fontId="56" fillId="44" borderId="0" xfId="1" applyNumberFormat="1" applyFont="1" applyFill="1" applyAlignment="1">
      <alignment vertical="center"/>
    </xf>
    <xf numFmtId="180" fontId="118" fillId="41" borderId="0" xfId="1" applyNumberFormat="1" applyFont="1" applyFill="1" applyAlignment="1">
      <alignment horizontal="left" vertical="center"/>
    </xf>
    <xf numFmtId="180" fontId="117" fillId="41" borderId="0" xfId="1" applyNumberFormat="1" applyFont="1" applyFill="1" applyAlignment="1">
      <alignment horizontal="left" vertical="center"/>
    </xf>
    <xf numFmtId="166" fontId="118" fillId="41" borderId="0" xfId="1" applyNumberFormat="1" applyFont="1" applyFill="1" applyAlignment="1">
      <alignment horizontal="left" vertical="center"/>
    </xf>
    <xf numFmtId="166" fontId="117" fillId="41" borderId="0" xfId="1" applyNumberFormat="1" applyFont="1" applyFill="1" applyAlignment="1">
      <alignment horizontal="left" vertical="center"/>
    </xf>
    <xf numFmtId="176" fontId="117" fillId="41" borderId="0" xfId="1" applyNumberFormat="1" applyFont="1" applyFill="1" applyAlignment="1">
      <alignment horizontal="left" vertical="center"/>
    </xf>
    <xf numFmtId="166" fontId="53" fillId="0" borderId="0" xfId="1" applyNumberFormat="1" applyFont="1" applyAlignment="1">
      <alignment horizontal="center" vertical="center"/>
    </xf>
    <xf numFmtId="169" fontId="53" fillId="0" borderId="0" xfId="6800" applyNumberFormat="1" applyFont="1" applyFill="1" applyAlignment="1">
      <alignment vertical="center"/>
    </xf>
    <xf numFmtId="0" fontId="54" fillId="56" borderId="0" xfId="6800" applyFont="1" applyFill="1" applyAlignment="1">
      <alignment horizontal="left" vertical="center"/>
    </xf>
    <xf numFmtId="0" fontId="118" fillId="56" borderId="0" xfId="6800" applyFont="1" applyFill="1" applyAlignment="1">
      <alignment horizontal="left" vertical="center"/>
    </xf>
    <xf numFmtId="169" fontId="53" fillId="0" borderId="0" xfId="1" applyNumberFormat="1" applyFont="1" applyFill="1" applyAlignment="1">
      <alignment horizontal="left" vertical="center"/>
    </xf>
    <xf numFmtId="169" fontId="116" fillId="0" borderId="0" xfId="1" applyNumberFormat="1" applyFont="1" applyFill="1" applyAlignment="1">
      <alignment horizontal="left" vertical="center"/>
    </xf>
    <xf numFmtId="180" fontId="53" fillId="0" borderId="0" xfId="1" applyNumberFormat="1" applyFont="1" applyAlignment="1">
      <alignment horizontal="center" vertical="center"/>
    </xf>
    <xf numFmtId="176" fontId="53" fillId="0" borderId="0" xfId="1" applyNumberFormat="1" applyFont="1" applyFill="1" applyAlignment="1">
      <alignment vertical="center"/>
    </xf>
    <xf numFmtId="169" fontId="53" fillId="0" borderId="0" xfId="1" applyNumberFormat="1" applyFont="1" applyFill="1" applyAlignment="1">
      <alignment vertical="center"/>
    </xf>
    <xf numFmtId="169" fontId="55" fillId="0" borderId="0" xfId="6800" applyNumberFormat="1" applyFont="1" applyFill="1" applyAlignment="1">
      <alignment horizontal="left" vertical="center"/>
    </xf>
    <xf numFmtId="169" fontId="55" fillId="0" borderId="0" xfId="1" applyNumberFormat="1" applyFont="1" applyFill="1" applyAlignment="1">
      <alignment horizontal="left" vertical="center"/>
    </xf>
    <xf numFmtId="169" fontId="117" fillId="0" borderId="0" xfId="1" applyNumberFormat="1" applyFont="1" applyFill="1" applyAlignment="1">
      <alignment horizontal="left" vertical="center"/>
    </xf>
    <xf numFmtId="0" fontId="55" fillId="44" borderId="0" xfId="6800" applyFont="1" applyFill="1" applyAlignment="1">
      <alignment vertical="center"/>
    </xf>
    <xf numFmtId="180" fontId="55" fillId="0" borderId="0" xfId="1" applyNumberFormat="1" applyFont="1" applyAlignment="1">
      <alignment horizontal="center" vertical="center"/>
    </xf>
    <xf numFmtId="175" fontId="104" fillId="0" borderId="0" xfId="1" applyNumberFormat="1" applyFont="1" applyFill="1" applyBorder="1" applyAlignment="1">
      <alignment vertical="center"/>
    </xf>
    <xf numFmtId="177" fontId="85" fillId="28" borderId="0" xfId="1" applyNumberFormat="1" applyFont="1" applyFill="1" applyBorder="1" applyAlignment="1">
      <alignment horizontal="right" vertical="center" indent="1"/>
    </xf>
    <xf numFmtId="167" fontId="103" fillId="28" borderId="0" xfId="2" applyNumberFormat="1" applyFont="1" applyFill="1" applyBorder="1" applyAlignment="1">
      <alignment horizontal="left" vertical="top"/>
    </xf>
    <xf numFmtId="167" fontId="85" fillId="28" borderId="0" xfId="2" applyNumberFormat="1" applyFont="1" applyFill="1" applyBorder="1" applyAlignment="1">
      <alignment horizontal="left" vertical="top"/>
    </xf>
    <xf numFmtId="167" fontId="102" fillId="0" borderId="17" xfId="2" applyNumberFormat="1" applyFont="1" applyFill="1" applyBorder="1" applyAlignment="1">
      <alignment horizontal="left" vertical="top"/>
    </xf>
    <xf numFmtId="167" fontId="85" fillId="28" borderId="0" xfId="2" applyNumberFormat="1" applyFont="1" applyFill="1" applyBorder="1" applyAlignment="1">
      <alignment horizontal="left"/>
    </xf>
    <xf numFmtId="167" fontId="103" fillId="28" borderId="0" xfId="2" applyNumberFormat="1" applyFont="1" applyFill="1" applyBorder="1" applyAlignment="1">
      <alignment horizontal="left" vertical="top"/>
    </xf>
    <xf numFmtId="167" fontId="86" fillId="0" borderId="16" xfId="2" applyNumberFormat="1" applyFont="1" applyFill="1" applyBorder="1" applyAlignment="1">
      <alignment horizontal="left"/>
    </xf>
    <xf numFmtId="167" fontId="86" fillId="0" borderId="18" xfId="2" applyNumberFormat="1" applyFont="1" applyFill="1" applyBorder="1" applyAlignment="1">
      <alignment horizontal="left"/>
    </xf>
    <xf numFmtId="167" fontId="102" fillId="0" borderId="19" xfId="2" applyNumberFormat="1" applyFont="1" applyFill="1" applyBorder="1" applyAlignment="1">
      <alignment horizontal="left" vertical="top"/>
    </xf>
    <xf numFmtId="3" fontId="104" fillId="28" borderId="0" xfId="1" applyNumberFormat="1" applyFont="1" applyFill="1" applyBorder="1" applyAlignment="1">
      <alignment vertical="center"/>
    </xf>
    <xf numFmtId="167" fontId="103" fillId="28" borderId="0" xfId="2" applyNumberFormat="1" applyFont="1" applyFill="1" applyBorder="1" applyAlignment="1">
      <alignment horizontal="left" vertical="top"/>
    </xf>
    <xf numFmtId="167" fontId="72" fillId="0" borderId="18" xfId="2" applyNumberFormat="1" applyFont="1" applyFill="1" applyBorder="1" applyAlignment="1">
      <alignment horizontal="center" vertical="center"/>
    </xf>
    <xf numFmtId="167" fontId="72" fillId="0" borderId="19" xfId="2" applyNumberFormat="1" applyFont="1" applyFill="1" applyBorder="1" applyAlignment="1">
      <alignment horizontal="center" vertical="center"/>
    </xf>
    <xf numFmtId="167" fontId="72" fillId="0" borderId="16" xfId="1" applyNumberFormat="1" applyFont="1" applyFill="1" applyBorder="1" applyAlignment="1">
      <alignment horizontal="center" vertical="center"/>
    </xf>
    <xf numFmtId="167" fontId="72" fillId="0" borderId="17" xfId="1" applyNumberFormat="1" applyFont="1" applyFill="1" applyBorder="1" applyAlignment="1">
      <alignment horizontal="center" vertical="center"/>
    </xf>
    <xf numFmtId="3" fontId="113" fillId="0" borderId="0" xfId="1" applyNumberFormat="1" applyFont="1" applyFill="1" applyBorder="1" applyAlignment="1">
      <alignment vertical="center"/>
    </xf>
    <xf numFmtId="174" fontId="85" fillId="28" borderId="0" xfId="1" applyNumberFormat="1" applyFont="1" applyFill="1" applyBorder="1" applyAlignment="1">
      <alignment horizontal="right" vertical="center" indent="1"/>
    </xf>
    <xf numFmtId="167" fontId="126" fillId="0" borderId="0" xfId="0" applyFont="1"/>
    <xf numFmtId="174" fontId="88" fillId="0" borderId="0" xfId="1" quotePrefix="1" applyNumberFormat="1" applyFont="1" applyFill="1" applyBorder="1" applyAlignment="1">
      <alignment vertical="center"/>
    </xf>
    <xf numFmtId="169" fontId="105" fillId="0" borderId="0" xfId="1" quotePrefix="1" applyNumberFormat="1" applyFont="1" applyFill="1" applyBorder="1" applyAlignment="1">
      <alignment horizontal="right" vertical="center" indent="1"/>
    </xf>
    <xf numFmtId="3" fontId="104" fillId="28" borderId="0" xfId="1" applyNumberFormat="1" applyFont="1" applyFill="1" applyBorder="1" applyAlignment="1">
      <alignment vertical="center"/>
    </xf>
    <xf numFmtId="0" fontId="97" fillId="0" borderId="18" xfId="2" applyNumberFormat="1" applyFont="1" applyFill="1" applyBorder="1" applyAlignment="1">
      <alignment horizontal="right" vertical="center"/>
    </xf>
    <xf numFmtId="0" fontId="97" fillId="0" borderId="19" xfId="2" applyNumberFormat="1" applyFont="1" applyFill="1" applyBorder="1" applyAlignment="1">
      <alignment horizontal="right" vertical="center"/>
    </xf>
    <xf numFmtId="3" fontId="113" fillId="0" borderId="0" xfId="1" applyNumberFormat="1" applyFont="1" applyFill="1" applyBorder="1" applyAlignment="1">
      <alignment vertical="center"/>
    </xf>
    <xf numFmtId="3" fontId="97" fillId="0" borderId="16" xfId="1" applyNumberFormat="1" applyFont="1" applyFill="1" applyBorder="1" applyAlignment="1">
      <alignment vertical="center"/>
    </xf>
    <xf numFmtId="3" fontId="97" fillId="0" borderId="17" xfId="1" applyNumberFormat="1" applyFont="1" applyFill="1" applyBorder="1" applyAlignment="1">
      <alignment vertical="center"/>
    </xf>
    <xf numFmtId="167" fontId="109" fillId="0" borderId="0" xfId="2" applyNumberFormat="1" applyFont="1" applyFill="1" applyBorder="1" applyAlignment="1">
      <alignment horizontal="left" vertical="top" wrapText="1"/>
    </xf>
    <xf numFmtId="175" fontId="97" fillId="0" borderId="0" xfId="1" applyNumberFormat="1" applyFont="1" applyFill="1" applyBorder="1" applyAlignment="1">
      <alignment vertical="center"/>
    </xf>
    <xf numFmtId="167" fontId="109" fillId="0" borderId="0" xfId="2" applyNumberFormat="1" applyFont="1" applyFill="1" applyBorder="1" applyAlignment="1">
      <alignment horizontal="left" vertical="top" wrapText="1"/>
    </xf>
    <xf numFmtId="167" fontId="45" fillId="0" borderId="0" xfId="2" applyFont="1" applyBorder="1" applyAlignment="1">
      <alignment horizontal="center"/>
    </xf>
    <xf numFmtId="167" fontId="86" fillId="28" borderId="0" xfId="2" applyNumberFormat="1" applyFont="1" applyFill="1" applyBorder="1" applyAlignment="1">
      <alignment horizontal="left" vertical="top"/>
    </xf>
    <xf numFmtId="167" fontId="102" fillId="28" borderId="0" xfId="2" applyNumberFormat="1" applyFont="1" applyFill="1" applyBorder="1" applyAlignment="1">
      <alignment horizontal="left" vertical="top"/>
    </xf>
    <xf numFmtId="167" fontId="89" fillId="0" borderId="19" xfId="2" applyNumberFormat="1" applyFont="1" applyBorder="1"/>
    <xf numFmtId="167" fontId="109" fillId="0" borderId="19" xfId="2" applyNumberFormat="1" applyFont="1" applyFill="1" applyBorder="1" applyAlignment="1">
      <alignment horizontal="left" vertical="top" wrapText="1"/>
    </xf>
    <xf numFmtId="175" fontId="97" fillId="0" borderId="19" xfId="1" applyNumberFormat="1" applyFont="1" applyFill="1" applyBorder="1" applyAlignment="1">
      <alignment vertical="center"/>
    </xf>
    <xf numFmtId="167" fontId="45" fillId="0" borderId="0" xfId="2" applyFont="1" applyBorder="1" applyAlignment="1">
      <alignment horizontal="center"/>
    </xf>
    <xf numFmtId="176" fontId="56" fillId="0" borderId="0" xfId="1" applyNumberFormat="1" applyFont="1" applyAlignment="1">
      <alignment horizontal="center" vertical="center"/>
    </xf>
    <xf numFmtId="167" fontId="109" fillId="0" borderId="0" xfId="2" applyNumberFormat="1" applyFont="1" applyFill="1" applyBorder="1" applyAlignment="1">
      <alignment horizontal="left" vertical="top" wrapText="1"/>
    </xf>
    <xf numFmtId="174" fontId="0" fillId="0" borderId="0" xfId="0" applyNumberFormat="1"/>
    <xf numFmtId="174" fontId="105" fillId="0" borderId="0" xfId="1" quotePrefix="1" applyNumberFormat="1" applyFont="1" applyFill="1" applyBorder="1" applyAlignment="1">
      <alignment horizontal="right" vertical="center"/>
    </xf>
    <xf numFmtId="174" fontId="0" fillId="0" borderId="0" xfId="0" applyNumberFormat="1" applyFont="1"/>
    <xf numFmtId="174" fontId="113" fillId="0" borderId="0" xfId="1" quotePrefix="1" applyNumberFormat="1" applyFont="1" applyFill="1" applyBorder="1" applyAlignment="1">
      <alignment horizontal="right" vertical="center"/>
    </xf>
    <xf numFmtId="174" fontId="127" fillId="0" borderId="0" xfId="0" applyNumberFormat="1" applyFont="1"/>
    <xf numFmtId="2" fontId="43" fillId="0" borderId="0" xfId="2" applyNumberFormat="1" applyFont="1"/>
    <xf numFmtId="2" fontId="41" fillId="0" borderId="0" xfId="2" applyNumberFormat="1" applyFont="1"/>
    <xf numFmtId="2" fontId="95" fillId="0" borderId="0" xfId="2" applyNumberFormat="1" applyFont="1" applyFill="1"/>
    <xf numFmtId="2" fontId="74" fillId="0" borderId="0" xfId="2" applyNumberFormat="1" applyFont="1"/>
    <xf numFmtId="2" fontId="74" fillId="28" borderId="0" xfId="2" applyNumberFormat="1" applyFont="1" applyFill="1"/>
    <xf numFmtId="2" fontId="41" fillId="28" borderId="0" xfId="2" applyNumberFormat="1" applyFont="1" applyFill="1"/>
    <xf numFmtId="2" fontId="41" fillId="0" borderId="17" xfId="2" applyNumberFormat="1" applyFont="1" applyBorder="1"/>
    <xf numFmtId="2" fontId="43" fillId="0" borderId="0" xfId="2" applyNumberFormat="1" applyFont="1" applyBorder="1"/>
    <xf numFmtId="2" fontId="39" fillId="0" borderId="0" xfId="2" applyNumberFormat="1" applyFont="1"/>
    <xf numFmtId="2" fontId="40" fillId="0" borderId="0" xfId="2" applyNumberFormat="1" applyFont="1"/>
    <xf numFmtId="2" fontId="0" fillId="0" borderId="0" xfId="0" applyNumberFormat="1"/>
    <xf numFmtId="2" fontId="41" fillId="0" borderId="19" xfId="2" applyNumberFormat="1" applyFont="1" applyBorder="1"/>
    <xf numFmtId="167" fontId="41" fillId="0" borderId="19" xfId="2" applyFont="1" applyBorder="1"/>
    <xf numFmtId="2" fontId="40" fillId="0" borderId="19" xfId="2" applyNumberFormat="1" applyFont="1" applyBorder="1"/>
    <xf numFmtId="167" fontId="40" fillId="0" borderId="19" xfId="2" applyFont="1" applyBorder="1"/>
    <xf numFmtId="167" fontId="43" fillId="0" borderId="18" xfId="2" applyNumberFormat="1" applyFont="1" applyBorder="1"/>
    <xf numFmtId="167" fontId="43" fillId="0" borderId="0" xfId="2" applyNumberFormat="1" applyFont="1" applyBorder="1"/>
    <xf numFmtId="167" fontId="86" fillId="0" borderId="0" xfId="1" applyNumberFormat="1" applyFont="1" applyFill="1" applyBorder="1" applyAlignment="1">
      <alignment horizontal="center" vertical="center"/>
    </xf>
    <xf numFmtId="3" fontId="43" fillId="0" borderId="18" xfId="2" applyNumberFormat="1" applyFont="1" applyBorder="1" applyAlignment="1">
      <alignment horizontal="right"/>
    </xf>
    <xf numFmtId="167" fontId="43" fillId="0" borderId="18" xfId="2" applyFont="1" applyBorder="1"/>
    <xf numFmtId="2" fontId="39" fillId="0" borderId="0" xfId="2" applyNumberFormat="1" applyFont="1" applyBorder="1"/>
    <xf numFmtId="167" fontId="39" fillId="0" borderId="0" xfId="2" applyFont="1" applyBorder="1"/>
    <xf numFmtId="167" fontId="100" fillId="0" borderId="0" xfId="2" applyFont="1" applyFill="1" applyBorder="1"/>
    <xf numFmtId="167" fontId="101" fillId="0" borderId="0" xfId="2" applyFont="1" applyFill="1" applyBorder="1"/>
    <xf numFmtId="3" fontId="89" fillId="0" borderId="0" xfId="1" applyNumberFormat="1" applyFont="1" applyFill="1" applyBorder="1" applyAlignment="1">
      <alignment horizontal="right" vertical="center"/>
    </xf>
    <xf numFmtId="168" fontId="40" fillId="0" borderId="0" xfId="6798" applyNumberFormat="1" applyFont="1"/>
    <xf numFmtId="167" fontId="128" fillId="0" borderId="0" xfId="2" applyFont="1" applyAlignment="1">
      <alignment vertical="center"/>
    </xf>
    <xf numFmtId="167" fontId="129" fillId="0" borderId="0" xfId="2" applyFont="1" applyFill="1" applyAlignment="1">
      <alignment vertical="center"/>
    </xf>
    <xf numFmtId="168" fontId="130" fillId="0" borderId="0" xfId="2" applyNumberFormat="1" applyFont="1" applyAlignment="1">
      <alignment vertical="center"/>
    </xf>
    <xf numFmtId="168" fontId="128" fillId="0" borderId="0" xfId="2" applyNumberFormat="1" applyFont="1" applyAlignment="1">
      <alignment vertical="center"/>
    </xf>
    <xf numFmtId="168" fontId="131" fillId="0" borderId="0" xfId="2" applyNumberFormat="1" applyFont="1" applyFill="1" applyAlignment="1">
      <alignment vertical="center"/>
    </xf>
    <xf numFmtId="167" fontId="130" fillId="0" borderId="0" xfId="2" applyFont="1" applyAlignment="1">
      <alignment vertical="center"/>
    </xf>
    <xf numFmtId="168" fontId="132" fillId="0" borderId="0" xfId="2" applyNumberFormat="1" applyFont="1" applyAlignment="1">
      <alignment horizontal="center" vertical="center"/>
    </xf>
    <xf numFmtId="168" fontId="132" fillId="0" borderId="0" xfId="2" applyNumberFormat="1" applyFont="1" applyAlignment="1">
      <alignment horizontal="center"/>
    </xf>
    <xf numFmtId="168" fontId="133" fillId="0" borderId="0" xfId="2" applyNumberFormat="1" applyFont="1" applyAlignment="1">
      <alignment horizontal="center" vertical="center"/>
    </xf>
    <xf numFmtId="168" fontId="133" fillId="0" borderId="0" xfId="2" applyNumberFormat="1" applyFont="1" applyAlignment="1">
      <alignment horizontal="center"/>
    </xf>
    <xf numFmtId="1" fontId="0" fillId="0" borderId="0" xfId="0" applyNumberFormat="1"/>
    <xf numFmtId="1" fontId="0" fillId="0" borderId="0" xfId="6798" applyNumberFormat="1" applyFont="1"/>
    <xf numFmtId="3" fontId="113" fillId="0" borderId="0" xfId="0" applyNumberFormat="1" applyFont="1" applyAlignment="1">
      <alignment vertical="center"/>
    </xf>
    <xf numFmtId="3" fontId="105" fillId="0" borderId="0" xfId="0" applyNumberFormat="1" applyFont="1" applyAlignment="1">
      <alignment vertical="center"/>
    </xf>
    <xf numFmtId="3" fontId="113" fillId="0" borderId="19" xfId="0" applyNumberFormat="1" applyFont="1" applyBorder="1" applyAlignment="1">
      <alignment vertical="center"/>
    </xf>
    <xf numFmtId="3" fontId="0" fillId="0" borderId="0" xfId="0" applyNumberFormat="1"/>
    <xf numFmtId="3" fontId="41" fillId="0" borderId="0" xfId="2" applyNumberFormat="1" applyFont="1"/>
    <xf numFmtId="3" fontId="41" fillId="0" borderId="17" xfId="2" applyNumberFormat="1" applyFont="1" applyBorder="1"/>
    <xf numFmtId="3" fontId="0" fillId="0" borderId="16" xfId="0" applyNumberFormat="1" applyBorder="1"/>
    <xf numFmtId="175" fontId="113" fillId="0" borderId="0" xfId="2" applyNumberFormat="1" applyFont="1" applyAlignment="1">
      <alignment horizontal="right"/>
    </xf>
    <xf numFmtId="0" fontId="97" fillId="0" borderId="18" xfId="2" applyNumberFormat="1" applyFont="1" applyFill="1" applyBorder="1" applyAlignment="1">
      <alignment horizontal="right" vertical="center"/>
    </xf>
    <xf numFmtId="0" fontId="97" fillId="0" borderId="19" xfId="2" applyNumberFormat="1" applyFont="1" applyFill="1" applyBorder="1" applyAlignment="1">
      <alignment horizontal="right" vertical="center"/>
    </xf>
    <xf numFmtId="175" fontId="86" fillId="0" borderId="16" xfId="1" applyNumberFormat="1" applyFont="1" applyFill="1" applyBorder="1" applyAlignment="1">
      <alignment vertical="center"/>
    </xf>
    <xf numFmtId="175" fontId="85" fillId="0" borderId="0" xfId="1" applyNumberFormat="1" applyFont="1" applyFill="1" applyBorder="1" applyAlignment="1">
      <alignment vertical="center"/>
    </xf>
    <xf numFmtId="175" fontId="86" fillId="0" borderId="0" xfId="1" applyNumberFormat="1" applyFont="1" applyFill="1" applyBorder="1" applyAlignment="1">
      <alignment vertical="center"/>
    </xf>
    <xf numFmtId="2" fontId="97" fillId="0" borderId="0" xfId="1" applyNumberFormat="1" applyFont="1" applyFill="1" applyBorder="1" applyAlignment="1">
      <alignment horizontal="right" vertical="center"/>
    </xf>
    <xf numFmtId="175" fontId="86" fillId="0" borderId="24" xfId="1" applyNumberFormat="1" applyFont="1" applyFill="1" applyBorder="1" applyAlignment="1">
      <alignment vertical="center"/>
    </xf>
    <xf numFmtId="2" fontId="41" fillId="0" borderId="0" xfId="2" applyNumberFormat="1" applyFont="1" applyBorder="1"/>
    <xf numFmtId="3" fontId="41" fillId="0" borderId="0" xfId="2" applyNumberFormat="1" applyFont="1" applyBorder="1"/>
    <xf numFmtId="3" fontId="0" fillId="0" borderId="0" xfId="0" applyNumberFormat="1" applyBorder="1"/>
    <xf numFmtId="3" fontId="113" fillId="0" borderId="0" xfId="0" applyNumberFormat="1" applyFont="1" applyBorder="1" applyAlignment="1">
      <alignment horizontal="right" vertical="center"/>
    </xf>
    <xf numFmtId="3" fontId="113" fillId="28" borderId="0" xfId="2" applyNumberFormat="1" applyFont="1" applyFill="1" applyAlignment="1">
      <alignment horizontal="right" vertical="center"/>
    </xf>
    <xf numFmtId="175" fontId="104" fillId="0" borderId="0" xfId="1" applyNumberFormat="1" applyFont="1" applyFill="1" applyBorder="1" applyAlignment="1">
      <alignment vertical="center"/>
    </xf>
    <xf numFmtId="3" fontId="104" fillId="28" borderId="0" xfId="1" applyNumberFormat="1" applyFont="1" applyFill="1" applyBorder="1" applyAlignment="1">
      <alignment vertical="center"/>
    </xf>
    <xf numFmtId="3" fontId="113" fillId="0" borderId="0" xfId="2" applyNumberFormat="1" applyFont="1" applyAlignment="1">
      <alignment horizontal="right" vertical="center"/>
    </xf>
    <xf numFmtId="3" fontId="113" fillId="0" borderId="0" xfId="1" applyNumberFormat="1" applyFont="1" applyFill="1" applyBorder="1" applyAlignment="1">
      <alignment horizontal="right" vertical="center"/>
    </xf>
    <xf numFmtId="3" fontId="113" fillId="0" borderId="0" xfId="1" applyNumberFormat="1" applyFont="1" applyFill="1" applyBorder="1" applyAlignment="1">
      <alignment vertical="center"/>
    </xf>
    <xf numFmtId="175" fontId="113" fillId="0" borderId="0" xfId="2" applyNumberFormat="1" applyFont="1" applyAlignment="1">
      <alignment horizontal="right" vertical="center"/>
    </xf>
    <xf numFmtId="175" fontId="97" fillId="0" borderId="0" xfId="1" applyNumberFormat="1" applyFont="1" applyFill="1" applyBorder="1" applyAlignment="1">
      <alignment vertical="center"/>
    </xf>
    <xf numFmtId="175" fontId="113" fillId="0" borderId="0" xfId="2" applyNumberFormat="1" applyFont="1" applyAlignment="1">
      <alignment vertical="center"/>
    </xf>
    <xf numFmtId="3" fontId="105" fillId="0" borderId="0" xfId="0" applyNumberFormat="1" applyFont="1" applyAlignment="1">
      <alignment horizontal="right" vertical="center"/>
    </xf>
    <xf numFmtId="3" fontId="113" fillId="0" borderId="0" xfId="0" applyNumberFormat="1" applyFont="1" applyAlignment="1">
      <alignment horizontal="right" vertical="center"/>
    </xf>
    <xf numFmtId="0" fontId="55" fillId="0" borderId="0" xfId="6800" applyFont="1" applyFill="1" applyAlignment="1">
      <alignment horizontal="center" vertical="center" wrapText="1"/>
    </xf>
    <xf numFmtId="0" fontId="55" fillId="52" borderId="0" xfId="6800" applyFont="1" applyFill="1" applyAlignment="1">
      <alignment horizontal="center" vertical="center"/>
    </xf>
    <xf numFmtId="0" fontId="117" fillId="53" borderId="0" xfId="6800" applyFont="1" applyFill="1" applyAlignment="1">
      <alignment horizontal="center" vertical="center"/>
    </xf>
    <xf numFmtId="0" fontId="117" fillId="54" borderId="0" xfId="6800" applyFont="1" applyFill="1" applyAlignment="1">
      <alignment horizontal="center" vertical="center"/>
    </xf>
    <xf numFmtId="167" fontId="78" fillId="0" borderId="0" xfId="0" applyFont="1" applyFill="1" applyBorder="1" applyAlignment="1">
      <alignment horizontal="center" vertical="center"/>
    </xf>
    <xf numFmtId="167" fontId="79" fillId="0" borderId="0" xfId="0" applyFont="1" applyFill="1" applyBorder="1" applyAlignment="1">
      <alignment horizontal="center"/>
    </xf>
    <xf numFmtId="0" fontId="97" fillId="0" borderId="18" xfId="2" applyNumberFormat="1" applyFont="1" applyFill="1" applyBorder="1" applyAlignment="1">
      <alignment horizontal="right" vertical="center"/>
    </xf>
    <xf numFmtId="0" fontId="97" fillId="0" borderId="19" xfId="2" applyNumberFormat="1" applyFont="1" applyFill="1" applyBorder="1" applyAlignment="1">
      <alignment horizontal="right" vertical="center"/>
    </xf>
    <xf numFmtId="175" fontId="104" fillId="0" borderId="0" xfId="1" applyNumberFormat="1" applyFont="1" applyFill="1" applyBorder="1" applyAlignment="1">
      <alignment vertical="center"/>
    </xf>
    <xf numFmtId="175" fontId="97" fillId="0" borderId="16" xfId="1" applyNumberFormat="1" applyFont="1" applyFill="1" applyBorder="1" applyAlignment="1">
      <alignment vertical="center"/>
    </xf>
    <xf numFmtId="175" fontId="97" fillId="0" borderId="17" xfId="1" applyNumberFormat="1" applyFont="1" applyFill="1" applyBorder="1" applyAlignment="1">
      <alignment vertical="center"/>
    </xf>
    <xf numFmtId="3" fontId="104" fillId="28" borderId="0" xfId="1" applyNumberFormat="1" applyFont="1" applyFill="1" applyBorder="1" applyAlignment="1">
      <alignment horizontal="right" vertical="center"/>
    </xf>
    <xf numFmtId="3" fontId="105" fillId="0" borderId="16" xfId="1" applyNumberFormat="1" applyFont="1" applyFill="1" applyBorder="1" applyAlignment="1">
      <alignment horizontal="right" vertical="center"/>
    </xf>
    <xf numFmtId="3" fontId="105" fillId="0" borderId="24" xfId="1" applyNumberFormat="1" applyFont="1" applyFill="1" applyBorder="1" applyAlignment="1">
      <alignment horizontal="right" vertical="center"/>
    </xf>
    <xf numFmtId="3" fontId="104" fillId="28" borderId="0" xfId="1" applyNumberFormat="1" applyFont="1" applyFill="1" applyBorder="1" applyAlignment="1">
      <alignment vertical="center"/>
    </xf>
    <xf numFmtId="3" fontId="105" fillId="0" borderId="16" xfId="1" applyNumberFormat="1" applyFont="1" applyFill="1" applyBorder="1" applyAlignment="1">
      <alignment vertical="center"/>
    </xf>
    <xf numFmtId="3" fontId="105" fillId="0" borderId="17" xfId="1" applyNumberFormat="1" applyFont="1" applyFill="1" applyBorder="1" applyAlignment="1">
      <alignment vertical="center"/>
    </xf>
    <xf numFmtId="167" fontId="72" fillId="0" borderId="16" xfId="1" applyNumberFormat="1" applyFont="1" applyFill="1" applyBorder="1" applyAlignment="1">
      <alignment horizontal="center" vertical="center"/>
    </xf>
    <xf numFmtId="167" fontId="72" fillId="0" borderId="17" xfId="1" applyNumberFormat="1" applyFont="1" applyFill="1" applyBorder="1" applyAlignment="1">
      <alignment horizontal="center" vertical="center"/>
    </xf>
    <xf numFmtId="167" fontId="86" fillId="0" borderId="16" xfId="2" applyNumberFormat="1" applyFont="1" applyFill="1" applyBorder="1" applyAlignment="1">
      <alignment horizontal="left"/>
    </xf>
    <xf numFmtId="167" fontId="72" fillId="0" borderId="18" xfId="2" applyNumberFormat="1" applyFont="1" applyFill="1" applyBorder="1" applyAlignment="1">
      <alignment horizontal="center" vertical="center"/>
    </xf>
    <xf numFmtId="167" fontId="72" fillId="0" borderId="19" xfId="2" applyNumberFormat="1" applyFont="1" applyFill="1" applyBorder="1" applyAlignment="1">
      <alignment horizontal="center" vertical="center"/>
    </xf>
    <xf numFmtId="167" fontId="86" fillId="0" borderId="18" xfId="2" applyNumberFormat="1" applyFont="1" applyFill="1" applyBorder="1" applyAlignment="1">
      <alignment horizontal="left"/>
    </xf>
    <xf numFmtId="167" fontId="102" fillId="0" borderId="19" xfId="2" applyNumberFormat="1" applyFont="1" applyFill="1" applyBorder="1" applyAlignment="1">
      <alignment horizontal="left" vertical="top"/>
    </xf>
    <xf numFmtId="167" fontId="85" fillId="28" borderId="0" xfId="2" applyNumberFormat="1" applyFont="1" applyFill="1" applyBorder="1" applyAlignment="1">
      <alignment horizontal="left"/>
    </xf>
    <xf numFmtId="167" fontId="103" fillId="28" borderId="0" xfId="2" applyNumberFormat="1" applyFont="1" applyFill="1" applyBorder="1" applyAlignment="1">
      <alignment horizontal="left" vertical="top"/>
    </xf>
    <xf numFmtId="167" fontId="102" fillId="0" borderId="17" xfId="2" applyNumberFormat="1" applyFont="1" applyFill="1" applyBorder="1" applyAlignment="1">
      <alignment horizontal="left" vertical="top"/>
    </xf>
    <xf numFmtId="177" fontId="86" fillId="0" borderId="16" xfId="1" applyNumberFormat="1" applyFont="1" applyFill="1" applyBorder="1" applyAlignment="1">
      <alignment horizontal="right" vertical="center" indent="1"/>
    </xf>
    <xf numFmtId="177" fontId="86" fillId="0" borderId="17" xfId="1" applyNumberFormat="1" applyFont="1" applyFill="1" applyBorder="1" applyAlignment="1">
      <alignment horizontal="right" vertical="center" indent="1"/>
    </xf>
    <xf numFmtId="167" fontId="81" fillId="28" borderId="0" xfId="2" applyNumberFormat="1" applyFont="1" applyFill="1" applyBorder="1" applyAlignment="1">
      <alignment horizontal="center" vertical="center"/>
    </xf>
    <xf numFmtId="177" fontId="85" fillId="28" borderId="0" xfId="1" applyNumberFormat="1" applyFont="1" applyFill="1" applyBorder="1" applyAlignment="1">
      <alignment horizontal="right" vertical="center" indent="1"/>
    </xf>
    <xf numFmtId="2" fontId="97" fillId="0" borderId="18" xfId="2" applyNumberFormat="1" applyFont="1" applyFill="1" applyBorder="1" applyAlignment="1">
      <alignment horizontal="right" vertical="center"/>
    </xf>
    <xf numFmtId="2" fontId="97" fillId="0" borderId="19" xfId="2" applyNumberFormat="1" applyFont="1" applyFill="1" applyBorder="1" applyAlignment="1">
      <alignment horizontal="right" vertical="center"/>
    </xf>
    <xf numFmtId="3" fontId="105" fillId="0" borderId="16" xfId="2" applyNumberFormat="1" applyFont="1" applyFill="1" applyBorder="1" applyAlignment="1">
      <alignment horizontal="right" vertical="center"/>
    </xf>
    <xf numFmtId="3" fontId="105" fillId="0" borderId="24" xfId="2" applyNumberFormat="1" applyFont="1" applyFill="1" applyBorder="1" applyAlignment="1">
      <alignment horizontal="right" vertical="center"/>
    </xf>
    <xf numFmtId="167" fontId="96" fillId="0" borderId="16" xfId="2" applyFont="1" applyFill="1" applyBorder="1" applyAlignment="1">
      <alignment horizontal="center"/>
    </xf>
    <xf numFmtId="167" fontId="96" fillId="0" borderId="17" xfId="2" applyFont="1" applyFill="1" applyBorder="1" applyAlignment="1">
      <alignment horizontal="center"/>
    </xf>
    <xf numFmtId="3" fontId="113" fillId="28" borderId="0" xfId="2" applyNumberFormat="1" applyFont="1" applyFill="1" applyAlignment="1">
      <alignment horizontal="right" vertical="center"/>
    </xf>
    <xf numFmtId="175" fontId="97" fillId="0" borderId="24" xfId="1" applyNumberFormat="1" applyFont="1" applyFill="1" applyBorder="1" applyAlignment="1">
      <alignment vertical="center"/>
    </xf>
    <xf numFmtId="3" fontId="113" fillId="0" borderId="0" xfId="2" applyNumberFormat="1" applyFont="1" applyAlignment="1">
      <alignment horizontal="right" vertical="center"/>
    </xf>
    <xf numFmtId="3" fontId="105" fillId="0" borderId="0" xfId="2" applyNumberFormat="1" applyFont="1" applyAlignment="1">
      <alignment horizontal="right" vertical="center"/>
    </xf>
    <xf numFmtId="3" fontId="97" fillId="0" borderId="16" xfId="1" applyNumberFormat="1" applyFont="1" applyFill="1" applyBorder="1" applyAlignment="1">
      <alignment horizontal="right" vertical="center"/>
    </xf>
    <xf numFmtId="3" fontId="97" fillId="0" borderId="24" xfId="1" applyNumberFormat="1" applyFont="1" applyFill="1" applyBorder="1" applyAlignment="1">
      <alignment horizontal="right" vertical="center"/>
    </xf>
    <xf numFmtId="3" fontId="113" fillId="0" borderId="0" xfId="1" applyNumberFormat="1" applyFont="1" applyFill="1" applyBorder="1" applyAlignment="1">
      <alignment horizontal="right" vertical="center"/>
    </xf>
    <xf numFmtId="3" fontId="97" fillId="0" borderId="16" xfId="2" applyNumberFormat="1" applyFont="1" applyFill="1" applyBorder="1" applyAlignment="1">
      <alignment horizontal="right" vertical="center"/>
    </xf>
    <xf numFmtId="3" fontId="97" fillId="0" borderId="24" xfId="2" applyNumberFormat="1" applyFont="1" applyFill="1" applyBorder="1" applyAlignment="1">
      <alignment horizontal="right" vertical="center"/>
    </xf>
    <xf numFmtId="3" fontId="105" fillId="0" borderId="0" xfId="1" applyNumberFormat="1" applyFont="1" applyFill="1" applyBorder="1" applyAlignment="1">
      <alignment horizontal="right" vertical="center"/>
    </xf>
    <xf numFmtId="3" fontId="113" fillId="0" borderId="0" xfId="1" applyNumberFormat="1" applyFont="1" applyFill="1" applyBorder="1" applyAlignment="1">
      <alignment vertical="center"/>
    </xf>
    <xf numFmtId="167" fontId="45" fillId="0" borderId="0" xfId="2" applyFont="1" applyBorder="1" applyAlignment="1">
      <alignment horizontal="center"/>
    </xf>
    <xf numFmtId="3" fontId="105" fillId="0" borderId="0" xfId="1" applyNumberFormat="1" applyFont="1" applyFill="1" applyBorder="1" applyAlignment="1">
      <alignment vertical="center"/>
    </xf>
    <xf numFmtId="167" fontId="110" fillId="0" borderId="0" xfId="2" applyNumberFormat="1" applyFont="1" applyFill="1" applyBorder="1" applyAlignment="1">
      <alignment horizontal="left" wrapText="1"/>
    </xf>
    <xf numFmtId="167" fontId="111" fillId="0" borderId="0" xfId="2" applyNumberFormat="1" applyFont="1" applyFill="1" applyBorder="1" applyAlignment="1">
      <alignment horizontal="left" wrapText="1"/>
    </xf>
    <xf numFmtId="167" fontId="81" fillId="28" borderId="0" xfId="2" applyNumberFormat="1" applyFont="1" applyFill="1" applyBorder="1" applyAlignment="1">
      <alignment horizontal="right" vertical="center"/>
    </xf>
    <xf numFmtId="174" fontId="85" fillId="28" borderId="0" xfId="1" applyNumberFormat="1" applyFont="1" applyFill="1" applyBorder="1" applyAlignment="1">
      <alignment horizontal="right" vertical="center" indent="1"/>
    </xf>
    <xf numFmtId="3" fontId="97" fillId="0" borderId="16" xfId="1" applyNumberFormat="1" applyFont="1" applyFill="1" applyBorder="1" applyAlignment="1">
      <alignment vertical="center"/>
    </xf>
    <xf numFmtId="3" fontId="97" fillId="0" borderId="17" xfId="1" applyNumberFormat="1" applyFont="1" applyFill="1" applyBorder="1" applyAlignment="1">
      <alignment vertical="center"/>
    </xf>
    <xf numFmtId="167" fontId="102" fillId="0" borderId="17" xfId="1" applyNumberFormat="1" applyFont="1" applyFill="1" applyBorder="1" applyAlignment="1">
      <alignment horizontal="left" vertical="top"/>
    </xf>
    <xf numFmtId="167" fontId="86" fillId="0" borderId="16" xfId="1" applyNumberFormat="1" applyFont="1" applyFill="1" applyBorder="1" applyAlignment="1">
      <alignment horizontal="left"/>
    </xf>
    <xf numFmtId="167" fontId="109" fillId="0" borderId="0" xfId="2" applyNumberFormat="1" applyFont="1" applyFill="1" applyBorder="1" applyAlignment="1">
      <alignment horizontal="left" vertical="top" wrapText="1"/>
    </xf>
    <xf numFmtId="167" fontId="107" fillId="0" borderId="0" xfId="2" applyNumberFormat="1" applyFont="1" applyFill="1" applyBorder="1" applyAlignment="1">
      <alignment horizontal="left" wrapText="1"/>
    </xf>
    <xf numFmtId="167" fontId="93" fillId="0" borderId="16" xfId="2" applyFont="1" applyFill="1" applyBorder="1" applyAlignment="1">
      <alignment horizontal="center"/>
    </xf>
    <xf numFmtId="167" fontId="93" fillId="0" borderId="17" xfId="2" applyFont="1" applyFill="1" applyBorder="1" applyAlignment="1">
      <alignment horizontal="center"/>
    </xf>
    <xf numFmtId="175" fontId="105" fillId="0" borderId="0" xfId="2" applyNumberFormat="1" applyFont="1" applyAlignment="1">
      <alignment horizontal="right" vertical="center"/>
    </xf>
    <xf numFmtId="175" fontId="113" fillId="0" borderId="0" xfId="2" applyNumberFormat="1" applyFont="1" applyAlignment="1">
      <alignment horizontal="right" vertical="center"/>
    </xf>
    <xf numFmtId="175" fontId="104" fillId="0" borderId="0" xfId="1" applyNumberFormat="1" applyFont="1" applyFill="1" applyBorder="1" applyAlignment="1">
      <alignment horizontal="right" vertical="center"/>
    </xf>
    <xf numFmtId="175" fontId="97" fillId="0" borderId="0" xfId="1" applyNumberFormat="1" applyFont="1" applyFill="1" applyBorder="1" applyAlignment="1">
      <alignment horizontal="right" vertical="center"/>
    </xf>
    <xf numFmtId="175" fontId="97" fillId="0" borderId="16" xfId="1" applyNumberFormat="1" applyFont="1" applyFill="1" applyBorder="1" applyAlignment="1">
      <alignment horizontal="right" vertical="center"/>
    </xf>
    <xf numFmtId="175" fontId="97" fillId="0" borderId="24" xfId="1" applyNumberFormat="1" applyFont="1" applyFill="1" applyBorder="1" applyAlignment="1">
      <alignment horizontal="right" vertical="center"/>
    </xf>
    <xf numFmtId="175" fontId="97" fillId="0" borderId="17" xfId="1" applyNumberFormat="1" applyFont="1" applyFill="1" applyBorder="1" applyAlignment="1">
      <alignment horizontal="right" vertical="center"/>
    </xf>
    <xf numFmtId="175" fontId="104" fillId="0" borderId="0" xfId="1" quotePrefix="1" applyNumberFormat="1" applyFont="1" applyFill="1" applyBorder="1" applyAlignment="1">
      <alignment horizontal="right" vertical="center"/>
    </xf>
    <xf numFmtId="167" fontId="110" fillId="0" borderId="0" xfId="2" applyNumberFormat="1" applyFont="1" applyFill="1" applyBorder="1" applyAlignment="1">
      <alignment horizontal="right" wrapText="1" indent="2"/>
    </xf>
    <xf numFmtId="167" fontId="111" fillId="0" borderId="0" xfId="2" applyNumberFormat="1" applyFont="1" applyFill="1" applyBorder="1" applyAlignment="1">
      <alignment horizontal="right" wrapText="1" indent="2"/>
    </xf>
    <xf numFmtId="175" fontId="97" fillId="0" borderId="0" xfId="1" applyNumberFormat="1" applyFont="1" applyFill="1" applyBorder="1" applyAlignment="1">
      <alignment vertical="center"/>
    </xf>
    <xf numFmtId="167" fontId="65" fillId="0" borderId="0" xfId="1" applyNumberFormat="1" applyFont="1" applyFill="1" applyBorder="1" applyAlignment="1">
      <alignment horizontal="left"/>
    </xf>
    <xf numFmtId="167" fontId="100" fillId="0" borderId="16" xfId="2" applyFont="1" applyFill="1" applyBorder="1" applyAlignment="1">
      <alignment horizontal="center"/>
    </xf>
    <xf numFmtId="167" fontId="100" fillId="0" borderId="24" xfId="2" applyFont="1" applyFill="1" applyBorder="1" applyAlignment="1">
      <alignment horizontal="center"/>
    </xf>
    <xf numFmtId="2" fontId="97" fillId="0" borderId="0" xfId="1" applyNumberFormat="1" applyFont="1" applyFill="1" applyBorder="1" applyAlignment="1">
      <alignment horizontal="right" vertical="center"/>
    </xf>
    <xf numFmtId="175" fontId="113" fillId="0" borderId="0" xfId="2" applyNumberFormat="1" applyFont="1" applyAlignment="1">
      <alignment vertical="center"/>
    </xf>
    <xf numFmtId="167" fontId="100" fillId="0" borderId="17" xfId="2" applyFont="1" applyFill="1" applyBorder="1" applyAlignment="1">
      <alignment horizontal="center"/>
    </xf>
    <xf numFmtId="3" fontId="113" fillId="0" borderId="0" xfId="0" applyNumberFormat="1" applyFont="1" applyAlignment="1">
      <alignment horizontal="right" vertical="center"/>
    </xf>
    <xf numFmtId="3" fontId="105" fillId="0" borderId="0" xfId="0" applyNumberFormat="1" applyFont="1" applyAlignment="1">
      <alignment horizontal="right" vertical="center"/>
    </xf>
    <xf numFmtId="167" fontId="111" fillId="0" borderId="0" xfId="2" applyNumberFormat="1" applyFont="1" applyFill="1" applyBorder="1" applyAlignment="1">
      <alignment horizontal="left" vertical="top" wrapText="1"/>
    </xf>
    <xf numFmtId="167" fontId="110" fillId="0" borderId="0" xfId="2" applyNumberFormat="1" applyFont="1" applyFill="1" applyBorder="1" applyAlignment="1">
      <alignment horizontal="left" vertical="top" wrapText="1"/>
    </xf>
    <xf numFmtId="3" fontId="97" fillId="0" borderId="17" xfId="1" applyNumberFormat="1" applyFont="1" applyFill="1" applyBorder="1" applyAlignment="1">
      <alignment horizontal="right" vertical="center"/>
    </xf>
    <xf numFmtId="1" fontId="97" fillId="0" borderId="16" xfId="1" applyNumberFormat="1" applyFont="1" applyFill="1" applyBorder="1" applyAlignment="1">
      <alignment horizontal="center" vertical="center"/>
    </xf>
    <xf numFmtId="1" fontId="97" fillId="0" borderId="17" xfId="1" applyNumberFormat="1" applyFont="1" applyFill="1" applyBorder="1" applyAlignment="1">
      <alignment horizontal="center" vertical="center"/>
    </xf>
    <xf numFmtId="174" fontId="113" fillId="0" borderId="0" xfId="1" applyNumberFormat="1" applyFont="1" applyFill="1" applyBorder="1" applyAlignment="1">
      <alignment horizontal="right" vertical="center"/>
    </xf>
    <xf numFmtId="174" fontId="105" fillId="0" borderId="0" xfId="1" applyNumberFormat="1" applyFont="1" applyFill="1" applyBorder="1" applyAlignment="1">
      <alignment horizontal="right" vertical="center"/>
    </xf>
    <xf numFmtId="175" fontId="86" fillId="0" borderId="0" xfId="1" applyNumberFormat="1" applyFont="1" applyFill="1" applyBorder="1" applyAlignment="1">
      <alignment vertical="center"/>
    </xf>
    <xf numFmtId="175" fontId="85" fillId="0" borderId="0" xfId="1" applyNumberFormat="1" applyFont="1" applyFill="1" applyBorder="1" applyAlignment="1">
      <alignment vertical="center"/>
    </xf>
    <xf numFmtId="175" fontId="86" fillId="0" borderId="16" xfId="1" applyNumberFormat="1" applyFont="1" applyFill="1" applyBorder="1" applyAlignment="1">
      <alignment vertical="center"/>
    </xf>
    <xf numFmtId="175" fontId="86" fillId="0" borderId="17" xfId="1" applyNumberFormat="1" applyFont="1" applyFill="1" applyBorder="1" applyAlignment="1">
      <alignment vertical="center"/>
    </xf>
    <xf numFmtId="175" fontId="85" fillId="0" borderId="0" xfId="1" applyNumberFormat="1" applyFont="1" applyFill="1" applyBorder="1" applyAlignment="1">
      <alignment horizontal="right" vertical="center" indent="2"/>
    </xf>
    <xf numFmtId="175" fontId="86" fillId="42" borderId="14" xfId="1" applyNumberFormat="1" applyFont="1" applyFill="1" applyBorder="1" applyAlignment="1">
      <alignment horizontal="right" vertical="center" indent="2"/>
    </xf>
    <xf numFmtId="175" fontId="86" fillId="42" borderId="13" xfId="1" applyNumberFormat="1" applyFont="1" applyFill="1" applyBorder="1" applyAlignment="1">
      <alignment horizontal="right" vertical="center" indent="2"/>
    </xf>
    <xf numFmtId="175" fontId="86" fillId="0" borderId="0" xfId="1" applyNumberFormat="1" applyFont="1" applyFill="1" applyBorder="1" applyAlignment="1">
      <alignment horizontal="right" vertical="center" indent="2"/>
    </xf>
    <xf numFmtId="0" fontId="91" fillId="43" borderId="12" xfId="2" applyNumberFormat="1" applyFont="1" applyFill="1" applyBorder="1" applyAlignment="1">
      <alignment horizontal="right" vertical="center" indent="1"/>
    </xf>
    <xf numFmtId="0" fontId="91" fillId="43" borderId="15" xfId="2" applyNumberFormat="1" applyFont="1" applyFill="1" applyBorder="1" applyAlignment="1">
      <alignment horizontal="right" vertical="center" indent="1"/>
    </xf>
    <xf numFmtId="167" fontId="71" fillId="0" borderId="0" xfId="2" applyNumberFormat="1" applyFont="1" applyFill="1" applyBorder="1" applyAlignment="1">
      <alignment horizontal="left" vertical="top" wrapText="1"/>
    </xf>
    <xf numFmtId="167" fontId="70" fillId="0" borderId="0" xfId="2" applyNumberFormat="1" applyFont="1" applyFill="1" applyBorder="1" applyAlignment="1">
      <alignment horizontal="left" vertical="top" wrapText="1"/>
    </xf>
    <xf numFmtId="167" fontId="76" fillId="43" borderId="15" xfId="2" applyNumberFormat="1" applyFont="1" applyFill="1" applyBorder="1" applyAlignment="1">
      <alignment horizontal="left" vertical="top"/>
    </xf>
    <xf numFmtId="167" fontId="75" fillId="43" borderId="12" xfId="2" applyNumberFormat="1" applyFont="1" applyFill="1" applyBorder="1" applyAlignment="1">
      <alignment horizontal="left"/>
    </xf>
    <xf numFmtId="166" fontId="104" fillId="28" borderId="0" xfId="1" applyFont="1" applyFill="1" applyBorder="1" applyAlignment="1">
      <alignment vertical="center"/>
    </xf>
    <xf numFmtId="174" fontId="97" fillId="0" borderId="16" xfId="1" applyNumberFormat="1" applyFont="1" applyFill="1" applyBorder="1" applyAlignment="1">
      <alignment horizontal="right" vertical="center"/>
    </xf>
    <xf numFmtId="174" fontId="97" fillId="0" borderId="24" xfId="1" applyNumberFormat="1" applyFont="1" applyFill="1" applyBorder="1" applyAlignment="1">
      <alignment horizontal="right" vertical="center"/>
    </xf>
    <xf numFmtId="174" fontId="113" fillId="0" borderId="0" xfId="0" applyNumberFormat="1" applyFont="1" applyAlignment="1">
      <alignment vertical="center"/>
    </xf>
    <xf numFmtId="174" fontId="113" fillId="0" borderId="0" xfId="0" applyNumberFormat="1" applyFont="1" applyAlignment="1">
      <alignment horizontal="right" vertical="center"/>
    </xf>
    <xf numFmtId="174" fontId="113" fillId="0" borderId="19" xfId="0" applyNumberFormat="1" applyFont="1" applyBorder="1" applyAlignment="1">
      <alignment vertical="center"/>
    </xf>
    <xf numFmtId="174" fontId="113" fillId="0" borderId="0" xfId="0" applyNumberFormat="1" applyFont="1" applyBorder="1" applyAlignment="1">
      <alignment horizontal="right" vertical="center"/>
    </xf>
    <xf numFmtId="3" fontId="113" fillId="28" borderId="0" xfId="2" applyNumberFormat="1" applyFont="1" applyFill="1" applyAlignment="1">
      <alignment vertical="center"/>
    </xf>
    <xf numFmtId="3" fontId="97" fillId="0" borderId="0" xfId="2" applyNumberFormat="1" applyFont="1" applyFill="1" applyBorder="1" applyAlignment="1">
      <alignment vertical="center"/>
    </xf>
    <xf numFmtId="3" fontId="113" fillId="0" borderId="0" xfId="2" applyNumberFormat="1" applyFont="1" applyAlignment="1">
      <alignment vertical="center"/>
    </xf>
    <xf numFmtId="175" fontId="104" fillId="28" borderId="0" xfId="1" applyNumberFormat="1" applyFont="1" applyFill="1" applyBorder="1" applyAlignment="1">
      <alignment horizontal="right" vertical="center" indent="2"/>
    </xf>
    <xf numFmtId="175" fontId="113" fillId="28" borderId="0" xfId="2" applyNumberFormat="1" applyFont="1" applyFill="1" applyAlignment="1">
      <alignment vertical="center"/>
    </xf>
    <xf numFmtId="175" fontId="97" fillId="0" borderId="0" xfId="2" applyNumberFormat="1" applyFont="1" applyFill="1" applyBorder="1" applyAlignment="1">
      <alignment horizontal="right" vertical="center" indent="2"/>
    </xf>
    <xf numFmtId="175" fontId="67" fillId="28" borderId="0" xfId="2" applyNumberFormat="1" applyFont="1" applyFill="1" applyAlignment="1">
      <alignment vertical="center"/>
    </xf>
    <xf numFmtId="175" fontId="67" fillId="0" borderId="0" xfId="2" applyNumberFormat="1" applyFont="1" applyAlignment="1">
      <alignment vertical="center"/>
    </xf>
    <xf numFmtId="3" fontId="106" fillId="28" borderId="0" xfId="2" applyNumberFormat="1" applyFont="1" applyFill="1" applyAlignment="1"/>
    <xf numFmtId="3" fontId="87" fillId="28" borderId="0" xfId="2" applyNumberFormat="1" applyFont="1" applyFill="1" applyAlignment="1"/>
    <xf numFmtId="3" fontId="113" fillId="28" borderId="19" xfId="2" applyNumberFormat="1" applyFont="1" applyFill="1" applyBorder="1" applyAlignment="1">
      <alignment vertical="center"/>
    </xf>
    <xf numFmtId="3" fontId="113" fillId="28" borderId="0" xfId="2" applyNumberFormat="1" applyFont="1" applyFill="1" applyBorder="1" applyAlignment="1">
      <alignment horizontal="right" vertical="center"/>
    </xf>
    <xf numFmtId="3" fontId="105" fillId="0" borderId="0" xfId="2" applyNumberFormat="1" applyFont="1" applyBorder="1" applyAlignment="1">
      <alignment vertical="center"/>
    </xf>
    <xf numFmtId="3" fontId="105" fillId="0" borderId="0" xfId="2" applyNumberFormat="1" applyFont="1" applyBorder="1" applyAlignment="1">
      <alignment horizontal="right" vertical="center"/>
    </xf>
    <xf numFmtId="175" fontId="43" fillId="0" borderId="0" xfId="2" applyNumberFormat="1" applyFont="1" applyAlignment="1">
      <alignment horizontal="right"/>
    </xf>
    <xf numFmtId="175" fontId="45" fillId="0" borderId="0" xfId="2" applyNumberFormat="1" applyFont="1" applyAlignment="1">
      <alignment horizontal="right"/>
    </xf>
    <xf numFmtId="175" fontId="105" fillId="0" borderId="19" xfId="2" applyNumberFormat="1" applyFont="1" applyBorder="1" applyAlignment="1">
      <alignment horizontal="right" vertical="center"/>
    </xf>
    <xf numFmtId="175" fontId="105" fillId="0" borderId="0" xfId="2" applyNumberFormat="1" applyFont="1" applyBorder="1" applyAlignment="1">
      <alignment horizontal="right" vertical="center"/>
    </xf>
    <xf numFmtId="175" fontId="113" fillId="0" borderId="0" xfId="1" applyNumberFormat="1" applyFont="1" applyFill="1" applyBorder="1" applyAlignment="1">
      <alignment vertical="center"/>
    </xf>
    <xf numFmtId="175" fontId="43" fillId="0" borderId="0" xfId="2" applyNumberFormat="1" applyFont="1"/>
    <xf numFmtId="175" fontId="114" fillId="0" borderId="0" xfId="1" applyNumberFormat="1" applyFont="1" applyFill="1" applyBorder="1" applyAlignment="1">
      <alignment vertical="center"/>
    </xf>
    <xf numFmtId="175" fontId="113" fillId="0" borderId="0" xfId="1" applyNumberFormat="1" applyFont="1" applyFill="1" applyBorder="1" applyAlignment="1"/>
    <xf numFmtId="175" fontId="45" fillId="0" borderId="0" xfId="2" applyNumberFormat="1" applyFont="1"/>
    <xf numFmtId="175" fontId="105" fillId="0" borderId="19" xfId="2" applyNumberFormat="1" applyFont="1" applyBorder="1" applyAlignment="1">
      <alignment vertical="center"/>
    </xf>
    <xf numFmtId="175" fontId="105" fillId="0" borderId="0" xfId="2" applyNumberFormat="1" applyFont="1" applyBorder="1" applyAlignment="1">
      <alignment vertical="center"/>
    </xf>
    <xf numFmtId="3" fontId="105" fillId="0" borderId="0" xfId="1" quotePrefix="1" applyNumberFormat="1" applyFont="1" applyFill="1" applyBorder="1" applyAlignment="1">
      <alignment horizontal="right" vertical="center"/>
    </xf>
    <xf numFmtId="3" fontId="113" fillId="0" borderId="0" xfId="1" quotePrefix="1" applyNumberFormat="1" applyFont="1" applyFill="1" applyBorder="1" applyAlignment="1">
      <alignment horizontal="right" vertical="center"/>
    </xf>
    <xf numFmtId="3" fontId="0" fillId="0" borderId="0" xfId="0" applyNumberFormat="1" applyFont="1"/>
    <xf numFmtId="3" fontId="127" fillId="0" borderId="0" xfId="0" applyNumberFormat="1" applyFont="1"/>
    <xf numFmtId="174" fontId="97" fillId="0" borderId="16" xfId="1" applyNumberFormat="1" applyFont="1" applyFill="1" applyBorder="1" applyAlignment="1">
      <alignment vertical="center"/>
    </xf>
    <xf numFmtId="174" fontId="97" fillId="0" borderId="17" xfId="1" applyNumberFormat="1" applyFont="1" applyFill="1" applyBorder="1" applyAlignment="1">
      <alignment vertical="center"/>
    </xf>
    <xf numFmtId="175" fontId="105" fillId="0" borderId="0" xfId="1" quotePrefix="1" applyNumberFormat="1" applyFont="1" applyFill="1" applyBorder="1" applyAlignment="1">
      <alignment vertical="center"/>
    </xf>
    <xf numFmtId="175" fontId="113" fillId="0" borderId="0" xfId="0" applyNumberFormat="1" applyFont="1" applyAlignment="1">
      <alignment vertical="center"/>
    </xf>
    <xf numFmtId="175" fontId="0" fillId="0" borderId="0" xfId="0" applyNumberFormat="1"/>
    <xf numFmtId="175" fontId="105" fillId="0" borderId="0" xfId="0" applyNumberFormat="1" applyFont="1" applyAlignment="1">
      <alignment vertical="center"/>
    </xf>
    <xf numFmtId="175" fontId="113" fillId="0" borderId="19" xfId="0" applyNumberFormat="1" applyFont="1" applyBorder="1" applyAlignment="1">
      <alignment vertical="center"/>
    </xf>
    <xf numFmtId="175" fontId="113" fillId="0" borderId="0" xfId="0" applyNumberFormat="1" applyFont="1" applyBorder="1" applyAlignment="1">
      <alignment vertical="center"/>
    </xf>
    <xf numFmtId="175" fontId="126" fillId="0" borderId="0" xfId="0" applyNumberFormat="1" applyFont="1"/>
  </cellXfs>
  <cellStyles count="6802">
    <cellStyle name="20% - Accent1 2" xfId="4" xr:uid="{00000000-0005-0000-0000-000000000000}"/>
    <cellStyle name="20% - Accent1 2 2" xfId="5" xr:uid="{00000000-0005-0000-0000-000001000000}"/>
    <cellStyle name="20% - Accent2 2" xfId="6" xr:uid="{00000000-0005-0000-0000-000002000000}"/>
    <cellStyle name="20% - Accent2 2 2" xfId="7" xr:uid="{00000000-0005-0000-0000-000003000000}"/>
    <cellStyle name="20% - Accent3 2" xfId="8" xr:uid="{00000000-0005-0000-0000-000004000000}"/>
    <cellStyle name="20% - Accent3 2 2" xfId="9" xr:uid="{00000000-0005-0000-0000-000005000000}"/>
    <cellStyle name="20% - Accent4 2" xfId="10" xr:uid="{00000000-0005-0000-0000-000006000000}"/>
    <cellStyle name="20% - Accent4 2 2" xfId="11" xr:uid="{00000000-0005-0000-0000-000007000000}"/>
    <cellStyle name="20% - Accent5 2" xfId="12" xr:uid="{00000000-0005-0000-0000-000008000000}"/>
    <cellStyle name="20% - Accent5 2 2" xfId="13" xr:uid="{00000000-0005-0000-0000-000009000000}"/>
    <cellStyle name="20% - Accent6 2" xfId="14" xr:uid="{00000000-0005-0000-0000-00000A000000}"/>
    <cellStyle name="20% - Accent6 2 2" xfId="15" xr:uid="{00000000-0005-0000-0000-00000B000000}"/>
    <cellStyle name="40% - Accent1 2" xfId="16" xr:uid="{00000000-0005-0000-0000-00000C000000}"/>
    <cellStyle name="40% - Accent1 2 2" xfId="17" xr:uid="{00000000-0005-0000-0000-00000D000000}"/>
    <cellStyle name="40% - Accent2 2" xfId="18" xr:uid="{00000000-0005-0000-0000-00000E000000}"/>
    <cellStyle name="40% - Accent2 2 2" xfId="19" xr:uid="{00000000-0005-0000-0000-00000F000000}"/>
    <cellStyle name="40% - Accent3 2" xfId="20" xr:uid="{00000000-0005-0000-0000-000010000000}"/>
    <cellStyle name="40% - Accent3 2 2" xfId="21" xr:uid="{00000000-0005-0000-0000-000011000000}"/>
    <cellStyle name="40% - Accent4 2" xfId="22" xr:uid="{00000000-0005-0000-0000-000012000000}"/>
    <cellStyle name="40% - Accent4 2 2" xfId="23" xr:uid="{00000000-0005-0000-0000-000013000000}"/>
    <cellStyle name="40% - Accent5 2" xfId="24" xr:uid="{00000000-0005-0000-0000-000014000000}"/>
    <cellStyle name="40% - Accent5 2 2" xfId="25" xr:uid="{00000000-0005-0000-0000-000015000000}"/>
    <cellStyle name="40% - Accent6 2" xfId="26" xr:uid="{00000000-0005-0000-0000-000016000000}"/>
    <cellStyle name="40% - Accent6 2 2" xfId="27" xr:uid="{00000000-0005-0000-0000-000017000000}"/>
    <cellStyle name="60% - Accent1 2" xfId="28" xr:uid="{00000000-0005-0000-0000-000018000000}"/>
    <cellStyle name="60% - Accent1 2 2" xfId="29" xr:uid="{00000000-0005-0000-0000-000019000000}"/>
    <cellStyle name="60% - Accent2 2" xfId="30" xr:uid="{00000000-0005-0000-0000-00001A000000}"/>
    <cellStyle name="60% - Accent2 2 2" xfId="31" xr:uid="{00000000-0005-0000-0000-00001B000000}"/>
    <cellStyle name="60% - Accent3 2" xfId="32" xr:uid="{00000000-0005-0000-0000-00001C000000}"/>
    <cellStyle name="60% - Accent3 2 2" xfId="33" xr:uid="{00000000-0005-0000-0000-00001D000000}"/>
    <cellStyle name="60% - Accent4 2" xfId="34" xr:uid="{00000000-0005-0000-0000-00001E000000}"/>
    <cellStyle name="60% - Accent4 2 2" xfId="35" xr:uid="{00000000-0005-0000-0000-00001F000000}"/>
    <cellStyle name="60% - Accent5 2" xfId="36" xr:uid="{00000000-0005-0000-0000-000020000000}"/>
    <cellStyle name="60% - Accent5 2 2" xfId="37" xr:uid="{00000000-0005-0000-0000-000021000000}"/>
    <cellStyle name="60% - Accent6 2" xfId="38" xr:uid="{00000000-0005-0000-0000-000022000000}"/>
    <cellStyle name="60% - Accent6 2 2" xfId="39" xr:uid="{00000000-0005-0000-0000-000023000000}"/>
    <cellStyle name="Accent1 2" xfId="40" xr:uid="{00000000-0005-0000-0000-000024000000}"/>
    <cellStyle name="Accent1 2 2" xfId="41" xr:uid="{00000000-0005-0000-0000-000025000000}"/>
    <cellStyle name="Accent2 2" xfId="42" xr:uid="{00000000-0005-0000-0000-000026000000}"/>
    <cellStyle name="Accent2 2 2" xfId="43" xr:uid="{00000000-0005-0000-0000-000027000000}"/>
    <cellStyle name="Accent3 2" xfId="44" xr:uid="{00000000-0005-0000-0000-000028000000}"/>
    <cellStyle name="Accent3 2 2" xfId="45" xr:uid="{00000000-0005-0000-0000-000029000000}"/>
    <cellStyle name="Accent4 2" xfId="46" xr:uid="{00000000-0005-0000-0000-00002A000000}"/>
    <cellStyle name="Accent4 2 2" xfId="47" xr:uid="{00000000-0005-0000-0000-00002B000000}"/>
    <cellStyle name="Accent5 2" xfId="48" xr:uid="{00000000-0005-0000-0000-00002C000000}"/>
    <cellStyle name="Accent5 2 2" xfId="49" xr:uid="{00000000-0005-0000-0000-00002D000000}"/>
    <cellStyle name="Accent6 2" xfId="50" xr:uid="{00000000-0005-0000-0000-00002E000000}"/>
    <cellStyle name="Accent6 2 2" xfId="51" xr:uid="{00000000-0005-0000-0000-00002F000000}"/>
    <cellStyle name="Bad 2" xfId="52" xr:uid="{00000000-0005-0000-0000-000030000000}"/>
    <cellStyle name="Bad 2 2" xfId="53" xr:uid="{00000000-0005-0000-0000-000031000000}"/>
    <cellStyle name="Calculation 2" xfId="54" xr:uid="{00000000-0005-0000-0000-000032000000}"/>
    <cellStyle name="Calculation 2 10" xfId="55" xr:uid="{00000000-0005-0000-0000-000033000000}"/>
    <cellStyle name="Calculation 2 11" xfId="56" xr:uid="{00000000-0005-0000-0000-000034000000}"/>
    <cellStyle name="Calculation 2 12" xfId="57" xr:uid="{00000000-0005-0000-0000-000035000000}"/>
    <cellStyle name="Calculation 2 13" xfId="58" xr:uid="{00000000-0005-0000-0000-000036000000}"/>
    <cellStyle name="Calculation 2 14" xfId="59" xr:uid="{00000000-0005-0000-0000-000037000000}"/>
    <cellStyle name="Calculation 2 15" xfId="60" xr:uid="{00000000-0005-0000-0000-000038000000}"/>
    <cellStyle name="Calculation 2 2" xfId="61" xr:uid="{00000000-0005-0000-0000-000039000000}"/>
    <cellStyle name="Calculation 2 2 10" xfId="62" xr:uid="{00000000-0005-0000-0000-00003A000000}"/>
    <cellStyle name="Calculation 2 2 11" xfId="63" xr:uid="{00000000-0005-0000-0000-00003B000000}"/>
    <cellStyle name="Calculation 2 2 12" xfId="64" xr:uid="{00000000-0005-0000-0000-00003C000000}"/>
    <cellStyle name="Calculation 2 2 13" xfId="65" xr:uid="{00000000-0005-0000-0000-00003D000000}"/>
    <cellStyle name="Calculation 2 2 2" xfId="66" xr:uid="{00000000-0005-0000-0000-00003E000000}"/>
    <cellStyle name="Calculation 2 2 3" xfId="67" xr:uid="{00000000-0005-0000-0000-00003F000000}"/>
    <cellStyle name="Calculation 2 2 4" xfId="68" xr:uid="{00000000-0005-0000-0000-000040000000}"/>
    <cellStyle name="Calculation 2 2 5" xfId="69" xr:uid="{00000000-0005-0000-0000-000041000000}"/>
    <cellStyle name="Calculation 2 2 6" xfId="70" xr:uid="{00000000-0005-0000-0000-000042000000}"/>
    <cellStyle name="Calculation 2 2 7" xfId="71" xr:uid="{00000000-0005-0000-0000-000043000000}"/>
    <cellStyle name="Calculation 2 2 8" xfId="72" xr:uid="{00000000-0005-0000-0000-000044000000}"/>
    <cellStyle name="Calculation 2 2 9" xfId="73" xr:uid="{00000000-0005-0000-0000-000045000000}"/>
    <cellStyle name="Calculation 2 3" xfId="74" xr:uid="{00000000-0005-0000-0000-000046000000}"/>
    <cellStyle name="Calculation 2 4" xfId="75" xr:uid="{00000000-0005-0000-0000-000047000000}"/>
    <cellStyle name="Calculation 2 5" xfId="76" xr:uid="{00000000-0005-0000-0000-000048000000}"/>
    <cellStyle name="Calculation 2 6" xfId="77" xr:uid="{00000000-0005-0000-0000-000049000000}"/>
    <cellStyle name="Calculation 2 7" xfId="78" xr:uid="{00000000-0005-0000-0000-00004A000000}"/>
    <cellStyle name="Calculation 2 8" xfId="79" xr:uid="{00000000-0005-0000-0000-00004B000000}"/>
    <cellStyle name="Calculation 2 9" xfId="80" xr:uid="{00000000-0005-0000-0000-00004C000000}"/>
    <cellStyle name="Check Cell 2" xfId="81" xr:uid="{00000000-0005-0000-0000-00004D000000}"/>
    <cellStyle name="Check Cell 2 2" xfId="82" xr:uid="{00000000-0005-0000-0000-00004E000000}"/>
    <cellStyle name="Comma" xfId="1" builtinId="3"/>
    <cellStyle name="Comma  - Style1" xfId="83" xr:uid="{00000000-0005-0000-0000-000050000000}"/>
    <cellStyle name="Comma  - Style2" xfId="84" xr:uid="{00000000-0005-0000-0000-000051000000}"/>
    <cellStyle name="Comma  - Style3" xfId="85" xr:uid="{00000000-0005-0000-0000-000052000000}"/>
    <cellStyle name="Comma  - Style4" xfId="86" xr:uid="{00000000-0005-0000-0000-000053000000}"/>
    <cellStyle name="Comma  - Style5" xfId="87" xr:uid="{00000000-0005-0000-0000-000054000000}"/>
    <cellStyle name="Comma  - Style6" xfId="88" xr:uid="{00000000-0005-0000-0000-000055000000}"/>
    <cellStyle name="Comma  - Style7" xfId="89" xr:uid="{00000000-0005-0000-0000-000056000000}"/>
    <cellStyle name="Comma  - Style8" xfId="90" xr:uid="{00000000-0005-0000-0000-000057000000}"/>
    <cellStyle name="Comma [0]" xfId="6799" builtinId="6"/>
    <cellStyle name="Comma [0] 2" xfId="91" xr:uid="{00000000-0005-0000-0000-000059000000}"/>
    <cellStyle name="Comma [0] 2 2" xfId="92" xr:uid="{00000000-0005-0000-0000-00005A000000}"/>
    <cellStyle name="Comma [0] 2 2 2" xfId="93" xr:uid="{00000000-0005-0000-0000-00005B000000}"/>
    <cellStyle name="Comma [0] 2 3" xfId="94" xr:uid="{00000000-0005-0000-0000-00005C000000}"/>
    <cellStyle name="Comma [0] 2 4" xfId="95" xr:uid="{00000000-0005-0000-0000-00005D000000}"/>
    <cellStyle name="Comma [0] 2 5" xfId="96" xr:uid="{00000000-0005-0000-0000-00005E000000}"/>
    <cellStyle name="Comma [0] 2 6" xfId="97" xr:uid="{00000000-0005-0000-0000-00005F000000}"/>
    <cellStyle name="Comma [0] 2 7" xfId="98" xr:uid="{00000000-0005-0000-0000-000060000000}"/>
    <cellStyle name="Comma [0] 2 8" xfId="99" xr:uid="{00000000-0005-0000-0000-000061000000}"/>
    <cellStyle name="Comma [0] 3" xfId="100" xr:uid="{00000000-0005-0000-0000-000062000000}"/>
    <cellStyle name="Comma [0] 3 2" xfId="101" xr:uid="{00000000-0005-0000-0000-000063000000}"/>
    <cellStyle name="Comma [0] 3 3" xfId="102" xr:uid="{00000000-0005-0000-0000-000064000000}"/>
    <cellStyle name="Comma [0] 4" xfId="103" xr:uid="{00000000-0005-0000-0000-000065000000}"/>
    <cellStyle name="Comma 10" xfId="104" xr:uid="{00000000-0005-0000-0000-000066000000}"/>
    <cellStyle name="Comma 10 2" xfId="105" xr:uid="{00000000-0005-0000-0000-000067000000}"/>
    <cellStyle name="Comma 10 2 2" xfId="106" xr:uid="{00000000-0005-0000-0000-000068000000}"/>
    <cellStyle name="Comma 11" xfId="107" xr:uid="{00000000-0005-0000-0000-000069000000}"/>
    <cellStyle name="Comma 11 2" xfId="108" xr:uid="{00000000-0005-0000-0000-00006A000000}"/>
    <cellStyle name="Comma 11 2 2" xfId="109" xr:uid="{00000000-0005-0000-0000-00006B000000}"/>
    <cellStyle name="Comma 11 2 2 2" xfId="110" xr:uid="{00000000-0005-0000-0000-00006C000000}"/>
    <cellStyle name="Comma 11 2 2 2 2" xfId="111" xr:uid="{00000000-0005-0000-0000-00006D000000}"/>
    <cellStyle name="Comma 11 2 2 2 2 2" xfId="112" xr:uid="{00000000-0005-0000-0000-00006E000000}"/>
    <cellStyle name="Comma 11 2 2 2 3" xfId="113" xr:uid="{00000000-0005-0000-0000-00006F000000}"/>
    <cellStyle name="Comma 11 2 2 2 3 2" xfId="114" xr:uid="{00000000-0005-0000-0000-000070000000}"/>
    <cellStyle name="Comma 11 2 2 2 3 3" xfId="115" xr:uid="{00000000-0005-0000-0000-000071000000}"/>
    <cellStyle name="Comma 11 2 2 2 4" xfId="116" xr:uid="{00000000-0005-0000-0000-000072000000}"/>
    <cellStyle name="Comma 11 2 2 3" xfId="117" xr:uid="{00000000-0005-0000-0000-000073000000}"/>
    <cellStyle name="Comma 11 2 2 3 2" xfId="118" xr:uid="{00000000-0005-0000-0000-000074000000}"/>
    <cellStyle name="Comma 11 2 2 4" xfId="119" xr:uid="{00000000-0005-0000-0000-000075000000}"/>
    <cellStyle name="Comma 11 2 2 4 2" xfId="120" xr:uid="{00000000-0005-0000-0000-000076000000}"/>
    <cellStyle name="Comma 11 2 2 5" xfId="121" xr:uid="{00000000-0005-0000-0000-000077000000}"/>
    <cellStyle name="Comma 11 2 3" xfId="122" xr:uid="{00000000-0005-0000-0000-000078000000}"/>
    <cellStyle name="Comma 11 2 3 2" xfId="123" xr:uid="{00000000-0005-0000-0000-000079000000}"/>
    <cellStyle name="Comma 11 2 3 2 2" xfId="124" xr:uid="{00000000-0005-0000-0000-00007A000000}"/>
    <cellStyle name="Comma 11 2 3 3" xfId="125" xr:uid="{00000000-0005-0000-0000-00007B000000}"/>
    <cellStyle name="Comma 11 2 3 3 2" xfId="126" xr:uid="{00000000-0005-0000-0000-00007C000000}"/>
    <cellStyle name="Comma 11 2 3 3 3" xfId="127" xr:uid="{00000000-0005-0000-0000-00007D000000}"/>
    <cellStyle name="Comma 11 2 3 4" xfId="128" xr:uid="{00000000-0005-0000-0000-00007E000000}"/>
    <cellStyle name="Comma 11 2 4" xfId="129" xr:uid="{00000000-0005-0000-0000-00007F000000}"/>
    <cellStyle name="Comma 11 2 4 2" xfId="130" xr:uid="{00000000-0005-0000-0000-000080000000}"/>
    <cellStyle name="Comma 11 2 4 3" xfId="131" xr:uid="{00000000-0005-0000-0000-000081000000}"/>
    <cellStyle name="Comma 11 2 5" xfId="132" xr:uid="{00000000-0005-0000-0000-000082000000}"/>
    <cellStyle name="Comma 11 2 5 2" xfId="133" xr:uid="{00000000-0005-0000-0000-000083000000}"/>
    <cellStyle name="Comma 11 2 6" xfId="134" xr:uid="{00000000-0005-0000-0000-000084000000}"/>
    <cellStyle name="Comma 11 3" xfId="135" xr:uid="{00000000-0005-0000-0000-000085000000}"/>
    <cellStyle name="Comma 11 3 2" xfId="136" xr:uid="{00000000-0005-0000-0000-000086000000}"/>
    <cellStyle name="Comma 11 3 2 2" xfId="137" xr:uid="{00000000-0005-0000-0000-000087000000}"/>
    <cellStyle name="Comma 11 3 3" xfId="138" xr:uid="{00000000-0005-0000-0000-000088000000}"/>
    <cellStyle name="Comma 11 3 3 2" xfId="139" xr:uid="{00000000-0005-0000-0000-000089000000}"/>
    <cellStyle name="Comma 11 3 4" xfId="140" xr:uid="{00000000-0005-0000-0000-00008A000000}"/>
    <cellStyle name="Comma 11 4" xfId="141" xr:uid="{00000000-0005-0000-0000-00008B000000}"/>
    <cellStyle name="Comma 11 4 2" xfId="142" xr:uid="{00000000-0005-0000-0000-00008C000000}"/>
    <cellStyle name="Comma 11 5" xfId="143" xr:uid="{00000000-0005-0000-0000-00008D000000}"/>
    <cellStyle name="Comma 11 5 2" xfId="144" xr:uid="{00000000-0005-0000-0000-00008E000000}"/>
    <cellStyle name="Comma 11 6" xfId="145" xr:uid="{00000000-0005-0000-0000-00008F000000}"/>
    <cellStyle name="Comma 12" xfId="146" xr:uid="{00000000-0005-0000-0000-000090000000}"/>
    <cellStyle name="Comma 12 2" xfId="147" xr:uid="{00000000-0005-0000-0000-000091000000}"/>
    <cellStyle name="Comma 12 3" xfId="148" xr:uid="{00000000-0005-0000-0000-000092000000}"/>
    <cellStyle name="Comma 13" xfId="149" xr:uid="{00000000-0005-0000-0000-000093000000}"/>
    <cellStyle name="Comma 13 2" xfId="150" xr:uid="{00000000-0005-0000-0000-000094000000}"/>
    <cellStyle name="Comma 13 3" xfId="151" xr:uid="{00000000-0005-0000-0000-000095000000}"/>
    <cellStyle name="Comma 14" xfId="152" xr:uid="{00000000-0005-0000-0000-000096000000}"/>
    <cellStyle name="Comma 14 2" xfId="153" xr:uid="{00000000-0005-0000-0000-000097000000}"/>
    <cellStyle name="Comma 14 3" xfId="154" xr:uid="{00000000-0005-0000-0000-000098000000}"/>
    <cellStyle name="Comma 15" xfId="155" xr:uid="{00000000-0005-0000-0000-000099000000}"/>
    <cellStyle name="Comma 15 2" xfId="156" xr:uid="{00000000-0005-0000-0000-00009A000000}"/>
    <cellStyle name="Comma 15 2 2" xfId="157" xr:uid="{00000000-0005-0000-0000-00009B000000}"/>
    <cellStyle name="Comma 15 3" xfId="158" xr:uid="{00000000-0005-0000-0000-00009C000000}"/>
    <cellStyle name="Comma 15 3 2" xfId="159" xr:uid="{00000000-0005-0000-0000-00009D000000}"/>
    <cellStyle name="Comma 15 4" xfId="160" xr:uid="{00000000-0005-0000-0000-00009E000000}"/>
    <cellStyle name="Comma 15 5" xfId="161" xr:uid="{00000000-0005-0000-0000-00009F000000}"/>
    <cellStyle name="Comma 16" xfId="162" xr:uid="{00000000-0005-0000-0000-0000A0000000}"/>
    <cellStyle name="Comma 16 2" xfId="163" xr:uid="{00000000-0005-0000-0000-0000A1000000}"/>
    <cellStyle name="Comma 16 2 2" xfId="164" xr:uid="{00000000-0005-0000-0000-0000A2000000}"/>
    <cellStyle name="Comma 16 2 3" xfId="165" xr:uid="{00000000-0005-0000-0000-0000A3000000}"/>
    <cellStyle name="Comma 16 3" xfId="166" xr:uid="{00000000-0005-0000-0000-0000A4000000}"/>
    <cellStyle name="Comma 16 4" xfId="167" xr:uid="{00000000-0005-0000-0000-0000A5000000}"/>
    <cellStyle name="Comma 16 5" xfId="168" xr:uid="{00000000-0005-0000-0000-0000A6000000}"/>
    <cellStyle name="Comma 17" xfId="169" xr:uid="{00000000-0005-0000-0000-0000A7000000}"/>
    <cellStyle name="Comma 17 2" xfId="170" xr:uid="{00000000-0005-0000-0000-0000A8000000}"/>
    <cellStyle name="Comma 17 3" xfId="171" xr:uid="{00000000-0005-0000-0000-0000A9000000}"/>
    <cellStyle name="Comma 18" xfId="172" xr:uid="{00000000-0005-0000-0000-0000AA000000}"/>
    <cellStyle name="Comma 18 2" xfId="173" xr:uid="{00000000-0005-0000-0000-0000AB000000}"/>
    <cellStyle name="Comma 19" xfId="174" xr:uid="{00000000-0005-0000-0000-0000AC000000}"/>
    <cellStyle name="Comma 19 2" xfId="175" xr:uid="{00000000-0005-0000-0000-0000AD000000}"/>
    <cellStyle name="Comma 2" xfId="176" xr:uid="{00000000-0005-0000-0000-0000AE000000}"/>
    <cellStyle name="Comma 2 10" xfId="177" xr:uid="{00000000-0005-0000-0000-0000AF000000}"/>
    <cellStyle name="Comma 2 10 2" xfId="178" xr:uid="{00000000-0005-0000-0000-0000B0000000}"/>
    <cellStyle name="Comma 2 10 2 2" xfId="179" xr:uid="{00000000-0005-0000-0000-0000B1000000}"/>
    <cellStyle name="Comma 2 10 3" xfId="180" xr:uid="{00000000-0005-0000-0000-0000B2000000}"/>
    <cellStyle name="Comma 2 100" xfId="181" xr:uid="{00000000-0005-0000-0000-0000B3000000}"/>
    <cellStyle name="Comma 2 100 2" xfId="182" xr:uid="{00000000-0005-0000-0000-0000B4000000}"/>
    <cellStyle name="Comma 2 100 3" xfId="183" xr:uid="{00000000-0005-0000-0000-0000B5000000}"/>
    <cellStyle name="Comma 2 101" xfId="184" xr:uid="{00000000-0005-0000-0000-0000B6000000}"/>
    <cellStyle name="Comma 2 101 2" xfId="185" xr:uid="{00000000-0005-0000-0000-0000B7000000}"/>
    <cellStyle name="Comma 2 101 3" xfId="186" xr:uid="{00000000-0005-0000-0000-0000B8000000}"/>
    <cellStyle name="Comma 2 102" xfId="187" xr:uid="{00000000-0005-0000-0000-0000B9000000}"/>
    <cellStyle name="Comma 2 102 2" xfId="188" xr:uid="{00000000-0005-0000-0000-0000BA000000}"/>
    <cellStyle name="Comma 2 102 3" xfId="189" xr:uid="{00000000-0005-0000-0000-0000BB000000}"/>
    <cellStyle name="Comma 2 103" xfId="190" xr:uid="{00000000-0005-0000-0000-0000BC000000}"/>
    <cellStyle name="Comma 2 103 2" xfId="191" xr:uid="{00000000-0005-0000-0000-0000BD000000}"/>
    <cellStyle name="Comma 2 103 3" xfId="192" xr:uid="{00000000-0005-0000-0000-0000BE000000}"/>
    <cellStyle name="Comma 2 104" xfId="193" xr:uid="{00000000-0005-0000-0000-0000BF000000}"/>
    <cellStyle name="Comma 2 104 2" xfId="194" xr:uid="{00000000-0005-0000-0000-0000C0000000}"/>
    <cellStyle name="Comma 2 104 3" xfId="195" xr:uid="{00000000-0005-0000-0000-0000C1000000}"/>
    <cellStyle name="Comma 2 105" xfId="196" xr:uid="{00000000-0005-0000-0000-0000C2000000}"/>
    <cellStyle name="Comma 2 105 2" xfId="197" xr:uid="{00000000-0005-0000-0000-0000C3000000}"/>
    <cellStyle name="Comma 2 105 3" xfId="198" xr:uid="{00000000-0005-0000-0000-0000C4000000}"/>
    <cellStyle name="Comma 2 106" xfId="199" xr:uid="{00000000-0005-0000-0000-0000C5000000}"/>
    <cellStyle name="Comma 2 106 2" xfId="200" xr:uid="{00000000-0005-0000-0000-0000C6000000}"/>
    <cellStyle name="Comma 2 106 3" xfId="201" xr:uid="{00000000-0005-0000-0000-0000C7000000}"/>
    <cellStyle name="Comma 2 107" xfId="202" xr:uid="{00000000-0005-0000-0000-0000C8000000}"/>
    <cellStyle name="Comma 2 107 2" xfId="203" xr:uid="{00000000-0005-0000-0000-0000C9000000}"/>
    <cellStyle name="Comma 2 107 3" xfId="204" xr:uid="{00000000-0005-0000-0000-0000CA000000}"/>
    <cellStyle name="Comma 2 108" xfId="205" xr:uid="{00000000-0005-0000-0000-0000CB000000}"/>
    <cellStyle name="Comma 2 108 2" xfId="206" xr:uid="{00000000-0005-0000-0000-0000CC000000}"/>
    <cellStyle name="Comma 2 108 3" xfId="207" xr:uid="{00000000-0005-0000-0000-0000CD000000}"/>
    <cellStyle name="Comma 2 109" xfId="208" xr:uid="{00000000-0005-0000-0000-0000CE000000}"/>
    <cellStyle name="Comma 2 109 2" xfId="209" xr:uid="{00000000-0005-0000-0000-0000CF000000}"/>
    <cellStyle name="Comma 2 109 3" xfId="210" xr:uid="{00000000-0005-0000-0000-0000D0000000}"/>
    <cellStyle name="Comma 2 11" xfId="211" xr:uid="{00000000-0005-0000-0000-0000D1000000}"/>
    <cellStyle name="Comma 2 11 2" xfId="212" xr:uid="{00000000-0005-0000-0000-0000D2000000}"/>
    <cellStyle name="Comma 2 11 3" xfId="213" xr:uid="{00000000-0005-0000-0000-0000D3000000}"/>
    <cellStyle name="Comma 2 110" xfId="214" xr:uid="{00000000-0005-0000-0000-0000D4000000}"/>
    <cellStyle name="Comma 2 110 2" xfId="215" xr:uid="{00000000-0005-0000-0000-0000D5000000}"/>
    <cellStyle name="Comma 2 110 3" xfId="216" xr:uid="{00000000-0005-0000-0000-0000D6000000}"/>
    <cellStyle name="Comma 2 111" xfId="217" xr:uid="{00000000-0005-0000-0000-0000D7000000}"/>
    <cellStyle name="Comma 2 111 2" xfId="218" xr:uid="{00000000-0005-0000-0000-0000D8000000}"/>
    <cellStyle name="Comma 2 111 3" xfId="219" xr:uid="{00000000-0005-0000-0000-0000D9000000}"/>
    <cellStyle name="Comma 2 112" xfId="220" xr:uid="{00000000-0005-0000-0000-0000DA000000}"/>
    <cellStyle name="Comma 2 112 2" xfId="221" xr:uid="{00000000-0005-0000-0000-0000DB000000}"/>
    <cellStyle name="Comma 2 112 3" xfId="222" xr:uid="{00000000-0005-0000-0000-0000DC000000}"/>
    <cellStyle name="Comma 2 113" xfId="223" xr:uid="{00000000-0005-0000-0000-0000DD000000}"/>
    <cellStyle name="Comma 2 113 2" xfId="224" xr:uid="{00000000-0005-0000-0000-0000DE000000}"/>
    <cellStyle name="Comma 2 113 3" xfId="225" xr:uid="{00000000-0005-0000-0000-0000DF000000}"/>
    <cellStyle name="Comma 2 114" xfId="226" xr:uid="{00000000-0005-0000-0000-0000E0000000}"/>
    <cellStyle name="Comma 2 114 2" xfId="227" xr:uid="{00000000-0005-0000-0000-0000E1000000}"/>
    <cellStyle name="Comma 2 114 3" xfId="228" xr:uid="{00000000-0005-0000-0000-0000E2000000}"/>
    <cellStyle name="Comma 2 115" xfId="229" xr:uid="{00000000-0005-0000-0000-0000E3000000}"/>
    <cellStyle name="Comma 2 115 2" xfId="230" xr:uid="{00000000-0005-0000-0000-0000E4000000}"/>
    <cellStyle name="Comma 2 115 3" xfId="231" xr:uid="{00000000-0005-0000-0000-0000E5000000}"/>
    <cellStyle name="Comma 2 116" xfId="232" xr:uid="{00000000-0005-0000-0000-0000E6000000}"/>
    <cellStyle name="Comma 2 116 2" xfId="233" xr:uid="{00000000-0005-0000-0000-0000E7000000}"/>
    <cellStyle name="Comma 2 116 3" xfId="234" xr:uid="{00000000-0005-0000-0000-0000E8000000}"/>
    <cellStyle name="Comma 2 117" xfId="235" xr:uid="{00000000-0005-0000-0000-0000E9000000}"/>
    <cellStyle name="Comma 2 117 2" xfId="236" xr:uid="{00000000-0005-0000-0000-0000EA000000}"/>
    <cellStyle name="Comma 2 117 3" xfId="237" xr:uid="{00000000-0005-0000-0000-0000EB000000}"/>
    <cellStyle name="Comma 2 118" xfId="238" xr:uid="{00000000-0005-0000-0000-0000EC000000}"/>
    <cellStyle name="Comma 2 118 2" xfId="239" xr:uid="{00000000-0005-0000-0000-0000ED000000}"/>
    <cellStyle name="Comma 2 118 3" xfId="240" xr:uid="{00000000-0005-0000-0000-0000EE000000}"/>
    <cellStyle name="Comma 2 119" xfId="241" xr:uid="{00000000-0005-0000-0000-0000EF000000}"/>
    <cellStyle name="Comma 2 119 2" xfId="242" xr:uid="{00000000-0005-0000-0000-0000F0000000}"/>
    <cellStyle name="Comma 2 119 3" xfId="243" xr:uid="{00000000-0005-0000-0000-0000F1000000}"/>
    <cellStyle name="Comma 2 12" xfId="244" xr:uid="{00000000-0005-0000-0000-0000F2000000}"/>
    <cellStyle name="Comma 2 12 2" xfId="245" xr:uid="{00000000-0005-0000-0000-0000F3000000}"/>
    <cellStyle name="Comma 2 12 3" xfId="246" xr:uid="{00000000-0005-0000-0000-0000F4000000}"/>
    <cellStyle name="Comma 2 120" xfId="247" xr:uid="{00000000-0005-0000-0000-0000F5000000}"/>
    <cellStyle name="Comma 2 120 2" xfId="248" xr:uid="{00000000-0005-0000-0000-0000F6000000}"/>
    <cellStyle name="Comma 2 120 3" xfId="249" xr:uid="{00000000-0005-0000-0000-0000F7000000}"/>
    <cellStyle name="Comma 2 121" xfId="250" xr:uid="{00000000-0005-0000-0000-0000F8000000}"/>
    <cellStyle name="Comma 2 121 2" xfId="251" xr:uid="{00000000-0005-0000-0000-0000F9000000}"/>
    <cellStyle name="Comma 2 121 3" xfId="252" xr:uid="{00000000-0005-0000-0000-0000FA000000}"/>
    <cellStyle name="Comma 2 122" xfId="253" xr:uid="{00000000-0005-0000-0000-0000FB000000}"/>
    <cellStyle name="Comma 2 122 2" xfId="254" xr:uid="{00000000-0005-0000-0000-0000FC000000}"/>
    <cellStyle name="Comma 2 122 3" xfId="255" xr:uid="{00000000-0005-0000-0000-0000FD000000}"/>
    <cellStyle name="Comma 2 123" xfId="256" xr:uid="{00000000-0005-0000-0000-0000FE000000}"/>
    <cellStyle name="Comma 2 123 2" xfId="257" xr:uid="{00000000-0005-0000-0000-0000FF000000}"/>
    <cellStyle name="Comma 2 123 3" xfId="258" xr:uid="{00000000-0005-0000-0000-000000010000}"/>
    <cellStyle name="Comma 2 124" xfId="259" xr:uid="{00000000-0005-0000-0000-000001010000}"/>
    <cellStyle name="Comma 2 124 2" xfId="260" xr:uid="{00000000-0005-0000-0000-000002010000}"/>
    <cellStyle name="Comma 2 124 3" xfId="261" xr:uid="{00000000-0005-0000-0000-000003010000}"/>
    <cellStyle name="Comma 2 125" xfId="262" xr:uid="{00000000-0005-0000-0000-000004010000}"/>
    <cellStyle name="Comma 2 125 2" xfId="263" xr:uid="{00000000-0005-0000-0000-000005010000}"/>
    <cellStyle name="Comma 2 125 3" xfId="264" xr:uid="{00000000-0005-0000-0000-000006010000}"/>
    <cellStyle name="Comma 2 126" xfId="265" xr:uid="{00000000-0005-0000-0000-000007010000}"/>
    <cellStyle name="Comma 2 126 2" xfId="266" xr:uid="{00000000-0005-0000-0000-000008010000}"/>
    <cellStyle name="Comma 2 126 3" xfId="267" xr:uid="{00000000-0005-0000-0000-000009010000}"/>
    <cellStyle name="Comma 2 127" xfId="268" xr:uid="{00000000-0005-0000-0000-00000A010000}"/>
    <cellStyle name="Comma 2 127 2" xfId="269" xr:uid="{00000000-0005-0000-0000-00000B010000}"/>
    <cellStyle name="Comma 2 127 3" xfId="270" xr:uid="{00000000-0005-0000-0000-00000C010000}"/>
    <cellStyle name="Comma 2 128" xfId="271" xr:uid="{00000000-0005-0000-0000-00000D010000}"/>
    <cellStyle name="Comma 2 128 2" xfId="272" xr:uid="{00000000-0005-0000-0000-00000E010000}"/>
    <cellStyle name="Comma 2 128 3" xfId="273" xr:uid="{00000000-0005-0000-0000-00000F010000}"/>
    <cellStyle name="Comma 2 129" xfId="274" xr:uid="{00000000-0005-0000-0000-000010010000}"/>
    <cellStyle name="Comma 2 129 2" xfId="275" xr:uid="{00000000-0005-0000-0000-000011010000}"/>
    <cellStyle name="Comma 2 129 3" xfId="276" xr:uid="{00000000-0005-0000-0000-000012010000}"/>
    <cellStyle name="Comma 2 13" xfId="277" xr:uid="{00000000-0005-0000-0000-000013010000}"/>
    <cellStyle name="Comma 2 13 2" xfId="278" xr:uid="{00000000-0005-0000-0000-000014010000}"/>
    <cellStyle name="Comma 2 13 3" xfId="279" xr:uid="{00000000-0005-0000-0000-000015010000}"/>
    <cellStyle name="Comma 2 130" xfId="280" xr:uid="{00000000-0005-0000-0000-000016010000}"/>
    <cellStyle name="Comma 2 130 2" xfId="281" xr:uid="{00000000-0005-0000-0000-000017010000}"/>
    <cellStyle name="Comma 2 130 3" xfId="282" xr:uid="{00000000-0005-0000-0000-000018010000}"/>
    <cellStyle name="Comma 2 131" xfId="283" xr:uid="{00000000-0005-0000-0000-000019010000}"/>
    <cellStyle name="Comma 2 131 2" xfId="284" xr:uid="{00000000-0005-0000-0000-00001A010000}"/>
    <cellStyle name="Comma 2 131 3" xfId="285" xr:uid="{00000000-0005-0000-0000-00001B010000}"/>
    <cellStyle name="Comma 2 132" xfId="286" xr:uid="{00000000-0005-0000-0000-00001C010000}"/>
    <cellStyle name="Comma 2 132 2" xfId="287" xr:uid="{00000000-0005-0000-0000-00001D010000}"/>
    <cellStyle name="Comma 2 132 3" xfId="288" xr:uid="{00000000-0005-0000-0000-00001E010000}"/>
    <cellStyle name="Comma 2 133" xfId="289" xr:uid="{00000000-0005-0000-0000-00001F010000}"/>
    <cellStyle name="Comma 2 133 2" xfId="290" xr:uid="{00000000-0005-0000-0000-000020010000}"/>
    <cellStyle name="Comma 2 133 3" xfId="291" xr:uid="{00000000-0005-0000-0000-000021010000}"/>
    <cellStyle name="Comma 2 134" xfId="292" xr:uid="{00000000-0005-0000-0000-000022010000}"/>
    <cellStyle name="Comma 2 134 2" xfId="293" xr:uid="{00000000-0005-0000-0000-000023010000}"/>
    <cellStyle name="Comma 2 134 3" xfId="294" xr:uid="{00000000-0005-0000-0000-000024010000}"/>
    <cellStyle name="Comma 2 135" xfId="295" xr:uid="{00000000-0005-0000-0000-000025010000}"/>
    <cellStyle name="Comma 2 135 2" xfId="296" xr:uid="{00000000-0005-0000-0000-000026010000}"/>
    <cellStyle name="Comma 2 135 3" xfId="297" xr:uid="{00000000-0005-0000-0000-000027010000}"/>
    <cellStyle name="Comma 2 136" xfId="298" xr:uid="{00000000-0005-0000-0000-000028010000}"/>
    <cellStyle name="Comma 2 136 2" xfId="299" xr:uid="{00000000-0005-0000-0000-000029010000}"/>
    <cellStyle name="Comma 2 136 3" xfId="300" xr:uid="{00000000-0005-0000-0000-00002A010000}"/>
    <cellStyle name="Comma 2 137" xfId="301" xr:uid="{00000000-0005-0000-0000-00002B010000}"/>
    <cellStyle name="Comma 2 137 2" xfId="302" xr:uid="{00000000-0005-0000-0000-00002C010000}"/>
    <cellStyle name="Comma 2 137 3" xfId="303" xr:uid="{00000000-0005-0000-0000-00002D010000}"/>
    <cellStyle name="Comma 2 138" xfId="304" xr:uid="{00000000-0005-0000-0000-00002E010000}"/>
    <cellStyle name="Comma 2 138 2" xfId="305" xr:uid="{00000000-0005-0000-0000-00002F010000}"/>
    <cellStyle name="Comma 2 138 3" xfId="306" xr:uid="{00000000-0005-0000-0000-000030010000}"/>
    <cellStyle name="Comma 2 139" xfId="307" xr:uid="{00000000-0005-0000-0000-000031010000}"/>
    <cellStyle name="Comma 2 139 2" xfId="308" xr:uid="{00000000-0005-0000-0000-000032010000}"/>
    <cellStyle name="Comma 2 139 3" xfId="309" xr:uid="{00000000-0005-0000-0000-000033010000}"/>
    <cellStyle name="Comma 2 14" xfId="310" xr:uid="{00000000-0005-0000-0000-000034010000}"/>
    <cellStyle name="Comma 2 14 2" xfId="311" xr:uid="{00000000-0005-0000-0000-000035010000}"/>
    <cellStyle name="Comma 2 14 3" xfId="312" xr:uid="{00000000-0005-0000-0000-000036010000}"/>
    <cellStyle name="Comma 2 140" xfId="313" xr:uid="{00000000-0005-0000-0000-000037010000}"/>
    <cellStyle name="Comma 2 140 2" xfId="314" xr:uid="{00000000-0005-0000-0000-000038010000}"/>
    <cellStyle name="Comma 2 140 3" xfId="315" xr:uid="{00000000-0005-0000-0000-000039010000}"/>
    <cellStyle name="Comma 2 141" xfId="316" xr:uid="{00000000-0005-0000-0000-00003A010000}"/>
    <cellStyle name="Comma 2 141 2" xfId="317" xr:uid="{00000000-0005-0000-0000-00003B010000}"/>
    <cellStyle name="Comma 2 141 3" xfId="318" xr:uid="{00000000-0005-0000-0000-00003C010000}"/>
    <cellStyle name="Comma 2 142" xfId="319" xr:uid="{00000000-0005-0000-0000-00003D010000}"/>
    <cellStyle name="Comma 2 142 2" xfId="320" xr:uid="{00000000-0005-0000-0000-00003E010000}"/>
    <cellStyle name="Comma 2 142 3" xfId="321" xr:uid="{00000000-0005-0000-0000-00003F010000}"/>
    <cellStyle name="Comma 2 143" xfId="322" xr:uid="{00000000-0005-0000-0000-000040010000}"/>
    <cellStyle name="Comma 2 143 2" xfId="323" xr:uid="{00000000-0005-0000-0000-000041010000}"/>
    <cellStyle name="Comma 2 143 3" xfId="324" xr:uid="{00000000-0005-0000-0000-000042010000}"/>
    <cellStyle name="Comma 2 144" xfId="325" xr:uid="{00000000-0005-0000-0000-000043010000}"/>
    <cellStyle name="Comma 2 144 2" xfId="326" xr:uid="{00000000-0005-0000-0000-000044010000}"/>
    <cellStyle name="Comma 2 144 3" xfId="327" xr:uid="{00000000-0005-0000-0000-000045010000}"/>
    <cellStyle name="Comma 2 145" xfId="328" xr:uid="{00000000-0005-0000-0000-000046010000}"/>
    <cellStyle name="Comma 2 145 2" xfId="329" xr:uid="{00000000-0005-0000-0000-000047010000}"/>
    <cellStyle name="Comma 2 145 3" xfId="330" xr:uid="{00000000-0005-0000-0000-000048010000}"/>
    <cellStyle name="Comma 2 146" xfId="331" xr:uid="{00000000-0005-0000-0000-000049010000}"/>
    <cellStyle name="Comma 2 146 2" xfId="332" xr:uid="{00000000-0005-0000-0000-00004A010000}"/>
    <cellStyle name="Comma 2 146 3" xfId="333" xr:uid="{00000000-0005-0000-0000-00004B010000}"/>
    <cellStyle name="Comma 2 147" xfId="334" xr:uid="{00000000-0005-0000-0000-00004C010000}"/>
    <cellStyle name="Comma 2 147 2" xfId="335" xr:uid="{00000000-0005-0000-0000-00004D010000}"/>
    <cellStyle name="Comma 2 147 3" xfId="336" xr:uid="{00000000-0005-0000-0000-00004E010000}"/>
    <cellStyle name="Comma 2 148" xfId="337" xr:uid="{00000000-0005-0000-0000-00004F010000}"/>
    <cellStyle name="Comma 2 148 2" xfId="338" xr:uid="{00000000-0005-0000-0000-000050010000}"/>
    <cellStyle name="Comma 2 148 3" xfId="339" xr:uid="{00000000-0005-0000-0000-000051010000}"/>
    <cellStyle name="Comma 2 149" xfId="340" xr:uid="{00000000-0005-0000-0000-000052010000}"/>
    <cellStyle name="Comma 2 149 2" xfId="341" xr:uid="{00000000-0005-0000-0000-000053010000}"/>
    <cellStyle name="Comma 2 149 3" xfId="342" xr:uid="{00000000-0005-0000-0000-000054010000}"/>
    <cellStyle name="Comma 2 15" xfId="343" xr:uid="{00000000-0005-0000-0000-000055010000}"/>
    <cellStyle name="Comma 2 15 2" xfId="344" xr:uid="{00000000-0005-0000-0000-000056010000}"/>
    <cellStyle name="Comma 2 15 3" xfId="345" xr:uid="{00000000-0005-0000-0000-000057010000}"/>
    <cellStyle name="Comma 2 150" xfId="346" xr:uid="{00000000-0005-0000-0000-000058010000}"/>
    <cellStyle name="Comma 2 150 2" xfId="347" xr:uid="{00000000-0005-0000-0000-000059010000}"/>
    <cellStyle name="Comma 2 150 3" xfId="348" xr:uid="{00000000-0005-0000-0000-00005A010000}"/>
    <cellStyle name="Comma 2 151" xfId="349" xr:uid="{00000000-0005-0000-0000-00005B010000}"/>
    <cellStyle name="Comma 2 151 2" xfId="350" xr:uid="{00000000-0005-0000-0000-00005C010000}"/>
    <cellStyle name="Comma 2 151 3" xfId="351" xr:uid="{00000000-0005-0000-0000-00005D010000}"/>
    <cellStyle name="Comma 2 152" xfId="352" xr:uid="{00000000-0005-0000-0000-00005E010000}"/>
    <cellStyle name="Comma 2 152 2" xfId="353" xr:uid="{00000000-0005-0000-0000-00005F010000}"/>
    <cellStyle name="Comma 2 152 3" xfId="354" xr:uid="{00000000-0005-0000-0000-000060010000}"/>
    <cellStyle name="Comma 2 153" xfId="355" xr:uid="{00000000-0005-0000-0000-000061010000}"/>
    <cellStyle name="Comma 2 153 2" xfId="356" xr:uid="{00000000-0005-0000-0000-000062010000}"/>
    <cellStyle name="Comma 2 153 3" xfId="357" xr:uid="{00000000-0005-0000-0000-000063010000}"/>
    <cellStyle name="Comma 2 154" xfId="358" xr:uid="{00000000-0005-0000-0000-000064010000}"/>
    <cellStyle name="Comma 2 154 2" xfId="359" xr:uid="{00000000-0005-0000-0000-000065010000}"/>
    <cellStyle name="Comma 2 154 3" xfId="360" xr:uid="{00000000-0005-0000-0000-000066010000}"/>
    <cellStyle name="Comma 2 155" xfId="361" xr:uid="{00000000-0005-0000-0000-000067010000}"/>
    <cellStyle name="Comma 2 155 2" xfId="362" xr:uid="{00000000-0005-0000-0000-000068010000}"/>
    <cellStyle name="Comma 2 155 3" xfId="363" xr:uid="{00000000-0005-0000-0000-000069010000}"/>
    <cellStyle name="Comma 2 156" xfId="364" xr:uid="{00000000-0005-0000-0000-00006A010000}"/>
    <cellStyle name="Comma 2 156 2" xfId="365" xr:uid="{00000000-0005-0000-0000-00006B010000}"/>
    <cellStyle name="Comma 2 156 3" xfId="366" xr:uid="{00000000-0005-0000-0000-00006C010000}"/>
    <cellStyle name="Comma 2 157" xfId="367" xr:uid="{00000000-0005-0000-0000-00006D010000}"/>
    <cellStyle name="Comma 2 157 2" xfId="368" xr:uid="{00000000-0005-0000-0000-00006E010000}"/>
    <cellStyle name="Comma 2 157 3" xfId="369" xr:uid="{00000000-0005-0000-0000-00006F010000}"/>
    <cellStyle name="Comma 2 158" xfId="370" xr:uid="{00000000-0005-0000-0000-000070010000}"/>
    <cellStyle name="Comma 2 158 2" xfId="371" xr:uid="{00000000-0005-0000-0000-000071010000}"/>
    <cellStyle name="Comma 2 158 3" xfId="372" xr:uid="{00000000-0005-0000-0000-000072010000}"/>
    <cellStyle name="Comma 2 159" xfId="373" xr:uid="{00000000-0005-0000-0000-000073010000}"/>
    <cellStyle name="Comma 2 159 2" xfId="374" xr:uid="{00000000-0005-0000-0000-000074010000}"/>
    <cellStyle name="Comma 2 159 3" xfId="375" xr:uid="{00000000-0005-0000-0000-000075010000}"/>
    <cellStyle name="Comma 2 16" xfId="376" xr:uid="{00000000-0005-0000-0000-000076010000}"/>
    <cellStyle name="Comma 2 16 2" xfId="377" xr:uid="{00000000-0005-0000-0000-000077010000}"/>
    <cellStyle name="Comma 2 16 3" xfId="378" xr:uid="{00000000-0005-0000-0000-000078010000}"/>
    <cellStyle name="Comma 2 160" xfId="379" xr:uid="{00000000-0005-0000-0000-000079010000}"/>
    <cellStyle name="Comma 2 160 2" xfId="380" xr:uid="{00000000-0005-0000-0000-00007A010000}"/>
    <cellStyle name="Comma 2 160 3" xfId="381" xr:uid="{00000000-0005-0000-0000-00007B010000}"/>
    <cellStyle name="Comma 2 161" xfId="382" xr:uid="{00000000-0005-0000-0000-00007C010000}"/>
    <cellStyle name="Comma 2 161 2" xfId="383" xr:uid="{00000000-0005-0000-0000-00007D010000}"/>
    <cellStyle name="Comma 2 162" xfId="384" xr:uid="{00000000-0005-0000-0000-00007E010000}"/>
    <cellStyle name="Comma 2 163" xfId="385" xr:uid="{00000000-0005-0000-0000-00007F010000}"/>
    <cellStyle name="Comma 2 164" xfId="386" xr:uid="{00000000-0005-0000-0000-000080010000}"/>
    <cellStyle name="Comma 2 165" xfId="387" xr:uid="{00000000-0005-0000-0000-000081010000}"/>
    <cellStyle name="Comma 2 166" xfId="388" xr:uid="{00000000-0005-0000-0000-000082010000}"/>
    <cellStyle name="Comma 2 167" xfId="389" xr:uid="{00000000-0005-0000-0000-000083010000}"/>
    <cellStyle name="Comma 2 168" xfId="390" xr:uid="{00000000-0005-0000-0000-000084010000}"/>
    <cellStyle name="Comma 2 169" xfId="391" xr:uid="{00000000-0005-0000-0000-000085010000}"/>
    <cellStyle name="Comma 2 17" xfId="392" xr:uid="{00000000-0005-0000-0000-000086010000}"/>
    <cellStyle name="Comma 2 17 2" xfId="393" xr:uid="{00000000-0005-0000-0000-000087010000}"/>
    <cellStyle name="Comma 2 17 3" xfId="394" xr:uid="{00000000-0005-0000-0000-000088010000}"/>
    <cellStyle name="Comma 2 170" xfId="395" xr:uid="{00000000-0005-0000-0000-000089010000}"/>
    <cellStyle name="Comma 2 171" xfId="396" xr:uid="{00000000-0005-0000-0000-00008A010000}"/>
    <cellStyle name="Comma 2 172" xfId="397" xr:uid="{00000000-0005-0000-0000-00008B010000}"/>
    <cellStyle name="Comma 2 173" xfId="398" xr:uid="{00000000-0005-0000-0000-00008C010000}"/>
    <cellStyle name="Comma 2 174" xfId="399" xr:uid="{00000000-0005-0000-0000-00008D010000}"/>
    <cellStyle name="Comma 2 175" xfId="400" xr:uid="{00000000-0005-0000-0000-00008E010000}"/>
    <cellStyle name="Comma 2 176" xfId="401" xr:uid="{00000000-0005-0000-0000-00008F010000}"/>
    <cellStyle name="Comma 2 177" xfId="402" xr:uid="{00000000-0005-0000-0000-000090010000}"/>
    <cellStyle name="Comma 2 178" xfId="403" xr:uid="{00000000-0005-0000-0000-000091010000}"/>
    <cellStyle name="Comma 2 179" xfId="404" xr:uid="{00000000-0005-0000-0000-000092010000}"/>
    <cellStyle name="Comma 2 18" xfId="405" xr:uid="{00000000-0005-0000-0000-000093010000}"/>
    <cellStyle name="Comma 2 18 2" xfId="406" xr:uid="{00000000-0005-0000-0000-000094010000}"/>
    <cellStyle name="Comma 2 18 3" xfId="407" xr:uid="{00000000-0005-0000-0000-000095010000}"/>
    <cellStyle name="Comma 2 180" xfId="408" xr:uid="{00000000-0005-0000-0000-000096010000}"/>
    <cellStyle name="Comma 2 181" xfId="409" xr:uid="{00000000-0005-0000-0000-000097010000}"/>
    <cellStyle name="Comma 2 182" xfId="410" xr:uid="{00000000-0005-0000-0000-000098010000}"/>
    <cellStyle name="Comma 2 183" xfId="411" xr:uid="{00000000-0005-0000-0000-000099010000}"/>
    <cellStyle name="Comma 2 184" xfId="412" xr:uid="{00000000-0005-0000-0000-00009A010000}"/>
    <cellStyle name="Comma 2 185" xfId="413" xr:uid="{00000000-0005-0000-0000-00009B010000}"/>
    <cellStyle name="Comma 2 186" xfId="414" xr:uid="{00000000-0005-0000-0000-00009C010000}"/>
    <cellStyle name="Comma 2 187" xfId="415" xr:uid="{00000000-0005-0000-0000-00009D010000}"/>
    <cellStyle name="Comma 2 188" xfId="416" xr:uid="{00000000-0005-0000-0000-00009E010000}"/>
    <cellStyle name="Comma 2 189" xfId="417" xr:uid="{00000000-0005-0000-0000-00009F010000}"/>
    <cellStyle name="Comma 2 19" xfId="418" xr:uid="{00000000-0005-0000-0000-0000A0010000}"/>
    <cellStyle name="Comma 2 19 2" xfId="419" xr:uid="{00000000-0005-0000-0000-0000A1010000}"/>
    <cellStyle name="Comma 2 19 3" xfId="420" xr:uid="{00000000-0005-0000-0000-0000A2010000}"/>
    <cellStyle name="Comma 2 190" xfId="421" xr:uid="{00000000-0005-0000-0000-0000A3010000}"/>
    <cellStyle name="Comma 2 191" xfId="422" xr:uid="{00000000-0005-0000-0000-0000A4010000}"/>
    <cellStyle name="Comma 2 192" xfId="423" xr:uid="{00000000-0005-0000-0000-0000A5010000}"/>
    <cellStyle name="Comma 2 193" xfId="424" xr:uid="{00000000-0005-0000-0000-0000A6010000}"/>
    <cellStyle name="Comma 2 194" xfId="425" xr:uid="{00000000-0005-0000-0000-0000A7010000}"/>
    <cellStyle name="Comma 2 195" xfId="426" xr:uid="{00000000-0005-0000-0000-0000A8010000}"/>
    <cellStyle name="Comma 2 196" xfId="427" xr:uid="{00000000-0005-0000-0000-0000A9010000}"/>
    <cellStyle name="Comma 2 197" xfId="428" xr:uid="{00000000-0005-0000-0000-0000AA010000}"/>
    <cellStyle name="Comma 2 198" xfId="429" xr:uid="{00000000-0005-0000-0000-0000AB010000}"/>
    <cellStyle name="Comma 2 199" xfId="430" xr:uid="{00000000-0005-0000-0000-0000AC010000}"/>
    <cellStyle name="Comma 2 2" xfId="431" xr:uid="{00000000-0005-0000-0000-0000AD010000}"/>
    <cellStyle name="Comma 2 2 10" xfId="432" xr:uid="{00000000-0005-0000-0000-0000AE010000}"/>
    <cellStyle name="Comma 2 2 10 2" xfId="433" xr:uid="{00000000-0005-0000-0000-0000AF010000}"/>
    <cellStyle name="Comma 2 2 10 3" xfId="434" xr:uid="{00000000-0005-0000-0000-0000B0010000}"/>
    <cellStyle name="Comma 2 2 100" xfId="435" xr:uid="{00000000-0005-0000-0000-0000B1010000}"/>
    <cellStyle name="Comma 2 2 100 2" xfId="436" xr:uid="{00000000-0005-0000-0000-0000B2010000}"/>
    <cellStyle name="Comma 2 2 100 3" xfId="437" xr:uid="{00000000-0005-0000-0000-0000B3010000}"/>
    <cellStyle name="Comma 2 2 101" xfId="438" xr:uid="{00000000-0005-0000-0000-0000B4010000}"/>
    <cellStyle name="Comma 2 2 101 2" xfId="439" xr:uid="{00000000-0005-0000-0000-0000B5010000}"/>
    <cellStyle name="Comma 2 2 101 3" xfId="440" xr:uid="{00000000-0005-0000-0000-0000B6010000}"/>
    <cellStyle name="Comma 2 2 102" xfId="441" xr:uid="{00000000-0005-0000-0000-0000B7010000}"/>
    <cellStyle name="Comma 2 2 102 2" xfId="442" xr:uid="{00000000-0005-0000-0000-0000B8010000}"/>
    <cellStyle name="Comma 2 2 102 3" xfId="443" xr:uid="{00000000-0005-0000-0000-0000B9010000}"/>
    <cellStyle name="Comma 2 2 103" xfId="444" xr:uid="{00000000-0005-0000-0000-0000BA010000}"/>
    <cellStyle name="Comma 2 2 103 2" xfId="445" xr:uid="{00000000-0005-0000-0000-0000BB010000}"/>
    <cellStyle name="Comma 2 2 103 3" xfId="446" xr:uid="{00000000-0005-0000-0000-0000BC010000}"/>
    <cellStyle name="Comma 2 2 104" xfId="447" xr:uid="{00000000-0005-0000-0000-0000BD010000}"/>
    <cellStyle name="Comma 2 2 104 2" xfId="448" xr:uid="{00000000-0005-0000-0000-0000BE010000}"/>
    <cellStyle name="Comma 2 2 104 3" xfId="449" xr:uid="{00000000-0005-0000-0000-0000BF010000}"/>
    <cellStyle name="Comma 2 2 105" xfId="450" xr:uid="{00000000-0005-0000-0000-0000C0010000}"/>
    <cellStyle name="Comma 2 2 105 2" xfId="451" xr:uid="{00000000-0005-0000-0000-0000C1010000}"/>
    <cellStyle name="Comma 2 2 105 3" xfId="452" xr:uid="{00000000-0005-0000-0000-0000C2010000}"/>
    <cellStyle name="Comma 2 2 106" xfId="453" xr:uid="{00000000-0005-0000-0000-0000C3010000}"/>
    <cellStyle name="Comma 2 2 106 2" xfId="454" xr:uid="{00000000-0005-0000-0000-0000C4010000}"/>
    <cellStyle name="Comma 2 2 106 3" xfId="455" xr:uid="{00000000-0005-0000-0000-0000C5010000}"/>
    <cellStyle name="Comma 2 2 107" xfId="456" xr:uid="{00000000-0005-0000-0000-0000C6010000}"/>
    <cellStyle name="Comma 2 2 107 2" xfId="457" xr:uid="{00000000-0005-0000-0000-0000C7010000}"/>
    <cellStyle name="Comma 2 2 107 3" xfId="458" xr:uid="{00000000-0005-0000-0000-0000C8010000}"/>
    <cellStyle name="Comma 2 2 108" xfId="459" xr:uid="{00000000-0005-0000-0000-0000C9010000}"/>
    <cellStyle name="Comma 2 2 109" xfId="460" xr:uid="{00000000-0005-0000-0000-0000CA010000}"/>
    <cellStyle name="Comma 2 2 11" xfId="461" xr:uid="{00000000-0005-0000-0000-0000CB010000}"/>
    <cellStyle name="Comma 2 2 11 2" xfId="462" xr:uid="{00000000-0005-0000-0000-0000CC010000}"/>
    <cellStyle name="Comma 2 2 11 3" xfId="463" xr:uid="{00000000-0005-0000-0000-0000CD010000}"/>
    <cellStyle name="Comma 2 2 110" xfId="464" xr:uid="{00000000-0005-0000-0000-0000CE010000}"/>
    <cellStyle name="Comma 2 2 111" xfId="465" xr:uid="{00000000-0005-0000-0000-0000CF010000}"/>
    <cellStyle name="Comma 2 2 112" xfId="466" xr:uid="{00000000-0005-0000-0000-0000D0010000}"/>
    <cellStyle name="Comma 2 2 113" xfId="467" xr:uid="{00000000-0005-0000-0000-0000D1010000}"/>
    <cellStyle name="Comma 2 2 114" xfId="468" xr:uid="{00000000-0005-0000-0000-0000D2010000}"/>
    <cellStyle name="Comma 2 2 115" xfId="469" xr:uid="{00000000-0005-0000-0000-0000D3010000}"/>
    <cellStyle name="Comma 2 2 116" xfId="470" xr:uid="{00000000-0005-0000-0000-0000D4010000}"/>
    <cellStyle name="Comma 2 2 117" xfId="471" xr:uid="{00000000-0005-0000-0000-0000D5010000}"/>
    <cellStyle name="Comma 2 2 118" xfId="472" xr:uid="{00000000-0005-0000-0000-0000D6010000}"/>
    <cellStyle name="Comma 2 2 119" xfId="473" xr:uid="{00000000-0005-0000-0000-0000D7010000}"/>
    <cellStyle name="Comma 2 2 12" xfId="474" xr:uid="{00000000-0005-0000-0000-0000D8010000}"/>
    <cellStyle name="Comma 2 2 12 2" xfId="475" xr:uid="{00000000-0005-0000-0000-0000D9010000}"/>
    <cellStyle name="Comma 2 2 12 3" xfId="476" xr:uid="{00000000-0005-0000-0000-0000DA010000}"/>
    <cellStyle name="Comma 2 2 120" xfId="477" xr:uid="{00000000-0005-0000-0000-0000DB010000}"/>
    <cellStyle name="Comma 2 2 121" xfId="478" xr:uid="{00000000-0005-0000-0000-0000DC010000}"/>
    <cellStyle name="Comma 2 2 122" xfId="479" xr:uid="{00000000-0005-0000-0000-0000DD010000}"/>
    <cellStyle name="Comma 2 2 123" xfId="480" xr:uid="{00000000-0005-0000-0000-0000DE010000}"/>
    <cellStyle name="Comma 2 2 124" xfId="481" xr:uid="{00000000-0005-0000-0000-0000DF010000}"/>
    <cellStyle name="Comma 2 2 125" xfId="482" xr:uid="{00000000-0005-0000-0000-0000E0010000}"/>
    <cellStyle name="Comma 2 2 126" xfId="483" xr:uid="{00000000-0005-0000-0000-0000E1010000}"/>
    <cellStyle name="Comma 2 2 127" xfId="484" xr:uid="{00000000-0005-0000-0000-0000E2010000}"/>
    <cellStyle name="Comma 2 2 128" xfId="485" xr:uid="{00000000-0005-0000-0000-0000E3010000}"/>
    <cellStyle name="Comma 2 2 129" xfId="486" xr:uid="{00000000-0005-0000-0000-0000E4010000}"/>
    <cellStyle name="Comma 2 2 13" xfId="487" xr:uid="{00000000-0005-0000-0000-0000E5010000}"/>
    <cellStyle name="Comma 2 2 13 2" xfId="488" xr:uid="{00000000-0005-0000-0000-0000E6010000}"/>
    <cellStyle name="Comma 2 2 13 3" xfId="489" xr:uid="{00000000-0005-0000-0000-0000E7010000}"/>
    <cellStyle name="Comma 2 2 130" xfId="490" xr:uid="{00000000-0005-0000-0000-0000E8010000}"/>
    <cellStyle name="Comma 2 2 131" xfId="491" xr:uid="{00000000-0005-0000-0000-0000E9010000}"/>
    <cellStyle name="Comma 2 2 132" xfId="492" xr:uid="{00000000-0005-0000-0000-0000EA010000}"/>
    <cellStyle name="Comma 2 2 133" xfId="493" xr:uid="{00000000-0005-0000-0000-0000EB010000}"/>
    <cellStyle name="Comma 2 2 134" xfId="494" xr:uid="{00000000-0005-0000-0000-0000EC010000}"/>
    <cellStyle name="Comma 2 2 135" xfId="495" xr:uid="{00000000-0005-0000-0000-0000ED010000}"/>
    <cellStyle name="Comma 2 2 136" xfId="496" xr:uid="{00000000-0005-0000-0000-0000EE010000}"/>
    <cellStyle name="Comma 2 2 137" xfId="497" xr:uid="{00000000-0005-0000-0000-0000EF010000}"/>
    <cellStyle name="Comma 2 2 138" xfId="498" xr:uid="{00000000-0005-0000-0000-0000F0010000}"/>
    <cellStyle name="Comma 2 2 139" xfId="499" xr:uid="{00000000-0005-0000-0000-0000F1010000}"/>
    <cellStyle name="Comma 2 2 14" xfId="500" xr:uid="{00000000-0005-0000-0000-0000F2010000}"/>
    <cellStyle name="Comma 2 2 14 2" xfId="501" xr:uid="{00000000-0005-0000-0000-0000F3010000}"/>
    <cellStyle name="Comma 2 2 14 3" xfId="502" xr:uid="{00000000-0005-0000-0000-0000F4010000}"/>
    <cellStyle name="Comma 2 2 140" xfId="503" xr:uid="{00000000-0005-0000-0000-0000F5010000}"/>
    <cellStyle name="Comma 2 2 141" xfId="504" xr:uid="{00000000-0005-0000-0000-0000F6010000}"/>
    <cellStyle name="Comma 2 2 142" xfId="505" xr:uid="{00000000-0005-0000-0000-0000F7010000}"/>
    <cellStyle name="Comma 2 2 143" xfId="506" xr:uid="{00000000-0005-0000-0000-0000F8010000}"/>
    <cellStyle name="Comma 2 2 144" xfId="507" xr:uid="{00000000-0005-0000-0000-0000F9010000}"/>
    <cellStyle name="Comma 2 2 145" xfId="508" xr:uid="{00000000-0005-0000-0000-0000FA010000}"/>
    <cellStyle name="Comma 2 2 146" xfId="509" xr:uid="{00000000-0005-0000-0000-0000FB010000}"/>
    <cellStyle name="Comma 2 2 147" xfId="510" xr:uid="{00000000-0005-0000-0000-0000FC010000}"/>
    <cellStyle name="Comma 2 2 148" xfId="511" xr:uid="{00000000-0005-0000-0000-0000FD010000}"/>
    <cellStyle name="Comma 2 2 149" xfId="512" xr:uid="{00000000-0005-0000-0000-0000FE010000}"/>
    <cellStyle name="Comma 2 2 15" xfId="513" xr:uid="{00000000-0005-0000-0000-0000FF010000}"/>
    <cellStyle name="Comma 2 2 15 2" xfId="514" xr:uid="{00000000-0005-0000-0000-000000020000}"/>
    <cellStyle name="Comma 2 2 15 3" xfId="515" xr:uid="{00000000-0005-0000-0000-000001020000}"/>
    <cellStyle name="Comma 2 2 150" xfId="516" xr:uid="{00000000-0005-0000-0000-000002020000}"/>
    <cellStyle name="Comma 2 2 151" xfId="517" xr:uid="{00000000-0005-0000-0000-000003020000}"/>
    <cellStyle name="Comma 2 2 152" xfId="518" xr:uid="{00000000-0005-0000-0000-000004020000}"/>
    <cellStyle name="Comma 2 2 153" xfId="519" xr:uid="{00000000-0005-0000-0000-000005020000}"/>
    <cellStyle name="Comma 2 2 154" xfId="520" xr:uid="{00000000-0005-0000-0000-000006020000}"/>
    <cellStyle name="Comma 2 2 155" xfId="521" xr:uid="{00000000-0005-0000-0000-000007020000}"/>
    <cellStyle name="Comma 2 2 156" xfId="522" xr:uid="{00000000-0005-0000-0000-000008020000}"/>
    <cellStyle name="Comma 2 2 157" xfId="523" xr:uid="{00000000-0005-0000-0000-000009020000}"/>
    <cellStyle name="Comma 2 2 158" xfId="524" xr:uid="{00000000-0005-0000-0000-00000A020000}"/>
    <cellStyle name="Comma 2 2 159" xfId="525" xr:uid="{00000000-0005-0000-0000-00000B020000}"/>
    <cellStyle name="Comma 2 2 16" xfId="526" xr:uid="{00000000-0005-0000-0000-00000C020000}"/>
    <cellStyle name="Comma 2 2 16 2" xfId="527" xr:uid="{00000000-0005-0000-0000-00000D020000}"/>
    <cellStyle name="Comma 2 2 16 3" xfId="528" xr:uid="{00000000-0005-0000-0000-00000E020000}"/>
    <cellStyle name="Comma 2 2 160" xfId="529" xr:uid="{00000000-0005-0000-0000-00000F020000}"/>
    <cellStyle name="Comma 2 2 161" xfId="530" xr:uid="{00000000-0005-0000-0000-000010020000}"/>
    <cellStyle name="Comma 2 2 162" xfId="531" xr:uid="{00000000-0005-0000-0000-000011020000}"/>
    <cellStyle name="Comma 2 2 163" xfId="532" xr:uid="{00000000-0005-0000-0000-000012020000}"/>
    <cellStyle name="Comma 2 2 164" xfId="533" xr:uid="{00000000-0005-0000-0000-000013020000}"/>
    <cellStyle name="Comma 2 2 165" xfId="534" xr:uid="{00000000-0005-0000-0000-000014020000}"/>
    <cellStyle name="Comma 2 2 166" xfId="535" xr:uid="{00000000-0005-0000-0000-000015020000}"/>
    <cellStyle name="Comma 2 2 167" xfId="536" xr:uid="{00000000-0005-0000-0000-000016020000}"/>
    <cellStyle name="Comma 2 2 168" xfId="537" xr:uid="{00000000-0005-0000-0000-000017020000}"/>
    <cellStyle name="Comma 2 2 169" xfId="538" xr:uid="{00000000-0005-0000-0000-000018020000}"/>
    <cellStyle name="Comma 2 2 17" xfId="539" xr:uid="{00000000-0005-0000-0000-000019020000}"/>
    <cellStyle name="Comma 2 2 17 2" xfId="540" xr:uid="{00000000-0005-0000-0000-00001A020000}"/>
    <cellStyle name="Comma 2 2 17 3" xfId="541" xr:uid="{00000000-0005-0000-0000-00001B020000}"/>
    <cellStyle name="Comma 2 2 170" xfId="542" xr:uid="{00000000-0005-0000-0000-00001C020000}"/>
    <cellStyle name="Comma 2 2 171" xfId="543" xr:uid="{00000000-0005-0000-0000-00001D020000}"/>
    <cellStyle name="Comma 2 2 172" xfId="544" xr:uid="{00000000-0005-0000-0000-00001E020000}"/>
    <cellStyle name="Comma 2 2 173" xfId="545" xr:uid="{00000000-0005-0000-0000-00001F020000}"/>
    <cellStyle name="Comma 2 2 174" xfId="546" xr:uid="{00000000-0005-0000-0000-000020020000}"/>
    <cellStyle name="Comma 2 2 175" xfId="547" xr:uid="{00000000-0005-0000-0000-000021020000}"/>
    <cellStyle name="Comma 2 2 176" xfId="548" xr:uid="{00000000-0005-0000-0000-000022020000}"/>
    <cellStyle name="Comma 2 2 177" xfId="549" xr:uid="{00000000-0005-0000-0000-000023020000}"/>
    <cellStyle name="Comma 2 2 178" xfId="550" xr:uid="{00000000-0005-0000-0000-000024020000}"/>
    <cellStyle name="Comma 2 2 179" xfId="551" xr:uid="{00000000-0005-0000-0000-000025020000}"/>
    <cellStyle name="Comma 2 2 18" xfId="552" xr:uid="{00000000-0005-0000-0000-000026020000}"/>
    <cellStyle name="Comma 2 2 18 2" xfId="553" xr:uid="{00000000-0005-0000-0000-000027020000}"/>
    <cellStyle name="Comma 2 2 18 3" xfId="554" xr:uid="{00000000-0005-0000-0000-000028020000}"/>
    <cellStyle name="Comma 2 2 180" xfId="555" xr:uid="{00000000-0005-0000-0000-000029020000}"/>
    <cellStyle name="Comma 2 2 181" xfId="556" xr:uid="{00000000-0005-0000-0000-00002A020000}"/>
    <cellStyle name="Comma 2 2 182" xfId="557" xr:uid="{00000000-0005-0000-0000-00002B020000}"/>
    <cellStyle name="Comma 2 2 183" xfId="558" xr:uid="{00000000-0005-0000-0000-00002C020000}"/>
    <cellStyle name="Comma 2 2 184" xfId="559" xr:uid="{00000000-0005-0000-0000-00002D020000}"/>
    <cellStyle name="Comma 2 2 185" xfId="560" xr:uid="{00000000-0005-0000-0000-00002E020000}"/>
    <cellStyle name="Comma 2 2 186" xfId="561" xr:uid="{00000000-0005-0000-0000-00002F020000}"/>
    <cellStyle name="Comma 2 2 187" xfId="562" xr:uid="{00000000-0005-0000-0000-000030020000}"/>
    <cellStyle name="Comma 2 2 188" xfId="563" xr:uid="{00000000-0005-0000-0000-000031020000}"/>
    <cellStyle name="Comma 2 2 189" xfId="564" xr:uid="{00000000-0005-0000-0000-000032020000}"/>
    <cellStyle name="Comma 2 2 19" xfId="565" xr:uid="{00000000-0005-0000-0000-000033020000}"/>
    <cellStyle name="Comma 2 2 19 2" xfId="566" xr:uid="{00000000-0005-0000-0000-000034020000}"/>
    <cellStyle name="Comma 2 2 19 3" xfId="567" xr:uid="{00000000-0005-0000-0000-000035020000}"/>
    <cellStyle name="Comma 2 2 190" xfId="568" xr:uid="{00000000-0005-0000-0000-000036020000}"/>
    <cellStyle name="Comma 2 2 191" xfId="569" xr:uid="{00000000-0005-0000-0000-000037020000}"/>
    <cellStyle name="Comma 2 2 192" xfId="570" xr:uid="{00000000-0005-0000-0000-000038020000}"/>
    <cellStyle name="Comma 2 2 193" xfId="571" xr:uid="{00000000-0005-0000-0000-000039020000}"/>
    <cellStyle name="Comma 2 2 194" xfId="572" xr:uid="{00000000-0005-0000-0000-00003A020000}"/>
    <cellStyle name="Comma 2 2 195" xfId="573" xr:uid="{00000000-0005-0000-0000-00003B020000}"/>
    <cellStyle name="Comma 2 2 196" xfId="574" xr:uid="{00000000-0005-0000-0000-00003C020000}"/>
    <cellStyle name="Comma 2 2 197" xfId="575" xr:uid="{00000000-0005-0000-0000-00003D020000}"/>
    <cellStyle name="Comma 2 2 198" xfId="576" xr:uid="{00000000-0005-0000-0000-00003E020000}"/>
    <cellStyle name="Comma 2 2 199" xfId="577" xr:uid="{00000000-0005-0000-0000-00003F020000}"/>
    <cellStyle name="Comma 2 2 2" xfId="578" xr:uid="{00000000-0005-0000-0000-000040020000}"/>
    <cellStyle name="Comma 2 2 2 10" xfId="579" xr:uid="{00000000-0005-0000-0000-000041020000}"/>
    <cellStyle name="Comma 2 2 2 100" xfId="580" xr:uid="{00000000-0005-0000-0000-000042020000}"/>
    <cellStyle name="Comma 2 2 2 101" xfId="581" xr:uid="{00000000-0005-0000-0000-000043020000}"/>
    <cellStyle name="Comma 2 2 2 102" xfId="582" xr:uid="{00000000-0005-0000-0000-000044020000}"/>
    <cellStyle name="Comma 2 2 2 103" xfId="583" xr:uid="{00000000-0005-0000-0000-000045020000}"/>
    <cellStyle name="Comma 2 2 2 104" xfId="584" xr:uid="{00000000-0005-0000-0000-000046020000}"/>
    <cellStyle name="Comma 2 2 2 105" xfId="585" xr:uid="{00000000-0005-0000-0000-000047020000}"/>
    <cellStyle name="Comma 2 2 2 106" xfId="586" xr:uid="{00000000-0005-0000-0000-000048020000}"/>
    <cellStyle name="Comma 2 2 2 107" xfId="587" xr:uid="{00000000-0005-0000-0000-000049020000}"/>
    <cellStyle name="Comma 2 2 2 108" xfId="588" xr:uid="{00000000-0005-0000-0000-00004A020000}"/>
    <cellStyle name="Comma 2 2 2 109" xfId="589" xr:uid="{00000000-0005-0000-0000-00004B020000}"/>
    <cellStyle name="Comma 2 2 2 11" xfId="590" xr:uid="{00000000-0005-0000-0000-00004C020000}"/>
    <cellStyle name="Comma 2 2 2 110" xfId="591" xr:uid="{00000000-0005-0000-0000-00004D020000}"/>
    <cellStyle name="Comma 2 2 2 111" xfId="592" xr:uid="{00000000-0005-0000-0000-00004E020000}"/>
    <cellStyle name="Comma 2 2 2 112" xfId="593" xr:uid="{00000000-0005-0000-0000-00004F020000}"/>
    <cellStyle name="Comma 2 2 2 113" xfId="594" xr:uid="{00000000-0005-0000-0000-000050020000}"/>
    <cellStyle name="Comma 2 2 2 114" xfId="595" xr:uid="{00000000-0005-0000-0000-000051020000}"/>
    <cellStyle name="Comma 2 2 2 115" xfId="596" xr:uid="{00000000-0005-0000-0000-000052020000}"/>
    <cellStyle name="Comma 2 2 2 116" xfId="597" xr:uid="{00000000-0005-0000-0000-000053020000}"/>
    <cellStyle name="Comma 2 2 2 117" xfId="598" xr:uid="{00000000-0005-0000-0000-000054020000}"/>
    <cellStyle name="Comma 2 2 2 118" xfId="599" xr:uid="{00000000-0005-0000-0000-000055020000}"/>
    <cellStyle name="Comma 2 2 2 119" xfId="600" xr:uid="{00000000-0005-0000-0000-000056020000}"/>
    <cellStyle name="Comma 2 2 2 12" xfId="601" xr:uid="{00000000-0005-0000-0000-000057020000}"/>
    <cellStyle name="Comma 2 2 2 120" xfId="602" xr:uid="{00000000-0005-0000-0000-000058020000}"/>
    <cellStyle name="Comma 2 2 2 121" xfId="603" xr:uid="{00000000-0005-0000-0000-000059020000}"/>
    <cellStyle name="Comma 2 2 2 122" xfId="604" xr:uid="{00000000-0005-0000-0000-00005A020000}"/>
    <cellStyle name="Comma 2 2 2 123" xfId="605" xr:uid="{00000000-0005-0000-0000-00005B020000}"/>
    <cellStyle name="Comma 2 2 2 124" xfId="606" xr:uid="{00000000-0005-0000-0000-00005C020000}"/>
    <cellStyle name="Comma 2 2 2 125" xfId="607" xr:uid="{00000000-0005-0000-0000-00005D020000}"/>
    <cellStyle name="Comma 2 2 2 126" xfId="608" xr:uid="{00000000-0005-0000-0000-00005E020000}"/>
    <cellStyle name="Comma 2 2 2 127" xfId="609" xr:uid="{00000000-0005-0000-0000-00005F020000}"/>
    <cellStyle name="Comma 2 2 2 128" xfId="610" xr:uid="{00000000-0005-0000-0000-000060020000}"/>
    <cellStyle name="Comma 2 2 2 129" xfId="611" xr:uid="{00000000-0005-0000-0000-000061020000}"/>
    <cellStyle name="Comma 2 2 2 13" xfId="612" xr:uid="{00000000-0005-0000-0000-000062020000}"/>
    <cellStyle name="Comma 2 2 2 130" xfId="613" xr:uid="{00000000-0005-0000-0000-000063020000}"/>
    <cellStyle name="Comma 2 2 2 131" xfId="614" xr:uid="{00000000-0005-0000-0000-000064020000}"/>
    <cellStyle name="Comma 2 2 2 132" xfId="615" xr:uid="{00000000-0005-0000-0000-000065020000}"/>
    <cellStyle name="Comma 2 2 2 133" xfId="616" xr:uid="{00000000-0005-0000-0000-000066020000}"/>
    <cellStyle name="Comma 2 2 2 134" xfId="617" xr:uid="{00000000-0005-0000-0000-000067020000}"/>
    <cellStyle name="Comma 2 2 2 135" xfId="618" xr:uid="{00000000-0005-0000-0000-000068020000}"/>
    <cellStyle name="Comma 2 2 2 136" xfId="619" xr:uid="{00000000-0005-0000-0000-000069020000}"/>
    <cellStyle name="Comma 2 2 2 137" xfId="620" xr:uid="{00000000-0005-0000-0000-00006A020000}"/>
    <cellStyle name="Comma 2 2 2 138" xfId="621" xr:uid="{00000000-0005-0000-0000-00006B020000}"/>
    <cellStyle name="Comma 2 2 2 139" xfId="622" xr:uid="{00000000-0005-0000-0000-00006C020000}"/>
    <cellStyle name="Comma 2 2 2 14" xfId="623" xr:uid="{00000000-0005-0000-0000-00006D020000}"/>
    <cellStyle name="Comma 2 2 2 140" xfId="624" xr:uid="{00000000-0005-0000-0000-00006E020000}"/>
    <cellStyle name="Comma 2 2 2 141" xfId="625" xr:uid="{00000000-0005-0000-0000-00006F020000}"/>
    <cellStyle name="Comma 2 2 2 142" xfId="626" xr:uid="{00000000-0005-0000-0000-000070020000}"/>
    <cellStyle name="Comma 2 2 2 143" xfId="627" xr:uid="{00000000-0005-0000-0000-000071020000}"/>
    <cellStyle name="Comma 2 2 2 144" xfId="628" xr:uid="{00000000-0005-0000-0000-000072020000}"/>
    <cellStyle name="Comma 2 2 2 145" xfId="629" xr:uid="{00000000-0005-0000-0000-000073020000}"/>
    <cellStyle name="Comma 2 2 2 146" xfId="630" xr:uid="{00000000-0005-0000-0000-000074020000}"/>
    <cellStyle name="Comma 2 2 2 147" xfId="631" xr:uid="{00000000-0005-0000-0000-000075020000}"/>
    <cellStyle name="Comma 2 2 2 148" xfId="632" xr:uid="{00000000-0005-0000-0000-000076020000}"/>
    <cellStyle name="Comma 2 2 2 149" xfId="633" xr:uid="{00000000-0005-0000-0000-000077020000}"/>
    <cellStyle name="Comma 2 2 2 15" xfId="634" xr:uid="{00000000-0005-0000-0000-000078020000}"/>
    <cellStyle name="Comma 2 2 2 150" xfId="635" xr:uid="{00000000-0005-0000-0000-000079020000}"/>
    <cellStyle name="Comma 2 2 2 151" xfId="636" xr:uid="{00000000-0005-0000-0000-00007A020000}"/>
    <cellStyle name="Comma 2 2 2 152" xfId="637" xr:uid="{00000000-0005-0000-0000-00007B020000}"/>
    <cellStyle name="Comma 2 2 2 153" xfId="638" xr:uid="{00000000-0005-0000-0000-00007C020000}"/>
    <cellStyle name="Comma 2 2 2 154" xfId="639" xr:uid="{00000000-0005-0000-0000-00007D020000}"/>
    <cellStyle name="Comma 2 2 2 155" xfId="640" xr:uid="{00000000-0005-0000-0000-00007E020000}"/>
    <cellStyle name="Comma 2 2 2 156" xfId="641" xr:uid="{00000000-0005-0000-0000-00007F020000}"/>
    <cellStyle name="Comma 2 2 2 157" xfId="642" xr:uid="{00000000-0005-0000-0000-000080020000}"/>
    <cellStyle name="Comma 2 2 2 158" xfId="643" xr:uid="{00000000-0005-0000-0000-000081020000}"/>
    <cellStyle name="Comma 2 2 2 159" xfId="644" xr:uid="{00000000-0005-0000-0000-000082020000}"/>
    <cellStyle name="Comma 2 2 2 16" xfId="645" xr:uid="{00000000-0005-0000-0000-000083020000}"/>
    <cellStyle name="Comma 2 2 2 160" xfId="646" xr:uid="{00000000-0005-0000-0000-000084020000}"/>
    <cellStyle name="Comma 2 2 2 161" xfId="647" xr:uid="{00000000-0005-0000-0000-000085020000}"/>
    <cellStyle name="Comma 2 2 2 162" xfId="648" xr:uid="{00000000-0005-0000-0000-000086020000}"/>
    <cellStyle name="Comma 2 2 2 163" xfId="649" xr:uid="{00000000-0005-0000-0000-000087020000}"/>
    <cellStyle name="Comma 2 2 2 164" xfId="650" xr:uid="{00000000-0005-0000-0000-000088020000}"/>
    <cellStyle name="Comma 2 2 2 165" xfId="651" xr:uid="{00000000-0005-0000-0000-000089020000}"/>
    <cellStyle name="Comma 2 2 2 166" xfId="652" xr:uid="{00000000-0005-0000-0000-00008A020000}"/>
    <cellStyle name="Comma 2 2 2 167" xfId="653" xr:uid="{00000000-0005-0000-0000-00008B020000}"/>
    <cellStyle name="Comma 2 2 2 168" xfId="654" xr:uid="{00000000-0005-0000-0000-00008C020000}"/>
    <cellStyle name="Comma 2 2 2 169" xfId="655" xr:uid="{00000000-0005-0000-0000-00008D020000}"/>
    <cellStyle name="Comma 2 2 2 17" xfId="656" xr:uid="{00000000-0005-0000-0000-00008E020000}"/>
    <cellStyle name="Comma 2 2 2 170" xfId="657" xr:uid="{00000000-0005-0000-0000-00008F020000}"/>
    <cellStyle name="Comma 2 2 2 171" xfId="658" xr:uid="{00000000-0005-0000-0000-000090020000}"/>
    <cellStyle name="Comma 2 2 2 172" xfId="659" xr:uid="{00000000-0005-0000-0000-000091020000}"/>
    <cellStyle name="Comma 2 2 2 173" xfId="660" xr:uid="{00000000-0005-0000-0000-000092020000}"/>
    <cellStyle name="Comma 2 2 2 174" xfId="661" xr:uid="{00000000-0005-0000-0000-000093020000}"/>
    <cellStyle name="Comma 2 2 2 175" xfId="662" xr:uid="{00000000-0005-0000-0000-000094020000}"/>
    <cellStyle name="Comma 2 2 2 176" xfId="663" xr:uid="{00000000-0005-0000-0000-000095020000}"/>
    <cellStyle name="Comma 2 2 2 177" xfId="664" xr:uid="{00000000-0005-0000-0000-000096020000}"/>
    <cellStyle name="Comma 2 2 2 178" xfId="665" xr:uid="{00000000-0005-0000-0000-000097020000}"/>
    <cellStyle name="Comma 2 2 2 179" xfId="666" xr:uid="{00000000-0005-0000-0000-000098020000}"/>
    <cellStyle name="Comma 2 2 2 18" xfId="667" xr:uid="{00000000-0005-0000-0000-000099020000}"/>
    <cellStyle name="Comma 2 2 2 180" xfId="668" xr:uid="{00000000-0005-0000-0000-00009A020000}"/>
    <cellStyle name="Comma 2 2 2 181" xfId="669" xr:uid="{00000000-0005-0000-0000-00009B020000}"/>
    <cellStyle name="Comma 2 2 2 182" xfId="670" xr:uid="{00000000-0005-0000-0000-00009C020000}"/>
    <cellStyle name="Comma 2 2 2 183" xfId="671" xr:uid="{00000000-0005-0000-0000-00009D020000}"/>
    <cellStyle name="Comma 2 2 2 184" xfId="672" xr:uid="{00000000-0005-0000-0000-00009E020000}"/>
    <cellStyle name="Comma 2 2 2 185" xfId="673" xr:uid="{00000000-0005-0000-0000-00009F020000}"/>
    <cellStyle name="Comma 2 2 2 186" xfId="674" xr:uid="{00000000-0005-0000-0000-0000A0020000}"/>
    <cellStyle name="Comma 2 2 2 187" xfId="675" xr:uid="{00000000-0005-0000-0000-0000A1020000}"/>
    <cellStyle name="Comma 2 2 2 188" xfId="676" xr:uid="{00000000-0005-0000-0000-0000A2020000}"/>
    <cellStyle name="Comma 2 2 2 189" xfId="677" xr:uid="{00000000-0005-0000-0000-0000A3020000}"/>
    <cellStyle name="Comma 2 2 2 19" xfId="678" xr:uid="{00000000-0005-0000-0000-0000A4020000}"/>
    <cellStyle name="Comma 2 2 2 190" xfId="679" xr:uid="{00000000-0005-0000-0000-0000A5020000}"/>
    <cellStyle name="Comma 2 2 2 191" xfId="680" xr:uid="{00000000-0005-0000-0000-0000A6020000}"/>
    <cellStyle name="Comma 2 2 2 192" xfId="681" xr:uid="{00000000-0005-0000-0000-0000A7020000}"/>
    <cellStyle name="Comma 2 2 2 193" xfId="682" xr:uid="{00000000-0005-0000-0000-0000A8020000}"/>
    <cellStyle name="Comma 2 2 2 194" xfId="683" xr:uid="{00000000-0005-0000-0000-0000A9020000}"/>
    <cellStyle name="Comma 2 2 2 195" xfId="684" xr:uid="{00000000-0005-0000-0000-0000AA020000}"/>
    <cellStyle name="Comma 2 2 2 196" xfId="685" xr:uid="{00000000-0005-0000-0000-0000AB020000}"/>
    <cellStyle name="Comma 2 2 2 197" xfId="686" xr:uid="{00000000-0005-0000-0000-0000AC020000}"/>
    <cellStyle name="Comma 2 2 2 198" xfId="687" xr:uid="{00000000-0005-0000-0000-0000AD020000}"/>
    <cellStyle name="Comma 2 2 2 199" xfId="688" xr:uid="{00000000-0005-0000-0000-0000AE020000}"/>
    <cellStyle name="Comma 2 2 2 2" xfId="689" xr:uid="{00000000-0005-0000-0000-0000AF020000}"/>
    <cellStyle name="Comma 2 2 2 2 2" xfId="690" xr:uid="{00000000-0005-0000-0000-0000B0020000}"/>
    <cellStyle name="Comma 2 2 2 2 3" xfId="691" xr:uid="{00000000-0005-0000-0000-0000B1020000}"/>
    <cellStyle name="Comma 2 2 2 2 3 2" xfId="692" xr:uid="{00000000-0005-0000-0000-0000B2020000}"/>
    <cellStyle name="Comma 2 2 2 2 3 2 2" xfId="693" xr:uid="{00000000-0005-0000-0000-0000B3020000}"/>
    <cellStyle name="Comma 2 2 2 2 3 2 2 2" xfId="694" xr:uid="{00000000-0005-0000-0000-0000B4020000}"/>
    <cellStyle name="Comma 2 2 2 2 3 2 3" xfId="695" xr:uid="{00000000-0005-0000-0000-0000B5020000}"/>
    <cellStyle name="Comma 2 2 2 2 3 2 3 2" xfId="696" xr:uid="{00000000-0005-0000-0000-0000B6020000}"/>
    <cellStyle name="Comma 2 2 2 2 3 2 4" xfId="697" xr:uid="{00000000-0005-0000-0000-0000B7020000}"/>
    <cellStyle name="Comma 2 2 2 2 3 3" xfId="698" xr:uid="{00000000-0005-0000-0000-0000B8020000}"/>
    <cellStyle name="Comma 2 2 2 2 3 3 2" xfId="699" xr:uid="{00000000-0005-0000-0000-0000B9020000}"/>
    <cellStyle name="Comma 2 2 2 2 3 4" xfId="700" xr:uid="{00000000-0005-0000-0000-0000BA020000}"/>
    <cellStyle name="Comma 2 2 2 2 3 4 2" xfId="701" xr:uid="{00000000-0005-0000-0000-0000BB020000}"/>
    <cellStyle name="Comma 2 2 2 2 3 5" xfId="702" xr:uid="{00000000-0005-0000-0000-0000BC020000}"/>
    <cellStyle name="Comma 2 2 2 2 4" xfId="703" xr:uid="{00000000-0005-0000-0000-0000BD020000}"/>
    <cellStyle name="Comma 2 2 2 2 4 2" xfId="704" xr:uid="{00000000-0005-0000-0000-0000BE020000}"/>
    <cellStyle name="Comma 2 2 2 2 4 2 2" xfId="705" xr:uid="{00000000-0005-0000-0000-0000BF020000}"/>
    <cellStyle name="Comma 2 2 2 2 4 3" xfId="706" xr:uid="{00000000-0005-0000-0000-0000C0020000}"/>
    <cellStyle name="Comma 2 2 2 2 4 3 2" xfId="707" xr:uid="{00000000-0005-0000-0000-0000C1020000}"/>
    <cellStyle name="Comma 2 2 2 2 4 4" xfId="708" xr:uid="{00000000-0005-0000-0000-0000C2020000}"/>
    <cellStyle name="Comma 2 2 2 2 5" xfId="709" xr:uid="{00000000-0005-0000-0000-0000C3020000}"/>
    <cellStyle name="Comma 2 2 2 2 5 2" xfId="710" xr:uid="{00000000-0005-0000-0000-0000C4020000}"/>
    <cellStyle name="Comma 2 2 2 2 6" xfId="711" xr:uid="{00000000-0005-0000-0000-0000C5020000}"/>
    <cellStyle name="Comma 2 2 2 2 6 2" xfId="712" xr:uid="{00000000-0005-0000-0000-0000C6020000}"/>
    <cellStyle name="Comma 2 2 2 2 7" xfId="713" xr:uid="{00000000-0005-0000-0000-0000C7020000}"/>
    <cellStyle name="Comma 2 2 2 20" xfId="714" xr:uid="{00000000-0005-0000-0000-0000C8020000}"/>
    <cellStyle name="Comma 2 2 2 200" xfId="715" xr:uid="{00000000-0005-0000-0000-0000C9020000}"/>
    <cellStyle name="Comma 2 2 2 201" xfId="716" xr:uid="{00000000-0005-0000-0000-0000CA020000}"/>
    <cellStyle name="Comma 2 2 2 202" xfId="717" xr:uid="{00000000-0005-0000-0000-0000CB020000}"/>
    <cellStyle name="Comma 2 2 2 203" xfId="718" xr:uid="{00000000-0005-0000-0000-0000CC020000}"/>
    <cellStyle name="Comma 2 2 2 204" xfId="719" xr:uid="{00000000-0005-0000-0000-0000CD020000}"/>
    <cellStyle name="Comma 2 2 2 205" xfId="720" xr:uid="{00000000-0005-0000-0000-0000CE020000}"/>
    <cellStyle name="Comma 2 2 2 206" xfId="721" xr:uid="{00000000-0005-0000-0000-0000CF020000}"/>
    <cellStyle name="Comma 2 2 2 207" xfId="722" xr:uid="{00000000-0005-0000-0000-0000D0020000}"/>
    <cellStyle name="Comma 2 2 2 208" xfId="723" xr:uid="{00000000-0005-0000-0000-0000D1020000}"/>
    <cellStyle name="Comma 2 2 2 209" xfId="724" xr:uid="{00000000-0005-0000-0000-0000D2020000}"/>
    <cellStyle name="Comma 2 2 2 21" xfId="725" xr:uid="{00000000-0005-0000-0000-0000D3020000}"/>
    <cellStyle name="Comma 2 2 2 210" xfId="726" xr:uid="{00000000-0005-0000-0000-0000D4020000}"/>
    <cellStyle name="Comma 2 2 2 211" xfId="727" xr:uid="{00000000-0005-0000-0000-0000D5020000}"/>
    <cellStyle name="Comma 2 2 2 212" xfId="728" xr:uid="{00000000-0005-0000-0000-0000D6020000}"/>
    <cellStyle name="Comma 2 2 2 213" xfId="729" xr:uid="{00000000-0005-0000-0000-0000D7020000}"/>
    <cellStyle name="Comma 2 2 2 214" xfId="730" xr:uid="{00000000-0005-0000-0000-0000D8020000}"/>
    <cellStyle name="Comma 2 2 2 215" xfId="731" xr:uid="{00000000-0005-0000-0000-0000D9020000}"/>
    <cellStyle name="Comma 2 2 2 216" xfId="732" xr:uid="{00000000-0005-0000-0000-0000DA020000}"/>
    <cellStyle name="Comma 2 2 2 217" xfId="733" xr:uid="{00000000-0005-0000-0000-0000DB020000}"/>
    <cellStyle name="Comma 2 2 2 218" xfId="734" xr:uid="{00000000-0005-0000-0000-0000DC020000}"/>
    <cellStyle name="Comma 2 2 2 219" xfId="735" xr:uid="{00000000-0005-0000-0000-0000DD020000}"/>
    <cellStyle name="Comma 2 2 2 22" xfId="736" xr:uid="{00000000-0005-0000-0000-0000DE020000}"/>
    <cellStyle name="Comma 2 2 2 220" xfId="737" xr:uid="{00000000-0005-0000-0000-0000DF020000}"/>
    <cellStyle name="Comma 2 2 2 221" xfId="738" xr:uid="{00000000-0005-0000-0000-0000E0020000}"/>
    <cellStyle name="Comma 2 2 2 222" xfId="739" xr:uid="{00000000-0005-0000-0000-0000E1020000}"/>
    <cellStyle name="Comma 2 2 2 223" xfId="740" xr:uid="{00000000-0005-0000-0000-0000E2020000}"/>
    <cellStyle name="Comma 2 2 2 224" xfId="741" xr:uid="{00000000-0005-0000-0000-0000E3020000}"/>
    <cellStyle name="Comma 2 2 2 225" xfId="742" xr:uid="{00000000-0005-0000-0000-0000E4020000}"/>
    <cellStyle name="Comma 2 2 2 226" xfId="743" xr:uid="{00000000-0005-0000-0000-0000E5020000}"/>
    <cellStyle name="Comma 2 2 2 227" xfId="744" xr:uid="{00000000-0005-0000-0000-0000E6020000}"/>
    <cellStyle name="Comma 2 2 2 228" xfId="745" xr:uid="{00000000-0005-0000-0000-0000E7020000}"/>
    <cellStyle name="Comma 2 2 2 229" xfId="746" xr:uid="{00000000-0005-0000-0000-0000E8020000}"/>
    <cellStyle name="Comma 2 2 2 23" xfId="747" xr:uid="{00000000-0005-0000-0000-0000E9020000}"/>
    <cellStyle name="Comma 2 2 2 230" xfId="748" xr:uid="{00000000-0005-0000-0000-0000EA020000}"/>
    <cellStyle name="Comma 2 2 2 231" xfId="749" xr:uid="{00000000-0005-0000-0000-0000EB020000}"/>
    <cellStyle name="Comma 2 2 2 232" xfId="750" xr:uid="{00000000-0005-0000-0000-0000EC020000}"/>
    <cellStyle name="Comma 2 2 2 233" xfId="751" xr:uid="{00000000-0005-0000-0000-0000ED020000}"/>
    <cellStyle name="Comma 2 2 2 234" xfId="752" xr:uid="{00000000-0005-0000-0000-0000EE020000}"/>
    <cellStyle name="Comma 2 2 2 235" xfId="753" xr:uid="{00000000-0005-0000-0000-0000EF020000}"/>
    <cellStyle name="Comma 2 2 2 236" xfId="754" xr:uid="{00000000-0005-0000-0000-0000F0020000}"/>
    <cellStyle name="Comma 2 2 2 237" xfId="755" xr:uid="{00000000-0005-0000-0000-0000F1020000}"/>
    <cellStyle name="Comma 2 2 2 238" xfId="756" xr:uid="{00000000-0005-0000-0000-0000F2020000}"/>
    <cellStyle name="Comma 2 2 2 239" xfId="757" xr:uid="{00000000-0005-0000-0000-0000F3020000}"/>
    <cellStyle name="Comma 2 2 2 24" xfId="758" xr:uid="{00000000-0005-0000-0000-0000F4020000}"/>
    <cellStyle name="Comma 2 2 2 240" xfId="759" xr:uid="{00000000-0005-0000-0000-0000F5020000}"/>
    <cellStyle name="Comma 2 2 2 241" xfId="760" xr:uid="{00000000-0005-0000-0000-0000F6020000}"/>
    <cellStyle name="Comma 2 2 2 242" xfId="761" xr:uid="{00000000-0005-0000-0000-0000F7020000}"/>
    <cellStyle name="Comma 2 2 2 243" xfId="762" xr:uid="{00000000-0005-0000-0000-0000F8020000}"/>
    <cellStyle name="Comma 2 2 2 244" xfId="763" xr:uid="{00000000-0005-0000-0000-0000F9020000}"/>
    <cellStyle name="Comma 2 2 2 245" xfId="764" xr:uid="{00000000-0005-0000-0000-0000FA020000}"/>
    <cellStyle name="Comma 2 2 2 246" xfId="765" xr:uid="{00000000-0005-0000-0000-0000FB020000}"/>
    <cellStyle name="Comma 2 2 2 247" xfId="766" xr:uid="{00000000-0005-0000-0000-0000FC020000}"/>
    <cellStyle name="Comma 2 2 2 248" xfId="767" xr:uid="{00000000-0005-0000-0000-0000FD020000}"/>
    <cellStyle name="Comma 2 2 2 249" xfId="768" xr:uid="{00000000-0005-0000-0000-0000FE020000}"/>
    <cellStyle name="Comma 2 2 2 25" xfId="769" xr:uid="{00000000-0005-0000-0000-0000FF020000}"/>
    <cellStyle name="Comma 2 2 2 250" xfId="770" xr:uid="{00000000-0005-0000-0000-000000030000}"/>
    <cellStyle name="Comma 2 2 2 251" xfId="771" xr:uid="{00000000-0005-0000-0000-000001030000}"/>
    <cellStyle name="Comma 2 2 2 252" xfId="772" xr:uid="{00000000-0005-0000-0000-000002030000}"/>
    <cellStyle name="Comma 2 2 2 253" xfId="773" xr:uid="{00000000-0005-0000-0000-000003030000}"/>
    <cellStyle name="Comma 2 2 2 254" xfId="774" xr:uid="{00000000-0005-0000-0000-000004030000}"/>
    <cellStyle name="Comma 2 2 2 255" xfId="775" xr:uid="{00000000-0005-0000-0000-000005030000}"/>
    <cellStyle name="Comma 2 2 2 256" xfId="776" xr:uid="{00000000-0005-0000-0000-000006030000}"/>
    <cellStyle name="Comma 2 2 2 257" xfId="777" xr:uid="{00000000-0005-0000-0000-000007030000}"/>
    <cellStyle name="Comma 2 2 2 257 2" xfId="778" xr:uid="{00000000-0005-0000-0000-000008030000}"/>
    <cellStyle name="Comma 2 2 2 257 2 2" xfId="779" xr:uid="{00000000-0005-0000-0000-000009030000}"/>
    <cellStyle name="Comma 2 2 2 257 2 2 2" xfId="780" xr:uid="{00000000-0005-0000-0000-00000A030000}"/>
    <cellStyle name="Comma 2 2 2 257 2 3" xfId="781" xr:uid="{00000000-0005-0000-0000-00000B030000}"/>
    <cellStyle name="Comma 2 2 2 257 2 3 2" xfId="782" xr:uid="{00000000-0005-0000-0000-00000C030000}"/>
    <cellStyle name="Comma 2 2 2 257 2 4" xfId="783" xr:uid="{00000000-0005-0000-0000-00000D030000}"/>
    <cellStyle name="Comma 2 2 2 257 3" xfId="784" xr:uid="{00000000-0005-0000-0000-00000E030000}"/>
    <cellStyle name="Comma 2 2 2 257 3 2" xfId="785" xr:uid="{00000000-0005-0000-0000-00000F030000}"/>
    <cellStyle name="Comma 2 2 2 257 4" xfId="786" xr:uid="{00000000-0005-0000-0000-000010030000}"/>
    <cellStyle name="Comma 2 2 2 257 4 2" xfId="787" xr:uid="{00000000-0005-0000-0000-000011030000}"/>
    <cellStyle name="Comma 2 2 2 257 5" xfId="788" xr:uid="{00000000-0005-0000-0000-000012030000}"/>
    <cellStyle name="Comma 2 2 2 258" xfId="789" xr:uid="{00000000-0005-0000-0000-000013030000}"/>
    <cellStyle name="Comma 2 2 2 258 2" xfId="790" xr:uid="{00000000-0005-0000-0000-000014030000}"/>
    <cellStyle name="Comma 2 2 2 258 2 2" xfId="791" xr:uid="{00000000-0005-0000-0000-000015030000}"/>
    <cellStyle name="Comma 2 2 2 258 3" xfId="792" xr:uid="{00000000-0005-0000-0000-000016030000}"/>
    <cellStyle name="Comma 2 2 2 258 3 2" xfId="793" xr:uid="{00000000-0005-0000-0000-000017030000}"/>
    <cellStyle name="Comma 2 2 2 258 4" xfId="794" xr:uid="{00000000-0005-0000-0000-000018030000}"/>
    <cellStyle name="Comma 2 2 2 259" xfId="795" xr:uid="{00000000-0005-0000-0000-000019030000}"/>
    <cellStyle name="Comma 2 2 2 259 2" xfId="796" xr:uid="{00000000-0005-0000-0000-00001A030000}"/>
    <cellStyle name="Comma 2 2 2 26" xfId="797" xr:uid="{00000000-0005-0000-0000-00001B030000}"/>
    <cellStyle name="Comma 2 2 2 260" xfId="798" xr:uid="{00000000-0005-0000-0000-00001C030000}"/>
    <cellStyle name="Comma 2 2 2 260 2" xfId="799" xr:uid="{00000000-0005-0000-0000-00001D030000}"/>
    <cellStyle name="Comma 2 2 2 261" xfId="800" xr:uid="{00000000-0005-0000-0000-00001E030000}"/>
    <cellStyle name="Comma 2 2 2 262" xfId="801" xr:uid="{00000000-0005-0000-0000-00001F030000}"/>
    <cellStyle name="Comma 2 2 2 27" xfId="802" xr:uid="{00000000-0005-0000-0000-000020030000}"/>
    <cellStyle name="Comma 2 2 2 28" xfId="803" xr:uid="{00000000-0005-0000-0000-000021030000}"/>
    <cellStyle name="Comma 2 2 2 29" xfId="804" xr:uid="{00000000-0005-0000-0000-000022030000}"/>
    <cellStyle name="Comma 2 2 2 3" xfId="805" xr:uid="{00000000-0005-0000-0000-000023030000}"/>
    <cellStyle name="Comma 2 2 2 30" xfId="806" xr:uid="{00000000-0005-0000-0000-000024030000}"/>
    <cellStyle name="Comma 2 2 2 31" xfId="807" xr:uid="{00000000-0005-0000-0000-000025030000}"/>
    <cellStyle name="Comma 2 2 2 32" xfId="808" xr:uid="{00000000-0005-0000-0000-000026030000}"/>
    <cellStyle name="Comma 2 2 2 33" xfId="809" xr:uid="{00000000-0005-0000-0000-000027030000}"/>
    <cellStyle name="Comma 2 2 2 34" xfId="810" xr:uid="{00000000-0005-0000-0000-000028030000}"/>
    <cellStyle name="Comma 2 2 2 35" xfId="811" xr:uid="{00000000-0005-0000-0000-000029030000}"/>
    <cellStyle name="Comma 2 2 2 36" xfId="812" xr:uid="{00000000-0005-0000-0000-00002A030000}"/>
    <cellStyle name="Comma 2 2 2 37" xfId="813" xr:uid="{00000000-0005-0000-0000-00002B030000}"/>
    <cellStyle name="Comma 2 2 2 38" xfId="814" xr:uid="{00000000-0005-0000-0000-00002C030000}"/>
    <cellStyle name="Comma 2 2 2 39" xfId="815" xr:uid="{00000000-0005-0000-0000-00002D030000}"/>
    <cellStyle name="Comma 2 2 2 4" xfId="816" xr:uid="{00000000-0005-0000-0000-00002E030000}"/>
    <cellStyle name="Comma 2 2 2 40" xfId="817" xr:uid="{00000000-0005-0000-0000-00002F030000}"/>
    <cellStyle name="Comma 2 2 2 41" xfId="818" xr:uid="{00000000-0005-0000-0000-000030030000}"/>
    <cellStyle name="Comma 2 2 2 42" xfId="819" xr:uid="{00000000-0005-0000-0000-000031030000}"/>
    <cellStyle name="Comma 2 2 2 43" xfId="820" xr:uid="{00000000-0005-0000-0000-000032030000}"/>
    <cellStyle name="Comma 2 2 2 44" xfId="821" xr:uid="{00000000-0005-0000-0000-000033030000}"/>
    <cellStyle name="Comma 2 2 2 45" xfId="822" xr:uid="{00000000-0005-0000-0000-000034030000}"/>
    <cellStyle name="Comma 2 2 2 46" xfId="823" xr:uid="{00000000-0005-0000-0000-000035030000}"/>
    <cellStyle name="Comma 2 2 2 47" xfId="824" xr:uid="{00000000-0005-0000-0000-000036030000}"/>
    <cellStyle name="Comma 2 2 2 48" xfId="825" xr:uid="{00000000-0005-0000-0000-000037030000}"/>
    <cellStyle name="Comma 2 2 2 49" xfId="826" xr:uid="{00000000-0005-0000-0000-000038030000}"/>
    <cellStyle name="Comma 2 2 2 5" xfId="827" xr:uid="{00000000-0005-0000-0000-000039030000}"/>
    <cellStyle name="Comma 2 2 2 50" xfId="828" xr:uid="{00000000-0005-0000-0000-00003A030000}"/>
    <cellStyle name="Comma 2 2 2 51" xfId="829" xr:uid="{00000000-0005-0000-0000-00003B030000}"/>
    <cellStyle name="Comma 2 2 2 52" xfId="830" xr:uid="{00000000-0005-0000-0000-00003C030000}"/>
    <cellStyle name="Comma 2 2 2 53" xfId="831" xr:uid="{00000000-0005-0000-0000-00003D030000}"/>
    <cellStyle name="Comma 2 2 2 54" xfId="832" xr:uid="{00000000-0005-0000-0000-00003E030000}"/>
    <cellStyle name="Comma 2 2 2 55" xfId="833" xr:uid="{00000000-0005-0000-0000-00003F030000}"/>
    <cellStyle name="Comma 2 2 2 56" xfId="834" xr:uid="{00000000-0005-0000-0000-000040030000}"/>
    <cellStyle name="Comma 2 2 2 57" xfId="835" xr:uid="{00000000-0005-0000-0000-000041030000}"/>
    <cellStyle name="Comma 2 2 2 58" xfId="836" xr:uid="{00000000-0005-0000-0000-000042030000}"/>
    <cellStyle name="Comma 2 2 2 59" xfId="837" xr:uid="{00000000-0005-0000-0000-000043030000}"/>
    <cellStyle name="Comma 2 2 2 6" xfId="838" xr:uid="{00000000-0005-0000-0000-000044030000}"/>
    <cellStyle name="Comma 2 2 2 60" xfId="839" xr:uid="{00000000-0005-0000-0000-000045030000}"/>
    <cellStyle name="Comma 2 2 2 61" xfId="840" xr:uid="{00000000-0005-0000-0000-000046030000}"/>
    <cellStyle name="Comma 2 2 2 62" xfId="841" xr:uid="{00000000-0005-0000-0000-000047030000}"/>
    <cellStyle name="Comma 2 2 2 63" xfId="842" xr:uid="{00000000-0005-0000-0000-000048030000}"/>
    <cellStyle name="Comma 2 2 2 64" xfId="843" xr:uid="{00000000-0005-0000-0000-000049030000}"/>
    <cellStyle name="Comma 2 2 2 65" xfId="844" xr:uid="{00000000-0005-0000-0000-00004A030000}"/>
    <cellStyle name="Comma 2 2 2 66" xfId="845" xr:uid="{00000000-0005-0000-0000-00004B030000}"/>
    <cellStyle name="Comma 2 2 2 67" xfId="846" xr:uid="{00000000-0005-0000-0000-00004C030000}"/>
    <cellStyle name="Comma 2 2 2 68" xfId="847" xr:uid="{00000000-0005-0000-0000-00004D030000}"/>
    <cellStyle name="Comma 2 2 2 69" xfId="848" xr:uid="{00000000-0005-0000-0000-00004E030000}"/>
    <cellStyle name="Comma 2 2 2 7" xfId="849" xr:uid="{00000000-0005-0000-0000-00004F030000}"/>
    <cellStyle name="Comma 2 2 2 70" xfId="850" xr:uid="{00000000-0005-0000-0000-000050030000}"/>
    <cellStyle name="Comma 2 2 2 71" xfId="851" xr:uid="{00000000-0005-0000-0000-000051030000}"/>
    <cellStyle name="Comma 2 2 2 72" xfId="852" xr:uid="{00000000-0005-0000-0000-000052030000}"/>
    <cellStyle name="Comma 2 2 2 73" xfId="853" xr:uid="{00000000-0005-0000-0000-000053030000}"/>
    <cellStyle name="Comma 2 2 2 74" xfId="854" xr:uid="{00000000-0005-0000-0000-000054030000}"/>
    <cellStyle name="Comma 2 2 2 75" xfId="855" xr:uid="{00000000-0005-0000-0000-000055030000}"/>
    <cellStyle name="Comma 2 2 2 76" xfId="856" xr:uid="{00000000-0005-0000-0000-000056030000}"/>
    <cellStyle name="Comma 2 2 2 77" xfId="857" xr:uid="{00000000-0005-0000-0000-000057030000}"/>
    <cellStyle name="Comma 2 2 2 78" xfId="858" xr:uid="{00000000-0005-0000-0000-000058030000}"/>
    <cellStyle name="Comma 2 2 2 79" xfId="859" xr:uid="{00000000-0005-0000-0000-000059030000}"/>
    <cellStyle name="Comma 2 2 2 8" xfId="860" xr:uid="{00000000-0005-0000-0000-00005A030000}"/>
    <cellStyle name="Comma 2 2 2 80" xfId="861" xr:uid="{00000000-0005-0000-0000-00005B030000}"/>
    <cellStyle name="Comma 2 2 2 81" xfId="862" xr:uid="{00000000-0005-0000-0000-00005C030000}"/>
    <cellStyle name="Comma 2 2 2 82" xfId="863" xr:uid="{00000000-0005-0000-0000-00005D030000}"/>
    <cellStyle name="Comma 2 2 2 83" xfId="864" xr:uid="{00000000-0005-0000-0000-00005E030000}"/>
    <cellStyle name="Comma 2 2 2 84" xfId="865" xr:uid="{00000000-0005-0000-0000-00005F030000}"/>
    <cellStyle name="Comma 2 2 2 85" xfId="866" xr:uid="{00000000-0005-0000-0000-000060030000}"/>
    <cellStyle name="Comma 2 2 2 86" xfId="867" xr:uid="{00000000-0005-0000-0000-000061030000}"/>
    <cellStyle name="Comma 2 2 2 87" xfId="868" xr:uid="{00000000-0005-0000-0000-000062030000}"/>
    <cellStyle name="Comma 2 2 2 88" xfId="869" xr:uid="{00000000-0005-0000-0000-000063030000}"/>
    <cellStyle name="Comma 2 2 2 89" xfId="870" xr:uid="{00000000-0005-0000-0000-000064030000}"/>
    <cellStyle name="Comma 2 2 2 9" xfId="871" xr:uid="{00000000-0005-0000-0000-000065030000}"/>
    <cellStyle name="Comma 2 2 2 90" xfId="872" xr:uid="{00000000-0005-0000-0000-000066030000}"/>
    <cellStyle name="Comma 2 2 2 91" xfId="873" xr:uid="{00000000-0005-0000-0000-000067030000}"/>
    <cellStyle name="Comma 2 2 2 92" xfId="874" xr:uid="{00000000-0005-0000-0000-000068030000}"/>
    <cellStyle name="Comma 2 2 2 93" xfId="875" xr:uid="{00000000-0005-0000-0000-000069030000}"/>
    <cellStyle name="Comma 2 2 2 94" xfId="876" xr:uid="{00000000-0005-0000-0000-00006A030000}"/>
    <cellStyle name="Comma 2 2 2 95" xfId="877" xr:uid="{00000000-0005-0000-0000-00006B030000}"/>
    <cellStyle name="Comma 2 2 2 96" xfId="878" xr:uid="{00000000-0005-0000-0000-00006C030000}"/>
    <cellStyle name="Comma 2 2 2 97" xfId="879" xr:uid="{00000000-0005-0000-0000-00006D030000}"/>
    <cellStyle name="Comma 2 2 2 98" xfId="880" xr:uid="{00000000-0005-0000-0000-00006E030000}"/>
    <cellStyle name="Comma 2 2 2 99" xfId="881" xr:uid="{00000000-0005-0000-0000-00006F030000}"/>
    <cellStyle name="Comma 2 2 20" xfId="882" xr:uid="{00000000-0005-0000-0000-000070030000}"/>
    <cellStyle name="Comma 2 2 20 2" xfId="883" xr:uid="{00000000-0005-0000-0000-000071030000}"/>
    <cellStyle name="Comma 2 2 20 3" xfId="884" xr:uid="{00000000-0005-0000-0000-000072030000}"/>
    <cellStyle name="Comma 2 2 200" xfId="885" xr:uid="{00000000-0005-0000-0000-000073030000}"/>
    <cellStyle name="Comma 2 2 201" xfId="886" xr:uid="{00000000-0005-0000-0000-000074030000}"/>
    <cellStyle name="Comma 2 2 202" xfId="887" xr:uid="{00000000-0005-0000-0000-000075030000}"/>
    <cellStyle name="Comma 2 2 203" xfId="888" xr:uid="{00000000-0005-0000-0000-000076030000}"/>
    <cellStyle name="Comma 2 2 204" xfId="889" xr:uid="{00000000-0005-0000-0000-000077030000}"/>
    <cellStyle name="Comma 2 2 205" xfId="890" xr:uid="{00000000-0005-0000-0000-000078030000}"/>
    <cellStyle name="Comma 2 2 206" xfId="891" xr:uid="{00000000-0005-0000-0000-000079030000}"/>
    <cellStyle name="Comma 2 2 207" xfId="892" xr:uid="{00000000-0005-0000-0000-00007A030000}"/>
    <cellStyle name="Comma 2 2 208" xfId="893" xr:uid="{00000000-0005-0000-0000-00007B030000}"/>
    <cellStyle name="Comma 2 2 209" xfId="894" xr:uid="{00000000-0005-0000-0000-00007C030000}"/>
    <cellStyle name="Comma 2 2 21" xfId="895" xr:uid="{00000000-0005-0000-0000-00007D030000}"/>
    <cellStyle name="Comma 2 2 21 2" xfId="896" xr:uid="{00000000-0005-0000-0000-00007E030000}"/>
    <cellStyle name="Comma 2 2 21 3" xfId="897" xr:uid="{00000000-0005-0000-0000-00007F030000}"/>
    <cellStyle name="Comma 2 2 210" xfId="898" xr:uid="{00000000-0005-0000-0000-000080030000}"/>
    <cellStyle name="Comma 2 2 211" xfId="899" xr:uid="{00000000-0005-0000-0000-000081030000}"/>
    <cellStyle name="Comma 2 2 212" xfId="900" xr:uid="{00000000-0005-0000-0000-000082030000}"/>
    <cellStyle name="Comma 2 2 213" xfId="901" xr:uid="{00000000-0005-0000-0000-000083030000}"/>
    <cellStyle name="Comma 2 2 214" xfId="902" xr:uid="{00000000-0005-0000-0000-000084030000}"/>
    <cellStyle name="Comma 2 2 215" xfId="903" xr:uid="{00000000-0005-0000-0000-000085030000}"/>
    <cellStyle name="Comma 2 2 216" xfId="904" xr:uid="{00000000-0005-0000-0000-000086030000}"/>
    <cellStyle name="Comma 2 2 217" xfId="905" xr:uid="{00000000-0005-0000-0000-000087030000}"/>
    <cellStyle name="Comma 2 2 218" xfId="906" xr:uid="{00000000-0005-0000-0000-000088030000}"/>
    <cellStyle name="Comma 2 2 219" xfId="907" xr:uid="{00000000-0005-0000-0000-000089030000}"/>
    <cellStyle name="Comma 2 2 22" xfId="908" xr:uid="{00000000-0005-0000-0000-00008A030000}"/>
    <cellStyle name="Comma 2 2 22 2" xfId="909" xr:uid="{00000000-0005-0000-0000-00008B030000}"/>
    <cellStyle name="Comma 2 2 22 3" xfId="910" xr:uid="{00000000-0005-0000-0000-00008C030000}"/>
    <cellStyle name="Comma 2 2 220" xfId="911" xr:uid="{00000000-0005-0000-0000-00008D030000}"/>
    <cellStyle name="Comma 2 2 221" xfId="912" xr:uid="{00000000-0005-0000-0000-00008E030000}"/>
    <cellStyle name="Comma 2 2 222" xfId="913" xr:uid="{00000000-0005-0000-0000-00008F030000}"/>
    <cellStyle name="Comma 2 2 223" xfId="914" xr:uid="{00000000-0005-0000-0000-000090030000}"/>
    <cellStyle name="Comma 2 2 224" xfId="915" xr:uid="{00000000-0005-0000-0000-000091030000}"/>
    <cellStyle name="Comma 2 2 225" xfId="916" xr:uid="{00000000-0005-0000-0000-000092030000}"/>
    <cellStyle name="Comma 2 2 226" xfId="917" xr:uid="{00000000-0005-0000-0000-000093030000}"/>
    <cellStyle name="Comma 2 2 227" xfId="918" xr:uid="{00000000-0005-0000-0000-000094030000}"/>
    <cellStyle name="Comma 2 2 228" xfId="919" xr:uid="{00000000-0005-0000-0000-000095030000}"/>
    <cellStyle name="Comma 2 2 229" xfId="920" xr:uid="{00000000-0005-0000-0000-000096030000}"/>
    <cellStyle name="Comma 2 2 23" xfId="921" xr:uid="{00000000-0005-0000-0000-000097030000}"/>
    <cellStyle name="Comma 2 2 23 2" xfId="922" xr:uid="{00000000-0005-0000-0000-000098030000}"/>
    <cellStyle name="Comma 2 2 23 3" xfId="923" xr:uid="{00000000-0005-0000-0000-000099030000}"/>
    <cellStyle name="Comma 2 2 230" xfId="924" xr:uid="{00000000-0005-0000-0000-00009A030000}"/>
    <cellStyle name="Comma 2 2 231" xfId="925" xr:uid="{00000000-0005-0000-0000-00009B030000}"/>
    <cellStyle name="Comma 2 2 232" xfId="926" xr:uid="{00000000-0005-0000-0000-00009C030000}"/>
    <cellStyle name="Comma 2 2 233" xfId="927" xr:uid="{00000000-0005-0000-0000-00009D030000}"/>
    <cellStyle name="Comma 2 2 234" xfId="928" xr:uid="{00000000-0005-0000-0000-00009E030000}"/>
    <cellStyle name="Comma 2 2 235" xfId="929" xr:uid="{00000000-0005-0000-0000-00009F030000}"/>
    <cellStyle name="Comma 2 2 236" xfId="930" xr:uid="{00000000-0005-0000-0000-0000A0030000}"/>
    <cellStyle name="Comma 2 2 237" xfId="931" xr:uid="{00000000-0005-0000-0000-0000A1030000}"/>
    <cellStyle name="Comma 2 2 238" xfId="932" xr:uid="{00000000-0005-0000-0000-0000A2030000}"/>
    <cellStyle name="Comma 2 2 239" xfId="933" xr:uid="{00000000-0005-0000-0000-0000A3030000}"/>
    <cellStyle name="Comma 2 2 24" xfId="934" xr:uid="{00000000-0005-0000-0000-0000A4030000}"/>
    <cellStyle name="Comma 2 2 24 2" xfId="935" xr:uid="{00000000-0005-0000-0000-0000A5030000}"/>
    <cellStyle name="Comma 2 2 24 3" xfId="936" xr:uid="{00000000-0005-0000-0000-0000A6030000}"/>
    <cellStyle name="Comma 2 2 240" xfId="937" xr:uid="{00000000-0005-0000-0000-0000A7030000}"/>
    <cellStyle name="Comma 2 2 241" xfId="938" xr:uid="{00000000-0005-0000-0000-0000A8030000}"/>
    <cellStyle name="Comma 2 2 242" xfId="939" xr:uid="{00000000-0005-0000-0000-0000A9030000}"/>
    <cellStyle name="Comma 2 2 243" xfId="940" xr:uid="{00000000-0005-0000-0000-0000AA030000}"/>
    <cellStyle name="Comma 2 2 244" xfId="941" xr:uid="{00000000-0005-0000-0000-0000AB030000}"/>
    <cellStyle name="Comma 2 2 245" xfId="942" xr:uid="{00000000-0005-0000-0000-0000AC030000}"/>
    <cellStyle name="Comma 2 2 246" xfId="943" xr:uid="{00000000-0005-0000-0000-0000AD030000}"/>
    <cellStyle name="Comma 2 2 247" xfId="944" xr:uid="{00000000-0005-0000-0000-0000AE030000}"/>
    <cellStyle name="Comma 2 2 248" xfId="945" xr:uid="{00000000-0005-0000-0000-0000AF030000}"/>
    <cellStyle name="Comma 2 2 249" xfId="946" xr:uid="{00000000-0005-0000-0000-0000B0030000}"/>
    <cellStyle name="Comma 2 2 25" xfId="947" xr:uid="{00000000-0005-0000-0000-0000B1030000}"/>
    <cellStyle name="Comma 2 2 25 2" xfId="948" xr:uid="{00000000-0005-0000-0000-0000B2030000}"/>
    <cellStyle name="Comma 2 2 25 3" xfId="949" xr:uid="{00000000-0005-0000-0000-0000B3030000}"/>
    <cellStyle name="Comma 2 2 250" xfId="950" xr:uid="{00000000-0005-0000-0000-0000B4030000}"/>
    <cellStyle name="Comma 2 2 251" xfId="951" xr:uid="{00000000-0005-0000-0000-0000B5030000}"/>
    <cellStyle name="Comma 2 2 252" xfId="952" xr:uid="{00000000-0005-0000-0000-0000B6030000}"/>
    <cellStyle name="Comma 2 2 253" xfId="953" xr:uid="{00000000-0005-0000-0000-0000B7030000}"/>
    <cellStyle name="Comma 2 2 254" xfId="954" xr:uid="{00000000-0005-0000-0000-0000B8030000}"/>
    <cellStyle name="Comma 2 2 255" xfId="955" xr:uid="{00000000-0005-0000-0000-0000B9030000}"/>
    <cellStyle name="Comma 2 2 256" xfId="956" xr:uid="{00000000-0005-0000-0000-0000BA030000}"/>
    <cellStyle name="Comma 2 2 26" xfId="957" xr:uid="{00000000-0005-0000-0000-0000BB030000}"/>
    <cellStyle name="Comma 2 2 26 2" xfId="958" xr:uid="{00000000-0005-0000-0000-0000BC030000}"/>
    <cellStyle name="Comma 2 2 26 3" xfId="959" xr:uid="{00000000-0005-0000-0000-0000BD030000}"/>
    <cellStyle name="Comma 2 2 27" xfId="960" xr:uid="{00000000-0005-0000-0000-0000BE030000}"/>
    <cellStyle name="Comma 2 2 27 2" xfId="961" xr:uid="{00000000-0005-0000-0000-0000BF030000}"/>
    <cellStyle name="Comma 2 2 27 3" xfId="962" xr:uid="{00000000-0005-0000-0000-0000C0030000}"/>
    <cellStyle name="Comma 2 2 28" xfId="963" xr:uid="{00000000-0005-0000-0000-0000C1030000}"/>
    <cellStyle name="Comma 2 2 28 2" xfId="964" xr:uid="{00000000-0005-0000-0000-0000C2030000}"/>
    <cellStyle name="Comma 2 2 28 3" xfId="965" xr:uid="{00000000-0005-0000-0000-0000C3030000}"/>
    <cellStyle name="Comma 2 2 29" xfId="966" xr:uid="{00000000-0005-0000-0000-0000C4030000}"/>
    <cellStyle name="Comma 2 2 29 2" xfId="967" xr:uid="{00000000-0005-0000-0000-0000C5030000}"/>
    <cellStyle name="Comma 2 2 29 3" xfId="968" xr:uid="{00000000-0005-0000-0000-0000C6030000}"/>
    <cellStyle name="Comma 2 2 3" xfId="969" xr:uid="{00000000-0005-0000-0000-0000C7030000}"/>
    <cellStyle name="Comma 2 2 3 10" xfId="970" xr:uid="{00000000-0005-0000-0000-0000C8030000}"/>
    <cellStyle name="Comma 2 2 3 100" xfId="971" xr:uid="{00000000-0005-0000-0000-0000C9030000}"/>
    <cellStyle name="Comma 2 2 3 101" xfId="972" xr:uid="{00000000-0005-0000-0000-0000CA030000}"/>
    <cellStyle name="Comma 2 2 3 102" xfId="973" xr:uid="{00000000-0005-0000-0000-0000CB030000}"/>
    <cellStyle name="Comma 2 2 3 103" xfId="974" xr:uid="{00000000-0005-0000-0000-0000CC030000}"/>
    <cellStyle name="Comma 2 2 3 104" xfId="975" xr:uid="{00000000-0005-0000-0000-0000CD030000}"/>
    <cellStyle name="Comma 2 2 3 105" xfId="976" xr:uid="{00000000-0005-0000-0000-0000CE030000}"/>
    <cellStyle name="Comma 2 2 3 106" xfId="977" xr:uid="{00000000-0005-0000-0000-0000CF030000}"/>
    <cellStyle name="Comma 2 2 3 107" xfId="978" xr:uid="{00000000-0005-0000-0000-0000D0030000}"/>
    <cellStyle name="Comma 2 2 3 108" xfId="979" xr:uid="{00000000-0005-0000-0000-0000D1030000}"/>
    <cellStyle name="Comma 2 2 3 109" xfId="980" xr:uid="{00000000-0005-0000-0000-0000D2030000}"/>
    <cellStyle name="Comma 2 2 3 11" xfId="981" xr:uid="{00000000-0005-0000-0000-0000D3030000}"/>
    <cellStyle name="Comma 2 2 3 110" xfId="982" xr:uid="{00000000-0005-0000-0000-0000D4030000}"/>
    <cellStyle name="Comma 2 2 3 111" xfId="983" xr:uid="{00000000-0005-0000-0000-0000D5030000}"/>
    <cellStyle name="Comma 2 2 3 112" xfId="984" xr:uid="{00000000-0005-0000-0000-0000D6030000}"/>
    <cellStyle name="Comma 2 2 3 113" xfId="985" xr:uid="{00000000-0005-0000-0000-0000D7030000}"/>
    <cellStyle name="Comma 2 2 3 114" xfId="986" xr:uid="{00000000-0005-0000-0000-0000D8030000}"/>
    <cellStyle name="Comma 2 2 3 115" xfId="987" xr:uid="{00000000-0005-0000-0000-0000D9030000}"/>
    <cellStyle name="Comma 2 2 3 116" xfId="988" xr:uid="{00000000-0005-0000-0000-0000DA030000}"/>
    <cellStyle name="Comma 2 2 3 117" xfId="989" xr:uid="{00000000-0005-0000-0000-0000DB030000}"/>
    <cellStyle name="Comma 2 2 3 118" xfId="990" xr:uid="{00000000-0005-0000-0000-0000DC030000}"/>
    <cellStyle name="Comma 2 2 3 119" xfId="991" xr:uid="{00000000-0005-0000-0000-0000DD030000}"/>
    <cellStyle name="Comma 2 2 3 12" xfId="992" xr:uid="{00000000-0005-0000-0000-0000DE030000}"/>
    <cellStyle name="Comma 2 2 3 120" xfId="993" xr:uid="{00000000-0005-0000-0000-0000DF030000}"/>
    <cellStyle name="Comma 2 2 3 121" xfId="994" xr:uid="{00000000-0005-0000-0000-0000E0030000}"/>
    <cellStyle name="Comma 2 2 3 122" xfId="995" xr:uid="{00000000-0005-0000-0000-0000E1030000}"/>
    <cellStyle name="Comma 2 2 3 123" xfId="996" xr:uid="{00000000-0005-0000-0000-0000E2030000}"/>
    <cellStyle name="Comma 2 2 3 124" xfId="997" xr:uid="{00000000-0005-0000-0000-0000E3030000}"/>
    <cellStyle name="Comma 2 2 3 125" xfId="998" xr:uid="{00000000-0005-0000-0000-0000E4030000}"/>
    <cellStyle name="Comma 2 2 3 126" xfId="999" xr:uid="{00000000-0005-0000-0000-0000E5030000}"/>
    <cellStyle name="Comma 2 2 3 127" xfId="1000" xr:uid="{00000000-0005-0000-0000-0000E6030000}"/>
    <cellStyle name="Comma 2 2 3 128" xfId="1001" xr:uid="{00000000-0005-0000-0000-0000E7030000}"/>
    <cellStyle name="Comma 2 2 3 129" xfId="1002" xr:uid="{00000000-0005-0000-0000-0000E8030000}"/>
    <cellStyle name="Comma 2 2 3 13" xfId="1003" xr:uid="{00000000-0005-0000-0000-0000E9030000}"/>
    <cellStyle name="Comma 2 2 3 130" xfId="1004" xr:uid="{00000000-0005-0000-0000-0000EA030000}"/>
    <cellStyle name="Comma 2 2 3 131" xfId="1005" xr:uid="{00000000-0005-0000-0000-0000EB030000}"/>
    <cellStyle name="Comma 2 2 3 132" xfId="1006" xr:uid="{00000000-0005-0000-0000-0000EC030000}"/>
    <cellStyle name="Comma 2 2 3 133" xfId="1007" xr:uid="{00000000-0005-0000-0000-0000ED030000}"/>
    <cellStyle name="Comma 2 2 3 134" xfId="1008" xr:uid="{00000000-0005-0000-0000-0000EE030000}"/>
    <cellStyle name="Comma 2 2 3 135" xfId="1009" xr:uid="{00000000-0005-0000-0000-0000EF030000}"/>
    <cellStyle name="Comma 2 2 3 136" xfId="1010" xr:uid="{00000000-0005-0000-0000-0000F0030000}"/>
    <cellStyle name="Comma 2 2 3 137" xfId="1011" xr:uid="{00000000-0005-0000-0000-0000F1030000}"/>
    <cellStyle name="Comma 2 2 3 138" xfId="1012" xr:uid="{00000000-0005-0000-0000-0000F2030000}"/>
    <cellStyle name="Comma 2 2 3 139" xfId="1013" xr:uid="{00000000-0005-0000-0000-0000F3030000}"/>
    <cellStyle name="Comma 2 2 3 14" xfId="1014" xr:uid="{00000000-0005-0000-0000-0000F4030000}"/>
    <cellStyle name="Comma 2 2 3 140" xfId="1015" xr:uid="{00000000-0005-0000-0000-0000F5030000}"/>
    <cellStyle name="Comma 2 2 3 141" xfId="1016" xr:uid="{00000000-0005-0000-0000-0000F6030000}"/>
    <cellStyle name="Comma 2 2 3 142" xfId="1017" xr:uid="{00000000-0005-0000-0000-0000F7030000}"/>
    <cellStyle name="Comma 2 2 3 143" xfId="1018" xr:uid="{00000000-0005-0000-0000-0000F8030000}"/>
    <cellStyle name="Comma 2 2 3 144" xfId="1019" xr:uid="{00000000-0005-0000-0000-0000F9030000}"/>
    <cellStyle name="Comma 2 2 3 145" xfId="1020" xr:uid="{00000000-0005-0000-0000-0000FA030000}"/>
    <cellStyle name="Comma 2 2 3 146" xfId="1021" xr:uid="{00000000-0005-0000-0000-0000FB030000}"/>
    <cellStyle name="Comma 2 2 3 147" xfId="1022" xr:uid="{00000000-0005-0000-0000-0000FC030000}"/>
    <cellStyle name="Comma 2 2 3 148" xfId="1023" xr:uid="{00000000-0005-0000-0000-0000FD030000}"/>
    <cellStyle name="Comma 2 2 3 149" xfId="1024" xr:uid="{00000000-0005-0000-0000-0000FE030000}"/>
    <cellStyle name="Comma 2 2 3 15" xfId="1025" xr:uid="{00000000-0005-0000-0000-0000FF030000}"/>
    <cellStyle name="Comma 2 2 3 150" xfId="1026" xr:uid="{00000000-0005-0000-0000-000000040000}"/>
    <cellStyle name="Comma 2 2 3 151" xfId="1027" xr:uid="{00000000-0005-0000-0000-000001040000}"/>
    <cellStyle name="Comma 2 2 3 152" xfId="1028" xr:uid="{00000000-0005-0000-0000-000002040000}"/>
    <cellStyle name="Comma 2 2 3 153" xfId="1029" xr:uid="{00000000-0005-0000-0000-000003040000}"/>
    <cellStyle name="Comma 2 2 3 154" xfId="1030" xr:uid="{00000000-0005-0000-0000-000004040000}"/>
    <cellStyle name="Comma 2 2 3 155" xfId="1031" xr:uid="{00000000-0005-0000-0000-000005040000}"/>
    <cellStyle name="Comma 2 2 3 156" xfId="1032" xr:uid="{00000000-0005-0000-0000-000006040000}"/>
    <cellStyle name="Comma 2 2 3 157" xfId="1033" xr:uid="{00000000-0005-0000-0000-000007040000}"/>
    <cellStyle name="Comma 2 2 3 158" xfId="1034" xr:uid="{00000000-0005-0000-0000-000008040000}"/>
    <cellStyle name="Comma 2 2 3 159" xfId="1035" xr:uid="{00000000-0005-0000-0000-000009040000}"/>
    <cellStyle name="Comma 2 2 3 16" xfId="1036" xr:uid="{00000000-0005-0000-0000-00000A040000}"/>
    <cellStyle name="Comma 2 2 3 160" xfId="1037" xr:uid="{00000000-0005-0000-0000-00000B040000}"/>
    <cellStyle name="Comma 2 2 3 161" xfId="1038" xr:uid="{00000000-0005-0000-0000-00000C040000}"/>
    <cellStyle name="Comma 2 2 3 162" xfId="1039" xr:uid="{00000000-0005-0000-0000-00000D040000}"/>
    <cellStyle name="Comma 2 2 3 163" xfId="1040" xr:uid="{00000000-0005-0000-0000-00000E040000}"/>
    <cellStyle name="Comma 2 2 3 164" xfId="1041" xr:uid="{00000000-0005-0000-0000-00000F040000}"/>
    <cellStyle name="Comma 2 2 3 165" xfId="1042" xr:uid="{00000000-0005-0000-0000-000010040000}"/>
    <cellStyle name="Comma 2 2 3 166" xfId="1043" xr:uid="{00000000-0005-0000-0000-000011040000}"/>
    <cellStyle name="Comma 2 2 3 167" xfId="1044" xr:uid="{00000000-0005-0000-0000-000012040000}"/>
    <cellStyle name="Comma 2 2 3 168" xfId="1045" xr:uid="{00000000-0005-0000-0000-000013040000}"/>
    <cellStyle name="Comma 2 2 3 169" xfId="1046" xr:uid="{00000000-0005-0000-0000-000014040000}"/>
    <cellStyle name="Comma 2 2 3 17" xfId="1047" xr:uid="{00000000-0005-0000-0000-000015040000}"/>
    <cellStyle name="Comma 2 2 3 170" xfId="1048" xr:uid="{00000000-0005-0000-0000-000016040000}"/>
    <cellStyle name="Comma 2 2 3 171" xfId="1049" xr:uid="{00000000-0005-0000-0000-000017040000}"/>
    <cellStyle name="Comma 2 2 3 172" xfId="1050" xr:uid="{00000000-0005-0000-0000-000018040000}"/>
    <cellStyle name="Comma 2 2 3 173" xfId="1051" xr:uid="{00000000-0005-0000-0000-000019040000}"/>
    <cellStyle name="Comma 2 2 3 174" xfId="1052" xr:uid="{00000000-0005-0000-0000-00001A040000}"/>
    <cellStyle name="Comma 2 2 3 175" xfId="1053" xr:uid="{00000000-0005-0000-0000-00001B040000}"/>
    <cellStyle name="Comma 2 2 3 176" xfId="1054" xr:uid="{00000000-0005-0000-0000-00001C040000}"/>
    <cellStyle name="Comma 2 2 3 177" xfId="1055" xr:uid="{00000000-0005-0000-0000-00001D040000}"/>
    <cellStyle name="Comma 2 2 3 178" xfId="1056" xr:uid="{00000000-0005-0000-0000-00001E040000}"/>
    <cellStyle name="Comma 2 2 3 179" xfId="1057" xr:uid="{00000000-0005-0000-0000-00001F040000}"/>
    <cellStyle name="Comma 2 2 3 18" xfId="1058" xr:uid="{00000000-0005-0000-0000-000020040000}"/>
    <cellStyle name="Comma 2 2 3 180" xfId="1059" xr:uid="{00000000-0005-0000-0000-000021040000}"/>
    <cellStyle name="Comma 2 2 3 181" xfId="1060" xr:uid="{00000000-0005-0000-0000-000022040000}"/>
    <cellStyle name="Comma 2 2 3 182" xfId="1061" xr:uid="{00000000-0005-0000-0000-000023040000}"/>
    <cellStyle name="Comma 2 2 3 183" xfId="1062" xr:uid="{00000000-0005-0000-0000-000024040000}"/>
    <cellStyle name="Comma 2 2 3 184" xfId="1063" xr:uid="{00000000-0005-0000-0000-000025040000}"/>
    <cellStyle name="Comma 2 2 3 185" xfId="1064" xr:uid="{00000000-0005-0000-0000-000026040000}"/>
    <cellStyle name="Comma 2 2 3 186" xfId="1065" xr:uid="{00000000-0005-0000-0000-000027040000}"/>
    <cellStyle name="Comma 2 2 3 187" xfId="1066" xr:uid="{00000000-0005-0000-0000-000028040000}"/>
    <cellStyle name="Comma 2 2 3 188" xfId="1067" xr:uid="{00000000-0005-0000-0000-000029040000}"/>
    <cellStyle name="Comma 2 2 3 189" xfId="1068" xr:uid="{00000000-0005-0000-0000-00002A040000}"/>
    <cellStyle name="Comma 2 2 3 19" xfId="1069" xr:uid="{00000000-0005-0000-0000-00002B040000}"/>
    <cellStyle name="Comma 2 2 3 190" xfId="1070" xr:uid="{00000000-0005-0000-0000-00002C040000}"/>
    <cellStyle name="Comma 2 2 3 191" xfId="1071" xr:uid="{00000000-0005-0000-0000-00002D040000}"/>
    <cellStyle name="Comma 2 2 3 192" xfId="1072" xr:uid="{00000000-0005-0000-0000-00002E040000}"/>
    <cellStyle name="Comma 2 2 3 193" xfId="1073" xr:uid="{00000000-0005-0000-0000-00002F040000}"/>
    <cellStyle name="Comma 2 2 3 194" xfId="1074" xr:uid="{00000000-0005-0000-0000-000030040000}"/>
    <cellStyle name="Comma 2 2 3 195" xfId="1075" xr:uid="{00000000-0005-0000-0000-000031040000}"/>
    <cellStyle name="Comma 2 2 3 2" xfId="1076" xr:uid="{00000000-0005-0000-0000-000032040000}"/>
    <cellStyle name="Comma 2 2 3 20" xfId="1077" xr:uid="{00000000-0005-0000-0000-000033040000}"/>
    <cellStyle name="Comma 2 2 3 21" xfId="1078" xr:uid="{00000000-0005-0000-0000-000034040000}"/>
    <cellStyle name="Comma 2 2 3 22" xfId="1079" xr:uid="{00000000-0005-0000-0000-000035040000}"/>
    <cellStyle name="Comma 2 2 3 23" xfId="1080" xr:uid="{00000000-0005-0000-0000-000036040000}"/>
    <cellStyle name="Comma 2 2 3 24" xfId="1081" xr:uid="{00000000-0005-0000-0000-000037040000}"/>
    <cellStyle name="Comma 2 2 3 25" xfId="1082" xr:uid="{00000000-0005-0000-0000-000038040000}"/>
    <cellStyle name="Comma 2 2 3 26" xfId="1083" xr:uid="{00000000-0005-0000-0000-000039040000}"/>
    <cellStyle name="Comma 2 2 3 27" xfId="1084" xr:uid="{00000000-0005-0000-0000-00003A040000}"/>
    <cellStyle name="Comma 2 2 3 28" xfId="1085" xr:uid="{00000000-0005-0000-0000-00003B040000}"/>
    <cellStyle name="Comma 2 2 3 29" xfId="1086" xr:uid="{00000000-0005-0000-0000-00003C040000}"/>
    <cellStyle name="Comma 2 2 3 3" xfId="1087" xr:uid="{00000000-0005-0000-0000-00003D040000}"/>
    <cellStyle name="Comma 2 2 3 30" xfId="1088" xr:uid="{00000000-0005-0000-0000-00003E040000}"/>
    <cellStyle name="Comma 2 2 3 31" xfId="1089" xr:uid="{00000000-0005-0000-0000-00003F040000}"/>
    <cellStyle name="Comma 2 2 3 32" xfId="1090" xr:uid="{00000000-0005-0000-0000-000040040000}"/>
    <cellStyle name="Comma 2 2 3 33" xfId="1091" xr:uid="{00000000-0005-0000-0000-000041040000}"/>
    <cellStyle name="Comma 2 2 3 34" xfId="1092" xr:uid="{00000000-0005-0000-0000-000042040000}"/>
    <cellStyle name="Comma 2 2 3 35" xfId="1093" xr:uid="{00000000-0005-0000-0000-000043040000}"/>
    <cellStyle name="Comma 2 2 3 36" xfId="1094" xr:uid="{00000000-0005-0000-0000-000044040000}"/>
    <cellStyle name="Comma 2 2 3 37" xfId="1095" xr:uid="{00000000-0005-0000-0000-000045040000}"/>
    <cellStyle name="Comma 2 2 3 38" xfId="1096" xr:uid="{00000000-0005-0000-0000-000046040000}"/>
    <cellStyle name="Comma 2 2 3 39" xfId="1097" xr:uid="{00000000-0005-0000-0000-000047040000}"/>
    <cellStyle name="Comma 2 2 3 4" xfId="1098" xr:uid="{00000000-0005-0000-0000-000048040000}"/>
    <cellStyle name="Comma 2 2 3 40" xfId="1099" xr:uid="{00000000-0005-0000-0000-000049040000}"/>
    <cellStyle name="Comma 2 2 3 41" xfId="1100" xr:uid="{00000000-0005-0000-0000-00004A040000}"/>
    <cellStyle name="Comma 2 2 3 42" xfId="1101" xr:uid="{00000000-0005-0000-0000-00004B040000}"/>
    <cellStyle name="Comma 2 2 3 43" xfId="1102" xr:uid="{00000000-0005-0000-0000-00004C040000}"/>
    <cellStyle name="Comma 2 2 3 44" xfId="1103" xr:uid="{00000000-0005-0000-0000-00004D040000}"/>
    <cellStyle name="Comma 2 2 3 45" xfId="1104" xr:uid="{00000000-0005-0000-0000-00004E040000}"/>
    <cellStyle name="Comma 2 2 3 46" xfId="1105" xr:uid="{00000000-0005-0000-0000-00004F040000}"/>
    <cellStyle name="Comma 2 2 3 47" xfId="1106" xr:uid="{00000000-0005-0000-0000-000050040000}"/>
    <cellStyle name="Comma 2 2 3 48" xfId="1107" xr:uid="{00000000-0005-0000-0000-000051040000}"/>
    <cellStyle name="Comma 2 2 3 49" xfId="1108" xr:uid="{00000000-0005-0000-0000-000052040000}"/>
    <cellStyle name="Comma 2 2 3 5" xfId="1109" xr:uid="{00000000-0005-0000-0000-000053040000}"/>
    <cellStyle name="Comma 2 2 3 50" xfId="1110" xr:uid="{00000000-0005-0000-0000-000054040000}"/>
    <cellStyle name="Comma 2 2 3 51" xfId="1111" xr:uid="{00000000-0005-0000-0000-000055040000}"/>
    <cellStyle name="Comma 2 2 3 52" xfId="1112" xr:uid="{00000000-0005-0000-0000-000056040000}"/>
    <cellStyle name="Comma 2 2 3 53" xfId="1113" xr:uid="{00000000-0005-0000-0000-000057040000}"/>
    <cellStyle name="Comma 2 2 3 54" xfId="1114" xr:uid="{00000000-0005-0000-0000-000058040000}"/>
    <cellStyle name="Comma 2 2 3 55" xfId="1115" xr:uid="{00000000-0005-0000-0000-000059040000}"/>
    <cellStyle name="Comma 2 2 3 56" xfId="1116" xr:uid="{00000000-0005-0000-0000-00005A040000}"/>
    <cellStyle name="Comma 2 2 3 57" xfId="1117" xr:uid="{00000000-0005-0000-0000-00005B040000}"/>
    <cellStyle name="Comma 2 2 3 58" xfId="1118" xr:uid="{00000000-0005-0000-0000-00005C040000}"/>
    <cellStyle name="Comma 2 2 3 59" xfId="1119" xr:uid="{00000000-0005-0000-0000-00005D040000}"/>
    <cellStyle name="Comma 2 2 3 6" xfId="1120" xr:uid="{00000000-0005-0000-0000-00005E040000}"/>
    <cellStyle name="Comma 2 2 3 60" xfId="1121" xr:uid="{00000000-0005-0000-0000-00005F040000}"/>
    <cellStyle name="Comma 2 2 3 61" xfId="1122" xr:uid="{00000000-0005-0000-0000-000060040000}"/>
    <cellStyle name="Comma 2 2 3 62" xfId="1123" xr:uid="{00000000-0005-0000-0000-000061040000}"/>
    <cellStyle name="Comma 2 2 3 63" xfId="1124" xr:uid="{00000000-0005-0000-0000-000062040000}"/>
    <cellStyle name="Comma 2 2 3 64" xfId="1125" xr:uid="{00000000-0005-0000-0000-000063040000}"/>
    <cellStyle name="Comma 2 2 3 65" xfId="1126" xr:uid="{00000000-0005-0000-0000-000064040000}"/>
    <cellStyle name="Comma 2 2 3 66" xfId="1127" xr:uid="{00000000-0005-0000-0000-000065040000}"/>
    <cellStyle name="Comma 2 2 3 67" xfId="1128" xr:uid="{00000000-0005-0000-0000-000066040000}"/>
    <cellStyle name="Comma 2 2 3 68" xfId="1129" xr:uid="{00000000-0005-0000-0000-000067040000}"/>
    <cellStyle name="Comma 2 2 3 69" xfId="1130" xr:uid="{00000000-0005-0000-0000-000068040000}"/>
    <cellStyle name="Comma 2 2 3 7" xfId="1131" xr:uid="{00000000-0005-0000-0000-000069040000}"/>
    <cellStyle name="Comma 2 2 3 70" xfId="1132" xr:uid="{00000000-0005-0000-0000-00006A040000}"/>
    <cellStyle name="Comma 2 2 3 71" xfId="1133" xr:uid="{00000000-0005-0000-0000-00006B040000}"/>
    <cellStyle name="Comma 2 2 3 72" xfId="1134" xr:uid="{00000000-0005-0000-0000-00006C040000}"/>
    <cellStyle name="Comma 2 2 3 73" xfId="1135" xr:uid="{00000000-0005-0000-0000-00006D040000}"/>
    <cellStyle name="Comma 2 2 3 74" xfId="1136" xr:uid="{00000000-0005-0000-0000-00006E040000}"/>
    <cellStyle name="Comma 2 2 3 75" xfId="1137" xr:uid="{00000000-0005-0000-0000-00006F040000}"/>
    <cellStyle name="Comma 2 2 3 76" xfId="1138" xr:uid="{00000000-0005-0000-0000-000070040000}"/>
    <cellStyle name="Comma 2 2 3 77" xfId="1139" xr:uid="{00000000-0005-0000-0000-000071040000}"/>
    <cellStyle name="Comma 2 2 3 78" xfId="1140" xr:uid="{00000000-0005-0000-0000-000072040000}"/>
    <cellStyle name="Comma 2 2 3 79" xfId="1141" xr:uid="{00000000-0005-0000-0000-000073040000}"/>
    <cellStyle name="Comma 2 2 3 8" xfId="1142" xr:uid="{00000000-0005-0000-0000-000074040000}"/>
    <cellStyle name="Comma 2 2 3 80" xfId="1143" xr:uid="{00000000-0005-0000-0000-000075040000}"/>
    <cellStyle name="Comma 2 2 3 81" xfId="1144" xr:uid="{00000000-0005-0000-0000-000076040000}"/>
    <cellStyle name="Comma 2 2 3 82" xfId="1145" xr:uid="{00000000-0005-0000-0000-000077040000}"/>
    <cellStyle name="Comma 2 2 3 83" xfId="1146" xr:uid="{00000000-0005-0000-0000-000078040000}"/>
    <cellStyle name="Comma 2 2 3 84" xfId="1147" xr:uid="{00000000-0005-0000-0000-000079040000}"/>
    <cellStyle name="Comma 2 2 3 85" xfId="1148" xr:uid="{00000000-0005-0000-0000-00007A040000}"/>
    <cellStyle name="Comma 2 2 3 86" xfId="1149" xr:uid="{00000000-0005-0000-0000-00007B040000}"/>
    <cellStyle name="Comma 2 2 3 87" xfId="1150" xr:uid="{00000000-0005-0000-0000-00007C040000}"/>
    <cellStyle name="Comma 2 2 3 88" xfId="1151" xr:uid="{00000000-0005-0000-0000-00007D040000}"/>
    <cellStyle name="Comma 2 2 3 89" xfId="1152" xr:uid="{00000000-0005-0000-0000-00007E040000}"/>
    <cellStyle name="Comma 2 2 3 9" xfId="1153" xr:uid="{00000000-0005-0000-0000-00007F040000}"/>
    <cellStyle name="Comma 2 2 3 90" xfId="1154" xr:uid="{00000000-0005-0000-0000-000080040000}"/>
    <cellStyle name="Comma 2 2 3 91" xfId="1155" xr:uid="{00000000-0005-0000-0000-000081040000}"/>
    <cellStyle name="Comma 2 2 3 92" xfId="1156" xr:uid="{00000000-0005-0000-0000-000082040000}"/>
    <cellStyle name="Comma 2 2 3 93" xfId="1157" xr:uid="{00000000-0005-0000-0000-000083040000}"/>
    <cellStyle name="Comma 2 2 3 94" xfId="1158" xr:uid="{00000000-0005-0000-0000-000084040000}"/>
    <cellStyle name="Comma 2 2 3 95" xfId="1159" xr:uid="{00000000-0005-0000-0000-000085040000}"/>
    <cellStyle name="Comma 2 2 3 96" xfId="1160" xr:uid="{00000000-0005-0000-0000-000086040000}"/>
    <cellStyle name="Comma 2 2 3 97" xfId="1161" xr:uid="{00000000-0005-0000-0000-000087040000}"/>
    <cellStyle name="Comma 2 2 3 98" xfId="1162" xr:uid="{00000000-0005-0000-0000-000088040000}"/>
    <cellStyle name="Comma 2 2 3 99" xfId="1163" xr:uid="{00000000-0005-0000-0000-000089040000}"/>
    <cellStyle name="Comma 2 2 30" xfId="1164" xr:uid="{00000000-0005-0000-0000-00008A040000}"/>
    <cellStyle name="Comma 2 2 30 2" xfId="1165" xr:uid="{00000000-0005-0000-0000-00008B040000}"/>
    <cellStyle name="Comma 2 2 30 3" xfId="1166" xr:uid="{00000000-0005-0000-0000-00008C040000}"/>
    <cellStyle name="Comma 2 2 31" xfId="1167" xr:uid="{00000000-0005-0000-0000-00008D040000}"/>
    <cellStyle name="Comma 2 2 31 2" xfId="1168" xr:uid="{00000000-0005-0000-0000-00008E040000}"/>
    <cellStyle name="Comma 2 2 31 3" xfId="1169" xr:uid="{00000000-0005-0000-0000-00008F040000}"/>
    <cellStyle name="Comma 2 2 32" xfId="1170" xr:uid="{00000000-0005-0000-0000-000090040000}"/>
    <cellStyle name="Comma 2 2 32 2" xfId="1171" xr:uid="{00000000-0005-0000-0000-000091040000}"/>
    <cellStyle name="Comma 2 2 32 3" xfId="1172" xr:uid="{00000000-0005-0000-0000-000092040000}"/>
    <cellStyle name="Comma 2 2 33" xfId="1173" xr:uid="{00000000-0005-0000-0000-000093040000}"/>
    <cellStyle name="Comma 2 2 33 2" xfId="1174" xr:uid="{00000000-0005-0000-0000-000094040000}"/>
    <cellStyle name="Comma 2 2 33 3" xfId="1175" xr:uid="{00000000-0005-0000-0000-000095040000}"/>
    <cellStyle name="Comma 2 2 34" xfId="1176" xr:uid="{00000000-0005-0000-0000-000096040000}"/>
    <cellStyle name="Comma 2 2 34 2" xfId="1177" xr:uid="{00000000-0005-0000-0000-000097040000}"/>
    <cellStyle name="Comma 2 2 34 3" xfId="1178" xr:uid="{00000000-0005-0000-0000-000098040000}"/>
    <cellStyle name="Comma 2 2 35" xfId="1179" xr:uid="{00000000-0005-0000-0000-000099040000}"/>
    <cellStyle name="Comma 2 2 35 2" xfId="1180" xr:uid="{00000000-0005-0000-0000-00009A040000}"/>
    <cellStyle name="Comma 2 2 35 3" xfId="1181" xr:uid="{00000000-0005-0000-0000-00009B040000}"/>
    <cellStyle name="Comma 2 2 36" xfId="1182" xr:uid="{00000000-0005-0000-0000-00009C040000}"/>
    <cellStyle name="Comma 2 2 36 2" xfId="1183" xr:uid="{00000000-0005-0000-0000-00009D040000}"/>
    <cellStyle name="Comma 2 2 36 3" xfId="1184" xr:uid="{00000000-0005-0000-0000-00009E040000}"/>
    <cellStyle name="Comma 2 2 37" xfId="1185" xr:uid="{00000000-0005-0000-0000-00009F040000}"/>
    <cellStyle name="Comma 2 2 37 2" xfId="1186" xr:uid="{00000000-0005-0000-0000-0000A0040000}"/>
    <cellStyle name="Comma 2 2 37 3" xfId="1187" xr:uid="{00000000-0005-0000-0000-0000A1040000}"/>
    <cellStyle name="Comma 2 2 38" xfId="1188" xr:uid="{00000000-0005-0000-0000-0000A2040000}"/>
    <cellStyle name="Comma 2 2 38 2" xfId="1189" xr:uid="{00000000-0005-0000-0000-0000A3040000}"/>
    <cellStyle name="Comma 2 2 38 3" xfId="1190" xr:uid="{00000000-0005-0000-0000-0000A4040000}"/>
    <cellStyle name="Comma 2 2 39" xfId="1191" xr:uid="{00000000-0005-0000-0000-0000A5040000}"/>
    <cellStyle name="Comma 2 2 39 2" xfId="1192" xr:uid="{00000000-0005-0000-0000-0000A6040000}"/>
    <cellStyle name="Comma 2 2 39 3" xfId="1193" xr:uid="{00000000-0005-0000-0000-0000A7040000}"/>
    <cellStyle name="Comma 2 2 4" xfId="1194" xr:uid="{00000000-0005-0000-0000-0000A8040000}"/>
    <cellStyle name="Comma 2 2 4 10" xfId="1195" xr:uid="{00000000-0005-0000-0000-0000A9040000}"/>
    <cellStyle name="Comma 2 2 4 100" xfId="1196" xr:uid="{00000000-0005-0000-0000-0000AA040000}"/>
    <cellStyle name="Comma 2 2 4 101" xfId="1197" xr:uid="{00000000-0005-0000-0000-0000AB040000}"/>
    <cellStyle name="Comma 2 2 4 102" xfId="1198" xr:uid="{00000000-0005-0000-0000-0000AC040000}"/>
    <cellStyle name="Comma 2 2 4 103" xfId="1199" xr:uid="{00000000-0005-0000-0000-0000AD040000}"/>
    <cellStyle name="Comma 2 2 4 104" xfId="1200" xr:uid="{00000000-0005-0000-0000-0000AE040000}"/>
    <cellStyle name="Comma 2 2 4 105" xfId="1201" xr:uid="{00000000-0005-0000-0000-0000AF040000}"/>
    <cellStyle name="Comma 2 2 4 106" xfId="1202" xr:uid="{00000000-0005-0000-0000-0000B0040000}"/>
    <cellStyle name="Comma 2 2 4 107" xfId="1203" xr:uid="{00000000-0005-0000-0000-0000B1040000}"/>
    <cellStyle name="Comma 2 2 4 108" xfId="1204" xr:uid="{00000000-0005-0000-0000-0000B2040000}"/>
    <cellStyle name="Comma 2 2 4 109" xfId="1205" xr:uid="{00000000-0005-0000-0000-0000B3040000}"/>
    <cellStyle name="Comma 2 2 4 11" xfId="1206" xr:uid="{00000000-0005-0000-0000-0000B4040000}"/>
    <cellStyle name="Comma 2 2 4 110" xfId="1207" xr:uid="{00000000-0005-0000-0000-0000B5040000}"/>
    <cellStyle name="Comma 2 2 4 111" xfId="1208" xr:uid="{00000000-0005-0000-0000-0000B6040000}"/>
    <cellStyle name="Comma 2 2 4 112" xfId="1209" xr:uid="{00000000-0005-0000-0000-0000B7040000}"/>
    <cellStyle name="Comma 2 2 4 113" xfId="1210" xr:uid="{00000000-0005-0000-0000-0000B8040000}"/>
    <cellStyle name="Comma 2 2 4 114" xfId="1211" xr:uid="{00000000-0005-0000-0000-0000B9040000}"/>
    <cellStyle name="Comma 2 2 4 115" xfId="1212" xr:uid="{00000000-0005-0000-0000-0000BA040000}"/>
    <cellStyle name="Comma 2 2 4 116" xfId="1213" xr:uid="{00000000-0005-0000-0000-0000BB040000}"/>
    <cellStyle name="Comma 2 2 4 117" xfId="1214" xr:uid="{00000000-0005-0000-0000-0000BC040000}"/>
    <cellStyle name="Comma 2 2 4 118" xfId="1215" xr:uid="{00000000-0005-0000-0000-0000BD040000}"/>
    <cellStyle name="Comma 2 2 4 119" xfId="1216" xr:uid="{00000000-0005-0000-0000-0000BE040000}"/>
    <cellStyle name="Comma 2 2 4 12" xfId="1217" xr:uid="{00000000-0005-0000-0000-0000BF040000}"/>
    <cellStyle name="Comma 2 2 4 120" xfId="1218" xr:uid="{00000000-0005-0000-0000-0000C0040000}"/>
    <cellStyle name="Comma 2 2 4 121" xfId="1219" xr:uid="{00000000-0005-0000-0000-0000C1040000}"/>
    <cellStyle name="Comma 2 2 4 122" xfId="1220" xr:uid="{00000000-0005-0000-0000-0000C2040000}"/>
    <cellStyle name="Comma 2 2 4 123" xfId="1221" xr:uid="{00000000-0005-0000-0000-0000C3040000}"/>
    <cellStyle name="Comma 2 2 4 124" xfId="1222" xr:uid="{00000000-0005-0000-0000-0000C4040000}"/>
    <cellStyle name="Comma 2 2 4 125" xfId="1223" xr:uid="{00000000-0005-0000-0000-0000C5040000}"/>
    <cellStyle name="Comma 2 2 4 126" xfId="1224" xr:uid="{00000000-0005-0000-0000-0000C6040000}"/>
    <cellStyle name="Comma 2 2 4 127" xfId="1225" xr:uid="{00000000-0005-0000-0000-0000C7040000}"/>
    <cellStyle name="Comma 2 2 4 128" xfId="1226" xr:uid="{00000000-0005-0000-0000-0000C8040000}"/>
    <cellStyle name="Comma 2 2 4 129" xfId="1227" xr:uid="{00000000-0005-0000-0000-0000C9040000}"/>
    <cellStyle name="Comma 2 2 4 13" xfId="1228" xr:uid="{00000000-0005-0000-0000-0000CA040000}"/>
    <cellStyle name="Comma 2 2 4 130" xfId="1229" xr:uid="{00000000-0005-0000-0000-0000CB040000}"/>
    <cellStyle name="Comma 2 2 4 131" xfId="1230" xr:uid="{00000000-0005-0000-0000-0000CC040000}"/>
    <cellStyle name="Comma 2 2 4 132" xfId="1231" xr:uid="{00000000-0005-0000-0000-0000CD040000}"/>
    <cellStyle name="Comma 2 2 4 133" xfId="1232" xr:uid="{00000000-0005-0000-0000-0000CE040000}"/>
    <cellStyle name="Comma 2 2 4 134" xfId="1233" xr:uid="{00000000-0005-0000-0000-0000CF040000}"/>
    <cellStyle name="Comma 2 2 4 135" xfId="1234" xr:uid="{00000000-0005-0000-0000-0000D0040000}"/>
    <cellStyle name="Comma 2 2 4 136" xfId="1235" xr:uid="{00000000-0005-0000-0000-0000D1040000}"/>
    <cellStyle name="Comma 2 2 4 137" xfId="1236" xr:uid="{00000000-0005-0000-0000-0000D2040000}"/>
    <cellStyle name="Comma 2 2 4 138" xfId="1237" xr:uid="{00000000-0005-0000-0000-0000D3040000}"/>
    <cellStyle name="Comma 2 2 4 139" xfId="1238" xr:uid="{00000000-0005-0000-0000-0000D4040000}"/>
    <cellStyle name="Comma 2 2 4 14" xfId="1239" xr:uid="{00000000-0005-0000-0000-0000D5040000}"/>
    <cellStyle name="Comma 2 2 4 140" xfId="1240" xr:uid="{00000000-0005-0000-0000-0000D6040000}"/>
    <cellStyle name="Comma 2 2 4 141" xfId="1241" xr:uid="{00000000-0005-0000-0000-0000D7040000}"/>
    <cellStyle name="Comma 2 2 4 142" xfId="1242" xr:uid="{00000000-0005-0000-0000-0000D8040000}"/>
    <cellStyle name="Comma 2 2 4 143" xfId="1243" xr:uid="{00000000-0005-0000-0000-0000D9040000}"/>
    <cellStyle name="Comma 2 2 4 144" xfId="1244" xr:uid="{00000000-0005-0000-0000-0000DA040000}"/>
    <cellStyle name="Comma 2 2 4 145" xfId="1245" xr:uid="{00000000-0005-0000-0000-0000DB040000}"/>
    <cellStyle name="Comma 2 2 4 146" xfId="1246" xr:uid="{00000000-0005-0000-0000-0000DC040000}"/>
    <cellStyle name="Comma 2 2 4 147" xfId="1247" xr:uid="{00000000-0005-0000-0000-0000DD040000}"/>
    <cellStyle name="Comma 2 2 4 148" xfId="1248" xr:uid="{00000000-0005-0000-0000-0000DE040000}"/>
    <cellStyle name="Comma 2 2 4 149" xfId="1249" xr:uid="{00000000-0005-0000-0000-0000DF040000}"/>
    <cellStyle name="Comma 2 2 4 15" xfId="1250" xr:uid="{00000000-0005-0000-0000-0000E0040000}"/>
    <cellStyle name="Comma 2 2 4 150" xfId="1251" xr:uid="{00000000-0005-0000-0000-0000E1040000}"/>
    <cellStyle name="Comma 2 2 4 151" xfId="1252" xr:uid="{00000000-0005-0000-0000-0000E2040000}"/>
    <cellStyle name="Comma 2 2 4 152" xfId="1253" xr:uid="{00000000-0005-0000-0000-0000E3040000}"/>
    <cellStyle name="Comma 2 2 4 153" xfId="1254" xr:uid="{00000000-0005-0000-0000-0000E4040000}"/>
    <cellStyle name="Comma 2 2 4 154" xfId="1255" xr:uid="{00000000-0005-0000-0000-0000E5040000}"/>
    <cellStyle name="Comma 2 2 4 155" xfId="1256" xr:uid="{00000000-0005-0000-0000-0000E6040000}"/>
    <cellStyle name="Comma 2 2 4 156" xfId="1257" xr:uid="{00000000-0005-0000-0000-0000E7040000}"/>
    <cellStyle name="Comma 2 2 4 157" xfId="1258" xr:uid="{00000000-0005-0000-0000-0000E8040000}"/>
    <cellStyle name="Comma 2 2 4 158" xfId="1259" xr:uid="{00000000-0005-0000-0000-0000E9040000}"/>
    <cellStyle name="Comma 2 2 4 159" xfId="1260" xr:uid="{00000000-0005-0000-0000-0000EA040000}"/>
    <cellStyle name="Comma 2 2 4 16" xfId="1261" xr:uid="{00000000-0005-0000-0000-0000EB040000}"/>
    <cellStyle name="Comma 2 2 4 160" xfId="1262" xr:uid="{00000000-0005-0000-0000-0000EC040000}"/>
    <cellStyle name="Comma 2 2 4 161" xfId="1263" xr:uid="{00000000-0005-0000-0000-0000ED040000}"/>
    <cellStyle name="Comma 2 2 4 162" xfId="1264" xr:uid="{00000000-0005-0000-0000-0000EE040000}"/>
    <cellStyle name="Comma 2 2 4 163" xfId="1265" xr:uid="{00000000-0005-0000-0000-0000EF040000}"/>
    <cellStyle name="Comma 2 2 4 164" xfId="1266" xr:uid="{00000000-0005-0000-0000-0000F0040000}"/>
    <cellStyle name="Comma 2 2 4 165" xfId="1267" xr:uid="{00000000-0005-0000-0000-0000F1040000}"/>
    <cellStyle name="Comma 2 2 4 166" xfId="1268" xr:uid="{00000000-0005-0000-0000-0000F2040000}"/>
    <cellStyle name="Comma 2 2 4 167" xfId="1269" xr:uid="{00000000-0005-0000-0000-0000F3040000}"/>
    <cellStyle name="Comma 2 2 4 168" xfId="1270" xr:uid="{00000000-0005-0000-0000-0000F4040000}"/>
    <cellStyle name="Comma 2 2 4 169" xfId="1271" xr:uid="{00000000-0005-0000-0000-0000F5040000}"/>
    <cellStyle name="Comma 2 2 4 17" xfId="1272" xr:uid="{00000000-0005-0000-0000-0000F6040000}"/>
    <cellStyle name="Comma 2 2 4 170" xfId="1273" xr:uid="{00000000-0005-0000-0000-0000F7040000}"/>
    <cellStyle name="Comma 2 2 4 171" xfId="1274" xr:uid="{00000000-0005-0000-0000-0000F8040000}"/>
    <cellStyle name="Comma 2 2 4 172" xfId="1275" xr:uid="{00000000-0005-0000-0000-0000F9040000}"/>
    <cellStyle name="Comma 2 2 4 173" xfId="1276" xr:uid="{00000000-0005-0000-0000-0000FA040000}"/>
    <cellStyle name="Comma 2 2 4 174" xfId="1277" xr:uid="{00000000-0005-0000-0000-0000FB040000}"/>
    <cellStyle name="Comma 2 2 4 175" xfId="1278" xr:uid="{00000000-0005-0000-0000-0000FC040000}"/>
    <cellStyle name="Comma 2 2 4 176" xfId="1279" xr:uid="{00000000-0005-0000-0000-0000FD040000}"/>
    <cellStyle name="Comma 2 2 4 177" xfId="1280" xr:uid="{00000000-0005-0000-0000-0000FE040000}"/>
    <cellStyle name="Comma 2 2 4 178" xfId="1281" xr:uid="{00000000-0005-0000-0000-0000FF040000}"/>
    <cellStyle name="Comma 2 2 4 179" xfId="1282" xr:uid="{00000000-0005-0000-0000-000000050000}"/>
    <cellStyle name="Comma 2 2 4 18" xfId="1283" xr:uid="{00000000-0005-0000-0000-000001050000}"/>
    <cellStyle name="Comma 2 2 4 180" xfId="1284" xr:uid="{00000000-0005-0000-0000-000002050000}"/>
    <cellStyle name="Comma 2 2 4 181" xfId="1285" xr:uid="{00000000-0005-0000-0000-000003050000}"/>
    <cellStyle name="Comma 2 2 4 182" xfId="1286" xr:uid="{00000000-0005-0000-0000-000004050000}"/>
    <cellStyle name="Comma 2 2 4 183" xfId="1287" xr:uid="{00000000-0005-0000-0000-000005050000}"/>
    <cellStyle name="Comma 2 2 4 184" xfId="1288" xr:uid="{00000000-0005-0000-0000-000006050000}"/>
    <cellStyle name="Comma 2 2 4 185" xfId="1289" xr:uid="{00000000-0005-0000-0000-000007050000}"/>
    <cellStyle name="Comma 2 2 4 186" xfId="1290" xr:uid="{00000000-0005-0000-0000-000008050000}"/>
    <cellStyle name="Comma 2 2 4 187" xfId="1291" xr:uid="{00000000-0005-0000-0000-000009050000}"/>
    <cellStyle name="Comma 2 2 4 188" xfId="1292" xr:uid="{00000000-0005-0000-0000-00000A050000}"/>
    <cellStyle name="Comma 2 2 4 189" xfId="1293" xr:uid="{00000000-0005-0000-0000-00000B050000}"/>
    <cellStyle name="Comma 2 2 4 19" xfId="1294" xr:uid="{00000000-0005-0000-0000-00000C050000}"/>
    <cellStyle name="Comma 2 2 4 190" xfId="1295" xr:uid="{00000000-0005-0000-0000-00000D050000}"/>
    <cellStyle name="Comma 2 2 4 191" xfId="1296" xr:uid="{00000000-0005-0000-0000-00000E050000}"/>
    <cellStyle name="Comma 2 2 4 192" xfId="1297" xr:uid="{00000000-0005-0000-0000-00000F050000}"/>
    <cellStyle name="Comma 2 2 4 193" xfId="1298" xr:uid="{00000000-0005-0000-0000-000010050000}"/>
    <cellStyle name="Comma 2 2 4 194" xfId="1299" xr:uid="{00000000-0005-0000-0000-000011050000}"/>
    <cellStyle name="Comma 2 2 4 195" xfId="1300" xr:uid="{00000000-0005-0000-0000-000012050000}"/>
    <cellStyle name="Comma 2 2 4 2" xfId="1301" xr:uid="{00000000-0005-0000-0000-000013050000}"/>
    <cellStyle name="Comma 2 2 4 20" xfId="1302" xr:uid="{00000000-0005-0000-0000-000014050000}"/>
    <cellStyle name="Comma 2 2 4 21" xfId="1303" xr:uid="{00000000-0005-0000-0000-000015050000}"/>
    <cellStyle name="Comma 2 2 4 22" xfId="1304" xr:uid="{00000000-0005-0000-0000-000016050000}"/>
    <cellStyle name="Comma 2 2 4 23" xfId="1305" xr:uid="{00000000-0005-0000-0000-000017050000}"/>
    <cellStyle name="Comma 2 2 4 24" xfId="1306" xr:uid="{00000000-0005-0000-0000-000018050000}"/>
    <cellStyle name="Comma 2 2 4 25" xfId="1307" xr:uid="{00000000-0005-0000-0000-000019050000}"/>
    <cellStyle name="Comma 2 2 4 26" xfId="1308" xr:uid="{00000000-0005-0000-0000-00001A050000}"/>
    <cellStyle name="Comma 2 2 4 27" xfId="1309" xr:uid="{00000000-0005-0000-0000-00001B050000}"/>
    <cellStyle name="Comma 2 2 4 28" xfId="1310" xr:uid="{00000000-0005-0000-0000-00001C050000}"/>
    <cellStyle name="Comma 2 2 4 29" xfId="1311" xr:uid="{00000000-0005-0000-0000-00001D050000}"/>
    <cellStyle name="Comma 2 2 4 3" xfId="1312" xr:uid="{00000000-0005-0000-0000-00001E050000}"/>
    <cellStyle name="Comma 2 2 4 30" xfId="1313" xr:uid="{00000000-0005-0000-0000-00001F050000}"/>
    <cellStyle name="Comma 2 2 4 31" xfId="1314" xr:uid="{00000000-0005-0000-0000-000020050000}"/>
    <cellStyle name="Comma 2 2 4 32" xfId="1315" xr:uid="{00000000-0005-0000-0000-000021050000}"/>
    <cellStyle name="Comma 2 2 4 33" xfId="1316" xr:uid="{00000000-0005-0000-0000-000022050000}"/>
    <cellStyle name="Comma 2 2 4 34" xfId="1317" xr:uid="{00000000-0005-0000-0000-000023050000}"/>
    <cellStyle name="Comma 2 2 4 35" xfId="1318" xr:uid="{00000000-0005-0000-0000-000024050000}"/>
    <cellStyle name="Comma 2 2 4 36" xfId="1319" xr:uid="{00000000-0005-0000-0000-000025050000}"/>
    <cellStyle name="Comma 2 2 4 37" xfId="1320" xr:uid="{00000000-0005-0000-0000-000026050000}"/>
    <cellStyle name="Comma 2 2 4 38" xfId="1321" xr:uid="{00000000-0005-0000-0000-000027050000}"/>
    <cellStyle name="Comma 2 2 4 39" xfId="1322" xr:uid="{00000000-0005-0000-0000-000028050000}"/>
    <cellStyle name="Comma 2 2 4 4" xfId="1323" xr:uid="{00000000-0005-0000-0000-000029050000}"/>
    <cellStyle name="Comma 2 2 4 40" xfId="1324" xr:uid="{00000000-0005-0000-0000-00002A050000}"/>
    <cellStyle name="Comma 2 2 4 41" xfId="1325" xr:uid="{00000000-0005-0000-0000-00002B050000}"/>
    <cellStyle name="Comma 2 2 4 42" xfId="1326" xr:uid="{00000000-0005-0000-0000-00002C050000}"/>
    <cellStyle name="Comma 2 2 4 43" xfId="1327" xr:uid="{00000000-0005-0000-0000-00002D050000}"/>
    <cellStyle name="Comma 2 2 4 44" xfId="1328" xr:uid="{00000000-0005-0000-0000-00002E050000}"/>
    <cellStyle name="Comma 2 2 4 45" xfId="1329" xr:uid="{00000000-0005-0000-0000-00002F050000}"/>
    <cellStyle name="Comma 2 2 4 46" xfId="1330" xr:uid="{00000000-0005-0000-0000-000030050000}"/>
    <cellStyle name="Comma 2 2 4 47" xfId="1331" xr:uid="{00000000-0005-0000-0000-000031050000}"/>
    <cellStyle name="Comma 2 2 4 48" xfId="1332" xr:uid="{00000000-0005-0000-0000-000032050000}"/>
    <cellStyle name="Comma 2 2 4 49" xfId="1333" xr:uid="{00000000-0005-0000-0000-000033050000}"/>
    <cellStyle name="Comma 2 2 4 5" xfId="1334" xr:uid="{00000000-0005-0000-0000-000034050000}"/>
    <cellStyle name="Comma 2 2 4 50" xfId="1335" xr:uid="{00000000-0005-0000-0000-000035050000}"/>
    <cellStyle name="Comma 2 2 4 51" xfId="1336" xr:uid="{00000000-0005-0000-0000-000036050000}"/>
    <cellStyle name="Comma 2 2 4 52" xfId="1337" xr:uid="{00000000-0005-0000-0000-000037050000}"/>
    <cellStyle name="Comma 2 2 4 53" xfId="1338" xr:uid="{00000000-0005-0000-0000-000038050000}"/>
    <cellStyle name="Comma 2 2 4 54" xfId="1339" xr:uid="{00000000-0005-0000-0000-000039050000}"/>
    <cellStyle name="Comma 2 2 4 55" xfId="1340" xr:uid="{00000000-0005-0000-0000-00003A050000}"/>
    <cellStyle name="Comma 2 2 4 56" xfId="1341" xr:uid="{00000000-0005-0000-0000-00003B050000}"/>
    <cellStyle name="Comma 2 2 4 57" xfId="1342" xr:uid="{00000000-0005-0000-0000-00003C050000}"/>
    <cellStyle name="Comma 2 2 4 58" xfId="1343" xr:uid="{00000000-0005-0000-0000-00003D050000}"/>
    <cellStyle name="Comma 2 2 4 59" xfId="1344" xr:uid="{00000000-0005-0000-0000-00003E050000}"/>
    <cellStyle name="Comma 2 2 4 6" xfId="1345" xr:uid="{00000000-0005-0000-0000-00003F050000}"/>
    <cellStyle name="Comma 2 2 4 60" xfId="1346" xr:uid="{00000000-0005-0000-0000-000040050000}"/>
    <cellStyle name="Comma 2 2 4 61" xfId="1347" xr:uid="{00000000-0005-0000-0000-000041050000}"/>
    <cellStyle name="Comma 2 2 4 62" xfId="1348" xr:uid="{00000000-0005-0000-0000-000042050000}"/>
    <cellStyle name="Comma 2 2 4 63" xfId="1349" xr:uid="{00000000-0005-0000-0000-000043050000}"/>
    <cellStyle name="Comma 2 2 4 64" xfId="1350" xr:uid="{00000000-0005-0000-0000-000044050000}"/>
    <cellStyle name="Comma 2 2 4 65" xfId="1351" xr:uid="{00000000-0005-0000-0000-000045050000}"/>
    <cellStyle name="Comma 2 2 4 66" xfId="1352" xr:uid="{00000000-0005-0000-0000-000046050000}"/>
    <cellStyle name="Comma 2 2 4 67" xfId="1353" xr:uid="{00000000-0005-0000-0000-000047050000}"/>
    <cellStyle name="Comma 2 2 4 68" xfId="1354" xr:uid="{00000000-0005-0000-0000-000048050000}"/>
    <cellStyle name="Comma 2 2 4 69" xfId="1355" xr:uid="{00000000-0005-0000-0000-000049050000}"/>
    <cellStyle name="Comma 2 2 4 7" xfId="1356" xr:uid="{00000000-0005-0000-0000-00004A050000}"/>
    <cellStyle name="Comma 2 2 4 70" xfId="1357" xr:uid="{00000000-0005-0000-0000-00004B050000}"/>
    <cellStyle name="Comma 2 2 4 71" xfId="1358" xr:uid="{00000000-0005-0000-0000-00004C050000}"/>
    <cellStyle name="Comma 2 2 4 72" xfId="1359" xr:uid="{00000000-0005-0000-0000-00004D050000}"/>
    <cellStyle name="Comma 2 2 4 73" xfId="1360" xr:uid="{00000000-0005-0000-0000-00004E050000}"/>
    <cellStyle name="Comma 2 2 4 74" xfId="1361" xr:uid="{00000000-0005-0000-0000-00004F050000}"/>
    <cellStyle name="Comma 2 2 4 75" xfId="1362" xr:uid="{00000000-0005-0000-0000-000050050000}"/>
    <cellStyle name="Comma 2 2 4 76" xfId="1363" xr:uid="{00000000-0005-0000-0000-000051050000}"/>
    <cellStyle name="Comma 2 2 4 77" xfId="1364" xr:uid="{00000000-0005-0000-0000-000052050000}"/>
    <cellStyle name="Comma 2 2 4 78" xfId="1365" xr:uid="{00000000-0005-0000-0000-000053050000}"/>
    <cellStyle name="Comma 2 2 4 79" xfId="1366" xr:uid="{00000000-0005-0000-0000-000054050000}"/>
    <cellStyle name="Comma 2 2 4 8" xfId="1367" xr:uid="{00000000-0005-0000-0000-000055050000}"/>
    <cellStyle name="Comma 2 2 4 80" xfId="1368" xr:uid="{00000000-0005-0000-0000-000056050000}"/>
    <cellStyle name="Comma 2 2 4 81" xfId="1369" xr:uid="{00000000-0005-0000-0000-000057050000}"/>
    <cellStyle name="Comma 2 2 4 82" xfId="1370" xr:uid="{00000000-0005-0000-0000-000058050000}"/>
    <cellStyle name="Comma 2 2 4 83" xfId="1371" xr:uid="{00000000-0005-0000-0000-000059050000}"/>
    <cellStyle name="Comma 2 2 4 84" xfId="1372" xr:uid="{00000000-0005-0000-0000-00005A050000}"/>
    <cellStyle name="Comma 2 2 4 85" xfId="1373" xr:uid="{00000000-0005-0000-0000-00005B050000}"/>
    <cellStyle name="Comma 2 2 4 86" xfId="1374" xr:uid="{00000000-0005-0000-0000-00005C050000}"/>
    <cellStyle name="Comma 2 2 4 87" xfId="1375" xr:uid="{00000000-0005-0000-0000-00005D050000}"/>
    <cellStyle name="Comma 2 2 4 88" xfId="1376" xr:uid="{00000000-0005-0000-0000-00005E050000}"/>
    <cellStyle name="Comma 2 2 4 89" xfId="1377" xr:uid="{00000000-0005-0000-0000-00005F050000}"/>
    <cellStyle name="Comma 2 2 4 9" xfId="1378" xr:uid="{00000000-0005-0000-0000-000060050000}"/>
    <cellStyle name="Comma 2 2 4 90" xfId="1379" xr:uid="{00000000-0005-0000-0000-000061050000}"/>
    <cellStyle name="Comma 2 2 4 91" xfId="1380" xr:uid="{00000000-0005-0000-0000-000062050000}"/>
    <cellStyle name="Comma 2 2 4 92" xfId="1381" xr:uid="{00000000-0005-0000-0000-000063050000}"/>
    <cellStyle name="Comma 2 2 4 93" xfId="1382" xr:uid="{00000000-0005-0000-0000-000064050000}"/>
    <cellStyle name="Comma 2 2 4 94" xfId="1383" xr:uid="{00000000-0005-0000-0000-000065050000}"/>
    <cellStyle name="Comma 2 2 4 95" xfId="1384" xr:uid="{00000000-0005-0000-0000-000066050000}"/>
    <cellStyle name="Comma 2 2 4 96" xfId="1385" xr:uid="{00000000-0005-0000-0000-000067050000}"/>
    <cellStyle name="Comma 2 2 4 97" xfId="1386" xr:uid="{00000000-0005-0000-0000-000068050000}"/>
    <cellStyle name="Comma 2 2 4 98" xfId="1387" xr:uid="{00000000-0005-0000-0000-000069050000}"/>
    <cellStyle name="Comma 2 2 4 99" xfId="1388" xr:uid="{00000000-0005-0000-0000-00006A050000}"/>
    <cellStyle name="Comma 2 2 40" xfId="1389" xr:uid="{00000000-0005-0000-0000-00006B050000}"/>
    <cellStyle name="Comma 2 2 40 2" xfId="1390" xr:uid="{00000000-0005-0000-0000-00006C050000}"/>
    <cellStyle name="Comma 2 2 40 3" xfId="1391" xr:uid="{00000000-0005-0000-0000-00006D050000}"/>
    <cellStyle name="Comma 2 2 41" xfId="1392" xr:uid="{00000000-0005-0000-0000-00006E050000}"/>
    <cellStyle name="Comma 2 2 41 2" xfId="1393" xr:uid="{00000000-0005-0000-0000-00006F050000}"/>
    <cellStyle name="Comma 2 2 41 3" xfId="1394" xr:uid="{00000000-0005-0000-0000-000070050000}"/>
    <cellStyle name="Comma 2 2 42" xfId="1395" xr:uid="{00000000-0005-0000-0000-000071050000}"/>
    <cellStyle name="Comma 2 2 42 2" xfId="1396" xr:uid="{00000000-0005-0000-0000-000072050000}"/>
    <cellStyle name="Comma 2 2 42 3" xfId="1397" xr:uid="{00000000-0005-0000-0000-000073050000}"/>
    <cellStyle name="Comma 2 2 43" xfId="1398" xr:uid="{00000000-0005-0000-0000-000074050000}"/>
    <cellStyle name="Comma 2 2 43 2" xfId="1399" xr:uid="{00000000-0005-0000-0000-000075050000}"/>
    <cellStyle name="Comma 2 2 43 3" xfId="1400" xr:uid="{00000000-0005-0000-0000-000076050000}"/>
    <cellStyle name="Comma 2 2 44" xfId="1401" xr:uid="{00000000-0005-0000-0000-000077050000}"/>
    <cellStyle name="Comma 2 2 44 2" xfId="1402" xr:uid="{00000000-0005-0000-0000-000078050000}"/>
    <cellStyle name="Comma 2 2 44 3" xfId="1403" xr:uid="{00000000-0005-0000-0000-000079050000}"/>
    <cellStyle name="Comma 2 2 45" xfId="1404" xr:uid="{00000000-0005-0000-0000-00007A050000}"/>
    <cellStyle name="Comma 2 2 45 2" xfId="1405" xr:uid="{00000000-0005-0000-0000-00007B050000}"/>
    <cellStyle name="Comma 2 2 45 3" xfId="1406" xr:uid="{00000000-0005-0000-0000-00007C050000}"/>
    <cellStyle name="Comma 2 2 46" xfId="1407" xr:uid="{00000000-0005-0000-0000-00007D050000}"/>
    <cellStyle name="Comma 2 2 46 2" xfId="1408" xr:uid="{00000000-0005-0000-0000-00007E050000}"/>
    <cellStyle name="Comma 2 2 46 3" xfId="1409" xr:uid="{00000000-0005-0000-0000-00007F050000}"/>
    <cellStyle name="Comma 2 2 47" xfId="1410" xr:uid="{00000000-0005-0000-0000-000080050000}"/>
    <cellStyle name="Comma 2 2 47 2" xfId="1411" xr:uid="{00000000-0005-0000-0000-000081050000}"/>
    <cellStyle name="Comma 2 2 47 3" xfId="1412" xr:uid="{00000000-0005-0000-0000-000082050000}"/>
    <cellStyle name="Comma 2 2 48" xfId="1413" xr:uid="{00000000-0005-0000-0000-000083050000}"/>
    <cellStyle name="Comma 2 2 48 2" xfId="1414" xr:uid="{00000000-0005-0000-0000-000084050000}"/>
    <cellStyle name="Comma 2 2 48 3" xfId="1415" xr:uid="{00000000-0005-0000-0000-000085050000}"/>
    <cellStyle name="Comma 2 2 49" xfId="1416" xr:uid="{00000000-0005-0000-0000-000086050000}"/>
    <cellStyle name="Comma 2 2 49 2" xfId="1417" xr:uid="{00000000-0005-0000-0000-000087050000}"/>
    <cellStyle name="Comma 2 2 49 3" xfId="1418" xr:uid="{00000000-0005-0000-0000-000088050000}"/>
    <cellStyle name="Comma 2 2 5" xfId="1419" xr:uid="{00000000-0005-0000-0000-000089050000}"/>
    <cellStyle name="Comma 2 2 5 10" xfId="1420" xr:uid="{00000000-0005-0000-0000-00008A050000}"/>
    <cellStyle name="Comma 2 2 5 100" xfId="1421" xr:uid="{00000000-0005-0000-0000-00008B050000}"/>
    <cellStyle name="Comma 2 2 5 101" xfId="1422" xr:uid="{00000000-0005-0000-0000-00008C050000}"/>
    <cellStyle name="Comma 2 2 5 102" xfId="1423" xr:uid="{00000000-0005-0000-0000-00008D050000}"/>
    <cellStyle name="Comma 2 2 5 103" xfId="1424" xr:uid="{00000000-0005-0000-0000-00008E050000}"/>
    <cellStyle name="Comma 2 2 5 104" xfId="1425" xr:uid="{00000000-0005-0000-0000-00008F050000}"/>
    <cellStyle name="Comma 2 2 5 105" xfId="1426" xr:uid="{00000000-0005-0000-0000-000090050000}"/>
    <cellStyle name="Comma 2 2 5 106" xfId="1427" xr:uid="{00000000-0005-0000-0000-000091050000}"/>
    <cellStyle name="Comma 2 2 5 107" xfId="1428" xr:uid="{00000000-0005-0000-0000-000092050000}"/>
    <cellStyle name="Comma 2 2 5 108" xfId="1429" xr:uid="{00000000-0005-0000-0000-000093050000}"/>
    <cellStyle name="Comma 2 2 5 109" xfId="1430" xr:uid="{00000000-0005-0000-0000-000094050000}"/>
    <cellStyle name="Comma 2 2 5 11" xfId="1431" xr:uid="{00000000-0005-0000-0000-000095050000}"/>
    <cellStyle name="Comma 2 2 5 110" xfId="1432" xr:uid="{00000000-0005-0000-0000-000096050000}"/>
    <cellStyle name="Comma 2 2 5 111" xfId="1433" xr:uid="{00000000-0005-0000-0000-000097050000}"/>
    <cellStyle name="Comma 2 2 5 112" xfId="1434" xr:uid="{00000000-0005-0000-0000-000098050000}"/>
    <cellStyle name="Comma 2 2 5 113" xfId="1435" xr:uid="{00000000-0005-0000-0000-000099050000}"/>
    <cellStyle name="Comma 2 2 5 114" xfId="1436" xr:uid="{00000000-0005-0000-0000-00009A050000}"/>
    <cellStyle name="Comma 2 2 5 115" xfId="1437" xr:uid="{00000000-0005-0000-0000-00009B050000}"/>
    <cellStyle name="Comma 2 2 5 116" xfId="1438" xr:uid="{00000000-0005-0000-0000-00009C050000}"/>
    <cellStyle name="Comma 2 2 5 117" xfId="1439" xr:uid="{00000000-0005-0000-0000-00009D050000}"/>
    <cellStyle name="Comma 2 2 5 118" xfId="1440" xr:uid="{00000000-0005-0000-0000-00009E050000}"/>
    <cellStyle name="Comma 2 2 5 119" xfId="1441" xr:uid="{00000000-0005-0000-0000-00009F050000}"/>
    <cellStyle name="Comma 2 2 5 12" xfId="1442" xr:uid="{00000000-0005-0000-0000-0000A0050000}"/>
    <cellStyle name="Comma 2 2 5 120" xfId="1443" xr:uid="{00000000-0005-0000-0000-0000A1050000}"/>
    <cellStyle name="Comma 2 2 5 121" xfId="1444" xr:uid="{00000000-0005-0000-0000-0000A2050000}"/>
    <cellStyle name="Comma 2 2 5 122" xfId="1445" xr:uid="{00000000-0005-0000-0000-0000A3050000}"/>
    <cellStyle name="Comma 2 2 5 123" xfId="1446" xr:uid="{00000000-0005-0000-0000-0000A4050000}"/>
    <cellStyle name="Comma 2 2 5 124" xfId="1447" xr:uid="{00000000-0005-0000-0000-0000A5050000}"/>
    <cellStyle name="Comma 2 2 5 125" xfId="1448" xr:uid="{00000000-0005-0000-0000-0000A6050000}"/>
    <cellStyle name="Comma 2 2 5 126" xfId="1449" xr:uid="{00000000-0005-0000-0000-0000A7050000}"/>
    <cellStyle name="Comma 2 2 5 127" xfId="1450" xr:uid="{00000000-0005-0000-0000-0000A8050000}"/>
    <cellStyle name="Comma 2 2 5 128" xfId="1451" xr:uid="{00000000-0005-0000-0000-0000A9050000}"/>
    <cellStyle name="Comma 2 2 5 129" xfId="1452" xr:uid="{00000000-0005-0000-0000-0000AA050000}"/>
    <cellStyle name="Comma 2 2 5 13" xfId="1453" xr:uid="{00000000-0005-0000-0000-0000AB050000}"/>
    <cellStyle name="Comma 2 2 5 130" xfId="1454" xr:uid="{00000000-0005-0000-0000-0000AC050000}"/>
    <cellStyle name="Comma 2 2 5 131" xfId="1455" xr:uid="{00000000-0005-0000-0000-0000AD050000}"/>
    <cellStyle name="Comma 2 2 5 132" xfId="1456" xr:uid="{00000000-0005-0000-0000-0000AE050000}"/>
    <cellStyle name="Comma 2 2 5 133" xfId="1457" xr:uid="{00000000-0005-0000-0000-0000AF050000}"/>
    <cellStyle name="Comma 2 2 5 134" xfId="1458" xr:uid="{00000000-0005-0000-0000-0000B0050000}"/>
    <cellStyle name="Comma 2 2 5 135" xfId="1459" xr:uid="{00000000-0005-0000-0000-0000B1050000}"/>
    <cellStyle name="Comma 2 2 5 136" xfId="1460" xr:uid="{00000000-0005-0000-0000-0000B2050000}"/>
    <cellStyle name="Comma 2 2 5 137" xfId="1461" xr:uid="{00000000-0005-0000-0000-0000B3050000}"/>
    <cellStyle name="Comma 2 2 5 138" xfId="1462" xr:uid="{00000000-0005-0000-0000-0000B4050000}"/>
    <cellStyle name="Comma 2 2 5 139" xfId="1463" xr:uid="{00000000-0005-0000-0000-0000B5050000}"/>
    <cellStyle name="Comma 2 2 5 14" xfId="1464" xr:uid="{00000000-0005-0000-0000-0000B6050000}"/>
    <cellStyle name="Comma 2 2 5 140" xfId="1465" xr:uid="{00000000-0005-0000-0000-0000B7050000}"/>
    <cellStyle name="Comma 2 2 5 141" xfId="1466" xr:uid="{00000000-0005-0000-0000-0000B8050000}"/>
    <cellStyle name="Comma 2 2 5 142" xfId="1467" xr:uid="{00000000-0005-0000-0000-0000B9050000}"/>
    <cellStyle name="Comma 2 2 5 143" xfId="1468" xr:uid="{00000000-0005-0000-0000-0000BA050000}"/>
    <cellStyle name="Comma 2 2 5 144" xfId="1469" xr:uid="{00000000-0005-0000-0000-0000BB050000}"/>
    <cellStyle name="Comma 2 2 5 145" xfId="1470" xr:uid="{00000000-0005-0000-0000-0000BC050000}"/>
    <cellStyle name="Comma 2 2 5 146" xfId="1471" xr:uid="{00000000-0005-0000-0000-0000BD050000}"/>
    <cellStyle name="Comma 2 2 5 147" xfId="1472" xr:uid="{00000000-0005-0000-0000-0000BE050000}"/>
    <cellStyle name="Comma 2 2 5 148" xfId="1473" xr:uid="{00000000-0005-0000-0000-0000BF050000}"/>
    <cellStyle name="Comma 2 2 5 149" xfId="1474" xr:uid="{00000000-0005-0000-0000-0000C0050000}"/>
    <cellStyle name="Comma 2 2 5 15" xfId="1475" xr:uid="{00000000-0005-0000-0000-0000C1050000}"/>
    <cellStyle name="Comma 2 2 5 150" xfId="1476" xr:uid="{00000000-0005-0000-0000-0000C2050000}"/>
    <cellStyle name="Comma 2 2 5 151" xfId="1477" xr:uid="{00000000-0005-0000-0000-0000C3050000}"/>
    <cellStyle name="Comma 2 2 5 152" xfId="1478" xr:uid="{00000000-0005-0000-0000-0000C4050000}"/>
    <cellStyle name="Comma 2 2 5 153" xfId="1479" xr:uid="{00000000-0005-0000-0000-0000C5050000}"/>
    <cellStyle name="Comma 2 2 5 154" xfId="1480" xr:uid="{00000000-0005-0000-0000-0000C6050000}"/>
    <cellStyle name="Comma 2 2 5 155" xfId="1481" xr:uid="{00000000-0005-0000-0000-0000C7050000}"/>
    <cellStyle name="Comma 2 2 5 156" xfId="1482" xr:uid="{00000000-0005-0000-0000-0000C8050000}"/>
    <cellStyle name="Comma 2 2 5 157" xfId="1483" xr:uid="{00000000-0005-0000-0000-0000C9050000}"/>
    <cellStyle name="Comma 2 2 5 158" xfId="1484" xr:uid="{00000000-0005-0000-0000-0000CA050000}"/>
    <cellStyle name="Comma 2 2 5 159" xfId="1485" xr:uid="{00000000-0005-0000-0000-0000CB050000}"/>
    <cellStyle name="Comma 2 2 5 16" xfId="1486" xr:uid="{00000000-0005-0000-0000-0000CC050000}"/>
    <cellStyle name="Comma 2 2 5 160" xfId="1487" xr:uid="{00000000-0005-0000-0000-0000CD050000}"/>
    <cellStyle name="Comma 2 2 5 161" xfId="1488" xr:uid="{00000000-0005-0000-0000-0000CE050000}"/>
    <cellStyle name="Comma 2 2 5 162" xfId="1489" xr:uid="{00000000-0005-0000-0000-0000CF050000}"/>
    <cellStyle name="Comma 2 2 5 163" xfId="1490" xr:uid="{00000000-0005-0000-0000-0000D0050000}"/>
    <cellStyle name="Comma 2 2 5 164" xfId="1491" xr:uid="{00000000-0005-0000-0000-0000D1050000}"/>
    <cellStyle name="Comma 2 2 5 165" xfId="1492" xr:uid="{00000000-0005-0000-0000-0000D2050000}"/>
    <cellStyle name="Comma 2 2 5 166" xfId="1493" xr:uid="{00000000-0005-0000-0000-0000D3050000}"/>
    <cellStyle name="Comma 2 2 5 167" xfId="1494" xr:uid="{00000000-0005-0000-0000-0000D4050000}"/>
    <cellStyle name="Comma 2 2 5 168" xfId="1495" xr:uid="{00000000-0005-0000-0000-0000D5050000}"/>
    <cellStyle name="Comma 2 2 5 169" xfId="1496" xr:uid="{00000000-0005-0000-0000-0000D6050000}"/>
    <cellStyle name="Comma 2 2 5 17" xfId="1497" xr:uid="{00000000-0005-0000-0000-0000D7050000}"/>
    <cellStyle name="Comma 2 2 5 170" xfId="1498" xr:uid="{00000000-0005-0000-0000-0000D8050000}"/>
    <cellStyle name="Comma 2 2 5 171" xfId="1499" xr:uid="{00000000-0005-0000-0000-0000D9050000}"/>
    <cellStyle name="Comma 2 2 5 172" xfId="1500" xr:uid="{00000000-0005-0000-0000-0000DA050000}"/>
    <cellStyle name="Comma 2 2 5 173" xfId="1501" xr:uid="{00000000-0005-0000-0000-0000DB050000}"/>
    <cellStyle name="Comma 2 2 5 174" xfId="1502" xr:uid="{00000000-0005-0000-0000-0000DC050000}"/>
    <cellStyle name="Comma 2 2 5 175" xfId="1503" xr:uid="{00000000-0005-0000-0000-0000DD050000}"/>
    <cellStyle name="Comma 2 2 5 176" xfId="1504" xr:uid="{00000000-0005-0000-0000-0000DE050000}"/>
    <cellStyle name="Comma 2 2 5 177" xfId="1505" xr:uid="{00000000-0005-0000-0000-0000DF050000}"/>
    <cellStyle name="Comma 2 2 5 178" xfId="1506" xr:uid="{00000000-0005-0000-0000-0000E0050000}"/>
    <cellStyle name="Comma 2 2 5 179" xfId="1507" xr:uid="{00000000-0005-0000-0000-0000E1050000}"/>
    <cellStyle name="Comma 2 2 5 18" xfId="1508" xr:uid="{00000000-0005-0000-0000-0000E2050000}"/>
    <cellStyle name="Comma 2 2 5 180" xfId="1509" xr:uid="{00000000-0005-0000-0000-0000E3050000}"/>
    <cellStyle name="Comma 2 2 5 181" xfId="1510" xr:uid="{00000000-0005-0000-0000-0000E4050000}"/>
    <cellStyle name="Comma 2 2 5 182" xfId="1511" xr:uid="{00000000-0005-0000-0000-0000E5050000}"/>
    <cellStyle name="Comma 2 2 5 183" xfId="1512" xr:uid="{00000000-0005-0000-0000-0000E6050000}"/>
    <cellStyle name="Comma 2 2 5 184" xfId="1513" xr:uid="{00000000-0005-0000-0000-0000E7050000}"/>
    <cellStyle name="Comma 2 2 5 185" xfId="1514" xr:uid="{00000000-0005-0000-0000-0000E8050000}"/>
    <cellStyle name="Comma 2 2 5 186" xfId="1515" xr:uid="{00000000-0005-0000-0000-0000E9050000}"/>
    <cellStyle name="Comma 2 2 5 187" xfId="1516" xr:uid="{00000000-0005-0000-0000-0000EA050000}"/>
    <cellStyle name="Comma 2 2 5 188" xfId="1517" xr:uid="{00000000-0005-0000-0000-0000EB050000}"/>
    <cellStyle name="Comma 2 2 5 189" xfId="1518" xr:uid="{00000000-0005-0000-0000-0000EC050000}"/>
    <cellStyle name="Comma 2 2 5 19" xfId="1519" xr:uid="{00000000-0005-0000-0000-0000ED050000}"/>
    <cellStyle name="Comma 2 2 5 190" xfId="1520" xr:uid="{00000000-0005-0000-0000-0000EE050000}"/>
    <cellStyle name="Comma 2 2 5 191" xfId="1521" xr:uid="{00000000-0005-0000-0000-0000EF050000}"/>
    <cellStyle name="Comma 2 2 5 192" xfId="1522" xr:uid="{00000000-0005-0000-0000-0000F0050000}"/>
    <cellStyle name="Comma 2 2 5 193" xfId="1523" xr:uid="{00000000-0005-0000-0000-0000F1050000}"/>
    <cellStyle name="Comma 2 2 5 194" xfId="1524" xr:uid="{00000000-0005-0000-0000-0000F2050000}"/>
    <cellStyle name="Comma 2 2 5 195" xfId="1525" xr:uid="{00000000-0005-0000-0000-0000F3050000}"/>
    <cellStyle name="Comma 2 2 5 2" xfId="1526" xr:uid="{00000000-0005-0000-0000-0000F4050000}"/>
    <cellStyle name="Comma 2 2 5 20" xfId="1527" xr:uid="{00000000-0005-0000-0000-0000F5050000}"/>
    <cellStyle name="Comma 2 2 5 21" xfId="1528" xr:uid="{00000000-0005-0000-0000-0000F6050000}"/>
    <cellStyle name="Comma 2 2 5 22" xfId="1529" xr:uid="{00000000-0005-0000-0000-0000F7050000}"/>
    <cellStyle name="Comma 2 2 5 23" xfId="1530" xr:uid="{00000000-0005-0000-0000-0000F8050000}"/>
    <cellStyle name="Comma 2 2 5 24" xfId="1531" xr:uid="{00000000-0005-0000-0000-0000F9050000}"/>
    <cellStyle name="Comma 2 2 5 25" xfId="1532" xr:uid="{00000000-0005-0000-0000-0000FA050000}"/>
    <cellStyle name="Comma 2 2 5 26" xfId="1533" xr:uid="{00000000-0005-0000-0000-0000FB050000}"/>
    <cellStyle name="Comma 2 2 5 27" xfId="1534" xr:uid="{00000000-0005-0000-0000-0000FC050000}"/>
    <cellStyle name="Comma 2 2 5 28" xfId="1535" xr:uid="{00000000-0005-0000-0000-0000FD050000}"/>
    <cellStyle name="Comma 2 2 5 29" xfId="1536" xr:uid="{00000000-0005-0000-0000-0000FE050000}"/>
    <cellStyle name="Comma 2 2 5 3" xfId="1537" xr:uid="{00000000-0005-0000-0000-0000FF050000}"/>
    <cellStyle name="Comma 2 2 5 30" xfId="1538" xr:uid="{00000000-0005-0000-0000-000000060000}"/>
    <cellStyle name="Comma 2 2 5 31" xfId="1539" xr:uid="{00000000-0005-0000-0000-000001060000}"/>
    <cellStyle name="Comma 2 2 5 32" xfId="1540" xr:uid="{00000000-0005-0000-0000-000002060000}"/>
    <cellStyle name="Comma 2 2 5 33" xfId="1541" xr:uid="{00000000-0005-0000-0000-000003060000}"/>
    <cellStyle name="Comma 2 2 5 34" xfId="1542" xr:uid="{00000000-0005-0000-0000-000004060000}"/>
    <cellStyle name="Comma 2 2 5 35" xfId="1543" xr:uid="{00000000-0005-0000-0000-000005060000}"/>
    <cellStyle name="Comma 2 2 5 36" xfId="1544" xr:uid="{00000000-0005-0000-0000-000006060000}"/>
    <cellStyle name="Comma 2 2 5 37" xfId="1545" xr:uid="{00000000-0005-0000-0000-000007060000}"/>
    <cellStyle name="Comma 2 2 5 38" xfId="1546" xr:uid="{00000000-0005-0000-0000-000008060000}"/>
    <cellStyle name="Comma 2 2 5 39" xfId="1547" xr:uid="{00000000-0005-0000-0000-000009060000}"/>
    <cellStyle name="Comma 2 2 5 4" xfId="1548" xr:uid="{00000000-0005-0000-0000-00000A060000}"/>
    <cellStyle name="Comma 2 2 5 40" xfId="1549" xr:uid="{00000000-0005-0000-0000-00000B060000}"/>
    <cellStyle name="Comma 2 2 5 41" xfId="1550" xr:uid="{00000000-0005-0000-0000-00000C060000}"/>
    <cellStyle name="Comma 2 2 5 42" xfId="1551" xr:uid="{00000000-0005-0000-0000-00000D060000}"/>
    <cellStyle name="Comma 2 2 5 43" xfId="1552" xr:uid="{00000000-0005-0000-0000-00000E060000}"/>
    <cellStyle name="Comma 2 2 5 44" xfId="1553" xr:uid="{00000000-0005-0000-0000-00000F060000}"/>
    <cellStyle name="Comma 2 2 5 45" xfId="1554" xr:uid="{00000000-0005-0000-0000-000010060000}"/>
    <cellStyle name="Comma 2 2 5 46" xfId="1555" xr:uid="{00000000-0005-0000-0000-000011060000}"/>
    <cellStyle name="Comma 2 2 5 47" xfId="1556" xr:uid="{00000000-0005-0000-0000-000012060000}"/>
    <cellStyle name="Comma 2 2 5 48" xfId="1557" xr:uid="{00000000-0005-0000-0000-000013060000}"/>
    <cellStyle name="Comma 2 2 5 49" xfId="1558" xr:uid="{00000000-0005-0000-0000-000014060000}"/>
    <cellStyle name="Comma 2 2 5 5" xfId="1559" xr:uid="{00000000-0005-0000-0000-000015060000}"/>
    <cellStyle name="Comma 2 2 5 50" xfId="1560" xr:uid="{00000000-0005-0000-0000-000016060000}"/>
    <cellStyle name="Comma 2 2 5 51" xfId="1561" xr:uid="{00000000-0005-0000-0000-000017060000}"/>
    <cellStyle name="Comma 2 2 5 52" xfId="1562" xr:uid="{00000000-0005-0000-0000-000018060000}"/>
    <cellStyle name="Comma 2 2 5 53" xfId="1563" xr:uid="{00000000-0005-0000-0000-000019060000}"/>
    <cellStyle name="Comma 2 2 5 54" xfId="1564" xr:uid="{00000000-0005-0000-0000-00001A060000}"/>
    <cellStyle name="Comma 2 2 5 55" xfId="1565" xr:uid="{00000000-0005-0000-0000-00001B060000}"/>
    <cellStyle name="Comma 2 2 5 56" xfId="1566" xr:uid="{00000000-0005-0000-0000-00001C060000}"/>
    <cellStyle name="Comma 2 2 5 57" xfId="1567" xr:uid="{00000000-0005-0000-0000-00001D060000}"/>
    <cellStyle name="Comma 2 2 5 58" xfId="1568" xr:uid="{00000000-0005-0000-0000-00001E060000}"/>
    <cellStyle name="Comma 2 2 5 59" xfId="1569" xr:uid="{00000000-0005-0000-0000-00001F060000}"/>
    <cellStyle name="Comma 2 2 5 6" xfId="1570" xr:uid="{00000000-0005-0000-0000-000020060000}"/>
    <cellStyle name="Comma 2 2 5 60" xfId="1571" xr:uid="{00000000-0005-0000-0000-000021060000}"/>
    <cellStyle name="Comma 2 2 5 61" xfId="1572" xr:uid="{00000000-0005-0000-0000-000022060000}"/>
    <cellStyle name="Comma 2 2 5 62" xfId="1573" xr:uid="{00000000-0005-0000-0000-000023060000}"/>
    <cellStyle name="Comma 2 2 5 63" xfId="1574" xr:uid="{00000000-0005-0000-0000-000024060000}"/>
    <cellStyle name="Comma 2 2 5 64" xfId="1575" xr:uid="{00000000-0005-0000-0000-000025060000}"/>
    <cellStyle name="Comma 2 2 5 65" xfId="1576" xr:uid="{00000000-0005-0000-0000-000026060000}"/>
    <cellStyle name="Comma 2 2 5 66" xfId="1577" xr:uid="{00000000-0005-0000-0000-000027060000}"/>
    <cellStyle name="Comma 2 2 5 67" xfId="1578" xr:uid="{00000000-0005-0000-0000-000028060000}"/>
    <cellStyle name="Comma 2 2 5 68" xfId="1579" xr:uid="{00000000-0005-0000-0000-000029060000}"/>
    <cellStyle name="Comma 2 2 5 69" xfId="1580" xr:uid="{00000000-0005-0000-0000-00002A060000}"/>
    <cellStyle name="Comma 2 2 5 7" xfId="1581" xr:uid="{00000000-0005-0000-0000-00002B060000}"/>
    <cellStyle name="Comma 2 2 5 70" xfId="1582" xr:uid="{00000000-0005-0000-0000-00002C060000}"/>
    <cellStyle name="Comma 2 2 5 71" xfId="1583" xr:uid="{00000000-0005-0000-0000-00002D060000}"/>
    <cellStyle name="Comma 2 2 5 72" xfId="1584" xr:uid="{00000000-0005-0000-0000-00002E060000}"/>
    <cellStyle name="Comma 2 2 5 73" xfId="1585" xr:uid="{00000000-0005-0000-0000-00002F060000}"/>
    <cellStyle name="Comma 2 2 5 74" xfId="1586" xr:uid="{00000000-0005-0000-0000-000030060000}"/>
    <cellStyle name="Comma 2 2 5 75" xfId="1587" xr:uid="{00000000-0005-0000-0000-000031060000}"/>
    <cellStyle name="Comma 2 2 5 76" xfId="1588" xr:uid="{00000000-0005-0000-0000-000032060000}"/>
    <cellStyle name="Comma 2 2 5 77" xfId="1589" xr:uid="{00000000-0005-0000-0000-000033060000}"/>
    <cellStyle name="Comma 2 2 5 78" xfId="1590" xr:uid="{00000000-0005-0000-0000-000034060000}"/>
    <cellStyle name="Comma 2 2 5 79" xfId="1591" xr:uid="{00000000-0005-0000-0000-000035060000}"/>
    <cellStyle name="Comma 2 2 5 8" xfId="1592" xr:uid="{00000000-0005-0000-0000-000036060000}"/>
    <cellStyle name="Comma 2 2 5 80" xfId="1593" xr:uid="{00000000-0005-0000-0000-000037060000}"/>
    <cellStyle name="Comma 2 2 5 81" xfId="1594" xr:uid="{00000000-0005-0000-0000-000038060000}"/>
    <cellStyle name="Comma 2 2 5 82" xfId="1595" xr:uid="{00000000-0005-0000-0000-000039060000}"/>
    <cellStyle name="Comma 2 2 5 83" xfId="1596" xr:uid="{00000000-0005-0000-0000-00003A060000}"/>
    <cellStyle name="Comma 2 2 5 84" xfId="1597" xr:uid="{00000000-0005-0000-0000-00003B060000}"/>
    <cellStyle name="Comma 2 2 5 85" xfId="1598" xr:uid="{00000000-0005-0000-0000-00003C060000}"/>
    <cellStyle name="Comma 2 2 5 86" xfId="1599" xr:uid="{00000000-0005-0000-0000-00003D060000}"/>
    <cellStyle name="Comma 2 2 5 87" xfId="1600" xr:uid="{00000000-0005-0000-0000-00003E060000}"/>
    <cellStyle name="Comma 2 2 5 88" xfId="1601" xr:uid="{00000000-0005-0000-0000-00003F060000}"/>
    <cellStyle name="Comma 2 2 5 89" xfId="1602" xr:uid="{00000000-0005-0000-0000-000040060000}"/>
    <cellStyle name="Comma 2 2 5 9" xfId="1603" xr:uid="{00000000-0005-0000-0000-000041060000}"/>
    <cellStyle name="Comma 2 2 5 90" xfId="1604" xr:uid="{00000000-0005-0000-0000-000042060000}"/>
    <cellStyle name="Comma 2 2 5 91" xfId="1605" xr:uid="{00000000-0005-0000-0000-000043060000}"/>
    <cellStyle name="Comma 2 2 5 92" xfId="1606" xr:uid="{00000000-0005-0000-0000-000044060000}"/>
    <cellStyle name="Comma 2 2 5 93" xfId="1607" xr:uid="{00000000-0005-0000-0000-000045060000}"/>
    <cellStyle name="Comma 2 2 5 94" xfId="1608" xr:uid="{00000000-0005-0000-0000-000046060000}"/>
    <cellStyle name="Comma 2 2 5 95" xfId="1609" xr:uid="{00000000-0005-0000-0000-000047060000}"/>
    <cellStyle name="Comma 2 2 5 96" xfId="1610" xr:uid="{00000000-0005-0000-0000-000048060000}"/>
    <cellStyle name="Comma 2 2 5 97" xfId="1611" xr:uid="{00000000-0005-0000-0000-000049060000}"/>
    <cellStyle name="Comma 2 2 5 98" xfId="1612" xr:uid="{00000000-0005-0000-0000-00004A060000}"/>
    <cellStyle name="Comma 2 2 5 99" xfId="1613" xr:uid="{00000000-0005-0000-0000-00004B060000}"/>
    <cellStyle name="Comma 2 2 50" xfId="1614" xr:uid="{00000000-0005-0000-0000-00004C060000}"/>
    <cellStyle name="Comma 2 2 50 2" xfId="1615" xr:uid="{00000000-0005-0000-0000-00004D060000}"/>
    <cellStyle name="Comma 2 2 50 3" xfId="1616" xr:uid="{00000000-0005-0000-0000-00004E060000}"/>
    <cellStyle name="Comma 2 2 51" xfId="1617" xr:uid="{00000000-0005-0000-0000-00004F060000}"/>
    <cellStyle name="Comma 2 2 51 2" xfId="1618" xr:uid="{00000000-0005-0000-0000-000050060000}"/>
    <cellStyle name="Comma 2 2 51 3" xfId="1619" xr:uid="{00000000-0005-0000-0000-000051060000}"/>
    <cellStyle name="Comma 2 2 52" xfId="1620" xr:uid="{00000000-0005-0000-0000-000052060000}"/>
    <cellStyle name="Comma 2 2 52 2" xfId="1621" xr:uid="{00000000-0005-0000-0000-000053060000}"/>
    <cellStyle name="Comma 2 2 52 3" xfId="1622" xr:uid="{00000000-0005-0000-0000-000054060000}"/>
    <cellStyle name="Comma 2 2 53" xfId="1623" xr:uid="{00000000-0005-0000-0000-000055060000}"/>
    <cellStyle name="Comma 2 2 53 2" xfId="1624" xr:uid="{00000000-0005-0000-0000-000056060000}"/>
    <cellStyle name="Comma 2 2 53 3" xfId="1625" xr:uid="{00000000-0005-0000-0000-000057060000}"/>
    <cellStyle name="Comma 2 2 54" xfId="1626" xr:uid="{00000000-0005-0000-0000-000058060000}"/>
    <cellStyle name="Comma 2 2 54 2" xfId="1627" xr:uid="{00000000-0005-0000-0000-000059060000}"/>
    <cellStyle name="Comma 2 2 54 3" xfId="1628" xr:uid="{00000000-0005-0000-0000-00005A060000}"/>
    <cellStyle name="Comma 2 2 55" xfId="1629" xr:uid="{00000000-0005-0000-0000-00005B060000}"/>
    <cellStyle name="Comma 2 2 55 2" xfId="1630" xr:uid="{00000000-0005-0000-0000-00005C060000}"/>
    <cellStyle name="Comma 2 2 55 3" xfId="1631" xr:uid="{00000000-0005-0000-0000-00005D060000}"/>
    <cellStyle name="Comma 2 2 56" xfId="1632" xr:uid="{00000000-0005-0000-0000-00005E060000}"/>
    <cellStyle name="Comma 2 2 56 2" xfId="1633" xr:uid="{00000000-0005-0000-0000-00005F060000}"/>
    <cellStyle name="Comma 2 2 56 3" xfId="1634" xr:uid="{00000000-0005-0000-0000-000060060000}"/>
    <cellStyle name="Comma 2 2 57" xfId="1635" xr:uid="{00000000-0005-0000-0000-000061060000}"/>
    <cellStyle name="Comma 2 2 57 2" xfId="1636" xr:uid="{00000000-0005-0000-0000-000062060000}"/>
    <cellStyle name="Comma 2 2 57 3" xfId="1637" xr:uid="{00000000-0005-0000-0000-000063060000}"/>
    <cellStyle name="Comma 2 2 58" xfId="1638" xr:uid="{00000000-0005-0000-0000-000064060000}"/>
    <cellStyle name="Comma 2 2 58 2" xfId="1639" xr:uid="{00000000-0005-0000-0000-000065060000}"/>
    <cellStyle name="Comma 2 2 58 3" xfId="1640" xr:uid="{00000000-0005-0000-0000-000066060000}"/>
    <cellStyle name="Comma 2 2 59" xfId="1641" xr:uid="{00000000-0005-0000-0000-000067060000}"/>
    <cellStyle name="Comma 2 2 59 2" xfId="1642" xr:uid="{00000000-0005-0000-0000-000068060000}"/>
    <cellStyle name="Comma 2 2 59 3" xfId="1643" xr:uid="{00000000-0005-0000-0000-000069060000}"/>
    <cellStyle name="Comma 2 2 6" xfId="1644" xr:uid="{00000000-0005-0000-0000-00006A060000}"/>
    <cellStyle name="Comma 2 2 6 10" xfId="1645" xr:uid="{00000000-0005-0000-0000-00006B060000}"/>
    <cellStyle name="Comma 2 2 6 100" xfId="1646" xr:uid="{00000000-0005-0000-0000-00006C060000}"/>
    <cellStyle name="Comma 2 2 6 101" xfId="1647" xr:uid="{00000000-0005-0000-0000-00006D060000}"/>
    <cellStyle name="Comma 2 2 6 102" xfId="1648" xr:uid="{00000000-0005-0000-0000-00006E060000}"/>
    <cellStyle name="Comma 2 2 6 103" xfId="1649" xr:uid="{00000000-0005-0000-0000-00006F060000}"/>
    <cellStyle name="Comma 2 2 6 104" xfId="1650" xr:uid="{00000000-0005-0000-0000-000070060000}"/>
    <cellStyle name="Comma 2 2 6 105" xfId="1651" xr:uid="{00000000-0005-0000-0000-000071060000}"/>
    <cellStyle name="Comma 2 2 6 106" xfId="1652" xr:uid="{00000000-0005-0000-0000-000072060000}"/>
    <cellStyle name="Comma 2 2 6 107" xfId="1653" xr:uid="{00000000-0005-0000-0000-000073060000}"/>
    <cellStyle name="Comma 2 2 6 108" xfId="1654" xr:uid="{00000000-0005-0000-0000-000074060000}"/>
    <cellStyle name="Comma 2 2 6 109" xfId="1655" xr:uid="{00000000-0005-0000-0000-000075060000}"/>
    <cellStyle name="Comma 2 2 6 11" xfId="1656" xr:uid="{00000000-0005-0000-0000-000076060000}"/>
    <cellStyle name="Comma 2 2 6 110" xfId="1657" xr:uid="{00000000-0005-0000-0000-000077060000}"/>
    <cellStyle name="Comma 2 2 6 111" xfId="1658" xr:uid="{00000000-0005-0000-0000-000078060000}"/>
    <cellStyle name="Comma 2 2 6 112" xfId="1659" xr:uid="{00000000-0005-0000-0000-000079060000}"/>
    <cellStyle name="Comma 2 2 6 113" xfId="1660" xr:uid="{00000000-0005-0000-0000-00007A060000}"/>
    <cellStyle name="Comma 2 2 6 114" xfId="1661" xr:uid="{00000000-0005-0000-0000-00007B060000}"/>
    <cellStyle name="Comma 2 2 6 115" xfId="1662" xr:uid="{00000000-0005-0000-0000-00007C060000}"/>
    <cellStyle name="Comma 2 2 6 116" xfId="1663" xr:uid="{00000000-0005-0000-0000-00007D060000}"/>
    <cellStyle name="Comma 2 2 6 117" xfId="1664" xr:uid="{00000000-0005-0000-0000-00007E060000}"/>
    <cellStyle name="Comma 2 2 6 118" xfId="1665" xr:uid="{00000000-0005-0000-0000-00007F060000}"/>
    <cellStyle name="Comma 2 2 6 119" xfId="1666" xr:uid="{00000000-0005-0000-0000-000080060000}"/>
    <cellStyle name="Comma 2 2 6 12" xfId="1667" xr:uid="{00000000-0005-0000-0000-000081060000}"/>
    <cellStyle name="Comma 2 2 6 120" xfId="1668" xr:uid="{00000000-0005-0000-0000-000082060000}"/>
    <cellStyle name="Comma 2 2 6 121" xfId="1669" xr:uid="{00000000-0005-0000-0000-000083060000}"/>
    <cellStyle name="Comma 2 2 6 122" xfId="1670" xr:uid="{00000000-0005-0000-0000-000084060000}"/>
    <cellStyle name="Comma 2 2 6 123" xfId="1671" xr:uid="{00000000-0005-0000-0000-000085060000}"/>
    <cellStyle name="Comma 2 2 6 124" xfId="1672" xr:uid="{00000000-0005-0000-0000-000086060000}"/>
    <cellStyle name="Comma 2 2 6 125" xfId="1673" xr:uid="{00000000-0005-0000-0000-000087060000}"/>
    <cellStyle name="Comma 2 2 6 126" xfId="1674" xr:uid="{00000000-0005-0000-0000-000088060000}"/>
    <cellStyle name="Comma 2 2 6 127" xfId="1675" xr:uid="{00000000-0005-0000-0000-000089060000}"/>
    <cellStyle name="Comma 2 2 6 128" xfId="1676" xr:uid="{00000000-0005-0000-0000-00008A060000}"/>
    <cellStyle name="Comma 2 2 6 129" xfId="1677" xr:uid="{00000000-0005-0000-0000-00008B060000}"/>
    <cellStyle name="Comma 2 2 6 13" xfId="1678" xr:uid="{00000000-0005-0000-0000-00008C060000}"/>
    <cellStyle name="Comma 2 2 6 130" xfId="1679" xr:uid="{00000000-0005-0000-0000-00008D060000}"/>
    <cellStyle name="Comma 2 2 6 14" xfId="1680" xr:uid="{00000000-0005-0000-0000-00008E060000}"/>
    <cellStyle name="Comma 2 2 6 15" xfId="1681" xr:uid="{00000000-0005-0000-0000-00008F060000}"/>
    <cellStyle name="Comma 2 2 6 16" xfId="1682" xr:uid="{00000000-0005-0000-0000-000090060000}"/>
    <cellStyle name="Comma 2 2 6 17" xfId="1683" xr:uid="{00000000-0005-0000-0000-000091060000}"/>
    <cellStyle name="Comma 2 2 6 18" xfId="1684" xr:uid="{00000000-0005-0000-0000-000092060000}"/>
    <cellStyle name="Comma 2 2 6 19" xfId="1685" xr:uid="{00000000-0005-0000-0000-000093060000}"/>
    <cellStyle name="Comma 2 2 6 2" xfId="1686" xr:uid="{00000000-0005-0000-0000-000094060000}"/>
    <cellStyle name="Comma 2 2 6 20" xfId="1687" xr:uid="{00000000-0005-0000-0000-000095060000}"/>
    <cellStyle name="Comma 2 2 6 21" xfId="1688" xr:uid="{00000000-0005-0000-0000-000096060000}"/>
    <cellStyle name="Comma 2 2 6 22" xfId="1689" xr:uid="{00000000-0005-0000-0000-000097060000}"/>
    <cellStyle name="Comma 2 2 6 23" xfId="1690" xr:uid="{00000000-0005-0000-0000-000098060000}"/>
    <cellStyle name="Comma 2 2 6 24" xfId="1691" xr:uid="{00000000-0005-0000-0000-000099060000}"/>
    <cellStyle name="Comma 2 2 6 25" xfId="1692" xr:uid="{00000000-0005-0000-0000-00009A060000}"/>
    <cellStyle name="Comma 2 2 6 26" xfId="1693" xr:uid="{00000000-0005-0000-0000-00009B060000}"/>
    <cellStyle name="Comma 2 2 6 27" xfId="1694" xr:uid="{00000000-0005-0000-0000-00009C060000}"/>
    <cellStyle name="Comma 2 2 6 28" xfId="1695" xr:uid="{00000000-0005-0000-0000-00009D060000}"/>
    <cellStyle name="Comma 2 2 6 29" xfId="1696" xr:uid="{00000000-0005-0000-0000-00009E060000}"/>
    <cellStyle name="Comma 2 2 6 3" xfId="1697" xr:uid="{00000000-0005-0000-0000-00009F060000}"/>
    <cellStyle name="Comma 2 2 6 30" xfId="1698" xr:uid="{00000000-0005-0000-0000-0000A0060000}"/>
    <cellStyle name="Comma 2 2 6 31" xfId="1699" xr:uid="{00000000-0005-0000-0000-0000A1060000}"/>
    <cellStyle name="Comma 2 2 6 32" xfId="1700" xr:uid="{00000000-0005-0000-0000-0000A2060000}"/>
    <cellStyle name="Comma 2 2 6 33" xfId="1701" xr:uid="{00000000-0005-0000-0000-0000A3060000}"/>
    <cellStyle name="Comma 2 2 6 34" xfId="1702" xr:uid="{00000000-0005-0000-0000-0000A4060000}"/>
    <cellStyle name="Comma 2 2 6 35" xfId="1703" xr:uid="{00000000-0005-0000-0000-0000A5060000}"/>
    <cellStyle name="Comma 2 2 6 36" xfId="1704" xr:uid="{00000000-0005-0000-0000-0000A6060000}"/>
    <cellStyle name="Comma 2 2 6 37" xfId="1705" xr:uid="{00000000-0005-0000-0000-0000A7060000}"/>
    <cellStyle name="Comma 2 2 6 38" xfId="1706" xr:uid="{00000000-0005-0000-0000-0000A8060000}"/>
    <cellStyle name="Comma 2 2 6 39" xfId="1707" xr:uid="{00000000-0005-0000-0000-0000A9060000}"/>
    <cellStyle name="Comma 2 2 6 4" xfId="1708" xr:uid="{00000000-0005-0000-0000-0000AA060000}"/>
    <cellStyle name="Comma 2 2 6 40" xfId="1709" xr:uid="{00000000-0005-0000-0000-0000AB060000}"/>
    <cellStyle name="Comma 2 2 6 41" xfId="1710" xr:uid="{00000000-0005-0000-0000-0000AC060000}"/>
    <cellStyle name="Comma 2 2 6 42" xfId="1711" xr:uid="{00000000-0005-0000-0000-0000AD060000}"/>
    <cellStyle name="Comma 2 2 6 43" xfId="1712" xr:uid="{00000000-0005-0000-0000-0000AE060000}"/>
    <cellStyle name="Comma 2 2 6 44" xfId="1713" xr:uid="{00000000-0005-0000-0000-0000AF060000}"/>
    <cellStyle name="Comma 2 2 6 45" xfId="1714" xr:uid="{00000000-0005-0000-0000-0000B0060000}"/>
    <cellStyle name="Comma 2 2 6 46" xfId="1715" xr:uid="{00000000-0005-0000-0000-0000B1060000}"/>
    <cellStyle name="Comma 2 2 6 47" xfId="1716" xr:uid="{00000000-0005-0000-0000-0000B2060000}"/>
    <cellStyle name="Comma 2 2 6 48" xfId="1717" xr:uid="{00000000-0005-0000-0000-0000B3060000}"/>
    <cellStyle name="Comma 2 2 6 49" xfId="1718" xr:uid="{00000000-0005-0000-0000-0000B4060000}"/>
    <cellStyle name="Comma 2 2 6 5" xfId="1719" xr:uid="{00000000-0005-0000-0000-0000B5060000}"/>
    <cellStyle name="Comma 2 2 6 50" xfId="1720" xr:uid="{00000000-0005-0000-0000-0000B6060000}"/>
    <cellStyle name="Comma 2 2 6 51" xfId="1721" xr:uid="{00000000-0005-0000-0000-0000B7060000}"/>
    <cellStyle name="Comma 2 2 6 52" xfId="1722" xr:uid="{00000000-0005-0000-0000-0000B8060000}"/>
    <cellStyle name="Comma 2 2 6 53" xfId="1723" xr:uid="{00000000-0005-0000-0000-0000B9060000}"/>
    <cellStyle name="Comma 2 2 6 54" xfId="1724" xr:uid="{00000000-0005-0000-0000-0000BA060000}"/>
    <cellStyle name="Comma 2 2 6 55" xfId="1725" xr:uid="{00000000-0005-0000-0000-0000BB060000}"/>
    <cellStyle name="Comma 2 2 6 56" xfId="1726" xr:uid="{00000000-0005-0000-0000-0000BC060000}"/>
    <cellStyle name="Comma 2 2 6 57" xfId="1727" xr:uid="{00000000-0005-0000-0000-0000BD060000}"/>
    <cellStyle name="Comma 2 2 6 58" xfId="1728" xr:uid="{00000000-0005-0000-0000-0000BE060000}"/>
    <cellStyle name="Comma 2 2 6 59" xfId="1729" xr:uid="{00000000-0005-0000-0000-0000BF060000}"/>
    <cellStyle name="Comma 2 2 6 6" xfId="1730" xr:uid="{00000000-0005-0000-0000-0000C0060000}"/>
    <cellStyle name="Comma 2 2 6 60" xfId="1731" xr:uid="{00000000-0005-0000-0000-0000C1060000}"/>
    <cellStyle name="Comma 2 2 6 61" xfId="1732" xr:uid="{00000000-0005-0000-0000-0000C2060000}"/>
    <cellStyle name="Comma 2 2 6 62" xfId="1733" xr:uid="{00000000-0005-0000-0000-0000C3060000}"/>
    <cellStyle name="Comma 2 2 6 63" xfId="1734" xr:uid="{00000000-0005-0000-0000-0000C4060000}"/>
    <cellStyle name="Comma 2 2 6 64" xfId="1735" xr:uid="{00000000-0005-0000-0000-0000C5060000}"/>
    <cellStyle name="Comma 2 2 6 65" xfId="1736" xr:uid="{00000000-0005-0000-0000-0000C6060000}"/>
    <cellStyle name="Comma 2 2 6 66" xfId="1737" xr:uid="{00000000-0005-0000-0000-0000C7060000}"/>
    <cellStyle name="Comma 2 2 6 67" xfId="1738" xr:uid="{00000000-0005-0000-0000-0000C8060000}"/>
    <cellStyle name="Comma 2 2 6 68" xfId="1739" xr:uid="{00000000-0005-0000-0000-0000C9060000}"/>
    <cellStyle name="Comma 2 2 6 69" xfId="1740" xr:uid="{00000000-0005-0000-0000-0000CA060000}"/>
    <cellStyle name="Comma 2 2 6 7" xfId="1741" xr:uid="{00000000-0005-0000-0000-0000CB060000}"/>
    <cellStyle name="Comma 2 2 6 70" xfId="1742" xr:uid="{00000000-0005-0000-0000-0000CC060000}"/>
    <cellStyle name="Comma 2 2 6 71" xfId="1743" xr:uid="{00000000-0005-0000-0000-0000CD060000}"/>
    <cellStyle name="Comma 2 2 6 72" xfId="1744" xr:uid="{00000000-0005-0000-0000-0000CE060000}"/>
    <cellStyle name="Comma 2 2 6 73" xfId="1745" xr:uid="{00000000-0005-0000-0000-0000CF060000}"/>
    <cellStyle name="Comma 2 2 6 74" xfId="1746" xr:uid="{00000000-0005-0000-0000-0000D0060000}"/>
    <cellStyle name="Comma 2 2 6 75" xfId="1747" xr:uid="{00000000-0005-0000-0000-0000D1060000}"/>
    <cellStyle name="Comma 2 2 6 76" xfId="1748" xr:uid="{00000000-0005-0000-0000-0000D2060000}"/>
    <cellStyle name="Comma 2 2 6 77" xfId="1749" xr:uid="{00000000-0005-0000-0000-0000D3060000}"/>
    <cellStyle name="Comma 2 2 6 78" xfId="1750" xr:uid="{00000000-0005-0000-0000-0000D4060000}"/>
    <cellStyle name="Comma 2 2 6 79" xfId="1751" xr:uid="{00000000-0005-0000-0000-0000D5060000}"/>
    <cellStyle name="Comma 2 2 6 8" xfId="1752" xr:uid="{00000000-0005-0000-0000-0000D6060000}"/>
    <cellStyle name="Comma 2 2 6 80" xfId="1753" xr:uid="{00000000-0005-0000-0000-0000D7060000}"/>
    <cellStyle name="Comma 2 2 6 81" xfId="1754" xr:uid="{00000000-0005-0000-0000-0000D8060000}"/>
    <cellStyle name="Comma 2 2 6 82" xfId="1755" xr:uid="{00000000-0005-0000-0000-0000D9060000}"/>
    <cellStyle name="Comma 2 2 6 83" xfId="1756" xr:uid="{00000000-0005-0000-0000-0000DA060000}"/>
    <cellStyle name="Comma 2 2 6 84" xfId="1757" xr:uid="{00000000-0005-0000-0000-0000DB060000}"/>
    <cellStyle name="Comma 2 2 6 85" xfId="1758" xr:uid="{00000000-0005-0000-0000-0000DC060000}"/>
    <cellStyle name="Comma 2 2 6 86" xfId="1759" xr:uid="{00000000-0005-0000-0000-0000DD060000}"/>
    <cellStyle name="Comma 2 2 6 87" xfId="1760" xr:uid="{00000000-0005-0000-0000-0000DE060000}"/>
    <cellStyle name="Comma 2 2 6 88" xfId="1761" xr:uid="{00000000-0005-0000-0000-0000DF060000}"/>
    <cellStyle name="Comma 2 2 6 89" xfId="1762" xr:uid="{00000000-0005-0000-0000-0000E0060000}"/>
    <cellStyle name="Comma 2 2 6 9" xfId="1763" xr:uid="{00000000-0005-0000-0000-0000E1060000}"/>
    <cellStyle name="Comma 2 2 6 90" xfId="1764" xr:uid="{00000000-0005-0000-0000-0000E2060000}"/>
    <cellStyle name="Comma 2 2 6 91" xfId="1765" xr:uid="{00000000-0005-0000-0000-0000E3060000}"/>
    <cellStyle name="Comma 2 2 6 92" xfId="1766" xr:uid="{00000000-0005-0000-0000-0000E4060000}"/>
    <cellStyle name="Comma 2 2 6 93" xfId="1767" xr:uid="{00000000-0005-0000-0000-0000E5060000}"/>
    <cellStyle name="Comma 2 2 6 94" xfId="1768" xr:uid="{00000000-0005-0000-0000-0000E6060000}"/>
    <cellStyle name="Comma 2 2 6 95" xfId="1769" xr:uid="{00000000-0005-0000-0000-0000E7060000}"/>
    <cellStyle name="Comma 2 2 6 96" xfId="1770" xr:uid="{00000000-0005-0000-0000-0000E8060000}"/>
    <cellStyle name="Comma 2 2 6 97" xfId="1771" xr:uid="{00000000-0005-0000-0000-0000E9060000}"/>
    <cellStyle name="Comma 2 2 6 98" xfId="1772" xr:uid="{00000000-0005-0000-0000-0000EA060000}"/>
    <cellStyle name="Comma 2 2 6 99" xfId="1773" xr:uid="{00000000-0005-0000-0000-0000EB060000}"/>
    <cellStyle name="Comma 2 2 60" xfId="1774" xr:uid="{00000000-0005-0000-0000-0000EC060000}"/>
    <cellStyle name="Comma 2 2 60 2" xfId="1775" xr:uid="{00000000-0005-0000-0000-0000ED060000}"/>
    <cellStyle name="Comma 2 2 60 3" xfId="1776" xr:uid="{00000000-0005-0000-0000-0000EE060000}"/>
    <cellStyle name="Comma 2 2 61" xfId="1777" xr:uid="{00000000-0005-0000-0000-0000EF060000}"/>
    <cellStyle name="Comma 2 2 61 2" xfId="1778" xr:uid="{00000000-0005-0000-0000-0000F0060000}"/>
    <cellStyle name="Comma 2 2 61 3" xfId="1779" xr:uid="{00000000-0005-0000-0000-0000F1060000}"/>
    <cellStyle name="Comma 2 2 62" xfId="1780" xr:uid="{00000000-0005-0000-0000-0000F2060000}"/>
    <cellStyle name="Comma 2 2 62 2" xfId="1781" xr:uid="{00000000-0005-0000-0000-0000F3060000}"/>
    <cellStyle name="Comma 2 2 62 3" xfId="1782" xr:uid="{00000000-0005-0000-0000-0000F4060000}"/>
    <cellStyle name="Comma 2 2 63" xfId="1783" xr:uid="{00000000-0005-0000-0000-0000F5060000}"/>
    <cellStyle name="Comma 2 2 63 2" xfId="1784" xr:uid="{00000000-0005-0000-0000-0000F6060000}"/>
    <cellStyle name="Comma 2 2 63 3" xfId="1785" xr:uid="{00000000-0005-0000-0000-0000F7060000}"/>
    <cellStyle name="Comma 2 2 64" xfId="1786" xr:uid="{00000000-0005-0000-0000-0000F8060000}"/>
    <cellStyle name="Comma 2 2 64 2" xfId="1787" xr:uid="{00000000-0005-0000-0000-0000F9060000}"/>
    <cellStyle name="Comma 2 2 64 3" xfId="1788" xr:uid="{00000000-0005-0000-0000-0000FA060000}"/>
    <cellStyle name="Comma 2 2 65" xfId="1789" xr:uid="{00000000-0005-0000-0000-0000FB060000}"/>
    <cellStyle name="Comma 2 2 65 2" xfId="1790" xr:uid="{00000000-0005-0000-0000-0000FC060000}"/>
    <cellStyle name="Comma 2 2 65 3" xfId="1791" xr:uid="{00000000-0005-0000-0000-0000FD060000}"/>
    <cellStyle name="Comma 2 2 66" xfId="1792" xr:uid="{00000000-0005-0000-0000-0000FE060000}"/>
    <cellStyle name="Comma 2 2 66 2" xfId="1793" xr:uid="{00000000-0005-0000-0000-0000FF060000}"/>
    <cellStyle name="Comma 2 2 66 3" xfId="1794" xr:uid="{00000000-0005-0000-0000-000000070000}"/>
    <cellStyle name="Comma 2 2 67" xfId="1795" xr:uid="{00000000-0005-0000-0000-000001070000}"/>
    <cellStyle name="Comma 2 2 67 2" xfId="1796" xr:uid="{00000000-0005-0000-0000-000002070000}"/>
    <cellStyle name="Comma 2 2 67 3" xfId="1797" xr:uid="{00000000-0005-0000-0000-000003070000}"/>
    <cellStyle name="Comma 2 2 68" xfId="1798" xr:uid="{00000000-0005-0000-0000-000004070000}"/>
    <cellStyle name="Comma 2 2 68 2" xfId="1799" xr:uid="{00000000-0005-0000-0000-000005070000}"/>
    <cellStyle name="Comma 2 2 68 3" xfId="1800" xr:uid="{00000000-0005-0000-0000-000006070000}"/>
    <cellStyle name="Comma 2 2 69" xfId="1801" xr:uid="{00000000-0005-0000-0000-000007070000}"/>
    <cellStyle name="Comma 2 2 69 2" xfId="1802" xr:uid="{00000000-0005-0000-0000-000008070000}"/>
    <cellStyle name="Comma 2 2 69 3" xfId="1803" xr:uid="{00000000-0005-0000-0000-000009070000}"/>
    <cellStyle name="Comma 2 2 7" xfId="1804" xr:uid="{00000000-0005-0000-0000-00000A070000}"/>
    <cellStyle name="Comma 2 2 7 10" xfId="1805" xr:uid="{00000000-0005-0000-0000-00000B070000}"/>
    <cellStyle name="Comma 2 2 7 100" xfId="1806" xr:uid="{00000000-0005-0000-0000-00000C070000}"/>
    <cellStyle name="Comma 2 2 7 101" xfId="1807" xr:uid="{00000000-0005-0000-0000-00000D070000}"/>
    <cellStyle name="Comma 2 2 7 102" xfId="1808" xr:uid="{00000000-0005-0000-0000-00000E070000}"/>
    <cellStyle name="Comma 2 2 7 103" xfId="1809" xr:uid="{00000000-0005-0000-0000-00000F070000}"/>
    <cellStyle name="Comma 2 2 7 104" xfId="1810" xr:uid="{00000000-0005-0000-0000-000010070000}"/>
    <cellStyle name="Comma 2 2 7 105" xfId="1811" xr:uid="{00000000-0005-0000-0000-000011070000}"/>
    <cellStyle name="Comma 2 2 7 106" xfId="1812" xr:uid="{00000000-0005-0000-0000-000012070000}"/>
    <cellStyle name="Comma 2 2 7 107" xfId="1813" xr:uid="{00000000-0005-0000-0000-000013070000}"/>
    <cellStyle name="Comma 2 2 7 108" xfId="1814" xr:uid="{00000000-0005-0000-0000-000014070000}"/>
    <cellStyle name="Comma 2 2 7 109" xfId="1815" xr:uid="{00000000-0005-0000-0000-000015070000}"/>
    <cellStyle name="Comma 2 2 7 11" xfId="1816" xr:uid="{00000000-0005-0000-0000-000016070000}"/>
    <cellStyle name="Comma 2 2 7 12" xfId="1817" xr:uid="{00000000-0005-0000-0000-000017070000}"/>
    <cellStyle name="Comma 2 2 7 13" xfId="1818" xr:uid="{00000000-0005-0000-0000-000018070000}"/>
    <cellStyle name="Comma 2 2 7 14" xfId="1819" xr:uid="{00000000-0005-0000-0000-000019070000}"/>
    <cellStyle name="Comma 2 2 7 15" xfId="1820" xr:uid="{00000000-0005-0000-0000-00001A070000}"/>
    <cellStyle name="Comma 2 2 7 16" xfId="1821" xr:uid="{00000000-0005-0000-0000-00001B070000}"/>
    <cellStyle name="Comma 2 2 7 17" xfId="1822" xr:uid="{00000000-0005-0000-0000-00001C070000}"/>
    <cellStyle name="Comma 2 2 7 18" xfId="1823" xr:uid="{00000000-0005-0000-0000-00001D070000}"/>
    <cellStyle name="Comma 2 2 7 19" xfId="1824" xr:uid="{00000000-0005-0000-0000-00001E070000}"/>
    <cellStyle name="Comma 2 2 7 2" xfId="1825" xr:uid="{00000000-0005-0000-0000-00001F070000}"/>
    <cellStyle name="Comma 2 2 7 20" xfId="1826" xr:uid="{00000000-0005-0000-0000-000020070000}"/>
    <cellStyle name="Comma 2 2 7 21" xfId="1827" xr:uid="{00000000-0005-0000-0000-000021070000}"/>
    <cellStyle name="Comma 2 2 7 22" xfId="1828" xr:uid="{00000000-0005-0000-0000-000022070000}"/>
    <cellStyle name="Comma 2 2 7 23" xfId="1829" xr:uid="{00000000-0005-0000-0000-000023070000}"/>
    <cellStyle name="Comma 2 2 7 24" xfId="1830" xr:uid="{00000000-0005-0000-0000-000024070000}"/>
    <cellStyle name="Comma 2 2 7 25" xfId="1831" xr:uid="{00000000-0005-0000-0000-000025070000}"/>
    <cellStyle name="Comma 2 2 7 26" xfId="1832" xr:uid="{00000000-0005-0000-0000-000026070000}"/>
    <cellStyle name="Comma 2 2 7 27" xfId="1833" xr:uid="{00000000-0005-0000-0000-000027070000}"/>
    <cellStyle name="Comma 2 2 7 28" xfId="1834" xr:uid="{00000000-0005-0000-0000-000028070000}"/>
    <cellStyle name="Comma 2 2 7 29" xfId="1835" xr:uid="{00000000-0005-0000-0000-000029070000}"/>
    <cellStyle name="Comma 2 2 7 3" xfId="1836" xr:uid="{00000000-0005-0000-0000-00002A070000}"/>
    <cellStyle name="Comma 2 2 7 30" xfId="1837" xr:uid="{00000000-0005-0000-0000-00002B070000}"/>
    <cellStyle name="Comma 2 2 7 31" xfId="1838" xr:uid="{00000000-0005-0000-0000-00002C070000}"/>
    <cellStyle name="Comma 2 2 7 32" xfId="1839" xr:uid="{00000000-0005-0000-0000-00002D070000}"/>
    <cellStyle name="Comma 2 2 7 33" xfId="1840" xr:uid="{00000000-0005-0000-0000-00002E070000}"/>
    <cellStyle name="Comma 2 2 7 34" xfId="1841" xr:uid="{00000000-0005-0000-0000-00002F070000}"/>
    <cellStyle name="Comma 2 2 7 35" xfId="1842" xr:uid="{00000000-0005-0000-0000-000030070000}"/>
    <cellStyle name="Comma 2 2 7 36" xfId="1843" xr:uid="{00000000-0005-0000-0000-000031070000}"/>
    <cellStyle name="Comma 2 2 7 37" xfId="1844" xr:uid="{00000000-0005-0000-0000-000032070000}"/>
    <cellStyle name="Comma 2 2 7 38" xfId="1845" xr:uid="{00000000-0005-0000-0000-000033070000}"/>
    <cellStyle name="Comma 2 2 7 39" xfId="1846" xr:uid="{00000000-0005-0000-0000-000034070000}"/>
    <cellStyle name="Comma 2 2 7 4" xfId="1847" xr:uid="{00000000-0005-0000-0000-000035070000}"/>
    <cellStyle name="Comma 2 2 7 40" xfId="1848" xr:uid="{00000000-0005-0000-0000-000036070000}"/>
    <cellStyle name="Comma 2 2 7 41" xfId="1849" xr:uid="{00000000-0005-0000-0000-000037070000}"/>
    <cellStyle name="Comma 2 2 7 42" xfId="1850" xr:uid="{00000000-0005-0000-0000-000038070000}"/>
    <cellStyle name="Comma 2 2 7 43" xfId="1851" xr:uid="{00000000-0005-0000-0000-000039070000}"/>
    <cellStyle name="Comma 2 2 7 44" xfId="1852" xr:uid="{00000000-0005-0000-0000-00003A070000}"/>
    <cellStyle name="Comma 2 2 7 45" xfId="1853" xr:uid="{00000000-0005-0000-0000-00003B070000}"/>
    <cellStyle name="Comma 2 2 7 46" xfId="1854" xr:uid="{00000000-0005-0000-0000-00003C070000}"/>
    <cellStyle name="Comma 2 2 7 47" xfId="1855" xr:uid="{00000000-0005-0000-0000-00003D070000}"/>
    <cellStyle name="Comma 2 2 7 48" xfId="1856" xr:uid="{00000000-0005-0000-0000-00003E070000}"/>
    <cellStyle name="Comma 2 2 7 49" xfId="1857" xr:uid="{00000000-0005-0000-0000-00003F070000}"/>
    <cellStyle name="Comma 2 2 7 5" xfId="1858" xr:uid="{00000000-0005-0000-0000-000040070000}"/>
    <cellStyle name="Comma 2 2 7 50" xfId="1859" xr:uid="{00000000-0005-0000-0000-000041070000}"/>
    <cellStyle name="Comma 2 2 7 51" xfId="1860" xr:uid="{00000000-0005-0000-0000-000042070000}"/>
    <cellStyle name="Comma 2 2 7 52" xfId="1861" xr:uid="{00000000-0005-0000-0000-000043070000}"/>
    <cellStyle name="Comma 2 2 7 53" xfId="1862" xr:uid="{00000000-0005-0000-0000-000044070000}"/>
    <cellStyle name="Comma 2 2 7 54" xfId="1863" xr:uid="{00000000-0005-0000-0000-000045070000}"/>
    <cellStyle name="Comma 2 2 7 55" xfId="1864" xr:uid="{00000000-0005-0000-0000-000046070000}"/>
    <cellStyle name="Comma 2 2 7 56" xfId="1865" xr:uid="{00000000-0005-0000-0000-000047070000}"/>
    <cellStyle name="Comma 2 2 7 57" xfId="1866" xr:uid="{00000000-0005-0000-0000-000048070000}"/>
    <cellStyle name="Comma 2 2 7 58" xfId="1867" xr:uid="{00000000-0005-0000-0000-000049070000}"/>
    <cellStyle name="Comma 2 2 7 59" xfId="1868" xr:uid="{00000000-0005-0000-0000-00004A070000}"/>
    <cellStyle name="Comma 2 2 7 6" xfId="1869" xr:uid="{00000000-0005-0000-0000-00004B070000}"/>
    <cellStyle name="Comma 2 2 7 60" xfId="1870" xr:uid="{00000000-0005-0000-0000-00004C070000}"/>
    <cellStyle name="Comma 2 2 7 61" xfId="1871" xr:uid="{00000000-0005-0000-0000-00004D070000}"/>
    <cellStyle name="Comma 2 2 7 62" xfId="1872" xr:uid="{00000000-0005-0000-0000-00004E070000}"/>
    <cellStyle name="Comma 2 2 7 63" xfId="1873" xr:uid="{00000000-0005-0000-0000-00004F070000}"/>
    <cellStyle name="Comma 2 2 7 64" xfId="1874" xr:uid="{00000000-0005-0000-0000-000050070000}"/>
    <cellStyle name="Comma 2 2 7 65" xfId="1875" xr:uid="{00000000-0005-0000-0000-000051070000}"/>
    <cellStyle name="Comma 2 2 7 66" xfId="1876" xr:uid="{00000000-0005-0000-0000-000052070000}"/>
    <cellStyle name="Comma 2 2 7 67" xfId="1877" xr:uid="{00000000-0005-0000-0000-000053070000}"/>
    <cellStyle name="Comma 2 2 7 68" xfId="1878" xr:uid="{00000000-0005-0000-0000-000054070000}"/>
    <cellStyle name="Comma 2 2 7 69" xfId="1879" xr:uid="{00000000-0005-0000-0000-000055070000}"/>
    <cellStyle name="Comma 2 2 7 7" xfId="1880" xr:uid="{00000000-0005-0000-0000-000056070000}"/>
    <cellStyle name="Comma 2 2 7 70" xfId="1881" xr:uid="{00000000-0005-0000-0000-000057070000}"/>
    <cellStyle name="Comma 2 2 7 71" xfId="1882" xr:uid="{00000000-0005-0000-0000-000058070000}"/>
    <cellStyle name="Comma 2 2 7 72" xfId="1883" xr:uid="{00000000-0005-0000-0000-000059070000}"/>
    <cellStyle name="Comma 2 2 7 73" xfId="1884" xr:uid="{00000000-0005-0000-0000-00005A070000}"/>
    <cellStyle name="Comma 2 2 7 74" xfId="1885" xr:uid="{00000000-0005-0000-0000-00005B070000}"/>
    <cellStyle name="Comma 2 2 7 75" xfId="1886" xr:uid="{00000000-0005-0000-0000-00005C070000}"/>
    <cellStyle name="Comma 2 2 7 76" xfId="1887" xr:uid="{00000000-0005-0000-0000-00005D070000}"/>
    <cellStyle name="Comma 2 2 7 77" xfId="1888" xr:uid="{00000000-0005-0000-0000-00005E070000}"/>
    <cellStyle name="Comma 2 2 7 78" xfId="1889" xr:uid="{00000000-0005-0000-0000-00005F070000}"/>
    <cellStyle name="Comma 2 2 7 79" xfId="1890" xr:uid="{00000000-0005-0000-0000-000060070000}"/>
    <cellStyle name="Comma 2 2 7 8" xfId="1891" xr:uid="{00000000-0005-0000-0000-000061070000}"/>
    <cellStyle name="Comma 2 2 7 80" xfId="1892" xr:uid="{00000000-0005-0000-0000-000062070000}"/>
    <cellStyle name="Comma 2 2 7 81" xfId="1893" xr:uid="{00000000-0005-0000-0000-000063070000}"/>
    <cellStyle name="Comma 2 2 7 82" xfId="1894" xr:uid="{00000000-0005-0000-0000-000064070000}"/>
    <cellStyle name="Comma 2 2 7 83" xfId="1895" xr:uid="{00000000-0005-0000-0000-000065070000}"/>
    <cellStyle name="Comma 2 2 7 84" xfId="1896" xr:uid="{00000000-0005-0000-0000-000066070000}"/>
    <cellStyle name="Comma 2 2 7 85" xfId="1897" xr:uid="{00000000-0005-0000-0000-000067070000}"/>
    <cellStyle name="Comma 2 2 7 86" xfId="1898" xr:uid="{00000000-0005-0000-0000-000068070000}"/>
    <cellStyle name="Comma 2 2 7 87" xfId="1899" xr:uid="{00000000-0005-0000-0000-000069070000}"/>
    <cellStyle name="Comma 2 2 7 88" xfId="1900" xr:uid="{00000000-0005-0000-0000-00006A070000}"/>
    <cellStyle name="Comma 2 2 7 89" xfId="1901" xr:uid="{00000000-0005-0000-0000-00006B070000}"/>
    <cellStyle name="Comma 2 2 7 9" xfId="1902" xr:uid="{00000000-0005-0000-0000-00006C070000}"/>
    <cellStyle name="Comma 2 2 7 90" xfId="1903" xr:uid="{00000000-0005-0000-0000-00006D070000}"/>
    <cellStyle name="Comma 2 2 7 91" xfId="1904" xr:uid="{00000000-0005-0000-0000-00006E070000}"/>
    <cellStyle name="Comma 2 2 7 92" xfId="1905" xr:uid="{00000000-0005-0000-0000-00006F070000}"/>
    <cellStyle name="Comma 2 2 7 93" xfId="1906" xr:uid="{00000000-0005-0000-0000-000070070000}"/>
    <cellStyle name="Comma 2 2 7 94" xfId="1907" xr:uid="{00000000-0005-0000-0000-000071070000}"/>
    <cellStyle name="Comma 2 2 7 95" xfId="1908" xr:uid="{00000000-0005-0000-0000-000072070000}"/>
    <cellStyle name="Comma 2 2 7 96" xfId="1909" xr:uid="{00000000-0005-0000-0000-000073070000}"/>
    <cellStyle name="Comma 2 2 7 97" xfId="1910" xr:uid="{00000000-0005-0000-0000-000074070000}"/>
    <cellStyle name="Comma 2 2 7 98" xfId="1911" xr:uid="{00000000-0005-0000-0000-000075070000}"/>
    <cellStyle name="Comma 2 2 7 99" xfId="1912" xr:uid="{00000000-0005-0000-0000-000076070000}"/>
    <cellStyle name="Comma 2 2 70" xfId="1913" xr:uid="{00000000-0005-0000-0000-000077070000}"/>
    <cellStyle name="Comma 2 2 70 2" xfId="1914" xr:uid="{00000000-0005-0000-0000-000078070000}"/>
    <cellStyle name="Comma 2 2 70 3" xfId="1915" xr:uid="{00000000-0005-0000-0000-000079070000}"/>
    <cellStyle name="Comma 2 2 71" xfId="1916" xr:uid="{00000000-0005-0000-0000-00007A070000}"/>
    <cellStyle name="Comma 2 2 71 2" xfId="1917" xr:uid="{00000000-0005-0000-0000-00007B070000}"/>
    <cellStyle name="Comma 2 2 71 3" xfId="1918" xr:uid="{00000000-0005-0000-0000-00007C070000}"/>
    <cellStyle name="Comma 2 2 72" xfId="1919" xr:uid="{00000000-0005-0000-0000-00007D070000}"/>
    <cellStyle name="Comma 2 2 72 2" xfId="1920" xr:uid="{00000000-0005-0000-0000-00007E070000}"/>
    <cellStyle name="Comma 2 2 72 3" xfId="1921" xr:uid="{00000000-0005-0000-0000-00007F070000}"/>
    <cellStyle name="Comma 2 2 73" xfId="1922" xr:uid="{00000000-0005-0000-0000-000080070000}"/>
    <cellStyle name="Comma 2 2 73 2" xfId="1923" xr:uid="{00000000-0005-0000-0000-000081070000}"/>
    <cellStyle name="Comma 2 2 73 3" xfId="1924" xr:uid="{00000000-0005-0000-0000-000082070000}"/>
    <cellStyle name="Comma 2 2 74" xfId="1925" xr:uid="{00000000-0005-0000-0000-000083070000}"/>
    <cellStyle name="Comma 2 2 74 2" xfId="1926" xr:uid="{00000000-0005-0000-0000-000084070000}"/>
    <cellStyle name="Comma 2 2 74 3" xfId="1927" xr:uid="{00000000-0005-0000-0000-000085070000}"/>
    <cellStyle name="Comma 2 2 75" xfId="1928" xr:uid="{00000000-0005-0000-0000-000086070000}"/>
    <cellStyle name="Comma 2 2 75 2" xfId="1929" xr:uid="{00000000-0005-0000-0000-000087070000}"/>
    <cellStyle name="Comma 2 2 75 3" xfId="1930" xr:uid="{00000000-0005-0000-0000-000088070000}"/>
    <cellStyle name="Comma 2 2 76" xfId="1931" xr:uid="{00000000-0005-0000-0000-000089070000}"/>
    <cellStyle name="Comma 2 2 76 2" xfId="1932" xr:uid="{00000000-0005-0000-0000-00008A070000}"/>
    <cellStyle name="Comma 2 2 76 3" xfId="1933" xr:uid="{00000000-0005-0000-0000-00008B070000}"/>
    <cellStyle name="Comma 2 2 77" xfId="1934" xr:uid="{00000000-0005-0000-0000-00008C070000}"/>
    <cellStyle name="Comma 2 2 77 2" xfId="1935" xr:uid="{00000000-0005-0000-0000-00008D070000}"/>
    <cellStyle name="Comma 2 2 77 3" xfId="1936" xr:uid="{00000000-0005-0000-0000-00008E070000}"/>
    <cellStyle name="Comma 2 2 78" xfId="1937" xr:uid="{00000000-0005-0000-0000-00008F070000}"/>
    <cellStyle name="Comma 2 2 78 2" xfId="1938" xr:uid="{00000000-0005-0000-0000-000090070000}"/>
    <cellStyle name="Comma 2 2 78 3" xfId="1939" xr:uid="{00000000-0005-0000-0000-000091070000}"/>
    <cellStyle name="Comma 2 2 79" xfId="1940" xr:uid="{00000000-0005-0000-0000-000092070000}"/>
    <cellStyle name="Comma 2 2 79 2" xfId="1941" xr:uid="{00000000-0005-0000-0000-000093070000}"/>
    <cellStyle name="Comma 2 2 79 3" xfId="1942" xr:uid="{00000000-0005-0000-0000-000094070000}"/>
    <cellStyle name="Comma 2 2 8" xfId="1943" xr:uid="{00000000-0005-0000-0000-000095070000}"/>
    <cellStyle name="Comma 2 2 8 2" xfId="1944" xr:uid="{00000000-0005-0000-0000-000096070000}"/>
    <cellStyle name="Comma 2 2 8 3" xfId="1945" xr:uid="{00000000-0005-0000-0000-000097070000}"/>
    <cellStyle name="Comma 2 2 80" xfId="1946" xr:uid="{00000000-0005-0000-0000-000098070000}"/>
    <cellStyle name="Comma 2 2 80 2" xfId="1947" xr:uid="{00000000-0005-0000-0000-000099070000}"/>
    <cellStyle name="Comma 2 2 80 3" xfId="1948" xr:uid="{00000000-0005-0000-0000-00009A070000}"/>
    <cellStyle name="Comma 2 2 81" xfId="1949" xr:uid="{00000000-0005-0000-0000-00009B070000}"/>
    <cellStyle name="Comma 2 2 81 2" xfId="1950" xr:uid="{00000000-0005-0000-0000-00009C070000}"/>
    <cellStyle name="Comma 2 2 81 3" xfId="1951" xr:uid="{00000000-0005-0000-0000-00009D070000}"/>
    <cellStyle name="Comma 2 2 82" xfId="1952" xr:uid="{00000000-0005-0000-0000-00009E070000}"/>
    <cellStyle name="Comma 2 2 82 2" xfId="1953" xr:uid="{00000000-0005-0000-0000-00009F070000}"/>
    <cellStyle name="Comma 2 2 82 3" xfId="1954" xr:uid="{00000000-0005-0000-0000-0000A0070000}"/>
    <cellStyle name="Comma 2 2 83" xfId="1955" xr:uid="{00000000-0005-0000-0000-0000A1070000}"/>
    <cellStyle name="Comma 2 2 83 2" xfId="1956" xr:uid="{00000000-0005-0000-0000-0000A2070000}"/>
    <cellStyle name="Comma 2 2 83 3" xfId="1957" xr:uid="{00000000-0005-0000-0000-0000A3070000}"/>
    <cellStyle name="Comma 2 2 84" xfId="1958" xr:uid="{00000000-0005-0000-0000-0000A4070000}"/>
    <cellStyle name="Comma 2 2 84 2" xfId="1959" xr:uid="{00000000-0005-0000-0000-0000A5070000}"/>
    <cellStyle name="Comma 2 2 84 3" xfId="1960" xr:uid="{00000000-0005-0000-0000-0000A6070000}"/>
    <cellStyle name="Comma 2 2 85" xfId="1961" xr:uid="{00000000-0005-0000-0000-0000A7070000}"/>
    <cellStyle name="Comma 2 2 85 2" xfId="1962" xr:uid="{00000000-0005-0000-0000-0000A8070000}"/>
    <cellStyle name="Comma 2 2 85 3" xfId="1963" xr:uid="{00000000-0005-0000-0000-0000A9070000}"/>
    <cellStyle name="Comma 2 2 86" xfId="1964" xr:uid="{00000000-0005-0000-0000-0000AA070000}"/>
    <cellStyle name="Comma 2 2 86 2" xfId="1965" xr:uid="{00000000-0005-0000-0000-0000AB070000}"/>
    <cellStyle name="Comma 2 2 86 3" xfId="1966" xr:uid="{00000000-0005-0000-0000-0000AC070000}"/>
    <cellStyle name="Comma 2 2 87" xfId="1967" xr:uid="{00000000-0005-0000-0000-0000AD070000}"/>
    <cellStyle name="Comma 2 2 87 2" xfId="1968" xr:uid="{00000000-0005-0000-0000-0000AE070000}"/>
    <cellStyle name="Comma 2 2 87 3" xfId="1969" xr:uid="{00000000-0005-0000-0000-0000AF070000}"/>
    <cellStyle name="Comma 2 2 88" xfId="1970" xr:uid="{00000000-0005-0000-0000-0000B0070000}"/>
    <cellStyle name="Comma 2 2 88 2" xfId="1971" xr:uid="{00000000-0005-0000-0000-0000B1070000}"/>
    <cellStyle name="Comma 2 2 88 3" xfId="1972" xr:uid="{00000000-0005-0000-0000-0000B2070000}"/>
    <cellStyle name="Comma 2 2 89" xfId="1973" xr:uid="{00000000-0005-0000-0000-0000B3070000}"/>
    <cellStyle name="Comma 2 2 89 2" xfId="1974" xr:uid="{00000000-0005-0000-0000-0000B4070000}"/>
    <cellStyle name="Comma 2 2 89 3" xfId="1975" xr:uid="{00000000-0005-0000-0000-0000B5070000}"/>
    <cellStyle name="Comma 2 2 9" xfId="1976" xr:uid="{00000000-0005-0000-0000-0000B6070000}"/>
    <cellStyle name="Comma 2 2 9 2" xfId="1977" xr:uid="{00000000-0005-0000-0000-0000B7070000}"/>
    <cellStyle name="Comma 2 2 9 3" xfId="1978" xr:uid="{00000000-0005-0000-0000-0000B8070000}"/>
    <cellStyle name="Comma 2 2 90" xfId="1979" xr:uid="{00000000-0005-0000-0000-0000B9070000}"/>
    <cellStyle name="Comma 2 2 90 2" xfId="1980" xr:uid="{00000000-0005-0000-0000-0000BA070000}"/>
    <cellStyle name="Comma 2 2 90 3" xfId="1981" xr:uid="{00000000-0005-0000-0000-0000BB070000}"/>
    <cellStyle name="Comma 2 2 91" xfId="1982" xr:uid="{00000000-0005-0000-0000-0000BC070000}"/>
    <cellStyle name="Comma 2 2 91 2" xfId="1983" xr:uid="{00000000-0005-0000-0000-0000BD070000}"/>
    <cellStyle name="Comma 2 2 91 3" xfId="1984" xr:uid="{00000000-0005-0000-0000-0000BE070000}"/>
    <cellStyle name="Comma 2 2 92" xfId="1985" xr:uid="{00000000-0005-0000-0000-0000BF070000}"/>
    <cellStyle name="Comma 2 2 92 2" xfId="1986" xr:uid="{00000000-0005-0000-0000-0000C0070000}"/>
    <cellStyle name="Comma 2 2 92 3" xfId="1987" xr:uid="{00000000-0005-0000-0000-0000C1070000}"/>
    <cellStyle name="Comma 2 2 93" xfId="1988" xr:uid="{00000000-0005-0000-0000-0000C2070000}"/>
    <cellStyle name="Comma 2 2 93 2" xfId="1989" xr:uid="{00000000-0005-0000-0000-0000C3070000}"/>
    <cellStyle name="Comma 2 2 93 3" xfId="1990" xr:uid="{00000000-0005-0000-0000-0000C4070000}"/>
    <cellStyle name="Comma 2 2 94" xfId="1991" xr:uid="{00000000-0005-0000-0000-0000C5070000}"/>
    <cellStyle name="Comma 2 2 94 2" xfId="1992" xr:uid="{00000000-0005-0000-0000-0000C6070000}"/>
    <cellStyle name="Comma 2 2 94 3" xfId="1993" xr:uid="{00000000-0005-0000-0000-0000C7070000}"/>
    <cellStyle name="Comma 2 2 95" xfId="1994" xr:uid="{00000000-0005-0000-0000-0000C8070000}"/>
    <cellStyle name="Comma 2 2 95 2" xfId="1995" xr:uid="{00000000-0005-0000-0000-0000C9070000}"/>
    <cellStyle name="Comma 2 2 95 3" xfId="1996" xr:uid="{00000000-0005-0000-0000-0000CA070000}"/>
    <cellStyle name="Comma 2 2 96" xfId="1997" xr:uid="{00000000-0005-0000-0000-0000CB070000}"/>
    <cellStyle name="Comma 2 2 96 2" xfId="1998" xr:uid="{00000000-0005-0000-0000-0000CC070000}"/>
    <cellStyle name="Comma 2 2 96 3" xfId="1999" xr:uid="{00000000-0005-0000-0000-0000CD070000}"/>
    <cellStyle name="Comma 2 2 97" xfId="2000" xr:uid="{00000000-0005-0000-0000-0000CE070000}"/>
    <cellStyle name="Comma 2 2 97 2" xfId="2001" xr:uid="{00000000-0005-0000-0000-0000CF070000}"/>
    <cellStyle name="Comma 2 2 97 3" xfId="2002" xr:uid="{00000000-0005-0000-0000-0000D0070000}"/>
    <cellStyle name="Comma 2 2 98" xfId="2003" xr:uid="{00000000-0005-0000-0000-0000D1070000}"/>
    <cellStyle name="Comma 2 2 98 2" xfId="2004" xr:uid="{00000000-0005-0000-0000-0000D2070000}"/>
    <cellStyle name="Comma 2 2 98 3" xfId="2005" xr:uid="{00000000-0005-0000-0000-0000D3070000}"/>
    <cellStyle name="Comma 2 2 99" xfId="2006" xr:uid="{00000000-0005-0000-0000-0000D4070000}"/>
    <cellStyle name="Comma 2 2 99 2" xfId="2007" xr:uid="{00000000-0005-0000-0000-0000D5070000}"/>
    <cellStyle name="Comma 2 2 99 3" xfId="2008" xr:uid="{00000000-0005-0000-0000-0000D6070000}"/>
    <cellStyle name="Comma 2 20" xfId="2009" xr:uid="{00000000-0005-0000-0000-0000D7070000}"/>
    <cellStyle name="Comma 2 20 2" xfId="2010" xr:uid="{00000000-0005-0000-0000-0000D8070000}"/>
    <cellStyle name="Comma 2 20 3" xfId="2011" xr:uid="{00000000-0005-0000-0000-0000D9070000}"/>
    <cellStyle name="Comma 2 200" xfId="2012" xr:uid="{00000000-0005-0000-0000-0000DA070000}"/>
    <cellStyle name="Comma 2 201" xfId="2013" xr:uid="{00000000-0005-0000-0000-0000DB070000}"/>
    <cellStyle name="Comma 2 202" xfId="2014" xr:uid="{00000000-0005-0000-0000-0000DC070000}"/>
    <cellStyle name="Comma 2 203" xfId="2015" xr:uid="{00000000-0005-0000-0000-0000DD070000}"/>
    <cellStyle name="Comma 2 204" xfId="2016" xr:uid="{00000000-0005-0000-0000-0000DE070000}"/>
    <cellStyle name="Comma 2 205" xfId="2017" xr:uid="{00000000-0005-0000-0000-0000DF070000}"/>
    <cellStyle name="Comma 2 206" xfId="2018" xr:uid="{00000000-0005-0000-0000-0000E0070000}"/>
    <cellStyle name="Comma 2 207" xfId="2019" xr:uid="{00000000-0005-0000-0000-0000E1070000}"/>
    <cellStyle name="Comma 2 208" xfId="2020" xr:uid="{00000000-0005-0000-0000-0000E2070000}"/>
    <cellStyle name="Comma 2 209" xfId="2021" xr:uid="{00000000-0005-0000-0000-0000E3070000}"/>
    <cellStyle name="Comma 2 21" xfId="2022" xr:uid="{00000000-0005-0000-0000-0000E4070000}"/>
    <cellStyle name="Comma 2 21 2" xfId="2023" xr:uid="{00000000-0005-0000-0000-0000E5070000}"/>
    <cellStyle name="Comma 2 21 3" xfId="2024" xr:uid="{00000000-0005-0000-0000-0000E6070000}"/>
    <cellStyle name="Comma 2 210" xfId="2025" xr:uid="{00000000-0005-0000-0000-0000E7070000}"/>
    <cellStyle name="Comma 2 211" xfId="2026" xr:uid="{00000000-0005-0000-0000-0000E8070000}"/>
    <cellStyle name="Comma 2 212" xfId="2027" xr:uid="{00000000-0005-0000-0000-0000E9070000}"/>
    <cellStyle name="Comma 2 213" xfId="2028" xr:uid="{00000000-0005-0000-0000-0000EA070000}"/>
    <cellStyle name="Comma 2 214" xfId="2029" xr:uid="{00000000-0005-0000-0000-0000EB070000}"/>
    <cellStyle name="Comma 2 215" xfId="2030" xr:uid="{00000000-0005-0000-0000-0000EC070000}"/>
    <cellStyle name="Comma 2 216" xfId="2031" xr:uid="{00000000-0005-0000-0000-0000ED070000}"/>
    <cellStyle name="Comma 2 217" xfId="2032" xr:uid="{00000000-0005-0000-0000-0000EE070000}"/>
    <cellStyle name="Comma 2 218" xfId="2033" xr:uid="{00000000-0005-0000-0000-0000EF070000}"/>
    <cellStyle name="Comma 2 219" xfId="2034" xr:uid="{00000000-0005-0000-0000-0000F0070000}"/>
    <cellStyle name="Comma 2 22" xfId="2035" xr:uid="{00000000-0005-0000-0000-0000F1070000}"/>
    <cellStyle name="Comma 2 22 2" xfId="2036" xr:uid="{00000000-0005-0000-0000-0000F2070000}"/>
    <cellStyle name="Comma 2 22 3" xfId="2037" xr:uid="{00000000-0005-0000-0000-0000F3070000}"/>
    <cellStyle name="Comma 2 220" xfId="2038" xr:uid="{00000000-0005-0000-0000-0000F4070000}"/>
    <cellStyle name="Comma 2 221" xfId="2039" xr:uid="{00000000-0005-0000-0000-0000F5070000}"/>
    <cellStyle name="Comma 2 222" xfId="2040" xr:uid="{00000000-0005-0000-0000-0000F6070000}"/>
    <cellStyle name="Comma 2 223" xfId="2041" xr:uid="{00000000-0005-0000-0000-0000F7070000}"/>
    <cellStyle name="Comma 2 224" xfId="2042" xr:uid="{00000000-0005-0000-0000-0000F8070000}"/>
    <cellStyle name="Comma 2 225" xfId="2043" xr:uid="{00000000-0005-0000-0000-0000F9070000}"/>
    <cellStyle name="Comma 2 226" xfId="2044" xr:uid="{00000000-0005-0000-0000-0000FA070000}"/>
    <cellStyle name="Comma 2 227" xfId="2045" xr:uid="{00000000-0005-0000-0000-0000FB070000}"/>
    <cellStyle name="Comma 2 228" xfId="2046" xr:uid="{00000000-0005-0000-0000-0000FC070000}"/>
    <cellStyle name="Comma 2 229" xfId="2047" xr:uid="{00000000-0005-0000-0000-0000FD070000}"/>
    <cellStyle name="Comma 2 23" xfId="2048" xr:uid="{00000000-0005-0000-0000-0000FE070000}"/>
    <cellStyle name="Comma 2 23 2" xfId="2049" xr:uid="{00000000-0005-0000-0000-0000FF070000}"/>
    <cellStyle name="Comma 2 23 3" xfId="2050" xr:uid="{00000000-0005-0000-0000-000000080000}"/>
    <cellStyle name="Comma 2 230" xfId="2051" xr:uid="{00000000-0005-0000-0000-000001080000}"/>
    <cellStyle name="Comma 2 231" xfId="2052" xr:uid="{00000000-0005-0000-0000-000002080000}"/>
    <cellStyle name="Comma 2 232" xfId="2053" xr:uid="{00000000-0005-0000-0000-000003080000}"/>
    <cellStyle name="Comma 2 233" xfId="2054" xr:uid="{00000000-0005-0000-0000-000004080000}"/>
    <cellStyle name="Comma 2 234" xfId="2055" xr:uid="{00000000-0005-0000-0000-000005080000}"/>
    <cellStyle name="Comma 2 235" xfId="2056" xr:uid="{00000000-0005-0000-0000-000006080000}"/>
    <cellStyle name="Comma 2 236" xfId="2057" xr:uid="{00000000-0005-0000-0000-000007080000}"/>
    <cellStyle name="Comma 2 237" xfId="2058" xr:uid="{00000000-0005-0000-0000-000008080000}"/>
    <cellStyle name="Comma 2 238" xfId="2059" xr:uid="{00000000-0005-0000-0000-000009080000}"/>
    <cellStyle name="Comma 2 239" xfId="2060" xr:uid="{00000000-0005-0000-0000-00000A080000}"/>
    <cellStyle name="Comma 2 24" xfId="2061" xr:uid="{00000000-0005-0000-0000-00000B080000}"/>
    <cellStyle name="Comma 2 24 2" xfId="2062" xr:uid="{00000000-0005-0000-0000-00000C080000}"/>
    <cellStyle name="Comma 2 24 3" xfId="2063" xr:uid="{00000000-0005-0000-0000-00000D080000}"/>
    <cellStyle name="Comma 2 240" xfId="2064" xr:uid="{00000000-0005-0000-0000-00000E080000}"/>
    <cellStyle name="Comma 2 241" xfId="2065" xr:uid="{00000000-0005-0000-0000-00000F080000}"/>
    <cellStyle name="Comma 2 242" xfId="2066" xr:uid="{00000000-0005-0000-0000-000010080000}"/>
    <cellStyle name="Comma 2 243" xfId="2067" xr:uid="{00000000-0005-0000-0000-000011080000}"/>
    <cellStyle name="Comma 2 244" xfId="2068" xr:uid="{00000000-0005-0000-0000-000012080000}"/>
    <cellStyle name="Comma 2 245" xfId="2069" xr:uid="{00000000-0005-0000-0000-000013080000}"/>
    <cellStyle name="Comma 2 246" xfId="2070" xr:uid="{00000000-0005-0000-0000-000014080000}"/>
    <cellStyle name="Comma 2 247" xfId="2071" xr:uid="{00000000-0005-0000-0000-000015080000}"/>
    <cellStyle name="Comma 2 248" xfId="2072" xr:uid="{00000000-0005-0000-0000-000016080000}"/>
    <cellStyle name="Comma 2 249" xfId="2073" xr:uid="{00000000-0005-0000-0000-000017080000}"/>
    <cellStyle name="Comma 2 25" xfId="2074" xr:uid="{00000000-0005-0000-0000-000018080000}"/>
    <cellStyle name="Comma 2 25 2" xfId="2075" xr:uid="{00000000-0005-0000-0000-000019080000}"/>
    <cellStyle name="Comma 2 25 3" xfId="2076" xr:uid="{00000000-0005-0000-0000-00001A080000}"/>
    <cellStyle name="Comma 2 250" xfId="2077" xr:uid="{00000000-0005-0000-0000-00001B080000}"/>
    <cellStyle name="Comma 2 251" xfId="2078" xr:uid="{00000000-0005-0000-0000-00001C080000}"/>
    <cellStyle name="Comma 2 252" xfId="2079" xr:uid="{00000000-0005-0000-0000-00001D080000}"/>
    <cellStyle name="Comma 2 253" xfId="2080" xr:uid="{00000000-0005-0000-0000-00001E080000}"/>
    <cellStyle name="Comma 2 254" xfId="2081" xr:uid="{00000000-0005-0000-0000-00001F080000}"/>
    <cellStyle name="Comma 2 255" xfId="2082" xr:uid="{00000000-0005-0000-0000-000020080000}"/>
    <cellStyle name="Comma 2 256" xfId="2083" xr:uid="{00000000-0005-0000-0000-000021080000}"/>
    <cellStyle name="Comma 2 257" xfId="2084" xr:uid="{00000000-0005-0000-0000-000022080000}"/>
    <cellStyle name="Comma 2 257 2" xfId="2085" xr:uid="{00000000-0005-0000-0000-000023080000}"/>
    <cellStyle name="Comma 2 258" xfId="2086" xr:uid="{00000000-0005-0000-0000-000024080000}"/>
    <cellStyle name="Comma 2 258 2" xfId="2087" xr:uid="{00000000-0005-0000-0000-000025080000}"/>
    <cellStyle name="Comma 2 259" xfId="2088" xr:uid="{00000000-0005-0000-0000-000026080000}"/>
    <cellStyle name="Comma 2 26" xfId="2089" xr:uid="{00000000-0005-0000-0000-000027080000}"/>
    <cellStyle name="Comma 2 26 2" xfId="2090" xr:uid="{00000000-0005-0000-0000-000028080000}"/>
    <cellStyle name="Comma 2 26 3" xfId="2091" xr:uid="{00000000-0005-0000-0000-000029080000}"/>
    <cellStyle name="Comma 2 27" xfId="2092" xr:uid="{00000000-0005-0000-0000-00002A080000}"/>
    <cellStyle name="Comma 2 27 2" xfId="2093" xr:uid="{00000000-0005-0000-0000-00002B080000}"/>
    <cellStyle name="Comma 2 27 3" xfId="2094" xr:uid="{00000000-0005-0000-0000-00002C080000}"/>
    <cellStyle name="Comma 2 28" xfId="2095" xr:uid="{00000000-0005-0000-0000-00002D080000}"/>
    <cellStyle name="Comma 2 28 2" xfId="2096" xr:uid="{00000000-0005-0000-0000-00002E080000}"/>
    <cellStyle name="Comma 2 28 3" xfId="2097" xr:uid="{00000000-0005-0000-0000-00002F080000}"/>
    <cellStyle name="Comma 2 29" xfId="2098" xr:uid="{00000000-0005-0000-0000-000030080000}"/>
    <cellStyle name="Comma 2 29 2" xfId="2099" xr:uid="{00000000-0005-0000-0000-000031080000}"/>
    <cellStyle name="Comma 2 29 3" xfId="2100" xr:uid="{00000000-0005-0000-0000-000032080000}"/>
    <cellStyle name="Comma 2 3" xfId="2101" xr:uid="{00000000-0005-0000-0000-000033080000}"/>
    <cellStyle name="Comma 2 3 10" xfId="2102" xr:uid="{00000000-0005-0000-0000-000034080000}"/>
    <cellStyle name="Comma 2 3 100" xfId="2103" xr:uid="{00000000-0005-0000-0000-000035080000}"/>
    <cellStyle name="Comma 2 3 101" xfId="2104" xr:uid="{00000000-0005-0000-0000-000036080000}"/>
    <cellStyle name="Comma 2 3 102" xfId="2105" xr:uid="{00000000-0005-0000-0000-000037080000}"/>
    <cellStyle name="Comma 2 3 103" xfId="2106" xr:uid="{00000000-0005-0000-0000-000038080000}"/>
    <cellStyle name="Comma 2 3 104" xfId="2107" xr:uid="{00000000-0005-0000-0000-000039080000}"/>
    <cellStyle name="Comma 2 3 105" xfId="2108" xr:uid="{00000000-0005-0000-0000-00003A080000}"/>
    <cellStyle name="Comma 2 3 106" xfId="2109" xr:uid="{00000000-0005-0000-0000-00003B080000}"/>
    <cellStyle name="Comma 2 3 107" xfId="2110" xr:uid="{00000000-0005-0000-0000-00003C080000}"/>
    <cellStyle name="Comma 2 3 108" xfId="2111" xr:uid="{00000000-0005-0000-0000-00003D080000}"/>
    <cellStyle name="Comma 2 3 109" xfId="2112" xr:uid="{00000000-0005-0000-0000-00003E080000}"/>
    <cellStyle name="Comma 2 3 11" xfId="2113" xr:uid="{00000000-0005-0000-0000-00003F080000}"/>
    <cellStyle name="Comma 2 3 110" xfId="2114" xr:uid="{00000000-0005-0000-0000-000040080000}"/>
    <cellStyle name="Comma 2 3 111" xfId="2115" xr:uid="{00000000-0005-0000-0000-000041080000}"/>
    <cellStyle name="Comma 2 3 112" xfId="2116" xr:uid="{00000000-0005-0000-0000-000042080000}"/>
    <cellStyle name="Comma 2 3 113" xfId="2117" xr:uid="{00000000-0005-0000-0000-000043080000}"/>
    <cellStyle name="Comma 2 3 114" xfId="2118" xr:uid="{00000000-0005-0000-0000-000044080000}"/>
    <cellStyle name="Comma 2 3 115" xfId="2119" xr:uid="{00000000-0005-0000-0000-000045080000}"/>
    <cellStyle name="Comma 2 3 116" xfId="2120" xr:uid="{00000000-0005-0000-0000-000046080000}"/>
    <cellStyle name="Comma 2 3 117" xfId="2121" xr:uid="{00000000-0005-0000-0000-000047080000}"/>
    <cellStyle name="Comma 2 3 118" xfId="2122" xr:uid="{00000000-0005-0000-0000-000048080000}"/>
    <cellStyle name="Comma 2 3 119" xfId="2123" xr:uid="{00000000-0005-0000-0000-000049080000}"/>
    <cellStyle name="Comma 2 3 12" xfId="2124" xr:uid="{00000000-0005-0000-0000-00004A080000}"/>
    <cellStyle name="Comma 2 3 120" xfId="2125" xr:uid="{00000000-0005-0000-0000-00004B080000}"/>
    <cellStyle name="Comma 2 3 121" xfId="2126" xr:uid="{00000000-0005-0000-0000-00004C080000}"/>
    <cellStyle name="Comma 2 3 122" xfId="2127" xr:uid="{00000000-0005-0000-0000-00004D080000}"/>
    <cellStyle name="Comma 2 3 123" xfId="2128" xr:uid="{00000000-0005-0000-0000-00004E080000}"/>
    <cellStyle name="Comma 2 3 124" xfId="2129" xr:uid="{00000000-0005-0000-0000-00004F080000}"/>
    <cellStyle name="Comma 2 3 125" xfId="2130" xr:uid="{00000000-0005-0000-0000-000050080000}"/>
    <cellStyle name="Comma 2 3 126" xfId="2131" xr:uid="{00000000-0005-0000-0000-000051080000}"/>
    <cellStyle name="Comma 2 3 127" xfId="2132" xr:uid="{00000000-0005-0000-0000-000052080000}"/>
    <cellStyle name="Comma 2 3 128" xfId="2133" xr:uid="{00000000-0005-0000-0000-000053080000}"/>
    <cellStyle name="Comma 2 3 129" xfId="2134" xr:uid="{00000000-0005-0000-0000-000054080000}"/>
    <cellStyle name="Comma 2 3 13" xfId="2135" xr:uid="{00000000-0005-0000-0000-000055080000}"/>
    <cellStyle name="Comma 2 3 130" xfId="2136" xr:uid="{00000000-0005-0000-0000-000056080000}"/>
    <cellStyle name="Comma 2 3 131" xfId="2137" xr:uid="{00000000-0005-0000-0000-000057080000}"/>
    <cellStyle name="Comma 2 3 132" xfId="2138" xr:uid="{00000000-0005-0000-0000-000058080000}"/>
    <cellStyle name="Comma 2 3 133" xfId="2139" xr:uid="{00000000-0005-0000-0000-000059080000}"/>
    <cellStyle name="Comma 2 3 134" xfId="2140" xr:uid="{00000000-0005-0000-0000-00005A080000}"/>
    <cellStyle name="Comma 2 3 135" xfId="2141" xr:uid="{00000000-0005-0000-0000-00005B080000}"/>
    <cellStyle name="Comma 2 3 136" xfId="2142" xr:uid="{00000000-0005-0000-0000-00005C080000}"/>
    <cellStyle name="Comma 2 3 137" xfId="2143" xr:uid="{00000000-0005-0000-0000-00005D080000}"/>
    <cellStyle name="Comma 2 3 138" xfId="2144" xr:uid="{00000000-0005-0000-0000-00005E080000}"/>
    <cellStyle name="Comma 2 3 139" xfId="2145" xr:uid="{00000000-0005-0000-0000-00005F080000}"/>
    <cellStyle name="Comma 2 3 14" xfId="2146" xr:uid="{00000000-0005-0000-0000-000060080000}"/>
    <cellStyle name="Comma 2 3 140" xfId="2147" xr:uid="{00000000-0005-0000-0000-000061080000}"/>
    <cellStyle name="Comma 2 3 141" xfId="2148" xr:uid="{00000000-0005-0000-0000-000062080000}"/>
    <cellStyle name="Comma 2 3 142" xfId="2149" xr:uid="{00000000-0005-0000-0000-000063080000}"/>
    <cellStyle name="Comma 2 3 143" xfId="2150" xr:uid="{00000000-0005-0000-0000-000064080000}"/>
    <cellStyle name="Comma 2 3 144" xfId="2151" xr:uid="{00000000-0005-0000-0000-000065080000}"/>
    <cellStyle name="Comma 2 3 145" xfId="2152" xr:uid="{00000000-0005-0000-0000-000066080000}"/>
    <cellStyle name="Comma 2 3 146" xfId="2153" xr:uid="{00000000-0005-0000-0000-000067080000}"/>
    <cellStyle name="Comma 2 3 147" xfId="2154" xr:uid="{00000000-0005-0000-0000-000068080000}"/>
    <cellStyle name="Comma 2 3 148" xfId="2155" xr:uid="{00000000-0005-0000-0000-000069080000}"/>
    <cellStyle name="Comma 2 3 149" xfId="2156" xr:uid="{00000000-0005-0000-0000-00006A080000}"/>
    <cellStyle name="Comma 2 3 15" xfId="2157" xr:uid="{00000000-0005-0000-0000-00006B080000}"/>
    <cellStyle name="Comma 2 3 150" xfId="2158" xr:uid="{00000000-0005-0000-0000-00006C080000}"/>
    <cellStyle name="Comma 2 3 151" xfId="2159" xr:uid="{00000000-0005-0000-0000-00006D080000}"/>
    <cellStyle name="Comma 2 3 152" xfId="2160" xr:uid="{00000000-0005-0000-0000-00006E080000}"/>
    <cellStyle name="Comma 2 3 153" xfId="2161" xr:uid="{00000000-0005-0000-0000-00006F080000}"/>
    <cellStyle name="Comma 2 3 154" xfId="2162" xr:uid="{00000000-0005-0000-0000-000070080000}"/>
    <cellStyle name="Comma 2 3 155" xfId="2163" xr:uid="{00000000-0005-0000-0000-000071080000}"/>
    <cellStyle name="Comma 2 3 156" xfId="2164" xr:uid="{00000000-0005-0000-0000-000072080000}"/>
    <cellStyle name="Comma 2 3 157" xfId="2165" xr:uid="{00000000-0005-0000-0000-000073080000}"/>
    <cellStyle name="Comma 2 3 158" xfId="2166" xr:uid="{00000000-0005-0000-0000-000074080000}"/>
    <cellStyle name="Comma 2 3 159" xfId="2167" xr:uid="{00000000-0005-0000-0000-000075080000}"/>
    <cellStyle name="Comma 2 3 16" xfId="2168" xr:uid="{00000000-0005-0000-0000-000076080000}"/>
    <cellStyle name="Comma 2 3 160" xfId="2169" xr:uid="{00000000-0005-0000-0000-000077080000}"/>
    <cellStyle name="Comma 2 3 161" xfId="2170" xr:uid="{00000000-0005-0000-0000-000078080000}"/>
    <cellStyle name="Comma 2 3 162" xfId="2171" xr:uid="{00000000-0005-0000-0000-000079080000}"/>
    <cellStyle name="Comma 2 3 163" xfId="2172" xr:uid="{00000000-0005-0000-0000-00007A080000}"/>
    <cellStyle name="Comma 2 3 164" xfId="2173" xr:uid="{00000000-0005-0000-0000-00007B080000}"/>
    <cellStyle name="Comma 2 3 165" xfId="2174" xr:uid="{00000000-0005-0000-0000-00007C080000}"/>
    <cellStyle name="Comma 2 3 166" xfId="2175" xr:uid="{00000000-0005-0000-0000-00007D080000}"/>
    <cellStyle name="Comma 2 3 167" xfId="2176" xr:uid="{00000000-0005-0000-0000-00007E080000}"/>
    <cellStyle name="Comma 2 3 168" xfId="2177" xr:uid="{00000000-0005-0000-0000-00007F080000}"/>
    <cellStyle name="Comma 2 3 169" xfId="2178" xr:uid="{00000000-0005-0000-0000-000080080000}"/>
    <cellStyle name="Comma 2 3 17" xfId="2179" xr:uid="{00000000-0005-0000-0000-000081080000}"/>
    <cellStyle name="Comma 2 3 170" xfId="2180" xr:uid="{00000000-0005-0000-0000-000082080000}"/>
    <cellStyle name="Comma 2 3 171" xfId="2181" xr:uid="{00000000-0005-0000-0000-000083080000}"/>
    <cellStyle name="Comma 2 3 172" xfId="2182" xr:uid="{00000000-0005-0000-0000-000084080000}"/>
    <cellStyle name="Comma 2 3 173" xfId="2183" xr:uid="{00000000-0005-0000-0000-000085080000}"/>
    <cellStyle name="Comma 2 3 174" xfId="2184" xr:uid="{00000000-0005-0000-0000-000086080000}"/>
    <cellStyle name="Comma 2 3 175" xfId="2185" xr:uid="{00000000-0005-0000-0000-000087080000}"/>
    <cellStyle name="Comma 2 3 176" xfId="2186" xr:uid="{00000000-0005-0000-0000-000088080000}"/>
    <cellStyle name="Comma 2 3 177" xfId="2187" xr:uid="{00000000-0005-0000-0000-000089080000}"/>
    <cellStyle name="Comma 2 3 178" xfId="2188" xr:uid="{00000000-0005-0000-0000-00008A080000}"/>
    <cellStyle name="Comma 2 3 179" xfId="2189" xr:uid="{00000000-0005-0000-0000-00008B080000}"/>
    <cellStyle name="Comma 2 3 18" xfId="2190" xr:uid="{00000000-0005-0000-0000-00008C080000}"/>
    <cellStyle name="Comma 2 3 180" xfId="2191" xr:uid="{00000000-0005-0000-0000-00008D080000}"/>
    <cellStyle name="Comma 2 3 181" xfId="2192" xr:uid="{00000000-0005-0000-0000-00008E080000}"/>
    <cellStyle name="Comma 2 3 182" xfId="2193" xr:uid="{00000000-0005-0000-0000-00008F080000}"/>
    <cellStyle name="Comma 2 3 183" xfId="2194" xr:uid="{00000000-0005-0000-0000-000090080000}"/>
    <cellStyle name="Comma 2 3 184" xfId="2195" xr:uid="{00000000-0005-0000-0000-000091080000}"/>
    <cellStyle name="Comma 2 3 185" xfId="2196" xr:uid="{00000000-0005-0000-0000-000092080000}"/>
    <cellStyle name="Comma 2 3 186" xfId="2197" xr:uid="{00000000-0005-0000-0000-000093080000}"/>
    <cellStyle name="Comma 2 3 187" xfId="2198" xr:uid="{00000000-0005-0000-0000-000094080000}"/>
    <cellStyle name="Comma 2 3 188" xfId="2199" xr:uid="{00000000-0005-0000-0000-000095080000}"/>
    <cellStyle name="Comma 2 3 189" xfId="2200" xr:uid="{00000000-0005-0000-0000-000096080000}"/>
    <cellStyle name="Comma 2 3 19" xfId="2201" xr:uid="{00000000-0005-0000-0000-000097080000}"/>
    <cellStyle name="Comma 2 3 190" xfId="2202" xr:uid="{00000000-0005-0000-0000-000098080000}"/>
    <cellStyle name="Comma 2 3 191" xfId="2203" xr:uid="{00000000-0005-0000-0000-000099080000}"/>
    <cellStyle name="Comma 2 3 192" xfId="2204" xr:uid="{00000000-0005-0000-0000-00009A080000}"/>
    <cellStyle name="Comma 2 3 193" xfId="2205" xr:uid="{00000000-0005-0000-0000-00009B080000}"/>
    <cellStyle name="Comma 2 3 194" xfId="2206" xr:uid="{00000000-0005-0000-0000-00009C080000}"/>
    <cellStyle name="Comma 2 3 195" xfId="2207" xr:uid="{00000000-0005-0000-0000-00009D080000}"/>
    <cellStyle name="Comma 2 3 196" xfId="2208" xr:uid="{00000000-0005-0000-0000-00009E080000}"/>
    <cellStyle name="Comma 2 3 2" xfId="2209" xr:uid="{00000000-0005-0000-0000-00009F080000}"/>
    <cellStyle name="Comma 2 3 2 2" xfId="2210" xr:uid="{00000000-0005-0000-0000-0000A0080000}"/>
    <cellStyle name="Comma 2 3 20" xfId="2211" xr:uid="{00000000-0005-0000-0000-0000A1080000}"/>
    <cellStyle name="Comma 2 3 21" xfId="2212" xr:uid="{00000000-0005-0000-0000-0000A2080000}"/>
    <cellStyle name="Comma 2 3 22" xfId="2213" xr:uid="{00000000-0005-0000-0000-0000A3080000}"/>
    <cellStyle name="Comma 2 3 23" xfId="2214" xr:uid="{00000000-0005-0000-0000-0000A4080000}"/>
    <cellStyle name="Comma 2 3 24" xfId="2215" xr:uid="{00000000-0005-0000-0000-0000A5080000}"/>
    <cellStyle name="Comma 2 3 25" xfId="2216" xr:uid="{00000000-0005-0000-0000-0000A6080000}"/>
    <cellStyle name="Comma 2 3 26" xfId="2217" xr:uid="{00000000-0005-0000-0000-0000A7080000}"/>
    <cellStyle name="Comma 2 3 27" xfId="2218" xr:uid="{00000000-0005-0000-0000-0000A8080000}"/>
    <cellStyle name="Comma 2 3 28" xfId="2219" xr:uid="{00000000-0005-0000-0000-0000A9080000}"/>
    <cellStyle name="Comma 2 3 29" xfId="2220" xr:uid="{00000000-0005-0000-0000-0000AA080000}"/>
    <cellStyle name="Comma 2 3 3" xfId="2221" xr:uid="{00000000-0005-0000-0000-0000AB080000}"/>
    <cellStyle name="Comma 2 3 30" xfId="2222" xr:uid="{00000000-0005-0000-0000-0000AC080000}"/>
    <cellStyle name="Comma 2 3 31" xfId="2223" xr:uid="{00000000-0005-0000-0000-0000AD080000}"/>
    <cellStyle name="Comma 2 3 32" xfId="2224" xr:uid="{00000000-0005-0000-0000-0000AE080000}"/>
    <cellStyle name="Comma 2 3 33" xfId="2225" xr:uid="{00000000-0005-0000-0000-0000AF080000}"/>
    <cellStyle name="Comma 2 3 34" xfId="2226" xr:uid="{00000000-0005-0000-0000-0000B0080000}"/>
    <cellStyle name="Comma 2 3 35" xfId="2227" xr:uid="{00000000-0005-0000-0000-0000B1080000}"/>
    <cellStyle name="Comma 2 3 36" xfId="2228" xr:uid="{00000000-0005-0000-0000-0000B2080000}"/>
    <cellStyle name="Comma 2 3 37" xfId="2229" xr:uid="{00000000-0005-0000-0000-0000B3080000}"/>
    <cellStyle name="Comma 2 3 38" xfId="2230" xr:uid="{00000000-0005-0000-0000-0000B4080000}"/>
    <cellStyle name="Comma 2 3 39" xfId="2231" xr:uid="{00000000-0005-0000-0000-0000B5080000}"/>
    <cellStyle name="Comma 2 3 4" xfId="2232" xr:uid="{00000000-0005-0000-0000-0000B6080000}"/>
    <cellStyle name="Comma 2 3 40" xfId="2233" xr:uid="{00000000-0005-0000-0000-0000B7080000}"/>
    <cellStyle name="Comma 2 3 41" xfId="2234" xr:uid="{00000000-0005-0000-0000-0000B8080000}"/>
    <cellStyle name="Comma 2 3 42" xfId="2235" xr:uid="{00000000-0005-0000-0000-0000B9080000}"/>
    <cellStyle name="Comma 2 3 43" xfId="2236" xr:uid="{00000000-0005-0000-0000-0000BA080000}"/>
    <cellStyle name="Comma 2 3 44" xfId="2237" xr:uid="{00000000-0005-0000-0000-0000BB080000}"/>
    <cellStyle name="Comma 2 3 45" xfId="2238" xr:uid="{00000000-0005-0000-0000-0000BC080000}"/>
    <cellStyle name="Comma 2 3 46" xfId="2239" xr:uid="{00000000-0005-0000-0000-0000BD080000}"/>
    <cellStyle name="Comma 2 3 47" xfId="2240" xr:uid="{00000000-0005-0000-0000-0000BE080000}"/>
    <cellStyle name="Comma 2 3 48" xfId="2241" xr:uid="{00000000-0005-0000-0000-0000BF080000}"/>
    <cellStyle name="Comma 2 3 49" xfId="2242" xr:uid="{00000000-0005-0000-0000-0000C0080000}"/>
    <cellStyle name="Comma 2 3 5" xfId="2243" xr:uid="{00000000-0005-0000-0000-0000C1080000}"/>
    <cellStyle name="Comma 2 3 50" xfId="2244" xr:uid="{00000000-0005-0000-0000-0000C2080000}"/>
    <cellStyle name="Comma 2 3 51" xfId="2245" xr:uid="{00000000-0005-0000-0000-0000C3080000}"/>
    <cellStyle name="Comma 2 3 52" xfId="2246" xr:uid="{00000000-0005-0000-0000-0000C4080000}"/>
    <cellStyle name="Comma 2 3 53" xfId="2247" xr:uid="{00000000-0005-0000-0000-0000C5080000}"/>
    <cellStyle name="Comma 2 3 54" xfId="2248" xr:uid="{00000000-0005-0000-0000-0000C6080000}"/>
    <cellStyle name="Comma 2 3 55" xfId="2249" xr:uid="{00000000-0005-0000-0000-0000C7080000}"/>
    <cellStyle name="Comma 2 3 56" xfId="2250" xr:uid="{00000000-0005-0000-0000-0000C8080000}"/>
    <cellStyle name="Comma 2 3 57" xfId="2251" xr:uid="{00000000-0005-0000-0000-0000C9080000}"/>
    <cellStyle name="Comma 2 3 58" xfId="2252" xr:uid="{00000000-0005-0000-0000-0000CA080000}"/>
    <cellStyle name="Comma 2 3 59" xfId="2253" xr:uid="{00000000-0005-0000-0000-0000CB080000}"/>
    <cellStyle name="Comma 2 3 6" xfId="2254" xr:uid="{00000000-0005-0000-0000-0000CC080000}"/>
    <cellStyle name="Comma 2 3 60" xfId="2255" xr:uid="{00000000-0005-0000-0000-0000CD080000}"/>
    <cellStyle name="Comma 2 3 61" xfId="2256" xr:uid="{00000000-0005-0000-0000-0000CE080000}"/>
    <cellStyle name="Comma 2 3 62" xfId="2257" xr:uid="{00000000-0005-0000-0000-0000CF080000}"/>
    <cellStyle name="Comma 2 3 63" xfId="2258" xr:uid="{00000000-0005-0000-0000-0000D0080000}"/>
    <cellStyle name="Comma 2 3 64" xfId="2259" xr:uid="{00000000-0005-0000-0000-0000D1080000}"/>
    <cellStyle name="Comma 2 3 65" xfId="2260" xr:uid="{00000000-0005-0000-0000-0000D2080000}"/>
    <cellStyle name="Comma 2 3 66" xfId="2261" xr:uid="{00000000-0005-0000-0000-0000D3080000}"/>
    <cellStyle name="Comma 2 3 67" xfId="2262" xr:uid="{00000000-0005-0000-0000-0000D4080000}"/>
    <cellStyle name="Comma 2 3 68" xfId="2263" xr:uid="{00000000-0005-0000-0000-0000D5080000}"/>
    <cellStyle name="Comma 2 3 69" xfId="2264" xr:uid="{00000000-0005-0000-0000-0000D6080000}"/>
    <cellStyle name="Comma 2 3 7" xfId="2265" xr:uid="{00000000-0005-0000-0000-0000D7080000}"/>
    <cellStyle name="Comma 2 3 70" xfId="2266" xr:uid="{00000000-0005-0000-0000-0000D8080000}"/>
    <cellStyle name="Comma 2 3 71" xfId="2267" xr:uid="{00000000-0005-0000-0000-0000D9080000}"/>
    <cellStyle name="Comma 2 3 72" xfId="2268" xr:uid="{00000000-0005-0000-0000-0000DA080000}"/>
    <cellStyle name="Comma 2 3 73" xfId="2269" xr:uid="{00000000-0005-0000-0000-0000DB080000}"/>
    <cellStyle name="Comma 2 3 74" xfId="2270" xr:uid="{00000000-0005-0000-0000-0000DC080000}"/>
    <cellStyle name="Comma 2 3 75" xfId="2271" xr:uid="{00000000-0005-0000-0000-0000DD080000}"/>
    <cellStyle name="Comma 2 3 76" xfId="2272" xr:uid="{00000000-0005-0000-0000-0000DE080000}"/>
    <cellStyle name="Comma 2 3 77" xfId="2273" xr:uid="{00000000-0005-0000-0000-0000DF080000}"/>
    <cellStyle name="Comma 2 3 78" xfId="2274" xr:uid="{00000000-0005-0000-0000-0000E0080000}"/>
    <cellStyle name="Comma 2 3 79" xfId="2275" xr:uid="{00000000-0005-0000-0000-0000E1080000}"/>
    <cellStyle name="Comma 2 3 8" xfId="2276" xr:uid="{00000000-0005-0000-0000-0000E2080000}"/>
    <cellStyle name="Comma 2 3 80" xfId="2277" xr:uid="{00000000-0005-0000-0000-0000E3080000}"/>
    <cellStyle name="Comma 2 3 81" xfId="2278" xr:uid="{00000000-0005-0000-0000-0000E4080000}"/>
    <cellStyle name="Comma 2 3 82" xfId="2279" xr:uid="{00000000-0005-0000-0000-0000E5080000}"/>
    <cellStyle name="Comma 2 3 83" xfId="2280" xr:uid="{00000000-0005-0000-0000-0000E6080000}"/>
    <cellStyle name="Comma 2 3 84" xfId="2281" xr:uid="{00000000-0005-0000-0000-0000E7080000}"/>
    <cellStyle name="Comma 2 3 85" xfId="2282" xr:uid="{00000000-0005-0000-0000-0000E8080000}"/>
    <cellStyle name="Comma 2 3 86" xfId="2283" xr:uid="{00000000-0005-0000-0000-0000E9080000}"/>
    <cellStyle name="Comma 2 3 87" xfId="2284" xr:uid="{00000000-0005-0000-0000-0000EA080000}"/>
    <cellStyle name="Comma 2 3 88" xfId="2285" xr:uid="{00000000-0005-0000-0000-0000EB080000}"/>
    <cellStyle name="Comma 2 3 89" xfId="2286" xr:uid="{00000000-0005-0000-0000-0000EC080000}"/>
    <cellStyle name="Comma 2 3 9" xfId="2287" xr:uid="{00000000-0005-0000-0000-0000ED080000}"/>
    <cellStyle name="Comma 2 3 90" xfId="2288" xr:uid="{00000000-0005-0000-0000-0000EE080000}"/>
    <cellStyle name="Comma 2 3 91" xfId="2289" xr:uid="{00000000-0005-0000-0000-0000EF080000}"/>
    <cellStyle name="Comma 2 3 92" xfId="2290" xr:uid="{00000000-0005-0000-0000-0000F0080000}"/>
    <cellStyle name="Comma 2 3 93" xfId="2291" xr:uid="{00000000-0005-0000-0000-0000F1080000}"/>
    <cellStyle name="Comma 2 3 94" xfId="2292" xr:uid="{00000000-0005-0000-0000-0000F2080000}"/>
    <cellStyle name="Comma 2 3 95" xfId="2293" xr:uid="{00000000-0005-0000-0000-0000F3080000}"/>
    <cellStyle name="Comma 2 3 96" xfId="2294" xr:uid="{00000000-0005-0000-0000-0000F4080000}"/>
    <cellStyle name="Comma 2 3 97" xfId="2295" xr:uid="{00000000-0005-0000-0000-0000F5080000}"/>
    <cellStyle name="Comma 2 3 98" xfId="2296" xr:uid="{00000000-0005-0000-0000-0000F6080000}"/>
    <cellStyle name="Comma 2 3 99" xfId="2297" xr:uid="{00000000-0005-0000-0000-0000F7080000}"/>
    <cellStyle name="Comma 2 30" xfId="2298" xr:uid="{00000000-0005-0000-0000-0000F8080000}"/>
    <cellStyle name="Comma 2 30 2" xfId="2299" xr:uid="{00000000-0005-0000-0000-0000F9080000}"/>
    <cellStyle name="Comma 2 30 3" xfId="2300" xr:uid="{00000000-0005-0000-0000-0000FA080000}"/>
    <cellStyle name="Comma 2 31" xfId="2301" xr:uid="{00000000-0005-0000-0000-0000FB080000}"/>
    <cellStyle name="Comma 2 31 2" xfId="2302" xr:uid="{00000000-0005-0000-0000-0000FC080000}"/>
    <cellStyle name="Comma 2 31 3" xfId="2303" xr:uid="{00000000-0005-0000-0000-0000FD080000}"/>
    <cellStyle name="Comma 2 32" xfId="2304" xr:uid="{00000000-0005-0000-0000-0000FE080000}"/>
    <cellStyle name="Comma 2 32 2" xfId="2305" xr:uid="{00000000-0005-0000-0000-0000FF080000}"/>
    <cellStyle name="Comma 2 32 3" xfId="2306" xr:uid="{00000000-0005-0000-0000-000000090000}"/>
    <cellStyle name="Comma 2 33" xfId="2307" xr:uid="{00000000-0005-0000-0000-000001090000}"/>
    <cellStyle name="Comma 2 33 2" xfId="2308" xr:uid="{00000000-0005-0000-0000-000002090000}"/>
    <cellStyle name="Comma 2 33 3" xfId="2309" xr:uid="{00000000-0005-0000-0000-000003090000}"/>
    <cellStyle name="Comma 2 34" xfId="2310" xr:uid="{00000000-0005-0000-0000-000004090000}"/>
    <cellStyle name="Comma 2 34 2" xfId="2311" xr:uid="{00000000-0005-0000-0000-000005090000}"/>
    <cellStyle name="Comma 2 34 3" xfId="2312" xr:uid="{00000000-0005-0000-0000-000006090000}"/>
    <cellStyle name="Comma 2 35" xfId="2313" xr:uid="{00000000-0005-0000-0000-000007090000}"/>
    <cellStyle name="Comma 2 35 2" xfId="2314" xr:uid="{00000000-0005-0000-0000-000008090000}"/>
    <cellStyle name="Comma 2 35 3" xfId="2315" xr:uid="{00000000-0005-0000-0000-000009090000}"/>
    <cellStyle name="Comma 2 36" xfId="2316" xr:uid="{00000000-0005-0000-0000-00000A090000}"/>
    <cellStyle name="Comma 2 36 2" xfId="2317" xr:uid="{00000000-0005-0000-0000-00000B090000}"/>
    <cellStyle name="Comma 2 36 3" xfId="2318" xr:uid="{00000000-0005-0000-0000-00000C090000}"/>
    <cellStyle name="Comma 2 37" xfId="2319" xr:uid="{00000000-0005-0000-0000-00000D090000}"/>
    <cellStyle name="Comma 2 37 2" xfId="2320" xr:uid="{00000000-0005-0000-0000-00000E090000}"/>
    <cellStyle name="Comma 2 37 3" xfId="2321" xr:uid="{00000000-0005-0000-0000-00000F090000}"/>
    <cellStyle name="Comma 2 38" xfId="2322" xr:uid="{00000000-0005-0000-0000-000010090000}"/>
    <cellStyle name="Comma 2 38 2" xfId="2323" xr:uid="{00000000-0005-0000-0000-000011090000}"/>
    <cellStyle name="Comma 2 38 3" xfId="2324" xr:uid="{00000000-0005-0000-0000-000012090000}"/>
    <cellStyle name="Comma 2 39" xfId="2325" xr:uid="{00000000-0005-0000-0000-000013090000}"/>
    <cellStyle name="Comma 2 39 2" xfId="2326" xr:uid="{00000000-0005-0000-0000-000014090000}"/>
    <cellStyle name="Comma 2 39 3" xfId="2327" xr:uid="{00000000-0005-0000-0000-000015090000}"/>
    <cellStyle name="Comma 2 4" xfId="2328" xr:uid="{00000000-0005-0000-0000-000016090000}"/>
    <cellStyle name="Comma 2 4 10" xfId="2329" xr:uid="{00000000-0005-0000-0000-000017090000}"/>
    <cellStyle name="Comma 2 4 100" xfId="2330" xr:uid="{00000000-0005-0000-0000-000018090000}"/>
    <cellStyle name="Comma 2 4 101" xfId="2331" xr:uid="{00000000-0005-0000-0000-000019090000}"/>
    <cellStyle name="Comma 2 4 102" xfId="2332" xr:uid="{00000000-0005-0000-0000-00001A090000}"/>
    <cellStyle name="Comma 2 4 103" xfId="2333" xr:uid="{00000000-0005-0000-0000-00001B090000}"/>
    <cellStyle name="Comma 2 4 104" xfId="2334" xr:uid="{00000000-0005-0000-0000-00001C090000}"/>
    <cellStyle name="Comma 2 4 105" xfId="2335" xr:uid="{00000000-0005-0000-0000-00001D090000}"/>
    <cellStyle name="Comma 2 4 106" xfId="2336" xr:uid="{00000000-0005-0000-0000-00001E090000}"/>
    <cellStyle name="Comma 2 4 107" xfId="2337" xr:uid="{00000000-0005-0000-0000-00001F090000}"/>
    <cellStyle name="Comma 2 4 108" xfId="2338" xr:uid="{00000000-0005-0000-0000-000020090000}"/>
    <cellStyle name="Comma 2 4 109" xfId="2339" xr:uid="{00000000-0005-0000-0000-000021090000}"/>
    <cellStyle name="Comma 2 4 11" xfId="2340" xr:uid="{00000000-0005-0000-0000-000022090000}"/>
    <cellStyle name="Comma 2 4 110" xfId="2341" xr:uid="{00000000-0005-0000-0000-000023090000}"/>
    <cellStyle name="Comma 2 4 111" xfId="2342" xr:uid="{00000000-0005-0000-0000-000024090000}"/>
    <cellStyle name="Comma 2 4 112" xfId="2343" xr:uid="{00000000-0005-0000-0000-000025090000}"/>
    <cellStyle name="Comma 2 4 113" xfId="2344" xr:uid="{00000000-0005-0000-0000-000026090000}"/>
    <cellStyle name="Comma 2 4 114" xfId="2345" xr:uid="{00000000-0005-0000-0000-000027090000}"/>
    <cellStyle name="Comma 2 4 115" xfId="2346" xr:uid="{00000000-0005-0000-0000-000028090000}"/>
    <cellStyle name="Comma 2 4 116" xfId="2347" xr:uid="{00000000-0005-0000-0000-000029090000}"/>
    <cellStyle name="Comma 2 4 117" xfId="2348" xr:uid="{00000000-0005-0000-0000-00002A090000}"/>
    <cellStyle name="Comma 2 4 118" xfId="2349" xr:uid="{00000000-0005-0000-0000-00002B090000}"/>
    <cellStyle name="Comma 2 4 119" xfId="2350" xr:uid="{00000000-0005-0000-0000-00002C090000}"/>
    <cellStyle name="Comma 2 4 12" xfId="2351" xr:uid="{00000000-0005-0000-0000-00002D090000}"/>
    <cellStyle name="Comma 2 4 120" xfId="2352" xr:uid="{00000000-0005-0000-0000-00002E090000}"/>
    <cellStyle name="Comma 2 4 121" xfId="2353" xr:uid="{00000000-0005-0000-0000-00002F090000}"/>
    <cellStyle name="Comma 2 4 122" xfId="2354" xr:uid="{00000000-0005-0000-0000-000030090000}"/>
    <cellStyle name="Comma 2 4 123" xfId="2355" xr:uid="{00000000-0005-0000-0000-000031090000}"/>
    <cellStyle name="Comma 2 4 124" xfId="2356" xr:uid="{00000000-0005-0000-0000-000032090000}"/>
    <cellStyle name="Comma 2 4 125" xfId="2357" xr:uid="{00000000-0005-0000-0000-000033090000}"/>
    <cellStyle name="Comma 2 4 126" xfId="2358" xr:uid="{00000000-0005-0000-0000-000034090000}"/>
    <cellStyle name="Comma 2 4 127" xfId="2359" xr:uid="{00000000-0005-0000-0000-000035090000}"/>
    <cellStyle name="Comma 2 4 128" xfId="2360" xr:uid="{00000000-0005-0000-0000-000036090000}"/>
    <cellStyle name="Comma 2 4 129" xfId="2361" xr:uid="{00000000-0005-0000-0000-000037090000}"/>
    <cellStyle name="Comma 2 4 13" xfId="2362" xr:uid="{00000000-0005-0000-0000-000038090000}"/>
    <cellStyle name="Comma 2 4 130" xfId="2363" xr:uid="{00000000-0005-0000-0000-000039090000}"/>
    <cellStyle name="Comma 2 4 131" xfId="2364" xr:uid="{00000000-0005-0000-0000-00003A090000}"/>
    <cellStyle name="Comma 2 4 132" xfId="2365" xr:uid="{00000000-0005-0000-0000-00003B090000}"/>
    <cellStyle name="Comma 2 4 133" xfId="2366" xr:uid="{00000000-0005-0000-0000-00003C090000}"/>
    <cellStyle name="Comma 2 4 134" xfId="2367" xr:uid="{00000000-0005-0000-0000-00003D090000}"/>
    <cellStyle name="Comma 2 4 135" xfId="2368" xr:uid="{00000000-0005-0000-0000-00003E090000}"/>
    <cellStyle name="Comma 2 4 136" xfId="2369" xr:uid="{00000000-0005-0000-0000-00003F090000}"/>
    <cellStyle name="Comma 2 4 137" xfId="2370" xr:uid="{00000000-0005-0000-0000-000040090000}"/>
    <cellStyle name="Comma 2 4 138" xfId="2371" xr:uid="{00000000-0005-0000-0000-000041090000}"/>
    <cellStyle name="Comma 2 4 139" xfId="2372" xr:uid="{00000000-0005-0000-0000-000042090000}"/>
    <cellStyle name="Comma 2 4 14" xfId="2373" xr:uid="{00000000-0005-0000-0000-000043090000}"/>
    <cellStyle name="Comma 2 4 140" xfId="2374" xr:uid="{00000000-0005-0000-0000-000044090000}"/>
    <cellStyle name="Comma 2 4 141" xfId="2375" xr:uid="{00000000-0005-0000-0000-000045090000}"/>
    <cellStyle name="Comma 2 4 142" xfId="2376" xr:uid="{00000000-0005-0000-0000-000046090000}"/>
    <cellStyle name="Comma 2 4 143" xfId="2377" xr:uid="{00000000-0005-0000-0000-000047090000}"/>
    <cellStyle name="Comma 2 4 144" xfId="2378" xr:uid="{00000000-0005-0000-0000-000048090000}"/>
    <cellStyle name="Comma 2 4 145" xfId="2379" xr:uid="{00000000-0005-0000-0000-000049090000}"/>
    <cellStyle name="Comma 2 4 146" xfId="2380" xr:uid="{00000000-0005-0000-0000-00004A090000}"/>
    <cellStyle name="Comma 2 4 147" xfId="2381" xr:uid="{00000000-0005-0000-0000-00004B090000}"/>
    <cellStyle name="Comma 2 4 148" xfId="2382" xr:uid="{00000000-0005-0000-0000-00004C090000}"/>
    <cellStyle name="Comma 2 4 149" xfId="2383" xr:uid="{00000000-0005-0000-0000-00004D090000}"/>
    <cellStyle name="Comma 2 4 15" xfId="2384" xr:uid="{00000000-0005-0000-0000-00004E090000}"/>
    <cellStyle name="Comma 2 4 150" xfId="2385" xr:uid="{00000000-0005-0000-0000-00004F090000}"/>
    <cellStyle name="Comma 2 4 151" xfId="2386" xr:uid="{00000000-0005-0000-0000-000050090000}"/>
    <cellStyle name="Comma 2 4 152" xfId="2387" xr:uid="{00000000-0005-0000-0000-000051090000}"/>
    <cellStyle name="Comma 2 4 153" xfId="2388" xr:uid="{00000000-0005-0000-0000-000052090000}"/>
    <cellStyle name="Comma 2 4 154" xfId="2389" xr:uid="{00000000-0005-0000-0000-000053090000}"/>
    <cellStyle name="Comma 2 4 155" xfId="2390" xr:uid="{00000000-0005-0000-0000-000054090000}"/>
    <cellStyle name="Comma 2 4 156" xfId="2391" xr:uid="{00000000-0005-0000-0000-000055090000}"/>
    <cellStyle name="Comma 2 4 157" xfId="2392" xr:uid="{00000000-0005-0000-0000-000056090000}"/>
    <cellStyle name="Comma 2 4 158" xfId="2393" xr:uid="{00000000-0005-0000-0000-000057090000}"/>
    <cellStyle name="Comma 2 4 159" xfId="2394" xr:uid="{00000000-0005-0000-0000-000058090000}"/>
    <cellStyle name="Comma 2 4 16" xfId="2395" xr:uid="{00000000-0005-0000-0000-000059090000}"/>
    <cellStyle name="Comma 2 4 160" xfId="2396" xr:uid="{00000000-0005-0000-0000-00005A090000}"/>
    <cellStyle name="Comma 2 4 161" xfId="2397" xr:uid="{00000000-0005-0000-0000-00005B090000}"/>
    <cellStyle name="Comma 2 4 162" xfId="2398" xr:uid="{00000000-0005-0000-0000-00005C090000}"/>
    <cellStyle name="Comma 2 4 163" xfId="2399" xr:uid="{00000000-0005-0000-0000-00005D090000}"/>
    <cellStyle name="Comma 2 4 164" xfId="2400" xr:uid="{00000000-0005-0000-0000-00005E090000}"/>
    <cellStyle name="Comma 2 4 165" xfId="2401" xr:uid="{00000000-0005-0000-0000-00005F090000}"/>
    <cellStyle name="Comma 2 4 166" xfId="2402" xr:uid="{00000000-0005-0000-0000-000060090000}"/>
    <cellStyle name="Comma 2 4 167" xfId="2403" xr:uid="{00000000-0005-0000-0000-000061090000}"/>
    <cellStyle name="Comma 2 4 168" xfId="2404" xr:uid="{00000000-0005-0000-0000-000062090000}"/>
    <cellStyle name="Comma 2 4 169" xfId="2405" xr:uid="{00000000-0005-0000-0000-000063090000}"/>
    <cellStyle name="Comma 2 4 17" xfId="2406" xr:uid="{00000000-0005-0000-0000-000064090000}"/>
    <cellStyle name="Comma 2 4 170" xfId="2407" xr:uid="{00000000-0005-0000-0000-000065090000}"/>
    <cellStyle name="Comma 2 4 171" xfId="2408" xr:uid="{00000000-0005-0000-0000-000066090000}"/>
    <cellStyle name="Comma 2 4 172" xfId="2409" xr:uid="{00000000-0005-0000-0000-000067090000}"/>
    <cellStyle name="Comma 2 4 173" xfId="2410" xr:uid="{00000000-0005-0000-0000-000068090000}"/>
    <cellStyle name="Comma 2 4 174" xfId="2411" xr:uid="{00000000-0005-0000-0000-000069090000}"/>
    <cellStyle name="Comma 2 4 175" xfId="2412" xr:uid="{00000000-0005-0000-0000-00006A090000}"/>
    <cellStyle name="Comma 2 4 176" xfId="2413" xr:uid="{00000000-0005-0000-0000-00006B090000}"/>
    <cellStyle name="Comma 2 4 177" xfId="2414" xr:uid="{00000000-0005-0000-0000-00006C090000}"/>
    <cellStyle name="Comma 2 4 178" xfId="2415" xr:uid="{00000000-0005-0000-0000-00006D090000}"/>
    <cellStyle name="Comma 2 4 179" xfId="2416" xr:uid="{00000000-0005-0000-0000-00006E090000}"/>
    <cellStyle name="Comma 2 4 18" xfId="2417" xr:uid="{00000000-0005-0000-0000-00006F090000}"/>
    <cellStyle name="Comma 2 4 180" xfId="2418" xr:uid="{00000000-0005-0000-0000-000070090000}"/>
    <cellStyle name="Comma 2 4 181" xfId="2419" xr:uid="{00000000-0005-0000-0000-000071090000}"/>
    <cellStyle name="Comma 2 4 182" xfId="2420" xr:uid="{00000000-0005-0000-0000-000072090000}"/>
    <cellStyle name="Comma 2 4 183" xfId="2421" xr:uid="{00000000-0005-0000-0000-000073090000}"/>
    <cellStyle name="Comma 2 4 184" xfId="2422" xr:uid="{00000000-0005-0000-0000-000074090000}"/>
    <cellStyle name="Comma 2 4 185" xfId="2423" xr:uid="{00000000-0005-0000-0000-000075090000}"/>
    <cellStyle name="Comma 2 4 186" xfId="2424" xr:uid="{00000000-0005-0000-0000-000076090000}"/>
    <cellStyle name="Comma 2 4 187" xfId="2425" xr:uid="{00000000-0005-0000-0000-000077090000}"/>
    <cellStyle name="Comma 2 4 188" xfId="2426" xr:uid="{00000000-0005-0000-0000-000078090000}"/>
    <cellStyle name="Comma 2 4 189" xfId="2427" xr:uid="{00000000-0005-0000-0000-000079090000}"/>
    <cellStyle name="Comma 2 4 19" xfId="2428" xr:uid="{00000000-0005-0000-0000-00007A090000}"/>
    <cellStyle name="Comma 2 4 190" xfId="2429" xr:uid="{00000000-0005-0000-0000-00007B090000}"/>
    <cellStyle name="Comma 2 4 191" xfId="2430" xr:uid="{00000000-0005-0000-0000-00007C090000}"/>
    <cellStyle name="Comma 2 4 192" xfId="2431" xr:uid="{00000000-0005-0000-0000-00007D090000}"/>
    <cellStyle name="Comma 2 4 193" xfId="2432" xr:uid="{00000000-0005-0000-0000-00007E090000}"/>
    <cellStyle name="Comma 2 4 194" xfId="2433" xr:uid="{00000000-0005-0000-0000-00007F090000}"/>
    <cellStyle name="Comma 2 4 195" xfId="2434" xr:uid="{00000000-0005-0000-0000-000080090000}"/>
    <cellStyle name="Comma 2 4 196" xfId="2435" xr:uid="{00000000-0005-0000-0000-000081090000}"/>
    <cellStyle name="Comma 2 4 2" xfId="2436" xr:uid="{00000000-0005-0000-0000-000082090000}"/>
    <cellStyle name="Comma 2 4 20" xfId="2437" xr:uid="{00000000-0005-0000-0000-000083090000}"/>
    <cellStyle name="Comma 2 4 21" xfId="2438" xr:uid="{00000000-0005-0000-0000-000084090000}"/>
    <cellStyle name="Comma 2 4 22" xfId="2439" xr:uid="{00000000-0005-0000-0000-000085090000}"/>
    <cellStyle name="Comma 2 4 23" xfId="2440" xr:uid="{00000000-0005-0000-0000-000086090000}"/>
    <cellStyle name="Comma 2 4 24" xfId="2441" xr:uid="{00000000-0005-0000-0000-000087090000}"/>
    <cellStyle name="Comma 2 4 25" xfId="2442" xr:uid="{00000000-0005-0000-0000-000088090000}"/>
    <cellStyle name="Comma 2 4 26" xfId="2443" xr:uid="{00000000-0005-0000-0000-000089090000}"/>
    <cellStyle name="Comma 2 4 27" xfId="2444" xr:uid="{00000000-0005-0000-0000-00008A090000}"/>
    <cellStyle name="Comma 2 4 28" xfId="2445" xr:uid="{00000000-0005-0000-0000-00008B090000}"/>
    <cellStyle name="Comma 2 4 29" xfId="2446" xr:uid="{00000000-0005-0000-0000-00008C090000}"/>
    <cellStyle name="Comma 2 4 3" xfId="2447" xr:uid="{00000000-0005-0000-0000-00008D090000}"/>
    <cellStyle name="Comma 2 4 30" xfId="2448" xr:uid="{00000000-0005-0000-0000-00008E090000}"/>
    <cellStyle name="Comma 2 4 31" xfId="2449" xr:uid="{00000000-0005-0000-0000-00008F090000}"/>
    <cellStyle name="Comma 2 4 32" xfId="2450" xr:uid="{00000000-0005-0000-0000-000090090000}"/>
    <cellStyle name="Comma 2 4 33" xfId="2451" xr:uid="{00000000-0005-0000-0000-000091090000}"/>
    <cellStyle name="Comma 2 4 34" xfId="2452" xr:uid="{00000000-0005-0000-0000-000092090000}"/>
    <cellStyle name="Comma 2 4 35" xfId="2453" xr:uid="{00000000-0005-0000-0000-000093090000}"/>
    <cellStyle name="Comma 2 4 36" xfId="2454" xr:uid="{00000000-0005-0000-0000-000094090000}"/>
    <cellStyle name="Comma 2 4 37" xfId="2455" xr:uid="{00000000-0005-0000-0000-000095090000}"/>
    <cellStyle name="Comma 2 4 38" xfId="2456" xr:uid="{00000000-0005-0000-0000-000096090000}"/>
    <cellStyle name="Comma 2 4 39" xfId="2457" xr:uid="{00000000-0005-0000-0000-000097090000}"/>
    <cellStyle name="Comma 2 4 4" xfId="2458" xr:uid="{00000000-0005-0000-0000-000098090000}"/>
    <cellStyle name="Comma 2 4 40" xfId="2459" xr:uid="{00000000-0005-0000-0000-000099090000}"/>
    <cellStyle name="Comma 2 4 41" xfId="2460" xr:uid="{00000000-0005-0000-0000-00009A090000}"/>
    <cellStyle name="Comma 2 4 42" xfId="2461" xr:uid="{00000000-0005-0000-0000-00009B090000}"/>
    <cellStyle name="Comma 2 4 43" xfId="2462" xr:uid="{00000000-0005-0000-0000-00009C090000}"/>
    <cellStyle name="Comma 2 4 44" xfId="2463" xr:uid="{00000000-0005-0000-0000-00009D090000}"/>
    <cellStyle name="Comma 2 4 45" xfId="2464" xr:uid="{00000000-0005-0000-0000-00009E090000}"/>
    <cellStyle name="Comma 2 4 46" xfId="2465" xr:uid="{00000000-0005-0000-0000-00009F090000}"/>
    <cellStyle name="Comma 2 4 47" xfId="2466" xr:uid="{00000000-0005-0000-0000-0000A0090000}"/>
    <cellStyle name="Comma 2 4 48" xfId="2467" xr:uid="{00000000-0005-0000-0000-0000A1090000}"/>
    <cellStyle name="Comma 2 4 49" xfId="2468" xr:uid="{00000000-0005-0000-0000-0000A2090000}"/>
    <cellStyle name="Comma 2 4 5" xfId="2469" xr:uid="{00000000-0005-0000-0000-0000A3090000}"/>
    <cellStyle name="Comma 2 4 50" xfId="2470" xr:uid="{00000000-0005-0000-0000-0000A4090000}"/>
    <cellStyle name="Comma 2 4 51" xfId="2471" xr:uid="{00000000-0005-0000-0000-0000A5090000}"/>
    <cellStyle name="Comma 2 4 52" xfId="2472" xr:uid="{00000000-0005-0000-0000-0000A6090000}"/>
    <cellStyle name="Comma 2 4 53" xfId="2473" xr:uid="{00000000-0005-0000-0000-0000A7090000}"/>
    <cellStyle name="Comma 2 4 54" xfId="2474" xr:uid="{00000000-0005-0000-0000-0000A8090000}"/>
    <cellStyle name="Comma 2 4 55" xfId="2475" xr:uid="{00000000-0005-0000-0000-0000A9090000}"/>
    <cellStyle name="Comma 2 4 56" xfId="2476" xr:uid="{00000000-0005-0000-0000-0000AA090000}"/>
    <cellStyle name="Comma 2 4 57" xfId="2477" xr:uid="{00000000-0005-0000-0000-0000AB090000}"/>
    <cellStyle name="Comma 2 4 58" xfId="2478" xr:uid="{00000000-0005-0000-0000-0000AC090000}"/>
    <cellStyle name="Comma 2 4 59" xfId="2479" xr:uid="{00000000-0005-0000-0000-0000AD090000}"/>
    <cellStyle name="Comma 2 4 6" xfId="2480" xr:uid="{00000000-0005-0000-0000-0000AE090000}"/>
    <cellStyle name="Comma 2 4 60" xfId="2481" xr:uid="{00000000-0005-0000-0000-0000AF090000}"/>
    <cellStyle name="Comma 2 4 61" xfId="2482" xr:uid="{00000000-0005-0000-0000-0000B0090000}"/>
    <cellStyle name="Comma 2 4 62" xfId="2483" xr:uid="{00000000-0005-0000-0000-0000B1090000}"/>
    <cellStyle name="Comma 2 4 63" xfId="2484" xr:uid="{00000000-0005-0000-0000-0000B2090000}"/>
    <cellStyle name="Comma 2 4 64" xfId="2485" xr:uid="{00000000-0005-0000-0000-0000B3090000}"/>
    <cellStyle name="Comma 2 4 65" xfId="2486" xr:uid="{00000000-0005-0000-0000-0000B4090000}"/>
    <cellStyle name="Comma 2 4 66" xfId="2487" xr:uid="{00000000-0005-0000-0000-0000B5090000}"/>
    <cellStyle name="Comma 2 4 67" xfId="2488" xr:uid="{00000000-0005-0000-0000-0000B6090000}"/>
    <cellStyle name="Comma 2 4 68" xfId="2489" xr:uid="{00000000-0005-0000-0000-0000B7090000}"/>
    <cellStyle name="Comma 2 4 69" xfId="2490" xr:uid="{00000000-0005-0000-0000-0000B8090000}"/>
    <cellStyle name="Comma 2 4 7" xfId="2491" xr:uid="{00000000-0005-0000-0000-0000B9090000}"/>
    <cellStyle name="Comma 2 4 70" xfId="2492" xr:uid="{00000000-0005-0000-0000-0000BA090000}"/>
    <cellStyle name="Comma 2 4 71" xfId="2493" xr:uid="{00000000-0005-0000-0000-0000BB090000}"/>
    <cellStyle name="Comma 2 4 72" xfId="2494" xr:uid="{00000000-0005-0000-0000-0000BC090000}"/>
    <cellStyle name="Comma 2 4 73" xfId="2495" xr:uid="{00000000-0005-0000-0000-0000BD090000}"/>
    <cellStyle name="Comma 2 4 74" xfId="2496" xr:uid="{00000000-0005-0000-0000-0000BE090000}"/>
    <cellStyle name="Comma 2 4 75" xfId="2497" xr:uid="{00000000-0005-0000-0000-0000BF090000}"/>
    <cellStyle name="Comma 2 4 76" xfId="2498" xr:uid="{00000000-0005-0000-0000-0000C0090000}"/>
    <cellStyle name="Comma 2 4 77" xfId="2499" xr:uid="{00000000-0005-0000-0000-0000C1090000}"/>
    <cellStyle name="Comma 2 4 78" xfId="2500" xr:uid="{00000000-0005-0000-0000-0000C2090000}"/>
    <cellStyle name="Comma 2 4 79" xfId="2501" xr:uid="{00000000-0005-0000-0000-0000C3090000}"/>
    <cellStyle name="Comma 2 4 8" xfId="2502" xr:uid="{00000000-0005-0000-0000-0000C4090000}"/>
    <cellStyle name="Comma 2 4 80" xfId="2503" xr:uid="{00000000-0005-0000-0000-0000C5090000}"/>
    <cellStyle name="Comma 2 4 81" xfId="2504" xr:uid="{00000000-0005-0000-0000-0000C6090000}"/>
    <cellStyle name="Comma 2 4 82" xfId="2505" xr:uid="{00000000-0005-0000-0000-0000C7090000}"/>
    <cellStyle name="Comma 2 4 83" xfId="2506" xr:uid="{00000000-0005-0000-0000-0000C8090000}"/>
    <cellStyle name="Comma 2 4 84" xfId="2507" xr:uid="{00000000-0005-0000-0000-0000C9090000}"/>
    <cellStyle name="Comma 2 4 85" xfId="2508" xr:uid="{00000000-0005-0000-0000-0000CA090000}"/>
    <cellStyle name="Comma 2 4 86" xfId="2509" xr:uid="{00000000-0005-0000-0000-0000CB090000}"/>
    <cellStyle name="Comma 2 4 87" xfId="2510" xr:uid="{00000000-0005-0000-0000-0000CC090000}"/>
    <cellStyle name="Comma 2 4 88" xfId="2511" xr:uid="{00000000-0005-0000-0000-0000CD090000}"/>
    <cellStyle name="Comma 2 4 89" xfId="2512" xr:uid="{00000000-0005-0000-0000-0000CE090000}"/>
    <cellStyle name="Comma 2 4 9" xfId="2513" xr:uid="{00000000-0005-0000-0000-0000CF090000}"/>
    <cellStyle name="Comma 2 4 90" xfId="2514" xr:uid="{00000000-0005-0000-0000-0000D0090000}"/>
    <cellStyle name="Comma 2 4 91" xfId="2515" xr:uid="{00000000-0005-0000-0000-0000D1090000}"/>
    <cellStyle name="Comma 2 4 92" xfId="2516" xr:uid="{00000000-0005-0000-0000-0000D2090000}"/>
    <cellStyle name="Comma 2 4 93" xfId="2517" xr:uid="{00000000-0005-0000-0000-0000D3090000}"/>
    <cellStyle name="Comma 2 4 94" xfId="2518" xr:uid="{00000000-0005-0000-0000-0000D4090000}"/>
    <cellStyle name="Comma 2 4 95" xfId="2519" xr:uid="{00000000-0005-0000-0000-0000D5090000}"/>
    <cellStyle name="Comma 2 4 96" xfId="2520" xr:uid="{00000000-0005-0000-0000-0000D6090000}"/>
    <cellStyle name="Comma 2 4 97" xfId="2521" xr:uid="{00000000-0005-0000-0000-0000D7090000}"/>
    <cellStyle name="Comma 2 4 98" xfId="2522" xr:uid="{00000000-0005-0000-0000-0000D8090000}"/>
    <cellStyle name="Comma 2 4 99" xfId="2523" xr:uid="{00000000-0005-0000-0000-0000D9090000}"/>
    <cellStyle name="Comma 2 40" xfId="2524" xr:uid="{00000000-0005-0000-0000-0000DA090000}"/>
    <cellStyle name="Comma 2 40 2" xfId="2525" xr:uid="{00000000-0005-0000-0000-0000DB090000}"/>
    <cellStyle name="Comma 2 40 3" xfId="2526" xr:uid="{00000000-0005-0000-0000-0000DC090000}"/>
    <cellStyle name="Comma 2 41" xfId="2527" xr:uid="{00000000-0005-0000-0000-0000DD090000}"/>
    <cellStyle name="Comma 2 41 2" xfId="2528" xr:uid="{00000000-0005-0000-0000-0000DE090000}"/>
    <cellStyle name="Comma 2 41 3" xfId="2529" xr:uid="{00000000-0005-0000-0000-0000DF090000}"/>
    <cellStyle name="Comma 2 42" xfId="2530" xr:uid="{00000000-0005-0000-0000-0000E0090000}"/>
    <cellStyle name="Comma 2 42 2" xfId="2531" xr:uid="{00000000-0005-0000-0000-0000E1090000}"/>
    <cellStyle name="Comma 2 42 3" xfId="2532" xr:uid="{00000000-0005-0000-0000-0000E2090000}"/>
    <cellStyle name="Comma 2 43" xfId="2533" xr:uid="{00000000-0005-0000-0000-0000E3090000}"/>
    <cellStyle name="Comma 2 43 2" xfId="2534" xr:uid="{00000000-0005-0000-0000-0000E4090000}"/>
    <cellStyle name="Comma 2 43 3" xfId="2535" xr:uid="{00000000-0005-0000-0000-0000E5090000}"/>
    <cellStyle name="Comma 2 44" xfId="2536" xr:uid="{00000000-0005-0000-0000-0000E6090000}"/>
    <cellStyle name="Comma 2 44 2" xfId="2537" xr:uid="{00000000-0005-0000-0000-0000E7090000}"/>
    <cellStyle name="Comma 2 44 3" xfId="2538" xr:uid="{00000000-0005-0000-0000-0000E8090000}"/>
    <cellStyle name="Comma 2 45" xfId="2539" xr:uid="{00000000-0005-0000-0000-0000E9090000}"/>
    <cellStyle name="Comma 2 45 2" xfId="2540" xr:uid="{00000000-0005-0000-0000-0000EA090000}"/>
    <cellStyle name="Comma 2 45 3" xfId="2541" xr:uid="{00000000-0005-0000-0000-0000EB090000}"/>
    <cellStyle name="Comma 2 46" xfId="2542" xr:uid="{00000000-0005-0000-0000-0000EC090000}"/>
    <cellStyle name="Comma 2 46 2" xfId="2543" xr:uid="{00000000-0005-0000-0000-0000ED090000}"/>
    <cellStyle name="Comma 2 46 3" xfId="2544" xr:uid="{00000000-0005-0000-0000-0000EE090000}"/>
    <cellStyle name="Comma 2 47" xfId="2545" xr:uid="{00000000-0005-0000-0000-0000EF090000}"/>
    <cellStyle name="Comma 2 47 2" xfId="2546" xr:uid="{00000000-0005-0000-0000-0000F0090000}"/>
    <cellStyle name="Comma 2 47 3" xfId="2547" xr:uid="{00000000-0005-0000-0000-0000F1090000}"/>
    <cellStyle name="Comma 2 48" xfId="2548" xr:uid="{00000000-0005-0000-0000-0000F2090000}"/>
    <cellStyle name="Comma 2 48 2" xfId="2549" xr:uid="{00000000-0005-0000-0000-0000F3090000}"/>
    <cellStyle name="Comma 2 48 3" xfId="2550" xr:uid="{00000000-0005-0000-0000-0000F4090000}"/>
    <cellStyle name="Comma 2 49" xfId="2551" xr:uid="{00000000-0005-0000-0000-0000F5090000}"/>
    <cellStyle name="Comma 2 49 2" xfId="2552" xr:uid="{00000000-0005-0000-0000-0000F6090000}"/>
    <cellStyle name="Comma 2 49 3" xfId="2553" xr:uid="{00000000-0005-0000-0000-0000F7090000}"/>
    <cellStyle name="Comma 2 5" xfId="2554" xr:uid="{00000000-0005-0000-0000-0000F8090000}"/>
    <cellStyle name="Comma 2 5 10" xfId="2555" xr:uid="{00000000-0005-0000-0000-0000F9090000}"/>
    <cellStyle name="Comma 2 5 100" xfId="2556" xr:uid="{00000000-0005-0000-0000-0000FA090000}"/>
    <cellStyle name="Comma 2 5 101" xfId="2557" xr:uid="{00000000-0005-0000-0000-0000FB090000}"/>
    <cellStyle name="Comma 2 5 102" xfId="2558" xr:uid="{00000000-0005-0000-0000-0000FC090000}"/>
    <cellStyle name="Comma 2 5 103" xfId="2559" xr:uid="{00000000-0005-0000-0000-0000FD090000}"/>
    <cellStyle name="Comma 2 5 104" xfId="2560" xr:uid="{00000000-0005-0000-0000-0000FE090000}"/>
    <cellStyle name="Comma 2 5 105" xfId="2561" xr:uid="{00000000-0005-0000-0000-0000FF090000}"/>
    <cellStyle name="Comma 2 5 106" xfId="2562" xr:uid="{00000000-0005-0000-0000-0000000A0000}"/>
    <cellStyle name="Comma 2 5 107" xfId="2563" xr:uid="{00000000-0005-0000-0000-0000010A0000}"/>
    <cellStyle name="Comma 2 5 108" xfId="2564" xr:uid="{00000000-0005-0000-0000-0000020A0000}"/>
    <cellStyle name="Comma 2 5 109" xfId="2565" xr:uid="{00000000-0005-0000-0000-0000030A0000}"/>
    <cellStyle name="Comma 2 5 11" xfId="2566" xr:uid="{00000000-0005-0000-0000-0000040A0000}"/>
    <cellStyle name="Comma 2 5 110" xfId="2567" xr:uid="{00000000-0005-0000-0000-0000050A0000}"/>
    <cellStyle name="Comma 2 5 111" xfId="2568" xr:uid="{00000000-0005-0000-0000-0000060A0000}"/>
    <cellStyle name="Comma 2 5 112" xfId="2569" xr:uid="{00000000-0005-0000-0000-0000070A0000}"/>
    <cellStyle name="Comma 2 5 113" xfId="2570" xr:uid="{00000000-0005-0000-0000-0000080A0000}"/>
    <cellStyle name="Comma 2 5 114" xfId="2571" xr:uid="{00000000-0005-0000-0000-0000090A0000}"/>
    <cellStyle name="Comma 2 5 115" xfId="2572" xr:uid="{00000000-0005-0000-0000-00000A0A0000}"/>
    <cellStyle name="Comma 2 5 116" xfId="2573" xr:uid="{00000000-0005-0000-0000-00000B0A0000}"/>
    <cellStyle name="Comma 2 5 117" xfId="2574" xr:uid="{00000000-0005-0000-0000-00000C0A0000}"/>
    <cellStyle name="Comma 2 5 118" xfId="2575" xr:uid="{00000000-0005-0000-0000-00000D0A0000}"/>
    <cellStyle name="Comma 2 5 119" xfId="2576" xr:uid="{00000000-0005-0000-0000-00000E0A0000}"/>
    <cellStyle name="Comma 2 5 12" xfId="2577" xr:uid="{00000000-0005-0000-0000-00000F0A0000}"/>
    <cellStyle name="Comma 2 5 120" xfId="2578" xr:uid="{00000000-0005-0000-0000-0000100A0000}"/>
    <cellStyle name="Comma 2 5 121" xfId="2579" xr:uid="{00000000-0005-0000-0000-0000110A0000}"/>
    <cellStyle name="Comma 2 5 122" xfId="2580" xr:uid="{00000000-0005-0000-0000-0000120A0000}"/>
    <cellStyle name="Comma 2 5 123" xfId="2581" xr:uid="{00000000-0005-0000-0000-0000130A0000}"/>
    <cellStyle name="Comma 2 5 124" xfId="2582" xr:uid="{00000000-0005-0000-0000-0000140A0000}"/>
    <cellStyle name="Comma 2 5 125" xfId="2583" xr:uid="{00000000-0005-0000-0000-0000150A0000}"/>
    <cellStyle name="Comma 2 5 126" xfId="2584" xr:uid="{00000000-0005-0000-0000-0000160A0000}"/>
    <cellStyle name="Comma 2 5 127" xfId="2585" xr:uid="{00000000-0005-0000-0000-0000170A0000}"/>
    <cellStyle name="Comma 2 5 128" xfId="2586" xr:uid="{00000000-0005-0000-0000-0000180A0000}"/>
    <cellStyle name="Comma 2 5 129" xfId="2587" xr:uid="{00000000-0005-0000-0000-0000190A0000}"/>
    <cellStyle name="Comma 2 5 13" xfId="2588" xr:uid="{00000000-0005-0000-0000-00001A0A0000}"/>
    <cellStyle name="Comma 2 5 130" xfId="2589" xr:uid="{00000000-0005-0000-0000-00001B0A0000}"/>
    <cellStyle name="Comma 2 5 131" xfId="2590" xr:uid="{00000000-0005-0000-0000-00001C0A0000}"/>
    <cellStyle name="Comma 2 5 132" xfId="2591" xr:uid="{00000000-0005-0000-0000-00001D0A0000}"/>
    <cellStyle name="Comma 2 5 133" xfId="2592" xr:uid="{00000000-0005-0000-0000-00001E0A0000}"/>
    <cellStyle name="Comma 2 5 134" xfId="2593" xr:uid="{00000000-0005-0000-0000-00001F0A0000}"/>
    <cellStyle name="Comma 2 5 135" xfId="2594" xr:uid="{00000000-0005-0000-0000-0000200A0000}"/>
    <cellStyle name="Comma 2 5 136" xfId="2595" xr:uid="{00000000-0005-0000-0000-0000210A0000}"/>
    <cellStyle name="Comma 2 5 137" xfId="2596" xr:uid="{00000000-0005-0000-0000-0000220A0000}"/>
    <cellStyle name="Comma 2 5 138" xfId="2597" xr:uid="{00000000-0005-0000-0000-0000230A0000}"/>
    <cellStyle name="Comma 2 5 139" xfId="2598" xr:uid="{00000000-0005-0000-0000-0000240A0000}"/>
    <cellStyle name="Comma 2 5 14" xfId="2599" xr:uid="{00000000-0005-0000-0000-0000250A0000}"/>
    <cellStyle name="Comma 2 5 140" xfId="2600" xr:uid="{00000000-0005-0000-0000-0000260A0000}"/>
    <cellStyle name="Comma 2 5 141" xfId="2601" xr:uid="{00000000-0005-0000-0000-0000270A0000}"/>
    <cellStyle name="Comma 2 5 142" xfId="2602" xr:uid="{00000000-0005-0000-0000-0000280A0000}"/>
    <cellStyle name="Comma 2 5 143" xfId="2603" xr:uid="{00000000-0005-0000-0000-0000290A0000}"/>
    <cellStyle name="Comma 2 5 144" xfId="2604" xr:uid="{00000000-0005-0000-0000-00002A0A0000}"/>
    <cellStyle name="Comma 2 5 145" xfId="2605" xr:uid="{00000000-0005-0000-0000-00002B0A0000}"/>
    <cellStyle name="Comma 2 5 146" xfId="2606" xr:uid="{00000000-0005-0000-0000-00002C0A0000}"/>
    <cellStyle name="Comma 2 5 147" xfId="2607" xr:uid="{00000000-0005-0000-0000-00002D0A0000}"/>
    <cellStyle name="Comma 2 5 148" xfId="2608" xr:uid="{00000000-0005-0000-0000-00002E0A0000}"/>
    <cellStyle name="Comma 2 5 149" xfId="2609" xr:uid="{00000000-0005-0000-0000-00002F0A0000}"/>
    <cellStyle name="Comma 2 5 15" xfId="2610" xr:uid="{00000000-0005-0000-0000-0000300A0000}"/>
    <cellStyle name="Comma 2 5 150" xfId="2611" xr:uid="{00000000-0005-0000-0000-0000310A0000}"/>
    <cellStyle name="Comma 2 5 151" xfId="2612" xr:uid="{00000000-0005-0000-0000-0000320A0000}"/>
    <cellStyle name="Comma 2 5 152" xfId="2613" xr:uid="{00000000-0005-0000-0000-0000330A0000}"/>
    <cellStyle name="Comma 2 5 153" xfId="2614" xr:uid="{00000000-0005-0000-0000-0000340A0000}"/>
    <cellStyle name="Comma 2 5 154" xfId="2615" xr:uid="{00000000-0005-0000-0000-0000350A0000}"/>
    <cellStyle name="Comma 2 5 155" xfId="2616" xr:uid="{00000000-0005-0000-0000-0000360A0000}"/>
    <cellStyle name="Comma 2 5 156" xfId="2617" xr:uid="{00000000-0005-0000-0000-0000370A0000}"/>
    <cellStyle name="Comma 2 5 157" xfId="2618" xr:uid="{00000000-0005-0000-0000-0000380A0000}"/>
    <cellStyle name="Comma 2 5 158" xfId="2619" xr:uid="{00000000-0005-0000-0000-0000390A0000}"/>
    <cellStyle name="Comma 2 5 159" xfId="2620" xr:uid="{00000000-0005-0000-0000-00003A0A0000}"/>
    <cellStyle name="Comma 2 5 16" xfId="2621" xr:uid="{00000000-0005-0000-0000-00003B0A0000}"/>
    <cellStyle name="Comma 2 5 160" xfId="2622" xr:uid="{00000000-0005-0000-0000-00003C0A0000}"/>
    <cellStyle name="Comma 2 5 161" xfId="2623" xr:uid="{00000000-0005-0000-0000-00003D0A0000}"/>
    <cellStyle name="Comma 2 5 162" xfId="2624" xr:uid="{00000000-0005-0000-0000-00003E0A0000}"/>
    <cellStyle name="Comma 2 5 163" xfId="2625" xr:uid="{00000000-0005-0000-0000-00003F0A0000}"/>
    <cellStyle name="Comma 2 5 164" xfId="2626" xr:uid="{00000000-0005-0000-0000-0000400A0000}"/>
    <cellStyle name="Comma 2 5 165" xfId="2627" xr:uid="{00000000-0005-0000-0000-0000410A0000}"/>
    <cellStyle name="Comma 2 5 166" xfId="2628" xr:uid="{00000000-0005-0000-0000-0000420A0000}"/>
    <cellStyle name="Comma 2 5 167" xfId="2629" xr:uid="{00000000-0005-0000-0000-0000430A0000}"/>
    <cellStyle name="Comma 2 5 168" xfId="2630" xr:uid="{00000000-0005-0000-0000-0000440A0000}"/>
    <cellStyle name="Comma 2 5 169" xfId="2631" xr:uid="{00000000-0005-0000-0000-0000450A0000}"/>
    <cellStyle name="Comma 2 5 17" xfId="2632" xr:uid="{00000000-0005-0000-0000-0000460A0000}"/>
    <cellStyle name="Comma 2 5 170" xfId="2633" xr:uid="{00000000-0005-0000-0000-0000470A0000}"/>
    <cellStyle name="Comma 2 5 171" xfId="2634" xr:uid="{00000000-0005-0000-0000-0000480A0000}"/>
    <cellStyle name="Comma 2 5 172" xfId="2635" xr:uid="{00000000-0005-0000-0000-0000490A0000}"/>
    <cellStyle name="Comma 2 5 173" xfId="2636" xr:uid="{00000000-0005-0000-0000-00004A0A0000}"/>
    <cellStyle name="Comma 2 5 174" xfId="2637" xr:uid="{00000000-0005-0000-0000-00004B0A0000}"/>
    <cellStyle name="Comma 2 5 175" xfId="2638" xr:uid="{00000000-0005-0000-0000-00004C0A0000}"/>
    <cellStyle name="Comma 2 5 176" xfId="2639" xr:uid="{00000000-0005-0000-0000-00004D0A0000}"/>
    <cellStyle name="Comma 2 5 177" xfId="2640" xr:uid="{00000000-0005-0000-0000-00004E0A0000}"/>
    <cellStyle name="Comma 2 5 178" xfId="2641" xr:uid="{00000000-0005-0000-0000-00004F0A0000}"/>
    <cellStyle name="Comma 2 5 179" xfId="2642" xr:uid="{00000000-0005-0000-0000-0000500A0000}"/>
    <cellStyle name="Comma 2 5 18" xfId="2643" xr:uid="{00000000-0005-0000-0000-0000510A0000}"/>
    <cellStyle name="Comma 2 5 180" xfId="2644" xr:uid="{00000000-0005-0000-0000-0000520A0000}"/>
    <cellStyle name="Comma 2 5 181" xfId="2645" xr:uid="{00000000-0005-0000-0000-0000530A0000}"/>
    <cellStyle name="Comma 2 5 182" xfId="2646" xr:uid="{00000000-0005-0000-0000-0000540A0000}"/>
    <cellStyle name="Comma 2 5 183" xfId="2647" xr:uid="{00000000-0005-0000-0000-0000550A0000}"/>
    <cellStyle name="Comma 2 5 184" xfId="2648" xr:uid="{00000000-0005-0000-0000-0000560A0000}"/>
    <cellStyle name="Comma 2 5 185" xfId="2649" xr:uid="{00000000-0005-0000-0000-0000570A0000}"/>
    <cellStyle name="Comma 2 5 186" xfId="2650" xr:uid="{00000000-0005-0000-0000-0000580A0000}"/>
    <cellStyle name="Comma 2 5 187" xfId="2651" xr:uid="{00000000-0005-0000-0000-0000590A0000}"/>
    <cellStyle name="Comma 2 5 188" xfId="2652" xr:uid="{00000000-0005-0000-0000-00005A0A0000}"/>
    <cellStyle name="Comma 2 5 189" xfId="2653" xr:uid="{00000000-0005-0000-0000-00005B0A0000}"/>
    <cellStyle name="Comma 2 5 19" xfId="2654" xr:uid="{00000000-0005-0000-0000-00005C0A0000}"/>
    <cellStyle name="Comma 2 5 190" xfId="2655" xr:uid="{00000000-0005-0000-0000-00005D0A0000}"/>
    <cellStyle name="Comma 2 5 191" xfId="2656" xr:uid="{00000000-0005-0000-0000-00005E0A0000}"/>
    <cellStyle name="Comma 2 5 192" xfId="2657" xr:uid="{00000000-0005-0000-0000-00005F0A0000}"/>
    <cellStyle name="Comma 2 5 193" xfId="2658" xr:uid="{00000000-0005-0000-0000-0000600A0000}"/>
    <cellStyle name="Comma 2 5 194" xfId="2659" xr:uid="{00000000-0005-0000-0000-0000610A0000}"/>
    <cellStyle name="Comma 2 5 195" xfId="2660" xr:uid="{00000000-0005-0000-0000-0000620A0000}"/>
    <cellStyle name="Comma 2 5 196" xfId="2661" xr:uid="{00000000-0005-0000-0000-0000630A0000}"/>
    <cellStyle name="Comma 2 5 2" xfId="2662" xr:uid="{00000000-0005-0000-0000-0000640A0000}"/>
    <cellStyle name="Comma 2 5 20" xfId="2663" xr:uid="{00000000-0005-0000-0000-0000650A0000}"/>
    <cellStyle name="Comma 2 5 21" xfId="2664" xr:uid="{00000000-0005-0000-0000-0000660A0000}"/>
    <cellStyle name="Comma 2 5 22" xfId="2665" xr:uid="{00000000-0005-0000-0000-0000670A0000}"/>
    <cellStyle name="Comma 2 5 23" xfId="2666" xr:uid="{00000000-0005-0000-0000-0000680A0000}"/>
    <cellStyle name="Comma 2 5 24" xfId="2667" xr:uid="{00000000-0005-0000-0000-0000690A0000}"/>
    <cellStyle name="Comma 2 5 25" xfId="2668" xr:uid="{00000000-0005-0000-0000-00006A0A0000}"/>
    <cellStyle name="Comma 2 5 26" xfId="2669" xr:uid="{00000000-0005-0000-0000-00006B0A0000}"/>
    <cellStyle name="Comma 2 5 27" xfId="2670" xr:uid="{00000000-0005-0000-0000-00006C0A0000}"/>
    <cellStyle name="Comma 2 5 28" xfId="2671" xr:uid="{00000000-0005-0000-0000-00006D0A0000}"/>
    <cellStyle name="Comma 2 5 29" xfId="2672" xr:uid="{00000000-0005-0000-0000-00006E0A0000}"/>
    <cellStyle name="Comma 2 5 3" xfId="2673" xr:uid="{00000000-0005-0000-0000-00006F0A0000}"/>
    <cellStyle name="Comma 2 5 30" xfId="2674" xr:uid="{00000000-0005-0000-0000-0000700A0000}"/>
    <cellStyle name="Comma 2 5 31" xfId="2675" xr:uid="{00000000-0005-0000-0000-0000710A0000}"/>
    <cellStyle name="Comma 2 5 32" xfId="2676" xr:uid="{00000000-0005-0000-0000-0000720A0000}"/>
    <cellStyle name="Comma 2 5 33" xfId="2677" xr:uid="{00000000-0005-0000-0000-0000730A0000}"/>
    <cellStyle name="Comma 2 5 34" xfId="2678" xr:uid="{00000000-0005-0000-0000-0000740A0000}"/>
    <cellStyle name="Comma 2 5 35" xfId="2679" xr:uid="{00000000-0005-0000-0000-0000750A0000}"/>
    <cellStyle name="Comma 2 5 36" xfId="2680" xr:uid="{00000000-0005-0000-0000-0000760A0000}"/>
    <cellStyle name="Comma 2 5 37" xfId="2681" xr:uid="{00000000-0005-0000-0000-0000770A0000}"/>
    <cellStyle name="Comma 2 5 38" xfId="2682" xr:uid="{00000000-0005-0000-0000-0000780A0000}"/>
    <cellStyle name="Comma 2 5 39" xfId="2683" xr:uid="{00000000-0005-0000-0000-0000790A0000}"/>
    <cellStyle name="Comma 2 5 4" xfId="2684" xr:uid="{00000000-0005-0000-0000-00007A0A0000}"/>
    <cellStyle name="Comma 2 5 40" xfId="2685" xr:uid="{00000000-0005-0000-0000-00007B0A0000}"/>
    <cellStyle name="Comma 2 5 41" xfId="2686" xr:uid="{00000000-0005-0000-0000-00007C0A0000}"/>
    <cellStyle name="Comma 2 5 42" xfId="2687" xr:uid="{00000000-0005-0000-0000-00007D0A0000}"/>
    <cellStyle name="Comma 2 5 43" xfId="2688" xr:uid="{00000000-0005-0000-0000-00007E0A0000}"/>
    <cellStyle name="Comma 2 5 44" xfId="2689" xr:uid="{00000000-0005-0000-0000-00007F0A0000}"/>
    <cellStyle name="Comma 2 5 45" xfId="2690" xr:uid="{00000000-0005-0000-0000-0000800A0000}"/>
    <cellStyle name="Comma 2 5 46" xfId="2691" xr:uid="{00000000-0005-0000-0000-0000810A0000}"/>
    <cellStyle name="Comma 2 5 47" xfId="2692" xr:uid="{00000000-0005-0000-0000-0000820A0000}"/>
    <cellStyle name="Comma 2 5 48" xfId="2693" xr:uid="{00000000-0005-0000-0000-0000830A0000}"/>
    <cellStyle name="Comma 2 5 49" xfId="2694" xr:uid="{00000000-0005-0000-0000-0000840A0000}"/>
    <cellStyle name="Comma 2 5 5" xfId="2695" xr:uid="{00000000-0005-0000-0000-0000850A0000}"/>
    <cellStyle name="Comma 2 5 50" xfId="2696" xr:uid="{00000000-0005-0000-0000-0000860A0000}"/>
    <cellStyle name="Comma 2 5 51" xfId="2697" xr:uid="{00000000-0005-0000-0000-0000870A0000}"/>
    <cellStyle name="Comma 2 5 52" xfId="2698" xr:uid="{00000000-0005-0000-0000-0000880A0000}"/>
    <cellStyle name="Comma 2 5 53" xfId="2699" xr:uid="{00000000-0005-0000-0000-0000890A0000}"/>
    <cellStyle name="Comma 2 5 54" xfId="2700" xr:uid="{00000000-0005-0000-0000-00008A0A0000}"/>
    <cellStyle name="Comma 2 5 55" xfId="2701" xr:uid="{00000000-0005-0000-0000-00008B0A0000}"/>
    <cellStyle name="Comma 2 5 56" xfId="2702" xr:uid="{00000000-0005-0000-0000-00008C0A0000}"/>
    <cellStyle name="Comma 2 5 57" xfId="2703" xr:uid="{00000000-0005-0000-0000-00008D0A0000}"/>
    <cellStyle name="Comma 2 5 58" xfId="2704" xr:uid="{00000000-0005-0000-0000-00008E0A0000}"/>
    <cellStyle name="Comma 2 5 59" xfId="2705" xr:uid="{00000000-0005-0000-0000-00008F0A0000}"/>
    <cellStyle name="Comma 2 5 6" xfId="2706" xr:uid="{00000000-0005-0000-0000-0000900A0000}"/>
    <cellStyle name="Comma 2 5 60" xfId="2707" xr:uid="{00000000-0005-0000-0000-0000910A0000}"/>
    <cellStyle name="Comma 2 5 61" xfId="2708" xr:uid="{00000000-0005-0000-0000-0000920A0000}"/>
    <cellStyle name="Comma 2 5 62" xfId="2709" xr:uid="{00000000-0005-0000-0000-0000930A0000}"/>
    <cellStyle name="Comma 2 5 63" xfId="2710" xr:uid="{00000000-0005-0000-0000-0000940A0000}"/>
    <cellStyle name="Comma 2 5 64" xfId="2711" xr:uid="{00000000-0005-0000-0000-0000950A0000}"/>
    <cellStyle name="Comma 2 5 65" xfId="2712" xr:uid="{00000000-0005-0000-0000-0000960A0000}"/>
    <cellStyle name="Comma 2 5 66" xfId="2713" xr:uid="{00000000-0005-0000-0000-0000970A0000}"/>
    <cellStyle name="Comma 2 5 67" xfId="2714" xr:uid="{00000000-0005-0000-0000-0000980A0000}"/>
    <cellStyle name="Comma 2 5 68" xfId="2715" xr:uid="{00000000-0005-0000-0000-0000990A0000}"/>
    <cellStyle name="Comma 2 5 69" xfId="2716" xr:uid="{00000000-0005-0000-0000-00009A0A0000}"/>
    <cellStyle name="Comma 2 5 7" xfId="2717" xr:uid="{00000000-0005-0000-0000-00009B0A0000}"/>
    <cellStyle name="Comma 2 5 70" xfId="2718" xr:uid="{00000000-0005-0000-0000-00009C0A0000}"/>
    <cellStyle name="Comma 2 5 71" xfId="2719" xr:uid="{00000000-0005-0000-0000-00009D0A0000}"/>
    <cellStyle name="Comma 2 5 72" xfId="2720" xr:uid="{00000000-0005-0000-0000-00009E0A0000}"/>
    <cellStyle name="Comma 2 5 73" xfId="2721" xr:uid="{00000000-0005-0000-0000-00009F0A0000}"/>
    <cellStyle name="Comma 2 5 74" xfId="2722" xr:uid="{00000000-0005-0000-0000-0000A00A0000}"/>
    <cellStyle name="Comma 2 5 75" xfId="2723" xr:uid="{00000000-0005-0000-0000-0000A10A0000}"/>
    <cellStyle name="Comma 2 5 76" xfId="2724" xr:uid="{00000000-0005-0000-0000-0000A20A0000}"/>
    <cellStyle name="Comma 2 5 77" xfId="2725" xr:uid="{00000000-0005-0000-0000-0000A30A0000}"/>
    <cellStyle name="Comma 2 5 78" xfId="2726" xr:uid="{00000000-0005-0000-0000-0000A40A0000}"/>
    <cellStyle name="Comma 2 5 79" xfId="2727" xr:uid="{00000000-0005-0000-0000-0000A50A0000}"/>
    <cellStyle name="Comma 2 5 8" xfId="2728" xr:uid="{00000000-0005-0000-0000-0000A60A0000}"/>
    <cellStyle name="Comma 2 5 80" xfId="2729" xr:uid="{00000000-0005-0000-0000-0000A70A0000}"/>
    <cellStyle name="Comma 2 5 81" xfId="2730" xr:uid="{00000000-0005-0000-0000-0000A80A0000}"/>
    <cellStyle name="Comma 2 5 82" xfId="2731" xr:uid="{00000000-0005-0000-0000-0000A90A0000}"/>
    <cellStyle name="Comma 2 5 83" xfId="2732" xr:uid="{00000000-0005-0000-0000-0000AA0A0000}"/>
    <cellStyle name="Comma 2 5 84" xfId="2733" xr:uid="{00000000-0005-0000-0000-0000AB0A0000}"/>
    <cellStyle name="Comma 2 5 85" xfId="2734" xr:uid="{00000000-0005-0000-0000-0000AC0A0000}"/>
    <cellStyle name="Comma 2 5 86" xfId="2735" xr:uid="{00000000-0005-0000-0000-0000AD0A0000}"/>
    <cellStyle name="Comma 2 5 87" xfId="2736" xr:uid="{00000000-0005-0000-0000-0000AE0A0000}"/>
    <cellStyle name="Comma 2 5 88" xfId="2737" xr:uid="{00000000-0005-0000-0000-0000AF0A0000}"/>
    <cellStyle name="Comma 2 5 89" xfId="2738" xr:uid="{00000000-0005-0000-0000-0000B00A0000}"/>
    <cellStyle name="Comma 2 5 9" xfId="2739" xr:uid="{00000000-0005-0000-0000-0000B10A0000}"/>
    <cellStyle name="Comma 2 5 90" xfId="2740" xr:uid="{00000000-0005-0000-0000-0000B20A0000}"/>
    <cellStyle name="Comma 2 5 91" xfId="2741" xr:uid="{00000000-0005-0000-0000-0000B30A0000}"/>
    <cellStyle name="Comma 2 5 92" xfId="2742" xr:uid="{00000000-0005-0000-0000-0000B40A0000}"/>
    <cellStyle name="Comma 2 5 93" xfId="2743" xr:uid="{00000000-0005-0000-0000-0000B50A0000}"/>
    <cellStyle name="Comma 2 5 94" xfId="2744" xr:uid="{00000000-0005-0000-0000-0000B60A0000}"/>
    <cellStyle name="Comma 2 5 95" xfId="2745" xr:uid="{00000000-0005-0000-0000-0000B70A0000}"/>
    <cellStyle name="Comma 2 5 96" xfId="2746" xr:uid="{00000000-0005-0000-0000-0000B80A0000}"/>
    <cellStyle name="Comma 2 5 97" xfId="2747" xr:uid="{00000000-0005-0000-0000-0000B90A0000}"/>
    <cellStyle name="Comma 2 5 98" xfId="2748" xr:uid="{00000000-0005-0000-0000-0000BA0A0000}"/>
    <cellStyle name="Comma 2 5 99" xfId="2749" xr:uid="{00000000-0005-0000-0000-0000BB0A0000}"/>
    <cellStyle name="Comma 2 50" xfId="2750" xr:uid="{00000000-0005-0000-0000-0000BC0A0000}"/>
    <cellStyle name="Comma 2 50 2" xfId="2751" xr:uid="{00000000-0005-0000-0000-0000BD0A0000}"/>
    <cellStyle name="Comma 2 50 3" xfId="2752" xr:uid="{00000000-0005-0000-0000-0000BE0A0000}"/>
    <cellStyle name="Comma 2 51" xfId="2753" xr:uid="{00000000-0005-0000-0000-0000BF0A0000}"/>
    <cellStyle name="Comma 2 51 2" xfId="2754" xr:uid="{00000000-0005-0000-0000-0000C00A0000}"/>
    <cellStyle name="Comma 2 51 3" xfId="2755" xr:uid="{00000000-0005-0000-0000-0000C10A0000}"/>
    <cellStyle name="Comma 2 52" xfId="2756" xr:uid="{00000000-0005-0000-0000-0000C20A0000}"/>
    <cellStyle name="Comma 2 52 2" xfId="2757" xr:uid="{00000000-0005-0000-0000-0000C30A0000}"/>
    <cellStyle name="Comma 2 52 3" xfId="2758" xr:uid="{00000000-0005-0000-0000-0000C40A0000}"/>
    <cellStyle name="Comma 2 53" xfId="2759" xr:uid="{00000000-0005-0000-0000-0000C50A0000}"/>
    <cellStyle name="Comma 2 53 2" xfId="2760" xr:uid="{00000000-0005-0000-0000-0000C60A0000}"/>
    <cellStyle name="Comma 2 53 3" xfId="2761" xr:uid="{00000000-0005-0000-0000-0000C70A0000}"/>
    <cellStyle name="Comma 2 54" xfId="2762" xr:uid="{00000000-0005-0000-0000-0000C80A0000}"/>
    <cellStyle name="Comma 2 54 2" xfId="2763" xr:uid="{00000000-0005-0000-0000-0000C90A0000}"/>
    <cellStyle name="Comma 2 54 3" xfId="2764" xr:uid="{00000000-0005-0000-0000-0000CA0A0000}"/>
    <cellStyle name="Comma 2 55" xfId="2765" xr:uid="{00000000-0005-0000-0000-0000CB0A0000}"/>
    <cellStyle name="Comma 2 55 2" xfId="2766" xr:uid="{00000000-0005-0000-0000-0000CC0A0000}"/>
    <cellStyle name="Comma 2 55 3" xfId="2767" xr:uid="{00000000-0005-0000-0000-0000CD0A0000}"/>
    <cellStyle name="Comma 2 56" xfId="2768" xr:uid="{00000000-0005-0000-0000-0000CE0A0000}"/>
    <cellStyle name="Comma 2 56 2" xfId="2769" xr:uid="{00000000-0005-0000-0000-0000CF0A0000}"/>
    <cellStyle name="Comma 2 56 3" xfId="2770" xr:uid="{00000000-0005-0000-0000-0000D00A0000}"/>
    <cellStyle name="Comma 2 57" xfId="2771" xr:uid="{00000000-0005-0000-0000-0000D10A0000}"/>
    <cellStyle name="Comma 2 57 2" xfId="2772" xr:uid="{00000000-0005-0000-0000-0000D20A0000}"/>
    <cellStyle name="Comma 2 57 3" xfId="2773" xr:uid="{00000000-0005-0000-0000-0000D30A0000}"/>
    <cellStyle name="Comma 2 58" xfId="2774" xr:uid="{00000000-0005-0000-0000-0000D40A0000}"/>
    <cellStyle name="Comma 2 58 2" xfId="2775" xr:uid="{00000000-0005-0000-0000-0000D50A0000}"/>
    <cellStyle name="Comma 2 58 3" xfId="2776" xr:uid="{00000000-0005-0000-0000-0000D60A0000}"/>
    <cellStyle name="Comma 2 59" xfId="2777" xr:uid="{00000000-0005-0000-0000-0000D70A0000}"/>
    <cellStyle name="Comma 2 59 2" xfId="2778" xr:uid="{00000000-0005-0000-0000-0000D80A0000}"/>
    <cellStyle name="Comma 2 59 3" xfId="2779" xr:uid="{00000000-0005-0000-0000-0000D90A0000}"/>
    <cellStyle name="Comma 2 6" xfId="2780" xr:uid="{00000000-0005-0000-0000-0000DA0A0000}"/>
    <cellStyle name="Comma 2 6 10" xfId="2781" xr:uid="{00000000-0005-0000-0000-0000DB0A0000}"/>
    <cellStyle name="Comma 2 6 100" xfId="2782" xr:uid="{00000000-0005-0000-0000-0000DC0A0000}"/>
    <cellStyle name="Comma 2 6 101" xfId="2783" xr:uid="{00000000-0005-0000-0000-0000DD0A0000}"/>
    <cellStyle name="Comma 2 6 102" xfId="2784" xr:uid="{00000000-0005-0000-0000-0000DE0A0000}"/>
    <cellStyle name="Comma 2 6 103" xfId="2785" xr:uid="{00000000-0005-0000-0000-0000DF0A0000}"/>
    <cellStyle name="Comma 2 6 104" xfId="2786" xr:uid="{00000000-0005-0000-0000-0000E00A0000}"/>
    <cellStyle name="Comma 2 6 105" xfId="2787" xr:uid="{00000000-0005-0000-0000-0000E10A0000}"/>
    <cellStyle name="Comma 2 6 106" xfId="2788" xr:uid="{00000000-0005-0000-0000-0000E20A0000}"/>
    <cellStyle name="Comma 2 6 107" xfId="2789" xr:uid="{00000000-0005-0000-0000-0000E30A0000}"/>
    <cellStyle name="Comma 2 6 108" xfId="2790" xr:uid="{00000000-0005-0000-0000-0000E40A0000}"/>
    <cellStyle name="Comma 2 6 109" xfId="2791" xr:uid="{00000000-0005-0000-0000-0000E50A0000}"/>
    <cellStyle name="Comma 2 6 11" xfId="2792" xr:uid="{00000000-0005-0000-0000-0000E60A0000}"/>
    <cellStyle name="Comma 2 6 110" xfId="2793" xr:uid="{00000000-0005-0000-0000-0000E70A0000}"/>
    <cellStyle name="Comma 2 6 111" xfId="2794" xr:uid="{00000000-0005-0000-0000-0000E80A0000}"/>
    <cellStyle name="Comma 2 6 112" xfId="2795" xr:uid="{00000000-0005-0000-0000-0000E90A0000}"/>
    <cellStyle name="Comma 2 6 113" xfId="2796" xr:uid="{00000000-0005-0000-0000-0000EA0A0000}"/>
    <cellStyle name="Comma 2 6 114" xfId="2797" xr:uid="{00000000-0005-0000-0000-0000EB0A0000}"/>
    <cellStyle name="Comma 2 6 115" xfId="2798" xr:uid="{00000000-0005-0000-0000-0000EC0A0000}"/>
    <cellStyle name="Comma 2 6 116" xfId="2799" xr:uid="{00000000-0005-0000-0000-0000ED0A0000}"/>
    <cellStyle name="Comma 2 6 117" xfId="2800" xr:uid="{00000000-0005-0000-0000-0000EE0A0000}"/>
    <cellStyle name="Comma 2 6 118" xfId="2801" xr:uid="{00000000-0005-0000-0000-0000EF0A0000}"/>
    <cellStyle name="Comma 2 6 119" xfId="2802" xr:uid="{00000000-0005-0000-0000-0000F00A0000}"/>
    <cellStyle name="Comma 2 6 12" xfId="2803" xr:uid="{00000000-0005-0000-0000-0000F10A0000}"/>
    <cellStyle name="Comma 2 6 120" xfId="2804" xr:uid="{00000000-0005-0000-0000-0000F20A0000}"/>
    <cellStyle name="Comma 2 6 121" xfId="2805" xr:uid="{00000000-0005-0000-0000-0000F30A0000}"/>
    <cellStyle name="Comma 2 6 122" xfId="2806" xr:uid="{00000000-0005-0000-0000-0000F40A0000}"/>
    <cellStyle name="Comma 2 6 123" xfId="2807" xr:uid="{00000000-0005-0000-0000-0000F50A0000}"/>
    <cellStyle name="Comma 2 6 124" xfId="2808" xr:uid="{00000000-0005-0000-0000-0000F60A0000}"/>
    <cellStyle name="Comma 2 6 125" xfId="2809" xr:uid="{00000000-0005-0000-0000-0000F70A0000}"/>
    <cellStyle name="Comma 2 6 126" xfId="2810" xr:uid="{00000000-0005-0000-0000-0000F80A0000}"/>
    <cellStyle name="Comma 2 6 127" xfId="2811" xr:uid="{00000000-0005-0000-0000-0000F90A0000}"/>
    <cellStyle name="Comma 2 6 128" xfId="2812" xr:uid="{00000000-0005-0000-0000-0000FA0A0000}"/>
    <cellStyle name="Comma 2 6 129" xfId="2813" xr:uid="{00000000-0005-0000-0000-0000FB0A0000}"/>
    <cellStyle name="Comma 2 6 13" xfId="2814" xr:uid="{00000000-0005-0000-0000-0000FC0A0000}"/>
    <cellStyle name="Comma 2 6 130" xfId="2815" xr:uid="{00000000-0005-0000-0000-0000FD0A0000}"/>
    <cellStyle name="Comma 2 6 131" xfId="2816" xr:uid="{00000000-0005-0000-0000-0000FE0A0000}"/>
    <cellStyle name="Comma 2 6 132" xfId="2817" xr:uid="{00000000-0005-0000-0000-0000FF0A0000}"/>
    <cellStyle name="Comma 2 6 14" xfId="2818" xr:uid="{00000000-0005-0000-0000-0000000B0000}"/>
    <cellStyle name="Comma 2 6 15" xfId="2819" xr:uid="{00000000-0005-0000-0000-0000010B0000}"/>
    <cellStyle name="Comma 2 6 16" xfId="2820" xr:uid="{00000000-0005-0000-0000-0000020B0000}"/>
    <cellStyle name="Comma 2 6 17" xfId="2821" xr:uid="{00000000-0005-0000-0000-0000030B0000}"/>
    <cellStyle name="Comma 2 6 18" xfId="2822" xr:uid="{00000000-0005-0000-0000-0000040B0000}"/>
    <cellStyle name="Comma 2 6 19" xfId="2823" xr:uid="{00000000-0005-0000-0000-0000050B0000}"/>
    <cellStyle name="Comma 2 6 2" xfId="2824" xr:uid="{00000000-0005-0000-0000-0000060B0000}"/>
    <cellStyle name="Comma 2 6 20" xfId="2825" xr:uid="{00000000-0005-0000-0000-0000070B0000}"/>
    <cellStyle name="Comma 2 6 21" xfId="2826" xr:uid="{00000000-0005-0000-0000-0000080B0000}"/>
    <cellStyle name="Comma 2 6 22" xfId="2827" xr:uid="{00000000-0005-0000-0000-0000090B0000}"/>
    <cellStyle name="Comma 2 6 23" xfId="2828" xr:uid="{00000000-0005-0000-0000-00000A0B0000}"/>
    <cellStyle name="Comma 2 6 24" xfId="2829" xr:uid="{00000000-0005-0000-0000-00000B0B0000}"/>
    <cellStyle name="Comma 2 6 25" xfId="2830" xr:uid="{00000000-0005-0000-0000-00000C0B0000}"/>
    <cellStyle name="Comma 2 6 26" xfId="2831" xr:uid="{00000000-0005-0000-0000-00000D0B0000}"/>
    <cellStyle name="Comma 2 6 27" xfId="2832" xr:uid="{00000000-0005-0000-0000-00000E0B0000}"/>
    <cellStyle name="Comma 2 6 28" xfId="2833" xr:uid="{00000000-0005-0000-0000-00000F0B0000}"/>
    <cellStyle name="Comma 2 6 29" xfId="2834" xr:uid="{00000000-0005-0000-0000-0000100B0000}"/>
    <cellStyle name="Comma 2 6 3" xfId="2835" xr:uid="{00000000-0005-0000-0000-0000110B0000}"/>
    <cellStyle name="Comma 2 6 30" xfId="2836" xr:uid="{00000000-0005-0000-0000-0000120B0000}"/>
    <cellStyle name="Comma 2 6 31" xfId="2837" xr:uid="{00000000-0005-0000-0000-0000130B0000}"/>
    <cellStyle name="Comma 2 6 32" xfId="2838" xr:uid="{00000000-0005-0000-0000-0000140B0000}"/>
    <cellStyle name="Comma 2 6 33" xfId="2839" xr:uid="{00000000-0005-0000-0000-0000150B0000}"/>
    <cellStyle name="Comma 2 6 34" xfId="2840" xr:uid="{00000000-0005-0000-0000-0000160B0000}"/>
    <cellStyle name="Comma 2 6 35" xfId="2841" xr:uid="{00000000-0005-0000-0000-0000170B0000}"/>
    <cellStyle name="Comma 2 6 36" xfId="2842" xr:uid="{00000000-0005-0000-0000-0000180B0000}"/>
    <cellStyle name="Comma 2 6 37" xfId="2843" xr:uid="{00000000-0005-0000-0000-0000190B0000}"/>
    <cellStyle name="Comma 2 6 38" xfId="2844" xr:uid="{00000000-0005-0000-0000-00001A0B0000}"/>
    <cellStyle name="Comma 2 6 39" xfId="2845" xr:uid="{00000000-0005-0000-0000-00001B0B0000}"/>
    <cellStyle name="Comma 2 6 4" xfId="2846" xr:uid="{00000000-0005-0000-0000-00001C0B0000}"/>
    <cellStyle name="Comma 2 6 40" xfId="2847" xr:uid="{00000000-0005-0000-0000-00001D0B0000}"/>
    <cellStyle name="Comma 2 6 41" xfId="2848" xr:uid="{00000000-0005-0000-0000-00001E0B0000}"/>
    <cellStyle name="Comma 2 6 42" xfId="2849" xr:uid="{00000000-0005-0000-0000-00001F0B0000}"/>
    <cellStyle name="Comma 2 6 43" xfId="2850" xr:uid="{00000000-0005-0000-0000-0000200B0000}"/>
    <cellStyle name="Comma 2 6 44" xfId="2851" xr:uid="{00000000-0005-0000-0000-0000210B0000}"/>
    <cellStyle name="Comma 2 6 45" xfId="2852" xr:uid="{00000000-0005-0000-0000-0000220B0000}"/>
    <cellStyle name="Comma 2 6 46" xfId="2853" xr:uid="{00000000-0005-0000-0000-0000230B0000}"/>
    <cellStyle name="Comma 2 6 47" xfId="2854" xr:uid="{00000000-0005-0000-0000-0000240B0000}"/>
    <cellStyle name="Comma 2 6 48" xfId="2855" xr:uid="{00000000-0005-0000-0000-0000250B0000}"/>
    <cellStyle name="Comma 2 6 49" xfId="2856" xr:uid="{00000000-0005-0000-0000-0000260B0000}"/>
    <cellStyle name="Comma 2 6 5" xfId="2857" xr:uid="{00000000-0005-0000-0000-0000270B0000}"/>
    <cellStyle name="Comma 2 6 50" xfId="2858" xr:uid="{00000000-0005-0000-0000-0000280B0000}"/>
    <cellStyle name="Comma 2 6 51" xfId="2859" xr:uid="{00000000-0005-0000-0000-0000290B0000}"/>
    <cellStyle name="Comma 2 6 52" xfId="2860" xr:uid="{00000000-0005-0000-0000-00002A0B0000}"/>
    <cellStyle name="Comma 2 6 53" xfId="2861" xr:uid="{00000000-0005-0000-0000-00002B0B0000}"/>
    <cellStyle name="Comma 2 6 54" xfId="2862" xr:uid="{00000000-0005-0000-0000-00002C0B0000}"/>
    <cellStyle name="Comma 2 6 55" xfId="2863" xr:uid="{00000000-0005-0000-0000-00002D0B0000}"/>
    <cellStyle name="Comma 2 6 56" xfId="2864" xr:uid="{00000000-0005-0000-0000-00002E0B0000}"/>
    <cellStyle name="Comma 2 6 57" xfId="2865" xr:uid="{00000000-0005-0000-0000-00002F0B0000}"/>
    <cellStyle name="Comma 2 6 58" xfId="2866" xr:uid="{00000000-0005-0000-0000-0000300B0000}"/>
    <cellStyle name="Comma 2 6 59" xfId="2867" xr:uid="{00000000-0005-0000-0000-0000310B0000}"/>
    <cellStyle name="Comma 2 6 6" xfId="2868" xr:uid="{00000000-0005-0000-0000-0000320B0000}"/>
    <cellStyle name="Comma 2 6 60" xfId="2869" xr:uid="{00000000-0005-0000-0000-0000330B0000}"/>
    <cellStyle name="Comma 2 6 61" xfId="2870" xr:uid="{00000000-0005-0000-0000-0000340B0000}"/>
    <cellStyle name="Comma 2 6 62" xfId="2871" xr:uid="{00000000-0005-0000-0000-0000350B0000}"/>
    <cellStyle name="Comma 2 6 63" xfId="2872" xr:uid="{00000000-0005-0000-0000-0000360B0000}"/>
    <cellStyle name="Comma 2 6 64" xfId="2873" xr:uid="{00000000-0005-0000-0000-0000370B0000}"/>
    <cellStyle name="Comma 2 6 65" xfId="2874" xr:uid="{00000000-0005-0000-0000-0000380B0000}"/>
    <cellStyle name="Comma 2 6 66" xfId="2875" xr:uid="{00000000-0005-0000-0000-0000390B0000}"/>
    <cellStyle name="Comma 2 6 67" xfId="2876" xr:uid="{00000000-0005-0000-0000-00003A0B0000}"/>
    <cellStyle name="Comma 2 6 68" xfId="2877" xr:uid="{00000000-0005-0000-0000-00003B0B0000}"/>
    <cellStyle name="Comma 2 6 69" xfId="2878" xr:uid="{00000000-0005-0000-0000-00003C0B0000}"/>
    <cellStyle name="Comma 2 6 7" xfId="2879" xr:uid="{00000000-0005-0000-0000-00003D0B0000}"/>
    <cellStyle name="Comma 2 6 70" xfId="2880" xr:uid="{00000000-0005-0000-0000-00003E0B0000}"/>
    <cellStyle name="Comma 2 6 71" xfId="2881" xr:uid="{00000000-0005-0000-0000-00003F0B0000}"/>
    <cellStyle name="Comma 2 6 72" xfId="2882" xr:uid="{00000000-0005-0000-0000-0000400B0000}"/>
    <cellStyle name="Comma 2 6 73" xfId="2883" xr:uid="{00000000-0005-0000-0000-0000410B0000}"/>
    <cellStyle name="Comma 2 6 74" xfId="2884" xr:uid="{00000000-0005-0000-0000-0000420B0000}"/>
    <cellStyle name="Comma 2 6 75" xfId="2885" xr:uid="{00000000-0005-0000-0000-0000430B0000}"/>
    <cellStyle name="Comma 2 6 76" xfId="2886" xr:uid="{00000000-0005-0000-0000-0000440B0000}"/>
    <cellStyle name="Comma 2 6 77" xfId="2887" xr:uid="{00000000-0005-0000-0000-0000450B0000}"/>
    <cellStyle name="Comma 2 6 78" xfId="2888" xr:uid="{00000000-0005-0000-0000-0000460B0000}"/>
    <cellStyle name="Comma 2 6 79" xfId="2889" xr:uid="{00000000-0005-0000-0000-0000470B0000}"/>
    <cellStyle name="Comma 2 6 8" xfId="2890" xr:uid="{00000000-0005-0000-0000-0000480B0000}"/>
    <cellStyle name="Comma 2 6 80" xfId="2891" xr:uid="{00000000-0005-0000-0000-0000490B0000}"/>
    <cellStyle name="Comma 2 6 81" xfId="2892" xr:uid="{00000000-0005-0000-0000-00004A0B0000}"/>
    <cellStyle name="Comma 2 6 82" xfId="2893" xr:uid="{00000000-0005-0000-0000-00004B0B0000}"/>
    <cellStyle name="Comma 2 6 83" xfId="2894" xr:uid="{00000000-0005-0000-0000-00004C0B0000}"/>
    <cellStyle name="Comma 2 6 84" xfId="2895" xr:uid="{00000000-0005-0000-0000-00004D0B0000}"/>
    <cellStyle name="Comma 2 6 85" xfId="2896" xr:uid="{00000000-0005-0000-0000-00004E0B0000}"/>
    <cellStyle name="Comma 2 6 86" xfId="2897" xr:uid="{00000000-0005-0000-0000-00004F0B0000}"/>
    <cellStyle name="Comma 2 6 87" xfId="2898" xr:uid="{00000000-0005-0000-0000-0000500B0000}"/>
    <cellStyle name="Comma 2 6 88" xfId="2899" xr:uid="{00000000-0005-0000-0000-0000510B0000}"/>
    <cellStyle name="Comma 2 6 89" xfId="2900" xr:uid="{00000000-0005-0000-0000-0000520B0000}"/>
    <cellStyle name="Comma 2 6 9" xfId="2901" xr:uid="{00000000-0005-0000-0000-0000530B0000}"/>
    <cellStyle name="Comma 2 6 90" xfId="2902" xr:uid="{00000000-0005-0000-0000-0000540B0000}"/>
    <cellStyle name="Comma 2 6 91" xfId="2903" xr:uid="{00000000-0005-0000-0000-0000550B0000}"/>
    <cellStyle name="Comma 2 6 92" xfId="2904" xr:uid="{00000000-0005-0000-0000-0000560B0000}"/>
    <cellStyle name="Comma 2 6 93" xfId="2905" xr:uid="{00000000-0005-0000-0000-0000570B0000}"/>
    <cellStyle name="Comma 2 6 94" xfId="2906" xr:uid="{00000000-0005-0000-0000-0000580B0000}"/>
    <cellStyle name="Comma 2 6 95" xfId="2907" xr:uid="{00000000-0005-0000-0000-0000590B0000}"/>
    <cellStyle name="Comma 2 6 96" xfId="2908" xr:uid="{00000000-0005-0000-0000-00005A0B0000}"/>
    <cellStyle name="Comma 2 6 97" xfId="2909" xr:uid="{00000000-0005-0000-0000-00005B0B0000}"/>
    <cellStyle name="Comma 2 6 98" xfId="2910" xr:uid="{00000000-0005-0000-0000-00005C0B0000}"/>
    <cellStyle name="Comma 2 6 99" xfId="2911" xr:uid="{00000000-0005-0000-0000-00005D0B0000}"/>
    <cellStyle name="Comma 2 60" xfId="2912" xr:uid="{00000000-0005-0000-0000-00005E0B0000}"/>
    <cellStyle name="Comma 2 60 2" xfId="2913" xr:uid="{00000000-0005-0000-0000-00005F0B0000}"/>
    <cellStyle name="Comma 2 60 3" xfId="2914" xr:uid="{00000000-0005-0000-0000-0000600B0000}"/>
    <cellStyle name="Comma 2 61" xfId="2915" xr:uid="{00000000-0005-0000-0000-0000610B0000}"/>
    <cellStyle name="Comma 2 61 2" xfId="2916" xr:uid="{00000000-0005-0000-0000-0000620B0000}"/>
    <cellStyle name="Comma 2 61 3" xfId="2917" xr:uid="{00000000-0005-0000-0000-0000630B0000}"/>
    <cellStyle name="Comma 2 62" xfId="2918" xr:uid="{00000000-0005-0000-0000-0000640B0000}"/>
    <cellStyle name="Comma 2 62 2" xfId="2919" xr:uid="{00000000-0005-0000-0000-0000650B0000}"/>
    <cellStyle name="Comma 2 62 3" xfId="2920" xr:uid="{00000000-0005-0000-0000-0000660B0000}"/>
    <cellStyle name="Comma 2 63" xfId="2921" xr:uid="{00000000-0005-0000-0000-0000670B0000}"/>
    <cellStyle name="Comma 2 63 2" xfId="2922" xr:uid="{00000000-0005-0000-0000-0000680B0000}"/>
    <cellStyle name="Comma 2 63 3" xfId="2923" xr:uid="{00000000-0005-0000-0000-0000690B0000}"/>
    <cellStyle name="Comma 2 64" xfId="2924" xr:uid="{00000000-0005-0000-0000-00006A0B0000}"/>
    <cellStyle name="Comma 2 64 2" xfId="2925" xr:uid="{00000000-0005-0000-0000-00006B0B0000}"/>
    <cellStyle name="Comma 2 64 3" xfId="2926" xr:uid="{00000000-0005-0000-0000-00006C0B0000}"/>
    <cellStyle name="Comma 2 65" xfId="2927" xr:uid="{00000000-0005-0000-0000-00006D0B0000}"/>
    <cellStyle name="Comma 2 65 2" xfId="2928" xr:uid="{00000000-0005-0000-0000-00006E0B0000}"/>
    <cellStyle name="Comma 2 65 3" xfId="2929" xr:uid="{00000000-0005-0000-0000-00006F0B0000}"/>
    <cellStyle name="Comma 2 66" xfId="2930" xr:uid="{00000000-0005-0000-0000-0000700B0000}"/>
    <cellStyle name="Comma 2 66 2" xfId="2931" xr:uid="{00000000-0005-0000-0000-0000710B0000}"/>
    <cellStyle name="Comma 2 66 3" xfId="2932" xr:uid="{00000000-0005-0000-0000-0000720B0000}"/>
    <cellStyle name="Comma 2 67" xfId="2933" xr:uid="{00000000-0005-0000-0000-0000730B0000}"/>
    <cellStyle name="Comma 2 67 2" xfId="2934" xr:uid="{00000000-0005-0000-0000-0000740B0000}"/>
    <cellStyle name="Comma 2 67 3" xfId="2935" xr:uid="{00000000-0005-0000-0000-0000750B0000}"/>
    <cellStyle name="Comma 2 68" xfId="2936" xr:uid="{00000000-0005-0000-0000-0000760B0000}"/>
    <cellStyle name="Comma 2 68 2" xfId="2937" xr:uid="{00000000-0005-0000-0000-0000770B0000}"/>
    <cellStyle name="Comma 2 68 3" xfId="2938" xr:uid="{00000000-0005-0000-0000-0000780B0000}"/>
    <cellStyle name="Comma 2 69" xfId="2939" xr:uid="{00000000-0005-0000-0000-0000790B0000}"/>
    <cellStyle name="Comma 2 69 2" xfId="2940" xr:uid="{00000000-0005-0000-0000-00007A0B0000}"/>
    <cellStyle name="Comma 2 69 3" xfId="2941" xr:uid="{00000000-0005-0000-0000-00007B0B0000}"/>
    <cellStyle name="Comma 2 7" xfId="2942" xr:uid="{00000000-0005-0000-0000-00007C0B0000}"/>
    <cellStyle name="Comma 2 7 10" xfId="2943" xr:uid="{00000000-0005-0000-0000-00007D0B0000}"/>
    <cellStyle name="Comma 2 7 100" xfId="2944" xr:uid="{00000000-0005-0000-0000-00007E0B0000}"/>
    <cellStyle name="Comma 2 7 101" xfId="2945" xr:uid="{00000000-0005-0000-0000-00007F0B0000}"/>
    <cellStyle name="Comma 2 7 102" xfId="2946" xr:uid="{00000000-0005-0000-0000-0000800B0000}"/>
    <cellStyle name="Comma 2 7 103" xfId="2947" xr:uid="{00000000-0005-0000-0000-0000810B0000}"/>
    <cellStyle name="Comma 2 7 104" xfId="2948" xr:uid="{00000000-0005-0000-0000-0000820B0000}"/>
    <cellStyle name="Comma 2 7 105" xfId="2949" xr:uid="{00000000-0005-0000-0000-0000830B0000}"/>
    <cellStyle name="Comma 2 7 106" xfId="2950" xr:uid="{00000000-0005-0000-0000-0000840B0000}"/>
    <cellStyle name="Comma 2 7 107" xfId="2951" xr:uid="{00000000-0005-0000-0000-0000850B0000}"/>
    <cellStyle name="Comma 2 7 108" xfId="2952" xr:uid="{00000000-0005-0000-0000-0000860B0000}"/>
    <cellStyle name="Comma 2 7 109" xfId="2953" xr:uid="{00000000-0005-0000-0000-0000870B0000}"/>
    <cellStyle name="Comma 2 7 11" xfId="2954" xr:uid="{00000000-0005-0000-0000-0000880B0000}"/>
    <cellStyle name="Comma 2 7 12" xfId="2955" xr:uid="{00000000-0005-0000-0000-0000890B0000}"/>
    <cellStyle name="Comma 2 7 13" xfId="2956" xr:uid="{00000000-0005-0000-0000-00008A0B0000}"/>
    <cellStyle name="Comma 2 7 14" xfId="2957" xr:uid="{00000000-0005-0000-0000-00008B0B0000}"/>
    <cellStyle name="Comma 2 7 15" xfId="2958" xr:uid="{00000000-0005-0000-0000-00008C0B0000}"/>
    <cellStyle name="Comma 2 7 16" xfId="2959" xr:uid="{00000000-0005-0000-0000-00008D0B0000}"/>
    <cellStyle name="Comma 2 7 17" xfId="2960" xr:uid="{00000000-0005-0000-0000-00008E0B0000}"/>
    <cellStyle name="Comma 2 7 18" xfId="2961" xr:uid="{00000000-0005-0000-0000-00008F0B0000}"/>
    <cellStyle name="Comma 2 7 19" xfId="2962" xr:uid="{00000000-0005-0000-0000-0000900B0000}"/>
    <cellStyle name="Comma 2 7 2" xfId="2963" xr:uid="{00000000-0005-0000-0000-0000910B0000}"/>
    <cellStyle name="Comma 2 7 20" xfId="2964" xr:uid="{00000000-0005-0000-0000-0000920B0000}"/>
    <cellStyle name="Comma 2 7 21" xfId="2965" xr:uid="{00000000-0005-0000-0000-0000930B0000}"/>
    <cellStyle name="Comma 2 7 22" xfId="2966" xr:uid="{00000000-0005-0000-0000-0000940B0000}"/>
    <cellStyle name="Comma 2 7 23" xfId="2967" xr:uid="{00000000-0005-0000-0000-0000950B0000}"/>
    <cellStyle name="Comma 2 7 24" xfId="2968" xr:uid="{00000000-0005-0000-0000-0000960B0000}"/>
    <cellStyle name="Comma 2 7 25" xfId="2969" xr:uid="{00000000-0005-0000-0000-0000970B0000}"/>
    <cellStyle name="Comma 2 7 26" xfId="2970" xr:uid="{00000000-0005-0000-0000-0000980B0000}"/>
    <cellStyle name="Comma 2 7 27" xfId="2971" xr:uid="{00000000-0005-0000-0000-0000990B0000}"/>
    <cellStyle name="Comma 2 7 28" xfId="2972" xr:uid="{00000000-0005-0000-0000-00009A0B0000}"/>
    <cellStyle name="Comma 2 7 29" xfId="2973" xr:uid="{00000000-0005-0000-0000-00009B0B0000}"/>
    <cellStyle name="Comma 2 7 3" xfId="2974" xr:uid="{00000000-0005-0000-0000-00009C0B0000}"/>
    <cellStyle name="Comma 2 7 30" xfId="2975" xr:uid="{00000000-0005-0000-0000-00009D0B0000}"/>
    <cellStyle name="Comma 2 7 31" xfId="2976" xr:uid="{00000000-0005-0000-0000-00009E0B0000}"/>
    <cellStyle name="Comma 2 7 32" xfId="2977" xr:uid="{00000000-0005-0000-0000-00009F0B0000}"/>
    <cellStyle name="Comma 2 7 33" xfId="2978" xr:uid="{00000000-0005-0000-0000-0000A00B0000}"/>
    <cellStyle name="Comma 2 7 34" xfId="2979" xr:uid="{00000000-0005-0000-0000-0000A10B0000}"/>
    <cellStyle name="Comma 2 7 35" xfId="2980" xr:uid="{00000000-0005-0000-0000-0000A20B0000}"/>
    <cellStyle name="Comma 2 7 36" xfId="2981" xr:uid="{00000000-0005-0000-0000-0000A30B0000}"/>
    <cellStyle name="Comma 2 7 37" xfId="2982" xr:uid="{00000000-0005-0000-0000-0000A40B0000}"/>
    <cellStyle name="Comma 2 7 38" xfId="2983" xr:uid="{00000000-0005-0000-0000-0000A50B0000}"/>
    <cellStyle name="Comma 2 7 39" xfId="2984" xr:uid="{00000000-0005-0000-0000-0000A60B0000}"/>
    <cellStyle name="Comma 2 7 4" xfId="2985" xr:uid="{00000000-0005-0000-0000-0000A70B0000}"/>
    <cellStyle name="Comma 2 7 40" xfId="2986" xr:uid="{00000000-0005-0000-0000-0000A80B0000}"/>
    <cellStyle name="Comma 2 7 41" xfId="2987" xr:uid="{00000000-0005-0000-0000-0000A90B0000}"/>
    <cellStyle name="Comma 2 7 42" xfId="2988" xr:uid="{00000000-0005-0000-0000-0000AA0B0000}"/>
    <cellStyle name="Comma 2 7 43" xfId="2989" xr:uid="{00000000-0005-0000-0000-0000AB0B0000}"/>
    <cellStyle name="Comma 2 7 44" xfId="2990" xr:uid="{00000000-0005-0000-0000-0000AC0B0000}"/>
    <cellStyle name="Comma 2 7 45" xfId="2991" xr:uid="{00000000-0005-0000-0000-0000AD0B0000}"/>
    <cellStyle name="Comma 2 7 46" xfId="2992" xr:uid="{00000000-0005-0000-0000-0000AE0B0000}"/>
    <cellStyle name="Comma 2 7 47" xfId="2993" xr:uid="{00000000-0005-0000-0000-0000AF0B0000}"/>
    <cellStyle name="Comma 2 7 48" xfId="2994" xr:uid="{00000000-0005-0000-0000-0000B00B0000}"/>
    <cellStyle name="Comma 2 7 49" xfId="2995" xr:uid="{00000000-0005-0000-0000-0000B10B0000}"/>
    <cellStyle name="Comma 2 7 5" xfId="2996" xr:uid="{00000000-0005-0000-0000-0000B20B0000}"/>
    <cellStyle name="Comma 2 7 50" xfId="2997" xr:uid="{00000000-0005-0000-0000-0000B30B0000}"/>
    <cellStyle name="Comma 2 7 51" xfId="2998" xr:uid="{00000000-0005-0000-0000-0000B40B0000}"/>
    <cellStyle name="Comma 2 7 52" xfId="2999" xr:uid="{00000000-0005-0000-0000-0000B50B0000}"/>
    <cellStyle name="Comma 2 7 53" xfId="3000" xr:uid="{00000000-0005-0000-0000-0000B60B0000}"/>
    <cellStyle name="Comma 2 7 54" xfId="3001" xr:uid="{00000000-0005-0000-0000-0000B70B0000}"/>
    <cellStyle name="Comma 2 7 55" xfId="3002" xr:uid="{00000000-0005-0000-0000-0000B80B0000}"/>
    <cellStyle name="Comma 2 7 56" xfId="3003" xr:uid="{00000000-0005-0000-0000-0000B90B0000}"/>
    <cellStyle name="Comma 2 7 57" xfId="3004" xr:uid="{00000000-0005-0000-0000-0000BA0B0000}"/>
    <cellStyle name="Comma 2 7 58" xfId="3005" xr:uid="{00000000-0005-0000-0000-0000BB0B0000}"/>
    <cellStyle name="Comma 2 7 59" xfId="3006" xr:uid="{00000000-0005-0000-0000-0000BC0B0000}"/>
    <cellStyle name="Comma 2 7 6" xfId="3007" xr:uid="{00000000-0005-0000-0000-0000BD0B0000}"/>
    <cellStyle name="Comma 2 7 60" xfId="3008" xr:uid="{00000000-0005-0000-0000-0000BE0B0000}"/>
    <cellStyle name="Comma 2 7 61" xfId="3009" xr:uid="{00000000-0005-0000-0000-0000BF0B0000}"/>
    <cellStyle name="Comma 2 7 62" xfId="3010" xr:uid="{00000000-0005-0000-0000-0000C00B0000}"/>
    <cellStyle name="Comma 2 7 63" xfId="3011" xr:uid="{00000000-0005-0000-0000-0000C10B0000}"/>
    <cellStyle name="Comma 2 7 64" xfId="3012" xr:uid="{00000000-0005-0000-0000-0000C20B0000}"/>
    <cellStyle name="Comma 2 7 65" xfId="3013" xr:uid="{00000000-0005-0000-0000-0000C30B0000}"/>
    <cellStyle name="Comma 2 7 66" xfId="3014" xr:uid="{00000000-0005-0000-0000-0000C40B0000}"/>
    <cellStyle name="Comma 2 7 67" xfId="3015" xr:uid="{00000000-0005-0000-0000-0000C50B0000}"/>
    <cellStyle name="Comma 2 7 68" xfId="3016" xr:uid="{00000000-0005-0000-0000-0000C60B0000}"/>
    <cellStyle name="Comma 2 7 69" xfId="3017" xr:uid="{00000000-0005-0000-0000-0000C70B0000}"/>
    <cellStyle name="Comma 2 7 7" xfId="3018" xr:uid="{00000000-0005-0000-0000-0000C80B0000}"/>
    <cellStyle name="Comma 2 7 70" xfId="3019" xr:uid="{00000000-0005-0000-0000-0000C90B0000}"/>
    <cellStyle name="Comma 2 7 71" xfId="3020" xr:uid="{00000000-0005-0000-0000-0000CA0B0000}"/>
    <cellStyle name="Comma 2 7 72" xfId="3021" xr:uid="{00000000-0005-0000-0000-0000CB0B0000}"/>
    <cellStyle name="Comma 2 7 73" xfId="3022" xr:uid="{00000000-0005-0000-0000-0000CC0B0000}"/>
    <cellStyle name="Comma 2 7 74" xfId="3023" xr:uid="{00000000-0005-0000-0000-0000CD0B0000}"/>
    <cellStyle name="Comma 2 7 75" xfId="3024" xr:uid="{00000000-0005-0000-0000-0000CE0B0000}"/>
    <cellStyle name="Comma 2 7 76" xfId="3025" xr:uid="{00000000-0005-0000-0000-0000CF0B0000}"/>
    <cellStyle name="Comma 2 7 77" xfId="3026" xr:uid="{00000000-0005-0000-0000-0000D00B0000}"/>
    <cellStyle name="Comma 2 7 78" xfId="3027" xr:uid="{00000000-0005-0000-0000-0000D10B0000}"/>
    <cellStyle name="Comma 2 7 79" xfId="3028" xr:uid="{00000000-0005-0000-0000-0000D20B0000}"/>
    <cellStyle name="Comma 2 7 8" xfId="3029" xr:uid="{00000000-0005-0000-0000-0000D30B0000}"/>
    <cellStyle name="Comma 2 7 80" xfId="3030" xr:uid="{00000000-0005-0000-0000-0000D40B0000}"/>
    <cellStyle name="Comma 2 7 81" xfId="3031" xr:uid="{00000000-0005-0000-0000-0000D50B0000}"/>
    <cellStyle name="Comma 2 7 82" xfId="3032" xr:uid="{00000000-0005-0000-0000-0000D60B0000}"/>
    <cellStyle name="Comma 2 7 83" xfId="3033" xr:uid="{00000000-0005-0000-0000-0000D70B0000}"/>
    <cellStyle name="Comma 2 7 84" xfId="3034" xr:uid="{00000000-0005-0000-0000-0000D80B0000}"/>
    <cellStyle name="Comma 2 7 85" xfId="3035" xr:uid="{00000000-0005-0000-0000-0000D90B0000}"/>
    <cellStyle name="Comma 2 7 86" xfId="3036" xr:uid="{00000000-0005-0000-0000-0000DA0B0000}"/>
    <cellStyle name="Comma 2 7 87" xfId="3037" xr:uid="{00000000-0005-0000-0000-0000DB0B0000}"/>
    <cellStyle name="Comma 2 7 88" xfId="3038" xr:uid="{00000000-0005-0000-0000-0000DC0B0000}"/>
    <cellStyle name="Comma 2 7 89" xfId="3039" xr:uid="{00000000-0005-0000-0000-0000DD0B0000}"/>
    <cellStyle name="Comma 2 7 9" xfId="3040" xr:uid="{00000000-0005-0000-0000-0000DE0B0000}"/>
    <cellStyle name="Comma 2 7 90" xfId="3041" xr:uid="{00000000-0005-0000-0000-0000DF0B0000}"/>
    <cellStyle name="Comma 2 7 91" xfId="3042" xr:uid="{00000000-0005-0000-0000-0000E00B0000}"/>
    <cellStyle name="Comma 2 7 92" xfId="3043" xr:uid="{00000000-0005-0000-0000-0000E10B0000}"/>
    <cellStyle name="Comma 2 7 93" xfId="3044" xr:uid="{00000000-0005-0000-0000-0000E20B0000}"/>
    <cellStyle name="Comma 2 7 94" xfId="3045" xr:uid="{00000000-0005-0000-0000-0000E30B0000}"/>
    <cellStyle name="Comma 2 7 95" xfId="3046" xr:uid="{00000000-0005-0000-0000-0000E40B0000}"/>
    <cellStyle name="Comma 2 7 96" xfId="3047" xr:uid="{00000000-0005-0000-0000-0000E50B0000}"/>
    <cellStyle name="Comma 2 7 97" xfId="3048" xr:uid="{00000000-0005-0000-0000-0000E60B0000}"/>
    <cellStyle name="Comma 2 7 98" xfId="3049" xr:uid="{00000000-0005-0000-0000-0000E70B0000}"/>
    <cellStyle name="Comma 2 7 99" xfId="3050" xr:uid="{00000000-0005-0000-0000-0000E80B0000}"/>
    <cellStyle name="Comma 2 70" xfId="3051" xr:uid="{00000000-0005-0000-0000-0000E90B0000}"/>
    <cellStyle name="Comma 2 70 2" xfId="3052" xr:uid="{00000000-0005-0000-0000-0000EA0B0000}"/>
    <cellStyle name="Comma 2 70 3" xfId="3053" xr:uid="{00000000-0005-0000-0000-0000EB0B0000}"/>
    <cellStyle name="Comma 2 71" xfId="3054" xr:uid="{00000000-0005-0000-0000-0000EC0B0000}"/>
    <cellStyle name="Comma 2 71 2" xfId="3055" xr:uid="{00000000-0005-0000-0000-0000ED0B0000}"/>
    <cellStyle name="Comma 2 71 3" xfId="3056" xr:uid="{00000000-0005-0000-0000-0000EE0B0000}"/>
    <cellStyle name="Comma 2 72" xfId="3057" xr:uid="{00000000-0005-0000-0000-0000EF0B0000}"/>
    <cellStyle name="Comma 2 72 2" xfId="3058" xr:uid="{00000000-0005-0000-0000-0000F00B0000}"/>
    <cellStyle name="Comma 2 72 3" xfId="3059" xr:uid="{00000000-0005-0000-0000-0000F10B0000}"/>
    <cellStyle name="Comma 2 73" xfId="3060" xr:uid="{00000000-0005-0000-0000-0000F20B0000}"/>
    <cellStyle name="Comma 2 73 2" xfId="3061" xr:uid="{00000000-0005-0000-0000-0000F30B0000}"/>
    <cellStyle name="Comma 2 73 3" xfId="3062" xr:uid="{00000000-0005-0000-0000-0000F40B0000}"/>
    <cellStyle name="Comma 2 74" xfId="3063" xr:uid="{00000000-0005-0000-0000-0000F50B0000}"/>
    <cellStyle name="Comma 2 74 2" xfId="3064" xr:uid="{00000000-0005-0000-0000-0000F60B0000}"/>
    <cellStyle name="Comma 2 74 3" xfId="3065" xr:uid="{00000000-0005-0000-0000-0000F70B0000}"/>
    <cellStyle name="Comma 2 75" xfId="3066" xr:uid="{00000000-0005-0000-0000-0000F80B0000}"/>
    <cellStyle name="Comma 2 75 2" xfId="3067" xr:uid="{00000000-0005-0000-0000-0000F90B0000}"/>
    <cellStyle name="Comma 2 75 3" xfId="3068" xr:uid="{00000000-0005-0000-0000-0000FA0B0000}"/>
    <cellStyle name="Comma 2 76" xfId="3069" xr:uid="{00000000-0005-0000-0000-0000FB0B0000}"/>
    <cellStyle name="Comma 2 76 2" xfId="3070" xr:uid="{00000000-0005-0000-0000-0000FC0B0000}"/>
    <cellStyle name="Comma 2 76 3" xfId="3071" xr:uid="{00000000-0005-0000-0000-0000FD0B0000}"/>
    <cellStyle name="Comma 2 77" xfId="3072" xr:uid="{00000000-0005-0000-0000-0000FE0B0000}"/>
    <cellStyle name="Comma 2 77 2" xfId="3073" xr:uid="{00000000-0005-0000-0000-0000FF0B0000}"/>
    <cellStyle name="Comma 2 77 3" xfId="3074" xr:uid="{00000000-0005-0000-0000-0000000C0000}"/>
    <cellStyle name="Comma 2 78" xfId="3075" xr:uid="{00000000-0005-0000-0000-0000010C0000}"/>
    <cellStyle name="Comma 2 78 2" xfId="3076" xr:uid="{00000000-0005-0000-0000-0000020C0000}"/>
    <cellStyle name="Comma 2 78 3" xfId="3077" xr:uid="{00000000-0005-0000-0000-0000030C0000}"/>
    <cellStyle name="Comma 2 79" xfId="3078" xr:uid="{00000000-0005-0000-0000-0000040C0000}"/>
    <cellStyle name="Comma 2 79 2" xfId="3079" xr:uid="{00000000-0005-0000-0000-0000050C0000}"/>
    <cellStyle name="Comma 2 79 3" xfId="3080" xr:uid="{00000000-0005-0000-0000-0000060C0000}"/>
    <cellStyle name="Comma 2 8" xfId="3081" xr:uid="{00000000-0005-0000-0000-0000070C0000}"/>
    <cellStyle name="Comma 2 8 2" xfId="3082" xr:uid="{00000000-0005-0000-0000-0000080C0000}"/>
    <cellStyle name="Comma 2 8 3" xfId="3083" xr:uid="{00000000-0005-0000-0000-0000090C0000}"/>
    <cellStyle name="Comma 2 80" xfId="3084" xr:uid="{00000000-0005-0000-0000-00000A0C0000}"/>
    <cellStyle name="Comma 2 80 2" xfId="3085" xr:uid="{00000000-0005-0000-0000-00000B0C0000}"/>
    <cellStyle name="Comma 2 80 3" xfId="3086" xr:uid="{00000000-0005-0000-0000-00000C0C0000}"/>
    <cellStyle name="Comma 2 81" xfId="3087" xr:uid="{00000000-0005-0000-0000-00000D0C0000}"/>
    <cellStyle name="Comma 2 81 2" xfId="3088" xr:uid="{00000000-0005-0000-0000-00000E0C0000}"/>
    <cellStyle name="Comma 2 81 3" xfId="3089" xr:uid="{00000000-0005-0000-0000-00000F0C0000}"/>
    <cellStyle name="Comma 2 82" xfId="3090" xr:uid="{00000000-0005-0000-0000-0000100C0000}"/>
    <cellStyle name="Comma 2 82 2" xfId="3091" xr:uid="{00000000-0005-0000-0000-0000110C0000}"/>
    <cellStyle name="Comma 2 82 3" xfId="3092" xr:uid="{00000000-0005-0000-0000-0000120C0000}"/>
    <cellStyle name="Comma 2 83" xfId="3093" xr:uid="{00000000-0005-0000-0000-0000130C0000}"/>
    <cellStyle name="Comma 2 83 2" xfId="3094" xr:uid="{00000000-0005-0000-0000-0000140C0000}"/>
    <cellStyle name="Comma 2 83 3" xfId="3095" xr:uid="{00000000-0005-0000-0000-0000150C0000}"/>
    <cellStyle name="Comma 2 84" xfId="3096" xr:uid="{00000000-0005-0000-0000-0000160C0000}"/>
    <cellStyle name="Comma 2 84 2" xfId="3097" xr:uid="{00000000-0005-0000-0000-0000170C0000}"/>
    <cellStyle name="Comma 2 84 3" xfId="3098" xr:uid="{00000000-0005-0000-0000-0000180C0000}"/>
    <cellStyle name="Comma 2 85" xfId="3099" xr:uid="{00000000-0005-0000-0000-0000190C0000}"/>
    <cellStyle name="Comma 2 85 2" xfId="3100" xr:uid="{00000000-0005-0000-0000-00001A0C0000}"/>
    <cellStyle name="Comma 2 85 3" xfId="3101" xr:uid="{00000000-0005-0000-0000-00001B0C0000}"/>
    <cellStyle name="Comma 2 86" xfId="3102" xr:uid="{00000000-0005-0000-0000-00001C0C0000}"/>
    <cellStyle name="Comma 2 86 2" xfId="3103" xr:uid="{00000000-0005-0000-0000-00001D0C0000}"/>
    <cellStyle name="Comma 2 86 3" xfId="3104" xr:uid="{00000000-0005-0000-0000-00001E0C0000}"/>
    <cellStyle name="Comma 2 87" xfId="3105" xr:uid="{00000000-0005-0000-0000-00001F0C0000}"/>
    <cellStyle name="Comma 2 87 2" xfId="3106" xr:uid="{00000000-0005-0000-0000-0000200C0000}"/>
    <cellStyle name="Comma 2 87 3" xfId="3107" xr:uid="{00000000-0005-0000-0000-0000210C0000}"/>
    <cellStyle name="Comma 2 88" xfId="3108" xr:uid="{00000000-0005-0000-0000-0000220C0000}"/>
    <cellStyle name="Comma 2 88 2" xfId="3109" xr:uid="{00000000-0005-0000-0000-0000230C0000}"/>
    <cellStyle name="Comma 2 88 3" xfId="3110" xr:uid="{00000000-0005-0000-0000-0000240C0000}"/>
    <cellStyle name="Comma 2 89" xfId="3111" xr:uid="{00000000-0005-0000-0000-0000250C0000}"/>
    <cellStyle name="Comma 2 89 2" xfId="3112" xr:uid="{00000000-0005-0000-0000-0000260C0000}"/>
    <cellStyle name="Comma 2 89 3" xfId="3113" xr:uid="{00000000-0005-0000-0000-0000270C0000}"/>
    <cellStyle name="Comma 2 9" xfId="3114" xr:uid="{00000000-0005-0000-0000-0000280C0000}"/>
    <cellStyle name="Comma 2 9 2" xfId="3115" xr:uid="{00000000-0005-0000-0000-0000290C0000}"/>
    <cellStyle name="Comma 2 9 3" xfId="3116" xr:uid="{00000000-0005-0000-0000-00002A0C0000}"/>
    <cellStyle name="Comma 2 90" xfId="3117" xr:uid="{00000000-0005-0000-0000-00002B0C0000}"/>
    <cellStyle name="Comma 2 90 2" xfId="3118" xr:uid="{00000000-0005-0000-0000-00002C0C0000}"/>
    <cellStyle name="Comma 2 90 3" xfId="3119" xr:uid="{00000000-0005-0000-0000-00002D0C0000}"/>
    <cellStyle name="Comma 2 91" xfId="3120" xr:uid="{00000000-0005-0000-0000-00002E0C0000}"/>
    <cellStyle name="Comma 2 91 2" xfId="3121" xr:uid="{00000000-0005-0000-0000-00002F0C0000}"/>
    <cellStyle name="Comma 2 91 3" xfId="3122" xr:uid="{00000000-0005-0000-0000-0000300C0000}"/>
    <cellStyle name="Comma 2 92" xfId="3123" xr:uid="{00000000-0005-0000-0000-0000310C0000}"/>
    <cellStyle name="Comma 2 92 2" xfId="3124" xr:uid="{00000000-0005-0000-0000-0000320C0000}"/>
    <cellStyle name="Comma 2 92 3" xfId="3125" xr:uid="{00000000-0005-0000-0000-0000330C0000}"/>
    <cellStyle name="Comma 2 93" xfId="3126" xr:uid="{00000000-0005-0000-0000-0000340C0000}"/>
    <cellStyle name="Comma 2 93 2" xfId="3127" xr:uid="{00000000-0005-0000-0000-0000350C0000}"/>
    <cellStyle name="Comma 2 93 3" xfId="3128" xr:uid="{00000000-0005-0000-0000-0000360C0000}"/>
    <cellStyle name="Comma 2 94" xfId="3129" xr:uid="{00000000-0005-0000-0000-0000370C0000}"/>
    <cellStyle name="Comma 2 94 2" xfId="3130" xr:uid="{00000000-0005-0000-0000-0000380C0000}"/>
    <cellStyle name="Comma 2 94 3" xfId="3131" xr:uid="{00000000-0005-0000-0000-0000390C0000}"/>
    <cellStyle name="Comma 2 95" xfId="3132" xr:uid="{00000000-0005-0000-0000-00003A0C0000}"/>
    <cellStyle name="Comma 2 95 2" xfId="3133" xr:uid="{00000000-0005-0000-0000-00003B0C0000}"/>
    <cellStyle name="Comma 2 95 3" xfId="3134" xr:uid="{00000000-0005-0000-0000-00003C0C0000}"/>
    <cellStyle name="Comma 2 96" xfId="3135" xr:uid="{00000000-0005-0000-0000-00003D0C0000}"/>
    <cellStyle name="Comma 2 96 2" xfId="3136" xr:uid="{00000000-0005-0000-0000-00003E0C0000}"/>
    <cellStyle name="Comma 2 96 3" xfId="3137" xr:uid="{00000000-0005-0000-0000-00003F0C0000}"/>
    <cellStyle name="Comma 2 97" xfId="3138" xr:uid="{00000000-0005-0000-0000-0000400C0000}"/>
    <cellStyle name="Comma 2 97 2" xfId="3139" xr:uid="{00000000-0005-0000-0000-0000410C0000}"/>
    <cellStyle name="Comma 2 97 3" xfId="3140" xr:uid="{00000000-0005-0000-0000-0000420C0000}"/>
    <cellStyle name="Comma 2 98" xfId="3141" xr:uid="{00000000-0005-0000-0000-0000430C0000}"/>
    <cellStyle name="Comma 2 98 2" xfId="3142" xr:uid="{00000000-0005-0000-0000-0000440C0000}"/>
    <cellStyle name="Comma 2 98 3" xfId="3143" xr:uid="{00000000-0005-0000-0000-0000450C0000}"/>
    <cellStyle name="Comma 2 99" xfId="3144" xr:uid="{00000000-0005-0000-0000-0000460C0000}"/>
    <cellStyle name="Comma 2 99 2" xfId="3145" xr:uid="{00000000-0005-0000-0000-0000470C0000}"/>
    <cellStyle name="Comma 2 99 3" xfId="3146" xr:uid="{00000000-0005-0000-0000-0000480C0000}"/>
    <cellStyle name="Comma 20" xfId="3147" xr:uid="{00000000-0005-0000-0000-0000490C0000}"/>
    <cellStyle name="Comma 20 2" xfId="3148" xr:uid="{00000000-0005-0000-0000-00004A0C0000}"/>
    <cellStyle name="Comma 21" xfId="3149" xr:uid="{00000000-0005-0000-0000-00004B0C0000}"/>
    <cellStyle name="Comma 21 2" xfId="3150" xr:uid="{00000000-0005-0000-0000-00004C0C0000}"/>
    <cellStyle name="Comma 22" xfId="3151" xr:uid="{00000000-0005-0000-0000-00004D0C0000}"/>
    <cellStyle name="Comma 23" xfId="3152" xr:uid="{00000000-0005-0000-0000-00004E0C0000}"/>
    <cellStyle name="Comma 24" xfId="3153" xr:uid="{00000000-0005-0000-0000-00004F0C0000}"/>
    <cellStyle name="Comma 25" xfId="3154" xr:uid="{00000000-0005-0000-0000-0000500C0000}"/>
    <cellStyle name="Comma 26" xfId="3155" xr:uid="{00000000-0005-0000-0000-0000510C0000}"/>
    <cellStyle name="Comma 27" xfId="3156" xr:uid="{00000000-0005-0000-0000-0000520C0000}"/>
    <cellStyle name="Comma 28" xfId="3157" xr:uid="{00000000-0005-0000-0000-0000530C0000}"/>
    <cellStyle name="Comma 29" xfId="3158" xr:uid="{00000000-0005-0000-0000-0000540C0000}"/>
    <cellStyle name="Comma 3" xfId="3159" xr:uid="{00000000-0005-0000-0000-0000550C0000}"/>
    <cellStyle name="Comma 3 10" xfId="3160" xr:uid="{00000000-0005-0000-0000-0000560C0000}"/>
    <cellStyle name="Comma 3 10 2" xfId="3161" xr:uid="{00000000-0005-0000-0000-0000570C0000}"/>
    <cellStyle name="Comma 3 10 3" xfId="3162" xr:uid="{00000000-0005-0000-0000-0000580C0000}"/>
    <cellStyle name="Comma 3 100" xfId="3163" xr:uid="{00000000-0005-0000-0000-0000590C0000}"/>
    <cellStyle name="Comma 3 100 2" xfId="3164" xr:uid="{00000000-0005-0000-0000-00005A0C0000}"/>
    <cellStyle name="Comma 3 100 3" xfId="3165" xr:uid="{00000000-0005-0000-0000-00005B0C0000}"/>
    <cellStyle name="Comma 3 101" xfId="3166" xr:uid="{00000000-0005-0000-0000-00005C0C0000}"/>
    <cellStyle name="Comma 3 101 2" xfId="3167" xr:uid="{00000000-0005-0000-0000-00005D0C0000}"/>
    <cellStyle name="Comma 3 101 3" xfId="3168" xr:uid="{00000000-0005-0000-0000-00005E0C0000}"/>
    <cellStyle name="Comma 3 102" xfId="3169" xr:uid="{00000000-0005-0000-0000-00005F0C0000}"/>
    <cellStyle name="Comma 3 102 2" xfId="3170" xr:uid="{00000000-0005-0000-0000-0000600C0000}"/>
    <cellStyle name="Comma 3 102 3" xfId="3171" xr:uid="{00000000-0005-0000-0000-0000610C0000}"/>
    <cellStyle name="Comma 3 103" xfId="3172" xr:uid="{00000000-0005-0000-0000-0000620C0000}"/>
    <cellStyle name="Comma 3 103 2" xfId="3173" xr:uid="{00000000-0005-0000-0000-0000630C0000}"/>
    <cellStyle name="Comma 3 103 3" xfId="3174" xr:uid="{00000000-0005-0000-0000-0000640C0000}"/>
    <cellStyle name="Comma 3 104" xfId="3175" xr:uid="{00000000-0005-0000-0000-0000650C0000}"/>
    <cellStyle name="Comma 3 104 2" xfId="3176" xr:uid="{00000000-0005-0000-0000-0000660C0000}"/>
    <cellStyle name="Comma 3 104 3" xfId="3177" xr:uid="{00000000-0005-0000-0000-0000670C0000}"/>
    <cellStyle name="Comma 3 105" xfId="3178" xr:uid="{00000000-0005-0000-0000-0000680C0000}"/>
    <cellStyle name="Comma 3 105 2" xfId="3179" xr:uid="{00000000-0005-0000-0000-0000690C0000}"/>
    <cellStyle name="Comma 3 105 3" xfId="3180" xr:uid="{00000000-0005-0000-0000-00006A0C0000}"/>
    <cellStyle name="Comma 3 106" xfId="3181" xr:uid="{00000000-0005-0000-0000-00006B0C0000}"/>
    <cellStyle name="Comma 3 106 2" xfId="3182" xr:uid="{00000000-0005-0000-0000-00006C0C0000}"/>
    <cellStyle name="Comma 3 106 3" xfId="3183" xr:uid="{00000000-0005-0000-0000-00006D0C0000}"/>
    <cellStyle name="Comma 3 107" xfId="3184" xr:uid="{00000000-0005-0000-0000-00006E0C0000}"/>
    <cellStyle name="Comma 3 107 2" xfId="3185" xr:uid="{00000000-0005-0000-0000-00006F0C0000}"/>
    <cellStyle name="Comma 3 107 3" xfId="3186" xr:uid="{00000000-0005-0000-0000-0000700C0000}"/>
    <cellStyle name="Comma 3 108" xfId="3187" xr:uid="{00000000-0005-0000-0000-0000710C0000}"/>
    <cellStyle name="Comma 3 109" xfId="3188" xr:uid="{00000000-0005-0000-0000-0000720C0000}"/>
    <cellStyle name="Comma 3 11" xfId="3189" xr:uid="{00000000-0005-0000-0000-0000730C0000}"/>
    <cellStyle name="Comma 3 11 2" xfId="3190" xr:uid="{00000000-0005-0000-0000-0000740C0000}"/>
    <cellStyle name="Comma 3 11 3" xfId="3191" xr:uid="{00000000-0005-0000-0000-0000750C0000}"/>
    <cellStyle name="Comma 3 110" xfId="3192" xr:uid="{00000000-0005-0000-0000-0000760C0000}"/>
    <cellStyle name="Comma 3 111" xfId="3193" xr:uid="{00000000-0005-0000-0000-0000770C0000}"/>
    <cellStyle name="Comma 3 112" xfId="3194" xr:uid="{00000000-0005-0000-0000-0000780C0000}"/>
    <cellStyle name="Comma 3 113" xfId="3195" xr:uid="{00000000-0005-0000-0000-0000790C0000}"/>
    <cellStyle name="Comma 3 114" xfId="3196" xr:uid="{00000000-0005-0000-0000-00007A0C0000}"/>
    <cellStyle name="Comma 3 115" xfId="3197" xr:uid="{00000000-0005-0000-0000-00007B0C0000}"/>
    <cellStyle name="Comma 3 116" xfId="3198" xr:uid="{00000000-0005-0000-0000-00007C0C0000}"/>
    <cellStyle name="Comma 3 117" xfId="3199" xr:uid="{00000000-0005-0000-0000-00007D0C0000}"/>
    <cellStyle name="Comma 3 118" xfId="3200" xr:uid="{00000000-0005-0000-0000-00007E0C0000}"/>
    <cellStyle name="Comma 3 119" xfId="3201" xr:uid="{00000000-0005-0000-0000-00007F0C0000}"/>
    <cellStyle name="Comma 3 12" xfId="3202" xr:uid="{00000000-0005-0000-0000-0000800C0000}"/>
    <cellStyle name="Comma 3 12 2" xfId="3203" xr:uid="{00000000-0005-0000-0000-0000810C0000}"/>
    <cellStyle name="Comma 3 12 3" xfId="3204" xr:uid="{00000000-0005-0000-0000-0000820C0000}"/>
    <cellStyle name="Comma 3 120" xfId="3205" xr:uid="{00000000-0005-0000-0000-0000830C0000}"/>
    <cellStyle name="Comma 3 121" xfId="3206" xr:uid="{00000000-0005-0000-0000-0000840C0000}"/>
    <cellStyle name="Comma 3 122" xfId="3207" xr:uid="{00000000-0005-0000-0000-0000850C0000}"/>
    <cellStyle name="Comma 3 123" xfId="3208" xr:uid="{00000000-0005-0000-0000-0000860C0000}"/>
    <cellStyle name="Comma 3 124" xfId="3209" xr:uid="{00000000-0005-0000-0000-0000870C0000}"/>
    <cellStyle name="Comma 3 125" xfId="3210" xr:uid="{00000000-0005-0000-0000-0000880C0000}"/>
    <cellStyle name="Comma 3 126" xfId="3211" xr:uid="{00000000-0005-0000-0000-0000890C0000}"/>
    <cellStyle name="Comma 3 127" xfId="3212" xr:uid="{00000000-0005-0000-0000-00008A0C0000}"/>
    <cellStyle name="Comma 3 128" xfId="3213" xr:uid="{00000000-0005-0000-0000-00008B0C0000}"/>
    <cellStyle name="Comma 3 129" xfId="3214" xr:uid="{00000000-0005-0000-0000-00008C0C0000}"/>
    <cellStyle name="Comma 3 13" xfId="3215" xr:uid="{00000000-0005-0000-0000-00008D0C0000}"/>
    <cellStyle name="Comma 3 13 2" xfId="3216" xr:uid="{00000000-0005-0000-0000-00008E0C0000}"/>
    <cellStyle name="Comma 3 13 3" xfId="3217" xr:uid="{00000000-0005-0000-0000-00008F0C0000}"/>
    <cellStyle name="Comma 3 130" xfId="3218" xr:uid="{00000000-0005-0000-0000-0000900C0000}"/>
    <cellStyle name="Comma 3 131" xfId="3219" xr:uid="{00000000-0005-0000-0000-0000910C0000}"/>
    <cellStyle name="Comma 3 132" xfId="3220" xr:uid="{00000000-0005-0000-0000-0000920C0000}"/>
    <cellStyle name="Comma 3 133" xfId="3221" xr:uid="{00000000-0005-0000-0000-0000930C0000}"/>
    <cellStyle name="Comma 3 134" xfId="3222" xr:uid="{00000000-0005-0000-0000-0000940C0000}"/>
    <cellStyle name="Comma 3 135" xfId="3223" xr:uid="{00000000-0005-0000-0000-0000950C0000}"/>
    <cellStyle name="Comma 3 136" xfId="3224" xr:uid="{00000000-0005-0000-0000-0000960C0000}"/>
    <cellStyle name="Comma 3 137" xfId="3225" xr:uid="{00000000-0005-0000-0000-0000970C0000}"/>
    <cellStyle name="Comma 3 138" xfId="3226" xr:uid="{00000000-0005-0000-0000-0000980C0000}"/>
    <cellStyle name="Comma 3 139" xfId="3227" xr:uid="{00000000-0005-0000-0000-0000990C0000}"/>
    <cellStyle name="Comma 3 14" xfId="3228" xr:uid="{00000000-0005-0000-0000-00009A0C0000}"/>
    <cellStyle name="Comma 3 14 2" xfId="3229" xr:uid="{00000000-0005-0000-0000-00009B0C0000}"/>
    <cellStyle name="Comma 3 14 3" xfId="3230" xr:uid="{00000000-0005-0000-0000-00009C0C0000}"/>
    <cellStyle name="Comma 3 140" xfId="3231" xr:uid="{00000000-0005-0000-0000-00009D0C0000}"/>
    <cellStyle name="Comma 3 141" xfId="3232" xr:uid="{00000000-0005-0000-0000-00009E0C0000}"/>
    <cellStyle name="Comma 3 142" xfId="3233" xr:uid="{00000000-0005-0000-0000-00009F0C0000}"/>
    <cellStyle name="Comma 3 143" xfId="3234" xr:uid="{00000000-0005-0000-0000-0000A00C0000}"/>
    <cellStyle name="Comma 3 144" xfId="3235" xr:uid="{00000000-0005-0000-0000-0000A10C0000}"/>
    <cellStyle name="Comma 3 145" xfId="3236" xr:uid="{00000000-0005-0000-0000-0000A20C0000}"/>
    <cellStyle name="Comma 3 146" xfId="3237" xr:uid="{00000000-0005-0000-0000-0000A30C0000}"/>
    <cellStyle name="Comma 3 147" xfId="3238" xr:uid="{00000000-0005-0000-0000-0000A40C0000}"/>
    <cellStyle name="Comma 3 148" xfId="3239" xr:uid="{00000000-0005-0000-0000-0000A50C0000}"/>
    <cellStyle name="Comma 3 149" xfId="3240" xr:uid="{00000000-0005-0000-0000-0000A60C0000}"/>
    <cellStyle name="Comma 3 15" xfId="3241" xr:uid="{00000000-0005-0000-0000-0000A70C0000}"/>
    <cellStyle name="Comma 3 15 2" xfId="3242" xr:uid="{00000000-0005-0000-0000-0000A80C0000}"/>
    <cellStyle name="Comma 3 15 3" xfId="3243" xr:uid="{00000000-0005-0000-0000-0000A90C0000}"/>
    <cellStyle name="Comma 3 150" xfId="3244" xr:uid="{00000000-0005-0000-0000-0000AA0C0000}"/>
    <cellStyle name="Comma 3 151" xfId="3245" xr:uid="{00000000-0005-0000-0000-0000AB0C0000}"/>
    <cellStyle name="Comma 3 152" xfId="3246" xr:uid="{00000000-0005-0000-0000-0000AC0C0000}"/>
    <cellStyle name="Comma 3 153" xfId="3247" xr:uid="{00000000-0005-0000-0000-0000AD0C0000}"/>
    <cellStyle name="Comma 3 154" xfId="3248" xr:uid="{00000000-0005-0000-0000-0000AE0C0000}"/>
    <cellStyle name="Comma 3 155" xfId="3249" xr:uid="{00000000-0005-0000-0000-0000AF0C0000}"/>
    <cellStyle name="Comma 3 156" xfId="3250" xr:uid="{00000000-0005-0000-0000-0000B00C0000}"/>
    <cellStyle name="Comma 3 157" xfId="3251" xr:uid="{00000000-0005-0000-0000-0000B10C0000}"/>
    <cellStyle name="Comma 3 158" xfId="3252" xr:uid="{00000000-0005-0000-0000-0000B20C0000}"/>
    <cellStyle name="Comma 3 159" xfId="3253" xr:uid="{00000000-0005-0000-0000-0000B30C0000}"/>
    <cellStyle name="Comma 3 16" xfId="3254" xr:uid="{00000000-0005-0000-0000-0000B40C0000}"/>
    <cellStyle name="Comma 3 16 2" xfId="3255" xr:uid="{00000000-0005-0000-0000-0000B50C0000}"/>
    <cellStyle name="Comma 3 16 3" xfId="3256" xr:uid="{00000000-0005-0000-0000-0000B60C0000}"/>
    <cellStyle name="Comma 3 160" xfId="3257" xr:uid="{00000000-0005-0000-0000-0000B70C0000}"/>
    <cellStyle name="Comma 3 161" xfId="3258" xr:uid="{00000000-0005-0000-0000-0000B80C0000}"/>
    <cellStyle name="Comma 3 162" xfId="3259" xr:uid="{00000000-0005-0000-0000-0000B90C0000}"/>
    <cellStyle name="Comma 3 163" xfId="3260" xr:uid="{00000000-0005-0000-0000-0000BA0C0000}"/>
    <cellStyle name="Comma 3 164" xfId="3261" xr:uid="{00000000-0005-0000-0000-0000BB0C0000}"/>
    <cellStyle name="Comma 3 165" xfId="3262" xr:uid="{00000000-0005-0000-0000-0000BC0C0000}"/>
    <cellStyle name="Comma 3 166" xfId="3263" xr:uid="{00000000-0005-0000-0000-0000BD0C0000}"/>
    <cellStyle name="Comma 3 167" xfId="3264" xr:uid="{00000000-0005-0000-0000-0000BE0C0000}"/>
    <cellStyle name="Comma 3 168" xfId="3265" xr:uid="{00000000-0005-0000-0000-0000BF0C0000}"/>
    <cellStyle name="Comma 3 169" xfId="3266" xr:uid="{00000000-0005-0000-0000-0000C00C0000}"/>
    <cellStyle name="Comma 3 17" xfId="3267" xr:uid="{00000000-0005-0000-0000-0000C10C0000}"/>
    <cellStyle name="Comma 3 17 2" xfId="3268" xr:uid="{00000000-0005-0000-0000-0000C20C0000}"/>
    <cellStyle name="Comma 3 17 3" xfId="3269" xr:uid="{00000000-0005-0000-0000-0000C30C0000}"/>
    <cellStyle name="Comma 3 170" xfId="3270" xr:uid="{00000000-0005-0000-0000-0000C40C0000}"/>
    <cellStyle name="Comma 3 171" xfId="3271" xr:uid="{00000000-0005-0000-0000-0000C50C0000}"/>
    <cellStyle name="Comma 3 172" xfId="3272" xr:uid="{00000000-0005-0000-0000-0000C60C0000}"/>
    <cellStyle name="Comma 3 173" xfId="3273" xr:uid="{00000000-0005-0000-0000-0000C70C0000}"/>
    <cellStyle name="Comma 3 174" xfId="3274" xr:uid="{00000000-0005-0000-0000-0000C80C0000}"/>
    <cellStyle name="Comma 3 175" xfId="3275" xr:uid="{00000000-0005-0000-0000-0000C90C0000}"/>
    <cellStyle name="Comma 3 176" xfId="3276" xr:uid="{00000000-0005-0000-0000-0000CA0C0000}"/>
    <cellStyle name="Comma 3 177" xfId="3277" xr:uid="{00000000-0005-0000-0000-0000CB0C0000}"/>
    <cellStyle name="Comma 3 178" xfId="3278" xr:uid="{00000000-0005-0000-0000-0000CC0C0000}"/>
    <cellStyle name="Comma 3 179" xfId="3279" xr:uid="{00000000-0005-0000-0000-0000CD0C0000}"/>
    <cellStyle name="Comma 3 18" xfId="3280" xr:uid="{00000000-0005-0000-0000-0000CE0C0000}"/>
    <cellStyle name="Comma 3 18 2" xfId="3281" xr:uid="{00000000-0005-0000-0000-0000CF0C0000}"/>
    <cellStyle name="Comma 3 18 3" xfId="3282" xr:uid="{00000000-0005-0000-0000-0000D00C0000}"/>
    <cellStyle name="Comma 3 180" xfId="3283" xr:uid="{00000000-0005-0000-0000-0000D10C0000}"/>
    <cellStyle name="Comma 3 181" xfId="3284" xr:uid="{00000000-0005-0000-0000-0000D20C0000}"/>
    <cellStyle name="Comma 3 182" xfId="3285" xr:uid="{00000000-0005-0000-0000-0000D30C0000}"/>
    <cellStyle name="Comma 3 183" xfId="3286" xr:uid="{00000000-0005-0000-0000-0000D40C0000}"/>
    <cellStyle name="Comma 3 184" xfId="3287" xr:uid="{00000000-0005-0000-0000-0000D50C0000}"/>
    <cellStyle name="Comma 3 185" xfId="3288" xr:uid="{00000000-0005-0000-0000-0000D60C0000}"/>
    <cellStyle name="Comma 3 186" xfId="3289" xr:uid="{00000000-0005-0000-0000-0000D70C0000}"/>
    <cellStyle name="Comma 3 187" xfId="3290" xr:uid="{00000000-0005-0000-0000-0000D80C0000}"/>
    <cellStyle name="Comma 3 188" xfId="3291" xr:uid="{00000000-0005-0000-0000-0000D90C0000}"/>
    <cellStyle name="Comma 3 189" xfId="3292" xr:uid="{00000000-0005-0000-0000-0000DA0C0000}"/>
    <cellStyle name="Comma 3 19" xfId="3293" xr:uid="{00000000-0005-0000-0000-0000DB0C0000}"/>
    <cellStyle name="Comma 3 19 2" xfId="3294" xr:uid="{00000000-0005-0000-0000-0000DC0C0000}"/>
    <cellStyle name="Comma 3 19 3" xfId="3295" xr:uid="{00000000-0005-0000-0000-0000DD0C0000}"/>
    <cellStyle name="Comma 3 190" xfId="3296" xr:uid="{00000000-0005-0000-0000-0000DE0C0000}"/>
    <cellStyle name="Comma 3 191" xfId="3297" xr:uid="{00000000-0005-0000-0000-0000DF0C0000}"/>
    <cellStyle name="Comma 3 192" xfId="3298" xr:uid="{00000000-0005-0000-0000-0000E00C0000}"/>
    <cellStyle name="Comma 3 193" xfId="3299" xr:uid="{00000000-0005-0000-0000-0000E10C0000}"/>
    <cellStyle name="Comma 3 194" xfId="3300" xr:uid="{00000000-0005-0000-0000-0000E20C0000}"/>
    <cellStyle name="Comma 3 195" xfId="3301" xr:uid="{00000000-0005-0000-0000-0000E30C0000}"/>
    <cellStyle name="Comma 3 196" xfId="3302" xr:uid="{00000000-0005-0000-0000-0000E40C0000}"/>
    <cellStyle name="Comma 3 2" xfId="3303" xr:uid="{00000000-0005-0000-0000-0000E50C0000}"/>
    <cellStyle name="Comma 3 2 10" xfId="3304" xr:uid="{00000000-0005-0000-0000-0000E60C0000}"/>
    <cellStyle name="Comma 3 2 11" xfId="3305" xr:uid="{00000000-0005-0000-0000-0000E70C0000}"/>
    <cellStyle name="Comma 3 2 12" xfId="3306" xr:uid="{00000000-0005-0000-0000-0000E80C0000}"/>
    <cellStyle name="Comma 3 2 13" xfId="3307" xr:uid="{00000000-0005-0000-0000-0000E90C0000}"/>
    <cellStyle name="Comma 3 2 14" xfId="3308" xr:uid="{00000000-0005-0000-0000-0000EA0C0000}"/>
    <cellStyle name="Comma 3 2 15" xfId="3309" xr:uid="{00000000-0005-0000-0000-0000EB0C0000}"/>
    <cellStyle name="Comma 3 2 16" xfId="3310" xr:uid="{00000000-0005-0000-0000-0000EC0C0000}"/>
    <cellStyle name="Comma 3 2 17" xfId="3311" xr:uid="{00000000-0005-0000-0000-0000ED0C0000}"/>
    <cellStyle name="Comma 3 2 18" xfId="3312" xr:uid="{00000000-0005-0000-0000-0000EE0C0000}"/>
    <cellStyle name="Comma 3 2 2" xfId="3313" xr:uid="{00000000-0005-0000-0000-0000EF0C0000}"/>
    <cellStyle name="Comma 3 2 2 10" xfId="3314" xr:uid="{00000000-0005-0000-0000-0000F00C0000}"/>
    <cellStyle name="Comma 3 2 2 11" xfId="3315" xr:uid="{00000000-0005-0000-0000-0000F10C0000}"/>
    <cellStyle name="Comma 3 2 2 12" xfId="3316" xr:uid="{00000000-0005-0000-0000-0000F20C0000}"/>
    <cellStyle name="Comma 3 2 2 2" xfId="3317" xr:uid="{00000000-0005-0000-0000-0000F30C0000}"/>
    <cellStyle name="Comma 3 2 2 3" xfId="3318" xr:uid="{00000000-0005-0000-0000-0000F40C0000}"/>
    <cellStyle name="Comma 3 2 2 4" xfId="3319" xr:uid="{00000000-0005-0000-0000-0000F50C0000}"/>
    <cellStyle name="Comma 3 2 2 5" xfId="3320" xr:uid="{00000000-0005-0000-0000-0000F60C0000}"/>
    <cellStyle name="Comma 3 2 2 6" xfId="3321" xr:uid="{00000000-0005-0000-0000-0000F70C0000}"/>
    <cellStyle name="Comma 3 2 2 7" xfId="3322" xr:uid="{00000000-0005-0000-0000-0000F80C0000}"/>
    <cellStyle name="Comma 3 2 2 8" xfId="3323" xr:uid="{00000000-0005-0000-0000-0000F90C0000}"/>
    <cellStyle name="Comma 3 2 2 9" xfId="3324" xr:uid="{00000000-0005-0000-0000-0000FA0C0000}"/>
    <cellStyle name="Comma 3 2 3" xfId="3325" xr:uid="{00000000-0005-0000-0000-0000FB0C0000}"/>
    <cellStyle name="Comma 3 2 3 2" xfId="3326" xr:uid="{00000000-0005-0000-0000-0000FC0C0000}"/>
    <cellStyle name="Comma 3 2 4" xfId="3327" xr:uid="{00000000-0005-0000-0000-0000FD0C0000}"/>
    <cellStyle name="Comma 3 2 4 2" xfId="3328" xr:uid="{00000000-0005-0000-0000-0000FE0C0000}"/>
    <cellStyle name="Comma 3 2 5" xfId="3329" xr:uid="{00000000-0005-0000-0000-0000FF0C0000}"/>
    <cellStyle name="Comma 3 2 5 2" xfId="3330" xr:uid="{00000000-0005-0000-0000-0000000D0000}"/>
    <cellStyle name="Comma 3 2 6" xfId="3331" xr:uid="{00000000-0005-0000-0000-0000010D0000}"/>
    <cellStyle name="Comma 3 2 7" xfId="3332" xr:uid="{00000000-0005-0000-0000-0000020D0000}"/>
    <cellStyle name="Comma 3 2 8" xfId="3333" xr:uid="{00000000-0005-0000-0000-0000030D0000}"/>
    <cellStyle name="Comma 3 2 9" xfId="3334" xr:uid="{00000000-0005-0000-0000-0000040D0000}"/>
    <cellStyle name="Comma 3 20" xfId="3335" xr:uid="{00000000-0005-0000-0000-0000050D0000}"/>
    <cellStyle name="Comma 3 20 2" xfId="3336" xr:uid="{00000000-0005-0000-0000-0000060D0000}"/>
    <cellStyle name="Comma 3 20 3" xfId="3337" xr:uid="{00000000-0005-0000-0000-0000070D0000}"/>
    <cellStyle name="Comma 3 21" xfId="3338" xr:uid="{00000000-0005-0000-0000-0000080D0000}"/>
    <cellStyle name="Comma 3 21 2" xfId="3339" xr:uid="{00000000-0005-0000-0000-0000090D0000}"/>
    <cellStyle name="Comma 3 21 3" xfId="3340" xr:uid="{00000000-0005-0000-0000-00000A0D0000}"/>
    <cellStyle name="Comma 3 22" xfId="3341" xr:uid="{00000000-0005-0000-0000-00000B0D0000}"/>
    <cellStyle name="Comma 3 22 2" xfId="3342" xr:uid="{00000000-0005-0000-0000-00000C0D0000}"/>
    <cellStyle name="Comma 3 22 3" xfId="3343" xr:uid="{00000000-0005-0000-0000-00000D0D0000}"/>
    <cellStyle name="Comma 3 22 4" xfId="3344" xr:uid="{00000000-0005-0000-0000-00000E0D0000}"/>
    <cellStyle name="Comma 3 23" xfId="3345" xr:uid="{00000000-0005-0000-0000-00000F0D0000}"/>
    <cellStyle name="Comma 3 23 2" xfId="3346" xr:uid="{00000000-0005-0000-0000-0000100D0000}"/>
    <cellStyle name="Comma 3 23 3" xfId="3347" xr:uid="{00000000-0005-0000-0000-0000110D0000}"/>
    <cellStyle name="Comma 3 24" xfId="3348" xr:uid="{00000000-0005-0000-0000-0000120D0000}"/>
    <cellStyle name="Comma 3 24 2" xfId="3349" xr:uid="{00000000-0005-0000-0000-0000130D0000}"/>
    <cellStyle name="Comma 3 24 3" xfId="3350" xr:uid="{00000000-0005-0000-0000-0000140D0000}"/>
    <cellStyle name="Comma 3 25" xfId="3351" xr:uid="{00000000-0005-0000-0000-0000150D0000}"/>
    <cellStyle name="Comma 3 25 2" xfId="3352" xr:uid="{00000000-0005-0000-0000-0000160D0000}"/>
    <cellStyle name="Comma 3 25 3" xfId="3353" xr:uid="{00000000-0005-0000-0000-0000170D0000}"/>
    <cellStyle name="Comma 3 26" xfId="3354" xr:uid="{00000000-0005-0000-0000-0000180D0000}"/>
    <cellStyle name="Comma 3 26 2" xfId="3355" xr:uid="{00000000-0005-0000-0000-0000190D0000}"/>
    <cellStyle name="Comma 3 26 3" xfId="3356" xr:uid="{00000000-0005-0000-0000-00001A0D0000}"/>
    <cellStyle name="Comma 3 27" xfId="3357" xr:uid="{00000000-0005-0000-0000-00001B0D0000}"/>
    <cellStyle name="Comma 3 27 2" xfId="3358" xr:uid="{00000000-0005-0000-0000-00001C0D0000}"/>
    <cellStyle name="Comma 3 27 3" xfId="3359" xr:uid="{00000000-0005-0000-0000-00001D0D0000}"/>
    <cellStyle name="Comma 3 28" xfId="3360" xr:uid="{00000000-0005-0000-0000-00001E0D0000}"/>
    <cellStyle name="Comma 3 28 2" xfId="3361" xr:uid="{00000000-0005-0000-0000-00001F0D0000}"/>
    <cellStyle name="Comma 3 28 3" xfId="3362" xr:uid="{00000000-0005-0000-0000-0000200D0000}"/>
    <cellStyle name="Comma 3 29" xfId="3363" xr:uid="{00000000-0005-0000-0000-0000210D0000}"/>
    <cellStyle name="Comma 3 29 2" xfId="3364" xr:uid="{00000000-0005-0000-0000-0000220D0000}"/>
    <cellStyle name="Comma 3 29 3" xfId="3365" xr:uid="{00000000-0005-0000-0000-0000230D0000}"/>
    <cellStyle name="Comma 3 3" xfId="3366" xr:uid="{00000000-0005-0000-0000-0000240D0000}"/>
    <cellStyle name="Comma 3 3 2" xfId="3367" xr:uid="{00000000-0005-0000-0000-0000250D0000}"/>
    <cellStyle name="Comma 3 3 3" xfId="3368" xr:uid="{00000000-0005-0000-0000-0000260D0000}"/>
    <cellStyle name="Comma 3 30" xfId="3369" xr:uid="{00000000-0005-0000-0000-0000270D0000}"/>
    <cellStyle name="Comma 3 30 2" xfId="3370" xr:uid="{00000000-0005-0000-0000-0000280D0000}"/>
    <cellStyle name="Comma 3 30 3" xfId="3371" xr:uid="{00000000-0005-0000-0000-0000290D0000}"/>
    <cellStyle name="Comma 3 31" xfId="3372" xr:uid="{00000000-0005-0000-0000-00002A0D0000}"/>
    <cellStyle name="Comma 3 31 2" xfId="3373" xr:uid="{00000000-0005-0000-0000-00002B0D0000}"/>
    <cellStyle name="Comma 3 31 3" xfId="3374" xr:uid="{00000000-0005-0000-0000-00002C0D0000}"/>
    <cellStyle name="Comma 3 32" xfId="3375" xr:uid="{00000000-0005-0000-0000-00002D0D0000}"/>
    <cellStyle name="Comma 3 32 2" xfId="3376" xr:uid="{00000000-0005-0000-0000-00002E0D0000}"/>
    <cellStyle name="Comma 3 32 3" xfId="3377" xr:uid="{00000000-0005-0000-0000-00002F0D0000}"/>
    <cellStyle name="Comma 3 33" xfId="3378" xr:uid="{00000000-0005-0000-0000-0000300D0000}"/>
    <cellStyle name="Comma 3 33 2" xfId="3379" xr:uid="{00000000-0005-0000-0000-0000310D0000}"/>
    <cellStyle name="Comma 3 33 3" xfId="3380" xr:uid="{00000000-0005-0000-0000-0000320D0000}"/>
    <cellStyle name="Comma 3 34" xfId="3381" xr:uid="{00000000-0005-0000-0000-0000330D0000}"/>
    <cellStyle name="Comma 3 34 2" xfId="3382" xr:uid="{00000000-0005-0000-0000-0000340D0000}"/>
    <cellStyle name="Comma 3 34 3" xfId="3383" xr:uid="{00000000-0005-0000-0000-0000350D0000}"/>
    <cellStyle name="Comma 3 35" xfId="3384" xr:uid="{00000000-0005-0000-0000-0000360D0000}"/>
    <cellStyle name="Comma 3 35 2" xfId="3385" xr:uid="{00000000-0005-0000-0000-0000370D0000}"/>
    <cellStyle name="Comma 3 35 3" xfId="3386" xr:uid="{00000000-0005-0000-0000-0000380D0000}"/>
    <cellStyle name="Comma 3 36" xfId="3387" xr:uid="{00000000-0005-0000-0000-0000390D0000}"/>
    <cellStyle name="Comma 3 36 2" xfId="3388" xr:uid="{00000000-0005-0000-0000-00003A0D0000}"/>
    <cellStyle name="Comma 3 36 3" xfId="3389" xr:uid="{00000000-0005-0000-0000-00003B0D0000}"/>
    <cellStyle name="Comma 3 37" xfId="3390" xr:uid="{00000000-0005-0000-0000-00003C0D0000}"/>
    <cellStyle name="Comma 3 37 2" xfId="3391" xr:uid="{00000000-0005-0000-0000-00003D0D0000}"/>
    <cellStyle name="Comma 3 37 3" xfId="3392" xr:uid="{00000000-0005-0000-0000-00003E0D0000}"/>
    <cellStyle name="Comma 3 38" xfId="3393" xr:uid="{00000000-0005-0000-0000-00003F0D0000}"/>
    <cellStyle name="Comma 3 38 2" xfId="3394" xr:uid="{00000000-0005-0000-0000-0000400D0000}"/>
    <cellStyle name="Comma 3 38 3" xfId="3395" xr:uid="{00000000-0005-0000-0000-0000410D0000}"/>
    <cellStyle name="Comma 3 39" xfId="3396" xr:uid="{00000000-0005-0000-0000-0000420D0000}"/>
    <cellStyle name="Comma 3 39 2" xfId="3397" xr:uid="{00000000-0005-0000-0000-0000430D0000}"/>
    <cellStyle name="Comma 3 39 3" xfId="3398" xr:uid="{00000000-0005-0000-0000-0000440D0000}"/>
    <cellStyle name="Comma 3 4" xfId="3399" xr:uid="{00000000-0005-0000-0000-0000450D0000}"/>
    <cellStyle name="Comma 3 4 2" xfId="3400" xr:uid="{00000000-0005-0000-0000-0000460D0000}"/>
    <cellStyle name="Comma 3 4 3" xfId="3401" xr:uid="{00000000-0005-0000-0000-0000470D0000}"/>
    <cellStyle name="Comma 3 40" xfId="3402" xr:uid="{00000000-0005-0000-0000-0000480D0000}"/>
    <cellStyle name="Comma 3 40 2" xfId="3403" xr:uid="{00000000-0005-0000-0000-0000490D0000}"/>
    <cellStyle name="Comma 3 40 3" xfId="3404" xr:uid="{00000000-0005-0000-0000-00004A0D0000}"/>
    <cellStyle name="Comma 3 41" xfId="3405" xr:uid="{00000000-0005-0000-0000-00004B0D0000}"/>
    <cellStyle name="Comma 3 41 2" xfId="3406" xr:uid="{00000000-0005-0000-0000-00004C0D0000}"/>
    <cellStyle name="Comma 3 41 3" xfId="3407" xr:uid="{00000000-0005-0000-0000-00004D0D0000}"/>
    <cellStyle name="Comma 3 42" xfId="3408" xr:uid="{00000000-0005-0000-0000-00004E0D0000}"/>
    <cellStyle name="Comma 3 42 2" xfId="3409" xr:uid="{00000000-0005-0000-0000-00004F0D0000}"/>
    <cellStyle name="Comma 3 42 3" xfId="3410" xr:uid="{00000000-0005-0000-0000-0000500D0000}"/>
    <cellStyle name="Comma 3 43" xfId="3411" xr:uid="{00000000-0005-0000-0000-0000510D0000}"/>
    <cellStyle name="Comma 3 43 2" xfId="3412" xr:uid="{00000000-0005-0000-0000-0000520D0000}"/>
    <cellStyle name="Comma 3 43 3" xfId="3413" xr:uid="{00000000-0005-0000-0000-0000530D0000}"/>
    <cellStyle name="Comma 3 44" xfId="3414" xr:uid="{00000000-0005-0000-0000-0000540D0000}"/>
    <cellStyle name="Comma 3 44 2" xfId="3415" xr:uid="{00000000-0005-0000-0000-0000550D0000}"/>
    <cellStyle name="Comma 3 44 3" xfId="3416" xr:uid="{00000000-0005-0000-0000-0000560D0000}"/>
    <cellStyle name="Comma 3 45" xfId="3417" xr:uid="{00000000-0005-0000-0000-0000570D0000}"/>
    <cellStyle name="Comma 3 45 2" xfId="3418" xr:uid="{00000000-0005-0000-0000-0000580D0000}"/>
    <cellStyle name="Comma 3 45 3" xfId="3419" xr:uid="{00000000-0005-0000-0000-0000590D0000}"/>
    <cellStyle name="Comma 3 46" xfId="3420" xr:uid="{00000000-0005-0000-0000-00005A0D0000}"/>
    <cellStyle name="Comma 3 46 2" xfId="3421" xr:uid="{00000000-0005-0000-0000-00005B0D0000}"/>
    <cellStyle name="Comma 3 46 3" xfId="3422" xr:uid="{00000000-0005-0000-0000-00005C0D0000}"/>
    <cellStyle name="Comma 3 47" xfId="3423" xr:uid="{00000000-0005-0000-0000-00005D0D0000}"/>
    <cellStyle name="Comma 3 47 2" xfId="3424" xr:uid="{00000000-0005-0000-0000-00005E0D0000}"/>
    <cellStyle name="Comma 3 47 3" xfId="3425" xr:uid="{00000000-0005-0000-0000-00005F0D0000}"/>
    <cellStyle name="Comma 3 48" xfId="3426" xr:uid="{00000000-0005-0000-0000-0000600D0000}"/>
    <cellStyle name="Comma 3 48 2" xfId="3427" xr:uid="{00000000-0005-0000-0000-0000610D0000}"/>
    <cellStyle name="Comma 3 48 3" xfId="3428" xr:uid="{00000000-0005-0000-0000-0000620D0000}"/>
    <cellStyle name="Comma 3 49" xfId="3429" xr:uid="{00000000-0005-0000-0000-0000630D0000}"/>
    <cellStyle name="Comma 3 49 2" xfId="3430" xr:uid="{00000000-0005-0000-0000-0000640D0000}"/>
    <cellStyle name="Comma 3 49 3" xfId="3431" xr:uid="{00000000-0005-0000-0000-0000650D0000}"/>
    <cellStyle name="Comma 3 5" xfId="3432" xr:uid="{00000000-0005-0000-0000-0000660D0000}"/>
    <cellStyle name="Comma 3 5 2" xfId="3433" xr:uid="{00000000-0005-0000-0000-0000670D0000}"/>
    <cellStyle name="Comma 3 5 3" xfId="3434" xr:uid="{00000000-0005-0000-0000-0000680D0000}"/>
    <cellStyle name="Comma 3 50" xfId="3435" xr:uid="{00000000-0005-0000-0000-0000690D0000}"/>
    <cellStyle name="Comma 3 50 2" xfId="3436" xr:uid="{00000000-0005-0000-0000-00006A0D0000}"/>
    <cellStyle name="Comma 3 50 3" xfId="3437" xr:uid="{00000000-0005-0000-0000-00006B0D0000}"/>
    <cellStyle name="Comma 3 51" xfId="3438" xr:uid="{00000000-0005-0000-0000-00006C0D0000}"/>
    <cellStyle name="Comma 3 51 2" xfId="3439" xr:uid="{00000000-0005-0000-0000-00006D0D0000}"/>
    <cellStyle name="Comma 3 51 3" xfId="3440" xr:uid="{00000000-0005-0000-0000-00006E0D0000}"/>
    <cellStyle name="Comma 3 52" xfId="3441" xr:uid="{00000000-0005-0000-0000-00006F0D0000}"/>
    <cellStyle name="Comma 3 52 2" xfId="3442" xr:uid="{00000000-0005-0000-0000-0000700D0000}"/>
    <cellStyle name="Comma 3 52 3" xfId="3443" xr:uid="{00000000-0005-0000-0000-0000710D0000}"/>
    <cellStyle name="Comma 3 53" xfId="3444" xr:uid="{00000000-0005-0000-0000-0000720D0000}"/>
    <cellStyle name="Comma 3 53 2" xfId="3445" xr:uid="{00000000-0005-0000-0000-0000730D0000}"/>
    <cellStyle name="Comma 3 53 3" xfId="3446" xr:uid="{00000000-0005-0000-0000-0000740D0000}"/>
    <cellStyle name="Comma 3 54" xfId="3447" xr:uid="{00000000-0005-0000-0000-0000750D0000}"/>
    <cellStyle name="Comma 3 54 2" xfId="3448" xr:uid="{00000000-0005-0000-0000-0000760D0000}"/>
    <cellStyle name="Comma 3 54 3" xfId="3449" xr:uid="{00000000-0005-0000-0000-0000770D0000}"/>
    <cellStyle name="Comma 3 55" xfId="3450" xr:uid="{00000000-0005-0000-0000-0000780D0000}"/>
    <cellStyle name="Comma 3 55 2" xfId="3451" xr:uid="{00000000-0005-0000-0000-0000790D0000}"/>
    <cellStyle name="Comma 3 55 3" xfId="3452" xr:uid="{00000000-0005-0000-0000-00007A0D0000}"/>
    <cellStyle name="Comma 3 56" xfId="3453" xr:uid="{00000000-0005-0000-0000-00007B0D0000}"/>
    <cellStyle name="Comma 3 56 2" xfId="3454" xr:uid="{00000000-0005-0000-0000-00007C0D0000}"/>
    <cellStyle name="Comma 3 56 3" xfId="3455" xr:uid="{00000000-0005-0000-0000-00007D0D0000}"/>
    <cellStyle name="Comma 3 57" xfId="3456" xr:uid="{00000000-0005-0000-0000-00007E0D0000}"/>
    <cellStyle name="Comma 3 57 2" xfId="3457" xr:uid="{00000000-0005-0000-0000-00007F0D0000}"/>
    <cellStyle name="Comma 3 57 3" xfId="3458" xr:uid="{00000000-0005-0000-0000-0000800D0000}"/>
    <cellStyle name="Comma 3 58" xfId="3459" xr:uid="{00000000-0005-0000-0000-0000810D0000}"/>
    <cellStyle name="Comma 3 58 2" xfId="3460" xr:uid="{00000000-0005-0000-0000-0000820D0000}"/>
    <cellStyle name="Comma 3 58 3" xfId="3461" xr:uid="{00000000-0005-0000-0000-0000830D0000}"/>
    <cellStyle name="Comma 3 59" xfId="3462" xr:uid="{00000000-0005-0000-0000-0000840D0000}"/>
    <cellStyle name="Comma 3 59 2" xfId="3463" xr:uid="{00000000-0005-0000-0000-0000850D0000}"/>
    <cellStyle name="Comma 3 59 3" xfId="3464" xr:uid="{00000000-0005-0000-0000-0000860D0000}"/>
    <cellStyle name="Comma 3 6" xfId="3465" xr:uid="{00000000-0005-0000-0000-0000870D0000}"/>
    <cellStyle name="Comma 3 6 2" xfId="3466" xr:uid="{00000000-0005-0000-0000-0000880D0000}"/>
    <cellStyle name="Comma 3 6 3" xfId="3467" xr:uid="{00000000-0005-0000-0000-0000890D0000}"/>
    <cellStyle name="Comma 3 60" xfId="3468" xr:uid="{00000000-0005-0000-0000-00008A0D0000}"/>
    <cellStyle name="Comma 3 60 2" xfId="3469" xr:uid="{00000000-0005-0000-0000-00008B0D0000}"/>
    <cellStyle name="Comma 3 60 3" xfId="3470" xr:uid="{00000000-0005-0000-0000-00008C0D0000}"/>
    <cellStyle name="Comma 3 61" xfId="3471" xr:uid="{00000000-0005-0000-0000-00008D0D0000}"/>
    <cellStyle name="Comma 3 61 2" xfId="3472" xr:uid="{00000000-0005-0000-0000-00008E0D0000}"/>
    <cellStyle name="Comma 3 61 3" xfId="3473" xr:uid="{00000000-0005-0000-0000-00008F0D0000}"/>
    <cellStyle name="Comma 3 62" xfId="3474" xr:uid="{00000000-0005-0000-0000-0000900D0000}"/>
    <cellStyle name="Comma 3 62 2" xfId="3475" xr:uid="{00000000-0005-0000-0000-0000910D0000}"/>
    <cellStyle name="Comma 3 62 3" xfId="3476" xr:uid="{00000000-0005-0000-0000-0000920D0000}"/>
    <cellStyle name="Comma 3 63" xfId="3477" xr:uid="{00000000-0005-0000-0000-0000930D0000}"/>
    <cellStyle name="Comma 3 63 2" xfId="3478" xr:uid="{00000000-0005-0000-0000-0000940D0000}"/>
    <cellStyle name="Comma 3 63 3" xfId="3479" xr:uid="{00000000-0005-0000-0000-0000950D0000}"/>
    <cellStyle name="Comma 3 64" xfId="3480" xr:uid="{00000000-0005-0000-0000-0000960D0000}"/>
    <cellStyle name="Comma 3 64 2" xfId="3481" xr:uid="{00000000-0005-0000-0000-0000970D0000}"/>
    <cellStyle name="Comma 3 64 3" xfId="3482" xr:uid="{00000000-0005-0000-0000-0000980D0000}"/>
    <cellStyle name="Comma 3 65" xfId="3483" xr:uid="{00000000-0005-0000-0000-0000990D0000}"/>
    <cellStyle name="Comma 3 65 2" xfId="3484" xr:uid="{00000000-0005-0000-0000-00009A0D0000}"/>
    <cellStyle name="Comma 3 65 3" xfId="3485" xr:uid="{00000000-0005-0000-0000-00009B0D0000}"/>
    <cellStyle name="Comma 3 66" xfId="3486" xr:uid="{00000000-0005-0000-0000-00009C0D0000}"/>
    <cellStyle name="Comma 3 66 2" xfId="3487" xr:uid="{00000000-0005-0000-0000-00009D0D0000}"/>
    <cellStyle name="Comma 3 66 3" xfId="3488" xr:uid="{00000000-0005-0000-0000-00009E0D0000}"/>
    <cellStyle name="Comma 3 67" xfId="3489" xr:uid="{00000000-0005-0000-0000-00009F0D0000}"/>
    <cellStyle name="Comma 3 67 2" xfId="3490" xr:uid="{00000000-0005-0000-0000-0000A00D0000}"/>
    <cellStyle name="Comma 3 67 3" xfId="3491" xr:uid="{00000000-0005-0000-0000-0000A10D0000}"/>
    <cellStyle name="Comma 3 68" xfId="3492" xr:uid="{00000000-0005-0000-0000-0000A20D0000}"/>
    <cellStyle name="Comma 3 68 2" xfId="3493" xr:uid="{00000000-0005-0000-0000-0000A30D0000}"/>
    <cellStyle name="Comma 3 68 3" xfId="3494" xr:uid="{00000000-0005-0000-0000-0000A40D0000}"/>
    <cellStyle name="Comma 3 69" xfId="3495" xr:uid="{00000000-0005-0000-0000-0000A50D0000}"/>
    <cellStyle name="Comma 3 69 2" xfId="3496" xr:uid="{00000000-0005-0000-0000-0000A60D0000}"/>
    <cellStyle name="Comma 3 69 3" xfId="3497" xr:uid="{00000000-0005-0000-0000-0000A70D0000}"/>
    <cellStyle name="Comma 3 7" xfId="3498" xr:uid="{00000000-0005-0000-0000-0000A80D0000}"/>
    <cellStyle name="Comma 3 7 2" xfId="3499" xr:uid="{00000000-0005-0000-0000-0000A90D0000}"/>
    <cellStyle name="Comma 3 7 3" xfId="3500" xr:uid="{00000000-0005-0000-0000-0000AA0D0000}"/>
    <cellStyle name="Comma 3 70" xfId="3501" xr:uid="{00000000-0005-0000-0000-0000AB0D0000}"/>
    <cellStyle name="Comma 3 70 2" xfId="3502" xr:uid="{00000000-0005-0000-0000-0000AC0D0000}"/>
    <cellStyle name="Comma 3 70 3" xfId="3503" xr:uid="{00000000-0005-0000-0000-0000AD0D0000}"/>
    <cellStyle name="Comma 3 71" xfId="3504" xr:uid="{00000000-0005-0000-0000-0000AE0D0000}"/>
    <cellStyle name="Comma 3 71 2" xfId="3505" xr:uid="{00000000-0005-0000-0000-0000AF0D0000}"/>
    <cellStyle name="Comma 3 71 3" xfId="3506" xr:uid="{00000000-0005-0000-0000-0000B00D0000}"/>
    <cellStyle name="Comma 3 72" xfId="3507" xr:uid="{00000000-0005-0000-0000-0000B10D0000}"/>
    <cellStyle name="Comma 3 72 2" xfId="3508" xr:uid="{00000000-0005-0000-0000-0000B20D0000}"/>
    <cellStyle name="Comma 3 72 3" xfId="3509" xr:uid="{00000000-0005-0000-0000-0000B30D0000}"/>
    <cellStyle name="Comma 3 73" xfId="3510" xr:uid="{00000000-0005-0000-0000-0000B40D0000}"/>
    <cellStyle name="Comma 3 73 2" xfId="3511" xr:uid="{00000000-0005-0000-0000-0000B50D0000}"/>
    <cellStyle name="Comma 3 73 3" xfId="3512" xr:uid="{00000000-0005-0000-0000-0000B60D0000}"/>
    <cellStyle name="Comma 3 74" xfId="3513" xr:uid="{00000000-0005-0000-0000-0000B70D0000}"/>
    <cellStyle name="Comma 3 74 2" xfId="3514" xr:uid="{00000000-0005-0000-0000-0000B80D0000}"/>
    <cellStyle name="Comma 3 74 3" xfId="3515" xr:uid="{00000000-0005-0000-0000-0000B90D0000}"/>
    <cellStyle name="Comma 3 75" xfId="3516" xr:uid="{00000000-0005-0000-0000-0000BA0D0000}"/>
    <cellStyle name="Comma 3 75 2" xfId="3517" xr:uid="{00000000-0005-0000-0000-0000BB0D0000}"/>
    <cellStyle name="Comma 3 75 3" xfId="3518" xr:uid="{00000000-0005-0000-0000-0000BC0D0000}"/>
    <cellStyle name="Comma 3 76" xfId="3519" xr:uid="{00000000-0005-0000-0000-0000BD0D0000}"/>
    <cellStyle name="Comma 3 76 2" xfId="3520" xr:uid="{00000000-0005-0000-0000-0000BE0D0000}"/>
    <cellStyle name="Comma 3 76 3" xfId="3521" xr:uid="{00000000-0005-0000-0000-0000BF0D0000}"/>
    <cellStyle name="Comma 3 77" xfId="3522" xr:uid="{00000000-0005-0000-0000-0000C00D0000}"/>
    <cellStyle name="Comma 3 77 2" xfId="3523" xr:uid="{00000000-0005-0000-0000-0000C10D0000}"/>
    <cellStyle name="Comma 3 77 3" xfId="3524" xr:uid="{00000000-0005-0000-0000-0000C20D0000}"/>
    <cellStyle name="Comma 3 78" xfId="3525" xr:uid="{00000000-0005-0000-0000-0000C30D0000}"/>
    <cellStyle name="Comma 3 78 2" xfId="3526" xr:uid="{00000000-0005-0000-0000-0000C40D0000}"/>
    <cellStyle name="Comma 3 78 3" xfId="3527" xr:uid="{00000000-0005-0000-0000-0000C50D0000}"/>
    <cellStyle name="Comma 3 79" xfId="3528" xr:uid="{00000000-0005-0000-0000-0000C60D0000}"/>
    <cellStyle name="Comma 3 79 2" xfId="3529" xr:uid="{00000000-0005-0000-0000-0000C70D0000}"/>
    <cellStyle name="Comma 3 79 3" xfId="3530" xr:uid="{00000000-0005-0000-0000-0000C80D0000}"/>
    <cellStyle name="Comma 3 8" xfId="3531" xr:uid="{00000000-0005-0000-0000-0000C90D0000}"/>
    <cellStyle name="Comma 3 8 2" xfId="3532" xr:uid="{00000000-0005-0000-0000-0000CA0D0000}"/>
    <cellStyle name="Comma 3 8 3" xfId="3533" xr:uid="{00000000-0005-0000-0000-0000CB0D0000}"/>
    <cellStyle name="Comma 3 80" xfId="3534" xr:uid="{00000000-0005-0000-0000-0000CC0D0000}"/>
    <cellStyle name="Comma 3 80 2" xfId="3535" xr:uid="{00000000-0005-0000-0000-0000CD0D0000}"/>
    <cellStyle name="Comma 3 80 3" xfId="3536" xr:uid="{00000000-0005-0000-0000-0000CE0D0000}"/>
    <cellStyle name="Comma 3 81" xfId="3537" xr:uid="{00000000-0005-0000-0000-0000CF0D0000}"/>
    <cellStyle name="Comma 3 81 2" xfId="3538" xr:uid="{00000000-0005-0000-0000-0000D00D0000}"/>
    <cellStyle name="Comma 3 81 3" xfId="3539" xr:uid="{00000000-0005-0000-0000-0000D10D0000}"/>
    <cellStyle name="Comma 3 82" xfId="3540" xr:uid="{00000000-0005-0000-0000-0000D20D0000}"/>
    <cellStyle name="Comma 3 82 2" xfId="3541" xr:uid="{00000000-0005-0000-0000-0000D30D0000}"/>
    <cellStyle name="Comma 3 82 3" xfId="3542" xr:uid="{00000000-0005-0000-0000-0000D40D0000}"/>
    <cellStyle name="Comma 3 83" xfId="3543" xr:uid="{00000000-0005-0000-0000-0000D50D0000}"/>
    <cellStyle name="Comma 3 83 2" xfId="3544" xr:uid="{00000000-0005-0000-0000-0000D60D0000}"/>
    <cellStyle name="Comma 3 83 3" xfId="3545" xr:uid="{00000000-0005-0000-0000-0000D70D0000}"/>
    <cellStyle name="Comma 3 84" xfId="3546" xr:uid="{00000000-0005-0000-0000-0000D80D0000}"/>
    <cellStyle name="Comma 3 84 2" xfId="3547" xr:uid="{00000000-0005-0000-0000-0000D90D0000}"/>
    <cellStyle name="Comma 3 84 3" xfId="3548" xr:uid="{00000000-0005-0000-0000-0000DA0D0000}"/>
    <cellStyle name="Comma 3 85" xfId="3549" xr:uid="{00000000-0005-0000-0000-0000DB0D0000}"/>
    <cellStyle name="Comma 3 85 2" xfId="3550" xr:uid="{00000000-0005-0000-0000-0000DC0D0000}"/>
    <cellStyle name="Comma 3 85 3" xfId="3551" xr:uid="{00000000-0005-0000-0000-0000DD0D0000}"/>
    <cellStyle name="Comma 3 86" xfId="3552" xr:uid="{00000000-0005-0000-0000-0000DE0D0000}"/>
    <cellStyle name="Comma 3 86 2" xfId="3553" xr:uid="{00000000-0005-0000-0000-0000DF0D0000}"/>
    <cellStyle name="Comma 3 86 3" xfId="3554" xr:uid="{00000000-0005-0000-0000-0000E00D0000}"/>
    <cellStyle name="Comma 3 87" xfId="3555" xr:uid="{00000000-0005-0000-0000-0000E10D0000}"/>
    <cellStyle name="Comma 3 87 2" xfId="3556" xr:uid="{00000000-0005-0000-0000-0000E20D0000}"/>
    <cellStyle name="Comma 3 87 3" xfId="3557" xr:uid="{00000000-0005-0000-0000-0000E30D0000}"/>
    <cellStyle name="Comma 3 88" xfId="3558" xr:uid="{00000000-0005-0000-0000-0000E40D0000}"/>
    <cellStyle name="Comma 3 88 2" xfId="3559" xr:uid="{00000000-0005-0000-0000-0000E50D0000}"/>
    <cellStyle name="Comma 3 88 3" xfId="3560" xr:uid="{00000000-0005-0000-0000-0000E60D0000}"/>
    <cellStyle name="Comma 3 89" xfId="3561" xr:uid="{00000000-0005-0000-0000-0000E70D0000}"/>
    <cellStyle name="Comma 3 89 2" xfId="3562" xr:uid="{00000000-0005-0000-0000-0000E80D0000}"/>
    <cellStyle name="Comma 3 89 3" xfId="3563" xr:uid="{00000000-0005-0000-0000-0000E90D0000}"/>
    <cellStyle name="Comma 3 9" xfId="3564" xr:uid="{00000000-0005-0000-0000-0000EA0D0000}"/>
    <cellStyle name="Comma 3 9 2" xfId="3565" xr:uid="{00000000-0005-0000-0000-0000EB0D0000}"/>
    <cellStyle name="Comma 3 9 3" xfId="3566" xr:uid="{00000000-0005-0000-0000-0000EC0D0000}"/>
    <cellStyle name="Comma 3 90" xfId="3567" xr:uid="{00000000-0005-0000-0000-0000ED0D0000}"/>
    <cellStyle name="Comma 3 90 2" xfId="3568" xr:uid="{00000000-0005-0000-0000-0000EE0D0000}"/>
    <cellStyle name="Comma 3 90 3" xfId="3569" xr:uid="{00000000-0005-0000-0000-0000EF0D0000}"/>
    <cellStyle name="Comma 3 91" xfId="3570" xr:uid="{00000000-0005-0000-0000-0000F00D0000}"/>
    <cellStyle name="Comma 3 91 2" xfId="3571" xr:uid="{00000000-0005-0000-0000-0000F10D0000}"/>
    <cellStyle name="Comma 3 91 3" xfId="3572" xr:uid="{00000000-0005-0000-0000-0000F20D0000}"/>
    <cellStyle name="Comma 3 92" xfId="3573" xr:uid="{00000000-0005-0000-0000-0000F30D0000}"/>
    <cellStyle name="Comma 3 92 2" xfId="3574" xr:uid="{00000000-0005-0000-0000-0000F40D0000}"/>
    <cellStyle name="Comma 3 92 3" xfId="3575" xr:uid="{00000000-0005-0000-0000-0000F50D0000}"/>
    <cellStyle name="Comma 3 93" xfId="3576" xr:uid="{00000000-0005-0000-0000-0000F60D0000}"/>
    <cellStyle name="Comma 3 93 2" xfId="3577" xr:uid="{00000000-0005-0000-0000-0000F70D0000}"/>
    <cellStyle name="Comma 3 93 3" xfId="3578" xr:uid="{00000000-0005-0000-0000-0000F80D0000}"/>
    <cellStyle name="Comma 3 94" xfId="3579" xr:uid="{00000000-0005-0000-0000-0000F90D0000}"/>
    <cellStyle name="Comma 3 94 2" xfId="3580" xr:uid="{00000000-0005-0000-0000-0000FA0D0000}"/>
    <cellStyle name="Comma 3 94 3" xfId="3581" xr:uid="{00000000-0005-0000-0000-0000FB0D0000}"/>
    <cellStyle name="Comma 3 95" xfId="3582" xr:uid="{00000000-0005-0000-0000-0000FC0D0000}"/>
    <cellStyle name="Comma 3 95 2" xfId="3583" xr:uid="{00000000-0005-0000-0000-0000FD0D0000}"/>
    <cellStyle name="Comma 3 95 3" xfId="3584" xr:uid="{00000000-0005-0000-0000-0000FE0D0000}"/>
    <cellStyle name="Comma 3 96" xfId="3585" xr:uid="{00000000-0005-0000-0000-0000FF0D0000}"/>
    <cellStyle name="Comma 3 96 2" xfId="3586" xr:uid="{00000000-0005-0000-0000-0000000E0000}"/>
    <cellStyle name="Comma 3 96 3" xfId="3587" xr:uid="{00000000-0005-0000-0000-0000010E0000}"/>
    <cellStyle name="Comma 3 97" xfId="3588" xr:uid="{00000000-0005-0000-0000-0000020E0000}"/>
    <cellStyle name="Comma 3 97 2" xfId="3589" xr:uid="{00000000-0005-0000-0000-0000030E0000}"/>
    <cellStyle name="Comma 3 97 3" xfId="3590" xr:uid="{00000000-0005-0000-0000-0000040E0000}"/>
    <cellStyle name="Comma 3 98" xfId="3591" xr:uid="{00000000-0005-0000-0000-0000050E0000}"/>
    <cellStyle name="Comma 3 98 2" xfId="3592" xr:uid="{00000000-0005-0000-0000-0000060E0000}"/>
    <cellStyle name="Comma 3 98 3" xfId="3593" xr:uid="{00000000-0005-0000-0000-0000070E0000}"/>
    <cellStyle name="Comma 3 99" xfId="3594" xr:uid="{00000000-0005-0000-0000-0000080E0000}"/>
    <cellStyle name="Comma 3 99 2" xfId="3595" xr:uid="{00000000-0005-0000-0000-0000090E0000}"/>
    <cellStyle name="Comma 3 99 3" xfId="3596" xr:uid="{00000000-0005-0000-0000-00000A0E0000}"/>
    <cellStyle name="Comma 30" xfId="3597" xr:uid="{00000000-0005-0000-0000-00000B0E0000}"/>
    <cellStyle name="Comma 31" xfId="3598" xr:uid="{00000000-0005-0000-0000-00000C0E0000}"/>
    <cellStyle name="Comma 32" xfId="3599" xr:uid="{00000000-0005-0000-0000-00000D0E0000}"/>
    <cellStyle name="Comma 33" xfId="3600" xr:uid="{00000000-0005-0000-0000-00000E0E0000}"/>
    <cellStyle name="Comma 34" xfId="3601" xr:uid="{00000000-0005-0000-0000-00000F0E0000}"/>
    <cellStyle name="Comma 35" xfId="3602" xr:uid="{00000000-0005-0000-0000-0000100E0000}"/>
    <cellStyle name="Comma 35 2" xfId="3603" xr:uid="{00000000-0005-0000-0000-0000110E0000}"/>
    <cellStyle name="Comma 35 3" xfId="3604" xr:uid="{00000000-0005-0000-0000-0000120E0000}"/>
    <cellStyle name="Comma 36" xfId="3605" xr:uid="{00000000-0005-0000-0000-0000130E0000}"/>
    <cellStyle name="Comma 36 2" xfId="3606" xr:uid="{00000000-0005-0000-0000-0000140E0000}"/>
    <cellStyle name="Comma 37" xfId="3607" xr:uid="{00000000-0005-0000-0000-0000150E0000}"/>
    <cellStyle name="Comma 38" xfId="3608" xr:uid="{00000000-0005-0000-0000-0000160E0000}"/>
    <cellStyle name="Comma 39" xfId="3609" xr:uid="{00000000-0005-0000-0000-0000170E0000}"/>
    <cellStyle name="Comma 4" xfId="3610" xr:uid="{00000000-0005-0000-0000-0000180E0000}"/>
    <cellStyle name="Comma 4 10" xfId="3611" xr:uid="{00000000-0005-0000-0000-0000190E0000}"/>
    <cellStyle name="Comma 4 11" xfId="3612" xr:uid="{00000000-0005-0000-0000-00001A0E0000}"/>
    <cellStyle name="Comma 4 12" xfId="3613" xr:uid="{00000000-0005-0000-0000-00001B0E0000}"/>
    <cellStyle name="Comma 4 13" xfId="3614" xr:uid="{00000000-0005-0000-0000-00001C0E0000}"/>
    <cellStyle name="Comma 4 14" xfId="3615" xr:uid="{00000000-0005-0000-0000-00001D0E0000}"/>
    <cellStyle name="Comma 4 15" xfId="3616" xr:uid="{00000000-0005-0000-0000-00001E0E0000}"/>
    <cellStyle name="Comma 4 16" xfId="3617" xr:uid="{00000000-0005-0000-0000-00001F0E0000}"/>
    <cellStyle name="Comma 4 17" xfId="3618" xr:uid="{00000000-0005-0000-0000-0000200E0000}"/>
    <cellStyle name="Comma 4 18" xfId="3619" xr:uid="{00000000-0005-0000-0000-0000210E0000}"/>
    <cellStyle name="Comma 4 19" xfId="3620" xr:uid="{00000000-0005-0000-0000-0000220E0000}"/>
    <cellStyle name="Comma 4 2" xfId="3621" xr:uid="{00000000-0005-0000-0000-0000230E0000}"/>
    <cellStyle name="Comma 4 2 2" xfId="3622" xr:uid="{00000000-0005-0000-0000-0000240E0000}"/>
    <cellStyle name="Comma 4 2 3" xfId="3623" xr:uid="{00000000-0005-0000-0000-0000250E0000}"/>
    <cellStyle name="Comma 4 2 3 2" xfId="3624" xr:uid="{00000000-0005-0000-0000-0000260E0000}"/>
    <cellStyle name="Comma 4 20" xfId="3625" xr:uid="{00000000-0005-0000-0000-0000270E0000}"/>
    <cellStyle name="Comma 4 21" xfId="3626" xr:uid="{00000000-0005-0000-0000-0000280E0000}"/>
    <cellStyle name="Comma 4 22" xfId="3627" xr:uid="{00000000-0005-0000-0000-0000290E0000}"/>
    <cellStyle name="Comma 4 23" xfId="3628" xr:uid="{00000000-0005-0000-0000-00002A0E0000}"/>
    <cellStyle name="Comma 4 24" xfId="3629" xr:uid="{00000000-0005-0000-0000-00002B0E0000}"/>
    <cellStyle name="Comma 4 25" xfId="3630" xr:uid="{00000000-0005-0000-0000-00002C0E0000}"/>
    <cellStyle name="Comma 4 26" xfId="3631" xr:uid="{00000000-0005-0000-0000-00002D0E0000}"/>
    <cellStyle name="Comma 4 27" xfId="3632" xr:uid="{00000000-0005-0000-0000-00002E0E0000}"/>
    <cellStyle name="Comma 4 28" xfId="3633" xr:uid="{00000000-0005-0000-0000-00002F0E0000}"/>
    <cellStyle name="Comma 4 29" xfId="3634" xr:uid="{00000000-0005-0000-0000-0000300E0000}"/>
    <cellStyle name="Comma 4 3" xfId="3635" xr:uid="{00000000-0005-0000-0000-0000310E0000}"/>
    <cellStyle name="Comma 4 3 2" xfId="3636" xr:uid="{00000000-0005-0000-0000-0000320E0000}"/>
    <cellStyle name="Comma 4 3 3" xfId="3637" xr:uid="{00000000-0005-0000-0000-0000330E0000}"/>
    <cellStyle name="Comma 4 3 3 2" xfId="3638" xr:uid="{00000000-0005-0000-0000-0000340E0000}"/>
    <cellStyle name="Comma 4 30" xfId="3639" xr:uid="{00000000-0005-0000-0000-0000350E0000}"/>
    <cellStyle name="Comma 4 31" xfId="3640" xr:uid="{00000000-0005-0000-0000-0000360E0000}"/>
    <cellStyle name="Comma 4 32" xfId="3641" xr:uid="{00000000-0005-0000-0000-0000370E0000}"/>
    <cellStyle name="Comma 4 33" xfId="3642" xr:uid="{00000000-0005-0000-0000-0000380E0000}"/>
    <cellStyle name="Comma 4 34" xfId="3643" xr:uid="{00000000-0005-0000-0000-0000390E0000}"/>
    <cellStyle name="Comma 4 35" xfId="3644" xr:uid="{00000000-0005-0000-0000-00003A0E0000}"/>
    <cellStyle name="Comma 4 36" xfId="3645" xr:uid="{00000000-0005-0000-0000-00003B0E0000}"/>
    <cellStyle name="Comma 4 37" xfId="3646" xr:uid="{00000000-0005-0000-0000-00003C0E0000}"/>
    <cellStyle name="Comma 4 38" xfId="3647" xr:uid="{00000000-0005-0000-0000-00003D0E0000}"/>
    <cellStyle name="Comma 4 39" xfId="3648" xr:uid="{00000000-0005-0000-0000-00003E0E0000}"/>
    <cellStyle name="Comma 4 4" xfId="3649" xr:uid="{00000000-0005-0000-0000-00003F0E0000}"/>
    <cellStyle name="Comma 4 4 2" xfId="3650" xr:uid="{00000000-0005-0000-0000-0000400E0000}"/>
    <cellStyle name="Comma 4 4 2 2" xfId="3651" xr:uid="{00000000-0005-0000-0000-0000410E0000}"/>
    <cellStyle name="Comma 4 40" xfId="3652" xr:uid="{00000000-0005-0000-0000-0000420E0000}"/>
    <cellStyle name="Comma 4 41" xfId="3653" xr:uid="{00000000-0005-0000-0000-0000430E0000}"/>
    <cellStyle name="Comma 4 42" xfId="3654" xr:uid="{00000000-0005-0000-0000-0000440E0000}"/>
    <cellStyle name="Comma 4 43" xfId="3655" xr:uid="{00000000-0005-0000-0000-0000450E0000}"/>
    <cellStyle name="Comma 4 44" xfId="3656" xr:uid="{00000000-0005-0000-0000-0000460E0000}"/>
    <cellStyle name="Comma 4 45" xfId="3657" xr:uid="{00000000-0005-0000-0000-0000470E0000}"/>
    <cellStyle name="Comma 4 46" xfId="3658" xr:uid="{00000000-0005-0000-0000-0000480E0000}"/>
    <cellStyle name="Comma 4 47" xfId="3659" xr:uid="{00000000-0005-0000-0000-0000490E0000}"/>
    <cellStyle name="Comma 4 48" xfId="3660" xr:uid="{00000000-0005-0000-0000-00004A0E0000}"/>
    <cellStyle name="Comma 4 49" xfId="3661" xr:uid="{00000000-0005-0000-0000-00004B0E0000}"/>
    <cellStyle name="Comma 4 5" xfId="3662" xr:uid="{00000000-0005-0000-0000-00004C0E0000}"/>
    <cellStyle name="Comma 4 50" xfId="3663" xr:uid="{00000000-0005-0000-0000-00004D0E0000}"/>
    <cellStyle name="Comma 4 51" xfId="3664" xr:uid="{00000000-0005-0000-0000-00004E0E0000}"/>
    <cellStyle name="Comma 4 52" xfId="3665" xr:uid="{00000000-0005-0000-0000-00004F0E0000}"/>
    <cellStyle name="Comma 4 53" xfId="3666" xr:uid="{00000000-0005-0000-0000-0000500E0000}"/>
    <cellStyle name="Comma 4 54" xfId="3667" xr:uid="{00000000-0005-0000-0000-0000510E0000}"/>
    <cellStyle name="Comma 4 55" xfId="3668" xr:uid="{00000000-0005-0000-0000-0000520E0000}"/>
    <cellStyle name="Comma 4 56" xfId="3669" xr:uid="{00000000-0005-0000-0000-0000530E0000}"/>
    <cellStyle name="Comma 4 57" xfId="3670" xr:uid="{00000000-0005-0000-0000-0000540E0000}"/>
    <cellStyle name="Comma 4 58" xfId="3671" xr:uid="{00000000-0005-0000-0000-0000550E0000}"/>
    <cellStyle name="Comma 4 59" xfId="3672" xr:uid="{00000000-0005-0000-0000-0000560E0000}"/>
    <cellStyle name="Comma 4 6" xfId="3673" xr:uid="{00000000-0005-0000-0000-0000570E0000}"/>
    <cellStyle name="Comma 4 60" xfId="3674" xr:uid="{00000000-0005-0000-0000-0000580E0000}"/>
    <cellStyle name="Comma 4 61" xfId="3675" xr:uid="{00000000-0005-0000-0000-0000590E0000}"/>
    <cellStyle name="Comma 4 62" xfId="3676" xr:uid="{00000000-0005-0000-0000-00005A0E0000}"/>
    <cellStyle name="Comma 4 63" xfId="3677" xr:uid="{00000000-0005-0000-0000-00005B0E0000}"/>
    <cellStyle name="Comma 4 64" xfId="3678" xr:uid="{00000000-0005-0000-0000-00005C0E0000}"/>
    <cellStyle name="Comma 4 65" xfId="3679" xr:uid="{00000000-0005-0000-0000-00005D0E0000}"/>
    <cellStyle name="Comma 4 66" xfId="3680" xr:uid="{00000000-0005-0000-0000-00005E0E0000}"/>
    <cellStyle name="Comma 4 67" xfId="3681" xr:uid="{00000000-0005-0000-0000-00005F0E0000}"/>
    <cellStyle name="Comma 4 68" xfId="3682" xr:uid="{00000000-0005-0000-0000-0000600E0000}"/>
    <cellStyle name="Comma 4 69" xfId="3683" xr:uid="{00000000-0005-0000-0000-0000610E0000}"/>
    <cellStyle name="Comma 4 7" xfId="3684" xr:uid="{00000000-0005-0000-0000-0000620E0000}"/>
    <cellStyle name="Comma 4 70" xfId="3685" xr:uid="{00000000-0005-0000-0000-0000630E0000}"/>
    <cellStyle name="Comma 4 71" xfId="3686" xr:uid="{00000000-0005-0000-0000-0000640E0000}"/>
    <cellStyle name="Comma 4 72" xfId="3687" xr:uid="{00000000-0005-0000-0000-0000650E0000}"/>
    <cellStyle name="Comma 4 73" xfId="3688" xr:uid="{00000000-0005-0000-0000-0000660E0000}"/>
    <cellStyle name="Comma 4 74" xfId="3689" xr:uid="{00000000-0005-0000-0000-0000670E0000}"/>
    <cellStyle name="Comma 4 75" xfId="3690" xr:uid="{00000000-0005-0000-0000-0000680E0000}"/>
    <cellStyle name="Comma 4 76" xfId="3691" xr:uid="{00000000-0005-0000-0000-0000690E0000}"/>
    <cellStyle name="Comma 4 77" xfId="3692" xr:uid="{00000000-0005-0000-0000-00006A0E0000}"/>
    <cellStyle name="Comma 4 78" xfId="3693" xr:uid="{00000000-0005-0000-0000-00006B0E0000}"/>
    <cellStyle name="Comma 4 79" xfId="3694" xr:uid="{00000000-0005-0000-0000-00006C0E0000}"/>
    <cellStyle name="Comma 4 8" xfId="3695" xr:uid="{00000000-0005-0000-0000-00006D0E0000}"/>
    <cellStyle name="Comma 4 80" xfId="3696" xr:uid="{00000000-0005-0000-0000-00006E0E0000}"/>
    <cellStyle name="Comma 4 81" xfId="3697" xr:uid="{00000000-0005-0000-0000-00006F0E0000}"/>
    <cellStyle name="Comma 4 82" xfId="3698" xr:uid="{00000000-0005-0000-0000-0000700E0000}"/>
    <cellStyle name="Comma 4 83" xfId="3699" xr:uid="{00000000-0005-0000-0000-0000710E0000}"/>
    <cellStyle name="Comma 4 84" xfId="3700" xr:uid="{00000000-0005-0000-0000-0000720E0000}"/>
    <cellStyle name="Comma 4 85" xfId="3701" xr:uid="{00000000-0005-0000-0000-0000730E0000}"/>
    <cellStyle name="Comma 4 86" xfId="3702" xr:uid="{00000000-0005-0000-0000-0000740E0000}"/>
    <cellStyle name="Comma 4 87" xfId="3703" xr:uid="{00000000-0005-0000-0000-0000750E0000}"/>
    <cellStyle name="Comma 4 88" xfId="3704" xr:uid="{00000000-0005-0000-0000-0000760E0000}"/>
    <cellStyle name="Comma 4 9" xfId="3705" xr:uid="{00000000-0005-0000-0000-0000770E0000}"/>
    <cellStyle name="Comma 40" xfId="3706" xr:uid="{00000000-0005-0000-0000-0000780E0000}"/>
    <cellStyle name="Comma 41" xfId="3707" xr:uid="{00000000-0005-0000-0000-0000790E0000}"/>
    <cellStyle name="Comma 42" xfId="3708" xr:uid="{00000000-0005-0000-0000-00007A0E0000}"/>
    <cellStyle name="Comma 43" xfId="3709" xr:uid="{00000000-0005-0000-0000-00007B0E0000}"/>
    <cellStyle name="Comma 44" xfId="3710" xr:uid="{00000000-0005-0000-0000-00007C0E0000}"/>
    <cellStyle name="Comma 5" xfId="3711" xr:uid="{00000000-0005-0000-0000-00007D0E0000}"/>
    <cellStyle name="Comma 5 2" xfId="3712" xr:uid="{00000000-0005-0000-0000-00007E0E0000}"/>
    <cellStyle name="Comma 5 2 2" xfId="3713" xr:uid="{00000000-0005-0000-0000-00007F0E0000}"/>
    <cellStyle name="Comma 5 2 2 2" xfId="3714" xr:uid="{00000000-0005-0000-0000-0000800E0000}"/>
    <cellStyle name="Comma 5 2 3" xfId="3715" xr:uid="{00000000-0005-0000-0000-0000810E0000}"/>
    <cellStyle name="Comma 5 3" xfId="3716" xr:uid="{00000000-0005-0000-0000-0000820E0000}"/>
    <cellStyle name="Comma 5 3 2" xfId="3717" xr:uid="{00000000-0005-0000-0000-0000830E0000}"/>
    <cellStyle name="Comma 5 3 2 2" xfId="3718" xr:uid="{00000000-0005-0000-0000-0000840E0000}"/>
    <cellStyle name="Comma 5 3 2 2 2" xfId="3719" xr:uid="{00000000-0005-0000-0000-0000850E0000}"/>
    <cellStyle name="Comma 5 3 2 2 2 2" xfId="3720" xr:uid="{00000000-0005-0000-0000-0000860E0000}"/>
    <cellStyle name="Comma 5 3 2 2 3" xfId="3721" xr:uid="{00000000-0005-0000-0000-0000870E0000}"/>
    <cellStyle name="Comma 5 3 2 2 3 2" xfId="3722" xr:uid="{00000000-0005-0000-0000-0000880E0000}"/>
    <cellStyle name="Comma 5 3 2 2 4" xfId="3723" xr:uid="{00000000-0005-0000-0000-0000890E0000}"/>
    <cellStyle name="Comma 5 3 2 3" xfId="3724" xr:uid="{00000000-0005-0000-0000-00008A0E0000}"/>
    <cellStyle name="Comma 5 3 2 3 2" xfId="3725" xr:uid="{00000000-0005-0000-0000-00008B0E0000}"/>
    <cellStyle name="Comma 5 3 2 4" xfId="3726" xr:uid="{00000000-0005-0000-0000-00008C0E0000}"/>
    <cellStyle name="Comma 5 3 2 4 2" xfId="3727" xr:uid="{00000000-0005-0000-0000-00008D0E0000}"/>
    <cellStyle name="Comma 5 3 2 5" xfId="3728" xr:uid="{00000000-0005-0000-0000-00008E0E0000}"/>
    <cellStyle name="Comma 5 3 3" xfId="3729" xr:uid="{00000000-0005-0000-0000-00008F0E0000}"/>
    <cellStyle name="Comma 5 3 3 2" xfId="3730" xr:uid="{00000000-0005-0000-0000-0000900E0000}"/>
    <cellStyle name="Comma 5 3 3 2 2" xfId="3731" xr:uid="{00000000-0005-0000-0000-0000910E0000}"/>
    <cellStyle name="Comma 5 3 3 3" xfId="3732" xr:uid="{00000000-0005-0000-0000-0000920E0000}"/>
    <cellStyle name="Comma 5 3 3 3 2" xfId="3733" xr:uid="{00000000-0005-0000-0000-0000930E0000}"/>
    <cellStyle name="Comma 5 3 3 4" xfId="3734" xr:uid="{00000000-0005-0000-0000-0000940E0000}"/>
    <cellStyle name="Comma 5 3 4" xfId="3735" xr:uid="{00000000-0005-0000-0000-0000950E0000}"/>
    <cellStyle name="Comma 5 3 4 2" xfId="3736" xr:uid="{00000000-0005-0000-0000-0000960E0000}"/>
    <cellStyle name="Comma 5 3 5" xfId="3737" xr:uid="{00000000-0005-0000-0000-0000970E0000}"/>
    <cellStyle name="Comma 5 3 5 2" xfId="3738" xr:uid="{00000000-0005-0000-0000-0000980E0000}"/>
    <cellStyle name="Comma 5 3 6" xfId="3739" xr:uid="{00000000-0005-0000-0000-0000990E0000}"/>
    <cellStyle name="Comma 5 4" xfId="3740" xr:uid="{00000000-0005-0000-0000-00009A0E0000}"/>
    <cellStyle name="Comma 5 4 2" xfId="3741" xr:uid="{00000000-0005-0000-0000-00009B0E0000}"/>
    <cellStyle name="Comma 5 4 3" xfId="3742" xr:uid="{00000000-0005-0000-0000-00009C0E0000}"/>
    <cellStyle name="Comma 5 5" xfId="3743" xr:uid="{00000000-0005-0000-0000-00009D0E0000}"/>
    <cellStyle name="Comma 5 5 2" xfId="3744" xr:uid="{00000000-0005-0000-0000-00009E0E0000}"/>
    <cellStyle name="Comma 5 5 2 2" xfId="3745" xr:uid="{00000000-0005-0000-0000-00009F0E0000}"/>
    <cellStyle name="Comma 5 5 2 2 2" xfId="3746" xr:uid="{00000000-0005-0000-0000-0000A00E0000}"/>
    <cellStyle name="Comma 5 5 2 3" xfId="3747" xr:uid="{00000000-0005-0000-0000-0000A10E0000}"/>
    <cellStyle name="Comma 5 5 2 3 2" xfId="3748" xr:uid="{00000000-0005-0000-0000-0000A20E0000}"/>
    <cellStyle name="Comma 5 5 2 4" xfId="3749" xr:uid="{00000000-0005-0000-0000-0000A30E0000}"/>
    <cellStyle name="Comma 5 5 2 5" xfId="3750" xr:uid="{00000000-0005-0000-0000-0000A40E0000}"/>
    <cellStyle name="Comma 5 5 3" xfId="3751" xr:uid="{00000000-0005-0000-0000-0000A50E0000}"/>
    <cellStyle name="Comma 5 5 3 2" xfId="3752" xr:uid="{00000000-0005-0000-0000-0000A60E0000}"/>
    <cellStyle name="Comma 5 5 4" xfId="3753" xr:uid="{00000000-0005-0000-0000-0000A70E0000}"/>
    <cellStyle name="Comma 5 5 4 2" xfId="3754" xr:uid="{00000000-0005-0000-0000-0000A80E0000}"/>
    <cellStyle name="Comma 5 5 5" xfId="3755" xr:uid="{00000000-0005-0000-0000-0000A90E0000}"/>
    <cellStyle name="Comma 5 5 6" xfId="3756" xr:uid="{00000000-0005-0000-0000-0000AA0E0000}"/>
    <cellStyle name="Comma 5 6" xfId="3757" xr:uid="{00000000-0005-0000-0000-0000AB0E0000}"/>
    <cellStyle name="Comma 5 6 2" xfId="3758" xr:uid="{00000000-0005-0000-0000-0000AC0E0000}"/>
    <cellStyle name="Comma 5 6 2 2" xfId="3759" xr:uid="{00000000-0005-0000-0000-0000AD0E0000}"/>
    <cellStyle name="Comma 5 6 2 3" xfId="3760" xr:uid="{00000000-0005-0000-0000-0000AE0E0000}"/>
    <cellStyle name="Comma 5 6 3" xfId="3761" xr:uid="{00000000-0005-0000-0000-0000AF0E0000}"/>
    <cellStyle name="Comma 5 6 3 2" xfId="3762" xr:uid="{00000000-0005-0000-0000-0000B00E0000}"/>
    <cellStyle name="Comma 5 6 4" xfId="3763" xr:uid="{00000000-0005-0000-0000-0000B10E0000}"/>
    <cellStyle name="Comma 5 6 5" xfId="3764" xr:uid="{00000000-0005-0000-0000-0000B20E0000}"/>
    <cellStyle name="Comma 5 69" xfId="3765" xr:uid="{00000000-0005-0000-0000-0000B30E0000}"/>
    <cellStyle name="Comma 5 7" xfId="3766" xr:uid="{00000000-0005-0000-0000-0000B40E0000}"/>
    <cellStyle name="Comma 5 7 2" xfId="3767" xr:uid="{00000000-0005-0000-0000-0000B50E0000}"/>
    <cellStyle name="Comma 5 7 2 2" xfId="3768" xr:uid="{00000000-0005-0000-0000-0000B60E0000}"/>
    <cellStyle name="Comma 5 7 3" xfId="3769" xr:uid="{00000000-0005-0000-0000-0000B70E0000}"/>
    <cellStyle name="Comma 5 8" xfId="3770" xr:uid="{00000000-0005-0000-0000-0000B80E0000}"/>
    <cellStyle name="Comma 5 8 2" xfId="3771" xr:uid="{00000000-0005-0000-0000-0000B90E0000}"/>
    <cellStyle name="Comma 5 8 3" xfId="3772" xr:uid="{00000000-0005-0000-0000-0000BA0E0000}"/>
    <cellStyle name="Comma 5 9" xfId="3773" xr:uid="{00000000-0005-0000-0000-0000BB0E0000}"/>
    <cellStyle name="Comma 51" xfId="3774" xr:uid="{00000000-0005-0000-0000-0000BC0E0000}"/>
    <cellStyle name="Comma 53" xfId="3775" xr:uid="{00000000-0005-0000-0000-0000BD0E0000}"/>
    <cellStyle name="Comma 53 2" xfId="3776" xr:uid="{00000000-0005-0000-0000-0000BE0E0000}"/>
    <cellStyle name="Comma 54" xfId="3777" xr:uid="{00000000-0005-0000-0000-0000BF0E0000}"/>
    <cellStyle name="Comma 55" xfId="3778" xr:uid="{00000000-0005-0000-0000-0000C00E0000}"/>
    <cellStyle name="Comma 6" xfId="3779" xr:uid="{00000000-0005-0000-0000-0000C10E0000}"/>
    <cellStyle name="Comma 6 2" xfId="3780" xr:uid="{00000000-0005-0000-0000-0000C20E0000}"/>
    <cellStyle name="Comma 6 2 2" xfId="3781" xr:uid="{00000000-0005-0000-0000-0000C30E0000}"/>
    <cellStyle name="Comma 6 2 3" xfId="3782" xr:uid="{00000000-0005-0000-0000-0000C40E0000}"/>
    <cellStyle name="Comma 6 3" xfId="3783" xr:uid="{00000000-0005-0000-0000-0000C50E0000}"/>
    <cellStyle name="Comma 6 3 2" xfId="3784" xr:uid="{00000000-0005-0000-0000-0000C60E0000}"/>
    <cellStyle name="Comma 6 4" xfId="3785" xr:uid="{00000000-0005-0000-0000-0000C70E0000}"/>
    <cellStyle name="Comma 6 4 2" xfId="3786" xr:uid="{00000000-0005-0000-0000-0000C80E0000}"/>
    <cellStyle name="Comma 6 5" xfId="3787" xr:uid="{00000000-0005-0000-0000-0000C90E0000}"/>
    <cellStyle name="Comma 6 5 2" xfId="3788" xr:uid="{00000000-0005-0000-0000-0000CA0E0000}"/>
    <cellStyle name="Comma 6 6" xfId="3789" xr:uid="{00000000-0005-0000-0000-0000CB0E0000}"/>
    <cellStyle name="Comma 6 6 2" xfId="3790" xr:uid="{00000000-0005-0000-0000-0000CC0E0000}"/>
    <cellStyle name="Comma 6 7" xfId="3791" xr:uid="{00000000-0005-0000-0000-0000CD0E0000}"/>
    <cellStyle name="Comma 6 7 2" xfId="3792" xr:uid="{00000000-0005-0000-0000-0000CE0E0000}"/>
    <cellStyle name="Comma 6 8" xfId="3793" xr:uid="{00000000-0005-0000-0000-0000CF0E0000}"/>
    <cellStyle name="Comma 6 9" xfId="3794" xr:uid="{00000000-0005-0000-0000-0000D00E0000}"/>
    <cellStyle name="Comma 7" xfId="3795" xr:uid="{00000000-0005-0000-0000-0000D10E0000}"/>
    <cellStyle name="Comma 7 2" xfId="3796" xr:uid="{00000000-0005-0000-0000-0000D20E0000}"/>
    <cellStyle name="Comma 7 3" xfId="3797" xr:uid="{00000000-0005-0000-0000-0000D30E0000}"/>
    <cellStyle name="Comma 7 4" xfId="3798" xr:uid="{00000000-0005-0000-0000-0000D40E0000}"/>
    <cellStyle name="Comma 7 5" xfId="3799" xr:uid="{00000000-0005-0000-0000-0000D50E0000}"/>
    <cellStyle name="Comma 8" xfId="3800" xr:uid="{00000000-0005-0000-0000-0000D60E0000}"/>
    <cellStyle name="Comma 8 2" xfId="3801" xr:uid="{00000000-0005-0000-0000-0000D70E0000}"/>
    <cellStyle name="Comma 8 3" xfId="3802" xr:uid="{00000000-0005-0000-0000-0000D80E0000}"/>
    <cellStyle name="Comma 8 3 2" xfId="3803" xr:uid="{00000000-0005-0000-0000-0000D90E0000}"/>
    <cellStyle name="Comma 9" xfId="3804" xr:uid="{00000000-0005-0000-0000-0000DA0E0000}"/>
    <cellStyle name="Comma 9 2" xfId="3805" xr:uid="{00000000-0005-0000-0000-0000DB0E0000}"/>
    <cellStyle name="Comma 9 3" xfId="3806" xr:uid="{00000000-0005-0000-0000-0000DC0E0000}"/>
    <cellStyle name="Comma 9 4" xfId="3807" xr:uid="{00000000-0005-0000-0000-0000DD0E0000}"/>
    <cellStyle name="Currency 2" xfId="3808" xr:uid="{00000000-0005-0000-0000-0000DE0E0000}"/>
    <cellStyle name="Currency 3" xfId="3809" xr:uid="{00000000-0005-0000-0000-0000DF0E0000}"/>
    <cellStyle name="Explanatory Text 2" xfId="3810" xr:uid="{00000000-0005-0000-0000-0000E00E0000}"/>
    <cellStyle name="Explanatory Text 2 2" xfId="3811" xr:uid="{00000000-0005-0000-0000-0000E10E0000}"/>
    <cellStyle name="Good 2" xfId="3812" xr:uid="{00000000-0005-0000-0000-0000E20E0000}"/>
    <cellStyle name="Good 2 2" xfId="3813" xr:uid="{00000000-0005-0000-0000-0000E30E0000}"/>
    <cellStyle name="Heading 1 2" xfId="3814" xr:uid="{00000000-0005-0000-0000-0000E40E0000}"/>
    <cellStyle name="Heading 1 2 2" xfId="3815" xr:uid="{00000000-0005-0000-0000-0000E50E0000}"/>
    <cellStyle name="Heading 2 2" xfId="3816" xr:uid="{00000000-0005-0000-0000-0000E60E0000}"/>
    <cellStyle name="Heading 2 2 2" xfId="3817" xr:uid="{00000000-0005-0000-0000-0000E70E0000}"/>
    <cellStyle name="Heading 3 2" xfId="3818" xr:uid="{00000000-0005-0000-0000-0000E80E0000}"/>
    <cellStyle name="Heading 3 2 2" xfId="3819" xr:uid="{00000000-0005-0000-0000-0000E90E0000}"/>
    <cellStyle name="Heading 4 2" xfId="3820" xr:uid="{00000000-0005-0000-0000-0000EA0E0000}"/>
    <cellStyle name="Heading 4 2 2" xfId="3821" xr:uid="{00000000-0005-0000-0000-0000EB0E0000}"/>
    <cellStyle name="Hyperlink 2" xfId="3822" xr:uid="{00000000-0005-0000-0000-0000EC0E0000}"/>
    <cellStyle name="Hyperlink 2 10" xfId="3823" xr:uid="{00000000-0005-0000-0000-0000ED0E0000}"/>
    <cellStyle name="Hyperlink 2 11" xfId="3824" xr:uid="{00000000-0005-0000-0000-0000EE0E0000}"/>
    <cellStyle name="Hyperlink 2 2" xfId="3825" xr:uid="{00000000-0005-0000-0000-0000EF0E0000}"/>
    <cellStyle name="Hyperlink 2 3" xfId="3826" xr:uid="{00000000-0005-0000-0000-0000F00E0000}"/>
    <cellStyle name="Hyperlink 2 4" xfId="3827" xr:uid="{00000000-0005-0000-0000-0000F10E0000}"/>
    <cellStyle name="Hyperlink 2 5" xfId="3828" xr:uid="{00000000-0005-0000-0000-0000F20E0000}"/>
    <cellStyle name="Hyperlink 2 6" xfId="3829" xr:uid="{00000000-0005-0000-0000-0000F30E0000}"/>
    <cellStyle name="Hyperlink 2 7" xfId="3830" xr:uid="{00000000-0005-0000-0000-0000F40E0000}"/>
    <cellStyle name="Hyperlink 2 8" xfId="3831" xr:uid="{00000000-0005-0000-0000-0000F50E0000}"/>
    <cellStyle name="Hyperlink 2 9" xfId="3832" xr:uid="{00000000-0005-0000-0000-0000F60E0000}"/>
    <cellStyle name="Input 2" xfId="3833" xr:uid="{00000000-0005-0000-0000-0000F70E0000}"/>
    <cellStyle name="Input 2 10" xfId="3834" xr:uid="{00000000-0005-0000-0000-0000F80E0000}"/>
    <cellStyle name="Input 2 11" xfId="3835" xr:uid="{00000000-0005-0000-0000-0000F90E0000}"/>
    <cellStyle name="Input 2 12" xfId="3836" xr:uid="{00000000-0005-0000-0000-0000FA0E0000}"/>
    <cellStyle name="Input 2 13" xfId="3837" xr:uid="{00000000-0005-0000-0000-0000FB0E0000}"/>
    <cellStyle name="Input 2 14" xfId="3838" xr:uid="{00000000-0005-0000-0000-0000FC0E0000}"/>
    <cellStyle name="Input 2 15" xfId="3839" xr:uid="{00000000-0005-0000-0000-0000FD0E0000}"/>
    <cellStyle name="Input 2 2" xfId="3840" xr:uid="{00000000-0005-0000-0000-0000FE0E0000}"/>
    <cellStyle name="Input 2 2 10" xfId="3841" xr:uid="{00000000-0005-0000-0000-0000FF0E0000}"/>
    <cellStyle name="Input 2 2 11" xfId="3842" xr:uid="{00000000-0005-0000-0000-0000000F0000}"/>
    <cellStyle name="Input 2 2 12" xfId="3843" xr:uid="{00000000-0005-0000-0000-0000010F0000}"/>
    <cellStyle name="Input 2 2 13" xfId="3844" xr:uid="{00000000-0005-0000-0000-0000020F0000}"/>
    <cellStyle name="Input 2 2 2" xfId="3845" xr:uid="{00000000-0005-0000-0000-0000030F0000}"/>
    <cellStyle name="Input 2 2 3" xfId="3846" xr:uid="{00000000-0005-0000-0000-0000040F0000}"/>
    <cellStyle name="Input 2 2 4" xfId="3847" xr:uid="{00000000-0005-0000-0000-0000050F0000}"/>
    <cellStyle name="Input 2 2 5" xfId="3848" xr:uid="{00000000-0005-0000-0000-0000060F0000}"/>
    <cellStyle name="Input 2 2 6" xfId="3849" xr:uid="{00000000-0005-0000-0000-0000070F0000}"/>
    <cellStyle name="Input 2 2 7" xfId="3850" xr:uid="{00000000-0005-0000-0000-0000080F0000}"/>
    <cellStyle name="Input 2 2 8" xfId="3851" xr:uid="{00000000-0005-0000-0000-0000090F0000}"/>
    <cellStyle name="Input 2 2 9" xfId="3852" xr:uid="{00000000-0005-0000-0000-00000A0F0000}"/>
    <cellStyle name="Input 2 3" xfId="3853" xr:uid="{00000000-0005-0000-0000-00000B0F0000}"/>
    <cellStyle name="Input 2 4" xfId="3854" xr:uid="{00000000-0005-0000-0000-00000C0F0000}"/>
    <cellStyle name="Input 2 5" xfId="3855" xr:uid="{00000000-0005-0000-0000-00000D0F0000}"/>
    <cellStyle name="Input 2 6" xfId="3856" xr:uid="{00000000-0005-0000-0000-00000E0F0000}"/>
    <cellStyle name="Input 2 7" xfId="3857" xr:uid="{00000000-0005-0000-0000-00000F0F0000}"/>
    <cellStyle name="Input 2 8" xfId="3858" xr:uid="{00000000-0005-0000-0000-0000100F0000}"/>
    <cellStyle name="Input 2 9" xfId="3859" xr:uid="{00000000-0005-0000-0000-0000110F0000}"/>
    <cellStyle name="Linked Cell 2" xfId="3860" xr:uid="{00000000-0005-0000-0000-0000120F0000}"/>
    <cellStyle name="Linked Cell 2 2" xfId="3861" xr:uid="{00000000-0005-0000-0000-0000130F0000}"/>
    <cellStyle name="Neutral 2" xfId="3862" xr:uid="{00000000-0005-0000-0000-0000140F0000}"/>
    <cellStyle name="Neutral 2 2" xfId="3863" xr:uid="{00000000-0005-0000-0000-0000150F0000}"/>
    <cellStyle name="Normal" xfId="0" builtinId="0"/>
    <cellStyle name="Normal - Style1" xfId="3864" xr:uid="{00000000-0005-0000-0000-0000170F0000}"/>
    <cellStyle name="Normal - Style2" xfId="3865" xr:uid="{00000000-0005-0000-0000-0000180F0000}"/>
    <cellStyle name="Normal - Style3" xfId="3866" xr:uid="{00000000-0005-0000-0000-0000190F0000}"/>
    <cellStyle name="Normal - Style4" xfId="3867" xr:uid="{00000000-0005-0000-0000-00001A0F0000}"/>
    <cellStyle name="Normal - Style5" xfId="3868" xr:uid="{00000000-0005-0000-0000-00001B0F0000}"/>
    <cellStyle name="Normal - Style6" xfId="3869" xr:uid="{00000000-0005-0000-0000-00001C0F0000}"/>
    <cellStyle name="Normal - Style7" xfId="3870" xr:uid="{00000000-0005-0000-0000-00001D0F0000}"/>
    <cellStyle name="Normal - Style8" xfId="3871" xr:uid="{00000000-0005-0000-0000-00001E0F0000}"/>
    <cellStyle name="Normal 10" xfId="3872" xr:uid="{00000000-0005-0000-0000-00001F0F0000}"/>
    <cellStyle name="Normal 10 2" xfId="2" xr:uid="{00000000-0005-0000-0000-0000200F0000}"/>
    <cellStyle name="Normal 10 2 2" xfId="3873" xr:uid="{00000000-0005-0000-0000-0000210F0000}"/>
    <cellStyle name="Normal 10 2 2 2" xfId="3874" xr:uid="{00000000-0005-0000-0000-0000220F0000}"/>
    <cellStyle name="Normal 10 2 2 2 2" xfId="3875" xr:uid="{00000000-0005-0000-0000-0000230F0000}"/>
    <cellStyle name="Normal 10 2 2 2 2 2" xfId="3876" xr:uid="{00000000-0005-0000-0000-0000240F0000}"/>
    <cellStyle name="Normal 10 2 2 2 2 2 2" xfId="3877" xr:uid="{00000000-0005-0000-0000-0000250F0000}"/>
    <cellStyle name="Normal 10 2 2 2 2 3" xfId="3878" xr:uid="{00000000-0005-0000-0000-0000260F0000}"/>
    <cellStyle name="Normal 10 2 2 2 2 3 2" xfId="3879" xr:uid="{00000000-0005-0000-0000-0000270F0000}"/>
    <cellStyle name="Normal 10 2 2 2 2 4" xfId="3880" xr:uid="{00000000-0005-0000-0000-0000280F0000}"/>
    <cellStyle name="Normal 10 2 2 2 2 5" xfId="3881" xr:uid="{00000000-0005-0000-0000-0000290F0000}"/>
    <cellStyle name="Normal 10 2 2 2 3" xfId="3882" xr:uid="{00000000-0005-0000-0000-00002A0F0000}"/>
    <cellStyle name="Normal 10 2 2 2 3 2" xfId="3883" xr:uid="{00000000-0005-0000-0000-00002B0F0000}"/>
    <cellStyle name="Normal 10 2 2 2 4" xfId="3884" xr:uid="{00000000-0005-0000-0000-00002C0F0000}"/>
    <cellStyle name="Normal 10 2 2 2 4 2" xfId="3885" xr:uid="{00000000-0005-0000-0000-00002D0F0000}"/>
    <cellStyle name="Normal 10 2 2 2 5" xfId="3886" xr:uid="{00000000-0005-0000-0000-00002E0F0000}"/>
    <cellStyle name="Normal 10 2 2 2 6" xfId="3887" xr:uid="{00000000-0005-0000-0000-00002F0F0000}"/>
    <cellStyle name="Normal 10 2 2 3" xfId="3888" xr:uid="{00000000-0005-0000-0000-0000300F0000}"/>
    <cellStyle name="Normal 10 2 2 3 2" xfId="3889" xr:uid="{00000000-0005-0000-0000-0000310F0000}"/>
    <cellStyle name="Normal 10 2 2 3 2 2" xfId="3890" xr:uid="{00000000-0005-0000-0000-0000320F0000}"/>
    <cellStyle name="Normal 10 2 2 3 3" xfId="3891" xr:uid="{00000000-0005-0000-0000-0000330F0000}"/>
    <cellStyle name="Normal 10 2 2 3 3 2" xfId="3892" xr:uid="{00000000-0005-0000-0000-0000340F0000}"/>
    <cellStyle name="Normal 10 2 2 3 4" xfId="3893" xr:uid="{00000000-0005-0000-0000-0000350F0000}"/>
    <cellStyle name="Normal 10 2 2 3 5" xfId="3894" xr:uid="{00000000-0005-0000-0000-0000360F0000}"/>
    <cellStyle name="Normal 10 2 2 4" xfId="3895" xr:uid="{00000000-0005-0000-0000-0000370F0000}"/>
    <cellStyle name="Normal 10 2 2 4 2" xfId="3896" xr:uid="{00000000-0005-0000-0000-0000380F0000}"/>
    <cellStyle name="Normal 10 2 2 5" xfId="3897" xr:uid="{00000000-0005-0000-0000-0000390F0000}"/>
    <cellStyle name="Normal 10 2 2 5 2" xfId="3898" xr:uid="{00000000-0005-0000-0000-00003A0F0000}"/>
    <cellStyle name="Normal 10 2 2 6" xfId="3899" xr:uid="{00000000-0005-0000-0000-00003B0F0000}"/>
    <cellStyle name="Normal 10 2 2 7" xfId="3900" xr:uid="{00000000-0005-0000-0000-00003C0F0000}"/>
    <cellStyle name="Normal 10 2 3" xfId="3901" xr:uid="{00000000-0005-0000-0000-00003D0F0000}"/>
    <cellStyle name="Normal 10 2 3 2" xfId="3902" xr:uid="{00000000-0005-0000-0000-00003E0F0000}"/>
    <cellStyle name="Normal 10 2 3 2 2" xfId="3903" xr:uid="{00000000-0005-0000-0000-00003F0F0000}"/>
    <cellStyle name="Normal 10 2 3 3" xfId="3904" xr:uid="{00000000-0005-0000-0000-0000400F0000}"/>
    <cellStyle name="Normal 10 2 3 3 2" xfId="3905" xr:uid="{00000000-0005-0000-0000-0000410F0000}"/>
    <cellStyle name="Normal 10 2 3 4" xfId="3906" xr:uid="{00000000-0005-0000-0000-0000420F0000}"/>
    <cellStyle name="Normal 10 2 3 5" xfId="3907" xr:uid="{00000000-0005-0000-0000-0000430F0000}"/>
    <cellStyle name="Normal 10 2 4" xfId="3908" xr:uid="{00000000-0005-0000-0000-0000440F0000}"/>
    <cellStyle name="Normal 10 2 4 2" xfId="3909" xr:uid="{00000000-0005-0000-0000-0000450F0000}"/>
    <cellStyle name="Normal 10 2 5" xfId="3910" xr:uid="{00000000-0005-0000-0000-0000460F0000}"/>
    <cellStyle name="Normal 10 2 5 2" xfId="3911" xr:uid="{00000000-0005-0000-0000-0000470F0000}"/>
    <cellStyle name="Normal 10 2 6" xfId="3912" xr:uid="{00000000-0005-0000-0000-0000480F0000}"/>
    <cellStyle name="Normal 10 3" xfId="3913" xr:uid="{00000000-0005-0000-0000-0000490F0000}"/>
    <cellStyle name="Normal 10 3 2" xfId="3914" xr:uid="{00000000-0005-0000-0000-00004A0F0000}"/>
    <cellStyle name="Normal 10 3 2 2" xfId="3915" xr:uid="{00000000-0005-0000-0000-00004B0F0000}"/>
    <cellStyle name="Normal 10 3 2 2 2" xfId="3916" xr:uid="{00000000-0005-0000-0000-00004C0F0000}"/>
    <cellStyle name="Normal 10 3 2 3" xfId="3917" xr:uid="{00000000-0005-0000-0000-00004D0F0000}"/>
    <cellStyle name="Normal 10 3 2 3 2" xfId="3918" xr:uid="{00000000-0005-0000-0000-00004E0F0000}"/>
    <cellStyle name="Normal 10 3 2 4" xfId="3919" xr:uid="{00000000-0005-0000-0000-00004F0F0000}"/>
    <cellStyle name="Normal 10 3 2 5" xfId="3920" xr:uid="{00000000-0005-0000-0000-0000500F0000}"/>
    <cellStyle name="Normal 10 3 3" xfId="3921" xr:uid="{00000000-0005-0000-0000-0000510F0000}"/>
    <cellStyle name="Normal 10 3 3 2" xfId="3922" xr:uid="{00000000-0005-0000-0000-0000520F0000}"/>
    <cellStyle name="Normal 10 3 4" xfId="3923" xr:uid="{00000000-0005-0000-0000-0000530F0000}"/>
    <cellStyle name="Normal 10 3 4 2" xfId="3924" xr:uid="{00000000-0005-0000-0000-0000540F0000}"/>
    <cellStyle name="Normal 10 3 5" xfId="3925" xr:uid="{00000000-0005-0000-0000-0000550F0000}"/>
    <cellStyle name="Normal 10 3 6" xfId="3926" xr:uid="{00000000-0005-0000-0000-0000560F0000}"/>
    <cellStyle name="Normal 10 4" xfId="3927" xr:uid="{00000000-0005-0000-0000-0000570F0000}"/>
    <cellStyle name="Normal 10 4 2" xfId="3928" xr:uid="{00000000-0005-0000-0000-0000580F0000}"/>
    <cellStyle name="Normal 10 4 2 2" xfId="3929" xr:uid="{00000000-0005-0000-0000-0000590F0000}"/>
    <cellStyle name="Normal 10 4 3" xfId="3930" xr:uid="{00000000-0005-0000-0000-00005A0F0000}"/>
    <cellStyle name="Normal 10 4 3 2" xfId="3931" xr:uid="{00000000-0005-0000-0000-00005B0F0000}"/>
    <cellStyle name="Normal 10 4 4" xfId="3932" xr:uid="{00000000-0005-0000-0000-00005C0F0000}"/>
    <cellStyle name="Normal 10 4 5" xfId="3933" xr:uid="{00000000-0005-0000-0000-00005D0F0000}"/>
    <cellStyle name="Normal 10 5" xfId="3934" xr:uid="{00000000-0005-0000-0000-00005E0F0000}"/>
    <cellStyle name="Normal 10 5 2" xfId="3935" xr:uid="{00000000-0005-0000-0000-00005F0F0000}"/>
    <cellStyle name="Normal 10 6" xfId="3936" xr:uid="{00000000-0005-0000-0000-0000600F0000}"/>
    <cellStyle name="Normal 10 6 2" xfId="3937" xr:uid="{00000000-0005-0000-0000-0000610F0000}"/>
    <cellStyle name="Normal 10 7" xfId="3938" xr:uid="{00000000-0005-0000-0000-0000620F0000}"/>
    <cellStyle name="Normal 11" xfId="3939" xr:uid="{00000000-0005-0000-0000-0000630F0000}"/>
    <cellStyle name="Normal 11 2" xfId="3940" xr:uid="{00000000-0005-0000-0000-0000640F0000}"/>
    <cellStyle name="Normal 11 2 2" xfId="3941" xr:uid="{00000000-0005-0000-0000-0000650F0000}"/>
    <cellStyle name="Normal 11 3" xfId="3942" xr:uid="{00000000-0005-0000-0000-0000660F0000}"/>
    <cellStyle name="Normal 11 3 2" xfId="3943" xr:uid="{00000000-0005-0000-0000-0000670F0000}"/>
    <cellStyle name="Normal 12" xfId="3944" xr:uid="{00000000-0005-0000-0000-0000680F0000}"/>
    <cellStyle name="Normal 12 2" xfId="3945" xr:uid="{00000000-0005-0000-0000-0000690F0000}"/>
    <cellStyle name="Normal 12 2 2" xfId="3946" xr:uid="{00000000-0005-0000-0000-00006A0F0000}"/>
    <cellStyle name="Normal 12 2 2 2" xfId="3947" xr:uid="{00000000-0005-0000-0000-00006B0F0000}"/>
    <cellStyle name="Normal 12 2 2 2 2" xfId="3948" xr:uid="{00000000-0005-0000-0000-00006C0F0000}"/>
    <cellStyle name="Normal 12 2 2 3" xfId="3949" xr:uid="{00000000-0005-0000-0000-00006D0F0000}"/>
    <cellStyle name="Normal 12 2 2 3 2" xfId="3950" xr:uid="{00000000-0005-0000-0000-00006E0F0000}"/>
    <cellStyle name="Normal 12 2 2 4" xfId="3951" xr:uid="{00000000-0005-0000-0000-00006F0F0000}"/>
    <cellStyle name="Normal 12 2 2 5" xfId="3952" xr:uid="{00000000-0005-0000-0000-0000700F0000}"/>
    <cellStyle name="Normal 12 2 3" xfId="3953" xr:uid="{00000000-0005-0000-0000-0000710F0000}"/>
    <cellStyle name="Normal 12 2 3 2" xfId="3954" xr:uid="{00000000-0005-0000-0000-0000720F0000}"/>
    <cellStyle name="Normal 12 2 4" xfId="3955" xr:uid="{00000000-0005-0000-0000-0000730F0000}"/>
    <cellStyle name="Normal 12 2 4 2" xfId="3956" xr:uid="{00000000-0005-0000-0000-0000740F0000}"/>
    <cellStyle name="Normal 12 2 5" xfId="3957" xr:uid="{00000000-0005-0000-0000-0000750F0000}"/>
    <cellStyle name="Normal 12 2 6" xfId="3958" xr:uid="{00000000-0005-0000-0000-0000760F0000}"/>
    <cellStyle name="Normal 12 3" xfId="3959" xr:uid="{00000000-0005-0000-0000-0000770F0000}"/>
    <cellStyle name="Normal 12 3 2" xfId="3960" xr:uid="{00000000-0005-0000-0000-0000780F0000}"/>
    <cellStyle name="Normal 12 3 2 2" xfId="3961" xr:uid="{00000000-0005-0000-0000-0000790F0000}"/>
    <cellStyle name="Normal 12 3 3" xfId="3962" xr:uid="{00000000-0005-0000-0000-00007A0F0000}"/>
    <cellStyle name="Normal 12 3 3 2" xfId="3963" xr:uid="{00000000-0005-0000-0000-00007B0F0000}"/>
    <cellStyle name="Normal 12 3 4" xfId="3964" xr:uid="{00000000-0005-0000-0000-00007C0F0000}"/>
    <cellStyle name="Normal 12 3 5" xfId="3965" xr:uid="{00000000-0005-0000-0000-00007D0F0000}"/>
    <cellStyle name="Normal 12 4" xfId="3966" xr:uid="{00000000-0005-0000-0000-00007E0F0000}"/>
    <cellStyle name="Normal 12 4 2" xfId="3967" xr:uid="{00000000-0005-0000-0000-00007F0F0000}"/>
    <cellStyle name="Normal 12 4 3" xfId="3968" xr:uid="{00000000-0005-0000-0000-0000800F0000}"/>
    <cellStyle name="Normal 12 5" xfId="3969" xr:uid="{00000000-0005-0000-0000-0000810F0000}"/>
    <cellStyle name="Normal 12 5 2" xfId="3970" xr:uid="{00000000-0005-0000-0000-0000820F0000}"/>
    <cellStyle name="Normal 12 5 2 2" xfId="3971" xr:uid="{00000000-0005-0000-0000-0000830F0000}"/>
    <cellStyle name="Normal 12 5 3" xfId="3972" xr:uid="{00000000-0005-0000-0000-0000840F0000}"/>
    <cellStyle name="Normal 12 6" xfId="3973" xr:uid="{00000000-0005-0000-0000-0000850F0000}"/>
    <cellStyle name="Normal 12 7" xfId="3974" xr:uid="{00000000-0005-0000-0000-0000860F0000}"/>
    <cellStyle name="Normal 13" xfId="3975" xr:uid="{00000000-0005-0000-0000-0000870F0000}"/>
    <cellStyle name="Normal 13 2" xfId="3976" xr:uid="{00000000-0005-0000-0000-0000880F0000}"/>
    <cellStyle name="Normal 13 3" xfId="3977" xr:uid="{00000000-0005-0000-0000-0000890F0000}"/>
    <cellStyle name="Normal 13 3 2" xfId="3978" xr:uid="{00000000-0005-0000-0000-00008A0F0000}"/>
    <cellStyle name="Normal 14" xfId="3979" xr:uid="{00000000-0005-0000-0000-00008B0F0000}"/>
    <cellStyle name="Normal 14 2" xfId="3980" xr:uid="{00000000-0005-0000-0000-00008C0F0000}"/>
    <cellStyle name="Normal 14 2 2" xfId="3981" xr:uid="{00000000-0005-0000-0000-00008D0F0000}"/>
    <cellStyle name="Normal 14 2 2 2" xfId="3982" xr:uid="{00000000-0005-0000-0000-00008E0F0000}"/>
    <cellStyle name="Normal 14 2 3" xfId="3983" xr:uid="{00000000-0005-0000-0000-00008F0F0000}"/>
    <cellStyle name="Normal 14 2 3 2" xfId="3984" xr:uid="{00000000-0005-0000-0000-0000900F0000}"/>
    <cellStyle name="Normal 14 2 4" xfId="3985" xr:uid="{00000000-0005-0000-0000-0000910F0000}"/>
    <cellStyle name="Normal 14 2 5" xfId="3986" xr:uid="{00000000-0005-0000-0000-0000920F0000}"/>
    <cellStyle name="Normal 14 3" xfId="3987" xr:uid="{00000000-0005-0000-0000-0000930F0000}"/>
    <cellStyle name="Normal 14 3 2" xfId="3988" xr:uid="{00000000-0005-0000-0000-0000940F0000}"/>
    <cellStyle name="Normal 14 3 2 2" xfId="3989" xr:uid="{00000000-0005-0000-0000-0000950F0000}"/>
    <cellStyle name="Normal 14 3 3" xfId="3990" xr:uid="{00000000-0005-0000-0000-0000960F0000}"/>
    <cellStyle name="Normal 14 4" xfId="3991" xr:uid="{00000000-0005-0000-0000-0000970F0000}"/>
    <cellStyle name="Normal 14 4 2" xfId="3992" xr:uid="{00000000-0005-0000-0000-0000980F0000}"/>
    <cellStyle name="Normal 14 5" xfId="3993" xr:uid="{00000000-0005-0000-0000-0000990F0000}"/>
    <cellStyle name="Normal 14 6" xfId="3994" xr:uid="{00000000-0005-0000-0000-00009A0F0000}"/>
    <cellStyle name="Normal 15" xfId="3995" xr:uid="{00000000-0005-0000-0000-00009B0F0000}"/>
    <cellStyle name="Normal 15 2" xfId="3996" xr:uid="{00000000-0005-0000-0000-00009C0F0000}"/>
    <cellStyle name="Normal 15 2 2" xfId="3997" xr:uid="{00000000-0005-0000-0000-00009D0F0000}"/>
    <cellStyle name="Normal 15 3" xfId="3998" xr:uid="{00000000-0005-0000-0000-00009E0F0000}"/>
    <cellStyle name="Normal 15 3 2" xfId="3999" xr:uid="{00000000-0005-0000-0000-00009F0F0000}"/>
    <cellStyle name="Normal 16" xfId="4000" xr:uid="{00000000-0005-0000-0000-0000A00F0000}"/>
    <cellStyle name="Normal 16 2" xfId="4001" xr:uid="{00000000-0005-0000-0000-0000A10F0000}"/>
    <cellStyle name="Normal 16 2 2" xfId="4002" xr:uid="{00000000-0005-0000-0000-0000A20F0000}"/>
    <cellStyle name="Normal 16 2 2 2" xfId="4003" xr:uid="{00000000-0005-0000-0000-0000A30F0000}"/>
    <cellStyle name="Normal 16 2 3" xfId="4004" xr:uid="{00000000-0005-0000-0000-0000A40F0000}"/>
    <cellStyle name="Normal 16 3" xfId="4005" xr:uid="{00000000-0005-0000-0000-0000A50F0000}"/>
    <cellStyle name="Normal 16 3 2" xfId="4006" xr:uid="{00000000-0005-0000-0000-0000A60F0000}"/>
    <cellStyle name="Normal 16 3 2 2" xfId="4007" xr:uid="{00000000-0005-0000-0000-0000A70F0000}"/>
    <cellStyle name="Normal 16 4" xfId="4008" xr:uid="{00000000-0005-0000-0000-0000A80F0000}"/>
    <cellStyle name="Normal 17" xfId="4009" xr:uid="{00000000-0005-0000-0000-0000A90F0000}"/>
    <cellStyle name="Normal 17 2" xfId="4010" xr:uid="{00000000-0005-0000-0000-0000AA0F0000}"/>
    <cellStyle name="Normal 17 2 2" xfId="4011" xr:uid="{00000000-0005-0000-0000-0000AB0F0000}"/>
    <cellStyle name="Normal 17 2 2 2" xfId="4012" xr:uid="{00000000-0005-0000-0000-0000AC0F0000}"/>
    <cellStyle name="Normal 17 2 3" xfId="4013" xr:uid="{00000000-0005-0000-0000-0000AD0F0000}"/>
    <cellStyle name="Normal 17 2 4" xfId="4014" xr:uid="{00000000-0005-0000-0000-0000AE0F0000}"/>
    <cellStyle name="Normal 17 3" xfId="4015" xr:uid="{00000000-0005-0000-0000-0000AF0F0000}"/>
    <cellStyle name="Normal 17 3 2" xfId="4016" xr:uid="{00000000-0005-0000-0000-0000B00F0000}"/>
    <cellStyle name="Normal 17 3 3" xfId="4017" xr:uid="{00000000-0005-0000-0000-0000B10F0000}"/>
    <cellStyle name="Normal 17 4" xfId="4018" xr:uid="{00000000-0005-0000-0000-0000B20F0000}"/>
    <cellStyle name="Normal 18" xfId="4019" xr:uid="{00000000-0005-0000-0000-0000B30F0000}"/>
    <cellStyle name="Normal 18 2" xfId="4020" xr:uid="{00000000-0005-0000-0000-0000B40F0000}"/>
    <cellStyle name="Normal 18 2 2" xfId="4021" xr:uid="{00000000-0005-0000-0000-0000B50F0000}"/>
    <cellStyle name="Normal 18 3" xfId="4022" xr:uid="{00000000-0005-0000-0000-0000B60F0000}"/>
    <cellStyle name="Normal 18 3 2" xfId="4023" xr:uid="{00000000-0005-0000-0000-0000B70F0000}"/>
    <cellStyle name="Normal 19" xfId="4024" xr:uid="{00000000-0005-0000-0000-0000B80F0000}"/>
    <cellStyle name="Normal 19 2" xfId="4025" xr:uid="{00000000-0005-0000-0000-0000B90F0000}"/>
    <cellStyle name="Normal 19 2 2" xfId="4026" xr:uid="{00000000-0005-0000-0000-0000BA0F0000}"/>
    <cellStyle name="Normal 19 2 3" xfId="4027" xr:uid="{00000000-0005-0000-0000-0000BB0F0000}"/>
    <cellStyle name="Normal 19 3" xfId="4028" xr:uid="{00000000-0005-0000-0000-0000BC0F0000}"/>
    <cellStyle name="Normal 19 4" xfId="4029" xr:uid="{00000000-0005-0000-0000-0000BD0F0000}"/>
    <cellStyle name="Normal 2" xfId="4030" xr:uid="{00000000-0005-0000-0000-0000BE0F0000}"/>
    <cellStyle name="Normal 2 10" xfId="4031" xr:uid="{00000000-0005-0000-0000-0000BF0F0000}"/>
    <cellStyle name="Normal 2 10 2" xfId="4032" xr:uid="{00000000-0005-0000-0000-0000C00F0000}"/>
    <cellStyle name="Normal 2 10 2 2" xfId="4033" xr:uid="{00000000-0005-0000-0000-0000C10F0000}"/>
    <cellStyle name="Normal 2 10 3" xfId="4034" xr:uid="{00000000-0005-0000-0000-0000C20F0000}"/>
    <cellStyle name="Normal 2 100" xfId="4035" xr:uid="{00000000-0005-0000-0000-0000C30F0000}"/>
    <cellStyle name="Normal 2 100 2" xfId="4036" xr:uid="{00000000-0005-0000-0000-0000C40F0000}"/>
    <cellStyle name="Normal 2 101" xfId="4037" xr:uid="{00000000-0005-0000-0000-0000C50F0000}"/>
    <cellStyle name="Normal 2 101 2" xfId="4038" xr:uid="{00000000-0005-0000-0000-0000C60F0000}"/>
    <cellStyle name="Normal 2 102" xfId="4039" xr:uid="{00000000-0005-0000-0000-0000C70F0000}"/>
    <cellStyle name="Normal 2 102 2" xfId="4040" xr:uid="{00000000-0005-0000-0000-0000C80F0000}"/>
    <cellStyle name="Normal 2 103" xfId="4041" xr:uid="{00000000-0005-0000-0000-0000C90F0000}"/>
    <cellStyle name="Normal 2 103 2" xfId="4042" xr:uid="{00000000-0005-0000-0000-0000CA0F0000}"/>
    <cellStyle name="Normal 2 104" xfId="4043" xr:uid="{00000000-0005-0000-0000-0000CB0F0000}"/>
    <cellStyle name="Normal 2 104 2" xfId="4044" xr:uid="{00000000-0005-0000-0000-0000CC0F0000}"/>
    <cellStyle name="Normal 2 105" xfId="4045" xr:uid="{00000000-0005-0000-0000-0000CD0F0000}"/>
    <cellStyle name="Normal 2 105 2" xfId="4046" xr:uid="{00000000-0005-0000-0000-0000CE0F0000}"/>
    <cellStyle name="Normal 2 106" xfId="4047" xr:uid="{00000000-0005-0000-0000-0000CF0F0000}"/>
    <cellStyle name="Normal 2 106 2" xfId="4048" xr:uid="{00000000-0005-0000-0000-0000D00F0000}"/>
    <cellStyle name="Normal 2 107" xfId="4049" xr:uid="{00000000-0005-0000-0000-0000D10F0000}"/>
    <cellStyle name="Normal 2 107 2" xfId="4050" xr:uid="{00000000-0005-0000-0000-0000D20F0000}"/>
    <cellStyle name="Normal 2 108" xfId="4051" xr:uid="{00000000-0005-0000-0000-0000D30F0000}"/>
    <cellStyle name="Normal 2 108 2" xfId="4052" xr:uid="{00000000-0005-0000-0000-0000D40F0000}"/>
    <cellStyle name="Normal 2 109" xfId="4053" xr:uid="{00000000-0005-0000-0000-0000D50F0000}"/>
    <cellStyle name="Normal 2 109 2" xfId="4054" xr:uid="{00000000-0005-0000-0000-0000D60F0000}"/>
    <cellStyle name="Normal 2 11" xfId="4055" xr:uid="{00000000-0005-0000-0000-0000D70F0000}"/>
    <cellStyle name="Normal 2 11 2" xfId="4056" xr:uid="{00000000-0005-0000-0000-0000D80F0000}"/>
    <cellStyle name="Normal 2 110" xfId="4057" xr:uid="{00000000-0005-0000-0000-0000D90F0000}"/>
    <cellStyle name="Normal 2 110 2" xfId="4058" xr:uid="{00000000-0005-0000-0000-0000DA0F0000}"/>
    <cellStyle name="Normal 2 111" xfId="4059" xr:uid="{00000000-0005-0000-0000-0000DB0F0000}"/>
    <cellStyle name="Normal 2 111 2" xfId="4060" xr:uid="{00000000-0005-0000-0000-0000DC0F0000}"/>
    <cellStyle name="Normal 2 112" xfId="4061" xr:uid="{00000000-0005-0000-0000-0000DD0F0000}"/>
    <cellStyle name="Normal 2 112 2" xfId="4062" xr:uid="{00000000-0005-0000-0000-0000DE0F0000}"/>
    <cellStyle name="Normal 2 113" xfId="4063" xr:uid="{00000000-0005-0000-0000-0000DF0F0000}"/>
    <cellStyle name="Normal 2 113 2" xfId="4064" xr:uid="{00000000-0005-0000-0000-0000E00F0000}"/>
    <cellStyle name="Normal 2 114" xfId="4065" xr:uid="{00000000-0005-0000-0000-0000E10F0000}"/>
    <cellStyle name="Normal 2 114 2" xfId="4066" xr:uid="{00000000-0005-0000-0000-0000E20F0000}"/>
    <cellStyle name="Normal 2 115" xfId="4067" xr:uid="{00000000-0005-0000-0000-0000E30F0000}"/>
    <cellStyle name="Normal 2 115 2" xfId="4068" xr:uid="{00000000-0005-0000-0000-0000E40F0000}"/>
    <cellStyle name="Normal 2 116" xfId="4069" xr:uid="{00000000-0005-0000-0000-0000E50F0000}"/>
    <cellStyle name="Normal 2 116 2" xfId="4070" xr:uid="{00000000-0005-0000-0000-0000E60F0000}"/>
    <cellStyle name="Normal 2 117" xfId="4071" xr:uid="{00000000-0005-0000-0000-0000E70F0000}"/>
    <cellStyle name="Normal 2 117 2" xfId="4072" xr:uid="{00000000-0005-0000-0000-0000E80F0000}"/>
    <cellStyle name="Normal 2 118" xfId="4073" xr:uid="{00000000-0005-0000-0000-0000E90F0000}"/>
    <cellStyle name="Normal 2 118 2" xfId="4074" xr:uid="{00000000-0005-0000-0000-0000EA0F0000}"/>
    <cellStyle name="Normal 2 119" xfId="4075" xr:uid="{00000000-0005-0000-0000-0000EB0F0000}"/>
    <cellStyle name="Normal 2 119 2" xfId="4076" xr:uid="{00000000-0005-0000-0000-0000EC0F0000}"/>
    <cellStyle name="Normal 2 12" xfId="4077" xr:uid="{00000000-0005-0000-0000-0000ED0F0000}"/>
    <cellStyle name="Normal 2 12 2" xfId="4078" xr:uid="{00000000-0005-0000-0000-0000EE0F0000}"/>
    <cellStyle name="Normal 2 120" xfId="4079" xr:uid="{00000000-0005-0000-0000-0000EF0F0000}"/>
    <cellStyle name="Normal 2 120 2" xfId="4080" xr:uid="{00000000-0005-0000-0000-0000F00F0000}"/>
    <cellStyle name="Normal 2 121" xfId="4081" xr:uid="{00000000-0005-0000-0000-0000F10F0000}"/>
    <cellStyle name="Normal 2 121 2" xfId="4082" xr:uid="{00000000-0005-0000-0000-0000F20F0000}"/>
    <cellStyle name="Normal 2 122" xfId="4083" xr:uid="{00000000-0005-0000-0000-0000F30F0000}"/>
    <cellStyle name="Normal 2 122 2" xfId="4084" xr:uid="{00000000-0005-0000-0000-0000F40F0000}"/>
    <cellStyle name="Normal 2 123" xfId="4085" xr:uid="{00000000-0005-0000-0000-0000F50F0000}"/>
    <cellStyle name="Normal 2 123 2" xfId="4086" xr:uid="{00000000-0005-0000-0000-0000F60F0000}"/>
    <cellStyle name="Normal 2 124" xfId="4087" xr:uid="{00000000-0005-0000-0000-0000F70F0000}"/>
    <cellStyle name="Normal 2 124 2" xfId="4088" xr:uid="{00000000-0005-0000-0000-0000F80F0000}"/>
    <cellStyle name="Normal 2 125" xfId="4089" xr:uid="{00000000-0005-0000-0000-0000F90F0000}"/>
    <cellStyle name="Normal 2 125 2" xfId="4090" xr:uid="{00000000-0005-0000-0000-0000FA0F0000}"/>
    <cellStyle name="Normal 2 126" xfId="4091" xr:uid="{00000000-0005-0000-0000-0000FB0F0000}"/>
    <cellStyle name="Normal 2 126 2" xfId="4092" xr:uid="{00000000-0005-0000-0000-0000FC0F0000}"/>
    <cellStyle name="Normal 2 127" xfId="4093" xr:uid="{00000000-0005-0000-0000-0000FD0F0000}"/>
    <cellStyle name="Normal 2 127 2" xfId="4094" xr:uid="{00000000-0005-0000-0000-0000FE0F0000}"/>
    <cellStyle name="Normal 2 128" xfId="4095" xr:uid="{00000000-0005-0000-0000-0000FF0F0000}"/>
    <cellStyle name="Normal 2 128 2" xfId="4096" xr:uid="{00000000-0005-0000-0000-000000100000}"/>
    <cellStyle name="Normal 2 129" xfId="4097" xr:uid="{00000000-0005-0000-0000-000001100000}"/>
    <cellStyle name="Normal 2 129 2" xfId="4098" xr:uid="{00000000-0005-0000-0000-000002100000}"/>
    <cellStyle name="Normal 2 13" xfId="4099" xr:uid="{00000000-0005-0000-0000-000003100000}"/>
    <cellStyle name="Normal 2 13 2" xfId="4100" xr:uid="{00000000-0005-0000-0000-000004100000}"/>
    <cellStyle name="Normal 2 130" xfId="4101" xr:uid="{00000000-0005-0000-0000-000005100000}"/>
    <cellStyle name="Normal 2 130 2" xfId="4102" xr:uid="{00000000-0005-0000-0000-000006100000}"/>
    <cellStyle name="Normal 2 131" xfId="4103" xr:uid="{00000000-0005-0000-0000-000007100000}"/>
    <cellStyle name="Normal 2 131 2" xfId="4104" xr:uid="{00000000-0005-0000-0000-000008100000}"/>
    <cellStyle name="Normal 2 132" xfId="4105" xr:uid="{00000000-0005-0000-0000-000009100000}"/>
    <cellStyle name="Normal 2 132 2" xfId="4106" xr:uid="{00000000-0005-0000-0000-00000A100000}"/>
    <cellStyle name="Normal 2 133" xfId="4107" xr:uid="{00000000-0005-0000-0000-00000B100000}"/>
    <cellStyle name="Normal 2 133 2" xfId="4108" xr:uid="{00000000-0005-0000-0000-00000C100000}"/>
    <cellStyle name="Normal 2 134" xfId="4109" xr:uid="{00000000-0005-0000-0000-00000D100000}"/>
    <cellStyle name="Normal 2 134 2" xfId="4110" xr:uid="{00000000-0005-0000-0000-00000E100000}"/>
    <cellStyle name="Normal 2 135" xfId="4111" xr:uid="{00000000-0005-0000-0000-00000F100000}"/>
    <cellStyle name="Normal 2 135 2" xfId="4112" xr:uid="{00000000-0005-0000-0000-000010100000}"/>
    <cellStyle name="Normal 2 136" xfId="4113" xr:uid="{00000000-0005-0000-0000-000011100000}"/>
    <cellStyle name="Normal 2 136 2" xfId="4114" xr:uid="{00000000-0005-0000-0000-000012100000}"/>
    <cellStyle name="Normal 2 137" xfId="4115" xr:uid="{00000000-0005-0000-0000-000013100000}"/>
    <cellStyle name="Normal 2 137 2" xfId="4116" xr:uid="{00000000-0005-0000-0000-000014100000}"/>
    <cellStyle name="Normal 2 138" xfId="4117" xr:uid="{00000000-0005-0000-0000-000015100000}"/>
    <cellStyle name="Normal 2 138 2" xfId="4118" xr:uid="{00000000-0005-0000-0000-000016100000}"/>
    <cellStyle name="Normal 2 139" xfId="4119" xr:uid="{00000000-0005-0000-0000-000017100000}"/>
    <cellStyle name="Normal 2 139 2" xfId="4120" xr:uid="{00000000-0005-0000-0000-000018100000}"/>
    <cellStyle name="Normal 2 14" xfId="4121" xr:uid="{00000000-0005-0000-0000-000019100000}"/>
    <cellStyle name="Normal 2 14 2" xfId="4122" xr:uid="{00000000-0005-0000-0000-00001A100000}"/>
    <cellStyle name="Normal 2 140" xfId="4123" xr:uid="{00000000-0005-0000-0000-00001B100000}"/>
    <cellStyle name="Normal 2 140 2" xfId="4124" xr:uid="{00000000-0005-0000-0000-00001C100000}"/>
    <cellStyle name="Normal 2 141" xfId="4125" xr:uid="{00000000-0005-0000-0000-00001D100000}"/>
    <cellStyle name="Normal 2 141 2" xfId="4126" xr:uid="{00000000-0005-0000-0000-00001E100000}"/>
    <cellStyle name="Normal 2 142" xfId="4127" xr:uid="{00000000-0005-0000-0000-00001F100000}"/>
    <cellStyle name="Normal 2 142 2" xfId="4128" xr:uid="{00000000-0005-0000-0000-000020100000}"/>
    <cellStyle name="Normal 2 143" xfId="4129" xr:uid="{00000000-0005-0000-0000-000021100000}"/>
    <cellStyle name="Normal 2 143 2" xfId="4130" xr:uid="{00000000-0005-0000-0000-000022100000}"/>
    <cellStyle name="Normal 2 144" xfId="4131" xr:uid="{00000000-0005-0000-0000-000023100000}"/>
    <cellStyle name="Normal 2 144 2" xfId="4132" xr:uid="{00000000-0005-0000-0000-000024100000}"/>
    <cellStyle name="Normal 2 145" xfId="4133" xr:uid="{00000000-0005-0000-0000-000025100000}"/>
    <cellStyle name="Normal 2 145 2" xfId="4134" xr:uid="{00000000-0005-0000-0000-000026100000}"/>
    <cellStyle name="Normal 2 146" xfId="4135" xr:uid="{00000000-0005-0000-0000-000027100000}"/>
    <cellStyle name="Normal 2 146 2" xfId="4136" xr:uid="{00000000-0005-0000-0000-000028100000}"/>
    <cellStyle name="Normal 2 147" xfId="4137" xr:uid="{00000000-0005-0000-0000-000029100000}"/>
    <cellStyle name="Normal 2 147 2" xfId="4138" xr:uid="{00000000-0005-0000-0000-00002A100000}"/>
    <cellStyle name="Normal 2 148" xfId="4139" xr:uid="{00000000-0005-0000-0000-00002B100000}"/>
    <cellStyle name="Normal 2 148 2" xfId="4140" xr:uid="{00000000-0005-0000-0000-00002C100000}"/>
    <cellStyle name="Normal 2 149" xfId="4141" xr:uid="{00000000-0005-0000-0000-00002D100000}"/>
    <cellStyle name="Normal 2 149 2" xfId="4142" xr:uid="{00000000-0005-0000-0000-00002E100000}"/>
    <cellStyle name="Normal 2 15" xfId="4143" xr:uid="{00000000-0005-0000-0000-00002F100000}"/>
    <cellStyle name="Normal 2 15 2" xfId="4144" xr:uid="{00000000-0005-0000-0000-000030100000}"/>
    <cellStyle name="Normal 2 150" xfId="4145" xr:uid="{00000000-0005-0000-0000-000031100000}"/>
    <cellStyle name="Normal 2 150 2" xfId="4146" xr:uid="{00000000-0005-0000-0000-000032100000}"/>
    <cellStyle name="Normal 2 151" xfId="4147" xr:uid="{00000000-0005-0000-0000-000033100000}"/>
    <cellStyle name="Normal 2 151 2" xfId="4148" xr:uid="{00000000-0005-0000-0000-000034100000}"/>
    <cellStyle name="Normal 2 152" xfId="4149" xr:uid="{00000000-0005-0000-0000-000035100000}"/>
    <cellStyle name="Normal 2 152 2" xfId="4150" xr:uid="{00000000-0005-0000-0000-000036100000}"/>
    <cellStyle name="Normal 2 153" xfId="4151" xr:uid="{00000000-0005-0000-0000-000037100000}"/>
    <cellStyle name="Normal 2 153 2" xfId="4152" xr:uid="{00000000-0005-0000-0000-000038100000}"/>
    <cellStyle name="Normal 2 154" xfId="4153" xr:uid="{00000000-0005-0000-0000-000039100000}"/>
    <cellStyle name="Normal 2 154 2" xfId="4154" xr:uid="{00000000-0005-0000-0000-00003A100000}"/>
    <cellStyle name="Normal 2 155" xfId="4155" xr:uid="{00000000-0005-0000-0000-00003B100000}"/>
    <cellStyle name="Normal 2 155 2" xfId="4156" xr:uid="{00000000-0005-0000-0000-00003C100000}"/>
    <cellStyle name="Normal 2 156" xfId="4157" xr:uid="{00000000-0005-0000-0000-00003D100000}"/>
    <cellStyle name="Normal 2 156 2" xfId="4158" xr:uid="{00000000-0005-0000-0000-00003E100000}"/>
    <cellStyle name="Normal 2 157" xfId="4159" xr:uid="{00000000-0005-0000-0000-00003F100000}"/>
    <cellStyle name="Normal 2 157 2" xfId="4160" xr:uid="{00000000-0005-0000-0000-000040100000}"/>
    <cellStyle name="Normal 2 158" xfId="4161" xr:uid="{00000000-0005-0000-0000-000041100000}"/>
    <cellStyle name="Normal 2 158 2" xfId="4162" xr:uid="{00000000-0005-0000-0000-000042100000}"/>
    <cellStyle name="Normal 2 159" xfId="4163" xr:uid="{00000000-0005-0000-0000-000043100000}"/>
    <cellStyle name="Normal 2 159 2" xfId="4164" xr:uid="{00000000-0005-0000-0000-000044100000}"/>
    <cellStyle name="Normal 2 16" xfId="4165" xr:uid="{00000000-0005-0000-0000-000045100000}"/>
    <cellStyle name="Normal 2 16 2" xfId="4166" xr:uid="{00000000-0005-0000-0000-000046100000}"/>
    <cellStyle name="Normal 2 160" xfId="4167" xr:uid="{00000000-0005-0000-0000-000047100000}"/>
    <cellStyle name="Normal 2 160 2" xfId="4168" xr:uid="{00000000-0005-0000-0000-000048100000}"/>
    <cellStyle name="Normal 2 161" xfId="4169" xr:uid="{00000000-0005-0000-0000-000049100000}"/>
    <cellStyle name="Normal 2 161 2" xfId="4170" xr:uid="{00000000-0005-0000-0000-00004A100000}"/>
    <cellStyle name="Normal 2 162" xfId="4171" xr:uid="{00000000-0005-0000-0000-00004B100000}"/>
    <cellStyle name="Normal 2 162 2" xfId="4172" xr:uid="{00000000-0005-0000-0000-00004C100000}"/>
    <cellStyle name="Normal 2 163" xfId="4173" xr:uid="{00000000-0005-0000-0000-00004D100000}"/>
    <cellStyle name="Normal 2 163 2" xfId="4174" xr:uid="{00000000-0005-0000-0000-00004E100000}"/>
    <cellStyle name="Normal 2 164" xfId="4175" xr:uid="{00000000-0005-0000-0000-00004F100000}"/>
    <cellStyle name="Normal 2 164 2" xfId="4176" xr:uid="{00000000-0005-0000-0000-000050100000}"/>
    <cellStyle name="Normal 2 165" xfId="4177" xr:uid="{00000000-0005-0000-0000-000051100000}"/>
    <cellStyle name="Normal 2 165 2" xfId="4178" xr:uid="{00000000-0005-0000-0000-000052100000}"/>
    <cellStyle name="Normal 2 166" xfId="4179" xr:uid="{00000000-0005-0000-0000-000053100000}"/>
    <cellStyle name="Normal 2 166 2" xfId="4180" xr:uid="{00000000-0005-0000-0000-000054100000}"/>
    <cellStyle name="Normal 2 167" xfId="4181" xr:uid="{00000000-0005-0000-0000-000055100000}"/>
    <cellStyle name="Normal 2 167 2" xfId="4182" xr:uid="{00000000-0005-0000-0000-000056100000}"/>
    <cellStyle name="Normal 2 168" xfId="4183" xr:uid="{00000000-0005-0000-0000-000057100000}"/>
    <cellStyle name="Normal 2 168 2" xfId="4184" xr:uid="{00000000-0005-0000-0000-000058100000}"/>
    <cellStyle name="Normal 2 169" xfId="4185" xr:uid="{00000000-0005-0000-0000-000059100000}"/>
    <cellStyle name="Normal 2 169 2" xfId="4186" xr:uid="{00000000-0005-0000-0000-00005A100000}"/>
    <cellStyle name="Normal 2 17" xfId="4187" xr:uid="{00000000-0005-0000-0000-00005B100000}"/>
    <cellStyle name="Normal 2 17 2" xfId="4188" xr:uid="{00000000-0005-0000-0000-00005C100000}"/>
    <cellStyle name="Normal 2 170" xfId="4189" xr:uid="{00000000-0005-0000-0000-00005D100000}"/>
    <cellStyle name="Normal 2 170 2" xfId="4190" xr:uid="{00000000-0005-0000-0000-00005E100000}"/>
    <cellStyle name="Normal 2 171" xfId="4191" xr:uid="{00000000-0005-0000-0000-00005F100000}"/>
    <cellStyle name="Normal 2 171 2" xfId="4192" xr:uid="{00000000-0005-0000-0000-000060100000}"/>
    <cellStyle name="Normal 2 172" xfId="4193" xr:uid="{00000000-0005-0000-0000-000061100000}"/>
    <cellStyle name="Normal 2 172 2" xfId="4194" xr:uid="{00000000-0005-0000-0000-000062100000}"/>
    <cellStyle name="Normal 2 173" xfId="4195" xr:uid="{00000000-0005-0000-0000-000063100000}"/>
    <cellStyle name="Normal 2 173 2" xfId="4196" xr:uid="{00000000-0005-0000-0000-000064100000}"/>
    <cellStyle name="Normal 2 174" xfId="4197" xr:uid="{00000000-0005-0000-0000-000065100000}"/>
    <cellStyle name="Normal 2 174 2" xfId="4198" xr:uid="{00000000-0005-0000-0000-000066100000}"/>
    <cellStyle name="Normal 2 175" xfId="4199" xr:uid="{00000000-0005-0000-0000-000067100000}"/>
    <cellStyle name="Normal 2 175 2" xfId="4200" xr:uid="{00000000-0005-0000-0000-000068100000}"/>
    <cellStyle name="Normal 2 176" xfId="4201" xr:uid="{00000000-0005-0000-0000-000069100000}"/>
    <cellStyle name="Normal 2 176 2" xfId="4202" xr:uid="{00000000-0005-0000-0000-00006A100000}"/>
    <cellStyle name="Normal 2 177" xfId="4203" xr:uid="{00000000-0005-0000-0000-00006B100000}"/>
    <cellStyle name="Normal 2 177 2" xfId="4204" xr:uid="{00000000-0005-0000-0000-00006C100000}"/>
    <cellStyle name="Normal 2 178" xfId="4205" xr:uid="{00000000-0005-0000-0000-00006D100000}"/>
    <cellStyle name="Normal 2 178 2" xfId="4206" xr:uid="{00000000-0005-0000-0000-00006E100000}"/>
    <cellStyle name="Normal 2 179" xfId="4207" xr:uid="{00000000-0005-0000-0000-00006F100000}"/>
    <cellStyle name="Normal 2 179 2" xfId="4208" xr:uid="{00000000-0005-0000-0000-000070100000}"/>
    <cellStyle name="Normal 2 18" xfId="4209" xr:uid="{00000000-0005-0000-0000-000071100000}"/>
    <cellStyle name="Normal 2 18 2" xfId="4210" xr:uid="{00000000-0005-0000-0000-000072100000}"/>
    <cellStyle name="Normal 2 180" xfId="4211" xr:uid="{00000000-0005-0000-0000-000073100000}"/>
    <cellStyle name="Normal 2 180 2" xfId="4212" xr:uid="{00000000-0005-0000-0000-000074100000}"/>
    <cellStyle name="Normal 2 181" xfId="4213" xr:uid="{00000000-0005-0000-0000-000075100000}"/>
    <cellStyle name="Normal 2 181 2" xfId="4214" xr:uid="{00000000-0005-0000-0000-000076100000}"/>
    <cellStyle name="Normal 2 182" xfId="4215" xr:uid="{00000000-0005-0000-0000-000077100000}"/>
    <cellStyle name="Normal 2 182 2" xfId="4216" xr:uid="{00000000-0005-0000-0000-000078100000}"/>
    <cellStyle name="Normal 2 183" xfId="4217" xr:uid="{00000000-0005-0000-0000-000079100000}"/>
    <cellStyle name="Normal 2 183 2" xfId="4218" xr:uid="{00000000-0005-0000-0000-00007A100000}"/>
    <cellStyle name="Normal 2 184" xfId="4219" xr:uid="{00000000-0005-0000-0000-00007B100000}"/>
    <cellStyle name="Normal 2 184 2" xfId="4220" xr:uid="{00000000-0005-0000-0000-00007C100000}"/>
    <cellStyle name="Normal 2 185" xfId="4221" xr:uid="{00000000-0005-0000-0000-00007D100000}"/>
    <cellStyle name="Normal 2 185 2" xfId="4222" xr:uid="{00000000-0005-0000-0000-00007E100000}"/>
    <cellStyle name="Normal 2 186" xfId="4223" xr:uid="{00000000-0005-0000-0000-00007F100000}"/>
    <cellStyle name="Normal 2 186 2" xfId="4224" xr:uid="{00000000-0005-0000-0000-000080100000}"/>
    <cellStyle name="Normal 2 187" xfId="4225" xr:uid="{00000000-0005-0000-0000-000081100000}"/>
    <cellStyle name="Normal 2 187 2" xfId="4226" xr:uid="{00000000-0005-0000-0000-000082100000}"/>
    <cellStyle name="Normal 2 188" xfId="4227" xr:uid="{00000000-0005-0000-0000-000083100000}"/>
    <cellStyle name="Normal 2 188 2" xfId="4228" xr:uid="{00000000-0005-0000-0000-000084100000}"/>
    <cellStyle name="Normal 2 189" xfId="4229" xr:uid="{00000000-0005-0000-0000-000085100000}"/>
    <cellStyle name="Normal 2 189 2" xfId="4230" xr:uid="{00000000-0005-0000-0000-000086100000}"/>
    <cellStyle name="Normal 2 19" xfId="4231" xr:uid="{00000000-0005-0000-0000-000087100000}"/>
    <cellStyle name="Normal 2 19 2" xfId="4232" xr:uid="{00000000-0005-0000-0000-000088100000}"/>
    <cellStyle name="Normal 2 190" xfId="4233" xr:uid="{00000000-0005-0000-0000-000089100000}"/>
    <cellStyle name="Normal 2 190 2" xfId="4234" xr:uid="{00000000-0005-0000-0000-00008A100000}"/>
    <cellStyle name="Normal 2 191" xfId="4235" xr:uid="{00000000-0005-0000-0000-00008B100000}"/>
    <cellStyle name="Normal 2 191 2" xfId="4236" xr:uid="{00000000-0005-0000-0000-00008C100000}"/>
    <cellStyle name="Normal 2 192" xfId="4237" xr:uid="{00000000-0005-0000-0000-00008D100000}"/>
    <cellStyle name="Normal 2 192 2" xfId="4238" xr:uid="{00000000-0005-0000-0000-00008E100000}"/>
    <cellStyle name="Normal 2 193" xfId="4239" xr:uid="{00000000-0005-0000-0000-00008F100000}"/>
    <cellStyle name="Normal 2 193 2" xfId="4240" xr:uid="{00000000-0005-0000-0000-000090100000}"/>
    <cellStyle name="Normal 2 194" xfId="4241" xr:uid="{00000000-0005-0000-0000-000091100000}"/>
    <cellStyle name="Normal 2 194 2" xfId="4242" xr:uid="{00000000-0005-0000-0000-000092100000}"/>
    <cellStyle name="Normal 2 195" xfId="4243" xr:uid="{00000000-0005-0000-0000-000093100000}"/>
    <cellStyle name="Normal 2 195 2" xfId="4244" xr:uid="{00000000-0005-0000-0000-000094100000}"/>
    <cellStyle name="Normal 2 196" xfId="4245" xr:uid="{00000000-0005-0000-0000-000095100000}"/>
    <cellStyle name="Normal 2 196 2" xfId="4246" xr:uid="{00000000-0005-0000-0000-000096100000}"/>
    <cellStyle name="Normal 2 197" xfId="4247" xr:uid="{00000000-0005-0000-0000-000097100000}"/>
    <cellStyle name="Normal 2 197 2" xfId="4248" xr:uid="{00000000-0005-0000-0000-000098100000}"/>
    <cellStyle name="Normal 2 198" xfId="4249" xr:uid="{00000000-0005-0000-0000-000099100000}"/>
    <cellStyle name="Normal 2 198 2" xfId="4250" xr:uid="{00000000-0005-0000-0000-00009A100000}"/>
    <cellStyle name="Normal 2 199" xfId="4251" xr:uid="{00000000-0005-0000-0000-00009B100000}"/>
    <cellStyle name="Normal 2 199 2" xfId="4252" xr:uid="{00000000-0005-0000-0000-00009C100000}"/>
    <cellStyle name="Normal 2 199 2 2" xfId="4253" xr:uid="{00000000-0005-0000-0000-00009D100000}"/>
    <cellStyle name="Normal 2 199 2 2 2" xfId="4254" xr:uid="{00000000-0005-0000-0000-00009E100000}"/>
    <cellStyle name="Normal 2 199 2 2 2 2" xfId="4255" xr:uid="{00000000-0005-0000-0000-00009F100000}"/>
    <cellStyle name="Normal 2 199 2 2 3" xfId="4256" xr:uid="{00000000-0005-0000-0000-0000A0100000}"/>
    <cellStyle name="Normal 2 199 2 2 3 2" xfId="4257" xr:uid="{00000000-0005-0000-0000-0000A1100000}"/>
    <cellStyle name="Normal 2 199 2 2 4" xfId="4258" xr:uid="{00000000-0005-0000-0000-0000A2100000}"/>
    <cellStyle name="Normal 2 199 2 2 5" xfId="4259" xr:uid="{00000000-0005-0000-0000-0000A3100000}"/>
    <cellStyle name="Normal 2 199 2 3" xfId="4260" xr:uid="{00000000-0005-0000-0000-0000A4100000}"/>
    <cellStyle name="Normal 2 199 2 3 2" xfId="4261" xr:uid="{00000000-0005-0000-0000-0000A5100000}"/>
    <cellStyle name="Normal 2 199 2 4" xfId="4262" xr:uid="{00000000-0005-0000-0000-0000A6100000}"/>
    <cellStyle name="Normal 2 199 2 4 2" xfId="4263" xr:uid="{00000000-0005-0000-0000-0000A7100000}"/>
    <cellStyle name="Normal 2 199 2 5" xfId="4264" xr:uid="{00000000-0005-0000-0000-0000A8100000}"/>
    <cellStyle name="Normal 2 199 2 6" xfId="4265" xr:uid="{00000000-0005-0000-0000-0000A9100000}"/>
    <cellStyle name="Normal 2 199 3" xfId="4266" xr:uid="{00000000-0005-0000-0000-0000AA100000}"/>
    <cellStyle name="Normal 2 199 3 2" xfId="4267" xr:uid="{00000000-0005-0000-0000-0000AB100000}"/>
    <cellStyle name="Normal 2 199 3 2 2" xfId="4268" xr:uid="{00000000-0005-0000-0000-0000AC100000}"/>
    <cellStyle name="Normal 2 199 3 3" xfId="4269" xr:uid="{00000000-0005-0000-0000-0000AD100000}"/>
    <cellStyle name="Normal 2 199 3 3 2" xfId="4270" xr:uid="{00000000-0005-0000-0000-0000AE100000}"/>
    <cellStyle name="Normal 2 199 3 4" xfId="4271" xr:uid="{00000000-0005-0000-0000-0000AF100000}"/>
    <cellStyle name="Normal 2 199 3 5" xfId="4272" xr:uid="{00000000-0005-0000-0000-0000B0100000}"/>
    <cellStyle name="Normal 2 199 4" xfId="4273" xr:uid="{00000000-0005-0000-0000-0000B1100000}"/>
    <cellStyle name="Normal 2 199 4 2" xfId="4274" xr:uid="{00000000-0005-0000-0000-0000B2100000}"/>
    <cellStyle name="Normal 2 199 5" xfId="4275" xr:uid="{00000000-0005-0000-0000-0000B3100000}"/>
    <cellStyle name="Normal 2 199 5 2" xfId="4276" xr:uid="{00000000-0005-0000-0000-0000B4100000}"/>
    <cellStyle name="Normal 2 199 6" xfId="4277" xr:uid="{00000000-0005-0000-0000-0000B5100000}"/>
    <cellStyle name="Normal 2 199 7" xfId="4278" xr:uid="{00000000-0005-0000-0000-0000B6100000}"/>
    <cellStyle name="Normal 2 2" xfId="4279" xr:uid="{00000000-0005-0000-0000-0000B7100000}"/>
    <cellStyle name="Normal 2 2 2" xfId="4280" xr:uid="{00000000-0005-0000-0000-0000B8100000}"/>
    <cellStyle name="Normal 2 2 2 2" xfId="4281" xr:uid="{00000000-0005-0000-0000-0000B9100000}"/>
    <cellStyle name="Normal 2 2 3" xfId="4282" xr:uid="{00000000-0005-0000-0000-0000BA100000}"/>
    <cellStyle name="Normal 2 2 3 2" xfId="4283" xr:uid="{00000000-0005-0000-0000-0000BB100000}"/>
    <cellStyle name="Normal 2 2 3 3" xfId="4284" xr:uid="{00000000-0005-0000-0000-0000BC100000}"/>
    <cellStyle name="Normal 2 2 3 4" xfId="4285" xr:uid="{00000000-0005-0000-0000-0000BD100000}"/>
    <cellStyle name="Normal 2 2 4" xfId="4286" xr:uid="{00000000-0005-0000-0000-0000BE100000}"/>
    <cellStyle name="Normal 2 2 4 2" xfId="4287" xr:uid="{00000000-0005-0000-0000-0000BF100000}"/>
    <cellStyle name="Normal 2 2 5" xfId="4288" xr:uid="{00000000-0005-0000-0000-0000C0100000}"/>
    <cellStyle name="Normal 2 2 5 2" xfId="4289" xr:uid="{00000000-0005-0000-0000-0000C1100000}"/>
    <cellStyle name="Normal 2 2 6" xfId="4290" xr:uid="{00000000-0005-0000-0000-0000C2100000}"/>
    <cellStyle name="Normal 2 2 6 2" xfId="4291" xr:uid="{00000000-0005-0000-0000-0000C3100000}"/>
    <cellStyle name="Normal 2 2 6 2 2" xfId="4292" xr:uid="{00000000-0005-0000-0000-0000C4100000}"/>
    <cellStyle name="Normal 2 2 6 2 2 2" xfId="4293" xr:uid="{00000000-0005-0000-0000-0000C5100000}"/>
    <cellStyle name="Normal 2 2 6 2 2 2 2" xfId="4294" xr:uid="{00000000-0005-0000-0000-0000C6100000}"/>
    <cellStyle name="Normal 2 2 6 2 2 3" xfId="4295" xr:uid="{00000000-0005-0000-0000-0000C7100000}"/>
    <cellStyle name="Normal 2 2 6 2 2 3 2" xfId="4296" xr:uid="{00000000-0005-0000-0000-0000C8100000}"/>
    <cellStyle name="Normal 2 2 6 2 2 4" xfId="4297" xr:uid="{00000000-0005-0000-0000-0000C9100000}"/>
    <cellStyle name="Normal 2 2 6 2 2 5" xfId="4298" xr:uid="{00000000-0005-0000-0000-0000CA100000}"/>
    <cellStyle name="Normal 2 2 6 2 3" xfId="4299" xr:uid="{00000000-0005-0000-0000-0000CB100000}"/>
    <cellStyle name="Normal 2 2 6 2 3 2" xfId="4300" xr:uid="{00000000-0005-0000-0000-0000CC100000}"/>
    <cellStyle name="Normal 2 2 6 2 4" xfId="4301" xr:uid="{00000000-0005-0000-0000-0000CD100000}"/>
    <cellStyle name="Normal 2 2 6 2 4 2" xfId="4302" xr:uid="{00000000-0005-0000-0000-0000CE100000}"/>
    <cellStyle name="Normal 2 2 6 2 5" xfId="4303" xr:uid="{00000000-0005-0000-0000-0000CF100000}"/>
    <cellStyle name="Normal 2 2 6 2 6" xfId="4304" xr:uid="{00000000-0005-0000-0000-0000D0100000}"/>
    <cellStyle name="Normal 2 2 6 3" xfId="4305" xr:uid="{00000000-0005-0000-0000-0000D1100000}"/>
    <cellStyle name="Normal 2 2 6 3 2" xfId="4306" xr:uid="{00000000-0005-0000-0000-0000D2100000}"/>
    <cellStyle name="Normal 2 2 6 3 2 2" xfId="4307" xr:uid="{00000000-0005-0000-0000-0000D3100000}"/>
    <cellStyle name="Normal 2 2 6 3 3" xfId="4308" xr:uid="{00000000-0005-0000-0000-0000D4100000}"/>
    <cellStyle name="Normal 2 2 6 3 3 2" xfId="4309" xr:uid="{00000000-0005-0000-0000-0000D5100000}"/>
    <cellStyle name="Normal 2 2 6 3 4" xfId="4310" xr:uid="{00000000-0005-0000-0000-0000D6100000}"/>
    <cellStyle name="Normal 2 2 6 3 5" xfId="4311" xr:uid="{00000000-0005-0000-0000-0000D7100000}"/>
    <cellStyle name="Normal 2 2 6 4" xfId="4312" xr:uid="{00000000-0005-0000-0000-0000D8100000}"/>
    <cellStyle name="Normal 2 2 6 4 2" xfId="4313" xr:uid="{00000000-0005-0000-0000-0000D9100000}"/>
    <cellStyle name="Normal 2 2 6 5" xfId="4314" xr:uid="{00000000-0005-0000-0000-0000DA100000}"/>
    <cellStyle name="Normal 2 2 6 5 2" xfId="4315" xr:uid="{00000000-0005-0000-0000-0000DB100000}"/>
    <cellStyle name="Normal 2 2 6 6" xfId="4316" xr:uid="{00000000-0005-0000-0000-0000DC100000}"/>
    <cellStyle name="Normal 2 2 6 7" xfId="4317" xr:uid="{00000000-0005-0000-0000-0000DD100000}"/>
    <cellStyle name="Normal 2 2 7" xfId="4318" xr:uid="{00000000-0005-0000-0000-0000DE100000}"/>
    <cellStyle name="Normal 2 20" xfId="4319" xr:uid="{00000000-0005-0000-0000-0000DF100000}"/>
    <cellStyle name="Normal 2 20 2" xfId="4320" xr:uid="{00000000-0005-0000-0000-0000E0100000}"/>
    <cellStyle name="Normal 2 200" xfId="4321" xr:uid="{00000000-0005-0000-0000-0000E1100000}"/>
    <cellStyle name="Normal 2 200 2" xfId="4322" xr:uid="{00000000-0005-0000-0000-0000E2100000}"/>
    <cellStyle name="Normal 2 200 2 2" xfId="4323" xr:uid="{00000000-0005-0000-0000-0000E3100000}"/>
    <cellStyle name="Normal 2 200 2 2 2" xfId="4324" xr:uid="{00000000-0005-0000-0000-0000E4100000}"/>
    <cellStyle name="Normal 2 200 2 3" xfId="4325" xr:uid="{00000000-0005-0000-0000-0000E5100000}"/>
    <cellStyle name="Normal 2 200 2 3 2" xfId="4326" xr:uid="{00000000-0005-0000-0000-0000E6100000}"/>
    <cellStyle name="Normal 2 200 2 4" xfId="4327" xr:uid="{00000000-0005-0000-0000-0000E7100000}"/>
    <cellStyle name="Normal 2 200 2 5" xfId="4328" xr:uid="{00000000-0005-0000-0000-0000E8100000}"/>
    <cellStyle name="Normal 2 200 3" xfId="4329" xr:uid="{00000000-0005-0000-0000-0000E9100000}"/>
    <cellStyle name="Normal 2 200 3 2" xfId="4330" xr:uid="{00000000-0005-0000-0000-0000EA100000}"/>
    <cellStyle name="Normal 2 200 4" xfId="4331" xr:uid="{00000000-0005-0000-0000-0000EB100000}"/>
    <cellStyle name="Normal 2 200 4 2" xfId="4332" xr:uid="{00000000-0005-0000-0000-0000EC100000}"/>
    <cellStyle name="Normal 2 200 5" xfId="4333" xr:uid="{00000000-0005-0000-0000-0000ED100000}"/>
    <cellStyle name="Normal 2 200 6" xfId="4334" xr:uid="{00000000-0005-0000-0000-0000EE100000}"/>
    <cellStyle name="Normal 2 201" xfId="4335" xr:uid="{00000000-0005-0000-0000-0000EF100000}"/>
    <cellStyle name="Normal 2 201 2" xfId="4336" xr:uid="{00000000-0005-0000-0000-0000F0100000}"/>
    <cellStyle name="Normal 2 202" xfId="4337" xr:uid="{00000000-0005-0000-0000-0000F1100000}"/>
    <cellStyle name="Normal 2 203" xfId="4338" xr:uid="{00000000-0005-0000-0000-0000F2100000}"/>
    <cellStyle name="Normal 2 21" xfId="4339" xr:uid="{00000000-0005-0000-0000-0000F3100000}"/>
    <cellStyle name="Normal 2 21 2" xfId="4340" xr:uid="{00000000-0005-0000-0000-0000F4100000}"/>
    <cellStyle name="Normal 2 22" xfId="4341" xr:uid="{00000000-0005-0000-0000-0000F5100000}"/>
    <cellStyle name="Normal 2 22 2" xfId="4342" xr:uid="{00000000-0005-0000-0000-0000F6100000}"/>
    <cellStyle name="Normal 2 23" xfId="4343" xr:uid="{00000000-0005-0000-0000-0000F7100000}"/>
    <cellStyle name="Normal 2 23 2" xfId="4344" xr:uid="{00000000-0005-0000-0000-0000F8100000}"/>
    <cellStyle name="Normal 2 24" xfId="4345" xr:uid="{00000000-0005-0000-0000-0000F9100000}"/>
    <cellStyle name="Normal 2 24 2" xfId="4346" xr:uid="{00000000-0005-0000-0000-0000FA100000}"/>
    <cellStyle name="Normal 2 25" xfId="4347" xr:uid="{00000000-0005-0000-0000-0000FB100000}"/>
    <cellStyle name="Normal 2 25 2" xfId="4348" xr:uid="{00000000-0005-0000-0000-0000FC100000}"/>
    <cellStyle name="Normal 2 26" xfId="4349" xr:uid="{00000000-0005-0000-0000-0000FD100000}"/>
    <cellStyle name="Normal 2 26 2" xfId="4350" xr:uid="{00000000-0005-0000-0000-0000FE100000}"/>
    <cellStyle name="Normal 2 27" xfId="4351" xr:uid="{00000000-0005-0000-0000-0000FF100000}"/>
    <cellStyle name="Normal 2 27 2" xfId="4352" xr:uid="{00000000-0005-0000-0000-000000110000}"/>
    <cellStyle name="Normal 2 28" xfId="4353" xr:uid="{00000000-0005-0000-0000-000001110000}"/>
    <cellStyle name="Normal 2 28 2" xfId="4354" xr:uid="{00000000-0005-0000-0000-000002110000}"/>
    <cellStyle name="Normal 2 29" xfId="4355" xr:uid="{00000000-0005-0000-0000-000003110000}"/>
    <cellStyle name="Normal 2 29 2" xfId="4356" xr:uid="{00000000-0005-0000-0000-000004110000}"/>
    <cellStyle name="Normal 2 3" xfId="4357" xr:uid="{00000000-0005-0000-0000-000005110000}"/>
    <cellStyle name="Normal 2 3 2" xfId="4358" xr:uid="{00000000-0005-0000-0000-000006110000}"/>
    <cellStyle name="Normal 2 3 2 2" xfId="4359" xr:uid="{00000000-0005-0000-0000-000007110000}"/>
    <cellStyle name="Normal 2 3 3" xfId="4360" xr:uid="{00000000-0005-0000-0000-000008110000}"/>
    <cellStyle name="Normal 2 3 3 2" xfId="4361" xr:uid="{00000000-0005-0000-0000-000009110000}"/>
    <cellStyle name="Normal 2 3 4" xfId="4362" xr:uid="{00000000-0005-0000-0000-00000A110000}"/>
    <cellStyle name="Normal 2 3 4 2" xfId="4363" xr:uid="{00000000-0005-0000-0000-00000B110000}"/>
    <cellStyle name="Normal 2 3 5" xfId="4364" xr:uid="{00000000-0005-0000-0000-00000C110000}"/>
    <cellStyle name="Normal 2 3 5 2" xfId="4365" xr:uid="{00000000-0005-0000-0000-00000D110000}"/>
    <cellStyle name="Normal 2 3 6" xfId="4366" xr:uid="{00000000-0005-0000-0000-00000E110000}"/>
    <cellStyle name="Normal 2 3 6 2" xfId="4367" xr:uid="{00000000-0005-0000-0000-00000F110000}"/>
    <cellStyle name="Normal 2 3 6 2 2" xfId="4368" xr:uid="{00000000-0005-0000-0000-000010110000}"/>
    <cellStyle name="Normal 2 3 6 2 2 2" xfId="4369" xr:uid="{00000000-0005-0000-0000-000011110000}"/>
    <cellStyle name="Normal 2 3 6 2 2 2 2" xfId="4370" xr:uid="{00000000-0005-0000-0000-000012110000}"/>
    <cellStyle name="Normal 2 3 6 2 2 3" xfId="4371" xr:uid="{00000000-0005-0000-0000-000013110000}"/>
    <cellStyle name="Normal 2 3 6 2 2 3 2" xfId="4372" xr:uid="{00000000-0005-0000-0000-000014110000}"/>
    <cellStyle name="Normal 2 3 6 2 2 4" xfId="4373" xr:uid="{00000000-0005-0000-0000-000015110000}"/>
    <cellStyle name="Normal 2 3 6 2 2 5" xfId="4374" xr:uid="{00000000-0005-0000-0000-000016110000}"/>
    <cellStyle name="Normal 2 3 6 2 3" xfId="4375" xr:uid="{00000000-0005-0000-0000-000017110000}"/>
    <cellStyle name="Normal 2 3 6 2 3 2" xfId="4376" xr:uid="{00000000-0005-0000-0000-000018110000}"/>
    <cellStyle name="Normal 2 3 6 2 4" xfId="4377" xr:uid="{00000000-0005-0000-0000-000019110000}"/>
    <cellStyle name="Normal 2 3 6 2 4 2" xfId="4378" xr:uid="{00000000-0005-0000-0000-00001A110000}"/>
    <cellStyle name="Normal 2 3 6 2 5" xfId="4379" xr:uid="{00000000-0005-0000-0000-00001B110000}"/>
    <cellStyle name="Normal 2 3 6 2 6" xfId="4380" xr:uid="{00000000-0005-0000-0000-00001C110000}"/>
    <cellStyle name="Normal 2 3 6 3" xfId="4381" xr:uid="{00000000-0005-0000-0000-00001D110000}"/>
    <cellStyle name="Normal 2 3 6 3 2" xfId="4382" xr:uid="{00000000-0005-0000-0000-00001E110000}"/>
    <cellStyle name="Normal 2 3 6 3 2 2" xfId="4383" xr:uid="{00000000-0005-0000-0000-00001F110000}"/>
    <cellStyle name="Normal 2 3 6 3 3" xfId="4384" xr:uid="{00000000-0005-0000-0000-000020110000}"/>
    <cellStyle name="Normal 2 3 6 3 3 2" xfId="4385" xr:uid="{00000000-0005-0000-0000-000021110000}"/>
    <cellStyle name="Normal 2 3 6 3 4" xfId="4386" xr:uid="{00000000-0005-0000-0000-000022110000}"/>
    <cellStyle name="Normal 2 3 6 3 5" xfId="4387" xr:uid="{00000000-0005-0000-0000-000023110000}"/>
    <cellStyle name="Normal 2 3 6 4" xfId="4388" xr:uid="{00000000-0005-0000-0000-000024110000}"/>
    <cellStyle name="Normal 2 3 6 4 2" xfId="4389" xr:uid="{00000000-0005-0000-0000-000025110000}"/>
    <cellStyle name="Normal 2 3 6 5" xfId="4390" xr:uid="{00000000-0005-0000-0000-000026110000}"/>
    <cellStyle name="Normal 2 3 6 5 2" xfId="4391" xr:uid="{00000000-0005-0000-0000-000027110000}"/>
    <cellStyle name="Normal 2 3 6 6" xfId="4392" xr:uid="{00000000-0005-0000-0000-000028110000}"/>
    <cellStyle name="Normal 2 3 6 7" xfId="4393" xr:uid="{00000000-0005-0000-0000-000029110000}"/>
    <cellStyle name="Normal 2 3 7" xfId="4394" xr:uid="{00000000-0005-0000-0000-00002A110000}"/>
    <cellStyle name="Normal 2 3 7 2" xfId="4395" xr:uid="{00000000-0005-0000-0000-00002B110000}"/>
    <cellStyle name="Normal 2 3 8" xfId="4396" xr:uid="{00000000-0005-0000-0000-00002C110000}"/>
    <cellStyle name="Normal 2 3 9" xfId="4397" xr:uid="{00000000-0005-0000-0000-00002D110000}"/>
    <cellStyle name="Normal 2 30" xfId="4398" xr:uid="{00000000-0005-0000-0000-00002E110000}"/>
    <cellStyle name="Normal 2 30 2" xfId="4399" xr:uid="{00000000-0005-0000-0000-00002F110000}"/>
    <cellStyle name="Normal 2 31" xfId="4400" xr:uid="{00000000-0005-0000-0000-000030110000}"/>
    <cellStyle name="Normal 2 31 2" xfId="4401" xr:uid="{00000000-0005-0000-0000-000031110000}"/>
    <cellStyle name="Normal 2 32" xfId="4402" xr:uid="{00000000-0005-0000-0000-000032110000}"/>
    <cellStyle name="Normal 2 32 2" xfId="4403" xr:uid="{00000000-0005-0000-0000-000033110000}"/>
    <cellStyle name="Normal 2 33" xfId="4404" xr:uid="{00000000-0005-0000-0000-000034110000}"/>
    <cellStyle name="Normal 2 33 2" xfId="4405" xr:uid="{00000000-0005-0000-0000-000035110000}"/>
    <cellStyle name="Normal 2 34" xfId="4406" xr:uid="{00000000-0005-0000-0000-000036110000}"/>
    <cellStyle name="Normal 2 34 2" xfId="4407" xr:uid="{00000000-0005-0000-0000-000037110000}"/>
    <cellStyle name="Normal 2 35" xfId="4408" xr:uid="{00000000-0005-0000-0000-000038110000}"/>
    <cellStyle name="Normal 2 35 2" xfId="4409" xr:uid="{00000000-0005-0000-0000-000039110000}"/>
    <cellStyle name="Normal 2 36" xfId="4410" xr:uid="{00000000-0005-0000-0000-00003A110000}"/>
    <cellStyle name="Normal 2 36 2" xfId="4411" xr:uid="{00000000-0005-0000-0000-00003B110000}"/>
    <cellStyle name="Normal 2 37" xfId="4412" xr:uid="{00000000-0005-0000-0000-00003C110000}"/>
    <cellStyle name="Normal 2 37 2" xfId="4413" xr:uid="{00000000-0005-0000-0000-00003D110000}"/>
    <cellStyle name="Normal 2 38" xfId="4414" xr:uid="{00000000-0005-0000-0000-00003E110000}"/>
    <cellStyle name="Normal 2 38 2" xfId="4415" xr:uid="{00000000-0005-0000-0000-00003F110000}"/>
    <cellStyle name="Normal 2 39" xfId="4416" xr:uid="{00000000-0005-0000-0000-000040110000}"/>
    <cellStyle name="Normal 2 39 2" xfId="4417" xr:uid="{00000000-0005-0000-0000-000041110000}"/>
    <cellStyle name="Normal 2 4" xfId="4418" xr:uid="{00000000-0005-0000-0000-000042110000}"/>
    <cellStyle name="Normal 2 4 2" xfId="4419" xr:uid="{00000000-0005-0000-0000-000043110000}"/>
    <cellStyle name="Normal 2 4 2 2" xfId="4420" xr:uid="{00000000-0005-0000-0000-000044110000}"/>
    <cellStyle name="Normal 2 4 2 2 2" xfId="4421" xr:uid="{00000000-0005-0000-0000-000045110000}"/>
    <cellStyle name="Normal 2 4 2 2 2 2" xfId="4422" xr:uid="{00000000-0005-0000-0000-000046110000}"/>
    <cellStyle name="Normal 2 4 2 2 2 2 2" xfId="4423" xr:uid="{00000000-0005-0000-0000-000047110000}"/>
    <cellStyle name="Normal 2 4 2 2 2 3" xfId="4424" xr:uid="{00000000-0005-0000-0000-000048110000}"/>
    <cellStyle name="Normal 2 4 2 2 2 3 2" xfId="4425" xr:uid="{00000000-0005-0000-0000-000049110000}"/>
    <cellStyle name="Normal 2 4 2 2 2 4" xfId="4426" xr:uid="{00000000-0005-0000-0000-00004A110000}"/>
    <cellStyle name="Normal 2 4 2 2 2 5" xfId="4427" xr:uid="{00000000-0005-0000-0000-00004B110000}"/>
    <cellStyle name="Normal 2 4 2 2 3" xfId="4428" xr:uid="{00000000-0005-0000-0000-00004C110000}"/>
    <cellStyle name="Normal 2 4 2 2 3 2" xfId="4429" xr:uid="{00000000-0005-0000-0000-00004D110000}"/>
    <cellStyle name="Normal 2 4 2 2 4" xfId="4430" xr:uid="{00000000-0005-0000-0000-00004E110000}"/>
    <cellStyle name="Normal 2 4 2 2 4 2" xfId="4431" xr:uid="{00000000-0005-0000-0000-00004F110000}"/>
    <cellStyle name="Normal 2 4 2 2 5" xfId="4432" xr:uid="{00000000-0005-0000-0000-000050110000}"/>
    <cellStyle name="Normal 2 4 2 2 6" xfId="4433" xr:uid="{00000000-0005-0000-0000-000051110000}"/>
    <cellStyle name="Normal 2 4 2 3" xfId="4434" xr:uid="{00000000-0005-0000-0000-000052110000}"/>
    <cellStyle name="Normal 2 4 2 3 2" xfId="4435" xr:uid="{00000000-0005-0000-0000-000053110000}"/>
    <cellStyle name="Normal 2 4 2 3 2 2" xfId="4436" xr:uid="{00000000-0005-0000-0000-000054110000}"/>
    <cellStyle name="Normal 2 4 2 3 3" xfId="4437" xr:uid="{00000000-0005-0000-0000-000055110000}"/>
    <cellStyle name="Normal 2 4 2 3 3 2" xfId="4438" xr:uid="{00000000-0005-0000-0000-000056110000}"/>
    <cellStyle name="Normal 2 4 2 3 4" xfId="4439" xr:uid="{00000000-0005-0000-0000-000057110000}"/>
    <cellStyle name="Normal 2 4 2 3 5" xfId="4440" xr:uid="{00000000-0005-0000-0000-000058110000}"/>
    <cellStyle name="Normal 2 4 2 4" xfId="4441" xr:uid="{00000000-0005-0000-0000-000059110000}"/>
    <cellStyle name="Normal 2 4 2 4 2" xfId="4442" xr:uid="{00000000-0005-0000-0000-00005A110000}"/>
    <cellStyle name="Normal 2 4 2 5" xfId="4443" xr:uid="{00000000-0005-0000-0000-00005B110000}"/>
    <cellStyle name="Normal 2 4 2 5 2" xfId="4444" xr:uid="{00000000-0005-0000-0000-00005C110000}"/>
    <cellStyle name="Normal 2 4 2 6" xfId="4445" xr:uid="{00000000-0005-0000-0000-00005D110000}"/>
    <cellStyle name="Normal 2 4 2 7" xfId="4446" xr:uid="{00000000-0005-0000-0000-00005E110000}"/>
    <cellStyle name="Normal 2 4 3" xfId="4447" xr:uid="{00000000-0005-0000-0000-00005F110000}"/>
    <cellStyle name="Normal 2 4 3 2" xfId="4448" xr:uid="{00000000-0005-0000-0000-000060110000}"/>
    <cellStyle name="Normal 2 4 4" xfId="4449" xr:uid="{00000000-0005-0000-0000-000061110000}"/>
    <cellStyle name="Normal 2 4 4 2" xfId="4450" xr:uid="{00000000-0005-0000-0000-000062110000}"/>
    <cellStyle name="Normal 2 4 5" xfId="4451" xr:uid="{00000000-0005-0000-0000-000063110000}"/>
    <cellStyle name="Normal 2 4 6" xfId="4452" xr:uid="{00000000-0005-0000-0000-000064110000}"/>
    <cellStyle name="Normal 2 4 7" xfId="4453" xr:uid="{00000000-0005-0000-0000-000065110000}"/>
    <cellStyle name="Normal 2 4 8" xfId="4454" xr:uid="{00000000-0005-0000-0000-000066110000}"/>
    <cellStyle name="Normal 2 4 9" xfId="4455" xr:uid="{00000000-0005-0000-0000-000067110000}"/>
    <cellStyle name="Normal 2 40" xfId="4456" xr:uid="{00000000-0005-0000-0000-000068110000}"/>
    <cellStyle name="Normal 2 40 2" xfId="4457" xr:uid="{00000000-0005-0000-0000-000069110000}"/>
    <cellStyle name="Normal 2 41" xfId="4458" xr:uid="{00000000-0005-0000-0000-00006A110000}"/>
    <cellStyle name="Normal 2 41 2" xfId="4459" xr:uid="{00000000-0005-0000-0000-00006B110000}"/>
    <cellStyle name="Normal 2 42" xfId="4460" xr:uid="{00000000-0005-0000-0000-00006C110000}"/>
    <cellStyle name="Normal 2 42 2" xfId="4461" xr:uid="{00000000-0005-0000-0000-00006D110000}"/>
    <cellStyle name="Normal 2 43" xfId="4462" xr:uid="{00000000-0005-0000-0000-00006E110000}"/>
    <cellStyle name="Normal 2 43 2" xfId="4463" xr:uid="{00000000-0005-0000-0000-00006F110000}"/>
    <cellStyle name="Normal 2 44" xfId="4464" xr:uid="{00000000-0005-0000-0000-000070110000}"/>
    <cellStyle name="Normal 2 44 2" xfId="4465" xr:uid="{00000000-0005-0000-0000-000071110000}"/>
    <cellStyle name="Normal 2 45" xfId="4466" xr:uid="{00000000-0005-0000-0000-000072110000}"/>
    <cellStyle name="Normal 2 45 2" xfId="4467" xr:uid="{00000000-0005-0000-0000-000073110000}"/>
    <cellStyle name="Normal 2 46" xfId="4468" xr:uid="{00000000-0005-0000-0000-000074110000}"/>
    <cellStyle name="Normal 2 46 2" xfId="4469" xr:uid="{00000000-0005-0000-0000-000075110000}"/>
    <cellStyle name="Normal 2 47" xfId="4470" xr:uid="{00000000-0005-0000-0000-000076110000}"/>
    <cellStyle name="Normal 2 47 2" xfId="4471" xr:uid="{00000000-0005-0000-0000-000077110000}"/>
    <cellStyle name="Normal 2 48" xfId="4472" xr:uid="{00000000-0005-0000-0000-000078110000}"/>
    <cellStyle name="Normal 2 48 2" xfId="4473" xr:uid="{00000000-0005-0000-0000-000079110000}"/>
    <cellStyle name="Normal 2 49" xfId="4474" xr:uid="{00000000-0005-0000-0000-00007A110000}"/>
    <cellStyle name="Normal 2 49 2" xfId="4475" xr:uid="{00000000-0005-0000-0000-00007B110000}"/>
    <cellStyle name="Normal 2 5" xfId="4476" xr:uid="{00000000-0005-0000-0000-00007C110000}"/>
    <cellStyle name="Normal 2 5 2" xfId="4477" xr:uid="{00000000-0005-0000-0000-00007D110000}"/>
    <cellStyle name="Normal 2 5 2 2" xfId="4478" xr:uid="{00000000-0005-0000-0000-00007E110000}"/>
    <cellStyle name="Normal 2 5 2 2 2" xfId="4479" xr:uid="{00000000-0005-0000-0000-00007F110000}"/>
    <cellStyle name="Normal 2 5 2 2 2 2" xfId="4480" xr:uid="{00000000-0005-0000-0000-000080110000}"/>
    <cellStyle name="Normal 2 5 2 2 2 2 2" xfId="4481" xr:uid="{00000000-0005-0000-0000-000081110000}"/>
    <cellStyle name="Normal 2 5 2 2 2 3" xfId="4482" xr:uid="{00000000-0005-0000-0000-000082110000}"/>
    <cellStyle name="Normal 2 5 2 2 2 3 2" xfId="4483" xr:uid="{00000000-0005-0000-0000-000083110000}"/>
    <cellStyle name="Normal 2 5 2 2 2 4" xfId="4484" xr:uid="{00000000-0005-0000-0000-000084110000}"/>
    <cellStyle name="Normal 2 5 2 2 2 5" xfId="4485" xr:uid="{00000000-0005-0000-0000-000085110000}"/>
    <cellStyle name="Normal 2 5 2 2 3" xfId="4486" xr:uid="{00000000-0005-0000-0000-000086110000}"/>
    <cellStyle name="Normal 2 5 2 2 3 2" xfId="4487" xr:uid="{00000000-0005-0000-0000-000087110000}"/>
    <cellStyle name="Normal 2 5 2 2 4" xfId="4488" xr:uid="{00000000-0005-0000-0000-000088110000}"/>
    <cellStyle name="Normal 2 5 2 2 4 2" xfId="4489" xr:uid="{00000000-0005-0000-0000-000089110000}"/>
    <cellStyle name="Normal 2 5 2 2 5" xfId="4490" xr:uid="{00000000-0005-0000-0000-00008A110000}"/>
    <cellStyle name="Normal 2 5 2 2 6" xfId="4491" xr:uid="{00000000-0005-0000-0000-00008B110000}"/>
    <cellStyle name="Normal 2 5 2 3" xfId="4492" xr:uid="{00000000-0005-0000-0000-00008C110000}"/>
    <cellStyle name="Normal 2 5 2 3 2" xfId="4493" xr:uid="{00000000-0005-0000-0000-00008D110000}"/>
    <cellStyle name="Normal 2 5 2 3 2 2" xfId="4494" xr:uid="{00000000-0005-0000-0000-00008E110000}"/>
    <cellStyle name="Normal 2 5 2 3 3" xfId="4495" xr:uid="{00000000-0005-0000-0000-00008F110000}"/>
    <cellStyle name="Normal 2 5 2 3 3 2" xfId="4496" xr:uid="{00000000-0005-0000-0000-000090110000}"/>
    <cellStyle name="Normal 2 5 2 3 4" xfId="4497" xr:uid="{00000000-0005-0000-0000-000091110000}"/>
    <cellStyle name="Normal 2 5 2 3 5" xfId="4498" xr:uid="{00000000-0005-0000-0000-000092110000}"/>
    <cellStyle name="Normal 2 5 2 4" xfId="4499" xr:uid="{00000000-0005-0000-0000-000093110000}"/>
    <cellStyle name="Normal 2 5 2 4 2" xfId="4500" xr:uid="{00000000-0005-0000-0000-000094110000}"/>
    <cellStyle name="Normal 2 5 2 5" xfId="4501" xr:uid="{00000000-0005-0000-0000-000095110000}"/>
    <cellStyle name="Normal 2 5 2 5 2" xfId="4502" xr:uid="{00000000-0005-0000-0000-000096110000}"/>
    <cellStyle name="Normal 2 5 2 6" xfId="4503" xr:uid="{00000000-0005-0000-0000-000097110000}"/>
    <cellStyle name="Normal 2 5 2 7" xfId="4504" xr:uid="{00000000-0005-0000-0000-000098110000}"/>
    <cellStyle name="Normal 2 5 3" xfId="4505" xr:uid="{00000000-0005-0000-0000-000099110000}"/>
    <cellStyle name="Normal 2 5 3 2" xfId="4506" xr:uid="{00000000-0005-0000-0000-00009A110000}"/>
    <cellStyle name="Normal 2 5 4" xfId="4507" xr:uid="{00000000-0005-0000-0000-00009B110000}"/>
    <cellStyle name="Normal 2 5 4 2" xfId="4508" xr:uid="{00000000-0005-0000-0000-00009C110000}"/>
    <cellStyle name="Normal 2 5 5" xfId="4509" xr:uid="{00000000-0005-0000-0000-00009D110000}"/>
    <cellStyle name="Normal 2 5 6" xfId="4510" xr:uid="{00000000-0005-0000-0000-00009E110000}"/>
    <cellStyle name="Normal 2 5 7" xfId="4511" xr:uid="{00000000-0005-0000-0000-00009F110000}"/>
    <cellStyle name="Normal 2 5 8" xfId="4512" xr:uid="{00000000-0005-0000-0000-0000A0110000}"/>
    <cellStyle name="Normal 2 5 9" xfId="4513" xr:uid="{00000000-0005-0000-0000-0000A1110000}"/>
    <cellStyle name="Normal 2 50" xfId="4514" xr:uid="{00000000-0005-0000-0000-0000A2110000}"/>
    <cellStyle name="Normal 2 50 2" xfId="4515" xr:uid="{00000000-0005-0000-0000-0000A3110000}"/>
    <cellStyle name="Normal 2 51" xfId="4516" xr:uid="{00000000-0005-0000-0000-0000A4110000}"/>
    <cellStyle name="Normal 2 51 2" xfId="4517" xr:uid="{00000000-0005-0000-0000-0000A5110000}"/>
    <cellStyle name="Normal 2 52" xfId="4518" xr:uid="{00000000-0005-0000-0000-0000A6110000}"/>
    <cellStyle name="Normal 2 52 2" xfId="4519" xr:uid="{00000000-0005-0000-0000-0000A7110000}"/>
    <cellStyle name="Normal 2 53" xfId="4520" xr:uid="{00000000-0005-0000-0000-0000A8110000}"/>
    <cellStyle name="Normal 2 53 2" xfId="4521" xr:uid="{00000000-0005-0000-0000-0000A9110000}"/>
    <cellStyle name="Normal 2 54" xfId="4522" xr:uid="{00000000-0005-0000-0000-0000AA110000}"/>
    <cellStyle name="Normal 2 54 2" xfId="4523" xr:uid="{00000000-0005-0000-0000-0000AB110000}"/>
    <cellStyle name="Normal 2 55" xfId="4524" xr:uid="{00000000-0005-0000-0000-0000AC110000}"/>
    <cellStyle name="Normal 2 55 2" xfId="4525" xr:uid="{00000000-0005-0000-0000-0000AD110000}"/>
    <cellStyle name="Normal 2 56" xfId="4526" xr:uid="{00000000-0005-0000-0000-0000AE110000}"/>
    <cellStyle name="Normal 2 56 2" xfId="4527" xr:uid="{00000000-0005-0000-0000-0000AF110000}"/>
    <cellStyle name="Normal 2 57" xfId="4528" xr:uid="{00000000-0005-0000-0000-0000B0110000}"/>
    <cellStyle name="Normal 2 57 2" xfId="4529" xr:uid="{00000000-0005-0000-0000-0000B1110000}"/>
    <cellStyle name="Normal 2 58" xfId="4530" xr:uid="{00000000-0005-0000-0000-0000B2110000}"/>
    <cellStyle name="Normal 2 58 2" xfId="4531" xr:uid="{00000000-0005-0000-0000-0000B3110000}"/>
    <cellStyle name="Normal 2 59" xfId="4532" xr:uid="{00000000-0005-0000-0000-0000B4110000}"/>
    <cellStyle name="Normal 2 59 2" xfId="4533" xr:uid="{00000000-0005-0000-0000-0000B5110000}"/>
    <cellStyle name="Normal 2 6" xfId="4534" xr:uid="{00000000-0005-0000-0000-0000B6110000}"/>
    <cellStyle name="Normal 2 6 2" xfId="4535" xr:uid="{00000000-0005-0000-0000-0000B7110000}"/>
    <cellStyle name="Normal 2 6 2 2" xfId="4536" xr:uid="{00000000-0005-0000-0000-0000B8110000}"/>
    <cellStyle name="Normal 2 6 2 2 2" xfId="4537" xr:uid="{00000000-0005-0000-0000-0000B9110000}"/>
    <cellStyle name="Normal 2 6 2 2 2 2" xfId="4538" xr:uid="{00000000-0005-0000-0000-0000BA110000}"/>
    <cellStyle name="Normal 2 6 2 2 2 2 2" xfId="4539" xr:uid="{00000000-0005-0000-0000-0000BB110000}"/>
    <cellStyle name="Normal 2 6 2 2 2 3" xfId="4540" xr:uid="{00000000-0005-0000-0000-0000BC110000}"/>
    <cellStyle name="Normal 2 6 2 2 2 3 2" xfId="4541" xr:uid="{00000000-0005-0000-0000-0000BD110000}"/>
    <cellStyle name="Normal 2 6 2 2 2 4" xfId="4542" xr:uid="{00000000-0005-0000-0000-0000BE110000}"/>
    <cellStyle name="Normal 2 6 2 2 2 5" xfId="4543" xr:uid="{00000000-0005-0000-0000-0000BF110000}"/>
    <cellStyle name="Normal 2 6 2 2 3" xfId="4544" xr:uid="{00000000-0005-0000-0000-0000C0110000}"/>
    <cellStyle name="Normal 2 6 2 2 3 2" xfId="4545" xr:uid="{00000000-0005-0000-0000-0000C1110000}"/>
    <cellStyle name="Normal 2 6 2 2 4" xfId="4546" xr:uid="{00000000-0005-0000-0000-0000C2110000}"/>
    <cellStyle name="Normal 2 6 2 2 4 2" xfId="4547" xr:uid="{00000000-0005-0000-0000-0000C3110000}"/>
    <cellStyle name="Normal 2 6 2 2 5" xfId="4548" xr:uid="{00000000-0005-0000-0000-0000C4110000}"/>
    <cellStyle name="Normal 2 6 2 2 6" xfId="4549" xr:uid="{00000000-0005-0000-0000-0000C5110000}"/>
    <cellStyle name="Normal 2 6 2 3" xfId="4550" xr:uid="{00000000-0005-0000-0000-0000C6110000}"/>
    <cellStyle name="Normal 2 6 2 3 2" xfId="4551" xr:uid="{00000000-0005-0000-0000-0000C7110000}"/>
    <cellStyle name="Normal 2 6 2 3 2 2" xfId="4552" xr:uid="{00000000-0005-0000-0000-0000C8110000}"/>
    <cellStyle name="Normal 2 6 2 3 3" xfId="4553" xr:uid="{00000000-0005-0000-0000-0000C9110000}"/>
    <cellStyle name="Normal 2 6 2 3 3 2" xfId="4554" xr:uid="{00000000-0005-0000-0000-0000CA110000}"/>
    <cellStyle name="Normal 2 6 2 3 4" xfId="4555" xr:uid="{00000000-0005-0000-0000-0000CB110000}"/>
    <cellStyle name="Normal 2 6 2 3 5" xfId="4556" xr:uid="{00000000-0005-0000-0000-0000CC110000}"/>
    <cellStyle name="Normal 2 6 2 4" xfId="4557" xr:uid="{00000000-0005-0000-0000-0000CD110000}"/>
    <cellStyle name="Normal 2 6 2 4 2" xfId="4558" xr:uid="{00000000-0005-0000-0000-0000CE110000}"/>
    <cellStyle name="Normal 2 6 2 5" xfId="4559" xr:uid="{00000000-0005-0000-0000-0000CF110000}"/>
    <cellStyle name="Normal 2 6 2 5 2" xfId="4560" xr:uid="{00000000-0005-0000-0000-0000D0110000}"/>
    <cellStyle name="Normal 2 6 2 6" xfId="4561" xr:uid="{00000000-0005-0000-0000-0000D1110000}"/>
    <cellStyle name="Normal 2 6 2 7" xfId="4562" xr:uid="{00000000-0005-0000-0000-0000D2110000}"/>
    <cellStyle name="Normal 2 6 3" xfId="4563" xr:uid="{00000000-0005-0000-0000-0000D3110000}"/>
    <cellStyle name="Normal 2 6 3 2" xfId="4564" xr:uid="{00000000-0005-0000-0000-0000D4110000}"/>
    <cellStyle name="Normal 2 6 4" xfId="4565" xr:uid="{00000000-0005-0000-0000-0000D5110000}"/>
    <cellStyle name="Normal 2 6 4 2" xfId="4566" xr:uid="{00000000-0005-0000-0000-0000D6110000}"/>
    <cellStyle name="Normal 2 6 5" xfId="4567" xr:uid="{00000000-0005-0000-0000-0000D7110000}"/>
    <cellStyle name="Normal 2 6 6" xfId="4568" xr:uid="{00000000-0005-0000-0000-0000D8110000}"/>
    <cellStyle name="Normal 2 6 7" xfId="4569" xr:uid="{00000000-0005-0000-0000-0000D9110000}"/>
    <cellStyle name="Normal 2 6 8" xfId="4570" xr:uid="{00000000-0005-0000-0000-0000DA110000}"/>
    <cellStyle name="Normal 2 6 9" xfId="4571" xr:uid="{00000000-0005-0000-0000-0000DB110000}"/>
    <cellStyle name="Normal 2 60" xfId="4572" xr:uid="{00000000-0005-0000-0000-0000DC110000}"/>
    <cellStyle name="Normal 2 60 2" xfId="4573" xr:uid="{00000000-0005-0000-0000-0000DD110000}"/>
    <cellStyle name="Normal 2 61" xfId="4574" xr:uid="{00000000-0005-0000-0000-0000DE110000}"/>
    <cellStyle name="Normal 2 61 2" xfId="4575" xr:uid="{00000000-0005-0000-0000-0000DF110000}"/>
    <cellStyle name="Normal 2 62" xfId="4576" xr:uid="{00000000-0005-0000-0000-0000E0110000}"/>
    <cellStyle name="Normal 2 62 2" xfId="4577" xr:uid="{00000000-0005-0000-0000-0000E1110000}"/>
    <cellStyle name="Normal 2 63" xfId="4578" xr:uid="{00000000-0005-0000-0000-0000E2110000}"/>
    <cellStyle name="Normal 2 63 2" xfId="4579" xr:uid="{00000000-0005-0000-0000-0000E3110000}"/>
    <cellStyle name="Normal 2 64" xfId="4580" xr:uid="{00000000-0005-0000-0000-0000E4110000}"/>
    <cellStyle name="Normal 2 64 2" xfId="4581" xr:uid="{00000000-0005-0000-0000-0000E5110000}"/>
    <cellStyle name="Normal 2 65" xfId="4582" xr:uid="{00000000-0005-0000-0000-0000E6110000}"/>
    <cellStyle name="Normal 2 65 2" xfId="4583" xr:uid="{00000000-0005-0000-0000-0000E7110000}"/>
    <cellStyle name="Normal 2 66" xfId="4584" xr:uid="{00000000-0005-0000-0000-0000E8110000}"/>
    <cellStyle name="Normal 2 66 2" xfId="4585" xr:uid="{00000000-0005-0000-0000-0000E9110000}"/>
    <cellStyle name="Normal 2 67" xfId="4586" xr:uid="{00000000-0005-0000-0000-0000EA110000}"/>
    <cellStyle name="Normal 2 67 2" xfId="4587" xr:uid="{00000000-0005-0000-0000-0000EB110000}"/>
    <cellStyle name="Normal 2 68" xfId="4588" xr:uid="{00000000-0005-0000-0000-0000EC110000}"/>
    <cellStyle name="Normal 2 68 2" xfId="4589" xr:uid="{00000000-0005-0000-0000-0000ED110000}"/>
    <cellStyle name="Normal 2 69" xfId="4590" xr:uid="{00000000-0005-0000-0000-0000EE110000}"/>
    <cellStyle name="Normal 2 69 2" xfId="4591" xr:uid="{00000000-0005-0000-0000-0000EF110000}"/>
    <cellStyle name="Normal 2 7" xfId="4592" xr:uid="{00000000-0005-0000-0000-0000F0110000}"/>
    <cellStyle name="Normal 2 7 2" xfId="4593" xr:uid="{00000000-0005-0000-0000-0000F1110000}"/>
    <cellStyle name="Normal 2 7 2 2" xfId="4594" xr:uid="{00000000-0005-0000-0000-0000F2110000}"/>
    <cellStyle name="Normal 2 7 2 2 2" xfId="4595" xr:uid="{00000000-0005-0000-0000-0000F3110000}"/>
    <cellStyle name="Normal 2 7 2 2 2 2" xfId="4596" xr:uid="{00000000-0005-0000-0000-0000F4110000}"/>
    <cellStyle name="Normal 2 7 2 2 2 2 2" xfId="4597" xr:uid="{00000000-0005-0000-0000-0000F5110000}"/>
    <cellStyle name="Normal 2 7 2 2 2 3" xfId="4598" xr:uid="{00000000-0005-0000-0000-0000F6110000}"/>
    <cellStyle name="Normal 2 7 2 2 2 3 2" xfId="4599" xr:uid="{00000000-0005-0000-0000-0000F7110000}"/>
    <cellStyle name="Normal 2 7 2 2 2 4" xfId="4600" xr:uid="{00000000-0005-0000-0000-0000F8110000}"/>
    <cellStyle name="Normal 2 7 2 2 2 5" xfId="4601" xr:uid="{00000000-0005-0000-0000-0000F9110000}"/>
    <cellStyle name="Normal 2 7 2 2 3" xfId="4602" xr:uid="{00000000-0005-0000-0000-0000FA110000}"/>
    <cellStyle name="Normal 2 7 2 2 3 2" xfId="4603" xr:uid="{00000000-0005-0000-0000-0000FB110000}"/>
    <cellStyle name="Normal 2 7 2 2 4" xfId="4604" xr:uid="{00000000-0005-0000-0000-0000FC110000}"/>
    <cellStyle name="Normal 2 7 2 2 4 2" xfId="4605" xr:uid="{00000000-0005-0000-0000-0000FD110000}"/>
    <cellStyle name="Normal 2 7 2 2 5" xfId="4606" xr:uid="{00000000-0005-0000-0000-0000FE110000}"/>
    <cellStyle name="Normal 2 7 2 2 6" xfId="4607" xr:uid="{00000000-0005-0000-0000-0000FF110000}"/>
    <cellStyle name="Normal 2 7 2 3" xfId="4608" xr:uid="{00000000-0005-0000-0000-000000120000}"/>
    <cellStyle name="Normal 2 7 2 3 2" xfId="4609" xr:uid="{00000000-0005-0000-0000-000001120000}"/>
    <cellStyle name="Normal 2 7 2 3 2 2" xfId="4610" xr:uid="{00000000-0005-0000-0000-000002120000}"/>
    <cellStyle name="Normal 2 7 2 3 3" xfId="4611" xr:uid="{00000000-0005-0000-0000-000003120000}"/>
    <cellStyle name="Normal 2 7 2 3 3 2" xfId="4612" xr:uid="{00000000-0005-0000-0000-000004120000}"/>
    <cellStyle name="Normal 2 7 2 3 4" xfId="4613" xr:uid="{00000000-0005-0000-0000-000005120000}"/>
    <cellStyle name="Normal 2 7 2 3 5" xfId="4614" xr:uid="{00000000-0005-0000-0000-000006120000}"/>
    <cellStyle name="Normal 2 7 2 4" xfId="4615" xr:uid="{00000000-0005-0000-0000-000007120000}"/>
    <cellStyle name="Normal 2 7 2 4 2" xfId="4616" xr:uid="{00000000-0005-0000-0000-000008120000}"/>
    <cellStyle name="Normal 2 7 2 5" xfId="4617" xr:uid="{00000000-0005-0000-0000-000009120000}"/>
    <cellStyle name="Normal 2 7 2 5 2" xfId="4618" xr:uid="{00000000-0005-0000-0000-00000A120000}"/>
    <cellStyle name="Normal 2 7 2 6" xfId="4619" xr:uid="{00000000-0005-0000-0000-00000B120000}"/>
    <cellStyle name="Normal 2 7 2 7" xfId="4620" xr:uid="{00000000-0005-0000-0000-00000C120000}"/>
    <cellStyle name="Normal 2 7 3" xfId="4621" xr:uid="{00000000-0005-0000-0000-00000D120000}"/>
    <cellStyle name="Normal 2 7 3 2" xfId="4622" xr:uid="{00000000-0005-0000-0000-00000E120000}"/>
    <cellStyle name="Normal 2 7 4" xfId="4623" xr:uid="{00000000-0005-0000-0000-00000F120000}"/>
    <cellStyle name="Normal 2 7 4 2" xfId="4624" xr:uid="{00000000-0005-0000-0000-000010120000}"/>
    <cellStyle name="Normal 2 7 5" xfId="4625" xr:uid="{00000000-0005-0000-0000-000011120000}"/>
    <cellStyle name="Normal 2 7 6" xfId="4626" xr:uid="{00000000-0005-0000-0000-000012120000}"/>
    <cellStyle name="Normal 2 7 7" xfId="4627" xr:uid="{00000000-0005-0000-0000-000013120000}"/>
    <cellStyle name="Normal 2 7 8" xfId="4628" xr:uid="{00000000-0005-0000-0000-000014120000}"/>
    <cellStyle name="Normal 2 7 9" xfId="4629" xr:uid="{00000000-0005-0000-0000-000015120000}"/>
    <cellStyle name="Normal 2 70" xfId="4630" xr:uid="{00000000-0005-0000-0000-000016120000}"/>
    <cellStyle name="Normal 2 70 2" xfId="4631" xr:uid="{00000000-0005-0000-0000-000017120000}"/>
    <cellStyle name="Normal 2 71" xfId="4632" xr:uid="{00000000-0005-0000-0000-000018120000}"/>
    <cellStyle name="Normal 2 71 2" xfId="4633" xr:uid="{00000000-0005-0000-0000-000019120000}"/>
    <cellStyle name="Normal 2 72" xfId="4634" xr:uid="{00000000-0005-0000-0000-00001A120000}"/>
    <cellStyle name="Normal 2 72 2" xfId="4635" xr:uid="{00000000-0005-0000-0000-00001B120000}"/>
    <cellStyle name="Normal 2 73" xfId="4636" xr:uid="{00000000-0005-0000-0000-00001C120000}"/>
    <cellStyle name="Normal 2 73 2" xfId="4637" xr:uid="{00000000-0005-0000-0000-00001D120000}"/>
    <cellStyle name="Normal 2 74" xfId="4638" xr:uid="{00000000-0005-0000-0000-00001E120000}"/>
    <cellStyle name="Normal 2 74 2" xfId="4639" xr:uid="{00000000-0005-0000-0000-00001F120000}"/>
    <cellStyle name="Normal 2 75" xfId="4640" xr:uid="{00000000-0005-0000-0000-000020120000}"/>
    <cellStyle name="Normal 2 75 2" xfId="4641" xr:uid="{00000000-0005-0000-0000-000021120000}"/>
    <cellStyle name="Normal 2 76" xfId="4642" xr:uid="{00000000-0005-0000-0000-000022120000}"/>
    <cellStyle name="Normal 2 76 2" xfId="4643" xr:uid="{00000000-0005-0000-0000-000023120000}"/>
    <cellStyle name="Normal 2 77" xfId="4644" xr:uid="{00000000-0005-0000-0000-000024120000}"/>
    <cellStyle name="Normal 2 77 2" xfId="4645" xr:uid="{00000000-0005-0000-0000-000025120000}"/>
    <cellStyle name="Normal 2 78" xfId="4646" xr:uid="{00000000-0005-0000-0000-000026120000}"/>
    <cellStyle name="Normal 2 78 2" xfId="4647" xr:uid="{00000000-0005-0000-0000-000027120000}"/>
    <cellStyle name="Normal 2 79" xfId="4648" xr:uid="{00000000-0005-0000-0000-000028120000}"/>
    <cellStyle name="Normal 2 79 2" xfId="4649" xr:uid="{00000000-0005-0000-0000-000029120000}"/>
    <cellStyle name="Normal 2 8" xfId="4650" xr:uid="{00000000-0005-0000-0000-00002A120000}"/>
    <cellStyle name="Normal 2 8 2" xfId="4651" xr:uid="{00000000-0005-0000-0000-00002B120000}"/>
    <cellStyle name="Normal 2 8 2 2" xfId="4652" xr:uid="{00000000-0005-0000-0000-00002C120000}"/>
    <cellStyle name="Normal 2 8 2 2 2" xfId="4653" xr:uid="{00000000-0005-0000-0000-00002D120000}"/>
    <cellStyle name="Normal 2 8 2 2 2 2" xfId="4654" xr:uid="{00000000-0005-0000-0000-00002E120000}"/>
    <cellStyle name="Normal 2 8 2 2 2 2 2" xfId="4655" xr:uid="{00000000-0005-0000-0000-00002F120000}"/>
    <cellStyle name="Normal 2 8 2 2 2 3" xfId="4656" xr:uid="{00000000-0005-0000-0000-000030120000}"/>
    <cellStyle name="Normal 2 8 2 2 2 3 2" xfId="4657" xr:uid="{00000000-0005-0000-0000-000031120000}"/>
    <cellStyle name="Normal 2 8 2 2 2 4" xfId="4658" xr:uid="{00000000-0005-0000-0000-000032120000}"/>
    <cellStyle name="Normal 2 8 2 2 2 5" xfId="4659" xr:uid="{00000000-0005-0000-0000-000033120000}"/>
    <cellStyle name="Normal 2 8 2 2 3" xfId="4660" xr:uid="{00000000-0005-0000-0000-000034120000}"/>
    <cellStyle name="Normal 2 8 2 2 3 2" xfId="4661" xr:uid="{00000000-0005-0000-0000-000035120000}"/>
    <cellStyle name="Normal 2 8 2 2 4" xfId="4662" xr:uid="{00000000-0005-0000-0000-000036120000}"/>
    <cellStyle name="Normal 2 8 2 2 4 2" xfId="4663" xr:uid="{00000000-0005-0000-0000-000037120000}"/>
    <cellStyle name="Normal 2 8 2 2 5" xfId="4664" xr:uid="{00000000-0005-0000-0000-000038120000}"/>
    <cellStyle name="Normal 2 8 2 2 6" xfId="4665" xr:uid="{00000000-0005-0000-0000-000039120000}"/>
    <cellStyle name="Normal 2 8 2 3" xfId="4666" xr:uid="{00000000-0005-0000-0000-00003A120000}"/>
    <cellStyle name="Normal 2 8 2 3 2" xfId="4667" xr:uid="{00000000-0005-0000-0000-00003B120000}"/>
    <cellStyle name="Normal 2 8 2 3 2 2" xfId="4668" xr:uid="{00000000-0005-0000-0000-00003C120000}"/>
    <cellStyle name="Normal 2 8 2 3 3" xfId="4669" xr:uid="{00000000-0005-0000-0000-00003D120000}"/>
    <cellStyle name="Normal 2 8 2 3 3 2" xfId="4670" xr:uid="{00000000-0005-0000-0000-00003E120000}"/>
    <cellStyle name="Normal 2 8 2 3 4" xfId="4671" xr:uid="{00000000-0005-0000-0000-00003F120000}"/>
    <cellStyle name="Normal 2 8 2 3 5" xfId="4672" xr:uid="{00000000-0005-0000-0000-000040120000}"/>
    <cellStyle name="Normal 2 8 2 4" xfId="4673" xr:uid="{00000000-0005-0000-0000-000041120000}"/>
    <cellStyle name="Normal 2 8 2 4 2" xfId="4674" xr:uid="{00000000-0005-0000-0000-000042120000}"/>
    <cellStyle name="Normal 2 8 2 5" xfId="4675" xr:uid="{00000000-0005-0000-0000-000043120000}"/>
    <cellStyle name="Normal 2 8 2 5 2" xfId="4676" xr:uid="{00000000-0005-0000-0000-000044120000}"/>
    <cellStyle name="Normal 2 8 2 6" xfId="4677" xr:uid="{00000000-0005-0000-0000-000045120000}"/>
    <cellStyle name="Normal 2 8 2 7" xfId="4678" xr:uid="{00000000-0005-0000-0000-000046120000}"/>
    <cellStyle name="Normal 2 8 3" xfId="4679" xr:uid="{00000000-0005-0000-0000-000047120000}"/>
    <cellStyle name="Normal 2 8 3 2" xfId="4680" xr:uid="{00000000-0005-0000-0000-000048120000}"/>
    <cellStyle name="Normal 2 8 4" xfId="4681" xr:uid="{00000000-0005-0000-0000-000049120000}"/>
    <cellStyle name="Normal 2 8 4 2" xfId="4682" xr:uid="{00000000-0005-0000-0000-00004A120000}"/>
    <cellStyle name="Normal 2 8 5" xfId="4683" xr:uid="{00000000-0005-0000-0000-00004B120000}"/>
    <cellStyle name="Normal 2 8 6" xfId="4684" xr:uid="{00000000-0005-0000-0000-00004C120000}"/>
    <cellStyle name="Normal 2 8 7" xfId="4685" xr:uid="{00000000-0005-0000-0000-00004D120000}"/>
    <cellStyle name="Normal 2 8 8" xfId="4686" xr:uid="{00000000-0005-0000-0000-00004E120000}"/>
    <cellStyle name="Normal 2 8 9" xfId="4687" xr:uid="{00000000-0005-0000-0000-00004F120000}"/>
    <cellStyle name="Normal 2 80" xfId="4688" xr:uid="{00000000-0005-0000-0000-000050120000}"/>
    <cellStyle name="Normal 2 80 2" xfId="4689" xr:uid="{00000000-0005-0000-0000-000051120000}"/>
    <cellStyle name="Normal 2 81" xfId="4690" xr:uid="{00000000-0005-0000-0000-000052120000}"/>
    <cellStyle name="Normal 2 81 2" xfId="4691" xr:uid="{00000000-0005-0000-0000-000053120000}"/>
    <cellStyle name="Normal 2 82" xfId="4692" xr:uid="{00000000-0005-0000-0000-000054120000}"/>
    <cellStyle name="Normal 2 82 2" xfId="4693" xr:uid="{00000000-0005-0000-0000-000055120000}"/>
    <cellStyle name="Normal 2 83" xfId="4694" xr:uid="{00000000-0005-0000-0000-000056120000}"/>
    <cellStyle name="Normal 2 83 2" xfId="4695" xr:uid="{00000000-0005-0000-0000-000057120000}"/>
    <cellStyle name="Normal 2 84" xfId="4696" xr:uid="{00000000-0005-0000-0000-000058120000}"/>
    <cellStyle name="Normal 2 84 2" xfId="4697" xr:uid="{00000000-0005-0000-0000-000059120000}"/>
    <cellStyle name="Normal 2 85" xfId="4698" xr:uid="{00000000-0005-0000-0000-00005A120000}"/>
    <cellStyle name="Normal 2 85 2" xfId="4699" xr:uid="{00000000-0005-0000-0000-00005B120000}"/>
    <cellStyle name="Normal 2 86" xfId="4700" xr:uid="{00000000-0005-0000-0000-00005C120000}"/>
    <cellStyle name="Normal 2 86 2" xfId="4701" xr:uid="{00000000-0005-0000-0000-00005D120000}"/>
    <cellStyle name="Normal 2 87" xfId="4702" xr:uid="{00000000-0005-0000-0000-00005E120000}"/>
    <cellStyle name="Normal 2 87 2" xfId="4703" xr:uid="{00000000-0005-0000-0000-00005F120000}"/>
    <cellStyle name="Normal 2 88" xfId="4704" xr:uid="{00000000-0005-0000-0000-000060120000}"/>
    <cellStyle name="Normal 2 88 2" xfId="4705" xr:uid="{00000000-0005-0000-0000-000061120000}"/>
    <cellStyle name="Normal 2 89" xfId="4706" xr:uid="{00000000-0005-0000-0000-000062120000}"/>
    <cellStyle name="Normal 2 89 2" xfId="4707" xr:uid="{00000000-0005-0000-0000-000063120000}"/>
    <cellStyle name="Normal 2 9" xfId="4708" xr:uid="{00000000-0005-0000-0000-000064120000}"/>
    <cellStyle name="Normal 2 9 2" xfId="4709" xr:uid="{00000000-0005-0000-0000-000065120000}"/>
    <cellStyle name="Normal 2 9 2 2" xfId="4710" xr:uid="{00000000-0005-0000-0000-000066120000}"/>
    <cellStyle name="Normal 2 9 2 2 2" xfId="4711" xr:uid="{00000000-0005-0000-0000-000067120000}"/>
    <cellStyle name="Normal 2 9 2 2 2 2" xfId="4712" xr:uid="{00000000-0005-0000-0000-000068120000}"/>
    <cellStyle name="Normal 2 9 2 2 2 2 2" xfId="4713" xr:uid="{00000000-0005-0000-0000-000069120000}"/>
    <cellStyle name="Normal 2 9 2 2 2 3" xfId="4714" xr:uid="{00000000-0005-0000-0000-00006A120000}"/>
    <cellStyle name="Normal 2 9 2 2 2 3 2" xfId="4715" xr:uid="{00000000-0005-0000-0000-00006B120000}"/>
    <cellStyle name="Normal 2 9 2 2 2 4" xfId="4716" xr:uid="{00000000-0005-0000-0000-00006C120000}"/>
    <cellStyle name="Normal 2 9 2 2 2 5" xfId="4717" xr:uid="{00000000-0005-0000-0000-00006D120000}"/>
    <cellStyle name="Normal 2 9 2 2 3" xfId="4718" xr:uid="{00000000-0005-0000-0000-00006E120000}"/>
    <cellStyle name="Normal 2 9 2 2 3 2" xfId="4719" xr:uid="{00000000-0005-0000-0000-00006F120000}"/>
    <cellStyle name="Normal 2 9 2 2 4" xfId="4720" xr:uid="{00000000-0005-0000-0000-000070120000}"/>
    <cellStyle name="Normal 2 9 2 2 4 2" xfId="4721" xr:uid="{00000000-0005-0000-0000-000071120000}"/>
    <cellStyle name="Normal 2 9 2 2 5" xfId="4722" xr:uid="{00000000-0005-0000-0000-000072120000}"/>
    <cellStyle name="Normal 2 9 2 2 6" xfId="4723" xr:uid="{00000000-0005-0000-0000-000073120000}"/>
    <cellStyle name="Normal 2 9 2 3" xfId="4724" xr:uid="{00000000-0005-0000-0000-000074120000}"/>
    <cellStyle name="Normal 2 9 2 3 2" xfId="4725" xr:uid="{00000000-0005-0000-0000-000075120000}"/>
    <cellStyle name="Normal 2 9 2 3 2 2" xfId="4726" xr:uid="{00000000-0005-0000-0000-000076120000}"/>
    <cellStyle name="Normal 2 9 2 3 3" xfId="4727" xr:uid="{00000000-0005-0000-0000-000077120000}"/>
    <cellStyle name="Normal 2 9 2 3 3 2" xfId="4728" xr:uid="{00000000-0005-0000-0000-000078120000}"/>
    <cellStyle name="Normal 2 9 2 3 4" xfId="4729" xr:uid="{00000000-0005-0000-0000-000079120000}"/>
    <cellStyle name="Normal 2 9 2 3 5" xfId="4730" xr:uid="{00000000-0005-0000-0000-00007A120000}"/>
    <cellStyle name="Normal 2 9 2 4" xfId="4731" xr:uid="{00000000-0005-0000-0000-00007B120000}"/>
    <cellStyle name="Normal 2 9 2 4 2" xfId="4732" xr:uid="{00000000-0005-0000-0000-00007C120000}"/>
    <cellStyle name="Normal 2 9 2 5" xfId="4733" xr:uid="{00000000-0005-0000-0000-00007D120000}"/>
    <cellStyle name="Normal 2 9 2 5 2" xfId="4734" xr:uid="{00000000-0005-0000-0000-00007E120000}"/>
    <cellStyle name="Normal 2 9 2 6" xfId="4735" xr:uid="{00000000-0005-0000-0000-00007F120000}"/>
    <cellStyle name="Normal 2 9 2 7" xfId="4736" xr:uid="{00000000-0005-0000-0000-000080120000}"/>
    <cellStyle name="Normal 2 9 3" xfId="4737" xr:uid="{00000000-0005-0000-0000-000081120000}"/>
    <cellStyle name="Normal 2 9 3 2" xfId="4738" xr:uid="{00000000-0005-0000-0000-000082120000}"/>
    <cellStyle name="Normal 2 9 4" xfId="4739" xr:uid="{00000000-0005-0000-0000-000083120000}"/>
    <cellStyle name="Normal 2 9 5" xfId="4740" xr:uid="{00000000-0005-0000-0000-000084120000}"/>
    <cellStyle name="Normal 2 9 6" xfId="4741" xr:uid="{00000000-0005-0000-0000-000085120000}"/>
    <cellStyle name="Normal 2 9 7" xfId="4742" xr:uid="{00000000-0005-0000-0000-000086120000}"/>
    <cellStyle name="Normal 2 9 8" xfId="4743" xr:uid="{00000000-0005-0000-0000-000087120000}"/>
    <cellStyle name="Normal 2 9 9" xfId="4744" xr:uid="{00000000-0005-0000-0000-000088120000}"/>
    <cellStyle name="Normal 2 90" xfId="4745" xr:uid="{00000000-0005-0000-0000-000089120000}"/>
    <cellStyle name="Normal 2 90 2" xfId="4746" xr:uid="{00000000-0005-0000-0000-00008A120000}"/>
    <cellStyle name="Normal 2 91" xfId="4747" xr:uid="{00000000-0005-0000-0000-00008B120000}"/>
    <cellStyle name="Normal 2 91 2" xfId="4748" xr:uid="{00000000-0005-0000-0000-00008C120000}"/>
    <cellStyle name="Normal 2 92" xfId="4749" xr:uid="{00000000-0005-0000-0000-00008D120000}"/>
    <cellStyle name="Normal 2 92 2" xfId="4750" xr:uid="{00000000-0005-0000-0000-00008E120000}"/>
    <cellStyle name="Normal 2 93" xfId="4751" xr:uid="{00000000-0005-0000-0000-00008F120000}"/>
    <cellStyle name="Normal 2 93 2" xfId="4752" xr:uid="{00000000-0005-0000-0000-000090120000}"/>
    <cellStyle name="Normal 2 94" xfId="4753" xr:uid="{00000000-0005-0000-0000-000091120000}"/>
    <cellStyle name="Normal 2 94 2" xfId="4754" xr:uid="{00000000-0005-0000-0000-000092120000}"/>
    <cellStyle name="Normal 2 95" xfId="4755" xr:uid="{00000000-0005-0000-0000-000093120000}"/>
    <cellStyle name="Normal 2 95 2" xfId="4756" xr:uid="{00000000-0005-0000-0000-000094120000}"/>
    <cellStyle name="Normal 2 96" xfId="4757" xr:uid="{00000000-0005-0000-0000-000095120000}"/>
    <cellStyle name="Normal 2 96 2" xfId="4758" xr:uid="{00000000-0005-0000-0000-000096120000}"/>
    <cellStyle name="Normal 2 97" xfId="4759" xr:uid="{00000000-0005-0000-0000-000097120000}"/>
    <cellStyle name="Normal 2 97 2" xfId="4760" xr:uid="{00000000-0005-0000-0000-000098120000}"/>
    <cellStyle name="Normal 2 98" xfId="4761" xr:uid="{00000000-0005-0000-0000-000099120000}"/>
    <cellStyle name="Normal 2 98 2" xfId="4762" xr:uid="{00000000-0005-0000-0000-00009A120000}"/>
    <cellStyle name="Normal 2 99" xfId="4763" xr:uid="{00000000-0005-0000-0000-00009B120000}"/>
    <cellStyle name="Normal 2 99 2" xfId="4764" xr:uid="{00000000-0005-0000-0000-00009C120000}"/>
    <cellStyle name="Normal 2_summary-NOZIE-26ogos" xfId="4765" xr:uid="{00000000-0005-0000-0000-00009D120000}"/>
    <cellStyle name="Normal 20" xfId="4766" xr:uid="{00000000-0005-0000-0000-00009E120000}"/>
    <cellStyle name="Normal 20 2" xfId="4767" xr:uid="{00000000-0005-0000-0000-00009F120000}"/>
    <cellStyle name="Normal 20 2 2" xfId="4768" xr:uid="{00000000-0005-0000-0000-0000A0120000}"/>
    <cellStyle name="Normal 20 3" xfId="4769" xr:uid="{00000000-0005-0000-0000-0000A1120000}"/>
    <cellStyle name="Normal 20 4" xfId="4770" xr:uid="{00000000-0005-0000-0000-0000A2120000}"/>
    <cellStyle name="Normal 21" xfId="4771" xr:uid="{00000000-0005-0000-0000-0000A3120000}"/>
    <cellStyle name="Normal 21 2" xfId="4772" xr:uid="{00000000-0005-0000-0000-0000A4120000}"/>
    <cellStyle name="Normal 21 2 2" xfId="4773" xr:uid="{00000000-0005-0000-0000-0000A5120000}"/>
    <cellStyle name="Normal 21 3" xfId="4774" xr:uid="{00000000-0005-0000-0000-0000A6120000}"/>
    <cellStyle name="Normal 22" xfId="4775" xr:uid="{00000000-0005-0000-0000-0000A7120000}"/>
    <cellStyle name="Normal 22 2" xfId="4776" xr:uid="{00000000-0005-0000-0000-0000A8120000}"/>
    <cellStyle name="Normal 22 2 2" xfId="4777" xr:uid="{00000000-0005-0000-0000-0000A9120000}"/>
    <cellStyle name="Normal 22 3" xfId="4778" xr:uid="{00000000-0005-0000-0000-0000AA120000}"/>
    <cellStyle name="Normal 23" xfId="4779" xr:uid="{00000000-0005-0000-0000-0000AB120000}"/>
    <cellStyle name="Normal 23 2" xfId="4780" xr:uid="{00000000-0005-0000-0000-0000AC120000}"/>
    <cellStyle name="Normal 24" xfId="4781" xr:uid="{00000000-0005-0000-0000-0000AD120000}"/>
    <cellStyle name="Normal 24 2" xfId="4782" xr:uid="{00000000-0005-0000-0000-0000AE120000}"/>
    <cellStyle name="Normal 25" xfId="4783" xr:uid="{00000000-0005-0000-0000-0000AF120000}"/>
    <cellStyle name="Normal 25 2" xfId="4784" xr:uid="{00000000-0005-0000-0000-0000B0120000}"/>
    <cellStyle name="Normal 26" xfId="4785" xr:uid="{00000000-0005-0000-0000-0000B1120000}"/>
    <cellStyle name="Normal 26 2" xfId="4786" xr:uid="{00000000-0005-0000-0000-0000B2120000}"/>
    <cellStyle name="Normal 27" xfId="4787" xr:uid="{00000000-0005-0000-0000-0000B3120000}"/>
    <cellStyle name="Normal 27 2" xfId="4788" xr:uid="{00000000-0005-0000-0000-0000B4120000}"/>
    <cellStyle name="Normal 28" xfId="4789" xr:uid="{00000000-0005-0000-0000-0000B5120000}"/>
    <cellStyle name="Normal 28 2" xfId="4790" xr:uid="{00000000-0005-0000-0000-0000B6120000}"/>
    <cellStyle name="Normal 29" xfId="4791" xr:uid="{00000000-0005-0000-0000-0000B7120000}"/>
    <cellStyle name="Normal 29 2" xfId="4792" xr:uid="{00000000-0005-0000-0000-0000B8120000}"/>
    <cellStyle name="Normal 3" xfId="4793" xr:uid="{00000000-0005-0000-0000-0000B9120000}"/>
    <cellStyle name="Normal 3 10" xfId="4794" xr:uid="{00000000-0005-0000-0000-0000BA120000}"/>
    <cellStyle name="Normal 3 10 2" xfId="4795" xr:uid="{00000000-0005-0000-0000-0000BB120000}"/>
    <cellStyle name="Normal 3 10 2 2" xfId="4796" xr:uid="{00000000-0005-0000-0000-0000BC120000}"/>
    <cellStyle name="Normal 3 10 3" xfId="4797" xr:uid="{00000000-0005-0000-0000-0000BD120000}"/>
    <cellStyle name="Normal 3 10 4" xfId="4798" xr:uid="{00000000-0005-0000-0000-0000BE120000}"/>
    <cellStyle name="Normal 3 11" xfId="4799" xr:uid="{00000000-0005-0000-0000-0000BF120000}"/>
    <cellStyle name="Normal 3 11 2" xfId="4800" xr:uid="{00000000-0005-0000-0000-0000C0120000}"/>
    <cellStyle name="Normal 3 11 3" xfId="4801" xr:uid="{00000000-0005-0000-0000-0000C1120000}"/>
    <cellStyle name="Normal 3 11 4" xfId="4802" xr:uid="{00000000-0005-0000-0000-0000C2120000}"/>
    <cellStyle name="Normal 3 12" xfId="4803" xr:uid="{00000000-0005-0000-0000-0000C3120000}"/>
    <cellStyle name="Normal 3 12 2" xfId="4804" xr:uid="{00000000-0005-0000-0000-0000C4120000}"/>
    <cellStyle name="Normal 3 13" xfId="4805" xr:uid="{00000000-0005-0000-0000-0000C5120000}"/>
    <cellStyle name="Normal 3 14" xfId="4806" xr:uid="{00000000-0005-0000-0000-0000C6120000}"/>
    <cellStyle name="Normal 3 2" xfId="4807" xr:uid="{00000000-0005-0000-0000-0000C7120000}"/>
    <cellStyle name="Normal 3 2 10" xfId="4808" xr:uid="{00000000-0005-0000-0000-0000C8120000}"/>
    <cellStyle name="Normal 3 2 10 2" xfId="4809" xr:uid="{00000000-0005-0000-0000-0000C9120000}"/>
    <cellStyle name="Normal 3 2 10 3" xfId="4810" xr:uid="{00000000-0005-0000-0000-0000CA120000}"/>
    <cellStyle name="Normal 3 2 11" xfId="4811" xr:uid="{00000000-0005-0000-0000-0000CB120000}"/>
    <cellStyle name="Normal 3 2 12" xfId="4812" xr:uid="{00000000-0005-0000-0000-0000CC120000}"/>
    <cellStyle name="Normal 3 2 2" xfId="3" xr:uid="{00000000-0005-0000-0000-0000CD120000}"/>
    <cellStyle name="Normal 3 2 2 10" xfId="4813" xr:uid="{00000000-0005-0000-0000-0000CE120000}"/>
    <cellStyle name="Normal 3 2 2 11" xfId="4814" xr:uid="{00000000-0005-0000-0000-0000CF120000}"/>
    <cellStyle name="Normal 3 2 2 2" xfId="4815" xr:uid="{00000000-0005-0000-0000-0000D0120000}"/>
    <cellStyle name="Normal 3 2 2 2 2" xfId="4816" xr:uid="{00000000-0005-0000-0000-0000D1120000}"/>
    <cellStyle name="Normal 3 2 2 2 2 10" xfId="4817" xr:uid="{00000000-0005-0000-0000-0000D2120000}"/>
    <cellStyle name="Normal 3 2 2 2 2 2" xfId="4818" xr:uid="{00000000-0005-0000-0000-0000D3120000}"/>
    <cellStyle name="Normal 3 2 2 2 2 2 2" xfId="4819" xr:uid="{00000000-0005-0000-0000-0000D4120000}"/>
    <cellStyle name="Normal 3 2 2 2 2 2 2 2" xfId="4820" xr:uid="{00000000-0005-0000-0000-0000D5120000}"/>
    <cellStyle name="Normal 3 2 2 2 2 2 2 2 2" xfId="4821" xr:uid="{00000000-0005-0000-0000-0000D6120000}"/>
    <cellStyle name="Normal 3 2 2 2 2 2 2 2 2 2" xfId="4822" xr:uid="{00000000-0005-0000-0000-0000D7120000}"/>
    <cellStyle name="Normal 3 2 2 2 2 2 2 2 2 2 2" xfId="4823" xr:uid="{00000000-0005-0000-0000-0000D8120000}"/>
    <cellStyle name="Normal 3 2 2 2 2 2 2 2 2 2 2 2" xfId="4824" xr:uid="{00000000-0005-0000-0000-0000D9120000}"/>
    <cellStyle name="Normal 3 2 2 2 2 2 2 2 2 2 3" xfId="4825" xr:uid="{00000000-0005-0000-0000-0000DA120000}"/>
    <cellStyle name="Normal 3 2 2 2 2 2 2 2 2 2 3 2" xfId="4826" xr:uid="{00000000-0005-0000-0000-0000DB120000}"/>
    <cellStyle name="Normal 3 2 2 2 2 2 2 2 2 2 4" xfId="4827" xr:uid="{00000000-0005-0000-0000-0000DC120000}"/>
    <cellStyle name="Normal 3 2 2 2 2 2 2 2 2 2 5" xfId="4828" xr:uid="{00000000-0005-0000-0000-0000DD120000}"/>
    <cellStyle name="Normal 3 2 2 2 2 2 2 2 2 3" xfId="4829" xr:uid="{00000000-0005-0000-0000-0000DE120000}"/>
    <cellStyle name="Normal 3 2 2 2 2 2 2 2 2 3 2" xfId="4830" xr:uid="{00000000-0005-0000-0000-0000DF120000}"/>
    <cellStyle name="Normal 3 2 2 2 2 2 2 2 2 4" xfId="4831" xr:uid="{00000000-0005-0000-0000-0000E0120000}"/>
    <cellStyle name="Normal 3 2 2 2 2 2 2 2 2 4 2" xfId="4832" xr:uid="{00000000-0005-0000-0000-0000E1120000}"/>
    <cellStyle name="Normal 3 2 2 2 2 2 2 2 2 5" xfId="4833" xr:uid="{00000000-0005-0000-0000-0000E2120000}"/>
    <cellStyle name="Normal 3 2 2 2 2 2 2 2 2 6" xfId="4834" xr:uid="{00000000-0005-0000-0000-0000E3120000}"/>
    <cellStyle name="Normal 3 2 2 2 2 2 2 2 3" xfId="4835" xr:uid="{00000000-0005-0000-0000-0000E4120000}"/>
    <cellStyle name="Normal 3 2 2 2 2 2 2 2 3 2" xfId="4836" xr:uid="{00000000-0005-0000-0000-0000E5120000}"/>
    <cellStyle name="Normal 3 2 2 2 2 2 2 2 3 2 2" xfId="4837" xr:uid="{00000000-0005-0000-0000-0000E6120000}"/>
    <cellStyle name="Normal 3 2 2 2 2 2 2 2 3 3" xfId="4838" xr:uid="{00000000-0005-0000-0000-0000E7120000}"/>
    <cellStyle name="Normal 3 2 2 2 2 2 2 2 3 3 2" xfId="4839" xr:uid="{00000000-0005-0000-0000-0000E8120000}"/>
    <cellStyle name="Normal 3 2 2 2 2 2 2 2 3 4" xfId="4840" xr:uid="{00000000-0005-0000-0000-0000E9120000}"/>
    <cellStyle name="Normal 3 2 2 2 2 2 2 2 3 5" xfId="4841" xr:uid="{00000000-0005-0000-0000-0000EA120000}"/>
    <cellStyle name="Normal 3 2 2 2 2 2 2 2 4" xfId="4842" xr:uid="{00000000-0005-0000-0000-0000EB120000}"/>
    <cellStyle name="Normal 3 2 2 2 2 2 2 2 4 2" xfId="4843" xr:uid="{00000000-0005-0000-0000-0000EC120000}"/>
    <cellStyle name="Normal 3 2 2 2 2 2 2 2 5" xfId="4844" xr:uid="{00000000-0005-0000-0000-0000ED120000}"/>
    <cellStyle name="Normal 3 2 2 2 2 2 2 2 5 2" xfId="4845" xr:uid="{00000000-0005-0000-0000-0000EE120000}"/>
    <cellStyle name="Normal 3 2 2 2 2 2 2 2 6" xfId="4846" xr:uid="{00000000-0005-0000-0000-0000EF120000}"/>
    <cellStyle name="Normal 3 2 2 2 2 2 2 2 7" xfId="4847" xr:uid="{00000000-0005-0000-0000-0000F0120000}"/>
    <cellStyle name="Normal 3 2 2 2 2 2 2 3" xfId="4848" xr:uid="{00000000-0005-0000-0000-0000F1120000}"/>
    <cellStyle name="Normal 3 2 2 2 2 2 2 3 2" xfId="4849" xr:uid="{00000000-0005-0000-0000-0000F2120000}"/>
    <cellStyle name="Normal 3 2 2 2 2 2 2 3 2 2" xfId="4850" xr:uid="{00000000-0005-0000-0000-0000F3120000}"/>
    <cellStyle name="Normal 3 2 2 2 2 2 2 3 2 2 2" xfId="4851" xr:uid="{00000000-0005-0000-0000-0000F4120000}"/>
    <cellStyle name="Normal 3 2 2 2 2 2 2 3 2 3" xfId="4852" xr:uid="{00000000-0005-0000-0000-0000F5120000}"/>
    <cellStyle name="Normal 3 2 2 2 2 2 2 3 2 3 2" xfId="4853" xr:uid="{00000000-0005-0000-0000-0000F6120000}"/>
    <cellStyle name="Normal 3 2 2 2 2 2 2 3 2 4" xfId="4854" xr:uid="{00000000-0005-0000-0000-0000F7120000}"/>
    <cellStyle name="Normal 3 2 2 2 2 2 2 3 2 5" xfId="4855" xr:uid="{00000000-0005-0000-0000-0000F8120000}"/>
    <cellStyle name="Normal 3 2 2 2 2 2 2 3 3" xfId="4856" xr:uid="{00000000-0005-0000-0000-0000F9120000}"/>
    <cellStyle name="Normal 3 2 2 2 2 2 2 3 3 2" xfId="4857" xr:uid="{00000000-0005-0000-0000-0000FA120000}"/>
    <cellStyle name="Normal 3 2 2 2 2 2 2 3 4" xfId="4858" xr:uid="{00000000-0005-0000-0000-0000FB120000}"/>
    <cellStyle name="Normal 3 2 2 2 2 2 2 3 4 2" xfId="4859" xr:uid="{00000000-0005-0000-0000-0000FC120000}"/>
    <cellStyle name="Normal 3 2 2 2 2 2 2 3 5" xfId="4860" xr:uid="{00000000-0005-0000-0000-0000FD120000}"/>
    <cellStyle name="Normal 3 2 2 2 2 2 2 3 6" xfId="4861" xr:uid="{00000000-0005-0000-0000-0000FE120000}"/>
    <cellStyle name="Normal 3 2 2 2 2 2 2 4" xfId="4862" xr:uid="{00000000-0005-0000-0000-0000FF120000}"/>
    <cellStyle name="Normal 3 2 2 2 2 2 2 4 2" xfId="4863" xr:uid="{00000000-0005-0000-0000-000000130000}"/>
    <cellStyle name="Normal 3 2 2 2 2 2 2 4 2 2" xfId="4864" xr:uid="{00000000-0005-0000-0000-000001130000}"/>
    <cellStyle name="Normal 3 2 2 2 2 2 2 4 3" xfId="4865" xr:uid="{00000000-0005-0000-0000-000002130000}"/>
    <cellStyle name="Normal 3 2 2 2 2 2 2 4 3 2" xfId="4866" xr:uid="{00000000-0005-0000-0000-000003130000}"/>
    <cellStyle name="Normal 3 2 2 2 2 2 2 4 4" xfId="4867" xr:uid="{00000000-0005-0000-0000-000004130000}"/>
    <cellStyle name="Normal 3 2 2 2 2 2 2 4 5" xfId="4868" xr:uid="{00000000-0005-0000-0000-000005130000}"/>
    <cellStyle name="Normal 3 2 2 2 2 2 2 5" xfId="4869" xr:uid="{00000000-0005-0000-0000-000006130000}"/>
    <cellStyle name="Normal 3 2 2 2 2 2 2 5 2" xfId="4870" xr:uid="{00000000-0005-0000-0000-000007130000}"/>
    <cellStyle name="Normal 3 2 2 2 2 2 2 6" xfId="4871" xr:uid="{00000000-0005-0000-0000-000008130000}"/>
    <cellStyle name="Normal 3 2 2 2 2 2 2 6 2" xfId="4872" xr:uid="{00000000-0005-0000-0000-000009130000}"/>
    <cellStyle name="Normal 3 2 2 2 2 2 2 7" xfId="4873" xr:uid="{00000000-0005-0000-0000-00000A130000}"/>
    <cellStyle name="Normal 3 2 2 2 2 2 2 8" xfId="4874" xr:uid="{00000000-0005-0000-0000-00000B130000}"/>
    <cellStyle name="Normal 3 2 2 2 2 2 3" xfId="4875" xr:uid="{00000000-0005-0000-0000-00000C130000}"/>
    <cellStyle name="Normal 3 2 2 2 2 2 3 2" xfId="4876" xr:uid="{00000000-0005-0000-0000-00000D130000}"/>
    <cellStyle name="Normal 3 2 2 2 2 2 3 2 2" xfId="4877" xr:uid="{00000000-0005-0000-0000-00000E130000}"/>
    <cellStyle name="Normal 3 2 2 2 2 2 3 2 2 2" xfId="4878" xr:uid="{00000000-0005-0000-0000-00000F130000}"/>
    <cellStyle name="Normal 3 2 2 2 2 2 3 2 2 2 2" xfId="4879" xr:uid="{00000000-0005-0000-0000-000010130000}"/>
    <cellStyle name="Normal 3 2 2 2 2 2 3 2 2 2 2 2" xfId="4880" xr:uid="{00000000-0005-0000-0000-000011130000}"/>
    <cellStyle name="Normal 3 2 2 2 2 2 3 2 2 2 3" xfId="4881" xr:uid="{00000000-0005-0000-0000-000012130000}"/>
    <cellStyle name="Normal 3 2 2 2 2 2 3 2 2 2 3 2" xfId="4882" xr:uid="{00000000-0005-0000-0000-000013130000}"/>
    <cellStyle name="Normal 3 2 2 2 2 2 3 2 2 2 4" xfId="4883" xr:uid="{00000000-0005-0000-0000-000014130000}"/>
    <cellStyle name="Normal 3 2 2 2 2 2 3 2 2 2 5" xfId="4884" xr:uid="{00000000-0005-0000-0000-000015130000}"/>
    <cellStyle name="Normal 3 2 2 2 2 2 3 2 2 3" xfId="4885" xr:uid="{00000000-0005-0000-0000-000016130000}"/>
    <cellStyle name="Normal 3 2 2 2 2 2 3 2 2 3 2" xfId="4886" xr:uid="{00000000-0005-0000-0000-000017130000}"/>
    <cellStyle name="Normal 3 2 2 2 2 2 3 2 2 4" xfId="4887" xr:uid="{00000000-0005-0000-0000-000018130000}"/>
    <cellStyle name="Normal 3 2 2 2 2 2 3 2 2 4 2" xfId="4888" xr:uid="{00000000-0005-0000-0000-000019130000}"/>
    <cellStyle name="Normal 3 2 2 2 2 2 3 2 2 5" xfId="4889" xr:uid="{00000000-0005-0000-0000-00001A130000}"/>
    <cellStyle name="Normal 3 2 2 2 2 2 3 2 2 6" xfId="4890" xr:uid="{00000000-0005-0000-0000-00001B130000}"/>
    <cellStyle name="Normal 3 2 2 2 2 2 3 2 3" xfId="4891" xr:uid="{00000000-0005-0000-0000-00001C130000}"/>
    <cellStyle name="Normal 3 2 2 2 2 2 3 2 3 2" xfId="4892" xr:uid="{00000000-0005-0000-0000-00001D130000}"/>
    <cellStyle name="Normal 3 2 2 2 2 2 3 2 3 2 2" xfId="4893" xr:uid="{00000000-0005-0000-0000-00001E130000}"/>
    <cellStyle name="Normal 3 2 2 2 2 2 3 2 3 3" xfId="4894" xr:uid="{00000000-0005-0000-0000-00001F130000}"/>
    <cellStyle name="Normal 3 2 2 2 2 2 3 2 3 3 2" xfId="4895" xr:uid="{00000000-0005-0000-0000-000020130000}"/>
    <cellStyle name="Normal 3 2 2 2 2 2 3 2 3 4" xfId="4896" xr:uid="{00000000-0005-0000-0000-000021130000}"/>
    <cellStyle name="Normal 3 2 2 2 2 2 3 2 3 5" xfId="4897" xr:uid="{00000000-0005-0000-0000-000022130000}"/>
    <cellStyle name="Normal 3 2 2 2 2 2 3 2 4" xfId="4898" xr:uid="{00000000-0005-0000-0000-000023130000}"/>
    <cellStyle name="Normal 3 2 2 2 2 2 3 2 4 2" xfId="4899" xr:uid="{00000000-0005-0000-0000-000024130000}"/>
    <cellStyle name="Normal 3 2 2 2 2 2 3 2 5" xfId="4900" xr:uid="{00000000-0005-0000-0000-000025130000}"/>
    <cellStyle name="Normal 3 2 2 2 2 2 3 2 5 2" xfId="4901" xr:uid="{00000000-0005-0000-0000-000026130000}"/>
    <cellStyle name="Normal 3 2 2 2 2 2 3 2 6" xfId="4902" xr:uid="{00000000-0005-0000-0000-000027130000}"/>
    <cellStyle name="Normal 3 2 2 2 2 2 3 2 7" xfId="4903" xr:uid="{00000000-0005-0000-0000-000028130000}"/>
    <cellStyle name="Normal 3 2 2 2 2 2 3 3" xfId="4904" xr:uid="{00000000-0005-0000-0000-000029130000}"/>
    <cellStyle name="Normal 3 2 2 2 2 2 3 3 2" xfId="4905" xr:uid="{00000000-0005-0000-0000-00002A130000}"/>
    <cellStyle name="Normal 3 2 2 2 2 2 3 3 2 2" xfId="4906" xr:uid="{00000000-0005-0000-0000-00002B130000}"/>
    <cellStyle name="Normal 3 2 2 2 2 2 3 3 2 2 2" xfId="4907" xr:uid="{00000000-0005-0000-0000-00002C130000}"/>
    <cellStyle name="Normal 3 2 2 2 2 2 3 3 2 3" xfId="4908" xr:uid="{00000000-0005-0000-0000-00002D130000}"/>
    <cellStyle name="Normal 3 2 2 2 2 2 3 3 2 3 2" xfId="4909" xr:uid="{00000000-0005-0000-0000-00002E130000}"/>
    <cellStyle name="Normal 3 2 2 2 2 2 3 3 2 4" xfId="4910" xr:uid="{00000000-0005-0000-0000-00002F130000}"/>
    <cellStyle name="Normal 3 2 2 2 2 2 3 3 2 5" xfId="4911" xr:uid="{00000000-0005-0000-0000-000030130000}"/>
    <cellStyle name="Normal 3 2 2 2 2 2 3 3 3" xfId="4912" xr:uid="{00000000-0005-0000-0000-000031130000}"/>
    <cellStyle name="Normal 3 2 2 2 2 2 3 3 3 2" xfId="4913" xr:uid="{00000000-0005-0000-0000-000032130000}"/>
    <cellStyle name="Normal 3 2 2 2 2 2 3 3 4" xfId="4914" xr:uid="{00000000-0005-0000-0000-000033130000}"/>
    <cellStyle name="Normal 3 2 2 2 2 2 3 3 4 2" xfId="4915" xr:uid="{00000000-0005-0000-0000-000034130000}"/>
    <cellStyle name="Normal 3 2 2 2 2 2 3 3 5" xfId="4916" xr:uid="{00000000-0005-0000-0000-000035130000}"/>
    <cellStyle name="Normal 3 2 2 2 2 2 3 3 6" xfId="4917" xr:uid="{00000000-0005-0000-0000-000036130000}"/>
    <cellStyle name="Normal 3 2 2 2 2 2 3 4" xfId="4918" xr:uid="{00000000-0005-0000-0000-000037130000}"/>
    <cellStyle name="Normal 3 2 2 2 2 2 3 4 2" xfId="4919" xr:uid="{00000000-0005-0000-0000-000038130000}"/>
    <cellStyle name="Normal 3 2 2 2 2 2 3 4 2 2" xfId="4920" xr:uid="{00000000-0005-0000-0000-000039130000}"/>
    <cellStyle name="Normal 3 2 2 2 2 2 3 4 3" xfId="4921" xr:uid="{00000000-0005-0000-0000-00003A130000}"/>
    <cellStyle name="Normal 3 2 2 2 2 2 3 4 3 2" xfId="4922" xr:uid="{00000000-0005-0000-0000-00003B130000}"/>
    <cellStyle name="Normal 3 2 2 2 2 2 3 4 4" xfId="4923" xr:uid="{00000000-0005-0000-0000-00003C130000}"/>
    <cellStyle name="Normal 3 2 2 2 2 2 3 4 5" xfId="4924" xr:uid="{00000000-0005-0000-0000-00003D130000}"/>
    <cellStyle name="Normal 3 2 2 2 2 2 3 5" xfId="4925" xr:uid="{00000000-0005-0000-0000-00003E130000}"/>
    <cellStyle name="Normal 3 2 2 2 2 2 3 5 2" xfId="4926" xr:uid="{00000000-0005-0000-0000-00003F130000}"/>
    <cellStyle name="Normal 3 2 2 2 2 2 3 6" xfId="4927" xr:uid="{00000000-0005-0000-0000-000040130000}"/>
    <cellStyle name="Normal 3 2 2 2 2 2 3 6 2" xfId="4928" xr:uid="{00000000-0005-0000-0000-000041130000}"/>
    <cellStyle name="Normal 3 2 2 2 2 2 3 7" xfId="4929" xr:uid="{00000000-0005-0000-0000-000042130000}"/>
    <cellStyle name="Normal 3 2 2 2 2 2 3 8" xfId="4930" xr:uid="{00000000-0005-0000-0000-000043130000}"/>
    <cellStyle name="Normal 3 2 2 2 2 2 4" xfId="4931" xr:uid="{00000000-0005-0000-0000-000044130000}"/>
    <cellStyle name="Normal 3 2 2 2 2 3" xfId="4932" xr:uid="{00000000-0005-0000-0000-000045130000}"/>
    <cellStyle name="Normal 3 2 2 2 2 3 2" xfId="4933" xr:uid="{00000000-0005-0000-0000-000046130000}"/>
    <cellStyle name="Normal 3 2 2 2 2 4" xfId="4934" xr:uid="{00000000-0005-0000-0000-000047130000}"/>
    <cellStyle name="Normal 3 2 2 2 2 4 2" xfId="4935" xr:uid="{00000000-0005-0000-0000-000048130000}"/>
    <cellStyle name="Normal 3 2 2 2 2 4 2 2" xfId="4936" xr:uid="{00000000-0005-0000-0000-000049130000}"/>
    <cellStyle name="Normal 3 2 2 2 2 4 2 2 2" xfId="4937" xr:uid="{00000000-0005-0000-0000-00004A130000}"/>
    <cellStyle name="Normal 3 2 2 2 2 4 2 2 2 2" xfId="4938" xr:uid="{00000000-0005-0000-0000-00004B130000}"/>
    <cellStyle name="Normal 3 2 2 2 2 4 2 2 3" xfId="4939" xr:uid="{00000000-0005-0000-0000-00004C130000}"/>
    <cellStyle name="Normal 3 2 2 2 2 4 2 2 3 2" xfId="4940" xr:uid="{00000000-0005-0000-0000-00004D130000}"/>
    <cellStyle name="Normal 3 2 2 2 2 4 2 2 4" xfId="4941" xr:uid="{00000000-0005-0000-0000-00004E130000}"/>
    <cellStyle name="Normal 3 2 2 2 2 4 2 2 5" xfId="4942" xr:uid="{00000000-0005-0000-0000-00004F130000}"/>
    <cellStyle name="Normal 3 2 2 2 2 4 2 3" xfId="4943" xr:uid="{00000000-0005-0000-0000-000050130000}"/>
    <cellStyle name="Normal 3 2 2 2 2 4 2 3 2" xfId="4944" xr:uid="{00000000-0005-0000-0000-000051130000}"/>
    <cellStyle name="Normal 3 2 2 2 2 4 2 4" xfId="4945" xr:uid="{00000000-0005-0000-0000-000052130000}"/>
    <cellStyle name="Normal 3 2 2 2 2 4 2 4 2" xfId="4946" xr:uid="{00000000-0005-0000-0000-000053130000}"/>
    <cellStyle name="Normal 3 2 2 2 2 4 2 5" xfId="4947" xr:uid="{00000000-0005-0000-0000-000054130000}"/>
    <cellStyle name="Normal 3 2 2 2 2 4 2 6" xfId="4948" xr:uid="{00000000-0005-0000-0000-000055130000}"/>
    <cellStyle name="Normal 3 2 2 2 2 4 3" xfId="4949" xr:uid="{00000000-0005-0000-0000-000056130000}"/>
    <cellStyle name="Normal 3 2 2 2 2 4 3 2" xfId="4950" xr:uid="{00000000-0005-0000-0000-000057130000}"/>
    <cellStyle name="Normal 3 2 2 2 2 4 3 2 2" xfId="4951" xr:uid="{00000000-0005-0000-0000-000058130000}"/>
    <cellStyle name="Normal 3 2 2 2 2 4 3 3" xfId="4952" xr:uid="{00000000-0005-0000-0000-000059130000}"/>
    <cellStyle name="Normal 3 2 2 2 2 4 3 3 2" xfId="4953" xr:uid="{00000000-0005-0000-0000-00005A130000}"/>
    <cellStyle name="Normal 3 2 2 2 2 4 3 4" xfId="4954" xr:uid="{00000000-0005-0000-0000-00005B130000}"/>
    <cellStyle name="Normal 3 2 2 2 2 4 3 5" xfId="4955" xr:uid="{00000000-0005-0000-0000-00005C130000}"/>
    <cellStyle name="Normal 3 2 2 2 2 4 4" xfId="4956" xr:uid="{00000000-0005-0000-0000-00005D130000}"/>
    <cellStyle name="Normal 3 2 2 2 2 4 4 2" xfId="4957" xr:uid="{00000000-0005-0000-0000-00005E130000}"/>
    <cellStyle name="Normal 3 2 2 2 2 4 5" xfId="4958" xr:uid="{00000000-0005-0000-0000-00005F130000}"/>
    <cellStyle name="Normal 3 2 2 2 2 4 5 2" xfId="4959" xr:uid="{00000000-0005-0000-0000-000060130000}"/>
    <cellStyle name="Normal 3 2 2 2 2 4 6" xfId="4960" xr:uid="{00000000-0005-0000-0000-000061130000}"/>
    <cellStyle name="Normal 3 2 2 2 2 4 7" xfId="4961" xr:uid="{00000000-0005-0000-0000-000062130000}"/>
    <cellStyle name="Normal 3 2 2 2 2 5" xfId="4962" xr:uid="{00000000-0005-0000-0000-000063130000}"/>
    <cellStyle name="Normal 3 2 2 2 2 5 2" xfId="4963" xr:uid="{00000000-0005-0000-0000-000064130000}"/>
    <cellStyle name="Normal 3 2 2 2 2 5 2 2" xfId="4964" xr:uid="{00000000-0005-0000-0000-000065130000}"/>
    <cellStyle name="Normal 3 2 2 2 2 5 2 2 2" xfId="4965" xr:uid="{00000000-0005-0000-0000-000066130000}"/>
    <cellStyle name="Normal 3 2 2 2 2 5 2 3" xfId="4966" xr:uid="{00000000-0005-0000-0000-000067130000}"/>
    <cellStyle name="Normal 3 2 2 2 2 5 2 3 2" xfId="4967" xr:uid="{00000000-0005-0000-0000-000068130000}"/>
    <cellStyle name="Normal 3 2 2 2 2 5 2 4" xfId="4968" xr:uid="{00000000-0005-0000-0000-000069130000}"/>
    <cellStyle name="Normal 3 2 2 2 2 5 2 5" xfId="4969" xr:uid="{00000000-0005-0000-0000-00006A130000}"/>
    <cellStyle name="Normal 3 2 2 2 2 5 3" xfId="4970" xr:uid="{00000000-0005-0000-0000-00006B130000}"/>
    <cellStyle name="Normal 3 2 2 2 2 5 3 2" xfId="4971" xr:uid="{00000000-0005-0000-0000-00006C130000}"/>
    <cellStyle name="Normal 3 2 2 2 2 5 4" xfId="4972" xr:uid="{00000000-0005-0000-0000-00006D130000}"/>
    <cellStyle name="Normal 3 2 2 2 2 5 4 2" xfId="4973" xr:uid="{00000000-0005-0000-0000-00006E130000}"/>
    <cellStyle name="Normal 3 2 2 2 2 5 5" xfId="4974" xr:uid="{00000000-0005-0000-0000-00006F130000}"/>
    <cellStyle name="Normal 3 2 2 2 2 5 6" xfId="4975" xr:uid="{00000000-0005-0000-0000-000070130000}"/>
    <cellStyle name="Normal 3 2 2 2 2 6" xfId="4976" xr:uid="{00000000-0005-0000-0000-000071130000}"/>
    <cellStyle name="Normal 3 2 2 2 2 6 2" xfId="4977" xr:uid="{00000000-0005-0000-0000-000072130000}"/>
    <cellStyle name="Normal 3 2 2 2 2 6 2 2" xfId="4978" xr:uid="{00000000-0005-0000-0000-000073130000}"/>
    <cellStyle name="Normal 3 2 2 2 2 6 3" xfId="4979" xr:uid="{00000000-0005-0000-0000-000074130000}"/>
    <cellStyle name="Normal 3 2 2 2 2 6 3 2" xfId="4980" xr:uid="{00000000-0005-0000-0000-000075130000}"/>
    <cellStyle name="Normal 3 2 2 2 2 6 4" xfId="4981" xr:uid="{00000000-0005-0000-0000-000076130000}"/>
    <cellStyle name="Normal 3 2 2 2 2 6 5" xfId="4982" xr:uid="{00000000-0005-0000-0000-000077130000}"/>
    <cellStyle name="Normal 3 2 2 2 2 7" xfId="4983" xr:uid="{00000000-0005-0000-0000-000078130000}"/>
    <cellStyle name="Normal 3 2 2 2 2 7 2" xfId="4984" xr:uid="{00000000-0005-0000-0000-000079130000}"/>
    <cellStyle name="Normal 3 2 2 2 2 8" xfId="4985" xr:uid="{00000000-0005-0000-0000-00007A130000}"/>
    <cellStyle name="Normal 3 2 2 2 2 8 2" xfId="4986" xr:uid="{00000000-0005-0000-0000-00007B130000}"/>
    <cellStyle name="Normal 3 2 2 2 2 9" xfId="4987" xr:uid="{00000000-0005-0000-0000-00007C130000}"/>
    <cellStyle name="Normal 3 2 2 2 3" xfId="4988" xr:uid="{00000000-0005-0000-0000-00007D130000}"/>
    <cellStyle name="Normal 3 2 2 2 3 2" xfId="4989" xr:uid="{00000000-0005-0000-0000-00007E130000}"/>
    <cellStyle name="Normal 3 2 2 2 3 2 2" xfId="4990" xr:uid="{00000000-0005-0000-0000-00007F130000}"/>
    <cellStyle name="Normal 3 2 2 2 3 2 2 2" xfId="4991" xr:uid="{00000000-0005-0000-0000-000080130000}"/>
    <cellStyle name="Normal 3 2 2 2 3 2 2 2 2" xfId="4992" xr:uid="{00000000-0005-0000-0000-000081130000}"/>
    <cellStyle name="Normal 3 2 2 2 3 2 2 2 2 2" xfId="4993" xr:uid="{00000000-0005-0000-0000-000082130000}"/>
    <cellStyle name="Normal 3 2 2 2 3 2 2 2 3" xfId="4994" xr:uid="{00000000-0005-0000-0000-000083130000}"/>
    <cellStyle name="Normal 3 2 2 2 3 2 2 2 3 2" xfId="4995" xr:uid="{00000000-0005-0000-0000-000084130000}"/>
    <cellStyle name="Normal 3 2 2 2 3 2 2 2 4" xfId="4996" xr:uid="{00000000-0005-0000-0000-000085130000}"/>
    <cellStyle name="Normal 3 2 2 2 3 2 2 2 5" xfId="4997" xr:uid="{00000000-0005-0000-0000-000086130000}"/>
    <cellStyle name="Normal 3 2 2 2 3 2 2 3" xfId="4998" xr:uid="{00000000-0005-0000-0000-000087130000}"/>
    <cellStyle name="Normal 3 2 2 2 3 2 2 3 2" xfId="4999" xr:uid="{00000000-0005-0000-0000-000088130000}"/>
    <cellStyle name="Normal 3 2 2 2 3 2 2 4" xfId="5000" xr:uid="{00000000-0005-0000-0000-000089130000}"/>
    <cellStyle name="Normal 3 2 2 2 3 2 2 4 2" xfId="5001" xr:uid="{00000000-0005-0000-0000-00008A130000}"/>
    <cellStyle name="Normal 3 2 2 2 3 2 2 5" xfId="5002" xr:uid="{00000000-0005-0000-0000-00008B130000}"/>
    <cellStyle name="Normal 3 2 2 2 3 2 2 6" xfId="5003" xr:uid="{00000000-0005-0000-0000-00008C130000}"/>
    <cellStyle name="Normal 3 2 2 2 3 2 3" xfId="5004" xr:uid="{00000000-0005-0000-0000-00008D130000}"/>
    <cellStyle name="Normal 3 2 2 2 3 2 3 2" xfId="5005" xr:uid="{00000000-0005-0000-0000-00008E130000}"/>
    <cellStyle name="Normal 3 2 2 2 3 2 3 2 2" xfId="5006" xr:uid="{00000000-0005-0000-0000-00008F130000}"/>
    <cellStyle name="Normal 3 2 2 2 3 2 3 3" xfId="5007" xr:uid="{00000000-0005-0000-0000-000090130000}"/>
    <cellStyle name="Normal 3 2 2 2 3 2 3 3 2" xfId="5008" xr:uid="{00000000-0005-0000-0000-000091130000}"/>
    <cellStyle name="Normal 3 2 2 2 3 2 3 4" xfId="5009" xr:uid="{00000000-0005-0000-0000-000092130000}"/>
    <cellStyle name="Normal 3 2 2 2 3 2 3 5" xfId="5010" xr:uid="{00000000-0005-0000-0000-000093130000}"/>
    <cellStyle name="Normal 3 2 2 2 3 2 4" xfId="5011" xr:uid="{00000000-0005-0000-0000-000094130000}"/>
    <cellStyle name="Normal 3 2 2 2 3 2 4 2" xfId="5012" xr:uid="{00000000-0005-0000-0000-000095130000}"/>
    <cellStyle name="Normal 3 2 2 2 3 2 5" xfId="5013" xr:uid="{00000000-0005-0000-0000-000096130000}"/>
    <cellStyle name="Normal 3 2 2 2 3 2 5 2" xfId="5014" xr:uid="{00000000-0005-0000-0000-000097130000}"/>
    <cellStyle name="Normal 3 2 2 2 3 2 6" xfId="5015" xr:uid="{00000000-0005-0000-0000-000098130000}"/>
    <cellStyle name="Normal 3 2 2 2 3 2 7" xfId="5016" xr:uid="{00000000-0005-0000-0000-000099130000}"/>
    <cellStyle name="Normal 3 2 2 2 3 3" xfId="5017" xr:uid="{00000000-0005-0000-0000-00009A130000}"/>
    <cellStyle name="Normal 3 2 2 2 3 3 2" xfId="5018" xr:uid="{00000000-0005-0000-0000-00009B130000}"/>
    <cellStyle name="Normal 3 2 2 2 3 3 2 2" xfId="5019" xr:uid="{00000000-0005-0000-0000-00009C130000}"/>
    <cellStyle name="Normal 3 2 2 2 3 3 2 2 2" xfId="5020" xr:uid="{00000000-0005-0000-0000-00009D130000}"/>
    <cellStyle name="Normal 3 2 2 2 3 3 2 3" xfId="5021" xr:uid="{00000000-0005-0000-0000-00009E130000}"/>
    <cellStyle name="Normal 3 2 2 2 3 3 2 3 2" xfId="5022" xr:uid="{00000000-0005-0000-0000-00009F130000}"/>
    <cellStyle name="Normal 3 2 2 2 3 3 2 4" xfId="5023" xr:uid="{00000000-0005-0000-0000-0000A0130000}"/>
    <cellStyle name="Normal 3 2 2 2 3 3 2 5" xfId="5024" xr:uid="{00000000-0005-0000-0000-0000A1130000}"/>
    <cellStyle name="Normal 3 2 2 2 3 3 3" xfId="5025" xr:uid="{00000000-0005-0000-0000-0000A2130000}"/>
    <cellStyle name="Normal 3 2 2 2 3 3 3 2" xfId="5026" xr:uid="{00000000-0005-0000-0000-0000A3130000}"/>
    <cellStyle name="Normal 3 2 2 2 3 3 4" xfId="5027" xr:uid="{00000000-0005-0000-0000-0000A4130000}"/>
    <cellStyle name="Normal 3 2 2 2 3 3 4 2" xfId="5028" xr:uid="{00000000-0005-0000-0000-0000A5130000}"/>
    <cellStyle name="Normal 3 2 2 2 3 3 5" xfId="5029" xr:uid="{00000000-0005-0000-0000-0000A6130000}"/>
    <cellStyle name="Normal 3 2 2 2 3 3 6" xfId="5030" xr:uid="{00000000-0005-0000-0000-0000A7130000}"/>
    <cellStyle name="Normal 3 2 2 2 3 4" xfId="5031" xr:uid="{00000000-0005-0000-0000-0000A8130000}"/>
    <cellStyle name="Normal 3 2 2 2 3 4 2" xfId="5032" xr:uid="{00000000-0005-0000-0000-0000A9130000}"/>
    <cellStyle name="Normal 3 2 2 2 3 4 2 2" xfId="5033" xr:uid="{00000000-0005-0000-0000-0000AA130000}"/>
    <cellStyle name="Normal 3 2 2 2 3 4 3" xfId="5034" xr:uid="{00000000-0005-0000-0000-0000AB130000}"/>
    <cellStyle name="Normal 3 2 2 2 3 4 3 2" xfId="5035" xr:uid="{00000000-0005-0000-0000-0000AC130000}"/>
    <cellStyle name="Normal 3 2 2 2 3 4 4" xfId="5036" xr:uid="{00000000-0005-0000-0000-0000AD130000}"/>
    <cellStyle name="Normal 3 2 2 2 3 4 5" xfId="5037" xr:uid="{00000000-0005-0000-0000-0000AE130000}"/>
    <cellStyle name="Normal 3 2 2 2 3 5" xfId="5038" xr:uid="{00000000-0005-0000-0000-0000AF130000}"/>
    <cellStyle name="Normal 3 2 2 2 3 5 2" xfId="5039" xr:uid="{00000000-0005-0000-0000-0000B0130000}"/>
    <cellStyle name="Normal 3 2 2 2 3 6" xfId="5040" xr:uid="{00000000-0005-0000-0000-0000B1130000}"/>
    <cellStyle name="Normal 3 2 2 2 3 6 2" xfId="5041" xr:uid="{00000000-0005-0000-0000-0000B2130000}"/>
    <cellStyle name="Normal 3 2 2 2 3 7" xfId="5042" xr:uid="{00000000-0005-0000-0000-0000B3130000}"/>
    <cellStyle name="Normal 3 2 2 2 3 8" xfId="5043" xr:uid="{00000000-0005-0000-0000-0000B4130000}"/>
    <cellStyle name="Normal 3 2 2 2 4" xfId="5044" xr:uid="{00000000-0005-0000-0000-0000B5130000}"/>
    <cellStyle name="Normal 3 2 2 2 4 2" xfId="5045" xr:uid="{00000000-0005-0000-0000-0000B6130000}"/>
    <cellStyle name="Normal 3 2 2 2 4 2 2" xfId="5046" xr:uid="{00000000-0005-0000-0000-0000B7130000}"/>
    <cellStyle name="Normal 3 2 2 2 4 2 2 2" xfId="5047" xr:uid="{00000000-0005-0000-0000-0000B8130000}"/>
    <cellStyle name="Normal 3 2 2 2 4 2 2 2 2" xfId="5048" xr:uid="{00000000-0005-0000-0000-0000B9130000}"/>
    <cellStyle name="Normal 3 2 2 2 4 2 2 2 2 2" xfId="5049" xr:uid="{00000000-0005-0000-0000-0000BA130000}"/>
    <cellStyle name="Normal 3 2 2 2 4 2 2 2 3" xfId="5050" xr:uid="{00000000-0005-0000-0000-0000BB130000}"/>
    <cellStyle name="Normal 3 2 2 2 4 2 2 2 3 2" xfId="5051" xr:uid="{00000000-0005-0000-0000-0000BC130000}"/>
    <cellStyle name="Normal 3 2 2 2 4 2 2 2 4" xfId="5052" xr:uid="{00000000-0005-0000-0000-0000BD130000}"/>
    <cellStyle name="Normal 3 2 2 2 4 2 2 2 5" xfId="5053" xr:uid="{00000000-0005-0000-0000-0000BE130000}"/>
    <cellStyle name="Normal 3 2 2 2 4 2 2 3" xfId="5054" xr:uid="{00000000-0005-0000-0000-0000BF130000}"/>
    <cellStyle name="Normal 3 2 2 2 4 2 2 3 2" xfId="5055" xr:uid="{00000000-0005-0000-0000-0000C0130000}"/>
    <cellStyle name="Normal 3 2 2 2 4 2 2 4" xfId="5056" xr:uid="{00000000-0005-0000-0000-0000C1130000}"/>
    <cellStyle name="Normal 3 2 2 2 4 2 2 4 2" xfId="5057" xr:uid="{00000000-0005-0000-0000-0000C2130000}"/>
    <cellStyle name="Normal 3 2 2 2 4 2 2 5" xfId="5058" xr:uid="{00000000-0005-0000-0000-0000C3130000}"/>
    <cellStyle name="Normal 3 2 2 2 4 2 2 6" xfId="5059" xr:uid="{00000000-0005-0000-0000-0000C4130000}"/>
    <cellStyle name="Normal 3 2 2 2 4 2 3" xfId="5060" xr:uid="{00000000-0005-0000-0000-0000C5130000}"/>
    <cellStyle name="Normal 3 2 2 2 4 2 3 2" xfId="5061" xr:uid="{00000000-0005-0000-0000-0000C6130000}"/>
    <cellStyle name="Normal 3 2 2 2 4 2 3 2 2" xfId="5062" xr:uid="{00000000-0005-0000-0000-0000C7130000}"/>
    <cellStyle name="Normal 3 2 2 2 4 2 3 3" xfId="5063" xr:uid="{00000000-0005-0000-0000-0000C8130000}"/>
    <cellStyle name="Normal 3 2 2 2 4 2 3 3 2" xfId="5064" xr:uid="{00000000-0005-0000-0000-0000C9130000}"/>
    <cellStyle name="Normal 3 2 2 2 4 2 3 4" xfId="5065" xr:uid="{00000000-0005-0000-0000-0000CA130000}"/>
    <cellStyle name="Normal 3 2 2 2 4 2 3 5" xfId="5066" xr:uid="{00000000-0005-0000-0000-0000CB130000}"/>
    <cellStyle name="Normal 3 2 2 2 4 2 4" xfId="5067" xr:uid="{00000000-0005-0000-0000-0000CC130000}"/>
    <cellStyle name="Normal 3 2 2 2 4 2 4 2" xfId="5068" xr:uid="{00000000-0005-0000-0000-0000CD130000}"/>
    <cellStyle name="Normal 3 2 2 2 4 2 5" xfId="5069" xr:uid="{00000000-0005-0000-0000-0000CE130000}"/>
    <cellStyle name="Normal 3 2 2 2 4 2 5 2" xfId="5070" xr:uid="{00000000-0005-0000-0000-0000CF130000}"/>
    <cellStyle name="Normal 3 2 2 2 4 2 6" xfId="5071" xr:uid="{00000000-0005-0000-0000-0000D0130000}"/>
    <cellStyle name="Normal 3 2 2 2 4 2 7" xfId="5072" xr:uid="{00000000-0005-0000-0000-0000D1130000}"/>
    <cellStyle name="Normal 3 2 2 2 4 3" xfId="5073" xr:uid="{00000000-0005-0000-0000-0000D2130000}"/>
    <cellStyle name="Normal 3 2 2 2 4 3 2" xfId="5074" xr:uid="{00000000-0005-0000-0000-0000D3130000}"/>
    <cellStyle name="Normal 3 2 2 2 4 3 2 2" xfId="5075" xr:uid="{00000000-0005-0000-0000-0000D4130000}"/>
    <cellStyle name="Normal 3 2 2 2 4 3 2 2 2" xfId="5076" xr:uid="{00000000-0005-0000-0000-0000D5130000}"/>
    <cellStyle name="Normal 3 2 2 2 4 3 2 3" xfId="5077" xr:uid="{00000000-0005-0000-0000-0000D6130000}"/>
    <cellStyle name="Normal 3 2 2 2 4 3 2 3 2" xfId="5078" xr:uid="{00000000-0005-0000-0000-0000D7130000}"/>
    <cellStyle name="Normal 3 2 2 2 4 3 2 4" xfId="5079" xr:uid="{00000000-0005-0000-0000-0000D8130000}"/>
    <cellStyle name="Normal 3 2 2 2 4 3 2 5" xfId="5080" xr:uid="{00000000-0005-0000-0000-0000D9130000}"/>
    <cellStyle name="Normal 3 2 2 2 4 3 3" xfId="5081" xr:uid="{00000000-0005-0000-0000-0000DA130000}"/>
    <cellStyle name="Normal 3 2 2 2 4 3 3 2" xfId="5082" xr:uid="{00000000-0005-0000-0000-0000DB130000}"/>
    <cellStyle name="Normal 3 2 2 2 4 3 4" xfId="5083" xr:uid="{00000000-0005-0000-0000-0000DC130000}"/>
    <cellStyle name="Normal 3 2 2 2 4 3 4 2" xfId="5084" xr:uid="{00000000-0005-0000-0000-0000DD130000}"/>
    <cellStyle name="Normal 3 2 2 2 4 3 5" xfId="5085" xr:uid="{00000000-0005-0000-0000-0000DE130000}"/>
    <cellStyle name="Normal 3 2 2 2 4 3 6" xfId="5086" xr:uid="{00000000-0005-0000-0000-0000DF130000}"/>
    <cellStyle name="Normal 3 2 2 2 4 4" xfId="5087" xr:uid="{00000000-0005-0000-0000-0000E0130000}"/>
    <cellStyle name="Normal 3 2 2 2 4 4 2" xfId="5088" xr:uid="{00000000-0005-0000-0000-0000E1130000}"/>
    <cellStyle name="Normal 3 2 2 2 4 4 2 2" xfId="5089" xr:uid="{00000000-0005-0000-0000-0000E2130000}"/>
    <cellStyle name="Normal 3 2 2 2 4 4 3" xfId="5090" xr:uid="{00000000-0005-0000-0000-0000E3130000}"/>
    <cellStyle name="Normal 3 2 2 2 4 4 3 2" xfId="5091" xr:uid="{00000000-0005-0000-0000-0000E4130000}"/>
    <cellStyle name="Normal 3 2 2 2 4 4 4" xfId="5092" xr:uid="{00000000-0005-0000-0000-0000E5130000}"/>
    <cellStyle name="Normal 3 2 2 2 4 4 5" xfId="5093" xr:uid="{00000000-0005-0000-0000-0000E6130000}"/>
    <cellStyle name="Normal 3 2 2 2 4 5" xfId="5094" xr:uid="{00000000-0005-0000-0000-0000E7130000}"/>
    <cellStyle name="Normal 3 2 2 2 4 5 2" xfId="5095" xr:uid="{00000000-0005-0000-0000-0000E8130000}"/>
    <cellStyle name="Normal 3 2 2 2 4 6" xfId="5096" xr:uid="{00000000-0005-0000-0000-0000E9130000}"/>
    <cellStyle name="Normal 3 2 2 2 4 6 2" xfId="5097" xr:uid="{00000000-0005-0000-0000-0000EA130000}"/>
    <cellStyle name="Normal 3 2 2 2 4 7" xfId="5098" xr:uid="{00000000-0005-0000-0000-0000EB130000}"/>
    <cellStyle name="Normal 3 2 2 2 4 8" xfId="5099" xr:uid="{00000000-0005-0000-0000-0000EC130000}"/>
    <cellStyle name="Normal 3 2 2 2 5" xfId="5100" xr:uid="{00000000-0005-0000-0000-0000ED130000}"/>
    <cellStyle name="Normal 3 2 2 3" xfId="5101" xr:uid="{00000000-0005-0000-0000-0000EE130000}"/>
    <cellStyle name="Normal 3 2 2 3 2" xfId="5102" xr:uid="{00000000-0005-0000-0000-0000EF130000}"/>
    <cellStyle name="Normal 3 2 2 3 2 2" xfId="5103" xr:uid="{00000000-0005-0000-0000-0000F0130000}"/>
    <cellStyle name="Normal 3 2 2 3 2 2 2" xfId="5104" xr:uid="{00000000-0005-0000-0000-0000F1130000}"/>
    <cellStyle name="Normal 3 2 2 3 2 2 2 2" xfId="5105" xr:uid="{00000000-0005-0000-0000-0000F2130000}"/>
    <cellStyle name="Normal 3 2 2 3 2 2 2 2 2" xfId="5106" xr:uid="{00000000-0005-0000-0000-0000F3130000}"/>
    <cellStyle name="Normal 3 2 2 3 2 2 2 2 2 2" xfId="5107" xr:uid="{00000000-0005-0000-0000-0000F4130000}"/>
    <cellStyle name="Normal 3 2 2 3 2 2 2 2 3" xfId="5108" xr:uid="{00000000-0005-0000-0000-0000F5130000}"/>
    <cellStyle name="Normal 3 2 2 3 2 2 2 2 3 2" xfId="5109" xr:uid="{00000000-0005-0000-0000-0000F6130000}"/>
    <cellStyle name="Normal 3 2 2 3 2 2 2 2 4" xfId="5110" xr:uid="{00000000-0005-0000-0000-0000F7130000}"/>
    <cellStyle name="Normal 3 2 2 3 2 2 2 2 5" xfId="5111" xr:uid="{00000000-0005-0000-0000-0000F8130000}"/>
    <cellStyle name="Normal 3 2 2 3 2 2 2 3" xfId="5112" xr:uid="{00000000-0005-0000-0000-0000F9130000}"/>
    <cellStyle name="Normal 3 2 2 3 2 2 2 3 2" xfId="5113" xr:uid="{00000000-0005-0000-0000-0000FA130000}"/>
    <cellStyle name="Normal 3 2 2 3 2 2 2 4" xfId="5114" xr:uid="{00000000-0005-0000-0000-0000FB130000}"/>
    <cellStyle name="Normal 3 2 2 3 2 2 2 4 2" xfId="5115" xr:uid="{00000000-0005-0000-0000-0000FC130000}"/>
    <cellStyle name="Normal 3 2 2 3 2 2 2 5" xfId="5116" xr:uid="{00000000-0005-0000-0000-0000FD130000}"/>
    <cellStyle name="Normal 3 2 2 3 2 2 2 6" xfId="5117" xr:uid="{00000000-0005-0000-0000-0000FE130000}"/>
    <cellStyle name="Normal 3 2 2 3 2 2 3" xfId="5118" xr:uid="{00000000-0005-0000-0000-0000FF130000}"/>
    <cellStyle name="Normal 3 2 2 3 2 2 3 2" xfId="5119" xr:uid="{00000000-0005-0000-0000-000000140000}"/>
    <cellStyle name="Normal 3 2 2 3 2 2 3 2 2" xfId="5120" xr:uid="{00000000-0005-0000-0000-000001140000}"/>
    <cellStyle name="Normal 3 2 2 3 2 2 3 3" xfId="5121" xr:uid="{00000000-0005-0000-0000-000002140000}"/>
    <cellStyle name="Normal 3 2 2 3 2 2 3 3 2" xfId="5122" xr:uid="{00000000-0005-0000-0000-000003140000}"/>
    <cellStyle name="Normal 3 2 2 3 2 2 3 4" xfId="5123" xr:uid="{00000000-0005-0000-0000-000004140000}"/>
    <cellStyle name="Normal 3 2 2 3 2 2 3 5" xfId="5124" xr:uid="{00000000-0005-0000-0000-000005140000}"/>
    <cellStyle name="Normal 3 2 2 3 2 2 4" xfId="5125" xr:uid="{00000000-0005-0000-0000-000006140000}"/>
    <cellStyle name="Normal 3 2 2 3 2 2 4 2" xfId="5126" xr:uid="{00000000-0005-0000-0000-000007140000}"/>
    <cellStyle name="Normal 3 2 2 3 2 2 5" xfId="5127" xr:uid="{00000000-0005-0000-0000-000008140000}"/>
    <cellStyle name="Normal 3 2 2 3 2 2 5 2" xfId="5128" xr:uid="{00000000-0005-0000-0000-000009140000}"/>
    <cellStyle name="Normal 3 2 2 3 2 2 6" xfId="5129" xr:uid="{00000000-0005-0000-0000-00000A140000}"/>
    <cellStyle name="Normal 3 2 2 3 2 2 7" xfId="5130" xr:uid="{00000000-0005-0000-0000-00000B140000}"/>
    <cellStyle name="Normal 3 2 2 3 2 3" xfId="5131" xr:uid="{00000000-0005-0000-0000-00000C140000}"/>
    <cellStyle name="Normal 3 2 2 3 2 3 2" xfId="5132" xr:uid="{00000000-0005-0000-0000-00000D140000}"/>
    <cellStyle name="Normal 3 2 2 3 2 3 2 2" xfId="5133" xr:uid="{00000000-0005-0000-0000-00000E140000}"/>
    <cellStyle name="Normal 3 2 2 3 2 3 2 2 2" xfId="5134" xr:uid="{00000000-0005-0000-0000-00000F140000}"/>
    <cellStyle name="Normal 3 2 2 3 2 3 2 3" xfId="5135" xr:uid="{00000000-0005-0000-0000-000010140000}"/>
    <cellStyle name="Normal 3 2 2 3 2 3 2 3 2" xfId="5136" xr:uid="{00000000-0005-0000-0000-000011140000}"/>
    <cellStyle name="Normal 3 2 2 3 2 3 2 4" xfId="5137" xr:uid="{00000000-0005-0000-0000-000012140000}"/>
    <cellStyle name="Normal 3 2 2 3 2 3 2 5" xfId="5138" xr:uid="{00000000-0005-0000-0000-000013140000}"/>
    <cellStyle name="Normal 3 2 2 3 2 3 3" xfId="5139" xr:uid="{00000000-0005-0000-0000-000014140000}"/>
    <cellStyle name="Normal 3 2 2 3 2 3 3 2" xfId="5140" xr:uid="{00000000-0005-0000-0000-000015140000}"/>
    <cellStyle name="Normal 3 2 2 3 2 3 4" xfId="5141" xr:uid="{00000000-0005-0000-0000-000016140000}"/>
    <cellStyle name="Normal 3 2 2 3 2 3 4 2" xfId="5142" xr:uid="{00000000-0005-0000-0000-000017140000}"/>
    <cellStyle name="Normal 3 2 2 3 2 3 5" xfId="5143" xr:uid="{00000000-0005-0000-0000-000018140000}"/>
    <cellStyle name="Normal 3 2 2 3 2 3 6" xfId="5144" xr:uid="{00000000-0005-0000-0000-000019140000}"/>
    <cellStyle name="Normal 3 2 2 3 2 4" xfId="5145" xr:uid="{00000000-0005-0000-0000-00001A140000}"/>
    <cellStyle name="Normal 3 2 2 3 2 4 2" xfId="5146" xr:uid="{00000000-0005-0000-0000-00001B140000}"/>
    <cellStyle name="Normal 3 2 2 3 2 4 2 2" xfId="5147" xr:uid="{00000000-0005-0000-0000-00001C140000}"/>
    <cellStyle name="Normal 3 2 2 3 2 4 3" xfId="5148" xr:uid="{00000000-0005-0000-0000-00001D140000}"/>
    <cellStyle name="Normal 3 2 2 3 2 4 3 2" xfId="5149" xr:uid="{00000000-0005-0000-0000-00001E140000}"/>
    <cellStyle name="Normal 3 2 2 3 2 4 4" xfId="5150" xr:uid="{00000000-0005-0000-0000-00001F140000}"/>
    <cellStyle name="Normal 3 2 2 3 2 4 5" xfId="5151" xr:uid="{00000000-0005-0000-0000-000020140000}"/>
    <cellStyle name="Normal 3 2 2 3 2 5" xfId="5152" xr:uid="{00000000-0005-0000-0000-000021140000}"/>
    <cellStyle name="Normal 3 2 2 3 2 5 2" xfId="5153" xr:uid="{00000000-0005-0000-0000-000022140000}"/>
    <cellStyle name="Normal 3 2 2 3 2 6" xfId="5154" xr:uid="{00000000-0005-0000-0000-000023140000}"/>
    <cellStyle name="Normal 3 2 2 3 2 6 2" xfId="5155" xr:uid="{00000000-0005-0000-0000-000024140000}"/>
    <cellStyle name="Normal 3 2 2 3 2 7" xfId="5156" xr:uid="{00000000-0005-0000-0000-000025140000}"/>
    <cellStyle name="Normal 3 2 2 3 2 8" xfId="5157" xr:uid="{00000000-0005-0000-0000-000026140000}"/>
    <cellStyle name="Normal 3 2 2 3 3" xfId="5158" xr:uid="{00000000-0005-0000-0000-000027140000}"/>
    <cellStyle name="Normal 3 2 2 3 3 2" xfId="5159" xr:uid="{00000000-0005-0000-0000-000028140000}"/>
    <cellStyle name="Normal 3 2 2 3 3 2 2" xfId="5160" xr:uid="{00000000-0005-0000-0000-000029140000}"/>
    <cellStyle name="Normal 3 2 2 3 3 2 2 2" xfId="5161" xr:uid="{00000000-0005-0000-0000-00002A140000}"/>
    <cellStyle name="Normal 3 2 2 3 3 2 2 2 2" xfId="5162" xr:uid="{00000000-0005-0000-0000-00002B140000}"/>
    <cellStyle name="Normal 3 2 2 3 3 2 2 2 2 2" xfId="5163" xr:uid="{00000000-0005-0000-0000-00002C140000}"/>
    <cellStyle name="Normal 3 2 2 3 3 2 2 2 3" xfId="5164" xr:uid="{00000000-0005-0000-0000-00002D140000}"/>
    <cellStyle name="Normal 3 2 2 3 3 2 2 2 3 2" xfId="5165" xr:uid="{00000000-0005-0000-0000-00002E140000}"/>
    <cellStyle name="Normal 3 2 2 3 3 2 2 2 4" xfId="5166" xr:uid="{00000000-0005-0000-0000-00002F140000}"/>
    <cellStyle name="Normal 3 2 2 3 3 2 2 2 5" xfId="5167" xr:uid="{00000000-0005-0000-0000-000030140000}"/>
    <cellStyle name="Normal 3 2 2 3 3 2 2 3" xfId="5168" xr:uid="{00000000-0005-0000-0000-000031140000}"/>
    <cellStyle name="Normal 3 2 2 3 3 2 2 3 2" xfId="5169" xr:uid="{00000000-0005-0000-0000-000032140000}"/>
    <cellStyle name="Normal 3 2 2 3 3 2 2 4" xfId="5170" xr:uid="{00000000-0005-0000-0000-000033140000}"/>
    <cellStyle name="Normal 3 2 2 3 3 2 2 4 2" xfId="5171" xr:uid="{00000000-0005-0000-0000-000034140000}"/>
    <cellStyle name="Normal 3 2 2 3 3 2 2 5" xfId="5172" xr:uid="{00000000-0005-0000-0000-000035140000}"/>
    <cellStyle name="Normal 3 2 2 3 3 2 2 6" xfId="5173" xr:uid="{00000000-0005-0000-0000-000036140000}"/>
    <cellStyle name="Normal 3 2 2 3 3 2 3" xfId="5174" xr:uid="{00000000-0005-0000-0000-000037140000}"/>
    <cellStyle name="Normal 3 2 2 3 3 2 3 2" xfId="5175" xr:uid="{00000000-0005-0000-0000-000038140000}"/>
    <cellStyle name="Normal 3 2 2 3 3 2 3 2 2" xfId="5176" xr:uid="{00000000-0005-0000-0000-000039140000}"/>
    <cellStyle name="Normal 3 2 2 3 3 2 3 3" xfId="5177" xr:uid="{00000000-0005-0000-0000-00003A140000}"/>
    <cellStyle name="Normal 3 2 2 3 3 2 3 3 2" xfId="5178" xr:uid="{00000000-0005-0000-0000-00003B140000}"/>
    <cellStyle name="Normal 3 2 2 3 3 2 3 4" xfId="5179" xr:uid="{00000000-0005-0000-0000-00003C140000}"/>
    <cellStyle name="Normal 3 2 2 3 3 2 3 5" xfId="5180" xr:uid="{00000000-0005-0000-0000-00003D140000}"/>
    <cellStyle name="Normal 3 2 2 3 3 2 4" xfId="5181" xr:uid="{00000000-0005-0000-0000-00003E140000}"/>
    <cellStyle name="Normal 3 2 2 3 3 2 4 2" xfId="5182" xr:uid="{00000000-0005-0000-0000-00003F140000}"/>
    <cellStyle name="Normal 3 2 2 3 3 2 5" xfId="5183" xr:uid="{00000000-0005-0000-0000-000040140000}"/>
    <cellStyle name="Normal 3 2 2 3 3 2 5 2" xfId="5184" xr:uid="{00000000-0005-0000-0000-000041140000}"/>
    <cellStyle name="Normal 3 2 2 3 3 2 6" xfId="5185" xr:uid="{00000000-0005-0000-0000-000042140000}"/>
    <cellStyle name="Normal 3 2 2 3 3 2 7" xfId="5186" xr:uid="{00000000-0005-0000-0000-000043140000}"/>
    <cellStyle name="Normal 3 2 2 3 3 3" xfId="5187" xr:uid="{00000000-0005-0000-0000-000044140000}"/>
    <cellStyle name="Normal 3 2 2 3 3 3 2" xfId="5188" xr:uid="{00000000-0005-0000-0000-000045140000}"/>
    <cellStyle name="Normal 3 2 2 3 3 3 2 2" xfId="5189" xr:uid="{00000000-0005-0000-0000-000046140000}"/>
    <cellStyle name="Normal 3 2 2 3 3 3 2 2 2" xfId="5190" xr:uid="{00000000-0005-0000-0000-000047140000}"/>
    <cellStyle name="Normal 3 2 2 3 3 3 2 3" xfId="5191" xr:uid="{00000000-0005-0000-0000-000048140000}"/>
    <cellStyle name="Normal 3 2 2 3 3 3 2 3 2" xfId="5192" xr:uid="{00000000-0005-0000-0000-000049140000}"/>
    <cellStyle name="Normal 3 2 2 3 3 3 2 4" xfId="5193" xr:uid="{00000000-0005-0000-0000-00004A140000}"/>
    <cellStyle name="Normal 3 2 2 3 3 3 2 5" xfId="5194" xr:uid="{00000000-0005-0000-0000-00004B140000}"/>
    <cellStyle name="Normal 3 2 2 3 3 3 3" xfId="5195" xr:uid="{00000000-0005-0000-0000-00004C140000}"/>
    <cellStyle name="Normal 3 2 2 3 3 3 3 2" xfId="5196" xr:uid="{00000000-0005-0000-0000-00004D140000}"/>
    <cellStyle name="Normal 3 2 2 3 3 3 4" xfId="5197" xr:uid="{00000000-0005-0000-0000-00004E140000}"/>
    <cellStyle name="Normal 3 2 2 3 3 3 4 2" xfId="5198" xr:uid="{00000000-0005-0000-0000-00004F140000}"/>
    <cellStyle name="Normal 3 2 2 3 3 3 5" xfId="5199" xr:uid="{00000000-0005-0000-0000-000050140000}"/>
    <cellStyle name="Normal 3 2 2 3 3 3 6" xfId="5200" xr:uid="{00000000-0005-0000-0000-000051140000}"/>
    <cellStyle name="Normal 3 2 2 3 3 4" xfId="5201" xr:uid="{00000000-0005-0000-0000-000052140000}"/>
    <cellStyle name="Normal 3 2 2 3 3 4 2" xfId="5202" xr:uid="{00000000-0005-0000-0000-000053140000}"/>
    <cellStyle name="Normal 3 2 2 3 3 4 2 2" xfId="5203" xr:uid="{00000000-0005-0000-0000-000054140000}"/>
    <cellStyle name="Normal 3 2 2 3 3 4 3" xfId="5204" xr:uid="{00000000-0005-0000-0000-000055140000}"/>
    <cellStyle name="Normal 3 2 2 3 3 4 3 2" xfId="5205" xr:uid="{00000000-0005-0000-0000-000056140000}"/>
    <cellStyle name="Normal 3 2 2 3 3 4 4" xfId="5206" xr:uid="{00000000-0005-0000-0000-000057140000}"/>
    <cellStyle name="Normal 3 2 2 3 3 4 5" xfId="5207" xr:uid="{00000000-0005-0000-0000-000058140000}"/>
    <cellStyle name="Normal 3 2 2 3 3 5" xfId="5208" xr:uid="{00000000-0005-0000-0000-000059140000}"/>
    <cellStyle name="Normal 3 2 2 3 3 5 2" xfId="5209" xr:uid="{00000000-0005-0000-0000-00005A140000}"/>
    <cellStyle name="Normal 3 2 2 3 3 6" xfId="5210" xr:uid="{00000000-0005-0000-0000-00005B140000}"/>
    <cellStyle name="Normal 3 2 2 3 3 6 2" xfId="5211" xr:uid="{00000000-0005-0000-0000-00005C140000}"/>
    <cellStyle name="Normal 3 2 2 3 3 7" xfId="5212" xr:uid="{00000000-0005-0000-0000-00005D140000}"/>
    <cellStyle name="Normal 3 2 2 3 3 8" xfId="5213" xr:uid="{00000000-0005-0000-0000-00005E140000}"/>
    <cellStyle name="Normal 3 2 2 3 4" xfId="5214" xr:uid="{00000000-0005-0000-0000-00005F140000}"/>
    <cellStyle name="Normal 3 2 2 4" xfId="5215" xr:uid="{00000000-0005-0000-0000-000060140000}"/>
    <cellStyle name="Normal 3 2 2 4 2" xfId="5216" xr:uid="{00000000-0005-0000-0000-000061140000}"/>
    <cellStyle name="Normal 3 2 2 5" xfId="5217" xr:uid="{00000000-0005-0000-0000-000062140000}"/>
    <cellStyle name="Normal 3 2 2 5 2" xfId="5218" xr:uid="{00000000-0005-0000-0000-000063140000}"/>
    <cellStyle name="Normal 3 2 2 5 2 2" xfId="5219" xr:uid="{00000000-0005-0000-0000-000064140000}"/>
    <cellStyle name="Normal 3 2 2 5 2 2 2" xfId="5220" xr:uid="{00000000-0005-0000-0000-000065140000}"/>
    <cellStyle name="Normal 3 2 2 5 2 2 2 2" xfId="5221" xr:uid="{00000000-0005-0000-0000-000066140000}"/>
    <cellStyle name="Normal 3 2 2 5 2 2 3" xfId="5222" xr:uid="{00000000-0005-0000-0000-000067140000}"/>
    <cellStyle name="Normal 3 2 2 5 2 2 3 2" xfId="5223" xr:uid="{00000000-0005-0000-0000-000068140000}"/>
    <cellStyle name="Normal 3 2 2 5 2 2 4" xfId="5224" xr:uid="{00000000-0005-0000-0000-000069140000}"/>
    <cellStyle name="Normal 3 2 2 5 2 2 5" xfId="5225" xr:uid="{00000000-0005-0000-0000-00006A140000}"/>
    <cellStyle name="Normal 3 2 2 5 2 3" xfId="5226" xr:uid="{00000000-0005-0000-0000-00006B140000}"/>
    <cellStyle name="Normal 3 2 2 5 2 3 2" xfId="5227" xr:uid="{00000000-0005-0000-0000-00006C140000}"/>
    <cellStyle name="Normal 3 2 2 5 2 4" xfId="5228" xr:uid="{00000000-0005-0000-0000-00006D140000}"/>
    <cellStyle name="Normal 3 2 2 5 2 4 2" xfId="5229" xr:uid="{00000000-0005-0000-0000-00006E140000}"/>
    <cellStyle name="Normal 3 2 2 5 2 5" xfId="5230" xr:uid="{00000000-0005-0000-0000-00006F140000}"/>
    <cellStyle name="Normal 3 2 2 5 2 6" xfId="5231" xr:uid="{00000000-0005-0000-0000-000070140000}"/>
    <cellStyle name="Normal 3 2 2 5 3" xfId="5232" xr:uid="{00000000-0005-0000-0000-000071140000}"/>
    <cellStyle name="Normal 3 2 2 5 3 2" xfId="5233" xr:uid="{00000000-0005-0000-0000-000072140000}"/>
    <cellStyle name="Normal 3 2 2 5 3 2 2" xfId="5234" xr:uid="{00000000-0005-0000-0000-000073140000}"/>
    <cellStyle name="Normal 3 2 2 5 3 3" xfId="5235" xr:uid="{00000000-0005-0000-0000-000074140000}"/>
    <cellStyle name="Normal 3 2 2 5 3 3 2" xfId="5236" xr:uid="{00000000-0005-0000-0000-000075140000}"/>
    <cellStyle name="Normal 3 2 2 5 3 4" xfId="5237" xr:uid="{00000000-0005-0000-0000-000076140000}"/>
    <cellStyle name="Normal 3 2 2 5 3 5" xfId="5238" xr:uid="{00000000-0005-0000-0000-000077140000}"/>
    <cellStyle name="Normal 3 2 2 5 4" xfId="5239" xr:uid="{00000000-0005-0000-0000-000078140000}"/>
    <cellStyle name="Normal 3 2 2 5 4 2" xfId="5240" xr:uid="{00000000-0005-0000-0000-000079140000}"/>
    <cellStyle name="Normal 3 2 2 5 5" xfId="5241" xr:uid="{00000000-0005-0000-0000-00007A140000}"/>
    <cellStyle name="Normal 3 2 2 5 5 2" xfId="5242" xr:uid="{00000000-0005-0000-0000-00007B140000}"/>
    <cellStyle name="Normal 3 2 2 5 6" xfId="5243" xr:uid="{00000000-0005-0000-0000-00007C140000}"/>
    <cellStyle name="Normal 3 2 2 5 7" xfId="5244" xr:uid="{00000000-0005-0000-0000-00007D140000}"/>
    <cellStyle name="Normal 3 2 2 6" xfId="5245" xr:uid="{00000000-0005-0000-0000-00007E140000}"/>
    <cellStyle name="Normal 3 2 2 6 2" xfId="5246" xr:uid="{00000000-0005-0000-0000-00007F140000}"/>
    <cellStyle name="Normal 3 2 2 6 2 2" xfId="5247" xr:uid="{00000000-0005-0000-0000-000080140000}"/>
    <cellStyle name="Normal 3 2 2 6 2 2 2" xfId="5248" xr:uid="{00000000-0005-0000-0000-000081140000}"/>
    <cellStyle name="Normal 3 2 2 6 2 3" xfId="5249" xr:uid="{00000000-0005-0000-0000-000082140000}"/>
    <cellStyle name="Normal 3 2 2 6 2 3 2" xfId="5250" xr:uid="{00000000-0005-0000-0000-000083140000}"/>
    <cellStyle name="Normal 3 2 2 6 2 4" xfId="5251" xr:uid="{00000000-0005-0000-0000-000084140000}"/>
    <cellStyle name="Normal 3 2 2 6 2 5" xfId="5252" xr:uid="{00000000-0005-0000-0000-000085140000}"/>
    <cellStyle name="Normal 3 2 2 6 3" xfId="5253" xr:uid="{00000000-0005-0000-0000-000086140000}"/>
    <cellStyle name="Normal 3 2 2 6 3 2" xfId="5254" xr:uid="{00000000-0005-0000-0000-000087140000}"/>
    <cellStyle name="Normal 3 2 2 6 4" xfId="5255" xr:uid="{00000000-0005-0000-0000-000088140000}"/>
    <cellStyle name="Normal 3 2 2 6 4 2" xfId="5256" xr:uid="{00000000-0005-0000-0000-000089140000}"/>
    <cellStyle name="Normal 3 2 2 6 5" xfId="5257" xr:uid="{00000000-0005-0000-0000-00008A140000}"/>
    <cellStyle name="Normal 3 2 2 6 6" xfId="5258" xr:uid="{00000000-0005-0000-0000-00008B140000}"/>
    <cellStyle name="Normal 3 2 2 7" xfId="5259" xr:uid="{00000000-0005-0000-0000-00008C140000}"/>
    <cellStyle name="Normal 3 2 2 7 2" xfId="5260" xr:uid="{00000000-0005-0000-0000-00008D140000}"/>
    <cellStyle name="Normal 3 2 2 7 2 2" xfId="5261" xr:uid="{00000000-0005-0000-0000-00008E140000}"/>
    <cellStyle name="Normal 3 2 2 7 3" xfId="5262" xr:uid="{00000000-0005-0000-0000-00008F140000}"/>
    <cellStyle name="Normal 3 2 2 7 3 2" xfId="5263" xr:uid="{00000000-0005-0000-0000-000090140000}"/>
    <cellStyle name="Normal 3 2 2 7 4" xfId="5264" xr:uid="{00000000-0005-0000-0000-000091140000}"/>
    <cellStyle name="Normal 3 2 2 7 5" xfId="5265" xr:uid="{00000000-0005-0000-0000-000092140000}"/>
    <cellStyle name="Normal 3 2 2 8" xfId="5266" xr:uid="{00000000-0005-0000-0000-000093140000}"/>
    <cellStyle name="Normal 3 2 2 8 2" xfId="5267" xr:uid="{00000000-0005-0000-0000-000094140000}"/>
    <cellStyle name="Normal 3 2 2 9" xfId="5268" xr:uid="{00000000-0005-0000-0000-000095140000}"/>
    <cellStyle name="Normal 3 2 2 9 2" xfId="5269" xr:uid="{00000000-0005-0000-0000-000096140000}"/>
    <cellStyle name="Normal 3 2 3" xfId="5270" xr:uid="{00000000-0005-0000-0000-000097140000}"/>
    <cellStyle name="Normal 3 2 3 10" xfId="5271" xr:uid="{00000000-0005-0000-0000-000098140000}"/>
    <cellStyle name="Normal 3 2 3 2" xfId="5272" xr:uid="{00000000-0005-0000-0000-000099140000}"/>
    <cellStyle name="Normal 3 2 3 2 2" xfId="5273" xr:uid="{00000000-0005-0000-0000-00009A140000}"/>
    <cellStyle name="Normal 3 2 3 2 2 2" xfId="5274" xr:uid="{00000000-0005-0000-0000-00009B140000}"/>
    <cellStyle name="Normal 3 2 3 2 2 2 2" xfId="5275" xr:uid="{00000000-0005-0000-0000-00009C140000}"/>
    <cellStyle name="Normal 3 2 3 2 2 2 2 2" xfId="5276" xr:uid="{00000000-0005-0000-0000-00009D140000}"/>
    <cellStyle name="Normal 3 2 3 2 2 2 2 2 2" xfId="5277" xr:uid="{00000000-0005-0000-0000-00009E140000}"/>
    <cellStyle name="Normal 3 2 3 2 2 2 2 2 2 2" xfId="5278" xr:uid="{00000000-0005-0000-0000-00009F140000}"/>
    <cellStyle name="Normal 3 2 3 2 2 2 2 2 3" xfId="5279" xr:uid="{00000000-0005-0000-0000-0000A0140000}"/>
    <cellStyle name="Normal 3 2 3 2 2 2 2 2 3 2" xfId="5280" xr:uid="{00000000-0005-0000-0000-0000A1140000}"/>
    <cellStyle name="Normal 3 2 3 2 2 2 2 2 4" xfId="5281" xr:uid="{00000000-0005-0000-0000-0000A2140000}"/>
    <cellStyle name="Normal 3 2 3 2 2 2 2 2 5" xfId="5282" xr:uid="{00000000-0005-0000-0000-0000A3140000}"/>
    <cellStyle name="Normal 3 2 3 2 2 2 2 3" xfId="5283" xr:uid="{00000000-0005-0000-0000-0000A4140000}"/>
    <cellStyle name="Normal 3 2 3 2 2 2 2 3 2" xfId="5284" xr:uid="{00000000-0005-0000-0000-0000A5140000}"/>
    <cellStyle name="Normal 3 2 3 2 2 2 2 4" xfId="5285" xr:uid="{00000000-0005-0000-0000-0000A6140000}"/>
    <cellStyle name="Normal 3 2 3 2 2 2 2 4 2" xfId="5286" xr:uid="{00000000-0005-0000-0000-0000A7140000}"/>
    <cellStyle name="Normal 3 2 3 2 2 2 2 5" xfId="5287" xr:uid="{00000000-0005-0000-0000-0000A8140000}"/>
    <cellStyle name="Normal 3 2 3 2 2 2 2 6" xfId="5288" xr:uid="{00000000-0005-0000-0000-0000A9140000}"/>
    <cellStyle name="Normal 3 2 3 2 2 2 3" xfId="5289" xr:uid="{00000000-0005-0000-0000-0000AA140000}"/>
    <cellStyle name="Normal 3 2 3 2 2 2 3 2" xfId="5290" xr:uid="{00000000-0005-0000-0000-0000AB140000}"/>
    <cellStyle name="Normal 3 2 3 2 2 2 3 2 2" xfId="5291" xr:uid="{00000000-0005-0000-0000-0000AC140000}"/>
    <cellStyle name="Normal 3 2 3 2 2 2 3 3" xfId="5292" xr:uid="{00000000-0005-0000-0000-0000AD140000}"/>
    <cellStyle name="Normal 3 2 3 2 2 2 3 3 2" xfId="5293" xr:uid="{00000000-0005-0000-0000-0000AE140000}"/>
    <cellStyle name="Normal 3 2 3 2 2 2 3 4" xfId="5294" xr:uid="{00000000-0005-0000-0000-0000AF140000}"/>
    <cellStyle name="Normal 3 2 3 2 2 2 3 5" xfId="5295" xr:uid="{00000000-0005-0000-0000-0000B0140000}"/>
    <cellStyle name="Normal 3 2 3 2 2 2 4" xfId="5296" xr:uid="{00000000-0005-0000-0000-0000B1140000}"/>
    <cellStyle name="Normal 3 2 3 2 2 2 4 2" xfId="5297" xr:uid="{00000000-0005-0000-0000-0000B2140000}"/>
    <cellStyle name="Normal 3 2 3 2 2 2 5" xfId="5298" xr:uid="{00000000-0005-0000-0000-0000B3140000}"/>
    <cellStyle name="Normal 3 2 3 2 2 2 5 2" xfId="5299" xr:uid="{00000000-0005-0000-0000-0000B4140000}"/>
    <cellStyle name="Normal 3 2 3 2 2 2 6" xfId="5300" xr:uid="{00000000-0005-0000-0000-0000B5140000}"/>
    <cellStyle name="Normal 3 2 3 2 2 2 7" xfId="5301" xr:uid="{00000000-0005-0000-0000-0000B6140000}"/>
    <cellStyle name="Normal 3 2 3 2 2 3" xfId="5302" xr:uid="{00000000-0005-0000-0000-0000B7140000}"/>
    <cellStyle name="Normal 3 2 3 2 2 3 2" xfId="5303" xr:uid="{00000000-0005-0000-0000-0000B8140000}"/>
    <cellStyle name="Normal 3 2 3 2 2 3 2 2" xfId="5304" xr:uid="{00000000-0005-0000-0000-0000B9140000}"/>
    <cellStyle name="Normal 3 2 3 2 2 3 2 2 2" xfId="5305" xr:uid="{00000000-0005-0000-0000-0000BA140000}"/>
    <cellStyle name="Normal 3 2 3 2 2 3 2 3" xfId="5306" xr:uid="{00000000-0005-0000-0000-0000BB140000}"/>
    <cellStyle name="Normal 3 2 3 2 2 3 2 3 2" xfId="5307" xr:uid="{00000000-0005-0000-0000-0000BC140000}"/>
    <cellStyle name="Normal 3 2 3 2 2 3 2 4" xfId="5308" xr:uid="{00000000-0005-0000-0000-0000BD140000}"/>
    <cellStyle name="Normal 3 2 3 2 2 3 2 5" xfId="5309" xr:uid="{00000000-0005-0000-0000-0000BE140000}"/>
    <cellStyle name="Normal 3 2 3 2 2 3 3" xfId="5310" xr:uid="{00000000-0005-0000-0000-0000BF140000}"/>
    <cellStyle name="Normal 3 2 3 2 2 3 3 2" xfId="5311" xr:uid="{00000000-0005-0000-0000-0000C0140000}"/>
    <cellStyle name="Normal 3 2 3 2 2 3 4" xfId="5312" xr:uid="{00000000-0005-0000-0000-0000C1140000}"/>
    <cellStyle name="Normal 3 2 3 2 2 3 4 2" xfId="5313" xr:uid="{00000000-0005-0000-0000-0000C2140000}"/>
    <cellStyle name="Normal 3 2 3 2 2 3 5" xfId="5314" xr:uid="{00000000-0005-0000-0000-0000C3140000}"/>
    <cellStyle name="Normal 3 2 3 2 2 3 6" xfId="5315" xr:uid="{00000000-0005-0000-0000-0000C4140000}"/>
    <cellStyle name="Normal 3 2 3 2 2 4" xfId="5316" xr:uid="{00000000-0005-0000-0000-0000C5140000}"/>
    <cellStyle name="Normal 3 2 3 2 2 4 2" xfId="5317" xr:uid="{00000000-0005-0000-0000-0000C6140000}"/>
    <cellStyle name="Normal 3 2 3 2 2 4 2 2" xfId="5318" xr:uid="{00000000-0005-0000-0000-0000C7140000}"/>
    <cellStyle name="Normal 3 2 3 2 2 4 3" xfId="5319" xr:uid="{00000000-0005-0000-0000-0000C8140000}"/>
    <cellStyle name="Normal 3 2 3 2 2 4 3 2" xfId="5320" xr:uid="{00000000-0005-0000-0000-0000C9140000}"/>
    <cellStyle name="Normal 3 2 3 2 2 4 4" xfId="5321" xr:uid="{00000000-0005-0000-0000-0000CA140000}"/>
    <cellStyle name="Normal 3 2 3 2 2 4 5" xfId="5322" xr:uid="{00000000-0005-0000-0000-0000CB140000}"/>
    <cellStyle name="Normal 3 2 3 2 2 5" xfId="5323" xr:uid="{00000000-0005-0000-0000-0000CC140000}"/>
    <cellStyle name="Normal 3 2 3 2 2 5 2" xfId="5324" xr:uid="{00000000-0005-0000-0000-0000CD140000}"/>
    <cellStyle name="Normal 3 2 3 2 2 6" xfId="5325" xr:uid="{00000000-0005-0000-0000-0000CE140000}"/>
    <cellStyle name="Normal 3 2 3 2 2 6 2" xfId="5326" xr:uid="{00000000-0005-0000-0000-0000CF140000}"/>
    <cellStyle name="Normal 3 2 3 2 2 7" xfId="5327" xr:uid="{00000000-0005-0000-0000-0000D0140000}"/>
    <cellStyle name="Normal 3 2 3 2 2 8" xfId="5328" xr:uid="{00000000-0005-0000-0000-0000D1140000}"/>
    <cellStyle name="Normal 3 2 3 2 3" xfId="5329" xr:uid="{00000000-0005-0000-0000-0000D2140000}"/>
    <cellStyle name="Normal 3 2 3 2 3 2" xfId="5330" xr:uid="{00000000-0005-0000-0000-0000D3140000}"/>
    <cellStyle name="Normal 3 2 3 2 3 2 2" xfId="5331" xr:uid="{00000000-0005-0000-0000-0000D4140000}"/>
    <cellStyle name="Normal 3 2 3 2 3 2 2 2" xfId="5332" xr:uid="{00000000-0005-0000-0000-0000D5140000}"/>
    <cellStyle name="Normal 3 2 3 2 3 2 2 2 2" xfId="5333" xr:uid="{00000000-0005-0000-0000-0000D6140000}"/>
    <cellStyle name="Normal 3 2 3 2 3 2 2 2 2 2" xfId="5334" xr:uid="{00000000-0005-0000-0000-0000D7140000}"/>
    <cellStyle name="Normal 3 2 3 2 3 2 2 2 3" xfId="5335" xr:uid="{00000000-0005-0000-0000-0000D8140000}"/>
    <cellStyle name="Normal 3 2 3 2 3 2 2 2 3 2" xfId="5336" xr:uid="{00000000-0005-0000-0000-0000D9140000}"/>
    <cellStyle name="Normal 3 2 3 2 3 2 2 2 4" xfId="5337" xr:uid="{00000000-0005-0000-0000-0000DA140000}"/>
    <cellStyle name="Normal 3 2 3 2 3 2 2 2 5" xfId="5338" xr:uid="{00000000-0005-0000-0000-0000DB140000}"/>
    <cellStyle name="Normal 3 2 3 2 3 2 2 3" xfId="5339" xr:uid="{00000000-0005-0000-0000-0000DC140000}"/>
    <cellStyle name="Normal 3 2 3 2 3 2 2 3 2" xfId="5340" xr:uid="{00000000-0005-0000-0000-0000DD140000}"/>
    <cellStyle name="Normal 3 2 3 2 3 2 2 4" xfId="5341" xr:uid="{00000000-0005-0000-0000-0000DE140000}"/>
    <cellStyle name="Normal 3 2 3 2 3 2 2 4 2" xfId="5342" xr:uid="{00000000-0005-0000-0000-0000DF140000}"/>
    <cellStyle name="Normal 3 2 3 2 3 2 2 5" xfId="5343" xr:uid="{00000000-0005-0000-0000-0000E0140000}"/>
    <cellStyle name="Normal 3 2 3 2 3 2 2 6" xfId="5344" xr:uid="{00000000-0005-0000-0000-0000E1140000}"/>
    <cellStyle name="Normal 3 2 3 2 3 2 3" xfId="5345" xr:uid="{00000000-0005-0000-0000-0000E2140000}"/>
    <cellStyle name="Normal 3 2 3 2 3 2 3 2" xfId="5346" xr:uid="{00000000-0005-0000-0000-0000E3140000}"/>
    <cellStyle name="Normal 3 2 3 2 3 2 3 2 2" xfId="5347" xr:uid="{00000000-0005-0000-0000-0000E4140000}"/>
    <cellStyle name="Normal 3 2 3 2 3 2 3 3" xfId="5348" xr:uid="{00000000-0005-0000-0000-0000E5140000}"/>
    <cellStyle name="Normal 3 2 3 2 3 2 3 3 2" xfId="5349" xr:uid="{00000000-0005-0000-0000-0000E6140000}"/>
    <cellStyle name="Normal 3 2 3 2 3 2 3 4" xfId="5350" xr:uid="{00000000-0005-0000-0000-0000E7140000}"/>
    <cellStyle name="Normal 3 2 3 2 3 2 3 5" xfId="5351" xr:uid="{00000000-0005-0000-0000-0000E8140000}"/>
    <cellStyle name="Normal 3 2 3 2 3 2 4" xfId="5352" xr:uid="{00000000-0005-0000-0000-0000E9140000}"/>
    <cellStyle name="Normal 3 2 3 2 3 2 4 2" xfId="5353" xr:uid="{00000000-0005-0000-0000-0000EA140000}"/>
    <cellStyle name="Normal 3 2 3 2 3 2 5" xfId="5354" xr:uid="{00000000-0005-0000-0000-0000EB140000}"/>
    <cellStyle name="Normal 3 2 3 2 3 2 5 2" xfId="5355" xr:uid="{00000000-0005-0000-0000-0000EC140000}"/>
    <cellStyle name="Normal 3 2 3 2 3 2 6" xfId="5356" xr:uid="{00000000-0005-0000-0000-0000ED140000}"/>
    <cellStyle name="Normal 3 2 3 2 3 2 7" xfId="5357" xr:uid="{00000000-0005-0000-0000-0000EE140000}"/>
    <cellStyle name="Normal 3 2 3 2 3 3" xfId="5358" xr:uid="{00000000-0005-0000-0000-0000EF140000}"/>
    <cellStyle name="Normal 3 2 3 2 3 3 2" xfId="5359" xr:uid="{00000000-0005-0000-0000-0000F0140000}"/>
    <cellStyle name="Normal 3 2 3 2 3 3 2 2" xfId="5360" xr:uid="{00000000-0005-0000-0000-0000F1140000}"/>
    <cellStyle name="Normal 3 2 3 2 3 3 2 2 2" xfId="5361" xr:uid="{00000000-0005-0000-0000-0000F2140000}"/>
    <cellStyle name="Normal 3 2 3 2 3 3 2 3" xfId="5362" xr:uid="{00000000-0005-0000-0000-0000F3140000}"/>
    <cellStyle name="Normal 3 2 3 2 3 3 2 3 2" xfId="5363" xr:uid="{00000000-0005-0000-0000-0000F4140000}"/>
    <cellStyle name="Normal 3 2 3 2 3 3 2 4" xfId="5364" xr:uid="{00000000-0005-0000-0000-0000F5140000}"/>
    <cellStyle name="Normal 3 2 3 2 3 3 2 5" xfId="5365" xr:uid="{00000000-0005-0000-0000-0000F6140000}"/>
    <cellStyle name="Normal 3 2 3 2 3 3 3" xfId="5366" xr:uid="{00000000-0005-0000-0000-0000F7140000}"/>
    <cellStyle name="Normal 3 2 3 2 3 3 3 2" xfId="5367" xr:uid="{00000000-0005-0000-0000-0000F8140000}"/>
    <cellStyle name="Normal 3 2 3 2 3 3 4" xfId="5368" xr:uid="{00000000-0005-0000-0000-0000F9140000}"/>
    <cellStyle name="Normal 3 2 3 2 3 3 4 2" xfId="5369" xr:uid="{00000000-0005-0000-0000-0000FA140000}"/>
    <cellStyle name="Normal 3 2 3 2 3 3 5" xfId="5370" xr:uid="{00000000-0005-0000-0000-0000FB140000}"/>
    <cellStyle name="Normal 3 2 3 2 3 3 6" xfId="5371" xr:uid="{00000000-0005-0000-0000-0000FC140000}"/>
    <cellStyle name="Normal 3 2 3 2 3 4" xfId="5372" xr:uid="{00000000-0005-0000-0000-0000FD140000}"/>
    <cellStyle name="Normal 3 2 3 2 3 4 2" xfId="5373" xr:uid="{00000000-0005-0000-0000-0000FE140000}"/>
    <cellStyle name="Normal 3 2 3 2 3 4 2 2" xfId="5374" xr:uid="{00000000-0005-0000-0000-0000FF140000}"/>
    <cellStyle name="Normal 3 2 3 2 3 4 3" xfId="5375" xr:uid="{00000000-0005-0000-0000-000000150000}"/>
    <cellStyle name="Normal 3 2 3 2 3 4 3 2" xfId="5376" xr:uid="{00000000-0005-0000-0000-000001150000}"/>
    <cellStyle name="Normal 3 2 3 2 3 4 4" xfId="5377" xr:uid="{00000000-0005-0000-0000-000002150000}"/>
    <cellStyle name="Normal 3 2 3 2 3 4 5" xfId="5378" xr:uid="{00000000-0005-0000-0000-000003150000}"/>
    <cellStyle name="Normal 3 2 3 2 3 5" xfId="5379" xr:uid="{00000000-0005-0000-0000-000004150000}"/>
    <cellStyle name="Normal 3 2 3 2 3 5 2" xfId="5380" xr:uid="{00000000-0005-0000-0000-000005150000}"/>
    <cellStyle name="Normal 3 2 3 2 3 6" xfId="5381" xr:uid="{00000000-0005-0000-0000-000006150000}"/>
    <cellStyle name="Normal 3 2 3 2 3 6 2" xfId="5382" xr:uid="{00000000-0005-0000-0000-000007150000}"/>
    <cellStyle name="Normal 3 2 3 2 3 7" xfId="5383" xr:uid="{00000000-0005-0000-0000-000008150000}"/>
    <cellStyle name="Normal 3 2 3 2 3 8" xfId="5384" xr:uid="{00000000-0005-0000-0000-000009150000}"/>
    <cellStyle name="Normal 3 2 3 2 4" xfId="5385" xr:uid="{00000000-0005-0000-0000-00000A150000}"/>
    <cellStyle name="Normal 3 2 3 3" xfId="5386" xr:uid="{00000000-0005-0000-0000-00000B150000}"/>
    <cellStyle name="Normal 3 2 3 3 2" xfId="5387" xr:uid="{00000000-0005-0000-0000-00000C150000}"/>
    <cellStyle name="Normal 3 2 3 4" xfId="5388" xr:uid="{00000000-0005-0000-0000-00000D150000}"/>
    <cellStyle name="Normal 3 2 3 4 2" xfId="5389" xr:uid="{00000000-0005-0000-0000-00000E150000}"/>
    <cellStyle name="Normal 3 2 3 4 2 2" xfId="5390" xr:uid="{00000000-0005-0000-0000-00000F150000}"/>
    <cellStyle name="Normal 3 2 3 4 2 2 2" xfId="5391" xr:uid="{00000000-0005-0000-0000-000010150000}"/>
    <cellStyle name="Normal 3 2 3 4 2 2 2 2" xfId="5392" xr:uid="{00000000-0005-0000-0000-000011150000}"/>
    <cellStyle name="Normal 3 2 3 4 2 2 3" xfId="5393" xr:uid="{00000000-0005-0000-0000-000012150000}"/>
    <cellStyle name="Normal 3 2 3 4 2 2 3 2" xfId="5394" xr:uid="{00000000-0005-0000-0000-000013150000}"/>
    <cellStyle name="Normal 3 2 3 4 2 2 4" xfId="5395" xr:uid="{00000000-0005-0000-0000-000014150000}"/>
    <cellStyle name="Normal 3 2 3 4 2 2 5" xfId="5396" xr:uid="{00000000-0005-0000-0000-000015150000}"/>
    <cellStyle name="Normal 3 2 3 4 2 3" xfId="5397" xr:uid="{00000000-0005-0000-0000-000016150000}"/>
    <cellStyle name="Normal 3 2 3 4 2 3 2" xfId="5398" xr:uid="{00000000-0005-0000-0000-000017150000}"/>
    <cellStyle name="Normal 3 2 3 4 2 4" xfId="5399" xr:uid="{00000000-0005-0000-0000-000018150000}"/>
    <cellStyle name="Normal 3 2 3 4 2 4 2" xfId="5400" xr:uid="{00000000-0005-0000-0000-000019150000}"/>
    <cellStyle name="Normal 3 2 3 4 2 5" xfId="5401" xr:uid="{00000000-0005-0000-0000-00001A150000}"/>
    <cellStyle name="Normal 3 2 3 4 2 6" xfId="5402" xr:uid="{00000000-0005-0000-0000-00001B150000}"/>
    <cellStyle name="Normal 3 2 3 4 3" xfId="5403" xr:uid="{00000000-0005-0000-0000-00001C150000}"/>
    <cellStyle name="Normal 3 2 3 4 3 2" xfId="5404" xr:uid="{00000000-0005-0000-0000-00001D150000}"/>
    <cellStyle name="Normal 3 2 3 4 3 2 2" xfId="5405" xr:uid="{00000000-0005-0000-0000-00001E150000}"/>
    <cellStyle name="Normal 3 2 3 4 3 3" xfId="5406" xr:uid="{00000000-0005-0000-0000-00001F150000}"/>
    <cellStyle name="Normal 3 2 3 4 3 3 2" xfId="5407" xr:uid="{00000000-0005-0000-0000-000020150000}"/>
    <cellStyle name="Normal 3 2 3 4 3 4" xfId="5408" xr:uid="{00000000-0005-0000-0000-000021150000}"/>
    <cellStyle name="Normal 3 2 3 4 3 5" xfId="5409" xr:uid="{00000000-0005-0000-0000-000022150000}"/>
    <cellStyle name="Normal 3 2 3 4 4" xfId="5410" xr:uid="{00000000-0005-0000-0000-000023150000}"/>
    <cellStyle name="Normal 3 2 3 4 4 2" xfId="5411" xr:uid="{00000000-0005-0000-0000-000024150000}"/>
    <cellStyle name="Normal 3 2 3 4 5" xfId="5412" xr:uid="{00000000-0005-0000-0000-000025150000}"/>
    <cellStyle name="Normal 3 2 3 4 5 2" xfId="5413" xr:uid="{00000000-0005-0000-0000-000026150000}"/>
    <cellStyle name="Normal 3 2 3 4 6" xfId="5414" xr:uid="{00000000-0005-0000-0000-000027150000}"/>
    <cellStyle name="Normal 3 2 3 4 7" xfId="5415" xr:uid="{00000000-0005-0000-0000-000028150000}"/>
    <cellStyle name="Normal 3 2 3 5" xfId="5416" xr:uid="{00000000-0005-0000-0000-000029150000}"/>
    <cellStyle name="Normal 3 2 3 5 2" xfId="5417" xr:uid="{00000000-0005-0000-0000-00002A150000}"/>
    <cellStyle name="Normal 3 2 3 5 2 2" xfId="5418" xr:uid="{00000000-0005-0000-0000-00002B150000}"/>
    <cellStyle name="Normal 3 2 3 5 2 2 2" xfId="5419" xr:uid="{00000000-0005-0000-0000-00002C150000}"/>
    <cellStyle name="Normal 3 2 3 5 2 3" xfId="5420" xr:uid="{00000000-0005-0000-0000-00002D150000}"/>
    <cellStyle name="Normal 3 2 3 5 2 3 2" xfId="5421" xr:uid="{00000000-0005-0000-0000-00002E150000}"/>
    <cellStyle name="Normal 3 2 3 5 2 4" xfId="5422" xr:uid="{00000000-0005-0000-0000-00002F150000}"/>
    <cellStyle name="Normal 3 2 3 5 2 5" xfId="5423" xr:uid="{00000000-0005-0000-0000-000030150000}"/>
    <cellStyle name="Normal 3 2 3 5 3" xfId="5424" xr:uid="{00000000-0005-0000-0000-000031150000}"/>
    <cellStyle name="Normal 3 2 3 5 3 2" xfId="5425" xr:uid="{00000000-0005-0000-0000-000032150000}"/>
    <cellStyle name="Normal 3 2 3 5 4" xfId="5426" xr:uid="{00000000-0005-0000-0000-000033150000}"/>
    <cellStyle name="Normal 3 2 3 5 4 2" xfId="5427" xr:uid="{00000000-0005-0000-0000-000034150000}"/>
    <cellStyle name="Normal 3 2 3 5 5" xfId="5428" xr:uid="{00000000-0005-0000-0000-000035150000}"/>
    <cellStyle name="Normal 3 2 3 5 6" xfId="5429" xr:uid="{00000000-0005-0000-0000-000036150000}"/>
    <cellStyle name="Normal 3 2 3 6" xfId="5430" xr:uid="{00000000-0005-0000-0000-000037150000}"/>
    <cellStyle name="Normal 3 2 3 6 2" xfId="5431" xr:uid="{00000000-0005-0000-0000-000038150000}"/>
    <cellStyle name="Normal 3 2 3 6 2 2" xfId="5432" xr:uid="{00000000-0005-0000-0000-000039150000}"/>
    <cellStyle name="Normal 3 2 3 6 3" xfId="5433" xr:uid="{00000000-0005-0000-0000-00003A150000}"/>
    <cellStyle name="Normal 3 2 3 6 3 2" xfId="5434" xr:uid="{00000000-0005-0000-0000-00003B150000}"/>
    <cellStyle name="Normal 3 2 3 6 4" xfId="5435" xr:uid="{00000000-0005-0000-0000-00003C150000}"/>
    <cellStyle name="Normal 3 2 3 6 5" xfId="5436" xr:uid="{00000000-0005-0000-0000-00003D150000}"/>
    <cellStyle name="Normal 3 2 3 7" xfId="5437" xr:uid="{00000000-0005-0000-0000-00003E150000}"/>
    <cellStyle name="Normal 3 2 3 7 2" xfId="5438" xr:uid="{00000000-0005-0000-0000-00003F150000}"/>
    <cellStyle name="Normal 3 2 3 8" xfId="5439" xr:uid="{00000000-0005-0000-0000-000040150000}"/>
    <cellStyle name="Normal 3 2 3 8 2" xfId="5440" xr:uid="{00000000-0005-0000-0000-000041150000}"/>
    <cellStyle name="Normal 3 2 3 9" xfId="5441" xr:uid="{00000000-0005-0000-0000-000042150000}"/>
    <cellStyle name="Normal 3 2 4" xfId="5442" xr:uid="{00000000-0005-0000-0000-000043150000}"/>
    <cellStyle name="Normal 3 2 4 2" xfId="5443" xr:uid="{00000000-0005-0000-0000-000044150000}"/>
    <cellStyle name="Normal 3 2 4 2 2" xfId="5444" xr:uid="{00000000-0005-0000-0000-000045150000}"/>
    <cellStyle name="Normal 3 2 4 2 2 2" xfId="5445" xr:uid="{00000000-0005-0000-0000-000046150000}"/>
    <cellStyle name="Normal 3 2 4 2 2 2 2" xfId="5446" xr:uid="{00000000-0005-0000-0000-000047150000}"/>
    <cellStyle name="Normal 3 2 4 2 2 2 2 2" xfId="5447" xr:uid="{00000000-0005-0000-0000-000048150000}"/>
    <cellStyle name="Normal 3 2 4 2 2 2 3" xfId="5448" xr:uid="{00000000-0005-0000-0000-000049150000}"/>
    <cellStyle name="Normal 3 2 4 2 2 2 3 2" xfId="5449" xr:uid="{00000000-0005-0000-0000-00004A150000}"/>
    <cellStyle name="Normal 3 2 4 2 2 2 4" xfId="5450" xr:uid="{00000000-0005-0000-0000-00004B150000}"/>
    <cellStyle name="Normal 3 2 4 2 2 2 5" xfId="5451" xr:uid="{00000000-0005-0000-0000-00004C150000}"/>
    <cellStyle name="Normal 3 2 4 2 2 3" xfId="5452" xr:uid="{00000000-0005-0000-0000-00004D150000}"/>
    <cellStyle name="Normal 3 2 4 2 2 3 2" xfId="5453" xr:uid="{00000000-0005-0000-0000-00004E150000}"/>
    <cellStyle name="Normal 3 2 4 2 2 4" xfId="5454" xr:uid="{00000000-0005-0000-0000-00004F150000}"/>
    <cellStyle name="Normal 3 2 4 2 2 4 2" xfId="5455" xr:uid="{00000000-0005-0000-0000-000050150000}"/>
    <cellStyle name="Normal 3 2 4 2 2 5" xfId="5456" xr:uid="{00000000-0005-0000-0000-000051150000}"/>
    <cellStyle name="Normal 3 2 4 2 2 6" xfId="5457" xr:uid="{00000000-0005-0000-0000-000052150000}"/>
    <cellStyle name="Normal 3 2 4 2 3" xfId="5458" xr:uid="{00000000-0005-0000-0000-000053150000}"/>
    <cellStyle name="Normal 3 2 4 2 3 2" xfId="5459" xr:uid="{00000000-0005-0000-0000-000054150000}"/>
    <cellStyle name="Normal 3 2 4 2 3 2 2" xfId="5460" xr:uid="{00000000-0005-0000-0000-000055150000}"/>
    <cellStyle name="Normal 3 2 4 2 3 3" xfId="5461" xr:uid="{00000000-0005-0000-0000-000056150000}"/>
    <cellStyle name="Normal 3 2 4 2 3 3 2" xfId="5462" xr:uid="{00000000-0005-0000-0000-000057150000}"/>
    <cellStyle name="Normal 3 2 4 2 3 4" xfId="5463" xr:uid="{00000000-0005-0000-0000-000058150000}"/>
    <cellStyle name="Normal 3 2 4 2 3 5" xfId="5464" xr:uid="{00000000-0005-0000-0000-000059150000}"/>
    <cellStyle name="Normal 3 2 4 2 4" xfId="5465" xr:uid="{00000000-0005-0000-0000-00005A150000}"/>
    <cellStyle name="Normal 3 2 4 2 4 2" xfId="5466" xr:uid="{00000000-0005-0000-0000-00005B150000}"/>
    <cellStyle name="Normal 3 2 4 2 5" xfId="5467" xr:uid="{00000000-0005-0000-0000-00005C150000}"/>
    <cellStyle name="Normal 3 2 4 2 5 2" xfId="5468" xr:uid="{00000000-0005-0000-0000-00005D150000}"/>
    <cellStyle name="Normal 3 2 4 2 6" xfId="5469" xr:uid="{00000000-0005-0000-0000-00005E150000}"/>
    <cellStyle name="Normal 3 2 4 2 7" xfId="5470" xr:uid="{00000000-0005-0000-0000-00005F150000}"/>
    <cellStyle name="Normal 3 2 4 3" xfId="5471" xr:uid="{00000000-0005-0000-0000-000060150000}"/>
    <cellStyle name="Normal 3 2 4 3 2" xfId="5472" xr:uid="{00000000-0005-0000-0000-000061150000}"/>
    <cellStyle name="Normal 3 2 4 3 2 2" xfId="5473" xr:uid="{00000000-0005-0000-0000-000062150000}"/>
    <cellStyle name="Normal 3 2 4 3 2 2 2" xfId="5474" xr:uid="{00000000-0005-0000-0000-000063150000}"/>
    <cellStyle name="Normal 3 2 4 3 2 3" xfId="5475" xr:uid="{00000000-0005-0000-0000-000064150000}"/>
    <cellStyle name="Normal 3 2 4 3 2 3 2" xfId="5476" xr:uid="{00000000-0005-0000-0000-000065150000}"/>
    <cellStyle name="Normal 3 2 4 3 2 4" xfId="5477" xr:uid="{00000000-0005-0000-0000-000066150000}"/>
    <cellStyle name="Normal 3 2 4 3 2 5" xfId="5478" xr:uid="{00000000-0005-0000-0000-000067150000}"/>
    <cellStyle name="Normal 3 2 4 3 3" xfId="5479" xr:uid="{00000000-0005-0000-0000-000068150000}"/>
    <cellStyle name="Normal 3 2 4 3 3 2" xfId="5480" xr:uid="{00000000-0005-0000-0000-000069150000}"/>
    <cellStyle name="Normal 3 2 4 3 4" xfId="5481" xr:uid="{00000000-0005-0000-0000-00006A150000}"/>
    <cellStyle name="Normal 3 2 4 3 4 2" xfId="5482" xr:uid="{00000000-0005-0000-0000-00006B150000}"/>
    <cellStyle name="Normal 3 2 4 3 5" xfId="5483" xr:uid="{00000000-0005-0000-0000-00006C150000}"/>
    <cellStyle name="Normal 3 2 4 3 6" xfId="5484" xr:uid="{00000000-0005-0000-0000-00006D150000}"/>
    <cellStyle name="Normal 3 2 4 4" xfId="5485" xr:uid="{00000000-0005-0000-0000-00006E150000}"/>
    <cellStyle name="Normal 3 2 4 4 2" xfId="5486" xr:uid="{00000000-0005-0000-0000-00006F150000}"/>
    <cellStyle name="Normal 3 2 4 4 2 2" xfId="5487" xr:uid="{00000000-0005-0000-0000-000070150000}"/>
    <cellStyle name="Normal 3 2 4 4 3" xfId="5488" xr:uid="{00000000-0005-0000-0000-000071150000}"/>
    <cellStyle name="Normal 3 2 4 4 3 2" xfId="5489" xr:uid="{00000000-0005-0000-0000-000072150000}"/>
    <cellStyle name="Normal 3 2 4 4 4" xfId="5490" xr:uid="{00000000-0005-0000-0000-000073150000}"/>
    <cellStyle name="Normal 3 2 4 4 5" xfId="5491" xr:uid="{00000000-0005-0000-0000-000074150000}"/>
    <cellStyle name="Normal 3 2 4 5" xfId="5492" xr:uid="{00000000-0005-0000-0000-000075150000}"/>
    <cellStyle name="Normal 3 2 4 5 2" xfId="5493" xr:uid="{00000000-0005-0000-0000-000076150000}"/>
    <cellStyle name="Normal 3 2 4 6" xfId="5494" xr:uid="{00000000-0005-0000-0000-000077150000}"/>
    <cellStyle name="Normal 3 2 4 6 2" xfId="5495" xr:uid="{00000000-0005-0000-0000-000078150000}"/>
    <cellStyle name="Normal 3 2 4 7" xfId="5496" xr:uid="{00000000-0005-0000-0000-000079150000}"/>
    <cellStyle name="Normal 3 2 4 8" xfId="5497" xr:uid="{00000000-0005-0000-0000-00007A150000}"/>
    <cellStyle name="Normal 3 2 5" xfId="5498" xr:uid="{00000000-0005-0000-0000-00007B150000}"/>
    <cellStyle name="Normal 3 2 5 2" xfId="5499" xr:uid="{00000000-0005-0000-0000-00007C150000}"/>
    <cellStyle name="Normal 3 2 5 2 2" xfId="5500" xr:uid="{00000000-0005-0000-0000-00007D150000}"/>
    <cellStyle name="Normal 3 2 5 2 2 2" xfId="5501" xr:uid="{00000000-0005-0000-0000-00007E150000}"/>
    <cellStyle name="Normal 3 2 5 2 2 2 2" xfId="5502" xr:uid="{00000000-0005-0000-0000-00007F150000}"/>
    <cellStyle name="Normal 3 2 5 2 2 2 2 2" xfId="5503" xr:uid="{00000000-0005-0000-0000-000080150000}"/>
    <cellStyle name="Normal 3 2 5 2 2 2 3" xfId="5504" xr:uid="{00000000-0005-0000-0000-000081150000}"/>
    <cellStyle name="Normal 3 2 5 2 2 2 3 2" xfId="5505" xr:uid="{00000000-0005-0000-0000-000082150000}"/>
    <cellStyle name="Normal 3 2 5 2 2 2 4" xfId="5506" xr:uid="{00000000-0005-0000-0000-000083150000}"/>
    <cellStyle name="Normal 3 2 5 2 2 2 5" xfId="5507" xr:uid="{00000000-0005-0000-0000-000084150000}"/>
    <cellStyle name="Normal 3 2 5 2 2 3" xfId="5508" xr:uid="{00000000-0005-0000-0000-000085150000}"/>
    <cellStyle name="Normal 3 2 5 2 2 3 2" xfId="5509" xr:uid="{00000000-0005-0000-0000-000086150000}"/>
    <cellStyle name="Normal 3 2 5 2 2 4" xfId="5510" xr:uid="{00000000-0005-0000-0000-000087150000}"/>
    <cellStyle name="Normal 3 2 5 2 2 4 2" xfId="5511" xr:uid="{00000000-0005-0000-0000-000088150000}"/>
    <cellStyle name="Normal 3 2 5 2 2 5" xfId="5512" xr:uid="{00000000-0005-0000-0000-000089150000}"/>
    <cellStyle name="Normal 3 2 5 2 2 6" xfId="5513" xr:uid="{00000000-0005-0000-0000-00008A150000}"/>
    <cellStyle name="Normal 3 2 5 2 3" xfId="5514" xr:uid="{00000000-0005-0000-0000-00008B150000}"/>
    <cellStyle name="Normal 3 2 5 2 3 2" xfId="5515" xr:uid="{00000000-0005-0000-0000-00008C150000}"/>
    <cellStyle name="Normal 3 2 5 2 3 2 2" xfId="5516" xr:uid="{00000000-0005-0000-0000-00008D150000}"/>
    <cellStyle name="Normal 3 2 5 2 3 3" xfId="5517" xr:uid="{00000000-0005-0000-0000-00008E150000}"/>
    <cellStyle name="Normal 3 2 5 2 3 3 2" xfId="5518" xr:uid="{00000000-0005-0000-0000-00008F150000}"/>
    <cellStyle name="Normal 3 2 5 2 3 4" xfId="5519" xr:uid="{00000000-0005-0000-0000-000090150000}"/>
    <cellStyle name="Normal 3 2 5 2 3 5" xfId="5520" xr:uid="{00000000-0005-0000-0000-000091150000}"/>
    <cellStyle name="Normal 3 2 5 2 4" xfId="5521" xr:uid="{00000000-0005-0000-0000-000092150000}"/>
    <cellStyle name="Normal 3 2 5 2 4 2" xfId="5522" xr:uid="{00000000-0005-0000-0000-000093150000}"/>
    <cellStyle name="Normal 3 2 5 2 5" xfId="5523" xr:uid="{00000000-0005-0000-0000-000094150000}"/>
    <cellStyle name="Normal 3 2 5 2 5 2" xfId="5524" xr:uid="{00000000-0005-0000-0000-000095150000}"/>
    <cellStyle name="Normal 3 2 5 2 6" xfId="5525" xr:uid="{00000000-0005-0000-0000-000096150000}"/>
    <cellStyle name="Normal 3 2 5 2 7" xfId="5526" xr:uid="{00000000-0005-0000-0000-000097150000}"/>
    <cellStyle name="Normal 3 2 5 3" xfId="5527" xr:uid="{00000000-0005-0000-0000-000098150000}"/>
    <cellStyle name="Normal 3 2 5 3 2" xfId="5528" xr:uid="{00000000-0005-0000-0000-000099150000}"/>
    <cellStyle name="Normal 3 2 5 3 2 2" xfId="5529" xr:uid="{00000000-0005-0000-0000-00009A150000}"/>
    <cellStyle name="Normal 3 2 5 3 2 2 2" xfId="5530" xr:uid="{00000000-0005-0000-0000-00009B150000}"/>
    <cellStyle name="Normal 3 2 5 3 2 3" xfId="5531" xr:uid="{00000000-0005-0000-0000-00009C150000}"/>
    <cellStyle name="Normal 3 2 5 3 2 3 2" xfId="5532" xr:uid="{00000000-0005-0000-0000-00009D150000}"/>
    <cellStyle name="Normal 3 2 5 3 2 4" xfId="5533" xr:uid="{00000000-0005-0000-0000-00009E150000}"/>
    <cellStyle name="Normal 3 2 5 3 2 5" xfId="5534" xr:uid="{00000000-0005-0000-0000-00009F150000}"/>
    <cellStyle name="Normal 3 2 5 3 3" xfId="5535" xr:uid="{00000000-0005-0000-0000-0000A0150000}"/>
    <cellStyle name="Normal 3 2 5 3 3 2" xfId="5536" xr:uid="{00000000-0005-0000-0000-0000A1150000}"/>
    <cellStyle name="Normal 3 2 5 3 4" xfId="5537" xr:uid="{00000000-0005-0000-0000-0000A2150000}"/>
    <cellStyle name="Normal 3 2 5 3 4 2" xfId="5538" xr:uid="{00000000-0005-0000-0000-0000A3150000}"/>
    <cellStyle name="Normal 3 2 5 3 5" xfId="5539" xr:uid="{00000000-0005-0000-0000-0000A4150000}"/>
    <cellStyle name="Normal 3 2 5 3 6" xfId="5540" xr:uid="{00000000-0005-0000-0000-0000A5150000}"/>
    <cellStyle name="Normal 3 2 5 4" xfId="5541" xr:uid="{00000000-0005-0000-0000-0000A6150000}"/>
    <cellStyle name="Normal 3 2 5 4 2" xfId="5542" xr:uid="{00000000-0005-0000-0000-0000A7150000}"/>
    <cellStyle name="Normal 3 2 5 4 2 2" xfId="5543" xr:uid="{00000000-0005-0000-0000-0000A8150000}"/>
    <cellStyle name="Normal 3 2 5 4 3" xfId="5544" xr:uid="{00000000-0005-0000-0000-0000A9150000}"/>
    <cellStyle name="Normal 3 2 5 4 3 2" xfId="5545" xr:uid="{00000000-0005-0000-0000-0000AA150000}"/>
    <cellStyle name="Normal 3 2 5 4 4" xfId="5546" xr:uid="{00000000-0005-0000-0000-0000AB150000}"/>
    <cellStyle name="Normal 3 2 5 4 5" xfId="5547" xr:uid="{00000000-0005-0000-0000-0000AC150000}"/>
    <cellStyle name="Normal 3 2 5 5" xfId="5548" xr:uid="{00000000-0005-0000-0000-0000AD150000}"/>
    <cellStyle name="Normal 3 2 5 5 2" xfId="5549" xr:uid="{00000000-0005-0000-0000-0000AE150000}"/>
    <cellStyle name="Normal 3 2 5 6" xfId="5550" xr:uid="{00000000-0005-0000-0000-0000AF150000}"/>
    <cellStyle name="Normal 3 2 5 6 2" xfId="5551" xr:uid="{00000000-0005-0000-0000-0000B0150000}"/>
    <cellStyle name="Normal 3 2 5 7" xfId="5552" xr:uid="{00000000-0005-0000-0000-0000B1150000}"/>
    <cellStyle name="Normal 3 2 5 8" xfId="5553" xr:uid="{00000000-0005-0000-0000-0000B2150000}"/>
    <cellStyle name="Normal 3 2 6" xfId="5554" xr:uid="{00000000-0005-0000-0000-0000B3150000}"/>
    <cellStyle name="Normal 3 2 6 2" xfId="5555" xr:uid="{00000000-0005-0000-0000-0000B4150000}"/>
    <cellStyle name="Normal 3 2 6 2 2" xfId="5556" xr:uid="{00000000-0005-0000-0000-0000B5150000}"/>
    <cellStyle name="Normal 3 2 6 2 2 2" xfId="5557" xr:uid="{00000000-0005-0000-0000-0000B6150000}"/>
    <cellStyle name="Normal 3 2 6 2 2 2 2" xfId="5558" xr:uid="{00000000-0005-0000-0000-0000B7150000}"/>
    <cellStyle name="Normal 3 2 6 2 2 3" xfId="5559" xr:uid="{00000000-0005-0000-0000-0000B8150000}"/>
    <cellStyle name="Normal 3 2 6 2 2 3 2" xfId="5560" xr:uid="{00000000-0005-0000-0000-0000B9150000}"/>
    <cellStyle name="Normal 3 2 6 2 2 4" xfId="5561" xr:uid="{00000000-0005-0000-0000-0000BA150000}"/>
    <cellStyle name="Normal 3 2 6 2 2 5" xfId="5562" xr:uid="{00000000-0005-0000-0000-0000BB150000}"/>
    <cellStyle name="Normal 3 2 6 2 3" xfId="5563" xr:uid="{00000000-0005-0000-0000-0000BC150000}"/>
    <cellStyle name="Normal 3 2 6 2 3 2" xfId="5564" xr:uid="{00000000-0005-0000-0000-0000BD150000}"/>
    <cellStyle name="Normal 3 2 6 2 4" xfId="5565" xr:uid="{00000000-0005-0000-0000-0000BE150000}"/>
    <cellStyle name="Normal 3 2 6 2 4 2" xfId="5566" xr:uid="{00000000-0005-0000-0000-0000BF150000}"/>
    <cellStyle name="Normal 3 2 6 2 5" xfId="5567" xr:uid="{00000000-0005-0000-0000-0000C0150000}"/>
    <cellStyle name="Normal 3 2 6 2 6" xfId="5568" xr:uid="{00000000-0005-0000-0000-0000C1150000}"/>
    <cellStyle name="Normal 3 2 6 3" xfId="5569" xr:uid="{00000000-0005-0000-0000-0000C2150000}"/>
    <cellStyle name="Normal 3 2 6 3 2" xfId="5570" xr:uid="{00000000-0005-0000-0000-0000C3150000}"/>
    <cellStyle name="Normal 3 2 6 3 2 2" xfId="5571" xr:uid="{00000000-0005-0000-0000-0000C4150000}"/>
    <cellStyle name="Normal 3 2 6 3 3" xfId="5572" xr:uid="{00000000-0005-0000-0000-0000C5150000}"/>
    <cellStyle name="Normal 3 2 6 3 3 2" xfId="5573" xr:uid="{00000000-0005-0000-0000-0000C6150000}"/>
    <cellStyle name="Normal 3 2 6 3 4" xfId="5574" xr:uid="{00000000-0005-0000-0000-0000C7150000}"/>
    <cellStyle name="Normal 3 2 6 3 5" xfId="5575" xr:uid="{00000000-0005-0000-0000-0000C8150000}"/>
    <cellStyle name="Normal 3 2 6 4" xfId="5576" xr:uid="{00000000-0005-0000-0000-0000C9150000}"/>
    <cellStyle name="Normal 3 2 6 4 2" xfId="5577" xr:uid="{00000000-0005-0000-0000-0000CA150000}"/>
    <cellStyle name="Normal 3 2 6 5" xfId="5578" xr:uid="{00000000-0005-0000-0000-0000CB150000}"/>
    <cellStyle name="Normal 3 2 6 5 2" xfId="5579" xr:uid="{00000000-0005-0000-0000-0000CC150000}"/>
    <cellStyle name="Normal 3 2 6 6" xfId="5580" xr:uid="{00000000-0005-0000-0000-0000CD150000}"/>
    <cellStyle name="Normal 3 2 6 7" xfId="5581" xr:uid="{00000000-0005-0000-0000-0000CE150000}"/>
    <cellStyle name="Normal 3 2 7" xfId="5582" xr:uid="{00000000-0005-0000-0000-0000CF150000}"/>
    <cellStyle name="Normal 3 2 7 2" xfId="5583" xr:uid="{00000000-0005-0000-0000-0000D0150000}"/>
    <cellStyle name="Normal 3 2 7 2 2" xfId="5584" xr:uid="{00000000-0005-0000-0000-0000D1150000}"/>
    <cellStyle name="Normal 3 2 7 2 2 2" xfId="5585" xr:uid="{00000000-0005-0000-0000-0000D2150000}"/>
    <cellStyle name="Normal 3 2 7 2 3" xfId="5586" xr:uid="{00000000-0005-0000-0000-0000D3150000}"/>
    <cellStyle name="Normal 3 2 7 2 3 2" xfId="5587" xr:uid="{00000000-0005-0000-0000-0000D4150000}"/>
    <cellStyle name="Normal 3 2 7 2 4" xfId="5588" xr:uid="{00000000-0005-0000-0000-0000D5150000}"/>
    <cellStyle name="Normal 3 2 7 2 5" xfId="5589" xr:uid="{00000000-0005-0000-0000-0000D6150000}"/>
    <cellStyle name="Normal 3 2 7 3" xfId="5590" xr:uid="{00000000-0005-0000-0000-0000D7150000}"/>
    <cellStyle name="Normal 3 2 7 3 2" xfId="5591" xr:uid="{00000000-0005-0000-0000-0000D8150000}"/>
    <cellStyle name="Normal 3 2 7 4" xfId="5592" xr:uid="{00000000-0005-0000-0000-0000D9150000}"/>
    <cellStyle name="Normal 3 2 7 4 2" xfId="5593" xr:uid="{00000000-0005-0000-0000-0000DA150000}"/>
    <cellStyle name="Normal 3 2 7 5" xfId="5594" xr:uid="{00000000-0005-0000-0000-0000DB150000}"/>
    <cellStyle name="Normal 3 2 7 6" xfId="5595" xr:uid="{00000000-0005-0000-0000-0000DC150000}"/>
    <cellStyle name="Normal 3 2 8" xfId="5596" xr:uid="{00000000-0005-0000-0000-0000DD150000}"/>
    <cellStyle name="Normal 3 2 8 2" xfId="5597" xr:uid="{00000000-0005-0000-0000-0000DE150000}"/>
    <cellStyle name="Normal 3 2 8 2 2" xfId="5598" xr:uid="{00000000-0005-0000-0000-0000DF150000}"/>
    <cellStyle name="Normal 3 2 8 3" xfId="5599" xr:uid="{00000000-0005-0000-0000-0000E0150000}"/>
    <cellStyle name="Normal 3 2 8 3 2" xfId="5600" xr:uid="{00000000-0005-0000-0000-0000E1150000}"/>
    <cellStyle name="Normal 3 2 8 4" xfId="5601" xr:uid="{00000000-0005-0000-0000-0000E2150000}"/>
    <cellStyle name="Normal 3 2 8 5" xfId="5602" xr:uid="{00000000-0005-0000-0000-0000E3150000}"/>
    <cellStyle name="Normal 3 2 9" xfId="5603" xr:uid="{00000000-0005-0000-0000-0000E4150000}"/>
    <cellStyle name="Normal 3 2 9 2" xfId="5604" xr:uid="{00000000-0005-0000-0000-0000E5150000}"/>
    <cellStyle name="Normal 3 2 9 3" xfId="5605" xr:uid="{00000000-0005-0000-0000-0000E6150000}"/>
    <cellStyle name="Normal 3 3" xfId="5606" xr:uid="{00000000-0005-0000-0000-0000E7150000}"/>
    <cellStyle name="Normal 3 3 2" xfId="5607" xr:uid="{00000000-0005-0000-0000-0000E8150000}"/>
    <cellStyle name="Normal 3 3 2 2" xfId="5608" xr:uid="{00000000-0005-0000-0000-0000E9150000}"/>
    <cellStyle name="Normal 3 3 2 2 2" xfId="5609" xr:uid="{00000000-0005-0000-0000-0000EA150000}"/>
    <cellStyle name="Normal 3 3 2 2 2 2" xfId="5610" xr:uid="{00000000-0005-0000-0000-0000EB150000}"/>
    <cellStyle name="Normal 3 3 2 2 2 2 2" xfId="5611" xr:uid="{00000000-0005-0000-0000-0000EC150000}"/>
    <cellStyle name="Normal 3 3 2 2 2 3" xfId="5612" xr:uid="{00000000-0005-0000-0000-0000ED150000}"/>
    <cellStyle name="Normal 3 3 2 2 2 3 2" xfId="5613" xr:uid="{00000000-0005-0000-0000-0000EE150000}"/>
    <cellStyle name="Normal 3 3 2 2 2 4" xfId="5614" xr:uid="{00000000-0005-0000-0000-0000EF150000}"/>
    <cellStyle name="Normal 3 3 2 2 2 5" xfId="5615" xr:uid="{00000000-0005-0000-0000-0000F0150000}"/>
    <cellStyle name="Normal 3 3 2 2 3" xfId="5616" xr:uid="{00000000-0005-0000-0000-0000F1150000}"/>
    <cellStyle name="Normal 3 3 2 2 3 2" xfId="5617" xr:uid="{00000000-0005-0000-0000-0000F2150000}"/>
    <cellStyle name="Normal 3 3 2 2 4" xfId="5618" xr:uid="{00000000-0005-0000-0000-0000F3150000}"/>
    <cellStyle name="Normal 3 3 2 2 4 2" xfId="5619" xr:uid="{00000000-0005-0000-0000-0000F4150000}"/>
    <cellStyle name="Normal 3 3 2 2 5" xfId="5620" xr:uid="{00000000-0005-0000-0000-0000F5150000}"/>
    <cellStyle name="Normal 3 3 2 2 6" xfId="5621" xr:uid="{00000000-0005-0000-0000-0000F6150000}"/>
    <cellStyle name="Normal 3 3 2 3" xfId="5622" xr:uid="{00000000-0005-0000-0000-0000F7150000}"/>
    <cellStyle name="Normal 3 3 2 3 2" xfId="5623" xr:uid="{00000000-0005-0000-0000-0000F8150000}"/>
    <cellStyle name="Normal 3 3 2 3 2 2" xfId="5624" xr:uid="{00000000-0005-0000-0000-0000F9150000}"/>
    <cellStyle name="Normal 3 3 2 3 3" xfId="5625" xr:uid="{00000000-0005-0000-0000-0000FA150000}"/>
    <cellStyle name="Normal 3 3 2 3 3 2" xfId="5626" xr:uid="{00000000-0005-0000-0000-0000FB150000}"/>
    <cellStyle name="Normal 3 3 2 3 4" xfId="5627" xr:uid="{00000000-0005-0000-0000-0000FC150000}"/>
    <cellStyle name="Normal 3 3 2 3 5" xfId="5628" xr:uid="{00000000-0005-0000-0000-0000FD150000}"/>
    <cellStyle name="Normal 3 3 2 4" xfId="5629" xr:uid="{00000000-0005-0000-0000-0000FE150000}"/>
    <cellStyle name="Normal 3 3 2 4 2" xfId="5630" xr:uid="{00000000-0005-0000-0000-0000FF150000}"/>
    <cellStyle name="Normal 3 3 2 4 2 2" xfId="5631" xr:uid="{00000000-0005-0000-0000-000000160000}"/>
    <cellStyle name="Normal 3 3 2 4 3" xfId="5632" xr:uid="{00000000-0005-0000-0000-000001160000}"/>
    <cellStyle name="Normal 3 3 2 5" xfId="5633" xr:uid="{00000000-0005-0000-0000-000002160000}"/>
    <cellStyle name="Normal 3 3 2 5 2" xfId="5634" xr:uid="{00000000-0005-0000-0000-000003160000}"/>
    <cellStyle name="Normal 3 3 2 6" xfId="5635" xr:uid="{00000000-0005-0000-0000-000004160000}"/>
    <cellStyle name="Normal 3 3 2 7" xfId="5636" xr:uid="{00000000-0005-0000-0000-000005160000}"/>
    <cellStyle name="Normal 3 3 3" xfId="5637" xr:uid="{00000000-0005-0000-0000-000006160000}"/>
    <cellStyle name="Normal 3 3 3 2" xfId="5638" xr:uid="{00000000-0005-0000-0000-000007160000}"/>
    <cellStyle name="Normal 3 3 3 2 2" xfId="5639" xr:uid="{00000000-0005-0000-0000-000008160000}"/>
    <cellStyle name="Normal 3 3 3 2 2 2" xfId="5640" xr:uid="{00000000-0005-0000-0000-000009160000}"/>
    <cellStyle name="Normal 3 3 3 2 3" xfId="5641" xr:uid="{00000000-0005-0000-0000-00000A160000}"/>
    <cellStyle name="Normal 3 3 3 2 3 2" xfId="5642" xr:uid="{00000000-0005-0000-0000-00000B160000}"/>
    <cellStyle name="Normal 3 3 3 2 4" xfId="5643" xr:uid="{00000000-0005-0000-0000-00000C160000}"/>
    <cellStyle name="Normal 3 3 3 2 5" xfId="5644" xr:uid="{00000000-0005-0000-0000-00000D160000}"/>
    <cellStyle name="Normal 3 3 3 3" xfId="5645" xr:uid="{00000000-0005-0000-0000-00000E160000}"/>
    <cellStyle name="Normal 3 3 3 3 2" xfId="5646" xr:uid="{00000000-0005-0000-0000-00000F160000}"/>
    <cellStyle name="Normal 3 3 3 4" xfId="5647" xr:uid="{00000000-0005-0000-0000-000010160000}"/>
    <cellStyle name="Normal 3 3 3 4 2" xfId="5648" xr:uid="{00000000-0005-0000-0000-000011160000}"/>
    <cellStyle name="Normal 3 3 3 5" xfId="5649" xr:uid="{00000000-0005-0000-0000-000012160000}"/>
    <cellStyle name="Normal 3 3 3 6" xfId="5650" xr:uid="{00000000-0005-0000-0000-000013160000}"/>
    <cellStyle name="Normal 3 3 4" xfId="5651" xr:uid="{00000000-0005-0000-0000-000014160000}"/>
    <cellStyle name="Normal 3 3 4 2" xfId="5652" xr:uid="{00000000-0005-0000-0000-000015160000}"/>
    <cellStyle name="Normal 3 3 4 2 2" xfId="5653" xr:uid="{00000000-0005-0000-0000-000016160000}"/>
    <cellStyle name="Normal 3 3 4 3" xfId="5654" xr:uid="{00000000-0005-0000-0000-000017160000}"/>
    <cellStyle name="Normal 3 3 4 3 2" xfId="5655" xr:uid="{00000000-0005-0000-0000-000018160000}"/>
    <cellStyle name="Normal 3 3 4 4" xfId="5656" xr:uid="{00000000-0005-0000-0000-000019160000}"/>
    <cellStyle name="Normal 3 3 4 5" xfId="5657" xr:uid="{00000000-0005-0000-0000-00001A160000}"/>
    <cellStyle name="Normal 3 3 5" xfId="5658" xr:uid="{00000000-0005-0000-0000-00001B160000}"/>
    <cellStyle name="Normal 3 3 5 2" xfId="5659" xr:uid="{00000000-0005-0000-0000-00001C160000}"/>
    <cellStyle name="Normal 3 3 6" xfId="5660" xr:uid="{00000000-0005-0000-0000-00001D160000}"/>
    <cellStyle name="Normal 3 3 6 2" xfId="5661" xr:uid="{00000000-0005-0000-0000-00001E160000}"/>
    <cellStyle name="Normal 3 3 6 3" xfId="5662" xr:uid="{00000000-0005-0000-0000-00001F160000}"/>
    <cellStyle name="Normal 3 3 7" xfId="5663" xr:uid="{00000000-0005-0000-0000-000020160000}"/>
    <cellStyle name="Normal 3 3 8" xfId="5664" xr:uid="{00000000-0005-0000-0000-000021160000}"/>
    <cellStyle name="Normal 3 4" xfId="5665" xr:uid="{00000000-0005-0000-0000-000022160000}"/>
    <cellStyle name="Normal 3 4 2" xfId="5666" xr:uid="{00000000-0005-0000-0000-000023160000}"/>
    <cellStyle name="Normal 3 4 2 10" xfId="5667" xr:uid="{00000000-0005-0000-0000-000024160000}"/>
    <cellStyle name="Normal 3 4 2 2" xfId="5668" xr:uid="{00000000-0005-0000-0000-000025160000}"/>
    <cellStyle name="Normal 3 4 2 2 2" xfId="5669" xr:uid="{00000000-0005-0000-0000-000026160000}"/>
    <cellStyle name="Normal 3 4 2 2 2 2" xfId="5670" xr:uid="{00000000-0005-0000-0000-000027160000}"/>
    <cellStyle name="Normal 3 4 2 2 2 2 2" xfId="5671" xr:uid="{00000000-0005-0000-0000-000028160000}"/>
    <cellStyle name="Normal 3 4 2 2 2 2 2 2" xfId="5672" xr:uid="{00000000-0005-0000-0000-000029160000}"/>
    <cellStyle name="Normal 3 4 2 2 2 2 2 2 2" xfId="5673" xr:uid="{00000000-0005-0000-0000-00002A160000}"/>
    <cellStyle name="Normal 3 4 2 2 2 2 2 2 2 2" xfId="5674" xr:uid="{00000000-0005-0000-0000-00002B160000}"/>
    <cellStyle name="Normal 3 4 2 2 2 2 2 2 3" xfId="5675" xr:uid="{00000000-0005-0000-0000-00002C160000}"/>
    <cellStyle name="Normal 3 4 2 2 2 2 2 2 3 2" xfId="5676" xr:uid="{00000000-0005-0000-0000-00002D160000}"/>
    <cellStyle name="Normal 3 4 2 2 2 2 2 2 4" xfId="5677" xr:uid="{00000000-0005-0000-0000-00002E160000}"/>
    <cellStyle name="Normal 3 4 2 2 2 2 2 2 5" xfId="5678" xr:uid="{00000000-0005-0000-0000-00002F160000}"/>
    <cellStyle name="Normal 3 4 2 2 2 2 2 3" xfId="5679" xr:uid="{00000000-0005-0000-0000-000030160000}"/>
    <cellStyle name="Normal 3 4 2 2 2 2 2 3 2" xfId="5680" xr:uid="{00000000-0005-0000-0000-000031160000}"/>
    <cellStyle name="Normal 3 4 2 2 2 2 2 4" xfId="5681" xr:uid="{00000000-0005-0000-0000-000032160000}"/>
    <cellStyle name="Normal 3 4 2 2 2 2 2 4 2" xfId="5682" xr:uid="{00000000-0005-0000-0000-000033160000}"/>
    <cellStyle name="Normal 3 4 2 2 2 2 2 5" xfId="5683" xr:uid="{00000000-0005-0000-0000-000034160000}"/>
    <cellStyle name="Normal 3 4 2 2 2 2 2 6" xfId="5684" xr:uid="{00000000-0005-0000-0000-000035160000}"/>
    <cellStyle name="Normal 3 4 2 2 2 2 3" xfId="5685" xr:uid="{00000000-0005-0000-0000-000036160000}"/>
    <cellStyle name="Normal 3 4 2 2 2 2 3 2" xfId="5686" xr:uid="{00000000-0005-0000-0000-000037160000}"/>
    <cellStyle name="Normal 3 4 2 2 2 2 3 2 2" xfId="5687" xr:uid="{00000000-0005-0000-0000-000038160000}"/>
    <cellStyle name="Normal 3 4 2 2 2 2 3 3" xfId="5688" xr:uid="{00000000-0005-0000-0000-000039160000}"/>
    <cellStyle name="Normal 3 4 2 2 2 2 3 3 2" xfId="5689" xr:uid="{00000000-0005-0000-0000-00003A160000}"/>
    <cellStyle name="Normal 3 4 2 2 2 2 3 4" xfId="5690" xr:uid="{00000000-0005-0000-0000-00003B160000}"/>
    <cellStyle name="Normal 3 4 2 2 2 2 3 5" xfId="5691" xr:uid="{00000000-0005-0000-0000-00003C160000}"/>
    <cellStyle name="Normal 3 4 2 2 2 2 4" xfId="5692" xr:uid="{00000000-0005-0000-0000-00003D160000}"/>
    <cellStyle name="Normal 3 4 2 2 2 2 4 2" xfId="5693" xr:uid="{00000000-0005-0000-0000-00003E160000}"/>
    <cellStyle name="Normal 3 4 2 2 2 2 5" xfId="5694" xr:uid="{00000000-0005-0000-0000-00003F160000}"/>
    <cellStyle name="Normal 3 4 2 2 2 2 5 2" xfId="5695" xr:uid="{00000000-0005-0000-0000-000040160000}"/>
    <cellStyle name="Normal 3 4 2 2 2 2 6" xfId="5696" xr:uid="{00000000-0005-0000-0000-000041160000}"/>
    <cellStyle name="Normal 3 4 2 2 2 2 7" xfId="5697" xr:uid="{00000000-0005-0000-0000-000042160000}"/>
    <cellStyle name="Normal 3 4 2 2 2 3" xfId="5698" xr:uid="{00000000-0005-0000-0000-000043160000}"/>
    <cellStyle name="Normal 3 4 2 2 2 3 2" xfId="5699" xr:uid="{00000000-0005-0000-0000-000044160000}"/>
    <cellStyle name="Normal 3 4 2 2 2 3 2 2" xfId="5700" xr:uid="{00000000-0005-0000-0000-000045160000}"/>
    <cellStyle name="Normal 3 4 2 2 2 3 2 2 2" xfId="5701" xr:uid="{00000000-0005-0000-0000-000046160000}"/>
    <cellStyle name="Normal 3 4 2 2 2 3 2 3" xfId="5702" xr:uid="{00000000-0005-0000-0000-000047160000}"/>
    <cellStyle name="Normal 3 4 2 2 2 3 2 3 2" xfId="5703" xr:uid="{00000000-0005-0000-0000-000048160000}"/>
    <cellStyle name="Normal 3 4 2 2 2 3 2 4" xfId="5704" xr:uid="{00000000-0005-0000-0000-000049160000}"/>
    <cellStyle name="Normal 3 4 2 2 2 3 2 5" xfId="5705" xr:uid="{00000000-0005-0000-0000-00004A160000}"/>
    <cellStyle name="Normal 3 4 2 2 2 3 3" xfId="5706" xr:uid="{00000000-0005-0000-0000-00004B160000}"/>
    <cellStyle name="Normal 3 4 2 2 2 3 3 2" xfId="5707" xr:uid="{00000000-0005-0000-0000-00004C160000}"/>
    <cellStyle name="Normal 3 4 2 2 2 3 4" xfId="5708" xr:uid="{00000000-0005-0000-0000-00004D160000}"/>
    <cellStyle name="Normal 3 4 2 2 2 3 4 2" xfId="5709" xr:uid="{00000000-0005-0000-0000-00004E160000}"/>
    <cellStyle name="Normal 3 4 2 2 2 3 5" xfId="5710" xr:uid="{00000000-0005-0000-0000-00004F160000}"/>
    <cellStyle name="Normal 3 4 2 2 2 3 6" xfId="5711" xr:uid="{00000000-0005-0000-0000-000050160000}"/>
    <cellStyle name="Normal 3 4 2 2 2 4" xfId="5712" xr:uid="{00000000-0005-0000-0000-000051160000}"/>
    <cellStyle name="Normal 3 4 2 2 2 4 2" xfId="5713" xr:uid="{00000000-0005-0000-0000-000052160000}"/>
    <cellStyle name="Normal 3 4 2 2 2 4 2 2" xfId="5714" xr:uid="{00000000-0005-0000-0000-000053160000}"/>
    <cellStyle name="Normal 3 4 2 2 2 4 3" xfId="5715" xr:uid="{00000000-0005-0000-0000-000054160000}"/>
    <cellStyle name="Normal 3 4 2 2 2 4 3 2" xfId="5716" xr:uid="{00000000-0005-0000-0000-000055160000}"/>
    <cellStyle name="Normal 3 4 2 2 2 4 4" xfId="5717" xr:uid="{00000000-0005-0000-0000-000056160000}"/>
    <cellStyle name="Normal 3 4 2 2 2 4 5" xfId="5718" xr:uid="{00000000-0005-0000-0000-000057160000}"/>
    <cellStyle name="Normal 3 4 2 2 2 5" xfId="5719" xr:uid="{00000000-0005-0000-0000-000058160000}"/>
    <cellStyle name="Normal 3 4 2 2 2 5 2" xfId="5720" xr:uid="{00000000-0005-0000-0000-000059160000}"/>
    <cellStyle name="Normal 3 4 2 2 2 6" xfId="5721" xr:uid="{00000000-0005-0000-0000-00005A160000}"/>
    <cellStyle name="Normal 3 4 2 2 2 6 2" xfId="5722" xr:uid="{00000000-0005-0000-0000-00005B160000}"/>
    <cellStyle name="Normal 3 4 2 2 2 7" xfId="5723" xr:uid="{00000000-0005-0000-0000-00005C160000}"/>
    <cellStyle name="Normal 3 4 2 2 2 8" xfId="5724" xr:uid="{00000000-0005-0000-0000-00005D160000}"/>
    <cellStyle name="Normal 3 4 2 2 3" xfId="5725" xr:uid="{00000000-0005-0000-0000-00005E160000}"/>
    <cellStyle name="Normal 3 4 2 2 3 2" xfId="5726" xr:uid="{00000000-0005-0000-0000-00005F160000}"/>
    <cellStyle name="Normal 3 4 2 2 3 2 2" xfId="5727" xr:uid="{00000000-0005-0000-0000-000060160000}"/>
    <cellStyle name="Normal 3 4 2 2 3 2 2 2" xfId="5728" xr:uid="{00000000-0005-0000-0000-000061160000}"/>
    <cellStyle name="Normal 3 4 2 2 3 2 2 2 2" xfId="5729" xr:uid="{00000000-0005-0000-0000-000062160000}"/>
    <cellStyle name="Normal 3 4 2 2 3 2 2 2 2 2" xfId="5730" xr:uid="{00000000-0005-0000-0000-000063160000}"/>
    <cellStyle name="Normal 3 4 2 2 3 2 2 2 3" xfId="5731" xr:uid="{00000000-0005-0000-0000-000064160000}"/>
    <cellStyle name="Normal 3 4 2 2 3 2 2 2 3 2" xfId="5732" xr:uid="{00000000-0005-0000-0000-000065160000}"/>
    <cellStyle name="Normal 3 4 2 2 3 2 2 2 4" xfId="5733" xr:uid="{00000000-0005-0000-0000-000066160000}"/>
    <cellStyle name="Normal 3 4 2 2 3 2 2 2 5" xfId="5734" xr:uid="{00000000-0005-0000-0000-000067160000}"/>
    <cellStyle name="Normal 3 4 2 2 3 2 2 3" xfId="5735" xr:uid="{00000000-0005-0000-0000-000068160000}"/>
    <cellStyle name="Normal 3 4 2 2 3 2 2 3 2" xfId="5736" xr:uid="{00000000-0005-0000-0000-000069160000}"/>
    <cellStyle name="Normal 3 4 2 2 3 2 2 4" xfId="5737" xr:uid="{00000000-0005-0000-0000-00006A160000}"/>
    <cellStyle name="Normal 3 4 2 2 3 2 2 4 2" xfId="5738" xr:uid="{00000000-0005-0000-0000-00006B160000}"/>
    <cellStyle name="Normal 3 4 2 2 3 2 2 5" xfId="5739" xr:uid="{00000000-0005-0000-0000-00006C160000}"/>
    <cellStyle name="Normal 3 4 2 2 3 2 2 6" xfId="5740" xr:uid="{00000000-0005-0000-0000-00006D160000}"/>
    <cellStyle name="Normal 3 4 2 2 3 2 3" xfId="5741" xr:uid="{00000000-0005-0000-0000-00006E160000}"/>
    <cellStyle name="Normal 3 4 2 2 3 2 3 2" xfId="5742" xr:uid="{00000000-0005-0000-0000-00006F160000}"/>
    <cellStyle name="Normal 3 4 2 2 3 2 3 2 2" xfId="5743" xr:uid="{00000000-0005-0000-0000-000070160000}"/>
    <cellStyle name="Normal 3 4 2 2 3 2 3 3" xfId="5744" xr:uid="{00000000-0005-0000-0000-000071160000}"/>
    <cellStyle name="Normal 3 4 2 2 3 2 3 3 2" xfId="5745" xr:uid="{00000000-0005-0000-0000-000072160000}"/>
    <cellStyle name="Normal 3 4 2 2 3 2 3 4" xfId="5746" xr:uid="{00000000-0005-0000-0000-000073160000}"/>
    <cellStyle name="Normal 3 4 2 2 3 2 3 5" xfId="5747" xr:uid="{00000000-0005-0000-0000-000074160000}"/>
    <cellStyle name="Normal 3 4 2 2 3 2 4" xfId="5748" xr:uid="{00000000-0005-0000-0000-000075160000}"/>
    <cellStyle name="Normal 3 4 2 2 3 2 4 2" xfId="5749" xr:uid="{00000000-0005-0000-0000-000076160000}"/>
    <cellStyle name="Normal 3 4 2 2 3 2 5" xfId="5750" xr:uid="{00000000-0005-0000-0000-000077160000}"/>
    <cellStyle name="Normal 3 4 2 2 3 2 5 2" xfId="5751" xr:uid="{00000000-0005-0000-0000-000078160000}"/>
    <cellStyle name="Normal 3 4 2 2 3 2 6" xfId="5752" xr:uid="{00000000-0005-0000-0000-000079160000}"/>
    <cellStyle name="Normal 3 4 2 2 3 2 7" xfId="5753" xr:uid="{00000000-0005-0000-0000-00007A160000}"/>
    <cellStyle name="Normal 3 4 2 2 3 3" xfId="5754" xr:uid="{00000000-0005-0000-0000-00007B160000}"/>
    <cellStyle name="Normal 3 4 2 2 3 3 2" xfId="5755" xr:uid="{00000000-0005-0000-0000-00007C160000}"/>
    <cellStyle name="Normal 3 4 2 2 3 3 2 2" xfId="5756" xr:uid="{00000000-0005-0000-0000-00007D160000}"/>
    <cellStyle name="Normal 3 4 2 2 3 3 2 2 2" xfId="5757" xr:uid="{00000000-0005-0000-0000-00007E160000}"/>
    <cellStyle name="Normal 3 4 2 2 3 3 2 3" xfId="5758" xr:uid="{00000000-0005-0000-0000-00007F160000}"/>
    <cellStyle name="Normal 3 4 2 2 3 3 2 3 2" xfId="5759" xr:uid="{00000000-0005-0000-0000-000080160000}"/>
    <cellStyle name="Normal 3 4 2 2 3 3 2 4" xfId="5760" xr:uid="{00000000-0005-0000-0000-000081160000}"/>
    <cellStyle name="Normal 3 4 2 2 3 3 2 5" xfId="5761" xr:uid="{00000000-0005-0000-0000-000082160000}"/>
    <cellStyle name="Normal 3 4 2 2 3 3 3" xfId="5762" xr:uid="{00000000-0005-0000-0000-000083160000}"/>
    <cellStyle name="Normal 3 4 2 2 3 3 3 2" xfId="5763" xr:uid="{00000000-0005-0000-0000-000084160000}"/>
    <cellStyle name="Normal 3 4 2 2 3 3 4" xfId="5764" xr:uid="{00000000-0005-0000-0000-000085160000}"/>
    <cellStyle name="Normal 3 4 2 2 3 3 4 2" xfId="5765" xr:uid="{00000000-0005-0000-0000-000086160000}"/>
    <cellStyle name="Normal 3 4 2 2 3 3 5" xfId="5766" xr:uid="{00000000-0005-0000-0000-000087160000}"/>
    <cellStyle name="Normal 3 4 2 2 3 3 6" xfId="5767" xr:uid="{00000000-0005-0000-0000-000088160000}"/>
    <cellStyle name="Normal 3 4 2 2 3 4" xfId="5768" xr:uid="{00000000-0005-0000-0000-000089160000}"/>
    <cellStyle name="Normal 3 4 2 2 3 4 2" xfId="5769" xr:uid="{00000000-0005-0000-0000-00008A160000}"/>
    <cellStyle name="Normal 3 4 2 2 3 4 2 2" xfId="5770" xr:uid="{00000000-0005-0000-0000-00008B160000}"/>
    <cellStyle name="Normal 3 4 2 2 3 4 3" xfId="5771" xr:uid="{00000000-0005-0000-0000-00008C160000}"/>
    <cellStyle name="Normal 3 4 2 2 3 4 3 2" xfId="5772" xr:uid="{00000000-0005-0000-0000-00008D160000}"/>
    <cellStyle name="Normal 3 4 2 2 3 4 4" xfId="5773" xr:uid="{00000000-0005-0000-0000-00008E160000}"/>
    <cellStyle name="Normal 3 4 2 2 3 4 5" xfId="5774" xr:uid="{00000000-0005-0000-0000-00008F160000}"/>
    <cellStyle name="Normal 3 4 2 2 3 5" xfId="5775" xr:uid="{00000000-0005-0000-0000-000090160000}"/>
    <cellStyle name="Normal 3 4 2 2 3 5 2" xfId="5776" xr:uid="{00000000-0005-0000-0000-000091160000}"/>
    <cellStyle name="Normal 3 4 2 2 3 6" xfId="5777" xr:uid="{00000000-0005-0000-0000-000092160000}"/>
    <cellStyle name="Normal 3 4 2 2 3 6 2" xfId="5778" xr:uid="{00000000-0005-0000-0000-000093160000}"/>
    <cellStyle name="Normal 3 4 2 2 3 7" xfId="5779" xr:uid="{00000000-0005-0000-0000-000094160000}"/>
    <cellStyle name="Normal 3 4 2 2 3 8" xfId="5780" xr:uid="{00000000-0005-0000-0000-000095160000}"/>
    <cellStyle name="Normal 3 4 2 2 4" xfId="5781" xr:uid="{00000000-0005-0000-0000-000096160000}"/>
    <cellStyle name="Normal 3 4 2 3" xfId="5782" xr:uid="{00000000-0005-0000-0000-000097160000}"/>
    <cellStyle name="Normal 3 4 2 3 2" xfId="5783" xr:uid="{00000000-0005-0000-0000-000098160000}"/>
    <cellStyle name="Normal 3 4 2 4" xfId="5784" xr:uid="{00000000-0005-0000-0000-000099160000}"/>
    <cellStyle name="Normal 3 4 2 4 2" xfId="5785" xr:uid="{00000000-0005-0000-0000-00009A160000}"/>
    <cellStyle name="Normal 3 4 2 4 2 2" xfId="5786" xr:uid="{00000000-0005-0000-0000-00009B160000}"/>
    <cellStyle name="Normal 3 4 2 4 2 2 2" xfId="5787" xr:uid="{00000000-0005-0000-0000-00009C160000}"/>
    <cellStyle name="Normal 3 4 2 4 2 2 2 2" xfId="5788" xr:uid="{00000000-0005-0000-0000-00009D160000}"/>
    <cellStyle name="Normal 3 4 2 4 2 2 3" xfId="5789" xr:uid="{00000000-0005-0000-0000-00009E160000}"/>
    <cellStyle name="Normal 3 4 2 4 2 2 3 2" xfId="5790" xr:uid="{00000000-0005-0000-0000-00009F160000}"/>
    <cellStyle name="Normal 3 4 2 4 2 2 4" xfId="5791" xr:uid="{00000000-0005-0000-0000-0000A0160000}"/>
    <cellStyle name="Normal 3 4 2 4 2 2 5" xfId="5792" xr:uid="{00000000-0005-0000-0000-0000A1160000}"/>
    <cellStyle name="Normal 3 4 2 4 2 3" xfId="5793" xr:uid="{00000000-0005-0000-0000-0000A2160000}"/>
    <cellStyle name="Normal 3 4 2 4 2 3 2" xfId="5794" xr:uid="{00000000-0005-0000-0000-0000A3160000}"/>
    <cellStyle name="Normal 3 4 2 4 2 4" xfId="5795" xr:uid="{00000000-0005-0000-0000-0000A4160000}"/>
    <cellStyle name="Normal 3 4 2 4 2 4 2" xfId="5796" xr:uid="{00000000-0005-0000-0000-0000A5160000}"/>
    <cellStyle name="Normal 3 4 2 4 2 5" xfId="5797" xr:uid="{00000000-0005-0000-0000-0000A6160000}"/>
    <cellStyle name="Normal 3 4 2 4 2 6" xfId="5798" xr:uid="{00000000-0005-0000-0000-0000A7160000}"/>
    <cellStyle name="Normal 3 4 2 4 3" xfId="5799" xr:uid="{00000000-0005-0000-0000-0000A8160000}"/>
    <cellStyle name="Normal 3 4 2 4 3 2" xfId="5800" xr:uid="{00000000-0005-0000-0000-0000A9160000}"/>
    <cellStyle name="Normal 3 4 2 4 3 2 2" xfId="5801" xr:uid="{00000000-0005-0000-0000-0000AA160000}"/>
    <cellStyle name="Normal 3 4 2 4 3 3" xfId="5802" xr:uid="{00000000-0005-0000-0000-0000AB160000}"/>
    <cellStyle name="Normal 3 4 2 4 3 3 2" xfId="5803" xr:uid="{00000000-0005-0000-0000-0000AC160000}"/>
    <cellStyle name="Normal 3 4 2 4 3 4" xfId="5804" xr:uid="{00000000-0005-0000-0000-0000AD160000}"/>
    <cellStyle name="Normal 3 4 2 4 3 5" xfId="5805" xr:uid="{00000000-0005-0000-0000-0000AE160000}"/>
    <cellStyle name="Normal 3 4 2 4 4" xfId="5806" xr:uid="{00000000-0005-0000-0000-0000AF160000}"/>
    <cellStyle name="Normal 3 4 2 4 4 2" xfId="5807" xr:uid="{00000000-0005-0000-0000-0000B0160000}"/>
    <cellStyle name="Normal 3 4 2 4 5" xfId="5808" xr:uid="{00000000-0005-0000-0000-0000B1160000}"/>
    <cellStyle name="Normal 3 4 2 4 5 2" xfId="5809" xr:uid="{00000000-0005-0000-0000-0000B2160000}"/>
    <cellStyle name="Normal 3 4 2 4 6" xfId="5810" xr:uid="{00000000-0005-0000-0000-0000B3160000}"/>
    <cellStyle name="Normal 3 4 2 4 7" xfId="5811" xr:uid="{00000000-0005-0000-0000-0000B4160000}"/>
    <cellStyle name="Normal 3 4 2 5" xfId="5812" xr:uid="{00000000-0005-0000-0000-0000B5160000}"/>
    <cellStyle name="Normal 3 4 2 5 2" xfId="5813" xr:uid="{00000000-0005-0000-0000-0000B6160000}"/>
    <cellStyle name="Normal 3 4 2 5 2 2" xfId="5814" xr:uid="{00000000-0005-0000-0000-0000B7160000}"/>
    <cellStyle name="Normal 3 4 2 5 2 2 2" xfId="5815" xr:uid="{00000000-0005-0000-0000-0000B8160000}"/>
    <cellStyle name="Normal 3 4 2 5 2 3" xfId="5816" xr:uid="{00000000-0005-0000-0000-0000B9160000}"/>
    <cellStyle name="Normal 3 4 2 5 2 3 2" xfId="5817" xr:uid="{00000000-0005-0000-0000-0000BA160000}"/>
    <cellStyle name="Normal 3 4 2 5 2 4" xfId="5818" xr:uid="{00000000-0005-0000-0000-0000BB160000}"/>
    <cellStyle name="Normal 3 4 2 5 2 5" xfId="5819" xr:uid="{00000000-0005-0000-0000-0000BC160000}"/>
    <cellStyle name="Normal 3 4 2 5 3" xfId="5820" xr:uid="{00000000-0005-0000-0000-0000BD160000}"/>
    <cellStyle name="Normal 3 4 2 5 3 2" xfId="5821" xr:uid="{00000000-0005-0000-0000-0000BE160000}"/>
    <cellStyle name="Normal 3 4 2 5 4" xfId="5822" xr:uid="{00000000-0005-0000-0000-0000BF160000}"/>
    <cellStyle name="Normal 3 4 2 5 4 2" xfId="5823" xr:uid="{00000000-0005-0000-0000-0000C0160000}"/>
    <cellStyle name="Normal 3 4 2 5 5" xfId="5824" xr:uid="{00000000-0005-0000-0000-0000C1160000}"/>
    <cellStyle name="Normal 3 4 2 5 6" xfId="5825" xr:uid="{00000000-0005-0000-0000-0000C2160000}"/>
    <cellStyle name="Normal 3 4 2 6" xfId="5826" xr:uid="{00000000-0005-0000-0000-0000C3160000}"/>
    <cellStyle name="Normal 3 4 2 6 2" xfId="5827" xr:uid="{00000000-0005-0000-0000-0000C4160000}"/>
    <cellStyle name="Normal 3 4 2 6 2 2" xfId="5828" xr:uid="{00000000-0005-0000-0000-0000C5160000}"/>
    <cellStyle name="Normal 3 4 2 6 3" xfId="5829" xr:uid="{00000000-0005-0000-0000-0000C6160000}"/>
    <cellStyle name="Normal 3 4 2 6 3 2" xfId="5830" xr:uid="{00000000-0005-0000-0000-0000C7160000}"/>
    <cellStyle name="Normal 3 4 2 6 4" xfId="5831" xr:uid="{00000000-0005-0000-0000-0000C8160000}"/>
    <cellStyle name="Normal 3 4 2 6 5" xfId="5832" xr:uid="{00000000-0005-0000-0000-0000C9160000}"/>
    <cellStyle name="Normal 3 4 2 7" xfId="5833" xr:uid="{00000000-0005-0000-0000-0000CA160000}"/>
    <cellStyle name="Normal 3 4 2 7 2" xfId="5834" xr:uid="{00000000-0005-0000-0000-0000CB160000}"/>
    <cellStyle name="Normal 3 4 2 8" xfId="5835" xr:uid="{00000000-0005-0000-0000-0000CC160000}"/>
    <cellStyle name="Normal 3 4 2 8 2" xfId="5836" xr:uid="{00000000-0005-0000-0000-0000CD160000}"/>
    <cellStyle name="Normal 3 4 2 9" xfId="5837" xr:uid="{00000000-0005-0000-0000-0000CE160000}"/>
    <cellStyle name="Normal 3 4 3" xfId="5838" xr:uid="{00000000-0005-0000-0000-0000CF160000}"/>
    <cellStyle name="Normal 3 4 3 2" xfId="5839" xr:uid="{00000000-0005-0000-0000-0000D0160000}"/>
    <cellStyle name="Normal 3 4 3 2 2" xfId="5840" xr:uid="{00000000-0005-0000-0000-0000D1160000}"/>
    <cellStyle name="Normal 3 4 3 2 2 2" xfId="5841" xr:uid="{00000000-0005-0000-0000-0000D2160000}"/>
    <cellStyle name="Normal 3 4 3 2 2 2 2" xfId="5842" xr:uid="{00000000-0005-0000-0000-0000D3160000}"/>
    <cellStyle name="Normal 3 4 3 2 2 2 2 2" xfId="5843" xr:uid="{00000000-0005-0000-0000-0000D4160000}"/>
    <cellStyle name="Normal 3 4 3 2 2 2 3" xfId="5844" xr:uid="{00000000-0005-0000-0000-0000D5160000}"/>
    <cellStyle name="Normal 3 4 3 2 2 2 3 2" xfId="5845" xr:uid="{00000000-0005-0000-0000-0000D6160000}"/>
    <cellStyle name="Normal 3 4 3 2 2 2 4" xfId="5846" xr:uid="{00000000-0005-0000-0000-0000D7160000}"/>
    <cellStyle name="Normal 3 4 3 2 2 2 5" xfId="5847" xr:uid="{00000000-0005-0000-0000-0000D8160000}"/>
    <cellStyle name="Normal 3 4 3 2 2 3" xfId="5848" xr:uid="{00000000-0005-0000-0000-0000D9160000}"/>
    <cellStyle name="Normal 3 4 3 2 2 3 2" xfId="5849" xr:uid="{00000000-0005-0000-0000-0000DA160000}"/>
    <cellStyle name="Normal 3 4 3 2 2 4" xfId="5850" xr:uid="{00000000-0005-0000-0000-0000DB160000}"/>
    <cellStyle name="Normal 3 4 3 2 2 4 2" xfId="5851" xr:uid="{00000000-0005-0000-0000-0000DC160000}"/>
    <cellStyle name="Normal 3 4 3 2 2 5" xfId="5852" xr:uid="{00000000-0005-0000-0000-0000DD160000}"/>
    <cellStyle name="Normal 3 4 3 2 2 6" xfId="5853" xr:uid="{00000000-0005-0000-0000-0000DE160000}"/>
    <cellStyle name="Normal 3 4 3 2 3" xfId="5854" xr:uid="{00000000-0005-0000-0000-0000DF160000}"/>
    <cellStyle name="Normal 3 4 3 2 3 2" xfId="5855" xr:uid="{00000000-0005-0000-0000-0000E0160000}"/>
    <cellStyle name="Normal 3 4 3 2 3 2 2" xfId="5856" xr:uid="{00000000-0005-0000-0000-0000E1160000}"/>
    <cellStyle name="Normal 3 4 3 2 3 3" xfId="5857" xr:uid="{00000000-0005-0000-0000-0000E2160000}"/>
    <cellStyle name="Normal 3 4 3 2 3 3 2" xfId="5858" xr:uid="{00000000-0005-0000-0000-0000E3160000}"/>
    <cellStyle name="Normal 3 4 3 2 3 4" xfId="5859" xr:uid="{00000000-0005-0000-0000-0000E4160000}"/>
    <cellStyle name="Normal 3 4 3 2 3 5" xfId="5860" xr:uid="{00000000-0005-0000-0000-0000E5160000}"/>
    <cellStyle name="Normal 3 4 3 2 4" xfId="5861" xr:uid="{00000000-0005-0000-0000-0000E6160000}"/>
    <cellStyle name="Normal 3 4 3 2 4 2" xfId="5862" xr:uid="{00000000-0005-0000-0000-0000E7160000}"/>
    <cellStyle name="Normal 3 4 3 2 5" xfId="5863" xr:uid="{00000000-0005-0000-0000-0000E8160000}"/>
    <cellStyle name="Normal 3 4 3 2 5 2" xfId="5864" xr:uid="{00000000-0005-0000-0000-0000E9160000}"/>
    <cellStyle name="Normal 3 4 3 2 6" xfId="5865" xr:uid="{00000000-0005-0000-0000-0000EA160000}"/>
    <cellStyle name="Normal 3 4 3 2 7" xfId="5866" xr:uid="{00000000-0005-0000-0000-0000EB160000}"/>
    <cellStyle name="Normal 3 4 3 3" xfId="5867" xr:uid="{00000000-0005-0000-0000-0000EC160000}"/>
    <cellStyle name="Normal 3 4 3 3 2" xfId="5868" xr:uid="{00000000-0005-0000-0000-0000ED160000}"/>
    <cellStyle name="Normal 3 4 3 3 2 2" xfId="5869" xr:uid="{00000000-0005-0000-0000-0000EE160000}"/>
    <cellStyle name="Normal 3 4 3 3 2 2 2" xfId="5870" xr:uid="{00000000-0005-0000-0000-0000EF160000}"/>
    <cellStyle name="Normal 3 4 3 3 2 3" xfId="5871" xr:uid="{00000000-0005-0000-0000-0000F0160000}"/>
    <cellStyle name="Normal 3 4 3 3 2 3 2" xfId="5872" xr:uid="{00000000-0005-0000-0000-0000F1160000}"/>
    <cellStyle name="Normal 3 4 3 3 2 4" xfId="5873" xr:uid="{00000000-0005-0000-0000-0000F2160000}"/>
    <cellStyle name="Normal 3 4 3 3 2 5" xfId="5874" xr:uid="{00000000-0005-0000-0000-0000F3160000}"/>
    <cellStyle name="Normal 3 4 3 3 3" xfId="5875" xr:uid="{00000000-0005-0000-0000-0000F4160000}"/>
    <cellStyle name="Normal 3 4 3 3 3 2" xfId="5876" xr:uid="{00000000-0005-0000-0000-0000F5160000}"/>
    <cellStyle name="Normal 3 4 3 3 4" xfId="5877" xr:uid="{00000000-0005-0000-0000-0000F6160000}"/>
    <cellStyle name="Normal 3 4 3 3 4 2" xfId="5878" xr:uid="{00000000-0005-0000-0000-0000F7160000}"/>
    <cellStyle name="Normal 3 4 3 3 5" xfId="5879" xr:uid="{00000000-0005-0000-0000-0000F8160000}"/>
    <cellStyle name="Normal 3 4 3 3 6" xfId="5880" xr:uid="{00000000-0005-0000-0000-0000F9160000}"/>
    <cellStyle name="Normal 3 4 3 4" xfId="5881" xr:uid="{00000000-0005-0000-0000-0000FA160000}"/>
    <cellStyle name="Normal 3 4 3 4 2" xfId="5882" xr:uid="{00000000-0005-0000-0000-0000FB160000}"/>
    <cellStyle name="Normal 3 4 3 4 2 2" xfId="5883" xr:uid="{00000000-0005-0000-0000-0000FC160000}"/>
    <cellStyle name="Normal 3 4 3 4 3" xfId="5884" xr:uid="{00000000-0005-0000-0000-0000FD160000}"/>
    <cellStyle name="Normal 3 4 3 4 3 2" xfId="5885" xr:uid="{00000000-0005-0000-0000-0000FE160000}"/>
    <cellStyle name="Normal 3 4 3 4 4" xfId="5886" xr:uid="{00000000-0005-0000-0000-0000FF160000}"/>
    <cellStyle name="Normal 3 4 3 4 5" xfId="5887" xr:uid="{00000000-0005-0000-0000-000000170000}"/>
    <cellStyle name="Normal 3 4 3 5" xfId="5888" xr:uid="{00000000-0005-0000-0000-000001170000}"/>
    <cellStyle name="Normal 3 4 3 5 2" xfId="5889" xr:uid="{00000000-0005-0000-0000-000002170000}"/>
    <cellStyle name="Normal 3 4 3 6" xfId="5890" xr:uid="{00000000-0005-0000-0000-000003170000}"/>
    <cellStyle name="Normal 3 4 3 6 2" xfId="5891" xr:uid="{00000000-0005-0000-0000-000004170000}"/>
    <cellStyle name="Normal 3 4 3 7" xfId="5892" xr:uid="{00000000-0005-0000-0000-000005170000}"/>
    <cellStyle name="Normal 3 4 3 8" xfId="5893" xr:uid="{00000000-0005-0000-0000-000006170000}"/>
    <cellStyle name="Normal 3 4 4" xfId="5894" xr:uid="{00000000-0005-0000-0000-000007170000}"/>
    <cellStyle name="Normal 3 4 4 2" xfId="5895" xr:uid="{00000000-0005-0000-0000-000008170000}"/>
    <cellStyle name="Normal 3 4 4 2 2" xfId="5896" xr:uid="{00000000-0005-0000-0000-000009170000}"/>
    <cellStyle name="Normal 3 4 4 2 2 2" xfId="5897" xr:uid="{00000000-0005-0000-0000-00000A170000}"/>
    <cellStyle name="Normal 3 4 4 2 2 2 2" xfId="5898" xr:uid="{00000000-0005-0000-0000-00000B170000}"/>
    <cellStyle name="Normal 3 4 4 2 2 2 2 2" xfId="5899" xr:uid="{00000000-0005-0000-0000-00000C170000}"/>
    <cellStyle name="Normal 3 4 4 2 2 2 3" xfId="5900" xr:uid="{00000000-0005-0000-0000-00000D170000}"/>
    <cellStyle name="Normal 3 4 4 2 2 2 3 2" xfId="5901" xr:uid="{00000000-0005-0000-0000-00000E170000}"/>
    <cellStyle name="Normal 3 4 4 2 2 2 4" xfId="5902" xr:uid="{00000000-0005-0000-0000-00000F170000}"/>
    <cellStyle name="Normal 3 4 4 2 2 2 5" xfId="5903" xr:uid="{00000000-0005-0000-0000-000010170000}"/>
    <cellStyle name="Normal 3 4 4 2 2 3" xfId="5904" xr:uid="{00000000-0005-0000-0000-000011170000}"/>
    <cellStyle name="Normal 3 4 4 2 2 3 2" xfId="5905" xr:uid="{00000000-0005-0000-0000-000012170000}"/>
    <cellStyle name="Normal 3 4 4 2 2 4" xfId="5906" xr:uid="{00000000-0005-0000-0000-000013170000}"/>
    <cellStyle name="Normal 3 4 4 2 2 4 2" xfId="5907" xr:uid="{00000000-0005-0000-0000-000014170000}"/>
    <cellStyle name="Normal 3 4 4 2 2 5" xfId="5908" xr:uid="{00000000-0005-0000-0000-000015170000}"/>
    <cellStyle name="Normal 3 4 4 2 2 6" xfId="5909" xr:uid="{00000000-0005-0000-0000-000016170000}"/>
    <cellStyle name="Normal 3 4 4 2 3" xfId="5910" xr:uid="{00000000-0005-0000-0000-000017170000}"/>
    <cellStyle name="Normal 3 4 4 2 3 2" xfId="5911" xr:uid="{00000000-0005-0000-0000-000018170000}"/>
    <cellStyle name="Normal 3 4 4 2 3 2 2" xfId="5912" xr:uid="{00000000-0005-0000-0000-000019170000}"/>
    <cellStyle name="Normal 3 4 4 2 3 3" xfId="5913" xr:uid="{00000000-0005-0000-0000-00001A170000}"/>
    <cellStyle name="Normal 3 4 4 2 3 3 2" xfId="5914" xr:uid="{00000000-0005-0000-0000-00001B170000}"/>
    <cellStyle name="Normal 3 4 4 2 3 4" xfId="5915" xr:uid="{00000000-0005-0000-0000-00001C170000}"/>
    <cellStyle name="Normal 3 4 4 2 3 5" xfId="5916" xr:uid="{00000000-0005-0000-0000-00001D170000}"/>
    <cellStyle name="Normal 3 4 4 2 4" xfId="5917" xr:uid="{00000000-0005-0000-0000-00001E170000}"/>
    <cellStyle name="Normal 3 4 4 2 4 2" xfId="5918" xr:uid="{00000000-0005-0000-0000-00001F170000}"/>
    <cellStyle name="Normal 3 4 4 2 5" xfId="5919" xr:uid="{00000000-0005-0000-0000-000020170000}"/>
    <cellStyle name="Normal 3 4 4 2 5 2" xfId="5920" xr:uid="{00000000-0005-0000-0000-000021170000}"/>
    <cellStyle name="Normal 3 4 4 2 6" xfId="5921" xr:uid="{00000000-0005-0000-0000-000022170000}"/>
    <cellStyle name="Normal 3 4 4 2 7" xfId="5922" xr:uid="{00000000-0005-0000-0000-000023170000}"/>
    <cellStyle name="Normal 3 4 4 3" xfId="5923" xr:uid="{00000000-0005-0000-0000-000024170000}"/>
    <cellStyle name="Normal 3 4 4 3 2" xfId="5924" xr:uid="{00000000-0005-0000-0000-000025170000}"/>
    <cellStyle name="Normal 3 4 4 3 2 2" xfId="5925" xr:uid="{00000000-0005-0000-0000-000026170000}"/>
    <cellStyle name="Normal 3 4 4 3 2 2 2" xfId="5926" xr:uid="{00000000-0005-0000-0000-000027170000}"/>
    <cellStyle name="Normal 3 4 4 3 2 3" xfId="5927" xr:uid="{00000000-0005-0000-0000-000028170000}"/>
    <cellStyle name="Normal 3 4 4 3 2 3 2" xfId="5928" xr:uid="{00000000-0005-0000-0000-000029170000}"/>
    <cellStyle name="Normal 3 4 4 3 2 4" xfId="5929" xr:uid="{00000000-0005-0000-0000-00002A170000}"/>
    <cellStyle name="Normal 3 4 4 3 2 5" xfId="5930" xr:uid="{00000000-0005-0000-0000-00002B170000}"/>
    <cellStyle name="Normal 3 4 4 3 3" xfId="5931" xr:uid="{00000000-0005-0000-0000-00002C170000}"/>
    <cellStyle name="Normal 3 4 4 3 3 2" xfId="5932" xr:uid="{00000000-0005-0000-0000-00002D170000}"/>
    <cellStyle name="Normal 3 4 4 3 4" xfId="5933" xr:uid="{00000000-0005-0000-0000-00002E170000}"/>
    <cellStyle name="Normal 3 4 4 3 4 2" xfId="5934" xr:uid="{00000000-0005-0000-0000-00002F170000}"/>
    <cellStyle name="Normal 3 4 4 3 5" xfId="5935" xr:uid="{00000000-0005-0000-0000-000030170000}"/>
    <cellStyle name="Normal 3 4 4 3 6" xfId="5936" xr:uid="{00000000-0005-0000-0000-000031170000}"/>
    <cellStyle name="Normal 3 4 4 4" xfId="5937" xr:uid="{00000000-0005-0000-0000-000032170000}"/>
    <cellStyle name="Normal 3 4 4 4 2" xfId="5938" xr:uid="{00000000-0005-0000-0000-000033170000}"/>
    <cellStyle name="Normal 3 4 4 4 2 2" xfId="5939" xr:uid="{00000000-0005-0000-0000-000034170000}"/>
    <cellStyle name="Normal 3 4 4 4 3" xfId="5940" xr:uid="{00000000-0005-0000-0000-000035170000}"/>
    <cellStyle name="Normal 3 4 4 4 3 2" xfId="5941" xr:uid="{00000000-0005-0000-0000-000036170000}"/>
    <cellStyle name="Normal 3 4 4 4 4" xfId="5942" xr:uid="{00000000-0005-0000-0000-000037170000}"/>
    <cellStyle name="Normal 3 4 4 4 5" xfId="5943" xr:uid="{00000000-0005-0000-0000-000038170000}"/>
    <cellStyle name="Normal 3 4 4 5" xfId="5944" xr:uid="{00000000-0005-0000-0000-000039170000}"/>
    <cellStyle name="Normal 3 4 4 5 2" xfId="5945" xr:uid="{00000000-0005-0000-0000-00003A170000}"/>
    <cellStyle name="Normal 3 4 4 6" xfId="5946" xr:uid="{00000000-0005-0000-0000-00003B170000}"/>
    <cellStyle name="Normal 3 4 4 6 2" xfId="5947" xr:uid="{00000000-0005-0000-0000-00003C170000}"/>
    <cellStyle name="Normal 3 4 4 7" xfId="5948" xr:uid="{00000000-0005-0000-0000-00003D170000}"/>
    <cellStyle name="Normal 3 4 4 8" xfId="5949" xr:uid="{00000000-0005-0000-0000-00003E170000}"/>
    <cellStyle name="Normal 3 4 5" xfId="5950" xr:uid="{00000000-0005-0000-0000-00003F170000}"/>
    <cellStyle name="Normal 3 5" xfId="5951" xr:uid="{00000000-0005-0000-0000-000040170000}"/>
    <cellStyle name="Normal 3 5 2" xfId="5952" xr:uid="{00000000-0005-0000-0000-000041170000}"/>
    <cellStyle name="Normal 3 5 2 2" xfId="5953" xr:uid="{00000000-0005-0000-0000-000042170000}"/>
    <cellStyle name="Normal 3 5 2 2 2" xfId="5954" xr:uid="{00000000-0005-0000-0000-000043170000}"/>
    <cellStyle name="Normal 3 5 2 2 2 2" xfId="5955" xr:uid="{00000000-0005-0000-0000-000044170000}"/>
    <cellStyle name="Normal 3 5 2 2 2 2 2" xfId="5956" xr:uid="{00000000-0005-0000-0000-000045170000}"/>
    <cellStyle name="Normal 3 5 2 2 2 2 2 2" xfId="5957" xr:uid="{00000000-0005-0000-0000-000046170000}"/>
    <cellStyle name="Normal 3 5 2 2 2 2 3" xfId="5958" xr:uid="{00000000-0005-0000-0000-000047170000}"/>
    <cellStyle name="Normal 3 5 2 2 2 2 3 2" xfId="5959" xr:uid="{00000000-0005-0000-0000-000048170000}"/>
    <cellStyle name="Normal 3 5 2 2 2 2 4" xfId="5960" xr:uid="{00000000-0005-0000-0000-000049170000}"/>
    <cellStyle name="Normal 3 5 2 2 2 2 5" xfId="5961" xr:uid="{00000000-0005-0000-0000-00004A170000}"/>
    <cellStyle name="Normal 3 5 2 2 2 3" xfId="5962" xr:uid="{00000000-0005-0000-0000-00004B170000}"/>
    <cellStyle name="Normal 3 5 2 2 2 3 2" xfId="5963" xr:uid="{00000000-0005-0000-0000-00004C170000}"/>
    <cellStyle name="Normal 3 5 2 2 2 4" xfId="5964" xr:uid="{00000000-0005-0000-0000-00004D170000}"/>
    <cellStyle name="Normal 3 5 2 2 2 4 2" xfId="5965" xr:uid="{00000000-0005-0000-0000-00004E170000}"/>
    <cellStyle name="Normal 3 5 2 2 2 5" xfId="5966" xr:uid="{00000000-0005-0000-0000-00004F170000}"/>
    <cellStyle name="Normal 3 5 2 2 2 6" xfId="5967" xr:uid="{00000000-0005-0000-0000-000050170000}"/>
    <cellStyle name="Normal 3 5 2 2 3" xfId="5968" xr:uid="{00000000-0005-0000-0000-000051170000}"/>
    <cellStyle name="Normal 3 5 2 2 3 2" xfId="5969" xr:uid="{00000000-0005-0000-0000-000052170000}"/>
    <cellStyle name="Normal 3 5 2 2 3 2 2" xfId="5970" xr:uid="{00000000-0005-0000-0000-000053170000}"/>
    <cellStyle name="Normal 3 5 2 2 3 3" xfId="5971" xr:uid="{00000000-0005-0000-0000-000054170000}"/>
    <cellStyle name="Normal 3 5 2 2 3 3 2" xfId="5972" xr:uid="{00000000-0005-0000-0000-000055170000}"/>
    <cellStyle name="Normal 3 5 2 2 3 4" xfId="5973" xr:uid="{00000000-0005-0000-0000-000056170000}"/>
    <cellStyle name="Normal 3 5 2 2 3 5" xfId="5974" xr:uid="{00000000-0005-0000-0000-000057170000}"/>
    <cellStyle name="Normal 3 5 2 2 4" xfId="5975" xr:uid="{00000000-0005-0000-0000-000058170000}"/>
    <cellStyle name="Normal 3 5 2 2 4 2" xfId="5976" xr:uid="{00000000-0005-0000-0000-000059170000}"/>
    <cellStyle name="Normal 3 5 2 2 5" xfId="5977" xr:uid="{00000000-0005-0000-0000-00005A170000}"/>
    <cellStyle name="Normal 3 5 2 2 5 2" xfId="5978" xr:uid="{00000000-0005-0000-0000-00005B170000}"/>
    <cellStyle name="Normal 3 5 2 2 6" xfId="5979" xr:uid="{00000000-0005-0000-0000-00005C170000}"/>
    <cellStyle name="Normal 3 5 2 2 7" xfId="5980" xr:uid="{00000000-0005-0000-0000-00005D170000}"/>
    <cellStyle name="Normal 3 5 2 3" xfId="5981" xr:uid="{00000000-0005-0000-0000-00005E170000}"/>
    <cellStyle name="Normal 3 5 2 3 2" xfId="5982" xr:uid="{00000000-0005-0000-0000-00005F170000}"/>
    <cellStyle name="Normal 3 5 2 3 2 2" xfId="5983" xr:uid="{00000000-0005-0000-0000-000060170000}"/>
    <cellStyle name="Normal 3 5 2 3 2 2 2" xfId="5984" xr:uid="{00000000-0005-0000-0000-000061170000}"/>
    <cellStyle name="Normal 3 5 2 3 2 3" xfId="5985" xr:uid="{00000000-0005-0000-0000-000062170000}"/>
    <cellStyle name="Normal 3 5 2 3 2 3 2" xfId="5986" xr:uid="{00000000-0005-0000-0000-000063170000}"/>
    <cellStyle name="Normal 3 5 2 3 2 4" xfId="5987" xr:uid="{00000000-0005-0000-0000-000064170000}"/>
    <cellStyle name="Normal 3 5 2 3 2 5" xfId="5988" xr:uid="{00000000-0005-0000-0000-000065170000}"/>
    <cellStyle name="Normal 3 5 2 3 3" xfId="5989" xr:uid="{00000000-0005-0000-0000-000066170000}"/>
    <cellStyle name="Normal 3 5 2 3 3 2" xfId="5990" xr:uid="{00000000-0005-0000-0000-000067170000}"/>
    <cellStyle name="Normal 3 5 2 3 4" xfId="5991" xr:uid="{00000000-0005-0000-0000-000068170000}"/>
    <cellStyle name="Normal 3 5 2 3 4 2" xfId="5992" xr:uid="{00000000-0005-0000-0000-000069170000}"/>
    <cellStyle name="Normal 3 5 2 3 5" xfId="5993" xr:uid="{00000000-0005-0000-0000-00006A170000}"/>
    <cellStyle name="Normal 3 5 2 3 6" xfId="5994" xr:uid="{00000000-0005-0000-0000-00006B170000}"/>
    <cellStyle name="Normal 3 5 2 4" xfId="5995" xr:uid="{00000000-0005-0000-0000-00006C170000}"/>
    <cellStyle name="Normal 3 5 2 4 2" xfId="5996" xr:uid="{00000000-0005-0000-0000-00006D170000}"/>
    <cellStyle name="Normal 3 5 2 4 2 2" xfId="5997" xr:uid="{00000000-0005-0000-0000-00006E170000}"/>
    <cellStyle name="Normal 3 5 2 4 3" xfId="5998" xr:uid="{00000000-0005-0000-0000-00006F170000}"/>
    <cellStyle name="Normal 3 5 2 4 3 2" xfId="5999" xr:uid="{00000000-0005-0000-0000-000070170000}"/>
    <cellStyle name="Normal 3 5 2 4 4" xfId="6000" xr:uid="{00000000-0005-0000-0000-000071170000}"/>
    <cellStyle name="Normal 3 5 2 4 5" xfId="6001" xr:uid="{00000000-0005-0000-0000-000072170000}"/>
    <cellStyle name="Normal 3 5 2 5" xfId="6002" xr:uid="{00000000-0005-0000-0000-000073170000}"/>
    <cellStyle name="Normal 3 5 2 5 2" xfId="6003" xr:uid="{00000000-0005-0000-0000-000074170000}"/>
    <cellStyle name="Normal 3 5 2 6" xfId="6004" xr:uid="{00000000-0005-0000-0000-000075170000}"/>
    <cellStyle name="Normal 3 5 2 6 2" xfId="6005" xr:uid="{00000000-0005-0000-0000-000076170000}"/>
    <cellStyle name="Normal 3 5 2 7" xfId="6006" xr:uid="{00000000-0005-0000-0000-000077170000}"/>
    <cellStyle name="Normal 3 5 2 8" xfId="6007" xr:uid="{00000000-0005-0000-0000-000078170000}"/>
    <cellStyle name="Normal 3 5 3" xfId="6008" xr:uid="{00000000-0005-0000-0000-000079170000}"/>
    <cellStyle name="Normal 3 5 3 2" xfId="6009" xr:uid="{00000000-0005-0000-0000-00007A170000}"/>
    <cellStyle name="Normal 3 5 3 2 2" xfId="6010" xr:uid="{00000000-0005-0000-0000-00007B170000}"/>
    <cellStyle name="Normal 3 5 3 2 2 2" xfId="6011" xr:uid="{00000000-0005-0000-0000-00007C170000}"/>
    <cellStyle name="Normal 3 5 3 2 2 2 2" xfId="6012" xr:uid="{00000000-0005-0000-0000-00007D170000}"/>
    <cellStyle name="Normal 3 5 3 2 2 2 2 2" xfId="6013" xr:uid="{00000000-0005-0000-0000-00007E170000}"/>
    <cellStyle name="Normal 3 5 3 2 2 2 3" xfId="6014" xr:uid="{00000000-0005-0000-0000-00007F170000}"/>
    <cellStyle name="Normal 3 5 3 2 2 2 3 2" xfId="6015" xr:uid="{00000000-0005-0000-0000-000080170000}"/>
    <cellStyle name="Normal 3 5 3 2 2 2 4" xfId="6016" xr:uid="{00000000-0005-0000-0000-000081170000}"/>
    <cellStyle name="Normal 3 5 3 2 2 2 5" xfId="6017" xr:uid="{00000000-0005-0000-0000-000082170000}"/>
    <cellStyle name="Normal 3 5 3 2 2 3" xfId="6018" xr:uid="{00000000-0005-0000-0000-000083170000}"/>
    <cellStyle name="Normal 3 5 3 2 2 3 2" xfId="6019" xr:uid="{00000000-0005-0000-0000-000084170000}"/>
    <cellStyle name="Normal 3 5 3 2 2 4" xfId="6020" xr:uid="{00000000-0005-0000-0000-000085170000}"/>
    <cellStyle name="Normal 3 5 3 2 2 4 2" xfId="6021" xr:uid="{00000000-0005-0000-0000-000086170000}"/>
    <cellStyle name="Normal 3 5 3 2 2 5" xfId="6022" xr:uid="{00000000-0005-0000-0000-000087170000}"/>
    <cellStyle name="Normal 3 5 3 2 2 6" xfId="6023" xr:uid="{00000000-0005-0000-0000-000088170000}"/>
    <cellStyle name="Normal 3 5 3 2 3" xfId="6024" xr:uid="{00000000-0005-0000-0000-000089170000}"/>
    <cellStyle name="Normal 3 5 3 2 3 2" xfId="6025" xr:uid="{00000000-0005-0000-0000-00008A170000}"/>
    <cellStyle name="Normal 3 5 3 2 3 2 2" xfId="6026" xr:uid="{00000000-0005-0000-0000-00008B170000}"/>
    <cellStyle name="Normal 3 5 3 2 3 3" xfId="6027" xr:uid="{00000000-0005-0000-0000-00008C170000}"/>
    <cellStyle name="Normal 3 5 3 2 3 3 2" xfId="6028" xr:uid="{00000000-0005-0000-0000-00008D170000}"/>
    <cellStyle name="Normal 3 5 3 2 3 4" xfId="6029" xr:uid="{00000000-0005-0000-0000-00008E170000}"/>
    <cellStyle name="Normal 3 5 3 2 3 5" xfId="6030" xr:uid="{00000000-0005-0000-0000-00008F170000}"/>
    <cellStyle name="Normal 3 5 3 2 4" xfId="6031" xr:uid="{00000000-0005-0000-0000-000090170000}"/>
    <cellStyle name="Normal 3 5 3 2 4 2" xfId="6032" xr:uid="{00000000-0005-0000-0000-000091170000}"/>
    <cellStyle name="Normal 3 5 3 2 5" xfId="6033" xr:uid="{00000000-0005-0000-0000-000092170000}"/>
    <cellStyle name="Normal 3 5 3 2 5 2" xfId="6034" xr:uid="{00000000-0005-0000-0000-000093170000}"/>
    <cellStyle name="Normal 3 5 3 2 6" xfId="6035" xr:uid="{00000000-0005-0000-0000-000094170000}"/>
    <cellStyle name="Normal 3 5 3 2 7" xfId="6036" xr:uid="{00000000-0005-0000-0000-000095170000}"/>
    <cellStyle name="Normal 3 5 3 3" xfId="6037" xr:uid="{00000000-0005-0000-0000-000096170000}"/>
    <cellStyle name="Normal 3 5 3 3 2" xfId="6038" xr:uid="{00000000-0005-0000-0000-000097170000}"/>
    <cellStyle name="Normal 3 5 3 3 2 2" xfId="6039" xr:uid="{00000000-0005-0000-0000-000098170000}"/>
    <cellStyle name="Normal 3 5 3 3 2 2 2" xfId="6040" xr:uid="{00000000-0005-0000-0000-000099170000}"/>
    <cellStyle name="Normal 3 5 3 3 2 3" xfId="6041" xr:uid="{00000000-0005-0000-0000-00009A170000}"/>
    <cellStyle name="Normal 3 5 3 3 2 3 2" xfId="6042" xr:uid="{00000000-0005-0000-0000-00009B170000}"/>
    <cellStyle name="Normal 3 5 3 3 2 4" xfId="6043" xr:uid="{00000000-0005-0000-0000-00009C170000}"/>
    <cellStyle name="Normal 3 5 3 3 2 5" xfId="6044" xr:uid="{00000000-0005-0000-0000-00009D170000}"/>
    <cellStyle name="Normal 3 5 3 3 3" xfId="6045" xr:uid="{00000000-0005-0000-0000-00009E170000}"/>
    <cellStyle name="Normal 3 5 3 3 3 2" xfId="6046" xr:uid="{00000000-0005-0000-0000-00009F170000}"/>
    <cellStyle name="Normal 3 5 3 3 4" xfId="6047" xr:uid="{00000000-0005-0000-0000-0000A0170000}"/>
    <cellStyle name="Normal 3 5 3 3 4 2" xfId="6048" xr:uid="{00000000-0005-0000-0000-0000A1170000}"/>
    <cellStyle name="Normal 3 5 3 3 5" xfId="6049" xr:uid="{00000000-0005-0000-0000-0000A2170000}"/>
    <cellStyle name="Normal 3 5 3 3 6" xfId="6050" xr:uid="{00000000-0005-0000-0000-0000A3170000}"/>
    <cellStyle name="Normal 3 5 3 4" xfId="6051" xr:uid="{00000000-0005-0000-0000-0000A4170000}"/>
    <cellStyle name="Normal 3 5 3 4 2" xfId="6052" xr:uid="{00000000-0005-0000-0000-0000A5170000}"/>
    <cellStyle name="Normal 3 5 3 4 2 2" xfId="6053" xr:uid="{00000000-0005-0000-0000-0000A6170000}"/>
    <cellStyle name="Normal 3 5 3 4 3" xfId="6054" xr:uid="{00000000-0005-0000-0000-0000A7170000}"/>
    <cellStyle name="Normal 3 5 3 4 3 2" xfId="6055" xr:uid="{00000000-0005-0000-0000-0000A8170000}"/>
    <cellStyle name="Normal 3 5 3 4 4" xfId="6056" xr:uid="{00000000-0005-0000-0000-0000A9170000}"/>
    <cellStyle name="Normal 3 5 3 4 5" xfId="6057" xr:uid="{00000000-0005-0000-0000-0000AA170000}"/>
    <cellStyle name="Normal 3 5 3 5" xfId="6058" xr:uid="{00000000-0005-0000-0000-0000AB170000}"/>
    <cellStyle name="Normal 3 5 3 5 2" xfId="6059" xr:uid="{00000000-0005-0000-0000-0000AC170000}"/>
    <cellStyle name="Normal 3 5 3 6" xfId="6060" xr:uid="{00000000-0005-0000-0000-0000AD170000}"/>
    <cellStyle name="Normal 3 5 3 6 2" xfId="6061" xr:uid="{00000000-0005-0000-0000-0000AE170000}"/>
    <cellStyle name="Normal 3 5 3 7" xfId="6062" xr:uid="{00000000-0005-0000-0000-0000AF170000}"/>
    <cellStyle name="Normal 3 5 3 8" xfId="6063" xr:uid="{00000000-0005-0000-0000-0000B0170000}"/>
    <cellStyle name="Normal 3 5 4" xfId="6064" xr:uid="{00000000-0005-0000-0000-0000B1170000}"/>
    <cellStyle name="Normal 3 6" xfId="6065" xr:uid="{00000000-0005-0000-0000-0000B2170000}"/>
    <cellStyle name="Normal 3 6 2" xfId="6066" xr:uid="{00000000-0005-0000-0000-0000B3170000}"/>
    <cellStyle name="Normal 3 7" xfId="6067" xr:uid="{00000000-0005-0000-0000-0000B4170000}"/>
    <cellStyle name="Normal 3 7 2" xfId="6068" xr:uid="{00000000-0005-0000-0000-0000B5170000}"/>
    <cellStyle name="Normal 3 7 2 2" xfId="6069" xr:uid="{00000000-0005-0000-0000-0000B6170000}"/>
    <cellStyle name="Normal 3 7 2 2 2" xfId="6070" xr:uid="{00000000-0005-0000-0000-0000B7170000}"/>
    <cellStyle name="Normal 3 7 2 2 2 2" xfId="6071" xr:uid="{00000000-0005-0000-0000-0000B8170000}"/>
    <cellStyle name="Normal 3 7 2 2 3" xfId="6072" xr:uid="{00000000-0005-0000-0000-0000B9170000}"/>
    <cellStyle name="Normal 3 7 2 2 3 2" xfId="6073" xr:uid="{00000000-0005-0000-0000-0000BA170000}"/>
    <cellStyle name="Normal 3 7 2 2 4" xfId="6074" xr:uid="{00000000-0005-0000-0000-0000BB170000}"/>
    <cellStyle name="Normal 3 7 2 2 5" xfId="6075" xr:uid="{00000000-0005-0000-0000-0000BC170000}"/>
    <cellStyle name="Normal 3 7 2 3" xfId="6076" xr:uid="{00000000-0005-0000-0000-0000BD170000}"/>
    <cellStyle name="Normal 3 7 2 3 2" xfId="6077" xr:uid="{00000000-0005-0000-0000-0000BE170000}"/>
    <cellStyle name="Normal 3 7 2 4" xfId="6078" xr:uid="{00000000-0005-0000-0000-0000BF170000}"/>
    <cellStyle name="Normal 3 7 2 4 2" xfId="6079" xr:uid="{00000000-0005-0000-0000-0000C0170000}"/>
    <cellStyle name="Normal 3 7 2 5" xfId="6080" xr:uid="{00000000-0005-0000-0000-0000C1170000}"/>
    <cellStyle name="Normal 3 7 2 6" xfId="6081" xr:uid="{00000000-0005-0000-0000-0000C2170000}"/>
    <cellStyle name="Normal 3 7 3" xfId="6082" xr:uid="{00000000-0005-0000-0000-0000C3170000}"/>
    <cellStyle name="Normal 3 7 3 2" xfId="6083" xr:uid="{00000000-0005-0000-0000-0000C4170000}"/>
    <cellStyle name="Normal 3 7 3 2 2" xfId="6084" xr:uid="{00000000-0005-0000-0000-0000C5170000}"/>
    <cellStyle name="Normal 3 7 3 3" xfId="6085" xr:uid="{00000000-0005-0000-0000-0000C6170000}"/>
    <cellStyle name="Normal 3 7 3 3 2" xfId="6086" xr:uid="{00000000-0005-0000-0000-0000C7170000}"/>
    <cellStyle name="Normal 3 7 3 4" xfId="6087" xr:uid="{00000000-0005-0000-0000-0000C8170000}"/>
    <cellStyle name="Normal 3 7 3 5" xfId="6088" xr:uid="{00000000-0005-0000-0000-0000C9170000}"/>
    <cellStyle name="Normal 3 7 4" xfId="6089" xr:uid="{00000000-0005-0000-0000-0000CA170000}"/>
    <cellStyle name="Normal 3 7 4 2" xfId="6090" xr:uid="{00000000-0005-0000-0000-0000CB170000}"/>
    <cellStyle name="Normal 3 7 5" xfId="6091" xr:uid="{00000000-0005-0000-0000-0000CC170000}"/>
    <cellStyle name="Normal 3 7 5 2" xfId="6092" xr:uid="{00000000-0005-0000-0000-0000CD170000}"/>
    <cellStyle name="Normal 3 7 6" xfId="6093" xr:uid="{00000000-0005-0000-0000-0000CE170000}"/>
    <cellStyle name="Normal 3 7 7" xfId="6094" xr:uid="{00000000-0005-0000-0000-0000CF170000}"/>
    <cellStyle name="Normal 3 8" xfId="6095" xr:uid="{00000000-0005-0000-0000-0000D0170000}"/>
    <cellStyle name="Normal 3 8 2" xfId="6096" xr:uid="{00000000-0005-0000-0000-0000D1170000}"/>
    <cellStyle name="Normal 3 8 2 2" xfId="6097" xr:uid="{00000000-0005-0000-0000-0000D2170000}"/>
    <cellStyle name="Normal 3 8 2 2 2" xfId="6098" xr:uid="{00000000-0005-0000-0000-0000D3170000}"/>
    <cellStyle name="Normal 3 8 2 3" xfId="6099" xr:uid="{00000000-0005-0000-0000-0000D4170000}"/>
    <cellStyle name="Normal 3 8 2 3 2" xfId="6100" xr:uid="{00000000-0005-0000-0000-0000D5170000}"/>
    <cellStyle name="Normal 3 8 2 4" xfId="6101" xr:uid="{00000000-0005-0000-0000-0000D6170000}"/>
    <cellStyle name="Normal 3 8 2 5" xfId="6102" xr:uid="{00000000-0005-0000-0000-0000D7170000}"/>
    <cellStyle name="Normal 3 8 3" xfId="6103" xr:uid="{00000000-0005-0000-0000-0000D8170000}"/>
    <cellStyle name="Normal 3 8 3 2" xfId="6104" xr:uid="{00000000-0005-0000-0000-0000D9170000}"/>
    <cellStyle name="Normal 3 8 4" xfId="6105" xr:uid="{00000000-0005-0000-0000-0000DA170000}"/>
    <cellStyle name="Normal 3 8 4 2" xfId="6106" xr:uid="{00000000-0005-0000-0000-0000DB170000}"/>
    <cellStyle name="Normal 3 8 5" xfId="6107" xr:uid="{00000000-0005-0000-0000-0000DC170000}"/>
    <cellStyle name="Normal 3 8 6" xfId="6108" xr:uid="{00000000-0005-0000-0000-0000DD170000}"/>
    <cellStyle name="Normal 3 9" xfId="6109" xr:uid="{00000000-0005-0000-0000-0000DE170000}"/>
    <cellStyle name="Normal 3 9 2" xfId="6110" xr:uid="{00000000-0005-0000-0000-0000DF170000}"/>
    <cellStyle name="Normal 3 9 2 2" xfId="6111" xr:uid="{00000000-0005-0000-0000-0000E0170000}"/>
    <cellStyle name="Normal 3 9 3" xfId="6112" xr:uid="{00000000-0005-0000-0000-0000E1170000}"/>
    <cellStyle name="Normal 3 9 3 2" xfId="6113" xr:uid="{00000000-0005-0000-0000-0000E2170000}"/>
    <cellStyle name="Normal 3 9 4" xfId="6114" xr:uid="{00000000-0005-0000-0000-0000E3170000}"/>
    <cellStyle name="Normal 3 9 5" xfId="6115" xr:uid="{00000000-0005-0000-0000-0000E4170000}"/>
    <cellStyle name="Normal 30" xfId="6116" xr:uid="{00000000-0005-0000-0000-0000E5170000}"/>
    <cellStyle name="Normal 30 2" xfId="6117" xr:uid="{00000000-0005-0000-0000-0000E6170000}"/>
    <cellStyle name="Normal 31" xfId="6118" xr:uid="{00000000-0005-0000-0000-0000E7170000}"/>
    <cellStyle name="Normal 31 2" xfId="6119" xr:uid="{00000000-0005-0000-0000-0000E8170000}"/>
    <cellStyle name="Normal 32" xfId="6120" xr:uid="{00000000-0005-0000-0000-0000E9170000}"/>
    <cellStyle name="Normal 32 2" xfId="6121" xr:uid="{00000000-0005-0000-0000-0000EA170000}"/>
    <cellStyle name="Normal 33" xfId="6122" xr:uid="{00000000-0005-0000-0000-0000EB170000}"/>
    <cellStyle name="Normal 33 2" xfId="6123" xr:uid="{00000000-0005-0000-0000-0000EC170000}"/>
    <cellStyle name="Normal 33 3" xfId="6124" xr:uid="{00000000-0005-0000-0000-0000ED170000}"/>
    <cellStyle name="Normal 34" xfId="6125" xr:uid="{00000000-0005-0000-0000-0000EE170000}"/>
    <cellStyle name="Normal 34 2" xfId="6126" xr:uid="{00000000-0005-0000-0000-0000EF170000}"/>
    <cellStyle name="Normal 35" xfId="6127" xr:uid="{00000000-0005-0000-0000-0000F0170000}"/>
    <cellStyle name="Normal 35 2" xfId="6128" xr:uid="{00000000-0005-0000-0000-0000F1170000}"/>
    <cellStyle name="Normal 36" xfId="6129" xr:uid="{00000000-0005-0000-0000-0000F2170000}"/>
    <cellStyle name="Normal 36 2" xfId="6130" xr:uid="{00000000-0005-0000-0000-0000F3170000}"/>
    <cellStyle name="Normal 36 3" xfId="6131" xr:uid="{00000000-0005-0000-0000-0000F4170000}"/>
    <cellStyle name="Normal 37" xfId="6132" xr:uid="{00000000-0005-0000-0000-0000F5170000}"/>
    <cellStyle name="Normal 37 2" xfId="6133" xr:uid="{00000000-0005-0000-0000-0000F6170000}"/>
    <cellStyle name="Normal 38" xfId="6134" xr:uid="{00000000-0005-0000-0000-0000F7170000}"/>
    <cellStyle name="Normal 38 2" xfId="6135" xr:uid="{00000000-0005-0000-0000-0000F8170000}"/>
    <cellStyle name="Normal 39" xfId="6136" xr:uid="{00000000-0005-0000-0000-0000F9170000}"/>
    <cellStyle name="Normal 4" xfId="6137" xr:uid="{00000000-0005-0000-0000-0000FA170000}"/>
    <cellStyle name="Normal 4 10" xfId="6138" xr:uid="{00000000-0005-0000-0000-0000FB170000}"/>
    <cellStyle name="Normal 4 11" xfId="6139" xr:uid="{00000000-0005-0000-0000-0000FC170000}"/>
    <cellStyle name="Normal 4 12" xfId="6140" xr:uid="{00000000-0005-0000-0000-0000FD170000}"/>
    <cellStyle name="Normal 4 13" xfId="6141" xr:uid="{00000000-0005-0000-0000-0000FE170000}"/>
    <cellStyle name="Normal 4 14" xfId="6142" xr:uid="{00000000-0005-0000-0000-0000FF170000}"/>
    <cellStyle name="Normal 4 15" xfId="6143" xr:uid="{00000000-0005-0000-0000-000000180000}"/>
    <cellStyle name="Normal 4 16" xfId="6144" xr:uid="{00000000-0005-0000-0000-000001180000}"/>
    <cellStyle name="Normal 4 17" xfId="6145" xr:uid="{00000000-0005-0000-0000-000002180000}"/>
    <cellStyle name="Normal 4 18" xfId="6146" xr:uid="{00000000-0005-0000-0000-000003180000}"/>
    <cellStyle name="Normal 4 19" xfId="6147" xr:uid="{00000000-0005-0000-0000-000004180000}"/>
    <cellStyle name="Normal 4 2" xfId="6148" xr:uid="{00000000-0005-0000-0000-000005180000}"/>
    <cellStyle name="Normal 4 2 2" xfId="6149" xr:uid="{00000000-0005-0000-0000-000006180000}"/>
    <cellStyle name="Normal 4 2 2 2" xfId="6150" xr:uid="{00000000-0005-0000-0000-000007180000}"/>
    <cellStyle name="Normal 4 2 2 2 2" xfId="6151" xr:uid="{00000000-0005-0000-0000-000008180000}"/>
    <cellStyle name="Normal 4 2 2 2 2 2" xfId="6152" xr:uid="{00000000-0005-0000-0000-000009180000}"/>
    <cellStyle name="Normal 4 2 2 2 3" xfId="6153" xr:uid="{00000000-0005-0000-0000-00000A180000}"/>
    <cellStyle name="Normal 4 2 2 2 3 2" xfId="6154" xr:uid="{00000000-0005-0000-0000-00000B180000}"/>
    <cellStyle name="Normal 4 2 2 2 4" xfId="6155" xr:uid="{00000000-0005-0000-0000-00000C180000}"/>
    <cellStyle name="Normal 4 2 2 2 5" xfId="6156" xr:uid="{00000000-0005-0000-0000-00000D180000}"/>
    <cellStyle name="Normal 4 2 2 3" xfId="6157" xr:uid="{00000000-0005-0000-0000-00000E180000}"/>
    <cellStyle name="Normal 4 2 2 3 2" xfId="6158" xr:uid="{00000000-0005-0000-0000-00000F180000}"/>
    <cellStyle name="Normal 4 2 2 4" xfId="6159" xr:uid="{00000000-0005-0000-0000-000010180000}"/>
    <cellStyle name="Normal 4 2 2 4 2" xfId="6160" xr:uid="{00000000-0005-0000-0000-000011180000}"/>
    <cellStyle name="Normal 4 2 2 5" xfId="6161" xr:uid="{00000000-0005-0000-0000-000012180000}"/>
    <cellStyle name="Normal 4 2 2 6" xfId="6162" xr:uid="{00000000-0005-0000-0000-000013180000}"/>
    <cellStyle name="Normal 4 2 3" xfId="6163" xr:uid="{00000000-0005-0000-0000-000014180000}"/>
    <cellStyle name="Normal 4 2 3 2" xfId="6164" xr:uid="{00000000-0005-0000-0000-000015180000}"/>
    <cellStyle name="Normal 4 2 3 2 2" xfId="6165" xr:uid="{00000000-0005-0000-0000-000016180000}"/>
    <cellStyle name="Normal 4 2 3 3" xfId="6166" xr:uid="{00000000-0005-0000-0000-000017180000}"/>
    <cellStyle name="Normal 4 2 3 3 2" xfId="6167" xr:uid="{00000000-0005-0000-0000-000018180000}"/>
    <cellStyle name="Normal 4 2 3 4" xfId="6168" xr:uid="{00000000-0005-0000-0000-000019180000}"/>
    <cellStyle name="Normal 4 2 3 5" xfId="6169" xr:uid="{00000000-0005-0000-0000-00001A180000}"/>
    <cellStyle name="Normal 4 2 4" xfId="6170" xr:uid="{00000000-0005-0000-0000-00001B180000}"/>
    <cellStyle name="Normal 4 2 4 2" xfId="6171" xr:uid="{00000000-0005-0000-0000-00001C180000}"/>
    <cellStyle name="Normal 4 2 4 3" xfId="6172" xr:uid="{00000000-0005-0000-0000-00001D180000}"/>
    <cellStyle name="Normal 4 2 5" xfId="6173" xr:uid="{00000000-0005-0000-0000-00001E180000}"/>
    <cellStyle name="Normal 4 2 5 2" xfId="6174" xr:uid="{00000000-0005-0000-0000-00001F180000}"/>
    <cellStyle name="Normal 4 2 5 3" xfId="6175" xr:uid="{00000000-0005-0000-0000-000020180000}"/>
    <cellStyle name="Normal 4 2 6" xfId="6176" xr:uid="{00000000-0005-0000-0000-000021180000}"/>
    <cellStyle name="Normal 4 2 6 2" xfId="6177" xr:uid="{00000000-0005-0000-0000-000022180000}"/>
    <cellStyle name="Normal 4 2 7" xfId="6178" xr:uid="{00000000-0005-0000-0000-000023180000}"/>
    <cellStyle name="Normal 4 2 8" xfId="6179" xr:uid="{00000000-0005-0000-0000-000024180000}"/>
    <cellStyle name="Normal 4 2 9" xfId="6180" xr:uid="{00000000-0005-0000-0000-000025180000}"/>
    <cellStyle name="Normal 4 20" xfId="6181" xr:uid="{00000000-0005-0000-0000-000026180000}"/>
    <cellStyle name="Normal 4 3" xfId="6182" xr:uid="{00000000-0005-0000-0000-000027180000}"/>
    <cellStyle name="Normal 4 3 2" xfId="6183" xr:uid="{00000000-0005-0000-0000-000028180000}"/>
    <cellStyle name="Normal 4 4" xfId="6184" xr:uid="{00000000-0005-0000-0000-000029180000}"/>
    <cellStyle name="Normal 4 4 2" xfId="6185" xr:uid="{00000000-0005-0000-0000-00002A180000}"/>
    <cellStyle name="Normal 4 5" xfId="6186" xr:uid="{00000000-0005-0000-0000-00002B180000}"/>
    <cellStyle name="Normal 4 6" xfId="6187" xr:uid="{00000000-0005-0000-0000-00002C180000}"/>
    <cellStyle name="Normal 4 7" xfId="6188" xr:uid="{00000000-0005-0000-0000-00002D180000}"/>
    <cellStyle name="Normal 4 8" xfId="6189" xr:uid="{00000000-0005-0000-0000-00002E180000}"/>
    <cellStyle name="Normal 4 9" xfId="6190" xr:uid="{00000000-0005-0000-0000-00002F180000}"/>
    <cellStyle name="Normal 4_2b. DATA MDT vs PAN" xfId="6191" xr:uid="{00000000-0005-0000-0000-000030180000}"/>
    <cellStyle name="Normal 40" xfId="6192" xr:uid="{00000000-0005-0000-0000-000031180000}"/>
    <cellStyle name="Normal 40 2" xfId="6193" xr:uid="{00000000-0005-0000-0000-000032180000}"/>
    <cellStyle name="Normal 41" xfId="6194" xr:uid="{00000000-0005-0000-0000-000033180000}"/>
    <cellStyle name="Normal 42" xfId="6195" xr:uid="{00000000-0005-0000-0000-000034180000}"/>
    <cellStyle name="Normal 43" xfId="6196" xr:uid="{00000000-0005-0000-0000-000035180000}"/>
    <cellStyle name="Normal 44" xfId="6197" xr:uid="{00000000-0005-0000-0000-000036180000}"/>
    <cellStyle name="Normal 45" xfId="6198" xr:uid="{00000000-0005-0000-0000-000037180000}"/>
    <cellStyle name="Normal 46" xfId="6199" xr:uid="{00000000-0005-0000-0000-000038180000}"/>
    <cellStyle name="Normal 47" xfId="6200" xr:uid="{00000000-0005-0000-0000-000039180000}"/>
    <cellStyle name="Normal 48" xfId="6201" xr:uid="{00000000-0005-0000-0000-00003A180000}"/>
    <cellStyle name="Normal 49" xfId="6202" xr:uid="{00000000-0005-0000-0000-00003B180000}"/>
    <cellStyle name="Normal 5" xfId="6203" xr:uid="{00000000-0005-0000-0000-00003C180000}"/>
    <cellStyle name="Normal 5 10" xfId="6204" xr:uid="{00000000-0005-0000-0000-00003D180000}"/>
    <cellStyle name="Normal 5 2" xfId="6205" xr:uid="{00000000-0005-0000-0000-00003E180000}"/>
    <cellStyle name="Normal 5 2 2" xfId="6206" xr:uid="{00000000-0005-0000-0000-00003F180000}"/>
    <cellStyle name="Normal 5 2 2 2" xfId="6207" xr:uid="{00000000-0005-0000-0000-000040180000}"/>
    <cellStyle name="Normal 5 2 2 2 2" xfId="6208" xr:uid="{00000000-0005-0000-0000-000041180000}"/>
    <cellStyle name="Normal 5 2 2 2 2 2" xfId="6209" xr:uid="{00000000-0005-0000-0000-000042180000}"/>
    <cellStyle name="Normal 5 2 2 2 2 2 2" xfId="6210" xr:uid="{00000000-0005-0000-0000-000043180000}"/>
    <cellStyle name="Normal 5 2 2 2 2 3" xfId="6211" xr:uid="{00000000-0005-0000-0000-000044180000}"/>
    <cellStyle name="Normal 5 2 2 2 2 3 2" xfId="6212" xr:uid="{00000000-0005-0000-0000-000045180000}"/>
    <cellStyle name="Normal 5 2 2 2 2 4" xfId="6213" xr:uid="{00000000-0005-0000-0000-000046180000}"/>
    <cellStyle name="Normal 5 2 2 2 2 5" xfId="6214" xr:uid="{00000000-0005-0000-0000-000047180000}"/>
    <cellStyle name="Normal 5 2 2 2 3" xfId="6215" xr:uid="{00000000-0005-0000-0000-000048180000}"/>
    <cellStyle name="Normal 5 2 2 2 3 2" xfId="6216" xr:uid="{00000000-0005-0000-0000-000049180000}"/>
    <cellStyle name="Normal 5 2 2 2 4" xfId="6217" xr:uid="{00000000-0005-0000-0000-00004A180000}"/>
    <cellStyle name="Normal 5 2 2 2 4 2" xfId="6218" xr:uid="{00000000-0005-0000-0000-00004B180000}"/>
    <cellStyle name="Normal 5 2 2 2 5" xfId="6219" xr:uid="{00000000-0005-0000-0000-00004C180000}"/>
    <cellStyle name="Normal 5 2 2 2 6" xfId="6220" xr:uid="{00000000-0005-0000-0000-00004D180000}"/>
    <cellStyle name="Normal 5 2 2 3" xfId="6221" xr:uid="{00000000-0005-0000-0000-00004E180000}"/>
    <cellStyle name="Normal 5 2 2 3 2" xfId="6222" xr:uid="{00000000-0005-0000-0000-00004F180000}"/>
    <cellStyle name="Normal 5 2 2 3 2 2" xfId="6223" xr:uid="{00000000-0005-0000-0000-000050180000}"/>
    <cellStyle name="Normal 5 2 2 3 3" xfId="6224" xr:uid="{00000000-0005-0000-0000-000051180000}"/>
    <cellStyle name="Normal 5 2 2 3 3 2" xfId="6225" xr:uid="{00000000-0005-0000-0000-000052180000}"/>
    <cellStyle name="Normal 5 2 2 3 4" xfId="6226" xr:uid="{00000000-0005-0000-0000-000053180000}"/>
    <cellStyle name="Normal 5 2 2 3 5" xfId="6227" xr:uid="{00000000-0005-0000-0000-000054180000}"/>
    <cellStyle name="Normal 5 2 2 4" xfId="6228" xr:uid="{00000000-0005-0000-0000-000055180000}"/>
    <cellStyle name="Normal 5 2 2 4 2" xfId="6229" xr:uid="{00000000-0005-0000-0000-000056180000}"/>
    <cellStyle name="Normal 5 2 2 5" xfId="6230" xr:uid="{00000000-0005-0000-0000-000057180000}"/>
    <cellStyle name="Normal 5 2 2 5 2" xfId="6231" xr:uid="{00000000-0005-0000-0000-000058180000}"/>
    <cellStyle name="Normal 5 2 2 6" xfId="6232" xr:uid="{00000000-0005-0000-0000-000059180000}"/>
    <cellStyle name="Normal 5 2 2 7" xfId="6233" xr:uid="{00000000-0005-0000-0000-00005A180000}"/>
    <cellStyle name="Normal 5 2 3" xfId="6234" xr:uid="{00000000-0005-0000-0000-00005B180000}"/>
    <cellStyle name="Normal 5 2 3 2" xfId="6235" xr:uid="{00000000-0005-0000-0000-00005C180000}"/>
    <cellStyle name="Normal 5 2 3 2 2" xfId="6236" xr:uid="{00000000-0005-0000-0000-00005D180000}"/>
    <cellStyle name="Normal 5 2 3 2 2 2" xfId="6237" xr:uid="{00000000-0005-0000-0000-00005E180000}"/>
    <cellStyle name="Normal 5 2 3 2 3" xfId="6238" xr:uid="{00000000-0005-0000-0000-00005F180000}"/>
    <cellStyle name="Normal 5 2 3 2 3 2" xfId="6239" xr:uid="{00000000-0005-0000-0000-000060180000}"/>
    <cellStyle name="Normal 5 2 3 2 4" xfId="6240" xr:uid="{00000000-0005-0000-0000-000061180000}"/>
    <cellStyle name="Normal 5 2 3 2 5" xfId="6241" xr:uid="{00000000-0005-0000-0000-000062180000}"/>
    <cellStyle name="Normal 5 2 3 3" xfId="6242" xr:uid="{00000000-0005-0000-0000-000063180000}"/>
    <cellStyle name="Normal 5 2 3 3 2" xfId="6243" xr:uid="{00000000-0005-0000-0000-000064180000}"/>
    <cellStyle name="Normal 5 2 3 4" xfId="6244" xr:uid="{00000000-0005-0000-0000-000065180000}"/>
    <cellStyle name="Normal 5 2 3 4 2" xfId="6245" xr:uid="{00000000-0005-0000-0000-000066180000}"/>
    <cellStyle name="Normal 5 2 3 5" xfId="6246" xr:uid="{00000000-0005-0000-0000-000067180000}"/>
    <cellStyle name="Normal 5 2 3 6" xfId="6247" xr:uid="{00000000-0005-0000-0000-000068180000}"/>
    <cellStyle name="Normal 5 2 4" xfId="6248" xr:uid="{00000000-0005-0000-0000-000069180000}"/>
    <cellStyle name="Normal 5 2 4 2" xfId="6249" xr:uid="{00000000-0005-0000-0000-00006A180000}"/>
    <cellStyle name="Normal 5 2 4 2 2" xfId="6250" xr:uid="{00000000-0005-0000-0000-00006B180000}"/>
    <cellStyle name="Normal 5 2 4 3" xfId="6251" xr:uid="{00000000-0005-0000-0000-00006C180000}"/>
    <cellStyle name="Normal 5 2 4 3 2" xfId="6252" xr:uid="{00000000-0005-0000-0000-00006D180000}"/>
    <cellStyle name="Normal 5 2 4 4" xfId="6253" xr:uid="{00000000-0005-0000-0000-00006E180000}"/>
    <cellStyle name="Normal 5 2 4 5" xfId="6254" xr:uid="{00000000-0005-0000-0000-00006F180000}"/>
    <cellStyle name="Normal 5 2 5" xfId="6255" xr:uid="{00000000-0005-0000-0000-000070180000}"/>
    <cellStyle name="Normal 5 2 5 2" xfId="6256" xr:uid="{00000000-0005-0000-0000-000071180000}"/>
    <cellStyle name="Normal 5 2 6" xfId="6257" xr:uid="{00000000-0005-0000-0000-000072180000}"/>
    <cellStyle name="Normal 5 2 6 2" xfId="6258" xr:uid="{00000000-0005-0000-0000-000073180000}"/>
    <cellStyle name="Normal 5 2 7" xfId="6259" xr:uid="{00000000-0005-0000-0000-000074180000}"/>
    <cellStyle name="Normal 5 3" xfId="6260" xr:uid="{00000000-0005-0000-0000-000075180000}"/>
    <cellStyle name="Normal 5 3 2" xfId="6261" xr:uid="{00000000-0005-0000-0000-000076180000}"/>
    <cellStyle name="Normal 5 3 2 2" xfId="6262" xr:uid="{00000000-0005-0000-0000-000077180000}"/>
    <cellStyle name="Normal 5 3 2 2 2" xfId="6263" xr:uid="{00000000-0005-0000-0000-000078180000}"/>
    <cellStyle name="Normal 5 3 2 2 2 2" xfId="6264" xr:uid="{00000000-0005-0000-0000-000079180000}"/>
    <cellStyle name="Normal 5 3 2 2 3" xfId="6265" xr:uid="{00000000-0005-0000-0000-00007A180000}"/>
    <cellStyle name="Normal 5 3 2 2 3 2" xfId="6266" xr:uid="{00000000-0005-0000-0000-00007B180000}"/>
    <cellStyle name="Normal 5 3 2 2 4" xfId="6267" xr:uid="{00000000-0005-0000-0000-00007C180000}"/>
    <cellStyle name="Normal 5 3 2 2 5" xfId="6268" xr:uid="{00000000-0005-0000-0000-00007D180000}"/>
    <cellStyle name="Normal 5 3 2 3" xfId="6269" xr:uid="{00000000-0005-0000-0000-00007E180000}"/>
    <cellStyle name="Normal 5 3 2 3 2" xfId="6270" xr:uid="{00000000-0005-0000-0000-00007F180000}"/>
    <cellStyle name="Normal 5 3 2 4" xfId="6271" xr:uid="{00000000-0005-0000-0000-000080180000}"/>
    <cellStyle name="Normal 5 3 2 4 2" xfId="6272" xr:uid="{00000000-0005-0000-0000-000081180000}"/>
    <cellStyle name="Normal 5 3 2 5" xfId="6273" xr:uid="{00000000-0005-0000-0000-000082180000}"/>
    <cellStyle name="Normal 5 3 2 6" xfId="6274" xr:uid="{00000000-0005-0000-0000-000083180000}"/>
    <cellStyle name="Normal 5 3 3" xfId="6275" xr:uid="{00000000-0005-0000-0000-000084180000}"/>
    <cellStyle name="Normal 5 3 3 2" xfId="6276" xr:uid="{00000000-0005-0000-0000-000085180000}"/>
    <cellStyle name="Normal 5 3 3 2 2" xfId="6277" xr:uid="{00000000-0005-0000-0000-000086180000}"/>
    <cellStyle name="Normal 5 3 3 3" xfId="6278" xr:uid="{00000000-0005-0000-0000-000087180000}"/>
    <cellStyle name="Normal 5 3 3 3 2" xfId="6279" xr:uid="{00000000-0005-0000-0000-000088180000}"/>
    <cellStyle name="Normal 5 3 3 4" xfId="6280" xr:uid="{00000000-0005-0000-0000-000089180000}"/>
    <cellStyle name="Normal 5 3 3 5" xfId="6281" xr:uid="{00000000-0005-0000-0000-00008A180000}"/>
    <cellStyle name="Normal 5 3 4" xfId="6282" xr:uid="{00000000-0005-0000-0000-00008B180000}"/>
    <cellStyle name="Normal 5 3 4 2" xfId="6283" xr:uid="{00000000-0005-0000-0000-00008C180000}"/>
    <cellStyle name="Normal 5 3 5" xfId="6284" xr:uid="{00000000-0005-0000-0000-00008D180000}"/>
    <cellStyle name="Normal 5 3 5 2" xfId="6285" xr:uid="{00000000-0005-0000-0000-00008E180000}"/>
    <cellStyle name="Normal 5 3 6" xfId="6286" xr:uid="{00000000-0005-0000-0000-00008F180000}"/>
    <cellStyle name="Normal 5 3 7" xfId="6287" xr:uid="{00000000-0005-0000-0000-000090180000}"/>
    <cellStyle name="Normal 5 4" xfId="6288" xr:uid="{00000000-0005-0000-0000-000091180000}"/>
    <cellStyle name="Normal 5 4 2" xfId="6289" xr:uid="{00000000-0005-0000-0000-000092180000}"/>
    <cellStyle name="Normal 5 4 2 2" xfId="6290" xr:uid="{00000000-0005-0000-0000-000093180000}"/>
    <cellStyle name="Normal 5 4 2 2 2" xfId="6291" xr:uid="{00000000-0005-0000-0000-000094180000}"/>
    <cellStyle name="Normal 5 4 2 3" xfId="6292" xr:uid="{00000000-0005-0000-0000-000095180000}"/>
    <cellStyle name="Normal 5 4 2 3 2" xfId="6293" xr:uid="{00000000-0005-0000-0000-000096180000}"/>
    <cellStyle name="Normal 5 4 2 4" xfId="6294" xr:uid="{00000000-0005-0000-0000-000097180000}"/>
    <cellStyle name="Normal 5 4 2 5" xfId="6295" xr:uid="{00000000-0005-0000-0000-000098180000}"/>
    <cellStyle name="Normal 5 4 3" xfId="6296" xr:uid="{00000000-0005-0000-0000-000099180000}"/>
    <cellStyle name="Normal 5 4 3 2" xfId="6297" xr:uid="{00000000-0005-0000-0000-00009A180000}"/>
    <cellStyle name="Normal 5 4 4" xfId="6298" xr:uid="{00000000-0005-0000-0000-00009B180000}"/>
    <cellStyle name="Normal 5 4 4 2" xfId="6299" xr:uid="{00000000-0005-0000-0000-00009C180000}"/>
    <cellStyle name="Normal 5 4 5" xfId="6300" xr:uid="{00000000-0005-0000-0000-00009D180000}"/>
    <cellStyle name="Normal 5 4 6" xfId="6301" xr:uid="{00000000-0005-0000-0000-00009E180000}"/>
    <cellStyle name="Normal 5 5" xfId="6302" xr:uid="{00000000-0005-0000-0000-00009F180000}"/>
    <cellStyle name="Normal 5 5 2" xfId="6303" xr:uid="{00000000-0005-0000-0000-0000A0180000}"/>
    <cellStyle name="Normal 5 5 2 2" xfId="6304" xr:uid="{00000000-0005-0000-0000-0000A1180000}"/>
    <cellStyle name="Normal 5 5 3" xfId="6305" xr:uid="{00000000-0005-0000-0000-0000A2180000}"/>
    <cellStyle name="Normal 5 5 3 2" xfId="6306" xr:uid="{00000000-0005-0000-0000-0000A3180000}"/>
    <cellStyle name="Normal 5 5 4" xfId="6307" xr:uid="{00000000-0005-0000-0000-0000A4180000}"/>
    <cellStyle name="Normal 5 5 5" xfId="6308" xr:uid="{00000000-0005-0000-0000-0000A5180000}"/>
    <cellStyle name="Normal 5 6" xfId="6309" xr:uid="{00000000-0005-0000-0000-0000A6180000}"/>
    <cellStyle name="Normal 5 6 2" xfId="6310" xr:uid="{00000000-0005-0000-0000-0000A7180000}"/>
    <cellStyle name="Normal 5 6 3" xfId="6311" xr:uid="{00000000-0005-0000-0000-0000A8180000}"/>
    <cellStyle name="Normal 5 7" xfId="6312" xr:uid="{00000000-0005-0000-0000-0000A9180000}"/>
    <cellStyle name="Normal 5 7 2" xfId="6313" xr:uid="{00000000-0005-0000-0000-0000AA180000}"/>
    <cellStyle name="Normal 5 7 3" xfId="6314" xr:uid="{00000000-0005-0000-0000-0000AB180000}"/>
    <cellStyle name="Normal 5 8" xfId="6315" xr:uid="{00000000-0005-0000-0000-0000AC180000}"/>
    <cellStyle name="Normal 5 8 2" xfId="6316" xr:uid="{00000000-0005-0000-0000-0000AD180000}"/>
    <cellStyle name="Normal 5 9" xfId="6317" xr:uid="{00000000-0005-0000-0000-0000AE180000}"/>
    <cellStyle name="Normal 50" xfId="6318" xr:uid="{00000000-0005-0000-0000-0000AF180000}"/>
    <cellStyle name="Normal 51" xfId="6319" xr:uid="{00000000-0005-0000-0000-0000B0180000}"/>
    <cellStyle name="Normal 52" xfId="6797" xr:uid="{00000000-0005-0000-0000-0000B1180000}"/>
    <cellStyle name="Normal 53" xfId="6800" xr:uid="{00000000-0005-0000-0000-0000B2180000}"/>
    <cellStyle name="Normal 54" xfId="6801" xr:uid="{00000000-0005-0000-0000-0000B3180000}"/>
    <cellStyle name="Normal 6" xfId="6320" xr:uid="{00000000-0005-0000-0000-0000B4180000}"/>
    <cellStyle name="Normal 6 2" xfId="6321" xr:uid="{00000000-0005-0000-0000-0000B5180000}"/>
    <cellStyle name="Normal 6 2 2" xfId="6322" xr:uid="{00000000-0005-0000-0000-0000B6180000}"/>
    <cellStyle name="Normal 6 2 2 2" xfId="6323" xr:uid="{00000000-0005-0000-0000-0000B7180000}"/>
    <cellStyle name="Normal 6 2 2 2 2" xfId="6324" xr:uid="{00000000-0005-0000-0000-0000B8180000}"/>
    <cellStyle name="Normal 6 2 2 2 2 2" xfId="6325" xr:uid="{00000000-0005-0000-0000-0000B9180000}"/>
    <cellStyle name="Normal 6 2 2 2 3" xfId="6326" xr:uid="{00000000-0005-0000-0000-0000BA180000}"/>
    <cellStyle name="Normal 6 2 2 2 3 2" xfId="6327" xr:uid="{00000000-0005-0000-0000-0000BB180000}"/>
    <cellStyle name="Normal 6 2 2 2 4" xfId="6328" xr:uid="{00000000-0005-0000-0000-0000BC180000}"/>
    <cellStyle name="Normal 6 2 2 2 5" xfId="6329" xr:uid="{00000000-0005-0000-0000-0000BD180000}"/>
    <cellStyle name="Normal 6 2 2 3" xfId="6330" xr:uid="{00000000-0005-0000-0000-0000BE180000}"/>
    <cellStyle name="Normal 6 2 2 3 2" xfId="6331" xr:uid="{00000000-0005-0000-0000-0000BF180000}"/>
    <cellStyle name="Normal 6 2 2 4" xfId="6332" xr:uid="{00000000-0005-0000-0000-0000C0180000}"/>
    <cellStyle name="Normal 6 2 2 4 2" xfId="6333" xr:uid="{00000000-0005-0000-0000-0000C1180000}"/>
    <cellStyle name="Normal 6 2 2 5" xfId="6334" xr:uid="{00000000-0005-0000-0000-0000C2180000}"/>
    <cellStyle name="Normal 6 2 2 6" xfId="6335" xr:uid="{00000000-0005-0000-0000-0000C3180000}"/>
    <cellStyle name="Normal 6 2 3" xfId="6336" xr:uid="{00000000-0005-0000-0000-0000C4180000}"/>
    <cellStyle name="Normal 6 2 3 2" xfId="6337" xr:uid="{00000000-0005-0000-0000-0000C5180000}"/>
    <cellStyle name="Normal 6 2 3 2 2" xfId="6338" xr:uid="{00000000-0005-0000-0000-0000C6180000}"/>
    <cellStyle name="Normal 6 2 3 3" xfId="6339" xr:uid="{00000000-0005-0000-0000-0000C7180000}"/>
    <cellStyle name="Normal 6 2 3 3 2" xfId="6340" xr:uid="{00000000-0005-0000-0000-0000C8180000}"/>
    <cellStyle name="Normal 6 2 3 4" xfId="6341" xr:uid="{00000000-0005-0000-0000-0000C9180000}"/>
    <cellStyle name="Normal 6 2 3 5" xfId="6342" xr:uid="{00000000-0005-0000-0000-0000CA180000}"/>
    <cellStyle name="Normal 6 2 4" xfId="6343" xr:uid="{00000000-0005-0000-0000-0000CB180000}"/>
    <cellStyle name="Normal 6 2 4 2" xfId="6344" xr:uid="{00000000-0005-0000-0000-0000CC180000}"/>
    <cellStyle name="Normal 6 2 4 2 2" xfId="6345" xr:uid="{00000000-0005-0000-0000-0000CD180000}"/>
    <cellStyle name="Normal 6 2 4 3" xfId="6346" xr:uid="{00000000-0005-0000-0000-0000CE180000}"/>
    <cellStyle name="Normal 6 2 5" xfId="6347" xr:uid="{00000000-0005-0000-0000-0000CF180000}"/>
    <cellStyle name="Normal 6 2 5 2" xfId="6348" xr:uid="{00000000-0005-0000-0000-0000D0180000}"/>
    <cellStyle name="Normal 6 2 6" xfId="6349" xr:uid="{00000000-0005-0000-0000-0000D1180000}"/>
    <cellStyle name="Normal 6 3" xfId="6350" xr:uid="{00000000-0005-0000-0000-0000D2180000}"/>
    <cellStyle name="Normal 6 3 2" xfId="6351" xr:uid="{00000000-0005-0000-0000-0000D3180000}"/>
    <cellStyle name="Normal 6 3 2 2" xfId="6352" xr:uid="{00000000-0005-0000-0000-0000D4180000}"/>
    <cellStyle name="Normal 6 3 2 2 2" xfId="6353" xr:uid="{00000000-0005-0000-0000-0000D5180000}"/>
    <cellStyle name="Normal 6 3 2 3" xfId="6354" xr:uid="{00000000-0005-0000-0000-0000D6180000}"/>
    <cellStyle name="Normal 6 3 2 3 2" xfId="6355" xr:uid="{00000000-0005-0000-0000-0000D7180000}"/>
    <cellStyle name="Normal 6 3 2 4" xfId="6356" xr:uid="{00000000-0005-0000-0000-0000D8180000}"/>
    <cellStyle name="Normal 6 3 3" xfId="6357" xr:uid="{00000000-0005-0000-0000-0000D9180000}"/>
    <cellStyle name="Normal 6 3 3 2" xfId="6358" xr:uid="{00000000-0005-0000-0000-0000DA180000}"/>
    <cellStyle name="Normal 6 3 3 2 2" xfId="6359" xr:uid="{00000000-0005-0000-0000-0000DB180000}"/>
    <cellStyle name="Normal 6 3 3 3" xfId="6360" xr:uid="{00000000-0005-0000-0000-0000DC180000}"/>
    <cellStyle name="Normal 6 3 4" xfId="6361" xr:uid="{00000000-0005-0000-0000-0000DD180000}"/>
    <cellStyle name="Normal 6 3 4 2" xfId="6362" xr:uid="{00000000-0005-0000-0000-0000DE180000}"/>
    <cellStyle name="Normal 6 3 5" xfId="6363" xr:uid="{00000000-0005-0000-0000-0000DF180000}"/>
    <cellStyle name="Normal 6 4" xfId="6364" xr:uid="{00000000-0005-0000-0000-0000E0180000}"/>
    <cellStyle name="Normal 6 4 2" xfId="6365" xr:uid="{00000000-0005-0000-0000-0000E1180000}"/>
    <cellStyle name="Normal 6 4 2 2" xfId="6366" xr:uid="{00000000-0005-0000-0000-0000E2180000}"/>
    <cellStyle name="Normal 6 4 3" xfId="6367" xr:uid="{00000000-0005-0000-0000-0000E3180000}"/>
    <cellStyle name="Normal 6 4 3 2" xfId="6368" xr:uid="{00000000-0005-0000-0000-0000E4180000}"/>
    <cellStyle name="Normal 6 4 4" xfId="6369" xr:uid="{00000000-0005-0000-0000-0000E5180000}"/>
    <cellStyle name="Normal 6 4 5" xfId="6370" xr:uid="{00000000-0005-0000-0000-0000E6180000}"/>
    <cellStyle name="Normal 6 5" xfId="6371" xr:uid="{00000000-0005-0000-0000-0000E7180000}"/>
    <cellStyle name="Normal 6 5 2" xfId="6372" xr:uid="{00000000-0005-0000-0000-0000E8180000}"/>
    <cellStyle name="Normal 6 6" xfId="6373" xr:uid="{00000000-0005-0000-0000-0000E9180000}"/>
    <cellStyle name="Normal 6 6 2" xfId="6374" xr:uid="{00000000-0005-0000-0000-0000EA180000}"/>
    <cellStyle name="Normal 6 7" xfId="6375" xr:uid="{00000000-0005-0000-0000-0000EB180000}"/>
    <cellStyle name="Normal 7" xfId="6376" xr:uid="{00000000-0005-0000-0000-0000EC180000}"/>
    <cellStyle name="Normal 7 2" xfId="6377" xr:uid="{00000000-0005-0000-0000-0000ED180000}"/>
    <cellStyle name="Normal 7 2 2" xfId="6378" xr:uid="{00000000-0005-0000-0000-0000EE180000}"/>
    <cellStyle name="Normal 7 2 2 2" xfId="6379" xr:uid="{00000000-0005-0000-0000-0000EF180000}"/>
    <cellStyle name="Normal 7 2 2 2 2" xfId="6380" xr:uid="{00000000-0005-0000-0000-0000F0180000}"/>
    <cellStyle name="Normal 7 2 2 2 2 2" xfId="6381" xr:uid="{00000000-0005-0000-0000-0000F1180000}"/>
    <cellStyle name="Normal 7 2 2 2 3" xfId="6382" xr:uid="{00000000-0005-0000-0000-0000F2180000}"/>
    <cellStyle name="Normal 7 2 2 2 3 2" xfId="6383" xr:uid="{00000000-0005-0000-0000-0000F3180000}"/>
    <cellStyle name="Normal 7 2 2 2 4" xfId="6384" xr:uid="{00000000-0005-0000-0000-0000F4180000}"/>
    <cellStyle name="Normal 7 2 2 2 5" xfId="6385" xr:uid="{00000000-0005-0000-0000-0000F5180000}"/>
    <cellStyle name="Normal 7 2 2 3" xfId="6386" xr:uid="{00000000-0005-0000-0000-0000F6180000}"/>
    <cellStyle name="Normal 7 2 2 3 2" xfId="6387" xr:uid="{00000000-0005-0000-0000-0000F7180000}"/>
    <cellStyle name="Normal 7 2 2 4" xfId="6388" xr:uid="{00000000-0005-0000-0000-0000F8180000}"/>
    <cellStyle name="Normal 7 2 2 4 2" xfId="6389" xr:uid="{00000000-0005-0000-0000-0000F9180000}"/>
    <cellStyle name="Normal 7 2 2 5" xfId="6390" xr:uid="{00000000-0005-0000-0000-0000FA180000}"/>
    <cellStyle name="Normal 7 2 2 6" xfId="6391" xr:uid="{00000000-0005-0000-0000-0000FB180000}"/>
    <cellStyle name="Normal 7 2 3" xfId="6392" xr:uid="{00000000-0005-0000-0000-0000FC180000}"/>
    <cellStyle name="Normal 7 2 3 2" xfId="6393" xr:uid="{00000000-0005-0000-0000-0000FD180000}"/>
    <cellStyle name="Normal 7 2 3 2 2" xfId="6394" xr:uid="{00000000-0005-0000-0000-0000FE180000}"/>
    <cellStyle name="Normal 7 2 3 3" xfId="6395" xr:uid="{00000000-0005-0000-0000-0000FF180000}"/>
    <cellStyle name="Normal 7 2 3 3 2" xfId="6396" xr:uid="{00000000-0005-0000-0000-000000190000}"/>
    <cellStyle name="Normal 7 2 3 4" xfId="6397" xr:uid="{00000000-0005-0000-0000-000001190000}"/>
    <cellStyle name="Normal 7 2 3 5" xfId="6398" xr:uid="{00000000-0005-0000-0000-000002190000}"/>
    <cellStyle name="Normal 7 2 4" xfId="6399" xr:uid="{00000000-0005-0000-0000-000003190000}"/>
    <cellStyle name="Normal 7 2 4 2" xfId="6400" xr:uid="{00000000-0005-0000-0000-000004190000}"/>
    <cellStyle name="Normal 7 2 5" xfId="6401" xr:uid="{00000000-0005-0000-0000-000005190000}"/>
    <cellStyle name="Normal 7 2 5 2" xfId="6402" xr:uid="{00000000-0005-0000-0000-000006190000}"/>
    <cellStyle name="Normal 7 2 6" xfId="6403" xr:uid="{00000000-0005-0000-0000-000007190000}"/>
    <cellStyle name="Normal 7 3" xfId="6404" xr:uid="{00000000-0005-0000-0000-000008190000}"/>
    <cellStyle name="Normal 7 3 2" xfId="6405" xr:uid="{00000000-0005-0000-0000-000009190000}"/>
    <cellStyle name="Normal 7 3 2 2" xfId="6406" xr:uid="{00000000-0005-0000-0000-00000A190000}"/>
    <cellStyle name="Normal 7 3 2 2 2" xfId="6407" xr:uid="{00000000-0005-0000-0000-00000B190000}"/>
    <cellStyle name="Normal 7 3 2 3" xfId="6408" xr:uid="{00000000-0005-0000-0000-00000C190000}"/>
    <cellStyle name="Normal 7 3 2 3 2" xfId="6409" xr:uid="{00000000-0005-0000-0000-00000D190000}"/>
    <cellStyle name="Normal 7 3 2 4" xfId="6410" xr:uid="{00000000-0005-0000-0000-00000E190000}"/>
    <cellStyle name="Normal 7 3 2 5" xfId="6411" xr:uid="{00000000-0005-0000-0000-00000F190000}"/>
    <cellStyle name="Normal 7 3 3" xfId="6412" xr:uid="{00000000-0005-0000-0000-000010190000}"/>
    <cellStyle name="Normal 7 3 3 2" xfId="6413" xr:uid="{00000000-0005-0000-0000-000011190000}"/>
    <cellStyle name="Normal 7 3 4" xfId="6414" xr:uid="{00000000-0005-0000-0000-000012190000}"/>
    <cellStyle name="Normal 7 3 4 2" xfId="6415" xr:uid="{00000000-0005-0000-0000-000013190000}"/>
    <cellStyle name="Normal 7 3 5" xfId="6416" xr:uid="{00000000-0005-0000-0000-000014190000}"/>
    <cellStyle name="Normal 7 3 6" xfId="6417" xr:uid="{00000000-0005-0000-0000-000015190000}"/>
    <cellStyle name="Normal 7 4" xfId="6418" xr:uid="{00000000-0005-0000-0000-000016190000}"/>
    <cellStyle name="Normal 7 4 2" xfId="6419" xr:uid="{00000000-0005-0000-0000-000017190000}"/>
    <cellStyle name="Normal 7 4 2 2" xfId="6420" xr:uid="{00000000-0005-0000-0000-000018190000}"/>
    <cellStyle name="Normal 7 4 3" xfId="6421" xr:uid="{00000000-0005-0000-0000-000019190000}"/>
    <cellStyle name="Normal 7 4 3 2" xfId="6422" xr:uid="{00000000-0005-0000-0000-00001A190000}"/>
    <cellStyle name="Normal 7 4 4" xfId="6423" xr:uid="{00000000-0005-0000-0000-00001B190000}"/>
    <cellStyle name="Normal 7 4 5" xfId="6424" xr:uid="{00000000-0005-0000-0000-00001C190000}"/>
    <cellStyle name="Normal 7 5" xfId="6425" xr:uid="{00000000-0005-0000-0000-00001D190000}"/>
    <cellStyle name="Normal 7 5 2" xfId="6426" xr:uid="{00000000-0005-0000-0000-00001E190000}"/>
    <cellStyle name="Normal 7 5 3" xfId="6427" xr:uid="{00000000-0005-0000-0000-00001F190000}"/>
    <cellStyle name="Normal 7 6" xfId="6428" xr:uid="{00000000-0005-0000-0000-000020190000}"/>
    <cellStyle name="Normal 7 6 2" xfId="6429" xr:uid="{00000000-0005-0000-0000-000021190000}"/>
    <cellStyle name="Normal 7 6 2 2" xfId="6430" xr:uid="{00000000-0005-0000-0000-000022190000}"/>
    <cellStyle name="Normal 7 6 3" xfId="6431" xr:uid="{00000000-0005-0000-0000-000023190000}"/>
    <cellStyle name="Normal 7 7" xfId="6432" xr:uid="{00000000-0005-0000-0000-000024190000}"/>
    <cellStyle name="Normal 8" xfId="6433" xr:uid="{00000000-0005-0000-0000-000025190000}"/>
    <cellStyle name="Normal 8 2" xfId="6434" xr:uid="{00000000-0005-0000-0000-000026190000}"/>
    <cellStyle name="Normal 8 2 2" xfId="6435" xr:uid="{00000000-0005-0000-0000-000027190000}"/>
    <cellStyle name="Normal 8 2 2 2" xfId="6436" xr:uid="{00000000-0005-0000-0000-000028190000}"/>
    <cellStyle name="Normal 8 2 2 2 2" xfId="6437" xr:uid="{00000000-0005-0000-0000-000029190000}"/>
    <cellStyle name="Normal 8 2 2 2 2 2" xfId="6438" xr:uid="{00000000-0005-0000-0000-00002A190000}"/>
    <cellStyle name="Normal 8 2 2 2 3" xfId="6439" xr:uid="{00000000-0005-0000-0000-00002B190000}"/>
    <cellStyle name="Normal 8 2 2 2 3 2" xfId="6440" xr:uid="{00000000-0005-0000-0000-00002C190000}"/>
    <cellStyle name="Normal 8 2 2 2 4" xfId="6441" xr:uid="{00000000-0005-0000-0000-00002D190000}"/>
    <cellStyle name="Normal 8 2 2 2 5" xfId="6442" xr:uid="{00000000-0005-0000-0000-00002E190000}"/>
    <cellStyle name="Normal 8 2 2 3" xfId="6443" xr:uid="{00000000-0005-0000-0000-00002F190000}"/>
    <cellStyle name="Normal 8 2 2 3 2" xfId="6444" xr:uid="{00000000-0005-0000-0000-000030190000}"/>
    <cellStyle name="Normal 8 2 2 4" xfId="6445" xr:uid="{00000000-0005-0000-0000-000031190000}"/>
    <cellStyle name="Normal 8 2 2 4 2" xfId="6446" xr:uid="{00000000-0005-0000-0000-000032190000}"/>
    <cellStyle name="Normal 8 2 2 5" xfId="6447" xr:uid="{00000000-0005-0000-0000-000033190000}"/>
    <cellStyle name="Normal 8 2 2 6" xfId="6448" xr:uid="{00000000-0005-0000-0000-000034190000}"/>
    <cellStyle name="Normal 8 2 3" xfId="6449" xr:uid="{00000000-0005-0000-0000-000035190000}"/>
    <cellStyle name="Normal 8 2 3 2" xfId="6450" xr:uid="{00000000-0005-0000-0000-000036190000}"/>
    <cellStyle name="Normal 8 2 3 2 2" xfId="6451" xr:uid="{00000000-0005-0000-0000-000037190000}"/>
    <cellStyle name="Normal 8 2 3 3" xfId="6452" xr:uid="{00000000-0005-0000-0000-000038190000}"/>
    <cellStyle name="Normal 8 2 3 3 2" xfId="6453" xr:uid="{00000000-0005-0000-0000-000039190000}"/>
    <cellStyle name="Normal 8 2 3 4" xfId="6454" xr:uid="{00000000-0005-0000-0000-00003A190000}"/>
    <cellStyle name="Normal 8 2 3 5" xfId="6455" xr:uid="{00000000-0005-0000-0000-00003B190000}"/>
    <cellStyle name="Normal 8 2 4" xfId="6456" xr:uid="{00000000-0005-0000-0000-00003C190000}"/>
    <cellStyle name="Normal 8 2 4 2" xfId="6457" xr:uid="{00000000-0005-0000-0000-00003D190000}"/>
    <cellStyle name="Normal 8 2 5" xfId="6458" xr:uid="{00000000-0005-0000-0000-00003E190000}"/>
    <cellStyle name="Normal 8 2 5 2" xfId="6459" xr:uid="{00000000-0005-0000-0000-00003F190000}"/>
    <cellStyle name="Normal 8 2 6" xfId="6460" xr:uid="{00000000-0005-0000-0000-000040190000}"/>
    <cellStyle name="Normal 8 2 7" xfId="6461" xr:uid="{00000000-0005-0000-0000-000041190000}"/>
    <cellStyle name="Normal 8 3" xfId="6462" xr:uid="{00000000-0005-0000-0000-000042190000}"/>
    <cellStyle name="Normal 8 3 2" xfId="6463" xr:uid="{00000000-0005-0000-0000-000043190000}"/>
    <cellStyle name="Normal 8 3 2 2" xfId="6464" xr:uid="{00000000-0005-0000-0000-000044190000}"/>
    <cellStyle name="Normal 8 3 2 2 2" xfId="6465" xr:uid="{00000000-0005-0000-0000-000045190000}"/>
    <cellStyle name="Normal 8 3 2 3" xfId="6466" xr:uid="{00000000-0005-0000-0000-000046190000}"/>
    <cellStyle name="Normal 8 3 2 3 2" xfId="6467" xr:uid="{00000000-0005-0000-0000-000047190000}"/>
    <cellStyle name="Normal 8 3 2 4" xfId="6468" xr:uid="{00000000-0005-0000-0000-000048190000}"/>
    <cellStyle name="Normal 8 3 2 5" xfId="6469" xr:uid="{00000000-0005-0000-0000-000049190000}"/>
    <cellStyle name="Normal 8 3 3" xfId="6470" xr:uid="{00000000-0005-0000-0000-00004A190000}"/>
    <cellStyle name="Normal 8 3 3 2" xfId="6471" xr:uid="{00000000-0005-0000-0000-00004B190000}"/>
    <cellStyle name="Normal 8 3 4" xfId="6472" xr:uid="{00000000-0005-0000-0000-00004C190000}"/>
    <cellStyle name="Normal 8 3 4 2" xfId="6473" xr:uid="{00000000-0005-0000-0000-00004D190000}"/>
    <cellStyle name="Normal 8 3 5" xfId="6474" xr:uid="{00000000-0005-0000-0000-00004E190000}"/>
    <cellStyle name="Normal 8 3 6" xfId="6475" xr:uid="{00000000-0005-0000-0000-00004F190000}"/>
    <cellStyle name="Normal 8 4" xfId="6476" xr:uid="{00000000-0005-0000-0000-000050190000}"/>
    <cellStyle name="Normal 8 4 2" xfId="6477" xr:uid="{00000000-0005-0000-0000-000051190000}"/>
    <cellStyle name="Normal 8 4 2 2" xfId="6478" xr:uid="{00000000-0005-0000-0000-000052190000}"/>
    <cellStyle name="Normal 8 4 3" xfId="6479" xr:uid="{00000000-0005-0000-0000-000053190000}"/>
    <cellStyle name="Normal 8 4 3 2" xfId="6480" xr:uid="{00000000-0005-0000-0000-000054190000}"/>
    <cellStyle name="Normal 8 4 4" xfId="6481" xr:uid="{00000000-0005-0000-0000-000055190000}"/>
    <cellStyle name="Normal 8 4 5" xfId="6482" xr:uid="{00000000-0005-0000-0000-000056190000}"/>
    <cellStyle name="Normal 8 5" xfId="6483" xr:uid="{00000000-0005-0000-0000-000057190000}"/>
    <cellStyle name="Normal 8 5 2" xfId="6484" xr:uid="{00000000-0005-0000-0000-000058190000}"/>
    <cellStyle name="Normal 8 5 3" xfId="6485" xr:uid="{00000000-0005-0000-0000-000059190000}"/>
    <cellStyle name="Normal 8 6" xfId="6486" xr:uid="{00000000-0005-0000-0000-00005A190000}"/>
    <cellStyle name="Normal 8 6 2" xfId="6487" xr:uid="{00000000-0005-0000-0000-00005B190000}"/>
    <cellStyle name="Normal 8 7" xfId="6488" xr:uid="{00000000-0005-0000-0000-00005C190000}"/>
    <cellStyle name="Normal 8 8" xfId="6489" xr:uid="{00000000-0005-0000-0000-00005D190000}"/>
    <cellStyle name="Normal 9" xfId="6490" xr:uid="{00000000-0005-0000-0000-00005E190000}"/>
    <cellStyle name="Normal 9 2" xfId="6491" xr:uid="{00000000-0005-0000-0000-00005F190000}"/>
    <cellStyle name="Normal 9 3" xfId="6492" xr:uid="{00000000-0005-0000-0000-000060190000}"/>
    <cellStyle name="Normal 9 4" xfId="6493" xr:uid="{00000000-0005-0000-0000-000061190000}"/>
    <cellStyle name="Note 2" xfId="6494" xr:uid="{00000000-0005-0000-0000-000062190000}"/>
    <cellStyle name="Note 2 10" xfId="6495" xr:uid="{00000000-0005-0000-0000-000063190000}"/>
    <cellStyle name="Note 2 11" xfId="6496" xr:uid="{00000000-0005-0000-0000-000064190000}"/>
    <cellStyle name="Note 2 12" xfId="6497" xr:uid="{00000000-0005-0000-0000-000065190000}"/>
    <cellStyle name="Note 2 13" xfId="6498" xr:uid="{00000000-0005-0000-0000-000066190000}"/>
    <cellStyle name="Note 2 14" xfId="6499" xr:uid="{00000000-0005-0000-0000-000067190000}"/>
    <cellStyle name="Note 2 15" xfId="6500" xr:uid="{00000000-0005-0000-0000-000068190000}"/>
    <cellStyle name="Note 2 2" xfId="6501" xr:uid="{00000000-0005-0000-0000-000069190000}"/>
    <cellStyle name="Note 2 2 10" xfId="6502" xr:uid="{00000000-0005-0000-0000-00006A190000}"/>
    <cellStyle name="Note 2 2 11" xfId="6503" xr:uid="{00000000-0005-0000-0000-00006B190000}"/>
    <cellStyle name="Note 2 2 12" xfId="6504" xr:uid="{00000000-0005-0000-0000-00006C190000}"/>
    <cellStyle name="Note 2 2 13" xfId="6505" xr:uid="{00000000-0005-0000-0000-00006D190000}"/>
    <cellStyle name="Note 2 2 2" xfId="6506" xr:uid="{00000000-0005-0000-0000-00006E190000}"/>
    <cellStyle name="Note 2 2 3" xfId="6507" xr:uid="{00000000-0005-0000-0000-00006F190000}"/>
    <cellStyle name="Note 2 2 4" xfId="6508" xr:uid="{00000000-0005-0000-0000-000070190000}"/>
    <cellStyle name="Note 2 2 5" xfId="6509" xr:uid="{00000000-0005-0000-0000-000071190000}"/>
    <cellStyle name="Note 2 2 6" xfId="6510" xr:uid="{00000000-0005-0000-0000-000072190000}"/>
    <cellStyle name="Note 2 2 7" xfId="6511" xr:uid="{00000000-0005-0000-0000-000073190000}"/>
    <cellStyle name="Note 2 2 8" xfId="6512" xr:uid="{00000000-0005-0000-0000-000074190000}"/>
    <cellStyle name="Note 2 2 9" xfId="6513" xr:uid="{00000000-0005-0000-0000-000075190000}"/>
    <cellStyle name="Note 2 3" xfId="6514" xr:uid="{00000000-0005-0000-0000-000076190000}"/>
    <cellStyle name="Note 2 4" xfId="6515" xr:uid="{00000000-0005-0000-0000-000077190000}"/>
    <cellStyle name="Note 2 5" xfId="6516" xr:uid="{00000000-0005-0000-0000-000078190000}"/>
    <cellStyle name="Note 2 6" xfId="6517" xr:uid="{00000000-0005-0000-0000-000079190000}"/>
    <cellStyle name="Note 2 7" xfId="6518" xr:uid="{00000000-0005-0000-0000-00007A190000}"/>
    <cellStyle name="Note 2 8" xfId="6519" xr:uid="{00000000-0005-0000-0000-00007B190000}"/>
    <cellStyle name="Note 2 9" xfId="6520" xr:uid="{00000000-0005-0000-0000-00007C190000}"/>
    <cellStyle name="Output 2" xfId="6521" xr:uid="{00000000-0005-0000-0000-00007D190000}"/>
    <cellStyle name="Output 2 10" xfId="6522" xr:uid="{00000000-0005-0000-0000-00007E190000}"/>
    <cellStyle name="Output 2 11" xfId="6523" xr:uid="{00000000-0005-0000-0000-00007F190000}"/>
    <cellStyle name="Output 2 12" xfId="6524" xr:uid="{00000000-0005-0000-0000-000080190000}"/>
    <cellStyle name="Output 2 13" xfId="6525" xr:uid="{00000000-0005-0000-0000-000081190000}"/>
    <cellStyle name="Output 2 14" xfId="6526" xr:uid="{00000000-0005-0000-0000-000082190000}"/>
    <cellStyle name="Output 2 2" xfId="6527" xr:uid="{00000000-0005-0000-0000-000083190000}"/>
    <cellStyle name="Output 2 3" xfId="6528" xr:uid="{00000000-0005-0000-0000-000084190000}"/>
    <cellStyle name="Output 2 4" xfId="6529" xr:uid="{00000000-0005-0000-0000-000085190000}"/>
    <cellStyle name="Output 2 5" xfId="6530" xr:uid="{00000000-0005-0000-0000-000086190000}"/>
    <cellStyle name="Output 2 6" xfId="6531" xr:uid="{00000000-0005-0000-0000-000087190000}"/>
    <cellStyle name="Output 2 7" xfId="6532" xr:uid="{00000000-0005-0000-0000-000088190000}"/>
    <cellStyle name="Output 2 8" xfId="6533" xr:uid="{00000000-0005-0000-0000-000089190000}"/>
    <cellStyle name="Output 2 9" xfId="6534" xr:uid="{00000000-0005-0000-0000-00008A190000}"/>
    <cellStyle name="Output Amounts" xfId="6535" xr:uid="{00000000-0005-0000-0000-00008B190000}"/>
    <cellStyle name="Output Column Headings" xfId="6536" xr:uid="{00000000-0005-0000-0000-00008C190000}"/>
    <cellStyle name="Output Column Headings 2" xfId="6537" xr:uid="{00000000-0005-0000-0000-00008D190000}"/>
    <cellStyle name="Output Line Items" xfId="6538" xr:uid="{00000000-0005-0000-0000-00008E190000}"/>
    <cellStyle name="Output Line Items 2" xfId="6539" xr:uid="{00000000-0005-0000-0000-00008F190000}"/>
    <cellStyle name="Output Report Heading" xfId="6540" xr:uid="{00000000-0005-0000-0000-000090190000}"/>
    <cellStyle name="Output Report Heading 2" xfId="6541" xr:uid="{00000000-0005-0000-0000-000091190000}"/>
    <cellStyle name="Output Report Title" xfId="6542" xr:uid="{00000000-0005-0000-0000-000092190000}"/>
    <cellStyle name="Output Report Title 2" xfId="6543" xr:uid="{00000000-0005-0000-0000-000093190000}"/>
    <cellStyle name="Percent" xfId="6798" builtinId="5"/>
    <cellStyle name="Percent 11" xfId="6544" xr:uid="{00000000-0005-0000-0000-000095190000}"/>
    <cellStyle name="Percent 2" xfId="6545" xr:uid="{00000000-0005-0000-0000-000096190000}"/>
    <cellStyle name="Percent 2 10" xfId="6546" xr:uid="{00000000-0005-0000-0000-000097190000}"/>
    <cellStyle name="Percent 2 10 2" xfId="6547" xr:uid="{00000000-0005-0000-0000-000098190000}"/>
    <cellStyle name="Percent 2 100" xfId="6548" xr:uid="{00000000-0005-0000-0000-000099190000}"/>
    <cellStyle name="Percent 2 101" xfId="6549" xr:uid="{00000000-0005-0000-0000-00009A190000}"/>
    <cellStyle name="Percent 2 102" xfId="6550" xr:uid="{00000000-0005-0000-0000-00009B190000}"/>
    <cellStyle name="Percent 2 103" xfId="6551" xr:uid="{00000000-0005-0000-0000-00009C190000}"/>
    <cellStyle name="Percent 2 104" xfId="6552" xr:uid="{00000000-0005-0000-0000-00009D190000}"/>
    <cellStyle name="Percent 2 105" xfId="6553" xr:uid="{00000000-0005-0000-0000-00009E190000}"/>
    <cellStyle name="Percent 2 106" xfId="6554" xr:uid="{00000000-0005-0000-0000-00009F190000}"/>
    <cellStyle name="Percent 2 107" xfId="6555" xr:uid="{00000000-0005-0000-0000-0000A0190000}"/>
    <cellStyle name="Percent 2 108" xfId="6556" xr:uid="{00000000-0005-0000-0000-0000A1190000}"/>
    <cellStyle name="Percent 2 11" xfId="6557" xr:uid="{00000000-0005-0000-0000-0000A2190000}"/>
    <cellStyle name="Percent 2 11 2" xfId="6558" xr:uid="{00000000-0005-0000-0000-0000A3190000}"/>
    <cellStyle name="Percent 2 12" xfId="6559" xr:uid="{00000000-0005-0000-0000-0000A4190000}"/>
    <cellStyle name="Percent 2 12 2" xfId="6560" xr:uid="{00000000-0005-0000-0000-0000A5190000}"/>
    <cellStyle name="Percent 2 13" xfId="6561" xr:uid="{00000000-0005-0000-0000-0000A6190000}"/>
    <cellStyle name="Percent 2 13 2" xfId="6562" xr:uid="{00000000-0005-0000-0000-0000A7190000}"/>
    <cellStyle name="Percent 2 14" xfId="6563" xr:uid="{00000000-0005-0000-0000-0000A8190000}"/>
    <cellStyle name="Percent 2 14 2" xfId="6564" xr:uid="{00000000-0005-0000-0000-0000A9190000}"/>
    <cellStyle name="Percent 2 15" xfId="6565" xr:uid="{00000000-0005-0000-0000-0000AA190000}"/>
    <cellStyle name="Percent 2 15 2" xfId="6566" xr:uid="{00000000-0005-0000-0000-0000AB190000}"/>
    <cellStyle name="Percent 2 16" xfId="6567" xr:uid="{00000000-0005-0000-0000-0000AC190000}"/>
    <cellStyle name="Percent 2 16 2" xfId="6568" xr:uid="{00000000-0005-0000-0000-0000AD190000}"/>
    <cellStyle name="Percent 2 17" xfId="6569" xr:uid="{00000000-0005-0000-0000-0000AE190000}"/>
    <cellStyle name="Percent 2 17 2" xfId="6570" xr:uid="{00000000-0005-0000-0000-0000AF190000}"/>
    <cellStyle name="Percent 2 18" xfId="6571" xr:uid="{00000000-0005-0000-0000-0000B0190000}"/>
    <cellStyle name="Percent 2 18 2" xfId="6572" xr:uid="{00000000-0005-0000-0000-0000B1190000}"/>
    <cellStyle name="Percent 2 19" xfId="6573" xr:uid="{00000000-0005-0000-0000-0000B2190000}"/>
    <cellStyle name="Percent 2 19 2" xfId="6574" xr:uid="{00000000-0005-0000-0000-0000B3190000}"/>
    <cellStyle name="Percent 2 2" xfId="6575" xr:uid="{00000000-0005-0000-0000-0000B4190000}"/>
    <cellStyle name="Percent 2 2 10" xfId="6576" xr:uid="{00000000-0005-0000-0000-0000B5190000}"/>
    <cellStyle name="Percent 2 2 11" xfId="6577" xr:uid="{00000000-0005-0000-0000-0000B6190000}"/>
    <cellStyle name="Percent 2 2 12" xfId="6578" xr:uid="{00000000-0005-0000-0000-0000B7190000}"/>
    <cellStyle name="Percent 2 2 13" xfId="6579" xr:uid="{00000000-0005-0000-0000-0000B8190000}"/>
    <cellStyle name="Percent 2 2 2" xfId="6580" xr:uid="{00000000-0005-0000-0000-0000B9190000}"/>
    <cellStyle name="Percent 2 2 3" xfId="6581" xr:uid="{00000000-0005-0000-0000-0000BA190000}"/>
    <cellStyle name="Percent 2 2 3 2" xfId="6582" xr:uid="{00000000-0005-0000-0000-0000BB190000}"/>
    <cellStyle name="Percent 2 2 4" xfId="6583" xr:uid="{00000000-0005-0000-0000-0000BC190000}"/>
    <cellStyle name="Percent 2 2 5" xfId="6584" xr:uid="{00000000-0005-0000-0000-0000BD190000}"/>
    <cellStyle name="Percent 2 2 6" xfId="6585" xr:uid="{00000000-0005-0000-0000-0000BE190000}"/>
    <cellStyle name="Percent 2 2 7" xfId="6586" xr:uid="{00000000-0005-0000-0000-0000BF190000}"/>
    <cellStyle name="Percent 2 2 8" xfId="6587" xr:uid="{00000000-0005-0000-0000-0000C0190000}"/>
    <cellStyle name="Percent 2 2 9" xfId="6588" xr:uid="{00000000-0005-0000-0000-0000C1190000}"/>
    <cellStyle name="Percent 2 20" xfId="6589" xr:uid="{00000000-0005-0000-0000-0000C2190000}"/>
    <cellStyle name="Percent 2 20 2" xfId="6590" xr:uid="{00000000-0005-0000-0000-0000C3190000}"/>
    <cellStyle name="Percent 2 21" xfId="6591" xr:uid="{00000000-0005-0000-0000-0000C4190000}"/>
    <cellStyle name="Percent 2 21 2" xfId="6592" xr:uid="{00000000-0005-0000-0000-0000C5190000}"/>
    <cellStyle name="Percent 2 22" xfId="6593" xr:uid="{00000000-0005-0000-0000-0000C6190000}"/>
    <cellStyle name="Percent 2 22 2" xfId="6594" xr:uid="{00000000-0005-0000-0000-0000C7190000}"/>
    <cellStyle name="Percent 2 23" xfId="6595" xr:uid="{00000000-0005-0000-0000-0000C8190000}"/>
    <cellStyle name="Percent 2 24" xfId="6596" xr:uid="{00000000-0005-0000-0000-0000C9190000}"/>
    <cellStyle name="Percent 2 25" xfId="6597" xr:uid="{00000000-0005-0000-0000-0000CA190000}"/>
    <cellStyle name="Percent 2 26" xfId="6598" xr:uid="{00000000-0005-0000-0000-0000CB190000}"/>
    <cellStyle name="Percent 2 27" xfId="6599" xr:uid="{00000000-0005-0000-0000-0000CC190000}"/>
    <cellStyle name="Percent 2 28" xfId="6600" xr:uid="{00000000-0005-0000-0000-0000CD190000}"/>
    <cellStyle name="Percent 2 29" xfId="6601" xr:uid="{00000000-0005-0000-0000-0000CE190000}"/>
    <cellStyle name="Percent 2 3" xfId="6602" xr:uid="{00000000-0005-0000-0000-0000CF190000}"/>
    <cellStyle name="Percent 2 3 2" xfId="6603" xr:uid="{00000000-0005-0000-0000-0000D0190000}"/>
    <cellStyle name="Percent 2 3 3" xfId="6604" xr:uid="{00000000-0005-0000-0000-0000D1190000}"/>
    <cellStyle name="Percent 2 3 4" xfId="6605" xr:uid="{00000000-0005-0000-0000-0000D2190000}"/>
    <cellStyle name="Percent 2 30" xfId="6606" xr:uid="{00000000-0005-0000-0000-0000D3190000}"/>
    <cellStyle name="Percent 2 31" xfId="6607" xr:uid="{00000000-0005-0000-0000-0000D4190000}"/>
    <cellStyle name="Percent 2 32" xfId="6608" xr:uid="{00000000-0005-0000-0000-0000D5190000}"/>
    <cellStyle name="Percent 2 33" xfId="6609" xr:uid="{00000000-0005-0000-0000-0000D6190000}"/>
    <cellStyle name="Percent 2 34" xfId="6610" xr:uid="{00000000-0005-0000-0000-0000D7190000}"/>
    <cellStyle name="Percent 2 35" xfId="6611" xr:uid="{00000000-0005-0000-0000-0000D8190000}"/>
    <cellStyle name="Percent 2 36" xfId="6612" xr:uid="{00000000-0005-0000-0000-0000D9190000}"/>
    <cellStyle name="Percent 2 37" xfId="6613" xr:uid="{00000000-0005-0000-0000-0000DA190000}"/>
    <cellStyle name="Percent 2 38" xfId="6614" xr:uid="{00000000-0005-0000-0000-0000DB190000}"/>
    <cellStyle name="Percent 2 39" xfId="6615" xr:uid="{00000000-0005-0000-0000-0000DC190000}"/>
    <cellStyle name="Percent 2 4" xfId="6616" xr:uid="{00000000-0005-0000-0000-0000DD190000}"/>
    <cellStyle name="Percent 2 4 2" xfId="6617" xr:uid="{00000000-0005-0000-0000-0000DE190000}"/>
    <cellStyle name="Percent 2 4 3" xfId="6618" xr:uid="{00000000-0005-0000-0000-0000DF190000}"/>
    <cellStyle name="Percent 2 4 4" xfId="6619" xr:uid="{00000000-0005-0000-0000-0000E0190000}"/>
    <cellStyle name="Percent 2 40" xfId="6620" xr:uid="{00000000-0005-0000-0000-0000E1190000}"/>
    <cellStyle name="Percent 2 41" xfId="6621" xr:uid="{00000000-0005-0000-0000-0000E2190000}"/>
    <cellStyle name="Percent 2 42" xfId="6622" xr:uid="{00000000-0005-0000-0000-0000E3190000}"/>
    <cellStyle name="Percent 2 43" xfId="6623" xr:uid="{00000000-0005-0000-0000-0000E4190000}"/>
    <cellStyle name="Percent 2 44" xfId="6624" xr:uid="{00000000-0005-0000-0000-0000E5190000}"/>
    <cellStyle name="Percent 2 45" xfId="6625" xr:uid="{00000000-0005-0000-0000-0000E6190000}"/>
    <cellStyle name="Percent 2 46" xfId="6626" xr:uid="{00000000-0005-0000-0000-0000E7190000}"/>
    <cellStyle name="Percent 2 47" xfId="6627" xr:uid="{00000000-0005-0000-0000-0000E8190000}"/>
    <cellStyle name="Percent 2 48" xfId="6628" xr:uid="{00000000-0005-0000-0000-0000E9190000}"/>
    <cellStyle name="Percent 2 49" xfId="6629" xr:uid="{00000000-0005-0000-0000-0000EA190000}"/>
    <cellStyle name="Percent 2 5" xfId="6630" xr:uid="{00000000-0005-0000-0000-0000EB190000}"/>
    <cellStyle name="Percent 2 5 2" xfId="6631" xr:uid="{00000000-0005-0000-0000-0000EC190000}"/>
    <cellStyle name="Percent 2 5 3" xfId="6632" xr:uid="{00000000-0005-0000-0000-0000ED190000}"/>
    <cellStyle name="Percent 2 5 4" xfId="6633" xr:uid="{00000000-0005-0000-0000-0000EE190000}"/>
    <cellStyle name="Percent 2 50" xfId="6634" xr:uid="{00000000-0005-0000-0000-0000EF190000}"/>
    <cellStyle name="Percent 2 51" xfId="6635" xr:uid="{00000000-0005-0000-0000-0000F0190000}"/>
    <cellStyle name="Percent 2 52" xfId="6636" xr:uid="{00000000-0005-0000-0000-0000F1190000}"/>
    <cellStyle name="Percent 2 53" xfId="6637" xr:uid="{00000000-0005-0000-0000-0000F2190000}"/>
    <cellStyle name="Percent 2 54" xfId="6638" xr:uid="{00000000-0005-0000-0000-0000F3190000}"/>
    <cellStyle name="Percent 2 55" xfId="6639" xr:uid="{00000000-0005-0000-0000-0000F4190000}"/>
    <cellStyle name="Percent 2 56" xfId="6640" xr:uid="{00000000-0005-0000-0000-0000F5190000}"/>
    <cellStyle name="Percent 2 57" xfId="6641" xr:uid="{00000000-0005-0000-0000-0000F6190000}"/>
    <cellStyle name="Percent 2 58" xfId="6642" xr:uid="{00000000-0005-0000-0000-0000F7190000}"/>
    <cellStyle name="Percent 2 59" xfId="6643" xr:uid="{00000000-0005-0000-0000-0000F8190000}"/>
    <cellStyle name="Percent 2 6" xfId="6644" xr:uid="{00000000-0005-0000-0000-0000F9190000}"/>
    <cellStyle name="Percent 2 6 2" xfId="6645" xr:uid="{00000000-0005-0000-0000-0000FA190000}"/>
    <cellStyle name="Percent 2 60" xfId="6646" xr:uid="{00000000-0005-0000-0000-0000FB190000}"/>
    <cellStyle name="Percent 2 61" xfId="6647" xr:uid="{00000000-0005-0000-0000-0000FC190000}"/>
    <cellStyle name="Percent 2 62" xfId="6648" xr:uid="{00000000-0005-0000-0000-0000FD190000}"/>
    <cellStyle name="Percent 2 63" xfId="6649" xr:uid="{00000000-0005-0000-0000-0000FE190000}"/>
    <cellStyle name="Percent 2 64" xfId="6650" xr:uid="{00000000-0005-0000-0000-0000FF190000}"/>
    <cellStyle name="Percent 2 65" xfId="6651" xr:uid="{00000000-0005-0000-0000-0000001A0000}"/>
    <cellStyle name="Percent 2 66" xfId="6652" xr:uid="{00000000-0005-0000-0000-0000011A0000}"/>
    <cellStyle name="Percent 2 67" xfId="6653" xr:uid="{00000000-0005-0000-0000-0000021A0000}"/>
    <cellStyle name="Percent 2 68" xfId="6654" xr:uid="{00000000-0005-0000-0000-0000031A0000}"/>
    <cellStyle name="Percent 2 69" xfId="6655" xr:uid="{00000000-0005-0000-0000-0000041A0000}"/>
    <cellStyle name="Percent 2 7" xfId="6656" xr:uid="{00000000-0005-0000-0000-0000051A0000}"/>
    <cellStyle name="Percent 2 7 2" xfId="6657" xr:uid="{00000000-0005-0000-0000-0000061A0000}"/>
    <cellStyle name="Percent 2 70" xfId="6658" xr:uid="{00000000-0005-0000-0000-0000071A0000}"/>
    <cellStyle name="Percent 2 71" xfId="6659" xr:uid="{00000000-0005-0000-0000-0000081A0000}"/>
    <cellStyle name="Percent 2 72" xfId="6660" xr:uid="{00000000-0005-0000-0000-0000091A0000}"/>
    <cellStyle name="Percent 2 73" xfId="6661" xr:uid="{00000000-0005-0000-0000-00000A1A0000}"/>
    <cellStyle name="Percent 2 74" xfId="6662" xr:uid="{00000000-0005-0000-0000-00000B1A0000}"/>
    <cellStyle name="Percent 2 75" xfId="6663" xr:uid="{00000000-0005-0000-0000-00000C1A0000}"/>
    <cellStyle name="Percent 2 76" xfId="6664" xr:uid="{00000000-0005-0000-0000-00000D1A0000}"/>
    <cellStyle name="Percent 2 77" xfId="6665" xr:uid="{00000000-0005-0000-0000-00000E1A0000}"/>
    <cellStyle name="Percent 2 78" xfId="6666" xr:uid="{00000000-0005-0000-0000-00000F1A0000}"/>
    <cellStyle name="Percent 2 79" xfId="6667" xr:uid="{00000000-0005-0000-0000-0000101A0000}"/>
    <cellStyle name="Percent 2 8" xfId="6668" xr:uid="{00000000-0005-0000-0000-0000111A0000}"/>
    <cellStyle name="Percent 2 8 2" xfId="6669" xr:uid="{00000000-0005-0000-0000-0000121A0000}"/>
    <cellStyle name="Percent 2 80" xfId="6670" xr:uid="{00000000-0005-0000-0000-0000131A0000}"/>
    <cellStyle name="Percent 2 81" xfId="6671" xr:uid="{00000000-0005-0000-0000-0000141A0000}"/>
    <cellStyle name="Percent 2 82" xfId="6672" xr:uid="{00000000-0005-0000-0000-0000151A0000}"/>
    <cellStyle name="Percent 2 83" xfId="6673" xr:uid="{00000000-0005-0000-0000-0000161A0000}"/>
    <cellStyle name="Percent 2 84" xfId="6674" xr:uid="{00000000-0005-0000-0000-0000171A0000}"/>
    <cellStyle name="Percent 2 85" xfId="6675" xr:uid="{00000000-0005-0000-0000-0000181A0000}"/>
    <cellStyle name="Percent 2 86" xfId="6676" xr:uid="{00000000-0005-0000-0000-0000191A0000}"/>
    <cellStyle name="Percent 2 87" xfId="6677" xr:uid="{00000000-0005-0000-0000-00001A1A0000}"/>
    <cellStyle name="Percent 2 88" xfId="6678" xr:uid="{00000000-0005-0000-0000-00001B1A0000}"/>
    <cellStyle name="Percent 2 89" xfId="6679" xr:uid="{00000000-0005-0000-0000-00001C1A0000}"/>
    <cellStyle name="Percent 2 9" xfId="6680" xr:uid="{00000000-0005-0000-0000-00001D1A0000}"/>
    <cellStyle name="Percent 2 9 2" xfId="6681" xr:uid="{00000000-0005-0000-0000-00001E1A0000}"/>
    <cellStyle name="Percent 2 90" xfId="6682" xr:uid="{00000000-0005-0000-0000-00001F1A0000}"/>
    <cellStyle name="Percent 2 91" xfId="6683" xr:uid="{00000000-0005-0000-0000-0000201A0000}"/>
    <cellStyle name="Percent 2 92" xfId="6684" xr:uid="{00000000-0005-0000-0000-0000211A0000}"/>
    <cellStyle name="Percent 2 93" xfId="6685" xr:uid="{00000000-0005-0000-0000-0000221A0000}"/>
    <cellStyle name="Percent 2 94" xfId="6686" xr:uid="{00000000-0005-0000-0000-0000231A0000}"/>
    <cellStyle name="Percent 2 95" xfId="6687" xr:uid="{00000000-0005-0000-0000-0000241A0000}"/>
    <cellStyle name="Percent 2 96" xfId="6688" xr:uid="{00000000-0005-0000-0000-0000251A0000}"/>
    <cellStyle name="Percent 2 97" xfId="6689" xr:uid="{00000000-0005-0000-0000-0000261A0000}"/>
    <cellStyle name="Percent 2 98" xfId="6690" xr:uid="{00000000-0005-0000-0000-0000271A0000}"/>
    <cellStyle name="Percent 2 99" xfId="6691" xr:uid="{00000000-0005-0000-0000-0000281A0000}"/>
    <cellStyle name="Percent 3" xfId="6692" xr:uid="{00000000-0005-0000-0000-0000291A0000}"/>
    <cellStyle name="Percent 3 10" xfId="6693" xr:uid="{00000000-0005-0000-0000-00002A1A0000}"/>
    <cellStyle name="Percent 3 11" xfId="6694" xr:uid="{00000000-0005-0000-0000-00002B1A0000}"/>
    <cellStyle name="Percent 3 12" xfId="6695" xr:uid="{00000000-0005-0000-0000-00002C1A0000}"/>
    <cellStyle name="Percent 3 13" xfId="6696" xr:uid="{00000000-0005-0000-0000-00002D1A0000}"/>
    <cellStyle name="Percent 3 14" xfId="6697" xr:uid="{00000000-0005-0000-0000-00002E1A0000}"/>
    <cellStyle name="Percent 3 15" xfId="6698" xr:uid="{00000000-0005-0000-0000-00002F1A0000}"/>
    <cellStyle name="Percent 3 16" xfId="6699" xr:uid="{00000000-0005-0000-0000-0000301A0000}"/>
    <cellStyle name="Percent 3 17" xfId="6700" xr:uid="{00000000-0005-0000-0000-0000311A0000}"/>
    <cellStyle name="Percent 3 18" xfId="6701" xr:uid="{00000000-0005-0000-0000-0000321A0000}"/>
    <cellStyle name="Percent 3 19" xfId="6702" xr:uid="{00000000-0005-0000-0000-0000331A0000}"/>
    <cellStyle name="Percent 3 2" xfId="6703" xr:uid="{00000000-0005-0000-0000-0000341A0000}"/>
    <cellStyle name="Percent 3 20" xfId="6704" xr:uid="{00000000-0005-0000-0000-0000351A0000}"/>
    <cellStyle name="Percent 3 21" xfId="6705" xr:uid="{00000000-0005-0000-0000-0000361A0000}"/>
    <cellStyle name="Percent 3 22" xfId="6706" xr:uid="{00000000-0005-0000-0000-0000371A0000}"/>
    <cellStyle name="Percent 3 23" xfId="6707" xr:uid="{00000000-0005-0000-0000-0000381A0000}"/>
    <cellStyle name="Percent 3 24" xfId="6708" xr:uid="{00000000-0005-0000-0000-0000391A0000}"/>
    <cellStyle name="Percent 3 25" xfId="6709" xr:uid="{00000000-0005-0000-0000-00003A1A0000}"/>
    <cellStyle name="Percent 3 26" xfId="6710" xr:uid="{00000000-0005-0000-0000-00003B1A0000}"/>
    <cellStyle name="Percent 3 27" xfId="6711" xr:uid="{00000000-0005-0000-0000-00003C1A0000}"/>
    <cellStyle name="Percent 3 28" xfId="6712" xr:uid="{00000000-0005-0000-0000-00003D1A0000}"/>
    <cellStyle name="Percent 3 29" xfId="6713" xr:uid="{00000000-0005-0000-0000-00003E1A0000}"/>
    <cellStyle name="Percent 3 3" xfId="6714" xr:uid="{00000000-0005-0000-0000-00003F1A0000}"/>
    <cellStyle name="Percent 3 3 2" xfId="6715" xr:uid="{00000000-0005-0000-0000-0000401A0000}"/>
    <cellStyle name="Percent 3 3 2 2" xfId="6716" xr:uid="{00000000-0005-0000-0000-0000411A0000}"/>
    <cellStyle name="Percent 3 3 2 2 2" xfId="6717" xr:uid="{00000000-0005-0000-0000-0000421A0000}"/>
    <cellStyle name="Percent 3 3 2 3" xfId="6718" xr:uid="{00000000-0005-0000-0000-0000431A0000}"/>
    <cellStyle name="Percent 3 3 2 3 2" xfId="6719" xr:uid="{00000000-0005-0000-0000-0000441A0000}"/>
    <cellStyle name="Percent 3 3 2 4" xfId="6720" xr:uid="{00000000-0005-0000-0000-0000451A0000}"/>
    <cellStyle name="Percent 3 3 3" xfId="6721" xr:uid="{00000000-0005-0000-0000-0000461A0000}"/>
    <cellStyle name="Percent 3 3 3 2" xfId="6722" xr:uid="{00000000-0005-0000-0000-0000471A0000}"/>
    <cellStyle name="Percent 3 3 4" xfId="6723" xr:uid="{00000000-0005-0000-0000-0000481A0000}"/>
    <cellStyle name="Percent 3 3 4 2" xfId="6724" xr:uid="{00000000-0005-0000-0000-0000491A0000}"/>
    <cellStyle name="Percent 3 3 5" xfId="6725" xr:uid="{00000000-0005-0000-0000-00004A1A0000}"/>
    <cellStyle name="Percent 3 4" xfId="6726" xr:uid="{00000000-0005-0000-0000-00004B1A0000}"/>
    <cellStyle name="Percent 3 4 2" xfId="6727" xr:uid="{00000000-0005-0000-0000-00004C1A0000}"/>
    <cellStyle name="Percent 3 4 2 2" xfId="6728" xr:uid="{00000000-0005-0000-0000-00004D1A0000}"/>
    <cellStyle name="Percent 3 4 3" xfId="6729" xr:uid="{00000000-0005-0000-0000-00004E1A0000}"/>
    <cellStyle name="Percent 3 4 3 2" xfId="6730" xr:uid="{00000000-0005-0000-0000-00004F1A0000}"/>
    <cellStyle name="Percent 3 4 4" xfId="6731" xr:uid="{00000000-0005-0000-0000-0000501A0000}"/>
    <cellStyle name="Percent 3 4 5" xfId="6732" xr:uid="{00000000-0005-0000-0000-0000511A0000}"/>
    <cellStyle name="Percent 3 5" xfId="6733" xr:uid="{00000000-0005-0000-0000-0000521A0000}"/>
    <cellStyle name="Percent 3 5 2" xfId="6734" xr:uid="{00000000-0005-0000-0000-0000531A0000}"/>
    <cellStyle name="Percent 3 5 3" xfId="6735" xr:uid="{00000000-0005-0000-0000-0000541A0000}"/>
    <cellStyle name="Percent 3 6" xfId="6736" xr:uid="{00000000-0005-0000-0000-0000551A0000}"/>
    <cellStyle name="Percent 3 6 2" xfId="6737" xr:uid="{00000000-0005-0000-0000-0000561A0000}"/>
    <cellStyle name="Percent 3 6 3" xfId="6738" xr:uid="{00000000-0005-0000-0000-0000571A0000}"/>
    <cellStyle name="Percent 3 7" xfId="6739" xr:uid="{00000000-0005-0000-0000-0000581A0000}"/>
    <cellStyle name="Percent 3 7 2" xfId="6740" xr:uid="{00000000-0005-0000-0000-0000591A0000}"/>
    <cellStyle name="Percent 3 8" xfId="6741" xr:uid="{00000000-0005-0000-0000-00005A1A0000}"/>
    <cellStyle name="Percent 3 8 2" xfId="6742" xr:uid="{00000000-0005-0000-0000-00005B1A0000}"/>
    <cellStyle name="Percent 3 9" xfId="6743" xr:uid="{00000000-0005-0000-0000-00005C1A0000}"/>
    <cellStyle name="Percent 4" xfId="6744" xr:uid="{00000000-0005-0000-0000-00005D1A0000}"/>
    <cellStyle name="Percent 4 2" xfId="6745" xr:uid="{00000000-0005-0000-0000-00005E1A0000}"/>
    <cellStyle name="Percent 5" xfId="6746" xr:uid="{00000000-0005-0000-0000-00005F1A0000}"/>
    <cellStyle name="Percent 5 2" xfId="6747" xr:uid="{00000000-0005-0000-0000-0000601A0000}"/>
    <cellStyle name="Percent 5 3" xfId="6748" xr:uid="{00000000-0005-0000-0000-0000611A0000}"/>
    <cellStyle name="Percent 5 4" xfId="6749" xr:uid="{00000000-0005-0000-0000-0000621A0000}"/>
    <cellStyle name="Percent 5 5" xfId="6750" xr:uid="{00000000-0005-0000-0000-0000631A0000}"/>
    <cellStyle name="Percent 6" xfId="6751" xr:uid="{00000000-0005-0000-0000-0000641A0000}"/>
    <cellStyle name="Percent 7" xfId="6752" xr:uid="{00000000-0005-0000-0000-0000651A0000}"/>
    <cellStyle name="Percent 7 2" xfId="6753" xr:uid="{00000000-0005-0000-0000-0000661A0000}"/>
    <cellStyle name="Percent 8" xfId="6754" xr:uid="{00000000-0005-0000-0000-0000671A0000}"/>
    <cellStyle name="Percent 8 2" xfId="6755" xr:uid="{00000000-0005-0000-0000-0000681A0000}"/>
    <cellStyle name="Percent 8 3" xfId="6756" xr:uid="{00000000-0005-0000-0000-0000691A0000}"/>
    <cellStyle name="Percent 9" xfId="6757" xr:uid="{00000000-0005-0000-0000-00006A1A0000}"/>
    <cellStyle name="Sub Hd-mil" xfId="6758" xr:uid="{00000000-0005-0000-0000-00006B1A0000}"/>
    <cellStyle name="Sub Hd-mil 10" xfId="6759" xr:uid="{00000000-0005-0000-0000-00006C1A0000}"/>
    <cellStyle name="Sub Hd-mil 11" xfId="6760" xr:uid="{00000000-0005-0000-0000-00006D1A0000}"/>
    <cellStyle name="Sub Hd-mil 2" xfId="6761" xr:uid="{00000000-0005-0000-0000-00006E1A0000}"/>
    <cellStyle name="Sub Hd-mil 2 10" xfId="6762" xr:uid="{00000000-0005-0000-0000-00006F1A0000}"/>
    <cellStyle name="Sub Hd-mil 2 2" xfId="6763" xr:uid="{00000000-0005-0000-0000-0000701A0000}"/>
    <cellStyle name="Sub Hd-mil 2 3" xfId="6764" xr:uid="{00000000-0005-0000-0000-0000711A0000}"/>
    <cellStyle name="Sub Hd-mil 2 4" xfId="6765" xr:uid="{00000000-0005-0000-0000-0000721A0000}"/>
    <cellStyle name="Sub Hd-mil 2 5" xfId="6766" xr:uid="{00000000-0005-0000-0000-0000731A0000}"/>
    <cellStyle name="Sub Hd-mil 2 6" xfId="6767" xr:uid="{00000000-0005-0000-0000-0000741A0000}"/>
    <cellStyle name="Sub Hd-mil 2 7" xfId="6768" xr:uid="{00000000-0005-0000-0000-0000751A0000}"/>
    <cellStyle name="Sub Hd-mil 2 8" xfId="6769" xr:uid="{00000000-0005-0000-0000-0000761A0000}"/>
    <cellStyle name="Sub Hd-mil 2 9" xfId="6770" xr:uid="{00000000-0005-0000-0000-0000771A0000}"/>
    <cellStyle name="Sub Hd-mil 3" xfId="6771" xr:uid="{00000000-0005-0000-0000-0000781A0000}"/>
    <cellStyle name="Sub Hd-mil 4" xfId="6772" xr:uid="{00000000-0005-0000-0000-0000791A0000}"/>
    <cellStyle name="Sub Hd-mil 5" xfId="6773" xr:uid="{00000000-0005-0000-0000-00007A1A0000}"/>
    <cellStyle name="Sub Hd-mil 6" xfId="6774" xr:uid="{00000000-0005-0000-0000-00007B1A0000}"/>
    <cellStyle name="Sub Hd-mil 7" xfId="6775" xr:uid="{00000000-0005-0000-0000-00007C1A0000}"/>
    <cellStyle name="Sub Hd-mil 8" xfId="6776" xr:uid="{00000000-0005-0000-0000-00007D1A0000}"/>
    <cellStyle name="Sub Hd-mil 9" xfId="6777" xr:uid="{00000000-0005-0000-0000-00007E1A0000}"/>
    <cellStyle name="Title 2" xfId="6778" xr:uid="{00000000-0005-0000-0000-00007F1A0000}"/>
    <cellStyle name="Title 2 2" xfId="6779" xr:uid="{00000000-0005-0000-0000-0000801A0000}"/>
    <cellStyle name="Total 2" xfId="6780" xr:uid="{00000000-0005-0000-0000-0000811A0000}"/>
    <cellStyle name="Total 2 10" xfId="6781" xr:uid="{00000000-0005-0000-0000-0000821A0000}"/>
    <cellStyle name="Total 2 11" xfId="6782" xr:uid="{00000000-0005-0000-0000-0000831A0000}"/>
    <cellStyle name="Total 2 12" xfId="6783" xr:uid="{00000000-0005-0000-0000-0000841A0000}"/>
    <cellStyle name="Total 2 13" xfId="6784" xr:uid="{00000000-0005-0000-0000-0000851A0000}"/>
    <cellStyle name="Total 2 14" xfId="6785" xr:uid="{00000000-0005-0000-0000-0000861A0000}"/>
    <cellStyle name="Total 2 2" xfId="6786" xr:uid="{00000000-0005-0000-0000-0000871A0000}"/>
    <cellStyle name="Total 2 3" xfId="6787" xr:uid="{00000000-0005-0000-0000-0000881A0000}"/>
    <cellStyle name="Total 2 4" xfId="6788" xr:uid="{00000000-0005-0000-0000-0000891A0000}"/>
    <cellStyle name="Total 2 5" xfId="6789" xr:uid="{00000000-0005-0000-0000-00008A1A0000}"/>
    <cellStyle name="Total 2 6" xfId="6790" xr:uid="{00000000-0005-0000-0000-00008B1A0000}"/>
    <cellStyle name="Total 2 7" xfId="6791" xr:uid="{00000000-0005-0000-0000-00008C1A0000}"/>
    <cellStyle name="Total 2 8" xfId="6792" xr:uid="{00000000-0005-0000-0000-00008D1A0000}"/>
    <cellStyle name="Total 2 9" xfId="6793" xr:uid="{00000000-0005-0000-0000-00008E1A0000}"/>
    <cellStyle name="Warning Text 2" xfId="6794" xr:uid="{00000000-0005-0000-0000-00008F1A0000}"/>
    <cellStyle name="Warning Text 2 2" xfId="6795" xr:uid="{00000000-0005-0000-0000-0000901A0000}"/>
    <cellStyle name="一般_t1" xfId="6796" xr:uid="{00000000-0005-0000-0000-0000911A0000}"/>
  </cellStyles>
  <dxfs count="0"/>
  <tableStyles count="0" defaultTableStyle="TableStyleMedium9" defaultPivotStyle="PivotStyleLight16"/>
  <colors>
    <mruColors>
      <color rgb="FF0000FF"/>
      <color rgb="FF2E6CB5"/>
      <color rgb="FF3F92A9"/>
      <color rgb="FF68BCAF"/>
      <color rgb="FFB6C9F4"/>
      <color rgb="FFACECEE"/>
      <color rgb="FF12A0C4"/>
      <color rgb="FF668DE5"/>
      <color rgb="FFB4F0F6"/>
      <color rgb="FF5A9F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15</xdr:row>
      <xdr:rowOff>154210</xdr:rowOff>
    </xdr:from>
    <xdr:to>
      <xdr:col>5</xdr:col>
      <xdr:colOff>847725</xdr:colOff>
      <xdr:row>23</xdr:row>
      <xdr:rowOff>151942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809625" y="3306985"/>
          <a:ext cx="4371975" cy="2236107"/>
        </a:xfrm>
        <a:prstGeom prst="round2DiagRect">
          <a:avLst/>
        </a:prstGeom>
        <a:noFill/>
        <a:ln>
          <a:solidFill>
            <a:schemeClr val="tx1"/>
          </a:solidFill>
        </a:ln>
        <a:effectLst>
          <a:innerShdw blurRad="63500" dist="50800" dir="2700000">
            <a:prstClr val="black">
              <a:alpha val="50000"/>
            </a:prstClr>
          </a:innerShdw>
        </a:effectLst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28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JADUAL STATISTIK</a:t>
          </a:r>
          <a:r>
            <a:rPr lang="en-US" sz="2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 </a:t>
          </a:r>
        </a:p>
        <a:p>
          <a:pPr algn="ctr"/>
          <a:r>
            <a:rPr lang="en-US" sz="2800" b="1" i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STATISTICAL TABLES</a:t>
          </a:r>
          <a:endParaRPr lang="en-US" sz="2800" b="1" i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14</xdr:row>
      <xdr:rowOff>222250</xdr:rowOff>
    </xdr:from>
    <xdr:to>
      <xdr:col>5</xdr:col>
      <xdr:colOff>682625</xdr:colOff>
      <xdr:row>21</xdr:row>
      <xdr:rowOff>111125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904875" y="2889250"/>
          <a:ext cx="4111625" cy="2232025"/>
        </a:xfrm>
        <a:prstGeom prst="round2DiagRect">
          <a:avLst/>
        </a:prstGeom>
        <a:noFill/>
        <a:ln>
          <a:solidFill>
            <a:schemeClr val="tx1"/>
          </a:solidFill>
        </a:ln>
        <a:effectLst>
          <a:innerShdw blurRad="63500" dist="50800" dir="2700000">
            <a:prstClr val="black">
              <a:alpha val="50000"/>
            </a:prstClr>
          </a:innerShdw>
        </a:effectLst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2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JADUAL TERPERINCI</a:t>
          </a:r>
        </a:p>
        <a:p>
          <a:pPr algn="ctr"/>
          <a:r>
            <a:rPr lang="en-US" sz="2800" b="1" i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DETAILED TABLES</a:t>
          </a:r>
          <a:endParaRPr lang="en-US" sz="2800" b="1" i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221iq96rb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%20Yazid's%20Works\Insurance\241Ins97Chella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Temp\A%20Yazid's%20Works\Insurance\241Ins97Chella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Temp\8.%20TAX%20&amp;%20SUBSIDI\1.%20Working\2015-2017\Convert%20to%20MSIC%202008%202010-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Temp\1.%20Balance%20Sheet%20GDP%20Income%202015=100_%202015-2018_MASTER%20v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%20GDP\A%20HOTEL%20&amp;%20RESTAURANTS\HOTEL\PENGIRAAN%20VA%20HOTEL%20SUKU%20TAHUNAN\HotelRest\222OCUP1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Temp\A%20GDP\A%20HOTEL%20&amp;%20RESTAURANTS\HOTEL\PENGIRAAN%20VA%20HOTEL%20SUKU%20TAHUNAN\HotelRest\222OCUP1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%20Yazid's%20Works\An%20Insurance\Ins%20Ann%201999%202000\241Ins9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Temp\A%20Yazid's%20Works\An%20Insurance\Ins%20Ann%201999%202000\241Ins9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%20GDP\An%20Insurance\Annual%202002%202004\241Ins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Temp\A%20GDP\An%20Insurance\Annual%202002%202004\241Ins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anbb\QNA\HOTEL\222HR4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Temp\tanbb\QNA\HOTEL\222HR4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(2)"/>
      <sheetName val="summ"/>
      <sheetName val="movers"/>
      <sheetName val="Sheet1"/>
      <sheetName val="ann(nocfco)"/>
      <sheetName val="nocfannhhc"/>
      <sheetName val="ann(nocf)"/>
      <sheetName val="ann-old(2)"/>
      <sheetName val="ann-old(1)"/>
      <sheetName val="ann-new"/>
      <sheetName val="Sheet2"/>
      <sheetName val="97q (3)"/>
      <sheetName val="97q (2)"/>
      <sheetName val="97q"/>
      <sheetName val="96q (2)"/>
      <sheetName val="96q"/>
      <sheetName val="95q"/>
      <sheetName val="94q"/>
      <sheetName val="93q"/>
      <sheetName val="92q"/>
      <sheetName val="91q"/>
      <sheetName val="ann_new"/>
      <sheetName val="BPP new"/>
      <sheetName val="96"/>
      <sheetName val="InsQ"/>
      <sheetName val="bq93s"/>
      <sheetName val="bq94s"/>
      <sheetName val="A"/>
    </sheetNames>
    <sheetDataSet>
      <sheetData sheetId="0" refreshError="1"/>
      <sheetData sheetId="1">
        <row r="3">
          <cell r="A3" t="str">
            <v>SUMMARY WORKSHEET FOR INDUSTRY - WHOLESALE RETAIL TRADE</v>
          </cell>
        </row>
        <row r="13">
          <cell r="E13">
            <v>1987</v>
          </cell>
          <cell r="F13">
            <v>1988</v>
          </cell>
          <cell r="G13">
            <v>1989</v>
          </cell>
          <cell r="H13">
            <v>1990</v>
          </cell>
          <cell r="I13">
            <v>1991</v>
          </cell>
          <cell r="J13">
            <v>1992</v>
          </cell>
          <cell r="K13">
            <v>1993</v>
          </cell>
          <cell r="L13">
            <v>1994</v>
          </cell>
          <cell r="M13">
            <v>1995</v>
          </cell>
          <cell r="N13">
            <v>1996</v>
          </cell>
          <cell r="O13">
            <v>1997</v>
          </cell>
          <cell r="P13">
            <v>1998</v>
          </cell>
        </row>
        <row r="29">
          <cell r="E29">
            <v>1987</v>
          </cell>
          <cell r="F29">
            <v>1988</v>
          </cell>
          <cell r="G29">
            <v>1989</v>
          </cell>
          <cell r="H29">
            <v>1990</v>
          </cell>
          <cell r="I29">
            <v>1991</v>
          </cell>
          <cell r="J29">
            <v>1992</v>
          </cell>
          <cell r="K29">
            <v>1993</v>
          </cell>
          <cell r="L29">
            <v>1994</v>
          </cell>
          <cell r="M29">
            <v>1995</v>
          </cell>
          <cell r="N29">
            <v>1996</v>
          </cell>
          <cell r="O29">
            <v>1997</v>
          </cell>
          <cell r="P29">
            <v>1998</v>
          </cell>
        </row>
        <row r="30">
          <cell r="D30" t="str">
            <v>Quarter I</v>
          </cell>
          <cell r="I30">
            <v>4255114.9589732131</v>
          </cell>
          <cell r="J30">
            <v>4806424.0087326383</v>
          </cell>
          <cell r="K30">
            <v>5148740.8506703936</v>
          </cell>
          <cell r="L30">
            <v>6026868.7791368645</v>
          </cell>
          <cell r="M30">
            <v>7834077.637192104</v>
          </cell>
          <cell r="N30">
            <v>8982775.3274347819</v>
          </cell>
          <cell r="O30">
            <v>9390715.8439456988</v>
          </cell>
          <cell r="P30">
            <v>9994222.980199866</v>
          </cell>
        </row>
        <row r="31">
          <cell r="D31" t="str">
            <v>Quarter II</v>
          </cell>
          <cell r="I31">
            <v>4148218.4957796829</v>
          </cell>
          <cell r="J31">
            <v>4602432.9836816918</v>
          </cell>
          <cell r="K31">
            <v>5467244.0606848318</v>
          </cell>
          <cell r="L31">
            <v>6319217.4411999574</v>
          </cell>
          <cell r="M31">
            <v>8282622.3347682394</v>
          </cell>
          <cell r="N31">
            <v>8997959.3026558105</v>
          </cell>
          <cell r="O31">
            <v>9980728.3813789301</v>
          </cell>
        </row>
        <row r="32">
          <cell r="D32" t="str">
            <v>Quarter III</v>
          </cell>
          <cell r="I32">
            <v>4841534.2624081764</v>
          </cell>
          <cell r="J32">
            <v>5259925.4737229729</v>
          </cell>
          <cell r="K32">
            <v>5934459.9842630327</v>
          </cell>
          <cell r="L32">
            <v>7187909.0741489008</v>
          </cell>
          <cell r="M32">
            <v>7780651.2637378899</v>
          </cell>
          <cell r="N32">
            <v>9282916.9849830158</v>
          </cell>
          <cell r="O32">
            <v>11158859.45032214</v>
          </cell>
        </row>
        <row r="33">
          <cell r="D33" t="str">
            <v>Quarter IV</v>
          </cell>
          <cell r="I33">
            <v>4938595.2560529057</v>
          </cell>
          <cell r="J33">
            <v>5236363.6230607769</v>
          </cell>
          <cell r="K33">
            <v>6043888.1043817429</v>
          </cell>
          <cell r="L33">
            <v>7793862.084634033</v>
          </cell>
          <cell r="M33">
            <v>9372392.4907709118</v>
          </cell>
          <cell r="N33">
            <v>9760397.252218334</v>
          </cell>
          <cell r="O33">
            <v>11250893.116786145</v>
          </cell>
        </row>
        <row r="42">
          <cell r="I42">
            <v>4363703.941553168</v>
          </cell>
          <cell r="J42">
            <v>4514574.064864276</v>
          </cell>
          <cell r="K42">
            <v>4980065.8989152974</v>
          </cell>
          <cell r="L42">
            <v>6196151.0483976696</v>
          </cell>
          <cell r="M42">
            <v>7401340.5417783186</v>
          </cell>
          <cell r="N42">
            <v>7516330.920489775</v>
          </cell>
          <cell r="O42">
            <v>8304499.0541512268</v>
          </cell>
        </row>
        <row r="58">
          <cell r="A58" t="str">
            <v>growth rates of quarterly VA</v>
          </cell>
        </row>
        <row r="59">
          <cell r="C59" t="str">
            <v>growth over</v>
          </cell>
        </row>
        <row r="60">
          <cell r="C60" t="str">
            <v>previous qtr</v>
          </cell>
        </row>
        <row r="61">
          <cell r="A61" t="str">
            <v>1991 q1</v>
          </cell>
          <cell r="B61">
            <v>4255114.9589732131</v>
          </cell>
          <cell r="C61" t="str">
            <v>-</v>
          </cell>
          <cell r="H61">
            <v>3877455.1326551815</v>
          </cell>
        </row>
        <row r="62">
          <cell r="A62" t="str">
            <v>q2</v>
          </cell>
          <cell r="B62">
            <v>4148218.4957796829</v>
          </cell>
          <cell r="C62">
            <v>-2.5121874314607242E-2</v>
          </cell>
          <cell r="H62">
            <v>3669132.3712624386</v>
          </cell>
        </row>
        <row r="63">
          <cell r="A63" t="str">
            <v>q3</v>
          </cell>
          <cell r="B63">
            <v>4841534.2624081764</v>
          </cell>
          <cell r="C63">
            <v>0.16713578788915279</v>
          </cell>
          <cell r="H63">
            <v>4284318.5585135268</v>
          </cell>
        </row>
        <row r="64">
          <cell r="A64" t="str">
            <v>q4</v>
          </cell>
          <cell r="B64">
            <v>4938595.2560529057</v>
          </cell>
          <cell r="C64">
            <v>2.0047569300160478E-2</v>
          </cell>
          <cell r="H64">
            <v>4363703.941553168</v>
          </cell>
        </row>
        <row r="65">
          <cell r="A65" t="str">
            <v>1992 q1</v>
          </cell>
          <cell r="B65">
            <v>4806424.0087326383</v>
          </cell>
          <cell r="C65">
            <v>-2.6762923557720978E-2</v>
          </cell>
          <cell r="H65">
            <v>4181152.4067697022</v>
          </cell>
        </row>
        <row r="66">
          <cell r="A66" t="str">
            <v>q2</v>
          </cell>
          <cell r="B66">
            <v>4602432.9836816918</v>
          </cell>
          <cell r="C66">
            <v>-4.2441329495758538E-2</v>
          </cell>
          <cell r="H66">
            <v>3999443.1949920459</v>
          </cell>
        </row>
        <row r="67">
          <cell r="A67" t="str">
            <v>q3</v>
          </cell>
          <cell r="B67">
            <v>5259925.4737229729</v>
          </cell>
          <cell r="C67">
            <v>0.14285759127237166</v>
          </cell>
          <cell r="H67">
            <v>4540302.3510883646</v>
          </cell>
        </row>
        <row r="68">
          <cell r="A68" t="str">
            <v>q4</v>
          </cell>
          <cell r="B68">
            <v>5236363.6230607769</v>
          </cell>
          <cell r="H68">
            <v>4514574.064864276</v>
          </cell>
        </row>
        <row r="69">
          <cell r="A69" t="str">
            <v>1993 q1</v>
          </cell>
          <cell r="B69">
            <v>5148740.8506703936</v>
          </cell>
          <cell r="H69">
            <v>4278217.7662798343</v>
          </cell>
        </row>
        <row r="70">
          <cell r="A70" t="str">
            <v>q2</v>
          </cell>
          <cell r="B70">
            <v>5467244.0606848318</v>
          </cell>
          <cell r="H70">
            <v>4550332.7784945844</v>
          </cell>
        </row>
        <row r="71">
          <cell r="A71" t="str">
            <v>q3</v>
          </cell>
          <cell r="B71">
            <v>5934459.9842630327</v>
          </cell>
          <cell r="H71">
            <v>4903094.7440842204</v>
          </cell>
        </row>
        <row r="72">
          <cell r="A72" t="str">
            <v>q4</v>
          </cell>
          <cell r="B72">
            <v>6043888.1043817429</v>
          </cell>
          <cell r="H72">
            <v>4980065.8989152974</v>
          </cell>
        </row>
        <row r="73">
          <cell r="A73" t="str">
            <v>1994 q1</v>
          </cell>
          <cell r="B73">
            <v>6026868.7791368645</v>
          </cell>
          <cell r="H73">
            <v>4965759.3919046577</v>
          </cell>
        </row>
        <row r="74">
          <cell r="A74" t="str">
            <v>q2</v>
          </cell>
          <cell r="B74">
            <v>6319217.4411999574</v>
          </cell>
          <cell r="H74">
            <v>5156173.9633093663</v>
          </cell>
        </row>
        <row r="75">
          <cell r="A75" t="str">
            <v>q3</v>
          </cell>
          <cell r="B75">
            <v>7187909.0741489008</v>
          </cell>
          <cell r="H75">
            <v>5813821.5296492735</v>
          </cell>
        </row>
        <row r="76">
          <cell r="A76" t="str">
            <v>q4</v>
          </cell>
          <cell r="B76">
            <v>7793862.084634033</v>
          </cell>
          <cell r="H76">
            <v>6196151.0483976696</v>
          </cell>
        </row>
        <row r="77">
          <cell r="A77" t="str">
            <v>1995 q1</v>
          </cell>
          <cell r="B77">
            <v>7834077.637192104</v>
          </cell>
          <cell r="H77">
            <v>6311235.7762628468</v>
          </cell>
        </row>
        <row r="78">
          <cell r="A78" t="str">
            <v>q2</v>
          </cell>
          <cell r="B78">
            <v>8282622.3347682394</v>
          </cell>
          <cell r="H78">
            <v>6717476.0843760278</v>
          </cell>
        </row>
        <row r="79">
          <cell r="A79" t="str">
            <v>q3</v>
          </cell>
          <cell r="B79">
            <v>7780651.2637378899</v>
          </cell>
          <cell r="H79">
            <v>6085948.3295161091</v>
          </cell>
        </row>
        <row r="80">
          <cell r="A80" t="str">
            <v>q4</v>
          </cell>
          <cell r="B80">
            <v>9372392.4907709118</v>
          </cell>
          <cell r="H80">
            <v>7401340.5417783186</v>
          </cell>
        </row>
        <row r="81">
          <cell r="A81" t="str">
            <v>1996 q1</v>
          </cell>
          <cell r="B81">
            <v>8982775.3274347819</v>
          </cell>
          <cell r="H81">
            <v>6988009.0039420947</v>
          </cell>
        </row>
        <row r="82">
          <cell r="A82" t="str">
            <v>q2</v>
          </cell>
          <cell r="B82">
            <v>8997959.3026558105</v>
          </cell>
          <cell r="H82">
            <v>6884953.7129081953</v>
          </cell>
        </row>
        <row r="83">
          <cell r="A83" t="str">
            <v>q3</v>
          </cell>
          <cell r="B83">
            <v>9282916.9849830158</v>
          </cell>
          <cell r="H83">
            <v>7201999.6927144248</v>
          </cell>
        </row>
        <row r="84">
          <cell r="A84" t="str">
            <v>q4</v>
          </cell>
          <cell r="B84">
            <v>9760397.252218334</v>
          </cell>
          <cell r="H84">
            <v>7516330.920489775</v>
          </cell>
        </row>
        <row r="85">
          <cell r="A85" t="str">
            <v>1997 q1</v>
          </cell>
          <cell r="B85">
            <v>9390715.8439456988</v>
          </cell>
          <cell r="H85">
            <v>7146017.6527332971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G2" t="str">
            <v xml:space="preserve"> 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 for Ins"/>
      <sheetName val="Input setup Ann &amp; Qtr"/>
      <sheetName val="Qtr All Ins ip Set-up"/>
      <sheetName val="Ann All Ins ip Set-up"/>
      <sheetName val="BI ratios"/>
      <sheetName val="Bench-out"/>
      <sheetName val="Summary"/>
      <sheetName val="ind-outp"/>
      <sheetName val="Ann-outp"/>
      <sheetName val="Ins. Indicators Sumr Linked"/>
      <sheetName val="Ins op notes"/>
      <sheetName val="241INSG"/>
      <sheetName val="BNM general"/>
      <sheetName val="BNM life (2)"/>
      <sheetName val="BNM life"/>
      <sheetName val="rpt"/>
      <sheetName val="Insurance Sumr-Compiled "/>
      <sheetName val="InsQ (3) "/>
      <sheetName val="InsQ"/>
      <sheetName val="InsQ (2)"/>
      <sheetName val="Sheet2"/>
      <sheetName val="Explanation"/>
      <sheetName val="Calend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1">
          <cell r="BG11" t="str">
            <v>Q1 91</v>
          </cell>
          <cell r="BH11" t="str">
            <v>Q2</v>
          </cell>
          <cell r="BI11" t="str">
            <v>Q3</v>
          </cell>
          <cell r="BJ11" t="str">
            <v>Q4</v>
          </cell>
          <cell r="BK11" t="str">
            <v>Q1 92</v>
          </cell>
          <cell r="BL11" t="str">
            <v>Q2</v>
          </cell>
          <cell r="BM11" t="str">
            <v>Q3</v>
          </cell>
          <cell r="BN11" t="str">
            <v>Q4</v>
          </cell>
          <cell r="BO11" t="str">
            <v>Q1 93</v>
          </cell>
          <cell r="BP11" t="str">
            <v>Q2</v>
          </cell>
          <cell r="BQ11" t="str">
            <v>Q3</v>
          </cell>
          <cell r="BR11" t="str">
            <v>Q4</v>
          </cell>
          <cell r="BS11" t="str">
            <v>Q1 94</v>
          </cell>
          <cell r="BT11" t="str">
            <v>Q2</v>
          </cell>
          <cell r="BU11" t="str">
            <v>Q3</v>
          </cell>
          <cell r="BV11" t="str">
            <v>Q4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 for Ins"/>
      <sheetName val="Input setup Ann &amp; Qtr"/>
      <sheetName val="Qtr All Ins ip Set-up"/>
      <sheetName val="Ann All Ins ip Set-up"/>
      <sheetName val="BI ratios"/>
      <sheetName val="Bench-out"/>
      <sheetName val="Summary"/>
      <sheetName val="ind-outp"/>
      <sheetName val="Ann-outp"/>
      <sheetName val="Ins. Indicators Sumr Linked"/>
      <sheetName val="Ins op notes"/>
      <sheetName val="241INSG"/>
      <sheetName val="BNM general"/>
      <sheetName val="BNM life (2)"/>
      <sheetName val="BNM life"/>
      <sheetName val="rpt"/>
      <sheetName val="Insurance Sumr-Compiled "/>
      <sheetName val="InsQ (3) "/>
      <sheetName val="InsQ"/>
      <sheetName val="InsQ (2)"/>
      <sheetName val="Sheet2"/>
      <sheetName val="Explanation"/>
      <sheetName val="Calend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1">
          <cell r="BG11" t="str">
            <v>Q1 91</v>
          </cell>
          <cell r="BH11" t="str">
            <v>Q2</v>
          </cell>
          <cell r="BI11" t="str">
            <v>Q3</v>
          </cell>
          <cell r="BJ11" t="str">
            <v>Q4</v>
          </cell>
          <cell r="BK11" t="str">
            <v>Q1 92</v>
          </cell>
          <cell r="BL11" t="str">
            <v>Q2</v>
          </cell>
          <cell r="BM11" t="str">
            <v>Q3</v>
          </cell>
          <cell r="BN11" t="str">
            <v>Q4</v>
          </cell>
          <cell r="BO11" t="str">
            <v>Q1 93</v>
          </cell>
          <cell r="BP11" t="str">
            <v>Q2</v>
          </cell>
          <cell r="BQ11" t="str">
            <v>Q3</v>
          </cell>
          <cell r="BR11" t="str">
            <v>Q4</v>
          </cell>
          <cell r="BS11" t="str">
            <v>Q1 94</v>
          </cell>
          <cell r="BT11" t="str">
            <v>Q2</v>
          </cell>
          <cell r="BU11" t="str">
            <v>Q3</v>
          </cell>
          <cell r="BV11" t="str">
            <v>Q4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 (2)"/>
      <sheetName val="ITEM"/>
      <sheetName val="Current_GDI lookup"/>
      <sheetName val="Sheet1"/>
      <sheetName val="GST"/>
      <sheetName val="TOTAL"/>
      <sheetName val="TAX GST"/>
    </sheetNames>
    <sheetDataSet>
      <sheetData sheetId="0"/>
      <sheetData sheetId="1">
        <row r="2">
          <cell r="B2" t="str">
            <v>01120</v>
          </cell>
          <cell r="C2" t="str">
            <v>01111</v>
          </cell>
          <cell r="D2" t="str">
            <v>Growing of paddy</v>
          </cell>
          <cell r="E2" t="str">
            <v>006</v>
          </cell>
          <cell r="F2">
            <v>1836.8253501453378</v>
          </cell>
          <cell r="G2">
            <v>1832.7435973613547</v>
          </cell>
          <cell r="H2">
            <v>1744.6015282386302</v>
          </cell>
          <cell r="I2">
            <v>1854.5114245176633</v>
          </cell>
          <cell r="J2">
            <v>2014.5534024092722</v>
          </cell>
          <cell r="K2">
            <v>2355.3956925628945</v>
          </cell>
          <cell r="L2">
            <v>2398.3140413982646</v>
          </cell>
          <cell r="M2">
            <v>2290.709985882635</v>
          </cell>
          <cell r="N2">
            <v>0.25835589758242966</v>
          </cell>
          <cell r="O2">
            <v>0.31474642215010334</v>
          </cell>
          <cell r="P2">
            <v>0.34917575076718926</v>
          </cell>
          <cell r="Q2">
            <v>0.37776685722461784</v>
          </cell>
          <cell r="R2">
            <v>0.39355889962934171</v>
          </cell>
          <cell r="S2">
            <v>0.35234439024277853</v>
          </cell>
          <cell r="T2">
            <v>0.36273733146911502</v>
          </cell>
          <cell r="U2">
            <v>0.36273733146911502</v>
          </cell>
          <cell r="V2">
            <v>1240.6066608586366</v>
          </cell>
          <cell r="W2">
            <v>1634.8630171834045</v>
          </cell>
          <cell r="X2">
            <v>1624.4780105740342</v>
          </cell>
          <cell r="Y2">
            <v>1674.7429214142062</v>
          </cell>
          <cell r="Z2">
            <v>1680.9774224233031</v>
          </cell>
          <cell r="AA2">
            <v>1516.9999998000001</v>
          </cell>
          <cell r="AB2">
            <v>1199.8995356170365</v>
          </cell>
          <cell r="AC2">
            <v>1608.667054</v>
          </cell>
        </row>
        <row r="3">
          <cell r="B3" t="str">
            <v>01150</v>
          </cell>
          <cell r="C3" t="str">
            <v>01112</v>
          </cell>
          <cell r="D3" t="str">
            <v>Growing of tobacco</v>
          </cell>
          <cell r="E3" t="str">
            <v>010</v>
          </cell>
          <cell r="F3">
            <v>73.272445816336244</v>
          </cell>
          <cell r="G3">
            <v>72.55693470733361</v>
          </cell>
          <cell r="H3">
            <v>49.518902826276047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0.73336995784953141</v>
          </cell>
          <cell r="O3">
            <v>0.6835420553629783</v>
          </cell>
          <cell r="P3">
            <v>0.46782533929450315</v>
          </cell>
          <cell r="Q3">
            <v>1.5322008265132987E-2</v>
          </cell>
          <cell r="R3">
            <v>1.5962524497886137E-2</v>
          </cell>
          <cell r="S3">
            <v>1.4290887504361206E-2</v>
          </cell>
          <cell r="T3">
            <v>1.4712419272761644E-2</v>
          </cell>
          <cell r="U3">
            <v>1.4712419272761644E-2</v>
          </cell>
          <cell r="V3">
            <v>1.0864912993837752</v>
          </cell>
          <cell r="W3">
            <v>3.8300039031377935</v>
          </cell>
          <cell r="X3">
            <v>2.5195040487236695</v>
          </cell>
          <cell r="Y3">
            <v>2.4703899959230227</v>
          </cell>
          <cell r="Z3">
            <v>1.675170558393352</v>
          </cell>
          <cell r="AA3">
            <v>0</v>
          </cell>
          <cell r="AB3">
            <v>0</v>
          </cell>
          <cell r="AC3">
            <v>0</v>
          </cell>
        </row>
        <row r="4">
          <cell r="B4" t="str">
            <v>01140</v>
          </cell>
          <cell r="C4" t="str">
            <v>01113</v>
          </cell>
          <cell r="D4" t="str">
            <v>Growing of sugar cane</v>
          </cell>
          <cell r="E4" t="str">
            <v>009</v>
          </cell>
          <cell r="F4">
            <v>67.827587525108143</v>
          </cell>
          <cell r="G4">
            <v>82.094011797683592</v>
          </cell>
          <cell r="H4">
            <v>65.66926654838295</v>
          </cell>
          <cell r="I4">
            <v>21.534797429445394</v>
          </cell>
          <cell r="J4">
            <v>15.468008001946275</v>
          </cell>
          <cell r="K4">
            <v>17.098321840045521</v>
          </cell>
          <cell r="L4">
            <v>16.226604353445154</v>
          </cell>
          <cell r="M4">
            <v>16.242632706805345</v>
          </cell>
          <cell r="N4">
            <v>2.5341510003458554E-2</v>
          </cell>
          <cell r="O4">
            <v>3.0872721234957701E-2</v>
          </cell>
          <cell r="P4">
            <v>3.4249811457114802E-2</v>
          </cell>
          <cell r="Q4">
            <v>3.7054244477923652E-2</v>
          </cell>
          <cell r="R4">
            <v>3.8603248020398113E-2</v>
          </cell>
          <cell r="S4">
            <v>3.4560615699322506E-2</v>
          </cell>
          <cell r="T4">
            <v>3.5580034363719489E-2</v>
          </cell>
          <cell r="U4">
            <v>3.5580034363719489E-2</v>
          </cell>
          <cell r="V4">
            <v>0.41265169447006778</v>
          </cell>
          <cell r="W4">
            <v>1.7972913216930961</v>
          </cell>
          <cell r="X4">
            <v>0.73268572500887352</v>
          </cell>
          <cell r="Y4">
            <v>0.71840308656556739</v>
          </cell>
          <cell r="Z4">
            <v>0.48714887190267292</v>
          </cell>
          <cell r="AA4">
            <v>0</v>
          </cell>
          <cell r="AB4">
            <v>0</v>
          </cell>
          <cell r="AC4">
            <v>0</v>
          </cell>
        </row>
        <row r="5">
          <cell r="B5" t="str">
            <v>01138</v>
          </cell>
          <cell r="C5" t="str">
            <v>01114</v>
          </cell>
          <cell r="D5" t="str">
            <v>Growing of roots, tubers, bulb or tuberous vegetables</v>
          </cell>
          <cell r="E5" t="str">
            <v>009</v>
          </cell>
          <cell r="F5">
            <v>64.678453705420324</v>
          </cell>
          <cell r="G5">
            <v>62.497593007793519</v>
          </cell>
          <cell r="H5">
            <v>151.57005503612712</v>
          </cell>
          <cell r="I5">
            <v>140.26066834620158</v>
          </cell>
          <cell r="J5">
            <v>115.74737202101176</v>
          </cell>
          <cell r="K5">
            <v>148.00056988087795</v>
          </cell>
          <cell r="L5">
            <v>166.44080103512209</v>
          </cell>
          <cell r="M5">
            <v>213.41856719506657</v>
          </cell>
          <cell r="N5">
            <v>8.759878706712608E-2</v>
          </cell>
          <cell r="O5">
            <v>0.10671869723922169</v>
          </cell>
          <cell r="P5">
            <v>0.1183923902131936</v>
          </cell>
          <cell r="Q5">
            <v>0.12808656119986028</v>
          </cell>
          <cell r="R5">
            <v>0.13344104999965656</v>
          </cell>
          <cell r="S5">
            <v>0.11946675691939999</v>
          </cell>
          <cell r="T5">
            <v>0.1229906131735292</v>
          </cell>
          <cell r="U5">
            <v>0.1229906131735292</v>
          </cell>
          <cell r="V5">
            <v>0.30441323253892771</v>
          </cell>
          <cell r="W5">
            <v>1.2658140387330841</v>
          </cell>
          <cell r="X5">
            <v>0.50101954001688764</v>
          </cell>
          <cell r="Y5">
            <v>0.49125289560327351</v>
          </cell>
          <cell r="Z5">
            <v>0.33311840996692954</v>
          </cell>
          <cell r="AA5">
            <v>0</v>
          </cell>
          <cell r="AB5">
            <v>0</v>
          </cell>
          <cell r="AC5">
            <v>0</v>
          </cell>
        </row>
        <row r="6">
          <cell r="B6" t="str">
            <v>01291</v>
          </cell>
          <cell r="C6" t="str">
            <v>01115</v>
          </cell>
          <cell r="D6" t="str">
            <v>Growing  of rubber trees (estate)</v>
          </cell>
          <cell r="E6" t="str">
            <v>001</v>
          </cell>
          <cell r="F6">
            <v>449.98016071855869</v>
          </cell>
          <cell r="G6">
            <v>721.40409644995316</v>
          </cell>
          <cell r="H6">
            <v>490.42478349670262</v>
          </cell>
          <cell r="I6">
            <v>408.05200985809989</v>
          </cell>
          <cell r="J6">
            <v>277.94065461635478</v>
          </cell>
          <cell r="K6">
            <v>264.3796712839316</v>
          </cell>
          <cell r="L6">
            <v>279.42912021101785</v>
          </cell>
          <cell r="M6">
            <v>383.62070572862547</v>
          </cell>
          <cell r="N6">
            <v>12.47932152323548</v>
          </cell>
          <cell r="O6">
            <v>17.617634097984315</v>
          </cell>
          <cell r="P6">
            <v>18.756711613199197</v>
          </cell>
          <cell r="Q6">
            <v>19.622778873196435</v>
          </cell>
          <cell r="R6">
            <v>19.917627198052621</v>
          </cell>
          <cell r="S6">
            <v>18.140611004877048</v>
          </cell>
          <cell r="T6">
            <v>17.96629917294554</v>
          </cell>
          <cell r="U6">
            <v>18.471055122463337</v>
          </cell>
          <cell r="V6">
            <v>2.7268281077846126</v>
          </cell>
          <cell r="W6">
            <v>5.7843211379286146</v>
          </cell>
          <cell r="X6">
            <v>7.9201646156293011</v>
          </cell>
          <cell r="Y6">
            <v>7.7657725703698821</v>
          </cell>
          <cell r="Z6">
            <v>5.2659675575644025</v>
          </cell>
          <cell r="AA6">
            <v>0</v>
          </cell>
          <cell r="AB6">
            <v>0</v>
          </cell>
          <cell r="AC6">
            <v>0</v>
          </cell>
        </row>
        <row r="7">
          <cell r="B7" t="str">
            <v>01292</v>
          </cell>
          <cell r="C7" t="str">
            <v>01116</v>
          </cell>
          <cell r="D7" t="str">
            <v>Growing of rubber trees (smallholdings)</v>
          </cell>
          <cell r="E7" t="str">
            <v>001</v>
          </cell>
          <cell r="F7">
            <v>8373.1602455276916</v>
          </cell>
          <cell r="G7">
            <v>10819.263554920139</v>
          </cell>
          <cell r="H7">
            <v>7253.363210572631</v>
          </cell>
          <cell r="I7">
            <v>5181.7015498418987</v>
          </cell>
          <cell r="J7">
            <v>3054.2821735678481</v>
          </cell>
          <cell r="K7">
            <v>3083.3508643633868</v>
          </cell>
          <cell r="L7">
            <v>3269.0878313065036</v>
          </cell>
          <cell r="M7">
            <v>4488.0425489927666</v>
          </cell>
          <cell r="N7">
            <v>56.301278857663156</v>
          </cell>
          <cell r="O7">
            <v>129.52833264677903</v>
          </cell>
          <cell r="P7">
            <v>123.48622272447004</v>
          </cell>
          <cell r="Q7">
            <v>116.25045057346267</v>
          </cell>
          <cell r="R7">
            <v>107.44561623356574</v>
          </cell>
          <cell r="S7">
            <v>104.24861071649995</v>
          </cell>
          <cell r="T7">
            <v>88.687927438845733</v>
          </cell>
          <cell r="U7">
            <v>101.36070707771964</v>
          </cell>
          <cell r="V7">
            <v>14.029851345862864</v>
          </cell>
          <cell r="W7">
            <v>29.761012610289892</v>
          </cell>
          <cell r="X7">
            <v>40.750178522371037</v>
          </cell>
          <cell r="Y7">
            <v>39.955813289817669</v>
          </cell>
          <cell r="Z7">
            <v>27.09402247022782</v>
          </cell>
          <cell r="AA7">
            <v>2.2514699999999999</v>
          </cell>
          <cell r="AB7">
            <v>51.976662491359839</v>
          </cell>
          <cell r="AC7">
            <v>5.749752</v>
          </cell>
        </row>
        <row r="8">
          <cell r="B8" t="str">
            <v>01261</v>
          </cell>
          <cell r="C8" t="str">
            <v>01117</v>
          </cell>
          <cell r="D8" t="str">
            <v>Growing of oil palm (estate)</v>
          </cell>
          <cell r="E8" t="str">
            <v>002</v>
          </cell>
          <cell r="F8">
            <v>32439.206516524937</v>
          </cell>
          <cell r="G8">
            <v>43680.976442178886</v>
          </cell>
          <cell r="H8">
            <v>36968.57501276816</v>
          </cell>
          <cell r="I8">
            <v>33095.299310903516</v>
          </cell>
          <cell r="J8">
            <v>35125.863185078255</v>
          </cell>
          <cell r="K8">
            <v>31796.757846031316</v>
          </cell>
          <cell r="L8">
            <v>35814.192002658703</v>
          </cell>
          <cell r="M8">
            <v>42601.854406229948</v>
          </cell>
          <cell r="N8">
            <v>3512.3401966593992</v>
          </cell>
          <cell r="O8">
            <v>3843.5752642191492</v>
          </cell>
          <cell r="P8">
            <v>4549.4315419849463</v>
          </cell>
          <cell r="Q8">
            <v>4322.6232589304354</v>
          </cell>
          <cell r="R8">
            <v>4759.9452148060554</v>
          </cell>
          <cell r="S8">
            <v>4617.3404843905537</v>
          </cell>
          <cell r="T8">
            <v>4491.4946287304983</v>
          </cell>
          <cell r="U8">
            <v>4923.0098545722058</v>
          </cell>
          <cell r="V8">
            <v>803.26462446426285</v>
          </cell>
          <cell r="W8">
            <v>1703.9359882547949</v>
          </cell>
          <cell r="X8">
            <v>2333.1093138970737</v>
          </cell>
          <cell r="Y8">
            <v>2287.6287543042163</v>
          </cell>
          <cell r="Z8">
            <v>1551.2402268746448</v>
          </cell>
          <cell r="AA8">
            <v>0</v>
          </cell>
          <cell r="AB8">
            <v>0</v>
          </cell>
          <cell r="AC8">
            <v>0</v>
          </cell>
        </row>
        <row r="9">
          <cell r="B9" t="str">
            <v>01262</v>
          </cell>
          <cell r="C9" t="str">
            <v>01118</v>
          </cell>
          <cell r="D9" t="str">
            <v>Growing of oil palm (smallholdings)</v>
          </cell>
          <cell r="E9" t="str">
            <v>002</v>
          </cell>
          <cell r="F9">
            <v>5028.1144773823598</v>
          </cell>
          <cell r="G9">
            <v>7087.2435045655166</v>
          </cell>
          <cell r="H9">
            <v>5829.0344023373727</v>
          </cell>
          <cell r="I9">
            <v>5522.3194882837824</v>
          </cell>
          <cell r="J9">
            <v>6198.6817385432223</v>
          </cell>
          <cell r="K9">
            <v>6056.5253040059652</v>
          </cell>
          <cell r="L9">
            <v>6974.5678571485887</v>
          </cell>
          <cell r="M9">
            <v>8663.9150356833488</v>
          </cell>
          <cell r="N9">
            <v>477.94149660703147</v>
          </cell>
          <cell r="O9">
            <v>516.4592964231955</v>
          </cell>
          <cell r="P9">
            <v>616.08853615384692</v>
          </cell>
          <cell r="Q9">
            <v>575.95735750593099</v>
          </cell>
          <cell r="R9">
            <v>638.8191838919804</v>
          </cell>
          <cell r="S9">
            <v>625.7018931473765</v>
          </cell>
          <cell r="T9">
            <v>604.55696791490391</v>
          </cell>
          <cell r="U9">
            <v>669.77236275359439</v>
          </cell>
          <cell r="V9">
            <v>19.132129227316437</v>
          </cell>
          <cell r="W9">
            <v>40.584288825252806</v>
          </cell>
          <cell r="X9">
            <v>55.569917478570986</v>
          </cell>
          <cell r="Y9">
            <v>54.486663072787145</v>
          </cell>
          <cell r="Z9">
            <v>36.947386426946736</v>
          </cell>
          <cell r="AA9">
            <v>0</v>
          </cell>
          <cell r="AB9">
            <v>0</v>
          </cell>
          <cell r="AC9">
            <v>0</v>
          </cell>
        </row>
        <row r="10">
          <cell r="B10" t="str">
            <v>01111</v>
          </cell>
          <cell r="C10" t="str">
            <v>01119</v>
          </cell>
          <cell r="D10" t="str">
            <v>Growing of maize</v>
          </cell>
          <cell r="E10" t="str">
            <v>009</v>
          </cell>
          <cell r="F10">
            <v>201.3936193383804</v>
          </cell>
          <cell r="G10">
            <v>269.44090159019572</v>
          </cell>
          <cell r="H10">
            <v>472.07503169484295</v>
          </cell>
          <cell r="I10">
            <v>486.07714471032716</v>
          </cell>
          <cell r="J10">
            <v>397.82056768268325</v>
          </cell>
          <cell r="K10">
            <v>345.65496124406491</v>
          </cell>
          <cell r="L10">
            <v>435.70991586624336</v>
          </cell>
          <cell r="M10">
            <v>609.86777348712189</v>
          </cell>
        </row>
        <row r="11">
          <cell r="B11" t="str">
            <v>01113</v>
          </cell>
          <cell r="C11" t="str">
            <v>01119</v>
          </cell>
          <cell r="D11" t="str">
            <v>Growing of oil seeds</v>
          </cell>
          <cell r="E11" t="str">
            <v>009</v>
          </cell>
          <cell r="F11">
            <v>1.1277145926544916</v>
          </cell>
          <cell r="G11">
            <v>1.8422889503893891</v>
          </cell>
          <cell r="H11">
            <v>1.6197095451799177</v>
          </cell>
          <cell r="I11">
            <v>1.6963674988359432</v>
          </cell>
          <cell r="J11">
            <v>4.9534004905686215</v>
          </cell>
          <cell r="K11">
            <v>1.1020857039321799</v>
          </cell>
          <cell r="L11">
            <v>0.89184510730223321</v>
          </cell>
          <cell r="M11">
            <v>1.196132355543764</v>
          </cell>
        </row>
        <row r="12">
          <cell r="B12" t="str">
            <v>01133</v>
          </cell>
          <cell r="C12" t="str">
            <v>01119</v>
          </cell>
          <cell r="D12" t="str">
            <v>Growing of melons</v>
          </cell>
          <cell r="E12" t="str">
            <v>009</v>
          </cell>
          <cell r="F12">
            <v>284.81866140652073</v>
          </cell>
          <cell r="G12">
            <v>232.99215265686831</v>
          </cell>
          <cell r="H12">
            <v>256.01536402074123</v>
          </cell>
          <cell r="I12">
            <v>265.88987985335507</v>
          </cell>
          <cell r="J12">
            <v>313.83716881754583</v>
          </cell>
          <cell r="K12">
            <v>236.71765448814975</v>
          </cell>
          <cell r="L12">
            <v>257.13675806314683</v>
          </cell>
          <cell r="M12">
            <v>326.98955804090815</v>
          </cell>
        </row>
        <row r="13">
          <cell r="B13" t="str">
            <v>01160</v>
          </cell>
          <cell r="C13" t="str">
            <v>01119</v>
          </cell>
          <cell r="D13" t="str">
            <v>Growing of fibre crops</v>
          </cell>
          <cell r="E13" t="str">
            <v>009</v>
          </cell>
          <cell r="F13">
            <v>6.2268798065822979E-2</v>
          </cell>
          <cell r="G13">
            <v>6.0812293351978956E-2</v>
          </cell>
          <cell r="H13">
            <v>0.11115440481883593</v>
          </cell>
          <cell r="I13">
            <v>0.18923449827501426</v>
          </cell>
          <cell r="J13">
            <v>0.21047043450211761</v>
          </cell>
          <cell r="K13">
            <v>0.3333766707308437</v>
          </cell>
          <cell r="L13">
            <v>0.35011397544663297</v>
          </cell>
          <cell r="M13">
            <v>0.434866915291097</v>
          </cell>
        </row>
        <row r="14">
          <cell r="B14" t="str">
            <v>01199</v>
          </cell>
          <cell r="C14" t="str">
            <v>01119</v>
          </cell>
          <cell r="D14" t="str">
            <v>Growing of other non-perennial crops n.e.c.</v>
          </cell>
          <cell r="E14" t="str">
            <v>009</v>
          </cell>
          <cell r="F14">
            <v>880.95067205580835</v>
          </cell>
          <cell r="G14">
            <v>1206.8899950187192</v>
          </cell>
          <cell r="H14">
            <v>1267.457133227744</v>
          </cell>
          <cell r="I14">
            <v>1503.4892684868259</v>
          </cell>
          <cell r="J14">
            <v>2041.299320848909</v>
          </cell>
          <cell r="K14">
            <v>2553.0349178985457</v>
          </cell>
          <cell r="L14">
            <v>2885.0808996539649</v>
          </cell>
          <cell r="M14">
            <v>3917.1812123637978</v>
          </cell>
          <cell r="N14">
            <v>0.95937989599423923</v>
          </cell>
          <cell r="O14">
            <v>1.3844659476424632</v>
          </cell>
          <cell r="P14">
            <v>1.4444175084636344</v>
          </cell>
          <cell r="Q14">
            <v>1.5856842147318277</v>
          </cell>
          <cell r="R14">
            <v>1.6247983220578279</v>
          </cell>
          <cell r="S14">
            <v>1.8205565598736486</v>
          </cell>
          <cell r="T14">
            <v>1.7644262342797508</v>
          </cell>
          <cell r="U14">
            <v>1.8573733791914151</v>
          </cell>
          <cell r="V14">
            <v>8.6198313991911135</v>
          </cell>
          <cell r="W14">
            <v>31.471459189057299</v>
          </cell>
          <cell r="X14">
            <v>18.263411030843457</v>
          </cell>
          <cell r="Y14">
            <v>17.907392498488583</v>
          </cell>
          <cell r="Z14">
            <v>12.14299634493694</v>
          </cell>
          <cell r="AA14">
            <v>0</v>
          </cell>
          <cell r="AB14">
            <v>0</v>
          </cell>
          <cell r="AC14">
            <v>0</v>
          </cell>
        </row>
        <row r="15">
          <cell r="B15" t="str">
            <v>01283</v>
          </cell>
          <cell r="C15" t="str">
            <v>01119</v>
          </cell>
          <cell r="D15" t="str">
            <v>Growing of nutmeg</v>
          </cell>
          <cell r="E15" t="str">
            <v>009</v>
          </cell>
          <cell r="F15">
            <v>0.55624843454417894</v>
          </cell>
          <cell r="G15">
            <v>0.52542494233717929</v>
          </cell>
          <cell r="H15">
            <v>0.12149272084529618</v>
          </cell>
          <cell r="I15">
            <v>0.30548744134174427</v>
          </cell>
          <cell r="J15">
            <v>4.1013796952784773E-2</v>
          </cell>
          <cell r="K15">
            <v>8.0876398257560711E-2</v>
          </cell>
          <cell r="L15">
            <v>0.12967743262317799</v>
          </cell>
          <cell r="M15">
            <v>0.16008627083535676</v>
          </cell>
        </row>
        <row r="16">
          <cell r="B16" t="str">
            <v>01284</v>
          </cell>
          <cell r="C16" t="str">
            <v>01119</v>
          </cell>
          <cell r="D16" t="str">
            <v>Growing of ginger</v>
          </cell>
          <cell r="E16" t="str">
            <v>009</v>
          </cell>
          <cell r="F16">
            <v>25.298010798954785</v>
          </cell>
          <cell r="G16">
            <v>24.035334626306781</v>
          </cell>
          <cell r="H16">
            <v>22.978765458960222</v>
          </cell>
          <cell r="I16">
            <v>24.442526434122364</v>
          </cell>
          <cell r="J16">
            <v>30.845796679831547</v>
          </cell>
          <cell r="K16">
            <v>36.710575957210665</v>
          </cell>
          <cell r="L16">
            <v>46.769177365374787</v>
          </cell>
          <cell r="M16">
            <v>60.25886981177154</v>
          </cell>
        </row>
        <row r="17">
          <cell r="B17" t="str">
            <v>01289</v>
          </cell>
          <cell r="C17" t="str">
            <v>01119</v>
          </cell>
          <cell r="D17" t="str">
            <v>Growing of other spices and aromatic crops n.e.c.</v>
          </cell>
          <cell r="E17" t="str">
            <v>009</v>
          </cell>
          <cell r="F17">
            <v>6.4944277649204771</v>
          </cell>
          <cell r="G17">
            <v>19.647096619397615</v>
          </cell>
          <cell r="H17">
            <v>22.212409984408851</v>
          </cell>
          <cell r="I17">
            <v>42.229122783883014</v>
          </cell>
          <cell r="J17">
            <v>30.918185945414155</v>
          </cell>
          <cell r="K17">
            <v>33.102738821926096</v>
          </cell>
          <cell r="L17">
            <v>30.619376640734167</v>
          </cell>
          <cell r="M17">
            <v>38.483914535516647</v>
          </cell>
        </row>
        <row r="18">
          <cell r="B18" t="str">
            <v>01131</v>
          </cell>
          <cell r="C18" t="str">
            <v>01121</v>
          </cell>
          <cell r="D18" t="str">
            <v>Growing of leafy or stem vegetables</v>
          </cell>
          <cell r="E18" t="str">
            <v>007</v>
          </cell>
          <cell r="F18">
            <v>1773.4832312623732</v>
          </cell>
          <cell r="G18">
            <v>2316.5558124465524</v>
          </cell>
          <cell r="H18">
            <v>2441.732765116315</v>
          </cell>
          <cell r="I18">
            <v>3373.2409188306751</v>
          </cell>
          <cell r="J18">
            <v>3670.2311378660579</v>
          </cell>
          <cell r="K18">
            <v>4167.5784184936192</v>
          </cell>
          <cell r="L18">
            <v>4426.5713322217543</v>
          </cell>
          <cell r="M18">
            <v>4703.656363859177</v>
          </cell>
          <cell r="AA18">
            <v>0</v>
          </cell>
          <cell r="AB18">
            <v>0</v>
          </cell>
          <cell r="AC18">
            <v>0</v>
          </cell>
        </row>
        <row r="19">
          <cell r="B19" t="str">
            <v>01132</v>
          </cell>
          <cell r="C19" t="str">
            <v>01121</v>
          </cell>
          <cell r="D19" t="str">
            <v>Growing of fruits bearing vegetables</v>
          </cell>
          <cell r="E19" t="str">
            <v>007</v>
          </cell>
          <cell r="F19">
            <v>2083.6250120728637</v>
          </cell>
          <cell r="G19">
            <v>2297.6378624807512</v>
          </cell>
          <cell r="H19">
            <v>2613.9767700324765</v>
          </cell>
          <cell r="I19">
            <v>3611.1951246309563</v>
          </cell>
          <cell r="J19">
            <v>3402.2919321060394</v>
          </cell>
          <cell r="K19">
            <v>4283.8826743958034</v>
          </cell>
          <cell r="L19">
            <v>4550.1032813045676</v>
          </cell>
          <cell r="M19">
            <v>4834.9209013159061</v>
          </cell>
          <cell r="N19">
            <v>3.0812923787749584</v>
          </cell>
          <cell r="O19">
            <v>3.7538363199484222</v>
          </cell>
          <cell r="P19">
            <v>4.1644591424458959</v>
          </cell>
          <cell r="Q19">
            <v>4.5054521650646659</v>
          </cell>
          <cell r="R19">
            <v>4.6937966168937226</v>
          </cell>
          <cell r="S19">
            <v>4.2022500531956828</v>
          </cell>
          <cell r="T19">
            <v>4.3262018998282894</v>
          </cell>
          <cell r="U19">
            <v>4.3262018998282894</v>
          </cell>
          <cell r="V19">
            <v>31.910783683964951</v>
          </cell>
          <cell r="W19">
            <v>127.89107665276809</v>
          </cell>
          <cell r="X19">
            <v>61.828555842797861</v>
          </cell>
          <cell r="Y19">
            <v>60.623298420096269</v>
          </cell>
          <cell r="Z19">
            <v>41.108636625649581</v>
          </cell>
          <cell r="AA19">
            <v>0</v>
          </cell>
          <cell r="AB19">
            <v>0</v>
          </cell>
          <cell r="AC19">
            <v>0</v>
          </cell>
        </row>
        <row r="20">
          <cell r="B20" t="str">
            <v>01136</v>
          </cell>
          <cell r="C20" t="str">
            <v>01121</v>
          </cell>
          <cell r="D20" t="str">
            <v>Growing of other vegetables</v>
          </cell>
          <cell r="E20" t="str">
            <v>007</v>
          </cell>
          <cell r="F20">
            <v>192.3454475358956</v>
          </cell>
          <cell r="G20">
            <v>176.02318983833564</v>
          </cell>
          <cell r="H20">
            <v>318.35496309187113</v>
          </cell>
          <cell r="I20">
            <v>439.80593294428866</v>
          </cell>
          <cell r="J20">
            <v>1142.4812326624474</v>
          </cell>
          <cell r="K20">
            <v>1126.2906200727898</v>
          </cell>
          <cell r="L20">
            <v>1196.2836136306066</v>
          </cell>
          <cell r="M20">
            <v>1271.1660131341062</v>
          </cell>
        </row>
        <row r="21">
          <cell r="B21" t="str">
            <v>01282</v>
          </cell>
          <cell r="C21" t="str">
            <v>01121</v>
          </cell>
          <cell r="D21" t="str">
            <v>Growing of chilies and pepper (capsicum spp.)</v>
          </cell>
          <cell r="E21" t="str">
            <v>007</v>
          </cell>
          <cell r="F21">
            <v>6.9536920829175237</v>
          </cell>
          <cell r="G21">
            <v>5.0538897644817027</v>
          </cell>
          <cell r="H21">
            <v>9.1004874290107427</v>
          </cell>
          <cell r="I21">
            <v>15.19898066689357</v>
          </cell>
          <cell r="J21">
            <v>16.91855264702917</v>
          </cell>
          <cell r="K21">
            <v>14.929523470483334</v>
          </cell>
          <cell r="L21">
            <v>15.260770301920285</v>
          </cell>
          <cell r="M21">
            <v>13.351448137644235</v>
          </cell>
        </row>
        <row r="22">
          <cell r="B22" t="str">
            <v>01191</v>
          </cell>
          <cell r="C22" t="str">
            <v>01129</v>
          </cell>
          <cell r="D22" t="str">
            <v>Growing of flowers</v>
          </cell>
          <cell r="E22" t="str">
            <v>010</v>
          </cell>
          <cell r="F22">
            <v>255.26697981642718</v>
          </cell>
          <cell r="G22">
            <v>278.5141436683092</v>
          </cell>
          <cell r="H22">
            <v>255.39746974383957</v>
          </cell>
          <cell r="I22">
            <v>306.2629712203169</v>
          </cell>
          <cell r="J22">
            <v>330.91363730276453</v>
          </cell>
          <cell r="K22">
            <v>397.24111214497475</v>
          </cell>
          <cell r="L22">
            <v>413.11570421291231</v>
          </cell>
          <cell r="M22">
            <v>552.1467282566889</v>
          </cell>
          <cell r="N22">
            <v>1.3764953024615654</v>
          </cell>
          <cell r="O22">
            <v>1.6769385781796313</v>
          </cell>
          <cell r="P22">
            <v>1.8603747201519809</v>
          </cell>
          <cell r="Q22">
            <v>2.0127053775865469</v>
          </cell>
          <cell r="R22">
            <v>2.0968438562889378</v>
          </cell>
          <cell r="S22">
            <v>1.8772569256450886</v>
          </cell>
          <cell r="T22">
            <v>1.9326295140422509</v>
          </cell>
          <cell r="U22">
            <v>1.9326295140422509</v>
          </cell>
          <cell r="V22">
            <v>2.2721232560947802</v>
          </cell>
          <cell r="W22">
            <v>6.273184646862461</v>
          </cell>
          <cell r="X22">
            <v>5.8294824532829255</v>
          </cell>
          <cell r="Y22">
            <v>5.7158452042552765</v>
          </cell>
          <cell r="Z22">
            <v>3.875912555630602</v>
          </cell>
          <cell r="AA22">
            <v>0</v>
          </cell>
          <cell r="AB22">
            <v>0</v>
          </cell>
          <cell r="AC22">
            <v>0</v>
          </cell>
        </row>
        <row r="23">
          <cell r="B23" t="str">
            <v>01273</v>
          </cell>
          <cell r="C23" t="str">
            <v>01131</v>
          </cell>
          <cell r="D23" t="str">
            <v>Growing of cocoa</v>
          </cell>
          <cell r="E23" t="str">
            <v>009</v>
          </cell>
          <cell r="F23">
            <v>119.8330006900172</v>
          </cell>
          <cell r="G23">
            <v>34.631737199414964</v>
          </cell>
          <cell r="H23">
            <v>20.50198842205366</v>
          </cell>
          <cell r="I23">
            <v>17.160164309258917</v>
          </cell>
          <cell r="J23">
            <v>21.041793476013282</v>
          </cell>
          <cell r="K23">
            <v>13.561056808036668</v>
          </cell>
          <cell r="L23">
            <v>14.458465827956269</v>
          </cell>
          <cell r="M23">
            <v>6.6389580111967783</v>
          </cell>
          <cell r="N23">
            <v>7.4023194294793232E-2</v>
          </cell>
          <cell r="O23">
            <v>9.0180002773014328E-2</v>
          </cell>
          <cell r="P23">
            <v>0.10004456907674542</v>
          </cell>
          <cell r="Q23">
            <v>0.10823638915209749</v>
          </cell>
          <cell r="R23">
            <v>0.11276106783826344</v>
          </cell>
          <cell r="S23">
            <v>0.10095243616143955</v>
          </cell>
          <cell r="T23">
            <v>0.10393018396936801</v>
          </cell>
          <cell r="U23">
            <v>0.10393018396936801</v>
          </cell>
          <cell r="V23">
            <v>0.69204904246044352</v>
          </cell>
          <cell r="W23">
            <v>1.416444231995033</v>
          </cell>
          <cell r="X23">
            <v>0.9772985415808646</v>
          </cell>
          <cell r="Y23">
            <v>0.95824753342808422</v>
          </cell>
          <cell r="Z23">
            <v>0.64978730415073904</v>
          </cell>
          <cell r="AA23">
            <v>0</v>
          </cell>
          <cell r="AB23">
            <v>0</v>
          </cell>
          <cell r="AC23">
            <v>0</v>
          </cell>
        </row>
        <row r="24">
          <cell r="B24" t="str">
            <v>01272</v>
          </cell>
          <cell r="C24" t="str">
            <v>01132</v>
          </cell>
          <cell r="D24" t="str">
            <v>Growing of tea</v>
          </cell>
          <cell r="E24" t="str">
            <v>009</v>
          </cell>
          <cell r="F24">
            <v>29.355424606063877</v>
          </cell>
          <cell r="G24">
            <v>23.855287280640617</v>
          </cell>
          <cell r="H24">
            <v>19.647393768358228</v>
          </cell>
          <cell r="I24">
            <v>13.383128976712586</v>
          </cell>
          <cell r="J24">
            <v>13.194233647100805</v>
          </cell>
          <cell r="K24">
            <v>15.533851033312638</v>
          </cell>
          <cell r="L24">
            <v>10.677323352801125</v>
          </cell>
          <cell r="M24">
            <v>8.875980428225958</v>
          </cell>
          <cell r="N24">
            <v>0.22590682132292586</v>
          </cell>
          <cell r="O24">
            <v>0.27521478865411902</v>
          </cell>
          <cell r="P24">
            <v>0.3053198501640339</v>
          </cell>
          <cell r="Q24">
            <v>0.33031996062538815</v>
          </cell>
          <cell r="R24">
            <v>0.34412854845028884</v>
          </cell>
          <cell r="S24">
            <v>0.30809051372754059</v>
          </cell>
          <cell r="T24">
            <v>0.31717811861137563</v>
          </cell>
          <cell r="U24">
            <v>0.31717811861137563</v>
          </cell>
          <cell r="V24">
            <v>0.13220637476128089</v>
          </cell>
          <cell r="W24">
            <v>0.52292069253005824</v>
          </cell>
          <cell r="X24">
            <v>0.25742954258824108</v>
          </cell>
          <cell r="Y24">
            <v>0.25241132951827988</v>
          </cell>
          <cell r="Z24">
            <v>0.17116003080961342</v>
          </cell>
          <cell r="AA24">
            <v>0</v>
          </cell>
          <cell r="AB24">
            <v>0</v>
          </cell>
          <cell r="AC24">
            <v>0</v>
          </cell>
        </row>
        <row r="25">
          <cell r="B25" t="str">
            <v>01271</v>
          </cell>
          <cell r="C25" t="str">
            <v>01133</v>
          </cell>
          <cell r="D25" t="str">
            <v>Growing of coffee</v>
          </cell>
          <cell r="E25" t="str">
            <v>009</v>
          </cell>
          <cell r="F25">
            <v>11.970802239858248</v>
          </cell>
          <cell r="G25">
            <v>12.254326507447082</v>
          </cell>
          <cell r="H25">
            <v>9.2443752876608531</v>
          </cell>
          <cell r="I25">
            <v>13.038230213858593</v>
          </cell>
          <cell r="J25">
            <v>7.6296877308960083</v>
          </cell>
          <cell r="K25">
            <v>5.7910396080320563</v>
          </cell>
          <cell r="L25">
            <v>7.0004734953630576</v>
          </cell>
          <cell r="M25">
            <v>6.5408097923068373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B26" t="str">
            <v>01227</v>
          </cell>
          <cell r="C26" t="str">
            <v>01134</v>
          </cell>
          <cell r="D26" t="str">
            <v>Growing of pineapple</v>
          </cell>
          <cell r="E26" t="str">
            <v>009</v>
          </cell>
          <cell r="F26">
            <v>87.65514807885981</v>
          </cell>
          <cell r="G26">
            <v>107.27445021366275</v>
          </cell>
          <cell r="H26">
            <v>109.09811586729502</v>
          </cell>
          <cell r="I26">
            <v>100.94028573344872</v>
          </cell>
          <cell r="J26">
            <v>119.62108017338107</v>
          </cell>
          <cell r="K26">
            <v>176.07683740371954</v>
          </cell>
          <cell r="L26">
            <v>109.84464960744467</v>
          </cell>
          <cell r="M26">
            <v>203.70463148942724</v>
          </cell>
          <cell r="N26">
            <v>0.82291010722241165</v>
          </cell>
          <cell r="O26">
            <v>1.0025240934040389</v>
          </cell>
          <cell r="P26">
            <v>1.1121877115718504</v>
          </cell>
          <cell r="Q26">
            <v>1.2032555397137772</v>
          </cell>
          <cell r="R26">
            <v>1.2535560415801452</v>
          </cell>
          <cell r="S26">
            <v>1.1222803995073924</v>
          </cell>
          <cell r="T26">
            <v>1.1553837908328879</v>
          </cell>
          <cell r="U26">
            <v>1.1553837908328879</v>
          </cell>
          <cell r="V26">
            <v>1.7434078020142263</v>
          </cell>
          <cell r="W26">
            <v>4.8138718162585414</v>
          </cell>
          <cell r="X26">
            <v>4.4617259369332309</v>
          </cell>
          <cell r="Y26">
            <v>4.3747511041840781</v>
          </cell>
          <cell r="Z26">
            <v>2.9665171337814673</v>
          </cell>
          <cell r="AA26">
            <v>0</v>
          </cell>
          <cell r="AB26">
            <v>0</v>
          </cell>
          <cell r="AC26">
            <v>0</v>
          </cell>
        </row>
        <row r="27">
          <cell r="B27" t="str">
            <v>01221</v>
          </cell>
          <cell r="C27" t="str">
            <v>01135</v>
          </cell>
          <cell r="D27" t="str">
            <v>Growing of banana</v>
          </cell>
          <cell r="E27" t="str">
            <v>008</v>
          </cell>
          <cell r="F27">
            <v>497.96414168585397</v>
          </cell>
          <cell r="G27">
            <v>376.5740502936448</v>
          </cell>
          <cell r="H27">
            <v>423.04577702451962</v>
          </cell>
          <cell r="I27">
            <v>460.23770300839419</v>
          </cell>
          <cell r="J27">
            <v>543.23127219022786</v>
          </cell>
          <cell r="K27">
            <v>517.5153329973532</v>
          </cell>
          <cell r="L27">
            <v>562.15585298295093</v>
          </cell>
          <cell r="M27">
            <v>714.86898762200008</v>
          </cell>
          <cell r="N27">
            <v>0.23481801069361899</v>
          </cell>
          <cell r="O27">
            <v>0.28607099514204259</v>
          </cell>
          <cell r="P27">
            <v>0.31736359008968285</v>
          </cell>
          <cell r="Q27">
            <v>0.34334986253279914</v>
          </cell>
          <cell r="R27">
            <v>0.35770314812436715</v>
          </cell>
          <cell r="S27">
            <v>0.32024354609310923</v>
          </cell>
          <cell r="T27">
            <v>0.32968962341071872</v>
          </cell>
          <cell r="U27">
            <v>0.32968962341071872</v>
          </cell>
          <cell r="V27">
            <v>3.3810440019895798</v>
          </cell>
          <cell r="W27">
            <v>10.365075722782697</v>
          </cell>
          <cell r="X27">
            <v>7.2209007785655439</v>
          </cell>
          <cell r="Y27">
            <v>7.0801398608419319</v>
          </cell>
          <cell r="Z27">
            <v>4.8010402664208245</v>
          </cell>
          <cell r="AA27">
            <v>0</v>
          </cell>
          <cell r="AB27">
            <v>0</v>
          </cell>
          <cell r="AC27">
            <v>0</v>
          </cell>
        </row>
        <row r="28">
          <cell r="B28" t="str">
            <v>01281</v>
          </cell>
          <cell r="C28" t="str">
            <v>01136</v>
          </cell>
          <cell r="D28" t="str">
            <v>Growing of pepper (piper nigrum)</v>
          </cell>
          <cell r="E28" t="str">
            <v>009</v>
          </cell>
          <cell r="F28">
            <v>693.03153335574655</v>
          </cell>
          <cell r="G28">
            <v>1035.6876277224183</v>
          </cell>
          <cell r="H28">
            <v>1072.9723823204254</v>
          </cell>
          <cell r="I28">
            <v>1282.588373754772</v>
          </cell>
          <cell r="J28">
            <v>1646.517603274729</v>
          </cell>
          <cell r="K28">
            <v>2238.3239285855775</v>
          </cell>
          <cell r="L28">
            <v>2262.3800485895354</v>
          </cell>
          <cell r="M28">
            <v>1377.2906750023692</v>
          </cell>
          <cell r="N28">
            <v>1.1721532769691442E-3</v>
          </cell>
          <cell r="O28">
            <v>1.427995465130995E-3</v>
          </cell>
          <cell r="P28">
            <v>1.5842003388729959E-3</v>
          </cell>
          <cell r="Q28">
            <v>1.7139173665849567E-3</v>
          </cell>
          <cell r="R28">
            <v>1.7855654087931933E-3</v>
          </cell>
          <cell r="S28">
            <v>1.5985763650430997E-3</v>
          </cell>
          <cell r="T28">
            <v>1.6457288404841195E-3</v>
          </cell>
          <cell r="U28">
            <v>1.6457288404841195E-3</v>
          </cell>
          <cell r="V28">
            <v>5.1778372667568497</v>
          </cell>
          <cell r="W28">
            <v>31.387822023143023</v>
          </cell>
          <cell r="X28">
            <v>7.1315431677881662</v>
          </cell>
          <cell r="Y28">
            <v>6.9925241462191101</v>
          </cell>
          <cell r="Z28">
            <v>4.741628082178269</v>
          </cell>
          <cell r="AA28">
            <v>0</v>
          </cell>
          <cell r="AB28">
            <v>0</v>
          </cell>
          <cell r="AC28">
            <v>0</v>
          </cell>
        </row>
        <row r="29">
          <cell r="B29" t="str">
            <v>01263</v>
          </cell>
          <cell r="C29" t="str">
            <v>01137</v>
          </cell>
          <cell r="D29" t="str">
            <v>Growing of coconut (estate and smallholdings)</v>
          </cell>
          <cell r="E29" t="str">
            <v>009</v>
          </cell>
          <cell r="F29">
            <v>206.63557089291578</v>
          </cell>
          <cell r="G29">
            <v>308.40602724011728</v>
          </cell>
          <cell r="H29">
            <v>381.71359299436381</v>
          </cell>
          <cell r="I29">
            <v>380.16015626492106</v>
          </cell>
          <cell r="J29">
            <v>367.59311796697716</v>
          </cell>
          <cell r="K29">
            <v>342.10003019178009</v>
          </cell>
          <cell r="L29">
            <v>359.35030980276764</v>
          </cell>
          <cell r="M29">
            <v>410.01883328459945</v>
          </cell>
          <cell r="N29">
            <v>0.20441263713561214</v>
          </cell>
          <cell r="O29">
            <v>0.24902913687183736</v>
          </cell>
          <cell r="P29">
            <v>0.27626981503433873</v>
          </cell>
          <cell r="Q29">
            <v>0.29889125903572183</v>
          </cell>
          <cell r="R29">
            <v>0.31138601167699681</v>
          </cell>
          <cell r="S29">
            <v>0.27877686038301536</v>
          </cell>
          <cell r="T29">
            <v>0.28699981384972711</v>
          </cell>
          <cell r="U29">
            <v>0.28699981384972711</v>
          </cell>
          <cell r="V29">
            <v>2.0741591377233042</v>
          </cell>
          <cell r="W29">
            <v>9.3515756040454612</v>
          </cell>
          <cell r="X29">
            <v>4.6051850537041714</v>
          </cell>
          <cell r="Y29">
            <v>4.5154136949326089</v>
          </cell>
          <cell r="Z29">
            <v>3.0619003854454339</v>
          </cell>
          <cell r="AA29">
            <v>0</v>
          </cell>
          <cell r="AB29">
            <v>0</v>
          </cell>
          <cell r="AC29">
            <v>0</v>
          </cell>
        </row>
        <row r="30">
          <cell r="B30" t="str">
            <v>01223</v>
          </cell>
          <cell r="C30" t="str">
            <v>01138</v>
          </cell>
          <cell r="D30" t="str">
            <v>Growing of durian</v>
          </cell>
          <cell r="E30" t="str">
            <v>008</v>
          </cell>
          <cell r="F30">
            <v>1237.2057111956228</v>
          </cell>
          <cell r="G30">
            <v>1523.1200815249772</v>
          </cell>
          <cell r="H30">
            <v>1565.7051355876852</v>
          </cell>
          <cell r="I30">
            <v>1523.7301950242429</v>
          </cell>
          <cell r="J30">
            <v>1798.5008331718241</v>
          </cell>
          <cell r="K30">
            <v>1891.9487540158048</v>
          </cell>
          <cell r="L30">
            <v>2055.1469643494129</v>
          </cell>
          <cell r="M30">
            <v>2613.4404223012652</v>
          </cell>
          <cell r="N30">
            <v>8.2016432304004516E-2</v>
          </cell>
          <cell r="O30">
            <v>9.9917899559329323E-2</v>
          </cell>
          <cell r="P30">
            <v>0.110847670182795</v>
          </cell>
          <cell r="Q30">
            <v>0.11992406661579733</v>
          </cell>
          <cell r="R30">
            <v>0.12493733315605798</v>
          </cell>
          <cell r="S30">
            <v>0.11185357137366117</v>
          </cell>
          <cell r="T30">
            <v>0.11515286497797059</v>
          </cell>
          <cell r="U30">
            <v>0.11515286497797059</v>
          </cell>
          <cell r="V30">
            <v>9.8826782562404034</v>
          </cell>
          <cell r="W30">
            <v>36.02339803420324</v>
          </cell>
          <cell r="X30">
            <v>21.106450869259952</v>
          </cell>
          <cell r="Y30">
            <v>20.695011426266309</v>
          </cell>
          <cell r="Z30">
            <v>14.033279726726832</v>
          </cell>
          <cell r="AA30">
            <v>0</v>
          </cell>
          <cell r="AB30">
            <v>0</v>
          </cell>
          <cell r="AC30">
            <v>0</v>
          </cell>
        </row>
        <row r="31">
          <cell r="B31" t="str">
            <v>01193</v>
          </cell>
          <cell r="C31" t="str">
            <v>01139</v>
          </cell>
          <cell r="D31" t="str">
            <v>Growing of sago (rumbia)</v>
          </cell>
          <cell r="E31" t="str">
            <v>008</v>
          </cell>
          <cell r="F31">
            <v>20.66566710447799</v>
          </cell>
          <cell r="G31">
            <v>22.619696040163859</v>
          </cell>
          <cell r="H31">
            <v>21.871194635563938</v>
          </cell>
          <cell r="I31">
            <v>21.32586457094013</v>
          </cell>
          <cell r="J31">
            <v>21.603683072253656</v>
          </cell>
          <cell r="K31">
            <v>21.481094761449214</v>
          </cell>
          <cell r="L31">
            <v>30.10692053791492</v>
          </cell>
          <cell r="M31">
            <v>39.908998401777126</v>
          </cell>
          <cell r="AA31">
            <v>0</v>
          </cell>
          <cell r="AB31">
            <v>0</v>
          </cell>
          <cell r="AC31">
            <v>0</v>
          </cell>
        </row>
        <row r="32">
          <cell r="B32" t="str">
            <v>01222</v>
          </cell>
          <cell r="C32" t="str">
            <v>01139</v>
          </cell>
          <cell r="D32" t="str">
            <v>Growing of mango</v>
          </cell>
          <cell r="E32" t="str">
            <v>008</v>
          </cell>
          <cell r="F32">
            <v>68.523562302102476</v>
          </cell>
          <cell r="G32">
            <v>78.661136568015493</v>
          </cell>
          <cell r="H32">
            <v>47.14018564000753</v>
          </cell>
          <cell r="I32">
            <v>47.925720142745881</v>
          </cell>
          <cell r="J32">
            <v>56.568051147478087</v>
          </cell>
          <cell r="K32">
            <v>75.425188242860145</v>
          </cell>
          <cell r="L32">
            <v>81.93131358541126</v>
          </cell>
          <cell r="M32">
            <v>104.18846461627054</v>
          </cell>
        </row>
        <row r="33">
          <cell r="B33" t="str">
            <v>01224</v>
          </cell>
          <cell r="C33" t="str">
            <v>01139</v>
          </cell>
          <cell r="D33" t="str">
            <v>Growing of rambutan</v>
          </cell>
          <cell r="E33" t="str">
            <v>008</v>
          </cell>
          <cell r="F33">
            <v>124.40810754451545</v>
          </cell>
          <cell r="G33">
            <v>228.75649141126388</v>
          </cell>
          <cell r="H33">
            <v>128.82769077613898</v>
          </cell>
          <cell r="I33">
            <v>146.11914502304271</v>
          </cell>
          <cell r="J33">
            <v>172.46846254307886</v>
          </cell>
          <cell r="K33">
            <v>127.446319326836</v>
          </cell>
          <cell r="L33">
            <v>138.43975198910957</v>
          </cell>
          <cell r="M33">
            <v>176.04777185179813</v>
          </cell>
        </row>
        <row r="34">
          <cell r="B34" t="str">
            <v>01225</v>
          </cell>
          <cell r="C34" t="str">
            <v>01139</v>
          </cell>
          <cell r="D34" t="str">
            <v>Growing of star fruit</v>
          </cell>
          <cell r="E34" t="str">
            <v>008</v>
          </cell>
          <cell r="F34">
            <v>31.528194166192431</v>
          </cell>
          <cell r="G34">
            <v>30.884611001759943</v>
          </cell>
          <cell r="H34">
            <v>29.686156597000398</v>
          </cell>
          <cell r="I34">
            <v>26.658634582137697</v>
          </cell>
          <cell r="J34">
            <v>31.465922683533236</v>
          </cell>
          <cell r="K34">
            <v>20.094135494424663</v>
          </cell>
          <cell r="L34">
            <v>21.827441929882028</v>
          </cell>
          <cell r="M34">
            <v>27.757002318832015</v>
          </cell>
        </row>
        <row r="35">
          <cell r="B35" t="str">
            <v>01226</v>
          </cell>
          <cell r="C35" t="str">
            <v>01139</v>
          </cell>
          <cell r="D35" t="str">
            <v>Growing of papaya</v>
          </cell>
          <cell r="E35" t="str">
            <v>008</v>
          </cell>
          <cell r="F35">
            <v>59.646902228239639</v>
          </cell>
          <cell r="G35">
            <v>48.820993100583735</v>
          </cell>
          <cell r="H35">
            <v>51.079701655125135</v>
          </cell>
          <cell r="I35">
            <v>47.88775061065116</v>
          </cell>
          <cell r="J35">
            <v>56.52323466006419</v>
          </cell>
          <cell r="K35">
            <v>88.632339856329281</v>
          </cell>
          <cell r="L35">
            <v>96.27770509760802</v>
          </cell>
          <cell r="M35">
            <v>122.43214263177629</v>
          </cell>
        </row>
        <row r="36">
          <cell r="B36" t="str">
            <v>01228</v>
          </cell>
          <cell r="C36" t="str">
            <v>01139</v>
          </cell>
          <cell r="D36" t="str">
            <v>Growing of pitaya (dragon fruit)</v>
          </cell>
          <cell r="E36" t="str">
            <v>008</v>
          </cell>
          <cell r="F36">
            <v>45.923738485810162</v>
          </cell>
          <cell r="G36">
            <v>30.323410451991812</v>
          </cell>
          <cell r="H36">
            <v>23.259196897184939</v>
          </cell>
          <cell r="I36">
            <v>36.489221580752819</v>
          </cell>
          <cell r="J36">
            <v>43.06923602950004</v>
          </cell>
          <cell r="K36">
            <v>27.030924389555786</v>
          </cell>
          <cell r="L36">
            <v>29.362593508328196</v>
          </cell>
          <cell r="M36">
            <v>37.339124699803634</v>
          </cell>
        </row>
        <row r="37">
          <cell r="B37" t="str">
            <v>01229</v>
          </cell>
          <cell r="C37" t="str">
            <v>01139</v>
          </cell>
          <cell r="D37" t="str">
            <v>Growing of other tropical and subtropical fruits n.e.c.</v>
          </cell>
          <cell r="E37" t="str">
            <v>008</v>
          </cell>
          <cell r="F37">
            <v>605.92873922905608</v>
          </cell>
          <cell r="G37">
            <v>572.87527182704468</v>
          </cell>
          <cell r="H37">
            <v>613.75231050366642</v>
          </cell>
          <cell r="I37">
            <v>890.36063822793653</v>
          </cell>
          <cell r="J37">
            <v>1050.9172522179124</v>
          </cell>
          <cell r="K37">
            <v>1146.4641129879265</v>
          </cell>
          <cell r="L37">
            <v>1245.3573261651868</v>
          </cell>
          <cell r="M37">
            <v>1583.6663911962289</v>
          </cell>
          <cell r="N37">
            <v>0.57097785169483528</v>
          </cell>
          <cell r="O37">
            <v>0.69560338134167565</v>
          </cell>
          <cell r="P37">
            <v>0.77169370586313213</v>
          </cell>
          <cell r="Q37">
            <v>0.83488130365130475</v>
          </cell>
          <cell r="R37">
            <v>0.86978240918246885</v>
          </cell>
          <cell r="S37">
            <v>0.7786965379157279</v>
          </cell>
          <cell r="T37">
            <v>0.80166539331919695</v>
          </cell>
          <cell r="U37">
            <v>0.80166539331919695</v>
          </cell>
          <cell r="V37">
            <v>10.959084713587824</v>
          </cell>
          <cell r="W37">
            <v>35.433074787929634</v>
          </cell>
          <cell r="X37">
            <v>23.974285656738033</v>
          </cell>
          <cell r="Y37">
            <v>23.506941961775805</v>
          </cell>
          <cell r="Z37">
            <v>15.940048800883792</v>
          </cell>
          <cell r="AA37">
            <v>0</v>
          </cell>
          <cell r="AB37">
            <v>0</v>
          </cell>
          <cell r="AC37">
            <v>0</v>
          </cell>
        </row>
        <row r="38">
          <cell r="B38" t="str">
            <v>01231</v>
          </cell>
          <cell r="C38" t="str">
            <v>01139</v>
          </cell>
          <cell r="D38" t="str">
            <v>Growing of pomelo</v>
          </cell>
          <cell r="E38" t="str">
            <v>008</v>
          </cell>
          <cell r="F38">
            <v>29.096930135150771</v>
          </cell>
          <cell r="G38">
            <v>17.869400428921818</v>
          </cell>
          <cell r="H38">
            <v>29.259725304701192</v>
          </cell>
          <cell r="I38">
            <v>27.183292033613711</v>
          </cell>
          <cell r="J38">
            <v>32.085190364052238</v>
          </cell>
          <cell r="K38">
            <v>33.234771192892183</v>
          </cell>
          <cell r="L38">
            <v>36.101579909573545</v>
          </cell>
          <cell r="M38">
            <v>45.908798680237666</v>
          </cell>
        </row>
        <row r="39">
          <cell r="B39" t="str">
            <v>01232</v>
          </cell>
          <cell r="C39" t="str">
            <v>01139</v>
          </cell>
          <cell r="D39" t="str">
            <v>Growing of lemon and limes</v>
          </cell>
          <cell r="E39" t="str">
            <v>008</v>
          </cell>
          <cell r="F39">
            <v>6.2613673812435877</v>
          </cell>
          <cell r="G39">
            <v>10.048410185001664</v>
          </cell>
          <cell r="H39">
            <v>16.192924158517876</v>
          </cell>
          <cell r="I39">
            <v>27.376353194757456</v>
          </cell>
          <cell r="J39">
            <v>30.472871621393935</v>
          </cell>
          <cell r="K39">
            <v>22.767984289336194</v>
          </cell>
          <cell r="L39">
            <v>20.446691768682992</v>
          </cell>
          <cell r="M39">
            <v>20.452797464272543</v>
          </cell>
        </row>
        <row r="40">
          <cell r="B40" t="str">
            <v>01239</v>
          </cell>
          <cell r="C40" t="str">
            <v>01139</v>
          </cell>
          <cell r="D40" t="str">
            <v>Growing of other citrus fruits n.e.c.</v>
          </cell>
          <cell r="E40" t="str">
            <v>008</v>
          </cell>
          <cell r="F40">
            <v>10.150322958654984</v>
          </cell>
          <cell r="G40">
            <v>17.917498450599517</v>
          </cell>
          <cell r="H40">
            <v>24.196541282628463</v>
          </cell>
          <cell r="I40">
            <v>38.608967150293438</v>
          </cell>
          <cell r="J40">
            <v>42.963663649983957</v>
          </cell>
          <cell r="K40">
            <v>32.332284753532335</v>
          </cell>
          <cell r="L40">
            <v>35.509370882469327</v>
          </cell>
          <cell r="M40">
            <v>35.679432190704432</v>
          </cell>
        </row>
        <row r="41">
          <cell r="B41" t="str">
            <v>01241</v>
          </cell>
          <cell r="C41" t="str">
            <v>01139</v>
          </cell>
          <cell r="D41" t="str">
            <v>Growing of guava</v>
          </cell>
          <cell r="E41" t="str">
            <v>008</v>
          </cell>
          <cell r="F41">
            <v>57.497092692267529</v>
          </cell>
          <cell r="G41">
            <v>70.439034623822749</v>
          </cell>
          <cell r="H41">
            <v>83.023007830925124</v>
          </cell>
          <cell r="I41">
            <v>64.350043161030158</v>
          </cell>
          <cell r="J41">
            <v>75.954133230203666</v>
          </cell>
          <cell r="K41">
            <v>134.28565245156233</v>
          </cell>
          <cell r="L41">
            <v>145.86904132880289</v>
          </cell>
          <cell r="M41">
            <v>185.49527385828983</v>
          </cell>
        </row>
        <row r="42">
          <cell r="B42" t="str">
            <v>01285</v>
          </cell>
          <cell r="C42" t="str">
            <v>01139</v>
          </cell>
          <cell r="D42" t="str">
            <v>Growing of plants used primarily in perfumery, in pharmacy or for insecticidal, fungicidal or similar purposes</v>
          </cell>
          <cell r="E42" t="str">
            <v>008</v>
          </cell>
          <cell r="F42">
            <v>10.544401968313913</v>
          </cell>
          <cell r="G42">
            <v>16.506939964820962</v>
          </cell>
          <cell r="H42">
            <v>26.819503124517169</v>
          </cell>
          <cell r="I42">
            <v>34.89651867546273</v>
          </cell>
          <cell r="J42">
            <v>44.526982547115047</v>
          </cell>
          <cell r="K42">
            <v>46.553773046803705</v>
          </cell>
          <cell r="L42">
            <v>42.87327923378794</v>
          </cell>
          <cell r="M42">
            <v>54.876208989651978</v>
          </cell>
        </row>
        <row r="43">
          <cell r="B43" t="str">
            <v>01295</v>
          </cell>
          <cell r="C43" t="str">
            <v>01139</v>
          </cell>
          <cell r="D43" t="str">
            <v>Growing of areca</v>
          </cell>
          <cell r="E43" t="str">
            <v>008</v>
          </cell>
          <cell r="F43">
            <v>4.5079071204459318</v>
          </cell>
          <cell r="G43">
            <v>7.187466552957078</v>
          </cell>
          <cell r="H43">
            <v>2.4701675293344003</v>
          </cell>
          <cell r="I43">
            <v>2.0577648863406055</v>
          </cell>
          <cell r="J43">
            <v>2.2910436804632313</v>
          </cell>
          <cell r="K43">
            <v>2.2461103088469865</v>
          </cell>
          <cell r="L43">
            <v>2.3758951859563884</v>
          </cell>
          <cell r="M43">
            <v>3.1506285690815266</v>
          </cell>
        </row>
        <row r="44">
          <cell r="B44" t="str">
            <v>01296</v>
          </cell>
          <cell r="C44" t="str">
            <v>01139</v>
          </cell>
          <cell r="D44" t="str">
            <v>Growing of roselle</v>
          </cell>
          <cell r="E44" t="str">
            <v>008</v>
          </cell>
          <cell r="F44">
            <v>12.586203652887328</v>
          </cell>
          <cell r="G44">
            <v>16.742860284635526</v>
          </cell>
          <cell r="H44">
            <v>11.295521874695433</v>
          </cell>
          <cell r="I44">
            <v>11.403420003662774</v>
          </cell>
          <cell r="J44">
            <v>12.689063862999353</v>
          </cell>
          <cell r="K44">
            <v>9.6644115971638183</v>
          </cell>
          <cell r="L44">
            <v>11.025650025127948</v>
          </cell>
          <cell r="M44">
            <v>13.24670399415149</v>
          </cell>
        </row>
        <row r="45">
          <cell r="B45" t="str">
            <v>01411</v>
          </cell>
          <cell r="C45" t="str">
            <v>01211</v>
          </cell>
          <cell r="D45" t="str">
            <v>Raising, breeding and production of cattle or buffaloes</v>
          </cell>
          <cell r="E45" t="str">
            <v>004</v>
          </cell>
          <cell r="F45">
            <v>821.51181458317262</v>
          </cell>
          <cell r="G45">
            <v>955.0380520397664</v>
          </cell>
          <cell r="H45">
            <v>876.72493177250567</v>
          </cell>
          <cell r="I45">
            <v>984.56209838052382</v>
          </cell>
          <cell r="J45">
            <v>1090.7727090061587</v>
          </cell>
          <cell r="K45">
            <v>1058.0523070973068</v>
          </cell>
          <cell r="L45">
            <v>1102.072518150489</v>
          </cell>
          <cell r="M45">
            <v>1226.2705805834585</v>
          </cell>
          <cell r="N45">
            <v>0.94640785368779756</v>
          </cell>
          <cell r="O45">
            <v>1.1529773023584773</v>
          </cell>
          <cell r="P45">
            <v>1.2790986230069135</v>
          </cell>
          <cell r="Q45">
            <v>1.3838334014661549</v>
          </cell>
          <cell r="R45">
            <v>1.4416827213286247</v>
          </cell>
          <cell r="S45">
            <v>1.2907059651007631</v>
          </cell>
          <cell r="T45">
            <v>1.3287773282535331</v>
          </cell>
          <cell r="U45">
            <v>1.3287773282535331</v>
          </cell>
          <cell r="V45">
            <v>2.9613244174338349</v>
          </cell>
          <cell r="W45">
            <v>18.804941480852563</v>
          </cell>
          <cell r="X45">
            <v>2.1169857459147114</v>
          </cell>
          <cell r="Y45">
            <v>2.0757181997261105</v>
          </cell>
          <cell r="Z45">
            <v>1.4075437568323041</v>
          </cell>
          <cell r="AA45">
            <v>0</v>
          </cell>
          <cell r="AB45">
            <v>0</v>
          </cell>
          <cell r="AC45">
            <v>0</v>
          </cell>
        </row>
        <row r="46">
          <cell r="B46" t="str">
            <v>01412</v>
          </cell>
          <cell r="C46" t="str">
            <v>01211</v>
          </cell>
          <cell r="D46" t="str">
            <v>Production of raw milk from cows or buffaloes</v>
          </cell>
          <cell r="E46" t="str">
            <v>004</v>
          </cell>
          <cell r="F46">
            <v>13.827684571392602</v>
          </cell>
          <cell r="G46">
            <v>15.070703809117539</v>
          </cell>
          <cell r="H46">
            <v>16.063932086619197</v>
          </cell>
          <cell r="I46">
            <v>17.225053421190005</v>
          </cell>
          <cell r="J46">
            <v>20.733179983554862</v>
          </cell>
          <cell r="K46">
            <v>23.154840939473033</v>
          </cell>
          <cell r="L46">
            <v>25.279308497532895</v>
          </cell>
          <cell r="M46">
            <v>25.62128698288754</v>
          </cell>
        </row>
        <row r="47">
          <cell r="B47" t="str">
            <v>01461</v>
          </cell>
          <cell r="C47" t="str">
            <v>01212</v>
          </cell>
          <cell r="D47" t="str">
            <v>Raising, breeding and production of chicken, broiler</v>
          </cell>
          <cell r="E47" t="str">
            <v>003</v>
          </cell>
          <cell r="F47">
            <v>3839.7349880620832</v>
          </cell>
          <cell r="G47">
            <v>5412.4872679136897</v>
          </cell>
          <cell r="H47">
            <v>5592.9737332762143</v>
          </cell>
          <cell r="I47">
            <v>6465.4776356673046</v>
          </cell>
          <cell r="J47">
            <v>7086.294429382916</v>
          </cell>
          <cell r="K47">
            <v>7407.4781727750733</v>
          </cell>
          <cell r="L47">
            <v>8290.5334422212436</v>
          </cell>
          <cell r="M47">
            <v>9216.1051767777099</v>
          </cell>
          <cell r="N47">
            <v>9.4528290933799024</v>
          </cell>
          <cell r="O47">
            <v>11.516068199637147</v>
          </cell>
          <cell r="P47">
            <v>12.775782269501914</v>
          </cell>
          <cell r="Q47">
            <v>13.821885127852468</v>
          </cell>
          <cell r="R47">
            <v>14.399690702581545</v>
          </cell>
          <cell r="S47">
            <v>12.891717720178919</v>
          </cell>
          <cell r="T47">
            <v>13.271978817794299</v>
          </cell>
          <cell r="U47">
            <v>13.271978817794299</v>
          </cell>
          <cell r="V47">
            <v>36.832702550146095</v>
          </cell>
          <cell r="W47">
            <v>173.01294260502411</v>
          </cell>
          <cell r="X47">
            <v>66.605817497524271</v>
          </cell>
          <cell r="Y47">
            <v>65.307434333956508</v>
          </cell>
          <cell r="Z47">
            <v>44.284947486429196</v>
          </cell>
          <cell r="AA47">
            <v>0</v>
          </cell>
          <cell r="AB47">
            <v>0</v>
          </cell>
          <cell r="AC47">
            <v>0</v>
          </cell>
        </row>
        <row r="48">
          <cell r="B48" t="str">
            <v>01462</v>
          </cell>
          <cell r="C48" t="str">
            <v>01212</v>
          </cell>
          <cell r="D48" t="str">
            <v>Raising, breeding and production of ducks</v>
          </cell>
          <cell r="E48" t="str">
            <v>003</v>
          </cell>
          <cell r="F48">
            <v>185.14445435100208</v>
          </cell>
          <cell r="G48">
            <v>214.29419257980135</v>
          </cell>
          <cell r="H48">
            <v>208.2379524925754</v>
          </cell>
          <cell r="I48">
            <v>240.72307308141728</v>
          </cell>
          <cell r="J48">
            <v>263.83736328935947</v>
          </cell>
          <cell r="K48">
            <v>275.79569677838617</v>
          </cell>
          <cell r="L48">
            <v>308.67366653411653</v>
          </cell>
          <cell r="M48">
            <v>343.13461201331847</v>
          </cell>
        </row>
        <row r="49">
          <cell r="B49" t="str">
            <v>01464</v>
          </cell>
          <cell r="C49" t="str">
            <v>01212</v>
          </cell>
          <cell r="D49" t="str">
            <v>Raising, breeding and production of quails</v>
          </cell>
          <cell r="E49" t="str">
            <v>003</v>
          </cell>
          <cell r="F49">
            <v>2.4895402234494863</v>
          </cell>
          <cell r="G49">
            <v>2.8349483297374807</v>
          </cell>
          <cell r="H49">
            <v>1.8923546751783578</v>
          </cell>
          <cell r="I49">
            <v>2.8499595425463538</v>
          </cell>
          <cell r="J49">
            <v>2.9351515400202741</v>
          </cell>
          <cell r="K49">
            <v>2.62741937839579</v>
          </cell>
          <cell r="L49">
            <v>2.9289974198144701</v>
          </cell>
          <cell r="M49">
            <v>3.0591415621690867</v>
          </cell>
        </row>
        <row r="50">
          <cell r="B50" t="str">
            <v>01466</v>
          </cell>
          <cell r="C50" t="str">
            <v>01212</v>
          </cell>
          <cell r="D50" t="str">
            <v>Production of chicken eggs</v>
          </cell>
          <cell r="E50" t="str">
            <v>003</v>
          </cell>
          <cell r="F50">
            <v>1449.4260630484</v>
          </cell>
          <cell r="G50">
            <v>1732.5345122946437</v>
          </cell>
          <cell r="H50">
            <v>1817.7053245271627</v>
          </cell>
          <cell r="I50">
            <v>2385.6817963748749</v>
          </cell>
          <cell r="J50">
            <v>2661.1295813251554</v>
          </cell>
          <cell r="K50">
            <v>2940.1996654079398</v>
          </cell>
          <cell r="L50">
            <v>2985.2038753743113</v>
          </cell>
          <cell r="M50">
            <v>3186.1946670993884</v>
          </cell>
        </row>
        <row r="51">
          <cell r="B51" t="str">
            <v>01467</v>
          </cell>
          <cell r="C51" t="str">
            <v>01212</v>
          </cell>
          <cell r="D51" t="str">
            <v>Production of duck eggs</v>
          </cell>
          <cell r="E51" t="str">
            <v>003</v>
          </cell>
          <cell r="F51">
            <v>39.826363897177764</v>
          </cell>
          <cell r="G51">
            <v>56.057652466995108</v>
          </cell>
          <cell r="H51">
            <v>49.584895483988198</v>
          </cell>
          <cell r="I51">
            <v>65.078635648532838</v>
          </cell>
          <cell r="J51">
            <v>72.592532122158786</v>
          </cell>
          <cell r="K51">
            <v>80.205240719770572</v>
          </cell>
          <cell r="L51">
            <v>81.432903431328342</v>
          </cell>
          <cell r="M51">
            <v>86.915699386456211</v>
          </cell>
        </row>
        <row r="52">
          <cell r="B52" t="str">
            <v>01450</v>
          </cell>
          <cell r="C52" t="str">
            <v>01213</v>
          </cell>
          <cell r="D52" t="str">
            <v>Raising, breeding and production of swine/pigs</v>
          </cell>
          <cell r="E52" t="str">
            <v>005</v>
          </cell>
          <cell r="F52">
            <v>461.9664636270868</v>
          </cell>
          <cell r="G52">
            <v>455.03696667268059</v>
          </cell>
          <cell r="H52">
            <v>441.38585767250015</v>
          </cell>
          <cell r="I52">
            <v>467.86900913285012</v>
          </cell>
          <cell r="J52">
            <v>489.29046113921322</v>
          </cell>
          <cell r="K52">
            <v>492.45985411414017</v>
          </cell>
          <cell r="L52">
            <v>546.30067318937017</v>
          </cell>
          <cell r="M52">
            <v>518.51909875499814</v>
          </cell>
          <cell r="N52">
            <v>1.3098379112893443</v>
          </cell>
          <cell r="O52">
            <v>1.5957320890782061</v>
          </cell>
          <cell r="P52">
            <v>1.7702852550979984</v>
          </cell>
          <cell r="Q52">
            <v>1.9152392333662935</v>
          </cell>
          <cell r="R52">
            <v>1.9953032691864812</v>
          </cell>
          <cell r="S52">
            <v>1.7863499323558902</v>
          </cell>
          <cell r="T52">
            <v>1.8390410787761662</v>
          </cell>
          <cell r="U52">
            <v>1.8390410787761662</v>
          </cell>
          <cell r="V52">
            <v>6.2161900679353792</v>
          </cell>
          <cell r="W52">
            <v>16.599084184087872</v>
          </cell>
          <cell r="X52">
            <v>15.812682455551053</v>
          </cell>
          <cell r="Y52">
            <v>15.504437298558662</v>
          </cell>
          <cell r="Z52">
            <v>10.513553297197911</v>
          </cell>
          <cell r="AA52">
            <v>0</v>
          </cell>
          <cell r="AB52">
            <v>0</v>
          </cell>
          <cell r="AC52">
            <v>0</v>
          </cell>
        </row>
        <row r="53">
          <cell r="B53" t="str">
            <v>01441</v>
          </cell>
          <cell r="C53" t="str">
            <v>01219</v>
          </cell>
          <cell r="D53" t="str">
            <v>Raising, breeding and production of sheep and goats</v>
          </cell>
          <cell r="E53" t="str">
            <v>005</v>
          </cell>
          <cell r="F53">
            <v>76.886076562544417</v>
          </cell>
          <cell r="G53">
            <v>83.190734840673059</v>
          </cell>
          <cell r="H53">
            <v>90.511519506652292</v>
          </cell>
          <cell r="I53">
            <v>92.683795974811915</v>
          </cell>
          <cell r="J53">
            <v>100.03680507460747</v>
          </cell>
          <cell r="K53">
            <v>108.87048289253859</v>
          </cell>
          <cell r="L53">
            <v>76.483896779406393</v>
          </cell>
          <cell r="M53">
            <v>57.313208051648203</v>
          </cell>
          <cell r="AA53">
            <v>0</v>
          </cell>
          <cell r="AB53">
            <v>0</v>
          </cell>
          <cell r="AC53">
            <v>0</v>
          </cell>
        </row>
        <row r="54">
          <cell r="B54" t="str">
            <v>01442</v>
          </cell>
          <cell r="C54" t="str">
            <v>01219</v>
          </cell>
          <cell r="D54" t="str">
            <v>Production of raw sheep or goat’s milk</v>
          </cell>
          <cell r="E54" t="str">
            <v>005</v>
          </cell>
          <cell r="F54">
            <v>21.484749087307101</v>
          </cell>
          <cell r="G54">
            <v>22.289851001786772</v>
          </cell>
          <cell r="H54">
            <v>23.426174348506649</v>
          </cell>
          <cell r="I54">
            <v>24.476498974302871</v>
          </cell>
          <cell r="J54">
            <v>29.461485325626256</v>
          </cell>
          <cell r="K54">
            <v>32.902623094796979</v>
          </cell>
          <cell r="L54">
            <v>35.921454255101139</v>
          </cell>
          <cell r="M54">
            <v>36.40739968826415</v>
          </cell>
        </row>
        <row r="55">
          <cell r="B55" t="str">
            <v>01491</v>
          </cell>
          <cell r="C55" t="str">
            <v>01219</v>
          </cell>
          <cell r="D55" t="str">
            <v>Raising, breeding and production of semi-domesticated</v>
          </cell>
          <cell r="E55" t="str">
            <v>005</v>
          </cell>
          <cell r="F55">
            <v>2.1681782891468231</v>
          </cell>
          <cell r="G55">
            <v>4.7501054380557477</v>
          </cell>
          <cell r="H55">
            <v>3.8159771523206274</v>
          </cell>
          <cell r="I55">
            <v>4.990570292993981</v>
          </cell>
          <cell r="J55">
            <v>4.6707039889010566</v>
          </cell>
          <cell r="K55">
            <v>4.0415786688411988</v>
          </cell>
          <cell r="L55">
            <v>3.8126738891095187</v>
          </cell>
          <cell r="M55">
            <v>3.7669373374643627</v>
          </cell>
        </row>
        <row r="56">
          <cell r="B56" t="str">
            <v>01497</v>
          </cell>
          <cell r="C56" t="str">
            <v>01219</v>
          </cell>
          <cell r="D56" t="str">
            <v>Raising and breeding of swiflet</v>
          </cell>
          <cell r="E56" t="str">
            <v>005</v>
          </cell>
          <cell r="F56">
            <v>38.301480275728693</v>
          </cell>
          <cell r="G56">
            <v>174.22052195471514</v>
          </cell>
          <cell r="H56">
            <v>146.21353102636573</v>
          </cell>
          <cell r="I56">
            <v>207.55701453729608</v>
          </cell>
          <cell r="J56">
            <v>243.79446171249708</v>
          </cell>
          <cell r="K56">
            <v>253.976997041098</v>
          </cell>
          <cell r="L56">
            <v>275.43719964537399</v>
          </cell>
          <cell r="M56">
            <v>242.38721462272593</v>
          </cell>
          <cell r="N56">
            <v>0.47828695641588459</v>
          </cell>
          <cell r="O56">
            <v>0.58268113753792627</v>
          </cell>
          <cell r="P56">
            <v>0.64641917854956776</v>
          </cell>
          <cell r="Q56">
            <v>0.69934908421863839</v>
          </cell>
          <cell r="R56">
            <v>0.72858444508333886</v>
          </cell>
          <cell r="S56">
            <v>0.65228519107314586</v>
          </cell>
          <cell r="T56">
            <v>0.67152534883175752</v>
          </cell>
          <cell r="U56">
            <v>0.67152534883175752</v>
          </cell>
          <cell r="V56">
            <v>0.57767383631900115</v>
          </cell>
          <cell r="W56">
            <v>4.4436939552644938</v>
          </cell>
          <cell r="X56">
            <v>0.71402974812869147</v>
          </cell>
          <cell r="Y56">
            <v>0.70011078071580302</v>
          </cell>
          <cell r="Z56">
            <v>0.47474486595412929</v>
          </cell>
          <cell r="AA56">
            <v>0</v>
          </cell>
          <cell r="AB56">
            <v>0</v>
          </cell>
          <cell r="AC56">
            <v>0</v>
          </cell>
        </row>
        <row r="57">
          <cell r="B57" t="str">
            <v>01499</v>
          </cell>
          <cell r="C57" t="str">
            <v>01219</v>
          </cell>
          <cell r="D57" t="str">
            <v>Raising of diverse/other animals n.e.c.</v>
          </cell>
          <cell r="E57" t="str">
            <v>005</v>
          </cell>
          <cell r="F57">
            <v>9.5664544869874213</v>
          </cell>
          <cell r="G57">
            <v>8.3243660242718143</v>
          </cell>
          <cell r="H57">
            <v>14.102801119608861</v>
          </cell>
          <cell r="I57">
            <v>13.043395068859162</v>
          </cell>
          <cell r="J57">
            <v>14.477126185921307</v>
          </cell>
          <cell r="K57">
            <v>14.582764343363444</v>
          </cell>
          <cell r="L57">
            <v>14.397324043458438</v>
          </cell>
          <cell r="M57">
            <v>14.349964107874833</v>
          </cell>
        </row>
        <row r="58">
          <cell r="B58" t="str">
            <v>03225</v>
          </cell>
          <cell r="C58" t="str">
            <v>01219</v>
          </cell>
          <cell r="D58" t="str">
            <v>Farming of frogs</v>
          </cell>
          <cell r="E58" t="str">
            <v>005</v>
          </cell>
          <cell r="F58">
            <v>2.812562719089676</v>
          </cell>
          <cell r="G58">
            <v>23.303696211408411</v>
          </cell>
          <cell r="H58">
            <v>35.586231860951052</v>
          </cell>
          <cell r="I58">
            <v>20.771706044215076</v>
          </cell>
          <cell r="J58">
            <v>19.912171861976283</v>
          </cell>
          <cell r="K58">
            <v>20.873202260823533</v>
          </cell>
          <cell r="L58">
            <v>20.544132520366801</v>
          </cell>
          <cell r="M58">
            <v>21.698946073093644</v>
          </cell>
        </row>
        <row r="59">
          <cell r="B59" t="str">
            <v>01500</v>
          </cell>
          <cell r="C59" t="str">
            <v>01300</v>
          </cell>
          <cell r="D59" t="str">
            <v>Mixed farming</v>
          </cell>
          <cell r="E59" t="str">
            <v>010</v>
          </cell>
          <cell r="F59">
            <v>10.914997878742703</v>
          </cell>
          <cell r="G59">
            <v>16.379353804707812</v>
          </cell>
          <cell r="H59">
            <v>19.155788904134685</v>
          </cell>
          <cell r="I59">
            <v>20.886198492295446</v>
          </cell>
          <cell r="J59">
            <v>23.337033502624735</v>
          </cell>
          <cell r="K59">
            <v>23.29684594013208</v>
          </cell>
          <cell r="L59">
            <v>33.669651882741803</v>
          </cell>
          <cell r="M59">
            <v>38.291626962307646</v>
          </cell>
          <cell r="N59">
            <v>4.6107385528145993E-2</v>
          </cell>
          <cell r="O59">
            <v>5.6171098726512492E-2</v>
          </cell>
          <cell r="P59">
            <v>6.2315515567303692E-2</v>
          </cell>
          <cell r="Q59">
            <v>6.7418016344118065E-2</v>
          </cell>
          <cell r="R59">
            <v>7.0236337095627599E-2</v>
          </cell>
          <cell r="S59">
            <v>6.2881005588115324E-2</v>
          </cell>
          <cell r="T59">
            <v>6.4735777832055183E-2</v>
          </cell>
          <cell r="U59">
            <v>6.4735777832055183E-2</v>
          </cell>
          <cell r="V59">
            <v>1.3958060751766284</v>
          </cell>
          <cell r="W59">
            <v>4.4725940853584927</v>
          </cell>
          <cell r="X59">
            <v>2.6183907745737747</v>
          </cell>
          <cell r="Y59">
            <v>2.567349069433317</v>
          </cell>
          <cell r="Z59">
            <v>1.7409184709017391</v>
          </cell>
          <cell r="AA59">
            <v>0</v>
          </cell>
          <cell r="AB59">
            <v>0</v>
          </cell>
          <cell r="AC59">
            <v>0</v>
          </cell>
        </row>
        <row r="60">
          <cell r="B60" t="str">
            <v>01610</v>
          </cell>
          <cell r="C60" t="str">
            <v>01400</v>
          </cell>
          <cell r="D60" t="str">
            <v>Agricultural activities for crops production on a fee or contract basis</v>
          </cell>
          <cell r="E60" t="str">
            <v>010</v>
          </cell>
          <cell r="F60">
            <v>199.30603112748403</v>
          </cell>
          <cell r="G60">
            <v>250.72698715837487</v>
          </cell>
          <cell r="H60">
            <v>182.48498401711697</v>
          </cell>
          <cell r="I60">
            <v>221.2045756119972</v>
          </cell>
          <cell r="J60">
            <v>266.36071164810232</v>
          </cell>
          <cell r="K60">
            <v>296.41160965387985</v>
          </cell>
          <cell r="L60">
            <v>274.89931144882178</v>
          </cell>
          <cell r="M60">
            <v>275.50089022177929</v>
          </cell>
          <cell r="N60">
            <v>1.1722339759899338</v>
          </cell>
          <cell r="O60">
            <v>1.4280937780717953</v>
          </cell>
          <cell r="P60">
            <v>1.5843094060219716</v>
          </cell>
          <cell r="Q60">
            <v>1.71403536433825</v>
          </cell>
          <cell r="R60">
            <v>1.7856883392860536</v>
          </cell>
          <cell r="S60">
            <v>1.5986864219357018</v>
          </cell>
          <cell r="T60">
            <v>1.6458421436745143</v>
          </cell>
          <cell r="U60">
            <v>1.6458421436745143</v>
          </cell>
          <cell r="V60">
            <v>4.9806187221320499</v>
          </cell>
          <cell r="W60">
            <v>14.376078194967871</v>
          </cell>
          <cell r="X60">
            <v>13.031154514183058</v>
          </cell>
          <cell r="Y60">
            <v>12.777131183207585</v>
          </cell>
          <cell r="Z60">
            <v>8.664168011594354</v>
          </cell>
          <cell r="AA60">
            <v>0</v>
          </cell>
          <cell r="AB60">
            <v>0</v>
          </cell>
          <cell r="AC60">
            <v>0</v>
          </cell>
        </row>
        <row r="61">
          <cell r="B61" t="str">
            <v>01701</v>
          </cell>
          <cell r="C61" t="str">
            <v>01500</v>
          </cell>
          <cell r="D61" t="str">
            <v>Hunting and trapping on a commercial basis</v>
          </cell>
          <cell r="E61" t="str">
            <v>010</v>
          </cell>
          <cell r="F61">
            <v>13.779961116172455</v>
          </cell>
          <cell r="G61">
            <v>29.120616524431529</v>
          </cell>
          <cell r="H61">
            <v>7.978465028396581</v>
          </cell>
          <cell r="I61">
            <v>10.292042014392752</v>
          </cell>
          <cell r="J61">
            <v>5.5235545255115213</v>
          </cell>
          <cell r="K61">
            <v>4.688415385676957</v>
          </cell>
          <cell r="L61">
            <v>3.7523567756070757</v>
          </cell>
          <cell r="M61">
            <v>2.9563465731839829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B62" t="str">
            <v>02201</v>
          </cell>
          <cell r="C62" t="str">
            <v>02001</v>
          </cell>
          <cell r="D62" t="str">
            <v>Production of round wood for forest-based manufacturing industries</v>
          </cell>
          <cell r="E62" t="str">
            <v>011</v>
          </cell>
          <cell r="F62">
            <v>5972.7920870797234</v>
          </cell>
          <cell r="G62">
            <v>6546.1801274393738</v>
          </cell>
          <cell r="H62">
            <v>6782.4972300399368</v>
          </cell>
          <cell r="I62">
            <v>6022.857540275465</v>
          </cell>
          <cell r="J62">
            <v>6277.8050999553216</v>
          </cell>
          <cell r="K62">
            <v>6196.2208486770951</v>
          </cell>
          <cell r="L62">
            <v>6450.8448107002359</v>
          </cell>
          <cell r="M62">
            <v>5462.7753618900915</v>
          </cell>
          <cell r="N62">
            <v>166.1438302185758</v>
          </cell>
          <cell r="O62">
            <v>297.12393960757157</v>
          </cell>
          <cell r="P62">
            <v>290.87982445361263</v>
          </cell>
          <cell r="Q62">
            <v>324.45169642818291</v>
          </cell>
          <cell r="R62">
            <v>318.74043897477407</v>
          </cell>
          <cell r="S62">
            <v>463.89175510283388</v>
          </cell>
          <cell r="T62">
            <v>409.57057555954333</v>
          </cell>
          <cell r="U62">
            <v>460.31945929550346</v>
          </cell>
          <cell r="V62">
            <v>41.608738046582751</v>
          </cell>
          <cell r="W62">
            <v>88.263100383294827</v>
          </cell>
          <cell r="X62">
            <v>120.85398923266629</v>
          </cell>
          <cell r="Y62">
            <v>118.49811716675362</v>
          </cell>
          <cell r="Z62">
            <v>80.353530183651586</v>
          </cell>
          <cell r="AA62">
            <v>0</v>
          </cell>
          <cell r="AB62">
            <v>0</v>
          </cell>
          <cell r="AC62">
            <v>0</v>
          </cell>
        </row>
        <row r="63">
          <cell r="B63" t="str">
            <v>02301</v>
          </cell>
          <cell r="C63" t="str">
            <v>02002</v>
          </cell>
          <cell r="D63" t="str">
            <v>Collection of rattan, bamboo</v>
          </cell>
          <cell r="E63" t="str">
            <v>011</v>
          </cell>
          <cell r="F63">
            <v>549.08956688885576</v>
          </cell>
          <cell r="G63">
            <v>601.80216531018561</v>
          </cell>
          <cell r="H63">
            <v>623.52722347788335</v>
          </cell>
          <cell r="I63">
            <v>553.69217444836056</v>
          </cell>
          <cell r="J63">
            <v>577.1299641927593</v>
          </cell>
          <cell r="K63">
            <v>569.62977658431771</v>
          </cell>
          <cell r="L63">
            <v>593.03781741152977</v>
          </cell>
          <cell r="M63">
            <v>502.20280795642321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B64" t="str">
            <v>02203</v>
          </cell>
          <cell r="C64" t="str">
            <v>02003</v>
          </cell>
          <cell r="D64" t="str">
            <v>Production of charcoal in the forest (using traditional methods)</v>
          </cell>
          <cell r="E64" t="str">
            <v>011</v>
          </cell>
          <cell r="F64">
            <v>25.85923009893208</v>
          </cell>
          <cell r="G64">
            <v>28.341716188429547</v>
          </cell>
          <cell r="H64">
            <v>29.36485214283185</v>
          </cell>
          <cell r="I64">
            <v>26.075988702834692</v>
          </cell>
          <cell r="J64">
            <v>27.179785304625668</v>
          </cell>
          <cell r="K64">
            <v>26.826565923221708</v>
          </cell>
          <cell r="L64">
            <v>27.928961507508227</v>
          </cell>
          <cell r="M64">
            <v>23.651110402364704</v>
          </cell>
          <cell r="N64">
            <v>0.11984208082361636</v>
          </cell>
          <cell r="O64">
            <v>0.14599963273616412</v>
          </cell>
          <cell r="P64">
            <v>0.16197016958646077</v>
          </cell>
          <cell r="Q64">
            <v>0.17564617819383926</v>
          </cell>
          <cell r="R64">
            <v>0.18255792842191612</v>
          </cell>
          <cell r="S64">
            <v>0.16343998835850296</v>
          </cell>
          <cell r="T64">
            <v>0.1682609028957619</v>
          </cell>
          <cell r="U64">
            <v>0.1682609028957619</v>
          </cell>
          <cell r="V64">
            <v>0.16486475145953874</v>
          </cell>
          <cell r="W64">
            <v>0.34972159192737901</v>
          </cell>
          <cell r="X64">
            <v>0.47885525572611465</v>
          </cell>
          <cell r="Y64">
            <v>0.46952067167354539</v>
          </cell>
          <cell r="Z64">
            <v>0.31838179681857121</v>
          </cell>
          <cell r="AA64">
            <v>0</v>
          </cell>
          <cell r="AB64">
            <v>0</v>
          </cell>
          <cell r="AC64">
            <v>0</v>
          </cell>
        </row>
        <row r="65">
          <cell r="B65" t="str">
            <v>02302</v>
          </cell>
          <cell r="C65" t="str">
            <v>02005</v>
          </cell>
          <cell r="D65" t="str">
            <v>Bird’s nest collection</v>
          </cell>
          <cell r="E65" t="str">
            <v>011</v>
          </cell>
          <cell r="F65">
            <v>4.4978282874475362</v>
          </cell>
          <cell r="G65">
            <v>4.9296198030424989</v>
          </cell>
          <cell r="H65">
            <v>5.1075790779323329</v>
          </cell>
          <cell r="I65">
            <v>4.5355302212039135</v>
          </cell>
          <cell r="J65">
            <v>4.7275192154674714</v>
          </cell>
          <cell r="K65">
            <v>4.6660819600165038</v>
          </cell>
          <cell r="L65">
            <v>4.8578272681324606</v>
          </cell>
          <cell r="M65">
            <v>4.1137587232998802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B66" t="str">
            <v>02204</v>
          </cell>
          <cell r="C66" t="str">
            <v>02006</v>
          </cell>
          <cell r="D66" t="str">
            <v>Rubber wood logging</v>
          </cell>
          <cell r="E66" t="str">
            <v>011</v>
          </cell>
          <cell r="F66">
            <v>1309.3480139717776</v>
          </cell>
          <cell r="G66">
            <v>1435.0454233130674</v>
          </cell>
          <cell r="H66">
            <v>1486.8505630946695</v>
          </cell>
          <cell r="I66">
            <v>1320.3233000280666</v>
          </cell>
          <cell r="J66">
            <v>1376.2125853182538</v>
          </cell>
          <cell r="K66">
            <v>1358.3277877520375</v>
          </cell>
          <cell r="L66">
            <v>1414.1461343684907</v>
          </cell>
          <cell r="M66">
            <v>1197.5427851134032</v>
          </cell>
          <cell r="N66">
            <v>0.11114877880905517</v>
          </cell>
          <cell r="O66">
            <v>0.13540887118840259</v>
          </cell>
          <cell r="P66">
            <v>0.15022091096304641</v>
          </cell>
          <cell r="Q66">
            <v>0.16290486675925367</v>
          </cell>
          <cell r="R66">
            <v>0.16931524107856011</v>
          </cell>
          <cell r="S66">
            <v>0.15158410960295957</v>
          </cell>
          <cell r="T66">
            <v>0.15605531671048464</v>
          </cell>
          <cell r="U66">
            <v>0.15605531671048464</v>
          </cell>
          <cell r="V66">
            <v>8.3477092733094338</v>
          </cell>
          <cell r="W66">
            <v>17.707691608810599</v>
          </cell>
          <cell r="X66">
            <v>24.246204379102096</v>
          </cell>
          <cell r="Y66">
            <v>23.773560025665258</v>
          </cell>
          <cell r="Z66">
            <v>16.120842413107184</v>
          </cell>
          <cell r="AA66">
            <v>0</v>
          </cell>
          <cell r="AB66">
            <v>0</v>
          </cell>
          <cell r="AC66">
            <v>0</v>
          </cell>
        </row>
        <row r="67">
          <cell r="B67" t="str">
            <v>01301</v>
          </cell>
          <cell r="C67" t="str">
            <v>02009</v>
          </cell>
          <cell r="D67" t="str">
            <v>Growing of plants for planting</v>
          </cell>
          <cell r="E67" t="str">
            <v>011</v>
          </cell>
          <cell r="F67">
            <v>150.38174625154841</v>
          </cell>
          <cell r="G67">
            <v>217.66275129032601</v>
          </cell>
          <cell r="H67">
            <v>148.5061834635589</v>
          </cell>
          <cell r="I67">
            <v>167.03186712273555</v>
          </cell>
          <cell r="J67">
            <v>187.39242576095211</v>
          </cell>
          <cell r="K67">
            <v>209.68056256768196</v>
          </cell>
          <cell r="L67">
            <v>145.83733630852714</v>
          </cell>
          <cell r="M67">
            <v>88.594617938012945</v>
          </cell>
          <cell r="AA67">
            <v>0</v>
          </cell>
          <cell r="AB67">
            <v>0</v>
          </cell>
          <cell r="AC67">
            <v>0</v>
          </cell>
        </row>
        <row r="68">
          <cell r="B68" t="str">
            <v>02101</v>
          </cell>
          <cell r="C68" t="str">
            <v>02009</v>
          </cell>
          <cell r="D68" t="str">
            <v>Planting, replanting, transplanting, thinning and conserving of forests and timber tracts</v>
          </cell>
          <cell r="E68" t="str">
            <v>011</v>
          </cell>
          <cell r="F68">
            <v>631.08995146181064</v>
          </cell>
          <cell r="G68">
            <v>691.67458680214395</v>
          </cell>
          <cell r="H68">
            <v>716.64403938570149</v>
          </cell>
          <cell r="I68">
            <v>636.379906974503</v>
          </cell>
          <cell r="J68">
            <v>663.31786843673331</v>
          </cell>
          <cell r="K68">
            <v>654.69761170779077</v>
          </cell>
          <cell r="L68">
            <v>681.60138158483073</v>
          </cell>
          <cell r="M68">
            <v>577.20117956886384</v>
          </cell>
          <cell r="N68">
            <v>2.4304810032884774</v>
          </cell>
          <cell r="O68">
            <v>2.9609744040960777</v>
          </cell>
          <cell r="P68">
            <v>3.2848680327797624</v>
          </cell>
          <cell r="Q68">
            <v>3.5622270279891728</v>
          </cell>
          <cell r="R68">
            <v>3.7024021443870616</v>
          </cell>
          <cell r="S68">
            <v>3.3146769828511751</v>
          </cell>
          <cell r="T68">
            <v>3.4124484928312997</v>
          </cell>
          <cell r="U68">
            <v>3.4124484928312997</v>
          </cell>
          <cell r="V68">
            <v>4.0234951929470064</v>
          </cell>
          <cell r="W68">
            <v>8.5348937934432669</v>
          </cell>
          <cell r="X68">
            <v>11.686378091585436</v>
          </cell>
          <cell r="Y68">
            <v>11.458569213513099</v>
          </cell>
          <cell r="Z68">
            <v>7.7700516191645592</v>
          </cell>
          <cell r="AA68">
            <v>0</v>
          </cell>
          <cell r="AB68">
            <v>0</v>
          </cell>
          <cell r="AC68">
            <v>0</v>
          </cell>
        </row>
        <row r="69">
          <cell r="B69" t="str">
            <v>03111</v>
          </cell>
          <cell r="C69" t="str">
            <v>05001</v>
          </cell>
          <cell r="D69" t="str">
            <v>Fishing on a commercial basis in ocean and coastal waters</v>
          </cell>
          <cell r="E69" t="str">
            <v>012</v>
          </cell>
          <cell r="F69">
            <v>5997.2510032333266</v>
          </cell>
          <cell r="G69">
            <v>6441.0475774725928</v>
          </cell>
          <cell r="H69">
            <v>6989.0149106316921</v>
          </cell>
          <cell r="I69">
            <v>7504.8324175245762</v>
          </cell>
          <cell r="J69">
            <v>8104.7108188734801</v>
          </cell>
          <cell r="K69">
            <v>8006.8308454731377</v>
          </cell>
          <cell r="L69">
            <v>8545.2817886311404</v>
          </cell>
          <cell r="M69">
            <v>8602.453358719662</v>
          </cell>
          <cell r="N69">
            <v>34.915300876575529</v>
          </cell>
          <cell r="O69">
            <v>42.536153159384618</v>
          </cell>
          <cell r="P69">
            <v>47.189077202895206</v>
          </cell>
          <cell r="Q69">
            <v>51.052999388131248</v>
          </cell>
          <cell r="R69">
            <v>53.187202311989999</v>
          </cell>
          <cell r="S69">
            <v>47.61730044724478</v>
          </cell>
          <cell r="T69">
            <v>49.021846166176275</v>
          </cell>
          <cell r="U69">
            <v>49.021846166176275</v>
          </cell>
          <cell r="V69">
            <v>99.249771183541711</v>
          </cell>
          <cell r="W69">
            <v>226.83383842178165</v>
          </cell>
          <cell r="X69">
            <v>266.41161252577581</v>
          </cell>
          <cell r="Y69">
            <v>305.32169727394228</v>
          </cell>
          <cell r="Z69">
            <v>277.67457299698469</v>
          </cell>
          <cell r="AA69">
            <v>240.5</v>
          </cell>
          <cell r="AB69">
            <v>148.23741689160369</v>
          </cell>
          <cell r="AC69">
            <v>239.83</v>
          </cell>
        </row>
        <row r="70">
          <cell r="B70" t="str">
            <v>03121</v>
          </cell>
          <cell r="C70" t="str">
            <v>05002</v>
          </cell>
          <cell r="D70" t="str">
            <v>Fishing on a commercial basis in inland waters</v>
          </cell>
          <cell r="E70" t="str">
            <v>013</v>
          </cell>
          <cell r="F70">
            <v>94.332825091849813</v>
          </cell>
          <cell r="G70">
            <v>100.13243152935256</v>
          </cell>
          <cell r="H70">
            <v>120.1996101159869</v>
          </cell>
          <cell r="I70">
            <v>119.35115941747975</v>
          </cell>
          <cell r="J70">
            <v>130.10301573201957</v>
          </cell>
          <cell r="K70">
            <v>129.71857760646694</v>
          </cell>
          <cell r="L70">
            <v>127.6735411941339</v>
          </cell>
          <cell r="M70">
            <v>134.85024410672699</v>
          </cell>
          <cell r="N70">
            <v>1.8821896638131228</v>
          </cell>
          <cell r="O70">
            <v>2.2930092482370146</v>
          </cell>
          <cell r="P70">
            <v>2.5438358291724428</v>
          </cell>
          <cell r="Q70">
            <v>2.7521294487674166</v>
          </cell>
          <cell r="R70">
            <v>2.8671785700098931</v>
          </cell>
          <cell r="S70">
            <v>2.5669201888681661</v>
          </cell>
          <cell r="T70">
            <v>2.6426354589118337</v>
          </cell>
          <cell r="U70">
            <v>2.6426354589118337</v>
          </cell>
          <cell r="V70">
            <v>0.50989977871741154</v>
          </cell>
          <cell r="W70">
            <v>2.3016816154472841</v>
          </cell>
          <cell r="X70">
            <v>0.76347214871240443</v>
          </cell>
          <cell r="Y70">
            <v>0.74858937388904989</v>
          </cell>
          <cell r="Z70">
            <v>0.50761818236577927</v>
          </cell>
          <cell r="AA70">
            <v>0</v>
          </cell>
          <cell r="AB70">
            <v>0</v>
          </cell>
          <cell r="AC70">
            <v>0</v>
          </cell>
        </row>
        <row r="71">
          <cell r="B71" t="str">
            <v>03211</v>
          </cell>
          <cell r="C71" t="str">
            <v>05003</v>
          </cell>
          <cell r="D71" t="str">
            <v>Fish farming in sea water</v>
          </cell>
          <cell r="E71" t="str">
            <v>013</v>
          </cell>
          <cell r="F71">
            <v>2892.0285770063224</v>
          </cell>
          <cell r="G71">
            <v>3069.8312404621947</v>
          </cell>
          <cell r="H71">
            <v>3685.0450207759782</v>
          </cell>
          <cell r="I71">
            <v>3659.0334636761609</v>
          </cell>
          <cell r="J71">
            <v>3988.6607772569732</v>
          </cell>
          <cell r="K71">
            <v>3956.0015816888736</v>
          </cell>
          <cell r="L71">
            <v>3893.6345142180576</v>
          </cell>
          <cell r="M71">
            <v>4112.5009911513816</v>
          </cell>
          <cell r="N71">
            <v>111.56053951020763</v>
          </cell>
          <cell r="O71">
            <v>135.91050559536785</v>
          </cell>
          <cell r="P71">
            <v>150.77741791065907</v>
          </cell>
          <cell r="Q71">
            <v>163.12333024102051</v>
          </cell>
          <cell r="R71">
            <v>169.94248469859184</v>
          </cell>
          <cell r="S71">
            <v>152.14566664319398</v>
          </cell>
          <cell r="T71">
            <v>156.63343774173472</v>
          </cell>
          <cell r="U71">
            <v>156.63343774173472</v>
          </cell>
          <cell r="V71">
            <v>15.632360527993571</v>
          </cell>
          <cell r="W71">
            <v>70.56429191601444</v>
          </cell>
          <cell r="X71">
            <v>23.406309200162607</v>
          </cell>
          <cell r="Y71">
            <v>22.950037376941125</v>
          </cell>
          <cell r="Z71">
            <v>15.562412004309589</v>
          </cell>
          <cell r="AA71">
            <v>0</v>
          </cell>
          <cell r="AB71">
            <v>0</v>
          </cell>
          <cell r="AC71">
            <v>0</v>
          </cell>
        </row>
        <row r="72">
          <cell r="B72" t="str">
            <v>03129</v>
          </cell>
          <cell r="C72" t="str">
            <v>05009</v>
          </cell>
          <cell r="D72" t="str">
            <v>Freshwater fishing n.e.c.</v>
          </cell>
          <cell r="E72" t="str">
            <v>013</v>
          </cell>
          <cell r="F72">
            <v>49.484618277720536</v>
          </cell>
          <cell r="G72">
            <v>52.526945383278942</v>
          </cell>
          <cell r="H72">
            <v>63.053680603003038</v>
          </cell>
          <cell r="I72">
            <v>62.608604788701783</v>
          </cell>
          <cell r="J72">
            <v>68.248757142708513</v>
          </cell>
          <cell r="K72">
            <v>68.047090608542376</v>
          </cell>
          <cell r="L72">
            <v>66.974316140802173</v>
          </cell>
          <cell r="M72">
            <v>70.739033287526922</v>
          </cell>
          <cell r="N72">
            <v>5.2252615961275095E-3</v>
          </cell>
          <cell r="O72">
            <v>6.3657629168490121E-3</v>
          </cell>
          <cell r="P72">
            <v>7.0620978961808238E-3</v>
          </cell>
          <cell r="Q72">
            <v>7.6403545257401678E-3</v>
          </cell>
          <cell r="R72">
            <v>7.9597494126925471E-3</v>
          </cell>
          <cell r="S72">
            <v>7.1261837959752635E-3</v>
          </cell>
          <cell r="T72">
            <v>7.3363815780617368E-3</v>
          </cell>
          <cell r="U72">
            <v>7.3363815780617368E-3</v>
          </cell>
          <cell r="V72">
            <v>0.26748054969367496</v>
          </cell>
          <cell r="W72">
            <v>1.2074040613790178</v>
          </cell>
          <cell r="X72">
            <v>0.4004982126626519</v>
          </cell>
          <cell r="Y72">
            <v>0.39269108475855397</v>
          </cell>
          <cell r="Z72">
            <v>0.26628368185456974</v>
          </cell>
          <cell r="AA72">
            <v>0</v>
          </cell>
          <cell r="AB72">
            <v>0</v>
          </cell>
          <cell r="AC72">
            <v>0</v>
          </cell>
        </row>
        <row r="73">
          <cell r="B73" t="str">
            <v>05100</v>
          </cell>
          <cell r="C73" t="str">
            <v>10100</v>
          </cell>
          <cell r="D73" t="str">
            <v>Mining of hard coal</v>
          </cell>
          <cell r="E73" t="str">
            <v>016</v>
          </cell>
          <cell r="F73">
            <v>51.986806999999999</v>
          </cell>
          <cell r="G73">
            <v>37.439072241075053</v>
          </cell>
          <cell r="H73">
            <v>17.262082012060205</v>
          </cell>
          <cell r="I73">
            <v>29.616725433704573</v>
          </cell>
          <cell r="J73">
            <v>23.205428587227232</v>
          </cell>
          <cell r="K73">
            <v>25.675809749689876</v>
          </cell>
          <cell r="L73">
            <v>40.932748876864622</v>
          </cell>
          <cell r="M73">
            <v>45.455851333646763</v>
          </cell>
          <cell r="N73">
            <v>0.14548678587161606</v>
          </cell>
          <cell r="O73">
            <v>0.16256076946889714</v>
          </cell>
          <cell r="P73">
            <v>0.18041283532617852</v>
          </cell>
          <cell r="Q73">
            <v>0.18720125143189598</v>
          </cell>
          <cell r="R73">
            <v>0.19018615673715999</v>
          </cell>
          <cell r="S73">
            <v>0.17463394324799428</v>
          </cell>
          <cell r="T73">
            <v>0.16812653993194396</v>
          </cell>
          <cell r="U73">
            <v>0.16420341688706938</v>
          </cell>
          <cell r="V73">
            <v>1.9887907037051544</v>
          </cell>
          <cell r="W73">
            <v>4.218749276317169</v>
          </cell>
          <cell r="X73">
            <v>5.7765099730379665</v>
          </cell>
          <cell r="Y73">
            <v>5.6639053451696482</v>
          </cell>
          <cell r="Z73">
            <v>3.8406921560617335</v>
          </cell>
          <cell r="AA73">
            <v>0</v>
          </cell>
          <cell r="AB73">
            <v>0</v>
          </cell>
          <cell r="AC73">
            <v>0</v>
          </cell>
        </row>
        <row r="74">
          <cell r="B74" t="str">
            <v>06101</v>
          </cell>
          <cell r="C74" t="str">
            <v>11100</v>
          </cell>
          <cell r="D74" t="str">
            <v>Extraction of crude petroleum oils</v>
          </cell>
          <cell r="E74" t="str">
            <v>014</v>
          </cell>
          <cell r="F74">
            <v>38067.982945525589</v>
          </cell>
          <cell r="G74">
            <v>41540.261877697856</v>
          </cell>
          <cell r="H74">
            <v>42915.816410321393</v>
          </cell>
          <cell r="I74">
            <v>41879.161601422929</v>
          </cell>
          <cell r="J74">
            <v>42993.960819057364</v>
          </cell>
          <cell r="K74">
            <v>40145.12601888967</v>
          </cell>
          <cell r="L74">
            <v>40402.24083636314</v>
          </cell>
          <cell r="M74">
            <v>51294.932267862947</v>
          </cell>
          <cell r="N74">
            <v>856.10484455927417</v>
          </cell>
          <cell r="O74">
            <v>1000.2637807563563</v>
          </cell>
          <cell r="P74">
            <v>946.11144790238188</v>
          </cell>
          <cell r="Q74">
            <v>766.4652225485064</v>
          </cell>
          <cell r="R74">
            <v>719.37080275764208</v>
          </cell>
          <cell r="S74">
            <v>470.42184796654021</v>
          </cell>
          <cell r="T74">
            <v>351.63785409802358</v>
          </cell>
          <cell r="U74">
            <v>556.23899757752815</v>
          </cell>
          <cell r="V74">
            <v>165.18692312056157</v>
          </cell>
          <cell r="W74">
            <v>358.46436751441496</v>
          </cell>
          <cell r="X74">
            <v>480.68315313851593</v>
          </cell>
          <cell r="Y74">
            <v>452.29993003913052</v>
          </cell>
          <cell r="Z74">
            <v>299.93142057990008</v>
          </cell>
          <cell r="AA74">
            <v>114.22521460877431</v>
          </cell>
          <cell r="AB74">
            <v>0</v>
          </cell>
          <cell r="AC74">
            <v>0</v>
          </cell>
        </row>
        <row r="75">
          <cell r="B75" t="str">
            <v>06201</v>
          </cell>
          <cell r="C75" t="str">
            <v>11100</v>
          </cell>
          <cell r="D75" t="str">
            <v>Production of crude gaseous hydrocarbon (natural gas)</v>
          </cell>
          <cell r="E75" t="str">
            <v>014</v>
          </cell>
          <cell r="F75">
            <v>39968.604968463143</v>
          </cell>
          <cell r="G75">
            <v>40595.606813138627</v>
          </cell>
          <cell r="H75">
            <v>44001.254555621512</v>
          </cell>
          <cell r="I75">
            <v>46658.243001672774</v>
          </cell>
          <cell r="J75">
            <v>51101.50145387691</v>
          </cell>
          <cell r="K75">
            <v>49561.375365482927</v>
          </cell>
          <cell r="L75">
            <v>50201.441183282041</v>
          </cell>
          <cell r="M75">
            <v>55695.258752303482</v>
          </cell>
          <cell r="N75">
            <v>898.8476324774382</v>
          </cell>
          <cell r="O75">
            <v>977.51707181242546</v>
          </cell>
          <cell r="P75">
            <v>970.04074812679482</v>
          </cell>
          <cell r="Q75">
            <v>853.93114949045048</v>
          </cell>
          <cell r="R75">
            <v>855.02539014041508</v>
          </cell>
          <cell r="S75">
            <v>580.76175364908408</v>
          </cell>
          <cell r="T75">
            <v>436.92445480473185</v>
          </cell>
          <cell r="U75">
            <v>603.95585935126974</v>
          </cell>
          <cell r="V75">
            <v>173.43421860857043</v>
          </cell>
          <cell r="W75">
            <v>350.31263315045049</v>
          </cell>
          <cell r="X75">
            <v>492.84071820103674</v>
          </cell>
          <cell r="Y75">
            <v>503.91457800072845</v>
          </cell>
          <cell r="Z75">
            <v>358.67247839412244</v>
          </cell>
          <cell r="AA75">
            <v>141.01733632034276</v>
          </cell>
          <cell r="AB75">
            <v>0</v>
          </cell>
          <cell r="AC75">
            <v>0</v>
          </cell>
        </row>
        <row r="76">
          <cell r="B76" t="str">
            <v>06202</v>
          </cell>
          <cell r="C76" t="str">
            <v>11100</v>
          </cell>
          <cell r="D76" t="str">
            <v>Extraction of condensates</v>
          </cell>
          <cell r="E76" t="str">
            <v>014</v>
          </cell>
          <cell r="F76">
            <v>8102.9437683628566</v>
          </cell>
          <cell r="G76">
            <v>9759.2260678474977</v>
          </cell>
          <cell r="H76">
            <v>9737.7286343345877</v>
          </cell>
          <cell r="I76">
            <v>9549.4627726359522</v>
          </cell>
          <cell r="J76">
            <v>8912.3848552224936</v>
          </cell>
          <cell r="K76">
            <v>6717.8366787930499</v>
          </cell>
          <cell r="L76">
            <v>5908.3656491740849</v>
          </cell>
          <cell r="M76">
            <v>7014.5276909479435</v>
          </cell>
          <cell r="N76">
            <v>182.22582019156272</v>
          </cell>
          <cell r="O76">
            <v>234.99611997203229</v>
          </cell>
          <cell r="P76">
            <v>214.67555107014181</v>
          </cell>
          <cell r="Q76">
            <v>174.77262746822521</v>
          </cell>
          <cell r="R76">
            <v>149.12116319705535</v>
          </cell>
          <cell r="S76">
            <v>78.719821262691752</v>
          </cell>
          <cell r="T76">
            <v>51.423014543098034</v>
          </cell>
          <cell r="U76">
            <v>76.065094128941965</v>
          </cell>
          <cell r="V76">
            <v>35.160789875054633</v>
          </cell>
          <cell r="W76">
            <v>84.215521080268658</v>
          </cell>
          <cell r="X76">
            <v>109.06846230317606</v>
          </cell>
          <cell r="Y76">
            <v>103.13533458673079</v>
          </cell>
          <cell r="Z76">
            <v>58.952489819476732</v>
          </cell>
          <cell r="AA76">
            <v>19.114308819974028</v>
          </cell>
          <cell r="AB76">
            <v>0</v>
          </cell>
          <cell r="AC76">
            <v>0</v>
          </cell>
        </row>
        <row r="77">
          <cell r="B77" t="str">
            <v>09101</v>
          </cell>
          <cell r="C77" t="str">
            <v>11100</v>
          </cell>
          <cell r="D77" t="str">
            <v>Oil and gas extraction service activities provided on a fee or contract basis</v>
          </cell>
          <cell r="E77" t="str">
            <v>014</v>
          </cell>
          <cell r="F77">
            <v>1586.942944185208</v>
          </cell>
          <cell r="G77">
            <v>1680.8773547400381</v>
          </cell>
          <cell r="H77">
            <v>2059.8023202494237</v>
          </cell>
          <cell r="I77">
            <v>2293.1131934908271</v>
          </cell>
          <cell r="J77">
            <v>2556.7700404342095</v>
          </cell>
          <cell r="K77">
            <v>3008.9417459480301</v>
          </cell>
          <cell r="L77">
            <v>3280.9460643686652</v>
          </cell>
          <cell r="M77">
            <v>3751.7950747536252</v>
          </cell>
          <cell r="N77">
            <v>35.68850875288625</v>
          </cell>
          <cell r="O77">
            <v>40.474485760107385</v>
          </cell>
          <cell r="P77">
            <v>45.409891238493934</v>
          </cell>
          <cell r="Q77">
            <v>41.958567148235552</v>
          </cell>
          <cell r="R77">
            <v>42.779629543658586</v>
          </cell>
          <cell r="S77">
            <v>35.25887391377254</v>
          </cell>
          <cell r="T77">
            <v>28.555466469265408</v>
          </cell>
          <cell r="U77">
            <v>40.684228231347817</v>
          </cell>
          <cell r="V77">
            <v>6.8861600178018127</v>
          </cell>
          <cell r="W77">
            <v>14.504834842162602</v>
          </cell>
          <cell r="X77">
            <v>23.071034340183235</v>
          </cell>
          <cell r="Y77">
            <v>24.76023233329164</v>
          </cell>
          <cell r="Z77">
            <v>17.578259026290503</v>
          </cell>
          <cell r="AA77">
            <v>8.5613635018729912</v>
          </cell>
          <cell r="AB77">
            <v>0</v>
          </cell>
          <cell r="AC77">
            <v>0</v>
          </cell>
        </row>
        <row r="78">
          <cell r="B78" t="str">
            <v>09102</v>
          </cell>
          <cell r="C78" t="str">
            <v>11200</v>
          </cell>
          <cell r="D78" t="str">
            <v>Oil and gas field fire fighting services</v>
          </cell>
          <cell r="E78" t="str">
            <v>014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38.600573999999995</v>
          </cell>
          <cell r="L78">
            <v>51.279184802414697</v>
          </cell>
          <cell r="M78">
            <v>46.727252751641117</v>
          </cell>
          <cell r="T78">
            <v>0</v>
          </cell>
          <cell r="U78">
            <v>0</v>
          </cell>
          <cell r="AB78">
            <v>0</v>
          </cell>
          <cell r="AC78">
            <v>0</v>
          </cell>
        </row>
        <row r="79">
          <cell r="B79" t="str">
            <v>09900</v>
          </cell>
          <cell r="C79" t="str">
            <v>12000</v>
          </cell>
          <cell r="D79" t="str">
            <v>Support activities for other mining and quarrying</v>
          </cell>
          <cell r="E79" t="str">
            <v>016</v>
          </cell>
          <cell r="F79">
            <v>0.4963439999999999</v>
          </cell>
          <cell r="G79">
            <v>0.51698979821695779</v>
          </cell>
          <cell r="H79">
            <v>0.69898742373335399</v>
          </cell>
          <cell r="I79">
            <v>0.82065563051490775</v>
          </cell>
          <cell r="J79">
            <v>0.94309313245998405</v>
          </cell>
          <cell r="K79">
            <v>1.0743146089394306</v>
          </cell>
          <cell r="L79">
            <v>1.5256396844630484</v>
          </cell>
          <cell r="M79">
            <v>1.7133448504306448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B80" t="str">
            <v>07101</v>
          </cell>
          <cell r="C80" t="str">
            <v>13100</v>
          </cell>
          <cell r="D80" t="str">
            <v>Mining of ores valued chiefly for iron content</v>
          </cell>
          <cell r="E80" t="str">
            <v>016</v>
          </cell>
          <cell r="F80">
            <v>122.63433100000003</v>
          </cell>
          <cell r="G80">
            <v>118.56084927995232</v>
          </cell>
          <cell r="H80">
            <v>200.25717438442064</v>
          </cell>
          <cell r="I80">
            <v>233.43923058889311</v>
          </cell>
          <cell r="J80">
            <v>187.50932105949357</v>
          </cell>
          <cell r="K80">
            <v>216.21246065420405</v>
          </cell>
          <cell r="L80">
            <v>132.86216150446387</v>
          </cell>
          <cell r="M80">
            <v>137.17130022149911</v>
          </cell>
          <cell r="N80">
            <v>1.3994832998518485</v>
          </cell>
          <cell r="O80">
            <v>1.6907951378614483</v>
          </cell>
          <cell r="P80">
            <v>2.1858387841080269</v>
          </cell>
          <cell r="Q80">
            <v>4.8832019043497361</v>
          </cell>
          <cell r="R80">
            <v>6.0268296103050147</v>
          </cell>
          <cell r="S80">
            <v>6.4755390574949221</v>
          </cell>
          <cell r="T80">
            <v>3.8218772245780319</v>
          </cell>
          <cell r="U80">
            <v>3.0955282702602087</v>
          </cell>
          <cell r="V80">
            <v>1.897554481110276</v>
          </cell>
          <cell r="W80">
            <v>4.0252132006863981</v>
          </cell>
          <cell r="X80">
            <v>5.5115112737078835</v>
          </cell>
          <cell r="Y80">
            <v>5.404072408568779</v>
          </cell>
          <cell r="Z80">
            <v>3.6644995361867356</v>
          </cell>
          <cell r="AA80">
            <v>0</v>
          </cell>
          <cell r="AB80">
            <v>0</v>
          </cell>
          <cell r="AC80">
            <v>0</v>
          </cell>
        </row>
        <row r="81">
          <cell r="B81" t="str">
            <v>07291</v>
          </cell>
          <cell r="C81" t="str">
            <v>13201</v>
          </cell>
          <cell r="D81" t="str">
            <v>Mining of tin ores</v>
          </cell>
          <cell r="E81" t="str">
            <v>016</v>
          </cell>
          <cell r="F81">
            <v>79.058243999999988</v>
          </cell>
          <cell r="G81">
            <v>113.15821337199409</v>
          </cell>
          <cell r="H81">
            <v>76.313271948911279</v>
          </cell>
          <cell r="I81">
            <v>60.285640385935338</v>
          </cell>
          <cell r="J81">
            <v>128.85829305750971</v>
          </cell>
          <cell r="K81">
            <v>58.316469719933338</v>
          </cell>
          <cell r="L81">
            <v>37.562497030794383</v>
          </cell>
          <cell r="M81">
            <v>36.222098793885692</v>
          </cell>
          <cell r="N81">
            <v>0.34980832948972485</v>
          </cell>
          <cell r="O81">
            <v>0.43744586110095485</v>
          </cell>
          <cell r="P81">
            <v>0.47927772006196212</v>
          </cell>
          <cell r="Q81">
            <v>0.97518779915218123</v>
          </cell>
          <cell r="R81">
            <v>1.6079836701323844</v>
          </cell>
          <cell r="S81">
            <v>1.7828606443203976</v>
          </cell>
          <cell r="T81">
            <v>1.8825464277339108</v>
          </cell>
          <cell r="U81">
            <v>1.7536673788994548</v>
          </cell>
          <cell r="V81">
            <v>1.385481880880987</v>
          </cell>
          <cell r="W81">
            <v>2.938972246515366</v>
          </cell>
          <cell r="X81">
            <v>4.0241790588935356</v>
          </cell>
          <cell r="Y81">
            <v>3.9457335636867006</v>
          </cell>
          <cell r="Z81">
            <v>2.6756004954929398</v>
          </cell>
          <cell r="AA81">
            <v>0</v>
          </cell>
          <cell r="AB81">
            <v>0</v>
          </cell>
          <cell r="AC81">
            <v>0</v>
          </cell>
        </row>
        <row r="82">
          <cell r="B82" t="str">
            <v>07298</v>
          </cell>
          <cell r="C82" t="str">
            <v>13202</v>
          </cell>
          <cell r="D82" t="str">
            <v>Amang retreatment</v>
          </cell>
          <cell r="E82" t="str">
            <v>016</v>
          </cell>
          <cell r="F82">
            <v>4.0889049999999996</v>
          </cell>
          <cell r="G82">
            <v>5.6023490927827861</v>
          </cell>
          <cell r="H82">
            <v>5.078595698046664</v>
          </cell>
          <cell r="I82">
            <v>6.6892512575869016</v>
          </cell>
          <cell r="J82">
            <v>3.1465177328477481</v>
          </cell>
          <cell r="K82">
            <v>0.88697347873425092</v>
          </cell>
          <cell r="L82">
            <v>0.77592060738008195</v>
          </cell>
          <cell r="M82">
            <v>0.11397218146729338</v>
          </cell>
          <cell r="N82">
            <v>0.86851362763156337</v>
          </cell>
          <cell r="O82">
            <v>1.0627666376083937</v>
          </cell>
          <cell r="P82">
            <v>3.8284750270634347</v>
          </cell>
          <cell r="Q82">
            <v>11.915276559134396</v>
          </cell>
          <cell r="R82">
            <v>3.7107226261987192</v>
          </cell>
          <cell r="S82">
            <v>3.8392302533034659</v>
          </cell>
          <cell r="T82">
            <v>32.653065803197059</v>
          </cell>
          <cell r="U82">
            <v>27.96605960695349</v>
          </cell>
          <cell r="V82">
            <v>0.87715096107041024</v>
          </cell>
          <cell r="W82">
            <v>1.8606683827225452</v>
          </cell>
          <cell r="X82">
            <v>2.5477146816119891</v>
          </cell>
          <cell r="Y82">
            <v>2.4980507037124249</v>
          </cell>
          <cell r="Z82">
            <v>1.6939272742922988</v>
          </cell>
          <cell r="AA82">
            <v>0</v>
          </cell>
          <cell r="AB82">
            <v>0</v>
          </cell>
          <cell r="AC82">
            <v>0</v>
          </cell>
        </row>
        <row r="83">
          <cell r="B83" t="str">
            <v>07295</v>
          </cell>
          <cell r="C83" t="str">
            <v>13204</v>
          </cell>
          <cell r="D83" t="str">
            <v>Mining of gold</v>
          </cell>
          <cell r="E83" t="str">
            <v>016</v>
          </cell>
          <cell r="F83">
            <v>281.74438899999996</v>
          </cell>
          <cell r="G83">
            <v>341.66363872534635</v>
          </cell>
          <cell r="H83">
            <v>399.34834750754271</v>
          </cell>
          <cell r="I83">
            <v>297.42509308859093</v>
          </cell>
          <cell r="J83">
            <v>353.13189704472836</v>
          </cell>
          <cell r="K83">
            <v>292.82417177525127</v>
          </cell>
          <cell r="L83">
            <v>217.32074919548455</v>
          </cell>
          <cell r="M83">
            <v>218.40359173823867</v>
          </cell>
          <cell r="N83">
            <v>0.72082255596221279</v>
          </cell>
          <cell r="O83">
            <v>0.86276936067944787</v>
          </cell>
          <cell r="P83">
            <v>0.96068427248463995</v>
          </cell>
          <cell r="Q83">
            <v>1.0128855101119481</v>
          </cell>
          <cell r="R83">
            <v>1.0452822571589977</v>
          </cell>
          <cell r="S83">
            <v>0.95470769514213649</v>
          </cell>
          <cell r="T83">
            <v>0.98974087263301802</v>
          </cell>
          <cell r="U83">
            <v>0.98974087263301802</v>
          </cell>
          <cell r="V83">
            <v>3.2411879689001903</v>
          </cell>
          <cell r="W83">
            <v>6.8754139753022381</v>
          </cell>
          <cell r="X83">
            <v>9.4141402571732531</v>
          </cell>
          <cell r="Y83">
            <v>9.2306253380772798</v>
          </cell>
          <cell r="Z83">
            <v>6.2592836869586179</v>
          </cell>
          <cell r="AA83">
            <v>0</v>
          </cell>
          <cell r="AB83">
            <v>0</v>
          </cell>
          <cell r="AC83">
            <v>0</v>
          </cell>
        </row>
        <row r="84">
          <cell r="B84" t="str">
            <v>07296</v>
          </cell>
          <cell r="C84" t="str">
            <v>13209</v>
          </cell>
          <cell r="D84" t="str">
            <v>Mining of silver</v>
          </cell>
          <cell r="E84" t="str">
            <v>016</v>
          </cell>
          <cell r="I84">
            <v>0</v>
          </cell>
          <cell r="J84">
            <v>1.8</v>
          </cell>
          <cell r="K84">
            <v>2.7</v>
          </cell>
          <cell r="L84">
            <v>2.5576557233243049</v>
          </cell>
          <cell r="M84">
            <v>2.0724043674480717</v>
          </cell>
          <cell r="AA84">
            <v>0</v>
          </cell>
          <cell r="AB84">
            <v>0</v>
          </cell>
          <cell r="AC84">
            <v>0</v>
          </cell>
        </row>
        <row r="85">
          <cell r="B85" t="str">
            <v>07293</v>
          </cell>
          <cell r="C85" t="str">
            <v>13205</v>
          </cell>
          <cell r="D85" t="str">
            <v>Mining of bauxite (aluminium)</v>
          </cell>
          <cell r="E85" t="str">
            <v>016</v>
          </cell>
          <cell r="F85">
            <v>0.84441199999999972</v>
          </cell>
          <cell r="G85">
            <v>1.1520139446716793</v>
          </cell>
          <cell r="H85">
            <v>1.0059692790170636</v>
          </cell>
          <cell r="I85">
            <v>2.3734893129733163</v>
          </cell>
          <cell r="J85">
            <v>5.2000800208449398</v>
          </cell>
          <cell r="K85">
            <v>658.02018924811432</v>
          </cell>
          <cell r="L85">
            <v>459.35237237681361</v>
          </cell>
          <cell r="M85">
            <v>87.919730219231155</v>
          </cell>
          <cell r="N85">
            <v>9.6726680761038381E-2</v>
          </cell>
          <cell r="O85">
            <v>0.11577442441357361</v>
          </cell>
          <cell r="P85">
            <v>0.12891355877831803</v>
          </cell>
          <cell r="Q85">
            <v>0.13591840678916808</v>
          </cell>
          <cell r="R85">
            <v>0.14026570389217433</v>
          </cell>
          <cell r="S85">
            <v>0.12811156599400472</v>
          </cell>
          <cell r="T85">
            <v>0.13281264387673256</v>
          </cell>
          <cell r="U85">
            <v>0.13281264387673256</v>
          </cell>
          <cell r="V85">
            <v>0.16143961942825408</v>
          </cell>
          <cell r="W85">
            <v>0.34245598411286499</v>
          </cell>
          <cell r="X85">
            <v>0.46890684370828523</v>
          </cell>
          <cell r="Y85">
            <v>0.45976618942271663</v>
          </cell>
          <cell r="Z85">
            <v>0.31176728594946712</v>
          </cell>
          <cell r="AA85">
            <v>0</v>
          </cell>
          <cell r="AB85">
            <v>0</v>
          </cell>
          <cell r="AC85">
            <v>0</v>
          </cell>
        </row>
        <row r="86">
          <cell r="B86" t="str">
            <v>07294</v>
          </cell>
          <cell r="C86" t="str">
            <v>13206</v>
          </cell>
          <cell r="D86" t="str">
            <v>Mining of ilmenite</v>
          </cell>
          <cell r="E86" t="str">
            <v>016</v>
          </cell>
          <cell r="F86">
            <v>4.3610559999999996</v>
          </cell>
          <cell r="G86">
            <v>6.4126519333435557</v>
          </cell>
          <cell r="H86">
            <v>3.5993791137573869</v>
          </cell>
          <cell r="I86">
            <v>2.2718667056603259</v>
          </cell>
          <cell r="J86">
            <v>1.2119479201945165</v>
          </cell>
          <cell r="K86">
            <v>0.64375235412117915</v>
          </cell>
          <cell r="L86">
            <v>0.40755053440490696</v>
          </cell>
          <cell r="M86">
            <v>0.68103118384209282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B87" t="str">
            <v>07299</v>
          </cell>
          <cell r="C87" t="str">
            <v>13209</v>
          </cell>
          <cell r="D87" t="str">
            <v>Mining of other non-ferrous metal ores n.e.c. </v>
          </cell>
          <cell r="E87" t="str">
            <v>016</v>
          </cell>
          <cell r="F87">
            <v>54.888126999999997</v>
          </cell>
          <cell r="G87">
            <v>40.982220231278419</v>
          </cell>
          <cell r="H87">
            <v>70.545411516249118</v>
          </cell>
          <cell r="I87">
            <v>57.843601840231166</v>
          </cell>
          <cell r="J87">
            <v>47.795644302553136</v>
          </cell>
          <cell r="K87">
            <v>57.069855861436224</v>
          </cell>
          <cell r="L87">
            <v>53.826696286352785</v>
          </cell>
          <cell r="M87">
            <v>82.958518206340045</v>
          </cell>
          <cell r="N87">
            <v>0.54033000003974962</v>
          </cell>
          <cell r="O87">
            <v>0.6478002692020941</v>
          </cell>
          <cell r="P87">
            <v>0.72353335422853426</v>
          </cell>
          <cell r="Q87">
            <v>0.76324750742817882</v>
          </cell>
          <cell r="R87">
            <v>0.7898974083321546</v>
          </cell>
          <cell r="S87">
            <v>0.71583141441804854</v>
          </cell>
          <cell r="T87">
            <v>0.72293579870560976</v>
          </cell>
          <cell r="U87">
            <v>0.72182907463114621</v>
          </cell>
          <cell r="V87">
            <v>2.7026362009397142</v>
          </cell>
          <cell r="W87">
            <v>5.7330037271500398</v>
          </cell>
          <cell r="X87">
            <v>7.849898402650723</v>
          </cell>
          <cell r="Y87">
            <v>7.696876094620376</v>
          </cell>
          <cell r="Z87">
            <v>5.219248882398495</v>
          </cell>
          <cell r="AA87">
            <v>0</v>
          </cell>
          <cell r="AB87">
            <v>0</v>
          </cell>
          <cell r="AC87">
            <v>0</v>
          </cell>
        </row>
        <row r="88">
          <cell r="B88" t="str">
            <v>08101</v>
          </cell>
          <cell r="C88" t="str">
            <v>14101</v>
          </cell>
          <cell r="D88" t="str">
            <v>Quarrying, rough trimming and sawing of monumental and building stone such as marble, granite (dimension stone), sandstone</v>
          </cell>
          <cell r="E88" t="str">
            <v>016</v>
          </cell>
          <cell r="F88">
            <v>30.04675885000001</v>
          </cell>
          <cell r="G88">
            <v>30.322773512248169</v>
          </cell>
          <cell r="H88">
            <v>38.338174596253737</v>
          </cell>
          <cell r="I88">
            <v>51.329832199645182</v>
          </cell>
          <cell r="J88">
            <v>57.263420697019555</v>
          </cell>
          <cell r="K88">
            <v>74.077584621806878</v>
          </cell>
          <cell r="L88">
            <v>91.275847398348475</v>
          </cell>
          <cell r="M88">
            <v>107.78170556759238</v>
          </cell>
          <cell r="AA88">
            <v>0</v>
          </cell>
          <cell r="AB88">
            <v>0</v>
          </cell>
          <cell r="AC88">
            <v>0</v>
          </cell>
        </row>
        <row r="89">
          <cell r="B89" t="str">
            <v>08109</v>
          </cell>
          <cell r="C89" t="str">
            <v>14101</v>
          </cell>
          <cell r="D89" t="str">
            <v>Quarrying, crushing and breaking of granite</v>
          </cell>
          <cell r="E89" t="str">
            <v>016</v>
          </cell>
          <cell r="F89">
            <v>386.25560575000009</v>
          </cell>
          <cell r="G89">
            <v>427.04250771397585</v>
          </cell>
          <cell r="H89">
            <v>548.32927336402236</v>
          </cell>
          <cell r="I89">
            <v>691.9137634141432</v>
          </cell>
          <cell r="J89">
            <v>808.92773537297262</v>
          </cell>
          <cell r="K89">
            <v>908.11807473024032</v>
          </cell>
          <cell r="L89">
            <v>1062.8547837372953</v>
          </cell>
          <cell r="M89">
            <v>1274.9549142390224</v>
          </cell>
          <cell r="N89">
            <v>20.729704472560851</v>
          </cell>
          <cell r="O89">
            <v>24.821593346466283</v>
          </cell>
          <cell r="P89">
            <v>27.685689302385661</v>
          </cell>
          <cell r="Q89">
            <v>29.348199942744742</v>
          </cell>
          <cell r="R89">
            <v>30.254931362831492</v>
          </cell>
          <cell r="S89">
            <v>27.640397033270641</v>
          </cell>
          <cell r="T89">
            <v>28.920447388984151</v>
          </cell>
          <cell r="U89">
            <v>28.838381084011761</v>
          </cell>
          <cell r="V89">
            <v>80.8151388119106</v>
          </cell>
          <cell r="W89">
            <v>171.43021019911444</v>
          </cell>
          <cell r="X89">
            <v>234.73030844811228</v>
          </cell>
          <cell r="Y89">
            <v>230.15458380544982</v>
          </cell>
          <cell r="Z89">
            <v>156.06773963076662</v>
          </cell>
          <cell r="AA89">
            <v>0</v>
          </cell>
          <cell r="AB89">
            <v>0</v>
          </cell>
          <cell r="AC89">
            <v>0</v>
          </cell>
        </row>
        <row r="90">
          <cell r="B90" t="str">
            <v>08102</v>
          </cell>
          <cell r="C90" t="str">
            <v>14102</v>
          </cell>
          <cell r="D90" t="str">
            <v>Quarrying, crushing and breaking of limestone</v>
          </cell>
          <cell r="E90" t="str">
            <v>016</v>
          </cell>
          <cell r="F90">
            <v>262.08282475999994</v>
          </cell>
          <cell r="G90">
            <v>269.75304157145894</v>
          </cell>
          <cell r="H90">
            <v>302.98666175955697</v>
          </cell>
          <cell r="I90">
            <v>292.7351146070352</v>
          </cell>
          <cell r="J90">
            <v>340.34224177700958</v>
          </cell>
          <cell r="K90">
            <v>372.55063287609278</v>
          </cell>
          <cell r="L90">
            <v>349.79189638981819</v>
          </cell>
          <cell r="M90">
            <v>308.65416365697251</v>
          </cell>
          <cell r="N90">
            <v>2.3281327695082528</v>
          </cell>
          <cell r="O90">
            <v>2.7871298463991834</v>
          </cell>
          <cell r="P90">
            <v>3.1045460935944331</v>
          </cell>
          <cell r="Q90">
            <v>3.2734391065364523</v>
          </cell>
          <cell r="R90">
            <v>3.3792576404752914</v>
          </cell>
          <cell r="S90">
            <v>3.0836318347549141</v>
          </cell>
          <cell r="T90">
            <v>3.1872046901571562</v>
          </cell>
          <cell r="U90">
            <v>3.1866513281199245</v>
          </cell>
          <cell r="V90">
            <v>18.048451362478787</v>
          </cell>
          <cell r="W90">
            <v>38.285522444493147</v>
          </cell>
          <cell r="X90">
            <v>52.422338408469294</v>
          </cell>
          <cell r="Y90">
            <v>51.400441461000121</v>
          </cell>
          <cell r="Z90">
            <v>34.854620673654722</v>
          </cell>
          <cell r="AA90">
            <v>0</v>
          </cell>
          <cell r="AB90">
            <v>0</v>
          </cell>
          <cell r="AC90">
            <v>0</v>
          </cell>
        </row>
        <row r="91">
          <cell r="B91" t="str">
            <v>08105</v>
          </cell>
          <cell r="C91" t="str">
            <v>14103</v>
          </cell>
          <cell r="D91" t="str">
            <v>Extraction and dredging of industrial sand, sand for construction and gravel</v>
          </cell>
          <cell r="E91" t="str">
            <v>016</v>
          </cell>
          <cell r="F91">
            <v>6.8253459999999997</v>
          </cell>
          <cell r="G91">
            <v>8.2466708994046982</v>
          </cell>
          <cell r="H91">
            <v>9.8435211917049088</v>
          </cell>
          <cell r="I91">
            <v>8.7099781838551369</v>
          </cell>
          <cell r="J91">
            <v>0.67958531065373196</v>
          </cell>
          <cell r="K91">
            <v>8.683194366348026</v>
          </cell>
          <cell r="L91">
            <v>17.118884186164586</v>
          </cell>
          <cell r="M91">
            <v>35.426380269464559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B92" t="str">
            <v>08108</v>
          </cell>
          <cell r="C92" t="str">
            <v>14104</v>
          </cell>
          <cell r="D92" t="str">
            <v>Mining of clays, refractory clays and kaolin</v>
          </cell>
          <cell r="E92" t="str">
            <v>016</v>
          </cell>
          <cell r="F92">
            <v>4.9750380000000014</v>
          </cell>
          <cell r="G92">
            <v>5.5491656489018659</v>
          </cell>
          <cell r="H92">
            <v>6.7282581519509179</v>
          </cell>
          <cell r="I92">
            <v>8.7562554771307539</v>
          </cell>
          <cell r="J92">
            <v>2.5384568003073742</v>
          </cell>
          <cell r="K92">
            <v>6.1166742292969047</v>
          </cell>
          <cell r="L92">
            <v>9.0884498667377542</v>
          </cell>
          <cell r="M92">
            <v>13.144647051809129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B93" t="str">
            <v>08915</v>
          </cell>
          <cell r="C93" t="str">
            <v>14107</v>
          </cell>
          <cell r="D93" t="str">
            <v>Mining of natural barium sulphate and carbonate (barytes and witherite)</v>
          </cell>
          <cell r="E93" t="str">
            <v>016</v>
          </cell>
          <cell r="F93">
            <v>0.11235200000000001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B94" t="str">
            <v>08107</v>
          </cell>
          <cell r="C94" t="str">
            <v>14108</v>
          </cell>
          <cell r="D94" t="str">
            <v>Quarrying of sand</v>
          </cell>
          <cell r="E94" t="str">
            <v>016</v>
          </cell>
          <cell r="F94">
            <v>317.24819566869985</v>
          </cell>
          <cell r="G94">
            <v>382.67839270722027</v>
          </cell>
          <cell r="H94">
            <v>458.22493707839908</v>
          </cell>
          <cell r="I94">
            <v>533.39151097571801</v>
          </cell>
          <cell r="J94">
            <v>554.79524642021875</v>
          </cell>
          <cell r="K94">
            <v>512.29216474974203</v>
          </cell>
          <cell r="L94">
            <v>917.34528446407876</v>
          </cell>
          <cell r="M94">
            <v>1223.3886855083088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B95" t="str">
            <v>08103</v>
          </cell>
          <cell r="C95" t="str">
            <v>14109</v>
          </cell>
          <cell r="D95" t="str">
            <v>Mining of gypsum and anhydrite</v>
          </cell>
          <cell r="E95" t="str">
            <v>016</v>
          </cell>
          <cell r="F95">
            <v>5.9646860000000004</v>
          </cell>
          <cell r="G95">
            <v>7.2485201756393209</v>
          </cell>
          <cell r="H95">
            <v>7.0397698139691531</v>
          </cell>
          <cell r="I95">
            <v>8.4844205314992998</v>
          </cell>
          <cell r="J95">
            <v>9.9212015788551327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B96" t="str">
            <v>08106</v>
          </cell>
          <cell r="C96" t="str">
            <v>14109</v>
          </cell>
          <cell r="D96" t="str">
            <v>Breaking and crushing of stone and gravel</v>
          </cell>
          <cell r="E96" t="str">
            <v>016</v>
          </cell>
          <cell r="F96">
            <v>437.39859816343289</v>
          </cell>
          <cell r="G96">
            <v>515.24497626687707</v>
          </cell>
          <cell r="H96">
            <v>609.30174402604951</v>
          </cell>
          <cell r="I96">
            <v>813.39857444692916</v>
          </cell>
          <cell r="J96">
            <v>965.89415090386387</v>
          </cell>
          <cell r="K96">
            <v>1046.4472335071684</v>
          </cell>
          <cell r="L96">
            <v>1355.1891456105477</v>
          </cell>
          <cell r="M96">
            <v>1634.842271115705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</row>
        <row r="97">
          <cell r="B97" t="str">
            <v>08999</v>
          </cell>
          <cell r="C97" t="str">
            <v>14290</v>
          </cell>
          <cell r="D97" t="str">
            <v>Other mining and quarrying n.e.c.</v>
          </cell>
          <cell r="E97" t="str">
            <v>016</v>
          </cell>
          <cell r="F97">
            <v>15.364058999999997</v>
          </cell>
          <cell r="G97">
            <v>17.298231818463172</v>
          </cell>
          <cell r="H97">
            <v>4.1339586179043888</v>
          </cell>
          <cell r="I97">
            <v>4.5987527870694667</v>
          </cell>
          <cell r="J97">
            <v>6.4361541449190671</v>
          </cell>
          <cell r="K97">
            <v>4.4466449820873812</v>
          </cell>
          <cell r="L97">
            <v>1.3435727216989624</v>
          </cell>
          <cell r="M97">
            <v>2.356079007787744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B98" t="str">
            <v>10102</v>
          </cell>
          <cell r="C98" t="str">
            <v>15111</v>
          </cell>
          <cell r="D98" t="str">
            <v>Processing and preserving of poultry and poultry products</v>
          </cell>
          <cell r="E98" t="str">
            <v>018</v>
          </cell>
          <cell r="F98">
            <v>474.14496547562203</v>
          </cell>
          <cell r="G98">
            <v>527.72334657436704</v>
          </cell>
          <cell r="H98">
            <v>596.32738162903479</v>
          </cell>
          <cell r="I98">
            <v>616.63078094054936</v>
          </cell>
          <cell r="J98">
            <v>665.7970599359046</v>
          </cell>
          <cell r="K98">
            <v>683.85970291440071</v>
          </cell>
          <cell r="L98">
            <v>748.68219811966128</v>
          </cell>
          <cell r="M98">
            <v>788.99926193265765</v>
          </cell>
          <cell r="N98">
            <v>13.847001165541027</v>
          </cell>
          <cell r="O98">
            <v>11.927972829200321</v>
          </cell>
          <cell r="P98">
            <v>12.803550306495531</v>
          </cell>
          <cell r="Q98">
            <v>12.411480730360887</v>
          </cell>
          <cell r="R98">
            <v>11.447225402243362</v>
          </cell>
          <cell r="S98">
            <v>11.288413804129934</v>
          </cell>
          <cell r="T98">
            <v>8.4256811347533791</v>
          </cell>
          <cell r="U98">
            <v>6.97160160274895</v>
          </cell>
          <cell r="V98">
            <v>5.7502434584151594</v>
          </cell>
          <cell r="W98">
            <v>12.197781990654835</v>
          </cell>
          <cell r="X98">
            <v>16.701776925570314</v>
          </cell>
          <cell r="Y98">
            <v>16.376200170016922</v>
          </cell>
          <cell r="Z98">
            <v>11.104695383499021</v>
          </cell>
          <cell r="AA98">
            <v>0</v>
          </cell>
          <cell r="AB98">
            <v>0</v>
          </cell>
          <cell r="AC98">
            <v>0</v>
          </cell>
        </row>
        <row r="99">
          <cell r="B99" t="str">
            <v>10101</v>
          </cell>
          <cell r="C99" t="str">
            <v>15119</v>
          </cell>
          <cell r="D99" t="str">
            <v>Processing and preserving of meat and production of meat products</v>
          </cell>
          <cell r="E99" t="str">
            <v>018</v>
          </cell>
          <cell r="F99">
            <v>25.641878772661556</v>
          </cell>
          <cell r="G99">
            <v>36.15132776993849</v>
          </cell>
          <cell r="H99">
            <v>52.986898196343304</v>
          </cell>
          <cell r="I99">
            <v>54.947413429608048</v>
          </cell>
          <cell r="J99">
            <v>58.095720169831964</v>
          </cell>
          <cell r="K99">
            <v>59.535483935556044</v>
          </cell>
          <cell r="L99">
            <v>65.205355006865545</v>
          </cell>
          <cell r="M99">
            <v>69.814857046770214</v>
          </cell>
          <cell r="N99">
            <v>1.9681541947155472</v>
          </cell>
          <cell r="O99">
            <v>2.4513503252967399</v>
          </cell>
          <cell r="P99">
            <v>2.7174264852213099</v>
          </cell>
          <cell r="Q99">
            <v>3.1238834975630017</v>
          </cell>
          <cell r="R99">
            <v>3.2827958916599056</v>
          </cell>
          <cell r="S99">
            <v>1.6877299900256344</v>
          </cell>
          <cell r="T99">
            <v>0.60738354435163056</v>
          </cell>
          <cell r="U99">
            <v>0.57026757030955644</v>
          </cell>
          <cell r="V99">
            <v>1.3996612998421603</v>
          </cell>
          <cell r="W99">
            <v>2.9690505314598821</v>
          </cell>
          <cell r="X99">
            <v>4.0653636616214675</v>
          </cell>
          <cell r="Y99">
            <v>3.9861153327164773</v>
          </cell>
          <cell r="Z99">
            <v>2.702983358395624</v>
          </cell>
          <cell r="AA99">
            <v>0</v>
          </cell>
          <cell r="AB99">
            <v>0</v>
          </cell>
          <cell r="AC99">
            <v>0</v>
          </cell>
        </row>
        <row r="100">
          <cell r="B100" t="str">
            <v>10103</v>
          </cell>
          <cell r="C100" t="str">
            <v>15119</v>
          </cell>
          <cell r="D100" t="str">
            <v>Production of hides and skins originating from slaughterhouses</v>
          </cell>
          <cell r="E100" t="str">
            <v>018</v>
          </cell>
          <cell r="F100">
            <v>0.1277684</v>
          </cell>
          <cell r="G100">
            <v>0.14335614480000003</v>
          </cell>
          <cell r="H100">
            <v>0.15741998766257148</v>
          </cell>
          <cell r="I100">
            <v>0.16324452720608651</v>
          </cell>
          <cell r="J100">
            <v>0.17404951921733025</v>
          </cell>
          <cell r="K100">
            <v>0.17832151767314919</v>
          </cell>
          <cell r="L100">
            <v>0.1951778940957567</v>
          </cell>
          <cell r="M100">
            <v>0.20576819898249432</v>
          </cell>
        </row>
        <row r="101">
          <cell r="B101" t="str">
            <v>10104</v>
          </cell>
          <cell r="C101" t="str">
            <v>15119</v>
          </cell>
          <cell r="D101" t="str">
            <v>Operation of slaughterhouses engaged in killing, houses dressing or packing meat</v>
          </cell>
          <cell r="E101" t="str">
            <v>018</v>
          </cell>
          <cell r="F101">
            <v>12.396223890639028</v>
          </cell>
          <cell r="G101">
            <v>13.982940548640819</v>
          </cell>
          <cell r="H101">
            <v>9.7519694751357022</v>
          </cell>
          <cell r="I101">
            <v>10.112792345715732</v>
          </cell>
          <cell r="J101">
            <v>11.070792759201389</v>
          </cell>
          <cell r="K101">
            <v>11.342522378361931</v>
          </cell>
          <cell r="L101">
            <v>12.414708333743732</v>
          </cell>
          <cell r="M101">
            <v>13.248068636458648</v>
          </cell>
        </row>
        <row r="102">
          <cell r="B102" t="str">
            <v>10201</v>
          </cell>
          <cell r="C102" t="str">
            <v>15120</v>
          </cell>
          <cell r="D102" t="str">
            <v>Canning of fish, crustaceans and mollusks</v>
          </cell>
          <cell r="E102" t="str">
            <v>018</v>
          </cell>
          <cell r="F102">
            <v>163.54083971556167</v>
          </cell>
          <cell r="G102">
            <v>172.6689968602019</v>
          </cell>
          <cell r="H102">
            <v>207.59655833917668</v>
          </cell>
          <cell r="I102">
            <v>233.97375514925602</v>
          </cell>
          <cell r="J102">
            <v>254.2912245895559</v>
          </cell>
          <cell r="K102">
            <v>261.2311712472997</v>
          </cell>
          <cell r="L102">
            <v>285.92483140296486</v>
          </cell>
          <cell r="M102">
            <v>301.59276507801292</v>
          </cell>
        </row>
        <row r="103">
          <cell r="B103" t="str">
            <v>10202</v>
          </cell>
          <cell r="C103" t="str">
            <v>15120</v>
          </cell>
          <cell r="D103" t="str">
            <v>Processing, curing and preserving of fish, crustacean and mollusks</v>
          </cell>
          <cell r="E103" t="str">
            <v>018</v>
          </cell>
          <cell r="F103">
            <v>423.4128584840073</v>
          </cell>
          <cell r="G103">
            <v>476.76287865299219</v>
          </cell>
          <cell r="H103">
            <v>417.58233935328917</v>
          </cell>
          <cell r="I103">
            <v>433.03288590936086</v>
          </cell>
          <cell r="J103">
            <v>468.89644181685981</v>
          </cell>
          <cell r="K103">
            <v>480.87498285465881</v>
          </cell>
          <cell r="L103">
            <v>532.70945900652896</v>
          </cell>
          <cell r="M103">
            <v>562.34223826372363</v>
          </cell>
          <cell r="N103">
            <v>10.614713263748241</v>
          </cell>
          <cell r="O103">
            <v>12.461461186233185</v>
          </cell>
          <cell r="P103">
            <v>13.786323622150352</v>
          </cell>
          <cell r="Q103">
            <v>14.803951093069983</v>
          </cell>
          <cell r="R103">
            <v>15.306025620023757</v>
          </cell>
          <cell r="S103">
            <v>13.798230707446285</v>
          </cell>
          <cell r="T103">
            <v>13.847959470637246</v>
          </cell>
          <cell r="U103">
            <v>13.712273212089222</v>
          </cell>
          <cell r="V103">
            <v>16.727378096310801</v>
          </cell>
          <cell r="W103">
            <v>35.48317784622796</v>
          </cell>
          <cell r="X103">
            <v>48.58523635297589</v>
          </cell>
          <cell r="Y103">
            <v>47.63813810767607</v>
          </cell>
          <cell r="Z103">
            <v>32.303404137142557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 t="str">
            <v>10203</v>
          </cell>
          <cell r="C104" t="str">
            <v>15120</v>
          </cell>
          <cell r="D104" t="str">
            <v>Production of fish meals for human consumption or animal feed</v>
          </cell>
          <cell r="E104" t="str">
            <v>018</v>
          </cell>
          <cell r="F104">
            <v>73.86947790281738</v>
          </cell>
          <cell r="G104">
            <v>81.921250994224465</v>
          </cell>
          <cell r="H104">
            <v>123.60771353532618</v>
          </cell>
          <cell r="I104">
            <v>128.18119893613334</v>
          </cell>
          <cell r="J104">
            <v>135.44916523393226</v>
          </cell>
          <cell r="K104">
            <v>139.05675194719663</v>
          </cell>
          <cell r="L104">
            <v>153.04085515001452</v>
          </cell>
          <cell r="M104">
            <v>162.24457787178312</v>
          </cell>
        </row>
        <row r="105">
          <cell r="B105" t="str">
            <v>10303</v>
          </cell>
          <cell r="C105" t="str">
            <v>15131</v>
          </cell>
          <cell r="D105" t="str">
            <v>Pineapple canning</v>
          </cell>
          <cell r="E105" t="str">
            <v>018</v>
          </cell>
          <cell r="F105">
            <v>5.8024682996014221</v>
          </cell>
          <cell r="G105">
            <v>6.152271742406775</v>
          </cell>
          <cell r="H105">
            <v>8.8554324596222074</v>
          </cell>
          <cell r="I105">
            <v>9.1830834606282536</v>
          </cell>
          <cell r="J105">
            <v>10.431995901327966</v>
          </cell>
          <cell r="K105">
            <v>10.698266424087151</v>
          </cell>
          <cell r="L105">
            <v>11.742670092541573</v>
          </cell>
          <cell r="M105">
            <v>12.601369062014086</v>
          </cell>
          <cell r="N105">
            <v>0.13473092373377399</v>
          </cell>
          <cell r="O105">
            <v>0.14209250581241406</v>
          </cell>
          <cell r="P105">
            <v>0.1557435134526623</v>
          </cell>
          <cell r="Q105">
            <v>0.16223251285375964</v>
          </cell>
          <cell r="R105">
            <v>0.16248338110745206</v>
          </cell>
          <cell r="S105">
            <v>0.15030264305207541</v>
          </cell>
          <cell r="T105">
            <v>0.14061628937382317</v>
          </cell>
          <cell r="U105">
            <v>0.13417424179409945</v>
          </cell>
          <cell r="V105">
            <v>1.0750225552853869</v>
          </cell>
          <cell r="W105">
            <v>2.2804061878837238</v>
          </cell>
          <cell r="X105">
            <v>3.1224394302918226</v>
          </cell>
          <cell r="Y105">
            <v>3.0615720325498499</v>
          </cell>
          <cell r="Z105">
            <v>2.0760508825699646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 t="str">
            <v>10301</v>
          </cell>
          <cell r="C106" t="str">
            <v>15139</v>
          </cell>
          <cell r="D106" t="str">
            <v>Manufacture of fruits and vegetables food products</v>
          </cell>
          <cell r="E106" t="str">
            <v>018</v>
          </cell>
          <cell r="F106">
            <v>76.847964491811979</v>
          </cell>
          <cell r="G106">
            <v>86.223416159813041</v>
          </cell>
          <cell r="H106">
            <v>124.75840359921466</v>
          </cell>
          <cell r="I106">
            <v>129.37446453238573</v>
          </cell>
          <cell r="J106">
            <v>136.7142864428327</v>
          </cell>
          <cell r="K106">
            <v>140.23893430898494</v>
          </cell>
          <cell r="L106">
            <v>153.54499690493685</v>
          </cell>
          <cell r="M106">
            <v>162.30582211720287</v>
          </cell>
          <cell r="N106">
            <v>1.6272801754897239</v>
          </cell>
          <cell r="O106">
            <v>1.9302138567868796</v>
          </cell>
          <cell r="P106">
            <v>2.1372438750136715</v>
          </cell>
          <cell r="Q106">
            <v>2.3072662221599596</v>
          </cell>
          <cell r="R106">
            <v>2.3825255931270157</v>
          </cell>
          <cell r="S106">
            <v>2.147984630282493</v>
          </cell>
          <cell r="T106">
            <v>2.1803302482060229</v>
          </cell>
          <cell r="U106">
            <v>2.16586602816853</v>
          </cell>
          <cell r="V106">
            <v>1.595248031840526</v>
          </cell>
          <cell r="W106">
            <v>3.3839415416290821</v>
          </cell>
          <cell r="X106">
            <v>4.6334519505890341</v>
          </cell>
          <cell r="Y106">
            <v>4.5431295699340906</v>
          </cell>
          <cell r="Z106">
            <v>3.0806945102108423</v>
          </cell>
          <cell r="AA106">
            <v>0</v>
          </cell>
          <cell r="AB106">
            <v>0</v>
          </cell>
          <cell r="AC106">
            <v>0</v>
          </cell>
        </row>
        <row r="107">
          <cell r="B107" t="str">
            <v>10302</v>
          </cell>
          <cell r="C107" t="str">
            <v>15139</v>
          </cell>
          <cell r="D107" t="str">
            <v>Manufacture of fruit and vegetables juices</v>
          </cell>
          <cell r="E107" t="str">
            <v>018</v>
          </cell>
          <cell r="F107">
            <v>5.0392611336064448</v>
          </cell>
          <cell r="G107">
            <v>5.6540509919064306</v>
          </cell>
          <cell r="H107">
            <v>9.8572512266436192</v>
          </cell>
          <cell r="I107">
            <v>10.221969522029433</v>
          </cell>
          <cell r="J107">
            <v>10.79863964035782</v>
          </cell>
          <cell r="K107">
            <v>11.063689334697713</v>
          </cell>
          <cell r="L107">
            <v>12.109517760128014</v>
          </cell>
          <cell r="M107">
            <v>13.458698338175758</v>
          </cell>
        </row>
        <row r="108">
          <cell r="B108" t="str">
            <v>10304</v>
          </cell>
          <cell r="C108" t="str">
            <v>15139</v>
          </cell>
          <cell r="D108" t="str">
            <v>Manufacture of jams, marmalades and table jellies</v>
          </cell>
          <cell r="E108" t="str">
            <v>018</v>
          </cell>
          <cell r="F108">
            <v>8.789223254583824</v>
          </cell>
          <cell r="G108">
            <v>9.8615084916430504</v>
          </cell>
          <cell r="H108">
            <v>9.9541954415713043</v>
          </cell>
          <cell r="I108">
            <v>10.322500672909442</v>
          </cell>
          <cell r="J108">
            <v>11.21646976655633</v>
          </cell>
          <cell r="K108">
            <v>11.491774988529627</v>
          </cell>
          <cell r="L108">
            <v>12.578069494645348</v>
          </cell>
          <cell r="M108">
            <v>13.863244393656018</v>
          </cell>
        </row>
        <row r="109">
          <cell r="B109" t="str">
            <v>10405</v>
          </cell>
          <cell r="C109" t="str">
            <v>15141</v>
          </cell>
          <cell r="D109" t="str">
            <v>Manufacture of coconut oil</v>
          </cell>
          <cell r="E109" t="str">
            <v>017</v>
          </cell>
          <cell r="F109">
            <v>7.7450045068863602</v>
          </cell>
          <cell r="G109">
            <v>10.321864415547893</v>
          </cell>
          <cell r="H109">
            <v>9.8367367880171344</v>
          </cell>
          <cell r="I109">
            <v>10.162248613202649</v>
          </cell>
          <cell r="J109">
            <v>11.608959792339178</v>
          </cell>
          <cell r="K109">
            <v>10.599059109717189</v>
          </cell>
          <cell r="L109">
            <v>12.324585932779172</v>
          </cell>
          <cell r="M109">
            <v>15.991067950250311</v>
          </cell>
          <cell r="N109">
            <v>0.53219952251461189</v>
          </cell>
          <cell r="O109">
            <v>0.54668844215582646</v>
          </cell>
          <cell r="P109">
            <v>0.60717302457801814</v>
          </cell>
          <cell r="Q109">
            <v>0.62571730609377074</v>
          </cell>
          <cell r="R109">
            <v>0.62908731809163987</v>
          </cell>
          <cell r="S109">
            <v>0.56398565765628805</v>
          </cell>
          <cell r="T109">
            <v>0.43228619386233763</v>
          </cell>
          <cell r="U109">
            <v>0.39683095545775265</v>
          </cell>
          <cell r="V109">
            <v>0.44711339773324987</v>
          </cell>
          <cell r="W109">
            <v>0.94844536411233304</v>
          </cell>
          <cell r="X109">
            <v>1.2986560105461513</v>
          </cell>
          <cell r="Y109">
            <v>1.2733406077373517</v>
          </cell>
          <cell r="Z109">
            <v>0.86345180332197879</v>
          </cell>
          <cell r="AA109">
            <v>0</v>
          </cell>
          <cell r="AB109">
            <v>0</v>
          </cell>
          <cell r="AC109">
            <v>0</v>
          </cell>
        </row>
        <row r="110">
          <cell r="B110" t="str">
            <v>10401</v>
          </cell>
          <cell r="C110" t="str">
            <v>15142</v>
          </cell>
          <cell r="D110" t="str">
            <v>Manufacture of crude palm oil</v>
          </cell>
          <cell r="E110" t="str">
            <v>017</v>
          </cell>
          <cell r="F110">
            <v>5849.7562248600516</v>
          </cell>
          <cell r="G110">
            <v>7595.3234823582898</v>
          </cell>
          <cell r="H110">
            <v>6957.9650402686457</v>
          </cell>
          <cell r="I110">
            <v>6837.3722839357433</v>
          </cell>
          <cell r="J110">
            <v>7533.6236645960889</v>
          </cell>
          <cell r="K110">
            <v>7425.7892226510594</v>
          </cell>
          <cell r="L110">
            <v>7552.2890272167642</v>
          </cell>
          <cell r="M110">
            <v>9408.9654393103265</v>
          </cell>
          <cell r="N110">
            <v>201.61097314174611</v>
          </cell>
          <cell r="O110">
            <v>878.63770599568068</v>
          </cell>
          <cell r="P110">
            <v>478.20267135602955</v>
          </cell>
          <cell r="Q110">
            <v>346.07321324729338</v>
          </cell>
          <cell r="R110">
            <v>416.07100461963142</v>
          </cell>
          <cell r="S110">
            <v>81.45695777439299</v>
          </cell>
          <cell r="T110">
            <v>486.39795489530104</v>
          </cell>
          <cell r="U110">
            <v>906.47963085793413</v>
          </cell>
          <cell r="V110">
            <v>918.4665416722969</v>
          </cell>
          <cell r="W110">
            <v>1818.3173795260043</v>
          </cell>
          <cell r="X110">
            <v>1721.7631350160175</v>
          </cell>
          <cell r="Y110">
            <v>1173.8909513490462</v>
          </cell>
          <cell r="Z110">
            <v>978.0367214723949</v>
          </cell>
          <cell r="AA110">
            <v>1187.3427597846505</v>
          </cell>
          <cell r="AB110">
            <v>283.46351503600056</v>
          </cell>
          <cell r="AC110">
            <v>691.81334000000004</v>
          </cell>
        </row>
        <row r="111">
          <cell r="B111" t="str">
            <v>10402</v>
          </cell>
          <cell r="C111" t="str">
            <v>15143</v>
          </cell>
          <cell r="D111" t="str">
            <v>Manufacture of refined palm oils</v>
          </cell>
          <cell r="E111" t="str">
            <v>017</v>
          </cell>
          <cell r="F111">
            <v>2059.2578457398413</v>
          </cell>
          <cell r="G111">
            <v>2707.924067147891</v>
          </cell>
          <cell r="H111">
            <v>2199.413913977507</v>
          </cell>
          <cell r="I111">
            <v>2377.7481061518265</v>
          </cell>
          <cell r="J111">
            <v>3054.4309014573082</v>
          </cell>
          <cell r="K111">
            <v>2501.7732536870317</v>
          </cell>
          <cell r="L111">
            <v>2519.7234767822592</v>
          </cell>
          <cell r="M111">
            <v>3172.1100852770178</v>
          </cell>
          <cell r="N111">
            <v>42.620204115151637</v>
          </cell>
          <cell r="O111">
            <v>99.750865603055999</v>
          </cell>
          <cell r="P111">
            <v>64.305591225544248</v>
          </cell>
          <cell r="Q111">
            <v>67.977383401617217</v>
          </cell>
          <cell r="R111">
            <v>75.592933959990887</v>
          </cell>
          <cell r="S111">
            <v>49.08228882612535</v>
          </cell>
          <cell r="T111">
            <v>82.156658021248703</v>
          </cell>
          <cell r="U111">
            <v>109.86068798637491</v>
          </cell>
          <cell r="V111">
            <v>54.035358854881935</v>
          </cell>
          <cell r="W111">
            <v>114.62323845333492</v>
          </cell>
          <cell r="X111">
            <v>156.94753034615258</v>
          </cell>
          <cell r="Y111">
            <v>153.88806739499879</v>
          </cell>
          <cell r="Z111">
            <v>104.35144257125084</v>
          </cell>
          <cell r="AA111">
            <v>0</v>
          </cell>
          <cell r="AB111">
            <v>0</v>
          </cell>
          <cell r="AC111">
            <v>0</v>
          </cell>
        </row>
        <row r="112">
          <cell r="B112" t="str">
            <v>10403</v>
          </cell>
          <cell r="C112" t="str">
            <v>15144</v>
          </cell>
          <cell r="D112" t="str">
            <v>Manufacture of palm kernel oils</v>
          </cell>
          <cell r="E112" t="str">
            <v>017</v>
          </cell>
          <cell r="F112">
            <v>739.86033161087926</v>
          </cell>
          <cell r="G112">
            <v>977.355498057972</v>
          </cell>
          <cell r="H112">
            <v>904.93826944225475</v>
          </cell>
          <cell r="I112">
            <v>910.7077513744016</v>
          </cell>
          <cell r="J112">
            <v>1225.9291939018367</v>
          </cell>
          <cell r="K112">
            <v>1142.3060098333608</v>
          </cell>
          <cell r="L112">
            <v>1225.8942521029148</v>
          </cell>
          <cell r="M112">
            <v>1553.677460050676</v>
          </cell>
          <cell r="N112">
            <v>26.483026861528483</v>
          </cell>
          <cell r="O112">
            <v>37.896947615773286</v>
          </cell>
          <cell r="P112">
            <v>22.829600050612857</v>
          </cell>
          <cell r="Q112">
            <v>13.582220193343357</v>
          </cell>
          <cell r="R112">
            <v>14.159841813724228</v>
          </cell>
          <cell r="S112">
            <v>12.020339433800151</v>
          </cell>
          <cell r="T112">
            <v>13.477115593226825</v>
          </cell>
          <cell r="U112">
            <v>14.470781092731309</v>
          </cell>
          <cell r="V112">
            <v>27.515175524983963</v>
          </cell>
          <cell r="W112">
            <v>58.366939576652001</v>
          </cell>
          <cell r="X112">
            <v>79.918759442031117</v>
          </cell>
          <cell r="Y112">
            <v>78.360859912960493</v>
          </cell>
          <cell r="Z112">
            <v>53.136470627396264</v>
          </cell>
          <cell r="AA112">
            <v>0</v>
          </cell>
          <cell r="AB112">
            <v>0</v>
          </cell>
          <cell r="AC112">
            <v>0</v>
          </cell>
        </row>
        <row r="113">
          <cell r="B113" t="str">
            <v>10404</v>
          </cell>
          <cell r="C113" t="str">
            <v>15149</v>
          </cell>
          <cell r="D113" t="str">
            <v>Manufacture of crude and refined vegetable oil</v>
          </cell>
          <cell r="E113" t="str">
            <v>017</v>
          </cell>
          <cell r="F113">
            <v>284.68782828547364</v>
          </cell>
          <cell r="G113">
            <v>379.40703090704574</v>
          </cell>
          <cell r="H113">
            <v>378.26880981432441</v>
          </cell>
          <cell r="I113">
            <v>394.14239313156577</v>
          </cell>
          <cell r="J113">
            <v>441.73731560633314</v>
          </cell>
          <cell r="K113">
            <v>433.98156768522858</v>
          </cell>
          <cell r="L113">
            <v>495.47328397368619</v>
          </cell>
          <cell r="M113">
            <v>615.31346397459492</v>
          </cell>
          <cell r="N113">
            <v>3.0286559249180027</v>
          </cell>
          <cell r="O113">
            <v>3.3802083790559703</v>
          </cell>
          <cell r="P113">
            <v>3.7502949642908185</v>
          </cell>
          <cell r="Q113">
            <v>4.1194515635740725</v>
          </cell>
          <cell r="R113">
            <v>4.2453728972042084</v>
          </cell>
          <cell r="S113">
            <v>3.7944121480692643</v>
          </cell>
          <cell r="T113">
            <v>3.5827524170232863</v>
          </cell>
          <cell r="U113">
            <v>3.468619630987626</v>
          </cell>
          <cell r="V113">
            <v>14.403128710607517</v>
          </cell>
          <cell r="W113">
            <v>30.55283228716603</v>
          </cell>
          <cell r="X113">
            <v>41.834375273763577</v>
          </cell>
          <cell r="Y113">
            <v>41.01887520853505</v>
          </cell>
          <cell r="Z113">
            <v>27.814884370949336</v>
          </cell>
          <cell r="AA113">
            <v>0</v>
          </cell>
          <cell r="AB113">
            <v>0</v>
          </cell>
          <cell r="AC113">
            <v>0</v>
          </cell>
        </row>
        <row r="114">
          <cell r="B114" t="str">
            <v>10406</v>
          </cell>
          <cell r="C114" t="str">
            <v>15149</v>
          </cell>
          <cell r="D114" t="str">
            <v>Manufacture of compound cooking fats</v>
          </cell>
          <cell r="E114" t="str">
            <v>017</v>
          </cell>
          <cell r="F114">
            <v>70.424259934584768</v>
          </cell>
          <cell r="G114">
            <v>84.509111921501699</v>
          </cell>
          <cell r="H114">
            <v>87.159228623525337</v>
          </cell>
          <cell r="I114">
            <v>92.723489718400288</v>
          </cell>
          <cell r="J114">
            <v>101.04639560490375</v>
          </cell>
          <cell r="K114">
            <v>112.72145383689121</v>
          </cell>
          <cell r="L114">
            <v>119.6467781569952</v>
          </cell>
          <cell r="M114">
            <v>134.51891464128153</v>
          </cell>
        </row>
        <row r="115">
          <cell r="B115" t="str">
            <v>10501</v>
          </cell>
          <cell r="C115" t="str">
            <v>15201</v>
          </cell>
          <cell r="D115" t="str">
            <v>Manufacture of ice cream and other edible ice such as sorbet</v>
          </cell>
          <cell r="E115" t="str">
            <v>018</v>
          </cell>
          <cell r="F115">
            <v>70.492529043195589</v>
          </cell>
          <cell r="G115">
            <v>53.248385447362381</v>
          </cell>
          <cell r="H115">
            <v>67.838443059939664</v>
          </cell>
          <cell r="I115">
            <v>77.834354077569969</v>
          </cell>
          <cell r="J115">
            <v>83.945905498489765</v>
          </cell>
          <cell r="K115">
            <v>96.021785539641428</v>
          </cell>
          <cell r="L115">
            <v>113.73473011396533</v>
          </cell>
          <cell r="M115">
            <v>107.82088551636775</v>
          </cell>
          <cell r="N115">
            <v>2.3613085376201997</v>
          </cell>
          <cell r="O115">
            <v>2.1683109724029674</v>
          </cell>
          <cell r="P115">
            <v>2.3463057225714383</v>
          </cell>
          <cell r="Q115">
            <v>2.332272844793327</v>
          </cell>
          <cell r="R115">
            <v>2.219345932689051</v>
          </cell>
          <cell r="S115">
            <v>2.1320191154127341</v>
          </cell>
          <cell r="T115">
            <v>1.7179412308127933</v>
          </cell>
          <cell r="U115">
            <v>1.5083795709038739</v>
          </cell>
          <cell r="V115">
            <v>0.8851476040131212</v>
          </cell>
          <cell r="W115">
            <v>1.8776313701121574</v>
          </cell>
          <cell r="X115">
            <v>2.5709412019408182</v>
          </cell>
          <cell r="Y115">
            <v>2.5208244569395766</v>
          </cell>
          <cell r="Z115">
            <v>1.7093701480787051</v>
          </cell>
          <cell r="AA115">
            <v>0</v>
          </cell>
          <cell r="AB115">
            <v>0</v>
          </cell>
          <cell r="AC115">
            <v>0</v>
          </cell>
        </row>
        <row r="116">
          <cell r="B116" t="str">
            <v>10502</v>
          </cell>
          <cell r="C116" t="str">
            <v>15202</v>
          </cell>
          <cell r="D116" t="str">
            <v>Manufacture of condensed, powdered and evaporated milk</v>
          </cell>
          <cell r="E116" t="str">
            <v>018</v>
          </cell>
          <cell r="F116">
            <v>1204.6138824754662</v>
          </cell>
          <cell r="G116">
            <v>1357.5998455498511</v>
          </cell>
          <cell r="H116">
            <v>1503.4060689619055</v>
          </cell>
          <cell r="I116">
            <v>1656.9204530347824</v>
          </cell>
          <cell r="J116">
            <v>1780.8738150869385</v>
          </cell>
          <cell r="K116">
            <v>2074.1923433393749</v>
          </cell>
          <cell r="L116">
            <v>2292.4288018726784</v>
          </cell>
          <cell r="M116">
            <v>2404.4628272168775</v>
          </cell>
          <cell r="N116">
            <v>191.12390467829425</v>
          </cell>
          <cell r="O116">
            <v>201.29512354435684</v>
          </cell>
          <cell r="P116">
            <v>204.05140933509566</v>
          </cell>
          <cell r="Q116">
            <v>233.3109060971197</v>
          </cell>
          <cell r="R116">
            <v>264.26772272568854</v>
          </cell>
          <cell r="S116">
            <v>162.72913936338051</v>
          </cell>
          <cell r="T116">
            <v>38.621830580009529</v>
          </cell>
          <cell r="U116">
            <v>27.858460384430501</v>
          </cell>
          <cell r="V116">
            <v>5.0627382969219923</v>
          </cell>
          <cell r="W116">
            <v>10.739402334560255</v>
          </cell>
          <cell r="X116">
            <v>14.704894893448177</v>
          </cell>
          <cell r="Y116">
            <v>14.418244437541732</v>
          </cell>
          <cell r="Z116">
            <v>9.7770063129098066</v>
          </cell>
          <cell r="AA116">
            <v>0</v>
          </cell>
          <cell r="AB116">
            <v>0</v>
          </cell>
          <cell r="AC116">
            <v>0</v>
          </cell>
        </row>
        <row r="117">
          <cell r="B117" t="str">
            <v>10509</v>
          </cell>
          <cell r="C117" t="str">
            <v>15209</v>
          </cell>
          <cell r="D117" t="str">
            <v>Manufacture of other dairy products n.e.c.</v>
          </cell>
          <cell r="E117" t="str">
            <v>018</v>
          </cell>
          <cell r="F117">
            <v>12.126314875376707</v>
          </cell>
          <cell r="G117">
            <v>13.605725290172664</v>
          </cell>
          <cell r="H117">
            <v>32.097261160285399</v>
          </cell>
          <cell r="I117">
            <v>33.284859823215982</v>
          </cell>
          <cell r="J117">
            <v>35.180179040036165</v>
          </cell>
          <cell r="K117">
            <v>36.043667035925495</v>
          </cell>
          <cell r="L117">
            <v>39.450802793497445</v>
          </cell>
          <cell r="M117">
            <v>42.308410683046162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 t="str">
            <v>10611</v>
          </cell>
          <cell r="C118" t="str">
            <v>15311</v>
          </cell>
          <cell r="D118" t="str">
            <v>Rice milling</v>
          </cell>
          <cell r="E118" t="str">
            <v>018</v>
          </cell>
          <cell r="F118">
            <v>306.82706669086724</v>
          </cell>
          <cell r="G118">
            <v>323.80136737515477</v>
          </cell>
          <cell r="H118">
            <v>356.18150411267015</v>
          </cell>
          <cell r="I118">
            <v>389.12621077165159</v>
          </cell>
          <cell r="J118">
            <v>437.20084057316353</v>
          </cell>
          <cell r="K118">
            <v>414.33507811117443</v>
          </cell>
          <cell r="L118">
            <v>481.27919717120949</v>
          </cell>
          <cell r="M118">
            <v>503.23546284171061</v>
          </cell>
          <cell r="N118">
            <v>20.631582335185065</v>
          </cell>
          <cell r="O118">
            <v>16.390714745073396</v>
          </cell>
          <cell r="P118">
            <v>17.374555971576484</v>
          </cell>
          <cell r="Q118">
            <v>16.22895554837875</v>
          </cell>
          <cell r="R118">
            <v>14.268675991281523</v>
          </cell>
          <cell r="S118">
            <v>14.608944404915654</v>
          </cell>
          <cell r="T118">
            <v>9.3450017129683616</v>
          </cell>
          <cell r="U118">
            <v>6.7585132139759994</v>
          </cell>
          <cell r="V118">
            <v>295.82418082406235</v>
          </cell>
          <cell r="W118">
            <v>672.4167893845771</v>
          </cell>
          <cell r="X118">
            <v>528.60858389697319</v>
          </cell>
          <cell r="Y118">
            <v>550.46201450182821</v>
          </cell>
          <cell r="Z118">
            <v>526.74705687006326</v>
          </cell>
          <cell r="AA118">
            <v>556.54490648044293</v>
          </cell>
          <cell r="AB118">
            <v>178.02470138527912</v>
          </cell>
          <cell r="AC118">
            <v>0</v>
          </cell>
        </row>
        <row r="119">
          <cell r="B119" t="str">
            <v>10613</v>
          </cell>
          <cell r="C119" t="str">
            <v>15312</v>
          </cell>
          <cell r="D119" t="str">
            <v>Flour milling</v>
          </cell>
          <cell r="E119" t="str">
            <v>018</v>
          </cell>
          <cell r="F119">
            <v>472.17221508250827</v>
          </cell>
          <cell r="G119">
            <v>534.91778201080319</v>
          </cell>
          <cell r="H119">
            <v>491.57666050298576</v>
          </cell>
          <cell r="I119">
            <v>515.5472332177967</v>
          </cell>
          <cell r="J119">
            <v>484.70213082851319</v>
          </cell>
          <cell r="K119">
            <v>453.77925487760876</v>
          </cell>
          <cell r="L119">
            <v>474.09980755650645</v>
          </cell>
          <cell r="M119">
            <v>503.64033555976562</v>
          </cell>
          <cell r="N119">
            <v>7.2903791301337169</v>
          </cell>
          <cell r="O119">
            <v>8.6565801313136639</v>
          </cell>
          <cell r="P119">
            <v>9.6187810654968313</v>
          </cell>
          <cell r="Q119">
            <v>10.348415265988399</v>
          </cell>
          <cell r="R119">
            <v>10.74711340592853</v>
          </cell>
          <cell r="S119">
            <v>9.6129667311090259</v>
          </cell>
          <cell r="T119">
            <v>9.4753206276682587</v>
          </cell>
          <cell r="U119">
            <v>9.3934820391648088</v>
          </cell>
          <cell r="V119">
            <v>90.303101253190647</v>
          </cell>
          <cell r="W119">
            <v>134.00948479590221</v>
          </cell>
          <cell r="X119">
            <v>160.2294356118955</v>
          </cell>
          <cell r="Y119">
            <v>174.85973258162466</v>
          </cell>
          <cell r="Z119">
            <v>153.88913313549972</v>
          </cell>
          <cell r="AA119">
            <v>178.98635050359763</v>
          </cell>
          <cell r="AB119">
            <v>41.194988982202737</v>
          </cell>
          <cell r="AC119">
            <v>43.985885000000003</v>
          </cell>
        </row>
        <row r="120">
          <cell r="B120" t="str">
            <v>10612</v>
          </cell>
          <cell r="C120" t="str">
            <v>15319</v>
          </cell>
          <cell r="D120" t="str">
            <v>Provision of milling services</v>
          </cell>
          <cell r="E120" t="str">
            <v>018</v>
          </cell>
          <cell r="F120">
            <v>1.5598480238530243E-5</v>
          </cell>
          <cell r="G120">
            <v>1.7501494827630931E-5</v>
          </cell>
          <cell r="H120">
            <v>1.9251644310394028E-5</v>
          </cell>
          <cell r="I120">
            <v>1.9963955149878605E-5</v>
          </cell>
          <cell r="J120">
            <v>2.2090214999887861E-5</v>
          </cell>
          <cell r="K120">
            <v>2.2632413362702048E-5</v>
          </cell>
          <cell r="L120">
            <v>2.4771810133051555E-5</v>
          </cell>
          <cell r="M120">
            <v>2.6101038005913412E-5</v>
          </cell>
        </row>
        <row r="121">
          <cell r="B121" t="str">
            <v>10619</v>
          </cell>
          <cell r="C121" t="str">
            <v>15319</v>
          </cell>
          <cell r="D121" t="str">
            <v>Manufacture of grain mill products n.e.c.</v>
          </cell>
          <cell r="E121" t="str">
            <v>018</v>
          </cell>
          <cell r="F121">
            <v>17.213184252391628</v>
          </cell>
          <cell r="G121">
            <v>19.313192731183406</v>
          </cell>
          <cell r="H121">
            <v>18.242173193589196</v>
          </cell>
          <cell r="I121">
            <v>18.917133601751999</v>
          </cell>
          <cell r="J121">
            <v>20.385248712310542</v>
          </cell>
          <cell r="K121">
            <v>20.908119137937049</v>
          </cell>
          <cell r="L121">
            <v>22.93254269746123</v>
          </cell>
          <cell r="M121">
            <v>24.654563099635808</v>
          </cell>
          <cell r="N121">
            <v>0.74850581428157059</v>
          </cell>
          <cell r="O121">
            <v>0.68596367211330356</v>
          </cell>
          <cell r="P121">
            <v>0.70649028972996886</v>
          </cell>
          <cell r="Q121">
            <v>0.73741754363409295</v>
          </cell>
          <cell r="R121">
            <v>0.76628428323273678</v>
          </cell>
          <cell r="S121">
            <v>0.61631155153144201</v>
          </cell>
          <cell r="T121">
            <v>0.30480771435446619</v>
          </cell>
          <cell r="U121">
            <v>0.23733042155429768</v>
          </cell>
          <cell r="V121">
            <v>0.33330401319977232</v>
          </cell>
          <cell r="W121">
            <v>1.0135334901766073</v>
          </cell>
          <cell r="X121">
            <v>0.79986899577977522</v>
          </cell>
          <cell r="Y121">
            <v>0.78427671756445383</v>
          </cell>
          <cell r="Z121">
            <v>0.53181775714181168</v>
          </cell>
          <cell r="AA121">
            <v>0</v>
          </cell>
          <cell r="AB121">
            <v>0</v>
          </cell>
          <cell r="AC121">
            <v>0</v>
          </cell>
        </row>
        <row r="122">
          <cell r="B122" t="str">
            <v>10621</v>
          </cell>
          <cell r="C122" t="str">
            <v>15321</v>
          </cell>
          <cell r="D122" t="str">
            <v>Manufacture of starches and starch products</v>
          </cell>
          <cell r="E122" t="str">
            <v>018</v>
          </cell>
          <cell r="F122">
            <v>6.1067360170705847</v>
          </cell>
          <cell r="G122">
            <v>6.8517578111531989</v>
          </cell>
          <cell r="H122">
            <v>6.3918547499285197</v>
          </cell>
          <cell r="I122">
            <v>6.6283533756758715</v>
          </cell>
          <cell r="J122">
            <v>7.0968313172684496</v>
          </cell>
          <cell r="K122">
            <v>7.2902911258063519</v>
          </cell>
          <cell r="L122">
            <v>7.9999813278119944</v>
          </cell>
          <cell r="M122">
            <v>8.6396428642855554</v>
          </cell>
        </row>
        <row r="123">
          <cell r="B123" t="str">
            <v>10622</v>
          </cell>
          <cell r="C123" t="str">
            <v>15322</v>
          </cell>
          <cell r="D123" t="str">
            <v>Manufacture of glucose, glucose syrup, maltose, inulin</v>
          </cell>
          <cell r="E123" t="str">
            <v>018</v>
          </cell>
          <cell r="F123">
            <v>0.94401080334741305</v>
          </cell>
          <cell r="G123">
            <v>1.0591801213557979</v>
          </cell>
          <cell r="H123">
            <v>4.3691876710698523</v>
          </cell>
          <cell r="I123">
            <v>4.5308476148994359</v>
          </cell>
          <cell r="J123">
            <v>4.9780146268807215</v>
          </cell>
          <cell r="K123">
            <v>5.1001986518335656</v>
          </cell>
          <cell r="L123">
            <v>5.5823102299940857</v>
          </cell>
          <cell r="M123">
            <v>6.1344901884105809</v>
          </cell>
          <cell r="N123">
            <v>0.32328839869896892</v>
          </cell>
          <cell r="O123">
            <v>0.25807722888275791</v>
          </cell>
          <cell r="P123">
            <v>0.27449688350419094</v>
          </cell>
          <cell r="Q123">
            <v>0.25726620349433799</v>
          </cell>
          <cell r="R123">
            <v>0.22720241213418313</v>
          </cell>
          <cell r="S123">
            <v>0.23183156921081555</v>
          </cell>
          <cell r="T123">
            <v>0.15075334644720267</v>
          </cell>
          <cell r="U123">
            <v>0.1107640322258989</v>
          </cell>
          <cell r="V123">
            <v>0.12964685419774982</v>
          </cell>
          <cell r="W123">
            <v>0.27501514930886439</v>
          </cell>
          <cell r="X123">
            <v>0.37656368005495716</v>
          </cell>
          <cell r="Y123">
            <v>0.36922312091817228</v>
          </cell>
          <cell r="Z123">
            <v>0.25037006410363705</v>
          </cell>
          <cell r="AA123">
            <v>0</v>
          </cell>
          <cell r="AB123">
            <v>0</v>
          </cell>
          <cell r="AC123">
            <v>0</v>
          </cell>
        </row>
        <row r="124">
          <cell r="B124" t="str">
            <v>10623</v>
          </cell>
          <cell r="C124" t="str">
            <v>15323</v>
          </cell>
          <cell r="D124" t="str">
            <v>Manufacture of sago and tapioca flour/products</v>
          </cell>
          <cell r="E124" t="str">
            <v>018</v>
          </cell>
          <cell r="F124">
            <v>12.699376226594282</v>
          </cell>
          <cell r="G124">
            <v>14.248700126238781</v>
          </cell>
          <cell r="H124">
            <v>14.626974905918061</v>
          </cell>
          <cell r="I124">
            <v>15.168172977437024</v>
          </cell>
          <cell r="J124">
            <v>16.497739235883913</v>
          </cell>
          <cell r="K124">
            <v>16.924121791039077</v>
          </cell>
          <cell r="L124">
            <v>18.523925175702431</v>
          </cell>
          <cell r="M124">
            <v>20.02750000032664</v>
          </cell>
          <cell r="N124">
            <v>0.73229938344767243</v>
          </cell>
          <cell r="O124">
            <v>0.55019035386725634</v>
          </cell>
          <cell r="P124">
            <v>0.58060357042759903</v>
          </cell>
          <cell r="Q124">
            <v>0.5279600497624497</v>
          </cell>
          <cell r="R124">
            <v>0.44713372869803047</v>
          </cell>
          <cell r="S124">
            <v>0.4716710186562279</v>
          </cell>
          <cell r="T124">
            <v>0.26401270803143856</v>
          </cell>
          <cell r="U124">
            <v>0.16324936003915635</v>
          </cell>
          <cell r="V124">
            <v>0.28825549238303183</v>
          </cell>
          <cell r="W124">
            <v>0.61146587603199731</v>
          </cell>
          <cell r="X124">
            <v>0.83724784283807263</v>
          </cell>
          <cell r="Y124">
            <v>0.82092691857474076</v>
          </cell>
          <cell r="Z124">
            <v>0.55667024512668628</v>
          </cell>
          <cell r="AA124">
            <v>0</v>
          </cell>
          <cell r="AB124">
            <v>0</v>
          </cell>
          <cell r="AC124">
            <v>0</v>
          </cell>
        </row>
        <row r="125">
          <cell r="B125" t="str">
            <v>10800</v>
          </cell>
          <cell r="C125" t="str">
            <v>15330</v>
          </cell>
          <cell r="D125" t="str">
            <v>Manufacture of prepared animal feeds</v>
          </cell>
          <cell r="E125" t="str">
            <v>018</v>
          </cell>
          <cell r="F125">
            <v>551.21429349717073</v>
          </cell>
          <cell r="G125">
            <v>619.97496157753449</v>
          </cell>
          <cell r="H125">
            <v>688.17220735106366</v>
          </cell>
          <cell r="I125">
            <v>695.05392942457456</v>
          </cell>
          <cell r="J125">
            <v>690.48829019454024</v>
          </cell>
          <cell r="K125">
            <v>709.91936213852296</v>
          </cell>
          <cell r="L125">
            <v>777.7407984810643</v>
          </cell>
          <cell r="M125">
            <v>819.96155952035497</v>
          </cell>
          <cell r="N125">
            <v>12.830302634893355</v>
          </cell>
          <cell r="O125">
            <v>15.599377016379304</v>
          </cell>
          <cell r="P125">
            <v>17.112055081712054</v>
          </cell>
          <cell r="Q125">
            <v>18.578489857565909</v>
          </cell>
          <cell r="R125">
            <v>19.499056670055861</v>
          </cell>
          <cell r="S125">
            <v>17.185867698997662</v>
          </cell>
          <cell r="T125">
            <v>16.930465183184388</v>
          </cell>
          <cell r="U125">
            <v>16.875203209487669</v>
          </cell>
          <cell r="V125">
            <v>13.714822477120052</v>
          </cell>
          <cell r="W125">
            <v>29.092753346229703</v>
          </cell>
          <cell r="X125">
            <v>39.83516650089615</v>
          </cell>
          <cell r="Y125">
            <v>39.058638091728206</v>
          </cell>
          <cell r="Z125">
            <v>26.485648294473982</v>
          </cell>
          <cell r="AA125">
            <v>0</v>
          </cell>
          <cell r="AB125">
            <v>0</v>
          </cell>
          <cell r="AC125">
            <v>0</v>
          </cell>
        </row>
        <row r="126">
          <cell r="B126" t="str">
            <v>10711</v>
          </cell>
          <cell r="C126" t="str">
            <v>15411</v>
          </cell>
          <cell r="D126" t="str">
            <v>Manufacture of biscuits and cookies</v>
          </cell>
          <cell r="E126" t="str">
            <v>018</v>
          </cell>
          <cell r="F126">
            <v>344.03116943678151</v>
          </cell>
          <cell r="G126">
            <v>378.47556521744832</v>
          </cell>
          <cell r="H126">
            <v>372.46617078878171</v>
          </cell>
          <cell r="I126">
            <v>380.61662251074222</v>
          </cell>
          <cell r="J126">
            <v>495.01623801951314</v>
          </cell>
          <cell r="K126">
            <v>611.46285421157791</v>
          </cell>
          <cell r="L126">
            <v>736.80968201068026</v>
          </cell>
          <cell r="M126">
            <v>798.83518242060791</v>
          </cell>
          <cell r="N126">
            <v>17.351115298183167</v>
          </cell>
          <cell r="O126">
            <v>17.686578405763477</v>
          </cell>
          <cell r="P126">
            <v>17.901324287294017</v>
          </cell>
          <cell r="Q126">
            <v>19.947845045721493</v>
          </cell>
          <cell r="R126">
            <v>22.414275921632566</v>
          </cell>
          <cell r="S126">
            <v>16.060537496719956</v>
          </cell>
          <cell r="T126">
            <v>6.9199789567468093</v>
          </cell>
          <cell r="U126">
            <v>5.869523834028036</v>
          </cell>
          <cell r="V126">
            <v>7.658799652842073</v>
          </cell>
          <cell r="W126">
            <v>16.246332725052721</v>
          </cell>
          <cell r="X126">
            <v>22.245243048310659</v>
          </cell>
          <cell r="Y126">
            <v>21.811604514492299</v>
          </cell>
          <cell r="Z126">
            <v>14.790441094036696</v>
          </cell>
          <cell r="AA126">
            <v>0</v>
          </cell>
          <cell r="AB126">
            <v>0</v>
          </cell>
          <cell r="AC126">
            <v>0</v>
          </cell>
        </row>
        <row r="127">
          <cell r="B127" t="str">
            <v>10712</v>
          </cell>
          <cell r="C127" t="str">
            <v>15412</v>
          </cell>
          <cell r="D127" t="str">
            <v>Manufacture of bread, cakes and other bakery products</v>
          </cell>
          <cell r="E127" t="str">
            <v>018</v>
          </cell>
          <cell r="F127">
            <v>619.10237459570635</v>
          </cell>
          <cell r="G127">
            <v>726.82618777535936</v>
          </cell>
          <cell r="H127">
            <v>968.13248211677865</v>
          </cell>
          <cell r="I127">
            <v>923.48206655224976</v>
          </cell>
          <cell r="J127">
            <v>945.74631714276484</v>
          </cell>
          <cell r="K127">
            <v>865.28528936965677</v>
          </cell>
          <cell r="L127">
            <v>995.09011024062738</v>
          </cell>
          <cell r="M127">
            <v>1117.8751762433285</v>
          </cell>
          <cell r="N127">
            <v>26.305371741716005</v>
          </cell>
          <cell r="O127">
            <v>23.412795208324631</v>
          </cell>
          <cell r="P127">
            <v>25.224918089662896</v>
          </cell>
          <cell r="Q127">
            <v>24.789823612336356</v>
          </cell>
          <cell r="R127">
            <v>23.232969096704728</v>
          </cell>
          <cell r="S127">
            <v>22.601856587460187</v>
          </cell>
          <cell r="T127">
            <v>17.650647884425066</v>
          </cell>
          <cell r="U127">
            <v>15.109388122087642</v>
          </cell>
          <cell r="V127">
            <v>17.308541376920179</v>
          </cell>
          <cell r="W127">
            <v>36.715978344000405</v>
          </cell>
          <cell r="X127">
            <v>50.273244789534445</v>
          </cell>
          <cell r="Y127">
            <v>49.293241284358956</v>
          </cell>
          <cell r="Z127">
            <v>33.425728999718167</v>
          </cell>
          <cell r="AA127">
            <v>0</v>
          </cell>
          <cell r="AB127">
            <v>0</v>
          </cell>
          <cell r="AC127">
            <v>0</v>
          </cell>
        </row>
        <row r="128">
          <cell r="B128" t="str">
            <v>10714</v>
          </cell>
          <cell r="C128" t="str">
            <v>15412</v>
          </cell>
          <cell r="D128" t="str">
            <v>Manufacture of frozen bakery products</v>
          </cell>
          <cell r="E128" t="str">
            <v>018</v>
          </cell>
          <cell r="F128">
            <v>17.683263856725546</v>
          </cell>
          <cell r="G128">
            <v>19.840622047246072</v>
          </cell>
          <cell r="H128">
            <v>21.82468425197068</v>
          </cell>
          <cell r="I128">
            <v>22.632197569293609</v>
          </cell>
          <cell r="J128">
            <v>24.822778944309903</v>
          </cell>
          <cell r="K128">
            <v>25.432047351347663</v>
          </cell>
          <cell r="L128">
            <v>27.836087923375857</v>
          </cell>
          <cell r="M128">
            <v>29.737946068235843</v>
          </cell>
        </row>
        <row r="129">
          <cell r="B129" t="str">
            <v>10721</v>
          </cell>
          <cell r="C129" t="str">
            <v>15420</v>
          </cell>
          <cell r="D129" t="str">
            <v>Manufacture of sugar</v>
          </cell>
          <cell r="E129" t="str">
            <v>018</v>
          </cell>
          <cell r="F129">
            <v>530.64945108335041</v>
          </cell>
          <cell r="G129">
            <v>683.47649299535578</v>
          </cell>
          <cell r="H129">
            <v>827.69003301737575</v>
          </cell>
          <cell r="I129">
            <v>798.15529425422346</v>
          </cell>
          <cell r="J129">
            <v>821.15115615360673</v>
          </cell>
          <cell r="K129">
            <v>836.71509244563913</v>
          </cell>
          <cell r="L129">
            <v>926.40676678034924</v>
          </cell>
          <cell r="M129">
            <v>908.98280310072823</v>
          </cell>
          <cell r="N129">
            <v>20.362638149110012</v>
          </cell>
          <cell r="O129">
            <v>16.125650301954916</v>
          </cell>
          <cell r="P129">
            <v>17.134311746401409</v>
          </cell>
          <cell r="Q129">
            <v>15.997882962458327</v>
          </cell>
          <cell r="R129">
            <v>14.056174772032291</v>
          </cell>
          <cell r="S129">
            <v>14.400691608026548</v>
          </cell>
          <cell r="T129">
            <v>9.2034576641420713</v>
          </cell>
          <cell r="U129">
            <v>6.6463294191943838</v>
          </cell>
          <cell r="V129">
            <v>732.15020114567074</v>
          </cell>
          <cell r="W129">
            <v>312.5657038930392</v>
          </cell>
          <cell r="X129">
            <v>547.47828775445896</v>
          </cell>
          <cell r="Y129">
            <v>335.74302603916487</v>
          </cell>
          <cell r="Z129">
            <v>45.662893737129437</v>
          </cell>
          <cell r="AA129">
            <v>0</v>
          </cell>
          <cell r="AB129">
            <v>0</v>
          </cell>
          <cell r="AC129">
            <v>0</v>
          </cell>
        </row>
        <row r="130">
          <cell r="B130" t="str">
            <v>10722</v>
          </cell>
          <cell r="C130" t="str">
            <v>15420</v>
          </cell>
          <cell r="D130" t="str">
            <v>Manufacture of sugar products</v>
          </cell>
          <cell r="E130" t="str">
            <v>018</v>
          </cell>
          <cell r="F130">
            <v>0.28872221597176928</v>
          </cell>
          <cell r="G130">
            <v>0.32394632632032516</v>
          </cell>
          <cell r="H130">
            <v>0.35923176401222445</v>
          </cell>
          <cell r="I130">
            <v>0.3725233392806766</v>
          </cell>
          <cell r="J130">
            <v>0.35213062717177934</v>
          </cell>
          <cell r="K130">
            <v>0.36077357834044166</v>
          </cell>
          <cell r="L130">
            <v>0.39487678315380714</v>
          </cell>
          <cell r="M130">
            <v>0.41693638128237875</v>
          </cell>
        </row>
        <row r="131">
          <cell r="B131" t="str">
            <v>10731</v>
          </cell>
          <cell r="C131" t="str">
            <v>15431</v>
          </cell>
          <cell r="D131" t="str">
            <v>Manufacture of cocoa products</v>
          </cell>
          <cell r="E131" t="str">
            <v>018</v>
          </cell>
          <cell r="F131">
            <v>641.20972841500043</v>
          </cell>
          <cell r="G131">
            <v>647.62182569915058</v>
          </cell>
          <cell r="H131">
            <v>734.4031503428364</v>
          </cell>
          <cell r="I131">
            <v>771.78704633366488</v>
          </cell>
          <cell r="J131">
            <v>772.08208616751745</v>
          </cell>
          <cell r="K131">
            <v>791.76191264351291</v>
          </cell>
          <cell r="L131">
            <v>835.89788870191205</v>
          </cell>
          <cell r="M131">
            <v>833.64663759150244</v>
          </cell>
          <cell r="N131">
            <v>4.0174313882752291</v>
          </cell>
          <cell r="O131">
            <v>4.111437564601788</v>
          </cell>
          <cell r="P131">
            <v>4.4937471474220319</v>
          </cell>
          <cell r="Q131">
            <v>4.6375647605391404</v>
          </cell>
          <cell r="R131">
            <v>4.5986063247474558</v>
          </cell>
          <cell r="S131">
            <v>4.2866703670183037</v>
          </cell>
          <cell r="T131">
            <v>3.9102570394678282</v>
          </cell>
          <cell r="U131">
            <v>3.6810173840836979</v>
          </cell>
          <cell r="V131">
            <v>7.5294807602854039</v>
          </cell>
          <cell r="W131">
            <v>15.972013268826789</v>
          </cell>
          <cell r="X131">
            <v>21.869631943952555</v>
          </cell>
          <cell r="Y131">
            <v>21.443315400198589</v>
          </cell>
          <cell r="Z131">
            <v>14.540704379485652</v>
          </cell>
          <cell r="AA131">
            <v>0</v>
          </cell>
          <cell r="AB131">
            <v>0</v>
          </cell>
          <cell r="AC131">
            <v>0</v>
          </cell>
        </row>
        <row r="132">
          <cell r="B132" t="str">
            <v>10732</v>
          </cell>
          <cell r="C132" t="str">
            <v>15432</v>
          </cell>
          <cell r="D132" t="str">
            <v>Manufacture of chocolate and chocolate products</v>
          </cell>
          <cell r="E132" t="str">
            <v>018</v>
          </cell>
          <cell r="F132">
            <v>251.09329139584145</v>
          </cell>
          <cell r="G132">
            <v>282.54888801408958</v>
          </cell>
          <cell r="H132">
            <v>412.5213765005708</v>
          </cell>
          <cell r="I132">
            <v>516.00478561410068</v>
          </cell>
          <cell r="J132">
            <v>507.61668440903077</v>
          </cell>
          <cell r="K132">
            <v>552.42930494985899</v>
          </cell>
          <cell r="L132">
            <v>552.81641874328056</v>
          </cell>
          <cell r="M132">
            <v>580.33341730321081</v>
          </cell>
          <cell r="N132">
            <v>11.4534937879971</v>
          </cell>
          <cell r="O132">
            <v>10.58913747309024</v>
          </cell>
          <cell r="P132">
            <v>11.080111415367945</v>
          </cell>
          <cell r="Q132">
            <v>11.482198179139523</v>
          </cell>
          <cell r="R132">
            <v>11.666235750834545</v>
          </cell>
          <cell r="S132">
            <v>9.4648991038481096</v>
          </cell>
          <cell r="T132">
            <v>5.1792255031575589</v>
          </cell>
          <cell r="U132">
            <v>4.1592255258695383</v>
          </cell>
          <cell r="V132">
            <v>3.7276121804648503</v>
          </cell>
          <cell r="W132">
            <v>7.9072479368641337</v>
          </cell>
          <cell r="X132">
            <v>10.826975858222482</v>
          </cell>
          <cell r="Y132">
            <v>10.615919771910001</v>
          </cell>
          <cell r="Z132">
            <v>7.198651339067208</v>
          </cell>
          <cell r="AA132">
            <v>0</v>
          </cell>
          <cell r="AB132">
            <v>0</v>
          </cell>
          <cell r="AC132">
            <v>0</v>
          </cell>
        </row>
        <row r="133">
          <cell r="B133" t="str">
            <v>10733</v>
          </cell>
          <cell r="C133" t="str">
            <v>15432</v>
          </cell>
          <cell r="D133" t="str">
            <v>Manufacture of sugar confectionery</v>
          </cell>
          <cell r="E133" t="str">
            <v>018</v>
          </cell>
          <cell r="F133">
            <v>77.333538903256397</v>
          </cell>
          <cell r="G133">
            <v>89.658766551568277</v>
          </cell>
          <cell r="H133">
            <v>98.114243420136461</v>
          </cell>
          <cell r="I133">
            <v>96.319274107947138</v>
          </cell>
          <cell r="J133">
            <v>98.868159543708373</v>
          </cell>
          <cell r="K133">
            <v>80.219630037559654</v>
          </cell>
          <cell r="L133">
            <v>92.040208036628314</v>
          </cell>
          <cell r="M133">
            <v>99.570354955383664</v>
          </cell>
        </row>
        <row r="134">
          <cell r="B134" t="str">
            <v>10741</v>
          </cell>
          <cell r="C134" t="str">
            <v>15440</v>
          </cell>
          <cell r="D134" t="str">
            <v>Manufacture of meehoon, noodles and other related products</v>
          </cell>
          <cell r="E134" t="str">
            <v>018</v>
          </cell>
          <cell r="F134">
            <v>206.74862754789626</v>
          </cell>
          <cell r="G134">
            <v>238.02676249077626</v>
          </cell>
          <cell r="H134">
            <v>259.89009355598103</v>
          </cell>
          <cell r="I134">
            <v>247.90913380497284</v>
          </cell>
          <cell r="J134">
            <v>254.99836190640895</v>
          </cell>
          <cell r="K134">
            <v>247.32612733942233</v>
          </cell>
          <cell r="L134">
            <v>289.59149137955455</v>
          </cell>
          <cell r="M134">
            <v>319.5022488133593</v>
          </cell>
          <cell r="N134">
            <v>15.74309185263429</v>
          </cell>
          <cell r="O134">
            <v>12.89781704942121</v>
          </cell>
          <cell r="P134">
            <v>13.720827741133254</v>
          </cell>
          <cell r="Q134">
            <v>13.058522539942498</v>
          </cell>
          <cell r="R134">
            <v>11.80526892058317</v>
          </cell>
          <cell r="S134">
            <v>11.724786124153141</v>
          </cell>
          <cell r="T134">
            <v>7.7330754156943176</v>
          </cell>
          <cell r="U134">
            <v>5.8798630218090864</v>
          </cell>
          <cell r="V134">
            <v>8.4593807433453918</v>
          </cell>
          <cell r="W134">
            <v>17.944576230466254</v>
          </cell>
          <cell r="X134">
            <v>24.570557946908274</v>
          </cell>
          <cell r="Y134">
            <v>24.091590794243</v>
          </cell>
          <cell r="Z134">
            <v>16.336498961694197</v>
          </cell>
          <cell r="AA134">
            <v>0</v>
          </cell>
          <cell r="AB134">
            <v>0</v>
          </cell>
          <cell r="AC134">
            <v>0</v>
          </cell>
        </row>
        <row r="135">
          <cell r="B135" t="str">
            <v>10742</v>
          </cell>
          <cell r="C135" t="str">
            <v>15440</v>
          </cell>
          <cell r="D135" t="str">
            <v>Manufacture of pastas</v>
          </cell>
          <cell r="E135" t="str">
            <v>018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>35303</v>
          </cell>
          <cell r="C136" t="str">
            <v>15491</v>
          </cell>
          <cell r="D136" t="str">
            <v>Production of ice, including ice for food and non-food (e.g. cooling) purposes</v>
          </cell>
          <cell r="E136" t="str">
            <v>018</v>
          </cell>
          <cell r="F136">
            <v>188.68974700000001</v>
          </cell>
          <cell r="G136">
            <v>211.70989613400002</v>
          </cell>
          <cell r="H136">
            <v>232.99838473975439</v>
          </cell>
          <cell r="I136">
            <v>241.98163746339566</v>
          </cell>
          <cell r="J136">
            <v>269.01171190006693</v>
          </cell>
          <cell r="K136">
            <v>273.35946729542508</v>
          </cell>
          <cell r="L136">
            <v>286.1840990742034</v>
          </cell>
          <cell r="M136">
            <v>299.69467745829098</v>
          </cell>
          <cell r="N136">
            <v>3.0481829412603498</v>
          </cell>
          <cell r="O136">
            <v>2.1920890801637505</v>
          </cell>
          <cell r="P136">
            <v>2.2999078332881853</v>
          </cell>
          <cell r="Q136">
            <v>2.0418885762399612</v>
          </cell>
          <cell r="R136">
            <v>1.6696205021991155</v>
          </cell>
          <cell r="S136">
            <v>1.8104704357828847</v>
          </cell>
          <cell r="T136">
            <v>0.87276077062153989</v>
          </cell>
          <cell r="U136">
            <v>0.42397172037310338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B137" t="str">
            <v>10791</v>
          </cell>
          <cell r="C137" t="str">
            <v>15492</v>
          </cell>
          <cell r="D137" t="str">
            <v>Manufacture of coffee</v>
          </cell>
          <cell r="E137" t="str">
            <v>018</v>
          </cell>
          <cell r="F137">
            <v>181.270496306876</v>
          </cell>
          <cell r="G137">
            <v>208.65147118830475</v>
          </cell>
          <cell r="H137">
            <v>255.03427691251898</v>
          </cell>
          <cell r="I137">
            <v>252.59799551826245</v>
          </cell>
          <cell r="J137">
            <v>265.31401209137357</v>
          </cell>
          <cell r="K137">
            <v>254.8411698556655</v>
          </cell>
          <cell r="L137">
            <v>245.19915554197848</v>
          </cell>
          <cell r="M137">
            <v>254.3426199530054</v>
          </cell>
          <cell r="N137">
            <v>3.2827835555849516</v>
          </cell>
          <cell r="O137">
            <v>4.0148375675497459</v>
          </cell>
          <cell r="P137">
            <v>4.4780083953168548</v>
          </cell>
          <cell r="Q137">
            <v>4.9193145881274294</v>
          </cell>
          <cell r="R137">
            <v>5.1777416043298761</v>
          </cell>
          <cell r="S137">
            <v>4.15901756802013</v>
          </cell>
          <cell r="T137">
            <v>3.7496986771536003</v>
          </cell>
          <cell r="U137">
            <v>3.735449651039223</v>
          </cell>
          <cell r="V137">
            <v>1.6533533184828533</v>
          </cell>
          <cell r="W137">
            <v>3.507198169647221</v>
          </cell>
          <cell r="X137">
            <v>4.8022207240704864</v>
          </cell>
          <cell r="Y137">
            <v>4.7086084425892007</v>
          </cell>
          <cell r="Z137">
            <v>3.1929056736163957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 t="str">
            <v>10792</v>
          </cell>
          <cell r="C138" t="str">
            <v>15493</v>
          </cell>
          <cell r="D138" t="str">
            <v>Manufacture of tea</v>
          </cell>
          <cell r="E138" t="str">
            <v>018</v>
          </cell>
          <cell r="F138">
            <v>33.203235271643763</v>
          </cell>
          <cell r="G138">
            <v>37.652468798044026</v>
          </cell>
          <cell r="H138">
            <v>45.182962557652814</v>
          </cell>
          <cell r="I138">
            <v>46.854732172285935</v>
          </cell>
          <cell r="J138">
            <v>50.692632430493404</v>
          </cell>
          <cell r="K138">
            <v>51.936869406489024</v>
          </cell>
          <cell r="L138">
            <v>56.846357797745611</v>
          </cell>
          <cell r="M138">
            <v>60.415574235881905</v>
          </cell>
          <cell r="N138">
            <v>0.67286866766257647</v>
          </cell>
          <cell r="O138">
            <v>0.77781773409142718</v>
          </cell>
          <cell r="P138">
            <v>0.85817997533867352</v>
          </cell>
          <cell r="Q138">
            <v>0.93745340820356216</v>
          </cell>
          <cell r="R138">
            <v>0.96710479321970078</v>
          </cell>
          <cell r="S138">
            <v>0.7243619399016834</v>
          </cell>
          <cell r="T138">
            <v>0.5783953533779852</v>
          </cell>
          <cell r="U138">
            <v>0.56015555242205728</v>
          </cell>
          <cell r="V138">
            <v>2.1699395815097366</v>
          </cell>
          <cell r="W138">
            <v>4.6030137922966485</v>
          </cell>
          <cell r="X138">
            <v>6.3026630253894922</v>
          </cell>
          <cell r="Y138">
            <v>6.1798018119810525</v>
          </cell>
          <cell r="Z138">
            <v>4.1905213627084024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 t="str">
            <v>10794</v>
          </cell>
          <cell r="C139" t="str">
            <v>15494</v>
          </cell>
          <cell r="D139" t="str">
            <v>Manufacture of spices and curry powder</v>
          </cell>
          <cell r="E139" t="str">
            <v>018</v>
          </cell>
          <cell r="F139">
            <v>138.51432761772787</v>
          </cell>
          <cell r="G139">
            <v>159.28129582427835</v>
          </cell>
          <cell r="H139">
            <v>162.42418835589376</v>
          </cell>
          <cell r="I139">
            <v>160.87285755013215</v>
          </cell>
          <cell r="J139">
            <v>183.57998148298293</v>
          </cell>
          <cell r="K139">
            <v>198.46697829687821</v>
          </cell>
          <cell r="L139">
            <v>255.78775291293834</v>
          </cell>
          <cell r="M139">
            <v>313.8885561199138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B140" t="str">
            <v>10305</v>
          </cell>
          <cell r="C140" t="str">
            <v>15495</v>
          </cell>
          <cell r="D140" t="str">
            <v>Manufacture of nuts and nut products</v>
          </cell>
          <cell r="E140" t="str">
            <v>018</v>
          </cell>
          <cell r="F140">
            <v>36.816781058664816</v>
          </cell>
          <cell r="G140">
            <v>41.308428347821916</v>
          </cell>
          <cell r="H140">
            <v>35.088493174807894</v>
          </cell>
          <cell r="I140">
            <v>36.386767422275767</v>
          </cell>
          <cell r="J140">
            <v>39.101054273702147</v>
          </cell>
          <cell r="K140">
            <v>40.114220078935432</v>
          </cell>
          <cell r="L140">
            <v>43.979496577121438</v>
          </cell>
          <cell r="M140">
            <v>46.720391331984473</v>
          </cell>
          <cell r="N140">
            <v>2.5155049486192396</v>
          </cell>
          <cell r="O140">
            <v>2.3981885612151341</v>
          </cell>
          <cell r="P140">
            <v>2.5531741881673624</v>
          </cell>
          <cell r="Q140">
            <v>2.6237486632373082</v>
          </cell>
          <cell r="R140">
            <v>2.6255718865529012</v>
          </cell>
          <cell r="S140">
            <v>2.3297334494718251</v>
          </cell>
          <cell r="T140">
            <v>1.7182458780693932</v>
          </cell>
          <cell r="U140">
            <v>1.5215298333427911</v>
          </cell>
          <cell r="V140">
            <v>0.87490517774184029</v>
          </cell>
          <cell r="W140">
            <v>1.8559044843522849</v>
          </cell>
          <cell r="X140">
            <v>2.54119172785391</v>
          </cell>
          <cell r="Y140">
            <v>2.4916549054139501</v>
          </cell>
          <cell r="Z140">
            <v>1.6895902857906011</v>
          </cell>
          <cell r="AA140">
            <v>0</v>
          </cell>
          <cell r="AB140">
            <v>0</v>
          </cell>
          <cell r="AC140">
            <v>0</v>
          </cell>
        </row>
        <row r="141">
          <cell r="B141" t="str">
            <v>10306</v>
          </cell>
          <cell r="C141" t="str">
            <v>15495</v>
          </cell>
          <cell r="D141" t="str">
            <v>Manufacture of bean curd products</v>
          </cell>
          <cell r="E141" t="str">
            <v>018</v>
          </cell>
          <cell r="F141">
            <v>14.996410258645668</v>
          </cell>
          <cell r="G141">
            <v>16.825972310200441</v>
          </cell>
          <cell r="H141">
            <v>25.714903176512017</v>
          </cell>
          <cell r="I141">
            <v>26.666354594042957</v>
          </cell>
          <cell r="J141">
            <v>29.401280322657414</v>
          </cell>
          <cell r="K141">
            <v>30.122926809831341</v>
          </cell>
          <cell r="L141">
            <v>32.970386835311103</v>
          </cell>
          <cell r="M141">
            <v>35.726411251472101</v>
          </cell>
        </row>
        <row r="142">
          <cell r="B142" t="str">
            <v>10793</v>
          </cell>
          <cell r="C142" t="str">
            <v>15496</v>
          </cell>
          <cell r="D142" t="str">
            <v>Manufacture of sauces and condiments</v>
          </cell>
          <cell r="E142" t="str">
            <v>018</v>
          </cell>
          <cell r="F142">
            <v>273.91619551453459</v>
          </cell>
          <cell r="G142">
            <v>306.59349388774024</v>
          </cell>
          <cell r="H142">
            <v>318.85723364324986</v>
          </cell>
          <cell r="I142">
            <v>340.24564548574062</v>
          </cell>
          <cell r="J142">
            <v>340.5488127147471</v>
          </cell>
          <cell r="K142">
            <v>360.06498382685584</v>
          </cell>
          <cell r="L142">
            <v>402.84153205494931</v>
          </cell>
          <cell r="M142">
            <v>446.47673635528895</v>
          </cell>
          <cell r="N142">
            <v>8.9025900391282509</v>
          </cell>
          <cell r="O142">
            <v>9.1977522359772301</v>
          </cell>
          <cell r="P142">
            <v>10.066957943731801</v>
          </cell>
          <cell r="Q142">
            <v>10.433281848890029</v>
          </cell>
          <cell r="R142">
            <v>10.393037685955637</v>
          </cell>
          <cell r="S142">
            <v>9.5962975907783701</v>
          </cell>
          <cell r="T142">
            <v>8.7543411839901673</v>
          </cell>
          <cell r="U142">
            <v>8.2721727439493939</v>
          </cell>
          <cell r="V142">
            <v>10.270649343859874</v>
          </cell>
          <cell r="W142">
            <v>21.78675433568397</v>
          </cell>
          <cell r="X142">
            <v>29.83144895732481</v>
          </cell>
          <cell r="Y142">
            <v>29.249928415632464</v>
          </cell>
          <cell r="Z142">
            <v>19.834365828004834</v>
          </cell>
          <cell r="AA142">
            <v>0</v>
          </cell>
          <cell r="AB142">
            <v>0</v>
          </cell>
          <cell r="AC142">
            <v>0</v>
          </cell>
        </row>
        <row r="143">
          <cell r="B143" t="str">
            <v>10204</v>
          </cell>
          <cell r="C143" t="str">
            <v>15497</v>
          </cell>
          <cell r="D143" t="str">
            <v>Production of keropok including keropok lekor</v>
          </cell>
          <cell r="E143" t="str">
            <v>018</v>
          </cell>
          <cell r="F143">
            <v>17.298433360487152</v>
          </cell>
          <cell r="G143">
            <v>19.564528130710968</v>
          </cell>
          <cell r="H143">
            <v>19.321278339802717</v>
          </cell>
          <cell r="I143">
            <v>20.036165638375408</v>
          </cell>
          <cell r="J143">
            <v>21.173173597259392</v>
          </cell>
          <cell r="K143">
            <v>21.709743426447233</v>
          </cell>
          <cell r="L143">
            <v>23.780020559671527</v>
          </cell>
          <cell r="M143">
            <v>26.017066147335811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B144" t="str">
            <v>10713</v>
          </cell>
          <cell r="C144" t="str">
            <v>15497</v>
          </cell>
          <cell r="D144" t="str">
            <v>Manufacture of snack products</v>
          </cell>
          <cell r="E144" t="str">
            <v>018</v>
          </cell>
          <cell r="F144">
            <v>246.73144937003565</v>
          </cell>
          <cell r="G144">
            <v>291.14311025664199</v>
          </cell>
          <cell r="H144">
            <v>312.68770041563346</v>
          </cell>
          <cell r="I144">
            <v>357.6204045535942</v>
          </cell>
          <cell r="J144">
            <v>321.08621355115326</v>
          </cell>
          <cell r="K144">
            <v>324.19086168426054</v>
          </cell>
          <cell r="L144">
            <v>327.12401092443508</v>
          </cell>
          <cell r="M144">
            <v>346.95642441673658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B145" t="str">
            <v>10205</v>
          </cell>
          <cell r="C145" t="str">
            <v>15499</v>
          </cell>
          <cell r="D145" t="str">
            <v>Processing of seaweed</v>
          </cell>
          <cell r="E145" t="str">
            <v>018</v>
          </cell>
          <cell r="F145">
            <v>0.54183785187814593</v>
          </cell>
          <cell r="G145">
            <v>0.60794206980727949</v>
          </cell>
          <cell r="H145">
            <v>0.41325318657385068</v>
          </cell>
          <cell r="I145">
            <v>0.42854355447708059</v>
          </cell>
          <cell r="J145">
            <v>0.45607600671116799</v>
          </cell>
          <cell r="K145">
            <v>0.46727026915537806</v>
          </cell>
          <cell r="L145">
            <v>0.51144039315810019</v>
          </cell>
          <cell r="M145">
            <v>0.53993401739776914</v>
          </cell>
        </row>
        <row r="146">
          <cell r="B146" t="str">
            <v>10750</v>
          </cell>
          <cell r="C146" t="str">
            <v>15499</v>
          </cell>
          <cell r="D146" t="str">
            <v>Manufacture of prepared meals and dishes</v>
          </cell>
          <cell r="E146" t="str">
            <v>018</v>
          </cell>
          <cell r="F146">
            <v>236.9231643724014</v>
          </cell>
          <cell r="G146">
            <v>274.63416374381268</v>
          </cell>
          <cell r="H146">
            <v>300.75869053928614</v>
          </cell>
          <cell r="I146">
            <v>278.59415960054014</v>
          </cell>
          <cell r="J146">
            <v>314.80893113945899</v>
          </cell>
          <cell r="K146">
            <v>306.85581245061439</v>
          </cell>
          <cell r="L146">
            <v>379.62749688397139</v>
          </cell>
          <cell r="M146">
            <v>346.35861212737723</v>
          </cell>
        </row>
        <row r="147">
          <cell r="B147" t="str">
            <v>10795</v>
          </cell>
          <cell r="C147" t="str">
            <v>15499</v>
          </cell>
          <cell r="D147" t="str">
            <v>Manufacture of egg products</v>
          </cell>
          <cell r="E147" t="str">
            <v>018</v>
          </cell>
          <cell r="F147">
            <v>1.964502911825349</v>
          </cell>
          <cell r="G147">
            <v>2.1904207466852768</v>
          </cell>
          <cell r="H147">
            <v>2.4330632543142201</v>
          </cell>
          <cell r="I147">
            <v>2.3747706327816331</v>
          </cell>
          <cell r="J147">
            <v>2.5060844770375468</v>
          </cell>
          <cell r="K147">
            <v>2.5714370391167733</v>
          </cell>
          <cell r="L147">
            <v>2.7883283526708738</v>
          </cell>
          <cell r="M147">
            <v>2.9918625564358763</v>
          </cell>
        </row>
        <row r="148">
          <cell r="B148" t="str">
            <v>10799</v>
          </cell>
          <cell r="C148" t="str">
            <v>15499</v>
          </cell>
          <cell r="D148" t="str">
            <v>Manufacture of other food products n.e.c.</v>
          </cell>
          <cell r="E148" t="str">
            <v>018</v>
          </cell>
          <cell r="F148">
            <v>584.95768013287466</v>
          </cell>
          <cell r="G148">
            <v>664.70668615696468</v>
          </cell>
          <cell r="H148">
            <v>670.02433964622037</v>
          </cell>
          <cell r="I148">
            <v>599.57916710451968</v>
          </cell>
          <cell r="J148">
            <v>868.19327832655608</v>
          </cell>
          <cell r="K148">
            <v>815.2709091351594</v>
          </cell>
          <cell r="L148">
            <v>820.97495205092309</v>
          </cell>
          <cell r="M148">
            <v>864.88270592579352</v>
          </cell>
          <cell r="N148">
            <v>9.1323988417145099</v>
          </cell>
          <cell r="O148">
            <v>9.5930855860737481</v>
          </cell>
          <cell r="P148">
            <v>10.513938001604778</v>
          </cell>
          <cell r="Q148">
            <v>11.306951125742577</v>
          </cell>
          <cell r="R148">
            <v>10.946149020466837</v>
          </cell>
          <cell r="S148">
            <v>10.107557668549921</v>
          </cell>
          <cell r="T148">
            <v>9.3629827519511135</v>
          </cell>
          <cell r="U148">
            <v>8.9108056981909023</v>
          </cell>
          <cell r="V148">
            <v>13.716574670090985</v>
          </cell>
          <cell r="W148">
            <v>29.096470209353772</v>
          </cell>
          <cell r="X148">
            <v>39.840255804739144</v>
          </cell>
          <cell r="Y148">
            <v>39.063628187023482</v>
          </cell>
          <cell r="Z148">
            <v>26.4890320762801</v>
          </cell>
          <cell r="AA148">
            <v>0</v>
          </cell>
          <cell r="AB148">
            <v>0</v>
          </cell>
          <cell r="AC148">
            <v>0</v>
          </cell>
        </row>
        <row r="149">
          <cell r="B149" t="str">
            <v>11010</v>
          </cell>
          <cell r="C149" t="str">
            <v>15510</v>
          </cell>
          <cell r="D149" t="str">
            <v>Distilling, rectifying and blending of spirits</v>
          </cell>
          <cell r="E149" t="str">
            <v>019</v>
          </cell>
          <cell r="F149">
            <v>139.48660384447348</v>
          </cell>
          <cell r="G149">
            <v>155.38807668274347</v>
          </cell>
          <cell r="H149">
            <v>158.18879351464858</v>
          </cell>
          <cell r="I149">
            <v>157.80505635418399</v>
          </cell>
          <cell r="J149">
            <v>176.79705150792853</v>
          </cell>
          <cell r="K149">
            <v>191.50002470248228</v>
          </cell>
          <cell r="L149">
            <v>209.97115958516025</v>
          </cell>
          <cell r="M149">
            <v>226.05622403784599</v>
          </cell>
          <cell r="N149">
            <v>109.21785451940121</v>
          </cell>
          <cell r="O149">
            <v>127.96631727884525</v>
          </cell>
          <cell r="P149">
            <v>127.10842476618228</v>
          </cell>
          <cell r="Q149">
            <v>142.87582804176517</v>
          </cell>
          <cell r="R149">
            <v>134.0651552636287</v>
          </cell>
          <cell r="S149">
            <v>161.55825407294478</v>
          </cell>
          <cell r="T149">
            <v>154.17228386095545</v>
          </cell>
          <cell r="U149">
            <v>206.2862152897205</v>
          </cell>
          <cell r="V149">
            <v>0.56530240432321321</v>
          </cell>
          <cell r="W149">
            <v>1.1991553986529879</v>
          </cell>
          <cell r="X149">
            <v>1.6419399840675746</v>
          </cell>
          <cell r="Y149">
            <v>1.6099327614104646</v>
          </cell>
          <cell r="Z149">
            <v>1.0916948203961863</v>
          </cell>
          <cell r="AA149">
            <v>0</v>
          </cell>
          <cell r="AB149">
            <v>0</v>
          </cell>
          <cell r="AC149">
            <v>0</v>
          </cell>
        </row>
        <row r="150">
          <cell r="B150" t="str">
            <v>11020</v>
          </cell>
          <cell r="C150" t="str">
            <v>15520</v>
          </cell>
          <cell r="D150" t="str">
            <v>Manufacture of wines</v>
          </cell>
          <cell r="E150" t="str">
            <v>019</v>
          </cell>
          <cell r="F150">
            <v>27.279918615022329</v>
          </cell>
          <cell r="G150">
            <v>30.389829337134874</v>
          </cell>
          <cell r="H150">
            <v>29.501840371698307</v>
          </cell>
          <cell r="I150">
            <v>29.206821967981327</v>
          </cell>
          <cell r="J150">
            <v>33.408536369212058</v>
          </cell>
          <cell r="K150">
            <v>36.54569722130563</v>
          </cell>
          <cell r="L150">
            <v>40.040309781804282</v>
          </cell>
          <cell r="M150">
            <v>43.256835021376659</v>
          </cell>
          <cell r="N150">
            <v>3.7640640028734982</v>
          </cell>
          <cell r="O150">
            <v>3.681295576024155</v>
          </cell>
          <cell r="P150">
            <v>4.6392387499360357</v>
          </cell>
          <cell r="Q150">
            <v>2.0509647621915774</v>
          </cell>
          <cell r="R150">
            <v>1.6527194014518265</v>
          </cell>
          <cell r="S150">
            <v>2.4935971494890197</v>
          </cell>
          <cell r="T150">
            <v>9.5596201674345274</v>
          </cell>
          <cell r="U150">
            <v>0.91147823687154639</v>
          </cell>
          <cell r="V150">
            <v>0.60006186096274949</v>
          </cell>
          <cell r="W150">
            <v>1.2728893678786215</v>
          </cell>
          <cell r="X150">
            <v>1.7429000034208377</v>
          </cell>
          <cell r="Y150">
            <v>1.7089247125942078</v>
          </cell>
          <cell r="Z150">
            <v>1.1588212265161069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11030</v>
          </cell>
          <cell r="C151" t="str">
            <v>15530</v>
          </cell>
          <cell r="D151" t="str">
            <v>Manufacture of malt liquors and malt</v>
          </cell>
          <cell r="E151" t="str">
            <v>019</v>
          </cell>
          <cell r="F151">
            <v>2518.3424312487887</v>
          </cell>
          <cell r="G151">
            <v>2744.9932500611794</v>
          </cell>
          <cell r="H151">
            <v>2465.0039385549389</v>
          </cell>
          <cell r="I151">
            <v>2201.3024089582614</v>
          </cell>
          <cell r="J151">
            <v>2842.0994389664265</v>
          </cell>
          <cell r="K151">
            <v>3152.2017718415136</v>
          </cell>
          <cell r="L151">
            <v>3477.6556488264514</v>
          </cell>
          <cell r="M151">
            <v>3720.6273589960092</v>
          </cell>
          <cell r="N151">
            <v>1267.5492784394876</v>
          </cell>
          <cell r="O151">
            <v>1424.723659481846</v>
          </cell>
          <cell r="P151">
            <v>1275.4452600167506</v>
          </cell>
          <cell r="Q151">
            <v>1426.7500782630327</v>
          </cell>
          <cell r="R151">
            <v>1383.842921500184</v>
          </cell>
          <cell r="S151">
            <v>1533.1220856388391</v>
          </cell>
          <cell r="T151">
            <v>1843.5500001519447</v>
          </cell>
          <cell r="U151">
            <v>2023.0847765958679</v>
          </cell>
          <cell r="V151">
            <v>133.87743741071048</v>
          </cell>
          <cell r="W151">
            <v>283.98933137579917</v>
          </cell>
          <cell r="X151">
            <v>388.85155231617892</v>
          </cell>
          <cell r="Y151">
            <v>381.27145905070273</v>
          </cell>
          <cell r="Z151">
            <v>258.5400378124408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11041</v>
          </cell>
          <cell r="C152" t="str">
            <v>15541</v>
          </cell>
          <cell r="D152" t="str">
            <v>Manufacture of soft drinks</v>
          </cell>
          <cell r="E152" t="str">
            <v>019</v>
          </cell>
          <cell r="F152">
            <v>873.4856687587544</v>
          </cell>
          <cell r="G152">
            <v>995.77366238498007</v>
          </cell>
          <cell r="H152">
            <v>1099.3341232730177</v>
          </cell>
          <cell r="I152">
            <v>1271.4784801886117</v>
          </cell>
          <cell r="J152">
            <v>1442.6989780013282</v>
          </cell>
          <cell r="K152">
            <v>1520.2241809650086</v>
          </cell>
          <cell r="L152">
            <v>1659.9573959510599</v>
          </cell>
          <cell r="M152">
            <v>1894.9483835944111</v>
          </cell>
          <cell r="N152">
            <v>174.59417005240732</v>
          </cell>
          <cell r="O152">
            <v>231.6990874422309</v>
          </cell>
          <cell r="P152">
            <v>257.77760531350884</v>
          </cell>
          <cell r="Q152">
            <v>304.63782021379853</v>
          </cell>
          <cell r="R152">
            <v>324.55243142304334</v>
          </cell>
          <cell r="S152">
            <v>137.46144267801611</v>
          </cell>
          <cell r="T152">
            <v>13.957032570197102</v>
          </cell>
          <cell r="U152">
            <v>13.214656141239452</v>
          </cell>
          <cell r="V152">
            <v>6.7231305069890421</v>
          </cell>
          <cell r="W152">
            <v>14.261531848527209</v>
          </cell>
          <cell r="X152">
            <v>19.527560316581013</v>
          </cell>
          <cell r="Y152">
            <v>19.146899039635564</v>
          </cell>
          <cell r="Z152">
            <v>12.983505280000688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11042</v>
          </cell>
          <cell r="C153" t="str">
            <v>15542</v>
          </cell>
          <cell r="D153" t="str">
            <v>Production of natural mineral waters and other bottled waters</v>
          </cell>
          <cell r="E153" t="str">
            <v>019</v>
          </cell>
          <cell r="F153">
            <v>166.84955644000001</v>
          </cell>
          <cell r="G153">
            <v>216.904423372</v>
          </cell>
          <cell r="H153">
            <v>254.48140826209954</v>
          </cell>
          <cell r="I153">
            <v>282.8325353459237</v>
          </cell>
          <cell r="J153">
            <v>303.55385874314311</v>
          </cell>
          <cell r="K153">
            <v>338.87327172499749</v>
          </cell>
          <cell r="L153">
            <v>370.07863721942044</v>
          </cell>
          <cell r="M153">
            <v>358.1385909311615</v>
          </cell>
          <cell r="N153">
            <v>4.5402274934239664</v>
          </cell>
          <cell r="O153">
            <v>5.736584062197049</v>
          </cell>
          <cell r="P153">
            <v>6.3686990569686612</v>
          </cell>
          <cell r="Q153">
            <v>7.1946135976254109</v>
          </cell>
          <cell r="R153">
            <v>7.5794315559023504</v>
          </cell>
          <cell r="S153">
            <v>4.9694418798467801</v>
          </cell>
          <cell r="T153">
            <v>3.5857591444676724</v>
          </cell>
          <cell r="U153">
            <v>3.5706957265424548</v>
          </cell>
          <cell r="V153">
            <v>2.2057425173569958</v>
          </cell>
          <cell r="W153">
            <v>4.6789612559559739</v>
          </cell>
          <cell r="X153">
            <v>6.4066538654514584</v>
          </cell>
          <cell r="Y153">
            <v>6.281765502448966</v>
          </cell>
          <cell r="Z153">
            <v>4.2596629041568654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12000</v>
          </cell>
          <cell r="C154" t="str">
            <v>16000</v>
          </cell>
          <cell r="D154" t="str">
            <v>Manufacture of tobacco products</v>
          </cell>
          <cell r="E154" t="str">
            <v>020</v>
          </cell>
          <cell r="F154">
            <v>3063.1398819498681</v>
          </cell>
          <cell r="G154">
            <v>3280.3164995801135</v>
          </cell>
          <cell r="H154">
            <v>3571.5325979690306</v>
          </cell>
          <cell r="I154">
            <v>3375.0983050807336</v>
          </cell>
          <cell r="J154">
            <v>3869.5811101096779</v>
          </cell>
          <cell r="K154">
            <v>4241.399357032531</v>
          </cell>
          <cell r="L154">
            <v>4370.32733343158</v>
          </cell>
          <cell r="M154">
            <v>4472.9058993564795</v>
          </cell>
          <cell r="N154">
            <v>2733.0944742919255</v>
          </cell>
          <cell r="O154">
            <v>2817.0944270012433</v>
          </cell>
          <cell r="P154">
            <v>2846.3523525718338</v>
          </cell>
          <cell r="Q154">
            <v>2544.6152701428591</v>
          </cell>
          <cell r="R154">
            <v>2518.2671223060456</v>
          </cell>
          <cell r="S154">
            <v>2636.6590338832016</v>
          </cell>
          <cell r="T154">
            <v>2946.1321954044761</v>
          </cell>
          <cell r="U154">
            <v>1360.4272477071031</v>
          </cell>
          <cell r="V154">
            <v>153.00278561224056</v>
          </cell>
          <cell r="W154">
            <v>324.55923585805618</v>
          </cell>
          <cell r="X154">
            <v>444.40177407563306</v>
          </cell>
          <cell r="Y154">
            <v>435.73881034366025</v>
          </cell>
          <cell r="Z154">
            <v>295.47432892850378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13110</v>
          </cell>
          <cell r="C155" t="str">
            <v>17111</v>
          </cell>
          <cell r="D155" t="str">
            <v>Preparation and spinning of textile fibres</v>
          </cell>
          <cell r="E155" t="str">
            <v>021</v>
          </cell>
          <cell r="F155">
            <v>195.17976655624943</v>
          </cell>
          <cell r="G155">
            <v>214.69774321187447</v>
          </cell>
          <cell r="H155">
            <v>193.22796889068707</v>
          </cell>
          <cell r="I155">
            <v>172.64437131936955</v>
          </cell>
          <cell r="J155">
            <v>173.14351915623376</v>
          </cell>
          <cell r="K155">
            <v>183.41686605052649</v>
          </cell>
          <cell r="L155">
            <v>189.87052787933237</v>
          </cell>
          <cell r="M155">
            <v>210.95881436624052</v>
          </cell>
          <cell r="N155">
            <v>17.53675477883592</v>
          </cell>
          <cell r="O155">
            <v>13.71735486246231</v>
          </cell>
          <cell r="P155">
            <v>14.555403644773953</v>
          </cell>
          <cell r="Q155">
            <v>13.509492010797794</v>
          </cell>
          <cell r="R155">
            <v>11.777236436333586</v>
          </cell>
          <cell r="S155">
            <v>12.133634590325013</v>
          </cell>
          <cell r="T155">
            <v>7.5081120107260784</v>
          </cell>
          <cell r="U155">
            <v>5.2533305150663478</v>
          </cell>
          <cell r="V155">
            <v>1.7236454945295296</v>
          </cell>
          <cell r="W155">
            <v>3.6563064022406286</v>
          </cell>
          <cell r="X155">
            <v>5.006386730681287</v>
          </cell>
          <cell r="Y155">
            <v>4.9087945309959178</v>
          </cell>
          <cell r="Z155">
            <v>3.3286517874090737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13120</v>
          </cell>
          <cell r="C156" t="str">
            <v>17112</v>
          </cell>
          <cell r="D156" t="str">
            <v>Weaving of textiles</v>
          </cell>
          <cell r="E156" t="str">
            <v>021</v>
          </cell>
          <cell r="F156">
            <v>599.75106707999976</v>
          </cell>
          <cell r="G156">
            <v>578.16002866511963</v>
          </cell>
          <cell r="H156">
            <v>549.25202723186362</v>
          </cell>
          <cell r="I156">
            <v>540.97026778282907</v>
          </cell>
          <cell r="J156">
            <v>636.14877596755741</v>
          </cell>
          <cell r="K156">
            <v>712.73074237908213</v>
          </cell>
          <cell r="L156">
            <v>734.83162465952182</v>
          </cell>
          <cell r="M156">
            <v>743.03470912515422</v>
          </cell>
          <cell r="N156">
            <v>10.320265297408412</v>
          </cell>
          <cell r="O156">
            <v>12.202266537239474</v>
          </cell>
          <cell r="P156">
            <v>13.552020354411674</v>
          </cell>
          <cell r="Q156">
            <v>14.734383646585103</v>
          </cell>
          <cell r="R156">
            <v>15.621081649806865</v>
          </cell>
          <cell r="S156">
            <v>13.546616264631769</v>
          </cell>
          <cell r="T156">
            <v>13.477375515607134</v>
          </cell>
          <cell r="U156">
            <v>13.51394314639634</v>
          </cell>
          <cell r="V156">
            <v>5.7376044604590204</v>
          </cell>
          <cell r="W156">
            <v>12.170971344677106</v>
          </cell>
          <cell r="X156">
            <v>16.665066527836238</v>
          </cell>
          <cell r="Y156">
            <v>16.340205387887259</v>
          </cell>
          <cell r="Z156">
            <v>11.080287334818891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13132</v>
          </cell>
          <cell r="C157" t="str">
            <v>17121</v>
          </cell>
          <cell r="D157" t="str">
            <v>Dyeing, bleaching, printing and finishing of yarns and fabrics</v>
          </cell>
          <cell r="E157" t="str">
            <v>021</v>
          </cell>
          <cell r="F157">
            <v>268.39555616266898</v>
          </cell>
          <cell r="G157">
            <v>354.5505296908857</v>
          </cell>
          <cell r="H157">
            <v>335.30508096222695</v>
          </cell>
          <cell r="I157">
            <v>334.54033206162319</v>
          </cell>
          <cell r="J157">
            <v>362.67787318577575</v>
          </cell>
          <cell r="K157">
            <v>377.58449343468465</v>
          </cell>
          <cell r="L157">
            <v>409.55970764290987</v>
          </cell>
          <cell r="M157">
            <v>406.56718888009914</v>
          </cell>
          <cell r="N157">
            <v>29.56583201037245</v>
          </cell>
          <cell r="O157">
            <v>21.998813431702896</v>
          </cell>
          <cell r="P157">
            <v>23.184978638962264</v>
          </cell>
          <cell r="Q157">
            <v>20.974555414076502</v>
          </cell>
          <cell r="R157">
            <v>17.63234364796233</v>
          </cell>
          <cell r="S157">
            <v>18.709313247029698</v>
          </cell>
          <cell r="T157">
            <v>10.170696111421435</v>
          </cell>
          <cell r="U157">
            <v>6.0386359704490822</v>
          </cell>
          <cell r="V157">
            <v>5.8545273492155081</v>
          </cell>
          <cell r="W157">
            <v>12.418995609577065</v>
          </cell>
          <cell r="X157">
            <v>17.004673019218142</v>
          </cell>
          <cell r="Y157">
            <v>16.673191746565816</v>
          </cell>
          <cell r="Z157">
            <v>11.306085263617785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13131</v>
          </cell>
          <cell r="C158" t="str">
            <v>17122</v>
          </cell>
          <cell r="D158" t="str">
            <v>Batik making</v>
          </cell>
          <cell r="E158" t="str">
            <v>021</v>
          </cell>
          <cell r="F158">
            <v>13.391639411923009</v>
          </cell>
          <cell r="G158">
            <v>15.038811059589534</v>
          </cell>
          <cell r="H158">
            <v>14.325854908004779</v>
          </cell>
          <cell r="I158">
            <v>14.569394441440856</v>
          </cell>
          <cell r="J158">
            <v>16.206026880809574</v>
          </cell>
          <cell r="K158">
            <v>17.373565649087254</v>
          </cell>
          <cell r="L158">
            <v>18.383178296087017</v>
          </cell>
          <cell r="M158">
            <v>19.706701576642843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13921</v>
          </cell>
          <cell r="C159" t="str">
            <v>17210</v>
          </cell>
          <cell r="D159" t="str">
            <v>Manufacture of made-up articles of any textile materials, including of knitted or crocheted fabrics</v>
          </cell>
          <cell r="E159" t="str">
            <v>021</v>
          </cell>
          <cell r="F159">
            <v>13.996526353099839</v>
          </cell>
          <cell r="G159">
            <v>15.718099094531119</v>
          </cell>
          <cell r="H159">
            <v>12.189042646010265</v>
          </cell>
          <cell r="I159">
            <v>12.399619313535105</v>
          </cell>
          <cell r="J159">
            <v>13.807036610785289</v>
          </cell>
          <cell r="K159">
            <v>14.834368268623777</v>
          </cell>
          <cell r="L159">
            <v>15.680757984558376</v>
          </cell>
          <cell r="M159">
            <v>16.812847645233838</v>
          </cell>
        </row>
        <row r="160">
          <cell r="B160" t="str">
            <v>13922</v>
          </cell>
          <cell r="C160" t="str">
            <v>17210</v>
          </cell>
          <cell r="D160" t="str">
            <v>Manufacture of made-up furnishing articles</v>
          </cell>
          <cell r="E160" t="str">
            <v>021</v>
          </cell>
          <cell r="F160">
            <v>193.11546576000012</v>
          </cell>
          <cell r="G160">
            <v>224.59328667888013</v>
          </cell>
          <cell r="H160">
            <v>182.4260927738564</v>
          </cell>
          <cell r="I160">
            <v>186.68263086193491</v>
          </cell>
          <cell r="J160">
            <v>207.33883243000935</v>
          </cell>
          <cell r="K160">
            <v>222.49839133707798</v>
          </cell>
          <cell r="L160">
            <v>234.97053866347795</v>
          </cell>
          <cell r="M160">
            <v>253.70692352654146</v>
          </cell>
          <cell r="N160">
            <v>2.8795066917432219</v>
          </cell>
          <cell r="O160">
            <v>2.8116085686021073</v>
          </cell>
          <cell r="P160">
            <v>3.0567509167397899</v>
          </cell>
          <cell r="Q160">
            <v>3.1040467963305267</v>
          </cell>
          <cell r="R160">
            <v>3.0291392273814948</v>
          </cell>
          <cell r="S160">
            <v>2.8252872043799604</v>
          </cell>
          <cell r="T160">
            <v>2.4249450393904506</v>
          </cell>
          <cell r="U160">
            <v>2.2218041552975683</v>
          </cell>
          <cell r="V160">
            <v>0.38983961084396757</v>
          </cell>
          <cell r="W160">
            <v>0.82695256623221736</v>
          </cell>
          <cell r="X160">
            <v>1.1323023562660783</v>
          </cell>
          <cell r="Y160">
            <v>1.1102297750610111</v>
          </cell>
          <cell r="Z160">
            <v>0.75284640696538496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>13930</v>
          </cell>
          <cell r="C161" t="str">
            <v>17220</v>
          </cell>
          <cell r="D161" t="str">
            <v>Manufacture of carpets and rugs</v>
          </cell>
          <cell r="E161" t="str">
            <v>021</v>
          </cell>
          <cell r="F161">
            <v>44.096357331608687</v>
          </cell>
          <cell r="G161">
            <v>49.696594712722998</v>
          </cell>
          <cell r="H161">
            <v>60.089819607643392</v>
          </cell>
          <cell r="I161">
            <v>61.442717934046243</v>
          </cell>
          <cell r="J161">
            <v>68.045800953927227</v>
          </cell>
          <cell r="K161">
            <v>73.003960098374989</v>
          </cell>
          <cell r="L161">
            <v>77.228621802101259</v>
          </cell>
          <cell r="M161">
            <v>83.362784069850932</v>
          </cell>
          <cell r="N161">
            <v>1.5758677940635035</v>
          </cell>
          <cell r="O161">
            <v>1.7168006989335483</v>
          </cell>
          <cell r="P161">
            <v>1.8380289282184985</v>
          </cell>
          <cell r="Q161">
            <v>1.8992326712508394</v>
          </cell>
          <cell r="R161">
            <v>1.9133582966441587</v>
          </cell>
          <cell r="S161">
            <v>1.1747226475681847</v>
          </cell>
          <cell r="T161">
            <v>0.72643460576528351</v>
          </cell>
          <cell r="U161">
            <v>0.76885270154989205</v>
          </cell>
          <cell r="V161">
            <v>0.12659732346256658</v>
          </cell>
          <cell r="W161">
            <v>0.26854629084216242</v>
          </cell>
          <cell r="X161">
            <v>0.36770621472587384</v>
          </cell>
          <cell r="Y161">
            <v>0.36053831894324107</v>
          </cell>
          <cell r="Z161">
            <v>0.24448090304085293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13940</v>
          </cell>
          <cell r="C162" t="str">
            <v>17230</v>
          </cell>
          <cell r="D162" t="str">
            <v>Manufacture of cordage, rope, twine and netting</v>
          </cell>
          <cell r="E162" t="str">
            <v>021</v>
          </cell>
          <cell r="F162">
            <v>33.818843384182173</v>
          </cell>
          <cell r="G162">
            <v>37.978561120436581</v>
          </cell>
          <cell r="H162">
            <v>40.349843156237426</v>
          </cell>
          <cell r="I162">
            <v>41.399942099101324</v>
          </cell>
          <cell r="J162">
            <v>46.3486228376822</v>
          </cell>
          <cell r="K162">
            <v>49.733321578101908</v>
          </cell>
          <cell r="L162">
            <v>52.627560540457551</v>
          </cell>
          <cell r="M162">
            <v>57.223190188915453</v>
          </cell>
          <cell r="N162">
            <v>3.8264425152712667</v>
          </cell>
          <cell r="O162">
            <v>3.1529388572331025</v>
          </cell>
          <cell r="P162">
            <v>3.3683310616262485</v>
          </cell>
          <cell r="Q162">
            <v>3.2030771464772907</v>
          </cell>
          <cell r="R162">
            <v>2.8850010668179964</v>
          </cell>
          <cell r="S162">
            <v>2.8955692302799454</v>
          </cell>
          <cell r="T162">
            <v>1.9898600409578688</v>
          </cell>
          <cell r="U162">
            <v>1.5446502629686272</v>
          </cell>
          <cell r="V162">
            <v>1.4150740826423469</v>
          </cell>
          <cell r="W162">
            <v>3.0017451061897327</v>
          </cell>
          <cell r="X162">
            <v>4.1101306114023961</v>
          </cell>
          <cell r="Y162">
            <v>4.0300096161738974</v>
          </cell>
          <cell r="Z162">
            <v>2.7327480560550996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13990</v>
          </cell>
          <cell r="C163" t="str">
            <v>17291</v>
          </cell>
          <cell r="D163" t="str">
            <v>Manufacture of other textiles n.e.c.</v>
          </cell>
          <cell r="E163" t="str">
            <v>021</v>
          </cell>
          <cell r="F163">
            <v>85.684994354007642</v>
          </cell>
          <cell r="G163">
            <v>96.224248659550597</v>
          </cell>
          <cell r="H163">
            <v>107.20203668828864</v>
          </cell>
          <cell r="I163">
            <v>109.7760060997023</v>
          </cell>
          <cell r="J163">
            <v>121.87653918913071</v>
          </cell>
          <cell r="K163">
            <v>131.0474073474424</v>
          </cell>
          <cell r="L163">
            <v>138.52444822105812</v>
          </cell>
          <cell r="M163">
            <v>150.18295697239068</v>
          </cell>
          <cell r="N163">
            <v>1.3210883900150352</v>
          </cell>
          <cell r="O163">
            <v>0.96380220203024902</v>
          </cell>
          <cell r="P163">
            <v>1.0189762756538598</v>
          </cell>
          <cell r="Q163">
            <v>0.93470797516419823</v>
          </cell>
          <cell r="R163">
            <v>0.82950926155368276</v>
          </cell>
          <cell r="S163">
            <v>0.80414387015944944</v>
          </cell>
          <cell r="T163">
            <v>0.37609859352594766</v>
          </cell>
          <cell r="U163">
            <v>0.20468276984596315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B164" t="str">
            <v>13139</v>
          </cell>
          <cell r="C164" t="str">
            <v>17299</v>
          </cell>
          <cell r="D164" t="str">
            <v>Other finishing textile</v>
          </cell>
          <cell r="E164" t="str">
            <v>021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6.423620217735758</v>
          </cell>
          <cell r="O164">
            <v>8.2811782248563315</v>
          </cell>
          <cell r="P164">
            <v>10.50903709020702</v>
          </cell>
          <cell r="Q164">
            <v>16.134169632308037</v>
          </cell>
          <cell r="R164">
            <v>27.660421987280806</v>
          </cell>
          <cell r="S164">
            <v>9.0644963136482843</v>
          </cell>
          <cell r="T164">
            <v>2.5005201886808432</v>
          </cell>
          <cell r="U164">
            <v>6.6720009739183084</v>
          </cell>
          <cell r="V164">
            <v>3.825069640306014</v>
          </cell>
          <cell r="W164">
            <v>8.1139808964514053</v>
          </cell>
          <cell r="X164">
            <v>11.110044351890828</v>
          </cell>
          <cell r="Y164">
            <v>10.893470258591508</v>
          </cell>
          <cell r="Z164">
            <v>7.3868582232125952</v>
          </cell>
          <cell r="AA164">
            <v>0</v>
          </cell>
          <cell r="AB164">
            <v>0</v>
          </cell>
          <cell r="AC164">
            <v>0</v>
          </cell>
        </row>
        <row r="165">
          <cell r="B165" t="str">
            <v>13910</v>
          </cell>
          <cell r="C165" t="str">
            <v>17300</v>
          </cell>
          <cell r="D165" t="str">
            <v>Manufacture of knitted and crocheted fabrics</v>
          </cell>
          <cell r="E165" t="str">
            <v>021</v>
          </cell>
          <cell r="F165">
            <v>201.19542379534209</v>
          </cell>
          <cell r="G165">
            <v>226.71887135444013</v>
          </cell>
          <cell r="H165">
            <v>249.39075848988409</v>
          </cell>
          <cell r="I165">
            <v>255.47922789927043</v>
          </cell>
          <cell r="J165">
            <v>283.08987615642627</v>
          </cell>
          <cell r="K165">
            <v>304.86677607514252</v>
          </cell>
          <cell r="L165">
            <v>321.65091156518349</v>
          </cell>
          <cell r="M165">
            <v>350.03394711750707</v>
          </cell>
          <cell r="N165">
            <v>38.500402739591614</v>
          </cell>
          <cell r="O165">
            <v>28.623229097290157</v>
          </cell>
          <cell r="P165">
            <v>30.193928381850675</v>
          </cell>
          <cell r="Q165">
            <v>27.487812729565878</v>
          </cell>
          <cell r="R165">
            <v>23.494994083432918</v>
          </cell>
          <cell r="S165">
            <v>24.271396550186488</v>
          </cell>
          <cell r="T165">
            <v>12.85644518789235</v>
          </cell>
          <cell r="U165">
            <v>7.5989756041653767</v>
          </cell>
          <cell r="V165">
            <v>2.5265045854249428</v>
          </cell>
          <cell r="W165">
            <v>5.3593821469077403</v>
          </cell>
          <cell r="X165">
            <v>7.3383181585894048</v>
          </cell>
          <cell r="Y165">
            <v>7.1952683604787468</v>
          </cell>
          <cell r="Z165">
            <v>4.8791088601820833</v>
          </cell>
          <cell r="AA165">
            <v>0</v>
          </cell>
          <cell r="AB165">
            <v>0</v>
          </cell>
          <cell r="AC165">
            <v>0</v>
          </cell>
        </row>
        <row r="166">
          <cell r="B166" t="str">
            <v>14300</v>
          </cell>
          <cell r="C166" t="str">
            <v>17300</v>
          </cell>
          <cell r="D166" t="str">
            <v>Manufacture of knitted and crocheted apparel</v>
          </cell>
          <cell r="E166" t="str">
            <v>021</v>
          </cell>
          <cell r="F166">
            <v>28.051444196250365</v>
          </cell>
          <cell r="G166">
            <v>31.501771832389153</v>
          </cell>
          <cell r="H166">
            <v>32.896680260415138</v>
          </cell>
          <cell r="I166">
            <v>33.705329087449783</v>
          </cell>
          <cell r="J166">
            <v>37.535266731209944</v>
          </cell>
          <cell r="K166">
            <v>40.330777483284876</v>
          </cell>
          <cell r="L166">
            <v>42.695388748439058</v>
          </cell>
          <cell r="M166">
            <v>46.413674719441985</v>
          </cell>
        </row>
        <row r="167">
          <cell r="B167" t="str">
            <v>14101</v>
          </cell>
          <cell r="C167" t="str">
            <v>18101</v>
          </cell>
          <cell r="D167" t="str">
            <v>Manufacture of specific wearing apparel</v>
          </cell>
          <cell r="E167" t="str">
            <v>021</v>
          </cell>
          <cell r="F167">
            <v>123.86918989594062</v>
          </cell>
          <cell r="G167">
            <v>139.60057701272507</v>
          </cell>
          <cell r="H167">
            <v>149.10797851428782</v>
          </cell>
          <cell r="I167">
            <v>152.75863451983111</v>
          </cell>
          <cell r="J167">
            <v>170.38554771034239</v>
          </cell>
          <cell r="K167">
            <v>183.24344036172698</v>
          </cell>
          <cell r="L167">
            <v>193.51515141120348</v>
          </cell>
          <cell r="M167">
            <v>209.14431417775302</v>
          </cell>
        </row>
        <row r="168">
          <cell r="B168" t="str">
            <v>14102</v>
          </cell>
          <cell r="C168" t="str">
            <v>18101</v>
          </cell>
          <cell r="D168" t="str">
            <v>Manufacture of clothings</v>
          </cell>
          <cell r="E168" t="str">
            <v>021</v>
          </cell>
          <cell r="F168">
            <v>925.93466217162904</v>
          </cell>
          <cell r="G168">
            <v>1063.6211464365506</v>
          </cell>
          <cell r="H168">
            <v>800.48127480814765</v>
          </cell>
          <cell r="I168">
            <v>858.95254637533117</v>
          </cell>
          <cell r="J168">
            <v>969.59537183919429</v>
          </cell>
          <cell r="K168">
            <v>1112.3922364486075</v>
          </cell>
          <cell r="L168">
            <v>1210.2665123294332</v>
          </cell>
          <cell r="M168">
            <v>1357.0247411842711</v>
          </cell>
          <cell r="N168">
            <v>39.402386911113993</v>
          </cell>
          <cell r="O168">
            <v>41.170920573462709</v>
          </cell>
          <cell r="P168">
            <v>41.518076271836115</v>
          </cell>
          <cell r="Q168">
            <v>51.504656846794973</v>
          </cell>
          <cell r="R168">
            <v>53.056517659611629</v>
          </cell>
          <cell r="S168">
            <v>31.829288739050572</v>
          </cell>
          <cell r="T168">
            <v>16.26268225109326</v>
          </cell>
          <cell r="U168">
            <v>13.507099716457116</v>
          </cell>
          <cell r="V168">
            <v>3.825069640306014</v>
          </cell>
          <cell r="W168">
            <v>8.1139808964514053</v>
          </cell>
          <cell r="X168">
            <v>11.110044351890828</v>
          </cell>
          <cell r="Y168">
            <v>10.893470258591508</v>
          </cell>
          <cell r="Z168">
            <v>7.3868582232125952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14103</v>
          </cell>
          <cell r="C169" t="str">
            <v>18102</v>
          </cell>
          <cell r="D169" t="str">
            <v>Custom tailoring</v>
          </cell>
          <cell r="E169" t="str">
            <v>021</v>
          </cell>
          <cell r="F169">
            <v>262.29802248570843</v>
          </cell>
          <cell r="G169">
            <v>294.56067925145055</v>
          </cell>
          <cell r="H169">
            <v>284.89537097574964</v>
          </cell>
          <cell r="I169">
            <v>289.06625904326165</v>
          </cell>
          <cell r="J169">
            <v>322.33902897801994</v>
          </cell>
          <cell r="K169">
            <v>346.67153090233671</v>
          </cell>
          <cell r="L169">
            <v>366.71875621751133</v>
          </cell>
          <cell r="M169">
            <v>396.04611633028395</v>
          </cell>
          <cell r="N169">
            <v>12.056953401310224</v>
          </cell>
          <cell r="O169">
            <v>10.282255180869209</v>
          </cell>
          <cell r="P169">
            <v>11.022710801013329</v>
          </cell>
          <cell r="Q169">
            <v>10.680471712718575</v>
          </cell>
          <cell r="R169">
            <v>9.8248236548499719</v>
          </cell>
          <cell r="S169">
            <v>9.5956441620899753</v>
          </cell>
          <cell r="T169">
            <v>6.8166259365592046</v>
          </cell>
          <cell r="U169">
            <v>5.5056736681220837</v>
          </cell>
          <cell r="V169">
            <v>2.579088843205549</v>
          </cell>
          <cell r="W169">
            <v>5.470927217509848</v>
          </cell>
          <cell r="X169">
            <v>7.4910509167064712</v>
          </cell>
          <cell r="Y169">
            <v>7.3450238164754413</v>
          </cell>
          <cell r="Z169">
            <v>4.9806579804661064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14109</v>
          </cell>
          <cell r="C170" t="str">
            <v>18109</v>
          </cell>
          <cell r="D170" t="str">
            <v>Manufacture of other clothing accessories</v>
          </cell>
          <cell r="E170" t="str">
            <v>021</v>
          </cell>
          <cell r="F170">
            <v>58.129275771667352</v>
          </cell>
          <cell r="G170">
            <v>65.279176691582421</v>
          </cell>
          <cell r="H170">
            <v>36.035569476465781</v>
          </cell>
          <cell r="I170">
            <v>36.843806049846748</v>
          </cell>
          <cell r="J170">
            <v>41.26662165074751</v>
          </cell>
          <cell r="K170">
            <v>44.256616571427742</v>
          </cell>
          <cell r="L170">
            <v>46.845285933395061</v>
          </cell>
          <cell r="M170">
            <v>51.179398959260965</v>
          </cell>
          <cell r="N170">
            <v>1.3943289990092513</v>
          </cell>
          <cell r="O170">
            <v>1.561061862773218</v>
          </cell>
          <cell r="P170">
            <v>1.7168950116147292</v>
          </cell>
          <cell r="Q170">
            <v>1.815262214712682</v>
          </cell>
          <cell r="R170">
            <v>1.917628831203174</v>
          </cell>
          <cell r="S170">
            <v>1.438824275453678</v>
          </cell>
          <cell r="T170">
            <v>1.2421911879448895</v>
          </cell>
          <cell r="U170">
            <v>1.2557214882922692</v>
          </cell>
          <cell r="V170">
            <v>0.2830791030015064</v>
          </cell>
          <cell r="W170">
            <v>0.60048538979150856</v>
          </cell>
          <cell r="X170">
            <v>0.8222128445192437</v>
          </cell>
          <cell r="Y170">
            <v>0.80618500559612505</v>
          </cell>
          <cell r="Z170">
            <v>0.54667375929370865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14200</v>
          </cell>
          <cell r="C171" t="str">
            <v>18200</v>
          </cell>
          <cell r="D171" t="str">
            <v>Manufacture of articles made of fur skins</v>
          </cell>
          <cell r="E171" t="str">
            <v>021</v>
          </cell>
          <cell r="F171">
            <v>11.102133678787592</v>
          </cell>
          <cell r="G171">
            <v>12.389981185526954</v>
          </cell>
          <cell r="H171">
            <v>6.0263757845720232</v>
          </cell>
          <cell r="I171">
            <v>6.1428300624015293</v>
          </cell>
          <cell r="J171">
            <v>6.8288091288423773</v>
          </cell>
          <cell r="K171">
            <v>7.3235413921345813</v>
          </cell>
          <cell r="L171">
            <v>7.7413933698042108</v>
          </cell>
          <cell r="M171">
            <v>8.3047662718529196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15110</v>
          </cell>
          <cell r="C172" t="str">
            <v>19110</v>
          </cell>
          <cell r="D172" t="str">
            <v>Tanning and dressing of leather; dressing and dyeing of fur</v>
          </cell>
          <cell r="E172" t="str">
            <v>022</v>
          </cell>
          <cell r="F172">
            <v>3.8460887958715162</v>
          </cell>
          <cell r="G172">
            <v>4.7691501068806801</v>
          </cell>
          <cell r="H172">
            <v>4.7222703594736402</v>
          </cell>
          <cell r="I172">
            <v>4.859615851740223</v>
          </cell>
          <cell r="J172">
            <v>5.6252531887977497</v>
          </cell>
          <cell r="K172">
            <v>6.1704721356884704</v>
          </cell>
          <cell r="L172">
            <v>7.137261709908131</v>
          </cell>
          <cell r="M172">
            <v>6.9213624728186005</v>
          </cell>
          <cell r="N172">
            <v>0.18746591683161354</v>
          </cell>
          <cell r="O172">
            <v>0.15284561001531408</v>
          </cell>
          <cell r="P172">
            <v>0.16299646560726058</v>
          </cell>
          <cell r="Q172">
            <v>0.15426895611263169</v>
          </cell>
          <cell r="R172">
            <v>0.1380175918146076</v>
          </cell>
          <cell r="S172">
            <v>0.13939713914571022</v>
          </cell>
          <cell r="T172">
            <v>9.4610999060967843E-2</v>
          </cell>
          <cell r="U172">
            <v>7.2367702700789738E-2</v>
          </cell>
          <cell r="V172">
            <v>0.21219609579662799</v>
          </cell>
          <cell r="W172">
            <v>0.45012384858375221</v>
          </cell>
          <cell r="X172">
            <v>0.61633074879389804</v>
          </cell>
          <cell r="Y172">
            <v>0.60431628072655741</v>
          </cell>
          <cell r="Z172">
            <v>0.40978665032711103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15120</v>
          </cell>
          <cell r="C173" t="str">
            <v>19120</v>
          </cell>
          <cell r="D173" t="str">
            <v>Manufacture of luggage, handbags and the like, saddlery and harness</v>
          </cell>
          <cell r="E173" t="str">
            <v>022</v>
          </cell>
          <cell r="F173">
            <v>41.161591294678459</v>
          </cell>
          <cell r="G173">
            <v>51.040373205401295</v>
          </cell>
          <cell r="H173">
            <v>56.144410525941424</v>
          </cell>
          <cell r="I173">
            <v>57.840450381498329</v>
          </cell>
          <cell r="J173">
            <v>66.824247910759766</v>
          </cell>
          <cell r="K173">
            <v>93.192584154773556</v>
          </cell>
          <cell r="L173">
            <v>108.87174897855613</v>
          </cell>
          <cell r="M173">
            <v>118.68539710592864</v>
          </cell>
          <cell r="N173">
            <v>0.74262101884738196</v>
          </cell>
          <cell r="O173">
            <v>0.87791899508540416</v>
          </cell>
          <cell r="P173">
            <v>0.97125675941528189</v>
          </cell>
          <cell r="Q173">
            <v>1.0402691881564894</v>
          </cell>
          <cell r="R173">
            <v>1.0768773678996979</v>
          </cell>
          <cell r="S173">
            <v>0.95347909514307227</v>
          </cell>
          <cell r="T173">
            <v>0.95860848413237887</v>
          </cell>
          <cell r="U173">
            <v>0.95439284184375683</v>
          </cell>
          <cell r="V173">
            <v>6.3759112886700026E-2</v>
          </cell>
          <cell r="W173">
            <v>0.13524988368472796</v>
          </cell>
          <cell r="X173">
            <v>0.18519050334251705</v>
          </cell>
          <cell r="Y173">
            <v>0.18158048486925826</v>
          </cell>
          <cell r="Z173">
            <v>0.12312966079597465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15201</v>
          </cell>
          <cell r="C174" t="str">
            <v>19200</v>
          </cell>
          <cell r="D174" t="str">
            <v>Manufacture of leather footwear</v>
          </cell>
          <cell r="E174" t="str">
            <v>022</v>
          </cell>
          <cell r="F174">
            <v>96.870341887938849</v>
          </cell>
          <cell r="G174">
            <v>120.1192239410442</v>
          </cell>
          <cell r="H174">
            <v>132.13114633514863</v>
          </cell>
          <cell r="I174">
            <v>147.15775370078268</v>
          </cell>
          <cell r="J174">
            <v>148.01805369225644</v>
          </cell>
          <cell r="K174">
            <v>141.71119528557267</v>
          </cell>
          <cell r="L174">
            <v>174.77869495164799</v>
          </cell>
          <cell r="M174">
            <v>147.44145372155634</v>
          </cell>
          <cell r="N174">
            <v>17.298513809845883</v>
          </cell>
          <cell r="O174">
            <v>17.032603922755136</v>
          </cell>
          <cell r="P174">
            <v>18.344696121327072</v>
          </cell>
          <cell r="Q174">
            <v>17.193008695987942</v>
          </cell>
          <cell r="R174">
            <v>16.843928495867473</v>
          </cell>
          <cell r="S174">
            <v>9.52407967873296</v>
          </cell>
          <cell r="T174">
            <v>4.6976867725368523</v>
          </cell>
          <cell r="U174">
            <v>4.6636421354896962</v>
          </cell>
          <cell r="V174">
            <v>0.95132850375028111</v>
          </cell>
          <cell r="W174">
            <v>2.0180185020270476</v>
          </cell>
          <cell r="X174">
            <v>2.7631658672332029</v>
          </cell>
          <cell r="Y174">
            <v>2.7093019830417941</v>
          </cell>
          <cell r="Z174">
            <v>1.8371766900280793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15202</v>
          </cell>
          <cell r="C175" t="str">
            <v>19200</v>
          </cell>
          <cell r="D175" t="str">
            <v>Manufacture of plastic footwear</v>
          </cell>
          <cell r="E175" t="str">
            <v>022</v>
          </cell>
          <cell r="F175">
            <v>10.22951968397976</v>
          </cell>
          <cell r="G175">
            <v>12.357259778247553</v>
          </cell>
          <cell r="H175">
            <v>13.592985756072309</v>
          </cell>
          <cell r="I175">
            <v>13.704954221483618</v>
          </cell>
          <cell r="J175">
            <v>15.725610353939928</v>
          </cell>
          <cell r="K175">
            <v>17.313623282474552</v>
          </cell>
          <cell r="L175">
            <v>20.045020491517732</v>
          </cell>
          <cell r="M175">
            <v>19.813196646429347</v>
          </cell>
        </row>
        <row r="176">
          <cell r="B176" t="str">
            <v>15203</v>
          </cell>
          <cell r="C176" t="str">
            <v>19200</v>
          </cell>
          <cell r="D176" t="str">
            <v>Manufacture of rubber footwear</v>
          </cell>
          <cell r="E176" t="str">
            <v>022</v>
          </cell>
          <cell r="F176">
            <v>94.595707970820456</v>
          </cell>
          <cell r="G176">
            <v>103.71234682750486</v>
          </cell>
          <cell r="H176">
            <v>104.74947029577987</v>
          </cell>
          <cell r="I176">
            <v>110.76840805424013</v>
          </cell>
          <cell r="J176">
            <v>145.09013264294157</v>
          </cell>
          <cell r="K176">
            <v>163.64042322155797</v>
          </cell>
          <cell r="L176">
            <v>178.28828660517786</v>
          </cell>
          <cell r="M176">
            <v>195.81662724274281</v>
          </cell>
        </row>
        <row r="177">
          <cell r="B177" t="str">
            <v>15209</v>
          </cell>
          <cell r="C177" t="str">
            <v>19200</v>
          </cell>
          <cell r="D177" t="str">
            <v>Manufacture of other footwear n.e.c.</v>
          </cell>
          <cell r="E177" t="str">
            <v>022</v>
          </cell>
          <cell r="F177">
            <v>12.408667634656688</v>
          </cell>
          <cell r="G177">
            <v>14.989670502665277</v>
          </cell>
          <cell r="H177">
            <v>12.413330352352016</v>
          </cell>
          <cell r="I177">
            <v>12.503203061487856</v>
          </cell>
          <cell r="J177">
            <v>14.42425550798108</v>
          </cell>
          <cell r="K177">
            <v>15.829567352781289</v>
          </cell>
          <cell r="L177">
            <v>18.309743965615059</v>
          </cell>
          <cell r="M177">
            <v>18.368970356537254</v>
          </cell>
        </row>
        <row r="178">
          <cell r="B178" t="str">
            <v>16100</v>
          </cell>
          <cell r="C178" t="str">
            <v>20100</v>
          </cell>
          <cell r="D178" t="str">
            <v>Sawmilling and planning of wood</v>
          </cell>
          <cell r="E178" t="str">
            <v>023</v>
          </cell>
          <cell r="F178">
            <v>1245.4901919536878</v>
          </cell>
          <cell r="G178">
            <v>1378.757642492732</v>
          </cell>
          <cell r="H178">
            <v>1764.8097823906974</v>
          </cell>
          <cell r="I178">
            <v>1784.6230208529059</v>
          </cell>
          <cell r="J178">
            <v>2264.2758282123559</v>
          </cell>
          <cell r="K178">
            <v>2894.5485948171026</v>
          </cell>
          <cell r="L178">
            <v>3380.2487080933388</v>
          </cell>
          <cell r="M178">
            <v>3707.9470554606469</v>
          </cell>
          <cell r="N178">
            <v>23.179197348923495</v>
          </cell>
          <cell r="O178">
            <v>27.900450894402045</v>
          </cell>
          <cell r="P178">
            <v>31.012165196186125</v>
          </cell>
          <cell r="Q178">
            <v>33.481138681651352</v>
          </cell>
          <cell r="R178">
            <v>34.896454824932619</v>
          </cell>
          <cell r="S178">
            <v>31.095628211769792</v>
          </cell>
          <cell r="T178">
            <v>30.983073091829013</v>
          </cell>
          <cell r="U178">
            <v>30.844771478321565</v>
          </cell>
          <cell r="V178">
            <v>19.12534820153007</v>
          </cell>
          <cell r="W178">
            <v>40.569904482257023</v>
          </cell>
          <cell r="X178">
            <v>55.550221759454132</v>
          </cell>
          <cell r="Y178">
            <v>54.467351292957531</v>
          </cell>
          <cell r="Z178">
            <v>36.934291116062973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16211</v>
          </cell>
          <cell r="C179" t="str">
            <v>20211</v>
          </cell>
          <cell r="D179" t="str">
            <v>Manufacture of veneer sheets and plywood</v>
          </cell>
          <cell r="E179" t="str">
            <v>023</v>
          </cell>
          <cell r="F179">
            <v>2172.9243952819697</v>
          </cell>
          <cell r="G179">
            <v>2266.7947291581504</v>
          </cell>
          <cell r="H179">
            <v>2176.1229399918238</v>
          </cell>
          <cell r="I179">
            <v>2237.993798661003</v>
          </cell>
          <cell r="J179">
            <v>2048.5435718469034</v>
          </cell>
          <cell r="K179">
            <v>1759.9827204845424</v>
          </cell>
          <cell r="L179">
            <v>1579.2232551814986</v>
          </cell>
          <cell r="M179">
            <v>1520.0730517377997</v>
          </cell>
          <cell r="N179">
            <v>33.21156553414319</v>
          </cell>
          <cell r="O179">
            <v>33.339231450942457</v>
          </cell>
          <cell r="P179">
            <v>36.376786955066784</v>
          </cell>
          <cell r="Q179">
            <v>37.307683404968827</v>
          </cell>
          <cell r="R179">
            <v>36.749412800062785</v>
          </cell>
          <cell r="S179">
            <v>34.423425901796023</v>
          </cell>
          <cell r="T179">
            <v>30.813993859010598</v>
          </cell>
          <cell r="U179">
            <v>28.725189965170685</v>
          </cell>
          <cell r="V179">
            <v>19.12534820153007</v>
          </cell>
          <cell r="W179">
            <v>40.569904482257023</v>
          </cell>
          <cell r="X179">
            <v>55.550221759454132</v>
          </cell>
          <cell r="Y179">
            <v>54.467351292957531</v>
          </cell>
          <cell r="Z179">
            <v>36.934291116062973</v>
          </cell>
          <cell r="AA179">
            <v>0</v>
          </cell>
          <cell r="AB179">
            <v>0</v>
          </cell>
          <cell r="AC179">
            <v>0</v>
          </cell>
        </row>
        <row r="180">
          <cell r="B180" t="str">
            <v>16212</v>
          </cell>
          <cell r="C180" t="str">
            <v>20212</v>
          </cell>
          <cell r="D180" t="str">
            <v>Manufacture of particle board and fibreboard</v>
          </cell>
          <cell r="E180" t="str">
            <v>023</v>
          </cell>
          <cell r="F180">
            <v>611.95183819403223</v>
          </cell>
          <cell r="G180">
            <v>593.59328304821133</v>
          </cell>
          <cell r="H180">
            <v>552.04175323483651</v>
          </cell>
          <cell r="I180">
            <v>556.81437101181223</v>
          </cell>
          <cell r="J180">
            <v>641.39906920141607</v>
          </cell>
          <cell r="K180">
            <v>780.73266764253731</v>
          </cell>
          <cell r="L180">
            <v>880.96312751448568</v>
          </cell>
          <cell r="M180">
            <v>908.67823411606696</v>
          </cell>
          <cell r="N180">
            <v>13.405749054601678</v>
          </cell>
          <cell r="O180">
            <v>14.303129047839233</v>
          </cell>
          <cell r="P180">
            <v>15.591335504018204</v>
          </cell>
          <cell r="Q180">
            <v>16.342621747832474</v>
          </cell>
          <cell r="R180">
            <v>17.277048519888741</v>
          </cell>
          <cell r="S180">
            <v>13.015355295302967</v>
          </cell>
          <cell r="T180">
            <v>9.4782927439442339</v>
          </cell>
          <cell r="U180">
            <v>8.8240339859931822</v>
          </cell>
          <cell r="V180">
            <v>13.834615895769431</v>
          </cell>
          <cell r="W180">
            <v>29.346866761629876</v>
          </cell>
          <cell r="X180">
            <v>40.183110543596705</v>
          </cell>
          <cell r="Y180">
            <v>39.39979947333579</v>
          </cell>
          <cell r="Z180">
            <v>26.716989703349906</v>
          </cell>
          <cell r="AA180">
            <v>0</v>
          </cell>
          <cell r="AB180">
            <v>0</v>
          </cell>
          <cell r="AC180">
            <v>0</v>
          </cell>
        </row>
        <row r="181">
          <cell r="B181" t="str">
            <v>16221</v>
          </cell>
          <cell r="C181" t="str">
            <v>20220</v>
          </cell>
          <cell r="D181" t="str">
            <v>Manufacture of builders' carpentry</v>
          </cell>
          <cell r="E181" t="str">
            <v>023</v>
          </cell>
          <cell r="F181">
            <v>365.99451943855047</v>
          </cell>
          <cell r="G181">
            <v>406.98590561566812</v>
          </cell>
          <cell r="H181">
            <v>468.03379145801819</v>
          </cell>
          <cell r="I181">
            <v>444.69668735343703</v>
          </cell>
          <cell r="J181">
            <v>602.70082359065555</v>
          </cell>
          <cell r="K181">
            <v>779.90633954893701</v>
          </cell>
          <cell r="L181">
            <v>845.09463546120833</v>
          </cell>
          <cell r="M181">
            <v>732.3131475339419</v>
          </cell>
          <cell r="N181">
            <v>7.6313450412988502</v>
          </cell>
          <cell r="O181">
            <v>9.0395142860415429</v>
          </cell>
          <cell r="P181">
            <v>10.08384781705848</v>
          </cell>
          <cell r="Q181">
            <v>10.835019953140511</v>
          </cell>
          <cell r="R181">
            <v>11.345115084285196</v>
          </cell>
          <cell r="S181">
            <v>9.835084780377743</v>
          </cell>
          <cell r="T181">
            <v>9.0528971140520529</v>
          </cell>
          <cell r="U181">
            <v>8.9555485306765323</v>
          </cell>
          <cell r="V181">
            <v>4.215410520567362</v>
          </cell>
          <cell r="W181">
            <v>8.9419967872395318</v>
          </cell>
          <cell r="X181">
            <v>12.243802662161158</v>
          </cell>
          <cell r="Y181">
            <v>12.005127605959238</v>
          </cell>
          <cell r="Z181">
            <v>8.1406726664403291</v>
          </cell>
          <cell r="AA181">
            <v>0</v>
          </cell>
          <cell r="AB181">
            <v>0</v>
          </cell>
          <cell r="AC181">
            <v>0</v>
          </cell>
        </row>
        <row r="182">
          <cell r="B182" t="str">
            <v>16222</v>
          </cell>
          <cell r="C182" t="str">
            <v>20220</v>
          </cell>
          <cell r="D182" t="str">
            <v>Manufacture of joinery wood products</v>
          </cell>
          <cell r="E182" t="str">
            <v>023</v>
          </cell>
          <cell r="F182">
            <v>21.931594431541413</v>
          </cell>
          <cell r="G182">
            <v>23.028174153118485</v>
          </cell>
          <cell r="H182">
            <v>26.482400276086253</v>
          </cell>
          <cell r="I182">
            <v>27.108915707510107</v>
          </cell>
          <cell r="J182">
            <v>28.983676764469266</v>
          </cell>
          <cell r="K182">
            <v>33.028464791657981</v>
          </cell>
          <cell r="L182">
            <v>35.300658027000111</v>
          </cell>
          <cell r="M182">
            <v>37.207901992337952</v>
          </cell>
        </row>
        <row r="183">
          <cell r="B183" t="str">
            <v>16230</v>
          </cell>
          <cell r="C183" t="str">
            <v>20230</v>
          </cell>
          <cell r="D183" t="str">
            <v>Manufacture of wooden containers</v>
          </cell>
          <cell r="E183" t="str">
            <v>023</v>
          </cell>
          <cell r="F183">
            <v>139.21868137444778</v>
          </cell>
          <cell r="G183">
            <v>142.00305500193673</v>
          </cell>
          <cell r="H183">
            <v>139.87300917690771</v>
          </cell>
          <cell r="I183">
            <v>141.1793434958218</v>
          </cell>
          <cell r="J183">
            <v>184.13668823801305</v>
          </cell>
          <cell r="K183">
            <v>227.19548583446397</v>
          </cell>
          <cell r="L183">
            <v>283.94005757196555</v>
          </cell>
          <cell r="M183">
            <v>466.23032208758582</v>
          </cell>
          <cell r="N183">
            <v>1.9876929628617686</v>
          </cell>
          <cell r="O183">
            <v>2.373675809619912</v>
          </cell>
          <cell r="P183">
            <v>2.6297215376207768</v>
          </cell>
          <cell r="Q183">
            <v>2.8352459945615198</v>
          </cell>
          <cell r="R183">
            <v>2.9417760527254808</v>
          </cell>
          <cell r="S183">
            <v>2.6480769171753673</v>
          </cell>
          <cell r="T183">
            <v>2.6981357479496881</v>
          </cell>
          <cell r="U183">
            <v>2.6851870295923179</v>
          </cell>
          <cell r="V183">
            <v>0.55045821387387628</v>
          </cell>
          <cell r="W183">
            <v>1.1676669581655177</v>
          </cell>
          <cell r="X183">
            <v>1.5988245300318533</v>
          </cell>
          <cell r="Y183">
            <v>1.5676577801999834</v>
          </cell>
          <cell r="Z183">
            <v>1.0630281710018381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16291</v>
          </cell>
          <cell r="C184" t="str">
            <v>20291</v>
          </cell>
          <cell r="D184" t="str">
            <v>Manufacture of wood charcoal</v>
          </cell>
          <cell r="E184" t="str">
            <v>023</v>
          </cell>
          <cell r="F184">
            <v>18.746329465907912</v>
          </cell>
          <cell r="G184">
            <v>19.77737758653285</v>
          </cell>
          <cell r="H184">
            <v>19.480716922734857</v>
          </cell>
          <cell r="I184">
            <v>18.944951447934969</v>
          </cell>
          <cell r="J184">
            <v>20.258518766405587</v>
          </cell>
          <cell r="K184">
            <v>23.085676094332541</v>
          </cell>
          <cell r="L184">
            <v>24.626991258770644</v>
          </cell>
          <cell r="M184">
            <v>25.924764937336803</v>
          </cell>
          <cell r="N184">
            <v>0.67729410712552651</v>
          </cell>
          <cell r="O184">
            <v>0.68039601251225146</v>
          </cell>
          <cell r="P184">
            <v>0.74233660082913588</v>
          </cell>
          <cell r="Q184">
            <v>0.76153773428606597</v>
          </cell>
          <cell r="R184">
            <v>0.75025328956193293</v>
          </cell>
          <cell r="S184">
            <v>0.70287167495509284</v>
          </cell>
          <cell r="T184">
            <v>0.63051727823781067</v>
          </cell>
          <cell r="U184">
            <v>0.58809700266566778</v>
          </cell>
          <cell r="V184">
            <v>1.3491281152522705</v>
          </cell>
          <cell r="W184">
            <v>2.8618563277050937</v>
          </cell>
          <cell r="X184">
            <v>3.9185883150709024</v>
          </cell>
          <cell r="Y184">
            <v>3.8422011572459782</v>
          </cell>
          <cell r="Z184">
            <v>2.6053952083134511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16292</v>
          </cell>
          <cell r="C185" t="str">
            <v>20299</v>
          </cell>
          <cell r="D185" t="str">
            <v>Manufacture of other products of wood, cane, articles of cork, straw and plaiting materials</v>
          </cell>
          <cell r="E185" t="str">
            <v>023</v>
          </cell>
          <cell r="F185">
            <v>119.58650421911713</v>
          </cell>
          <cell r="G185">
            <v>126.16376195116857</v>
          </cell>
          <cell r="H185">
            <v>124.27130552190101</v>
          </cell>
          <cell r="I185">
            <v>120.72545222929136</v>
          </cell>
          <cell r="J185">
            <v>129.08565794237154</v>
          </cell>
          <cell r="K185">
            <v>147.10007785086134</v>
          </cell>
          <cell r="L185">
            <v>156.92121454857403</v>
          </cell>
          <cell r="M185">
            <v>164.7988004655727</v>
          </cell>
          <cell r="N185">
            <v>3.0807594858805367</v>
          </cell>
          <cell r="O185">
            <v>2.8069789042504216</v>
          </cell>
          <cell r="P185">
            <v>3.0336411932998644</v>
          </cell>
          <cell r="Q185">
            <v>3.006804753668324</v>
          </cell>
          <cell r="R185">
            <v>2.8503227715025048</v>
          </cell>
          <cell r="S185">
            <v>2.7483632716018005</v>
          </cell>
          <cell r="T185">
            <v>2.2036498876691564</v>
          </cell>
          <cell r="U185">
            <v>1.9245381548503533</v>
          </cell>
          <cell r="V185">
            <v>0.58532209483142195</v>
          </cell>
          <cell r="W185">
            <v>1.2416224388931967</v>
          </cell>
          <cell r="X185">
            <v>1.70008785335435</v>
          </cell>
          <cell r="Y185">
            <v>1.666947122884922</v>
          </cell>
          <cell r="Z185">
            <v>1.1303562381906351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17010</v>
          </cell>
          <cell r="C186" t="str">
            <v>21010</v>
          </cell>
          <cell r="D186" t="str">
            <v>Manufacture of pulp, paper and paperboard</v>
          </cell>
          <cell r="E186" t="str">
            <v>024</v>
          </cell>
          <cell r="F186">
            <v>630.31263704569778</v>
          </cell>
          <cell r="G186">
            <v>734.94453479528329</v>
          </cell>
          <cell r="H186">
            <v>766.03268861712377</v>
          </cell>
          <cell r="I186">
            <v>689.84100758430714</v>
          </cell>
          <cell r="J186">
            <v>726.74585013905653</v>
          </cell>
          <cell r="K186">
            <v>719.60538186984013</v>
          </cell>
          <cell r="L186">
            <v>675.04561761100535</v>
          </cell>
          <cell r="M186">
            <v>636.75696704688426</v>
          </cell>
          <cell r="N186">
            <v>45.876156830626378</v>
          </cell>
          <cell r="O186">
            <v>48.924851745866178</v>
          </cell>
          <cell r="P186">
            <v>49.124807221132713</v>
          </cell>
          <cell r="Q186">
            <v>56.385165281699692</v>
          </cell>
          <cell r="R186">
            <v>65.788579449397886</v>
          </cell>
          <cell r="S186">
            <v>44.245655414313006</v>
          </cell>
          <cell r="T186">
            <v>16.853279733314064</v>
          </cell>
          <cell r="U186">
            <v>14.741540195041802</v>
          </cell>
          <cell r="V186">
            <v>19.334293740585696</v>
          </cell>
          <cell r="W186">
            <v>41.013133043230475</v>
          </cell>
          <cell r="X186">
            <v>56.157111156074897</v>
          </cell>
          <cell r="Y186">
            <v>55.062410266886623</v>
          </cell>
          <cell r="Z186">
            <v>37.337800390015211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17020</v>
          </cell>
          <cell r="C187" t="str">
            <v>21020</v>
          </cell>
          <cell r="D187" t="str">
            <v>Manufacture of corrugated paper and paperboard and of containers of paper and paperboard</v>
          </cell>
          <cell r="E187" t="str">
            <v>024</v>
          </cell>
          <cell r="F187">
            <v>1052.9401046535304</v>
          </cell>
          <cell r="G187">
            <v>1089.7930083164038</v>
          </cell>
          <cell r="H187">
            <v>1167.1683119068684</v>
          </cell>
          <cell r="I187">
            <v>1173.5207742736156</v>
          </cell>
          <cell r="J187">
            <v>1207.7995977351338</v>
          </cell>
          <cell r="K187">
            <v>1304.8544525301722</v>
          </cell>
          <cell r="L187">
            <v>1510.8822737297596</v>
          </cell>
          <cell r="M187">
            <v>1764.0025162100865</v>
          </cell>
          <cell r="N187">
            <v>98.517918860342576</v>
          </cell>
          <cell r="O187">
            <v>109.76700100219944</v>
          </cell>
          <cell r="P187">
            <v>119.64436978031667</v>
          </cell>
          <cell r="Q187">
            <v>139.93529989888506</v>
          </cell>
          <cell r="R187">
            <v>186.77029373487028</v>
          </cell>
          <cell r="S187">
            <v>98.027147131323005</v>
          </cell>
          <cell r="T187">
            <v>37.951932762096661</v>
          </cell>
          <cell r="U187">
            <v>37.074755848817524</v>
          </cell>
          <cell r="V187">
            <v>19.12534820153007</v>
          </cell>
          <cell r="W187">
            <v>40.569904482257023</v>
          </cell>
          <cell r="X187">
            <v>55.550221759454132</v>
          </cell>
          <cell r="Y187">
            <v>54.467351292957531</v>
          </cell>
          <cell r="Z187">
            <v>36.934291116062973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17091</v>
          </cell>
          <cell r="C188" t="str">
            <v>21092</v>
          </cell>
          <cell r="D188" t="str">
            <v>Manufacture of envelopes and letter-card</v>
          </cell>
          <cell r="E188" t="str">
            <v>024</v>
          </cell>
          <cell r="F188">
            <v>80.681530072223524</v>
          </cell>
          <cell r="G188">
            <v>83.908791275112463</v>
          </cell>
          <cell r="H188">
            <v>89.362862707994793</v>
          </cell>
          <cell r="I188">
            <v>88.806623359830269</v>
          </cell>
          <cell r="J188">
            <v>92.887654104052075</v>
          </cell>
          <cell r="K188">
            <v>99.329391437805555</v>
          </cell>
          <cell r="L188">
            <v>96.772950890370765</v>
          </cell>
          <cell r="M188">
            <v>92.339323289180982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17092</v>
          </cell>
          <cell r="C189" t="str">
            <v>21093</v>
          </cell>
          <cell r="D189" t="str">
            <v>Manufacture of household and personal hygiene paper</v>
          </cell>
          <cell r="E189" t="str">
            <v>024</v>
          </cell>
          <cell r="F189">
            <v>368.0499685753332</v>
          </cell>
          <cell r="G189">
            <v>401.91056568426393</v>
          </cell>
          <cell r="H189">
            <v>391.86280154215729</v>
          </cell>
          <cell r="I189">
            <v>416.85444019638453</v>
          </cell>
          <cell r="J189">
            <v>425.40480932317405</v>
          </cell>
          <cell r="K189">
            <v>417.80948224801091</v>
          </cell>
          <cell r="L189">
            <v>464.86287487071786</v>
          </cell>
          <cell r="M189">
            <v>534.34486361527433</v>
          </cell>
          <cell r="N189">
            <v>7.8744620459023604</v>
          </cell>
          <cell r="O189">
            <v>6.8486450612806351</v>
          </cell>
          <cell r="P189">
            <v>7.3739084757260969</v>
          </cell>
          <cell r="Q189">
            <v>7.1748589946025367</v>
          </cell>
          <cell r="R189">
            <v>6.6626375060633585</v>
          </cell>
          <cell r="S189">
            <v>6.5104754355353167</v>
          </cell>
          <cell r="T189">
            <v>4.8008773360412755</v>
          </cell>
          <cell r="U189">
            <v>3.9846596919979986</v>
          </cell>
          <cell r="V189">
            <v>2.6868408734407838</v>
          </cell>
          <cell r="W189">
            <v>5.6994976742852712</v>
          </cell>
          <cell r="X189">
            <v>7.8040203388328528</v>
          </cell>
          <cell r="Y189">
            <v>7.65189235667187</v>
          </cell>
          <cell r="Z189">
            <v>5.1887454260445667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17093</v>
          </cell>
          <cell r="C190" t="str">
            <v>21096</v>
          </cell>
          <cell r="D190" t="str">
            <v>Manufacture of gummed or adhesive paper in strips or rolls and labels and wall paper</v>
          </cell>
          <cell r="E190" t="str">
            <v>024</v>
          </cell>
          <cell r="F190">
            <v>241.4153536164049</v>
          </cell>
          <cell r="G190">
            <v>260.72858190571731</v>
          </cell>
          <cell r="H190">
            <v>275.85083965624892</v>
          </cell>
          <cell r="I190">
            <v>293.83024032184801</v>
          </cell>
          <cell r="J190">
            <v>259.81292573930693</v>
          </cell>
          <cell r="K190">
            <v>207.3592640478206</v>
          </cell>
          <cell r="L190">
            <v>213.4583220812591</v>
          </cell>
          <cell r="M190">
            <v>233.4900236837816</v>
          </cell>
          <cell r="N190">
            <v>6.2590533622005431</v>
          </cell>
          <cell r="O190">
            <v>5.8389849690799327</v>
          </cell>
          <cell r="P190">
            <v>6.3229414556682828</v>
          </cell>
          <cell r="Q190">
            <v>6.3227805206246774</v>
          </cell>
          <cell r="R190">
            <v>6.0524563418903004</v>
          </cell>
          <cell r="S190">
            <v>5.7979110939858147</v>
          </cell>
          <cell r="T190">
            <v>4.8161099675722552</v>
          </cell>
          <cell r="U190">
            <v>4.2912654119260862</v>
          </cell>
          <cell r="V190">
            <v>2.3045604239933595</v>
          </cell>
          <cell r="W190">
            <v>4.8885800817744318</v>
          </cell>
          <cell r="X190">
            <v>6.6936738229242279</v>
          </cell>
          <cell r="Y190">
            <v>6.5631904249174067</v>
          </cell>
          <cell r="Z190">
            <v>4.4504970418012419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17094</v>
          </cell>
          <cell r="C191" t="str">
            <v>21097</v>
          </cell>
          <cell r="D191" t="str">
            <v>Manufacture of effigies, funeral paper goods, joss papers</v>
          </cell>
          <cell r="E191" t="str">
            <v>024</v>
          </cell>
          <cell r="F191">
            <v>23.339897448405566</v>
          </cell>
          <cell r="G191">
            <v>25.207089244278009</v>
          </cell>
          <cell r="H191">
            <v>26.5934791527133</v>
          </cell>
          <cell r="I191">
            <v>24.299882990720434</v>
          </cell>
          <cell r="J191">
            <v>24.851456460572891</v>
          </cell>
          <cell r="K191">
            <v>25.224874445349428</v>
          </cell>
          <cell r="L191">
            <v>26.542495762002261</v>
          </cell>
          <cell r="M191">
            <v>29.242781781281877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17099</v>
          </cell>
          <cell r="C192" t="str">
            <v>21099</v>
          </cell>
          <cell r="D192" t="str">
            <v>Manufacture of other articles of paper and paperboard n.e.c.</v>
          </cell>
          <cell r="E192" t="str">
            <v>024</v>
          </cell>
          <cell r="F192">
            <v>66.352497859041705</v>
          </cell>
          <cell r="G192">
            <v>71.660697687765037</v>
          </cell>
          <cell r="H192">
            <v>79.606965332078687</v>
          </cell>
          <cell r="I192">
            <v>72.093782122496918</v>
          </cell>
          <cell r="J192">
            <v>73.73021047794532</v>
          </cell>
          <cell r="K192">
            <v>74.838080620586709</v>
          </cell>
          <cell r="L192">
            <v>78.747247761803067</v>
          </cell>
          <cell r="M192">
            <v>86.727862248945996</v>
          </cell>
          <cell r="N192">
            <v>6.8041564352965809</v>
          </cell>
          <cell r="O192">
            <v>5.4805236274243629</v>
          </cell>
          <cell r="P192">
            <v>5.8457249081834792</v>
          </cell>
          <cell r="Q192">
            <v>5.5010185830764744</v>
          </cell>
          <cell r="R192">
            <v>4.8945846746119255</v>
          </cell>
          <cell r="S192">
            <v>4.9477606367844098</v>
          </cell>
          <cell r="T192">
            <v>3.1872669252828869</v>
          </cell>
          <cell r="U192">
            <v>2.3540581347169072</v>
          </cell>
          <cell r="V192">
            <v>1.3992992417015637</v>
          </cell>
          <cell r="W192">
            <v>2.9682825107145212</v>
          </cell>
          <cell r="X192">
            <v>4.0643120514866862</v>
          </cell>
          <cell r="Y192">
            <v>3.9850842221858587</v>
          </cell>
          <cell r="Z192">
            <v>2.7022841627195602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>58110</v>
          </cell>
          <cell r="C193" t="str">
            <v>22110</v>
          </cell>
          <cell r="D193" t="str">
            <v>Publishing of books, brochures and other publications</v>
          </cell>
          <cell r="E193" t="str">
            <v>025</v>
          </cell>
          <cell r="F193">
            <v>414.30072700000005</v>
          </cell>
          <cell r="G193">
            <v>482.04624900000005</v>
          </cell>
          <cell r="H193">
            <v>488.48952908631605</v>
          </cell>
          <cell r="I193">
            <v>498.36007533860936</v>
          </cell>
          <cell r="J193">
            <v>562.47421428141126</v>
          </cell>
          <cell r="K193">
            <v>586.66060549551219</v>
          </cell>
          <cell r="L193">
            <v>574.30301907978594</v>
          </cell>
          <cell r="M193">
            <v>644.92698308515128</v>
          </cell>
          <cell r="N193">
            <v>4.0860971037603262</v>
          </cell>
          <cell r="O193">
            <v>3.0368182967860364</v>
          </cell>
          <cell r="P193">
            <v>3.227088907571841</v>
          </cell>
          <cell r="Q193">
            <v>2.9173753434732195</v>
          </cell>
          <cell r="R193">
            <v>2.479721321052216</v>
          </cell>
          <cell r="S193">
            <v>2.5584729282744156</v>
          </cell>
          <cell r="T193">
            <v>1.1326226355811784</v>
          </cell>
          <cell r="U193">
            <v>0.54437811046568785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58130</v>
          </cell>
          <cell r="C194" t="str">
            <v>22120</v>
          </cell>
          <cell r="D194" t="str">
            <v>Publishing of newspapers, journals, magazines and periodicals in print or electronic form</v>
          </cell>
          <cell r="E194" t="str">
            <v>025</v>
          </cell>
          <cell r="F194">
            <v>62.108368000000041</v>
          </cell>
          <cell r="G194">
            <v>81.495260000000016</v>
          </cell>
          <cell r="H194">
            <v>80.875739713480343</v>
          </cell>
          <cell r="I194">
            <v>81.840640639280025</v>
          </cell>
          <cell r="J194">
            <v>166.34551939052267</v>
          </cell>
          <cell r="K194">
            <v>194.52031185939683</v>
          </cell>
          <cell r="L194">
            <v>192.76962905266234</v>
          </cell>
          <cell r="M194">
            <v>187.62656410021674</v>
          </cell>
          <cell r="N194">
            <v>18.065718044252556</v>
          </cell>
          <cell r="O194">
            <v>14.525120200090893</v>
          </cell>
          <cell r="P194">
            <v>21.168186596976668</v>
          </cell>
          <cell r="Q194">
            <v>14.992656526697171</v>
          </cell>
          <cell r="R194">
            <v>15.90384345472966</v>
          </cell>
          <cell r="S194">
            <v>21.754714725202238</v>
          </cell>
          <cell r="T194">
            <v>8.7791683932648823</v>
          </cell>
          <cell r="U194">
            <v>677.59366150887354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58201</v>
          </cell>
          <cell r="C195" t="str">
            <v>22130</v>
          </cell>
          <cell r="D195" t="str">
            <v>Business and other applications</v>
          </cell>
          <cell r="E195" t="str">
            <v>025</v>
          </cell>
          <cell r="F195">
            <v>8.1488249999999987</v>
          </cell>
          <cell r="G195">
            <v>1.863043999999999</v>
          </cell>
          <cell r="H195">
            <v>1.9506070679999987</v>
          </cell>
          <cell r="I195">
            <v>2.0101504779702735</v>
          </cell>
          <cell r="J195">
            <v>11.660238934340267</v>
          </cell>
          <cell r="K195">
            <v>12.490657732408206</v>
          </cell>
          <cell r="L195">
            <v>9.5988701023003387</v>
          </cell>
          <cell r="M195">
            <v>16.833612222857617</v>
          </cell>
        </row>
        <row r="196">
          <cell r="B196" t="str">
            <v>58202</v>
          </cell>
          <cell r="C196" t="str">
            <v>22130</v>
          </cell>
          <cell r="D196" t="str">
            <v>Computer games for all platforms</v>
          </cell>
          <cell r="E196" t="str">
            <v>025</v>
          </cell>
          <cell r="F196">
            <v>17.063244999999988</v>
          </cell>
          <cell r="G196">
            <v>18.213749999999997</v>
          </cell>
          <cell r="H196">
            <v>21.395054543403845</v>
          </cell>
          <cell r="I196">
            <v>21.780463946774876</v>
          </cell>
          <cell r="J196">
            <v>14.452890125855017</v>
          </cell>
          <cell r="K196">
            <v>15.287583508702328</v>
          </cell>
          <cell r="L196">
            <v>11.673032946568348</v>
          </cell>
          <cell r="M196">
            <v>23.263454704447405</v>
          </cell>
          <cell r="N196">
            <v>6.0230166419869301E-2</v>
          </cell>
          <cell r="O196">
            <v>4.3274312224358111E-2</v>
          </cell>
          <cell r="P196">
            <v>4.5385891958567764E-2</v>
          </cell>
          <cell r="Q196">
            <v>4.027329709328735E-2</v>
          </cell>
          <cell r="R196">
            <v>3.2893681425669861E-2</v>
          </cell>
          <cell r="S196">
            <v>3.571979217801223E-2</v>
          </cell>
          <cell r="T196">
            <v>1.7260110426310687E-2</v>
          </cell>
          <cell r="U196">
            <v>8.3871014957478379E-3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B197" t="str">
            <v>58190</v>
          </cell>
          <cell r="C197" t="str">
            <v>22190</v>
          </cell>
          <cell r="D197" t="str">
            <v>Publishing of catalogues, photos, engraving and postcards, greeting cards, forms, posters, reproduction of works of art, advertising material and other printed matter n.e.c.</v>
          </cell>
          <cell r="E197" t="str">
            <v>025</v>
          </cell>
          <cell r="F197">
            <v>0.86823722171905682</v>
          </cell>
          <cell r="G197">
            <v>5.5146627619090971</v>
          </cell>
          <cell r="H197">
            <v>3.6514331323003906</v>
          </cell>
          <cell r="I197">
            <v>3.935159971656935</v>
          </cell>
          <cell r="J197">
            <v>10.853988713048677</v>
          </cell>
          <cell r="K197">
            <v>53.930604292955614</v>
          </cell>
          <cell r="L197">
            <v>45.804011329239472</v>
          </cell>
          <cell r="M197">
            <v>44.78322027814211</v>
          </cell>
          <cell r="N197">
            <v>3.8214734924615841</v>
          </cell>
          <cell r="O197">
            <v>2.7705878127958132</v>
          </cell>
          <cell r="P197">
            <v>2.9038022278214819</v>
          </cell>
          <cell r="Q197">
            <v>2.5704450492835091</v>
          </cell>
          <cell r="R197">
            <v>2.0978386255371451</v>
          </cell>
          <cell r="S197">
            <v>2.2787256927460482</v>
          </cell>
          <cell r="T197">
            <v>1.1505646688089031</v>
          </cell>
          <cell r="U197">
            <v>0.64097849504178883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B198" t="str">
            <v>18110</v>
          </cell>
          <cell r="C198" t="str">
            <v>22210</v>
          </cell>
          <cell r="D198" t="str">
            <v>Printing</v>
          </cell>
          <cell r="E198" t="str">
            <v>025</v>
          </cell>
          <cell r="F198">
            <v>1794.4096225414942</v>
          </cell>
          <cell r="G198">
            <v>1930.6053128923936</v>
          </cell>
          <cell r="H198">
            <v>1966.1284506496136</v>
          </cell>
          <cell r="I198">
            <v>2050.5352768099142</v>
          </cell>
          <cell r="J198">
            <v>2369.7644820859223</v>
          </cell>
          <cell r="K198">
            <v>2542.0502215832785</v>
          </cell>
          <cell r="L198">
            <v>2733.838886523451</v>
          </cell>
          <cell r="M198">
            <v>2895.1063585681823</v>
          </cell>
          <cell r="N198">
            <v>21.964381021511301</v>
          </cell>
          <cell r="O198">
            <v>26.436706846255827</v>
          </cell>
          <cell r="P198">
            <v>29.347671657162767</v>
          </cell>
          <cell r="Q198">
            <v>31.597619720148181</v>
          </cell>
          <cell r="R198">
            <v>32.91833200483098</v>
          </cell>
          <cell r="S198">
            <v>29.319260634476549</v>
          </cell>
          <cell r="T198">
            <v>29.370738742883994</v>
          </cell>
          <cell r="U198">
            <v>29.535780922575839</v>
          </cell>
          <cell r="V198">
            <v>1.5724872151454448</v>
          </cell>
          <cell r="W198">
            <v>3.3356598502565955</v>
          </cell>
          <cell r="X198">
            <v>4.5673423874315437</v>
          </cell>
          <cell r="Y198">
            <v>4.4783087161863699</v>
          </cell>
          <cell r="Z198">
            <v>3.0367395128430958</v>
          </cell>
          <cell r="AA198">
            <v>0</v>
          </cell>
          <cell r="AB198">
            <v>0</v>
          </cell>
          <cell r="AC198">
            <v>0</v>
          </cell>
        </row>
        <row r="199">
          <cell r="B199" t="str">
            <v>18120</v>
          </cell>
          <cell r="C199" t="str">
            <v>22220</v>
          </cell>
          <cell r="D199" t="str">
            <v>Service activities related to printing</v>
          </cell>
          <cell r="E199" t="str">
            <v>025</v>
          </cell>
          <cell r="F199">
            <v>485.87903495207956</v>
          </cell>
          <cell r="G199">
            <v>521.97984724901926</v>
          </cell>
          <cell r="H199">
            <v>532.41944419399965</v>
          </cell>
          <cell r="I199">
            <v>496.08361324506609</v>
          </cell>
          <cell r="J199">
            <v>495.08747734967005</v>
          </cell>
          <cell r="K199">
            <v>570.93735431702612</v>
          </cell>
          <cell r="L199">
            <v>686.92105119084795</v>
          </cell>
          <cell r="M199">
            <v>727.87652786963804</v>
          </cell>
          <cell r="N199">
            <v>6.5672256374396509</v>
          </cell>
          <cell r="O199">
            <v>7.6647944023578214</v>
          </cell>
          <cell r="P199">
            <v>8.4812612511674619</v>
          </cell>
          <cell r="Q199">
            <v>9.0341063101261447</v>
          </cell>
          <cell r="R199">
            <v>9.3012747167196679</v>
          </cell>
          <cell r="S199">
            <v>8.3816549761923831</v>
          </cell>
          <cell r="T199">
            <v>8.3028065974335163</v>
          </cell>
          <cell r="U199">
            <v>8.3252713357582273</v>
          </cell>
          <cell r="V199">
            <v>1.1783017518194332</v>
          </cell>
          <cell r="W199">
            <v>2.4994885854557216</v>
          </cell>
          <cell r="X199">
            <v>3.4224173554072217</v>
          </cell>
          <cell r="Y199">
            <v>3.3557023260011483</v>
          </cell>
          <cell r="Z199">
            <v>2.2755005276601583</v>
          </cell>
          <cell r="AA199">
            <v>0</v>
          </cell>
          <cell r="AB199">
            <v>0</v>
          </cell>
          <cell r="AC199">
            <v>0</v>
          </cell>
        </row>
        <row r="200">
          <cell r="B200" t="str">
            <v>18200</v>
          </cell>
          <cell r="C200" t="str">
            <v>22300</v>
          </cell>
          <cell r="D200" t="str">
            <v>Reproduction of recorded media</v>
          </cell>
          <cell r="E200" t="str">
            <v>025</v>
          </cell>
          <cell r="F200">
            <v>3.737845378514546</v>
          </cell>
          <cell r="G200">
            <v>4.0032324003890771</v>
          </cell>
          <cell r="H200">
            <v>3.6833497593484097</v>
          </cell>
          <cell r="I200">
            <v>3.7914223982258868</v>
          </cell>
          <cell r="J200">
            <v>3.7838092220502482</v>
          </cell>
          <cell r="K200">
            <v>4.3635077139144514</v>
          </cell>
          <cell r="L200">
            <v>4.8023723020998865</v>
          </cell>
          <cell r="M200">
            <v>5.0785682594443351</v>
          </cell>
          <cell r="N200">
            <v>0.78270490263117476</v>
          </cell>
          <cell r="O200">
            <v>0.59777240781348806</v>
          </cell>
          <cell r="P200">
            <v>0.63206434654982457</v>
          </cell>
          <cell r="Q200">
            <v>0.58097523862676892</v>
          </cell>
          <cell r="R200">
            <v>0.50266528018994794</v>
          </cell>
          <cell r="S200">
            <v>0.51711767881953319</v>
          </cell>
          <cell r="T200">
            <v>0.29621864446328272</v>
          </cell>
          <cell r="U200">
            <v>0.19160812868881177</v>
          </cell>
          <cell r="V200">
            <v>1.8485806263217705E-2</v>
          </cell>
          <cell r="W200">
            <v>3.9213267464393242E-2</v>
          </cell>
          <cell r="X200">
            <v>5.3692650533907468E-2</v>
          </cell>
          <cell r="Y200">
            <v>5.2645990706285881E-2</v>
          </cell>
          <cell r="Z200">
            <v>3.56992271641988E-2</v>
          </cell>
          <cell r="AA200">
            <v>0</v>
          </cell>
          <cell r="AB200">
            <v>0</v>
          </cell>
          <cell r="AC200">
            <v>0</v>
          </cell>
        </row>
        <row r="201">
          <cell r="B201" t="str">
            <v>19201</v>
          </cell>
          <cell r="C201" t="str">
            <v>23200</v>
          </cell>
          <cell r="D201" t="str">
            <v>Manufacture of refined petroleum products</v>
          </cell>
          <cell r="E201" t="str">
            <v>026</v>
          </cell>
          <cell r="F201">
            <v>27986.627704975996</v>
          </cell>
          <cell r="G201">
            <v>33835.83289531598</v>
          </cell>
          <cell r="H201">
            <v>37273.55351748009</v>
          </cell>
          <cell r="I201">
            <v>36416.556000647965</v>
          </cell>
          <cell r="J201">
            <v>38102.64653666332</v>
          </cell>
          <cell r="K201">
            <v>34103.02362284284</v>
          </cell>
          <cell r="L201">
            <v>32180.84702147184</v>
          </cell>
          <cell r="M201">
            <v>39530.161025556765</v>
          </cell>
          <cell r="N201">
            <v>106.78416324585547</v>
          </cell>
          <cell r="O201">
            <v>71.158652496350683</v>
          </cell>
          <cell r="P201">
            <v>80.199643722651388</v>
          </cell>
          <cell r="Q201">
            <v>86.489556169096005</v>
          </cell>
          <cell r="R201">
            <v>155.14790980826007</v>
          </cell>
          <cell r="S201">
            <v>540.94552897916071</v>
          </cell>
          <cell r="T201">
            <v>69.209057753506798</v>
          </cell>
          <cell r="U201">
            <v>78.567164875220826</v>
          </cell>
          <cell r="V201">
            <v>1338.7743741071049</v>
          </cell>
          <cell r="W201">
            <v>2839.8933137579916</v>
          </cell>
          <cell r="X201">
            <v>3888.5155231617896</v>
          </cell>
          <cell r="Y201">
            <v>3812.7145905070274</v>
          </cell>
          <cell r="Z201">
            <v>2585.4003781244082</v>
          </cell>
          <cell r="AA201">
            <v>2645.834463970345</v>
          </cell>
          <cell r="AB201">
            <v>2008.2621095965178</v>
          </cell>
          <cell r="AC201">
            <v>3193.169551</v>
          </cell>
        </row>
        <row r="202">
          <cell r="B202" t="str">
            <v>19202</v>
          </cell>
          <cell r="C202" t="str">
            <v>23200</v>
          </cell>
          <cell r="D202" t="str">
            <v>Manufacture of bio-diesel products</v>
          </cell>
          <cell r="E202" t="str">
            <v>026</v>
          </cell>
          <cell r="F202">
            <v>35.762947884213872</v>
          </cell>
          <cell r="G202">
            <v>44.882499594688412</v>
          </cell>
          <cell r="H202">
            <v>51.121167038350094</v>
          </cell>
          <cell r="I202">
            <v>51.123723096702022</v>
          </cell>
          <cell r="J202">
            <v>53.479009250865403</v>
          </cell>
          <cell r="K202">
            <v>47.986846157431387</v>
          </cell>
          <cell r="L202">
            <v>45.377300554249203</v>
          </cell>
          <cell r="M202">
            <v>55.832985002273773</v>
          </cell>
        </row>
        <row r="203">
          <cell r="B203" t="str">
            <v>20111</v>
          </cell>
          <cell r="C203" t="str">
            <v>24111</v>
          </cell>
          <cell r="D203" t="str">
            <v>Manufacture of liquefied or compressed inorganic industrial or medical gases</v>
          </cell>
          <cell r="E203" t="str">
            <v>027</v>
          </cell>
          <cell r="F203">
            <v>6201.6433314900005</v>
          </cell>
          <cell r="G203">
            <v>6635.7583646943003</v>
          </cell>
          <cell r="H203">
            <v>8106.8934738482249</v>
          </cell>
          <cell r="I203">
            <v>7670.5503843132892</v>
          </cell>
          <cell r="J203">
            <v>8233.2043928489602</v>
          </cell>
          <cell r="K203">
            <v>8999.3901505659705</v>
          </cell>
          <cell r="L203">
            <v>9842.8417935254947</v>
          </cell>
          <cell r="M203">
            <v>11001.033381490965</v>
          </cell>
          <cell r="N203">
            <v>105.26466666278463</v>
          </cell>
          <cell r="O203">
            <v>112.80704398492362</v>
          </cell>
          <cell r="P203">
            <v>123.82606750194266</v>
          </cell>
          <cell r="Q203">
            <v>129.60459669076508</v>
          </cell>
          <cell r="R203">
            <v>130.46369506666565</v>
          </cell>
          <cell r="S203">
            <v>120.21399323134223</v>
          </cell>
          <cell r="T203">
            <v>113.89092966613174</v>
          </cell>
          <cell r="U203">
            <v>109.38754017881871</v>
          </cell>
          <cell r="V203">
            <v>364.83970069070006</v>
          </cell>
          <cell r="W203">
            <v>773.92116746783154</v>
          </cell>
          <cell r="X203">
            <v>1059.6892703056701</v>
          </cell>
          <cell r="Y203">
            <v>1039.0321751918771</v>
          </cell>
          <cell r="Z203">
            <v>704.56734037028207</v>
          </cell>
          <cell r="AA203">
            <v>0</v>
          </cell>
          <cell r="AB203">
            <v>0</v>
          </cell>
          <cell r="AC203">
            <v>0</v>
          </cell>
        </row>
        <row r="204">
          <cell r="B204" t="str">
            <v>20112</v>
          </cell>
          <cell r="C204" t="str">
            <v>24119</v>
          </cell>
          <cell r="D204" t="str">
            <v>Manufacture of basic organic chemicals</v>
          </cell>
          <cell r="E204" t="str">
            <v>027</v>
          </cell>
          <cell r="F204">
            <v>5357.6668954880006</v>
          </cell>
          <cell r="G204">
            <v>6536.3536124953607</v>
          </cell>
          <cell r="H204">
            <v>6284.7039984142903</v>
          </cell>
          <cell r="I204">
            <v>6592.1966042903259</v>
          </cell>
          <cell r="J204">
            <v>7688.8341075955432</v>
          </cell>
          <cell r="K204">
            <v>8025.6117983834083</v>
          </cell>
          <cell r="L204">
            <v>8143.4879716721662</v>
          </cell>
          <cell r="M204">
            <v>8732.5124225100735</v>
          </cell>
          <cell r="N204">
            <v>105.92751756402713</v>
          </cell>
          <cell r="O204">
            <v>102.51337420860341</v>
          </cell>
          <cell r="P204">
            <v>113.8873528380025</v>
          </cell>
          <cell r="Q204">
            <v>117.78380570716799</v>
          </cell>
          <cell r="R204">
            <v>120.22718622961449</v>
          </cell>
          <cell r="S204">
            <v>99.180660181536339</v>
          </cell>
          <cell r="T204">
            <v>62.530394814235294</v>
          </cell>
          <cell r="U204">
            <v>54.602110922837767</v>
          </cell>
          <cell r="V204">
            <v>233.7082123299399</v>
          </cell>
          <cell r="W204">
            <v>495.75671778807992</v>
          </cell>
          <cell r="X204">
            <v>678.81342002939971</v>
          </cell>
          <cell r="Y204">
            <v>665.58094351482509</v>
          </cell>
          <cell r="Z204">
            <v>451.33019589771925</v>
          </cell>
          <cell r="AA204">
            <v>0</v>
          </cell>
          <cell r="AB204">
            <v>0</v>
          </cell>
          <cell r="AC204">
            <v>0</v>
          </cell>
        </row>
        <row r="205">
          <cell r="B205" t="str">
            <v>20113</v>
          </cell>
          <cell r="C205" t="str">
            <v>24119</v>
          </cell>
          <cell r="D205" t="str">
            <v>Manufacture of inorganic compounds</v>
          </cell>
          <cell r="E205" t="str">
            <v>027</v>
          </cell>
          <cell r="F205">
            <v>724.05437077999977</v>
          </cell>
          <cell r="G205">
            <v>1013.6761190919997</v>
          </cell>
          <cell r="H205">
            <v>892.03498480095959</v>
          </cell>
          <cell r="I205">
            <v>839.37109177442744</v>
          </cell>
          <cell r="J205">
            <v>812.16496836504166</v>
          </cell>
          <cell r="K205">
            <v>780.80195595097075</v>
          </cell>
          <cell r="L205">
            <v>780.03559685600339</v>
          </cell>
          <cell r="M205">
            <v>866.15132290477959</v>
          </cell>
        </row>
        <row r="206">
          <cell r="B206" t="str">
            <v>20119</v>
          </cell>
          <cell r="C206" t="str">
            <v>24119</v>
          </cell>
          <cell r="D206" t="str">
            <v>Manufacture of other basic chemicals n.e.c.</v>
          </cell>
          <cell r="E206" t="str">
            <v>027</v>
          </cell>
          <cell r="F206">
            <v>124.51010468672041</v>
          </cell>
          <cell r="G206">
            <v>174.31414656140851</v>
          </cell>
          <cell r="H206">
            <v>176.77595523831314</v>
          </cell>
          <cell r="I206">
            <v>166.16939792401433</v>
          </cell>
          <cell r="J206">
            <v>195.05369772078939</v>
          </cell>
          <cell r="K206">
            <v>204.69121200496079</v>
          </cell>
          <cell r="L206">
            <v>211.99909765596226</v>
          </cell>
          <cell r="M206">
            <v>226.65727702115691</v>
          </cell>
        </row>
        <row r="207">
          <cell r="B207" t="str">
            <v>20121</v>
          </cell>
          <cell r="C207" t="str">
            <v>24120</v>
          </cell>
          <cell r="D207" t="str">
            <v>Manufacture of fertilizers</v>
          </cell>
          <cell r="E207" t="str">
            <v>027</v>
          </cell>
          <cell r="F207">
            <v>788.43676638715442</v>
          </cell>
          <cell r="G207">
            <v>1004.5536835042681</v>
          </cell>
          <cell r="H207">
            <v>1054.7813676794813</v>
          </cell>
          <cell r="I207">
            <v>1019.9018763783315</v>
          </cell>
          <cell r="J207">
            <v>1206.5911769807931</v>
          </cell>
          <cell r="K207">
            <v>1140.9425991769367</v>
          </cell>
          <cell r="L207">
            <v>993.06502889761396</v>
          </cell>
          <cell r="M207">
            <v>943.9773988762704</v>
          </cell>
          <cell r="N207">
            <v>3.5644936019529472</v>
          </cell>
          <cell r="O207">
            <v>4.1499978901841459</v>
          </cell>
          <cell r="P207">
            <v>4.5909519995941936</v>
          </cell>
          <cell r="Q207">
            <v>4.9168929223229547</v>
          </cell>
          <cell r="R207">
            <v>5.0704014055410687</v>
          </cell>
          <cell r="S207">
            <v>4.581763986714992</v>
          </cell>
          <cell r="T207">
            <v>4.5736967148274816</v>
          </cell>
          <cell r="U207">
            <v>4.5172520351378962</v>
          </cell>
          <cell r="V207">
            <v>9.6906937813086067</v>
          </cell>
          <cell r="W207">
            <v>20.556515726236004</v>
          </cell>
          <cell r="X207">
            <v>28.146948378779818</v>
          </cell>
          <cell r="Y207">
            <v>27.598264716392858</v>
          </cell>
          <cell r="Z207">
            <v>18.714373273833463</v>
          </cell>
          <cell r="AA207">
            <v>0</v>
          </cell>
          <cell r="AB207">
            <v>0</v>
          </cell>
          <cell r="AC207">
            <v>0</v>
          </cell>
        </row>
        <row r="208">
          <cell r="B208" t="str">
            <v>20129</v>
          </cell>
          <cell r="C208" t="str">
            <v>24120</v>
          </cell>
          <cell r="D208" t="str">
            <v>Manufacture of associated nitrogen products</v>
          </cell>
          <cell r="E208" t="str">
            <v>027</v>
          </cell>
          <cell r="F208">
            <v>44.951300158035096</v>
          </cell>
          <cell r="G208">
            <v>54.076414090116231</v>
          </cell>
          <cell r="H208">
            <v>56.780234794622046</v>
          </cell>
          <cell r="I208">
            <v>56.780291574856847</v>
          </cell>
          <cell r="J208">
            <v>64.32845310152598</v>
          </cell>
          <cell r="K208">
            <v>67.50689264350315</v>
          </cell>
          <cell r="L208">
            <v>69.917023724661505</v>
          </cell>
          <cell r="M208">
            <v>75.229798031792569</v>
          </cell>
        </row>
        <row r="209">
          <cell r="B209" t="str">
            <v>38210</v>
          </cell>
          <cell r="C209" t="str">
            <v>24120</v>
          </cell>
          <cell r="D209" t="str">
            <v>Treatment and disposal of non-hazardous waste</v>
          </cell>
          <cell r="E209" t="str">
            <v>027</v>
          </cell>
          <cell r="F209">
            <v>44.039064690134957</v>
          </cell>
          <cell r="G209">
            <v>45.29660018236175</v>
          </cell>
          <cell r="H209">
            <v>46.997714002210337</v>
          </cell>
          <cell r="I209">
            <v>50.648626283647346</v>
          </cell>
          <cell r="J209">
            <v>55.556194312199395</v>
          </cell>
          <cell r="K209">
            <v>62.644357644003946</v>
          </cell>
          <cell r="L209">
            <v>69.738171622743323</v>
          </cell>
          <cell r="M209">
            <v>82.206678003460794</v>
          </cell>
        </row>
        <row r="210">
          <cell r="B210" t="str">
            <v>20131</v>
          </cell>
          <cell r="C210" t="str">
            <v>24130</v>
          </cell>
          <cell r="D210" t="str">
            <v>Manufacture of plastic in primary forms</v>
          </cell>
          <cell r="E210" t="str">
            <v>027</v>
          </cell>
          <cell r="F210">
            <v>2797.9661527637145</v>
          </cell>
          <cell r="G210">
            <v>3091.7525988039051</v>
          </cell>
          <cell r="H210">
            <v>2813.4948649115559</v>
          </cell>
          <cell r="I210">
            <v>2468.4540098695561</v>
          </cell>
          <cell r="J210">
            <v>2241.1354976071707</v>
          </cell>
          <cell r="K210">
            <v>2443.8709088222222</v>
          </cell>
          <cell r="L210">
            <v>2539.7752549885045</v>
          </cell>
          <cell r="M210">
            <v>2639.8018565474686</v>
          </cell>
          <cell r="N210">
            <v>56.210761978496024</v>
          </cell>
          <cell r="O210">
            <v>63.304962200833977</v>
          </cell>
          <cell r="P210">
            <v>70.232307623976666</v>
          </cell>
          <cell r="Q210">
            <v>77.862345648420671</v>
          </cell>
          <cell r="R210">
            <v>88.227262448116832</v>
          </cell>
          <cell r="S210">
            <v>60.113017720665965</v>
          </cell>
          <cell r="T210">
            <v>40.919716736178856</v>
          </cell>
          <cell r="U210">
            <v>40.367776700374009</v>
          </cell>
          <cell r="V210">
            <v>89.546322408379623</v>
          </cell>
          <cell r="W210">
            <v>189.9513519212536</v>
          </cell>
          <cell r="X210">
            <v>260.09032698976478</v>
          </cell>
          <cell r="Y210">
            <v>255.02024581280298</v>
          </cell>
          <cell r="Z210">
            <v>172.92913600074129</v>
          </cell>
          <cell r="AA210">
            <v>0</v>
          </cell>
          <cell r="AB210">
            <v>0</v>
          </cell>
          <cell r="AC210">
            <v>0</v>
          </cell>
        </row>
        <row r="211">
          <cell r="B211" t="str">
            <v>20132</v>
          </cell>
          <cell r="C211" t="str">
            <v>24130</v>
          </cell>
          <cell r="D211" t="str">
            <v>Manufacture of synthetic rubber in primary forms: synthetic rubber, factice</v>
          </cell>
          <cell r="E211" t="str">
            <v>027</v>
          </cell>
          <cell r="F211">
            <v>90.598725938658731</v>
          </cell>
          <cell r="G211">
            <v>101.47057305129778</v>
          </cell>
          <cell r="H211">
            <v>92.338221476680985</v>
          </cell>
          <cell r="I211">
            <v>94.211042687408622</v>
          </cell>
          <cell r="J211">
            <v>110.53179982677261</v>
          </cell>
          <cell r="K211">
            <v>115.99312566746789</v>
          </cell>
          <cell r="L211">
            <v>120.13431224004785</v>
          </cell>
          <cell r="M211">
            <v>128.35013702862193</v>
          </cell>
        </row>
        <row r="212">
          <cell r="B212" t="str">
            <v>20210</v>
          </cell>
          <cell r="C212" t="str">
            <v>24210</v>
          </cell>
          <cell r="D212" t="str">
            <v>Manufacture of pesticides and other agrochemical products</v>
          </cell>
          <cell r="E212" t="str">
            <v>027</v>
          </cell>
          <cell r="F212">
            <v>314.18069402455103</v>
          </cell>
          <cell r="G212">
            <v>389.89824128446799</v>
          </cell>
          <cell r="H212">
            <v>448.38297747713818</v>
          </cell>
          <cell r="I212">
            <v>537.21936500209426</v>
          </cell>
          <cell r="J212">
            <v>531.95437829986531</v>
          </cell>
          <cell r="K212">
            <v>439.29220205635306</v>
          </cell>
          <cell r="L212">
            <v>410.8699965833066</v>
          </cell>
          <cell r="M212">
            <v>391.94048949143553</v>
          </cell>
          <cell r="N212">
            <v>3.2159542313682947</v>
          </cell>
          <cell r="O212">
            <v>3.8992035841867305</v>
          </cell>
          <cell r="P212">
            <v>4.3273093580314104</v>
          </cell>
          <cell r="Q212">
            <v>4.6827646635429092</v>
          </cell>
          <cell r="R212">
            <v>4.8783812000662747</v>
          </cell>
          <cell r="S212">
            <v>4.3748926608819669</v>
          </cell>
          <cell r="T212">
            <v>4.4782834554668085</v>
          </cell>
          <cell r="U212">
            <v>4.4734087412985444</v>
          </cell>
          <cell r="V212">
            <v>1.0377774762289824</v>
          </cell>
          <cell r="W212">
            <v>2.2013995583661732</v>
          </cell>
          <cell r="X212">
            <v>3.014259836423506</v>
          </cell>
          <cell r="Y212">
            <v>2.9555012419152065</v>
          </cell>
          <cell r="Z212">
            <v>2.0041243179911317</v>
          </cell>
          <cell r="AA212">
            <v>0</v>
          </cell>
          <cell r="AB212">
            <v>0</v>
          </cell>
          <cell r="AC212">
            <v>0</v>
          </cell>
        </row>
        <row r="213">
          <cell r="B213" t="str">
            <v>20221</v>
          </cell>
          <cell r="C213" t="str">
            <v>24221</v>
          </cell>
          <cell r="D213" t="str">
            <v>Manufacture of paints, varnishes and similar coatings ink and mastics</v>
          </cell>
          <cell r="E213" t="str">
            <v>027</v>
          </cell>
          <cell r="F213">
            <v>709.46771704093862</v>
          </cell>
          <cell r="G213">
            <v>780.41448874503249</v>
          </cell>
          <cell r="H213">
            <v>784.31656118875753</v>
          </cell>
          <cell r="I213">
            <v>1093.3532199556389</v>
          </cell>
          <cell r="J213">
            <v>1022.8013626014781</v>
          </cell>
          <cell r="K213">
            <v>914.73826443816779</v>
          </cell>
          <cell r="L213">
            <v>945.85729429904859</v>
          </cell>
          <cell r="M213">
            <v>1013.1043843089692</v>
          </cell>
          <cell r="N213">
            <v>90.000108261648094</v>
          </cell>
          <cell r="O213">
            <v>95.353735872433845</v>
          </cell>
          <cell r="P213">
            <v>105.88845255323984</v>
          </cell>
          <cell r="Q213">
            <v>121.20848177936267</v>
          </cell>
          <cell r="R213">
            <v>149.8753076340889</v>
          </cell>
          <cell r="S213">
            <v>72.569544943809959</v>
          </cell>
          <cell r="T213">
            <v>9.1666097025439406</v>
          </cell>
          <cell r="U213">
            <v>8.1124019325088845</v>
          </cell>
          <cell r="V213">
            <v>1.9765737774885714</v>
          </cell>
          <cell r="W213">
            <v>4.1928339557462255</v>
          </cell>
          <cell r="X213">
            <v>5.7410254969699288</v>
          </cell>
          <cell r="Y213">
            <v>5.6291125871530623</v>
          </cell>
          <cell r="Z213">
            <v>3.8170991994958161</v>
          </cell>
          <cell r="AA213">
            <v>0</v>
          </cell>
          <cell r="AB213">
            <v>0</v>
          </cell>
          <cell r="AC213">
            <v>0</v>
          </cell>
        </row>
        <row r="214">
          <cell r="B214" t="str">
            <v>20222</v>
          </cell>
          <cell r="C214" t="str">
            <v>24222</v>
          </cell>
          <cell r="D214" t="str">
            <v>Manufacture of printing ink</v>
          </cell>
          <cell r="E214" t="str">
            <v>027</v>
          </cell>
          <cell r="F214">
            <v>191.64445360680361</v>
          </cell>
          <cell r="G214">
            <v>214.64178803962011</v>
          </cell>
          <cell r="H214">
            <v>203.90969863763917</v>
          </cell>
          <cell r="I214">
            <v>202.63396118335208</v>
          </cell>
          <cell r="J214">
            <v>213.20570965597983</v>
          </cell>
          <cell r="K214">
            <v>192.55468571785775</v>
          </cell>
          <cell r="L214">
            <v>213.26291991358278</v>
          </cell>
          <cell r="M214">
            <v>228.74968986358624</v>
          </cell>
          <cell r="N214">
            <v>3.9046688466784336</v>
          </cell>
          <cell r="O214">
            <v>3.6242934831410811</v>
          </cell>
          <cell r="P214">
            <v>3.9251422546473909</v>
          </cell>
          <cell r="Q214">
            <v>3.9390097291756838</v>
          </cell>
          <cell r="R214">
            <v>3.8191249097945059</v>
          </cell>
          <cell r="S214">
            <v>3.5326457541214866</v>
          </cell>
          <cell r="T214">
            <v>2.795667167331064</v>
          </cell>
          <cell r="U214">
            <v>2.4689824386952397</v>
          </cell>
          <cell r="V214">
            <v>3.2467974240574202</v>
          </cell>
          <cell r="W214">
            <v>6.8873131081979269</v>
          </cell>
          <cell r="X214">
            <v>9.4304331097085559</v>
          </cell>
          <cell r="Y214">
            <v>9.2466005852409623</v>
          </cell>
          <cell r="Z214">
            <v>6.2701164962542437</v>
          </cell>
          <cell r="AA214">
            <v>0</v>
          </cell>
          <cell r="AB214">
            <v>0</v>
          </cell>
          <cell r="AC214">
            <v>0</v>
          </cell>
        </row>
        <row r="215">
          <cell r="B215" t="str">
            <v>21001</v>
          </cell>
          <cell r="C215" t="str">
            <v>24230</v>
          </cell>
          <cell r="D215" t="str">
            <v>Manufacture of medicinal active substances to be used for their pharmacological properties in the manufacture of medicaments</v>
          </cell>
          <cell r="E215" t="str">
            <v>027</v>
          </cell>
          <cell r="F215">
            <v>714.2289055596043</v>
          </cell>
          <cell r="G215">
            <v>928.49757722748564</v>
          </cell>
          <cell r="H215">
            <v>1142.0520199898074</v>
          </cell>
          <cell r="I215">
            <v>1144.4023922392535</v>
          </cell>
          <cell r="J215">
            <v>1188.6579948057433</v>
          </cell>
          <cell r="K215">
            <v>1296.0580402442488</v>
          </cell>
          <cell r="L215">
            <v>1396.1671185423634</v>
          </cell>
          <cell r="M215">
            <v>1494.595765699979</v>
          </cell>
          <cell r="N215">
            <v>12.670009742410343</v>
          </cell>
          <cell r="O215">
            <v>15.349280413082274</v>
          </cell>
          <cell r="P215">
            <v>17.065086232402514</v>
          </cell>
          <cell r="Q215">
            <v>18.464519941026364</v>
          </cell>
          <cell r="R215">
            <v>19.266733864888977</v>
          </cell>
          <cell r="S215">
            <v>17.182983377602561</v>
          </cell>
          <cell r="T215">
            <v>17.304317718986997</v>
          </cell>
          <cell r="U215">
            <v>17.266354671892412</v>
          </cell>
          <cell r="V215">
            <v>2.4910124044752719</v>
          </cell>
          <cell r="W215">
            <v>5.2840938762931469</v>
          </cell>
          <cell r="X215">
            <v>7.2352299166549043</v>
          </cell>
          <cell r="Y215">
            <v>7.094189673305654</v>
          </cell>
          <cell r="Z215">
            <v>4.8105674391461912</v>
          </cell>
          <cell r="AA215">
            <v>0</v>
          </cell>
          <cell r="AB215">
            <v>0</v>
          </cell>
          <cell r="AC215">
            <v>0</v>
          </cell>
        </row>
        <row r="216">
          <cell r="B216" t="str">
            <v>21003</v>
          </cell>
          <cell r="C216" t="str">
            <v>24230</v>
          </cell>
          <cell r="D216" t="str">
            <v>Manufacture of medicaments</v>
          </cell>
          <cell r="E216" t="str">
            <v>027</v>
          </cell>
          <cell r="F216">
            <v>91.133600546027594</v>
          </cell>
          <cell r="G216">
            <v>103.07210221755722</v>
          </cell>
          <cell r="H216">
            <v>126.77868572759536</v>
          </cell>
          <cell r="I216">
            <v>127.06372712023739</v>
          </cell>
          <cell r="J216">
            <v>147.37860100466574</v>
          </cell>
          <cell r="K216">
            <v>154.39425069617602</v>
          </cell>
          <cell r="L216">
            <v>159.90643423453091</v>
          </cell>
          <cell r="M216">
            <v>172.82271798817484</v>
          </cell>
        </row>
        <row r="217">
          <cell r="B217" t="str">
            <v>21007</v>
          </cell>
          <cell r="C217" t="str">
            <v>24230</v>
          </cell>
          <cell r="D217" t="str">
            <v>Manufacture of biotech pharmaceuticals</v>
          </cell>
          <cell r="E217" t="str">
            <v>027</v>
          </cell>
          <cell r="F217">
            <v>1.6627333214943594</v>
          </cell>
          <cell r="G217">
            <v>1.8805513866101204</v>
          </cell>
          <cell r="H217">
            <v>2.3130782055304477</v>
          </cell>
          <cell r="I217">
            <v>2.3181955289460374</v>
          </cell>
          <cell r="J217">
            <v>2.6880761944664222</v>
          </cell>
          <cell r="K217">
            <v>2.8208928138067861</v>
          </cell>
          <cell r="L217">
            <v>2.921604329045314</v>
          </cell>
          <cell r="M217">
            <v>3.1329816334576925</v>
          </cell>
        </row>
        <row r="218">
          <cell r="B218" t="str">
            <v>21009</v>
          </cell>
          <cell r="C218" t="str">
            <v>24230</v>
          </cell>
          <cell r="D218" t="str">
            <v>Manufacture of other pharmaceuticals, medicinal chemical and botanical products n.e.c.</v>
          </cell>
          <cell r="E218" t="str">
            <v>027</v>
          </cell>
          <cell r="F218">
            <v>65.197429034707142</v>
          </cell>
          <cell r="G218">
            <v>73.738292238253777</v>
          </cell>
          <cell r="H218">
            <v>91.365548842732068</v>
          </cell>
          <cell r="I218">
            <v>91.563834821207053</v>
          </cell>
          <cell r="J218">
            <v>106.22164873902938</v>
          </cell>
          <cell r="K218">
            <v>111.34694632568679</v>
          </cell>
          <cell r="L218">
            <v>115.32225500340653</v>
          </cell>
          <cell r="M218">
            <v>125.09825484504026</v>
          </cell>
        </row>
        <row r="219">
          <cell r="B219" t="str">
            <v>20231</v>
          </cell>
          <cell r="C219" t="str">
            <v>24240</v>
          </cell>
          <cell r="D219" t="str">
            <v>Manufacture of soap and detergents, cleaning and polishing preparations</v>
          </cell>
          <cell r="E219" t="str">
            <v>027</v>
          </cell>
          <cell r="F219">
            <v>328.94257427873276</v>
          </cell>
          <cell r="G219">
            <v>332.62673111065442</v>
          </cell>
          <cell r="H219">
            <v>349.92332112840836</v>
          </cell>
          <cell r="I219">
            <v>338.27905823800052</v>
          </cell>
          <cell r="J219">
            <v>375.34990080556167</v>
          </cell>
          <cell r="K219">
            <v>373.10413594626789</v>
          </cell>
          <cell r="L219">
            <v>397.69505644235073</v>
          </cell>
          <cell r="M219">
            <v>438.22804708730905</v>
          </cell>
        </row>
        <row r="220">
          <cell r="B220" t="str">
            <v>20232</v>
          </cell>
          <cell r="C220" t="str">
            <v>24240</v>
          </cell>
          <cell r="D220" t="str">
            <v>Manufacture of perfumes and toilet preparations</v>
          </cell>
          <cell r="E220" t="str">
            <v>027</v>
          </cell>
          <cell r="F220">
            <v>436.69791825412153</v>
          </cell>
          <cell r="G220">
            <v>543.1163241319689</v>
          </cell>
          <cell r="H220">
            <v>570.2721403385674</v>
          </cell>
          <cell r="I220">
            <v>639.18946516357005</v>
          </cell>
          <cell r="J220">
            <v>858.23387318223286</v>
          </cell>
          <cell r="K220">
            <v>891.95988974137663</v>
          </cell>
          <cell r="L220">
            <v>946.06350077341949</v>
          </cell>
          <cell r="M220">
            <v>935.531062084528</v>
          </cell>
          <cell r="N220">
            <v>72.607714288409767</v>
          </cell>
          <cell r="O220">
            <v>71.906737820337426</v>
          </cell>
          <cell r="P220">
            <v>82.940749593752003</v>
          </cell>
          <cell r="Q220">
            <v>98.497847566802491</v>
          </cell>
          <cell r="R220">
            <v>118.20146116133961</v>
          </cell>
          <cell r="S220">
            <v>53.266629231020339</v>
          </cell>
          <cell r="T220">
            <v>7.4865440540938</v>
          </cell>
          <cell r="U220">
            <v>6.8462774980485337</v>
          </cell>
          <cell r="V220">
            <v>2.4056497686630305</v>
          </cell>
          <cell r="W220">
            <v>5.1030172263538125</v>
          </cell>
          <cell r="X220">
            <v>6.9872912491140857</v>
          </cell>
          <cell r="Y220">
            <v>6.8510842080830017</v>
          </cell>
          <cell r="Z220">
            <v>4.6457177115333064</v>
          </cell>
          <cell r="AA220">
            <v>0</v>
          </cell>
          <cell r="AB220">
            <v>0</v>
          </cell>
          <cell r="AC220">
            <v>0</v>
          </cell>
        </row>
        <row r="221">
          <cell r="B221" t="str">
            <v>20291</v>
          </cell>
          <cell r="C221" t="str">
            <v>24290</v>
          </cell>
          <cell r="D221" t="str">
            <v>Manufacture of photographic plates, films, sensitized paper and other sensitized unexposed materials</v>
          </cell>
          <cell r="E221" t="str">
            <v>027</v>
          </cell>
          <cell r="F221">
            <v>80.907487506532107</v>
          </cell>
          <cell r="G221">
            <v>98.707134757969186</v>
          </cell>
          <cell r="H221">
            <v>110.00994174112128</v>
          </cell>
          <cell r="I221">
            <v>115.0811520615174</v>
          </cell>
          <cell r="J221">
            <v>161.73707470604575</v>
          </cell>
          <cell r="K221">
            <v>165.29542903294043</v>
          </cell>
          <cell r="L221">
            <v>168.97093013140557</v>
          </cell>
          <cell r="M221">
            <v>169.03785826362014</v>
          </cell>
        </row>
        <row r="222">
          <cell r="B222" t="str">
            <v>20292</v>
          </cell>
          <cell r="C222" t="str">
            <v>24290</v>
          </cell>
          <cell r="D222" t="str">
            <v>Manufacture of writing and drawing ink</v>
          </cell>
          <cell r="E222" t="str">
            <v>027</v>
          </cell>
          <cell r="F222">
            <v>190.61102044909768</v>
          </cell>
          <cell r="G222">
            <v>221.87122780274967</v>
          </cell>
          <cell r="H222">
            <v>247.38641900006587</v>
          </cell>
          <cell r="I222">
            <v>264.27667468575885</v>
          </cell>
          <cell r="J222">
            <v>310.26933116561304</v>
          </cell>
          <cell r="K222">
            <v>325.59959737430268</v>
          </cell>
          <cell r="L222">
            <v>337.86102701222421</v>
          </cell>
          <cell r="M222">
            <v>365.22421278647005</v>
          </cell>
        </row>
        <row r="223">
          <cell r="B223" t="str">
            <v>20299</v>
          </cell>
          <cell r="C223" t="str">
            <v>24290</v>
          </cell>
          <cell r="D223" t="str">
            <v>Manufacture of other chemical products n.e.c.</v>
          </cell>
          <cell r="E223" t="str">
            <v>027</v>
          </cell>
          <cell r="F223">
            <v>1764.7088268671478</v>
          </cell>
          <cell r="G223">
            <v>2611.7690637633787</v>
          </cell>
          <cell r="H223">
            <v>3003.5344233278847</v>
          </cell>
          <cell r="I223">
            <v>3175.7296480071745</v>
          </cell>
          <cell r="J223">
            <v>3685.8792559871545</v>
          </cell>
          <cell r="K223">
            <v>3839.1585542966041</v>
          </cell>
          <cell r="L223">
            <v>3811.6230780568931</v>
          </cell>
          <cell r="M223">
            <v>4026.0530985280511</v>
          </cell>
          <cell r="N223">
            <v>14.891295403653935</v>
          </cell>
          <cell r="O223">
            <v>17.42145437759563</v>
          </cell>
          <cell r="P223">
            <v>19.335686317731991</v>
          </cell>
          <cell r="Q223">
            <v>21.134744088135069</v>
          </cell>
          <cell r="R223">
            <v>22.983154561454523</v>
          </cell>
          <cell r="S223">
            <v>17.998944137422214</v>
          </cell>
          <cell r="T223">
            <v>15.392158031418489</v>
          </cell>
          <cell r="U223">
            <v>15.285929408716061</v>
          </cell>
          <cell r="V223">
            <v>16.007430953029292</v>
          </cell>
          <cell r="W223">
            <v>33.955980195893524</v>
          </cell>
          <cell r="X223">
            <v>46.494125485714719</v>
          </cell>
          <cell r="Y223">
            <v>45.587790393623052</v>
          </cell>
          <cell r="Z223">
            <v>30.913064097424488</v>
          </cell>
          <cell r="AA223">
            <v>0</v>
          </cell>
          <cell r="AB223">
            <v>0</v>
          </cell>
          <cell r="AC223">
            <v>0</v>
          </cell>
        </row>
        <row r="224">
          <cell r="B224" t="str">
            <v>20300</v>
          </cell>
          <cell r="C224" t="str">
            <v>24300</v>
          </cell>
          <cell r="D224" t="str">
            <v>Manufacture of man-made fibres</v>
          </cell>
          <cell r="E224" t="str">
            <v>027</v>
          </cell>
          <cell r="F224">
            <v>24.223255265145099</v>
          </cell>
          <cell r="G224">
            <v>28.898343531318062</v>
          </cell>
          <cell r="H224">
            <v>29.11219127344981</v>
          </cell>
          <cell r="I224">
            <v>31.76727743341354</v>
          </cell>
          <cell r="J224">
            <v>35.962346461490085</v>
          </cell>
          <cell r="K224">
            <v>36.277399726218277</v>
          </cell>
          <cell r="L224">
            <v>37.572575451243722</v>
          </cell>
          <cell r="M224">
            <v>39.654121119484159</v>
          </cell>
          <cell r="N224">
            <v>1.1171156151225454</v>
          </cell>
          <cell r="O224">
            <v>1.1339896594970391</v>
          </cell>
          <cell r="P224">
            <v>1.2384709105759837</v>
          </cell>
          <cell r="Q224">
            <v>1.2747944929686335</v>
          </cell>
          <cell r="R224">
            <v>1.2605328101678328</v>
          </cell>
          <cell r="S224">
            <v>1.1775790950055305</v>
          </cell>
          <cell r="T224">
            <v>1.0664445288195659</v>
          </cell>
          <cell r="U224">
            <v>0.99995773587411563</v>
          </cell>
          <cell r="V224">
            <v>2.8574110535501287</v>
          </cell>
          <cell r="W224">
            <v>6.0613219841822223</v>
          </cell>
          <cell r="X224">
            <v>8.2994472053547454</v>
          </cell>
          <cell r="Y224">
            <v>8.1376615997842894</v>
          </cell>
          <cell r="Z224">
            <v>5.5181453732504337</v>
          </cell>
          <cell r="AA224">
            <v>0</v>
          </cell>
          <cell r="AB224">
            <v>0</v>
          </cell>
          <cell r="AC224">
            <v>0</v>
          </cell>
        </row>
        <row r="225">
          <cell r="B225" t="str">
            <v>22111</v>
          </cell>
          <cell r="C225" t="str">
            <v>25111</v>
          </cell>
          <cell r="D225" t="str">
            <v>Manufacture of rubber tyres for vehicles</v>
          </cell>
          <cell r="E225" t="str">
            <v>028</v>
          </cell>
          <cell r="F225">
            <v>337.44008775817451</v>
          </cell>
          <cell r="G225">
            <v>359.373693462456</v>
          </cell>
          <cell r="H225">
            <v>327.030061050835</v>
          </cell>
          <cell r="I225">
            <v>341.91761920756835</v>
          </cell>
          <cell r="J225">
            <v>303.61718417488282</v>
          </cell>
          <cell r="K225">
            <v>342.80495530412668</v>
          </cell>
          <cell r="L225">
            <v>351.38595437841536</v>
          </cell>
          <cell r="M225">
            <v>400.67753719341567</v>
          </cell>
          <cell r="N225">
            <v>2.6129315638743664</v>
          </cell>
          <cell r="O225">
            <v>3.1463848090565003</v>
          </cell>
          <cell r="P225">
            <v>3.5086804674747634</v>
          </cell>
          <cell r="Q225">
            <v>3.7781215272618192</v>
          </cell>
          <cell r="R225">
            <v>3.9587262275676012</v>
          </cell>
          <cell r="S225">
            <v>3.3872205337559635</v>
          </cell>
          <cell r="T225">
            <v>3.1185784432920971</v>
          </cell>
          <cell r="U225">
            <v>3.0966874602923826</v>
          </cell>
          <cell r="V225">
            <v>21.269445443206312</v>
          </cell>
          <cell r="W225">
            <v>45.118099860394857</v>
          </cell>
          <cell r="X225">
            <v>61.777824833338066</v>
          </cell>
          <cell r="Y225">
            <v>60.573556337595527</v>
          </cell>
          <cell r="Z225">
            <v>41.074906537584162</v>
          </cell>
          <cell r="AA225">
            <v>0</v>
          </cell>
          <cell r="AB225">
            <v>0</v>
          </cell>
          <cell r="AC225">
            <v>0</v>
          </cell>
        </row>
        <row r="226">
          <cell r="B226" t="str">
            <v>22112</v>
          </cell>
          <cell r="C226" t="str">
            <v>25112</v>
          </cell>
          <cell r="D226" t="str">
            <v>Manufacture of interchangeable tyre treads and retreading rubber tyres</v>
          </cell>
          <cell r="E226" t="str">
            <v>028</v>
          </cell>
          <cell r="F226">
            <v>150.82098121815648</v>
          </cell>
          <cell r="G226">
            <v>188.52622652269554</v>
          </cell>
          <cell r="H226">
            <v>192.29675105314959</v>
          </cell>
          <cell r="I226">
            <v>166.78465289835367</v>
          </cell>
          <cell r="J226">
            <v>177.54113144709106</v>
          </cell>
          <cell r="K226">
            <v>180.52554058724797</v>
          </cell>
          <cell r="L226">
            <v>175.5580221807877</v>
          </cell>
          <cell r="M226">
            <v>192.26246166443843</v>
          </cell>
          <cell r="N226">
            <v>3.9068269715675386</v>
          </cell>
          <cell r="O226">
            <v>4.3463659316468801</v>
          </cell>
          <cell r="P226">
            <v>4.7822859251728573</v>
          </cell>
          <cell r="Q226">
            <v>5.0560622143873699</v>
          </cell>
          <cell r="R226">
            <v>5.151116089583466</v>
          </cell>
          <cell r="S226">
            <v>4.6474288852764998</v>
          </cell>
          <cell r="T226">
            <v>4.4693255954112745</v>
          </cell>
          <cell r="U226">
            <v>4.3520275527592567</v>
          </cell>
          <cell r="V226">
            <v>2.65436978132916</v>
          </cell>
          <cell r="W226">
            <v>5.6306179293770056</v>
          </cell>
          <cell r="X226">
            <v>7.70970695177368</v>
          </cell>
          <cell r="Y226">
            <v>7.5594174713901312</v>
          </cell>
          <cell r="Z226">
            <v>5.126038239944223</v>
          </cell>
          <cell r="AA226">
            <v>0</v>
          </cell>
          <cell r="AB226">
            <v>0</v>
          </cell>
          <cell r="AC226">
            <v>0</v>
          </cell>
        </row>
        <row r="227">
          <cell r="B227" t="str">
            <v>22193</v>
          </cell>
          <cell r="C227" t="str">
            <v>25191</v>
          </cell>
          <cell r="D227" t="str">
            <v>Rubber remilling and latex processing</v>
          </cell>
          <cell r="E227" t="str">
            <v>028</v>
          </cell>
          <cell r="F227">
            <v>1269.7229551692253</v>
          </cell>
          <cell r="G227">
            <v>1320.5118733759955</v>
          </cell>
          <cell r="H227">
            <v>1181.8581266715155</v>
          </cell>
          <cell r="I227">
            <v>979.40207591102262</v>
          </cell>
          <cell r="J227">
            <v>750.88959305333265</v>
          </cell>
          <cell r="K227">
            <v>686.4580253246113</v>
          </cell>
          <cell r="L227">
            <v>693.32878370008711</v>
          </cell>
          <cell r="M227">
            <v>812.35259421605133</v>
          </cell>
          <cell r="N227">
            <v>44.997042627229803</v>
          </cell>
          <cell r="O227">
            <v>35.513869791506806</v>
          </cell>
          <cell r="P227">
            <v>37.681956529086655</v>
          </cell>
          <cell r="Q227">
            <v>35.103039135088622</v>
          </cell>
          <cell r="R227">
            <v>30.780814984850998</v>
          </cell>
          <cell r="S227">
            <v>31.299429294954372</v>
          </cell>
          <cell r="T227">
            <v>19.534691846360676</v>
          </cell>
          <cell r="U227">
            <v>13.870087455936785</v>
          </cell>
          <cell r="V227">
            <v>30.025784686284364</v>
          </cell>
          <cell r="W227">
            <v>63.692603339369171</v>
          </cell>
          <cell r="X227">
            <v>87.210908802762603</v>
          </cell>
          <cell r="Y227">
            <v>85.510859468886309</v>
          </cell>
          <cell r="Z227">
            <v>57.98488272766356</v>
          </cell>
          <cell r="AA227">
            <v>0</v>
          </cell>
          <cell r="AB227">
            <v>0</v>
          </cell>
          <cell r="AC227">
            <v>0</v>
          </cell>
        </row>
        <row r="228">
          <cell r="B228" t="str">
            <v>22192</v>
          </cell>
          <cell r="C228" t="str">
            <v>25193</v>
          </cell>
          <cell r="D228" t="str">
            <v>Manufacture of rubber gloves</v>
          </cell>
          <cell r="E228" t="str">
            <v>028</v>
          </cell>
          <cell r="F228">
            <v>2565.7854538512938</v>
          </cell>
          <cell r="G228">
            <v>3540.7839263147853</v>
          </cell>
          <cell r="H228">
            <v>3742.6086101147284</v>
          </cell>
          <cell r="I228">
            <v>3764.2188564850912</v>
          </cell>
          <cell r="J228">
            <v>2967.8201377660007</v>
          </cell>
          <cell r="K228">
            <v>3185.413670868571</v>
          </cell>
          <cell r="L228">
            <v>3314.7103163151187</v>
          </cell>
          <cell r="M228">
            <v>3752.8732100012021</v>
          </cell>
          <cell r="N228">
            <v>87.634977803889356</v>
          </cell>
          <cell r="O228">
            <v>69.088465951157417</v>
          </cell>
          <cell r="P228">
            <v>73.356934337016995</v>
          </cell>
          <cell r="Q228">
            <v>68.313107188202537</v>
          </cell>
          <cell r="R228">
            <v>59.885830790134804</v>
          </cell>
          <cell r="S228">
            <v>61.054432061249081</v>
          </cell>
          <cell r="T228">
            <v>37.925598905645728</v>
          </cell>
          <cell r="U228">
            <v>26.834050468434704</v>
          </cell>
          <cell r="V228">
            <v>115.22175413092681</v>
          </cell>
          <cell r="W228">
            <v>244.41570998408443</v>
          </cell>
          <cell r="X228">
            <v>334.6654882327436</v>
          </cell>
          <cell r="Y228">
            <v>328.14167317162321</v>
          </cell>
          <cell r="Z228">
            <v>222.51274931740184</v>
          </cell>
          <cell r="AA228">
            <v>0</v>
          </cell>
          <cell r="AB228">
            <v>0</v>
          </cell>
          <cell r="AC228">
            <v>0</v>
          </cell>
        </row>
        <row r="229">
          <cell r="B229" t="str">
            <v>22191</v>
          </cell>
          <cell r="C229" t="str">
            <v>25199</v>
          </cell>
          <cell r="D229" t="str">
            <v>Manufacture of other products of natural or synthetic rubber, unvulcanized, vulcanized or hardened</v>
          </cell>
          <cell r="E229" t="str">
            <v>028</v>
          </cell>
          <cell r="F229">
            <v>399.90135781795743</v>
          </cell>
          <cell r="G229">
            <v>511.8737380069856</v>
          </cell>
          <cell r="H229">
            <v>521.08746529111136</v>
          </cell>
          <cell r="I229">
            <v>531.13816055029383</v>
          </cell>
          <cell r="J229">
            <v>480.94302698480124</v>
          </cell>
          <cell r="K229">
            <v>443.97528649197784</v>
          </cell>
          <cell r="L229">
            <v>444.6105030958006</v>
          </cell>
          <cell r="M229">
            <v>507.85132441813766</v>
          </cell>
        </row>
        <row r="230">
          <cell r="B230" t="str">
            <v>22199</v>
          </cell>
          <cell r="C230" t="str">
            <v>25199</v>
          </cell>
          <cell r="D230" t="str">
            <v>Manufacture of other rubber products n.e.c</v>
          </cell>
          <cell r="E230" t="str">
            <v>028</v>
          </cell>
          <cell r="F230">
            <v>921.53789506986459</v>
          </cell>
          <cell r="G230">
            <v>1018.2993740522002</v>
          </cell>
          <cell r="H230">
            <v>1052.9215527699753</v>
          </cell>
          <cell r="I230">
            <v>1331.2669322335105</v>
          </cell>
          <cell r="J230">
            <v>981.74740440275264</v>
          </cell>
          <cell r="K230">
            <v>1028.1229960988453</v>
          </cell>
          <cell r="L230">
            <v>1107.7285034407882</v>
          </cell>
          <cell r="M230">
            <v>1254.7805507808616</v>
          </cell>
          <cell r="N230">
            <v>135.15654991216169</v>
          </cell>
          <cell r="O230">
            <v>143.83014531535758</v>
          </cell>
          <cell r="P230">
            <v>149.45884298412349</v>
          </cell>
          <cell r="Q230">
            <v>152.05899690376552</v>
          </cell>
          <cell r="R230">
            <v>155.66332086432931</v>
          </cell>
          <cell r="S230">
            <v>77.317685838568522</v>
          </cell>
          <cell r="T230">
            <v>24.323158647458431</v>
          </cell>
          <cell r="U230">
            <v>23.109992482503976</v>
          </cell>
          <cell r="V230">
            <v>33.216958434371101</v>
          </cell>
          <cell r="W230">
            <v>70.461923969871862</v>
          </cell>
          <cell r="X230">
            <v>96.47978106125484</v>
          </cell>
          <cell r="Y230">
            <v>94.59904859581674</v>
          </cell>
          <cell r="Z230">
            <v>64.147580471610723</v>
          </cell>
          <cell r="AA230">
            <v>0</v>
          </cell>
          <cell r="AB230">
            <v>0</v>
          </cell>
          <cell r="AC230">
            <v>0</v>
          </cell>
        </row>
        <row r="231">
          <cell r="B231" t="str">
            <v>22203</v>
          </cell>
          <cell r="C231" t="str">
            <v>25201</v>
          </cell>
          <cell r="D231" t="str">
            <v>Manufacture of plastic articles for the packing of goods</v>
          </cell>
          <cell r="E231" t="str">
            <v>029</v>
          </cell>
          <cell r="F231">
            <v>1768.0541513524186</v>
          </cell>
          <cell r="G231">
            <v>2254.2690429743334</v>
          </cell>
          <cell r="H231">
            <v>2479.6959472717672</v>
          </cell>
          <cell r="I231">
            <v>3097.6300977789997</v>
          </cell>
          <cell r="J231">
            <v>3036.5660964137405</v>
          </cell>
          <cell r="K231">
            <v>3172.6789687459786</v>
          </cell>
          <cell r="L231">
            <v>3537.362616262064</v>
          </cell>
          <cell r="M231">
            <v>3717.6240067873769</v>
          </cell>
          <cell r="N231">
            <v>48.777918951694673</v>
          </cell>
          <cell r="O231">
            <v>45.121109306157976</v>
          </cell>
          <cell r="P231">
            <v>48.813587111995425</v>
          </cell>
          <cell r="Q231">
            <v>48.608385945889033</v>
          </cell>
          <cell r="R231">
            <v>46.780712878240948</v>
          </cell>
          <cell r="S231">
            <v>43.452234164383903</v>
          </cell>
          <cell r="T231">
            <v>34.256839457913117</v>
          </cell>
          <cell r="U231">
            <v>30.107476010910712</v>
          </cell>
          <cell r="V231">
            <v>2.2686208063779945</v>
          </cell>
          <cell r="W231">
            <v>4.8123426800591744</v>
          </cell>
          <cell r="X231">
            <v>6.5892859860364368</v>
          </cell>
          <cell r="Y231">
            <v>6.460837476497149</v>
          </cell>
          <cell r="Z231">
            <v>4.3810915446767655</v>
          </cell>
          <cell r="AA231">
            <v>0</v>
          </cell>
          <cell r="AB231">
            <v>0</v>
          </cell>
          <cell r="AC231">
            <v>0</v>
          </cell>
        </row>
        <row r="232">
          <cell r="B232" t="str">
            <v>22202</v>
          </cell>
          <cell r="C232" t="str">
            <v>25202</v>
          </cell>
          <cell r="D232" t="str">
            <v>Manufacture of finished plastic products</v>
          </cell>
          <cell r="E232" t="str">
            <v>029</v>
          </cell>
          <cell r="F232">
            <v>280.3511794532244</v>
          </cell>
          <cell r="G232">
            <v>340.9070342151208</v>
          </cell>
          <cell r="H232">
            <v>366.85172633757156</v>
          </cell>
          <cell r="I232">
            <v>321.05598724995048</v>
          </cell>
          <cell r="J232">
            <v>291.4402876132724</v>
          </cell>
          <cell r="K232">
            <v>328.79179370503834</v>
          </cell>
          <cell r="L232">
            <v>392.0280563548929</v>
          </cell>
          <cell r="M232">
            <v>389.50007106724888</v>
          </cell>
          <cell r="N232">
            <v>4.0905844997532226</v>
          </cell>
          <cell r="O232">
            <v>4.8833604795476111</v>
          </cell>
          <cell r="P232">
            <v>5.4212626434483555</v>
          </cell>
          <cell r="Q232">
            <v>5.8424909449861424</v>
          </cell>
          <cell r="R232">
            <v>6.0720849726339239</v>
          </cell>
          <cell r="S232">
            <v>5.4355814522093651</v>
          </cell>
          <cell r="T232">
            <v>5.4317844380686342</v>
          </cell>
          <cell r="U232">
            <v>5.3979791077499852</v>
          </cell>
          <cell r="V232">
            <v>1.4457320378929446</v>
          </cell>
          <cell r="W232">
            <v>3.0667787099198107</v>
          </cell>
          <cell r="X232">
            <v>4.1991776810252057</v>
          </cell>
          <cell r="Y232">
            <v>4.1173208431885504</v>
          </cell>
          <cell r="Z232">
            <v>2.7919537673612198</v>
          </cell>
          <cell r="AA232">
            <v>0</v>
          </cell>
          <cell r="AB232">
            <v>0</v>
          </cell>
          <cell r="AC232">
            <v>0</v>
          </cell>
        </row>
        <row r="233">
          <cell r="B233" t="str">
            <v>22201</v>
          </cell>
          <cell r="C233" t="str">
            <v>25203</v>
          </cell>
          <cell r="D233" t="str">
            <v>Manufacture of semi-manufactures of plastic products</v>
          </cell>
          <cell r="E233" t="str">
            <v>029</v>
          </cell>
          <cell r="F233">
            <v>546.30323121887159</v>
          </cell>
          <cell r="G233">
            <v>657.20278715630229</v>
          </cell>
          <cell r="H233">
            <v>665.08922060217765</v>
          </cell>
          <cell r="I233">
            <v>829.88827044986829</v>
          </cell>
          <cell r="J233">
            <v>1314.9573790499444</v>
          </cell>
          <cell r="K233">
            <v>1367.9905753696157</v>
          </cell>
          <cell r="L233">
            <v>1509.11330391909</v>
          </cell>
          <cell r="M233">
            <v>1693.941442014685</v>
          </cell>
          <cell r="N233">
            <v>28.185969275790708</v>
          </cell>
          <cell r="O233">
            <v>23.283617105321767</v>
          </cell>
          <cell r="P233">
            <v>24.876024982657434</v>
          </cell>
          <cell r="Q233">
            <v>23.702263902890152</v>
          </cell>
          <cell r="R233">
            <v>21.443767826861411</v>
          </cell>
          <cell r="S233">
            <v>21.306706033807679</v>
          </cell>
          <cell r="T233">
            <v>14.479928512169693</v>
          </cell>
          <cell r="U233">
            <v>11.220034823842987</v>
          </cell>
          <cell r="V233">
            <v>13.133742999712263</v>
          </cell>
          <cell r="W233">
            <v>27.860130617136186</v>
          </cell>
          <cell r="X233">
            <v>38.147401473575599</v>
          </cell>
          <cell r="Y233">
            <v>37.403773579375638</v>
          </cell>
          <cell r="Z233">
            <v>25.363485270094014</v>
          </cell>
          <cell r="AA233">
            <v>0</v>
          </cell>
          <cell r="AB233">
            <v>0</v>
          </cell>
          <cell r="AC233">
            <v>0</v>
          </cell>
        </row>
        <row r="234">
          <cell r="B234" t="str">
            <v>22205</v>
          </cell>
          <cell r="C234" t="str">
            <v>25204</v>
          </cell>
          <cell r="D234" t="str">
            <v>Manufacture of plastic tableware, kitchenware and toilet articles</v>
          </cell>
          <cell r="E234" t="str">
            <v>029</v>
          </cell>
          <cell r="F234">
            <v>379.07654693023801</v>
          </cell>
          <cell r="G234">
            <v>466.64322927112312</v>
          </cell>
          <cell r="H234">
            <v>527.30684907636919</v>
          </cell>
          <cell r="I234">
            <v>621.4390956117204</v>
          </cell>
          <cell r="J234">
            <v>694.67712479569445</v>
          </cell>
          <cell r="K234">
            <v>719.48800255001515</v>
          </cell>
          <cell r="L234">
            <v>725.90101496314492</v>
          </cell>
          <cell r="M234">
            <v>741.30406568340277</v>
          </cell>
          <cell r="N234">
            <v>4.3320621181838304</v>
          </cell>
          <cell r="O234">
            <v>5.1453382909980716</v>
          </cell>
          <cell r="P234">
            <v>5.6979176803965812</v>
          </cell>
          <cell r="Q234">
            <v>6.1347633932643024</v>
          </cell>
          <cell r="R234">
            <v>6.3561757739194515</v>
          </cell>
          <cell r="S234">
            <v>5.7289752705422599</v>
          </cell>
          <cell r="T234">
            <v>5.8198971423497099</v>
          </cell>
          <cell r="U234">
            <v>5.7834327220871229</v>
          </cell>
          <cell r="V234">
            <v>0.12032298891296887</v>
          </cell>
          <cell r="W234">
            <v>0.25523677351026153</v>
          </cell>
          <cell r="X234">
            <v>0.34948219747136583</v>
          </cell>
          <cell r="Y234">
            <v>0.34266955229693558</v>
          </cell>
          <cell r="Z234">
            <v>0.23236409887224313</v>
          </cell>
          <cell r="AA234">
            <v>0</v>
          </cell>
          <cell r="AB234">
            <v>0</v>
          </cell>
          <cell r="AC234">
            <v>0</v>
          </cell>
        </row>
        <row r="235">
          <cell r="B235" t="str">
            <v>22204</v>
          </cell>
          <cell r="C235" t="str">
            <v>25206</v>
          </cell>
          <cell r="D235" t="str">
            <v>Manufacture of builders' plastics ware</v>
          </cell>
          <cell r="E235" t="str">
            <v>029</v>
          </cell>
          <cell r="F235">
            <v>192.06749840361317</v>
          </cell>
          <cell r="G235">
            <v>238.1636980204803</v>
          </cell>
          <cell r="H235">
            <v>259.59843084232352</v>
          </cell>
          <cell r="I235">
            <v>333.07198173178313</v>
          </cell>
          <cell r="J235">
            <v>418.26118508427862</v>
          </cell>
          <cell r="K235">
            <v>452.34782497106812</v>
          </cell>
          <cell r="L235">
            <v>488.11885768282536</v>
          </cell>
          <cell r="M235">
            <v>524.79170255401482</v>
          </cell>
          <cell r="N235">
            <v>54.929998535346279</v>
          </cell>
          <cell r="O235">
            <v>41.378716945697228</v>
          </cell>
          <cell r="P235">
            <v>43.535974482306074</v>
          </cell>
          <cell r="Q235">
            <v>39.89158877370852</v>
          </cell>
          <cell r="R235">
            <v>34.585479970851623</v>
          </cell>
          <cell r="S235">
            <v>34.196203493137261</v>
          </cell>
          <cell r="T235">
            <v>16.916978378541383</v>
          </cell>
          <cell r="U235">
            <v>9.4624686272126226</v>
          </cell>
          <cell r="V235">
            <v>10.0849646540489</v>
          </cell>
          <cell r="W235">
            <v>21.392868166916276</v>
          </cell>
          <cell r="X235">
            <v>29.292121485341326</v>
          </cell>
          <cell r="Y235">
            <v>28.721114345264368</v>
          </cell>
          <cell r="Z235">
            <v>19.475777199081168</v>
          </cell>
          <cell r="AA235">
            <v>0</v>
          </cell>
          <cell r="AB235">
            <v>0</v>
          </cell>
          <cell r="AC235">
            <v>0</v>
          </cell>
        </row>
        <row r="236">
          <cell r="B236" t="str">
            <v>22209</v>
          </cell>
          <cell r="C236" t="str">
            <v>25209</v>
          </cell>
          <cell r="D236" t="str">
            <v>Manufacture of diverse plastic products n.e.c.</v>
          </cell>
          <cell r="E236" t="str">
            <v>029</v>
          </cell>
          <cell r="F236">
            <v>2704.7155180336222</v>
          </cell>
          <cell r="G236">
            <v>3310.5717940731538</v>
          </cell>
          <cell r="H236">
            <v>3951.933248479163</v>
          </cell>
          <cell r="I236">
            <v>3869.6347934626847</v>
          </cell>
          <cell r="J236">
            <v>3850.5630694522333</v>
          </cell>
          <cell r="K236">
            <v>3771.0240266595647</v>
          </cell>
          <cell r="L236">
            <v>3790.9719895557864</v>
          </cell>
          <cell r="M236">
            <v>3875.4163415153453</v>
          </cell>
          <cell r="N236">
            <v>188.90853608844535</v>
          </cell>
          <cell r="O236">
            <v>208.24488300840056</v>
          </cell>
          <cell r="P236">
            <v>218.92695780142827</v>
          </cell>
          <cell r="Q236">
            <v>247.85824523067069</v>
          </cell>
          <cell r="R236">
            <v>294.64832035871245</v>
          </cell>
          <cell r="S236">
            <v>142.27368854204471</v>
          </cell>
          <cell r="T236">
            <v>36.501729446502949</v>
          </cell>
          <cell r="U236">
            <v>35.308003480416836</v>
          </cell>
          <cell r="V236">
            <v>7.365038464442935</v>
          </cell>
          <cell r="W236">
            <v>15.623187816611582</v>
          </cell>
          <cell r="X236">
            <v>21.392003724877718</v>
          </cell>
          <cell r="Y236">
            <v>20.974997845888353</v>
          </cell>
          <cell r="Z236">
            <v>14.223138416113878</v>
          </cell>
          <cell r="AA236">
            <v>0</v>
          </cell>
          <cell r="AB236">
            <v>0</v>
          </cell>
          <cell r="AC236">
            <v>0</v>
          </cell>
        </row>
        <row r="237">
          <cell r="B237" t="str">
            <v>23101</v>
          </cell>
          <cell r="C237" t="str">
            <v>26100</v>
          </cell>
          <cell r="D237" t="str">
            <v>Manufacture of flat glass, including wired, coloured or tinted flat glass</v>
          </cell>
          <cell r="E237" t="str">
            <v>030</v>
          </cell>
          <cell r="F237">
            <v>839.71099146331858</v>
          </cell>
          <cell r="G237">
            <v>1133.60983847548</v>
          </cell>
          <cell r="H237">
            <v>1110.9376417059702</v>
          </cell>
          <cell r="I237">
            <v>1120.0246531642715</v>
          </cell>
          <cell r="J237">
            <v>1085.6569519433588</v>
          </cell>
          <cell r="K237">
            <v>1110.8654179927171</v>
          </cell>
          <cell r="L237">
            <v>1286.1151019890799</v>
          </cell>
          <cell r="M237">
            <v>1413.6322503719111</v>
          </cell>
          <cell r="N237">
            <v>12.848604117037684</v>
          </cell>
          <cell r="O237">
            <v>15.58347550811629</v>
          </cell>
          <cell r="P237">
            <v>17.347486534655108</v>
          </cell>
          <cell r="Q237">
            <v>18.725672869330676</v>
          </cell>
          <cell r="R237">
            <v>19.549856410619601</v>
          </cell>
          <cell r="S237">
            <v>17.349597540529182</v>
          </cell>
          <cell r="T237">
            <v>17.323113771273508</v>
          </cell>
          <cell r="U237">
            <v>17.283546777563917</v>
          </cell>
          <cell r="V237">
            <v>11.475208920918041</v>
          </cell>
          <cell r="W237">
            <v>24.341942689354212</v>
          </cell>
          <cell r="X237">
            <v>33.330133055672476</v>
          </cell>
          <cell r="Y237">
            <v>32.680410775774519</v>
          </cell>
          <cell r="Z237">
            <v>22.160574669637782</v>
          </cell>
          <cell r="AA237">
            <v>0</v>
          </cell>
          <cell r="AB237">
            <v>0</v>
          </cell>
          <cell r="AC237">
            <v>0</v>
          </cell>
        </row>
        <row r="238">
          <cell r="B238" t="str">
            <v>23109</v>
          </cell>
          <cell r="C238" t="str">
            <v>26100</v>
          </cell>
          <cell r="D238" t="str">
            <v>Manufacture of other glass products n.e.c.</v>
          </cell>
          <cell r="E238" t="str">
            <v>030</v>
          </cell>
          <cell r="F238">
            <v>509.29052481942381</v>
          </cell>
          <cell r="G238">
            <v>611.14862978330848</v>
          </cell>
          <cell r="H238">
            <v>550.03376680497786</v>
          </cell>
          <cell r="I238">
            <v>395.4391824546733</v>
          </cell>
          <cell r="J238">
            <v>507.00436244619686</v>
          </cell>
          <cell r="K238">
            <v>575.11840367919376</v>
          </cell>
          <cell r="L238">
            <v>627.12348533188469</v>
          </cell>
          <cell r="M238">
            <v>696.50414604785783</v>
          </cell>
        </row>
        <row r="239">
          <cell r="B239" t="str">
            <v>23929</v>
          </cell>
          <cell r="C239" t="str">
            <v>26910</v>
          </cell>
          <cell r="D239" t="str">
            <v>Manufacture of other clay building materials</v>
          </cell>
          <cell r="E239" t="str">
            <v>030</v>
          </cell>
          <cell r="F239">
            <v>56.842941423531869</v>
          </cell>
          <cell r="G239">
            <v>69.348388536708882</v>
          </cell>
          <cell r="H239">
            <v>91.560524650320104</v>
          </cell>
          <cell r="I239">
            <v>91.481684072421444</v>
          </cell>
          <cell r="J239">
            <v>100.45334005738061</v>
          </cell>
          <cell r="K239">
            <v>109.08671296513955</v>
          </cell>
          <cell r="L239">
            <v>115.83918049768164</v>
          </cell>
          <cell r="M239">
            <v>120.54269717055809</v>
          </cell>
        </row>
        <row r="240">
          <cell r="B240" t="str">
            <v>23930</v>
          </cell>
          <cell r="C240" t="str">
            <v>26910</v>
          </cell>
          <cell r="D240" t="str">
            <v>Manufacture of other porcelain and ceramic products</v>
          </cell>
          <cell r="E240" t="str">
            <v>030</v>
          </cell>
          <cell r="F240">
            <v>190.42204430233278</v>
          </cell>
          <cell r="G240">
            <v>232.31489404884599</v>
          </cell>
          <cell r="H240">
            <v>239.28434087031133</v>
          </cell>
          <cell r="I240">
            <v>220.07648617557197</v>
          </cell>
          <cell r="J240">
            <v>299.7276132121882</v>
          </cell>
          <cell r="K240">
            <v>390.37744470049904</v>
          </cell>
          <cell r="L240">
            <v>434.77819450584434</v>
          </cell>
          <cell r="M240">
            <v>408.83023027946751</v>
          </cell>
          <cell r="N240">
            <v>7.782088759298567</v>
          </cell>
          <cell r="O240">
            <v>7.7215070418852596</v>
          </cell>
          <cell r="P240">
            <v>8.4339124255842552</v>
          </cell>
          <cell r="Q240">
            <v>8.6141566847529507</v>
          </cell>
          <cell r="R240">
            <v>8.4666559874529153</v>
          </cell>
          <cell r="S240">
            <v>7.909016330579</v>
          </cell>
          <cell r="T240">
            <v>6.8312756384241524</v>
          </cell>
          <cell r="U240">
            <v>6.303492955039097</v>
          </cell>
          <cell r="V240">
            <v>11.475208920918041</v>
          </cell>
          <cell r="W240">
            <v>24.341942689354212</v>
          </cell>
          <cell r="X240">
            <v>33.330133055672476</v>
          </cell>
          <cell r="Y240">
            <v>32.680410775774519</v>
          </cell>
          <cell r="Z240">
            <v>22.160574669637782</v>
          </cell>
          <cell r="AA240">
            <v>0</v>
          </cell>
          <cell r="AB240">
            <v>0</v>
          </cell>
          <cell r="AC240">
            <v>0</v>
          </cell>
        </row>
        <row r="241">
          <cell r="B241" t="str">
            <v>23911</v>
          </cell>
          <cell r="C241" t="str">
            <v>26920</v>
          </cell>
          <cell r="D241" t="str">
            <v>Manufacture of refractory mortars and concretes</v>
          </cell>
          <cell r="E241" t="str">
            <v>030</v>
          </cell>
          <cell r="F241">
            <v>8.6727497317379019</v>
          </cell>
          <cell r="G241">
            <v>8.7594772290552818</v>
          </cell>
          <cell r="H241">
            <v>9.3241507258265059</v>
          </cell>
          <cell r="I241">
            <v>7.8928964558834984</v>
          </cell>
          <cell r="J241">
            <v>8.6669711105170606</v>
          </cell>
          <cell r="K241">
            <v>9.4118462290061622</v>
          </cell>
          <cell r="L241">
            <v>10.167504539040607</v>
          </cell>
          <cell r="M241">
            <v>10.580345767668902</v>
          </cell>
        </row>
        <row r="242">
          <cell r="B242" t="str">
            <v>23912</v>
          </cell>
          <cell r="C242" t="str">
            <v>26920</v>
          </cell>
          <cell r="D242" t="str">
            <v>Manufacture of refractory ceramic goods</v>
          </cell>
          <cell r="E242" t="str">
            <v>030</v>
          </cell>
          <cell r="F242">
            <v>237.42705110999998</v>
          </cell>
          <cell r="G242">
            <v>289.66100235419992</v>
          </cell>
          <cell r="H242">
            <v>324.68824341814366</v>
          </cell>
          <cell r="I242">
            <v>324.49439969072989</v>
          </cell>
          <cell r="J242">
            <v>356.26727053841773</v>
          </cell>
          <cell r="K242">
            <v>386.81474725035423</v>
          </cell>
          <cell r="L242">
            <v>426.97269386564437</v>
          </cell>
          <cell r="M242">
            <v>448.22685295971803</v>
          </cell>
          <cell r="N242">
            <v>7.792169590811552</v>
          </cell>
          <cell r="O242">
            <v>8.0624043720742566</v>
          </cell>
          <cell r="P242">
            <v>8.7289876681894487</v>
          </cell>
          <cell r="Q242">
            <v>10.941901720672206</v>
          </cell>
          <cell r="R242">
            <v>13.685246907401824</v>
          </cell>
          <cell r="S242">
            <v>7.0678451104699533</v>
          </cell>
          <cell r="T242">
            <v>2.4651351584478616</v>
          </cell>
          <cell r="U242">
            <v>2.4578421297574731</v>
          </cell>
          <cell r="V242">
            <v>11.475208920918041</v>
          </cell>
          <cell r="W242">
            <v>24.341942689354212</v>
          </cell>
          <cell r="X242">
            <v>33.330133055672476</v>
          </cell>
          <cell r="Y242">
            <v>32.680410775774519</v>
          </cell>
          <cell r="Z242">
            <v>22.160574669637782</v>
          </cell>
          <cell r="AA242">
            <v>0</v>
          </cell>
          <cell r="AB242">
            <v>0</v>
          </cell>
          <cell r="AC242">
            <v>0</v>
          </cell>
        </row>
        <row r="243">
          <cell r="B243" t="str">
            <v>23921</v>
          </cell>
          <cell r="C243" t="str">
            <v>26930</v>
          </cell>
          <cell r="D243" t="str">
            <v>Manufacture of non-refractory ceramic</v>
          </cell>
          <cell r="E243" t="str">
            <v>030</v>
          </cell>
          <cell r="F243">
            <v>857.87915712800009</v>
          </cell>
          <cell r="G243">
            <v>917.93069812696012</v>
          </cell>
          <cell r="H243">
            <v>993.31208899576905</v>
          </cell>
          <cell r="I243">
            <v>908.95194493621943</v>
          </cell>
          <cell r="J243">
            <v>910.39145123625303</v>
          </cell>
          <cell r="K243">
            <v>904.08070906173384</v>
          </cell>
          <cell r="L243">
            <v>946.47757391318396</v>
          </cell>
          <cell r="M243">
            <v>935.47136784675558</v>
          </cell>
          <cell r="N243">
            <v>108.80431279642534</v>
          </cell>
          <cell r="O243">
            <v>110.18174900185814</v>
          </cell>
          <cell r="P243">
            <v>118.80753594751921</v>
          </cell>
          <cell r="Q243">
            <v>152.10523106096173</v>
          </cell>
          <cell r="R243">
            <v>194.38580140681836</v>
          </cell>
          <cell r="S243">
            <v>92.569094989052346</v>
          </cell>
          <cell r="T243">
            <v>20.127858083420339</v>
          </cell>
          <cell r="U243">
            <v>20.068706372390118</v>
          </cell>
          <cell r="V243">
            <v>11.475208920918041</v>
          </cell>
          <cell r="W243">
            <v>24.341942689354212</v>
          </cell>
          <cell r="X243">
            <v>33.330133055672476</v>
          </cell>
          <cell r="Y243">
            <v>32.680410775774519</v>
          </cell>
          <cell r="Z243">
            <v>22.160574669637782</v>
          </cell>
          <cell r="AA243">
            <v>0</v>
          </cell>
          <cell r="AB243">
            <v>0</v>
          </cell>
          <cell r="AC243">
            <v>0</v>
          </cell>
        </row>
        <row r="244">
          <cell r="B244" t="str">
            <v>23941</v>
          </cell>
          <cell r="C244" t="str">
            <v>26941</v>
          </cell>
          <cell r="D244" t="str">
            <v>Manufacture of hydraulic cement</v>
          </cell>
          <cell r="E244" t="str">
            <v>030</v>
          </cell>
          <cell r="F244">
            <v>1921.9946953205294</v>
          </cell>
          <cell r="G244">
            <v>2271.7977298688656</v>
          </cell>
          <cell r="H244">
            <v>2406.4038687181046</v>
          </cell>
          <cell r="I244">
            <v>2420.6321817987118</v>
          </cell>
          <cell r="J244">
            <v>2685.2152989379874</v>
          </cell>
          <cell r="K244">
            <v>3196.0595525867684</v>
          </cell>
          <cell r="L244">
            <v>3155.9643462876556</v>
          </cell>
          <cell r="M244">
            <v>3219.5696704891789</v>
          </cell>
          <cell r="N244">
            <v>25.289099750047249</v>
          </cell>
          <cell r="O244">
            <v>27.660411836751933</v>
          </cell>
          <cell r="P244">
            <v>30.501193478900767</v>
          </cell>
          <cell r="Q244">
            <v>34.540730718984612</v>
          </cell>
          <cell r="R244">
            <v>41.453373092841801</v>
          </cell>
          <cell r="S244">
            <v>30.713826413350326</v>
          </cell>
          <cell r="T244">
            <v>24.495964473195706</v>
          </cell>
          <cell r="U244">
            <v>23.828300938187738</v>
          </cell>
          <cell r="V244">
            <v>11.475208920918041</v>
          </cell>
          <cell r="W244">
            <v>24.341942689354212</v>
          </cell>
          <cell r="X244">
            <v>33.330133055672476</v>
          </cell>
          <cell r="Y244">
            <v>32.680410775774519</v>
          </cell>
          <cell r="Z244">
            <v>22.160574669637782</v>
          </cell>
          <cell r="AA244">
            <v>0</v>
          </cell>
          <cell r="AB244">
            <v>0</v>
          </cell>
          <cell r="AC244">
            <v>0</v>
          </cell>
        </row>
        <row r="245">
          <cell r="B245" t="str">
            <v>23942</v>
          </cell>
          <cell r="C245" t="str">
            <v>26942</v>
          </cell>
          <cell r="D245" t="str">
            <v>Manufacture of lime and plaster</v>
          </cell>
          <cell r="E245" t="str">
            <v>030</v>
          </cell>
          <cell r="F245">
            <v>96.90622872652159</v>
          </cell>
          <cell r="G245">
            <v>112.38544610697159</v>
          </cell>
          <cell r="H245">
            <v>131.39331303049863</v>
          </cell>
          <cell r="I245">
            <v>123.94996449237016</v>
          </cell>
          <cell r="J245">
            <v>190.04468132621241</v>
          </cell>
          <cell r="K245">
            <v>215.9085078124815</v>
          </cell>
          <cell r="L245">
            <v>230.96985350046464</v>
          </cell>
          <cell r="M245">
            <v>271.9378586183451</v>
          </cell>
          <cell r="N245">
            <v>1.8358456425771852</v>
          </cell>
          <cell r="O245">
            <v>1.9566476705277864</v>
          </cell>
          <cell r="P245">
            <v>2.1533579777609204</v>
          </cell>
          <cell r="Q245">
            <v>2.2489610331924323</v>
          </cell>
          <cell r="R245">
            <v>2.2654523721393698</v>
          </cell>
          <cell r="S245">
            <v>2.0749075398891352</v>
          </cell>
          <cell r="T245">
            <v>1.8984537633353722</v>
          </cell>
          <cell r="U245">
            <v>1.8127240013185351</v>
          </cell>
          <cell r="V245">
            <v>11.475208920918041</v>
          </cell>
          <cell r="W245">
            <v>24.341942689354212</v>
          </cell>
          <cell r="X245">
            <v>33.330133055672476</v>
          </cell>
          <cell r="Y245">
            <v>32.680410775774519</v>
          </cell>
          <cell r="Z245">
            <v>22.160574669637782</v>
          </cell>
          <cell r="AA245">
            <v>0</v>
          </cell>
          <cell r="AB245">
            <v>0</v>
          </cell>
          <cell r="AC245">
            <v>0</v>
          </cell>
        </row>
        <row r="246">
          <cell r="B246" t="str">
            <v>23951</v>
          </cell>
          <cell r="C246" t="str">
            <v>26951</v>
          </cell>
          <cell r="D246" t="str">
            <v>Manufacture of ready-mix and dry-mix concrete and mortars</v>
          </cell>
          <cell r="E246" t="str">
            <v>030</v>
          </cell>
          <cell r="F246">
            <v>495.86155600673646</v>
          </cell>
          <cell r="G246">
            <v>689.24756284936393</v>
          </cell>
          <cell r="H246">
            <v>847.77450230471823</v>
          </cell>
          <cell r="I246">
            <v>863.30041562174938</v>
          </cell>
          <cell r="J246">
            <v>731.72282976815131</v>
          </cell>
          <cell r="K246">
            <v>717.91601869861552</v>
          </cell>
          <cell r="L246">
            <v>783.10279319644906</v>
          </cell>
          <cell r="M246">
            <v>799.03808487458355</v>
          </cell>
          <cell r="N246">
            <v>44.556102320797216</v>
          </cell>
          <cell r="O246">
            <v>40.623875205568467</v>
          </cell>
          <cell r="P246">
            <v>43.98367524204734</v>
          </cell>
          <cell r="Q246">
            <v>43.590374907799941</v>
          </cell>
          <cell r="R246">
            <v>41.401605788276676</v>
          </cell>
          <cell r="S246">
            <v>39.720127950938178</v>
          </cell>
          <cell r="T246">
            <v>31.194926570160479</v>
          </cell>
          <cell r="U246">
            <v>27.121614546754561</v>
          </cell>
          <cell r="V246">
            <v>11.475208920918041</v>
          </cell>
          <cell r="W246">
            <v>24.341942689354212</v>
          </cell>
          <cell r="X246">
            <v>33.330133055672476</v>
          </cell>
          <cell r="Y246">
            <v>32.680410775774519</v>
          </cell>
          <cell r="Z246">
            <v>22.160574669637782</v>
          </cell>
          <cell r="AA246">
            <v>0</v>
          </cell>
          <cell r="AB246">
            <v>0</v>
          </cell>
          <cell r="AC246">
            <v>0</v>
          </cell>
        </row>
        <row r="247">
          <cell r="B247" t="str">
            <v>23952</v>
          </cell>
          <cell r="C247" t="str">
            <v>26959</v>
          </cell>
          <cell r="D247" t="str">
            <v>Manufacture of precast concrete, cement or artificial stone articles for use in construction</v>
          </cell>
          <cell r="E247" t="str">
            <v>030</v>
          </cell>
          <cell r="F247">
            <v>205.21813432848171</v>
          </cell>
          <cell r="G247">
            <v>222.66167574640281</v>
          </cell>
          <cell r="H247">
            <v>249.38107683597127</v>
          </cell>
          <cell r="I247">
            <v>255.03111202846389</v>
          </cell>
          <cell r="J247">
            <v>280.84315445574271</v>
          </cell>
          <cell r="K247">
            <v>223.70641493574772</v>
          </cell>
          <cell r="L247">
            <v>204.51016747011124</v>
          </cell>
          <cell r="M247">
            <v>187.57809198501025</v>
          </cell>
        </row>
        <row r="248">
          <cell r="B248" t="str">
            <v>23953</v>
          </cell>
          <cell r="C248" t="str">
            <v>26959</v>
          </cell>
          <cell r="D248" t="str">
            <v>Manufacture of prefabricated structural components for building or civil engineering of cement, concrete or artificial stone</v>
          </cell>
          <cell r="E248" t="str">
            <v>030</v>
          </cell>
          <cell r="F248">
            <v>628.39734441000019</v>
          </cell>
          <cell r="G248">
            <v>764.74519525654864</v>
          </cell>
          <cell r="H248">
            <v>846.91518942517837</v>
          </cell>
          <cell r="I248">
            <v>894.48002041269001</v>
          </cell>
          <cell r="J248">
            <v>869.46595824720475</v>
          </cell>
          <cell r="K248">
            <v>844.47323075414306</v>
          </cell>
          <cell r="L248">
            <v>993.05322886594922</v>
          </cell>
          <cell r="M248">
            <v>932.50319870844578</v>
          </cell>
          <cell r="N248">
            <v>10.860202518307263</v>
          </cell>
          <cell r="O248">
            <v>13.117896071308017</v>
          </cell>
          <cell r="P248">
            <v>14.562619680750586</v>
          </cell>
          <cell r="Q248">
            <v>15.696013189900903</v>
          </cell>
          <cell r="R248">
            <v>16.333049984921701</v>
          </cell>
          <cell r="S248">
            <v>14.590338501327818</v>
          </cell>
          <cell r="T248">
            <v>14.889338879537307</v>
          </cell>
          <cell r="U248">
            <v>14.86676955412111</v>
          </cell>
          <cell r="V248">
            <v>11.475208920918041</v>
          </cell>
          <cell r="W248">
            <v>24.341942689354212</v>
          </cell>
          <cell r="X248">
            <v>33.330133055672476</v>
          </cell>
          <cell r="Y248">
            <v>32.680410775774519</v>
          </cell>
          <cell r="Z248">
            <v>22.160574669637782</v>
          </cell>
          <cell r="AA248">
            <v>0</v>
          </cell>
          <cell r="AB248">
            <v>0</v>
          </cell>
          <cell r="AC248">
            <v>0</v>
          </cell>
        </row>
        <row r="249">
          <cell r="B249" t="str">
            <v>23959</v>
          </cell>
          <cell r="C249" t="str">
            <v>26959</v>
          </cell>
          <cell r="D249" t="str">
            <v>Manufacture of other articles of concrete, cement and plaster n.e.c.</v>
          </cell>
          <cell r="E249" t="str">
            <v>030</v>
          </cell>
          <cell r="F249">
            <v>137.9598694849999</v>
          </cell>
          <cell r="G249">
            <v>175.50219920869426</v>
          </cell>
          <cell r="H249">
            <v>182.64085896260053</v>
          </cell>
          <cell r="I249">
            <v>184.20096076000368</v>
          </cell>
          <cell r="J249">
            <v>240.32467533367844</v>
          </cell>
          <cell r="K249">
            <v>250.82591297126146</v>
          </cell>
          <cell r="L249">
            <v>259.90079450256144</v>
          </cell>
          <cell r="M249">
            <v>279.63389092054922</v>
          </cell>
        </row>
        <row r="250">
          <cell r="B250" t="str">
            <v>23960</v>
          </cell>
          <cell r="C250" t="str">
            <v>26960</v>
          </cell>
          <cell r="D250" t="str">
            <v>Cutting, shaping and finishing of stone</v>
          </cell>
          <cell r="E250" t="str">
            <v>030</v>
          </cell>
          <cell r="F250">
            <v>97.024020639455188</v>
          </cell>
          <cell r="G250">
            <v>123.22050621210809</v>
          </cell>
          <cell r="H250">
            <v>104.18188041098642</v>
          </cell>
          <cell r="I250">
            <v>91.841914781795083</v>
          </cell>
          <cell r="J250">
            <v>125.10320544959907</v>
          </cell>
          <cell r="K250">
            <v>132.34061739635251</v>
          </cell>
          <cell r="L250">
            <v>145.05573283860963</v>
          </cell>
          <cell r="M250">
            <v>151.04599669664429</v>
          </cell>
          <cell r="N250">
            <v>2.6200608928700682</v>
          </cell>
          <cell r="O250">
            <v>3.184552694028421</v>
          </cell>
          <cell r="P250">
            <v>3.5349067422599547</v>
          </cell>
          <cell r="Q250">
            <v>3.8239342348063148</v>
          </cell>
          <cell r="R250">
            <v>3.9844634638460463</v>
          </cell>
          <cell r="S250">
            <v>3.5738981763211726</v>
          </cell>
          <cell r="T250">
            <v>3.6758004737606398</v>
          </cell>
          <cell r="U250">
            <v>3.6723089987032549</v>
          </cell>
          <cell r="V250">
            <v>1.2191257329312994</v>
          </cell>
          <cell r="W250">
            <v>2.5860870095388648</v>
          </cell>
          <cell r="X250">
            <v>3.5409919915378469</v>
          </cell>
          <cell r="Y250">
            <v>3.4719655227265909</v>
          </cell>
          <cell r="Z250">
            <v>2.3543385591048196</v>
          </cell>
          <cell r="AA250">
            <v>0</v>
          </cell>
          <cell r="AB250">
            <v>0</v>
          </cell>
          <cell r="AC250">
            <v>0</v>
          </cell>
        </row>
        <row r="251">
          <cell r="B251" t="str">
            <v>23990</v>
          </cell>
          <cell r="C251" t="str">
            <v>26990</v>
          </cell>
          <cell r="D251" t="str">
            <v>Manufacture of other non-metallic mineral products n.e.c.</v>
          </cell>
          <cell r="E251" t="str">
            <v>030</v>
          </cell>
          <cell r="F251">
            <v>624.40721277359989</v>
          </cell>
          <cell r="G251">
            <v>811.72937660567959</v>
          </cell>
          <cell r="H251">
            <v>866.92697421486582</v>
          </cell>
          <cell r="I251">
            <v>758.22551882936386</v>
          </cell>
          <cell r="J251">
            <v>1043.9803839934434</v>
          </cell>
          <cell r="K251">
            <v>1197.8612188910301</v>
          </cell>
          <cell r="L251">
            <v>1340.6193243054158</v>
          </cell>
          <cell r="M251">
            <v>1556.6415286964611</v>
          </cell>
          <cell r="N251">
            <v>12.457848391340196</v>
          </cell>
          <cell r="O251">
            <v>12.658602068902375</v>
          </cell>
          <cell r="P251">
            <v>13.864277027536033</v>
          </cell>
          <cell r="Q251">
            <v>14.140121993093851</v>
          </cell>
          <cell r="R251">
            <v>13.997065980647388</v>
          </cell>
          <cell r="S251">
            <v>12.777132003421757</v>
          </cell>
          <cell r="T251">
            <v>11.302514277462155</v>
          </cell>
          <cell r="U251">
            <v>10.580899821544593</v>
          </cell>
          <cell r="V251">
            <v>11.475208920918041</v>
          </cell>
          <cell r="W251">
            <v>24.341942689354212</v>
          </cell>
          <cell r="X251">
            <v>33.330133055672476</v>
          </cell>
          <cell r="Y251">
            <v>32.680410775774519</v>
          </cell>
          <cell r="Z251">
            <v>22.160574669637782</v>
          </cell>
          <cell r="AA251">
            <v>0</v>
          </cell>
          <cell r="AB251">
            <v>0</v>
          </cell>
          <cell r="AC251">
            <v>0</v>
          </cell>
        </row>
        <row r="252">
          <cell r="B252" t="str">
            <v>24101</v>
          </cell>
          <cell r="C252" t="str">
            <v>27100</v>
          </cell>
          <cell r="D252" t="str">
            <v>Production of pig iron and spiegeleisen in pigs, blocks or other primary forms</v>
          </cell>
          <cell r="E252" t="str">
            <v>031</v>
          </cell>
          <cell r="F252">
            <v>611.17118676176415</v>
          </cell>
          <cell r="G252">
            <v>643.56325966013719</v>
          </cell>
          <cell r="H252">
            <v>579.20693369412356</v>
          </cell>
          <cell r="I252">
            <v>490.71810646391759</v>
          </cell>
          <cell r="J252">
            <v>405.0560327670778</v>
          </cell>
          <cell r="K252">
            <v>418.68800334784237</v>
          </cell>
          <cell r="L252">
            <v>515.89697426272869</v>
          </cell>
          <cell r="M252">
            <v>567.08564631281388</v>
          </cell>
        </row>
        <row r="253">
          <cell r="B253" t="str">
            <v>24102</v>
          </cell>
          <cell r="C253" t="str">
            <v>27100</v>
          </cell>
          <cell r="D253" t="str">
            <v>Production of bars and rods of stainless steel or other alloy steel</v>
          </cell>
          <cell r="E253" t="str">
            <v>031</v>
          </cell>
          <cell r="F253">
            <v>2695.4445850471857</v>
          </cell>
          <cell r="G253">
            <v>2912.4278741434864</v>
          </cell>
          <cell r="H253">
            <v>2635.7472260998547</v>
          </cell>
          <cell r="I253">
            <v>2773.014899129128</v>
          </cell>
          <cell r="J253">
            <v>3086.0861696735665</v>
          </cell>
          <cell r="K253">
            <v>2807.9774408072371</v>
          </cell>
          <cell r="L253">
            <v>2773.6021809768754</v>
          </cell>
          <cell r="M253">
            <v>3264.1229882401713</v>
          </cell>
          <cell r="N253">
            <v>54.968416865530799</v>
          </cell>
          <cell r="O253">
            <v>65.412010896645725</v>
          </cell>
          <cell r="P253">
            <v>72.52797287159126</v>
          </cell>
          <cell r="Q253">
            <v>78.039787197728515</v>
          </cell>
          <cell r="R253">
            <v>80.94218053564957</v>
          </cell>
          <cell r="S253">
            <v>72.676950754010562</v>
          </cell>
          <cell r="T253">
            <v>73.305188918500136</v>
          </cell>
          <cell r="U253">
            <v>72.851878536186732</v>
          </cell>
          <cell r="V253">
            <v>11.475208920918041</v>
          </cell>
          <cell r="W253">
            <v>24.341942689354212</v>
          </cell>
          <cell r="X253">
            <v>33.330133055672476</v>
          </cell>
          <cell r="Y253">
            <v>32.680410775774519</v>
          </cell>
          <cell r="Z253">
            <v>22.160574669637782</v>
          </cell>
          <cell r="AA253">
            <v>0</v>
          </cell>
          <cell r="AB253">
            <v>0</v>
          </cell>
          <cell r="AC253">
            <v>0</v>
          </cell>
        </row>
        <row r="254">
          <cell r="B254" t="str">
            <v>24103</v>
          </cell>
          <cell r="C254" t="str">
            <v>27100</v>
          </cell>
          <cell r="D254" t="str">
            <v>Manufacture of seamless tubes, by hot rolling, hot extrusion or hot drawing, or by cold drawing or cold rolling</v>
          </cell>
          <cell r="E254" t="str">
            <v>031</v>
          </cell>
          <cell r="F254">
            <v>770.35950288538015</v>
          </cell>
          <cell r="G254">
            <v>827.3661060988984</v>
          </cell>
          <cell r="H254">
            <v>794.27146185494212</v>
          </cell>
          <cell r="I254">
            <v>845.14008720393986</v>
          </cell>
          <cell r="J254">
            <v>920.55531774549581</v>
          </cell>
          <cell r="K254">
            <v>1026.6898001411091</v>
          </cell>
          <cell r="L254">
            <v>954.34410337416512</v>
          </cell>
          <cell r="M254">
            <v>1005.4172341839208</v>
          </cell>
        </row>
        <row r="255">
          <cell r="B255" t="str">
            <v>24104</v>
          </cell>
          <cell r="C255" t="str">
            <v>27100</v>
          </cell>
          <cell r="D255" t="str">
            <v>Manufacture of steel tube fittings</v>
          </cell>
          <cell r="E255" t="str">
            <v>031</v>
          </cell>
          <cell r="F255">
            <v>6.2610736645717537</v>
          </cell>
          <cell r="G255">
            <v>6.6930877474272066</v>
          </cell>
          <cell r="H255">
            <v>6.4253642375301183</v>
          </cell>
          <cell r="I255">
            <v>6.7576378832250121</v>
          </cell>
          <cell r="J255">
            <v>7.4163005094452608</v>
          </cell>
          <cell r="K255">
            <v>7.3818865361477037</v>
          </cell>
          <cell r="L255">
            <v>7.5519799657136062</v>
          </cell>
          <cell r="M255">
            <v>8.427943637617787</v>
          </cell>
        </row>
        <row r="256">
          <cell r="B256" t="str">
            <v>24109</v>
          </cell>
          <cell r="C256" t="str">
            <v>27100</v>
          </cell>
          <cell r="D256" t="str">
            <v>Manufacture of other basic iron and steel products n.e.c.</v>
          </cell>
          <cell r="E256" t="str">
            <v>031</v>
          </cell>
          <cell r="F256">
            <v>192.26700769092633</v>
          </cell>
          <cell r="G256">
            <v>238.41108953674859</v>
          </cell>
          <cell r="H256">
            <v>218.14614692612497</v>
          </cell>
          <cell r="I256">
            <v>212.30716539552941</v>
          </cell>
          <cell r="J256">
            <v>221.96907778820452</v>
          </cell>
          <cell r="K256">
            <v>180.10141786811096</v>
          </cell>
          <cell r="L256">
            <v>199.29012532330921</v>
          </cell>
          <cell r="M256">
            <v>214.38347399782259</v>
          </cell>
        </row>
        <row r="257">
          <cell r="B257" t="str">
            <v>24201</v>
          </cell>
          <cell r="C257" t="str">
            <v>27201</v>
          </cell>
          <cell r="D257" t="str">
            <v>Tin smelting</v>
          </cell>
          <cell r="E257" t="str">
            <v>031</v>
          </cell>
          <cell r="F257">
            <v>100.38037879630167</v>
          </cell>
          <cell r="G257">
            <v>122.92106456968008</v>
          </cell>
          <cell r="H257">
            <v>109.39974746701535</v>
          </cell>
          <cell r="I257">
            <v>93.675599821702463</v>
          </cell>
          <cell r="J257">
            <v>102.03308332536005</v>
          </cell>
          <cell r="K257">
            <v>88.922809375837915</v>
          </cell>
          <cell r="L257">
            <v>79.374020228913082</v>
          </cell>
          <cell r="M257">
            <v>85.23286451587785</v>
          </cell>
        </row>
        <row r="258">
          <cell r="B258" t="str">
            <v>24202</v>
          </cell>
          <cell r="C258" t="str">
            <v>27201</v>
          </cell>
          <cell r="D258" t="str">
            <v>Production of aluminium from alumina</v>
          </cell>
          <cell r="E258" t="str">
            <v>031</v>
          </cell>
          <cell r="F258">
            <v>232.10689598873932</v>
          </cell>
          <cell r="G258">
            <v>348.16034398310876</v>
          </cell>
          <cell r="H258">
            <v>306.38110270513562</v>
          </cell>
          <cell r="I258">
            <v>318.38219461338667</v>
          </cell>
          <cell r="J258">
            <v>385.94245586067063</v>
          </cell>
          <cell r="K258">
            <v>485.28284862276541</v>
          </cell>
          <cell r="L258">
            <v>596.19181726125589</v>
          </cell>
          <cell r="M258">
            <v>664.4891665160203</v>
          </cell>
          <cell r="N258">
            <v>13.916715913883822</v>
          </cell>
          <cell r="O258">
            <v>15.177468176370983</v>
          </cell>
          <cell r="P258">
            <v>16.686145256951885</v>
          </cell>
          <cell r="Q258">
            <v>17.554445919065063</v>
          </cell>
          <cell r="R258">
            <v>17.765501324628453</v>
          </cell>
          <cell r="S258">
            <v>16.302911074500152</v>
          </cell>
          <cell r="T258">
            <v>15.651561249433891</v>
          </cell>
          <cell r="U258">
            <v>15.134252673975324</v>
          </cell>
          <cell r="V258">
            <v>9.5518758596110285</v>
          </cell>
          <cell r="W258">
            <v>20.26204632550396</v>
          </cell>
          <cell r="X258">
            <v>27.743747022483983</v>
          </cell>
          <cell r="Y258">
            <v>27.202923181839495</v>
          </cell>
          <cell r="Z258">
            <v>18.446292322936316</v>
          </cell>
          <cell r="AA258">
            <v>0</v>
          </cell>
          <cell r="AB258">
            <v>0</v>
          </cell>
          <cell r="AC258">
            <v>0</v>
          </cell>
        </row>
        <row r="259">
          <cell r="B259" t="str">
            <v>24209</v>
          </cell>
          <cell r="C259" t="str">
            <v>27209</v>
          </cell>
          <cell r="D259" t="str">
            <v>Manufacture of other basic precious and other non-ferrous metals n.e.c.</v>
          </cell>
          <cell r="E259" t="str">
            <v>031</v>
          </cell>
          <cell r="F259">
            <v>1316.7071479943988</v>
          </cell>
          <cell r="G259">
            <v>1324.6073908823655</v>
          </cell>
          <cell r="H259">
            <v>1152.4084300676586</v>
          </cell>
          <cell r="I259">
            <v>1189.3066072587471</v>
          </cell>
          <cell r="J259">
            <v>1218.6242702505106</v>
          </cell>
          <cell r="K259">
            <v>1289.9772086300582</v>
          </cell>
          <cell r="L259">
            <v>1310.0898882784113</v>
          </cell>
          <cell r="M259">
            <v>1376.5092258093428</v>
          </cell>
          <cell r="N259">
            <v>53.02728116744067</v>
          </cell>
          <cell r="O259">
            <v>42.73041660344029</v>
          </cell>
          <cell r="P259">
            <v>45.502924514909864</v>
          </cell>
          <cell r="Q259">
            <v>42.83465927585938</v>
          </cell>
          <cell r="R259">
            <v>38.051691305381944</v>
          </cell>
          <cell r="S259">
            <v>38.646480250449549</v>
          </cell>
          <cell r="T259">
            <v>25.621463230046771</v>
          </cell>
          <cell r="U259">
            <v>19.180111353844779</v>
          </cell>
          <cell r="V259">
            <v>11.475208920918041</v>
          </cell>
          <cell r="W259">
            <v>24.341942689354212</v>
          </cell>
          <cell r="X259">
            <v>33.330133055672476</v>
          </cell>
          <cell r="Y259">
            <v>32.680410775774519</v>
          </cell>
          <cell r="Z259">
            <v>22.160574669637782</v>
          </cell>
          <cell r="AA259">
            <v>0</v>
          </cell>
          <cell r="AB259">
            <v>0</v>
          </cell>
          <cell r="AC259">
            <v>0</v>
          </cell>
        </row>
        <row r="260">
          <cell r="B260" t="str">
            <v>24311</v>
          </cell>
          <cell r="C260" t="str">
            <v>27310</v>
          </cell>
          <cell r="D260" t="str">
            <v>Casting of iron</v>
          </cell>
          <cell r="E260" t="str">
            <v>031</v>
          </cell>
          <cell r="F260">
            <v>360.85361490072592</v>
          </cell>
          <cell r="G260">
            <v>385.75251432887603</v>
          </cell>
          <cell r="H260">
            <v>373.87650723801744</v>
          </cell>
          <cell r="I260">
            <v>381.04765773389477</v>
          </cell>
          <cell r="J260">
            <v>409.3503535597381</v>
          </cell>
          <cell r="K260">
            <v>405.44544743206961</v>
          </cell>
          <cell r="L260">
            <v>418.46014493327721</v>
          </cell>
          <cell r="M260">
            <v>486.44274771035589</v>
          </cell>
          <cell r="N260">
            <v>27.797548934470662</v>
          </cell>
          <cell r="O260">
            <v>22.254874152693308</v>
          </cell>
          <cell r="P260">
            <v>23.707152978533696</v>
          </cell>
          <cell r="Q260">
            <v>22.207186557601556</v>
          </cell>
          <cell r="R260">
            <v>19.657980507429471</v>
          </cell>
          <cell r="S260">
            <v>19.92649499154065</v>
          </cell>
          <cell r="T260">
            <v>12.809139166588388</v>
          </cell>
          <cell r="U260">
            <v>9.3850978472300319</v>
          </cell>
          <cell r="V260">
            <v>11.475208920918041</v>
          </cell>
          <cell r="W260">
            <v>24.341942689354212</v>
          </cell>
          <cell r="X260">
            <v>33.330133055672476</v>
          </cell>
          <cell r="Y260">
            <v>32.680410775774519</v>
          </cell>
          <cell r="Z260">
            <v>22.160574669637782</v>
          </cell>
          <cell r="AA260">
            <v>0</v>
          </cell>
          <cell r="AB260">
            <v>0</v>
          </cell>
          <cell r="AC260">
            <v>0</v>
          </cell>
        </row>
        <row r="261">
          <cell r="B261" t="str">
            <v>24312</v>
          </cell>
          <cell r="C261" t="str">
            <v>27310</v>
          </cell>
          <cell r="D261" t="str">
            <v>Casting of steel</v>
          </cell>
          <cell r="E261" t="str">
            <v>031</v>
          </cell>
          <cell r="F261">
            <v>23.928413918577249</v>
          </cell>
          <cell r="G261">
            <v>25.579474478959071</v>
          </cell>
          <cell r="H261">
            <v>28.137421926854984</v>
          </cell>
          <cell r="I261">
            <v>28.857197270582105</v>
          </cell>
          <cell r="J261">
            <v>31.783241361874559</v>
          </cell>
          <cell r="K261">
            <v>31.537094260354579</v>
          </cell>
          <cell r="L261">
            <v>32.312071046161407</v>
          </cell>
          <cell r="M261">
            <v>36.071896310928523</v>
          </cell>
        </row>
        <row r="262">
          <cell r="B262" t="str">
            <v>24320</v>
          </cell>
          <cell r="C262" t="str">
            <v>27320</v>
          </cell>
          <cell r="D262" t="str">
            <v>Casting of non-ferrous metals</v>
          </cell>
          <cell r="E262" t="str">
            <v>031</v>
          </cell>
          <cell r="F262">
            <v>97.591956699852233</v>
          </cell>
          <cell r="G262">
            <v>104.32580171214204</v>
          </cell>
          <cell r="H262">
            <v>114.75838188335626</v>
          </cell>
          <cell r="I262">
            <v>119.94509631964081</v>
          </cell>
          <cell r="J262">
            <v>129.69761055505558</v>
          </cell>
          <cell r="K262">
            <v>128.69316011059942</v>
          </cell>
          <cell r="L262">
            <v>132.50131941143218</v>
          </cell>
          <cell r="M262">
            <v>147.9123699711194</v>
          </cell>
          <cell r="N262">
            <v>11.797622818409859</v>
          </cell>
          <cell r="O262">
            <v>9.0474610251300422</v>
          </cell>
          <cell r="P262">
            <v>9.5780780467325748</v>
          </cell>
          <cell r="Q262">
            <v>8.8020528795390209</v>
          </cell>
          <cell r="R262">
            <v>7.5715373637539987</v>
          </cell>
          <cell r="S262">
            <v>7.8810035521900197</v>
          </cell>
          <cell r="T262">
            <v>4.6245562624237913</v>
          </cell>
          <cell r="U262">
            <v>3.0529141661731178</v>
          </cell>
          <cell r="V262">
            <v>3.2776829846934246</v>
          </cell>
          <cell r="W262">
            <v>6.9528295229413404</v>
          </cell>
          <cell r="X262">
            <v>9.5201412668838508</v>
          </cell>
          <cell r="Y262">
            <v>9.3345600128714938</v>
          </cell>
          <cell r="Z262">
            <v>6.3297617521624074</v>
          </cell>
          <cell r="AA262">
            <v>0</v>
          </cell>
          <cell r="AB262">
            <v>0</v>
          </cell>
          <cell r="AC262">
            <v>0</v>
          </cell>
        </row>
        <row r="263">
          <cell r="B263" t="str">
            <v>25111</v>
          </cell>
          <cell r="C263" t="str">
            <v>28110</v>
          </cell>
          <cell r="D263" t="str">
            <v>Manufacture of industrial frameworks in metal</v>
          </cell>
          <cell r="E263" t="str">
            <v>032</v>
          </cell>
          <cell r="F263">
            <v>8.6581486641925807</v>
          </cell>
          <cell r="G263">
            <v>10.987190654860385</v>
          </cell>
          <cell r="H263">
            <v>12.977858235765176</v>
          </cell>
          <cell r="I263">
            <v>14.881174122799749</v>
          </cell>
          <cell r="J263">
            <v>13.656479230399583</v>
          </cell>
          <cell r="K263">
            <v>15.893746544125442</v>
          </cell>
          <cell r="L263">
            <v>16.803822471242071</v>
          </cell>
          <cell r="M263">
            <v>17.965212273726813</v>
          </cell>
        </row>
        <row r="264">
          <cell r="B264" t="str">
            <v>25112</v>
          </cell>
          <cell r="C264" t="str">
            <v>28110</v>
          </cell>
          <cell r="D264" t="str">
            <v>Manufacture of prefabricated buildings mainly of metal</v>
          </cell>
          <cell r="E264" t="str">
            <v>032</v>
          </cell>
          <cell r="F264">
            <v>11.261022929744243</v>
          </cell>
          <cell r="G264">
            <v>14.290238097845446</v>
          </cell>
          <cell r="H264">
            <v>15.845862401790292</v>
          </cell>
          <cell r="I264">
            <v>18.196748214628684</v>
          </cell>
          <cell r="J264">
            <v>16.679751020384515</v>
          </cell>
          <cell r="K264">
            <v>19.433707401950876</v>
          </cell>
          <cell r="L264">
            <v>20.546481487786593</v>
          </cell>
          <cell r="M264">
            <v>21.961455155047929</v>
          </cell>
        </row>
        <row r="265">
          <cell r="B265" t="str">
            <v>25113</v>
          </cell>
          <cell r="C265" t="str">
            <v>28110</v>
          </cell>
          <cell r="D265" t="str">
            <v>Manufacture of metal doors, windows and their frames, shutters and gates</v>
          </cell>
          <cell r="E265" t="str">
            <v>032</v>
          </cell>
          <cell r="F265">
            <v>721.42391544999987</v>
          </cell>
          <cell r="G265">
            <v>916.20837262149985</v>
          </cell>
          <cell r="H265">
            <v>1181.9088006817346</v>
          </cell>
          <cell r="I265">
            <v>1361.8125544954923</v>
          </cell>
          <cell r="J265">
            <v>1301.5963810463377</v>
          </cell>
          <cell r="K265">
            <v>1415.5535346355882</v>
          </cell>
          <cell r="L265">
            <v>1435.4286140386394</v>
          </cell>
          <cell r="M265">
            <v>1576.1731770405995</v>
          </cell>
        </row>
        <row r="266">
          <cell r="B266" t="str">
            <v>25119</v>
          </cell>
          <cell r="C266" t="str">
            <v>28110</v>
          </cell>
          <cell r="D266" t="str">
            <v>Manufacture of other structural metal products</v>
          </cell>
          <cell r="E266" t="str">
            <v>032</v>
          </cell>
          <cell r="F266">
            <v>2307.3515681503695</v>
          </cell>
          <cell r="G266">
            <v>2918.7997337102179</v>
          </cell>
          <cell r="H266">
            <v>3768.1704562198902</v>
          </cell>
          <cell r="I266">
            <v>4356.5542101005685</v>
          </cell>
          <cell r="J266">
            <v>4515.2129010670251</v>
          </cell>
          <cell r="K266">
            <v>4308.5566943651011</v>
          </cell>
          <cell r="L266">
            <v>4565.4233225728512</v>
          </cell>
          <cell r="M266">
            <v>4840.3180513602711</v>
          </cell>
          <cell r="N266">
            <v>170.43671156892097</v>
          </cell>
          <cell r="O266">
            <v>188.43865232842242</v>
          </cell>
          <cell r="P266">
            <v>221.62680428339789</v>
          </cell>
          <cell r="Q266">
            <v>184.80955989019947</v>
          </cell>
          <cell r="R266">
            <v>187.37702206510494</v>
          </cell>
          <cell r="S266">
            <v>92.402107477469386</v>
          </cell>
          <cell r="T266">
            <v>23.48614405192388</v>
          </cell>
          <cell r="U266">
            <v>23.329943004065004</v>
          </cell>
          <cell r="V266">
            <v>11.475208920918041</v>
          </cell>
          <cell r="W266">
            <v>24.341942689354212</v>
          </cell>
          <cell r="X266">
            <v>33.330133055672476</v>
          </cell>
          <cell r="Y266">
            <v>32.680410775774519</v>
          </cell>
          <cell r="Z266">
            <v>22.160574669637782</v>
          </cell>
          <cell r="AA266">
            <v>0</v>
          </cell>
          <cell r="AB266">
            <v>0</v>
          </cell>
          <cell r="AC266">
            <v>0</v>
          </cell>
        </row>
        <row r="267">
          <cell r="B267" t="str">
            <v>25120</v>
          </cell>
          <cell r="C267" t="str">
            <v>28120</v>
          </cell>
          <cell r="D267" t="str">
            <v>Manufacture of tanks, reservoirs and containers of metal</v>
          </cell>
          <cell r="E267" t="str">
            <v>032</v>
          </cell>
          <cell r="F267">
            <v>475.43529600000011</v>
          </cell>
          <cell r="G267">
            <v>538.19275507199995</v>
          </cell>
          <cell r="H267">
            <v>489.75540711552003</v>
          </cell>
          <cell r="I267">
            <v>604.15974799570358</v>
          </cell>
          <cell r="J267">
            <v>723.86618684002906</v>
          </cell>
          <cell r="K267">
            <v>645.19575423461015</v>
          </cell>
          <cell r="L267">
            <v>669.33797930465062</v>
          </cell>
          <cell r="M267">
            <v>707.06166690790496</v>
          </cell>
          <cell r="N267">
            <v>8.9793897288587523</v>
          </cell>
          <cell r="O267">
            <v>10.058575978979967</v>
          </cell>
          <cell r="P267">
            <v>10.864182869163006</v>
          </cell>
          <cell r="Q267">
            <v>12.235751952591247</v>
          </cell>
          <cell r="R267">
            <v>13.54940684691188</v>
          </cell>
          <cell r="S267">
            <v>10.792855430842332</v>
          </cell>
          <cell r="T267">
            <v>9.2559373910916509</v>
          </cell>
          <cell r="U267">
            <v>9.0570998542663581</v>
          </cell>
          <cell r="V267">
            <v>3.0895221120354406</v>
          </cell>
          <cell r="W267">
            <v>6.5536907176974273</v>
          </cell>
          <cell r="X267">
            <v>8.9736216379357501</v>
          </cell>
          <cell r="Y267">
            <v>8.7986939861378222</v>
          </cell>
          <cell r="Z267">
            <v>5.9663911941902157</v>
          </cell>
          <cell r="AA267">
            <v>0</v>
          </cell>
          <cell r="AB267">
            <v>0</v>
          </cell>
          <cell r="AC267">
            <v>0</v>
          </cell>
        </row>
        <row r="268">
          <cell r="B268" t="str">
            <v>25130</v>
          </cell>
          <cell r="C268" t="str">
            <v>28130</v>
          </cell>
          <cell r="D268" t="str">
            <v>Manufacture of steam generators, except central heating hot water boilers</v>
          </cell>
          <cell r="E268" t="str">
            <v>032</v>
          </cell>
          <cell r="F268">
            <v>13.031022482724758</v>
          </cell>
          <cell r="G268">
            <v>16.810019002714938</v>
          </cell>
          <cell r="H268">
            <v>15.297117292470595</v>
          </cell>
          <cell r="I268">
            <v>18.669001439747568</v>
          </cell>
          <cell r="J268">
            <v>19.414818975707007</v>
          </cell>
          <cell r="K268">
            <v>19.939941514547563</v>
          </cell>
          <cell r="L268">
            <v>21.081702565670554</v>
          </cell>
          <cell r="M268">
            <v>22.541146573486657</v>
          </cell>
          <cell r="N268">
            <v>0.95573135749664473</v>
          </cell>
          <cell r="O268">
            <v>0.80344349601286824</v>
          </cell>
          <cell r="P268">
            <v>0.85996677546458256</v>
          </cell>
          <cell r="Q268">
            <v>0.82505536781200295</v>
          </cell>
          <cell r="R268">
            <v>0.75116229593598727</v>
          </cell>
          <cell r="S268">
            <v>0.74830414011732904</v>
          </cell>
          <cell r="T268">
            <v>0.5368738943346274</v>
          </cell>
          <cell r="U268">
            <v>0.43064088330295713</v>
          </cell>
          <cell r="V268">
            <v>3.1437286763020612E-4</v>
          </cell>
          <cell r="W268">
            <v>6.6686771279543761E-4</v>
          </cell>
          <cell r="X268">
            <v>9.1310664402002124E-4</v>
          </cell>
          <cell r="Y268">
            <v>8.9530696318611313E-4</v>
          </cell>
          <cell r="Z268">
            <v>6.0710732634486873E-4</v>
          </cell>
          <cell r="AA268">
            <v>0</v>
          </cell>
          <cell r="AB268">
            <v>0</v>
          </cell>
          <cell r="AC268">
            <v>0</v>
          </cell>
        </row>
        <row r="269">
          <cell r="B269" t="str">
            <v>25910</v>
          </cell>
          <cell r="C269" t="str">
            <v>28910</v>
          </cell>
          <cell r="D269" t="str">
            <v>Forging, pressing, stamping and roll-forming of metal; powder metallurgy</v>
          </cell>
          <cell r="E269" t="str">
            <v>032</v>
          </cell>
          <cell r="F269">
            <v>607.68049338382207</v>
          </cell>
          <cell r="G269">
            <v>710.98617725907184</v>
          </cell>
          <cell r="H269">
            <v>863.13721919251338</v>
          </cell>
          <cell r="I269">
            <v>1136.1493229038533</v>
          </cell>
          <cell r="J269">
            <v>1078.8781292833969</v>
          </cell>
          <cell r="K269">
            <v>1191.1734311994387</v>
          </cell>
          <cell r="L269">
            <v>1230.096952764839</v>
          </cell>
          <cell r="M269">
            <v>1288.3194517949419</v>
          </cell>
          <cell r="N269">
            <v>27.877902783405787</v>
          </cell>
          <cell r="O269">
            <v>23.263221053618395</v>
          </cell>
          <cell r="P269">
            <v>24.949942027695275</v>
          </cell>
          <cell r="Q269">
            <v>23.72660975840607</v>
          </cell>
          <cell r="R269">
            <v>21.535137990697713</v>
          </cell>
          <cell r="S269">
            <v>21.224941295210506</v>
          </cell>
          <cell r="T269">
            <v>14.46934398006675</v>
          </cell>
          <cell r="U269">
            <v>11.315189978870073</v>
          </cell>
          <cell r="V269">
            <v>6.5625795227896564</v>
          </cell>
          <cell r="W269">
            <v>13.920960893956021</v>
          </cell>
          <cell r="X269">
            <v>19.061234543999209</v>
          </cell>
          <cell r="Y269">
            <v>18.689663607126242</v>
          </cell>
          <cell r="Z269">
            <v>12.673454099394412</v>
          </cell>
          <cell r="AA269">
            <v>0</v>
          </cell>
          <cell r="AB269">
            <v>0</v>
          </cell>
          <cell r="AC269">
            <v>0</v>
          </cell>
        </row>
        <row r="270">
          <cell r="B270" t="str">
            <v>25920</v>
          </cell>
          <cell r="C270" t="str">
            <v>28920</v>
          </cell>
          <cell r="D270" t="str">
            <v>Treatment and coating of metals; machining</v>
          </cell>
          <cell r="E270" t="str">
            <v>032</v>
          </cell>
          <cell r="F270">
            <v>463.43941652300077</v>
          </cell>
          <cell r="G270">
            <v>532.95532900145076</v>
          </cell>
          <cell r="H270">
            <v>596.9099684816249</v>
          </cell>
          <cell r="I270">
            <v>627.85556483231676</v>
          </cell>
          <cell r="J270">
            <v>669.0059879964333</v>
          </cell>
          <cell r="K270">
            <v>709.68007197914653</v>
          </cell>
          <cell r="L270">
            <v>838.09476486757922</v>
          </cell>
          <cell r="M270">
            <v>930.28343765321597</v>
          </cell>
          <cell r="N270">
            <v>8.7943756300810989</v>
          </cell>
          <cell r="O270">
            <v>7.7520795228178372</v>
          </cell>
          <cell r="P270">
            <v>8.3429587898199564</v>
          </cell>
          <cell r="Q270">
            <v>8.1638075088650055</v>
          </cell>
          <cell r="R270">
            <v>7.616707409408062</v>
          </cell>
          <cell r="S270">
            <v>7.443739605295657</v>
          </cell>
          <cell r="T270">
            <v>5.7487602386710766</v>
          </cell>
          <cell r="U270">
            <v>4.8775036905303297</v>
          </cell>
          <cell r="V270">
            <v>3.2863543596842808</v>
          </cell>
          <cell r="W270">
            <v>6.9712237948469742</v>
          </cell>
          <cell r="X270">
            <v>9.5453275693043693</v>
          </cell>
          <cell r="Y270">
            <v>9.3592553450998572</v>
          </cell>
          <cell r="Z270">
            <v>6.3465076479711549</v>
          </cell>
          <cell r="AA270">
            <v>0</v>
          </cell>
          <cell r="AB270">
            <v>0</v>
          </cell>
          <cell r="AC270">
            <v>0</v>
          </cell>
        </row>
        <row r="271">
          <cell r="B271" t="str">
            <v>25930</v>
          </cell>
          <cell r="C271" t="str">
            <v>28930</v>
          </cell>
          <cell r="D271" t="str">
            <v>Manufacture of cutlery, hand tools and general hardware</v>
          </cell>
          <cell r="E271" t="str">
            <v>032</v>
          </cell>
          <cell r="F271">
            <v>457.60525309082959</v>
          </cell>
          <cell r="G271">
            <v>590.31077648717019</v>
          </cell>
          <cell r="H271">
            <v>664.09962354806657</v>
          </cell>
          <cell r="I271">
            <v>697.52733800494502</v>
          </cell>
          <cell r="J271">
            <v>725.40612311212999</v>
          </cell>
          <cell r="K271">
            <v>745.63746047512154</v>
          </cell>
          <cell r="L271">
            <v>789.00709054492654</v>
          </cell>
          <cell r="M271">
            <v>881.40178453503836</v>
          </cell>
          <cell r="N271">
            <v>3.6460410067946909</v>
          </cell>
          <cell r="O271">
            <v>4.4169429617591867</v>
          </cell>
          <cell r="P271">
            <v>4.9001606402415465</v>
          </cell>
          <cell r="Q271">
            <v>5.3018755984390165</v>
          </cell>
          <cell r="R271">
            <v>5.5211159969589652</v>
          </cell>
          <cell r="S271">
            <v>4.9552355140545652</v>
          </cell>
          <cell r="T271">
            <v>5.0822704693286145</v>
          </cell>
          <cell r="U271">
            <v>5.0764905403870788</v>
          </cell>
          <cell r="V271">
            <v>0.277313836553711</v>
          </cell>
          <cell r="W271">
            <v>0.58825574008070713</v>
          </cell>
          <cell r="X271">
            <v>0.80546743281208566</v>
          </cell>
          <cell r="Y271">
            <v>0.78976602124087814</v>
          </cell>
          <cell r="Z271">
            <v>0.53554005196975474</v>
          </cell>
          <cell r="AA271">
            <v>0</v>
          </cell>
          <cell r="AB271">
            <v>0</v>
          </cell>
          <cell r="AC271">
            <v>0</v>
          </cell>
        </row>
        <row r="272">
          <cell r="B272" t="str">
            <v>25991</v>
          </cell>
          <cell r="C272" t="str">
            <v>28991</v>
          </cell>
          <cell r="D272" t="str">
            <v>Manufacture of tins and cans for food products, collapsible tubes and boxes</v>
          </cell>
          <cell r="E272" t="str">
            <v>032</v>
          </cell>
          <cell r="F272">
            <v>552.4820545901116</v>
          </cell>
          <cell r="G272">
            <v>784.52451751795843</v>
          </cell>
          <cell r="H272">
            <v>784.99523222846938</v>
          </cell>
          <cell r="I272">
            <v>815.17959976897464</v>
          </cell>
          <cell r="J272">
            <v>781.44526085133111</v>
          </cell>
          <cell r="K272">
            <v>780.80162506872784</v>
          </cell>
          <cell r="L272">
            <v>838.65420013227822</v>
          </cell>
          <cell r="M272">
            <v>898.64342123698952</v>
          </cell>
          <cell r="N272">
            <v>14.850243665884699</v>
          </cell>
          <cell r="O272">
            <v>13.550887157370003</v>
          </cell>
          <cell r="P272">
            <v>14.61946108975269</v>
          </cell>
          <cell r="Q272">
            <v>14.497087122901732</v>
          </cell>
          <cell r="R272">
            <v>13.802790838692637</v>
          </cell>
          <cell r="S272">
            <v>12.791175623571299</v>
          </cell>
          <cell r="T272">
            <v>9.6205759467648111</v>
          </cell>
          <cell r="U272">
            <v>8.2701843434577178</v>
          </cell>
          <cell r="V272">
            <v>4.1876500190865267</v>
          </cell>
          <cell r="W272">
            <v>8.8831094466489464</v>
          </cell>
          <cell r="X272">
            <v>12.163171345169465</v>
          </cell>
          <cell r="Y272">
            <v>11.92606807876567</v>
          </cell>
          <cell r="Z272">
            <v>8.0870624297838756</v>
          </cell>
          <cell r="AA272">
            <v>0</v>
          </cell>
          <cell r="AB272">
            <v>0</v>
          </cell>
          <cell r="AC272">
            <v>0</v>
          </cell>
        </row>
        <row r="273">
          <cell r="B273" t="str">
            <v>25992</v>
          </cell>
          <cell r="C273" t="str">
            <v>28992</v>
          </cell>
          <cell r="D273" t="str">
            <v>Manufacture of metal cable, plaited bands and similar articles</v>
          </cell>
          <cell r="E273" t="str">
            <v>032</v>
          </cell>
          <cell r="F273">
            <v>1117.7661323129009</v>
          </cell>
          <cell r="G273">
            <v>1374.8523427448681</v>
          </cell>
          <cell r="H273">
            <v>1396.8499802287861</v>
          </cell>
          <cell r="I273">
            <v>1178.2837065070403</v>
          </cell>
          <cell r="J273">
            <v>1319.6157085923528</v>
          </cell>
          <cell r="K273">
            <v>1269.4877661750879</v>
          </cell>
          <cell r="L273">
            <v>1279.5854940276026</v>
          </cell>
          <cell r="M273">
            <v>1364.6199502892114</v>
          </cell>
          <cell r="N273">
            <v>44.723360966019627</v>
          </cell>
          <cell r="O273">
            <v>40.197399827304551</v>
          </cell>
          <cell r="P273">
            <v>43.48409899834224</v>
          </cell>
          <cell r="Q273">
            <v>42.479041055807052</v>
          </cell>
          <cell r="R273">
            <v>39.988433436362484</v>
          </cell>
          <cell r="S273">
            <v>38.126807954050619</v>
          </cell>
          <cell r="T273">
            <v>29.412523781976656</v>
          </cell>
          <cell r="U273">
            <v>25.248008065805717</v>
          </cell>
          <cell r="V273">
            <v>12.955543393980346</v>
          </cell>
          <cell r="W273">
            <v>27.482122284574615</v>
          </cell>
          <cell r="X273">
            <v>37.629814681871416</v>
          </cell>
          <cell r="Y273">
            <v>36.896276386467513</v>
          </cell>
          <cell r="Z273">
            <v>25.019351608028515</v>
          </cell>
          <cell r="AA273">
            <v>0</v>
          </cell>
          <cell r="AB273">
            <v>0</v>
          </cell>
          <cell r="AC273">
            <v>0</v>
          </cell>
        </row>
        <row r="274">
          <cell r="B274" t="str">
            <v>25993</v>
          </cell>
          <cell r="C274" t="str">
            <v>28992</v>
          </cell>
          <cell r="D274" t="str">
            <v>Manufacture of bolts, screws, nuts and similar threaded products</v>
          </cell>
          <cell r="E274" t="str">
            <v>032</v>
          </cell>
          <cell r="F274">
            <v>643.69897495511407</v>
          </cell>
          <cell r="G274">
            <v>766.00178019658574</v>
          </cell>
          <cell r="H274">
            <v>808.93394294015707</v>
          </cell>
          <cell r="I274">
            <v>846.14212647577369</v>
          </cell>
          <cell r="J274">
            <v>923.6542706421983</v>
          </cell>
          <cell r="K274">
            <v>1096.6039158455892</v>
          </cell>
          <cell r="L274">
            <v>1038.6974280542267</v>
          </cell>
          <cell r="M274">
            <v>1044.1127283809303</v>
          </cell>
        </row>
        <row r="275">
          <cell r="B275" t="str">
            <v>25994</v>
          </cell>
          <cell r="C275" t="str">
            <v>28993</v>
          </cell>
          <cell r="D275" t="str">
            <v>Manufacture of metal household articles</v>
          </cell>
          <cell r="E275" t="str">
            <v>032</v>
          </cell>
          <cell r="F275">
            <v>197.22209946581575</v>
          </cell>
          <cell r="G275">
            <v>224.83319339103002</v>
          </cell>
          <cell r="H275">
            <v>220.11169632981841</v>
          </cell>
          <cell r="I275">
            <v>239.88896994038294</v>
          </cell>
          <cell r="J275">
            <v>249.40070791417895</v>
          </cell>
          <cell r="K275">
            <v>256.40760305528386</v>
          </cell>
          <cell r="L275">
            <v>273.12525057068706</v>
          </cell>
          <cell r="M275">
            <v>296.20377809758293</v>
          </cell>
          <cell r="N275">
            <v>47.92061126334017</v>
          </cell>
          <cell r="O275">
            <v>42.097428528289264</v>
          </cell>
          <cell r="P275">
            <v>46.7995280508664</v>
          </cell>
          <cell r="Q275">
            <v>40.627465818312878</v>
          </cell>
          <cell r="R275">
            <v>37.501358690465999</v>
          </cell>
          <cell r="S275">
            <v>28.513227812567699</v>
          </cell>
          <cell r="T275">
            <v>12.442034508218804</v>
          </cell>
          <cell r="U275">
            <v>8.2236870152859662</v>
          </cell>
          <cell r="V275">
            <v>26.766604659068875</v>
          </cell>
          <cell r="W275">
            <v>56.779023466139265</v>
          </cell>
          <cell r="X275">
            <v>77.744510002696828</v>
          </cell>
          <cell r="Y275">
            <v>76.228994291909558</v>
          </cell>
          <cell r="Z275">
            <v>51.690853324569893</v>
          </cell>
          <cell r="AA275">
            <v>0</v>
          </cell>
          <cell r="AB275">
            <v>0</v>
          </cell>
          <cell r="AC275">
            <v>0</v>
          </cell>
        </row>
        <row r="276">
          <cell r="B276" t="str">
            <v>25999</v>
          </cell>
          <cell r="C276" t="str">
            <v>28999</v>
          </cell>
          <cell r="D276" t="str">
            <v>Manufacture of any other fabricated metal products n.e.c.</v>
          </cell>
          <cell r="E276" t="str">
            <v>032</v>
          </cell>
          <cell r="F276">
            <v>958.09448391550859</v>
          </cell>
          <cell r="G276">
            <v>1245.5228290901609</v>
          </cell>
          <cell r="H276">
            <v>1418.8996068995111</v>
          </cell>
          <cell r="I276">
            <v>1594.7957364552267</v>
          </cell>
          <cell r="J276">
            <v>1581.4131395359882</v>
          </cell>
          <cell r="K276">
            <v>1869.8789764272233</v>
          </cell>
          <cell r="L276">
            <v>2150.2131024521696</v>
          </cell>
          <cell r="M276">
            <v>2377.5054656517159</v>
          </cell>
          <cell r="N276">
            <v>23.578280778194845</v>
          </cell>
          <cell r="O276">
            <v>21.832588469618635</v>
          </cell>
          <cell r="P276">
            <v>23.658034468964608</v>
          </cell>
          <cell r="Q276">
            <v>23.474765228546637</v>
          </cell>
          <cell r="R276">
            <v>22.393597349078149</v>
          </cell>
          <cell r="S276">
            <v>21.316460231621534</v>
          </cell>
          <cell r="T276">
            <v>17.351931448282819</v>
          </cell>
          <cell r="U276">
            <v>15.339747855017485</v>
          </cell>
          <cell r="V276">
            <v>5.462990221443377</v>
          </cell>
          <cell r="W276">
            <v>11.588442162518685</v>
          </cell>
          <cell r="X276">
            <v>15.867440167527553</v>
          </cell>
          <cell r="Y276">
            <v>15.55812758888977</v>
          </cell>
          <cell r="Z276">
            <v>10.54996066355816</v>
          </cell>
          <cell r="AA276">
            <v>0</v>
          </cell>
          <cell r="AB276">
            <v>0</v>
          </cell>
          <cell r="AC276">
            <v>0</v>
          </cell>
        </row>
        <row r="277">
          <cell r="B277" t="str">
            <v>28110</v>
          </cell>
          <cell r="C277" t="str">
            <v>29110</v>
          </cell>
          <cell r="D277" t="str">
            <v>Manufacture of engines and turbines, except aircraft, vehicle and cycle engines</v>
          </cell>
          <cell r="E277" t="str">
            <v>033</v>
          </cell>
          <cell r="F277">
            <v>8.3804836026708571</v>
          </cell>
          <cell r="G277">
            <v>9.3442392169780071</v>
          </cell>
          <cell r="H277">
            <v>9.3918948369845943</v>
          </cell>
          <cell r="I277">
            <v>10.216672190633744</v>
          </cell>
          <cell r="J277">
            <v>10.818307915590928</v>
          </cell>
          <cell r="K277">
            <v>11.627768385371834</v>
          </cell>
          <cell r="L277">
            <v>12.24822610641527</v>
          </cell>
          <cell r="M277">
            <v>12.941853202697192</v>
          </cell>
        </row>
        <row r="278">
          <cell r="B278" t="str">
            <v>28120</v>
          </cell>
          <cell r="C278" t="str">
            <v>29110</v>
          </cell>
          <cell r="D278" t="str">
            <v>Manufacture of fluid power equipment</v>
          </cell>
          <cell r="E278" t="str">
            <v>033</v>
          </cell>
          <cell r="F278">
            <v>30.851285021330114</v>
          </cell>
          <cell r="G278">
            <v>28.155478781870215</v>
          </cell>
          <cell r="H278">
            <v>33.22346496260684</v>
          </cell>
          <cell r="I278">
            <v>36.187759095121663</v>
          </cell>
          <cell r="J278">
            <v>43.175165588662338</v>
          </cell>
          <cell r="K278">
            <v>41.615792458356452</v>
          </cell>
          <cell r="L278">
            <v>45.923859293645535</v>
          </cell>
          <cell r="M278">
            <v>47.208215733995701</v>
          </cell>
          <cell r="N278">
            <v>0.98581155444915103</v>
          </cell>
          <cell r="O278">
            <v>0.76611310048893189</v>
          </cell>
          <cell r="P278">
            <v>0.81207241580552281</v>
          </cell>
          <cell r="Q278">
            <v>0.75127892082459335</v>
          </cell>
          <cell r="R278">
            <v>0.65189026872183375</v>
          </cell>
          <cell r="S278">
            <v>0.67452323621262</v>
          </cell>
          <cell r="T278">
            <v>0.41274002486696726</v>
          </cell>
          <cell r="U278">
            <v>0.2846283616777448</v>
          </cell>
          <cell r="V278">
            <v>5.6773248076229937E-2</v>
          </cell>
          <cell r="W278">
            <v>0.12043102312855475</v>
          </cell>
          <cell r="X278">
            <v>0.16489982234084333</v>
          </cell>
          <cell r="Y278">
            <v>0.16168534106808324</v>
          </cell>
          <cell r="Z278">
            <v>0.1096387710151172</v>
          </cell>
          <cell r="AA278">
            <v>0</v>
          </cell>
          <cell r="AB278">
            <v>0</v>
          </cell>
          <cell r="AC278">
            <v>0</v>
          </cell>
        </row>
        <row r="279">
          <cell r="B279" t="str">
            <v>28130</v>
          </cell>
          <cell r="C279" t="str">
            <v>29120</v>
          </cell>
          <cell r="D279" t="str">
            <v>Manufacture of other pumps, compressors, taps and valves</v>
          </cell>
          <cell r="E279" t="str">
            <v>033</v>
          </cell>
          <cell r="F279">
            <v>422.32631881476482</v>
          </cell>
          <cell r="G279">
            <v>295.62842317033528</v>
          </cell>
          <cell r="H279">
            <v>326.37377918005018</v>
          </cell>
          <cell r="I279">
            <v>346.54917022210338</v>
          </cell>
          <cell r="J279">
            <v>394.12420406146566</v>
          </cell>
          <cell r="K279">
            <v>429.66117004123544</v>
          </cell>
          <cell r="L279">
            <v>495.0686618210807</v>
          </cell>
          <cell r="M279">
            <v>534.6272244754864</v>
          </cell>
          <cell r="N279">
            <v>15.412363125294434</v>
          </cell>
          <cell r="O279">
            <v>12.741624054726604</v>
          </cell>
          <cell r="P279">
            <v>13.615767405851344</v>
          </cell>
          <cell r="Q279">
            <v>12.967024375168776</v>
          </cell>
          <cell r="R279">
            <v>11.700003412528119</v>
          </cell>
          <cell r="S279">
            <v>11.729559291426344</v>
          </cell>
          <cell r="T279">
            <v>8.1259300005594532</v>
          </cell>
          <cell r="U279">
            <v>6.3461640277934181</v>
          </cell>
          <cell r="V279">
            <v>2.3762466736105514</v>
          </cell>
          <cell r="W279">
            <v>5.0406455118526159</v>
          </cell>
          <cell r="X279">
            <v>6.9018889634475249</v>
          </cell>
          <cell r="Y279">
            <v>6.7673467152829767</v>
          </cell>
          <cell r="Z279">
            <v>4.5889353480992829</v>
          </cell>
          <cell r="AA279">
            <v>0</v>
          </cell>
          <cell r="AB279">
            <v>0</v>
          </cell>
          <cell r="AC279">
            <v>0</v>
          </cell>
        </row>
        <row r="280">
          <cell r="B280" t="str">
            <v>28140</v>
          </cell>
          <cell r="C280" t="str">
            <v>29130</v>
          </cell>
          <cell r="D280" t="str">
            <v>Manufacture of bearings, gears, gearing and driving elements</v>
          </cell>
          <cell r="E280" t="str">
            <v>033</v>
          </cell>
          <cell r="F280">
            <v>213.63171604363686</v>
          </cell>
          <cell r="G280">
            <v>210.34923022780868</v>
          </cell>
          <cell r="H280">
            <v>199.8317687164182</v>
          </cell>
          <cell r="I280">
            <v>207.79427349414254</v>
          </cell>
          <cell r="J280">
            <v>227.51398847209794</v>
          </cell>
          <cell r="K280">
            <v>206.0021433550661</v>
          </cell>
          <cell r="L280">
            <v>183.9935326308526</v>
          </cell>
          <cell r="M280">
            <v>191.64716167256813</v>
          </cell>
          <cell r="N280">
            <v>1.8776665451250545</v>
          </cell>
          <cell r="O280">
            <v>1.9165642318964269</v>
          </cell>
          <cell r="P280">
            <v>2.100361579815238</v>
          </cell>
          <cell r="Q280">
            <v>2.1647349085047347</v>
          </cell>
          <cell r="R280">
            <v>2.1496946337046641</v>
          </cell>
          <cell r="S280">
            <v>1.9911124859480411</v>
          </cell>
          <cell r="T280">
            <v>1.7577967066961486</v>
          </cell>
          <cell r="U280">
            <v>1.6454815027711549</v>
          </cell>
          <cell r="V280">
            <v>6.0100651435808752</v>
          </cell>
          <cell r="W280">
            <v>12.748932267163203</v>
          </cell>
          <cell r="X280">
            <v>17.456437812095555</v>
          </cell>
          <cell r="Y280">
            <v>17.116150044410166</v>
          </cell>
          <cell r="Z280">
            <v>11.606455124396646</v>
          </cell>
          <cell r="AA280">
            <v>0</v>
          </cell>
          <cell r="AB280">
            <v>0</v>
          </cell>
          <cell r="AC280">
            <v>0</v>
          </cell>
        </row>
        <row r="281">
          <cell r="B281" t="str">
            <v>28150</v>
          </cell>
          <cell r="C281" t="str">
            <v>29140</v>
          </cell>
          <cell r="D281" t="str">
            <v>Manufacture of ovens, furnaces and furnace burners</v>
          </cell>
          <cell r="E281" t="str">
            <v>033</v>
          </cell>
          <cell r="F281">
            <v>10.745936168030319</v>
          </cell>
          <cell r="G281">
            <v>11.981718827353809</v>
          </cell>
          <cell r="H281">
            <v>12.248083020037662</v>
          </cell>
          <cell r="I281">
            <v>12.705717221424074</v>
          </cell>
          <cell r="J281">
            <v>14.043486795746446</v>
          </cell>
          <cell r="K281">
            <v>15.094265485698912</v>
          </cell>
          <cell r="L281">
            <v>15.83883541357747</v>
          </cell>
          <cell r="M281">
            <v>16.637936347143608</v>
          </cell>
          <cell r="N281">
            <v>0.3452150273866309</v>
          </cell>
          <cell r="O281">
            <v>0.3837051087146503</v>
          </cell>
          <cell r="P281">
            <v>0.42255144273766093</v>
          </cell>
          <cell r="Q281">
            <v>0.44694638243217105</v>
          </cell>
          <cell r="R281">
            <v>0.45485190928451835</v>
          </cell>
          <cell r="S281">
            <v>0.41562321456625995</v>
          </cell>
          <cell r="T281">
            <v>0.40450185056695331</v>
          </cell>
          <cell r="U281">
            <v>0.39380562062326113</v>
          </cell>
          <cell r="V281">
            <v>0.18985530605269202</v>
          </cell>
          <cell r="W281">
            <v>0.40273314508287905</v>
          </cell>
          <cell r="X281">
            <v>0.55144116814523325</v>
          </cell>
          <cell r="Y281">
            <v>0.5406916277099022</v>
          </cell>
          <cell r="Z281">
            <v>0.3666427962403514</v>
          </cell>
          <cell r="AA281">
            <v>0</v>
          </cell>
          <cell r="AB281">
            <v>0</v>
          </cell>
          <cell r="AC281">
            <v>0</v>
          </cell>
        </row>
        <row r="282">
          <cell r="B282" t="str">
            <v>28160</v>
          </cell>
          <cell r="C282" t="str">
            <v>29150</v>
          </cell>
          <cell r="D282" t="str">
            <v>Manufacture of lifting and handling equipment</v>
          </cell>
          <cell r="E282" t="str">
            <v>033</v>
          </cell>
          <cell r="F282">
            <v>184.78915229024244</v>
          </cell>
          <cell r="G282">
            <v>183.37205924315663</v>
          </cell>
          <cell r="H282">
            <v>206.98233942839079</v>
          </cell>
          <cell r="I282">
            <v>238.29244650887426</v>
          </cell>
          <cell r="J282">
            <v>233.61941748988897</v>
          </cell>
          <cell r="K282">
            <v>251.10401949306925</v>
          </cell>
          <cell r="L282">
            <v>280.62380802467419</v>
          </cell>
          <cell r="M282">
            <v>265.56019837175222</v>
          </cell>
          <cell r="N282">
            <v>7.2315085141293629</v>
          </cell>
          <cell r="O282">
            <v>7.265280229918357</v>
          </cell>
          <cell r="P282">
            <v>7.9317485759734252</v>
          </cell>
          <cell r="Q282">
            <v>8.1363231612668585</v>
          </cell>
          <cell r="R282">
            <v>8.0201975268151138</v>
          </cell>
          <cell r="S282">
            <v>7.5018862685289252</v>
          </cell>
          <cell r="T282">
            <v>6.6857330063704312</v>
          </cell>
          <cell r="U282">
            <v>6.2299901333389309</v>
          </cell>
          <cell r="V282">
            <v>1.5965281583689481</v>
          </cell>
          <cell r="W282">
            <v>3.3866570274040875</v>
          </cell>
          <cell r="X282">
            <v>4.6371701214575944</v>
          </cell>
          <cell r="Y282">
            <v>4.5467752604903247</v>
          </cell>
          <cell r="Z282">
            <v>3.0831666516520291</v>
          </cell>
          <cell r="AA282">
            <v>0</v>
          </cell>
          <cell r="AB282">
            <v>0</v>
          </cell>
          <cell r="AC282">
            <v>0</v>
          </cell>
        </row>
        <row r="283">
          <cell r="B283" t="str">
            <v>28191</v>
          </cell>
          <cell r="C283" t="str">
            <v>29191</v>
          </cell>
          <cell r="D283" t="str">
            <v>Manufacture of refrigerating or freezing industrial equipment</v>
          </cell>
          <cell r="E283" t="str">
            <v>033</v>
          </cell>
          <cell r="F283">
            <v>63.845063995833414</v>
          </cell>
          <cell r="G283">
            <v>71.187246355354262</v>
          </cell>
          <cell r="H283">
            <v>75.031357658543413</v>
          </cell>
          <cell r="I283">
            <v>76.721373061657232</v>
          </cell>
          <cell r="J283">
            <v>86.054186101199889</v>
          </cell>
          <cell r="K283">
            <v>92.493036099886126</v>
          </cell>
          <cell r="L283">
            <v>97.428464506176169</v>
          </cell>
          <cell r="M283">
            <v>102.34697519048558</v>
          </cell>
        </row>
        <row r="284">
          <cell r="B284" t="str">
            <v>28192</v>
          </cell>
          <cell r="C284" t="str">
            <v>29191</v>
          </cell>
          <cell r="D284" t="str">
            <v>Manufacture of air-conditioning machines, including for motor vehicles</v>
          </cell>
          <cell r="E284" t="str">
            <v>033</v>
          </cell>
          <cell r="F284">
            <v>1557.1852811455783</v>
          </cell>
          <cell r="G284">
            <v>1636.6017304840034</v>
          </cell>
          <cell r="H284">
            <v>1513.8566006977026</v>
          </cell>
          <cell r="I284">
            <v>1512.7730862143399</v>
          </cell>
          <cell r="J284">
            <v>1233.3954631262886</v>
          </cell>
          <cell r="K284">
            <v>1393.3602103123658</v>
          </cell>
          <cell r="L284">
            <v>1515.3469460209189</v>
          </cell>
          <cell r="M284">
            <v>1665.1127406060868</v>
          </cell>
          <cell r="N284">
            <v>32.459729728440458</v>
          </cell>
          <cell r="O284">
            <v>30.541501510181877</v>
          </cell>
          <cell r="P284">
            <v>33.119696342883501</v>
          </cell>
          <cell r="Q284">
            <v>33.215532205948826</v>
          </cell>
          <cell r="R284">
            <v>32.11007558964539</v>
          </cell>
          <cell r="S284">
            <v>30.11212896146861</v>
          </cell>
          <cell r="T284">
            <v>24.287938954456067</v>
          </cell>
          <cell r="U284">
            <v>21.615873075196234</v>
          </cell>
          <cell r="V284">
            <v>8.3079119547583833</v>
          </cell>
          <cell r="W284">
            <v>17.623271006620627</v>
          </cell>
          <cell r="X284">
            <v>24.130611719159539</v>
          </cell>
          <cell r="Y284">
            <v>23.660220675855964</v>
          </cell>
          <cell r="Z284">
            <v>16.043987041193713</v>
          </cell>
          <cell r="AA284">
            <v>0</v>
          </cell>
          <cell r="AB284">
            <v>0</v>
          </cell>
          <cell r="AC284">
            <v>0</v>
          </cell>
        </row>
        <row r="285">
          <cell r="B285" t="str">
            <v>28199</v>
          </cell>
          <cell r="C285" t="str">
            <v>29199</v>
          </cell>
          <cell r="D285" t="str">
            <v>Manufacture of other general-purpose machinery n.e.c.</v>
          </cell>
          <cell r="E285" t="str">
            <v>033</v>
          </cell>
          <cell r="F285">
            <v>440.14808537173178</v>
          </cell>
          <cell r="G285">
            <v>490.76511518948109</v>
          </cell>
          <cell r="H285">
            <v>536.89703601729229</v>
          </cell>
          <cell r="I285">
            <v>548.2312006811826</v>
          </cell>
          <cell r="J285">
            <v>615.33775840894191</v>
          </cell>
          <cell r="K285">
            <v>660.86954927785973</v>
          </cell>
          <cell r="L285">
            <v>692.80276589896562</v>
          </cell>
          <cell r="M285">
            <v>711.49922336545433</v>
          </cell>
          <cell r="N285">
            <v>51.988847651511115</v>
          </cell>
          <cell r="O285">
            <v>53.743569383766093</v>
          </cell>
          <cell r="P285">
            <v>50.484041393209665</v>
          </cell>
          <cell r="Q285">
            <v>78.813423085345761</v>
          </cell>
          <cell r="R285">
            <v>116.55396614224261</v>
          </cell>
          <cell r="S285">
            <v>54.42150137415144</v>
          </cell>
          <cell r="T285">
            <v>6.9181089180765554</v>
          </cell>
          <cell r="U285">
            <v>6.0525662072248849</v>
          </cell>
          <cell r="V285">
            <v>0.73149943833440711</v>
          </cell>
          <cell r="W285">
            <v>1.5517031130276282</v>
          </cell>
          <cell r="X285">
            <v>2.1246648995986166</v>
          </cell>
          <cell r="Y285">
            <v>2.0832476595209792</v>
          </cell>
          <cell r="Z285">
            <v>1.412649480782687</v>
          </cell>
          <cell r="AA285">
            <v>0</v>
          </cell>
          <cell r="AB285">
            <v>0</v>
          </cell>
          <cell r="AC285">
            <v>0</v>
          </cell>
        </row>
        <row r="286">
          <cell r="B286" t="str">
            <v>28210</v>
          </cell>
          <cell r="C286" t="str">
            <v>29210</v>
          </cell>
          <cell r="D286" t="str">
            <v>Manufacture of agricultural and forestry machinery</v>
          </cell>
          <cell r="E286" t="str">
            <v>033</v>
          </cell>
          <cell r="F286">
            <v>225.83142606504532</v>
          </cell>
          <cell r="G286">
            <v>251.80204006252552</v>
          </cell>
          <cell r="H286">
            <v>268.42097470665226</v>
          </cell>
          <cell r="I286">
            <v>274.75615914497018</v>
          </cell>
          <cell r="J286">
            <v>312.56269416825603</v>
          </cell>
          <cell r="K286">
            <v>319.82728860299085</v>
          </cell>
          <cell r="L286">
            <v>335.28134318828734</v>
          </cell>
          <cell r="M286">
            <v>352.88910343875909</v>
          </cell>
          <cell r="N286">
            <v>7.2038998847175124</v>
          </cell>
          <cell r="O286">
            <v>7.559405015359852</v>
          </cell>
          <cell r="P286">
            <v>7.3869708777018879</v>
          </cell>
          <cell r="Q286">
            <v>10.544999239507941</v>
          </cell>
          <cell r="R286">
            <v>14.639589085579791</v>
          </cell>
          <cell r="S286">
            <v>7.7740249333989908</v>
          </cell>
          <cell r="T286">
            <v>2.6000806699921215</v>
          </cell>
          <cell r="U286">
            <v>2.4533582471766837</v>
          </cell>
          <cell r="V286">
            <v>1.6304121494524249</v>
          </cell>
          <cell r="W286">
            <v>3.4585339034352556</v>
          </cell>
          <cell r="X286">
            <v>4.7355873214451965</v>
          </cell>
          <cell r="Y286">
            <v>4.6432739608592684</v>
          </cell>
          <cell r="Z286">
            <v>3.1486023853005851</v>
          </cell>
          <cell r="AA286">
            <v>0</v>
          </cell>
          <cell r="AB286">
            <v>0</v>
          </cell>
          <cell r="AC286">
            <v>0</v>
          </cell>
        </row>
        <row r="287">
          <cell r="B287" t="str">
            <v>28180</v>
          </cell>
          <cell r="C287" t="str">
            <v>29220</v>
          </cell>
          <cell r="D287" t="str">
            <v>Manufacture of power-driven hand tools with self-contained electric or non-electric motor or pneumatic drives</v>
          </cell>
          <cell r="E287" t="str">
            <v>033</v>
          </cell>
          <cell r="F287">
            <v>109.27354726649855</v>
          </cell>
          <cell r="G287">
            <v>160.03190015378777</v>
          </cell>
          <cell r="H287">
            <v>169.79384606316876</v>
          </cell>
          <cell r="I287">
            <v>170.63854722336805</v>
          </cell>
          <cell r="J287">
            <v>156.05171406728641</v>
          </cell>
          <cell r="K287">
            <v>143.90255900509123</v>
          </cell>
          <cell r="L287">
            <v>154.1489968164899</v>
          </cell>
          <cell r="M287">
            <v>147.45574930414841</v>
          </cell>
        </row>
        <row r="288">
          <cell r="B288" t="str">
            <v>28220</v>
          </cell>
          <cell r="C288" t="str">
            <v>29220</v>
          </cell>
          <cell r="D288" t="str">
            <v>Manufacture of metal-forming machinery and machine tools</v>
          </cell>
          <cell r="E288" t="str">
            <v>033</v>
          </cell>
          <cell r="F288">
            <v>960.19445784355776</v>
          </cell>
          <cell r="G288">
            <v>1152.2333494122695</v>
          </cell>
          <cell r="H288">
            <v>1373.462152499425</v>
          </cell>
          <cell r="I288">
            <v>1407.4504288475623</v>
          </cell>
          <cell r="J288">
            <v>1909.6418816484866</v>
          </cell>
          <cell r="K288">
            <v>2192.6385167999806</v>
          </cell>
          <cell r="L288">
            <v>2143.6777757752443</v>
          </cell>
          <cell r="M288">
            <v>2177.0077040167025</v>
          </cell>
          <cell r="N288">
            <v>71.128467659812458</v>
          </cell>
          <cell r="O288">
            <v>67.958342230572711</v>
          </cell>
          <cell r="P288">
            <v>72.141214543890555</v>
          </cell>
          <cell r="Q288">
            <v>75.671278533045736</v>
          </cell>
          <cell r="R288">
            <v>79.727591542579333</v>
          </cell>
          <cell r="S288">
            <v>58.919046776742213</v>
          </cell>
          <cell r="T288">
            <v>45.169518416972899</v>
          </cell>
          <cell r="U288">
            <v>38.704878185470953</v>
          </cell>
          <cell r="V288">
            <v>3.7847571837503855</v>
          </cell>
          <cell r="W288">
            <v>8.0284675507766767</v>
          </cell>
          <cell r="X288">
            <v>10.992955456162678</v>
          </cell>
          <cell r="Y288">
            <v>10.778663839928665</v>
          </cell>
          <cell r="Z288">
            <v>7.3090080324427289</v>
          </cell>
          <cell r="AA288">
            <v>0</v>
          </cell>
          <cell r="AB288">
            <v>0</v>
          </cell>
          <cell r="AC288">
            <v>0</v>
          </cell>
        </row>
        <row r="289">
          <cell r="B289" t="str">
            <v>28230</v>
          </cell>
          <cell r="C289" t="str">
            <v>29230</v>
          </cell>
          <cell r="D289" t="str">
            <v>Manufacture of machinery for metallurgy</v>
          </cell>
          <cell r="E289" t="str">
            <v>033</v>
          </cell>
          <cell r="F289">
            <v>13.319660991773965</v>
          </cell>
          <cell r="G289">
            <v>14.85142200582797</v>
          </cell>
          <cell r="H289">
            <v>16.576266785049164</v>
          </cell>
          <cell r="I289">
            <v>16.946084184999364</v>
          </cell>
          <cell r="J289">
            <v>19.052255560830893</v>
          </cell>
          <cell r="K289">
            <v>20.532601786531565</v>
          </cell>
          <cell r="L289">
            <v>21.524737104856754</v>
          </cell>
          <cell r="M289">
            <v>22.725887750942874</v>
          </cell>
          <cell r="N289">
            <v>0.15431405141145405</v>
          </cell>
          <cell r="O289">
            <v>0.16549830244179745</v>
          </cell>
          <cell r="P289">
            <v>0.18167607797775817</v>
          </cell>
          <cell r="Q289">
            <v>0.19019772514707489</v>
          </cell>
          <cell r="R289">
            <v>0.19150360459405494</v>
          </cell>
          <cell r="S289">
            <v>0.1764278549001414</v>
          </cell>
          <cell r="T289">
            <v>0.16725457440062194</v>
          </cell>
          <cell r="U289">
            <v>0.16069097875335625</v>
          </cell>
          <cell r="V289">
            <v>0.57417727045522282</v>
          </cell>
          <cell r="W289">
            <v>1.2179813289040067</v>
          </cell>
          <cell r="X289">
            <v>1.6677173334012281</v>
          </cell>
          <cell r="Y289">
            <v>1.6352076189553575</v>
          </cell>
          <cell r="Z289">
            <v>1.1088336921114477</v>
          </cell>
          <cell r="AA289">
            <v>0</v>
          </cell>
          <cell r="AB289">
            <v>0</v>
          </cell>
          <cell r="AC289">
            <v>0</v>
          </cell>
        </row>
        <row r="290">
          <cell r="B290" t="str">
            <v>28240</v>
          </cell>
          <cell r="C290" t="str">
            <v>29240</v>
          </cell>
          <cell r="D290" t="str">
            <v>Manufacture of machinery for mining, quarrying and construction</v>
          </cell>
          <cell r="E290" t="str">
            <v>033</v>
          </cell>
          <cell r="F290">
            <v>164.73264460176438</v>
          </cell>
          <cell r="G290">
            <v>183.67689873096725</v>
          </cell>
          <cell r="H290">
            <v>189.18720569289627</v>
          </cell>
          <cell r="I290">
            <v>192.95135416345136</v>
          </cell>
          <cell r="J290">
            <v>216.86396712616477</v>
          </cell>
          <cell r="K290">
            <v>233.71183978709155</v>
          </cell>
          <cell r="L290">
            <v>245.15884505065344</v>
          </cell>
          <cell r="M290">
            <v>256.96254145561068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</row>
        <row r="291">
          <cell r="B291" t="str">
            <v>28250</v>
          </cell>
          <cell r="C291" t="str">
            <v>29250</v>
          </cell>
          <cell r="D291" t="str">
            <v>Manufacture of machinery for food, beverage and tobacco processing</v>
          </cell>
          <cell r="E291" t="str">
            <v>033</v>
          </cell>
          <cell r="F291">
            <v>35.313719659367223</v>
          </cell>
          <cell r="G291">
            <v>39.374797420194454</v>
          </cell>
          <cell r="H291">
            <v>42.12913937397829</v>
          </cell>
          <cell r="I291">
            <v>43.234224551906181</v>
          </cell>
          <cell r="J291">
            <v>48.5820648508262</v>
          </cell>
          <cell r="K291">
            <v>52.356987548510986</v>
          </cell>
          <cell r="L291">
            <v>54.887554616361001</v>
          </cell>
          <cell r="M291">
            <v>57.845330156233956</v>
          </cell>
          <cell r="N291">
            <v>0.67163846393509907</v>
          </cell>
          <cell r="O291">
            <v>0.81557644916362426</v>
          </cell>
          <cell r="P291">
            <v>0.90587634591467969</v>
          </cell>
          <cell r="Q291">
            <v>0.98051417191623214</v>
          </cell>
          <cell r="R291">
            <v>1.0223610826600982</v>
          </cell>
          <cell r="S291">
            <v>0.91512928630459056</v>
          </cell>
          <cell r="T291">
            <v>0.93188674481294964</v>
          </cell>
          <cell r="U291">
            <v>0.93084719050555009</v>
          </cell>
          <cell r="V291">
            <v>0.17177260907681544</v>
          </cell>
          <cell r="W291">
            <v>0.36437497866611174</v>
          </cell>
          <cell r="X291">
            <v>0.4989193621925137</v>
          </cell>
          <cell r="Y291">
            <v>0.48919365767919831</v>
          </cell>
          <cell r="Z291">
            <v>0.33172204147902651</v>
          </cell>
          <cell r="AA291">
            <v>0</v>
          </cell>
          <cell r="AB291">
            <v>0</v>
          </cell>
          <cell r="AC291">
            <v>0</v>
          </cell>
        </row>
        <row r="292">
          <cell r="B292" t="str">
            <v>28260</v>
          </cell>
          <cell r="C292" t="str">
            <v>29260</v>
          </cell>
          <cell r="D292" t="str">
            <v>Manufacture of machinery for textile, apparel and leather production</v>
          </cell>
          <cell r="E292" t="str">
            <v>033</v>
          </cell>
          <cell r="F292">
            <v>57.532460444876747</v>
          </cell>
          <cell r="G292">
            <v>74.792198578339764</v>
          </cell>
          <cell r="H292">
            <v>78.606600705835092</v>
          </cell>
          <cell r="I292">
            <v>80.361404843152826</v>
          </cell>
          <cell r="J292">
            <v>90.478136007031026</v>
          </cell>
          <cell r="K292">
            <v>97.462868528004918</v>
          </cell>
          <cell r="L292">
            <v>102.40490890400102</v>
          </cell>
          <cell r="M292">
            <v>109.1724000658846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</row>
        <row r="293">
          <cell r="B293" t="str">
            <v>25200</v>
          </cell>
          <cell r="C293" t="str">
            <v>29270</v>
          </cell>
          <cell r="D293" t="str">
            <v>Manufacture of weapons and ammunition</v>
          </cell>
          <cell r="E293" t="str">
            <v>033</v>
          </cell>
          <cell r="F293">
            <v>54.06377885264844</v>
          </cell>
          <cell r="G293">
            <v>60.281113420703008</v>
          </cell>
          <cell r="H293">
            <v>64.50079136015222</v>
          </cell>
          <cell r="I293">
            <v>65.597304813274775</v>
          </cell>
          <cell r="J293">
            <v>73.909532077696326</v>
          </cell>
          <cell r="K293">
            <v>79.649141791566791</v>
          </cell>
          <cell r="L293">
            <v>83.497788322935321</v>
          </cell>
          <cell r="M293">
            <v>88.287008395493103</v>
          </cell>
          <cell r="N293">
            <v>3.6914441813903922</v>
          </cell>
          <cell r="O293">
            <v>4.4896219801994732</v>
          </cell>
          <cell r="P293">
            <v>4.9817722803987214</v>
          </cell>
          <cell r="Q293">
            <v>5.395564823515639</v>
          </cell>
          <cell r="R293">
            <v>5.6236069792013357</v>
          </cell>
          <cell r="S293">
            <v>5.0448420245004932</v>
          </cell>
          <cell r="T293">
            <v>5.1908137174072166</v>
          </cell>
          <cell r="U293">
            <v>5.1905370363886005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B294" t="str">
            <v>28290</v>
          </cell>
          <cell r="C294" t="str">
            <v>29290</v>
          </cell>
          <cell r="D294" t="str">
            <v>Manufacture of other special-purpose machinery n.e.c.</v>
          </cell>
          <cell r="E294" t="str">
            <v>033</v>
          </cell>
          <cell r="F294">
            <v>439.2918797846321</v>
          </cell>
          <cell r="G294">
            <v>535.93609333725112</v>
          </cell>
          <cell r="H294">
            <v>750.31053067215157</v>
          </cell>
          <cell r="I294">
            <v>777.11351589406036</v>
          </cell>
          <cell r="J294">
            <v>898.5335527302168</v>
          </cell>
          <cell r="K294">
            <v>910.52435080108398</v>
          </cell>
          <cell r="L294">
            <v>1035.0213013366838</v>
          </cell>
          <cell r="M294">
            <v>1185.2608641840252</v>
          </cell>
          <cell r="N294">
            <v>3.3895538311239277</v>
          </cell>
          <cell r="O294">
            <v>4.0460949877871712</v>
          </cell>
          <cell r="P294">
            <v>4.4829901352894224</v>
          </cell>
          <cell r="Q294">
            <v>4.8327132407593458</v>
          </cell>
          <cell r="R294">
            <v>5.0138880647273618</v>
          </cell>
          <cell r="S294">
            <v>4.5135403346678142</v>
          </cell>
          <cell r="T294">
            <v>4.5938843734758139</v>
          </cell>
          <cell r="U294">
            <v>4.5709997518943934</v>
          </cell>
          <cell r="V294">
            <v>1.0207003778491293</v>
          </cell>
          <cell r="W294">
            <v>2.1651745316213358</v>
          </cell>
          <cell r="X294">
            <v>2.964658825659531</v>
          </cell>
          <cell r="Y294">
            <v>2.9068671304355811</v>
          </cell>
          <cell r="Z294">
            <v>1.971145544672448</v>
          </cell>
          <cell r="AA294">
            <v>0</v>
          </cell>
          <cell r="AB294">
            <v>0</v>
          </cell>
          <cell r="AC294">
            <v>0</v>
          </cell>
        </row>
        <row r="295">
          <cell r="B295" t="str">
            <v>27500</v>
          </cell>
          <cell r="C295" t="str">
            <v>29300</v>
          </cell>
          <cell r="D295" t="str">
            <v>Manufacture of domestic appliances</v>
          </cell>
          <cell r="E295" t="str">
            <v>033</v>
          </cell>
          <cell r="F295">
            <v>661.60928704264416</v>
          </cell>
          <cell r="G295">
            <v>820.39551593287888</v>
          </cell>
          <cell r="H295">
            <v>762.96782981757769</v>
          </cell>
          <cell r="I295">
            <v>722.08571504127485</v>
          </cell>
          <cell r="J295">
            <v>929.29616419807371</v>
          </cell>
          <cell r="K295">
            <v>932.12667612847417</v>
          </cell>
          <cell r="L295">
            <v>975.53502312810269</v>
          </cell>
          <cell r="M295">
            <v>1003.7998646777123</v>
          </cell>
          <cell r="N295">
            <v>10.680280038627007</v>
          </cell>
          <cell r="O295">
            <v>12.290341966211511</v>
          </cell>
          <cell r="P295">
            <v>13.659482789067136</v>
          </cell>
          <cell r="Q295">
            <v>14.782602526733299</v>
          </cell>
          <cell r="R295">
            <v>15.995169242382204</v>
          </cell>
          <cell r="S295">
            <v>12.148406689917509</v>
          </cell>
          <cell r="T295">
            <v>8.6294437910024904</v>
          </cell>
          <cell r="U295">
            <v>8.35724900448038</v>
          </cell>
          <cell r="V295">
            <v>4.212786833508301</v>
          </cell>
          <cell r="W295">
            <v>8.9364312554512573</v>
          </cell>
          <cell r="X295">
            <v>12.236182074215648</v>
          </cell>
          <cell r="Y295">
            <v>11.997655570249204</v>
          </cell>
          <cell r="Z295">
            <v>8.135605881741002</v>
          </cell>
          <cell r="AA295">
            <v>0</v>
          </cell>
          <cell r="AB295">
            <v>0</v>
          </cell>
          <cell r="AC295">
            <v>0</v>
          </cell>
        </row>
        <row r="296">
          <cell r="B296" t="str">
            <v>28170</v>
          </cell>
          <cell r="C296" t="str">
            <v>30001</v>
          </cell>
          <cell r="D296" t="str">
            <v>Manufacture of office machinery and equipment (except computers and peripheral equipment)</v>
          </cell>
          <cell r="E296" t="str">
            <v>034</v>
          </cell>
          <cell r="F296">
            <v>52.822930926483082</v>
          </cell>
          <cell r="G296">
            <v>43.314803359716137</v>
          </cell>
          <cell r="H296">
            <v>41.149063191730306</v>
          </cell>
          <cell r="I296">
            <v>42.452816914289201</v>
          </cell>
          <cell r="J296">
            <v>43.944476206930574</v>
          </cell>
          <cell r="K296">
            <v>44.058800990386544</v>
          </cell>
          <cell r="L296">
            <v>45.500404958791989</v>
          </cell>
          <cell r="M296">
            <v>42.143375176375315</v>
          </cell>
          <cell r="N296">
            <v>1.9751044671258056</v>
          </cell>
          <cell r="O296">
            <v>1.5031806165374069</v>
          </cell>
          <cell r="P296">
            <v>1.5901132179015618</v>
          </cell>
          <cell r="Q296">
            <v>1.4555903204918192</v>
          </cell>
          <cell r="R296">
            <v>1.245628434830909</v>
          </cell>
          <cell r="S296">
            <v>1.301245876391262</v>
          </cell>
          <cell r="T296">
            <v>0.74480226678503947</v>
          </cell>
          <cell r="U296">
            <v>0.47805863683092231</v>
          </cell>
          <cell r="V296">
            <v>1.7188385229161812E-2</v>
          </cell>
          <cell r="W296">
            <v>3.6461095484554069E-2</v>
          </cell>
          <cell r="X296">
            <v>4.9924247187848693E-2</v>
          </cell>
          <cell r="Y296">
            <v>4.895104688136033E-2</v>
          </cell>
          <cell r="Z296">
            <v>3.3193687099412422E-2</v>
          </cell>
          <cell r="AA296">
            <v>0</v>
          </cell>
          <cell r="AB296">
            <v>0</v>
          </cell>
          <cell r="AC296">
            <v>0</v>
          </cell>
        </row>
        <row r="297">
          <cell r="B297" t="str">
            <v>26201</v>
          </cell>
          <cell r="C297" t="str">
            <v>30002</v>
          </cell>
          <cell r="D297" t="str">
            <v>Manufacture of computers</v>
          </cell>
          <cell r="E297" t="str">
            <v>034</v>
          </cell>
          <cell r="F297">
            <v>1917.39488346298</v>
          </cell>
          <cell r="G297">
            <v>1150.436930077788</v>
          </cell>
          <cell r="H297">
            <v>1134.3308130566993</v>
          </cell>
          <cell r="I297">
            <v>1172.076961891109</v>
          </cell>
          <cell r="J297">
            <v>1145.4232016068117</v>
          </cell>
          <cell r="K297">
            <v>1111.4001907774955</v>
          </cell>
          <cell r="L297">
            <v>1275.8110658194591</v>
          </cell>
          <cell r="M297">
            <v>1285.7063766517576</v>
          </cell>
        </row>
        <row r="298">
          <cell r="B298" t="str">
            <v>26202</v>
          </cell>
          <cell r="C298" t="str">
            <v>30002</v>
          </cell>
          <cell r="D298" t="str">
            <v>Manufacture of peripheral equipment</v>
          </cell>
          <cell r="E298" t="str">
            <v>034</v>
          </cell>
          <cell r="F298">
            <v>4175.8149129235826</v>
          </cell>
          <cell r="G298">
            <v>3173.6193338219218</v>
          </cell>
          <cell r="H298">
            <v>3002.2438897955381</v>
          </cell>
          <cell r="I298">
            <v>3152.8346636043607</v>
          </cell>
          <cell r="J298">
            <v>3280.5330233096138</v>
          </cell>
          <cell r="K298">
            <v>3325.1534861345717</v>
          </cell>
          <cell r="L298">
            <v>3347.3411446972059</v>
          </cell>
          <cell r="M298">
            <v>3000.2986328008592</v>
          </cell>
          <cell r="N298">
            <v>122.3199355299392</v>
          </cell>
          <cell r="O298">
            <v>128.82731207960074</v>
          </cell>
          <cell r="P298">
            <v>150.7552511000228</v>
          </cell>
          <cell r="Q298">
            <v>155.24076953771365</v>
          </cell>
          <cell r="R298">
            <v>163.49865396578755</v>
          </cell>
          <cell r="S298">
            <v>128.64919132603222</v>
          </cell>
          <cell r="T298">
            <v>34.458893772049734</v>
          </cell>
          <cell r="U298">
            <v>22.770054638549734</v>
          </cell>
          <cell r="V298">
            <v>24.319503507053337</v>
          </cell>
          <cell r="W298">
            <v>51.588076930182908</v>
          </cell>
          <cell r="X298">
            <v>70.636821806389719</v>
          </cell>
          <cell r="Y298">
            <v>69.259860099332187</v>
          </cell>
          <cell r="Z298">
            <v>46.965085961455209</v>
          </cell>
          <cell r="AA298">
            <v>0</v>
          </cell>
          <cell r="AB298">
            <v>0</v>
          </cell>
          <cell r="AC298">
            <v>0</v>
          </cell>
        </row>
        <row r="299">
          <cell r="B299" t="str">
            <v>27101</v>
          </cell>
          <cell r="C299" t="str">
            <v>31100</v>
          </cell>
          <cell r="D299" t="str">
            <v>Manufacture of electric motors, generators and transformers</v>
          </cell>
          <cell r="E299" t="str">
            <v>035</v>
          </cell>
          <cell r="F299">
            <v>618.35607832667552</v>
          </cell>
          <cell r="G299">
            <v>627.75509071724105</v>
          </cell>
          <cell r="H299">
            <v>684.25304888179267</v>
          </cell>
          <cell r="I299">
            <v>551.96863050017828</v>
          </cell>
          <cell r="J299">
            <v>697.4364040954888</v>
          </cell>
          <cell r="K299">
            <v>849.48135365467897</v>
          </cell>
          <cell r="L299">
            <v>952.81946911511295</v>
          </cell>
          <cell r="M299">
            <v>1075.8592937065487</v>
          </cell>
          <cell r="N299">
            <v>27.888355233909142</v>
          </cell>
          <cell r="O299">
            <v>22.212517837966814</v>
          </cell>
          <cell r="P299">
            <v>23.605344425300807</v>
          </cell>
          <cell r="Q299">
            <v>22.098910990874632</v>
          </cell>
          <cell r="R299">
            <v>19.56858848721021</v>
          </cell>
          <cell r="S299">
            <v>19.756743135575356</v>
          </cell>
          <cell r="T299">
            <v>12.466191892185087</v>
          </cell>
          <cell r="U299">
            <v>9.0013724642236532</v>
          </cell>
          <cell r="V299">
            <v>2.4710768651244392</v>
          </cell>
          <cell r="W299">
            <v>5.2418053428378002</v>
          </cell>
          <cell r="X299">
            <v>7.1773264672555106</v>
          </cell>
          <cell r="Y299">
            <v>7.0374149671097417</v>
          </cell>
          <cell r="Z299">
            <v>4.7720685315090225</v>
          </cell>
          <cell r="AA299">
            <v>0</v>
          </cell>
          <cell r="AB299">
            <v>0</v>
          </cell>
          <cell r="AC299">
            <v>0</v>
          </cell>
        </row>
        <row r="300">
          <cell r="B300" t="str">
            <v>27102</v>
          </cell>
          <cell r="C300" t="str">
            <v>31200</v>
          </cell>
          <cell r="D300" t="str">
            <v>Manufacture of electricity distribution and control apparatus</v>
          </cell>
          <cell r="E300" t="str">
            <v>035</v>
          </cell>
          <cell r="F300">
            <v>1025.3281130620248</v>
          </cell>
          <cell r="G300">
            <v>1098.2289419007348</v>
          </cell>
          <cell r="H300">
            <v>1155.3368468795729</v>
          </cell>
          <cell r="I300">
            <v>983.98847725311452</v>
          </cell>
          <cell r="J300">
            <v>1055.6309312600356</v>
          </cell>
          <cell r="K300">
            <v>1015.8429543821239</v>
          </cell>
          <cell r="L300">
            <v>1041.2595482693546</v>
          </cell>
          <cell r="M300">
            <v>1124.0016486027998</v>
          </cell>
          <cell r="N300">
            <v>9.5696484141704055</v>
          </cell>
          <cell r="O300">
            <v>9.4784901949036868</v>
          </cell>
          <cell r="P300">
            <v>10.34693084357683</v>
          </cell>
          <cell r="Q300">
            <v>10.561547136515475</v>
          </cell>
          <cell r="R300">
            <v>10.392011462700859</v>
          </cell>
          <cell r="S300">
            <v>9.6623748081344409</v>
          </cell>
          <cell r="T300">
            <v>8.2742657147953018</v>
          </cell>
          <cell r="U300">
            <v>7.6208141385413777</v>
          </cell>
          <cell r="V300">
            <v>2.2373864830785619</v>
          </cell>
          <cell r="W300">
            <v>4.746086447781817</v>
          </cell>
          <cell r="X300">
            <v>6.4985648358902051</v>
          </cell>
          <cell r="Y300">
            <v>6.3718848027146189</v>
          </cell>
          <cell r="Z300">
            <v>4.3207727689139181</v>
          </cell>
          <cell r="AA300">
            <v>0</v>
          </cell>
          <cell r="AB300">
            <v>0</v>
          </cell>
          <cell r="AC300">
            <v>0</v>
          </cell>
        </row>
        <row r="301">
          <cell r="B301" t="str">
            <v>27310</v>
          </cell>
          <cell r="C301" t="str">
            <v>31301</v>
          </cell>
          <cell r="D301" t="str">
            <v>Manufacture of fibre optic cables</v>
          </cell>
          <cell r="E301" t="str">
            <v>035</v>
          </cell>
          <cell r="F301">
            <v>70.428725460067966</v>
          </cell>
          <cell r="G301">
            <v>100.0087901532965</v>
          </cell>
          <cell r="H301">
            <v>85.007471630302007</v>
          </cell>
          <cell r="I301">
            <v>79.548431104961509</v>
          </cell>
          <cell r="J301">
            <v>74.692272556385973</v>
          </cell>
          <cell r="K301">
            <v>81.92934956983126</v>
          </cell>
          <cell r="L301">
            <v>79.172589352481452</v>
          </cell>
          <cell r="M301">
            <v>93.453080452416089</v>
          </cell>
          <cell r="N301">
            <v>6.4563322986837122</v>
          </cell>
          <cell r="O301">
            <v>4.7993742001615738</v>
          </cell>
          <cell r="P301">
            <v>5.0584934207816552</v>
          </cell>
          <cell r="Q301">
            <v>4.5738666220948563</v>
          </cell>
          <cell r="R301">
            <v>3.8431592360064619</v>
          </cell>
          <cell r="S301">
            <v>4.0777874565287586</v>
          </cell>
          <cell r="T301">
            <v>2.2013056621594838</v>
          </cell>
          <cell r="U301">
            <v>1.2970424179478033</v>
          </cell>
          <cell r="V301">
            <v>7.4753586368215497E-2</v>
          </cell>
          <cell r="W301">
            <v>0.15857205979768918</v>
          </cell>
          <cell r="X301">
            <v>0.21712432402860321</v>
          </cell>
          <cell r="Y301">
            <v>0.21289180234639052</v>
          </cell>
          <cell r="Z301">
            <v>0.14436185379738833</v>
          </cell>
          <cell r="AA301">
            <v>0</v>
          </cell>
          <cell r="AB301">
            <v>0</v>
          </cell>
          <cell r="AC301">
            <v>0</v>
          </cell>
        </row>
        <row r="302">
          <cell r="B302" t="str">
            <v>27320</v>
          </cell>
          <cell r="C302" t="str">
            <v>31302</v>
          </cell>
          <cell r="D302" t="str">
            <v>Manufacture of other electronic and electric wires and cables</v>
          </cell>
          <cell r="E302" t="str">
            <v>035</v>
          </cell>
          <cell r="F302">
            <v>1016.921191236188</v>
          </cell>
          <cell r="G302">
            <v>1230.4746413957873</v>
          </cell>
          <cell r="H302">
            <v>1316.6078662934924</v>
          </cell>
          <cell r="I302">
            <v>1574.7494569463543</v>
          </cell>
          <cell r="J302">
            <v>1575.7437606548519</v>
          </cell>
          <cell r="K302">
            <v>1604.4774420129233</v>
          </cell>
          <cell r="L302">
            <v>1647.3357567002877</v>
          </cell>
          <cell r="M302">
            <v>2061.2520107147557</v>
          </cell>
          <cell r="N302">
            <v>65.738613026134644</v>
          </cell>
          <cell r="O302">
            <v>54.267285812319287</v>
          </cell>
          <cell r="P302">
            <v>58.363742538641134</v>
          </cell>
          <cell r="Q302">
            <v>55.628801987780676</v>
          </cell>
          <cell r="R302">
            <v>49.169318925020519</v>
          </cell>
          <cell r="S302">
            <v>49.46101467292705</v>
          </cell>
          <cell r="T302">
            <v>35.798847682632086</v>
          </cell>
          <cell r="U302">
            <v>29.847780023311454</v>
          </cell>
          <cell r="V302">
            <v>2.5589252178401316</v>
          </cell>
          <cell r="W302">
            <v>5.428154853499997</v>
          </cell>
          <cell r="X302">
            <v>7.4324849837508618</v>
          </cell>
          <cell r="Y302">
            <v>7.2875995408729759</v>
          </cell>
          <cell r="Z302">
            <v>4.941718600050435</v>
          </cell>
          <cell r="AA302">
            <v>0</v>
          </cell>
          <cell r="AB302">
            <v>0</v>
          </cell>
          <cell r="AC302">
            <v>0</v>
          </cell>
        </row>
        <row r="303">
          <cell r="B303" t="str">
            <v>27330</v>
          </cell>
          <cell r="C303" t="str">
            <v>31302</v>
          </cell>
          <cell r="D303" t="str">
            <v>Manufacture of current-carrying and non current-carrying wiring devices for electrical circuits regardless of material</v>
          </cell>
          <cell r="E303" t="str">
            <v>035</v>
          </cell>
          <cell r="F303">
            <v>42.359745513074813</v>
          </cell>
          <cell r="G303">
            <v>50.83169461568977</v>
          </cell>
          <cell r="H303">
            <v>50.780862921074089</v>
          </cell>
          <cell r="I303">
            <v>58.492524178935497</v>
          </cell>
          <cell r="J303">
            <v>65.291035518900088</v>
          </cell>
          <cell r="K303">
            <v>68.452068358029919</v>
          </cell>
          <cell r="L303">
            <v>72.940333576129234</v>
          </cell>
          <cell r="M303">
            <v>86.658088198171413</v>
          </cell>
        </row>
        <row r="304">
          <cell r="B304" t="str">
            <v>27200</v>
          </cell>
          <cell r="C304" t="str">
            <v>31400</v>
          </cell>
          <cell r="D304" t="str">
            <v>Manufacture of batteries and accumulators</v>
          </cell>
          <cell r="E304" t="str">
            <v>035</v>
          </cell>
          <cell r="F304">
            <v>155.72845691296391</v>
          </cell>
          <cell r="G304">
            <v>164.73128394904086</v>
          </cell>
          <cell r="H304">
            <v>164.71481082064588</v>
          </cell>
          <cell r="I304">
            <v>165.73240427616361</v>
          </cell>
          <cell r="J304">
            <v>178.77153903432338</v>
          </cell>
          <cell r="K304">
            <v>187.14623046243423</v>
          </cell>
          <cell r="L304">
            <v>200.56386660166891</v>
          </cell>
          <cell r="M304">
            <v>236.92324232118085</v>
          </cell>
          <cell r="N304">
            <v>30.245226505571029</v>
          </cell>
          <cell r="O304">
            <v>32.728282491630956</v>
          </cell>
          <cell r="P304">
            <v>33.332939579145517</v>
          </cell>
          <cell r="Q304">
            <v>35.330256354926121</v>
          </cell>
          <cell r="R304">
            <v>36.723471315176994</v>
          </cell>
          <cell r="S304">
            <v>15.697539332825983</v>
          </cell>
          <cell r="T304">
            <v>3.2742751161114594</v>
          </cell>
          <cell r="U304">
            <v>2.4786623801907637</v>
          </cell>
          <cell r="V304">
            <v>1.160967952973462</v>
          </cell>
          <cell r="W304">
            <v>2.4627190293626491</v>
          </cell>
          <cell r="X304">
            <v>3.3720707494431834</v>
          </cell>
          <cell r="Y304">
            <v>3.3063371536112705</v>
          </cell>
          <cell r="Z304">
            <v>2.2420260222039303</v>
          </cell>
          <cell r="AA304">
            <v>0</v>
          </cell>
          <cell r="AB304">
            <v>0</v>
          </cell>
          <cell r="AC304">
            <v>0</v>
          </cell>
        </row>
        <row r="305">
          <cell r="B305" t="str">
            <v>27400</v>
          </cell>
          <cell r="C305" t="str">
            <v>31500</v>
          </cell>
          <cell r="D305" t="str">
            <v>Manufacture of electric lighting equipment</v>
          </cell>
          <cell r="E305" t="str">
            <v>035</v>
          </cell>
          <cell r="F305">
            <v>251.64911600573987</v>
          </cell>
          <cell r="G305">
            <v>301.97893920688784</v>
          </cell>
          <cell r="H305">
            <v>309.52841268706004</v>
          </cell>
          <cell r="I305">
            <v>343.93238300981693</v>
          </cell>
          <cell r="J305">
            <v>397.42693388519456</v>
          </cell>
          <cell r="K305">
            <v>430.22259198205779</v>
          </cell>
          <cell r="L305">
            <v>460.56963317528789</v>
          </cell>
          <cell r="M305">
            <v>548.6758825792781</v>
          </cell>
          <cell r="N305">
            <v>9.4460478414594302</v>
          </cell>
          <cell r="O305">
            <v>7.6616716109406289</v>
          </cell>
          <cell r="P305">
            <v>8.1836041883053419</v>
          </cell>
          <cell r="Q305">
            <v>7.7254903607309728</v>
          </cell>
          <cell r="R305">
            <v>6.9069398688802401</v>
          </cell>
          <cell r="S305">
            <v>6.948218986964843</v>
          </cell>
          <cell r="T305">
            <v>4.502054944511567</v>
          </cell>
          <cell r="U305">
            <v>3.358394808460619</v>
          </cell>
          <cell r="V305">
            <v>3.579081793529193</v>
          </cell>
          <cell r="W305">
            <v>7.5921758374076527</v>
          </cell>
          <cell r="X305">
            <v>10.395564317614127</v>
          </cell>
          <cell r="Y305">
            <v>10.192917969398705</v>
          </cell>
          <cell r="Z305">
            <v>6.9118139705206749</v>
          </cell>
          <cell r="AA305">
            <v>0</v>
          </cell>
          <cell r="AB305">
            <v>0</v>
          </cell>
          <cell r="AC305">
            <v>0</v>
          </cell>
        </row>
        <row r="306">
          <cell r="B306" t="str">
            <v>27900</v>
          </cell>
          <cell r="C306" t="str">
            <v>31900</v>
          </cell>
          <cell r="D306" t="str">
            <v>Manufacture of miscellaneous electrical equipment other than motors, generators and transformers, batteries and accumulators, wires and wiring devices, lighting equipment or domestic appliances</v>
          </cell>
          <cell r="E306" t="str">
            <v>035</v>
          </cell>
          <cell r="F306">
            <v>225.70535874990276</v>
          </cell>
          <cell r="G306">
            <v>270.84643049988324</v>
          </cell>
          <cell r="H306">
            <v>281.13859485887883</v>
          </cell>
          <cell r="I306">
            <v>318.06278234283252</v>
          </cell>
          <cell r="J306">
            <v>314.04515333266124</v>
          </cell>
          <cell r="K306">
            <v>345.26049643546526</v>
          </cell>
          <cell r="L306">
            <v>369.27129239957333</v>
          </cell>
          <cell r="M306">
            <v>438.8442927604458</v>
          </cell>
          <cell r="N306">
            <v>80.839793825518058</v>
          </cell>
          <cell r="O306">
            <v>58.878231624153209</v>
          </cell>
          <cell r="P306">
            <v>61.833430596498637</v>
          </cell>
          <cell r="Q306">
            <v>55.312882365414083</v>
          </cell>
          <cell r="R306">
            <v>45.889196241591982</v>
          </cell>
          <cell r="S306">
            <v>48.893037039981806</v>
          </cell>
          <cell r="T306">
            <v>24.322855115550226</v>
          </cell>
          <cell r="U306">
            <v>12.680648379763635</v>
          </cell>
          <cell r="V306">
            <v>1.1956740028962438</v>
          </cell>
          <cell r="W306">
            <v>2.5363397088654178</v>
          </cell>
          <cell r="X306">
            <v>3.4728756471783773</v>
          </cell>
          <cell r="Y306">
            <v>3.4051770070464014</v>
          </cell>
          <cell r="Z306">
            <v>2.3090492908957958</v>
          </cell>
          <cell r="AA306">
            <v>0</v>
          </cell>
          <cell r="AB306">
            <v>0</v>
          </cell>
          <cell r="AC306">
            <v>0</v>
          </cell>
        </row>
        <row r="307">
          <cell r="B307" t="str">
            <v>26101</v>
          </cell>
          <cell r="C307" t="str">
            <v>32101</v>
          </cell>
          <cell r="D307" t="str">
            <v>Manufacture of diodes, transistors and similar semiconductor devices</v>
          </cell>
          <cell r="E307" t="str">
            <v>036</v>
          </cell>
          <cell r="F307">
            <v>8847.5637098441584</v>
          </cell>
          <cell r="G307">
            <v>9112.9906211394846</v>
          </cell>
          <cell r="H307">
            <v>10201.081701303541</v>
          </cell>
          <cell r="I307">
            <v>12039.456228835836</v>
          </cell>
          <cell r="J307">
            <v>13169.055460060357</v>
          </cell>
          <cell r="K307">
            <v>13080.081006359222</v>
          </cell>
          <cell r="L307">
            <v>14423.763575593803</v>
          </cell>
          <cell r="M307">
            <v>16361.463722883622</v>
          </cell>
          <cell r="N307">
            <v>106.98673219211319</v>
          </cell>
          <cell r="O307">
            <v>101.82767300164495</v>
          </cell>
          <cell r="P307">
            <v>109.6393702041689</v>
          </cell>
          <cell r="Q307">
            <v>112.56580888928443</v>
          </cell>
          <cell r="R307">
            <v>115.59786816236362</v>
          </cell>
          <cell r="S307">
            <v>96.877016874038588</v>
          </cell>
          <cell r="T307">
            <v>61.054745400601171</v>
          </cell>
          <cell r="U307">
            <v>51.53156659929224</v>
          </cell>
          <cell r="V307">
            <v>41.682314361013269</v>
          </cell>
          <cell r="W307">
            <v>89.100840891569106</v>
          </cell>
          <cell r="X307">
            <v>121.21312064348646</v>
          </cell>
          <cell r="Y307">
            <v>121.57548981583135</v>
          </cell>
          <cell r="Z307">
            <v>82.695484378847055</v>
          </cell>
          <cell r="AA307">
            <v>0</v>
          </cell>
          <cell r="AB307">
            <v>0</v>
          </cell>
          <cell r="AC307">
            <v>0</v>
          </cell>
        </row>
        <row r="308">
          <cell r="B308" t="str">
            <v>26102</v>
          </cell>
          <cell r="C308" t="str">
            <v>32101</v>
          </cell>
          <cell r="D308" t="str">
            <v>Manufacture electronic integrated circuits micro assemblies</v>
          </cell>
          <cell r="E308" t="str">
            <v>036</v>
          </cell>
          <cell r="F308">
            <v>4937.6042528297057</v>
          </cell>
          <cell r="G308">
            <v>4977.1050868523434</v>
          </cell>
          <cell r="H308">
            <v>5673.8997990116713</v>
          </cell>
          <cell r="I308">
            <v>6205.2610272168167</v>
          </cell>
          <cell r="J308">
            <v>6378.4481814678256</v>
          </cell>
          <cell r="K308">
            <v>6442.5616849976541</v>
          </cell>
          <cell r="L308">
            <v>7380.1786113114467</v>
          </cell>
          <cell r="M308">
            <v>8504.1469106609584</v>
          </cell>
          <cell r="N308">
            <v>59.706622206107362</v>
          </cell>
          <cell r="O308">
            <v>55.613689330830582</v>
          </cell>
          <cell r="P308">
            <v>60.982042765690977</v>
          </cell>
          <cell r="Q308">
            <v>58.683001079434547</v>
          </cell>
          <cell r="R308">
            <v>55.989969379201497</v>
          </cell>
          <cell r="S308">
            <v>47.716536064731727</v>
          </cell>
          <cell r="T308">
            <v>31.239760951644161</v>
          </cell>
          <cell r="U308">
            <v>26.784401464275255</v>
          </cell>
          <cell r="V308">
            <v>23.261858225189201</v>
          </cell>
          <cell r="W308">
            <v>48.662866766870359</v>
          </cell>
          <cell r="X308">
            <v>67.419428742421644</v>
          </cell>
          <cell r="Y308">
            <v>63.379943434798761</v>
          </cell>
          <cell r="Z308">
            <v>42.722727687939802</v>
          </cell>
          <cell r="AA308">
            <v>0</v>
          </cell>
          <cell r="AB308">
            <v>0</v>
          </cell>
          <cell r="AC308">
            <v>0</v>
          </cell>
        </row>
        <row r="309">
          <cell r="B309" t="str">
            <v>26103</v>
          </cell>
          <cell r="C309" t="str">
            <v>32102</v>
          </cell>
          <cell r="D309" t="str">
            <v>Manufacture of electrical capacitors and resistors</v>
          </cell>
          <cell r="E309" t="str">
            <v>036</v>
          </cell>
          <cell r="F309">
            <v>325.42210507848222</v>
          </cell>
          <cell r="G309">
            <v>317.28655245152004</v>
          </cell>
          <cell r="H309">
            <v>262.07869232495568</v>
          </cell>
          <cell r="I309">
            <v>357.56771846580273</v>
          </cell>
          <cell r="J309">
            <v>413.16475859221646</v>
          </cell>
          <cell r="K309">
            <v>443.60246224699995</v>
          </cell>
          <cell r="L309">
            <v>546.52821454370451</v>
          </cell>
          <cell r="M309">
            <v>598.93054960441077</v>
          </cell>
        </row>
        <row r="310">
          <cell r="B310" t="str">
            <v>26104</v>
          </cell>
          <cell r="C310" t="str">
            <v>32102</v>
          </cell>
          <cell r="D310" t="str">
            <v>Manufacture of printed circuit boards</v>
          </cell>
          <cell r="E310" t="str">
            <v>036</v>
          </cell>
          <cell r="F310">
            <v>5845.6688082452529</v>
          </cell>
          <cell r="G310">
            <v>4839.0446394654209</v>
          </cell>
          <cell r="H310">
            <v>4359.9792201583441</v>
          </cell>
          <cell r="I310">
            <v>5826.1280848461975</v>
          </cell>
          <cell r="J310">
            <v>8169.9124282269477</v>
          </cell>
          <cell r="K310">
            <v>10195.382780016429</v>
          </cell>
          <cell r="L310">
            <v>11182.005264712796</v>
          </cell>
          <cell r="M310">
            <v>12731.232674525381</v>
          </cell>
          <cell r="N310">
            <v>69.315719192259238</v>
          </cell>
          <cell r="O310">
            <v>61.737414392645576</v>
          </cell>
          <cell r="P310">
            <v>66.492042175410575</v>
          </cell>
          <cell r="Q310">
            <v>65.332619930576826</v>
          </cell>
          <cell r="R310">
            <v>61.458574819647268</v>
          </cell>
          <cell r="S310">
            <v>59.259967772613422</v>
          </cell>
          <cell r="T310">
            <v>45.669264819470342</v>
          </cell>
          <cell r="U310">
            <v>38.987437033637256</v>
          </cell>
          <cell r="V310">
            <v>25.325998621880519</v>
          </cell>
          <cell r="W310">
            <v>53.723118354795005</v>
          </cell>
          <cell r="X310">
            <v>73.560220964371283</v>
          </cell>
          <cell r="Y310">
            <v>72.126271859069547</v>
          </cell>
          <cell r="Z310">
            <v>48.908798733960353</v>
          </cell>
          <cell r="AA310">
            <v>0</v>
          </cell>
          <cell r="AB310">
            <v>0</v>
          </cell>
          <cell r="AC310">
            <v>0</v>
          </cell>
        </row>
        <row r="311">
          <cell r="B311" t="str">
            <v>26105</v>
          </cell>
          <cell r="C311" t="str">
            <v>32102</v>
          </cell>
          <cell r="D311" t="str">
            <v>Manufacture of display components</v>
          </cell>
          <cell r="E311" t="str">
            <v>036</v>
          </cell>
          <cell r="F311">
            <v>176.87414193219843</v>
          </cell>
          <cell r="G311">
            <v>167.13944919381606</v>
          </cell>
          <cell r="H311">
            <v>148.75410978249647</v>
          </cell>
          <cell r="I311">
            <v>172.51503161835672</v>
          </cell>
          <cell r="J311">
            <v>198.91771938418128</v>
          </cell>
          <cell r="K311">
            <v>209.9222084214075</v>
          </cell>
          <cell r="L311">
            <v>232.64643358265016</v>
          </cell>
          <cell r="M311">
            <v>277.59660324155493</v>
          </cell>
        </row>
        <row r="312">
          <cell r="B312" t="str">
            <v>26109</v>
          </cell>
          <cell r="C312" t="str">
            <v>32109</v>
          </cell>
          <cell r="D312" t="str">
            <v>Manufacture of other components for electronic applications</v>
          </cell>
          <cell r="E312" t="str">
            <v>036</v>
          </cell>
          <cell r="F312">
            <v>746.04994538703886</v>
          </cell>
          <cell r="G312">
            <v>673.34590795557187</v>
          </cell>
          <cell r="H312">
            <v>666.20844133124274</v>
          </cell>
          <cell r="I312">
            <v>750.41367857098294</v>
          </cell>
          <cell r="J312">
            <v>789.42091734116821</v>
          </cell>
          <cell r="K312">
            <v>1019.613824995547</v>
          </cell>
          <cell r="L312">
            <v>1198.0302079462194</v>
          </cell>
          <cell r="M312">
            <v>1250.2045925556772</v>
          </cell>
          <cell r="N312">
            <v>329.73718296972601</v>
          </cell>
          <cell r="O312">
            <v>347.28789647481096</v>
          </cell>
          <cell r="P312">
            <v>345.37206816421173</v>
          </cell>
          <cell r="Q312">
            <v>363.57912676398718</v>
          </cell>
          <cell r="R312">
            <v>447.32270898151461</v>
          </cell>
          <cell r="S312">
            <v>183.39232401331188</v>
          </cell>
          <cell r="T312">
            <v>9.2196925568020589</v>
          </cell>
          <cell r="U312">
            <v>4.3269608328782398</v>
          </cell>
          <cell r="V312">
            <v>6.3410162881029351</v>
          </cell>
          <cell r="W312">
            <v>13.450966874850996</v>
          </cell>
          <cell r="X312">
            <v>18.41769662296911</v>
          </cell>
          <cell r="Y312">
            <v>18.058670518262101</v>
          </cell>
          <cell r="Z312">
            <v>12.245577915164663</v>
          </cell>
          <cell r="AA312">
            <v>0</v>
          </cell>
          <cell r="AB312">
            <v>0</v>
          </cell>
          <cell r="AC312">
            <v>0</v>
          </cell>
        </row>
        <row r="313">
          <cell r="B313" t="str">
            <v>26300</v>
          </cell>
          <cell r="C313" t="str">
            <v>32200</v>
          </cell>
          <cell r="D313" t="str">
            <v>Manufacture of communication equipment</v>
          </cell>
          <cell r="E313" t="str">
            <v>036</v>
          </cell>
          <cell r="F313">
            <v>4166.700753618592</v>
          </cell>
          <cell r="G313">
            <v>4416.7027988357077</v>
          </cell>
          <cell r="H313">
            <v>4770.0390227425651</v>
          </cell>
          <cell r="I313">
            <v>4933.4890591762323</v>
          </cell>
          <cell r="J313">
            <v>6058.1104201054004</v>
          </cell>
          <cell r="K313">
            <v>5693.4106893263997</v>
          </cell>
          <cell r="L313">
            <v>5911.3237873929611</v>
          </cell>
          <cell r="M313">
            <v>6292.8358668907349</v>
          </cell>
          <cell r="N313">
            <v>13.072571191472667</v>
          </cell>
          <cell r="O313">
            <v>15.472631606487871</v>
          </cell>
          <cell r="P313">
            <v>17.1512820638143</v>
          </cell>
          <cell r="Q313">
            <v>18.510529817716947</v>
          </cell>
          <cell r="R313">
            <v>19.23595280032038</v>
          </cell>
          <cell r="S313">
            <v>17.275855685780837</v>
          </cell>
          <cell r="T313">
            <v>17.491941442264856</v>
          </cell>
          <cell r="U313">
            <v>17.381266963626629</v>
          </cell>
          <cell r="V313">
            <v>2.9489641068127455</v>
          </cell>
          <cell r="W313">
            <v>6.2555301411676298</v>
          </cell>
          <cell r="X313">
            <v>8.5653661500925242</v>
          </cell>
          <cell r="Y313">
            <v>8.3983968429522466</v>
          </cell>
          <cell r="Z313">
            <v>5.6949498468806388</v>
          </cell>
          <cell r="AA313">
            <v>0</v>
          </cell>
          <cell r="AB313">
            <v>0</v>
          </cell>
          <cell r="AC313">
            <v>0</v>
          </cell>
        </row>
        <row r="314">
          <cell r="B314" t="str">
            <v>26400</v>
          </cell>
          <cell r="C314" t="str">
            <v>32300</v>
          </cell>
          <cell r="D314" t="str">
            <v>Manufacture of consumer electronics</v>
          </cell>
          <cell r="E314" t="str">
            <v>036</v>
          </cell>
          <cell r="F314">
            <v>8143.1206266149966</v>
          </cell>
          <cell r="G314">
            <v>7963.9719728294658</v>
          </cell>
          <cell r="H314">
            <v>7661.3410378619446</v>
          </cell>
          <cell r="I314">
            <v>6391.7843065463203</v>
          </cell>
          <cell r="J314">
            <v>7725.0727407925551</v>
          </cell>
          <cell r="K314">
            <v>12157.105643220028</v>
          </cell>
          <cell r="L314">
            <v>12581.940093024612</v>
          </cell>
          <cell r="M314">
            <v>12592.777620216832</v>
          </cell>
          <cell r="N314">
            <v>20.291945397595441</v>
          </cell>
          <cell r="O314">
            <v>21.172999375522576</v>
          </cell>
          <cell r="P314">
            <v>23.212890543263473</v>
          </cell>
          <cell r="Q314">
            <v>24.094175547643289</v>
          </cell>
          <cell r="R314">
            <v>24.076047486905605</v>
          </cell>
          <cell r="S314">
            <v>22.227360005628206</v>
          </cell>
          <cell r="T314">
            <v>20.306479578893935</v>
          </cell>
          <cell r="U314">
            <v>19.25164689317689</v>
          </cell>
          <cell r="V314">
            <v>6.2915685021220265</v>
          </cell>
          <cell r="W314">
            <v>13.34607508762884</v>
          </cell>
          <cell r="X314">
            <v>18.274073853448307</v>
          </cell>
          <cell r="Y314">
            <v>17.917847464935125</v>
          </cell>
          <cell r="Z314">
            <v>12.150085853884571</v>
          </cell>
          <cell r="AA314">
            <v>0</v>
          </cell>
          <cell r="AB314">
            <v>0</v>
          </cell>
          <cell r="AC314">
            <v>0</v>
          </cell>
        </row>
        <row r="315">
          <cell r="B315" t="str">
            <v>95214</v>
          </cell>
          <cell r="C315" t="str">
            <v>32300</v>
          </cell>
          <cell r="D315" t="str">
            <v>Repair and maintenance of household-type video cameras</v>
          </cell>
          <cell r="E315" t="str">
            <v>036</v>
          </cell>
          <cell r="F315">
            <v>1.1842709999999999</v>
          </cell>
          <cell r="G315">
            <v>1.3365293697020932</v>
          </cell>
          <cell r="H315">
            <v>1.3631212921263249</v>
          </cell>
          <cell r="I315">
            <v>1.4293507142670701</v>
          </cell>
          <cell r="J315">
            <v>1.5373133021584124</v>
          </cell>
          <cell r="K315">
            <v>3.4417499999999999</v>
          </cell>
          <cell r="L315">
            <v>3.6722191413210128</v>
          </cell>
          <cell r="M315">
            <v>3.8058823591990665</v>
          </cell>
        </row>
        <row r="316">
          <cell r="B316" t="str">
            <v>26600</v>
          </cell>
          <cell r="C316" t="str">
            <v>33110</v>
          </cell>
          <cell r="D316" t="str">
            <v>Manufacture of irradiation, electro medical and electrotherapeutic equipment</v>
          </cell>
          <cell r="E316" t="str">
            <v>037</v>
          </cell>
          <cell r="F316">
            <v>596.21786152736138</v>
          </cell>
          <cell r="G316">
            <v>602.18004014263499</v>
          </cell>
          <cell r="H316">
            <v>517.87483452266611</v>
          </cell>
          <cell r="I316">
            <v>596.94008195686899</v>
          </cell>
          <cell r="J316">
            <v>608.63377445320293</v>
          </cell>
          <cell r="K316">
            <v>804.38234776639001</v>
          </cell>
          <cell r="L316">
            <v>859.74959352784617</v>
          </cell>
          <cell r="M316">
            <v>877.31540797617367</v>
          </cell>
          <cell r="N316">
            <v>4.8942348083173508</v>
          </cell>
          <cell r="O316">
            <v>5.7933115645427042</v>
          </cell>
          <cell r="P316">
            <v>6.4137085349509828</v>
          </cell>
          <cell r="Q316">
            <v>6.8994315660990413</v>
          </cell>
          <cell r="R316">
            <v>7.1422730106837289</v>
          </cell>
          <cell r="S316">
            <v>6.4417442811083889</v>
          </cell>
          <cell r="T316">
            <v>6.5306903580141116</v>
          </cell>
          <cell r="U316">
            <v>6.4836512558753743</v>
          </cell>
          <cell r="V316">
            <v>0.89204769593622357</v>
          </cell>
          <cell r="W316">
            <v>1.8922682837667104</v>
          </cell>
          <cell r="X316">
            <v>2.5909827526854099</v>
          </cell>
          <cell r="Y316">
            <v>2.5404753269142861</v>
          </cell>
          <cell r="Z316">
            <v>1.7226953958666156</v>
          </cell>
          <cell r="AA316">
            <v>0</v>
          </cell>
          <cell r="AB316">
            <v>0</v>
          </cell>
          <cell r="AC316">
            <v>0</v>
          </cell>
        </row>
        <row r="317">
          <cell r="B317" t="str">
            <v>32500</v>
          </cell>
          <cell r="C317" t="str">
            <v>33110</v>
          </cell>
          <cell r="D317" t="str">
            <v>Manufacture of medical and dental instrument and supplies</v>
          </cell>
          <cell r="E317" t="str">
            <v>037</v>
          </cell>
          <cell r="F317">
            <v>179.07847866609228</v>
          </cell>
          <cell r="G317">
            <v>168.33376994612672</v>
          </cell>
          <cell r="H317">
            <v>176.75045844343308</v>
          </cell>
          <cell r="I317">
            <v>182.96510268294327</v>
          </cell>
          <cell r="J317">
            <v>194.77530825515089</v>
          </cell>
          <cell r="K317">
            <v>220.04751952092136</v>
          </cell>
          <cell r="L317">
            <v>231.74304518345832</v>
          </cell>
          <cell r="M317">
            <v>239.30217438739322</v>
          </cell>
        </row>
        <row r="318">
          <cell r="B318" t="str">
            <v>26511</v>
          </cell>
          <cell r="C318" t="str">
            <v>33120</v>
          </cell>
          <cell r="D318" t="str">
            <v>Manufacture of measuring, testing, navigating and control equipment</v>
          </cell>
          <cell r="E318" t="str">
            <v>037</v>
          </cell>
          <cell r="F318">
            <v>817.11656160000007</v>
          </cell>
          <cell r="G318">
            <v>694.54907735999996</v>
          </cell>
          <cell r="H318">
            <v>764.00398509599995</v>
          </cell>
          <cell r="I318">
            <v>974.38900139154839</v>
          </cell>
          <cell r="J318">
            <v>961.40793951266551</v>
          </cell>
          <cell r="K318">
            <v>948.22532133375785</v>
          </cell>
          <cell r="L318">
            <v>1151.7599901074059</v>
          </cell>
          <cell r="M318">
            <v>1176.6958150170908</v>
          </cell>
          <cell r="N318">
            <v>3.269120834550761</v>
          </cell>
          <cell r="O318">
            <v>3.2098291898925106</v>
          </cell>
          <cell r="P318">
            <v>3.3879766364161821</v>
          </cell>
          <cell r="Q318">
            <v>3.4673181034743945</v>
          </cell>
          <cell r="R318">
            <v>3.6661473576854626</v>
          </cell>
          <cell r="S318">
            <v>2.6954906715000577</v>
          </cell>
          <cell r="T318">
            <v>1.7775322123856439</v>
          </cell>
          <cell r="U318">
            <v>1.5859611395685249</v>
          </cell>
          <cell r="V318">
            <v>2.8660686590205651</v>
          </cell>
          <cell r="W318">
            <v>6.0796870473057565</v>
          </cell>
          <cell r="X318">
            <v>8.3245935137367351</v>
          </cell>
          <cell r="Y318">
            <v>8.1623177175995121</v>
          </cell>
          <cell r="Z318">
            <v>5.5348646777798827</v>
          </cell>
          <cell r="AA318">
            <v>0</v>
          </cell>
          <cell r="AB318">
            <v>0</v>
          </cell>
          <cell r="AC318">
            <v>0</v>
          </cell>
        </row>
        <row r="319">
          <cell r="B319" t="str">
            <v>26512</v>
          </cell>
          <cell r="C319" t="str">
            <v>33130</v>
          </cell>
          <cell r="D319" t="str">
            <v>Manufacture of industrial process control equipment manufacturing</v>
          </cell>
          <cell r="E319" t="str">
            <v>037</v>
          </cell>
          <cell r="F319">
            <v>0.53873101441988736</v>
          </cell>
          <cell r="G319">
            <v>0.49024522312209745</v>
          </cell>
          <cell r="H319">
            <v>0.53926974543430717</v>
          </cell>
          <cell r="I319">
            <v>0.69292445962783167</v>
          </cell>
          <cell r="J319">
            <v>0.67116167025638673</v>
          </cell>
          <cell r="K319">
            <v>0.67386994182820503</v>
          </cell>
          <cell r="L319">
            <v>0.71914861095952598</v>
          </cell>
          <cell r="M319">
            <v>0.74699257764761662</v>
          </cell>
          <cell r="N319">
            <v>0.11370490942833068</v>
          </cell>
          <cell r="O319">
            <v>0.10655437974765165</v>
          </cell>
          <cell r="P319">
            <v>0.12210286214306496</v>
          </cell>
          <cell r="Q319">
            <v>0.12136312597351087</v>
          </cell>
          <cell r="R319">
            <v>0.12212026782268652</v>
          </cell>
          <cell r="S319">
            <v>0.10110179987449572</v>
          </cell>
          <cell r="T319">
            <v>2.4832663806790712E-2</v>
          </cell>
          <cell r="U319">
            <v>1.1424001977417797E-2</v>
          </cell>
          <cell r="V319">
            <v>0.50162904373755202</v>
          </cell>
          <cell r="W319">
            <v>1.0640874182008508</v>
          </cell>
          <cell r="X319">
            <v>1.4569985511884498</v>
          </cell>
          <cell r="Y319">
            <v>1.428596491739573</v>
          </cell>
          <cell r="Z319">
            <v>0.96873076183746598</v>
          </cell>
          <cell r="AA319">
            <v>0</v>
          </cell>
          <cell r="AB319">
            <v>0</v>
          </cell>
          <cell r="AC319">
            <v>0</v>
          </cell>
        </row>
        <row r="320">
          <cell r="B320" t="str">
            <v>26701</v>
          </cell>
          <cell r="C320" t="str">
            <v>33201</v>
          </cell>
          <cell r="D320" t="str">
            <v>Manufacture of optical instruments and equipment</v>
          </cell>
          <cell r="E320" t="str">
            <v>037</v>
          </cell>
          <cell r="F320">
            <v>224.33896680827365</v>
          </cell>
          <cell r="G320">
            <v>223.21727197423229</v>
          </cell>
          <cell r="H320">
            <v>226.56553105384569</v>
          </cell>
          <cell r="I320">
            <v>215.389433904827</v>
          </cell>
          <cell r="J320">
            <v>209.25902491996408</v>
          </cell>
          <cell r="K320">
            <v>228.26936894653159</v>
          </cell>
          <cell r="L320">
            <v>228.22353245724707</v>
          </cell>
          <cell r="M320">
            <v>242.8779426904282</v>
          </cell>
          <cell r="N320">
            <v>3.8174694501856559</v>
          </cell>
          <cell r="O320">
            <v>2.9874525793257867</v>
          </cell>
          <cell r="P320">
            <v>3.1695154585894496</v>
          </cell>
          <cell r="Q320">
            <v>2.942309073423071</v>
          </cell>
          <cell r="R320">
            <v>2.5651117554764196</v>
          </cell>
          <cell r="S320">
            <v>2.6442805022248272</v>
          </cell>
          <cell r="T320">
            <v>1.6450258674431408</v>
          </cell>
          <cell r="U320">
            <v>1.1550656071815129</v>
          </cell>
          <cell r="V320">
            <v>0.10431448243390673</v>
          </cell>
          <cell r="W320">
            <v>0.2212785118401715</v>
          </cell>
          <cell r="X320">
            <v>0.30298494808385312</v>
          </cell>
          <cell r="Y320">
            <v>0.297078698897419</v>
          </cell>
          <cell r="Z320">
            <v>0.20144895775163549</v>
          </cell>
          <cell r="AA320">
            <v>0</v>
          </cell>
          <cell r="AB320">
            <v>0</v>
          </cell>
          <cell r="AC320">
            <v>0</v>
          </cell>
        </row>
        <row r="321">
          <cell r="B321" t="str">
            <v>26702</v>
          </cell>
          <cell r="C321" t="str">
            <v>33202</v>
          </cell>
          <cell r="D321" t="str">
            <v>Manufacture of photographic equipment</v>
          </cell>
          <cell r="E321" t="str">
            <v>037</v>
          </cell>
          <cell r="F321">
            <v>335.95484400000032</v>
          </cell>
          <cell r="G321">
            <v>315.79755336000017</v>
          </cell>
          <cell r="H321">
            <v>347.6931062493602</v>
          </cell>
          <cell r="I321">
            <v>310.81813768527422</v>
          </cell>
          <cell r="J321">
            <v>408.52627952820148</v>
          </cell>
          <cell r="K321">
            <v>515.53648277338698</v>
          </cell>
          <cell r="L321">
            <v>515.01991521764876</v>
          </cell>
          <cell r="M321">
            <v>551.95928165654914</v>
          </cell>
          <cell r="N321">
            <v>11.993693168246287</v>
          </cell>
          <cell r="O321">
            <v>9.5812321422137785</v>
          </cell>
          <cell r="P321">
            <v>10.191728436736733</v>
          </cell>
          <cell r="Q321">
            <v>9.555182478388577</v>
          </cell>
          <cell r="R321">
            <v>8.4423647467035607</v>
          </cell>
          <cell r="S321">
            <v>8.6113193659853646</v>
          </cell>
          <cell r="T321">
            <v>5.6081476933642715</v>
          </cell>
          <cell r="U321">
            <v>4.1265982980953604</v>
          </cell>
          <cell r="V321">
            <v>0.20699829587357571</v>
          </cell>
          <cell r="W321">
            <v>0.43909794494142046</v>
          </cell>
          <cell r="X321">
            <v>0.60123356283188101</v>
          </cell>
          <cell r="Y321">
            <v>0.5895133923620598</v>
          </cell>
          <cell r="Z321">
            <v>0.39974881710712795</v>
          </cell>
          <cell r="AA321">
            <v>0</v>
          </cell>
          <cell r="AB321">
            <v>0</v>
          </cell>
          <cell r="AC321">
            <v>0</v>
          </cell>
        </row>
        <row r="322">
          <cell r="B322" t="str">
            <v>26800</v>
          </cell>
          <cell r="C322" t="str">
            <v>33202</v>
          </cell>
          <cell r="D322" t="str">
            <v>Manufacture of magnetic and optical recording media</v>
          </cell>
          <cell r="E322" t="str">
            <v>037</v>
          </cell>
          <cell r="F322">
            <v>289.707791793149</v>
          </cell>
          <cell r="G322">
            <v>272.3253242855601</v>
          </cell>
          <cell r="H322">
            <v>285.94159049983807</v>
          </cell>
          <cell r="I322">
            <v>308.2217323693892</v>
          </cell>
          <cell r="J322">
            <v>326.79628356020532</v>
          </cell>
          <cell r="K322">
            <v>369.10895122649981</v>
          </cell>
          <cell r="L322">
            <v>397.24206638003261</v>
          </cell>
          <cell r="M322">
            <v>398.21819036792886</v>
          </cell>
        </row>
        <row r="323">
          <cell r="B323" t="str">
            <v>26520</v>
          </cell>
          <cell r="C323" t="str">
            <v>33300</v>
          </cell>
          <cell r="D323" t="str">
            <v>Manufacture of watches and clocks and parts</v>
          </cell>
          <cell r="E323" t="str">
            <v>037</v>
          </cell>
          <cell r="F323">
            <v>297.82753876136076</v>
          </cell>
          <cell r="G323">
            <v>259.10995872238391</v>
          </cell>
          <cell r="H323">
            <v>305.74975129241307</v>
          </cell>
          <cell r="I323">
            <v>242.83884437953441</v>
          </cell>
          <cell r="J323">
            <v>247.08824987934884</v>
          </cell>
          <cell r="K323">
            <v>215.07634340892741</v>
          </cell>
          <cell r="L323">
            <v>210.15539667173107</v>
          </cell>
          <cell r="M323">
            <v>197.41065345881623</v>
          </cell>
          <cell r="N323">
            <v>2.1597658347299142</v>
          </cell>
          <cell r="O323">
            <v>2.1572959181755227</v>
          </cell>
          <cell r="P323">
            <v>2.3523763970815699</v>
          </cell>
          <cell r="Q323">
            <v>2.4087127990726205</v>
          </cell>
          <cell r="R323">
            <v>2.3681548220377384</v>
          </cell>
          <cell r="S323">
            <v>2.2221135583758582</v>
          </cell>
          <cell r="T323">
            <v>1.9827622331073391</v>
          </cell>
          <cell r="U323">
            <v>1.8438327919068824</v>
          </cell>
          <cell r="V323">
            <v>0.73074081842117733</v>
          </cell>
          <cell r="W323">
            <v>1.550093880239092</v>
          </cell>
          <cell r="X323">
            <v>2.1224614623609255</v>
          </cell>
          <cell r="Y323">
            <v>2.0810871750750843</v>
          </cell>
          <cell r="Z323">
            <v>1.4111844570651355</v>
          </cell>
          <cell r="AA323">
            <v>0</v>
          </cell>
          <cell r="AB323">
            <v>0</v>
          </cell>
          <cell r="AC323">
            <v>0</v>
          </cell>
        </row>
        <row r="324">
          <cell r="B324" t="str">
            <v>29101</v>
          </cell>
          <cell r="C324" t="str">
            <v>34100</v>
          </cell>
          <cell r="D324" t="str">
            <v>Manufacture of passenger cars</v>
          </cell>
          <cell r="E324" t="str">
            <v>038</v>
          </cell>
          <cell r="F324">
            <v>11217.635033003626</v>
          </cell>
          <cell r="G324">
            <v>10757.71199665048</v>
          </cell>
          <cell r="H324">
            <v>10746.72742064378</v>
          </cell>
          <cell r="I324">
            <v>11658.457299732007</v>
          </cell>
          <cell r="J324">
            <v>12709.955785673228</v>
          </cell>
          <cell r="K324">
            <v>12497.314218329244</v>
          </cell>
          <cell r="L324">
            <v>11173.73116785453</v>
          </cell>
          <cell r="M324">
            <v>11510.865744758146</v>
          </cell>
          <cell r="N324">
            <v>7259.2498464447417</v>
          </cell>
          <cell r="O324">
            <v>6673.8906840232366</v>
          </cell>
          <cell r="P324">
            <v>6988.0475792064444</v>
          </cell>
          <cell r="Q324">
            <v>7320.1567480106278</v>
          </cell>
          <cell r="R324">
            <v>7784.5055289219226</v>
          </cell>
          <cell r="S324">
            <v>5383.9955449461486</v>
          </cell>
          <cell r="T324">
            <v>3882.9803034372021</v>
          </cell>
          <cell r="U324">
            <v>3133.4275837972414</v>
          </cell>
          <cell r="V324">
            <v>956.26741007650344</v>
          </cell>
          <cell r="W324">
            <v>2028.495224112851</v>
          </cell>
          <cell r="X324">
            <v>2777.5110879727067</v>
          </cell>
          <cell r="Y324">
            <v>2723.3675646478769</v>
          </cell>
          <cell r="Z324">
            <v>1846.7145558031486</v>
          </cell>
          <cell r="AA324">
            <v>0</v>
          </cell>
          <cell r="AB324">
            <v>0</v>
          </cell>
          <cell r="AC324">
            <v>0</v>
          </cell>
        </row>
        <row r="325">
          <cell r="B325" t="str">
            <v>29102</v>
          </cell>
          <cell r="C325" t="str">
            <v>34100</v>
          </cell>
          <cell r="D325" t="str">
            <v>Manufacture of commercial vehicles</v>
          </cell>
          <cell r="E325" t="str">
            <v>038</v>
          </cell>
          <cell r="F325">
            <v>114.63822926069781</v>
          </cell>
          <cell r="G325">
            <v>115.21142040700128</v>
          </cell>
          <cell r="H325">
            <v>115.44184324781529</v>
          </cell>
          <cell r="I325">
            <v>136.32259737357299</v>
          </cell>
          <cell r="J325">
            <v>152.87004394191797</v>
          </cell>
          <cell r="K325">
            <v>163.31042436416928</v>
          </cell>
          <cell r="L325">
            <v>159.83681163794341</v>
          </cell>
          <cell r="M325">
            <v>174.53243055765267</v>
          </cell>
        </row>
        <row r="326">
          <cell r="B326" t="str">
            <v>29200</v>
          </cell>
          <cell r="C326" t="str">
            <v>34200</v>
          </cell>
          <cell r="D326" t="str">
            <v>Manufacture of bodies (coachwork) for motor vehicles; manufacture of trailers and semi-trailers</v>
          </cell>
          <cell r="E326" t="str">
            <v>038</v>
          </cell>
          <cell r="F326">
            <v>270.51992209255616</v>
          </cell>
          <cell r="G326">
            <v>272.41356154720404</v>
          </cell>
          <cell r="H326">
            <v>272.9583886702984</v>
          </cell>
          <cell r="I326">
            <v>338.77582044985365</v>
          </cell>
          <cell r="J326">
            <v>376.7839740379718</v>
          </cell>
          <cell r="K326">
            <v>412.55118635718736</v>
          </cell>
          <cell r="L326">
            <v>407.93886409371385</v>
          </cell>
          <cell r="M326">
            <v>447.459371691353</v>
          </cell>
          <cell r="N326">
            <v>3.0182628802513558</v>
          </cell>
          <cell r="O326">
            <v>3.6471309007718111</v>
          </cell>
          <cell r="P326">
            <v>4.0570881067847964</v>
          </cell>
          <cell r="Q326">
            <v>4.3564984516325964</v>
          </cell>
          <cell r="R326">
            <v>4.5424217541980729</v>
          </cell>
          <cell r="S326">
            <v>4.0053338735781878</v>
          </cell>
          <cell r="T326">
            <v>4.0259321024202483</v>
          </cell>
          <cell r="U326">
            <v>4.0187392727754645</v>
          </cell>
          <cell r="V326">
            <v>0.86515109512656463</v>
          </cell>
          <cell r="W326">
            <v>1.8352135042015487</v>
          </cell>
          <cell r="X326">
            <v>2.5128606644594536</v>
          </cell>
          <cell r="Y326">
            <v>2.4638761147352923</v>
          </cell>
          <cell r="Z326">
            <v>1.6707534979273664</v>
          </cell>
          <cell r="AA326">
            <v>0</v>
          </cell>
          <cell r="AB326">
            <v>0</v>
          </cell>
          <cell r="AC326">
            <v>0</v>
          </cell>
        </row>
        <row r="327">
          <cell r="B327" t="str">
            <v>29300</v>
          </cell>
          <cell r="C327" t="str">
            <v>34300</v>
          </cell>
          <cell r="D327" t="str">
            <v>Manufacture of parts and accessories for motor vehicles</v>
          </cell>
          <cell r="E327" t="str">
            <v>038</v>
          </cell>
          <cell r="F327">
            <v>2814.4916517906186</v>
          </cell>
          <cell r="G327">
            <v>2789.1612269245034</v>
          </cell>
          <cell r="H327">
            <v>2590.5577097797996</v>
          </cell>
          <cell r="I327">
            <v>2550.5832773376032</v>
          </cell>
          <cell r="J327">
            <v>2646.1753135702083</v>
          </cell>
          <cell r="K327">
            <v>3675.3774028934022</v>
          </cell>
          <cell r="L327">
            <v>4592.7402089856478</v>
          </cell>
          <cell r="M327">
            <v>5227.8270888027218</v>
          </cell>
          <cell r="N327">
            <v>378.29231700923606</v>
          </cell>
          <cell r="O327">
            <v>373.36594864698816</v>
          </cell>
          <cell r="P327">
            <v>427.94700759931823</v>
          </cell>
          <cell r="Q327">
            <v>439.1225777955309</v>
          </cell>
          <cell r="R327">
            <v>376.95254291363295</v>
          </cell>
          <cell r="S327">
            <v>356.92966889525172</v>
          </cell>
          <cell r="T327">
            <v>395.93414684006331</v>
          </cell>
          <cell r="U327">
            <v>457.92689686843642</v>
          </cell>
          <cell r="V327">
            <v>13.709116514705446</v>
          </cell>
          <cell r="W327">
            <v>29.080649496004305</v>
          </cell>
          <cell r="X327">
            <v>39.81859333976243</v>
          </cell>
          <cell r="Y327">
            <v>39.042388000172963</v>
          </cell>
          <cell r="Z327">
            <v>26.474629113296331</v>
          </cell>
          <cell r="AA327">
            <v>0</v>
          </cell>
          <cell r="AB327">
            <v>0</v>
          </cell>
          <cell r="AC327">
            <v>0</v>
          </cell>
        </row>
        <row r="328">
          <cell r="B328" t="str">
            <v>30110</v>
          </cell>
          <cell r="C328" t="str">
            <v>35110</v>
          </cell>
          <cell r="D328" t="str">
            <v>Building of ships and floating structures</v>
          </cell>
          <cell r="E328" t="str">
            <v>038</v>
          </cell>
          <cell r="F328">
            <v>1736.873869181999</v>
          </cell>
          <cell r="G328">
            <v>1604.8714551241674</v>
          </cell>
          <cell r="H328">
            <v>3179.6723593302722</v>
          </cell>
          <cell r="I328">
            <v>4712.3075364418946</v>
          </cell>
          <cell r="J328">
            <v>5951.1546114947305</v>
          </cell>
          <cell r="K328">
            <v>6403.731363138013</v>
          </cell>
          <cell r="L328">
            <v>6199.5195718332179</v>
          </cell>
          <cell r="M328">
            <v>7209.6694036077497</v>
          </cell>
          <cell r="N328">
            <v>754.03470990323672</v>
          </cell>
          <cell r="O328">
            <v>560.83056917865906</v>
          </cell>
          <cell r="P328">
            <v>591.02933792370072</v>
          </cell>
          <cell r="Q328">
            <v>534.57067615203687</v>
          </cell>
          <cell r="R328">
            <v>449.24360678432697</v>
          </cell>
          <cell r="S328">
            <v>476.8228946061937</v>
          </cell>
          <cell r="T328">
            <v>258.99110695726733</v>
          </cell>
          <cell r="U328">
            <v>153.55007755076736</v>
          </cell>
          <cell r="V328">
            <v>16.538928541799457</v>
          </cell>
          <cell r="W328">
            <v>35.083426670684005</v>
          </cell>
          <cell r="X328">
            <v>48.037878237805053</v>
          </cell>
          <cell r="Y328">
            <v>47.101449939784338</v>
          </cell>
          <cell r="Z328">
            <v>31.939476085549881</v>
          </cell>
          <cell r="AA328">
            <v>0</v>
          </cell>
          <cell r="AB328">
            <v>0</v>
          </cell>
          <cell r="AC328">
            <v>0</v>
          </cell>
        </row>
        <row r="329">
          <cell r="B329" t="str">
            <v>30120</v>
          </cell>
          <cell r="C329" t="str">
            <v>35120</v>
          </cell>
          <cell r="D329" t="str">
            <v>Building of pleasure and sporting boats</v>
          </cell>
          <cell r="E329" t="str">
            <v>038</v>
          </cell>
          <cell r="F329">
            <v>33.325597019328328</v>
          </cell>
          <cell r="G329">
            <v>24.127732241993705</v>
          </cell>
          <cell r="H329">
            <v>35.467766395730749</v>
          </cell>
          <cell r="I329">
            <v>52.164184642054821</v>
          </cell>
          <cell r="J329">
            <v>58.486702164986013</v>
          </cell>
          <cell r="K329">
            <v>62.860460312143047</v>
          </cell>
          <cell r="L329">
            <v>61.52341832130378</v>
          </cell>
          <cell r="M329">
            <v>67.225760250408399</v>
          </cell>
          <cell r="N329">
            <v>3.424022343283518</v>
          </cell>
          <cell r="O329">
            <v>2.7795576440663194</v>
          </cell>
          <cell r="P329">
            <v>2.9625691654837962</v>
          </cell>
          <cell r="Q329">
            <v>2.7983612203016008</v>
          </cell>
          <cell r="R329">
            <v>2.4970443867015097</v>
          </cell>
          <cell r="S329">
            <v>2.5271980494274087</v>
          </cell>
          <cell r="T329">
            <v>1.7007224374254761</v>
          </cell>
          <cell r="U329">
            <v>1.2908623536739976</v>
          </cell>
          <cell r="V329">
            <v>0.1034545453964691</v>
          </cell>
          <cell r="W329">
            <v>0.21945435872661886</v>
          </cell>
          <cell r="X329">
            <v>0.30048723182658749</v>
          </cell>
          <cell r="Y329">
            <v>0.29462967197177103</v>
          </cell>
          <cell r="Z329">
            <v>0.19978827348343142</v>
          </cell>
          <cell r="AA329">
            <v>0</v>
          </cell>
          <cell r="AB329">
            <v>0</v>
          </cell>
          <cell r="AC329">
            <v>0</v>
          </cell>
        </row>
        <row r="330">
          <cell r="B330" t="str">
            <v>30200</v>
          </cell>
          <cell r="C330" t="str">
            <v>35200</v>
          </cell>
          <cell r="D330" t="str">
            <v>Manufacture of railway locomotives and rolling stock</v>
          </cell>
          <cell r="E330" t="str">
            <v>040</v>
          </cell>
          <cell r="F330">
            <v>30.112074980106577</v>
          </cell>
          <cell r="G330">
            <v>31.617678729111908</v>
          </cell>
          <cell r="H330">
            <v>47.742694880958979</v>
          </cell>
          <cell r="I330">
            <v>69.704334526200086</v>
          </cell>
          <cell r="J330">
            <v>78.165148072783921</v>
          </cell>
          <cell r="K330">
            <v>84.62901892748485</v>
          </cell>
          <cell r="L330">
            <v>82.828959694897193</v>
          </cell>
          <cell r="M330">
            <v>90.477419842497682</v>
          </cell>
        </row>
        <row r="331">
          <cell r="B331" t="str">
            <v>30300</v>
          </cell>
          <cell r="C331" t="str">
            <v>35300</v>
          </cell>
          <cell r="D331" t="str">
            <v>Manufacture of air and spacecraft and related machinery</v>
          </cell>
          <cell r="E331" t="str">
            <v>038</v>
          </cell>
          <cell r="F331">
            <v>479.66356528589631</v>
          </cell>
          <cell r="G331">
            <v>485.41952806932704</v>
          </cell>
          <cell r="H331">
            <v>752.40026850745699</v>
          </cell>
          <cell r="I331">
            <v>881.21161388603241</v>
          </cell>
          <cell r="J331">
            <v>975.54680817147892</v>
          </cell>
          <cell r="K331">
            <v>1077.3591837942213</v>
          </cell>
          <cell r="L331">
            <v>1101.1871368621983</v>
          </cell>
          <cell r="M331">
            <v>1231.9083151577315</v>
          </cell>
          <cell r="N331">
            <v>381.31795530027847</v>
          </cell>
          <cell r="O331">
            <v>275.54331460651758</v>
          </cell>
          <cell r="P331">
            <v>289.22183469571411</v>
          </cell>
          <cell r="Q331">
            <v>257.47654162814757</v>
          </cell>
          <cell r="R331">
            <v>211.33817879720192</v>
          </cell>
          <cell r="S331">
            <v>228.58766978614378</v>
          </cell>
          <cell r="T331">
            <v>112.81699000608289</v>
          </cell>
          <cell r="U331">
            <v>57.107499565375207</v>
          </cell>
          <cell r="V331">
            <v>10.245145878309929</v>
          </cell>
          <cell r="W331">
            <v>21.732654763199061</v>
          </cell>
          <cell r="X331">
            <v>29.757373277655837</v>
          </cell>
          <cell r="Y331">
            <v>29.177296733183638</v>
          </cell>
          <cell r="Z331">
            <v>19.78511431053365</v>
          </cell>
          <cell r="AA331">
            <v>0</v>
          </cell>
          <cell r="AB331">
            <v>0</v>
          </cell>
          <cell r="AC331">
            <v>0</v>
          </cell>
        </row>
        <row r="332">
          <cell r="B332" t="str">
            <v>30910</v>
          </cell>
          <cell r="C332" t="str">
            <v>35910</v>
          </cell>
          <cell r="D332" t="str">
            <v>Manufacture of motorcycles</v>
          </cell>
          <cell r="E332" t="str">
            <v>038</v>
          </cell>
          <cell r="F332">
            <v>713.24959668322117</v>
          </cell>
          <cell r="G332">
            <v>791.70705231837564</v>
          </cell>
          <cell r="H332">
            <v>1029.2191680138885</v>
          </cell>
          <cell r="I332">
            <v>1133.4813642409499</v>
          </cell>
          <cell r="J332">
            <v>1213.4379606115326</v>
          </cell>
          <cell r="K332">
            <v>1234.6496049956868</v>
          </cell>
          <cell r="L332">
            <v>1172.9257672931371</v>
          </cell>
          <cell r="M332">
            <v>1322.5420039257915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</row>
        <row r="333">
          <cell r="B333" t="str">
            <v>30920</v>
          </cell>
          <cell r="C333" t="str">
            <v>35920</v>
          </cell>
          <cell r="D333" t="str">
            <v>Manufacture of bicycles and invalid carriages</v>
          </cell>
          <cell r="E333" t="str">
            <v>038</v>
          </cell>
          <cell r="F333">
            <v>247.39356304720945</v>
          </cell>
          <cell r="G333">
            <v>274.60685498240264</v>
          </cell>
          <cell r="H333">
            <v>356.98891147712334</v>
          </cell>
          <cell r="I333">
            <v>392.68780262483597</v>
          </cell>
          <cell r="J333">
            <v>438.45276449824405</v>
          </cell>
          <cell r="K333">
            <v>471.35504515532557</v>
          </cell>
          <cell r="L333">
            <v>463.12329530391708</v>
          </cell>
          <cell r="M333">
            <v>507.37183346574056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B334" t="str">
            <v>30400</v>
          </cell>
          <cell r="C334" t="str">
            <v>35990</v>
          </cell>
          <cell r="D334" t="str">
            <v>Manufacture of military fighting vehicles</v>
          </cell>
          <cell r="E334" t="str">
            <v>038</v>
          </cell>
          <cell r="F334">
            <v>193.68391863614175</v>
          </cell>
          <cell r="G334">
            <v>203.36811456794891</v>
          </cell>
          <cell r="H334">
            <v>315.22057758032076</v>
          </cell>
          <cell r="I334">
            <v>365.41160267765076</v>
          </cell>
          <cell r="J334">
            <v>409.86002279971581</v>
          </cell>
          <cell r="K334">
            <v>438.13075426240653</v>
          </cell>
          <cell r="L334">
            <v>431.02208277449847</v>
          </cell>
          <cell r="M334">
            <v>471.05063980331738</v>
          </cell>
          <cell r="N334">
            <v>3.9780105449443068</v>
          </cell>
          <cell r="O334">
            <v>3.8017056000608536</v>
          </cell>
          <cell r="P334">
            <v>4.267573624565518</v>
          </cell>
          <cell r="Q334">
            <v>4.3248760370657511</v>
          </cell>
          <cell r="R334">
            <v>3.8319373387038329</v>
          </cell>
          <cell r="S334">
            <v>3.6653721925769993</v>
          </cell>
          <cell r="T334">
            <v>3.6708876621756934</v>
          </cell>
          <cell r="U334">
            <v>3.94382676828232</v>
          </cell>
          <cell r="V334">
            <v>1.9557071250588471</v>
          </cell>
          <cell r="W334">
            <v>4.1485702860332401</v>
          </cell>
          <cell r="X334">
            <v>5.6804175980896403</v>
          </cell>
          <cell r="Y334">
            <v>5.5696861507702256</v>
          </cell>
          <cell r="Z334">
            <v>3.7768021545826427</v>
          </cell>
          <cell r="AA334">
            <v>0</v>
          </cell>
          <cell r="AB334">
            <v>0</v>
          </cell>
          <cell r="AC334">
            <v>0</v>
          </cell>
        </row>
        <row r="335">
          <cell r="B335" t="str">
            <v>30990</v>
          </cell>
          <cell r="C335" t="str">
            <v>35990</v>
          </cell>
          <cell r="D335" t="str">
            <v>Manufacture of other transport equipments n.e.c..</v>
          </cell>
          <cell r="E335" t="str">
            <v>038</v>
          </cell>
          <cell r="F335">
            <v>37.151149469158753</v>
          </cell>
          <cell r="G335">
            <v>41.237775910766217</v>
          </cell>
          <cell r="H335">
            <v>53.609108683996077</v>
          </cell>
          <cell r="I335">
            <v>58.970019552395712</v>
          </cell>
          <cell r="J335">
            <v>66.134498350403604</v>
          </cell>
          <cell r="K335">
            <v>70.357071249934563</v>
          </cell>
          <cell r="L335">
            <v>69.148455008095809</v>
          </cell>
          <cell r="M335">
            <v>75.506811411149101</v>
          </cell>
        </row>
        <row r="336">
          <cell r="B336" t="str">
            <v>31001</v>
          </cell>
          <cell r="C336" t="str">
            <v>36101</v>
          </cell>
          <cell r="D336" t="str">
            <v>Manufacture of wooden and cane furniture</v>
          </cell>
          <cell r="E336" t="str">
            <v>039</v>
          </cell>
          <cell r="F336">
            <v>2083.1319492080165</v>
          </cell>
          <cell r="G336">
            <v>2145.6259076842571</v>
          </cell>
          <cell r="H336">
            <v>2383.79038343721</v>
          </cell>
          <cell r="I336">
            <v>2202.0921325257505</v>
          </cell>
          <cell r="J336">
            <v>2281.6146330737638</v>
          </cell>
          <cell r="K336">
            <v>2436.2454062647412</v>
          </cell>
          <cell r="L336">
            <v>2662.1828052417341</v>
          </cell>
          <cell r="M336">
            <v>2832.2042472055655</v>
          </cell>
          <cell r="N336">
            <v>91.41649801649028</v>
          </cell>
          <cell r="O336">
            <v>100.41926239476106</v>
          </cell>
          <cell r="P336">
            <v>109.16709605636446</v>
          </cell>
          <cell r="Q336">
            <v>115.71724721917535</v>
          </cell>
          <cell r="R336">
            <v>128.63052420323174</v>
          </cell>
          <cell r="S336">
            <v>79.397813921094723</v>
          </cell>
          <cell r="T336">
            <v>39.936890022252413</v>
          </cell>
          <cell r="U336">
            <v>35.921791590244467</v>
          </cell>
          <cell r="V336">
            <v>9.8910728665703012</v>
          </cell>
          <cell r="W336">
            <v>20.981572580817012</v>
          </cell>
          <cell r="X336">
            <v>28.728956220150941</v>
          </cell>
          <cell r="Y336">
            <v>28.168927164663316</v>
          </cell>
          <cell r="Z336">
            <v>19.101339272603287</v>
          </cell>
          <cell r="AA336">
            <v>0</v>
          </cell>
          <cell r="AB336">
            <v>0</v>
          </cell>
          <cell r="AC336">
            <v>0</v>
          </cell>
        </row>
        <row r="337">
          <cell r="B337" t="str">
            <v>31002</v>
          </cell>
          <cell r="C337" t="str">
            <v>36102</v>
          </cell>
          <cell r="D337" t="str">
            <v>Manufacture of metal furniture</v>
          </cell>
          <cell r="E337" t="str">
            <v>039</v>
          </cell>
          <cell r="F337">
            <v>335.40003051352619</v>
          </cell>
          <cell r="G337">
            <v>354.18243222228352</v>
          </cell>
          <cell r="H337">
            <v>380.44913914374706</v>
          </cell>
          <cell r="I337">
            <v>402.76065183136484</v>
          </cell>
          <cell r="J337">
            <v>418.34608374746972</v>
          </cell>
          <cell r="K337">
            <v>441.1815047288253</v>
          </cell>
          <cell r="L337">
            <v>472.66421690627453</v>
          </cell>
          <cell r="M337">
            <v>501.52373984157657</v>
          </cell>
          <cell r="N337">
            <v>10.439589708162822</v>
          </cell>
          <cell r="O337">
            <v>12.006913634094861</v>
          </cell>
          <cell r="P337">
            <v>13.210569950707889</v>
          </cell>
          <cell r="Q337">
            <v>14.1150494654954</v>
          </cell>
          <cell r="R337">
            <v>14.989962171096867</v>
          </cell>
          <cell r="S337">
            <v>11.896915814855014</v>
          </cell>
          <cell r="T337">
            <v>10.250573749586657</v>
          </cell>
          <cell r="U337">
            <v>10.010629245370401</v>
          </cell>
          <cell r="V337">
            <v>4.090243323446451</v>
          </cell>
          <cell r="W337">
            <v>8.6764841713123122</v>
          </cell>
          <cell r="X337">
            <v>11.880250297842913</v>
          </cell>
          <cell r="Y337">
            <v>11.648662164174805</v>
          </cell>
          <cell r="Z337">
            <v>7.8989535799206099</v>
          </cell>
          <cell r="AA337">
            <v>0</v>
          </cell>
          <cell r="AB337">
            <v>0</v>
          </cell>
          <cell r="AC337">
            <v>0</v>
          </cell>
        </row>
        <row r="338">
          <cell r="B338" t="str">
            <v>31003</v>
          </cell>
          <cell r="C338" t="str">
            <v>36102</v>
          </cell>
          <cell r="D338" t="str">
            <v>Manufacture of mattress</v>
          </cell>
          <cell r="E338" t="str">
            <v>039</v>
          </cell>
          <cell r="F338">
            <v>95.492450577677829</v>
          </cell>
          <cell r="G338">
            <v>100.84002781002778</v>
          </cell>
          <cell r="H338">
            <v>113.264389183378</v>
          </cell>
          <cell r="I338">
            <v>120.0584022014242</v>
          </cell>
          <cell r="J338">
            <v>124.66771566668848</v>
          </cell>
          <cell r="K338">
            <v>131.72074079771926</v>
          </cell>
          <cell r="L338">
            <v>141.38166681078712</v>
          </cell>
          <cell r="M338">
            <v>150.68361765711296</v>
          </cell>
        </row>
        <row r="339">
          <cell r="B339" t="str">
            <v>31009</v>
          </cell>
          <cell r="C339" t="str">
            <v>36109</v>
          </cell>
          <cell r="D339" t="str">
            <v>Manufacture of other furniture, except of stone, concrete or ceramic</v>
          </cell>
          <cell r="E339" t="str">
            <v>039</v>
          </cell>
          <cell r="F339">
            <v>59.273779183881118</v>
          </cell>
          <cell r="G339">
            <v>62.593110818178467</v>
          </cell>
          <cell r="H339">
            <v>66.208828975481282</v>
          </cell>
          <cell r="I339">
            <v>70.134952752312117</v>
          </cell>
          <cell r="J339">
            <v>72.80155866047302</v>
          </cell>
          <cell r="K339">
            <v>76.92017220215935</v>
          </cell>
          <cell r="L339">
            <v>82.714414933803596</v>
          </cell>
          <cell r="M339">
            <v>87.602959669863125</v>
          </cell>
          <cell r="N339">
            <v>7.4870988305847828</v>
          </cell>
          <cell r="O339">
            <v>6.3507986128320937</v>
          </cell>
          <cell r="P339">
            <v>6.7519084902546718</v>
          </cell>
          <cell r="Q339">
            <v>6.5378045830704314</v>
          </cell>
          <cell r="R339">
            <v>6.3887857953047238</v>
          </cell>
          <cell r="S339">
            <v>4.9287530655151688</v>
          </cell>
          <cell r="T339">
            <v>2.0417112206187862</v>
          </cell>
          <cell r="U339">
            <v>1.2057272048936447</v>
          </cell>
          <cell r="V339">
            <v>1.7391230469659404</v>
          </cell>
          <cell r="W339">
            <v>3.689138370440511</v>
          </cell>
          <cell r="X339">
            <v>5.0513418060648254</v>
          </cell>
          <cell r="Y339">
            <v>4.9528732728219991</v>
          </cell>
          <cell r="Z339">
            <v>3.358541566221299</v>
          </cell>
          <cell r="AA339">
            <v>0</v>
          </cell>
          <cell r="AB339">
            <v>0</v>
          </cell>
          <cell r="AC339">
            <v>0</v>
          </cell>
        </row>
        <row r="340">
          <cell r="B340" t="str">
            <v>95240</v>
          </cell>
          <cell r="C340" t="str">
            <v>36109</v>
          </cell>
          <cell r="D340" t="str">
            <v>Repair of furniture and home furnishings</v>
          </cell>
          <cell r="E340" t="str">
            <v>039</v>
          </cell>
          <cell r="F340">
            <v>4.0933009999999994</v>
          </cell>
          <cell r="G340">
            <v>4.2555479505917289</v>
          </cell>
          <cell r="H340">
            <v>4.7102380211934545</v>
          </cell>
          <cell r="I340">
            <v>4.7817149265568499</v>
          </cell>
          <cell r="J340">
            <v>5.3135524529759923</v>
          </cell>
          <cell r="K340">
            <v>28.944964156000001</v>
          </cell>
          <cell r="L340">
            <v>30.553655778119676</v>
          </cell>
          <cell r="M340">
            <v>31.660766270580709</v>
          </cell>
        </row>
        <row r="341">
          <cell r="B341" t="str">
            <v>32110</v>
          </cell>
          <cell r="C341" t="str">
            <v>36910</v>
          </cell>
          <cell r="D341" t="str">
            <v>Manufacture of jewellery and related articles</v>
          </cell>
          <cell r="E341" t="str">
            <v>040</v>
          </cell>
          <cell r="F341">
            <v>329.37204234327191</v>
          </cell>
          <cell r="G341">
            <v>411.71505292908978</v>
          </cell>
          <cell r="H341">
            <v>468.09920541470592</v>
          </cell>
          <cell r="I341">
            <v>491.89258962075974</v>
          </cell>
          <cell r="J341">
            <v>451.33724002006056</v>
          </cell>
          <cell r="K341">
            <v>492.84696595912965</v>
          </cell>
          <cell r="L341">
            <v>571.51673413221488</v>
          </cell>
          <cell r="M341">
            <v>614.93964463337124</v>
          </cell>
          <cell r="N341">
            <v>1.7154562249250684</v>
          </cell>
          <cell r="O341">
            <v>2.0566411946556542</v>
          </cell>
          <cell r="P341">
            <v>3.1907127433894784</v>
          </cell>
          <cell r="Q341">
            <v>2.4638037242796607</v>
          </cell>
          <cell r="R341">
            <v>2.5792548048290298</v>
          </cell>
          <cell r="S341">
            <v>2.4268360211790658</v>
          </cell>
          <cell r="T341">
            <v>2.3380851163271714</v>
          </cell>
          <cell r="U341">
            <v>2.3277408621137115</v>
          </cell>
          <cell r="V341">
            <v>0.44667236717218134</v>
          </cell>
          <cell r="W341">
            <v>0.94750982204806489</v>
          </cell>
          <cell r="X341">
            <v>1.2973750223407656</v>
          </cell>
          <cell r="Y341">
            <v>1.2720845905267093</v>
          </cell>
          <cell r="Z341">
            <v>0.86260009850793085</v>
          </cell>
          <cell r="AA341">
            <v>0</v>
          </cell>
          <cell r="AB341">
            <v>0</v>
          </cell>
          <cell r="AC341">
            <v>0</v>
          </cell>
        </row>
        <row r="342">
          <cell r="B342" t="str">
            <v>32120</v>
          </cell>
          <cell r="C342" t="str">
            <v>36910</v>
          </cell>
          <cell r="D342" t="str">
            <v>Manufacture of imitation jewellery and related articles</v>
          </cell>
          <cell r="E342" t="str">
            <v>040</v>
          </cell>
          <cell r="F342">
            <v>6.8900308972117017</v>
          </cell>
          <cell r="G342">
            <v>8.7503392394588602</v>
          </cell>
          <cell r="H342">
            <v>8.9603473812058745</v>
          </cell>
          <cell r="I342">
            <v>9.8205407298016425</v>
          </cell>
          <cell r="J342">
            <v>9.3952071765834049</v>
          </cell>
          <cell r="K342">
            <v>9.8809807517097568</v>
          </cell>
          <cell r="L342">
            <v>10.915741154751181</v>
          </cell>
          <cell r="M342">
            <v>11.264545358308595</v>
          </cell>
        </row>
        <row r="343">
          <cell r="B343" t="str">
            <v>32200</v>
          </cell>
          <cell r="C343" t="str">
            <v>36920</v>
          </cell>
          <cell r="D343" t="str">
            <v>Manufacture of musical instruments</v>
          </cell>
          <cell r="E343" t="str">
            <v>040</v>
          </cell>
          <cell r="F343">
            <v>0.71020113635964899</v>
          </cell>
          <cell r="G343">
            <v>0.90195544317675402</v>
          </cell>
          <cell r="H343">
            <v>0.92360237381299637</v>
          </cell>
          <cell r="I343">
            <v>1.0122682016990439</v>
          </cell>
          <cell r="J343">
            <v>0.96847923422935178</v>
          </cell>
          <cell r="K343">
            <v>1.0174582077109551</v>
          </cell>
          <cell r="L343">
            <v>1.124009786302921</v>
          </cell>
          <cell r="M343">
            <v>1.211478459992084</v>
          </cell>
          <cell r="N343">
            <v>7.7197821815312997E-2</v>
          </cell>
          <cell r="O343">
            <v>6.1446108078846803E-2</v>
          </cell>
          <cell r="P343">
            <v>6.5331469116565871E-2</v>
          </cell>
          <cell r="Q343">
            <v>6.114573176820326E-2</v>
          </cell>
          <cell r="R343">
            <v>5.390022168021226E-2</v>
          </cell>
          <cell r="S343">
            <v>5.5079142793678988E-2</v>
          </cell>
          <cell r="T343">
            <v>3.5592925095625769E-2</v>
          </cell>
          <cell r="U343">
            <v>2.5990627759811182E-2</v>
          </cell>
          <cell r="V343">
            <v>4.5830800373203133E-3</v>
          </cell>
          <cell r="W343">
            <v>9.7219207404416752E-3</v>
          </cell>
          <cell r="X343">
            <v>1.3311711229085121E-2</v>
          </cell>
          <cell r="Y343">
            <v>1.305221885458251E-2</v>
          </cell>
          <cell r="Z343">
            <v>8.8507048615754369E-3</v>
          </cell>
          <cell r="AA343">
            <v>0</v>
          </cell>
          <cell r="AB343">
            <v>0</v>
          </cell>
          <cell r="AC343">
            <v>0</v>
          </cell>
        </row>
        <row r="344">
          <cell r="B344" t="str">
            <v>32300</v>
          </cell>
          <cell r="C344" t="str">
            <v>36930</v>
          </cell>
          <cell r="D344" t="str">
            <v>Manufacture of sports goods</v>
          </cell>
          <cell r="E344" t="str">
            <v>040</v>
          </cell>
          <cell r="F344">
            <v>88.742853639527425</v>
          </cell>
          <cell r="G344">
            <v>81.449986730117359</v>
          </cell>
          <cell r="H344">
            <v>83.404786411640146</v>
          </cell>
          <cell r="I344">
            <v>79.901371641390881</v>
          </cell>
          <cell r="J344">
            <v>87.725175380074575</v>
          </cell>
          <cell r="K344">
            <v>81.824150024482435</v>
          </cell>
          <cell r="L344">
            <v>89.580157737343882</v>
          </cell>
          <cell r="M344">
            <v>96.0984853604661</v>
          </cell>
          <cell r="N344">
            <v>2.4316305339325259</v>
          </cell>
          <cell r="O344">
            <v>2.1167033914907014</v>
          </cell>
          <cell r="P344">
            <v>2.2759211695744663</v>
          </cell>
          <cell r="Q344">
            <v>2.215650632086489</v>
          </cell>
          <cell r="R344">
            <v>2.0554011987318797</v>
          </cell>
          <cell r="S344">
            <v>2.0157978242020311</v>
          </cell>
          <cell r="T344">
            <v>1.5186873464153554</v>
          </cell>
          <cell r="U344">
            <v>1.2692035420521961</v>
          </cell>
          <cell r="V344">
            <v>1.8246032259296658</v>
          </cell>
          <cell r="W344">
            <v>3.8704643603854749</v>
          </cell>
          <cell r="X344">
            <v>5.2996218816711291</v>
          </cell>
          <cell r="Y344">
            <v>5.1963134908583761</v>
          </cell>
          <cell r="Z344">
            <v>3.5236182895955075</v>
          </cell>
          <cell r="AA344">
            <v>0</v>
          </cell>
          <cell r="AB344">
            <v>0</v>
          </cell>
          <cell r="AC344">
            <v>0</v>
          </cell>
        </row>
        <row r="345">
          <cell r="B345" t="str">
            <v>32400</v>
          </cell>
          <cell r="C345" t="str">
            <v>36940</v>
          </cell>
          <cell r="D345" t="str">
            <v>Manufacture of games and toys</v>
          </cell>
          <cell r="E345" t="str">
            <v>040</v>
          </cell>
          <cell r="F345">
            <v>99.204248265978123</v>
          </cell>
          <cell r="G345">
            <v>104.28424260305403</v>
          </cell>
          <cell r="H345">
            <v>111.19627998945208</v>
          </cell>
          <cell r="I345">
            <v>139.11182844056094</v>
          </cell>
          <cell r="J345">
            <v>137.44318477299436</v>
          </cell>
          <cell r="K345">
            <v>129.92439926520933</v>
          </cell>
          <cell r="L345">
            <v>146.981291497906</v>
          </cell>
          <cell r="M345">
            <v>157.72726666981828</v>
          </cell>
          <cell r="N345">
            <v>1.1990907732930149</v>
          </cell>
          <cell r="O345">
            <v>1.4531435584714592</v>
          </cell>
          <cell r="P345">
            <v>1.6095998504675082</v>
          </cell>
          <cell r="Q345">
            <v>1.7455484909573256</v>
          </cell>
          <cell r="R345">
            <v>1.8262135384828229</v>
          </cell>
          <cell r="S345">
            <v>1.613817632265486</v>
          </cell>
          <cell r="T345">
            <v>1.6391526843294582</v>
          </cell>
          <cell r="U345">
            <v>1.6386414366650235</v>
          </cell>
          <cell r="V345">
            <v>0.40550107890355008</v>
          </cell>
          <cell r="W345">
            <v>0.86017466794424524</v>
          </cell>
          <cell r="X345">
            <v>1.1777916208076156</v>
          </cell>
          <cell r="Y345">
            <v>1.1548322928074053</v>
          </cell>
          <cell r="Z345">
            <v>0.78309135803881247</v>
          </cell>
          <cell r="AA345">
            <v>0</v>
          </cell>
          <cell r="AB345">
            <v>0</v>
          </cell>
          <cell r="AC345">
            <v>0</v>
          </cell>
        </row>
        <row r="346">
          <cell r="B346" t="str">
            <v>32901</v>
          </cell>
          <cell r="C346" t="str">
            <v>36992</v>
          </cell>
          <cell r="D346" t="str">
            <v>Manufacture of stationery</v>
          </cell>
          <cell r="E346" t="str">
            <v>040</v>
          </cell>
          <cell r="F346">
            <v>294.80484652518328</v>
          </cell>
          <cell r="G346">
            <v>323.21743909651491</v>
          </cell>
          <cell r="H346">
            <v>332.26752739121741</v>
          </cell>
          <cell r="I346">
            <v>378.70832552726847</v>
          </cell>
          <cell r="J346">
            <v>359.39834080662138</v>
          </cell>
          <cell r="K346">
            <v>382.83456410665326</v>
          </cell>
          <cell r="L346">
            <v>398.14460230001794</v>
          </cell>
          <cell r="M346">
            <v>425.95148483680327</v>
          </cell>
          <cell r="N346">
            <v>6.3433152676911266</v>
          </cell>
          <cell r="O346">
            <v>5.5865849333424116</v>
          </cell>
          <cell r="P346">
            <v>6.0030706405955696</v>
          </cell>
          <cell r="Q346">
            <v>5.8861237102681763</v>
          </cell>
          <cell r="R346">
            <v>5.530291762562241</v>
          </cell>
          <cell r="S346">
            <v>5.2823578902944615</v>
          </cell>
          <cell r="T346">
            <v>3.9578124457914381</v>
          </cell>
          <cell r="U346">
            <v>3.3319302387107523</v>
          </cell>
          <cell r="V346">
            <v>0.19832978763373504</v>
          </cell>
          <cell r="W346">
            <v>0.42070975417029194</v>
          </cell>
          <cell r="X346">
            <v>0.57605558698680426</v>
          </cell>
          <cell r="Y346">
            <v>0.56482622439470609</v>
          </cell>
          <cell r="Z346">
            <v>0.38300845748080481</v>
          </cell>
          <cell r="AA346">
            <v>0</v>
          </cell>
          <cell r="AB346">
            <v>0</v>
          </cell>
          <cell r="AC346">
            <v>0</v>
          </cell>
        </row>
        <row r="347">
          <cell r="B347" t="str">
            <v>32909</v>
          </cell>
          <cell r="C347" t="str">
            <v>36993</v>
          </cell>
          <cell r="D347" t="str">
            <v>Other manufacturing n.e.c.</v>
          </cell>
          <cell r="E347" t="str">
            <v>040</v>
          </cell>
          <cell r="F347">
            <v>171.79016002484735</v>
          </cell>
          <cell r="G347">
            <v>188.79738586730724</v>
          </cell>
          <cell r="H347">
            <v>198.23725516067259</v>
          </cell>
          <cell r="I347">
            <v>217.26803165609715</v>
          </cell>
          <cell r="J347">
            <v>207.90022124538325</v>
          </cell>
          <cell r="K347">
            <v>217.71275895228814</v>
          </cell>
          <cell r="L347">
            <v>240.51191439924253</v>
          </cell>
          <cell r="M347">
            <v>257.98622201842784</v>
          </cell>
          <cell r="N347">
            <v>0.19719191471710634</v>
          </cell>
          <cell r="O347">
            <v>0.14167891262495325</v>
          </cell>
          <cell r="P347">
            <v>0.1485921668232561</v>
          </cell>
          <cell r="Q347">
            <v>0.13185367130542022</v>
          </cell>
          <cell r="R347">
            <v>0.10769301179089175</v>
          </cell>
          <cell r="S347">
            <v>0.11694562096636879</v>
          </cell>
          <cell r="T347">
            <v>5.6509128656003479E-2</v>
          </cell>
          <cell r="U347">
            <v>2.74591405134758E-2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</row>
        <row r="348">
          <cell r="B348" t="str">
            <v>33110</v>
          </cell>
          <cell r="C348" t="str">
            <v>36999</v>
          </cell>
          <cell r="D348" t="str">
            <v>Repair of fabricated metal products</v>
          </cell>
          <cell r="E348" t="str">
            <v>040</v>
          </cell>
          <cell r="F348">
            <v>52.098695595191899</v>
          </cell>
          <cell r="G348">
            <v>57.256466459115885</v>
          </cell>
          <cell r="H348">
            <v>58.630621654134671</v>
          </cell>
          <cell r="I348">
            <v>64.259161332931598</v>
          </cell>
          <cell r="J348">
            <v>61.523240062104506</v>
          </cell>
          <cell r="K348">
            <v>64.085208975821473</v>
          </cell>
          <cell r="L348">
            <v>71.713832391245873</v>
          </cell>
          <cell r="M348">
            <v>77.323121193928102</v>
          </cell>
          <cell r="AA348">
            <v>0</v>
          </cell>
          <cell r="AB348">
            <v>0</v>
          </cell>
          <cell r="AC348">
            <v>0</v>
          </cell>
        </row>
        <row r="349">
          <cell r="B349" t="str">
            <v>33120</v>
          </cell>
          <cell r="C349" t="str">
            <v>36999</v>
          </cell>
          <cell r="D349" t="str">
            <v>Repair and maintenance of industrial machinery and equipment</v>
          </cell>
          <cell r="E349" t="str">
            <v>040</v>
          </cell>
          <cell r="F349">
            <v>176.8094357114644</v>
          </cell>
          <cell r="G349">
            <v>194.31356984689938</v>
          </cell>
          <cell r="H349">
            <v>198.97709552322499</v>
          </cell>
          <cell r="I349">
            <v>218.07889669345451</v>
          </cell>
          <cell r="J349">
            <v>210.67727034565092</v>
          </cell>
          <cell r="K349">
            <v>219.94744140251839</v>
          </cell>
          <cell r="L349">
            <v>242.54315276224713</v>
          </cell>
          <cell r="M349">
            <v>261.12507866081944</v>
          </cell>
          <cell r="N349">
            <v>10.386998548156999</v>
          </cell>
          <cell r="O349">
            <v>12.398312300928765</v>
          </cell>
          <cell r="P349">
            <v>13.514830563443432</v>
          </cell>
          <cell r="Q349">
            <v>13.791916253044171</v>
          </cell>
          <cell r="R349">
            <v>12.75826127273811</v>
          </cell>
          <cell r="S349">
            <v>12.774552626852358</v>
          </cell>
          <cell r="T349">
            <v>11.308701462628006</v>
          </cell>
          <cell r="U349">
            <v>10.311729967221771</v>
          </cell>
          <cell r="V349">
            <v>1.6740163818370155</v>
          </cell>
          <cell r="W349">
            <v>4.2642368822873191</v>
          </cell>
          <cell r="X349">
            <v>5.8387937430195702</v>
          </cell>
          <cell r="Y349">
            <v>5.7148995831378349</v>
          </cell>
          <cell r="Z349">
            <v>3.8752713302945425</v>
          </cell>
          <cell r="AA349">
            <v>0</v>
          </cell>
          <cell r="AB349">
            <v>0</v>
          </cell>
          <cell r="AC349">
            <v>0</v>
          </cell>
        </row>
        <row r="350">
          <cell r="B350" t="str">
            <v>33131</v>
          </cell>
          <cell r="C350" t="str">
            <v>36999</v>
          </cell>
          <cell r="D350" t="str">
            <v>Repair and maintenance of the measuring, testing, navigating and control equipment</v>
          </cell>
          <cell r="E350" t="str">
            <v>040</v>
          </cell>
          <cell r="F350">
            <v>4.3788270000000038</v>
          </cell>
          <cell r="G350">
            <v>4.8123308730000032</v>
          </cell>
          <cell r="H350">
            <v>4.9278268139520032</v>
          </cell>
          <cell r="I350">
            <v>5.4008981880913947</v>
          </cell>
          <cell r="J350">
            <v>5.1694500921819611</v>
          </cell>
          <cell r="K350">
            <v>5.3886583786931528</v>
          </cell>
          <cell r="L350">
            <v>5.9529518294093986</v>
          </cell>
          <cell r="M350">
            <v>6.4181997494316985</v>
          </cell>
        </row>
        <row r="351">
          <cell r="B351" t="str">
            <v>33140</v>
          </cell>
          <cell r="C351" t="str">
            <v>36999</v>
          </cell>
          <cell r="D351" t="str">
            <v>Repair and maintenance of electrical equipment except domestic appliances</v>
          </cell>
          <cell r="E351" t="str">
            <v>040</v>
          </cell>
          <cell r="F351">
            <v>21.557217343710761</v>
          </cell>
          <cell r="G351">
            <v>23.691381860738126</v>
          </cell>
          <cell r="H351">
            <v>24.259975025395839</v>
          </cell>
          <cell r="I351">
            <v>26.588932627833842</v>
          </cell>
          <cell r="J351">
            <v>25.443290882499383</v>
          </cell>
          <cell r="K351">
            <v>26.574796203524414</v>
          </cell>
          <cell r="L351">
            <v>29.391231065839619</v>
          </cell>
          <cell r="M351">
            <v>31.685766279669132</v>
          </cell>
        </row>
        <row r="352">
          <cell r="B352" t="str">
            <v>33150</v>
          </cell>
          <cell r="C352" t="str">
            <v>36999</v>
          </cell>
          <cell r="D352" t="str">
            <v>Repair and maintenance of transport equipment except motorcycles and bicycles</v>
          </cell>
          <cell r="E352" t="str">
            <v>040</v>
          </cell>
          <cell r="F352">
            <v>233.91948953866984</v>
          </cell>
          <cell r="G352">
            <v>181.58095253086185</v>
          </cell>
          <cell r="H352">
            <v>185.93889539160261</v>
          </cell>
          <cell r="I352">
            <v>214.37917364928762</v>
          </cell>
          <cell r="J352">
            <v>222.59569473737599</v>
          </cell>
          <cell r="K352">
            <v>204.13631318044111</v>
          </cell>
          <cell r="L352">
            <v>225.61221981050278</v>
          </cell>
          <cell r="M352">
            <v>251.38200525039383</v>
          </cell>
          <cell r="N352">
            <v>13.742034685235103</v>
          </cell>
          <cell r="O352">
            <v>11.585898808567796</v>
          </cell>
          <cell r="P352">
            <v>12.629255944074366</v>
          </cell>
          <cell r="Q352">
            <v>12.93522245177263</v>
          </cell>
          <cell r="R352">
            <v>13.480021015018455</v>
          </cell>
          <cell r="S352">
            <v>11.8562419237367</v>
          </cell>
          <cell r="T352">
            <v>10.519287850845968</v>
          </cell>
          <cell r="U352">
            <v>9.926979706640223</v>
          </cell>
          <cell r="V352">
            <v>2.2147294116006</v>
          </cell>
          <cell r="W352">
            <v>3.9848179183422046</v>
          </cell>
          <cell r="X352">
            <v>5.4562001527946693</v>
          </cell>
          <cell r="Y352">
            <v>5.3599148980558855</v>
          </cell>
          <cell r="Z352">
            <v>3.6345563443566107</v>
          </cell>
          <cell r="AA352">
            <v>0</v>
          </cell>
          <cell r="AB352">
            <v>0</v>
          </cell>
          <cell r="AC352">
            <v>0</v>
          </cell>
        </row>
        <row r="353">
          <cell r="B353" t="str">
            <v>33190</v>
          </cell>
          <cell r="C353" t="str">
            <v>36999</v>
          </cell>
          <cell r="D353" t="str">
            <v>Repair and maintenance of other equipment n.e.c.</v>
          </cell>
          <cell r="E353" t="str">
            <v>040</v>
          </cell>
          <cell r="F353">
            <v>22.867972107358497</v>
          </cell>
          <cell r="G353">
            <v>25.131901345986989</v>
          </cell>
          <cell r="H353">
            <v>25.735066978290682</v>
          </cell>
          <cell r="I353">
            <v>28.205633408206594</v>
          </cell>
          <cell r="J353">
            <v>26.995184626978762</v>
          </cell>
          <cell r="K353">
            <v>27.607278805122938</v>
          </cell>
          <cell r="L353">
            <v>30.533956692053295</v>
          </cell>
          <cell r="M353">
            <v>32.919243304191902</v>
          </cell>
        </row>
        <row r="354">
          <cell r="B354" t="str">
            <v>33200</v>
          </cell>
          <cell r="C354" t="str">
            <v>36999</v>
          </cell>
          <cell r="D354" t="str">
            <v>Installation of industrial machinery and equipment</v>
          </cell>
          <cell r="E354" t="str">
            <v>040</v>
          </cell>
          <cell r="F354">
            <v>20.970304956000007</v>
          </cell>
          <cell r="G354">
            <v>23.046365146644007</v>
          </cell>
          <cell r="H354">
            <v>23.599477910163472</v>
          </cell>
          <cell r="I354">
            <v>25.86502778953917</v>
          </cell>
          <cell r="J354">
            <v>24.73861812742301</v>
          </cell>
          <cell r="K354">
            <v>25.654485761537899</v>
          </cell>
          <cell r="L354">
            <v>28.341190977509484</v>
          </cell>
          <cell r="M354">
            <v>30.361178981689648</v>
          </cell>
        </row>
        <row r="355">
          <cell r="B355" t="str">
            <v>38301</v>
          </cell>
          <cell r="C355" t="str">
            <v>37101</v>
          </cell>
          <cell r="D355" t="str">
            <v>Mechanical crushing of metal waste</v>
          </cell>
          <cell r="E355" t="str">
            <v>040</v>
          </cell>
          <cell r="F355">
            <v>193.99870999122749</v>
          </cell>
          <cell r="G355">
            <v>199.53834315502692</v>
          </cell>
          <cell r="H355">
            <v>207.03200563221392</v>
          </cell>
          <cell r="I355">
            <v>222.47430881775588</v>
          </cell>
          <cell r="J355">
            <v>243.39157206309255</v>
          </cell>
          <cell r="K355">
            <v>275.18290071211078</v>
          </cell>
          <cell r="L355">
            <v>307.06073332925899</v>
          </cell>
          <cell r="M355">
            <v>361.30833132781936</v>
          </cell>
          <cell r="N355">
            <v>8.2507077287492195E-4</v>
          </cell>
          <cell r="O355">
            <v>5.9279879759394668E-4</v>
          </cell>
          <cell r="P355">
            <v>6.2172454737764065E-4</v>
          </cell>
          <cell r="Q355">
            <v>5.5168900127790894E-4</v>
          </cell>
          <cell r="R355">
            <v>4.5059837569410774E-4</v>
          </cell>
          <cell r="S355">
            <v>4.8931222161660581E-4</v>
          </cell>
          <cell r="T355">
            <v>2.3643986885357103E-4</v>
          </cell>
          <cell r="U355">
            <v>1.1489180131161423E-4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</row>
        <row r="356">
          <cell r="B356" t="str">
            <v>38302</v>
          </cell>
          <cell r="C356" t="str">
            <v>37109</v>
          </cell>
          <cell r="D356" t="str">
            <v>Dismantling of automobiles, computers, televisions and other equipment for material recover</v>
          </cell>
          <cell r="E356" t="str">
            <v>040</v>
          </cell>
          <cell r="F356">
            <v>0.7018871087604559</v>
          </cell>
          <cell r="G356">
            <v>0.7219294951511106</v>
          </cell>
          <cell r="H356">
            <v>0.7490415573415099</v>
          </cell>
          <cell r="I356">
            <v>0.80563539220644742</v>
          </cell>
          <cell r="J356">
            <v>0.88210631034252707</v>
          </cell>
          <cell r="K356">
            <v>1.006238034325019</v>
          </cell>
          <cell r="L356">
            <v>1.1219807820893735</v>
          </cell>
          <cell r="M356">
            <v>1.320945503384884</v>
          </cell>
          <cell r="N356">
            <v>0.87292487770166738</v>
          </cell>
          <cell r="O356">
            <v>0.62718112785439561</v>
          </cell>
          <cell r="P356">
            <v>0.65778457112554378</v>
          </cell>
          <cell r="Q356">
            <v>0.58368696335202774</v>
          </cell>
          <cell r="R356">
            <v>0.47673308148436599</v>
          </cell>
          <cell r="S356">
            <v>0.517692330470369</v>
          </cell>
          <cell r="T356">
            <v>0.25015338124707814</v>
          </cell>
          <cell r="U356">
            <v>0.12155552578768786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B357" t="str">
            <v>38303</v>
          </cell>
          <cell r="C357" t="str">
            <v>37202</v>
          </cell>
          <cell r="D357" t="str">
            <v>Reclaiming of rubber such as used tires to produce secondary raw material</v>
          </cell>
          <cell r="E357" t="str">
            <v>040</v>
          </cell>
          <cell r="F357">
            <v>47.392066226755006</v>
          </cell>
          <cell r="G357">
            <v>48.745346677859978</v>
          </cell>
          <cell r="H357">
            <v>50.575978172347</v>
          </cell>
          <cell r="I357">
            <v>54.197246203158677</v>
          </cell>
          <cell r="J357">
            <v>59.14164926401709</v>
          </cell>
          <cell r="K357">
            <v>66.693718306635134</v>
          </cell>
          <cell r="L357">
            <v>74.589969372294604</v>
          </cell>
          <cell r="M357">
            <v>87.613004499779791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B358" t="str">
            <v>38304</v>
          </cell>
          <cell r="C358" t="str">
            <v>37202</v>
          </cell>
          <cell r="D358" t="str">
            <v>Reuse of rubber products</v>
          </cell>
          <cell r="E358" t="str">
            <v>040</v>
          </cell>
          <cell r="F358">
            <v>10.998496214946224</v>
          </cell>
          <cell r="G358">
            <v>11.31255827436401</v>
          </cell>
          <cell r="H358">
            <v>11.737401400357749</v>
          </cell>
          <cell r="I358">
            <v>12.62422076316178</v>
          </cell>
          <cell r="J358">
            <v>13.822511903112296</v>
          </cell>
          <cell r="K358">
            <v>15.600943858278924</v>
          </cell>
          <cell r="L358">
            <v>17.395445803423453</v>
          </cell>
          <cell r="M358">
            <v>20.480240196821203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</row>
        <row r="359">
          <cell r="B359" t="str">
            <v>38309</v>
          </cell>
          <cell r="C359" t="str">
            <v>37209</v>
          </cell>
          <cell r="D359" t="str">
            <v>Materials recovery n.e.c.</v>
          </cell>
          <cell r="E359" t="str">
            <v>040</v>
          </cell>
          <cell r="F359">
            <v>70.577180314267778</v>
          </cell>
          <cell r="G359">
            <v>72.592511698141664</v>
          </cell>
          <cell r="H359">
            <v>75.318723474965367</v>
          </cell>
          <cell r="I359">
            <v>81.209429627116393</v>
          </cell>
          <cell r="J359">
            <v>89.117829363484461</v>
          </cell>
          <cell r="K359">
            <v>100.64838002793033</v>
          </cell>
          <cell r="L359">
            <v>112.00147947781747</v>
          </cell>
          <cell r="M359">
            <v>132.06663213163938</v>
          </cell>
          <cell r="N359">
            <v>1.6501415457498438</v>
          </cell>
          <cell r="O359">
            <v>1.1855975951878932</v>
          </cell>
          <cell r="P359">
            <v>1.243449094755281</v>
          </cell>
          <cell r="Q359">
            <v>1.1033780025558177</v>
          </cell>
          <cell r="R359">
            <v>0.90119675138821542</v>
          </cell>
          <cell r="S359">
            <v>0.97862444323321163</v>
          </cell>
          <cell r="T359">
            <v>0.47287973770714203</v>
          </cell>
          <cell r="U359">
            <v>0.22978360262322842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</row>
        <row r="360">
          <cell r="B360" t="str">
            <v>35101</v>
          </cell>
          <cell r="C360" t="str">
            <v>40100</v>
          </cell>
          <cell r="D360" t="str">
            <v>Operation of generation facilities that produce electric energy</v>
          </cell>
          <cell r="E360" t="str">
            <v>045</v>
          </cell>
          <cell r="F360">
            <v>16878.448639130609</v>
          </cell>
          <cell r="G360">
            <v>17947.867144905926</v>
          </cell>
          <cell r="H360">
            <v>19668.852229696666</v>
          </cell>
          <cell r="I360">
            <v>21055.703000412577</v>
          </cell>
          <cell r="J360">
            <v>24101.370685782938</v>
          </cell>
          <cell r="K360">
            <v>24211.378784103923</v>
          </cell>
          <cell r="L360">
            <v>25257.838150702701</v>
          </cell>
          <cell r="M360">
            <v>26200.904447872381</v>
          </cell>
          <cell r="N360">
            <v>182.95014638897175</v>
          </cell>
          <cell r="O360">
            <v>19.050506076296728</v>
          </cell>
          <cell r="P360">
            <v>33.616377163596141</v>
          </cell>
          <cell r="Q360">
            <v>36.646868662175741</v>
          </cell>
          <cell r="R360">
            <v>15.218317376457112</v>
          </cell>
          <cell r="S360">
            <v>3.3585505097616091</v>
          </cell>
          <cell r="T360">
            <v>2.3671725305739364</v>
          </cell>
          <cell r="U360">
            <v>2.3929282862834489</v>
          </cell>
          <cell r="V360">
            <v>327.62365085483054</v>
          </cell>
          <cell r="W360">
            <v>694.97611657838672</v>
          </cell>
          <cell r="X360">
            <v>951.59399279181798</v>
          </cell>
          <cell r="Y360">
            <v>933.04405728747474</v>
          </cell>
          <cell r="Z360">
            <v>632.69683613977895</v>
          </cell>
          <cell r="AA360">
            <v>0</v>
          </cell>
          <cell r="AB360">
            <v>0</v>
          </cell>
          <cell r="AC360">
            <v>0</v>
          </cell>
        </row>
        <row r="361">
          <cell r="B361" t="str">
            <v>35102</v>
          </cell>
          <cell r="C361" t="str">
            <v>40100</v>
          </cell>
          <cell r="D361" t="str">
            <v>Operation of transmission, distribution and sales of electricity</v>
          </cell>
          <cell r="E361" t="str">
            <v>045</v>
          </cell>
          <cell r="F361">
            <v>109.95012399999999</v>
          </cell>
          <cell r="G361">
            <v>131.59599327510554</v>
          </cell>
          <cell r="H361">
            <v>144.08297916178839</v>
          </cell>
          <cell r="I361">
            <v>154.392270022486</v>
          </cell>
          <cell r="J361">
            <v>176.32425922108513</v>
          </cell>
          <cell r="K361">
            <v>181.1293305942628</v>
          </cell>
          <cell r="L361">
            <v>187.19469891230602</v>
          </cell>
          <cell r="M361">
            <v>194.84253348594541</v>
          </cell>
        </row>
        <row r="362">
          <cell r="B362" t="str">
            <v>35202</v>
          </cell>
          <cell r="C362" t="str">
            <v>40200</v>
          </cell>
          <cell r="D362" t="str">
            <v>Transportation, distribution and supply of gaseous fuels of all kinds through a system of mains</v>
          </cell>
          <cell r="E362" t="str">
            <v>045</v>
          </cell>
          <cell r="F362">
            <v>335.19947213061056</v>
          </cell>
          <cell r="G362">
            <v>419.83354874872555</v>
          </cell>
          <cell r="H362">
            <v>439.37910952749684</v>
          </cell>
          <cell r="I362">
            <v>475.84757561827905</v>
          </cell>
          <cell r="J362">
            <v>545.58572329138042</v>
          </cell>
          <cell r="K362">
            <v>622.22902701211933</v>
          </cell>
          <cell r="L362">
            <v>732.48329155824797</v>
          </cell>
          <cell r="M362">
            <v>985.8450099664293</v>
          </cell>
          <cell r="N362">
            <v>0.58443990733553397</v>
          </cell>
          <cell r="O362">
            <v>0.76576651460830714</v>
          </cell>
          <cell r="P362">
            <v>0.86942070590164888</v>
          </cell>
          <cell r="Q362">
            <v>1.002209651218853</v>
          </cell>
          <cell r="R362">
            <v>1.0355180497363026</v>
          </cell>
          <cell r="S362">
            <v>0.45753870667436936</v>
          </cell>
          <cell r="T362">
            <v>4.3287320370573087E-3</v>
          </cell>
          <cell r="U362">
            <v>1.9346689124342582E-3</v>
          </cell>
          <cell r="V362">
            <v>1.3288850890869524</v>
          </cell>
          <cell r="W362">
            <v>2.8189155336706571</v>
          </cell>
          <cell r="X362">
            <v>3.8597917598021261</v>
          </cell>
          <cell r="Y362">
            <v>3.7845507549756183</v>
          </cell>
          <cell r="Z362">
            <v>2.5663024914864638</v>
          </cell>
          <cell r="AA362">
            <v>0</v>
          </cell>
          <cell r="AB362">
            <v>0</v>
          </cell>
          <cell r="AC362">
            <v>0</v>
          </cell>
        </row>
        <row r="363">
          <cell r="B363" t="str">
            <v>35302</v>
          </cell>
          <cell r="C363" t="str">
            <v>40300</v>
          </cell>
          <cell r="D363" t="str">
            <v>Production and distribution of cooled air, chilled water for cooling purposes</v>
          </cell>
          <cell r="E363" t="str">
            <v>046</v>
          </cell>
          <cell r="F363">
            <v>188.68974700000001</v>
          </cell>
          <cell r="G363">
            <v>199.927164882585</v>
          </cell>
          <cell r="H363">
            <v>217.63171496876231</v>
          </cell>
          <cell r="I363">
            <v>232.33382547347705</v>
          </cell>
          <cell r="J363">
            <v>265.61391180316139</v>
          </cell>
          <cell r="K363">
            <v>270.36802714999271</v>
          </cell>
          <cell r="L363">
            <v>283.0577874401576</v>
          </cell>
          <cell r="M363">
            <v>296.09465862349356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</row>
        <row r="364">
          <cell r="B364" t="str">
            <v>36001</v>
          </cell>
          <cell r="C364" t="str">
            <v>41000</v>
          </cell>
          <cell r="D364" t="str">
            <v>Purification and distribution of water for water supply purposes</v>
          </cell>
          <cell r="E364" t="str">
            <v>046</v>
          </cell>
          <cell r="F364">
            <v>3210.780022139098</v>
          </cell>
          <cell r="G364">
            <v>3464.431643888086</v>
          </cell>
          <cell r="H364">
            <v>3639.1928195050336</v>
          </cell>
          <cell r="I364">
            <v>3823.1862326746227</v>
          </cell>
          <cell r="J364">
            <v>3994.021241494062</v>
          </cell>
          <cell r="K364">
            <v>4153.7273609263748</v>
          </cell>
          <cell r="L364">
            <v>4578.9864879473016</v>
          </cell>
          <cell r="M364">
            <v>4906.1237422807308</v>
          </cell>
          <cell r="N364">
            <v>0.5913908216943784</v>
          </cell>
          <cell r="O364">
            <v>0.72378453474683413</v>
          </cell>
          <cell r="P364">
            <v>0.81002095652322259</v>
          </cell>
          <cell r="Q364">
            <v>0.88079406348309375</v>
          </cell>
          <cell r="R364">
            <v>0.95104337714070053</v>
          </cell>
          <cell r="S364">
            <v>0.85469686675988976</v>
          </cell>
          <cell r="T364">
            <v>0.83193350541262634</v>
          </cell>
          <cell r="U364">
            <v>0.8396169154126264</v>
          </cell>
          <cell r="V364">
            <v>3.9967927995261134</v>
          </cell>
          <cell r="W364">
            <v>8.4782509789377194</v>
          </cell>
          <cell r="X364">
            <v>11.6088200852993</v>
          </cell>
          <cell r="Y364">
            <v>11.382523087320102</v>
          </cell>
          <cell r="Z364">
            <v>7.7184847686314004</v>
          </cell>
          <cell r="AA364">
            <v>0</v>
          </cell>
          <cell r="AB364">
            <v>0</v>
          </cell>
          <cell r="AC364">
            <v>0</v>
          </cell>
        </row>
        <row r="365">
          <cell r="B365" t="str">
            <v>36002</v>
          </cell>
          <cell r="C365" t="str">
            <v>41000</v>
          </cell>
          <cell r="D365" t="str">
            <v>Desalting of sea or ground water to produce water as the principal product of interest</v>
          </cell>
          <cell r="E365" t="str">
            <v>046</v>
          </cell>
          <cell r="F365">
            <v>95.363979589184765</v>
          </cell>
          <cell r="G365">
            <v>102.89773397673034</v>
          </cell>
          <cell r="H365">
            <v>108.08834842854608</v>
          </cell>
          <cell r="I365">
            <v>113.44505267464052</v>
          </cell>
          <cell r="J365">
            <v>118.40610848906346</v>
          </cell>
          <cell r="K365">
            <v>123.14073030514476</v>
          </cell>
          <cell r="L365">
            <v>135.85350510142985</v>
          </cell>
          <cell r="M365">
            <v>145.46196000725271</v>
          </cell>
        </row>
        <row r="366">
          <cell r="B366" t="str">
            <v>43110</v>
          </cell>
          <cell r="C366" t="str">
            <v>45101</v>
          </cell>
          <cell r="D366" t="str">
            <v>Demolition or wrecking of buildings and other structures</v>
          </cell>
          <cell r="E366" t="str">
            <v>043</v>
          </cell>
          <cell r="F366">
            <v>5.1493792397931628</v>
          </cell>
          <cell r="G366">
            <v>5.4121783390924314</v>
          </cell>
          <cell r="H366">
            <v>6.0980031214994881</v>
          </cell>
          <cell r="I366">
            <v>7.3572911869678954</v>
          </cell>
          <cell r="J366">
            <v>90.747618272432703</v>
          </cell>
          <cell r="K366">
            <v>57.036653923487108</v>
          </cell>
          <cell r="L366">
            <v>34.181279464876553</v>
          </cell>
          <cell r="M366">
            <v>102.13791998570247</v>
          </cell>
          <cell r="N366">
            <v>5.4666821296373749E-2</v>
          </cell>
          <cell r="O366">
            <v>6.6434114275447778E-2</v>
          </cell>
          <cell r="P366">
            <v>7.323051291559303E-2</v>
          </cell>
          <cell r="Q366">
            <v>7.8251476169817785E-2</v>
          </cell>
          <cell r="R366">
            <v>8.1541467052893363E-2</v>
          </cell>
          <cell r="S366">
            <v>7.2873724361734921E-2</v>
          </cell>
          <cell r="T366">
            <v>7.492510892060629E-2</v>
          </cell>
          <cell r="U366">
            <v>7.492510892060629E-2</v>
          </cell>
          <cell r="V366">
            <v>1.3744602773787917</v>
          </cell>
          <cell r="W366">
            <v>2.9155925204777717</v>
          </cell>
          <cell r="X366">
            <v>3.9921664381433031</v>
          </cell>
          <cell r="Y366">
            <v>3.9143449822376191</v>
          </cell>
          <cell r="Z366">
            <v>2.6543159098202285</v>
          </cell>
          <cell r="AA366">
            <v>3.8065789624775954</v>
          </cell>
          <cell r="AB366">
            <v>21.698273108471898</v>
          </cell>
          <cell r="AC366">
            <v>0</v>
          </cell>
        </row>
        <row r="367">
          <cell r="B367" t="str">
            <v>43121</v>
          </cell>
          <cell r="C367" t="str">
            <v>45101</v>
          </cell>
          <cell r="D367" t="str">
            <v>Clearing of building sites</v>
          </cell>
          <cell r="E367" t="str">
            <v>043</v>
          </cell>
          <cell r="F367">
            <v>5.0832381435444569</v>
          </cell>
          <cell r="G367">
            <v>5.4388114391402365</v>
          </cell>
          <cell r="H367">
            <v>6.1248802689509318</v>
          </cell>
          <cell r="I367">
            <v>33.577562816190309</v>
          </cell>
          <cell r="J367">
            <v>307.21295307204821</v>
          </cell>
          <cell r="K367">
            <v>61.203684253536977</v>
          </cell>
          <cell r="L367">
            <v>307.1169193395458</v>
          </cell>
          <cell r="M367">
            <v>246.44798895320662</v>
          </cell>
        </row>
        <row r="368">
          <cell r="B368" t="str">
            <v>39000</v>
          </cell>
          <cell r="C368" t="str">
            <v>45102</v>
          </cell>
          <cell r="D368" t="str">
            <v>Remediation activities and other waste management services</v>
          </cell>
          <cell r="E368" t="str">
            <v>043</v>
          </cell>
          <cell r="F368">
            <v>17.368045034740152</v>
          </cell>
          <cell r="G368">
            <v>18.141878281263001</v>
          </cell>
          <cell r="H368">
            <v>19.059040937772256</v>
          </cell>
          <cell r="I368">
            <v>20.727755267078901</v>
          </cell>
          <cell r="J368">
            <v>23.048089890064098</v>
          </cell>
          <cell r="K368">
            <v>23.512872539094701</v>
          </cell>
          <cell r="L368">
            <v>24.304765182037471</v>
          </cell>
          <cell r="M368">
            <v>26.056606246696607</v>
          </cell>
        </row>
        <row r="369">
          <cell r="B369" t="str">
            <v>43122</v>
          </cell>
          <cell r="C369" t="str">
            <v>45102</v>
          </cell>
          <cell r="D369" t="str">
            <v>Earth moving</v>
          </cell>
          <cell r="E369" t="str">
            <v>043</v>
          </cell>
          <cell r="F369">
            <v>55.835325076569347</v>
          </cell>
          <cell r="G369">
            <v>57.505524773411366</v>
          </cell>
          <cell r="H369">
            <v>64.83095914367243</v>
          </cell>
          <cell r="I369">
            <v>310.65567020561718</v>
          </cell>
          <cell r="J369">
            <v>923.42228532385388</v>
          </cell>
          <cell r="K369">
            <v>234.17019465240855</v>
          </cell>
          <cell r="L369">
            <v>1342.7526170466003</v>
          </cell>
          <cell r="M369">
            <v>689.32759291882689</v>
          </cell>
          <cell r="N369">
            <v>4.4361391378340214</v>
          </cell>
          <cell r="O369">
            <v>5.461714944949593</v>
          </cell>
          <cell r="P369">
            <v>6.0336574943101535</v>
          </cell>
          <cell r="Q369">
            <v>6.4701738362642196</v>
          </cell>
          <cell r="R369">
            <v>6.7871191595544405</v>
          </cell>
          <cell r="S369">
            <v>5.8384015690345796</v>
          </cell>
          <cell r="T369">
            <v>5.4868781162323854</v>
          </cell>
          <cell r="U369">
            <v>5.45805626019924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B370" t="str">
            <v>43124</v>
          </cell>
          <cell r="C370" t="str">
            <v>45103</v>
          </cell>
          <cell r="D370" t="str">
            <v>Site preparation for mining</v>
          </cell>
          <cell r="E370" t="str">
            <v>043</v>
          </cell>
          <cell r="F370">
            <v>5.4903606061296392E-2</v>
          </cell>
          <cell r="G370">
            <v>5.8937652644824895E-2</v>
          </cell>
          <cell r="H370">
            <v>6.636604362266782E-2</v>
          </cell>
          <cell r="I370">
            <v>1.974545297384477</v>
          </cell>
          <cell r="J370">
            <v>0</v>
          </cell>
          <cell r="K370">
            <v>23.681671553259264</v>
          </cell>
          <cell r="L370">
            <v>0</v>
          </cell>
          <cell r="M370">
            <v>3.488209721069779E-15</v>
          </cell>
          <cell r="N370">
            <v>1.4499399723719733E-4</v>
          </cell>
          <cell r="O370">
            <v>1.7620464393727038E-4</v>
          </cell>
          <cell r="P370">
            <v>1.9423087963715884E-4</v>
          </cell>
          <cell r="Q370">
            <v>2.0754808950865041E-4</v>
          </cell>
          <cell r="R370">
            <v>2.1627420377135601E-4</v>
          </cell>
          <cell r="S370">
            <v>1.9328456160794868E-4</v>
          </cell>
          <cell r="T370">
            <v>1.9872549342011457E-4</v>
          </cell>
          <cell r="U370">
            <v>1.9872549342011457E-4</v>
          </cell>
          <cell r="V370">
            <v>2.2948359075033363E-2</v>
          </cell>
          <cell r="W370">
            <v>4.867951819168221E-2</v>
          </cell>
          <cell r="X370">
            <v>6.6654286353421757E-2</v>
          </cell>
          <cell r="Y370">
            <v>6.5354958360275744E-2</v>
          </cell>
          <cell r="Z370">
            <v>4.4317173511404066E-2</v>
          </cell>
          <cell r="AA370">
            <v>6.3555667861858067E-2</v>
          </cell>
          <cell r="AB370">
            <v>0.34558394399885317</v>
          </cell>
          <cell r="AC370">
            <v>0</v>
          </cell>
        </row>
        <row r="371">
          <cell r="B371" t="str">
            <v>43126</v>
          </cell>
          <cell r="C371" t="str">
            <v>45104</v>
          </cell>
          <cell r="D371" t="str">
            <v>Land reclamation work</v>
          </cell>
          <cell r="E371" t="str">
            <v>043</v>
          </cell>
          <cell r="F371">
            <v>53.573099306190656</v>
          </cell>
          <cell r="G371">
            <v>57.248117605574066</v>
          </cell>
          <cell r="H371">
            <v>64.471892476987776</v>
          </cell>
          <cell r="I371">
            <v>58.865236347152319</v>
          </cell>
          <cell r="J371">
            <v>223.47796356183801</v>
          </cell>
          <cell r="K371">
            <v>34.896761201268703</v>
          </cell>
          <cell r="L371">
            <v>233.45093631353097</v>
          </cell>
          <cell r="M371">
            <v>49.609764801083884</v>
          </cell>
          <cell r="N371">
            <v>0.40335900513105682</v>
          </cell>
          <cell r="O371">
            <v>0.49018394714464741</v>
          </cell>
          <cell r="P371">
            <v>0.5403311576272315</v>
          </cell>
          <cell r="Q371">
            <v>0.57737832252536736</v>
          </cell>
          <cell r="R371">
            <v>0.60165351208308993</v>
          </cell>
          <cell r="S371">
            <v>0.5376985941689294</v>
          </cell>
          <cell r="T371">
            <v>0.55283473004047778</v>
          </cell>
          <cell r="U371">
            <v>0.55283473004047778</v>
          </cell>
          <cell r="V371">
            <v>0.41523817006361302</v>
          </cell>
          <cell r="W371">
            <v>0.88082960473996741</v>
          </cell>
          <cell r="X371">
            <v>1.2060733319447883</v>
          </cell>
          <cell r="Y371">
            <v>1.1825626932789779</v>
          </cell>
          <cell r="Z371">
            <v>0.80189533252020972</v>
          </cell>
          <cell r="AA371">
            <v>1.1500055029573117</v>
          </cell>
          <cell r="AB371">
            <v>7.2531549223303804</v>
          </cell>
          <cell r="AC371">
            <v>0</v>
          </cell>
        </row>
        <row r="372">
          <cell r="B372" t="str">
            <v>43123</v>
          </cell>
          <cell r="C372" t="str">
            <v>45109</v>
          </cell>
          <cell r="D372" t="str">
            <v>Drilling, boring and core sampling for construction, geophysical, geological or similar purposes</v>
          </cell>
          <cell r="E372" t="str">
            <v>043</v>
          </cell>
          <cell r="F372">
            <v>21.360426166735664</v>
          </cell>
          <cell r="G372">
            <v>22.560463723097243</v>
          </cell>
          <cell r="H372">
            <v>25.415719965968492</v>
          </cell>
          <cell r="I372">
            <v>159.72376895638047</v>
          </cell>
          <cell r="J372">
            <v>250.87057902093488</v>
          </cell>
          <cell r="K372">
            <v>139.51102488290593</v>
          </cell>
          <cell r="L372">
            <v>27.366151809482801</v>
          </cell>
          <cell r="M372">
            <v>87.227734984773292</v>
          </cell>
          <cell r="N372">
            <v>2.2774343130793389</v>
          </cell>
          <cell r="O372">
            <v>2.7751352567598691</v>
          </cell>
          <cell r="P372">
            <v>3.0619967979994231</v>
          </cell>
          <cell r="Q372">
            <v>3.2777584987315618</v>
          </cell>
          <cell r="R372">
            <v>3.4143331376884536</v>
          </cell>
          <cell r="S372">
            <v>3.0309024589288338</v>
          </cell>
          <cell r="T372">
            <v>3.0627871240668889</v>
          </cell>
          <cell r="U372">
            <v>3.059582639863665</v>
          </cell>
          <cell r="V372">
            <v>3.7429576076834707</v>
          </cell>
          <cell r="W372">
            <v>7.9397996326522948</v>
          </cell>
          <cell r="X372">
            <v>10.871547171434951</v>
          </cell>
          <cell r="Y372">
            <v>10.659622232448221</v>
          </cell>
          <cell r="Z372">
            <v>7.2282859616748922</v>
          </cell>
          <cell r="AA372">
            <v>10.366151660654184</v>
          </cell>
          <cell r="AB372">
            <v>58.365949654807103</v>
          </cell>
          <cell r="AC372">
            <v>0</v>
          </cell>
        </row>
        <row r="373">
          <cell r="B373" t="str">
            <v>43125</v>
          </cell>
          <cell r="C373" t="str">
            <v>45109</v>
          </cell>
          <cell r="D373" t="str">
            <v>Drainage of agricultural or forestry land</v>
          </cell>
          <cell r="E373" t="str">
            <v>043</v>
          </cell>
          <cell r="F373">
            <v>19.670299148668683</v>
          </cell>
          <cell r="G373">
            <v>21.044560420208732</v>
          </cell>
          <cell r="H373">
            <v>23.699241361721242</v>
          </cell>
          <cell r="I373">
            <v>27.225756904246381</v>
          </cell>
          <cell r="J373">
            <v>14.149804990857987</v>
          </cell>
          <cell r="K373">
            <v>3.9015451067225584</v>
          </cell>
          <cell r="L373">
            <v>60.223691446306361</v>
          </cell>
          <cell r="M373">
            <v>26.798095116246742</v>
          </cell>
        </row>
        <row r="374">
          <cell r="B374" t="str">
            <v>43129</v>
          </cell>
          <cell r="C374" t="str">
            <v>45109</v>
          </cell>
          <cell r="D374" t="str">
            <v>Other site preparation activities n.e.c.</v>
          </cell>
          <cell r="E374" t="str">
            <v>043</v>
          </cell>
          <cell r="F374">
            <v>12.510706233392398</v>
          </cell>
          <cell r="G374">
            <v>11.917398909743667</v>
          </cell>
          <cell r="H374">
            <v>12.440622558425332</v>
          </cell>
          <cell r="I374">
            <v>49.151650485216265</v>
          </cell>
          <cell r="J374">
            <v>1020.8186411486122</v>
          </cell>
          <cell r="K374">
            <v>32.222835733960665</v>
          </cell>
          <cell r="L374">
            <v>477.99782689140989</v>
          </cell>
          <cell r="M374">
            <v>404.02153455895973</v>
          </cell>
        </row>
        <row r="375">
          <cell r="B375" t="str">
            <v>41001</v>
          </cell>
          <cell r="C375" t="str">
            <v>45201</v>
          </cell>
          <cell r="D375" t="str">
            <v>Residential buildings</v>
          </cell>
          <cell r="E375" t="str">
            <v>041</v>
          </cell>
          <cell r="F375">
            <v>6343.9122696357554</v>
          </cell>
          <cell r="G375">
            <v>7592.1978617372442</v>
          </cell>
          <cell r="H375">
            <v>9673.5419139496626</v>
          </cell>
          <cell r="I375">
            <v>11135.375462701799</v>
          </cell>
          <cell r="J375">
            <v>13590.436008653891</v>
          </cell>
          <cell r="K375">
            <v>14944.074396906421</v>
          </cell>
          <cell r="L375">
            <v>16712.561685053835</v>
          </cell>
          <cell r="M375">
            <v>17386.496357479096</v>
          </cell>
          <cell r="N375">
            <v>55.301198770971148</v>
          </cell>
          <cell r="O375">
            <v>67.3211051095127</v>
          </cell>
          <cell r="P375">
            <v>74.279455613999502</v>
          </cell>
          <cell r="Q375">
            <v>79.517834410923271</v>
          </cell>
          <cell r="R375">
            <v>82.745082787913049</v>
          </cell>
          <cell r="S375">
            <v>73.688316837930145</v>
          </cell>
          <cell r="T375">
            <v>74.950602076162866</v>
          </cell>
          <cell r="U375">
            <v>74.898286738722604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B376" t="str">
            <v>41002</v>
          </cell>
          <cell r="C376" t="str">
            <v>45202</v>
          </cell>
          <cell r="D376" t="str">
            <v>Non-residential buildings</v>
          </cell>
          <cell r="E376" t="str">
            <v>042</v>
          </cell>
          <cell r="F376">
            <v>7130.4628906581966</v>
          </cell>
          <cell r="G376">
            <v>7614.4583798726853</v>
          </cell>
          <cell r="H376">
            <v>8821.5897664456788</v>
          </cell>
          <cell r="I376">
            <v>9581.7812343438782</v>
          </cell>
          <cell r="J376">
            <v>11138.46823571136</v>
          </cell>
          <cell r="K376">
            <v>13062.09507556105</v>
          </cell>
          <cell r="L376">
            <v>13287.224232523335</v>
          </cell>
          <cell r="M376">
            <v>13435.714438750583</v>
          </cell>
          <cell r="N376">
            <v>69.175724606298203</v>
          </cell>
          <cell r="O376">
            <v>84.173077353313062</v>
          </cell>
          <cell r="P376">
            <v>92.848715542659363</v>
          </cell>
          <cell r="Q376">
            <v>99.346395316573918</v>
          </cell>
          <cell r="R376">
            <v>103.42073230409135</v>
          </cell>
          <cell r="S376">
            <v>92.184120338168313</v>
          </cell>
          <cell r="T376">
            <v>94.030008542991894</v>
          </cell>
          <cell r="U376">
            <v>93.981913527249731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B377" t="str">
            <v>42101</v>
          </cell>
          <cell r="C377" t="str">
            <v>45203</v>
          </cell>
          <cell r="D377" t="str">
            <v>Construction of motorways, streets, roads, other vehicular and pedestrian ways</v>
          </cell>
          <cell r="E377" t="str">
            <v>043</v>
          </cell>
          <cell r="F377">
            <v>1060.2930823704874</v>
          </cell>
          <cell r="G377">
            <v>1118.7335780869216</v>
          </cell>
          <cell r="H377">
            <v>1534.5527912332682</v>
          </cell>
          <cell r="I377">
            <v>1689.4502976377871</v>
          </cell>
          <cell r="J377">
            <v>665.69439252797292</v>
          </cell>
          <cell r="K377">
            <v>962.94591529949912</v>
          </cell>
          <cell r="L377">
            <v>936.22339574862417</v>
          </cell>
          <cell r="M377">
            <v>1147.3315892003811</v>
          </cell>
          <cell r="N377">
            <v>22.457872383268398</v>
          </cell>
          <cell r="O377">
            <v>27.650490736425311</v>
          </cell>
          <cell r="P377">
            <v>30.65257818597934</v>
          </cell>
          <cell r="Q377">
            <v>33.102074158156839</v>
          </cell>
          <cell r="R377">
            <v>34.313940983577616</v>
          </cell>
          <cell r="S377">
            <v>29.754687576370031</v>
          </cell>
          <cell r="T377">
            <v>28.051306262408197</v>
          </cell>
          <cell r="U377">
            <v>27.894415755475006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B378" t="str">
            <v>42102</v>
          </cell>
          <cell r="C378" t="str">
            <v>45203</v>
          </cell>
          <cell r="D378" t="str">
            <v>Surface work on streets, roads, highways, bridges or tunnels</v>
          </cell>
          <cell r="E378" t="str">
            <v>043</v>
          </cell>
          <cell r="F378">
            <v>1078.9329077079024</v>
          </cell>
          <cell r="G378">
            <v>1154.8054529566875</v>
          </cell>
          <cell r="H378">
            <v>1513.0280555805216</v>
          </cell>
          <cell r="I378">
            <v>1704.7219859461757</v>
          </cell>
          <cell r="J378">
            <v>883.1470028459978</v>
          </cell>
          <cell r="K378">
            <v>1824.9539041190883</v>
          </cell>
          <cell r="L378">
            <v>1108.3518011877277</v>
          </cell>
          <cell r="M378">
            <v>1890.5251421934145</v>
          </cell>
        </row>
        <row r="379">
          <cell r="B379" t="str">
            <v>42103</v>
          </cell>
          <cell r="C379" t="str">
            <v>45203</v>
          </cell>
          <cell r="D379" t="str">
            <v>Construction of bridges, including those for elevated highways</v>
          </cell>
          <cell r="E379" t="str">
            <v>043</v>
          </cell>
          <cell r="F379">
            <v>135.5534590898684</v>
          </cell>
          <cell r="G379">
            <v>144.28978682465606</v>
          </cell>
          <cell r="H379">
            <v>191.95835377225762</v>
          </cell>
          <cell r="I379">
            <v>754.14202746217188</v>
          </cell>
          <cell r="J379">
            <v>273.40512470586287</v>
          </cell>
          <cell r="K379">
            <v>529.13988690781889</v>
          </cell>
          <cell r="L379">
            <v>537.33451834439666</v>
          </cell>
          <cell r="M379">
            <v>1370.0741961729827</v>
          </cell>
        </row>
        <row r="380">
          <cell r="B380" t="str">
            <v>42104</v>
          </cell>
          <cell r="C380" t="str">
            <v>45203</v>
          </cell>
          <cell r="D380" t="str">
            <v>Construction of tunnels</v>
          </cell>
          <cell r="E380" t="str">
            <v>043</v>
          </cell>
          <cell r="F380">
            <v>35.213630694946886</v>
          </cell>
          <cell r="G380">
            <v>37.924044789724789</v>
          </cell>
          <cell r="H380">
            <v>48.832383701661797</v>
          </cell>
          <cell r="I380">
            <v>58.501234628326941</v>
          </cell>
          <cell r="J380">
            <v>1102.9269793523968</v>
          </cell>
          <cell r="K380">
            <v>300.81293314463585</v>
          </cell>
          <cell r="L380">
            <v>896.85889211729773</v>
          </cell>
          <cell r="M380">
            <v>1194.4077843774894</v>
          </cell>
        </row>
        <row r="381">
          <cell r="B381" t="str">
            <v>42105</v>
          </cell>
          <cell r="C381" t="str">
            <v>45203</v>
          </cell>
          <cell r="D381" t="str">
            <v>Construction of railways and subways</v>
          </cell>
          <cell r="E381" t="str">
            <v>043</v>
          </cell>
          <cell r="F381">
            <v>337.5452718047826</v>
          </cell>
          <cell r="G381">
            <v>362.44083063545833</v>
          </cell>
          <cell r="H381">
            <v>470.6351901710625</v>
          </cell>
          <cell r="I381">
            <v>1052.6299928455824</v>
          </cell>
          <cell r="J381">
            <v>424.18385804308048</v>
          </cell>
          <cell r="K381">
            <v>321.1732998146316</v>
          </cell>
          <cell r="L381">
            <v>564.26058725641519</v>
          </cell>
          <cell r="M381">
            <v>701.28826334841006</v>
          </cell>
        </row>
        <row r="382">
          <cell r="B382" t="str">
            <v>42106</v>
          </cell>
          <cell r="C382" t="str">
            <v>45203</v>
          </cell>
          <cell r="D382" t="str">
            <v>Construction of airfield/airports runways</v>
          </cell>
          <cell r="E382" t="str">
            <v>043</v>
          </cell>
          <cell r="F382">
            <v>0.11572579942494343</v>
          </cell>
          <cell r="G382">
            <v>0.11432162954399372</v>
          </cell>
          <cell r="H382">
            <v>0.18466243966899043</v>
          </cell>
          <cell r="I382">
            <v>0.19732172679383636</v>
          </cell>
          <cell r="J382">
            <v>21.718217881466757</v>
          </cell>
          <cell r="K382">
            <v>46.854395944406015</v>
          </cell>
          <cell r="L382">
            <v>193.71763261563387</v>
          </cell>
          <cell r="M382">
            <v>39.512176977033334</v>
          </cell>
        </row>
        <row r="383">
          <cell r="B383" t="str">
            <v>42902</v>
          </cell>
          <cell r="C383" t="str">
            <v>45203</v>
          </cell>
          <cell r="D383" t="str">
            <v>Construction of waterways, harbour and river works, pleasure ports (marinas), locks</v>
          </cell>
          <cell r="E383" t="str">
            <v>043</v>
          </cell>
          <cell r="F383">
            <v>11.385781038451796</v>
          </cell>
          <cell r="G383">
            <v>12.362578683433185</v>
          </cell>
          <cell r="H383">
            <v>24.933407777308275</v>
          </cell>
          <cell r="I383">
            <v>159.68905199193364</v>
          </cell>
          <cell r="J383">
            <v>321.1149068931374</v>
          </cell>
          <cell r="K383">
            <v>280.78807269131642</v>
          </cell>
          <cell r="L383">
            <v>269.74577501890997</v>
          </cell>
          <cell r="M383">
            <v>455.11513222236886</v>
          </cell>
        </row>
        <row r="384">
          <cell r="B384" t="str">
            <v>42904</v>
          </cell>
          <cell r="C384" t="str">
            <v>45203</v>
          </cell>
          <cell r="D384" t="str">
            <v>Dredging of waterways</v>
          </cell>
          <cell r="E384" t="str">
            <v>043</v>
          </cell>
          <cell r="F384">
            <v>1.5615746124126986</v>
          </cell>
          <cell r="G384">
            <v>1.485399408677317</v>
          </cell>
          <cell r="H384">
            <v>2.6259829400691359</v>
          </cell>
          <cell r="I384">
            <v>16.109374218187916</v>
          </cell>
          <cell r="J384">
            <v>40.04637996546316</v>
          </cell>
          <cell r="K384">
            <v>446.09061379823879</v>
          </cell>
          <cell r="L384">
            <v>204.85922839600337</v>
          </cell>
          <cell r="M384">
            <v>176.84103318976267</v>
          </cell>
        </row>
        <row r="385">
          <cell r="B385" t="str">
            <v>42201</v>
          </cell>
          <cell r="C385" t="str">
            <v>45204</v>
          </cell>
          <cell r="D385" t="str">
            <v>Long-distance pipelines, communication and power lines</v>
          </cell>
          <cell r="E385" t="str">
            <v>043</v>
          </cell>
          <cell r="F385">
            <v>800.57544455219841</v>
          </cell>
          <cell r="G385">
            <v>857.52027955009135</v>
          </cell>
          <cell r="H385">
            <v>1121.1600227473818</v>
          </cell>
          <cell r="I385">
            <v>545.4182858053091</v>
          </cell>
          <cell r="J385">
            <v>428.05805273814258</v>
          </cell>
          <cell r="K385">
            <v>1013.766572476236</v>
          </cell>
          <cell r="L385">
            <v>661.55975855587121</v>
          </cell>
          <cell r="M385">
            <v>755.43412294106088</v>
          </cell>
          <cell r="N385">
            <v>16.028166946505557</v>
          </cell>
          <cell r="O385">
            <v>19.488236612107393</v>
          </cell>
          <cell r="P385">
            <v>21.4905353589097</v>
          </cell>
          <cell r="Q385">
            <v>22.981916118783285</v>
          </cell>
          <cell r="R385">
            <v>23.928650774077777</v>
          </cell>
          <cell r="S385">
            <v>21.368395510636653</v>
          </cell>
          <cell r="T385">
            <v>21.90220682619697</v>
          </cell>
          <cell r="U385">
            <v>21.897478585751418</v>
          </cell>
          <cell r="V385">
            <v>10.178423655899399</v>
          </cell>
          <cell r="W385">
            <v>21.591119343215304</v>
          </cell>
          <cell r="X385">
            <v>29.563576322320301</v>
          </cell>
          <cell r="Y385">
            <v>28.987277566537021</v>
          </cell>
          <cell r="Z385">
            <v>19.656262382691413</v>
          </cell>
          <cell r="AA385">
            <v>28.18922743523791</v>
          </cell>
          <cell r="AB385">
            <v>158.27892417910601</v>
          </cell>
          <cell r="AC385">
            <v>0</v>
          </cell>
        </row>
        <row r="386">
          <cell r="B386" t="str">
            <v>42202</v>
          </cell>
          <cell r="C386" t="str">
            <v>45204</v>
          </cell>
          <cell r="D386" t="str">
            <v>Urban pipelines, urban communication and power lines; ancillary urban works</v>
          </cell>
          <cell r="E386" t="str">
            <v>043</v>
          </cell>
          <cell r="F386">
            <v>770.76493777906273</v>
          </cell>
          <cell r="G386">
            <v>829.06436200724193</v>
          </cell>
          <cell r="H386">
            <v>1071.2634780888004</v>
          </cell>
          <cell r="I386">
            <v>420.32921365156437</v>
          </cell>
          <cell r="J386">
            <v>296.64516059198183</v>
          </cell>
          <cell r="K386">
            <v>396.46116310207367</v>
          </cell>
          <cell r="L386">
            <v>345.86948488492726</v>
          </cell>
          <cell r="M386">
            <v>277.06211345813836</v>
          </cell>
        </row>
        <row r="387">
          <cell r="B387" t="str">
            <v>42203</v>
          </cell>
          <cell r="C387" t="str">
            <v>45204</v>
          </cell>
          <cell r="D387" t="str">
            <v>Water main and line construction</v>
          </cell>
          <cell r="E387" t="str">
            <v>043</v>
          </cell>
          <cell r="F387">
            <v>62.061404053964452</v>
          </cell>
          <cell r="G387">
            <v>63.857296918961083</v>
          </cell>
          <cell r="H387">
            <v>93.053695260357472</v>
          </cell>
          <cell r="I387">
            <v>291.59993239541393</v>
          </cell>
          <cell r="J387">
            <v>180.90575838422433</v>
          </cell>
          <cell r="K387">
            <v>256.96576934631889</v>
          </cell>
          <cell r="L387">
            <v>272.98923940139935</v>
          </cell>
          <cell r="M387">
            <v>377.17009111073003</v>
          </cell>
        </row>
        <row r="388">
          <cell r="B388" t="str">
            <v>42204</v>
          </cell>
          <cell r="C388" t="str">
            <v>45204</v>
          </cell>
          <cell r="D388" t="str">
            <v>Reservoirs</v>
          </cell>
          <cell r="E388" t="str">
            <v>043</v>
          </cell>
          <cell r="F388">
            <v>7.1389989207707671</v>
          </cell>
          <cell r="G388">
            <v>7.5450917075897266</v>
          </cell>
          <cell r="H388">
            <v>10.236245746121071</v>
          </cell>
          <cell r="I388">
            <v>26.608992847503863</v>
          </cell>
          <cell r="J388">
            <v>125.34198181842629</v>
          </cell>
          <cell r="K388">
            <v>25.206435300897731</v>
          </cell>
          <cell r="L388">
            <v>306.82462362314561</v>
          </cell>
          <cell r="M388">
            <v>310.3758518461301</v>
          </cell>
        </row>
        <row r="389">
          <cell r="B389" t="str">
            <v>42205</v>
          </cell>
          <cell r="C389" t="str">
            <v>45204</v>
          </cell>
          <cell r="D389" t="str">
            <v>Construction of irrigation systems (canals)</v>
          </cell>
          <cell r="E389" t="str">
            <v>043</v>
          </cell>
          <cell r="F389">
            <v>9.61673032398852</v>
          </cell>
          <cell r="G389">
            <v>9.1692421761458718</v>
          </cell>
          <cell r="H389">
            <v>16.121023462639698</v>
          </cell>
          <cell r="I389">
            <v>31.193084857469856</v>
          </cell>
          <cell r="J389">
            <v>131.31880660345951</v>
          </cell>
          <cell r="K389">
            <v>210.89003550495522</v>
          </cell>
          <cell r="L389">
            <v>306.09867828445988</v>
          </cell>
          <cell r="M389">
            <v>404.69289120501753</v>
          </cell>
        </row>
        <row r="390">
          <cell r="B390" t="str">
            <v>42206</v>
          </cell>
          <cell r="C390" t="str">
            <v>45204</v>
          </cell>
          <cell r="D390" t="str">
            <v>Construction of sewer systems (including repair) and sewage disposal plants</v>
          </cell>
          <cell r="E390" t="str">
            <v>043</v>
          </cell>
          <cell r="F390">
            <v>279.4902420340652</v>
          </cell>
          <cell r="G390">
            <v>297.79981286870316</v>
          </cell>
          <cell r="H390">
            <v>395.09285785442171</v>
          </cell>
          <cell r="I390">
            <v>415.62332922032874</v>
          </cell>
          <cell r="J390">
            <v>466.12505410263043</v>
          </cell>
          <cell r="K390">
            <v>535.11119768016329</v>
          </cell>
          <cell r="L390">
            <v>834.79330092627788</v>
          </cell>
          <cell r="M390">
            <v>1071.581892393388</v>
          </cell>
        </row>
        <row r="391">
          <cell r="B391" t="str">
            <v>42903</v>
          </cell>
          <cell r="C391" t="str">
            <v>45204</v>
          </cell>
          <cell r="D391" t="str">
            <v>Construction of dams and dykes</v>
          </cell>
          <cell r="E391" t="str">
            <v>043</v>
          </cell>
          <cell r="F391">
            <v>56.038358938430548</v>
          </cell>
          <cell r="G391">
            <v>59.429375651048076</v>
          </cell>
          <cell r="H391">
            <v>79.873706262150733</v>
          </cell>
          <cell r="I391">
            <v>96.499227708081435</v>
          </cell>
          <cell r="J391">
            <v>165.43386421657624</v>
          </cell>
          <cell r="K391">
            <v>175.67426867905726</v>
          </cell>
          <cell r="L391">
            <v>206.71850477422714</v>
          </cell>
          <cell r="M391">
            <v>43.761795987646011</v>
          </cell>
        </row>
        <row r="392">
          <cell r="B392" t="str">
            <v>43905</v>
          </cell>
          <cell r="C392" t="str">
            <v>45204</v>
          </cell>
          <cell r="D392" t="str">
            <v>Construction of outdoor swimming pools</v>
          </cell>
          <cell r="E392" t="str">
            <v>043</v>
          </cell>
          <cell r="F392">
            <v>3.0297820801372488</v>
          </cell>
          <cell r="G392">
            <v>3.1908485156103481</v>
          </cell>
          <cell r="H392">
            <v>3.5949792919305246</v>
          </cell>
          <cell r="I392">
            <v>8.2935814502487979</v>
          </cell>
          <cell r="J392">
            <v>0</v>
          </cell>
          <cell r="K392">
            <v>11.448734767462639</v>
          </cell>
          <cell r="L392">
            <v>36.04525320280878</v>
          </cell>
          <cell r="M392">
            <v>103.42525973002165</v>
          </cell>
        </row>
        <row r="393">
          <cell r="B393" t="str">
            <v>42905</v>
          </cell>
          <cell r="C393" t="str">
            <v>45206</v>
          </cell>
          <cell r="D393" t="str">
            <v>Outdoor sports facilities</v>
          </cell>
          <cell r="E393" t="str">
            <v>043</v>
          </cell>
          <cell r="F393">
            <v>87.369494148435848</v>
          </cell>
          <cell r="G393">
            <v>93.903480597017904</v>
          </cell>
          <cell r="H393">
            <v>121.60698758206567</v>
          </cell>
          <cell r="I393">
            <v>140.66406889425969</v>
          </cell>
          <cell r="J393">
            <v>56.128952866897649</v>
          </cell>
          <cell r="K393">
            <v>73.620352120540915</v>
          </cell>
          <cell r="L393">
            <v>166.64075738492153</v>
          </cell>
          <cell r="M393">
            <v>229.38630837365088</v>
          </cell>
          <cell r="N393">
            <v>0.34376918149919394</v>
          </cell>
          <cell r="O393">
            <v>0.42521507224894906</v>
          </cell>
          <cell r="P393">
            <v>0.47516336142181465</v>
          </cell>
          <cell r="Q393">
            <v>0.52117314448589047</v>
          </cell>
          <cell r="R393">
            <v>0.5284506078689597</v>
          </cell>
          <cell r="S393">
            <v>0.45977192373023773</v>
          </cell>
          <cell r="T393">
            <v>0.42193504295460788</v>
          </cell>
          <cell r="U393">
            <v>0.41838886262044461</v>
          </cell>
          <cell r="V393">
            <v>0.52832871220907263</v>
          </cell>
          <cell r="W393">
            <v>1.1207244523705533</v>
          </cell>
          <cell r="X393">
            <v>1.5345486427668198</v>
          </cell>
          <cell r="Y393">
            <v>1.5046348575104753</v>
          </cell>
          <cell r="Z393">
            <v>1.0202923500312231</v>
          </cell>
          <cell r="AA393">
            <v>1.4632106829622722</v>
          </cell>
          <cell r="AB393">
            <v>7.9562080886073527</v>
          </cell>
          <cell r="AC393">
            <v>0</v>
          </cell>
        </row>
        <row r="394">
          <cell r="B394" t="str">
            <v>41003</v>
          </cell>
          <cell r="C394" t="str">
            <v>45209</v>
          </cell>
          <cell r="D394" t="str">
            <v>Assembly and erection of prefabricated constructions on the site</v>
          </cell>
          <cell r="E394" t="str">
            <v>043</v>
          </cell>
          <cell r="F394">
            <v>295.65664300117305</v>
          </cell>
          <cell r="G394">
            <v>315.14847935384785</v>
          </cell>
          <cell r="H394">
            <v>365.83560465505195</v>
          </cell>
          <cell r="I394">
            <v>424.1836746122226</v>
          </cell>
          <cell r="J394">
            <v>493.09171524028284</v>
          </cell>
          <cell r="K394">
            <v>756.50893707406726</v>
          </cell>
          <cell r="L394">
            <v>774.39231132173654</v>
          </cell>
          <cell r="M394">
            <v>661.17283905736053</v>
          </cell>
        </row>
        <row r="395">
          <cell r="B395" t="str">
            <v>41009</v>
          </cell>
          <cell r="C395" t="str">
            <v>45209</v>
          </cell>
          <cell r="D395" t="str">
            <v>Construction of buildings n.e.c.</v>
          </cell>
          <cell r="E395" t="str">
            <v>043</v>
          </cell>
          <cell r="F395">
            <v>910.47174589151564</v>
          </cell>
          <cell r="G395">
            <v>972.34350040000345</v>
          </cell>
          <cell r="H395">
            <v>1125.5221659900676</v>
          </cell>
          <cell r="I395">
            <v>1283.9704576395729</v>
          </cell>
          <cell r="J395">
            <v>1492.5409803644684</v>
          </cell>
          <cell r="K395">
            <v>1134.8532506372921</v>
          </cell>
          <cell r="L395">
            <v>1157.3868286213401</v>
          </cell>
          <cell r="M395">
            <v>1809.999835847284</v>
          </cell>
        </row>
        <row r="396">
          <cell r="B396" t="str">
            <v>42109</v>
          </cell>
          <cell r="C396" t="str">
            <v>45209</v>
          </cell>
          <cell r="D396" t="str">
            <v>Construction of roads and railways n.e.c.</v>
          </cell>
          <cell r="E396" t="str">
            <v>043</v>
          </cell>
          <cell r="F396">
            <v>97.963944063830695</v>
          </cell>
          <cell r="G396">
            <v>102.64405219627361</v>
          </cell>
          <cell r="H396">
            <v>142.5582120751609</v>
          </cell>
          <cell r="I396">
            <v>173.34952384808378</v>
          </cell>
          <cell r="J396">
            <v>696.4440139771898</v>
          </cell>
          <cell r="K396">
            <v>75.666148227549741</v>
          </cell>
          <cell r="L396">
            <v>445.67550185669597</v>
          </cell>
          <cell r="M396">
            <v>674.24434663580678</v>
          </cell>
        </row>
        <row r="397">
          <cell r="B397" t="str">
            <v>42207</v>
          </cell>
          <cell r="C397" t="str">
            <v>45209</v>
          </cell>
          <cell r="D397" t="str">
            <v>Construction of power plants</v>
          </cell>
          <cell r="E397" t="str">
            <v>043</v>
          </cell>
          <cell r="F397">
            <v>34.329268360306799</v>
          </cell>
          <cell r="G397">
            <v>36.783757444429426</v>
          </cell>
          <cell r="H397">
            <v>48.046503795523506</v>
          </cell>
          <cell r="I397">
            <v>77.199816212874737</v>
          </cell>
          <cell r="J397">
            <v>991.58250931268003</v>
          </cell>
          <cell r="K397">
            <v>878.11545985022212</v>
          </cell>
          <cell r="L397">
            <v>932.3738271890079</v>
          </cell>
          <cell r="M397">
            <v>1260.2812039223213</v>
          </cell>
        </row>
        <row r="398">
          <cell r="B398" t="str">
            <v>42209</v>
          </cell>
          <cell r="C398" t="str">
            <v>45209</v>
          </cell>
          <cell r="D398" t="str">
            <v>Construction of utility projects n.e.c.</v>
          </cell>
          <cell r="E398" t="str">
            <v>043</v>
          </cell>
          <cell r="F398">
            <v>44.633744481428764</v>
          </cell>
          <cell r="G398">
            <v>47.712650119333915</v>
          </cell>
          <cell r="H398">
            <v>62.731849419837204</v>
          </cell>
          <cell r="I398">
            <v>223.07400334196319</v>
          </cell>
          <cell r="J398">
            <v>1071.4876426243063</v>
          </cell>
          <cell r="K398">
            <v>72.415543542005395</v>
          </cell>
          <cell r="L398">
            <v>895.40478698087054</v>
          </cell>
          <cell r="M398">
            <v>1027.9959423511309</v>
          </cell>
        </row>
        <row r="399">
          <cell r="B399" t="str">
            <v>42901</v>
          </cell>
          <cell r="C399" t="str">
            <v>45209</v>
          </cell>
          <cell r="D399" t="str">
            <v>Construction of refineries</v>
          </cell>
          <cell r="E399" t="str">
            <v>043</v>
          </cell>
          <cell r="F399">
            <v>81.853582239809242</v>
          </cell>
          <cell r="G399">
            <v>88.030546161220869</v>
          </cell>
          <cell r="H399">
            <v>113.79943778876331</v>
          </cell>
          <cell r="I399">
            <v>207.03075835178095</v>
          </cell>
          <cell r="J399">
            <v>107.33188285203255</v>
          </cell>
          <cell r="K399">
            <v>1834.5320357828205</v>
          </cell>
          <cell r="L399">
            <v>3383.6012610083289</v>
          </cell>
          <cell r="M399">
            <v>4072.0331872703791</v>
          </cell>
        </row>
        <row r="400">
          <cell r="B400" t="str">
            <v>42909</v>
          </cell>
          <cell r="C400" t="str">
            <v>45209</v>
          </cell>
          <cell r="D400" t="str">
            <v>Construction of other engineering projects n.e.c.</v>
          </cell>
          <cell r="E400" t="str">
            <v>043</v>
          </cell>
          <cell r="F400">
            <v>2912.3894266486113</v>
          </cell>
          <cell r="G400">
            <v>3086.4516683695692</v>
          </cell>
          <cell r="H400">
            <v>4120.8588883786979</v>
          </cell>
          <cell r="I400">
            <v>4687.0278220829441</v>
          </cell>
          <cell r="J400">
            <v>4763.1443427237955</v>
          </cell>
          <cell r="K400">
            <v>4676.8248474251104</v>
          </cell>
          <cell r="L400">
            <v>4125.7112954364566</v>
          </cell>
          <cell r="M400">
            <v>3276.0900768020856</v>
          </cell>
          <cell r="N400">
            <v>47.324449181145212</v>
          </cell>
          <cell r="O400">
            <v>57.541946190153503</v>
          </cell>
          <cell r="P400">
            <v>63.44585012738969</v>
          </cell>
          <cell r="Q400">
            <v>67.830858312301388</v>
          </cell>
          <cell r="R400">
            <v>70.658294772783634</v>
          </cell>
          <cell r="S400">
            <v>63.074709898163043</v>
          </cell>
          <cell r="T400">
            <v>64.634412863368865</v>
          </cell>
          <cell r="U400">
            <v>64.620745311677595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B401" t="str">
            <v>43901</v>
          </cell>
          <cell r="C401" t="str">
            <v>45209</v>
          </cell>
          <cell r="D401" t="str">
            <v>Construction of foundations, including pile driving</v>
          </cell>
          <cell r="E401" t="str">
            <v>043</v>
          </cell>
          <cell r="F401">
            <v>423.24251401853189</v>
          </cell>
          <cell r="G401">
            <v>452.88670684094461</v>
          </cell>
          <cell r="H401">
            <v>512.06812913124418</v>
          </cell>
          <cell r="I401">
            <v>729.64020873767004</v>
          </cell>
          <cell r="J401">
            <v>1948.5416038873682</v>
          </cell>
          <cell r="K401">
            <v>935.73307451357823</v>
          </cell>
          <cell r="L401">
            <v>1796.0142246292362</v>
          </cell>
          <cell r="M401">
            <v>1214.2308057072146</v>
          </cell>
        </row>
        <row r="402">
          <cell r="B402" t="str">
            <v>43902</v>
          </cell>
          <cell r="C402" t="str">
            <v>45209</v>
          </cell>
          <cell r="D402" t="str">
            <v>Erection of non-self-manufactured steel elements</v>
          </cell>
          <cell r="E402" t="str">
            <v>043</v>
          </cell>
          <cell r="F402">
            <v>2.2074086551195933</v>
          </cell>
          <cell r="G402">
            <v>2.0516593680716113</v>
          </cell>
          <cell r="H402">
            <v>2.3203830990661771</v>
          </cell>
          <cell r="I402">
            <v>24.540324875756625</v>
          </cell>
          <cell r="J402">
            <v>30.388794014609701</v>
          </cell>
          <cell r="K402">
            <v>124.77767024373179</v>
          </cell>
          <cell r="L402">
            <v>5.248159402127996</v>
          </cell>
          <cell r="M402">
            <v>7.737773803947519</v>
          </cell>
        </row>
        <row r="403">
          <cell r="B403" t="str">
            <v>43903</v>
          </cell>
          <cell r="C403" t="str">
            <v>45209</v>
          </cell>
          <cell r="D403" t="str">
            <v>Scaffolds and work platform erecting and dismantling</v>
          </cell>
          <cell r="E403" t="str">
            <v>043</v>
          </cell>
          <cell r="F403">
            <v>1.7413025548141228</v>
          </cell>
          <cell r="G403">
            <v>1.7936303665590785</v>
          </cell>
          <cell r="H403">
            <v>2.022106889237488</v>
          </cell>
          <cell r="I403">
            <v>1.0613320854890276</v>
          </cell>
          <cell r="J403">
            <v>35.777313334034361</v>
          </cell>
          <cell r="K403">
            <v>87.208316254837683</v>
          </cell>
          <cell r="L403">
            <v>5.213197551817176</v>
          </cell>
          <cell r="M403">
            <v>19.289859846931549</v>
          </cell>
        </row>
        <row r="404">
          <cell r="B404" t="str">
            <v>43904</v>
          </cell>
          <cell r="C404" t="str">
            <v>45209</v>
          </cell>
          <cell r="D404" t="str">
            <v>Bricklaying and stone setting</v>
          </cell>
          <cell r="E404" t="str">
            <v>043</v>
          </cell>
          <cell r="F404">
            <v>17.814564567693694</v>
          </cell>
          <cell r="G404">
            <v>19.09225838560409</v>
          </cell>
          <cell r="H404">
            <v>21.499606503547064</v>
          </cell>
          <cell r="I404">
            <v>6.4178330671536514</v>
          </cell>
          <cell r="J404">
            <v>0.50240444009092289</v>
          </cell>
          <cell r="K404">
            <v>55.584956731598254</v>
          </cell>
          <cell r="L404">
            <v>0</v>
          </cell>
          <cell r="M404">
            <v>0</v>
          </cell>
        </row>
        <row r="405">
          <cell r="B405" t="str">
            <v>43909</v>
          </cell>
          <cell r="C405" t="str">
            <v>45209</v>
          </cell>
          <cell r="D405" t="str">
            <v>Other specialized construction activities, n.e.c.</v>
          </cell>
          <cell r="E405" t="str">
            <v>043</v>
          </cell>
          <cell r="F405">
            <v>583.39329807447621</v>
          </cell>
          <cell r="G405">
            <v>623.37795788912626</v>
          </cell>
          <cell r="H405">
            <v>702.03917016493256</v>
          </cell>
          <cell r="I405">
            <v>1191.9330270394203</v>
          </cell>
          <cell r="J405">
            <v>437.37650368940103</v>
          </cell>
          <cell r="K405">
            <v>411.55141674674985</v>
          </cell>
          <cell r="L405">
            <v>762.4657809027301</v>
          </cell>
          <cell r="M405">
            <v>1053.1277099586141</v>
          </cell>
        </row>
        <row r="406">
          <cell r="B406" t="str">
            <v>43224</v>
          </cell>
          <cell r="C406" t="str">
            <v>45301</v>
          </cell>
          <cell r="D406" t="str">
            <v>Installation of plumbing and sanitary equipment</v>
          </cell>
          <cell r="E406" t="str">
            <v>044</v>
          </cell>
          <cell r="F406">
            <v>225.99606169750132</v>
          </cell>
          <cell r="G406">
            <v>239.56032514581341</v>
          </cell>
          <cell r="H406">
            <v>269.85100474599369</v>
          </cell>
          <cell r="I406">
            <v>216.93476808765013</v>
          </cell>
          <cell r="J406">
            <v>171.14461325679542</v>
          </cell>
          <cell r="K406">
            <v>492.4509747431473</v>
          </cell>
          <cell r="L406">
            <v>230.83499253193145</v>
          </cell>
          <cell r="M406">
            <v>269.64977759837632</v>
          </cell>
          <cell r="N406">
            <v>4.485260795348359</v>
          </cell>
          <cell r="O406">
            <v>5.4523977360386988</v>
          </cell>
          <cell r="P406">
            <v>6.0104628911608291</v>
          </cell>
          <cell r="Q406">
            <v>6.4230106827700935</v>
          </cell>
          <cell r="R406">
            <v>6.6942730365585588</v>
          </cell>
          <cell r="S406">
            <v>5.9772401032286968</v>
          </cell>
          <cell r="T406">
            <v>6.1333290856105647</v>
          </cell>
          <cell r="U406">
            <v>6.1326549442466201</v>
          </cell>
          <cell r="V406">
            <v>4.0375246263313826</v>
          </cell>
          <cell r="W406">
            <v>8.5646539194470801</v>
          </cell>
          <cell r="X406">
            <v>11.727127056124509</v>
          </cell>
          <cell r="Y406">
            <v>11.49852383648445</v>
          </cell>
          <cell r="Z406">
            <v>7.7971448344802683</v>
          </cell>
          <cell r="AA406">
            <v>11.181957424326949</v>
          </cell>
          <cell r="AB406">
            <v>62.801893494777801</v>
          </cell>
          <cell r="AC406">
            <v>0</v>
          </cell>
        </row>
        <row r="407">
          <cell r="B407" t="str">
            <v>43211</v>
          </cell>
          <cell r="C407" t="str">
            <v>45302</v>
          </cell>
          <cell r="D407" t="str">
            <v>Electrical wiring and fittings</v>
          </cell>
          <cell r="E407" t="str">
            <v>044</v>
          </cell>
          <cell r="F407">
            <v>1974.7917350539492</v>
          </cell>
          <cell r="G407">
            <v>2101.8765317945686</v>
          </cell>
          <cell r="H407">
            <v>2364.268888645156</v>
          </cell>
          <cell r="I407">
            <v>1901.0440279577861</v>
          </cell>
          <cell r="J407">
            <v>537.01063883704342</v>
          </cell>
          <cell r="K407">
            <v>2407.0265658545031</v>
          </cell>
          <cell r="L407">
            <v>950.4398963285762</v>
          </cell>
          <cell r="M407">
            <v>1224.6100329626524</v>
          </cell>
          <cell r="N407">
            <v>22.860839566283545</v>
          </cell>
          <cell r="O407">
            <v>27.791674471940738</v>
          </cell>
          <cell r="P407">
            <v>30.643438503176871</v>
          </cell>
          <cell r="Q407">
            <v>32.762377210238583</v>
          </cell>
          <cell r="R407">
            <v>34.120319799212609</v>
          </cell>
          <cell r="S407">
            <v>30.476704524036393</v>
          </cell>
          <cell r="T407">
            <v>31.266913390719111</v>
          </cell>
          <cell r="U407">
            <v>31.262185150273559</v>
          </cell>
          <cell r="V407">
            <v>12.761744579614813</v>
          </cell>
          <cell r="W407">
            <v>27.071023918953475</v>
          </cell>
          <cell r="X407">
            <v>37.066919460237578</v>
          </cell>
          <cell r="Y407">
            <v>36.344353985318151</v>
          </cell>
          <cell r="Z407">
            <v>24.645093228400597</v>
          </cell>
          <cell r="AA407">
            <v>35.343755829682891</v>
          </cell>
          <cell r="AB407">
            <v>198.18167232390101</v>
          </cell>
          <cell r="AC407">
            <v>0</v>
          </cell>
        </row>
        <row r="408">
          <cell r="B408" t="str">
            <v>43219</v>
          </cell>
          <cell r="C408" t="str">
            <v>45302</v>
          </cell>
          <cell r="D408" t="str">
            <v>Electrical installation n.e.c.</v>
          </cell>
          <cell r="E408" t="str">
            <v>044</v>
          </cell>
          <cell r="F408">
            <v>252.27850199338309</v>
          </cell>
          <cell r="G408">
            <v>270.24459828110224</v>
          </cell>
          <cell r="H408">
            <v>304.32389489499462</v>
          </cell>
          <cell r="I408">
            <v>175.92318996406931</v>
          </cell>
          <cell r="J408">
            <v>850.97438084754322</v>
          </cell>
          <cell r="K408">
            <v>221.56980077998367</v>
          </cell>
          <cell r="L408">
            <v>1051.7936727102183</v>
          </cell>
          <cell r="M408">
            <v>1249.5545182452611</v>
          </cell>
        </row>
        <row r="409">
          <cell r="B409" t="str">
            <v>43301</v>
          </cell>
          <cell r="C409" t="str">
            <v>45303</v>
          </cell>
          <cell r="D409" t="str">
            <v>Installation of doors, windows, door and window frames of wood or other materials, fitted kitchens, staircases, shop fittings and furniture</v>
          </cell>
          <cell r="E409" t="str">
            <v>044</v>
          </cell>
          <cell r="F409">
            <v>113.46599061552291</v>
          </cell>
          <cell r="G409">
            <v>120.73874537880437</v>
          </cell>
          <cell r="H409">
            <v>135.99035744344906</v>
          </cell>
          <cell r="I409">
            <v>122.02815023467207</v>
          </cell>
          <cell r="J409">
            <v>23.733960183477819</v>
          </cell>
          <cell r="K409">
            <v>250.21259841060873</v>
          </cell>
          <cell r="L409">
            <v>81.515935874259725</v>
          </cell>
          <cell r="M409">
            <v>122.8545244092137</v>
          </cell>
          <cell r="N409">
            <v>3.2440296553891051E-2</v>
          </cell>
          <cell r="O409">
            <v>4.4412966202894345E-2</v>
          </cell>
          <cell r="P409">
            <v>4.9764665647338981E-2</v>
          </cell>
          <cell r="Q409">
            <v>5.4519319639727101E-2</v>
          </cell>
          <cell r="R409">
            <v>6.0454889962597347E-2</v>
          </cell>
          <cell r="S409">
            <v>3.7705105481343842E-2</v>
          </cell>
          <cell r="T409">
            <v>2.2581721080337795E-3</v>
          </cell>
          <cell r="U409">
            <v>2.3574801619786822E-4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</row>
        <row r="410">
          <cell r="B410" t="str">
            <v>43291</v>
          </cell>
          <cell r="C410" t="str">
            <v>45304</v>
          </cell>
          <cell r="D410" t="str">
            <v>Installation of elevators, escalators in buildings or other construction projects</v>
          </cell>
          <cell r="E410" t="str">
            <v>044</v>
          </cell>
          <cell r="F410">
            <v>275.62152723249665</v>
          </cell>
          <cell r="G410">
            <v>294.74062541404061</v>
          </cell>
          <cell r="H410">
            <v>331.92527688739551</v>
          </cell>
          <cell r="I410">
            <v>292.61589231117591</v>
          </cell>
          <cell r="J410">
            <v>80.633143281728053</v>
          </cell>
          <cell r="K410">
            <v>234.88634110561554</v>
          </cell>
          <cell r="L410">
            <v>90.158118539646239</v>
          </cell>
          <cell r="M410">
            <v>133.97243598300463</v>
          </cell>
          <cell r="N410">
            <v>0.90457466321439572</v>
          </cell>
          <cell r="O410">
            <v>1.0992886566581135</v>
          </cell>
          <cell r="P410">
            <v>1.2117490094862005</v>
          </cell>
          <cell r="Q410">
            <v>1.2948311429813757</v>
          </cell>
          <cell r="R410">
            <v>1.3492707889030227</v>
          </cell>
          <cell r="S410">
            <v>1.2058452111988402</v>
          </cell>
          <cell r="T410">
            <v>1.2397895754852521</v>
          </cell>
          <cell r="U410">
            <v>1.2397895754852521</v>
          </cell>
          <cell r="V410">
            <v>1.2864979251129385</v>
          </cell>
          <cell r="W410">
            <v>2.729001186722352</v>
          </cell>
          <cell r="X410">
            <v>3.7366768060925541</v>
          </cell>
          <cell r="Y410">
            <v>3.6638357475332906</v>
          </cell>
          <cell r="Z410">
            <v>2.4844456888126554</v>
          </cell>
          <cell r="AA410">
            <v>3.5629665095489456</v>
          </cell>
          <cell r="AB410">
            <v>20.3736303956724</v>
          </cell>
          <cell r="AC410">
            <v>0</v>
          </cell>
        </row>
        <row r="411">
          <cell r="B411" t="str">
            <v>43226</v>
          </cell>
          <cell r="C411" t="str">
            <v>45305</v>
          </cell>
          <cell r="D411" t="str">
            <v>Installation of gas fittings</v>
          </cell>
          <cell r="E411" t="str">
            <v>044</v>
          </cell>
          <cell r="F411">
            <v>19.700629636218949</v>
          </cell>
          <cell r="G411">
            <v>20.874111400230603</v>
          </cell>
          <cell r="H411">
            <v>23.513781515709297</v>
          </cell>
          <cell r="I411">
            <v>40.913959370743925</v>
          </cell>
          <cell r="J411">
            <v>56.924690016494935</v>
          </cell>
          <cell r="K411">
            <v>95.023250011402979</v>
          </cell>
          <cell r="L411">
            <v>71.759089459383802</v>
          </cell>
          <cell r="M411">
            <v>92.886739056536214</v>
          </cell>
          <cell r="N411">
            <v>0.35751796611759223</v>
          </cell>
          <cell r="O411">
            <v>0.44440599518836699</v>
          </cell>
          <cell r="P411">
            <v>0.49846676336199963</v>
          </cell>
          <cell r="Q411">
            <v>0.5505512401425372</v>
          </cell>
          <cell r="R411">
            <v>0.55418565557043864</v>
          </cell>
          <cell r="S411">
            <v>0.47860299507938603</v>
          </cell>
          <cell r="T411">
            <v>0.42436974204150102</v>
          </cell>
          <cell r="U411">
            <v>0.41964150159594998</v>
          </cell>
          <cell r="V411">
            <v>0.93744968010937735</v>
          </cell>
          <cell r="W411">
            <v>1.9885778589859702</v>
          </cell>
          <cell r="X411">
            <v>2.7228543537962406</v>
          </cell>
          <cell r="Y411">
            <v>2.6697762837020229</v>
          </cell>
          <cell r="Z411">
            <v>1.8103743276710567</v>
          </cell>
          <cell r="AA411">
            <v>2.5962745445732955</v>
          </cell>
          <cell r="AB411">
            <v>15.117242836117301</v>
          </cell>
          <cell r="AC411">
            <v>0</v>
          </cell>
        </row>
        <row r="412">
          <cell r="B412" t="str">
            <v>43212</v>
          </cell>
          <cell r="C412" t="str">
            <v>45306</v>
          </cell>
          <cell r="D412" t="str">
            <v>Telecommunications wiring</v>
          </cell>
          <cell r="E412" t="str">
            <v>044</v>
          </cell>
          <cell r="F412">
            <v>9.6709729036585657</v>
          </cell>
          <cell r="G412">
            <v>9.1963012697803492</v>
          </cell>
          <cell r="H412">
            <v>9.3661284629570787</v>
          </cell>
          <cell r="I412">
            <v>101.36912875981602</v>
          </cell>
          <cell r="J412">
            <v>59.132942340630109</v>
          </cell>
          <cell r="K412">
            <v>159.50632485149157</v>
          </cell>
          <cell r="L412">
            <v>23.411003686839223</v>
          </cell>
          <cell r="M412">
            <v>173.72108805969657</v>
          </cell>
        </row>
        <row r="413">
          <cell r="B413" t="str">
            <v>43216</v>
          </cell>
          <cell r="C413" t="str">
            <v>45306</v>
          </cell>
          <cell r="D413" t="str">
            <v>Security systems</v>
          </cell>
          <cell r="E413" t="str">
            <v>044</v>
          </cell>
          <cell r="F413">
            <v>282.20617303485</v>
          </cell>
          <cell r="G413">
            <v>302.74501963663289</v>
          </cell>
          <cell r="H413">
            <v>340.90869049208692</v>
          </cell>
          <cell r="I413">
            <v>66.923969261108454</v>
          </cell>
          <cell r="J413">
            <v>100.0641531377064</v>
          </cell>
          <cell r="K413">
            <v>142.4176850284332</v>
          </cell>
          <cell r="L413">
            <v>96.72129085390597</v>
          </cell>
          <cell r="M413">
            <v>85.913160732197241</v>
          </cell>
          <cell r="N413">
            <v>5.3972714970929436</v>
          </cell>
          <cell r="O413">
            <v>6.5740046042619902</v>
          </cell>
          <cell r="P413">
            <v>7.2524585928135865</v>
          </cell>
          <cell r="Q413">
            <v>7.7613538582332131</v>
          </cell>
          <cell r="R413">
            <v>8.0852011225952101</v>
          </cell>
          <cell r="S413">
            <v>7.1847718868932349</v>
          </cell>
          <cell r="T413">
            <v>7.2801525712009747</v>
          </cell>
          <cell r="U413">
            <v>7.2737436027945268</v>
          </cell>
          <cell r="V413">
            <v>3.1468131327122988</v>
          </cell>
          <cell r="W413">
            <v>6.6752200729833717</v>
          </cell>
          <cell r="X413">
            <v>9.1400253483356657</v>
          </cell>
          <cell r="Y413">
            <v>8.9618538991630352</v>
          </cell>
          <cell r="Z413">
            <v>6.0770298719135409</v>
          </cell>
          <cell r="AA413">
            <v>8.7151246689173227</v>
          </cell>
          <cell r="AB413">
            <v>49.388490387237901</v>
          </cell>
          <cell r="AC413">
            <v>0</v>
          </cell>
        </row>
        <row r="414">
          <cell r="B414" t="str">
            <v>43227</v>
          </cell>
          <cell r="C414" t="str">
            <v>45306</v>
          </cell>
          <cell r="D414" t="str">
            <v>Installation of fire and lawn sprinkler systems</v>
          </cell>
          <cell r="E414" t="str">
            <v>044</v>
          </cell>
          <cell r="F414">
            <v>105.90276009557476</v>
          </cell>
          <cell r="G414">
            <v>112.59685276657234</v>
          </cell>
          <cell r="H414">
            <v>126.82300777397319</v>
          </cell>
          <cell r="I414">
            <v>121.70010382620399</v>
          </cell>
          <cell r="J414">
            <v>34.838977562577526</v>
          </cell>
          <cell r="K414">
            <v>78.714800199641672</v>
          </cell>
          <cell r="L414">
            <v>60.443980037701948</v>
          </cell>
          <cell r="M414">
            <v>47.658269257154473</v>
          </cell>
        </row>
        <row r="415">
          <cell r="B415" t="str">
            <v>43221</v>
          </cell>
          <cell r="C415" t="str">
            <v>45307</v>
          </cell>
          <cell r="D415" t="str">
            <v>Installation of heating systems (electric, gas and oil)</v>
          </cell>
          <cell r="E415" t="str">
            <v>044</v>
          </cell>
          <cell r="F415">
            <v>15.544882775202737</v>
          </cell>
          <cell r="G415">
            <v>16.458378994836636</v>
          </cell>
          <cell r="H415">
            <v>18.540052396230649</v>
          </cell>
          <cell r="I415">
            <v>107.03434179002932</v>
          </cell>
          <cell r="J415">
            <v>35.124521888157872</v>
          </cell>
          <cell r="K415">
            <v>20.132257752167291</v>
          </cell>
          <cell r="L415">
            <v>64.97418777890644</v>
          </cell>
          <cell r="M415">
            <v>162.67391526417907</v>
          </cell>
        </row>
        <row r="416">
          <cell r="B416" t="str">
            <v>43222</v>
          </cell>
          <cell r="C416" t="str">
            <v>45307</v>
          </cell>
          <cell r="D416" t="str">
            <v>Installation of furnaces, cooling towers</v>
          </cell>
          <cell r="E416" t="str">
            <v>044</v>
          </cell>
          <cell r="F416">
            <v>4.9766163152924063</v>
          </cell>
          <cell r="G416">
            <v>5.3382464298339611</v>
          </cell>
          <cell r="H416">
            <v>6.0111973699949051</v>
          </cell>
          <cell r="I416">
            <v>5.6821825207055845</v>
          </cell>
          <cell r="J416">
            <v>109.48729907510835</v>
          </cell>
          <cell r="K416">
            <v>18.772066332416884</v>
          </cell>
          <cell r="L416">
            <v>2.0553358066007101</v>
          </cell>
          <cell r="M416">
            <v>19.170226321973047</v>
          </cell>
        </row>
        <row r="417">
          <cell r="B417" t="str">
            <v>43223</v>
          </cell>
          <cell r="C417" t="str">
            <v>45307</v>
          </cell>
          <cell r="D417" t="str">
            <v>Installation of non-electric solar energy collectors</v>
          </cell>
          <cell r="E417" t="str">
            <v>044</v>
          </cell>
          <cell r="F417">
            <v>10.076420162813504</v>
          </cell>
          <cell r="G417">
            <v>10.793325680333648</v>
          </cell>
          <cell r="H417">
            <v>12.15444411738163</v>
          </cell>
          <cell r="I417">
            <v>15.870772689158841</v>
          </cell>
          <cell r="J417">
            <v>152.15237294437117</v>
          </cell>
          <cell r="K417">
            <v>60.504992635759066</v>
          </cell>
          <cell r="L417">
            <v>164.97301128274648</v>
          </cell>
          <cell r="M417">
            <v>475.34495331480343</v>
          </cell>
        </row>
        <row r="418">
          <cell r="B418" t="str">
            <v>43225</v>
          </cell>
          <cell r="C418" t="str">
            <v>45307</v>
          </cell>
          <cell r="D418" t="str">
            <v>Installation of ventilation, refrigeration or air-conditioning equipment and ducts</v>
          </cell>
          <cell r="E418" t="str">
            <v>044</v>
          </cell>
          <cell r="F418">
            <v>609.4832477719799</v>
          </cell>
          <cell r="G418">
            <v>651.00215804413233</v>
          </cell>
          <cell r="H418">
            <v>733.15727406899964</v>
          </cell>
          <cell r="I418">
            <v>421.70087387320177</v>
          </cell>
          <cell r="J418">
            <v>64.074830781242781</v>
          </cell>
          <cell r="K418">
            <v>478.4088664247472</v>
          </cell>
          <cell r="L418">
            <v>188.24489069861198</v>
          </cell>
          <cell r="M418">
            <v>151.56568395175788</v>
          </cell>
          <cell r="N418">
            <v>5.8772413837863038</v>
          </cell>
          <cell r="O418">
            <v>7.2062705164771081</v>
          </cell>
          <cell r="P418">
            <v>7.9695695921445378</v>
          </cell>
          <cell r="Q418">
            <v>8.5674743130843574</v>
          </cell>
          <cell r="R418">
            <v>8.9141411289788799</v>
          </cell>
          <cell r="S418">
            <v>7.7930358396927417</v>
          </cell>
          <cell r="T418">
            <v>7.5558344140793876</v>
          </cell>
          <cell r="U418">
            <v>7.5283423389782653</v>
          </cell>
          <cell r="V418">
            <v>3.8018508092476928</v>
          </cell>
          <cell r="W418">
            <v>8.064727635893755</v>
          </cell>
          <cell r="X418">
            <v>11.042604470499185</v>
          </cell>
          <cell r="Y418">
            <v>10.827345019221266</v>
          </cell>
          <cell r="Z418">
            <v>7.3420187224282847</v>
          </cell>
          <cell r="AA418">
            <v>10.529256863326793</v>
          </cell>
          <cell r="AB418">
            <v>52.2528341943394</v>
          </cell>
          <cell r="AC418">
            <v>0</v>
          </cell>
        </row>
        <row r="419">
          <cell r="B419" t="str">
            <v>43213</v>
          </cell>
          <cell r="C419" t="str">
            <v>45309</v>
          </cell>
          <cell r="D419" t="str">
            <v>Computer network and cable television wiring</v>
          </cell>
          <cell r="E419" t="str">
            <v>044</v>
          </cell>
          <cell r="F419">
            <v>17.320263503936872</v>
          </cell>
          <cell r="G419">
            <v>18.565471813356275</v>
          </cell>
          <cell r="H419">
            <v>20.906302529498657</v>
          </cell>
          <cell r="I419">
            <v>22.814093912993414</v>
          </cell>
          <cell r="J419">
            <v>0.13256596768229106</v>
          </cell>
          <cell r="K419">
            <v>133.33035332892882</v>
          </cell>
          <cell r="L419">
            <v>0.53987750070279095</v>
          </cell>
          <cell r="M419">
            <v>3.3749623864800373</v>
          </cell>
        </row>
        <row r="420">
          <cell r="B420" t="str">
            <v>43215</v>
          </cell>
          <cell r="C420" t="str">
            <v>45309</v>
          </cell>
          <cell r="D420" t="str">
            <v>Lighting systems</v>
          </cell>
          <cell r="E420" t="str">
            <v>044</v>
          </cell>
          <cell r="F420">
            <v>9.1830485667818422</v>
          </cell>
          <cell r="G420">
            <v>9.7574980151243444</v>
          </cell>
          <cell r="H420">
            <v>10.990511691873913</v>
          </cell>
          <cell r="I420">
            <v>20.679764825322238</v>
          </cell>
          <cell r="J420">
            <v>31.86881516672679</v>
          </cell>
          <cell r="K420">
            <v>50.009655978114552</v>
          </cell>
          <cell r="L420">
            <v>130.95885848185372</v>
          </cell>
          <cell r="M420">
            <v>243.45194328354046</v>
          </cell>
        </row>
        <row r="421">
          <cell r="B421" t="str">
            <v>43228</v>
          </cell>
          <cell r="C421" t="str">
            <v>45309</v>
          </cell>
          <cell r="D421" t="str">
            <v>Steam piping</v>
          </cell>
          <cell r="E421" t="str">
            <v>044</v>
          </cell>
          <cell r="F421">
            <v>2.4607880690330175</v>
          </cell>
          <cell r="G421">
            <v>2.6227144970560055</v>
          </cell>
          <cell r="H421">
            <v>2.9538784356226628</v>
          </cell>
          <cell r="I421">
            <v>5.6828178023788141</v>
          </cell>
          <cell r="J421">
            <v>12.358861355298835</v>
          </cell>
          <cell r="K421">
            <v>6.6955883901200934</v>
          </cell>
          <cell r="L421">
            <v>20.97389039036036</v>
          </cell>
          <cell r="M421">
            <v>0.91980715720278194</v>
          </cell>
        </row>
        <row r="422">
          <cell r="B422" t="str">
            <v>43229</v>
          </cell>
          <cell r="C422" t="str">
            <v>45309</v>
          </cell>
          <cell r="D422" t="str">
            <v>Plumbing, heat and air-conditioning installation n.e.c.</v>
          </cell>
          <cell r="E422" t="str">
            <v>044</v>
          </cell>
          <cell r="F422">
            <v>40.678897070541851</v>
          </cell>
          <cell r="G422">
            <v>43.651527836440067</v>
          </cell>
          <cell r="H422">
            <v>49.153802584454183</v>
          </cell>
          <cell r="I422">
            <v>130.59295277308888</v>
          </cell>
          <cell r="J422">
            <v>118.20905606067612</v>
          </cell>
          <cell r="K422">
            <v>32.760914156554591</v>
          </cell>
          <cell r="L422">
            <v>39.779548326528428</v>
          </cell>
          <cell r="M422">
            <v>62.635318087599245</v>
          </cell>
        </row>
        <row r="423">
          <cell r="B423" t="str">
            <v>43293</v>
          </cell>
          <cell r="C423" t="str">
            <v>45309</v>
          </cell>
          <cell r="D423" t="str">
            <v>Installation of lighting conductors in buildings or other construction projects</v>
          </cell>
          <cell r="E423" t="str">
            <v>044</v>
          </cell>
          <cell r="F423">
            <v>3.1734058483513916</v>
          </cell>
          <cell r="G423">
            <v>3.4064367440612546</v>
          </cell>
          <cell r="H423">
            <v>3.8357819443646246</v>
          </cell>
          <cell r="I423">
            <v>0.48109364724929904</v>
          </cell>
          <cell r="J423">
            <v>4.1078255402729962</v>
          </cell>
          <cell r="K423">
            <v>13.897549785268417</v>
          </cell>
          <cell r="L423">
            <v>5.2037934300992585</v>
          </cell>
          <cell r="M423">
            <v>1.6915993093439115</v>
          </cell>
        </row>
        <row r="424">
          <cell r="B424" t="str">
            <v>43294</v>
          </cell>
          <cell r="C424" t="str">
            <v>45309</v>
          </cell>
          <cell r="D424" t="str">
            <v>Installation vacuum cleaning systems in buildings or other construction projects</v>
          </cell>
          <cell r="E424" t="str">
            <v>044</v>
          </cell>
          <cell r="F424">
            <v>0</v>
          </cell>
          <cell r="G424">
            <v>0</v>
          </cell>
          <cell r="H424">
            <v>0</v>
          </cell>
          <cell r="I424">
            <v>5.3832676322201802</v>
          </cell>
          <cell r="J424">
            <v>0.40028506546548415</v>
          </cell>
          <cell r="K424">
            <v>0.6754354469756112</v>
          </cell>
          <cell r="L424">
            <v>0.59122578976157625</v>
          </cell>
          <cell r="M424">
            <v>0.64046401457445334</v>
          </cell>
        </row>
        <row r="425">
          <cell r="B425" t="str">
            <v>43295</v>
          </cell>
          <cell r="C425" t="str">
            <v>45309</v>
          </cell>
          <cell r="D425" t="str">
            <v>Installation thermal, sound or vibration insulation in buildings or other construction projects</v>
          </cell>
          <cell r="E425" t="str">
            <v>044</v>
          </cell>
          <cell r="F425">
            <v>44.401441033706675</v>
          </cell>
          <cell r="G425">
            <v>47.481634346556433</v>
          </cell>
          <cell r="H425">
            <v>53.471939347335137</v>
          </cell>
          <cell r="I425">
            <v>28.88516486289673</v>
          </cell>
          <cell r="J425">
            <v>2.2970399544587687</v>
          </cell>
          <cell r="K425">
            <v>10.82253805987094</v>
          </cell>
          <cell r="L425">
            <v>0.59973115355884365</v>
          </cell>
          <cell r="M425">
            <v>0.84072762509087995</v>
          </cell>
          <cell r="N425">
            <v>2.2597167545409995</v>
          </cell>
          <cell r="O425">
            <v>2.8874830883403542</v>
          </cell>
          <cell r="P425">
            <v>3.2092679978733054</v>
          </cell>
          <cell r="Q425">
            <v>3.474959197009909</v>
          </cell>
          <cell r="R425">
            <v>3.7108887658767031</v>
          </cell>
          <cell r="S425">
            <v>2.8619137007791267</v>
          </cell>
          <cell r="T425">
            <v>1.9107289617074223</v>
          </cell>
          <cell r="U425">
            <v>1.8530852496411319</v>
          </cell>
          <cell r="V425">
            <v>8.4631422950920303</v>
          </cell>
          <cell r="W425">
            <v>17.952555473168562</v>
          </cell>
          <cell r="X425">
            <v>24.581483501386217</v>
          </cell>
          <cell r="Y425">
            <v>24.102303370988366</v>
          </cell>
          <cell r="Z425">
            <v>16.343763156091835</v>
          </cell>
          <cell r="AA425">
            <v>23.438741698952192</v>
          </cell>
          <cell r="AB425">
            <v>131.448157988053</v>
          </cell>
          <cell r="AC425">
            <v>0</v>
          </cell>
        </row>
        <row r="426">
          <cell r="B426" t="str">
            <v>43299</v>
          </cell>
          <cell r="C426" t="str">
            <v>45309</v>
          </cell>
          <cell r="D426" t="str">
            <v>Other construction installation n.e.c.</v>
          </cell>
          <cell r="E426" t="str">
            <v>044</v>
          </cell>
          <cell r="F426">
            <v>39.480961823016258</v>
          </cell>
          <cell r="G426">
            <v>41.648709086115105</v>
          </cell>
          <cell r="H426">
            <v>46.921407224802095</v>
          </cell>
          <cell r="I426">
            <v>81.939216030395642</v>
          </cell>
          <cell r="J426">
            <v>178.82471559578761</v>
          </cell>
          <cell r="K426">
            <v>73.199709407050335</v>
          </cell>
          <cell r="L426">
            <v>498.65260315216233</v>
          </cell>
          <cell r="M426">
            <v>584.64732261955078</v>
          </cell>
        </row>
        <row r="427">
          <cell r="B427" t="str">
            <v>43292</v>
          </cell>
          <cell r="C427" t="str">
            <v>45401</v>
          </cell>
          <cell r="D427" t="str">
            <v>Installation of automated and revolving doors in buildings or other construction projects</v>
          </cell>
          <cell r="E427" t="str">
            <v>044</v>
          </cell>
          <cell r="F427">
            <v>6.516405521709892</v>
          </cell>
          <cell r="G427">
            <v>6.8688557414056675</v>
          </cell>
          <cell r="H427">
            <v>7.7386214494455388</v>
          </cell>
          <cell r="I427">
            <v>9.8600984608350721</v>
          </cell>
          <cell r="J427">
            <v>1.7414417593308142</v>
          </cell>
          <cell r="K427">
            <v>10.279362390605968</v>
          </cell>
          <cell r="L427">
            <v>25.412477403934851</v>
          </cell>
          <cell r="M427">
            <v>64.712144321334449</v>
          </cell>
        </row>
        <row r="428">
          <cell r="B428" t="str">
            <v>43302</v>
          </cell>
          <cell r="C428" t="str">
            <v>45401</v>
          </cell>
          <cell r="D428" t="str">
            <v>Laying, tiling, hanging or fitting in buildings or other construction projects of various types of materials</v>
          </cell>
          <cell r="E428" t="str">
            <v>044</v>
          </cell>
          <cell r="F428">
            <v>74.049806902011483</v>
          </cell>
          <cell r="G428">
            <v>75.68134872675364</v>
          </cell>
          <cell r="H428">
            <v>85.341529925191026</v>
          </cell>
          <cell r="I428">
            <v>260.87997649859039</v>
          </cell>
          <cell r="J428">
            <v>33.358739929240357</v>
          </cell>
          <cell r="K428">
            <v>403.03999535355001</v>
          </cell>
          <cell r="L428">
            <v>36.726624904765146</v>
          </cell>
          <cell r="M428">
            <v>15.662810956484364</v>
          </cell>
          <cell r="N428">
            <v>2.7636665773918425</v>
          </cell>
          <cell r="O428">
            <v>3.3660313258146348</v>
          </cell>
          <cell r="P428">
            <v>3.7133432137471547</v>
          </cell>
          <cell r="Q428">
            <v>3.9737637088674997</v>
          </cell>
          <cell r="R428">
            <v>4.13960106474683</v>
          </cell>
          <cell r="S428">
            <v>3.6790754304866669</v>
          </cell>
          <cell r="T428">
            <v>3.729206068874714</v>
          </cell>
          <cell r="U428">
            <v>3.72600158467149</v>
          </cell>
          <cell r="V428">
            <v>2.1880564785984902</v>
          </cell>
          <cell r="W428">
            <v>4.6414445061670921</v>
          </cell>
          <cell r="X428">
            <v>6.3552841667286577</v>
          </cell>
          <cell r="Y428">
            <v>6.2313971809998803</v>
          </cell>
          <cell r="Z428">
            <v>4.2255081636881746</v>
          </cell>
          <cell r="AA428">
            <v>6.0598402858392717</v>
          </cell>
          <cell r="AB428">
            <v>33.950381554251003</v>
          </cell>
          <cell r="AC428">
            <v>0</v>
          </cell>
        </row>
        <row r="429">
          <cell r="B429" t="str">
            <v>43303</v>
          </cell>
          <cell r="C429" t="str">
            <v>45402</v>
          </cell>
          <cell r="D429" t="str">
            <v>Interior and exterior painting of buildings</v>
          </cell>
          <cell r="E429" t="str">
            <v>044</v>
          </cell>
          <cell r="F429">
            <v>178.94725331335843</v>
          </cell>
          <cell r="G429">
            <v>191.32351983139813</v>
          </cell>
          <cell r="H429">
            <v>215.46218611050233</v>
          </cell>
          <cell r="I429">
            <v>130.9908055066112</v>
          </cell>
          <cell r="J429">
            <v>31.776111169832561</v>
          </cell>
          <cell r="K429">
            <v>215.92270437967267</v>
          </cell>
          <cell r="L429">
            <v>27.228878655009517</v>
          </cell>
          <cell r="M429">
            <v>86.1045067657723</v>
          </cell>
          <cell r="N429">
            <v>1.9324554891496646</v>
          </cell>
          <cell r="O429">
            <v>2.3484257133293589</v>
          </cell>
          <cell r="P429">
            <v>2.588676336049748</v>
          </cell>
          <cell r="Q429">
            <v>2.766165858420953</v>
          </cell>
          <cell r="R429">
            <v>2.8824660344780799</v>
          </cell>
          <cell r="S429">
            <v>2.5760639692975107</v>
          </cell>
          <cell r="T429">
            <v>2.6485797888959484</v>
          </cell>
          <cell r="U429">
            <v>2.6485797888959484</v>
          </cell>
          <cell r="V429">
            <v>1.1067486252243144</v>
          </cell>
          <cell r="W429">
            <v>2.3477055443951373</v>
          </cell>
          <cell r="X429">
            <v>3.2145888752113341</v>
          </cell>
          <cell r="Y429">
            <v>3.1519251585844525</v>
          </cell>
          <cell r="Z429">
            <v>2.1373193044959597</v>
          </cell>
          <cell r="AA429">
            <v>3.0651493556178071</v>
          </cell>
          <cell r="AB429">
            <v>17.6667496211718</v>
          </cell>
          <cell r="AC429">
            <v>0</v>
          </cell>
        </row>
        <row r="430">
          <cell r="B430" t="str">
            <v>43304</v>
          </cell>
          <cell r="C430" t="str">
            <v>45402</v>
          </cell>
          <cell r="D430" t="str">
            <v>Painting of civil engineering structures</v>
          </cell>
          <cell r="E430" t="str">
            <v>044</v>
          </cell>
          <cell r="F430">
            <v>8.7127620251673932</v>
          </cell>
          <cell r="G430">
            <v>9.1688808328218556</v>
          </cell>
          <cell r="H430">
            <v>10.33037723974914</v>
          </cell>
          <cell r="I430">
            <v>22.039818120738012</v>
          </cell>
          <cell r="J430">
            <v>0.55615802344463972</v>
          </cell>
          <cell r="K430">
            <v>14.924608801472608</v>
          </cell>
          <cell r="L430">
            <v>0.45847041730165516</v>
          </cell>
          <cell r="M430">
            <v>75.121649081866764</v>
          </cell>
        </row>
        <row r="431">
          <cell r="B431" t="str">
            <v>43307</v>
          </cell>
          <cell r="C431" t="str">
            <v>45403</v>
          </cell>
          <cell r="D431" t="str">
            <v>Cleaning of new buildings after construction</v>
          </cell>
          <cell r="E431" t="str">
            <v>044</v>
          </cell>
          <cell r="F431">
            <v>6.4888819588447078</v>
          </cell>
          <cell r="G431">
            <v>6.8506600876288388</v>
          </cell>
          <cell r="H431">
            <v>7.7177705854631071</v>
          </cell>
          <cell r="I431">
            <v>1.9592393791946607</v>
          </cell>
          <cell r="J431">
            <v>10.054358156426456</v>
          </cell>
          <cell r="K431">
            <v>267.9967160548274</v>
          </cell>
          <cell r="L431">
            <v>121.97154920279195</v>
          </cell>
          <cell r="M431">
            <v>147.26725641195304</v>
          </cell>
          <cell r="N431">
            <v>0.18858613618121448</v>
          </cell>
          <cell r="O431">
            <v>0.22918019787367852</v>
          </cell>
          <cell r="P431">
            <v>0.25262598325314184</v>
          </cell>
          <cell r="Q431">
            <v>0.26994698413754692</v>
          </cell>
          <cell r="R431">
            <v>0.28129658621788228</v>
          </cell>
          <cell r="S431">
            <v>0.25139515670771312</v>
          </cell>
          <cell r="T431">
            <v>0.25847189317428032</v>
          </cell>
          <cell r="U431">
            <v>0.25847189317428032</v>
          </cell>
          <cell r="V431">
            <v>0.85519258279187371</v>
          </cell>
          <cell r="W431">
            <v>1.8140888747335495</v>
          </cell>
          <cell r="X431">
            <v>2.4839358280195043</v>
          </cell>
          <cell r="Y431">
            <v>2.4355151257497183</v>
          </cell>
          <cell r="Z431">
            <v>1.6515219216038068</v>
          </cell>
          <cell r="AA431">
            <v>2.3684628418150142</v>
          </cell>
          <cell r="AB431">
            <v>14.878516702369099</v>
          </cell>
          <cell r="AC431">
            <v>0</v>
          </cell>
        </row>
        <row r="432">
          <cell r="B432" t="str">
            <v>43906</v>
          </cell>
          <cell r="C432" t="str">
            <v>45403</v>
          </cell>
          <cell r="D432" t="str">
            <v>Steam cleaning, sand blasting and similar activities for building exteriors</v>
          </cell>
          <cell r="E432" t="str">
            <v>044</v>
          </cell>
          <cell r="F432">
            <v>0.43143949073599241</v>
          </cell>
          <cell r="G432">
            <v>0.43878206860774149</v>
          </cell>
          <cell r="H432">
            <v>0.49486189431366423</v>
          </cell>
          <cell r="I432">
            <v>5.7709542001800713</v>
          </cell>
          <cell r="J432">
            <v>2.5824208735255594</v>
          </cell>
          <cell r="K432">
            <v>54.120624864745466</v>
          </cell>
          <cell r="L432">
            <v>14.029539215496971</v>
          </cell>
          <cell r="M432">
            <v>26.69332651726203</v>
          </cell>
        </row>
        <row r="433">
          <cell r="B433" t="str">
            <v>43305</v>
          </cell>
          <cell r="C433" t="str">
            <v>45409</v>
          </cell>
          <cell r="D433" t="str">
            <v>Installation of glass, mirrors</v>
          </cell>
          <cell r="E433" t="str">
            <v>044</v>
          </cell>
          <cell r="F433">
            <v>13.695010543973751</v>
          </cell>
          <cell r="G433">
            <v>13.040250335323776</v>
          </cell>
          <cell r="H433">
            <v>14.736774607036523</v>
          </cell>
          <cell r="I433">
            <v>58.263268426931091</v>
          </cell>
          <cell r="J433">
            <v>5.0412155561806333</v>
          </cell>
          <cell r="K433">
            <v>82.264996369593689</v>
          </cell>
          <cell r="L433">
            <v>1.2986774080970687</v>
          </cell>
          <cell r="M433">
            <v>0.78838756003009491</v>
          </cell>
        </row>
        <row r="434">
          <cell r="B434" t="str">
            <v>43306</v>
          </cell>
          <cell r="C434" t="str">
            <v>45409</v>
          </cell>
          <cell r="D434" t="str">
            <v>Interior completion</v>
          </cell>
          <cell r="E434" t="str">
            <v>044</v>
          </cell>
          <cell r="F434">
            <v>37.851909886780277</v>
          </cell>
          <cell r="G434">
            <v>37.519205272662248</v>
          </cell>
          <cell r="H434">
            <v>42.347331174515602</v>
          </cell>
          <cell r="I434">
            <v>104.27859310438384</v>
          </cell>
          <cell r="J434">
            <v>384.54863952905134</v>
          </cell>
          <cell r="K434">
            <v>527.7012761131657</v>
          </cell>
          <cell r="L434">
            <v>677.70390020314585</v>
          </cell>
          <cell r="M434">
            <v>1010.041259250886</v>
          </cell>
          <cell r="N434">
            <v>6.2051338186892995</v>
          </cell>
          <cell r="O434">
            <v>7.5482907395100707</v>
          </cell>
          <cell r="P434">
            <v>8.3234596479203855</v>
          </cell>
          <cell r="Q434">
            <v>8.8999673079682964</v>
          </cell>
          <cell r="R434">
            <v>9.2729210752242484</v>
          </cell>
          <cell r="S434">
            <v>8.2667307796534022</v>
          </cell>
          <cell r="T434">
            <v>8.4460032373615288</v>
          </cell>
          <cell r="U434">
            <v>8.4427987531583053</v>
          </cell>
          <cell r="V434">
            <v>1.6997488816793493</v>
          </cell>
          <cell r="W434">
            <v>3.6056153878567061</v>
          </cell>
          <cell r="X434">
            <v>4.9369782091140229</v>
          </cell>
          <cell r="Y434">
            <v>4.8407390272159416</v>
          </cell>
          <cell r="Z434">
            <v>3.2825033750300614</v>
          </cell>
          <cell r="AA434">
            <v>4.707468408497542</v>
          </cell>
          <cell r="AB434">
            <v>26.596859471205399</v>
          </cell>
          <cell r="AC434">
            <v>0</v>
          </cell>
        </row>
        <row r="435">
          <cell r="B435" t="str">
            <v>43309</v>
          </cell>
          <cell r="C435" t="str">
            <v>45409</v>
          </cell>
          <cell r="D435" t="str">
            <v>Other building completion and finishing work n.e.c.</v>
          </cell>
          <cell r="E435" t="str">
            <v>044</v>
          </cell>
          <cell r="F435">
            <v>18.897019581953714</v>
          </cell>
          <cell r="G435">
            <v>16.767277390370168</v>
          </cell>
          <cell r="H435">
            <v>16.938669766890484</v>
          </cell>
          <cell r="I435">
            <v>304.8501342605698</v>
          </cell>
          <cell r="J435">
            <v>223.94223299011628</v>
          </cell>
          <cell r="K435">
            <v>292.75958144551691</v>
          </cell>
          <cell r="L435">
            <v>471.39285559023983</v>
          </cell>
          <cell r="M435">
            <v>677.28509030707255</v>
          </cell>
        </row>
        <row r="436">
          <cell r="B436" t="str">
            <v>43907</v>
          </cell>
          <cell r="C436" t="str">
            <v>45500</v>
          </cell>
          <cell r="D436" t="str">
            <v>Renting of construction machinery and equipment with operator (e.g. cranes)</v>
          </cell>
          <cell r="E436" t="str">
            <v>044</v>
          </cell>
          <cell r="F436">
            <v>12.13686759815846</v>
          </cell>
          <cell r="G436">
            <v>12.332071866294768</v>
          </cell>
          <cell r="H436">
            <v>13.908590344859533</v>
          </cell>
          <cell r="I436">
            <v>74.060123124050648</v>
          </cell>
          <cell r="J436">
            <v>0.76146281611723854</v>
          </cell>
          <cell r="K436">
            <v>328.45825550953782</v>
          </cell>
          <cell r="L436">
            <v>0.43932362449327211</v>
          </cell>
          <cell r="M436">
            <v>0.474469514452734</v>
          </cell>
          <cell r="N436">
            <v>3.9386741216825341</v>
          </cell>
          <cell r="O436">
            <v>4.7864924370673689</v>
          </cell>
          <cell r="P436">
            <v>5.2761642125571608</v>
          </cell>
          <cell r="Q436">
            <v>5.6379181533637723</v>
          </cell>
          <cell r="R436">
            <v>5.8749577624804052</v>
          </cell>
          <cell r="S436">
            <v>5.2504580564158543</v>
          </cell>
          <cell r="T436">
            <v>5.3982576738811154</v>
          </cell>
          <cell r="U436">
            <v>5.3982576738811154</v>
          </cell>
          <cell r="V436">
            <v>1.2248642910712877</v>
          </cell>
          <cell r="W436">
            <v>2.5982600038891888</v>
          </cell>
          <cell r="X436">
            <v>3.5576598280601841</v>
          </cell>
          <cell r="Y436">
            <v>3.4883084441119805</v>
          </cell>
          <cell r="Z436">
            <v>2.3654206881565574</v>
          </cell>
          <cell r="AA436">
            <v>3.3922716567508582</v>
          </cell>
          <cell r="AB436">
            <v>19.445477133582799</v>
          </cell>
          <cell r="AC436">
            <v>0</v>
          </cell>
        </row>
        <row r="437">
          <cell r="B437" t="str">
            <v>45101</v>
          </cell>
          <cell r="C437" t="str">
            <v>50101</v>
          </cell>
          <cell r="D437" t="str">
            <v>Wholesale and retail of new motor vehicles</v>
          </cell>
          <cell r="E437" t="str">
            <v>049</v>
          </cell>
          <cell r="F437">
            <v>7224.3489994393158</v>
          </cell>
          <cell r="G437">
            <v>7415.5497038069498</v>
          </cell>
          <cell r="H437">
            <v>7721.6425733844389</v>
          </cell>
          <cell r="I437">
            <v>7847.4631647796214</v>
          </cell>
          <cell r="J437">
            <v>8338.0132043139383</v>
          </cell>
          <cell r="K437">
            <v>9067.5408158638165</v>
          </cell>
          <cell r="L437">
            <v>8613.6159706302933</v>
          </cell>
          <cell r="M437">
            <v>8592.9752159091586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</row>
        <row r="438">
          <cell r="B438" t="str">
            <v>45102</v>
          </cell>
          <cell r="C438" t="str">
            <v>50102</v>
          </cell>
          <cell r="D438" t="str">
            <v>Wholesale and retail of used motor vehicles</v>
          </cell>
          <cell r="E438" t="str">
            <v>049</v>
          </cell>
          <cell r="F438">
            <v>960.06578312040142</v>
          </cell>
          <cell r="G438">
            <v>1012.4891389208084</v>
          </cell>
          <cell r="H438">
            <v>1035.1729695674474</v>
          </cell>
          <cell r="I438">
            <v>1076.7443496965307</v>
          </cell>
          <cell r="J438">
            <v>1205.428394287333</v>
          </cell>
          <cell r="K438">
            <v>1231.7864530867969</v>
          </cell>
          <cell r="L438">
            <v>1150.3536748442666</v>
          </cell>
          <cell r="M438">
            <v>1237.3472743779719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</row>
        <row r="439">
          <cell r="B439" t="str">
            <v>45103</v>
          </cell>
          <cell r="C439" t="str">
            <v>50103</v>
          </cell>
          <cell r="D439" t="str">
            <v>Sale of industrial, commercial and agriculture vehicles – new</v>
          </cell>
          <cell r="E439" t="str">
            <v>049</v>
          </cell>
          <cell r="F439">
            <v>139.7919819584946</v>
          </cell>
          <cell r="G439">
            <v>170.23547490183253</v>
          </cell>
          <cell r="H439">
            <v>191.94136414442536</v>
          </cell>
          <cell r="I439">
            <v>147.29314754926739</v>
          </cell>
          <cell r="J439">
            <v>168.2258008908945</v>
          </cell>
          <cell r="K439">
            <v>175.02993801682896</v>
          </cell>
          <cell r="L439">
            <v>213.29296643894443</v>
          </cell>
          <cell r="M439">
            <v>172.6868387030141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</row>
        <row r="440">
          <cell r="B440" t="str">
            <v>45104</v>
          </cell>
          <cell r="C440" t="str">
            <v>50104</v>
          </cell>
          <cell r="D440" t="str">
            <v>Sale of industrial, commercial and agriculture vehicles – used</v>
          </cell>
          <cell r="E440" t="str">
            <v>049</v>
          </cell>
          <cell r="F440">
            <v>34.527909625600188</v>
          </cell>
          <cell r="G440">
            <v>40.058595333443705</v>
          </cell>
          <cell r="H440">
            <v>39.032513827714681</v>
          </cell>
          <cell r="I440">
            <v>35.249049336079246</v>
          </cell>
          <cell r="J440">
            <v>37.938054437796126</v>
          </cell>
          <cell r="K440">
            <v>41.698000062212834</v>
          </cell>
          <cell r="L440">
            <v>43.252363341088923</v>
          </cell>
          <cell r="M440">
            <v>38.944562538351583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</row>
        <row r="441">
          <cell r="B441" t="str">
            <v>45109</v>
          </cell>
          <cell r="C441" t="str">
            <v>50109</v>
          </cell>
          <cell r="D441" t="str">
            <v>Sale of other motor vehicles n.e.c.</v>
          </cell>
          <cell r="E441" t="str">
            <v>049</v>
          </cell>
          <cell r="F441">
            <v>142.61459143988461</v>
          </cell>
          <cell r="G441">
            <v>176.70301049083304</v>
          </cell>
          <cell r="H441">
            <v>149.67346121130595</v>
          </cell>
          <cell r="I441">
            <v>152.3885374570516</v>
          </cell>
          <cell r="J441">
            <v>163.85127830436406</v>
          </cell>
          <cell r="K441">
            <v>181.60621024035567</v>
          </cell>
          <cell r="L441">
            <v>166.31114569201665</v>
          </cell>
          <cell r="M441">
            <v>168.19980067659253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</row>
        <row r="442">
          <cell r="B442" t="str">
            <v>45201</v>
          </cell>
          <cell r="C442" t="str">
            <v>50201</v>
          </cell>
          <cell r="D442" t="str">
            <v>Maintenance and repair of motor vehicles</v>
          </cell>
          <cell r="E442" t="str">
            <v>049</v>
          </cell>
          <cell r="F442">
            <v>2375.939176803729</v>
          </cell>
          <cell r="G442">
            <v>2429.4432173025434</v>
          </cell>
          <cell r="H442">
            <v>2588.5848270849592</v>
          </cell>
          <cell r="I442">
            <v>2765.0049162794985</v>
          </cell>
          <cell r="J442">
            <v>3082.3544949687766</v>
          </cell>
          <cell r="K442">
            <v>3336.6247782034839</v>
          </cell>
          <cell r="L442">
            <v>3505.4163510998878</v>
          </cell>
          <cell r="M442">
            <v>3752.6543058942425</v>
          </cell>
          <cell r="N442">
            <v>49.459285803404498</v>
          </cell>
          <cell r="O442">
            <v>62.847651648030173</v>
          </cell>
          <cell r="P442">
            <v>72.261272950502033</v>
          </cell>
          <cell r="Q442">
            <v>79.608973265162646</v>
          </cell>
          <cell r="R442">
            <v>85.159280325093917</v>
          </cell>
          <cell r="S442">
            <v>39.39636123916587</v>
          </cell>
          <cell r="T442">
            <v>0.3778960121590198</v>
          </cell>
          <cell r="U442">
            <v>3.7358235873863971E-2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</row>
        <row r="443">
          <cell r="B443" t="str">
            <v>45202</v>
          </cell>
          <cell r="C443" t="str">
            <v>50201</v>
          </cell>
          <cell r="D443" t="str">
            <v>Spraying and painting</v>
          </cell>
          <cell r="E443" t="str">
            <v>049</v>
          </cell>
          <cell r="F443">
            <v>89.599028016630427</v>
          </cell>
          <cell r="G443">
            <v>94.192556665751582</v>
          </cell>
          <cell r="H443">
            <v>96.764870344514236</v>
          </cell>
          <cell r="I443">
            <v>101.78275184343475</v>
          </cell>
          <cell r="J443">
            <v>110.57538683061506</v>
          </cell>
          <cell r="K443">
            <v>132.62180770480751</v>
          </cell>
          <cell r="L443">
            <v>130.88063693009883</v>
          </cell>
          <cell r="M443">
            <v>134.36357113814861</v>
          </cell>
        </row>
        <row r="444">
          <cell r="B444" t="str">
            <v>45203</v>
          </cell>
          <cell r="C444" t="str">
            <v>50201</v>
          </cell>
          <cell r="D444" t="str">
            <v>Washing and polishing (car wash)</v>
          </cell>
          <cell r="E444" t="str">
            <v>049</v>
          </cell>
          <cell r="F444">
            <v>20.420820423272417</v>
          </cell>
          <cell r="G444">
            <v>21.242362164217756</v>
          </cell>
          <cell r="H444">
            <v>21.422506367538219</v>
          </cell>
          <cell r="I444">
            <v>22.753059505409166</v>
          </cell>
          <cell r="J444">
            <v>25.443752347863285</v>
          </cell>
          <cell r="K444">
            <v>28.495520132754852</v>
          </cell>
          <cell r="L444">
            <v>29.11764852571288</v>
          </cell>
          <cell r="M444">
            <v>30.918534273679896</v>
          </cell>
        </row>
        <row r="445">
          <cell r="B445" t="str">
            <v>45204</v>
          </cell>
          <cell r="C445" t="str">
            <v>50201</v>
          </cell>
          <cell r="D445" t="str">
            <v>Repair of motor vehicle seats</v>
          </cell>
          <cell r="E445" t="str">
            <v>049</v>
          </cell>
          <cell r="F445">
            <v>4.1203577214404854</v>
          </cell>
          <cell r="G445">
            <v>4.2902553291384837</v>
          </cell>
          <cell r="H445">
            <v>4.3307108192094645</v>
          </cell>
          <cell r="I445">
            <v>4.6013307998456483</v>
          </cell>
          <cell r="J445">
            <v>5.145173548270634</v>
          </cell>
          <cell r="K445">
            <v>5.7604986387473023</v>
          </cell>
          <cell r="L445">
            <v>5.8661998241690601</v>
          </cell>
          <cell r="M445">
            <v>6.2521636507978453</v>
          </cell>
        </row>
        <row r="446">
          <cell r="B446" t="str">
            <v>45205</v>
          </cell>
          <cell r="C446" t="str">
            <v>50201</v>
          </cell>
          <cell r="D446" t="str">
            <v>Installation of parts and accessories not as part of the manufacturing process</v>
          </cell>
          <cell r="E446" t="str">
            <v>049</v>
          </cell>
          <cell r="F446">
            <v>30.42309718650279</v>
          </cell>
          <cell r="G446">
            <v>31.604082684426075</v>
          </cell>
          <cell r="H446">
            <v>31.831633118984662</v>
          </cell>
          <cell r="I446">
            <v>33.794230034697975</v>
          </cell>
          <cell r="J446">
            <v>37.793606846857742</v>
          </cell>
          <cell r="K446">
            <v>42.399309966968637</v>
          </cell>
          <cell r="L446">
            <v>43.016650849495051</v>
          </cell>
          <cell r="M446">
            <v>45.924991574497888</v>
          </cell>
        </row>
        <row r="447">
          <cell r="B447" t="str">
            <v>45300</v>
          </cell>
          <cell r="C447" t="str">
            <v>50301</v>
          </cell>
          <cell r="D447" t="str">
            <v>Wholesale and retail sale of all kinds of parts, components, supplies, tools and accessories for motor vehicles</v>
          </cell>
          <cell r="E447" t="str">
            <v>049</v>
          </cell>
          <cell r="F447">
            <v>3923.8330186319686</v>
          </cell>
          <cell r="G447">
            <v>4045.5401357733672</v>
          </cell>
          <cell r="H447">
            <v>4307.7724065438533</v>
          </cell>
          <cell r="I447">
            <v>4523.2111566818276</v>
          </cell>
          <cell r="J447">
            <v>4857.2183300989609</v>
          </cell>
          <cell r="K447">
            <v>5160.7650289943304</v>
          </cell>
          <cell r="L447">
            <v>5364.7064453136481</v>
          </cell>
          <cell r="M447">
            <v>5661.1361574951106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</row>
        <row r="448">
          <cell r="B448" t="str">
            <v>45401</v>
          </cell>
          <cell r="C448" t="str">
            <v>50401</v>
          </cell>
          <cell r="D448" t="str">
            <v>Wholesale and retail sale of motorcycles</v>
          </cell>
          <cell r="E448" t="str">
            <v>049</v>
          </cell>
          <cell r="F448">
            <v>791.45437132133577</v>
          </cell>
          <cell r="G448">
            <v>804.24444429693961</v>
          </cell>
          <cell r="H448">
            <v>967.3497920607565</v>
          </cell>
          <cell r="I448">
            <v>1096.8001776177548</v>
          </cell>
          <cell r="J448">
            <v>1178.8023677431274</v>
          </cell>
          <cell r="K448">
            <v>1126.4780000964413</v>
          </cell>
          <cell r="L448">
            <v>1195.2242084777095</v>
          </cell>
          <cell r="M448">
            <v>1262.585727696754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</row>
        <row r="449">
          <cell r="B449" t="str">
            <v>45402</v>
          </cell>
          <cell r="C449" t="str">
            <v>50402</v>
          </cell>
          <cell r="D449" t="str">
            <v>Wholesale and retail sale of parts and accessories for motorcycles</v>
          </cell>
          <cell r="E449" t="str">
            <v>049</v>
          </cell>
          <cell r="F449">
            <v>258.35207718773847</v>
          </cell>
          <cell r="G449">
            <v>263.56476045352071</v>
          </cell>
          <cell r="H449">
            <v>319.52661047465239</v>
          </cell>
          <cell r="I449">
            <v>347.9919755018467</v>
          </cell>
          <cell r="J449">
            <v>374.3529991178533</v>
          </cell>
          <cell r="K449">
            <v>400.57532825848739</v>
          </cell>
          <cell r="L449">
            <v>397.0558731691811</v>
          </cell>
          <cell r="M449">
            <v>400.94836889307976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</row>
        <row r="450">
          <cell r="B450" t="str">
            <v>45403</v>
          </cell>
          <cell r="C450" t="str">
            <v>50403</v>
          </cell>
          <cell r="D450" t="str">
            <v>Repair and maintenance of motorcycles</v>
          </cell>
          <cell r="E450" t="str">
            <v>049</v>
          </cell>
          <cell r="F450">
            <v>815.91648189276179</v>
          </cell>
          <cell r="G450">
            <v>832.64018911575954</v>
          </cell>
          <cell r="H450">
            <v>1016.5319761902549</v>
          </cell>
          <cell r="I450">
            <v>1128.9620923546076</v>
          </cell>
          <cell r="J450">
            <v>1211.827631401193</v>
          </cell>
          <cell r="K450">
            <v>1334.8807930651751</v>
          </cell>
          <cell r="L450">
            <v>1262.8656992871292</v>
          </cell>
          <cell r="M450">
            <v>1297.9403604585041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</row>
        <row r="451">
          <cell r="B451" t="str">
            <v>47300</v>
          </cell>
          <cell r="C451" t="str">
            <v>50500</v>
          </cell>
          <cell r="D451" t="str">
            <v>Retail sale of automotive fuel in specialized store</v>
          </cell>
          <cell r="E451" t="str">
            <v>048</v>
          </cell>
          <cell r="F451">
            <v>2939.2654331473495</v>
          </cell>
          <cell r="G451">
            <v>3408.1803719818054</v>
          </cell>
          <cell r="H451">
            <v>3415.3009028690894</v>
          </cell>
          <cell r="I451">
            <v>3642.2452212729986</v>
          </cell>
          <cell r="J451">
            <v>4156.4082649277116</v>
          </cell>
          <cell r="K451">
            <v>4609.0218522453306</v>
          </cell>
          <cell r="L451">
            <v>5081.6334921733951</v>
          </cell>
          <cell r="M451">
            <v>5811.0029627132335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</row>
        <row r="452">
          <cell r="B452" t="str">
            <v>46100</v>
          </cell>
          <cell r="C452" t="str">
            <v>51100</v>
          </cell>
          <cell r="D452" t="str">
            <v>Wholesale on a fee or contract basis</v>
          </cell>
          <cell r="E452" t="str">
            <v>047</v>
          </cell>
          <cell r="F452">
            <v>2673.9767568357374</v>
          </cell>
          <cell r="G452">
            <v>2942.9573314053609</v>
          </cell>
          <cell r="H452">
            <v>3130.9089397973821</v>
          </cell>
          <cell r="I452">
            <v>3375.2477023305601</v>
          </cell>
          <cell r="J452">
            <v>4024.0685134241921</v>
          </cell>
          <cell r="K452">
            <v>4275.3437554405373</v>
          </cell>
          <cell r="L452">
            <v>4490.9636336408275</v>
          </cell>
          <cell r="M452">
            <v>4857.6262668184927</v>
          </cell>
          <cell r="N452">
            <v>1.1015368055664176E-2</v>
          </cell>
          <cell r="O452">
            <v>1.3984551126261159E-2</v>
          </cell>
          <cell r="P452">
            <v>1.7232760394074141E-2</v>
          </cell>
          <cell r="Q452">
            <v>1.8468484573432236E-2</v>
          </cell>
          <cell r="R452">
            <v>2.0737487663573913E-2</v>
          </cell>
          <cell r="S452">
            <v>1.4725014052827098E-2</v>
          </cell>
          <cell r="T452">
            <v>8.9296365558832092E-4</v>
          </cell>
          <cell r="U452">
            <v>6.2920599740694607E-5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</row>
        <row r="453">
          <cell r="B453" t="str">
            <v>46201</v>
          </cell>
          <cell r="C453" t="str">
            <v>51211</v>
          </cell>
          <cell r="D453" t="str">
            <v>Wholesale of rubber</v>
          </cell>
          <cell r="E453" t="str">
            <v>047</v>
          </cell>
          <cell r="F453">
            <v>390.8987337030112</v>
          </cell>
          <cell r="G453">
            <v>420.26747044642389</v>
          </cell>
          <cell r="H453">
            <v>398.52266614619595</v>
          </cell>
          <cell r="I453">
            <v>470.464896132403</v>
          </cell>
          <cell r="J453">
            <v>542.51845068280818</v>
          </cell>
          <cell r="K453">
            <v>543.66769058450313</v>
          </cell>
          <cell r="L453">
            <v>551.23285961355896</v>
          </cell>
          <cell r="M453">
            <v>676.37549101038235</v>
          </cell>
          <cell r="N453">
            <v>2.2991320248021605</v>
          </cell>
          <cell r="O453">
            <v>2.9172376113013905</v>
          </cell>
          <cell r="P453">
            <v>3.5935178682826585</v>
          </cell>
          <cell r="Q453">
            <v>3.8510281012848493</v>
          </cell>
          <cell r="R453">
            <v>4.3243785660145573</v>
          </cell>
          <cell r="S453">
            <v>3.0682765759556601</v>
          </cell>
          <cell r="T453">
            <v>0.18643258492748618</v>
          </cell>
          <cell r="U453">
            <v>1.333126692571824E-2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</row>
        <row r="454">
          <cell r="B454" t="str">
            <v>46202</v>
          </cell>
          <cell r="C454" t="str">
            <v>51212</v>
          </cell>
          <cell r="D454" t="str">
            <v>Wholesale of palm oil</v>
          </cell>
          <cell r="E454" t="str">
            <v>047</v>
          </cell>
          <cell r="F454">
            <v>1971.0544424864115</v>
          </cell>
          <cell r="G454">
            <v>2198.7286116548166</v>
          </cell>
          <cell r="H454">
            <v>2122.8954448317909</v>
          </cell>
          <cell r="I454">
            <v>2255.2188984647892</v>
          </cell>
          <cell r="J454">
            <v>2555.0063162981023</v>
          </cell>
          <cell r="K454">
            <v>2949.5236415458749</v>
          </cell>
          <cell r="L454">
            <v>2939.4676240508797</v>
          </cell>
          <cell r="M454">
            <v>3197.3177892516533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</row>
        <row r="455">
          <cell r="B455" t="str">
            <v>46205</v>
          </cell>
          <cell r="C455" t="str">
            <v>51213</v>
          </cell>
          <cell r="D455" t="str">
            <v>Wholesale of livestock</v>
          </cell>
          <cell r="E455" t="str">
            <v>047</v>
          </cell>
          <cell r="F455">
            <v>147.41277511223223</v>
          </cell>
          <cell r="G455">
            <v>164.43993460076223</v>
          </cell>
          <cell r="H455">
            <v>155.68780093133995</v>
          </cell>
          <cell r="I455">
            <v>177.35104261933861</v>
          </cell>
          <cell r="J455">
            <v>202.38536120256805</v>
          </cell>
          <cell r="K455">
            <v>183.63774158550507</v>
          </cell>
          <cell r="L455">
            <v>215.78414708367245</v>
          </cell>
          <cell r="M455">
            <v>252.31773213115173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</row>
        <row r="456">
          <cell r="B456" t="str">
            <v>46203</v>
          </cell>
          <cell r="C456" t="str">
            <v>51214</v>
          </cell>
          <cell r="D456" t="str">
            <v>Wholesale of lumber and timber</v>
          </cell>
          <cell r="E456" t="str">
            <v>047</v>
          </cell>
          <cell r="F456">
            <v>700.5358132100107</v>
          </cell>
          <cell r="G456">
            <v>788.61726360741352</v>
          </cell>
          <cell r="H456">
            <v>814.80860754379614</v>
          </cell>
          <cell r="I456">
            <v>795.97618324593873</v>
          </cell>
          <cell r="J456">
            <v>912.42840807551329</v>
          </cell>
          <cell r="K456">
            <v>984.85346309876161</v>
          </cell>
          <cell r="L456">
            <v>1125.4586947467151</v>
          </cell>
          <cell r="M456">
            <v>1137.5540343494829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</row>
        <row r="457">
          <cell r="B457" t="str">
            <v>46209</v>
          </cell>
          <cell r="C457" t="str">
            <v>51215</v>
          </cell>
          <cell r="D457" t="str">
            <v>Wholesale of agricultural raw material and live animal n.e.c.</v>
          </cell>
          <cell r="E457" t="str">
            <v>047</v>
          </cell>
          <cell r="F457">
            <v>697.04245550875999</v>
          </cell>
          <cell r="G457">
            <v>819.50000334357139</v>
          </cell>
          <cell r="H457">
            <v>750.51501450910632</v>
          </cell>
          <cell r="I457">
            <v>853.96451109433701</v>
          </cell>
          <cell r="J457">
            <v>974.42509561512406</v>
          </cell>
          <cell r="K457">
            <v>934.60510167477855</v>
          </cell>
          <cell r="L457">
            <v>1039.0097168309592</v>
          </cell>
          <cell r="M457">
            <v>1214.8440393311598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</row>
        <row r="458">
          <cell r="B458" t="str">
            <v>46204</v>
          </cell>
          <cell r="C458" t="str">
            <v>51219</v>
          </cell>
          <cell r="D458" t="str">
            <v>Wholesale of flowers and plants</v>
          </cell>
          <cell r="E458" t="str">
            <v>047</v>
          </cell>
          <cell r="F458">
            <v>287.67483023039887</v>
          </cell>
          <cell r="G458">
            <v>324.75460928435149</v>
          </cell>
          <cell r="H458">
            <v>331.02130639839709</v>
          </cell>
          <cell r="I458">
            <v>344.25814907958193</v>
          </cell>
          <cell r="J458">
            <v>387.12288260684915</v>
          </cell>
          <cell r="K458">
            <v>416.47024222597452</v>
          </cell>
          <cell r="L458">
            <v>457.2491406869313</v>
          </cell>
          <cell r="M458">
            <v>482.63799824393129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</row>
        <row r="459">
          <cell r="B459" t="str">
            <v>46311</v>
          </cell>
          <cell r="C459" t="str">
            <v>51221</v>
          </cell>
          <cell r="D459" t="str">
            <v>Wholesale of meat, poultry and eggs</v>
          </cell>
          <cell r="E459" t="str">
            <v>047</v>
          </cell>
          <cell r="F459">
            <v>652.32325258998321</v>
          </cell>
          <cell r="G459">
            <v>750.01519843290816</v>
          </cell>
          <cell r="H459">
            <v>738.31533879108883</v>
          </cell>
          <cell r="I459">
            <v>790.54291706475965</v>
          </cell>
          <cell r="J459">
            <v>894.5194211602759</v>
          </cell>
          <cell r="K459">
            <v>985.95752590693223</v>
          </cell>
          <cell r="L459">
            <v>1110.8188061564715</v>
          </cell>
          <cell r="M459">
            <v>1205.7371925198606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</row>
        <row r="460">
          <cell r="B460" t="str">
            <v>46319</v>
          </cell>
          <cell r="C460" t="str">
            <v>51221</v>
          </cell>
          <cell r="D460" t="str">
            <v>Wholesale of meat, fish, fruits and vegetables n.e.c.</v>
          </cell>
          <cell r="E460" t="str">
            <v>047</v>
          </cell>
          <cell r="F460">
            <v>127.13432318536637</v>
          </cell>
          <cell r="G460">
            <v>138.84591414353736</v>
          </cell>
          <cell r="H460">
            <v>139.16052080335726</v>
          </cell>
          <cell r="I460">
            <v>147.6835355905788</v>
          </cell>
          <cell r="J460">
            <v>168.25236876512142</v>
          </cell>
          <cell r="K460">
            <v>193.3512133378938</v>
          </cell>
          <cell r="L460">
            <v>209.14359922167924</v>
          </cell>
          <cell r="M460">
            <v>226.8817802290589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</row>
        <row r="461">
          <cell r="B461" t="str">
            <v>46312</v>
          </cell>
          <cell r="C461" t="str">
            <v>51222</v>
          </cell>
          <cell r="D461" t="str">
            <v>Wholesale of fish and other seafood</v>
          </cell>
          <cell r="E461" t="str">
            <v>047</v>
          </cell>
          <cell r="F461">
            <v>583.558819920254</v>
          </cell>
          <cell r="G461">
            <v>635.75027339499366</v>
          </cell>
          <cell r="H461">
            <v>634.03923647174861</v>
          </cell>
          <cell r="I461">
            <v>661.92059254605533</v>
          </cell>
          <cell r="J461">
            <v>757.16824495926937</v>
          </cell>
          <cell r="K461">
            <v>896.34459865848976</v>
          </cell>
          <cell r="L461">
            <v>952.69580305484851</v>
          </cell>
          <cell r="M461">
            <v>1021.0027936992697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</row>
        <row r="462">
          <cell r="B462" t="str">
            <v>46313</v>
          </cell>
          <cell r="C462" t="str">
            <v>51223</v>
          </cell>
          <cell r="D462" t="str">
            <v>Wholesale of fruits</v>
          </cell>
          <cell r="E462" t="str">
            <v>047</v>
          </cell>
          <cell r="F462">
            <v>245.20391265549785</v>
          </cell>
          <cell r="G462">
            <v>290.59166048661478</v>
          </cell>
          <cell r="H462">
            <v>310.60115102642249</v>
          </cell>
          <cell r="I462">
            <v>310.31268061843906</v>
          </cell>
          <cell r="J462">
            <v>352.63765689524064</v>
          </cell>
          <cell r="K462">
            <v>401.22584987521037</v>
          </cell>
          <cell r="L462">
            <v>467.11799963866213</v>
          </cell>
          <cell r="M462">
            <v>475.51299433133511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</row>
        <row r="463">
          <cell r="B463" t="str">
            <v>46314</v>
          </cell>
          <cell r="C463" t="str">
            <v>51224</v>
          </cell>
          <cell r="D463" t="str">
            <v>Wholesale of vegetables</v>
          </cell>
          <cell r="E463" t="str">
            <v>047</v>
          </cell>
          <cell r="F463">
            <v>251.99395482699666</v>
          </cell>
          <cell r="G463">
            <v>276.97423965944569</v>
          </cell>
          <cell r="H463">
            <v>285.88614602039564</v>
          </cell>
          <cell r="I463">
            <v>279.80263231903598</v>
          </cell>
          <cell r="J463">
            <v>318.62033348158906</v>
          </cell>
          <cell r="K463">
            <v>391.93968524913214</v>
          </cell>
          <cell r="L463">
            <v>429.50024230255099</v>
          </cell>
          <cell r="M463">
            <v>429.64486092400438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</row>
        <row r="464">
          <cell r="B464" t="str">
            <v>46321</v>
          </cell>
          <cell r="C464" t="str">
            <v>51231</v>
          </cell>
          <cell r="D464" t="str">
            <v>Wholesale of rice, other grains, flour and sugars</v>
          </cell>
          <cell r="E464" t="str">
            <v>047</v>
          </cell>
          <cell r="F464">
            <v>817.67747891445492</v>
          </cell>
          <cell r="G464">
            <v>902.02164618497773</v>
          </cell>
          <cell r="H464">
            <v>865.0375345674023</v>
          </cell>
          <cell r="I464">
            <v>934.40569433905625</v>
          </cell>
          <cell r="J464">
            <v>1062.621400266642</v>
          </cell>
          <cell r="K464">
            <v>1239.7339614698149</v>
          </cell>
          <cell r="L464">
            <v>1300.2874863710479</v>
          </cell>
          <cell r="M464">
            <v>1432.893842732879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</row>
        <row r="465">
          <cell r="B465" t="str">
            <v>46322</v>
          </cell>
          <cell r="C465" t="str">
            <v>51232</v>
          </cell>
          <cell r="D465" t="str">
            <v>Wholesale of dairy products</v>
          </cell>
          <cell r="E465" t="str">
            <v>047</v>
          </cell>
          <cell r="F465">
            <v>245.48707721963612</v>
          </cell>
          <cell r="G465">
            <v>270.36864358199085</v>
          </cell>
          <cell r="H465">
            <v>272.11705879370516</v>
          </cell>
          <cell r="I465">
            <v>288.18225778893833</v>
          </cell>
          <cell r="J465">
            <v>328.10343930425796</v>
          </cell>
          <cell r="K465">
            <v>376.70732677676767</v>
          </cell>
          <cell r="L465">
            <v>409.28431953547801</v>
          </cell>
          <cell r="M465">
            <v>442.43410994872664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</row>
        <row r="466">
          <cell r="B466" t="str">
            <v>46323</v>
          </cell>
          <cell r="C466" t="str">
            <v>51233</v>
          </cell>
          <cell r="D466" t="str">
            <v>Wholesale of confectionary</v>
          </cell>
          <cell r="E466" t="str">
            <v>047</v>
          </cell>
          <cell r="F466">
            <v>249.17865051645535</v>
          </cell>
          <cell r="G466">
            <v>272.38544708942175</v>
          </cell>
          <cell r="H466">
            <v>272.35734411191692</v>
          </cell>
          <cell r="I466">
            <v>299.1676005545138</v>
          </cell>
          <cell r="J466">
            <v>341.28364832196894</v>
          </cell>
          <cell r="K466">
            <v>375.93673192084975</v>
          </cell>
          <cell r="L466">
            <v>409.7277972330171</v>
          </cell>
          <cell r="M466">
            <v>460.20732252891099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</row>
        <row r="467">
          <cell r="B467" t="str">
            <v>46324</v>
          </cell>
          <cell r="C467" t="str">
            <v>51234</v>
          </cell>
          <cell r="D467" t="str">
            <v>Wholesale of  biscuits, cakes, breads and other bakery products</v>
          </cell>
          <cell r="E467" t="str">
            <v>047</v>
          </cell>
          <cell r="F467">
            <v>268.1574971983386</v>
          </cell>
          <cell r="G467">
            <v>291.2697592769141</v>
          </cell>
          <cell r="H467">
            <v>282.68175615480703</v>
          </cell>
          <cell r="I467">
            <v>312.81973494494764</v>
          </cell>
          <cell r="J467">
            <v>356.85715916880872</v>
          </cell>
          <cell r="K467">
            <v>405.89043649383677</v>
          </cell>
          <cell r="L467">
            <v>425.13203945611099</v>
          </cell>
          <cell r="M467">
            <v>481.20580208433148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</row>
        <row r="468">
          <cell r="B468" t="str">
            <v>46325</v>
          </cell>
          <cell r="C468" t="str">
            <v>51235</v>
          </cell>
          <cell r="D468" t="str">
            <v>Wholesale of coffee, tea, cocoa and other beverages</v>
          </cell>
          <cell r="E468" t="str">
            <v>047</v>
          </cell>
          <cell r="F468">
            <v>543.77605188767188</v>
          </cell>
          <cell r="G468">
            <v>594.46949864310693</v>
          </cell>
          <cell r="H468">
            <v>581.70678904873159</v>
          </cell>
          <cell r="I468">
            <v>629.79827389525235</v>
          </cell>
          <cell r="J468">
            <v>712.87660216276481</v>
          </cell>
          <cell r="K468">
            <v>837.12610413363859</v>
          </cell>
          <cell r="L468">
            <v>874.57241906921183</v>
          </cell>
          <cell r="M468">
            <v>961.28082455401909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</row>
        <row r="469">
          <cell r="B469" t="str">
            <v>46326</v>
          </cell>
          <cell r="C469" t="str">
            <v>51237</v>
          </cell>
          <cell r="D469" t="str">
            <v>Wholesale of beer, wine and spirits</v>
          </cell>
          <cell r="E469" t="str">
            <v>047</v>
          </cell>
          <cell r="F469">
            <v>637.47831995732008</v>
          </cell>
          <cell r="G469">
            <v>688.57429896424571</v>
          </cell>
          <cell r="H469">
            <v>634.21633725187348</v>
          </cell>
          <cell r="I469">
            <v>693.65741281833243</v>
          </cell>
          <cell r="J469">
            <v>790.52487299377549</v>
          </cell>
          <cell r="K469">
            <v>1006.7523980476726</v>
          </cell>
          <cell r="L469">
            <v>951.96253924426446</v>
          </cell>
          <cell r="M469">
            <v>1065.9940330369907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B470" t="str">
            <v>46327</v>
          </cell>
          <cell r="C470" t="str">
            <v>51238</v>
          </cell>
          <cell r="D470" t="str">
            <v>Wholesale of tobacco, cigar, cigarettes</v>
          </cell>
          <cell r="E470" t="str">
            <v>047</v>
          </cell>
          <cell r="F470">
            <v>1701.3781142110583</v>
          </cell>
          <cell r="G470">
            <v>1870.4224126627478</v>
          </cell>
          <cell r="H470">
            <v>1914.5316785769464</v>
          </cell>
          <cell r="I470">
            <v>2131.548844937236</v>
          </cell>
          <cell r="J470">
            <v>2431.197638625285</v>
          </cell>
          <cell r="K470">
            <v>2588.8017311915091</v>
          </cell>
          <cell r="L470">
            <v>2872.8380141455436</v>
          </cell>
          <cell r="M470">
            <v>3278.3773546607022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B471" t="str">
            <v>46329</v>
          </cell>
          <cell r="C471" t="str">
            <v>51239</v>
          </cell>
          <cell r="D471" t="str">
            <v>Wholesale of other foodstuffs</v>
          </cell>
          <cell r="E471" t="str">
            <v>047</v>
          </cell>
          <cell r="F471">
            <v>1762.3592558277965</v>
          </cell>
          <cell r="G471">
            <v>1924.1383221396461</v>
          </cell>
          <cell r="H471">
            <v>2055.9891661002644</v>
          </cell>
          <cell r="I471">
            <v>2226.4048758165145</v>
          </cell>
          <cell r="J471">
            <v>2538.5631051076393</v>
          </cell>
          <cell r="K471">
            <v>2649.343986095766</v>
          </cell>
          <cell r="L471">
            <v>3116.8651155718007</v>
          </cell>
          <cell r="M471">
            <v>3439.8989989281749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</row>
        <row r="472">
          <cell r="B472" t="str">
            <v>46411</v>
          </cell>
          <cell r="C472" t="str">
            <v>51311</v>
          </cell>
          <cell r="D472" t="str">
            <v>Wholesale of yarn and fabrics</v>
          </cell>
          <cell r="E472" t="str">
            <v>047</v>
          </cell>
          <cell r="F472">
            <v>14.914618394572031</v>
          </cell>
          <cell r="G472">
            <v>17.810077073342633</v>
          </cell>
          <cell r="H472">
            <v>19.693220529803007</v>
          </cell>
          <cell r="I472">
            <v>21.887286902935998</v>
          </cell>
          <cell r="J472">
            <v>24.996284057974108</v>
          </cell>
          <cell r="K472">
            <v>27.313107275078014</v>
          </cell>
          <cell r="L472">
            <v>27.535017251525773</v>
          </cell>
          <cell r="M472">
            <v>29.596398666920294</v>
          </cell>
        </row>
        <row r="473">
          <cell r="B473" t="str">
            <v>46412</v>
          </cell>
          <cell r="C473" t="str">
            <v>51311</v>
          </cell>
          <cell r="D473" t="str">
            <v>Wholesale of household linen, towels, blankets</v>
          </cell>
          <cell r="E473" t="str">
            <v>047</v>
          </cell>
          <cell r="F473">
            <v>17.658229061035886</v>
          </cell>
          <cell r="G473">
            <v>21.040068990502874</v>
          </cell>
          <cell r="H473">
            <v>22.399457326936094</v>
          </cell>
          <cell r="I473">
            <v>26.035393377897101</v>
          </cell>
          <cell r="J473">
            <v>29.73131543718798</v>
          </cell>
          <cell r="K473">
            <v>32.617542941022194</v>
          </cell>
          <cell r="L473">
            <v>31.110490016397556</v>
          </cell>
          <cell r="M473">
            <v>35.371324430934934</v>
          </cell>
        </row>
        <row r="474">
          <cell r="B474" t="str">
            <v>46413</v>
          </cell>
          <cell r="C474" t="str">
            <v>51311</v>
          </cell>
          <cell r="D474" t="str">
            <v>Wholesale of clothing</v>
          </cell>
          <cell r="E474" t="str">
            <v>047</v>
          </cell>
          <cell r="F474">
            <v>1179.5918506258852</v>
          </cell>
          <cell r="G474">
            <v>1438.7551209592707</v>
          </cell>
          <cell r="H474">
            <v>1630.351434269015</v>
          </cell>
          <cell r="I474">
            <v>1809.959802651498</v>
          </cell>
          <cell r="J474">
            <v>2058.0038318021097</v>
          </cell>
          <cell r="K474">
            <v>2560.1548385531069</v>
          </cell>
          <cell r="L474">
            <v>2266.502579340226</v>
          </cell>
          <cell r="M474">
            <v>2773.1040084207852</v>
          </cell>
          <cell r="N474">
            <v>2.1460505104834349</v>
          </cell>
          <cell r="O474">
            <v>2.7226611779678871</v>
          </cell>
          <cell r="P474">
            <v>3.3535597522392258</v>
          </cell>
          <cell r="Q474">
            <v>3.5938383615440754</v>
          </cell>
          <cell r="R474">
            <v>4.0356224718661204</v>
          </cell>
          <cell r="S474">
            <v>2.8629083296400273</v>
          </cell>
          <cell r="T474">
            <v>0.1740305429728376</v>
          </cell>
          <cell r="U474">
            <v>1.2485204555013337E-2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</row>
        <row r="475">
          <cell r="B475" t="str">
            <v>46414</v>
          </cell>
          <cell r="C475" t="str">
            <v>51311</v>
          </cell>
          <cell r="D475" t="str">
            <v>Wholesale of clothing accessories</v>
          </cell>
          <cell r="E475" t="str">
            <v>047</v>
          </cell>
          <cell r="F475">
            <v>2.2414075586114146</v>
          </cell>
          <cell r="G475">
            <v>2.6636064482635433</v>
          </cell>
          <cell r="H475">
            <v>2.968351139103329</v>
          </cell>
          <cell r="I475">
            <v>3.2532355414004277</v>
          </cell>
          <cell r="J475">
            <v>3.7177382718895982</v>
          </cell>
          <cell r="K475">
            <v>4.1770303130574744</v>
          </cell>
          <cell r="L475">
            <v>4.1334374528322204</v>
          </cell>
          <cell r="M475">
            <v>4.524906236124969</v>
          </cell>
        </row>
        <row r="476">
          <cell r="B476" t="str">
            <v>46417</v>
          </cell>
          <cell r="C476" t="str">
            <v>51311</v>
          </cell>
          <cell r="D476" t="str">
            <v>Wholesale of haberdashery</v>
          </cell>
          <cell r="E476" t="str">
            <v>047</v>
          </cell>
          <cell r="F476">
            <v>0.71454143414338056</v>
          </cell>
          <cell r="G476">
            <v>0.85317488999910218</v>
          </cell>
          <cell r="H476">
            <v>0.94008295862235813</v>
          </cell>
          <cell r="I476">
            <v>1.0496363211406781</v>
          </cell>
          <cell r="J476">
            <v>1.1986990567416735</v>
          </cell>
          <cell r="K476">
            <v>1.3083705035568176</v>
          </cell>
          <cell r="L476">
            <v>1.3097390090681582</v>
          </cell>
          <cell r="M476">
            <v>1.4178374383236818</v>
          </cell>
        </row>
        <row r="477">
          <cell r="B477" t="str">
            <v>46419</v>
          </cell>
          <cell r="C477" t="str">
            <v>51311</v>
          </cell>
          <cell r="D477" t="str">
            <v>Wholesale of textiles, clothing n.e.c.</v>
          </cell>
          <cell r="E477" t="str">
            <v>047</v>
          </cell>
          <cell r="F477">
            <v>318.11236748540364</v>
          </cell>
          <cell r="G477">
            <v>380.75622419214545</v>
          </cell>
          <cell r="H477">
            <v>419.04070172387696</v>
          </cell>
          <cell r="I477">
            <v>468.09896699327891</v>
          </cell>
          <cell r="J477">
            <v>532.72369520968596</v>
          </cell>
          <cell r="K477">
            <v>585.69743252963099</v>
          </cell>
          <cell r="L477">
            <v>583.81733613453298</v>
          </cell>
          <cell r="M477">
            <v>634.58086902768389</v>
          </cell>
        </row>
        <row r="478">
          <cell r="B478" t="str">
            <v>46416</v>
          </cell>
          <cell r="C478" t="str">
            <v>51312</v>
          </cell>
          <cell r="D478" t="str">
            <v>Wholesale of footwear</v>
          </cell>
          <cell r="E478" t="str">
            <v>047</v>
          </cell>
          <cell r="F478">
            <v>194.453046456442</v>
          </cell>
          <cell r="G478">
            <v>232.87125400129642</v>
          </cell>
          <cell r="H478">
            <v>259.77148533531471</v>
          </cell>
          <cell r="I478">
            <v>285.57317221671428</v>
          </cell>
          <cell r="J478">
            <v>325.15595956006371</v>
          </cell>
          <cell r="K478">
            <v>356.99717897738208</v>
          </cell>
          <cell r="L478">
            <v>361.79974965875238</v>
          </cell>
          <cell r="M478">
            <v>386.94736695717921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B479" t="str">
            <v>46434</v>
          </cell>
          <cell r="C479" t="str">
            <v>51321</v>
          </cell>
          <cell r="D479" t="str">
            <v>Wholesale of musical instruments, games and toys, sports goods</v>
          </cell>
          <cell r="E479" t="str">
            <v>047</v>
          </cell>
          <cell r="F479">
            <v>382.32422927360346</v>
          </cell>
          <cell r="G479">
            <v>473.6844758744619</v>
          </cell>
          <cell r="H479">
            <v>533.67460297457603</v>
          </cell>
          <cell r="I479">
            <v>597.97490609299268</v>
          </cell>
          <cell r="J479">
            <v>681.07891536593036</v>
          </cell>
          <cell r="K479">
            <v>959.12461961641918</v>
          </cell>
          <cell r="L479">
            <v>1640.5363066504026</v>
          </cell>
          <cell r="M479">
            <v>1040.2144021419763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</row>
        <row r="480">
          <cell r="B480" t="str">
            <v>46431</v>
          </cell>
          <cell r="C480" t="str">
            <v>51322</v>
          </cell>
          <cell r="D480" t="str">
            <v>Wholesale of bicycles and their parts and accessories</v>
          </cell>
          <cell r="E480" t="str">
            <v>047</v>
          </cell>
          <cell r="F480">
            <v>22.597829146421947</v>
          </cell>
          <cell r="G480">
            <v>26.580471156837767</v>
          </cell>
          <cell r="H480">
            <v>30.024506874998146</v>
          </cell>
          <cell r="I480">
            <v>32.622052437435777</v>
          </cell>
          <cell r="J480">
            <v>37.305576861231444</v>
          </cell>
          <cell r="K480">
            <v>41.394461445255743</v>
          </cell>
          <cell r="L480">
            <v>41.81837537377195</v>
          </cell>
          <cell r="M480">
            <v>44.855517060253447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</row>
        <row r="481">
          <cell r="B481" t="str">
            <v>46433</v>
          </cell>
          <cell r="C481" t="str">
            <v>51324</v>
          </cell>
          <cell r="D481" t="str">
            <v>Wholesale of leather goods and travel accessories</v>
          </cell>
          <cell r="E481" t="str">
            <v>047</v>
          </cell>
          <cell r="F481">
            <v>132.72496253603083</v>
          </cell>
          <cell r="G481">
            <v>158.61551521244232</v>
          </cell>
          <cell r="H481">
            <v>176.96722350424952</v>
          </cell>
          <cell r="I481">
            <v>190.51689483836284</v>
          </cell>
          <cell r="J481">
            <v>218.88097016129106</v>
          </cell>
          <cell r="K481">
            <v>236.06820976646509</v>
          </cell>
          <cell r="L481">
            <v>246.48424861241188</v>
          </cell>
          <cell r="M481">
            <v>255.84239420483951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</row>
        <row r="482">
          <cell r="B482" t="str">
            <v>46441</v>
          </cell>
          <cell r="C482" t="str">
            <v>51325</v>
          </cell>
          <cell r="D482" t="str">
            <v>Wholesale of handicrafts and artificial flowers</v>
          </cell>
          <cell r="E482" t="str">
            <v>047</v>
          </cell>
          <cell r="F482">
            <v>112.29483238088639</v>
          </cell>
          <cell r="G482">
            <v>139.71358265240838</v>
          </cell>
          <cell r="H482">
            <v>155.79482663613192</v>
          </cell>
          <cell r="I482">
            <v>167.24932816210637</v>
          </cell>
          <cell r="J482">
            <v>190.87145617997476</v>
          </cell>
          <cell r="K482">
            <v>209.93470424259937</v>
          </cell>
          <cell r="L482">
            <v>217.02620674118094</v>
          </cell>
          <cell r="M482">
            <v>227.70670853785538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</row>
        <row r="483">
          <cell r="B483" t="str">
            <v>46442</v>
          </cell>
          <cell r="C483" t="str">
            <v>51326</v>
          </cell>
          <cell r="D483" t="str">
            <v>Wholesale of cut flowers and plants</v>
          </cell>
          <cell r="E483" t="str">
            <v>047</v>
          </cell>
          <cell r="F483">
            <v>18.838828220203332</v>
          </cell>
          <cell r="G483">
            <v>24.342495206475448</v>
          </cell>
          <cell r="H483">
            <v>27.149451472696548</v>
          </cell>
          <cell r="I483">
            <v>29.426200482064004</v>
          </cell>
          <cell r="J483">
            <v>33.494761350844755</v>
          </cell>
          <cell r="K483">
            <v>36.992567609392438</v>
          </cell>
          <cell r="L483">
            <v>37.817106402789605</v>
          </cell>
          <cell r="M483">
            <v>40.102677576573711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</row>
        <row r="484">
          <cell r="B484" t="str">
            <v>46421</v>
          </cell>
          <cell r="C484" t="str">
            <v>51391</v>
          </cell>
          <cell r="D484" t="str">
            <v>Wholesale of pharmaceutical and medical goods</v>
          </cell>
          <cell r="E484" t="str">
            <v>047</v>
          </cell>
          <cell r="F484">
            <v>1726.5917593415857</v>
          </cell>
          <cell r="G484">
            <v>2055.0702511548034</v>
          </cell>
          <cell r="H484">
            <v>2262.5955886367619</v>
          </cell>
          <cell r="I484">
            <v>2583.411291988391</v>
          </cell>
          <cell r="J484">
            <v>2932.2093342081171</v>
          </cell>
          <cell r="K484">
            <v>3241.43710330473</v>
          </cell>
          <cell r="L484">
            <v>3177.0363447459608</v>
          </cell>
          <cell r="M484">
            <v>3531.4471693559713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B485" t="str">
            <v>46422</v>
          </cell>
          <cell r="C485" t="str">
            <v>51391</v>
          </cell>
          <cell r="D485" t="str">
            <v>Wholesale of perfumeries, cosmetics, soap and toiletries</v>
          </cell>
          <cell r="E485" t="str">
            <v>047</v>
          </cell>
          <cell r="F485">
            <v>916.03909482847178</v>
          </cell>
          <cell r="G485">
            <v>1096.0270677583171</v>
          </cell>
          <cell r="H485">
            <v>1222.5149037301262</v>
          </cell>
          <cell r="I485">
            <v>1381.4376118668936</v>
          </cell>
          <cell r="J485">
            <v>1577.7157835832215</v>
          </cell>
          <cell r="K485">
            <v>1686.754204220947</v>
          </cell>
          <cell r="L485">
            <v>1703.9865707360896</v>
          </cell>
          <cell r="M485">
            <v>1827.5189367109522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</row>
        <row r="486">
          <cell r="B486" t="str">
            <v>46497</v>
          </cell>
          <cell r="C486" t="str">
            <v>51392</v>
          </cell>
          <cell r="D486" t="str">
            <v>Wholesale of stationery, books, magazines and newspapers</v>
          </cell>
          <cell r="E486" t="str">
            <v>047</v>
          </cell>
          <cell r="F486">
            <v>501.10610003048146</v>
          </cell>
          <cell r="G486">
            <v>626.50648710373105</v>
          </cell>
          <cell r="H486">
            <v>700.81243928800791</v>
          </cell>
          <cell r="I486">
            <v>759.95930494844742</v>
          </cell>
          <cell r="J486">
            <v>865.41696520834569</v>
          </cell>
          <cell r="K486">
            <v>959.10955061267441</v>
          </cell>
          <cell r="L486">
            <v>976.13766534893352</v>
          </cell>
          <cell r="M486">
            <v>1038.7039699391833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</row>
        <row r="487">
          <cell r="B487" t="str">
            <v>46443</v>
          </cell>
          <cell r="C487" t="str">
            <v>51393</v>
          </cell>
          <cell r="D487" t="str">
            <v>Wholesale of watches and clocks</v>
          </cell>
          <cell r="E487" t="str">
            <v>047</v>
          </cell>
          <cell r="F487">
            <v>55.477274305613108</v>
          </cell>
          <cell r="G487">
            <v>61.645476490046661</v>
          </cell>
          <cell r="H487">
            <v>68.555278171218603</v>
          </cell>
          <cell r="I487">
            <v>70.080673495576292</v>
          </cell>
          <cell r="J487">
            <v>81.526875523938912</v>
          </cell>
          <cell r="K487">
            <v>88.497587579705282</v>
          </cell>
          <cell r="L487">
            <v>95.607040956650394</v>
          </cell>
          <cell r="M487">
            <v>95.889440334954713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</row>
        <row r="488">
          <cell r="B488" t="str">
            <v>46444</v>
          </cell>
          <cell r="C488" t="str">
            <v>51393</v>
          </cell>
          <cell r="D488" t="str">
            <v>Wholesale of jewellery</v>
          </cell>
          <cell r="E488" t="str">
            <v>047</v>
          </cell>
          <cell r="F488">
            <v>161.94334526810968</v>
          </cell>
          <cell r="G488">
            <v>198.86385586867215</v>
          </cell>
          <cell r="H488">
            <v>213.30806085802902</v>
          </cell>
          <cell r="I488">
            <v>240.40220175436662</v>
          </cell>
          <cell r="J488">
            <v>273.46555486262855</v>
          </cell>
          <cell r="K488">
            <v>311.56235651295606</v>
          </cell>
          <cell r="L488">
            <v>296.88499632778456</v>
          </cell>
          <cell r="M488">
            <v>337.95905604914475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</row>
        <row r="489">
          <cell r="B489" t="str">
            <v>46432</v>
          </cell>
          <cell r="C489" t="str">
            <v>51395</v>
          </cell>
          <cell r="D489" t="str">
            <v>Wholesale of photographic and optical goods</v>
          </cell>
          <cell r="E489" t="str">
            <v>047</v>
          </cell>
          <cell r="F489">
            <v>101.18073185461793</v>
          </cell>
          <cell r="G489">
            <v>118.85877745049596</v>
          </cell>
          <cell r="H489">
            <v>133.16452359968378</v>
          </cell>
          <cell r="I489">
            <v>145.14712618789369</v>
          </cell>
          <cell r="J489">
            <v>165.97964892889541</v>
          </cell>
          <cell r="K489">
            <v>185.67659450480949</v>
          </cell>
          <cell r="L489">
            <v>185.44606780378155</v>
          </cell>
          <cell r="M489">
            <v>201.20011493422172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</row>
        <row r="490">
          <cell r="B490" t="str">
            <v>46494</v>
          </cell>
          <cell r="C490" t="str">
            <v>51396</v>
          </cell>
          <cell r="D490" t="str">
            <v>Wholesale of household utensils and cutlery, crockery, glassware, chinaware and pottery</v>
          </cell>
          <cell r="E490" t="str">
            <v>047</v>
          </cell>
          <cell r="F490">
            <v>555.90710338070244</v>
          </cell>
          <cell r="G490">
            <v>651.65775308690979</v>
          </cell>
          <cell r="H490">
            <v>732.44115914130771</v>
          </cell>
          <cell r="I490">
            <v>796.83567382952344</v>
          </cell>
          <cell r="J490">
            <v>910.23972034070619</v>
          </cell>
          <cell r="K490">
            <v>1009.2173630923739</v>
          </cell>
          <cell r="L490">
            <v>1020.2827668779735</v>
          </cell>
          <cell r="M490">
            <v>1094.1821374333617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</row>
        <row r="491">
          <cell r="B491" t="str">
            <v>46492</v>
          </cell>
          <cell r="C491" t="str">
            <v>51397</v>
          </cell>
          <cell r="D491" t="str">
            <v>Wholesale of household appliances</v>
          </cell>
          <cell r="E491" t="str">
            <v>047</v>
          </cell>
          <cell r="F491">
            <v>376.33335024754865</v>
          </cell>
          <cell r="G491">
            <v>433.85496032652827</v>
          </cell>
          <cell r="H491">
            <v>467.99061508913724</v>
          </cell>
          <cell r="I491">
            <v>506.04422705247453</v>
          </cell>
          <cell r="J491">
            <v>582.18370716893924</v>
          </cell>
          <cell r="K491">
            <v>687.56741947188561</v>
          </cell>
          <cell r="L491">
            <v>651.01346558921352</v>
          </cell>
          <cell r="M491">
            <v>745.13522049108383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</row>
        <row r="492">
          <cell r="B492" t="str">
            <v>46496</v>
          </cell>
          <cell r="C492" t="str">
            <v>51397</v>
          </cell>
          <cell r="D492" t="str">
            <v>Wholesale of electrical and electronics goods</v>
          </cell>
          <cell r="E492" t="str">
            <v>047</v>
          </cell>
          <cell r="F492">
            <v>929.3726892404552</v>
          </cell>
          <cell r="G492">
            <v>1136.1967266181518</v>
          </cell>
          <cell r="H492">
            <v>1284.6975829215226</v>
          </cell>
          <cell r="I492">
            <v>1432.1707811934027</v>
          </cell>
          <cell r="J492">
            <v>1641.9899674707062</v>
          </cell>
          <cell r="K492">
            <v>1152.2980368492174</v>
          </cell>
          <cell r="L492">
            <v>907.52595757730114</v>
          </cell>
          <cell r="M492">
            <v>1248.950722139663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</row>
        <row r="493">
          <cell r="B493" t="str">
            <v>46491</v>
          </cell>
          <cell r="C493" t="str">
            <v>51398</v>
          </cell>
          <cell r="D493" t="str">
            <v>Wholesale of household furniture</v>
          </cell>
          <cell r="E493" t="str">
            <v>047</v>
          </cell>
          <cell r="F493">
            <v>523.51957926933505</v>
          </cell>
          <cell r="G493">
            <v>622.80660152361031</v>
          </cell>
          <cell r="H493">
            <v>701.58070468300161</v>
          </cell>
          <cell r="I493">
            <v>765.24763957653795</v>
          </cell>
          <cell r="J493">
            <v>874.16760601832232</v>
          </cell>
          <cell r="K493">
            <v>960.65886939388179</v>
          </cell>
          <cell r="L493">
            <v>977.43469935677592</v>
          </cell>
          <cell r="M493">
            <v>1041.3452997512759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</row>
        <row r="494">
          <cell r="B494" t="str">
            <v>46639</v>
          </cell>
          <cell r="C494" t="str">
            <v>51398</v>
          </cell>
          <cell r="D494" t="str">
            <v>Wholesale of other construction materials, hardware, plumbing and heating equipment and supplies n.e.c.</v>
          </cell>
          <cell r="E494" t="str">
            <v>047</v>
          </cell>
          <cell r="F494">
            <v>4095.4288815506161</v>
          </cell>
          <cell r="G494">
            <v>5028.5735504503537</v>
          </cell>
          <cell r="H494">
            <v>5381.6777420720782</v>
          </cell>
          <cell r="I494">
            <v>5706.5554438961472</v>
          </cell>
          <cell r="J494">
            <v>6514.0482202126623</v>
          </cell>
          <cell r="K494">
            <v>6992.4746194671434</v>
          </cell>
          <cell r="L494">
            <v>7723.0018051445031</v>
          </cell>
          <cell r="M494">
            <v>8946.5219657675334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</row>
        <row r="495">
          <cell r="B495" t="str">
            <v>46493</v>
          </cell>
          <cell r="C495" t="str">
            <v>51399</v>
          </cell>
          <cell r="D495" t="str">
            <v>Wholesale of lighting equipment</v>
          </cell>
          <cell r="E495" t="str">
            <v>047</v>
          </cell>
          <cell r="F495">
            <v>21.841523830271086</v>
          </cell>
          <cell r="G495">
            <v>26.852861758584758</v>
          </cell>
          <cell r="H495">
            <v>30.552000006662482</v>
          </cell>
          <cell r="I495">
            <v>33.440192343794379</v>
          </cell>
          <cell r="J495">
            <v>38.094587499296225</v>
          </cell>
          <cell r="K495">
            <v>41.846337077768311</v>
          </cell>
          <cell r="L495">
            <v>42.560682523619292</v>
          </cell>
          <cell r="M495">
            <v>45.37298729547723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</row>
        <row r="496">
          <cell r="B496" t="str">
            <v>46495</v>
          </cell>
          <cell r="C496" t="str">
            <v>51399</v>
          </cell>
          <cell r="D496" t="str">
            <v>Wholesale of woodenware, wickerwork and cork ware</v>
          </cell>
          <cell r="E496" t="str">
            <v>047</v>
          </cell>
          <cell r="F496">
            <v>39.20149315801028</v>
          </cell>
          <cell r="G496">
            <v>47.517572740810152</v>
          </cell>
          <cell r="H496">
            <v>53.442754564735907</v>
          </cell>
          <cell r="I496">
            <v>58.417929954481018</v>
          </cell>
          <cell r="J496">
            <v>66.635160916986976</v>
          </cell>
          <cell r="K496">
            <v>73.932208390008725</v>
          </cell>
          <cell r="L496">
            <v>74.43561548729781</v>
          </cell>
          <cell r="M496">
            <v>80.132345909700689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</row>
        <row r="497">
          <cell r="B497" t="str">
            <v>46499</v>
          </cell>
          <cell r="C497" t="str">
            <v>51399</v>
          </cell>
          <cell r="D497" t="str">
            <v>Wholesale of other household goods n.e.c.</v>
          </cell>
          <cell r="E497" t="str">
            <v>047</v>
          </cell>
          <cell r="F497">
            <v>736.05273393802963</v>
          </cell>
          <cell r="G497">
            <v>945.27522124779398</v>
          </cell>
          <cell r="H497">
            <v>1049.7295098284576</v>
          </cell>
          <cell r="I497">
            <v>1165.5936927055345</v>
          </cell>
          <cell r="J497">
            <v>1327.8637758995292</v>
          </cell>
          <cell r="K497">
            <v>1069.9216330278464</v>
          </cell>
          <cell r="L497">
            <v>1471.812645393406</v>
          </cell>
          <cell r="M497">
            <v>1157.8262561716717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</row>
        <row r="498">
          <cell r="B498" t="str">
            <v>46611</v>
          </cell>
          <cell r="C498" t="str">
            <v>51411</v>
          </cell>
          <cell r="D498" t="str">
            <v>Wholesale of petrol, diesel, lubricants</v>
          </cell>
          <cell r="E498" t="str">
            <v>047</v>
          </cell>
          <cell r="F498">
            <v>7455.4859300653125</v>
          </cell>
          <cell r="G498">
            <v>9324.6927207237914</v>
          </cell>
          <cell r="H498">
            <v>9928.3147349255341</v>
          </cell>
          <cell r="I498">
            <v>10286.241086644819</v>
          </cell>
          <cell r="J498">
            <v>11740.046462803202</v>
          </cell>
          <cell r="K498">
            <v>13084.239400577841</v>
          </cell>
          <cell r="L498">
            <v>14253.568190010556</v>
          </cell>
          <cell r="M498">
            <v>16161.044052565647</v>
          </cell>
          <cell r="N498">
            <v>4.9112289090052101</v>
          </cell>
          <cell r="O498">
            <v>6.2308717838747043</v>
          </cell>
          <cell r="P498">
            <v>7.6747551454938145</v>
          </cell>
          <cell r="Q498">
            <v>8.2246499477749104</v>
          </cell>
          <cell r="R498">
            <v>9.235681719175572</v>
          </cell>
          <cell r="S498">
            <v>6.5519813470862642</v>
          </cell>
          <cell r="T498">
            <v>0.39826594910579705</v>
          </cell>
          <cell r="U498">
            <v>2.856361474683522E-2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</row>
        <row r="499">
          <cell r="B499" t="str">
            <v>46612</v>
          </cell>
          <cell r="C499" t="str">
            <v>51412</v>
          </cell>
          <cell r="D499" t="str">
            <v>Wholesale of liquefied petroleum gas</v>
          </cell>
          <cell r="E499" t="str">
            <v>047</v>
          </cell>
          <cell r="F499">
            <v>619.07713982778841</v>
          </cell>
          <cell r="G499">
            <v>791.37489033106704</v>
          </cell>
          <cell r="H499">
            <v>847.67570270443105</v>
          </cell>
          <cell r="I499">
            <v>853.40211418234867</v>
          </cell>
          <cell r="J499">
            <v>974.45324335334772</v>
          </cell>
          <cell r="K499">
            <v>1063.967855612412</v>
          </cell>
          <cell r="L499">
            <v>1213.0395477528286</v>
          </cell>
          <cell r="M499">
            <v>1334.3922609704646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B500" t="str">
            <v>46619</v>
          </cell>
          <cell r="C500" t="str">
            <v>51419</v>
          </cell>
          <cell r="D500" t="str">
            <v>Wholesale of other solid, liquid and gaseous fuels and related products n.e.c.</v>
          </cell>
          <cell r="E500" t="str">
            <v>047</v>
          </cell>
          <cell r="F500">
            <v>467.12779728531439</v>
          </cell>
          <cell r="G500">
            <v>578.89433269785673</v>
          </cell>
          <cell r="H500">
            <v>613.21997908220442</v>
          </cell>
          <cell r="I500">
            <v>630.60283581353895</v>
          </cell>
          <cell r="J500">
            <v>719.72215920379267</v>
          </cell>
          <cell r="K500">
            <v>781.07520504361253</v>
          </cell>
          <cell r="L500">
            <v>877.47124088564703</v>
          </cell>
          <cell r="M500">
            <v>985.3310438903527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</row>
        <row r="501">
          <cell r="B501" t="str">
            <v>46621</v>
          </cell>
          <cell r="C501" t="str">
            <v>51420</v>
          </cell>
          <cell r="D501" t="str">
            <v>Wholesale of ferrous and non-ferrous metal ores and metals</v>
          </cell>
          <cell r="E501" t="str">
            <v>047</v>
          </cell>
          <cell r="F501">
            <v>997.48699556168208</v>
          </cell>
          <cell r="G501">
            <v>1222.1532410529981</v>
          </cell>
          <cell r="H501">
            <v>1259.425339027478</v>
          </cell>
          <cell r="I501">
            <v>1333.1938760051994</v>
          </cell>
          <cell r="J501">
            <v>1524.0433641995573</v>
          </cell>
          <cell r="K501">
            <v>1676.4069162217156</v>
          </cell>
          <cell r="L501">
            <v>1801.8885468397759</v>
          </cell>
          <cell r="M501">
            <v>2087.2245426408776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B502" t="str">
            <v>46622</v>
          </cell>
          <cell r="C502" t="str">
            <v>51420</v>
          </cell>
          <cell r="D502" t="str">
            <v>Wholesale of ferrous and non-ferrous semi-finished metal ores and products n.e.c.</v>
          </cell>
          <cell r="E502" t="str">
            <v>047</v>
          </cell>
          <cell r="F502">
            <v>375.1290995426989</v>
          </cell>
          <cell r="G502">
            <v>460.61057697302761</v>
          </cell>
          <cell r="H502">
            <v>488.15414507489925</v>
          </cell>
          <cell r="I502">
            <v>498.34970497553599</v>
          </cell>
          <cell r="J502">
            <v>570.05467149539902</v>
          </cell>
          <cell r="K502">
            <v>620.10247120082568</v>
          </cell>
          <cell r="L502">
            <v>698.663204545177</v>
          </cell>
          <cell r="M502">
            <v>780.60917193918158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</row>
        <row r="503">
          <cell r="B503" t="str">
            <v>46631</v>
          </cell>
          <cell r="C503" t="str">
            <v>51431</v>
          </cell>
          <cell r="D503" t="str">
            <v>Wholesale of logs, sawn timber, plywood, veneer and related products</v>
          </cell>
          <cell r="E503" t="str">
            <v>047</v>
          </cell>
          <cell r="F503">
            <v>779.13815882684594</v>
          </cell>
          <cell r="G503">
            <v>1025.4006312527817</v>
          </cell>
          <cell r="H503">
            <v>1116.5340043229803</v>
          </cell>
          <cell r="I503">
            <v>1215.5772702797149</v>
          </cell>
          <cell r="J503">
            <v>1384.2035492178047</v>
          </cell>
          <cell r="K503">
            <v>1407.5493455889969</v>
          </cell>
          <cell r="L503">
            <v>1599.6438035734441</v>
          </cell>
          <cell r="M503">
            <v>1895.0162862121479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</row>
        <row r="504">
          <cell r="B504" t="str">
            <v>46632</v>
          </cell>
          <cell r="C504" t="str">
            <v>51432</v>
          </cell>
          <cell r="D504" t="str">
            <v>Wholesale of paints and varnish</v>
          </cell>
          <cell r="E504" t="str">
            <v>047</v>
          </cell>
          <cell r="F504">
            <v>21.790132037053525</v>
          </cell>
          <cell r="G504">
            <v>26.527191251109052</v>
          </cell>
          <cell r="H504">
            <v>27.998965681593248</v>
          </cell>
          <cell r="I504">
            <v>28.790976499682504</v>
          </cell>
          <cell r="J504">
            <v>32.949646832601232</v>
          </cell>
          <cell r="K504">
            <v>35.36253699825744</v>
          </cell>
          <cell r="L504">
            <v>40.076545859198305</v>
          </cell>
          <cell r="M504">
            <v>45.112510626057514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</row>
        <row r="505">
          <cell r="B505" t="str">
            <v>46633</v>
          </cell>
          <cell r="C505" t="str">
            <v>51432</v>
          </cell>
          <cell r="D505" t="str">
            <v>Wholesale of construction materials</v>
          </cell>
          <cell r="E505" t="str">
            <v>047</v>
          </cell>
          <cell r="F505">
            <v>110.93168704114706</v>
          </cell>
          <cell r="G505">
            <v>134.7859127846404</v>
          </cell>
          <cell r="H505">
            <v>142.33736947745552</v>
          </cell>
          <cell r="I505">
            <v>145.08828312809914</v>
          </cell>
          <cell r="J505">
            <v>165.16910525820208</v>
          </cell>
          <cell r="K505">
            <v>176.98933725371421</v>
          </cell>
          <cell r="L505">
            <v>203.87663340748637</v>
          </cell>
          <cell r="M505">
            <v>226.1010073803341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</row>
        <row r="506">
          <cell r="B506" t="str">
            <v>46634</v>
          </cell>
          <cell r="C506" t="str">
            <v>51432</v>
          </cell>
          <cell r="D506" t="str">
            <v>Wholesale of fittings and fixtures</v>
          </cell>
          <cell r="E506" t="str">
            <v>047</v>
          </cell>
          <cell r="F506">
            <v>12.11957748966727</v>
          </cell>
          <cell r="G506">
            <v>14.283333639723427</v>
          </cell>
          <cell r="H506">
            <v>15.004928202862436</v>
          </cell>
          <cell r="I506">
            <v>14.716420005896296</v>
          </cell>
          <cell r="J506">
            <v>16.915488366853246</v>
          </cell>
          <cell r="K506">
            <v>17.390472606460989</v>
          </cell>
          <cell r="L506">
            <v>21.494643603723187</v>
          </cell>
          <cell r="M506">
            <v>23.166364882621256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</row>
        <row r="507">
          <cell r="B507" t="str">
            <v>46635</v>
          </cell>
          <cell r="C507" t="str">
            <v>51432</v>
          </cell>
          <cell r="D507" t="str">
            <v>Wholesale of hot water heaters</v>
          </cell>
          <cell r="E507" t="str">
            <v>047</v>
          </cell>
          <cell r="F507">
            <v>0.64314768460338079</v>
          </cell>
          <cell r="G507">
            <v>0.77932161750791717</v>
          </cell>
          <cell r="H507">
            <v>0.83191897387054192</v>
          </cell>
          <cell r="I507">
            <v>0.84735928158935669</v>
          </cell>
          <cell r="J507">
            <v>0.96999809859940378</v>
          </cell>
          <cell r="K507">
            <v>1.0736788504604378</v>
          </cell>
          <cell r="L507">
            <v>1.190112957386406</v>
          </cell>
          <cell r="M507">
            <v>1.3277988859713812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</row>
        <row r="508">
          <cell r="B508" t="str">
            <v>46636</v>
          </cell>
          <cell r="C508" t="str">
            <v>51432</v>
          </cell>
          <cell r="D508" t="str">
            <v>Wholesale of sanitary installation and equipment</v>
          </cell>
          <cell r="E508" t="str">
            <v>047</v>
          </cell>
          <cell r="F508">
            <v>37.770418056350664</v>
          </cell>
          <cell r="G508">
            <v>44.31658851935282</v>
          </cell>
          <cell r="H508">
            <v>46.832770279721551</v>
          </cell>
          <cell r="I508">
            <v>47.914106832631013</v>
          </cell>
          <cell r="J508">
            <v>54.96123070409778</v>
          </cell>
          <cell r="K508">
            <v>57.927054446079694</v>
          </cell>
          <cell r="L508">
            <v>66.943237656587144</v>
          </cell>
          <cell r="M508">
            <v>75.208355854613899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</row>
        <row r="509">
          <cell r="B509" t="str">
            <v>46637</v>
          </cell>
          <cell r="C509" t="str">
            <v>51432</v>
          </cell>
          <cell r="D509" t="str">
            <v>Wholesale of tools</v>
          </cell>
          <cell r="E509" t="str">
            <v>047</v>
          </cell>
          <cell r="F509">
            <v>5.6776567880548772</v>
          </cell>
          <cell r="G509">
            <v>6.7812595225159447</v>
          </cell>
          <cell r="H509">
            <v>7.258150935946607</v>
          </cell>
          <cell r="I509">
            <v>7.3802506521684439</v>
          </cell>
          <cell r="J509">
            <v>8.4546647275599351</v>
          </cell>
          <cell r="K509">
            <v>9.0285687077962251</v>
          </cell>
          <cell r="L509">
            <v>10.389963055884408</v>
          </cell>
          <cell r="M509">
            <v>11.579151820475285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</row>
        <row r="510">
          <cell r="B510" t="str">
            <v>46692</v>
          </cell>
          <cell r="C510" t="str">
            <v>51491</v>
          </cell>
          <cell r="D510" t="str">
            <v>Wholesale of fertilizers and agrochemical products</v>
          </cell>
          <cell r="E510" t="str">
            <v>047</v>
          </cell>
          <cell r="F510">
            <v>819.88832137117379</v>
          </cell>
          <cell r="G510">
            <v>1018.0156114518124</v>
          </cell>
          <cell r="H510">
            <v>1107.7196788060614</v>
          </cell>
          <cell r="I510">
            <v>1102.5287199612285</v>
          </cell>
          <cell r="J510">
            <v>1261.0992031958119</v>
          </cell>
          <cell r="K510">
            <v>1368.4165878502395</v>
          </cell>
          <cell r="L510">
            <v>1585.3184124271106</v>
          </cell>
          <cell r="M510">
            <v>1726.1272346227183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B511" t="str">
            <v>46698</v>
          </cell>
          <cell r="C511" t="str">
            <v>51492</v>
          </cell>
          <cell r="D511" t="str">
            <v>Wholesale of metal and non-metal waste and scrap and materials for recycling</v>
          </cell>
          <cell r="E511" t="str">
            <v>047</v>
          </cell>
          <cell r="F511">
            <v>283.04981210193512</v>
          </cell>
          <cell r="G511">
            <v>370.87713477633486</v>
          </cell>
          <cell r="H511">
            <v>392.29058210072134</v>
          </cell>
          <cell r="I511">
            <v>390.26052231139045</v>
          </cell>
          <cell r="J511">
            <v>446.18443776085371</v>
          </cell>
          <cell r="K511">
            <v>445.68297854661489</v>
          </cell>
          <cell r="L511">
            <v>562.2712969799893</v>
          </cell>
          <cell r="M511">
            <v>611.3383727562499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B512" t="str">
            <v>46691</v>
          </cell>
          <cell r="C512" t="str">
            <v>51499</v>
          </cell>
          <cell r="D512" t="str">
            <v>Wholesale of industrial chemicals</v>
          </cell>
          <cell r="E512" t="str">
            <v>047</v>
          </cell>
          <cell r="F512">
            <v>187.10758396040609</v>
          </cell>
          <cell r="G512">
            <v>218.00232623828248</v>
          </cell>
          <cell r="H512">
            <v>224.53475505322854</v>
          </cell>
          <cell r="I512">
            <v>237.25400040191869</v>
          </cell>
          <cell r="J512">
            <v>271.1425196878161</v>
          </cell>
          <cell r="K512">
            <v>276.16280990118844</v>
          </cell>
          <cell r="L512">
            <v>321.72716141878004</v>
          </cell>
          <cell r="M512">
            <v>371.27896175161266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B513" t="str">
            <v>46693</v>
          </cell>
          <cell r="C513" t="str">
            <v>51499</v>
          </cell>
          <cell r="D513" t="str">
            <v>Wholesale of plastic materials in primary forms</v>
          </cell>
          <cell r="E513" t="str">
            <v>047</v>
          </cell>
          <cell r="F513">
            <v>126.27740471937562</v>
          </cell>
          <cell r="G513">
            <v>154.62629975596724</v>
          </cell>
          <cell r="H513">
            <v>162.10646742429606</v>
          </cell>
          <cell r="I513">
            <v>169.34751182519807</v>
          </cell>
          <cell r="J513">
            <v>192.68571821281392</v>
          </cell>
          <cell r="K513">
            <v>206.84541311687767</v>
          </cell>
          <cell r="L513">
            <v>231.94282240724149</v>
          </cell>
          <cell r="M513">
            <v>263.83954603066559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</row>
        <row r="514">
          <cell r="B514" t="str">
            <v>46694</v>
          </cell>
          <cell r="C514" t="str">
            <v>51499</v>
          </cell>
          <cell r="D514" t="str">
            <v>Wholesale of rubber scrap</v>
          </cell>
          <cell r="E514" t="str">
            <v>047</v>
          </cell>
          <cell r="F514">
            <v>7.668334532485094</v>
          </cell>
          <cell r="G514">
            <v>9.9993732974753087</v>
          </cell>
          <cell r="H514">
            <v>10.649117128183324</v>
          </cell>
          <cell r="I514">
            <v>10.464119839365539</v>
          </cell>
          <cell r="J514">
            <v>11.963538868200622</v>
          </cell>
          <cell r="K514">
            <v>12.540201616527682</v>
          </cell>
          <cell r="L514">
            <v>15.249343775135348</v>
          </cell>
          <cell r="M514">
            <v>16.384340449978975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</row>
        <row r="515">
          <cell r="B515" t="str">
            <v>46695</v>
          </cell>
          <cell r="C515" t="str">
            <v>51499</v>
          </cell>
          <cell r="D515" t="str">
            <v>Wholesale of textile fibres</v>
          </cell>
          <cell r="E515" t="str">
            <v>047</v>
          </cell>
          <cell r="F515">
            <v>23.074596343225679</v>
          </cell>
          <cell r="G515">
            <v>25.875908901060804</v>
          </cell>
          <cell r="H515">
            <v>27.146800773522266</v>
          </cell>
          <cell r="I515">
            <v>28.040337152461476</v>
          </cell>
          <cell r="J515">
            <v>32.752218486062127</v>
          </cell>
          <cell r="K515">
            <v>34.509351861302775</v>
          </cell>
          <cell r="L515">
            <v>38.969689007035747</v>
          </cell>
          <cell r="M515">
            <v>44.843958465194248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</row>
        <row r="516">
          <cell r="B516" t="str">
            <v>46696</v>
          </cell>
          <cell r="C516" t="str">
            <v>51499</v>
          </cell>
          <cell r="D516" t="str">
            <v>Wholesale of paper in bulk, packaging materials</v>
          </cell>
          <cell r="E516" t="str">
            <v>047</v>
          </cell>
          <cell r="F516">
            <v>335.90253472119269</v>
          </cell>
          <cell r="G516">
            <v>407.21771141135696</v>
          </cell>
          <cell r="H516">
            <v>458.28707469301418</v>
          </cell>
          <cell r="I516">
            <v>474.15369044804902</v>
          </cell>
          <cell r="J516">
            <v>542.42707009037656</v>
          </cell>
          <cell r="K516">
            <v>539.25960348850367</v>
          </cell>
          <cell r="L516">
            <v>656.9369825024595</v>
          </cell>
          <cell r="M516">
            <v>742.64698109096298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</row>
        <row r="517">
          <cell r="B517" t="str">
            <v>46521</v>
          </cell>
          <cell r="C517" t="str">
            <v>51511</v>
          </cell>
          <cell r="D517" t="str">
            <v>Wholesale of telephone and telecommunications equipment, cell phones, pagers</v>
          </cell>
          <cell r="E517" t="str">
            <v>047</v>
          </cell>
          <cell r="F517">
            <v>623.57598868414641</v>
          </cell>
          <cell r="G517">
            <v>703.03861447262773</v>
          </cell>
          <cell r="H517">
            <v>680.21231511708936</v>
          </cell>
          <cell r="I517">
            <v>749.75106152524972</v>
          </cell>
          <cell r="J517">
            <v>820.63055408805587</v>
          </cell>
          <cell r="K517">
            <v>954.19907809266442</v>
          </cell>
          <cell r="L517">
            <v>919.21685561269567</v>
          </cell>
          <cell r="M517">
            <v>1044.5191124527453</v>
          </cell>
          <cell r="N517">
            <v>1.1007241836559114</v>
          </cell>
          <cell r="O517">
            <v>1.3953361034072296</v>
          </cell>
          <cell r="P517">
            <v>1.7177480442757878</v>
          </cell>
          <cell r="Q517">
            <v>1.8407013713552909</v>
          </cell>
          <cell r="R517">
            <v>2.0671298769681954</v>
          </cell>
          <cell r="S517">
            <v>1.4648139450453992</v>
          </cell>
          <cell r="T517">
            <v>8.9298444915535041E-2</v>
          </cell>
          <cell r="U517">
            <v>6.5425736053121731E-3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</row>
        <row r="518">
          <cell r="B518" t="str">
            <v>46522</v>
          </cell>
          <cell r="C518" t="str">
            <v>51512</v>
          </cell>
          <cell r="D518" t="str">
            <v>Wholesale of electrical and electronic component and wiring accessories</v>
          </cell>
          <cell r="E518" t="str">
            <v>047</v>
          </cell>
          <cell r="F518">
            <v>1486.4340338734642</v>
          </cell>
          <cell r="G518">
            <v>1679.5300648301122</v>
          </cell>
          <cell r="H518">
            <v>1679.4256319392227</v>
          </cell>
          <cell r="I518">
            <v>1766.6919264324524</v>
          </cell>
          <cell r="J518">
            <v>1934.3313673990206</v>
          </cell>
          <cell r="K518">
            <v>2238.0035129099233</v>
          </cell>
          <cell r="L518">
            <v>2269.9267180384991</v>
          </cell>
          <cell r="M518">
            <v>2464.0339552088885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B519" t="str">
            <v>46591</v>
          </cell>
          <cell r="C519" t="str">
            <v>51520</v>
          </cell>
          <cell r="D519" t="str">
            <v>Wholesale of office machinery and business equipment, except computers and computer peripheral equipment</v>
          </cell>
          <cell r="E519" t="str">
            <v>047</v>
          </cell>
          <cell r="F519">
            <v>472.45351102585778</v>
          </cell>
          <cell r="G519">
            <v>536.55793251166892</v>
          </cell>
          <cell r="H519">
            <v>549.98554843530849</v>
          </cell>
          <cell r="I519">
            <v>569.18880061937307</v>
          </cell>
          <cell r="J519">
            <v>621.31051092432676</v>
          </cell>
          <cell r="K519">
            <v>721.72830281227448</v>
          </cell>
          <cell r="L519">
            <v>743.24009019382345</v>
          </cell>
          <cell r="M519">
            <v>790.88009100914792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B520" t="str">
            <v>46592</v>
          </cell>
          <cell r="C520" t="str">
            <v>51520</v>
          </cell>
          <cell r="D520" t="str">
            <v>Wholesale of office furniture</v>
          </cell>
          <cell r="E520" t="str">
            <v>047</v>
          </cell>
          <cell r="F520">
            <v>55.270864086409084</v>
          </cell>
          <cell r="G520">
            <v>61.818633963190145</v>
          </cell>
          <cell r="H520">
            <v>63.118861112785595</v>
          </cell>
          <cell r="I520">
            <v>65.142673229603759</v>
          </cell>
          <cell r="J520">
            <v>71.349005575949462</v>
          </cell>
          <cell r="K520">
            <v>80.109414769060123</v>
          </cell>
          <cell r="L520">
            <v>85.356823685714886</v>
          </cell>
          <cell r="M520">
            <v>90.795102875098536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</row>
        <row r="521">
          <cell r="B521" t="str">
            <v>46510</v>
          </cell>
          <cell r="C521" t="str">
            <v>51530</v>
          </cell>
          <cell r="D521" t="str">
            <v>Wholesale of computer hardware, software and peripherals</v>
          </cell>
          <cell r="E521" t="str">
            <v>047</v>
          </cell>
          <cell r="F521">
            <v>1398.9009901642187</v>
          </cell>
          <cell r="G521">
            <v>1581.9905011167991</v>
          </cell>
          <cell r="H521">
            <v>1586.5520497729983</v>
          </cell>
          <cell r="I521">
            <v>1686.3372197812889</v>
          </cell>
          <cell r="J521">
            <v>1838.821582044882</v>
          </cell>
          <cell r="K521">
            <v>1591.797688064571</v>
          </cell>
          <cell r="L521">
            <v>2147.4913320836927</v>
          </cell>
          <cell r="M521">
            <v>2341.0964736318197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</row>
        <row r="522">
          <cell r="B522" t="str">
            <v>46531</v>
          </cell>
          <cell r="C522" t="str">
            <v>51591</v>
          </cell>
          <cell r="D522" t="str">
            <v>Wholesale of agricultural machinery, equipment and supplies</v>
          </cell>
          <cell r="E522" t="str">
            <v>047</v>
          </cell>
          <cell r="F522">
            <v>239.52346257255169</v>
          </cell>
          <cell r="G522">
            <v>269.6957745670756</v>
          </cell>
          <cell r="H522">
            <v>258.65776123066252</v>
          </cell>
          <cell r="I522">
            <v>284.01413071593913</v>
          </cell>
          <cell r="J522">
            <v>310.94907627799648</v>
          </cell>
          <cell r="K522">
            <v>356.03657304400679</v>
          </cell>
          <cell r="L522">
            <v>349.7657499828839</v>
          </cell>
          <cell r="M522">
            <v>395.87418898965723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</row>
        <row r="523">
          <cell r="B523" t="str">
            <v>46532</v>
          </cell>
          <cell r="C523" t="str">
            <v>51591</v>
          </cell>
          <cell r="D523" t="str">
            <v>Wholesale of lawn mowers however operated</v>
          </cell>
          <cell r="E523" t="str">
            <v>047</v>
          </cell>
          <cell r="F523">
            <v>2.2678319928504109</v>
          </cell>
          <cell r="G523">
            <v>2.6112410498700864</v>
          </cell>
          <cell r="H523">
            <v>2.6421090292974521</v>
          </cell>
          <cell r="I523">
            <v>2.7321313436950323</v>
          </cell>
          <cell r="J523">
            <v>2.9881594844195125</v>
          </cell>
          <cell r="K523">
            <v>3.463681941410564</v>
          </cell>
          <cell r="L523">
            <v>3.5710168655671737</v>
          </cell>
          <cell r="M523">
            <v>3.8028624495352994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</row>
        <row r="524">
          <cell r="B524" t="str">
            <v>46594</v>
          </cell>
          <cell r="C524" t="str">
            <v>51591</v>
          </cell>
          <cell r="D524" t="str">
            <v>Wholesale of industrial machinery, equipment and supplies</v>
          </cell>
          <cell r="E524" t="str">
            <v>047</v>
          </cell>
          <cell r="F524">
            <v>1010.9751082763261</v>
          </cell>
          <cell r="G524">
            <v>1144.9164378251833</v>
          </cell>
          <cell r="H524">
            <v>1162.3141979600564</v>
          </cell>
          <cell r="I524">
            <v>1197.5134423848017</v>
          </cell>
          <cell r="J524">
            <v>1311.4234526205405</v>
          </cell>
          <cell r="K524">
            <v>1519.8569593665841</v>
          </cell>
          <cell r="L524">
            <v>1571.0447668387487</v>
          </cell>
          <cell r="M524">
            <v>1669.1837769634067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</row>
        <row r="525">
          <cell r="B525" t="str">
            <v>46595</v>
          </cell>
          <cell r="C525" t="str">
            <v>51591</v>
          </cell>
          <cell r="D525" t="str">
            <v>Wholesale of construction and civil engineering machinery and equipment</v>
          </cell>
          <cell r="E525" t="str">
            <v>047</v>
          </cell>
          <cell r="F525">
            <v>553.67841097230792</v>
          </cell>
          <cell r="G525">
            <v>652.41678832354239</v>
          </cell>
          <cell r="H525">
            <v>685.09939951546301</v>
          </cell>
          <cell r="I525">
            <v>691.83303154610257</v>
          </cell>
          <cell r="J525">
            <v>754.7781460712639</v>
          </cell>
          <cell r="K525">
            <v>882.91032026121502</v>
          </cell>
          <cell r="L525">
            <v>925.74010867658058</v>
          </cell>
          <cell r="M525">
            <v>960.80066341595955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</row>
        <row r="526">
          <cell r="B526" t="str">
            <v>46596</v>
          </cell>
          <cell r="C526" t="str">
            <v>51592</v>
          </cell>
          <cell r="D526" t="str">
            <v>Wholesale of lift escalators, air-conditioning, security and fire fighting equipment</v>
          </cell>
          <cell r="E526" t="str">
            <v>047</v>
          </cell>
          <cell r="F526">
            <v>255.7674719218258</v>
          </cell>
          <cell r="G526">
            <v>280.41288289519321</v>
          </cell>
          <cell r="H526">
            <v>284.18516834639081</v>
          </cell>
          <cell r="I526">
            <v>295.54976648116292</v>
          </cell>
          <cell r="J526">
            <v>324.05612080130362</v>
          </cell>
          <cell r="K526">
            <v>376.11623475914541</v>
          </cell>
          <cell r="L526">
            <v>383.98959287515044</v>
          </cell>
          <cell r="M526">
            <v>412.34330695967952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</row>
        <row r="527">
          <cell r="B527" t="str">
            <v>46599</v>
          </cell>
          <cell r="C527" t="str">
            <v>51593</v>
          </cell>
          <cell r="D527" t="str">
            <v>Wholesale of other machinery for use in industry, trade and navigation and other services n.e.c.</v>
          </cell>
          <cell r="E527" t="str">
            <v>047</v>
          </cell>
          <cell r="F527">
            <v>799.77734274246882</v>
          </cell>
          <cell r="G527">
            <v>929.38305347268442</v>
          </cell>
          <cell r="H527">
            <v>970.8578767127583</v>
          </cell>
          <cell r="I527">
            <v>959.01034049223381</v>
          </cell>
          <cell r="J527">
            <v>1048.8546144418772</v>
          </cell>
          <cell r="K527">
            <v>1211.5309664679046</v>
          </cell>
          <cell r="L527">
            <v>1312.3743784130761</v>
          </cell>
          <cell r="M527">
            <v>1334.7358245746307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B528" t="str">
            <v>46593</v>
          </cell>
          <cell r="C528" t="str">
            <v>51599</v>
          </cell>
          <cell r="D528" t="str">
            <v>Wholesale of computer-controlled machines tools</v>
          </cell>
          <cell r="E528" t="str">
            <v>047</v>
          </cell>
          <cell r="F528">
            <v>1.9477932377326479</v>
          </cell>
          <cell r="G528">
            <v>2.2654383705809664</v>
          </cell>
          <cell r="H528">
            <v>2.2891485486662653</v>
          </cell>
          <cell r="I528">
            <v>2.3964955035144735</v>
          </cell>
          <cell r="J528">
            <v>2.6195313590787896</v>
          </cell>
          <cell r="K528">
            <v>3.0035287812494138</v>
          </cell>
          <cell r="L528">
            <v>3.0945361471913269</v>
          </cell>
          <cell r="M528">
            <v>3.3342428335363548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</row>
        <row r="529">
          <cell r="B529" t="str">
            <v>46901</v>
          </cell>
          <cell r="C529" t="str">
            <v>51911</v>
          </cell>
          <cell r="D529" t="str">
            <v>Wholesale of aquarium fishes, pet birds and animals</v>
          </cell>
          <cell r="E529" t="str">
            <v>047</v>
          </cell>
          <cell r="F529">
            <v>304.7336430685645</v>
          </cell>
          <cell r="G529">
            <v>373.6824504383876</v>
          </cell>
          <cell r="H529">
            <v>435.51470007660464</v>
          </cell>
          <cell r="I529">
            <v>476.27093549566166</v>
          </cell>
          <cell r="J529">
            <v>562.40124190847882</v>
          </cell>
          <cell r="K529">
            <v>670.9852532597406</v>
          </cell>
          <cell r="L529">
            <v>667.79200895706265</v>
          </cell>
          <cell r="M529">
            <v>681.70130465122043</v>
          </cell>
          <cell r="N529">
            <v>0.51558258151679714</v>
          </cell>
          <cell r="O529">
            <v>0.66095466193674479</v>
          </cell>
          <cell r="P529">
            <v>0.77681226616174226</v>
          </cell>
          <cell r="Q529">
            <v>0.86891561799201356</v>
          </cell>
          <cell r="R529">
            <v>0.89954899002566369</v>
          </cell>
          <cell r="S529">
            <v>0.61349308229615473</v>
          </cell>
          <cell r="T529">
            <v>3.3656206557249595E-2</v>
          </cell>
          <cell r="U529">
            <v>2.4677094242129619E-3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</row>
        <row r="530">
          <cell r="B530" t="str">
            <v>46902</v>
          </cell>
          <cell r="C530" t="str">
            <v>51912</v>
          </cell>
          <cell r="D530" t="str">
            <v>Wholesale of animal/pet food</v>
          </cell>
          <cell r="E530" t="str">
            <v>047</v>
          </cell>
          <cell r="F530">
            <v>250.45807331877472</v>
          </cell>
          <cell r="G530">
            <v>302.60389795393968</v>
          </cell>
          <cell r="H530">
            <v>366.81371054579199</v>
          </cell>
          <cell r="I530">
            <v>391.07505712880777</v>
          </cell>
          <cell r="J530">
            <v>459.04721075174268</v>
          </cell>
          <cell r="K530">
            <v>549.73823141420064</v>
          </cell>
          <cell r="L530">
            <v>562.21263443269527</v>
          </cell>
          <cell r="M530">
            <v>556.33826516222348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</row>
        <row r="531">
          <cell r="B531" t="str">
            <v>46909</v>
          </cell>
          <cell r="C531" t="str">
            <v>51920</v>
          </cell>
          <cell r="D531" t="str">
            <v>Wholesale of a variety of goods without any particular specialization n.e.c.</v>
          </cell>
          <cell r="E531" t="str">
            <v>047</v>
          </cell>
          <cell r="F531">
            <v>1245.3862878012471</v>
          </cell>
          <cell r="G531">
            <v>1562.2979967084518</v>
          </cell>
          <cell r="H531">
            <v>1824.9820777012674</v>
          </cell>
          <cell r="I531">
            <v>2015.8628001843197</v>
          </cell>
          <cell r="J531">
            <v>2353.9071020481483</v>
          </cell>
          <cell r="K531">
            <v>2686.5710153250584</v>
          </cell>
          <cell r="L531">
            <v>2800.0145691484827</v>
          </cell>
          <cell r="M531">
            <v>2853.155599073852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</row>
        <row r="532">
          <cell r="B532" t="str">
            <v>47111</v>
          </cell>
          <cell r="C532" t="str">
            <v>52111</v>
          </cell>
          <cell r="D532" t="str">
            <v>Provision stores</v>
          </cell>
          <cell r="E532" t="str">
            <v>048</v>
          </cell>
          <cell r="F532">
            <v>3043.7271678919633</v>
          </cell>
          <cell r="G532">
            <v>3442.5007787416926</v>
          </cell>
          <cell r="H532">
            <v>3813.7180929375818</v>
          </cell>
          <cell r="I532">
            <v>4211.0438361784236</v>
          </cell>
          <cell r="J532">
            <v>4910.4687830901785</v>
          </cell>
          <cell r="K532">
            <v>5453.9296644456463</v>
          </cell>
          <cell r="L532">
            <v>6433.0464201201485</v>
          </cell>
          <cell r="M532">
            <v>7319.6861872304617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</row>
        <row r="533">
          <cell r="B533" t="str">
            <v>47112</v>
          </cell>
          <cell r="C533" t="str">
            <v>52112</v>
          </cell>
          <cell r="D533" t="str">
            <v>Supermarket</v>
          </cell>
          <cell r="E533" t="str">
            <v>048</v>
          </cell>
          <cell r="F533">
            <v>1595.1589424103297</v>
          </cell>
          <cell r="G533">
            <v>1800.6967501288823</v>
          </cell>
          <cell r="H533">
            <v>1974.6472793902512</v>
          </cell>
          <cell r="I533">
            <v>2180.6535572244175</v>
          </cell>
          <cell r="J533">
            <v>2528.0820914670394</v>
          </cell>
          <cell r="K533">
            <v>2974.2274127256901</v>
          </cell>
          <cell r="L533">
            <v>3311.6390156166208</v>
          </cell>
          <cell r="M533">
            <v>3710.9804588850943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</row>
        <row r="534">
          <cell r="B534" t="str">
            <v>47113</v>
          </cell>
          <cell r="C534" t="str">
            <v>52113</v>
          </cell>
          <cell r="D534" t="str">
            <v>Mini market</v>
          </cell>
          <cell r="E534" t="str">
            <v>048</v>
          </cell>
          <cell r="F534">
            <v>1183.0153431525755</v>
          </cell>
          <cell r="G534">
            <v>1333.7625273622216</v>
          </cell>
          <cell r="H534">
            <v>1460.9816182918917</v>
          </cell>
          <cell r="I534">
            <v>1627.7173107458698</v>
          </cell>
          <cell r="J534">
            <v>1894.8664843872205</v>
          </cell>
          <cell r="K534">
            <v>2211.0273496365216</v>
          </cell>
          <cell r="L534">
            <v>2447.4849894469526</v>
          </cell>
          <cell r="M534">
            <v>2782.0904153435417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B535" t="str">
            <v>47114</v>
          </cell>
          <cell r="C535" t="str">
            <v>52114</v>
          </cell>
          <cell r="D535" t="str">
            <v>Convenience stores</v>
          </cell>
          <cell r="E535" t="str">
            <v>048</v>
          </cell>
          <cell r="F535">
            <v>326.43776990035985</v>
          </cell>
          <cell r="G535">
            <v>365.68409428879693</v>
          </cell>
          <cell r="H535">
            <v>403.77229632027797</v>
          </cell>
          <cell r="I535">
            <v>441.73929873706396</v>
          </cell>
          <cell r="J535">
            <v>513.54476560293665</v>
          </cell>
          <cell r="K535">
            <v>609.81650681218059</v>
          </cell>
          <cell r="L535">
            <v>677.30288064001888</v>
          </cell>
          <cell r="M535">
            <v>753.84271132723404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B536" t="str">
            <v>47191</v>
          </cell>
          <cell r="C536" t="str">
            <v>52191</v>
          </cell>
          <cell r="D536" t="str">
            <v>Department stores</v>
          </cell>
          <cell r="E536" t="str">
            <v>048</v>
          </cell>
          <cell r="F536">
            <v>1124.5234529492241</v>
          </cell>
          <cell r="G536">
            <v>1278.946962858043</v>
          </cell>
          <cell r="H536">
            <v>1446.2676058840736</v>
          </cell>
          <cell r="I536">
            <v>1560.3660328251606</v>
          </cell>
          <cell r="J536">
            <v>1815.3967574342862</v>
          </cell>
          <cell r="K536">
            <v>2145.3420134959242</v>
          </cell>
          <cell r="L536">
            <v>2425.750098074775</v>
          </cell>
          <cell r="M536">
            <v>2665.3355006714455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B537" t="str">
            <v>47192</v>
          </cell>
          <cell r="C537" t="str">
            <v>52192</v>
          </cell>
          <cell r="D537" t="str">
            <v>Department stores and supermarket</v>
          </cell>
          <cell r="E537" t="str">
            <v>048</v>
          </cell>
          <cell r="F537">
            <v>1836.433511104402</v>
          </cell>
          <cell r="G537">
            <v>2094.3796095967814</v>
          </cell>
          <cell r="H537">
            <v>2175.0109930695444</v>
          </cell>
          <cell r="I537">
            <v>2582.5271970818435</v>
          </cell>
          <cell r="J537">
            <v>3004.9222582232169</v>
          </cell>
          <cell r="K537">
            <v>3346.1815585431823</v>
          </cell>
          <cell r="L537">
            <v>3651.6149184373471</v>
          </cell>
          <cell r="M537">
            <v>4411.8842722773343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</row>
        <row r="538">
          <cell r="B538" t="str">
            <v>47193</v>
          </cell>
          <cell r="C538" t="str">
            <v>52192</v>
          </cell>
          <cell r="D538" t="str">
            <v>Hypermarket</v>
          </cell>
          <cell r="E538" t="str">
            <v>048</v>
          </cell>
          <cell r="F538">
            <v>2732.3754228537346</v>
          </cell>
          <cell r="G538">
            <v>3092.8855947358434</v>
          </cell>
          <cell r="H538">
            <v>3252.3956486449933</v>
          </cell>
          <cell r="I538">
            <v>3764.2143036531343</v>
          </cell>
          <cell r="J538">
            <v>4358.5822589217169</v>
          </cell>
          <cell r="K538">
            <v>4825.8184306485491</v>
          </cell>
          <cell r="L538">
            <v>5460.6558233154683</v>
          </cell>
          <cell r="M538">
            <v>6398.83496824139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</row>
        <row r="539">
          <cell r="B539" t="str">
            <v>47194</v>
          </cell>
          <cell r="C539" t="str">
            <v>52193</v>
          </cell>
          <cell r="D539" t="str">
            <v>News agent and miscellaneous goods store</v>
          </cell>
          <cell r="E539" t="str">
            <v>048</v>
          </cell>
          <cell r="F539">
            <v>59.730013835611075</v>
          </cell>
          <cell r="G539">
            <v>69.972656229400783</v>
          </cell>
          <cell r="H539">
            <v>65.492869693249702</v>
          </cell>
          <cell r="I539">
            <v>79.304087801666682</v>
          </cell>
          <cell r="J539">
            <v>92.36721633930793</v>
          </cell>
          <cell r="K539">
            <v>110.89962949425286</v>
          </cell>
          <cell r="L539">
            <v>109.91650977884974</v>
          </cell>
          <cell r="M539">
            <v>135.60222884548128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B540" t="str">
            <v>47199</v>
          </cell>
          <cell r="C540" t="str">
            <v>52199</v>
          </cell>
          <cell r="D540" t="str">
            <v>Other retail sale in non-specialized stores n.e.c.</v>
          </cell>
          <cell r="E540" t="str">
            <v>048</v>
          </cell>
          <cell r="F540">
            <v>211.90855552071773</v>
          </cell>
          <cell r="G540">
            <v>247.96482458311488</v>
          </cell>
          <cell r="H540">
            <v>232.9459669020755</v>
          </cell>
          <cell r="I540">
            <v>282.2466053375955</v>
          </cell>
          <cell r="J540">
            <v>328.68521865350624</v>
          </cell>
          <cell r="K540">
            <v>388.55194039294946</v>
          </cell>
          <cell r="L540">
            <v>390.60723654601543</v>
          </cell>
          <cell r="M540">
            <v>482.51223417270455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B541" t="str">
            <v>47214</v>
          </cell>
          <cell r="C541" t="str">
            <v>52211</v>
          </cell>
          <cell r="D541" t="str">
            <v>Retail sale of meat and meat products (including poultry)</v>
          </cell>
          <cell r="E541" t="str">
            <v>048</v>
          </cell>
          <cell r="F541">
            <v>484.24626270854253</v>
          </cell>
          <cell r="G541">
            <v>496.7881559117173</v>
          </cell>
          <cell r="H541">
            <v>536.15557192571407</v>
          </cell>
          <cell r="I541">
            <v>608.37254383614129</v>
          </cell>
          <cell r="J541">
            <v>695.33870555258375</v>
          </cell>
          <cell r="K541">
            <v>704.30718804633409</v>
          </cell>
          <cell r="L541">
            <v>880.45777913404027</v>
          </cell>
          <cell r="M541">
            <v>1008.8934236160044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B542" t="str">
            <v>47215</v>
          </cell>
          <cell r="C542" t="str">
            <v>52212</v>
          </cell>
          <cell r="D542" t="str">
            <v>Retail sale of fish, other seafood and products thereof</v>
          </cell>
          <cell r="E542" t="str">
            <v>048</v>
          </cell>
          <cell r="F542">
            <v>380.21430486972611</v>
          </cell>
          <cell r="G542">
            <v>390.73521802228652</v>
          </cell>
          <cell r="H542">
            <v>436.92653060760165</v>
          </cell>
          <cell r="I542">
            <v>478.25543066694354</v>
          </cell>
          <cell r="J542">
            <v>545.94554267073227</v>
          </cell>
          <cell r="K542">
            <v>648.27768504346443</v>
          </cell>
          <cell r="L542">
            <v>716.18188905446107</v>
          </cell>
          <cell r="M542">
            <v>792.89245498112257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</row>
        <row r="543">
          <cell r="B543" t="str">
            <v>47212</v>
          </cell>
          <cell r="C543" t="str">
            <v>52213</v>
          </cell>
          <cell r="D543" t="str">
            <v>Retail sale of fresh or preserved vegetables and fruits</v>
          </cell>
          <cell r="E543" t="str">
            <v>048</v>
          </cell>
          <cell r="F543">
            <v>467.6201686443959</v>
          </cell>
          <cell r="G543">
            <v>480.17705998023905</v>
          </cell>
          <cell r="H543">
            <v>521.01842962009312</v>
          </cell>
          <cell r="I543">
            <v>573.60816123043526</v>
          </cell>
          <cell r="J543">
            <v>656.3190316131604</v>
          </cell>
          <cell r="K543">
            <v>673.79439170593014</v>
          </cell>
          <cell r="L543">
            <v>844.49312078784783</v>
          </cell>
          <cell r="M543">
            <v>950.25395798889679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</row>
        <row r="544">
          <cell r="B544" t="str">
            <v>47211</v>
          </cell>
          <cell r="C544" t="str">
            <v>52221</v>
          </cell>
          <cell r="D544" t="str">
            <v>Retail sale of rice, flour, other grains and sugars</v>
          </cell>
          <cell r="E544" t="str">
            <v>048</v>
          </cell>
          <cell r="F544">
            <v>266.56412219119215</v>
          </cell>
          <cell r="G544">
            <v>273.10737688562034</v>
          </cell>
          <cell r="H544">
            <v>293.73910529148168</v>
          </cell>
          <cell r="I544">
            <v>334.37496365068671</v>
          </cell>
          <cell r="J544">
            <v>382.63769539550469</v>
          </cell>
          <cell r="K544">
            <v>446.83332671198656</v>
          </cell>
          <cell r="L544">
            <v>481.61230168436242</v>
          </cell>
          <cell r="M544">
            <v>555.67107014045655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</row>
        <row r="545">
          <cell r="B545" t="str">
            <v>47216</v>
          </cell>
          <cell r="C545" t="str">
            <v>52222</v>
          </cell>
          <cell r="D545" t="str">
            <v>Retail sale of bakery products and sugar confectionery</v>
          </cell>
          <cell r="E545" t="str">
            <v>048</v>
          </cell>
          <cell r="F545">
            <v>498.16970380126111</v>
          </cell>
          <cell r="G545">
            <v>516.37744811478001</v>
          </cell>
          <cell r="H545">
            <v>560.00903945868777</v>
          </cell>
          <cell r="I545">
            <v>633.76487262478486</v>
          </cell>
          <cell r="J545">
            <v>724.09993059830083</v>
          </cell>
          <cell r="K545">
            <v>850.24682026268761</v>
          </cell>
          <cell r="L545">
            <v>918.03907304639915</v>
          </cell>
          <cell r="M545">
            <v>1049.5820922670609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B546" t="str">
            <v>47221</v>
          </cell>
          <cell r="C546" t="str">
            <v>52224</v>
          </cell>
          <cell r="D546" t="str">
            <v>Retail sale of beer, wine and spirits</v>
          </cell>
          <cell r="E546" t="str">
            <v>048</v>
          </cell>
          <cell r="F546">
            <v>148.92529278857845</v>
          </cell>
          <cell r="G546">
            <v>155.67676293634128</v>
          </cell>
          <cell r="H546">
            <v>162.65241387161768</v>
          </cell>
          <cell r="I546">
            <v>186.91601094168976</v>
          </cell>
          <cell r="J546">
            <v>213.88738180736573</v>
          </cell>
          <cell r="K546">
            <v>252.39645362577426</v>
          </cell>
          <cell r="L546">
            <v>266.63700432867347</v>
          </cell>
          <cell r="M546">
            <v>310.55594514616087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</row>
        <row r="547">
          <cell r="B547" t="str">
            <v>47222</v>
          </cell>
          <cell r="C547" t="str">
            <v>52225</v>
          </cell>
          <cell r="D547" t="str">
            <v>Retail sale of tea, coffee, soft drinks, mineral water and other beverages</v>
          </cell>
          <cell r="E547" t="str">
            <v>048</v>
          </cell>
          <cell r="F547">
            <v>99.995556647630522</v>
          </cell>
          <cell r="G547">
            <v>108.47935964317141</v>
          </cell>
          <cell r="H547">
            <v>117.84365005779662</v>
          </cell>
          <cell r="I547">
            <v>129.00715900007984</v>
          </cell>
          <cell r="J547">
            <v>147.90010735347241</v>
          </cell>
          <cell r="K547">
            <v>174.65204362047103</v>
          </cell>
          <cell r="L547">
            <v>193.27759596456724</v>
          </cell>
          <cell r="M547">
            <v>214.79751483662139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</row>
        <row r="548">
          <cell r="B548" t="str">
            <v>47230</v>
          </cell>
          <cell r="C548" t="str">
            <v>52227</v>
          </cell>
          <cell r="D548" t="str">
            <v>Retail sale of tobacco products in specialized store</v>
          </cell>
          <cell r="E548" t="str">
            <v>048</v>
          </cell>
          <cell r="F548">
            <v>40.632188770416867</v>
          </cell>
          <cell r="G548">
            <v>43.332661451602178</v>
          </cell>
          <cell r="H548">
            <v>52.986337254155892</v>
          </cell>
          <cell r="I548">
            <v>52.528857922750895</v>
          </cell>
          <cell r="J548">
            <v>59.528144526681047</v>
          </cell>
          <cell r="K548">
            <v>70.938443896435189</v>
          </cell>
          <cell r="L548">
            <v>86.738075097339134</v>
          </cell>
          <cell r="M548">
            <v>86.442868709345191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B549" t="str">
            <v>47213</v>
          </cell>
          <cell r="C549" t="str">
            <v>52229</v>
          </cell>
          <cell r="D549" t="str">
            <v>Retail sale of dairy products and eggs</v>
          </cell>
          <cell r="E549" t="str">
            <v>048</v>
          </cell>
          <cell r="F549">
            <v>0.3923348011960282</v>
          </cell>
          <cell r="G549">
            <v>0.41207046996235303</v>
          </cell>
          <cell r="H549">
            <v>0.45077903012570503</v>
          </cell>
          <cell r="I549">
            <v>0.49736946964792089</v>
          </cell>
          <cell r="J549">
            <v>0.56822535048546063</v>
          </cell>
          <cell r="K549">
            <v>0.67879541365149776</v>
          </cell>
          <cell r="L549">
            <v>0.73881493795189057</v>
          </cell>
          <cell r="M549">
            <v>0.82496344966487023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</row>
        <row r="550">
          <cell r="B550" t="str">
            <v>47217</v>
          </cell>
          <cell r="C550" t="str">
            <v>52229</v>
          </cell>
          <cell r="D550" t="str">
            <v>Retail sale of mee, kuey teow, mee hoon, wantan skins and other food products made from flour or soya</v>
          </cell>
          <cell r="E550" t="str">
            <v>048</v>
          </cell>
          <cell r="F550">
            <v>4.6326443909145421E-3</v>
          </cell>
          <cell r="G550">
            <v>4.8883809325481233E-3</v>
          </cell>
          <cell r="H550">
            <v>5.155726709713134E-3</v>
          </cell>
          <cell r="I550">
            <v>5.8302120659923656E-3</v>
          </cell>
          <cell r="J550">
            <v>6.6703553350089956E-3</v>
          </cell>
          <cell r="K550">
            <v>7.8086860238338485E-3</v>
          </cell>
          <cell r="L550">
            <v>8.4529386318743273E-3</v>
          </cell>
          <cell r="M550">
            <v>9.6856539313631279E-3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</row>
        <row r="551">
          <cell r="B551" t="str">
            <v>47219</v>
          </cell>
          <cell r="C551" t="str">
            <v>52229</v>
          </cell>
          <cell r="D551" t="str">
            <v>Retail sale of other food products n.e.c.</v>
          </cell>
          <cell r="E551" t="str">
            <v>048</v>
          </cell>
          <cell r="F551">
            <v>321.83428090856808</v>
          </cell>
          <cell r="G551">
            <v>331.70254357928411</v>
          </cell>
          <cell r="H551">
            <v>360.93521753866867</v>
          </cell>
          <cell r="I551">
            <v>408.75594988628649</v>
          </cell>
          <cell r="J551">
            <v>465.62180148200645</v>
          </cell>
          <cell r="K551">
            <v>543.33134678163538</v>
          </cell>
          <cell r="L551">
            <v>591.68691054694773</v>
          </cell>
          <cell r="M551">
            <v>676.20181388164997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</row>
        <row r="552">
          <cell r="B552" t="str">
            <v>47721</v>
          </cell>
          <cell r="C552" t="str">
            <v>52310</v>
          </cell>
          <cell r="D552" t="str">
            <v>Stores specialized in retail sale of pharmaceuticals, medical and orthopaedic goods</v>
          </cell>
          <cell r="E552" t="str">
            <v>048</v>
          </cell>
          <cell r="F552">
            <v>1521.1623851117281</v>
          </cell>
          <cell r="G552">
            <v>1662.3983645425153</v>
          </cell>
          <cell r="H552">
            <v>1825.8852246200195</v>
          </cell>
          <cell r="I552">
            <v>2103.4235148151965</v>
          </cell>
          <cell r="J552">
            <v>2413.3826482613263</v>
          </cell>
          <cell r="K552">
            <v>2353.8546296661307</v>
          </cell>
          <cell r="L552">
            <v>2843.198813859296</v>
          </cell>
          <cell r="M552">
            <v>3357.0324240913774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B553" t="str">
            <v>47722</v>
          </cell>
          <cell r="C553" t="str">
            <v>52310</v>
          </cell>
          <cell r="D553" t="str">
            <v>Stores specialized in retail sale of perfumery, cosmetic and toilet articles</v>
          </cell>
          <cell r="E553" t="str">
            <v>048</v>
          </cell>
          <cell r="F553">
            <v>760.89511056942115</v>
          </cell>
          <cell r="G553">
            <v>797.84406794937388</v>
          </cell>
          <cell r="H553">
            <v>819.38468692108529</v>
          </cell>
          <cell r="I553">
            <v>885.09503026871107</v>
          </cell>
          <cell r="J553">
            <v>1010.4759797523875</v>
          </cell>
          <cell r="K553">
            <v>1301.7917478385498</v>
          </cell>
          <cell r="L553">
            <v>1269.917346684284</v>
          </cell>
          <cell r="M553">
            <v>1405.483348524062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</row>
        <row r="554">
          <cell r="B554" t="str">
            <v>47510</v>
          </cell>
          <cell r="C554" t="str">
            <v>52321</v>
          </cell>
          <cell r="D554" t="str">
            <v>Retail sale of textiles in specialized stores</v>
          </cell>
          <cell r="E554" t="str">
            <v>048</v>
          </cell>
          <cell r="F554">
            <v>1149.5532740974209</v>
          </cell>
          <cell r="G554">
            <v>1252.496579960718</v>
          </cell>
          <cell r="H554">
            <v>1390.811148716522</v>
          </cell>
          <cell r="I554">
            <v>1491.9462617671468</v>
          </cell>
          <cell r="J554">
            <v>1710.7964670024339</v>
          </cell>
          <cell r="K554">
            <v>1960.9689841401382</v>
          </cell>
          <cell r="L554">
            <v>2046.5772743719888</v>
          </cell>
          <cell r="M554">
            <v>2169.5862853977715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</row>
        <row r="555">
          <cell r="B555" t="str">
            <v>47711</v>
          </cell>
          <cell r="C555" t="str">
            <v>52322</v>
          </cell>
          <cell r="D555" t="str">
            <v>Retail sale of articles of clothing, articles of fur and clothing accessories</v>
          </cell>
          <cell r="E555" t="str">
            <v>048</v>
          </cell>
          <cell r="F555">
            <v>2625.3556578613607</v>
          </cell>
          <cell r="G555">
            <v>2861.020281444431</v>
          </cell>
          <cell r="H555">
            <v>3119.4278483252174</v>
          </cell>
          <cell r="I555">
            <v>3583.7223133340835</v>
          </cell>
          <cell r="J555">
            <v>4094.8458817689566</v>
          </cell>
          <cell r="K555">
            <v>4219.0392684667531</v>
          </cell>
          <cell r="L555">
            <v>4855.5734199715016</v>
          </cell>
          <cell r="M555">
            <v>5744.571957228829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</row>
        <row r="556">
          <cell r="B556" t="str">
            <v>47712</v>
          </cell>
          <cell r="C556" t="str">
            <v>52323</v>
          </cell>
          <cell r="D556" t="str">
            <v>Retail sale of footwear</v>
          </cell>
          <cell r="E556" t="str">
            <v>048</v>
          </cell>
          <cell r="F556">
            <v>594.60095664090409</v>
          </cell>
          <cell r="G556">
            <v>626.61893584464303</v>
          </cell>
          <cell r="H556">
            <v>771.07099974812604</v>
          </cell>
          <cell r="I556">
            <v>718.99294796028596</v>
          </cell>
          <cell r="J556">
            <v>826.40830549814302</v>
          </cell>
          <cell r="K556">
            <v>981.99993396890341</v>
          </cell>
          <cell r="L556">
            <v>1195.7239966277984</v>
          </cell>
          <cell r="M556">
            <v>1149.7293411950855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</row>
        <row r="557">
          <cell r="B557" t="str">
            <v>47713</v>
          </cell>
          <cell r="C557" t="str">
            <v>52324</v>
          </cell>
          <cell r="D557" t="str">
            <v>Retail sale of leather goods, accessories of leather and leather substitutes</v>
          </cell>
          <cell r="E557" t="str">
            <v>048</v>
          </cell>
          <cell r="F557">
            <v>185.99107884716949</v>
          </cell>
          <cell r="G557">
            <v>205.11036321357548</v>
          </cell>
          <cell r="H557">
            <v>213.19622366520633</v>
          </cell>
          <cell r="I557">
            <v>218.71220206999908</v>
          </cell>
          <cell r="J557">
            <v>251.65532666368958</v>
          </cell>
          <cell r="K557">
            <v>307.86374288955579</v>
          </cell>
          <cell r="L557">
            <v>330.68012786987248</v>
          </cell>
          <cell r="M557">
            <v>350.26099402398779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B558" t="str">
            <v>47593</v>
          </cell>
          <cell r="C558" t="str">
            <v>52331</v>
          </cell>
          <cell r="D558" t="str">
            <v>Retail sale of household utensils and cutlery, crockery, glassware, chinaware and pottery</v>
          </cell>
          <cell r="E558" t="str">
            <v>048</v>
          </cell>
          <cell r="F558">
            <v>726.66365781284867</v>
          </cell>
          <cell r="G558">
            <v>792.78483211975913</v>
          </cell>
          <cell r="H558">
            <v>857.97398994801915</v>
          </cell>
          <cell r="I558">
            <v>959.60412913870118</v>
          </cell>
          <cell r="J558">
            <v>1101.5737646439065</v>
          </cell>
          <cell r="K558">
            <v>1204.6730182083434</v>
          </cell>
          <cell r="L558">
            <v>1263.5673256874229</v>
          </cell>
          <cell r="M558">
            <v>1397.1423477677313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B559" t="str">
            <v>47420</v>
          </cell>
          <cell r="C559" t="str">
            <v>52332</v>
          </cell>
          <cell r="D559" t="str">
            <v>Retail sale of audio and video equipment in specialized store</v>
          </cell>
          <cell r="E559" t="str">
            <v>048</v>
          </cell>
          <cell r="F559">
            <v>2034.3837661512464</v>
          </cell>
          <cell r="G559">
            <v>2202.6944385398801</v>
          </cell>
          <cell r="H559">
            <v>2373.3241695045699</v>
          </cell>
          <cell r="I559">
            <v>2636.6761884612765</v>
          </cell>
          <cell r="J559">
            <v>2994.3668481172413</v>
          </cell>
          <cell r="K559">
            <v>3411.3053468870426</v>
          </cell>
          <cell r="L559">
            <v>3674.6424094566796</v>
          </cell>
          <cell r="M559">
            <v>4044.3321469432599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B560" t="str">
            <v>47591</v>
          </cell>
          <cell r="C560" t="str">
            <v>52333</v>
          </cell>
          <cell r="D560" t="str">
            <v>Retail sale of household furniture</v>
          </cell>
          <cell r="E560" t="str">
            <v>048</v>
          </cell>
          <cell r="F560">
            <v>2466.1396222954772</v>
          </cell>
          <cell r="G560">
            <v>2654.7919727676299</v>
          </cell>
          <cell r="H560">
            <v>2858.0541220888608</v>
          </cell>
          <cell r="I560">
            <v>3230.5591270732507</v>
          </cell>
          <cell r="J560">
            <v>3701.2642886780559</v>
          </cell>
          <cell r="K560">
            <v>4225.5747127243303</v>
          </cell>
          <cell r="L560">
            <v>4233.7475507014087</v>
          </cell>
          <cell r="M560">
            <v>4722.1449215476259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</row>
        <row r="561">
          <cell r="B561" t="str">
            <v>47592</v>
          </cell>
          <cell r="C561" t="str">
            <v>52334</v>
          </cell>
          <cell r="D561" t="str">
            <v>Retail sale of articles for lighting</v>
          </cell>
          <cell r="E561" t="str">
            <v>048</v>
          </cell>
          <cell r="F561">
            <v>206.48160579259002</v>
          </cell>
          <cell r="G561">
            <v>231.17451533930515</v>
          </cell>
          <cell r="H561">
            <v>246.11054909809377</v>
          </cell>
          <cell r="I561">
            <v>268.66003044329352</v>
          </cell>
          <cell r="J561">
            <v>308.03420229863684</v>
          </cell>
          <cell r="K561">
            <v>342.99369433460521</v>
          </cell>
          <cell r="L561">
            <v>362.21173104117497</v>
          </cell>
          <cell r="M561">
            <v>390.61691380966744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B562" t="str">
            <v>47532</v>
          </cell>
          <cell r="C562" t="str">
            <v>52339</v>
          </cell>
          <cell r="D562" t="str">
            <v>Retail sale of curtains and net curtains</v>
          </cell>
          <cell r="E562" t="str">
            <v>048</v>
          </cell>
          <cell r="F562">
            <v>2.3895943442486554E-2</v>
          </cell>
          <cell r="G562">
            <v>2.549408790597027E-2</v>
          </cell>
          <cell r="H562">
            <v>2.5603436250314342E-2</v>
          </cell>
          <cell r="I562">
            <v>2.7574812155774328E-2</v>
          </cell>
          <cell r="J562">
            <v>3.1794639237380094E-2</v>
          </cell>
          <cell r="K562">
            <v>3.6772575129358998E-2</v>
          </cell>
          <cell r="L562">
            <v>3.7667783746315513E-2</v>
          </cell>
          <cell r="M562">
            <v>4.0311077383234431E-2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B563" t="str">
            <v>47594</v>
          </cell>
          <cell r="C563" t="str">
            <v>52339</v>
          </cell>
          <cell r="D563" t="str">
            <v>Retail sale of wood, cork goods and wickerwork goods</v>
          </cell>
          <cell r="E563" t="str">
            <v>048</v>
          </cell>
          <cell r="F563">
            <v>3.7382779234919634</v>
          </cell>
          <cell r="G563">
            <v>4.1734803761398194</v>
          </cell>
          <cell r="H563">
            <v>4.0061962814209151</v>
          </cell>
          <cell r="I563">
            <v>4.5665735413044439</v>
          </cell>
          <cell r="J563">
            <v>5.2516764870486314</v>
          </cell>
          <cell r="K563">
            <v>5.9070508658974319</v>
          </cell>
          <cell r="L563">
            <v>5.8967411932804827</v>
          </cell>
          <cell r="M563">
            <v>6.6598569625758079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</row>
        <row r="564">
          <cell r="B564" t="str">
            <v>47595</v>
          </cell>
          <cell r="C564" t="str">
            <v>52339</v>
          </cell>
          <cell r="D564" t="str">
            <v>Retail sale of household appliances</v>
          </cell>
          <cell r="E564" t="str">
            <v>048</v>
          </cell>
          <cell r="F564">
            <v>229.28788143294975</v>
          </cell>
          <cell r="G564">
            <v>261.01640213252233</v>
          </cell>
          <cell r="H564">
            <v>253.11306870515398</v>
          </cell>
          <cell r="I564">
            <v>290.64900394827782</v>
          </cell>
          <cell r="J564">
            <v>332.91114661563887</v>
          </cell>
          <cell r="K564">
            <v>374.28238142704424</v>
          </cell>
          <cell r="L564">
            <v>372.48280537110099</v>
          </cell>
          <cell r="M564">
            <v>422.05236935766942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</row>
        <row r="565">
          <cell r="B565" t="str">
            <v>47597</v>
          </cell>
          <cell r="C565" t="str">
            <v>52339</v>
          </cell>
          <cell r="D565" t="str">
            <v>Retail sale of security systems</v>
          </cell>
          <cell r="E565" t="str">
            <v>048</v>
          </cell>
          <cell r="F565">
            <v>3.3057953621772009</v>
          </cell>
          <cell r="G565">
            <v>3.7923369466931165</v>
          </cell>
          <cell r="H565">
            <v>3.705936774816144</v>
          </cell>
          <cell r="I565">
            <v>4.2568892978002113</v>
          </cell>
          <cell r="J565">
            <v>4.883758777912977</v>
          </cell>
          <cell r="K565">
            <v>5.4243914784223755</v>
          </cell>
          <cell r="L565">
            <v>5.4559942462392463</v>
          </cell>
          <cell r="M565">
            <v>6.1933073101765537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</row>
        <row r="566">
          <cell r="B566" t="str">
            <v>47598</v>
          </cell>
          <cell r="C566" t="str">
            <v>52339</v>
          </cell>
          <cell r="D566" t="str">
            <v>Retail sale of household articles and equipment n.e.c.</v>
          </cell>
          <cell r="E566" t="str">
            <v>048</v>
          </cell>
          <cell r="F566">
            <v>472.35296838838678</v>
          </cell>
          <cell r="G566">
            <v>506.83837139131708</v>
          </cell>
          <cell r="H566">
            <v>527.99483308593983</v>
          </cell>
          <cell r="I566">
            <v>581.06577962920483</v>
          </cell>
          <cell r="J566">
            <v>666.37620359501989</v>
          </cell>
          <cell r="K566">
            <v>798.11779025109286</v>
          </cell>
          <cell r="L566">
            <v>776.33366209993744</v>
          </cell>
          <cell r="M566">
            <v>845.12525845000403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</row>
        <row r="567">
          <cell r="B567" t="str">
            <v>47520</v>
          </cell>
          <cell r="C567" t="str">
            <v>52340</v>
          </cell>
          <cell r="D567" t="str">
            <v>Retail sale of construction materials, hardware, paints and glass</v>
          </cell>
          <cell r="E567" t="str">
            <v>048</v>
          </cell>
          <cell r="F567">
            <v>3148.5954588660184</v>
          </cell>
          <cell r="G567">
            <v>3474.5604197735724</v>
          </cell>
          <cell r="H567">
            <v>3822.3990804598366</v>
          </cell>
          <cell r="I567">
            <v>4196.6376899373263</v>
          </cell>
          <cell r="J567">
            <v>4792.9480136666825</v>
          </cell>
          <cell r="K567">
            <v>4741.9796704766432</v>
          </cell>
          <cell r="L567">
            <v>5639.5180251460006</v>
          </cell>
          <cell r="M567">
            <v>6080.8303011964708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B568" t="str">
            <v>47631</v>
          </cell>
          <cell r="C568" t="str">
            <v>52351</v>
          </cell>
          <cell r="D568" t="str">
            <v>Retail sale of sports goods and equipments</v>
          </cell>
          <cell r="E568" t="str">
            <v>048</v>
          </cell>
          <cell r="F568">
            <v>504.26957203676602</v>
          </cell>
          <cell r="G568">
            <v>551.47910775889295</v>
          </cell>
          <cell r="H568">
            <v>605.12046010617223</v>
          </cell>
          <cell r="I568">
            <v>655.60718040006554</v>
          </cell>
          <cell r="J568">
            <v>748.29252251392768</v>
          </cell>
          <cell r="K568">
            <v>834.07918097276843</v>
          </cell>
          <cell r="L568">
            <v>872.50396599549458</v>
          </cell>
          <cell r="M568">
            <v>933.34078405495495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</row>
        <row r="569">
          <cell r="B569" t="str">
            <v>47635</v>
          </cell>
          <cell r="C569" t="str">
            <v>52352</v>
          </cell>
          <cell r="D569" t="str">
            <v>Retail sale of bicycles and related parts and accessories</v>
          </cell>
          <cell r="E569" t="str">
            <v>048</v>
          </cell>
          <cell r="F569">
            <v>58.077500507606892</v>
          </cell>
          <cell r="G569">
            <v>64.427060342184944</v>
          </cell>
          <cell r="H569">
            <v>68.138531834018892</v>
          </cell>
          <cell r="I569">
            <v>73.764048882195866</v>
          </cell>
          <cell r="J569">
            <v>85.671855313252138</v>
          </cell>
          <cell r="K569">
            <v>95.44147546813295</v>
          </cell>
          <cell r="L569">
            <v>98.120952161626661</v>
          </cell>
          <cell r="M569">
            <v>106.86947308710484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B570" t="str">
            <v>47640</v>
          </cell>
          <cell r="C570" t="str">
            <v>52353</v>
          </cell>
          <cell r="D570" t="str">
            <v>Retail sale of games and toys, made of all materials</v>
          </cell>
          <cell r="E570" t="str">
            <v>048</v>
          </cell>
          <cell r="F570">
            <v>83.783235715574051</v>
          </cell>
          <cell r="G570">
            <v>93.515222503721731</v>
          </cell>
          <cell r="H570">
            <v>92.817541573275733</v>
          </cell>
          <cell r="I570">
            <v>106.91749898398319</v>
          </cell>
          <cell r="J570">
            <v>121.74587154322499</v>
          </cell>
          <cell r="K570">
            <v>137.99210152504469</v>
          </cell>
          <cell r="L570">
            <v>133.80182777081035</v>
          </cell>
          <cell r="M570">
            <v>151.8685231311247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B571" t="str">
            <v>47620</v>
          </cell>
          <cell r="C571" t="str">
            <v>52354</v>
          </cell>
          <cell r="D571" t="str">
            <v>Retail sale of musical records, audio tapes, compact discs , cassettes, video tapes, VCDs and DVDs, blank tapes and discs</v>
          </cell>
          <cell r="E571" t="str">
            <v>048</v>
          </cell>
          <cell r="F571">
            <v>701.88588035325813</v>
          </cell>
          <cell r="G571">
            <v>765.66247597225083</v>
          </cell>
          <cell r="H571">
            <v>842.62152825341411</v>
          </cell>
          <cell r="I571">
            <v>932.95101517292528</v>
          </cell>
          <cell r="J571">
            <v>1072.0057042475582</v>
          </cell>
          <cell r="K571">
            <v>1131.1557281134592</v>
          </cell>
          <cell r="L571">
            <v>1215.9330425866497</v>
          </cell>
          <cell r="M571">
            <v>1337.2412970649816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</row>
        <row r="572">
          <cell r="B572" t="str">
            <v>47738</v>
          </cell>
          <cell r="C572" t="str">
            <v>52355</v>
          </cell>
          <cell r="D572" t="str">
            <v>Retail sale of aquarium fishes, pet animals and pet food</v>
          </cell>
          <cell r="E572" t="str">
            <v>048</v>
          </cell>
          <cell r="F572">
            <v>102.10408555472875</v>
          </cell>
          <cell r="G572">
            <v>113.50043800631022</v>
          </cell>
          <cell r="H572">
            <v>120.99890154716587</v>
          </cell>
          <cell r="I572">
            <v>131.09222738552046</v>
          </cell>
          <cell r="J572">
            <v>150.41702840424202</v>
          </cell>
          <cell r="K572">
            <v>173.11375336638375</v>
          </cell>
          <cell r="L572">
            <v>187.92627510796376</v>
          </cell>
          <cell r="M572">
            <v>209.33806649082635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B573" t="str">
            <v>47632</v>
          </cell>
          <cell r="C573" t="str">
            <v>52359</v>
          </cell>
          <cell r="D573" t="str">
            <v>Retail sale of fishing equipment</v>
          </cell>
          <cell r="E573" t="str">
            <v>048</v>
          </cell>
          <cell r="F573">
            <v>31.124760709675563</v>
          </cell>
          <cell r="G573">
            <v>33.874312451964414</v>
          </cell>
          <cell r="H573">
            <v>38.6674597756043</v>
          </cell>
          <cell r="I573">
            <v>39.033554343476396</v>
          </cell>
          <cell r="J573">
            <v>44.835027745423439</v>
          </cell>
          <cell r="K573">
            <v>50.551213276329662</v>
          </cell>
          <cell r="L573">
            <v>55.738978775487134</v>
          </cell>
          <cell r="M573">
            <v>55.928702966049961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B574" t="str">
            <v>47633</v>
          </cell>
          <cell r="C574" t="str">
            <v>52359</v>
          </cell>
          <cell r="D574" t="str">
            <v>Retail sale of camping goods</v>
          </cell>
          <cell r="E574" t="str">
            <v>048</v>
          </cell>
          <cell r="F574">
            <v>9.2666799928586094</v>
          </cell>
          <cell r="G574">
            <v>10.373104219976225</v>
          </cell>
          <cell r="H574">
            <v>11.69202931128101</v>
          </cell>
          <cell r="I574">
            <v>11.719192457011939</v>
          </cell>
          <cell r="J574">
            <v>13.456337293518004</v>
          </cell>
          <cell r="K574">
            <v>15.144055644285862</v>
          </cell>
          <cell r="L574">
            <v>16.854360011916846</v>
          </cell>
          <cell r="M574">
            <v>16.785602246525361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</row>
        <row r="575">
          <cell r="B575" t="str">
            <v>47634</v>
          </cell>
          <cell r="C575" t="str">
            <v>52359</v>
          </cell>
          <cell r="D575" t="str">
            <v>Retail sale of boats and equipments</v>
          </cell>
          <cell r="E575" t="str">
            <v>048</v>
          </cell>
          <cell r="F575">
            <v>7.7844019246119025</v>
          </cell>
          <cell r="G575">
            <v>8.8456177685120991</v>
          </cell>
          <cell r="H575">
            <v>10.054371544824694</v>
          </cell>
          <cell r="I575">
            <v>10.244294891711125</v>
          </cell>
          <cell r="J575">
            <v>11.73782789236483</v>
          </cell>
          <cell r="K575">
            <v>13.136910074928839</v>
          </cell>
          <cell r="L575">
            <v>14.495179391504156</v>
          </cell>
          <cell r="M575">
            <v>14.642152597575617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</row>
        <row r="576">
          <cell r="B576" t="str">
            <v>47411</v>
          </cell>
          <cell r="C576" t="str">
            <v>52360</v>
          </cell>
          <cell r="D576" t="str">
            <v>Retail sale of computers, computer equipment and supplies</v>
          </cell>
          <cell r="E576" t="str">
            <v>048</v>
          </cell>
          <cell r="F576">
            <v>1775.7489979941138</v>
          </cell>
          <cell r="G576">
            <v>1939.3746395976143</v>
          </cell>
          <cell r="H576">
            <v>2132.4741448954842</v>
          </cell>
          <cell r="I576">
            <v>2331.2592243453028</v>
          </cell>
          <cell r="J576">
            <v>2680.3491929387333</v>
          </cell>
          <cell r="K576">
            <v>2934.5467719906919</v>
          </cell>
          <cell r="L576">
            <v>3279.5238760475754</v>
          </cell>
          <cell r="M576">
            <v>3603.7402909740545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B577" t="str">
            <v>47412</v>
          </cell>
          <cell r="C577" t="str">
            <v>52360</v>
          </cell>
          <cell r="D577" t="str">
            <v>Retail sale of video game consoles and non-customized software</v>
          </cell>
          <cell r="E577" t="str">
            <v>048</v>
          </cell>
          <cell r="F577">
            <v>186.4126978804139</v>
          </cell>
          <cell r="G577">
            <v>209.86949771090826</v>
          </cell>
          <cell r="H577">
            <v>220.29083289217618</v>
          </cell>
          <cell r="I577">
            <v>237.61958947789896</v>
          </cell>
          <cell r="J577">
            <v>270.44922956966036</v>
          </cell>
          <cell r="K577">
            <v>312.34760195739352</v>
          </cell>
          <cell r="L577">
            <v>339.2970173774753</v>
          </cell>
          <cell r="M577">
            <v>363.50696817279493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</row>
        <row r="578">
          <cell r="B578" t="str">
            <v>47413</v>
          </cell>
          <cell r="C578" t="str">
            <v>52370</v>
          </cell>
          <cell r="D578" t="str">
            <v>Retail sale of telecommunication equipment</v>
          </cell>
          <cell r="E578" t="str">
            <v>048</v>
          </cell>
          <cell r="F578">
            <v>1587.1110499603776</v>
          </cell>
          <cell r="G578">
            <v>1729.4504056401795</v>
          </cell>
          <cell r="H578">
            <v>1830.368577981131</v>
          </cell>
          <cell r="I578">
            <v>2016.7497236144095</v>
          </cell>
          <cell r="J578">
            <v>2319.4736728192584</v>
          </cell>
          <cell r="K578">
            <v>2482.2766112718664</v>
          </cell>
          <cell r="L578">
            <v>2822.4633187983113</v>
          </cell>
          <cell r="M578">
            <v>3116.8731006916919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B579" t="str">
            <v>47731</v>
          </cell>
          <cell r="C579" t="str">
            <v>52381</v>
          </cell>
          <cell r="D579" t="str">
            <v>Retail sale of photographic and precision equipment</v>
          </cell>
          <cell r="E579" t="str">
            <v>048</v>
          </cell>
          <cell r="F579">
            <v>412.94989155326658</v>
          </cell>
          <cell r="G579">
            <v>432.24331865156762</v>
          </cell>
          <cell r="H579">
            <v>445.14931475279678</v>
          </cell>
          <cell r="I579">
            <v>489.44807357503026</v>
          </cell>
          <cell r="J579">
            <v>566.24047271007589</v>
          </cell>
          <cell r="K579">
            <v>705.53205851024109</v>
          </cell>
          <cell r="L579">
            <v>690.28202934677074</v>
          </cell>
          <cell r="M579">
            <v>788.01127175000283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</row>
        <row r="580">
          <cell r="B580" t="str">
            <v>47737</v>
          </cell>
          <cell r="C580" t="str">
            <v>52382</v>
          </cell>
          <cell r="D580" t="str">
            <v>Retail sale of spectacles and other optical goods</v>
          </cell>
          <cell r="E580" t="str">
            <v>048</v>
          </cell>
          <cell r="F580">
            <v>537.1683384706879</v>
          </cell>
          <cell r="G580">
            <v>566.78521413267129</v>
          </cell>
          <cell r="H580">
            <v>594.29427458430439</v>
          </cell>
          <cell r="I580">
            <v>628.36746798230558</v>
          </cell>
          <cell r="J580">
            <v>731.50273138535727</v>
          </cell>
          <cell r="K580">
            <v>895.7780899221159</v>
          </cell>
          <cell r="L580">
            <v>921.86783756854231</v>
          </cell>
          <cell r="M580">
            <v>1018.0427683629143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</row>
        <row r="581">
          <cell r="B581" t="str">
            <v>47611</v>
          </cell>
          <cell r="C581" t="str">
            <v>52391</v>
          </cell>
          <cell r="D581" t="str">
            <v>Retail sale of office supplies and equipment</v>
          </cell>
          <cell r="E581" t="str">
            <v>048</v>
          </cell>
          <cell r="F581">
            <v>779.85867486537529</v>
          </cell>
          <cell r="G581">
            <v>852.60066680103932</v>
          </cell>
          <cell r="H581">
            <v>932.56275677439453</v>
          </cell>
          <cell r="I581">
            <v>1029.6953093112731</v>
          </cell>
          <cell r="J581">
            <v>1180.9623676614322</v>
          </cell>
          <cell r="K581">
            <v>1263.7816262649403</v>
          </cell>
          <cell r="L581">
            <v>1345.5853097106697</v>
          </cell>
          <cell r="M581">
            <v>1473.1385321157013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B582" t="str">
            <v>47732</v>
          </cell>
          <cell r="C582" t="str">
            <v>52392</v>
          </cell>
          <cell r="D582" t="str">
            <v>Retail sale of watches and clocks</v>
          </cell>
          <cell r="E582" t="str">
            <v>048</v>
          </cell>
          <cell r="F582">
            <v>238.78880630473788</v>
          </cell>
          <cell r="G582">
            <v>265.78198044830469</v>
          </cell>
          <cell r="H582">
            <v>280.03933376924942</v>
          </cell>
          <cell r="I582">
            <v>291.51383899748225</v>
          </cell>
          <cell r="J582">
            <v>334.81835007482647</v>
          </cell>
          <cell r="K582">
            <v>395.77793598112845</v>
          </cell>
          <cell r="L582">
            <v>434.74024393093345</v>
          </cell>
          <cell r="M582">
            <v>465.9321058928096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</row>
        <row r="583">
          <cell r="B583" t="str">
            <v>47733</v>
          </cell>
          <cell r="C583" t="str">
            <v>52392</v>
          </cell>
          <cell r="D583" t="str">
            <v>Retail sale of jewellery</v>
          </cell>
          <cell r="E583" t="str">
            <v>048</v>
          </cell>
          <cell r="F583">
            <v>1245.5996692489471</v>
          </cell>
          <cell r="G583">
            <v>1411.5876130956881</v>
          </cell>
          <cell r="H583">
            <v>1608.9845506504162</v>
          </cell>
          <cell r="I583">
            <v>1692.2672787615616</v>
          </cell>
          <cell r="J583">
            <v>1932.8374797749752</v>
          </cell>
          <cell r="K583">
            <v>2228.0151980433793</v>
          </cell>
          <cell r="L583">
            <v>2496.7037848448326</v>
          </cell>
          <cell r="M583">
            <v>2687.8690838890197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</row>
        <row r="584">
          <cell r="B584" t="str">
            <v>47736</v>
          </cell>
          <cell r="C584" t="str">
            <v>52393</v>
          </cell>
          <cell r="D584" t="str">
            <v>Retail sale of household fuel oil, cooking gas, coal and fuel wood</v>
          </cell>
          <cell r="E584" t="str">
            <v>048</v>
          </cell>
          <cell r="F584">
            <v>372.20225913491208</v>
          </cell>
          <cell r="G584">
            <v>402.73516390946679</v>
          </cell>
          <cell r="H584">
            <v>412.03980752458415</v>
          </cell>
          <cell r="I584">
            <v>443.76750256923316</v>
          </cell>
          <cell r="J584">
            <v>508.90066150496</v>
          </cell>
          <cell r="K584">
            <v>643.08162895349619</v>
          </cell>
          <cell r="L584">
            <v>638.97539510718241</v>
          </cell>
          <cell r="M584">
            <v>708.12633470089554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</row>
        <row r="585">
          <cell r="B585" t="str">
            <v>47612</v>
          </cell>
          <cell r="C585" t="str">
            <v>52394</v>
          </cell>
          <cell r="D585" t="str">
            <v>Retail sale of books, newspapers and stationary</v>
          </cell>
          <cell r="E585" t="str">
            <v>048</v>
          </cell>
          <cell r="F585">
            <v>965.73444952067416</v>
          </cell>
          <cell r="G585">
            <v>1053.4285705048546</v>
          </cell>
          <cell r="H585">
            <v>1137.0694466633354</v>
          </cell>
          <cell r="I585">
            <v>1251.2079409411956</v>
          </cell>
          <cell r="J585">
            <v>1426.6583049287653</v>
          </cell>
          <cell r="K585">
            <v>1528.8426417438018</v>
          </cell>
          <cell r="L585">
            <v>1644.278843909032</v>
          </cell>
          <cell r="M585">
            <v>1783.3018416391328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B586" t="str">
            <v>47734</v>
          </cell>
          <cell r="C586" t="str">
            <v>52395</v>
          </cell>
          <cell r="D586" t="str">
            <v>Retail sale of flowers, plants, seeds, fertilizers</v>
          </cell>
          <cell r="E586" t="str">
            <v>048</v>
          </cell>
          <cell r="F586">
            <v>121.48781916077809</v>
          </cell>
          <cell r="G586">
            <v>136.7831190970935</v>
          </cell>
          <cell r="H586">
            <v>146.02576831858667</v>
          </cell>
          <cell r="I586">
            <v>160.02271980947688</v>
          </cell>
          <cell r="J586">
            <v>183.33778556879489</v>
          </cell>
          <cell r="K586">
            <v>210.50535548243636</v>
          </cell>
          <cell r="L586">
            <v>226.80521762578093</v>
          </cell>
          <cell r="M586">
            <v>255.24837120367209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B587" t="str">
            <v>47531</v>
          </cell>
          <cell r="C587" t="str">
            <v>52399</v>
          </cell>
          <cell r="D587" t="str">
            <v>Retail sale of carpets and rugs</v>
          </cell>
          <cell r="E587" t="str">
            <v>048</v>
          </cell>
          <cell r="F587">
            <v>8.4814750590426264</v>
          </cell>
          <cell r="G587">
            <v>9.2743994309073976</v>
          </cell>
          <cell r="H587">
            <v>9.8354328465453342</v>
          </cell>
          <cell r="I587">
            <v>10.797377512529486</v>
          </cell>
          <cell r="J587">
            <v>12.500418294201459</v>
          </cell>
          <cell r="K587">
            <v>13.886448647184547</v>
          </cell>
          <cell r="L587">
            <v>14.477981782010863</v>
          </cell>
          <cell r="M587">
            <v>15.849997936563309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B588" t="str">
            <v>47533</v>
          </cell>
          <cell r="C588" t="str">
            <v>52399</v>
          </cell>
          <cell r="D588" t="str">
            <v>Retail sale of wallpaper and floor coverings</v>
          </cell>
          <cell r="E588" t="str">
            <v>048</v>
          </cell>
          <cell r="F588">
            <v>1.9475334708221546</v>
          </cell>
          <cell r="G588">
            <v>2.08829469891612</v>
          </cell>
          <cell r="H588">
            <v>2.1932331144647601</v>
          </cell>
          <cell r="I588">
            <v>2.3914901755994786</v>
          </cell>
          <cell r="J588">
            <v>2.7496127486111814</v>
          </cell>
          <cell r="K588">
            <v>3.0862242506061941</v>
          </cell>
          <cell r="L588">
            <v>3.2283501825557162</v>
          </cell>
          <cell r="M588">
            <v>3.4878456416127381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</row>
        <row r="589">
          <cell r="B589" t="str">
            <v>47735</v>
          </cell>
          <cell r="C589" t="str">
            <v>52399</v>
          </cell>
          <cell r="D589" t="str">
            <v>Retail sale of souvenirs, craftwork and religious articles</v>
          </cell>
          <cell r="E589" t="str">
            <v>048</v>
          </cell>
          <cell r="F589">
            <v>171.93646801749912</v>
          </cell>
          <cell r="G589">
            <v>190.89810875487353</v>
          </cell>
          <cell r="H589">
            <v>204.14630078126072</v>
          </cell>
          <cell r="I589">
            <v>219.40844799503157</v>
          </cell>
          <cell r="J589">
            <v>251.49162742283352</v>
          </cell>
          <cell r="K589">
            <v>297.24173479613211</v>
          </cell>
          <cell r="L589">
            <v>317.02747251208581</v>
          </cell>
          <cell r="M589">
            <v>350.01662865055289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</row>
        <row r="590">
          <cell r="B590" t="str">
            <v>47739</v>
          </cell>
          <cell r="C590" t="str">
            <v>52399</v>
          </cell>
          <cell r="D590" t="str">
            <v>Other retail sale of new goods in specialized stores n.e.c.</v>
          </cell>
          <cell r="E590" t="str">
            <v>048</v>
          </cell>
          <cell r="F590">
            <v>1331.649878519811</v>
          </cell>
          <cell r="G590">
            <v>1459.5139676762578</v>
          </cell>
          <cell r="H590">
            <v>1570.3300114878145</v>
          </cell>
          <cell r="I590">
            <v>1835.6303588518435</v>
          </cell>
          <cell r="J590">
            <v>2092.1443697072464</v>
          </cell>
          <cell r="K590">
            <v>2335.7456194703218</v>
          </cell>
          <cell r="L590">
            <v>2439.8831765562127</v>
          </cell>
          <cell r="M590">
            <v>2911.9291558510231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</row>
        <row r="591">
          <cell r="B591" t="str">
            <v>47741</v>
          </cell>
          <cell r="C591" t="str">
            <v>52401</v>
          </cell>
          <cell r="D591" t="str">
            <v>Retail sale of second-hand books</v>
          </cell>
          <cell r="E591" t="str">
            <v>048</v>
          </cell>
          <cell r="F591">
            <v>8.4578546368063385</v>
          </cell>
          <cell r="G591">
            <v>10.286578565147186</v>
          </cell>
          <cell r="H591">
            <v>9.3142791918356167</v>
          </cell>
          <cell r="I591">
            <v>9.9324805932078597</v>
          </cell>
          <cell r="J591">
            <v>11.38336320820091</v>
          </cell>
          <cell r="K591">
            <v>14.681011507655455</v>
          </cell>
          <cell r="L591">
            <v>14.439692900214609</v>
          </cell>
          <cell r="M591">
            <v>15.843155706412951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B592" t="str">
            <v>47742</v>
          </cell>
          <cell r="C592" t="str">
            <v>52402</v>
          </cell>
          <cell r="D592" t="str">
            <v>Retail sale of second-hand electrical and electronic goods</v>
          </cell>
          <cell r="E592" t="str">
            <v>048</v>
          </cell>
          <cell r="F592">
            <v>85.111853420647833</v>
          </cell>
          <cell r="G592">
            <v>106.71721355490723</v>
          </cell>
          <cell r="H592">
            <v>84.882845779456929</v>
          </cell>
          <cell r="I592">
            <v>94.563757096965759</v>
          </cell>
          <cell r="J592">
            <v>108.67429065476797</v>
          </cell>
          <cell r="K592">
            <v>140.08988186009583</v>
          </cell>
          <cell r="L592">
            <v>131.50019683307067</v>
          </cell>
          <cell r="M592">
            <v>151.26151750824178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</row>
        <row r="593">
          <cell r="B593" t="str">
            <v>47743</v>
          </cell>
          <cell r="C593" t="str">
            <v>52404</v>
          </cell>
          <cell r="D593" t="str">
            <v>Retail sale of antiques</v>
          </cell>
          <cell r="E593" t="str">
            <v>048</v>
          </cell>
          <cell r="F593">
            <v>19.243941060891359</v>
          </cell>
          <cell r="G593">
            <v>23.702260907003566</v>
          </cell>
          <cell r="H593">
            <v>20.867305201230963</v>
          </cell>
          <cell r="I593">
            <v>22.379881370234838</v>
          </cell>
          <cell r="J593">
            <v>25.657268573681733</v>
          </cell>
          <cell r="K593">
            <v>32.877503225705141</v>
          </cell>
          <cell r="L593">
            <v>32.353243705200292</v>
          </cell>
          <cell r="M593">
            <v>35.709902151357547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B594" t="str">
            <v>47744</v>
          </cell>
          <cell r="C594" t="str">
            <v>52409</v>
          </cell>
          <cell r="D594" t="str">
            <v>Activities of auctioning houses (retail)</v>
          </cell>
          <cell r="E594" t="str">
            <v>048</v>
          </cell>
          <cell r="F594">
            <v>2.4752975259072776</v>
          </cell>
          <cell r="G594">
            <v>3.1112593980670056</v>
          </cell>
          <cell r="H594">
            <v>2.6726760444619955</v>
          </cell>
          <cell r="I594">
            <v>2.8669134800301324</v>
          </cell>
          <cell r="J594">
            <v>3.335218134247222</v>
          </cell>
          <cell r="K594">
            <v>4.2459314096515284</v>
          </cell>
          <cell r="L594">
            <v>4.1432671258312261</v>
          </cell>
          <cell r="M594">
            <v>4.6422856980696841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</row>
        <row r="595">
          <cell r="B595" t="str">
            <v>47749</v>
          </cell>
          <cell r="C595" t="str">
            <v>52409</v>
          </cell>
          <cell r="D595" t="str">
            <v>Retail sale of second-hand goods n.e.c.</v>
          </cell>
          <cell r="E595" t="str">
            <v>048</v>
          </cell>
          <cell r="F595">
            <v>143.60805104147261</v>
          </cell>
          <cell r="G595">
            <v>158.6987836722094</v>
          </cell>
          <cell r="H595">
            <v>155.8546615449242</v>
          </cell>
          <cell r="I595">
            <v>169.22203572495002</v>
          </cell>
          <cell r="J595">
            <v>193.8540786171082</v>
          </cell>
          <cell r="K595">
            <v>251.11935160978459</v>
          </cell>
          <cell r="L595">
            <v>241.60225124283073</v>
          </cell>
          <cell r="M595">
            <v>269.83612027407315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</row>
        <row r="596">
          <cell r="B596" t="str">
            <v>47911</v>
          </cell>
          <cell r="C596" t="str">
            <v>52511</v>
          </cell>
          <cell r="D596" t="str">
            <v>Retail sale of any kind of product by mail order</v>
          </cell>
          <cell r="E596" t="str">
            <v>048</v>
          </cell>
          <cell r="F596">
            <v>1.9251179595931087</v>
          </cell>
          <cell r="G596">
            <v>2.143026818078277</v>
          </cell>
          <cell r="H596">
            <v>2.1271437778626416</v>
          </cell>
          <cell r="I596">
            <v>2.4365258469321094</v>
          </cell>
          <cell r="J596">
            <v>2.8093237807424964</v>
          </cell>
          <cell r="K596">
            <v>3.0926487255405695</v>
          </cell>
          <cell r="L596">
            <v>3.0566205475212547</v>
          </cell>
          <cell r="M596">
            <v>3.3186136686071874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</row>
        <row r="597">
          <cell r="B597" t="str">
            <v>47912</v>
          </cell>
          <cell r="C597" t="str">
            <v>52511</v>
          </cell>
          <cell r="D597" t="str">
            <v>Retail sale of any kind of product over the Internet</v>
          </cell>
          <cell r="E597" t="str">
            <v>048</v>
          </cell>
          <cell r="F597">
            <v>100.47713672974916</v>
          </cell>
          <cell r="G597">
            <v>104.86176026435193</v>
          </cell>
          <cell r="H597">
            <v>120.27725253789815</v>
          </cell>
          <cell r="I597">
            <v>129.35282914007848</v>
          </cell>
          <cell r="J597">
            <v>154.27585032491083</v>
          </cell>
          <cell r="K597">
            <v>159.01802460080356</v>
          </cell>
          <cell r="L597">
            <v>172.98495137632995</v>
          </cell>
          <cell r="M597">
            <v>182.24392173012814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</row>
        <row r="598">
          <cell r="B598" t="str">
            <v>47913</v>
          </cell>
          <cell r="C598" t="str">
            <v>52511</v>
          </cell>
          <cell r="D598" t="str">
            <v>Direct sale via television, radio and telephone</v>
          </cell>
          <cell r="E598" t="str">
            <v>048</v>
          </cell>
          <cell r="F598">
            <v>37.240564238026835</v>
          </cell>
          <cell r="G598">
            <v>39.529127561089282</v>
          </cell>
          <cell r="H598">
            <v>41.754718335680536</v>
          </cell>
          <cell r="I598">
            <v>47.36624814457376</v>
          </cell>
          <cell r="J598">
            <v>54.64096905415974</v>
          </cell>
          <cell r="K598">
            <v>60.129722989917866</v>
          </cell>
          <cell r="L598">
            <v>60.00024924073049</v>
          </cell>
          <cell r="M598">
            <v>64.546689266837902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</row>
        <row r="599">
          <cell r="B599" t="str">
            <v>47914</v>
          </cell>
          <cell r="C599" t="str">
            <v>52511</v>
          </cell>
          <cell r="D599" t="str">
            <v>Internet retail auctions</v>
          </cell>
          <cell r="E599" t="str">
            <v>048</v>
          </cell>
          <cell r="F599">
            <v>23.716394343151325</v>
          </cell>
          <cell r="G599">
            <v>28.408530923677048</v>
          </cell>
          <cell r="H599">
            <v>26.609007619735191</v>
          </cell>
          <cell r="I599">
            <v>30.0429175674299</v>
          </cell>
          <cell r="J599">
            <v>35.14666770217854</v>
          </cell>
          <cell r="K599">
            <v>38.127777225028609</v>
          </cell>
          <cell r="L599">
            <v>38.236505171302966</v>
          </cell>
          <cell r="M599">
            <v>41.518170102891567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</row>
        <row r="600">
          <cell r="B600" t="str">
            <v>47810</v>
          </cell>
          <cell r="C600" t="str">
            <v>52520</v>
          </cell>
          <cell r="D600" t="str">
            <v>Retail sale of food, beverages and tobacco products via stalls or markets</v>
          </cell>
          <cell r="E600" t="str">
            <v>048</v>
          </cell>
          <cell r="F600">
            <v>150.97610180741628</v>
          </cell>
          <cell r="G600">
            <v>156.05441038242782</v>
          </cell>
          <cell r="H600">
            <v>173.89941148352966</v>
          </cell>
          <cell r="I600">
            <v>190.9004467976502</v>
          </cell>
          <cell r="J600">
            <v>221.03067596579382</v>
          </cell>
          <cell r="K600">
            <v>253.67780665126514</v>
          </cell>
          <cell r="L600">
            <v>304.21026716412126</v>
          </cell>
          <cell r="M600">
            <v>357.31303268018439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B601" t="str">
            <v>47820</v>
          </cell>
          <cell r="C601" t="str">
            <v>52520</v>
          </cell>
          <cell r="D601" t="str">
            <v>Retail sale of textiles, clothing and footwear via stalls or markets</v>
          </cell>
          <cell r="E601" t="str">
            <v>048</v>
          </cell>
          <cell r="F601">
            <v>7.0753318388841873</v>
          </cell>
          <cell r="G601">
            <v>7.8421250994696621</v>
          </cell>
          <cell r="H601">
            <v>8.0667344486105907</v>
          </cell>
          <cell r="I601">
            <v>9.0152937120382024</v>
          </cell>
          <cell r="J601">
            <v>9.4169432455580946</v>
          </cell>
          <cell r="K601">
            <v>12.933488902945491</v>
          </cell>
          <cell r="L601">
            <v>13.984527585204017</v>
          </cell>
          <cell r="M601">
            <v>15.232963541582267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</row>
        <row r="602">
          <cell r="B602" t="str">
            <v>47891</v>
          </cell>
          <cell r="C602" t="str">
            <v>52520</v>
          </cell>
          <cell r="D602" t="str">
            <v>Retail sale of carpets and rugs via stalls or markets</v>
          </cell>
          <cell r="E602" t="str">
            <v>048</v>
          </cell>
          <cell r="F602">
            <v>0.28912590821128692</v>
          </cell>
          <cell r="G602">
            <v>0.31553181720361234</v>
          </cell>
          <cell r="H602">
            <v>0.320672337342011</v>
          </cell>
          <cell r="I602">
            <v>0.352446962460775</v>
          </cell>
          <cell r="J602">
            <v>0.40753171721552922</v>
          </cell>
          <cell r="K602">
            <v>0.49354820713113268</v>
          </cell>
          <cell r="L602">
            <v>0.5604214796453344</v>
          </cell>
          <cell r="M602">
            <v>0.65914456556618062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</row>
        <row r="603">
          <cell r="B603" t="str">
            <v>47892</v>
          </cell>
          <cell r="C603" t="str">
            <v>52520</v>
          </cell>
          <cell r="D603" t="str">
            <v>Retail sale of books via stalls or markets</v>
          </cell>
          <cell r="E603" t="str">
            <v>048</v>
          </cell>
          <cell r="F603">
            <v>8.0767331386620604</v>
          </cell>
          <cell r="G603">
            <v>8.8857472371047344</v>
          </cell>
          <cell r="H603">
            <v>9.0738438794021476</v>
          </cell>
          <cell r="I603">
            <v>10.000510891284641</v>
          </cell>
          <cell r="J603">
            <v>11.601391425202831</v>
          </cell>
          <cell r="K603">
            <v>14.144275218542255</v>
          </cell>
          <cell r="L603">
            <v>15.744779488887049</v>
          </cell>
          <cell r="M603">
            <v>18.76655555888096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</row>
        <row r="604">
          <cell r="B604" t="str">
            <v>47893</v>
          </cell>
          <cell r="C604" t="str">
            <v>52520</v>
          </cell>
          <cell r="D604" t="str">
            <v>Retail sale of games and toys via stalls or markets</v>
          </cell>
          <cell r="E604" t="str">
            <v>048</v>
          </cell>
          <cell r="F604">
            <v>0.69431966369561893</v>
          </cell>
          <cell r="G604">
            <v>0.76977986216448602</v>
          </cell>
          <cell r="H604">
            <v>0.78379200492081536</v>
          </cell>
          <cell r="I604">
            <v>0.86163060891754861</v>
          </cell>
          <cell r="J604">
            <v>0.99507835196215988</v>
          </cell>
          <cell r="K604">
            <v>1.2155176587598431</v>
          </cell>
          <cell r="L604">
            <v>1.3696001585267992</v>
          </cell>
          <cell r="M604">
            <v>1.60975406363147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</row>
        <row r="605">
          <cell r="B605" t="str">
            <v>47894</v>
          </cell>
          <cell r="C605" t="str">
            <v>52520</v>
          </cell>
          <cell r="D605" t="str">
            <v>Retail sale of household appliances and consumer electronics via stall or markets</v>
          </cell>
          <cell r="E605" t="str">
            <v>048</v>
          </cell>
          <cell r="F605">
            <v>13.057403013944192</v>
          </cell>
          <cell r="G605">
            <v>13.399000839588407</v>
          </cell>
          <cell r="H605">
            <v>14.559964428667517</v>
          </cell>
          <cell r="I605">
            <v>16.298395801326357</v>
          </cell>
          <cell r="J605">
            <v>18.797193725390294</v>
          </cell>
          <cell r="K605">
            <v>22.12365315987384</v>
          </cell>
          <cell r="L605">
            <v>25.571849105579588</v>
          </cell>
          <cell r="M605">
            <v>30.401066358593773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</row>
        <row r="606">
          <cell r="B606" t="str">
            <v>47895</v>
          </cell>
          <cell r="C606" t="str">
            <v>52520</v>
          </cell>
          <cell r="D606" t="str">
            <v>Retail sale of music and video recordings via stall or markets</v>
          </cell>
          <cell r="E606" t="str">
            <v>048</v>
          </cell>
          <cell r="F606">
            <v>0.37497252935529746</v>
          </cell>
          <cell r="G606">
            <v>0.40817910348569914</v>
          </cell>
          <cell r="H606">
            <v>0.41375730058692312</v>
          </cell>
          <cell r="I606">
            <v>0.45334884337733938</v>
          </cell>
          <cell r="J606">
            <v>0.52430662126480265</v>
          </cell>
          <cell r="K606">
            <v>0.63632291831353638</v>
          </cell>
          <cell r="L606">
            <v>0.72307605599270541</v>
          </cell>
          <cell r="M606">
            <v>0.84791127615747985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</row>
        <row r="607">
          <cell r="B607" t="str">
            <v>47991</v>
          </cell>
          <cell r="C607" t="str">
            <v>52590</v>
          </cell>
          <cell r="D607" t="str">
            <v>Retail sale of any kind of product by direct sales or door-to-door sales persons</v>
          </cell>
          <cell r="E607" t="str">
            <v>048</v>
          </cell>
          <cell r="F607">
            <v>420.82068375623578</v>
          </cell>
          <cell r="G607">
            <v>433.2883079679923</v>
          </cell>
          <cell r="H607">
            <v>483.8923563683482</v>
          </cell>
          <cell r="I607">
            <v>540.92768575498235</v>
          </cell>
          <cell r="J607">
            <v>618.47660825418484</v>
          </cell>
          <cell r="K607">
            <v>644.89127783457707</v>
          </cell>
          <cell r="L607">
            <v>695.9111327880114</v>
          </cell>
          <cell r="M607">
            <v>730.60321518298133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B608" t="str">
            <v>47992</v>
          </cell>
          <cell r="C608" t="str">
            <v>52590</v>
          </cell>
          <cell r="D608" t="str">
            <v>Retail sale of any kind of product through vending machines</v>
          </cell>
          <cell r="E608" t="str">
            <v>048</v>
          </cell>
          <cell r="F608">
            <v>3.4138759172611022</v>
          </cell>
          <cell r="G608">
            <v>3.8703673374601406</v>
          </cell>
          <cell r="H608">
            <v>3.874524455611934</v>
          </cell>
          <cell r="I608">
            <v>4.3170186879394965</v>
          </cell>
          <cell r="J608">
            <v>4.9801999498628211</v>
          </cell>
          <cell r="K608">
            <v>5.4887175948698159</v>
          </cell>
          <cell r="L608">
            <v>5.5674237133424374</v>
          </cell>
          <cell r="M608">
            <v>5.8830340087639499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</row>
        <row r="609">
          <cell r="B609" t="str">
            <v>47999</v>
          </cell>
          <cell r="C609" t="str">
            <v>52590</v>
          </cell>
          <cell r="D609" t="str">
            <v>Other retail sale not in stores, stalls or markets n.e.c.</v>
          </cell>
          <cell r="E609" t="str">
            <v>048</v>
          </cell>
          <cell r="F609">
            <v>350.39745626756252</v>
          </cell>
          <cell r="G609">
            <v>362.01014716992006</v>
          </cell>
          <cell r="H609">
            <v>400.41456982172951</v>
          </cell>
          <cell r="I609">
            <v>443.0960631324603</v>
          </cell>
          <cell r="J609">
            <v>509.28012147407225</v>
          </cell>
          <cell r="K609">
            <v>559.39642499664069</v>
          </cell>
          <cell r="L609">
            <v>575.35324217008861</v>
          </cell>
          <cell r="M609">
            <v>601.60464250507255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</row>
        <row r="610">
          <cell r="B610" t="str">
            <v>95230</v>
          </cell>
          <cell r="C610" t="str">
            <v>52601</v>
          </cell>
          <cell r="D610" t="str">
            <v>Repair of footwear and leather goods</v>
          </cell>
          <cell r="E610" t="str">
            <v>048</v>
          </cell>
          <cell r="F610">
            <v>4.261082</v>
          </cell>
          <cell r="G610">
            <v>4.8489693903278921</v>
          </cell>
          <cell r="H610">
            <v>4.9374314942008546</v>
          </cell>
          <cell r="I610">
            <v>5.1734576719857568</v>
          </cell>
          <cell r="J610">
            <v>5.5313505440796682</v>
          </cell>
          <cell r="K610">
            <v>7.7720328910000003</v>
          </cell>
          <cell r="L610">
            <v>8.2324474680645459</v>
          </cell>
          <cell r="M610">
            <v>8.6145582687557969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</row>
        <row r="611">
          <cell r="B611" t="str">
            <v>95121</v>
          </cell>
          <cell r="C611" t="str">
            <v>52602</v>
          </cell>
          <cell r="D611" t="str">
            <v>Repair and maintenance of cordless telephones</v>
          </cell>
          <cell r="E611" t="str">
            <v>048</v>
          </cell>
          <cell r="F611">
            <v>45.776860999999997</v>
          </cell>
          <cell r="G611">
            <v>52.185637860875786</v>
          </cell>
          <cell r="H611">
            <v>53.137685800451138</v>
          </cell>
          <cell r="I611">
            <v>55.677849626632067</v>
          </cell>
          <cell r="J611">
            <v>59.423372983343043</v>
          </cell>
          <cell r="K611">
            <v>85.590660268999997</v>
          </cell>
          <cell r="L611">
            <v>87.63094357912847</v>
          </cell>
          <cell r="M611">
            <v>91.061515559385171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</row>
        <row r="612">
          <cell r="B612" t="str">
            <v>95122</v>
          </cell>
          <cell r="C612" t="str">
            <v>52602</v>
          </cell>
          <cell r="D612" t="str">
            <v>Repair and maintenance of cellular phones</v>
          </cell>
          <cell r="E612" t="str">
            <v>048</v>
          </cell>
          <cell r="F612">
            <v>2.5237859999999999</v>
          </cell>
          <cell r="G612">
            <v>2.8771169398082632</v>
          </cell>
          <cell r="H612">
            <v>2.9296055816404132</v>
          </cell>
          <cell r="I612">
            <v>3.0696507870602829</v>
          </cell>
          <cell r="J612">
            <v>3.276150298032436</v>
          </cell>
          <cell r="K612">
            <v>6.6079366469999998</v>
          </cell>
          <cell r="L612">
            <v>6.7750936722843909</v>
          </cell>
          <cell r="M612">
            <v>7.0733919941388237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</row>
        <row r="613">
          <cell r="B613" t="str">
            <v>95123</v>
          </cell>
          <cell r="C613" t="str">
            <v>52602</v>
          </cell>
          <cell r="D613" t="str">
            <v>Repair and maintenance of carrier equipment modems</v>
          </cell>
          <cell r="E613" t="str">
            <v>048</v>
          </cell>
          <cell r="F613">
            <v>1.5540000000000005E-2</v>
          </cell>
          <cell r="G613">
            <v>1.7715605540493701E-2</v>
          </cell>
          <cell r="H613">
            <v>1.803879993735287E-2</v>
          </cell>
          <cell r="I613">
            <v>1.8901116509449228E-2</v>
          </cell>
          <cell r="J613">
            <v>2.0172619878002368E-2</v>
          </cell>
          <cell r="K613">
            <v>1.9712590000000002E-2</v>
          </cell>
          <cell r="L613">
            <v>2.0966494329499149E-2</v>
          </cell>
          <cell r="M613">
            <v>2.2066802149170173E-2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</row>
        <row r="614">
          <cell r="B614" t="str">
            <v>95124</v>
          </cell>
          <cell r="C614" t="str">
            <v>52602</v>
          </cell>
          <cell r="D614" t="str">
            <v>Repair and maintenance of fax machines</v>
          </cell>
          <cell r="E614" t="str">
            <v>048</v>
          </cell>
          <cell r="F614">
            <v>1.8126500000000001</v>
          </cell>
          <cell r="G614">
            <v>2.0664216462661456</v>
          </cell>
          <cell r="H614">
            <v>2.1041203800799662</v>
          </cell>
          <cell r="I614">
            <v>2.2047045586134582</v>
          </cell>
          <cell r="J614">
            <v>2.3530179808147347</v>
          </cell>
          <cell r="K614">
            <v>4.7735240999999986</v>
          </cell>
          <cell r="L614">
            <v>5.0762917099720717</v>
          </cell>
          <cell r="M614">
            <v>5.2718956121859897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</row>
        <row r="615">
          <cell r="B615" t="str">
            <v>95125</v>
          </cell>
          <cell r="C615" t="str">
            <v>52602</v>
          </cell>
          <cell r="D615" t="str">
            <v>Repair and maintenance of communications transmission equipment (e.g. routers, bridges, modems)</v>
          </cell>
          <cell r="E615" t="str">
            <v>048</v>
          </cell>
          <cell r="F615">
            <v>1.8766180000000001</v>
          </cell>
          <cell r="G615">
            <v>2.1393451890727286</v>
          </cell>
          <cell r="H615">
            <v>2.1783743024990514</v>
          </cell>
          <cell r="I615">
            <v>2.2825080734703724</v>
          </cell>
          <cell r="J615">
            <v>2.4360554420989082</v>
          </cell>
          <cell r="K615">
            <v>10.825587000000001</v>
          </cell>
          <cell r="L615">
            <v>11.454723899285723</v>
          </cell>
          <cell r="M615">
            <v>11.937987430524005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</row>
        <row r="616">
          <cell r="B616" t="str">
            <v>95127</v>
          </cell>
          <cell r="C616" t="str">
            <v>52602</v>
          </cell>
          <cell r="D616" t="str">
            <v>Repair and maintenance of commercial TV and video cameras</v>
          </cell>
          <cell r="E616" t="str">
            <v>048</v>
          </cell>
          <cell r="F616">
            <v>4.9590939999999994</v>
          </cell>
          <cell r="G616">
            <v>4.7278048672154833</v>
          </cell>
          <cell r="H616">
            <v>4.9793466489662288</v>
          </cell>
          <cell r="I616">
            <v>5.2931998810011827</v>
          </cell>
          <cell r="J616">
            <v>6.1374464736989847</v>
          </cell>
          <cell r="K616">
            <v>8.0949159999999996</v>
          </cell>
          <cell r="L616">
            <v>8.6106042645256053</v>
          </cell>
          <cell r="M616">
            <v>8.9988057872512961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</row>
        <row r="617">
          <cell r="B617" t="str">
            <v>95211</v>
          </cell>
          <cell r="C617" t="str">
            <v>52602</v>
          </cell>
          <cell r="D617" t="str">
            <v>Repair and maintenance of television, radio receivers</v>
          </cell>
          <cell r="E617" t="str">
            <v>048</v>
          </cell>
          <cell r="F617">
            <v>9.4164349999999999</v>
          </cell>
          <cell r="G617">
            <v>10.734739257252173</v>
          </cell>
          <cell r="H617">
            <v>10.930578319696739</v>
          </cell>
          <cell r="I617">
            <v>11.453097492834971</v>
          </cell>
          <cell r="J617">
            <v>12.223562668012686</v>
          </cell>
          <cell r="K617">
            <v>22.226098729</v>
          </cell>
          <cell r="L617">
            <v>23.553377948261016</v>
          </cell>
          <cell r="M617">
            <v>24.388400227900803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</row>
        <row r="618">
          <cell r="B618" t="str">
            <v>95212</v>
          </cell>
          <cell r="C618" t="str">
            <v>52602</v>
          </cell>
          <cell r="D618" t="str">
            <v>Repair and maintenance of (VCR/DVD/VCD)</v>
          </cell>
          <cell r="E618" t="str">
            <v>048</v>
          </cell>
          <cell r="F618">
            <v>0.71374500000000007</v>
          </cell>
          <cell r="G618">
            <v>0.81366955447230849</v>
          </cell>
          <cell r="H618">
            <v>0.8285137233774722</v>
          </cell>
          <cell r="I618">
            <v>0.86811952400494419</v>
          </cell>
          <cell r="J618">
            <v>0.92651908460906007</v>
          </cell>
          <cell r="K618">
            <v>2.7191070000000011</v>
          </cell>
          <cell r="L618">
            <v>2.8559332252309453</v>
          </cell>
          <cell r="M618">
            <v>2.9836487004760679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</row>
        <row r="619">
          <cell r="B619" t="str">
            <v>95213</v>
          </cell>
          <cell r="C619" t="str">
            <v>52602</v>
          </cell>
          <cell r="D619" t="str">
            <v>Repair and maintenance of CD players</v>
          </cell>
          <cell r="E619" t="str">
            <v>048</v>
          </cell>
          <cell r="F619">
            <v>2.2052000000000002E-2</v>
          </cell>
          <cell r="G619">
            <v>2.5139287862224385E-2</v>
          </cell>
          <cell r="H619">
            <v>2.5597916101576926E-2</v>
          </cell>
          <cell r="I619">
            <v>2.6821584380075564E-2</v>
          </cell>
          <cell r="J619">
            <v>2.8625908207831924E-2</v>
          </cell>
          <cell r="K619">
            <v>3.1972326682110211E-2</v>
          </cell>
          <cell r="L619">
            <v>3.4028517965358537E-2</v>
          </cell>
          <cell r="M619">
            <v>3.5356637252781153E-2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</row>
        <row r="620">
          <cell r="B620" t="str">
            <v>95221</v>
          </cell>
          <cell r="C620" t="str">
            <v>52602</v>
          </cell>
          <cell r="D620" t="str">
            <v>Repair and servicing of household appliances</v>
          </cell>
          <cell r="E620" t="str">
            <v>048</v>
          </cell>
          <cell r="F620">
            <v>105.31250799999998</v>
          </cell>
          <cell r="G620">
            <v>120.05629666718704</v>
          </cell>
          <cell r="H620">
            <v>122.24654200211538</v>
          </cell>
          <cell r="I620">
            <v>128.0903464356694</v>
          </cell>
          <cell r="J620">
            <v>136.70715523057157</v>
          </cell>
          <cell r="K620">
            <v>153.45349769399999</v>
          </cell>
          <cell r="L620">
            <v>162.06257984226289</v>
          </cell>
          <cell r="M620">
            <v>167.30704893150215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</row>
        <row r="621">
          <cell r="B621" t="str">
            <v>95293</v>
          </cell>
          <cell r="C621" t="str">
            <v>52603</v>
          </cell>
          <cell r="D621" t="str">
            <v>Repair and alteration of jewellery</v>
          </cell>
          <cell r="E621" t="str">
            <v>048</v>
          </cell>
          <cell r="F621">
            <v>12.495312999999999</v>
          </cell>
          <cell r="G621">
            <v>14.155521752387475</v>
          </cell>
          <cell r="H621">
            <v>14.413767811464167</v>
          </cell>
          <cell r="I621">
            <v>15.102795401622071</v>
          </cell>
          <cell r="J621">
            <v>16.220283102037406</v>
          </cell>
          <cell r="K621">
            <v>10.147720162999999</v>
          </cell>
          <cell r="L621">
            <v>10.831394182130072</v>
          </cell>
          <cell r="M621">
            <v>11.34485154362444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</row>
        <row r="622">
          <cell r="B622" t="str">
            <v>95294</v>
          </cell>
          <cell r="C622" t="str">
            <v>52603</v>
          </cell>
          <cell r="D622" t="str">
            <v>Repair of watches, clocks and their parts</v>
          </cell>
          <cell r="E622" t="str">
            <v>048</v>
          </cell>
          <cell r="F622">
            <v>2.9003560000000004</v>
          </cell>
          <cell r="G622">
            <v>3.2857162079627411</v>
          </cell>
          <cell r="H622">
            <v>3.3456591247123604</v>
          </cell>
          <cell r="I622">
            <v>3.5055931179848785</v>
          </cell>
          <cell r="J622">
            <v>3.7649793499924975</v>
          </cell>
          <cell r="K622">
            <v>11.582427251</v>
          </cell>
          <cell r="L622">
            <v>12.290334460055687</v>
          </cell>
          <cell r="M622">
            <v>12.826282685234814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</row>
        <row r="623">
          <cell r="B623" t="str">
            <v>95291</v>
          </cell>
          <cell r="C623" t="str">
            <v>52604</v>
          </cell>
          <cell r="D623" t="str">
            <v>Repair of bicycles</v>
          </cell>
          <cell r="E623" t="str">
            <v>048</v>
          </cell>
          <cell r="F623">
            <v>7.8618360000000003</v>
          </cell>
          <cell r="G623">
            <v>9.0349969614592887</v>
          </cell>
          <cell r="H623">
            <v>9.1998267995875249</v>
          </cell>
          <cell r="I623">
            <v>9.6396101076374947</v>
          </cell>
          <cell r="J623">
            <v>10.205523112689482</v>
          </cell>
          <cell r="K623">
            <v>9.1972570360000034</v>
          </cell>
          <cell r="L623">
            <v>9.8082211437387858</v>
          </cell>
          <cell r="M623">
            <v>10.271274144654349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4">
          <cell r="B624" t="str">
            <v>95222</v>
          </cell>
          <cell r="C624" t="str">
            <v>52609</v>
          </cell>
          <cell r="D624" t="str">
            <v>Repair and servicing of home and garden equipment</v>
          </cell>
          <cell r="E624" t="str">
            <v>048</v>
          </cell>
          <cell r="F624">
            <v>8.8021240000000009</v>
          </cell>
          <cell r="G624">
            <v>10.059027113815258</v>
          </cell>
          <cell r="H624">
            <v>10.242538831414095</v>
          </cell>
          <cell r="I624">
            <v>10.732167354671883</v>
          </cell>
          <cell r="J624">
            <v>11.426119792216323</v>
          </cell>
          <cell r="K624">
            <v>16.994029887999993</v>
          </cell>
          <cell r="L624">
            <v>18.049074368443666</v>
          </cell>
          <cell r="M624">
            <v>18.708257022197667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</row>
        <row r="625">
          <cell r="B625" t="str">
            <v>95292</v>
          </cell>
          <cell r="C625" t="str">
            <v>52609</v>
          </cell>
          <cell r="D625" t="str">
            <v>Repair and alteration of clothing</v>
          </cell>
          <cell r="E625" t="str">
            <v>048</v>
          </cell>
          <cell r="F625">
            <v>0.28053100000000003</v>
          </cell>
          <cell r="G625">
            <v>0.32058954580345661</v>
          </cell>
          <cell r="H625">
            <v>0.32643821660719907</v>
          </cell>
          <cell r="I625">
            <v>0.34204308416621476</v>
          </cell>
          <cell r="J625">
            <v>0.36415992451710943</v>
          </cell>
          <cell r="K625">
            <v>2.7971470000000012</v>
          </cell>
          <cell r="L625">
            <v>2.9753829501554234</v>
          </cell>
          <cell r="M625">
            <v>3.0948952603011324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</row>
        <row r="626">
          <cell r="B626" t="str">
            <v>95295</v>
          </cell>
          <cell r="C626" t="str">
            <v>52609</v>
          </cell>
          <cell r="D626" t="str">
            <v>Repair of sporting goods</v>
          </cell>
          <cell r="E626" t="str">
            <v>048</v>
          </cell>
          <cell r="F626">
            <v>11.642752</v>
          </cell>
          <cell r="G626">
            <v>13.305283820976246</v>
          </cell>
          <cell r="H626">
            <v>13.548018576484948</v>
          </cell>
          <cell r="I626">
            <v>14.195660380715019</v>
          </cell>
          <cell r="J626">
            <v>15.113565664726625</v>
          </cell>
          <cell r="K626">
            <v>19.701147300000009</v>
          </cell>
          <cell r="L626">
            <v>20.963330554086841</v>
          </cell>
          <cell r="M626">
            <v>21.903630837044133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</row>
        <row r="627">
          <cell r="B627" t="str">
            <v>95296</v>
          </cell>
          <cell r="C627" t="str">
            <v>52609</v>
          </cell>
          <cell r="D627" t="str">
            <v>Repair of musical instruments</v>
          </cell>
          <cell r="E627" t="str">
            <v>048</v>
          </cell>
          <cell r="F627">
            <v>0.31186499999999995</v>
          </cell>
          <cell r="G627">
            <v>0.34046295927537557</v>
          </cell>
          <cell r="H627">
            <v>0.3694511658886207</v>
          </cell>
          <cell r="I627">
            <v>0.4080575479447508</v>
          </cell>
          <cell r="J627">
            <v>0.40483488405747781</v>
          </cell>
          <cell r="K627">
            <v>1.3534829479999986</v>
          </cell>
          <cell r="L627">
            <v>1.4372958031522942</v>
          </cell>
          <cell r="M627">
            <v>1.4672115500262226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</row>
        <row r="628">
          <cell r="B628" t="str">
            <v>95299</v>
          </cell>
          <cell r="C628" t="str">
            <v>52609</v>
          </cell>
          <cell r="D628" t="str">
            <v>Repair of other personal and household goods n.e.c.</v>
          </cell>
          <cell r="E628" t="str">
            <v>048</v>
          </cell>
          <cell r="F628">
            <v>13.290096999999999</v>
          </cell>
          <cell r="G628">
            <v>15.187862164658753</v>
          </cell>
          <cell r="H628">
            <v>15.464941711314211</v>
          </cell>
          <cell r="I628">
            <v>16.204219023024756</v>
          </cell>
          <cell r="J628">
            <v>17.251999673280537</v>
          </cell>
          <cell r="K628">
            <v>24.485411485</v>
          </cell>
          <cell r="L628">
            <v>25.495339588211422</v>
          </cell>
          <cell r="M628">
            <v>26.526676019780105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</row>
        <row r="629">
          <cell r="B629" t="str">
            <v>55101</v>
          </cell>
          <cell r="C629" t="str">
            <v>55101</v>
          </cell>
          <cell r="D629" t="str">
            <v>Hotels and resort hotels</v>
          </cell>
          <cell r="E629" t="str">
            <v>051</v>
          </cell>
          <cell r="F629">
            <v>4651.3692377969055</v>
          </cell>
          <cell r="G629">
            <v>4886.6372731041502</v>
          </cell>
          <cell r="H629">
            <v>5159.7628714023231</v>
          </cell>
          <cell r="I629">
            <v>5442.3489577806367</v>
          </cell>
          <cell r="J629">
            <v>5730.7804582607878</v>
          </cell>
          <cell r="K629">
            <v>6086.1811224565863</v>
          </cell>
          <cell r="L629">
            <v>6480.0863230987261</v>
          </cell>
          <cell r="M629">
            <v>7046.5968656867644</v>
          </cell>
          <cell r="N629">
            <v>643.69100835091376</v>
          </cell>
          <cell r="O629">
            <v>764.04124040862337</v>
          </cell>
          <cell r="P629">
            <v>842.7715860512734</v>
          </cell>
          <cell r="Q629">
            <v>919.34274512579384</v>
          </cell>
          <cell r="R629">
            <v>971.38098028405511</v>
          </cell>
          <cell r="S629">
            <v>503.78552338329627</v>
          </cell>
          <cell r="T629">
            <v>216.2273337329766</v>
          </cell>
          <cell r="U629">
            <v>211.19289150929291</v>
          </cell>
          <cell r="V629">
            <v>41.269396389093366</v>
          </cell>
          <cell r="W629">
            <v>87.543267286081289</v>
          </cell>
          <cell r="X629">
            <v>119.8683598926343</v>
          </cell>
          <cell r="Y629">
            <v>117.53170123162673</v>
          </cell>
          <cell r="Z629">
            <v>79.698203889277622</v>
          </cell>
          <cell r="AA629">
            <v>0</v>
          </cell>
          <cell r="AB629">
            <v>0</v>
          </cell>
          <cell r="AC629">
            <v>0</v>
          </cell>
        </row>
        <row r="630">
          <cell r="B630" t="str">
            <v>55102</v>
          </cell>
          <cell r="C630" t="str">
            <v>55103</v>
          </cell>
          <cell r="D630" t="str">
            <v>Motels</v>
          </cell>
          <cell r="E630" t="str">
            <v>051</v>
          </cell>
          <cell r="F630">
            <v>646.68996800000014</v>
          </cell>
          <cell r="G630">
            <v>675.40752777353919</v>
          </cell>
          <cell r="H630">
            <v>684.78067874647911</v>
          </cell>
          <cell r="I630">
            <v>712.85907305058413</v>
          </cell>
          <cell r="J630">
            <v>806.5569842366184</v>
          </cell>
          <cell r="K630">
            <v>984.02510830137419</v>
          </cell>
          <cell r="L630">
            <v>1084.6577049621392</v>
          </cell>
          <cell r="M630">
            <v>1125.2431493128204</v>
          </cell>
          <cell r="N630">
            <v>26.400505976492873</v>
          </cell>
          <cell r="O630">
            <v>32.106386874214053</v>
          </cell>
          <cell r="P630">
            <v>35.637774907678235</v>
          </cell>
          <cell r="Q630">
            <v>38.64437453128884</v>
          </cell>
          <cell r="R630">
            <v>40.340485360465024</v>
          </cell>
          <cell r="S630">
            <v>34.156284058147506</v>
          </cell>
          <cell r="T630">
            <v>33.539154858640167</v>
          </cell>
          <cell r="U630">
            <v>33.510721940405119</v>
          </cell>
          <cell r="V630">
            <v>3.9512946541130085</v>
          </cell>
          <cell r="W630">
            <v>8.38173742038291</v>
          </cell>
          <cell r="X630">
            <v>11.476669180609385</v>
          </cell>
          <cell r="Y630">
            <v>11.252948271568755</v>
          </cell>
          <cell r="Z630">
            <v>7.6306201331632666</v>
          </cell>
          <cell r="AA630">
            <v>0</v>
          </cell>
          <cell r="AB630">
            <v>0</v>
          </cell>
          <cell r="AC630">
            <v>0</v>
          </cell>
        </row>
        <row r="631">
          <cell r="B631" t="str">
            <v>55103</v>
          </cell>
          <cell r="C631" t="str">
            <v>55104</v>
          </cell>
          <cell r="D631" t="str">
            <v>Apartment hotels</v>
          </cell>
          <cell r="E631" t="str">
            <v>051</v>
          </cell>
          <cell r="F631">
            <v>152.03657332961461</v>
          </cell>
          <cell r="G631">
            <v>158.64599042018821</v>
          </cell>
          <cell r="H631">
            <v>151.28433214473574</v>
          </cell>
          <cell r="I631">
            <v>152.10303079546435</v>
          </cell>
          <cell r="J631">
            <v>166.38248848310542</v>
          </cell>
          <cell r="K631">
            <v>153.52288599999994</v>
          </cell>
          <cell r="L631">
            <v>154.13902545329162</v>
          </cell>
          <cell r="M631">
            <v>154.55001245679028</v>
          </cell>
          <cell r="N631">
            <v>14.505587170103311</v>
          </cell>
          <cell r="O631">
            <v>17.578268298304444</v>
          </cell>
          <cell r="P631">
            <v>19.511956940576294</v>
          </cell>
          <cell r="Q631">
            <v>21.242633294473059</v>
          </cell>
          <cell r="R631">
            <v>22.327356588184443</v>
          </cell>
          <cell r="S631">
            <v>15.542403509550528</v>
          </cell>
          <cell r="T631">
            <v>12.160613381650014</v>
          </cell>
          <cell r="U631">
            <v>12.075004269100109</v>
          </cell>
          <cell r="V631">
            <v>2.9886291685917366</v>
          </cell>
          <cell r="W631">
            <v>6.3396701918846023</v>
          </cell>
          <cell r="X631">
            <v>8.680574665760183</v>
          </cell>
          <cell r="Y631">
            <v>8.5113595368184072</v>
          </cell>
          <cell r="Z631">
            <v>5.7715498085359602</v>
          </cell>
          <cell r="AA631">
            <v>0</v>
          </cell>
          <cell r="AB631">
            <v>0</v>
          </cell>
          <cell r="AC631">
            <v>0</v>
          </cell>
        </row>
        <row r="632">
          <cell r="B632" t="str">
            <v>55104</v>
          </cell>
          <cell r="C632" t="str">
            <v>55105</v>
          </cell>
          <cell r="D632" t="str">
            <v>Chalets</v>
          </cell>
          <cell r="E632" t="str">
            <v>051</v>
          </cell>
          <cell r="F632">
            <v>81.80551100000001</v>
          </cell>
          <cell r="G632">
            <v>86.000718423898633</v>
          </cell>
          <cell r="H632">
            <v>90.449385428862897</v>
          </cell>
          <cell r="I632">
            <v>96.553728948102275</v>
          </cell>
          <cell r="J632">
            <v>102.50075540492459</v>
          </cell>
          <cell r="K632">
            <v>71.751800999999958</v>
          </cell>
          <cell r="L632">
            <v>73.233637743212711</v>
          </cell>
          <cell r="M632">
            <v>64.185646016132864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</row>
        <row r="633">
          <cell r="B633" t="str">
            <v>55105</v>
          </cell>
          <cell r="C633" t="str">
            <v>55106</v>
          </cell>
          <cell r="D633" t="str">
            <v>Rest house/guest house</v>
          </cell>
          <cell r="E633" t="str">
            <v>051</v>
          </cell>
          <cell r="F633">
            <v>19.349592999999999</v>
          </cell>
          <cell r="G633">
            <v>19.278287996511455</v>
          </cell>
          <cell r="H633">
            <v>19.99688590930511</v>
          </cell>
          <cell r="I633">
            <v>20.077103238726714</v>
          </cell>
          <cell r="J633">
            <v>51.121298999683063</v>
          </cell>
          <cell r="K633">
            <v>33.011009000000001</v>
          </cell>
          <cell r="L633">
            <v>39.42579480358922</v>
          </cell>
          <cell r="M633">
            <v>34.451616892493846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</row>
        <row r="634">
          <cell r="B634" t="str">
            <v>55109</v>
          </cell>
          <cell r="C634" t="str">
            <v>55106</v>
          </cell>
          <cell r="D634" t="str">
            <v>Other short term accommodation activities n.e.c.</v>
          </cell>
          <cell r="E634" t="str">
            <v>051</v>
          </cell>
          <cell r="F634">
            <v>0.111947</v>
          </cell>
          <cell r="G634">
            <v>0.11564875888709665</v>
          </cell>
          <cell r="H634">
            <v>0.11846661135073559</v>
          </cell>
          <cell r="I634">
            <v>0.11177481029578647</v>
          </cell>
          <cell r="J634">
            <v>0.11718750613160593</v>
          </cell>
          <cell r="K634">
            <v>0.13175000000000001</v>
          </cell>
          <cell r="L634">
            <v>0.13422914974400266</v>
          </cell>
          <cell r="M634">
            <v>0.11715896813816259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</row>
        <row r="635">
          <cell r="B635" t="str">
            <v>55200</v>
          </cell>
          <cell r="C635" t="str">
            <v>55106</v>
          </cell>
          <cell r="D635" t="str">
            <v>Camping grounds/sites and recreational vehicle parks</v>
          </cell>
          <cell r="E635" t="str">
            <v>051</v>
          </cell>
          <cell r="F635">
            <v>3.1550540000000002</v>
          </cell>
          <cell r="G635">
            <v>3.2209155210468512</v>
          </cell>
          <cell r="H635">
            <v>3.311232402836966</v>
          </cell>
          <cell r="I635">
            <v>3.519985689065237</v>
          </cell>
          <cell r="J635">
            <v>3.7534955360400728</v>
          </cell>
          <cell r="K635">
            <v>1.8370860000000009</v>
          </cell>
          <cell r="L635">
            <v>1.8933696842324452</v>
          </cell>
          <cell r="M635">
            <v>1.6504243661936562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</row>
        <row r="636">
          <cell r="B636" t="str">
            <v>56101</v>
          </cell>
          <cell r="C636" t="str">
            <v>55211</v>
          </cell>
          <cell r="D636" t="str">
            <v>Restaurants and restaurant cum night clubs</v>
          </cell>
          <cell r="E636" t="str">
            <v>050</v>
          </cell>
          <cell r="F636">
            <v>7561.7810461984445</v>
          </cell>
          <cell r="G636">
            <v>8392.9204060158809</v>
          </cell>
          <cell r="H636">
            <v>9415.9604670294084</v>
          </cell>
          <cell r="I636">
            <v>10207.884936322323</v>
          </cell>
          <cell r="J636">
            <v>11461.64970382462</v>
          </cell>
          <cell r="K636">
            <v>13016.002823591385</v>
          </cell>
          <cell r="L636">
            <v>14379.500623916083</v>
          </cell>
          <cell r="M636">
            <v>16182.664550530688</v>
          </cell>
          <cell r="N636">
            <v>370.13387945610896</v>
          </cell>
          <cell r="O636">
            <v>480.55593552680551</v>
          </cell>
          <cell r="P636">
            <v>546.95888439385885</v>
          </cell>
          <cell r="Q636">
            <v>604.03884946661856</v>
          </cell>
          <cell r="R636">
            <v>647.10363369715071</v>
          </cell>
          <cell r="S636">
            <v>342.47955861208027</v>
          </cell>
          <cell r="T636">
            <v>107.72707189029786</v>
          </cell>
          <cell r="U636">
            <v>97.022039677377123</v>
          </cell>
          <cell r="V636">
            <v>123.66680316695968</v>
          </cell>
          <cell r="W636">
            <v>262.3298848858737</v>
          </cell>
          <cell r="X636">
            <v>359.19441925024842</v>
          </cell>
          <cell r="Y636">
            <v>352.19244849267363</v>
          </cell>
          <cell r="Z636">
            <v>238.82157132155817</v>
          </cell>
          <cell r="AA636">
            <v>0</v>
          </cell>
          <cell r="AB636">
            <v>0</v>
          </cell>
          <cell r="AC636">
            <v>0</v>
          </cell>
        </row>
        <row r="637">
          <cell r="B637" t="str">
            <v>56103</v>
          </cell>
          <cell r="C637" t="str">
            <v>55212</v>
          </cell>
          <cell r="D637" t="str">
            <v>Fast-food restaurants</v>
          </cell>
          <cell r="E637" t="str">
            <v>050</v>
          </cell>
          <cell r="F637">
            <v>1378.2971050000001</v>
          </cell>
          <cell r="G637">
            <v>1548.9855793957358</v>
          </cell>
          <cell r="H637">
            <v>1694.5369739787739</v>
          </cell>
          <cell r="I637">
            <v>1784.8229860917027</v>
          </cell>
          <cell r="J637">
            <v>1771.7761792284759</v>
          </cell>
          <cell r="K637">
            <v>1951.7103416683312</v>
          </cell>
          <cell r="L637">
            <v>2213.2863026296354</v>
          </cell>
          <cell r="M637">
            <v>2685.2300447840744</v>
          </cell>
          <cell r="N637">
            <v>12.534012754447053</v>
          </cell>
          <cell r="O637">
            <v>16.286176872809918</v>
          </cell>
          <cell r="P637">
            <v>18.565854127333349</v>
          </cell>
          <cell r="Q637">
            <v>20.502044090693616</v>
          </cell>
          <cell r="R637">
            <v>21.983865261505088</v>
          </cell>
          <cell r="S637">
            <v>11.532935772149891</v>
          </cell>
          <cell r="T637">
            <v>3.241270859974196</v>
          </cell>
          <cell r="U637">
            <v>2.8593526108254905</v>
          </cell>
          <cell r="V637">
            <v>4.8599682181171406</v>
          </cell>
          <cell r="W637">
            <v>10.30927355247019</v>
          </cell>
          <cell r="X637">
            <v>14.115942330331427</v>
          </cell>
          <cell r="Y637">
            <v>13.840772644736361</v>
          </cell>
          <cell r="Z637">
            <v>9.3854229000856542</v>
          </cell>
          <cell r="AA637">
            <v>0</v>
          </cell>
          <cell r="AB637">
            <v>0</v>
          </cell>
          <cell r="AC637">
            <v>0</v>
          </cell>
        </row>
        <row r="638">
          <cell r="B638" t="str">
            <v>56302</v>
          </cell>
          <cell r="C638" t="str">
            <v>55213</v>
          </cell>
          <cell r="D638" t="str">
            <v>Coffee shops</v>
          </cell>
          <cell r="E638" t="str">
            <v>050</v>
          </cell>
          <cell r="F638">
            <v>700.28541299999972</v>
          </cell>
          <cell r="G638">
            <v>754.65161714956525</v>
          </cell>
          <cell r="H638">
            <v>896.14136597318543</v>
          </cell>
          <cell r="I638">
            <v>990.35123886896099</v>
          </cell>
          <cell r="J638">
            <v>1050.1083386085172</v>
          </cell>
          <cell r="K638">
            <v>1316.8874179999993</v>
          </cell>
          <cell r="L638">
            <v>1434.528667635032</v>
          </cell>
          <cell r="M638">
            <v>1655.3320657885956</v>
          </cell>
          <cell r="N638">
            <v>59.991522794598893</v>
          </cell>
          <cell r="O638">
            <v>77.150755413659581</v>
          </cell>
          <cell r="P638">
            <v>87.48663498820153</v>
          </cell>
          <cell r="Q638">
            <v>96.351256751136376</v>
          </cell>
          <cell r="R638">
            <v>102.810973939638</v>
          </cell>
          <cell r="S638">
            <v>59.645848734094443</v>
          </cell>
          <cell r="T638">
            <v>28.005667217006756</v>
          </cell>
          <cell r="U638">
            <v>26.54801662856654</v>
          </cell>
          <cell r="V638">
            <v>11.324334320560181</v>
          </cell>
          <cell r="W638">
            <v>24.021897895355252</v>
          </cell>
          <cell r="X638">
            <v>32.891912667764579</v>
          </cell>
          <cell r="Y638">
            <v>32.250732854500455</v>
          </cell>
          <cell r="Z638">
            <v>21.869210227384592</v>
          </cell>
          <cell r="AA638">
            <v>0</v>
          </cell>
          <cell r="AB638">
            <v>0</v>
          </cell>
          <cell r="AC638">
            <v>0</v>
          </cell>
        </row>
        <row r="639">
          <cell r="B639" t="str">
            <v>56102</v>
          </cell>
          <cell r="C639" t="str">
            <v>55214</v>
          </cell>
          <cell r="D639" t="str">
            <v>Cafeterias/canteens</v>
          </cell>
          <cell r="E639" t="str">
            <v>050</v>
          </cell>
          <cell r="F639">
            <v>523.59578500000021</v>
          </cell>
          <cell r="G639">
            <v>542.37971377119311</v>
          </cell>
          <cell r="H639">
            <v>593.06810853770048</v>
          </cell>
          <cell r="I639">
            <v>640.90191493383475</v>
          </cell>
          <cell r="J639">
            <v>602.88424405810918</v>
          </cell>
          <cell r="K639">
            <v>707.57956051880592</v>
          </cell>
          <cell r="L639">
            <v>875.43579652263156</v>
          </cell>
          <cell r="M639">
            <v>951.75890948605229</v>
          </cell>
          <cell r="N639">
            <v>22.370369118706478</v>
          </cell>
          <cell r="O639">
            <v>28.905834050903238</v>
          </cell>
          <cell r="P639">
            <v>32.847171528219953</v>
          </cell>
          <cell r="Q639">
            <v>36.223426684629125</v>
          </cell>
          <cell r="R639">
            <v>38.733315228474453</v>
          </cell>
          <cell r="S639">
            <v>21.476080625325931</v>
          </cell>
          <cell r="T639">
            <v>8.4097867106017627</v>
          </cell>
          <cell r="U639">
            <v>7.8097663865541103</v>
          </cell>
          <cell r="V639">
            <v>8.6827552992448211</v>
          </cell>
          <cell r="W639">
            <v>18.418412539280826</v>
          </cell>
          <cell r="X639">
            <v>25.219356911762684</v>
          </cell>
          <cell r="Y639">
            <v>24.72774237056354</v>
          </cell>
          <cell r="Z639">
            <v>16.767873114393321</v>
          </cell>
          <cell r="AA639">
            <v>0</v>
          </cell>
          <cell r="AB639">
            <v>0</v>
          </cell>
          <cell r="AC639">
            <v>0</v>
          </cell>
        </row>
        <row r="640">
          <cell r="B640" t="str">
            <v>56210</v>
          </cell>
          <cell r="C640" t="str">
            <v>55216</v>
          </cell>
          <cell r="D640" t="str">
            <v>Event/food caterers</v>
          </cell>
          <cell r="E640" t="str">
            <v>050</v>
          </cell>
          <cell r="F640">
            <v>344.84110900000002</v>
          </cell>
          <cell r="G640">
            <v>382.62826252890261</v>
          </cell>
          <cell r="H640">
            <v>399.35500180853342</v>
          </cell>
          <cell r="I640">
            <v>453.57568487034996</v>
          </cell>
          <cell r="J640">
            <v>517.17054883528954</v>
          </cell>
          <cell r="K640">
            <v>672.6984988558944</v>
          </cell>
          <cell r="L640">
            <v>771.92036622225874</v>
          </cell>
          <cell r="M640">
            <v>829.10862249830598</v>
          </cell>
          <cell r="N640">
            <v>12.934012921343907</v>
          </cell>
          <cell r="O640">
            <v>16.743887459153289</v>
          </cell>
          <cell r="P640">
            <v>19.081015917239409</v>
          </cell>
          <cell r="Q640">
            <v>21.043389563134124</v>
          </cell>
          <cell r="R640">
            <v>22.541413399375628</v>
          </cell>
          <cell r="S640">
            <v>12.254626188006537</v>
          </cell>
          <cell r="T640">
            <v>4.0345808046021734</v>
          </cell>
          <cell r="U640">
            <v>3.6510118935416154</v>
          </cell>
          <cell r="V640">
            <v>9.4609198175483868</v>
          </cell>
          <cell r="W640">
            <v>20.069104586630399</v>
          </cell>
          <cell r="X640">
            <v>27.479562117001436</v>
          </cell>
          <cell r="Y640">
            <v>26.943888175363295</v>
          </cell>
          <cell r="Z640">
            <v>18.270640779188856</v>
          </cell>
          <cell r="AA640">
            <v>0</v>
          </cell>
          <cell r="AB640">
            <v>0</v>
          </cell>
          <cell r="AC640">
            <v>0</v>
          </cell>
        </row>
        <row r="641">
          <cell r="B641" t="str">
            <v>56301</v>
          </cell>
          <cell r="C641" t="str">
            <v>55217</v>
          </cell>
          <cell r="D641" t="str">
            <v>Pubs, bars, discotheques, coffee houses, cocktail lounges and karaoke</v>
          </cell>
          <cell r="E641" t="str">
            <v>050</v>
          </cell>
          <cell r="F641">
            <v>637.86637300000007</v>
          </cell>
          <cell r="G641">
            <v>701.928648640554</v>
          </cell>
          <cell r="H641">
            <v>711.93211490334488</v>
          </cell>
          <cell r="I641">
            <v>701.12082174782449</v>
          </cell>
          <cell r="J641">
            <v>821.04278486148473</v>
          </cell>
          <cell r="K641">
            <v>785.68027000000006</v>
          </cell>
          <cell r="L641">
            <v>886.898390363423</v>
          </cell>
          <cell r="M641">
            <v>952.51973026630912</v>
          </cell>
          <cell r="N641">
            <v>32.727164763563245</v>
          </cell>
          <cell r="O641">
            <v>41.347950990865058</v>
          </cell>
          <cell r="P641">
            <v>45.904450759878756</v>
          </cell>
          <cell r="Q641">
            <v>49.926046694004143</v>
          </cell>
          <cell r="R641">
            <v>53.430113103567585</v>
          </cell>
          <cell r="S641">
            <v>31.291342256315481</v>
          </cell>
          <cell r="T641">
            <v>15.213020511985249</v>
          </cell>
          <cell r="U641">
            <v>14.502526586125025</v>
          </cell>
          <cell r="V641">
            <v>3.1436300094417957</v>
          </cell>
          <cell r="W641">
            <v>6.6684678295377218</v>
          </cell>
          <cell r="X641">
            <v>9.1307798589620415</v>
          </cell>
          <cell r="Y641">
            <v>8.9527886371057708</v>
          </cell>
          <cell r="Z641">
            <v>6.0708827210072025</v>
          </cell>
          <cell r="AA641">
            <v>0</v>
          </cell>
          <cell r="AB641">
            <v>0</v>
          </cell>
          <cell r="AC641">
            <v>0</v>
          </cell>
        </row>
        <row r="642">
          <cell r="B642" t="str">
            <v>56290</v>
          </cell>
          <cell r="C642" t="str">
            <v>55219</v>
          </cell>
          <cell r="D642" t="str">
            <v>Other food service activities</v>
          </cell>
          <cell r="E642" t="str">
            <v>050</v>
          </cell>
          <cell r="F642">
            <v>1319.0655477084388</v>
          </cell>
          <cell r="G642">
            <v>1437.8584203618473</v>
          </cell>
          <cell r="H642">
            <v>1326.6901479703615</v>
          </cell>
          <cell r="I642">
            <v>1533.9097201851907</v>
          </cell>
          <cell r="J642">
            <v>1726.6072634816444</v>
          </cell>
          <cell r="K642">
            <v>1537.5353439999994</v>
          </cell>
          <cell r="L642">
            <v>1607.4757228735789</v>
          </cell>
          <cell r="M642">
            <v>1678.1871666730897</v>
          </cell>
          <cell r="N642">
            <v>17.781010801236224</v>
          </cell>
          <cell r="O642">
            <v>22.504222048236116</v>
          </cell>
          <cell r="P642">
            <v>25.369229614686816</v>
          </cell>
          <cell r="Q642">
            <v>27.804720438814961</v>
          </cell>
          <cell r="R642">
            <v>29.471369494521454</v>
          </cell>
          <cell r="S642">
            <v>19.722790867589893</v>
          </cell>
          <cell r="T642">
            <v>13.400459940126174</v>
          </cell>
          <cell r="U642">
            <v>13.098750894606187</v>
          </cell>
          <cell r="V642">
            <v>5.0606693259464723</v>
          </cell>
          <cell r="W642">
            <v>10.735013501793976</v>
          </cell>
          <cell r="X642">
            <v>14.698885497159393</v>
          </cell>
          <cell r="Y642">
            <v>14.412352185659513</v>
          </cell>
          <cell r="Z642">
            <v>9.7730107790499634</v>
          </cell>
          <cell r="AA642">
            <v>0</v>
          </cell>
          <cell r="AB642">
            <v>0</v>
          </cell>
          <cell r="AC642">
            <v>0</v>
          </cell>
        </row>
        <row r="643">
          <cell r="B643" t="str">
            <v>56309</v>
          </cell>
          <cell r="C643" t="str">
            <v>55219</v>
          </cell>
          <cell r="D643" t="str">
            <v>Others drinking places n.e.c.</v>
          </cell>
          <cell r="E643" t="str">
            <v>050</v>
          </cell>
          <cell r="F643">
            <v>352.17720200000002</v>
          </cell>
          <cell r="G643">
            <v>350.37712992104298</v>
          </cell>
          <cell r="H643">
            <v>462.16949325166183</v>
          </cell>
          <cell r="I643">
            <v>451.38631573171483</v>
          </cell>
          <cell r="J643">
            <v>463.51620265478812</v>
          </cell>
          <cell r="K643">
            <v>619.35860151884333</v>
          </cell>
          <cell r="L643">
            <v>736.88788775083913</v>
          </cell>
          <cell r="M643">
            <v>778.15541443856932</v>
          </cell>
        </row>
        <row r="644">
          <cell r="B644" t="str">
            <v>56106</v>
          </cell>
          <cell r="C644" t="str">
            <v>55221</v>
          </cell>
          <cell r="D644" t="str">
            <v>Food stalls/hawkers</v>
          </cell>
          <cell r="E644" t="str">
            <v>050</v>
          </cell>
          <cell r="F644">
            <v>3490.6698559999995</v>
          </cell>
          <cell r="G644">
            <v>4028.5671281454897</v>
          </cell>
          <cell r="H644">
            <v>4344.4915947440722</v>
          </cell>
          <cell r="I644">
            <v>5125.9169834449922</v>
          </cell>
          <cell r="J644">
            <v>6066.5166555938231</v>
          </cell>
          <cell r="K644">
            <v>6747.8181390578266</v>
          </cell>
          <cell r="L644">
            <v>7771.9980588372309</v>
          </cell>
          <cell r="M644">
            <v>8827.4982743280907</v>
          </cell>
          <cell r="N644">
            <v>68.947213615525754</v>
          </cell>
          <cell r="O644">
            <v>89.507493082678252</v>
          </cell>
          <cell r="P644">
            <v>101.8521635665886</v>
          </cell>
          <cell r="Q644">
            <v>112.48363178632471</v>
          </cell>
          <cell r="R644">
            <v>120.48559359249529</v>
          </cell>
          <cell r="S644">
            <v>63.828703789855361</v>
          </cell>
          <cell r="T644">
            <v>20.348011776381195</v>
          </cell>
          <cell r="U644">
            <v>18.36813502918476</v>
          </cell>
          <cell r="V644">
            <v>37.518268297801932</v>
          </cell>
          <cell r="W644">
            <v>79.586135904168472</v>
          </cell>
          <cell r="X644">
            <v>108.97308127476909</v>
          </cell>
          <cell r="Y644">
            <v>106.84881016264706</v>
          </cell>
          <cell r="Z644">
            <v>72.454139338007607</v>
          </cell>
          <cell r="AA644">
            <v>0</v>
          </cell>
          <cell r="AB644">
            <v>0</v>
          </cell>
          <cell r="AC644">
            <v>0</v>
          </cell>
        </row>
        <row r="645">
          <cell r="B645" t="str">
            <v>49110</v>
          </cell>
          <cell r="C645" t="str">
            <v>60100</v>
          </cell>
          <cell r="D645" t="str">
            <v>Passenger transport by inter-urban railways</v>
          </cell>
          <cell r="E645" t="str">
            <v>052</v>
          </cell>
          <cell r="F645">
            <v>111.10851000000002</v>
          </cell>
          <cell r="G645">
            <v>110.75464267190085</v>
          </cell>
          <cell r="H645">
            <v>110.44212031890436</v>
          </cell>
          <cell r="I645">
            <v>119.83722533208311</v>
          </cell>
          <cell r="J645">
            <v>125.90175078119501</v>
          </cell>
          <cell r="K645">
            <v>146.54952209105699</v>
          </cell>
          <cell r="L645">
            <v>210.70883935123612</v>
          </cell>
          <cell r="M645">
            <v>248.47795113131144</v>
          </cell>
          <cell r="N645">
            <v>1.4862852323748648</v>
          </cell>
          <cell r="O645">
            <v>1.6838532742774599</v>
          </cell>
          <cell r="P645">
            <v>1.3924803845240394</v>
          </cell>
          <cell r="Q645">
            <v>1.5773124949038735</v>
          </cell>
          <cell r="R645">
            <v>1.5270699370859446</v>
          </cell>
          <cell r="S645">
            <v>1.2516819341717016</v>
          </cell>
          <cell r="T645">
            <v>1.091371406426682</v>
          </cell>
          <cell r="U645">
            <v>1.0872266724657886</v>
          </cell>
          <cell r="V645">
            <v>57.986227128952478</v>
          </cell>
          <cell r="W645">
            <v>118.10313014611654</v>
          </cell>
          <cell r="X645">
            <v>106.5959144900188</v>
          </cell>
          <cell r="Y645">
            <v>111.90633791193348</v>
          </cell>
          <cell r="Z645">
            <v>89.000829604340481</v>
          </cell>
          <cell r="AA645">
            <v>40.591481908111291</v>
          </cell>
          <cell r="AB645">
            <v>11.5</v>
          </cell>
          <cell r="AC645">
            <v>10</v>
          </cell>
        </row>
        <row r="646">
          <cell r="B646" t="str">
            <v>52212</v>
          </cell>
          <cell r="C646" t="str">
            <v>60100</v>
          </cell>
          <cell r="D646" t="str">
            <v>Towing and road side assistance</v>
          </cell>
          <cell r="E646" t="str">
            <v>052</v>
          </cell>
          <cell r="F646">
            <v>10.157464662770492</v>
          </cell>
          <cell r="G646">
            <v>10.903363467283352</v>
          </cell>
          <cell r="H646">
            <v>11.63078136777237</v>
          </cell>
          <cell r="I646">
            <v>12.42471603032018</v>
          </cell>
          <cell r="J646">
            <v>13.404441801941456</v>
          </cell>
          <cell r="K646">
            <v>14.421241961589367</v>
          </cell>
          <cell r="L646">
            <v>15.839754094859266</v>
          </cell>
          <cell r="M646">
            <v>17.336056427748588</v>
          </cell>
        </row>
        <row r="647">
          <cell r="B647" t="str">
            <v>49211</v>
          </cell>
          <cell r="C647" t="str">
            <v>60211</v>
          </cell>
          <cell r="D647" t="str">
            <v>City bus services</v>
          </cell>
          <cell r="E647" t="str">
            <v>052</v>
          </cell>
          <cell r="F647">
            <v>511.90045299999952</v>
          </cell>
          <cell r="G647">
            <v>572.03946969352262</v>
          </cell>
          <cell r="H647">
            <v>607.51380502815107</v>
          </cell>
          <cell r="I647">
            <v>693.0360260983341</v>
          </cell>
          <cell r="J647">
            <v>758.52419094099764</v>
          </cell>
          <cell r="K647">
            <v>804.26773723225199</v>
          </cell>
          <cell r="L647">
            <v>845.59417397185632</v>
          </cell>
          <cell r="M647">
            <v>875.39036426842961</v>
          </cell>
          <cell r="N647">
            <v>8.8840144343286234</v>
          </cell>
          <cell r="O647">
            <v>11.006843237701716</v>
          </cell>
          <cell r="P647">
            <v>12.351797043353235</v>
          </cell>
          <cell r="Q647">
            <v>13.305479447786183</v>
          </cell>
          <cell r="R647">
            <v>13.919518206685238</v>
          </cell>
          <cell r="S647">
            <v>12.218495758340776</v>
          </cell>
          <cell r="T647">
            <v>12.17787250760772</v>
          </cell>
          <cell r="U647">
            <v>12.045513136834861</v>
          </cell>
          <cell r="V647">
            <v>88.951244389066474</v>
          </cell>
          <cell r="W647">
            <v>191.41864768425461</v>
          </cell>
          <cell r="X647">
            <v>264.09860728859792</v>
          </cell>
          <cell r="Y647">
            <v>257.48269479863063</v>
          </cell>
          <cell r="Z647">
            <v>174.95073924697363</v>
          </cell>
          <cell r="AA647">
            <v>0</v>
          </cell>
          <cell r="AB647">
            <v>0</v>
          </cell>
          <cell r="AC647">
            <v>0</v>
          </cell>
        </row>
        <row r="648">
          <cell r="B648" t="str">
            <v>49221</v>
          </cell>
          <cell r="C648" t="str">
            <v>60211</v>
          </cell>
          <cell r="D648" t="str">
            <v>Express bus services</v>
          </cell>
          <cell r="E648" t="str">
            <v>052</v>
          </cell>
          <cell r="F648">
            <v>152.25017</v>
          </cell>
          <cell r="G648">
            <v>159.55343455439072</v>
          </cell>
          <cell r="H648">
            <v>163.5664547205341</v>
          </cell>
          <cell r="I648">
            <v>191.60641190716183</v>
          </cell>
          <cell r="J648">
            <v>207.76510735423767</v>
          </cell>
          <cell r="K648">
            <v>230.12324068660394</v>
          </cell>
          <cell r="L648">
            <v>250.17568457970248</v>
          </cell>
          <cell r="M648">
            <v>270.03218489551102</v>
          </cell>
          <cell r="N648">
            <v>2.6422963683311842</v>
          </cell>
          <cell r="O648">
            <v>3.0700322883628539</v>
          </cell>
          <cell r="P648">
            <v>3.3255864065759706</v>
          </cell>
          <cell r="Q648">
            <v>3.6786185417337336</v>
          </cell>
          <cell r="R648">
            <v>3.8126538732318158</v>
          </cell>
          <cell r="S648">
            <v>3.4960495243798881</v>
          </cell>
          <cell r="T648">
            <v>3.6029193259513859</v>
          </cell>
          <cell r="U648">
            <v>3.715686582003201</v>
          </cell>
          <cell r="V648">
            <v>26.456007218940535</v>
          </cell>
          <cell r="W648">
            <v>53.39055134105115</v>
          </cell>
          <cell r="X648">
            <v>71.105664650410475</v>
          </cell>
          <cell r="Y648">
            <v>71.187259277560727</v>
          </cell>
          <cell r="Z648">
            <v>47.920237159816729</v>
          </cell>
          <cell r="AA648">
            <v>0</v>
          </cell>
          <cell r="AB648">
            <v>0</v>
          </cell>
          <cell r="AC648">
            <v>0</v>
          </cell>
        </row>
        <row r="649">
          <cell r="B649" t="str">
            <v>49222</v>
          </cell>
          <cell r="C649" t="str">
            <v>60212</v>
          </cell>
          <cell r="D649" t="str">
            <v>Employees bus services</v>
          </cell>
          <cell r="E649" t="str">
            <v>052</v>
          </cell>
          <cell r="F649">
            <v>347.12857395001004</v>
          </cell>
          <cell r="G649">
            <v>374.17548577756759</v>
          </cell>
          <cell r="H649">
            <v>397.78933647743986</v>
          </cell>
          <cell r="I649">
            <v>443.15851667384476</v>
          </cell>
          <cell r="J649">
            <v>488.41343178550591</v>
          </cell>
          <cell r="K649">
            <v>528.47753725809332</v>
          </cell>
          <cell r="L649">
            <v>569.24857863738521</v>
          </cell>
          <cell r="M649">
            <v>614.3697474120122</v>
          </cell>
          <cell r="N649">
            <v>8.069935510549211</v>
          </cell>
          <cell r="O649">
            <v>9.8318630926060315</v>
          </cell>
          <cell r="P649">
            <v>10.918579485087324</v>
          </cell>
          <cell r="Q649">
            <v>11.826643603166618</v>
          </cell>
          <cell r="R649">
            <v>12.324697201868254</v>
          </cell>
          <cell r="S649">
            <v>11.006396422426066</v>
          </cell>
          <cell r="T649">
            <v>11.307608121583053</v>
          </cell>
          <cell r="U649">
            <v>11.303700006503897</v>
          </cell>
          <cell r="V649">
            <v>135.19150136725523</v>
          </cell>
          <cell r="W649">
            <v>286.77680738088083</v>
          </cell>
          <cell r="X649">
            <v>392.66829559441777</v>
          </cell>
          <cell r="Y649">
            <v>385.01380049140971</v>
          </cell>
          <cell r="Z649">
            <v>261.07771818326233</v>
          </cell>
          <cell r="AA649">
            <v>0</v>
          </cell>
          <cell r="AB649">
            <v>0</v>
          </cell>
          <cell r="AC649">
            <v>0</v>
          </cell>
        </row>
        <row r="650">
          <cell r="B650" t="str">
            <v>49223</v>
          </cell>
          <cell r="C650" t="str">
            <v>60213</v>
          </cell>
          <cell r="D650" t="str">
            <v>School bus services</v>
          </cell>
          <cell r="E650" t="str">
            <v>052</v>
          </cell>
          <cell r="F650">
            <v>132.57522207554607</v>
          </cell>
          <cell r="G650">
            <v>141.58835537443008</v>
          </cell>
          <cell r="H650">
            <v>151.8839470001202</v>
          </cell>
          <cell r="I650">
            <v>166.08776016646237</v>
          </cell>
          <cell r="J650">
            <v>185.72836592462076</v>
          </cell>
          <cell r="K650">
            <v>197.38048309601822</v>
          </cell>
          <cell r="L650">
            <v>208.96280307068741</v>
          </cell>
          <cell r="M650">
            <v>222.61387349963596</v>
          </cell>
          <cell r="N650">
            <v>9.6637748354025135</v>
          </cell>
          <cell r="O650">
            <v>11.787302572989466</v>
          </cell>
          <cell r="P650">
            <v>13.09281014374927</v>
          </cell>
          <cell r="Q650">
            <v>14.183260564153098</v>
          </cell>
          <cell r="R650">
            <v>14.779579000971895</v>
          </cell>
          <cell r="S650">
            <v>13.208530643686696</v>
          </cell>
          <cell r="T650">
            <v>13.580348827060154</v>
          </cell>
          <cell r="U650">
            <v>13.580348827060154</v>
          </cell>
          <cell r="V650">
            <v>26.81022435718782</v>
          </cell>
          <cell r="W650">
            <v>56.871552342873066</v>
          </cell>
          <cell r="X650">
            <v>77.871204893584832</v>
          </cell>
          <cell r="Y650">
            <v>76.353219450881937</v>
          </cell>
          <cell r="Z650">
            <v>51.775090359720501</v>
          </cell>
          <cell r="AA650">
            <v>0</v>
          </cell>
          <cell r="AB650">
            <v>0</v>
          </cell>
          <cell r="AC650">
            <v>0</v>
          </cell>
        </row>
        <row r="651">
          <cell r="B651" t="str">
            <v>49212</v>
          </cell>
          <cell r="C651" t="str">
            <v>60214</v>
          </cell>
          <cell r="D651" t="str">
            <v>Urban and suburban railway passenger transport service</v>
          </cell>
          <cell r="E651" t="str">
            <v>052</v>
          </cell>
          <cell r="F651">
            <v>156.25870999999989</v>
          </cell>
          <cell r="G651">
            <v>159.77349359189742</v>
          </cell>
          <cell r="H651">
            <v>168.24734596700836</v>
          </cell>
          <cell r="I651">
            <v>187.72394147476564</v>
          </cell>
          <cell r="J651">
            <v>189.83877983707794</v>
          </cell>
          <cell r="K651">
            <v>189.11348681245369</v>
          </cell>
          <cell r="L651">
            <v>199.36010058807301</v>
          </cell>
          <cell r="M651">
            <v>206.40833724083535</v>
          </cell>
          <cell r="N651">
            <v>7.1491334248395502</v>
          </cell>
          <cell r="O651">
            <v>9.0642109569370941</v>
          </cell>
          <cell r="P651">
            <v>9.5894822562212809</v>
          </cell>
          <cell r="Q651">
            <v>11.320725779275751</v>
          </cell>
          <cell r="R651">
            <v>10.200760780431123</v>
          </cell>
          <cell r="S651">
            <v>7.6472104822424072</v>
          </cell>
          <cell r="T651">
            <v>5.4363166348311172</v>
          </cell>
          <cell r="U651">
            <v>5.3928133721967733</v>
          </cell>
          <cell r="V651">
            <v>28.142754709464793</v>
          </cell>
          <cell r="W651">
            <v>59.698200440566787</v>
          </cell>
          <cell r="X651">
            <v>81.741584443812698</v>
          </cell>
          <cell r="Y651">
            <v>80.148151602767769</v>
          </cell>
          <cell r="Z651">
            <v>54.348432472678745</v>
          </cell>
          <cell r="AA651">
            <v>0</v>
          </cell>
          <cell r="AB651">
            <v>0</v>
          </cell>
          <cell r="AC651">
            <v>0</v>
          </cell>
        </row>
        <row r="652">
          <cell r="B652" t="str">
            <v>49229</v>
          </cell>
          <cell r="C652" t="str">
            <v>60219</v>
          </cell>
          <cell r="D652" t="str">
            <v>Other passenger land transport n.e.c.</v>
          </cell>
          <cell r="E652" t="str">
            <v>052</v>
          </cell>
          <cell r="F652">
            <v>77.503346568608947</v>
          </cell>
          <cell r="G652">
            <v>80.873098114190427</v>
          </cell>
          <cell r="H652">
            <v>85.538444887926602</v>
          </cell>
          <cell r="I652">
            <v>90.302413993297023</v>
          </cell>
          <cell r="J652">
            <v>102.46592323996207</v>
          </cell>
          <cell r="K652">
            <v>110.62253737485025</v>
          </cell>
          <cell r="L652">
            <v>114.8550323483326</v>
          </cell>
          <cell r="M652">
            <v>121.79012338315752</v>
          </cell>
          <cell r="N652">
            <v>0.78437830253853169</v>
          </cell>
          <cell r="O652">
            <v>0.95673839065854482</v>
          </cell>
          <cell r="P652">
            <v>1.0627023467466348</v>
          </cell>
          <cell r="Q652">
            <v>1.151210788253918</v>
          </cell>
          <cell r="R652">
            <v>1.1996120860087904</v>
          </cell>
          <cell r="S652">
            <v>1.072095016883909</v>
          </cell>
          <cell r="T652">
            <v>1.1022743329891447</v>
          </cell>
          <cell r="U652">
            <v>1.1022743329891447</v>
          </cell>
          <cell r="V652">
            <v>14.376470158416595</v>
          </cell>
          <cell r="W652">
            <v>30.496282471464667</v>
          </cell>
          <cell r="X652">
            <v>41.7569446058151</v>
          </cell>
          <cell r="Y652">
            <v>40.942953938404742</v>
          </cell>
          <cell r="Z652">
            <v>27.763402185266912</v>
          </cell>
          <cell r="AA652">
            <v>0</v>
          </cell>
          <cell r="AB652">
            <v>0</v>
          </cell>
          <cell r="AC652">
            <v>0</v>
          </cell>
        </row>
        <row r="653">
          <cell r="B653" t="str">
            <v>49224</v>
          </cell>
          <cell r="C653" t="str">
            <v>60221</v>
          </cell>
          <cell r="D653" t="str">
            <v>Taxi operation and limousine services</v>
          </cell>
          <cell r="E653" t="str">
            <v>052</v>
          </cell>
          <cell r="F653">
            <v>296.74485359999989</v>
          </cell>
          <cell r="G653">
            <v>303.00182611398884</v>
          </cell>
          <cell r="H653">
            <v>315.13302852740861</v>
          </cell>
          <cell r="I653">
            <v>334.51556509277776</v>
          </cell>
          <cell r="J653">
            <v>380.66274112945325</v>
          </cell>
          <cell r="K653">
            <v>419.49863528631903</v>
          </cell>
          <cell r="L653">
            <v>459.82886615047033</v>
          </cell>
          <cell r="M653">
            <v>503.70933414493061</v>
          </cell>
          <cell r="N653">
            <v>2.6511610496116966</v>
          </cell>
          <cell r="O653">
            <v>3.2514551841473276</v>
          </cell>
          <cell r="P653">
            <v>3.6183972043355719</v>
          </cell>
          <cell r="Q653">
            <v>3.9182981343641385</v>
          </cell>
          <cell r="R653">
            <v>4.0702289700282623</v>
          </cell>
          <cell r="S653">
            <v>3.6098758516335274</v>
          </cell>
          <cell r="T653">
            <v>3.7135648025599775</v>
          </cell>
          <cell r="U653">
            <v>3.7219340404904973</v>
          </cell>
          <cell r="V653">
            <v>100.58417563142197</v>
          </cell>
          <cell r="W653">
            <v>214.53508551369788</v>
          </cell>
          <cell r="X653">
            <v>294.30671270292186</v>
          </cell>
          <cell r="Y653">
            <v>288.46202916261279</v>
          </cell>
          <cell r="Z653">
            <v>194.99233850017077</v>
          </cell>
          <cell r="AA653">
            <v>0</v>
          </cell>
          <cell r="AB653">
            <v>0</v>
          </cell>
          <cell r="AC653">
            <v>0</v>
          </cell>
        </row>
        <row r="654">
          <cell r="B654" t="str">
            <v>49225</v>
          </cell>
          <cell r="C654" t="str">
            <v>60221</v>
          </cell>
          <cell r="D654" t="str">
            <v>Rental of cars with driver</v>
          </cell>
          <cell r="E654" t="str">
            <v>052</v>
          </cell>
          <cell r="F654">
            <v>62.391567000000009</v>
          </cell>
          <cell r="G654">
            <v>61.708002640588631</v>
          </cell>
          <cell r="H654">
            <v>63.463054585022419</v>
          </cell>
          <cell r="I654">
            <v>67.516318560580316</v>
          </cell>
          <cell r="J654">
            <v>78.270119239649034</v>
          </cell>
          <cell r="K654">
            <v>90.135320555514085</v>
          </cell>
          <cell r="L654">
            <v>98.489239536516038</v>
          </cell>
          <cell r="M654">
            <v>106.51259994557896</v>
          </cell>
          <cell r="N654">
            <v>0.55741520113304022</v>
          </cell>
          <cell r="O654">
            <v>0.66217688408794639</v>
          </cell>
          <cell r="P654">
            <v>0.72869080198322822</v>
          </cell>
          <cell r="Q654">
            <v>0.7908423184484229</v>
          </cell>
          <cell r="R654">
            <v>0.83690173057532391</v>
          </cell>
          <cell r="S654">
            <v>0.77563379158675605</v>
          </cell>
          <cell r="T654">
            <v>0.79539628826612419</v>
          </cell>
          <cell r="U654">
            <v>0.78702705033560538</v>
          </cell>
          <cell r="V654">
            <v>21.148148845428317</v>
          </cell>
          <cell r="W654">
            <v>43.691260191936465</v>
          </cell>
          <cell r="X654">
            <v>59.268947657701837</v>
          </cell>
          <cell r="Y654">
            <v>58.221189941259503</v>
          </cell>
          <cell r="Z654">
            <v>40.093426375123343</v>
          </cell>
          <cell r="AA654">
            <v>0</v>
          </cell>
          <cell r="AB654">
            <v>0</v>
          </cell>
          <cell r="AC654">
            <v>0</v>
          </cell>
        </row>
        <row r="655">
          <cell r="B655" t="str">
            <v>49230</v>
          </cell>
          <cell r="C655" t="str">
            <v>60230</v>
          </cell>
          <cell r="D655" t="str">
            <v>Freight transport by road</v>
          </cell>
          <cell r="E655" t="str">
            <v>052</v>
          </cell>
          <cell r="F655">
            <v>4809.6417119154066</v>
          </cell>
          <cell r="G655">
            <v>5122.9641045928965</v>
          </cell>
          <cell r="H655">
            <v>5465.8190044340972</v>
          </cell>
          <cell r="I655">
            <v>5660.8686960888099</v>
          </cell>
          <cell r="J655">
            <v>6078.6117656193965</v>
          </cell>
          <cell r="K655">
            <v>6633.9643037171973</v>
          </cell>
          <cell r="L655">
            <v>7220.0962980940221</v>
          </cell>
          <cell r="M655">
            <v>7907.8974548366004</v>
          </cell>
          <cell r="N655">
            <v>481.68165733582828</v>
          </cell>
          <cell r="O655">
            <v>558.99407969508184</v>
          </cell>
          <cell r="P655">
            <v>607.10513384127012</v>
          </cell>
          <cell r="Q655">
            <v>643.62293763473531</v>
          </cell>
          <cell r="R655">
            <v>661.61793777382672</v>
          </cell>
          <cell r="S655">
            <v>617.89316373726433</v>
          </cell>
          <cell r="T655">
            <v>641.93549082095808</v>
          </cell>
          <cell r="U655">
            <v>650.32967932906843</v>
          </cell>
          <cell r="V655">
            <v>267.75487482142097</v>
          </cell>
          <cell r="W655">
            <v>567.97866275159834</v>
          </cell>
          <cell r="X655">
            <v>777.70310463235785</v>
          </cell>
          <cell r="Y655">
            <v>762.54291810140546</v>
          </cell>
          <cell r="Z655">
            <v>517.0800756248816</v>
          </cell>
          <cell r="AA655">
            <v>0</v>
          </cell>
          <cell r="AB655">
            <v>0</v>
          </cell>
          <cell r="AC655">
            <v>0</v>
          </cell>
        </row>
        <row r="656">
          <cell r="B656" t="str">
            <v>49300</v>
          </cell>
          <cell r="C656" t="str">
            <v>60300</v>
          </cell>
          <cell r="D656" t="str">
            <v>Transport via pipeline</v>
          </cell>
          <cell r="E656" t="str">
            <v>052</v>
          </cell>
          <cell r="F656">
            <v>17.292315000000002</v>
          </cell>
          <cell r="G656">
            <v>19.423191402559407</v>
          </cell>
          <cell r="H656">
            <v>21.023641261252145</v>
          </cell>
          <cell r="I656">
            <v>22.456552246592913</v>
          </cell>
          <cell r="J656">
            <v>24.114508311386444</v>
          </cell>
          <cell r="K656">
            <v>26.455238389780241</v>
          </cell>
          <cell r="L656">
            <v>29.429585078818157</v>
          </cell>
          <cell r="M656">
            <v>31.913903695031806</v>
          </cell>
          <cell r="N656">
            <v>0.20821377281599213</v>
          </cell>
          <cell r="O656">
            <v>0.25396687959395764</v>
          </cell>
          <cell r="P656">
            <v>0.28209508636383507</v>
          </cell>
          <cell r="Q656">
            <v>0.30558971449499728</v>
          </cell>
          <cell r="R656">
            <v>0.31843787307118016</v>
          </cell>
          <cell r="S656">
            <v>0.28458837726666691</v>
          </cell>
          <cell r="T656">
            <v>0.29259949798092055</v>
          </cell>
          <cell r="U656">
            <v>0.29259949798092055</v>
          </cell>
          <cell r="V656">
            <v>1.4619597288368524</v>
          </cell>
          <cell r="W656">
            <v>3.1012019196111908</v>
          </cell>
          <cell r="X656">
            <v>4.24631155911616</v>
          </cell>
          <cell r="Y656">
            <v>4.1635359151444513</v>
          </cell>
          <cell r="Z656">
            <v>2.8232921908580448</v>
          </cell>
          <cell r="AA656">
            <v>0</v>
          </cell>
          <cell r="AB656">
            <v>0</v>
          </cell>
          <cell r="AC656">
            <v>0</v>
          </cell>
        </row>
        <row r="657">
          <cell r="B657" t="str">
            <v>50111</v>
          </cell>
          <cell r="C657" t="str">
            <v>61101</v>
          </cell>
          <cell r="D657" t="str">
            <v>Operation of excursion, cruise or sightseeing boats</v>
          </cell>
          <cell r="E657" t="str">
            <v>053</v>
          </cell>
          <cell r="F657">
            <v>45.362923858056064</v>
          </cell>
          <cell r="G657">
            <v>46.919052386615647</v>
          </cell>
          <cell r="H657">
            <v>48.54519205777504</v>
          </cell>
          <cell r="I657">
            <v>40.474148703757919</v>
          </cell>
          <cell r="J657">
            <v>43.020107075634996</v>
          </cell>
          <cell r="K657">
            <v>46.539795197585477</v>
          </cell>
          <cell r="L657">
            <v>49.448095049521271</v>
          </cell>
          <cell r="M657">
            <v>52.181855227734275</v>
          </cell>
        </row>
        <row r="658">
          <cell r="B658" t="str">
            <v>50112</v>
          </cell>
          <cell r="C658" t="str">
            <v>61101</v>
          </cell>
          <cell r="D658" t="str">
            <v>Operation of ferries, water taxis</v>
          </cell>
          <cell r="E658" t="str">
            <v>053</v>
          </cell>
          <cell r="F658">
            <v>34.449120242616232</v>
          </cell>
          <cell r="G658">
            <v>35.6699781110377</v>
          </cell>
          <cell r="H658">
            <v>36.939386797162378</v>
          </cell>
          <cell r="I658">
            <v>33.757592064493942</v>
          </cell>
          <cell r="J658">
            <v>33.807790413464296</v>
          </cell>
          <cell r="K658">
            <v>36.642043735674221</v>
          </cell>
          <cell r="L658">
            <v>39.442309236016328</v>
          </cell>
          <cell r="M658">
            <v>42.653912971598771</v>
          </cell>
          <cell r="N658">
            <v>1.1652970060612449</v>
          </cell>
          <cell r="O658">
            <v>1.4264245259579251</v>
          </cell>
          <cell r="P658">
            <v>1.610755917030257</v>
          </cell>
          <cell r="Q658">
            <v>1.719217213083327</v>
          </cell>
          <cell r="R658">
            <v>1.7663429228561109</v>
          </cell>
          <cell r="S658">
            <v>1.6292269858686592</v>
          </cell>
          <cell r="T658">
            <v>1.7175464375608913</v>
          </cell>
          <cell r="U658">
            <v>1.6940458635122893</v>
          </cell>
          <cell r="V658">
            <v>4.4769562974663564E-2</v>
          </cell>
          <cell r="W658">
            <v>9.4968043167401456E-2</v>
          </cell>
          <cell r="X658">
            <v>0.13003471231532643</v>
          </cell>
          <cell r="Y658">
            <v>15.816709875457331</v>
          </cell>
          <cell r="Z658">
            <v>8.6457619208880718E-2</v>
          </cell>
          <cell r="AA658">
            <v>0</v>
          </cell>
          <cell r="AB658">
            <v>0</v>
          </cell>
          <cell r="AC658">
            <v>0</v>
          </cell>
        </row>
        <row r="659">
          <cell r="B659" t="str">
            <v>50121</v>
          </cell>
          <cell r="C659" t="str">
            <v>61102</v>
          </cell>
          <cell r="D659" t="str">
            <v>Transport of freight over seas and coastal waters, whether scheduled or not</v>
          </cell>
          <cell r="E659" t="str">
            <v>053</v>
          </cell>
          <cell r="F659">
            <v>3855.5484439862694</v>
          </cell>
          <cell r="G659">
            <v>4058.0628221857914</v>
          </cell>
          <cell r="H659">
            <v>4136.533603721743</v>
          </cell>
          <cell r="I659">
            <v>4241.8197848169621</v>
          </cell>
          <cell r="J659">
            <v>4130.1979592456455</v>
          </cell>
          <cell r="K659">
            <v>4237.4709721590289</v>
          </cell>
          <cell r="L659">
            <v>4331.8256290009585</v>
          </cell>
          <cell r="M659">
            <v>4443.6577423021881</v>
          </cell>
          <cell r="N659">
            <v>22.156137865663542</v>
          </cell>
          <cell r="O659">
            <v>23.066752322117274</v>
          </cell>
          <cell r="P659">
            <v>26.032854420639776</v>
          </cell>
          <cell r="Q659">
            <v>26.679139230517002</v>
          </cell>
          <cell r="R659">
            <v>26.807289673188798</v>
          </cell>
          <cell r="S659">
            <v>24.043754855274152</v>
          </cell>
          <cell r="T659">
            <v>17.779537352936586</v>
          </cell>
          <cell r="U659">
            <v>16.07520200842567</v>
          </cell>
          <cell r="V659">
            <v>169.09685025876954</v>
          </cell>
          <cell r="W659">
            <v>358.69898895226203</v>
          </cell>
          <cell r="X659">
            <v>491.14753005900133</v>
          </cell>
          <cell r="Y659">
            <v>481.57332606578092</v>
          </cell>
          <cell r="Z659">
            <v>326.55469738151231</v>
          </cell>
          <cell r="AA659">
            <v>0</v>
          </cell>
          <cell r="AB659">
            <v>0</v>
          </cell>
          <cell r="AC659">
            <v>0</v>
          </cell>
        </row>
        <row r="660">
          <cell r="B660" t="str">
            <v>50122</v>
          </cell>
          <cell r="C660" t="str">
            <v>61103</v>
          </cell>
          <cell r="D660" t="str">
            <v>Transport by towing or pushing of barges, oil rigs</v>
          </cell>
          <cell r="E660" t="str">
            <v>053</v>
          </cell>
          <cell r="F660">
            <v>104.37675411017756</v>
          </cell>
          <cell r="G660">
            <v>113.97333093430092</v>
          </cell>
          <cell r="H660">
            <v>118.45533868331506</v>
          </cell>
          <cell r="I660">
            <v>126.83741769294906</v>
          </cell>
          <cell r="J660">
            <v>128.23997443409905</v>
          </cell>
          <cell r="K660">
            <v>137.15986544855889</v>
          </cell>
          <cell r="L660">
            <v>146.00337640896461</v>
          </cell>
          <cell r="M660">
            <v>155.98922609003631</v>
          </cell>
          <cell r="N660">
            <v>0.68880323832766777</v>
          </cell>
          <cell r="O660">
            <v>0.84371504113794238</v>
          </cell>
          <cell r="P660">
            <v>0.95435706723065006</v>
          </cell>
          <cell r="Q660">
            <v>1.0187036017697273</v>
          </cell>
          <cell r="R660">
            <v>1.048599267390921</v>
          </cell>
          <cell r="S660">
            <v>0.96227476189635985</v>
          </cell>
          <cell r="T660">
            <v>0.99807359378575111</v>
          </cell>
          <cell r="U660">
            <v>0.98350248553823072</v>
          </cell>
          <cell r="V660">
            <v>1.7753839061922027E-2</v>
          </cell>
          <cell r="W660">
            <v>3.766057210283455E-2</v>
          </cell>
          <cell r="X660">
            <v>5.1566627000941466E-2</v>
          </cell>
          <cell r="Y660">
            <v>5.0561410897971323E-2</v>
          </cell>
          <cell r="Z660">
            <v>3.428567435380335E-2</v>
          </cell>
          <cell r="AA660">
            <v>0</v>
          </cell>
          <cell r="AB660">
            <v>0</v>
          </cell>
          <cell r="AC660">
            <v>0</v>
          </cell>
        </row>
        <row r="661">
          <cell r="B661" t="str">
            <v>50113</v>
          </cell>
          <cell r="C661" t="str">
            <v>61109</v>
          </cell>
          <cell r="D661" t="str">
            <v>Rental of pleasure boats with crew for sea and coastal water transport (e.g. for fishing cruises)</v>
          </cell>
          <cell r="E661" t="str">
            <v>053</v>
          </cell>
          <cell r="F661">
            <v>619.57341059646399</v>
          </cell>
          <cell r="G661">
            <v>689.66583375736434</v>
          </cell>
          <cell r="H661">
            <v>767.85970953640344</v>
          </cell>
          <cell r="I661">
            <v>808.65151685698129</v>
          </cell>
          <cell r="J661">
            <v>814.82842033105294</v>
          </cell>
          <cell r="K661">
            <v>820.94663923879943</v>
          </cell>
          <cell r="L661">
            <v>826.2825218088492</v>
          </cell>
          <cell r="M661">
            <v>834.06951682306681</v>
          </cell>
          <cell r="N661">
            <v>2.698936124645396</v>
          </cell>
          <cell r="O661">
            <v>3.3007300044492527</v>
          </cell>
          <cell r="P661">
            <v>3.7186331292364292</v>
          </cell>
          <cell r="Q661">
            <v>3.9685780877161401</v>
          </cell>
          <cell r="R661">
            <v>4.0667953473675924</v>
          </cell>
          <cell r="S661">
            <v>3.7774918728820754</v>
          </cell>
          <cell r="T661">
            <v>4.0699615774671862</v>
          </cell>
          <cell r="U661">
            <v>4.0191757978272937</v>
          </cell>
          <cell r="V661">
            <v>0.10451215968813325</v>
          </cell>
          <cell r="W661">
            <v>0.22169783739899418</v>
          </cell>
          <cell r="X661">
            <v>0.30355910836545286</v>
          </cell>
          <cell r="Y661">
            <v>0.29764166676263792</v>
          </cell>
          <cell r="Z661">
            <v>0.20183070605643458</v>
          </cell>
          <cell r="AA661">
            <v>0</v>
          </cell>
          <cell r="AB661">
            <v>0</v>
          </cell>
          <cell r="AC661">
            <v>0</v>
          </cell>
        </row>
        <row r="662">
          <cell r="B662" t="str">
            <v>50211</v>
          </cell>
          <cell r="C662" t="str">
            <v>61201</v>
          </cell>
          <cell r="D662" t="str">
            <v>Transport of passenger via rivers, canals, lakes and other inland waterways, including inside harbours and ports</v>
          </cell>
          <cell r="E662" t="str">
            <v>053</v>
          </cell>
          <cell r="F662">
            <v>18.366340000000005</v>
          </cell>
          <cell r="G662">
            <v>16.595044649972472</v>
          </cell>
          <cell r="H662">
            <v>15.977543950946441</v>
          </cell>
          <cell r="I662">
            <v>12.637618677506929</v>
          </cell>
          <cell r="J662">
            <v>13.653148449569109</v>
          </cell>
          <cell r="K662">
            <v>15.122621942623361</v>
          </cell>
          <cell r="L662">
            <v>16.475104836997481</v>
          </cell>
          <cell r="M662">
            <v>18.014665204444718</v>
          </cell>
          <cell r="N662">
            <v>0.1024746612401381</v>
          </cell>
          <cell r="O662">
            <v>0.12499254780616921</v>
          </cell>
          <cell r="P662">
            <v>0.13883614912539163</v>
          </cell>
          <cell r="Q662">
            <v>0.15039928458056431</v>
          </cell>
          <cell r="R662">
            <v>0.15672264484558127</v>
          </cell>
          <cell r="S662">
            <v>0.14006324922153468</v>
          </cell>
          <cell r="T662">
            <v>0.1440060089642943</v>
          </cell>
          <cell r="U662">
            <v>0.1440060089642943</v>
          </cell>
          <cell r="V662">
            <v>15.75296435485491</v>
          </cell>
          <cell r="W662">
            <v>15.816065595886881</v>
          </cell>
          <cell r="X662">
            <v>21.656101053869456</v>
          </cell>
          <cell r="Y662">
            <v>21.233946983049567</v>
          </cell>
          <cell r="Z662">
            <v>25.398731731910054</v>
          </cell>
          <cell r="AA662">
            <v>0</v>
          </cell>
          <cell r="AB662">
            <v>9</v>
          </cell>
          <cell r="AC662">
            <v>11</v>
          </cell>
        </row>
        <row r="663">
          <cell r="B663" t="str">
            <v>50220</v>
          </cell>
          <cell r="C663" t="str">
            <v>61202</v>
          </cell>
          <cell r="D663" t="str">
            <v>Transport of freight via rivers, canals, lakes and other inland waterways, including inside harbours and ports</v>
          </cell>
          <cell r="E663" t="str">
            <v>053</v>
          </cell>
          <cell r="F663">
            <v>122.55447599999997</v>
          </cell>
          <cell r="G663">
            <v>124.03725875858666</v>
          </cell>
          <cell r="H663">
            <v>126.28889469028547</v>
          </cell>
          <cell r="I663">
            <v>121.98042710578022</v>
          </cell>
          <cell r="J663">
            <v>120.73385326676001</v>
          </cell>
          <cell r="K663">
            <v>122.57507686733081</v>
          </cell>
          <cell r="L663">
            <v>123.86945029610862</v>
          </cell>
          <cell r="M663">
            <v>125.16044472746208</v>
          </cell>
          <cell r="N663">
            <v>4.3225019786311059</v>
          </cell>
          <cell r="O663">
            <v>5.272366448305875</v>
          </cell>
          <cell r="P663">
            <v>5.8585279674735169</v>
          </cell>
          <cell r="Q663">
            <v>6.3300375964427555</v>
          </cell>
          <cell r="R663">
            <v>6.6091176107438336</v>
          </cell>
          <cell r="S663">
            <v>5.8284944920812043</v>
          </cell>
          <cell r="T663">
            <v>5.8634060143793523</v>
          </cell>
          <cell r="U663">
            <v>5.8596960261934141</v>
          </cell>
          <cell r="V663">
            <v>19.187315578978666</v>
          </cell>
          <cell r="W663">
            <v>40.701353622822445</v>
          </cell>
          <cell r="X663">
            <v>55.730208106518184</v>
          </cell>
          <cell r="Y663">
            <v>54.643829068976586</v>
          </cell>
          <cell r="Z663">
            <v>37.053960631842159</v>
          </cell>
          <cell r="AA663">
            <v>0</v>
          </cell>
          <cell r="AB663">
            <v>0</v>
          </cell>
          <cell r="AC663">
            <v>0</v>
          </cell>
        </row>
        <row r="664">
          <cell r="B664" t="str">
            <v>50212</v>
          </cell>
          <cell r="C664" t="str">
            <v>61209</v>
          </cell>
          <cell r="D664" t="str">
            <v>Rental of pleasure boats with crew for inland water transport</v>
          </cell>
          <cell r="E664" t="str">
            <v>053</v>
          </cell>
          <cell r="F664">
            <v>16.032048</v>
          </cell>
          <cell r="G664">
            <v>17.002987167276022</v>
          </cell>
          <cell r="H664">
            <v>17.69992665573222</v>
          </cell>
          <cell r="I664">
            <v>16.903037949667258</v>
          </cell>
          <cell r="J664">
            <v>18.020097324618504</v>
          </cell>
          <cell r="K664">
            <v>18.41884191373298</v>
          </cell>
          <cell r="L664">
            <v>18.358604033994993</v>
          </cell>
          <cell r="M664">
            <v>18.29980179555805</v>
          </cell>
          <cell r="N664">
            <v>9.9163216760324198E-3</v>
          </cell>
          <cell r="O664">
            <v>1.1906571092144035E-2</v>
          </cell>
          <cell r="P664">
            <v>1.3224907815763857E-2</v>
          </cell>
          <cell r="Q664">
            <v>1.4325717637116729E-2</v>
          </cell>
          <cell r="R664">
            <v>1.513121115537854E-2</v>
          </cell>
          <cell r="S664">
            <v>1.4812080714018024E-2</v>
          </cell>
          <cell r="T664">
            <v>1.3715010783947228E-2</v>
          </cell>
          <cell r="U664">
            <v>1.3746955222044612E-2</v>
          </cell>
          <cell r="V664">
            <v>0.4082339130595935</v>
          </cell>
          <cell r="W664">
            <v>0.8659717294935696</v>
          </cell>
          <cell r="X664">
            <v>1.1857292301938791</v>
          </cell>
          <cell r="Y664">
            <v>1.1626151700880762</v>
          </cell>
          <cell r="Z664">
            <v>0.78836892429421546</v>
          </cell>
          <cell r="AA664">
            <v>0</v>
          </cell>
          <cell r="AB664">
            <v>0</v>
          </cell>
          <cell r="AC664">
            <v>0</v>
          </cell>
        </row>
        <row r="665">
          <cell r="B665" t="str">
            <v>51101</v>
          </cell>
          <cell r="C665" t="str">
            <v>62101</v>
          </cell>
          <cell r="D665" t="str">
            <v>Transport of passengers by air over regular routes and on regular schedules</v>
          </cell>
          <cell r="E665" t="str">
            <v>054</v>
          </cell>
          <cell r="F665">
            <v>3067.4327951790619</v>
          </cell>
          <cell r="G665">
            <v>3186.0250196917223</v>
          </cell>
          <cell r="H665">
            <v>3308.6676507074299</v>
          </cell>
          <cell r="I665">
            <v>3520.9430611689459</v>
          </cell>
          <cell r="J665">
            <v>3705.1608869004049</v>
          </cell>
          <cell r="K665">
            <v>3883.0319275517977</v>
          </cell>
          <cell r="L665">
            <v>4079.1451402913626</v>
          </cell>
          <cell r="M665">
            <v>4290.9230290586202</v>
          </cell>
          <cell r="N665">
            <v>10.462022807907628</v>
          </cell>
          <cell r="O665">
            <v>11.713959548628695</v>
          </cell>
          <cell r="P665">
            <v>13.501303348347559</v>
          </cell>
          <cell r="Q665">
            <v>13.20148890427294</v>
          </cell>
          <cell r="R665">
            <v>13.854953797585281</v>
          </cell>
          <cell r="S665">
            <v>12.770545070859022</v>
          </cell>
          <cell r="T665">
            <v>11.534514627628139</v>
          </cell>
          <cell r="U665">
            <v>11.867824235159258</v>
          </cell>
          <cell r="V665">
            <v>1252.6134372606966</v>
          </cell>
          <cell r="W665">
            <v>2641.39043975596</v>
          </cell>
          <cell r="X665">
            <v>3439.7833055672481</v>
          </cell>
          <cell r="Y665">
            <v>3371.6836678774521</v>
          </cell>
          <cell r="Z665">
            <v>2353.6574939637785</v>
          </cell>
          <cell r="AA665">
            <v>180.92386534540654</v>
          </cell>
          <cell r="AB665">
            <v>184.19530599999999</v>
          </cell>
          <cell r="AC665">
            <v>247.65431699999999</v>
          </cell>
        </row>
        <row r="666">
          <cell r="B666" t="str">
            <v>51201</v>
          </cell>
          <cell r="C666" t="str">
            <v>62109</v>
          </cell>
          <cell r="D666" t="str">
            <v>Transport freight by air over regular routes and on regular schedules</v>
          </cell>
          <cell r="E666" t="str">
            <v>054</v>
          </cell>
          <cell r="F666">
            <v>781.7797319266208</v>
          </cell>
          <cell r="G666">
            <v>812.00468017448497</v>
          </cell>
          <cell r="H666">
            <v>843.26193325886425</v>
          </cell>
          <cell r="I666">
            <v>891.79672928368882</v>
          </cell>
          <cell r="J666">
            <v>940.17855560716566</v>
          </cell>
          <cell r="K666">
            <v>962.24024399504287</v>
          </cell>
          <cell r="L666">
            <v>988.69413639672985</v>
          </cell>
          <cell r="M666">
            <v>1016.6560676300558</v>
          </cell>
          <cell r="N666">
            <v>3.8987829458525627</v>
          </cell>
          <cell r="O666">
            <v>4.1565583649072053</v>
          </cell>
          <cell r="P666">
            <v>4.6498589116725073</v>
          </cell>
          <cell r="Q666">
            <v>4.3419566200717252</v>
          </cell>
          <cell r="R666">
            <v>4.3855635557106432</v>
          </cell>
          <cell r="S666">
            <v>4.5973461004546019</v>
          </cell>
          <cell r="T666">
            <v>5.7212203799553469</v>
          </cell>
          <cell r="U666">
            <v>5.9947662784623246</v>
          </cell>
          <cell r="V666">
            <v>191.2534820153007</v>
          </cell>
          <cell r="W666">
            <v>405.69904482257022</v>
          </cell>
          <cell r="X666">
            <v>555.50221759454132</v>
          </cell>
          <cell r="Y666">
            <v>544.67351292957539</v>
          </cell>
          <cell r="Z666">
            <v>369.34291116062974</v>
          </cell>
          <cell r="AA666">
            <v>0</v>
          </cell>
          <cell r="AB666">
            <v>0</v>
          </cell>
          <cell r="AC666">
            <v>0</v>
          </cell>
        </row>
        <row r="667">
          <cell r="B667" t="str">
            <v>51103</v>
          </cell>
          <cell r="C667" t="str">
            <v>62201</v>
          </cell>
          <cell r="D667" t="str">
            <v>Renting of air-transport equipment with operator for the purpose of passenger transportation</v>
          </cell>
          <cell r="E667" t="str">
            <v>054</v>
          </cell>
          <cell r="F667">
            <v>273.97006266453201</v>
          </cell>
          <cell r="G667">
            <v>284.5622162179281</v>
          </cell>
          <cell r="H667">
            <v>295.5161348685748</v>
          </cell>
          <cell r="I667">
            <v>311.2514200076829</v>
          </cell>
          <cell r="J667">
            <v>326.87998940924501</v>
          </cell>
          <cell r="K667">
            <v>340.73932920219676</v>
          </cell>
          <cell r="L667">
            <v>354.15709659202628</v>
          </cell>
          <cell r="M667">
            <v>373.02464400687904</v>
          </cell>
          <cell r="N667">
            <v>2.5305650236307238</v>
          </cell>
          <cell r="O667">
            <v>3.0869938442683238</v>
          </cell>
          <cell r="P667">
            <v>3.4305940880683718</v>
          </cell>
          <cell r="Q667">
            <v>3.716115068170228</v>
          </cell>
          <cell r="R667">
            <v>3.8740504397626543</v>
          </cell>
          <cell r="S667">
            <v>3.4597255418098807</v>
          </cell>
          <cell r="T667">
            <v>3.5413557187589699</v>
          </cell>
          <cell r="U667">
            <v>3.5405576201412194</v>
          </cell>
          <cell r="V667">
            <v>43.633363159745471</v>
          </cell>
          <cell r="W667">
            <v>92.557863887094427</v>
          </cell>
          <cell r="X667">
            <v>126.73458146193359</v>
          </cell>
          <cell r="Y667">
            <v>124.26407583653383</v>
          </cell>
          <cell r="Z667">
            <v>84.263424662041331</v>
          </cell>
          <cell r="AA667">
            <v>0</v>
          </cell>
          <cell r="AB667">
            <v>0</v>
          </cell>
          <cell r="AC667">
            <v>0</v>
          </cell>
        </row>
        <row r="668">
          <cell r="B668" t="str">
            <v>51203</v>
          </cell>
          <cell r="C668" t="str">
            <v>62201</v>
          </cell>
          <cell r="D668" t="str">
            <v>Renting of air-transport equipment with operator for the purpose of freight transportation</v>
          </cell>
          <cell r="E668" t="str">
            <v>054</v>
          </cell>
          <cell r="F668">
            <v>87.150185604710316</v>
          </cell>
          <cell r="G668">
            <v>90.519561583801817</v>
          </cell>
          <cell r="H668">
            <v>94.004015447914981</v>
          </cell>
          <cell r="I668">
            <v>97.804680195632386</v>
          </cell>
          <cell r="J668">
            <v>101.30795584302001</v>
          </cell>
          <cell r="K668">
            <v>105.28362666541051</v>
          </cell>
          <cell r="L668">
            <v>109.633034938648</v>
          </cell>
          <cell r="M668">
            <v>112.73362292666218</v>
          </cell>
        </row>
        <row r="669">
          <cell r="B669" t="str">
            <v>51102</v>
          </cell>
          <cell r="C669" t="str">
            <v>62209</v>
          </cell>
          <cell r="D669" t="str">
            <v>Non-scheduled transport of passenger by air</v>
          </cell>
          <cell r="E669" t="str">
            <v>054</v>
          </cell>
          <cell r="F669">
            <v>8.2653829999999964</v>
          </cell>
          <cell r="G669">
            <v>8.5849369142567902</v>
          </cell>
          <cell r="H669">
            <v>8.9154048935604209</v>
          </cell>
          <cell r="I669">
            <v>9.3656438916796816</v>
          </cell>
          <cell r="J669">
            <v>9.8190679640627181</v>
          </cell>
          <cell r="K669">
            <v>10.135377623780158</v>
          </cell>
          <cell r="L669">
            <v>10.403037789052306</v>
          </cell>
          <cell r="M669">
            <v>10.813318004851631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</row>
        <row r="670">
          <cell r="B670" t="str">
            <v>51202</v>
          </cell>
          <cell r="C670" t="str">
            <v>62209</v>
          </cell>
          <cell r="D670" t="str">
            <v>Non-scheduled transport of freight by air</v>
          </cell>
          <cell r="E670" t="str">
            <v>054</v>
          </cell>
          <cell r="F670">
            <v>1.274704000000014</v>
          </cell>
          <cell r="G670">
            <v>1.3239862477456725</v>
          </cell>
          <cell r="H670">
            <v>1.374951684566966</v>
          </cell>
          <cell r="I670">
            <v>1.4507952279888059</v>
          </cell>
          <cell r="J670">
            <v>1.5279757431715737</v>
          </cell>
          <cell r="K670">
            <v>1.5907026586970545</v>
          </cell>
          <cell r="L670">
            <v>1.6708892472090255</v>
          </cell>
          <cell r="M670">
            <v>1.7517771171882544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</row>
        <row r="671">
          <cell r="B671" t="str">
            <v>52241</v>
          </cell>
          <cell r="C671" t="str">
            <v>63011</v>
          </cell>
          <cell r="D671" t="str">
            <v>Stevedoring services</v>
          </cell>
          <cell r="E671" t="str">
            <v>057</v>
          </cell>
          <cell r="F671">
            <v>201.54008500000015</v>
          </cell>
          <cell r="G671">
            <v>210.55199905708162</v>
          </cell>
          <cell r="H671">
            <v>221.26453389739589</v>
          </cell>
          <cell r="I671">
            <v>238.54246708950325</v>
          </cell>
          <cell r="J671">
            <v>255.1322761204737</v>
          </cell>
          <cell r="K671">
            <v>274.77537485033633</v>
          </cell>
          <cell r="L671">
            <v>297.37699657345786</v>
          </cell>
          <cell r="M671">
            <v>321.59237166999753</v>
          </cell>
          <cell r="N671">
            <v>5.9306159224758641</v>
          </cell>
          <cell r="O671">
            <v>7.2231118573982496</v>
          </cell>
          <cell r="P671">
            <v>8.0905539820044279</v>
          </cell>
          <cell r="Q671">
            <v>8.6881952761276136</v>
          </cell>
          <cell r="R671">
            <v>9.0574454278732066</v>
          </cell>
          <cell r="S671">
            <v>8.0838252885289563</v>
          </cell>
          <cell r="T671">
            <v>8.2248090972165393</v>
          </cell>
          <cell r="U671">
            <v>8.2237395937659237</v>
          </cell>
          <cell r="V671">
            <v>7.8694719703942253</v>
          </cell>
          <cell r="W671">
            <v>16.69322423835143</v>
          </cell>
          <cell r="X671">
            <v>22.857147931572545</v>
          </cell>
          <cell r="Y671">
            <v>22.411581205473357</v>
          </cell>
          <cell r="Z671">
            <v>15.197285070134573</v>
          </cell>
          <cell r="AA671">
            <v>0</v>
          </cell>
          <cell r="AB671">
            <v>0</v>
          </cell>
          <cell r="AC671">
            <v>0</v>
          </cell>
        </row>
        <row r="672">
          <cell r="B672" t="str">
            <v>52249</v>
          </cell>
          <cell r="C672" t="str">
            <v>63019</v>
          </cell>
          <cell r="D672" t="str">
            <v>Other cargo handling activities n.e.c.</v>
          </cell>
          <cell r="E672" t="str">
            <v>057</v>
          </cell>
          <cell r="F672">
            <v>423.094246</v>
          </cell>
          <cell r="G672">
            <v>425.61634340405749</v>
          </cell>
          <cell r="H672">
            <v>441.10722000528062</v>
          </cell>
          <cell r="I672">
            <v>482.85687234111742</v>
          </cell>
          <cell r="J672">
            <v>494.54241510849488</v>
          </cell>
          <cell r="K672">
            <v>534.08819200783091</v>
          </cell>
          <cell r="L672">
            <v>579.61441271555441</v>
          </cell>
          <cell r="M672">
            <v>636.62899734141592</v>
          </cell>
          <cell r="N672">
            <v>40.971099701791644</v>
          </cell>
          <cell r="O672">
            <v>49.968176033995952</v>
          </cell>
          <cell r="P672">
            <v>55.957664230219194</v>
          </cell>
          <cell r="Q672">
            <v>60.131882238250284</v>
          </cell>
          <cell r="R672">
            <v>62.659339932573104</v>
          </cell>
          <cell r="S672">
            <v>55.984560402542435</v>
          </cell>
          <cell r="T672">
            <v>57.477420880684221</v>
          </cell>
          <cell r="U672">
            <v>57.475171558807666</v>
          </cell>
          <cell r="V672">
            <v>95.167468923029105</v>
          </cell>
          <cell r="W672">
            <v>201.87528526756816</v>
          </cell>
          <cell r="X672">
            <v>276.41713746875939</v>
          </cell>
          <cell r="Y672">
            <v>271.02878895964636</v>
          </cell>
          <cell r="Z672">
            <v>183.78452329044813</v>
          </cell>
          <cell r="AA672">
            <v>0</v>
          </cell>
          <cell r="AB672">
            <v>0</v>
          </cell>
          <cell r="AC672">
            <v>0</v>
          </cell>
        </row>
        <row r="673">
          <cell r="B673" t="str">
            <v>52100</v>
          </cell>
          <cell r="C673" t="str">
            <v>63020</v>
          </cell>
          <cell r="D673" t="str">
            <v>Warehousing and storage services</v>
          </cell>
          <cell r="E673" t="str">
            <v>057</v>
          </cell>
          <cell r="F673">
            <v>475.74068399999987</v>
          </cell>
          <cell r="G673">
            <v>512.5218255321189</v>
          </cell>
          <cell r="H673">
            <v>557.64257069173493</v>
          </cell>
          <cell r="I673">
            <v>593.82756405593523</v>
          </cell>
          <cell r="J673">
            <v>627.15063499872099</v>
          </cell>
          <cell r="K673">
            <v>667.18752543351002</v>
          </cell>
          <cell r="L673">
            <v>707.39731631091922</v>
          </cell>
          <cell r="M673">
            <v>772.0242697314543</v>
          </cell>
          <cell r="N673">
            <v>20.526694201197753</v>
          </cell>
          <cell r="O673">
            <v>25.10184986868973</v>
          </cell>
          <cell r="P673">
            <v>28.303602038267311</v>
          </cell>
          <cell r="Q673">
            <v>30.409948481495142</v>
          </cell>
          <cell r="R673">
            <v>31.872928838302084</v>
          </cell>
          <cell r="S673">
            <v>28.025193827183191</v>
          </cell>
          <cell r="T673">
            <v>27.022859660901652</v>
          </cell>
          <cell r="U673">
            <v>26.920257239758026</v>
          </cell>
          <cell r="V673">
            <v>14.022514060951744</v>
          </cell>
          <cell r="W673">
            <v>29.745448295075001</v>
          </cell>
          <cell r="X673">
            <v>40.728867129781989</v>
          </cell>
          <cell r="Y673">
            <v>39.934917331711219</v>
          </cell>
          <cell r="Z673">
            <v>27.079852928630292</v>
          </cell>
          <cell r="AA673">
            <v>0</v>
          </cell>
          <cell r="AB673">
            <v>0</v>
          </cell>
          <cell r="AC673">
            <v>0</v>
          </cell>
        </row>
        <row r="674">
          <cell r="B674" t="str">
            <v>52213</v>
          </cell>
          <cell r="C674" t="str">
            <v>63032</v>
          </cell>
          <cell r="D674" t="str">
            <v>Operation of parking facilities for motor vehicles (parking lots)</v>
          </cell>
          <cell r="E674" t="str">
            <v>057</v>
          </cell>
          <cell r="F674">
            <v>266.61062499999974</v>
          </cell>
          <cell r="G674">
            <v>292.74188578311691</v>
          </cell>
          <cell r="H674">
            <v>307.14111660891808</v>
          </cell>
          <cell r="I674">
            <v>313.43803987028923</v>
          </cell>
          <cell r="J674">
            <v>326.19116318700515</v>
          </cell>
          <cell r="K674">
            <v>337.92978265500125</v>
          </cell>
          <cell r="L674">
            <v>346.8837420383469</v>
          </cell>
          <cell r="M674">
            <v>371.9929182910729</v>
          </cell>
          <cell r="N674">
            <v>55.76260489329978</v>
          </cell>
          <cell r="O674">
            <v>72.006669780038166</v>
          </cell>
          <cell r="P674">
            <v>81.531613494817577</v>
          </cell>
          <cell r="Q674">
            <v>92.739526459215313</v>
          </cell>
          <cell r="R674">
            <v>95.970745716137571</v>
          </cell>
          <cell r="S674">
            <v>50.471589703018275</v>
          </cell>
          <cell r="T674">
            <v>16.731721661109752</v>
          </cell>
          <cell r="U674">
            <v>16.551119524145999</v>
          </cell>
          <cell r="V674">
            <v>1.2607974231442995</v>
          </cell>
          <cell r="W674">
            <v>2.6744836480596925</v>
          </cell>
          <cell r="X674">
            <v>3.6620288274704986</v>
          </cell>
          <cell r="Y674">
            <v>3.5906429222638812</v>
          </cell>
          <cell r="Z674">
            <v>2.4348136605987731</v>
          </cell>
          <cell r="AA674">
            <v>0</v>
          </cell>
          <cell r="AB674">
            <v>0</v>
          </cell>
          <cell r="AC674">
            <v>0</v>
          </cell>
        </row>
        <row r="675">
          <cell r="B675" t="str">
            <v>52214</v>
          </cell>
          <cell r="C675" t="str">
            <v>63033</v>
          </cell>
          <cell r="D675" t="str">
            <v>Highway, bridge and tunnel operation services</v>
          </cell>
          <cell r="E675" t="str">
            <v>055</v>
          </cell>
          <cell r="F675">
            <v>4602.562149459719</v>
          </cell>
          <cell r="G675">
            <v>5034.6515167055704</v>
          </cell>
          <cell r="H675">
            <v>5486.0052387947517</v>
          </cell>
          <cell r="I675">
            <v>5888.2082368640258</v>
          </cell>
          <cell r="J675">
            <v>6458.2234965865573</v>
          </cell>
          <cell r="K675">
            <v>7074.5963471007781</v>
          </cell>
          <cell r="L675">
            <v>7784.2384030296125</v>
          </cell>
          <cell r="M675">
            <v>8472.870005997398</v>
          </cell>
          <cell r="N675">
            <v>7.0061078121613143</v>
          </cell>
          <cell r="O675">
            <v>8.673776471283837</v>
          </cell>
          <cell r="P675">
            <v>9.7393233575677467</v>
          </cell>
          <cell r="Q675">
            <v>10.400508529408587</v>
          </cell>
          <cell r="R675">
            <v>10.86241000570466</v>
          </cell>
          <cell r="S675">
            <v>9.0424426488036342</v>
          </cell>
          <cell r="T675">
            <v>7.9417167000718782</v>
          </cell>
          <cell r="U675">
            <v>7.8792491605748829</v>
          </cell>
          <cell r="V675">
            <v>362.47888119594785</v>
          </cell>
          <cell r="W675">
            <v>315.9304374269289</v>
          </cell>
          <cell r="X675">
            <v>583.51270434536104</v>
          </cell>
          <cell r="Y675">
            <v>570.66940733202364</v>
          </cell>
          <cell r="Z675">
            <v>475.32511629658188</v>
          </cell>
          <cell r="AA675">
            <v>217.28165727983392</v>
          </cell>
          <cell r="AB675">
            <v>593.31799999999998</v>
          </cell>
          <cell r="AC675">
            <v>419.67497300000002</v>
          </cell>
        </row>
        <row r="676">
          <cell r="B676" t="str">
            <v>52221</v>
          </cell>
          <cell r="C676" t="str">
            <v>63035</v>
          </cell>
          <cell r="D676" t="str">
            <v>Port, harbours and piers operation services</v>
          </cell>
          <cell r="E676" t="str">
            <v>056</v>
          </cell>
          <cell r="F676">
            <v>3056.8822396199985</v>
          </cell>
          <cell r="G676">
            <v>3361.8305359339433</v>
          </cell>
          <cell r="H676">
            <v>3717.7579450249682</v>
          </cell>
          <cell r="I676">
            <v>3965.4885018204823</v>
          </cell>
          <cell r="J676">
            <v>4368.1972383071507</v>
          </cell>
          <cell r="K676">
            <v>4806.9581889905694</v>
          </cell>
          <cell r="L676">
            <v>5282.1650497161518</v>
          </cell>
          <cell r="M676">
            <v>5849.6500916399482</v>
          </cell>
          <cell r="N676">
            <v>67.758148134868264</v>
          </cell>
          <cell r="O676">
            <v>82.637420954248782</v>
          </cell>
          <cell r="P676">
            <v>92.551906011489052</v>
          </cell>
          <cell r="Q676">
            <v>99.453880983381211</v>
          </cell>
          <cell r="R676">
            <v>103.64367796043753</v>
          </cell>
          <cell r="S676">
            <v>92.580967614206273</v>
          </cell>
          <cell r="T676">
            <v>94.948326960750279</v>
          </cell>
          <cell r="U676">
            <v>94.939892108586605</v>
          </cell>
          <cell r="V676">
            <v>70.890364108004633</v>
          </cell>
          <cell r="W676">
            <v>150.37714713837639</v>
          </cell>
          <cell r="X676">
            <v>205.90346409970505</v>
          </cell>
          <cell r="Y676">
            <v>201.88967669866796</v>
          </cell>
          <cell r="Z676">
            <v>136.90131639429583</v>
          </cell>
          <cell r="AA676">
            <v>0</v>
          </cell>
          <cell r="AB676">
            <v>0</v>
          </cell>
          <cell r="AC676">
            <v>0</v>
          </cell>
        </row>
        <row r="677">
          <cell r="B677" t="str">
            <v>52231</v>
          </cell>
          <cell r="C677" t="str">
            <v>63036</v>
          </cell>
          <cell r="D677" t="str">
            <v>Operation of terminal facilities</v>
          </cell>
          <cell r="E677" t="str">
            <v>056</v>
          </cell>
          <cell r="F677">
            <v>839.16128900000012</v>
          </cell>
          <cell r="G677">
            <v>907.16379397964897</v>
          </cell>
          <cell r="H677">
            <v>971.59462478333353</v>
          </cell>
          <cell r="I677">
            <v>1067.1854592796806</v>
          </cell>
          <cell r="J677">
            <v>1163.0663684626006</v>
          </cell>
          <cell r="K677">
            <v>1261.1126262471244</v>
          </cell>
          <cell r="L677">
            <v>1381.5074852304851</v>
          </cell>
          <cell r="M677">
            <v>1528.4379322604291</v>
          </cell>
          <cell r="N677">
            <v>2.479240014652023</v>
          </cell>
          <cell r="O677">
            <v>2.9924119621855088</v>
          </cell>
          <cell r="P677">
            <v>3.334180925051542</v>
          </cell>
          <cell r="Q677">
            <v>3.4720679220649071</v>
          </cell>
          <cell r="R677">
            <v>3.6243123518788298</v>
          </cell>
          <cell r="S677">
            <v>3.4342381508047581</v>
          </cell>
          <cell r="T677">
            <v>3.3212666583308064</v>
          </cell>
          <cell r="U677">
            <v>3.5162666583308066</v>
          </cell>
          <cell r="V677">
            <v>2.1341051652238474</v>
          </cell>
          <cell r="W677">
            <v>4.526999550329557</v>
          </cell>
          <cell r="X677">
            <v>6.1985807493270615</v>
          </cell>
          <cell r="Y677">
            <v>6.0777484679240033</v>
          </cell>
          <cell r="Z677">
            <v>4.1213190271937297</v>
          </cell>
          <cell r="AA677">
            <v>0</v>
          </cell>
          <cell r="AB677">
            <v>0</v>
          </cell>
          <cell r="AC677">
            <v>0</v>
          </cell>
        </row>
        <row r="678">
          <cell r="B678" t="str">
            <v>52211</v>
          </cell>
          <cell r="C678" t="str">
            <v>63039</v>
          </cell>
          <cell r="D678" t="str">
            <v>Operation of terminal facilities</v>
          </cell>
          <cell r="E678" t="str">
            <v>057</v>
          </cell>
          <cell r="F678">
            <v>19.425475472956897</v>
          </cell>
          <cell r="G678">
            <v>21.564980654141017</v>
          </cell>
          <cell r="H678">
            <v>23.820635759986573</v>
          </cell>
          <cell r="I678">
            <v>25.072934437275372</v>
          </cell>
          <cell r="J678">
            <v>26.450384619555777</v>
          </cell>
          <cell r="K678">
            <v>27.739353633273737</v>
          </cell>
          <cell r="L678">
            <v>28.847838647970256</v>
          </cell>
          <cell r="M678">
            <v>30.791692077903534</v>
          </cell>
        </row>
        <row r="679">
          <cell r="B679" t="str">
            <v>52219</v>
          </cell>
          <cell r="C679" t="str">
            <v>63039</v>
          </cell>
          <cell r="D679" t="str">
            <v>Other service activities incidental to land transportation n.e.c.</v>
          </cell>
          <cell r="E679" t="str">
            <v>057</v>
          </cell>
          <cell r="F679">
            <v>239.34012499999989</v>
          </cell>
          <cell r="G679">
            <v>261.22351659506768</v>
          </cell>
          <cell r="H679">
            <v>288.22662794649716</v>
          </cell>
          <cell r="I679">
            <v>303.46109055631371</v>
          </cell>
          <cell r="J679">
            <v>337.33167265819839</v>
          </cell>
          <cell r="K679">
            <v>365.52667138965467</v>
          </cell>
          <cell r="L679">
            <v>393.02763585313073</v>
          </cell>
          <cell r="M679">
            <v>424.26649721171827</v>
          </cell>
          <cell r="N679">
            <v>49.742613235282633</v>
          </cell>
          <cell r="O679">
            <v>62.39167570360641</v>
          </cell>
          <cell r="P679">
            <v>74.792502009926409</v>
          </cell>
          <cell r="Q679">
            <v>80.217439298116503</v>
          </cell>
          <cell r="R679">
            <v>88.262645284690905</v>
          </cell>
          <cell r="S679">
            <v>66.952187272588475</v>
          </cell>
          <cell r="T679">
            <v>24.211914921348839</v>
          </cell>
          <cell r="U679">
            <v>21.611943389415458</v>
          </cell>
          <cell r="V679">
            <v>12.824386993153182</v>
          </cell>
          <cell r="W679">
            <v>27.203904988987343</v>
          </cell>
          <cell r="X679">
            <v>37.248866472492523</v>
          </cell>
          <cell r="Y679">
            <v>36.522754206222892</v>
          </cell>
          <cell r="Z679">
            <v>24.76606635335807</v>
          </cell>
          <cell r="AA679">
            <v>0</v>
          </cell>
          <cell r="AB679">
            <v>0</v>
          </cell>
          <cell r="AC679">
            <v>0</v>
          </cell>
        </row>
        <row r="680">
          <cell r="B680" t="str">
            <v>52229</v>
          </cell>
          <cell r="C680" t="str">
            <v>63039</v>
          </cell>
          <cell r="D680" t="str">
            <v>Other service activities incidental to water transportation n.e.c.</v>
          </cell>
          <cell r="E680" t="str">
            <v>057</v>
          </cell>
          <cell r="F680">
            <v>56.93581224717542</v>
          </cell>
          <cell r="G680">
            <v>57.4824526886444</v>
          </cell>
          <cell r="H680">
            <v>61.358273358768855</v>
          </cell>
          <cell r="I680">
            <v>65.892371151802365</v>
          </cell>
          <cell r="J680">
            <v>73.125402961595313</v>
          </cell>
          <cell r="K680">
            <v>81.727312252931853</v>
          </cell>
          <cell r="L680">
            <v>91.162663131201754</v>
          </cell>
          <cell r="M680">
            <v>100.94735983058393</v>
          </cell>
        </row>
        <row r="681">
          <cell r="B681" t="str">
            <v>79110</v>
          </cell>
          <cell r="C681" t="str">
            <v>63041</v>
          </cell>
          <cell r="D681" t="str">
            <v>Travel agency activities</v>
          </cell>
          <cell r="E681" t="str">
            <v>057</v>
          </cell>
          <cell r="F681">
            <v>1716.3184359999987</v>
          </cell>
          <cell r="G681">
            <v>1835.8729540149889</v>
          </cell>
          <cell r="H681">
            <v>1991.4035268196503</v>
          </cell>
          <cell r="I681">
            <v>2168.4563922862108</v>
          </cell>
          <cell r="J681">
            <v>2395.7163030251722</v>
          </cell>
          <cell r="K681">
            <v>2599.1674081247547</v>
          </cell>
          <cell r="L681">
            <v>2815.1064434056534</v>
          </cell>
          <cell r="M681">
            <v>3073.4357195339726</v>
          </cell>
          <cell r="N681">
            <v>84.130556254782192</v>
          </cell>
          <cell r="O681">
            <v>102.77742077397667</v>
          </cell>
          <cell r="P681">
            <v>115.27997877692469</v>
          </cell>
          <cell r="Q681">
            <v>123.95049769427244</v>
          </cell>
          <cell r="R681">
            <v>129.42288012164721</v>
          </cell>
          <cell r="S681">
            <v>114.58296169609889</v>
          </cell>
          <cell r="T681">
            <v>114.80034701805538</v>
          </cell>
          <cell r="U681">
            <v>114.65579722433318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</row>
        <row r="682">
          <cell r="B682" t="str">
            <v>79120</v>
          </cell>
          <cell r="C682" t="str">
            <v>63041</v>
          </cell>
          <cell r="D682" t="str">
            <v>Tour operator activities</v>
          </cell>
          <cell r="E682" t="str">
            <v>057</v>
          </cell>
          <cell r="F682">
            <v>0</v>
          </cell>
          <cell r="G682">
            <v>0</v>
          </cell>
          <cell r="H682">
            <v>5.2245090000000047</v>
          </cell>
          <cell r="I682">
            <v>5.4600753353104849</v>
          </cell>
          <cell r="J682">
            <v>7.9605974425361907</v>
          </cell>
          <cell r="K682">
            <v>8.6096861854808964</v>
          </cell>
          <cell r="L682">
            <v>9.3541664868850312</v>
          </cell>
          <cell r="M682">
            <v>8.4064002211079902</v>
          </cell>
        </row>
        <row r="683">
          <cell r="B683" t="str">
            <v>79900</v>
          </cell>
          <cell r="C683" t="str">
            <v>63049</v>
          </cell>
          <cell r="D683" t="str">
            <v>Other reservation service and related activities</v>
          </cell>
          <cell r="E683" t="str">
            <v>057</v>
          </cell>
          <cell r="F683">
            <v>7.3590140000000002</v>
          </cell>
          <cell r="G683">
            <v>7.7809562793656752</v>
          </cell>
          <cell r="H683">
            <v>9.2240330000000021</v>
          </cell>
          <cell r="I683">
            <v>10.123649506634846</v>
          </cell>
          <cell r="J683">
            <v>11.099933136155531</v>
          </cell>
          <cell r="K683">
            <v>11.781170733171901</v>
          </cell>
          <cell r="L683">
            <v>13.043069103593686</v>
          </cell>
          <cell r="M683">
            <v>14.114966592574344</v>
          </cell>
          <cell r="N683">
            <v>16.587228300669221</v>
          </cell>
          <cell r="O683">
            <v>21.88865861871156</v>
          </cell>
          <cell r="P683">
            <v>22.439087792368753</v>
          </cell>
          <cell r="Q683">
            <v>25.929415488321734</v>
          </cell>
          <cell r="R683">
            <v>27.40354737422922</v>
          </cell>
          <cell r="S683">
            <v>13.698500065625019</v>
          </cell>
          <cell r="T683">
            <v>0.48041644619866614</v>
          </cell>
          <cell r="U683">
            <v>0.4694064091619799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</row>
        <row r="684">
          <cell r="B684" t="str">
            <v>52291</v>
          </cell>
          <cell r="C684" t="str">
            <v>63091</v>
          </cell>
          <cell r="D684" t="str">
            <v>Forwarding of freight</v>
          </cell>
          <cell r="E684" t="str">
            <v>057</v>
          </cell>
          <cell r="F684">
            <v>1673.2460307034125</v>
          </cell>
          <cell r="G684">
            <v>1771.3711938293854</v>
          </cell>
          <cell r="H684">
            <v>1885.6130939968289</v>
          </cell>
          <cell r="I684">
            <v>1999.8585452601801</v>
          </cell>
          <cell r="J684">
            <v>2208.4562429890375</v>
          </cell>
          <cell r="K684">
            <v>2423.8574655854145</v>
          </cell>
          <cell r="L684">
            <v>2660.1765247045932</v>
          </cell>
          <cell r="M684">
            <v>2953.8140641377595</v>
          </cell>
          <cell r="N684">
            <v>199.4705509316808</v>
          </cell>
          <cell r="O684">
            <v>243.64587115894543</v>
          </cell>
          <cell r="P684">
            <v>273.81396973455082</v>
          </cell>
          <cell r="Q684">
            <v>294.22864390149425</v>
          </cell>
          <cell r="R684">
            <v>307.50181575300519</v>
          </cell>
          <cell r="S684">
            <v>272.43093178564459</v>
          </cell>
          <cell r="T684">
            <v>271.18147729834624</v>
          </cell>
          <cell r="U684">
            <v>270.66187034538564</v>
          </cell>
          <cell r="V684">
            <v>133.05286547055076</v>
          </cell>
          <cell r="W684">
            <v>282.24019695489733</v>
          </cell>
          <cell r="X684">
            <v>386.45655518201795</v>
          </cell>
          <cell r="Y684">
            <v>378.92314888883067</v>
          </cell>
          <cell r="Z684">
            <v>256.94764954514852</v>
          </cell>
          <cell r="AA684">
            <v>0</v>
          </cell>
          <cell r="AB684">
            <v>0</v>
          </cell>
          <cell r="AC684">
            <v>0</v>
          </cell>
        </row>
        <row r="685">
          <cell r="B685" t="str">
            <v>74902</v>
          </cell>
          <cell r="C685" t="str">
            <v>63091</v>
          </cell>
          <cell r="D685" t="str">
            <v>Business brokerage activities</v>
          </cell>
          <cell r="E685" t="str">
            <v>057</v>
          </cell>
          <cell r="F685">
            <v>0.43822099999999997</v>
          </cell>
          <cell r="G685">
            <v>0.46069507270781118</v>
          </cell>
          <cell r="H685">
            <v>0.47505867238524918</v>
          </cell>
          <cell r="I685">
            <v>0.49563254074890167</v>
          </cell>
          <cell r="J685">
            <v>0.46478167154403494</v>
          </cell>
          <cell r="K685">
            <v>0.5401153497147626</v>
          </cell>
          <cell r="L685">
            <v>0.83987354996718144</v>
          </cell>
          <cell r="M685">
            <v>1.0374561045915072</v>
          </cell>
        </row>
        <row r="686">
          <cell r="B686" t="str">
            <v>52292</v>
          </cell>
          <cell r="C686" t="str">
            <v>63092</v>
          </cell>
          <cell r="D686" t="str">
            <v>Brokerage for ship and aircraft space</v>
          </cell>
          <cell r="E686" t="str">
            <v>057</v>
          </cell>
          <cell r="F686">
            <v>117.294972</v>
          </cell>
          <cell r="G686">
            <v>124.88586742631114</v>
          </cell>
          <cell r="H686">
            <v>135.70059190981334</v>
          </cell>
          <cell r="I686">
            <v>142.29092937740216</v>
          </cell>
          <cell r="J686">
            <v>151.71748954544935</v>
          </cell>
          <cell r="K686">
            <v>166.55573792717078</v>
          </cell>
          <cell r="L686">
            <v>181.79363858105876</v>
          </cell>
          <cell r="M686">
            <v>198.04290116518516</v>
          </cell>
          <cell r="N686">
            <v>6.0363427590272174</v>
          </cell>
          <cell r="O686">
            <v>7.4523531704357602</v>
          </cell>
          <cell r="P686">
            <v>8.6050731530381341</v>
          </cell>
          <cell r="Q686">
            <v>9.239191190945272</v>
          </cell>
          <cell r="R686">
            <v>9.8749316856100968</v>
          </cell>
          <cell r="S686">
            <v>8.2033689941868264</v>
          </cell>
          <cell r="T686">
            <v>6.0697776332437323</v>
          </cell>
          <cell r="U686">
            <v>5.9327355146388427</v>
          </cell>
          <cell r="V686">
            <v>30.214617262927167</v>
          </cell>
          <cell r="W686">
            <v>64.093167005808681</v>
          </cell>
          <cell r="X686">
            <v>87.759379418689875</v>
          </cell>
          <cell r="Y686">
            <v>86.04863845095656</v>
          </cell>
          <cell r="Z686">
            <v>58.349550459954237</v>
          </cell>
          <cell r="AA686">
            <v>0</v>
          </cell>
          <cell r="AB686">
            <v>0</v>
          </cell>
          <cell r="AC686">
            <v>0</v>
          </cell>
        </row>
        <row r="687">
          <cell r="B687" t="str">
            <v>52299</v>
          </cell>
          <cell r="C687" t="str">
            <v>63099</v>
          </cell>
          <cell r="D687" t="str">
            <v>Other transportation support activities n.e.c.</v>
          </cell>
          <cell r="E687" t="str">
            <v>057</v>
          </cell>
          <cell r="F687">
            <v>43.707176011580628</v>
          </cell>
          <cell r="G687">
            <v>46.113928333828198</v>
          </cell>
          <cell r="H687">
            <v>49.732424308761523</v>
          </cell>
          <cell r="I687">
            <v>52.794955531942833</v>
          </cell>
          <cell r="J687">
            <v>57.141506266841859</v>
          </cell>
          <cell r="K687">
            <v>61.736770586893044</v>
          </cell>
          <cell r="L687">
            <v>66.332846334317878</v>
          </cell>
          <cell r="M687">
            <v>71.202432633709009</v>
          </cell>
          <cell r="N687">
            <v>6.2663091116526202</v>
          </cell>
          <cell r="O687">
            <v>7.3417822174835594</v>
          </cell>
          <cell r="P687">
            <v>8.6083370037485452</v>
          </cell>
          <cell r="Q687">
            <v>10.838734610275145</v>
          </cell>
          <cell r="R687">
            <v>11.564411040236042</v>
          </cell>
          <cell r="S687">
            <v>10.959046581102822</v>
          </cell>
          <cell r="T687">
            <v>10.130916853451197</v>
          </cell>
          <cell r="U687">
            <v>10.386656152649415</v>
          </cell>
          <cell r="V687">
            <v>1.2946933756280161</v>
          </cell>
          <cell r="W687">
            <v>2.7463858973734849</v>
          </cell>
          <cell r="X687">
            <v>3.7604807697503122</v>
          </cell>
          <cell r="Y687">
            <v>3.6871756876747761</v>
          </cell>
          <cell r="Z687">
            <v>2.5002724937398959</v>
          </cell>
          <cell r="AA687">
            <v>0</v>
          </cell>
          <cell r="AB687">
            <v>0</v>
          </cell>
          <cell r="AC687">
            <v>0</v>
          </cell>
        </row>
        <row r="688">
          <cell r="B688" t="str">
            <v>53100</v>
          </cell>
          <cell r="C688" t="str">
            <v>64110</v>
          </cell>
          <cell r="D688" t="str">
            <v>National postal services</v>
          </cell>
          <cell r="E688" t="str">
            <v>058</v>
          </cell>
          <cell r="F688">
            <v>755.54509599999983</v>
          </cell>
          <cell r="G688">
            <v>855.70650110718725</v>
          </cell>
          <cell r="H688">
            <v>858.32678323137134</v>
          </cell>
          <cell r="I688">
            <v>918.4546294843334</v>
          </cell>
          <cell r="J688">
            <v>998.49492837231946</v>
          </cell>
          <cell r="K688">
            <v>1081.790024731479</v>
          </cell>
          <cell r="L688">
            <v>1171.0367005541452</v>
          </cell>
          <cell r="M688">
            <v>1303.8014508897581</v>
          </cell>
          <cell r="N688">
            <v>44.000533309674779</v>
          </cell>
          <cell r="O688">
            <v>54.524904779956458</v>
          </cell>
          <cell r="P688">
            <v>58.843827384581864</v>
          </cell>
          <cell r="Q688">
            <v>63.203655653538377</v>
          </cell>
          <cell r="R688">
            <v>80.323150930983374</v>
          </cell>
          <cell r="S688">
            <v>59.23402780467319</v>
          </cell>
          <cell r="T688">
            <v>37.324309427841236</v>
          </cell>
          <cell r="U688">
            <v>35.673452696288692</v>
          </cell>
          <cell r="V688">
            <v>29.359080622769643</v>
          </cell>
          <cell r="W688">
            <v>62.278348294717958</v>
          </cell>
          <cell r="X688">
            <v>85.274444264396223</v>
          </cell>
          <cell r="Y688">
            <v>83.612143479339338</v>
          </cell>
          <cell r="Z688">
            <v>56.697364105223798</v>
          </cell>
          <cell r="AA688">
            <v>0</v>
          </cell>
          <cell r="AB688">
            <v>0</v>
          </cell>
          <cell r="AC688">
            <v>0</v>
          </cell>
        </row>
        <row r="689">
          <cell r="B689" t="str">
            <v>82195</v>
          </cell>
          <cell r="C689" t="str">
            <v>64110</v>
          </cell>
          <cell r="D689" t="str">
            <v>Provision of mailbox rental and other postal and mailing services</v>
          </cell>
          <cell r="E689" t="str">
            <v>058</v>
          </cell>
          <cell r="F689">
            <v>5.2205580000000005</v>
          </cell>
          <cell r="G689">
            <v>5.7257331917779899</v>
          </cell>
          <cell r="H689">
            <v>6.0341683636604904</v>
          </cell>
          <cell r="I689">
            <v>6.7553980055656409</v>
          </cell>
          <cell r="J689">
            <v>7.2425401395286002</v>
          </cell>
          <cell r="K689">
            <v>8.384962657274416</v>
          </cell>
          <cell r="L689">
            <v>9.1512707216975748</v>
          </cell>
          <cell r="M689">
            <v>10.053698494845852</v>
          </cell>
        </row>
        <row r="690">
          <cell r="B690" t="str">
            <v>53200</v>
          </cell>
          <cell r="C690" t="str">
            <v>64120</v>
          </cell>
          <cell r="D690" t="str">
            <v>Courier activities other than national post activities</v>
          </cell>
          <cell r="E690" t="str">
            <v>058</v>
          </cell>
          <cell r="F690">
            <v>505.66147799999999</v>
          </cell>
          <cell r="G690">
            <v>548.67285256490277</v>
          </cell>
          <cell r="H690">
            <v>566.11720642028422</v>
          </cell>
          <cell r="I690">
            <v>593.57702444012875</v>
          </cell>
          <cell r="J690">
            <v>627.42617773748498</v>
          </cell>
          <cell r="K690">
            <v>678.14148711921143</v>
          </cell>
          <cell r="L690">
            <v>739.51059706505157</v>
          </cell>
          <cell r="M690">
            <v>807.32565645932846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</row>
        <row r="691">
          <cell r="B691" t="str">
            <v>61201</v>
          </cell>
          <cell r="C691" t="str">
            <v>64201</v>
          </cell>
          <cell r="D691" t="str">
            <v>Wireless telecommunications services</v>
          </cell>
          <cell r="E691" t="str">
            <v>059</v>
          </cell>
          <cell r="F691">
            <v>14500.015741910007</v>
          </cell>
          <cell r="G691">
            <v>14411.127396824604</v>
          </cell>
          <cell r="H691">
            <v>21021.392552156402</v>
          </cell>
          <cell r="I691">
            <v>22918.990360264368</v>
          </cell>
          <cell r="J691">
            <v>24196.609423639424</v>
          </cell>
          <cell r="K691">
            <v>26595.635736276377</v>
          </cell>
          <cell r="L691">
            <v>29513.124195813201</v>
          </cell>
          <cell r="M691">
            <v>32996.605071823644</v>
          </cell>
          <cell r="N691">
            <v>1342.5365333812163</v>
          </cell>
          <cell r="O691">
            <v>1615.5409135109533</v>
          </cell>
          <cell r="P691">
            <v>1743.4980115957094</v>
          </cell>
          <cell r="Q691">
            <v>1763.6615040936833</v>
          </cell>
          <cell r="R691">
            <v>1883.0993336779068</v>
          </cell>
          <cell r="S691">
            <v>1203.3415406941713</v>
          </cell>
          <cell r="T691">
            <v>766.82029061157596</v>
          </cell>
          <cell r="U691">
            <v>770.48542784520032</v>
          </cell>
          <cell r="V691">
            <v>7.9460000385359493</v>
          </cell>
          <cell r="W691">
            <v>16.855560441698202</v>
          </cell>
          <cell r="X691">
            <v>23.079426298026302</v>
          </cell>
          <cell r="Y691">
            <v>22.62952657971304</v>
          </cell>
          <cell r="Z691">
            <v>15.345073749196125</v>
          </cell>
          <cell r="AA691">
            <v>0</v>
          </cell>
          <cell r="AB691">
            <v>0</v>
          </cell>
          <cell r="AC691">
            <v>0</v>
          </cell>
        </row>
        <row r="692">
          <cell r="B692" t="str">
            <v>60100</v>
          </cell>
          <cell r="C692" t="str">
            <v>64202</v>
          </cell>
          <cell r="D692" t="str">
            <v>Radio broadcasting</v>
          </cell>
          <cell r="E692" t="str">
            <v>059</v>
          </cell>
          <cell r="F692">
            <v>194.18706723303455</v>
          </cell>
          <cell r="G692">
            <v>265.24038227706865</v>
          </cell>
          <cell r="H692">
            <v>262.07348479578468</v>
          </cell>
          <cell r="I692">
            <v>276.56306901109014</v>
          </cell>
          <cell r="J692">
            <v>294.03813576654557</v>
          </cell>
          <cell r="K692">
            <v>247.55393400000003</v>
          </cell>
          <cell r="L692">
            <v>279.73457047494247</v>
          </cell>
          <cell r="M692">
            <v>297.26239102921829</v>
          </cell>
          <cell r="N692">
            <v>7.8696561155909359</v>
          </cell>
          <cell r="O692">
            <v>27.175391519500309</v>
          </cell>
          <cell r="P692">
            <v>38.125798064107038</v>
          </cell>
          <cell r="Q692">
            <v>37.628126066894396</v>
          </cell>
          <cell r="R692">
            <v>39.452544559975053</v>
          </cell>
          <cell r="S692">
            <v>16.759247105105583</v>
          </cell>
          <cell r="T692">
            <v>6.9393634068093544</v>
          </cell>
          <cell r="U692">
            <v>3.0685594492391672</v>
          </cell>
          <cell r="V692">
            <v>0.22178663532410925</v>
          </cell>
          <cell r="W692">
            <v>0.59229009335876293</v>
          </cell>
          <cell r="X692">
            <v>0.74362452709705773</v>
          </cell>
          <cell r="Y692">
            <v>0.71146030762762513</v>
          </cell>
          <cell r="Z692">
            <v>0.48244097602814778</v>
          </cell>
          <cell r="AA692">
            <v>0</v>
          </cell>
          <cell r="AB692">
            <v>0</v>
          </cell>
          <cell r="AC692">
            <v>0</v>
          </cell>
        </row>
        <row r="693">
          <cell r="B693" t="str">
            <v>60200</v>
          </cell>
          <cell r="C693" t="str">
            <v>64202</v>
          </cell>
          <cell r="D693" t="str">
            <v>Television programming and broadcasting activities</v>
          </cell>
          <cell r="E693" t="str">
            <v>059</v>
          </cell>
          <cell r="F693">
            <v>1671.1729524959999</v>
          </cell>
          <cell r="G693">
            <v>1758.6060001667997</v>
          </cell>
          <cell r="H693">
            <v>1918.7652787792476</v>
          </cell>
          <cell r="I693">
            <v>2072.2172685007495</v>
          </cell>
          <cell r="J693">
            <v>2271.9871747384359</v>
          </cell>
          <cell r="K693">
            <v>2488.6018669944706</v>
          </cell>
          <cell r="L693">
            <v>2652.39746521398</v>
          </cell>
          <cell r="M693">
            <v>2885.54844631585</v>
          </cell>
          <cell r="N693">
            <v>67.72622210745763</v>
          </cell>
          <cell r="O693">
            <v>180.17922524765928</v>
          </cell>
          <cell r="P693">
            <v>279.13719546317986</v>
          </cell>
          <cell r="Q693">
            <v>283.26953681111621</v>
          </cell>
          <cell r="R693">
            <v>304.84370681164665</v>
          </cell>
          <cell r="S693">
            <v>168.47679599059586</v>
          </cell>
          <cell r="T693">
            <v>65.797909350887736</v>
          </cell>
          <cell r="U693">
            <v>29.786737974228238</v>
          </cell>
          <cell r="V693">
            <v>1.9086947007338724</v>
          </cell>
          <cell r="W693">
            <v>3.9270223601624115</v>
          </cell>
          <cell r="X693">
            <v>5.4444306876535347</v>
          </cell>
          <cell r="Y693">
            <v>5.3559678056485565</v>
          </cell>
          <cell r="Z693">
            <v>3.6318798224297386</v>
          </cell>
          <cell r="AA693">
            <v>0</v>
          </cell>
          <cell r="AB693">
            <v>0</v>
          </cell>
          <cell r="AC693">
            <v>0</v>
          </cell>
        </row>
        <row r="694">
          <cell r="B694" t="str">
            <v>61101</v>
          </cell>
          <cell r="C694" t="str">
            <v>64203</v>
          </cell>
          <cell r="D694" t="str">
            <v>Wired telecommunications services</v>
          </cell>
          <cell r="E694" t="str">
            <v>059</v>
          </cell>
          <cell r="F694">
            <v>8008.7374674571565</v>
          </cell>
          <cell r="G694">
            <v>12027.625626660008</v>
          </cell>
          <cell r="H694">
            <v>10080.597629884542</v>
          </cell>
          <cell r="I694">
            <v>11346.227520333814</v>
          </cell>
          <cell r="J694">
            <v>11681.905140494107</v>
          </cell>
          <cell r="K694">
            <v>12569.72993117166</v>
          </cell>
          <cell r="L694">
            <v>13442.4715664913</v>
          </cell>
          <cell r="M694">
            <v>14440.935351866798</v>
          </cell>
          <cell r="N694">
            <v>338.50627661909482</v>
          </cell>
          <cell r="O694">
            <v>415.76709816104676</v>
          </cell>
          <cell r="P694">
            <v>332.65138295302444</v>
          </cell>
          <cell r="Q694">
            <v>348.66547807356289</v>
          </cell>
          <cell r="R694">
            <v>334.3127418640662</v>
          </cell>
          <cell r="S694">
            <v>284.02138233725788</v>
          </cell>
          <cell r="T694">
            <v>257.76137484900335</v>
          </cell>
          <cell r="U694">
            <v>262.98696236159162</v>
          </cell>
          <cell r="V694">
            <v>2.9968942203206819</v>
          </cell>
          <cell r="W694">
            <v>6.7178062161113665</v>
          </cell>
          <cell r="X694">
            <v>9.389400642130779</v>
          </cell>
          <cell r="Y694">
            <v>9.2073159923767172</v>
          </cell>
          <cell r="Z694">
            <v>6.2478612542298713</v>
          </cell>
          <cell r="AA694">
            <v>0</v>
          </cell>
          <cell r="AB694">
            <v>0</v>
          </cell>
          <cell r="AC694">
            <v>0</v>
          </cell>
        </row>
        <row r="695">
          <cell r="B695" t="str">
            <v>61300</v>
          </cell>
          <cell r="C695" t="str">
            <v>64203</v>
          </cell>
          <cell r="D695" t="str">
            <v>Satellite telecommunications services</v>
          </cell>
          <cell r="E695" t="str">
            <v>059</v>
          </cell>
          <cell r="F695">
            <v>259.40093400000001</v>
          </cell>
          <cell r="G695">
            <v>307.48680999999999</v>
          </cell>
          <cell r="H695">
            <v>323.16863730999995</v>
          </cell>
          <cell r="I695">
            <v>359.97304121984081</v>
          </cell>
          <cell r="J695">
            <v>474.77017902851111</v>
          </cell>
          <cell r="K695">
            <v>380.43143099999986</v>
          </cell>
          <cell r="L695">
            <v>388.61155238254702</v>
          </cell>
          <cell r="M695">
            <v>356.02931456502864</v>
          </cell>
          <cell r="N695">
            <v>10.964130698085629</v>
          </cell>
          <cell r="O695">
            <v>10.62910525192313</v>
          </cell>
          <cell r="P695">
            <v>10.664297700913902</v>
          </cell>
          <cell r="Q695">
            <v>11.110553327079517</v>
          </cell>
          <cell r="R695">
            <v>13.586972193099124</v>
          </cell>
          <cell r="S695">
            <v>8.5961004340440414</v>
          </cell>
          <cell r="T695">
            <v>7.4516838312700644</v>
          </cell>
          <cell r="U695">
            <v>6.4837259961164939</v>
          </cell>
          <cell r="V695">
            <v>9.7068628233760418E-2</v>
          </cell>
          <cell r="W695">
            <v>0.17174102916968392</v>
          </cell>
          <cell r="X695">
            <v>0.30100991251545434</v>
          </cell>
          <cell r="Y695">
            <v>0.29339978221471713</v>
          </cell>
          <cell r="Z695">
            <v>0.1920827445577751</v>
          </cell>
          <cell r="AA695">
            <v>0</v>
          </cell>
          <cell r="AB695">
            <v>0</v>
          </cell>
          <cell r="AC695">
            <v>0</v>
          </cell>
        </row>
        <row r="696">
          <cell r="B696" t="str">
            <v>61901</v>
          </cell>
          <cell r="C696" t="str">
            <v>64203</v>
          </cell>
          <cell r="D696" t="str">
            <v>Provision of Internet access over networks between the client and the ISP not owned or controlled by the ISP</v>
          </cell>
          <cell r="E696" t="str">
            <v>059</v>
          </cell>
          <cell r="F696">
            <v>902.02118050000001</v>
          </cell>
          <cell r="G696">
            <v>697.49502099999938</v>
          </cell>
          <cell r="H696">
            <v>296.857779458594</v>
          </cell>
          <cell r="I696">
            <v>344.40224024461679</v>
          </cell>
          <cell r="J696">
            <v>1345.2541681588896</v>
          </cell>
          <cell r="K696">
            <v>1146.6989470000003</v>
          </cell>
          <cell r="L696">
            <v>1139.7400508297605</v>
          </cell>
          <cell r="M696">
            <v>1143.9342588657682</v>
          </cell>
          <cell r="N696">
            <v>38.125838496184784</v>
          </cell>
          <cell r="O696">
            <v>24.110783779315049</v>
          </cell>
          <cell r="P696">
            <v>9.7960611565840523</v>
          </cell>
          <cell r="Q696">
            <v>10.296675576405564</v>
          </cell>
          <cell r="R696">
            <v>38.498481544957961</v>
          </cell>
          <cell r="S696">
            <v>25.910423042896667</v>
          </cell>
          <cell r="T696">
            <v>21.854683569104512</v>
          </cell>
          <cell r="U696">
            <v>20.832431456150591</v>
          </cell>
          <cell r="V696">
            <v>0.33753910318970631</v>
          </cell>
          <cell r="W696">
            <v>0.38957284947367404</v>
          </cell>
          <cell r="X696">
            <v>0.27650311295104874</v>
          </cell>
          <cell r="Y696">
            <v>0.27190746335647092</v>
          </cell>
          <cell r="Z696">
            <v>0.18686826708875648</v>
          </cell>
          <cell r="AA696">
            <v>0</v>
          </cell>
          <cell r="AB696">
            <v>0</v>
          </cell>
          <cell r="AC696">
            <v>0</v>
          </cell>
        </row>
        <row r="697">
          <cell r="B697" t="str">
            <v>61909</v>
          </cell>
          <cell r="C697" t="str">
            <v>64209</v>
          </cell>
          <cell r="D697" t="str">
            <v>Other telecommunications activities n.e.c.</v>
          </cell>
          <cell r="E697" t="str">
            <v>059</v>
          </cell>
          <cell r="F697">
            <v>2560.3463814499987</v>
          </cell>
          <cell r="G697">
            <v>1337.9514459999991</v>
          </cell>
          <cell r="H697">
            <v>94.327651107829482</v>
          </cell>
          <cell r="I697">
            <v>102.15351636953066</v>
          </cell>
          <cell r="J697">
            <v>1035.8826982850276</v>
          </cell>
          <cell r="K697">
            <v>2131.9553430132382</v>
          </cell>
          <cell r="L697">
            <v>2604.3903652336221</v>
          </cell>
          <cell r="M697">
            <v>2702.1010183477438</v>
          </cell>
          <cell r="N697">
            <v>327.72189322604976</v>
          </cell>
          <cell r="O697">
            <v>390.72117355754284</v>
          </cell>
          <cell r="P697">
            <v>413.10958768956846</v>
          </cell>
          <cell r="Q697">
            <v>396.19431789410055</v>
          </cell>
          <cell r="R697">
            <v>431.07781619694236</v>
          </cell>
          <cell r="S697">
            <v>188.8376370211206</v>
          </cell>
          <cell r="T697">
            <v>1.4482052093362789</v>
          </cell>
          <cell r="U697">
            <v>2.9127929993931891</v>
          </cell>
          <cell r="V697">
            <v>0.36774262737418989</v>
          </cell>
          <cell r="W697">
            <v>0.78007904009985796</v>
          </cell>
          <cell r="X697">
            <v>1.0681209192001146</v>
          </cell>
          <cell r="Y697">
            <v>1.0472994614018447</v>
          </cell>
          <cell r="Z697">
            <v>0.71017338414458686</v>
          </cell>
          <cell r="AA697">
            <v>0</v>
          </cell>
          <cell r="AB697">
            <v>0</v>
          </cell>
          <cell r="AC697">
            <v>0</v>
          </cell>
        </row>
        <row r="698">
          <cell r="B698" t="str">
            <v>64110</v>
          </cell>
          <cell r="C698" t="str">
            <v>65110</v>
          </cell>
          <cell r="D698" t="str">
            <v>Central banking</v>
          </cell>
          <cell r="E698" t="str">
            <v>060</v>
          </cell>
          <cell r="F698">
            <v>417.6</v>
          </cell>
          <cell r="G698">
            <v>432.7</v>
          </cell>
          <cell r="H698">
            <v>457.8</v>
          </cell>
          <cell r="I698">
            <v>479.2</v>
          </cell>
          <cell r="J698">
            <v>498.43021239743547</v>
          </cell>
          <cell r="K698">
            <v>537</v>
          </cell>
          <cell r="L698">
            <v>581.19999999999993</v>
          </cell>
          <cell r="M698">
            <v>620.69999999999993</v>
          </cell>
          <cell r="N698">
            <v>0</v>
          </cell>
          <cell r="O698">
            <v>0</v>
          </cell>
          <cell r="P698">
            <v>0</v>
          </cell>
          <cell r="Q698">
            <v>2.4487175750673038E-2</v>
          </cell>
          <cell r="R698">
            <v>2.807077083438602E-2</v>
          </cell>
          <cell r="S698">
            <v>2.3450975758307676E-2</v>
          </cell>
          <cell r="T698">
            <v>2.3914472911657918E-2</v>
          </cell>
          <cell r="U698">
            <v>2.5977793914876101E-2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</row>
        <row r="699">
          <cell r="B699" t="str">
            <v>64191</v>
          </cell>
          <cell r="C699" t="str">
            <v>65191</v>
          </cell>
          <cell r="D699" t="str">
            <v>Commercial Banks</v>
          </cell>
          <cell r="E699" t="str">
            <v>060</v>
          </cell>
          <cell r="F699">
            <v>30480.916019058128</v>
          </cell>
          <cell r="G699">
            <v>30246.680608262181</v>
          </cell>
          <cell r="H699">
            <v>31626.808847105935</v>
          </cell>
          <cell r="I699">
            <v>32871.249701253328</v>
          </cell>
          <cell r="J699">
            <v>33986.799776918953</v>
          </cell>
          <cell r="K699">
            <v>34861.875203042007</v>
          </cell>
          <cell r="L699">
            <v>35520.862678364487</v>
          </cell>
          <cell r="M699">
            <v>36564.760789169362</v>
          </cell>
          <cell r="N699">
            <v>509.76745150004848</v>
          </cell>
          <cell r="O699">
            <v>560.82113396742432</v>
          </cell>
          <cell r="P699">
            <v>578.80313684024441</v>
          </cell>
          <cell r="Q699">
            <v>597.24777523728051</v>
          </cell>
          <cell r="R699">
            <v>631.64708898734079</v>
          </cell>
          <cell r="S699">
            <v>399.39211278806584</v>
          </cell>
          <cell r="T699">
            <v>265.38679156417516</v>
          </cell>
          <cell r="U699">
            <v>281.83859124104634</v>
          </cell>
          <cell r="V699">
            <v>37.137321445326812</v>
          </cell>
          <cell r="W699">
            <v>78.268029572656417</v>
          </cell>
          <cell r="X699">
            <v>105.93496876251794</v>
          </cell>
          <cell r="Y699">
            <v>103.61610742857147</v>
          </cell>
          <cell r="Z699">
            <v>69.936962088434015</v>
          </cell>
          <cell r="AA699">
            <v>0</v>
          </cell>
          <cell r="AB699">
            <v>0</v>
          </cell>
          <cell r="AC699">
            <v>0</v>
          </cell>
        </row>
        <row r="700">
          <cell r="B700" t="str">
            <v>64192</v>
          </cell>
          <cell r="C700" t="str">
            <v>65191</v>
          </cell>
          <cell r="D700" t="str">
            <v>Islamic Banks</v>
          </cell>
          <cell r="E700" t="str">
            <v>060</v>
          </cell>
          <cell r="F700">
            <v>5523.887873939535</v>
          </cell>
          <cell r="G700">
            <v>5714.2536871786988</v>
          </cell>
          <cell r="H700">
            <v>6412.7515365132067</v>
          </cell>
          <cell r="I700">
            <v>6761.9248660420635</v>
          </cell>
          <cell r="J700">
            <v>7181.879887085599</v>
          </cell>
          <cell r="K700">
            <v>6835.5167034819397</v>
          </cell>
          <cell r="L700">
            <v>7292.816783591411</v>
          </cell>
          <cell r="M700">
            <v>8514.7051213448976</v>
          </cell>
          <cell r="N700">
            <v>92.382336610538331</v>
          </cell>
          <cell r="O700">
            <v>105.95127029396095</v>
          </cell>
          <cell r="P700">
            <v>117.35995000490189</v>
          </cell>
          <cell r="Q700">
            <v>122.85947809314</v>
          </cell>
          <cell r="R700">
            <v>133.47574805248686</v>
          </cell>
          <cell r="S700">
            <v>78.310516640354038</v>
          </cell>
          <cell r="T700">
            <v>54.486774862073979</v>
          </cell>
          <cell r="U700">
            <v>65.630745133811757</v>
          </cell>
          <cell r="V700">
            <v>6.7301914245021566</v>
          </cell>
          <cell r="W700">
            <v>14.786527565328754</v>
          </cell>
          <cell r="X700">
            <v>21.47970846462681</v>
          </cell>
          <cell r="Y700">
            <v>21.314806699211946</v>
          </cell>
          <cell r="Z700">
            <v>14.778645376547011</v>
          </cell>
          <cell r="AA700">
            <v>0</v>
          </cell>
          <cell r="AB700">
            <v>0</v>
          </cell>
          <cell r="AC700">
            <v>0</v>
          </cell>
        </row>
        <row r="701">
          <cell r="B701" t="str">
            <v>64193</v>
          </cell>
          <cell r="C701" t="str">
            <v>65192</v>
          </cell>
          <cell r="D701" t="str">
            <v>Offshore Banks</v>
          </cell>
          <cell r="E701" t="str">
            <v>060</v>
          </cell>
          <cell r="F701">
            <v>966.31116447058957</v>
          </cell>
          <cell r="G701">
            <v>1139.4318290284909</v>
          </cell>
          <cell r="H701">
            <v>1477.9477856228887</v>
          </cell>
          <cell r="I701">
            <v>1699.2935686122837</v>
          </cell>
          <cell r="J701">
            <v>1987.3203576293929</v>
          </cell>
          <cell r="K701">
            <v>2942.7806452548762</v>
          </cell>
          <cell r="L701">
            <v>2694.0605523552158</v>
          </cell>
          <cell r="M701">
            <v>2715.7449938409009</v>
          </cell>
          <cell r="N701">
            <v>9.8792588253055484</v>
          </cell>
          <cell r="O701">
            <v>11.830973755205799</v>
          </cell>
          <cell r="P701">
            <v>13.026242151567507</v>
          </cell>
          <cell r="Q701">
            <v>13.95937586612305</v>
          </cell>
          <cell r="R701">
            <v>15.796420662854661</v>
          </cell>
          <cell r="S701">
            <v>13.368670538845596</v>
          </cell>
          <cell r="T701">
            <v>13.632895823230065</v>
          </cell>
          <cell r="U701">
            <v>14.809130833329055</v>
          </cell>
          <cell r="V701">
            <v>6.1084925847256721E-2</v>
          </cell>
          <cell r="W701">
            <v>0.1295772281275745</v>
          </cell>
          <cell r="X701">
            <v>0.17742323649320291</v>
          </cell>
          <cell r="Y701">
            <v>0.17396462954648928</v>
          </cell>
          <cell r="Z701">
            <v>0.11796535206952229</v>
          </cell>
          <cell r="AA701">
            <v>0</v>
          </cell>
          <cell r="AB701">
            <v>0</v>
          </cell>
          <cell r="AC701">
            <v>0</v>
          </cell>
        </row>
        <row r="702">
          <cell r="B702" t="str">
            <v>64194</v>
          </cell>
          <cell r="C702" t="str">
            <v>65193</v>
          </cell>
          <cell r="D702" t="str">
            <v>Investment Banks</v>
          </cell>
          <cell r="E702" t="str">
            <v>060</v>
          </cell>
          <cell r="F702">
            <v>1580.2074011859063</v>
          </cell>
          <cell r="G702">
            <v>1764.8472496930513</v>
          </cell>
          <cell r="H702">
            <v>1555.9239991266786</v>
          </cell>
          <cell r="I702">
            <v>1545.3682791871529</v>
          </cell>
          <cell r="J702">
            <v>1818.3060433898324</v>
          </cell>
          <cell r="K702">
            <v>1474.7570594475326</v>
          </cell>
          <cell r="L702">
            <v>1411.0422148317302</v>
          </cell>
          <cell r="M702">
            <v>1529.9184649269691</v>
          </cell>
          <cell r="N702">
            <v>20.715050246667321</v>
          </cell>
          <cell r="O702">
            <v>24.874642212846553</v>
          </cell>
          <cell r="P702">
            <v>27.44357713988018</v>
          </cell>
          <cell r="Q702">
            <v>29.356290350119608</v>
          </cell>
          <cell r="R702">
            <v>33.141307813144564</v>
          </cell>
          <cell r="S702">
            <v>27.676028098857536</v>
          </cell>
          <cell r="T702">
            <v>27.673258243028439</v>
          </cell>
          <cell r="U702">
            <v>30.049337337566399</v>
          </cell>
          <cell r="V702">
            <v>2.1369313581132552</v>
          </cell>
          <cell r="W702">
            <v>4.5329946503592939</v>
          </cell>
          <cell r="X702">
            <v>6.2067895223170897</v>
          </cell>
          <cell r="Y702">
            <v>6.0857972228698989</v>
          </cell>
          <cell r="Z702">
            <v>4.1267768849972901</v>
          </cell>
          <cell r="AA702">
            <v>0</v>
          </cell>
          <cell r="AB702">
            <v>0</v>
          </cell>
          <cell r="AC702">
            <v>0</v>
          </cell>
        </row>
        <row r="703">
          <cell r="B703" t="str">
            <v>64199</v>
          </cell>
          <cell r="C703" t="str">
            <v>65195</v>
          </cell>
          <cell r="D703" t="str">
            <v>Other monetary intermediation (with deposits taking functions) n.e.c.</v>
          </cell>
          <cell r="E703" t="str">
            <v>060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T703">
            <v>0</v>
          </cell>
          <cell r="U703">
            <v>0</v>
          </cell>
          <cell r="AB703">
            <v>0</v>
          </cell>
          <cell r="AC703">
            <v>0</v>
          </cell>
        </row>
        <row r="704">
          <cell r="B704" t="str">
            <v>64195</v>
          </cell>
          <cell r="C704" t="str">
            <v>65197</v>
          </cell>
          <cell r="D704" t="str">
            <v>Development financial institutions (with deposits taking functions)</v>
          </cell>
          <cell r="E704" t="str">
            <v>060</v>
          </cell>
          <cell r="F704">
            <v>4451.0573860893601</v>
          </cell>
          <cell r="G704">
            <v>5166.1551136025346</v>
          </cell>
          <cell r="H704">
            <v>5533.5431797538895</v>
          </cell>
          <cell r="I704">
            <v>5121.4329897926718</v>
          </cell>
          <cell r="J704">
            <v>4628.4163487799224</v>
          </cell>
          <cell r="K704">
            <v>4126.2801017887141</v>
          </cell>
          <cell r="L704">
            <v>4521.9464200328812</v>
          </cell>
          <cell r="M704">
            <v>5032.1626292069504</v>
          </cell>
          <cell r="N704">
            <v>46.965622831717113</v>
          </cell>
          <cell r="O704">
            <v>55.897992783653969</v>
          </cell>
          <cell r="P704">
            <v>61.754158478393222</v>
          </cell>
          <cell r="Q704">
            <v>65.217631773509495</v>
          </cell>
          <cell r="R704">
            <v>72.201978063238542</v>
          </cell>
          <cell r="S704">
            <v>59.589432247258301</v>
          </cell>
          <cell r="T704">
            <v>61.527099138700279</v>
          </cell>
          <cell r="U704">
            <v>67.272142590110732</v>
          </cell>
          <cell r="V704">
            <v>1143.355937436452</v>
          </cell>
          <cell r="W704">
            <v>1178.1983626596216</v>
          </cell>
          <cell r="X704">
            <v>1207.8636183515882</v>
          </cell>
          <cell r="Y704">
            <v>1267.9877062921282</v>
          </cell>
          <cell r="Z704">
            <v>1110.7909159605383</v>
          </cell>
          <cell r="AA704">
            <v>1731.0979683749242</v>
          </cell>
          <cell r="AB704">
            <v>2066.0974896843695</v>
          </cell>
          <cell r="AC704">
            <v>2228.5053000457838</v>
          </cell>
        </row>
        <row r="705">
          <cell r="B705" t="str">
            <v>64921</v>
          </cell>
          <cell r="C705" t="str">
            <v>65197</v>
          </cell>
          <cell r="D705" t="str">
            <v>Development financial institutions (without deposits taking functions)</v>
          </cell>
          <cell r="E705" t="str">
            <v>060</v>
          </cell>
          <cell r="F705">
            <v>375.36721598977073</v>
          </cell>
          <cell r="G705">
            <v>476.57652329825885</v>
          </cell>
          <cell r="H705">
            <v>493.25560330795565</v>
          </cell>
          <cell r="I705">
            <v>542.41720014450243</v>
          </cell>
          <cell r="J705">
            <v>577.91118603852544</v>
          </cell>
          <cell r="K705">
            <v>648.52955985299582</v>
          </cell>
          <cell r="L705">
            <v>648.6477106360685</v>
          </cell>
          <cell r="M705">
            <v>656.94634064619072</v>
          </cell>
          <cell r="N705">
            <v>3.9607117051924106</v>
          </cell>
          <cell r="O705">
            <v>5.1565759204640349</v>
          </cell>
          <cell r="P705">
            <v>5.5047161841049776</v>
          </cell>
          <cell r="Q705">
            <v>6.9072787434975753</v>
          </cell>
          <cell r="R705">
            <v>9.0152500623357028</v>
          </cell>
          <cell r="S705">
            <v>9.3657016280721663</v>
          </cell>
          <cell r="T705">
            <v>8.8257153648685112</v>
          </cell>
          <cell r="U705">
            <v>8.7823449197560688</v>
          </cell>
          <cell r="V705">
            <v>96.421658472025626</v>
          </cell>
          <cell r="W705">
            <v>108.68850568454368</v>
          </cell>
          <cell r="X705">
            <v>107.66799470610459</v>
          </cell>
          <cell r="Y705">
            <v>134.29412096876209</v>
          </cell>
          <cell r="Z705">
            <v>138.69506269737238</v>
          </cell>
          <cell r="AA705">
            <v>272.07755552172426</v>
          </cell>
          <cell r="AB705">
            <v>296.37003231563051</v>
          </cell>
          <cell r="AC705">
            <v>290.93026395421589</v>
          </cell>
        </row>
        <row r="706">
          <cell r="B706" t="str">
            <v>64925</v>
          </cell>
          <cell r="C706" t="str">
            <v>65199</v>
          </cell>
          <cell r="D706" t="str">
            <v>Co-operative with credits functions</v>
          </cell>
          <cell r="E706" t="str">
            <v>060</v>
          </cell>
          <cell r="F706">
            <v>303.3413568937803</v>
          </cell>
          <cell r="G706">
            <v>297.90859400024186</v>
          </cell>
          <cell r="H706">
            <v>369.24061122298474</v>
          </cell>
          <cell r="I706">
            <v>460.14775096651834</v>
          </cell>
          <cell r="J706">
            <v>522.58917640747995</v>
          </cell>
          <cell r="K706">
            <v>662.93110844962189</v>
          </cell>
          <cell r="L706">
            <v>711.17545081282469</v>
          </cell>
          <cell r="M706">
            <v>729.7700452996479</v>
          </cell>
          <cell r="N706">
            <v>5.6847639153770686</v>
          </cell>
          <cell r="O706">
            <v>2.7796868711754001</v>
          </cell>
          <cell r="P706">
            <v>3.5991775701994309</v>
          </cell>
          <cell r="Q706">
            <v>4.3467733464371037</v>
          </cell>
          <cell r="R706">
            <v>4.0284232275404497</v>
          </cell>
          <cell r="S706">
            <v>4.6363493479898308</v>
          </cell>
          <cell r="T706">
            <v>5.7897861422155454</v>
          </cell>
          <cell r="U706">
            <v>4.6132445992305993</v>
          </cell>
          <cell r="V706">
            <v>0.25939512291099248</v>
          </cell>
          <cell r="W706">
            <v>0.55024542553533073</v>
          </cell>
          <cell r="X706">
            <v>0.75342192200577596</v>
          </cell>
          <cell r="Y706">
            <v>0.73873506167812464</v>
          </cell>
          <cell r="Z706">
            <v>0.50093597683701607</v>
          </cell>
          <cell r="AA706">
            <v>0</v>
          </cell>
          <cell r="AB706">
            <v>0</v>
          </cell>
          <cell r="AC706">
            <v>0</v>
          </cell>
        </row>
        <row r="707">
          <cell r="B707" t="str">
            <v>64910</v>
          </cell>
          <cell r="C707" t="str">
            <v>65910</v>
          </cell>
          <cell r="D707" t="str">
            <v>Financial leasing activities</v>
          </cell>
          <cell r="E707" t="str">
            <v>061</v>
          </cell>
          <cell r="F707">
            <v>90.127413956110814</v>
          </cell>
          <cell r="G707">
            <v>7.2853515301515444</v>
          </cell>
          <cell r="H707">
            <v>157.19447522353929</v>
          </cell>
          <cell r="I707">
            <v>72.237137900619729</v>
          </cell>
          <cell r="J707">
            <v>76.986385400965759</v>
          </cell>
          <cell r="K707">
            <v>39.365578949026371</v>
          </cell>
          <cell r="L707">
            <v>52.818596873748291</v>
          </cell>
          <cell r="M707">
            <v>59.006497165702321</v>
          </cell>
          <cell r="N707">
            <v>2.29994567868619</v>
          </cell>
          <cell r="O707">
            <v>2.8053380876381468</v>
          </cell>
          <cell r="P707">
            <v>3.1160444675986292</v>
          </cell>
          <cell r="Q707">
            <v>3.3755679741937472</v>
          </cell>
          <cell r="R707">
            <v>3.5174897423684266</v>
          </cell>
          <cell r="S707">
            <v>3.143585554627216</v>
          </cell>
          <cell r="T707">
            <v>3.2320770228859668</v>
          </cell>
          <cell r="U707">
            <v>3.2320770228859668</v>
          </cell>
          <cell r="V707">
            <v>7.9050287919150267E-2</v>
          </cell>
          <cell r="W707">
            <v>0.16768649628654975</v>
          </cell>
          <cell r="X707">
            <v>0.22960423924235718</v>
          </cell>
          <cell r="Y707">
            <v>0.22512843983448796</v>
          </cell>
          <cell r="Z707">
            <v>0.15265951323076629</v>
          </cell>
          <cell r="AA707">
            <v>0</v>
          </cell>
          <cell r="AB707">
            <v>0</v>
          </cell>
          <cell r="AC707">
            <v>0</v>
          </cell>
        </row>
        <row r="708">
          <cell r="B708" t="str">
            <v>64991</v>
          </cell>
          <cell r="C708" t="str">
            <v>65921</v>
          </cell>
          <cell r="D708" t="str">
            <v>Factoring companies</v>
          </cell>
          <cell r="E708" t="str">
            <v>061</v>
          </cell>
          <cell r="F708">
            <v>15.281571873278244</v>
          </cell>
          <cell r="G708">
            <v>94.214743598228196</v>
          </cell>
          <cell r="H708">
            <v>23.45603668892965</v>
          </cell>
          <cell r="I708">
            <v>27.808230991142619</v>
          </cell>
          <cell r="J708">
            <v>29.139986996246542</v>
          </cell>
          <cell r="K708">
            <v>29.853616281370808</v>
          </cell>
          <cell r="L708">
            <v>30.065576796534032</v>
          </cell>
          <cell r="M708">
            <v>32.877511799120207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</row>
        <row r="709">
          <cell r="B709" t="str">
            <v>64922</v>
          </cell>
          <cell r="C709" t="str">
            <v>65922</v>
          </cell>
          <cell r="D709" t="str">
            <v>Credit card services</v>
          </cell>
          <cell r="E709" t="str">
            <v>061</v>
          </cell>
          <cell r="F709">
            <v>356.41882764390857</v>
          </cell>
          <cell r="G709">
            <v>365.82345186564567</v>
          </cell>
          <cell r="H709">
            <v>439.68330961674769</v>
          </cell>
          <cell r="I709">
            <v>293.23957921976518</v>
          </cell>
          <cell r="J709">
            <v>314.26195518375204</v>
          </cell>
          <cell r="K709">
            <v>353.74234677493462</v>
          </cell>
          <cell r="L709">
            <v>323.01172867743577</v>
          </cell>
          <cell r="M709">
            <v>376.95881404951183</v>
          </cell>
          <cell r="N709">
            <v>19.703724354253389</v>
          </cell>
          <cell r="O709">
            <v>22.163561000999508</v>
          </cell>
          <cell r="P709">
            <v>23.369932055409475</v>
          </cell>
          <cell r="Q709">
            <v>24.406671639007548</v>
          </cell>
          <cell r="R709">
            <v>24.996583254631908</v>
          </cell>
          <cell r="S709">
            <v>16.707872233592951</v>
          </cell>
          <cell r="T709">
            <v>12.141587450500971</v>
          </cell>
          <cell r="U709">
            <v>12.141587450500971</v>
          </cell>
          <cell r="V709">
            <v>0.15634158300982384</v>
          </cell>
          <cell r="W709">
            <v>0.3316417051589145</v>
          </cell>
          <cell r="X709">
            <v>0.45409942422512434</v>
          </cell>
          <cell r="Y709">
            <v>0.44524741896264652</v>
          </cell>
          <cell r="Z709">
            <v>0.30192211297721616</v>
          </cell>
          <cell r="AA709">
            <v>0</v>
          </cell>
          <cell r="AB709">
            <v>0</v>
          </cell>
          <cell r="AC709">
            <v>0</v>
          </cell>
        </row>
        <row r="710">
          <cell r="B710" t="str">
            <v>64923</v>
          </cell>
          <cell r="C710" t="str">
            <v>65929</v>
          </cell>
          <cell r="D710" t="str">
            <v>Licensed money lending activities</v>
          </cell>
          <cell r="E710" t="str">
            <v>061</v>
          </cell>
          <cell r="F710">
            <v>41.548713282923885</v>
          </cell>
          <cell r="G710">
            <v>40.452004896803544</v>
          </cell>
          <cell r="H710">
            <v>48.455389897041087</v>
          </cell>
          <cell r="I710">
            <v>58.778712728905205</v>
          </cell>
          <cell r="J710">
            <v>61.318075400432775</v>
          </cell>
          <cell r="K710">
            <v>60.220934736894328</v>
          </cell>
          <cell r="L710">
            <v>63.535758600002517</v>
          </cell>
          <cell r="M710">
            <v>63.71511637822379</v>
          </cell>
          <cell r="AA710">
            <v>0</v>
          </cell>
          <cell r="AB710">
            <v>0</v>
          </cell>
          <cell r="AC710">
            <v>0</v>
          </cell>
        </row>
        <row r="711">
          <cell r="B711" t="str">
            <v>64924</v>
          </cell>
          <cell r="C711" t="str">
            <v>65929</v>
          </cell>
          <cell r="D711" t="str">
            <v>Pawnshops and pawnbrokers includes Ar-Rahnu</v>
          </cell>
          <cell r="E711" t="str">
            <v>061</v>
          </cell>
          <cell r="F711">
            <v>148.85130898781199</v>
          </cell>
          <cell r="G711">
            <v>144.089646545015</v>
          </cell>
          <cell r="H711">
            <v>182.56849661379871</v>
          </cell>
          <cell r="I711">
            <v>231.60677031643775</v>
          </cell>
          <cell r="J711">
            <v>248.87951614771566</v>
          </cell>
          <cell r="K711">
            <v>266.57827382920237</v>
          </cell>
          <cell r="L711">
            <v>302.48992656410974</v>
          </cell>
          <cell r="M711">
            <v>316.11913917670631</v>
          </cell>
        </row>
        <row r="712">
          <cell r="B712" t="str">
            <v>64929</v>
          </cell>
          <cell r="C712" t="str">
            <v>65929</v>
          </cell>
          <cell r="D712" t="str">
            <v>Other credit granting n.e.c.</v>
          </cell>
          <cell r="E712" t="str">
            <v>061</v>
          </cell>
          <cell r="F712">
            <v>380.89506852249616</v>
          </cell>
          <cell r="G712">
            <v>396.41564238871536</v>
          </cell>
          <cell r="H712">
            <v>344.98770698217243</v>
          </cell>
          <cell r="I712">
            <v>424.64033086898257</v>
          </cell>
          <cell r="J712">
            <v>447.83149355898934</v>
          </cell>
          <cell r="K712">
            <v>428.4612391628167</v>
          </cell>
          <cell r="L712">
            <v>438.00116167115669</v>
          </cell>
          <cell r="M712">
            <v>444.42959604342138</v>
          </cell>
          <cell r="N712">
            <v>29.420844319198622</v>
          </cell>
          <cell r="O712">
            <v>33.402929533044457</v>
          </cell>
          <cell r="P712">
            <v>35.444871503451786</v>
          </cell>
          <cell r="Q712">
            <v>37.189075981320528</v>
          </cell>
          <cell r="R712">
            <v>38.173397096270911</v>
          </cell>
          <cell r="S712">
            <v>26.637803115794355</v>
          </cell>
          <cell r="T712">
            <v>20.699896751181011</v>
          </cell>
          <cell r="U712">
            <v>20.699896751181011</v>
          </cell>
          <cell r="V712">
            <v>0.45116548762304359</v>
          </cell>
          <cell r="W712">
            <v>0.95704091479461029</v>
          </cell>
          <cell r="X712">
            <v>1.3104254429034286</v>
          </cell>
          <cell r="Y712">
            <v>1.2848806121949112</v>
          </cell>
          <cell r="Z712">
            <v>0.8712770761505344</v>
          </cell>
          <cell r="AA712">
            <v>0</v>
          </cell>
          <cell r="AB712">
            <v>0</v>
          </cell>
          <cell r="AC712">
            <v>0</v>
          </cell>
        </row>
        <row r="713">
          <cell r="B713" t="str">
            <v>64200</v>
          </cell>
          <cell r="C713" t="str">
            <v>65991</v>
          </cell>
          <cell r="D713" t="str">
            <v>Activities of holding companies</v>
          </cell>
          <cell r="E713" t="str">
            <v>061</v>
          </cell>
          <cell r="F713">
            <v>284.50236248510453</v>
          </cell>
          <cell r="G713">
            <v>317.80212926099506</v>
          </cell>
          <cell r="H713">
            <v>378.48156128832318</v>
          </cell>
          <cell r="I713">
            <v>393.69760951140336</v>
          </cell>
          <cell r="J713">
            <v>534.76324598181247</v>
          </cell>
          <cell r="K713">
            <v>562.85464615131468</v>
          </cell>
          <cell r="L713">
            <v>555.53902195716591</v>
          </cell>
          <cell r="M713">
            <v>573.40583223267163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</row>
        <row r="714">
          <cell r="B714" t="str">
            <v>64993</v>
          </cell>
          <cell r="C714" t="str">
            <v>65993</v>
          </cell>
          <cell r="D714" t="str">
            <v>Nominee companies</v>
          </cell>
          <cell r="E714" t="str">
            <v>061</v>
          </cell>
          <cell r="F714">
            <v>6.5691372290418464</v>
          </cell>
          <cell r="G714">
            <v>29.38923944882383</v>
          </cell>
          <cell r="H714">
            <v>11.588164856005539</v>
          </cell>
          <cell r="I714">
            <v>9.6955447510526866</v>
          </cell>
          <cell r="J714">
            <v>10.084666326378844</v>
          </cell>
          <cell r="K714">
            <v>10.94437928571687</v>
          </cell>
          <cell r="L714">
            <v>11.344802772618365</v>
          </cell>
          <cell r="M714">
            <v>11.884315210581343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</row>
        <row r="715">
          <cell r="B715" t="str">
            <v>64301</v>
          </cell>
          <cell r="C715" t="str">
            <v>65994</v>
          </cell>
          <cell r="D715" t="str">
            <v>Venture capital companies</v>
          </cell>
          <cell r="E715" t="str">
            <v>061</v>
          </cell>
          <cell r="F715">
            <v>49.129196379473903</v>
          </cell>
          <cell r="G715">
            <v>54.497971881597778</v>
          </cell>
          <cell r="H715">
            <v>64.340030959782723</v>
          </cell>
          <cell r="I715">
            <v>73.184729394842364</v>
          </cell>
          <cell r="J715">
            <v>74.87904985276576</v>
          </cell>
          <cell r="K715">
            <v>88.693248879621962</v>
          </cell>
          <cell r="L715">
            <v>87.93676882064338</v>
          </cell>
          <cell r="M715">
            <v>90.416450388828139</v>
          </cell>
          <cell r="AA715">
            <v>0</v>
          </cell>
          <cell r="AB715">
            <v>0</v>
          </cell>
          <cell r="AC715">
            <v>0</v>
          </cell>
        </row>
        <row r="716">
          <cell r="B716" t="str">
            <v>64303</v>
          </cell>
          <cell r="C716" t="str">
            <v>65994</v>
          </cell>
          <cell r="D716" t="str">
            <v>Property unit trust (REITs)</v>
          </cell>
          <cell r="E716" t="str">
            <v>061</v>
          </cell>
          <cell r="F716">
            <v>25.691635293056667</v>
          </cell>
          <cell r="G716">
            <v>27.412590220049715</v>
          </cell>
          <cell r="H716">
            <v>34.141081926080638</v>
          </cell>
          <cell r="I716">
            <v>36.958530197812372</v>
          </cell>
          <cell r="J716">
            <v>37.143110902252737</v>
          </cell>
          <cell r="K716">
            <v>40.570070156580115</v>
          </cell>
          <cell r="L716">
            <v>58.263862171004192</v>
          </cell>
          <cell r="M716">
            <v>52.301847303351522</v>
          </cell>
        </row>
        <row r="717">
          <cell r="B717" t="str">
            <v>66303</v>
          </cell>
          <cell r="C717" t="str">
            <v>65994</v>
          </cell>
          <cell r="D717" t="str">
            <v>Unit trust management companies</v>
          </cell>
          <cell r="E717" t="str">
            <v>061</v>
          </cell>
          <cell r="F717">
            <v>754.62992406326009</v>
          </cell>
          <cell r="G717">
            <v>809.17501270601292</v>
          </cell>
          <cell r="H717">
            <v>960.25726870713436</v>
          </cell>
          <cell r="I717">
            <v>1048.0300677510836</v>
          </cell>
          <cell r="J717">
            <v>1070.8263848958823</v>
          </cell>
          <cell r="K717">
            <v>1111.7555121586763</v>
          </cell>
          <cell r="L717">
            <v>1215.6320737133719</v>
          </cell>
          <cell r="M717">
            <v>1490.2729336641553</v>
          </cell>
          <cell r="N717">
            <v>368.5127834456564</v>
          </cell>
          <cell r="O717">
            <v>449.49217002909313</v>
          </cell>
          <cell r="P717">
            <v>499.28209212470654</v>
          </cell>
          <cell r="Q717">
            <v>540.8646693250646</v>
          </cell>
          <cell r="R717">
            <v>563.61015802882923</v>
          </cell>
          <cell r="S717">
            <v>503.68523181482067</v>
          </cell>
          <cell r="T717">
            <v>517.81165919148964</v>
          </cell>
          <cell r="U717">
            <v>517.80861570028492</v>
          </cell>
          <cell r="V717">
            <v>3.989257942628744E-2</v>
          </cell>
          <cell r="W717">
            <v>8.4622675614651269E-2</v>
          </cell>
          <cell r="X717">
            <v>0.11586934838183061</v>
          </cell>
          <cell r="Y717">
            <v>0.11361064461142602</v>
          </cell>
          <cell r="Z717">
            <v>7.7039336820193899E-2</v>
          </cell>
          <cell r="AA717">
            <v>0</v>
          </cell>
          <cell r="AB717">
            <v>0</v>
          </cell>
          <cell r="AC717">
            <v>0</v>
          </cell>
        </row>
        <row r="718">
          <cell r="B718" t="str">
            <v>94990</v>
          </cell>
          <cell r="C718" t="str">
            <v>65994</v>
          </cell>
          <cell r="D718" t="str">
            <v>Activities of other membership organizations n.e.c.</v>
          </cell>
          <cell r="E718" t="str">
            <v>061</v>
          </cell>
          <cell r="F718">
            <v>82.260168999999991</v>
          </cell>
          <cell r="G718">
            <v>86.296230153794994</v>
          </cell>
          <cell r="H718">
            <v>89.935309518716394</v>
          </cell>
          <cell r="I718">
            <v>93.450164602308803</v>
          </cell>
          <cell r="J718">
            <v>97.729588659619822</v>
          </cell>
          <cell r="K718">
            <v>104.97322369869505</v>
          </cell>
          <cell r="L718">
            <v>109.30540826984438</v>
          </cell>
          <cell r="M718">
            <v>115.11865198142391</v>
          </cell>
          <cell r="AA718">
            <v>0</v>
          </cell>
          <cell r="AB718">
            <v>0</v>
          </cell>
          <cell r="AC718">
            <v>0</v>
          </cell>
        </row>
        <row r="719">
          <cell r="B719" t="str">
            <v>65111</v>
          </cell>
          <cell r="C719" t="str">
            <v>66010</v>
          </cell>
          <cell r="D719" t="str">
            <v>Life insurance</v>
          </cell>
          <cell r="E719" t="str">
            <v>062</v>
          </cell>
          <cell r="F719">
            <v>7263.3633513549012</v>
          </cell>
          <cell r="G719">
            <v>9125.2946438293257</v>
          </cell>
          <cell r="H719">
            <v>10196.771823591513</v>
          </cell>
          <cell r="I719">
            <v>10113.753121091722</v>
          </cell>
          <cell r="J719">
            <v>10399.012511131032</v>
          </cell>
          <cell r="K719">
            <v>10381.125914513188</v>
          </cell>
          <cell r="L719">
            <v>9949.2572950699468</v>
          </cell>
          <cell r="M719">
            <v>10035.184350781145</v>
          </cell>
          <cell r="N719">
            <v>32.228250344448831</v>
          </cell>
          <cell r="O719">
            <v>39.310534435518633</v>
          </cell>
          <cell r="P719">
            <v>43.664765403462987</v>
          </cell>
          <cell r="Q719">
            <v>47.300922007102344</v>
          </cell>
          <cell r="R719">
            <v>49.289755014829225</v>
          </cell>
          <cell r="S719">
            <v>44.046954810723918</v>
          </cell>
          <cell r="T719">
            <v>45.282470220686044</v>
          </cell>
          <cell r="U719">
            <v>45.28238586028322</v>
          </cell>
          <cell r="V719">
            <v>5.3357089561439297</v>
          </cell>
          <cell r="W719">
            <v>11.31844505077113</v>
          </cell>
          <cell r="X719">
            <v>15.497747420566608</v>
          </cell>
          <cell r="Y719">
            <v>15.195641462256921</v>
          </cell>
          <cell r="Z719">
            <v>10.304158952830898</v>
          </cell>
          <cell r="AA719">
            <v>0</v>
          </cell>
          <cell r="AB719">
            <v>0</v>
          </cell>
          <cell r="AC719">
            <v>0</v>
          </cell>
        </row>
        <row r="720">
          <cell r="B720" t="str">
            <v>65112</v>
          </cell>
          <cell r="C720" t="str">
            <v>66010</v>
          </cell>
          <cell r="D720" t="str">
            <v>Family takaful</v>
          </cell>
          <cell r="E720" t="str">
            <v>062</v>
          </cell>
          <cell r="F720">
            <v>2390.6471474600567</v>
          </cell>
          <cell r="G720">
            <v>1264.5914350832136</v>
          </cell>
          <cell r="H720">
            <v>1994.2150266504946</v>
          </cell>
          <cell r="I720">
            <v>1862.1438062203247</v>
          </cell>
          <cell r="J720">
            <v>2016.0505988182649</v>
          </cell>
          <cell r="K720">
            <v>1707.5470955718688</v>
          </cell>
          <cell r="L720">
            <v>2365.9483473884748</v>
          </cell>
          <cell r="M720">
            <v>2686.2114849311765</v>
          </cell>
          <cell r="AA720">
            <v>0</v>
          </cell>
          <cell r="AB720">
            <v>0</v>
          </cell>
          <cell r="AC720">
            <v>0</v>
          </cell>
        </row>
        <row r="721">
          <cell r="B721" t="str">
            <v>65302</v>
          </cell>
          <cell r="C721" t="str">
            <v>66021</v>
          </cell>
          <cell r="D721" t="str">
            <v>Provident funding</v>
          </cell>
          <cell r="E721" t="str">
            <v>062</v>
          </cell>
          <cell r="F721">
            <v>717.14342239698613</v>
          </cell>
          <cell r="G721">
            <v>833.2521973875464</v>
          </cell>
          <cell r="H721">
            <v>791.54492417062625</v>
          </cell>
          <cell r="I721">
            <v>1023.7782360238097</v>
          </cell>
          <cell r="J721">
            <v>1324.6409231510502</v>
          </cell>
          <cell r="K721">
            <v>1576.1029752057655</v>
          </cell>
          <cell r="L721">
            <v>1737.9966143238539</v>
          </cell>
          <cell r="M721">
            <v>1985.8516144664973</v>
          </cell>
          <cell r="N721">
            <v>27.872943633420636</v>
          </cell>
          <cell r="O721">
            <v>35.274999867200762</v>
          </cell>
          <cell r="P721">
            <v>40.33916841517285</v>
          </cell>
          <cell r="Q721">
            <v>42.113188444393543</v>
          </cell>
          <cell r="R721">
            <v>44.227750432756721</v>
          </cell>
          <cell r="S721">
            <v>29.197061309696011</v>
          </cell>
          <cell r="T721">
            <v>16.493812090898967</v>
          </cell>
          <cell r="U721">
            <v>16.234488212618555</v>
          </cell>
          <cell r="V721">
            <v>3.4411939602786754</v>
          </cell>
          <cell r="W721">
            <v>7.2996793994190714</v>
          </cell>
          <cell r="X721">
            <v>9.9950644347213231</v>
          </cell>
          <cell r="Y721">
            <v>9.8002252469686972</v>
          </cell>
          <cell r="Z721">
            <v>6.6455291781616879</v>
          </cell>
          <cell r="AA721">
            <v>0</v>
          </cell>
          <cell r="AB721">
            <v>0</v>
          </cell>
          <cell r="AC721">
            <v>0</v>
          </cell>
        </row>
        <row r="722">
          <cell r="B722" t="str">
            <v>65301</v>
          </cell>
          <cell r="C722" t="str">
            <v>66022</v>
          </cell>
          <cell r="D722" t="str">
            <v>Pension funding</v>
          </cell>
          <cell r="E722" t="str">
            <v>062</v>
          </cell>
          <cell r="F722">
            <v>20.161937844745754</v>
          </cell>
          <cell r="G722">
            <v>22.822598964131171</v>
          </cell>
          <cell r="H722">
            <v>32.873229313682685</v>
          </cell>
          <cell r="I722">
            <v>40.595451404554559</v>
          </cell>
          <cell r="J722">
            <v>50.228671101210182</v>
          </cell>
          <cell r="K722">
            <v>80.691886214864994</v>
          </cell>
          <cell r="L722">
            <v>115.69466575838413</v>
          </cell>
          <cell r="M722">
            <v>155.82723991245538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</row>
        <row r="723">
          <cell r="B723" t="str">
            <v>65121</v>
          </cell>
          <cell r="C723" t="str">
            <v>66031</v>
          </cell>
          <cell r="D723" t="str">
            <v>General insurance</v>
          </cell>
          <cell r="E723" t="str">
            <v>062</v>
          </cell>
          <cell r="F723">
            <v>2463.2140986844452</v>
          </cell>
          <cell r="G723">
            <v>2925.5534404183982</v>
          </cell>
          <cell r="H723">
            <v>3480.0339331025739</v>
          </cell>
          <cell r="I723">
            <v>3820.1044809598807</v>
          </cell>
          <cell r="J723">
            <v>3887.5088175895148</v>
          </cell>
          <cell r="K723">
            <v>4044.6229971063012</v>
          </cell>
          <cell r="L723">
            <v>4410.9196441311897</v>
          </cell>
          <cell r="M723">
            <v>4013.5648046776041</v>
          </cell>
          <cell r="N723">
            <v>481.09654052283747</v>
          </cell>
          <cell r="O723">
            <v>614.91966169037767</v>
          </cell>
          <cell r="P723">
            <v>708.4920892942572</v>
          </cell>
          <cell r="Q723">
            <v>732.60554547102515</v>
          </cell>
          <cell r="R723">
            <v>770.97623440448922</v>
          </cell>
          <cell r="S723">
            <v>461.71658312800764</v>
          </cell>
          <cell r="T723">
            <v>177.08151146440613</v>
          </cell>
          <cell r="U723">
            <v>171.37486765498628</v>
          </cell>
          <cell r="V723">
            <v>0.94329912576496144</v>
          </cell>
          <cell r="W723">
            <v>2.0009860749839521</v>
          </cell>
          <cell r="X723">
            <v>2.7398442668641541</v>
          </cell>
          <cell r="Y723">
            <v>2.6864350032209847</v>
          </cell>
          <cell r="Z723">
            <v>1.8216705993223956</v>
          </cell>
          <cell r="AA723">
            <v>0</v>
          </cell>
          <cell r="AB723">
            <v>0</v>
          </cell>
          <cell r="AC723">
            <v>0</v>
          </cell>
        </row>
        <row r="724">
          <cell r="B724" t="str">
            <v>65122</v>
          </cell>
          <cell r="C724" t="str">
            <v>66031</v>
          </cell>
          <cell r="D724" t="str">
            <v>General takaful</v>
          </cell>
          <cell r="E724" t="str">
            <v>062</v>
          </cell>
          <cell r="F724">
            <v>271.93346667943877</v>
          </cell>
          <cell r="G724">
            <v>217.04430952121709</v>
          </cell>
          <cell r="H724">
            <v>359.30508850582873</v>
          </cell>
          <cell r="I724">
            <v>437.32287866046283</v>
          </cell>
          <cell r="J724">
            <v>512.07194016139556</v>
          </cell>
          <cell r="K724">
            <v>508.12046142646312</v>
          </cell>
          <cell r="L724">
            <v>634.71118468272596</v>
          </cell>
          <cell r="M724">
            <v>650.21970905041212</v>
          </cell>
        </row>
        <row r="725">
          <cell r="B725" t="str">
            <v>65206</v>
          </cell>
          <cell r="C725" t="str">
            <v>66031</v>
          </cell>
          <cell r="D725" t="str">
            <v>Offshore reinsurance</v>
          </cell>
          <cell r="E725" t="str">
            <v>062</v>
          </cell>
          <cell r="F725">
            <v>382.86343191792611</v>
          </cell>
          <cell r="G725">
            <v>411.07429189977023</v>
          </cell>
          <cell r="H725">
            <v>510.69021236228832</v>
          </cell>
          <cell r="I725">
            <v>580.79244014143285</v>
          </cell>
          <cell r="J725">
            <v>612.08957976916497</v>
          </cell>
          <cell r="K725">
            <v>424.77351446080667</v>
          </cell>
          <cell r="L725">
            <v>857.7717448287666</v>
          </cell>
          <cell r="M725">
            <v>1359.2869674621572</v>
          </cell>
        </row>
        <row r="726">
          <cell r="B726" t="str">
            <v>64304</v>
          </cell>
          <cell r="C726" t="str">
            <v>67110</v>
          </cell>
          <cell r="D726" t="str">
            <v>Other administration of trusts accounts</v>
          </cell>
          <cell r="E726" t="str">
            <v>061</v>
          </cell>
          <cell r="F726">
            <v>184.50395416169187</v>
          </cell>
          <cell r="G726">
            <v>195.99232223238408</v>
          </cell>
          <cell r="H726">
            <v>242.77209002768811</v>
          </cell>
          <cell r="I726">
            <v>261.36679185472411</v>
          </cell>
          <cell r="J726">
            <v>263.57148149769125</v>
          </cell>
          <cell r="K726">
            <v>262.58599160129035</v>
          </cell>
          <cell r="L726">
            <v>273.53045817025827</v>
          </cell>
          <cell r="M726">
            <v>308.54622165724595</v>
          </cell>
          <cell r="AA726">
            <v>0</v>
          </cell>
          <cell r="AB726">
            <v>0</v>
          </cell>
          <cell r="AC726">
            <v>0</v>
          </cell>
        </row>
        <row r="727">
          <cell r="B727" t="str">
            <v>66111</v>
          </cell>
          <cell r="C727" t="str">
            <v>67110</v>
          </cell>
          <cell r="D727" t="str">
            <v>Stock exchanges</v>
          </cell>
          <cell r="E727" t="str">
            <v>061</v>
          </cell>
          <cell r="F727">
            <v>24.175050301867223</v>
          </cell>
          <cell r="G727">
            <v>26.142205627418495</v>
          </cell>
          <cell r="H727">
            <v>26.238128618322133</v>
          </cell>
          <cell r="I727">
            <v>29.497835330430906</v>
          </cell>
          <cell r="J727">
            <v>31.459378178850365</v>
          </cell>
          <cell r="K727">
            <v>37.686642002782627</v>
          </cell>
          <cell r="L727">
            <v>35.279151367503481</v>
          </cell>
          <cell r="M727">
            <v>40.018440879716657</v>
          </cell>
        </row>
        <row r="728">
          <cell r="B728" t="str">
            <v>66113</v>
          </cell>
          <cell r="C728" t="str">
            <v>67110</v>
          </cell>
          <cell r="D728" t="str">
            <v>Securities exchange</v>
          </cell>
          <cell r="E728" t="str">
            <v>061</v>
          </cell>
          <cell r="F728">
            <v>60.066004653088598</v>
          </cell>
          <cell r="G728">
            <v>65.689387986404483</v>
          </cell>
          <cell r="H728">
            <v>66.134741991398798</v>
          </cell>
          <cell r="I728">
            <v>73.552408542124311</v>
          </cell>
          <cell r="J728">
            <v>78.350441185978426</v>
          </cell>
          <cell r="K728">
            <v>84.85159575394907</v>
          </cell>
          <cell r="L728">
            <v>77.680661356258184</v>
          </cell>
          <cell r="M728">
            <v>89.979686165946433</v>
          </cell>
        </row>
        <row r="729">
          <cell r="B729" t="str">
            <v>66119</v>
          </cell>
          <cell r="C729" t="str">
            <v>67110</v>
          </cell>
          <cell r="D729" t="str">
            <v>Administration of financial markets n.e.c.</v>
          </cell>
          <cell r="E729" t="str">
            <v>061</v>
          </cell>
          <cell r="F729">
            <v>358.76646119413687</v>
          </cell>
          <cell r="G729">
            <v>421.83119131349201</v>
          </cell>
          <cell r="H729">
            <v>419.11987271286125</v>
          </cell>
          <cell r="I729">
            <v>495.33500192589457</v>
          </cell>
          <cell r="J729">
            <v>526.71046085828277</v>
          </cell>
          <cell r="K729">
            <v>512.60614573062514</v>
          </cell>
          <cell r="L729">
            <v>496.11578418959164</v>
          </cell>
          <cell r="M729">
            <v>572.55723702910109</v>
          </cell>
          <cell r="N729">
            <v>7.8364972661857752</v>
          </cell>
          <cell r="O729">
            <v>9.5584971672292784</v>
          </cell>
          <cell r="P729">
            <v>10.617152473617935</v>
          </cell>
          <cell r="Q729">
            <v>11.501414771110692</v>
          </cell>
          <cell r="R729">
            <v>11.98497816942036</v>
          </cell>
          <cell r="S729">
            <v>10.710991930439626</v>
          </cell>
          <cell r="T729">
            <v>11.012504768554392</v>
          </cell>
          <cell r="U729">
            <v>11.012504768554392</v>
          </cell>
          <cell r="V729">
            <v>0.12108495972475308</v>
          </cell>
          <cell r="W729">
            <v>0.25685311443784159</v>
          </cell>
          <cell r="X729">
            <v>0.35169536750742597</v>
          </cell>
          <cell r="Y729">
            <v>0.34483957981450569</v>
          </cell>
          <cell r="Z729">
            <v>0.23383559374322951</v>
          </cell>
          <cell r="AA729">
            <v>0</v>
          </cell>
          <cell r="AB729">
            <v>0</v>
          </cell>
          <cell r="AC729">
            <v>0</v>
          </cell>
        </row>
        <row r="730">
          <cell r="B730" t="str">
            <v>66121</v>
          </cell>
          <cell r="C730" t="str">
            <v>67121</v>
          </cell>
          <cell r="D730" t="str">
            <v>Stock, share and bond brokers</v>
          </cell>
          <cell r="E730" t="str">
            <v>061</v>
          </cell>
          <cell r="F730">
            <v>350.50594973044645</v>
          </cell>
          <cell r="G730">
            <v>376.44862337536517</v>
          </cell>
          <cell r="H730">
            <v>355.14304056354246</v>
          </cell>
          <cell r="I730">
            <v>401.83425448790604</v>
          </cell>
          <cell r="J730">
            <v>433.82059475603501</v>
          </cell>
          <cell r="K730">
            <v>400.0808215449656</v>
          </cell>
          <cell r="L730">
            <v>362.08429682486724</v>
          </cell>
          <cell r="M730">
            <v>453.87313755067203</v>
          </cell>
          <cell r="N730">
            <v>219.18995052538577</v>
          </cell>
          <cell r="O730">
            <v>267.39941483056998</v>
          </cell>
          <cell r="P730">
            <v>297.15299450172296</v>
          </cell>
          <cell r="Q730">
            <v>321.88557691565387</v>
          </cell>
          <cell r="R730">
            <v>335.53976969346161</v>
          </cell>
          <cell r="S730">
            <v>299.56390970434745</v>
          </cell>
          <cell r="T730">
            <v>306.84261829454061</v>
          </cell>
          <cell r="U730">
            <v>306.77538480701696</v>
          </cell>
          <cell r="V730">
            <v>0.96891781097294005</v>
          </cell>
          <cell r="W730">
            <v>2.0553300587324705</v>
          </cell>
          <cell r="X730">
            <v>2.8142546059331712</v>
          </cell>
          <cell r="Y730">
            <v>2.7593948213734736</v>
          </cell>
          <cell r="Z730">
            <v>1.8711446254949786</v>
          </cell>
          <cell r="AA730">
            <v>0</v>
          </cell>
          <cell r="AB730">
            <v>0</v>
          </cell>
          <cell r="AC730">
            <v>0</v>
          </cell>
        </row>
        <row r="731">
          <cell r="B731" t="str">
            <v>66122</v>
          </cell>
          <cell r="C731" t="str">
            <v>67122</v>
          </cell>
          <cell r="D731" t="str">
            <v>Commodity brokers and dealers</v>
          </cell>
          <cell r="E731" t="str">
            <v>061</v>
          </cell>
          <cell r="F731">
            <v>96.44990685546702</v>
          </cell>
          <cell r="G731">
            <v>105.21219133192804</v>
          </cell>
          <cell r="H731">
            <v>105.37057007056838</v>
          </cell>
          <cell r="I731">
            <v>118.82594188986268</v>
          </cell>
          <cell r="J731">
            <v>126.77102488643165</v>
          </cell>
          <cell r="K731">
            <v>150.26694272670329</v>
          </cell>
          <cell r="L731">
            <v>136.48643959786756</v>
          </cell>
          <cell r="M731">
            <v>152.77179342757717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</row>
        <row r="732">
          <cell r="B732" t="str">
            <v>66124</v>
          </cell>
          <cell r="C732" t="str">
            <v>67191</v>
          </cell>
          <cell r="D732" t="str">
            <v>Foreign exchange broker and dealers (Bureaux de change)</v>
          </cell>
          <cell r="E732" t="str">
            <v>061</v>
          </cell>
          <cell r="F732">
            <v>34.286905884985558</v>
          </cell>
          <cell r="G732">
            <v>37.314660427185657</v>
          </cell>
          <cell r="H732">
            <v>37.298579182647572</v>
          </cell>
          <cell r="I732">
            <v>42.011407968868639</v>
          </cell>
          <cell r="J732">
            <v>44.635107588900887</v>
          </cell>
          <cell r="K732">
            <v>55.533062114691916</v>
          </cell>
          <cell r="L732">
            <v>50.248420733251081</v>
          </cell>
          <cell r="M732">
            <v>56.046916410063353</v>
          </cell>
          <cell r="N732">
            <v>0.37687372060636898</v>
          </cell>
          <cell r="O732">
            <v>0.45968833631361566</v>
          </cell>
          <cell r="P732">
            <v>0.51060130809246784</v>
          </cell>
          <cell r="Q732">
            <v>0.55312735139066649</v>
          </cell>
          <cell r="R732">
            <v>0.57638293751284808</v>
          </cell>
          <cell r="S732">
            <v>0.51511424595625976</v>
          </cell>
          <cell r="T732">
            <v>0.52961463576705148</v>
          </cell>
          <cell r="U732">
            <v>0.52961463576705148</v>
          </cell>
          <cell r="V732">
            <v>0.26304987716526235</v>
          </cell>
          <cell r="W732">
            <v>0.55799812260727155</v>
          </cell>
          <cell r="X732">
            <v>0.76403727954916201</v>
          </cell>
          <cell r="Y732">
            <v>0.74914348832527033</v>
          </cell>
          <cell r="Z732">
            <v>0.50799392716359215</v>
          </cell>
          <cell r="AA732">
            <v>0</v>
          </cell>
          <cell r="AB732">
            <v>0</v>
          </cell>
          <cell r="AC732">
            <v>0</v>
          </cell>
        </row>
        <row r="733">
          <cell r="B733" t="str">
            <v>66192</v>
          </cell>
          <cell r="C733" t="str">
            <v>67192</v>
          </cell>
          <cell r="D733" t="str">
            <v>Financial consultancy services</v>
          </cell>
          <cell r="E733" t="str">
            <v>061</v>
          </cell>
          <cell r="F733">
            <v>9.5226878984163488</v>
          </cell>
          <cell r="G733">
            <v>10.361072725294495</v>
          </cell>
          <cell r="H733">
            <v>10.364466171589303</v>
          </cell>
          <cell r="I733">
            <v>11.681372690918055</v>
          </cell>
          <cell r="J733">
            <v>12.426109423460616</v>
          </cell>
          <cell r="K733">
            <v>15.783305976202371</v>
          </cell>
          <cell r="L733">
            <v>14.361638672202467</v>
          </cell>
          <cell r="M733">
            <v>16.148457473615728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</row>
        <row r="734">
          <cell r="B734" t="str">
            <v>64992</v>
          </cell>
          <cell r="C734" t="str">
            <v>67199</v>
          </cell>
          <cell r="D734" t="str">
            <v>Representative office of foreign banks</v>
          </cell>
          <cell r="E734" t="str">
            <v>061</v>
          </cell>
          <cell r="F734">
            <v>3.1424816328689933</v>
          </cell>
          <cell r="G734">
            <v>14.056645030426703</v>
          </cell>
          <cell r="H734">
            <v>5.5765656459135098</v>
          </cell>
          <cell r="I734">
            <v>4.7111636886321016</v>
          </cell>
          <cell r="J734">
            <v>4.9661240417739876</v>
          </cell>
          <cell r="K734">
            <v>8.0651342713036804</v>
          </cell>
          <cell r="L734">
            <v>8.1834832914019433</v>
          </cell>
          <cell r="M734">
            <v>8.471338279892727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</row>
        <row r="735">
          <cell r="B735" t="str">
            <v>66125</v>
          </cell>
          <cell r="C735" t="str">
            <v>67199</v>
          </cell>
          <cell r="D735" t="str">
            <v>Money-changing services</v>
          </cell>
          <cell r="E735" t="str">
            <v>061</v>
          </cell>
          <cell r="F735">
            <v>94.226560818513178</v>
          </cell>
          <cell r="G735">
            <v>101.96840214923898</v>
          </cell>
          <cell r="H735">
            <v>101.87710907466317</v>
          </cell>
          <cell r="I735">
            <v>114.03166568768201</v>
          </cell>
          <cell r="J735">
            <v>121.99803726188364</v>
          </cell>
          <cell r="K735">
            <v>128.2949763208108</v>
          </cell>
          <cell r="L735">
            <v>116.16150324816556</v>
          </cell>
          <cell r="M735">
            <v>129.26549455731123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</row>
        <row r="736">
          <cell r="B736" t="str">
            <v>66191</v>
          </cell>
          <cell r="C736" t="str">
            <v>67199</v>
          </cell>
          <cell r="D736" t="str">
            <v>Investment advisory services</v>
          </cell>
          <cell r="E736" t="str">
            <v>061</v>
          </cell>
          <cell r="F736">
            <v>24.795294893456358</v>
          </cell>
          <cell r="G736">
            <v>26.981058998476101</v>
          </cell>
          <cell r="H736">
            <v>27.007378151429478</v>
          </cell>
          <cell r="I736">
            <v>30.461207796617224</v>
          </cell>
          <cell r="J736">
            <v>32.424228169414256</v>
          </cell>
          <cell r="K736">
            <v>34.792304888862283</v>
          </cell>
          <cell r="L736">
            <v>31.597886194678459</v>
          </cell>
          <cell r="M736">
            <v>35.695460334180609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</row>
        <row r="737">
          <cell r="B737" t="str">
            <v>66223</v>
          </cell>
          <cell r="C737" t="str">
            <v>67201</v>
          </cell>
          <cell r="D737" t="str">
            <v>Insurance brokers</v>
          </cell>
          <cell r="E737" t="str">
            <v>063</v>
          </cell>
          <cell r="F737">
            <v>254.21254167206854</v>
          </cell>
          <cell r="G737">
            <v>278.52229174865391</v>
          </cell>
          <cell r="H737">
            <v>303.32758958477427</v>
          </cell>
          <cell r="I737">
            <v>328.7757234481835</v>
          </cell>
          <cell r="J737">
            <v>332.10917380180581</v>
          </cell>
          <cell r="K737">
            <v>348.65492508275719</v>
          </cell>
          <cell r="L737">
            <v>371.7847869494434</v>
          </cell>
          <cell r="M737">
            <v>396.3536379596477</v>
          </cell>
          <cell r="N737">
            <v>4.2076554003783491</v>
          </cell>
          <cell r="O737">
            <v>5.1322498890845623</v>
          </cell>
          <cell r="P737">
            <v>5.7006743478394029</v>
          </cell>
          <cell r="Q737">
            <v>6.1754618587661199</v>
          </cell>
          <cell r="R737">
            <v>6.4351018580171244</v>
          </cell>
          <cell r="S737">
            <v>5.7510596263449028</v>
          </cell>
          <cell r="T737">
            <v>5.9129511039379885</v>
          </cell>
          <cell r="U737">
            <v>5.9129511039379885</v>
          </cell>
          <cell r="V737">
            <v>0.40483879851295385</v>
          </cell>
          <cell r="W737">
            <v>0.85876979667581987</v>
          </cell>
          <cell r="X737">
            <v>1.1758680049771015</v>
          </cell>
          <cell r="Y737">
            <v>1.1529461750589107</v>
          </cell>
          <cell r="Z737">
            <v>0.7818123822790517</v>
          </cell>
          <cell r="AA737">
            <v>0</v>
          </cell>
          <cell r="AB737">
            <v>0</v>
          </cell>
          <cell r="AC737">
            <v>0</v>
          </cell>
        </row>
        <row r="738">
          <cell r="B738" t="str">
            <v>66211</v>
          </cell>
          <cell r="C738" t="str">
            <v>67202</v>
          </cell>
          <cell r="D738" t="str">
            <v>Insurance adjusting service</v>
          </cell>
          <cell r="E738" t="str">
            <v>063</v>
          </cell>
          <cell r="F738">
            <v>129.43480806402471</v>
          </cell>
          <cell r="G738">
            <v>149.07131628514963</v>
          </cell>
          <cell r="H738">
            <v>155.3404226934266</v>
          </cell>
          <cell r="I738">
            <v>165.55311129571928</v>
          </cell>
          <cell r="J738">
            <v>166.99572709273508</v>
          </cell>
          <cell r="K738">
            <v>188.87619634537208</v>
          </cell>
          <cell r="L738">
            <v>192.88366061954383</v>
          </cell>
          <cell r="M738">
            <v>206.74648245096176</v>
          </cell>
          <cell r="N738">
            <v>15.124963230832041</v>
          </cell>
          <cell r="O738">
            <v>18.448538075828605</v>
          </cell>
          <cell r="P738">
            <v>20.491813539261162</v>
          </cell>
          <cell r="Q738">
            <v>22.19849884542457</v>
          </cell>
          <cell r="R738">
            <v>23.131808507991426</v>
          </cell>
          <cell r="S738">
            <v>20.672929959750917</v>
          </cell>
          <cell r="T738">
            <v>21.254869879488716</v>
          </cell>
          <cell r="U738">
            <v>21.254869879488716</v>
          </cell>
          <cell r="V738">
            <v>0.85712637820480442</v>
          </cell>
          <cell r="W738">
            <v>1.8181909645027987</v>
          </cell>
          <cell r="X738">
            <v>2.4895526023074157</v>
          </cell>
          <cell r="Y738">
            <v>2.4410224092237196</v>
          </cell>
          <cell r="Z738">
            <v>1.655256408525952</v>
          </cell>
          <cell r="AA738">
            <v>0</v>
          </cell>
          <cell r="AB738">
            <v>0</v>
          </cell>
          <cell r="AC738">
            <v>0</v>
          </cell>
        </row>
        <row r="739">
          <cell r="B739" t="str">
            <v>66302</v>
          </cell>
          <cell r="C739" t="str">
            <v>67209</v>
          </cell>
          <cell r="D739" t="str">
            <v>Assets/portfolio management</v>
          </cell>
          <cell r="E739" t="str">
            <v>063</v>
          </cell>
          <cell r="F739">
            <v>192.34580677492519</v>
          </cell>
          <cell r="G739">
            <v>207.25436142478674</v>
          </cell>
          <cell r="H739">
            <v>259.39235528397541</v>
          </cell>
          <cell r="I739">
            <v>282.75201758205549</v>
          </cell>
          <cell r="J739">
            <v>293.73635699076618</v>
          </cell>
          <cell r="K739">
            <v>279.57656917506392</v>
          </cell>
          <cell r="L739">
            <v>292.09069640933717</v>
          </cell>
          <cell r="M739">
            <v>328.46326280538779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</row>
        <row r="740">
          <cell r="B740" t="str">
            <v>42906</v>
          </cell>
          <cell r="C740" t="str">
            <v>70101</v>
          </cell>
          <cell r="D740" t="str">
            <v>Land subdivision with land improvement</v>
          </cell>
          <cell r="E740" t="str">
            <v>064</v>
          </cell>
          <cell r="F740">
            <v>8.924274902480775</v>
          </cell>
          <cell r="G740">
            <v>9.4118523326306089</v>
          </cell>
          <cell r="H740">
            <v>12.843120893506153</v>
          </cell>
          <cell r="I740">
            <v>25.818918955350661</v>
          </cell>
          <cell r="J740">
            <v>122.44672016436232</v>
          </cell>
          <cell r="K740">
            <v>22.865852010819442</v>
          </cell>
          <cell r="L740">
            <v>146.98934530398589</v>
          </cell>
          <cell r="M740">
            <v>61.543990167880708</v>
          </cell>
          <cell r="AA740">
            <v>0</v>
          </cell>
          <cell r="AB740">
            <v>0</v>
          </cell>
          <cell r="AC740">
            <v>0</v>
          </cell>
        </row>
        <row r="741">
          <cell r="B741" t="str">
            <v>68104</v>
          </cell>
          <cell r="C741" t="str">
            <v>70101</v>
          </cell>
          <cell r="D741" t="str">
            <v>Development of building projects for own operation, i.e. for renting of space in these buildings</v>
          </cell>
          <cell r="E741" t="str">
            <v>064</v>
          </cell>
          <cell r="F741">
            <v>1922.9623661194564</v>
          </cell>
          <cell r="G741">
            <v>1952.0508920132186</v>
          </cell>
          <cell r="H741">
            <v>1994.1399999999992</v>
          </cell>
          <cell r="I741">
            <v>2021.0646708619397</v>
          </cell>
          <cell r="J741">
            <v>2103.426463615082</v>
          </cell>
          <cell r="K741">
            <v>2254.5291638435447</v>
          </cell>
          <cell r="L741">
            <v>2437.380397456599</v>
          </cell>
          <cell r="M741">
            <v>2627.6492229085702</v>
          </cell>
          <cell r="N741">
            <v>179.9217284897077</v>
          </cell>
          <cell r="O741">
            <v>219.30146549542135</v>
          </cell>
          <cell r="P741">
            <v>243.62089423459594</v>
          </cell>
          <cell r="Q741">
            <v>263.59080426204434</v>
          </cell>
          <cell r="R741">
            <v>274.49902700748487</v>
          </cell>
          <cell r="S741">
            <v>245.3475044631173</v>
          </cell>
          <cell r="T741">
            <v>252.16205729359712</v>
          </cell>
          <cell r="U741">
            <v>252.30180503162831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</row>
        <row r="742">
          <cell r="B742" t="str">
            <v>68109</v>
          </cell>
          <cell r="C742" t="str">
            <v>70101</v>
          </cell>
          <cell r="D742" t="str">
            <v>Real estate activities with own or leased property n.e.c.</v>
          </cell>
          <cell r="E742" t="str">
            <v>064</v>
          </cell>
          <cell r="F742">
            <v>196.07276300000001</v>
          </cell>
          <cell r="G742">
            <v>213.92989533971763</v>
          </cell>
          <cell r="H742">
            <v>235.40300000000002</v>
          </cell>
          <cell r="I742">
            <v>252.32748321352506</v>
          </cell>
          <cell r="J742">
            <v>274.52259888381269</v>
          </cell>
          <cell r="K742">
            <v>298.2657389238434</v>
          </cell>
          <cell r="L742">
            <v>325.62028522051764</v>
          </cell>
          <cell r="M742">
            <v>344.18537492299026</v>
          </cell>
          <cell r="AA742">
            <v>0</v>
          </cell>
          <cell r="AB742">
            <v>0</v>
          </cell>
          <cell r="AC742">
            <v>0</v>
          </cell>
        </row>
        <row r="743">
          <cell r="B743" t="str">
            <v>68101</v>
          </cell>
          <cell r="C743" t="str">
            <v>70102</v>
          </cell>
          <cell r="D743" t="str">
            <v>Buying, selling, renting and operating of self-owned or leased real estate – residential buildings</v>
          </cell>
          <cell r="E743" t="str">
            <v>064</v>
          </cell>
          <cell r="F743">
            <v>6744.4873759999973</v>
          </cell>
          <cell r="G743">
            <v>7052.4606205428427</v>
          </cell>
          <cell r="H743">
            <v>7360.8159999999971</v>
          </cell>
          <cell r="I743">
            <v>7740.9236835006532</v>
          </cell>
          <cell r="J743">
            <v>8261.2669923485882</v>
          </cell>
          <cell r="K743">
            <v>8718.2961633489995</v>
          </cell>
          <cell r="L743">
            <v>9144.4251480196053</v>
          </cell>
          <cell r="M743">
            <v>9590.5213641440587</v>
          </cell>
          <cell r="N743">
            <v>760.922852120931</v>
          </cell>
          <cell r="O743">
            <v>906.42318844335671</v>
          </cell>
          <cell r="P743">
            <v>975.11823392855513</v>
          </cell>
          <cell r="Q743">
            <v>1014.9658991699058</v>
          </cell>
          <cell r="R743">
            <v>1035.3763688509944</v>
          </cell>
          <cell r="S743">
            <v>878.56399294092034</v>
          </cell>
          <cell r="T743">
            <v>810.15954684491533</v>
          </cell>
          <cell r="U743">
            <v>781.0409065305596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</row>
        <row r="744">
          <cell r="B744" t="str">
            <v>68102</v>
          </cell>
          <cell r="C744" t="str">
            <v>70102</v>
          </cell>
          <cell r="D744" t="str">
            <v>Buying, selling, renting and operating of self-owned or leased real estate – non-residential buildings</v>
          </cell>
          <cell r="E744" t="str">
            <v>064</v>
          </cell>
          <cell r="F744">
            <v>1809.6413518805434</v>
          </cell>
          <cell r="G744">
            <v>2131.9758533439808</v>
          </cell>
          <cell r="H744">
            <v>2627.1580000000008</v>
          </cell>
          <cell r="I744">
            <v>3170.479223616283</v>
          </cell>
          <cell r="J744">
            <v>3708.470449612807</v>
          </cell>
          <cell r="K744">
            <v>4308.2627687530548</v>
          </cell>
          <cell r="L744">
            <v>4952.0525168299646</v>
          </cell>
          <cell r="M744">
            <v>5682.590508345138</v>
          </cell>
          <cell r="N744">
            <v>204.16636313812577</v>
          </cell>
          <cell r="O744">
            <v>274.01391580170935</v>
          </cell>
          <cell r="P744">
            <v>348.03066252590435</v>
          </cell>
          <cell r="Q744">
            <v>415.7034002099827</v>
          </cell>
          <cell r="R744">
            <v>464.77891002282547</v>
          </cell>
          <cell r="S744">
            <v>434.15415923429777</v>
          </cell>
          <cell r="T744">
            <v>438.73207534057502</v>
          </cell>
          <cell r="U744">
            <v>462.78356239040153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</row>
        <row r="745">
          <cell r="B745" t="str">
            <v>68103</v>
          </cell>
          <cell r="C745" t="str">
            <v>70102</v>
          </cell>
          <cell r="D745" t="str">
            <v>Buying, selling, renting and operating of self-owned or leased real estate – land</v>
          </cell>
          <cell r="E745" t="str">
            <v>064</v>
          </cell>
          <cell r="F745">
            <v>292.65389099999993</v>
          </cell>
          <cell r="G745">
            <v>307.86307550068682</v>
          </cell>
          <cell r="H745">
            <v>323.85199999999992</v>
          </cell>
          <cell r="I745">
            <v>331.83236708520286</v>
          </cell>
          <cell r="J745">
            <v>387.15737006396444</v>
          </cell>
          <cell r="K745">
            <v>418.93085628104609</v>
          </cell>
          <cell r="L745">
            <v>454.79117836047402</v>
          </cell>
          <cell r="M745">
            <v>486.60018967901397</v>
          </cell>
          <cell r="AA745">
            <v>0</v>
          </cell>
          <cell r="AB745">
            <v>0</v>
          </cell>
          <cell r="AC745">
            <v>0</v>
          </cell>
        </row>
        <row r="746">
          <cell r="B746" t="str">
            <v>68201</v>
          </cell>
          <cell r="C746" t="str">
            <v>70200</v>
          </cell>
          <cell r="D746" t="str">
            <v>Activities of real estate agents and brokers for buying, selling and renting of real estate</v>
          </cell>
          <cell r="E746" t="str">
            <v>064</v>
          </cell>
          <cell r="F746">
            <v>522.90553100000011</v>
          </cell>
          <cell r="G746">
            <v>556.92589516430189</v>
          </cell>
          <cell r="H746">
            <v>585.9314357818937</v>
          </cell>
          <cell r="I746">
            <v>625.99925228719212</v>
          </cell>
          <cell r="J746">
            <v>658.55350093680602</v>
          </cell>
          <cell r="K746">
            <v>707.34256451280339</v>
          </cell>
          <cell r="L746">
            <v>755.79326932454933</v>
          </cell>
          <cell r="M746">
            <v>825.31299979130495</v>
          </cell>
          <cell r="N746">
            <v>23.92464861855527</v>
          </cell>
          <cell r="O746">
            <v>29.181875304694984</v>
          </cell>
          <cell r="P746">
            <v>32.413925971362971</v>
          </cell>
          <cell r="Q746">
            <v>35.113558732729018</v>
          </cell>
          <cell r="R746">
            <v>36.58986683268504</v>
          </cell>
          <cell r="S746">
            <v>32.700415707115511</v>
          </cell>
          <cell r="T746">
            <v>33.620927571134843</v>
          </cell>
          <cell r="U746">
            <v>33.620927571134843</v>
          </cell>
          <cell r="V746">
            <v>0.88780134612468986</v>
          </cell>
          <cell r="W746">
            <v>1.883260656588535</v>
          </cell>
          <cell r="X746">
            <v>2.5786490858045088</v>
          </cell>
          <cell r="Y746">
            <v>2.528382086861324</v>
          </cell>
          <cell r="Z746">
            <v>1.7144949741818865</v>
          </cell>
          <cell r="AA746">
            <v>0</v>
          </cell>
          <cell r="AB746">
            <v>0</v>
          </cell>
          <cell r="AC746">
            <v>0</v>
          </cell>
        </row>
        <row r="747">
          <cell r="B747" t="str">
            <v>68202</v>
          </cell>
          <cell r="C747" t="str">
            <v>70200</v>
          </cell>
          <cell r="D747" t="str">
            <v>Management of real estate on a fee or contract basis</v>
          </cell>
          <cell r="E747" t="str">
            <v>064</v>
          </cell>
          <cell r="F747">
            <v>271.15232099999997</v>
          </cell>
          <cell r="G747">
            <v>277.74121452672824</v>
          </cell>
          <cell r="H747">
            <v>290.88653508590522</v>
          </cell>
          <cell r="I747">
            <v>305.039581422129</v>
          </cell>
          <cell r="J747">
            <v>317.93741440988566</v>
          </cell>
          <cell r="K747">
            <v>333.27878160309365</v>
          </cell>
          <cell r="L747">
            <v>352.615982737575</v>
          </cell>
          <cell r="M747">
            <v>370.18160371950125</v>
          </cell>
        </row>
        <row r="748">
          <cell r="B748" t="str">
            <v>68203</v>
          </cell>
          <cell r="C748" t="str">
            <v>70200</v>
          </cell>
          <cell r="D748" t="str">
            <v>Appraisal services for real estate</v>
          </cell>
          <cell r="E748" t="str">
            <v>064</v>
          </cell>
          <cell r="F748">
            <v>13.340045999999999</v>
          </cell>
          <cell r="G748">
            <v>15.724694959608168</v>
          </cell>
          <cell r="H748">
            <v>16.286084906417599</v>
          </cell>
          <cell r="I748">
            <v>17.454140487035453</v>
          </cell>
          <cell r="J748">
            <v>18.669560072804227</v>
          </cell>
          <cell r="K748">
            <v>20.082999494360848</v>
          </cell>
          <cell r="L748">
            <v>22.159201204609438</v>
          </cell>
          <cell r="M748">
            <v>24.145139872288176</v>
          </cell>
        </row>
        <row r="749">
          <cell r="B749" t="str">
            <v>68209</v>
          </cell>
          <cell r="C749" t="str">
            <v>70200</v>
          </cell>
          <cell r="D749" t="str">
            <v>Real estate activities on a fee or contract basis n.e.c.</v>
          </cell>
          <cell r="E749" t="str">
            <v>064</v>
          </cell>
          <cell r="F749">
            <v>24.058809999999994</v>
          </cell>
          <cell r="G749">
            <v>28.413868597837766</v>
          </cell>
          <cell r="H749">
            <v>29.442590553740924</v>
          </cell>
          <cell r="I749">
            <v>31.56114604960818</v>
          </cell>
          <cell r="J749">
            <v>33.752617709851258</v>
          </cell>
          <cell r="K749">
            <v>36.648822652756579</v>
          </cell>
          <cell r="L749">
            <v>39.343051307781749</v>
          </cell>
          <cell r="M749">
            <v>43.121402425342325</v>
          </cell>
        </row>
        <row r="750">
          <cell r="B750" t="str">
            <v>81100</v>
          </cell>
          <cell r="C750" t="str">
            <v>70200</v>
          </cell>
          <cell r="D750" t="str">
            <v>Combined facilities support activities</v>
          </cell>
          <cell r="E750" t="str">
            <v>064</v>
          </cell>
          <cell r="F750">
            <v>75.520704999999992</v>
          </cell>
          <cell r="G750">
            <v>81.169548504164339</v>
          </cell>
          <cell r="H750">
            <v>83.595666634244722</v>
          </cell>
          <cell r="I750">
            <v>96.291333974103352</v>
          </cell>
          <cell r="J750">
            <v>110.47328725351952</v>
          </cell>
          <cell r="K750">
            <v>128.88515813746952</v>
          </cell>
          <cell r="L750">
            <v>148.83294152908169</v>
          </cell>
          <cell r="M750">
            <v>168.3460321503706</v>
          </cell>
        </row>
        <row r="751">
          <cell r="B751" t="str">
            <v>77101</v>
          </cell>
          <cell r="C751" t="str">
            <v>71111</v>
          </cell>
          <cell r="D751" t="str">
            <v>Renting and operational leasing of passenger cars (without driver)</v>
          </cell>
          <cell r="E751" t="str">
            <v>067</v>
          </cell>
          <cell r="F751">
            <v>247.41220459619092</v>
          </cell>
          <cell r="G751">
            <v>280.54677144695631</v>
          </cell>
          <cell r="H751">
            <v>323.44464480282267</v>
          </cell>
          <cell r="I751">
            <v>329.46066727056945</v>
          </cell>
          <cell r="J751">
            <v>352.8233311558738</v>
          </cell>
          <cell r="K751">
            <v>371.55176708509231</v>
          </cell>
          <cell r="L751">
            <v>410.17738129109046</v>
          </cell>
          <cell r="M751">
            <v>466.15535685363284</v>
          </cell>
          <cell r="N751">
            <v>5.4870619410177035</v>
          </cell>
          <cell r="O751">
            <v>6.4947024301642973</v>
          </cell>
          <cell r="P751">
            <v>7.3247544446482644</v>
          </cell>
          <cell r="Q751">
            <v>8.7721856516923609</v>
          </cell>
          <cell r="R751">
            <v>9.1837628053815248</v>
          </cell>
          <cell r="S751">
            <v>8.7991637656334749</v>
          </cell>
          <cell r="T751">
            <v>9.4091080917159164</v>
          </cell>
          <cell r="U751">
            <v>9.6019268670180278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</row>
        <row r="752">
          <cell r="B752" t="str">
            <v>77102</v>
          </cell>
          <cell r="C752" t="str">
            <v>71113</v>
          </cell>
          <cell r="D752" t="str">
            <v>Renting and operational leasing of trucks, utility trailers and recreational vehicles</v>
          </cell>
          <cell r="E752" t="str">
            <v>067</v>
          </cell>
          <cell r="F752">
            <v>120.32871572280547</v>
          </cell>
          <cell r="G752">
            <v>132.9413913859068</v>
          </cell>
          <cell r="H752">
            <v>151.6671955997879</v>
          </cell>
          <cell r="I752">
            <v>162.97004442994808</v>
          </cell>
          <cell r="J752">
            <v>185.62215952147355</v>
          </cell>
          <cell r="K752">
            <v>203.81270016417227</v>
          </cell>
          <cell r="L752">
            <v>224.20575939851597</v>
          </cell>
          <cell r="M752">
            <v>231.80764118064405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</row>
        <row r="753">
          <cell r="B753" t="str">
            <v>77302</v>
          </cell>
          <cell r="C753" t="str">
            <v>71119</v>
          </cell>
          <cell r="D753" t="str">
            <v>Renting and operational leasing of land-transport equipment (other than motor vehicles) without drivers</v>
          </cell>
          <cell r="E753" t="str">
            <v>067</v>
          </cell>
          <cell r="F753">
            <v>21.193812000000005</v>
          </cell>
          <cell r="G753">
            <v>23.219244291940353</v>
          </cell>
          <cell r="H753">
            <v>26.47363036964186</v>
          </cell>
          <cell r="I753">
            <v>28.456609063331086</v>
          </cell>
          <cell r="J753">
            <v>31.538889245910219</v>
          </cell>
          <cell r="K753">
            <v>35.694013650603239</v>
          </cell>
          <cell r="L753">
            <v>41.127645454542467</v>
          </cell>
          <cell r="M753">
            <v>44.04891436962528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</row>
        <row r="754">
          <cell r="B754" t="str">
            <v>77303</v>
          </cell>
          <cell r="C754" t="str">
            <v>71121</v>
          </cell>
          <cell r="D754" t="str">
            <v>Renting and operational leasing of water-transport equipment without operator</v>
          </cell>
          <cell r="E754" t="str">
            <v>067</v>
          </cell>
          <cell r="F754">
            <v>66.254418999999984</v>
          </cell>
          <cell r="G754">
            <v>73.618578675576089</v>
          </cell>
          <cell r="H754">
            <v>84.781470662162462</v>
          </cell>
          <cell r="I754">
            <v>90.554080072120996</v>
          </cell>
          <cell r="J754">
            <v>100.3624534393345</v>
          </cell>
          <cell r="K754">
            <v>110.46626183977196</v>
          </cell>
          <cell r="L754">
            <v>121.32906811799583</v>
          </cell>
          <cell r="M754">
            <v>132.15887491235219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</row>
        <row r="755">
          <cell r="B755" t="str">
            <v>77304</v>
          </cell>
          <cell r="C755" t="str">
            <v>71121</v>
          </cell>
          <cell r="D755" t="str">
            <v>Renting and operational leasing of air transport equipment without operator</v>
          </cell>
          <cell r="E755" t="str">
            <v>067</v>
          </cell>
          <cell r="F755">
            <v>386.98727700000001</v>
          </cell>
          <cell r="G755">
            <v>433.56519137751457</v>
          </cell>
          <cell r="H755">
            <v>501.68787453867043</v>
          </cell>
          <cell r="I755">
            <v>533.96902054172517</v>
          </cell>
          <cell r="J755">
            <v>586.80592326137355</v>
          </cell>
          <cell r="K755">
            <v>645.90013722136689</v>
          </cell>
          <cell r="L755">
            <v>709.39493202463882</v>
          </cell>
          <cell r="M755">
            <v>773.24949910712019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</row>
        <row r="756">
          <cell r="B756" t="str">
            <v>77305</v>
          </cell>
          <cell r="C756" t="str">
            <v>71210</v>
          </cell>
          <cell r="D756" t="str">
            <v>Renting and operational leasing of agricultural and forestry machinery and equipment without operator</v>
          </cell>
          <cell r="E756" t="str">
            <v>067</v>
          </cell>
          <cell r="F756">
            <v>20.663317000000003</v>
          </cell>
          <cell r="G756">
            <v>23.147658801966237</v>
          </cell>
          <cell r="H756">
            <v>26.613484160920869</v>
          </cell>
          <cell r="I756">
            <v>28.47672954198114</v>
          </cell>
          <cell r="J756">
            <v>32.561189076023723</v>
          </cell>
          <cell r="K756">
            <v>36.239617696003116</v>
          </cell>
          <cell r="L756">
            <v>40.154603918730444</v>
          </cell>
          <cell r="M756">
            <v>44.090053806188351</v>
          </cell>
          <cell r="N756">
            <v>4.3851247830893314</v>
          </cell>
          <cell r="O756">
            <v>5.3487165749382681</v>
          </cell>
          <cell r="P756">
            <v>5.9411158909981943</v>
          </cell>
          <cell r="Q756">
            <v>6.4359288646744197</v>
          </cell>
          <cell r="R756">
            <v>6.7065198915190862</v>
          </cell>
          <cell r="S756">
            <v>5.9936263065273412</v>
          </cell>
          <cell r="T756">
            <v>6.16234600027901</v>
          </cell>
          <cell r="U756">
            <v>6.16234600027901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</row>
        <row r="757">
          <cell r="B757" t="str">
            <v>77306</v>
          </cell>
          <cell r="C757" t="str">
            <v>71220</v>
          </cell>
          <cell r="D757" t="str">
            <v>Renting and operational leasing of construction and civil-engineering machinery and equipment without operator</v>
          </cell>
          <cell r="E757" t="str">
            <v>067</v>
          </cell>
          <cell r="F757">
            <v>412.26444269828528</v>
          </cell>
          <cell r="G757">
            <v>459.31285327366612</v>
          </cell>
          <cell r="H757">
            <v>524.18029649458504</v>
          </cell>
          <cell r="I757">
            <v>559.43177802502328</v>
          </cell>
          <cell r="J757">
            <v>647.77645189324505</v>
          </cell>
          <cell r="K757">
            <v>708.26042986589948</v>
          </cell>
          <cell r="L757">
            <v>783.4573022642353</v>
          </cell>
          <cell r="M757">
            <v>807.91901626836204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</row>
        <row r="758">
          <cell r="B758" t="str">
            <v>77307</v>
          </cell>
          <cell r="C758" t="str">
            <v>71230</v>
          </cell>
          <cell r="D758" t="str">
            <v>Rental and operational leasing of office machinery and equipment without operator</v>
          </cell>
          <cell r="E758" t="str">
            <v>067</v>
          </cell>
          <cell r="F758">
            <v>17.825516</v>
          </cell>
          <cell r="G758">
            <v>19.889875641489137</v>
          </cell>
          <cell r="H758">
            <v>22.865806032641281</v>
          </cell>
          <cell r="I758">
            <v>24.482331014489162</v>
          </cell>
          <cell r="J758">
            <v>28.134136911016071</v>
          </cell>
          <cell r="K758">
            <v>31.87456101515658</v>
          </cell>
          <cell r="L758">
            <v>35.802700938251647</v>
          </cell>
          <cell r="M758">
            <v>39.633814442685264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</row>
        <row r="759">
          <cell r="B759" t="str">
            <v>77301</v>
          </cell>
          <cell r="C759" t="str">
            <v>71290</v>
          </cell>
          <cell r="D759" t="str">
            <v>Renting and operational leasing, without operator, of other machinery and equipment that are generally used as capital goods by industries</v>
          </cell>
          <cell r="E759" t="str">
            <v>067</v>
          </cell>
          <cell r="F759">
            <v>85.680385000000015</v>
          </cell>
          <cell r="G759">
            <v>95.310863868027127</v>
          </cell>
          <cell r="H759">
            <v>109.31524091940425</v>
          </cell>
          <cell r="I759">
            <v>117.17969268770389</v>
          </cell>
          <cell r="J759">
            <v>134.87202169177473</v>
          </cell>
          <cell r="K759">
            <v>142.98861674987413</v>
          </cell>
          <cell r="L759">
            <v>157.00344926290447</v>
          </cell>
          <cell r="M759">
            <v>171.01754372467997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</row>
        <row r="760">
          <cell r="B760" t="str">
            <v>77292</v>
          </cell>
          <cell r="C760" t="str">
            <v>71301</v>
          </cell>
          <cell r="D760" t="str">
            <v>Renting and leasing of furniture, pottery and glass, kitchen and tableware, electrical appliances and house wares</v>
          </cell>
          <cell r="E760" t="str">
            <v>067</v>
          </cell>
          <cell r="F760">
            <v>7.1177539999999979</v>
          </cell>
          <cell r="G760">
            <v>7.9509560394040371</v>
          </cell>
          <cell r="H760">
            <v>9.0235097351816123</v>
          </cell>
          <cell r="I760">
            <v>9.8009032381053132</v>
          </cell>
          <cell r="J760">
            <v>11.862488958138094</v>
          </cell>
          <cell r="K760">
            <v>12.863937129972562</v>
          </cell>
          <cell r="L760">
            <v>14.738641131330439</v>
          </cell>
          <cell r="M760">
            <v>16.400682749534496</v>
          </cell>
          <cell r="N760">
            <v>1.7309613463158506</v>
          </cell>
          <cell r="O760">
            <v>2.1113245578144002</v>
          </cell>
          <cell r="P760">
            <v>2.3451651822906019</v>
          </cell>
          <cell r="Q760">
            <v>2.5404850815993147</v>
          </cell>
          <cell r="R760">
            <v>2.6472967759744184</v>
          </cell>
          <cell r="S760">
            <v>2.3658928705676732</v>
          </cell>
          <cell r="T760">
            <v>2.4324924048323835</v>
          </cell>
          <cell r="U760">
            <v>2.4324924048323835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</row>
        <row r="761">
          <cell r="B761" t="str">
            <v>77309</v>
          </cell>
          <cell r="C761" t="str">
            <v>71302</v>
          </cell>
          <cell r="D761" t="str">
            <v>Renting and leasing of other machinery, equipment and tangible goods n.e.c.</v>
          </cell>
          <cell r="E761" t="str">
            <v>067</v>
          </cell>
          <cell r="F761">
            <v>10.411914999999999</v>
          </cell>
          <cell r="G761">
            <v>11.563889700879136</v>
          </cell>
          <cell r="H761">
            <v>13.274065983027016</v>
          </cell>
          <cell r="I761">
            <v>14.190215045683544</v>
          </cell>
          <cell r="J761">
            <v>15.727229470856475</v>
          </cell>
          <cell r="K761">
            <v>19.312520813518873</v>
          </cell>
          <cell r="L761">
            <v>22.012788452110936</v>
          </cell>
          <cell r="M761">
            <v>21.816096508454681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</row>
        <row r="762">
          <cell r="B762" t="str">
            <v>77220</v>
          </cell>
          <cell r="C762" t="str">
            <v>71303</v>
          </cell>
          <cell r="D762" t="str">
            <v>Renting of video tapes, records, CDs, DVDs</v>
          </cell>
          <cell r="E762" t="str">
            <v>071</v>
          </cell>
          <cell r="F762">
            <v>8.6138869999999983</v>
          </cell>
          <cell r="G762">
            <v>9.2619598312867133</v>
          </cell>
          <cell r="H762">
            <v>9.8794407975861329</v>
          </cell>
          <cell r="I762">
            <v>10.286442138089019</v>
          </cell>
          <cell r="J762">
            <v>11.729433851640749</v>
          </cell>
          <cell r="K762">
            <v>12.711588314234952</v>
          </cell>
          <cell r="L762">
            <v>14.276480432028677</v>
          </cell>
          <cell r="M762">
            <v>15.679374951457124</v>
          </cell>
          <cell r="N762">
            <v>0.1764336815672527</v>
          </cell>
          <cell r="O762">
            <v>0.21520339868442925</v>
          </cell>
          <cell r="P762">
            <v>0.23903834009668737</v>
          </cell>
          <cell r="Q762">
            <v>0.25894693539358848</v>
          </cell>
          <cell r="R762">
            <v>0.26983405341800049</v>
          </cell>
          <cell r="S762">
            <v>0.24115107494249183</v>
          </cell>
          <cell r="T762">
            <v>0.24793944202301421</v>
          </cell>
          <cell r="U762">
            <v>0.24793944202301421</v>
          </cell>
          <cell r="V762">
            <v>8.1525198224800588E-2</v>
          </cell>
          <cell r="W762">
            <v>0.17293643336713865</v>
          </cell>
          <cell r="X762">
            <v>0.23679270006748532</v>
          </cell>
          <cell r="Y762">
            <v>0.23217677211142046</v>
          </cell>
          <cell r="Z762">
            <v>0.15743898478609833</v>
          </cell>
          <cell r="AA762">
            <v>0</v>
          </cell>
          <cell r="AB762">
            <v>0</v>
          </cell>
          <cell r="AC762">
            <v>0</v>
          </cell>
        </row>
        <row r="763">
          <cell r="B763" t="str">
            <v>77211</v>
          </cell>
          <cell r="C763" t="str">
            <v>71305</v>
          </cell>
          <cell r="D763" t="str">
            <v>Renting and leasing of pleasure boats, canoes, sailboats</v>
          </cell>
          <cell r="E763" t="str">
            <v>067</v>
          </cell>
          <cell r="F763">
            <v>2.9125300000000003</v>
          </cell>
          <cell r="G763">
            <v>3.0627598634316904</v>
          </cell>
          <cell r="H763">
            <v>3.436067033472658</v>
          </cell>
          <cell r="I763">
            <v>3.7326965116206914</v>
          </cell>
          <cell r="J763">
            <v>4.6370038716348594</v>
          </cell>
          <cell r="K763">
            <v>5.0149545841894474</v>
          </cell>
          <cell r="L763">
            <v>5.8419668849896995</v>
          </cell>
          <cell r="M763">
            <v>6.6336576996256733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</row>
        <row r="764">
          <cell r="B764" t="str">
            <v>77219</v>
          </cell>
          <cell r="C764" t="str">
            <v>71305</v>
          </cell>
          <cell r="D764" t="str">
            <v>Renting and leasing of other sports equipment n.e.c.</v>
          </cell>
          <cell r="E764" t="str">
            <v>067</v>
          </cell>
          <cell r="F764">
            <v>0.84293499999999999</v>
          </cell>
          <cell r="G764">
            <v>0.94127649671752311</v>
          </cell>
          <cell r="H764">
            <v>1.084567709184207</v>
          </cell>
          <cell r="I764">
            <v>1.1572326753996189</v>
          </cell>
          <cell r="J764">
            <v>1.3825784372252459</v>
          </cell>
          <cell r="K764">
            <v>1.5000504672392403</v>
          </cell>
          <cell r="L764">
            <v>1.7631404292923731</v>
          </cell>
          <cell r="M764">
            <v>2.008681502492716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</row>
        <row r="765">
          <cell r="B765" t="str">
            <v>77299</v>
          </cell>
          <cell r="C765" t="str">
            <v>71305</v>
          </cell>
          <cell r="D765" t="str">
            <v>Renting and leasing of other personal and household goods n.e.c.</v>
          </cell>
          <cell r="E765" t="str">
            <v>067</v>
          </cell>
          <cell r="F765">
            <v>38.72052</v>
          </cell>
          <cell r="G765">
            <v>43.26600560819994</v>
          </cell>
          <cell r="H765">
            <v>49.819220998041843</v>
          </cell>
          <cell r="I765">
            <v>53.186900907634175</v>
          </cell>
          <cell r="J765">
            <v>58.947844886432023</v>
          </cell>
          <cell r="K765">
            <v>64.395387397053895</v>
          </cell>
          <cell r="L765">
            <v>71.842592146631659</v>
          </cell>
          <cell r="M765">
            <v>78.094453848997546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</row>
        <row r="766">
          <cell r="B766" t="str">
            <v>77400</v>
          </cell>
          <cell r="C766" t="str">
            <v>71305</v>
          </cell>
          <cell r="D766" t="str">
            <v>Leasing of intellectual property and similar products, except copyrighted works</v>
          </cell>
          <cell r="E766" t="str">
            <v>067</v>
          </cell>
          <cell r="F766">
            <v>2.0237129999999999</v>
          </cell>
          <cell r="G766">
            <v>2.2255217997870465</v>
          </cell>
          <cell r="H766">
            <v>2.5605485783886572</v>
          </cell>
          <cell r="I766">
            <v>2.7654755382886158</v>
          </cell>
          <cell r="J766">
            <v>3.1492488162579422</v>
          </cell>
          <cell r="K766">
            <v>3.7838103714235212</v>
          </cell>
          <cell r="L766">
            <v>4.5894467611463003</v>
          </cell>
          <cell r="M766">
            <v>4.5804230497973224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</row>
        <row r="767">
          <cell r="B767" t="str">
            <v>77291</v>
          </cell>
          <cell r="C767" t="str">
            <v>71309</v>
          </cell>
          <cell r="D767" t="str">
            <v>Renting and leasing of textiles, wearing apparel and footwear</v>
          </cell>
          <cell r="E767" t="str">
            <v>067</v>
          </cell>
          <cell r="F767">
            <v>6.0172150000000002</v>
          </cell>
          <cell r="G767">
            <v>6.709382743669571</v>
          </cell>
          <cell r="H767">
            <v>7.7265528750297401</v>
          </cell>
          <cell r="I767">
            <v>8.2583843593026014</v>
          </cell>
          <cell r="J767">
            <v>9.1528920075663081</v>
          </cell>
          <cell r="K767">
            <v>10.135793785802043</v>
          </cell>
          <cell r="L767">
            <v>11.155072568447753</v>
          </cell>
          <cell r="M767">
            <v>12.139687683119366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</row>
        <row r="768">
          <cell r="B768" t="str">
            <v>77293</v>
          </cell>
          <cell r="C768" t="str">
            <v>71309</v>
          </cell>
          <cell r="D768" t="str">
            <v>Renting and leasing of jewellery, musical instruments, scenery and costumes</v>
          </cell>
          <cell r="E768" t="str">
            <v>067</v>
          </cell>
          <cell r="F768">
            <v>2.275532000000001</v>
          </cell>
          <cell r="G768">
            <v>2.5218584929368952</v>
          </cell>
          <cell r="H768">
            <v>2.9011146328241635</v>
          </cell>
          <cell r="I768">
            <v>3.1089397356101602</v>
          </cell>
          <cell r="J768">
            <v>3.745684824056136</v>
          </cell>
          <cell r="K768">
            <v>4.0598148945610308</v>
          </cell>
          <cell r="L768">
            <v>4.5494228959077851</v>
          </cell>
          <cell r="M768">
            <v>4.9771471525215816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</row>
        <row r="769">
          <cell r="B769" t="str">
            <v>77294</v>
          </cell>
          <cell r="C769" t="str">
            <v>71309</v>
          </cell>
          <cell r="D769" t="str">
            <v>Renting and leasing of books, journals and magazines</v>
          </cell>
          <cell r="E769" t="str">
            <v>067</v>
          </cell>
          <cell r="F769">
            <v>0.141564</v>
          </cell>
          <cell r="G769">
            <v>0.15904878872175349</v>
          </cell>
          <cell r="H769">
            <v>0.183175271496896</v>
          </cell>
          <cell r="I769">
            <v>0.19578384724244932</v>
          </cell>
          <cell r="J769">
            <v>0.31699019235129489</v>
          </cell>
          <cell r="K769">
            <v>0.3369903814642608</v>
          </cell>
          <cell r="L769">
            <v>0.41445645161323574</v>
          </cell>
          <cell r="M769">
            <v>0.38415849083827747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</row>
        <row r="770">
          <cell r="B770" t="str">
            <v>77297</v>
          </cell>
          <cell r="C770" t="str">
            <v>71309</v>
          </cell>
          <cell r="D770" t="str">
            <v>Renting and leasing of electronic equipment for household use</v>
          </cell>
          <cell r="E770" t="str">
            <v>067</v>
          </cell>
          <cell r="F770">
            <v>0.73007699999999986</v>
          </cell>
          <cell r="G770">
            <v>0.82293954493709176</v>
          </cell>
          <cell r="H770">
            <v>0.94044312857739998</v>
          </cell>
          <cell r="I770">
            <v>1.0087749674085729</v>
          </cell>
          <cell r="J770">
            <v>1.1180405191756668</v>
          </cell>
          <cell r="K770">
            <v>1.3218588053424281</v>
          </cell>
          <cell r="L770">
            <v>1.4826101035125996</v>
          </cell>
          <cell r="M770">
            <v>1.6275545616403218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</row>
        <row r="771">
          <cell r="B771" t="str">
            <v>62022</v>
          </cell>
          <cell r="C771" t="str">
            <v>72100</v>
          </cell>
          <cell r="D771" t="str">
            <v>Computer facilities management activities</v>
          </cell>
          <cell r="E771" t="str">
            <v>066</v>
          </cell>
          <cell r="F771">
            <v>2447.1861774268214</v>
          </cell>
          <cell r="G771">
            <v>2275.3460225891886</v>
          </cell>
          <cell r="H771">
            <v>2430.3223186861833</v>
          </cell>
          <cell r="I771">
            <v>2734.9569249101378</v>
          </cell>
          <cell r="J771">
            <v>3358.541194680196</v>
          </cell>
          <cell r="K771">
            <v>3713.6078058899893</v>
          </cell>
          <cell r="L771">
            <v>4130.4994267137045</v>
          </cell>
          <cell r="M771">
            <v>4480.5445104641758</v>
          </cell>
          <cell r="N771">
            <v>23.963676626077149</v>
          </cell>
          <cell r="O771">
            <v>29.229479366391036</v>
          </cell>
          <cell r="P771">
            <v>32.466802440597412</v>
          </cell>
          <cell r="Q771">
            <v>35.17083908222088</v>
          </cell>
          <cell r="R771">
            <v>36.649555466810391</v>
          </cell>
          <cell r="S771">
            <v>32.753759523801534</v>
          </cell>
          <cell r="T771">
            <v>33.675773008368189</v>
          </cell>
          <cell r="U771">
            <v>33.675773008368189</v>
          </cell>
          <cell r="V771">
            <v>1.1033812430089911</v>
          </cell>
          <cell r="W771">
            <v>2.3405624391616344</v>
          </cell>
          <cell r="X771">
            <v>3.2048081994903517</v>
          </cell>
          <cell r="Y771">
            <v>3.1423351428562687</v>
          </cell>
          <cell r="Z771">
            <v>2.1308163183160875</v>
          </cell>
          <cell r="AA771">
            <v>0</v>
          </cell>
          <cell r="AB771">
            <v>0</v>
          </cell>
          <cell r="AC771">
            <v>0</v>
          </cell>
        </row>
        <row r="772">
          <cell r="B772" t="str">
            <v>62010</v>
          </cell>
          <cell r="C772" t="str">
            <v>72200</v>
          </cell>
          <cell r="D772" t="str">
            <v>Computer programming activities</v>
          </cell>
          <cell r="E772" t="str">
            <v>066</v>
          </cell>
          <cell r="F772">
            <v>2185.6073707455271</v>
          </cell>
          <cell r="G772">
            <v>3499.1589208938954</v>
          </cell>
          <cell r="H772">
            <v>4041.9913492904811</v>
          </cell>
          <cell r="I772">
            <v>4297.2580116549361</v>
          </cell>
          <cell r="J772">
            <v>4486.2700347862583</v>
          </cell>
          <cell r="K772">
            <v>4806.4105307916616</v>
          </cell>
          <cell r="L772">
            <v>5201.616917914057</v>
          </cell>
          <cell r="M772">
            <v>5612.013560921815</v>
          </cell>
          <cell r="N772">
            <v>25.091848704080938</v>
          </cell>
          <cell r="O772">
            <v>42.282574266263758</v>
          </cell>
          <cell r="P772">
            <v>52.9487381030916</v>
          </cell>
          <cell r="Q772">
            <v>57.106785764379502</v>
          </cell>
          <cell r="R772">
            <v>59.42044042454733</v>
          </cell>
          <cell r="S772">
            <v>51.63100432952681</v>
          </cell>
          <cell r="T772">
            <v>54.421266927678296</v>
          </cell>
          <cell r="U772">
            <v>54.885377122759678</v>
          </cell>
          <cell r="V772">
            <v>1.2442016525924815</v>
          </cell>
          <cell r="W772">
            <v>3.6463481704441216</v>
          </cell>
          <cell r="X772">
            <v>5.6291120066867757</v>
          </cell>
          <cell r="Y772">
            <v>5.4958404004768333</v>
          </cell>
          <cell r="Z772">
            <v>3.7224983184614948</v>
          </cell>
          <cell r="AA772">
            <v>0</v>
          </cell>
          <cell r="AB772">
            <v>0</v>
          </cell>
          <cell r="AC772">
            <v>0</v>
          </cell>
        </row>
        <row r="773">
          <cell r="B773" t="str">
            <v>62021</v>
          </cell>
          <cell r="C773" t="str">
            <v>72200</v>
          </cell>
          <cell r="D773" t="str">
            <v>Computer consultancy</v>
          </cell>
          <cell r="E773" t="str">
            <v>066</v>
          </cell>
          <cell r="F773">
            <v>2832.0359712944746</v>
          </cell>
          <cell r="G773">
            <v>2315.4241859443323</v>
          </cell>
          <cell r="H773">
            <v>1915.320721748385</v>
          </cell>
          <cell r="I773">
            <v>1998.9761003523481</v>
          </cell>
          <cell r="J773">
            <v>2164.2124158295533</v>
          </cell>
          <cell r="K773">
            <v>2518.1366257087561</v>
          </cell>
          <cell r="L773">
            <v>2526.6350653107111</v>
          </cell>
          <cell r="M773">
            <v>2655.5064247681944</v>
          </cell>
          <cell r="N773">
            <v>32.513167308726828</v>
          </cell>
          <cell r="O773">
            <v>27.978750697920422</v>
          </cell>
          <cell r="P773">
            <v>25.090062426056772</v>
          </cell>
          <cell r="Q773">
            <v>27.420889588560286</v>
          </cell>
          <cell r="R773">
            <v>28.664893981798066</v>
          </cell>
          <cell r="S773">
            <v>27.050107807352504</v>
          </cell>
          <cell r="T773">
            <v>26.43460360269037</v>
          </cell>
          <cell r="U773">
            <v>25.97079818021205</v>
          </cell>
          <cell r="V773">
            <v>1.6121943414219018</v>
          </cell>
          <cell r="W773">
            <v>2.4128206049193603</v>
          </cell>
          <cell r="X773">
            <v>2.6673869238592944</v>
          </cell>
          <cell r="Y773">
            <v>2.6389303968115154</v>
          </cell>
          <cell r="Z773">
            <v>1.7936868026670794</v>
          </cell>
          <cell r="AA773">
            <v>0</v>
          </cell>
          <cell r="AB773">
            <v>0</v>
          </cell>
          <cell r="AC773">
            <v>0</v>
          </cell>
        </row>
        <row r="774">
          <cell r="B774" t="str">
            <v>63112</v>
          </cell>
          <cell r="C774" t="str">
            <v>72300</v>
          </cell>
          <cell r="D774" t="str">
            <v>Activities of providing infrastructure for hosting, data processing services and related activities</v>
          </cell>
          <cell r="E774" t="str">
            <v>066</v>
          </cell>
          <cell r="F774">
            <v>449.30093198999987</v>
          </cell>
          <cell r="G774">
            <v>603.36899815343259</v>
          </cell>
          <cell r="H774">
            <v>829.24615115077256</v>
          </cell>
          <cell r="I774">
            <v>874.71582875156253</v>
          </cell>
          <cell r="J774">
            <v>922.33416428726423</v>
          </cell>
          <cell r="K774">
            <v>846.47879149999994</v>
          </cell>
          <cell r="L774">
            <v>863.87889614994754</v>
          </cell>
          <cell r="M774">
            <v>897.12058834920754</v>
          </cell>
          <cell r="N774">
            <v>1.4794446293267713</v>
          </cell>
          <cell r="O774">
            <v>1.7884099200688726</v>
          </cell>
          <cell r="P774">
            <v>1.9850535331888781</v>
          </cell>
          <cell r="Q774">
            <v>2.145630252969517</v>
          </cell>
          <cell r="R774">
            <v>2.2309935987056875</v>
          </cell>
          <cell r="S774">
            <v>1.9972199934474844</v>
          </cell>
          <cell r="T774">
            <v>2.0430422304108071</v>
          </cell>
          <cell r="U774">
            <v>2.038301855776671</v>
          </cell>
          <cell r="V774">
            <v>0.23369173537294838</v>
          </cell>
          <cell r="W774">
            <v>0.49572176581940147</v>
          </cell>
          <cell r="X774">
            <v>0.67876556214962902</v>
          </cell>
          <cell r="Y774">
            <v>0.66553401855454519</v>
          </cell>
          <cell r="Z774">
            <v>0.45129837609920787</v>
          </cell>
          <cell r="AA774">
            <v>0</v>
          </cell>
          <cell r="AB774">
            <v>0</v>
          </cell>
          <cell r="AC774">
            <v>0</v>
          </cell>
        </row>
        <row r="775">
          <cell r="B775" t="str">
            <v>58120</v>
          </cell>
          <cell r="C775" t="str">
            <v>72400</v>
          </cell>
          <cell r="D775" t="str">
            <v>Publishing of mailing lists, telephone book, other directories</v>
          </cell>
          <cell r="E775" t="str">
            <v>066</v>
          </cell>
          <cell r="F775">
            <v>0.85359397694490191</v>
          </cell>
          <cell r="G775">
            <v>18.437384361356131</v>
          </cell>
          <cell r="H775">
            <v>28.763042543107399</v>
          </cell>
          <cell r="I775">
            <v>29.862440737215053</v>
          </cell>
          <cell r="J775">
            <v>30.581544246829186</v>
          </cell>
          <cell r="K775">
            <v>5.9076769999999996</v>
          </cell>
          <cell r="L775">
            <v>7.3804624686056002</v>
          </cell>
          <cell r="M775">
            <v>8.8793504124406972</v>
          </cell>
          <cell r="AA775">
            <v>0</v>
          </cell>
          <cell r="AB775">
            <v>0</v>
          </cell>
          <cell r="AC775">
            <v>0</v>
          </cell>
        </row>
        <row r="776">
          <cell r="B776" t="str">
            <v>63111</v>
          </cell>
          <cell r="C776" t="str">
            <v>72400</v>
          </cell>
          <cell r="D776" t="str">
            <v>Activities of providing infrastructure for hosting, data processing services and related activities</v>
          </cell>
          <cell r="E776" t="str">
            <v>066</v>
          </cell>
          <cell r="F776">
            <v>944.59573000000046</v>
          </cell>
          <cell r="G776">
            <v>629.45544552066121</v>
          </cell>
          <cell r="H776">
            <v>537.8116528521424</v>
          </cell>
          <cell r="I776">
            <v>565.63878906117645</v>
          </cell>
          <cell r="J776">
            <v>600.0785747075123</v>
          </cell>
          <cell r="K776">
            <v>687.81454054685173</v>
          </cell>
          <cell r="L776">
            <v>755.48452095100674</v>
          </cell>
          <cell r="M776">
            <v>810.18239082973605</v>
          </cell>
          <cell r="N776">
            <v>0.36702061761015986</v>
          </cell>
          <cell r="O776">
            <v>0.44767010241668431</v>
          </cell>
          <cell r="P776">
            <v>0.49725198973049883</v>
          </cell>
          <cell r="Q776">
            <v>0.53866621901321166</v>
          </cell>
          <cell r="R776">
            <v>0.56131380390641294</v>
          </cell>
          <cell r="S776">
            <v>0.50164693995239329</v>
          </cell>
          <cell r="T776">
            <v>0.51576822709170922</v>
          </cell>
          <cell r="U776">
            <v>0.51576822709170922</v>
          </cell>
          <cell r="V776">
            <v>0.75157731188189125</v>
          </cell>
          <cell r="W776">
            <v>1.5942935748296831</v>
          </cell>
          <cell r="X776">
            <v>2.1829817634940301</v>
          </cell>
          <cell r="Y776">
            <v>2.1404277213009215</v>
          </cell>
          <cell r="Z776">
            <v>1.4514232598940631</v>
          </cell>
          <cell r="AA776">
            <v>0</v>
          </cell>
          <cell r="AB776">
            <v>0</v>
          </cell>
          <cell r="AC776">
            <v>0</v>
          </cell>
        </row>
        <row r="777">
          <cell r="B777" t="str">
            <v>63120</v>
          </cell>
          <cell r="C777" t="str">
            <v>72400</v>
          </cell>
          <cell r="D777" t="str">
            <v>Web portals</v>
          </cell>
          <cell r="E777" t="str">
            <v>066</v>
          </cell>
          <cell r="F777">
            <v>572.31144600000005</v>
          </cell>
          <cell r="G777">
            <v>242.174981</v>
          </cell>
          <cell r="H777">
            <v>86.638275464495592</v>
          </cell>
          <cell r="I777">
            <v>98.240802832722437</v>
          </cell>
          <cell r="J777">
            <v>109.14653819414841</v>
          </cell>
          <cell r="K777">
            <v>130.3429605</v>
          </cell>
          <cell r="L777">
            <v>130.7886505794751</v>
          </cell>
          <cell r="M777">
            <v>153.64630925455188</v>
          </cell>
        </row>
        <row r="778">
          <cell r="B778" t="str">
            <v>95111</v>
          </cell>
          <cell r="C778" t="str">
            <v>72500</v>
          </cell>
          <cell r="D778" t="str">
            <v>Repair of electronic equipment</v>
          </cell>
          <cell r="E778" t="str">
            <v>066</v>
          </cell>
          <cell r="F778">
            <v>91.663526000000005</v>
          </cell>
          <cell r="G778">
            <v>97.082770872571814</v>
          </cell>
          <cell r="H778">
            <v>101.25112689375125</v>
          </cell>
          <cell r="I778">
            <v>118.8418460553637</v>
          </cell>
          <cell r="J778">
            <v>119.08928356984467</v>
          </cell>
          <cell r="K778">
            <v>132.52585746599999</v>
          </cell>
          <cell r="L778">
            <v>139.63719787255579</v>
          </cell>
          <cell r="M778">
            <v>144.77451268570553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</row>
        <row r="779">
          <cell r="B779" t="str">
            <v>95112</v>
          </cell>
          <cell r="C779" t="str">
            <v>72500</v>
          </cell>
          <cell r="D779" t="str">
            <v>Repair and maintenance of computer terminals</v>
          </cell>
          <cell r="E779" t="str">
            <v>066</v>
          </cell>
          <cell r="F779">
            <v>49.268166999999998</v>
          </cell>
          <cell r="G779">
            <v>52.180953285307872</v>
          </cell>
          <cell r="H779">
            <v>54.42140016236695</v>
          </cell>
          <cell r="I779">
            <v>63.829972917951551</v>
          </cell>
          <cell r="J779">
            <v>64.055470075736167</v>
          </cell>
          <cell r="K779">
            <v>69.679528078000203</v>
          </cell>
          <cell r="L779">
            <v>72.945276970635049</v>
          </cell>
          <cell r="M779">
            <v>75.960409575101281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</row>
        <row r="780">
          <cell r="B780" t="str">
            <v>95113</v>
          </cell>
          <cell r="C780" t="str">
            <v>72500</v>
          </cell>
          <cell r="D780" t="str">
            <v>Repair and maintenance of hand-held computers (PDA's)</v>
          </cell>
          <cell r="E780" t="str">
            <v>066</v>
          </cell>
          <cell r="F780">
            <v>1.9997919999999998</v>
          </cell>
          <cell r="G780">
            <v>2.1180218239564788</v>
          </cell>
          <cell r="H780">
            <v>2.20896143088701</v>
          </cell>
          <cell r="I780">
            <v>2.4949138396306938</v>
          </cell>
          <cell r="J780">
            <v>2.6959487677651279</v>
          </cell>
          <cell r="K780">
            <v>5.6873520599999985</v>
          </cell>
          <cell r="L780">
            <v>6.021876277138233</v>
          </cell>
          <cell r="M780">
            <v>6.3089667193189767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</row>
        <row r="781">
          <cell r="B781" t="str">
            <v>62091</v>
          </cell>
          <cell r="C781" t="str">
            <v>72900</v>
          </cell>
          <cell r="D781" t="str">
            <v>Information Communication Technology (ICT) system security</v>
          </cell>
          <cell r="E781" t="str">
            <v>066</v>
          </cell>
          <cell r="F781">
            <v>85.237858130865462</v>
          </cell>
          <cell r="G781">
            <v>129.59160647999997</v>
          </cell>
          <cell r="H781">
            <v>140.3728644847547</v>
          </cell>
          <cell r="I781">
            <v>158.72400437088939</v>
          </cell>
          <cell r="J781">
            <v>166.94901068769622</v>
          </cell>
          <cell r="K781">
            <v>235.21472320907873</v>
          </cell>
          <cell r="L781">
            <v>197.8150201945358</v>
          </cell>
          <cell r="M781">
            <v>206.42651759779903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</row>
        <row r="782">
          <cell r="B782" t="str">
            <v>62099</v>
          </cell>
          <cell r="C782" t="str">
            <v>72900</v>
          </cell>
          <cell r="D782" t="str">
            <v>Other information technology service activities n.e.c.</v>
          </cell>
          <cell r="E782" t="str">
            <v>066</v>
          </cell>
          <cell r="F782">
            <v>309.4314264538549</v>
          </cell>
          <cell r="G782">
            <v>249.02608825248925</v>
          </cell>
          <cell r="H782">
            <v>493.75874930397003</v>
          </cell>
          <cell r="I782">
            <v>489.14751503366756</v>
          </cell>
          <cell r="J782">
            <v>547.4893547899128</v>
          </cell>
          <cell r="K782">
            <v>670.20400215908512</v>
          </cell>
          <cell r="L782">
            <v>717.12852521064633</v>
          </cell>
          <cell r="M782">
            <v>768.67854962032948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</row>
        <row r="783">
          <cell r="B783" t="str">
            <v>72101</v>
          </cell>
          <cell r="C783" t="str">
            <v>73101</v>
          </cell>
          <cell r="D783" t="str">
            <v>Research and development on natural sciences</v>
          </cell>
          <cell r="E783" t="str">
            <v>067</v>
          </cell>
          <cell r="F783">
            <v>116.76857100000001</v>
          </cell>
          <cell r="G783">
            <v>127.80141818788866</v>
          </cell>
          <cell r="H783">
            <v>141.04538582950559</v>
          </cell>
          <cell r="I783">
            <v>153.29385123656132</v>
          </cell>
          <cell r="J783">
            <v>160.62375027769465</v>
          </cell>
          <cell r="K783">
            <v>164.8818299145492</v>
          </cell>
          <cell r="L783">
            <v>173.51464250174558</v>
          </cell>
          <cell r="M783">
            <v>185.63574293408391</v>
          </cell>
          <cell r="N783">
            <v>0.26282690424970873</v>
          </cell>
          <cell r="O783">
            <v>0.32336885194966752</v>
          </cell>
          <cell r="P783">
            <v>0.37064411684526161</v>
          </cell>
          <cell r="Q783">
            <v>0.40027908612256985</v>
          </cell>
          <cell r="R783">
            <v>0.42461115573670655</v>
          </cell>
          <cell r="S783">
            <v>0.34656989100041125</v>
          </cell>
          <cell r="T783">
            <v>0.23264811630325585</v>
          </cell>
          <cell r="U783">
            <v>0.22529069475447497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</row>
        <row r="784">
          <cell r="B784" t="str">
            <v>72102</v>
          </cell>
          <cell r="C784" t="str">
            <v>73103</v>
          </cell>
          <cell r="D784" t="str">
            <v>Research and development on engineering and technology</v>
          </cell>
          <cell r="E784" t="str">
            <v>067</v>
          </cell>
          <cell r="F784">
            <v>1167.5524390965054</v>
          </cell>
          <cell r="G784">
            <v>1256.8380918361206</v>
          </cell>
          <cell r="H784">
            <v>1385.2719983053096</v>
          </cell>
          <cell r="I784">
            <v>1513.3840090955018</v>
          </cell>
          <cell r="J784">
            <v>1574.1274658781299</v>
          </cell>
          <cell r="K784">
            <v>1632.5875146706567</v>
          </cell>
          <cell r="L784">
            <v>1714.0125128165246</v>
          </cell>
          <cell r="M784">
            <v>1830.5200208421788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</row>
        <row r="785">
          <cell r="B785" t="str">
            <v>72106</v>
          </cell>
          <cell r="C785" t="str">
            <v>73103</v>
          </cell>
          <cell r="D785" t="str">
            <v>Research and development on Information Communication Technology (ICT)</v>
          </cell>
          <cell r="E785" t="str">
            <v>067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</row>
        <row r="786">
          <cell r="B786" t="str">
            <v>72105</v>
          </cell>
          <cell r="C786" t="str">
            <v>73104</v>
          </cell>
          <cell r="D786" t="str">
            <v>Research and development on agricultural sciences</v>
          </cell>
          <cell r="E786" t="str">
            <v>067</v>
          </cell>
          <cell r="F786">
            <v>23.090149412111742</v>
          </cell>
          <cell r="G786">
            <v>25.313821539953082</v>
          </cell>
          <cell r="H786">
            <v>27.61137201865569</v>
          </cell>
          <cell r="I786">
            <v>30.068365502701926</v>
          </cell>
          <cell r="J786">
            <v>30.577853966072269</v>
          </cell>
          <cell r="K786">
            <v>33.371799682727996</v>
          </cell>
          <cell r="L786">
            <v>34.88313923456549</v>
          </cell>
          <cell r="M786">
            <v>37.465712059543847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</row>
        <row r="787">
          <cell r="B787" t="str">
            <v>72103</v>
          </cell>
          <cell r="C787" t="str">
            <v>73105</v>
          </cell>
          <cell r="D787" t="str">
            <v>Research and development on medical sciences</v>
          </cell>
          <cell r="E787" t="str">
            <v>067</v>
          </cell>
          <cell r="F787">
            <v>30.288031504426645</v>
          </cell>
          <cell r="G787">
            <v>32.622324900118237</v>
          </cell>
          <cell r="H787">
            <v>35.987769822394654</v>
          </cell>
          <cell r="I787">
            <v>39.146852923919262</v>
          </cell>
          <cell r="J787">
            <v>41.626799885267133</v>
          </cell>
          <cell r="K787">
            <v>42.729683345606688</v>
          </cell>
          <cell r="L787">
            <v>46.395630766879428</v>
          </cell>
          <cell r="M787">
            <v>48.965778496475636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</row>
        <row r="788">
          <cell r="B788" t="str">
            <v>72104</v>
          </cell>
          <cell r="C788" t="str">
            <v>73109</v>
          </cell>
          <cell r="D788" t="str">
            <v>Research and development on biotechnology</v>
          </cell>
          <cell r="E788" t="str">
            <v>067</v>
          </cell>
          <cell r="F788">
            <v>11.035025000000001</v>
          </cell>
          <cell r="G788">
            <v>11.938402198166678</v>
          </cell>
          <cell r="H788">
            <v>13.17387869286674</v>
          </cell>
          <cell r="I788">
            <v>14.342436850047257</v>
          </cell>
          <cell r="J788">
            <v>15.487846508299382</v>
          </cell>
          <cell r="K788">
            <v>15.975231936197618</v>
          </cell>
          <cell r="L788">
            <v>17.265458986689723</v>
          </cell>
          <cell r="M788">
            <v>18.840544406136907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</row>
        <row r="789">
          <cell r="B789" t="str">
            <v>72109</v>
          </cell>
          <cell r="C789" t="str">
            <v>73109</v>
          </cell>
          <cell r="D789" t="str">
            <v>Research and development on other natural science and engineering n.e.c.</v>
          </cell>
          <cell r="E789" t="str">
            <v>067</v>
          </cell>
          <cell r="F789">
            <v>4.5056740000000008</v>
          </cell>
          <cell r="G789">
            <v>4.8436102979861611</v>
          </cell>
          <cell r="H789">
            <v>5.344689415143435</v>
          </cell>
          <cell r="I789">
            <v>5.8079075811574095</v>
          </cell>
          <cell r="J789">
            <v>6.1576476071471786</v>
          </cell>
          <cell r="K789">
            <v>6.2473947875077416</v>
          </cell>
          <cell r="L789">
            <v>6.5740210680240967</v>
          </cell>
          <cell r="M789">
            <v>6.9964365996317719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</row>
        <row r="790">
          <cell r="B790" t="str">
            <v>72201</v>
          </cell>
          <cell r="C790" t="str">
            <v>73201</v>
          </cell>
          <cell r="D790" t="str">
            <v>Research and development on social sciences</v>
          </cell>
          <cell r="E790" t="str">
            <v>067</v>
          </cell>
          <cell r="F790">
            <v>26.727434019142287</v>
          </cell>
          <cell r="G790">
            <v>29.293372792277246</v>
          </cell>
          <cell r="H790">
            <v>32.332350943502149</v>
          </cell>
          <cell r="I790">
            <v>35.207479430762895</v>
          </cell>
          <cell r="J790">
            <v>37.291816005147226</v>
          </cell>
          <cell r="K790">
            <v>37.9556534150069</v>
          </cell>
          <cell r="L790">
            <v>39.928069315773826</v>
          </cell>
          <cell r="M790">
            <v>42.498938828940382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</row>
        <row r="791">
          <cell r="B791" t="str">
            <v>72202</v>
          </cell>
          <cell r="C791" t="str">
            <v>73204</v>
          </cell>
          <cell r="D791" t="str">
            <v>Research and development on humanities</v>
          </cell>
          <cell r="E791" t="str">
            <v>067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T791">
            <v>0</v>
          </cell>
          <cell r="U791">
            <v>0</v>
          </cell>
          <cell r="AB791">
            <v>0</v>
          </cell>
          <cell r="AC791">
            <v>0</v>
          </cell>
        </row>
        <row r="792">
          <cell r="B792" t="str">
            <v>72209</v>
          </cell>
          <cell r="C792" t="str">
            <v>73209</v>
          </cell>
          <cell r="D792" t="str">
            <v>Research and development of other social sciences and humanities n.e.c.</v>
          </cell>
          <cell r="E792" t="str">
            <v>067</v>
          </cell>
          <cell r="F792">
            <v>202.40004370297075</v>
          </cell>
          <cell r="G792">
            <v>218.59311446333535</v>
          </cell>
          <cell r="H792">
            <v>241.12121161096627</v>
          </cell>
          <cell r="I792">
            <v>262.58804381838985</v>
          </cell>
          <cell r="J792">
            <v>276.86264946417987</v>
          </cell>
          <cell r="K792">
            <v>284.17725867019936</v>
          </cell>
          <cell r="L792">
            <v>297.79563276299416</v>
          </cell>
          <cell r="M792">
            <v>315.3182705891216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</row>
        <row r="793">
          <cell r="B793" t="str">
            <v>69100</v>
          </cell>
          <cell r="C793" t="str">
            <v>74110</v>
          </cell>
          <cell r="D793" t="str">
            <v>Legal activities</v>
          </cell>
          <cell r="E793" t="str">
            <v>065</v>
          </cell>
          <cell r="F793">
            <v>2507.9193520000003</v>
          </cell>
          <cell r="G793">
            <v>2803.6444587407141</v>
          </cell>
          <cell r="H793">
            <v>2990.3209999999999</v>
          </cell>
          <cell r="I793">
            <v>3197.4208846731622</v>
          </cell>
          <cell r="J793">
            <v>3423.158799131088</v>
          </cell>
          <cell r="K793">
            <v>3609.7065033612903</v>
          </cell>
          <cell r="L793">
            <v>3788.2729269128076</v>
          </cell>
          <cell r="M793">
            <v>3972.0949956173781</v>
          </cell>
          <cell r="N793">
            <v>177.08679005511712</v>
          </cell>
          <cell r="O793">
            <v>230.60791162209568</v>
          </cell>
          <cell r="P793">
            <v>261.07296400891232</v>
          </cell>
          <cell r="Q793">
            <v>273.23779033921909</v>
          </cell>
          <cell r="R793">
            <v>287.63792156714248</v>
          </cell>
          <cell r="S793">
            <v>181.21724499409521</v>
          </cell>
          <cell r="T793">
            <v>31.817775285286089</v>
          </cell>
          <cell r="U793">
            <v>24.696475782628642</v>
          </cell>
          <cell r="V793">
            <v>7.357436645064225</v>
          </cell>
          <cell r="W793">
            <v>15.607062354066489</v>
          </cell>
          <cell r="X793">
            <v>21.369923982965943</v>
          </cell>
          <cell r="Y793">
            <v>20.953348516307379</v>
          </cell>
          <cell r="Z793">
            <v>14.208458013593283</v>
          </cell>
          <cell r="AA793">
            <v>0</v>
          </cell>
          <cell r="AB793">
            <v>0</v>
          </cell>
          <cell r="AC793">
            <v>0</v>
          </cell>
        </row>
        <row r="794">
          <cell r="B794" t="str">
            <v>69200</v>
          </cell>
          <cell r="C794" t="str">
            <v>74120</v>
          </cell>
          <cell r="D794" t="str">
            <v>Accounting, bookkeeping and auditing activities; tax consultancy</v>
          </cell>
          <cell r="E794" t="str">
            <v>065</v>
          </cell>
          <cell r="F794">
            <v>1482.3139956075006</v>
          </cell>
          <cell r="G794">
            <v>1658.4472360823784</v>
          </cell>
          <cell r="H794">
            <v>1862.8230000000001</v>
          </cell>
          <cell r="I794">
            <v>2035.0952477819906</v>
          </cell>
          <cell r="J794">
            <v>2251.0531864992126</v>
          </cell>
          <cell r="K794">
            <v>2530.4761853050868</v>
          </cell>
          <cell r="L794">
            <v>2748.888508536812</v>
          </cell>
          <cell r="M794">
            <v>3055.7590375622603</v>
          </cell>
          <cell r="N794">
            <v>187.35672850016203</v>
          </cell>
          <cell r="O794">
            <v>233.01970620367268</v>
          </cell>
          <cell r="P794">
            <v>277.2669067627686</v>
          </cell>
          <cell r="Q794">
            <v>298.37220251018817</v>
          </cell>
          <cell r="R794">
            <v>323.00854468109253</v>
          </cell>
          <cell r="S794">
            <v>235.78698862387415</v>
          </cell>
          <cell r="T794">
            <v>43.652512778790381</v>
          </cell>
          <cell r="U794">
            <v>31.828763067121621</v>
          </cell>
          <cell r="V794">
            <v>1.9635336308705984</v>
          </cell>
          <cell r="W794">
            <v>4.1651723677243426</v>
          </cell>
          <cell r="X794">
            <v>5.703149949357873</v>
          </cell>
          <cell r="Y794">
            <v>5.5919753680410995</v>
          </cell>
          <cell r="Z794">
            <v>3.7919164647131978</v>
          </cell>
          <cell r="AA794">
            <v>0</v>
          </cell>
          <cell r="AB794">
            <v>0</v>
          </cell>
          <cell r="AC794">
            <v>0</v>
          </cell>
        </row>
        <row r="795">
          <cell r="B795" t="str">
            <v>73200</v>
          </cell>
          <cell r="C795" t="str">
            <v>74130</v>
          </cell>
          <cell r="D795" t="str">
            <v>Market research and public opinion polling</v>
          </cell>
          <cell r="E795" t="str">
            <v>067</v>
          </cell>
          <cell r="F795">
            <v>85.95017399999999</v>
          </cell>
          <cell r="G795">
            <v>90.294565548738674</v>
          </cell>
          <cell r="H795">
            <v>102.07604388367267</v>
          </cell>
          <cell r="I795">
            <v>110.913135329064</v>
          </cell>
          <cell r="J795">
            <v>116.5697052308463</v>
          </cell>
          <cell r="K795">
            <v>131.68566696265501</v>
          </cell>
          <cell r="L795">
            <v>150.42663063141504</v>
          </cell>
          <cell r="M795">
            <v>171.83930055122116</v>
          </cell>
          <cell r="N795">
            <v>107.20180525511446</v>
          </cell>
          <cell r="O795">
            <v>138.86808693532626</v>
          </cell>
          <cell r="P795">
            <v>164.6009479341246</v>
          </cell>
          <cell r="Q795">
            <v>177.76397188248794</v>
          </cell>
          <cell r="R795">
            <v>197.6371432247962</v>
          </cell>
          <cell r="S795">
            <v>137.87093027818423</v>
          </cell>
          <cell r="T795">
            <v>21.64245670337715</v>
          </cell>
          <cell r="U795">
            <v>14.750595769168369</v>
          </cell>
          <cell r="V795">
            <v>4.7113156725262506</v>
          </cell>
          <cell r="W795">
            <v>9.993942322308099</v>
          </cell>
          <cell r="X795">
            <v>13.684175975770589</v>
          </cell>
          <cell r="Y795">
            <v>13.417422944852538</v>
          </cell>
          <cell r="Z795">
            <v>9.0983496224572509</v>
          </cell>
          <cell r="AA795">
            <v>0</v>
          </cell>
          <cell r="AB795">
            <v>0</v>
          </cell>
          <cell r="AC795">
            <v>0</v>
          </cell>
        </row>
        <row r="796">
          <cell r="B796" t="str">
            <v>74905</v>
          </cell>
          <cell r="C796" t="str">
            <v>74141</v>
          </cell>
          <cell r="D796" t="str">
            <v>Activities of consultants other than architecture, engineering and management consultants</v>
          </cell>
          <cell r="E796" t="str">
            <v>067</v>
          </cell>
          <cell r="F796">
            <v>57.672985999999995</v>
          </cell>
          <cell r="G796">
            <v>60.79374336021521</v>
          </cell>
          <cell r="H796">
            <v>62.951054632738469</v>
          </cell>
          <cell r="I796">
            <v>65.721748820650532</v>
          </cell>
          <cell r="J796">
            <v>72.491088949177538</v>
          </cell>
          <cell r="K796">
            <v>81.037903718988417</v>
          </cell>
          <cell r="L796">
            <v>88.848360973994915</v>
          </cell>
          <cell r="M796">
            <v>92.766466200364647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</row>
        <row r="797">
          <cell r="B797" t="str">
            <v>70201</v>
          </cell>
          <cell r="C797" t="str">
            <v>74142</v>
          </cell>
          <cell r="D797" t="str">
            <v>Business management consultancy services</v>
          </cell>
          <cell r="E797" t="str">
            <v>067</v>
          </cell>
          <cell r="F797">
            <v>642.09841900000015</v>
          </cell>
          <cell r="G797">
            <v>682.03037683388811</v>
          </cell>
          <cell r="H797">
            <v>738.75898377992849</v>
          </cell>
          <cell r="I797">
            <v>799.61138090056954</v>
          </cell>
          <cell r="J797">
            <v>835.29428166019534</v>
          </cell>
          <cell r="K797">
            <v>991.81832837454385</v>
          </cell>
          <cell r="L797">
            <v>1182.4387212646366</v>
          </cell>
          <cell r="M797">
            <v>1366.1743623304797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</row>
        <row r="798">
          <cell r="B798" t="str">
            <v>70203</v>
          </cell>
          <cell r="C798" t="str">
            <v>74143</v>
          </cell>
          <cell r="D798" t="str">
            <v>Consultancy services in public relation and communications</v>
          </cell>
          <cell r="E798" t="str">
            <v>067</v>
          </cell>
          <cell r="F798">
            <v>20.638814999999997</v>
          </cell>
          <cell r="G798">
            <v>21.937010704469795</v>
          </cell>
          <cell r="H798">
            <v>24.168676290171486</v>
          </cell>
          <cell r="I798">
            <v>26.139840485375338</v>
          </cell>
          <cell r="J798">
            <v>27.472972350129474</v>
          </cell>
          <cell r="K798">
            <v>32.632143189055569</v>
          </cell>
          <cell r="L798">
            <v>39.02158207333197</v>
          </cell>
          <cell r="M798">
            <v>45.173372479980983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</row>
        <row r="799">
          <cell r="B799" t="str">
            <v>70209</v>
          </cell>
          <cell r="C799" t="str">
            <v>74144</v>
          </cell>
          <cell r="D799" t="str">
            <v>Other management consultancy activities n.e.c</v>
          </cell>
          <cell r="E799" t="str">
            <v>067</v>
          </cell>
          <cell r="F799">
            <v>201.89090599999997</v>
          </cell>
          <cell r="G799">
            <v>213.78830683518163</v>
          </cell>
          <cell r="H799">
            <v>237.59803590038604</v>
          </cell>
          <cell r="I799">
            <v>257.14176341523785</v>
          </cell>
          <cell r="J799">
            <v>270.25599334941489</v>
          </cell>
          <cell r="K799">
            <v>323.99264896695502</v>
          </cell>
          <cell r="L799">
            <v>366.43076524787216</v>
          </cell>
          <cell r="M799">
            <v>428.24430901572714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</row>
        <row r="800">
          <cell r="B800" t="str">
            <v>70202</v>
          </cell>
          <cell r="C800" t="str">
            <v>74149</v>
          </cell>
          <cell r="D800" t="str">
            <v>Human resource consultancy services</v>
          </cell>
          <cell r="E800" t="str">
            <v>067</v>
          </cell>
          <cell r="F800">
            <v>273.67896583151531</v>
          </cell>
          <cell r="G800">
            <v>292.87211774244162</v>
          </cell>
          <cell r="H800">
            <v>317.6803184093302</v>
          </cell>
          <cell r="I800">
            <v>343.03930234187169</v>
          </cell>
          <cell r="J800">
            <v>359.16214955193971</v>
          </cell>
          <cell r="K800">
            <v>426.57470282516994</v>
          </cell>
          <cell r="L800">
            <v>501.52961283402789</v>
          </cell>
          <cell r="M800">
            <v>562.26911401183941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</row>
        <row r="801">
          <cell r="B801" t="str">
            <v>71101</v>
          </cell>
          <cell r="C801" t="str">
            <v>74211</v>
          </cell>
          <cell r="D801" t="str">
            <v>Architectural services</v>
          </cell>
          <cell r="E801" t="str">
            <v>065</v>
          </cell>
          <cell r="F801">
            <v>1011.110816</v>
          </cell>
          <cell r="G801">
            <v>1048.0881535623848</v>
          </cell>
          <cell r="H801">
            <v>1136.0720000000001</v>
          </cell>
          <cell r="I801">
            <v>1272.4061114215783</v>
          </cell>
          <cell r="J801">
            <v>1364.019351443932</v>
          </cell>
          <cell r="K801">
            <v>1451.9079885496662</v>
          </cell>
          <cell r="L801">
            <v>1526.9628054786422</v>
          </cell>
          <cell r="M801">
            <v>1600.5321398743679</v>
          </cell>
          <cell r="N801">
            <v>50.703277926634584</v>
          </cell>
          <cell r="O801">
            <v>68.200465937299924</v>
          </cell>
          <cell r="P801">
            <v>76.321769329619968</v>
          </cell>
          <cell r="Q801">
            <v>83.478566142429017</v>
          </cell>
          <cell r="R801">
            <v>91.768425194735826</v>
          </cell>
          <cell r="S801">
            <v>60.597119458697406</v>
          </cell>
          <cell r="T801">
            <v>14.403995019527583</v>
          </cell>
          <cell r="U801">
            <v>11.750574611038868</v>
          </cell>
          <cell r="V801">
            <v>11.667150505190524</v>
          </cell>
          <cell r="W801">
            <v>24.749101380430211</v>
          </cell>
          <cell r="X801">
            <v>33.887633889583796</v>
          </cell>
          <cell r="Y801">
            <v>33.227043944913881</v>
          </cell>
          <cell r="Z801">
            <v>22.531246422962045</v>
          </cell>
          <cell r="AA801">
            <v>0</v>
          </cell>
          <cell r="AB801">
            <v>0</v>
          </cell>
          <cell r="AC801">
            <v>0</v>
          </cell>
        </row>
        <row r="802">
          <cell r="B802" t="str">
            <v>71109</v>
          </cell>
          <cell r="C802" t="str">
            <v>74211</v>
          </cell>
          <cell r="D802" t="str">
            <v>Other architectural and engineering activities and related technical consultancy n.e.c.</v>
          </cell>
          <cell r="E802" t="str">
            <v>065</v>
          </cell>
          <cell r="F802">
            <v>56.175832999999955</v>
          </cell>
          <cell r="G802">
            <v>57.718790454841177</v>
          </cell>
          <cell r="H802">
            <v>61.644394046772462</v>
          </cell>
          <cell r="I802">
            <v>68.856186816930347</v>
          </cell>
          <cell r="J802">
            <v>73.813832267749348</v>
          </cell>
          <cell r="K802">
            <v>78.440990131973791</v>
          </cell>
          <cell r="L802">
            <v>83.128378007227553</v>
          </cell>
          <cell r="M802">
            <v>88.287899857354489</v>
          </cell>
        </row>
        <row r="803">
          <cell r="B803" t="str">
            <v>71102</v>
          </cell>
          <cell r="C803" t="str">
            <v>74212</v>
          </cell>
          <cell r="D803" t="str">
            <v>Engineering services</v>
          </cell>
          <cell r="E803" t="str">
            <v>065</v>
          </cell>
          <cell r="F803">
            <v>2713.2727411242008</v>
          </cell>
          <cell r="G803">
            <v>2883.1176226780303</v>
          </cell>
          <cell r="H803">
            <v>3497.6400000000026</v>
          </cell>
          <cell r="I803">
            <v>4046.4751815286231</v>
          </cell>
          <cell r="J803">
            <v>4548.2381040381733</v>
          </cell>
          <cell r="K803">
            <v>5079.4280868008391</v>
          </cell>
          <cell r="L803">
            <v>5809.4514826767982</v>
          </cell>
          <cell r="M803">
            <v>6759.6008051816552</v>
          </cell>
          <cell r="N803">
            <v>108.6242161758869</v>
          </cell>
          <cell r="O803">
            <v>148.42633649914043</v>
          </cell>
          <cell r="P803">
            <v>177.73732900015079</v>
          </cell>
          <cell r="Q803">
            <v>219.2908996228328</v>
          </cell>
          <cell r="R803">
            <v>197.37325293426693</v>
          </cell>
          <cell r="S803">
            <v>148.4579762974754</v>
          </cell>
          <cell r="T803">
            <v>41.237440478166469</v>
          </cell>
          <cell r="U803">
            <v>33.493866741888894</v>
          </cell>
          <cell r="V803">
            <v>46.581719959153872</v>
          </cell>
          <cell r="W803">
            <v>98.812105769186928</v>
          </cell>
          <cell r="X803">
            <v>135.29818366709648</v>
          </cell>
          <cell r="Y803">
            <v>132.66074312008737</v>
          </cell>
          <cell r="Z803">
            <v>89.957201695322311</v>
          </cell>
          <cell r="AA803">
            <v>0</v>
          </cell>
          <cell r="AB803">
            <v>0</v>
          </cell>
          <cell r="AC803">
            <v>0</v>
          </cell>
        </row>
        <row r="804">
          <cell r="B804" t="str">
            <v>71103</v>
          </cell>
          <cell r="C804" t="str">
            <v>74213</v>
          </cell>
          <cell r="D804" t="str">
            <v>Land surveying services</v>
          </cell>
          <cell r="E804" t="str">
            <v>065</v>
          </cell>
          <cell r="F804">
            <v>313.15668546122004</v>
          </cell>
          <cell r="G804">
            <v>325.57643854931086</v>
          </cell>
          <cell r="H804">
            <v>370.70635307600008</v>
          </cell>
          <cell r="I804">
            <v>412.97921863155028</v>
          </cell>
          <cell r="J804">
            <v>451.3862859642843</v>
          </cell>
          <cell r="K804">
            <v>496.46191481968879</v>
          </cell>
          <cell r="L804">
            <v>531.23441294472696</v>
          </cell>
          <cell r="M804">
            <v>562.87450635278242</v>
          </cell>
          <cell r="N804">
            <v>23.55201576842591</v>
          </cell>
          <cell r="O804">
            <v>31.349819356290883</v>
          </cell>
          <cell r="P804">
            <v>34.682167273245888</v>
          </cell>
          <cell r="Q804">
            <v>38.183661244079111</v>
          </cell>
          <cell r="R804">
            <v>42.242728662134176</v>
          </cell>
          <cell r="S804">
            <v>27.844186476253366</v>
          </cell>
          <cell r="T804">
            <v>5.5496458166608598</v>
          </cell>
          <cell r="U804">
            <v>4.2155022993515772</v>
          </cell>
          <cell r="V804">
            <v>6.3261889224028094</v>
          </cell>
          <cell r="W804">
            <v>13.230110181465637</v>
          </cell>
          <cell r="X804">
            <v>17.903489870157898</v>
          </cell>
          <cell r="Y804">
            <v>17.663732064611438</v>
          </cell>
          <cell r="Z804">
            <v>12.031594213103423</v>
          </cell>
          <cell r="AA804">
            <v>0</v>
          </cell>
          <cell r="AB804">
            <v>0</v>
          </cell>
          <cell r="AC804">
            <v>0</v>
          </cell>
        </row>
        <row r="805">
          <cell r="B805" t="str">
            <v>74904</v>
          </cell>
          <cell r="C805" t="str">
            <v>74213</v>
          </cell>
          <cell r="D805" t="str">
            <v>Activities of quantity surveyors</v>
          </cell>
          <cell r="E805" t="str">
            <v>065</v>
          </cell>
          <cell r="F805">
            <v>287.62850564206349</v>
          </cell>
          <cell r="G805">
            <v>307.97784304350648</v>
          </cell>
          <cell r="H805">
            <v>359.20222731792614</v>
          </cell>
          <cell r="I805">
            <v>395.1342109415275</v>
          </cell>
          <cell r="J805">
            <v>427.93035044967411</v>
          </cell>
          <cell r="K805">
            <v>460.79818086310507</v>
          </cell>
          <cell r="L805">
            <v>501.93248276034581</v>
          </cell>
          <cell r="M805">
            <v>549.82068036315377</v>
          </cell>
          <cell r="N805">
            <v>21.63208200506245</v>
          </cell>
          <cell r="O805">
            <v>29.655247130826108</v>
          </cell>
          <cell r="P805">
            <v>33.605875996974781</v>
          </cell>
          <cell r="Q805">
            <v>36.53372900101936</v>
          </cell>
          <cell r="R805">
            <v>40.047618287118055</v>
          </cell>
          <cell r="S805">
            <v>25.843977338182288</v>
          </cell>
          <cell r="T805">
            <v>5.2435373825960685</v>
          </cell>
          <cell r="U805">
            <v>4.1177390628689396</v>
          </cell>
          <cell r="V805">
            <v>5.8104851361553527</v>
          </cell>
          <cell r="W805">
            <v>12.514974409914483</v>
          </cell>
          <cell r="X805">
            <v>17.347891086199439</v>
          </cell>
          <cell r="Y805">
            <v>16.900474689162927</v>
          </cell>
          <cell r="Z805">
            <v>11.406381824566568</v>
          </cell>
          <cell r="AA805">
            <v>0</v>
          </cell>
          <cell r="AB805">
            <v>0</v>
          </cell>
          <cell r="AC805">
            <v>0</v>
          </cell>
        </row>
        <row r="806">
          <cell r="B806" t="str">
            <v>74109</v>
          </cell>
          <cell r="C806" t="str">
            <v>74219</v>
          </cell>
          <cell r="D806" t="str">
            <v>Specialized design activities n.e.c.</v>
          </cell>
          <cell r="E806" t="str">
            <v>067</v>
          </cell>
          <cell r="F806">
            <v>58.829246999999988</v>
          </cell>
          <cell r="G806">
            <v>62.180066006334329</v>
          </cell>
          <cell r="H806">
            <v>63.746640013797212</v>
          </cell>
          <cell r="I806">
            <v>65.579001823976682</v>
          </cell>
          <cell r="J806">
            <v>72.833639011846287</v>
          </cell>
          <cell r="K806">
            <v>81.281926299526276</v>
          </cell>
          <cell r="L806">
            <v>90.137986992007285</v>
          </cell>
          <cell r="M806">
            <v>94.936414326283341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</row>
        <row r="807">
          <cell r="B807" t="str">
            <v>71200</v>
          </cell>
          <cell r="C807" t="str">
            <v>74220</v>
          </cell>
          <cell r="D807" t="str">
            <v>Technical testing and analysis</v>
          </cell>
          <cell r="E807" t="str">
            <v>067</v>
          </cell>
          <cell r="F807">
            <v>332.88412400000004</v>
          </cell>
          <cell r="G807">
            <v>359.49909492353618</v>
          </cell>
          <cell r="H807">
            <v>393.49077468597801</v>
          </cell>
          <cell r="I807">
            <v>427.98620348526902</v>
          </cell>
          <cell r="J807">
            <v>451.31349986301802</v>
          </cell>
          <cell r="K807">
            <v>463.63705650983206</v>
          </cell>
          <cell r="L807">
            <v>481.44879941907311</v>
          </cell>
          <cell r="M807">
            <v>504.26407992298749</v>
          </cell>
          <cell r="N807">
            <v>1.064595213906365</v>
          </cell>
          <cell r="O807">
            <v>1.2985304518995544</v>
          </cell>
          <cell r="P807">
            <v>1.4423497290683323</v>
          </cell>
          <cell r="Q807">
            <v>1.5624775588591577</v>
          </cell>
          <cell r="R807">
            <v>1.6281700821861436</v>
          </cell>
          <cell r="S807">
            <v>1.4550979038222511</v>
          </cell>
          <cell r="T807">
            <v>1.4960586945282419</v>
          </cell>
          <cell r="U807">
            <v>1.4960586945282419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</row>
        <row r="808">
          <cell r="B808" t="str">
            <v>73100</v>
          </cell>
          <cell r="C808" t="str">
            <v>74300</v>
          </cell>
          <cell r="D808" t="str">
            <v>Advertising</v>
          </cell>
          <cell r="E808" t="str">
            <v>067</v>
          </cell>
          <cell r="F808">
            <v>956.07607752159947</v>
          </cell>
          <cell r="G808">
            <v>1044.8415945413112</v>
          </cell>
          <cell r="H808">
            <v>1111.1790000000005</v>
          </cell>
          <cell r="I808">
            <v>1301.2116057536487</v>
          </cell>
          <cell r="J808">
            <v>1457.3569984440874</v>
          </cell>
          <cell r="K808">
            <v>1518.690798006096</v>
          </cell>
          <cell r="L808">
            <v>1677.4087481690676</v>
          </cell>
          <cell r="M808">
            <v>1893.8226460396036</v>
          </cell>
          <cell r="N808">
            <v>294.4635065296369</v>
          </cell>
          <cell r="O808">
            <v>311.32342325294439</v>
          </cell>
          <cell r="P808">
            <v>311.92104722600834</v>
          </cell>
          <cell r="Q808">
            <v>403.26308197968712</v>
          </cell>
          <cell r="R808">
            <v>308.11793659209593</v>
          </cell>
          <cell r="S808">
            <v>173.25474712443889</v>
          </cell>
          <cell r="T808">
            <v>11.186158110289609</v>
          </cell>
          <cell r="U808">
            <v>8.3133187232276295</v>
          </cell>
          <cell r="V808">
            <v>1.5762628105633936</v>
          </cell>
          <cell r="W808">
            <v>3.3436688832873029</v>
          </cell>
          <cell r="X808">
            <v>4.5783087322285629</v>
          </cell>
          <cell r="Y808">
            <v>4.4890612881031027</v>
          </cell>
          <cell r="Z808">
            <v>3.0440308279519024</v>
          </cell>
          <cell r="AA808">
            <v>0</v>
          </cell>
          <cell r="AB808">
            <v>0</v>
          </cell>
          <cell r="AC808">
            <v>0</v>
          </cell>
        </row>
        <row r="809">
          <cell r="B809" t="str">
            <v>78200</v>
          </cell>
          <cell r="C809" t="str">
            <v>74910</v>
          </cell>
          <cell r="D809" t="str">
            <v>Temporary employment agency activities</v>
          </cell>
          <cell r="E809" t="str">
            <v>067</v>
          </cell>
          <cell r="F809">
            <v>61.188849000000005</v>
          </cell>
          <cell r="G809">
            <v>65.031163762348228</v>
          </cell>
          <cell r="H809">
            <v>65.939651699737766</v>
          </cell>
          <cell r="I809">
            <v>72.368633164411875</v>
          </cell>
          <cell r="J809">
            <v>78.736878327884142</v>
          </cell>
          <cell r="K809">
            <v>89.222704757583145</v>
          </cell>
          <cell r="L809">
            <v>94.415239762765239</v>
          </cell>
          <cell r="M809">
            <v>100.57676402127233</v>
          </cell>
          <cell r="AB809">
            <v>0</v>
          </cell>
          <cell r="AC809">
            <v>0</v>
          </cell>
        </row>
        <row r="810">
          <cell r="B810" t="str">
            <v>78300</v>
          </cell>
          <cell r="C810" t="str">
            <v>74910</v>
          </cell>
          <cell r="D810" t="str">
            <v>Provision of human resources for client businesses</v>
          </cell>
          <cell r="E810" t="str">
            <v>067</v>
          </cell>
          <cell r="F810">
            <v>44.669229999999985</v>
          </cell>
          <cell r="G810">
            <v>48.404928707007663</v>
          </cell>
          <cell r="H810">
            <v>49.365522122203174</v>
          </cell>
          <cell r="I810">
            <v>52.929101216705</v>
          </cell>
          <cell r="J810">
            <v>58.489647129182629</v>
          </cell>
          <cell r="K810">
            <v>63.715805457480471</v>
          </cell>
          <cell r="L810">
            <v>66.027894973232691</v>
          </cell>
          <cell r="M810">
            <v>68.263233143158317</v>
          </cell>
        </row>
        <row r="811">
          <cell r="B811" t="str">
            <v>74903</v>
          </cell>
          <cell r="C811" t="str">
            <v>74920</v>
          </cell>
          <cell r="D811" t="str">
            <v>Security consulting</v>
          </cell>
          <cell r="E811" t="str">
            <v>067</v>
          </cell>
          <cell r="F811">
            <v>12.901686999999999</v>
          </cell>
          <cell r="G811">
            <v>14.068699175998724</v>
          </cell>
          <cell r="H811">
            <v>15.174709662835342</v>
          </cell>
          <cell r="I811">
            <v>16.967656537134687</v>
          </cell>
          <cell r="J811">
            <v>18.783195786608097</v>
          </cell>
          <cell r="K811">
            <v>20.811774909008506</v>
          </cell>
          <cell r="L811">
            <v>23.385093608742466</v>
          </cell>
          <cell r="M811">
            <v>24.098507716605937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</row>
        <row r="812">
          <cell r="B812" t="str">
            <v>80100</v>
          </cell>
          <cell r="C812" t="str">
            <v>74910</v>
          </cell>
          <cell r="D812" t="str">
            <v>Private security activities</v>
          </cell>
          <cell r="E812" t="str">
            <v>067</v>
          </cell>
          <cell r="F812">
            <v>952.79287500000021</v>
          </cell>
          <cell r="G812">
            <v>1028.4256486235063</v>
          </cell>
          <cell r="H812">
            <v>1057.0011755633568</v>
          </cell>
          <cell r="I812">
            <v>1281.37217499293</v>
          </cell>
          <cell r="J812">
            <v>1508.4964898075475</v>
          </cell>
          <cell r="K812">
            <v>1692.228620269854</v>
          </cell>
          <cell r="L812">
            <v>1881.2243379682543</v>
          </cell>
          <cell r="M812">
            <v>2125.9415730709461</v>
          </cell>
          <cell r="N812">
            <v>159.09328098771934</v>
          </cell>
          <cell r="O812">
            <v>280.78625411199249</v>
          </cell>
          <cell r="P812">
            <v>327.96209913200732</v>
          </cell>
          <cell r="Q812">
            <v>366.4329234873241</v>
          </cell>
          <cell r="R812">
            <v>377.72284962662212</v>
          </cell>
          <cell r="S812">
            <v>238.77178398374292</v>
          </cell>
          <cell r="T812">
            <v>89.513887854727614</v>
          </cell>
          <cell r="U812">
            <v>66.734571991147476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</row>
        <row r="813">
          <cell r="B813" t="str">
            <v>80200</v>
          </cell>
          <cell r="C813" t="str">
            <v>74920</v>
          </cell>
          <cell r="D813" t="str">
            <v>Security systems service activities</v>
          </cell>
          <cell r="E813" t="str">
            <v>067</v>
          </cell>
          <cell r="F813">
            <v>475.81590758811217</v>
          </cell>
          <cell r="G813">
            <v>519.46687874410975</v>
          </cell>
          <cell r="H813">
            <v>542.62148965908978</v>
          </cell>
          <cell r="I813">
            <v>621.42153188419115</v>
          </cell>
          <cell r="J813">
            <v>746.41868714855013</v>
          </cell>
          <cell r="K813">
            <v>880.92811977752535</v>
          </cell>
          <cell r="L813">
            <v>968.37718321454372</v>
          </cell>
          <cell r="M813">
            <v>1029.9642452622977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</row>
        <row r="814">
          <cell r="B814" t="str">
            <v>80300</v>
          </cell>
          <cell r="C814" t="str">
            <v>74920</v>
          </cell>
          <cell r="D814" t="str">
            <v>Investigation and detective activities</v>
          </cell>
          <cell r="E814" t="str">
            <v>067</v>
          </cell>
          <cell r="F814">
            <v>0.40145891641578946</v>
          </cell>
          <cell r="G814">
            <v>0.43182468833317628</v>
          </cell>
          <cell r="H814">
            <v>0.44330308235649413</v>
          </cell>
          <cell r="I814">
            <v>0.53096040697171654</v>
          </cell>
          <cell r="J814">
            <v>0.62921727968518548</v>
          </cell>
          <cell r="K814">
            <v>0.7</v>
          </cell>
          <cell r="L814">
            <v>0.78468784542214209</v>
          </cell>
          <cell r="M814">
            <v>0.89733285877891644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</row>
        <row r="815">
          <cell r="B815" t="str">
            <v>81210</v>
          </cell>
          <cell r="C815" t="str">
            <v>74931</v>
          </cell>
          <cell r="D815" t="str">
            <v>General cleaning of buildings</v>
          </cell>
          <cell r="E815" t="str">
            <v>071</v>
          </cell>
          <cell r="F815">
            <v>548.04007675505056</v>
          </cell>
          <cell r="G815">
            <v>565.42498272991452</v>
          </cell>
          <cell r="H815">
            <v>618.48172195773861</v>
          </cell>
          <cell r="I815">
            <v>658.28208497740115</v>
          </cell>
          <cell r="J815">
            <v>726.77619610664556</v>
          </cell>
          <cell r="K815">
            <v>844.18645646792072</v>
          </cell>
          <cell r="L815">
            <v>952.18602853140612</v>
          </cell>
          <cell r="M815">
            <v>975.53326818259848</v>
          </cell>
          <cell r="N815">
            <v>10.817392546078347</v>
          </cell>
          <cell r="O815">
            <v>13.194417415885026</v>
          </cell>
          <cell r="P815">
            <v>14.655770572940215</v>
          </cell>
          <cell r="Q815">
            <v>15.876394030176742</v>
          </cell>
          <cell r="R815">
            <v>16.543898263605424</v>
          </cell>
          <cell r="S815">
            <v>14.785305262517804</v>
          </cell>
          <cell r="T815">
            <v>15.201509418122274</v>
          </cell>
          <cell r="U815">
            <v>15.201509418122274</v>
          </cell>
          <cell r="V815">
            <v>9.9067898948869608</v>
          </cell>
          <cell r="W815">
            <v>21.014912540478548</v>
          </cell>
          <cell r="X815">
            <v>28.774606861341372</v>
          </cell>
          <cell r="Y815">
            <v>28.213687913256454</v>
          </cell>
          <cell r="Z815">
            <v>19.131691519956384</v>
          </cell>
          <cell r="AA815">
            <v>0</v>
          </cell>
          <cell r="AB815">
            <v>0</v>
          </cell>
          <cell r="AC815">
            <v>0</v>
          </cell>
        </row>
        <row r="816">
          <cell r="B816" t="str">
            <v>81291</v>
          </cell>
          <cell r="C816" t="str">
            <v>74931</v>
          </cell>
          <cell r="D816" t="str">
            <v>Cleaning of buildings of all types</v>
          </cell>
          <cell r="E816" t="str">
            <v>071</v>
          </cell>
          <cell r="F816">
            <v>97.754331999999991</v>
          </cell>
          <cell r="G816">
            <v>101.49685829912325</v>
          </cell>
          <cell r="H816">
            <v>106.95143801456048</v>
          </cell>
          <cell r="I816">
            <v>118.33007250828531</v>
          </cell>
          <cell r="J816">
            <v>134.54107079810424</v>
          </cell>
          <cell r="K816">
            <v>153.13434099401081</v>
          </cell>
          <cell r="L816">
            <v>174.83468481250887</v>
          </cell>
          <cell r="M816">
            <v>180.40561137090555</v>
          </cell>
        </row>
        <row r="817">
          <cell r="B817" t="str">
            <v>81292</v>
          </cell>
          <cell r="C817" t="str">
            <v>74931</v>
          </cell>
          <cell r="D817" t="str">
            <v>Swimming pool cleaning and maintenance services</v>
          </cell>
          <cell r="E817" t="str">
            <v>071</v>
          </cell>
          <cell r="F817">
            <v>0.29619200000000001</v>
          </cell>
          <cell r="G817">
            <v>0.3085284389874261</v>
          </cell>
          <cell r="H817">
            <v>0.32637134772525095</v>
          </cell>
          <cell r="I817">
            <v>0.36108654700254983</v>
          </cell>
          <cell r="J817">
            <v>0.50140016850052782</v>
          </cell>
          <cell r="K817">
            <v>0.62760898710026858</v>
          </cell>
          <cell r="L817">
            <v>0.63351148441836447</v>
          </cell>
          <cell r="M817">
            <v>0.64277015810486748</v>
          </cell>
        </row>
        <row r="818">
          <cell r="B818" t="str">
            <v>81293</v>
          </cell>
          <cell r="C818" t="str">
            <v>74931</v>
          </cell>
          <cell r="D818" t="str">
            <v>Cleaning of industrial machinery</v>
          </cell>
          <cell r="E818" t="str">
            <v>071</v>
          </cell>
          <cell r="F818">
            <v>0.60794199999999998</v>
          </cell>
          <cell r="G818">
            <v>0.62626561696279337</v>
          </cell>
          <cell r="H818">
            <v>0.66092202156958524</v>
          </cell>
          <cell r="I818">
            <v>0.72938364353355689</v>
          </cell>
          <cell r="J818">
            <v>0.91081591060724632</v>
          </cell>
          <cell r="K818">
            <v>1.0447236667242725</v>
          </cell>
          <cell r="L818">
            <v>1.1776766778002261</v>
          </cell>
          <cell r="M818">
            <v>1.3301377743979432</v>
          </cell>
        </row>
        <row r="819">
          <cell r="B819" t="str">
            <v>81294</v>
          </cell>
          <cell r="C819" t="str">
            <v>74931</v>
          </cell>
          <cell r="D819" t="str">
            <v>Cleaning of trains, buses, planes</v>
          </cell>
          <cell r="E819" t="str">
            <v>071</v>
          </cell>
          <cell r="F819">
            <v>12.544052999999998</v>
          </cell>
          <cell r="G819">
            <v>13.729135136711598</v>
          </cell>
          <cell r="H819">
            <v>12.367844852923803</v>
          </cell>
          <cell r="I819">
            <v>14.731605545385285</v>
          </cell>
          <cell r="J819">
            <v>17.376320295752286</v>
          </cell>
          <cell r="K819">
            <v>20.039997785625332</v>
          </cell>
          <cell r="L819">
            <v>22.76619651888835</v>
          </cell>
          <cell r="M819">
            <v>25.840406240280316</v>
          </cell>
        </row>
        <row r="820">
          <cell r="B820" t="str">
            <v>81295</v>
          </cell>
          <cell r="C820" t="str">
            <v>74931</v>
          </cell>
          <cell r="D820" t="str">
            <v>Cleaning of pest control services not in connection with agriculture</v>
          </cell>
          <cell r="E820" t="str">
            <v>071</v>
          </cell>
          <cell r="F820">
            <v>32.959612</v>
          </cell>
          <cell r="G820">
            <v>34.209144936727746</v>
          </cell>
          <cell r="H820">
            <v>36.05280825300224</v>
          </cell>
          <cell r="I820">
            <v>39.766672705975672</v>
          </cell>
          <cell r="J820">
            <v>49.206435430482159</v>
          </cell>
          <cell r="K820">
            <v>51.418789001142869</v>
          </cell>
          <cell r="L820">
            <v>58.755931955544497</v>
          </cell>
          <cell r="M820">
            <v>67.210484018529982</v>
          </cell>
        </row>
        <row r="821">
          <cell r="B821" t="str">
            <v>81297</v>
          </cell>
          <cell r="C821" t="str">
            <v>74931</v>
          </cell>
          <cell r="D821" t="str">
            <v>Cleaning of sea tankers</v>
          </cell>
          <cell r="E821" t="str">
            <v>071</v>
          </cell>
          <cell r="F821">
            <v>1.3785850000000002</v>
          </cell>
          <cell r="G821">
            <v>1.4365697596204914</v>
          </cell>
          <cell r="H821">
            <v>1.5190125631658193</v>
          </cell>
          <cell r="I821">
            <v>1.6812442174188154</v>
          </cell>
          <cell r="J821">
            <v>1.9689472586683909</v>
          </cell>
          <cell r="K821">
            <v>2.2810798011281426</v>
          </cell>
          <cell r="L821">
            <v>2.5840667855138051</v>
          </cell>
          <cell r="M821">
            <v>2.9266085807765867</v>
          </cell>
        </row>
        <row r="822">
          <cell r="B822" t="str">
            <v>81296</v>
          </cell>
          <cell r="C822" t="str">
            <v>74932</v>
          </cell>
          <cell r="D822" t="str">
            <v>Disinfecting and exterminating activities</v>
          </cell>
          <cell r="E822" t="str">
            <v>071</v>
          </cell>
          <cell r="F822">
            <v>15.496826</v>
          </cell>
          <cell r="G822">
            <v>15.743204178882543</v>
          </cell>
          <cell r="H822">
            <v>16.66833230360292</v>
          </cell>
          <cell r="I822">
            <v>18.421427960847236</v>
          </cell>
          <cell r="J822">
            <v>23.478094099285844</v>
          </cell>
          <cell r="K822">
            <v>26.895171327425416</v>
          </cell>
          <cell r="L822">
            <v>30.217971586263971</v>
          </cell>
          <cell r="M822">
            <v>34.263198908844927</v>
          </cell>
          <cell r="N822">
            <v>1.2425784637232742</v>
          </cell>
          <cell r="O822">
            <v>1.5156239225410917</v>
          </cell>
          <cell r="P822">
            <v>1.6834874768233201</v>
          </cell>
          <cell r="Q822">
            <v>1.8236987535997566</v>
          </cell>
          <cell r="R822">
            <v>1.9003740134989908</v>
          </cell>
          <cell r="S822">
            <v>1.6983669419891232</v>
          </cell>
          <cell r="T822">
            <v>1.7461757201270429</v>
          </cell>
          <cell r="U822">
            <v>1.7461757201270429</v>
          </cell>
          <cell r="V822">
            <v>0.47819430133883001</v>
          </cell>
          <cell r="W822">
            <v>1.0143761527815687</v>
          </cell>
          <cell r="X822">
            <v>1.3889315479941997</v>
          </cell>
          <cell r="Y822">
            <v>1.3618563553906282</v>
          </cell>
          <cell r="Z822">
            <v>0.92347429963537653</v>
          </cell>
          <cell r="AA822">
            <v>0</v>
          </cell>
          <cell r="AB822">
            <v>0</v>
          </cell>
          <cell r="AC822">
            <v>0</v>
          </cell>
        </row>
        <row r="823">
          <cell r="B823" t="str">
            <v>74200</v>
          </cell>
          <cell r="C823" t="str">
            <v>74940</v>
          </cell>
          <cell r="D823" t="str">
            <v>Photographic activities</v>
          </cell>
          <cell r="E823" t="str">
            <v>071</v>
          </cell>
          <cell r="F823">
            <v>133.43916999999999</v>
          </cell>
          <cell r="G823">
            <v>135.33186609881744</v>
          </cell>
          <cell r="H823">
            <v>137.43142305254213</v>
          </cell>
          <cell r="I823">
            <v>140.88771927013553</v>
          </cell>
          <cell r="J823">
            <v>144.5789185742338</v>
          </cell>
          <cell r="K823">
            <v>163.45445009318354</v>
          </cell>
          <cell r="L823">
            <v>168.87725122181843</v>
          </cell>
          <cell r="M823">
            <v>177.28829579014447</v>
          </cell>
          <cell r="N823">
            <v>3.7400462926494198</v>
          </cell>
          <cell r="O823">
            <v>4.5618878791488315</v>
          </cell>
          <cell r="P823">
            <v>5.0671416576369976</v>
          </cell>
          <cell r="Q823">
            <v>5.4891646374366356</v>
          </cell>
          <cell r="R823">
            <v>5.7199500806872638</v>
          </cell>
          <cell r="S823">
            <v>5.1119274720983379</v>
          </cell>
          <cell r="T823">
            <v>5.2558274741111237</v>
          </cell>
          <cell r="U823">
            <v>5.2558274741111237</v>
          </cell>
          <cell r="V823">
            <v>0.85374071883356739</v>
          </cell>
          <cell r="W823">
            <v>1.8110090886042174</v>
          </cell>
          <cell r="X823">
            <v>2.4797188399679078</v>
          </cell>
          <cell r="Y823">
            <v>2.4313803417231288</v>
          </cell>
          <cell r="Z823">
            <v>1.6487181260581281</v>
          </cell>
          <cell r="AA823">
            <v>0</v>
          </cell>
          <cell r="AB823">
            <v>0</v>
          </cell>
          <cell r="AC823">
            <v>0</v>
          </cell>
        </row>
        <row r="824">
          <cell r="B824" t="str">
            <v>82920</v>
          </cell>
          <cell r="C824" t="str">
            <v>74950</v>
          </cell>
          <cell r="D824" t="str">
            <v>Packaging activities on a fee or contract basis, whether or not these involve an automated process</v>
          </cell>
          <cell r="E824" t="str">
            <v>067</v>
          </cell>
          <cell r="F824">
            <v>28.396606000000006</v>
          </cell>
          <cell r="G824">
            <v>30.86468923702806</v>
          </cell>
          <cell r="H824">
            <v>32.458486175997422</v>
          </cell>
          <cell r="I824">
            <v>36.378985039567887</v>
          </cell>
          <cell r="J824">
            <v>39.731157299875505</v>
          </cell>
          <cell r="K824">
            <v>46.318514389301313</v>
          </cell>
          <cell r="L824">
            <v>48.562898840438095</v>
          </cell>
          <cell r="M824">
            <v>51.392498127064094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</row>
        <row r="825">
          <cell r="B825" t="str">
            <v>63990</v>
          </cell>
          <cell r="C825" t="str">
            <v>74991</v>
          </cell>
          <cell r="D825" t="str">
            <v>Other information service activities n.e.c.</v>
          </cell>
          <cell r="E825" t="str">
            <v>067</v>
          </cell>
          <cell r="F825">
            <v>19.555830999999991</v>
          </cell>
          <cell r="G825">
            <v>221.88245063798587</v>
          </cell>
          <cell r="H825">
            <v>358.91117764218899</v>
          </cell>
          <cell r="I825">
            <v>306.11291284564271</v>
          </cell>
          <cell r="J825">
            <v>361.54748933204621</v>
          </cell>
          <cell r="K825">
            <v>441.8550765</v>
          </cell>
          <cell r="L825">
            <v>451.88216702715198</v>
          </cell>
          <cell r="M825">
            <v>463.83479280214863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</row>
        <row r="826">
          <cell r="B826" t="str">
            <v>82200</v>
          </cell>
          <cell r="C826" t="str">
            <v>74991</v>
          </cell>
          <cell r="D826" t="str">
            <v>Activities of call centres</v>
          </cell>
          <cell r="E826" t="str">
            <v>067</v>
          </cell>
          <cell r="F826">
            <v>7.9498029999999993</v>
          </cell>
          <cell r="G826">
            <v>8.6175208784641892</v>
          </cell>
          <cell r="H826">
            <v>9.0690096416445982</v>
          </cell>
          <cell r="I826">
            <v>10.116437971981426</v>
          </cell>
          <cell r="J826">
            <v>10.845949864206686</v>
          </cell>
          <cell r="K826">
            <v>12.88752474409911</v>
          </cell>
          <cell r="L826">
            <v>14.33316093653692</v>
          </cell>
          <cell r="M826">
            <v>16.932183347570337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</row>
        <row r="827">
          <cell r="B827" t="str">
            <v>82910</v>
          </cell>
          <cell r="C827" t="str">
            <v>74992</v>
          </cell>
          <cell r="D827" t="str">
            <v>Activities of collection agencies and credit bureaus</v>
          </cell>
          <cell r="E827" t="str">
            <v>067</v>
          </cell>
          <cell r="F827">
            <v>27.814692051315689</v>
          </cell>
          <cell r="G827">
            <v>30.183512712945635</v>
          </cell>
          <cell r="H827">
            <v>31.759472725802802</v>
          </cell>
          <cell r="I827">
            <v>35.512632179988316</v>
          </cell>
          <cell r="J827">
            <v>38.073502673266177</v>
          </cell>
          <cell r="K827">
            <v>44.429091764856096</v>
          </cell>
          <cell r="L827">
            <v>45.745377134077124</v>
          </cell>
          <cell r="M827">
            <v>47.319773939006787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</row>
        <row r="828">
          <cell r="B828" t="str">
            <v>82301</v>
          </cell>
          <cell r="C828" t="str">
            <v>74993</v>
          </cell>
          <cell r="D828" t="str">
            <v>Organization, promotions and/or management of event</v>
          </cell>
          <cell r="E828" t="str">
            <v>067</v>
          </cell>
          <cell r="F828">
            <v>120.64542599999999</v>
          </cell>
          <cell r="G828">
            <v>128.70178751868119</v>
          </cell>
          <cell r="H828">
            <v>128.89551178908491</v>
          </cell>
          <cell r="I828">
            <v>134.51700973245499</v>
          </cell>
          <cell r="J828">
            <v>149.49345487674648</v>
          </cell>
          <cell r="K828">
            <v>167.30626256730034</v>
          </cell>
          <cell r="L828">
            <v>184.38167203366484</v>
          </cell>
          <cell r="M828">
            <v>200.62194669319788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</row>
        <row r="829">
          <cell r="B829" t="str">
            <v>82196</v>
          </cell>
          <cell r="C829" t="str">
            <v>74994</v>
          </cell>
          <cell r="D829" t="str">
            <v>Photocopying, duplicating, blueprinting</v>
          </cell>
          <cell r="E829" t="str">
            <v>067</v>
          </cell>
          <cell r="F829">
            <v>51.138470000000005</v>
          </cell>
          <cell r="G829">
            <v>55.278485075360038</v>
          </cell>
          <cell r="H829">
            <v>53.765253403487733</v>
          </cell>
          <cell r="I829">
            <v>57.138203021362131</v>
          </cell>
          <cell r="J829">
            <v>61.179645614790566</v>
          </cell>
          <cell r="K829">
            <v>82.380112187678947</v>
          </cell>
          <cell r="L829">
            <v>91.872046856347652</v>
          </cell>
          <cell r="M829">
            <v>95.771815020018252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</row>
        <row r="830">
          <cell r="B830" t="str">
            <v>70100</v>
          </cell>
          <cell r="C830" t="str">
            <v>74999</v>
          </cell>
          <cell r="D830" t="str">
            <v>Activities of head offices</v>
          </cell>
          <cell r="E830" t="str">
            <v>067</v>
          </cell>
          <cell r="F830">
            <v>626.49417847710561</v>
          </cell>
          <cell r="G830">
            <v>702.17749073104937</v>
          </cell>
          <cell r="H830">
            <v>835.2950674624384</v>
          </cell>
          <cell r="I830">
            <v>957.95813778507261</v>
          </cell>
          <cell r="J830">
            <v>1131.7962641081672</v>
          </cell>
          <cell r="K830">
            <v>1206.7200990952117</v>
          </cell>
          <cell r="L830">
            <v>1340.1574128078587</v>
          </cell>
          <cell r="M830">
            <v>1513.3799531796251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</row>
        <row r="831">
          <cell r="B831" t="str">
            <v>74101</v>
          </cell>
          <cell r="C831" t="str">
            <v>74999</v>
          </cell>
          <cell r="D831" t="str">
            <v>Activities of interior decorators</v>
          </cell>
          <cell r="E831" t="str">
            <v>067</v>
          </cell>
          <cell r="F831">
            <v>220.05710200000001</v>
          </cell>
          <cell r="G831">
            <v>234.11449835218278</v>
          </cell>
          <cell r="H831">
            <v>239.71384403026946</v>
          </cell>
          <cell r="I831">
            <v>248.45407809268636</v>
          </cell>
          <cell r="J831">
            <v>272.5448481362331</v>
          </cell>
          <cell r="K831">
            <v>307.54925989050844</v>
          </cell>
          <cell r="L831">
            <v>317.02803309393812</v>
          </cell>
          <cell r="M831">
            <v>340.14836711990006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</row>
        <row r="832">
          <cell r="B832" t="str">
            <v>74102</v>
          </cell>
          <cell r="C832" t="str">
            <v>74999</v>
          </cell>
          <cell r="D832" t="str">
            <v>Services of graphic designers</v>
          </cell>
          <cell r="E832" t="str">
            <v>067</v>
          </cell>
          <cell r="F832">
            <v>26.444221000000006</v>
          </cell>
          <cell r="G832">
            <v>28.009018040445206</v>
          </cell>
          <cell r="H832">
            <v>28.709071859083384</v>
          </cell>
          <cell r="I832">
            <v>29.562010489864143</v>
          </cell>
          <cell r="J832">
            <v>33.106897570320143</v>
          </cell>
          <cell r="K832">
            <v>36.530251931649602</v>
          </cell>
          <cell r="L832">
            <v>38.934526899477191</v>
          </cell>
          <cell r="M832">
            <v>42.11840564113151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</row>
        <row r="833">
          <cell r="B833" t="str">
            <v>74103</v>
          </cell>
          <cell r="C833" t="str">
            <v>74999</v>
          </cell>
          <cell r="D833" t="str">
            <v>Fashion design services</v>
          </cell>
          <cell r="E833" t="str">
            <v>067</v>
          </cell>
          <cell r="F833">
            <v>7.379210999999998</v>
          </cell>
          <cell r="G833">
            <v>7.8112683276899686</v>
          </cell>
          <cell r="H833">
            <v>8.0098243083988372</v>
          </cell>
          <cell r="I833">
            <v>8.2684727601042454</v>
          </cell>
          <cell r="J833">
            <v>9.2201254543949833</v>
          </cell>
          <cell r="K833">
            <v>10.511366996313257</v>
          </cell>
          <cell r="L833">
            <v>11.417715931240906</v>
          </cell>
          <cell r="M833">
            <v>12.747654276331016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</row>
        <row r="834">
          <cell r="B834" t="str">
            <v>74901</v>
          </cell>
          <cell r="C834" t="str">
            <v>74999</v>
          </cell>
          <cell r="D834" t="str">
            <v>Translation and interpretation activities</v>
          </cell>
          <cell r="E834" t="str">
            <v>067</v>
          </cell>
          <cell r="F834">
            <v>3.1037680000000005</v>
          </cell>
          <cell r="G834">
            <v>3.2687392374587216</v>
          </cell>
          <cell r="H834">
            <v>3.363318786683279</v>
          </cell>
          <cell r="I834">
            <v>3.4986579185420714</v>
          </cell>
          <cell r="J834">
            <v>3.9590196841519045</v>
          </cell>
          <cell r="K834">
            <v>4.324443312771689</v>
          </cell>
          <cell r="L834">
            <v>4.5168516560184386</v>
          </cell>
          <cell r="M834">
            <v>4.7583210558800513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</row>
        <row r="835">
          <cell r="B835" t="str">
            <v>74909</v>
          </cell>
          <cell r="C835" t="str">
            <v>74999</v>
          </cell>
          <cell r="D835" t="str">
            <v>Any other professional, scientific and technical activities n.e.c.</v>
          </cell>
          <cell r="E835" t="str">
            <v>067</v>
          </cell>
          <cell r="F835">
            <v>33.879482000000003</v>
          </cell>
          <cell r="G835">
            <v>35.752942348279277</v>
          </cell>
          <cell r="H835">
            <v>37.060160850994151</v>
          </cell>
          <cell r="I835">
            <v>38.801325282876761</v>
          </cell>
          <cell r="J835">
            <v>42.797861787013062</v>
          </cell>
          <cell r="K835">
            <v>47.94181093174177</v>
          </cell>
          <cell r="L835">
            <v>50.093445669791265</v>
          </cell>
          <cell r="M835">
            <v>52.64998695693987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</row>
        <row r="836">
          <cell r="B836" t="str">
            <v>81300</v>
          </cell>
          <cell r="C836" t="str">
            <v>74999</v>
          </cell>
          <cell r="D836" t="str">
            <v>Landscape care and maintenance service activities</v>
          </cell>
          <cell r="E836" t="str">
            <v>067</v>
          </cell>
          <cell r="F836">
            <v>134.03454599999998</v>
          </cell>
          <cell r="G836">
            <v>140.22742748625899</v>
          </cell>
          <cell r="H836">
            <v>139.29170386109161</v>
          </cell>
          <cell r="I836">
            <v>145.12896561650143</v>
          </cell>
          <cell r="J836">
            <v>161.33193478504097</v>
          </cell>
          <cell r="K836">
            <v>189.37121669625881</v>
          </cell>
          <cell r="L836">
            <v>214.43050293871704</v>
          </cell>
          <cell r="M836">
            <v>243.15436209096612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</row>
        <row r="837">
          <cell r="B837" t="str">
            <v>82110</v>
          </cell>
          <cell r="C837" t="str">
            <v>74999</v>
          </cell>
          <cell r="D837" t="str">
            <v>Combined office administrative service activities</v>
          </cell>
          <cell r="E837" t="str">
            <v>067</v>
          </cell>
          <cell r="F837">
            <v>67.750647999999998</v>
          </cell>
          <cell r="G837">
            <v>71.838910337129519</v>
          </cell>
          <cell r="H837">
            <v>71.817578293216286</v>
          </cell>
          <cell r="I837">
            <v>74.549441997636222</v>
          </cell>
          <cell r="J837">
            <v>87.239779780755612</v>
          </cell>
          <cell r="K837">
            <v>85.880329210034915</v>
          </cell>
          <cell r="L837">
            <v>87.858997953107334</v>
          </cell>
          <cell r="M837">
            <v>89.045144262023385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</row>
        <row r="838">
          <cell r="B838" t="str">
            <v>82191</v>
          </cell>
          <cell r="C838" t="str">
            <v>74999</v>
          </cell>
          <cell r="D838" t="str">
            <v>Document preparation, editing and/or proofreading</v>
          </cell>
          <cell r="E838" t="str">
            <v>067</v>
          </cell>
          <cell r="F838">
            <v>9.5224060000000001</v>
          </cell>
          <cell r="G838">
            <v>9.9761232904114578</v>
          </cell>
          <cell r="H838">
            <v>9.9469649533803324</v>
          </cell>
          <cell r="I838">
            <v>10.224497007280622</v>
          </cell>
          <cell r="J838">
            <v>11.279231067543272</v>
          </cell>
          <cell r="K838">
            <v>12.018992050681021</v>
          </cell>
          <cell r="L838">
            <v>13.275608832155903</v>
          </cell>
          <cell r="M838">
            <v>13.080349063360423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</row>
        <row r="839">
          <cell r="B839" t="str">
            <v>82192</v>
          </cell>
          <cell r="C839" t="str">
            <v>74999</v>
          </cell>
          <cell r="D839" t="str">
            <v>Typing, word processing or desktop publishing</v>
          </cell>
          <cell r="E839" t="str">
            <v>067</v>
          </cell>
          <cell r="F839">
            <v>1.0338699999999998</v>
          </cell>
          <cell r="G839">
            <v>1.0849362832346148</v>
          </cell>
          <cell r="H839">
            <v>1.0828463963840944</v>
          </cell>
          <cell r="I839">
            <v>1.1141424377122446</v>
          </cell>
          <cell r="J839">
            <v>1.2290746418297069</v>
          </cell>
          <cell r="K839">
            <v>1.360596585591203</v>
          </cell>
          <cell r="L839">
            <v>1.4731639072769815</v>
          </cell>
          <cell r="M839">
            <v>1.6615264388027517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</row>
        <row r="840">
          <cell r="B840" t="str">
            <v>82193</v>
          </cell>
          <cell r="C840" t="str">
            <v>74999</v>
          </cell>
          <cell r="D840" t="str">
            <v>Secretarial support services</v>
          </cell>
          <cell r="E840" t="str">
            <v>067</v>
          </cell>
          <cell r="F840">
            <v>33.582966999999996</v>
          </cell>
          <cell r="G840">
            <v>35.528991481924542</v>
          </cell>
          <cell r="H840">
            <v>35.520368611575051</v>
          </cell>
          <cell r="I840">
            <v>36.423480866527193</v>
          </cell>
          <cell r="J840">
            <v>40.180837911660575</v>
          </cell>
          <cell r="K840">
            <v>43.673302234618077</v>
          </cell>
          <cell r="L840">
            <v>48.949121084814578</v>
          </cell>
          <cell r="M840">
            <v>56.616267159039921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</row>
        <row r="841">
          <cell r="B841" t="str">
            <v>82194</v>
          </cell>
          <cell r="C841" t="str">
            <v>74999</v>
          </cell>
          <cell r="D841" t="str">
            <v>Transcription of documents and other secretarial services</v>
          </cell>
          <cell r="E841" t="str">
            <v>067</v>
          </cell>
          <cell r="F841">
            <v>4.3847990000000001</v>
          </cell>
          <cell r="G841">
            <v>4.6276553943206578</v>
          </cell>
          <cell r="H841">
            <v>4.6254139869159747</v>
          </cell>
          <cell r="I841">
            <v>4.7599579445827143</v>
          </cell>
          <cell r="J841">
            <v>5.2509835437876635</v>
          </cell>
          <cell r="K841">
            <v>6.3643233781956656</v>
          </cell>
          <cell r="L841">
            <v>7.2820694624885682</v>
          </cell>
          <cell r="M841">
            <v>8.4273879150996702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</row>
        <row r="842">
          <cell r="B842" t="str">
            <v>82199</v>
          </cell>
          <cell r="C842" t="str">
            <v>74999</v>
          </cell>
          <cell r="D842" t="str">
            <v>Photocopying, document preparation and other specialized office support activities n.e.c.</v>
          </cell>
          <cell r="E842" t="str">
            <v>067</v>
          </cell>
          <cell r="F842">
            <v>8.0675020000000011</v>
          </cell>
          <cell r="G842">
            <v>8.5353375606326871</v>
          </cell>
          <cell r="H842">
            <v>8.5360565244563595</v>
          </cell>
          <cell r="I842">
            <v>8.7930716754704701</v>
          </cell>
          <cell r="J842">
            <v>9.7001434056343498</v>
          </cell>
          <cell r="K842">
            <v>10.310744947215081</v>
          </cell>
          <cell r="L842">
            <v>11.727028489491351</v>
          </cell>
          <cell r="M842">
            <v>11.465334792550014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</row>
        <row r="843">
          <cell r="B843" t="str">
            <v>82302</v>
          </cell>
          <cell r="C843" t="str">
            <v>74999</v>
          </cell>
          <cell r="D843" t="str">
            <v>Meeting, incentive, convention, exhibition (MICE)</v>
          </cell>
          <cell r="E843" t="str">
            <v>067</v>
          </cell>
          <cell r="F843">
            <v>170.640838</v>
          </cell>
          <cell r="G843">
            <v>180.59167366285536</v>
          </cell>
          <cell r="H843">
            <v>188.75422799999998</v>
          </cell>
          <cell r="I843">
            <v>197.59229634570653</v>
          </cell>
          <cell r="J843">
            <v>217.9754335164568</v>
          </cell>
          <cell r="K843">
            <v>259.1266631534246</v>
          </cell>
          <cell r="L843">
            <v>275.4763993351599</v>
          </cell>
          <cell r="M843">
            <v>300.65530188744975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</row>
        <row r="844">
          <cell r="B844" t="str">
            <v>82990</v>
          </cell>
          <cell r="C844" t="str">
            <v>74999</v>
          </cell>
          <cell r="D844" t="str">
            <v>Other business support service activities n.e.c.</v>
          </cell>
          <cell r="E844" t="str">
            <v>067</v>
          </cell>
          <cell r="F844">
            <v>224.32217970168793</v>
          </cell>
          <cell r="G844">
            <v>237.22864594673047</v>
          </cell>
          <cell r="H844">
            <v>237.12785369205037</v>
          </cell>
          <cell r="I844">
            <v>246.86351842083769</v>
          </cell>
          <cell r="J844">
            <v>277.32935414159044</v>
          </cell>
          <cell r="K844">
            <v>284.30978002526837</v>
          </cell>
          <cell r="L844">
            <v>315.11105950558976</v>
          </cell>
          <cell r="M844">
            <v>336.43510610567375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</row>
        <row r="845">
          <cell r="B845" t="str">
            <v>85102</v>
          </cell>
          <cell r="C845" t="str">
            <v>80101</v>
          </cell>
          <cell r="D845" t="str">
            <v>Pre-primary education (Private)</v>
          </cell>
          <cell r="E845" t="str">
            <v>070</v>
          </cell>
          <cell r="F845">
            <v>339.35917299999994</v>
          </cell>
          <cell r="G845">
            <v>372.96478425997884</v>
          </cell>
          <cell r="H845">
            <v>441.97147657522032</v>
          </cell>
          <cell r="I845">
            <v>483.56760447081763</v>
          </cell>
          <cell r="J845">
            <v>529.59898764551713</v>
          </cell>
          <cell r="K845">
            <v>578.89731187666621</v>
          </cell>
          <cell r="L845">
            <v>631.02819956997996</v>
          </cell>
          <cell r="M845">
            <v>687.77215121787572</v>
          </cell>
          <cell r="N845">
            <v>3.1647839995240532</v>
          </cell>
          <cell r="O845">
            <v>3.8585625675980681</v>
          </cell>
          <cell r="P845">
            <v>4.2857723406614534</v>
          </cell>
          <cell r="Q845">
            <v>4.6422307717987641</v>
          </cell>
          <cell r="R845">
            <v>4.8369107381349554</v>
          </cell>
          <cell r="S845">
            <v>4.3231004107735327</v>
          </cell>
          <cell r="T845">
            <v>4.4437284620420057</v>
          </cell>
          <cell r="U845">
            <v>4.4432422697718383</v>
          </cell>
          <cell r="V845">
            <v>1.343105291062914</v>
          </cell>
          <cell r="W845">
            <v>2.8490803301388863</v>
          </cell>
          <cell r="X845">
            <v>3.9010948181781142</v>
          </cell>
          <cell r="Y845">
            <v>3.8250486705335454</v>
          </cell>
          <cell r="Z845">
            <v>2.5937641133076741</v>
          </cell>
          <cell r="AA845">
            <v>0</v>
          </cell>
          <cell r="AB845">
            <v>0</v>
          </cell>
          <cell r="AC845">
            <v>0</v>
          </cell>
        </row>
        <row r="846">
          <cell r="B846" t="str">
            <v>85104</v>
          </cell>
          <cell r="C846" t="str">
            <v>80102</v>
          </cell>
          <cell r="D846" t="str">
            <v>Primary education (Private)</v>
          </cell>
          <cell r="E846" t="str">
            <v>070</v>
          </cell>
          <cell r="F846">
            <v>234.44459900000004</v>
          </cell>
          <cell r="G846">
            <v>255.37478684330549</v>
          </cell>
          <cell r="H846">
            <v>287.10533737278968</v>
          </cell>
          <cell r="I846">
            <v>314.80573679869769</v>
          </cell>
          <cell r="J846">
            <v>344.16912360134842</v>
          </cell>
          <cell r="K846">
            <v>376.12750391174865</v>
          </cell>
          <cell r="L846">
            <v>411.75840456714133</v>
          </cell>
          <cell r="M846">
            <v>449.16708014299508</v>
          </cell>
          <cell r="N846">
            <v>1.585863599545315</v>
          </cell>
          <cell r="O846">
            <v>1.9343428841957522</v>
          </cell>
          <cell r="P846">
            <v>2.1485818302248139</v>
          </cell>
          <cell r="Q846">
            <v>2.327529048913326</v>
          </cell>
          <cell r="R846">
            <v>2.4253872584428224</v>
          </cell>
          <cell r="S846">
            <v>2.1675720210868414</v>
          </cell>
          <cell r="T846">
            <v>2.2285888527808995</v>
          </cell>
          <cell r="U846">
            <v>2.2285888527808995</v>
          </cell>
          <cell r="V846">
            <v>1.2511751222154033</v>
          </cell>
          <cell r="W846">
            <v>2.6540722116000088</v>
          </cell>
          <cell r="X846">
            <v>3.6340805284484903</v>
          </cell>
          <cell r="Y846">
            <v>3.56323943452509</v>
          </cell>
          <cell r="Z846">
            <v>2.4162313655226613</v>
          </cell>
          <cell r="AA846">
            <v>0</v>
          </cell>
          <cell r="AB846">
            <v>0</v>
          </cell>
          <cell r="AC846">
            <v>0</v>
          </cell>
        </row>
        <row r="847">
          <cell r="B847" t="str">
            <v>85212</v>
          </cell>
          <cell r="C847" t="str">
            <v>80210</v>
          </cell>
          <cell r="D847" t="str">
            <v>General school secondary education (Private)</v>
          </cell>
          <cell r="E847" t="str">
            <v>070</v>
          </cell>
          <cell r="F847">
            <v>582.43004397999994</v>
          </cell>
          <cell r="G847">
            <v>634.5476180872547</v>
          </cell>
          <cell r="H847">
            <v>695.79882379135927</v>
          </cell>
          <cell r="I847">
            <v>764.50024372250596</v>
          </cell>
          <cell r="J847">
            <v>833.73686163411594</v>
          </cell>
          <cell r="K847">
            <v>913.36756448439905</v>
          </cell>
          <cell r="L847">
            <v>994.39428567865036</v>
          </cell>
          <cell r="M847">
            <v>1080.0139948212579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</row>
        <row r="848">
          <cell r="B848" t="str">
            <v>85302</v>
          </cell>
          <cell r="C848" t="str">
            <v>80301</v>
          </cell>
          <cell r="D848" t="str">
            <v>College and university education (Private)</v>
          </cell>
          <cell r="E848" t="str">
            <v>070</v>
          </cell>
          <cell r="F848">
            <v>3457.2434863710241</v>
          </cell>
          <cell r="G848">
            <v>3786.4580097768649</v>
          </cell>
          <cell r="H848">
            <v>4099.6030194124705</v>
          </cell>
          <cell r="I848">
            <v>4407.8861702235154</v>
          </cell>
          <cell r="J848">
            <v>4789.1391803934685</v>
          </cell>
          <cell r="K848">
            <v>5244.9103071049658</v>
          </cell>
          <cell r="L848">
            <v>5749.5566961763034</v>
          </cell>
          <cell r="M848">
            <v>6266.1663825783589</v>
          </cell>
          <cell r="N848">
            <v>560.33685919955099</v>
          </cell>
          <cell r="O848">
            <v>683.46585207959265</v>
          </cell>
          <cell r="P848">
            <v>759.16339515364086</v>
          </cell>
          <cell r="Q848">
            <v>822.39123045496478</v>
          </cell>
          <cell r="R848">
            <v>856.9676983115769</v>
          </cell>
          <cell r="S848">
            <v>765.87324328073009</v>
          </cell>
          <cell r="T848">
            <v>787.43246176557273</v>
          </cell>
          <cell r="U848">
            <v>787.43246176557273</v>
          </cell>
          <cell r="V848">
            <v>10.093901885702316</v>
          </cell>
          <cell r="W848">
            <v>21.411826390876136</v>
          </cell>
          <cell r="X848">
            <v>29.318079977444654</v>
          </cell>
          <cell r="Y848">
            <v>28.746566814465123</v>
          </cell>
          <cell r="Z848">
            <v>19.493036509195719</v>
          </cell>
          <cell r="AA848">
            <v>0</v>
          </cell>
          <cell r="AB848">
            <v>0</v>
          </cell>
          <cell r="AC848">
            <v>0</v>
          </cell>
        </row>
        <row r="849">
          <cell r="B849" t="str">
            <v>85222</v>
          </cell>
          <cell r="C849" t="str">
            <v>80220</v>
          </cell>
          <cell r="D849" t="str">
            <v>Technical and vocational education below the level of higher education (Private)</v>
          </cell>
          <cell r="E849" t="str">
            <v>070</v>
          </cell>
          <cell r="F849">
            <v>58.774260000000005</v>
          </cell>
          <cell r="G849">
            <v>64.030395021013504</v>
          </cell>
          <cell r="H849">
            <v>70.258191990239595</v>
          </cell>
          <cell r="I849">
            <v>77.137896737759945</v>
          </cell>
          <cell r="J849">
            <v>84.426573639679916</v>
          </cell>
          <cell r="K849">
            <v>91.859492300069988</v>
          </cell>
          <cell r="L849">
            <v>98.276748955079455</v>
          </cell>
          <cell r="M849">
            <v>104.21845743086578</v>
          </cell>
          <cell r="N849">
            <v>1.2144591776710241</v>
          </cell>
          <cell r="O849">
            <v>1.4813256758952702</v>
          </cell>
          <cell r="P849">
            <v>1.6453905136872211</v>
          </cell>
          <cell r="Q849">
            <v>1.7824288391253462</v>
          </cell>
          <cell r="R849">
            <v>1.8573689542194975</v>
          </cell>
          <cell r="S849">
            <v>1.6599332597246015</v>
          </cell>
          <cell r="T849">
            <v>1.706660135393167</v>
          </cell>
          <cell r="U849">
            <v>1.706660135393167</v>
          </cell>
          <cell r="V849">
            <v>0.23673803835659485</v>
          </cell>
          <cell r="W849">
            <v>0.50218377737434228</v>
          </cell>
          <cell r="X849">
            <v>0.68761365236502769</v>
          </cell>
          <cell r="Y849">
            <v>0.67420962816994467</v>
          </cell>
          <cell r="Z849">
            <v>0.45718130382633443</v>
          </cell>
          <cell r="AA849">
            <v>0</v>
          </cell>
          <cell r="AB849">
            <v>0</v>
          </cell>
          <cell r="AC849">
            <v>0</v>
          </cell>
        </row>
        <row r="850">
          <cell r="B850" t="str">
            <v>85492</v>
          </cell>
          <cell r="C850" t="str">
            <v>80901</v>
          </cell>
          <cell r="D850" t="str">
            <v>Driving school</v>
          </cell>
          <cell r="E850" t="str">
            <v>070</v>
          </cell>
          <cell r="F850">
            <v>198.21375999999998</v>
          </cell>
          <cell r="G850">
            <v>215.91405818971907</v>
          </cell>
          <cell r="H850">
            <v>235.83794821997128</v>
          </cell>
          <cell r="I850">
            <v>253.4649667431004</v>
          </cell>
          <cell r="J850">
            <v>275.45386828499539</v>
          </cell>
          <cell r="K850">
            <v>294.31026066493325</v>
          </cell>
          <cell r="L850">
            <v>312.59223042791183</v>
          </cell>
          <cell r="M850">
            <v>334.0038843224599</v>
          </cell>
          <cell r="N850">
            <v>9.9622519546274795</v>
          </cell>
          <cell r="O850">
            <v>12.151367358784158</v>
          </cell>
          <cell r="P850">
            <v>13.497197075442816</v>
          </cell>
          <cell r="Q850">
            <v>14.621327347217706</v>
          </cell>
          <cell r="R850">
            <v>15.236063784475668</v>
          </cell>
          <cell r="S850">
            <v>13.616491739932385</v>
          </cell>
          <cell r="T850">
            <v>13.99979396780595</v>
          </cell>
          <cell r="U850">
            <v>13.99979396780595</v>
          </cell>
          <cell r="V850">
            <v>0.81849547472555051</v>
          </cell>
          <cell r="W850">
            <v>1.7362446361169324</v>
          </cell>
          <cell r="X850">
            <v>2.3773478344554539</v>
          </cell>
          <cell r="Y850">
            <v>2.3310049094952427</v>
          </cell>
          <cell r="Z850">
            <v>1.5806535819449885</v>
          </cell>
          <cell r="AA850">
            <v>0</v>
          </cell>
          <cell r="AB850">
            <v>0</v>
          </cell>
          <cell r="AC850">
            <v>0</v>
          </cell>
        </row>
        <row r="851">
          <cell r="B851" t="str">
            <v>85421</v>
          </cell>
          <cell r="C851" t="str">
            <v>80902</v>
          </cell>
          <cell r="D851" t="str">
            <v>Music and dancing school</v>
          </cell>
          <cell r="E851" t="str">
            <v>070</v>
          </cell>
          <cell r="F851">
            <v>217.86378999999999</v>
          </cell>
          <cell r="G851">
            <v>237.33227686080699</v>
          </cell>
          <cell r="H851">
            <v>254.90627821513723</v>
          </cell>
          <cell r="I851">
            <v>277.63483634812263</v>
          </cell>
          <cell r="J851">
            <v>301.58480997071206</v>
          </cell>
          <cell r="K851">
            <v>329.57690320589353</v>
          </cell>
          <cell r="L851">
            <v>358.98595577485298</v>
          </cell>
          <cell r="M851">
            <v>390.11509221671599</v>
          </cell>
          <cell r="N851">
            <v>0.58408366000613121</v>
          </cell>
          <cell r="O851">
            <v>0.71243079911273743</v>
          </cell>
          <cell r="P851">
            <v>0.79133636687303377</v>
          </cell>
          <cell r="Q851">
            <v>0.85724376677140524</v>
          </cell>
          <cell r="R851">
            <v>0.89328556834880612</v>
          </cell>
          <cell r="S851">
            <v>0.79833057506728711</v>
          </cell>
          <cell r="T851">
            <v>0.82080346263975035</v>
          </cell>
          <cell r="U851">
            <v>0.82080346263975035</v>
          </cell>
          <cell r="V851">
            <v>0.28972014896006232</v>
          </cell>
          <cell r="W851">
            <v>0.61457279867744663</v>
          </cell>
          <cell r="X851">
            <v>0.84150198748412808</v>
          </cell>
          <cell r="Y851">
            <v>0.82509813488223149</v>
          </cell>
          <cell r="Z851">
            <v>0.55949874538880284</v>
          </cell>
          <cell r="AA851">
            <v>0</v>
          </cell>
          <cell r="AB851">
            <v>0</v>
          </cell>
          <cell r="AC851">
            <v>0</v>
          </cell>
        </row>
        <row r="852">
          <cell r="B852" t="str">
            <v>85411</v>
          </cell>
          <cell r="C852" t="str">
            <v>80909</v>
          </cell>
          <cell r="D852" t="str">
            <v>Sports instruction</v>
          </cell>
          <cell r="E852" t="str">
            <v>070</v>
          </cell>
          <cell r="F852">
            <v>14.09431</v>
          </cell>
          <cell r="G852">
            <v>15.426282125470685</v>
          </cell>
          <cell r="H852">
            <v>16.79545027275401</v>
          </cell>
          <cell r="I852">
            <v>17.926769921220604</v>
          </cell>
          <cell r="J852">
            <v>18.996134697404944</v>
          </cell>
          <cell r="K852">
            <v>20.249020190230183</v>
          </cell>
          <cell r="L852">
            <v>21.578683906067489</v>
          </cell>
          <cell r="M852">
            <v>22.99188836072409</v>
          </cell>
          <cell r="AA852">
            <v>0</v>
          </cell>
          <cell r="AB852">
            <v>0</v>
          </cell>
          <cell r="AC852">
            <v>0</v>
          </cell>
        </row>
        <row r="853">
          <cell r="B853" t="str">
            <v>85491</v>
          </cell>
          <cell r="C853" t="str">
            <v>80909</v>
          </cell>
          <cell r="D853" t="str">
            <v>Tuition centre</v>
          </cell>
          <cell r="E853" t="str">
            <v>070</v>
          </cell>
          <cell r="F853">
            <v>321.97671631874312</v>
          </cell>
          <cell r="G853">
            <v>350.69428754582492</v>
          </cell>
          <cell r="H853">
            <v>378.67755315281727</v>
          </cell>
          <cell r="I853">
            <v>412.35341476871719</v>
          </cell>
          <cell r="J853">
            <v>445.20058906084108</v>
          </cell>
          <cell r="K853">
            <v>477.0677149907911</v>
          </cell>
          <cell r="L853">
            <v>510.77747955369477</v>
          </cell>
          <cell r="M853">
            <v>544.92678507385597</v>
          </cell>
        </row>
        <row r="854">
          <cell r="B854" t="str">
            <v>85499</v>
          </cell>
          <cell r="C854" t="str">
            <v>80909</v>
          </cell>
          <cell r="D854" t="str">
            <v>Others education n.e.c</v>
          </cell>
          <cell r="E854" t="str">
            <v>070</v>
          </cell>
          <cell r="F854">
            <v>481.47894999999994</v>
          </cell>
          <cell r="G854">
            <v>524.35464257424599</v>
          </cell>
          <cell r="H854">
            <v>565.1138541831549</v>
          </cell>
          <cell r="I854">
            <v>613.49236739054868</v>
          </cell>
          <cell r="J854">
            <v>659.60936591818472</v>
          </cell>
          <cell r="K854">
            <v>712.9702916846054</v>
          </cell>
          <cell r="L854">
            <v>740.44439659256454</v>
          </cell>
          <cell r="M854">
            <v>779.17351572356756</v>
          </cell>
          <cell r="N854">
            <v>7.1263110167316972</v>
          </cell>
          <cell r="O854">
            <v>8.6922538670620799</v>
          </cell>
          <cell r="P854">
            <v>9.6549680385315693</v>
          </cell>
          <cell r="Q854">
            <v>10.459093649535609</v>
          </cell>
          <cell r="R854">
            <v>10.898833887502878</v>
          </cell>
          <cell r="S854">
            <v>9.7403032504556624</v>
          </cell>
          <cell r="T854">
            <v>10.014491345845519</v>
          </cell>
          <cell r="U854">
            <v>10.014491345845519</v>
          </cell>
          <cell r="V854">
            <v>2.9777052516424978</v>
          </cell>
          <cell r="W854">
            <v>6.3164976847734762</v>
          </cell>
          <cell r="X854">
            <v>8.6488457789123334</v>
          </cell>
          <cell r="Y854">
            <v>8.4802491582935495</v>
          </cell>
          <cell r="Z854">
            <v>5.7504538721650551</v>
          </cell>
          <cell r="AA854">
            <v>0</v>
          </cell>
          <cell r="AB854">
            <v>0</v>
          </cell>
          <cell r="AC854">
            <v>0</v>
          </cell>
        </row>
        <row r="855">
          <cell r="B855" t="str">
            <v>86101</v>
          </cell>
          <cell r="C855" t="str">
            <v>85110</v>
          </cell>
          <cell r="D855" t="str">
            <v>Hospital activities</v>
          </cell>
          <cell r="E855" t="str">
            <v>069</v>
          </cell>
          <cell r="F855">
            <v>2433.8594774620001</v>
          </cell>
          <cell r="G855">
            <v>2645.0130396682553</v>
          </cell>
          <cell r="H855">
            <v>2898.8399851761642</v>
          </cell>
          <cell r="I855">
            <v>3142.1518930679313</v>
          </cell>
          <cell r="J855">
            <v>3417.7195660036286</v>
          </cell>
          <cell r="K855">
            <v>3749.9718406928778</v>
          </cell>
          <cell r="L855">
            <v>4113.6712188178035</v>
          </cell>
          <cell r="M855">
            <v>4522.1199501403416</v>
          </cell>
          <cell r="N855">
            <v>25.993113672315435</v>
          </cell>
          <cell r="O855">
            <v>33.124772906271595</v>
          </cell>
          <cell r="P855">
            <v>35.638936080984905</v>
          </cell>
          <cell r="Q855">
            <v>41.139479017138569</v>
          </cell>
          <cell r="R855">
            <v>46.426565447667066</v>
          </cell>
          <cell r="S855">
            <v>29.1189146239076</v>
          </cell>
          <cell r="T855">
            <v>19.912434970765144</v>
          </cell>
          <cell r="U855">
            <v>19.87315815266459</v>
          </cell>
          <cell r="V855">
            <v>7.2098840001161193</v>
          </cell>
          <cell r="W855">
            <v>15.294064303073089</v>
          </cell>
          <cell r="X855">
            <v>20.941352327083326</v>
          </cell>
          <cell r="Y855">
            <v>20.533131239115502</v>
          </cell>
          <cell r="Z855">
            <v>13.923508830653835</v>
          </cell>
          <cell r="AA855">
            <v>0</v>
          </cell>
          <cell r="AB855">
            <v>0</v>
          </cell>
          <cell r="AC855">
            <v>0</v>
          </cell>
        </row>
        <row r="856">
          <cell r="B856" t="str">
            <v>86102</v>
          </cell>
          <cell r="C856" t="str">
            <v>85111</v>
          </cell>
          <cell r="D856" t="str">
            <v>Maternity home services (outside hospital)</v>
          </cell>
          <cell r="E856" t="str">
            <v>069</v>
          </cell>
          <cell r="F856">
            <v>8.5802579999999988</v>
          </cell>
          <cell r="G856">
            <v>9.3354911727655612</v>
          </cell>
          <cell r="H856">
            <v>10.247651686373423</v>
          </cell>
          <cell r="I856">
            <v>11.155739443417781</v>
          </cell>
          <cell r="J856">
            <v>12.047266142773999</v>
          </cell>
          <cell r="K856">
            <v>13.039601751381944</v>
          </cell>
          <cell r="L856">
            <v>14.200560512256907</v>
          </cell>
          <cell r="M856">
            <v>15.344469596160792</v>
          </cell>
          <cell r="N856">
            <v>0.37652661026793122</v>
          </cell>
          <cell r="O856">
            <v>0.48959049302222485</v>
          </cell>
          <cell r="P856">
            <v>0.52168470415229351</v>
          </cell>
          <cell r="Q856">
            <v>0.61977438305893939</v>
          </cell>
          <cell r="R856">
            <v>0.72097106487561136</v>
          </cell>
          <cell r="S856">
            <v>0.37735480362858959</v>
          </cell>
          <cell r="T856">
            <v>0.17551433127095936</v>
          </cell>
          <cell r="U856">
            <v>0.17075348350975869</v>
          </cell>
          <cell r="V856">
            <v>0.1107686552478887</v>
          </cell>
          <cell r="W856">
            <v>0.23496951353154361</v>
          </cell>
          <cell r="X856">
            <v>0.32173131166963381</v>
          </cell>
          <cell r="Y856">
            <v>0.31545962949592643</v>
          </cell>
          <cell r="Z856">
            <v>0.21391306011009181</v>
          </cell>
          <cell r="AA856">
            <v>0</v>
          </cell>
          <cell r="AB856">
            <v>0</v>
          </cell>
          <cell r="AC856">
            <v>0</v>
          </cell>
        </row>
        <row r="857">
          <cell r="B857" t="str">
            <v>86901</v>
          </cell>
          <cell r="C857" t="str">
            <v>85112</v>
          </cell>
          <cell r="D857" t="str">
            <v>Dialysis Centres</v>
          </cell>
          <cell r="E857" t="str">
            <v>069</v>
          </cell>
          <cell r="F857">
            <v>113.84596166</v>
          </cell>
          <cell r="G857">
            <v>123.67434918987976</v>
          </cell>
          <cell r="H857">
            <v>135.79990192695635</v>
          </cell>
          <cell r="I857">
            <v>147.74431996098252</v>
          </cell>
          <cell r="J857">
            <v>159.46859359626342</v>
          </cell>
          <cell r="K857">
            <v>173.33852833812665</v>
          </cell>
          <cell r="L857">
            <v>188.17882566917939</v>
          </cell>
          <cell r="M857">
            <v>204.34326519891471</v>
          </cell>
          <cell r="N857">
            <v>0.75193946627955921</v>
          </cell>
          <cell r="O857">
            <v>0.92240406897882832</v>
          </cell>
          <cell r="P857">
            <v>1.0110225635049295</v>
          </cell>
          <cell r="Q857">
            <v>1.1025132340111274</v>
          </cell>
          <cell r="R857">
            <v>1.1650570471686379</v>
          </cell>
          <cell r="S857">
            <v>1.0056523211303652</v>
          </cell>
          <cell r="T857">
            <v>0.99087682466451155</v>
          </cell>
          <cell r="U857">
            <v>1.0051393256954988</v>
          </cell>
          <cell r="V857">
            <v>0.12099272259826545</v>
          </cell>
          <cell r="W857">
            <v>0.25665745518124194</v>
          </cell>
          <cell r="X857">
            <v>0.35142746164883182</v>
          </cell>
          <cell r="Y857">
            <v>0.34457689638946598</v>
          </cell>
          <cell r="Z857">
            <v>0.23365746820818012</v>
          </cell>
          <cell r="AA857">
            <v>0</v>
          </cell>
          <cell r="AB857">
            <v>0</v>
          </cell>
          <cell r="AC857">
            <v>0</v>
          </cell>
        </row>
        <row r="858">
          <cell r="B858" t="str">
            <v>86201</v>
          </cell>
          <cell r="C858" t="str">
            <v>85121</v>
          </cell>
          <cell r="D858" t="str">
            <v>General medical services</v>
          </cell>
          <cell r="E858" t="str">
            <v>069</v>
          </cell>
          <cell r="F858">
            <v>1323.1849067108299</v>
          </cell>
          <cell r="G858">
            <v>1431.8204708138617</v>
          </cell>
          <cell r="H858">
            <v>1541.9909979781569</v>
          </cell>
          <cell r="I858">
            <v>1679.3195661930181</v>
          </cell>
          <cell r="J858">
            <v>1835.4051678135352</v>
          </cell>
          <cell r="K858">
            <v>2022.1861541185035</v>
          </cell>
          <cell r="L858">
            <v>2224.4896397053108</v>
          </cell>
          <cell r="M858">
            <v>2445.1368627319116</v>
          </cell>
          <cell r="N858">
            <v>22.987793231339943</v>
          </cell>
          <cell r="O858">
            <v>28.601611334904387</v>
          </cell>
          <cell r="P858">
            <v>31.144717092067772</v>
          </cell>
          <cell r="Q858">
            <v>32.223893679264719</v>
          </cell>
          <cell r="R858">
            <v>32.996050093850947</v>
          </cell>
          <cell r="S858">
            <v>20.675303555134136</v>
          </cell>
          <cell r="T858">
            <v>15.461015139885731</v>
          </cell>
          <cell r="U858">
            <v>15.441332567471877</v>
          </cell>
          <cell r="V858">
            <v>4.1184508341730997</v>
          </cell>
          <cell r="W858">
            <v>8.7363197363333356</v>
          </cell>
          <cell r="X858">
            <v>11.962179968332372</v>
          </cell>
          <cell r="Y858">
            <v>11.728994735360375</v>
          </cell>
          <cell r="Z858">
            <v>7.9534270672453617</v>
          </cell>
          <cell r="AA858">
            <v>0</v>
          </cell>
          <cell r="AB858">
            <v>0</v>
          </cell>
          <cell r="AC858">
            <v>0</v>
          </cell>
        </row>
        <row r="859">
          <cell r="B859" t="str">
            <v>86202</v>
          </cell>
          <cell r="C859" t="str">
            <v>85123</v>
          </cell>
          <cell r="D859" t="str">
            <v>Specialized medical services</v>
          </cell>
          <cell r="E859" t="str">
            <v>069</v>
          </cell>
          <cell r="F859">
            <v>466.89960023599997</v>
          </cell>
          <cell r="G859">
            <v>507.27106418775543</v>
          </cell>
          <cell r="H859">
            <v>540.85832190872975</v>
          </cell>
          <cell r="I859">
            <v>584.4261676215209</v>
          </cell>
          <cell r="J859">
            <v>632.75935410027159</v>
          </cell>
          <cell r="K859">
            <v>693.54955406876832</v>
          </cell>
          <cell r="L859">
            <v>758.19635732462893</v>
          </cell>
          <cell r="M859">
            <v>832.18043777710534</v>
          </cell>
          <cell r="N859">
            <v>6.9710568098281955</v>
          </cell>
          <cell r="O859">
            <v>8.562894229897509</v>
          </cell>
          <cell r="P859">
            <v>9.3807372173963195</v>
          </cell>
          <cell r="Q859">
            <v>9.9735497114628089</v>
          </cell>
          <cell r="R859">
            <v>10.341347216253173</v>
          </cell>
          <cell r="S859">
            <v>8.3496945493538703</v>
          </cell>
          <cell r="T859">
            <v>7.9152663165757442</v>
          </cell>
          <cell r="U859">
            <v>8.0109209001363961</v>
          </cell>
          <cell r="V859">
            <v>0.69722040785412864</v>
          </cell>
          <cell r="W859">
            <v>1.4789882543136823</v>
          </cell>
          <cell r="X859">
            <v>2.0251002943002816</v>
          </cell>
          <cell r="Y859">
            <v>1.985623920832553</v>
          </cell>
          <cell r="Z859">
            <v>1.3464508590585758</v>
          </cell>
          <cell r="AA859">
            <v>0</v>
          </cell>
          <cell r="AB859">
            <v>0</v>
          </cell>
          <cell r="AC859">
            <v>0</v>
          </cell>
        </row>
        <row r="860">
          <cell r="B860" t="str">
            <v>86203</v>
          </cell>
          <cell r="C860" t="str">
            <v>85122</v>
          </cell>
          <cell r="D860" t="str">
            <v>Dental Services</v>
          </cell>
          <cell r="E860" t="str">
            <v>069</v>
          </cell>
          <cell r="F860">
            <v>258.18031198424012</v>
          </cell>
          <cell r="G860">
            <v>280.44256770682244</v>
          </cell>
          <cell r="H860">
            <v>309.09910756067666</v>
          </cell>
          <cell r="I860">
            <v>326.85807007737606</v>
          </cell>
          <cell r="J860">
            <v>354.74303667315928</v>
          </cell>
          <cell r="K860">
            <v>387.98433015716176</v>
          </cell>
          <cell r="L860">
            <v>423.10111886155994</v>
          </cell>
          <cell r="M860">
            <v>461.73212600944959</v>
          </cell>
          <cell r="N860">
            <v>3.7172875052041929</v>
          </cell>
          <cell r="O860">
            <v>4.5735710048761753</v>
          </cell>
          <cell r="P860">
            <v>5.0065422101118857</v>
          </cell>
          <cell r="Q860">
            <v>5.3047797393092297</v>
          </cell>
          <cell r="R860">
            <v>5.4919093743449743</v>
          </cell>
          <cell r="S860">
            <v>4.3124186781928309</v>
          </cell>
          <cell r="T860">
            <v>4.0035570243938823</v>
          </cell>
          <cell r="U860">
            <v>4.0477230192399407</v>
          </cell>
          <cell r="V860">
            <v>0.38350340105412517</v>
          </cell>
          <cell r="W860">
            <v>0.81351179520704542</v>
          </cell>
          <cell r="X860">
            <v>1.1138986202801362</v>
          </cell>
          <cell r="Y860">
            <v>1.0921847930375406</v>
          </cell>
          <cell r="Z860">
            <v>0.74061011121356346</v>
          </cell>
          <cell r="AA860">
            <v>0</v>
          </cell>
          <cell r="AB860">
            <v>0</v>
          </cell>
          <cell r="AC860">
            <v>0</v>
          </cell>
        </row>
        <row r="861">
          <cell r="B861" t="str">
            <v>87101</v>
          </cell>
          <cell r="C861" t="str">
            <v>85191</v>
          </cell>
          <cell r="D861" t="str">
            <v>Homes for the elderly with nursing care</v>
          </cell>
          <cell r="E861" t="str">
            <v>069</v>
          </cell>
          <cell r="F861">
            <v>2.836657820895085</v>
          </cell>
          <cell r="G861">
            <v>2.6211332073638611</v>
          </cell>
          <cell r="H861">
            <v>2.8183791448792124</v>
          </cell>
          <cell r="I861">
            <v>3.0505002716841538</v>
          </cell>
          <cell r="J861">
            <v>3.1222517977441</v>
          </cell>
          <cell r="K861">
            <v>3.196323884099519</v>
          </cell>
          <cell r="L861">
            <v>3.3650557470547646</v>
          </cell>
          <cell r="M861">
            <v>3.5338396081801275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</row>
        <row r="862">
          <cell r="B862" t="str">
            <v>87102</v>
          </cell>
          <cell r="C862" t="str">
            <v>85191</v>
          </cell>
          <cell r="D862" t="str">
            <v>Nursing homes</v>
          </cell>
          <cell r="E862" t="str">
            <v>069</v>
          </cell>
          <cell r="F862">
            <v>1.864571685973524</v>
          </cell>
          <cell r="G862">
            <v>2.0065376280254652</v>
          </cell>
          <cell r="H862">
            <v>2.1639267115759253</v>
          </cell>
          <cell r="I862">
            <v>2.3347142832347618</v>
          </cell>
          <cell r="J862">
            <v>2.3848258080295652</v>
          </cell>
          <cell r="K862">
            <v>2.596314604524963</v>
          </cell>
          <cell r="L862">
            <v>2.7527099825838199</v>
          </cell>
          <cell r="M862">
            <v>2.9235519662478762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</row>
        <row r="863">
          <cell r="B863" t="str">
            <v>86905</v>
          </cell>
          <cell r="C863" t="str">
            <v>85193</v>
          </cell>
          <cell r="D863" t="str">
            <v>Herbalist and homeopathy services</v>
          </cell>
          <cell r="E863" t="str">
            <v>069</v>
          </cell>
          <cell r="F863">
            <v>10.655947999999999</v>
          </cell>
          <cell r="G863">
            <v>11.58645354345747</v>
          </cell>
          <cell r="H863">
            <v>12.661405158315407</v>
          </cell>
          <cell r="I863">
            <v>13.704356657350619</v>
          </cell>
          <cell r="J863">
            <v>14.786401808937256</v>
          </cell>
          <cell r="K863">
            <v>15.905090340535335</v>
          </cell>
          <cell r="L863">
            <v>17.195655304757715</v>
          </cell>
          <cell r="M863">
            <v>18.708621673838195</v>
          </cell>
          <cell r="N863">
            <v>0.16608223103690942</v>
          </cell>
          <cell r="O863">
            <v>0.20552894736301786</v>
          </cell>
          <cell r="P863">
            <v>0.2243715548866721</v>
          </cell>
          <cell r="Q863">
            <v>0.23483940704145553</v>
          </cell>
          <cell r="R863">
            <v>0.24176229087314899</v>
          </cell>
          <cell r="S863">
            <v>0.17029535155771081</v>
          </cell>
          <cell r="T863">
            <v>0.14415815210158867</v>
          </cell>
          <cell r="U863">
            <v>0.14503811368859315</v>
          </cell>
          <cell r="V863">
            <v>0.1430941674914141</v>
          </cell>
          <cell r="W863">
            <v>0.30354044516848694</v>
          </cell>
          <cell r="X863">
            <v>0.41562185707011579</v>
          </cell>
          <cell r="Y863">
            <v>0.40751991579973545</v>
          </cell>
          <cell r="Z863">
            <v>0.2763391067941835</v>
          </cell>
          <cell r="AA863">
            <v>0</v>
          </cell>
          <cell r="AB863">
            <v>0</v>
          </cell>
          <cell r="AC863">
            <v>0</v>
          </cell>
        </row>
        <row r="864">
          <cell r="B864" t="str">
            <v>86909</v>
          </cell>
          <cell r="C864" t="str">
            <v>85194</v>
          </cell>
          <cell r="D864" t="str">
            <v>Other human health services n.e.c.</v>
          </cell>
          <cell r="E864" t="str">
            <v>069</v>
          </cell>
          <cell r="F864">
            <v>379.24099815563488</v>
          </cell>
          <cell r="G864">
            <v>407.01488715519122</v>
          </cell>
          <cell r="H864">
            <v>438.37485056105032</v>
          </cell>
          <cell r="I864">
            <v>474.53799042621552</v>
          </cell>
          <cell r="J864">
            <v>517.53880034437839</v>
          </cell>
          <cell r="K864">
            <v>568.08510385841748</v>
          </cell>
          <cell r="L864">
            <v>617.26287325722546</v>
          </cell>
          <cell r="M864">
            <v>671.66852918809002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</row>
        <row r="865">
          <cell r="B865" t="str">
            <v>86902</v>
          </cell>
          <cell r="C865" t="str">
            <v>85199</v>
          </cell>
          <cell r="D865" t="str">
            <v>Medical laboratories</v>
          </cell>
          <cell r="E865" t="str">
            <v>069</v>
          </cell>
          <cell r="F865">
            <v>91.619146999999998</v>
          </cell>
          <cell r="G865">
            <v>99.53619132842195</v>
          </cell>
          <cell r="H865">
            <v>109.29845119269632</v>
          </cell>
          <cell r="I865">
            <v>118.9131658202498</v>
          </cell>
          <cell r="J865">
            <v>128.34263652374528</v>
          </cell>
          <cell r="K865">
            <v>137.44315150287827</v>
          </cell>
          <cell r="L865">
            <v>148.05532349847908</v>
          </cell>
          <cell r="M865">
            <v>159.58678752480995</v>
          </cell>
          <cell r="N865">
            <v>4.0202460641672078</v>
          </cell>
          <cell r="O865">
            <v>5.0438186827908247</v>
          </cell>
          <cell r="P865">
            <v>5.4709390355497298</v>
          </cell>
          <cell r="Q865">
            <v>5.559284007694397</v>
          </cell>
          <cell r="R865">
            <v>5.6438024722453903</v>
          </cell>
          <cell r="S865">
            <v>2.8295469982515762</v>
          </cell>
          <cell r="T865">
            <v>1.4841065336794266</v>
          </cell>
          <cell r="U865">
            <v>1.4422470854287142</v>
          </cell>
          <cell r="V865">
            <v>1.4901517578430796</v>
          </cell>
          <cell r="W865">
            <v>3.1610046438226198</v>
          </cell>
          <cell r="X865">
            <v>4.3281962624241812</v>
          </cell>
          <cell r="Y865">
            <v>4.2438243957181321</v>
          </cell>
          <cell r="Z865">
            <v>2.8777357803548984</v>
          </cell>
          <cell r="AA865">
            <v>0</v>
          </cell>
          <cell r="AB865">
            <v>0</v>
          </cell>
          <cell r="AC865">
            <v>0</v>
          </cell>
        </row>
        <row r="866">
          <cell r="B866" t="str">
            <v>86904</v>
          </cell>
          <cell r="C866" t="str">
            <v>85192</v>
          </cell>
          <cell r="D866" t="str">
            <v>Acupuncture services</v>
          </cell>
          <cell r="E866" t="str">
            <v>069</v>
          </cell>
          <cell r="F866">
            <v>8.3294490000000021</v>
          </cell>
          <cell r="G866">
            <v>8.9395810706538015</v>
          </cell>
          <cell r="H866">
            <v>9.6385657965015952</v>
          </cell>
          <cell r="I866">
            <v>10.433427452379593</v>
          </cell>
          <cell r="J866">
            <v>11.263276651716163</v>
          </cell>
          <cell r="K866">
            <v>12.215712173354234</v>
          </cell>
          <cell r="L866">
            <v>12.839604529726975</v>
          </cell>
          <cell r="M866">
            <v>13.35977578352356</v>
          </cell>
          <cell r="N866">
            <v>0.11917776334860176</v>
          </cell>
          <cell r="O866">
            <v>0.15094057579315504</v>
          </cell>
          <cell r="P866">
            <v>0.16300333558858357</v>
          </cell>
          <cell r="Q866">
            <v>0.16221235567313941</v>
          </cell>
          <cell r="R866">
            <v>0.16300179193123879</v>
          </cell>
          <cell r="S866">
            <v>5.7172492665320138E-2</v>
          </cell>
          <cell r="T866">
            <v>2.5617409486266016E-3</v>
          </cell>
          <cell r="U866">
            <v>1.591204070678594E-5</v>
          </cell>
          <cell r="V866">
            <v>8.6362520111592622E-2</v>
          </cell>
          <cell r="W866">
            <v>0.18319766808188145</v>
          </cell>
          <cell r="X866">
            <v>0.2508428653612948</v>
          </cell>
          <cell r="Y866">
            <v>0.24595304994692335</v>
          </cell>
          <cell r="Z866">
            <v>0.16678067377948286</v>
          </cell>
          <cell r="AA866">
            <v>0</v>
          </cell>
          <cell r="AB866">
            <v>0</v>
          </cell>
          <cell r="AC866">
            <v>0</v>
          </cell>
        </row>
        <row r="867">
          <cell r="B867" t="str">
            <v>87103</v>
          </cell>
          <cell r="C867" t="str">
            <v>85199</v>
          </cell>
          <cell r="D867" t="str">
            <v>Palliative or hospices</v>
          </cell>
          <cell r="E867" t="str">
            <v>069</v>
          </cell>
          <cell r="F867">
            <v>0.57914804381791285</v>
          </cell>
          <cell r="G867">
            <v>0.6215008353008894</v>
          </cell>
          <cell r="H867">
            <v>0.66892566943190568</v>
          </cell>
          <cell r="I867">
            <v>0.72417336856928616</v>
          </cell>
          <cell r="J867">
            <v>0.7411265832272893</v>
          </cell>
          <cell r="K867">
            <v>0.76519758159288687</v>
          </cell>
          <cell r="L867">
            <v>0.7975868217444273</v>
          </cell>
          <cell r="M867">
            <v>0.84219991396600402</v>
          </cell>
        </row>
        <row r="868">
          <cell r="B868" t="str">
            <v>75000</v>
          </cell>
          <cell r="C868" t="str">
            <v>85200</v>
          </cell>
          <cell r="D868" t="str">
            <v>Veterinary activities</v>
          </cell>
          <cell r="E868" t="str">
            <v>069</v>
          </cell>
          <cell r="F868">
            <v>31.216364000000006</v>
          </cell>
          <cell r="G868">
            <v>33.910880405081492</v>
          </cell>
          <cell r="H868">
            <v>39.133155987464058</v>
          </cell>
          <cell r="I868">
            <v>43.273859163352888</v>
          </cell>
          <cell r="J868">
            <v>46.519398600604333</v>
          </cell>
          <cell r="K868">
            <v>51.654492932513648</v>
          </cell>
          <cell r="L868">
            <v>55.067963059424386</v>
          </cell>
          <cell r="M868">
            <v>57.889187735992834</v>
          </cell>
          <cell r="N868">
            <v>0.58618493828812046</v>
          </cell>
          <cell r="O868">
            <v>0.71499381442732457</v>
          </cell>
          <cell r="P868">
            <v>0.79936979789273266</v>
          </cell>
          <cell r="Q868">
            <v>0.8604245566112837</v>
          </cell>
          <cell r="R868">
            <v>0.8964992202499158</v>
          </cell>
          <cell r="S868">
            <v>0.8023306861056636</v>
          </cell>
          <cell r="T868">
            <v>0.83708694263935446</v>
          </cell>
          <cell r="U868">
            <v>0.82375635553493665</v>
          </cell>
          <cell r="V868">
            <v>0.48197615975123376</v>
          </cell>
          <cell r="W868">
            <v>1.022398471274278</v>
          </cell>
          <cell r="X868">
            <v>1.3999160838707847</v>
          </cell>
          <cell r="Y868">
            <v>1.37262676377839</v>
          </cell>
          <cell r="Z868">
            <v>0.9307777096487051</v>
          </cell>
          <cell r="AA868">
            <v>0</v>
          </cell>
          <cell r="AB868">
            <v>0</v>
          </cell>
          <cell r="AC868">
            <v>0</v>
          </cell>
        </row>
        <row r="869">
          <cell r="B869" t="str">
            <v>87901</v>
          </cell>
          <cell r="C869" t="str">
            <v>85311</v>
          </cell>
          <cell r="D869" t="str">
            <v>Orphanages</v>
          </cell>
          <cell r="E869" t="str">
            <v>069</v>
          </cell>
          <cell r="F869">
            <v>0.84382565241152374</v>
          </cell>
          <cell r="G869">
            <v>0.90269399314152921</v>
          </cell>
          <cell r="H869">
            <v>0.98362829391732376</v>
          </cell>
          <cell r="I869">
            <v>1.0684452187011617</v>
          </cell>
          <cell r="J869">
            <v>1.1537434278755061</v>
          </cell>
          <cell r="K869">
            <v>1.2517777635756993</v>
          </cell>
          <cell r="L869">
            <v>1.3541536215833512</v>
          </cell>
          <cell r="M869">
            <v>1.4572927656983223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</row>
        <row r="870">
          <cell r="B870" t="str">
            <v>87909</v>
          </cell>
          <cell r="C870" t="str">
            <v>85313</v>
          </cell>
          <cell r="D870" t="str">
            <v>Other residential care activities n.e.c.</v>
          </cell>
          <cell r="E870" t="str">
            <v>069</v>
          </cell>
          <cell r="F870">
            <v>1.7489300237614254</v>
          </cell>
          <cell r="G870">
            <v>1.8893074614112164</v>
          </cell>
          <cell r="H870">
            <v>2.0148194525078189</v>
          </cell>
          <cell r="I870">
            <v>2.1646469718502086</v>
          </cell>
          <cell r="J870">
            <v>2.2130967508533885</v>
          </cell>
          <cell r="K870">
            <v>2.3996379363151243</v>
          </cell>
          <cell r="L870">
            <v>2.5695861318692916</v>
          </cell>
          <cell r="M870">
            <v>2.7502050056671816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</row>
        <row r="871">
          <cell r="B871" t="str">
            <v>87201</v>
          </cell>
          <cell r="C871" t="str">
            <v>85316</v>
          </cell>
          <cell r="D871" t="str">
            <v>Drug rehabilitation centres</v>
          </cell>
          <cell r="E871" t="str">
            <v>069</v>
          </cell>
          <cell r="F871">
            <v>7.1136413167067891</v>
          </cell>
          <cell r="G871">
            <v>7.6237878017378176</v>
          </cell>
          <cell r="H871">
            <v>8.2118415625892851</v>
          </cell>
          <cell r="I871">
            <v>8.8961029065915085</v>
          </cell>
          <cell r="J871">
            <v>9.1044888805971169</v>
          </cell>
          <cell r="K871">
            <v>9.3782030435396493</v>
          </cell>
          <cell r="L871">
            <v>9.8293810976690565</v>
          </cell>
          <cell r="M871">
            <v>10.367328466211259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</row>
        <row r="872">
          <cell r="B872" t="str">
            <v>87209</v>
          </cell>
          <cell r="C872" t="str">
            <v>85319</v>
          </cell>
          <cell r="D872" t="str">
            <v>Others residential care activities for mental retardation n.e.c.</v>
          </cell>
          <cell r="E872" t="str">
            <v>069</v>
          </cell>
          <cell r="F872">
            <v>4.6454804564337477</v>
          </cell>
          <cell r="G872">
            <v>4.9933859048877256</v>
          </cell>
          <cell r="H872">
            <v>5.3683384477868357</v>
          </cell>
          <cell r="I872">
            <v>5.8011683364465645</v>
          </cell>
          <cell r="J872">
            <v>5.9334435446668818</v>
          </cell>
          <cell r="K872">
            <v>6.159721656333474</v>
          </cell>
          <cell r="L872">
            <v>6.4600345354013458</v>
          </cell>
          <cell r="M872">
            <v>6.7943178602724883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</row>
        <row r="873">
          <cell r="B873" t="str">
            <v>88909</v>
          </cell>
          <cell r="C873" t="str">
            <v>85324</v>
          </cell>
          <cell r="D873" t="str">
            <v>Other social work activities without accommodation n.e.c.</v>
          </cell>
          <cell r="E873" t="str">
            <v>069</v>
          </cell>
          <cell r="F873">
            <v>11.996253000000003</v>
          </cell>
          <cell r="G873">
            <v>12.871729557325182</v>
          </cell>
          <cell r="H873">
            <v>13.869828864801313</v>
          </cell>
          <cell r="I873">
            <v>15.018038807394142</v>
          </cell>
          <cell r="J873">
            <v>15.365542554731483</v>
          </cell>
          <cell r="K873">
            <v>15.839004802366709</v>
          </cell>
          <cell r="L873">
            <v>16.780999135343933</v>
          </cell>
          <cell r="M873">
            <v>17.876607191167551</v>
          </cell>
          <cell r="N873">
            <v>1.5383767021053272</v>
          </cell>
          <cell r="O873">
            <v>1.8764211674844851</v>
          </cell>
          <cell r="P873">
            <v>2.0842449698273877</v>
          </cell>
          <cell r="Q873">
            <v>2.2578338158138154</v>
          </cell>
          <cell r="R873">
            <v>2.352761771593292</v>
          </cell>
          <cell r="S873">
            <v>2.1026665208353381</v>
          </cell>
          <cell r="T873">
            <v>2.161856272300303</v>
          </cell>
          <cell r="U873">
            <v>2.161856272300303</v>
          </cell>
          <cell r="V873">
            <v>0.19809820580227611</v>
          </cell>
          <cell r="W873">
            <v>0.42021850806679018</v>
          </cell>
          <cell r="X873">
            <v>0.57538294971204995</v>
          </cell>
          <cell r="Y873">
            <v>0.56416669920153173</v>
          </cell>
          <cell r="Z873">
            <v>0.38256123368701206</v>
          </cell>
          <cell r="AA873">
            <v>0</v>
          </cell>
          <cell r="AB873">
            <v>0</v>
          </cell>
          <cell r="AC873">
            <v>0</v>
          </cell>
        </row>
        <row r="874">
          <cell r="B874" t="str">
            <v>88902</v>
          </cell>
          <cell r="C874" t="str">
            <v>85325</v>
          </cell>
          <cell r="D874" t="str">
            <v>Child day-care activities</v>
          </cell>
          <cell r="E874" t="str">
            <v>069</v>
          </cell>
          <cell r="F874">
            <v>137.06866200000002</v>
          </cell>
          <cell r="G874">
            <v>147.12700832431295</v>
          </cell>
          <cell r="H874">
            <v>158.44679219289964</v>
          </cell>
          <cell r="I874">
            <v>171.4921577810498</v>
          </cell>
          <cell r="J874">
            <v>185.4518496954301</v>
          </cell>
          <cell r="K874">
            <v>195.74039993697713</v>
          </cell>
          <cell r="L874">
            <v>206.57378881182356</v>
          </cell>
          <cell r="M874">
            <v>218.32242793544938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</row>
        <row r="875">
          <cell r="B875" t="str">
            <v>37000</v>
          </cell>
          <cell r="C875" t="str">
            <v>90001</v>
          </cell>
          <cell r="D875" t="str">
            <v>Sewerage and similar activities</v>
          </cell>
          <cell r="E875" t="str">
            <v>071</v>
          </cell>
          <cell r="F875">
            <v>242.69672295839354</v>
          </cell>
          <cell r="G875">
            <v>248.41344426767853</v>
          </cell>
          <cell r="H875">
            <v>263.2077069410401</v>
          </cell>
          <cell r="I875">
            <v>286.25285772226289</v>
          </cell>
          <cell r="J875">
            <v>308.58058062459941</v>
          </cell>
          <cell r="K875">
            <v>342.02700313279104</v>
          </cell>
          <cell r="L875">
            <v>357.05040006519846</v>
          </cell>
          <cell r="M875">
            <v>377.31101649687855</v>
          </cell>
          <cell r="N875">
            <v>1.2404871441061285</v>
          </cell>
          <cell r="O875">
            <v>1.5130730542185167</v>
          </cell>
          <cell r="P875">
            <v>1.8978342334179137</v>
          </cell>
          <cell r="Q875">
            <v>2.3889501160329019</v>
          </cell>
          <cell r="R875">
            <v>2.1099435018112613</v>
          </cell>
          <cell r="S875">
            <v>1.8706130662212024</v>
          </cell>
          <cell r="T875">
            <v>2.1300062300708702</v>
          </cell>
          <cell r="U875">
            <v>2.2722886415317145</v>
          </cell>
          <cell r="V875">
            <v>0.80170351567629494</v>
          </cell>
          <cell r="W875">
            <v>1.7006244650476408</v>
          </cell>
          <cell r="X875">
            <v>2.3285750205368454</v>
          </cell>
          <cell r="Y875">
            <v>2.2831828503727016</v>
          </cell>
          <cell r="Z875">
            <v>1.5482254610345103</v>
          </cell>
          <cell r="AA875">
            <v>0</v>
          </cell>
          <cell r="AB875">
            <v>0</v>
          </cell>
          <cell r="AC875">
            <v>0</v>
          </cell>
        </row>
        <row r="876">
          <cell r="B876" t="str">
            <v>38115</v>
          </cell>
          <cell r="C876" t="str">
            <v>90001</v>
          </cell>
          <cell r="D876" t="str">
            <v>Operation of waste transfer stations for non-hazardous waste</v>
          </cell>
          <cell r="E876" t="str">
            <v>071</v>
          </cell>
          <cell r="F876">
            <v>0.61938452675139999</v>
          </cell>
          <cell r="G876">
            <v>0.63707105191278623</v>
          </cell>
          <cell r="H876">
            <v>0.66099625526737071</v>
          </cell>
          <cell r="I876">
            <v>0.71093782733409716</v>
          </cell>
          <cell r="J876">
            <v>0.77842005182402696</v>
          </cell>
          <cell r="K876">
            <v>0.88063628234585334</v>
          </cell>
          <cell r="L876">
            <v>0.98193166139408206</v>
          </cell>
          <cell r="M876">
            <v>1.1560609891502045</v>
          </cell>
        </row>
        <row r="877">
          <cell r="B877" t="str">
            <v>38111</v>
          </cell>
          <cell r="C877" t="str">
            <v>90002</v>
          </cell>
          <cell r="D877" t="str">
            <v>Collection of non-hazardous solid waste (i.e. garbage) within a local area</v>
          </cell>
          <cell r="E877" t="str">
            <v>071</v>
          </cell>
          <cell r="F877">
            <v>199.39516287099917</v>
          </cell>
          <cell r="G877">
            <v>205.08889174678052</v>
          </cell>
          <cell r="H877">
            <v>212.79100507633086</v>
          </cell>
          <cell r="I877">
            <v>229.06842946487302</v>
          </cell>
          <cell r="J877">
            <v>251.01160669693775</v>
          </cell>
          <cell r="K877">
            <v>283.28885697396163</v>
          </cell>
          <cell r="L877">
            <v>315.65008632382683</v>
          </cell>
          <cell r="M877">
            <v>371.82906729899037</v>
          </cell>
          <cell r="N877">
            <v>0.77899066485817081</v>
          </cell>
          <cell r="O877">
            <v>0.95016686797991146</v>
          </cell>
          <cell r="P877">
            <v>1.1917859514345235</v>
          </cell>
          <cell r="Q877">
            <v>1.5001927654336584</v>
          </cell>
          <cell r="R877">
            <v>1.3249845426439282</v>
          </cell>
          <cell r="S877">
            <v>1.1746918322140769</v>
          </cell>
          <cell r="T877">
            <v>1.33758336569508</v>
          </cell>
          <cell r="U877">
            <v>1.4269326756239418</v>
          </cell>
          <cell r="V877">
            <v>2.6691261283111642</v>
          </cell>
          <cell r="W877">
            <v>5.661920030716999</v>
          </cell>
          <cell r="X877">
            <v>7.7525672614826666</v>
          </cell>
          <cell r="Y877">
            <v>7.6014422819400016</v>
          </cell>
          <cell r="Z877">
            <v>5.1545352487045335</v>
          </cell>
          <cell r="AA877">
            <v>0</v>
          </cell>
          <cell r="AB877">
            <v>0</v>
          </cell>
          <cell r="AC877">
            <v>0</v>
          </cell>
        </row>
        <row r="878">
          <cell r="B878" t="str">
            <v>38112</v>
          </cell>
          <cell r="C878" t="str">
            <v>90002</v>
          </cell>
          <cell r="D878" t="str">
            <v>Collection of recyclable materials</v>
          </cell>
          <cell r="E878" t="str">
            <v>071</v>
          </cell>
          <cell r="F878">
            <v>58.028466351181748</v>
          </cell>
          <cell r="G878">
            <v>59.685469207839731</v>
          </cell>
          <cell r="H878">
            <v>61.926957003940146</v>
          </cell>
          <cell r="I878">
            <v>66.405848240372848</v>
          </cell>
          <cell r="J878">
            <v>72.509091908254334</v>
          </cell>
          <cell r="K878">
            <v>81.990713564129862</v>
          </cell>
          <cell r="L878">
            <v>91.646991244731339</v>
          </cell>
          <cell r="M878">
            <v>107.69436488346668</v>
          </cell>
        </row>
        <row r="879">
          <cell r="B879" t="str">
            <v>38113</v>
          </cell>
          <cell r="C879" t="str">
            <v>90002</v>
          </cell>
          <cell r="D879" t="str">
            <v>Collection of refuse in litter-bins in public places</v>
          </cell>
          <cell r="E879" t="str">
            <v>071</v>
          </cell>
          <cell r="F879">
            <v>63.01188104817254</v>
          </cell>
          <cell r="G879">
            <v>64.811185311503095</v>
          </cell>
          <cell r="H879">
            <v>67.245169375876571</v>
          </cell>
          <cell r="I879">
            <v>72.12587814807091</v>
          </cell>
          <cell r="J879">
            <v>78.772067102416941</v>
          </cell>
          <cell r="K879">
            <v>88.964026636832102</v>
          </cell>
          <cell r="L879">
            <v>99.422092328995859</v>
          </cell>
          <cell r="M879">
            <v>116.84832365922887</v>
          </cell>
        </row>
        <row r="880">
          <cell r="B880" t="str">
            <v>38220</v>
          </cell>
          <cell r="C880" t="str">
            <v>90002</v>
          </cell>
          <cell r="D880" t="str">
            <v>Treatment and disposal of hazardous</v>
          </cell>
          <cell r="E880" t="str">
            <v>071</v>
          </cell>
          <cell r="F880">
            <v>189.46854956188727</v>
          </cell>
          <cell r="G880">
            <v>194.87882399462688</v>
          </cell>
          <cell r="H880">
            <v>202.19749822974507</v>
          </cell>
          <cell r="I880">
            <v>217.67453020849348</v>
          </cell>
          <cell r="J880">
            <v>238.53619842827521</v>
          </cell>
          <cell r="K880">
            <v>269.39931236323514</v>
          </cell>
          <cell r="L880">
            <v>300.16274392389374</v>
          </cell>
          <cell r="M880">
            <v>353.59565413460433</v>
          </cell>
        </row>
        <row r="881">
          <cell r="B881" t="str">
            <v>81299</v>
          </cell>
          <cell r="C881" t="str">
            <v>90002</v>
          </cell>
          <cell r="D881" t="str">
            <v>Other building and industrial cleaning activities, n.e.c.</v>
          </cell>
          <cell r="E881" t="str">
            <v>071</v>
          </cell>
          <cell r="F881">
            <v>19.921120000000002</v>
          </cell>
          <cell r="G881">
            <v>20.882302767491428</v>
          </cell>
          <cell r="H881">
            <v>22.127644839110321</v>
          </cell>
          <cell r="I881">
            <v>24.402132744959182</v>
          </cell>
          <cell r="J881">
            <v>29.026516556513243</v>
          </cell>
          <cell r="K881">
            <v>31.553782976906433</v>
          </cell>
          <cell r="L881">
            <v>36.054564125440031</v>
          </cell>
          <cell r="M881">
            <v>41.220004984631444</v>
          </cell>
        </row>
        <row r="882">
          <cell r="B882" t="str">
            <v>38114</v>
          </cell>
          <cell r="C882" t="str">
            <v>90003</v>
          </cell>
          <cell r="D882" t="str">
            <v>Collection of construction and demolition waste</v>
          </cell>
          <cell r="E882" t="str">
            <v>071</v>
          </cell>
          <cell r="F882">
            <v>23.307657031798406</v>
          </cell>
          <cell r="G882">
            <v>23.973207178341397</v>
          </cell>
          <cell r="H882">
            <v>24.873520973924009</v>
          </cell>
          <cell r="I882">
            <v>26.85283985110884</v>
          </cell>
          <cell r="J882">
            <v>29.501711633356962</v>
          </cell>
          <cell r="K882">
            <v>33.418803938072344</v>
          </cell>
          <cell r="L882">
            <v>37.150586144056049</v>
          </cell>
          <cell r="M882">
            <v>43.840764039398437</v>
          </cell>
          <cell r="N882">
            <v>4.7801591249043993E-3</v>
          </cell>
          <cell r="O882">
            <v>5.8305561658854432E-3</v>
          </cell>
          <cell r="P882">
            <v>7.3132153537678636E-3</v>
          </cell>
          <cell r="Q882">
            <v>9.2057074112806055E-3</v>
          </cell>
          <cell r="R882">
            <v>8.1305684876593603E-3</v>
          </cell>
          <cell r="S882">
            <v>7.2083198605866977E-3</v>
          </cell>
          <cell r="T882">
            <v>8.2078792715851012E-3</v>
          </cell>
          <cell r="U882">
            <v>8.7561578818790009E-3</v>
          </cell>
          <cell r="V882">
            <v>0.73584845686907996</v>
          </cell>
          <cell r="W882">
            <v>1.5609285276284002</v>
          </cell>
          <cell r="X882">
            <v>2.1372967712639763</v>
          </cell>
          <cell r="Y882">
            <v>2.0956332912915241</v>
          </cell>
          <cell r="Z882">
            <v>1.4210481731848421</v>
          </cell>
          <cell r="AA882">
            <v>0</v>
          </cell>
          <cell r="AB882">
            <v>0</v>
          </cell>
          <cell r="AC882">
            <v>0</v>
          </cell>
        </row>
        <row r="883">
          <cell r="B883" t="str">
            <v>38121</v>
          </cell>
          <cell r="C883" t="str">
            <v>90003</v>
          </cell>
          <cell r="D883" t="str">
            <v>Collection of hazardous waste</v>
          </cell>
          <cell r="E883" t="str">
            <v>071</v>
          </cell>
          <cell r="F883">
            <v>3.942198536315658</v>
          </cell>
          <cell r="G883">
            <v>4.0547680155201498</v>
          </cell>
          <cell r="H883">
            <v>4.2070448283430082</v>
          </cell>
          <cell r="I883">
            <v>4.5249081003484655</v>
          </cell>
          <cell r="J883">
            <v>4.9544124149086208</v>
          </cell>
          <cell r="K883">
            <v>5.5954413063289792</v>
          </cell>
          <cell r="L883">
            <v>6.239058154089193</v>
          </cell>
          <cell r="M883">
            <v>7.345451852262137</v>
          </cell>
        </row>
        <row r="884">
          <cell r="B884" t="str">
            <v>94110</v>
          </cell>
          <cell r="C884" t="str">
            <v>91110</v>
          </cell>
          <cell r="D884" t="str">
            <v>Activities of business and employers membership organizations</v>
          </cell>
          <cell r="E884" t="str">
            <v>072</v>
          </cell>
          <cell r="F884">
            <v>8.0137</v>
          </cell>
          <cell r="G884">
            <v>8.1463668034999994</v>
          </cell>
          <cell r="H884">
            <v>8.4867071482747747</v>
          </cell>
          <cell r="I884">
            <v>8.9781106135121433</v>
          </cell>
          <cell r="J884">
            <v>9.3892510616019873</v>
          </cell>
          <cell r="K884">
            <v>10.085174465284503</v>
          </cell>
          <cell r="L884">
            <v>10.501383815406593</v>
          </cell>
          <cell r="M884">
            <v>11.059884116481243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</row>
        <row r="885">
          <cell r="B885" t="str">
            <v>94120</v>
          </cell>
          <cell r="C885" t="str">
            <v>91120</v>
          </cell>
          <cell r="D885" t="str">
            <v>Activities of professional membership organizations</v>
          </cell>
          <cell r="E885" t="str">
            <v>072</v>
          </cell>
          <cell r="F885">
            <v>1.587726</v>
          </cell>
          <cell r="G885">
            <v>1.6607613959999998</v>
          </cell>
          <cell r="H885">
            <v>1.7301449776305784</v>
          </cell>
          <cell r="I885">
            <v>1.8303250854764741</v>
          </cell>
          <cell r="J885">
            <v>1.914142350398599</v>
          </cell>
          <cell r="K885">
            <v>2.0560169739316665</v>
          </cell>
          <cell r="L885">
            <v>2.1408676120148966</v>
          </cell>
          <cell r="M885">
            <v>2.2547264354698697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</row>
        <row r="886">
          <cell r="B886" t="str">
            <v>94200</v>
          </cell>
          <cell r="C886" t="str">
            <v>91200</v>
          </cell>
          <cell r="D886" t="str">
            <v>Activities of trade unions</v>
          </cell>
          <cell r="E886" t="str">
            <v>072</v>
          </cell>
          <cell r="F886">
            <v>4.5256509999999999</v>
          </cell>
          <cell r="G886">
            <v>4.7338309459999994</v>
          </cell>
          <cell r="H886">
            <v>4.9316017676594122</v>
          </cell>
          <cell r="I886">
            <v>5.2171549457599653</v>
          </cell>
          <cell r="J886">
            <v>5.4560675092703423</v>
          </cell>
          <cell r="K886">
            <v>5.8604666511040424</v>
          </cell>
          <cell r="L886">
            <v>6.1023247393963587</v>
          </cell>
          <cell r="M886">
            <v>6.4268677009828163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</row>
        <row r="887">
          <cell r="B887" t="str">
            <v>94910</v>
          </cell>
          <cell r="C887" t="str">
            <v>91910</v>
          </cell>
          <cell r="D887" t="str">
            <v>Activities of religious organizations</v>
          </cell>
          <cell r="E887" t="str">
            <v>072</v>
          </cell>
          <cell r="F887">
            <v>16.137071999999996</v>
          </cell>
          <cell r="G887">
            <v>16.879377311999995</v>
          </cell>
          <cell r="H887">
            <v>17.584566905412544</v>
          </cell>
          <cell r="I887">
            <v>18.602761236976669</v>
          </cell>
          <cell r="J887">
            <v>19.454649559578556</v>
          </cell>
          <cell r="K887">
            <v>20.896611847105497</v>
          </cell>
          <cell r="L887">
            <v>21.759003000235843</v>
          </cell>
          <cell r="M887">
            <v>22.916222842909065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</row>
        <row r="888">
          <cell r="B888" t="str">
            <v>94920</v>
          </cell>
          <cell r="C888" t="str">
            <v>91920</v>
          </cell>
          <cell r="D888" t="str">
            <v>Activities of political organizations</v>
          </cell>
          <cell r="E888" t="str">
            <v>072</v>
          </cell>
          <cell r="F888">
            <v>1.1965940000000002</v>
          </cell>
          <cell r="G888">
            <v>1.2516373240000003</v>
          </cell>
          <cell r="H888">
            <v>1.3039284482101359</v>
          </cell>
          <cell r="I888">
            <v>1.3794294578098725</v>
          </cell>
          <cell r="J888">
            <v>1.4425985665239858</v>
          </cell>
          <cell r="K888">
            <v>1.5495227607942363</v>
          </cell>
          <cell r="L888">
            <v>1.6134706739899418</v>
          </cell>
          <cell r="M888">
            <v>1.6992806846550566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</row>
        <row r="889">
          <cell r="B889" t="str">
            <v>59120</v>
          </cell>
          <cell r="C889" t="str">
            <v>92111</v>
          </cell>
          <cell r="D889" t="str">
            <v>Motion picture, video and television programme post-production activities</v>
          </cell>
          <cell r="E889" t="str">
            <v>071</v>
          </cell>
          <cell r="F889">
            <v>83.503058677441231</v>
          </cell>
          <cell r="G889">
            <v>26.148450445577808</v>
          </cell>
          <cell r="H889">
            <v>30.065700307988106</v>
          </cell>
          <cell r="I889">
            <v>39.669849056691035</v>
          </cell>
          <cell r="J889">
            <v>41.093654317202471</v>
          </cell>
          <cell r="K889">
            <v>120.15987853102948</v>
          </cell>
          <cell r="L889">
            <v>144.24878344005504</v>
          </cell>
          <cell r="M889">
            <v>175.31772998665002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B890" t="str">
            <v>59130</v>
          </cell>
          <cell r="C890" t="str">
            <v>92112</v>
          </cell>
          <cell r="D890" t="str">
            <v>Motion picture, video and television programme distribution activities</v>
          </cell>
          <cell r="E890" t="str">
            <v>071</v>
          </cell>
          <cell r="F890">
            <v>20.42773156908023</v>
          </cell>
          <cell r="G890">
            <v>16.762396001044614</v>
          </cell>
          <cell r="H890">
            <v>11.546518564982394</v>
          </cell>
          <cell r="I890">
            <v>12.876206840092415</v>
          </cell>
          <cell r="J890">
            <v>23.307507573294362</v>
          </cell>
          <cell r="K890">
            <v>115.58459631876373</v>
          </cell>
          <cell r="L890">
            <v>130.488115451114</v>
          </cell>
          <cell r="M890">
            <v>163.45379308112604</v>
          </cell>
          <cell r="N890">
            <v>1.4251811864389914</v>
          </cell>
          <cell r="O890">
            <v>1.4746823459012564</v>
          </cell>
          <cell r="P890">
            <v>1.7335003039883823</v>
          </cell>
          <cell r="Q890">
            <v>4.4395048171236979</v>
          </cell>
          <cell r="R890">
            <v>3.0246404289448616</v>
          </cell>
          <cell r="S890">
            <v>3.6625204643419638</v>
          </cell>
          <cell r="T890">
            <v>4.21852295632889</v>
          </cell>
          <cell r="U890">
            <v>4.357593179240105</v>
          </cell>
          <cell r="V890">
            <v>1.5430864234616335</v>
          </cell>
          <cell r="W890">
            <v>3.2732930218074525</v>
          </cell>
          <cell r="X890">
            <v>4.4819467919773084</v>
          </cell>
          <cell r="Y890">
            <v>4.3945777831827506</v>
          </cell>
          <cell r="Z890">
            <v>2.979961597604631</v>
          </cell>
          <cell r="AA890">
            <v>0</v>
          </cell>
          <cell r="AB890">
            <v>0</v>
          </cell>
          <cell r="AC890">
            <v>0</v>
          </cell>
        </row>
        <row r="891">
          <cell r="B891" t="str">
            <v>59140</v>
          </cell>
          <cell r="C891" t="str">
            <v>92120</v>
          </cell>
          <cell r="D891" t="str">
            <v>Motion picture projection activities</v>
          </cell>
          <cell r="E891" t="str">
            <v>071</v>
          </cell>
          <cell r="F891">
            <v>418.54369299999996</v>
          </cell>
          <cell r="G891">
            <v>459.64408313649977</v>
          </cell>
          <cell r="H891">
            <v>515.92617359999986</v>
          </cell>
          <cell r="I891">
            <v>648.48663059408102</v>
          </cell>
          <cell r="J891">
            <v>696.14931017982735</v>
          </cell>
          <cell r="K891">
            <v>514.98007900000016</v>
          </cell>
          <cell r="L891">
            <v>518.95673578090282</v>
          </cell>
          <cell r="M891">
            <v>545.56133700371095</v>
          </cell>
          <cell r="N891">
            <v>78.928301710678568</v>
          </cell>
          <cell r="O891">
            <v>80.73043162568338</v>
          </cell>
          <cell r="P891">
            <v>92.304296493888714</v>
          </cell>
          <cell r="Q891">
            <v>336.63012004257644</v>
          </cell>
          <cell r="R891">
            <v>159.02564527451719</v>
          </cell>
          <cell r="S891">
            <v>208.36870915547132</v>
          </cell>
          <cell r="T891">
            <v>237.48745340027472</v>
          </cell>
          <cell r="U891">
            <v>238.91389721591972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</row>
        <row r="892">
          <cell r="B892" t="str">
            <v>59110</v>
          </cell>
          <cell r="C892" t="str">
            <v>92132</v>
          </cell>
          <cell r="D892" t="str">
            <v>Motion picture, video and television programme production activities</v>
          </cell>
          <cell r="E892" t="str">
            <v>071</v>
          </cell>
          <cell r="F892">
            <v>409.86900500000007</v>
          </cell>
          <cell r="G892">
            <v>502.56993212999981</v>
          </cell>
          <cell r="H892">
            <v>574.76356952692254</v>
          </cell>
          <cell r="I892">
            <v>725.79409988549605</v>
          </cell>
          <cell r="J892">
            <v>770.97243197776629</v>
          </cell>
          <cell r="K892">
            <v>796.44945156000006</v>
          </cell>
          <cell r="L892">
            <v>902.80961238884504</v>
          </cell>
          <cell r="M892">
            <v>985.06387161418002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</row>
        <row r="893">
          <cell r="B893" t="str">
            <v>90007</v>
          </cell>
          <cell r="C893" t="str">
            <v>92141</v>
          </cell>
          <cell r="D893" t="str">
            <v>Activities of producers or entrepreneurs of arts live events, with or without facilities</v>
          </cell>
          <cell r="E893" t="str">
            <v>071</v>
          </cell>
          <cell r="F893">
            <v>46.097552356405046</v>
          </cell>
          <cell r="G893">
            <v>45.619211403363352</v>
          </cell>
          <cell r="H893">
            <v>48.580405534014503</v>
          </cell>
          <cell r="I893">
            <v>56.395139425803791</v>
          </cell>
          <cell r="J893">
            <v>64.875682618092966</v>
          </cell>
          <cell r="K893">
            <v>95.17327499999989</v>
          </cell>
          <cell r="L893">
            <v>112.065468551387</v>
          </cell>
          <cell r="M893">
            <v>116.07299079959398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B894" t="str">
            <v>90003</v>
          </cell>
          <cell r="C894" t="str">
            <v>92142</v>
          </cell>
          <cell r="D894" t="str">
            <v>Activities of sculptors, painters, cartoonists, engravers, etchers</v>
          </cell>
          <cell r="E894" t="str">
            <v>071</v>
          </cell>
          <cell r="F894">
            <v>14.506994116487945</v>
          </cell>
          <cell r="G894">
            <v>15.752580208627457</v>
          </cell>
          <cell r="H894">
            <v>16.862960758724601</v>
          </cell>
          <cell r="I894">
            <v>18.116039346763259</v>
          </cell>
          <cell r="J894">
            <v>18.460939067673124</v>
          </cell>
          <cell r="K894">
            <v>13.945730999999993</v>
          </cell>
          <cell r="L894">
            <v>14.784696441861501</v>
          </cell>
          <cell r="M894">
            <v>15.943625646487712</v>
          </cell>
          <cell r="N894">
            <v>2.2158603421315379</v>
          </cell>
          <cell r="O894">
            <v>2.2913086384586179</v>
          </cell>
          <cell r="P894">
            <v>2.690841303362272</v>
          </cell>
          <cell r="Q894">
            <v>7.0083744248625299</v>
          </cell>
          <cell r="R894">
            <v>4.6942450501878881</v>
          </cell>
          <cell r="S894">
            <v>5.7036092616532637</v>
          </cell>
          <cell r="T894">
            <v>6.5678400766749458</v>
          </cell>
          <cell r="U894">
            <v>6.7770615664429954</v>
          </cell>
          <cell r="V894">
            <v>0.18862639980546456</v>
          </cell>
          <cell r="W894">
            <v>0.40012631102462759</v>
          </cell>
          <cell r="X894">
            <v>0.54787176831858841</v>
          </cell>
          <cell r="Y894">
            <v>0.53719180812133682</v>
          </cell>
          <cell r="Z894">
            <v>0.36426956984932463</v>
          </cell>
          <cell r="AA894">
            <v>0</v>
          </cell>
          <cell r="AB894">
            <v>0</v>
          </cell>
          <cell r="AC894">
            <v>0</v>
          </cell>
        </row>
        <row r="895">
          <cell r="B895" t="str">
            <v>90004</v>
          </cell>
          <cell r="C895" t="str">
            <v>92142</v>
          </cell>
          <cell r="D895" t="str">
            <v>Activities of individual writers, for all subjects</v>
          </cell>
          <cell r="E895" t="str">
            <v>071</v>
          </cell>
          <cell r="F895">
            <v>0.17848703280021508</v>
          </cell>
          <cell r="G895">
            <v>0.19022999665634679</v>
          </cell>
          <cell r="H895">
            <v>0.20232591620427021</v>
          </cell>
          <cell r="I895">
            <v>0.20610386642997303</v>
          </cell>
          <cell r="J895">
            <v>0.20248480014561721</v>
          </cell>
          <cell r="K895">
            <v>1.5657390000000002</v>
          </cell>
          <cell r="L895">
            <v>1.7652539574626152</v>
          </cell>
          <cell r="M895">
            <v>2.0294156018718268</v>
          </cell>
        </row>
        <row r="896">
          <cell r="B896" t="str">
            <v>90005</v>
          </cell>
          <cell r="C896" t="str">
            <v>92142</v>
          </cell>
          <cell r="D896" t="str">
            <v>Activities of independent journalists</v>
          </cell>
          <cell r="E896" t="str">
            <v>071</v>
          </cell>
          <cell r="F896">
            <v>3.5566510922604717E-2</v>
          </cell>
          <cell r="G896">
            <v>3.8018425813059559E-2</v>
          </cell>
          <cell r="H896">
            <v>4.0466396820302591E-2</v>
          </cell>
          <cell r="I896">
            <v>4.1222745034963565E-2</v>
          </cell>
          <cell r="J896">
            <v>4.0782768029038519E-2</v>
          </cell>
          <cell r="K896">
            <v>4.5956999999999998E-2</v>
          </cell>
          <cell r="L896">
            <v>5.2509327974959649E-2</v>
          </cell>
          <cell r="M896">
            <v>6.0245344589041516E-2</v>
          </cell>
        </row>
        <row r="897">
          <cell r="B897" t="str">
            <v>90002</v>
          </cell>
          <cell r="C897" t="str">
            <v>92149</v>
          </cell>
          <cell r="D897" t="str">
            <v>Operation of concert and theatre halls and other arts facilities</v>
          </cell>
          <cell r="E897" t="str">
            <v>071</v>
          </cell>
          <cell r="F897">
            <v>22.618034470378326</v>
          </cell>
          <cell r="G897">
            <v>23.843514955498478</v>
          </cell>
          <cell r="H897">
            <v>25.402866503676009</v>
          </cell>
          <cell r="I897">
            <v>25.702898888317208</v>
          </cell>
          <cell r="J897">
            <v>26.38880775918139</v>
          </cell>
          <cell r="K897">
            <v>24.732247000000012</v>
          </cell>
          <cell r="L897">
            <v>26.754147535360374</v>
          </cell>
          <cell r="M897">
            <v>28.5207413104445</v>
          </cell>
          <cell r="AA897">
            <v>0</v>
          </cell>
          <cell r="AB897">
            <v>0</v>
          </cell>
          <cell r="AC897">
            <v>0</v>
          </cell>
        </row>
        <row r="898">
          <cell r="B898" t="str">
            <v>90009</v>
          </cell>
          <cell r="C898" t="str">
            <v>92149</v>
          </cell>
          <cell r="D898" t="str">
            <v>Creative, arts and entertainment activities n.e.c.</v>
          </cell>
          <cell r="E898" t="str">
            <v>071</v>
          </cell>
          <cell r="F898">
            <v>195.26917860768356</v>
          </cell>
          <cell r="G898">
            <v>201.84616377064742</v>
          </cell>
          <cell r="H898">
            <v>215.77042983026314</v>
          </cell>
          <cell r="I898">
            <v>232.33846329423952</v>
          </cell>
          <cell r="J898">
            <v>249.50487146635589</v>
          </cell>
          <cell r="K898">
            <v>235.82098000000002</v>
          </cell>
          <cell r="L898">
            <v>259.425957824573</v>
          </cell>
          <cell r="M898">
            <v>276.48115928303901</v>
          </cell>
          <cell r="N898">
            <v>8.3646370551379601</v>
          </cell>
          <cell r="O898">
            <v>8.6099345543594303</v>
          </cell>
          <cell r="P898">
            <v>10.043123171662598</v>
          </cell>
          <cell r="Q898">
            <v>29.216991108129235</v>
          </cell>
          <cell r="R898">
            <v>17.500020483337753</v>
          </cell>
          <cell r="S898">
            <v>21.769074565515588</v>
          </cell>
          <cell r="T898">
            <v>25.025219230315638</v>
          </cell>
          <cell r="U898">
            <v>25.63231861198501</v>
          </cell>
          <cell r="V898">
            <v>4.8618630841481712E-3</v>
          </cell>
          <cell r="W898">
            <v>1.0313293062759651E-2</v>
          </cell>
          <cell r="X898">
            <v>1.4121446032910802E-2</v>
          </cell>
          <cell r="Y898">
            <v>1.3846169060669693E-2</v>
          </cell>
          <cell r="Z898">
            <v>9.3890822077687657E-3</v>
          </cell>
          <cell r="AA898">
            <v>0</v>
          </cell>
          <cell r="AB898">
            <v>0</v>
          </cell>
          <cell r="AC898">
            <v>0</v>
          </cell>
        </row>
        <row r="899">
          <cell r="B899" t="str">
            <v>90001</v>
          </cell>
          <cell r="C899" t="str">
            <v>92191</v>
          </cell>
          <cell r="D899" t="str">
            <v>Theatrical producer, singer group band and orchestra entertainment services</v>
          </cell>
          <cell r="E899" t="str">
            <v>071</v>
          </cell>
          <cell r="F899">
            <v>19.100614045088481</v>
          </cell>
          <cell r="G899">
            <v>19.079446437531544</v>
          </cell>
          <cell r="H899">
            <v>20.375398713605836</v>
          </cell>
          <cell r="I899">
            <v>23.234715137923082</v>
          </cell>
          <cell r="J899">
            <v>17.715266172987228</v>
          </cell>
          <cell r="K899">
            <v>42.971283000000007</v>
          </cell>
          <cell r="L899">
            <v>45.031618922159602</v>
          </cell>
          <cell r="M899">
            <v>48.064071923495277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</row>
        <row r="900">
          <cell r="B900" t="str">
            <v>91021</v>
          </cell>
          <cell r="C900" t="str">
            <v>92320</v>
          </cell>
          <cell r="D900" t="str">
            <v>Operation of museums of all kinds</v>
          </cell>
          <cell r="E900" t="str">
            <v>071</v>
          </cell>
          <cell r="F900">
            <v>10.210764258547396</v>
          </cell>
          <cell r="G900">
            <v>11.496371411988758</v>
          </cell>
          <cell r="H900">
            <v>12.529476319448966</v>
          </cell>
          <cell r="I900">
            <v>14.268763650608401</v>
          </cell>
          <cell r="J900">
            <v>15.357605015784694</v>
          </cell>
          <cell r="K900">
            <v>12.995436000000003</v>
          </cell>
          <cell r="L900">
            <v>14.604891470127912</v>
          </cell>
          <cell r="M900">
            <v>15.984401951739001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</row>
        <row r="901">
          <cell r="B901" t="str">
            <v>91031</v>
          </cell>
          <cell r="C901" t="str">
            <v>92330</v>
          </cell>
          <cell r="D901" t="str">
            <v>Operation of botanical and zoological gardens</v>
          </cell>
          <cell r="E901" t="str">
            <v>071</v>
          </cell>
          <cell r="F901">
            <v>42.046592521055175</v>
          </cell>
          <cell r="G901">
            <v>47.011539917449163</v>
          </cell>
          <cell r="H901">
            <v>51.114870901779717</v>
          </cell>
          <cell r="I901">
            <v>52.544475764745044</v>
          </cell>
          <cell r="J901">
            <v>55.760107975532499</v>
          </cell>
          <cell r="K901">
            <v>63.360370400000001</v>
          </cell>
          <cell r="L901">
            <v>65.001862470136203</v>
          </cell>
          <cell r="M901">
            <v>65.588334092291106</v>
          </cell>
          <cell r="N901">
            <v>0.60674758945708418</v>
          </cell>
          <cell r="O901">
            <v>0.74007492353424187</v>
          </cell>
          <cell r="P901">
            <v>0.82204222772624735</v>
          </cell>
          <cell r="Q901">
            <v>0.89050700213082679</v>
          </cell>
          <cell r="R901">
            <v>0.92794731714759859</v>
          </cell>
          <cell r="S901">
            <v>0.82930782896217237</v>
          </cell>
          <cell r="T901">
            <v>0.85265272164858819</v>
          </cell>
          <cell r="U901">
            <v>0.85265272164858819</v>
          </cell>
          <cell r="V901">
            <v>0.63467018665429087</v>
          </cell>
          <cell r="W901">
            <v>1.3463027485293513</v>
          </cell>
          <cell r="X901">
            <v>1.8434210578157968</v>
          </cell>
          <cell r="Y901">
            <v>1.8074862558005931</v>
          </cell>
          <cell r="Z901">
            <v>1.2256557731430096</v>
          </cell>
          <cell r="AA901">
            <v>0</v>
          </cell>
          <cell r="AB901">
            <v>0</v>
          </cell>
          <cell r="AC901">
            <v>0</v>
          </cell>
        </row>
        <row r="902">
          <cell r="B902" t="str">
            <v>93116</v>
          </cell>
          <cell r="C902" t="str">
            <v>92411</v>
          </cell>
          <cell r="D902" t="str">
            <v>Golf courses</v>
          </cell>
          <cell r="E902" t="str">
            <v>071</v>
          </cell>
          <cell r="F902">
            <v>344.33733558879703</v>
          </cell>
          <cell r="G902">
            <v>366.76906210816406</v>
          </cell>
          <cell r="H902">
            <v>398.18144550766692</v>
          </cell>
          <cell r="I902">
            <v>468.27378214185842</v>
          </cell>
          <cell r="J902">
            <v>550.94702498804429</v>
          </cell>
          <cell r="K902">
            <v>570.74016320003295</v>
          </cell>
          <cell r="L902">
            <v>649.50337022088752</v>
          </cell>
          <cell r="M902">
            <v>713.92108930872496</v>
          </cell>
          <cell r="N902">
            <v>108.24102634592903</v>
          </cell>
          <cell r="O902">
            <v>115.43059901851613</v>
          </cell>
          <cell r="P902">
            <v>136.59302355801236</v>
          </cell>
          <cell r="Q902">
            <v>217.87097734664619</v>
          </cell>
          <cell r="R902">
            <v>230.88899807070732</v>
          </cell>
          <cell r="S902">
            <v>254.71668307620814</v>
          </cell>
          <cell r="T902">
            <v>291.20297480397994</v>
          </cell>
          <cell r="U902">
            <v>307.38651455473519</v>
          </cell>
          <cell r="V902">
            <v>2.9705695679463613</v>
          </cell>
          <cell r="W902">
            <v>6.3013610188724227</v>
          </cell>
          <cell r="X902">
            <v>8.6281199438818366</v>
          </cell>
          <cell r="Y902">
            <v>8.4599273431559929</v>
          </cell>
          <cell r="Z902">
            <v>5.736673656706067</v>
          </cell>
          <cell r="AA902">
            <v>0</v>
          </cell>
          <cell r="AB902">
            <v>0</v>
          </cell>
          <cell r="AC902">
            <v>0</v>
          </cell>
        </row>
        <row r="903">
          <cell r="B903" t="str">
            <v>93120</v>
          </cell>
          <cell r="C903" t="str">
            <v>92412</v>
          </cell>
          <cell r="D903" t="str">
            <v>The operation of sports clubs such as football club, bowling club, swimming club</v>
          </cell>
          <cell r="E903" t="str">
            <v>071</v>
          </cell>
          <cell r="F903">
            <v>73.38291566976865</v>
          </cell>
          <cell r="G903">
            <v>79.985517411061778</v>
          </cell>
          <cell r="H903">
            <v>84.802969323816058</v>
          </cell>
          <cell r="I903">
            <v>90.867277606793579</v>
          </cell>
          <cell r="J903">
            <v>92.041425288010629</v>
          </cell>
          <cell r="K903">
            <v>78.098310000000012</v>
          </cell>
          <cell r="L903">
            <v>82.252393746950659</v>
          </cell>
          <cell r="M903">
            <v>86.269789137704919</v>
          </cell>
          <cell r="N903">
            <v>0.30165791677599829</v>
          </cell>
          <cell r="O903">
            <v>0.36794453504340829</v>
          </cell>
          <cell r="P903">
            <v>0.4086963841746587</v>
          </cell>
          <cell r="Q903">
            <v>0.44273515347229087</v>
          </cell>
          <cell r="R903">
            <v>0.46134943003085532</v>
          </cell>
          <cell r="S903">
            <v>0.41230863772298415</v>
          </cell>
          <cell r="T903">
            <v>0.42391506487244296</v>
          </cell>
          <cell r="U903">
            <v>0.42391506487244296</v>
          </cell>
          <cell r="V903">
            <v>3.0072057656677365E-2</v>
          </cell>
          <cell r="W903">
            <v>6.3790760505930147E-2</v>
          </cell>
          <cell r="X903">
            <v>8.7345310212855312E-2</v>
          </cell>
          <cell r="Y903">
            <v>8.5642640919723498E-2</v>
          </cell>
          <cell r="Z903">
            <v>5.8074243681581428E-2</v>
          </cell>
          <cell r="AA903">
            <v>0</v>
          </cell>
          <cell r="AB903">
            <v>0</v>
          </cell>
          <cell r="AC903">
            <v>0</v>
          </cell>
        </row>
        <row r="904">
          <cell r="B904" t="str">
            <v>93113</v>
          </cell>
          <cell r="C904" t="str">
            <v>92413</v>
          </cell>
          <cell r="D904" t="str">
            <v>Equestrian clubs</v>
          </cell>
          <cell r="E904" t="str">
            <v>071</v>
          </cell>
          <cell r="F904">
            <v>49.344917756290023</v>
          </cell>
          <cell r="G904">
            <v>53.712501546943685</v>
          </cell>
          <cell r="H904">
            <v>57.917574185715104</v>
          </cell>
          <cell r="I904">
            <v>59.689049262685707</v>
          </cell>
          <cell r="J904">
            <v>61.224667305904745</v>
          </cell>
          <cell r="K904">
            <v>58.428294000000022</v>
          </cell>
          <cell r="L904">
            <v>61.538338473623561</v>
          </cell>
          <cell r="M904">
            <v>64.916705077349619</v>
          </cell>
          <cell r="N904">
            <v>5.8903510816634468E-2</v>
          </cell>
          <cell r="O904">
            <v>7.1847028354123377E-2</v>
          </cell>
          <cell r="P904">
            <v>7.9804475689685739E-2</v>
          </cell>
          <cell r="Q904">
            <v>8.6451087311673613E-2</v>
          </cell>
          <cell r="R904">
            <v>9.0085821159634968E-2</v>
          </cell>
          <cell r="S904">
            <v>8.0509825704133439E-2</v>
          </cell>
          <cell r="T904">
            <v>8.2776165386006587E-2</v>
          </cell>
          <cell r="U904">
            <v>8.2776165386006587E-2</v>
          </cell>
          <cell r="V904">
            <v>1.5368973657048529E-2</v>
          </cell>
          <cell r="W904">
            <v>3.2601643990298725E-2</v>
          </cell>
          <cell r="X904">
            <v>4.4639704640564548E-2</v>
          </cell>
          <cell r="Y904">
            <v>4.3769518775281811E-2</v>
          </cell>
          <cell r="Z904">
            <v>2.9680094773862513E-2</v>
          </cell>
          <cell r="AA904">
            <v>0</v>
          </cell>
          <cell r="AB904">
            <v>0</v>
          </cell>
          <cell r="AC904">
            <v>0</v>
          </cell>
        </row>
        <row r="905">
          <cell r="B905" t="str">
            <v>93191</v>
          </cell>
          <cell r="C905" t="str">
            <v>92414</v>
          </cell>
          <cell r="D905" t="str">
            <v>Activities of producers or promoters of sports events, with or without facilities</v>
          </cell>
          <cell r="E905" t="str">
            <v>071</v>
          </cell>
          <cell r="F905">
            <v>13.151161590215438</v>
          </cell>
          <cell r="G905">
            <v>14.571414867237564</v>
          </cell>
          <cell r="H905">
            <v>14.143936554071942</v>
          </cell>
          <cell r="I905">
            <v>16.096179696436153</v>
          </cell>
          <cell r="J905">
            <v>18.66148654708266</v>
          </cell>
          <cell r="K905">
            <v>44.863682999999988</v>
          </cell>
          <cell r="L905">
            <v>45.002652562854678</v>
          </cell>
          <cell r="M905">
            <v>46.131919736550046</v>
          </cell>
          <cell r="N905">
            <v>1.3728880000848567E-2</v>
          </cell>
          <cell r="O905">
            <v>1.6735451246149759E-2</v>
          </cell>
          <cell r="P905">
            <v>1.8623908482245294E-2</v>
          </cell>
          <cell r="Q905">
            <v>2.0179325527645557E-2</v>
          </cell>
          <cell r="R905">
            <v>2.0996302197211773E-2</v>
          </cell>
          <cell r="S905">
            <v>1.8282294741464439E-2</v>
          </cell>
          <cell r="T905">
            <v>1.8232010772359357E-2</v>
          </cell>
          <cell r="U905">
            <v>1.8229565333031075E-2</v>
          </cell>
          <cell r="V905">
            <v>0.29065858649268617</v>
          </cell>
          <cell r="W905">
            <v>0.61656347203198814</v>
          </cell>
          <cell r="X905">
            <v>0.84422771108901795</v>
          </cell>
          <cell r="Y905">
            <v>0.82777072448516642</v>
          </cell>
          <cell r="Z905">
            <v>0.56131102742722327</v>
          </cell>
          <cell r="AA905">
            <v>0</v>
          </cell>
          <cell r="AB905">
            <v>0</v>
          </cell>
          <cell r="AC905">
            <v>0</v>
          </cell>
        </row>
        <row r="906">
          <cell r="B906" t="str">
            <v>93193</v>
          </cell>
          <cell r="C906" t="str">
            <v>92414</v>
          </cell>
          <cell r="D906" t="str">
            <v>Activities of related to promotion of sporting events</v>
          </cell>
          <cell r="E906" t="str">
            <v>071</v>
          </cell>
          <cell r="F906">
            <v>4.7233593716801643</v>
          </cell>
          <cell r="G906">
            <v>5.3115998206451565</v>
          </cell>
          <cell r="H906">
            <v>5.7778012882756897</v>
          </cell>
          <cell r="I906">
            <v>6.7248429076108547</v>
          </cell>
          <cell r="J906">
            <v>8.0070119784137948</v>
          </cell>
          <cell r="K906">
            <v>15.021927418418812</v>
          </cell>
          <cell r="L906">
            <v>15.667641823458261</v>
          </cell>
          <cell r="M906">
            <v>16.432422260163868</v>
          </cell>
        </row>
        <row r="907">
          <cell r="B907" t="str">
            <v>93119</v>
          </cell>
          <cell r="C907" t="str">
            <v>92415</v>
          </cell>
          <cell r="D907" t="str">
            <v>Organization and operation of outdoor or indoor sports events for professionals or amateurs by organizations with own facilities</v>
          </cell>
          <cell r="E907" t="str">
            <v>071</v>
          </cell>
          <cell r="F907">
            <v>8.1167468843224135</v>
          </cell>
          <cell r="G907">
            <v>8.6580999680646578</v>
          </cell>
          <cell r="H907">
            <v>9.0674238488843137</v>
          </cell>
          <cell r="I907">
            <v>9.9283847350012859</v>
          </cell>
          <cell r="J907">
            <v>9.9825236425663775</v>
          </cell>
          <cell r="K907">
            <v>63.911993000000024</v>
          </cell>
          <cell r="L907">
            <v>68.733769286284513</v>
          </cell>
          <cell r="M907">
            <v>70.788428714105294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</row>
        <row r="908">
          <cell r="B908" t="str">
            <v>93111</v>
          </cell>
          <cell r="C908" t="str">
            <v>92419</v>
          </cell>
          <cell r="D908" t="str">
            <v>Football, hockey, cricket, baseball, badminton, futsal, paintball</v>
          </cell>
          <cell r="E908" t="str">
            <v>071</v>
          </cell>
          <cell r="F908">
            <v>17.584971331148733</v>
          </cell>
          <cell r="G908">
            <v>19.736457420436963</v>
          </cell>
          <cell r="H908">
            <v>21.447544007826849</v>
          </cell>
          <cell r="I908">
            <v>22.601879803538818</v>
          </cell>
          <cell r="J908">
            <v>21.830389542466385</v>
          </cell>
          <cell r="K908">
            <v>46.031858999999976</v>
          </cell>
          <cell r="L908">
            <v>46.510644650213521</v>
          </cell>
          <cell r="M908">
            <v>48.011208533322559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</row>
        <row r="909">
          <cell r="B909" t="str">
            <v>93112</v>
          </cell>
          <cell r="C909" t="str">
            <v>92419</v>
          </cell>
          <cell r="D909" t="str">
            <v>Racetracks for auto</v>
          </cell>
          <cell r="E909" t="str">
            <v>071</v>
          </cell>
          <cell r="F909">
            <v>19.589086128646656</v>
          </cell>
          <cell r="G909">
            <v>20.347064026496895</v>
          </cell>
          <cell r="H909">
            <v>21.542811988976752</v>
          </cell>
          <cell r="I909">
            <v>20.1435178477725</v>
          </cell>
          <cell r="J909">
            <v>15.869303695397662</v>
          </cell>
          <cell r="K909">
            <v>39.086666500000007</v>
          </cell>
          <cell r="L909">
            <v>39.52309387211784</v>
          </cell>
          <cell r="M909">
            <v>40.175463435955606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</row>
        <row r="910">
          <cell r="B910" t="str">
            <v>93114</v>
          </cell>
          <cell r="C910" t="str">
            <v>92419</v>
          </cell>
          <cell r="D910" t="str">
            <v>Swimming pools and stadiums, ice-skating arenas</v>
          </cell>
          <cell r="E910" t="str">
            <v>071</v>
          </cell>
          <cell r="F910">
            <v>1.6427965552489474</v>
          </cell>
          <cell r="G910">
            <v>1.8380176515824258</v>
          </cell>
          <cell r="H910">
            <v>1.9930437001754937</v>
          </cell>
          <cell r="I910">
            <v>2.0957050741535483</v>
          </cell>
          <cell r="J910">
            <v>2.006411164710971</v>
          </cell>
          <cell r="K910">
            <v>5.6192870000000008</v>
          </cell>
          <cell r="L910">
            <v>5.7475805852626181</v>
          </cell>
          <cell r="M910">
            <v>5.8658932287912258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</row>
        <row r="911">
          <cell r="B911" t="str">
            <v>93117</v>
          </cell>
          <cell r="C911" t="str">
            <v>92419</v>
          </cell>
          <cell r="D911" t="str">
            <v>Bowling centre</v>
          </cell>
          <cell r="E911" t="str">
            <v>071</v>
          </cell>
          <cell r="F911">
            <v>50.44201829809996</v>
          </cell>
          <cell r="G911">
            <v>56.979792700728495</v>
          </cell>
          <cell r="H911">
            <v>63.292206681050956</v>
          </cell>
          <cell r="I911">
            <v>66.910637497275744</v>
          </cell>
          <cell r="J911">
            <v>67.288355496876648</v>
          </cell>
          <cell r="K911">
            <v>53.690689244482776</v>
          </cell>
          <cell r="L911">
            <v>52.095273903099361</v>
          </cell>
          <cell r="M911">
            <v>52.25825920352937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</row>
        <row r="912">
          <cell r="B912" t="str">
            <v>93118</v>
          </cell>
          <cell r="C912" t="str">
            <v>92419</v>
          </cell>
          <cell r="D912" t="str">
            <v>Fitness centres</v>
          </cell>
          <cell r="E912" t="str">
            <v>071</v>
          </cell>
          <cell r="F912">
            <v>43.074885062742432</v>
          </cell>
          <cell r="G912">
            <v>48.306515795102079</v>
          </cell>
          <cell r="H912">
            <v>52.505597704358756</v>
          </cell>
          <cell r="I912">
            <v>55.288764797471643</v>
          </cell>
          <cell r="J912">
            <v>53.434450727518268</v>
          </cell>
          <cell r="K912">
            <v>59.377869160277754</v>
          </cell>
          <cell r="L912">
            <v>61.00605292974894</v>
          </cell>
          <cell r="M912">
            <v>63.100496700491853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</row>
        <row r="913">
          <cell r="B913" t="str">
            <v>93199</v>
          </cell>
          <cell r="C913" t="str">
            <v>92419</v>
          </cell>
          <cell r="D913" t="str">
            <v>Other sports activities n.e.c.</v>
          </cell>
          <cell r="E913" t="str">
            <v>071</v>
          </cell>
          <cell r="F913">
            <v>83.117298290533185</v>
          </cell>
          <cell r="G913">
            <v>93.641753647216547</v>
          </cell>
          <cell r="H913">
            <v>101.80405974710034</v>
          </cell>
          <cell r="I913">
            <v>112.0106135881871</v>
          </cell>
          <cell r="J913">
            <v>107.75879060882787</v>
          </cell>
          <cell r="K913">
            <v>52.534112999999998</v>
          </cell>
          <cell r="L913">
            <v>53.342194957082981</v>
          </cell>
          <cell r="M913">
            <v>55.439020669943595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</row>
        <row r="914">
          <cell r="B914" t="str">
            <v>78100</v>
          </cell>
          <cell r="C914" t="str">
            <v>92491</v>
          </cell>
          <cell r="D914" t="str">
            <v>Activities of employment placement agencies</v>
          </cell>
          <cell r="E914" t="str">
            <v>071</v>
          </cell>
          <cell r="F914">
            <v>468.52265999999997</v>
          </cell>
          <cell r="G914">
            <v>504.85359126063315</v>
          </cell>
          <cell r="H914">
            <v>520.78974404477106</v>
          </cell>
          <cell r="I914">
            <v>564.4509618562081</v>
          </cell>
          <cell r="J914">
            <v>602.92163429976188</v>
          </cell>
          <cell r="K914">
            <v>657.25427280395775</v>
          </cell>
          <cell r="L914">
            <v>697.17169976730429</v>
          </cell>
          <cell r="M914">
            <v>740.53885589645643</v>
          </cell>
          <cell r="N914">
            <v>0.17781572797660228</v>
          </cell>
          <cell r="O914">
            <v>0.21539246963042094</v>
          </cell>
          <cell r="P914">
            <v>0.24435811546458225</v>
          </cell>
          <cell r="Q914">
            <v>0.26533942586555026</v>
          </cell>
          <cell r="R914">
            <v>0.27189427266222554</v>
          </cell>
          <cell r="S914">
            <v>0.17243401548821582</v>
          </cell>
          <cell r="T914">
            <v>9.4612544403632245E-2</v>
          </cell>
          <cell r="U914">
            <v>9.4254661843976864E-2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</row>
        <row r="915">
          <cell r="B915" t="str">
            <v>59200</v>
          </cell>
          <cell r="C915" t="str">
            <v>92492</v>
          </cell>
          <cell r="D915" t="str">
            <v>Sound recording and music publishing activities</v>
          </cell>
          <cell r="E915" t="str">
            <v>071</v>
          </cell>
          <cell r="F915">
            <v>136.05334162244577</v>
          </cell>
          <cell r="G915">
            <v>83.225982560308765</v>
          </cell>
          <cell r="H915">
            <v>77.050113737789047</v>
          </cell>
          <cell r="I915">
            <v>88.440778597837649</v>
          </cell>
          <cell r="J915">
            <v>79.995694807268734</v>
          </cell>
          <cell r="K915">
            <v>130.96134626559061</v>
          </cell>
          <cell r="L915">
            <v>122.1367084064419</v>
          </cell>
          <cell r="M915">
            <v>164.1837583481846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</row>
        <row r="916">
          <cell r="B916" t="str">
            <v>93210</v>
          </cell>
          <cell r="C916" t="str">
            <v>92494</v>
          </cell>
          <cell r="D916" t="str">
            <v>Activities of amusement parks and theme parks</v>
          </cell>
          <cell r="E916" t="str">
            <v>071</v>
          </cell>
          <cell r="F916">
            <v>238.43461852039206</v>
          </cell>
          <cell r="G916">
            <v>263.85689784035026</v>
          </cell>
          <cell r="H916">
            <v>300.5991446687774</v>
          </cell>
          <cell r="I916">
            <v>336.24850174374427</v>
          </cell>
          <cell r="J916">
            <v>413.91648298000109</v>
          </cell>
          <cell r="K916">
            <v>566.07710937661739</v>
          </cell>
          <cell r="L916">
            <v>659.40023586165398</v>
          </cell>
          <cell r="M916">
            <v>696.33796382743901</v>
          </cell>
          <cell r="N916">
            <v>1.1823449741377889</v>
          </cell>
          <cell r="O916">
            <v>1.442112504872167</v>
          </cell>
          <cell r="P916">
            <v>1.6019782087002137</v>
          </cell>
          <cell r="Q916">
            <v>1.7354186248231307</v>
          </cell>
          <cell r="R916">
            <v>1.8082526443403566</v>
          </cell>
          <cell r="S916">
            <v>1.6140503869694069</v>
          </cell>
          <cell r="T916">
            <v>1.6571567802736948</v>
          </cell>
          <cell r="U916">
            <v>1.6571466990748314</v>
          </cell>
          <cell r="V916">
            <v>0.35715785727038912</v>
          </cell>
          <cell r="W916">
            <v>0.75762595283823664</v>
          </cell>
          <cell r="X916">
            <v>1.0373770958540942</v>
          </cell>
          <cell r="Y916">
            <v>1.0171549440041021</v>
          </cell>
          <cell r="Z916">
            <v>0.68973239785294382</v>
          </cell>
          <cell r="AA916">
            <v>0</v>
          </cell>
          <cell r="AB916">
            <v>0</v>
          </cell>
          <cell r="AC916">
            <v>0</v>
          </cell>
        </row>
        <row r="917">
          <cell r="B917" t="str">
            <v>93291</v>
          </cell>
          <cell r="C917" t="str">
            <v>92494</v>
          </cell>
          <cell r="D917" t="str">
            <v>Activities of recreation parks and beaches</v>
          </cell>
          <cell r="E917" t="str">
            <v>071</v>
          </cell>
          <cell r="F917">
            <v>0.99107104068108365</v>
          </cell>
          <cell r="G917">
            <v>1.0910391455244972</v>
          </cell>
          <cell r="H917">
            <v>1.2298654200283197</v>
          </cell>
          <cell r="I917">
            <v>1.3506184385334974</v>
          </cell>
          <cell r="J917">
            <v>1.440758703216823</v>
          </cell>
          <cell r="K917">
            <v>9.3982870000000034</v>
          </cell>
          <cell r="L917">
            <v>10.091513007695101</v>
          </cell>
          <cell r="M917">
            <v>10.866506512716064</v>
          </cell>
        </row>
        <row r="918">
          <cell r="B918" t="str">
            <v>92000</v>
          </cell>
          <cell r="C918" t="str">
            <v>92495</v>
          </cell>
          <cell r="D918" t="str">
            <v>Gambling and betting activities</v>
          </cell>
          <cell r="E918" t="str">
            <v>071</v>
          </cell>
          <cell r="F918">
            <v>4607.7272590282919</v>
          </cell>
          <cell r="G918">
            <v>5162.7188784897717</v>
          </cell>
          <cell r="H918">
            <v>5381.2055368327674</v>
          </cell>
          <cell r="I918">
            <v>5856.2728390076154</v>
          </cell>
          <cell r="J918">
            <v>6065.1813332428392</v>
          </cell>
          <cell r="K918">
            <v>6350.6780590138405</v>
          </cell>
          <cell r="L918">
            <v>6505.5146105798103</v>
          </cell>
          <cell r="M918">
            <v>6808.4647938942107</v>
          </cell>
          <cell r="N918">
            <v>2948.0533799269092</v>
          </cell>
          <cell r="O918">
            <v>3409.3770383364431</v>
          </cell>
          <cell r="P918">
            <v>2493.3651689976027</v>
          </cell>
          <cell r="Q918">
            <v>2667.6204327459127</v>
          </cell>
          <cell r="R918">
            <v>2758.7065010237507</v>
          </cell>
          <cell r="S918">
            <v>2525.2266530932652</v>
          </cell>
          <cell r="T918">
            <v>2527.7440352753265</v>
          </cell>
          <cell r="U918">
            <v>2554.6253782424333</v>
          </cell>
          <cell r="V918">
            <v>0.67770942416088997</v>
          </cell>
          <cell r="W918">
            <v>1.4376003153099763</v>
          </cell>
          <cell r="X918">
            <v>1.9684299811910126</v>
          </cell>
          <cell r="Y918">
            <v>1.930058312735244</v>
          </cell>
          <cell r="Z918">
            <v>1.3087718404026338</v>
          </cell>
          <cell r="AA918">
            <v>0</v>
          </cell>
          <cell r="AB918">
            <v>0</v>
          </cell>
          <cell r="AC918">
            <v>0</v>
          </cell>
        </row>
        <row r="919">
          <cell r="B919" t="str">
            <v>93292</v>
          </cell>
          <cell r="C919" t="str">
            <v>92499</v>
          </cell>
          <cell r="D919" t="str">
            <v>Operation of recreational transport facilities (e.g. marinas)</v>
          </cell>
          <cell r="E919" t="str">
            <v>071</v>
          </cell>
          <cell r="F919">
            <v>2.5406322297205439</v>
          </cell>
          <cell r="G919">
            <v>2.8689345506339143</v>
          </cell>
          <cell r="H919">
            <v>3.0888438845953679</v>
          </cell>
          <cell r="I919">
            <v>2.7767903644291598</v>
          </cell>
          <cell r="J919">
            <v>3.484065359802142</v>
          </cell>
          <cell r="K919">
            <v>24.641923055333354</v>
          </cell>
          <cell r="L919">
            <v>26.801099654809601</v>
          </cell>
          <cell r="M919">
            <v>28.892187121210601</v>
          </cell>
        </row>
        <row r="920">
          <cell r="B920" t="str">
            <v>93293</v>
          </cell>
          <cell r="C920" t="str">
            <v>92499</v>
          </cell>
          <cell r="D920" t="str">
            <v>Renting of leisure and pleasure equipment as an integral part of recreational facilities</v>
          </cell>
          <cell r="E920" t="str">
            <v>071</v>
          </cell>
          <cell r="F920">
            <v>9.6299393626307612</v>
          </cell>
          <cell r="G920">
            <v>10.87229821516264</v>
          </cell>
          <cell r="H920">
            <v>11.780990103859008</v>
          </cell>
          <cell r="I920">
            <v>11.686377886329188</v>
          </cell>
          <cell r="J920">
            <v>13.564634705113384</v>
          </cell>
          <cell r="K920">
            <v>25.052540999999994</v>
          </cell>
          <cell r="L920">
            <v>27.355669682619101</v>
          </cell>
          <cell r="M920">
            <v>29.365275660519501</v>
          </cell>
        </row>
        <row r="921">
          <cell r="B921" t="str">
            <v>93296</v>
          </cell>
          <cell r="C921" t="str">
            <v>92499</v>
          </cell>
          <cell r="D921" t="str">
            <v>Activities of producers or entrepreneurs of live events other than arts or sports events, with or without facilities</v>
          </cell>
          <cell r="E921" t="str">
            <v>071</v>
          </cell>
          <cell r="F921">
            <v>6.8968596360492</v>
          </cell>
          <cell r="G921">
            <v>7.813509429129839</v>
          </cell>
          <cell r="H921">
            <v>8.3229310663139291</v>
          </cell>
          <cell r="I921">
            <v>9.2654688496867923</v>
          </cell>
          <cell r="J921">
            <v>9.5649434317792945</v>
          </cell>
          <cell r="K921">
            <v>62.073794999999961</v>
          </cell>
          <cell r="L921">
            <v>66.856527059204197</v>
          </cell>
          <cell r="M921">
            <v>72.46920904325178</v>
          </cell>
        </row>
        <row r="922">
          <cell r="B922" t="str">
            <v>93297</v>
          </cell>
          <cell r="C922" t="str">
            <v>92499</v>
          </cell>
          <cell r="D922" t="str">
            <v>Cyber Café/Internet Centre</v>
          </cell>
          <cell r="E922" t="str">
            <v>071</v>
          </cell>
          <cell r="F922">
            <v>250.14648767338153</v>
          </cell>
          <cell r="G922">
            <v>281.41140230266035</v>
          </cell>
          <cell r="H922">
            <v>296.24058133463177</v>
          </cell>
          <cell r="I922">
            <v>365.91737770648785</v>
          </cell>
          <cell r="J922">
            <v>345.8229021840163</v>
          </cell>
          <cell r="K922">
            <v>261.92479594462702</v>
          </cell>
          <cell r="L922">
            <v>300.82121079811401</v>
          </cell>
          <cell r="M922">
            <v>311.82954529043201</v>
          </cell>
          <cell r="N922">
            <v>4.5204880422538229</v>
          </cell>
          <cell r="O922">
            <v>5.5136531341408599</v>
          </cell>
          <cell r="P922">
            <v>6.1249057908849283</v>
          </cell>
          <cell r="Q922">
            <v>6.6350981030382901</v>
          </cell>
          <cell r="R922">
            <v>6.9135355560230929</v>
          </cell>
          <cell r="S922">
            <v>6.1705485182500937</v>
          </cell>
          <cell r="T922">
            <v>6.3347715929862227</v>
          </cell>
          <cell r="U922">
            <v>6.3347305694938179</v>
          </cell>
          <cell r="V922">
            <v>0.39874052738199556</v>
          </cell>
          <cell r="W922">
            <v>0.84583375626061374</v>
          </cell>
          <cell r="X922">
            <v>1.1581553698865201</v>
          </cell>
          <cell r="Y922">
            <v>1.1355788219278953</v>
          </cell>
          <cell r="Z922">
            <v>0.77003558643292547</v>
          </cell>
          <cell r="AA922">
            <v>0</v>
          </cell>
          <cell r="AB922">
            <v>0</v>
          </cell>
          <cell r="AC922">
            <v>0</v>
          </cell>
        </row>
        <row r="923">
          <cell r="B923" t="str">
            <v>93299</v>
          </cell>
          <cell r="C923" t="str">
            <v>92499</v>
          </cell>
          <cell r="D923" t="str">
            <v>Any other amusement and recreation activities n.e.c.</v>
          </cell>
          <cell r="E923" t="str">
            <v>071</v>
          </cell>
          <cell r="F923">
            <v>134.27192431860064</v>
          </cell>
          <cell r="G923">
            <v>151.78278313836714</v>
          </cell>
          <cell r="H923">
            <v>162.55393878303781</v>
          </cell>
          <cell r="I923">
            <v>155.16790647349393</v>
          </cell>
          <cell r="J923">
            <v>181.010371219153</v>
          </cell>
          <cell r="K923">
            <v>114.17356907218075</v>
          </cell>
          <cell r="L923">
            <v>119.046157263347</v>
          </cell>
          <cell r="M923">
            <v>120.588660607557</v>
          </cell>
        </row>
        <row r="924">
          <cell r="B924" t="str">
            <v>96011</v>
          </cell>
          <cell r="C924" t="str">
            <v>93010</v>
          </cell>
          <cell r="D924" t="str">
            <v>Laundering and dry-cleaning, pressing</v>
          </cell>
          <cell r="E924" t="str">
            <v>071</v>
          </cell>
          <cell r="F924">
            <v>154.78743200000002</v>
          </cell>
          <cell r="G924">
            <v>170.35237594282472</v>
          </cell>
          <cell r="H924">
            <v>184.67694555865981</v>
          </cell>
          <cell r="I924">
            <v>209.54440867836001</v>
          </cell>
          <cell r="J924">
            <v>224.64923629409452</v>
          </cell>
          <cell r="K924">
            <v>323.4062793999999</v>
          </cell>
          <cell r="L924">
            <v>347.13943331008778</v>
          </cell>
          <cell r="M924">
            <v>370.46412302223536</v>
          </cell>
          <cell r="N924">
            <v>0.43918508653246657</v>
          </cell>
          <cell r="O924">
            <v>0.535692065334335</v>
          </cell>
          <cell r="P924">
            <v>0.5950228615499582</v>
          </cell>
          <cell r="Q924">
            <v>0.64458005533824581</v>
          </cell>
          <cell r="R924">
            <v>0.67168066237181823</v>
          </cell>
          <cell r="S924">
            <v>0.60028195736336787</v>
          </cell>
          <cell r="T924">
            <v>0.61717980564942176</v>
          </cell>
          <cell r="U924">
            <v>0.61717980564942176</v>
          </cell>
          <cell r="V924">
            <v>1.2517152774717475</v>
          </cell>
          <cell r="W924">
            <v>2.6552180232696614</v>
          </cell>
          <cell r="X924">
            <v>3.6356494276893452</v>
          </cell>
          <cell r="Y924">
            <v>3.5647777503659324</v>
          </cell>
          <cell r="Z924">
            <v>2.4172744969352489</v>
          </cell>
          <cell r="AA924">
            <v>0</v>
          </cell>
          <cell r="AB924">
            <v>0</v>
          </cell>
          <cell r="AC924">
            <v>0</v>
          </cell>
        </row>
        <row r="925">
          <cell r="B925" t="str">
            <v>96012</v>
          </cell>
          <cell r="C925" t="str">
            <v>93010</v>
          </cell>
          <cell r="D925" t="str">
            <v>Carpet and rug shampooing, and drapery and curtain cleaning, whether on clients' premises or not</v>
          </cell>
          <cell r="E925" t="str">
            <v>071</v>
          </cell>
          <cell r="F925">
            <v>0.57974100000000006</v>
          </cell>
          <cell r="G925">
            <v>0.6380379563469285</v>
          </cell>
          <cell r="H925">
            <v>0.69168921347001211</v>
          </cell>
          <cell r="I925">
            <v>0.78482783428825886</v>
          </cell>
          <cell r="J925">
            <v>0.84140147049131664</v>
          </cell>
          <cell r="K925">
            <v>6.0666279999999997</v>
          </cell>
          <cell r="L925">
            <v>6.463599531160253</v>
          </cell>
          <cell r="M925">
            <v>6.8660279090375376</v>
          </cell>
        </row>
        <row r="926">
          <cell r="B926" t="str">
            <v>96013</v>
          </cell>
          <cell r="C926" t="str">
            <v>93010</v>
          </cell>
          <cell r="D926" t="str">
            <v>Provision of linens, work uniforms and related items by laundries</v>
          </cell>
          <cell r="E926" t="str">
            <v>071</v>
          </cell>
          <cell r="F926">
            <v>0.80887199999999992</v>
          </cell>
          <cell r="G926">
            <v>0.89020965884119363</v>
          </cell>
          <cell r="H926">
            <v>0.96506549903821781</v>
          </cell>
          <cell r="I926">
            <v>1.0950152912704332</v>
          </cell>
          <cell r="J926">
            <v>1.1739485222526129</v>
          </cell>
          <cell r="K926">
            <v>2.3316140000000014</v>
          </cell>
          <cell r="L926">
            <v>2.4778723127503381</v>
          </cell>
          <cell r="M926">
            <v>2.6576215048307636</v>
          </cell>
        </row>
        <row r="927">
          <cell r="B927" t="str">
            <v>96014</v>
          </cell>
          <cell r="C927" t="str">
            <v>93010</v>
          </cell>
          <cell r="D927" t="str">
            <v>Diaper supply services</v>
          </cell>
          <cell r="E927" t="str">
            <v>071</v>
          </cell>
          <cell r="F927">
            <v>0.29797199999999996</v>
          </cell>
          <cell r="G927">
            <v>0.32793513987902684</v>
          </cell>
          <cell r="H927">
            <v>0.35551050954837837</v>
          </cell>
          <cell r="I927">
            <v>0.4033813710580087</v>
          </cell>
          <cell r="J927">
            <v>0.43245876859707799</v>
          </cell>
          <cell r="K927">
            <v>0.60499900000000018</v>
          </cell>
          <cell r="L927">
            <v>0.64503935226849274</v>
          </cell>
          <cell r="M927">
            <v>0.70456111974026525</v>
          </cell>
        </row>
        <row r="928">
          <cell r="B928" t="str">
            <v>96020</v>
          </cell>
          <cell r="C928" t="str">
            <v>93021</v>
          </cell>
          <cell r="D928" t="str">
            <v>Hairdressing and other beauty treatment</v>
          </cell>
          <cell r="E928" t="str">
            <v>071</v>
          </cell>
          <cell r="F928">
            <v>663.20396599999992</v>
          </cell>
          <cell r="G928">
            <v>749.08740036539393</v>
          </cell>
          <cell r="H928">
            <v>904.11784412083693</v>
          </cell>
          <cell r="I928">
            <v>1029.5396308443005</v>
          </cell>
          <cell r="J928">
            <v>1157.64473097154</v>
          </cell>
          <cell r="K928">
            <v>1572.7196052999991</v>
          </cell>
          <cell r="L928">
            <v>1680.58783843628</v>
          </cell>
          <cell r="M928">
            <v>1808.6718907591203</v>
          </cell>
          <cell r="N928">
            <v>4.0697916277501687</v>
          </cell>
          <cell r="O928">
            <v>4.9640917904636215</v>
          </cell>
          <cell r="P928">
            <v>5.5138918294689203</v>
          </cell>
          <cell r="Q928">
            <v>5.973122933982884</v>
          </cell>
          <cell r="R928">
            <v>6.2242558321488755</v>
          </cell>
          <cell r="S928">
            <v>5.5626262350015363</v>
          </cell>
          <cell r="T928">
            <v>5.7192133405076584</v>
          </cell>
          <cell r="U928">
            <v>5.7192133405076584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</row>
        <row r="929">
          <cell r="B929" t="str">
            <v>96031</v>
          </cell>
          <cell r="C929" t="str">
            <v>93030</v>
          </cell>
          <cell r="D929" t="str">
            <v>Preparing the dead for burial or cremation and embalming and morticians' services</v>
          </cell>
          <cell r="E929" t="str">
            <v>071</v>
          </cell>
          <cell r="F929">
            <v>33.333231999999995</v>
          </cell>
          <cell r="G929">
            <v>36.382663020290579</v>
          </cell>
          <cell r="H929">
            <v>38.909083796678203</v>
          </cell>
          <cell r="I929">
            <v>44.148342023568716</v>
          </cell>
          <cell r="J929">
            <v>52.718839606400529</v>
          </cell>
          <cell r="K929">
            <v>72.69424349999997</v>
          </cell>
          <cell r="L929">
            <v>78.159863451241307</v>
          </cell>
          <cell r="M929">
            <v>82.823612228123068</v>
          </cell>
          <cell r="N929">
            <v>2.3815151106867462E-2</v>
          </cell>
          <cell r="O929">
            <v>2.904831669812177E-2</v>
          </cell>
          <cell r="P929">
            <v>3.2265575026089552E-2</v>
          </cell>
          <cell r="Q929">
            <v>3.4952852200773703E-2</v>
          </cell>
          <cell r="R929">
            <v>3.6422403584424001E-2</v>
          </cell>
          <cell r="S929">
            <v>3.2550753565440037E-2</v>
          </cell>
          <cell r="T929">
            <v>3.3467052462314226E-2</v>
          </cell>
          <cell r="U929">
            <v>3.3467052462314226E-2</v>
          </cell>
          <cell r="V929">
            <v>0.21826552587993947</v>
          </cell>
          <cell r="W929">
            <v>0.46299870953514577</v>
          </cell>
          <cell r="X929">
            <v>0.63395961408454315</v>
          </cell>
          <cell r="Y929">
            <v>0.6216014970275775</v>
          </cell>
          <cell r="Z929">
            <v>0.42150774921866918</v>
          </cell>
          <cell r="AA929">
            <v>0</v>
          </cell>
          <cell r="AB929">
            <v>0</v>
          </cell>
          <cell r="AC929">
            <v>0</v>
          </cell>
        </row>
        <row r="930">
          <cell r="B930" t="str">
            <v>96032</v>
          </cell>
          <cell r="C930" t="str">
            <v>93030</v>
          </cell>
          <cell r="D930" t="str">
            <v>Providing burial or cremation services</v>
          </cell>
          <cell r="E930" t="str">
            <v>071</v>
          </cell>
          <cell r="F930">
            <v>1.994723</v>
          </cell>
          <cell r="G930">
            <v>2.1772066605429412</v>
          </cell>
          <cell r="H930">
            <v>2.3283924090577641</v>
          </cell>
          <cell r="I930">
            <v>2.6419194288234356</v>
          </cell>
          <cell r="J930">
            <v>3.1547940474598466</v>
          </cell>
          <cell r="K930">
            <v>59.083167000000003</v>
          </cell>
          <cell r="L930">
            <v>63.709317394046309</v>
          </cell>
          <cell r="M930">
            <v>65.879575936349042</v>
          </cell>
        </row>
        <row r="931">
          <cell r="B931" t="str">
            <v>96033</v>
          </cell>
          <cell r="C931" t="str">
            <v>93030</v>
          </cell>
          <cell r="D931" t="str">
            <v>Rental of equipped space in funeral parlours</v>
          </cell>
          <cell r="E931" t="str">
            <v>071</v>
          </cell>
          <cell r="F931">
            <v>1.7736349999999999</v>
          </cell>
          <cell r="G931">
            <v>1.9358928208939681</v>
          </cell>
          <cell r="H931">
            <v>2.070321678969544</v>
          </cell>
          <cell r="I931">
            <v>2.3490984794085459</v>
          </cell>
          <cell r="J931">
            <v>2.8051279001477623</v>
          </cell>
          <cell r="K931">
            <v>4.6538049999999993</v>
          </cell>
          <cell r="L931">
            <v>5.0335170901297701</v>
          </cell>
          <cell r="M931">
            <v>5.516050917426595</v>
          </cell>
        </row>
        <row r="932">
          <cell r="B932" t="str">
            <v>96034</v>
          </cell>
          <cell r="C932" t="str">
            <v>93030</v>
          </cell>
          <cell r="D932" t="str">
            <v>Rental or sale of graves</v>
          </cell>
          <cell r="E932" t="str">
            <v>071</v>
          </cell>
          <cell r="F932">
            <v>7.0943880000000004</v>
          </cell>
          <cell r="G932">
            <v>7.7434053781281484</v>
          </cell>
          <cell r="H932">
            <v>8.281109289916694</v>
          </cell>
          <cell r="I932">
            <v>9.3961926005825553</v>
          </cell>
          <cell r="J932">
            <v>11.220271201951634</v>
          </cell>
          <cell r="K932">
            <v>29.767191999999994</v>
          </cell>
          <cell r="L932">
            <v>32.1506934070066</v>
          </cell>
          <cell r="M932">
            <v>34.284791269326242</v>
          </cell>
        </row>
        <row r="933">
          <cell r="B933" t="str">
            <v>96093</v>
          </cell>
          <cell r="C933" t="str">
            <v>93091</v>
          </cell>
          <cell r="D933" t="str">
            <v>Social activities such as escort services, dating services, services of marriage bureaux</v>
          </cell>
          <cell r="E933" t="str">
            <v>071</v>
          </cell>
          <cell r="F933">
            <v>5.9020890000000001</v>
          </cell>
          <cell r="G933">
            <v>6.4091709706764322</v>
          </cell>
          <cell r="H933">
            <v>6.9752016768756953</v>
          </cell>
          <cell r="I933">
            <v>7.9144394898439705</v>
          </cell>
          <cell r="J933">
            <v>8.0273052018538955</v>
          </cell>
          <cell r="K933">
            <v>41.649299999999961</v>
          </cell>
          <cell r="L933">
            <v>44.150908238208288</v>
          </cell>
          <cell r="M933">
            <v>46.908820941091101</v>
          </cell>
          <cell r="N933">
            <v>3.5332964435654306</v>
          </cell>
          <cell r="O933">
            <v>4.3097066073806767</v>
          </cell>
          <cell r="P933">
            <v>4.7870299448320965</v>
          </cell>
          <cell r="Q933">
            <v>5.185723484149932</v>
          </cell>
          <cell r="R933">
            <v>5.4037511025424498</v>
          </cell>
          <cell r="S933">
            <v>4.829339998391978</v>
          </cell>
          <cell r="T933">
            <v>4.9652852048296943</v>
          </cell>
          <cell r="U933">
            <v>4.9652852048296943</v>
          </cell>
          <cell r="V933">
            <v>3.5350690470394904E-3</v>
          </cell>
          <cell r="W933">
            <v>7.4988132014820932E-3</v>
          </cell>
          <cell r="X933">
            <v>1.0267727804417991E-2</v>
          </cell>
          <cell r="Y933">
            <v>1.006757344237824E-2</v>
          </cell>
          <cell r="Z933">
            <v>6.8268178923034904E-3</v>
          </cell>
          <cell r="AA933">
            <v>0</v>
          </cell>
          <cell r="AB933">
            <v>0</v>
          </cell>
          <cell r="AC933">
            <v>0</v>
          </cell>
        </row>
        <row r="934">
          <cell r="B934" t="str">
            <v>96091</v>
          </cell>
          <cell r="C934" t="str">
            <v>93092</v>
          </cell>
          <cell r="D934" t="str">
            <v>Activities of sauna, steam baths, massage salons</v>
          </cell>
          <cell r="E934" t="str">
            <v>071</v>
          </cell>
          <cell r="F934">
            <v>163.60513399999996</v>
          </cell>
          <cell r="G934">
            <v>191.09956735958394</v>
          </cell>
          <cell r="H934">
            <v>274.94197981189632</v>
          </cell>
          <cell r="I934">
            <v>311.96397799551903</v>
          </cell>
          <cell r="J934">
            <v>316.41281313325624</v>
          </cell>
          <cell r="K934">
            <v>406.94370799999979</v>
          </cell>
          <cell r="L934">
            <v>431.54382779990544</v>
          </cell>
          <cell r="M934">
            <v>461.6189157048658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</row>
        <row r="935">
          <cell r="B935" t="str">
            <v>96092</v>
          </cell>
          <cell r="C935" t="str">
            <v>93099</v>
          </cell>
          <cell r="D935" t="str">
            <v>Astrological and spiritualists' activities</v>
          </cell>
          <cell r="E935" t="str">
            <v>071</v>
          </cell>
          <cell r="F935">
            <v>6.999295</v>
          </cell>
          <cell r="G935">
            <v>7.6397130282404602</v>
          </cell>
          <cell r="H935">
            <v>8.1485443690069221</v>
          </cell>
          <cell r="I935">
            <v>9.2457773016967071</v>
          </cell>
          <cell r="J935">
            <v>9.3776288673799488</v>
          </cell>
          <cell r="K935">
            <v>9.1784850000000002</v>
          </cell>
          <cell r="L935">
            <v>9.5954657628853468</v>
          </cell>
          <cell r="M935">
            <v>10.292259328858705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</row>
        <row r="936">
          <cell r="B936" t="str">
            <v>96094</v>
          </cell>
          <cell r="C936" t="str">
            <v>93099</v>
          </cell>
          <cell r="D936" t="str">
            <v>Pet care services</v>
          </cell>
          <cell r="E936" t="str">
            <v>071</v>
          </cell>
          <cell r="F936">
            <v>1.5964179999999999</v>
          </cell>
          <cell r="G936">
            <v>1.742486263704784</v>
          </cell>
          <cell r="H936">
            <v>1.8585418823583362</v>
          </cell>
          <cell r="I936">
            <v>2.1088017162328572</v>
          </cell>
          <cell r="J936">
            <v>2.1388747754173756</v>
          </cell>
          <cell r="K936">
            <v>9.8799270000000057</v>
          </cell>
          <cell r="L936">
            <v>10.41661176522485</v>
          </cell>
          <cell r="M936">
            <v>11.092086754993879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</row>
        <row r="937">
          <cell r="B937" t="str">
            <v>96099</v>
          </cell>
          <cell r="C937" t="str">
            <v>93099</v>
          </cell>
          <cell r="D937" t="str">
            <v>Other service activities n.e.c.</v>
          </cell>
          <cell r="E937" t="str">
            <v>071</v>
          </cell>
          <cell r="F937">
            <v>782.87588299999993</v>
          </cell>
          <cell r="G937">
            <v>803.50707290525008</v>
          </cell>
          <cell r="H937">
            <v>812.02342616490625</v>
          </cell>
          <cell r="I937">
            <v>777.36551291755109</v>
          </cell>
          <cell r="J937">
            <v>788.45131529433183</v>
          </cell>
          <cell r="K937">
            <v>173.930645</v>
          </cell>
          <cell r="L937">
            <v>176.80931354762609</v>
          </cell>
          <cell r="M937">
            <v>189.25157366162207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</row>
        <row r="938">
          <cell r="B938" t="str">
            <v>97000</v>
          </cell>
          <cell r="C938" t="str">
            <v>95000</v>
          </cell>
          <cell r="D938" t="str">
            <v>Activities of households as employers of domestic personnel</v>
          </cell>
          <cell r="E938" t="str">
            <v>073</v>
          </cell>
          <cell r="F938">
            <v>932.75182560000007</v>
          </cell>
          <cell r="G938">
            <v>971.46102636240016</v>
          </cell>
          <cell r="H938">
            <v>1029.2629574309631</v>
          </cell>
          <cell r="I938">
            <v>1083.2992626960886</v>
          </cell>
          <cell r="J938">
            <v>1126.9091025899481</v>
          </cell>
          <cell r="K938">
            <v>1165.3292289755</v>
          </cell>
          <cell r="L938">
            <v>1223.4996143598062</v>
          </cell>
          <cell r="M938">
            <v>1291.946797889831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</row>
        <row r="939">
          <cell r="B939">
            <v>77777</v>
          </cell>
          <cell r="D939" t="str">
            <v>Owner Occupied Dwelling</v>
          </cell>
          <cell r="F939">
            <v>16034.170512027858</v>
          </cell>
          <cell r="G939">
            <v>16624.227986870483</v>
          </cell>
          <cell r="H939">
            <v>17043.693154150274</v>
          </cell>
          <cell r="I939">
            <v>17683.934965957495</v>
          </cell>
          <cell r="J939">
            <v>18486.3478824907</v>
          </cell>
          <cell r="K939">
            <v>19488.354526095161</v>
          </cell>
          <cell r="L939">
            <v>20569.765015821522</v>
          </cell>
          <cell r="M939">
            <v>21770.241660370953</v>
          </cell>
          <cell r="T939">
            <v>0</v>
          </cell>
          <cell r="U939">
            <v>0</v>
          </cell>
          <cell r="AB939">
            <v>0</v>
          </cell>
          <cell r="AC939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IHAN"/>
      <sheetName val="Analysis"/>
      <sheetName val="Graph Analysis"/>
      <sheetName val="VALUE (RM MILLION)"/>
      <sheetName val="SUMMARY"/>
      <sheetName val="GROWTH (YoY)"/>
      <sheetName val="SHARE TO VA"/>
      <sheetName val="SHARE TO SECTOR"/>
      <sheetName val="SHARE TO GDP"/>
      <sheetName val="SHARE TO COMPONENT"/>
      <sheetName val="LABOUR (PERSON)"/>
      <sheetName val="LABOUR YOY"/>
      <sheetName val="SUMMARY 2"/>
      <sheetName val="SUMMARY (Base 2010)"/>
      <sheetName val="SUMMARY 2 (Base 201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AR4">
            <v>5.6923623718874383</v>
          </cell>
          <cell r="AS4">
            <v>37.287303999999956</v>
          </cell>
          <cell r="AT4">
            <v>-40.533390371659465</v>
          </cell>
        </row>
        <row r="5">
          <cell r="AR5">
            <v>6.0202004542691867</v>
          </cell>
          <cell r="AS5">
            <v>37.287303999999935</v>
          </cell>
          <cell r="AT5">
            <v>-40.533390371659472</v>
          </cell>
        </row>
        <row r="6">
          <cell r="AR6">
            <v>12.576575194654804</v>
          </cell>
          <cell r="AS6">
            <v>18.952437634408593</v>
          </cell>
          <cell r="AT6">
            <v>-17.95495530867456</v>
          </cell>
        </row>
        <row r="7">
          <cell r="AR7">
            <v>15.10677029940608</v>
          </cell>
          <cell r="AS7">
            <v>24.221531901840532</v>
          </cell>
          <cell r="AT7">
            <v>-17.954955308674602</v>
          </cell>
        </row>
        <row r="8">
          <cell r="AR8">
            <v>11.775093765053523</v>
          </cell>
          <cell r="AS8">
            <v>10.581189945844983</v>
          </cell>
          <cell r="AT8">
            <v>4.9981523111564785</v>
          </cell>
        </row>
        <row r="9">
          <cell r="AR9">
            <v>11.775093765053523</v>
          </cell>
          <cell r="AS9">
            <v>11.164200000000069</v>
          </cell>
          <cell r="AT9">
            <v>6.1743981507197843</v>
          </cell>
        </row>
        <row r="10">
          <cell r="AR10">
            <v>0</v>
          </cell>
          <cell r="AS10">
            <v>0</v>
          </cell>
          <cell r="AT10">
            <v>0</v>
          </cell>
        </row>
        <row r="11">
          <cell r="AR11">
            <v>0</v>
          </cell>
          <cell r="AS11">
            <v>0</v>
          </cell>
          <cell r="AT11">
            <v>0</v>
          </cell>
        </row>
        <row r="12">
          <cell r="AR12">
            <v>4.0618347844165736</v>
          </cell>
          <cell r="AS12">
            <v>5.7435621449335672</v>
          </cell>
          <cell r="AT12">
            <v>11.075019724194268</v>
          </cell>
        </row>
        <row r="13">
          <cell r="AR13">
            <v>0</v>
          </cell>
          <cell r="AS13">
            <v>0</v>
          </cell>
          <cell r="AT13">
            <v>0</v>
          </cell>
        </row>
        <row r="14">
          <cell r="AR14">
            <v>9.175047082436194</v>
          </cell>
          <cell r="AS14">
            <v>1.3528000000000873</v>
          </cell>
          <cell r="AT14">
            <v>18.332390155543198</v>
          </cell>
        </row>
        <row r="15">
          <cell r="AR15">
            <v>0</v>
          </cell>
          <cell r="AS15">
            <v>0</v>
          </cell>
          <cell r="AT15">
            <v>0</v>
          </cell>
        </row>
        <row r="16">
          <cell r="AR16">
            <v>0</v>
          </cell>
          <cell r="AS16">
            <v>0</v>
          </cell>
          <cell r="AT16">
            <v>0</v>
          </cell>
        </row>
        <row r="17">
          <cell r="AR17">
            <v>-29.747811576347672</v>
          </cell>
          <cell r="AS17">
            <v>-25.064999999999959</v>
          </cell>
          <cell r="AT17">
            <v>26.258497986932426</v>
          </cell>
        </row>
        <row r="18">
          <cell r="AR18">
            <v>9.175047082436194</v>
          </cell>
          <cell r="AS18">
            <v>1.3528000000000873</v>
          </cell>
          <cell r="AT18">
            <v>18.332390155543109</v>
          </cell>
        </row>
        <row r="19">
          <cell r="AR19">
            <v>0</v>
          </cell>
          <cell r="AS19">
            <v>0</v>
          </cell>
          <cell r="AT19">
            <v>0</v>
          </cell>
        </row>
        <row r="20">
          <cell r="AR20">
            <v>3.5581389093251703</v>
          </cell>
          <cell r="AS20">
            <v>-2.3938864121347714</v>
          </cell>
          <cell r="AT20">
            <v>-2.728653419652316</v>
          </cell>
        </row>
        <row r="21">
          <cell r="AR21">
            <v>11.478108287486721</v>
          </cell>
          <cell r="AS21">
            <v>4.4433000000000389</v>
          </cell>
          <cell r="AT21">
            <v>3.0102632651801908</v>
          </cell>
        </row>
        <row r="22">
          <cell r="AR22">
            <v>2.4184176309981487</v>
          </cell>
          <cell r="AS22">
            <v>8.7356573999999974</v>
          </cell>
          <cell r="AT22">
            <v>13.685974691357616</v>
          </cell>
        </row>
        <row r="23">
          <cell r="AR23">
            <v>1.5306514892799994</v>
          </cell>
          <cell r="AS23">
            <v>6.7328999999999306</v>
          </cell>
          <cell r="AT23">
            <v>13.46711079015388</v>
          </cell>
        </row>
        <row r="24">
          <cell r="AR24">
            <v>0</v>
          </cell>
          <cell r="AS24">
            <v>0</v>
          </cell>
          <cell r="AT24">
            <v>0</v>
          </cell>
        </row>
        <row r="25">
          <cell r="AR25">
            <v>0</v>
          </cell>
          <cell r="AS25">
            <v>0</v>
          </cell>
          <cell r="AT25">
            <v>0</v>
          </cell>
        </row>
        <row r="26">
          <cell r="AR26">
            <v>-5.6637467308612521</v>
          </cell>
          <cell r="AS26">
            <v>-1.1995925425407949</v>
          </cell>
          <cell r="AT26">
            <v>-4.952030673067787</v>
          </cell>
        </row>
        <row r="27">
          <cell r="AR27">
            <v>0</v>
          </cell>
          <cell r="AS27">
            <v>0</v>
          </cell>
          <cell r="AT27">
            <v>0</v>
          </cell>
        </row>
        <row r="28">
          <cell r="AR28">
            <v>0</v>
          </cell>
          <cell r="AS28">
            <v>0</v>
          </cell>
          <cell r="AT28">
            <v>0</v>
          </cell>
        </row>
        <row r="29">
          <cell r="AR29">
            <v>0</v>
          </cell>
          <cell r="AS29">
            <v>0</v>
          </cell>
          <cell r="AT29">
            <v>0</v>
          </cell>
        </row>
        <row r="30">
          <cell r="AR30">
            <v>0</v>
          </cell>
          <cell r="AS30">
            <v>0</v>
          </cell>
          <cell r="AT30">
            <v>0</v>
          </cell>
        </row>
        <row r="31">
          <cell r="AR31">
            <v>0</v>
          </cell>
          <cell r="AS31">
            <v>0</v>
          </cell>
          <cell r="AT31">
            <v>0</v>
          </cell>
        </row>
        <row r="32">
          <cell r="AR32">
            <v>8.4496638885777742</v>
          </cell>
          <cell r="AS32">
            <v>-11.999099999999963</v>
          </cell>
          <cell r="AT32">
            <v>-6.4891488325524493</v>
          </cell>
        </row>
        <row r="33">
          <cell r="AR33">
            <v>-1.2716402428144424</v>
          </cell>
          <cell r="AS33">
            <v>-0.32894957035521921</v>
          </cell>
          <cell r="AT33">
            <v>-0.35132386191034648</v>
          </cell>
        </row>
        <row r="34">
          <cell r="AR34">
            <v>1.822129036360387</v>
          </cell>
          <cell r="AS34">
            <v>-0.92388964498726356</v>
          </cell>
          <cell r="AT34">
            <v>8.186552629414523</v>
          </cell>
        </row>
        <row r="35">
          <cell r="AR35">
            <v>5.1367956900425504</v>
          </cell>
          <cell r="AS35">
            <v>6.749442934417238</v>
          </cell>
          <cell r="AT35">
            <v>0.80786608875995647</v>
          </cell>
        </row>
        <row r="36">
          <cell r="AR36">
            <v>5.3268866220451905</v>
          </cell>
          <cell r="AS36">
            <v>6.7352835972011027</v>
          </cell>
          <cell r="AT36">
            <v>2.3727967399684191</v>
          </cell>
        </row>
        <row r="37">
          <cell r="AR37">
            <v>0</v>
          </cell>
          <cell r="AS37">
            <v>0</v>
          </cell>
          <cell r="AT37">
            <v>0</v>
          </cell>
        </row>
        <row r="38">
          <cell r="AR38">
            <v>0</v>
          </cell>
          <cell r="AS38">
            <v>0</v>
          </cell>
          <cell r="AT38">
            <v>0</v>
          </cell>
        </row>
        <row r="39">
          <cell r="AR39">
            <v>6.0029900764082766</v>
          </cell>
          <cell r="AS39">
            <v>6.259585824822822</v>
          </cell>
          <cell r="AT39">
            <v>5.0461969742429336</v>
          </cell>
        </row>
        <row r="40">
          <cell r="AR40">
            <v>0</v>
          </cell>
          <cell r="AS40">
            <v>0</v>
          </cell>
          <cell r="AT40">
            <v>0</v>
          </cell>
        </row>
        <row r="41">
          <cell r="AR41">
            <v>2.2187368008888209</v>
          </cell>
          <cell r="AS41">
            <v>-12.511309236046852</v>
          </cell>
          <cell r="AT41">
            <v>10.593130473200718</v>
          </cell>
        </row>
        <row r="42">
          <cell r="AR42">
            <v>8.6259318592645471</v>
          </cell>
          <cell r="AS42">
            <v>27.165622100830532</v>
          </cell>
          <cell r="AT42">
            <v>-2.3856080951355385</v>
          </cell>
        </row>
        <row r="43">
          <cell r="AR43">
            <v>0</v>
          </cell>
          <cell r="AS43">
            <v>0</v>
          </cell>
          <cell r="AT43">
            <v>0</v>
          </cell>
        </row>
        <row r="44">
          <cell r="AR44">
            <v>8.5210318592645606</v>
          </cell>
          <cell r="AS44">
            <v>27.165622100830511</v>
          </cell>
          <cell r="AT44">
            <v>-2.3856080951354719</v>
          </cell>
        </row>
        <row r="45">
          <cell r="AR45">
            <v>8.5210318592645393</v>
          </cell>
          <cell r="AS45">
            <v>27.165622100830578</v>
          </cell>
          <cell r="AT45">
            <v>-2.3856080951354941</v>
          </cell>
        </row>
        <row r="46">
          <cell r="AR46">
            <v>7.1036004932222507</v>
          </cell>
          <cell r="AS46">
            <v>27.165622100830578</v>
          </cell>
          <cell r="AT46">
            <v>-2.3856080951354719</v>
          </cell>
        </row>
        <row r="47">
          <cell r="AR47">
            <v>8.5210318592645393</v>
          </cell>
          <cell r="AS47">
            <v>27.165622100830554</v>
          </cell>
          <cell r="AT47">
            <v>-2.385608095135483</v>
          </cell>
        </row>
        <row r="48">
          <cell r="AR48">
            <v>8.5210318592645606</v>
          </cell>
          <cell r="AS48">
            <v>27.165622100830511</v>
          </cell>
          <cell r="AT48">
            <v>-2.3856080951355052</v>
          </cell>
        </row>
        <row r="49">
          <cell r="AR49">
            <v>8.5210318592645606</v>
          </cell>
          <cell r="AS49">
            <v>27.165622100830554</v>
          </cell>
          <cell r="AT49">
            <v>-2.3856080951355052</v>
          </cell>
        </row>
        <row r="50">
          <cell r="AR50">
            <v>-37.702161215767035</v>
          </cell>
          <cell r="AS50">
            <v>23.183716358325125</v>
          </cell>
          <cell r="AT50">
            <v>24.460981931653226</v>
          </cell>
        </row>
        <row r="51">
          <cell r="AR51">
            <v>8.521031859264605</v>
          </cell>
          <cell r="AS51">
            <v>27.165622100830532</v>
          </cell>
          <cell r="AT51">
            <v>-2.385608095135483</v>
          </cell>
        </row>
        <row r="52">
          <cell r="AR52">
            <v>6.5067358337427939</v>
          </cell>
          <cell r="AS52">
            <v>27.154200509471483</v>
          </cell>
          <cell r="AT52">
            <v>-9.3553652431551999</v>
          </cell>
        </row>
        <row r="53">
          <cell r="AR53">
            <v>8.5210318592645162</v>
          </cell>
          <cell r="AS53">
            <v>27.165622100830554</v>
          </cell>
          <cell r="AT53">
            <v>-2.3856080951355052</v>
          </cell>
        </row>
        <row r="54">
          <cell r="AR54">
            <v>-10.195423938958115</v>
          </cell>
          <cell r="AS54">
            <v>2.9861532900432586E-2</v>
          </cell>
          <cell r="AT54">
            <v>14.709021025543723</v>
          </cell>
        </row>
        <row r="55">
          <cell r="AR55">
            <v>0</v>
          </cell>
          <cell r="AS55">
            <v>0</v>
          </cell>
          <cell r="AT55">
            <v>0</v>
          </cell>
        </row>
        <row r="56">
          <cell r="AR56">
            <v>9.8263582458084642</v>
          </cell>
          <cell r="AS56">
            <v>0.47891951901366525</v>
          </cell>
          <cell r="AT56">
            <v>9.6590067388268466</v>
          </cell>
        </row>
        <row r="57">
          <cell r="AR57">
            <v>8.5210318592645606</v>
          </cell>
          <cell r="AS57">
            <v>27.165622100830532</v>
          </cell>
          <cell r="AT57">
            <v>-2.385608095135483</v>
          </cell>
        </row>
        <row r="58">
          <cell r="AR58">
            <v>0</v>
          </cell>
          <cell r="AS58">
            <v>0</v>
          </cell>
          <cell r="AT58">
            <v>0</v>
          </cell>
        </row>
        <row r="59">
          <cell r="AR59">
            <v>0</v>
          </cell>
          <cell r="AS59">
            <v>0</v>
          </cell>
          <cell r="AT59">
            <v>0</v>
          </cell>
        </row>
        <row r="60">
          <cell r="AR60">
            <v>0</v>
          </cell>
          <cell r="AS60">
            <v>0</v>
          </cell>
          <cell r="AT60">
            <v>0</v>
          </cell>
        </row>
        <row r="61">
          <cell r="AR61">
            <v>0</v>
          </cell>
          <cell r="AS61">
            <v>0</v>
          </cell>
          <cell r="AT61">
            <v>0</v>
          </cell>
        </row>
        <row r="62">
          <cell r="AR62">
            <v>0</v>
          </cell>
          <cell r="AS62">
            <v>0</v>
          </cell>
          <cell r="AT62">
            <v>0</v>
          </cell>
        </row>
        <row r="63">
          <cell r="AR63">
            <v>0</v>
          </cell>
          <cell r="AS63">
            <v>0</v>
          </cell>
          <cell r="AT63">
            <v>0</v>
          </cell>
        </row>
        <row r="64">
          <cell r="AR64">
            <v>0</v>
          </cell>
          <cell r="AS64">
            <v>0</v>
          </cell>
          <cell r="AT64">
            <v>0</v>
          </cell>
        </row>
        <row r="65">
          <cell r="AR65">
            <v>0</v>
          </cell>
          <cell r="AS65">
            <v>0</v>
          </cell>
          <cell r="AT65">
            <v>0</v>
          </cell>
        </row>
        <row r="66">
          <cell r="AR66">
            <v>5.7782058431504968</v>
          </cell>
          <cell r="AS66">
            <v>32.608062329705746</v>
          </cell>
          <cell r="AT66">
            <v>19.353503340472233</v>
          </cell>
        </row>
        <row r="67">
          <cell r="AR67">
            <v>14.085062647410474</v>
          </cell>
          <cell r="AS67">
            <v>20.144426532328374</v>
          </cell>
          <cell r="AT67">
            <v>15.039658788333954</v>
          </cell>
        </row>
        <row r="68">
          <cell r="AR68">
            <v>0</v>
          </cell>
          <cell r="AS68">
            <v>0</v>
          </cell>
          <cell r="AT68">
            <v>0</v>
          </cell>
        </row>
        <row r="69">
          <cell r="AR69">
            <v>26.053424576362772</v>
          </cell>
          <cell r="AS69">
            <v>39.971056723515666</v>
          </cell>
          <cell r="AT69">
            <v>16.375732935850795</v>
          </cell>
        </row>
        <row r="70">
          <cell r="AR70">
            <v>0</v>
          </cell>
          <cell r="AS70">
            <v>0</v>
          </cell>
          <cell r="AT70">
            <v>0</v>
          </cell>
        </row>
        <row r="71">
          <cell r="AR71">
            <v>-19.0766104559582</v>
          </cell>
          <cell r="AS71">
            <v>34.118844825193648</v>
          </cell>
          <cell r="AT71">
            <v>18.830945693797684</v>
          </cell>
        </row>
        <row r="72">
          <cell r="AR72">
            <v>0</v>
          </cell>
          <cell r="AS72">
            <v>0</v>
          </cell>
          <cell r="AT72">
            <v>0</v>
          </cell>
        </row>
        <row r="73">
          <cell r="AR73">
            <v>12.459567668615247</v>
          </cell>
          <cell r="AS73">
            <v>28.224909918590988</v>
          </cell>
          <cell r="AT73">
            <v>20.572174797668641</v>
          </cell>
        </row>
        <row r="74">
          <cell r="AR74">
            <v>-5.0982634129551618</v>
          </cell>
          <cell r="AS74">
            <v>8.7615500136210898</v>
          </cell>
          <cell r="AT74">
            <v>-5.8400417141532879</v>
          </cell>
        </row>
        <row r="75">
          <cell r="AR75">
            <v>40.155429098268904</v>
          </cell>
          <cell r="AS75">
            <v>32.557557162042002</v>
          </cell>
          <cell r="AT75">
            <v>18.823534135891972</v>
          </cell>
        </row>
        <row r="76">
          <cell r="AR76">
            <v>13.548971030036206</v>
          </cell>
          <cell r="AS76">
            <v>38.285536458004479</v>
          </cell>
          <cell r="AT76">
            <v>10.208667222177702</v>
          </cell>
        </row>
        <row r="77">
          <cell r="AR77">
            <v>5.0424665561464854</v>
          </cell>
          <cell r="AS77">
            <v>14.100036120642745</v>
          </cell>
          <cell r="AT77">
            <v>1.3702671846803627</v>
          </cell>
        </row>
        <row r="78">
          <cell r="AR78">
            <v>0</v>
          </cell>
          <cell r="AS78">
            <v>0</v>
          </cell>
          <cell r="AT78">
            <v>0</v>
          </cell>
        </row>
        <row r="79">
          <cell r="AR79">
            <v>20.88457287796026</v>
          </cell>
          <cell r="AS79">
            <v>17.22819698885376</v>
          </cell>
          <cell r="AT79">
            <v>26.244531627981125</v>
          </cell>
        </row>
        <row r="80">
          <cell r="AR80">
            <v>-31.264157677942162</v>
          </cell>
          <cell r="AS80">
            <v>-16.870734968446921</v>
          </cell>
          <cell r="AT80">
            <v>5.4802193251499043</v>
          </cell>
        </row>
        <row r="81">
          <cell r="AR81">
            <v>6.6175448759109301</v>
          </cell>
          <cell r="AS81">
            <v>-54.082555575433368</v>
          </cell>
          <cell r="AT81">
            <v>-28.172407937043108</v>
          </cell>
        </row>
        <row r="82">
          <cell r="AR82">
            <v>1.0747380974102105</v>
          </cell>
          <cell r="AS82">
            <v>-39.122046454527769</v>
          </cell>
          <cell r="AT82">
            <v>-38.169406302913579</v>
          </cell>
        </row>
        <row r="83">
          <cell r="AR83">
            <v>60.340266650110294</v>
          </cell>
          <cell r="AS83">
            <v>23.449599207089488</v>
          </cell>
          <cell r="AT83">
            <v>0.60816939930408154</v>
          </cell>
        </row>
        <row r="84">
          <cell r="AR84">
            <v>27.399737394172963</v>
          </cell>
          <cell r="AS84">
            <v>28.843125336610555</v>
          </cell>
          <cell r="AT84">
            <v>17.012042518991354</v>
          </cell>
        </row>
        <row r="85">
          <cell r="AR85">
            <v>-7.9058980016840312</v>
          </cell>
          <cell r="AS85">
            <v>27.996295059242083</v>
          </cell>
          <cell r="AT85">
            <v>20.044108740016654</v>
          </cell>
        </row>
        <row r="86">
          <cell r="AR86">
            <v>-7.5019840338619526</v>
          </cell>
          <cell r="AS86">
            <v>25.684839985670948</v>
          </cell>
          <cell r="AT86">
            <v>9.8860334894793844</v>
          </cell>
        </row>
        <row r="87">
          <cell r="AR87">
            <v>0</v>
          </cell>
          <cell r="AS87">
            <v>0</v>
          </cell>
          <cell r="AT87">
            <v>0</v>
          </cell>
        </row>
        <row r="88">
          <cell r="AR88">
            <v>5.0205386834948573</v>
          </cell>
          <cell r="AS88">
            <v>24.20724272327217</v>
          </cell>
          <cell r="AT88">
            <v>-6.2645147828406245</v>
          </cell>
        </row>
        <row r="89">
          <cell r="AR89">
            <v>3.99621076031631</v>
          </cell>
          <cell r="AS89">
            <v>33.654257784429873</v>
          </cell>
          <cell r="AT89">
            <v>13.203616404226427</v>
          </cell>
        </row>
        <row r="90">
          <cell r="AR90">
            <v>0</v>
          </cell>
          <cell r="AS90">
            <v>0</v>
          </cell>
          <cell r="AT90">
            <v>0</v>
          </cell>
        </row>
        <row r="91">
          <cell r="AR91">
            <v>-30.447851473379707</v>
          </cell>
          <cell r="AS91">
            <v>-39.251072338165848</v>
          </cell>
          <cell r="AT91">
            <v>-9.6384617636055996</v>
          </cell>
        </row>
        <row r="92">
          <cell r="AR92">
            <v>0</v>
          </cell>
          <cell r="AS92">
            <v>0</v>
          </cell>
          <cell r="AT92">
            <v>0</v>
          </cell>
        </row>
        <row r="93">
          <cell r="AR93">
            <v>0</v>
          </cell>
          <cell r="AS93">
            <v>0</v>
          </cell>
          <cell r="AT93">
            <v>0</v>
          </cell>
        </row>
        <row r="94">
          <cell r="AR94">
            <v>0</v>
          </cell>
          <cell r="AS94">
            <v>0</v>
          </cell>
          <cell r="AT94">
            <v>0</v>
          </cell>
        </row>
        <row r="95">
          <cell r="AR95">
            <v>44.524507606161023</v>
          </cell>
          <cell r="AS95">
            <v>13.727421642677996</v>
          </cell>
          <cell r="AT95">
            <v>12.880835353801135</v>
          </cell>
        </row>
        <row r="96">
          <cell r="AR96">
            <v>-11.905248093769005</v>
          </cell>
          <cell r="AS96">
            <v>-8.8809076639052247</v>
          </cell>
          <cell r="AT96">
            <v>-14.909414002004073</v>
          </cell>
        </row>
        <row r="97">
          <cell r="AR97">
            <v>0</v>
          </cell>
          <cell r="AS97">
            <v>0</v>
          </cell>
          <cell r="AT97">
            <v>0</v>
          </cell>
        </row>
        <row r="98">
          <cell r="AR98">
            <v>0</v>
          </cell>
          <cell r="AS98">
            <v>0</v>
          </cell>
          <cell r="AT98">
            <v>0</v>
          </cell>
        </row>
        <row r="99">
          <cell r="AR99">
            <v>0</v>
          </cell>
          <cell r="AS99">
            <v>0</v>
          </cell>
          <cell r="AT99">
            <v>0</v>
          </cell>
        </row>
        <row r="100">
          <cell r="AR100">
            <v>0</v>
          </cell>
          <cell r="AS100">
            <v>0</v>
          </cell>
          <cell r="AT100">
            <v>0</v>
          </cell>
        </row>
        <row r="101">
          <cell r="AR101">
            <v>0</v>
          </cell>
          <cell r="AS101">
            <v>0</v>
          </cell>
          <cell r="AT101">
            <v>0</v>
          </cell>
        </row>
        <row r="102">
          <cell r="AR102">
            <v>0</v>
          </cell>
          <cell r="AS102">
            <v>0</v>
          </cell>
          <cell r="AT102">
            <v>0</v>
          </cell>
        </row>
        <row r="103">
          <cell r="AR103">
            <v>-19.965351468846514</v>
          </cell>
          <cell r="AS103">
            <v>-21.213606541832895</v>
          </cell>
          <cell r="AT103">
            <v>-13.032022751949757</v>
          </cell>
        </row>
        <row r="104">
          <cell r="AR104">
            <v>0</v>
          </cell>
          <cell r="AS104">
            <v>0</v>
          </cell>
          <cell r="AT104">
            <v>0</v>
          </cell>
        </row>
        <row r="105">
          <cell r="AR105">
            <v>3.9152569082261612</v>
          </cell>
          <cell r="AS105">
            <v>-15.316900000000011</v>
          </cell>
          <cell r="AT105">
            <v>-0.28357403276730864</v>
          </cell>
        </row>
        <row r="106">
          <cell r="AR106">
            <v>0</v>
          </cell>
          <cell r="AS106">
            <v>0</v>
          </cell>
          <cell r="AT106">
            <v>0</v>
          </cell>
        </row>
        <row r="107">
          <cell r="AR107">
            <v>0</v>
          </cell>
          <cell r="AS107">
            <v>0</v>
          </cell>
          <cell r="AT107">
            <v>0</v>
          </cell>
        </row>
        <row r="108">
          <cell r="AR108">
            <v>0</v>
          </cell>
          <cell r="AS108">
            <v>0</v>
          </cell>
          <cell r="AT108">
            <v>0</v>
          </cell>
        </row>
        <row r="109">
          <cell r="AR109">
            <v>0</v>
          </cell>
          <cell r="AS109">
            <v>0</v>
          </cell>
          <cell r="AT109">
            <v>0</v>
          </cell>
        </row>
        <row r="110">
          <cell r="AR110">
            <v>5.3794037073214396</v>
          </cell>
          <cell r="AS110">
            <v>-15.432197708305528</v>
          </cell>
          <cell r="AT110">
            <v>-0.54298888797063016</v>
          </cell>
        </row>
        <row r="111">
          <cell r="AR111">
            <v>0</v>
          </cell>
          <cell r="AS111">
            <v>0</v>
          </cell>
          <cell r="AT111">
            <v>0</v>
          </cell>
        </row>
        <row r="112">
          <cell r="AR112">
            <v>3.9152569082261168</v>
          </cell>
          <cell r="AS112">
            <v>-15.316899999999967</v>
          </cell>
          <cell r="AT112">
            <v>-0.28357403276734194</v>
          </cell>
        </row>
        <row r="113">
          <cell r="AR113">
            <v>3.915256908226139</v>
          </cell>
          <cell r="AS113">
            <v>-15.3169</v>
          </cell>
          <cell r="AT113">
            <v>-0.28357403276728643</v>
          </cell>
        </row>
        <row r="114">
          <cell r="AR114">
            <v>3.915256908226139</v>
          </cell>
          <cell r="AS114">
            <v>-15.316900000000011</v>
          </cell>
          <cell r="AT114">
            <v>-0.28357403276730864</v>
          </cell>
        </row>
        <row r="115">
          <cell r="AR115">
            <v>3.9152569082261168</v>
          </cell>
          <cell r="AS115">
            <v>-15.316899999999977</v>
          </cell>
          <cell r="AT115">
            <v>-0.28357403276728643</v>
          </cell>
        </row>
        <row r="116">
          <cell r="AR116">
            <v>0</v>
          </cell>
          <cell r="AS116">
            <v>0</v>
          </cell>
          <cell r="AT116">
            <v>0</v>
          </cell>
        </row>
        <row r="117">
          <cell r="AR117">
            <v>0</v>
          </cell>
          <cell r="AS117">
            <v>0</v>
          </cell>
          <cell r="AT117">
            <v>0</v>
          </cell>
        </row>
        <row r="118">
          <cell r="AR118">
            <v>0</v>
          </cell>
          <cell r="AS118">
            <v>0</v>
          </cell>
          <cell r="AT118">
            <v>0</v>
          </cell>
        </row>
        <row r="119">
          <cell r="AR119">
            <v>0</v>
          </cell>
          <cell r="AS119">
            <v>0</v>
          </cell>
          <cell r="AT119">
            <v>0</v>
          </cell>
        </row>
        <row r="120">
          <cell r="AR120">
            <v>6.5028361336112228</v>
          </cell>
          <cell r="AS120">
            <v>2.2047562205999238</v>
          </cell>
          <cell r="AT120">
            <v>0.89494703391819197</v>
          </cell>
        </row>
        <row r="121">
          <cell r="AR121">
            <v>0</v>
          </cell>
          <cell r="AS121">
            <v>0</v>
          </cell>
          <cell r="AT121">
            <v>0</v>
          </cell>
        </row>
        <row r="122">
          <cell r="AR122">
            <v>0</v>
          </cell>
          <cell r="AS122">
            <v>0</v>
          </cell>
          <cell r="AT122">
            <v>0</v>
          </cell>
        </row>
        <row r="123">
          <cell r="AR123">
            <v>0</v>
          </cell>
          <cell r="AS123">
            <v>0</v>
          </cell>
          <cell r="AT123">
            <v>0</v>
          </cell>
        </row>
        <row r="124">
          <cell r="AR124">
            <v>0</v>
          </cell>
          <cell r="AS124">
            <v>0</v>
          </cell>
          <cell r="AT124">
            <v>0</v>
          </cell>
        </row>
        <row r="125">
          <cell r="AR125">
            <v>0</v>
          </cell>
          <cell r="AS125">
            <v>0</v>
          </cell>
          <cell r="AT125">
            <v>0</v>
          </cell>
        </row>
        <row r="126">
          <cell r="AR126">
            <v>-1.6833528211130711</v>
          </cell>
          <cell r="AS126">
            <v>5.6211356287835912</v>
          </cell>
          <cell r="AT126">
            <v>17.381095101983135</v>
          </cell>
        </row>
        <row r="127">
          <cell r="AR127">
            <v>0</v>
          </cell>
          <cell r="AS127">
            <v>0</v>
          </cell>
          <cell r="AT127">
            <v>0</v>
          </cell>
        </row>
        <row r="128">
          <cell r="AR128">
            <v>0</v>
          </cell>
          <cell r="AS128">
            <v>0</v>
          </cell>
          <cell r="AT128">
            <v>0</v>
          </cell>
        </row>
        <row r="129">
          <cell r="AR129">
            <v>0</v>
          </cell>
          <cell r="AS129">
            <v>0</v>
          </cell>
          <cell r="AT129">
            <v>0</v>
          </cell>
        </row>
        <row r="130">
          <cell r="AR130">
            <v>-1.6833528211130488</v>
          </cell>
          <cell r="AS130">
            <v>5.6211356287835468</v>
          </cell>
          <cell r="AT130">
            <v>17.381095101983178</v>
          </cell>
        </row>
        <row r="131">
          <cell r="AR131">
            <v>-1.8121881516276694</v>
          </cell>
          <cell r="AS131">
            <v>5.1626503711993399</v>
          </cell>
          <cell r="AT131">
            <v>17.381095101983224</v>
          </cell>
        </row>
        <row r="132">
          <cell r="AR132">
            <v>0</v>
          </cell>
          <cell r="AS132">
            <v>0</v>
          </cell>
          <cell r="AT132">
            <v>0</v>
          </cell>
        </row>
        <row r="133">
          <cell r="AR133">
            <v>0</v>
          </cell>
          <cell r="AS133">
            <v>0</v>
          </cell>
          <cell r="AT133">
            <v>0</v>
          </cell>
        </row>
        <row r="134">
          <cell r="AR134">
            <v>0</v>
          </cell>
          <cell r="AS134">
            <v>0</v>
          </cell>
          <cell r="AT134">
            <v>0</v>
          </cell>
        </row>
        <row r="135">
          <cell r="AR135">
            <v>0</v>
          </cell>
          <cell r="AS135">
            <v>0</v>
          </cell>
          <cell r="AT135">
            <v>0</v>
          </cell>
        </row>
        <row r="136">
          <cell r="AR136">
            <v>0</v>
          </cell>
          <cell r="AS136">
            <v>0</v>
          </cell>
          <cell r="AT136">
            <v>0</v>
          </cell>
        </row>
        <row r="137">
          <cell r="AR137">
            <v>0</v>
          </cell>
          <cell r="AS137">
            <v>0</v>
          </cell>
          <cell r="AT137">
            <v>0</v>
          </cell>
        </row>
        <row r="138">
          <cell r="AR138">
            <v>0</v>
          </cell>
          <cell r="AS138">
            <v>0</v>
          </cell>
          <cell r="AT138">
            <v>0</v>
          </cell>
        </row>
        <row r="139">
          <cell r="AR139">
            <v>0</v>
          </cell>
          <cell r="AS139">
            <v>0</v>
          </cell>
          <cell r="AT139">
            <v>0</v>
          </cell>
        </row>
        <row r="140">
          <cell r="AR140">
            <v>0</v>
          </cell>
          <cell r="AS140">
            <v>0</v>
          </cell>
          <cell r="AT140">
            <v>0</v>
          </cell>
        </row>
        <row r="141">
          <cell r="AR141">
            <v>0</v>
          </cell>
          <cell r="AS141">
            <v>0</v>
          </cell>
          <cell r="AT141">
            <v>0</v>
          </cell>
        </row>
        <row r="142">
          <cell r="AR142">
            <v>0</v>
          </cell>
          <cell r="AS142">
            <v>0</v>
          </cell>
          <cell r="AT142">
            <v>0</v>
          </cell>
        </row>
        <row r="143">
          <cell r="AR143">
            <v>0</v>
          </cell>
          <cell r="AS143">
            <v>0</v>
          </cell>
          <cell r="AT143">
            <v>0</v>
          </cell>
        </row>
        <row r="144">
          <cell r="AR144">
            <v>-1.6833528211130599</v>
          </cell>
          <cell r="AS144">
            <v>5.6211356287835246</v>
          </cell>
          <cell r="AT144">
            <v>17.381095101983203</v>
          </cell>
        </row>
        <row r="145">
          <cell r="AR145">
            <v>0</v>
          </cell>
          <cell r="AS145">
            <v>0</v>
          </cell>
          <cell r="AT145">
            <v>0</v>
          </cell>
        </row>
        <row r="146">
          <cell r="AR146">
            <v>0.65666966624793321</v>
          </cell>
          <cell r="AS146">
            <v>28.275978209544594</v>
          </cell>
          <cell r="AT146">
            <v>20.954026622469925</v>
          </cell>
        </row>
        <row r="147">
          <cell r="AR147">
            <v>0</v>
          </cell>
          <cell r="AS147">
            <v>0</v>
          </cell>
          <cell r="AT147">
            <v>0</v>
          </cell>
        </row>
        <row r="148">
          <cell r="AR148">
            <v>0</v>
          </cell>
          <cell r="AS148">
            <v>0</v>
          </cell>
          <cell r="AT148">
            <v>0</v>
          </cell>
        </row>
        <row r="149">
          <cell r="AR149">
            <v>0</v>
          </cell>
          <cell r="AS149">
            <v>0</v>
          </cell>
          <cell r="AT149">
            <v>0</v>
          </cell>
        </row>
        <row r="150">
          <cell r="AR150">
            <v>1.2269350112015243</v>
          </cell>
          <cell r="AS150">
            <v>8.4200073946788976</v>
          </cell>
          <cell r="AT150">
            <v>1.5260621999596102</v>
          </cell>
        </row>
        <row r="151">
          <cell r="AR151">
            <v>-11.432149404485036</v>
          </cell>
          <cell r="AS151">
            <v>15.071599898504594</v>
          </cell>
          <cell r="AT151">
            <v>12.294703440455933</v>
          </cell>
        </row>
        <row r="152">
          <cell r="AR152">
            <v>0</v>
          </cell>
          <cell r="AS152">
            <v>0</v>
          </cell>
          <cell r="AT152">
            <v>0</v>
          </cell>
        </row>
        <row r="153">
          <cell r="AR153">
            <v>0</v>
          </cell>
          <cell r="AS153">
            <v>0</v>
          </cell>
          <cell r="AT153">
            <v>0</v>
          </cell>
        </row>
        <row r="154">
          <cell r="AR154">
            <v>0</v>
          </cell>
          <cell r="AS154">
            <v>0</v>
          </cell>
          <cell r="AT154">
            <v>0</v>
          </cell>
        </row>
        <row r="155">
          <cell r="AR155">
            <v>9.4845242049255809</v>
          </cell>
          <cell r="AS155">
            <v>14.035488578729783</v>
          </cell>
          <cell r="AT155">
            <v>3.0872612884544681</v>
          </cell>
        </row>
        <row r="156">
          <cell r="AR156">
            <v>10.986860229098493</v>
          </cell>
          <cell r="AS156">
            <v>4.6960018013352034</v>
          </cell>
          <cell r="AT156">
            <v>3.0947451723531527</v>
          </cell>
        </row>
        <row r="157">
          <cell r="AR157">
            <v>21.871329935661322</v>
          </cell>
          <cell r="AS157">
            <v>20.305839867430841</v>
          </cell>
          <cell r="AT157">
            <v>8.3784614841196259</v>
          </cell>
        </row>
        <row r="158">
          <cell r="AR158">
            <v>-7.7954811653047518</v>
          </cell>
          <cell r="AS158">
            <v>40.326505862092567</v>
          </cell>
          <cell r="AT158">
            <v>8.3784614841196703</v>
          </cell>
        </row>
        <row r="159">
          <cell r="AR159">
            <v>0</v>
          </cell>
          <cell r="AS159">
            <v>0</v>
          </cell>
          <cell r="AT159">
            <v>0</v>
          </cell>
        </row>
        <row r="160">
          <cell r="AR160">
            <v>16.606415403658371</v>
          </cell>
          <cell r="AS160">
            <v>30.714767554157806</v>
          </cell>
          <cell r="AT160">
            <v>8.3784614841196472</v>
          </cell>
        </row>
        <row r="161">
          <cell r="AR161">
            <v>0</v>
          </cell>
          <cell r="AS161">
            <v>0</v>
          </cell>
          <cell r="AT161">
            <v>0</v>
          </cell>
        </row>
        <row r="162">
          <cell r="AR162">
            <v>0</v>
          </cell>
          <cell r="AS162">
            <v>0</v>
          </cell>
          <cell r="AT162">
            <v>0</v>
          </cell>
        </row>
        <row r="163">
          <cell r="AR163">
            <v>-25.020554313432662</v>
          </cell>
          <cell r="AS163">
            <v>2.9404239306084934</v>
          </cell>
          <cell r="AT163">
            <v>8.3784614841196472</v>
          </cell>
        </row>
        <row r="164">
          <cell r="AR164">
            <v>0</v>
          </cell>
          <cell r="AS164">
            <v>0</v>
          </cell>
          <cell r="AT164">
            <v>0</v>
          </cell>
        </row>
        <row r="165">
          <cell r="AR165">
            <v>-42.275932557571103</v>
          </cell>
          <cell r="AS165">
            <v>-84.773487325352903</v>
          </cell>
          <cell r="AT165">
            <v>-80.396992826776753</v>
          </cell>
        </row>
        <row r="166">
          <cell r="AR166">
            <v>-17.126791098108253</v>
          </cell>
          <cell r="AS166">
            <v>87.774807356418165</v>
          </cell>
          <cell r="AT166">
            <v>8.3784614841196472</v>
          </cell>
        </row>
        <row r="167">
          <cell r="AR167">
            <v>-27.309954324056218</v>
          </cell>
          <cell r="AS167">
            <v>3.1923032367313864</v>
          </cell>
          <cell r="AT167">
            <v>8.3784614841196472</v>
          </cell>
        </row>
        <row r="168">
          <cell r="AR168">
            <v>0</v>
          </cell>
          <cell r="AS168">
            <v>0</v>
          </cell>
          <cell r="AT168">
            <v>0</v>
          </cell>
        </row>
        <row r="169">
          <cell r="AR169">
            <v>0</v>
          </cell>
          <cell r="AS169">
            <v>0</v>
          </cell>
          <cell r="AT169">
            <v>0</v>
          </cell>
        </row>
        <row r="170">
          <cell r="AR170">
            <v>46.209205213366801</v>
          </cell>
          <cell r="AS170">
            <v>-84.168655380767049</v>
          </cell>
          <cell r="AT170">
            <v>8.3784614841196046</v>
          </cell>
        </row>
        <row r="171">
          <cell r="AR171">
            <v>18.954847391346853</v>
          </cell>
          <cell r="AS171">
            <v>101.96478128856955</v>
          </cell>
          <cell r="AT171">
            <v>8.3784614841196472</v>
          </cell>
        </row>
        <row r="172">
          <cell r="AR172">
            <v>20.075505475187818</v>
          </cell>
          <cell r="AS172">
            <v>18.266316418804649</v>
          </cell>
          <cell r="AT172">
            <v>8.3784614841196472</v>
          </cell>
        </row>
        <row r="173">
          <cell r="AR173">
            <v>-5.7662614954159359</v>
          </cell>
          <cell r="AS173">
            <v>-10.720686246126332</v>
          </cell>
          <cell r="AT173">
            <v>8.3784614841196472</v>
          </cell>
        </row>
        <row r="174">
          <cell r="AR174">
            <v>0</v>
          </cell>
          <cell r="AS174">
            <v>0</v>
          </cell>
          <cell r="AT174">
            <v>0</v>
          </cell>
        </row>
        <row r="175">
          <cell r="AR175">
            <v>0</v>
          </cell>
          <cell r="AS175">
            <v>0</v>
          </cell>
          <cell r="AT175">
            <v>0</v>
          </cell>
        </row>
        <row r="176">
          <cell r="AR176">
            <v>147.39789599572276</v>
          </cell>
          <cell r="AS176">
            <v>72.301808916769517</v>
          </cell>
          <cell r="AT176">
            <v>8.3784614841196472</v>
          </cell>
        </row>
        <row r="177">
          <cell r="AR177">
            <v>40.992082989419742</v>
          </cell>
          <cell r="AS177">
            <v>0.3752371128865617</v>
          </cell>
          <cell r="AT177">
            <v>4.5013688615781478</v>
          </cell>
        </row>
        <row r="178">
          <cell r="AR178">
            <v>69.0228170615447</v>
          </cell>
          <cell r="AS178">
            <v>30.986845339728109</v>
          </cell>
          <cell r="AT178">
            <v>8.3784614841196472</v>
          </cell>
        </row>
        <row r="179">
          <cell r="AR179">
            <v>-25.054771827090072</v>
          </cell>
          <cell r="AS179">
            <v>19.224002604341784</v>
          </cell>
          <cell r="AT179">
            <v>8.3784614841196472</v>
          </cell>
        </row>
        <row r="180">
          <cell r="AR180">
            <v>28.796496690140504</v>
          </cell>
          <cell r="AS180">
            <v>13.895491788794011</v>
          </cell>
          <cell r="AT180">
            <v>9.1659175778923796</v>
          </cell>
        </row>
        <row r="181">
          <cell r="AR181">
            <v>0</v>
          </cell>
          <cell r="AS181">
            <v>0</v>
          </cell>
          <cell r="AT181">
            <v>0</v>
          </cell>
        </row>
        <row r="182">
          <cell r="AR182">
            <v>0</v>
          </cell>
          <cell r="AS182">
            <v>0</v>
          </cell>
          <cell r="AT182">
            <v>0</v>
          </cell>
        </row>
        <row r="183">
          <cell r="AR183">
            <v>0</v>
          </cell>
          <cell r="AS183">
            <v>0</v>
          </cell>
          <cell r="AT183">
            <v>0</v>
          </cell>
        </row>
        <row r="184">
          <cell r="AR184">
            <v>0</v>
          </cell>
          <cell r="AS184">
            <v>0</v>
          </cell>
          <cell r="AT184">
            <v>0</v>
          </cell>
        </row>
        <row r="185">
          <cell r="AR185">
            <v>0</v>
          </cell>
          <cell r="AS185">
            <v>0</v>
          </cell>
          <cell r="AT185">
            <v>0</v>
          </cell>
        </row>
        <row r="186">
          <cell r="AR186">
            <v>0</v>
          </cell>
          <cell r="AS186">
            <v>0</v>
          </cell>
          <cell r="AT186">
            <v>0</v>
          </cell>
        </row>
        <row r="187">
          <cell r="AR187">
            <v>0</v>
          </cell>
          <cell r="AS187">
            <v>0</v>
          </cell>
          <cell r="AT187">
            <v>0</v>
          </cell>
        </row>
        <row r="188">
          <cell r="AR188">
            <v>0</v>
          </cell>
          <cell r="AS188">
            <v>0</v>
          </cell>
          <cell r="AT188">
            <v>0</v>
          </cell>
        </row>
        <row r="189">
          <cell r="AR189">
            <v>0</v>
          </cell>
          <cell r="AS189">
            <v>0</v>
          </cell>
          <cell r="AT189">
            <v>0</v>
          </cell>
        </row>
        <row r="190">
          <cell r="AR190">
            <v>0</v>
          </cell>
          <cell r="AS190">
            <v>0</v>
          </cell>
          <cell r="AT190">
            <v>0</v>
          </cell>
        </row>
        <row r="191">
          <cell r="AR191">
            <v>0</v>
          </cell>
          <cell r="AS191">
            <v>0</v>
          </cell>
          <cell r="AT191">
            <v>0</v>
          </cell>
        </row>
        <row r="192">
          <cell r="AR192">
            <v>0</v>
          </cell>
          <cell r="AS192">
            <v>0</v>
          </cell>
          <cell r="AT192">
            <v>0</v>
          </cell>
        </row>
        <row r="193">
          <cell r="AR193">
            <v>0</v>
          </cell>
          <cell r="AS193">
            <v>0</v>
          </cell>
          <cell r="AT193">
            <v>0</v>
          </cell>
        </row>
        <row r="194">
          <cell r="AR194">
            <v>0</v>
          </cell>
          <cell r="AS194">
            <v>0</v>
          </cell>
          <cell r="AT194">
            <v>0</v>
          </cell>
        </row>
        <row r="195">
          <cell r="AR195">
            <v>0</v>
          </cell>
          <cell r="AS195">
            <v>0</v>
          </cell>
          <cell r="AT195">
            <v>0</v>
          </cell>
        </row>
        <row r="196">
          <cell r="AR196">
            <v>0</v>
          </cell>
          <cell r="AS196">
            <v>0</v>
          </cell>
          <cell r="AT196">
            <v>0</v>
          </cell>
        </row>
        <row r="197">
          <cell r="AR197">
            <v>0</v>
          </cell>
          <cell r="AS197">
            <v>0</v>
          </cell>
          <cell r="AT197">
            <v>0</v>
          </cell>
        </row>
        <row r="198">
          <cell r="AR198">
            <v>0</v>
          </cell>
          <cell r="AS198">
            <v>0</v>
          </cell>
          <cell r="AT198">
            <v>0</v>
          </cell>
        </row>
        <row r="199">
          <cell r="AR199">
            <v>0</v>
          </cell>
          <cell r="AS199">
            <v>0</v>
          </cell>
          <cell r="AT199">
            <v>0</v>
          </cell>
        </row>
        <row r="200">
          <cell r="AR200">
            <v>0</v>
          </cell>
          <cell r="AS200">
            <v>0</v>
          </cell>
          <cell r="AT200">
            <v>0</v>
          </cell>
        </row>
        <row r="201">
          <cell r="AR201">
            <v>-45.820494506482575</v>
          </cell>
          <cell r="AS201">
            <v>95.718463458565367</v>
          </cell>
          <cell r="AT201">
            <v>8.3784614841196472</v>
          </cell>
        </row>
        <row r="202">
          <cell r="AR202">
            <v>1.1041795054565595</v>
          </cell>
          <cell r="AS202">
            <v>27.030043559730245</v>
          </cell>
          <cell r="AT202">
            <v>-12.435631078724807</v>
          </cell>
        </row>
        <row r="203">
          <cell r="AR203">
            <v>3.7900441815799324</v>
          </cell>
          <cell r="AS203">
            <v>23.93762418325316</v>
          </cell>
          <cell r="AT203">
            <v>-13.691020444447977</v>
          </cell>
        </row>
        <row r="204">
          <cell r="AR204">
            <v>6.9258605002960216</v>
          </cell>
          <cell r="AS204">
            <v>24.931222642540796</v>
          </cell>
          <cell r="AT204">
            <v>-17.582833061471625</v>
          </cell>
        </row>
        <row r="205">
          <cell r="AR205">
            <v>15.482045234407682</v>
          </cell>
          <cell r="AS205">
            <v>17.868681070466931</v>
          </cell>
          <cell r="AT205">
            <v>-8.3897192030054075</v>
          </cell>
        </row>
        <row r="206">
          <cell r="AR206">
            <v>11.712632150413915</v>
          </cell>
          <cell r="AS206">
            <v>16.395779166780102</v>
          </cell>
          <cell r="AT206">
            <v>-11.380860929852021</v>
          </cell>
        </row>
        <row r="207">
          <cell r="AR207">
            <v>3.6364272547581233</v>
          </cell>
          <cell r="AS207">
            <v>13.446198221202387</v>
          </cell>
          <cell r="AT207">
            <v>0.59513095301766405</v>
          </cell>
        </row>
        <row r="208">
          <cell r="AR208">
            <v>4.8124832547850049</v>
          </cell>
          <cell r="AS208">
            <v>0</v>
          </cell>
          <cell r="AT208">
            <v>8.803744833679449</v>
          </cell>
        </row>
        <row r="209">
          <cell r="AR209">
            <v>9.0126333119149535</v>
          </cell>
          <cell r="AS209">
            <v>8.5551358350723472</v>
          </cell>
          <cell r="AT209">
            <v>4.7350701732622014</v>
          </cell>
        </row>
        <row r="210">
          <cell r="AR210">
            <v>4.9544882405213597</v>
          </cell>
          <cell r="AS210">
            <v>8.6741680283366698</v>
          </cell>
          <cell r="AT210">
            <v>10.261640236774161</v>
          </cell>
        </row>
        <row r="211">
          <cell r="AR211">
            <v>3.0506079832055555</v>
          </cell>
          <cell r="AS211">
            <v>6.8056215141532039</v>
          </cell>
          <cell r="AT211">
            <v>8.7447649863406482</v>
          </cell>
        </row>
        <row r="212">
          <cell r="AR212">
            <v>11.452638929362546</v>
          </cell>
          <cell r="AS212">
            <v>3.9653075631099322</v>
          </cell>
          <cell r="AT212">
            <v>1.9494341985585306</v>
          </cell>
        </row>
        <row r="213">
          <cell r="AR213">
            <v>0</v>
          </cell>
          <cell r="AS213">
            <v>0</v>
          </cell>
          <cell r="AT213">
            <v>0</v>
          </cell>
        </row>
        <row r="214">
          <cell r="AR214">
            <v>13.801619716774294</v>
          </cell>
          <cell r="AS214">
            <v>8.8285451387363665</v>
          </cell>
          <cell r="AT214">
            <v>11.511566517454575</v>
          </cell>
        </row>
        <row r="215">
          <cell r="AR215">
            <v>15.424356948924345</v>
          </cell>
          <cell r="AS215">
            <v>1.0734909184190178</v>
          </cell>
          <cell r="AT215">
            <v>6.2081760680553044</v>
          </cell>
        </row>
        <row r="216">
          <cell r="AR216">
            <v>19.265481237917292</v>
          </cell>
          <cell r="AS216">
            <v>8.5242396197536152</v>
          </cell>
          <cell r="AT216">
            <v>15.483762187792994</v>
          </cell>
        </row>
        <row r="217">
          <cell r="AR217">
            <v>13.952700731520462</v>
          </cell>
          <cell r="AS217">
            <v>20.768850320109998</v>
          </cell>
          <cell r="AT217">
            <v>14.059036184901629</v>
          </cell>
        </row>
        <row r="218">
          <cell r="AR218">
            <v>14.862952900961046</v>
          </cell>
          <cell r="AS218">
            <v>-15.69035790025991</v>
          </cell>
          <cell r="AT218">
            <v>11.86257464974403</v>
          </cell>
        </row>
        <row r="219">
          <cell r="AR219">
            <v>14.881732995358554</v>
          </cell>
          <cell r="AS219">
            <v>11.030592495973268</v>
          </cell>
          <cell r="AT219">
            <v>0.62227389700553193</v>
          </cell>
        </row>
        <row r="220">
          <cell r="AR220">
            <v>14.673960104656913</v>
          </cell>
          <cell r="AS220">
            <v>16.519125246176625</v>
          </cell>
          <cell r="AT220">
            <v>4.343853555160937</v>
          </cell>
        </row>
        <row r="221">
          <cell r="AR221">
            <v>14.819937515477077</v>
          </cell>
          <cell r="AS221">
            <v>12.202363199209598</v>
          </cell>
          <cell r="AT221">
            <v>7.1406768257270992</v>
          </cell>
        </row>
        <row r="222">
          <cell r="AR222">
            <v>20.39049337938177</v>
          </cell>
          <cell r="AS222">
            <v>25.532276422038393</v>
          </cell>
          <cell r="AT222">
            <v>3.305053663080959</v>
          </cell>
        </row>
        <row r="223">
          <cell r="AR223">
            <v>6.5272168421563803</v>
          </cell>
          <cell r="AS223">
            <v>7.3137341006315193</v>
          </cell>
          <cell r="AT223">
            <v>14.634061704184997</v>
          </cell>
        </row>
        <row r="224">
          <cell r="AR224">
            <v>12.712451724513718</v>
          </cell>
          <cell r="AS224">
            <v>12.498657305848869</v>
          </cell>
          <cell r="AT224">
            <v>2.4940359665245992</v>
          </cell>
        </row>
        <row r="225">
          <cell r="AR225">
            <v>16.472439396866712</v>
          </cell>
          <cell r="AS225">
            <v>-4.2604213960217407</v>
          </cell>
          <cell r="AT225">
            <v>8.8334272810269852</v>
          </cell>
        </row>
        <row r="226">
          <cell r="AR226">
            <v>2.6914197992875089</v>
          </cell>
          <cell r="AS226">
            <v>7.5393415821350951</v>
          </cell>
          <cell r="AT226">
            <v>9.9088759882372202</v>
          </cell>
        </row>
        <row r="227">
          <cell r="AR227">
            <v>8.329172430189935</v>
          </cell>
          <cell r="AS227">
            <v>4.210455710174732</v>
          </cell>
          <cell r="AT227">
            <v>-14.758763867675517</v>
          </cell>
        </row>
        <row r="228">
          <cell r="AR228">
            <v>20.836661070845743</v>
          </cell>
          <cell r="AS228">
            <v>3.8646963315198901</v>
          </cell>
          <cell r="AT228">
            <v>4.0925890827905986</v>
          </cell>
        </row>
        <row r="229">
          <cell r="AR229">
            <v>0</v>
          </cell>
          <cell r="AS229">
            <v>0</v>
          </cell>
          <cell r="AT229">
            <v>0</v>
          </cell>
        </row>
        <row r="230">
          <cell r="AR230">
            <v>5.1081270850015237</v>
          </cell>
          <cell r="AS230">
            <v>5.8036908920207964</v>
          </cell>
          <cell r="AT230">
            <v>6.8263849180562275</v>
          </cell>
        </row>
        <row r="231">
          <cell r="AR231">
            <v>9.732292402409449</v>
          </cell>
          <cell r="AS231">
            <v>9.054921873477074</v>
          </cell>
          <cell r="AT231">
            <v>-2.2208452612616725</v>
          </cell>
        </row>
        <row r="232">
          <cell r="AR232">
            <v>13.016478094148143</v>
          </cell>
          <cell r="AS232">
            <v>7.9455506252085861</v>
          </cell>
          <cell r="AT232">
            <v>11.970836809544361</v>
          </cell>
        </row>
        <row r="233">
          <cell r="AR233">
            <v>9.5403757711778567</v>
          </cell>
          <cell r="AS233">
            <v>6.2346827837773455</v>
          </cell>
          <cell r="AT233">
            <v>-2.5166832652039006</v>
          </cell>
        </row>
        <row r="234">
          <cell r="AR234">
            <v>4.0201311835474707</v>
          </cell>
          <cell r="AS234">
            <v>6.2901313055947483</v>
          </cell>
          <cell r="AT234">
            <v>13.197162729106005</v>
          </cell>
        </row>
        <row r="235">
          <cell r="AR235">
            <v>21.096237801887941</v>
          </cell>
          <cell r="AS235">
            <v>8.3289968841408601</v>
          </cell>
          <cell r="AT235">
            <v>7.6374241738291548</v>
          </cell>
        </row>
        <row r="236">
          <cell r="AR236">
            <v>9.6391667159637215</v>
          </cell>
          <cell r="AS236">
            <v>18.074143813469657</v>
          </cell>
          <cell r="AT236">
            <v>8.2852876131725992</v>
          </cell>
        </row>
        <row r="237">
          <cell r="AR237">
            <v>1.4746882007994344</v>
          </cell>
          <cell r="AS237">
            <v>8.9888805820395046</v>
          </cell>
          <cell r="AT237">
            <v>-1.3868628344175349</v>
          </cell>
        </row>
        <row r="238">
          <cell r="AR238">
            <v>9.6431078639446675</v>
          </cell>
          <cell r="AS238">
            <v>6.1289978202848427</v>
          </cell>
          <cell r="AT238">
            <v>-15.272456342132079</v>
          </cell>
        </row>
        <row r="239">
          <cell r="AR239">
            <v>3.3792067348187294</v>
          </cell>
          <cell r="AS239">
            <v>-0.61957184026415479</v>
          </cell>
          <cell r="AT239">
            <v>3.4825759129639255</v>
          </cell>
        </row>
        <row r="240">
          <cell r="AR240">
            <v>5.7662288183513377</v>
          </cell>
          <cell r="AS240">
            <v>7.908533698907938</v>
          </cell>
          <cell r="AT240">
            <v>3.3183780067269186</v>
          </cell>
        </row>
        <row r="241">
          <cell r="AR241">
            <v>3.0275588548140719</v>
          </cell>
          <cell r="AS241">
            <v>-5.0008994388998973</v>
          </cell>
          <cell r="AT241">
            <v>-4.0560072974130223</v>
          </cell>
        </row>
        <row r="242">
          <cell r="AR242">
            <v>1.9839891804034782</v>
          </cell>
          <cell r="AS242">
            <v>1.3912874231341243</v>
          </cell>
          <cell r="AT242">
            <v>-2.0579170705913419</v>
          </cell>
        </row>
        <row r="243">
          <cell r="AR243">
            <v>12.211995213501403</v>
          </cell>
          <cell r="AS243">
            <v>1.0989373875836206</v>
          </cell>
          <cell r="AT243">
            <v>1.4947243425284418</v>
          </cell>
        </row>
        <row r="244">
          <cell r="AR244">
            <v>18.530661133861372</v>
          </cell>
          <cell r="AS244">
            <v>10.125699804512479</v>
          </cell>
          <cell r="AT244">
            <v>-1.9789889449330911</v>
          </cell>
        </row>
        <row r="245">
          <cell r="AR245">
            <v>0</v>
          </cell>
          <cell r="AS245">
            <v>0</v>
          </cell>
          <cell r="AT245">
            <v>0</v>
          </cell>
        </row>
        <row r="246">
          <cell r="AR246">
            <v>21.254878642588526</v>
          </cell>
          <cell r="AS246">
            <v>-6.7832722482193519</v>
          </cell>
          <cell r="AT246">
            <v>2.8369838150376303</v>
          </cell>
        </row>
        <row r="247">
          <cell r="AR247">
            <v>-4.4702746799543664</v>
          </cell>
          <cell r="AS247">
            <v>-0.70670077984426038</v>
          </cell>
          <cell r="AT247">
            <v>12.66847021970705</v>
          </cell>
        </row>
        <row r="248">
          <cell r="AR248">
            <v>11.808943871677368</v>
          </cell>
          <cell r="AS248">
            <v>8.2814263515132769</v>
          </cell>
          <cell r="AT248">
            <v>13.099604780232067</v>
          </cell>
        </row>
        <row r="249">
          <cell r="AR249">
            <v>4.8615063043525808</v>
          </cell>
          <cell r="AS249">
            <v>17.001865861093847</v>
          </cell>
          <cell r="AT249">
            <v>8.0696599011473413</v>
          </cell>
        </row>
        <row r="250">
          <cell r="AR250">
            <v>25.20281333651986</v>
          </cell>
          <cell r="AS250">
            <v>29.445913114501842</v>
          </cell>
          <cell r="AT250">
            <v>10.267632263052251</v>
          </cell>
        </row>
        <row r="251">
          <cell r="AR251">
            <v>14.870874408279168</v>
          </cell>
          <cell r="AS251">
            <v>10.136956637622795</v>
          </cell>
          <cell r="AT251">
            <v>13.823170799361506</v>
          </cell>
        </row>
        <row r="252">
          <cell r="AR252">
            <v>0.32464104629947865</v>
          </cell>
          <cell r="AS252">
            <v>2.9596592341211592</v>
          </cell>
          <cell r="AT252">
            <v>3.719321784975671</v>
          </cell>
        </row>
        <row r="253">
          <cell r="AR253">
            <v>4.3834184066739557</v>
          </cell>
          <cell r="AS253">
            <v>3.5645530916444068</v>
          </cell>
          <cell r="AT253">
            <v>25.410429278193547</v>
          </cell>
        </row>
        <row r="254">
          <cell r="AR254">
            <v>5.6606763396953808</v>
          </cell>
          <cell r="AS254">
            <v>7.57092109853712</v>
          </cell>
          <cell r="AT254">
            <v>1.5164096798648607</v>
          </cell>
        </row>
        <row r="255">
          <cell r="AR255">
            <v>8.4478165071577784</v>
          </cell>
          <cell r="AS255">
            <v>9.2122895704016763</v>
          </cell>
          <cell r="AT255">
            <v>-3.6241138864737454</v>
          </cell>
        </row>
        <row r="256">
          <cell r="AR256">
            <v>10.791512497601463</v>
          </cell>
          <cell r="AS256">
            <v>9.3110211369624487</v>
          </cell>
          <cell r="AT256">
            <v>3.8948293467846895</v>
          </cell>
        </row>
        <row r="257">
          <cell r="AR257">
            <v>9.2171316539489077</v>
          </cell>
          <cell r="AS257">
            <v>9.9428444138079275</v>
          </cell>
          <cell r="AT257">
            <v>1.5182022704461229</v>
          </cell>
        </row>
        <row r="258">
          <cell r="AR258">
            <v>7.6147067758713494</v>
          </cell>
          <cell r="AS258">
            <v>-6.2325381185834194</v>
          </cell>
          <cell r="AT258">
            <v>4.2273736611553092</v>
          </cell>
        </row>
        <row r="259">
          <cell r="AR259">
            <v>3.230506659122101</v>
          </cell>
          <cell r="AS259">
            <v>2.333665189643086</v>
          </cell>
          <cell r="AT259">
            <v>2.8482175948248978</v>
          </cell>
        </row>
        <row r="260">
          <cell r="AR260">
            <v>5.6475421640145074</v>
          </cell>
          <cell r="AS260">
            <v>12.712919772384023</v>
          </cell>
          <cell r="AT260">
            <v>7.6993930913146214</v>
          </cell>
        </row>
        <row r="261">
          <cell r="AR261">
            <v>4.9927103648014004</v>
          </cell>
          <cell r="AS261">
            <v>0.19870259625491826</v>
          </cell>
          <cell r="AT261">
            <v>9.862149302551515</v>
          </cell>
        </row>
        <row r="262">
          <cell r="AR262">
            <v>2.565743545072241</v>
          </cell>
          <cell r="AS262">
            <v>0.25165729632967704</v>
          </cell>
          <cell r="AT262">
            <v>-16.336525787583668</v>
          </cell>
        </row>
        <row r="263">
          <cell r="AR263">
            <v>8.0522786838198144</v>
          </cell>
          <cell r="AS263">
            <v>-0.66445412663267422</v>
          </cell>
          <cell r="AT263">
            <v>-13.626148807730864</v>
          </cell>
        </row>
        <row r="264">
          <cell r="AR264">
            <v>0</v>
          </cell>
          <cell r="AS264">
            <v>0</v>
          </cell>
          <cell r="AT264">
            <v>0</v>
          </cell>
        </row>
        <row r="265">
          <cell r="AR265">
            <v>4.219682641796596</v>
          </cell>
          <cell r="AS265">
            <v>10.224171120098791</v>
          </cell>
          <cell r="AT265">
            <v>-7.1048791818228434</v>
          </cell>
        </row>
        <row r="266">
          <cell r="AR266">
            <v>3.4105754765219265</v>
          </cell>
          <cell r="AS266">
            <v>3.5565090472160055</v>
          </cell>
          <cell r="AT266">
            <v>0.6871060352634295</v>
          </cell>
        </row>
        <row r="267">
          <cell r="AR267">
            <v>3.4071598327474861</v>
          </cell>
          <cell r="AS267">
            <v>2.16885974362786</v>
          </cell>
          <cell r="AT267">
            <v>-5.2222910870829313</v>
          </cell>
        </row>
        <row r="268">
          <cell r="AR268">
            <v>3.6726987447724069</v>
          </cell>
          <cell r="AS268">
            <v>8.532432449840254</v>
          </cell>
          <cell r="AT268">
            <v>-5.5331832245890773</v>
          </cell>
        </row>
        <row r="269">
          <cell r="AR269">
            <v>7.5844977786086343</v>
          </cell>
          <cell r="AS269">
            <v>8.9791337106879698</v>
          </cell>
          <cell r="AT269">
            <v>-4.0596611814645467</v>
          </cell>
        </row>
        <row r="270">
          <cell r="AR270">
            <v>7.6485215196259393</v>
          </cell>
          <cell r="AS270">
            <v>6.584926790762391</v>
          </cell>
          <cell r="AT270">
            <v>1.4402498513558459</v>
          </cell>
        </row>
        <row r="271">
          <cell r="AR271">
            <v>7.31248812058376</v>
          </cell>
          <cell r="AS271">
            <v>9.3234036101924378</v>
          </cell>
          <cell r="AT271">
            <v>0.13044027615738418</v>
          </cell>
        </row>
        <row r="272">
          <cell r="AR272">
            <v>8.5318976151251835</v>
          </cell>
          <cell r="AS272">
            <v>12.947058284854162</v>
          </cell>
          <cell r="AT272">
            <v>3.9288386644165119</v>
          </cell>
        </row>
        <row r="273">
          <cell r="AR273">
            <v>8.47555041224728</v>
          </cell>
          <cell r="AS273">
            <v>9.4611718840937442</v>
          </cell>
          <cell r="AT273">
            <v>12.024065240284788</v>
          </cell>
        </row>
        <row r="274">
          <cell r="AR274">
            <v>8.305421950950965</v>
          </cell>
          <cell r="AS274">
            <v>9.892273650851525</v>
          </cell>
          <cell r="AT274">
            <v>16.768363572989898</v>
          </cell>
        </row>
        <row r="275">
          <cell r="AR275">
            <v>8.1062918231189265</v>
          </cell>
          <cell r="AS275">
            <v>7.9305780717652929</v>
          </cell>
          <cell r="AT275">
            <v>-3.8859287200687875</v>
          </cell>
        </row>
        <row r="276">
          <cell r="AR276">
            <v>6.0630708009830281</v>
          </cell>
          <cell r="AS276">
            <v>8.1737691154707406</v>
          </cell>
          <cell r="AT276">
            <v>9.7675935119475596</v>
          </cell>
        </row>
        <row r="277">
          <cell r="AR277">
            <v>10.14839841068933</v>
          </cell>
          <cell r="AS277">
            <v>-1.2860637247566697</v>
          </cell>
          <cell r="AT277">
            <v>-4.3186916905231021</v>
          </cell>
        </row>
        <row r="278">
          <cell r="AR278">
            <v>19.156771556906182</v>
          </cell>
          <cell r="AS278">
            <v>11.064284609321739</v>
          </cell>
          <cell r="AT278">
            <v>-4.8124044359150853</v>
          </cell>
        </row>
        <row r="279">
          <cell r="AR279">
            <v>23.658580494779159</v>
          </cell>
          <cell r="AS279">
            <v>-20.690902355749298</v>
          </cell>
          <cell r="AT279">
            <v>-2.2365745076560084</v>
          </cell>
        </row>
        <row r="280">
          <cell r="AR280">
            <v>19.003282614547622</v>
          </cell>
          <cell r="AS280">
            <v>-1.6199245182351052</v>
          </cell>
          <cell r="AT280">
            <v>11.417837856518753</v>
          </cell>
        </row>
        <row r="281">
          <cell r="AR281">
            <v>7.932068309853002</v>
          </cell>
          <cell r="AS281">
            <v>5.5397788594460318</v>
          </cell>
          <cell r="AT281">
            <v>13.521757165168102</v>
          </cell>
        </row>
        <row r="282">
          <cell r="AR282">
            <v>17.186276200238137</v>
          </cell>
          <cell r="AS282">
            <v>0.99286388584260976</v>
          </cell>
          <cell r="AT282">
            <v>4.8788657885954212</v>
          </cell>
        </row>
        <row r="283">
          <cell r="AR283">
            <v>18.952946204448896</v>
          </cell>
          <cell r="AS283">
            <v>9.0985910428244878</v>
          </cell>
          <cell r="AT283">
            <v>5.568762596120469</v>
          </cell>
        </row>
        <row r="284">
          <cell r="AR284">
            <v>-11.769096834162729</v>
          </cell>
          <cell r="AS284">
            <v>-0.53570947403260849</v>
          </cell>
          <cell r="AT284">
            <v>6.7278845467231729</v>
          </cell>
        </row>
        <row r="285">
          <cell r="AR285">
            <v>18.135717664892681</v>
          </cell>
          <cell r="AS285">
            <v>2.4617238804317321</v>
          </cell>
          <cell r="AT285">
            <v>1.4779533113481014</v>
          </cell>
        </row>
        <row r="286">
          <cell r="AR286">
            <v>8.8570126464091903</v>
          </cell>
          <cell r="AS286">
            <v>-16.874182900953947</v>
          </cell>
          <cell r="AT286">
            <v>9.3259366525506149</v>
          </cell>
        </row>
        <row r="287">
          <cell r="AR287">
            <v>6.5546064242685276</v>
          </cell>
          <cell r="AS287">
            <v>3.4615839412001526</v>
          </cell>
          <cell r="AT287">
            <v>0.57740123046075009</v>
          </cell>
        </row>
        <row r="288">
          <cell r="AR288">
            <v>25.500902667554982</v>
          </cell>
          <cell r="AS288">
            <v>55.514215575207572</v>
          </cell>
          <cell r="AT288">
            <v>18.139577111231443</v>
          </cell>
        </row>
        <row r="289">
          <cell r="AR289">
            <v>2.9608607675223553</v>
          </cell>
          <cell r="AS289">
            <v>4.6170384179649915</v>
          </cell>
          <cell r="AT289">
            <v>8.9687444707311048</v>
          </cell>
        </row>
        <row r="290">
          <cell r="AR290">
            <v>4.2825975290300855</v>
          </cell>
          <cell r="AS290">
            <v>4.5715990830678788</v>
          </cell>
          <cell r="AT290">
            <v>4.4573437299040286</v>
          </cell>
        </row>
        <row r="291">
          <cell r="AR291">
            <v>-9.03260668461302</v>
          </cell>
          <cell r="AS291">
            <v>-5.4155026789240113</v>
          </cell>
          <cell r="AT291">
            <v>5.7870959836856972</v>
          </cell>
        </row>
        <row r="292">
          <cell r="AR292">
            <v>18.781132666131818</v>
          </cell>
          <cell r="AS292">
            <v>20.298363637044183</v>
          </cell>
          <cell r="AT292">
            <v>9.7136917108788801</v>
          </cell>
        </row>
        <row r="293">
          <cell r="AR293">
            <v>-3.210695444511058</v>
          </cell>
          <cell r="AS293">
            <v>-2.5861382317920345</v>
          </cell>
          <cell r="AT293">
            <v>4.1298708481195545</v>
          </cell>
        </row>
        <row r="294">
          <cell r="AR294">
            <v>12.890767718194951</v>
          </cell>
          <cell r="AS294">
            <v>10.082282819109324</v>
          </cell>
          <cell r="AT294">
            <v>1.5845555753025931</v>
          </cell>
        </row>
        <row r="295">
          <cell r="AR295">
            <v>5.2516043465539619</v>
          </cell>
          <cell r="AS295">
            <v>5.868040969017807</v>
          </cell>
          <cell r="AT295">
            <v>4.4121880746141207</v>
          </cell>
        </row>
        <row r="296">
          <cell r="AR296">
            <v>8.809090333860814</v>
          </cell>
          <cell r="AS296">
            <v>14.983207251995001</v>
          </cell>
          <cell r="AT296">
            <v>-2.3336738325073325</v>
          </cell>
        </row>
        <row r="297">
          <cell r="AR297">
            <v>3.4193532254485071</v>
          </cell>
          <cell r="AS297">
            <v>14.605620161808286</v>
          </cell>
          <cell r="AT297">
            <v>-6.1088139282192806</v>
          </cell>
        </row>
        <row r="298">
          <cell r="AR298">
            <v>7.1788475806844998</v>
          </cell>
          <cell r="AS298">
            <v>5.7192232211129124</v>
          </cell>
          <cell r="AT298">
            <v>0.33158068672687335</v>
          </cell>
        </row>
        <row r="299">
          <cell r="AR299">
            <v>17.227412001308817</v>
          </cell>
          <cell r="AS299">
            <v>3.5103749739281875</v>
          </cell>
          <cell r="AT299">
            <v>3.5679086538088933</v>
          </cell>
        </row>
        <row r="300">
          <cell r="AR300">
            <v>7.114501499230097</v>
          </cell>
          <cell r="AS300">
            <v>4.7206262130002452</v>
          </cell>
          <cell r="AT300">
            <v>1.0546398760535425</v>
          </cell>
        </row>
        <row r="301">
          <cell r="AR301">
            <v>0</v>
          </cell>
          <cell r="AS301">
            <v>0</v>
          </cell>
          <cell r="AT301">
            <v>0</v>
          </cell>
        </row>
        <row r="302">
          <cell r="AR302">
            <v>-5.6419150207205337</v>
          </cell>
          <cell r="AS302">
            <v>22.832645179238753</v>
          </cell>
          <cell r="AT302">
            <v>13.994348537052815</v>
          </cell>
        </row>
        <row r="303">
          <cell r="AR303">
            <v>-5.6546414671375</v>
          </cell>
          <cell r="AS303">
            <v>18.374491570391683</v>
          </cell>
          <cell r="AT303">
            <v>3.2637689567521111</v>
          </cell>
        </row>
        <row r="304">
          <cell r="AR304">
            <v>9.3591293578426225</v>
          </cell>
          <cell r="AS304">
            <v>13.630329025873955</v>
          </cell>
          <cell r="AT304">
            <v>6.7938812051965947</v>
          </cell>
        </row>
        <row r="305">
          <cell r="AR305">
            <v>3.8962925382585389</v>
          </cell>
          <cell r="AS305">
            <v>7.3761471013270574</v>
          </cell>
          <cell r="AT305">
            <v>2.9740959987774485</v>
          </cell>
        </row>
        <row r="306">
          <cell r="AR306">
            <v>-2.636008439522719</v>
          </cell>
          <cell r="AS306">
            <v>12.685374043449094</v>
          </cell>
          <cell r="AT306">
            <v>7.3233820384041248</v>
          </cell>
        </row>
        <row r="307">
          <cell r="AR307">
            <v>1.2709978354151552</v>
          </cell>
          <cell r="AS307">
            <v>6.2055607371589883</v>
          </cell>
          <cell r="AT307">
            <v>5.8596495787852421</v>
          </cell>
        </row>
        <row r="308">
          <cell r="AR308">
            <v>-13.025732402418488</v>
          </cell>
          <cell r="AS308">
            <v>-5.6983754050046524</v>
          </cell>
          <cell r="AT308">
            <v>1.3111373108033675</v>
          </cell>
        </row>
        <row r="309">
          <cell r="AR309">
            <v>-8.7815285268607486</v>
          </cell>
          <cell r="AS309">
            <v>2.0807807269255241</v>
          </cell>
          <cell r="AT309">
            <v>7.6990338129805158</v>
          </cell>
        </row>
        <row r="310">
          <cell r="AR310">
            <v>6.9732561705512452</v>
          </cell>
          <cell r="AS310">
            <v>2.7929680917269106</v>
          </cell>
          <cell r="AT310">
            <v>8.3789136527064443</v>
          </cell>
        </row>
        <row r="311">
          <cell r="AR311">
            <v>2.1727019523952729</v>
          </cell>
          <cell r="AS311">
            <v>7.1084028533278776</v>
          </cell>
          <cell r="AT311">
            <v>10.710665646089801</v>
          </cell>
        </row>
        <row r="312">
          <cell r="AR312">
            <v>0</v>
          </cell>
          <cell r="AS312">
            <v>0</v>
          </cell>
          <cell r="AT312">
            <v>0</v>
          </cell>
        </row>
        <row r="313">
          <cell r="AR313">
            <v>-9.7294639984804689</v>
          </cell>
          <cell r="AS313">
            <v>-4.8860237488232432</v>
          </cell>
          <cell r="AT313">
            <v>1.2657813328066148</v>
          </cell>
        </row>
        <row r="314">
          <cell r="AR314">
            <v>2.9356263231685054</v>
          </cell>
          <cell r="AS314">
            <v>9.8359994776983086</v>
          </cell>
          <cell r="AT314">
            <v>5.1854675913701076</v>
          </cell>
        </row>
        <row r="315">
          <cell r="AR315">
            <v>13.87237900681888</v>
          </cell>
          <cell r="AS315">
            <v>6.3831861078868624</v>
          </cell>
          <cell r="AT315">
            <v>6.1218805025213152</v>
          </cell>
        </row>
        <row r="316">
          <cell r="AR316">
            <v>5.2224195758920011</v>
          </cell>
          <cell r="AS316">
            <v>11.636943710194569</v>
          </cell>
          <cell r="AT316">
            <v>-4.5647328364257556</v>
          </cell>
        </row>
        <row r="317">
          <cell r="AR317">
            <v>3.1441533392174259</v>
          </cell>
          <cell r="AS317">
            <v>-1.286359225101763</v>
          </cell>
          <cell r="AT317">
            <v>-4.7267619955378422</v>
          </cell>
        </row>
        <row r="318">
          <cell r="AR318">
            <v>1.7252263050502537</v>
          </cell>
          <cell r="AS318">
            <v>1.1333185994637063</v>
          </cell>
          <cell r="AT318">
            <v>7.126664286245088</v>
          </cell>
        </row>
        <row r="319">
          <cell r="AR319">
            <v>3.3375975313132189</v>
          </cell>
          <cell r="AS319">
            <v>13.882325750525993</v>
          </cell>
          <cell r="AT319">
            <v>7.656229069326792</v>
          </cell>
        </row>
        <row r="320">
          <cell r="AR320">
            <v>-3.9448702205433728</v>
          </cell>
          <cell r="AS320">
            <v>3.6755836805397069</v>
          </cell>
          <cell r="AT320">
            <v>14.896753028932697</v>
          </cell>
        </row>
        <row r="321">
          <cell r="AR321">
            <v>5.0904325938041062</v>
          </cell>
          <cell r="AS321">
            <v>1.9037669934255819</v>
          </cell>
          <cell r="AT321">
            <v>3.4379733069621388</v>
          </cell>
        </row>
        <row r="322">
          <cell r="AR322">
            <v>7.4841841022688094</v>
          </cell>
          <cell r="AS322">
            <v>5.869895753218235</v>
          </cell>
          <cell r="AT322">
            <v>7.9666022625864752</v>
          </cell>
        </row>
        <row r="323">
          <cell r="AR323">
            <v>0</v>
          </cell>
          <cell r="AS323">
            <v>0</v>
          </cell>
          <cell r="AT323">
            <v>0</v>
          </cell>
        </row>
        <row r="324">
          <cell r="AR324">
            <v>4.7313403319953373</v>
          </cell>
          <cell r="AS324">
            <v>5.81151900545962</v>
          </cell>
          <cell r="AT324">
            <v>5.5418241961372905</v>
          </cell>
        </row>
        <row r="325">
          <cell r="AR325">
            <v>0</v>
          </cell>
          <cell r="AS325">
            <v>0</v>
          </cell>
          <cell r="AT325">
            <v>0</v>
          </cell>
        </row>
        <row r="326">
          <cell r="AR326">
            <v>16.892334749774427</v>
          </cell>
          <cell r="AS326">
            <v>7.1054273576010019E-13</v>
          </cell>
          <cell r="AT326">
            <v>-1.1764415239540194</v>
          </cell>
        </row>
        <row r="327">
          <cell r="AR327">
            <v>-3.3107611585958652</v>
          </cell>
          <cell r="AS327">
            <v>0</v>
          </cell>
          <cell r="AT327">
            <v>-3.0210316844479168</v>
          </cell>
        </row>
        <row r="328">
          <cell r="AR328">
            <v>5.2973601901184608</v>
          </cell>
          <cell r="AS328">
            <v>1.5262531212089758</v>
          </cell>
          <cell r="AT328">
            <v>-2.8235559739447247</v>
          </cell>
        </row>
        <row r="329">
          <cell r="AR329">
            <v>9.7325539901728533</v>
          </cell>
          <cell r="AS329">
            <v>8.2492889180123541</v>
          </cell>
          <cell r="AT329">
            <v>5.2224574890826547</v>
          </cell>
        </row>
        <row r="330">
          <cell r="AR330">
            <v>4.5404930136308863</v>
          </cell>
          <cell r="AS330">
            <v>12.783133728611595</v>
          </cell>
          <cell r="AT330">
            <v>9.0435314819756751</v>
          </cell>
        </row>
        <row r="331">
          <cell r="AR331">
            <v>-0.10239543844170473</v>
          </cell>
          <cell r="AS331">
            <v>6.1641382737438466</v>
          </cell>
          <cell r="AT331">
            <v>2.0457252399583403</v>
          </cell>
        </row>
        <row r="332">
          <cell r="AR332">
            <v>1.2354882395576805</v>
          </cell>
          <cell r="AS332">
            <v>13.930347435972301</v>
          </cell>
          <cell r="AT332">
            <v>1.0477736907299695</v>
          </cell>
        </row>
        <row r="333">
          <cell r="AR333">
            <v>2.25363807255472</v>
          </cell>
          <cell r="AS333">
            <v>15.062524638485385</v>
          </cell>
          <cell r="AT333">
            <v>3.4118820939750272</v>
          </cell>
        </row>
        <row r="334">
          <cell r="AR334">
            <v>1.6708626597168097</v>
          </cell>
          <cell r="AS334">
            <v>11.373573196775677</v>
          </cell>
          <cell r="AT334">
            <v>7.1711211536956254</v>
          </cell>
        </row>
        <row r="335">
          <cell r="AR335">
            <v>10.79982026351356</v>
          </cell>
          <cell r="AS335">
            <v>13.167644710183634</v>
          </cell>
          <cell r="AT335">
            <v>6.9788036948841059</v>
          </cell>
        </row>
        <row r="336">
          <cell r="AR336">
            <v>5.6036033022939469</v>
          </cell>
          <cell r="AS336">
            <v>12.785837845625348</v>
          </cell>
          <cell r="AT336">
            <v>3.6506067898230965</v>
          </cell>
        </row>
        <row r="337">
          <cell r="AR337">
            <v>10.235361989649272</v>
          </cell>
          <cell r="AS337">
            <v>-0.59839292438079728</v>
          </cell>
          <cell r="AT337">
            <v>9.1539351099851451</v>
          </cell>
        </row>
        <row r="338">
          <cell r="AR338">
            <v>10.604594380062537</v>
          </cell>
          <cell r="AS338">
            <v>3.7451504817484604</v>
          </cell>
          <cell r="AT338">
            <v>3.7883424171738289</v>
          </cell>
        </row>
        <row r="339">
          <cell r="AR339">
            <v>8.0700867433181713</v>
          </cell>
          <cell r="AS339">
            <v>3.6532670500689202</v>
          </cell>
          <cell r="AT339">
            <v>6.2865723975058518</v>
          </cell>
        </row>
        <row r="340">
          <cell r="AR340">
            <v>0.57188462524975225</v>
          </cell>
          <cell r="AS340">
            <v>2.528990499667394</v>
          </cell>
          <cell r="AT340">
            <v>10.035997846484502</v>
          </cell>
        </row>
        <row r="341">
          <cell r="AR341">
            <v>0.26051288816026918</v>
          </cell>
          <cell r="AS341">
            <v>3.4310878800105193</v>
          </cell>
          <cell r="AT341">
            <v>1.7973447041491841</v>
          </cell>
        </row>
        <row r="342">
          <cell r="AR342">
            <v>18.749968221941991</v>
          </cell>
          <cell r="AS342">
            <v>10.89566457093747</v>
          </cell>
          <cell r="AT342">
            <v>1.1888492820669949</v>
          </cell>
        </row>
        <row r="343">
          <cell r="AR343">
            <v>16.342341874803967</v>
          </cell>
          <cell r="AS343">
            <v>0</v>
          </cell>
          <cell r="AT343">
            <v>8.4163658650177062</v>
          </cell>
        </row>
        <row r="344">
          <cell r="AR344">
            <v>11.582739246062435</v>
          </cell>
          <cell r="AS344">
            <v>10.902071122522926</v>
          </cell>
          <cell r="AT344">
            <v>4.0114137880509215</v>
          </cell>
        </row>
        <row r="345">
          <cell r="AR345">
            <v>6.3705779058305767</v>
          </cell>
          <cell r="AS345">
            <v>1.6191009801154621</v>
          </cell>
          <cell r="AT345">
            <v>1.1221270511379888</v>
          </cell>
        </row>
        <row r="346">
          <cell r="AR346">
            <v>13.984490558522999</v>
          </cell>
          <cell r="AS346">
            <v>4.4873883305090567</v>
          </cell>
          <cell r="AT346">
            <v>17.872559657926224</v>
          </cell>
        </row>
        <row r="347">
          <cell r="AR347">
            <v>2.6157566636881846</v>
          </cell>
          <cell r="AS347">
            <v>-1.638443025355929</v>
          </cell>
          <cell r="AT347">
            <v>4.8475558027024857</v>
          </cell>
        </row>
        <row r="348">
          <cell r="AR348">
            <v>0.6794043226346913</v>
          </cell>
          <cell r="AS348">
            <v>3.8643173619913984</v>
          </cell>
          <cell r="AT348">
            <v>1.3226700489722187</v>
          </cell>
        </row>
        <row r="349">
          <cell r="AR349">
            <v>11.396170867818345</v>
          </cell>
          <cell r="AS349">
            <v>-7.1014232354186024</v>
          </cell>
          <cell r="AT349">
            <v>14.541230095342673</v>
          </cell>
        </row>
        <row r="350">
          <cell r="AR350">
            <v>-0.11248442640094947</v>
          </cell>
          <cell r="AS350">
            <v>3.3089456066699219</v>
          </cell>
          <cell r="AT350">
            <v>5.0147873953354738</v>
          </cell>
        </row>
        <row r="351">
          <cell r="AR351">
            <v>5.4212049427346809</v>
          </cell>
          <cell r="AS351">
            <v>17.745956577033549</v>
          </cell>
          <cell r="AT351">
            <v>5.4175680916665803</v>
          </cell>
        </row>
        <row r="352">
          <cell r="AR352">
            <v>12.799663467108813</v>
          </cell>
          <cell r="AS352">
            <v>5.0104296561318318</v>
          </cell>
          <cell r="AT352">
            <v>1.6712627838461058</v>
          </cell>
        </row>
        <row r="353">
          <cell r="AR353">
            <v>-9.8763906017470973</v>
          </cell>
          <cell r="AS353">
            <v>-9.3960518116845257</v>
          </cell>
          <cell r="AT353">
            <v>1.3954149880969213</v>
          </cell>
        </row>
        <row r="354">
          <cell r="AR354">
            <v>15.969567930863526</v>
          </cell>
          <cell r="AS354">
            <v>-7.6430210628262385</v>
          </cell>
          <cell r="AT354">
            <v>2.3414469751082301</v>
          </cell>
        </row>
        <row r="355">
          <cell r="AR355">
            <v>3.7729051802510405</v>
          </cell>
          <cell r="AS355">
            <v>8.3292649076854417</v>
          </cell>
          <cell r="AT355">
            <v>4.6119069211800534</v>
          </cell>
        </row>
        <row r="356">
          <cell r="AR356">
            <v>10.895751642901619</v>
          </cell>
          <cell r="AS356">
            <v>4.9572562098667561</v>
          </cell>
          <cell r="AT356">
            <v>16.507747868135713</v>
          </cell>
        </row>
        <row r="357">
          <cell r="AR357">
            <v>18.167569751079537</v>
          </cell>
          <cell r="AS357">
            <v>15.156063441632073</v>
          </cell>
          <cell r="AT357">
            <v>2.2027665990198342</v>
          </cell>
        </row>
        <row r="358">
          <cell r="AR358">
            <v>14.458025352465341</v>
          </cell>
          <cell r="AS358">
            <v>9.2055236973403112</v>
          </cell>
          <cell r="AT358">
            <v>3.7410403460557129</v>
          </cell>
        </row>
        <row r="359">
          <cell r="AR359">
            <v>-0.2232157312458849</v>
          </cell>
          <cell r="AS359">
            <v>16.228196456970402</v>
          </cell>
          <cell r="AT359">
            <v>9.2231736275815379</v>
          </cell>
        </row>
        <row r="360">
          <cell r="AR360">
            <v>-4.3273916472145624</v>
          </cell>
          <cell r="AS360">
            <v>5.9847751436328256</v>
          </cell>
          <cell r="AT360">
            <v>6.0502793196254068</v>
          </cell>
        </row>
        <row r="361">
          <cell r="AR361">
            <v>4.1029759623690598</v>
          </cell>
          <cell r="AS361">
            <v>14.415390730195776</v>
          </cell>
          <cell r="AT361">
            <v>18.435524501444856</v>
          </cell>
        </row>
        <row r="362">
          <cell r="AR362">
            <v>9.9789975068964143</v>
          </cell>
          <cell r="AS362">
            <v>8.402760769927454</v>
          </cell>
          <cell r="AT362">
            <v>16.538190420866883</v>
          </cell>
        </row>
        <row r="363">
          <cell r="AR363">
            <v>-9.2443574502821146</v>
          </cell>
          <cell r="AS363">
            <v>6.7407398838451149</v>
          </cell>
          <cell r="AT363">
            <v>5.0585216354837925</v>
          </cell>
        </row>
        <row r="364">
          <cell r="AR364">
            <v>14.681975652894153</v>
          </cell>
          <cell r="AS364">
            <v>12.161928616762886</v>
          </cell>
          <cell r="AT364">
            <v>10.73766406078569</v>
          </cell>
        </row>
        <row r="365">
          <cell r="AR365">
            <v>1.4387238693764681</v>
          </cell>
          <cell r="AS365">
            <v>4.591150886419193</v>
          </cell>
          <cell r="AT365">
            <v>3.9360756393255425</v>
          </cell>
        </row>
        <row r="366">
          <cell r="AR366">
            <v>3.1216598869103107</v>
          </cell>
          <cell r="AS366">
            <v>15.15526959175919</v>
          </cell>
          <cell r="AT366">
            <v>14.800902779638768</v>
          </cell>
        </row>
        <row r="367">
          <cell r="AR367">
            <v>2.4307605495365259</v>
          </cell>
          <cell r="AS367">
            <v>15.267918655783962</v>
          </cell>
          <cell r="AT367">
            <v>17.699299743960317</v>
          </cell>
        </row>
        <row r="368">
          <cell r="AR368">
            <v>2.0201799012824484</v>
          </cell>
          <cell r="AS368">
            <v>14.237682771604309</v>
          </cell>
          <cell r="AT368">
            <v>10.120649549192851</v>
          </cell>
        </row>
        <row r="369">
          <cell r="AR369">
            <v>3.1997849071007112</v>
          </cell>
          <cell r="AS369">
            <v>6.357100853862363</v>
          </cell>
          <cell r="AT369">
            <v>8.8152988662628662</v>
          </cell>
        </row>
        <row r="370">
          <cell r="AR370">
            <v>3.2142519869309716</v>
          </cell>
          <cell r="AS370">
            <v>3.8377208934304186</v>
          </cell>
          <cell r="AT370">
            <v>-1.2591353064438149</v>
          </cell>
        </row>
        <row r="371">
          <cell r="AR371">
            <v>2.650617917456044</v>
          </cell>
          <cell r="AS371">
            <v>10.527676900334892</v>
          </cell>
          <cell r="AT371">
            <v>2.4329071746767905</v>
          </cell>
        </row>
        <row r="372">
          <cell r="AR372">
            <v>10.085711439213885</v>
          </cell>
          <cell r="AS372">
            <v>0.61204073489191657</v>
          </cell>
          <cell r="AT372">
            <v>6.5121626308290326</v>
          </cell>
        </row>
        <row r="373">
          <cell r="AR373">
            <v>3.859346643206174</v>
          </cell>
          <cell r="AS373">
            <v>5.3169267624964656</v>
          </cell>
          <cell r="AT373">
            <v>12.25908687190811</v>
          </cell>
        </row>
        <row r="374">
          <cell r="AR374">
            <v>6.5287413950202433</v>
          </cell>
          <cell r="AS374">
            <v>5.8871647761388202</v>
          </cell>
          <cell r="AT374">
            <v>19.882890282083764</v>
          </cell>
        </row>
        <row r="375">
          <cell r="AR375">
            <v>4.3334696988065469</v>
          </cell>
          <cell r="AS375">
            <v>6.5847909018079909</v>
          </cell>
          <cell r="AT375">
            <v>-6.0282646418217904</v>
          </cell>
        </row>
        <row r="376">
          <cell r="AR376">
            <v>2.9649008203849858</v>
          </cell>
          <cell r="AS376">
            <v>6.4316068459055353</v>
          </cell>
          <cell r="AT376">
            <v>8.1602934043742081</v>
          </cell>
        </row>
        <row r="377">
          <cell r="AR377">
            <v>18.88557223477223</v>
          </cell>
          <cell r="AS377">
            <v>10.635477333355258</v>
          </cell>
          <cell r="AT377">
            <v>0.33931722882116766</v>
          </cell>
        </row>
        <row r="378">
          <cell r="AR378">
            <v>2.8109563125270576</v>
          </cell>
          <cell r="AS378">
            <v>9.4976938925296785</v>
          </cell>
          <cell r="AT378">
            <v>1.5761210922493607</v>
          </cell>
        </row>
        <row r="379">
          <cell r="AR379">
            <v>7.1897483276862184</v>
          </cell>
          <cell r="AS379">
            <v>8.3919074763329604</v>
          </cell>
          <cell r="AT379">
            <v>-0.51071536296741771</v>
          </cell>
        </row>
        <row r="380">
          <cell r="AR380">
            <v>1.3315542053260465E-2</v>
          </cell>
          <cell r="AS380">
            <v>2.6348851577589816</v>
          </cell>
          <cell r="AT380">
            <v>9.5230082934905091</v>
          </cell>
        </row>
        <row r="381">
          <cell r="AR381">
            <v>-3.4111315050367241</v>
          </cell>
          <cell r="AS381">
            <v>1.2160564737329738</v>
          </cell>
          <cell r="AT381">
            <v>-9.1532743866862276E-3</v>
          </cell>
        </row>
        <row r="382">
          <cell r="AR382">
            <v>7.586951992302704</v>
          </cell>
          <cell r="AS382">
            <v>8.950592623580377</v>
          </cell>
          <cell r="AT382">
            <v>2.6868538301628719</v>
          </cell>
        </row>
        <row r="383">
          <cell r="AR383">
            <v>9.9713977040231114</v>
          </cell>
          <cell r="AS383">
            <v>14.327996220002159</v>
          </cell>
          <cell r="AT383">
            <v>9.3025821037111314</v>
          </cell>
        </row>
        <row r="384">
          <cell r="AR384">
            <v>1.2845483110677236</v>
          </cell>
          <cell r="AS384">
            <v>3.9687971280502721</v>
          </cell>
          <cell r="AT384">
            <v>14.364661277731994</v>
          </cell>
        </row>
        <row r="385">
          <cell r="AR385">
            <v>9.3132395021445333</v>
          </cell>
          <cell r="AS385">
            <v>3.8868726246297003</v>
          </cell>
          <cell r="AT385">
            <v>5.3667460152903912</v>
          </cell>
        </row>
        <row r="386">
          <cell r="AR386">
            <v>12.753310862254708</v>
          </cell>
          <cell r="AS386">
            <v>6.0827666669686087</v>
          </cell>
          <cell r="AT386">
            <v>12.701448298362816</v>
          </cell>
        </row>
        <row r="387">
          <cell r="AR387">
            <v>15.910432173431577</v>
          </cell>
          <cell r="AS387">
            <v>10.554271098986812</v>
          </cell>
          <cell r="AT387">
            <v>-3.0432087743024749</v>
          </cell>
        </row>
        <row r="388">
          <cell r="AR388">
            <v>-9.5843597424788101</v>
          </cell>
          <cell r="AS388">
            <v>9.2242534011067967</v>
          </cell>
          <cell r="AT388">
            <v>9.0387669590827677</v>
          </cell>
        </row>
        <row r="389">
          <cell r="AR389">
            <v>6.3858787026672248</v>
          </cell>
          <cell r="AS389">
            <v>0.89438242599164663</v>
          </cell>
          <cell r="AT389">
            <v>5.25761740185966</v>
          </cell>
        </row>
        <row r="390">
          <cell r="AR390">
            <v>5.9224565431518883</v>
          </cell>
          <cell r="AS390">
            <v>-4.4460570082932911</v>
          </cell>
          <cell r="AT390">
            <v>19.004355053680477</v>
          </cell>
        </row>
        <row r="391">
          <cell r="AR391">
            <v>7.9941075907528525</v>
          </cell>
          <cell r="AS391">
            <v>-3.1922278573084606</v>
          </cell>
          <cell r="AT391">
            <v>-6.3402065211087706</v>
          </cell>
        </row>
        <row r="392">
          <cell r="AR392">
            <v>3.1453834218357013</v>
          </cell>
          <cell r="AS392">
            <v>3.944194996516126</v>
          </cell>
          <cell r="AT392">
            <v>2.2681309240102365E-3</v>
          </cell>
        </row>
        <row r="393">
          <cell r="AR393">
            <v>9.5586329427844277</v>
          </cell>
          <cell r="AS393">
            <v>8.269138927395737</v>
          </cell>
          <cell r="AT393">
            <v>3.4881001334949868</v>
          </cell>
        </row>
        <row r="394">
          <cell r="AR394">
            <v>9.6894473538614356</v>
          </cell>
          <cell r="AS394">
            <v>5.8939353853519671</v>
          </cell>
          <cell r="AT394">
            <v>9.538323035625961</v>
          </cell>
        </row>
        <row r="395">
          <cell r="AR395">
            <v>5.9229590804156906</v>
          </cell>
          <cell r="AS395">
            <v>3.8259077498731919</v>
          </cell>
          <cell r="AT395">
            <v>-10.013781560355206</v>
          </cell>
        </row>
        <row r="396">
          <cell r="AR396">
            <v>-1.7406597247087374</v>
          </cell>
          <cell r="AS396">
            <v>0.12973566032896677</v>
          </cell>
          <cell r="AT396">
            <v>6.6595885174934422</v>
          </cell>
        </row>
        <row r="397">
          <cell r="AR397">
            <v>6.6463785955651389</v>
          </cell>
          <cell r="AS397">
            <v>7.8746709410792315</v>
          </cell>
          <cell r="AT397">
            <v>-4.896277401794813</v>
          </cell>
        </row>
        <row r="398">
          <cell r="AR398">
            <v>3.4113396830602438</v>
          </cell>
          <cell r="AS398">
            <v>3.6987369855492336</v>
          </cell>
          <cell r="AT398">
            <v>-13.41871449610953</v>
          </cell>
        </row>
        <row r="399">
          <cell r="AR399">
            <v>8.9741092858579119</v>
          </cell>
          <cell r="AS399">
            <v>6.9685121155055763</v>
          </cell>
          <cell r="AT399">
            <v>9.4118538291396483</v>
          </cell>
        </row>
        <row r="400">
          <cell r="AR400">
            <v>8.4996542688181353</v>
          </cell>
          <cell r="AS400">
            <v>4.3838838060163754</v>
          </cell>
          <cell r="AT400">
            <v>0.24529964135444615</v>
          </cell>
        </row>
        <row r="401">
          <cell r="AR401">
            <v>8.2125542542231145</v>
          </cell>
          <cell r="AS401">
            <v>7.5168938042173394</v>
          </cell>
          <cell r="AT401">
            <v>2.8249595294999041</v>
          </cell>
        </row>
        <row r="402">
          <cell r="AR402">
            <v>8.6577921840101268</v>
          </cell>
          <cell r="AS402">
            <v>0.85388716499508188</v>
          </cell>
          <cell r="AT402">
            <v>10.622501616338687</v>
          </cell>
        </row>
        <row r="403">
          <cell r="AR403">
            <v>0.57217189291167703</v>
          </cell>
          <cell r="AS403">
            <v>-13.009251261998278</v>
          </cell>
          <cell r="AT403">
            <v>-6.3669618487921635</v>
          </cell>
        </row>
        <row r="404">
          <cell r="AR404">
            <v>6.1173542078979626</v>
          </cell>
          <cell r="AS404">
            <v>-5.4292388260899438</v>
          </cell>
          <cell r="AT404">
            <v>-6.5344915901511929</v>
          </cell>
        </row>
        <row r="405">
          <cell r="AR405">
            <v>10.23597241140024</v>
          </cell>
          <cell r="AS405">
            <v>14.96697524452706</v>
          </cell>
          <cell r="AT405">
            <v>2.9863365356486371</v>
          </cell>
        </row>
        <row r="406">
          <cell r="AR406">
            <v>3.7387609205401517</v>
          </cell>
          <cell r="AS406">
            <v>8.5590282252799845</v>
          </cell>
          <cell r="AT406">
            <v>-1.1278261007103052</v>
          </cell>
        </row>
        <row r="407">
          <cell r="AR407">
            <v>8.4249462790981333</v>
          </cell>
          <cell r="AS407">
            <v>21.50590141794946</v>
          </cell>
          <cell r="AT407">
            <v>2.173819039786129</v>
          </cell>
        </row>
        <row r="408">
          <cell r="AR408">
            <v>-2.1532630231137717</v>
          </cell>
          <cell r="AS408">
            <v>19.430558120409415</v>
          </cell>
          <cell r="AT408">
            <v>-2.9265160681358204</v>
          </cell>
        </row>
        <row r="409">
          <cell r="AR409">
            <v>2.1747570235778113</v>
          </cell>
          <cell r="AS409">
            <v>22.231931901875868</v>
          </cell>
          <cell r="AT409">
            <v>3.6964115106434825</v>
          </cell>
        </row>
        <row r="410">
          <cell r="AR410">
            <v>8.1289483160879037</v>
          </cell>
          <cell r="AS410">
            <v>20.896005584807153</v>
          </cell>
          <cell r="AT410">
            <v>8.0316022618080787</v>
          </cell>
        </row>
        <row r="411">
          <cell r="AR411">
            <v>9.7393694932144328</v>
          </cell>
          <cell r="AS411">
            <v>16.272078015954094</v>
          </cell>
          <cell r="AT411">
            <v>16.035546401381495</v>
          </cell>
        </row>
        <row r="412">
          <cell r="AR412">
            <v>2.1185889418875448</v>
          </cell>
          <cell r="AS412">
            <v>15.55828501573262</v>
          </cell>
          <cell r="AT412">
            <v>-0.1205989563366483</v>
          </cell>
        </row>
        <row r="413">
          <cell r="AR413">
            <v>11.82265935800968</v>
          </cell>
          <cell r="AS413">
            <v>13.24859006721657</v>
          </cell>
          <cell r="AT413">
            <v>5.2125564161149107</v>
          </cell>
        </row>
        <row r="414">
          <cell r="AR414">
            <v>14.098922701503458</v>
          </cell>
          <cell r="AS414">
            <v>15.003509909904311</v>
          </cell>
          <cell r="AT414">
            <v>2.5709589757290541</v>
          </cell>
        </row>
        <row r="415">
          <cell r="AR415">
            <v>28.822256788381438</v>
          </cell>
          <cell r="AS415">
            <v>9.1277728282804116</v>
          </cell>
          <cell r="AT415">
            <v>6.2181984729759776</v>
          </cell>
        </row>
        <row r="416">
          <cell r="AR416">
            <v>9.4691177402470785</v>
          </cell>
          <cell r="AS416">
            <v>13.600570946749201</v>
          </cell>
          <cell r="AT416">
            <v>3.7791375283670048</v>
          </cell>
        </row>
        <row r="417">
          <cell r="AR417">
            <v>12.286319187370243</v>
          </cell>
          <cell r="AS417">
            <v>21.160613903084524</v>
          </cell>
          <cell r="AT417">
            <v>3.4800897009646725</v>
          </cell>
        </row>
        <row r="418">
          <cell r="AR418">
            <v>19.11276911241724</v>
          </cell>
          <cell r="AS418">
            <v>4.8174600681566204</v>
          </cell>
          <cell r="AT418">
            <v>0.75024542239747749</v>
          </cell>
        </row>
        <row r="419">
          <cell r="AR419">
            <v>2.9692371216466729</v>
          </cell>
          <cell r="AS419">
            <v>7.3724813047472137</v>
          </cell>
          <cell r="AT419">
            <v>1.2403603227727489</v>
          </cell>
        </row>
        <row r="420">
          <cell r="AR420">
            <v>1.9515724534719947</v>
          </cell>
          <cell r="AS420">
            <v>-0.83398982953216683</v>
          </cell>
          <cell r="AT420">
            <v>-0.87569943758505353</v>
          </cell>
        </row>
        <row r="421">
          <cell r="AR421">
            <v>18.418169924329518</v>
          </cell>
          <cell r="AS421">
            <v>1.8143580509342172</v>
          </cell>
          <cell r="AT421">
            <v>-0.29646245395630322</v>
          </cell>
        </row>
        <row r="422">
          <cell r="AR422">
            <v>9.7037704770341229</v>
          </cell>
          <cell r="AS422">
            <v>2.1215874313832428</v>
          </cell>
          <cell r="AT422">
            <v>19.313960366926473</v>
          </cell>
        </row>
        <row r="423">
          <cell r="AR423">
            <v>-4.8359356602285519</v>
          </cell>
          <cell r="AS423">
            <v>-7.2735453483741885</v>
          </cell>
          <cell r="AT423">
            <v>-0.32928793119811894</v>
          </cell>
        </row>
        <row r="424">
          <cell r="AR424">
            <v>8.0951151626881703</v>
          </cell>
          <cell r="AS424">
            <v>1.2658122458774068</v>
          </cell>
          <cell r="AT424">
            <v>-2.1345070156947976</v>
          </cell>
        </row>
        <row r="425">
          <cell r="AR425">
            <v>-0.17050475330919745</v>
          </cell>
          <cell r="AS425">
            <v>3.0775193004781043</v>
          </cell>
          <cell r="AT425">
            <v>3.0102483388913859</v>
          </cell>
        </row>
        <row r="426">
          <cell r="AR426">
            <v>-0.66976121473603101</v>
          </cell>
          <cell r="AS426">
            <v>2.883163206854289</v>
          </cell>
          <cell r="AT426">
            <v>6.2225611111304868</v>
          </cell>
        </row>
        <row r="427">
          <cell r="AR427">
            <v>7.2843492591388337</v>
          </cell>
          <cell r="AS427">
            <v>0.12003417884547396</v>
          </cell>
          <cell r="AT427">
            <v>8.1290919010380769</v>
          </cell>
        </row>
        <row r="428">
          <cell r="AR428">
            <v>5.8076463214763896</v>
          </cell>
          <cell r="AS428">
            <v>0.90550949814949266</v>
          </cell>
          <cell r="AT428">
            <v>4.5557638767534048</v>
          </cell>
        </row>
        <row r="429">
          <cell r="AR429">
            <v>-12.280090601767846</v>
          </cell>
          <cell r="AS429">
            <v>4.0492845688800072</v>
          </cell>
          <cell r="AT429">
            <v>-4.9877268532681711</v>
          </cell>
        </row>
        <row r="430">
          <cell r="AR430">
            <v>-8.0986181134249158</v>
          </cell>
          <cell r="AS430">
            <v>8.4717400129262543</v>
          </cell>
          <cell r="AT430">
            <v>-5.3902202849005381</v>
          </cell>
        </row>
        <row r="431">
          <cell r="AR431">
            <v>-3.6183989903236458</v>
          </cell>
          <cell r="AS431">
            <v>9.5414850668237072</v>
          </cell>
          <cell r="AT431">
            <v>-5.3049218814932741</v>
          </cell>
        </row>
        <row r="432">
          <cell r="AR432">
            <v>26.399031114838991</v>
          </cell>
          <cell r="AS432">
            <v>12.967924025853716</v>
          </cell>
          <cell r="AT432">
            <v>-3.3519868765193306</v>
          </cell>
        </row>
        <row r="433">
          <cell r="AR433">
            <v>-6.3688575768341966</v>
          </cell>
          <cell r="AS433">
            <v>18.80824989093648</v>
          </cell>
          <cell r="AT433">
            <v>-2.7530433999066406</v>
          </cell>
        </row>
        <row r="434">
          <cell r="AR434">
            <v>-2.2513977282742625</v>
          </cell>
          <cell r="AS434">
            <v>9.2482428314627718</v>
          </cell>
          <cell r="AT434">
            <v>19.675569502466338</v>
          </cell>
        </row>
        <row r="435">
          <cell r="AR435">
            <v>-1.3624301228921332</v>
          </cell>
          <cell r="AS435">
            <v>8.7341535877009093</v>
          </cell>
          <cell r="AT435">
            <v>17.412445324590298</v>
          </cell>
        </row>
        <row r="436">
          <cell r="AR436">
            <v>4.2042922109176706</v>
          </cell>
          <cell r="AS436">
            <v>11.44355303886746</v>
          </cell>
          <cell r="AT436">
            <v>18.301216739753421</v>
          </cell>
        </row>
        <row r="437">
          <cell r="AR437">
            <v>-4.3118209896666144</v>
          </cell>
          <cell r="AS437">
            <v>9.0925988858229889</v>
          </cell>
          <cell r="AT437">
            <v>6.9292532217004377</v>
          </cell>
        </row>
        <row r="438">
          <cell r="AR438">
            <v>-1.1124077534889865</v>
          </cell>
          <cell r="AS438">
            <v>10.542779413946946</v>
          </cell>
          <cell r="AT438">
            <v>-10.750276109296076</v>
          </cell>
        </row>
        <row r="439">
          <cell r="AR439">
            <v>-4.4926417189053991</v>
          </cell>
          <cell r="AS439">
            <v>9.6260635858615551</v>
          </cell>
          <cell r="AT439">
            <v>-16.177719989888473</v>
          </cell>
        </row>
        <row r="440">
          <cell r="AR440">
            <v>-4.8350884917013452</v>
          </cell>
          <cell r="AS440">
            <v>6.2861284180853572</v>
          </cell>
          <cell r="AT440">
            <v>10.154780774093886</v>
          </cell>
        </row>
        <row r="441">
          <cell r="AR441">
            <v>10.597986700080231</v>
          </cell>
          <cell r="AS441">
            <v>6.7060128361372984</v>
          </cell>
          <cell r="AT441">
            <v>0.42682122024830793</v>
          </cell>
        </row>
        <row r="442">
          <cell r="AR442">
            <v>5.1265463177325055</v>
          </cell>
          <cell r="AS442">
            <v>6.8271032835858669</v>
          </cell>
          <cell r="AT442">
            <v>2.7817848150958335</v>
          </cell>
        </row>
        <row r="443">
          <cell r="AR443">
            <v>5.4081565666505682</v>
          </cell>
          <cell r="AS443">
            <v>6.9979608002246341</v>
          </cell>
          <cell r="AT443">
            <v>6.6608397327915903</v>
          </cell>
        </row>
        <row r="444">
          <cell r="AR444">
            <v>7.580458222994646</v>
          </cell>
          <cell r="AS444">
            <v>5.3139874673698184</v>
          </cell>
          <cell r="AT444">
            <v>-2.3926453657450386</v>
          </cell>
        </row>
        <row r="445">
          <cell r="AR445">
            <v>4.2387763378920029</v>
          </cell>
          <cell r="AS445">
            <v>6.4105209226146487</v>
          </cell>
          <cell r="AT445">
            <v>9.7436593402379756</v>
          </cell>
        </row>
        <row r="446">
          <cell r="AR446">
            <v>5.7349618929812385</v>
          </cell>
          <cell r="AS446">
            <v>3.8998093528858746</v>
          </cell>
          <cell r="AT446">
            <v>9.0436861136089508</v>
          </cell>
        </row>
        <row r="447">
          <cell r="AR447">
            <v>15.061251909178219</v>
          </cell>
          <cell r="AS447">
            <v>8.033290778044023</v>
          </cell>
          <cell r="AT447">
            <v>-2.3235088743282617</v>
          </cell>
        </row>
        <row r="448">
          <cell r="AR448">
            <v>8.1111354414853629</v>
          </cell>
          <cell r="AS448">
            <v>7.9406197743055351</v>
          </cell>
          <cell r="AT448">
            <v>3.1314460594746629</v>
          </cell>
        </row>
        <row r="449">
          <cell r="AR449">
            <v>0.94054459865129392</v>
          </cell>
          <cell r="AS449">
            <v>7.4075320944529732</v>
          </cell>
          <cell r="AT449">
            <v>6.2288765846105543</v>
          </cell>
        </row>
        <row r="450">
          <cell r="AR450">
            <v>0.93780661069124971</v>
          </cell>
          <cell r="AS450">
            <v>6.0729265687793355</v>
          </cell>
          <cell r="AT450">
            <v>2.1898284513531818</v>
          </cell>
        </row>
        <row r="451">
          <cell r="AR451">
            <v>0.83389046482473805</v>
          </cell>
          <cell r="AS451">
            <v>7.6670792976622826</v>
          </cell>
          <cell r="AT451">
            <v>2.5771265944613653</v>
          </cell>
        </row>
        <row r="452">
          <cell r="AR452">
            <v>10.439227276565521</v>
          </cell>
          <cell r="AS452">
            <v>7.1832923323715381</v>
          </cell>
          <cell r="AT452">
            <v>13.734593774390746</v>
          </cell>
        </row>
        <row r="453">
          <cell r="AR453">
            <v>2.4591327765704163</v>
          </cell>
          <cell r="AS453">
            <v>9.5562818511313772</v>
          </cell>
          <cell r="AT453">
            <v>2.7551875510950952</v>
          </cell>
        </row>
        <row r="454">
          <cell r="AR454">
            <v>6.5557590846885727</v>
          </cell>
          <cell r="AS454">
            <v>8.8574713618633218</v>
          </cell>
          <cell r="AT454">
            <v>9.2024329302082819</v>
          </cell>
        </row>
        <row r="455">
          <cell r="AR455">
            <v>19.413027240274715</v>
          </cell>
          <cell r="AS455">
            <v>6.0804918587413992</v>
          </cell>
          <cell r="AT455">
            <v>23.219645931897716</v>
          </cell>
        </row>
        <row r="456">
          <cell r="AR456">
            <v>20.340800351591003</v>
          </cell>
          <cell r="AS456">
            <v>0</v>
          </cell>
          <cell r="AT456">
            <v>20.304037934411511</v>
          </cell>
        </row>
        <row r="457">
          <cell r="AR457">
            <v>1.5539775434572745</v>
          </cell>
          <cell r="AS457">
            <v>8.0988688452005455</v>
          </cell>
          <cell r="AT457">
            <v>-14.898990524598322</v>
          </cell>
        </row>
        <row r="458">
          <cell r="AR458">
            <v>0.6920273266574295</v>
          </cell>
          <cell r="AS458">
            <v>16.415704710518455</v>
          </cell>
          <cell r="AT458">
            <v>8.4750825065424316</v>
          </cell>
        </row>
        <row r="459">
          <cell r="AR459">
            <v>8.3224827174797298</v>
          </cell>
          <cell r="AS459">
            <v>8.0548269224244287</v>
          </cell>
          <cell r="AT459">
            <v>-9.9449233449580792</v>
          </cell>
        </row>
        <row r="460">
          <cell r="AR460">
            <v>6.7436879381159276</v>
          </cell>
          <cell r="AS460">
            <v>8.275611196656163</v>
          </cell>
          <cell r="AT460">
            <v>6.5101176419592566</v>
          </cell>
        </row>
        <row r="461">
          <cell r="AR461">
            <v>11.679971017257262</v>
          </cell>
          <cell r="AS461">
            <v>3.9559293289556763</v>
          </cell>
          <cell r="AT461">
            <v>-6.8841239304496931</v>
          </cell>
        </row>
        <row r="462">
          <cell r="AR462">
            <v>1.6064833071049112</v>
          </cell>
          <cell r="AS462">
            <v>1.0381457669091265</v>
          </cell>
          <cell r="AT462">
            <v>0.82486811804804994</v>
          </cell>
        </row>
        <row r="463">
          <cell r="AR463">
            <v>1.9719980113437785</v>
          </cell>
          <cell r="AS463">
            <v>-14.526503416232684</v>
          </cell>
          <cell r="AT463">
            <v>-10.523290624514148</v>
          </cell>
        </row>
        <row r="464">
          <cell r="AR464">
            <v>1.9805465586221649</v>
          </cell>
          <cell r="AS464">
            <v>56.306086104811669</v>
          </cell>
          <cell r="AT464">
            <v>-7.4385111137870936</v>
          </cell>
        </row>
        <row r="465">
          <cell r="AR465">
            <v>-2.7273411788838464</v>
          </cell>
          <cell r="AS465">
            <v>22.163712991940375</v>
          </cell>
          <cell r="AT465">
            <v>29.741096810159242</v>
          </cell>
        </row>
        <row r="466">
          <cell r="AR466">
            <v>-39.238704473944544</v>
          </cell>
          <cell r="AS466">
            <v>70.313204594779606</v>
          </cell>
          <cell r="AT466">
            <v>55.539969657597979</v>
          </cell>
        </row>
        <row r="467">
          <cell r="AR467">
            <v>1.591541725019141</v>
          </cell>
          <cell r="AS467">
            <v>155.23556661488169</v>
          </cell>
          <cell r="AT467">
            <v>60.002526095551765</v>
          </cell>
        </row>
        <row r="468">
          <cell r="AR468">
            <v>198.26138743388725</v>
          </cell>
          <cell r="AS468">
            <v>33.307829621771035</v>
          </cell>
          <cell r="AT468">
            <v>-58.710358665405224</v>
          </cell>
        </row>
        <row r="469">
          <cell r="AR469">
            <v>75.768450843862539</v>
          </cell>
          <cell r="AS469">
            <v>24.416229232144481</v>
          </cell>
          <cell r="AT469">
            <v>259.62960746971504</v>
          </cell>
        </row>
        <row r="470">
          <cell r="AR470">
            <v>313.56169987873523</v>
          </cell>
          <cell r="AS470">
            <v>-79.585522669867743</v>
          </cell>
          <cell r="AT470">
            <v>363.44901969177084</v>
          </cell>
        </row>
        <row r="471">
          <cell r="AR471">
            <v>489.28293724155185</v>
          </cell>
          <cell r="AS471">
            <v>51.447827760519459</v>
          </cell>
          <cell r="AT471">
            <v>9.7284923521591349</v>
          </cell>
        </row>
        <row r="472">
          <cell r="AR472">
            <v>-34.711660860618622</v>
          </cell>
          <cell r="AS472">
            <v>14.311638230007095</v>
          </cell>
          <cell r="AT472">
            <v>26.719991366416696</v>
          </cell>
        </row>
        <row r="473">
          <cell r="AR473">
            <v>-12.713390330290164</v>
          </cell>
          <cell r="AS473">
            <v>-19.802189691627248</v>
          </cell>
          <cell r="AT473">
            <v>98.094888127135164</v>
          </cell>
        </row>
        <row r="474">
          <cell r="AR474">
            <v>6.2951396381075053</v>
          </cell>
          <cell r="AS474">
            <v>38.323786609429369</v>
          </cell>
          <cell r="AT474">
            <v>43.040427138571772</v>
          </cell>
        </row>
        <row r="475">
          <cell r="AR475">
            <v>1117.781753042902</v>
          </cell>
          <cell r="AS475">
            <v>1.2622004812715026</v>
          </cell>
          <cell r="AT475">
            <v>22.881407173331247</v>
          </cell>
        </row>
        <row r="476">
          <cell r="AR476">
            <v>45.19744449142533</v>
          </cell>
          <cell r="AS476">
            <v>32.334936733187014</v>
          </cell>
          <cell r="AT476">
            <v>-26.377946023101128</v>
          </cell>
        </row>
        <row r="477">
          <cell r="AR477">
            <v>56.075197053016446</v>
          </cell>
          <cell r="AS477">
            <v>28.500503269414356</v>
          </cell>
          <cell r="AT477">
            <v>10.19674434984239</v>
          </cell>
        </row>
        <row r="478">
          <cell r="AR478">
            <v>6.2300709009656119</v>
          </cell>
          <cell r="AS478">
            <v>35.315151837561508</v>
          </cell>
          <cell r="AT478">
            <v>28.744360962892436</v>
          </cell>
        </row>
        <row r="479">
          <cell r="AR479">
            <v>1137.0439174959049</v>
          </cell>
          <cell r="AS479">
            <v>14.928793135532569</v>
          </cell>
          <cell r="AT479">
            <v>-0.15988126772076283</v>
          </cell>
        </row>
        <row r="480">
          <cell r="AR480">
            <v>83.928344552047164</v>
          </cell>
          <cell r="AS480">
            <v>20.061069134550458</v>
          </cell>
          <cell r="AT480">
            <v>-18.66559059188646</v>
          </cell>
        </row>
        <row r="481">
          <cell r="AR481">
            <v>-3.8768462657483571</v>
          </cell>
          <cell r="AS481">
            <v>68.920030763333244</v>
          </cell>
          <cell r="AT481">
            <v>59.572714622655432</v>
          </cell>
        </row>
        <row r="482">
          <cell r="AR482">
            <v>17.714168101965576</v>
          </cell>
          <cell r="AS482">
            <v>-78.810028981692327</v>
          </cell>
          <cell r="AT482">
            <v>194.67687643602824</v>
          </cell>
        </row>
        <row r="483">
          <cell r="AR483">
            <v>-54.065365995334936</v>
          </cell>
          <cell r="AS483">
            <v>-13.604824836011609</v>
          </cell>
          <cell r="AT483">
            <v>-33.547641795655622</v>
          </cell>
        </row>
        <row r="484">
          <cell r="AR484">
            <v>126.42436486053934</v>
          </cell>
          <cell r="AS484">
            <v>37.778704520382924</v>
          </cell>
          <cell r="AT484">
            <v>28.093823548606078</v>
          </cell>
        </row>
        <row r="485">
          <cell r="AR485">
            <v>543.04229995699154</v>
          </cell>
          <cell r="AS485">
            <v>-58.091997586830082</v>
          </cell>
          <cell r="AT485">
            <v>23.276425993642324</v>
          </cell>
        </row>
        <row r="486">
          <cell r="AR486">
            <v>-11.947716983764845</v>
          </cell>
          <cell r="AS486">
            <v>-21.213783873353631</v>
          </cell>
          <cell r="AT486">
            <v>-15.203794020340144</v>
          </cell>
        </row>
        <row r="487">
          <cell r="AR487">
            <v>-40.16798995465637</v>
          </cell>
          <cell r="AS487">
            <v>198.5313502214772</v>
          </cell>
          <cell r="AT487">
            <v>56.709470858097013</v>
          </cell>
        </row>
        <row r="488">
          <cell r="AR488">
            <v>401.10150779830224</v>
          </cell>
          <cell r="AS488">
            <v>-19.615893675828676</v>
          </cell>
          <cell r="AT488">
            <v>82.693378358159734</v>
          </cell>
        </row>
        <row r="489">
          <cell r="AR489">
            <v>472.5308144818481</v>
          </cell>
          <cell r="AS489">
            <v>-48.665160173132463</v>
          </cell>
          <cell r="AT489">
            <v>12.394736130598494</v>
          </cell>
        </row>
        <row r="490">
          <cell r="AR490">
            <v>-80.409825656260026</v>
          </cell>
          <cell r="AS490">
            <v>220.71808133199943</v>
          </cell>
          <cell r="AT490">
            <v>-9.8193941702767962</v>
          </cell>
        </row>
        <row r="491">
          <cell r="AR491">
            <v>5.9166671420173289</v>
          </cell>
          <cell r="AS491">
            <v>-45.823948666854641</v>
          </cell>
          <cell r="AT491">
            <v>10.658970834155923</v>
          </cell>
        </row>
        <row r="492">
          <cell r="AR492">
            <v>1441.2897157410534</v>
          </cell>
          <cell r="AS492">
            <v>-55.534582994179296</v>
          </cell>
          <cell r="AT492">
            <v>141.95758736556664</v>
          </cell>
        </row>
        <row r="493">
          <cell r="AR493">
            <v>567.87483930967244</v>
          </cell>
          <cell r="AS493">
            <v>-78.770630416630937</v>
          </cell>
          <cell r="AT493">
            <v>82.649465671028153</v>
          </cell>
        </row>
        <row r="494">
          <cell r="AR494">
            <v>1383.1141965704903</v>
          </cell>
          <cell r="AS494">
            <v>-15.404622842452087</v>
          </cell>
          <cell r="AT494">
            <v>-27.262040357998206</v>
          </cell>
        </row>
        <row r="495">
          <cell r="AR495">
            <v>-60.557933108782677</v>
          </cell>
          <cell r="AS495">
            <v>23.52170320589153</v>
          </cell>
          <cell r="AT495">
            <v>15.719370224005736</v>
          </cell>
        </row>
        <row r="496">
          <cell r="AR496">
            <v>-85.342872990653703</v>
          </cell>
          <cell r="AS496">
            <v>641.67057936943706</v>
          </cell>
          <cell r="AT496">
            <v>123.42753791523005</v>
          </cell>
        </row>
        <row r="497">
          <cell r="AR497">
            <v>-99.595697312913771</v>
          </cell>
          <cell r="AS497">
            <v>524.64988176584927</v>
          </cell>
          <cell r="AT497">
            <v>1317.0185880574572</v>
          </cell>
        </row>
        <row r="498">
          <cell r="AR498">
            <v>88.656796688288381</v>
          </cell>
          <cell r="AS498">
            <v>46.658427577575083</v>
          </cell>
          <cell r="AT498">
            <v>21.667280334581207</v>
          </cell>
        </row>
        <row r="499">
          <cell r="AR499">
            <v>161.44267443741822</v>
          </cell>
          <cell r="AS499">
            <v>85.721803816912541</v>
          </cell>
          <cell r="AT499">
            <v>25.201455670206443</v>
          </cell>
        </row>
        <row r="500">
          <cell r="AR500">
            <v>-32.195269287107067</v>
          </cell>
          <cell r="AS500">
            <v>-11.257174409419013</v>
          </cell>
          <cell r="AT500">
            <v>12.401058159926492</v>
          </cell>
        </row>
        <row r="501">
          <cell r="AR501">
            <v>351.43360726653941</v>
          </cell>
          <cell r="AS501">
            <v>19.624343114749855</v>
          </cell>
          <cell r="AT501">
            <v>-25.618815527890526</v>
          </cell>
        </row>
        <row r="502">
          <cell r="AR502">
            <v>222.30791251918512</v>
          </cell>
          <cell r="AS502">
            <v>150.25528385327931</v>
          </cell>
          <cell r="AT502">
            <v>-55.734510982785977</v>
          </cell>
        </row>
        <row r="503">
          <cell r="AR503">
            <v>-89.069319169356618</v>
          </cell>
          <cell r="AS503">
            <v>831.7425044211534</v>
          </cell>
          <cell r="AT503">
            <v>-56.691315254307995</v>
          </cell>
        </row>
        <row r="504">
          <cell r="AR504">
            <v>173.00840055919284</v>
          </cell>
          <cell r="AS504">
            <v>187.80195541808556</v>
          </cell>
          <cell r="AT504">
            <v>121.9787794910883</v>
          </cell>
        </row>
        <row r="505">
          <cell r="AR505">
            <v>-53.09953775258721</v>
          </cell>
          <cell r="AS505">
            <v>16.696441122567162</v>
          </cell>
          <cell r="AT505">
            <v>-30.61369918328306</v>
          </cell>
        </row>
        <row r="506">
          <cell r="AR506">
            <v>-60.585226738290245</v>
          </cell>
          <cell r="AS506">
            <v>-19.528086018149338</v>
          </cell>
          <cell r="AT506">
            <v>36.136387006030368</v>
          </cell>
        </row>
        <row r="507">
          <cell r="AR507">
            <v>-24.061703001115596</v>
          </cell>
          <cell r="AS507">
            <v>29.286008297769285</v>
          </cell>
          <cell r="AT507">
            <v>192.06196879663921</v>
          </cell>
        </row>
        <row r="508">
          <cell r="AR508">
            <v>-22.676191571666337</v>
          </cell>
          <cell r="AS508">
            <v>-21.253389383402933</v>
          </cell>
          <cell r="AT508">
            <v>29.228671650139226</v>
          </cell>
        </row>
        <row r="509">
          <cell r="AR509">
            <v>212.87745634155772</v>
          </cell>
          <cell r="AS509">
            <v>-95.615389231498682</v>
          </cell>
          <cell r="AT509">
            <v>1819.2717432426523</v>
          </cell>
        </row>
        <row r="510">
          <cell r="AR510">
            <v>21.25780685901384</v>
          </cell>
          <cell r="AS510">
            <v>57.375272979891847</v>
          </cell>
          <cell r="AT510">
            <v>86.808775169695409</v>
          </cell>
        </row>
        <row r="511">
          <cell r="AR511">
            <v>-61.671821753817603</v>
          </cell>
          <cell r="AS511">
            <v>48.500203753193283</v>
          </cell>
          <cell r="AT511">
            <v>-18.319539940896867</v>
          </cell>
        </row>
        <row r="512">
          <cell r="AR512">
            <v>146.82498721352886</v>
          </cell>
          <cell r="AS512">
            <v>154.41674688533462</v>
          </cell>
          <cell r="AT512">
            <v>56.391840090191621</v>
          </cell>
        </row>
        <row r="513">
          <cell r="AR513">
            <v>-62.606113869513614</v>
          </cell>
          <cell r="AS513">
            <v>-67.507956587175229</v>
          </cell>
          <cell r="AT513">
            <v>118.44258332008147</v>
          </cell>
        </row>
        <row r="514">
          <cell r="AR514">
            <v>-12.593809575338533</v>
          </cell>
          <cell r="AS514">
            <v>8.2581339284366848</v>
          </cell>
          <cell r="AT514">
            <v>-97.857341214511536</v>
          </cell>
        </row>
        <row r="515">
          <cell r="AR515">
            <v>-94.467448762563038</v>
          </cell>
          <cell r="AS515">
            <v>40.051442639274669</v>
          </cell>
          <cell r="AT515">
            <v>910.25497422494686</v>
          </cell>
        </row>
        <row r="516">
          <cell r="AR516">
            <v>580.27872547143659</v>
          </cell>
          <cell r="AS516">
            <v>17.181614812897216</v>
          </cell>
          <cell r="AT516">
            <v>29.317206841348977</v>
          </cell>
        </row>
        <row r="517">
          <cell r="AR517">
            <v>-67.468419822376944</v>
          </cell>
          <cell r="AS517">
            <v>50.614336970687177</v>
          </cell>
          <cell r="AT517">
            <v>177.91346866224029</v>
          </cell>
        </row>
        <row r="518">
          <cell r="AR518">
            <v>-90.900779978847339</v>
          </cell>
          <cell r="AS518">
            <v>-57.380783963340541</v>
          </cell>
          <cell r="AT518">
            <v>163.58062720193894</v>
          </cell>
        </row>
        <row r="519">
          <cell r="AR519">
            <v>-87.414173677188643</v>
          </cell>
          <cell r="AS519">
            <v>215.73832438369851</v>
          </cell>
          <cell r="AT519">
            <v>-53.685624242620001</v>
          </cell>
        </row>
        <row r="520">
          <cell r="AR520">
            <v>-96.932176085959881</v>
          </cell>
          <cell r="AS520">
            <v>16277.932549758483</v>
          </cell>
          <cell r="AT520">
            <v>-2.2266463590316699</v>
          </cell>
        </row>
        <row r="521">
          <cell r="AR521">
            <v>-98.42372051082954</v>
          </cell>
          <cell r="AS521">
            <v>-39.338530349891933</v>
          </cell>
          <cell r="AT521">
            <v>8094.9306418978904</v>
          </cell>
        </row>
        <row r="522">
          <cell r="AR522">
            <v>28.34135984572983</v>
          </cell>
          <cell r="AS522">
            <v>48.939027448434523</v>
          </cell>
          <cell r="AT522">
            <v>-16.567531006679626</v>
          </cell>
        </row>
        <row r="523">
          <cell r="AR523">
            <v>-54.37117219131089</v>
          </cell>
          <cell r="AS523">
            <v>20.609318285532407</v>
          </cell>
          <cell r="AT523">
            <v>17.931235581205506</v>
          </cell>
        </row>
        <row r="524">
          <cell r="AR524">
            <v>61.008399353551908</v>
          </cell>
          <cell r="AS524">
            <v>43.622593322058464</v>
          </cell>
          <cell r="AT524">
            <v>20.298089395059193</v>
          </cell>
        </row>
        <row r="525">
          <cell r="AR525">
            <v>86.348465313131868</v>
          </cell>
          <cell r="AS525">
            <v>-31.563113185146385</v>
          </cell>
          <cell r="AT525">
            <v>-39.338312785385085</v>
          </cell>
        </row>
        <row r="526">
          <cell r="AR526">
            <v>-95.79868192255438</v>
          </cell>
          <cell r="AS526">
            <v>47.426975941413005</v>
          </cell>
          <cell r="AT526">
            <v>-89.036250607512684</v>
          </cell>
        </row>
        <row r="527">
          <cell r="AR527">
            <v>-94.031723723867756</v>
          </cell>
          <cell r="AS527">
            <v>269.67657505748338</v>
          </cell>
          <cell r="AT527">
            <v>551.65202569572216</v>
          </cell>
        </row>
        <row r="528">
          <cell r="AR528">
            <v>96.069640472560948</v>
          </cell>
          <cell r="AS528">
            <v>-4.806950039402647</v>
          </cell>
          <cell r="AT528">
            <v>-18.012615083025917</v>
          </cell>
        </row>
        <row r="529">
          <cell r="AR529">
            <v>214.36659471335577</v>
          </cell>
          <cell r="AS529">
            <v>186.71529879902278</v>
          </cell>
          <cell r="AT529">
            <v>-41.684162738619456</v>
          </cell>
        </row>
        <row r="530">
          <cell r="AR530">
            <v>-74.123405780703663</v>
          </cell>
          <cell r="AS530">
            <v>90.030588534118365</v>
          </cell>
          <cell r="AT530">
            <v>-55.102902144297005</v>
          </cell>
        </row>
        <row r="531">
          <cell r="AR531">
            <v>-99.86648035272394</v>
          </cell>
          <cell r="AS531">
            <v>7.8730390785155313</v>
          </cell>
          <cell r="AT531">
            <v>3.434254725750141</v>
          </cell>
        </row>
        <row r="532">
          <cell r="AR532">
            <v>76.569641176907012</v>
          </cell>
          <cell r="AS532">
            <v>44.520479916137212</v>
          </cell>
          <cell r="AT532">
            <v>-19.423565210218861</v>
          </cell>
        </row>
        <row r="533">
          <cell r="AR533">
            <v>4.4526594384254548</v>
          </cell>
          <cell r="AS533">
            <v>4.2055687126256514</v>
          </cell>
          <cell r="AT533">
            <v>6.5450245325407108</v>
          </cell>
        </row>
        <row r="534">
          <cell r="AR534">
            <v>3.7071581473331561</v>
          </cell>
          <cell r="AS534">
            <v>4.5887377194275381</v>
          </cell>
          <cell r="AT534">
            <v>5.5368062720600797</v>
          </cell>
        </row>
        <row r="535">
          <cell r="AR535">
            <v>3.7898355146089635</v>
          </cell>
          <cell r="AS535">
            <v>4.5270292010007207</v>
          </cell>
          <cell r="AT535">
            <v>8.9831621738594603</v>
          </cell>
        </row>
        <row r="536">
          <cell r="AR536">
            <v>17.921782680146748</v>
          </cell>
          <cell r="AS536">
            <v>39.481992908156194</v>
          </cell>
          <cell r="AT536">
            <v>3.146892242134669</v>
          </cell>
        </row>
        <row r="537">
          <cell r="AR537">
            <v>7.1668557484533491</v>
          </cell>
          <cell r="AS537">
            <v>8.2626722351268675</v>
          </cell>
          <cell r="AT537">
            <v>11.332696361761862</v>
          </cell>
        </row>
        <row r="538">
          <cell r="AR538">
            <v>-6.2235721730929505</v>
          </cell>
          <cell r="AS538">
            <v>-1.6286530952695166</v>
          </cell>
          <cell r="AT538">
            <v>5.3507428005985291</v>
          </cell>
        </row>
        <row r="539">
          <cell r="AR539">
            <v>5.1157413676373942</v>
          </cell>
          <cell r="AS539">
            <v>5.2340980581711438</v>
          </cell>
          <cell r="AT539">
            <v>11.184632182901066</v>
          </cell>
        </row>
        <row r="540">
          <cell r="AR540">
            <v>5.6955674349478347</v>
          </cell>
          <cell r="AS540">
            <v>8.0893183602700027</v>
          </cell>
          <cell r="AT540">
            <v>5.1706421375120604</v>
          </cell>
        </row>
        <row r="541">
          <cell r="AR541">
            <v>10.099420464561316</v>
          </cell>
          <cell r="AS541">
            <v>7.1467308726570256</v>
          </cell>
          <cell r="AT541">
            <v>6.5484441247891212</v>
          </cell>
        </row>
        <row r="542">
          <cell r="AR542">
            <v>10.213453737815193</v>
          </cell>
          <cell r="AS542">
            <v>7.6989129202412521</v>
          </cell>
          <cell r="AT542">
            <v>6.8409277598679319</v>
          </cell>
        </row>
        <row r="543">
          <cell r="AR543">
            <v>4.3802681657583165</v>
          </cell>
          <cell r="AS543">
            <v>5.621847978914718</v>
          </cell>
          <cell r="AT543">
            <v>5.7343053224834462</v>
          </cell>
        </row>
        <row r="544">
          <cell r="AR544">
            <v>11.150002972949657</v>
          </cell>
          <cell r="AS544">
            <v>17.724061406924484</v>
          </cell>
          <cell r="AT544">
            <v>13.136971630201444</v>
          </cell>
        </row>
        <row r="545">
          <cell r="AR545">
            <v>11.622321442264072</v>
          </cell>
          <cell r="AS545">
            <v>17.233101382633144</v>
          </cell>
          <cell r="AT545">
            <v>11.699103541738399</v>
          </cell>
        </row>
        <row r="546">
          <cell r="AR546">
            <v>11.587243398193703</v>
          </cell>
          <cell r="AS546">
            <v>19.956261180035796</v>
          </cell>
          <cell r="AT546">
            <v>8.6778026989883461</v>
          </cell>
        </row>
        <row r="547">
          <cell r="AR547">
            <v>13.798970747091133</v>
          </cell>
          <cell r="AS547">
            <v>15.300730204508772</v>
          </cell>
          <cell r="AT547">
            <v>4.7301263785613834</v>
          </cell>
        </row>
        <row r="548">
          <cell r="AR548">
            <v>13.075917951688654</v>
          </cell>
          <cell r="AS548">
            <v>21.233251249192708</v>
          </cell>
          <cell r="AT548">
            <v>47.21651378957732</v>
          </cell>
        </row>
        <row r="549">
          <cell r="AR549">
            <v>11.732784869993873</v>
          </cell>
          <cell r="AS549">
            <v>20.532127454311521</v>
          </cell>
          <cell r="AT549">
            <v>12.341246609679546</v>
          </cell>
        </row>
        <row r="550">
          <cell r="AR550">
            <v>0</v>
          </cell>
          <cell r="AS550">
            <v>0</v>
          </cell>
          <cell r="AT550">
            <v>0</v>
          </cell>
        </row>
        <row r="551">
          <cell r="AR551">
            <v>12.035800667122466</v>
          </cell>
          <cell r="AS551">
            <v>18.259554147021074</v>
          </cell>
          <cell r="AT551">
            <v>12.256396433248518</v>
          </cell>
        </row>
        <row r="552">
          <cell r="AR552">
            <v>10.413524495122651</v>
          </cell>
          <cell r="AS552">
            <v>17.540029575454284</v>
          </cell>
          <cell r="AT552">
            <v>11.034803929568282</v>
          </cell>
        </row>
        <row r="553">
          <cell r="AR553">
            <v>13.430754996688709</v>
          </cell>
          <cell r="AS553">
            <v>17.820311660913625</v>
          </cell>
          <cell r="AT553">
            <v>11.099731942244739</v>
          </cell>
        </row>
        <row r="554">
          <cell r="AR554">
            <v>11.643838519526838</v>
          </cell>
          <cell r="AS554">
            <v>12.338265905934298</v>
          </cell>
          <cell r="AT554">
            <v>10.298716578143496</v>
          </cell>
        </row>
        <row r="555">
          <cell r="AR555">
            <v>11.306316814989836</v>
          </cell>
          <cell r="AS555">
            <v>18.258306587280202</v>
          </cell>
          <cell r="AT555">
            <v>11.629388521935935</v>
          </cell>
        </row>
        <row r="556">
          <cell r="AR556">
            <v>12.271333045350907</v>
          </cell>
          <cell r="AS556">
            <v>22.578405014426561</v>
          </cell>
          <cell r="AT556">
            <v>103.73084799606139</v>
          </cell>
        </row>
        <row r="557">
          <cell r="AR557">
            <v>11.693070115890535</v>
          </cell>
          <cell r="AS557">
            <v>16.438481979882582</v>
          </cell>
          <cell r="AT557">
            <v>11.11982800445217</v>
          </cell>
        </row>
        <row r="558">
          <cell r="AR558">
            <v>3.5444289974785326</v>
          </cell>
          <cell r="AS558">
            <v>7.2021445691993202</v>
          </cell>
          <cell r="AT558">
            <v>7.6439949774574245</v>
          </cell>
        </row>
        <row r="559">
          <cell r="AR559">
            <v>4.756314909466508</v>
          </cell>
          <cell r="AS559">
            <v>8.7652274151969181</v>
          </cell>
          <cell r="AT559">
            <v>6.3281889336399777</v>
          </cell>
        </row>
        <row r="560">
          <cell r="AR560">
            <v>20.817097041424361</v>
          </cell>
          <cell r="AS560">
            <v>42.677520770715624</v>
          </cell>
          <cell r="AT560">
            <v>-14.376323220710784</v>
          </cell>
        </row>
        <row r="561">
          <cell r="AR561">
            <v>6.0314785468786436</v>
          </cell>
          <cell r="AS561">
            <v>14.614913493903803</v>
          </cell>
          <cell r="AT561">
            <v>-5.4754877760329945</v>
          </cell>
        </row>
        <row r="562">
          <cell r="AR562">
            <v>3.9241738026560835</v>
          </cell>
          <cell r="AS562">
            <v>2.393645566034075</v>
          </cell>
          <cell r="AT562">
            <v>7.481207807238599</v>
          </cell>
        </row>
        <row r="563">
          <cell r="AR563">
            <v>1.2115293233190494</v>
          </cell>
          <cell r="AS563">
            <v>4.8959524234194474</v>
          </cell>
          <cell r="AT563">
            <v>0.72676555649893171</v>
          </cell>
        </row>
        <row r="564">
          <cell r="AR564">
            <v>1.4032934640103134</v>
          </cell>
          <cell r="AS564">
            <v>0.52014747364477198</v>
          </cell>
          <cell r="AT564">
            <v>5.4783060810707385</v>
          </cell>
        </row>
        <row r="565">
          <cell r="AR565">
            <v>-1.7865099716311228</v>
          </cell>
          <cell r="AS565">
            <v>-4.512005677920139</v>
          </cell>
          <cell r="AT565">
            <v>17.148698333039512</v>
          </cell>
        </row>
        <row r="566">
          <cell r="AR566">
            <v>5.4311428586221178</v>
          </cell>
          <cell r="AS566">
            <v>15.749481928842911</v>
          </cell>
          <cell r="AT566">
            <v>3.7998274409041022</v>
          </cell>
        </row>
        <row r="567">
          <cell r="AR567">
            <v>2.4938914907442822</v>
          </cell>
          <cell r="AS567">
            <v>16.658377180916915</v>
          </cell>
          <cell r="AT567">
            <v>6.9714705504771324</v>
          </cell>
        </row>
        <row r="568">
          <cell r="AR568">
            <v>11.36546201028985</v>
          </cell>
          <cell r="AS568">
            <v>27.89821342529164</v>
          </cell>
          <cell r="AT568">
            <v>-1.0353552159565238</v>
          </cell>
        </row>
        <row r="569">
          <cell r="AR569">
            <v>8.5615414224764272</v>
          </cell>
          <cell r="AS569">
            <v>8.8074249283933028</v>
          </cell>
          <cell r="AT569">
            <v>8.9862519163996133</v>
          </cell>
        </row>
        <row r="570">
          <cell r="AR570">
            <v>9.2349488872047303</v>
          </cell>
          <cell r="AS570">
            <v>7.3954751126714013</v>
          </cell>
          <cell r="AT570">
            <v>10.590274895442665</v>
          </cell>
        </row>
        <row r="571">
          <cell r="AR571">
            <v>35.772473143003246</v>
          </cell>
          <cell r="AS571">
            <v>7.9092467507351438</v>
          </cell>
          <cell r="AT571">
            <v>-0.96743377947154929</v>
          </cell>
        </row>
        <row r="572">
          <cell r="AR572">
            <v>6.5463232582834596</v>
          </cell>
          <cell r="AS572">
            <v>17.459288757127347</v>
          </cell>
          <cell r="AT572">
            <v>2.5340166783472284</v>
          </cell>
        </row>
        <row r="573">
          <cell r="AR573">
            <v>8.5794654324119932</v>
          </cell>
          <cell r="AS573">
            <v>5.5864477644320454</v>
          </cell>
          <cell r="AT573">
            <v>7.3040754260555341</v>
          </cell>
        </row>
        <row r="574">
          <cell r="AR574">
            <v>10.487443388951135</v>
          </cell>
          <cell r="AS574">
            <v>5.8010216264821723</v>
          </cell>
          <cell r="AT574">
            <v>7.4834922795043779</v>
          </cell>
        </row>
        <row r="575">
          <cell r="AR575">
            <v>6.1050135004682815</v>
          </cell>
          <cell r="AS575">
            <v>12.537140989993745</v>
          </cell>
          <cell r="AT575">
            <v>1.633120822561529</v>
          </cell>
        </row>
        <row r="576">
          <cell r="AR576">
            <v>3.7855424969661655</v>
          </cell>
          <cell r="AS576">
            <v>10.795369929298083</v>
          </cell>
          <cell r="AT576">
            <v>18.561047582789158</v>
          </cell>
        </row>
        <row r="577">
          <cell r="AR577">
            <v>9.5618643107912238</v>
          </cell>
          <cell r="AS577">
            <v>10.745541798588487</v>
          </cell>
          <cell r="AT577">
            <v>12.610412288455919</v>
          </cell>
        </row>
        <row r="578">
          <cell r="AR578">
            <v>8.2670708883229249</v>
          </cell>
          <cell r="AS578">
            <v>5.0894812568379022</v>
          </cell>
          <cell r="AT578">
            <v>12.017192607728155</v>
          </cell>
        </row>
        <row r="579">
          <cell r="AR579">
            <v>2.6094574880370036</v>
          </cell>
          <cell r="AS579">
            <v>-4.0737307806296137</v>
          </cell>
          <cell r="AT579">
            <v>5.6749705120439753</v>
          </cell>
        </row>
        <row r="580">
          <cell r="AR580">
            <v>3.8194156661507384</v>
          </cell>
          <cell r="AS580">
            <v>-6.1159743611208022</v>
          </cell>
          <cell r="AT580">
            <v>5.5576201343896292</v>
          </cell>
        </row>
        <row r="581">
          <cell r="AR581">
            <v>0.62655832948255163</v>
          </cell>
          <cell r="AS581">
            <v>5.5219095542645702</v>
          </cell>
          <cell r="AT581">
            <v>8.9230470121739671</v>
          </cell>
        </row>
        <row r="582">
          <cell r="AR582">
            <v>6.0451183826257582</v>
          </cell>
          <cell r="AS582">
            <v>-1.4201908348590697</v>
          </cell>
          <cell r="AT582">
            <v>5.8042549080452144</v>
          </cell>
        </row>
        <row r="583">
          <cell r="AR583">
            <v>2.1387097050863169</v>
          </cell>
          <cell r="AS583">
            <v>-2.1892316489093511</v>
          </cell>
          <cell r="AT583">
            <v>8.6130632442383401</v>
          </cell>
        </row>
        <row r="584">
          <cell r="AR584">
            <v>17.466783957815913</v>
          </cell>
          <cell r="AS584">
            <v>-1.5670982354206719</v>
          </cell>
          <cell r="AT584">
            <v>7.9060745242087727E-2</v>
          </cell>
        </row>
        <row r="585">
          <cell r="AR585">
            <v>2.4969944800597998</v>
          </cell>
          <cell r="AS585">
            <v>-4.0646385961708331</v>
          </cell>
          <cell r="AT585">
            <v>5.6046548000450169</v>
          </cell>
        </row>
        <row r="586">
          <cell r="AR586">
            <v>-4.0948304337530157</v>
          </cell>
          <cell r="AS586">
            <v>1.7739064134361548</v>
          </cell>
          <cell r="AT586">
            <v>5.8802679609512243</v>
          </cell>
        </row>
        <row r="587">
          <cell r="AR587">
            <v>0.17045889511009271</v>
          </cell>
          <cell r="AS587">
            <v>8.2591638030009804</v>
          </cell>
          <cell r="AT587">
            <v>17.149013261024738</v>
          </cell>
        </row>
        <row r="588">
          <cell r="AR588">
            <v>-0.31695819645574108</v>
          </cell>
          <cell r="AS588">
            <v>9.5354763569530654</v>
          </cell>
          <cell r="AT588">
            <v>12.583123555478192</v>
          </cell>
        </row>
        <row r="589">
          <cell r="AR589">
            <v>3.6760662974721914</v>
          </cell>
          <cell r="AS589">
            <v>-16.799516069973631</v>
          </cell>
          <cell r="AT589">
            <v>5.0829159989161488</v>
          </cell>
        </row>
        <row r="590">
          <cell r="AR590">
            <v>6.2466220669591177</v>
          </cell>
          <cell r="AS590">
            <v>0.49855152922857471</v>
          </cell>
          <cell r="AT590">
            <v>6.7209260035757223</v>
          </cell>
        </row>
        <row r="591">
          <cell r="AR591">
            <v>9.8444300291133047</v>
          </cell>
          <cell r="AS591">
            <v>-6.7155994068278329</v>
          </cell>
          <cell r="AT591">
            <v>8.2568125584959304</v>
          </cell>
        </row>
        <row r="592">
          <cell r="AR592">
            <v>7.0910442556930242</v>
          </cell>
          <cell r="AS592">
            <v>-1.8927218523768552</v>
          </cell>
          <cell r="AT592">
            <v>7.0837476084393947</v>
          </cell>
        </row>
        <row r="593">
          <cell r="AR593">
            <v>3.7012231210128865</v>
          </cell>
          <cell r="AS593">
            <v>1.7952229601213787</v>
          </cell>
          <cell r="AT593">
            <v>8.7454502506761003</v>
          </cell>
        </row>
        <row r="594">
          <cell r="AR594">
            <v>6.7440095122935473</v>
          </cell>
          <cell r="AS594">
            <v>-6.0084629194059325</v>
          </cell>
          <cell r="AT594">
            <v>11.90106503555992</v>
          </cell>
        </row>
        <row r="595">
          <cell r="AR595">
            <v>-6.9784547420325254</v>
          </cell>
          <cell r="AS595">
            <v>-6.5365373663900606</v>
          </cell>
          <cell r="AT595">
            <v>20.29199221494671</v>
          </cell>
        </row>
        <row r="596">
          <cell r="AR596">
            <v>22.230330480069348</v>
          </cell>
          <cell r="AS596">
            <v>-5.2427960402021245</v>
          </cell>
          <cell r="AT596">
            <v>-0.79809095672831454</v>
          </cell>
        </row>
        <row r="597">
          <cell r="AR597">
            <v>2.9022091537142192</v>
          </cell>
          <cell r="AS597">
            <v>4.8809886511698153</v>
          </cell>
          <cell r="AT597">
            <v>3.0084670642585687</v>
          </cell>
        </row>
        <row r="598">
          <cell r="AR598">
            <v>0.58326205977030643</v>
          </cell>
          <cell r="AS598">
            <v>-0.9190377215228196</v>
          </cell>
          <cell r="AT598">
            <v>4.2949841018685264</v>
          </cell>
        </row>
        <row r="599">
          <cell r="AR599">
            <v>12.116086355838229</v>
          </cell>
          <cell r="AS599">
            <v>2.5723555457817016</v>
          </cell>
          <cell r="AT599">
            <v>-2.9689157592839188</v>
          </cell>
        </row>
        <row r="600">
          <cell r="AR600">
            <v>3.9297301467658086</v>
          </cell>
          <cell r="AS600">
            <v>8.8934798291913975</v>
          </cell>
          <cell r="AT600">
            <v>7.3813264440834914</v>
          </cell>
        </row>
        <row r="601">
          <cell r="AR601">
            <v>10.685570492370932</v>
          </cell>
          <cell r="AS601">
            <v>3.8116538010513068E-2</v>
          </cell>
          <cell r="AT601">
            <v>3.3287953746941268</v>
          </cell>
        </row>
        <row r="602">
          <cell r="AR602">
            <v>0.13165044737348808</v>
          </cell>
          <cell r="AS602">
            <v>3.2734156813139403</v>
          </cell>
          <cell r="AT602">
            <v>8.727891847464587</v>
          </cell>
        </row>
        <row r="603">
          <cell r="AR603">
            <v>7.2927556667579774</v>
          </cell>
          <cell r="AS603">
            <v>1.0555713071769945</v>
          </cell>
          <cell r="AT603">
            <v>2.1212842008573096</v>
          </cell>
        </row>
        <row r="604">
          <cell r="AR604">
            <v>-2.0432815667985937</v>
          </cell>
          <cell r="AS604">
            <v>7.9211254717379109</v>
          </cell>
          <cell r="AT604">
            <v>8.6897733644301756</v>
          </cell>
        </row>
        <row r="605">
          <cell r="AR605">
            <v>6.4456356897575118</v>
          </cell>
          <cell r="AS605">
            <v>8.4338489475199516</v>
          </cell>
          <cell r="AT605">
            <v>4.8738761403846587</v>
          </cell>
        </row>
        <row r="606">
          <cell r="AR606">
            <v>8.621263859002525</v>
          </cell>
          <cell r="AS606">
            <v>7.138246033810991</v>
          </cell>
          <cell r="AT606">
            <v>4.1932041354509675</v>
          </cell>
        </row>
        <row r="607">
          <cell r="AR607">
            <v>7.7132410447366961</v>
          </cell>
          <cell r="AS607">
            <v>6.9949899496430046</v>
          </cell>
          <cell r="AT607">
            <v>1.5388960633259119</v>
          </cell>
        </row>
        <row r="608">
          <cell r="AR608">
            <v>9.6178505391339542</v>
          </cell>
          <cell r="AS608">
            <v>6.8098859912269383</v>
          </cell>
          <cell r="AT608">
            <v>3.8776784558308242</v>
          </cell>
        </row>
        <row r="609">
          <cell r="AR609">
            <v>9.8802437135673049</v>
          </cell>
          <cell r="AS609">
            <v>4.3836125572384699</v>
          </cell>
          <cell r="AT609">
            <v>4.0736765323504454</v>
          </cell>
        </row>
        <row r="610">
          <cell r="AR610">
            <v>7.4527800309487358</v>
          </cell>
          <cell r="AS610">
            <v>5.1800156312567402</v>
          </cell>
          <cell r="AT610">
            <v>2.4773332381485158</v>
          </cell>
        </row>
        <row r="611">
          <cell r="AR611">
            <v>13.108517221463734</v>
          </cell>
          <cell r="AS611">
            <v>2.4665075457037888</v>
          </cell>
          <cell r="AT611">
            <v>0.14981894449384026</v>
          </cell>
        </row>
        <row r="612">
          <cell r="AR612">
            <v>11.311209345592289</v>
          </cell>
          <cell r="AS612">
            <v>3.9352714893427176</v>
          </cell>
          <cell r="AT612">
            <v>4.6985623680952493</v>
          </cell>
        </row>
        <row r="613">
          <cell r="AR613">
            <v>4.421136015718119</v>
          </cell>
          <cell r="AS613">
            <v>2.4096508274750406</v>
          </cell>
          <cell r="AT613">
            <v>2.6458907806875764</v>
          </cell>
        </row>
        <row r="614">
          <cell r="AR614">
            <v>4.5421803918316073</v>
          </cell>
          <cell r="AS614">
            <v>13.291786056010135</v>
          </cell>
          <cell r="AT614">
            <v>0.79667911286487314</v>
          </cell>
        </row>
        <row r="615">
          <cell r="AR615">
            <v>9.5094409528658339</v>
          </cell>
          <cell r="AS615">
            <v>2.0955590666474677</v>
          </cell>
          <cell r="AT615">
            <v>3.6780990230830479</v>
          </cell>
        </row>
        <row r="616">
          <cell r="AR616">
            <v>9.2550729557545388</v>
          </cell>
          <cell r="AS616">
            <v>10.827338125476471</v>
          </cell>
          <cell r="AT616">
            <v>4.8643874705614154</v>
          </cell>
        </row>
        <row r="617">
          <cell r="AR617">
            <v>5.6745596398020792</v>
          </cell>
          <cell r="AS617">
            <v>26.951150245340383</v>
          </cell>
          <cell r="AT617">
            <v>13.068383660859517</v>
          </cell>
        </row>
        <row r="618">
          <cell r="AR618">
            <v>7.7101919636863636</v>
          </cell>
          <cell r="AS618">
            <v>11.475740218553355</v>
          </cell>
          <cell r="AT618">
            <v>14.376126516814924</v>
          </cell>
        </row>
        <row r="619">
          <cell r="AR619">
            <v>18.747084821432548</v>
          </cell>
          <cell r="AS619">
            <v>3.3342640372390209</v>
          </cell>
          <cell r="AT619">
            <v>1.3086239171146818</v>
          </cell>
        </row>
        <row r="620">
          <cell r="AR620">
            <v>15.360565556853366</v>
          </cell>
          <cell r="AS620">
            <v>7.1065736360088394</v>
          </cell>
          <cell r="AT620">
            <v>10.340860672360041</v>
          </cell>
        </row>
        <row r="621">
          <cell r="AR621">
            <v>15.379305235582041</v>
          </cell>
          <cell r="AS621">
            <v>7.0588219110499839</v>
          </cell>
          <cell r="AT621">
            <v>11.289807122513951</v>
          </cell>
        </row>
        <row r="622">
          <cell r="AR622">
            <v>16.632921805131208</v>
          </cell>
          <cell r="AS622">
            <v>3.4654281369416173</v>
          </cell>
          <cell r="AT622">
            <v>6.8479121981040336</v>
          </cell>
        </row>
        <row r="623">
          <cell r="AR623">
            <v>16.183174387993638</v>
          </cell>
          <cell r="AS623">
            <v>-17.761538170783798</v>
          </cell>
          <cell r="AT623">
            <v>13.839559965687286</v>
          </cell>
        </row>
        <row r="624">
          <cell r="AR624">
            <v>15.329183690261527</v>
          </cell>
          <cell r="AS624">
            <v>-9.033203798950618</v>
          </cell>
          <cell r="AT624">
            <v>13.327718327198546</v>
          </cell>
        </row>
        <row r="625">
          <cell r="AR625">
            <v>10.862783537710484</v>
          </cell>
          <cell r="AS625">
            <v>10.649576304463327</v>
          </cell>
          <cell r="AT625">
            <v>14.953447597908953</v>
          </cell>
        </row>
        <row r="626">
          <cell r="AR626">
            <v>15.694498195599893</v>
          </cell>
          <cell r="AS626">
            <v>14.375436398122554</v>
          </cell>
          <cell r="AT626">
            <v>9.3407449231351904</v>
          </cell>
        </row>
        <row r="627">
          <cell r="AR627">
            <v>17.434136342053662</v>
          </cell>
          <cell r="AS627">
            <v>12.293214301393828</v>
          </cell>
          <cell r="AT627">
            <v>14.235633245241551</v>
          </cell>
        </row>
        <row r="628">
          <cell r="AR628">
            <v>19.578032342511875</v>
          </cell>
          <cell r="AS628">
            <v>13.031673299759428</v>
          </cell>
          <cell r="AT628">
            <v>8.1463468363092808</v>
          </cell>
        </row>
        <row r="629">
          <cell r="AR629">
            <v>14.9450218979017</v>
          </cell>
          <cell r="AS629">
            <v>12.447105638362977</v>
          </cell>
          <cell r="AT629">
            <v>12.629938220968162</v>
          </cell>
        </row>
        <row r="630">
          <cell r="AR630">
            <v>11.536491262024008</v>
          </cell>
          <cell r="AS630">
            <v>-9.9517285644645561</v>
          </cell>
          <cell r="AT630">
            <v>6.3888827836225959</v>
          </cell>
        </row>
        <row r="631">
          <cell r="AR631">
            <v>11.745479655990421</v>
          </cell>
          <cell r="AS631">
            <v>-7.436780423354417</v>
          </cell>
          <cell r="AT631">
            <v>1.9834924174138457</v>
          </cell>
        </row>
        <row r="632">
          <cell r="AR632">
            <v>19.986241210643186</v>
          </cell>
          <cell r="AS632">
            <v>-1.1950080878172065</v>
          </cell>
          <cell r="AT632">
            <v>2.6259005882586672</v>
          </cell>
        </row>
        <row r="633">
          <cell r="AR633">
            <v>15.259513045333527</v>
          </cell>
          <cell r="AS633">
            <v>20.137981743892077</v>
          </cell>
          <cell r="AT633">
            <v>9.0775252479536874</v>
          </cell>
        </row>
        <row r="634">
          <cell r="AR634">
            <v>11.323204046217183</v>
          </cell>
          <cell r="AS634">
            <v>10.966298167489906</v>
          </cell>
          <cell r="AT634">
            <v>18.59028634182507</v>
          </cell>
        </row>
        <row r="635">
          <cell r="AR635">
            <v>15.913434569494589</v>
          </cell>
          <cell r="AS635">
            <v>3.5315479268583472</v>
          </cell>
          <cell r="AT635">
            <v>9.4779911964482988</v>
          </cell>
        </row>
        <row r="636">
          <cell r="AR636">
            <v>25.655253718482673</v>
          </cell>
          <cell r="AS636">
            <v>9.5039645715357501</v>
          </cell>
          <cell r="AT636">
            <v>4.8849220658223391</v>
          </cell>
        </row>
        <row r="637">
          <cell r="AR637">
            <v>10.066441073938881</v>
          </cell>
          <cell r="AS637">
            <v>8.748777774537686</v>
          </cell>
          <cell r="AT637">
            <v>10.107525125596784</v>
          </cell>
        </row>
        <row r="638">
          <cell r="AR638">
            <v>14.472838239164298</v>
          </cell>
          <cell r="AS638">
            <v>13.827589859989464</v>
          </cell>
          <cell r="AT638">
            <v>12.056813322025794</v>
          </cell>
        </row>
        <row r="639">
          <cell r="AR639">
            <v>7.5257609355077193</v>
          </cell>
          <cell r="AS639">
            <v>0.1025590377629948</v>
          </cell>
          <cell r="AT639">
            <v>5.4860357673257365</v>
          </cell>
        </row>
        <row r="640">
          <cell r="AR640">
            <v>24.10986870235401</v>
          </cell>
          <cell r="AS640">
            <v>-8.5184307966874258</v>
          </cell>
          <cell r="AT640">
            <v>-10.754213905313659</v>
          </cell>
        </row>
        <row r="641">
          <cell r="AR641">
            <v>2.0181458966094468</v>
          </cell>
          <cell r="AS641">
            <v>2.0354129163334456</v>
          </cell>
          <cell r="AT641">
            <v>5.1832415139978494</v>
          </cell>
        </row>
        <row r="642">
          <cell r="AR642">
            <v>11.575726908146056</v>
          </cell>
          <cell r="AS642">
            <v>15.358708610114347</v>
          </cell>
          <cell r="AT642">
            <v>12.176821350183719</v>
          </cell>
        </row>
        <row r="643">
          <cell r="AR643">
            <v>10.644023874939501</v>
          </cell>
          <cell r="AS643">
            <v>16.410842826599058</v>
          </cell>
          <cell r="AT643">
            <v>10.531627894984474</v>
          </cell>
        </row>
        <row r="644">
          <cell r="AR644">
            <v>11.321371099258348</v>
          </cell>
          <cell r="AS644">
            <v>15.536442337380741</v>
          </cell>
          <cell r="AT644">
            <v>9.7241372766228231</v>
          </cell>
        </row>
        <row r="645">
          <cell r="AR645">
            <v>19.537526722659628</v>
          </cell>
          <cell r="AS645">
            <v>8.5947187052965113</v>
          </cell>
          <cell r="AT645">
            <v>11.569589994449991</v>
          </cell>
        </row>
        <row r="646">
          <cell r="AR646">
            <v>11.180226906625945</v>
          </cell>
          <cell r="AS646">
            <v>14.841622676405763</v>
          </cell>
          <cell r="AT646">
            <v>13.27022059665004</v>
          </cell>
        </row>
        <row r="647">
          <cell r="AR647">
            <v>10.860626003615481</v>
          </cell>
          <cell r="AS647">
            <v>16.394720099044989</v>
          </cell>
          <cell r="AT647">
            <v>15.334833299044327</v>
          </cell>
        </row>
        <row r="648">
          <cell r="AR648">
            <v>9.7987570860330599</v>
          </cell>
          <cell r="AS648">
            <v>16.46442121471312</v>
          </cell>
          <cell r="AT648">
            <v>13.04534641704327</v>
          </cell>
        </row>
        <row r="649">
          <cell r="AR649">
            <v>20.664177037950694</v>
          </cell>
          <cell r="AS649">
            <v>7.4985990989384632</v>
          </cell>
          <cell r="AT649">
            <v>14.395725910377411</v>
          </cell>
        </row>
        <row r="650">
          <cell r="AR650">
            <v>19.758257886012821</v>
          </cell>
          <cell r="AS650">
            <v>6.8055457219023729</v>
          </cell>
          <cell r="AT650">
            <v>14.241919388200476</v>
          </cell>
        </row>
        <row r="651">
          <cell r="AR651">
            <v>15.829538632484862</v>
          </cell>
          <cell r="AS651">
            <v>9.8168133676249205</v>
          </cell>
          <cell r="AT651">
            <v>11.594007472291711</v>
          </cell>
        </row>
        <row r="652">
          <cell r="AR652">
            <v>12.292894377919183</v>
          </cell>
          <cell r="AS652">
            <v>15.052736962852986</v>
          </cell>
          <cell r="AT652">
            <v>9.218229581508286</v>
          </cell>
        </row>
        <row r="653">
          <cell r="AR653">
            <v>15.469187728858124</v>
          </cell>
          <cell r="AS653">
            <v>9.6430285470680221</v>
          </cell>
          <cell r="AT653">
            <v>12.823412438937854</v>
          </cell>
        </row>
        <row r="654">
          <cell r="AR654">
            <v>12.142904744849448</v>
          </cell>
          <cell r="AS654">
            <v>14.468232400102398</v>
          </cell>
          <cell r="AT654">
            <v>9.0869380991295259</v>
          </cell>
        </row>
        <row r="655">
          <cell r="AR655">
            <v>13.448367605943234</v>
          </cell>
          <cell r="AS655">
            <v>16.91709203722862</v>
          </cell>
          <cell r="AT655">
            <v>9.8950046845397424</v>
          </cell>
        </row>
        <row r="656">
          <cell r="AR656">
            <v>14.351645309086948</v>
          </cell>
          <cell r="AS656">
            <v>12.012945031634192</v>
          </cell>
          <cell r="AT656">
            <v>14.039891705604845</v>
          </cell>
        </row>
        <row r="657">
          <cell r="AR657">
            <v>15.350786015077533</v>
          </cell>
          <cell r="AS657">
            <v>10.1156643855272</v>
          </cell>
          <cell r="AT657">
            <v>12.279481271938653</v>
          </cell>
        </row>
        <row r="658">
          <cell r="AR658">
            <v>11.157992445623366</v>
          </cell>
          <cell r="AS658">
            <v>16.03726515637689</v>
          </cell>
          <cell r="AT658">
            <v>13.722175238403512</v>
          </cell>
        </row>
        <row r="659">
          <cell r="AR659">
            <v>19.496841819235101</v>
          </cell>
          <cell r="AS659">
            <v>7.2744939099951944</v>
          </cell>
          <cell r="AT659">
            <v>15.984773727066548</v>
          </cell>
        </row>
        <row r="660">
          <cell r="AR660">
            <v>15.970804570049225</v>
          </cell>
          <cell r="AS660">
            <v>9.3597542033056378</v>
          </cell>
          <cell r="AT660">
            <v>12.394215653128438</v>
          </cell>
        </row>
        <row r="661">
          <cell r="AR661">
            <v>29.429461789674892</v>
          </cell>
          <cell r="AS661">
            <v>7.4214434729992229</v>
          </cell>
          <cell r="AT661">
            <v>12.117023323599918</v>
          </cell>
        </row>
        <row r="662">
          <cell r="AR662">
            <v>10.087038731440035</v>
          </cell>
          <cell r="AS662">
            <v>14.057649474227851</v>
          </cell>
          <cell r="AT662">
            <v>12.041580855256196</v>
          </cell>
        </row>
        <row r="663">
          <cell r="AR663">
            <v>9.9688211211423017</v>
          </cell>
          <cell r="AS663">
            <v>12.738972674839122</v>
          </cell>
          <cell r="AT663">
            <v>9.4861320701169483</v>
          </cell>
        </row>
        <row r="664">
          <cell r="AR664">
            <v>16.133789680207844</v>
          </cell>
          <cell r="AS664">
            <v>5.0350968023854525</v>
          </cell>
          <cell r="AT664">
            <v>6.207315292930482</v>
          </cell>
        </row>
        <row r="665">
          <cell r="AR665">
            <v>8.8605709599755897</v>
          </cell>
          <cell r="AS665">
            <v>8.1459172895205434</v>
          </cell>
          <cell r="AT665">
            <v>1.5850038099647357</v>
          </cell>
        </row>
        <row r="666">
          <cell r="AR666">
            <v>14.274238630699919</v>
          </cell>
          <cell r="AS666">
            <v>7.3195173942488978</v>
          </cell>
          <cell r="AT666">
            <v>8.9301615004013346</v>
          </cell>
        </row>
        <row r="667">
          <cell r="AR667">
            <v>3.4339847935782375</v>
          </cell>
          <cell r="AS667">
            <v>9.4868016353170326</v>
          </cell>
          <cell r="AT667">
            <v>9.9878434366188262</v>
          </cell>
        </row>
        <row r="668">
          <cell r="AR668">
            <v>8.1976780450318198</v>
          </cell>
          <cell r="AS668">
            <v>9.9751314662463564</v>
          </cell>
          <cell r="AT668">
            <v>9.4502479567823769</v>
          </cell>
        </row>
        <row r="669">
          <cell r="AR669">
            <v>11.553768843857725</v>
          </cell>
          <cell r="AS669">
            <v>6.4812097195816598</v>
          </cell>
          <cell r="AT669">
            <v>7.8201515962663226</v>
          </cell>
        </row>
        <row r="670">
          <cell r="AR670">
            <v>11.795952133753129</v>
          </cell>
          <cell r="AS670">
            <v>4.2448766623285117</v>
          </cell>
          <cell r="AT670">
            <v>6.8238343925768552</v>
          </cell>
        </row>
        <row r="671">
          <cell r="AR671">
            <v>11.278450864762446</v>
          </cell>
          <cell r="AS671">
            <v>7.0218401676119591</v>
          </cell>
          <cell r="AT671">
            <v>8.1212167782117604</v>
          </cell>
        </row>
        <row r="672">
          <cell r="AR672">
            <v>6.9474355858679004</v>
          </cell>
          <cell r="AS672">
            <v>10.249134867708287</v>
          </cell>
          <cell r="AT672">
            <v>9.9539665250574885</v>
          </cell>
        </row>
        <row r="673">
          <cell r="AR673">
            <v>7.7868711883386954</v>
          </cell>
          <cell r="AS673">
            <v>5.9730016870676028</v>
          </cell>
          <cell r="AT673">
            <v>1.6502765908598338</v>
          </cell>
        </row>
        <row r="674">
          <cell r="AR674">
            <v>6.7548709765074655</v>
          </cell>
          <cell r="AS674">
            <v>9.0315009362798016</v>
          </cell>
          <cell r="AT674">
            <v>6.4067227899738288</v>
          </cell>
        </row>
        <row r="675">
          <cell r="AR675">
            <v>13.327863315004951</v>
          </cell>
          <cell r="AS675">
            <v>5.2479807964697756</v>
          </cell>
          <cell r="AT675">
            <v>8.4191345308928476</v>
          </cell>
        </row>
        <row r="676">
          <cell r="AR676">
            <v>7.3001324898029907</v>
          </cell>
          <cell r="AS676">
            <v>6.6768262086373209</v>
          </cell>
          <cell r="AT676">
            <v>4.8747685718984579</v>
          </cell>
        </row>
        <row r="677">
          <cell r="AR677">
            <v>12.540862023369058</v>
          </cell>
          <cell r="AS677">
            <v>7.0377870247555707</v>
          </cell>
          <cell r="AT677">
            <v>9.2841474155319617</v>
          </cell>
        </row>
        <row r="678">
          <cell r="AR678">
            <v>11.888719068338061</v>
          </cell>
          <cell r="AS678">
            <v>7.3167029805844219</v>
          </cell>
          <cell r="AT678">
            <v>8.6063476891226287</v>
          </cell>
        </row>
        <row r="679">
          <cell r="AR679">
            <v>8.1826523190679179</v>
          </cell>
          <cell r="AS679">
            <v>6.0555937581806107</v>
          </cell>
          <cell r="AT679">
            <v>8.4704329611971616</v>
          </cell>
        </row>
        <row r="680">
          <cell r="AR680">
            <v>7.1430888632549427</v>
          </cell>
          <cell r="AS680">
            <v>11.684777897033417</v>
          </cell>
          <cell r="AT680">
            <v>9.6297584972230297</v>
          </cell>
        </row>
        <row r="681">
          <cell r="AR681">
            <v>5.2730955751205011</v>
          </cell>
          <cell r="AS681">
            <v>8.1059028744089101</v>
          </cell>
          <cell r="AT681">
            <v>13.903419893319558</v>
          </cell>
        </row>
        <row r="682">
          <cell r="AR682">
            <v>6.6112998922580601</v>
          </cell>
          <cell r="AS682">
            <v>8.2722907434140236</v>
          </cell>
          <cell r="AT682">
            <v>11.544664179978348</v>
          </cell>
        </row>
        <row r="683">
          <cell r="AR683">
            <v>6.1108861254134617</v>
          </cell>
          <cell r="AS683">
            <v>10.726539082071685</v>
          </cell>
          <cell r="AT683">
            <v>7.5359923192052314</v>
          </cell>
        </row>
        <row r="684">
          <cell r="AR684">
            <v>12.418265431499197</v>
          </cell>
          <cell r="AS684">
            <v>5.6716880599642749</v>
          </cell>
          <cell r="AT684">
            <v>11.774427600003555</v>
          </cell>
        </row>
        <row r="685">
          <cell r="AR685">
            <v>10.042205039651586</v>
          </cell>
          <cell r="AS685">
            <v>6.7769768645607353</v>
          </cell>
          <cell r="AT685">
            <v>10.577389453608511</v>
          </cell>
        </row>
        <row r="686">
          <cell r="AR686">
            <v>8.1567601346999261</v>
          </cell>
          <cell r="AS686">
            <v>12.455715639026387</v>
          </cell>
          <cell r="AT686">
            <v>11.961299267208435</v>
          </cell>
        </row>
        <row r="687">
          <cell r="AR687">
            <v>11.058604192541521</v>
          </cell>
          <cell r="AS687">
            <v>7.1961510909028137</v>
          </cell>
          <cell r="AT687">
            <v>10.690956517653216</v>
          </cell>
        </row>
        <row r="688">
          <cell r="AR688">
            <v>10.013944872273296</v>
          </cell>
          <cell r="AS688">
            <v>6.8303563972008874</v>
          </cell>
          <cell r="AT688">
            <v>2.8527145066821191</v>
          </cell>
        </row>
        <row r="689">
          <cell r="AR689">
            <v>9.4996429683490433</v>
          </cell>
          <cell r="AS689">
            <v>11.902567852342782</v>
          </cell>
          <cell r="AT689">
            <v>10.909594945209044</v>
          </cell>
        </row>
        <row r="690">
          <cell r="AR690">
            <v>10.230710864688008</v>
          </cell>
          <cell r="AS690">
            <v>10.93362278939054</v>
          </cell>
          <cell r="AT690">
            <v>6.7250923605429058</v>
          </cell>
        </row>
        <row r="691">
          <cell r="AR691">
            <v>14.514948041660203</v>
          </cell>
          <cell r="AS691">
            <v>9.0955520525603397</v>
          </cell>
          <cell r="AT691">
            <v>8.2314611813525396</v>
          </cell>
        </row>
        <row r="692">
          <cell r="AR692">
            <v>10.927141920288165</v>
          </cell>
          <cell r="AS692">
            <v>13.886896275480897</v>
          </cell>
          <cell r="AT692">
            <v>12.814447987835642</v>
          </cell>
        </row>
        <row r="693">
          <cell r="AR693">
            <v>11.312412047847719</v>
          </cell>
          <cell r="AS693">
            <v>11.947158686274184</v>
          </cell>
          <cell r="AT693">
            <v>11.493359255869873</v>
          </cell>
        </row>
        <row r="694">
          <cell r="AR694">
            <v>11.040350370631691</v>
          </cell>
          <cell r="AS694">
            <v>15.619485966470425</v>
          </cell>
          <cell r="AT694">
            <v>9.5511151506668668</v>
          </cell>
        </row>
        <row r="695">
          <cell r="AR695">
            <v>10.532790406544867</v>
          </cell>
          <cell r="AS695">
            <v>16.220610958292969</v>
          </cell>
          <cell r="AT695">
            <v>10.408322931517656</v>
          </cell>
        </row>
        <row r="696">
          <cell r="AR696">
            <v>14.807744657049993</v>
          </cell>
          <cell r="AS696">
            <v>15.549978625397177</v>
          </cell>
          <cell r="AT696">
            <v>9.027449313431223</v>
          </cell>
        </row>
        <row r="697">
          <cell r="AR697">
            <v>17.193271835711666</v>
          </cell>
          <cell r="AS697">
            <v>11.40544155699812</v>
          </cell>
          <cell r="AT697">
            <v>11.24007711865811</v>
          </cell>
        </row>
        <row r="698">
          <cell r="AR698">
            <v>11.509111204298739</v>
          </cell>
          <cell r="AS698">
            <v>15.013441605409405</v>
          </cell>
          <cell r="AT698">
            <v>10.360708349952086</v>
          </cell>
        </row>
        <row r="699">
          <cell r="AR699">
            <v>15.058006315805383</v>
          </cell>
          <cell r="AS699">
            <v>8.9447059099804882</v>
          </cell>
          <cell r="AT699">
            <v>10.220363662788468</v>
          </cell>
        </row>
        <row r="700">
          <cell r="AR700">
            <v>10.496538106734942</v>
          </cell>
          <cell r="AS700">
            <v>14.176560437636908</v>
          </cell>
          <cell r="AT700">
            <v>9.2021186751859663</v>
          </cell>
        </row>
        <row r="701">
          <cell r="AR701">
            <v>14.550799020929016</v>
          </cell>
          <cell r="AS701">
            <v>10.557783454457637</v>
          </cell>
          <cell r="AT701">
            <v>10.035292058080646</v>
          </cell>
        </row>
        <row r="702">
          <cell r="AR702">
            <v>10.524228058901098</v>
          </cell>
          <cell r="AS702">
            <v>17.021210028308609</v>
          </cell>
          <cell r="AT702">
            <v>8.0709305687318036</v>
          </cell>
        </row>
        <row r="703">
          <cell r="AR703">
            <v>14.876293276400698</v>
          </cell>
          <cell r="AS703">
            <v>10.224034773587309</v>
          </cell>
          <cell r="AT703">
            <v>13.897866467962917</v>
          </cell>
        </row>
        <row r="704">
          <cell r="AR704">
            <v>12.607261875223163</v>
          </cell>
          <cell r="AS704">
            <v>13.570006164913885</v>
          </cell>
          <cell r="AT704">
            <v>9.9528920670880261</v>
          </cell>
        </row>
        <row r="705">
          <cell r="AR705">
            <v>16.975446356479939</v>
          </cell>
          <cell r="AS705">
            <v>11.116033700750494</v>
          </cell>
          <cell r="AT705">
            <v>13.438539851375598</v>
          </cell>
        </row>
        <row r="706">
          <cell r="AR706">
            <v>14.240941551573982</v>
          </cell>
          <cell r="AS706">
            <v>12.567810154208381</v>
          </cell>
          <cell r="AT706">
            <v>13.968816396979978</v>
          </cell>
        </row>
        <row r="707">
          <cell r="AR707">
            <v>13.559114338993506</v>
          </cell>
          <cell r="AS707">
            <v>15.376167009789498</v>
          </cell>
          <cell r="AT707">
            <v>11.103531780558363</v>
          </cell>
        </row>
        <row r="708">
          <cell r="AR708">
            <v>19.505695203241324</v>
          </cell>
          <cell r="AS708">
            <v>17.700351739982079</v>
          </cell>
          <cell r="AT708">
            <v>12.255015596408935</v>
          </cell>
        </row>
        <row r="709">
          <cell r="AR709">
            <v>21.050058044518515</v>
          </cell>
          <cell r="AS709">
            <v>20.809671780232453</v>
          </cell>
          <cell r="AT709">
            <v>18.152941168213022</v>
          </cell>
        </row>
        <row r="710">
          <cell r="AR710">
            <v>23.13252677621438</v>
          </cell>
          <cell r="AS710">
            <v>11.640508065678134</v>
          </cell>
          <cell r="AT710">
            <v>14.764336312296432</v>
          </cell>
        </row>
        <row r="711">
          <cell r="AR711">
            <v>24.078541203608506</v>
          </cell>
          <cell r="AS711">
            <v>10.406480039160758</v>
          </cell>
          <cell r="AT711">
            <v>14.551373852452176</v>
          </cell>
        </row>
        <row r="712">
          <cell r="AR712">
            <v>23.285431061320349</v>
          </cell>
          <cell r="AS712">
            <v>11.332584895869303</v>
          </cell>
          <cell r="AT712">
            <v>14.783538352229142</v>
          </cell>
        </row>
        <row r="713">
          <cell r="AR713">
            <v>23.620289356504287</v>
          </cell>
          <cell r="AS713">
            <v>11.976902858112503</v>
          </cell>
          <cell r="AT713">
            <v>13.696969599592435</v>
          </cell>
        </row>
        <row r="714">
          <cell r="AR714">
            <v>25.731928315428277</v>
          </cell>
          <cell r="AS714">
            <v>9.9323869026965994</v>
          </cell>
          <cell r="AT714">
            <v>12.760988109518244</v>
          </cell>
        </row>
        <row r="715">
          <cell r="AR715">
            <v>9.6145850768978534</v>
          </cell>
          <cell r="AS715">
            <v>1.4688045801218186</v>
          </cell>
          <cell r="AT715">
            <v>6.0636279895622813</v>
          </cell>
        </row>
        <row r="716">
          <cell r="AR716">
            <v>4.5483780867557</v>
          </cell>
          <cell r="AS716">
            <v>6.1703547393138436</v>
          </cell>
          <cell r="AT716">
            <v>0.93390711565797258</v>
          </cell>
        </row>
        <row r="717">
          <cell r="AR717">
            <v>18.172226066036458</v>
          </cell>
          <cell r="AS717">
            <v>-3.2864641784028148</v>
          </cell>
          <cell r="AT717">
            <v>7.3236252216953401</v>
          </cell>
        </row>
        <row r="718">
          <cell r="AR718">
            <v>20.019001517466407</v>
          </cell>
          <cell r="AS718">
            <v>-6.1586893890038024</v>
          </cell>
          <cell r="AT718">
            <v>8.5648689205145132</v>
          </cell>
        </row>
        <row r="719">
          <cell r="AR719">
            <v>4.8945552454717767</v>
          </cell>
          <cell r="AS719">
            <v>7.077777658637574</v>
          </cell>
          <cell r="AT719">
            <v>5.88116852840046</v>
          </cell>
        </row>
        <row r="720">
          <cell r="AR720">
            <v>15.509323409423438</v>
          </cell>
          <cell r="AS720">
            <v>-2.803234523448761</v>
          </cell>
          <cell r="AT720">
            <v>14.681538102695102</v>
          </cell>
        </row>
        <row r="721">
          <cell r="AR721">
            <v>5.7678924240919249</v>
          </cell>
          <cell r="AS721">
            <v>6.0888076497595867</v>
          </cell>
          <cell r="AT721">
            <v>6.2516670506507221</v>
          </cell>
        </row>
        <row r="722">
          <cell r="AR722">
            <v>-3.9760696122871031</v>
          </cell>
          <cell r="AS722">
            <v>-0.6731195502568954</v>
          </cell>
          <cell r="AT722">
            <v>0.81744854673884149</v>
          </cell>
        </row>
        <row r="723">
          <cell r="AR723">
            <v>-8.6655645874839315</v>
          </cell>
          <cell r="AS723">
            <v>4.2380946412530207</v>
          </cell>
          <cell r="AT723">
            <v>6.5241670767446358E-2</v>
          </cell>
        </row>
        <row r="724">
          <cell r="AR724">
            <v>-9.5377764170499706</v>
          </cell>
          <cell r="AS724">
            <v>5.9036978428733011</v>
          </cell>
          <cell r="AT724">
            <v>-0.94021562452167862</v>
          </cell>
        </row>
        <row r="725">
          <cell r="AR725">
            <v>-9.3901447374537756</v>
          </cell>
          <cell r="AS725">
            <v>6.5176566623672771</v>
          </cell>
          <cell r="AT725">
            <v>0.68785072718822171</v>
          </cell>
        </row>
        <row r="726">
          <cell r="AR726">
            <v>-7.4274185114526547</v>
          </cell>
          <cell r="AS726">
            <v>4.089147858847908</v>
          </cell>
          <cell r="AT726">
            <v>0.8495184368929154</v>
          </cell>
        </row>
        <row r="727">
          <cell r="AR727">
            <v>-7.95852684651015</v>
          </cell>
          <cell r="AS727">
            <v>4.6640808174940984</v>
          </cell>
          <cell r="AT727">
            <v>-1.2272454825298373</v>
          </cell>
        </row>
        <row r="728">
          <cell r="AR728">
            <v>-6.7736065470629825</v>
          </cell>
          <cell r="AS728">
            <v>3.330714165832771</v>
          </cell>
          <cell r="AT728">
            <v>0.68976430669995814</v>
          </cell>
        </row>
        <row r="729">
          <cell r="AR729">
            <v>4.0650130234171744</v>
          </cell>
          <cell r="AS729">
            <v>7.9560885387940816</v>
          </cell>
          <cell r="AT729">
            <v>7.0085901382732851</v>
          </cell>
        </row>
        <row r="730">
          <cell r="AR730">
            <v>7.4962704589763396</v>
          </cell>
          <cell r="AS730">
            <v>1.6603901050803671</v>
          </cell>
          <cell r="AT730">
            <v>5.7074377074577187</v>
          </cell>
        </row>
        <row r="731">
          <cell r="AR731">
            <v>8.2156037988956996</v>
          </cell>
          <cell r="AS731">
            <v>2.0765736201681984</v>
          </cell>
          <cell r="AT731">
            <v>6.2789214692311468</v>
          </cell>
        </row>
        <row r="732">
          <cell r="AR732">
            <v>8.0267691290268672</v>
          </cell>
          <cell r="AS732">
            <v>1.3158490919179977</v>
          </cell>
          <cell r="AT732">
            <v>11.367826928980641</v>
          </cell>
        </row>
        <row r="733">
          <cell r="AR733">
            <v>7.9930511483156996</v>
          </cell>
          <cell r="AS733">
            <v>1.4041582934064101</v>
          </cell>
          <cell r="AT733">
            <v>6.6735606626175281</v>
          </cell>
        </row>
        <row r="734">
          <cell r="AR734">
            <v>3.9258413315857554</v>
          </cell>
          <cell r="AS734">
            <v>5.2540016246434673</v>
          </cell>
          <cell r="AT734">
            <v>6.4821727600830714</v>
          </cell>
        </row>
        <row r="735">
          <cell r="AR735">
            <v>-2.0064527423696243</v>
          </cell>
          <cell r="AS735">
            <v>4.8922652948578893</v>
          </cell>
          <cell r="AT735">
            <v>1.9229792209771501</v>
          </cell>
        </row>
        <row r="736">
          <cell r="AR736">
            <v>5.7827045113615583</v>
          </cell>
          <cell r="AS736">
            <v>-2.7002725266376482</v>
          </cell>
          <cell r="AT736">
            <v>0.67524865165364822</v>
          </cell>
        </row>
        <row r="737">
          <cell r="AR737">
            <v>-0.47976820791969521</v>
          </cell>
          <cell r="AS737">
            <v>4.6277119490161001</v>
          </cell>
          <cell r="AT737">
            <v>1.9999383721801323</v>
          </cell>
        </row>
        <row r="738">
          <cell r="AR738">
            <v>10.41011045384348</v>
          </cell>
          <cell r="AS738">
            <v>12.790899049991133</v>
          </cell>
          <cell r="AT738">
            <v>15.635341614069741</v>
          </cell>
        </row>
        <row r="739">
          <cell r="AR739">
            <v>23.61843696325603</v>
          </cell>
          <cell r="AS739">
            <v>8.6266259498039446</v>
          </cell>
          <cell r="AT739">
            <v>11.065304000107968</v>
          </cell>
        </row>
        <row r="740">
          <cell r="AR740">
            <v>13.82134531858692</v>
          </cell>
          <cell r="AS740">
            <v>19.742290499482664</v>
          </cell>
          <cell r="AT740">
            <v>21.778645042362864</v>
          </cell>
        </row>
        <row r="741">
          <cell r="AR741">
            <v>12.386292407341216</v>
          </cell>
          <cell r="AS741">
            <v>11.911245699909268</v>
          </cell>
          <cell r="AT741">
            <v>13.056503990375568</v>
          </cell>
        </row>
        <row r="742">
          <cell r="AR742">
            <v>0</v>
          </cell>
          <cell r="AS742">
            <v>0</v>
          </cell>
          <cell r="AT742">
            <v>0</v>
          </cell>
        </row>
        <row r="743">
          <cell r="AR743">
            <v>14.105619781811086</v>
          </cell>
          <cell r="AS743">
            <v>13.029395495410068</v>
          </cell>
          <cell r="AT743">
            <v>11.499005198739676</v>
          </cell>
        </row>
        <row r="744">
          <cell r="AR744">
            <v>0</v>
          </cell>
          <cell r="AS744">
            <v>0</v>
          </cell>
          <cell r="AT744">
            <v>0</v>
          </cell>
        </row>
        <row r="745">
          <cell r="AR745">
            <v>13.651666037370846</v>
          </cell>
          <cell r="AS745">
            <v>6.7397320820796969</v>
          </cell>
          <cell r="AT745">
            <v>4.4020231175650792</v>
          </cell>
        </row>
        <row r="746">
          <cell r="AR746">
            <v>4.2090461108006183</v>
          </cell>
          <cell r="AS746">
            <v>4.8317222385355629</v>
          </cell>
          <cell r="AT746">
            <v>6.5370777698003035</v>
          </cell>
        </row>
        <row r="747">
          <cell r="AR747">
            <v>12.463000253462276</v>
          </cell>
          <cell r="AS747">
            <v>6.9398656300706296</v>
          </cell>
          <cell r="AT747">
            <v>9.9582601196678269</v>
          </cell>
        </row>
        <row r="748">
          <cell r="AR748">
            <v>8.5553354558268282</v>
          </cell>
          <cell r="AS748">
            <v>15.853686071652806</v>
          </cell>
          <cell r="AT748">
            <v>11.158808819397326</v>
          </cell>
        </row>
        <row r="749">
          <cell r="AR749">
            <v>0</v>
          </cell>
          <cell r="AS749">
            <v>0</v>
          </cell>
          <cell r="AT749">
            <v>0</v>
          </cell>
        </row>
        <row r="750">
          <cell r="AR750">
            <v>0</v>
          </cell>
          <cell r="AS750">
            <v>0</v>
          </cell>
          <cell r="AT750">
            <v>0</v>
          </cell>
        </row>
        <row r="751">
          <cell r="AR751">
            <v>19.008092530939823</v>
          </cell>
          <cell r="AS751">
            <v>5.3937516416737274</v>
          </cell>
          <cell r="AT751">
            <v>2.8271168105206579</v>
          </cell>
        </row>
        <row r="752">
          <cell r="AR752">
            <v>6.3002241618417276</v>
          </cell>
          <cell r="AS752">
            <v>8.6084499529353486</v>
          </cell>
          <cell r="AT752">
            <v>9.308047836014488</v>
          </cell>
        </row>
        <row r="753">
          <cell r="AR753">
            <v>10.054079971834163</v>
          </cell>
          <cell r="AS753">
            <v>3.9465833180897247</v>
          </cell>
          <cell r="AT753">
            <v>0.22819026866869319</v>
          </cell>
        </row>
        <row r="754">
          <cell r="AR754">
            <v>1.1264300784318948</v>
          </cell>
          <cell r="AS754">
            <v>1.1065031597993658</v>
          </cell>
          <cell r="AT754">
            <v>10.370040225555588</v>
          </cell>
        </row>
        <row r="755">
          <cell r="AR755">
            <v>1.5630598115613736</v>
          </cell>
          <cell r="AS755">
            <v>-0.71026664164006714</v>
          </cell>
          <cell r="AT755">
            <v>8.2997006442009358</v>
          </cell>
        </row>
        <row r="756">
          <cell r="AR756">
            <v>20.155562416083317</v>
          </cell>
          <cell r="AS756">
            <v>-1.244002618015605</v>
          </cell>
          <cell r="AT756">
            <v>1.8781766160858027</v>
          </cell>
        </row>
        <row r="757">
          <cell r="AR757">
            <v>0</v>
          </cell>
          <cell r="AS757">
            <v>0</v>
          </cell>
          <cell r="AT757">
            <v>0</v>
          </cell>
        </row>
        <row r="758">
          <cell r="AR758">
            <v>0</v>
          </cell>
          <cell r="AS758">
            <v>0</v>
          </cell>
          <cell r="AT758">
            <v>0</v>
          </cell>
        </row>
        <row r="759">
          <cell r="AR759">
            <v>0</v>
          </cell>
          <cell r="AS759">
            <v>0</v>
          </cell>
          <cell r="AT759">
            <v>0</v>
          </cell>
        </row>
        <row r="760">
          <cell r="AR760">
            <v>1.8259440414568839</v>
          </cell>
          <cell r="AS760">
            <v>1.75088878008689</v>
          </cell>
          <cell r="AT760">
            <v>3.7618943113939096</v>
          </cell>
        </row>
        <row r="761">
          <cell r="AR761">
            <v>3.1008910703682391</v>
          </cell>
          <cell r="AS761">
            <v>2.4545521163832573</v>
          </cell>
          <cell r="AT761">
            <v>3.8273577094140032</v>
          </cell>
        </row>
        <row r="762">
          <cell r="AR762">
            <v>0</v>
          </cell>
          <cell r="AS762">
            <v>0</v>
          </cell>
          <cell r="AT762">
            <v>0</v>
          </cell>
        </row>
        <row r="763">
          <cell r="AR763">
            <v>43.995995764222243</v>
          </cell>
          <cell r="AS763">
            <v>17.901174942552856</v>
          </cell>
          <cell r="AT763">
            <v>11.051392552510197</v>
          </cell>
        </row>
        <row r="764">
          <cell r="AR764">
            <v>0</v>
          </cell>
          <cell r="AS764">
            <v>0</v>
          </cell>
          <cell r="AT764">
            <v>0</v>
          </cell>
        </row>
        <row r="765">
          <cell r="AR765">
            <v>5.0791676958573007</v>
          </cell>
          <cell r="AS765">
            <v>4.1746410239115406</v>
          </cell>
          <cell r="AT765">
            <v>4.3507428847064267</v>
          </cell>
        </row>
        <row r="766">
          <cell r="AR766">
            <v>6.1933251245454013</v>
          </cell>
          <cell r="AS766">
            <v>3.6926366758413876</v>
          </cell>
          <cell r="AT766">
            <v>2.1347686086647943</v>
          </cell>
        </row>
        <row r="767">
          <cell r="AR767">
            <v>8.6780146576274539</v>
          </cell>
          <cell r="AS767">
            <v>8.049343524314212</v>
          </cell>
          <cell r="AT767">
            <v>6.471423084229877</v>
          </cell>
        </row>
        <row r="768">
          <cell r="AR768">
            <v>7.7805403561330699</v>
          </cell>
          <cell r="AS768">
            <v>7.9357183702097656</v>
          </cell>
          <cell r="AT768">
            <v>7.7767096600137364</v>
          </cell>
        </row>
        <row r="769">
          <cell r="AR769">
            <v>5.8098391856800102</v>
          </cell>
          <cell r="AS769">
            <v>6.6104363312155634</v>
          </cell>
          <cell r="AT769">
            <v>7.5768750508271143</v>
          </cell>
        </row>
        <row r="770">
          <cell r="AR770">
            <v>9.6325074993581552</v>
          </cell>
          <cell r="AS770">
            <v>9.6565260550581797</v>
          </cell>
          <cell r="AT770">
            <v>8.297858165980788</v>
          </cell>
        </row>
        <row r="771">
          <cell r="AR771">
            <v>9.3948955384180586</v>
          </cell>
          <cell r="AS771">
            <v>8.2799002213816753</v>
          </cell>
          <cell r="AT771">
            <v>6.7463798072382897</v>
          </cell>
        </row>
        <row r="772">
          <cell r="AR772">
            <v>4.2356788398894007</v>
          </cell>
          <cell r="AS772">
            <v>6.0429198783849225</v>
          </cell>
          <cell r="AT772">
            <v>6.3829215142691575</v>
          </cell>
        </row>
        <row r="773">
          <cell r="AR773">
            <v>8.4964794338499026</v>
          </cell>
          <cell r="AS773">
            <v>9.186377499694153</v>
          </cell>
          <cell r="AT773">
            <v>9.5825332736363844</v>
          </cell>
        </row>
        <row r="774">
          <cell r="AR774">
            <v>10.830447352865914</v>
          </cell>
          <cell r="AS774">
            <v>7.1198461480425301</v>
          </cell>
          <cell r="AT774">
            <v>6.0111393982473782</v>
          </cell>
        </row>
        <row r="775">
          <cell r="AR775">
            <v>6.2925254363416006</v>
          </cell>
          <cell r="AS775">
            <v>5.4019435806180738</v>
          </cell>
          <cell r="AT775">
            <v>6.9290117273330232</v>
          </cell>
        </row>
        <row r="776">
          <cell r="AR776">
            <v>7.6908400102254415</v>
          </cell>
          <cell r="AS776">
            <v>8.068055522231754</v>
          </cell>
          <cell r="AT776">
            <v>8.7668964914481062</v>
          </cell>
        </row>
        <row r="777">
          <cell r="AR777">
            <v>0.66305280049721027</v>
          </cell>
          <cell r="AS777">
            <v>0.83615112113542001</v>
          </cell>
          <cell r="AT777">
            <v>2.9717745350585911</v>
          </cell>
        </row>
        <row r="778">
          <cell r="AR778">
            <v>1.9628970363378295</v>
          </cell>
          <cell r="AS778">
            <v>2.2611442578649443</v>
          </cell>
          <cell r="AT778">
            <v>2.5949155909702037</v>
          </cell>
        </row>
        <row r="779">
          <cell r="AR779">
            <v>6.6189806819450192</v>
          </cell>
          <cell r="AS779">
            <v>8.4321732008400438</v>
          </cell>
          <cell r="AT779">
            <v>6.2192422714600015</v>
          </cell>
        </row>
        <row r="780">
          <cell r="AR780">
            <v>8.766474614257147</v>
          </cell>
          <cell r="AS780">
            <v>9.4630563666399539</v>
          </cell>
          <cell r="AT780">
            <v>9.3399305795503818</v>
          </cell>
        </row>
        <row r="781">
          <cell r="AR781">
            <v>-0.33488828581346164</v>
          </cell>
          <cell r="AS781">
            <v>-0.32609432722100484</v>
          </cell>
          <cell r="AT781">
            <v>1.3549635691595396</v>
          </cell>
        </row>
        <row r="782">
          <cell r="AR782">
            <v>1.1461551639968759</v>
          </cell>
          <cell r="AS782">
            <v>1.1037397125154946</v>
          </cell>
          <cell r="AT782">
            <v>2.0277798126166813</v>
          </cell>
        </row>
        <row r="783">
          <cell r="AR783">
            <v>5.0280734978867425</v>
          </cell>
          <cell r="AS783">
            <v>5.2053222048070946</v>
          </cell>
          <cell r="AT783">
            <v>4.7132435128800498</v>
          </cell>
        </row>
        <row r="784">
          <cell r="AR784">
            <v>3.0471854779226204</v>
          </cell>
          <cell r="AS784">
            <v>3.9162418123987353</v>
          </cell>
          <cell r="AT784">
            <v>4.2222493654358262</v>
          </cell>
        </row>
        <row r="785">
          <cell r="AR785">
            <v>3.8837661521161193</v>
          </cell>
          <cell r="AS785">
            <v>5.5767459573979217</v>
          </cell>
          <cell r="AT785">
            <v>5.9479044686674643</v>
          </cell>
        </row>
        <row r="786">
          <cell r="AR786">
            <v>3.082821734924801</v>
          </cell>
          <cell r="AS786">
            <v>2.7747290924947654</v>
          </cell>
          <cell r="AT786">
            <v>2.6138566554623655</v>
          </cell>
        </row>
        <row r="787">
          <cell r="AR787">
            <v>0</v>
          </cell>
          <cell r="AS787">
            <v>0</v>
          </cell>
          <cell r="AT787">
            <v>0</v>
          </cell>
        </row>
        <row r="788">
          <cell r="AR788">
            <v>4.0916020111665397</v>
          </cell>
          <cell r="AS788">
            <v>3.1360318115758901</v>
          </cell>
          <cell r="AT788">
            <v>2.9880002821418783</v>
          </cell>
        </row>
        <row r="789">
          <cell r="AR789">
            <v>9.9400316736217178</v>
          </cell>
          <cell r="AS789">
            <v>8.884630128195381</v>
          </cell>
          <cell r="AT789">
            <v>8.4227580144994985</v>
          </cell>
        </row>
        <row r="790">
          <cell r="AR790">
            <v>9.84806601851529</v>
          </cell>
          <cell r="AS790">
            <v>10.714139102147403</v>
          </cell>
          <cell r="AT790">
            <v>11.142794784944755</v>
          </cell>
        </row>
        <row r="791">
          <cell r="AR791">
            <v>9.4956909688347135</v>
          </cell>
          <cell r="AS791">
            <v>10.761905691546691</v>
          </cell>
          <cell r="AT791">
            <v>9.5883597418810353</v>
          </cell>
        </row>
        <row r="792">
          <cell r="AR792">
            <v>0</v>
          </cell>
          <cell r="AS792">
            <v>0</v>
          </cell>
          <cell r="AT792">
            <v>0</v>
          </cell>
        </row>
        <row r="793">
          <cell r="AR793">
            <v>0</v>
          </cell>
          <cell r="AS793">
            <v>0</v>
          </cell>
          <cell r="AT793">
            <v>0</v>
          </cell>
        </row>
        <row r="794">
          <cell r="AR794">
            <v>0</v>
          </cell>
          <cell r="AS794">
            <v>0</v>
          </cell>
          <cell r="AT794">
            <v>0</v>
          </cell>
        </row>
        <row r="795">
          <cell r="AR795">
            <v>-0.90230139627854866</v>
          </cell>
          <cell r="AS795">
            <v>0.44343256271821563</v>
          </cell>
          <cell r="AT795">
            <v>-0.38972738907918636</v>
          </cell>
        </row>
        <row r="796">
          <cell r="AR796">
            <v>5.9591941859389541</v>
          </cell>
          <cell r="AS796">
            <v>9.1479843321579537</v>
          </cell>
          <cell r="AT796">
            <v>10.886885757684839</v>
          </cell>
        </row>
        <row r="797">
          <cell r="AR797">
            <v>3.7561665250027243</v>
          </cell>
          <cell r="AS797">
            <v>6.1355362962462134</v>
          </cell>
          <cell r="AT797">
            <v>5.903339530962648</v>
          </cell>
        </row>
        <row r="798">
          <cell r="AR798">
            <v>8.7477474037278569</v>
          </cell>
          <cell r="AS798">
            <v>8.9123835585483526</v>
          </cell>
          <cell r="AT798">
            <v>9.3243577224374476</v>
          </cell>
        </row>
        <row r="799">
          <cell r="AR799">
            <v>2.5164725267915689</v>
          </cell>
          <cell r="AS799">
            <v>7.2639409503125307</v>
          </cell>
          <cell r="AT799">
            <v>5.0675747990712505</v>
          </cell>
        </row>
        <row r="800">
          <cell r="AR800">
            <v>7.3442990324587676</v>
          </cell>
          <cell r="AS800">
            <v>8.1301772861165134</v>
          </cell>
          <cell r="AT800">
            <v>9.007992463447545</v>
          </cell>
        </row>
        <row r="801">
          <cell r="AR801">
            <v>-2.1626605010272026E-2</v>
          </cell>
          <cell r="AS801">
            <v>-1.1743999133739025</v>
          </cell>
          <cell r="AT801">
            <v>-1.1544965889847103</v>
          </cell>
        </row>
        <row r="802">
          <cell r="AR802">
            <v>11.639719503518542</v>
          </cell>
          <cell r="AS802">
            <v>10.821018317578734</v>
          </cell>
          <cell r="AT802">
            <v>11.306897794530158</v>
          </cell>
        </row>
        <row r="803">
          <cell r="AR803">
            <v>8.5410890854852752</v>
          </cell>
          <cell r="AS803">
            <v>7.0720688741658932</v>
          </cell>
          <cell r="AT803">
            <v>9.04896288566297</v>
          </cell>
        </row>
        <row r="804">
          <cell r="AR804">
            <v>8.5365035060724015</v>
          </cell>
          <cell r="AS804">
            <v>6.9119208273555666</v>
          </cell>
          <cell r="AT804">
            <v>11.155650144343742</v>
          </cell>
        </row>
        <row r="805">
          <cell r="AR805">
            <v>10.531921775779484</v>
          </cell>
          <cell r="AS805">
            <v>11.319894453673051</v>
          </cell>
          <cell r="AT805">
            <v>11.905637407799707</v>
          </cell>
        </row>
        <row r="806">
          <cell r="AR806">
            <v>9.1677968087849457</v>
          </cell>
          <cell r="AS806">
            <v>8.8573876598335044</v>
          </cell>
          <cell r="AT806">
            <v>9.6534649419700358</v>
          </cell>
        </row>
        <row r="807">
          <cell r="AR807">
            <v>7.0741325711533465</v>
          </cell>
          <cell r="AS807">
            <v>7.2974163165931971</v>
          </cell>
          <cell r="AT807">
            <v>9.0208324023995488</v>
          </cell>
        </row>
        <row r="808">
          <cell r="AR808">
            <v>8.2398114107729228</v>
          </cell>
          <cell r="AS808">
            <v>11.404374167435938</v>
          </cell>
          <cell r="AT808">
            <v>11.993513164493619</v>
          </cell>
        </row>
        <row r="809">
          <cell r="AR809">
            <v>8.9511491793361486</v>
          </cell>
          <cell r="AS809">
            <v>9.4140656278995714</v>
          </cell>
          <cell r="AT809">
            <v>13.153605031080273</v>
          </cell>
        </row>
        <row r="810">
          <cell r="AR810">
            <v>-0.14106612030629906</v>
          </cell>
          <cell r="AS810">
            <v>8.5783401208418866</v>
          </cell>
          <cell r="AT810">
            <v>7.0044637851558456</v>
          </cell>
        </row>
        <row r="811">
          <cell r="AR811">
            <v>25.223468985390738</v>
          </cell>
          <cell r="AS811">
            <v>14.938739317092065</v>
          </cell>
          <cell r="AT811">
            <v>-11.42292988304372</v>
          </cell>
        </row>
        <row r="812">
          <cell r="AR812">
            <v>-1.6014247690573358</v>
          </cell>
          <cell r="AS812">
            <v>-1.6242863504255745</v>
          </cell>
          <cell r="AT812">
            <v>1.7263571665848687E-2</v>
          </cell>
        </row>
        <row r="813">
          <cell r="AR813">
            <v>-5.847771438765859</v>
          </cell>
          <cell r="AS813">
            <v>-3.5604395964270785</v>
          </cell>
          <cell r="AT813">
            <v>-3.2767269932375553</v>
          </cell>
        </row>
        <row r="814">
          <cell r="AR814">
            <v>34.259933272091779</v>
          </cell>
          <cell r="AS814">
            <v>43.400495620774194</v>
          </cell>
          <cell r="AT814">
            <v>29.790396516120452</v>
          </cell>
        </row>
        <row r="815">
          <cell r="AR815">
            <v>-8.4437443874244789</v>
          </cell>
          <cell r="AS815">
            <v>61.592281250914517</v>
          </cell>
          <cell r="AT815">
            <v>4.6034646416536651</v>
          </cell>
        </row>
        <row r="816">
          <cell r="AR816">
            <v>-9.8566630098983143</v>
          </cell>
          <cell r="AS816">
            <v>57.401806401055033</v>
          </cell>
          <cell r="AT816">
            <v>15.408806977809796</v>
          </cell>
        </row>
        <row r="817">
          <cell r="AR817">
            <v>12.181664225814082</v>
          </cell>
          <cell r="AS817">
            <v>7.05473764733211</v>
          </cell>
          <cell r="AT817">
            <v>5.6214175198725735</v>
          </cell>
        </row>
        <row r="818">
          <cell r="AR818">
            <v>25.660965324365925</v>
          </cell>
          <cell r="AS818">
            <v>21.810993853088423</v>
          </cell>
          <cell r="AT818">
            <v>6.7010517739510833</v>
          </cell>
        </row>
        <row r="819">
          <cell r="AR819">
            <v>12.182374755128178</v>
          </cell>
          <cell r="AS819">
            <v>24.985114030315824</v>
          </cell>
          <cell r="AT819">
            <v>5.2853222288126611</v>
          </cell>
        </row>
        <row r="820">
          <cell r="AR820">
            <v>4.5871750085702878</v>
          </cell>
          <cell r="AS820">
            <v>3.4086985290988414</v>
          </cell>
          <cell r="AT820">
            <v>3.295998219671703</v>
          </cell>
        </row>
        <row r="821">
          <cell r="AR821">
            <v>-14.493321738164832</v>
          </cell>
          <cell r="AS821">
            <v>28.588183808101864</v>
          </cell>
          <cell r="AT821">
            <v>13.818840010649014</v>
          </cell>
        </row>
        <row r="822">
          <cell r="AR822">
            <v>12.24455100938755</v>
          </cell>
          <cell r="AS822">
            <v>5.5983732732504787</v>
          </cell>
          <cell r="AT822">
            <v>12.097373259000266</v>
          </cell>
        </row>
        <row r="823">
          <cell r="AR823">
            <v>7.9783172899250854</v>
          </cell>
          <cell r="AS823">
            <v>9.1400306796910904</v>
          </cell>
          <cell r="AT823">
            <v>4.5814667268407883</v>
          </cell>
        </row>
        <row r="824">
          <cell r="AR824">
            <v>7.2455544018716678</v>
          </cell>
          <cell r="AS824">
            <v>10.966013033384092</v>
          </cell>
          <cell r="AT824">
            <v>7.0053756557104885</v>
          </cell>
        </row>
        <row r="825">
          <cell r="AR825">
            <v>0</v>
          </cell>
          <cell r="AS825">
            <v>0</v>
          </cell>
          <cell r="AT825">
            <v>0</v>
          </cell>
        </row>
        <row r="826">
          <cell r="AR826">
            <v>9.9864322002561234</v>
          </cell>
          <cell r="AS826">
            <v>10.290872608345314</v>
          </cell>
          <cell r="AT826">
            <v>10.124412623907752</v>
          </cell>
        </row>
        <row r="827">
          <cell r="AR827">
            <v>0</v>
          </cell>
          <cell r="AS827">
            <v>0</v>
          </cell>
          <cell r="AT827">
            <v>0</v>
          </cell>
        </row>
        <row r="828">
          <cell r="AR828">
            <v>1.2704893014136243</v>
          </cell>
          <cell r="AS828">
            <v>-9.5517610645017292</v>
          </cell>
          <cell r="AT828">
            <v>7.4658961878239394</v>
          </cell>
        </row>
        <row r="829">
          <cell r="AR829">
            <v>-1.0113965426600369</v>
          </cell>
          <cell r="AS829">
            <v>5.9426095051251515E-2</v>
          </cell>
          <cell r="AT829">
            <v>22.900488509250238</v>
          </cell>
        </row>
        <row r="830">
          <cell r="AR830">
            <v>0</v>
          </cell>
          <cell r="AS830">
            <v>0</v>
          </cell>
          <cell r="AT830">
            <v>0</v>
          </cell>
        </row>
        <row r="831">
          <cell r="AR831">
            <v>0</v>
          </cell>
          <cell r="AS831">
            <v>0</v>
          </cell>
          <cell r="AT831">
            <v>0</v>
          </cell>
        </row>
        <row r="832">
          <cell r="AR832">
            <v>0</v>
          </cell>
          <cell r="AS832">
            <v>0</v>
          </cell>
          <cell r="AT832">
            <v>0</v>
          </cell>
        </row>
        <row r="833">
          <cell r="AR833">
            <v>0</v>
          </cell>
          <cell r="AS833">
            <v>0</v>
          </cell>
          <cell r="AT833">
            <v>0</v>
          </cell>
        </row>
        <row r="834">
          <cell r="AR834">
            <v>21.945802111621447</v>
          </cell>
          <cell r="AS834">
            <v>6.2175608919015302</v>
          </cell>
          <cell r="AT834">
            <v>5.5480901848389275</v>
          </cell>
        </row>
        <row r="835">
          <cell r="AR835">
            <v>7.9759370727160217</v>
          </cell>
          <cell r="AS835">
            <v>7.618756809789784</v>
          </cell>
          <cell r="AT835">
            <v>6.4784267782699745</v>
          </cell>
        </row>
        <row r="836">
          <cell r="AR836">
            <v>6.1442703151510125</v>
          </cell>
          <cell r="AS836">
            <v>5.7103333226152797</v>
          </cell>
          <cell r="AT836">
            <v>12.192689991029448</v>
          </cell>
        </row>
        <row r="837">
          <cell r="AR837">
            <v>10.990661428505089</v>
          </cell>
          <cell r="AS837">
            <v>8.1510902474803295</v>
          </cell>
          <cell r="AT837">
            <v>2.0391642215359607</v>
          </cell>
        </row>
        <row r="838">
          <cell r="AR838">
            <v>-16.278776356795611</v>
          </cell>
          <cell r="AS838">
            <v>9.6410310992983472</v>
          </cell>
          <cell r="AT838">
            <v>1.2059301427765901</v>
          </cell>
        </row>
        <row r="839">
          <cell r="AR839">
            <v>9.5350356487539543</v>
          </cell>
          <cell r="AS839">
            <v>10.28419690458453</v>
          </cell>
          <cell r="AT839">
            <v>16.817904312758138</v>
          </cell>
        </row>
        <row r="840">
          <cell r="AR840">
            <v>6.3605734131815694</v>
          </cell>
          <cell r="AS840">
            <v>6.9763005202639006</v>
          </cell>
          <cell r="AT840">
            <v>2.0349101042005158</v>
          </cell>
        </row>
        <row r="841">
          <cell r="AR841">
            <v>0.13171076691145256</v>
          </cell>
          <cell r="AS841">
            <v>2.8743349514595451</v>
          </cell>
          <cell r="AT841">
            <v>7.1709349514829324</v>
          </cell>
        </row>
        <row r="842">
          <cell r="AR842">
            <v>-2.9725149411327201</v>
          </cell>
          <cell r="AS842">
            <v>16.750189849367025</v>
          </cell>
          <cell r="AT842">
            <v>12.485036963544616</v>
          </cell>
        </row>
        <row r="843">
          <cell r="AR843">
            <v>0</v>
          </cell>
          <cell r="AS843">
            <v>0</v>
          </cell>
          <cell r="AT843">
            <v>0</v>
          </cell>
        </row>
        <row r="844">
          <cell r="AR844">
            <v>11.74608745896033</v>
          </cell>
          <cell r="AS844">
            <v>5.0518975497987562</v>
          </cell>
          <cell r="AT844">
            <v>17.490948362679436</v>
          </cell>
        </row>
        <row r="845">
          <cell r="AR845">
            <v>8.2309124767225192</v>
          </cell>
          <cell r="AS845">
            <v>6.7962835512732189</v>
          </cell>
          <cell r="AT845">
            <v>3.9471512004970455</v>
          </cell>
        </row>
        <row r="846">
          <cell r="AR846">
            <v>1.8488340849548868</v>
          </cell>
          <cell r="AS846">
            <v>3.8069854937124559</v>
          </cell>
          <cell r="AT846">
            <v>3.8612096275476571</v>
          </cell>
        </row>
        <row r="847">
          <cell r="AR847">
            <v>9.3789265217184337</v>
          </cell>
          <cell r="AS847">
            <v>18.821839841970899</v>
          </cell>
          <cell r="AT847">
            <v>13.097928788476466</v>
          </cell>
        </row>
        <row r="848">
          <cell r="AR848">
            <v>-7.8118663227432883</v>
          </cell>
          <cell r="AS848">
            <v>-15.371680724518622</v>
          </cell>
          <cell r="AT848">
            <v>0.34057900123558582</v>
          </cell>
        </row>
        <row r="849">
          <cell r="AR849">
            <v>-2.5235646426922997</v>
          </cell>
          <cell r="AS849">
            <v>8.2833799674819417</v>
          </cell>
          <cell r="AT849">
            <v>-18.371759642457221</v>
          </cell>
        </row>
        <row r="850">
          <cell r="AR850">
            <v>4.4796932617608753</v>
          </cell>
          <cell r="AS850">
            <v>11.283110452475453</v>
          </cell>
          <cell r="AT850">
            <v>2.6889221825985077</v>
          </cell>
        </row>
        <row r="851">
          <cell r="AR851">
            <v>0</v>
          </cell>
          <cell r="AS851">
            <v>0</v>
          </cell>
          <cell r="AT851">
            <v>0</v>
          </cell>
        </row>
        <row r="852">
          <cell r="AR852">
            <v>2.2999999999999909</v>
          </cell>
          <cell r="AS852">
            <v>2.8999999999999693</v>
          </cell>
          <cell r="AT852">
            <v>3.9471512004970899</v>
          </cell>
        </row>
        <row r="853">
          <cell r="AR853">
            <v>-0.85291729475971412</v>
          </cell>
          <cell r="AS853">
            <v>2.8198461251656148</v>
          </cell>
          <cell r="AT853">
            <v>3.9471512004970455</v>
          </cell>
        </row>
        <row r="854">
          <cell r="AR854">
            <v>0</v>
          </cell>
          <cell r="AS854">
            <v>0</v>
          </cell>
          <cell r="AT854">
            <v>0</v>
          </cell>
        </row>
        <row r="855">
          <cell r="AR855">
            <v>40.619335983440273</v>
          </cell>
          <cell r="AS855">
            <v>-10.232783487909158</v>
          </cell>
          <cell r="AT855">
            <v>3.8004261411575424</v>
          </cell>
        </row>
        <row r="856">
          <cell r="AR856">
            <v>4.1679552295333266</v>
          </cell>
          <cell r="AS856">
            <v>12.801412947289471</v>
          </cell>
          <cell r="AT856">
            <v>3.8004261411575424</v>
          </cell>
        </row>
        <row r="857">
          <cell r="AR857">
            <v>0</v>
          </cell>
          <cell r="AS857">
            <v>0</v>
          </cell>
          <cell r="AT857">
            <v>0</v>
          </cell>
        </row>
        <row r="858">
          <cell r="AR858">
            <v>25.062017763207823</v>
          </cell>
          <cell r="AS858">
            <v>-29.797717841290673</v>
          </cell>
          <cell r="AT858">
            <v>3.9471512004970011</v>
          </cell>
        </row>
        <row r="859">
          <cell r="AR859">
            <v>6.1647672721975688</v>
          </cell>
          <cell r="AS859">
            <v>8.8794434551229262</v>
          </cell>
          <cell r="AT859">
            <v>5.9846897267570975</v>
          </cell>
        </row>
        <row r="860">
          <cell r="AR860">
            <v>11.636762658261567</v>
          </cell>
          <cell r="AS860">
            <v>13.987545196613315</v>
          </cell>
          <cell r="AT860">
            <v>3.9471512004970233</v>
          </cell>
        </row>
        <row r="861">
          <cell r="AR861">
            <v>2.9425458542082783</v>
          </cell>
          <cell r="AS861">
            <v>0.282294226390567</v>
          </cell>
          <cell r="AT861">
            <v>3.9471512004970011</v>
          </cell>
        </row>
        <row r="862">
          <cell r="AR862">
            <v>10.856433161883361</v>
          </cell>
          <cell r="AS862">
            <v>4.5056748723524942</v>
          </cell>
          <cell r="AT862">
            <v>3.9471512004970455</v>
          </cell>
        </row>
        <row r="863">
          <cell r="AR863">
            <v>6.1532063264538639</v>
          </cell>
          <cell r="AS863">
            <v>2.6146282841415402</v>
          </cell>
          <cell r="AT863">
            <v>3.9471512004970455</v>
          </cell>
        </row>
        <row r="864">
          <cell r="AR864">
            <v>3.5000063705722617</v>
          </cell>
          <cell r="AS864">
            <v>1.4676751878322847</v>
          </cell>
          <cell r="AT864">
            <v>3.9471512004970455</v>
          </cell>
        </row>
        <row r="865">
          <cell r="AR865">
            <v>1.4029184156780561</v>
          </cell>
          <cell r="AS865">
            <v>74.11719117203117</v>
          </cell>
          <cell r="AT865">
            <v>3.9471512004970677</v>
          </cell>
        </row>
        <row r="866">
          <cell r="AR866">
            <v>1.4674153723559957</v>
          </cell>
          <cell r="AS866">
            <v>3.5175117763510455</v>
          </cell>
          <cell r="AT866">
            <v>3.9471512004970233</v>
          </cell>
        </row>
        <row r="867">
          <cell r="AR867">
            <v>3.6587135409687166</v>
          </cell>
          <cell r="AS867">
            <v>4.755591161665107</v>
          </cell>
          <cell r="AT867">
            <v>3.9471512004970455</v>
          </cell>
        </row>
        <row r="868">
          <cell r="AR868">
            <v>0</v>
          </cell>
          <cell r="AS868">
            <v>0</v>
          </cell>
          <cell r="AT868">
            <v>0</v>
          </cell>
        </row>
        <row r="869">
          <cell r="AR869">
            <v>-6.3881802870666693</v>
          </cell>
          <cell r="AS869">
            <v>13.433683432018872</v>
          </cell>
          <cell r="AT869">
            <v>2.1181340714997887</v>
          </cell>
        </row>
        <row r="870">
          <cell r="AR870">
            <v>0</v>
          </cell>
          <cell r="AS870">
            <v>0</v>
          </cell>
          <cell r="AT870">
            <v>0</v>
          </cell>
        </row>
        <row r="871">
          <cell r="AR871">
            <v>-8.4511485423150017</v>
          </cell>
          <cell r="AS871">
            <v>15.832801362597305</v>
          </cell>
          <cell r="AT871">
            <v>2.1181340714997887</v>
          </cell>
        </row>
        <row r="872">
          <cell r="AR872">
            <v>0</v>
          </cell>
          <cell r="AS872">
            <v>0</v>
          </cell>
          <cell r="AT872">
            <v>0</v>
          </cell>
        </row>
        <row r="873">
          <cell r="AR873">
            <v>-2.2520426805703542</v>
          </cell>
          <cell r="AS873">
            <v>14.041778587025489</v>
          </cell>
          <cell r="AT873">
            <v>2.1181340714997887</v>
          </cell>
        </row>
        <row r="874">
          <cell r="AR874">
            <v>-7.9009411314608808</v>
          </cell>
          <cell r="AS874">
            <v>27.04254169098046</v>
          </cell>
          <cell r="AT874">
            <v>-1.5745338106061602</v>
          </cell>
        </row>
        <row r="875">
          <cell r="AR875">
            <v>-10.403226563413758</v>
          </cell>
          <cell r="AS875">
            <v>11.931847499056648</v>
          </cell>
          <cell r="AT875">
            <v>2.1181340714998109</v>
          </cell>
        </row>
        <row r="876">
          <cell r="AR876">
            <v>-7.0343200594047195</v>
          </cell>
          <cell r="AS876">
            <v>17.146828446948238</v>
          </cell>
          <cell r="AT876">
            <v>2.1181340714997887</v>
          </cell>
        </row>
        <row r="877">
          <cell r="AR877">
            <v>-9.5162074270756296</v>
          </cell>
          <cell r="AS877">
            <v>11.539657549824668</v>
          </cell>
          <cell r="AT877">
            <v>2.1181340714997887</v>
          </cell>
        </row>
        <row r="878">
          <cell r="AR878">
            <v>-10.493119773294335</v>
          </cell>
          <cell r="AS878">
            <v>12.136537061876185</v>
          </cell>
          <cell r="AT878">
            <v>2.1181340714997665</v>
          </cell>
        </row>
        <row r="879">
          <cell r="AR879">
            <v>0</v>
          </cell>
          <cell r="AS879">
            <v>0</v>
          </cell>
          <cell r="AT879">
            <v>0</v>
          </cell>
        </row>
        <row r="880">
          <cell r="AR880">
            <v>-9.1813942893056897</v>
          </cell>
          <cell r="AS880">
            <v>12.96787422505572</v>
          </cell>
          <cell r="AT880">
            <v>2.1181340714998109</v>
          </cell>
        </row>
        <row r="881">
          <cell r="AR881">
            <v>-9.0074114139550581</v>
          </cell>
          <cell r="AS881">
            <v>12.441608107518555</v>
          </cell>
          <cell r="AT881">
            <v>2.1181340714997887</v>
          </cell>
        </row>
        <row r="882">
          <cell r="AR882">
            <v>1.8492532094800396</v>
          </cell>
          <cell r="AS882">
            <v>13.193256018668475</v>
          </cell>
          <cell r="AT882">
            <v>2.1181340714997443</v>
          </cell>
        </row>
        <row r="883">
          <cell r="AR883">
            <v>-6.2582010965026473</v>
          </cell>
          <cell r="AS883">
            <v>19.090420011508602</v>
          </cell>
          <cell r="AT883">
            <v>15.434292496072842</v>
          </cell>
        </row>
        <row r="884">
          <cell r="AR884">
            <v>32.88253615743595</v>
          </cell>
          <cell r="AS884">
            <v>7.0202260317015153</v>
          </cell>
          <cell r="AT884">
            <v>16.031450768069178</v>
          </cell>
        </row>
        <row r="885">
          <cell r="AR885">
            <v>9.0815177044289328</v>
          </cell>
          <cell r="AS885">
            <v>-9.1295293898981491</v>
          </cell>
          <cell r="AT885">
            <v>1.210394081635191</v>
          </cell>
        </row>
        <row r="886">
          <cell r="AR886">
            <v>14.789249824246031</v>
          </cell>
          <cell r="AS886">
            <v>-0.89559398765703957</v>
          </cell>
          <cell r="AT886">
            <v>-8.5604101324654565</v>
          </cell>
        </row>
        <row r="887">
          <cell r="AR887">
            <v>0</v>
          </cell>
          <cell r="AS887">
            <v>0</v>
          </cell>
          <cell r="AT887">
            <v>0</v>
          </cell>
        </row>
        <row r="888">
          <cell r="AR888">
            <v>0</v>
          </cell>
          <cell r="AS888">
            <v>0</v>
          </cell>
          <cell r="AT888">
            <v>0</v>
          </cell>
        </row>
        <row r="889">
          <cell r="AR889">
            <v>0</v>
          </cell>
          <cell r="AS889">
            <v>0</v>
          </cell>
          <cell r="AT889">
            <v>0</v>
          </cell>
        </row>
        <row r="890">
          <cell r="AR890">
            <v>0</v>
          </cell>
          <cell r="AS890">
            <v>0</v>
          </cell>
          <cell r="AT890">
            <v>0</v>
          </cell>
        </row>
        <row r="891">
          <cell r="AR891">
            <v>0</v>
          </cell>
          <cell r="AS891">
            <v>0</v>
          </cell>
          <cell r="AT891">
            <v>0</v>
          </cell>
        </row>
        <row r="892">
          <cell r="AR892">
            <v>0</v>
          </cell>
          <cell r="AS892">
            <v>0</v>
          </cell>
          <cell r="AT892">
            <v>0</v>
          </cell>
        </row>
        <row r="893">
          <cell r="AR893">
            <v>0</v>
          </cell>
          <cell r="AS893">
            <v>0</v>
          </cell>
          <cell r="AT893">
            <v>0</v>
          </cell>
        </row>
        <row r="894">
          <cell r="AR894">
            <v>0</v>
          </cell>
          <cell r="AS894">
            <v>0</v>
          </cell>
          <cell r="AT894">
            <v>0</v>
          </cell>
        </row>
        <row r="895">
          <cell r="AR895">
            <v>100.13493294234107</v>
          </cell>
          <cell r="AS895">
            <v>-50.587596894428955</v>
          </cell>
          <cell r="AT895">
            <v>-9.2081980724835972</v>
          </cell>
        </row>
        <row r="896">
          <cell r="AR896">
            <v>0</v>
          </cell>
          <cell r="AS896">
            <v>0</v>
          </cell>
          <cell r="AT896">
            <v>0</v>
          </cell>
        </row>
        <row r="897">
          <cell r="AR897">
            <v>42.890108211517664</v>
          </cell>
          <cell r="AS897">
            <v>6.1182091372925962</v>
          </cell>
          <cell r="AT897">
            <v>7.3211001175443213</v>
          </cell>
        </row>
        <row r="898">
          <cell r="AR898">
            <v>28.131762053706176</v>
          </cell>
          <cell r="AS898">
            <v>14.147881099938143</v>
          </cell>
          <cell r="AT898">
            <v>32.923748174660481</v>
          </cell>
        </row>
        <row r="899">
          <cell r="AR899">
            <v>-5.3848489101755099</v>
          </cell>
          <cell r="AS899">
            <v>-13.396412583011708</v>
          </cell>
          <cell r="AT899">
            <v>-2.0767921114573373</v>
          </cell>
        </row>
        <row r="900">
          <cell r="AR900">
            <v>0</v>
          </cell>
          <cell r="AS900">
            <v>0</v>
          </cell>
          <cell r="AT900">
            <v>0</v>
          </cell>
        </row>
        <row r="901">
          <cell r="AR901">
            <v>0</v>
          </cell>
          <cell r="AS901">
            <v>0</v>
          </cell>
          <cell r="AT901">
            <v>0</v>
          </cell>
        </row>
        <row r="902">
          <cell r="AR902">
            <v>0</v>
          </cell>
          <cell r="AS902">
            <v>0</v>
          </cell>
          <cell r="AT902">
            <v>0</v>
          </cell>
        </row>
        <row r="903">
          <cell r="AR903">
            <v>10.618940167287438</v>
          </cell>
          <cell r="AS903">
            <v>-12.676972725257441</v>
          </cell>
          <cell r="AT903">
            <v>1.2092394317560595</v>
          </cell>
        </row>
        <row r="904">
          <cell r="AR904">
            <v>21.498228520664007</v>
          </cell>
          <cell r="AS904">
            <v>3753.8206947758786</v>
          </cell>
          <cell r="AT904">
            <v>34.41533516207862</v>
          </cell>
        </row>
        <row r="905">
          <cell r="AR905">
            <v>0</v>
          </cell>
          <cell r="AS905">
            <v>0</v>
          </cell>
          <cell r="AT905">
            <v>0</v>
          </cell>
        </row>
        <row r="906">
          <cell r="AR906">
            <v>0</v>
          </cell>
          <cell r="AS906">
            <v>0</v>
          </cell>
          <cell r="AT906">
            <v>0</v>
          </cell>
        </row>
        <row r="907">
          <cell r="AR907">
            <v>3.4112503086977108</v>
          </cell>
          <cell r="AS907">
            <v>12.452490559671215</v>
          </cell>
          <cell r="AT907">
            <v>3.8004261411575424</v>
          </cell>
        </row>
        <row r="908">
          <cell r="AR908">
            <v>3.7012715540674979</v>
          </cell>
          <cell r="AS908">
            <v>18.181233215147152</v>
          </cell>
          <cell r="AT908">
            <v>2.0714996219450388</v>
          </cell>
        </row>
        <row r="909">
          <cell r="AR909">
            <v>5.0557392685173008</v>
          </cell>
          <cell r="AS909">
            <v>5.1450646803024247</v>
          </cell>
          <cell r="AT909">
            <v>4.3214949054960039</v>
          </cell>
        </row>
        <row r="910">
          <cell r="AR910">
            <v>15.255405670661105</v>
          </cell>
          <cell r="AS910">
            <v>15.248466154858686</v>
          </cell>
          <cell r="AT910">
            <v>14.797656769315459</v>
          </cell>
        </row>
        <row r="911">
          <cell r="AR911">
            <v>10.937512471119071</v>
          </cell>
          <cell r="AS911">
            <v>10.132506069720403</v>
          </cell>
          <cell r="AT911">
            <v>10.877635850715528</v>
          </cell>
        </row>
        <row r="912">
          <cell r="AR912">
            <v>8.197925721413867</v>
          </cell>
          <cell r="AS912">
            <v>7.9990625379227964</v>
          </cell>
          <cell r="AT912">
            <v>8.0894547002999584</v>
          </cell>
        </row>
        <row r="913">
          <cell r="AR913">
            <v>9.4061142650351037</v>
          </cell>
          <cell r="AS913">
            <v>7.2746776100956811</v>
          </cell>
          <cell r="AT913">
            <v>4.3949086267825122</v>
          </cell>
        </row>
        <row r="914">
          <cell r="AR914">
            <v>7.4481278588043764</v>
          </cell>
          <cell r="AS914">
            <v>9.3753446768824134</v>
          </cell>
          <cell r="AT914">
            <v>11.969261605690651</v>
          </cell>
        </row>
        <row r="915">
          <cell r="AR915">
            <v>6.0580514751793491</v>
          </cell>
          <cell r="AS915">
            <v>5.6345138803631123</v>
          </cell>
          <cell r="AT915">
            <v>0.92701276954065825</v>
          </cell>
        </row>
        <row r="916">
          <cell r="AR916">
            <v>10.285133931641921</v>
          </cell>
          <cell r="AS916">
            <v>9.2738873206663399</v>
          </cell>
          <cell r="AT916">
            <v>9.1167374576885063</v>
          </cell>
        </row>
        <row r="917">
          <cell r="AR917">
            <v>9.0085361514762319</v>
          </cell>
          <cell r="AS917">
            <v>13.520224346078225</v>
          </cell>
          <cell r="AT917">
            <v>15.839824308876427</v>
          </cell>
        </row>
        <row r="918">
          <cell r="AR918">
            <v>4.9182071252240389</v>
          </cell>
          <cell r="AS918">
            <v>5.0175389342209664</v>
          </cell>
          <cell r="AT918">
            <v>4.9216249891854691</v>
          </cell>
        </row>
        <row r="919">
          <cell r="AR919">
            <v>8.7392956388407725</v>
          </cell>
          <cell r="AS919">
            <v>11.476294192348192</v>
          </cell>
          <cell r="AT919">
            <v>10.732330939738377</v>
          </cell>
        </row>
        <row r="920">
          <cell r="AR920">
            <v>10.754073402342357</v>
          </cell>
          <cell r="AS920">
            <v>12.394991423033307</v>
          </cell>
          <cell r="AT920">
            <v>11.997798788942514</v>
          </cell>
        </row>
        <row r="921">
          <cell r="AR921">
            <v>19.215555475358272</v>
          </cell>
          <cell r="AS921">
            <v>16.266132461805505</v>
          </cell>
          <cell r="AT921">
            <v>13.295282811890763</v>
          </cell>
        </row>
        <row r="922">
          <cell r="AR922">
            <v>17.648321114628462</v>
          </cell>
          <cell r="AS922">
            <v>12.144638981891887</v>
          </cell>
          <cell r="AT922">
            <v>7.8016396143504085</v>
          </cell>
        </row>
        <row r="923">
          <cell r="AR923">
            <v>19.59197640577306</v>
          </cell>
          <cell r="AS923">
            <v>15.130079720446844</v>
          </cell>
          <cell r="AT923">
            <v>11.908415534486227</v>
          </cell>
        </row>
        <row r="924">
          <cell r="AR924">
            <v>14.900087113976724</v>
          </cell>
          <cell r="AS924">
            <v>15.939600062588033</v>
          </cell>
          <cell r="AT924">
            <v>15.127877936310075</v>
          </cell>
        </row>
        <row r="925">
          <cell r="AR925">
            <v>5.5465334988436421</v>
          </cell>
          <cell r="AS925">
            <v>4.9648015365046483</v>
          </cell>
          <cell r="AT925">
            <v>7.4233181595238174</v>
          </cell>
        </row>
        <row r="926">
          <cell r="AR926">
            <v>14.655351420988527</v>
          </cell>
          <cell r="AS926">
            <v>16.708671720501343</v>
          </cell>
          <cell r="AT926">
            <v>17.017339686739199</v>
          </cell>
        </row>
        <row r="927">
          <cell r="AR927">
            <v>7.0382333338558256</v>
          </cell>
          <cell r="AS927">
            <v>5.8929911855979622</v>
          </cell>
          <cell r="AT927">
            <v>4.0486451259336365</v>
          </cell>
        </row>
        <row r="928">
          <cell r="AR928">
            <v>6.0698235042664361</v>
          </cell>
          <cell r="AS928">
            <v>6.1548964785790972</v>
          </cell>
          <cell r="AT928">
            <v>5.5194200002603999</v>
          </cell>
        </row>
        <row r="929">
          <cell r="AR929">
            <v>3.7333333333333663</v>
          </cell>
          <cell r="AS929">
            <v>4.6335664498555529</v>
          </cell>
          <cell r="AT929">
            <v>8.0334744929367865</v>
          </cell>
        </row>
        <row r="930">
          <cell r="AR930">
            <v>4.3555703056298078</v>
          </cell>
          <cell r="AS930">
            <v>8.1015056149857934</v>
          </cell>
          <cell r="AT930">
            <v>3.2194027292112404</v>
          </cell>
        </row>
        <row r="931">
          <cell r="AR931">
            <v>5.022224424819477</v>
          </cell>
          <cell r="AS931">
            <v>9.3848682239544345</v>
          </cell>
          <cell r="AT931">
            <v>9.3583845556885148</v>
          </cell>
        </row>
        <row r="932">
          <cell r="AR932">
            <v>7.3575980271320729</v>
          </cell>
          <cell r="AS932">
            <v>6.3706150829430985</v>
          </cell>
          <cell r="AT932">
            <v>9.5757511517202012</v>
          </cell>
        </row>
        <row r="933">
          <cell r="AR933">
            <v>8.1372817567254572</v>
          </cell>
          <cell r="AS933">
            <v>9.1080086686304185</v>
          </cell>
          <cell r="AT933">
            <v>8.6588339196442377</v>
          </cell>
        </row>
        <row r="934">
          <cell r="AR934">
            <v>4.0057390650965141</v>
          </cell>
          <cell r="AS934">
            <v>7.9171978613893135</v>
          </cell>
          <cell r="AT934">
            <v>9.4424696193835089</v>
          </cell>
        </row>
        <row r="935">
          <cell r="AR935">
            <v>2.4323696106939297</v>
          </cell>
          <cell r="AS935">
            <v>2.7434786670710087</v>
          </cell>
          <cell r="AT935">
            <v>6.3651143410796696</v>
          </cell>
        </row>
        <row r="936">
          <cell r="AR936">
            <v>5.2999999999999492</v>
          </cell>
          <cell r="AS936">
            <v>6.4834105437669987</v>
          </cell>
          <cell r="AT936">
            <v>8.7688327487061457</v>
          </cell>
        </row>
        <row r="937">
          <cell r="AR937">
            <v>5.193797310618864</v>
          </cell>
          <cell r="AS937">
            <v>6.3858650923892757</v>
          </cell>
          <cell r="AT937">
            <v>4.8208610338590585</v>
          </cell>
        </row>
        <row r="938">
          <cell r="AR938">
            <v>5.0000000000000044</v>
          </cell>
          <cell r="AS938">
            <v>5.4999999999999716</v>
          </cell>
          <cell r="AT938">
            <v>5.4999999999999938</v>
          </cell>
        </row>
        <row r="939">
          <cell r="AR939">
            <v>4.7662778297920649</v>
          </cell>
          <cell r="AS939">
            <v>5.9281400296722797</v>
          </cell>
          <cell r="AT939">
            <v>4.6688823880895569</v>
          </cell>
        </row>
        <row r="940">
          <cell r="AR940">
            <v>10.460185726685211</v>
          </cell>
          <cell r="AS940">
            <v>12.352406179145259</v>
          </cell>
          <cell r="AT940">
            <v>12.357122819921118</v>
          </cell>
        </row>
        <row r="941">
          <cell r="AR941">
            <v>14.177749245447725</v>
          </cell>
          <cell r="AS941">
            <v>14.186028153021478</v>
          </cell>
          <cell r="AT941">
            <v>11.027943166071097</v>
          </cell>
        </row>
        <row r="942">
          <cell r="AR942">
            <v>3.0383880660071139</v>
          </cell>
          <cell r="AS942">
            <v>7.6978882975984542</v>
          </cell>
          <cell r="AT942">
            <v>7.7822041154874677</v>
          </cell>
        </row>
        <row r="943">
          <cell r="AR943">
            <v>6.3513657662066514</v>
          </cell>
          <cell r="AS943">
            <v>8.0113104907890929</v>
          </cell>
          <cell r="AT943">
            <v>8.0194252277876679</v>
          </cell>
        </row>
        <row r="944">
          <cell r="AR944">
            <v>8.5890313994044796</v>
          </cell>
          <cell r="AS944">
            <v>11.778824140719625</v>
          </cell>
          <cell r="AT944">
            <v>12.323549321222881</v>
          </cell>
        </row>
        <row r="945">
          <cell r="AR945">
            <v>10.456061621084123</v>
          </cell>
          <cell r="AS945">
            <v>5.641404721801524</v>
          </cell>
          <cell r="AT945">
            <v>7.0627861801614067</v>
          </cell>
        </row>
        <row r="946">
          <cell r="AR946">
            <v>3.2628416341561772</v>
          </cell>
          <cell r="AS946">
            <v>5.0317255495748947</v>
          </cell>
          <cell r="AT946">
            <v>11.113437711333063</v>
          </cell>
        </row>
        <row r="947">
          <cell r="AR947">
            <v>4.5942041052531968</v>
          </cell>
          <cell r="AS947">
            <v>5.6128956081116677</v>
          </cell>
          <cell r="AT947">
            <v>7.1550150771211518</v>
          </cell>
        </row>
        <row r="948">
          <cell r="AR948">
            <v>10.718921769094191</v>
          </cell>
          <cell r="AS948">
            <v>18.758677980201476</v>
          </cell>
          <cell r="AT948">
            <v>10.495367086279671</v>
          </cell>
        </row>
        <row r="949">
          <cell r="AR949">
            <v>9.0712123267836287</v>
          </cell>
          <cell r="AS949">
            <v>4.7730897999755273</v>
          </cell>
          <cell r="AT949">
            <v>4.5996351344417263</v>
          </cell>
        </row>
        <row r="950">
          <cell r="AR950">
            <v>8.8733209985329964</v>
          </cell>
          <cell r="AS950">
            <v>9.4704534227267665</v>
          </cell>
          <cell r="AT950">
            <v>8.7896215150313992</v>
          </cell>
        </row>
        <row r="951">
          <cell r="AR951">
            <v>8.0278469870358915</v>
          </cell>
          <cell r="AS951">
            <v>5.5808017196508297</v>
          </cell>
          <cell r="AT951">
            <v>10.700632638723206</v>
          </cell>
        </row>
        <row r="952">
          <cell r="AR952">
            <v>4.5000000000000151</v>
          </cell>
          <cell r="AS952">
            <v>5.1042223016492638</v>
          </cell>
          <cell r="AT952">
            <v>5.7063107375020294</v>
          </cell>
        </row>
        <row r="953">
          <cell r="AR953">
            <v>7.2912378095246089</v>
          </cell>
          <cell r="AS953">
            <v>1.8701559767277276</v>
          </cell>
          <cell r="AT953">
            <v>9.2225277217584214</v>
          </cell>
        </row>
        <row r="954">
          <cell r="AR954">
            <v>12.333230469889877</v>
          </cell>
          <cell r="AS954">
            <v>6.5844683484211908</v>
          </cell>
          <cell r="AT954">
            <v>10.712273746883948</v>
          </cell>
        </row>
        <row r="955">
          <cell r="AR955">
            <v>-1.505170280585455</v>
          </cell>
          <cell r="AS955">
            <v>21.203756433402376</v>
          </cell>
          <cell r="AT955">
            <v>1.9271472363213027</v>
          </cell>
        </row>
        <row r="956">
          <cell r="AR956">
            <v>11.232021027275806</v>
          </cell>
          <cell r="AS956">
            <v>12.748171878321578</v>
          </cell>
          <cell r="AT956">
            <v>16.188749134477831</v>
          </cell>
        </row>
        <row r="957">
          <cell r="AR957">
            <v>0</v>
          </cell>
          <cell r="AS957">
            <v>0</v>
          </cell>
          <cell r="AT957">
            <v>0</v>
          </cell>
        </row>
        <row r="958">
          <cell r="AR958">
            <v>0</v>
          </cell>
          <cell r="AS958">
            <v>0</v>
          </cell>
          <cell r="AT958">
            <v>0</v>
          </cell>
        </row>
        <row r="959">
          <cell r="AR959">
            <v>12.800000000000011</v>
          </cell>
          <cell r="AS959">
            <v>9.8588081711002751</v>
          </cell>
          <cell r="AT959">
            <v>11.308340567596131</v>
          </cell>
        </row>
        <row r="960">
          <cell r="AR960">
            <v>11.074307396366322</v>
          </cell>
          <cell r="AS960">
            <v>8.0100915384813334</v>
          </cell>
          <cell r="AT960">
            <v>12.392528087819432</v>
          </cell>
        </row>
        <row r="961">
          <cell r="AR961">
            <v>10.066644097518518</v>
          </cell>
          <cell r="AS961">
            <v>8.7812843061820125</v>
          </cell>
          <cell r="AT961">
            <v>8.2892170671876375</v>
          </cell>
        </row>
        <row r="962">
          <cell r="AR962">
            <v>14.468676128682233</v>
          </cell>
          <cell r="AS962">
            <v>11.153904891767642</v>
          </cell>
          <cell r="AT962">
            <v>0.52848843875943352</v>
          </cell>
        </row>
        <row r="963">
          <cell r="AR963">
            <v>12.225853941580089</v>
          </cell>
          <cell r="AS963">
            <v>4.5515632301834641</v>
          </cell>
          <cell r="AT963">
            <v>7.5335058691742507</v>
          </cell>
        </row>
        <row r="964">
          <cell r="AR964">
            <v>16.562807579745954</v>
          </cell>
          <cell r="AS964">
            <v>-1.9012860673743526</v>
          </cell>
          <cell r="AT964">
            <v>3.8656956706447865</v>
          </cell>
        </row>
        <row r="965">
          <cell r="AR965">
            <v>0.50000000000003375</v>
          </cell>
          <cell r="AS965">
            <v>0.69999999999994511</v>
          </cell>
          <cell r="AT965">
            <v>1.5753692924114437</v>
          </cell>
        </row>
        <row r="966">
          <cell r="AR966">
            <v>0.49999999999996714</v>
          </cell>
          <cell r="AS966">
            <v>0.69999999999996732</v>
          </cell>
          <cell r="AT966">
            <v>2.2463348774414138</v>
          </cell>
        </row>
        <row r="967">
          <cell r="AR967">
            <v>10.340402879901944</v>
          </cell>
          <cell r="AS967">
            <v>7.962886074961717</v>
          </cell>
          <cell r="AT967">
            <v>11.91410621841209</v>
          </cell>
        </row>
        <row r="968">
          <cell r="AR968">
            <v>12.799999999999967</v>
          </cell>
          <cell r="AS968">
            <v>5.8414891474314556</v>
          </cell>
          <cell r="AT968">
            <v>6.6740084907485731</v>
          </cell>
        </row>
        <row r="969">
          <cell r="AR969">
            <v>9.7548174557195324</v>
          </cell>
          <cell r="AS969">
            <v>8.8833926541099562</v>
          </cell>
          <cell r="AT969">
            <v>6.0138396082872081</v>
          </cell>
        </row>
        <row r="970">
          <cell r="AR970">
            <v>14.355548329137836</v>
          </cell>
          <cell r="AS970">
            <v>7.5426147110999153</v>
          </cell>
          <cell r="AT970">
            <v>7.521628369993083</v>
          </cell>
        </row>
        <row r="971">
          <cell r="AR971">
            <v>11.001362429789218</v>
          </cell>
          <cell r="AS971">
            <v>7.5729704990286084</v>
          </cell>
          <cell r="AT971">
            <v>6.9559991797584875</v>
          </cell>
        </row>
        <row r="972">
          <cell r="AR972">
            <v>9.4999999999999751</v>
          </cell>
          <cell r="AS972">
            <v>6.8071348194445713</v>
          </cell>
          <cell r="AT972">
            <v>5.2653379236500042</v>
          </cell>
        </row>
        <row r="973">
          <cell r="AR973">
            <v>10.259223090731041</v>
          </cell>
          <cell r="AS973">
            <v>7.7233000793848205</v>
          </cell>
          <cell r="AT973">
            <v>10.16978869091103</v>
          </cell>
        </row>
        <row r="974">
          <cell r="AR974">
            <v>10.750816134046758</v>
          </cell>
          <cell r="AS974">
            <v>4.2147955691562933</v>
          </cell>
          <cell r="AT974">
            <v>2.9951815530875114</v>
          </cell>
        </row>
        <row r="975">
          <cell r="AR975">
            <v>11.257930231821312</v>
          </cell>
          <cell r="AS975">
            <v>8.1183576666522086</v>
          </cell>
          <cell r="AT975">
            <v>10.350002377161015</v>
          </cell>
        </row>
        <row r="976">
          <cell r="AR976">
            <v>11.338461900895247</v>
          </cell>
          <cell r="AS976">
            <v>7.4595778881374475</v>
          </cell>
          <cell r="AT976">
            <v>7.1496405409325448</v>
          </cell>
        </row>
        <row r="977">
          <cell r="AR977">
            <v>14.752566167008352</v>
          </cell>
          <cell r="AS977">
            <v>4.9321048805643253</v>
          </cell>
          <cell r="AT977">
            <v>11.180558485247861</v>
          </cell>
        </row>
        <row r="978">
          <cell r="AR978">
            <v>6.0570012855002631</v>
          </cell>
          <cell r="AS978">
            <v>6.2068523948884291</v>
          </cell>
          <cell r="AT978">
            <v>6.040380787649946</v>
          </cell>
        </row>
        <row r="979">
          <cell r="AR979">
            <v>5.9260047187627451</v>
          </cell>
          <cell r="AS979">
            <v>6.8574625990544424</v>
          </cell>
          <cell r="AT979">
            <v>7.6836649813518232</v>
          </cell>
        </row>
        <row r="980">
          <cell r="AR980">
            <v>4.2383244830496603</v>
          </cell>
          <cell r="AS980">
            <v>2.3538599003527727</v>
          </cell>
          <cell r="AT980">
            <v>4.328058585299166</v>
          </cell>
        </row>
        <row r="981">
          <cell r="AR981">
            <v>8.3522829851862213</v>
          </cell>
          <cell r="AS981">
            <v>8.4661007902533836</v>
          </cell>
          <cell r="AT981">
            <v>10.597714856029627</v>
          </cell>
        </row>
        <row r="982">
          <cell r="AR982">
            <v>9.0497840563034337</v>
          </cell>
          <cell r="AS982">
            <v>0.36215831670129983</v>
          </cell>
          <cell r="AT982">
            <v>0.73555271079779327</v>
          </cell>
        </row>
        <row r="983">
          <cell r="AR983">
            <v>6.5183475661488632</v>
          </cell>
          <cell r="AS983">
            <v>4.3982862552169433</v>
          </cell>
          <cell r="AT983">
            <v>2.2551467964418093</v>
          </cell>
        </row>
        <row r="984">
          <cell r="AR984">
            <v>11.155643531828098</v>
          </cell>
          <cell r="AS984">
            <v>12.027811226330876</v>
          </cell>
          <cell r="AT984">
            <v>10.726414068522994</v>
          </cell>
        </row>
        <row r="985">
          <cell r="AR985">
            <v>9.7220888517114865</v>
          </cell>
          <cell r="AS985">
            <v>7.526249979181121</v>
          </cell>
          <cell r="AT985">
            <v>3.7391204343533824</v>
          </cell>
        </row>
        <row r="986">
          <cell r="AR986">
            <v>11.000000000000011</v>
          </cell>
          <cell r="AS986">
            <v>9.9596001409989476</v>
          </cell>
          <cell r="AT986">
            <v>9.3612321398589557</v>
          </cell>
        </row>
        <row r="987">
          <cell r="AR987">
            <v>15.934503059065698</v>
          </cell>
          <cell r="AS987">
            <v>13.43247931122502</v>
          </cell>
          <cell r="AT987">
            <v>5.4001683428757996</v>
          </cell>
        </row>
        <row r="988">
          <cell r="AR988">
            <v>12.379058075192928</v>
          </cell>
          <cell r="AS988">
            <v>2.6579161286512276</v>
          </cell>
          <cell r="AT988">
            <v>8.733555085439427</v>
          </cell>
        </row>
        <row r="989">
          <cell r="AR989">
            <v>13.200000000000012</v>
          </cell>
          <cell r="AS989">
            <v>3.3825333412918601</v>
          </cell>
          <cell r="AT989">
            <v>3.9178455321805306</v>
          </cell>
        </row>
        <row r="990">
          <cell r="AR990">
            <v>7.0722322360648571</v>
          </cell>
          <cell r="AS990">
            <v>0.98351745341249686</v>
          </cell>
          <cell r="AT990">
            <v>22.37259967868621</v>
          </cell>
        </row>
        <row r="991">
          <cell r="AR991">
            <v>14.437534431643574</v>
          </cell>
          <cell r="AS991">
            <v>9.417338720269397</v>
          </cell>
          <cell r="AT991">
            <v>2.2601196587659134</v>
          </cell>
        </row>
        <row r="992">
          <cell r="AR992">
            <v>16.806919061326475</v>
          </cell>
          <cell r="AS992">
            <v>7.8955083090223033</v>
          </cell>
          <cell r="AT992">
            <v>0.63401203087758429</v>
          </cell>
        </row>
        <row r="993">
          <cell r="AR993">
            <v>14.399999999999991</v>
          </cell>
          <cell r="AS993">
            <v>9.6000000000000529</v>
          </cell>
          <cell r="AT993">
            <v>6.5151308074975045</v>
          </cell>
        </row>
        <row r="994">
          <cell r="AR994">
            <v>12.909705555245043</v>
          </cell>
          <cell r="AS994">
            <v>10.900033118017838</v>
          </cell>
          <cell r="AT994">
            <v>8.4376273256814507</v>
          </cell>
        </row>
        <row r="995">
          <cell r="AR995">
            <v>17.748433441977962</v>
          </cell>
          <cell r="AS995">
            <v>7.3442389194087188</v>
          </cell>
          <cell r="AT995">
            <v>9.3035133304340647</v>
          </cell>
        </row>
        <row r="996">
          <cell r="AR996">
            <v>14.099999999999957</v>
          </cell>
          <cell r="AS996">
            <v>2.113643336462756</v>
          </cell>
          <cell r="AT996">
            <v>3.8970696627037782</v>
          </cell>
        </row>
        <row r="997">
          <cell r="AR997">
            <v>13.200000000000012</v>
          </cell>
          <cell r="AS997">
            <v>9.9326785197558323</v>
          </cell>
          <cell r="AT997">
            <v>10.355619539517559</v>
          </cell>
        </row>
        <row r="998">
          <cell r="AR998">
            <v>0.67889886253513776</v>
          </cell>
          <cell r="AS998">
            <v>3.2512168976159384</v>
          </cell>
          <cell r="AT998">
            <v>4.4626936394287497</v>
          </cell>
        </row>
        <row r="999">
          <cell r="AR999">
            <v>10.469666944464983</v>
          </cell>
          <cell r="AS999">
            <v>1.3417017782273444</v>
          </cell>
          <cell r="AT999">
            <v>10.719740805489874</v>
          </cell>
        </row>
        <row r="1000">
          <cell r="AR1000">
            <v>1.2430582910035515</v>
          </cell>
          <cell r="AS1000">
            <v>13.485212655028644</v>
          </cell>
          <cell r="AT1000">
            <v>5.7269868018929415</v>
          </cell>
        </row>
        <row r="1001">
          <cell r="AR1001">
            <v>5.5345068123834329</v>
          </cell>
          <cell r="AS1001">
            <v>16.893569477731795</v>
          </cell>
          <cell r="AT1001">
            <v>11.987230587036347</v>
          </cell>
        </row>
        <row r="1002">
          <cell r="AR1002">
            <v>14.426902249090311</v>
          </cell>
          <cell r="AS1002">
            <v>15.69599737466576</v>
          </cell>
          <cell r="AT1002">
            <v>12.617933769492584</v>
          </cell>
        </row>
        <row r="1003">
          <cell r="AR1003">
            <v>9.1448329456672575</v>
          </cell>
          <cell r="AS1003">
            <v>9.9484581306154229</v>
          </cell>
          <cell r="AT1003">
            <v>15.813478777764223</v>
          </cell>
        </row>
        <row r="1004">
          <cell r="AR1004">
            <v>11.527973796556923</v>
          </cell>
          <cell r="AS1004">
            <v>4.1756556639113596</v>
          </cell>
          <cell r="AT1004">
            <v>7.1532705008011899</v>
          </cell>
        </row>
        <row r="1005">
          <cell r="AR1005">
            <v>13.682459455434692</v>
          </cell>
          <cell r="AS1005">
            <v>4.0802910765961098</v>
          </cell>
          <cell r="AT1005">
            <v>1.911108324317623</v>
          </cell>
        </row>
        <row r="1006">
          <cell r="AR1006">
            <v>11.909202714287549</v>
          </cell>
          <cell r="AS1006">
            <v>12.482272731966738</v>
          </cell>
          <cell r="AT1006">
            <v>14.367936257429136</v>
          </cell>
        </row>
        <row r="1007">
          <cell r="AR1007">
            <v>10.094193116816008</v>
          </cell>
          <cell r="AS1007">
            <v>8.8968056634231232</v>
          </cell>
          <cell r="AT1007">
            <v>6.9124100849089265</v>
          </cell>
        </row>
        <row r="1008">
          <cell r="AR1008">
            <v>6.3288625723648462</v>
          </cell>
          <cell r="AS1008">
            <v>9.2330088848983962</v>
          </cell>
          <cell r="AT1008">
            <v>3.4789588999109444</v>
          </cell>
        </row>
        <row r="1009">
          <cell r="AR1009">
            <v>3.0463813365648518</v>
          </cell>
          <cell r="AS1009">
            <v>3.4453659377610135</v>
          </cell>
          <cell r="AT1009">
            <v>10.415934040520813</v>
          </cell>
        </row>
        <row r="1010">
          <cell r="AR1010">
            <v>4.8333809400339378</v>
          </cell>
          <cell r="AS1010">
            <v>5.6617344586514795</v>
          </cell>
          <cell r="AT1010">
            <v>14.403482657453392</v>
          </cell>
        </row>
        <row r="1011">
          <cell r="AR1011">
            <v>10.049790125883851</v>
          </cell>
          <cell r="AS1011">
            <v>7.4488248447192484</v>
          </cell>
          <cell r="AT1011">
            <v>7.9858376523757491</v>
          </cell>
        </row>
        <row r="1012">
          <cell r="AR1012">
            <v>5.5376216777783371</v>
          </cell>
          <cell r="AS1012">
            <v>5.7695109833329372</v>
          </cell>
          <cell r="AT1012">
            <v>5.6349154819336</v>
          </cell>
        </row>
        <row r="1013">
          <cell r="AR1013">
            <v>8.829889520882217</v>
          </cell>
          <cell r="AS1013">
            <v>8.6135601816591745</v>
          </cell>
          <cell r="AT1013">
            <v>7.6080865032362999</v>
          </cell>
        </row>
        <row r="1014">
          <cell r="AR1014">
            <v>7.8186636574371748</v>
          </cell>
          <cell r="AS1014">
            <v>8.8986239802774758</v>
          </cell>
          <cell r="AT1014">
            <v>10.018425473231396</v>
          </cell>
        </row>
        <row r="1015">
          <cell r="AR1015">
            <v>8.3493110513135562</v>
          </cell>
          <cell r="AS1015">
            <v>8.0193377597092219</v>
          </cell>
          <cell r="AT1015">
            <v>8.7772903097475208</v>
          </cell>
        </row>
        <row r="1016">
          <cell r="AR1016">
            <v>4.9715201240466689</v>
          </cell>
          <cell r="AS1016">
            <v>5.3989581458891767</v>
          </cell>
          <cell r="AT1016">
            <v>5.5764727952349435</v>
          </cell>
        </row>
        <row r="1017">
          <cell r="AR1017">
            <v>9.37949190362637</v>
          </cell>
          <cell r="AS1017">
            <v>9.0608473020832303</v>
          </cell>
          <cell r="AT1017">
            <v>7.9944015254520329</v>
          </cell>
        </row>
        <row r="1018">
          <cell r="AR1018">
            <v>7.5842231268486993</v>
          </cell>
          <cell r="AS1018">
            <v>6.3179260626370137</v>
          </cell>
          <cell r="AT1018">
            <v>6.3553936062593186</v>
          </cell>
        </row>
        <row r="1019">
          <cell r="AR1019">
            <v>8.7392019986786806</v>
          </cell>
          <cell r="AS1019">
            <v>2.0465736754534891</v>
          </cell>
          <cell r="AT1019">
            <v>-0.78660475887372128</v>
          </cell>
        </row>
        <row r="1020">
          <cell r="AR1020">
            <v>8.7372031517943363</v>
          </cell>
          <cell r="AS1020">
            <v>2.2499747767757317</v>
          </cell>
          <cell r="AT1020">
            <v>-0.99049220633474766</v>
          </cell>
        </row>
        <row r="1021">
          <cell r="AR1021">
            <v>8.5885205284374386</v>
          </cell>
          <cell r="AS1021">
            <v>7.9510350802212582</v>
          </cell>
          <cell r="AT1021">
            <v>7.8549705338416098</v>
          </cell>
        </row>
        <row r="1022">
          <cell r="AR1022">
            <v>8.7401217059136282</v>
          </cell>
          <cell r="AS1022">
            <v>1.8381003819250896</v>
          </cell>
          <cell r="AT1022">
            <v>-0.9055774106697112</v>
          </cell>
        </row>
        <row r="1023">
          <cell r="AR1023">
            <v>6.6841685896503744</v>
          </cell>
          <cell r="AS1023">
            <v>7.3022545968556285</v>
          </cell>
          <cell r="AT1023">
            <v>6.5316491217153994</v>
          </cell>
        </row>
        <row r="1024">
          <cell r="AR1024">
            <v>5.3702467273817778</v>
          </cell>
          <cell r="AS1024">
            <v>7.3422037145612684</v>
          </cell>
          <cell r="AT1024">
            <v>6.7471517016438165</v>
          </cell>
        </row>
        <row r="1025">
          <cell r="AR1025">
            <v>8.7367229170384864</v>
          </cell>
          <cell r="AS1025">
            <v>2.6610741942415084</v>
          </cell>
          <cell r="AT1025">
            <v>-0.34902316510768694</v>
          </cell>
        </row>
        <row r="1026">
          <cell r="AR1026">
            <v>8.7380036525613214</v>
          </cell>
          <cell r="AS1026">
            <v>2.3730066276302031</v>
          </cell>
          <cell r="AT1026">
            <v>-0.57614565480451629</v>
          </cell>
        </row>
        <row r="1027">
          <cell r="AR1027">
            <v>5.7082601798239763</v>
          </cell>
          <cell r="AS1027">
            <v>5.3303816875668319</v>
          </cell>
          <cell r="AT1027">
            <v>4.4350833874750695</v>
          </cell>
        </row>
        <row r="1028">
          <cell r="AR1028">
            <v>8.7366679618723566</v>
          </cell>
          <cell r="AS1028">
            <v>2.7376492260354546</v>
          </cell>
          <cell r="AT1028">
            <v>-0.52154963416873867</v>
          </cell>
        </row>
        <row r="1029">
          <cell r="AR1029">
            <v>9.63777792400926</v>
          </cell>
          <cell r="AS1029">
            <v>7.7849264844367827</v>
          </cell>
          <cell r="AT1029">
            <v>10.287387053607322</v>
          </cell>
        </row>
        <row r="1030">
          <cell r="AR1030">
            <v>8.3009067675088311</v>
          </cell>
          <cell r="AS1030">
            <v>-6.9855487743358147</v>
          </cell>
          <cell r="AT1030">
            <v>25.718663899828442</v>
          </cell>
        </row>
        <row r="1031">
          <cell r="AR1031">
            <v>10.412175152525949</v>
          </cell>
          <cell r="AS1031">
            <v>12.661439622858705</v>
          </cell>
          <cell r="AT1031">
            <v>8.9899324733819128</v>
          </cell>
        </row>
        <row r="1032">
          <cell r="AR1032">
            <v>9.0703937984090146</v>
          </cell>
          <cell r="AS1032">
            <v>9.0007696921792668</v>
          </cell>
          <cell r="AT1032">
            <v>14.392444423195826</v>
          </cell>
        </row>
        <row r="1033">
          <cell r="AR1033">
            <v>8.6514657179934229</v>
          </cell>
          <cell r="AS1033">
            <v>7.0114816933384505</v>
          </cell>
          <cell r="AT1033">
            <v>12.521612172809981</v>
          </cell>
        </row>
        <row r="1034">
          <cell r="AR1034">
            <v>7.3038518256889118</v>
          </cell>
          <cell r="AS1034">
            <v>13.267118127035605</v>
          </cell>
          <cell r="AT1034">
            <v>6.8550597960252313</v>
          </cell>
        </row>
        <row r="1035">
          <cell r="AR1035">
            <v>9.4328141136378783</v>
          </cell>
          <cell r="AS1035">
            <v>7.9550469074633146</v>
          </cell>
          <cell r="AT1035">
            <v>9.7588824707938393</v>
          </cell>
        </row>
        <row r="1036">
          <cell r="AR1036">
            <v>9.3890482221483431</v>
          </cell>
          <cell r="AS1036">
            <v>0.93875290082068297</v>
          </cell>
          <cell r="AT1036">
            <v>2.1507359017661543</v>
          </cell>
        </row>
        <row r="1037">
          <cell r="AR1037">
            <v>0.21931975072866372</v>
          </cell>
          <cell r="AS1037">
            <v>13.69501941339195</v>
          </cell>
          <cell r="AT1037">
            <v>-1.3793070301483357</v>
          </cell>
        </row>
        <row r="1038">
          <cell r="AR1038">
            <v>6.7570766509133628</v>
          </cell>
          <cell r="AS1038">
            <v>2.7347633505974578</v>
          </cell>
          <cell r="AT1038">
            <v>15.367599245657093</v>
          </cell>
        </row>
        <row r="1039">
          <cell r="AR1039">
            <v>9.4185525874522327</v>
          </cell>
          <cell r="AS1039">
            <v>-0.26796650686412571</v>
          </cell>
          <cell r="AT1039">
            <v>0.14860353025687445</v>
          </cell>
        </row>
        <row r="1040">
          <cell r="AR1040">
            <v>7.4852790553260551</v>
          </cell>
          <cell r="AS1040">
            <v>16.460637950180022</v>
          </cell>
          <cell r="AT1040">
            <v>1.8952678972380177</v>
          </cell>
        </row>
        <row r="1041">
          <cell r="AR1041">
            <v>3.8040762387759219</v>
          </cell>
          <cell r="AS1041">
            <v>-22.222788107570747</v>
          </cell>
          <cell r="AT1041">
            <v>29.936637626953821</v>
          </cell>
        </row>
        <row r="1042">
          <cell r="AR1042">
            <v>-0.29426726360417543</v>
          </cell>
          <cell r="AS1042">
            <v>19.945281812898251</v>
          </cell>
          <cell r="AT1042">
            <v>-12.844699648336267</v>
          </cell>
        </row>
        <row r="1043">
          <cell r="AR1043">
            <v>9.5252567229364704</v>
          </cell>
          <cell r="AS1043">
            <v>-6.6180763166165839</v>
          </cell>
          <cell r="AT1043">
            <v>10.690609878432088</v>
          </cell>
        </row>
        <row r="1044">
          <cell r="AR1044">
            <v>3.2149084728596344</v>
          </cell>
          <cell r="AS1044">
            <v>-31.479544622073007</v>
          </cell>
          <cell r="AT1044">
            <v>58.141012705924979</v>
          </cell>
        </row>
        <row r="1045">
          <cell r="AR1045">
            <v>1.4805509403807093</v>
          </cell>
          <cell r="AS1045">
            <v>-16.215762753599495</v>
          </cell>
          <cell r="AT1045">
            <v>30.641503110991163</v>
          </cell>
        </row>
        <row r="1046">
          <cell r="AR1046">
            <v>9.3616131945140069</v>
          </cell>
          <cell r="AS1046">
            <v>0.35925166814674281</v>
          </cell>
          <cell r="AT1046">
            <v>-5.2438748342046644</v>
          </cell>
        </row>
        <row r="1047">
          <cell r="AR1047">
            <v>5.9110974144509276</v>
          </cell>
          <cell r="AS1047">
            <v>73.924084839622893</v>
          </cell>
          <cell r="AT1047">
            <v>-45.010848992076447</v>
          </cell>
        </row>
        <row r="1048">
          <cell r="AR1048">
            <v>9.3358131068046024</v>
          </cell>
          <cell r="AS1048">
            <v>0.38883847026822682</v>
          </cell>
          <cell r="AT1048">
            <v>-4.2546558705499393</v>
          </cell>
        </row>
        <row r="1049">
          <cell r="AR1049">
            <v>3.2485254435697941</v>
          </cell>
          <cell r="AS1049">
            <v>19.271917225430379</v>
          </cell>
          <cell r="AT1049">
            <v>-13.018327433898181</v>
          </cell>
        </row>
        <row r="1050">
          <cell r="AR1050">
            <v>9.331901314864588</v>
          </cell>
          <cell r="AS1050">
            <v>0.29156450890377439</v>
          </cell>
          <cell r="AT1050">
            <v>-12.58232734172312</v>
          </cell>
        </row>
        <row r="1051">
          <cell r="AR1051">
            <v>9.4544137310927034</v>
          </cell>
          <cell r="AS1051">
            <v>0.15971243897616727</v>
          </cell>
          <cell r="AT1051">
            <v>-1.3465316452810461</v>
          </cell>
        </row>
        <row r="1052">
          <cell r="AR1052">
            <v>9.3813673654559402</v>
          </cell>
          <cell r="AS1052">
            <v>0.99485727197878848</v>
          </cell>
          <cell r="AT1052">
            <v>2.35151114941059</v>
          </cell>
        </row>
        <row r="1053">
          <cell r="AR1053">
            <v>3.7812897919657029</v>
          </cell>
          <cell r="AS1053">
            <v>5.4156164886621561</v>
          </cell>
          <cell r="AT1053">
            <v>7.6300195700252704</v>
          </cell>
        </row>
        <row r="1054">
          <cell r="AR1054">
            <v>0.60639639323349925</v>
          </cell>
          <cell r="AS1054">
            <v>36.288394904293582</v>
          </cell>
          <cell r="AT1054">
            <v>-44.779912197596019</v>
          </cell>
        </row>
        <row r="1055">
          <cell r="AR1055">
            <v>5.1898838802626912</v>
          </cell>
          <cell r="AS1055">
            <v>6.4262087241146348</v>
          </cell>
          <cell r="AT1055">
            <v>-22.645331182436767</v>
          </cell>
        </row>
        <row r="1056">
          <cell r="AR1056">
            <v>5.1330043089355515</v>
          </cell>
          <cell r="AS1056">
            <v>6.6070701095744422</v>
          </cell>
          <cell r="AT1056">
            <v>-11.905388010800211</v>
          </cell>
        </row>
        <row r="1057">
          <cell r="AR1057">
            <v>5.1799078349410443</v>
          </cell>
          <cell r="AS1057">
            <v>7.2452882323882584</v>
          </cell>
          <cell r="AT1057">
            <v>-34.128549186151659</v>
          </cell>
        </row>
        <row r="1058">
          <cell r="AR1058">
            <v>5.2997466979567198</v>
          </cell>
          <cell r="AS1058">
            <v>14.662851877076054</v>
          </cell>
          <cell r="AT1058">
            <v>-10.711579781401259</v>
          </cell>
        </row>
        <row r="1059">
          <cell r="AR1059">
            <v>5.2769733051781564</v>
          </cell>
          <cell r="AS1059">
            <v>15.250234115219641</v>
          </cell>
          <cell r="AT1059">
            <v>-74.758469127820248</v>
          </cell>
        </row>
        <row r="1060">
          <cell r="AR1060">
            <v>0</v>
          </cell>
          <cell r="AS1060">
            <v>0</v>
          </cell>
          <cell r="AT1060">
            <v>0</v>
          </cell>
        </row>
        <row r="1061">
          <cell r="AR1061">
            <v>5.0699422876265166</v>
          </cell>
          <cell r="AS1061">
            <v>-5.9569811938238075</v>
          </cell>
          <cell r="AT1061">
            <v>-23.837435046662357</v>
          </cell>
        </row>
        <row r="1062">
          <cell r="AR1062">
            <v>10.222877834034549</v>
          </cell>
          <cell r="AS1062">
            <v>1.4762894070221355</v>
          </cell>
          <cell r="AT1062">
            <v>17.799003809582036</v>
          </cell>
        </row>
        <row r="1063">
          <cell r="AR1063">
            <v>0</v>
          </cell>
          <cell r="AS1063">
            <v>0</v>
          </cell>
          <cell r="AT1063">
            <v>0</v>
          </cell>
        </row>
        <row r="1064">
          <cell r="AR1064">
            <v>0</v>
          </cell>
          <cell r="AS1064">
            <v>0</v>
          </cell>
          <cell r="AT1064">
            <v>0</v>
          </cell>
        </row>
        <row r="1065">
          <cell r="AR1065">
            <v>8.1402545670024686</v>
          </cell>
          <cell r="AS1065">
            <v>2.8499232121147022</v>
          </cell>
          <cell r="AT1065">
            <v>42.367817855126532</v>
          </cell>
        </row>
        <row r="1066">
          <cell r="AR1066">
            <v>0</v>
          </cell>
          <cell r="AS1066">
            <v>0</v>
          </cell>
          <cell r="AT1066">
            <v>0</v>
          </cell>
        </row>
        <row r="1067">
          <cell r="AR1067">
            <v>5.2474545258018868</v>
          </cell>
          <cell r="AS1067">
            <v>0.98713858081447281</v>
          </cell>
          <cell r="AT1067">
            <v>4.138514118448966</v>
          </cell>
        </row>
        <row r="1068">
          <cell r="AR1068">
            <v>12.83241535727293</v>
          </cell>
          <cell r="AS1068">
            <v>0</v>
          </cell>
          <cell r="AT1068">
            <v>0</v>
          </cell>
        </row>
        <row r="1069">
          <cell r="AR1069">
            <v>2.9427287422417958</v>
          </cell>
          <cell r="AS1069">
            <v>4.9698878250254541</v>
          </cell>
          <cell r="AT1069">
            <v>7.4370188822208361</v>
          </cell>
        </row>
        <row r="1070">
          <cell r="AR1070">
            <v>5.2126684633378328</v>
          </cell>
          <cell r="AS1070">
            <v>-19.268892043001927</v>
          </cell>
          <cell r="AT1070">
            <v>-4.4679948152764437</v>
          </cell>
        </row>
        <row r="1071">
          <cell r="AR1071">
            <v>4.7285482243175414</v>
          </cell>
          <cell r="AS1071">
            <v>-18.798309201387664</v>
          </cell>
          <cell r="AT1071">
            <v>-10.690056267448778</v>
          </cell>
        </row>
        <row r="1072">
          <cell r="AR1072">
            <v>5.2133976305495544</v>
          </cell>
          <cell r="AS1072">
            <v>-7.0883366237242669</v>
          </cell>
          <cell r="AT1072">
            <v>12.198110170027965</v>
          </cell>
        </row>
        <row r="1073">
          <cell r="AR1073">
            <v>5.2248411024124586</v>
          </cell>
          <cell r="AS1073">
            <v>-7.3943403837280268</v>
          </cell>
          <cell r="AT1073">
            <v>82.311416866380569</v>
          </cell>
        </row>
        <row r="1074">
          <cell r="AR1074">
            <v>0</v>
          </cell>
          <cell r="AS1074">
            <v>0</v>
          </cell>
          <cell r="AT1074">
            <v>0</v>
          </cell>
        </row>
        <row r="1075">
          <cell r="AR1075">
            <v>16.273573134162845</v>
          </cell>
          <cell r="AS1075">
            <v>3.4330675496779595</v>
          </cell>
          <cell r="AT1075">
            <v>-8.5046216602061904</v>
          </cell>
        </row>
        <row r="1076">
          <cell r="AR1076">
            <v>-10.670386545133226</v>
          </cell>
          <cell r="AS1076">
            <v>28.798050290939294</v>
          </cell>
          <cell r="AT1076">
            <v>19.132625087002797</v>
          </cell>
        </row>
        <row r="1077">
          <cell r="AR1077">
            <v>-1.7223395528260133</v>
          </cell>
          <cell r="AS1077">
            <v>28.672759447507712</v>
          </cell>
          <cell r="AT1077">
            <v>7.086234395566593</v>
          </cell>
        </row>
        <row r="1078">
          <cell r="AR1078">
            <v>6.981312094547909</v>
          </cell>
          <cell r="AS1078">
            <v>0.66503978488938742</v>
          </cell>
          <cell r="AT1078">
            <v>30.803080154544183</v>
          </cell>
        </row>
        <row r="1079">
          <cell r="AR1079">
            <v>-1.6636949126625389</v>
          </cell>
          <cell r="AS1079">
            <v>30.593025152455411</v>
          </cell>
          <cell r="AT1079">
            <v>7.7377395319103037</v>
          </cell>
        </row>
        <row r="1080">
          <cell r="AR1080">
            <v>5.2155568622395121</v>
          </cell>
          <cell r="AS1080">
            <v>-8.4449428300528382</v>
          </cell>
          <cell r="AT1080">
            <v>-5.7248604045541773</v>
          </cell>
        </row>
        <row r="1081">
          <cell r="AR1081">
            <v>0</v>
          </cell>
          <cell r="AS1081">
            <v>0</v>
          </cell>
          <cell r="AT1081">
            <v>0</v>
          </cell>
        </row>
        <row r="1082">
          <cell r="AR1082">
            <v>5.3415663404764224</v>
          </cell>
          <cell r="AS1082">
            <v>4.357304792547767</v>
          </cell>
          <cell r="AT1082">
            <v>3.3811928232124089</v>
          </cell>
        </row>
        <row r="1083">
          <cell r="AR1083">
            <v>5.0266357542651185</v>
          </cell>
          <cell r="AS1083">
            <v>8.9061615309128364</v>
          </cell>
          <cell r="AT1083">
            <v>78.600039774966262</v>
          </cell>
        </row>
        <row r="1084">
          <cell r="AR1084">
            <v>17.742804392359535</v>
          </cell>
          <cell r="AS1084">
            <v>9.5115838873650596</v>
          </cell>
          <cell r="AT1084">
            <v>-2.7177108439031983</v>
          </cell>
        </row>
        <row r="1085">
          <cell r="AR1085">
            <v>5.28031171845873</v>
          </cell>
          <cell r="AS1085">
            <v>6.6130225884427629</v>
          </cell>
          <cell r="AT1085">
            <v>34.912747972676719</v>
          </cell>
        </row>
        <row r="1086">
          <cell r="AR1086">
            <v>5.2111726784857426</v>
          </cell>
          <cell r="AS1086">
            <v>6.8501470090014394</v>
          </cell>
          <cell r="AT1086">
            <v>19.358643655443174</v>
          </cell>
        </row>
        <row r="1087">
          <cell r="AR1087">
            <v>5.2501144729071747</v>
          </cell>
          <cell r="AS1087">
            <v>-21.638917825662652</v>
          </cell>
          <cell r="AT1087">
            <v>88.960029021827154</v>
          </cell>
        </row>
        <row r="1088">
          <cell r="AR1088">
            <v>0</v>
          </cell>
          <cell r="AS1088">
            <v>0</v>
          </cell>
          <cell r="AT1088">
            <v>0</v>
          </cell>
        </row>
        <row r="1089">
          <cell r="AR1089">
            <v>0</v>
          </cell>
          <cell r="AS1089">
            <v>0</v>
          </cell>
          <cell r="AT1089">
            <v>0</v>
          </cell>
        </row>
        <row r="1090">
          <cell r="AR1090">
            <v>5.1065694961905495</v>
          </cell>
          <cell r="AS1090">
            <v>5.2087853744380963</v>
          </cell>
          <cell r="AT1090">
            <v>34.565337221538698</v>
          </cell>
        </row>
        <row r="1091">
          <cell r="AR1091">
            <v>5.2745225364609905</v>
          </cell>
          <cell r="AS1091">
            <v>-3.6366855919932384</v>
          </cell>
          <cell r="AT1091">
            <v>-1.3615636632175909</v>
          </cell>
        </row>
        <row r="1092">
          <cell r="AR1092">
            <v>5.2066374479697197</v>
          </cell>
          <cell r="AS1092">
            <v>1.6596609063535883</v>
          </cell>
          <cell r="AT1092">
            <v>33.314742108005667</v>
          </cell>
        </row>
        <row r="1093">
          <cell r="AR1093">
            <v>6.1909529333174618</v>
          </cell>
          <cell r="AS1093">
            <v>4.016555578961567</v>
          </cell>
          <cell r="AT1093">
            <v>5.2655989513338941</v>
          </cell>
        </row>
        <row r="1094">
          <cell r="AR1094">
            <v>6.1693159904282258</v>
          </cell>
          <cell r="AS1094">
            <v>3.8904238912198075</v>
          </cell>
          <cell r="AT1094">
            <v>4.2286827320029197</v>
          </cell>
        </row>
        <row r="1095">
          <cell r="AR1095">
            <v>6.0840334431830012</v>
          </cell>
          <cell r="AS1095">
            <v>4.9397959806963376</v>
          </cell>
          <cell r="AT1095">
            <v>3.9520044887396022</v>
          </cell>
        </row>
        <row r="1096">
          <cell r="AR1096">
            <v>6.1025108852813315</v>
          </cell>
          <cell r="AS1096">
            <v>4.0656886867391329</v>
          </cell>
          <cell r="AT1096">
            <v>5.7343852707757437</v>
          </cell>
        </row>
        <row r="1097">
          <cell r="AR1097">
            <v>6.1231408580205482</v>
          </cell>
          <cell r="AS1097">
            <v>4.566646658370721</v>
          </cell>
          <cell r="AT1097">
            <v>2.3820574078919909</v>
          </cell>
        </row>
        <row r="1098">
          <cell r="AR1098">
            <v>6.0095630390379684</v>
          </cell>
          <cell r="AS1098">
            <v>8.0150266710086413</v>
          </cell>
          <cell r="AT1098">
            <v>7.7623643537716891</v>
          </cell>
        </row>
        <row r="1099">
          <cell r="AR1099">
            <v>6.0330817901518285</v>
          </cell>
          <cell r="AS1099">
            <v>4.0456436057097367</v>
          </cell>
          <cell r="AT1099">
            <v>5.4644327619129074</v>
          </cell>
        </row>
        <row r="1100">
          <cell r="AR1100">
            <v>6.0630706772683229</v>
          </cell>
          <cell r="AS1100">
            <v>4.9713010914054889</v>
          </cell>
          <cell r="AT1100">
            <v>5.812026077385446</v>
          </cell>
        </row>
        <row r="1101">
          <cell r="AR1101">
            <v>5.988333383683675</v>
          </cell>
          <cell r="AS1101">
            <v>0</v>
          </cell>
          <cell r="AT1101">
            <v>0</v>
          </cell>
        </row>
        <row r="1102">
          <cell r="AR1102">
            <v>6.0150263702992257</v>
          </cell>
          <cell r="AS1102">
            <v>4.8194541112978273</v>
          </cell>
          <cell r="AT1102">
            <v>2.0564380755579093</v>
          </cell>
        </row>
        <row r="1103">
          <cell r="AR1103">
            <v>6.2080329741127427</v>
          </cell>
          <cell r="AS1103">
            <v>4.6137380505996362</v>
          </cell>
          <cell r="AT1103">
            <v>6.102501433900609</v>
          </cell>
        </row>
        <row r="1104">
          <cell r="AR1104">
            <v>6.7030776469919617</v>
          </cell>
          <cell r="AS1104">
            <v>50.06224043228913</v>
          </cell>
          <cell r="AT1104">
            <v>6.9169107870257429</v>
          </cell>
        </row>
        <row r="1105">
          <cell r="AR1105">
            <v>0</v>
          </cell>
          <cell r="AS1105">
            <v>0</v>
          </cell>
          <cell r="AT1105">
            <v>0</v>
          </cell>
        </row>
        <row r="1106">
          <cell r="AR1106">
            <v>5.9989730359493176</v>
          </cell>
          <cell r="AS1106">
            <v>-13.359001999509623</v>
          </cell>
          <cell r="AT1106">
            <v>6.3971774897038536</v>
          </cell>
        </row>
        <row r="1107">
          <cell r="AR1107">
            <v>6.0700089042941219</v>
          </cell>
          <cell r="AS1107">
            <v>1.7219394594347071</v>
          </cell>
          <cell r="AT1107">
            <v>-0.64818902263638067</v>
          </cell>
        </row>
        <row r="1108">
          <cell r="AR1108">
            <v>6.1093110368228176</v>
          </cell>
          <cell r="AS1108">
            <v>-1.2031778560200102</v>
          </cell>
          <cell r="AT1108">
            <v>6.2751888056518323</v>
          </cell>
        </row>
        <row r="1109">
          <cell r="AR1109">
            <v>5.9661508692067988</v>
          </cell>
          <cell r="AS1109">
            <v>-3.237442440582472</v>
          </cell>
          <cell r="AT1109">
            <v>6.0625049267579945</v>
          </cell>
        </row>
        <row r="1110">
          <cell r="AR1110">
            <v>6.2249734381778943</v>
          </cell>
          <cell r="AS1110">
            <v>5.0599532468561748</v>
          </cell>
          <cell r="AT1110">
            <v>6.244347257873506</v>
          </cell>
        </row>
        <row r="1111">
          <cell r="AR1111">
            <v>6.2794953351810401</v>
          </cell>
          <cell r="AS1111">
            <v>24.181186039107438</v>
          </cell>
          <cell r="AT1111">
            <v>6.0060266237886406</v>
          </cell>
        </row>
        <row r="1112">
          <cell r="AR1112">
            <v>6.1389890072152786</v>
          </cell>
          <cell r="AS1112">
            <v>5.3754481767345208</v>
          </cell>
          <cell r="AT1112">
            <v>5.4846359963293789</v>
          </cell>
        </row>
        <row r="1113">
          <cell r="AR1113">
            <v>5.6717238035907114</v>
          </cell>
          <cell r="AS1113">
            <v>5.0814739972595113</v>
          </cell>
          <cell r="AT1113">
            <v>-32.409518432544296</v>
          </cell>
        </row>
        <row r="1114">
          <cell r="AR1114">
            <v>6.1530868947596185</v>
          </cell>
          <cell r="AS1114">
            <v>6.8611616551342847</v>
          </cell>
          <cell r="AT1114">
            <v>5.8284817362358021</v>
          </cell>
        </row>
        <row r="1115">
          <cell r="AR1115">
            <v>6.1408788191193553</v>
          </cell>
          <cell r="AS1115">
            <v>12.511463414441714</v>
          </cell>
          <cell r="AT1115">
            <v>5.9513159233489654</v>
          </cell>
        </row>
        <row r="1116">
          <cell r="AR1116">
            <v>6.0914480051270203</v>
          </cell>
          <cell r="AS1116">
            <v>-58.421233582962941</v>
          </cell>
          <cell r="AT1116">
            <v>8.3789057874109396</v>
          </cell>
        </row>
        <row r="1117">
          <cell r="AR1117">
            <v>6.1495231672586304</v>
          </cell>
          <cell r="AS1117">
            <v>-0.60008742433905748</v>
          </cell>
          <cell r="AT1117">
            <v>5.8373213732237028</v>
          </cell>
        </row>
        <row r="1118">
          <cell r="AR1118">
            <v>5.8970725502335952</v>
          </cell>
          <cell r="AS1118">
            <v>6.1855492903458709</v>
          </cell>
          <cell r="AT1118">
            <v>9.698600723471106</v>
          </cell>
        </row>
        <row r="1119">
          <cell r="AR1119">
            <v>6.9830461895586948</v>
          </cell>
          <cell r="AS1119">
            <v>7.8298678254038245</v>
          </cell>
          <cell r="AT1119">
            <v>4.596690752749466</v>
          </cell>
        </row>
        <row r="1120">
          <cell r="AR1120">
            <v>5.9954942581319504</v>
          </cell>
          <cell r="AS1120">
            <v>5.381990632527911</v>
          </cell>
          <cell r="AT1120">
            <v>1.1592020125827274</v>
          </cell>
        </row>
        <row r="1121">
          <cell r="AR1121">
            <v>5.7495418827330003</v>
          </cell>
          <cell r="AS1121">
            <v>6.8376334538038153</v>
          </cell>
          <cell r="AT1121">
            <v>-15.102318681526249</v>
          </cell>
        </row>
        <row r="1122">
          <cell r="AR1122">
            <v>5.3814309903814861</v>
          </cell>
          <cell r="AS1122">
            <v>8.1507687218724136</v>
          </cell>
          <cell r="AT1122">
            <v>17.554599262989392</v>
          </cell>
        </row>
        <row r="1123">
          <cell r="AR1123">
            <v>5.9581597010542442</v>
          </cell>
          <cell r="AS1123">
            <v>6.4129195712230969</v>
          </cell>
          <cell r="AT1123">
            <v>-6.7042741590822246</v>
          </cell>
        </row>
        <row r="1124">
          <cell r="AR1124">
            <v>6.1565712712208231</v>
          </cell>
          <cell r="AS1124">
            <v>4.154673888030902</v>
          </cell>
          <cell r="AT1124">
            <v>-0.21133534633801521</v>
          </cell>
        </row>
        <row r="1125">
          <cell r="AR1125">
            <v>6.1269736449402368</v>
          </cell>
          <cell r="AS1125">
            <v>9.3515820642129164</v>
          </cell>
          <cell r="AT1125">
            <v>13.167838262288377</v>
          </cell>
        </row>
        <row r="1126">
          <cell r="AR1126">
            <v>5.9673929300334994</v>
          </cell>
          <cell r="AS1126">
            <v>6.6240764115058193</v>
          </cell>
          <cell r="AT1126">
            <v>-0.29696771151243029</v>
          </cell>
        </row>
        <row r="1127">
          <cell r="AR1127">
            <v>0</v>
          </cell>
          <cell r="AS1127">
            <v>0</v>
          </cell>
          <cell r="AT1127">
            <v>0</v>
          </cell>
        </row>
        <row r="1128">
          <cell r="AR1128">
            <v>6.3898060177882243</v>
          </cell>
          <cell r="AS1128">
            <v>6.3923944401278465</v>
          </cell>
          <cell r="AT1128">
            <v>9.2717272580789221</v>
          </cell>
        </row>
        <row r="1129">
          <cell r="AR1129">
            <v>5.8730222071864402</v>
          </cell>
          <cell r="AS1129">
            <v>7.1544989869464004</v>
          </cell>
          <cell r="AT1129">
            <v>8.5757949706567906</v>
          </cell>
        </row>
        <row r="1130">
          <cell r="AR1130">
            <v>6.0038979869352138</v>
          </cell>
          <cell r="AS1130">
            <v>6.7534853426691299</v>
          </cell>
          <cell r="AT1130">
            <v>8.6878509417526182</v>
          </cell>
        </row>
        <row r="1131">
          <cell r="AR1131">
            <v>5.8169646848905021</v>
          </cell>
          <cell r="AS1131">
            <v>6.3998561643599849</v>
          </cell>
          <cell r="AT1131">
            <v>8.9765877262922835</v>
          </cell>
        </row>
        <row r="1132">
          <cell r="AR1132">
            <v>0</v>
          </cell>
          <cell r="AS1132">
            <v>0</v>
          </cell>
          <cell r="AT1132">
            <v>0</v>
          </cell>
        </row>
        <row r="1133">
          <cell r="AR1133">
            <v>0</v>
          </cell>
          <cell r="AS1133">
            <v>0</v>
          </cell>
          <cell r="AT1133">
            <v>0</v>
          </cell>
        </row>
        <row r="1134">
          <cell r="AR1134">
            <v>5.9941884334997697</v>
          </cell>
          <cell r="AS1134">
            <v>0</v>
          </cell>
          <cell r="AT1134">
            <v>0</v>
          </cell>
        </row>
        <row r="1135">
          <cell r="AR1135">
            <v>6.102064389773787</v>
          </cell>
          <cell r="AS1135">
            <v>6.9017858256039677</v>
          </cell>
          <cell r="AT1135">
            <v>2.6094427392618247</v>
          </cell>
        </row>
        <row r="1136">
          <cell r="AR1136">
            <v>4.1269424892427686</v>
          </cell>
          <cell r="AS1136">
            <v>5.3183495707991746</v>
          </cell>
          <cell r="AT1136">
            <v>4.6826375998116898</v>
          </cell>
        </row>
        <row r="1137">
          <cell r="AR1137">
            <v>4.126942489242813</v>
          </cell>
          <cell r="AS1137">
            <v>5.318349570799219</v>
          </cell>
          <cell r="AT1137">
            <v>4.6826375998116898</v>
          </cell>
        </row>
        <row r="1138">
          <cell r="AR1138">
            <v>4.1269424892427908</v>
          </cell>
          <cell r="AS1138">
            <v>5.3183495707991968</v>
          </cell>
          <cell r="AT1138">
            <v>4.6826375998117564</v>
          </cell>
        </row>
        <row r="1139">
          <cell r="AR1139">
            <v>4.1269424892427908</v>
          </cell>
          <cell r="AS1139">
            <v>5.3183495707991524</v>
          </cell>
          <cell r="AT1139">
            <v>4.682637599811712</v>
          </cell>
        </row>
        <row r="1140">
          <cell r="AR1140">
            <v>4.126942489242813</v>
          </cell>
          <cell r="AS1140">
            <v>5.3183495707991968</v>
          </cell>
          <cell r="AT1140">
            <v>4.6826375998116676</v>
          </cell>
        </row>
        <row r="1141">
          <cell r="AR1141">
            <v>4.1269424892427686</v>
          </cell>
          <cell r="AS1141">
            <v>5.3183495707991746</v>
          </cell>
          <cell r="AT1141">
            <v>4.6826375998117564</v>
          </cell>
        </row>
        <row r="1142">
          <cell r="AR1142">
            <v>4.9917554574209655</v>
          </cell>
          <cell r="AS1142">
            <v>5.594377205083112</v>
          </cell>
          <cell r="AT1142">
            <v>4.8136424060998939</v>
          </cell>
        </row>
      </sheetData>
      <sheetData sheetId="6" refreshError="1">
        <row r="1388">
          <cell r="AA1388">
            <v>35.026389340355294</v>
          </cell>
          <cell r="AB1388">
            <v>35.567722508141777</v>
          </cell>
          <cell r="AC1388">
            <v>35.471874728791001</v>
          </cell>
          <cell r="AD1388">
            <v>35.654637508407625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occup"/>
      <sheetName val="A"/>
      <sheetName val="OCCUP"/>
    </sheetNames>
    <sheetDataSet>
      <sheetData sheetId="0"/>
      <sheetData sheetId="1">
        <row r="7">
          <cell r="C7">
            <v>1986</v>
          </cell>
          <cell r="D7">
            <v>1987</v>
          </cell>
          <cell r="E7">
            <v>1988</v>
          </cell>
          <cell r="F7">
            <v>1989</v>
          </cell>
          <cell r="G7">
            <v>1990</v>
          </cell>
          <cell r="H7">
            <v>1991</v>
          </cell>
          <cell r="I7">
            <v>1992</v>
          </cell>
          <cell r="J7">
            <v>1993</v>
          </cell>
          <cell r="K7">
            <v>1994</v>
          </cell>
          <cell r="L7">
            <v>1995</v>
          </cell>
          <cell r="M7">
            <v>1996</v>
          </cell>
        </row>
        <row r="8">
          <cell r="C8">
            <v>38178</v>
          </cell>
          <cell r="D8">
            <v>39455</v>
          </cell>
          <cell r="E8">
            <v>40760</v>
          </cell>
          <cell r="F8">
            <v>43149</v>
          </cell>
          <cell r="G8">
            <v>45032</v>
          </cell>
          <cell r="H8">
            <v>49874</v>
          </cell>
          <cell r="I8">
            <v>55866</v>
          </cell>
          <cell r="J8">
            <v>61005</v>
          </cell>
          <cell r="K8">
            <v>65907</v>
          </cell>
          <cell r="L8">
            <v>76373</v>
          </cell>
          <cell r="M8">
            <v>85514</v>
          </cell>
        </row>
        <row r="9">
          <cell r="C9">
            <v>19432.601999999999</v>
          </cell>
          <cell r="D9">
            <v>22015.89</v>
          </cell>
          <cell r="E9">
            <v>25352.720000000001</v>
          </cell>
          <cell r="F9">
            <v>28866.681</v>
          </cell>
          <cell r="G9">
            <v>32828.328000000001</v>
          </cell>
          <cell r="H9">
            <v>35959.154000000002</v>
          </cell>
          <cell r="I9">
            <v>38156.477999999996</v>
          </cell>
          <cell r="J9">
            <v>37457.07</v>
          </cell>
          <cell r="K9">
            <v>43037.270999999993</v>
          </cell>
          <cell r="L9">
            <v>50024.315000000002</v>
          </cell>
          <cell r="M9">
            <v>53275.222000000002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occup"/>
      <sheetName val="A"/>
      <sheetName val="OCCUP"/>
    </sheetNames>
    <sheetDataSet>
      <sheetData sheetId="0"/>
      <sheetData sheetId="1">
        <row r="7">
          <cell r="C7">
            <v>1986</v>
          </cell>
          <cell r="D7">
            <v>1987</v>
          </cell>
          <cell r="E7">
            <v>1988</v>
          </cell>
          <cell r="F7">
            <v>1989</v>
          </cell>
          <cell r="G7">
            <v>1990</v>
          </cell>
          <cell r="H7">
            <v>1991</v>
          </cell>
          <cell r="I7">
            <v>1992</v>
          </cell>
          <cell r="J7">
            <v>1993</v>
          </cell>
          <cell r="K7">
            <v>1994</v>
          </cell>
          <cell r="L7">
            <v>1995</v>
          </cell>
          <cell r="M7">
            <v>1996</v>
          </cell>
        </row>
        <row r="8">
          <cell r="C8">
            <v>38178</v>
          </cell>
          <cell r="D8">
            <v>39455</v>
          </cell>
          <cell r="E8">
            <v>40760</v>
          </cell>
          <cell r="F8">
            <v>43149</v>
          </cell>
          <cell r="G8">
            <v>45032</v>
          </cell>
          <cell r="H8">
            <v>49874</v>
          </cell>
          <cell r="I8">
            <v>55866</v>
          </cell>
          <cell r="J8">
            <v>61005</v>
          </cell>
          <cell r="K8">
            <v>65907</v>
          </cell>
          <cell r="L8">
            <v>76373</v>
          </cell>
          <cell r="M8">
            <v>85514</v>
          </cell>
        </row>
        <row r="9">
          <cell r="C9">
            <v>19432.601999999999</v>
          </cell>
          <cell r="D9">
            <v>22015.89</v>
          </cell>
          <cell r="E9">
            <v>25352.720000000001</v>
          </cell>
          <cell r="F9">
            <v>28866.681</v>
          </cell>
          <cell r="G9">
            <v>32828.328000000001</v>
          </cell>
          <cell r="H9">
            <v>35959.154000000002</v>
          </cell>
          <cell r="I9">
            <v>38156.477999999996</v>
          </cell>
          <cell r="J9">
            <v>37457.07</v>
          </cell>
          <cell r="K9">
            <v>43037.270999999993</v>
          </cell>
          <cell r="L9">
            <v>50024.315000000002</v>
          </cell>
          <cell r="M9">
            <v>53275.222000000002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. Indicators Sumr Linked"/>
      <sheetName val="Insurance Sumr-Compiled "/>
      <sheetName val="241INSG"/>
      <sheetName val="InsQ (2)"/>
      <sheetName val="Explanation"/>
      <sheetName val="InsQ"/>
    </sheetNames>
    <sheetDataSet>
      <sheetData sheetId="0"/>
      <sheetData sheetId="1"/>
      <sheetData sheetId="2"/>
      <sheetData sheetId="3"/>
      <sheetData sheetId="4"/>
      <sheetData sheetId="5">
        <row r="11">
          <cell r="BG11" t="str">
            <v>Q1 91</v>
          </cell>
          <cell r="BH11" t="str">
            <v>Q2</v>
          </cell>
          <cell r="BI11" t="str">
            <v>Q3</v>
          </cell>
          <cell r="BJ11" t="str">
            <v>Q4</v>
          </cell>
          <cell r="BK11" t="str">
            <v>Q1 92</v>
          </cell>
          <cell r="BL11" t="str">
            <v>Q2</v>
          </cell>
          <cell r="BM11" t="str">
            <v>Q3</v>
          </cell>
          <cell r="BN11" t="str">
            <v>Q4</v>
          </cell>
          <cell r="BO11" t="str">
            <v>Q1 93</v>
          </cell>
          <cell r="BP11" t="str">
            <v>Q2</v>
          </cell>
          <cell r="BQ11" t="str">
            <v>Q3</v>
          </cell>
          <cell r="BR11" t="str">
            <v>Q4</v>
          </cell>
          <cell r="BS11" t="str">
            <v>Q1 94</v>
          </cell>
          <cell r="BT11" t="str">
            <v>Q2</v>
          </cell>
          <cell r="BU11" t="str">
            <v>Q3</v>
          </cell>
          <cell r="BV11" t="str">
            <v>Q4</v>
          </cell>
        </row>
        <row r="12">
          <cell r="AY12" t="str">
            <v>Q1</v>
          </cell>
          <cell r="AZ12" t="str">
            <v>Q2</v>
          </cell>
          <cell r="BA12" t="str">
            <v>Q3</v>
          </cell>
          <cell r="BB12" t="str">
            <v>Q4</v>
          </cell>
          <cell r="BG12">
            <v>403746</v>
          </cell>
          <cell r="BH12">
            <v>881601</v>
          </cell>
          <cell r="BI12">
            <v>1398868</v>
          </cell>
          <cell r="BJ12">
            <v>2013808</v>
          </cell>
          <cell r="BK12">
            <v>490435</v>
          </cell>
          <cell r="BL12">
            <v>1060647</v>
          </cell>
          <cell r="BM12">
            <v>1651859</v>
          </cell>
          <cell r="BN12">
            <v>2393380</v>
          </cell>
          <cell r="BO12">
            <v>579243</v>
          </cell>
          <cell r="BP12">
            <v>1273487</v>
          </cell>
          <cell r="BQ12">
            <v>1987179</v>
          </cell>
          <cell r="BR12">
            <v>2913772</v>
          </cell>
          <cell r="BS12">
            <v>732095</v>
          </cell>
          <cell r="BT12">
            <v>1588669</v>
          </cell>
          <cell r="BU12">
            <v>2508256</v>
          </cell>
          <cell r="BV12">
            <v>3643229</v>
          </cell>
        </row>
        <row r="13">
          <cell r="AY13">
            <v>403746</v>
          </cell>
          <cell r="AZ13">
            <v>881601</v>
          </cell>
          <cell r="BA13">
            <v>1398868</v>
          </cell>
          <cell r="BB13">
            <v>2013808</v>
          </cell>
          <cell r="BG13">
            <v>1167718.0150264807</v>
          </cell>
          <cell r="BH13">
            <v>1168752.619479157</v>
          </cell>
          <cell r="BI13">
            <v>1182622.3966942604</v>
          </cell>
          <cell r="BJ13">
            <v>1172875.9047253935</v>
          </cell>
          <cell r="BK13">
            <v>1418440.7639939766</v>
          </cell>
          <cell r="BL13">
            <v>1406116.7802585403</v>
          </cell>
          <cell r="BM13">
            <v>1396504.494763612</v>
          </cell>
          <cell r="BN13">
            <v>1393945.069664865</v>
          </cell>
          <cell r="BO13">
            <v>1675292.1048827327</v>
          </cell>
          <cell r="BP13">
            <v>1688282.1901547902</v>
          </cell>
          <cell r="BQ13">
            <v>1679988.6705825739</v>
          </cell>
          <cell r="BR13">
            <v>1697030.188907542</v>
          </cell>
          <cell r="BS13">
            <v>2113499.5226162686</v>
          </cell>
          <cell r="BT13">
            <v>2106647.6739558666</v>
          </cell>
          <cell r="BU13">
            <v>2124548.2241806178</v>
          </cell>
          <cell r="BV13">
            <v>2119623.4237113008</v>
          </cell>
        </row>
        <row r="14">
          <cell r="AY14">
            <v>490435</v>
          </cell>
          <cell r="AZ14">
            <v>1060647</v>
          </cell>
          <cell r="BA14">
            <v>1651859</v>
          </cell>
          <cell r="BB14">
            <v>2393380</v>
          </cell>
        </row>
        <row r="15">
          <cell r="AY15">
            <v>579243</v>
          </cell>
          <cell r="AZ15">
            <v>1273487</v>
          </cell>
          <cell r="BA15">
            <v>1987179</v>
          </cell>
          <cell r="BB15">
            <v>2913772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. Indicators Sumr Linked"/>
      <sheetName val="Insurance Sumr-Compiled "/>
      <sheetName val="241INSG"/>
      <sheetName val="InsQ (2)"/>
      <sheetName val="Explanation"/>
      <sheetName val="InsQ"/>
    </sheetNames>
    <sheetDataSet>
      <sheetData sheetId="0"/>
      <sheetData sheetId="1"/>
      <sheetData sheetId="2"/>
      <sheetData sheetId="3"/>
      <sheetData sheetId="4"/>
      <sheetData sheetId="5">
        <row r="11">
          <cell r="BG11" t="str">
            <v>Q1 91</v>
          </cell>
          <cell r="BH11" t="str">
            <v>Q2</v>
          </cell>
          <cell r="BI11" t="str">
            <v>Q3</v>
          </cell>
          <cell r="BJ11" t="str">
            <v>Q4</v>
          </cell>
          <cell r="BK11" t="str">
            <v>Q1 92</v>
          </cell>
          <cell r="BL11" t="str">
            <v>Q2</v>
          </cell>
          <cell r="BM11" t="str">
            <v>Q3</v>
          </cell>
          <cell r="BN11" t="str">
            <v>Q4</v>
          </cell>
          <cell r="BO11" t="str">
            <v>Q1 93</v>
          </cell>
          <cell r="BP11" t="str">
            <v>Q2</v>
          </cell>
          <cell r="BQ11" t="str">
            <v>Q3</v>
          </cell>
          <cell r="BR11" t="str">
            <v>Q4</v>
          </cell>
          <cell r="BS11" t="str">
            <v>Q1 94</v>
          </cell>
          <cell r="BT11" t="str">
            <v>Q2</v>
          </cell>
          <cell r="BU11" t="str">
            <v>Q3</v>
          </cell>
          <cell r="BV11" t="str">
            <v>Q4</v>
          </cell>
        </row>
        <row r="12">
          <cell r="AY12" t="str">
            <v>Q1</v>
          </cell>
          <cell r="AZ12" t="str">
            <v>Q2</v>
          </cell>
          <cell r="BA12" t="str">
            <v>Q3</v>
          </cell>
          <cell r="BB12" t="str">
            <v>Q4</v>
          </cell>
          <cell r="BG12">
            <v>403746</v>
          </cell>
          <cell r="BH12">
            <v>881601</v>
          </cell>
          <cell r="BI12">
            <v>1398868</v>
          </cell>
          <cell r="BJ12">
            <v>2013808</v>
          </cell>
          <cell r="BK12">
            <v>490435</v>
          </cell>
          <cell r="BL12">
            <v>1060647</v>
          </cell>
          <cell r="BM12">
            <v>1651859</v>
          </cell>
          <cell r="BN12">
            <v>2393380</v>
          </cell>
          <cell r="BO12">
            <v>579243</v>
          </cell>
          <cell r="BP12">
            <v>1273487</v>
          </cell>
          <cell r="BQ12">
            <v>1987179</v>
          </cell>
          <cell r="BR12">
            <v>2913772</v>
          </cell>
          <cell r="BS12">
            <v>732095</v>
          </cell>
          <cell r="BT12">
            <v>1588669</v>
          </cell>
          <cell r="BU12">
            <v>2508256</v>
          </cell>
          <cell r="BV12">
            <v>3643229</v>
          </cell>
        </row>
        <row r="13">
          <cell r="AY13">
            <v>403746</v>
          </cell>
          <cell r="AZ13">
            <v>881601</v>
          </cell>
          <cell r="BA13">
            <v>1398868</v>
          </cell>
          <cell r="BB13">
            <v>2013808</v>
          </cell>
          <cell r="BG13">
            <v>1167718.0150264807</v>
          </cell>
          <cell r="BH13">
            <v>1168752.619479157</v>
          </cell>
          <cell r="BI13">
            <v>1182622.3966942604</v>
          </cell>
          <cell r="BJ13">
            <v>1172875.9047253935</v>
          </cell>
          <cell r="BK13">
            <v>1418440.7639939766</v>
          </cell>
          <cell r="BL13">
            <v>1406116.7802585403</v>
          </cell>
          <cell r="BM13">
            <v>1396504.494763612</v>
          </cell>
          <cell r="BN13">
            <v>1393945.069664865</v>
          </cell>
          <cell r="BO13">
            <v>1675292.1048827327</v>
          </cell>
          <cell r="BP13">
            <v>1688282.1901547902</v>
          </cell>
          <cell r="BQ13">
            <v>1679988.6705825739</v>
          </cell>
          <cell r="BR13">
            <v>1697030.188907542</v>
          </cell>
          <cell r="BS13">
            <v>2113499.5226162686</v>
          </cell>
          <cell r="BT13">
            <v>2106647.6739558666</v>
          </cell>
          <cell r="BU13">
            <v>2124548.2241806178</v>
          </cell>
          <cell r="BV13">
            <v>2119623.4237113008</v>
          </cell>
        </row>
        <row r="14">
          <cell r="AY14">
            <v>490435</v>
          </cell>
          <cell r="AZ14">
            <v>1060647</v>
          </cell>
          <cell r="BA14">
            <v>1651859</v>
          </cell>
          <cell r="BB14">
            <v>2393380</v>
          </cell>
        </row>
        <row r="15">
          <cell r="AY15">
            <v>579243</v>
          </cell>
          <cell r="AZ15">
            <v>1273487</v>
          </cell>
          <cell r="BA15">
            <v>1987179</v>
          </cell>
          <cell r="BB15">
            <v>2913772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. Indicators Sumr Linked"/>
      <sheetName val="Insurance Sumr-Compiled "/>
      <sheetName val="241INSG"/>
      <sheetName val="InsQ (2)"/>
      <sheetName val="Explanation"/>
      <sheetName val="InsQ"/>
    </sheetNames>
    <sheetDataSet>
      <sheetData sheetId="0"/>
      <sheetData sheetId="1"/>
      <sheetData sheetId="2"/>
      <sheetData sheetId="3"/>
      <sheetData sheetId="4"/>
      <sheetData sheetId="5">
        <row r="11">
          <cell r="BG11" t="str">
            <v>Q1 91</v>
          </cell>
          <cell r="BH11" t="str">
            <v>Q2</v>
          </cell>
          <cell r="BI11" t="str">
            <v>Q3</v>
          </cell>
          <cell r="BJ11" t="str">
            <v>Q4</v>
          </cell>
          <cell r="BK11" t="str">
            <v>Q1 92</v>
          </cell>
          <cell r="BL11" t="str">
            <v>Q2</v>
          </cell>
          <cell r="BM11" t="str">
            <v>Q3</v>
          </cell>
          <cell r="BN11" t="str">
            <v>Q4</v>
          </cell>
          <cell r="BO11" t="str">
            <v>Q1 93</v>
          </cell>
          <cell r="BP11" t="str">
            <v>Q2</v>
          </cell>
          <cell r="BQ11" t="str">
            <v>Q3</v>
          </cell>
          <cell r="BR11" t="str">
            <v>Q4</v>
          </cell>
          <cell r="BS11" t="str">
            <v>Q1 94</v>
          </cell>
          <cell r="BT11" t="str">
            <v>Q2</v>
          </cell>
          <cell r="BU11" t="str">
            <v>Q3</v>
          </cell>
          <cell r="BV11" t="str">
            <v>Q4</v>
          </cell>
        </row>
        <row r="12">
          <cell r="AY12" t="str">
            <v>Q1</v>
          </cell>
          <cell r="AZ12" t="str">
            <v>Q2</v>
          </cell>
          <cell r="BA12" t="str">
            <v>Q3</v>
          </cell>
          <cell r="BB12" t="str">
            <v>Q4</v>
          </cell>
          <cell r="BG12">
            <v>403746</v>
          </cell>
          <cell r="BH12">
            <v>881601</v>
          </cell>
          <cell r="BI12">
            <v>1398868</v>
          </cell>
          <cell r="BJ12">
            <v>2013808</v>
          </cell>
          <cell r="BK12">
            <v>490435</v>
          </cell>
          <cell r="BL12">
            <v>1060647</v>
          </cell>
          <cell r="BM12">
            <v>1651859</v>
          </cell>
          <cell r="BN12">
            <v>2393380</v>
          </cell>
          <cell r="BO12">
            <v>579243</v>
          </cell>
          <cell r="BP12">
            <v>1273487</v>
          </cell>
          <cell r="BQ12">
            <v>1987179</v>
          </cell>
          <cell r="BR12">
            <v>2913772</v>
          </cell>
          <cell r="BS12">
            <v>732095</v>
          </cell>
          <cell r="BT12">
            <v>1588669</v>
          </cell>
          <cell r="BU12">
            <v>2508256</v>
          </cell>
          <cell r="BV12">
            <v>3643229</v>
          </cell>
        </row>
        <row r="13">
          <cell r="AY13">
            <v>403746</v>
          </cell>
          <cell r="AZ13">
            <v>881601</v>
          </cell>
          <cell r="BA13">
            <v>1398868</v>
          </cell>
          <cell r="BB13">
            <v>2013808</v>
          </cell>
          <cell r="BG13">
            <v>1167718.0150264807</v>
          </cell>
          <cell r="BH13">
            <v>1168752.619479157</v>
          </cell>
          <cell r="BI13">
            <v>1182622.3966942604</v>
          </cell>
          <cell r="BJ13">
            <v>1172875.9047253935</v>
          </cell>
          <cell r="BK13">
            <v>1418440.7639939766</v>
          </cell>
          <cell r="BL13">
            <v>1406116.7802585403</v>
          </cell>
          <cell r="BM13">
            <v>1396504.494763612</v>
          </cell>
          <cell r="BN13">
            <v>1393945.069664865</v>
          </cell>
          <cell r="BO13">
            <v>1675292.1048827327</v>
          </cell>
          <cell r="BP13">
            <v>1688282.1901547902</v>
          </cell>
          <cell r="BQ13">
            <v>1679988.6705825739</v>
          </cell>
          <cell r="BR13">
            <v>1697030.188907542</v>
          </cell>
          <cell r="BS13">
            <v>2113499.5226162686</v>
          </cell>
          <cell r="BT13">
            <v>2106647.6739558666</v>
          </cell>
          <cell r="BU13">
            <v>2124548.2241806178</v>
          </cell>
          <cell r="BV13">
            <v>2119623.4237113008</v>
          </cell>
        </row>
        <row r="14">
          <cell r="AY14">
            <v>490435</v>
          </cell>
          <cell r="AZ14">
            <v>1060647</v>
          </cell>
          <cell r="BA14">
            <v>1651859</v>
          </cell>
          <cell r="BB14">
            <v>2393380</v>
          </cell>
        </row>
        <row r="15">
          <cell r="AY15">
            <v>579243</v>
          </cell>
          <cell r="AZ15">
            <v>1273487</v>
          </cell>
          <cell r="BA15">
            <v>1987179</v>
          </cell>
          <cell r="BB15">
            <v>2913772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. Indicators Sumr Linked"/>
      <sheetName val="Insurance Sumr-Compiled "/>
      <sheetName val="241INSG"/>
      <sheetName val="InsQ (2)"/>
      <sheetName val="Explanation"/>
      <sheetName val="InsQ"/>
    </sheetNames>
    <sheetDataSet>
      <sheetData sheetId="0"/>
      <sheetData sheetId="1"/>
      <sheetData sheetId="2"/>
      <sheetData sheetId="3"/>
      <sheetData sheetId="4"/>
      <sheetData sheetId="5">
        <row r="11">
          <cell r="BG11" t="str">
            <v>Q1 91</v>
          </cell>
          <cell r="BH11" t="str">
            <v>Q2</v>
          </cell>
          <cell r="BI11" t="str">
            <v>Q3</v>
          </cell>
          <cell r="BJ11" t="str">
            <v>Q4</v>
          </cell>
          <cell r="BK11" t="str">
            <v>Q1 92</v>
          </cell>
          <cell r="BL11" t="str">
            <v>Q2</v>
          </cell>
          <cell r="BM11" t="str">
            <v>Q3</v>
          </cell>
          <cell r="BN11" t="str">
            <v>Q4</v>
          </cell>
          <cell r="BO11" t="str">
            <v>Q1 93</v>
          </cell>
          <cell r="BP11" t="str">
            <v>Q2</v>
          </cell>
          <cell r="BQ11" t="str">
            <v>Q3</v>
          </cell>
          <cell r="BR11" t="str">
            <v>Q4</v>
          </cell>
          <cell r="BS11" t="str">
            <v>Q1 94</v>
          </cell>
          <cell r="BT11" t="str">
            <v>Q2</v>
          </cell>
          <cell r="BU11" t="str">
            <v>Q3</v>
          </cell>
          <cell r="BV11" t="str">
            <v>Q4</v>
          </cell>
        </row>
        <row r="12">
          <cell r="AY12" t="str">
            <v>Q1</v>
          </cell>
          <cell r="AZ12" t="str">
            <v>Q2</v>
          </cell>
          <cell r="BA12" t="str">
            <v>Q3</v>
          </cell>
          <cell r="BB12" t="str">
            <v>Q4</v>
          </cell>
          <cell r="BG12">
            <v>403746</v>
          </cell>
          <cell r="BH12">
            <v>881601</v>
          </cell>
          <cell r="BI12">
            <v>1398868</v>
          </cell>
          <cell r="BJ12">
            <v>2013808</v>
          </cell>
          <cell r="BK12">
            <v>490435</v>
          </cell>
          <cell r="BL12">
            <v>1060647</v>
          </cell>
          <cell r="BM12">
            <v>1651859</v>
          </cell>
          <cell r="BN12">
            <v>2393380</v>
          </cell>
          <cell r="BO12">
            <v>579243</v>
          </cell>
          <cell r="BP12">
            <v>1273487</v>
          </cell>
          <cell r="BQ12">
            <v>1987179</v>
          </cell>
          <cell r="BR12">
            <v>2913772</v>
          </cell>
          <cell r="BS12">
            <v>732095</v>
          </cell>
          <cell r="BT12">
            <v>1588669</v>
          </cell>
          <cell r="BU12">
            <v>2508256</v>
          </cell>
          <cell r="BV12">
            <v>3643229</v>
          </cell>
        </row>
        <row r="13">
          <cell r="AY13">
            <v>403746</v>
          </cell>
          <cell r="AZ13">
            <v>881601</v>
          </cell>
          <cell r="BA13">
            <v>1398868</v>
          </cell>
          <cell r="BB13">
            <v>2013808</v>
          </cell>
          <cell r="BG13">
            <v>1167718.0150264807</v>
          </cell>
          <cell r="BH13">
            <v>1168752.619479157</v>
          </cell>
          <cell r="BI13">
            <v>1182622.3966942604</v>
          </cell>
          <cell r="BJ13">
            <v>1172875.9047253935</v>
          </cell>
          <cell r="BK13">
            <v>1418440.7639939766</v>
          </cell>
          <cell r="BL13">
            <v>1406116.7802585403</v>
          </cell>
          <cell r="BM13">
            <v>1396504.494763612</v>
          </cell>
          <cell r="BN13">
            <v>1393945.069664865</v>
          </cell>
          <cell r="BO13">
            <v>1675292.1048827327</v>
          </cell>
          <cell r="BP13">
            <v>1688282.1901547902</v>
          </cell>
          <cell r="BQ13">
            <v>1679988.6705825739</v>
          </cell>
          <cell r="BR13">
            <v>1697030.188907542</v>
          </cell>
          <cell r="BS13">
            <v>2113499.5226162686</v>
          </cell>
          <cell r="BT13">
            <v>2106647.6739558666</v>
          </cell>
          <cell r="BU13">
            <v>2124548.2241806178</v>
          </cell>
          <cell r="BV13">
            <v>2119623.4237113008</v>
          </cell>
        </row>
        <row r="14">
          <cell r="AY14">
            <v>490435</v>
          </cell>
          <cell r="AZ14">
            <v>1060647</v>
          </cell>
          <cell r="BA14">
            <v>1651859</v>
          </cell>
          <cell r="BB14">
            <v>2393380</v>
          </cell>
        </row>
        <row r="15">
          <cell r="AY15">
            <v>579243</v>
          </cell>
          <cell r="AZ15">
            <v>1273487</v>
          </cell>
          <cell r="BA15">
            <v>1987179</v>
          </cell>
          <cell r="BB15">
            <v>2913772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 (2)"/>
      <sheetName val="tax"/>
      <sheetName val="CONS98"/>
      <sheetName val="98"/>
      <sheetName val="rev99"/>
      <sheetName val="SUMO-P"/>
      <sheetName val="sum(2)"/>
      <sheetName val="summ"/>
      <sheetName val="notes"/>
      <sheetName val="96study"/>
      <sheetName val="96rev2"/>
      <sheetName val="96rev1"/>
      <sheetName val="96"/>
      <sheetName val="9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7">
          <cell r="G57">
            <v>917112</v>
          </cell>
        </row>
      </sheetData>
      <sheetData sheetId="1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 (2)"/>
      <sheetName val="tax"/>
      <sheetName val="CONS98"/>
      <sheetName val="98"/>
      <sheetName val="rev99"/>
      <sheetName val="SUMO-P"/>
      <sheetName val="sum(2)"/>
      <sheetName val="summ"/>
      <sheetName val="notes"/>
      <sheetName val="96study"/>
      <sheetName val="96rev2"/>
      <sheetName val="96rev1"/>
      <sheetName val="96"/>
      <sheetName val="9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7">
          <cell r="G57">
            <v>917112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D1554"/>
  <sheetViews>
    <sheetView zoomScaleNormal="100" zoomScaleSheetLayoutView="90" workbookViewId="0">
      <pane xSplit="14" ySplit="3" topLeftCell="AL1498" activePane="bottomRight" state="frozen"/>
      <selection activeCell="H1138" sqref="H1138"/>
      <selection pane="topRight" activeCell="H1138" sqref="H1138"/>
      <selection pane="bottomLeft" activeCell="H1138" sqref="H1138"/>
      <selection pane="bottomRight" activeCell="BW1520" sqref="BW1520"/>
    </sheetView>
  </sheetViews>
  <sheetFormatPr defaultColWidth="9.140625" defaultRowHeight="15.75"/>
  <cols>
    <col min="1" max="1" width="7.28515625" style="287" hidden="1" customWidth="1"/>
    <col min="2" max="2" width="7.28515625" style="392" hidden="1" customWidth="1"/>
    <col min="3" max="3" width="7.28515625" style="287" hidden="1" customWidth="1"/>
    <col min="4" max="4" width="10.140625" style="287" customWidth="1"/>
    <col min="5" max="5" width="5" style="287" customWidth="1"/>
    <col min="6" max="6" width="5.85546875" style="287" customWidth="1"/>
    <col min="7" max="7" width="9" style="392" customWidth="1"/>
    <col min="8" max="8" width="31.42578125" style="392" customWidth="1"/>
    <col min="9" max="9" width="5.140625" style="287" hidden="1" customWidth="1"/>
    <col min="10" max="10" width="14.5703125" style="392" hidden="1" customWidth="1"/>
    <col min="11" max="11" width="4.5703125" style="287" hidden="1" customWidth="1"/>
    <col min="12" max="13" width="13" style="392" hidden="1" customWidth="1"/>
    <col min="14" max="14" width="8.7109375" style="286" hidden="1" customWidth="1"/>
    <col min="15" max="15" width="18.42578125" style="286" bestFit="1" customWidth="1"/>
    <col min="16" max="18" width="15.42578125" style="286" bestFit="1" customWidth="1"/>
    <col min="19" max="22" width="13.7109375" style="289" customWidth="1"/>
    <col min="23" max="26" width="15.42578125" style="286" bestFit="1" customWidth="1"/>
    <col min="27" max="30" width="13.7109375" style="289" customWidth="1"/>
    <col min="31" max="31" width="12.42578125" style="286" bestFit="1" customWidth="1"/>
    <col min="32" max="32" width="13.42578125" style="286" bestFit="1" customWidth="1"/>
    <col min="33" max="34" width="14" style="286" bestFit="1" customWidth="1"/>
    <col min="35" max="38" width="13.7109375" style="289" customWidth="1"/>
    <col min="39" max="39" width="12.5703125" style="219" customWidth="1"/>
    <col min="40" max="46" width="15.85546875" style="227" customWidth="1"/>
    <col min="47" max="47" width="12.5703125" style="219" customWidth="1"/>
    <col min="48" max="50" width="12.5703125" style="227" customWidth="1"/>
    <col min="51" max="54" width="13.42578125" style="227" customWidth="1"/>
    <col min="55" max="55" width="12.5703125" style="226" customWidth="1"/>
    <col min="56" max="62" width="12.5703125" style="227" customWidth="1"/>
    <col min="63" max="63" width="12.5703125" style="226" customWidth="1"/>
    <col min="64" max="70" width="12.5703125" style="227" customWidth="1"/>
    <col min="71" max="71" width="12.5703125" style="226" customWidth="1"/>
    <col min="72" max="78" width="12.5703125" style="227" customWidth="1"/>
    <col min="79" max="79" width="12.5703125" style="226" customWidth="1"/>
    <col min="80" max="86" width="12.5703125" style="227" customWidth="1"/>
    <col min="87" max="87" width="2.7109375" style="290" customWidth="1"/>
    <col min="88" max="88" width="12.5703125" style="219" customWidth="1"/>
    <col min="89" max="95" width="12.5703125" style="227" customWidth="1"/>
    <col min="96" max="96" width="12.5703125" style="226" customWidth="1"/>
    <col min="97" max="103" width="12.5703125" style="227" customWidth="1"/>
    <col min="104" max="104" width="12.5703125" style="226" customWidth="1"/>
    <col min="105" max="111" width="12.5703125" style="227" customWidth="1"/>
    <col min="112" max="112" width="12.5703125" style="226" customWidth="1"/>
    <col min="113" max="119" width="12.5703125" style="227" customWidth="1"/>
    <col min="120" max="120" width="15.140625" style="226" customWidth="1"/>
    <col min="121" max="127" width="12.5703125" style="227" customWidth="1"/>
    <col min="128" max="128" width="10.42578125" style="379" customWidth="1"/>
    <col min="129" max="131" width="10.42578125" style="654" customWidth="1"/>
    <col min="132" max="135" width="10.42578125" style="380" customWidth="1"/>
    <col min="136" max="136" width="3.7109375" style="291" customWidth="1"/>
    <col min="137" max="148" width="13.85546875" style="226" customWidth="1"/>
    <col min="149" max="149" width="1.28515625" style="292" customWidth="1"/>
    <col min="150" max="161" width="13.85546875" style="227" customWidth="1"/>
    <col min="162" max="162" width="18.28515625" style="293" bestFit="1" customWidth="1"/>
    <col min="163" max="163" width="17" style="291" bestFit="1" customWidth="1"/>
    <col min="164" max="164" width="20" style="291" bestFit="1" customWidth="1"/>
    <col min="165" max="165" width="14.5703125" style="291" bestFit="1" customWidth="1"/>
    <col min="166" max="166" width="15.42578125" style="291" bestFit="1" customWidth="1"/>
    <col min="167" max="167" width="14.5703125" style="291" bestFit="1" customWidth="1"/>
    <col min="168" max="168" width="16.7109375" style="291" customWidth="1"/>
    <col min="169" max="169" width="14.5703125" style="291" bestFit="1" customWidth="1"/>
    <col min="170" max="170" width="9.140625" style="291" customWidth="1"/>
    <col min="171" max="174" width="12" style="291" customWidth="1"/>
    <col min="175" max="180" width="9.140625" style="291" customWidth="1"/>
    <col min="181" max="181" width="9.140625" style="291"/>
    <col min="182" max="183" width="10" style="291" bestFit="1" customWidth="1"/>
    <col min="184" max="184" width="9.7109375" style="291" bestFit="1" customWidth="1"/>
    <col min="185" max="185" width="10" style="291" bestFit="1" customWidth="1"/>
    <col min="186" max="186" width="14.28515625" style="291" bestFit="1" customWidth="1"/>
    <col min="187" max="16384" width="9.140625" style="291"/>
  </cols>
  <sheetData>
    <row r="1" spans="1:186">
      <c r="A1" s="285"/>
      <c r="B1" s="286"/>
      <c r="C1" s="285"/>
      <c r="E1" s="285"/>
      <c r="G1" s="286"/>
      <c r="H1" s="288" t="s">
        <v>69</v>
      </c>
      <c r="I1" s="285"/>
      <c r="J1" s="286"/>
      <c r="K1" s="285"/>
      <c r="L1" s="286"/>
      <c r="M1" s="286"/>
      <c r="O1" s="286" t="s">
        <v>3089</v>
      </c>
      <c r="P1" s="286" t="s">
        <v>3089</v>
      </c>
      <c r="Q1" s="286" t="s">
        <v>3089</v>
      </c>
      <c r="R1" s="286" t="s">
        <v>3089</v>
      </c>
      <c r="W1" s="286" t="s">
        <v>3089</v>
      </c>
      <c r="X1" s="286" t="s">
        <v>3089</v>
      </c>
      <c r="Y1" s="286" t="s">
        <v>3089</v>
      </c>
      <c r="Z1" s="286" t="s">
        <v>3089</v>
      </c>
      <c r="AE1" s="286" t="s">
        <v>3089</v>
      </c>
      <c r="AF1" s="286" t="s">
        <v>3089</v>
      </c>
      <c r="AG1" s="286" t="s">
        <v>3089</v>
      </c>
      <c r="AH1" s="286" t="s">
        <v>3089</v>
      </c>
      <c r="AM1" s="286" t="s">
        <v>3089</v>
      </c>
      <c r="AN1" s="286" t="s">
        <v>3089</v>
      </c>
      <c r="AO1" s="286" t="s">
        <v>3089</v>
      </c>
      <c r="AP1" s="286" t="s">
        <v>3089</v>
      </c>
      <c r="AQ1" s="289"/>
      <c r="AR1" s="289"/>
      <c r="AS1" s="289"/>
      <c r="AT1" s="289"/>
      <c r="AU1" s="286" t="s">
        <v>3089</v>
      </c>
      <c r="AV1" s="286" t="s">
        <v>3089</v>
      </c>
      <c r="AW1" s="286" t="s">
        <v>3089</v>
      </c>
      <c r="AX1" s="286" t="s">
        <v>3089</v>
      </c>
      <c r="AY1" s="289">
        <v>44</v>
      </c>
      <c r="AZ1" s="289">
        <v>45</v>
      </c>
      <c r="BA1" s="289">
        <v>46</v>
      </c>
      <c r="BB1" s="289">
        <v>47</v>
      </c>
      <c r="BC1" s="286" t="s">
        <v>3089</v>
      </c>
      <c r="BD1" s="286" t="s">
        <v>3089</v>
      </c>
      <c r="BE1" s="286" t="s">
        <v>3089</v>
      </c>
      <c r="BF1" s="286" t="s">
        <v>3089</v>
      </c>
      <c r="BG1" s="289"/>
      <c r="BH1" s="289"/>
      <c r="BI1" s="289"/>
      <c r="BJ1" s="289"/>
      <c r="BK1" s="286" t="s">
        <v>3089</v>
      </c>
      <c r="BL1" s="286" t="s">
        <v>3089</v>
      </c>
      <c r="BM1" s="286" t="s">
        <v>3089</v>
      </c>
      <c r="BN1" s="286" t="s">
        <v>3089</v>
      </c>
      <c r="BO1" s="289"/>
      <c r="BP1" s="289"/>
      <c r="BQ1" s="289"/>
      <c r="BR1" s="289"/>
      <c r="BS1" s="286" t="s">
        <v>3089</v>
      </c>
      <c r="BT1" s="286" t="s">
        <v>3089</v>
      </c>
      <c r="BU1" s="286" t="s">
        <v>3089</v>
      </c>
      <c r="BV1" s="286" t="s">
        <v>3089</v>
      </c>
      <c r="BW1" s="289"/>
      <c r="BX1" s="289"/>
      <c r="BY1" s="289"/>
      <c r="BZ1" s="289"/>
      <c r="CA1" s="286" t="s">
        <v>3089</v>
      </c>
      <c r="CB1" s="286" t="s">
        <v>3089</v>
      </c>
      <c r="CC1" s="286" t="s">
        <v>3089</v>
      </c>
      <c r="CD1" s="286" t="s">
        <v>3089</v>
      </c>
      <c r="CE1" s="289"/>
      <c r="CF1" s="289"/>
      <c r="CG1" s="289"/>
      <c r="CH1" s="289"/>
      <c r="CJ1" s="286" t="s">
        <v>3089</v>
      </c>
      <c r="CK1" s="286" t="s">
        <v>3089</v>
      </c>
      <c r="CL1" s="286" t="s">
        <v>3089</v>
      </c>
      <c r="CM1" s="286" t="s">
        <v>3089</v>
      </c>
      <c r="CN1" s="289"/>
      <c r="CO1" s="289"/>
      <c r="CP1" s="289"/>
      <c r="CQ1" s="289"/>
      <c r="CR1" s="286" t="s">
        <v>3089</v>
      </c>
      <c r="CS1" s="286" t="s">
        <v>3089</v>
      </c>
      <c r="CT1" s="286" t="s">
        <v>3089</v>
      </c>
      <c r="CU1" s="286" t="s">
        <v>3089</v>
      </c>
      <c r="CV1" s="289"/>
      <c r="CW1" s="289"/>
      <c r="CX1" s="289"/>
      <c r="CY1" s="289"/>
      <c r="CZ1" s="286" t="s">
        <v>3089</v>
      </c>
      <c r="DA1" s="286" t="s">
        <v>3089</v>
      </c>
      <c r="DB1" s="286" t="s">
        <v>3089</v>
      </c>
      <c r="DC1" s="286" t="s">
        <v>3089</v>
      </c>
      <c r="DD1" s="289"/>
      <c r="DE1" s="289"/>
      <c r="DF1" s="289"/>
      <c r="DG1" s="289"/>
      <c r="DH1" s="286" t="s">
        <v>3089</v>
      </c>
      <c r="DI1" s="286" t="s">
        <v>3089</v>
      </c>
      <c r="DJ1" s="286" t="s">
        <v>3089</v>
      </c>
      <c r="DK1" s="286" t="s">
        <v>3089</v>
      </c>
      <c r="DL1" s="289"/>
      <c r="DM1" s="289"/>
      <c r="DN1" s="289"/>
      <c r="DO1" s="289"/>
      <c r="DP1" s="286" t="s">
        <v>3089</v>
      </c>
      <c r="DQ1" s="286" t="s">
        <v>3089</v>
      </c>
      <c r="DR1" s="286" t="s">
        <v>3089</v>
      </c>
      <c r="DS1" s="286" t="s">
        <v>3089</v>
      </c>
      <c r="DT1" s="289"/>
      <c r="DU1" s="289"/>
      <c r="DV1" s="289"/>
      <c r="DW1" s="289"/>
      <c r="DX1" s="286" t="s">
        <v>3089</v>
      </c>
      <c r="DY1" s="286" t="s">
        <v>3089</v>
      </c>
      <c r="DZ1" s="286" t="s">
        <v>3089</v>
      </c>
      <c r="EA1" s="286" t="s">
        <v>3089</v>
      </c>
      <c r="EB1" s="289"/>
      <c r="EC1" s="289"/>
      <c r="ED1" s="289"/>
      <c r="EE1" s="289"/>
      <c r="EG1" s="222"/>
      <c r="EH1" s="222"/>
      <c r="EI1" s="222"/>
      <c r="EJ1" s="222"/>
      <c r="EK1" s="222"/>
      <c r="EL1" s="222"/>
      <c r="EM1" s="222"/>
      <c r="EN1" s="222"/>
      <c r="EO1" s="222"/>
      <c r="EP1" s="222"/>
      <c r="EQ1" s="222"/>
      <c r="ER1" s="222"/>
      <c r="ET1" s="218" t="s">
        <v>3090</v>
      </c>
      <c r="EU1" s="218" t="s">
        <v>3090</v>
      </c>
      <c r="EV1" s="218" t="s">
        <v>3090</v>
      </c>
      <c r="EW1" s="218" t="s">
        <v>3090</v>
      </c>
      <c r="EX1" s="218" t="s">
        <v>3090</v>
      </c>
      <c r="EY1" s="218" t="s">
        <v>3090</v>
      </c>
      <c r="EZ1" s="218" t="s">
        <v>3090</v>
      </c>
      <c r="FA1" s="218"/>
      <c r="FB1" s="218"/>
      <c r="FC1" s="218"/>
      <c r="FD1" s="218"/>
      <c r="FE1" s="218"/>
    </row>
    <row r="2" spans="1:186" s="325" customFormat="1">
      <c r="A2" s="294"/>
      <c r="B2" s="295"/>
      <c r="C2" s="294"/>
      <c r="D2" s="294"/>
      <c r="E2" s="294"/>
      <c r="F2" s="294"/>
      <c r="G2" s="295"/>
      <c r="H2" s="295"/>
      <c r="I2" s="294"/>
      <c r="J2" s="295"/>
      <c r="K2" s="294"/>
      <c r="L2" s="295"/>
      <c r="M2" s="295"/>
      <c r="N2" s="780" t="s">
        <v>70</v>
      </c>
      <c r="O2" s="296" t="s">
        <v>3091</v>
      </c>
      <c r="P2" s="296" t="s">
        <v>3091</v>
      </c>
      <c r="Q2" s="296" t="s">
        <v>3091</v>
      </c>
      <c r="R2" s="296" t="s">
        <v>3091</v>
      </c>
      <c r="S2" s="297" t="s">
        <v>3091</v>
      </c>
      <c r="T2" s="297" t="s">
        <v>3091</v>
      </c>
      <c r="U2" s="297" t="s">
        <v>3091</v>
      </c>
      <c r="V2" s="297" t="s">
        <v>3091</v>
      </c>
      <c r="W2" s="298" t="s">
        <v>3092</v>
      </c>
      <c r="X2" s="298" t="s">
        <v>3092</v>
      </c>
      <c r="Y2" s="298" t="s">
        <v>3092</v>
      </c>
      <c r="Z2" s="298" t="s">
        <v>3092</v>
      </c>
      <c r="AA2" s="299" t="s">
        <v>3092</v>
      </c>
      <c r="AB2" s="299" t="s">
        <v>3092</v>
      </c>
      <c r="AC2" s="299" t="s">
        <v>3092</v>
      </c>
      <c r="AD2" s="299" t="s">
        <v>3092</v>
      </c>
      <c r="AE2" s="300" t="s">
        <v>3093</v>
      </c>
      <c r="AF2" s="300" t="s">
        <v>3093</v>
      </c>
      <c r="AG2" s="300" t="s">
        <v>3093</v>
      </c>
      <c r="AH2" s="300" t="s">
        <v>3093</v>
      </c>
      <c r="AI2" s="301" t="s">
        <v>3093</v>
      </c>
      <c r="AJ2" s="301" t="s">
        <v>3093</v>
      </c>
      <c r="AK2" s="301" t="s">
        <v>3093</v>
      </c>
      <c r="AL2" s="301" t="s">
        <v>3093</v>
      </c>
      <c r="AM2" s="280" t="s">
        <v>3094</v>
      </c>
      <c r="AN2" s="280" t="s">
        <v>3094</v>
      </c>
      <c r="AO2" s="280" t="s">
        <v>3094</v>
      </c>
      <c r="AP2" s="280" t="s">
        <v>3094</v>
      </c>
      <c r="AQ2" s="279" t="s">
        <v>3094</v>
      </c>
      <c r="AR2" s="279" t="s">
        <v>3094</v>
      </c>
      <c r="AS2" s="279" t="s">
        <v>3094</v>
      </c>
      <c r="AT2" s="279" t="s">
        <v>3094</v>
      </c>
      <c r="AU2" s="302" t="s">
        <v>3095</v>
      </c>
      <c r="AV2" s="302" t="s">
        <v>3095</v>
      </c>
      <c r="AW2" s="302" t="s">
        <v>3095</v>
      </c>
      <c r="AX2" s="302" t="s">
        <v>3095</v>
      </c>
      <c r="AY2" s="303" t="s">
        <v>3095</v>
      </c>
      <c r="AZ2" s="303" t="s">
        <v>3095</v>
      </c>
      <c r="BA2" s="303" t="s">
        <v>3095</v>
      </c>
      <c r="BB2" s="303" t="s">
        <v>3095</v>
      </c>
      <c r="BC2" s="304" t="s">
        <v>3096</v>
      </c>
      <c r="BD2" s="304" t="s">
        <v>3096</v>
      </c>
      <c r="BE2" s="304" t="s">
        <v>3096</v>
      </c>
      <c r="BF2" s="304" t="s">
        <v>3096</v>
      </c>
      <c r="BG2" s="305" t="s">
        <v>3096</v>
      </c>
      <c r="BH2" s="305" t="s">
        <v>3096</v>
      </c>
      <c r="BI2" s="305" t="s">
        <v>3096</v>
      </c>
      <c r="BJ2" s="305" t="s">
        <v>3096</v>
      </c>
      <c r="BK2" s="306" t="s">
        <v>3097</v>
      </c>
      <c r="BL2" s="306" t="s">
        <v>3097</v>
      </c>
      <c r="BM2" s="306" t="s">
        <v>3097</v>
      </c>
      <c r="BN2" s="306" t="s">
        <v>3097</v>
      </c>
      <c r="BO2" s="307" t="s">
        <v>3097</v>
      </c>
      <c r="BP2" s="307" t="s">
        <v>3097</v>
      </c>
      <c r="BQ2" s="307" t="s">
        <v>3097</v>
      </c>
      <c r="BR2" s="307" t="s">
        <v>3097</v>
      </c>
      <c r="BS2" s="308" t="s">
        <v>2735</v>
      </c>
      <c r="BT2" s="308" t="s">
        <v>2735</v>
      </c>
      <c r="BU2" s="308" t="s">
        <v>2735</v>
      </c>
      <c r="BV2" s="308" t="s">
        <v>2735</v>
      </c>
      <c r="BW2" s="309" t="s">
        <v>2735</v>
      </c>
      <c r="BX2" s="309" t="s">
        <v>2735</v>
      </c>
      <c r="BY2" s="309" t="s">
        <v>2735</v>
      </c>
      <c r="BZ2" s="309" t="s">
        <v>2735</v>
      </c>
      <c r="CA2" s="310" t="s">
        <v>2627</v>
      </c>
      <c r="CB2" s="310" t="s">
        <v>2627</v>
      </c>
      <c r="CC2" s="310" t="s">
        <v>2627</v>
      </c>
      <c r="CD2" s="310" t="s">
        <v>2627</v>
      </c>
      <c r="CE2" s="311" t="s">
        <v>2627</v>
      </c>
      <c r="CF2" s="311" t="s">
        <v>2627</v>
      </c>
      <c r="CG2" s="311" t="s">
        <v>2627</v>
      </c>
      <c r="CH2" s="311" t="s">
        <v>2627</v>
      </c>
      <c r="CI2" s="312"/>
      <c r="CJ2" s="313" t="s">
        <v>3096</v>
      </c>
      <c r="CK2" s="313" t="s">
        <v>3096</v>
      </c>
      <c r="CL2" s="313" t="s">
        <v>3096</v>
      </c>
      <c r="CM2" s="313" t="s">
        <v>3096</v>
      </c>
      <c r="CN2" s="314" t="s">
        <v>3096</v>
      </c>
      <c r="CO2" s="314" t="s">
        <v>3096</v>
      </c>
      <c r="CP2" s="314" t="s">
        <v>3096</v>
      </c>
      <c r="CQ2" s="314" t="s">
        <v>3096</v>
      </c>
      <c r="CR2" s="315" t="s">
        <v>3098</v>
      </c>
      <c r="CS2" s="315" t="s">
        <v>3098</v>
      </c>
      <c r="CT2" s="315" t="s">
        <v>3098</v>
      </c>
      <c r="CU2" s="315" t="s">
        <v>3098</v>
      </c>
      <c r="CV2" s="316" t="s">
        <v>3098</v>
      </c>
      <c r="CW2" s="316" t="s">
        <v>3098</v>
      </c>
      <c r="CX2" s="316" t="s">
        <v>3098</v>
      </c>
      <c r="CY2" s="316" t="s">
        <v>3098</v>
      </c>
      <c r="CZ2" s="317" t="s">
        <v>3099</v>
      </c>
      <c r="DA2" s="317" t="s">
        <v>3099</v>
      </c>
      <c r="DB2" s="317" t="s">
        <v>3099</v>
      </c>
      <c r="DC2" s="317" t="s">
        <v>3099</v>
      </c>
      <c r="DD2" s="318" t="s">
        <v>3099</v>
      </c>
      <c r="DE2" s="318" t="s">
        <v>3099</v>
      </c>
      <c r="DF2" s="318" t="s">
        <v>3099</v>
      </c>
      <c r="DG2" s="318" t="s">
        <v>3099</v>
      </c>
      <c r="DH2" s="319" t="s">
        <v>3100</v>
      </c>
      <c r="DI2" s="319" t="s">
        <v>3100</v>
      </c>
      <c r="DJ2" s="319" t="s">
        <v>3100</v>
      </c>
      <c r="DK2" s="319" t="s">
        <v>3100</v>
      </c>
      <c r="DL2" s="320" t="s">
        <v>3100</v>
      </c>
      <c r="DM2" s="320" t="s">
        <v>3100</v>
      </c>
      <c r="DN2" s="320" t="s">
        <v>3100</v>
      </c>
      <c r="DO2" s="320" t="s">
        <v>3100</v>
      </c>
      <c r="DP2" s="321" t="s">
        <v>3101</v>
      </c>
      <c r="DQ2" s="321" t="s">
        <v>3101</v>
      </c>
      <c r="DR2" s="321" t="s">
        <v>3101</v>
      </c>
      <c r="DS2" s="321" t="s">
        <v>3101</v>
      </c>
      <c r="DT2" s="322" t="s">
        <v>3101</v>
      </c>
      <c r="DU2" s="322" t="s">
        <v>3101</v>
      </c>
      <c r="DV2" s="322" t="s">
        <v>3101</v>
      </c>
      <c r="DW2" s="322" t="s">
        <v>3101</v>
      </c>
      <c r="DX2" s="323" t="s">
        <v>3102</v>
      </c>
      <c r="DY2" s="323" t="s">
        <v>3102</v>
      </c>
      <c r="DZ2" s="323" t="s">
        <v>3102</v>
      </c>
      <c r="EA2" s="323" t="s">
        <v>3102</v>
      </c>
      <c r="EB2" s="324" t="s">
        <v>3102</v>
      </c>
      <c r="EC2" s="324" t="s">
        <v>3102</v>
      </c>
      <c r="ED2" s="324" t="s">
        <v>3102</v>
      </c>
      <c r="EE2" s="324" t="s">
        <v>3102</v>
      </c>
      <c r="EG2" s="781" t="s">
        <v>3103</v>
      </c>
      <c r="EH2" s="781"/>
      <c r="EI2" s="781"/>
      <c r="EJ2" s="781"/>
      <c r="EK2" s="781"/>
      <c r="EL2" s="781"/>
      <c r="EM2" s="781"/>
      <c r="EN2" s="781"/>
      <c r="EO2" s="781"/>
      <c r="EP2" s="781"/>
      <c r="EQ2" s="781"/>
      <c r="ER2" s="781"/>
      <c r="ES2" s="326"/>
      <c r="ET2" s="782" t="s">
        <v>3104</v>
      </c>
      <c r="EU2" s="782"/>
      <c r="EV2" s="782"/>
      <c r="EW2" s="782"/>
      <c r="EX2" s="782"/>
      <c r="EY2" s="782"/>
      <c r="EZ2" s="782"/>
      <c r="FA2" s="782"/>
      <c r="FB2" s="782"/>
      <c r="FC2" s="782"/>
      <c r="FD2" s="782"/>
      <c r="FE2" s="782"/>
      <c r="FF2" s="783" t="s">
        <v>3105</v>
      </c>
      <c r="FG2" s="783"/>
      <c r="FH2" s="783"/>
      <c r="FI2" s="783"/>
      <c r="FJ2" s="783"/>
      <c r="FK2" s="783"/>
      <c r="FL2" s="783"/>
      <c r="FM2" s="783"/>
    </row>
    <row r="3" spans="1:186" s="328" customFormat="1" ht="47.25">
      <c r="A3" s="294" t="s">
        <v>71</v>
      </c>
      <c r="B3" s="295" t="s">
        <v>72</v>
      </c>
      <c r="C3" s="295" t="s">
        <v>73</v>
      </c>
      <c r="D3" s="294" t="s">
        <v>75</v>
      </c>
      <c r="E3" s="327" t="s">
        <v>74</v>
      </c>
      <c r="F3" s="294" t="s">
        <v>76</v>
      </c>
      <c r="G3" s="295" t="s">
        <v>77</v>
      </c>
      <c r="H3" s="328" t="s">
        <v>78</v>
      </c>
      <c r="I3" s="295" t="s">
        <v>79</v>
      </c>
      <c r="J3" s="295" t="s">
        <v>80</v>
      </c>
      <c r="K3" s="295" t="s">
        <v>81</v>
      </c>
      <c r="L3" s="295" t="s">
        <v>82</v>
      </c>
      <c r="M3" s="295" t="s">
        <v>3106</v>
      </c>
      <c r="N3" s="780"/>
      <c r="O3" s="296">
        <v>2010</v>
      </c>
      <c r="P3" s="296" t="s">
        <v>3084</v>
      </c>
      <c r="Q3" s="296" t="s">
        <v>3085</v>
      </c>
      <c r="R3" s="296" t="s">
        <v>3086</v>
      </c>
      <c r="S3" s="297">
        <v>2015</v>
      </c>
      <c r="T3" s="297" t="s">
        <v>3107</v>
      </c>
      <c r="U3" s="297" t="s">
        <v>3108</v>
      </c>
      <c r="V3" s="297" t="s">
        <v>3109</v>
      </c>
      <c r="W3" s="298">
        <v>2010</v>
      </c>
      <c r="X3" s="298" t="s">
        <v>3084</v>
      </c>
      <c r="Y3" s="298" t="s">
        <v>3085</v>
      </c>
      <c r="Z3" s="298" t="s">
        <v>3086</v>
      </c>
      <c r="AA3" s="299">
        <v>2015</v>
      </c>
      <c r="AB3" s="299" t="s">
        <v>3107</v>
      </c>
      <c r="AC3" s="299" t="s">
        <v>3108</v>
      </c>
      <c r="AD3" s="299" t="s">
        <v>3109</v>
      </c>
      <c r="AE3" s="300">
        <v>2010</v>
      </c>
      <c r="AF3" s="300" t="s">
        <v>3084</v>
      </c>
      <c r="AG3" s="300" t="s">
        <v>3085</v>
      </c>
      <c r="AH3" s="300" t="s">
        <v>3086</v>
      </c>
      <c r="AI3" s="301">
        <v>2015</v>
      </c>
      <c r="AJ3" s="301" t="s">
        <v>3107</v>
      </c>
      <c r="AK3" s="301" t="s">
        <v>3108</v>
      </c>
      <c r="AL3" s="301" t="s">
        <v>3109</v>
      </c>
      <c r="AM3" s="329">
        <v>2010</v>
      </c>
      <c r="AN3" s="329" t="s">
        <v>3084</v>
      </c>
      <c r="AO3" s="329" t="s">
        <v>3085</v>
      </c>
      <c r="AP3" s="329" t="s">
        <v>3086</v>
      </c>
      <c r="AQ3" s="330">
        <v>2015</v>
      </c>
      <c r="AR3" s="330" t="s">
        <v>3107</v>
      </c>
      <c r="AS3" s="330" t="s">
        <v>3108</v>
      </c>
      <c r="AT3" s="330" t="s">
        <v>3109</v>
      </c>
      <c r="AU3" s="321">
        <v>2010</v>
      </c>
      <c r="AV3" s="321" t="s">
        <v>3084</v>
      </c>
      <c r="AW3" s="321" t="s">
        <v>3085</v>
      </c>
      <c r="AX3" s="321" t="s">
        <v>3086</v>
      </c>
      <c r="AY3" s="322">
        <v>2015</v>
      </c>
      <c r="AZ3" s="322" t="s">
        <v>3107</v>
      </c>
      <c r="BA3" s="322" t="s">
        <v>3108</v>
      </c>
      <c r="BB3" s="322" t="s">
        <v>3109</v>
      </c>
      <c r="BC3" s="331">
        <v>2010</v>
      </c>
      <c r="BD3" s="331" t="s">
        <v>3084</v>
      </c>
      <c r="BE3" s="331" t="s">
        <v>3085</v>
      </c>
      <c r="BF3" s="331" t="s">
        <v>3086</v>
      </c>
      <c r="BG3" s="332">
        <v>2015</v>
      </c>
      <c r="BH3" s="332" t="s">
        <v>3107</v>
      </c>
      <c r="BI3" s="332" t="s">
        <v>3108</v>
      </c>
      <c r="BJ3" s="332" t="s">
        <v>3109</v>
      </c>
      <c r="BK3" s="333">
        <v>2010</v>
      </c>
      <c r="BL3" s="333" t="s">
        <v>3084</v>
      </c>
      <c r="BM3" s="333" t="s">
        <v>3085</v>
      </c>
      <c r="BN3" s="333" t="s">
        <v>3086</v>
      </c>
      <c r="BO3" s="334">
        <v>2015</v>
      </c>
      <c r="BP3" s="334" t="s">
        <v>3107</v>
      </c>
      <c r="BQ3" s="334" t="s">
        <v>3108</v>
      </c>
      <c r="BR3" s="334" t="s">
        <v>3109</v>
      </c>
      <c r="BS3" s="335">
        <v>2010</v>
      </c>
      <c r="BT3" s="335" t="s">
        <v>3084</v>
      </c>
      <c r="BU3" s="335" t="s">
        <v>3085</v>
      </c>
      <c r="BV3" s="335" t="s">
        <v>3086</v>
      </c>
      <c r="BW3" s="336">
        <v>2015</v>
      </c>
      <c r="BX3" s="336" t="s">
        <v>3107</v>
      </c>
      <c r="BY3" s="336" t="s">
        <v>3108</v>
      </c>
      <c r="BZ3" s="336" t="s">
        <v>3109</v>
      </c>
      <c r="CA3" s="337">
        <v>2010</v>
      </c>
      <c r="CB3" s="337" t="s">
        <v>3084</v>
      </c>
      <c r="CC3" s="337" t="s">
        <v>3085</v>
      </c>
      <c r="CD3" s="337" t="s">
        <v>3086</v>
      </c>
      <c r="CE3" s="338">
        <v>2015</v>
      </c>
      <c r="CF3" s="338" t="s">
        <v>3107</v>
      </c>
      <c r="CG3" s="338" t="s">
        <v>3108</v>
      </c>
      <c r="CH3" s="338" t="s">
        <v>3109</v>
      </c>
      <c r="CI3" s="339"/>
      <c r="CJ3" s="340">
        <v>2010</v>
      </c>
      <c r="CK3" s="340" t="s">
        <v>3084</v>
      </c>
      <c r="CL3" s="340" t="s">
        <v>3085</v>
      </c>
      <c r="CM3" s="340" t="s">
        <v>3086</v>
      </c>
      <c r="CN3" s="341">
        <v>2015</v>
      </c>
      <c r="CO3" s="341" t="s">
        <v>3107</v>
      </c>
      <c r="CP3" s="341" t="s">
        <v>3108</v>
      </c>
      <c r="CQ3" s="341" t="s">
        <v>3109</v>
      </c>
      <c r="CR3" s="342">
        <v>2010</v>
      </c>
      <c r="CS3" s="342" t="s">
        <v>3084</v>
      </c>
      <c r="CT3" s="342" t="s">
        <v>3085</v>
      </c>
      <c r="CU3" s="342" t="s">
        <v>3086</v>
      </c>
      <c r="CV3" s="343">
        <v>2015</v>
      </c>
      <c r="CW3" s="343" t="s">
        <v>3107</v>
      </c>
      <c r="CX3" s="343" t="s">
        <v>3108</v>
      </c>
      <c r="CY3" s="343" t="s">
        <v>3109</v>
      </c>
      <c r="CZ3" s="344">
        <v>2010</v>
      </c>
      <c r="DA3" s="344" t="s">
        <v>3084</v>
      </c>
      <c r="DB3" s="344" t="s">
        <v>3085</v>
      </c>
      <c r="DC3" s="344" t="s">
        <v>3086</v>
      </c>
      <c r="DD3" s="345">
        <v>2015</v>
      </c>
      <c r="DE3" s="345" t="s">
        <v>3107</v>
      </c>
      <c r="DF3" s="345" t="s">
        <v>3108</v>
      </c>
      <c r="DG3" s="345" t="s">
        <v>3109</v>
      </c>
      <c r="DH3" s="346">
        <v>2010</v>
      </c>
      <c r="DI3" s="346" t="s">
        <v>3084</v>
      </c>
      <c r="DJ3" s="346" t="s">
        <v>3085</v>
      </c>
      <c r="DK3" s="346" t="s">
        <v>3086</v>
      </c>
      <c r="DL3" s="347">
        <v>2015</v>
      </c>
      <c r="DM3" s="347" t="s">
        <v>3107</v>
      </c>
      <c r="DN3" s="347" t="s">
        <v>3108</v>
      </c>
      <c r="DO3" s="347" t="s">
        <v>3109</v>
      </c>
      <c r="DP3" s="348">
        <v>2010</v>
      </c>
      <c r="DQ3" s="348" t="s">
        <v>3084</v>
      </c>
      <c r="DR3" s="348" t="s">
        <v>3085</v>
      </c>
      <c r="DS3" s="348" t="s">
        <v>3086</v>
      </c>
      <c r="DT3" s="349">
        <v>2015</v>
      </c>
      <c r="DU3" s="349" t="s">
        <v>3107</v>
      </c>
      <c r="DV3" s="349" t="s">
        <v>3108</v>
      </c>
      <c r="DW3" s="349" t="s">
        <v>3109</v>
      </c>
      <c r="DX3" s="340">
        <v>2010</v>
      </c>
      <c r="DY3" s="340" t="s">
        <v>3084</v>
      </c>
      <c r="DZ3" s="340" t="s">
        <v>3085</v>
      </c>
      <c r="EA3" s="340" t="s">
        <v>3086</v>
      </c>
      <c r="EB3" s="341">
        <v>2015</v>
      </c>
      <c r="EC3" s="341" t="s">
        <v>3107</v>
      </c>
      <c r="ED3" s="341" t="s">
        <v>3108</v>
      </c>
      <c r="EE3" s="341" t="s">
        <v>3109</v>
      </c>
      <c r="EG3" s="350" t="s">
        <v>3091</v>
      </c>
      <c r="EH3" s="350" t="s">
        <v>3092</v>
      </c>
      <c r="EI3" s="350" t="s">
        <v>3094</v>
      </c>
      <c r="EJ3" s="350" t="s">
        <v>3095</v>
      </c>
      <c r="EK3" s="350" t="s">
        <v>3110</v>
      </c>
      <c r="EL3" s="350" t="s">
        <v>3111</v>
      </c>
      <c r="EM3" s="350" t="s">
        <v>3112</v>
      </c>
      <c r="EN3" s="350" t="s">
        <v>3113</v>
      </c>
      <c r="EO3" s="350" t="s">
        <v>3114</v>
      </c>
      <c r="EP3" s="350" t="s">
        <v>3115</v>
      </c>
      <c r="EQ3" s="350" t="s">
        <v>3116</v>
      </c>
      <c r="ER3" s="350" t="s">
        <v>3117</v>
      </c>
      <c r="ES3" s="351"/>
      <c r="ET3" s="352" t="s">
        <v>3091</v>
      </c>
      <c r="EU3" s="352" t="s">
        <v>3092</v>
      </c>
      <c r="EV3" s="352" t="s">
        <v>3094</v>
      </c>
      <c r="EW3" s="352" t="s">
        <v>3095</v>
      </c>
      <c r="EX3" s="352" t="s">
        <v>3110</v>
      </c>
      <c r="EY3" s="352" t="s">
        <v>3111</v>
      </c>
      <c r="EZ3" s="352" t="s">
        <v>3112</v>
      </c>
      <c r="FA3" s="352" t="s">
        <v>3113</v>
      </c>
      <c r="FB3" s="352" t="s">
        <v>3114</v>
      </c>
      <c r="FC3" s="352" t="s">
        <v>3115</v>
      </c>
      <c r="FD3" s="352" t="s">
        <v>3116</v>
      </c>
      <c r="FE3" s="352" t="s">
        <v>3117</v>
      </c>
      <c r="FF3" s="353" t="s">
        <v>3094</v>
      </c>
      <c r="FG3" s="353" t="s">
        <v>3114</v>
      </c>
      <c r="FH3" s="353" t="s">
        <v>3118</v>
      </c>
      <c r="FI3" s="353" t="s">
        <v>3119</v>
      </c>
      <c r="FJ3" s="354" t="s">
        <v>3120</v>
      </c>
      <c r="FK3" s="354" t="s">
        <v>3121</v>
      </c>
      <c r="FL3" s="353" t="s">
        <v>3100</v>
      </c>
      <c r="FM3" s="354" t="s">
        <v>3122</v>
      </c>
    </row>
    <row r="4" spans="1:186" s="368" customFormat="1">
      <c r="A4" s="355" t="s">
        <v>83</v>
      </c>
      <c r="B4" s="356" t="s">
        <v>84</v>
      </c>
      <c r="C4" s="355" t="s">
        <v>85</v>
      </c>
      <c r="D4" s="355" t="s">
        <v>3123</v>
      </c>
      <c r="E4" s="356" t="s">
        <v>86</v>
      </c>
      <c r="F4" s="357">
        <v>1</v>
      </c>
      <c r="G4" s="358" t="s">
        <v>88</v>
      </c>
      <c r="H4" s="358" t="s">
        <v>89</v>
      </c>
      <c r="I4" s="357" t="s">
        <v>90</v>
      </c>
      <c r="J4" s="359" t="s">
        <v>91</v>
      </c>
      <c r="K4" s="357" t="s">
        <v>90</v>
      </c>
      <c r="L4" s="359" t="s">
        <v>91</v>
      </c>
      <c r="M4" s="359" t="s">
        <v>3124</v>
      </c>
      <c r="N4" s="360">
        <v>1</v>
      </c>
      <c r="O4" s="361">
        <v>509</v>
      </c>
      <c r="P4" s="361">
        <v>295</v>
      </c>
      <c r="Q4" s="361">
        <v>313</v>
      </c>
      <c r="R4" s="361">
        <v>429</v>
      </c>
      <c r="S4" s="362">
        <v>296</v>
      </c>
      <c r="T4" s="362">
        <v>313</v>
      </c>
      <c r="U4" s="362">
        <v>430</v>
      </c>
      <c r="V4" s="362">
        <v>256</v>
      </c>
      <c r="W4" s="361">
        <v>59</v>
      </c>
      <c r="X4" s="361">
        <v>31</v>
      </c>
      <c r="Y4" s="361">
        <v>33</v>
      </c>
      <c r="Z4" s="361">
        <v>46</v>
      </c>
      <c r="AA4" s="362">
        <v>31</v>
      </c>
      <c r="AB4" s="362">
        <v>34</v>
      </c>
      <c r="AC4" s="362">
        <v>47</v>
      </c>
      <c r="AD4" s="362">
        <v>28</v>
      </c>
      <c r="AE4" s="361">
        <v>8</v>
      </c>
      <c r="AF4" s="361">
        <v>5</v>
      </c>
      <c r="AG4" s="361">
        <v>4</v>
      </c>
      <c r="AH4" s="361">
        <v>5</v>
      </c>
      <c r="AI4" s="362">
        <v>4</v>
      </c>
      <c r="AJ4" s="362">
        <v>1</v>
      </c>
      <c r="AK4" s="362">
        <v>4</v>
      </c>
      <c r="AL4" s="362">
        <v>3</v>
      </c>
      <c r="AM4" s="225">
        <v>450</v>
      </c>
      <c r="AN4" s="225">
        <v>264</v>
      </c>
      <c r="AO4" s="225">
        <v>279</v>
      </c>
      <c r="AP4" s="225">
        <v>384</v>
      </c>
      <c r="AQ4" s="223">
        <v>264</v>
      </c>
      <c r="AR4" s="223">
        <v>279</v>
      </c>
      <c r="AS4" s="223">
        <v>384</v>
      </c>
      <c r="AT4" s="223">
        <v>228</v>
      </c>
      <c r="AU4" s="225">
        <v>187</v>
      </c>
      <c r="AV4" s="225">
        <v>123</v>
      </c>
      <c r="AW4" s="225">
        <v>131</v>
      </c>
      <c r="AX4" s="225">
        <v>175</v>
      </c>
      <c r="AY4" s="223">
        <v>123</v>
      </c>
      <c r="AZ4" s="223">
        <v>131</v>
      </c>
      <c r="BA4" s="223">
        <v>175</v>
      </c>
      <c r="BB4" s="223">
        <v>104</v>
      </c>
      <c r="BC4" s="225">
        <f>AM4-AU4-BK4</f>
        <v>254</v>
      </c>
      <c r="BD4" s="225">
        <f>AN4-AV4-BL4</f>
        <v>121</v>
      </c>
      <c r="BE4" s="225">
        <f t="shared" ref="BE4:BJ47" si="0">AO4-AW4-BM4</f>
        <v>123</v>
      </c>
      <c r="BF4" s="225">
        <f t="shared" si="0"/>
        <v>186</v>
      </c>
      <c r="BG4" s="223">
        <f>AQ4-AY4-BO4</f>
        <v>36</v>
      </c>
      <c r="BH4" s="223">
        <f>AR4-AZ4-BP4</f>
        <v>51</v>
      </c>
      <c r="BI4" s="223">
        <f>AS4-BA4-BQ4</f>
        <v>103</v>
      </c>
      <c r="BJ4" s="223">
        <f>AT4-BB4-BR4</f>
        <v>20</v>
      </c>
      <c r="BK4" s="225">
        <f t="shared" ref="BK4:BR12" si="1">BS4-CA4</f>
        <v>9</v>
      </c>
      <c r="BL4" s="225">
        <f t="shared" si="1"/>
        <v>20</v>
      </c>
      <c r="BM4" s="225">
        <f t="shared" si="1"/>
        <v>25</v>
      </c>
      <c r="BN4" s="225">
        <f t="shared" si="1"/>
        <v>23</v>
      </c>
      <c r="BO4" s="223">
        <f t="shared" si="1"/>
        <v>105</v>
      </c>
      <c r="BP4" s="223">
        <f t="shared" si="1"/>
        <v>97</v>
      </c>
      <c r="BQ4" s="223">
        <f t="shared" si="1"/>
        <v>106</v>
      </c>
      <c r="BR4" s="223">
        <f t="shared" si="1"/>
        <v>104</v>
      </c>
      <c r="BS4" s="225">
        <v>12</v>
      </c>
      <c r="BT4" s="225">
        <v>20</v>
      </c>
      <c r="BU4" s="225">
        <v>25</v>
      </c>
      <c r="BV4" s="225">
        <v>23</v>
      </c>
      <c r="BW4" s="223">
        <v>105</v>
      </c>
      <c r="BX4" s="223">
        <v>97</v>
      </c>
      <c r="BY4" s="223">
        <v>106</v>
      </c>
      <c r="BZ4" s="223">
        <v>104</v>
      </c>
      <c r="CA4" s="225">
        <v>3</v>
      </c>
      <c r="CB4" s="225">
        <f>IFERROR(VLOOKUP($G4,[12]ITEM!$B$2:$AC$939,26,0),0)</f>
        <v>0</v>
      </c>
      <c r="CC4" s="225">
        <f>IFERROR(VLOOKUP($G4,[12]ITEM!$B$2:$AC$939,27,0),0)</f>
        <v>0</v>
      </c>
      <c r="CD4" s="225">
        <f>IFERROR(VLOOKUP($G4,[12]ITEM!$B$2:$AC$939,28,0),0)</f>
        <v>0</v>
      </c>
      <c r="CE4" s="223">
        <v>0</v>
      </c>
      <c r="CF4" s="223">
        <v>0</v>
      </c>
      <c r="CG4" s="223">
        <v>0</v>
      </c>
      <c r="CH4" s="223">
        <v>0</v>
      </c>
      <c r="CI4" s="363"/>
      <c r="CJ4" s="225">
        <f t="shared" ref="CJ4:CQ36" si="2">CR4+CZ4+DH4</f>
        <v>253</v>
      </c>
      <c r="CK4" s="225">
        <f t="shared" si="2"/>
        <v>222</v>
      </c>
      <c r="CL4" s="225">
        <f t="shared" si="2"/>
        <v>233</v>
      </c>
      <c r="CM4" s="225">
        <f t="shared" si="2"/>
        <v>306</v>
      </c>
      <c r="CN4" s="223">
        <f t="shared" si="2"/>
        <v>36</v>
      </c>
      <c r="CO4" s="223">
        <f>CW4+DE4+DM4</f>
        <v>36.089222020498013</v>
      </c>
      <c r="CP4" s="223">
        <f>CX4+DF4+DN4</f>
        <v>32.783648826516057</v>
      </c>
      <c r="CQ4" s="223">
        <f>CY4+DG4+DO4</f>
        <v>44.194023077719642</v>
      </c>
      <c r="CR4" s="225">
        <v>215</v>
      </c>
      <c r="CS4" s="225">
        <v>172</v>
      </c>
      <c r="CT4" s="225">
        <v>182</v>
      </c>
      <c r="CU4" s="225">
        <v>249</v>
      </c>
      <c r="CV4" s="223">
        <f>AQ4-AY4-BO4-DD4-DL4</f>
        <v>-16</v>
      </c>
      <c r="CW4" s="223">
        <f>CV4*(1+('[13]GROWTH (YoY)'!AR4/100))</f>
        <v>-16.91077797950199</v>
      </c>
      <c r="CX4" s="223">
        <f>CW4*(1+('[13]GROWTH (YoY)'!AS4/100))</f>
        <v>-23.216351173483947</v>
      </c>
      <c r="CY4" s="223">
        <f>CX4*(1+('[13]GROWTH (YoY)'!AT4/100))</f>
        <v>-13.805976922280356</v>
      </c>
      <c r="CZ4" s="225">
        <v>0</v>
      </c>
      <c r="DA4" s="225">
        <v>0</v>
      </c>
      <c r="DB4" s="225">
        <v>0</v>
      </c>
      <c r="DC4" s="225">
        <v>0</v>
      </c>
      <c r="DD4" s="223">
        <v>5</v>
      </c>
      <c r="DE4" s="223">
        <v>5</v>
      </c>
      <c r="DF4" s="223">
        <v>5</v>
      </c>
      <c r="DG4" s="223">
        <v>5</v>
      </c>
      <c r="DH4" s="225">
        <v>38</v>
      </c>
      <c r="DI4" s="225">
        <v>50</v>
      </c>
      <c r="DJ4" s="225">
        <v>51</v>
      </c>
      <c r="DK4" s="225">
        <v>57</v>
      </c>
      <c r="DL4" s="223">
        <v>47</v>
      </c>
      <c r="DM4" s="223">
        <v>48</v>
      </c>
      <c r="DN4" s="223">
        <v>51</v>
      </c>
      <c r="DO4" s="223">
        <v>53</v>
      </c>
      <c r="DP4" s="364">
        <f t="shared" ref="DP4:DW19" si="3">BC4-CJ4</f>
        <v>1</v>
      </c>
      <c r="DQ4" s="225">
        <f t="shared" si="3"/>
        <v>-101</v>
      </c>
      <c r="DR4" s="225">
        <f t="shared" si="3"/>
        <v>-110</v>
      </c>
      <c r="DS4" s="225">
        <f t="shared" si="3"/>
        <v>-120</v>
      </c>
      <c r="DT4" s="223">
        <f t="shared" si="3"/>
        <v>0</v>
      </c>
      <c r="DU4" s="223">
        <f>BH4-CO4</f>
        <v>14.910777979501987</v>
      </c>
      <c r="DV4" s="223">
        <f>BI4-CP4</f>
        <v>70.216351173483943</v>
      </c>
      <c r="DW4" s="223">
        <f>BJ4-CQ4</f>
        <v>-24.194023077719642</v>
      </c>
      <c r="DX4" s="365">
        <f>IFERROR(W4/O4,0)</f>
        <v>0.11591355599214145</v>
      </c>
      <c r="DY4" s="365">
        <f t="shared" ref="DY4:EE19" si="4">IFERROR(X4/P4,0)</f>
        <v>0.10508474576271186</v>
      </c>
      <c r="DZ4" s="365">
        <f t="shared" si="4"/>
        <v>0.10543130990415335</v>
      </c>
      <c r="EA4" s="365">
        <f t="shared" si="4"/>
        <v>0.10722610722610723</v>
      </c>
      <c r="EB4" s="366">
        <f t="shared" si="4"/>
        <v>0.10472972972972973</v>
      </c>
      <c r="EC4" s="366">
        <f t="shared" si="4"/>
        <v>0.10862619808306709</v>
      </c>
      <c r="ED4" s="366">
        <f t="shared" si="4"/>
        <v>0.10930232558139535</v>
      </c>
      <c r="EE4" s="366">
        <f t="shared" si="4"/>
        <v>0.109375</v>
      </c>
      <c r="EF4" s="367"/>
      <c r="EG4" s="225">
        <v>1067</v>
      </c>
      <c r="EH4" s="225">
        <v>244</v>
      </c>
      <c r="EI4" s="225">
        <v>823</v>
      </c>
      <c r="EJ4" s="225">
        <v>169</v>
      </c>
      <c r="EK4" s="225">
        <v>1120</v>
      </c>
      <c r="EL4" s="225">
        <v>12849</v>
      </c>
      <c r="EM4" s="225">
        <v>12628</v>
      </c>
      <c r="EN4" s="365">
        <f>IFERROR(EH4/EG4,0)</f>
        <v>0.22867853795688847</v>
      </c>
      <c r="EO4" s="225">
        <f>IFERROR((EJ4/EI4)*100,0)</f>
        <v>20.534629404617256</v>
      </c>
      <c r="EP4" s="365">
        <f>IFERROR(EK4/EG4,0)</f>
        <v>1.0496719775070291</v>
      </c>
      <c r="EQ4" s="225">
        <f>IFERROR((EK4*1000000)/EL4,0)</f>
        <v>87166.31644485952</v>
      </c>
      <c r="ER4" s="225">
        <f>IFERROR((EJ4*1000000)/EM4/12,0)</f>
        <v>1115.2465420758103</v>
      </c>
      <c r="ES4" s="225"/>
      <c r="ET4" s="223">
        <v>818</v>
      </c>
      <c r="EU4" s="223">
        <v>274</v>
      </c>
      <c r="EV4" s="223">
        <v>545</v>
      </c>
      <c r="EW4" s="223">
        <v>182</v>
      </c>
      <c r="EX4" s="223">
        <v>1339</v>
      </c>
      <c r="EY4" s="223">
        <v>10066</v>
      </c>
      <c r="EZ4" s="223">
        <v>10038</v>
      </c>
      <c r="FA4" s="366">
        <f>IFERROR(EU4/ET4,0)</f>
        <v>0.33496332518337407</v>
      </c>
      <c r="FB4" s="224">
        <f>IFERROR((EW4/EV4)*100,0)</f>
        <v>33.394495412844037</v>
      </c>
      <c r="FC4" s="366">
        <f>IFERROR(EX4/ET4,0)</f>
        <v>1.6369193154034229</v>
      </c>
      <c r="FD4" s="223">
        <f>IFERROR((EX4*1000000)/EY4,0)</f>
        <v>133022.05444069143</v>
      </c>
      <c r="FE4" s="223">
        <f>IFERROR((EW4*1000000)/EZ4/12,0)</f>
        <v>1510.9251510925151</v>
      </c>
      <c r="FF4" s="223">
        <v>292</v>
      </c>
      <c r="FG4" s="224">
        <f>IFERROR((FH4/FF4)*100,0)</f>
        <v>46.575342465753423</v>
      </c>
      <c r="FH4" s="223">
        <v>136</v>
      </c>
      <c r="FI4" s="223">
        <v>292</v>
      </c>
      <c r="FJ4" s="223">
        <v>10</v>
      </c>
      <c r="FK4" s="223">
        <f t="shared" ref="FK4:FK67" si="5">FI4-FH4-FJ4</f>
        <v>146</v>
      </c>
      <c r="FL4" s="223">
        <v>20</v>
      </c>
      <c r="FM4" s="223">
        <f t="shared" ref="FM4:FM67" si="6">FK4-FL4</f>
        <v>126</v>
      </c>
      <c r="FZ4" s="229"/>
      <c r="GA4" s="229"/>
      <c r="GB4" s="229"/>
      <c r="GC4" s="229"/>
      <c r="GD4" s="229"/>
    </row>
    <row r="5" spans="1:186" s="368" customFormat="1">
      <c r="A5" s="287" t="s">
        <v>83</v>
      </c>
      <c r="B5" s="369" t="s">
        <v>84</v>
      </c>
      <c r="C5" s="287" t="s">
        <v>85</v>
      </c>
      <c r="D5" s="370" t="s">
        <v>3123</v>
      </c>
      <c r="E5" s="369" t="s">
        <v>86</v>
      </c>
      <c r="F5" s="370">
        <v>2</v>
      </c>
      <c r="G5" s="371" t="s">
        <v>92</v>
      </c>
      <c r="H5" s="371" t="s">
        <v>93</v>
      </c>
      <c r="I5" s="370" t="s">
        <v>90</v>
      </c>
      <c r="J5" s="371" t="s">
        <v>91</v>
      </c>
      <c r="K5" s="370" t="s">
        <v>90</v>
      </c>
      <c r="L5" s="371" t="s">
        <v>91</v>
      </c>
      <c r="M5" s="371" t="s">
        <v>3124</v>
      </c>
      <c r="N5" s="372">
        <v>1</v>
      </c>
      <c r="O5" s="373">
        <v>9467</v>
      </c>
      <c r="P5" s="373">
        <v>3443</v>
      </c>
      <c r="Q5" s="373">
        <v>3659</v>
      </c>
      <c r="R5" s="373">
        <v>5024</v>
      </c>
      <c r="S5" s="374">
        <v>3446</v>
      </c>
      <c r="T5" s="374">
        <v>3667</v>
      </c>
      <c r="U5" s="374">
        <v>5034</v>
      </c>
      <c r="V5" s="374">
        <v>2993</v>
      </c>
      <c r="W5" s="373">
        <v>1094</v>
      </c>
      <c r="X5" s="373">
        <v>359</v>
      </c>
      <c r="Y5" s="373">
        <v>390</v>
      </c>
      <c r="Z5" s="373">
        <v>536</v>
      </c>
      <c r="AA5" s="374">
        <v>363</v>
      </c>
      <c r="AB5" s="374">
        <v>398</v>
      </c>
      <c r="AC5" s="374">
        <v>546</v>
      </c>
      <c r="AD5" s="374">
        <v>325</v>
      </c>
      <c r="AE5" s="373">
        <v>157</v>
      </c>
      <c r="AF5" s="373">
        <v>50</v>
      </c>
      <c r="AG5" s="373">
        <v>49</v>
      </c>
      <c r="AH5" s="373">
        <v>51</v>
      </c>
      <c r="AI5" s="374">
        <v>50</v>
      </c>
      <c r="AJ5" s="374">
        <v>17</v>
      </c>
      <c r="AK5" s="374">
        <v>51</v>
      </c>
      <c r="AL5" s="374">
        <v>37</v>
      </c>
      <c r="AM5" s="226">
        <v>8373</v>
      </c>
      <c r="AN5" s="226">
        <v>3083</v>
      </c>
      <c r="AO5" s="226">
        <v>3269</v>
      </c>
      <c r="AP5" s="226">
        <v>4488</v>
      </c>
      <c r="AQ5" s="227">
        <v>3083</v>
      </c>
      <c r="AR5" s="227">
        <v>3269</v>
      </c>
      <c r="AS5" s="227">
        <v>4488</v>
      </c>
      <c r="AT5" s="227">
        <v>2669</v>
      </c>
      <c r="AU5" s="226">
        <v>569</v>
      </c>
      <c r="AV5" s="226">
        <v>175</v>
      </c>
      <c r="AW5" s="226">
        <v>184</v>
      </c>
      <c r="AX5" s="226">
        <v>257</v>
      </c>
      <c r="AY5" s="227">
        <v>175</v>
      </c>
      <c r="AZ5" s="227">
        <v>184</v>
      </c>
      <c r="BA5" s="227">
        <v>257</v>
      </c>
      <c r="BB5" s="227">
        <v>156</v>
      </c>
      <c r="BC5" s="226">
        <f t="shared" ref="BC5:BE68" si="7">AM5-AU5-BK5</f>
        <v>7762</v>
      </c>
      <c r="BD5" s="226">
        <f t="shared" si="7"/>
        <v>2805.2514700000002</v>
      </c>
      <c r="BE5" s="226">
        <f t="shared" si="0"/>
        <v>3046.97666249136</v>
      </c>
      <c r="BF5" s="226">
        <f t="shared" si="0"/>
        <v>4134.7497519999997</v>
      </c>
      <c r="BG5" s="218">
        <f t="shared" si="0"/>
        <v>2905</v>
      </c>
      <c r="BH5" s="218">
        <f t="shared" si="0"/>
        <v>3143</v>
      </c>
      <c r="BI5" s="218">
        <f t="shared" si="0"/>
        <v>4231</v>
      </c>
      <c r="BJ5" s="218">
        <f t="shared" si="0"/>
        <v>2508</v>
      </c>
      <c r="BK5" s="226">
        <f t="shared" si="1"/>
        <v>42</v>
      </c>
      <c r="BL5" s="226">
        <f t="shared" si="1"/>
        <v>102.74853</v>
      </c>
      <c r="BM5" s="226">
        <f t="shared" si="1"/>
        <v>38.023337508640161</v>
      </c>
      <c r="BN5" s="226">
        <f t="shared" si="1"/>
        <v>96.250247999999999</v>
      </c>
      <c r="BO5" s="227">
        <f t="shared" si="1"/>
        <v>3</v>
      </c>
      <c r="BP5" s="227">
        <f t="shared" si="1"/>
        <v>-58</v>
      </c>
      <c r="BQ5" s="227">
        <f t="shared" si="1"/>
        <v>0</v>
      </c>
      <c r="BR5" s="227">
        <f t="shared" si="1"/>
        <v>5</v>
      </c>
      <c r="BS5" s="226">
        <v>56</v>
      </c>
      <c r="BT5" s="226">
        <v>105</v>
      </c>
      <c r="BU5" s="226">
        <v>90</v>
      </c>
      <c r="BV5" s="226">
        <v>102</v>
      </c>
      <c r="BW5" s="227">
        <v>5</v>
      </c>
      <c r="BX5" s="227">
        <v>5</v>
      </c>
      <c r="BY5" s="227">
        <v>6</v>
      </c>
      <c r="BZ5" s="227">
        <v>5</v>
      </c>
      <c r="CA5" s="226">
        <v>14</v>
      </c>
      <c r="CB5" s="226">
        <f>IFERROR(VLOOKUP($G5,[12]ITEM!$B$2:$AC$939,26,0),0)</f>
        <v>2.2514699999999999</v>
      </c>
      <c r="CC5" s="226">
        <f>IFERROR(VLOOKUP($G5,[12]ITEM!$B$2:$AC$939,27,0),0)</f>
        <v>51.976662491359839</v>
      </c>
      <c r="CD5" s="226">
        <f>IFERROR(VLOOKUP($G5,[12]ITEM!$B$2:$AC$939,28,0),0)</f>
        <v>5.749752</v>
      </c>
      <c r="CE5" s="227">
        <v>2</v>
      </c>
      <c r="CF5" s="227">
        <v>63</v>
      </c>
      <c r="CG5" s="227">
        <v>6</v>
      </c>
      <c r="CH5" s="227">
        <v>0</v>
      </c>
      <c r="CI5" s="375"/>
      <c r="CJ5" s="226">
        <f t="shared" si="2"/>
        <v>7762</v>
      </c>
      <c r="CK5" s="226">
        <f t="shared" si="2"/>
        <v>3844</v>
      </c>
      <c r="CL5" s="226">
        <f t="shared" si="2"/>
        <v>3714</v>
      </c>
      <c r="CM5" s="226">
        <f t="shared" si="2"/>
        <v>4580</v>
      </c>
      <c r="CN5" s="227">
        <f t="shared" si="2"/>
        <v>2905</v>
      </c>
      <c r="CO5" s="227">
        <f t="shared" si="2"/>
        <v>2859.7846228503795</v>
      </c>
      <c r="CP5" s="227">
        <f t="shared" si="2"/>
        <v>3552.9283054778525</v>
      </c>
      <c r="CQ5" s="227">
        <f t="shared" si="2"/>
        <v>2708.2494470404645</v>
      </c>
      <c r="CR5" s="226">
        <v>3400</v>
      </c>
      <c r="CS5" s="226">
        <v>1700</v>
      </c>
      <c r="CT5" s="226">
        <v>1802</v>
      </c>
      <c r="CU5" s="226">
        <v>2474</v>
      </c>
      <c r="CV5" s="227">
        <f t="shared" ref="CV5:CV68" si="8">AQ5-AY5-BO5-DD5-DL5</f>
        <v>1508</v>
      </c>
      <c r="CW5" s="227">
        <f>CV5*(1+('[13]GROWTH (YoY)'!AR5/100))</f>
        <v>1598.7846228503793</v>
      </c>
      <c r="CX5" s="227">
        <f>CW5*(1+('[13]GROWTH (YoY)'!AS5/100))</f>
        <v>2194.9283054778525</v>
      </c>
      <c r="CY5" s="227">
        <f>CX5*(1+('[13]GROWTH (YoY)'!AT5/100))</f>
        <v>1305.2494470404642</v>
      </c>
      <c r="CZ5" s="226">
        <v>4112</v>
      </c>
      <c r="DA5" s="226">
        <v>1847</v>
      </c>
      <c r="DB5" s="226">
        <v>1610</v>
      </c>
      <c r="DC5" s="226">
        <v>1770</v>
      </c>
      <c r="DD5" s="227">
        <v>1117</v>
      </c>
      <c r="DE5" s="227">
        <v>975</v>
      </c>
      <c r="DF5" s="227">
        <v>1054</v>
      </c>
      <c r="DG5" s="227">
        <v>1089</v>
      </c>
      <c r="DH5" s="226">
        <v>250</v>
      </c>
      <c r="DI5" s="226">
        <v>297</v>
      </c>
      <c r="DJ5" s="226">
        <v>302</v>
      </c>
      <c r="DK5" s="226">
        <v>336</v>
      </c>
      <c r="DL5" s="227">
        <v>280</v>
      </c>
      <c r="DM5" s="227">
        <v>286</v>
      </c>
      <c r="DN5" s="227">
        <v>304</v>
      </c>
      <c r="DO5" s="227">
        <v>314</v>
      </c>
      <c r="DP5" s="376">
        <f t="shared" si="3"/>
        <v>0</v>
      </c>
      <c r="DQ5" s="226">
        <f t="shared" si="3"/>
        <v>-1038.7485299999998</v>
      </c>
      <c r="DR5" s="226">
        <f t="shared" si="3"/>
        <v>-667.02333750864</v>
      </c>
      <c r="DS5" s="226">
        <f t="shared" si="3"/>
        <v>-445.25024800000028</v>
      </c>
      <c r="DT5" s="227">
        <f t="shared" si="3"/>
        <v>0</v>
      </c>
      <c r="DU5" s="227">
        <f t="shared" si="3"/>
        <v>283.21537714962051</v>
      </c>
      <c r="DV5" s="227">
        <f t="shared" si="3"/>
        <v>678.07169452214748</v>
      </c>
      <c r="DW5" s="227">
        <f t="shared" si="3"/>
        <v>-200.24944704046447</v>
      </c>
      <c r="DX5" s="377">
        <f t="shared" ref="DX5:EE49" si="9">IFERROR(W5/O5,0)</f>
        <v>0.11555931129185593</v>
      </c>
      <c r="DY5" s="377">
        <f t="shared" si="4"/>
        <v>0.10426953238454836</v>
      </c>
      <c r="DZ5" s="377">
        <f t="shared" si="4"/>
        <v>0.10658649904345449</v>
      </c>
      <c r="EA5" s="377">
        <f t="shared" si="4"/>
        <v>0.10668789808917198</v>
      </c>
      <c r="EB5" s="378">
        <f t="shared" si="4"/>
        <v>0.1053395240858967</v>
      </c>
      <c r="EC5" s="378">
        <f t="shared" si="4"/>
        <v>0.10853558767384783</v>
      </c>
      <c r="ED5" s="378">
        <f t="shared" si="4"/>
        <v>0.10846245530393325</v>
      </c>
      <c r="EE5" s="378">
        <f t="shared" si="4"/>
        <v>0.10858670230537922</v>
      </c>
      <c r="EG5" s="226">
        <v>44</v>
      </c>
      <c r="EH5" s="226">
        <v>9</v>
      </c>
      <c r="EI5" s="226">
        <v>35</v>
      </c>
      <c r="EJ5" s="226">
        <v>3</v>
      </c>
      <c r="EK5" s="226">
        <v>17</v>
      </c>
      <c r="EL5" s="226">
        <v>356</v>
      </c>
      <c r="EM5" s="226">
        <v>283</v>
      </c>
      <c r="EN5" s="379">
        <f t="shared" ref="EN5:EN68" si="10">IFERROR(EH5/EG5,0)</f>
        <v>0.20454545454545456</v>
      </c>
      <c r="EO5" s="226">
        <f t="shared" ref="EO5:EO68" si="11">IFERROR((EJ5/EI5)*100,0)</f>
        <v>8.5714285714285712</v>
      </c>
      <c r="EP5" s="379">
        <f t="shared" ref="EP5:EP68" si="12">IFERROR(EK5/EG5,0)</f>
        <v>0.38636363636363635</v>
      </c>
      <c r="EQ5" s="226">
        <f t="shared" ref="EQ5:EQ68" si="13">IFERROR((EK5*1000000)/EL5,0)</f>
        <v>47752.808988764045</v>
      </c>
      <c r="ER5" s="226">
        <f t="shared" ref="ER5:ER68" si="14">IFERROR((EJ5*1000000)/EM5/12,0)</f>
        <v>883.39222614840992</v>
      </c>
      <c r="ES5" s="292"/>
      <c r="ET5" s="227">
        <v>25</v>
      </c>
      <c r="EU5" s="227">
        <v>14</v>
      </c>
      <c r="EV5" s="227">
        <v>11</v>
      </c>
      <c r="EW5" s="227">
        <v>6</v>
      </c>
      <c r="EX5" s="227">
        <v>85</v>
      </c>
      <c r="EY5" s="227">
        <v>436</v>
      </c>
      <c r="EZ5" s="227">
        <v>362</v>
      </c>
      <c r="FA5" s="380">
        <f t="shared" ref="FA5:FA12" si="15">IFERROR(EU5/ET5,0)</f>
        <v>0.56000000000000005</v>
      </c>
      <c r="FB5" s="228">
        <f t="shared" ref="FB5:FB12" si="16">IFERROR((EW5/EV5)*100,0)</f>
        <v>54.54545454545454</v>
      </c>
      <c r="FC5" s="380">
        <f t="shared" ref="FC5:FC12" si="17">IFERROR(EX5/ET5,0)</f>
        <v>3.4</v>
      </c>
      <c r="FD5" s="227">
        <f t="shared" ref="FD5:FD12" si="18">IFERROR((EX5*1000000)/EY5,0)</f>
        <v>194954.12844036697</v>
      </c>
      <c r="FE5" s="227">
        <f t="shared" ref="FE5:FE12" si="19">IFERROR((EW5*1000000)/EZ5/12,0)</f>
        <v>1381.2154696132595</v>
      </c>
      <c r="FF5" s="227">
        <v>3125</v>
      </c>
      <c r="FG5" s="228">
        <f t="shared" ref="FG5:FG68" si="20">IFERROR((FH5/FF5)*100,0)</f>
        <v>5.6959999999999997</v>
      </c>
      <c r="FH5" s="227">
        <v>178</v>
      </c>
      <c r="FI5" s="227">
        <v>3125</v>
      </c>
      <c r="FJ5" s="227">
        <v>-2</v>
      </c>
      <c r="FK5" s="227">
        <f t="shared" si="5"/>
        <v>2949</v>
      </c>
      <c r="FL5" s="227">
        <v>222</v>
      </c>
      <c r="FM5" s="227">
        <f t="shared" si="6"/>
        <v>2727</v>
      </c>
      <c r="FZ5" s="229"/>
      <c r="GA5" s="229"/>
      <c r="GB5" s="229"/>
      <c r="GC5" s="229"/>
      <c r="GD5" s="229"/>
    </row>
    <row r="6" spans="1:186" s="368" customFormat="1">
      <c r="A6" s="287" t="s">
        <v>83</v>
      </c>
      <c r="B6" s="369" t="s">
        <v>84</v>
      </c>
      <c r="C6" s="287" t="s">
        <v>85</v>
      </c>
      <c r="D6" s="370" t="s">
        <v>3123</v>
      </c>
      <c r="E6" s="369" t="s">
        <v>86</v>
      </c>
      <c r="F6" s="370">
        <v>3</v>
      </c>
      <c r="G6" s="371" t="s">
        <v>94</v>
      </c>
      <c r="H6" s="371" t="s">
        <v>95</v>
      </c>
      <c r="I6" s="370" t="s">
        <v>96</v>
      </c>
      <c r="J6" s="371" t="s">
        <v>97</v>
      </c>
      <c r="K6" s="370" t="s">
        <v>96</v>
      </c>
      <c r="L6" s="371" t="s">
        <v>97</v>
      </c>
      <c r="M6" s="371" t="s">
        <v>3124</v>
      </c>
      <c r="N6" s="372">
        <v>1</v>
      </c>
      <c r="O6" s="373">
        <v>42359</v>
      </c>
      <c r="P6" s="373">
        <v>40328</v>
      </c>
      <c r="Q6" s="373">
        <v>45087</v>
      </c>
      <c r="R6" s="373">
        <v>52767</v>
      </c>
      <c r="S6" s="374">
        <v>40505</v>
      </c>
      <c r="T6" s="374">
        <v>45415</v>
      </c>
      <c r="U6" s="374">
        <v>53151</v>
      </c>
      <c r="V6" s="374">
        <v>43608</v>
      </c>
      <c r="W6" s="373">
        <v>9919</v>
      </c>
      <c r="X6" s="373">
        <v>8532</v>
      </c>
      <c r="Y6" s="373">
        <v>9273</v>
      </c>
      <c r="Z6" s="373">
        <v>10166</v>
      </c>
      <c r="AA6" s="374">
        <v>8709</v>
      </c>
      <c r="AB6" s="374">
        <v>9620</v>
      </c>
      <c r="AC6" s="374">
        <v>10572</v>
      </c>
      <c r="AD6" s="374">
        <v>8673</v>
      </c>
      <c r="AE6" s="373">
        <v>610</v>
      </c>
      <c r="AF6" s="373">
        <v>571</v>
      </c>
      <c r="AG6" s="373">
        <v>558</v>
      </c>
      <c r="AH6" s="373">
        <v>585</v>
      </c>
      <c r="AI6" s="374">
        <v>532</v>
      </c>
      <c r="AJ6" s="374">
        <v>399</v>
      </c>
      <c r="AK6" s="374">
        <v>529</v>
      </c>
      <c r="AL6" s="374">
        <v>484</v>
      </c>
      <c r="AM6" s="226">
        <v>32439</v>
      </c>
      <c r="AN6" s="226">
        <v>31797</v>
      </c>
      <c r="AO6" s="226">
        <v>35814</v>
      </c>
      <c r="AP6" s="226">
        <v>42602</v>
      </c>
      <c r="AQ6" s="227">
        <v>31797</v>
      </c>
      <c r="AR6" s="227">
        <v>35796</v>
      </c>
      <c r="AS6" s="227">
        <v>42580</v>
      </c>
      <c r="AT6" s="227">
        <v>34935</v>
      </c>
      <c r="AU6" s="226">
        <v>11104</v>
      </c>
      <c r="AV6" s="226">
        <v>12649</v>
      </c>
      <c r="AW6" s="226">
        <v>14036</v>
      </c>
      <c r="AX6" s="226">
        <v>16217</v>
      </c>
      <c r="AY6" s="227">
        <v>12649</v>
      </c>
      <c r="AZ6" s="227">
        <v>14036</v>
      </c>
      <c r="BA6" s="227">
        <v>16216</v>
      </c>
      <c r="BB6" s="227">
        <v>14155</v>
      </c>
      <c r="BC6" s="226">
        <f t="shared" si="7"/>
        <v>18626</v>
      </c>
      <c r="BD6" s="226">
        <f t="shared" si="7"/>
        <v>14217</v>
      </c>
      <c r="BE6" s="226">
        <f t="shared" si="0"/>
        <v>16704</v>
      </c>
      <c r="BF6" s="226">
        <f t="shared" si="0"/>
        <v>20738</v>
      </c>
      <c r="BG6" s="218">
        <f t="shared" si="0"/>
        <v>13701</v>
      </c>
      <c r="BH6" s="218">
        <f t="shared" si="0"/>
        <v>15653</v>
      </c>
      <c r="BI6" s="218">
        <f t="shared" si="0"/>
        <v>20093</v>
      </c>
      <c r="BJ6" s="218">
        <f t="shared" si="0"/>
        <v>14548</v>
      </c>
      <c r="BK6" s="226">
        <f t="shared" si="1"/>
        <v>2709</v>
      </c>
      <c r="BL6" s="226">
        <f t="shared" si="1"/>
        <v>4931</v>
      </c>
      <c r="BM6" s="226">
        <f t="shared" si="1"/>
        <v>5074</v>
      </c>
      <c r="BN6" s="226">
        <f t="shared" si="1"/>
        <v>5647</v>
      </c>
      <c r="BO6" s="227">
        <f t="shared" si="1"/>
        <v>5447</v>
      </c>
      <c r="BP6" s="227">
        <f t="shared" si="1"/>
        <v>6107</v>
      </c>
      <c r="BQ6" s="227">
        <f t="shared" si="1"/>
        <v>6271</v>
      </c>
      <c r="BR6" s="227">
        <f t="shared" si="1"/>
        <v>6232</v>
      </c>
      <c r="BS6" s="226">
        <v>3512</v>
      </c>
      <c r="BT6" s="226">
        <v>4931</v>
      </c>
      <c r="BU6" s="226">
        <v>5074</v>
      </c>
      <c r="BV6" s="226">
        <v>5647</v>
      </c>
      <c r="BW6" s="227">
        <v>5447</v>
      </c>
      <c r="BX6" s="227">
        <v>6107</v>
      </c>
      <c r="BY6" s="227">
        <v>6271</v>
      </c>
      <c r="BZ6" s="227">
        <v>6232</v>
      </c>
      <c r="CA6" s="226">
        <v>803</v>
      </c>
      <c r="CB6" s="226">
        <f>IFERROR(VLOOKUP($G6,[12]ITEM!$B$2:$AC$939,26,0),0)</f>
        <v>0</v>
      </c>
      <c r="CC6" s="226">
        <f>IFERROR(VLOOKUP($G6,[12]ITEM!$B$2:$AC$939,27,0),0)</f>
        <v>0</v>
      </c>
      <c r="CD6" s="226">
        <f>IFERROR(VLOOKUP($G6,[12]ITEM!$B$2:$AC$939,28,0),0)</f>
        <v>0</v>
      </c>
      <c r="CE6" s="227">
        <v>0</v>
      </c>
      <c r="CF6" s="227">
        <v>0</v>
      </c>
      <c r="CG6" s="227">
        <v>0</v>
      </c>
      <c r="CH6" s="227">
        <v>0</v>
      </c>
      <c r="CI6" s="375"/>
      <c r="CJ6" s="226">
        <f t="shared" si="2"/>
        <v>18625</v>
      </c>
      <c r="CK6" s="226">
        <f t="shared" si="2"/>
        <v>17828</v>
      </c>
      <c r="CL6" s="226">
        <f t="shared" si="2"/>
        <v>18157</v>
      </c>
      <c r="CM6" s="226">
        <f t="shared" si="2"/>
        <v>20813</v>
      </c>
      <c r="CN6" s="227">
        <f t="shared" si="2"/>
        <v>13701</v>
      </c>
      <c r="CO6" s="227">
        <f t="shared" si="2"/>
        <v>14961.222207494417</v>
      </c>
      <c r="CP6" s="227">
        <f t="shared" si="2"/>
        <v>17283.189595370997</v>
      </c>
      <c r="CQ6" s="227">
        <f t="shared" si="2"/>
        <v>15073.981543422364</v>
      </c>
      <c r="CR6" s="226">
        <v>10381</v>
      </c>
      <c r="CS6" s="226">
        <v>8100</v>
      </c>
      <c r="CT6" s="226">
        <v>9123</v>
      </c>
      <c r="CU6" s="226">
        <v>10852</v>
      </c>
      <c r="CV6" s="227">
        <f t="shared" si="8"/>
        <v>9758</v>
      </c>
      <c r="CW6" s="227">
        <f>CV6*(1+('[13]GROWTH (YoY)'!AR6/100))</f>
        <v>10985.222207494417</v>
      </c>
      <c r="CX6" s="227">
        <f>CW6*(1+('[13]GROWTH (YoY)'!AS6/100))</f>
        <v>13067.189595370999</v>
      </c>
      <c r="CY6" s="227">
        <f>CX6*(1+('[13]GROWTH (YoY)'!AT6/100))</f>
        <v>10720.981543422364</v>
      </c>
      <c r="CZ6" s="226">
        <v>5874</v>
      </c>
      <c r="DA6" s="226">
        <v>5901</v>
      </c>
      <c r="DB6" s="226">
        <v>5146</v>
      </c>
      <c r="DC6" s="226">
        <v>5655</v>
      </c>
      <c r="DD6" s="227">
        <v>334</v>
      </c>
      <c r="DE6" s="227">
        <v>292</v>
      </c>
      <c r="DF6" s="227">
        <v>315</v>
      </c>
      <c r="DG6" s="227">
        <v>326</v>
      </c>
      <c r="DH6" s="226">
        <v>2370</v>
      </c>
      <c r="DI6" s="226">
        <v>3827</v>
      </c>
      <c r="DJ6" s="226">
        <v>3888</v>
      </c>
      <c r="DK6" s="226">
        <v>4306</v>
      </c>
      <c r="DL6" s="227">
        <v>3609</v>
      </c>
      <c r="DM6" s="227">
        <v>3684</v>
      </c>
      <c r="DN6" s="227">
        <v>3901</v>
      </c>
      <c r="DO6" s="227">
        <v>4027</v>
      </c>
      <c r="DP6" s="376">
        <f t="shared" si="3"/>
        <v>1</v>
      </c>
      <c r="DQ6" s="226">
        <f t="shared" si="3"/>
        <v>-3611</v>
      </c>
      <c r="DR6" s="226">
        <f t="shared" si="3"/>
        <v>-1453</v>
      </c>
      <c r="DS6" s="226">
        <f t="shared" si="3"/>
        <v>-75</v>
      </c>
      <c r="DT6" s="227">
        <f t="shared" si="3"/>
        <v>0</v>
      </c>
      <c r="DU6" s="227">
        <f t="shared" si="3"/>
        <v>691.77779250558342</v>
      </c>
      <c r="DV6" s="227">
        <f t="shared" si="3"/>
        <v>2809.8104046290027</v>
      </c>
      <c r="DW6" s="227">
        <f t="shared" si="3"/>
        <v>-525.98154342236376</v>
      </c>
      <c r="DX6" s="377">
        <f t="shared" si="9"/>
        <v>0.23416511249085201</v>
      </c>
      <c r="DY6" s="377">
        <f t="shared" si="4"/>
        <v>0.21156516564173775</v>
      </c>
      <c r="DZ6" s="377">
        <f t="shared" si="4"/>
        <v>0.20566903985627785</v>
      </c>
      <c r="EA6" s="377">
        <f t="shared" si="4"/>
        <v>0.19265829021926584</v>
      </c>
      <c r="EB6" s="378">
        <f t="shared" si="4"/>
        <v>0.2150104925317862</v>
      </c>
      <c r="EC6" s="378">
        <f t="shared" si="4"/>
        <v>0.21182428712980292</v>
      </c>
      <c r="ED6" s="378">
        <f t="shared" si="4"/>
        <v>0.19890500649094089</v>
      </c>
      <c r="EE6" s="378">
        <f t="shared" si="4"/>
        <v>0.19888552559163455</v>
      </c>
      <c r="EG6" s="226">
        <v>34595</v>
      </c>
      <c r="EH6" s="226">
        <v>10610</v>
      </c>
      <c r="EI6" s="226">
        <v>23985</v>
      </c>
      <c r="EJ6" s="226">
        <v>3819</v>
      </c>
      <c r="EK6" s="226">
        <v>33204</v>
      </c>
      <c r="EL6" s="226">
        <v>298963</v>
      </c>
      <c r="EM6" s="226">
        <v>298116</v>
      </c>
      <c r="EN6" s="379">
        <f t="shared" si="10"/>
        <v>0.30669171845642434</v>
      </c>
      <c r="EO6" s="226">
        <f t="shared" si="11"/>
        <v>15.92245153220763</v>
      </c>
      <c r="EP6" s="379">
        <f t="shared" si="12"/>
        <v>0.95979187743893624</v>
      </c>
      <c r="EQ6" s="226">
        <f t="shared" si="13"/>
        <v>111063.91091874245</v>
      </c>
      <c r="ER6" s="226">
        <f t="shared" si="14"/>
        <v>1067.5374686363698</v>
      </c>
      <c r="ES6" s="292"/>
      <c r="ET6" s="227">
        <v>46425</v>
      </c>
      <c r="EU6" s="227">
        <v>14433</v>
      </c>
      <c r="EV6" s="227">
        <v>31992</v>
      </c>
      <c r="EW6" s="227">
        <v>5852</v>
      </c>
      <c r="EX6" s="227">
        <v>63204</v>
      </c>
      <c r="EY6" s="227">
        <v>316414</v>
      </c>
      <c r="EZ6" s="227">
        <v>315958</v>
      </c>
      <c r="FA6" s="380">
        <f t="shared" si="15"/>
        <v>0.3108885298869144</v>
      </c>
      <c r="FB6" s="228">
        <f t="shared" si="16"/>
        <v>18.292073018254566</v>
      </c>
      <c r="FC6" s="380">
        <f t="shared" si="17"/>
        <v>1.3614216478190631</v>
      </c>
      <c r="FD6" s="227">
        <f t="shared" si="18"/>
        <v>199750.95918638239</v>
      </c>
      <c r="FE6" s="227">
        <f t="shared" si="19"/>
        <v>1543.4540877795996</v>
      </c>
      <c r="FF6" s="227">
        <v>32528</v>
      </c>
      <c r="FG6" s="228">
        <f t="shared" si="20"/>
        <v>39.781111657648793</v>
      </c>
      <c r="FH6" s="227">
        <v>12940</v>
      </c>
      <c r="FI6" s="227">
        <v>32528</v>
      </c>
      <c r="FJ6" s="227">
        <v>445</v>
      </c>
      <c r="FK6" s="227">
        <f t="shared" si="5"/>
        <v>19143</v>
      </c>
      <c r="FL6" s="227">
        <v>2313</v>
      </c>
      <c r="FM6" s="227">
        <f t="shared" si="6"/>
        <v>16830</v>
      </c>
      <c r="FZ6" s="229"/>
      <c r="GA6" s="229"/>
      <c r="GB6" s="229"/>
      <c r="GC6" s="229"/>
      <c r="GD6" s="229"/>
    </row>
    <row r="7" spans="1:186" s="368" customFormat="1">
      <c r="A7" s="287" t="s">
        <v>83</v>
      </c>
      <c r="B7" s="369" t="s">
        <v>84</v>
      </c>
      <c r="C7" s="287" t="s">
        <v>85</v>
      </c>
      <c r="D7" s="370" t="s">
        <v>3123</v>
      </c>
      <c r="E7" s="369" t="s">
        <v>86</v>
      </c>
      <c r="F7" s="370">
        <v>4</v>
      </c>
      <c r="G7" s="371" t="s">
        <v>98</v>
      </c>
      <c r="H7" s="371" t="s">
        <v>99</v>
      </c>
      <c r="I7" s="370" t="s">
        <v>96</v>
      </c>
      <c r="J7" s="371" t="s">
        <v>97</v>
      </c>
      <c r="K7" s="370" t="s">
        <v>96</v>
      </c>
      <c r="L7" s="371" t="s">
        <v>97</v>
      </c>
      <c r="M7" s="371" t="s">
        <v>3124</v>
      </c>
      <c r="N7" s="372">
        <v>1</v>
      </c>
      <c r="O7" s="373">
        <v>6566</v>
      </c>
      <c r="P7" s="373">
        <v>7682</v>
      </c>
      <c r="Q7" s="373">
        <v>8780</v>
      </c>
      <c r="R7" s="373">
        <v>10731</v>
      </c>
      <c r="S7" s="374">
        <v>7715</v>
      </c>
      <c r="T7" s="374">
        <v>8845</v>
      </c>
      <c r="U7" s="374">
        <v>10810</v>
      </c>
      <c r="V7" s="374">
        <v>8869</v>
      </c>
      <c r="W7" s="373">
        <v>1538</v>
      </c>
      <c r="X7" s="373">
        <v>1625</v>
      </c>
      <c r="Y7" s="373">
        <v>1806</v>
      </c>
      <c r="Z7" s="373">
        <v>2067</v>
      </c>
      <c r="AA7" s="374">
        <v>1659</v>
      </c>
      <c r="AB7" s="374">
        <v>1873</v>
      </c>
      <c r="AC7" s="374">
        <v>2150</v>
      </c>
      <c r="AD7" s="374">
        <v>1764</v>
      </c>
      <c r="AE7" s="373">
        <v>95</v>
      </c>
      <c r="AF7" s="373">
        <v>101</v>
      </c>
      <c r="AG7" s="373">
        <v>99</v>
      </c>
      <c r="AH7" s="373">
        <v>103</v>
      </c>
      <c r="AI7" s="374">
        <v>108</v>
      </c>
      <c r="AJ7" s="374">
        <v>78</v>
      </c>
      <c r="AK7" s="374">
        <v>101</v>
      </c>
      <c r="AL7" s="374">
        <v>98</v>
      </c>
      <c r="AM7" s="226">
        <v>5028</v>
      </c>
      <c r="AN7" s="226">
        <v>6057</v>
      </c>
      <c r="AO7" s="226">
        <v>6975</v>
      </c>
      <c r="AP7" s="226">
        <v>8664</v>
      </c>
      <c r="AQ7" s="227">
        <v>6057</v>
      </c>
      <c r="AR7" s="227">
        <v>6971</v>
      </c>
      <c r="AS7" s="227">
        <v>8660</v>
      </c>
      <c r="AT7" s="227">
        <v>7105</v>
      </c>
      <c r="AU7" s="226">
        <v>721</v>
      </c>
      <c r="AV7" s="226">
        <v>994</v>
      </c>
      <c r="AW7" s="226">
        <v>1130</v>
      </c>
      <c r="AX7" s="226">
        <v>1394</v>
      </c>
      <c r="AY7" s="227">
        <v>994</v>
      </c>
      <c r="AZ7" s="227">
        <v>1129</v>
      </c>
      <c r="BA7" s="227">
        <v>1393</v>
      </c>
      <c r="BB7" s="227">
        <v>1204</v>
      </c>
      <c r="BC7" s="226">
        <f t="shared" si="7"/>
        <v>3848</v>
      </c>
      <c r="BD7" s="226">
        <f t="shared" si="7"/>
        <v>4412</v>
      </c>
      <c r="BE7" s="226">
        <f t="shared" si="0"/>
        <v>5196</v>
      </c>
      <c r="BF7" s="226">
        <f t="shared" si="0"/>
        <v>6546</v>
      </c>
      <c r="BG7" s="218">
        <f t="shared" si="0"/>
        <v>5015</v>
      </c>
      <c r="BH7" s="218">
        <f t="shared" si="0"/>
        <v>5770</v>
      </c>
      <c r="BI7" s="218">
        <f t="shared" si="0"/>
        <v>7183</v>
      </c>
      <c r="BJ7" s="218">
        <f t="shared" si="0"/>
        <v>5873</v>
      </c>
      <c r="BK7" s="226">
        <f t="shared" si="1"/>
        <v>459</v>
      </c>
      <c r="BL7" s="226">
        <f t="shared" si="1"/>
        <v>651</v>
      </c>
      <c r="BM7" s="226">
        <f t="shared" si="1"/>
        <v>649</v>
      </c>
      <c r="BN7" s="226">
        <f t="shared" si="1"/>
        <v>724</v>
      </c>
      <c r="BO7" s="227">
        <f t="shared" si="1"/>
        <v>48</v>
      </c>
      <c r="BP7" s="227">
        <f t="shared" si="1"/>
        <v>72</v>
      </c>
      <c r="BQ7" s="227">
        <f t="shared" si="1"/>
        <v>84</v>
      </c>
      <c r="BR7" s="227">
        <f t="shared" si="1"/>
        <v>28</v>
      </c>
      <c r="BS7" s="226">
        <v>478</v>
      </c>
      <c r="BT7" s="226">
        <v>651</v>
      </c>
      <c r="BU7" s="226">
        <v>649</v>
      </c>
      <c r="BV7" s="226">
        <v>724</v>
      </c>
      <c r="BW7" s="227">
        <v>48</v>
      </c>
      <c r="BX7" s="227">
        <v>72</v>
      </c>
      <c r="BY7" s="227">
        <v>84</v>
      </c>
      <c r="BZ7" s="227">
        <v>48</v>
      </c>
      <c r="CA7" s="226">
        <v>19</v>
      </c>
      <c r="CB7" s="226">
        <f>IFERROR(VLOOKUP($G7,[12]ITEM!$B$2:$AC$939,26,0),0)</f>
        <v>0</v>
      </c>
      <c r="CC7" s="226">
        <f>IFERROR(VLOOKUP($G7,[12]ITEM!$B$2:$AC$939,27,0),0)</f>
        <v>0</v>
      </c>
      <c r="CD7" s="226">
        <f>IFERROR(VLOOKUP($G7,[12]ITEM!$B$2:$AC$939,28,0),0)</f>
        <v>0</v>
      </c>
      <c r="CE7" s="227">
        <v>0</v>
      </c>
      <c r="CF7" s="227">
        <v>0</v>
      </c>
      <c r="CG7" s="227">
        <v>0</v>
      </c>
      <c r="CH7" s="227">
        <v>20</v>
      </c>
      <c r="CI7" s="375"/>
      <c r="CJ7" s="226">
        <f t="shared" si="2"/>
        <v>3849</v>
      </c>
      <c r="CK7" s="226">
        <f t="shared" si="2"/>
        <v>4962</v>
      </c>
      <c r="CL7" s="226">
        <f t="shared" si="2"/>
        <v>4528</v>
      </c>
      <c r="CM7" s="226">
        <f t="shared" si="2"/>
        <v>5049</v>
      </c>
      <c r="CN7" s="227">
        <f t="shared" si="2"/>
        <v>5015</v>
      </c>
      <c r="CO7" s="227">
        <f t="shared" si="2"/>
        <v>5119.9007424528118</v>
      </c>
      <c r="CP7" s="227">
        <f t="shared" si="2"/>
        <v>5964.968828054969</v>
      </c>
      <c r="CQ7" s="227">
        <f t="shared" si="2"/>
        <v>5435.6331516194432</v>
      </c>
      <c r="CR7" s="226">
        <v>444</v>
      </c>
      <c r="CS7" s="226">
        <v>425</v>
      </c>
      <c r="CT7" s="226">
        <v>490</v>
      </c>
      <c r="CU7" s="226">
        <v>608</v>
      </c>
      <c r="CV7" s="227">
        <f t="shared" si="8"/>
        <v>2389</v>
      </c>
      <c r="CW7" s="227">
        <f>CV7*(1+('[13]GROWTH (YoY)'!AR7/100))</f>
        <v>2749.9007424528113</v>
      </c>
      <c r="CX7" s="227">
        <f>CW7*(1+('[13]GROWTH (YoY)'!AS7/100))</f>
        <v>3415.9688280549685</v>
      </c>
      <c r="CY7" s="227">
        <f>CX7*(1+('[13]GROWTH (YoY)'!AT7/100))</f>
        <v>2802.6331516194432</v>
      </c>
      <c r="CZ7" s="226">
        <v>3018</v>
      </c>
      <c r="DA7" s="226">
        <v>3970</v>
      </c>
      <c r="DB7" s="226">
        <v>3462</v>
      </c>
      <c r="DC7" s="226">
        <v>3805</v>
      </c>
      <c r="DD7" s="227">
        <v>2091</v>
      </c>
      <c r="DE7" s="227">
        <v>1824</v>
      </c>
      <c r="DF7" s="227">
        <v>1973</v>
      </c>
      <c r="DG7" s="227">
        <v>2038</v>
      </c>
      <c r="DH7" s="226">
        <v>387</v>
      </c>
      <c r="DI7" s="226">
        <v>567</v>
      </c>
      <c r="DJ7" s="226">
        <v>576</v>
      </c>
      <c r="DK7" s="226">
        <v>636</v>
      </c>
      <c r="DL7" s="227">
        <v>535</v>
      </c>
      <c r="DM7" s="227">
        <v>546</v>
      </c>
      <c r="DN7" s="227">
        <v>576</v>
      </c>
      <c r="DO7" s="227">
        <v>595</v>
      </c>
      <c r="DP7" s="376">
        <f t="shared" si="3"/>
        <v>-1</v>
      </c>
      <c r="DQ7" s="226">
        <f t="shared" si="3"/>
        <v>-550</v>
      </c>
      <c r="DR7" s="226">
        <f t="shared" si="3"/>
        <v>668</v>
      </c>
      <c r="DS7" s="226">
        <f t="shared" si="3"/>
        <v>1497</v>
      </c>
      <c r="DT7" s="227">
        <f t="shared" si="3"/>
        <v>0</v>
      </c>
      <c r="DU7" s="227">
        <f t="shared" si="3"/>
        <v>650.09925754718824</v>
      </c>
      <c r="DV7" s="227">
        <f t="shared" si="3"/>
        <v>1218.031171945031</v>
      </c>
      <c r="DW7" s="227">
        <f t="shared" si="3"/>
        <v>437.3668483805568</v>
      </c>
      <c r="DX7" s="377">
        <f t="shared" si="9"/>
        <v>0.23423697837343893</v>
      </c>
      <c r="DY7" s="377">
        <f t="shared" si="4"/>
        <v>0.2115334548294715</v>
      </c>
      <c r="DZ7" s="377">
        <f t="shared" si="4"/>
        <v>0.20569476082004556</v>
      </c>
      <c r="EA7" s="377">
        <f t="shared" si="4"/>
        <v>0.19261951355884821</v>
      </c>
      <c r="EB7" s="378">
        <f t="shared" si="4"/>
        <v>0.2150356448476993</v>
      </c>
      <c r="EC7" s="378">
        <f t="shared" si="4"/>
        <v>0.21175805539853024</v>
      </c>
      <c r="ED7" s="378">
        <f t="shared" si="4"/>
        <v>0.19888991674375578</v>
      </c>
      <c r="EE7" s="378">
        <f t="shared" si="4"/>
        <v>0.19889502762430938</v>
      </c>
      <c r="EG7" s="226">
        <v>105</v>
      </c>
      <c r="EH7" s="226">
        <v>43</v>
      </c>
      <c r="EI7" s="226">
        <v>62</v>
      </c>
      <c r="EJ7" s="226">
        <v>18</v>
      </c>
      <c r="EK7" s="226">
        <v>172</v>
      </c>
      <c r="EL7" s="226">
        <v>1502</v>
      </c>
      <c r="EM7" s="226">
        <v>1355</v>
      </c>
      <c r="EN7" s="379">
        <f t="shared" si="10"/>
        <v>0.40952380952380951</v>
      </c>
      <c r="EO7" s="226">
        <f t="shared" si="11"/>
        <v>29.032258064516132</v>
      </c>
      <c r="EP7" s="379">
        <f t="shared" si="12"/>
        <v>1.638095238095238</v>
      </c>
      <c r="EQ7" s="226">
        <f t="shared" si="13"/>
        <v>114513.98135818908</v>
      </c>
      <c r="ER7" s="226">
        <f t="shared" si="14"/>
        <v>1107.0110701107012</v>
      </c>
      <c r="ES7" s="292"/>
      <c r="ET7" s="227">
        <v>737</v>
      </c>
      <c r="EU7" s="227">
        <v>252</v>
      </c>
      <c r="EV7" s="227">
        <v>485</v>
      </c>
      <c r="EW7" s="227">
        <v>121</v>
      </c>
      <c r="EX7" s="227">
        <v>1883</v>
      </c>
      <c r="EY7" s="227">
        <v>7239</v>
      </c>
      <c r="EZ7" s="227">
        <v>6520</v>
      </c>
      <c r="FA7" s="380">
        <f t="shared" si="15"/>
        <v>0.34192672998643148</v>
      </c>
      <c r="FB7" s="228">
        <f t="shared" si="16"/>
        <v>24.948453608247423</v>
      </c>
      <c r="FC7" s="380">
        <f t="shared" si="17"/>
        <v>2.5549525101763906</v>
      </c>
      <c r="FD7" s="227">
        <f t="shared" si="18"/>
        <v>260118.80093935627</v>
      </c>
      <c r="FE7" s="227">
        <f t="shared" si="19"/>
        <v>1546.523517382413</v>
      </c>
      <c r="FF7" s="227">
        <v>5567</v>
      </c>
      <c r="FG7" s="228">
        <f t="shared" si="20"/>
        <v>16.418178552182503</v>
      </c>
      <c r="FH7" s="227">
        <v>914</v>
      </c>
      <c r="FI7" s="227">
        <v>5567</v>
      </c>
      <c r="FJ7" s="227">
        <v>10</v>
      </c>
      <c r="FK7" s="227">
        <f t="shared" si="5"/>
        <v>4643</v>
      </c>
      <c r="FL7" s="227">
        <v>407</v>
      </c>
      <c r="FM7" s="227">
        <f t="shared" si="6"/>
        <v>4236</v>
      </c>
      <c r="FZ7" s="229"/>
      <c r="GA7" s="229"/>
      <c r="GB7" s="229"/>
      <c r="GC7" s="229"/>
      <c r="GD7" s="229"/>
    </row>
    <row r="8" spans="1:186" s="368" customFormat="1">
      <c r="A8" s="287" t="s">
        <v>83</v>
      </c>
      <c r="B8" s="369" t="s">
        <v>84</v>
      </c>
      <c r="C8" s="287" t="s">
        <v>85</v>
      </c>
      <c r="D8" s="370" t="s">
        <v>3123</v>
      </c>
      <c r="E8" s="369" t="s">
        <v>86</v>
      </c>
      <c r="F8" s="370">
        <v>5</v>
      </c>
      <c r="G8" s="371" t="s">
        <v>100</v>
      </c>
      <c r="H8" s="371" t="s">
        <v>101</v>
      </c>
      <c r="I8" s="370" t="s">
        <v>102</v>
      </c>
      <c r="J8" s="371" t="s">
        <v>103</v>
      </c>
      <c r="K8" s="370" t="s">
        <v>102</v>
      </c>
      <c r="L8" s="371" t="s">
        <v>104</v>
      </c>
      <c r="M8" s="371" t="s">
        <v>3124</v>
      </c>
      <c r="N8" s="372">
        <v>1</v>
      </c>
      <c r="O8" s="373">
        <v>8483</v>
      </c>
      <c r="P8" s="373">
        <v>11631</v>
      </c>
      <c r="Q8" s="373">
        <v>13017</v>
      </c>
      <c r="R8" s="373">
        <v>14470</v>
      </c>
      <c r="S8" s="374">
        <v>11684</v>
      </c>
      <c r="T8" s="374">
        <v>13077</v>
      </c>
      <c r="U8" s="374">
        <v>14474</v>
      </c>
      <c r="V8" s="374">
        <v>15197</v>
      </c>
      <c r="W8" s="373">
        <v>4643</v>
      </c>
      <c r="X8" s="373">
        <v>4223</v>
      </c>
      <c r="Y8" s="373">
        <v>4727</v>
      </c>
      <c r="Z8" s="373">
        <v>5254</v>
      </c>
      <c r="AA8" s="374">
        <v>4276</v>
      </c>
      <c r="AB8" s="374">
        <v>4797</v>
      </c>
      <c r="AC8" s="374">
        <v>5318</v>
      </c>
      <c r="AD8" s="374">
        <v>5584</v>
      </c>
      <c r="AE8" s="373">
        <v>72</v>
      </c>
      <c r="AF8" s="373">
        <v>115</v>
      </c>
      <c r="AG8" s="373">
        <v>113</v>
      </c>
      <c r="AH8" s="373">
        <v>118</v>
      </c>
      <c r="AI8" s="374">
        <v>145</v>
      </c>
      <c r="AJ8" s="374">
        <v>199</v>
      </c>
      <c r="AK8" s="374">
        <v>123</v>
      </c>
      <c r="AL8" s="374">
        <v>133</v>
      </c>
      <c r="AM8" s="226">
        <v>3840</v>
      </c>
      <c r="AN8" s="226">
        <v>7407</v>
      </c>
      <c r="AO8" s="226">
        <v>8291</v>
      </c>
      <c r="AP8" s="226">
        <v>9216</v>
      </c>
      <c r="AQ8" s="227">
        <v>7407</v>
      </c>
      <c r="AR8" s="227">
        <v>8280</v>
      </c>
      <c r="AS8" s="227">
        <v>9156</v>
      </c>
      <c r="AT8" s="227">
        <v>9613</v>
      </c>
      <c r="AU8" s="226">
        <v>362</v>
      </c>
      <c r="AV8" s="226">
        <v>738</v>
      </c>
      <c r="AW8" s="226">
        <v>842</v>
      </c>
      <c r="AX8" s="226">
        <v>951</v>
      </c>
      <c r="AY8" s="227">
        <v>738</v>
      </c>
      <c r="AZ8" s="227">
        <v>840</v>
      </c>
      <c r="BA8" s="227">
        <v>943</v>
      </c>
      <c r="BB8" s="227">
        <v>1032</v>
      </c>
      <c r="BC8" s="226">
        <f t="shared" si="7"/>
        <v>3506</v>
      </c>
      <c r="BD8" s="226">
        <f t="shared" si="7"/>
        <v>6655</v>
      </c>
      <c r="BE8" s="226">
        <f t="shared" si="0"/>
        <v>7433</v>
      </c>
      <c r="BF8" s="226">
        <f t="shared" si="0"/>
        <v>8250</v>
      </c>
      <c r="BG8" s="218">
        <f t="shared" si="0"/>
        <v>6619</v>
      </c>
      <c r="BH8" s="218">
        <f t="shared" si="0"/>
        <v>7389</v>
      </c>
      <c r="BI8" s="218">
        <f t="shared" si="0"/>
        <v>8160</v>
      </c>
      <c r="BJ8" s="218">
        <f t="shared" si="0"/>
        <v>8524</v>
      </c>
      <c r="BK8" s="226">
        <f t="shared" si="1"/>
        <v>-28</v>
      </c>
      <c r="BL8" s="226">
        <f t="shared" si="1"/>
        <v>14</v>
      </c>
      <c r="BM8" s="226">
        <f t="shared" si="1"/>
        <v>16</v>
      </c>
      <c r="BN8" s="226">
        <f t="shared" si="1"/>
        <v>15</v>
      </c>
      <c r="BO8" s="227">
        <f t="shared" si="1"/>
        <v>50</v>
      </c>
      <c r="BP8" s="227">
        <f t="shared" si="1"/>
        <v>51</v>
      </c>
      <c r="BQ8" s="227">
        <f t="shared" si="1"/>
        <v>53</v>
      </c>
      <c r="BR8" s="227">
        <f t="shared" si="1"/>
        <v>57</v>
      </c>
      <c r="BS8" s="226">
        <v>9</v>
      </c>
      <c r="BT8" s="226">
        <v>14</v>
      </c>
      <c r="BU8" s="226">
        <v>16</v>
      </c>
      <c r="BV8" s="226">
        <v>15</v>
      </c>
      <c r="BW8" s="227">
        <v>50</v>
      </c>
      <c r="BX8" s="227">
        <v>51</v>
      </c>
      <c r="BY8" s="227">
        <v>53</v>
      </c>
      <c r="BZ8" s="227">
        <v>57</v>
      </c>
      <c r="CA8" s="226">
        <v>37</v>
      </c>
      <c r="CB8" s="226">
        <f>IFERROR(VLOOKUP($G8,[12]ITEM!$B$2:$AC$939,26,0),0)</f>
        <v>0</v>
      </c>
      <c r="CC8" s="226">
        <f>IFERROR(VLOOKUP($G8,[12]ITEM!$B$2:$AC$939,27,0),0)</f>
        <v>0</v>
      </c>
      <c r="CD8" s="226">
        <f>IFERROR(VLOOKUP($G8,[12]ITEM!$B$2:$AC$939,28,0),0)</f>
        <v>0</v>
      </c>
      <c r="CE8" s="227">
        <v>0</v>
      </c>
      <c r="CF8" s="227">
        <v>0</v>
      </c>
      <c r="CG8" s="227">
        <v>0</v>
      </c>
      <c r="CH8" s="227">
        <v>0</v>
      </c>
      <c r="CI8" s="375"/>
      <c r="CJ8" s="226">
        <f t="shared" si="2"/>
        <v>3505</v>
      </c>
      <c r="CK8" s="226">
        <f t="shared" si="2"/>
        <v>5539</v>
      </c>
      <c r="CL8" s="226">
        <f t="shared" si="2"/>
        <v>5998</v>
      </c>
      <c r="CM8" s="226">
        <f t="shared" si="2"/>
        <v>6699</v>
      </c>
      <c r="CN8" s="227">
        <f t="shared" si="2"/>
        <v>6619</v>
      </c>
      <c r="CO8" s="227">
        <f t="shared" si="2"/>
        <v>7183.0219770490412</v>
      </c>
      <c r="CP8" s="227">
        <f t="shared" si="2"/>
        <v>7932.8063019693273</v>
      </c>
      <c r="CQ8" s="227">
        <f t="shared" si="2"/>
        <v>8304.7253937817077</v>
      </c>
      <c r="CR8" s="226">
        <v>2676</v>
      </c>
      <c r="CS8" s="226">
        <v>4283</v>
      </c>
      <c r="CT8" s="226">
        <v>4794</v>
      </c>
      <c r="CU8" s="226">
        <v>5329</v>
      </c>
      <c r="CV8" s="227">
        <f t="shared" si="8"/>
        <v>5308</v>
      </c>
      <c r="CW8" s="227">
        <f>CV8*(1+('[13]GROWTH (YoY)'!AR8/100))</f>
        <v>5933.0219770490412</v>
      </c>
      <c r="CX8" s="227">
        <f>CW8*(1+('[13]GROWTH (YoY)'!AS8/100))</f>
        <v>6560.8063019693273</v>
      </c>
      <c r="CY8" s="227">
        <f>CX8*(1+('[13]GROWTH (YoY)'!AT8/100))</f>
        <v>6888.7253937817068</v>
      </c>
      <c r="CZ8" s="226">
        <v>355</v>
      </c>
      <c r="DA8" s="226">
        <v>498</v>
      </c>
      <c r="DB8" s="226">
        <v>434</v>
      </c>
      <c r="DC8" s="226">
        <v>477</v>
      </c>
      <c r="DD8" s="227">
        <v>596</v>
      </c>
      <c r="DE8" s="227">
        <v>520</v>
      </c>
      <c r="DF8" s="227">
        <v>563</v>
      </c>
      <c r="DG8" s="227">
        <v>581</v>
      </c>
      <c r="DH8" s="226">
        <v>474</v>
      </c>
      <c r="DI8" s="226">
        <v>758</v>
      </c>
      <c r="DJ8" s="226">
        <v>770</v>
      </c>
      <c r="DK8" s="226">
        <v>893</v>
      </c>
      <c r="DL8" s="227">
        <v>715</v>
      </c>
      <c r="DM8" s="227">
        <v>730</v>
      </c>
      <c r="DN8" s="227">
        <v>809</v>
      </c>
      <c r="DO8" s="227">
        <v>835</v>
      </c>
      <c r="DP8" s="376">
        <f t="shared" si="3"/>
        <v>1</v>
      </c>
      <c r="DQ8" s="226">
        <f t="shared" si="3"/>
        <v>1116</v>
      </c>
      <c r="DR8" s="226">
        <f t="shared" si="3"/>
        <v>1435</v>
      </c>
      <c r="DS8" s="226">
        <f t="shared" si="3"/>
        <v>1551</v>
      </c>
      <c r="DT8" s="227">
        <f t="shared" si="3"/>
        <v>0</v>
      </c>
      <c r="DU8" s="227">
        <f t="shared" si="3"/>
        <v>205.9780229509588</v>
      </c>
      <c r="DV8" s="227">
        <f t="shared" si="3"/>
        <v>227.19369803067275</v>
      </c>
      <c r="DW8" s="227">
        <f t="shared" si="3"/>
        <v>219.27460621829232</v>
      </c>
      <c r="DX8" s="377">
        <f t="shared" si="9"/>
        <v>0.54732995402569851</v>
      </c>
      <c r="DY8" s="377">
        <f t="shared" si="4"/>
        <v>0.36308142034218899</v>
      </c>
      <c r="DZ8" s="377">
        <f t="shared" si="4"/>
        <v>0.36314050856572178</v>
      </c>
      <c r="EA8" s="377">
        <f t="shared" si="4"/>
        <v>0.36309606081548029</v>
      </c>
      <c r="EB8" s="378">
        <f t="shared" si="4"/>
        <v>0.3659705580280726</v>
      </c>
      <c r="EC8" s="378">
        <f t="shared" si="4"/>
        <v>0.36682725395732968</v>
      </c>
      <c r="ED8" s="378">
        <f t="shared" si="4"/>
        <v>0.36741743816498551</v>
      </c>
      <c r="EE8" s="378">
        <f t="shared" si="4"/>
        <v>0.36744094229124169</v>
      </c>
      <c r="EG8" s="226">
        <v>3854</v>
      </c>
      <c r="EH8" s="226">
        <v>3013</v>
      </c>
      <c r="EI8" s="226">
        <v>842</v>
      </c>
      <c r="EJ8" s="226">
        <v>185</v>
      </c>
      <c r="EK8" s="226">
        <v>978</v>
      </c>
      <c r="EL8" s="226">
        <v>10187</v>
      </c>
      <c r="EM8" s="226">
        <v>9870</v>
      </c>
      <c r="EN8" s="379">
        <f t="shared" si="10"/>
        <v>0.7817851582771147</v>
      </c>
      <c r="EO8" s="226">
        <f t="shared" si="11"/>
        <v>21.971496437054633</v>
      </c>
      <c r="EP8" s="379">
        <f t="shared" si="12"/>
        <v>0.25376232485729111</v>
      </c>
      <c r="EQ8" s="226">
        <f t="shared" si="13"/>
        <v>96004.711887700003</v>
      </c>
      <c r="ER8" s="226">
        <f t="shared" si="14"/>
        <v>1561.9723066531578</v>
      </c>
      <c r="ES8" s="292"/>
      <c r="ET8" s="227">
        <v>9058</v>
      </c>
      <c r="EU8" s="227">
        <v>6923</v>
      </c>
      <c r="EV8" s="227">
        <v>2135</v>
      </c>
      <c r="EW8" s="227">
        <v>478</v>
      </c>
      <c r="EX8" s="227">
        <v>2317</v>
      </c>
      <c r="EY8" s="227">
        <v>19673</v>
      </c>
      <c r="EZ8" s="227">
        <v>19128</v>
      </c>
      <c r="FA8" s="380">
        <f t="shared" si="15"/>
        <v>0.76429675425038635</v>
      </c>
      <c r="FB8" s="228">
        <f t="shared" si="16"/>
        <v>22.388758782201403</v>
      </c>
      <c r="FC8" s="380">
        <f t="shared" si="17"/>
        <v>0.25579598145285937</v>
      </c>
      <c r="FD8" s="227">
        <f t="shared" si="18"/>
        <v>117775.63157627205</v>
      </c>
      <c r="FE8" s="227">
        <f t="shared" si="19"/>
        <v>2082.4620103164648</v>
      </c>
      <c r="FF8" s="227">
        <v>6833</v>
      </c>
      <c r="FG8" s="228">
        <f t="shared" si="20"/>
        <v>9.9517049612176205</v>
      </c>
      <c r="FH8" s="227">
        <v>680</v>
      </c>
      <c r="FI8" s="227">
        <v>6833</v>
      </c>
      <c r="FJ8" s="227">
        <v>75</v>
      </c>
      <c r="FK8" s="227">
        <f t="shared" si="5"/>
        <v>6078</v>
      </c>
      <c r="FL8" s="227">
        <v>594</v>
      </c>
      <c r="FM8" s="227">
        <f t="shared" si="6"/>
        <v>5484</v>
      </c>
      <c r="FZ8" s="229"/>
      <c r="GA8" s="229"/>
      <c r="GB8" s="229"/>
      <c r="GC8" s="229"/>
      <c r="GD8" s="229"/>
    </row>
    <row r="9" spans="1:186" s="368" customFormat="1">
      <c r="A9" s="287" t="s">
        <v>83</v>
      </c>
      <c r="B9" s="369" t="s">
        <v>84</v>
      </c>
      <c r="C9" s="287" t="s">
        <v>85</v>
      </c>
      <c r="D9" s="370" t="s">
        <v>3123</v>
      </c>
      <c r="E9" s="369" t="s">
        <v>86</v>
      </c>
      <c r="F9" s="370">
        <v>6</v>
      </c>
      <c r="G9" s="371" t="s">
        <v>105</v>
      </c>
      <c r="H9" s="381" t="s">
        <v>106</v>
      </c>
      <c r="I9" s="370" t="s">
        <v>102</v>
      </c>
      <c r="J9" s="371" t="s">
        <v>103</v>
      </c>
      <c r="K9" s="370" t="s">
        <v>102</v>
      </c>
      <c r="L9" s="371" t="s">
        <v>104</v>
      </c>
      <c r="M9" s="371" t="s">
        <v>3124</v>
      </c>
      <c r="N9" s="372">
        <v>1</v>
      </c>
      <c r="O9" s="373">
        <v>409</v>
      </c>
      <c r="P9" s="373">
        <v>433</v>
      </c>
      <c r="Q9" s="373">
        <v>485</v>
      </c>
      <c r="R9" s="373">
        <v>539</v>
      </c>
      <c r="S9" s="374">
        <v>435</v>
      </c>
      <c r="T9" s="374">
        <v>487</v>
      </c>
      <c r="U9" s="374">
        <v>541</v>
      </c>
      <c r="V9" s="374">
        <v>575</v>
      </c>
      <c r="W9" s="373">
        <v>224</v>
      </c>
      <c r="X9" s="373">
        <v>157</v>
      </c>
      <c r="Y9" s="373">
        <v>176</v>
      </c>
      <c r="Z9" s="373">
        <v>196</v>
      </c>
      <c r="AA9" s="374">
        <v>159</v>
      </c>
      <c r="AB9" s="374">
        <v>179</v>
      </c>
      <c r="AC9" s="374">
        <v>199</v>
      </c>
      <c r="AD9" s="374">
        <v>211</v>
      </c>
      <c r="AE9" s="373">
        <v>3</v>
      </c>
      <c r="AF9" s="373">
        <v>4</v>
      </c>
      <c r="AG9" s="373">
        <v>4</v>
      </c>
      <c r="AH9" s="373">
        <v>4</v>
      </c>
      <c r="AI9" s="374">
        <v>5</v>
      </c>
      <c r="AJ9" s="374">
        <v>7</v>
      </c>
      <c r="AK9" s="374">
        <v>5</v>
      </c>
      <c r="AL9" s="374">
        <v>5</v>
      </c>
      <c r="AM9" s="226">
        <v>185</v>
      </c>
      <c r="AN9" s="226">
        <v>276</v>
      </c>
      <c r="AO9" s="226">
        <v>309</v>
      </c>
      <c r="AP9" s="226">
        <v>343</v>
      </c>
      <c r="AQ9" s="227">
        <v>276</v>
      </c>
      <c r="AR9" s="227">
        <v>308</v>
      </c>
      <c r="AS9" s="227">
        <v>343</v>
      </c>
      <c r="AT9" s="227">
        <v>364</v>
      </c>
      <c r="AU9" s="226">
        <v>44</v>
      </c>
      <c r="AV9" s="226">
        <v>69</v>
      </c>
      <c r="AW9" s="226">
        <v>78</v>
      </c>
      <c r="AX9" s="226">
        <v>88</v>
      </c>
      <c r="AY9" s="227">
        <v>69</v>
      </c>
      <c r="AZ9" s="227">
        <v>78</v>
      </c>
      <c r="BA9" s="227">
        <v>87</v>
      </c>
      <c r="BB9" s="227">
        <v>93</v>
      </c>
      <c r="BC9" s="226">
        <f t="shared" si="7"/>
        <v>141</v>
      </c>
      <c r="BD9" s="226">
        <f t="shared" si="7"/>
        <v>207</v>
      </c>
      <c r="BE9" s="226">
        <f t="shared" si="0"/>
        <v>231</v>
      </c>
      <c r="BF9" s="226">
        <f t="shared" si="0"/>
        <v>255</v>
      </c>
      <c r="BG9" s="218">
        <f t="shared" si="0"/>
        <v>207</v>
      </c>
      <c r="BH9" s="218">
        <f t="shared" si="0"/>
        <v>230</v>
      </c>
      <c r="BI9" s="218">
        <f t="shared" si="0"/>
        <v>256</v>
      </c>
      <c r="BJ9" s="218">
        <f t="shared" si="0"/>
        <v>271</v>
      </c>
      <c r="BK9" s="226">
        <f t="shared" si="1"/>
        <v>0</v>
      </c>
      <c r="BL9" s="226">
        <f t="shared" si="1"/>
        <v>0</v>
      </c>
      <c r="BM9" s="226">
        <f t="shared" si="1"/>
        <v>0</v>
      </c>
      <c r="BN9" s="226">
        <f t="shared" si="1"/>
        <v>0</v>
      </c>
      <c r="BO9" s="227">
        <f t="shared" si="1"/>
        <v>0</v>
      </c>
      <c r="BP9" s="227">
        <f t="shared" si="1"/>
        <v>0</v>
      </c>
      <c r="BQ9" s="227">
        <f t="shared" si="1"/>
        <v>0</v>
      </c>
      <c r="BR9" s="227">
        <f t="shared" si="1"/>
        <v>0</v>
      </c>
      <c r="BS9" s="226">
        <v>0</v>
      </c>
      <c r="BT9" s="226">
        <v>0</v>
      </c>
      <c r="BU9" s="226">
        <v>0</v>
      </c>
      <c r="BV9" s="226">
        <v>0</v>
      </c>
      <c r="BW9" s="227">
        <v>0</v>
      </c>
      <c r="BX9" s="227">
        <v>0</v>
      </c>
      <c r="BY9" s="227">
        <v>0</v>
      </c>
      <c r="BZ9" s="227">
        <v>0</v>
      </c>
      <c r="CA9" s="226">
        <v>0</v>
      </c>
      <c r="CB9" s="226">
        <f>IFERROR(VLOOKUP($G9,[12]ITEM!$B$2:$AC$939,26,0),0)</f>
        <v>0</v>
      </c>
      <c r="CC9" s="226">
        <f>IFERROR(VLOOKUP($G9,[12]ITEM!$B$2:$AC$939,27,0),0)</f>
        <v>0</v>
      </c>
      <c r="CD9" s="226">
        <f>IFERROR(VLOOKUP($G9,[12]ITEM!$B$2:$AC$939,28,0),0)</f>
        <v>0</v>
      </c>
      <c r="CE9" s="227">
        <v>0</v>
      </c>
      <c r="CF9" s="227">
        <v>0</v>
      </c>
      <c r="CG9" s="227">
        <v>0</v>
      </c>
      <c r="CH9" s="227">
        <v>0</v>
      </c>
      <c r="CI9" s="375"/>
      <c r="CJ9" s="226">
        <f t="shared" si="2"/>
        <v>140</v>
      </c>
      <c r="CK9" s="226">
        <f t="shared" si="2"/>
        <v>175</v>
      </c>
      <c r="CL9" s="226">
        <f t="shared" si="2"/>
        <v>195</v>
      </c>
      <c r="CM9" s="226">
        <f t="shared" si="2"/>
        <v>216</v>
      </c>
      <c r="CN9" s="227">
        <f t="shared" si="2"/>
        <v>207</v>
      </c>
      <c r="CO9" s="227">
        <f t="shared" si="2"/>
        <v>230.90344034305866</v>
      </c>
      <c r="CP9" s="227">
        <f t="shared" si="2"/>
        <v>256.23539422983856</v>
      </c>
      <c r="CQ9" s="227">
        <f t="shared" si="2"/>
        <v>271.80941174662649</v>
      </c>
      <c r="CR9" s="226">
        <v>136</v>
      </c>
      <c r="CS9" s="226">
        <v>169</v>
      </c>
      <c r="CT9" s="226">
        <v>189</v>
      </c>
      <c r="CU9" s="226">
        <v>210</v>
      </c>
      <c r="CV9" s="227">
        <f t="shared" si="8"/>
        <v>203</v>
      </c>
      <c r="CW9" s="227">
        <f>CV9*(1+('[13]GROWTH (YoY)'!AR9/100))</f>
        <v>226.90344034305866</v>
      </c>
      <c r="CX9" s="227">
        <f>CW9*(1+('[13]GROWTH (YoY)'!AS9/100))</f>
        <v>252.23539422983856</v>
      </c>
      <c r="CY9" s="227">
        <f>CX9*(1+('[13]GROWTH (YoY)'!AT9/100))</f>
        <v>267.80941174662649</v>
      </c>
      <c r="CZ9" s="226">
        <v>3</v>
      </c>
      <c r="DA9" s="226">
        <v>4</v>
      </c>
      <c r="DB9" s="226">
        <v>4</v>
      </c>
      <c r="DC9" s="226">
        <v>4</v>
      </c>
      <c r="DD9" s="227">
        <v>2</v>
      </c>
      <c r="DE9" s="227">
        <v>2</v>
      </c>
      <c r="DF9" s="227">
        <v>2</v>
      </c>
      <c r="DG9" s="227">
        <v>2</v>
      </c>
      <c r="DH9" s="226">
        <v>1</v>
      </c>
      <c r="DI9" s="226">
        <v>2</v>
      </c>
      <c r="DJ9" s="226">
        <v>2</v>
      </c>
      <c r="DK9" s="226">
        <v>2</v>
      </c>
      <c r="DL9" s="227">
        <v>2</v>
      </c>
      <c r="DM9" s="227">
        <v>2</v>
      </c>
      <c r="DN9" s="227">
        <v>2</v>
      </c>
      <c r="DO9" s="227">
        <v>2</v>
      </c>
      <c r="DP9" s="376">
        <f t="shared" si="3"/>
        <v>1</v>
      </c>
      <c r="DQ9" s="226">
        <f t="shared" si="3"/>
        <v>32</v>
      </c>
      <c r="DR9" s="226">
        <f t="shared" si="3"/>
        <v>36</v>
      </c>
      <c r="DS9" s="226">
        <f t="shared" si="3"/>
        <v>39</v>
      </c>
      <c r="DT9" s="227">
        <f t="shared" si="3"/>
        <v>0</v>
      </c>
      <c r="DU9" s="227">
        <f t="shared" si="3"/>
        <v>-0.90344034305866217</v>
      </c>
      <c r="DV9" s="227">
        <f t="shared" si="3"/>
        <v>-0.23539422983856184</v>
      </c>
      <c r="DW9" s="227">
        <f t="shared" si="3"/>
        <v>-0.80941174662649473</v>
      </c>
      <c r="DX9" s="377">
        <f t="shared" si="9"/>
        <v>0.5476772616136919</v>
      </c>
      <c r="DY9" s="377">
        <f t="shared" si="4"/>
        <v>0.3625866050808314</v>
      </c>
      <c r="DZ9" s="377">
        <f t="shared" si="4"/>
        <v>0.36288659793814432</v>
      </c>
      <c r="EA9" s="377">
        <f t="shared" si="4"/>
        <v>0.36363636363636365</v>
      </c>
      <c r="EB9" s="378">
        <f t="shared" si="4"/>
        <v>0.36551724137931035</v>
      </c>
      <c r="EC9" s="378">
        <f t="shared" si="4"/>
        <v>0.36755646817248461</v>
      </c>
      <c r="ED9" s="378">
        <f t="shared" si="4"/>
        <v>0.36783733826247689</v>
      </c>
      <c r="EE9" s="378">
        <f t="shared" si="4"/>
        <v>0.36695652173913046</v>
      </c>
      <c r="EG9" s="226">
        <v>245</v>
      </c>
      <c r="EH9" s="226">
        <v>213</v>
      </c>
      <c r="EI9" s="226">
        <v>33</v>
      </c>
      <c r="EJ9" s="226">
        <v>16</v>
      </c>
      <c r="EK9" s="226">
        <v>45</v>
      </c>
      <c r="EL9" s="226">
        <v>744</v>
      </c>
      <c r="EM9" s="226">
        <v>736</v>
      </c>
      <c r="EN9" s="379">
        <f t="shared" si="10"/>
        <v>0.8693877551020408</v>
      </c>
      <c r="EO9" s="226">
        <f t="shared" si="11"/>
        <v>48.484848484848484</v>
      </c>
      <c r="EP9" s="379">
        <f t="shared" si="12"/>
        <v>0.18367346938775511</v>
      </c>
      <c r="EQ9" s="226">
        <f t="shared" si="13"/>
        <v>60483.870967741932</v>
      </c>
      <c r="ER9" s="226">
        <f t="shared" si="14"/>
        <v>1811.5942028985507</v>
      </c>
      <c r="ES9" s="292"/>
      <c r="ET9" s="227">
        <v>281</v>
      </c>
      <c r="EU9" s="227">
        <v>200</v>
      </c>
      <c r="EV9" s="227">
        <v>80</v>
      </c>
      <c r="EW9" s="227">
        <v>21</v>
      </c>
      <c r="EX9" s="227">
        <v>66</v>
      </c>
      <c r="EY9" s="227">
        <v>1003</v>
      </c>
      <c r="EZ9" s="227">
        <v>992</v>
      </c>
      <c r="FA9" s="380">
        <f t="shared" si="15"/>
        <v>0.71174377224199292</v>
      </c>
      <c r="FB9" s="228">
        <f t="shared" si="16"/>
        <v>26.25</v>
      </c>
      <c r="FC9" s="380">
        <f t="shared" si="17"/>
        <v>0.23487544483985764</v>
      </c>
      <c r="FD9" s="227">
        <f t="shared" si="18"/>
        <v>65802.592223330008</v>
      </c>
      <c r="FE9" s="227">
        <f t="shared" si="19"/>
        <v>1764.1129032258066</v>
      </c>
      <c r="FF9" s="227">
        <v>543</v>
      </c>
      <c r="FG9" s="228">
        <f t="shared" si="20"/>
        <v>25.23020257826888</v>
      </c>
      <c r="FH9" s="227">
        <v>137</v>
      </c>
      <c r="FI9" s="227">
        <v>543</v>
      </c>
      <c r="FJ9" s="227">
        <v>3</v>
      </c>
      <c r="FK9" s="227">
        <f t="shared" si="5"/>
        <v>403</v>
      </c>
      <c r="FL9" s="227">
        <v>69</v>
      </c>
      <c r="FM9" s="227">
        <f t="shared" si="6"/>
        <v>334</v>
      </c>
      <c r="FZ9" s="229"/>
      <c r="GA9" s="229"/>
      <c r="GB9" s="229"/>
      <c r="GC9" s="229"/>
      <c r="GD9" s="229"/>
    </row>
    <row r="10" spans="1:186" s="368" customFormat="1">
      <c r="A10" s="287" t="s">
        <v>83</v>
      </c>
      <c r="B10" s="369" t="s">
        <v>84</v>
      </c>
      <c r="C10" s="287" t="s">
        <v>85</v>
      </c>
      <c r="D10" s="370" t="s">
        <v>3123</v>
      </c>
      <c r="E10" s="369" t="s">
        <v>86</v>
      </c>
      <c r="F10" s="370">
        <v>7</v>
      </c>
      <c r="G10" s="371" t="s">
        <v>107</v>
      </c>
      <c r="H10" s="371" t="s">
        <v>108</v>
      </c>
      <c r="I10" s="370" t="s">
        <v>102</v>
      </c>
      <c r="J10" s="371" t="s">
        <v>103</v>
      </c>
      <c r="K10" s="370" t="s">
        <v>102</v>
      </c>
      <c r="L10" s="371" t="s">
        <v>104</v>
      </c>
      <c r="M10" s="371" t="s">
        <v>3124</v>
      </c>
      <c r="N10" s="372">
        <v>1</v>
      </c>
      <c r="O10" s="373"/>
      <c r="P10" s="373">
        <v>0</v>
      </c>
      <c r="Q10" s="373">
        <v>0</v>
      </c>
      <c r="R10" s="373">
        <v>0</v>
      </c>
      <c r="S10" s="374">
        <v>0</v>
      </c>
      <c r="T10" s="374">
        <v>0</v>
      </c>
      <c r="U10" s="374">
        <v>0</v>
      </c>
      <c r="V10" s="374">
        <v>0</v>
      </c>
      <c r="W10" s="373"/>
      <c r="X10" s="373">
        <v>0</v>
      </c>
      <c r="Y10" s="373">
        <v>0</v>
      </c>
      <c r="Z10" s="373">
        <v>0</v>
      </c>
      <c r="AA10" s="374">
        <v>0</v>
      </c>
      <c r="AB10" s="374">
        <v>0</v>
      </c>
      <c r="AC10" s="374">
        <v>0</v>
      </c>
      <c r="AD10" s="374">
        <v>0</v>
      </c>
      <c r="AE10" s="373">
        <v>0</v>
      </c>
      <c r="AF10" s="373">
        <v>0</v>
      </c>
      <c r="AG10" s="373">
        <v>0</v>
      </c>
      <c r="AH10" s="373">
        <v>0</v>
      </c>
      <c r="AI10" s="374">
        <v>0</v>
      </c>
      <c r="AJ10" s="374">
        <v>0</v>
      </c>
      <c r="AK10" s="374">
        <v>0</v>
      </c>
      <c r="AL10" s="374">
        <v>0</v>
      </c>
      <c r="AM10" s="226">
        <v>0</v>
      </c>
      <c r="AN10" s="226">
        <v>0</v>
      </c>
      <c r="AO10" s="226">
        <v>0</v>
      </c>
      <c r="AP10" s="226">
        <v>0</v>
      </c>
      <c r="AQ10" s="227">
        <v>0</v>
      </c>
      <c r="AR10" s="227">
        <v>0</v>
      </c>
      <c r="AS10" s="227">
        <v>0</v>
      </c>
      <c r="AT10" s="227">
        <v>0</v>
      </c>
      <c r="AU10" s="226">
        <v>0</v>
      </c>
      <c r="AV10" s="226">
        <v>0</v>
      </c>
      <c r="AW10" s="226">
        <v>0</v>
      </c>
      <c r="AX10" s="226">
        <v>0</v>
      </c>
      <c r="AY10" s="227">
        <v>0</v>
      </c>
      <c r="AZ10" s="227">
        <v>0</v>
      </c>
      <c r="BA10" s="227">
        <v>0</v>
      </c>
      <c r="BB10" s="227"/>
      <c r="BC10" s="226">
        <f t="shared" si="7"/>
        <v>0</v>
      </c>
      <c r="BD10" s="226">
        <f t="shared" si="7"/>
        <v>0</v>
      </c>
      <c r="BE10" s="226">
        <f t="shared" si="0"/>
        <v>0</v>
      </c>
      <c r="BF10" s="226">
        <f t="shared" si="0"/>
        <v>0</v>
      </c>
      <c r="BG10" s="218">
        <f t="shared" si="0"/>
        <v>0</v>
      </c>
      <c r="BH10" s="218">
        <f t="shared" si="0"/>
        <v>0</v>
      </c>
      <c r="BI10" s="218">
        <f t="shared" si="0"/>
        <v>0</v>
      </c>
      <c r="BJ10" s="218">
        <f t="shared" si="0"/>
        <v>0</v>
      </c>
      <c r="BK10" s="226">
        <f t="shared" si="1"/>
        <v>0</v>
      </c>
      <c r="BL10" s="226">
        <f t="shared" si="1"/>
        <v>0</v>
      </c>
      <c r="BM10" s="226">
        <f t="shared" si="1"/>
        <v>0</v>
      </c>
      <c r="BN10" s="226">
        <f t="shared" si="1"/>
        <v>0</v>
      </c>
      <c r="BO10" s="227">
        <f t="shared" si="1"/>
        <v>0</v>
      </c>
      <c r="BP10" s="227">
        <f t="shared" si="1"/>
        <v>0</v>
      </c>
      <c r="BQ10" s="227">
        <f t="shared" si="1"/>
        <v>0</v>
      </c>
      <c r="BR10" s="227">
        <f t="shared" si="1"/>
        <v>0</v>
      </c>
      <c r="BS10" s="226">
        <v>0</v>
      </c>
      <c r="BT10" s="226">
        <v>0</v>
      </c>
      <c r="BU10" s="226">
        <v>0</v>
      </c>
      <c r="BV10" s="226">
        <v>0</v>
      </c>
      <c r="BW10" s="227">
        <v>0</v>
      </c>
      <c r="BX10" s="227">
        <v>0</v>
      </c>
      <c r="BY10" s="227">
        <v>0</v>
      </c>
      <c r="BZ10" s="227">
        <v>0</v>
      </c>
      <c r="CA10" s="226">
        <v>0</v>
      </c>
      <c r="CB10" s="226">
        <f>IFERROR(VLOOKUP($G10,[12]ITEM!$B$2:$AC$939,26,0),0)</f>
        <v>0</v>
      </c>
      <c r="CC10" s="226">
        <f>IFERROR(VLOOKUP($G10,[12]ITEM!$B$2:$AC$939,27,0),0)</f>
        <v>0</v>
      </c>
      <c r="CD10" s="226">
        <f>IFERROR(VLOOKUP($G10,[12]ITEM!$B$2:$AC$939,28,0),0)</f>
        <v>0</v>
      </c>
      <c r="CE10" s="227">
        <v>0</v>
      </c>
      <c r="CF10" s="227">
        <v>0</v>
      </c>
      <c r="CG10" s="227">
        <v>0</v>
      </c>
      <c r="CH10" s="227">
        <v>0</v>
      </c>
      <c r="CI10" s="375"/>
      <c r="CJ10" s="226">
        <f t="shared" si="2"/>
        <v>0</v>
      </c>
      <c r="CK10" s="226">
        <f t="shared" si="2"/>
        <v>0</v>
      </c>
      <c r="CL10" s="226">
        <f t="shared" si="2"/>
        <v>0</v>
      </c>
      <c r="CM10" s="226">
        <f t="shared" si="2"/>
        <v>0</v>
      </c>
      <c r="CN10" s="227">
        <f t="shared" si="2"/>
        <v>0</v>
      </c>
      <c r="CO10" s="227">
        <f t="shared" si="2"/>
        <v>0</v>
      </c>
      <c r="CP10" s="227">
        <f t="shared" si="2"/>
        <v>0</v>
      </c>
      <c r="CQ10" s="227">
        <f t="shared" si="2"/>
        <v>0</v>
      </c>
      <c r="CR10" s="226">
        <v>0</v>
      </c>
      <c r="CS10" s="226"/>
      <c r="CT10" s="226"/>
      <c r="CU10" s="226"/>
      <c r="CV10" s="227">
        <f t="shared" si="8"/>
        <v>0</v>
      </c>
      <c r="CW10" s="227">
        <f>CV10*(1+('[13]GROWTH (YoY)'!AR10/100))</f>
        <v>0</v>
      </c>
      <c r="CX10" s="227">
        <f>CW10*(1+('[13]GROWTH (YoY)'!AS10/100))</f>
        <v>0</v>
      </c>
      <c r="CY10" s="227">
        <f>CX10*(1+('[13]GROWTH (YoY)'!AT10/100))</f>
        <v>0</v>
      </c>
      <c r="CZ10" s="226">
        <v>0</v>
      </c>
      <c r="DA10" s="226">
        <v>0</v>
      </c>
      <c r="DB10" s="226">
        <v>0</v>
      </c>
      <c r="DC10" s="226">
        <v>0</v>
      </c>
      <c r="DD10" s="227">
        <v>0</v>
      </c>
      <c r="DE10" s="227">
        <v>0</v>
      </c>
      <c r="DF10" s="227">
        <v>0</v>
      </c>
      <c r="DG10" s="227">
        <v>0</v>
      </c>
      <c r="DH10" s="226">
        <v>0</v>
      </c>
      <c r="DI10" s="226">
        <v>0</v>
      </c>
      <c r="DJ10" s="226">
        <v>0</v>
      </c>
      <c r="DK10" s="226">
        <v>0</v>
      </c>
      <c r="DL10" s="227">
        <v>0</v>
      </c>
      <c r="DM10" s="227">
        <v>0</v>
      </c>
      <c r="DN10" s="227">
        <v>0</v>
      </c>
      <c r="DO10" s="227">
        <v>0</v>
      </c>
      <c r="DP10" s="376">
        <f t="shared" si="3"/>
        <v>0</v>
      </c>
      <c r="DQ10" s="226">
        <f t="shared" si="3"/>
        <v>0</v>
      </c>
      <c r="DR10" s="226">
        <f t="shared" si="3"/>
        <v>0</v>
      </c>
      <c r="DS10" s="226">
        <f t="shared" si="3"/>
        <v>0</v>
      </c>
      <c r="DT10" s="227">
        <f t="shared" si="3"/>
        <v>0</v>
      </c>
      <c r="DU10" s="227">
        <f t="shared" si="3"/>
        <v>0</v>
      </c>
      <c r="DV10" s="227">
        <f t="shared" si="3"/>
        <v>0</v>
      </c>
      <c r="DW10" s="227">
        <f t="shared" si="3"/>
        <v>0</v>
      </c>
      <c r="DX10" s="377">
        <f t="shared" si="9"/>
        <v>0</v>
      </c>
      <c r="DY10" s="377">
        <f t="shared" si="4"/>
        <v>0</v>
      </c>
      <c r="DZ10" s="377">
        <f t="shared" si="4"/>
        <v>0</v>
      </c>
      <c r="EA10" s="377">
        <f t="shared" si="4"/>
        <v>0</v>
      </c>
      <c r="EB10" s="378">
        <f t="shared" si="4"/>
        <v>0</v>
      </c>
      <c r="EC10" s="378">
        <f t="shared" si="4"/>
        <v>0</v>
      </c>
      <c r="ED10" s="378">
        <f t="shared" si="4"/>
        <v>0</v>
      </c>
      <c r="EE10" s="378">
        <f t="shared" si="4"/>
        <v>0</v>
      </c>
      <c r="EG10" s="226">
        <v>0</v>
      </c>
      <c r="EH10" s="226">
        <v>0</v>
      </c>
      <c r="EI10" s="226">
        <v>0</v>
      </c>
      <c r="EJ10" s="226">
        <v>0</v>
      </c>
      <c r="EK10" s="226">
        <v>0</v>
      </c>
      <c r="EL10" s="226">
        <v>0</v>
      </c>
      <c r="EM10" s="226">
        <v>0</v>
      </c>
      <c r="EN10" s="379">
        <f t="shared" si="10"/>
        <v>0</v>
      </c>
      <c r="EO10" s="226">
        <f t="shared" si="11"/>
        <v>0</v>
      </c>
      <c r="EP10" s="379">
        <f t="shared" si="12"/>
        <v>0</v>
      </c>
      <c r="EQ10" s="226">
        <f t="shared" si="13"/>
        <v>0</v>
      </c>
      <c r="ER10" s="226">
        <f t="shared" si="14"/>
        <v>0</v>
      </c>
      <c r="ES10" s="292"/>
      <c r="ET10" s="227">
        <v>0</v>
      </c>
      <c r="EU10" s="227">
        <v>0</v>
      </c>
      <c r="EV10" s="227">
        <v>0</v>
      </c>
      <c r="EW10" s="227">
        <v>0</v>
      </c>
      <c r="EX10" s="227">
        <v>0</v>
      </c>
      <c r="EY10" s="227">
        <v>0</v>
      </c>
      <c r="EZ10" s="227">
        <v>0</v>
      </c>
      <c r="FA10" s="380">
        <f t="shared" si="15"/>
        <v>0</v>
      </c>
      <c r="FB10" s="228">
        <f t="shared" si="16"/>
        <v>0</v>
      </c>
      <c r="FC10" s="380">
        <f t="shared" si="17"/>
        <v>0</v>
      </c>
      <c r="FD10" s="227">
        <f t="shared" si="18"/>
        <v>0</v>
      </c>
      <c r="FE10" s="227">
        <f t="shared" si="19"/>
        <v>0</v>
      </c>
      <c r="FF10" s="227">
        <v>0</v>
      </c>
      <c r="FG10" s="228">
        <f t="shared" si="20"/>
        <v>0</v>
      </c>
      <c r="FH10" s="227">
        <v>0</v>
      </c>
      <c r="FI10" s="227">
        <v>0</v>
      </c>
      <c r="FJ10" s="227">
        <v>0</v>
      </c>
      <c r="FK10" s="227">
        <f t="shared" si="5"/>
        <v>0</v>
      </c>
      <c r="FL10" s="227">
        <v>0</v>
      </c>
      <c r="FM10" s="227">
        <f t="shared" si="6"/>
        <v>0</v>
      </c>
      <c r="FZ10" s="229"/>
      <c r="GA10" s="229"/>
      <c r="GB10" s="229"/>
      <c r="GC10" s="229"/>
      <c r="GD10" s="229"/>
    </row>
    <row r="11" spans="1:186" s="368" customFormat="1">
      <c r="A11" s="287" t="s">
        <v>83</v>
      </c>
      <c r="B11" s="369" t="s">
        <v>84</v>
      </c>
      <c r="C11" s="287" t="s">
        <v>85</v>
      </c>
      <c r="D11" s="370" t="s">
        <v>3123</v>
      </c>
      <c r="E11" s="369" t="s">
        <v>86</v>
      </c>
      <c r="F11" s="370">
        <v>8</v>
      </c>
      <c r="G11" s="371" t="s">
        <v>109</v>
      </c>
      <c r="H11" s="371" t="s">
        <v>110</v>
      </c>
      <c r="I11" s="370" t="s">
        <v>102</v>
      </c>
      <c r="J11" s="371" t="s">
        <v>103</v>
      </c>
      <c r="K11" s="370" t="s">
        <v>102</v>
      </c>
      <c r="L11" s="371" t="s">
        <v>104</v>
      </c>
      <c r="M11" s="371" t="s">
        <v>3124</v>
      </c>
      <c r="N11" s="372">
        <v>1</v>
      </c>
      <c r="O11" s="373"/>
      <c r="P11" s="373">
        <v>0</v>
      </c>
      <c r="Q11" s="373">
        <v>0</v>
      </c>
      <c r="R11" s="373">
        <v>0</v>
      </c>
      <c r="S11" s="374">
        <v>0</v>
      </c>
      <c r="T11" s="374">
        <v>0</v>
      </c>
      <c r="U11" s="374">
        <v>0</v>
      </c>
      <c r="V11" s="374">
        <v>0</v>
      </c>
      <c r="W11" s="373"/>
      <c r="X11" s="373">
        <v>0</v>
      </c>
      <c r="Y11" s="373">
        <v>0</v>
      </c>
      <c r="Z11" s="373">
        <v>0</v>
      </c>
      <c r="AA11" s="374">
        <v>0</v>
      </c>
      <c r="AB11" s="374">
        <v>0</v>
      </c>
      <c r="AC11" s="374">
        <v>0</v>
      </c>
      <c r="AD11" s="374">
        <v>0</v>
      </c>
      <c r="AE11" s="373">
        <v>0</v>
      </c>
      <c r="AF11" s="373">
        <v>0</v>
      </c>
      <c r="AG11" s="373">
        <v>0</v>
      </c>
      <c r="AH11" s="373">
        <v>0</v>
      </c>
      <c r="AI11" s="374">
        <v>0</v>
      </c>
      <c r="AJ11" s="374">
        <v>0</v>
      </c>
      <c r="AK11" s="374">
        <v>0</v>
      </c>
      <c r="AL11" s="374">
        <v>0</v>
      </c>
      <c r="AM11" s="226">
        <v>0</v>
      </c>
      <c r="AN11" s="226">
        <v>0</v>
      </c>
      <c r="AO11" s="226">
        <v>0</v>
      </c>
      <c r="AP11" s="226">
        <v>0</v>
      </c>
      <c r="AQ11" s="227">
        <v>0</v>
      </c>
      <c r="AR11" s="227">
        <v>0</v>
      </c>
      <c r="AS11" s="227">
        <v>0</v>
      </c>
      <c r="AT11" s="227">
        <v>0</v>
      </c>
      <c r="AU11" s="226">
        <v>0</v>
      </c>
      <c r="AV11" s="226">
        <v>0</v>
      </c>
      <c r="AW11" s="226">
        <v>0</v>
      </c>
      <c r="AX11" s="226">
        <v>0</v>
      </c>
      <c r="AY11" s="227">
        <v>0</v>
      </c>
      <c r="AZ11" s="227">
        <v>0</v>
      </c>
      <c r="BA11" s="227">
        <v>0</v>
      </c>
      <c r="BB11" s="227"/>
      <c r="BC11" s="226">
        <f t="shared" si="7"/>
        <v>0</v>
      </c>
      <c r="BD11" s="226">
        <f t="shared" si="7"/>
        <v>0</v>
      </c>
      <c r="BE11" s="226">
        <f t="shared" si="0"/>
        <v>0</v>
      </c>
      <c r="BF11" s="226">
        <f t="shared" si="0"/>
        <v>0</v>
      </c>
      <c r="BG11" s="218">
        <f t="shared" si="0"/>
        <v>0</v>
      </c>
      <c r="BH11" s="218">
        <f t="shared" si="0"/>
        <v>0</v>
      </c>
      <c r="BI11" s="218">
        <f t="shared" si="0"/>
        <v>0</v>
      </c>
      <c r="BJ11" s="218">
        <f t="shared" si="0"/>
        <v>0</v>
      </c>
      <c r="BK11" s="226">
        <f t="shared" si="1"/>
        <v>0</v>
      </c>
      <c r="BL11" s="226">
        <f t="shared" si="1"/>
        <v>0</v>
      </c>
      <c r="BM11" s="226">
        <f t="shared" si="1"/>
        <v>0</v>
      </c>
      <c r="BN11" s="226">
        <f t="shared" si="1"/>
        <v>0</v>
      </c>
      <c r="BO11" s="227">
        <f t="shared" si="1"/>
        <v>0</v>
      </c>
      <c r="BP11" s="227">
        <f t="shared" si="1"/>
        <v>0</v>
      </c>
      <c r="BQ11" s="227">
        <f t="shared" si="1"/>
        <v>0</v>
      </c>
      <c r="BR11" s="227">
        <f t="shared" si="1"/>
        <v>0</v>
      </c>
      <c r="BS11" s="226">
        <v>0</v>
      </c>
      <c r="BT11" s="226">
        <v>0</v>
      </c>
      <c r="BU11" s="226">
        <v>0</v>
      </c>
      <c r="BV11" s="226">
        <v>0</v>
      </c>
      <c r="BW11" s="227">
        <v>0</v>
      </c>
      <c r="BX11" s="227">
        <v>0</v>
      </c>
      <c r="BY11" s="227">
        <v>0</v>
      </c>
      <c r="BZ11" s="227">
        <v>0</v>
      </c>
      <c r="CA11" s="226">
        <v>0</v>
      </c>
      <c r="CB11" s="226">
        <f>IFERROR(VLOOKUP($G11,[12]ITEM!$B$2:$AC$939,26,0),0)</f>
        <v>0</v>
      </c>
      <c r="CC11" s="226">
        <f>IFERROR(VLOOKUP($G11,[12]ITEM!$B$2:$AC$939,27,0),0)</f>
        <v>0</v>
      </c>
      <c r="CD11" s="226">
        <f>IFERROR(VLOOKUP($G11,[12]ITEM!$B$2:$AC$939,28,0),0)</f>
        <v>0</v>
      </c>
      <c r="CE11" s="227">
        <v>0</v>
      </c>
      <c r="CF11" s="227">
        <v>0</v>
      </c>
      <c r="CG11" s="227">
        <v>0</v>
      </c>
      <c r="CH11" s="227">
        <v>0</v>
      </c>
      <c r="CI11" s="375"/>
      <c r="CJ11" s="226">
        <f t="shared" si="2"/>
        <v>0</v>
      </c>
      <c r="CK11" s="226">
        <f t="shared" si="2"/>
        <v>0</v>
      </c>
      <c r="CL11" s="226">
        <f t="shared" si="2"/>
        <v>0</v>
      </c>
      <c r="CM11" s="226">
        <f t="shared" si="2"/>
        <v>0</v>
      </c>
      <c r="CN11" s="227">
        <f t="shared" si="2"/>
        <v>0</v>
      </c>
      <c r="CO11" s="227">
        <f t="shared" si="2"/>
        <v>0</v>
      </c>
      <c r="CP11" s="227">
        <f t="shared" si="2"/>
        <v>0</v>
      </c>
      <c r="CQ11" s="227">
        <f t="shared" si="2"/>
        <v>0</v>
      </c>
      <c r="CR11" s="226">
        <v>0</v>
      </c>
      <c r="CS11" s="226"/>
      <c r="CT11" s="226"/>
      <c r="CU11" s="226"/>
      <c r="CV11" s="227">
        <f t="shared" si="8"/>
        <v>0</v>
      </c>
      <c r="CW11" s="227">
        <f>CV11*(1+('[13]GROWTH (YoY)'!AR11/100))</f>
        <v>0</v>
      </c>
      <c r="CX11" s="227">
        <f>CW11*(1+('[13]GROWTH (YoY)'!AS11/100))</f>
        <v>0</v>
      </c>
      <c r="CY11" s="227">
        <f>CX11*(1+('[13]GROWTH (YoY)'!AT11/100))</f>
        <v>0</v>
      </c>
      <c r="CZ11" s="226">
        <v>0</v>
      </c>
      <c r="DA11" s="226">
        <v>0</v>
      </c>
      <c r="DB11" s="226">
        <v>0</v>
      </c>
      <c r="DC11" s="226">
        <v>0</v>
      </c>
      <c r="DD11" s="227">
        <v>0</v>
      </c>
      <c r="DE11" s="227">
        <v>0</v>
      </c>
      <c r="DF11" s="227">
        <v>0</v>
      </c>
      <c r="DG11" s="227">
        <v>0</v>
      </c>
      <c r="DH11" s="226">
        <v>0</v>
      </c>
      <c r="DI11" s="226">
        <v>0</v>
      </c>
      <c r="DJ11" s="226">
        <v>0</v>
      </c>
      <c r="DK11" s="226">
        <v>0</v>
      </c>
      <c r="DL11" s="227">
        <v>0</v>
      </c>
      <c r="DM11" s="227">
        <v>0</v>
      </c>
      <c r="DN11" s="227">
        <v>0</v>
      </c>
      <c r="DO11" s="227">
        <v>0</v>
      </c>
      <c r="DP11" s="376">
        <f t="shared" si="3"/>
        <v>0</v>
      </c>
      <c r="DQ11" s="226">
        <f t="shared" si="3"/>
        <v>0</v>
      </c>
      <c r="DR11" s="226">
        <f t="shared" si="3"/>
        <v>0</v>
      </c>
      <c r="DS11" s="226">
        <f t="shared" si="3"/>
        <v>0</v>
      </c>
      <c r="DT11" s="227">
        <f t="shared" si="3"/>
        <v>0</v>
      </c>
      <c r="DU11" s="227">
        <f t="shared" si="3"/>
        <v>0</v>
      </c>
      <c r="DV11" s="227">
        <f t="shared" si="3"/>
        <v>0</v>
      </c>
      <c r="DW11" s="227">
        <f t="shared" si="3"/>
        <v>0</v>
      </c>
      <c r="DX11" s="377">
        <f t="shared" si="9"/>
        <v>0</v>
      </c>
      <c r="DY11" s="377">
        <f t="shared" si="4"/>
        <v>0</v>
      </c>
      <c r="DZ11" s="377">
        <f t="shared" si="4"/>
        <v>0</v>
      </c>
      <c r="EA11" s="377">
        <f t="shared" si="4"/>
        <v>0</v>
      </c>
      <c r="EB11" s="378">
        <f t="shared" si="4"/>
        <v>0</v>
      </c>
      <c r="EC11" s="378">
        <f t="shared" si="4"/>
        <v>0</v>
      </c>
      <c r="ED11" s="378">
        <f t="shared" si="4"/>
        <v>0</v>
      </c>
      <c r="EE11" s="378">
        <f t="shared" si="4"/>
        <v>0</v>
      </c>
      <c r="EG11" s="226">
        <v>0</v>
      </c>
      <c r="EH11" s="226">
        <v>0</v>
      </c>
      <c r="EI11" s="226">
        <v>0</v>
      </c>
      <c r="EJ11" s="226">
        <v>0</v>
      </c>
      <c r="EK11" s="226">
        <v>0</v>
      </c>
      <c r="EL11" s="226">
        <v>2</v>
      </c>
      <c r="EM11" s="226">
        <v>0</v>
      </c>
      <c r="EN11" s="379">
        <f t="shared" si="10"/>
        <v>0</v>
      </c>
      <c r="EO11" s="226">
        <f t="shared" si="11"/>
        <v>0</v>
      </c>
      <c r="EP11" s="379">
        <f t="shared" si="12"/>
        <v>0</v>
      </c>
      <c r="EQ11" s="226">
        <f t="shared" si="13"/>
        <v>0</v>
      </c>
      <c r="ER11" s="226">
        <f t="shared" si="14"/>
        <v>0</v>
      </c>
      <c r="ES11" s="292"/>
      <c r="ET11" s="227">
        <v>0</v>
      </c>
      <c r="EU11" s="227">
        <v>0</v>
      </c>
      <c r="EV11" s="227">
        <v>0</v>
      </c>
      <c r="EW11" s="227">
        <v>0</v>
      </c>
      <c r="EX11" s="227">
        <v>0</v>
      </c>
      <c r="EY11" s="227">
        <v>7</v>
      </c>
      <c r="EZ11" s="227">
        <v>6</v>
      </c>
      <c r="FA11" s="380">
        <f t="shared" si="15"/>
        <v>0</v>
      </c>
      <c r="FB11" s="228">
        <f t="shared" si="16"/>
        <v>0</v>
      </c>
      <c r="FC11" s="380">
        <f t="shared" si="17"/>
        <v>0</v>
      </c>
      <c r="FD11" s="227">
        <f t="shared" si="18"/>
        <v>0</v>
      </c>
      <c r="FE11" s="227">
        <f t="shared" si="19"/>
        <v>0</v>
      </c>
      <c r="FF11" s="227">
        <v>0</v>
      </c>
      <c r="FG11" s="228">
        <f t="shared" si="20"/>
        <v>0</v>
      </c>
      <c r="FH11" s="227">
        <v>0</v>
      </c>
      <c r="FI11" s="227">
        <v>0</v>
      </c>
      <c r="FJ11" s="227">
        <v>0</v>
      </c>
      <c r="FK11" s="227">
        <f t="shared" si="5"/>
        <v>0</v>
      </c>
      <c r="FL11" s="227">
        <v>0</v>
      </c>
      <c r="FM11" s="227">
        <f t="shared" si="6"/>
        <v>0</v>
      </c>
      <c r="FZ11" s="229"/>
      <c r="GA11" s="229"/>
      <c r="GB11" s="229"/>
      <c r="GC11" s="229"/>
      <c r="GD11" s="229"/>
    </row>
    <row r="12" spans="1:186" s="368" customFormat="1">
      <c r="A12" s="287" t="s">
        <v>83</v>
      </c>
      <c r="B12" s="369" t="s">
        <v>84</v>
      </c>
      <c r="C12" s="287" t="s">
        <v>85</v>
      </c>
      <c r="D12" s="370" t="s">
        <v>3123</v>
      </c>
      <c r="E12" s="369" t="s">
        <v>86</v>
      </c>
      <c r="F12" s="370">
        <v>9</v>
      </c>
      <c r="G12" s="371" t="s">
        <v>111</v>
      </c>
      <c r="H12" s="371" t="s">
        <v>112</v>
      </c>
      <c r="I12" s="370" t="s">
        <v>113</v>
      </c>
      <c r="J12" s="371" t="s">
        <v>114</v>
      </c>
      <c r="K12" s="370" t="s">
        <v>102</v>
      </c>
      <c r="L12" s="371" t="s">
        <v>104</v>
      </c>
      <c r="M12" s="371" t="s">
        <v>3124</v>
      </c>
      <c r="N12" s="372">
        <v>1</v>
      </c>
      <c r="O12" s="373">
        <v>1218</v>
      </c>
      <c r="P12" s="373">
        <v>1530</v>
      </c>
      <c r="Q12" s="373">
        <v>1594</v>
      </c>
      <c r="R12" s="373">
        <v>1774</v>
      </c>
      <c r="S12" s="374">
        <v>1545</v>
      </c>
      <c r="T12" s="374">
        <v>1609</v>
      </c>
      <c r="U12" s="374">
        <v>1703</v>
      </c>
      <c r="V12" s="374">
        <v>1891</v>
      </c>
      <c r="W12" s="373">
        <v>397</v>
      </c>
      <c r="X12" s="373">
        <v>472</v>
      </c>
      <c r="Y12" s="373">
        <v>492</v>
      </c>
      <c r="Z12" s="373">
        <v>547</v>
      </c>
      <c r="AA12" s="374">
        <v>487</v>
      </c>
      <c r="AB12" s="374">
        <v>508</v>
      </c>
      <c r="AC12" s="374">
        <v>539</v>
      </c>
      <c r="AD12" s="374">
        <v>598</v>
      </c>
      <c r="AE12" s="373">
        <v>15</v>
      </c>
      <c r="AF12" s="373">
        <v>18</v>
      </c>
      <c r="AG12" s="373">
        <v>17</v>
      </c>
      <c r="AH12" s="373">
        <v>18</v>
      </c>
      <c r="AI12" s="374">
        <v>17</v>
      </c>
      <c r="AJ12" s="374">
        <v>21</v>
      </c>
      <c r="AK12" s="374">
        <v>18</v>
      </c>
      <c r="AL12" s="374">
        <v>18</v>
      </c>
      <c r="AM12" s="226">
        <v>822</v>
      </c>
      <c r="AN12" s="226">
        <v>1058</v>
      </c>
      <c r="AO12" s="226">
        <v>1102</v>
      </c>
      <c r="AP12" s="226">
        <v>1226</v>
      </c>
      <c r="AQ12" s="227">
        <v>1058</v>
      </c>
      <c r="AR12" s="227">
        <v>1101</v>
      </c>
      <c r="AS12" s="227">
        <v>1164</v>
      </c>
      <c r="AT12" s="227">
        <v>1293</v>
      </c>
      <c r="AU12" s="226">
        <v>46</v>
      </c>
      <c r="AV12" s="226">
        <v>60</v>
      </c>
      <c r="AW12" s="226">
        <v>63</v>
      </c>
      <c r="AX12" s="226">
        <v>71</v>
      </c>
      <c r="AY12" s="227">
        <v>60</v>
      </c>
      <c r="AZ12" s="227">
        <v>62</v>
      </c>
      <c r="BA12" s="227">
        <v>66</v>
      </c>
      <c r="BB12" s="227">
        <v>74</v>
      </c>
      <c r="BC12" s="226">
        <f t="shared" si="7"/>
        <v>778</v>
      </c>
      <c r="BD12" s="226">
        <f t="shared" si="7"/>
        <v>997</v>
      </c>
      <c r="BE12" s="226">
        <f t="shared" si="0"/>
        <v>1038</v>
      </c>
      <c r="BF12" s="226">
        <f t="shared" si="0"/>
        <v>1154</v>
      </c>
      <c r="BG12" s="218">
        <f t="shared" si="0"/>
        <v>995</v>
      </c>
      <c r="BH12" s="218">
        <f t="shared" si="0"/>
        <v>1036</v>
      </c>
      <c r="BI12" s="218">
        <f t="shared" si="0"/>
        <v>1095</v>
      </c>
      <c r="BJ12" s="218">
        <f t="shared" si="0"/>
        <v>1216</v>
      </c>
      <c r="BK12" s="226">
        <f t="shared" si="1"/>
        <v>-2</v>
      </c>
      <c r="BL12" s="226">
        <f t="shared" si="1"/>
        <v>1</v>
      </c>
      <c r="BM12" s="226">
        <f t="shared" si="1"/>
        <v>1</v>
      </c>
      <c r="BN12" s="226">
        <f t="shared" si="1"/>
        <v>1</v>
      </c>
      <c r="BO12" s="227">
        <f t="shared" si="1"/>
        <v>3</v>
      </c>
      <c r="BP12" s="227">
        <f t="shared" si="1"/>
        <v>3</v>
      </c>
      <c r="BQ12" s="227">
        <f t="shared" si="1"/>
        <v>3</v>
      </c>
      <c r="BR12" s="227">
        <f t="shared" si="1"/>
        <v>3</v>
      </c>
      <c r="BS12" s="226">
        <v>1</v>
      </c>
      <c r="BT12" s="226">
        <v>1</v>
      </c>
      <c r="BU12" s="226">
        <v>1</v>
      </c>
      <c r="BV12" s="226">
        <v>1</v>
      </c>
      <c r="BW12" s="227">
        <v>3</v>
      </c>
      <c r="BX12" s="227">
        <v>3</v>
      </c>
      <c r="BY12" s="227">
        <v>3</v>
      </c>
      <c r="BZ12" s="227">
        <v>3</v>
      </c>
      <c r="CA12" s="226">
        <v>3</v>
      </c>
      <c r="CB12" s="226">
        <f>IFERROR(VLOOKUP($G12,[12]ITEM!$B$2:$AC$939,26,0),0)</f>
        <v>0</v>
      </c>
      <c r="CC12" s="226">
        <f>IFERROR(VLOOKUP($G12,[12]ITEM!$B$2:$AC$939,27,0),0)</f>
        <v>0</v>
      </c>
      <c r="CD12" s="226">
        <f>IFERROR(VLOOKUP($G12,[12]ITEM!$B$2:$AC$939,28,0),0)</f>
        <v>0</v>
      </c>
      <c r="CE12" s="227">
        <v>0</v>
      </c>
      <c r="CF12" s="227">
        <v>0</v>
      </c>
      <c r="CG12" s="227">
        <v>0</v>
      </c>
      <c r="CH12" s="227">
        <v>0</v>
      </c>
      <c r="CI12" s="375"/>
      <c r="CJ12" s="226">
        <f t="shared" si="2"/>
        <v>777</v>
      </c>
      <c r="CK12" s="226">
        <f t="shared" si="2"/>
        <v>858</v>
      </c>
      <c r="CL12" s="226">
        <f t="shared" si="2"/>
        <v>862</v>
      </c>
      <c r="CM12" s="226">
        <f t="shared" si="2"/>
        <v>952</v>
      </c>
      <c r="CN12" s="227">
        <f t="shared" si="2"/>
        <v>995</v>
      </c>
      <c r="CO12" s="227">
        <f t="shared" si="2"/>
        <v>995.87964531720183</v>
      </c>
      <c r="CP12" s="227">
        <f t="shared" si="2"/>
        <v>1051.3750925437093</v>
      </c>
      <c r="CQ12" s="227">
        <f t="shared" si="2"/>
        <v>1147.0232883601084</v>
      </c>
      <c r="CR12" s="226">
        <v>587</v>
      </c>
      <c r="CS12" s="226">
        <v>627</v>
      </c>
      <c r="CT12" s="226">
        <v>653</v>
      </c>
      <c r="CU12" s="226">
        <v>727</v>
      </c>
      <c r="CV12" s="227">
        <f t="shared" si="8"/>
        <v>711</v>
      </c>
      <c r="CW12" s="227">
        <f>CV12*(1+('[13]GROWTH (YoY)'!AR12/100))</f>
        <v>739.87964531720183</v>
      </c>
      <c r="CX12" s="227">
        <f>CW12*(1+('[13]GROWTH (YoY)'!AS12/100))</f>
        <v>782.37509254370934</v>
      </c>
      <c r="CY12" s="227">
        <f>CX12*(1+('[13]GROWTH (YoY)'!AT12/100))</f>
        <v>869.02328836010827</v>
      </c>
      <c r="CZ12" s="226">
        <v>139</v>
      </c>
      <c r="DA12" s="226">
        <v>176</v>
      </c>
      <c r="DB12" s="226">
        <v>153</v>
      </c>
      <c r="DC12" s="226">
        <v>169</v>
      </c>
      <c r="DD12" s="227">
        <v>232</v>
      </c>
      <c r="DE12" s="227">
        <v>203</v>
      </c>
      <c r="DF12" s="227">
        <v>219</v>
      </c>
      <c r="DG12" s="227">
        <v>226</v>
      </c>
      <c r="DH12" s="226">
        <v>51</v>
      </c>
      <c r="DI12" s="226">
        <v>55</v>
      </c>
      <c r="DJ12" s="226">
        <v>56</v>
      </c>
      <c r="DK12" s="226">
        <v>56</v>
      </c>
      <c r="DL12" s="227">
        <v>52</v>
      </c>
      <c r="DM12" s="227">
        <v>53</v>
      </c>
      <c r="DN12" s="227">
        <v>50</v>
      </c>
      <c r="DO12" s="227">
        <v>52</v>
      </c>
      <c r="DP12" s="376">
        <f t="shared" si="3"/>
        <v>1</v>
      </c>
      <c r="DQ12" s="226">
        <f t="shared" si="3"/>
        <v>139</v>
      </c>
      <c r="DR12" s="226">
        <f t="shared" si="3"/>
        <v>176</v>
      </c>
      <c r="DS12" s="226">
        <f t="shared" si="3"/>
        <v>202</v>
      </c>
      <c r="DT12" s="227">
        <f t="shared" si="3"/>
        <v>0</v>
      </c>
      <c r="DU12" s="227">
        <f t="shared" si="3"/>
        <v>40.120354682798165</v>
      </c>
      <c r="DV12" s="227">
        <f t="shared" si="3"/>
        <v>43.624907456290657</v>
      </c>
      <c r="DW12" s="227">
        <f t="shared" si="3"/>
        <v>68.976711639891619</v>
      </c>
      <c r="DX12" s="377">
        <f t="shared" si="9"/>
        <v>0.32594417077175697</v>
      </c>
      <c r="DY12" s="377">
        <f t="shared" si="4"/>
        <v>0.30849673202614381</v>
      </c>
      <c r="DZ12" s="377">
        <f t="shared" si="4"/>
        <v>0.30865746549560852</v>
      </c>
      <c r="EA12" s="377">
        <f t="shared" si="4"/>
        <v>0.30834272829763248</v>
      </c>
      <c r="EB12" s="378">
        <f t="shared" si="4"/>
        <v>0.31521035598705499</v>
      </c>
      <c r="EC12" s="378">
        <f t="shared" si="4"/>
        <v>0.31572405220633937</v>
      </c>
      <c r="ED12" s="378">
        <f t="shared" si="4"/>
        <v>0.31650029359953025</v>
      </c>
      <c r="EE12" s="378">
        <f t="shared" si="4"/>
        <v>0.31623479640401903</v>
      </c>
      <c r="EG12" s="226">
        <v>127</v>
      </c>
      <c r="EH12" s="226">
        <v>101</v>
      </c>
      <c r="EI12" s="226">
        <v>26</v>
      </c>
      <c r="EJ12" s="226">
        <v>15</v>
      </c>
      <c r="EK12" s="226">
        <v>138</v>
      </c>
      <c r="EL12" s="226">
        <v>1136</v>
      </c>
      <c r="EM12" s="226">
        <v>877</v>
      </c>
      <c r="EN12" s="379">
        <f t="shared" si="10"/>
        <v>0.79527559055118113</v>
      </c>
      <c r="EO12" s="226">
        <f t="shared" si="11"/>
        <v>57.692307692307686</v>
      </c>
      <c r="EP12" s="379">
        <f t="shared" si="12"/>
        <v>1.0866141732283465</v>
      </c>
      <c r="EQ12" s="226">
        <f t="shared" si="13"/>
        <v>121478.87323943662</v>
      </c>
      <c r="ER12" s="226">
        <f t="shared" si="14"/>
        <v>1425.3135689851767</v>
      </c>
      <c r="ES12" s="292"/>
      <c r="ET12" s="227">
        <v>201</v>
      </c>
      <c r="EU12" s="227">
        <v>121</v>
      </c>
      <c r="EV12" s="227">
        <v>80</v>
      </c>
      <c r="EW12" s="227">
        <v>26</v>
      </c>
      <c r="EX12" s="227">
        <v>76</v>
      </c>
      <c r="EY12" s="227">
        <v>1366</v>
      </c>
      <c r="EZ12" s="227">
        <v>1126</v>
      </c>
      <c r="FA12" s="380">
        <f t="shared" si="15"/>
        <v>0.60199004975124382</v>
      </c>
      <c r="FB12" s="228">
        <f t="shared" si="16"/>
        <v>32.5</v>
      </c>
      <c r="FC12" s="380">
        <f t="shared" si="17"/>
        <v>0.37810945273631841</v>
      </c>
      <c r="FD12" s="227">
        <f t="shared" si="18"/>
        <v>55636.896046852125</v>
      </c>
      <c r="FE12" s="227">
        <f t="shared" si="19"/>
        <v>1924.2155121373596</v>
      </c>
      <c r="FF12" s="227">
        <v>1136</v>
      </c>
      <c r="FG12" s="228">
        <f t="shared" si="20"/>
        <v>5.6338028169014089</v>
      </c>
      <c r="FH12" s="227">
        <v>64</v>
      </c>
      <c r="FI12" s="227">
        <v>1136</v>
      </c>
      <c r="FJ12" s="227">
        <v>2</v>
      </c>
      <c r="FK12" s="227">
        <f t="shared" si="5"/>
        <v>1070</v>
      </c>
      <c r="FL12" s="227">
        <v>113</v>
      </c>
      <c r="FM12" s="227">
        <f t="shared" si="6"/>
        <v>957</v>
      </c>
      <c r="FZ12" s="229"/>
      <c r="GA12" s="229"/>
      <c r="GB12" s="229"/>
      <c r="GC12" s="229"/>
      <c r="GD12" s="229"/>
    </row>
    <row r="13" spans="1:186" s="368" customFormat="1">
      <c r="A13" s="287" t="s">
        <v>83</v>
      </c>
      <c r="B13" s="369" t="s">
        <v>84</v>
      </c>
      <c r="C13" s="287" t="s">
        <v>85</v>
      </c>
      <c r="D13" s="370" t="s">
        <v>3123</v>
      </c>
      <c r="E13" s="369" t="s">
        <v>86</v>
      </c>
      <c r="F13" s="370">
        <v>10</v>
      </c>
      <c r="G13" s="371" t="s">
        <v>115</v>
      </c>
      <c r="H13" s="371" t="s">
        <v>116</v>
      </c>
      <c r="I13" s="370" t="s">
        <v>113</v>
      </c>
      <c r="J13" s="371" t="s">
        <v>114</v>
      </c>
      <c r="K13" s="370" t="s">
        <v>102</v>
      </c>
      <c r="L13" s="371" t="s">
        <v>104</v>
      </c>
      <c r="M13" s="371" t="s">
        <v>3124</v>
      </c>
      <c r="N13" s="372">
        <v>1</v>
      </c>
      <c r="O13" s="373"/>
      <c r="P13" s="373">
        <v>0</v>
      </c>
      <c r="Q13" s="373">
        <v>0</v>
      </c>
      <c r="R13" s="373">
        <v>0</v>
      </c>
      <c r="S13" s="374">
        <v>0</v>
      </c>
      <c r="T13" s="374">
        <v>0</v>
      </c>
      <c r="U13" s="374">
        <v>0</v>
      </c>
      <c r="V13" s="374">
        <v>0</v>
      </c>
      <c r="W13" s="373"/>
      <c r="X13" s="373">
        <v>0</v>
      </c>
      <c r="Y13" s="373">
        <v>0</v>
      </c>
      <c r="Z13" s="373">
        <v>0</v>
      </c>
      <c r="AA13" s="374">
        <v>0</v>
      </c>
      <c r="AB13" s="374">
        <v>0</v>
      </c>
      <c r="AC13" s="374">
        <v>0</v>
      </c>
      <c r="AD13" s="374">
        <v>0</v>
      </c>
      <c r="AE13" s="373">
        <v>0</v>
      </c>
      <c r="AF13" s="373">
        <v>0</v>
      </c>
      <c r="AG13" s="373">
        <v>0</v>
      </c>
      <c r="AH13" s="373">
        <v>0</v>
      </c>
      <c r="AI13" s="374">
        <v>0</v>
      </c>
      <c r="AJ13" s="374">
        <v>0</v>
      </c>
      <c r="AK13" s="374">
        <v>0</v>
      </c>
      <c r="AL13" s="374">
        <v>0</v>
      </c>
      <c r="AM13" s="226">
        <v>0</v>
      </c>
      <c r="AN13" s="226">
        <v>0</v>
      </c>
      <c r="AO13" s="226">
        <v>0</v>
      </c>
      <c r="AP13" s="226">
        <v>0</v>
      </c>
      <c r="AQ13" s="227">
        <v>0</v>
      </c>
      <c r="AR13" s="227">
        <v>0</v>
      </c>
      <c r="AS13" s="227">
        <v>0</v>
      </c>
      <c r="AT13" s="227">
        <v>0</v>
      </c>
      <c r="AU13" s="226">
        <v>0</v>
      </c>
      <c r="AV13" s="226">
        <v>0</v>
      </c>
      <c r="AW13" s="226">
        <v>0</v>
      </c>
      <c r="AX13" s="226">
        <v>0</v>
      </c>
      <c r="AY13" s="227">
        <v>0</v>
      </c>
      <c r="AZ13" s="227">
        <v>0</v>
      </c>
      <c r="BA13" s="227">
        <v>0</v>
      </c>
      <c r="BB13" s="227"/>
      <c r="BC13" s="226">
        <f t="shared" si="7"/>
        <v>0</v>
      </c>
      <c r="BD13" s="226">
        <f t="shared" si="7"/>
        <v>0</v>
      </c>
      <c r="BE13" s="226">
        <f t="shared" si="0"/>
        <v>0</v>
      </c>
      <c r="BF13" s="226">
        <f t="shared" si="0"/>
        <v>0</v>
      </c>
      <c r="BG13" s="218">
        <f t="shared" si="0"/>
        <v>0</v>
      </c>
      <c r="BH13" s="218">
        <f t="shared" si="0"/>
        <v>0</v>
      </c>
      <c r="BI13" s="218">
        <f t="shared" si="0"/>
        <v>0</v>
      </c>
      <c r="BJ13" s="218">
        <f t="shared" si="0"/>
        <v>0</v>
      </c>
      <c r="BK13" s="226"/>
      <c r="BL13" s="226"/>
      <c r="BM13" s="226"/>
      <c r="BN13" s="226"/>
      <c r="BO13" s="227"/>
      <c r="BP13" s="227"/>
      <c r="BQ13" s="227"/>
      <c r="BR13" s="227"/>
      <c r="BS13" s="226"/>
      <c r="BT13" s="226">
        <v>0</v>
      </c>
      <c r="BU13" s="226">
        <v>0</v>
      </c>
      <c r="BV13" s="226">
        <v>0</v>
      </c>
      <c r="BW13" s="227">
        <v>0</v>
      </c>
      <c r="BX13" s="227">
        <v>0</v>
      </c>
      <c r="BY13" s="227">
        <v>0</v>
      </c>
      <c r="BZ13" s="227">
        <v>0</v>
      </c>
      <c r="CA13" s="226"/>
      <c r="CB13" s="226">
        <f>IFERROR(VLOOKUP($G13,[12]ITEM!$B$2:$AC$939,26,0),0)</f>
        <v>0</v>
      </c>
      <c r="CC13" s="226">
        <f>IFERROR(VLOOKUP($G13,[12]ITEM!$B$2:$AC$939,27,0),0)</f>
        <v>0</v>
      </c>
      <c r="CD13" s="226">
        <f>IFERROR(VLOOKUP($G13,[12]ITEM!$B$2:$AC$939,28,0),0)</f>
        <v>0</v>
      </c>
      <c r="CE13" s="227">
        <v>0</v>
      </c>
      <c r="CF13" s="227">
        <v>0</v>
      </c>
      <c r="CG13" s="227">
        <v>0</v>
      </c>
      <c r="CH13" s="227">
        <v>0</v>
      </c>
      <c r="CI13" s="375"/>
      <c r="CJ13" s="226">
        <f t="shared" si="2"/>
        <v>0</v>
      </c>
      <c r="CK13" s="226">
        <f t="shared" si="2"/>
        <v>0</v>
      </c>
      <c r="CL13" s="226">
        <f t="shared" si="2"/>
        <v>0</v>
      </c>
      <c r="CM13" s="226">
        <f t="shared" si="2"/>
        <v>0</v>
      </c>
      <c r="CN13" s="227">
        <f t="shared" si="2"/>
        <v>0</v>
      </c>
      <c r="CO13" s="227">
        <f t="shared" si="2"/>
        <v>0</v>
      </c>
      <c r="CP13" s="227">
        <f t="shared" si="2"/>
        <v>0</v>
      </c>
      <c r="CQ13" s="227">
        <f t="shared" si="2"/>
        <v>0</v>
      </c>
      <c r="CR13" s="226"/>
      <c r="CS13" s="226"/>
      <c r="CT13" s="226"/>
      <c r="CU13" s="226"/>
      <c r="CV13" s="227">
        <f t="shared" si="8"/>
        <v>0</v>
      </c>
      <c r="CW13" s="227">
        <f>CV13*(1+('[13]GROWTH (YoY)'!AR13/100))</f>
        <v>0</v>
      </c>
      <c r="CX13" s="227">
        <f>CW13*(1+('[13]GROWTH (YoY)'!AS13/100))</f>
        <v>0</v>
      </c>
      <c r="CY13" s="227">
        <f>CX13*(1+('[13]GROWTH (YoY)'!AT13/100))</f>
        <v>0</v>
      </c>
      <c r="CZ13" s="226"/>
      <c r="DA13" s="226">
        <v>0</v>
      </c>
      <c r="DB13" s="226">
        <v>0</v>
      </c>
      <c r="DC13" s="226">
        <v>0</v>
      </c>
      <c r="DD13" s="227">
        <v>0</v>
      </c>
      <c r="DE13" s="227">
        <v>0</v>
      </c>
      <c r="DF13" s="227">
        <v>0</v>
      </c>
      <c r="DG13" s="227">
        <v>0</v>
      </c>
      <c r="DH13" s="226"/>
      <c r="DI13" s="226">
        <v>0</v>
      </c>
      <c r="DJ13" s="226">
        <v>0</v>
      </c>
      <c r="DK13" s="226">
        <v>0</v>
      </c>
      <c r="DL13" s="227">
        <v>0</v>
      </c>
      <c r="DM13" s="227">
        <v>0</v>
      </c>
      <c r="DN13" s="227">
        <v>0</v>
      </c>
      <c r="DO13" s="227">
        <v>0</v>
      </c>
      <c r="DP13" s="376"/>
      <c r="DQ13" s="226">
        <f t="shared" si="3"/>
        <v>0</v>
      </c>
      <c r="DR13" s="226">
        <f t="shared" si="3"/>
        <v>0</v>
      </c>
      <c r="DS13" s="226">
        <f t="shared" si="3"/>
        <v>0</v>
      </c>
      <c r="DT13" s="227">
        <f t="shared" si="3"/>
        <v>0</v>
      </c>
      <c r="DU13" s="227">
        <f t="shared" si="3"/>
        <v>0</v>
      </c>
      <c r="DV13" s="227">
        <f t="shared" si="3"/>
        <v>0</v>
      </c>
      <c r="DW13" s="227">
        <f t="shared" si="3"/>
        <v>0</v>
      </c>
      <c r="DX13" s="377">
        <f t="shared" si="9"/>
        <v>0</v>
      </c>
      <c r="DY13" s="377">
        <f t="shared" si="4"/>
        <v>0</v>
      </c>
      <c r="DZ13" s="377">
        <f t="shared" si="4"/>
        <v>0</v>
      </c>
      <c r="EA13" s="377">
        <f t="shared" si="4"/>
        <v>0</v>
      </c>
      <c r="EB13" s="378">
        <f t="shared" si="4"/>
        <v>0</v>
      </c>
      <c r="EC13" s="378">
        <f t="shared" si="4"/>
        <v>0</v>
      </c>
      <c r="ED13" s="378">
        <f t="shared" si="4"/>
        <v>0</v>
      </c>
      <c r="EE13" s="378">
        <f t="shared" si="4"/>
        <v>0</v>
      </c>
      <c r="EG13" s="226"/>
      <c r="EH13" s="226"/>
      <c r="EI13" s="226"/>
      <c r="EJ13" s="226"/>
      <c r="EK13" s="226"/>
      <c r="EL13" s="226"/>
      <c r="EM13" s="226"/>
      <c r="EN13" s="379"/>
      <c r="EO13" s="226"/>
      <c r="EP13" s="379"/>
      <c r="EQ13" s="226"/>
      <c r="ER13" s="226"/>
      <c r="ES13" s="292"/>
      <c r="ET13" s="227">
        <v>0</v>
      </c>
      <c r="EU13" s="227">
        <v>0</v>
      </c>
      <c r="EV13" s="227">
        <v>0</v>
      </c>
      <c r="EW13" s="227">
        <v>0</v>
      </c>
      <c r="EX13" s="227">
        <v>0</v>
      </c>
      <c r="EY13" s="227">
        <v>0</v>
      </c>
      <c r="EZ13" s="227">
        <v>0</v>
      </c>
      <c r="FA13" s="380"/>
      <c r="FB13" s="228"/>
      <c r="FC13" s="380"/>
      <c r="FD13" s="227"/>
      <c r="FE13" s="227"/>
      <c r="FF13" s="227">
        <v>0</v>
      </c>
      <c r="FG13" s="228">
        <f t="shared" si="20"/>
        <v>0</v>
      </c>
      <c r="FH13" s="227">
        <v>0</v>
      </c>
      <c r="FI13" s="227">
        <v>0</v>
      </c>
      <c r="FJ13" s="227">
        <v>0</v>
      </c>
      <c r="FK13" s="227">
        <f t="shared" si="5"/>
        <v>0</v>
      </c>
      <c r="FL13" s="227">
        <v>0</v>
      </c>
      <c r="FM13" s="227">
        <f t="shared" si="6"/>
        <v>0</v>
      </c>
      <c r="FZ13" s="229"/>
      <c r="GA13" s="229"/>
      <c r="GB13" s="229"/>
      <c r="GC13" s="229"/>
      <c r="GD13" s="229"/>
    </row>
    <row r="14" spans="1:186" s="368" customFormat="1">
      <c r="A14" s="287" t="s">
        <v>83</v>
      </c>
      <c r="B14" s="369" t="s">
        <v>84</v>
      </c>
      <c r="C14" s="287" t="s">
        <v>85</v>
      </c>
      <c r="D14" s="370" t="s">
        <v>3123</v>
      </c>
      <c r="E14" s="369" t="s">
        <v>86</v>
      </c>
      <c r="F14" s="370">
        <v>11</v>
      </c>
      <c r="G14" s="371" t="s">
        <v>117</v>
      </c>
      <c r="H14" s="371" t="s">
        <v>118</v>
      </c>
      <c r="I14" s="370" t="s">
        <v>119</v>
      </c>
      <c r="J14" s="371" t="s">
        <v>120</v>
      </c>
      <c r="K14" s="370" t="s">
        <v>102</v>
      </c>
      <c r="L14" s="371" t="s">
        <v>104</v>
      </c>
      <c r="M14" s="371" t="s">
        <v>3124</v>
      </c>
      <c r="N14" s="372">
        <v>1</v>
      </c>
      <c r="O14" s="373">
        <v>55</v>
      </c>
      <c r="P14" s="373">
        <v>108</v>
      </c>
      <c r="Q14" s="373">
        <v>118</v>
      </c>
      <c r="R14" s="373">
        <v>119</v>
      </c>
      <c r="S14" s="374">
        <v>108</v>
      </c>
      <c r="T14" s="374">
        <v>118</v>
      </c>
      <c r="U14" s="374">
        <v>119</v>
      </c>
      <c r="V14" s="374">
        <v>141</v>
      </c>
      <c r="W14" s="373">
        <v>41</v>
      </c>
      <c r="X14" s="373">
        <v>85</v>
      </c>
      <c r="Y14" s="373">
        <v>93</v>
      </c>
      <c r="Z14" s="373">
        <v>94</v>
      </c>
      <c r="AA14" s="374">
        <v>85</v>
      </c>
      <c r="AB14" s="374">
        <v>93</v>
      </c>
      <c r="AC14" s="374">
        <v>94</v>
      </c>
      <c r="AD14" s="374">
        <v>111</v>
      </c>
      <c r="AE14" s="373">
        <v>0</v>
      </c>
      <c r="AF14" s="373">
        <v>0</v>
      </c>
      <c r="AG14" s="373">
        <v>0</v>
      </c>
      <c r="AH14" s="373">
        <v>0</v>
      </c>
      <c r="AI14" s="374">
        <v>1</v>
      </c>
      <c r="AJ14" s="374">
        <v>4</v>
      </c>
      <c r="AK14" s="374">
        <v>0</v>
      </c>
      <c r="AL14" s="374">
        <v>0</v>
      </c>
      <c r="AM14" s="226">
        <v>14</v>
      </c>
      <c r="AN14" s="226">
        <v>23</v>
      </c>
      <c r="AO14" s="226">
        <v>25</v>
      </c>
      <c r="AP14" s="226">
        <v>26</v>
      </c>
      <c r="AQ14" s="227">
        <v>23</v>
      </c>
      <c r="AR14" s="227">
        <v>25</v>
      </c>
      <c r="AS14" s="227">
        <v>26</v>
      </c>
      <c r="AT14" s="227">
        <v>30</v>
      </c>
      <c r="AU14" s="226">
        <v>3</v>
      </c>
      <c r="AV14" s="226">
        <v>5</v>
      </c>
      <c r="AW14" s="226">
        <v>6</v>
      </c>
      <c r="AX14" s="226">
        <v>6</v>
      </c>
      <c r="AY14" s="227">
        <v>5</v>
      </c>
      <c r="AZ14" s="227">
        <v>6</v>
      </c>
      <c r="BA14" s="227">
        <v>6</v>
      </c>
      <c r="BB14" s="227">
        <v>7</v>
      </c>
      <c r="BC14" s="226">
        <f t="shared" si="7"/>
        <v>11</v>
      </c>
      <c r="BD14" s="226">
        <f t="shared" si="7"/>
        <v>18</v>
      </c>
      <c r="BE14" s="226">
        <f t="shared" si="0"/>
        <v>19</v>
      </c>
      <c r="BF14" s="226">
        <f t="shared" si="0"/>
        <v>20</v>
      </c>
      <c r="BG14" s="218">
        <f t="shared" si="0"/>
        <v>17</v>
      </c>
      <c r="BH14" s="218">
        <f t="shared" si="0"/>
        <v>18</v>
      </c>
      <c r="BI14" s="218">
        <f t="shared" si="0"/>
        <v>19</v>
      </c>
      <c r="BJ14" s="218">
        <f t="shared" si="0"/>
        <v>22</v>
      </c>
      <c r="BK14" s="226">
        <f t="shared" ref="BK14:BR45" si="21">BS14-CA14</f>
        <v>0</v>
      </c>
      <c r="BL14" s="226">
        <f t="shared" si="21"/>
        <v>0</v>
      </c>
      <c r="BM14" s="226">
        <f t="shared" si="21"/>
        <v>0</v>
      </c>
      <c r="BN14" s="226">
        <f t="shared" si="21"/>
        <v>0</v>
      </c>
      <c r="BO14" s="227">
        <f t="shared" si="21"/>
        <v>1</v>
      </c>
      <c r="BP14" s="227">
        <f t="shared" si="21"/>
        <v>1</v>
      </c>
      <c r="BQ14" s="227">
        <f t="shared" si="21"/>
        <v>1</v>
      </c>
      <c r="BR14" s="227">
        <f t="shared" si="21"/>
        <v>1</v>
      </c>
      <c r="BS14" s="226">
        <v>0</v>
      </c>
      <c r="BT14" s="226">
        <v>0</v>
      </c>
      <c r="BU14" s="226">
        <v>0</v>
      </c>
      <c r="BV14" s="226">
        <v>0</v>
      </c>
      <c r="BW14" s="227">
        <v>1</v>
      </c>
      <c r="BX14" s="227">
        <v>1</v>
      </c>
      <c r="BY14" s="227">
        <v>1</v>
      </c>
      <c r="BZ14" s="227">
        <v>1</v>
      </c>
      <c r="CA14" s="226">
        <v>0</v>
      </c>
      <c r="CB14" s="226">
        <f>IFERROR(VLOOKUP($G14,[12]ITEM!$B$2:$AC$939,26,0),0)</f>
        <v>0</v>
      </c>
      <c r="CC14" s="226">
        <f>IFERROR(VLOOKUP($G14,[12]ITEM!$B$2:$AC$939,27,0),0)</f>
        <v>0</v>
      </c>
      <c r="CD14" s="226">
        <f>IFERROR(VLOOKUP($G14,[12]ITEM!$B$2:$AC$939,28,0),0)</f>
        <v>0</v>
      </c>
      <c r="CE14" s="227">
        <v>0</v>
      </c>
      <c r="CF14" s="227">
        <v>0</v>
      </c>
      <c r="CG14" s="227">
        <v>0</v>
      </c>
      <c r="CH14" s="227">
        <v>0</v>
      </c>
      <c r="CI14" s="375"/>
      <c r="CJ14" s="226">
        <f t="shared" si="2"/>
        <v>11</v>
      </c>
      <c r="CK14" s="226">
        <f t="shared" si="2"/>
        <v>18</v>
      </c>
      <c r="CL14" s="226">
        <f t="shared" si="2"/>
        <v>17</v>
      </c>
      <c r="CM14" s="226">
        <f t="shared" si="2"/>
        <v>18</v>
      </c>
      <c r="CN14" s="227">
        <f t="shared" si="2"/>
        <v>17</v>
      </c>
      <c r="CO14" s="227">
        <f t="shared" si="2"/>
        <v>18.367001883297448</v>
      </c>
      <c r="CP14" s="227">
        <f t="shared" si="2"/>
        <v>17.426078684774701</v>
      </c>
      <c r="CQ14" s="227">
        <f t="shared" si="2"/>
        <v>18.237484697858932</v>
      </c>
      <c r="CR14" s="226">
        <v>0</v>
      </c>
      <c r="CS14" s="226">
        <v>0</v>
      </c>
      <c r="CT14" s="226">
        <v>0</v>
      </c>
      <c r="CU14" s="226">
        <v>0</v>
      </c>
      <c r="CV14" s="227">
        <f t="shared" si="8"/>
        <v>4</v>
      </c>
      <c r="CW14" s="227">
        <f>CV14*(1+('[13]GROWTH (YoY)'!AR14/100))</f>
        <v>4.3670018832974478</v>
      </c>
      <c r="CX14" s="227">
        <f>CW14*(1+('[13]GROWTH (YoY)'!AS14/100))</f>
        <v>4.4260786847746996</v>
      </c>
      <c r="CY14" s="227">
        <f>CX14*(1+('[13]GROWTH (YoY)'!AT14/100))</f>
        <v>5.2374846978589327</v>
      </c>
      <c r="CZ14" s="226">
        <v>6</v>
      </c>
      <c r="DA14" s="226">
        <v>7</v>
      </c>
      <c r="DB14" s="226">
        <v>6</v>
      </c>
      <c r="DC14" s="226">
        <v>7</v>
      </c>
      <c r="DD14" s="227">
        <v>3</v>
      </c>
      <c r="DE14" s="227">
        <v>3</v>
      </c>
      <c r="DF14" s="227">
        <v>3</v>
      </c>
      <c r="DG14" s="227">
        <v>3</v>
      </c>
      <c r="DH14" s="226">
        <v>5</v>
      </c>
      <c r="DI14" s="226">
        <v>11</v>
      </c>
      <c r="DJ14" s="226">
        <v>11</v>
      </c>
      <c r="DK14" s="226">
        <v>11</v>
      </c>
      <c r="DL14" s="227">
        <v>10</v>
      </c>
      <c r="DM14" s="227">
        <v>11</v>
      </c>
      <c r="DN14" s="227">
        <v>10</v>
      </c>
      <c r="DO14" s="227">
        <v>10</v>
      </c>
      <c r="DP14" s="376">
        <f t="shared" ref="DP14:DW51" si="22">BC14-CJ14</f>
        <v>0</v>
      </c>
      <c r="DQ14" s="226">
        <f t="shared" si="3"/>
        <v>0</v>
      </c>
      <c r="DR14" s="226">
        <f t="shared" si="3"/>
        <v>2</v>
      </c>
      <c r="DS14" s="226">
        <f t="shared" si="3"/>
        <v>2</v>
      </c>
      <c r="DT14" s="227">
        <f t="shared" si="3"/>
        <v>0</v>
      </c>
      <c r="DU14" s="227">
        <f t="shared" si="3"/>
        <v>-0.36700188329744776</v>
      </c>
      <c r="DV14" s="227">
        <f t="shared" si="3"/>
        <v>1.5739213152252987</v>
      </c>
      <c r="DW14" s="227">
        <f t="shared" si="3"/>
        <v>3.7625153021410682</v>
      </c>
      <c r="DX14" s="377">
        <f t="shared" si="9"/>
        <v>0.74545454545454548</v>
      </c>
      <c r="DY14" s="377">
        <f t="shared" si="4"/>
        <v>0.78703703703703709</v>
      </c>
      <c r="DZ14" s="377">
        <f t="shared" si="4"/>
        <v>0.78813559322033899</v>
      </c>
      <c r="EA14" s="377">
        <f t="shared" si="4"/>
        <v>0.78991596638655459</v>
      </c>
      <c r="EB14" s="378">
        <f t="shared" si="4"/>
        <v>0.78703703703703709</v>
      </c>
      <c r="EC14" s="378">
        <f t="shared" si="4"/>
        <v>0.78813559322033899</v>
      </c>
      <c r="ED14" s="378">
        <f t="shared" si="4"/>
        <v>0.78991596638655459</v>
      </c>
      <c r="EE14" s="378">
        <f t="shared" si="4"/>
        <v>0.78723404255319152</v>
      </c>
      <c r="EG14" s="226">
        <v>20</v>
      </c>
      <c r="EH14" s="226">
        <v>13</v>
      </c>
      <c r="EI14" s="226">
        <v>7</v>
      </c>
      <c r="EJ14" s="226">
        <v>3</v>
      </c>
      <c r="EK14" s="226">
        <v>13</v>
      </c>
      <c r="EL14" s="226">
        <v>250</v>
      </c>
      <c r="EM14" s="226">
        <v>216</v>
      </c>
      <c r="EN14" s="379">
        <f t="shared" si="10"/>
        <v>0.65</v>
      </c>
      <c r="EO14" s="226">
        <f t="shared" si="11"/>
        <v>42.857142857142854</v>
      </c>
      <c r="EP14" s="379">
        <f t="shared" si="12"/>
        <v>0.65</v>
      </c>
      <c r="EQ14" s="226">
        <f t="shared" si="13"/>
        <v>52000</v>
      </c>
      <c r="ER14" s="226">
        <f t="shared" si="14"/>
        <v>1157.4074074074074</v>
      </c>
      <c r="ES14" s="292"/>
      <c r="ET14" s="227">
        <v>79</v>
      </c>
      <c r="EU14" s="227">
        <v>64</v>
      </c>
      <c r="EV14" s="227">
        <v>15</v>
      </c>
      <c r="EW14" s="227">
        <v>15</v>
      </c>
      <c r="EX14" s="227">
        <v>138</v>
      </c>
      <c r="EY14" s="227">
        <v>666</v>
      </c>
      <c r="EZ14" s="227">
        <v>633</v>
      </c>
      <c r="FA14" s="380">
        <f t="shared" ref="FA14:FA77" si="23">IFERROR(EU14/ET14,0)</f>
        <v>0.810126582278481</v>
      </c>
      <c r="FB14" s="228">
        <f t="shared" ref="FB14:FB77" si="24">IFERROR((EW14/EV14)*100,0)</f>
        <v>100</v>
      </c>
      <c r="FC14" s="380">
        <f t="shared" ref="FC14:FC77" si="25">IFERROR(EX14/ET14,0)</f>
        <v>1.7468354430379747</v>
      </c>
      <c r="FD14" s="227">
        <f t="shared" ref="FD14:FD77" si="26">IFERROR((EX14*1000000)/EY14,0)</f>
        <v>207207.20720720722</v>
      </c>
      <c r="FE14" s="227">
        <f t="shared" ref="FE14:FE77" si="27">IFERROR((EW14*1000000)/EZ14/12,0)</f>
        <v>1974.7235387045814</v>
      </c>
      <c r="FF14" s="227">
        <v>84</v>
      </c>
      <c r="FG14" s="228">
        <f t="shared" si="20"/>
        <v>22.61904761904762</v>
      </c>
      <c r="FH14" s="227">
        <v>19</v>
      </c>
      <c r="FI14" s="227">
        <v>84</v>
      </c>
      <c r="FJ14" s="227">
        <v>0</v>
      </c>
      <c r="FK14" s="227">
        <f t="shared" si="5"/>
        <v>65</v>
      </c>
      <c r="FL14" s="227">
        <v>10</v>
      </c>
      <c r="FM14" s="227">
        <f t="shared" si="6"/>
        <v>55</v>
      </c>
      <c r="FZ14" s="229"/>
      <c r="GA14" s="229"/>
      <c r="GB14" s="229"/>
      <c r="GC14" s="229"/>
      <c r="GD14" s="229"/>
    </row>
    <row r="15" spans="1:186" s="368" customFormat="1">
      <c r="A15" s="287" t="s">
        <v>83</v>
      </c>
      <c r="B15" s="369" t="s">
        <v>84</v>
      </c>
      <c r="C15" s="287" t="s">
        <v>85</v>
      </c>
      <c r="D15" s="370" t="s">
        <v>3123</v>
      </c>
      <c r="E15" s="369" t="s">
        <v>86</v>
      </c>
      <c r="F15" s="370">
        <v>12</v>
      </c>
      <c r="G15" s="371" t="s">
        <v>121</v>
      </c>
      <c r="H15" s="371" t="s">
        <v>122</v>
      </c>
      <c r="I15" s="370" t="s">
        <v>119</v>
      </c>
      <c r="J15" s="371" t="s">
        <v>120</v>
      </c>
      <c r="K15" s="370" t="s">
        <v>102</v>
      </c>
      <c r="L15" s="371" t="s">
        <v>104</v>
      </c>
      <c r="M15" s="371" t="s">
        <v>3124</v>
      </c>
      <c r="N15" s="372">
        <v>1</v>
      </c>
      <c r="O15" s="373"/>
      <c r="P15" s="373">
        <v>0</v>
      </c>
      <c r="Q15" s="373">
        <v>0</v>
      </c>
      <c r="R15" s="373">
        <v>0</v>
      </c>
      <c r="S15" s="374">
        <v>0</v>
      </c>
      <c r="T15" s="374">
        <v>0</v>
      </c>
      <c r="U15" s="374">
        <v>0</v>
      </c>
      <c r="V15" s="374">
        <v>0</v>
      </c>
      <c r="W15" s="373"/>
      <c r="X15" s="373">
        <v>0</v>
      </c>
      <c r="Y15" s="373">
        <v>0</v>
      </c>
      <c r="Z15" s="373">
        <v>0</v>
      </c>
      <c r="AA15" s="374">
        <v>0</v>
      </c>
      <c r="AB15" s="374">
        <v>0</v>
      </c>
      <c r="AC15" s="374">
        <v>0</v>
      </c>
      <c r="AD15" s="374">
        <v>0</v>
      </c>
      <c r="AE15" s="373">
        <v>0</v>
      </c>
      <c r="AF15" s="373">
        <v>0</v>
      </c>
      <c r="AG15" s="373">
        <v>0</v>
      </c>
      <c r="AH15" s="373">
        <v>0</v>
      </c>
      <c r="AI15" s="374">
        <v>0</v>
      </c>
      <c r="AJ15" s="374">
        <v>0</v>
      </c>
      <c r="AK15" s="374">
        <v>0</v>
      </c>
      <c r="AL15" s="374">
        <v>0</v>
      </c>
      <c r="AM15" s="226">
        <v>0</v>
      </c>
      <c r="AN15" s="226">
        <v>0</v>
      </c>
      <c r="AO15" s="226">
        <v>0</v>
      </c>
      <c r="AP15" s="226">
        <v>0</v>
      </c>
      <c r="AQ15" s="227">
        <v>0</v>
      </c>
      <c r="AR15" s="227">
        <v>0</v>
      </c>
      <c r="AS15" s="227">
        <v>0</v>
      </c>
      <c r="AT15" s="227">
        <v>0</v>
      </c>
      <c r="AU15" s="226">
        <v>0</v>
      </c>
      <c r="AV15" s="226">
        <v>0</v>
      </c>
      <c r="AW15" s="226">
        <v>0</v>
      </c>
      <c r="AX15" s="226">
        <v>0</v>
      </c>
      <c r="AY15" s="227">
        <v>0</v>
      </c>
      <c r="AZ15" s="227">
        <v>0</v>
      </c>
      <c r="BA15" s="227">
        <v>0</v>
      </c>
      <c r="BB15" s="227"/>
      <c r="BC15" s="226">
        <f t="shared" si="7"/>
        <v>0</v>
      </c>
      <c r="BD15" s="226">
        <f t="shared" si="7"/>
        <v>0</v>
      </c>
      <c r="BE15" s="226">
        <f t="shared" si="0"/>
        <v>0</v>
      </c>
      <c r="BF15" s="226">
        <f t="shared" si="0"/>
        <v>0</v>
      </c>
      <c r="BG15" s="218">
        <f t="shared" si="0"/>
        <v>0</v>
      </c>
      <c r="BH15" s="218">
        <f t="shared" si="0"/>
        <v>0</v>
      </c>
      <c r="BI15" s="218">
        <f t="shared" si="0"/>
        <v>0</v>
      </c>
      <c r="BJ15" s="218">
        <f t="shared" si="0"/>
        <v>0</v>
      </c>
      <c r="BK15" s="226">
        <f t="shared" si="21"/>
        <v>0</v>
      </c>
      <c r="BL15" s="226">
        <f t="shared" si="21"/>
        <v>0</v>
      </c>
      <c r="BM15" s="226">
        <f t="shared" si="21"/>
        <v>0</v>
      </c>
      <c r="BN15" s="226">
        <f t="shared" si="21"/>
        <v>0</v>
      </c>
      <c r="BO15" s="227">
        <f t="shared" si="21"/>
        <v>0</v>
      </c>
      <c r="BP15" s="227">
        <f t="shared" si="21"/>
        <v>0</v>
      </c>
      <c r="BQ15" s="227">
        <f t="shared" si="21"/>
        <v>0</v>
      </c>
      <c r="BR15" s="227">
        <f t="shared" si="21"/>
        <v>0</v>
      </c>
      <c r="BS15" s="226">
        <v>0</v>
      </c>
      <c r="BT15" s="226">
        <v>0</v>
      </c>
      <c r="BU15" s="226">
        <v>0</v>
      </c>
      <c r="BV15" s="226">
        <v>0</v>
      </c>
      <c r="BW15" s="227">
        <v>0</v>
      </c>
      <c r="BX15" s="227">
        <v>0</v>
      </c>
      <c r="BY15" s="227">
        <v>0</v>
      </c>
      <c r="BZ15" s="227">
        <v>0</v>
      </c>
      <c r="CA15" s="226">
        <v>0</v>
      </c>
      <c r="CB15" s="226">
        <f>IFERROR(VLOOKUP($G15,[12]ITEM!$B$2:$AC$939,26,0),0)</f>
        <v>0</v>
      </c>
      <c r="CC15" s="226">
        <f>IFERROR(VLOOKUP($G15,[12]ITEM!$B$2:$AC$939,27,0),0)</f>
        <v>0</v>
      </c>
      <c r="CD15" s="226">
        <f>IFERROR(VLOOKUP($G15,[12]ITEM!$B$2:$AC$939,28,0),0)</f>
        <v>0</v>
      </c>
      <c r="CE15" s="227">
        <v>0</v>
      </c>
      <c r="CF15" s="227">
        <v>0</v>
      </c>
      <c r="CG15" s="227">
        <v>0</v>
      </c>
      <c r="CH15" s="227">
        <v>0</v>
      </c>
      <c r="CI15" s="375"/>
      <c r="CJ15" s="226">
        <f t="shared" si="2"/>
        <v>0</v>
      </c>
      <c r="CK15" s="226">
        <f t="shared" si="2"/>
        <v>0</v>
      </c>
      <c r="CL15" s="226">
        <f t="shared" si="2"/>
        <v>0</v>
      </c>
      <c r="CM15" s="226">
        <f t="shared" si="2"/>
        <v>0</v>
      </c>
      <c r="CN15" s="227">
        <f t="shared" si="2"/>
        <v>0</v>
      </c>
      <c r="CO15" s="227">
        <f t="shared" si="2"/>
        <v>0</v>
      </c>
      <c r="CP15" s="227">
        <f t="shared" si="2"/>
        <v>0</v>
      </c>
      <c r="CQ15" s="227">
        <f t="shared" si="2"/>
        <v>0</v>
      </c>
      <c r="CR15" s="226">
        <v>0</v>
      </c>
      <c r="CS15" s="226"/>
      <c r="CT15" s="226"/>
      <c r="CU15" s="226"/>
      <c r="CV15" s="227">
        <f t="shared" si="8"/>
        <v>0</v>
      </c>
      <c r="CW15" s="227">
        <f>CV15*(1+('[13]GROWTH (YoY)'!AR15/100))</f>
        <v>0</v>
      </c>
      <c r="CX15" s="227">
        <f>CW15*(1+('[13]GROWTH (YoY)'!AS15/100))</f>
        <v>0</v>
      </c>
      <c r="CY15" s="227">
        <f>CX15*(1+('[13]GROWTH (YoY)'!AT15/100))</f>
        <v>0</v>
      </c>
      <c r="CZ15" s="226">
        <v>0</v>
      </c>
      <c r="DA15" s="226">
        <v>0</v>
      </c>
      <c r="DB15" s="226">
        <v>0</v>
      </c>
      <c r="DC15" s="226">
        <v>0</v>
      </c>
      <c r="DD15" s="227">
        <v>0</v>
      </c>
      <c r="DE15" s="227">
        <v>0</v>
      </c>
      <c r="DF15" s="227">
        <v>0</v>
      </c>
      <c r="DG15" s="227">
        <v>0</v>
      </c>
      <c r="DH15" s="226">
        <v>0</v>
      </c>
      <c r="DI15" s="226">
        <v>0</v>
      </c>
      <c r="DJ15" s="226">
        <v>0</v>
      </c>
      <c r="DK15" s="226">
        <v>0</v>
      </c>
      <c r="DL15" s="227">
        <v>0</v>
      </c>
      <c r="DM15" s="227">
        <v>0</v>
      </c>
      <c r="DN15" s="227">
        <v>0</v>
      </c>
      <c r="DO15" s="227">
        <v>0</v>
      </c>
      <c r="DP15" s="376">
        <f t="shared" si="22"/>
        <v>0</v>
      </c>
      <c r="DQ15" s="226">
        <f t="shared" si="3"/>
        <v>0</v>
      </c>
      <c r="DR15" s="226">
        <f t="shared" si="3"/>
        <v>0</v>
      </c>
      <c r="DS15" s="226">
        <f t="shared" si="3"/>
        <v>0</v>
      </c>
      <c r="DT15" s="227">
        <f t="shared" si="3"/>
        <v>0</v>
      </c>
      <c r="DU15" s="227">
        <f t="shared" si="3"/>
        <v>0</v>
      </c>
      <c r="DV15" s="227">
        <f t="shared" si="3"/>
        <v>0</v>
      </c>
      <c r="DW15" s="227">
        <f t="shared" si="3"/>
        <v>0</v>
      </c>
      <c r="DX15" s="377">
        <f t="shared" si="9"/>
        <v>0</v>
      </c>
      <c r="DY15" s="377">
        <f t="shared" si="4"/>
        <v>0</v>
      </c>
      <c r="DZ15" s="377">
        <f t="shared" si="4"/>
        <v>0</v>
      </c>
      <c r="EA15" s="377">
        <f t="shared" si="4"/>
        <v>0</v>
      </c>
      <c r="EB15" s="378">
        <f t="shared" si="4"/>
        <v>0</v>
      </c>
      <c r="EC15" s="378">
        <f t="shared" si="4"/>
        <v>0</v>
      </c>
      <c r="ED15" s="378">
        <f t="shared" si="4"/>
        <v>0</v>
      </c>
      <c r="EE15" s="378">
        <f t="shared" si="4"/>
        <v>0</v>
      </c>
      <c r="EG15" s="226">
        <v>1</v>
      </c>
      <c r="EH15" s="226">
        <v>0</v>
      </c>
      <c r="EI15" s="226">
        <v>1</v>
      </c>
      <c r="EJ15" s="226">
        <v>0</v>
      </c>
      <c r="EK15" s="226">
        <v>1</v>
      </c>
      <c r="EL15" s="226">
        <v>27</v>
      </c>
      <c r="EM15" s="226">
        <v>27</v>
      </c>
      <c r="EN15" s="379">
        <f t="shared" si="10"/>
        <v>0</v>
      </c>
      <c r="EO15" s="226">
        <f t="shared" si="11"/>
        <v>0</v>
      </c>
      <c r="EP15" s="379">
        <f t="shared" si="12"/>
        <v>1</v>
      </c>
      <c r="EQ15" s="226">
        <f t="shared" si="13"/>
        <v>37037.037037037036</v>
      </c>
      <c r="ER15" s="226">
        <f t="shared" si="14"/>
        <v>0</v>
      </c>
      <c r="ES15" s="292"/>
      <c r="ET15" s="227">
        <v>0</v>
      </c>
      <c r="EU15" s="227">
        <v>0</v>
      </c>
      <c r="EV15" s="227">
        <v>0</v>
      </c>
      <c r="EW15" s="227">
        <v>0</v>
      </c>
      <c r="EX15" s="227">
        <v>0</v>
      </c>
      <c r="EY15" s="227">
        <v>0</v>
      </c>
      <c r="EZ15" s="227">
        <v>0</v>
      </c>
      <c r="FA15" s="380">
        <f t="shared" si="23"/>
        <v>0</v>
      </c>
      <c r="FB15" s="228">
        <f t="shared" si="24"/>
        <v>0</v>
      </c>
      <c r="FC15" s="380">
        <f t="shared" si="25"/>
        <v>0</v>
      </c>
      <c r="FD15" s="227">
        <f t="shared" si="26"/>
        <v>0</v>
      </c>
      <c r="FE15" s="227">
        <f t="shared" si="27"/>
        <v>0</v>
      </c>
      <c r="FF15" s="227">
        <v>0</v>
      </c>
      <c r="FG15" s="228">
        <f t="shared" si="20"/>
        <v>0</v>
      </c>
      <c r="FH15" s="227">
        <v>0</v>
      </c>
      <c r="FI15" s="227">
        <v>0</v>
      </c>
      <c r="FJ15" s="227">
        <v>0</v>
      </c>
      <c r="FK15" s="227">
        <f t="shared" si="5"/>
        <v>0</v>
      </c>
      <c r="FL15" s="227">
        <v>0</v>
      </c>
      <c r="FM15" s="227">
        <f t="shared" si="6"/>
        <v>0</v>
      </c>
      <c r="FZ15" s="229"/>
      <c r="GA15" s="229"/>
      <c r="GB15" s="229"/>
      <c r="GC15" s="229"/>
      <c r="GD15" s="229"/>
    </row>
    <row r="16" spans="1:186" s="368" customFormat="1">
      <c r="A16" s="287" t="s">
        <v>83</v>
      </c>
      <c r="B16" s="369" t="s">
        <v>84</v>
      </c>
      <c r="C16" s="287" t="s">
        <v>85</v>
      </c>
      <c r="D16" s="370" t="s">
        <v>3123</v>
      </c>
      <c r="E16" s="369" t="s">
        <v>86</v>
      </c>
      <c r="F16" s="370">
        <v>13</v>
      </c>
      <c r="G16" s="371" t="s">
        <v>123</v>
      </c>
      <c r="H16" s="371" t="s">
        <v>124</v>
      </c>
      <c r="I16" s="370" t="s">
        <v>119</v>
      </c>
      <c r="J16" s="371" t="s">
        <v>120</v>
      </c>
      <c r="K16" s="370" t="s">
        <v>102</v>
      </c>
      <c r="L16" s="371" t="s">
        <v>104</v>
      </c>
      <c r="M16" s="371" t="s">
        <v>3124</v>
      </c>
      <c r="N16" s="372">
        <v>1</v>
      </c>
      <c r="O16" s="373"/>
      <c r="P16" s="373">
        <v>0</v>
      </c>
      <c r="Q16" s="373">
        <v>0</v>
      </c>
      <c r="R16" s="373">
        <v>0</v>
      </c>
      <c r="S16" s="374">
        <v>0</v>
      </c>
      <c r="T16" s="374">
        <v>0</v>
      </c>
      <c r="U16" s="374">
        <v>0</v>
      </c>
      <c r="V16" s="374">
        <v>0</v>
      </c>
      <c r="W16" s="373"/>
      <c r="X16" s="373">
        <v>0</v>
      </c>
      <c r="Y16" s="373">
        <v>0</v>
      </c>
      <c r="Z16" s="373">
        <v>0</v>
      </c>
      <c r="AA16" s="374">
        <v>0</v>
      </c>
      <c r="AB16" s="374">
        <v>0</v>
      </c>
      <c r="AC16" s="374">
        <v>0</v>
      </c>
      <c r="AD16" s="374">
        <v>0</v>
      </c>
      <c r="AE16" s="373">
        <v>0</v>
      </c>
      <c r="AF16" s="373">
        <v>0</v>
      </c>
      <c r="AG16" s="373">
        <v>0</v>
      </c>
      <c r="AH16" s="373">
        <v>0</v>
      </c>
      <c r="AI16" s="374">
        <v>0</v>
      </c>
      <c r="AJ16" s="374">
        <v>0</v>
      </c>
      <c r="AK16" s="374">
        <v>0</v>
      </c>
      <c r="AL16" s="374">
        <v>0</v>
      </c>
      <c r="AM16" s="226">
        <v>0</v>
      </c>
      <c r="AN16" s="226">
        <v>0</v>
      </c>
      <c r="AO16" s="226">
        <v>0</v>
      </c>
      <c r="AP16" s="226">
        <v>0</v>
      </c>
      <c r="AQ16" s="227">
        <v>0</v>
      </c>
      <c r="AR16" s="227">
        <v>0</v>
      </c>
      <c r="AS16" s="227">
        <v>0</v>
      </c>
      <c r="AT16" s="227">
        <v>0</v>
      </c>
      <c r="AU16" s="226">
        <v>0</v>
      </c>
      <c r="AV16" s="226">
        <v>0</v>
      </c>
      <c r="AW16" s="226">
        <v>0</v>
      </c>
      <c r="AX16" s="226">
        <v>0</v>
      </c>
      <c r="AY16" s="227">
        <v>0</v>
      </c>
      <c r="AZ16" s="227">
        <v>0</v>
      </c>
      <c r="BA16" s="227">
        <v>0</v>
      </c>
      <c r="BB16" s="227"/>
      <c r="BC16" s="226">
        <f t="shared" si="7"/>
        <v>0</v>
      </c>
      <c r="BD16" s="226">
        <f t="shared" si="7"/>
        <v>0</v>
      </c>
      <c r="BE16" s="226">
        <f t="shared" si="0"/>
        <v>0</v>
      </c>
      <c r="BF16" s="226">
        <f t="shared" si="0"/>
        <v>0</v>
      </c>
      <c r="BG16" s="218">
        <f t="shared" si="0"/>
        <v>0</v>
      </c>
      <c r="BH16" s="218">
        <f t="shared" si="0"/>
        <v>0</v>
      </c>
      <c r="BI16" s="218">
        <f t="shared" si="0"/>
        <v>0</v>
      </c>
      <c r="BJ16" s="218">
        <f t="shared" si="0"/>
        <v>0</v>
      </c>
      <c r="BK16" s="226">
        <f t="shared" si="21"/>
        <v>0</v>
      </c>
      <c r="BL16" s="226">
        <f t="shared" si="21"/>
        <v>0</v>
      </c>
      <c r="BM16" s="226">
        <f t="shared" si="21"/>
        <v>0</v>
      </c>
      <c r="BN16" s="226">
        <f t="shared" si="21"/>
        <v>0</v>
      </c>
      <c r="BO16" s="227">
        <f t="shared" si="21"/>
        <v>0</v>
      </c>
      <c r="BP16" s="227">
        <f t="shared" si="21"/>
        <v>0</v>
      </c>
      <c r="BQ16" s="227">
        <f t="shared" si="21"/>
        <v>0</v>
      </c>
      <c r="BR16" s="227">
        <f t="shared" si="21"/>
        <v>0</v>
      </c>
      <c r="BS16" s="226">
        <v>0</v>
      </c>
      <c r="BT16" s="226">
        <v>0</v>
      </c>
      <c r="BU16" s="226">
        <v>0</v>
      </c>
      <c r="BV16" s="226">
        <v>0</v>
      </c>
      <c r="BW16" s="227">
        <v>0</v>
      </c>
      <c r="BX16" s="227">
        <v>0</v>
      </c>
      <c r="BY16" s="227">
        <v>0</v>
      </c>
      <c r="BZ16" s="227">
        <v>0</v>
      </c>
      <c r="CA16" s="226">
        <v>0</v>
      </c>
      <c r="CB16" s="226">
        <f>IFERROR(VLOOKUP($G16,[12]ITEM!$B$2:$AC$939,26,0),0)</f>
        <v>0</v>
      </c>
      <c r="CC16" s="226">
        <f>IFERROR(VLOOKUP($G16,[12]ITEM!$B$2:$AC$939,27,0),0)</f>
        <v>0</v>
      </c>
      <c r="CD16" s="226">
        <f>IFERROR(VLOOKUP($G16,[12]ITEM!$B$2:$AC$939,28,0),0)</f>
        <v>0</v>
      </c>
      <c r="CE16" s="227">
        <v>0</v>
      </c>
      <c r="CF16" s="227">
        <v>0</v>
      </c>
      <c r="CG16" s="227">
        <v>0</v>
      </c>
      <c r="CH16" s="227">
        <v>0</v>
      </c>
      <c r="CI16" s="375"/>
      <c r="CJ16" s="226">
        <f t="shared" si="2"/>
        <v>0</v>
      </c>
      <c r="CK16" s="226">
        <f t="shared" si="2"/>
        <v>0</v>
      </c>
      <c r="CL16" s="226">
        <f t="shared" si="2"/>
        <v>0</v>
      </c>
      <c r="CM16" s="226">
        <f t="shared" si="2"/>
        <v>0</v>
      </c>
      <c r="CN16" s="227">
        <f t="shared" si="2"/>
        <v>0</v>
      </c>
      <c r="CO16" s="227">
        <f t="shared" si="2"/>
        <v>0</v>
      </c>
      <c r="CP16" s="227">
        <f t="shared" si="2"/>
        <v>0</v>
      </c>
      <c r="CQ16" s="227">
        <f t="shared" si="2"/>
        <v>0</v>
      </c>
      <c r="CR16" s="226">
        <v>0</v>
      </c>
      <c r="CS16" s="226"/>
      <c r="CT16" s="226"/>
      <c r="CU16" s="226"/>
      <c r="CV16" s="227">
        <f t="shared" si="8"/>
        <v>0</v>
      </c>
      <c r="CW16" s="227">
        <f>CV16*(1+('[13]GROWTH (YoY)'!AR16/100))</f>
        <v>0</v>
      </c>
      <c r="CX16" s="227">
        <f>CW16*(1+('[13]GROWTH (YoY)'!AS16/100))</f>
        <v>0</v>
      </c>
      <c r="CY16" s="227">
        <f>CX16*(1+('[13]GROWTH (YoY)'!AT16/100))</f>
        <v>0</v>
      </c>
      <c r="CZ16" s="226">
        <v>0</v>
      </c>
      <c r="DA16" s="226">
        <v>0</v>
      </c>
      <c r="DB16" s="226">
        <v>0</v>
      </c>
      <c r="DC16" s="226">
        <v>0</v>
      </c>
      <c r="DD16" s="227">
        <v>0</v>
      </c>
      <c r="DE16" s="227">
        <v>0</v>
      </c>
      <c r="DF16" s="227">
        <v>0</v>
      </c>
      <c r="DG16" s="227">
        <v>0</v>
      </c>
      <c r="DH16" s="226">
        <v>0</v>
      </c>
      <c r="DI16" s="226">
        <v>0</v>
      </c>
      <c r="DJ16" s="226">
        <v>0</v>
      </c>
      <c r="DK16" s="226">
        <v>0</v>
      </c>
      <c r="DL16" s="227">
        <v>0</v>
      </c>
      <c r="DM16" s="227">
        <v>0</v>
      </c>
      <c r="DN16" s="227">
        <v>0</v>
      </c>
      <c r="DO16" s="227">
        <v>0</v>
      </c>
      <c r="DP16" s="376">
        <f t="shared" si="22"/>
        <v>0</v>
      </c>
      <c r="DQ16" s="226">
        <f t="shared" si="3"/>
        <v>0</v>
      </c>
      <c r="DR16" s="226">
        <f t="shared" si="3"/>
        <v>0</v>
      </c>
      <c r="DS16" s="226">
        <f t="shared" si="3"/>
        <v>0</v>
      </c>
      <c r="DT16" s="227">
        <f t="shared" si="3"/>
        <v>0</v>
      </c>
      <c r="DU16" s="227">
        <f t="shared" si="3"/>
        <v>0</v>
      </c>
      <c r="DV16" s="227">
        <f t="shared" si="3"/>
        <v>0</v>
      </c>
      <c r="DW16" s="227">
        <f t="shared" si="3"/>
        <v>0</v>
      </c>
      <c r="DX16" s="377">
        <f t="shared" si="9"/>
        <v>0</v>
      </c>
      <c r="DY16" s="377">
        <f t="shared" si="4"/>
        <v>0</v>
      </c>
      <c r="DZ16" s="377">
        <f t="shared" si="4"/>
        <v>0</v>
      </c>
      <c r="EA16" s="377">
        <f t="shared" si="4"/>
        <v>0</v>
      </c>
      <c r="EB16" s="378">
        <f t="shared" si="4"/>
        <v>0</v>
      </c>
      <c r="EC16" s="378">
        <f t="shared" si="4"/>
        <v>0</v>
      </c>
      <c r="ED16" s="378">
        <f t="shared" si="4"/>
        <v>0</v>
      </c>
      <c r="EE16" s="378">
        <f t="shared" si="4"/>
        <v>0</v>
      </c>
      <c r="EG16" s="226">
        <v>0</v>
      </c>
      <c r="EH16" s="226">
        <v>0</v>
      </c>
      <c r="EI16" s="226">
        <v>0</v>
      </c>
      <c r="EJ16" s="226">
        <v>0</v>
      </c>
      <c r="EK16" s="226">
        <v>0</v>
      </c>
      <c r="EL16" s="226">
        <v>0</v>
      </c>
      <c r="EM16" s="226">
        <v>0</v>
      </c>
      <c r="EN16" s="379">
        <f t="shared" si="10"/>
        <v>0</v>
      </c>
      <c r="EO16" s="226">
        <f t="shared" si="11"/>
        <v>0</v>
      </c>
      <c r="EP16" s="379">
        <f t="shared" si="12"/>
        <v>0</v>
      </c>
      <c r="EQ16" s="226">
        <f t="shared" si="13"/>
        <v>0</v>
      </c>
      <c r="ER16" s="226">
        <f t="shared" si="14"/>
        <v>0</v>
      </c>
      <c r="ES16" s="292"/>
      <c r="ET16" s="227">
        <v>0</v>
      </c>
      <c r="EU16" s="227">
        <v>0</v>
      </c>
      <c r="EV16" s="227">
        <v>0</v>
      </c>
      <c r="EW16" s="227">
        <v>0</v>
      </c>
      <c r="EX16" s="227">
        <v>0</v>
      </c>
      <c r="EY16" s="227">
        <v>0</v>
      </c>
      <c r="EZ16" s="227">
        <v>0</v>
      </c>
      <c r="FA16" s="380">
        <f t="shared" si="23"/>
        <v>0</v>
      </c>
      <c r="FB16" s="228">
        <f t="shared" si="24"/>
        <v>0</v>
      </c>
      <c r="FC16" s="380">
        <f t="shared" si="25"/>
        <v>0</v>
      </c>
      <c r="FD16" s="227">
        <f t="shared" si="26"/>
        <v>0</v>
      </c>
      <c r="FE16" s="227">
        <f t="shared" si="27"/>
        <v>0</v>
      </c>
      <c r="FF16" s="227">
        <v>0</v>
      </c>
      <c r="FG16" s="228">
        <f t="shared" si="20"/>
        <v>0</v>
      </c>
      <c r="FH16" s="227">
        <v>0</v>
      </c>
      <c r="FI16" s="227">
        <v>0</v>
      </c>
      <c r="FJ16" s="227">
        <v>0</v>
      </c>
      <c r="FK16" s="227">
        <f t="shared" si="5"/>
        <v>0</v>
      </c>
      <c r="FL16" s="227">
        <v>0</v>
      </c>
      <c r="FM16" s="227">
        <f t="shared" si="6"/>
        <v>0</v>
      </c>
      <c r="FZ16" s="229"/>
      <c r="GA16" s="229"/>
      <c r="GB16" s="229"/>
      <c r="GC16" s="229"/>
      <c r="GD16" s="229"/>
    </row>
    <row r="17" spans="1:186" s="368" customFormat="1">
      <c r="A17" s="287" t="s">
        <v>83</v>
      </c>
      <c r="B17" s="369" t="s">
        <v>84</v>
      </c>
      <c r="C17" s="287" t="s">
        <v>85</v>
      </c>
      <c r="D17" s="370" t="s">
        <v>3123</v>
      </c>
      <c r="E17" s="369" t="s">
        <v>86</v>
      </c>
      <c r="F17" s="370">
        <v>14</v>
      </c>
      <c r="G17" s="371" t="s">
        <v>125</v>
      </c>
      <c r="H17" s="371" t="s">
        <v>126</v>
      </c>
      <c r="I17" s="370" t="s">
        <v>119</v>
      </c>
      <c r="J17" s="371" t="s">
        <v>120</v>
      </c>
      <c r="K17" s="370" t="s">
        <v>102</v>
      </c>
      <c r="L17" s="371" t="s">
        <v>104</v>
      </c>
      <c r="M17" s="371" t="s">
        <v>3124</v>
      </c>
      <c r="N17" s="372">
        <v>1</v>
      </c>
      <c r="O17" s="373">
        <v>115</v>
      </c>
      <c r="P17" s="373">
        <v>154</v>
      </c>
      <c r="Q17" s="373">
        <v>108</v>
      </c>
      <c r="R17" s="373">
        <v>81</v>
      </c>
      <c r="S17" s="374">
        <v>154</v>
      </c>
      <c r="T17" s="374">
        <v>108</v>
      </c>
      <c r="U17" s="374">
        <v>81</v>
      </c>
      <c r="V17" s="374">
        <v>102</v>
      </c>
      <c r="W17" s="373">
        <v>38</v>
      </c>
      <c r="X17" s="373">
        <v>45</v>
      </c>
      <c r="Y17" s="373">
        <v>32</v>
      </c>
      <c r="Z17" s="373">
        <v>24</v>
      </c>
      <c r="AA17" s="374">
        <v>45</v>
      </c>
      <c r="AB17" s="374">
        <v>32</v>
      </c>
      <c r="AC17" s="374">
        <v>24</v>
      </c>
      <c r="AD17" s="374">
        <v>30</v>
      </c>
      <c r="AE17" s="373">
        <v>1</v>
      </c>
      <c r="AF17" s="373">
        <v>2</v>
      </c>
      <c r="AG17" s="373">
        <v>2</v>
      </c>
      <c r="AH17" s="373">
        <v>2</v>
      </c>
      <c r="AI17" s="374">
        <v>1</v>
      </c>
      <c r="AJ17" s="374">
        <v>1</v>
      </c>
      <c r="AK17" s="374">
        <v>2</v>
      </c>
      <c r="AL17" s="374">
        <v>1</v>
      </c>
      <c r="AM17" s="226">
        <v>77</v>
      </c>
      <c r="AN17" s="226">
        <v>109</v>
      </c>
      <c r="AO17" s="226">
        <v>76</v>
      </c>
      <c r="AP17" s="226">
        <v>57</v>
      </c>
      <c r="AQ17" s="227">
        <v>109</v>
      </c>
      <c r="AR17" s="227">
        <v>76</v>
      </c>
      <c r="AS17" s="227">
        <v>57</v>
      </c>
      <c r="AT17" s="227">
        <v>72</v>
      </c>
      <c r="AU17" s="226">
        <v>4</v>
      </c>
      <c r="AV17" s="226">
        <v>6</v>
      </c>
      <c r="AW17" s="226">
        <v>4</v>
      </c>
      <c r="AX17" s="226">
        <v>4</v>
      </c>
      <c r="AY17" s="227">
        <v>6</v>
      </c>
      <c r="AZ17" s="227">
        <v>4</v>
      </c>
      <c r="BA17" s="227">
        <v>4</v>
      </c>
      <c r="BB17" s="227">
        <v>5</v>
      </c>
      <c r="BC17" s="226">
        <f t="shared" si="7"/>
        <v>73</v>
      </c>
      <c r="BD17" s="226">
        <f t="shared" si="7"/>
        <v>103</v>
      </c>
      <c r="BE17" s="226">
        <f t="shared" si="0"/>
        <v>72</v>
      </c>
      <c r="BF17" s="226">
        <f t="shared" si="0"/>
        <v>53</v>
      </c>
      <c r="BG17" s="218">
        <f t="shared" si="0"/>
        <v>103</v>
      </c>
      <c r="BH17" s="218">
        <f t="shared" si="0"/>
        <v>72</v>
      </c>
      <c r="BI17" s="218">
        <f t="shared" si="0"/>
        <v>53</v>
      </c>
      <c r="BJ17" s="218">
        <f t="shared" si="0"/>
        <v>67</v>
      </c>
      <c r="BK17" s="226">
        <f t="shared" si="21"/>
        <v>0</v>
      </c>
      <c r="BL17" s="226">
        <f t="shared" si="21"/>
        <v>0</v>
      </c>
      <c r="BM17" s="226">
        <f t="shared" si="21"/>
        <v>0</v>
      </c>
      <c r="BN17" s="226">
        <f t="shared" si="21"/>
        <v>0</v>
      </c>
      <c r="BO17" s="227">
        <f t="shared" si="21"/>
        <v>0</v>
      </c>
      <c r="BP17" s="227">
        <f t="shared" si="21"/>
        <v>0</v>
      </c>
      <c r="BQ17" s="227">
        <f t="shared" si="21"/>
        <v>0</v>
      </c>
      <c r="BR17" s="227">
        <f t="shared" si="21"/>
        <v>0</v>
      </c>
      <c r="BS17" s="226">
        <v>0</v>
      </c>
      <c r="BT17" s="226">
        <v>0</v>
      </c>
      <c r="BU17" s="226">
        <v>0</v>
      </c>
      <c r="BV17" s="226">
        <v>0</v>
      </c>
      <c r="BW17" s="227">
        <v>0</v>
      </c>
      <c r="BX17" s="227">
        <v>0</v>
      </c>
      <c r="BY17" s="227">
        <v>0</v>
      </c>
      <c r="BZ17" s="227">
        <v>0</v>
      </c>
      <c r="CA17" s="226">
        <v>0</v>
      </c>
      <c r="CB17" s="226">
        <f>IFERROR(VLOOKUP($G17,[12]ITEM!$B$2:$AC$939,26,0),0)</f>
        <v>0</v>
      </c>
      <c r="CC17" s="226">
        <f>IFERROR(VLOOKUP($G17,[12]ITEM!$B$2:$AC$939,27,0),0)</f>
        <v>0</v>
      </c>
      <c r="CD17" s="226">
        <f>IFERROR(VLOOKUP($G17,[12]ITEM!$B$2:$AC$939,28,0),0)</f>
        <v>0</v>
      </c>
      <c r="CE17" s="227">
        <v>0</v>
      </c>
      <c r="CF17" s="227">
        <v>0</v>
      </c>
      <c r="CG17" s="227">
        <v>0</v>
      </c>
      <c r="CH17" s="227">
        <v>0</v>
      </c>
      <c r="CI17" s="375"/>
      <c r="CJ17" s="226">
        <f t="shared" si="2"/>
        <v>73</v>
      </c>
      <c r="CK17" s="226">
        <f t="shared" si="2"/>
        <v>96</v>
      </c>
      <c r="CL17" s="226">
        <f t="shared" si="2"/>
        <v>82</v>
      </c>
      <c r="CM17" s="226">
        <f t="shared" si="2"/>
        <v>84</v>
      </c>
      <c r="CN17" s="227">
        <f t="shared" si="2"/>
        <v>103</v>
      </c>
      <c r="CO17" s="227">
        <f t="shared" si="2"/>
        <v>84.316006674880072</v>
      </c>
      <c r="CP17" s="227">
        <f t="shared" si="2"/>
        <v>79.215999601821395</v>
      </c>
      <c r="CQ17" s="227">
        <f t="shared" si="2"/>
        <v>87.574757369781224</v>
      </c>
      <c r="CR17" s="226">
        <v>18</v>
      </c>
      <c r="CS17" s="226">
        <v>21</v>
      </c>
      <c r="CT17" s="226">
        <v>15</v>
      </c>
      <c r="CU17" s="226">
        <v>11</v>
      </c>
      <c r="CV17" s="227">
        <f t="shared" si="8"/>
        <v>46</v>
      </c>
      <c r="CW17" s="227">
        <f>CV17*(1+('[13]GROWTH (YoY)'!AR17/100))</f>
        <v>32.316006674880072</v>
      </c>
      <c r="CX17" s="227">
        <f>CW17*(1+('[13]GROWTH (YoY)'!AS17/100))</f>
        <v>24.215999601821395</v>
      </c>
      <c r="CY17" s="227">
        <f>CX17*(1+('[13]GROWTH (YoY)'!AT17/100))</f>
        <v>30.574757369781231</v>
      </c>
      <c r="CZ17" s="226">
        <v>47</v>
      </c>
      <c r="DA17" s="226">
        <v>60</v>
      </c>
      <c r="DB17" s="226">
        <v>52</v>
      </c>
      <c r="DC17" s="226">
        <v>57</v>
      </c>
      <c r="DD17" s="227">
        <v>43</v>
      </c>
      <c r="DE17" s="227">
        <v>38</v>
      </c>
      <c r="DF17" s="227">
        <v>41</v>
      </c>
      <c r="DG17" s="227">
        <v>42</v>
      </c>
      <c r="DH17" s="226">
        <v>8</v>
      </c>
      <c r="DI17" s="226">
        <v>15</v>
      </c>
      <c r="DJ17" s="226">
        <v>15</v>
      </c>
      <c r="DK17" s="226">
        <v>16</v>
      </c>
      <c r="DL17" s="227">
        <v>14</v>
      </c>
      <c r="DM17" s="227">
        <v>14</v>
      </c>
      <c r="DN17" s="227">
        <v>14</v>
      </c>
      <c r="DO17" s="227">
        <v>15</v>
      </c>
      <c r="DP17" s="376">
        <f t="shared" si="22"/>
        <v>0</v>
      </c>
      <c r="DQ17" s="226">
        <f t="shared" si="3"/>
        <v>7</v>
      </c>
      <c r="DR17" s="226">
        <f t="shared" si="3"/>
        <v>-10</v>
      </c>
      <c r="DS17" s="226">
        <f t="shared" si="3"/>
        <v>-31</v>
      </c>
      <c r="DT17" s="227">
        <f t="shared" si="3"/>
        <v>0</v>
      </c>
      <c r="DU17" s="227">
        <f t="shared" si="3"/>
        <v>-12.316006674880072</v>
      </c>
      <c r="DV17" s="227">
        <f t="shared" si="3"/>
        <v>-26.215999601821395</v>
      </c>
      <c r="DW17" s="227">
        <f t="shared" si="3"/>
        <v>-20.574757369781224</v>
      </c>
      <c r="DX17" s="377">
        <f t="shared" si="9"/>
        <v>0.33043478260869563</v>
      </c>
      <c r="DY17" s="377">
        <f t="shared" si="4"/>
        <v>0.29220779220779219</v>
      </c>
      <c r="DZ17" s="377">
        <f t="shared" si="4"/>
        <v>0.29629629629629628</v>
      </c>
      <c r="EA17" s="377">
        <f t="shared" si="4"/>
        <v>0.29629629629629628</v>
      </c>
      <c r="EB17" s="378">
        <f t="shared" si="4"/>
        <v>0.29220779220779219</v>
      </c>
      <c r="EC17" s="378">
        <f t="shared" si="4"/>
        <v>0.29629629629629628</v>
      </c>
      <c r="ED17" s="378">
        <f t="shared" si="4"/>
        <v>0.29629629629629628</v>
      </c>
      <c r="EE17" s="378">
        <f t="shared" si="4"/>
        <v>0.29411764705882354</v>
      </c>
      <c r="EG17" s="226">
        <v>22</v>
      </c>
      <c r="EH17" s="226">
        <v>14</v>
      </c>
      <c r="EI17" s="226">
        <v>8</v>
      </c>
      <c r="EJ17" s="226">
        <v>4</v>
      </c>
      <c r="EK17" s="226">
        <v>22</v>
      </c>
      <c r="EL17" s="226">
        <v>380</v>
      </c>
      <c r="EM17" s="226">
        <v>245</v>
      </c>
      <c r="EN17" s="379">
        <f t="shared" si="10"/>
        <v>0.63636363636363635</v>
      </c>
      <c r="EO17" s="226">
        <f t="shared" si="11"/>
        <v>50</v>
      </c>
      <c r="EP17" s="379">
        <f t="shared" si="12"/>
        <v>1</v>
      </c>
      <c r="EQ17" s="226">
        <f t="shared" si="13"/>
        <v>57894.73684210526</v>
      </c>
      <c r="ER17" s="226">
        <f t="shared" si="14"/>
        <v>1360.5442176870749</v>
      </c>
      <c r="ES17" s="292"/>
      <c r="ET17" s="227">
        <v>33</v>
      </c>
      <c r="EU17" s="227">
        <v>18</v>
      </c>
      <c r="EV17" s="227">
        <v>15</v>
      </c>
      <c r="EW17" s="227">
        <v>6</v>
      </c>
      <c r="EX17" s="227">
        <v>30</v>
      </c>
      <c r="EY17" s="227">
        <v>446</v>
      </c>
      <c r="EZ17" s="227">
        <v>333</v>
      </c>
      <c r="FA17" s="380">
        <f t="shared" si="23"/>
        <v>0.54545454545454541</v>
      </c>
      <c r="FB17" s="228">
        <f t="shared" si="24"/>
        <v>40</v>
      </c>
      <c r="FC17" s="380">
        <f t="shared" si="25"/>
        <v>0.90909090909090906</v>
      </c>
      <c r="FD17" s="227">
        <f t="shared" si="26"/>
        <v>67264.573991031386</v>
      </c>
      <c r="FE17" s="227">
        <f t="shared" si="27"/>
        <v>1501.5015015015015</v>
      </c>
      <c r="FF17" s="227">
        <v>78</v>
      </c>
      <c r="FG17" s="228">
        <f t="shared" si="20"/>
        <v>5.1282051282051277</v>
      </c>
      <c r="FH17" s="227">
        <v>4</v>
      </c>
      <c r="FI17" s="227">
        <v>78</v>
      </c>
      <c r="FJ17" s="227">
        <v>0</v>
      </c>
      <c r="FK17" s="227">
        <f t="shared" si="5"/>
        <v>74</v>
      </c>
      <c r="FL17" s="227">
        <v>6</v>
      </c>
      <c r="FM17" s="227">
        <f t="shared" si="6"/>
        <v>68</v>
      </c>
      <c r="FZ17" s="229"/>
      <c r="GA17" s="229"/>
      <c r="GB17" s="229"/>
      <c r="GC17" s="229"/>
      <c r="GD17" s="229"/>
    </row>
    <row r="18" spans="1:186" s="368" customFormat="1">
      <c r="A18" s="287" t="s">
        <v>83</v>
      </c>
      <c r="B18" s="369" t="s">
        <v>84</v>
      </c>
      <c r="C18" s="287" t="s">
        <v>85</v>
      </c>
      <c r="D18" s="370" t="s">
        <v>3123</v>
      </c>
      <c r="E18" s="369" t="s">
        <v>86</v>
      </c>
      <c r="F18" s="370">
        <v>15</v>
      </c>
      <c r="G18" s="371" t="s">
        <v>127</v>
      </c>
      <c r="H18" s="371" t="s">
        <v>128</v>
      </c>
      <c r="I18" s="370" t="s">
        <v>119</v>
      </c>
      <c r="J18" s="371" t="s">
        <v>120</v>
      </c>
      <c r="K18" s="370" t="s">
        <v>102</v>
      </c>
      <c r="L18" s="371" t="s">
        <v>104</v>
      </c>
      <c r="M18" s="371" t="s">
        <v>3124</v>
      </c>
      <c r="N18" s="372">
        <v>1</v>
      </c>
      <c r="O18" s="373">
        <v>85</v>
      </c>
      <c r="P18" s="373">
        <v>153</v>
      </c>
      <c r="Q18" s="373">
        <v>167</v>
      </c>
      <c r="R18" s="373">
        <v>170</v>
      </c>
      <c r="S18" s="374">
        <v>153</v>
      </c>
      <c r="T18" s="374">
        <v>167</v>
      </c>
      <c r="U18" s="374">
        <v>170</v>
      </c>
      <c r="V18" s="374">
        <v>201</v>
      </c>
      <c r="W18" s="373">
        <v>63</v>
      </c>
      <c r="X18" s="373">
        <v>120</v>
      </c>
      <c r="Y18" s="373">
        <v>132</v>
      </c>
      <c r="Z18" s="373">
        <v>133</v>
      </c>
      <c r="AA18" s="374">
        <v>120</v>
      </c>
      <c r="AB18" s="374">
        <v>132</v>
      </c>
      <c r="AC18" s="374">
        <v>133</v>
      </c>
      <c r="AD18" s="374">
        <v>158</v>
      </c>
      <c r="AE18" s="373">
        <v>0</v>
      </c>
      <c r="AF18" s="373">
        <v>0</v>
      </c>
      <c r="AG18" s="373">
        <v>0</v>
      </c>
      <c r="AH18" s="373">
        <v>0</v>
      </c>
      <c r="AI18" s="374">
        <v>2</v>
      </c>
      <c r="AJ18" s="374">
        <v>5</v>
      </c>
      <c r="AK18" s="374">
        <v>1</v>
      </c>
      <c r="AL18" s="374">
        <v>1</v>
      </c>
      <c r="AM18" s="226">
        <v>21</v>
      </c>
      <c r="AN18" s="226">
        <v>33</v>
      </c>
      <c r="AO18" s="226">
        <v>36</v>
      </c>
      <c r="AP18" s="226">
        <v>36</v>
      </c>
      <c r="AQ18" s="227">
        <v>33</v>
      </c>
      <c r="AR18" s="227">
        <v>36</v>
      </c>
      <c r="AS18" s="227">
        <v>36</v>
      </c>
      <c r="AT18" s="227">
        <v>43</v>
      </c>
      <c r="AU18" s="226">
        <v>1</v>
      </c>
      <c r="AV18" s="226">
        <v>1</v>
      </c>
      <c r="AW18" s="226">
        <v>1</v>
      </c>
      <c r="AX18" s="226">
        <v>1</v>
      </c>
      <c r="AY18" s="227">
        <v>1</v>
      </c>
      <c r="AZ18" s="227">
        <v>1</v>
      </c>
      <c r="BA18" s="227">
        <v>1</v>
      </c>
      <c r="BB18" s="227">
        <v>1</v>
      </c>
      <c r="BC18" s="226">
        <f t="shared" si="7"/>
        <v>20</v>
      </c>
      <c r="BD18" s="226">
        <f t="shared" si="7"/>
        <v>32</v>
      </c>
      <c r="BE18" s="226">
        <f t="shared" si="0"/>
        <v>35</v>
      </c>
      <c r="BF18" s="226">
        <f t="shared" si="0"/>
        <v>35</v>
      </c>
      <c r="BG18" s="218">
        <f t="shared" si="0"/>
        <v>32</v>
      </c>
      <c r="BH18" s="218">
        <f t="shared" si="0"/>
        <v>35</v>
      </c>
      <c r="BI18" s="218">
        <f t="shared" si="0"/>
        <v>35</v>
      </c>
      <c r="BJ18" s="218">
        <f t="shared" si="0"/>
        <v>42</v>
      </c>
      <c r="BK18" s="226">
        <f t="shared" si="21"/>
        <v>0</v>
      </c>
      <c r="BL18" s="226">
        <f t="shared" si="21"/>
        <v>0</v>
      </c>
      <c r="BM18" s="226">
        <f t="shared" si="21"/>
        <v>0</v>
      </c>
      <c r="BN18" s="226">
        <f t="shared" si="21"/>
        <v>0</v>
      </c>
      <c r="BO18" s="227">
        <f t="shared" si="21"/>
        <v>0</v>
      </c>
      <c r="BP18" s="227">
        <f t="shared" si="21"/>
        <v>0</v>
      </c>
      <c r="BQ18" s="227">
        <f t="shared" si="21"/>
        <v>0</v>
      </c>
      <c r="BR18" s="227">
        <f t="shared" si="21"/>
        <v>0</v>
      </c>
      <c r="BS18" s="226">
        <v>0</v>
      </c>
      <c r="BT18" s="226">
        <v>0</v>
      </c>
      <c r="BU18" s="226">
        <v>0</v>
      </c>
      <c r="BV18" s="226">
        <v>0</v>
      </c>
      <c r="BW18" s="227">
        <v>0</v>
      </c>
      <c r="BX18" s="227">
        <v>0</v>
      </c>
      <c r="BY18" s="227">
        <v>0</v>
      </c>
      <c r="BZ18" s="227">
        <v>0</v>
      </c>
      <c r="CA18" s="226">
        <v>0</v>
      </c>
      <c r="CB18" s="226">
        <f>IFERROR(VLOOKUP($G18,[12]ITEM!$B$2:$AC$939,26,0),0)</f>
        <v>0</v>
      </c>
      <c r="CC18" s="226">
        <f>IFERROR(VLOOKUP($G18,[12]ITEM!$B$2:$AC$939,27,0),0)</f>
        <v>0</v>
      </c>
      <c r="CD18" s="226">
        <f>IFERROR(VLOOKUP($G18,[12]ITEM!$B$2:$AC$939,28,0),0)</f>
        <v>0</v>
      </c>
      <c r="CE18" s="227">
        <v>0</v>
      </c>
      <c r="CF18" s="227">
        <v>0</v>
      </c>
      <c r="CG18" s="227">
        <v>0</v>
      </c>
      <c r="CH18" s="227">
        <v>0</v>
      </c>
      <c r="CI18" s="375"/>
      <c r="CJ18" s="226">
        <f t="shared" si="2"/>
        <v>20</v>
      </c>
      <c r="CK18" s="226">
        <f t="shared" si="2"/>
        <v>27</v>
      </c>
      <c r="CL18" s="226">
        <f t="shared" si="2"/>
        <v>29</v>
      </c>
      <c r="CM18" s="226">
        <f t="shared" si="2"/>
        <v>30</v>
      </c>
      <c r="CN18" s="227">
        <f t="shared" si="2"/>
        <v>32</v>
      </c>
      <c r="CO18" s="227">
        <f t="shared" si="2"/>
        <v>27.908249529175638</v>
      </c>
      <c r="CP18" s="227">
        <f t="shared" si="2"/>
        <v>30.893480328806326</v>
      </c>
      <c r="CQ18" s="227">
        <f t="shared" si="2"/>
        <v>30.690628825535267</v>
      </c>
      <c r="CR18" s="226">
        <v>18</v>
      </c>
      <c r="CS18" s="226">
        <v>23</v>
      </c>
      <c r="CT18" s="226">
        <v>25</v>
      </c>
      <c r="CU18" s="226">
        <v>26</v>
      </c>
      <c r="CV18" s="227">
        <f t="shared" si="8"/>
        <v>-1</v>
      </c>
      <c r="CW18" s="227">
        <f>CV18*(1+('[13]GROWTH (YoY)'!AR18/100))</f>
        <v>-1.0917504708243619</v>
      </c>
      <c r="CX18" s="227">
        <f>CW18*(1+('[13]GROWTH (YoY)'!AS18/100))</f>
        <v>-1.1065196711936749</v>
      </c>
      <c r="CY18" s="227">
        <f>CX18*(1+('[13]GROWTH (YoY)'!AT18/100))</f>
        <v>-1.3093711744647321</v>
      </c>
      <c r="CZ18" s="226">
        <v>0</v>
      </c>
      <c r="DA18" s="226">
        <v>0</v>
      </c>
      <c r="DB18" s="226">
        <v>0</v>
      </c>
      <c r="DC18" s="226">
        <v>0</v>
      </c>
      <c r="DD18" s="227">
        <v>29</v>
      </c>
      <c r="DE18" s="227">
        <v>25</v>
      </c>
      <c r="DF18" s="227">
        <v>28</v>
      </c>
      <c r="DG18" s="227">
        <v>28</v>
      </c>
      <c r="DH18" s="226">
        <v>2</v>
      </c>
      <c r="DI18" s="226">
        <v>4</v>
      </c>
      <c r="DJ18" s="226">
        <v>4</v>
      </c>
      <c r="DK18" s="226">
        <v>4</v>
      </c>
      <c r="DL18" s="227">
        <v>4</v>
      </c>
      <c r="DM18" s="227">
        <v>4</v>
      </c>
      <c r="DN18" s="227">
        <v>4</v>
      </c>
      <c r="DO18" s="227">
        <v>4</v>
      </c>
      <c r="DP18" s="376">
        <f t="shared" si="22"/>
        <v>0</v>
      </c>
      <c r="DQ18" s="226">
        <f t="shared" si="3"/>
        <v>5</v>
      </c>
      <c r="DR18" s="226">
        <f t="shared" si="3"/>
        <v>6</v>
      </c>
      <c r="DS18" s="226">
        <f t="shared" si="3"/>
        <v>5</v>
      </c>
      <c r="DT18" s="227">
        <f t="shared" si="3"/>
        <v>0</v>
      </c>
      <c r="DU18" s="227">
        <f t="shared" si="3"/>
        <v>7.0917504708243619</v>
      </c>
      <c r="DV18" s="227">
        <f t="shared" si="3"/>
        <v>4.1065196711936736</v>
      </c>
      <c r="DW18" s="227">
        <f t="shared" si="3"/>
        <v>11.309371174464733</v>
      </c>
      <c r="DX18" s="377">
        <f t="shared" si="9"/>
        <v>0.74117647058823533</v>
      </c>
      <c r="DY18" s="377">
        <f t="shared" si="4"/>
        <v>0.78431372549019607</v>
      </c>
      <c r="DZ18" s="377">
        <f t="shared" si="4"/>
        <v>0.79041916167664672</v>
      </c>
      <c r="EA18" s="377">
        <f t="shared" si="4"/>
        <v>0.78235294117647058</v>
      </c>
      <c r="EB18" s="378">
        <f t="shared" si="4"/>
        <v>0.78431372549019607</v>
      </c>
      <c r="EC18" s="378">
        <f t="shared" si="4"/>
        <v>0.79041916167664672</v>
      </c>
      <c r="ED18" s="378">
        <f t="shared" si="4"/>
        <v>0.78235294117647058</v>
      </c>
      <c r="EE18" s="378">
        <f t="shared" si="4"/>
        <v>0.78606965174129351</v>
      </c>
      <c r="EG18" s="226">
        <v>0</v>
      </c>
      <c r="EH18" s="226">
        <v>0</v>
      </c>
      <c r="EI18" s="226">
        <v>0</v>
      </c>
      <c r="EJ18" s="226">
        <v>0</v>
      </c>
      <c r="EK18" s="226">
        <v>0</v>
      </c>
      <c r="EL18" s="226">
        <v>5</v>
      </c>
      <c r="EM18" s="226">
        <v>1</v>
      </c>
      <c r="EN18" s="379">
        <f t="shared" si="10"/>
        <v>0</v>
      </c>
      <c r="EO18" s="226">
        <f t="shared" si="11"/>
        <v>0</v>
      </c>
      <c r="EP18" s="379">
        <f t="shared" si="12"/>
        <v>0</v>
      </c>
      <c r="EQ18" s="226">
        <f t="shared" si="13"/>
        <v>0</v>
      </c>
      <c r="ER18" s="226">
        <f t="shared" si="14"/>
        <v>0</v>
      </c>
      <c r="ES18" s="292"/>
      <c r="ET18" s="227">
        <v>1</v>
      </c>
      <c r="EU18" s="227">
        <v>1</v>
      </c>
      <c r="EV18" s="227">
        <v>0</v>
      </c>
      <c r="EW18" s="227">
        <v>0</v>
      </c>
      <c r="EX18" s="227">
        <v>2</v>
      </c>
      <c r="EY18" s="227">
        <v>23</v>
      </c>
      <c r="EZ18" s="227">
        <v>14</v>
      </c>
      <c r="FA18" s="380">
        <f t="shared" si="23"/>
        <v>1</v>
      </c>
      <c r="FB18" s="228">
        <f t="shared" si="24"/>
        <v>0</v>
      </c>
      <c r="FC18" s="380">
        <f t="shared" si="25"/>
        <v>2</v>
      </c>
      <c r="FD18" s="227">
        <f t="shared" si="26"/>
        <v>86956.521739130432</v>
      </c>
      <c r="FE18" s="227">
        <f t="shared" si="27"/>
        <v>0</v>
      </c>
      <c r="FF18" s="227">
        <v>109</v>
      </c>
      <c r="FG18" s="228">
        <f t="shared" si="20"/>
        <v>3.669724770642202</v>
      </c>
      <c r="FH18" s="227">
        <v>4</v>
      </c>
      <c r="FI18" s="227">
        <v>109</v>
      </c>
      <c r="FJ18" s="227">
        <v>0</v>
      </c>
      <c r="FK18" s="227">
        <f t="shared" si="5"/>
        <v>105</v>
      </c>
      <c r="FL18" s="227">
        <v>10</v>
      </c>
      <c r="FM18" s="227">
        <f t="shared" si="6"/>
        <v>95</v>
      </c>
      <c r="FZ18" s="229"/>
      <c r="GA18" s="229"/>
      <c r="GB18" s="229"/>
      <c r="GC18" s="229"/>
      <c r="GD18" s="229"/>
    </row>
    <row r="19" spans="1:186" s="368" customFormat="1">
      <c r="A19" s="287" t="s">
        <v>83</v>
      </c>
      <c r="B19" s="369" t="s">
        <v>84</v>
      </c>
      <c r="C19" s="287" t="s">
        <v>85</v>
      </c>
      <c r="D19" s="370" t="s">
        <v>3123</v>
      </c>
      <c r="E19" s="369" t="s">
        <v>86</v>
      </c>
      <c r="F19" s="370">
        <v>16</v>
      </c>
      <c r="G19" s="371" t="s">
        <v>129</v>
      </c>
      <c r="H19" s="371" t="s">
        <v>130</v>
      </c>
      <c r="I19" s="370" t="s">
        <v>119</v>
      </c>
      <c r="J19" s="371" t="s">
        <v>120</v>
      </c>
      <c r="K19" s="370" t="s">
        <v>102</v>
      </c>
      <c r="L19" s="371" t="s">
        <v>104</v>
      </c>
      <c r="M19" s="371" t="s">
        <v>3124</v>
      </c>
      <c r="N19" s="372">
        <v>1</v>
      </c>
      <c r="O19" s="373"/>
      <c r="P19" s="373">
        <v>0</v>
      </c>
      <c r="Q19" s="373">
        <v>0</v>
      </c>
      <c r="R19" s="373">
        <v>0</v>
      </c>
      <c r="S19" s="374">
        <v>0</v>
      </c>
      <c r="T19" s="374">
        <v>0</v>
      </c>
      <c r="U19" s="374">
        <v>0</v>
      </c>
      <c r="V19" s="374">
        <v>0</v>
      </c>
      <c r="W19" s="373"/>
      <c r="X19" s="373">
        <v>0</v>
      </c>
      <c r="Y19" s="373">
        <v>0</v>
      </c>
      <c r="Z19" s="373">
        <v>0</v>
      </c>
      <c r="AA19" s="374">
        <v>0</v>
      </c>
      <c r="AB19" s="374">
        <v>0</v>
      </c>
      <c r="AC19" s="374">
        <v>0</v>
      </c>
      <c r="AD19" s="374">
        <v>0</v>
      </c>
      <c r="AE19" s="373">
        <v>0</v>
      </c>
      <c r="AF19" s="373">
        <v>0</v>
      </c>
      <c r="AG19" s="373">
        <v>0</v>
      </c>
      <c r="AH19" s="373">
        <v>0</v>
      </c>
      <c r="AI19" s="374">
        <v>0</v>
      </c>
      <c r="AJ19" s="374">
        <v>0</v>
      </c>
      <c r="AK19" s="374">
        <v>0</v>
      </c>
      <c r="AL19" s="374">
        <v>0</v>
      </c>
      <c r="AM19" s="226">
        <v>0</v>
      </c>
      <c r="AN19" s="226">
        <v>0</v>
      </c>
      <c r="AO19" s="226">
        <v>0</v>
      </c>
      <c r="AP19" s="226">
        <v>0</v>
      </c>
      <c r="AQ19" s="227">
        <v>0</v>
      </c>
      <c r="AR19" s="227">
        <v>0</v>
      </c>
      <c r="AS19" s="227">
        <v>0</v>
      </c>
      <c r="AT19" s="227">
        <v>0</v>
      </c>
      <c r="AU19" s="226">
        <v>0</v>
      </c>
      <c r="AV19" s="226">
        <v>0</v>
      </c>
      <c r="AW19" s="226">
        <v>0</v>
      </c>
      <c r="AX19" s="226">
        <v>0</v>
      </c>
      <c r="AY19" s="227">
        <v>0</v>
      </c>
      <c r="AZ19" s="227">
        <v>0</v>
      </c>
      <c r="BA19" s="227">
        <v>0</v>
      </c>
      <c r="BB19" s="227"/>
      <c r="BC19" s="226">
        <f t="shared" si="7"/>
        <v>0</v>
      </c>
      <c r="BD19" s="226">
        <f t="shared" si="7"/>
        <v>0</v>
      </c>
      <c r="BE19" s="226">
        <f t="shared" si="0"/>
        <v>0</v>
      </c>
      <c r="BF19" s="226">
        <f t="shared" si="0"/>
        <v>0</v>
      </c>
      <c r="BG19" s="218">
        <f t="shared" si="0"/>
        <v>0</v>
      </c>
      <c r="BH19" s="218">
        <f t="shared" si="0"/>
        <v>0</v>
      </c>
      <c r="BI19" s="218">
        <f t="shared" si="0"/>
        <v>0</v>
      </c>
      <c r="BJ19" s="218">
        <f t="shared" si="0"/>
        <v>0</v>
      </c>
      <c r="BK19" s="226">
        <f t="shared" si="21"/>
        <v>0</v>
      </c>
      <c r="BL19" s="226">
        <f t="shared" si="21"/>
        <v>0</v>
      </c>
      <c r="BM19" s="226">
        <f t="shared" si="21"/>
        <v>0</v>
      </c>
      <c r="BN19" s="226">
        <f t="shared" si="21"/>
        <v>0</v>
      </c>
      <c r="BO19" s="227">
        <f t="shared" si="21"/>
        <v>0</v>
      </c>
      <c r="BP19" s="227">
        <f t="shared" si="21"/>
        <v>0</v>
      </c>
      <c r="BQ19" s="227">
        <f t="shared" si="21"/>
        <v>0</v>
      </c>
      <c r="BR19" s="227">
        <f t="shared" si="21"/>
        <v>0</v>
      </c>
      <c r="BS19" s="226">
        <v>0</v>
      </c>
      <c r="BT19" s="226">
        <v>0</v>
      </c>
      <c r="BU19" s="226">
        <v>0</v>
      </c>
      <c r="BV19" s="226">
        <v>0</v>
      </c>
      <c r="BW19" s="227">
        <v>0</v>
      </c>
      <c r="BX19" s="227">
        <v>0</v>
      </c>
      <c r="BY19" s="227">
        <v>0</v>
      </c>
      <c r="BZ19" s="227">
        <v>0</v>
      </c>
      <c r="CA19" s="226">
        <v>0</v>
      </c>
      <c r="CB19" s="226">
        <f>IFERROR(VLOOKUP($G19,[12]ITEM!$B$2:$AC$939,26,0),0)</f>
        <v>0</v>
      </c>
      <c r="CC19" s="226">
        <f>IFERROR(VLOOKUP($G19,[12]ITEM!$B$2:$AC$939,27,0),0)</f>
        <v>0</v>
      </c>
      <c r="CD19" s="226">
        <f>IFERROR(VLOOKUP($G19,[12]ITEM!$B$2:$AC$939,28,0),0)</f>
        <v>0</v>
      </c>
      <c r="CE19" s="227">
        <v>0</v>
      </c>
      <c r="CF19" s="227">
        <v>0</v>
      </c>
      <c r="CG19" s="227">
        <v>0</v>
      </c>
      <c r="CH19" s="227">
        <v>0</v>
      </c>
      <c r="CI19" s="375"/>
      <c r="CJ19" s="226">
        <f t="shared" si="2"/>
        <v>0</v>
      </c>
      <c r="CK19" s="226">
        <f t="shared" si="2"/>
        <v>0</v>
      </c>
      <c r="CL19" s="226">
        <f t="shared" si="2"/>
        <v>0</v>
      </c>
      <c r="CM19" s="226">
        <f t="shared" si="2"/>
        <v>0</v>
      </c>
      <c r="CN19" s="227">
        <f t="shared" si="2"/>
        <v>0</v>
      </c>
      <c r="CO19" s="227">
        <f t="shared" si="2"/>
        <v>0</v>
      </c>
      <c r="CP19" s="227">
        <f t="shared" si="2"/>
        <v>0</v>
      </c>
      <c r="CQ19" s="227">
        <f t="shared" si="2"/>
        <v>0</v>
      </c>
      <c r="CR19" s="226">
        <v>0</v>
      </c>
      <c r="CS19" s="226"/>
      <c r="CT19" s="226"/>
      <c r="CU19" s="226"/>
      <c r="CV19" s="227">
        <f t="shared" si="8"/>
        <v>0</v>
      </c>
      <c r="CW19" s="227">
        <f>CV19*(1+('[13]GROWTH (YoY)'!AR19/100))</f>
        <v>0</v>
      </c>
      <c r="CX19" s="227">
        <f>CW19*(1+('[13]GROWTH (YoY)'!AS19/100))</f>
        <v>0</v>
      </c>
      <c r="CY19" s="227">
        <f>CX19*(1+('[13]GROWTH (YoY)'!AT19/100))</f>
        <v>0</v>
      </c>
      <c r="CZ19" s="226">
        <v>0</v>
      </c>
      <c r="DA19" s="226">
        <v>0</v>
      </c>
      <c r="DB19" s="226">
        <v>0</v>
      </c>
      <c r="DC19" s="226">
        <v>0</v>
      </c>
      <c r="DD19" s="227">
        <v>0</v>
      </c>
      <c r="DE19" s="227">
        <v>0</v>
      </c>
      <c r="DF19" s="227">
        <v>0</v>
      </c>
      <c r="DG19" s="227">
        <v>0</v>
      </c>
      <c r="DH19" s="226">
        <v>0</v>
      </c>
      <c r="DI19" s="226">
        <v>0</v>
      </c>
      <c r="DJ19" s="226">
        <v>0</v>
      </c>
      <c r="DK19" s="226">
        <v>0</v>
      </c>
      <c r="DL19" s="227">
        <v>0</v>
      </c>
      <c r="DM19" s="227">
        <v>0</v>
      </c>
      <c r="DN19" s="227">
        <v>0</v>
      </c>
      <c r="DO19" s="227">
        <v>0</v>
      </c>
      <c r="DP19" s="376">
        <f t="shared" si="22"/>
        <v>0</v>
      </c>
      <c r="DQ19" s="226">
        <f t="shared" si="3"/>
        <v>0</v>
      </c>
      <c r="DR19" s="226">
        <f t="shared" si="3"/>
        <v>0</v>
      </c>
      <c r="DS19" s="226">
        <f t="shared" si="3"/>
        <v>0</v>
      </c>
      <c r="DT19" s="227">
        <f t="shared" si="3"/>
        <v>0</v>
      </c>
      <c r="DU19" s="227">
        <f t="shared" si="3"/>
        <v>0</v>
      </c>
      <c r="DV19" s="227">
        <f t="shared" si="3"/>
        <v>0</v>
      </c>
      <c r="DW19" s="227">
        <f t="shared" si="3"/>
        <v>0</v>
      </c>
      <c r="DX19" s="377">
        <f t="shared" si="9"/>
        <v>0</v>
      </c>
      <c r="DY19" s="377">
        <f t="shared" si="4"/>
        <v>0</v>
      </c>
      <c r="DZ19" s="377">
        <f t="shared" si="4"/>
        <v>0</v>
      </c>
      <c r="EA19" s="377">
        <f t="shared" si="4"/>
        <v>0</v>
      </c>
      <c r="EB19" s="378">
        <f t="shared" si="4"/>
        <v>0</v>
      </c>
      <c r="EC19" s="378">
        <f t="shared" si="4"/>
        <v>0</v>
      </c>
      <c r="ED19" s="378">
        <f t="shared" si="4"/>
        <v>0</v>
      </c>
      <c r="EE19" s="378">
        <f t="shared" si="4"/>
        <v>0</v>
      </c>
      <c r="EG19" s="226">
        <v>0</v>
      </c>
      <c r="EH19" s="226">
        <v>0</v>
      </c>
      <c r="EI19" s="226">
        <v>0</v>
      </c>
      <c r="EJ19" s="226">
        <v>0</v>
      </c>
      <c r="EK19" s="226">
        <v>0</v>
      </c>
      <c r="EL19" s="226">
        <v>0</v>
      </c>
      <c r="EM19" s="226">
        <v>0</v>
      </c>
      <c r="EN19" s="379">
        <f t="shared" si="10"/>
        <v>0</v>
      </c>
      <c r="EO19" s="226">
        <f t="shared" si="11"/>
        <v>0</v>
      </c>
      <c r="EP19" s="379">
        <f t="shared" si="12"/>
        <v>0</v>
      </c>
      <c r="EQ19" s="226">
        <f t="shared" si="13"/>
        <v>0</v>
      </c>
      <c r="ER19" s="226">
        <f t="shared" si="14"/>
        <v>0</v>
      </c>
      <c r="ES19" s="292"/>
      <c r="ET19" s="227">
        <v>0</v>
      </c>
      <c r="EU19" s="227">
        <v>0</v>
      </c>
      <c r="EV19" s="227">
        <v>0</v>
      </c>
      <c r="EW19" s="227">
        <v>0</v>
      </c>
      <c r="EX19" s="227">
        <v>0</v>
      </c>
      <c r="EY19" s="227">
        <v>0</v>
      </c>
      <c r="EZ19" s="227">
        <v>0</v>
      </c>
      <c r="FA19" s="380">
        <f t="shared" si="23"/>
        <v>0</v>
      </c>
      <c r="FB19" s="228">
        <f t="shared" si="24"/>
        <v>0</v>
      </c>
      <c r="FC19" s="380">
        <f t="shared" si="25"/>
        <v>0</v>
      </c>
      <c r="FD19" s="227">
        <f t="shared" si="26"/>
        <v>0</v>
      </c>
      <c r="FE19" s="227">
        <f t="shared" si="27"/>
        <v>0</v>
      </c>
      <c r="FF19" s="227">
        <v>0</v>
      </c>
      <c r="FG19" s="228">
        <f t="shared" si="20"/>
        <v>0</v>
      </c>
      <c r="FH19" s="227">
        <v>0</v>
      </c>
      <c r="FI19" s="227">
        <v>0</v>
      </c>
      <c r="FJ19" s="227">
        <v>0</v>
      </c>
      <c r="FK19" s="227">
        <f t="shared" si="5"/>
        <v>0</v>
      </c>
      <c r="FL19" s="227">
        <v>0</v>
      </c>
      <c r="FM19" s="227">
        <f t="shared" si="6"/>
        <v>0</v>
      </c>
      <c r="FZ19" s="229"/>
      <c r="GA19" s="229"/>
      <c r="GB19" s="229"/>
      <c r="GC19" s="229"/>
      <c r="GD19" s="229"/>
    </row>
    <row r="20" spans="1:186" s="368" customFormat="1">
      <c r="A20" s="287" t="s">
        <v>83</v>
      </c>
      <c r="B20" s="369" t="s">
        <v>84</v>
      </c>
      <c r="C20" s="287" t="s">
        <v>85</v>
      </c>
      <c r="D20" s="370" t="s">
        <v>3123</v>
      </c>
      <c r="E20" s="369" t="s">
        <v>86</v>
      </c>
      <c r="F20" s="370">
        <v>17</v>
      </c>
      <c r="G20" s="371" t="s">
        <v>131</v>
      </c>
      <c r="H20" s="371" t="s">
        <v>132</v>
      </c>
      <c r="I20" s="370" t="s">
        <v>119</v>
      </c>
      <c r="J20" s="371" t="s">
        <v>120</v>
      </c>
      <c r="K20" s="370" t="s">
        <v>102</v>
      </c>
      <c r="L20" s="371" t="s">
        <v>104</v>
      </c>
      <c r="M20" s="371" t="s">
        <v>3124</v>
      </c>
      <c r="N20" s="372">
        <v>1</v>
      </c>
      <c r="O20" s="373">
        <v>2023</v>
      </c>
      <c r="P20" s="373">
        <v>2473</v>
      </c>
      <c r="Q20" s="373">
        <v>2743</v>
      </c>
      <c r="R20" s="373">
        <v>2604</v>
      </c>
      <c r="S20" s="374">
        <v>2473</v>
      </c>
      <c r="T20" s="374">
        <v>2561</v>
      </c>
      <c r="U20" s="374">
        <v>2518</v>
      </c>
      <c r="V20" s="374">
        <v>2449</v>
      </c>
      <c r="W20" s="373">
        <v>1561</v>
      </c>
      <c r="X20" s="373">
        <v>1981</v>
      </c>
      <c r="Y20" s="373">
        <v>2197</v>
      </c>
      <c r="Z20" s="373">
        <v>2085</v>
      </c>
      <c r="AA20" s="374">
        <v>1981</v>
      </c>
      <c r="AB20" s="374">
        <v>2051</v>
      </c>
      <c r="AC20" s="374">
        <v>2020</v>
      </c>
      <c r="AD20" s="374">
        <v>1965</v>
      </c>
      <c r="AE20" s="373">
        <v>9</v>
      </c>
      <c r="AF20" s="373">
        <v>8</v>
      </c>
      <c r="AG20" s="373">
        <v>8</v>
      </c>
      <c r="AH20" s="373">
        <v>8</v>
      </c>
      <c r="AI20" s="374">
        <v>25</v>
      </c>
      <c r="AJ20" s="374">
        <v>85</v>
      </c>
      <c r="AK20" s="374">
        <v>8</v>
      </c>
      <c r="AL20" s="374">
        <v>7</v>
      </c>
      <c r="AM20" s="226">
        <v>462</v>
      </c>
      <c r="AN20" s="226">
        <v>492</v>
      </c>
      <c r="AO20" s="226">
        <v>546</v>
      </c>
      <c r="AP20" s="226">
        <v>519</v>
      </c>
      <c r="AQ20" s="227">
        <v>492</v>
      </c>
      <c r="AR20" s="227">
        <v>510</v>
      </c>
      <c r="AS20" s="227">
        <v>498</v>
      </c>
      <c r="AT20" s="227">
        <v>484</v>
      </c>
      <c r="AU20" s="226">
        <v>105</v>
      </c>
      <c r="AV20" s="226">
        <v>124</v>
      </c>
      <c r="AW20" s="226">
        <v>139</v>
      </c>
      <c r="AX20" s="226">
        <v>135</v>
      </c>
      <c r="AY20" s="227">
        <v>124</v>
      </c>
      <c r="AZ20" s="227">
        <v>129</v>
      </c>
      <c r="BA20" s="227">
        <v>123</v>
      </c>
      <c r="BB20" s="227">
        <v>122</v>
      </c>
      <c r="BC20" s="226">
        <f t="shared" si="7"/>
        <v>362</v>
      </c>
      <c r="BD20" s="226">
        <f t="shared" si="7"/>
        <v>366</v>
      </c>
      <c r="BE20" s="226">
        <f t="shared" si="0"/>
        <v>405</v>
      </c>
      <c r="BF20" s="226">
        <f t="shared" si="0"/>
        <v>382</v>
      </c>
      <c r="BG20" s="218">
        <f t="shared" si="0"/>
        <v>360</v>
      </c>
      <c r="BH20" s="218">
        <f t="shared" si="0"/>
        <v>373</v>
      </c>
      <c r="BI20" s="218">
        <f t="shared" si="0"/>
        <v>367</v>
      </c>
      <c r="BJ20" s="218">
        <f t="shared" si="0"/>
        <v>353</v>
      </c>
      <c r="BK20" s="226">
        <f t="shared" si="21"/>
        <v>-5</v>
      </c>
      <c r="BL20" s="226">
        <f t="shared" si="21"/>
        <v>2</v>
      </c>
      <c r="BM20" s="226">
        <f t="shared" si="21"/>
        <v>2</v>
      </c>
      <c r="BN20" s="226">
        <f t="shared" si="21"/>
        <v>2</v>
      </c>
      <c r="BO20" s="227">
        <f t="shared" si="21"/>
        <v>8</v>
      </c>
      <c r="BP20" s="227">
        <f t="shared" si="21"/>
        <v>8</v>
      </c>
      <c r="BQ20" s="227">
        <f t="shared" si="21"/>
        <v>8</v>
      </c>
      <c r="BR20" s="227">
        <f t="shared" si="21"/>
        <v>9</v>
      </c>
      <c r="BS20" s="226">
        <v>1</v>
      </c>
      <c r="BT20" s="226">
        <v>2</v>
      </c>
      <c r="BU20" s="226">
        <v>2</v>
      </c>
      <c r="BV20" s="226">
        <v>2</v>
      </c>
      <c r="BW20" s="227">
        <v>8</v>
      </c>
      <c r="BX20" s="227">
        <v>8</v>
      </c>
      <c r="BY20" s="227">
        <v>8</v>
      </c>
      <c r="BZ20" s="227">
        <v>9</v>
      </c>
      <c r="CA20" s="226">
        <v>6</v>
      </c>
      <c r="CB20" s="226">
        <f>IFERROR(VLOOKUP($G20,[12]ITEM!$B$2:$AC$939,26,0),0)</f>
        <v>0</v>
      </c>
      <c r="CC20" s="226">
        <f>IFERROR(VLOOKUP($G20,[12]ITEM!$B$2:$AC$939,27,0),0)</f>
        <v>0</v>
      </c>
      <c r="CD20" s="226">
        <f>IFERROR(VLOOKUP($G20,[12]ITEM!$B$2:$AC$939,28,0),0)</f>
        <v>0</v>
      </c>
      <c r="CE20" s="227">
        <v>0</v>
      </c>
      <c r="CF20" s="227">
        <v>0</v>
      </c>
      <c r="CG20" s="227">
        <v>0</v>
      </c>
      <c r="CH20" s="227">
        <v>0</v>
      </c>
      <c r="CI20" s="375"/>
      <c r="CJ20" s="226">
        <f t="shared" si="2"/>
        <v>362</v>
      </c>
      <c r="CK20" s="226">
        <f t="shared" si="2"/>
        <v>394</v>
      </c>
      <c r="CL20" s="226">
        <f t="shared" si="2"/>
        <v>383</v>
      </c>
      <c r="CM20" s="226">
        <f t="shared" si="2"/>
        <v>400</v>
      </c>
      <c r="CN20" s="227">
        <f t="shared" si="2"/>
        <v>360</v>
      </c>
      <c r="CO20" s="227">
        <f t="shared" si="2"/>
        <v>355.36162643691415</v>
      </c>
      <c r="CP20" s="227">
        <f t="shared" si="2"/>
        <v>361.53582552929072</v>
      </c>
      <c r="CQ20" s="227">
        <f t="shared" si="2"/>
        <v>360.05429610308636</v>
      </c>
      <c r="CR20" s="226">
        <v>172</v>
      </c>
      <c r="CS20" s="226">
        <v>152</v>
      </c>
      <c r="CT20" s="226">
        <v>169</v>
      </c>
      <c r="CU20" s="226">
        <v>160</v>
      </c>
      <c r="CV20" s="227">
        <f t="shared" si="8"/>
        <v>235</v>
      </c>
      <c r="CW20" s="227">
        <f>CV20*(1+('[13]GROWTH (YoY)'!AR20/100))</f>
        <v>243.36162643691415</v>
      </c>
      <c r="CX20" s="227">
        <f>CW20*(1+('[13]GROWTH (YoY)'!AS20/100))</f>
        <v>237.53582552929069</v>
      </c>
      <c r="CY20" s="227">
        <f>CX20*(1+('[13]GROWTH (YoY)'!AT20/100))</f>
        <v>231.05429610308633</v>
      </c>
      <c r="CZ20" s="226">
        <v>170</v>
      </c>
      <c r="DA20" s="226">
        <v>216</v>
      </c>
      <c r="DB20" s="226">
        <v>188</v>
      </c>
      <c r="DC20" s="226">
        <v>207</v>
      </c>
      <c r="DD20" s="227">
        <v>100</v>
      </c>
      <c r="DE20" s="227">
        <v>87</v>
      </c>
      <c r="DF20" s="227">
        <v>94</v>
      </c>
      <c r="DG20" s="227">
        <v>98</v>
      </c>
      <c r="DH20" s="226">
        <v>20</v>
      </c>
      <c r="DI20" s="226">
        <v>26</v>
      </c>
      <c r="DJ20" s="226">
        <v>26</v>
      </c>
      <c r="DK20" s="226">
        <v>33</v>
      </c>
      <c r="DL20" s="227">
        <v>25</v>
      </c>
      <c r="DM20" s="227">
        <v>25</v>
      </c>
      <c r="DN20" s="227">
        <v>30</v>
      </c>
      <c r="DO20" s="227">
        <v>31</v>
      </c>
      <c r="DP20" s="376">
        <f t="shared" si="22"/>
        <v>0</v>
      </c>
      <c r="DQ20" s="226">
        <f t="shared" si="22"/>
        <v>-28</v>
      </c>
      <c r="DR20" s="226">
        <f t="shared" si="22"/>
        <v>22</v>
      </c>
      <c r="DS20" s="226">
        <f t="shared" si="22"/>
        <v>-18</v>
      </c>
      <c r="DT20" s="227">
        <f t="shared" si="22"/>
        <v>0</v>
      </c>
      <c r="DU20" s="227">
        <f t="shared" si="22"/>
        <v>17.63837356308585</v>
      </c>
      <c r="DV20" s="227">
        <f t="shared" si="22"/>
        <v>5.4641744707092812</v>
      </c>
      <c r="DW20" s="227">
        <f t="shared" si="22"/>
        <v>-7.054296103086358</v>
      </c>
      <c r="DX20" s="377">
        <f t="shared" si="9"/>
        <v>0.77162629757785473</v>
      </c>
      <c r="DY20" s="377">
        <f t="shared" si="9"/>
        <v>0.8010513546300041</v>
      </c>
      <c r="DZ20" s="377">
        <f t="shared" si="9"/>
        <v>0.80094786729857825</v>
      </c>
      <c r="EA20" s="377">
        <f t="shared" si="9"/>
        <v>0.80069124423963134</v>
      </c>
      <c r="EB20" s="378">
        <f t="shared" si="9"/>
        <v>0.8010513546300041</v>
      </c>
      <c r="EC20" s="378">
        <f t="shared" si="9"/>
        <v>0.80085903943771963</v>
      </c>
      <c r="ED20" s="378">
        <f t="shared" si="9"/>
        <v>0.80222398729150124</v>
      </c>
      <c r="EE20" s="378">
        <f t="shared" si="9"/>
        <v>0.8023683135973867</v>
      </c>
      <c r="EG20" s="226">
        <v>613</v>
      </c>
      <c r="EH20" s="226">
        <v>462</v>
      </c>
      <c r="EI20" s="226">
        <v>151</v>
      </c>
      <c r="EJ20" s="226">
        <v>42</v>
      </c>
      <c r="EK20" s="226">
        <v>111</v>
      </c>
      <c r="EL20" s="226">
        <v>2060</v>
      </c>
      <c r="EM20" s="226">
        <v>1935</v>
      </c>
      <c r="EN20" s="379">
        <f t="shared" si="10"/>
        <v>0.75367047308319735</v>
      </c>
      <c r="EO20" s="226">
        <f t="shared" si="11"/>
        <v>27.814569536423839</v>
      </c>
      <c r="EP20" s="379">
        <f t="shared" si="12"/>
        <v>0.18107667210440456</v>
      </c>
      <c r="EQ20" s="226">
        <f t="shared" si="13"/>
        <v>53883.495145631066</v>
      </c>
      <c r="ER20" s="226">
        <f t="shared" si="14"/>
        <v>1808.7855297157623</v>
      </c>
      <c r="ES20" s="292"/>
      <c r="ET20" s="227">
        <v>1188</v>
      </c>
      <c r="EU20" s="227">
        <v>871</v>
      </c>
      <c r="EV20" s="227">
        <v>316</v>
      </c>
      <c r="EW20" s="227">
        <v>116</v>
      </c>
      <c r="EX20" s="227">
        <v>330</v>
      </c>
      <c r="EY20" s="227">
        <v>4699</v>
      </c>
      <c r="EZ20" s="227">
        <v>4492</v>
      </c>
      <c r="FA20" s="380">
        <f t="shared" si="23"/>
        <v>0.73316498316498313</v>
      </c>
      <c r="FB20" s="228">
        <f t="shared" si="24"/>
        <v>36.708860759493675</v>
      </c>
      <c r="FC20" s="380">
        <f t="shared" si="25"/>
        <v>0.27777777777777779</v>
      </c>
      <c r="FD20" s="227">
        <f t="shared" si="26"/>
        <v>70227.708022983614</v>
      </c>
      <c r="FE20" s="227">
        <f t="shared" si="27"/>
        <v>2151.9738794894629</v>
      </c>
      <c r="FF20" s="227">
        <v>765</v>
      </c>
      <c r="FG20" s="228">
        <f t="shared" si="20"/>
        <v>25.22875816993464</v>
      </c>
      <c r="FH20" s="227">
        <v>193</v>
      </c>
      <c r="FI20" s="227">
        <v>765</v>
      </c>
      <c r="FJ20" s="227">
        <v>4</v>
      </c>
      <c r="FK20" s="227">
        <f t="shared" si="5"/>
        <v>568</v>
      </c>
      <c r="FL20" s="227">
        <v>107</v>
      </c>
      <c r="FM20" s="227">
        <f t="shared" si="6"/>
        <v>461</v>
      </c>
      <c r="FZ20" s="229"/>
      <c r="GA20" s="229"/>
      <c r="GB20" s="229"/>
      <c r="GC20" s="229"/>
      <c r="GD20" s="229"/>
    </row>
    <row r="21" spans="1:186" s="368" customFormat="1">
      <c r="A21" s="287" t="s">
        <v>83</v>
      </c>
      <c r="B21" s="369" t="s">
        <v>84</v>
      </c>
      <c r="C21" s="287" t="s">
        <v>85</v>
      </c>
      <c r="D21" s="370" t="s">
        <v>3123</v>
      </c>
      <c r="E21" s="369" t="s">
        <v>86</v>
      </c>
      <c r="F21" s="370">
        <v>18</v>
      </c>
      <c r="G21" s="371" t="s">
        <v>133</v>
      </c>
      <c r="H21" s="371" t="s">
        <v>134</v>
      </c>
      <c r="I21" s="370" t="s">
        <v>119</v>
      </c>
      <c r="J21" s="371" t="s">
        <v>120</v>
      </c>
      <c r="K21" s="370" t="s">
        <v>102</v>
      </c>
      <c r="L21" s="371" t="s">
        <v>104</v>
      </c>
      <c r="M21" s="371" t="s">
        <v>3124</v>
      </c>
      <c r="N21" s="372">
        <v>1</v>
      </c>
      <c r="O21" s="373">
        <v>10</v>
      </c>
      <c r="P21" s="373">
        <v>7</v>
      </c>
      <c r="Q21" s="373">
        <v>8</v>
      </c>
      <c r="R21" s="373">
        <v>8</v>
      </c>
      <c r="S21" s="374">
        <v>7</v>
      </c>
      <c r="T21" s="374">
        <v>8</v>
      </c>
      <c r="U21" s="374">
        <v>8</v>
      </c>
      <c r="V21" s="374">
        <v>8</v>
      </c>
      <c r="W21" s="373">
        <v>8</v>
      </c>
      <c r="X21" s="373">
        <v>4</v>
      </c>
      <c r="Y21" s="373">
        <v>5</v>
      </c>
      <c r="Z21" s="373">
        <v>5</v>
      </c>
      <c r="AA21" s="374">
        <v>4</v>
      </c>
      <c r="AB21" s="374">
        <v>5</v>
      </c>
      <c r="AC21" s="374">
        <v>5</v>
      </c>
      <c r="AD21" s="374">
        <v>5</v>
      </c>
      <c r="AE21" s="373">
        <v>0</v>
      </c>
      <c r="AF21" s="373">
        <v>0</v>
      </c>
      <c r="AG21" s="373">
        <v>0</v>
      </c>
      <c r="AH21" s="373">
        <v>0</v>
      </c>
      <c r="AI21" s="374">
        <v>0</v>
      </c>
      <c r="AJ21" s="374">
        <v>0</v>
      </c>
      <c r="AK21" s="374">
        <v>0</v>
      </c>
      <c r="AL21" s="374">
        <v>0</v>
      </c>
      <c r="AM21" s="226">
        <v>2</v>
      </c>
      <c r="AN21" s="226">
        <v>3</v>
      </c>
      <c r="AO21" s="226">
        <v>3</v>
      </c>
      <c r="AP21" s="226">
        <v>3</v>
      </c>
      <c r="AQ21" s="227">
        <v>3</v>
      </c>
      <c r="AR21" s="227">
        <v>3</v>
      </c>
      <c r="AS21" s="227">
        <v>3</v>
      </c>
      <c r="AT21" s="227">
        <v>3</v>
      </c>
      <c r="AU21" s="226">
        <v>1</v>
      </c>
      <c r="AV21" s="226">
        <v>1</v>
      </c>
      <c r="AW21" s="226">
        <v>1</v>
      </c>
      <c r="AX21" s="226">
        <v>1</v>
      </c>
      <c r="AY21" s="227">
        <v>1</v>
      </c>
      <c r="AZ21" s="227">
        <v>1</v>
      </c>
      <c r="BA21" s="227">
        <v>1</v>
      </c>
      <c r="BB21" s="227">
        <v>1</v>
      </c>
      <c r="BC21" s="226">
        <f t="shared" si="7"/>
        <v>1</v>
      </c>
      <c r="BD21" s="226">
        <f t="shared" si="7"/>
        <v>2</v>
      </c>
      <c r="BE21" s="226">
        <f t="shared" si="0"/>
        <v>2</v>
      </c>
      <c r="BF21" s="226">
        <f t="shared" si="0"/>
        <v>2</v>
      </c>
      <c r="BG21" s="218">
        <f t="shared" si="0"/>
        <v>2</v>
      </c>
      <c r="BH21" s="218">
        <f t="shared" si="0"/>
        <v>2</v>
      </c>
      <c r="BI21" s="218">
        <f t="shared" si="0"/>
        <v>2</v>
      </c>
      <c r="BJ21" s="218">
        <f t="shared" si="0"/>
        <v>2</v>
      </c>
      <c r="BK21" s="226">
        <f t="shared" si="21"/>
        <v>0</v>
      </c>
      <c r="BL21" s="226">
        <f t="shared" si="21"/>
        <v>0</v>
      </c>
      <c r="BM21" s="226">
        <f t="shared" si="21"/>
        <v>0</v>
      </c>
      <c r="BN21" s="226">
        <f t="shared" si="21"/>
        <v>0</v>
      </c>
      <c r="BO21" s="227">
        <f t="shared" si="21"/>
        <v>0</v>
      </c>
      <c r="BP21" s="227">
        <f t="shared" si="21"/>
        <v>0</v>
      </c>
      <c r="BQ21" s="227">
        <f t="shared" si="21"/>
        <v>0</v>
      </c>
      <c r="BR21" s="227">
        <f t="shared" si="21"/>
        <v>0</v>
      </c>
      <c r="BS21" s="226">
        <v>0</v>
      </c>
      <c r="BT21" s="226">
        <v>0</v>
      </c>
      <c r="BU21" s="226">
        <v>0</v>
      </c>
      <c r="BV21" s="226">
        <v>0</v>
      </c>
      <c r="BW21" s="227">
        <v>0</v>
      </c>
      <c r="BX21" s="227">
        <v>0</v>
      </c>
      <c r="BY21" s="227">
        <v>0</v>
      </c>
      <c r="BZ21" s="227">
        <v>0</v>
      </c>
      <c r="CA21" s="226">
        <v>0</v>
      </c>
      <c r="CB21" s="226">
        <f>IFERROR(VLOOKUP($G21,[12]ITEM!$B$2:$AC$939,26,0),0)</f>
        <v>0</v>
      </c>
      <c r="CC21" s="226">
        <f>IFERROR(VLOOKUP($G21,[12]ITEM!$B$2:$AC$939,27,0),0)</f>
        <v>0</v>
      </c>
      <c r="CD21" s="226">
        <f>IFERROR(VLOOKUP($G21,[12]ITEM!$B$2:$AC$939,28,0),0)</f>
        <v>0</v>
      </c>
      <c r="CE21" s="227">
        <v>0</v>
      </c>
      <c r="CF21" s="227">
        <v>0</v>
      </c>
      <c r="CG21" s="227">
        <v>0</v>
      </c>
      <c r="CH21" s="227">
        <v>0</v>
      </c>
      <c r="CI21" s="375"/>
      <c r="CJ21" s="226">
        <f t="shared" si="2"/>
        <v>2</v>
      </c>
      <c r="CK21" s="226">
        <f t="shared" si="2"/>
        <v>2</v>
      </c>
      <c r="CL21" s="226">
        <f t="shared" si="2"/>
        <v>2</v>
      </c>
      <c r="CM21" s="226">
        <f t="shared" si="2"/>
        <v>2</v>
      </c>
      <c r="CN21" s="227">
        <f t="shared" si="2"/>
        <v>2</v>
      </c>
      <c r="CO21" s="227">
        <f t="shared" si="2"/>
        <v>2</v>
      </c>
      <c r="CP21" s="227">
        <f t="shared" si="2"/>
        <v>2</v>
      </c>
      <c r="CQ21" s="227">
        <f t="shared" si="2"/>
        <v>2</v>
      </c>
      <c r="CR21" s="226">
        <v>0</v>
      </c>
      <c r="CS21" s="226">
        <v>0</v>
      </c>
      <c r="CT21" s="226">
        <v>0</v>
      </c>
      <c r="CU21" s="226">
        <v>0</v>
      </c>
      <c r="CV21" s="227">
        <f t="shared" si="8"/>
        <v>0</v>
      </c>
      <c r="CW21" s="227">
        <f>CV21*(1+('[13]GROWTH (YoY)'!AR21/100))</f>
        <v>0</v>
      </c>
      <c r="CX21" s="227">
        <f>CW21*(1+('[13]GROWTH (YoY)'!AS21/100))</f>
        <v>0</v>
      </c>
      <c r="CY21" s="227">
        <f>CX21*(1+('[13]GROWTH (YoY)'!AT21/100))</f>
        <v>0</v>
      </c>
      <c r="CZ21" s="226">
        <v>1</v>
      </c>
      <c r="DA21" s="226">
        <v>1</v>
      </c>
      <c r="DB21" s="226">
        <v>1</v>
      </c>
      <c r="DC21" s="226">
        <v>1</v>
      </c>
      <c r="DD21" s="227">
        <v>1</v>
      </c>
      <c r="DE21" s="227">
        <v>1</v>
      </c>
      <c r="DF21" s="227">
        <v>1</v>
      </c>
      <c r="DG21" s="227">
        <v>1</v>
      </c>
      <c r="DH21" s="226">
        <v>1</v>
      </c>
      <c r="DI21" s="226">
        <v>1</v>
      </c>
      <c r="DJ21" s="226">
        <v>1</v>
      </c>
      <c r="DK21" s="226">
        <v>1</v>
      </c>
      <c r="DL21" s="227">
        <v>1</v>
      </c>
      <c r="DM21" s="227">
        <v>1</v>
      </c>
      <c r="DN21" s="227">
        <v>1</v>
      </c>
      <c r="DO21" s="227">
        <v>1</v>
      </c>
      <c r="DP21" s="376">
        <f t="shared" si="22"/>
        <v>-1</v>
      </c>
      <c r="DQ21" s="226">
        <f t="shared" si="22"/>
        <v>0</v>
      </c>
      <c r="DR21" s="226">
        <f t="shared" si="22"/>
        <v>0</v>
      </c>
      <c r="DS21" s="226">
        <f t="shared" si="22"/>
        <v>0</v>
      </c>
      <c r="DT21" s="227">
        <f t="shared" si="22"/>
        <v>0</v>
      </c>
      <c r="DU21" s="227">
        <f t="shared" si="22"/>
        <v>0</v>
      </c>
      <c r="DV21" s="227">
        <f t="shared" si="22"/>
        <v>0</v>
      </c>
      <c r="DW21" s="227">
        <f t="shared" si="22"/>
        <v>0</v>
      </c>
      <c r="DX21" s="377">
        <f t="shared" si="9"/>
        <v>0.8</v>
      </c>
      <c r="DY21" s="377">
        <f t="shared" si="9"/>
        <v>0.5714285714285714</v>
      </c>
      <c r="DZ21" s="377">
        <f t="shared" si="9"/>
        <v>0.625</v>
      </c>
      <c r="EA21" s="377">
        <f t="shared" si="9"/>
        <v>0.625</v>
      </c>
      <c r="EB21" s="378">
        <f t="shared" si="9"/>
        <v>0.5714285714285714</v>
      </c>
      <c r="EC21" s="378">
        <f t="shared" si="9"/>
        <v>0.625</v>
      </c>
      <c r="ED21" s="378">
        <f t="shared" si="9"/>
        <v>0.625</v>
      </c>
      <c r="EE21" s="378">
        <f t="shared" si="9"/>
        <v>0.625</v>
      </c>
      <c r="EG21" s="226">
        <v>10</v>
      </c>
      <c r="EH21" s="226">
        <v>8</v>
      </c>
      <c r="EI21" s="226">
        <v>2</v>
      </c>
      <c r="EJ21" s="226">
        <v>1</v>
      </c>
      <c r="EK21" s="226">
        <v>4</v>
      </c>
      <c r="EL21" s="226">
        <v>45</v>
      </c>
      <c r="EM21" s="226">
        <v>30</v>
      </c>
      <c r="EN21" s="379">
        <f t="shared" si="10"/>
        <v>0.8</v>
      </c>
      <c r="EO21" s="226">
        <f t="shared" si="11"/>
        <v>50</v>
      </c>
      <c r="EP21" s="379">
        <f t="shared" si="12"/>
        <v>0.4</v>
      </c>
      <c r="EQ21" s="226">
        <f t="shared" si="13"/>
        <v>88888.888888888891</v>
      </c>
      <c r="ER21" s="226">
        <f t="shared" si="14"/>
        <v>2777.7777777777778</v>
      </c>
      <c r="ES21" s="292"/>
      <c r="ET21" s="227">
        <v>5</v>
      </c>
      <c r="EU21" s="227">
        <v>3</v>
      </c>
      <c r="EV21" s="227">
        <v>2</v>
      </c>
      <c r="EW21" s="227">
        <v>1</v>
      </c>
      <c r="EX21" s="227">
        <v>2</v>
      </c>
      <c r="EY21" s="227">
        <v>79</v>
      </c>
      <c r="EZ21" s="227">
        <v>62</v>
      </c>
      <c r="FA21" s="380">
        <f t="shared" si="23"/>
        <v>0.6</v>
      </c>
      <c r="FB21" s="228">
        <f t="shared" si="24"/>
        <v>50</v>
      </c>
      <c r="FC21" s="380">
        <f t="shared" si="25"/>
        <v>0.4</v>
      </c>
      <c r="FD21" s="227">
        <f t="shared" si="26"/>
        <v>25316.455696202531</v>
      </c>
      <c r="FE21" s="227">
        <f t="shared" si="27"/>
        <v>1344.0860215053765</v>
      </c>
      <c r="FF21" s="227">
        <v>3</v>
      </c>
      <c r="FG21" s="228">
        <f t="shared" si="20"/>
        <v>33.333333333333329</v>
      </c>
      <c r="FH21" s="227">
        <v>1</v>
      </c>
      <c r="FI21" s="227">
        <v>3</v>
      </c>
      <c r="FJ21" s="227">
        <v>0</v>
      </c>
      <c r="FK21" s="227">
        <f t="shared" si="5"/>
        <v>2</v>
      </c>
      <c r="FL21" s="227">
        <v>0</v>
      </c>
      <c r="FM21" s="227">
        <f t="shared" si="6"/>
        <v>2</v>
      </c>
      <c r="FZ21" s="229"/>
      <c r="GA21" s="229"/>
      <c r="GB21" s="229"/>
      <c r="GC21" s="229"/>
      <c r="GD21" s="229"/>
    </row>
    <row r="22" spans="1:186" s="368" customFormat="1">
      <c r="A22" s="287" t="s">
        <v>83</v>
      </c>
      <c r="B22" s="369" t="s">
        <v>84</v>
      </c>
      <c r="C22" s="287" t="s">
        <v>85</v>
      </c>
      <c r="D22" s="370" t="s">
        <v>3123</v>
      </c>
      <c r="E22" s="369" t="s">
        <v>86</v>
      </c>
      <c r="F22" s="370">
        <v>19</v>
      </c>
      <c r="G22" s="371" t="s">
        <v>135</v>
      </c>
      <c r="H22" s="371" t="s">
        <v>136</v>
      </c>
      <c r="I22" s="370" t="s">
        <v>119</v>
      </c>
      <c r="J22" s="371" t="s">
        <v>120</v>
      </c>
      <c r="K22" s="370" t="s">
        <v>102</v>
      </c>
      <c r="L22" s="371" t="s">
        <v>104</v>
      </c>
      <c r="M22" s="371" t="s">
        <v>3124</v>
      </c>
      <c r="N22" s="372">
        <v>1</v>
      </c>
      <c r="O22" s="373">
        <v>3504</v>
      </c>
      <c r="P22" s="373">
        <v>5670</v>
      </c>
      <c r="Q22" s="373">
        <v>5756</v>
      </c>
      <c r="R22" s="373">
        <v>6144</v>
      </c>
      <c r="S22" s="374">
        <v>5670</v>
      </c>
      <c r="T22" s="374">
        <v>5854</v>
      </c>
      <c r="U22" s="374">
        <v>6341</v>
      </c>
      <c r="V22" s="374">
        <v>7209</v>
      </c>
      <c r="W22" s="373">
        <v>2054</v>
      </c>
      <c r="X22" s="373">
        <v>2729</v>
      </c>
      <c r="Y22" s="373">
        <v>2771</v>
      </c>
      <c r="Z22" s="373">
        <v>2958</v>
      </c>
      <c r="AA22" s="374">
        <v>2729</v>
      </c>
      <c r="AB22" s="374">
        <v>2842</v>
      </c>
      <c r="AC22" s="374">
        <v>3067</v>
      </c>
      <c r="AD22" s="374">
        <v>3486</v>
      </c>
      <c r="AE22" s="373">
        <v>27</v>
      </c>
      <c r="AF22" s="373">
        <v>43</v>
      </c>
      <c r="AG22" s="373">
        <v>42</v>
      </c>
      <c r="AH22" s="373">
        <v>44</v>
      </c>
      <c r="AI22" s="374">
        <v>63</v>
      </c>
      <c r="AJ22" s="374">
        <v>118</v>
      </c>
      <c r="AK22" s="374">
        <v>49</v>
      </c>
      <c r="AL22" s="374">
        <v>52</v>
      </c>
      <c r="AM22" s="226">
        <v>1449</v>
      </c>
      <c r="AN22" s="226">
        <v>2940</v>
      </c>
      <c r="AO22" s="226">
        <v>2985</v>
      </c>
      <c r="AP22" s="226">
        <v>3186</v>
      </c>
      <c r="AQ22" s="227">
        <v>2940</v>
      </c>
      <c r="AR22" s="227">
        <v>3011</v>
      </c>
      <c r="AS22" s="227">
        <v>3274</v>
      </c>
      <c r="AT22" s="227">
        <v>3722</v>
      </c>
      <c r="AU22" s="226">
        <v>179</v>
      </c>
      <c r="AV22" s="226">
        <v>375</v>
      </c>
      <c r="AW22" s="226">
        <v>379</v>
      </c>
      <c r="AX22" s="226">
        <v>406</v>
      </c>
      <c r="AY22" s="227">
        <v>375</v>
      </c>
      <c r="AZ22" s="227">
        <v>389</v>
      </c>
      <c r="BA22" s="227">
        <v>426</v>
      </c>
      <c r="BB22" s="227">
        <v>481</v>
      </c>
      <c r="BC22" s="226">
        <f t="shared" si="7"/>
        <v>1270</v>
      </c>
      <c r="BD22" s="226">
        <f t="shared" si="7"/>
        <v>2565</v>
      </c>
      <c r="BE22" s="226">
        <f t="shared" si="0"/>
        <v>2605</v>
      </c>
      <c r="BF22" s="226">
        <f t="shared" si="0"/>
        <v>2779</v>
      </c>
      <c r="BG22" s="218">
        <f t="shared" si="0"/>
        <v>2551</v>
      </c>
      <c r="BH22" s="218">
        <f t="shared" si="0"/>
        <v>2609</v>
      </c>
      <c r="BI22" s="218">
        <f t="shared" si="0"/>
        <v>2834</v>
      </c>
      <c r="BJ22" s="218">
        <f t="shared" si="0"/>
        <v>3226</v>
      </c>
      <c r="BK22" s="226">
        <f t="shared" si="21"/>
        <v>0</v>
      </c>
      <c r="BL22" s="226">
        <f t="shared" si="21"/>
        <v>0</v>
      </c>
      <c r="BM22" s="226">
        <f t="shared" si="21"/>
        <v>1</v>
      </c>
      <c r="BN22" s="226">
        <f t="shared" si="21"/>
        <v>1</v>
      </c>
      <c r="BO22" s="227">
        <f t="shared" si="21"/>
        <v>14</v>
      </c>
      <c r="BP22" s="227">
        <f t="shared" si="21"/>
        <v>13</v>
      </c>
      <c r="BQ22" s="227">
        <f t="shared" si="21"/>
        <v>14</v>
      </c>
      <c r="BR22" s="227">
        <f t="shared" si="21"/>
        <v>15</v>
      </c>
      <c r="BS22" s="226">
        <v>0</v>
      </c>
      <c r="BT22" s="226">
        <v>0</v>
      </c>
      <c r="BU22" s="226">
        <v>1</v>
      </c>
      <c r="BV22" s="226">
        <v>1</v>
      </c>
      <c r="BW22" s="227">
        <v>14</v>
      </c>
      <c r="BX22" s="227">
        <v>13</v>
      </c>
      <c r="BY22" s="227">
        <v>14</v>
      </c>
      <c r="BZ22" s="227">
        <v>15</v>
      </c>
      <c r="CA22" s="226">
        <v>0</v>
      </c>
      <c r="CB22" s="226">
        <f>IFERROR(VLOOKUP($G22,[12]ITEM!$B$2:$AC$939,26,0),0)</f>
        <v>0</v>
      </c>
      <c r="CC22" s="226">
        <f>IFERROR(VLOOKUP($G22,[12]ITEM!$B$2:$AC$939,27,0),0)</f>
        <v>0</v>
      </c>
      <c r="CD22" s="226">
        <f>IFERROR(VLOOKUP($G22,[12]ITEM!$B$2:$AC$939,28,0),0)</f>
        <v>0</v>
      </c>
      <c r="CE22" s="227">
        <v>0</v>
      </c>
      <c r="CF22" s="227">
        <v>0</v>
      </c>
      <c r="CG22" s="227">
        <v>0</v>
      </c>
      <c r="CH22" s="227">
        <v>0</v>
      </c>
      <c r="CI22" s="375"/>
      <c r="CJ22" s="226">
        <f t="shared" si="2"/>
        <v>1271</v>
      </c>
      <c r="CK22" s="226">
        <f t="shared" si="2"/>
        <v>2130</v>
      </c>
      <c r="CL22" s="226">
        <f t="shared" si="2"/>
        <v>2155</v>
      </c>
      <c r="CM22" s="226">
        <f t="shared" si="2"/>
        <v>2323</v>
      </c>
      <c r="CN22" s="227">
        <f t="shared" si="2"/>
        <v>2551</v>
      </c>
      <c r="CO22" s="227">
        <f t="shared" si="2"/>
        <v>2597.1157378104476</v>
      </c>
      <c r="CP22" s="227">
        <f t="shared" si="2"/>
        <v>2832.0160919850505</v>
      </c>
      <c r="CQ22" s="227">
        <f t="shared" si="2"/>
        <v>3188.3683319967081</v>
      </c>
      <c r="CR22" s="226">
        <v>1123</v>
      </c>
      <c r="CS22" s="226">
        <v>1889</v>
      </c>
      <c r="CT22" s="226">
        <v>1918</v>
      </c>
      <c r="CU22" s="226">
        <v>2047</v>
      </c>
      <c r="CV22" s="227">
        <f t="shared" si="8"/>
        <v>2279</v>
      </c>
      <c r="CW22" s="227">
        <f>CV22*(1+('[13]GROWTH (YoY)'!AR22/100))</f>
        <v>2334.1157378104476</v>
      </c>
      <c r="CX22" s="227">
        <f>CW22*(1+('[13]GROWTH (YoY)'!AS22/100))</f>
        <v>2538.0160919850505</v>
      </c>
      <c r="CY22" s="227">
        <f>CX22*(1+('[13]GROWTH (YoY)'!AT22/100))</f>
        <v>2885.3683319967081</v>
      </c>
      <c r="CZ22" s="226">
        <v>50</v>
      </c>
      <c r="DA22" s="226">
        <v>63</v>
      </c>
      <c r="DB22" s="226">
        <v>55</v>
      </c>
      <c r="DC22" s="226">
        <v>61</v>
      </c>
      <c r="DD22" s="227">
        <v>104</v>
      </c>
      <c r="DE22" s="227">
        <v>91</v>
      </c>
      <c r="DF22" s="227">
        <v>99</v>
      </c>
      <c r="DG22" s="227">
        <v>102</v>
      </c>
      <c r="DH22" s="226">
        <v>98</v>
      </c>
      <c r="DI22" s="226">
        <v>178</v>
      </c>
      <c r="DJ22" s="226">
        <v>182</v>
      </c>
      <c r="DK22" s="226">
        <v>215</v>
      </c>
      <c r="DL22" s="227">
        <v>168</v>
      </c>
      <c r="DM22" s="227">
        <v>172</v>
      </c>
      <c r="DN22" s="227">
        <v>195</v>
      </c>
      <c r="DO22" s="227">
        <v>201</v>
      </c>
      <c r="DP22" s="376">
        <f t="shared" si="22"/>
        <v>-1</v>
      </c>
      <c r="DQ22" s="226">
        <f t="shared" si="22"/>
        <v>435</v>
      </c>
      <c r="DR22" s="226">
        <f t="shared" si="22"/>
        <v>450</v>
      </c>
      <c r="DS22" s="226">
        <f t="shared" si="22"/>
        <v>456</v>
      </c>
      <c r="DT22" s="227">
        <f t="shared" si="22"/>
        <v>0</v>
      </c>
      <c r="DU22" s="227">
        <f t="shared" si="22"/>
        <v>11.884262189552373</v>
      </c>
      <c r="DV22" s="227">
        <f t="shared" si="22"/>
        <v>1.9839080149495203</v>
      </c>
      <c r="DW22" s="227">
        <f t="shared" si="22"/>
        <v>37.631668003291907</v>
      </c>
      <c r="DX22" s="377">
        <f t="shared" si="9"/>
        <v>0.58618721461187218</v>
      </c>
      <c r="DY22" s="377">
        <f t="shared" si="9"/>
        <v>0.481305114638448</v>
      </c>
      <c r="DZ22" s="377">
        <f t="shared" si="9"/>
        <v>0.48141070187630297</v>
      </c>
      <c r="EA22" s="377">
        <f t="shared" si="9"/>
        <v>0.4814453125</v>
      </c>
      <c r="EB22" s="378">
        <f t="shared" si="9"/>
        <v>0.481305114638448</v>
      </c>
      <c r="EC22" s="378">
        <f t="shared" si="9"/>
        <v>0.48548001366586951</v>
      </c>
      <c r="ED22" s="378">
        <f t="shared" si="9"/>
        <v>0.48367765336697682</v>
      </c>
      <c r="EE22" s="378">
        <f t="shared" si="9"/>
        <v>0.48356221389929255</v>
      </c>
      <c r="EG22" s="226">
        <v>1647</v>
      </c>
      <c r="EH22" s="226">
        <v>1192</v>
      </c>
      <c r="EI22" s="226">
        <v>455</v>
      </c>
      <c r="EJ22" s="226">
        <v>87</v>
      </c>
      <c r="EK22" s="226">
        <v>507</v>
      </c>
      <c r="EL22" s="226">
        <v>4699</v>
      </c>
      <c r="EM22" s="226">
        <v>4648</v>
      </c>
      <c r="EN22" s="379">
        <f t="shared" si="10"/>
        <v>0.72374013357619915</v>
      </c>
      <c r="EO22" s="226">
        <f t="shared" si="11"/>
        <v>19.12087912087912</v>
      </c>
      <c r="EP22" s="379">
        <f t="shared" si="12"/>
        <v>0.30783242258652094</v>
      </c>
      <c r="EQ22" s="226">
        <f t="shared" si="13"/>
        <v>107895.29687167483</v>
      </c>
      <c r="ER22" s="226">
        <f t="shared" si="14"/>
        <v>1559.8106712564543</v>
      </c>
      <c r="ES22" s="292"/>
      <c r="ET22" s="227">
        <v>2386</v>
      </c>
      <c r="EU22" s="227">
        <v>1654</v>
      </c>
      <c r="EV22" s="227">
        <v>731</v>
      </c>
      <c r="EW22" s="227">
        <v>146</v>
      </c>
      <c r="EX22" s="227">
        <v>749</v>
      </c>
      <c r="EY22" s="227">
        <v>6077</v>
      </c>
      <c r="EZ22" s="227">
        <v>5992</v>
      </c>
      <c r="FA22" s="380">
        <f t="shared" si="23"/>
        <v>0.69321039396479467</v>
      </c>
      <c r="FB22" s="228">
        <f t="shared" si="24"/>
        <v>19.972640218878247</v>
      </c>
      <c r="FC22" s="380">
        <f t="shared" si="25"/>
        <v>0.31391450125733444</v>
      </c>
      <c r="FD22" s="227">
        <f t="shared" si="26"/>
        <v>123251.60441007075</v>
      </c>
      <c r="FE22" s="227">
        <f t="shared" si="27"/>
        <v>2030.4850912327547</v>
      </c>
      <c r="FF22" s="227">
        <v>3101</v>
      </c>
      <c r="FG22" s="228">
        <f t="shared" si="20"/>
        <v>12.737826507578202</v>
      </c>
      <c r="FH22" s="227">
        <v>395</v>
      </c>
      <c r="FI22" s="227">
        <v>3101</v>
      </c>
      <c r="FJ22" s="227">
        <v>23</v>
      </c>
      <c r="FK22" s="227">
        <f t="shared" si="5"/>
        <v>2683</v>
      </c>
      <c r="FL22" s="227">
        <v>289</v>
      </c>
      <c r="FM22" s="227">
        <f t="shared" si="6"/>
        <v>2394</v>
      </c>
      <c r="FZ22" s="229"/>
      <c r="GA22" s="229"/>
      <c r="GB22" s="229"/>
      <c r="GC22" s="229"/>
      <c r="GD22" s="229"/>
    </row>
    <row r="23" spans="1:186" s="368" customFormat="1">
      <c r="A23" s="287" t="s">
        <v>83</v>
      </c>
      <c r="B23" s="369" t="s">
        <v>84</v>
      </c>
      <c r="C23" s="287" t="s">
        <v>85</v>
      </c>
      <c r="D23" s="370" t="s">
        <v>3123</v>
      </c>
      <c r="E23" s="369" t="s">
        <v>86</v>
      </c>
      <c r="F23" s="370">
        <v>20</v>
      </c>
      <c r="G23" s="371" t="s">
        <v>137</v>
      </c>
      <c r="H23" s="371" t="s">
        <v>138</v>
      </c>
      <c r="I23" s="370" t="s">
        <v>119</v>
      </c>
      <c r="J23" s="371" t="s">
        <v>120</v>
      </c>
      <c r="K23" s="370" t="s">
        <v>102</v>
      </c>
      <c r="L23" s="371" t="s">
        <v>104</v>
      </c>
      <c r="M23" s="371" t="s">
        <v>3124</v>
      </c>
      <c r="N23" s="372">
        <v>1</v>
      </c>
      <c r="O23" s="373">
        <v>96</v>
      </c>
      <c r="P23" s="373">
        <v>155</v>
      </c>
      <c r="Q23" s="373">
        <v>157</v>
      </c>
      <c r="R23" s="373">
        <v>168</v>
      </c>
      <c r="S23" s="374">
        <v>155</v>
      </c>
      <c r="T23" s="374">
        <v>157</v>
      </c>
      <c r="U23" s="374">
        <v>168</v>
      </c>
      <c r="V23" s="374">
        <v>190</v>
      </c>
      <c r="W23" s="373">
        <v>56</v>
      </c>
      <c r="X23" s="373">
        <v>74</v>
      </c>
      <c r="Y23" s="373">
        <v>76</v>
      </c>
      <c r="Z23" s="373">
        <v>81</v>
      </c>
      <c r="AA23" s="374">
        <v>74</v>
      </c>
      <c r="AB23" s="374">
        <v>76</v>
      </c>
      <c r="AC23" s="374">
        <v>81</v>
      </c>
      <c r="AD23" s="374">
        <v>92</v>
      </c>
      <c r="AE23" s="373">
        <v>1</v>
      </c>
      <c r="AF23" s="373">
        <v>1</v>
      </c>
      <c r="AG23" s="373">
        <v>1</v>
      </c>
      <c r="AH23" s="373">
        <v>1</v>
      </c>
      <c r="AI23" s="374">
        <v>2</v>
      </c>
      <c r="AJ23" s="374">
        <v>3</v>
      </c>
      <c r="AK23" s="374">
        <v>1</v>
      </c>
      <c r="AL23" s="374">
        <v>1</v>
      </c>
      <c r="AM23" s="226">
        <v>40</v>
      </c>
      <c r="AN23" s="226">
        <v>80</v>
      </c>
      <c r="AO23" s="226">
        <v>81</v>
      </c>
      <c r="AP23" s="226">
        <v>87</v>
      </c>
      <c r="AQ23" s="227">
        <v>80</v>
      </c>
      <c r="AR23" s="227">
        <v>81</v>
      </c>
      <c r="AS23" s="227">
        <v>87</v>
      </c>
      <c r="AT23" s="227">
        <v>99</v>
      </c>
      <c r="AU23" s="226">
        <v>8</v>
      </c>
      <c r="AV23" s="226">
        <v>16</v>
      </c>
      <c r="AW23" s="226">
        <v>17</v>
      </c>
      <c r="AX23" s="226">
        <v>18</v>
      </c>
      <c r="AY23" s="227">
        <v>16</v>
      </c>
      <c r="AZ23" s="227">
        <v>17</v>
      </c>
      <c r="BA23" s="227">
        <v>18</v>
      </c>
      <c r="BB23" s="227">
        <v>20</v>
      </c>
      <c r="BC23" s="226">
        <f t="shared" si="7"/>
        <v>32</v>
      </c>
      <c r="BD23" s="226">
        <f t="shared" si="7"/>
        <v>64</v>
      </c>
      <c r="BE23" s="226">
        <f t="shared" si="0"/>
        <v>64</v>
      </c>
      <c r="BF23" s="226">
        <f t="shared" si="0"/>
        <v>69</v>
      </c>
      <c r="BG23" s="218">
        <f t="shared" si="0"/>
        <v>64</v>
      </c>
      <c r="BH23" s="218">
        <f t="shared" si="0"/>
        <v>64</v>
      </c>
      <c r="BI23" s="218">
        <f t="shared" si="0"/>
        <v>69</v>
      </c>
      <c r="BJ23" s="218">
        <f t="shared" si="0"/>
        <v>79</v>
      </c>
      <c r="BK23" s="226">
        <f t="shared" si="21"/>
        <v>0</v>
      </c>
      <c r="BL23" s="226">
        <f t="shared" si="21"/>
        <v>0</v>
      </c>
      <c r="BM23" s="226">
        <f t="shared" si="21"/>
        <v>0</v>
      </c>
      <c r="BN23" s="226">
        <f t="shared" si="21"/>
        <v>0</v>
      </c>
      <c r="BO23" s="227">
        <f t="shared" si="21"/>
        <v>0</v>
      </c>
      <c r="BP23" s="227">
        <f t="shared" si="21"/>
        <v>0</v>
      </c>
      <c r="BQ23" s="227">
        <f t="shared" si="21"/>
        <v>0</v>
      </c>
      <c r="BR23" s="227">
        <f t="shared" si="21"/>
        <v>0</v>
      </c>
      <c r="BS23" s="226">
        <v>0</v>
      </c>
      <c r="BT23" s="226">
        <v>0</v>
      </c>
      <c r="BU23" s="226">
        <v>0</v>
      </c>
      <c r="BV23" s="226">
        <v>0</v>
      </c>
      <c r="BW23" s="227">
        <v>0</v>
      </c>
      <c r="BX23" s="227">
        <v>0</v>
      </c>
      <c r="BY23" s="227">
        <v>0</v>
      </c>
      <c r="BZ23" s="227">
        <v>0</v>
      </c>
      <c r="CA23" s="226">
        <v>0</v>
      </c>
      <c r="CB23" s="226">
        <f>IFERROR(VLOOKUP($G23,[12]ITEM!$B$2:$AC$939,26,0),0)</f>
        <v>0</v>
      </c>
      <c r="CC23" s="226">
        <f>IFERROR(VLOOKUP($G23,[12]ITEM!$B$2:$AC$939,27,0),0)</f>
        <v>0</v>
      </c>
      <c r="CD23" s="226">
        <f>IFERROR(VLOOKUP($G23,[12]ITEM!$B$2:$AC$939,28,0),0)</f>
        <v>0</v>
      </c>
      <c r="CE23" s="227">
        <v>0</v>
      </c>
      <c r="CF23" s="227">
        <v>0</v>
      </c>
      <c r="CG23" s="227">
        <v>0</v>
      </c>
      <c r="CH23" s="227">
        <v>0</v>
      </c>
      <c r="CI23" s="375"/>
      <c r="CJ23" s="226">
        <f t="shared" si="2"/>
        <v>32</v>
      </c>
      <c r="CK23" s="226">
        <f t="shared" si="2"/>
        <v>51</v>
      </c>
      <c r="CL23" s="226">
        <f t="shared" si="2"/>
        <v>52</v>
      </c>
      <c r="CM23" s="226">
        <f t="shared" si="2"/>
        <v>55</v>
      </c>
      <c r="CN23" s="227">
        <f t="shared" si="2"/>
        <v>64</v>
      </c>
      <c r="CO23" s="227">
        <f t="shared" si="2"/>
        <v>56.030613029785599</v>
      </c>
      <c r="CP23" s="227">
        <f t="shared" si="2"/>
        <v>60.167332174468036</v>
      </c>
      <c r="CQ23" s="227">
        <f t="shared" si="2"/>
        <v>62.459209199594298</v>
      </c>
      <c r="CR23" s="226">
        <v>29</v>
      </c>
      <c r="CS23" s="226">
        <v>48</v>
      </c>
      <c r="CT23" s="226">
        <v>49</v>
      </c>
      <c r="CU23" s="226">
        <v>52</v>
      </c>
      <c r="CV23" s="227">
        <f t="shared" si="8"/>
        <v>2</v>
      </c>
      <c r="CW23" s="227">
        <f>CV23*(1+('[13]GROWTH (YoY)'!AR23/100))</f>
        <v>2.0306130297856</v>
      </c>
      <c r="CX23" s="227">
        <f>CW23*(1+('[13]GROWTH (YoY)'!AS23/100))</f>
        <v>2.1673321744680334</v>
      </c>
      <c r="CY23" s="227">
        <f>CX23*(1+('[13]GROWTH (YoY)'!AT23/100))</f>
        <v>2.4592091995942948</v>
      </c>
      <c r="CZ23" s="226">
        <v>2</v>
      </c>
      <c r="DA23" s="226">
        <v>2</v>
      </c>
      <c r="DB23" s="226">
        <v>2</v>
      </c>
      <c r="DC23" s="226">
        <v>2</v>
      </c>
      <c r="DD23" s="227">
        <v>61</v>
      </c>
      <c r="DE23" s="227">
        <v>53</v>
      </c>
      <c r="DF23" s="227">
        <v>57</v>
      </c>
      <c r="DG23" s="227">
        <v>59</v>
      </c>
      <c r="DH23" s="226">
        <v>1</v>
      </c>
      <c r="DI23" s="226">
        <v>1</v>
      </c>
      <c r="DJ23" s="226">
        <v>1</v>
      </c>
      <c r="DK23" s="226">
        <v>1</v>
      </c>
      <c r="DL23" s="227">
        <v>1</v>
      </c>
      <c r="DM23" s="227">
        <v>1</v>
      </c>
      <c r="DN23" s="227">
        <v>1</v>
      </c>
      <c r="DO23" s="227">
        <v>1</v>
      </c>
      <c r="DP23" s="376">
        <f t="shared" si="22"/>
        <v>0</v>
      </c>
      <c r="DQ23" s="226">
        <f t="shared" si="22"/>
        <v>13</v>
      </c>
      <c r="DR23" s="226">
        <f t="shared" si="22"/>
        <v>12</v>
      </c>
      <c r="DS23" s="226">
        <f t="shared" si="22"/>
        <v>14</v>
      </c>
      <c r="DT23" s="227">
        <f t="shared" si="22"/>
        <v>0</v>
      </c>
      <c r="DU23" s="227">
        <f t="shared" si="22"/>
        <v>7.9693869702144013</v>
      </c>
      <c r="DV23" s="227">
        <f t="shared" si="22"/>
        <v>8.8326678255319635</v>
      </c>
      <c r="DW23" s="227">
        <f t="shared" si="22"/>
        <v>16.540790800405702</v>
      </c>
      <c r="DX23" s="377">
        <f t="shared" si="9"/>
        <v>0.58333333333333337</v>
      </c>
      <c r="DY23" s="377">
        <f t="shared" si="9"/>
        <v>0.47741935483870968</v>
      </c>
      <c r="DZ23" s="377">
        <f t="shared" si="9"/>
        <v>0.48407643312101911</v>
      </c>
      <c r="EA23" s="377">
        <f t="shared" si="9"/>
        <v>0.48214285714285715</v>
      </c>
      <c r="EB23" s="378">
        <f t="shared" si="9"/>
        <v>0.47741935483870968</v>
      </c>
      <c r="EC23" s="378">
        <f t="shared" si="9"/>
        <v>0.48407643312101911</v>
      </c>
      <c r="ED23" s="378">
        <f t="shared" si="9"/>
        <v>0.48214285714285715</v>
      </c>
      <c r="EE23" s="378">
        <f t="shared" si="9"/>
        <v>0.48421052631578948</v>
      </c>
      <c r="EG23" s="226">
        <v>35</v>
      </c>
      <c r="EH23" s="226">
        <v>28</v>
      </c>
      <c r="EI23" s="226">
        <v>7</v>
      </c>
      <c r="EJ23" s="226">
        <v>3</v>
      </c>
      <c r="EK23" s="226">
        <v>8</v>
      </c>
      <c r="EL23" s="226">
        <v>193</v>
      </c>
      <c r="EM23" s="226">
        <v>182</v>
      </c>
      <c r="EN23" s="379">
        <f t="shared" si="10"/>
        <v>0.8</v>
      </c>
      <c r="EO23" s="226">
        <f t="shared" si="11"/>
        <v>42.857142857142854</v>
      </c>
      <c r="EP23" s="379">
        <f t="shared" si="12"/>
        <v>0.22857142857142856</v>
      </c>
      <c r="EQ23" s="226">
        <f t="shared" si="13"/>
        <v>41450.777202072539</v>
      </c>
      <c r="ER23" s="226">
        <f t="shared" si="14"/>
        <v>1373.6263736263736</v>
      </c>
      <c r="ES23" s="292"/>
      <c r="ET23" s="227">
        <v>21</v>
      </c>
      <c r="EU23" s="227">
        <v>19</v>
      </c>
      <c r="EV23" s="227">
        <v>3</v>
      </c>
      <c r="EW23" s="227">
        <v>2</v>
      </c>
      <c r="EX23" s="227">
        <v>6</v>
      </c>
      <c r="EY23" s="227">
        <v>139</v>
      </c>
      <c r="EZ23" s="227">
        <v>129</v>
      </c>
      <c r="FA23" s="380">
        <f t="shared" si="23"/>
        <v>0.90476190476190477</v>
      </c>
      <c r="FB23" s="228">
        <f t="shared" si="24"/>
        <v>66.666666666666657</v>
      </c>
      <c r="FC23" s="380">
        <f t="shared" si="25"/>
        <v>0.2857142857142857</v>
      </c>
      <c r="FD23" s="227">
        <f t="shared" si="26"/>
        <v>43165.467625899284</v>
      </c>
      <c r="FE23" s="227">
        <f t="shared" si="27"/>
        <v>1291.9896640826873</v>
      </c>
      <c r="FF23" s="227">
        <v>63</v>
      </c>
      <c r="FG23" s="228">
        <f t="shared" si="20"/>
        <v>20.634920634920633</v>
      </c>
      <c r="FH23" s="227">
        <v>13</v>
      </c>
      <c r="FI23" s="227">
        <v>63</v>
      </c>
      <c r="FJ23" s="227">
        <v>0</v>
      </c>
      <c r="FK23" s="227">
        <f t="shared" si="5"/>
        <v>50</v>
      </c>
      <c r="FL23" s="227">
        <v>7</v>
      </c>
      <c r="FM23" s="227">
        <f t="shared" si="6"/>
        <v>43</v>
      </c>
      <c r="FZ23" s="229"/>
      <c r="GA23" s="229"/>
      <c r="GB23" s="229"/>
      <c r="GC23" s="229"/>
      <c r="GD23" s="229"/>
    </row>
    <row r="24" spans="1:186" s="368" customFormat="1">
      <c r="A24" s="287" t="s">
        <v>83</v>
      </c>
      <c r="B24" s="369" t="s">
        <v>84</v>
      </c>
      <c r="C24" s="287" t="s">
        <v>85</v>
      </c>
      <c r="D24" s="370" t="s">
        <v>3123</v>
      </c>
      <c r="E24" s="369" t="s">
        <v>86</v>
      </c>
      <c r="F24" s="370">
        <v>21</v>
      </c>
      <c r="G24" s="371" t="s">
        <v>139</v>
      </c>
      <c r="H24" s="371" t="s">
        <v>140</v>
      </c>
      <c r="I24" s="370" t="s">
        <v>119</v>
      </c>
      <c r="J24" s="371" t="s">
        <v>120</v>
      </c>
      <c r="K24" s="370" t="s">
        <v>102</v>
      </c>
      <c r="L24" s="371" t="s">
        <v>104</v>
      </c>
      <c r="M24" s="371" t="s">
        <v>3124</v>
      </c>
      <c r="N24" s="372">
        <v>1</v>
      </c>
      <c r="O24" s="373"/>
      <c r="P24" s="373">
        <v>0</v>
      </c>
      <c r="Q24" s="373">
        <v>0</v>
      </c>
      <c r="R24" s="373">
        <v>0</v>
      </c>
      <c r="S24" s="374">
        <v>0</v>
      </c>
      <c r="T24" s="374">
        <v>0</v>
      </c>
      <c r="U24" s="374">
        <v>0</v>
      </c>
      <c r="V24" s="374">
        <v>0</v>
      </c>
      <c r="W24" s="373"/>
      <c r="X24" s="373">
        <v>0</v>
      </c>
      <c r="Y24" s="373">
        <v>0</v>
      </c>
      <c r="Z24" s="373">
        <v>0</v>
      </c>
      <c r="AA24" s="374">
        <v>0</v>
      </c>
      <c r="AB24" s="374">
        <v>0</v>
      </c>
      <c r="AC24" s="374">
        <v>0</v>
      </c>
      <c r="AD24" s="374">
        <v>0</v>
      </c>
      <c r="AE24" s="373">
        <v>0</v>
      </c>
      <c r="AF24" s="373">
        <v>0</v>
      </c>
      <c r="AG24" s="373">
        <v>0</v>
      </c>
      <c r="AH24" s="373">
        <v>0</v>
      </c>
      <c r="AI24" s="374">
        <v>0</v>
      </c>
      <c r="AJ24" s="374">
        <v>0</v>
      </c>
      <c r="AK24" s="374">
        <v>0</v>
      </c>
      <c r="AL24" s="374">
        <v>0</v>
      </c>
      <c r="AM24" s="226">
        <v>0</v>
      </c>
      <c r="AN24" s="226">
        <v>0</v>
      </c>
      <c r="AO24" s="226">
        <v>0</v>
      </c>
      <c r="AP24" s="226">
        <v>0</v>
      </c>
      <c r="AQ24" s="227">
        <v>0</v>
      </c>
      <c r="AR24" s="227">
        <v>0</v>
      </c>
      <c r="AS24" s="227">
        <v>0</v>
      </c>
      <c r="AT24" s="227">
        <v>0</v>
      </c>
      <c r="AU24" s="226">
        <v>0</v>
      </c>
      <c r="AV24" s="226">
        <v>0</v>
      </c>
      <c r="AW24" s="226">
        <v>0</v>
      </c>
      <c r="AX24" s="226">
        <v>0</v>
      </c>
      <c r="AY24" s="227">
        <v>0</v>
      </c>
      <c r="AZ24" s="227">
        <v>0</v>
      </c>
      <c r="BA24" s="227">
        <v>0</v>
      </c>
      <c r="BB24" s="227"/>
      <c r="BC24" s="226">
        <f t="shared" si="7"/>
        <v>0</v>
      </c>
      <c r="BD24" s="226">
        <f t="shared" si="7"/>
        <v>0</v>
      </c>
      <c r="BE24" s="226">
        <f t="shared" si="0"/>
        <v>0</v>
      </c>
      <c r="BF24" s="226">
        <f t="shared" si="0"/>
        <v>0</v>
      </c>
      <c r="BG24" s="218">
        <f t="shared" si="0"/>
        <v>0</v>
      </c>
      <c r="BH24" s="218">
        <f t="shared" si="0"/>
        <v>0</v>
      </c>
      <c r="BI24" s="218">
        <f t="shared" si="0"/>
        <v>0</v>
      </c>
      <c r="BJ24" s="218">
        <f t="shared" si="0"/>
        <v>0</v>
      </c>
      <c r="BK24" s="226">
        <f t="shared" si="21"/>
        <v>0</v>
      </c>
      <c r="BL24" s="226">
        <f t="shared" si="21"/>
        <v>0</v>
      </c>
      <c r="BM24" s="226">
        <f t="shared" si="21"/>
        <v>0</v>
      </c>
      <c r="BN24" s="226">
        <f t="shared" si="21"/>
        <v>0</v>
      </c>
      <c r="BO24" s="227">
        <f t="shared" si="21"/>
        <v>0</v>
      </c>
      <c r="BP24" s="227">
        <f t="shared" si="21"/>
        <v>0</v>
      </c>
      <c r="BQ24" s="227">
        <f t="shared" si="21"/>
        <v>0</v>
      </c>
      <c r="BR24" s="227">
        <f t="shared" si="21"/>
        <v>0</v>
      </c>
      <c r="BS24" s="226">
        <v>0</v>
      </c>
      <c r="BT24" s="226">
        <v>0</v>
      </c>
      <c r="BU24" s="226">
        <v>0</v>
      </c>
      <c r="BV24" s="226">
        <v>0</v>
      </c>
      <c r="BW24" s="227">
        <v>0</v>
      </c>
      <c r="BX24" s="227">
        <v>0</v>
      </c>
      <c r="BY24" s="227">
        <v>0</v>
      </c>
      <c r="BZ24" s="227">
        <v>0</v>
      </c>
      <c r="CA24" s="226">
        <v>0</v>
      </c>
      <c r="CB24" s="226">
        <f>IFERROR(VLOOKUP($G24,[12]ITEM!$B$2:$AC$939,26,0),0)</f>
        <v>0</v>
      </c>
      <c r="CC24" s="226">
        <f>IFERROR(VLOOKUP($G24,[12]ITEM!$B$2:$AC$939,27,0),0)</f>
        <v>0</v>
      </c>
      <c r="CD24" s="226">
        <f>IFERROR(VLOOKUP($G24,[12]ITEM!$B$2:$AC$939,28,0),0)</f>
        <v>0</v>
      </c>
      <c r="CE24" s="227">
        <v>0</v>
      </c>
      <c r="CF24" s="227">
        <v>0</v>
      </c>
      <c r="CG24" s="227">
        <v>0</v>
      </c>
      <c r="CH24" s="227">
        <v>0</v>
      </c>
      <c r="CI24" s="375"/>
      <c r="CJ24" s="226">
        <f t="shared" si="2"/>
        <v>0</v>
      </c>
      <c r="CK24" s="226">
        <f t="shared" si="2"/>
        <v>0</v>
      </c>
      <c r="CL24" s="226">
        <f t="shared" si="2"/>
        <v>0</v>
      </c>
      <c r="CM24" s="226">
        <f t="shared" si="2"/>
        <v>0</v>
      </c>
      <c r="CN24" s="227">
        <f t="shared" si="2"/>
        <v>0</v>
      </c>
      <c r="CO24" s="227">
        <f t="shared" si="2"/>
        <v>0</v>
      </c>
      <c r="CP24" s="227">
        <f t="shared" si="2"/>
        <v>0</v>
      </c>
      <c r="CQ24" s="227">
        <f t="shared" si="2"/>
        <v>0</v>
      </c>
      <c r="CR24" s="226">
        <v>0</v>
      </c>
      <c r="CS24" s="226"/>
      <c r="CT24" s="226"/>
      <c r="CU24" s="226"/>
      <c r="CV24" s="227">
        <f t="shared" si="8"/>
        <v>0</v>
      </c>
      <c r="CW24" s="227">
        <f>CV24*(1+('[13]GROWTH (YoY)'!AR24/100))</f>
        <v>0</v>
      </c>
      <c r="CX24" s="227">
        <f>CW24*(1+('[13]GROWTH (YoY)'!AS24/100))</f>
        <v>0</v>
      </c>
      <c r="CY24" s="227">
        <f>CX24*(1+('[13]GROWTH (YoY)'!AT24/100))</f>
        <v>0</v>
      </c>
      <c r="CZ24" s="226">
        <v>0</v>
      </c>
      <c r="DA24" s="226">
        <v>0</v>
      </c>
      <c r="DB24" s="226">
        <v>0</v>
      </c>
      <c r="DC24" s="226">
        <v>0</v>
      </c>
      <c r="DD24" s="227">
        <v>0</v>
      </c>
      <c r="DE24" s="227">
        <v>0</v>
      </c>
      <c r="DF24" s="227">
        <v>0</v>
      </c>
      <c r="DG24" s="227">
        <v>0</v>
      </c>
      <c r="DH24" s="226">
        <v>0</v>
      </c>
      <c r="DI24" s="226">
        <v>0</v>
      </c>
      <c r="DJ24" s="226">
        <v>0</v>
      </c>
      <c r="DK24" s="226">
        <v>0</v>
      </c>
      <c r="DL24" s="227">
        <v>0</v>
      </c>
      <c r="DM24" s="227">
        <v>0</v>
      </c>
      <c r="DN24" s="227">
        <v>0</v>
      </c>
      <c r="DO24" s="227">
        <v>0</v>
      </c>
      <c r="DP24" s="376">
        <f t="shared" si="22"/>
        <v>0</v>
      </c>
      <c r="DQ24" s="226">
        <f t="shared" si="22"/>
        <v>0</v>
      </c>
      <c r="DR24" s="226">
        <f t="shared" si="22"/>
        <v>0</v>
      </c>
      <c r="DS24" s="226">
        <f t="shared" si="22"/>
        <v>0</v>
      </c>
      <c r="DT24" s="227">
        <f t="shared" si="22"/>
        <v>0</v>
      </c>
      <c r="DU24" s="227">
        <f t="shared" si="22"/>
        <v>0</v>
      </c>
      <c r="DV24" s="227">
        <f t="shared" si="22"/>
        <v>0</v>
      </c>
      <c r="DW24" s="227">
        <f t="shared" si="22"/>
        <v>0</v>
      </c>
      <c r="DX24" s="377">
        <f t="shared" si="9"/>
        <v>0</v>
      </c>
      <c r="DY24" s="377">
        <f t="shared" si="9"/>
        <v>0</v>
      </c>
      <c r="DZ24" s="377">
        <f t="shared" si="9"/>
        <v>0</v>
      </c>
      <c r="EA24" s="377">
        <f t="shared" si="9"/>
        <v>0</v>
      </c>
      <c r="EB24" s="378">
        <f t="shared" si="9"/>
        <v>0</v>
      </c>
      <c r="EC24" s="378">
        <f t="shared" si="9"/>
        <v>0</v>
      </c>
      <c r="ED24" s="378">
        <f t="shared" si="9"/>
        <v>0</v>
      </c>
      <c r="EE24" s="378">
        <f t="shared" si="9"/>
        <v>0</v>
      </c>
      <c r="EG24" s="226">
        <v>0</v>
      </c>
      <c r="EH24" s="226">
        <v>0</v>
      </c>
      <c r="EI24" s="226">
        <v>0</v>
      </c>
      <c r="EJ24" s="226">
        <v>0</v>
      </c>
      <c r="EK24" s="226">
        <v>11</v>
      </c>
      <c r="EL24" s="226">
        <v>13</v>
      </c>
      <c r="EM24" s="226">
        <v>10</v>
      </c>
      <c r="EN24" s="379">
        <f t="shared" si="10"/>
        <v>0</v>
      </c>
      <c r="EO24" s="226">
        <f t="shared" si="11"/>
        <v>0</v>
      </c>
      <c r="EP24" s="379">
        <f t="shared" si="12"/>
        <v>0</v>
      </c>
      <c r="EQ24" s="226">
        <f t="shared" si="13"/>
        <v>846153.84615384613</v>
      </c>
      <c r="ER24" s="226">
        <f t="shared" si="14"/>
        <v>0</v>
      </c>
      <c r="ES24" s="292"/>
      <c r="ET24" s="227">
        <v>0</v>
      </c>
      <c r="EU24" s="227">
        <v>0</v>
      </c>
      <c r="EV24" s="227">
        <v>0</v>
      </c>
      <c r="EW24" s="227">
        <v>0</v>
      </c>
      <c r="EX24" s="227">
        <v>0</v>
      </c>
      <c r="EY24" s="227">
        <v>0</v>
      </c>
      <c r="EZ24" s="227">
        <v>0</v>
      </c>
      <c r="FA24" s="380">
        <f t="shared" si="23"/>
        <v>0</v>
      </c>
      <c r="FB24" s="228">
        <f t="shared" si="24"/>
        <v>0</v>
      </c>
      <c r="FC24" s="380">
        <f t="shared" si="25"/>
        <v>0</v>
      </c>
      <c r="FD24" s="227">
        <f t="shared" si="26"/>
        <v>0</v>
      </c>
      <c r="FE24" s="227">
        <f t="shared" si="27"/>
        <v>0</v>
      </c>
      <c r="FF24" s="227">
        <v>0</v>
      </c>
      <c r="FG24" s="228">
        <f t="shared" si="20"/>
        <v>0</v>
      </c>
      <c r="FH24" s="227">
        <v>0</v>
      </c>
      <c r="FI24" s="227">
        <v>0</v>
      </c>
      <c r="FJ24" s="227">
        <v>0</v>
      </c>
      <c r="FK24" s="227">
        <f t="shared" si="5"/>
        <v>0</v>
      </c>
      <c r="FL24" s="227">
        <v>0</v>
      </c>
      <c r="FM24" s="227">
        <f t="shared" si="6"/>
        <v>0</v>
      </c>
      <c r="FZ24" s="229"/>
      <c r="GA24" s="229"/>
      <c r="GB24" s="229"/>
      <c r="GC24" s="229"/>
      <c r="GD24" s="229"/>
    </row>
    <row r="25" spans="1:186" s="368" customFormat="1">
      <c r="A25" s="287" t="s">
        <v>83</v>
      </c>
      <c r="B25" s="369" t="s">
        <v>84</v>
      </c>
      <c r="C25" s="287" t="s">
        <v>85</v>
      </c>
      <c r="D25" s="370" t="s">
        <v>3123</v>
      </c>
      <c r="E25" s="369" t="s">
        <v>86</v>
      </c>
      <c r="F25" s="370">
        <v>22</v>
      </c>
      <c r="G25" s="371" t="s">
        <v>141</v>
      </c>
      <c r="H25" s="371" t="s">
        <v>142</v>
      </c>
      <c r="I25" s="370" t="s">
        <v>119</v>
      </c>
      <c r="J25" s="371" t="s">
        <v>120</v>
      </c>
      <c r="K25" s="370" t="s">
        <v>102</v>
      </c>
      <c r="L25" s="371" t="s">
        <v>104</v>
      </c>
      <c r="M25" s="371" t="s">
        <v>3124</v>
      </c>
      <c r="N25" s="372">
        <v>1</v>
      </c>
      <c r="O25" s="373"/>
      <c r="P25" s="373">
        <v>0</v>
      </c>
      <c r="Q25" s="373">
        <v>0</v>
      </c>
      <c r="R25" s="373">
        <v>0</v>
      </c>
      <c r="S25" s="374">
        <v>0</v>
      </c>
      <c r="T25" s="374">
        <v>0</v>
      </c>
      <c r="U25" s="374">
        <v>0</v>
      </c>
      <c r="V25" s="374">
        <v>0</v>
      </c>
      <c r="W25" s="373"/>
      <c r="X25" s="373">
        <v>0</v>
      </c>
      <c r="Y25" s="373">
        <v>0</v>
      </c>
      <c r="Z25" s="373">
        <v>0</v>
      </c>
      <c r="AA25" s="374">
        <v>0</v>
      </c>
      <c r="AB25" s="374">
        <v>0</v>
      </c>
      <c r="AC25" s="374">
        <v>0</v>
      </c>
      <c r="AD25" s="374">
        <v>0</v>
      </c>
      <c r="AE25" s="373">
        <v>0</v>
      </c>
      <c r="AF25" s="373">
        <v>0</v>
      </c>
      <c r="AG25" s="373">
        <v>0</v>
      </c>
      <c r="AH25" s="373">
        <v>0</v>
      </c>
      <c r="AI25" s="374">
        <v>0</v>
      </c>
      <c r="AJ25" s="374">
        <v>0</v>
      </c>
      <c r="AK25" s="374">
        <v>0</v>
      </c>
      <c r="AL25" s="374">
        <v>0</v>
      </c>
      <c r="AM25" s="226">
        <v>0</v>
      </c>
      <c r="AN25" s="226">
        <v>0</v>
      </c>
      <c r="AO25" s="226">
        <v>0</v>
      </c>
      <c r="AP25" s="226">
        <v>0</v>
      </c>
      <c r="AQ25" s="227">
        <v>0</v>
      </c>
      <c r="AR25" s="227">
        <v>0</v>
      </c>
      <c r="AS25" s="227">
        <v>0</v>
      </c>
      <c r="AT25" s="227">
        <v>0</v>
      </c>
      <c r="AU25" s="226">
        <v>0</v>
      </c>
      <c r="AV25" s="226">
        <v>0</v>
      </c>
      <c r="AW25" s="226">
        <v>0</v>
      </c>
      <c r="AX25" s="226">
        <v>0</v>
      </c>
      <c r="AY25" s="227">
        <v>0</v>
      </c>
      <c r="AZ25" s="227">
        <v>0</v>
      </c>
      <c r="BA25" s="227">
        <v>0</v>
      </c>
      <c r="BB25" s="227"/>
      <c r="BC25" s="226">
        <f t="shared" si="7"/>
        <v>0</v>
      </c>
      <c r="BD25" s="226">
        <f t="shared" si="7"/>
        <v>0</v>
      </c>
      <c r="BE25" s="226">
        <f t="shared" si="0"/>
        <v>0</v>
      </c>
      <c r="BF25" s="226">
        <f t="shared" si="0"/>
        <v>0</v>
      </c>
      <c r="BG25" s="218">
        <f t="shared" si="0"/>
        <v>0</v>
      </c>
      <c r="BH25" s="218">
        <f t="shared" si="0"/>
        <v>0</v>
      </c>
      <c r="BI25" s="218">
        <f t="shared" si="0"/>
        <v>0</v>
      </c>
      <c r="BJ25" s="218">
        <f t="shared" si="0"/>
        <v>0</v>
      </c>
      <c r="BK25" s="226">
        <f t="shared" si="21"/>
        <v>0</v>
      </c>
      <c r="BL25" s="226">
        <f t="shared" si="21"/>
        <v>0</v>
      </c>
      <c r="BM25" s="226">
        <f t="shared" si="21"/>
        <v>0</v>
      </c>
      <c r="BN25" s="226">
        <f t="shared" si="21"/>
        <v>0</v>
      </c>
      <c r="BO25" s="227">
        <f t="shared" si="21"/>
        <v>0</v>
      </c>
      <c r="BP25" s="227">
        <f t="shared" si="21"/>
        <v>0</v>
      </c>
      <c r="BQ25" s="227">
        <f t="shared" si="21"/>
        <v>0</v>
      </c>
      <c r="BR25" s="227">
        <f t="shared" si="21"/>
        <v>0</v>
      </c>
      <c r="BS25" s="226">
        <v>0</v>
      </c>
      <c r="BT25" s="226">
        <v>0</v>
      </c>
      <c r="BU25" s="226">
        <v>0</v>
      </c>
      <c r="BV25" s="226">
        <v>0</v>
      </c>
      <c r="BW25" s="227">
        <v>0</v>
      </c>
      <c r="BX25" s="227">
        <v>0</v>
      </c>
      <c r="BY25" s="227">
        <v>0</v>
      </c>
      <c r="BZ25" s="227">
        <v>0</v>
      </c>
      <c r="CA25" s="226">
        <v>0</v>
      </c>
      <c r="CB25" s="226">
        <f>IFERROR(VLOOKUP($G25,[12]ITEM!$B$2:$AC$939,26,0),0)</f>
        <v>0</v>
      </c>
      <c r="CC25" s="226">
        <f>IFERROR(VLOOKUP($G25,[12]ITEM!$B$2:$AC$939,27,0),0)</f>
        <v>0</v>
      </c>
      <c r="CD25" s="226">
        <f>IFERROR(VLOOKUP($G25,[12]ITEM!$B$2:$AC$939,28,0),0)</f>
        <v>0</v>
      </c>
      <c r="CE25" s="227">
        <v>0</v>
      </c>
      <c r="CF25" s="227">
        <v>0</v>
      </c>
      <c r="CG25" s="227">
        <v>0</v>
      </c>
      <c r="CH25" s="227">
        <v>0</v>
      </c>
      <c r="CI25" s="375"/>
      <c r="CJ25" s="226">
        <f t="shared" si="2"/>
        <v>0</v>
      </c>
      <c r="CK25" s="226">
        <f t="shared" si="2"/>
        <v>0</v>
      </c>
      <c r="CL25" s="226">
        <f t="shared" si="2"/>
        <v>0</v>
      </c>
      <c r="CM25" s="226">
        <f t="shared" si="2"/>
        <v>0</v>
      </c>
      <c r="CN25" s="227">
        <f t="shared" si="2"/>
        <v>0</v>
      </c>
      <c r="CO25" s="227">
        <f t="shared" si="2"/>
        <v>0</v>
      </c>
      <c r="CP25" s="227">
        <f t="shared" si="2"/>
        <v>0</v>
      </c>
      <c r="CQ25" s="227">
        <f t="shared" si="2"/>
        <v>0</v>
      </c>
      <c r="CR25" s="226">
        <v>0</v>
      </c>
      <c r="CS25" s="226"/>
      <c r="CT25" s="226"/>
      <c r="CU25" s="226"/>
      <c r="CV25" s="227">
        <f t="shared" si="8"/>
        <v>0</v>
      </c>
      <c r="CW25" s="227">
        <f>CV25*(1+('[13]GROWTH (YoY)'!AR25/100))</f>
        <v>0</v>
      </c>
      <c r="CX25" s="227">
        <f>CW25*(1+('[13]GROWTH (YoY)'!AS25/100))</f>
        <v>0</v>
      </c>
      <c r="CY25" s="227">
        <f>CX25*(1+('[13]GROWTH (YoY)'!AT25/100))</f>
        <v>0</v>
      </c>
      <c r="CZ25" s="226">
        <v>0</v>
      </c>
      <c r="DA25" s="226">
        <v>0</v>
      </c>
      <c r="DB25" s="226">
        <v>0</v>
      </c>
      <c r="DC25" s="226">
        <v>0</v>
      </c>
      <c r="DD25" s="227">
        <v>0</v>
      </c>
      <c r="DE25" s="227">
        <v>0</v>
      </c>
      <c r="DF25" s="227">
        <v>0</v>
      </c>
      <c r="DG25" s="227">
        <v>0</v>
      </c>
      <c r="DH25" s="226">
        <v>0</v>
      </c>
      <c r="DI25" s="226">
        <v>0</v>
      </c>
      <c r="DJ25" s="226">
        <v>0</v>
      </c>
      <c r="DK25" s="226">
        <v>0</v>
      </c>
      <c r="DL25" s="227">
        <v>0</v>
      </c>
      <c r="DM25" s="227">
        <v>0</v>
      </c>
      <c r="DN25" s="227">
        <v>0</v>
      </c>
      <c r="DO25" s="227">
        <v>0</v>
      </c>
      <c r="DP25" s="376">
        <f t="shared" si="22"/>
        <v>0</v>
      </c>
      <c r="DQ25" s="226">
        <f t="shared" si="22"/>
        <v>0</v>
      </c>
      <c r="DR25" s="226">
        <f t="shared" si="22"/>
        <v>0</v>
      </c>
      <c r="DS25" s="226">
        <f t="shared" si="22"/>
        <v>0</v>
      </c>
      <c r="DT25" s="227">
        <f t="shared" si="22"/>
        <v>0</v>
      </c>
      <c r="DU25" s="227">
        <f t="shared" si="22"/>
        <v>0</v>
      </c>
      <c r="DV25" s="227">
        <f t="shared" si="22"/>
        <v>0</v>
      </c>
      <c r="DW25" s="227">
        <f t="shared" si="22"/>
        <v>0</v>
      </c>
      <c r="DX25" s="377">
        <f t="shared" si="9"/>
        <v>0</v>
      </c>
      <c r="DY25" s="377">
        <f t="shared" si="9"/>
        <v>0</v>
      </c>
      <c r="DZ25" s="377">
        <f t="shared" si="9"/>
        <v>0</v>
      </c>
      <c r="EA25" s="377">
        <f t="shared" si="9"/>
        <v>0</v>
      </c>
      <c r="EB25" s="378">
        <f t="shared" si="9"/>
        <v>0</v>
      </c>
      <c r="EC25" s="378">
        <f t="shared" si="9"/>
        <v>0</v>
      </c>
      <c r="ED25" s="378">
        <f t="shared" si="9"/>
        <v>0</v>
      </c>
      <c r="EE25" s="378">
        <f t="shared" si="9"/>
        <v>0</v>
      </c>
      <c r="EG25" s="226">
        <v>0</v>
      </c>
      <c r="EH25" s="226">
        <v>0</v>
      </c>
      <c r="EI25" s="226">
        <v>0</v>
      </c>
      <c r="EJ25" s="226">
        <v>0</v>
      </c>
      <c r="EK25" s="226">
        <v>0</v>
      </c>
      <c r="EL25" s="226">
        <v>0</v>
      </c>
      <c r="EM25" s="226">
        <v>0</v>
      </c>
      <c r="EN25" s="379">
        <f t="shared" si="10"/>
        <v>0</v>
      </c>
      <c r="EO25" s="226">
        <f t="shared" si="11"/>
        <v>0</v>
      </c>
      <c r="EP25" s="379">
        <f t="shared" si="12"/>
        <v>0</v>
      </c>
      <c r="EQ25" s="226">
        <f t="shared" si="13"/>
        <v>0</v>
      </c>
      <c r="ER25" s="226">
        <f t="shared" si="14"/>
        <v>0</v>
      </c>
      <c r="ES25" s="292"/>
      <c r="ET25" s="227">
        <v>0</v>
      </c>
      <c r="EU25" s="227">
        <v>0</v>
      </c>
      <c r="EV25" s="227">
        <v>0</v>
      </c>
      <c r="EW25" s="227">
        <v>0</v>
      </c>
      <c r="EX25" s="227">
        <v>0</v>
      </c>
      <c r="EY25" s="227">
        <v>0</v>
      </c>
      <c r="EZ25" s="227">
        <v>0</v>
      </c>
      <c r="FA25" s="380">
        <f t="shared" si="23"/>
        <v>0</v>
      </c>
      <c r="FB25" s="228">
        <f t="shared" si="24"/>
        <v>0</v>
      </c>
      <c r="FC25" s="380">
        <f t="shared" si="25"/>
        <v>0</v>
      </c>
      <c r="FD25" s="227">
        <f t="shared" si="26"/>
        <v>0</v>
      </c>
      <c r="FE25" s="227">
        <f t="shared" si="27"/>
        <v>0</v>
      </c>
      <c r="FF25" s="227">
        <v>2</v>
      </c>
      <c r="FG25" s="228">
        <f t="shared" si="20"/>
        <v>0</v>
      </c>
      <c r="FH25" s="227">
        <v>0</v>
      </c>
      <c r="FI25" s="227">
        <v>2</v>
      </c>
      <c r="FJ25" s="227">
        <v>0</v>
      </c>
      <c r="FK25" s="227">
        <f t="shared" si="5"/>
        <v>2</v>
      </c>
      <c r="FL25" s="227">
        <v>0</v>
      </c>
      <c r="FM25" s="227">
        <f t="shared" si="6"/>
        <v>2</v>
      </c>
      <c r="FZ25" s="229"/>
      <c r="GA25" s="229"/>
      <c r="GB25" s="229"/>
      <c r="GC25" s="229"/>
      <c r="GD25" s="229"/>
    </row>
    <row r="26" spans="1:186" s="368" customFormat="1">
      <c r="A26" s="287" t="s">
        <v>83</v>
      </c>
      <c r="B26" s="369" t="s">
        <v>84</v>
      </c>
      <c r="C26" s="287" t="s">
        <v>85</v>
      </c>
      <c r="D26" s="370" t="s">
        <v>3123</v>
      </c>
      <c r="E26" s="369" t="s">
        <v>86</v>
      </c>
      <c r="F26" s="370">
        <v>23</v>
      </c>
      <c r="G26" s="371" t="s">
        <v>143</v>
      </c>
      <c r="H26" s="371" t="s">
        <v>144</v>
      </c>
      <c r="I26" s="370" t="s">
        <v>119</v>
      </c>
      <c r="J26" s="371" t="s">
        <v>120</v>
      </c>
      <c r="K26" s="370" t="s">
        <v>102</v>
      </c>
      <c r="L26" s="371" t="s">
        <v>104</v>
      </c>
      <c r="M26" s="371" t="s">
        <v>3124</v>
      </c>
      <c r="N26" s="372">
        <v>1</v>
      </c>
      <c r="O26" s="373">
        <v>9</v>
      </c>
      <c r="P26" s="373">
        <v>11</v>
      </c>
      <c r="Q26" s="373">
        <v>10</v>
      </c>
      <c r="R26" s="373">
        <v>10</v>
      </c>
      <c r="S26" s="374">
        <v>11</v>
      </c>
      <c r="T26" s="374">
        <v>10</v>
      </c>
      <c r="U26" s="374">
        <v>10</v>
      </c>
      <c r="V26" s="374">
        <v>10</v>
      </c>
      <c r="W26" s="373">
        <v>7</v>
      </c>
      <c r="X26" s="373">
        <v>7</v>
      </c>
      <c r="Y26" s="373">
        <v>7</v>
      </c>
      <c r="Z26" s="373">
        <v>7</v>
      </c>
      <c r="AA26" s="374">
        <v>7</v>
      </c>
      <c r="AB26" s="374">
        <v>7</v>
      </c>
      <c r="AC26" s="374">
        <v>7</v>
      </c>
      <c r="AD26" s="374">
        <v>6</v>
      </c>
      <c r="AE26" s="373">
        <v>0</v>
      </c>
      <c r="AF26" s="373">
        <v>0</v>
      </c>
      <c r="AG26" s="373">
        <v>0</v>
      </c>
      <c r="AH26" s="373">
        <v>0</v>
      </c>
      <c r="AI26" s="374">
        <v>0</v>
      </c>
      <c r="AJ26" s="374">
        <v>0</v>
      </c>
      <c r="AK26" s="374">
        <v>0</v>
      </c>
      <c r="AL26" s="374">
        <v>0</v>
      </c>
      <c r="AM26" s="226">
        <v>2</v>
      </c>
      <c r="AN26" s="226">
        <v>4</v>
      </c>
      <c r="AO26" s="226">
        <v>4</v>
      </c>
      <c r="AP26" s="226">
        <v>4</v>
      </c>
      <c r="AQ26" s="227">
        <v>4</v>
      </c>
      <c r="AR26" s="227">
        <v>4</v>
      </c>
      <c r="AS26" s="227">
        <v>4</v>
      </c>
      <c r="AT26" s="227">
        <v>4</v>
      </c>
      <c r="AU26" s="226">
        <v>1</v>
      </c>
      <c r="AV26" s="226">
        <v>1</v>
      </c>
      <c r="AW26" s="226">
        <v>1</v>
      </c>
      <c r="AX26" s="226">
        <v>1</v>
      </c>
      <c r="AY26" s="227">
        <v>1</v>
      </c>
      <c r="AZ26" s="227">
        <v>1</v>
      </c>
      <c r="BA26" s="227">
        <v>1</v>
      </c>
      <c r="BB26" s="227">
        <v>1</v>
      </c>
      <c r="BC26" s="226">
        <f t="shared" si="7"/>
        <v>1</v>
      </c>
      <c r="BD26" s="226">
        <f t="shared" si="7"/>
        <v>3</v>
      </c>
      <c r="BE26" s="226">
        <f t="shared" si="0"/>
        <v>3</v>
      </c>
      <c r="BF26" s="226">
        <f t="shared" si="0"/>
        <v>3</v>
      </c>
      <c r="BG26" s="218">
        <f t="shared" si="0"/>
        <v>3</v>
      </c>
      <c r="BH26" s="218">
        <f t="shared" si="0"/>
        <v>3</v>
      </c>
      <c r="BI26" s="218">
        <f t="shared" si="0"/>
        <v>3</v>
      </c>
      <c r="BJ26" s="218">
        <f t="shared" si="0"/>
        <v>3</v>
      </c>
      <c r="BK26" s="226">
        <f t="shared" si="21"/>
        <v>0</v>
      </c>
      <c r="BL26" s="226">
        <f t="shared" si="21"/>
        <v>0</v>
      </c>
      <c r="BM26" s="226">
        <f t="shared" si="21"/>
        <v>0</v>
      </c>
      <c r="BN26" s="226">
        <f t="shared" si="21"/>
        <v>0</v>
      </c>
      <c r="BO26" s="227">
        <f t="shared" si="21"/>
        <v>0</v>
      </c>
      <c r="BP26" s="227">
        <f t="shared" si="21"/>
        <v>0</v>
      </c>
      <c r="BQ26" s="227">
        <f t="shared" si="21"/>
        <v>0</v>
      </c>
      <c r="BR26" s="227">
        <f t="shared" si="21"/>
        <v>0</v>
      </c>
      <c r="BS26" s="226">
        <v>0</v>
      </c>
      <c r="BT26" s="226">
        <v>0</v>
      </c>
      <c r="BU26" s="226">
        <v>0</v>
      </c>
      <c r="BV26" s="226">
        <v>0</v>
      </c>
      <c r="BW26" s="227">
        <v>0</v>
      </c>
      <c r="BX26" s="227">
        <v>0</v>
      </c>
      <c r="BY26" s="227">
        <v>0</v>
      </c>
      <c r="BZ26" s="227">
        <v>0</v>
      </c>
      <c r="CA26" s="226">
        <v>0</v>
      </c>
      <c r="CB26" s="226">
        <f>IFERROR(VLOOKUP($G26,[12]ITEM!$B$2:$AC$939,26,0),0)</f>
        <v>0</v>
      </c>
      <c r="CC26" s="226">
        <f>IFERROR(VLOOKUP($G26,[12]ITEM!$B$2:$AC$939,27,0),0)</f>
        <v>0</v>
      </c>
      <c r="CD26" s="226">
        <f>IFERROR(VLOOKUP($G26,[12]ITEM!$B$2:$AC$939,28,0),0)</f>
        <v>0</v>
      </c>
      <c r="CE26" s="227">
        <v>0</v>
      </c>
      <c r="CF26" s="227">
        <v>0</v>
      </c>
      <c r="CG26" s="227">
        <v>0</v>
      </c>
      <c r="CH26" s="227">
        <v>0</v>
      </c>
      <c r="CI26" s="375"/>
      <c r="CJ26" s="226">
        <f t="shared" si="2"/>
        <v>1</v>
      </c>
      <c r="CK26" s="226">
        <f t="shared" si="2"/>
        <v>2</v>
      </c>
      <c r="CL26" s="226">
        <f t="shared" si="2"/>
        <v>2</v>
      </c>
      <c r="CM26" s="226">
        <f t="shared" si="2"/>
        <v>2</v>
      </c>
      <c r="CN26" s="227">
        <f t="shared" si="2"/>
        <v>3</v>
      </c>
      <c r="CO26" s="227">
        <f t="shared" si="2"/>
        <v>2.8300875980741624</v>
      </c>
      <c r="CP26" s="227">
        <f t="shared" si="2"/>
        <v>2.7961380783002929</v>
      </c>
      <c r="CQ26" s="227">
        <f t="shared" si="2"/>
        <v>2.6576724630015343</v>
      </c>
      <c r="CR26" s="226">
        <v>1</v>
      </c>
      <c r="CS26" s="226">
        <v>1</v>
      </c>
      <c r="CT26" s="226">
        <v>1</v>
      </c>
      <c r="CU26" s="226">
        <v>1</v>
      </c>
      <c r="CV26" s="227">
        <f t="shared" si="8"/>
        <v>3</v>
      </c>
      <c r="CW26" s="227">
        <f>CV26*(1+('[13]GROWTH (YoY)'!AR26/100))</f>
        <v>2.8300875980741624</v>
      </c>
      <c r="CX26" s="227">
        <f>CW26*(1+('[13]GROWTH (YoY)'!AS26/100))</f>
        <v>2.7961380783002929</v>
      </c>
      <c r="CY26" s="227">
        <f>CX26*(1+('[13]GROWTH (YoY)'!AT26/100))</f>
        <v>2.6576724630015343</v>
      </c>
      <c r="CZ26" s="226">
        <v>0</v>
      </c>
      <c r="DA26" s="226">
        <v>1</v>
      </c>
      <c r="DB26" s="226">
        <v>1</v>
      </c>
      <c r="DC26" s="226">
        <v>1</v>
      </c>
      <c r="DD26" s="227">
        <v>0</v>
      </c>
      <c r="DE26" s="227">
        <v>0</v>
      </c>
      <c r="DF26" s="227">
        <v>0</v>
      </c>
      <c r="DG26" s="227">
        <v>0</v>
      </c>
      <c r="DH26" s="226">
        <v>0</v>
      </c>
      <c r="DI26" s="226">
        <v>0</v>
      </c>
      <c r="DJ26" s="226">
        <v>0</v>
      </c>
      <c r="DK26" s="226">
        <v>0</v>
      </c>
      <c r="DL26" s="227">
        <v>0</v>
      </c>
      <c r="DM26" s="227">
        <v>0</v>
      </c>
      <c r="DN26" s="227">
        <v>0</v>
      </c>
      <c r="DO26" s="227">
        <v>0</v>
      </c>
      <c r="DP26" s="376">
        <f t="shared" si="22"/>
        <v>0</v>
      </c>
      <c r="DQ26" s="226">
        <f t="shared" si="22"/>
        <v>1</v>
      </c>
      <c r="DR26" s="226">
        <f t="shared" si="22"/>
        <v>1</v>
      </c>
      <c r="DS26" s="226">
        <f t="shared" si="22"/>
        <v>1</v>
      </c>
      <c r="DT26" s="227">
        <f t="shared" si="22"/>
        <v>0</v>
      </c>
      <c r="DU26" s="227">
        <f t="shared" si="22"/>
        <v>0.16991240192583756</v>
      </c>
      <c r="DV26" s="227">
        <f t="shared" si="22"/>
        <v>0.20386192169970707</v>
      </c>
      <c r="DW26" s="227">
        <f t="shared" si="22"/>
        <v>0.34232753699846574</v>
      </c>
      <c r="DX26" s="377">
        <f t="shared" si="9"/>
        <v>0.77777777777777779</v>
      </c>
      <c r="DY26" s="377">
        <f t="shared" si="9"/>
        <v>0.63636363636363635</v>
      </c>
      <c r="DZ26" s="377">
        <f t="shared" si="9"/>
        <v>0.7</v>
      </c>
      <c r="EA26" s="377">
        <f t="shared" si="9"/>
        <v>0.7</v>
      </c>
      <c r="EB26" s="378">
        <f t="shared" si="9"/>
        <v>0.63636363636363635</v>
      </c>
      <c r="EC26" s="378">
        <f t="shared" si="9"/>
        <v>0.7</v>
      </c>
      <c r="ED26" s="378">
        <f t="shared" si="9"/>
        <v>0.7</v>
      </c>
      <c r="EE26" s="378">
        <f t="shared" si="9"/>
        <v>0.6</v>
      </c>
      <c r="EG26" s="226">
        <v>6</v>
      </c>
      <c r="EH26" s="226">
        <v>2</v>
      </c>
      <c r="EI26" s="226">
        <v>4</v>
      </c>
      <c r="EJ26" s="226">
        <v>2</v>
      </c>
      <c r="EK26" s="226">
        <v>2</v>
      </c>
      <c r="EL26" s="226">
        <v>103</v>
      </c>
      <c r="EM26" s="226">
        <v>98</v>
      </c>
      <c r="EN26" s="379">
        <f t="shared" si="10"/>
        <v>0.33333333333333331</v>
      </c>
      <c r="EO26" s="226">
        <f t="shared" si="11"/>
        <v>50</v>
      </c>
      <c r="EP26" s="379">
        <f t="shared" si="12"/>
        <v>0.33333333333333331</v>
      </c>
      <c r="EQ26" s="226">
        <f t="shared" si="13"/>
        <v>19417.475728155339</v>
      </c>
      <c r="ER26" s="226">
        <f t="shared" si="14"/>
        <v>1700.6802721088436</v>
      </c>
      <c r="ES26" s="292"/>
      <c r="ET26" s="227">
        <v>1</v>
      </c>
      <c r="EU26" s="227">
        <v>0</v>
      </c>
      <c r="EV26" s="227">
        <v>0</v>
      </c>
      <c r="EW26" s="227">
        <v>0</v>
      </c>
      <c r="EX26" s="227">
        <v>1</v>
      </c>
      <c r="EY26" s="227">
        <v>15</v>
      </c>
      <c r="EZ26" s="227">
        <v>14</v>
      </c>
      <c r="FA26" s="380">
        <f t="shared" si="23"/>
        <v>0</v>
      </c>
      <c r="FB26" s="228">
        <f t="shared" si="24"/>
        <v>0</v>
      </c>
      <c r="FC26" s="380">
        <f t="shared" si="25"/>
        <v>1</v>
      </c>
      <c r="FD26" s="227">
        <f t="shared" si="26"/>
        <v>66666.666666666672</v>
      </c>
      <c r="FE26" s="227">
        <f t="shared" si="27"/>
        <v>0</v>
      </c>
      <c r="FF26" s="227">
        <v>6</v>
      </c>
      <c r="FG26" s="228">
        <f t="shared" si="20"/>
        <v>33.333333333333329</v>
      </c>
      <c r="FH26" s="227">
        <v>2</v>
      </c>
      <c r="FI26" s="227">
        <v>6</v>
      </c>
      <c r="FJ26" s="227">
        <v>0</v>
      </c>
      <c r="FK26" s="227">
        <f t="shared" si="5"/>
        <v>4</v>
      </c>
      <c r="FL26" s="227">
        <v>0</v>
      </c>
      <c r="FM26" s="227">
        <f t="shared" si="6"/>
        <v>4</v>
      </c>
      <c r="FZ26" s="229"/>
      <c r="GA26" s="229"/>
      <c r="GB26" s="229"/>
      <c r="GC26" s="229"/>
      <c r="GD26" s="229"/>
    </row>
    <row r="27" spans="1:186" s="368" customFormat="1">
      <c r="A27" s="287" t="s">
        <v>83</v>
      </c>
      <c r="B27" s="369" t="s">
        <v>84</v>
      </c>
      <c r="C27" s="287" t="s">
        <v>85</v>
      </c>
      <c r="D27" s="370" t="s">
        <v>3123</v>
      </c>
      <c r="E27" s="369" t="s">
        <v>86</v>
      </c>
      <c r="F27" s="370">
        <v>24</v>
      </c>
      <c r="G27" s="371" t="s">
        <v>145</v>
      </c>
      <c r="H27" s="371" t="s">
        <v>146</v>
      </c>
      <c r="I27" s="370" t="s">
        <v>119</v>
      </c>
      <c r="J27" s="371" t="s">
        <v>120</v>
      </c>
      <c r="K27" s="370" t="s">
        <v>102</v>
      </c>
      <c r="L27" s="371" t="s">
        <v>104</v>
      </c>
      <c r="M27" s="371" t="s">
        <v>3124</v>
      </c>
      <c r="N27" s="372">
        <v>1</v>
      </c>
      <c r="O27" s="373"/>
      <c r="P27" s="373">
        <v>0</v>
      </c>
      <c r="Q27" s="373">
        <v>0</v>
      </c>
      <c r="R27" s="373">
        <v>0</v>
      </c>
      <c r="S27" s="374">
        <v>0</v>
      </c>
      <c r="T27" s="374">
        <v>0</v>
      </c>
      <c r="U27" s="374">
        <v>0</v>
      </c>
      <c r="V27" s="374">
        <v>0</v>
      </c>
      <c r="W27" s="373"/>
      <c r="X27" s="373">
        <v>0</v>
      </c>
      <c r="Y27" s="373">
        <v>0</v>
      </c>
      <c r="Z27" s="373">
        <v>0</v>
      </c>
      <c r="AA27" s="374">
        <v>0</v>
      </c>
      <c r="AB27" s="374">
        <v>0</v>
      </c>
      <c r="AC27" s="374">
        <v>0</v>
      </c>
      <c r="AD27" s="374">
        <v>0</v>
      </c>
      <c r="AE27" s="373">
        <v>0</v>
      </c>
      <c r="AF27" s="373">
        <v>0</v>
      </c>
      <c r="AG27" s="373">
        <v>0</v>
      </c>
      <c r="AH27" s="373">
        <v>0</v>
      </c>
      <c r="AI27" s="374">
        <v>0</v>
      </c>
      <c r="AJ27" s="374">
        <v>0</v>
      </c>
      <c r="AK27" s="374">
        <v>0</v>
      </c>
      <c r="AL27" s="374">
        <v>0</v>
      </c>
      <c r="AM27" s="226">
        <v>0</v>
      </c>
      <c r="AN27" s="226">
        <v>0</v>
      </c>
      <c r="AO27" s="226">
        <v>0</v>
      </c>
      <c r="AP27" s="226">
        <v>0</v>
      </c>
      <c r="AQ27" s="227">
        <v>0</v>
      </c>
      <c r="AR27" s="227">
        <v>0</v>
      </c>
      <c r="AS27" s="227">
        <v>0</v>
      </c>
      <c r="AT27" s="227">
        <v>0</v>
      </c>
      <c r="AU27" s="226">
        <v>0</v>
      </c>
      <c r="AV27" s="226">
        <v>0</v>
      </c>
      <c r="AW27" s="226">
        <v>0</v>
      </c>
      <c r="AX27" s="226">
        <v>0</v>
      </c>
      <c r="AY27" s="227">
        <v>0</v>
      </c>
      <c r="AZ27" s="227">
        <v>0</v>
      </c>
      <c r="BA27" s="227">
        <v>0</v>
      </c>
      <c r="BB27" s="227"/>
      <c r="BC27" s="226">
        <f t="shared" si="7"/>
        <v>0</v>
      </c>
      <c r="BD27" s="226">
        <f t="shared" si="7"/>
        <v>0</v>
      </c>
      <c r="BE27" s="226">
        <f t="shared" si="0"/>
        <v>0</v>
      </c>
      <c r="BF27" s="226">
        <f t="shared" si="0"/>
        <v>0</v>
      </c>
      <c r="BG27" s="218">
        <f t="shared" si="0"/>
        <v>0</v>
      </c>
      <c r="BH27" s="218">
        <f t="shared" si="0"/>
        <v>0</v>
      </c>
      <c r="BI27" s="218">
        <f t="shared" si="0"/>
        <v>0</v>
      </c>
      <c r="BJ27" s="218">
        <f t="shared" si="0"/>
        <v>0</v>
      </c>
      <c r="BK27" s="226">
        <f t="shared" si="21"/>
        <v>0</v>
      </c>
      <c r="BL27" s="226">
        <f t="shared" si="21"/>
        <v>0</v>
      </c>
      <c r="BM27" s="226">
        <f t="shared" si="21"/>
        <v>0</v>
      </c>
      <c r="BN27" s="226">
        <f t="shared" si="21"/>
        <v>0</v>
      </c>
      <c r="BO27" s="227">
        <f t="shared" si="21"/>
        <v>0</v>
      </c>
      <c r="BP27" s="227">
        <f t="shared" si="21"/>
        <v>0</v>
      </c>
      <c r="BQ27" s="227">
        <f t="shared" si="21"/>
        <v>0</v>
      </c>
      <c r="BR27" s="227">
        <f t="shared" si="21"/>
        <v>0</v>
      </c>
      <c r="BS27" s="226">
        <v>0</v>
      </c>
      <c r="BT27" s="226">
        <v>0</v>
      </c>
      <c r="BU27" s="226">
        <v>0</v>
      </c>
      <c r="BV27" s="226">
        <v>0</v>
      </c>
      <c r="BW27" s="227">
        <v>0</v>
      </c>
      <c r="BX27" s="227">
        <v>0</v>
      </c>
      <c r="BY27" s="227">
        <v>0</v>
      </c>
      <c r="BZ27" s="227">
        <v>0</v>
      </c>
      <c r="CA27" s="226">
        <v>0</v>
      </c>
      <c r="CB27" s="226">
        <f>IFERROR(VLOOKUP($G27,[12]ITEM!$B$2:$AC$939,26,0),0)</f>
        <v>0</v>
      </c>
      <c r="CC27" s="226">
        <f>IFERROR(VLOOKUP($G27,[12]ITEM!$B$2:$AC$939,27,0),0)</f>
        <v>0</v>
      </c>
      <c r="CD27" s="226">
        <f>IFERROR(VLOOKUP($G27,[12]ITEM!$B$2:$AC$939,28,0),0)</f>
        <v>0</v>
      </c>
      <c r="CE27" s="227">
        <v>0</v>
      </c>
      <c r="CF27" s="227">
        <v>0</v>
      </c>
      <c r="CG27" s="227">
        <v>0</v>
      </c>
      <c r="CH27" s="227">
        <v>0</v>
      </c>
      <c r="CI27" s="375"/>
      <c r="CJ27" s="226">
        <f t="shared" si="2"/>
        <v>0</v>
      </c>
      <c r="CK27" s="226">
        <f t="shared" si="2"/>
        <v>0</v>
      </c>
      <c r="CL27" s="226">
        <f t="shared" si="2"/>
        <v>0</v>
      </c>
      <c r="CM27" s="226">
        <f t="shared" si="2"/>
        <v>0</v>
      </c>
      <c r="CN27" s="227">
        <f t="shared" si="2"/>
        <v>0</v>
      </c>
      <c r="CO27" s="227">
        <f t="shared" si="2"/>
        <v>0</v>
      </c>
      <c r="CP27" s="227">
        <f t="shared" si="2"/>
        <v>0</v>
      </c>
      <c r="CQ27" s="227">
        <f t="shared" si="2"/>
        <v>0</v>
      </c>
      <c r="CR27" s="226">
        <v>0</v>
      </c>
      <c r="CS27" s="226"/>
      <c r="CT27" s="226"/>
      <c r="CU27" s="226"/>
      <c r="CV27" s="227">
        <f t="shared" si="8"/>
        <v>0</v>
      </c>
      <c r="CW27" s="227">
        <f>CV27*(1+('[13]GROWTH (YoY)'!AR27/100))</f>
        <v>0</v>
      </c>
      <c r="CX27" s="227">
        <f>CW27*(1+('[13]GROWTH (YoY)'!AS27/100))</f>
        <v>0</v>
      </c>
      <c r="CY27" s="227">
        <f>CX27*(1+('[13]GROWTH (YoY)'!AT27/100))</f>
        <v>0</v>
      </c>
      <c r="CZ27" s="226">
        <v>0</v>
      </c>
      <c r="DA27" s="226">
        <v>0</v>
      </c>
      <c r="DB27" s="226">
        <v>0</v>
      </c>
      <c r="DC27" s="226">
        <v>0</v>
      </c>
      <c r="DD27" s="227">
        <v>0</v>
      </c>
      <c r="DE27" s="227">
        <v>0</v>
      </c>
      <c r="DF27" s="227">
        <v>0</v>
      </c>
      <c r="DG27" s="227">
        <v>0</v>
      </c>
      <c r="DH27" s="226">
        <v>0</v>
      </c>
      <c r="DI27" s="226">
        <v>0</v>
      </c>
      <c r="DJ27" s="226">
        <v>0</v>
      </c>
      <c r="DK27" s="226">
        <v>0</v>
      </c>
      <c r="DL27" s="227">
        <v>0</v>
      </c>
      <c r="DM27" s="227">
        <v>0</v>
      </c>
      <c r="DN27" s="227">
        <v>0</v>
      </c>
      <c r="DO27" s="227">
        <v>0</v>
      </c>
      <c r="DP27" s="376">
        <f t="shared" si="22"/>
        <v>0</v>
      </c>
      <c r="DQ27" s="226">
        <f t="shared" si="22"/>
        <v>0</v>
      </c>
      <c r="DR27" s="226">
        <f t="shared" si="22"/>
        <v>0</v>
      </c>
      <c r="DS27" s="226">
        <f t="shared" si="22"/>
        <v>0</v>
      </c>
      <c r="DT27" s="227">
        <f t="shared" si="22"/>
        <v>0</v>
      </c>
      <c r="DU27" s="227">
        <f t="shared" si="22"/>
        <v>0</v>
      </c>
      <c r="DV27" s="227">
        <f t="shared" si="22"/>
        <v>0</v>
      </c>
      <c r="DW27" s="227">
        <f t="shared" si="22"/>
        <v>0</v>
      </c>
      <c r="DX27" s="377">
        <f t="shared" si="9"/>
        <v>0</v>
      </c>
      <c r="DY27" s="377">
        <f t="shared" si="9"/>
        <v>0</v>
      </c>
      <c r="DZ27" s="377">
        <f t="shared" si="9"/>
        <v>0</v>
      </c>
      <c r="EA27" s="377">
        <f t="shared" si="9"/>
        <v>0</v>
      </c>
      <c r="EB27" s="378">
        <f t="shared" si="9"/>
        <v>0</v>
      </c>
      <c r="EC27" s="378">
        <f t="shared" si="9"/>
        <v>0</v>
      </c>
      <c r="ED27" s="378">
        <f t="shared" si="9"/>
        <v>0</v>
      </c>
      <c r="EE27" s="378">
        <f t="shared" si="9"/>
        <v>0</v>
      </c>
      <c r="EG27" s="226">
        <v>1</v>
      </c>
      <c r="EH27" s="226">
        <v>1</v>
      </c>
      <c r="EI27" s="226">
        <v>0</v>
      </c>
      <c r="EJ27" s="226">
        <v>0</v>
      </c>
      <c r="EK27" s="226">
        <v>0</v>
      </c>
      <c r="EL27" s="226">
        <v>6</v>
      </c>
      <c r="EM27" s="226">
        <v>6</v>
      </c>
      <c r="EN27" s="379">
        <f t="shared" si="10"/>
        <v>1</v>
      </c>
      <c r="EO27" s="226">
        <f t="shared" si="11"/>
        <v>0</v>
      </c>
      <c r="EP27" s="379">
        <f t="shared" si="12"/>
        <v>0</v>
      </c>
      <c r="EQ27" s="226">
        <f t="shared" si="13"/>
        <v>0</v>
      </c>
      <c r="ER27" s="226">
        <f t="shared" si="14"/>
        <v>0</v>
      </c>
      <c r="ES27" s="292"/>
      <c r="ET27" s="227">
        <v>0</v>
      </c>
      <c r="EU27" s="227">
        <v>0</v>
      </c>
      <c r="EV27" s="227">
        <v>0</v>
      </c>
      <c r="EW27" s="227">
        <v>0</v>
      </c>
      <c r="EX27" s="227">
        <v>0</v>
      </c>
      <c r="EY27" s="227">
        <v>0</v>
      </c>
      <c r="EZ27" s="227">
        <v>0</v>
      </c>
      <c r="FA27" s="380">
        <f t="shared" si="23"/>
        <v>0</v>
      </c>
      <c r="FB27" s="228">
        <f t="shared" si="24"/>
        <v>0</v>
      </c>
      <c r="FC27" s="380">
        <f t="shared" si="25"/>
        <v>0</v>
      </c>
      <c r="FD27" s="227">
        <f t="shared" si="26"/>
        <v>0</v>
      </c>
      <c r="FE27" s="227">
        <f t="shared" si="27"/>
        <v>0</v>
      </c>
      <c r="FF27" s="227">
        <v>0</v>
      </c>
      <c r="FG27" s="228">
        <f t="shared" si="20"/>
        <v>0</v>
      </c>
      <c r="FH27" s="227">
        <v>0</v>
      </c>
      <c r="FI27" s="227">
        <v>0</v>
      </c>
      <c r="FJ27" s="227">
        <v>0</v>
      </c>
      <c r="FK27" s="227">
        <f t="shared" si="5"/>
        <v>0</v>
      </c>
      <c r="FL27" s="227">
        <v>0</v>
      </c>
      <c r="FM27" s="227">
        <f t="shared" si="6"/>
        <v>0</v>
      </c>
      <c r="FZ27" s="229"/>
      <c r="GA27" s="229"/>
      <c r="GB27" s="229"/>
      <c r="GC27" s="229"/>
      <c r="GD27" s="229"/>
    </row>
    <row r="28" spans="1:186" s="368" customFormat="1">
      <c r="A28" s="287" t="s">
        <v>83</v>
      </c>
      <c r="B28" s="369" t="s">
        <v>84</v>
      </c>
      <c r="C28" s="287" t="s">
        <v>85</v>
      </c>
      <c r="D28" s="370" t="s">
        <v>3123</v>
      </c>
      <c r="E28" s="369" t="s">
        <v>86</v>
      </c>
      <c r="F28" s="370">
        <v>25</v>
      </c>
      <c r="G28" s="371" t="s">
        <v>147</v>
      </c>
      <c r="H28" s="371" t="s">
        <v>148</v>
      </c>
      <c r="I28" s="370" t="s">
        <v>119</v>
      </c>
      <c r="J28" s="371" t="s">
        <v>120</v>
      </c>
      <c r="K28" s="370" t="s">
        <v>102</v>
      </c>
      <c r="L28" s="371" t="s">
        <v>104</v>
      </c>
      <c r="M28" s="371" t="s">
        <v>3124</v>
      </c>
      <c r="N28" s="372">
        <v>1</v>
      </c>
      <c r="O28" s="373"/>
      <c r="P28" s="373">
        <v>0</v>
      </c>
      <c r="Q28" s="373">
        <v>0</v>
      </c>
      <c r="R28" s="373">
        <v>0</v>
      </c>
      <c r="S28" s="374">
        <v>0</v>
      </c>
      <c r="T28" s="374">
        <v>0</v>
      </c>
      <c r="U28" s="374">
        <v>0</v>
      </c>
      <c r="V28" s="374">
        <v>0</v>
      </c>
      <c r="W28" s="373"/>
      <c r="X28" s="373">
        <v>0</v>
      </c>
      <c r="Y28" s="373">
        <v>0</v>
      </c>
      <c r="Z28" s="373">
        <v>0</v>
      </c>
      <c r="AA28" s="374">
        <v>0</v>
      </c>
      <c r="AB28" s="374">
        <v>0</v>
      </c>
      <c r="AC28" s="374">
        <v>0</v>
      </c>
      <c r="AD28" s="374">
        <v>0</v>
      </c>
      <c r="AE28" s="373">
        <v>0</v>
      </c>
      <c r="AF28" s="373">
        <v>0</v>
      </c>
      <c r="AG28" s="373">
        <v>0</v>
      </c>
      <c r="AH28" s="373">
        <v>0</v>
      </c>
      <c r="AI28" s="374">
        <v>0</v>
      </c>
      <c r="AJ28" s="374">
        <v>0</v>
      </c>
      <c r="AK28" s="374">
        <v>0</v>
      </c>
      <c r="AL28" s="374">
        <v>0</v>
      </c>
      <c r="AM28" s="226">
        <v>0</v>
      </c>
      <c r="AN28" s="226">
        <v>0</v>
      </c>
      <c r="AO28" s="226">
        <v>0</v>
      </c>
      <c r="AP28" s="226">
        <v>0</v>
      </c>
      <c r="AQ28" s="227">
        <v>0</v>
      </c>
      <c r="AR28" s="227">
        <v>0</v>
      </c>
      <c r="AS28" s="227">
        <v>0</v>
      </c>
      <c r="AT28" s="227">
        <v>0</v>
      </c>
      <c r="AU28" s="226">
        <v>0</v>
      </c>
      <c r="AV28" s="226">
        <v>0</v>
      </c>
      <c r="AW28" s="226">
        <v>0</v>
      </c>
      <c r="AX28" s="226">
        <v>0</v>
      </c>
      <c r="AY28" s="227">
        <v>0</v>
      </c>
      <c r="AZ28" s="227">
        <v>0</v>
      </c>
      <c r="BA28" s="227">
        <v>0</v>
      </c>
      <c r="BB28" s="227"/>
      <c r="BC28" s="226">
        <f t="shared" si="7"/>
        <v>0</v>
      </c>
      <c r="BD28" s="226">
        <f t="shared" si="7"/>
        <v>0</v>
      </c>
      <c r="BE28" s="226">
        <f t="shared" si="0"/>
        <v>0</v>
      </c>
      <c r="BF28" s="226">
        <f t="shared" si="0"/>
        <v>0</v>
      </c>
      <c r="BG28" s="218">
        <f t="shared" si="0"/>
        <v>0</v>
      </c>
      <c r="BH28" s="218">
        <f t="shared" si="0"/>
        <v>0</v>
      </c>
      <c r="BI28" s="218">
        <f t="shared" si="0"/>
        <v>0</v>
      </c>
      <c r="BJ28" s="218">
        <f t="shared" si="0"/>
        <v>0</v>
      </c>
      <c r="BK28" s="226">
        <f t="shared" si="21"/>
        <v>0</v>
      </c>
      <c r="BL28" s="226">
        <f t="shared" si="21"/>
        <v>0</v>
      </c>
      <c r="BM28" s="226">
        <f t="shared" si="21"/>
        <v>0</v>
      </c>
      <c r="BN28" s="226">
        <f t="shared" si="21"/>
        <v>0</v>
      </c>
      <c r="BO28" s="227">
        <f t="shared" si="21"/>
        <v>0</v>
      </c>
      <c r="BP28" s="227">
        <f t="shared" si="21"/>
        <v>0</v>
      </c>
      <c r="BQ28" s="227">
        <f t="shared" si="21"/>
        <v>0</v>
      </c>
      <c r="BR28" s="227">
        <f t="shared" si="21"/>
        <v>0</v>
      </c>
      <c r="BS28" s="226">
        <v>0</v>
      </c>
      <c r="BT28" s="226">
        <v>0</v>
      </c>
      <c r="BU28" s="226">
        <v>0</v>
      </c>
      <c r="BV28" s="226">
        <v>0</v>
      </c>
      <c r="BW28" s="227">
        <v>0</v>
      </c>
      <c r="BX28" s="227">
        <v>0</v>
      </c>
      <c r="BY28" s="227">
        <v>0</v>
      </c>
      <c r="BZ28" s="227">
        <v>0</v>
      </c>
      <c r="CA28" s="226">
        <v>0</v>
      </c>
      <c r="CB28" s="226">
        <f>IFERROR(VLOOKUP($G28,[12]ITEM!$B$2:$AC$939,26,0),0)</f>
        <v>0</v>
      </c>
      <c r="CC28" s="226">
        <f>IFERROR(VLOOKUP($G28,[12]ITEM!$B$2:$AC$939,27,0),0)</f>
        <v>0</v>
      </c>
      <c r="CD28" s="226">
        <f>IFERROR(VLOOKUP($G28,[12]ITEM!$B$2:$AC$939,28,0),0)</f>
        <v>0</v>
      </c>
      <c r="CE28" s="227">
        <v>0</v>
      </c>
      <c r="CF28" s="227">
        <v>0</v>
      </c>
      <c r="CG28" s="227">
        <v>0</v>
      </c>
      <c r="CH28" s="227">
        <v>0</v>
      </c>
      <c r="CI28" s="375"/>
      <c r="CJ28" s="226">
        <f t="shared" si="2"/>
        <v>0</v>
      </c>
      <c r="CK28" s="226">
        <f t="shared" si="2"/>
        <v>0</v>
      </c>
      <c r="CL28" s="226">
        <f t="shared" si="2"/>
        <v>0</v>
      </c>
      <c r="CM28" s="226">
        <f t="shared" si="2"/>
        <v>0</v>
      </c>
      <c r="CN28" s="227">
        <f t="shared" si="2"/>
        <v>0</v>
      </c>
      <c r="CO28" s="227">
        <f t="shared" si="2"/>
        <v>0</v>
      </c>
      <c r="CP28" s="227">
        <f t="shared" si="2"/>
        <v>0</v>
      </c>
      <c r="CQ28" s="227">
        <f t="shared" si="2"/>
        <v>0</v>
      </c>
      <c r="CR28" s="226">
        <v>0</v>
      </c>
      <c r="CS28" s="226"/>
      <c r="CT28" s="226"/>
      <c r="CU28" s="226"/>
      <c r="CV28" s="227">
        <f t="shared" si="8"/>
        <v>0</v>
      </c>
      <c r="CW28" s="227">
        <f>CV28*(1+('[13]GROWTH (YoY)'!AR28/100))</f>
        <v>0</v>
      </c>
      <c r="CX28" s="227">
        <f>CW28*(1+('[13]GROWTH (YoY)'!AS28/100))</f>
        <v>0</v>
      </c>
      <c r="CY28" s="227">
        <f>CX28*(1+('[13]GROWTH (YoY)'!AT28/100))</f>
        <v>0</v>
      </c>
      <c r="CZ28" s="226">
        <v>0</v>
      </c>
      <c r="DA28" s="226">
        <v>0</v>
      </c>
      <c r="DB28" s="226">
        <v>0</v>
      </c>
      <c r="DC28" s="226">
        <v>0</v>
      </c>
      <c r="DD28" s="227">
        <v>0</v>
      </c>
      <c r="DE28" s="227">
        <v>0</v>
      </c>
      <c r="DF28" s="227">
        <v>0</v>
      </c>
      <c r="DG28" s="227">
        <v>0</v>
      </c>
      <c r="DH28" s="226">
        <v>0</v>
      </c>
      <c r="DI28" s="226">
        <v>0</v>
      </c>
      <c r="DJ28" s="226">
        <v>0</v>
      </c>
      <c r="DK28" s="226">
        <v>0</v>
      </c>
      <c r="DL28" s="227">
        <v>0</v>
      </c>
      <c r="DM28" s="227">
        <v>0</v>
      </c>
      <c r="DN28" s="227">
        <v>0</v>
      </c>
      <c r="DO28" s="227">
        <v>0</v>
      </c>
      <c r="DP28" s="376">
        <f t="shared" si="22"/>
        <v>0</v>
      </c>
      <c r="DQ28" s="226">
        <f t="shared" si="22"/>
        <v>0</v>
      </c>
      <c r="DR28" s="226">
        <f t="shared" si="22"/>
        <v>0</v>
      </c>
      <c r="DS28" s="226">
        <f t="shared" si="22"/>
        <v>0</v>
      </c>
      <c r="DT28" s="227">
        <f t="shared" si="22"/>
        <v>0</v>
      </c>
      <c r="DU28" s="227">
        <f t="shared" si="22"/>
        <v>0</v>
      </c>
      <c r="DV28" s="227">
        <f t="shared" si="22"/>
        <v>0</v>
      </c>
      <c r="DW28" s="227">
        <f t="shared" si="22"/>
        <v>0</v>
      </c>
      <c r="DX28" s="377">
        <f t="shared" si="9"/>
        <v>0</v>
      </c>
      <c r="DY28" s="377">
        <f t="shared" si="9"/>
        <v>0</v>
      </c>
      <c r="DZ28" s="377">
        <f t="shared" si="9"/>
        <v>0</v>
      </c>
      <c r="EA28" s="377">
        <f t="shared" si="9"/>
        <v>0</v>
      </c>
      <c r="EB28" s="378">
        <f t="shared" si="9"/>
        <v>0</v>
      </c>
      <c r="EC28" s="378">
        <f t="shared" si="9"/>
        <v>0</v>
      </c>
      <c r="ED28" s="378">
        <f t="shared" si="9"/>
        <v>0</v>
      </c>
      <c r="EE28" s="378">
        <f t="shared" si="9"/>
        <v>0</v>
      </c>
      <c r="EG28" s="226">
        <v>1</v>
      </c>
      <c r="EH28" s="226">
        <v>0</v>
      </c>
      <c r="EI28" s="226">
        <v>0</v>
      </c>
      <c r="EJ28" s="226">
        <v>0</v>
      </c>
      <c r="EK28" s="226">
        <v>0</v>
      </c>
      <c r="EL28" s="226">
        <v>24</v>
      </c>
      <c r="EM28" s="226">
        <v>23</v>
      </c>
      <c r="EN28" s="379">
        <f t="shared" si="10"/>
        <v>0</v>
      </c>
      <c r="EO28" s="226">
        <f t="shared" si="11"/>
        <v>0</v>
      </c>
      <c r="EP28" s="379">
        <f t="shared" si="12"/>
        <v>0</v>
      </c>
      <c r="EQ28" s="226">
        <f t="shared" si="13"/>
        <v>0</v>
      </c>
      <c r="ER28" s="226">
        <f t="shared" si="14"/>
        <v>0</v>
      </c>
      <c r="ES28" s="292"/>
      <c r="ET28" s="227">
        <v>0</v>
      </c>
      <c r="EU28" s="227">
        <v>0</v>
      </c>
      <c r="EV28" s="227">
        <v>0</v>
      </c>
      <c r="EW28" s="227">
        <v>0</v>
      </c>
      <c r="EX28" s="227">
        <v>0</v>
      </c>
      <c r="EY28" s="227">
        <v>0</v>
      </c>
      <c r="EZ28" s="227">
        <v>0</v>
      </c>
      <c r="FA28" s="380">
        <f t="shared" si="23"/>
        <v>0</v>
      </c>
      <c r="FB28" s="228">
        <f t="shared" si="24"/>
        <v>0</v>
      </c>
      <c r="FC28" s="380">
        <f t="shared" si="25"/>
        <v>0</v>
      </c>
      <c r="FD28" s="227">
        <f t="shared" si="26"/>
        <v>0</v>
      </c>
      <c r="FE28" s="227">
        <f t="shared" si="27"/>
        <v>0</v>
      </c>
      <c r="FF28" s="227">
        <v>0</v>
      </c>
      <c r="FG28" s="228">
        <f t="shared" si="20"/>
        <v>0</v>
      </c>
      <c r="FH28" s="227">
        <v>0</v>
      </c>
      <c r="FI28" s="227">
        <v>0</v>
      </c>
      <c r="FJ28" s="227">
        <v>0</v>
      </c>
      <c r="FK28" s="227">
        <f t="shared" si="5"/>
        <v>0</v>
      </c>
      <c r="FL28" s="227">
        <v>0</v>
      </c>
      <c r="FM28" s="227">
        <f t="shared" si="6"/>
        <v>0</v>
      </c>
      <c r="FZ28" s="229"/>
      <c r="GA28" s="229"/>
      <c r="GB28" s="229"/>
      <c r="GC28" s="229"/>
      <c r="GD28" s="229"/>
    </row>
    <row r="29" spans="1:186" s="368" customFormat="1">
      <c r="A29" s="287" t="s">
        <v>83</v>
      </c>
      <c r="B29" s="369" t="s">
        <v>84</v>
      </c>
      <c r="C29" s="287" t="s">
        <v>85</v>
      </c>
      <c r="D29" s="370" t="s">
        <v>3123</v>
      </c>
      <c r="E29" s="369" t="s">
        <v>86</v>
      </c>
      <c r="F29" s="370">
        <v>26</v>
      </c>
      <c r="G29" s="371" t="s">
        <v>149</v>
      </c>
      <c r="H29" s="371" t="s">
        <v>150</v>
      </c>
      <c r="I29" s="370" t="s">
        <v>119</v>
      </c>
      <c r="J29" s="371" t="s">
        <v>120</v>
      </c>
      <c r="K29" s="370" t="s">
        <v>102</v>
      </c>
      <c r="L29" s="371" t="s">
        <v>104</v>
      </c>
      <c r="M29" s="371" t="s">
        <v>3124</v>
      </c>
      <c r="N29" s="372">
        <v>1</v>
      </c>
      <c r="O29" s="373"/>
      <c r="P29" s="373">
        <v>0</v>
      </c>
      <c r="Q29" s="373">
        <v>0</v>
      </c>
      <c r="R29" s="373">
        <v>0</v>
      </c>
      <c r="S29" s="374">
        <v>0</v>
      </c>
      <c r="T29" s="374">
        <v>0</v>
      </c>
      <c r="U29" s="374">
        <v>0</v>
      </c>
      <c r="V29" s="374">
        <v>0</v>
      </c>
      <c r="W29" s="373"/>
      <c r="X29" s="373">
        <v>0</v>
      </c>
      <c r="Y29" s="373">
        <v>0</v>
      </c>
      <c r="Z29" s="373">
        <v>0</v>
      </c>
      <c r="AA29" s="374">
        <v>0</v>
      </c>
      <c r="AB29" s="374">
        <v>0</v>
      </c>
      <c r="AC29" s="374">
        <v>0</v>
      </c>
      <c r="AD29" s="374">
        <v>0</v>
      </c>
      <c r="AE29" s="373">
        <v>0</v>
      </c>
      <c r="AF29" s="373">
        <v>0</v>
      </c>
      <c r="AG29" s="373">
        <v>0</v>
      </c>
      <c r="AH29" s="373">
        <v>0</v>
      </c>
      <c r="AI29" s="374">
        <v>0</v>
      </c>
      <c r="AJ29" s="374">
        <v>0</v>
      </c>
      <c r="AK29" s="374">
        <v>0</v>
      </c>
      <c r="AL29" s="374">
        <v>0</v>
      </c>
      <c r="AM29" s="226">
        <v>0</v>
      </c>
      <c r="AN29" s="226">
        <v>0</v>
      </c>
      <c r="AO29" s="226">
        <v>0</v>
      </c>
      <c r="AP29" s="226">
        <v>0</v>
      </c>
      <c r="AQ29" s="227">
        <v>0</v>
      </c>
      <c r="AR29" s="227">
        <v>0</v>
      </c>
      <c r="AS29" s="227">
        <v>0</v>
      </c>
      <c r="AT29" s="227">
        <v>0</v>
      </c>
      <c r="AU29" s="226">
        <v>0</v>
      </c>
      <c r="AV29" s="226">
        <v>0</v>
      </c>
      <c r="AW29" s="226">
        <v>0</v>
      </c>
      <c r="AX29" s="226">
        <v>0</v>
      </c>
      <c r="AY29" s="227">
        <v>0</v>
      </c>
      <c r="AZ29" s="227">
        <v>0</v>
      </c>
      <c r="BA29" s="227">
        <v>0</v>
      </c>
      <c r="BB29" s="227"/>
      <c r="BC29" s="226">
        <f t="shared" si="7"/>
        <v>0</v>
      </c>
      <c r="BD29" s="226">
        <f t="shared" si="7"/>
        <v>0</v>
      </c>
      <c r="BE29" s="226">
        <f t="shared" si="0"/>
        <v>0</v>
      </c>
      <c r="BF29" s="226">
        <f t="shared" si="0"/>
        <v>0</v>
      </c>
      <c r="BG29" s="218">
        <f t="shared" si="0"/>
        <v>0</v>
      </c>
      <c r="BH29" s="218">
        <f t="shared" si="0"/>
        <v>0</v>
      </c>
      <c r="BI29" s="218">
        <f t="shared" si="0"/>
        <v>0</v>
      </c>
      <c r="BJ29" s="218">
        <f t="shared" si="0"/>
        <v>0</v>
      </c>
      <c r="BK29" s="226">
        <f t="shared" si="21"/>
        <v>0</v>
      </c>
      <c r="BL29" s="226">
        <f t="shared" si="21"/>
        <v>0</v>
      </c>
      <c r="BM29" s="226">
        <f t="shared" si="21"/>
        <v>0</v>
      </c>
      <c r="BN29" s="226">
        <f t="shared" si="21"/>
        <v>0</v>
      </c>
      <c r="BO29" s="227">
        <f t="shared" si="21"/>
        <v>0</v>
      </c>
      <c r="BP29" s="227">
        <f t="shared" si="21"/>
        <v>0</v>
      </c>
      <c r="BQ29" s="227">
        <f t="shared" si="21"/>
        <v>0</v>
      </c>
      <c r="BR29" s="227">
        <f t="shared" si="21"/>
        <v>0</v>
      </c>
      <c r="BS29" s="226">
        <v>0</v>
      </c>
      <c r="BT29" s="226">
        <v>0</v>
      </c>
      <c r="BU29" s="226">
        <v>0</v>
      </c>
      <c r="BV29" s="226">
        <v>0</v>
      </c>
      <c r="BW29" s="227">
        <v>0</v>
      </c>
      <c r="BX29" s="227">
        <v>0</v>
      </c>
      <c r="BY29" s="227">
        <v>0</v>
      </c>
      <c r="BZ29" s="227">
        <v>0</v>
      </c>
      <c r="CA29" s="226">
        <v>0</v>
      </c>
      <c r="CB29" s="226">
        <f>IFERROR(VLOOKUP($G29,[12]ITEM!$B$2:$AC$939,26,0),0)</f>
        <v>0</v>
      </c>
      <c r="CC29" s="226">
        <f>IFERROR(VLOOKUP($G29,[12]ITEM!$B$2:$AC$939,27,0),0)</f>
        <v>0</v>
      </c>
      <c r="CD29" s="226">
        <f>IFERROR(VLOOKUP($G29,[12]ITEM!$B$2:$AC$939,28,0),0)</f>
        <v>0</v>
      </c>
      <c r="CE29" s="227">
        <v>0</v>
      </c>
      <c r="CF29" s="227">
        <v>0</v>
      </c>
      <c r="CG29" s="227">
        <v>0</v>
      </c>
      <c r="CH29" s="227">
        <v>0</v>
      </c>
      <c r="CI29" s="375"/>
      <c r="CJ29" s="226">
        <f t="shared" si="2"/>
        <v>0</v>
      </c>
      <c r="CK29" s="226">
        <f t="shared" si="2"/>
        <v>0</v>
      </c>
      <c r="CL29" s="226">
        <f t="shared" si="2"/>
        <v>0</v>
      </c>
      <c r="CM29" s="226">
        <f t="shared" si="2"/>
        <v>0</v>
      </c>
      <c r="CN29" s="227">
        <f t="shared" si="2"/>
        <v>0</v>
      </c>
      <c r="CO29" s="227">
        <f t="shared" si="2"/>
        <v>0</v>
      </c>
      <c r="CP29" s="227">
        <f t="shared" si="2"/>
        <v>0</v>
      </c>
      <c r="CQ29" s="227">
        <f t="shared" si="2"/>
        <v>0</v>
      </c>
      <c r="CR29" s="226">
        <v>0</v>
      </c>
      <c r="CS29" s="226"/>
      <c r="CT29" s="226"/>
      <c r="CU29" s="226"/>
      <c r="CV29" s="227">
        <f t="shared" si="8"/>
        <v>0</v>
      </c>
      <c r="CW29" s="227">
        <f>CV29*(1+('[13]GROWTH (YoY)'!AR29/100))</f>
        <v>0</v>
      </c>
      <c r="CX29" s="227">
        <f>CW29*(1+('[13]GROWTH (YoY)'!AS29/100))</f>
        <v>0</v>
      </c>
      <c r="CY29" s="227">
        <f>CX29*(1+('[13]GROWTH (YoY)'!AT29/100))</f>
        <v>0</v>
      </c>
      <c r="CZ29" s="226">
        <v>0</v>
      </c>
      <c r="DA29" s="226">
        <v>0</v>
      </c>
      <c r="DB29" s="226">
        <v>0</v>
      </c>
      <c r="DC29" s="226">
        <v>0</v>
      </c>
      <c r="DD29" s="227">
        <v>0</v>
      </c>
      <c r="DE29" s="227">
        <v>0</v>
      </c>
      <c r="DF29" s="227">
        <v>0</v>
      </c>
      <c r="DG29" s="227">
        <v>0</v>
      </c>
      <c r="DH29" s="226">
        <v>0</v>
      </c>
      <c r="DI29" s="226">
        <v>0</v>
      </c>
      <c r="DJ29" s="226">
        <v>0</v>
      </c>
      <c r="DK29" s="226">
        <v>0</v>
      </c>
      <c r="DL29" s="227">
        <v>0</v>
      </c>
      <c r="DM29" s="227">
        <v>0</v>
      </c>
      <c r="DN29" s="227">
        <v>0</v>
      </c>
      <c r="DO29" s="227">
        <v>0</v>
      </c>
      <c r="DP29" s="376">
        <f t="shared" si="22"/>
        <v>0</v>
      </c>
      <c r="DQ29" s="226">
        <f t="shared" si="22"/>
        <v>0</v>
      </c>
      <c r="DR29" s="226">
        <f t="shared" si="22"/>
        <v>0</v>
      </c>
      <c r="DS29" s="226">
        <f t="shared" si="22"/>
        <v>0</v>
      </c>
      <c r="DT29" s="227">
        <f t="shared" si="22"/>
        <v>0</v>
      </c>
      <c r="DU29" s="227">
        <f t="shared" si="22"/>
        <v>0</v>
      </c>
      <c r="DV29" s="227">
        <f t="shared" si="22"/>
        <v>0</v>
      </c>
      <c r="DW29" s="227">
        <f t="shared" si="22"/>
        <v>0</v>
      </c>
      <c r="DX29" s="377">
        <f t="shared" si="9"/>
        <v>0</v>
      </c>
      <c r="DY29" s="377">
        <f t="shared" si="9"/>
        <v>0</v>
      </c>
      <c r="DZ29" s="377">
        <f t="shared" si="9"/>
        <v>0</v>
      </c>
      <c r="EA29" s="377">
        <f t="shared" si="9"/>
        <v>0</v>
      </c>
      <c r="EB29" s="378">
        <f t="shared" si="9"/>
        <v>0</v>
      </c>
      <c r="EC29" s="378">
        <f t="shared" si="9"/>
        <v>0</v>
      </c>
      <c r="ED29" s="378">
        <f t="shared" si="9"/>
        <v>0</v>
      </c>
      <c r="EE29" s="378">
        <f t="shared" si="9"/>
        <v>0</v>
      </c>
      <c r="EG29" s="226">
        <v>1</v>
      </c>
      <c r="EH29" s="226">
        <v>0</v>
      </c>
      <c r="EI29" s="226">
        <v>0</v>
      </c>
      <c r="EJ29" s="226">
        <v>0</v>
      </c>
      <c r="EK29" s="226">
        <v>0</v>
      </c>
      <c r="EL29" s="226">
        <v>4</v>
      </c>
      <c r="EM29" s="226">
        <v>2</v>
      </c>
      <c r="EN29" s="379">
        <f t="shared" si="10"/>
        <v>0</v>
      </c>
      <c r="EO29" s="226">
        <f t="shared" si="11"/>
        <v>0</v>
      </c>
      <c r="EP29" s="379">
        <f t="shared" si="12"/>
        <v>0</v>
      </c>
      <c r="EQ29" s="226">
        <f t="shared" si="13"/>
        <v>0</v>
      </c>
      <c r="ER29" s="226">
        <f t="shared" si="14"/>
        <v>0</v>
      </c>
      <c r="ES29" s="292"/>
      <c r="ET29" s="227">
        <v>0</v>
      </c>
      <c r="EU29" s="227">
        <v>0</v>
      </c>
      <c r="EV29" s="227">
        <v>0</v>
      </c>
      <c r="EW29" s="227">
        <v>0</v>
      </c>
      <c r="EX29" s="227">
        <v>0</v>
      </c>
      <c r="EY29" s="227">
        <v>0</v>
      </c>
      <c r="EZ29" s="227">
        <v>0</v>
      </c>
      <c r="FA29" s="380">
        <f t="shared" si="23"/>
        <v>0</v>
      </c>
      <c r="FB29" s="228">
        <f t="shared" si="24"/>
        <v>0</v>
      </c>
      <c r="FC29" s="380">
        <f t="shared" si="25"/>
        <v>0</v>
      </c>
      <c r="FD29" s="227">
        <f t="shared" si="26"/>
        <v>0</v>
      </c>
      <c r="FE29" s="227">
        <f t="shared" si="27"/>
        <v>0</v>
      </c>
      <c r="FF29" s="227">
        <v>0</v>
      </c>
      <c r="FG29" s="228">
        <f t="shared" si="20"/>
        <v>0</v>
      </c>
      <c r="FH29" s="227">
        <v>0</v>
      </c>
      <c r="FI29" s="227">
        <v>0</v>
      </c>
      <c r="FJ29" s="227">
        <v>0</v>
      </c>
      <c r="FK29" s="227">
        <f t="shared" si="5"/>
        <v>0</v>
      </c>
      <c r="FL29" s="227">
        <v>0</v>
      </c>
      <c r="FM29" s="227">
        <f t="shared" si="6"/>
        <v>0</v>
      </c>
      <c r="FZ29" s="229"/>
      <c r="GA29" s="229"/>
      <c r="GB29" s="229"/>
      <c r="GC29" s="229"/>
      <c r="GD29" s="229"/>
    </row>
    <row r="30" spans="1:186" s="368" customFormat="1">
      <c r="A30" s="287" t="s">
        <v>83</v>
      </c>
      <c r="B30" s="369" t="s">
        <v>84</v>
      </c>
      <c r="C30" s="287" t="s">
        <v>85</v>
      </c>
      <c r="D30" s="370" t="s">
        <v>3123</v>
      </c>
      <c r="E30" s="369" t="s">
        <v>86</v>
      </c>
      <c r="F30" s="370">
        <v>27</v>
      </c>
      <c r="G30" s="371" t="s">
        <v>151</v>
      </c>
      <c r="H30" s="371" t="s">
        <v>152</v>
      </c>
      <c r="I30" s="370" t="s">
        <v>119</v>
      </c>
      <c r="J30" s="371" t="s">
        <v>120</v>
      </c>
      <c r="K30" s="370" t="s">
        <v>102</v>
      </c>
      <c r="L30" s="371" t="s">
        <v>104</v>
      </c>
      <c r="M30" s="371" t="s">
        <v>3124</v>
      </c>
      <c r="N30" s="372">
        <v>1</v>
      </c>
      <c r="O30" s="373"/>
      <c r="P30" s="373">
        <v>0</v>
      </c>
      <c r="Q30" s="373">
        <v>0</v>
      </c>
      <c r="R30" s="373">
        <v>0</v>
      </c>
      <c r="S30" s="374">
        <v>0</v>
      </c>
      <c r="T30" s="374">
        <v>0</v>
      </c>
      <c r="U30" s="374">
        <v>0</v>
      </c>
      <c r="V30" s="374">
        <v>0</v>
      </c>
      <c r="W30" s="373"/>
      <c r="X30" s="373">
        <v>0</v>
      </c>
      <c r="Y30" s="373">
        <v>0</v>
      </c>
      <c r="Z30" s="373">
        <v>0</v>
      </c>
      <c r="AA30" s="374">
        <v>0</v>
      </c>
      <c r="AB30" s="374">
        <v>0</v>
      </c>
      <c r="AC30" s="374">
        <v>0</v>
      </c>
      <c r="AD30" s="374">
        <v>0</v>
      </c>
      <c r="AE30" s="373">
        <v>0</v>
      </c>
      <c r="AF30" s="373">
        <v>0</v>
      </c>
      <c r="AG30" s="373">
        <v>0</v>
      </c>
      <c r="AH30" s="373">
        <v>0</v>
      </c>
      <c r="AI30" s="374">
        <v>0</v>
      </c>
      <c r="AJ30" s="374">
        <v>0</v>
      </c>
      <c r="AK30" s="374">
        <v>0</v>
      </c>
      <c r="AL30" s="374">
        <v>0</v>
      </c>
      <c r="AM30" s="226">
        <v>0</v>
      </c>
      <c r="AN30" s="226">
        <v>0</v>
      </c>
      <c r="AO30" s="226">
        <v>0</v>
      </c>
      <c r="AP30" s="226">
        <v>0</v>
      </c>
      <c r="AQ30" s="227">
        <v>0</v>
      </c>
      <c r="AR30" s="227">
        <v>0</v>
      </c>
      <c r="AS30" s="227">
        <v>0</v>
      </c>
      <c r="AT30" s="227">
        <v>0</v>
      </c>
      <c r="AU30" s="226">
        <v>0</v>
      </c>
      <c r="AV30" s="226">
        <v>0</v>
      </c>
      <c r="AW30" s="226">
        <v>0</v>
      </c>
      <c r="AX30" s="226">
        <v>0</v>
      </c>
      <c r="AY30" s="227">
        <v>0</v>
      </c>
      <c r="AZ30" s="227">
        <v>0</v>
      </c>
      <c r="BA30" s="227">
        <v>0</v>
      </c>
      <c r="BB30" s="227"/>
      <c r="BC30" s="226">
        <f t="shared" si="7"/>
        <v>0</v>
      </c>
      <c r="BD30" s="226">
        <f t="shared" si="7"/>
        <v>0</v>
      </c>
      <c r="BE30" s="226">
        <f t="shared" si="0"/>
        <v>0</v>
      </c>
      <c r="BF30" s="226">
        <f t="shared" si="0"/>
        <v>0</v>
      </c>
      <c r="BG30" s="218">
        <f t="shared" si="0"/>
        <v>0</v>
      </c>
      <c r="BH30" s="218">
        <f t="shared" si="0"/>
        <v>0</v>
      </c>
      <c r="BI30" s="218">
        <f t="shared" si="0"/>
        <v>0</v>
      </c>
      <c r="BJ30" s="218">
        <f t="shared" si="0"/>
        <v>0</v>
      </c>
      <c r="BK30" s="226">
        <f t="shared" si="21"/>
        <v>0</v>
      </c>
      <c r="BL30" s="226">
        <f t="shared" si="21"/>
        <v>0</v>
      </c>
      <c r="BM30" s="226">
        <f t="shared" si="21"/>
        <v>0</v>
      </c>
      <c r="BN30" s="226">
        <f t="shared" si="21"/>
        <v>0</v>
      </c>
      <c r="BO30" s="227">
        <f t="shared" si="21"/>
        <v>0</v>
      </c>
      <c r="BP30" s="227">
        <f t="shared" si="21"/>
        <v>0</v>
      </c>
      <c r="BQ30" s="227">
        <f t="shared" si="21"/>
        <v>0</v>
      </c>
      <c r="BR30" s="227">
        <f t="shared" si="21"/>
        <v>0</v>
      </c>
      <c r="BS30" s="226">
        <v>0</v>
      </c>
      <c r="BT30" s="226">
        <v>0</v>
      </c>
      <c r="BU30" s="226">
        <v>0</v>
      </c>
      <c r="BV30" s="226">
        <v>0</v>
      </c>
      <c r="BW30" s="227">
        <v>0</v>
      </c>
      <c r="BX30" s="227">
        <v>0</v>
      </c>
      <c r="BY30" s="227">
        <v>0</v>
      </c>
      <c r="BZ30" s="227">
        <v>0</v>
      </c>
      <c r="CA30" s="226">
        <v>0</v>
      </c>
      <c r="CB30" s="226">
        <f>IFERROR(VLOOKUP($G30,[12]ITEM!$B$2:$AC$939,26,0),0)</f>
        <v>0</v>
      </c>
      <c r="CC30" s="226">
        <f>IFERROR(VLOOKUP($G30,[12]ITEM!$B$2:$AC$939,27,0),0)</f>
        <v>0</v>
      </c>
      <c r="CD30" s="226">
        <f>IFERROR(VLOOKUP($G30,[12]ITEM!$B$2:$AC$939,28,0),0)</f>
        <v>0</v>
      </c>
      <c r="CE30" s="227">
        <v>0</v>
      </c>
      <c r="CF30" s="227">
        <v>0</v>
      </c>
      <c r="CG30" s="227">
        <v>0</v>
      </c>
      <c r="CH30" s="227">
        <v>0</v>
      </c>
      <c r="CI30" s="375"/>
      <c r="CJ30" s="226">
        <f t="shared" si="2"/>
        <v>0</v>
      </c>
      <c r="CK30" s="226">
        <f t="shared" si="2"/>
        <v>0</v>
      </c>
      <c r="CL30" s="226">
        <f t="shared" si="2"/>
        <v>0</v>
      </c>
      <c r="CM30" s="226">
        <f t="shared" si="2"/>
        <v>0</v>
      </c>
      <c r="CN30" s="227">
        <f t="shared" si="2"/>
        <v>0</v>
      </c>
      <c r="CO30" s="227">
        <f t="shared" si="2"/>
        <v>0</v>
      </c>
      <c r="CP30" s="227">
        <f t="shared" si="2"/>
        <v>0</v>
      </c>
      <c r="CQ30" s="227">
        <f t="shared" si="2"/>
        <v>0</v>
      </c>
      <c r="CR30" s="226">
        <v>0</v>
      </c>
      <c r="CS30" s="226"/>
      <c r="CT30" s="226"/>
      <c r="CU30" s="226"/>
      <c r="CV30" s="227">
        <f t="shared" si="8"/>
        <v>0</v>
      </c>
      <c r="CW30" s="227">
        <f>CV30*(1+('[13]GROWTH (YoY)'!AR30/100))</f>
        <v>0</v>
      </c>
      <c r="CX30" s="227">
        <f>CW30*(1+('[13]GROWTH (YoY)'!AS30/100))</f>
        <v>0</v>
      </c>
      <c r="CY30" s="227">
        <f>CX30*(1+('[13]GROWTH (YoY)'!AT30/100))</f>
        <v>0</v>
      </c>
      <c r="CZ30" s="226">
        <v>0</v>
      </c>
      <c r="DA30" s="226">
        <v>0</v>
      </c>
      <c r="DB30" s="226">
        <v>0</v>
      </c>
      <c r="DC30" s="226">
        <v>0</v>
      </c>
      <c r="DD30" s="227">
        <v>0</v>
      </c>
      <c r="DE30" s="227">
        <v>0</v>
      </c>
      <c r="DF30" s="227">
        <v>0</v>
      </c>
      <c r="DG30" s="227">
        <v>0</v>
      </c>
      <c r="DH30" s="226">
        <v>0</v>
      </c>
      <c r="DI30" s="226">
        <v>0</v>
      </c>
      <c r="DJ30" s="226">
        <v>0</v>
      </c>
      <c r="DK30" s="226">
        <v>0</v>
      </c>
      <c r="DL30" s="227">
        <v>0</v>
      </c>
      <c r="DM30" s="227">
        <v>0</v>
      </c>
      <c r="DN30" s="227">
        <v>0</v>
      </c>
      <c r="DO30" s="227">
        <v>0</v>
      </c>
      <c r="DP30" s="376">
        <f t="shared" si="22"/>
        <v>0</v>
      </c>
      <c r="DQ30" s="226">
        <f t="shared" si="22"/>
        <v>0</v>
      </c>
      <c r="DR30" s="226">
        <f t="shared" si="22"/>
        <v>0</v>
      </c>
      <c r="DS30" s="226">
        <f t="shared" si="22"/>
        <v>0</v>
      </c>
      <c r="DT30" s="227">
        <f t="shared" si="22"/>
        <v>0</v>
      </c>
      <c r="DU30" s="227">
        <f t="shared" si="22"/>
        <v>0</v>
      </c>
      <c r="DV30" s="227">
        <f t="shared" si="22"/>
        <v>0</v>
      </c>
      <c r="DW30" s="227">
        <f t="shared" si="22"/>
        <v>0</v>
      </c>
      <c r="DX30" s="377">
        <f t="shared" si="9"/>
        <v>0</v>
      </c>
      <c r="DY30" s="377">
        <f t="shared" si="9"/>
        <v>0</v>
      </c>
      <c r="DZ30" s="377">
        <f t="shared" si="9"/>
        <v>0</v>
      </c>
      <c r="EA30" s="377">
        <f t="shared" si="9"/>
        <v>0</v>
      </c>
      <c r="EB30" s="378">
        <f t="shared" si="9"/>
        <v>0</v>
      </c>
      <c r="EC30" s="378">
        <f t="shared" si="9"/>
        <v>0</v>
      </c>
      <c r="ED30" s="378">
        <f t="shared" si="9"/>
        <v>0</v>
      </c>
      <c r="EE30" s="378">
        <f t="shared" si="9"/>
        <v>0</v>
      </c>
      <c r="EG30" s="226">
        <v>0</v>
      </c>
      <c r="EH30" s="226">
        <v>0</v>
      </c>
      <c r="EI30" s="226">
        <v>0</v>
      </c>
      <c r="EJ30" s="226">
        <v>0</v>
      </c>
      <c r="EK30" s="226">
        <v>0</v>
      </c>
      <c r="EL30" s="226">
        <v>5</v>
      </c>
      <c r="EM30" s="226">
        <v>3</v>
      </c>
      <c r="EN30" s="379">
        <f t="shared" si="10"/>
        <v>0</v>
      </c>
      <c r="EO30" s="226">
        <f t="shared" si="11"/>
        <v>0</v>
      </c>
      <c r="EP30" s="379">
        <f t="shared" si="12"/>
        <v>0</v>
      </c>
      <c r="EQ30" s="226">
        <f t="shared" si="13"/>
        <v>0</v>
      </c>
      <c r="ER30" s="226">
        <f t="shared" si="14"/>
        <v>0</v>
      </c>
      <c r="ES30" s="292"/>
      <c r="ET30" s="227">
        <v>5</v>
      </c>
      <c r="EU30" s="227">
        <v>2</v>
      </c>
      <c r="EV30" s="227">
        <v>2</v>
      </c>
      <c r="EW30" s="227">
        <v>1</v>
      </c>
      <c r="EX30" s="227">
        <v>1</v>
      </c>
      <c r="EY30" s="227">
        <v>68</v>
      </c>
      <c r="EZ30" s="227">
        <v>52</v>
      </c>
      <c r="FA30" s="380">
        <f t="shared" si="23"/>
        <v>0.4</v>
      </c>
      <c r="FB30" s="228">
        <f t="shared" si="24"/>
        <v>50</v>
      </c>
      <c r="FC30" s="380">
        <f t="shared" si="25"/>
        <v>0.2</v>
      </c>
      <c r="FD30" s="227">
        <f t="shared" si="26"/>
        <v>14705.882352941177</v>
      </c>
      <c r="FE30" s="227">
        <f t="shared" si="27"/>
        <v>1602.5641025641025</v>
      </c>
      <c r="FF30" s="227">
        <v>2</v>
      </c>
      <c r="FG30" s="228">
        <f t="shared" si="20"/>
        <v>0</v>
      </c>
      <c r="FH30" s="227">
        <v>0</v>
      </c>
      <c r="FI30" s="227">
        <v>2</v>
      </c>
      <c r="FJ30" s="227">
        <v>0</v>
      </c>
      <c r="FK30" s="227">
        <f t="shared" si="5"/>
        <v>2</v>
      </c>
      <c r="FL30" s="227">
        <v>0</v>
      </c>
      <c r="FM30" s="227">
        <f t="shared" si="6"/>
        <v>2</v>
      </c>
      <c r="FZ30" s="229"/>
      <c r="GA30" s="229"/>
      <c r="GB30" s="229"/>
      <c r="GC30" s="229"/>
      <c r="GD30" s="229"/>
    </row>
    <row r="31" spans="1:186" s="368" customFormat="1">
      <c r="A31" s="287" t="s">
        <v>83</v>
      </c>
      <c r="B31" s="369" t="s">
        <v>84</v>
      </c>
      <c r="C31" s="287" t="s">
        <v>85</v>
      </c>
      <c r="D31" s="370" t="s">
        <v>3123</v>
      </c>
      <c r="E31" s="369" t="s">
        <v>86</v>
      </c>
      <c r="F31" s="370">
        <v>28</v>
      </c>
      <c r="G31" s="371" t="s">
        <v>153</v>
      </c>
      <c r="H31" s="371" t="s">
        <v>154</v>
      </c>
      <c r="I31" s="370" t="s">
        <v>119</v>
      </c>
      <c r="J31" s="371" t="s">
        <v>120</v>
      </c>
      <c r="K31" s="370" t="s">
        <v>102</v>
      </c>
      <c r="L31" s="371" t="s">
        <v>104</v>
      </c>
      <c r="M31" s="371" t="s">
        <v>3124</v>
      </c>
      <c r="N31" s="372">
        <v>1</v>
      </c>
      <c r="O31" s="373"/>
      <c r="P31" s="373">
        <v>0</v>
      </c>
      <c r="Q31" s="373">
        <v>0</v>
      </c>
      <c r="R31" s="373">
        <v>0</v>
      </c>
      <c r="S31" s="374">
        <v>0</v>
      </c>
      <c r="T31" s="374">
        <v>0</v>
      </c>
      <c r="U31" s="374">
        <v>0</v>
      </c>
      <c r="V31" s="374">
        <v>0</v>
      </c>
      <c r="W31" s="373"/>
      <c r="X31" s="373">
        <v>0</v>
      </c>
      <c r="Y31" s="373">
        <v>0</v>
      </c>
      <c r="Z31" s="373">
        <v>0</v>
      </c>
      <c r="AA31" s="374">
        <v>0</v>
      </c>
      <c r="AB31" s="374">
        <v>0</v>
      </c>
      <c r="AC31" s="374">
        <v>0</v>
      </c>
      <c r="AD31" s="374">
        <v>0</v>
      </c>
      <c r="AE31" s="373">
        <v>0</v>
      </c>
      <c r="AF31" s="373">
        <v>0</v>
      </c>
      <c r="AG31" s="373">
        <v>0</v>
      </c>
      <c r="AH31" s="373">
        <v>0</v>
      </c>
      <c r="AI31" s="374">
        <v>0</v>
      </c>
      <c r="AJ31" s="374">
        <v>0</v>
      </c>
      <c r="AK31" s="374">
        <v>0</v>
      </c>
      <c r="AL31" s="374">
        <v>0</v>
      </c>
      <c r="AM31" s="226">
        <v>0</v>
      </c>
      <c r="AN31" s="226">
        <v>0</v>
      </c>
      <c r="AO31" s="226">
        <v>0</v>
      </c>
      <c r="AP31" s="226">
        <v>0</v>
      </c>
      <c r="AQ31" s="227">
        <v>0</v>
      </c>
      <c r="AR31" s="227">
        <v>0</v>
      </c>
      <c r="AS31" s="227">
        <v>0</v>
      </c>
      <c r="AT31" s="227">
        <v>0</v>
      </c>
      <c r="AU31" s="226">
        <v>0</v>
      </c>
      <c r="AV31" s="226">
        <v>0</v>
      </c>
      <c r="AW31" s="226">
        <v>0</v>
      </c>
      <c r="AX31" s="226">
        <v>0</v>
      </c>
      <c r="AY31" s="227">
        <v>0</v>
      </c>
      <c r="AZ31" s="227">
        <v>0</v>
      </c>
      <c r="BA31" s="227">
        <v>0</v>
      </c>
      <c r="BB31" s="227"/>
      <c r="BC31" s="226">
        <f t="shared" si="7"/>
        <v>0</v>
      </c>
      <c r="BD31" s="226">
        <f t="shared" si="7"/>
        <v>0</v>
      </c>
      <c r="BE31" s="226">
        <f t="shared" si="0"/>
        <v>0</v>
      </c>
      <c r="BF31" s="226">
        <f t="shared" si="0"/>
        <v>0</v>
      </c>
      <c r="BG31" s="218">
        <f t="shared" si="0"/>
        <v>0</v>
      </c>
      <c r="BH31" s="218">
        <f t="shared" si="0"/>
        <v>0</v>
      </c>
      <c r="BI31" s="218">
        <f t="shared" si="0"/>
        <v>0</v>
      </c>
      <c r="BJ31" s="218">
        <f t="shared" si="0"/>
        <v>0</v>
      </c>
      <c r="BK31" s="226">
        <f t="shared" si="21"/>
        <v>0</v>
      </c>
      <c r="BL31" s="226">
        <f t="shared" si="21"/>
        <v>0</v>
      </c>
      <c r="BM31" s="226">
        <f t="shared" si="21"/>
        <v>0</v>
      </c>
      <c r="BN31" s="226">
        <f t="shared" si="21"/>
        <v>0</v>
      </c>
      <c r="BO31" s="227">
        <f t="shared" si="21"/>
        <v>0</v>
      </c>
      <c r="BP31" s="227">
        <f t="shared" si="21"/>
        <v>0</v>
      </c>
      <c r="BQ31" s="227">
        <f t="shared" si="21"/>
        <v>0</v>
      </c>
      <c r="BR31" s="227">
        <f t="shared" si="21"/>
        <v>0</v>
      </c>
      <c r="BS31" s="226">
        <v>0</v>
      </c>
      <c r="BT31" s="226">
        <v>0</v>
      </c>
      <c r="BU31" s="226">
        <v>0</v>
      </c>
      <c r="BV31" s="226">
        <v>0</v>
      </c>
      <c r="BW31" s="227">
        <v>0</v>
      </c>
      <c r="BX31" s="227">
        <v>0</v>
      </c>
      <c r="BY31" s="227">
        <v>0</v>
      </c>
      <c r="BZ31" s="227">
        <v>0</v>
      </c>
      <c r="CA31" s="226">
        <v>0</v>
      </c>
      <c r="CB31" s="226">
        <f>IFERROR(VLOOKUP($G31,[12]ITEM!$B$2:$AC$939,26,0),0)</f>
        <v>0</v>
      </c>
      <c r="CC31" s="226">
        <f>IFERROR(VLOOKUP($G31,[12]ITEM!$B$2:$AC$939,27,0),0)</f>
        <v>0</v>
      </c>
      <c r="CD31" s="226">
        <f>IFERROR(VLOOKUP($G31,[12]ITEM!$B$2:$AC$939,28,0),0)</f>
        <v>0</v>
      </c>
      <c r="CE31" s="227">
        <v>0</v>
      </c>
      <c r="CF31" s="227">
        <v>0</v>
      </c>
      <c r="CG31" s="227">
        <v>0</v>
      </c>
      <c r="CH31" s="227">
        <v>0</v>
      </c>
      <c r="CI31" s="375"/>
      <c r="CJ31" s="226">
        <f t="shared" si="2"/>
        <v>0</v>
      </c>
      <c r="CK31" s="226">
        <f t="shared" si="2"/>
        <v>0</v>
      </c>
      <c r="CL31" s="226">
        <f t="shared" si="2"/>
        <v>0</v>
      </c>
      <c r="CM31" s="226">
        <f t="shared" si="2"/>
        <v>0</v>
      </c>
      <c r="CN31" s="227">
        <f t="shared" si="2"/>
        <v>0</v>
      </c>
      <c r="CO31" s="227">
        <f t="shared" si="2"/>
        <v>0</v>
      </c>
      <c r="CP31" s="227">
        <f t="shared" si="2"/>
        <v>0</v>
      </c>
      <c r="CQ31" s="227">
        <f t="shared" si="2"/>
        <v>0</v>
      </c>
      <c r="CR31" s="226">
        <v>0</v>
      </c>
      <c r="CS31" s="226"/>
      <c r="CT31" s="226"/>
      <c r="CU31" s="226"/>
      <c r="CV31" s="227">
        <f t="shared" si="8"/>
        <v>0</v>
      </c>
      <c r="CW31" s="227">
        <f>CV31*(1+('[13]GROWTH (YoY)'!AR31/100))</f>
        <v>0</v>
      </c>
      <c r="CX31" s="227">
        <f>CW31*(1+('[13]GROWTH (YoY)'!AS31/100))</f>
        <v>0</v>
      </c>
      <c r="CY31" s="227">
        <f>CX31*(1+('[13]GROWTH (YoY)'!AT31/100))</f>
        <v>0</v>
      </c>
      <c r="CZ31" s="226">
        <v>0</v>
      </c>
      <c r="DA31" s="226">
        <v>0</v>
      </c>
      <c r="DB31" s="226">
        <v>0</v>
      </c>
      <c r="DC31" s="226">
        <v>0</v>
      </c>
      <c r="DD31" s="227">
        <v>0</v>
      </c>
      <c r="DE31" s="227">
        <v>0</v>
      </c>
      <c r="DF31" s="227">
        <v>0</v>
      </c>
      <c r="DG31" s="227">
        <v>0</v>
      </c>
      <c r="DH31" s="226">
        <v>0</v>
      </c>
      <c r="DI31" s="226">
        <v>0</v>
      </c>
      <c r="DJ31" s="226">
        <v>0</v>
      </c>
      <c r="DK31" s="226">
        <v>0</v>
      </c>
      <c r="DL31" s="227">
        <v>0</v>
      </c>
      <c r="DM31" s="227">
        <v>0</v>
      </c>
      <c r="DN31" s="227">
        <v>0</v>
      </c>
      <c r="DO31" s="227">
        <v>0</v>
      </c>
      <c r="DP31" s="376">
        <f t="shared" si="22"/>
        <v>0</v>
      </c>
      <c r="DQ31" s="226">
        <f t="shared" si="22"/>
        <v>0</v>
      </c>
      <c r="DR31" s="226">
        <f t="shared" si="22"/>
        <v>0</v>
      </c>
      <c r="DS31" s="226">
        <f t="shared" si="22"/>
        <v>0</v>
      </c>
      <c r="DT31" s="227">
        <f t="shared" si="22"/>
        <v>0</v>
      </c>
      <c r="DU31" s="227">
        <f t="shared" si="22"/>
        <v>0</v>
      </c>
      <c r="DV31" s="227">
        <f t="shared" si="22"/>
        <v>0</v>
      </c>
      <c r="DW31" s="227">
        <f t="shared" si="22"/>
        <v>0</v>
      </c>
      <c r="DX31" s="377">
        <f t="shared" si="9"/>
        <v>0</v>
      </c>
      <c r="DY31" s="377">
        <f t="shared" si="9"/>
        <v>0</v>
      </c>
      <c r="DZ31" s="377">
        <f t="shared" si="9"/>
        <v>0</v>
      </c>
      <c r="EA31" s="377">
        <f t="shared" si="9"/>
        <v>0</v>
      </c>
      <c r="EB31" s="378">
        <f t="shared" si="9"/>
        <v>0</v>
      </c>
      <c r="EC31" s="378">
        <f t="shared" si="9"/>
        <v>0</v>
      </c>
      <c r="ED31" s="378">
        <f t="shared" si="9"/>
        <v>0</v>
      </c>
      <c r="EE31" s="378">
        <f t="shared" si="9"/>
        <v>0</v>
      </c>
      <c r="EG31" s="226">
        <v>3</v>
      </c>
      <c r="EH31" s="226">
        <v>2</v>
      </c>
      <c r="EI31" s="226">
        <v>1</v>
      </c>
      <c r="EJ31" s="226">
        <v>0</v>
      </c>
      <c r="EK31" s="226">
        <v>2</v>
      </c>
      <c r="EL31" s="226">
        <v>32</v>
      </c>
      <c r="EM31" s="226">
        <v>28</v>
      </c>
      <c r="EN31" s="379">
        <f t="shared" si="10"/>
        <v>0.66666666666666663</v>
      </c>
      <c r="EO31" s="226">
        <f t="shared" si="11"/>
        <v>0</v>
      </c>
      <c r="EP31" s="379">
        <f t="shared" si="12"/>
        <v>0.66666666666666663</v>
      </c>
      <c r="EQ31" s="226">
        <f t="shared" si="13"/>
        <v>62500</v>
      </c>
      <c r="ER31" s="226">
        <f t="shared" si="14"/>
        <v>0</v>
      </c>
      <c r="ES31" s="292"/>
      <c r="ET31" s="227">
        <v>0</v>
      </c>
      <c r="EU31" s="227">
        <v>0</v>
      </c>
      <c r="EV31" s="227">
        <v>0</v>
      </c>
      <c r="EW31" s="227">
        <v>0</v>
      </c>
      <c r="EX31" s="227">
        <v>2</v>
      </c>
      <c r="EY31" s="227">
        <v>10</v>
      </c>
      <c r="EZ31" s="227">
        <v>9</v>
      </c>
      <c r="FA31" s="380">
        <f t="shared" si="23"/>
        <v>0</v>
      </c>
      <c r="FB31" s="228">
        <f t="shared" si="24"/>
        <v>0</v>
      </c>
      <c r="FC31" s="380">
        <f t="shared" si="25"/>
        <v>0</v>
      </c>
      <c r="FD31" s="227">
        <f t="shared" si="26"/>
        <v>200000</v>
      </c>
      <c r="FE31" s="227">
        <f t="shared" si="27"/>
        <v>0</v>
      </c>
      <c r="FF31" s="227">
        <v>0</v>
      </c>
      <c r="FG31" s="228">
        <f t="shared" si="20"/>
        <v>0</v>
      </c>
      <c r="FH31" s="227">
        <v>0</v>
      </c>
      <c r="FI31" s="227">
        <v>0</v>
      </c>
      <c r="FJ31" s="227">
        <v>0</v>
      </c>
      <c r="FK31" s="227">
        <f t="shared" si="5"/>
        <v>0</v>
      </c>
      <c r="FL31" s="227">
        <v>0</v>
      </c>
      <c r="FM31" s="227">
        <f t="shared" si="6"/>
        <v>0</v>
      </c>
      <c r="FZ31" s="229"/>
      <c r="GA31" s="229"/>
      <c r="GB31" s="229"/>
      <c r="GC31" s="229"/>
      <c r="GD31" s="229"/>
    </row>
    <row r="32" spans="1:186" s="368" customFormat="1">
      <c r="A32" s="287" t="s">
        <v>83</v>
      </c>
      <c r="B32" s="369" t="s">
        <v>84</v>
      </c>
      <c r="C32" s="287" t="s">
        <v>85</v>
      </c>
      <c r="D32" s="370" t="s">
        <v>3123</v>
      </c>
      <c r="E32" s="369" t="s">
        <v>86</v>
      </c>
      <c r="F32" s="370">
        <v>29</v>
      </c>
      <c r="G32" s="371" t="s">
        <v>155</v>
      </c>
      <c r="H32" s="371" t="s">
        <v>156</v>
      </c>
      <c r="I32" s="370" t="s">
        <v>119</v>
      </c>
      <c r="J32" s="371" t="s">
        <v>120</v>
      </c>
      <c r="K32" s="370" t="s">
        <v>102</v>
      </c>
      <c r="L32" s="371" t="s">
        <v>104</v>
      </c>
      <c r="M32" s="371" t="s">
        <v>3124</v>
      </c>
      <c r="N32" s="372">
        <v>1</v>
      </c>
      <c r="O32" s="373">
        <v>52</v>
      </c>
      <c r="P32" s="373">
        <v>341</v>
      </c>
      <c r="Q32" s="373">
        <v>370</v>
      </c>
      <c r="R32" s="373">
        <v>326</v>
      </c>
      <c r="S32" s="374">
        <v>341</v>
      </c>
      <c r="T32" s="374">
        <v>370</v>
      </c>
      <c r="U32" s="374">
        <v>326</v>
      </c>
      <c r="V32" s="374">
        <v>305</v>
      </c>
      <c r="W32" s="373">
        <v>14</v>
      </c>
      <c r="X32" s="373">
        <v>87</v>
      </c>
      <c r="Y32" s="373">
        <v>95</v>
      </c>
      <c r="Z32" s="373">
        <v>83</v>
      </c>
      <c r="AA32" s="374">
        <v>87</v>
      </c>
      <c r="AB32" s="374">
        <v>95</v>
      </c>
      <c r="AC32" s="374">
        <v>83</v>
      </c>
      <c r="AD32" s="374">
        <v>78</v>
      </c>
      <c r="AE32" s="373">
        <v>1</v>
      </c>
      <c r="AF32" s="373">
        <v>4</v>
      </c>
      <c r="AG32" s="373">
        <v>4</v>
      </c>
      <c r="AH32" s="373">
        <v>4</v>
      </c>
      <c r="AI32" s="374">
        <v>3</v>
      </c>
      <c r="AJ32" s="374">
        <v>4</v>
      </c>
      <c r="AK32" s="374">
        <v>4</v>
      </c>
      <c r="AL32" s="374">
        <v>3</v>
      </c>
      <c r="AM32" s="226">
        <v>38</v>
      </c>
      <c r="AN32" s="226">
        <v>254</v>
      </c>
      <c r="AO32" s="226">
        <v>275</v>
      </c>
      <c r="AP32" s="226">
        <v>242</v>
      </c>
      <c r="AQ32" s="227">
        <v>254</v>
      </c>
      <c r="AR32" s="227">
        <v>275</v>
      </c>
      <c r="AS32" s="227">
        <v>242</v>
      </c>
      <c r="AT32" s="227">
        <v>227</v>
      </c>
      <c r="AU32" s="226">
        <v>1</v>
      </c>
      <c r="AV32" s="226">
        <v>4</v>
      </c>
      <c r="AW32" s="226">
        <v>4</v>
      </c>
      <c r="AX32" s="226">
        <v>3</v>
      </c>
      <c r="AY32" s="227">
        <v>4</v>
      </c>
      <c r="AZ32" s="227">
        <v>4</v>
      </c>
      <c r="BA32" s="227">
        <v>3</v>
      </c>
      <c r="BB32" s="227">
        <v>3</v>
      </c>
      <c r="BC32" s="226">
        <f t="shared" si="7"/>
        <v>38</v>
      </c>
      <c r="BD32" s="226">
        <f t="shared" si="7"/>
        <v>249</v>
      </c>
      <c r="BE32" s="226">
        <f t="shared" si="0"/>
        <v>270</v>
      </c>
      <c r="BF32" s="226">
        <f t="shared" si="0"/>
        <v>237</v>
      </c>
      <c r="BG32" s="218">
        <f t="shared" si="0"/>
        <v>249</v>
      </c>
      <c r="BH32" s="218">
        <f t="shared" si="0"/>
        <v>270</v>
      </c>
      <c r="BI32" s="218">
        <f t="shared" si="0"/>
        <v>237</v>
      </c>
      <c r="BJ32" s="218">
        <f t="shared" si="0"/>
        <v>223</v>
      </c>
      <c r="BK32" s="226">
        <f t="shared" si="21"/>
        <v>-1</v>
      </c>
      <c r="BL32" s="226">
        <f t="shared" si="21"/>
        <v>1</v>
      </c>
      <c r="BM32" s="226">
        <f t="shared" si="21"/>
        <v>1</v>
      </c>
      <c r="BN32" s="226">
        <f t="shared" si="21"/>
        <v>2</v>
      </c>
      <c r="BO32" s="227">
        <f t="shared" si="21"/>
        <v>1</v>
      </c>
      <c r="BP32" s="227">
        <f t="shared" si="21"/>
        <v>1</v>
      </c>
      <c r="BQ32" s="227">
        <f t="shared" si="21"/>
        <v>2</v>
      </c>
      <c r="BR32" s="227">
        <f t="shared" si="21"/>
        <v>1</v>
      </c>
      <c r="BS32" s="226">
        <v>0</v>
      </c>
      <c r="BT32" s="226">
        <v>1</v>
      </c>
      <c r="BU32" s="226">
        <v>1</v>
      </c>
      <c r="BV32" s="226">
        <v>2</v>
      </c>
      <c r="BW32" s="227">
        <v>1</v>
      </c>
      <c r="BX32" s="227">
        <v>1</v>
      </c>
      <c r="BY32" s="227">
        <v>2</v>
      </c>
      <c r="BZ32" s="227">
        <v>1</v>
      </c>
      <c r="CA32" s="226">
        <v>1</v>
      </c>
      <c r="CB32" s="226">
        <f>IFERROR(VLOOKUP($G32,[12]ITEM!$B$2:$AC$939,26,0),0)</f>
        <v>0</v>
      </c>
      <c r="CC32" s="226">
        <f>IFERROR(VLOOKUP($G32,[12]ITEM!$B$2:$AC$939,27,0),0)</f>
        <v>0</v>
      </c>
      <c r="CD32" s="226">
        <f>IFERROR(VLOOKUP($G32,[12]ITEM!$B$2:$AC$939,28,0),0)</f>
        <v>0</v>
      </c>
      <c r="CE32" s="227">
        <v>0</v>
      </c>
      <c r="CF32" s="227">
        <v>0</v>
      </c>
      <c r="CG32" s="227">
        <v>0</v>
      </c>
      <c r="CH32" s="227">
        <v>0</v>
      </c>
      <c r="CI32" s="375"/>
      <c r="CJ32" s="226">
        <f t="shared" si="2"/>
        <v>38</v>
      </c>
      <c r="CK32" s="226">
        <f t="shared" si="2"/>
        <v>102</v>
      </c>
      <c r="CL32" s="226">
        <f t="shared" si="2"/>
        <v>104</v>
      </c>
      <c r="CM32" s="226">
        <f t="shared" si="2"/>
        <v>98</v>
      </c>
      <c r="CN32" s="227">
        <f t="shared" si="2"/>
        <v>249</v>
      </c>
      <c r="CO32" s="227">
        <f t="shared" si="2"/>
        <v>260.06832105492708</v>
      </c>
      <c r="CP32" s="227">
        <f t="shared" si="2"/>
        <v>236.78209414322544</v>
      </c>
      <c r="CQ32" s="227">
        <f t="shared" si="2"/>
        <v>226.27217713176015</v>
      </c>
      <c r="CR32" s="226">
        <v>13</v>
      </c>
      <c r="CS32" s="226">
        <v>70</v>
      </c>
      <c r="CT32" s="226">
        <v>76</v>
      </c>
      <c r="CU32" s="226">
        <v>67</v>
      </c>
      <c r="CV32" s="227">
        <f t="shared" si="8"/>
        <v>202</v>
      </c>
      <c r="CW32" s="227">
        <f>CV32*(1+('[13]GROWTH (YoY)'!AR32/100))</f>
        <v>219.06832105492711</v>
      </c>
      <c r="CX32" s="227">
        <f>CW32*(1+('[13]GROWTH (YoY)'!AS32/100))</f>
        <v>192.78209414322544</v>
      </c>
      <c r="CY32" s="227">
        <f>CX32*(1+('[13]GROWTH (YoY)'!AT32/100))</f>
        <v>180.27217713176015</v>
      </c>
      <c r="CZ32" s="226">
        <v>25</v>
      </c>
      <c r="DA32" s="226">
        <v>32</v>
      </c>
      <c r="DB32" s="226">
        <v>28</v>
      </c>
      <c r="DC32" s="226">
        <v>31</v>
      </c>
      <c r="DD32" s="227">
        <v>47</v>
      </c>
      <c r="DE32" s="227">
        <v>41</v>
      </c>
      <c r="DF32" s="227">
        <v>44</v>
      </c>
      <c r="DG32" s="227">
        <v>46</v>
      </c>
      <c r="DH32" s="226">
        <v>0</v>
      </c>
      <c r="DI32" s="226">
        <v>0</v>
      </c>
      <c r="DJ32" s="226">
        <v>0</v>
      </c>
      <c r="DK32" s="226">
        <v>0</v>
      </c>
      <c r="DL32" s="227">
        <v>0</v>
      </c>
      <c r="DM32" s="227">
        <v>0</v>
      </c>
      <c r="DN32" s="227">
        <v>0</v>
      </c>
      <c r="DO32" s="227">
        <v>0</v>
      </c>
      <c r="DP32" s="376">
        <f t="shared" si="22"/>
        <v>0</v>
      </c>
      <c r="DQ32" s="226">
        <f t="shared" si="22"/>
        <v>147</v>
      </c>
      <c r="DR32" s="226">
        <f t="shared" si="22"/>
        <v>166</v>
      </c>
      <c r="DS32" s="226">
        <f t="shared" si="22"/>
        <v>139</v>
      </c>
      <c r="DT32" s="227">
        <f t="shared" si="22"/>
        <v>0</v>
      </c>
      <c r="DU32" s="227">
        <f t="shared" si="22"/>
        <v>9.9316789450729175</v>
      </c>
      <c r="DV32" s="227">
        <f t="shared" si="22"/>
        <v>0.2179058567745642</v>
      </c>
      <c r="DW32" s="227">
        <f t="shared" si="22"/>
        <v>-3.2721771317601451</v>
      </c>
      <c r="DX32" s="377">
        <f t="shared" si="9"/>
        <v>0.26923076923076922</v>
      </c>
      <c r="DY32" s="377">
        <f t="shared" si="9"/>
        <v>0.25513196480938416</v>
      </c>
      <c r="DZ32" s="377">
        <f t="shared" si="9"/>
        <v>0.25675675675675674</v>
      </c>
      <c r="EA32" s="377">
        <f t="shared" si="9"/>
        <v>0.254601226993865</v>
      </c>
      <c r="EB32" s="378">
        <f t="shared" si="9"/>
        <v>0.25513196480938416</v>
      </c>
      <c r="EC32" s="378">
        <f t="shared" si="9"/>
        <v>0.25675675675675674</v>
      </c>
      <c r="ED32" s="378">
        <f t="shared" si="9"/>
        <v>0.254601226993865</v>
      </c>
      <c r="EE32" s="378">
        <f t="shared" si="9"/>
        <v>0.25573770491803277</v>
      </c>
      <c r="EG32" s="226">
        <v>3</v>
      </c>
      <c r="EH32" s="226">
        <v>1</v>
      </c>
      <c r="EI32" s="226">
        <v>2</v>
      </c>
      <c r="EJ32" s="226">
        <v>1</v>
      </c>
      <c r="EK32" s="226">
        <v>14</v>
      </c>
      <c r="EL32" s="226">
        <v>103</v>
      </c>
      <c r="EM32" s="226">
        <v>71</v>
      </c>
      <c r="EN32" s="379">
        <f t="shared" si="10"/>
        <v>0.33333333333333331</v>
      </c>
      <c r="EO32" s="226">
        <f t="shared" si="11"/>
        <v>50</v>
      </c>
      <c r="EP32" s="379">
        <f t="shared" si="12"/>
        <v>4.666666666666667</v>
      </c>
      <c r="EQ32" s="226">
        <f t="shared" si="13"/>
        <v>135922.33009708737</v>
      </c>
      <c r="ER32" s="226">
        <f t="shared" si="14"/>
        <v>1173.7089201877934</v>
      </c>
      <c r="ES32" s="292"/>
      <c r="ET32" s="227">
        <v>52</v>
      </c>
      <c r="EU32" s="227">
        <v>25</v>
      </c>
      <c r="EV32" s="227">
        <v>27</v>
      </c>
      <c r="EW32" s="227">
        <v>8</v>
      </c>
      <c r="EX32" s="227">
        <v>78</v>
      </c>
      <c r="EY32" s="227">
        <v>514</v>
      </c>
      <c r="EZ32" s="227">
        <v>439</v>
      </c>
      <c r="FA32" s="380">
        <f t="shared" si="23"/>
        <v>0.48076923076923078</v>
      </c>
      <c r="FB32" s="228">
        <f t="shared" si="24"/>
        <v>29.629629629629626</v>
      </c>
      <c r="FC32" s="380">
        <f t="shared" si="25"/>
        <v>1.5</v>
      </c>
      <c r="FD32" s="227">
        <f t="shared" si="26"/>
        <v>151750.97276264592</v>
      </c>
      <c r="FE32" s="227">
        <f t="shared" si="27"/>
        <v>1518.602885345482</v>
      </c>
      <c r="FF32" s="227">
        <v>35</v>
      </c>
      <c r="FG32" s="228">
        <f t="shared" si="20"/>
        <v>2.8571428571428572</v>
      </c>
      <c r="FH32" s="227">
        <v>1</v>
      </c>
      <c r="FI32" s="227">
        <v>35</v>
      </c>
      <c r="FJ32" s="227">
        <v>1</v>
      </c>
      <c r="FK32" s="227">
        <f t="shared" si="5"/>
        <v>33</v>
      </c>
      <c r="FL32" s="227">
        <v>2</v>
      </c>
      <c r="FM32" s="227">
        <f t="shared" si="6"/>
        <v>31</v>
      </c>
      <c r="FZ32" s="229"/>
      <c r="GA32" s="229"/>
      <c r="GB32" s="229"/>
      <c r="GC32" s="229"/>
      <c r="GD32" s="229"/>
    </row>
    <row r="33" spans="1:186" s="368" customFormat="1">
      <c r="A33" s="287" t="s">
        <v>83</v>
      </c>
      <c r="B33" s="369" t="s">
        <v>84</v>
      </c>
      <c r="C33" s="287" t="s">
        <v>85</v>
      </c>
      <c r="D33" s="370" t="s">
        <v>3123</v>
      </c>
      <c r="E33" s="369" t="s">
        <v>86</v>
      </c>
      <c r="F33" s="370">
        <v>30</v>
      </c>
      <c r="G33" s="371" t="s">
        <v>157</v>
      </c>
      <c r="H33" s="371" t="s">
        <v>158</v>
      </c>
      <c r="I33" s="370" t="s">
        <v>119</v>
      </c>
      <c r="J33" s="371" t="s">
        <v>120</v>
      </c>
      <c r="K33" s="370" t="s">
        <v>102</v>
      </c>
      <c r="L33" s="371" t="s">
        <v>104</v>
      </c>
      <c r="M33" s="371" t="s">
        <v>3124</v>
      </c>
      <c r="N33" s="372">
        <v>1</v>
      </c>
      <c r="O33" s="373">
        <v>14</v>
      </c>
      <c r="P33" s="373">
        <v>21</v>
      </c>
      <c r="Q33" s="373">
        <v>20</v>
      </c>
      <c r="R33" s="373">
        <v>20</v>
      </c>
      <c r="S33" s="374">
        <v>21</v>
      </c>
      <c r="T33" s="374">
        <v>20</v>
      </c>
      <c r="U33" s="374">
        <v>20</v>
      </c>
      <c r="V33" s="374">
        <v>20</v>
      </c>
      <c r="W33" s="373">
        <v>5</v>
      </c>
      <c r="X33" s="373">
        <v>6</v>
      </c>
      <c r="Y33" s="373">
        <v>6</v>
      </c>
      <c r="Z33" s="373">
        <v>6</v>
      </c>
      <c r="AA33" s="374">
        <v>6</v>
      </c>
      <c r="AB33" s="374">
        <v>6</v>
      </c>
      <c r="AC33" s="374">
        <v>6</v>
      </c>
      <c r="AD33" s="374">
        <v>6</v>
      </c>
      <c r="AE33" s="373">
        <v>0</v>
      </c>
      <c r="AF33" s="373">
        <v>0</v>
      </c>
      <c r="AG33" s="373">
        <v>0</v>
      </c>
      <c r="AH33" s="373">
        <v>0</v>
      </c>
      <c r="AI33" s="374">
        <v>0</v>
      </c>
      <c r="AJ33" s="374">
        <v>0</v>
      </c>
      <c r="AK33" s="374">
        <v>0</v>
      </c>
      <c r="AL33" s="374">
        <v>0</v>
      </c>
      <c r="AM33" s="226">
        <v>10</v>
      </c>
      <c r="AN33" s="226">
        <v>15</v>
      </c>
      <c r="AO33" s="226">
        <v>14</v>
      </c>
      <c r="AP33" s="226">
        <v>14</v>
      </c>
      <c r="AQ33" s="227">
        <v>15</v>
      </c>
      <c r="AR33" s="227">
        <v>14</v>
      </c>
      <c r="AS33" s="227">
        <v>14</v>
      </c>
      <c r="AT33" s="227">
        <v>14</v>
      </c>
      <c r="AU33" s="226">
        <v>0</v>
      </c>
      <c r="AV33" s="226">
        <v>0</v>
      </c>
      <c r="AW33" s="226">
        <v>0</v>
      </c>
      <c r="AX33" s="226">
        <v>0</v>
      </c>
      <c r="AY33" s="227">
        <v>0</v>
      </c>
      <c r="AZ33" s="227">
        <v>0</v>
      </c>
      <c r="BA33" s="227">
        <v>0</v>
      </c>
      <c r="BB33" s="227">
        <v>0</v>
      </c>
      <c r="BC33" s="226">
        <f t="shared" si="7"/>
        <v>10</v>
      </c>
      <c r="BD33" s="226">
        <f t="shared" si="7"/>
        <v>15</v>
      </c>
      <c r="BE33" s="226">
        <f t="shared" si="0"/>
        <v>14</v>
      </c>
      <c r="BF33" s="226">
        <f t="shared" si="0"/>
        <v>14</v>
      </c>
      <c r="BG33" s="218">
        <f t="shared" si="0"/>
        <v>15</v>
      </c>
      <c r="BH33" s="218">
        <f t="shared" si="0"/>
        <v>14</v>
      </c>
      <c r="BI33" s="218">
        <f t="shared" si="0"/>
        <v>14</v>
      </c>
      <c r="BJ33" s="218">
        <f t="shared" si="0"/>
        <v>14</v>
      </c>
      <c r="BK33" s="226">
        <f t="shared" si="21"/>
        <v>0</v>
      </c>
      <c r="BL33" s="226">
        <f t="shared" si="21"/>
        <v>0</v>
      </c>
      <c r="BM33" s="226">
        <f t="shared" si="21"/>
        <v>0</v>
      </c>
      <c r="BN33" s="226">
        <f t="shared" si="21"/>
        <v>0</v>
      </c>
      <c r="BO33" s="227">
        <f t="shared" si="21"/>
        <v>0</v>
      </c>
      <c r="BP33" s="227">
        <f t="shared" si="21"/>
        <v>0</v>
      </c>
      <c r="BQ33" s="227">
        <f t="shared" si="21"/>
        <v>0</v>
      </c>
      <c r="BR33" s="227">
        <f t="shared" si="21"/>
        <v>0</v>
      </c>
      <c r="BS33" s="226">
        <v>0</v>
      </c>
      <c r="BT33" s="226">
        <v>0</v>
      </c>
      <c r="BU33" s="226">
        <v>0</v>
      </c>
      <c r="BV33" s="226">
        <v>0</v>
      </c>
      <c r="BW33" s="227">
        <v>0</v>
      </c>
      <c r="BX33" s="227">
        <v>0</v>
      </c>
      <c r="BY33" s="227">
        <v>0</v>
      </c>
      <c r="BZ33" s="227">
        <v>0</v>
      </c>
      <c r="CA33" s="226">
        <v>0</v>
      </c>
      <c r="CB33" s="226">
        <f>IFERROR(VLOOKUP($G33,[12]ITEM!$B$2:$AC$939,26,0),0)</f>
        <v>0</v>
      </c>
      <c r="CC33" s="226">
        <f>IFERROR(VLOOKUP($G33,[12]ITEM!$B$2:$AC$939,27,0),0)</f>
        <v>0</v>
      </c>
      <c r="CD33" s="226">
        <f>IFERROR(VLOOKUP($G33,[12]ITEM!$B$2:$AC$939,28,0),0)</f>
        <v>0</v>
      </c>
      <c r="CE33" s="227">
        <v>0</v>
      </c>
      <c r="CF33" s="227">
        <v>0</v>
      </c>
      <c r="CG33" s="227">
        <v>0</v>
      </c>
      <c r="CH33" s="227">
        <v>0</v>
      </c>
      <c r="CI33" s="375"/>
      <c r="CJ33" s="226">
        <f t="shared" si="2"/>
        <v>9</v>
      </c>
      <c r="CK33" s="226">
        <f t="shared" si="2"/>
        <v>12</v>
      </c>
      <c r="CL33" s="226">
        <f t="shared" si="2"/>
        <v>12</v>
      </c>
      <c r="CM33" s="226">
        <f t="shared" si="2"/>
        <v>12</v>
      </c>
      <c r="CN33" s="227">
        <f t="shared" si="2"/>
        <v>15</v>
      </c>
      <c r="CO33" s="227">
        <f t="shared" si="2"/>
        <v>14.821970366005978</v>
      </c>
      <c r="CP33" s="227">
        <f t="shared" si="2"/>
        <v>14.776503053872375</v>
      </c>
      <c r="CQ33" s="227">
        <f t="shared" si="2"/>
        <v>14.728102911307314</v>
      </c>
      <c r="CR33" s="226">
        <v>8</v>
      </c>
      <c r="CS33" s="226">
        <v>10</v>
      </c>
      <c r="CT33" s="226">
        <v>10</v>
      </c>
      <c r="CU33" s="226">
        <v>10</v>
      </c>
      <c r="CV33" s="227">
        <f t="shared" si="8"/>
        <v>14</v>
      </c>
      <c r="CW33" s="227">
        <f>CV33*(1+('[13]GROWTH (YoY)'!AR33/100))</f>
        <v>13.821970366005978</v>
      </c>
      <c r="CX33" s="227">
        <f>CW33*(1+('[13]GROWTH (YoY)'!AS33/100))</f>
        <v>13.776503053872375</v>
      </c>
      <c r="CY33" s="227">
        <f>CX33*(1+('[13]GROWTH (YoY)'!AT33/100))</f>
        <v>13.728102911307314</v>
      </c>
      <c r="CZ33" s="226">
        <v>1</v>
      </c>
      <c r="DA33" s="226">
        <v>2</v>
      </c>
      <c r="DB33" s="226">
        <v>2</v>
      </c>
      <c r="DC33" s="226">
        <v>2</v>
      </c>
      <c r="DD33" s="227">
        <v>1</v>
      </c>
      <c r="DE33" s="227">
        <v>1</v>
      </c>
      <c r="DF33" s="227">
        <v>1</v>
      </c>
      <c r="DG33" s="227">
        <v>1</v>
      </c>
      <c r="DH33" s="226">
        <v>0</v>
      </c>
      <c r="DI33" s="226">
        <v>0</v>
      </c>
      <c r="DJ33" s="226">
        <v>0</v>
      </c>
      <c r="DK33" s="226">
        <v>0</v>
      </c>
      <c r="DL33" s="227">
        <v>0</v>
      </c>
      <c r="DM33" s="227">
        <v>0</v>
      </c>
      <c r="DN33" s="227">
        <v>0</v>
      </c>
      <c r="DO33" s="227">
        <v>0</v>
      </c>
      <c r="DP33" s="376">
        <f t="shared" si="22"/>
        <v>1</v>
      </c>
      <c r="DQ33" s="226">
        <f t="shared" si="22"/>
        <v>3</v>
      </c>
      <c r="DR33" s="226">
        <f t="shared" si="22"/>
        <v>2</v>
      </c>
      <c r="DS33" s="226">
        <f t="shared" si="22"/>
        <v>2</v>
      </c>
      <c r="DT33" s="227">
        <f t="shared" si="22"/>
        <v>0</v>
      </c>
      <c r="DU33" s="227">
        <f t="shared" si="22"/>
        <v>-0.82197036600597784</v>
      </c>
      <c r="DV33" s="227">
        <f t="shared" si="22"/>
        <v>-0.77650305387237495</v>
      </c>
      <c r="DW33" s="227">
        <f t="shared" si="22"/>
        <v>-0.72810291130731386</v>
      </c>
      <c r="DX33" s="377">
        <f t="shared" si="9"/>
        <v>0.35714285714285715</v>
      </c>
      <c r="DY33" s="377">
        <f t="shared" si="9"/>
        <v>0.2857142857142857</v>
      </c>
      <c r="DZ33" s="377">
        <f t="shared" si="9"/>
        <v>0.3</v>
      </c>
      <c r="EA33" s="377">
        <f t="shared" si="9"/>
        <v>0.3</v>
      </c>
      <c r="EB33" s="378">
        <f t="shared" si="9"/>
        <v>0.2857142857142857</v>
      </c>
      <c r="EC33" s="378">
        <f t="shared" si="9"/>
        <v>0.3</v>
      </c>
      <c r="ED33" s="378">
        <f t="shared" si="9"/>
        <v>0.3</v>
      </c>
      <c r="EE33" s="378">
        <f t="shared" si="9"/>
        <v>0.3</v>
      </c>
      <c r="EG33" s="226">
        <v>2</v>
      </c>
      <c r="EH33" s="226">
        <v>1</v>
      </c>
      <c r="EI33" s="226">
        <v>1</v>
      </c>
      <c r="EJ33" s="226">
        <v>0</v>
      </c>
      <c r="EK33" s="226">
        <v>2</v>
      </c>
      <c r="EL33" s="226">
        <v>12</v>
      </c>
      <c r="EM33" s="226">
        <v>12</v>
      </c>
      <c r="EN33" s="379">
        <f t="shared" si="10"/>
        <v>0.5</v>
      </c>
      <c r="EO33" s="226">
        <f t="shared" si="11"/>
        <v>0</v>
      </c>
      <c r="EP33" s="379">
        <f t="shared" si="12"/>
        <v>1</v>
      </c>
      <c r="EQ33" s="226">
        <f t="shared" si="13"/>
        <v>166666.66666666666</v>
      </c>
      <c r="ER33" s="226">
        <f t="shared" si="14"/>
        <v>0</v>
      </c>
      <c r="ES33" s="292"/>
      <c r="ET33" s="227">
        <v>0</v>
      </c>
      <c r="EU33" s="227">
        <v>0</v>
      </c>
      <c r="EV33" s="227">
        <v>0</v>
      </c>
      <c r="EW33" s="227">
        <v>0</v>
      </c>
      <c r="EX33" s="227">
        <v>0</v>
      </c>
      <c r="EY33" s="227">
        <v>5</v>
      </c>
      <c r="EZ33" s="227">
        <v>4</v>
      </c>
      <c r="FA33" s="380">
        <f t="shared" si="23"/>
        <v>0</v>
      </c>
      <c r="FB33" s="228">
        <f t="shared" si="24"/>
        <v>0</v>
      </c>
      <c r="FC33" s="380">
        <f t="shared" si="25"/>
        <v>0</v>
      </c>
      <c r="FD33" s="227">
        <f t="shared" si="26"/>
        <v>0</v>
      </c>
      <c r="FE33" s="227">
        <f t="shared" si="27"/>
        <v>0</v>
      </c>
      <c r="FF33" s="227">
        <v>12</v>
      </c>
      <c r="FG33" s="228">
        <f t="shared" si="20"/>
        <v>0</v>
      </c>
      <c r="FH33" s="227">
        <v>0</v>
      </c>
      <c r="FI33" s="227">
        <v>12</v>
      </c>
      <c r="FJ33" s="227">
        <v>0</v>
      </c>
      <c r="FK33" s="227">
        <f t="shared" si="5"/>
        <v>12</v>
      </c>
      <c r="FL33" s="227">
        <v>1</v>
      </c>
      <c r="FM33" s="227">
        <f t="shared" si="6"/>
        <v>11</v>
      </c>
      <c r="FZ33" s="229"/>
      <c r="GA33" s="229"/>
      <c r="GB33" s="229"/>
      <c r="GC33" s="229"/>
      <c r="GD33" s="229"/>
    </row>
    <row r="34" spans="1:186" s="368" customFormat="1">
      <c r="A34" s="285" t="s">
        <v>83</v>
      </c>
      <c r="B34" s="291" t="s">
        <v>84</v>
      </c>
      <c r="C34" s="285" t="s">
        <v>85</v>
      </c>
      <c r="D34" s="382" t="s">
        <v>3123</v>
      </c>
      <c r="E34" s="291" t="s">
        <v>86</v>
      </c>
      <c r="F34" s="382">
        <v>31</v>
      </c>
      <c r="G34" s="381" t="s">
        <v>159</v>
      </c>
      <c r="H34" s="381" t="s">
        <v>160</v>
      </c>
      <c r="I34" s="382" t="s">
        <v>161</v>
      </c>
      <c r="J34" s="381" t="s">
        <v>162</v>
      </c>
      <c r="K34" s="382" t="s">
        <v>113</v>
      </c>
      <c r="L34" s="381" t="s">
        <v>163</v>
      </c>
      <c r="M34" s="381" t="s">
        <v>3124</v>
      </c>
      <c r="N34" s="372">
        <v>1</v>
      </c>
      <c r="O34" s="373">
        <v>2478</v>
      </c>
      <c r="P34" s="373">
        <v>3107</v>
      </c>
      <c r="Q34" s="373">
        <v>3163</v>
      </c>
      <c r="R34" s="373">
        <v>3021</v>
      </c>
      <c r="S34" s="374">
        <v>2996</v>
      </c>
      <c r="T34" s="374">
        <v>3051</v>
      </c>
      <c r="U34" s="374">
        <v>3023</v>
      </c>
      <c r="V34" s="374">
        <v>3270</v>
      </c>
      <c r="W34" s="373">
        <v>641</v>
      </c>
      <c r="X34" s="373">
        <v>751</v>
      </c>
      <c r="Y34" s="373">
        <v>765</v>
      </c>
      <c r="Z34" s="373">
        <v>731</v>
      </c>
      <c r="AA34" s="374">
        <v>791</v>
      </c>
      <c r="AB34" s="374">
        <v>805</v>
      </c>
      <c r="AC34" s="374">
        <v>798</v>
      </c>
      <c r="AD34" s="374">
        <v>863</v>
      </c>
      <c r="AE34" s="373">
        <v>35</v>
      </c>
      <c r="AF34" s="373">
        <v>33</v>
      </c>
      <c r="AG34" s="373">
        <v>32</v>
      </c>
      <c r="AH34" s="373">
        <v>34</v>
      </c>
      <c r="AI34" s="374">
        <v>30</v>
      </c>
      <c r="AJ34" s="374">
        <v>33</v>
      </c>
      <c r="AK34" s="374">
        <v>37</v>
      </c>
      <c r="AL34" s="374">
        <v>33</v>
      </c>
      <c r="AM34" s="222">
        <v>1837</v>
      </c>
      <c r="AN34" s="222">
        <v>2355</v>
      </c>
      <c r="AO34" s="222">
        <v>2398</v>
      </c>
      <c r="AP34" s="222">
        <v>2291</v>
      </c>
      <c r="AQ34" s="218">
        <v>2205</v>
      </c>
      <c r="AR34" s="218">
        <v>2246</v>
      </c>
      <c r="AS34" s="218">
        <v>2225</v>
      </c>
      <c r="AT34" s="218">
        <v>2407</v>
      </c>
      <c r="AU34" s="222">
        <v>61</v>
      </c>
      <c r="AV34" s="222">
        <v>76</v>
      </c>
      <c r="AW34" s="222">
        <v>78</v>
      </c>
      <c r="AX34" s="222">
        <v>72</v>
      </c>
      <c r="AY34" s="218">
        <v>71</v>
      </c>
      <c r="AZ34" s="218">
        <v>73</v>
      </c>
      <c r="BA34" s="218">
        <v>69</v>
      </c>
      <c r="BB34" s="218">
        <v>76</v>
      </c>
      <c r="BC34" s="222">
        <f t="shared" si="7"/>
        <v>3017</v>
      </c>
      <c r="BD34" s="222">
        <f t="shared" si="7"/>
        <v>3794.9999998000003</v>
      </c>
      <c r="BE34" s="222">
        <f t="shared" si="0"/>
        <v>3518.8995356170362</v>
      </c>
      <c r="BF34" s="222">
        <f t="shared" si="0"/>
        <v>3826.667054</v>
      </c>
      <c r="BG34" s="218">
        <f t="shared" si="0"/>
        <v>3649</v>
      </c>
      <c r="BH34" s="218">
        <f t="shared" si="0"/>
        <v>3697</v>
      </c>
      <c r="BI34" s="218">
        <f t="shared" si="0"/>
        <v>3823</v>
      </c>
      <c r="BJ34" s="218">
        <f t="shared" si="0"/>
        <v>3963</v>
      </c>
      <c r="BK34" s="222">
        <f t="shared" si="21"/>
        <v>-1241</v>
      </c>
      <c r="BL34" s="222">
        <f t="shared" si="21"/>
        <v>-1515.9999998000001</v>
      </c>
      <c r="BM34" s="222">
        <f t="shared" si="21"/>
        <v>-1198.8995356170365</v>
      </c>
      <c r="BN34" s="222">
        <f t="shared" si="21"/>
        <v>-1607.667054</v>
      </c>
      <c r="BO34" s="218">
        <f t="shared" si="21"/>
        <v>-1515</v>
      </c>
      <c r="BP34" s="218">
        <f t="shared" si="21"/>
        <v>-1524</v>
      </c>
      <c r="BQ34" s="218">
        <f t="shared" si="21"/>
        <v>-1667</v>
      </c>
      <c r="BR34" s="218">
        <f t="shared" si="21"/>
        <v>-1632</v>
      </c>
      <c r="BS34" s="222">
        <v>0</v>
      </c>
      <c r="BT34" s="222">
        <v>1</v>
      </c>
      <c r="BU34" s="222">
        <v>1</v>
      </c>
      <c r="BV34" s="222">
        <v>1</v>
      </c>
      <c r="BW34" s="218">
        <v>2</v>
      </c>
      <c r="BX34" s="218">
        <v>2</v>
      </c>
      <c r="BY34" s="218">
        <v>3</v>
      </c>
      <c r="BZ34" s="218">
        <v>3</v>
      </c>
      <c r="CA34" s="222">
        <v>1241</v>
      </c>
      <c r="CB34" s="222">
        <f>IFERROR(VLOOKUP($G34,[12]ITEM!$B$2:$AC$939,26,0),0)</f>
        <v>1516.9999998000001</v>
      </c>
      <c r="CC34" s="222">
        <f>IFERROR(VLOOKUP($G34,[12]ITEM!$B$2:$AC$939,27,0),0)</f>
        <v>1199.8995356170365</v>
      </c>
      <c r="CD34" s="222">
        <f>IFERROR(VLOOKUP($G34,[12]ITEM!$B$2:$AC$939,28,0),0)</f>
        <v>1608.667054</v>
      </c>
      <c r="CE34" s="218">
        <v>1517</v>
      </c>
      <c r="CF34" s="218">
        <v>1526</v>
      </c>
      <c r="CG34" s="218">
        <v>1670</v>
      </c>
      <c r="CH34" s="218">
        <v>1635</v>
      </c>
      <c r="CI34" s="375"/>
      <c r="CJ34" s="222">
        <f t="shared" si="2"/>
        <v>3017</v>
      </c>
      <c r="CK34" s="222">
        <f t="shared" si="2"/>
        <v>3667</v>
      </c>
      <c r="CL34" s="222">
        <f t="shared" si="2"/>
        <v>3619</v>
      </c>
      <c r="CM34" s="222">
        <f t="shared" si="2"/>
        <v>3555</v>
      </c>
      <c r="CN34" s="218">
        <f t="shared" si="2"/>
        <v>3649</v>
      </c>
      <c r="CO34" s="218">
        <f t="shared" si="2"/>
        <v>3685.6812388507974</v>
      </c>
      <c r="CP34" s="218">
        <f t="shared" si="2"/>
        <v>3667.3203295881431</v>
      </c>
      <c r="CQ34" s="218">
        <f t="shared" si="2"/>
        <v>3958.4199297791479</v>
      </c>
      <c r="CR34" s="222">
        <v>2333</v>
      </c>
      <c r="CS34" s="222">
        <v>2879</v>
      </c>
      <c r="CT34" s="222">
        <v>2932</v>
      </c>
      <c r="CU34" s="222">
        <v>2800</v>
      </c>
      <c r="CV34" s="218">
        <f t="shared" si="8"/>
        <v>3440</v>
      </c>
      <c r="CW34" s="218">
        <f>CV34*(1+('[13]GROWTH (YoY)'!AR34/100))</f>
        <v>3502.6812388507974</v>
      </c>
      <c r="CX34" s="218">
        <f>CW34*(1+('[13]GROWTH (YoY)'!AS34/100))</f>
        <v>3470.3203295881431</v>
      </c>
      <c r="CY34" s="218">
        <f>CX34*(1+('[13]GROWTH (YoY)'!AT34/100))</f>
        <v>3754.4199297791479</v>
      </c>
      <c r="CZ34" s="222">
        <v>684</v>
      </c>
      <c r="DA34" s="222">
        <v>788</v>
      </c>
      <c r="DB34" s="222">
        <v>687</v>
      </c>
      <c r="DC34" s="222">
        <v>755</v>
      </c>
      <c r="DD34" s="218">
        <v>209</v>
      </c>
      <c r="DE34" s="218">
        <v>183</v>
      </c>
      <c r="DF34" s="218">
        <v>197</v>
      </c>
      <c r="DG34" s="218">
        <v>204</v>
      </c>
      <c r="DH34" s="222">
        <v>0</v>
      </c>
      <c r="DI34" s="222">
        <v>0</v>
      </c>
      <c r="DJ34" s="222">
        <v>0</v>
      </c>
      <c r="DK34" s="222">
        <v>0</v>
      </c>
      <c r="DL34" s="218">
        <v>0</v>
      </c>
      <c r="DM34" s="218">
        <v>0</v>
      </c>
      <c r="DN34" s="218">
        <v>0</v>
      </c>
      <c r="DO34" s="218">
        <v>0</v>
      </c>
      <c r="DP34" s="383">
        <f t="shared" si="22"/>
        <v>0</v>
      </c>
      <c r="DQ34" s="222">
        <f t="shared" si="22"/>
        <v>127.9999998000003</v>
      </c>
      <c r="DR34" s="222">
        <f t="shared" si="22"/>
        <v>-100.10046438296376</v>
      </c>
      <c r="DS34" s="222">
        <f t="shared" si="22"/>
        <v>271.66705400000001</v>
      </c>
      <c r="DT34" s="218">
        <f t="shared" si="22"/>
        <v>0</v>
      </c>
      <c r="DU34" s="218">
        <f t="shared" si="22"/>
        <v>11.318761149202601</v>
      </c>
      <c r="DV34" s="218">
        <f t="shared" si="22"/>
        <v>155.67967041185693</v>
      </c>
      <c r="DW34" s="218">
        <f t="shared" si="22"/>
        <v>4.5800702208521216</v>
      </c>
      <c r="DX34" s="384">
        <f t="shared" si="9"/>
        <v>0.25867635189669086</v>
      </c>
      <c r="DY34" s="384">
        <f t="shared" si="9"/>
        <v>0.24171226263276471</v>
      </c>
      <c r="DZ34" s="384">
        <f t="shared" si="9"/>
        <v>0.24185899462535568</v>
      </c>
      <c r="EA34" s="384">
        <f t="shared" si="9"/>
        <v>0.24197285666997684</v>
      </c>
      <c r="EB34" s="385">
        <f t="shared" si="9"/>
        <v>0.26401869158878505</v>
      </c>
      <c r="EC34" s="385">
        <f t="shared" si="9"/>
        <v>0.26384791871517538</v>
      </c>
      <c r="ED34" s="385">
        <f t="shared" si="9"/>
        <v>0.26397618260006617</v>
      </c>
      <c r="EE34" s="385">
        <f t="shared" si="9"/>
        <v>0.26391437308868504</v>
      </c>
      <c r="EG34" s="222">
        <v>56</v>
      </c>
      <c r="EH34" s="222">
        <v>17</v>
      </c>
      <c r="EI34" s="222">
        <v>39</v>
      </c>
      <c r="EJ34" s="222">
        <v>3</v>
      </c>
      <c r="EK34" s="222">
        <v>26</v>
      </c>
      <c r="EL34" s="222">
        <v>708</v>
      </c>
      <c r="EM34" s="222">
        <v>394</v>
      </c>
      <c r="EN34" s="386">
        <f t="shared" si="10"/>
        <v>0.30357142857142855</v>
      </c>
      <c r="EO34" s="222">
        <f t="shared" si="11"/>
        <v>7.6923076923076925</v>
      </c>
      <c r="EP34" s="386">
        <f t="shared" si="12"/>
        <v>0.4642857142857143</v>
      </c>
      <c r="EQ34" s="222">
        <f t="shared" si="13"/>
        <v>36723.163841807909</v>
      </c>
      <c r="ER34" s="222">
        <f t="shared" si="14"/>
        <v>634.51776649746193</v>
      </c>
      <c r="ES34" s="292"/>
      <c r="ET34" s="218">
        <v>196</v>
      </c>
      <c r="EU34" s="218">
        <v>95</v>
      </c>
      <c r="EV34" s="218">
        <v>101</v>
      </c>
      <c r="EW34" s="218">
        <v>22</v>
      </c>
      <c r="EX34" s="218">
        <v>331</v>
      </c>
      <c r="EY34" s="218">
        <v>1748</v>
      </c>
      <c r="EZ34" s="218">
        <v>1534</v>
      </c>
      <c r="FA34" s="387">
        <f t="shared" si="23"/>
        <v>0.48469387755102039</v>
      </c>
      <c r="FB34" s="221">
        <f t="shared" si="24"/>
        <v>21.782178217821784</v>
      </c>
      <c r="FC34" s="387">
        <f t="shared" si="25"/>
        <v>1.6887755102040816</v>
      </c>
      <c r="FD34" s="218">
        <f t="shared" si="26"/>
        <v>189359.26773455378</v>
      </c>
      <c r="FE34" s="218">
        <f t="shared" si="27"/>
        <v>1195.1325510647546</v>
      </c>
      <c r="FF34" s="218">
        <v>2221</v>
      </c>
      <c r="FG34" s="221">
        <f t="shared" si="20"/>
        <v>3.1967582170193602</v>
      </c>
      <c r="FH34" s="218">
        <v>71</v>
      </c>
      <c r="FI34" s="218">
        <v>2221</v>
      </c>
      <c r="FJ34" s="218">
        <v>-562</v>
      </c>
      <c r="FK34" s="218">
        <f t="shared" si="5"/>
        <v>2712</v>
      </c>
      <c r="FL34" s="218">
        <v>144</v>
      </c>
      <c r="FM34" s="218">
        <f t="shared" si="6"/>
        <v>2568</v>
      </c>
      <c r="FZ34" s="229"/>
      <c r="GA34" s="229"/>
      <c r="GB34" s="229"/>
      <c r="GC34" s="229"/>
      <c r="GD34" s="229"/>
    </row>
    <row r="35" spans="1:186" s="368" customFormat="1">
      <c r="A35" s="285" t="s">
        <v>83</v>
      </c>
      <c r="B35" s="291" t="s">
        <v>84</v>
      </c>
      <c r="C35" s="285" t="s">
        <v>85</v>
      </c>
      <c r="D35" s="382" t="s">
        <v>3123</v>
      </c>
      <c r="E35" s="291" t="s">
        <v>86</v>
      </c>
      <c r="F35" s="382">
        <v>32</v>
      </c>
      <c r="G35" s="381" t="s">
        <v>164</v>
      </c>
      <c r="H35" s="381" t="s">
        <v>165</v>
      </c>
      <c r="I35" s="382" t="s">
        <v>166</v>
      </c>
      <c r="J35" s="381" t="s">
        <v>167</v>
      </c>
      <c r="K35" s="382" t="s">
        <v>113</v>
      </c>
      <c r="L35" s="381" t="s">
        <v>163</v>
      </c>
      <c r="M35" s="381" t="s">
        <v>3124</v>
      </c>
      <c r="N35" s="372">
        <v>1</v>
      </c>
      <c r="O35" s="373">
        <v>2593</v>
      </c>
      <c r="P35" s="373">
        <v>5385</v>
      </c>
      <c r="Q35" s="373">
        <v>5720</v>
      </c>
      <c r="R35" s="373">
        <v>6078</v>
      </c>
      <c r="S35" s="374">
        <v>5332</v>
      </c>
      <c r="T35" s="374">
        <v>5591</v>
      </c>
      <c r="U35" s="374">
        <v>5968</v>
      </c>
      <c r="V35" s="374">
        <v>6017</v>
      </c>
      <c r="W35" s="373">
        <v>820</v>
      </c>
      <c r="X35" s="373">
        <v>1218</v>
      </c>
      <c r="Y35" s="373">
        <v>1293</v>
      </c>
      <c r="Z35" s="373">
        <v>1374</v>
      </c>
      <c r="AA35" s="374">
        <v>1285</v>
      </c>
      <c r="AB35" s="374">
        <v>1336</v>
      </c>
      <c r="AC35" s="374">
        <v>1427</v>
      </c>
      <c r="AD35" s="374">
        <v>1438</v>
      </c>
      <c r="AE35" s="373">
        <v>33</v>
      </c>
      <c r="AF35" s="373">
        <v>60</v>
      </c>
      <c r="AG35" s="373">
        <v>58</v>
      </c>
      <c r="AH35" s="373">
        <v>61</v>
      </c>
      <c r="AI35" s="374">
        <v>60</v>
      </c>
      <c r="AJ35" s="374">
        <v>55</v>
      </c>
      <c r="AK35" s="374">
        <v>67</v>
      </c>
      <c r="AL35" s="374">
        <v>63</v>
      </c>
      <c r="AM35" s="222">
        <v>1773</v>
      </c>
      <c r="AN35" s="222">
        <v>4168</v>
      </c>
      <c r="AO35" s="222">
        <v>4427</v>
      </c>
      <c r="AP35" s="222">
        <v>4704</v>
      </c>
      <c r="AQ35" s="218">
        <v>4047</v>
      </c>
      <c r="AR35" s="218">
        <v>4255</v>
      </c>
      <c r="AS35" s="218">
        <v>4542</v>
      </c>
      <c r="AT35" s="218">
        <v>4578</v>
      </c>
      <c r="AU35" s="222">
        <v>146</v>
      </c>
      <c r="AV35" s="222">
        <v>326</v>
      </c>
      <c r="AW35" s="222">
        <v>350</v>
      </c>
      <c r="AX35" s="222">
        <v>374</v>
      </c>
      <c r="AY35" s="218">
        <v>316</v>
      </c>
      <c r="AZ35" s="218">
        <v>341</v>
      </c>
      <c r="BA35" s="218">
        <v>372</v>
      </c>
      <c r="BB35" s="218">
        <v>396</v>
      </c>
      <c r="BC35" s="222">
        <f t="shared" si="7"/>
        <v>1627</v>
      </c>
      <c r="BD35" s="222">
        <f t="shared" si="7"/>
        <v>3842</v>
      </c>
      <c r="BE35" s="222">
        <f t="shared" si="0"/>
        <v>4077</v>
      </c>
      <c r="BF35" s="222">
        <f t="shared" si="0"/>
        <v>4330</v>
      </c>
      <c r="BG35" s="218">
        <f t="shared" si="0"/>
        <v>3726</v>
      </c>
      <c r="BH35" s="218">
        <f t="shared" si="0"/>
        <v>3909</v>
      </c>
      <c r="BI35" s="218">
        <f t="shared" si="0"/>
        <v>4164</v>
      </c>
      <c r="BJ35" s="218">
        <f t="shared" si="0"/>
        <v>4176</v>
      </c>
      <c r="BK35" s="222">
        <f t="shared" si="21"/>
        <v>0</v>
      </c>
      <c r="BL35" s="222">
        <f t="shared" si="21"/>
        <v>0</v>
      </c>
      <c r="BM35" s="222">
        <f t="shared" si="21"/>
        <v>0</v>
      </c>
      <c r="BN35" s="222">
        <f t="shared" si="21"/>
        <v>0</v>
      </c>
      <c r="BO35" s="218">
        <f t="shared" si="21"/>
        <v>5</v>
      </c>
      <c r="BP35" s="218">
        <f t="shared" si="21"/>
        <v>5</v>
      </c>
      <c r="BQ35" s="218">
        <f t="shared" si="21"/>
        <v>6</v>
      </c>
      <c r="BR35" s="218">
        <f t="shared" si="21"/>
        <v>6</v>
      </c>
      <c r="BS35" s="222">
        <v>0</v>
      </c>
      <c r="BT35" s="222">
        <v>0</v>
      </c>
      <c r="BU35" s="222">
        <v>0</v>
      </c>
      <c r="BV35" s="222">
        <v>0</v>
      </c>
      <c r="BW35" s="218">
        <v>5</v>
      </c>
      <c r="BX35" s="218">
        <v>5</v>
      </c>
      <c r="BY35" s="218">
        <v>6</v>
      </c>
      <c r="BZ35" s="218">
        <v>6</v>
      </c>
      <c r="CA35" s="222">
        <v>0</v>
      </c>
      <c r="CB35" s="222">
        <f>IFERROR(VLOOKUP($G35,[12]ITEM!$B$2:$AC$939,26,0),0)</f>
        <v>0</v>
      </c>
      <c r="CC35" s="222">
        <f>IFERROR(VLOOKUP($G35,[12]ITEM!$B$2:$AC$939,27,0),0)</f>
        <v>0</v>
      </c>
      <c r="CD35" s="222">
        <f>IFERROR(VLOOKUP($G35,[12]ITEM!$B$2:$AC$939,28,0),0)</f>
        <v>0</v>
      </c>
      <c r="CE35" s="218">
        <v>0</v>
      </c>
      <c r="CF35" s="218">
        <v>0</v>
      </c>
      <c r="CG35" s="218">
        <v>0</v>
      </c>
      <c r="CH35" s="218">
        <v>0</v>
      </c>
      <c r="CI35" s="375"/>
      <c r="CJ35" s="222">
        <f t="shared" si="2"/>
        <v>1627</v>
      </c>
      <c r="CK35" s="222">
        <f t="shared" si="2"/>
        <v>3559</v>
      </c>
      <c r="CL35" s="222">
        <f t="shared" si="2"/>
        <v>3698</v>
      </c>
      <c r="CM35" s="222">
        <f t="shared" si="2"/>
        <v>3943</v>
      </c>
      <c r="CN35" s="218">
        <f t="shared" si="2"/>
        <v>3726</v>
      </c>
      <c r="CO35" s="218">
        <f t="shared" si="2"/>
        <v>3645.214977008538</v>
      </c>
      <c r="CP35" s="218">
        <f t="shared" si="2"/>
        <v>3909.6140795494989</v>
      </c>
      <c r="CQ35" s="218">
        <f t="shared" si="2"/>
        <v>3976.597568864971</v>
      </c>
      <c r="CR35" s="222">
        <v>1381</v>
      </c>
      <c r="CS35" s="222">
        <v>3124</v>
      </c>
      <c r="CT35" s="222">
        <v>3318</v>
      </c>
      <c r="CU35" s="222">
        <v>3526</v>
      </c>
      <c r="CV35" s="218">
        <f t="shared" si="8"/>
        <v>2204</v>
      </c>
      <c r="CW35" s="218">
        <f>CV35*(1+('[13]GROWTH (YoY)'!AR35/100))</f>
        <v>2317.214977008538</v>
      </c>
      <c r="CX35" s="218">
        <f>CW35*(1+('[13]GROWTH (YoY)'!AS35/100))</f>
        <v>2473.6140795494989</v>
      </c>
      <c r="CY35" s="218">
        <f>CX35*(1+('[13]GROWTH (YoY)'!AT35/100))</f>
        <v>2493.597568864971</v>
      </c>
      <c r="CZ35" s="222">
        <v>245</v>
      </c>
      <c r="DA35" s="222">
        <v>433</v>
      </c>
      <c r="DB35" s="222">
        <v>378</v>
      </c>
      <c r="DC35" s="222">
        <v>415</v>
      </c>
      <c r="DD35" s="218">
        <v>1520</v>
      </c>
      <c r="DE35" s="218">
        <v>1326</v>
      </c>
      <c r="DF35" s="218">
        <v>1434</v>
      </c>
      <c r="DG35" s="218">
        <v>1481</v>
      </c>
      <c r="DH35" s="222">
        <v>1</v>
      </c>
      <c r="DI35" s="222">
        <v>2</v>
      </c>
      <c r="DJ35" s="222">
        <v>2</v>
      </c>
      <c r="DK35" s="222">
        <v>2</v>
      </c>
      <c r="DL35" s="218">
        <v>2</v>
      </c>
      <c r="DM35" s="218">
        <v>2</v>
      </c>
      <c r="DN35" s="218">
        <v>2</v>
      </c>
      <c r="DO35" s="218">
        <v>2</v>
      </c>
      <c r="DP35" s="383">
        <f t="shared" si="22"/>
        <v>0</v>
      </c>
      <c r="DQ35" s="222">
        <f t="shared" si="22"/>
        <v>283</v>
      </c>
      <c r="DR35" s="222">
        <f t="shared" si="22"/>
        <v>379</v>
      </c>
      <c r="DS35" s="222">
        <f t="shared" si="22"/>
        <v>387</v>
      </c>
      <c r="DT35" s="218">
        <f t="shared" si="22"/>
        <v>0</v>
      </c>
      <c r="DU35" s="218">
        <f t="shared" si="22"/>
        <v>263.78502299146203</v>
      </c>
      <c r="DV35" s="218">
        <f t="shared" si="22"/>
        <v>254.38592045050109</v>
      </c>
      <c r="DW35" s="218">
        <f t="shared" si="22"/>
        <v>199.40243113502902</v>
      </c>
      <c r="DX35" s="384">
        <f t="shared" si="9"/>
        <v>0.31623602005399154</v>
      </c>
      <c r="DY35" s="384">
        <f t="shared" si="9"/>
        <v>0.22618384401114205</v>
      </c>
      <c r="DZ35" s="384">
        <f t="shared" si="9"/>
        <v>0.22604895104895104</v>
      </c>
      <c r="EA35" s="384">
        <f t="shared" si="9"/>
        <v>0.22606120434353405</v>
      </c>
      <c r="EB35" s="385">
        <f t="shared" si="9"/>
        <v>0.24099774943735933</v>
      </c>
      <c r="EC35" s="385">
        <f t="shared" si="9"/>
        <v>0.23895546413879448</v>
      </c>
      <c r="ED35" s="385">
        <f t="shared" si="9"/>
        <v>0.23910857908847186</v>
      </c>
      <c r="EE35" s="385">
        <f t="shared" si="9"/>
        <v>0.2389895296659465</v>
      </c>
      <c r="EG35" s="222">
        <v>128</v>
      </c>
      <c r="EH35" s="222">
        <v>69</v>
      </c>
      <c r="EI35" s="222">
        <v>59</v>
      </c>
      <c r="EJ35" s="222">
        <v>21</v>
      </c>
      <c r="EK35" s="222">
        <v>51</v>
      </c>
      <c r="EL35" s="222">
        <v>1945</v>
      </c>
      <c r="EM35" s="222">
        <v>1736</v>
      </c>
      <c r="EN35" s="386">
        <f t="shared" si="10"/>
        <v>0.5390625</v>
      </c>
      <c r="EO35" s="222">
        <f t="shared" si="11"/>
        <v>35.593220338983052</v>
      </c>
      <c r="EP35" s="386">
        <f t="shared" si="12"/>
        <v>0.3984375</v>
      </c>
      <c r="EQ35" s="222">
        <f t="shared" si="13"/>
        <v>26221.079691516708</v>
      </c>
      <c r="ER35" s="222">
        <f t="shared" si="14"/>
        <v>1008.0645161290322</v>
      </c>
      <c r="ES35" s="292"/>
      <c r="ET35" s="218">
        <v>233</v>
      </c>
      <c r="EU35" s="218">
        <v>124</v>
      </c>
      <c r="EV35" s="218">
        <v>109</v>
      </c>
      <c r="EW35" s="218">
        <v>58</v>
      </c>
      <c r="EX35" s="218">
        <v>804</v>
      </c>
      <c r="EY35" s="218">
        <v>3920</v>
      </c>
      <c r="EZ35" s="218">
        <v>3551</v>
      </c>
      <c r="FA35" s="387">
        <f t="shared" si="23"/>
        <v>0.53218884120171672</v>
      </c>
      <c r="FB35" s="221">
        <f t="shared" si="24"/>
        <v>53.211009174311933</v>
      </c>
      <c r="FC35" s="387">
        <f t="shared" si="25"/>
        <v>3.4506437768240343</v>
      </c>
      <c r="FD35" s="218">
        <f t="shared" si="26"/>
        <v>205102.04081632654</v>
      </c>
      <c r="FE35" s="218">
        <f t="shared" si="27"/>
        <v>1361.1189336337181</v>
      </c>
      <c r="FF35" s="218">
        <v>4028</v>
      </c>
      <c r="FG35" s="221">
        <f t="shared" si="20"/>
        <v>7.8202581926514396</v>
      </c>
      <c r="FH35" s="218">
        <v>315</v>
      </c>
      <c r="FI35" s="218">
        <v>4028</v>
      </c>
      <c r="FJ35" s="218">
        <v>3</v>
      </c>
      <c r="FK35" s="218">
        <f t="shared" si="5"/>
        <v>3710</v>
      </c>
      <c r="FL35" s="218">
        <v>271</v>
      </c>
      <c r="FM35" s="218">
        <f t="shared" si="6"/>
        <v>3439</v>
      </c>
      <c r="FZ35" s="229"/>
      <c r="GA35" s="229"/>
      <c r="GB35" s="229"/>
      <c r="GC35" s="229"/>
      <c r="GD35" s="229"/>
    </row>
    <row r="36" spans="1:186" s="368" customFormat="1">
      <c r="A36" s="285" t="s">
        <v>83</v>
      </c>
      <c r="B36" s="291" t="s">
        <v>84</v>
      </c>
      <c r="C36" s="285" t="s">
        <v>85</v>
      </c>
      <c r="D36" s="382" t="s">
        <v>3123</v>
      </c>
      <c r="E36" s="291" t="s">
        <v>86</v>
      </c>
      <c r="F36" s="382">
        <v>33</v>
      </c>
      <c r="G36" s="381" t="s">
        <v>168</v>
      </c>
      <c r="H36" s="381" t="s">
        <v>169</v>
      </c>
      <c r="I36" s="382" t="s">
        <v>166</v>
      </c>
      <c r="J36" s="381" t="s">
        <v>167</v>
      </c>
      <c r="K36" s="382" t="s">
        <v>113</v>
      </c>
      <c r="L36" s="381" t="s">
        <v>163</v>
      </c>
      <c r="M36" s="381" t="s">
        <v>3124</v>
      </c>
      <c r="N36" s="372">
        <v>1</v>
      </c>
      <c r="O36" s="373">
        <v>3047</v>
      </c>
      <c r="P36" s="373">
        <v>5536</v>
      </c>
      <c r="Q36" s="373">
        <v>5880</v>
      </c>
      <c r="R36" s="373">
        <v>6248</v>
      </c>
      <c r="S36" s="374">
        <v>5481</v>
      </c>
      <c r="T36" s="374">
        <v>5789</v>
      </c>
      <c r="U36" s="374">
        <v>6178</v>
      </c>
      <c r="V36" s="374">
        <v>6325</v>
      </c>
      <c r="W36" s="373">
        <v>963</v>
      </c>
      <c r="X36" s="373">
        <v>1252</v>
      </c>
      <c r="Y36" s="373">
        <v>1329</v>
      </c>
      <c r="Z36" s="373">
        <v>1413</v>
      </c>
      <c r="AA36" s="374">
        <v>1321</v>
      </c>
      <c r="AB36" s="374">
        <v>1407</v>
      </c>
      <c r="AC36" s="374">
        <v>1502</v>
      </c>
      <c r="AD36" s="374">
        <v>1538</v>
      </c>
      <c r="AE36" s="373">
        <v>39</v>
      </c>
      <c r="AF36" s="373">
        <v>55</v>
      </c>
      <c r="AG36" s="373">
        <v>54</v>
      </c>
      <c r="AH36" s="373">
        <v>57</v>
      </c>
      <c r="AI36" s="374">
        <v>62</v>
      </c>
      <c r="AJ36" s="374">
        <v>58</v>
      </c>
      <c r="AK36" s="374">
        <v>69</v>
      </c>
      <c r="AL36" s="374">
        <v>66</v>
      </c>
      <c r="AM36" s="222">
        <v>2084</v>
      </c>
      <c r="AN36" s="222">
        <v>4284</v>
      </c>
      <c r="AO36" s="222">
        <v>4550</v>
      </c>
      <c r="AP36" s="222">
        <v>4835</v>
      </c>
      <c r="AQ36" s="218">
        <v>4160</v>
      </c>
      <c r="AR36" s="218">
        <v>4381</v>
      </c>
      <c r="AS36" s="218">
        <v>4676</v>
      </c>
      <c r="AT36" s="218">
        <v>4787</v>
      </c>
      <c r="AU36" s="222">
        <v>171</v>
      </c>
      <c r="AV36" s="222">
        <v>344</v>
      </c>
      <c r="AW36" s="222">
        <v>370</v>
      </c>
      <c r="AX36" s="222">
        <v>396</v>
      </c>
      <c r="AY36" s="218">
        <v>334</v>
      </c>
      <c r="AZ36" s="218">
        <v>357</v>
      </c>
      <c r="BA36" s="218">
        <v>390</v>
      </c>
      <c r="BB36" s="218">
        <v>415</v>
      </c>
      <c r="BC36" s="222">
        <f t="shared" si="7"/>
        <v>1942</v>
      </c>
      <c r="BD36" s="222">
        <f t="shared" si="7"/>
        <v>3936</v>
      </c>
      <c r="BE36" s="222">
        <f t="shared" si="0"/>
        <v>4175</v>
      </c>
      <c r="BF36" s="222">
        <f t="shared" si="0"/>
        <v>4434</v>
      </c>
      <c r="BG36" s="218">
        <f t="shared" si="0"/>
        <v>3823</v>
      </c>
      <c r="BH36" s="218">
        <f t="shared" si="0"/>
        <v>4020</v>
      </c>
      <c r="BI36" s="218">
        <f t="shared" si="0"/>
        <v>4281</v>
      </c>
      <c r="BJ36" s="218">
        <f t="shared" si="0"/>
        <v>4367</v>
      </c>
      <c r="BK36" s="222">
        <f t="shared" si="21"/>
        <v>-29</v>
      </c>
      <c r="BL36" s="222">
        <f t="shared" si="21"/>
        <v>4</v>
      </c>
      <c r="BM36" s="222">
        <f t="shared" si="21"/>
        <v>5</v>
      </c>
      <c r="BN36" s="222">
        <f t="shared" si="21"/>
        <v>5</v>
      </c>
      <c r="BO36" s="218">
        <f t="shared" si="21"/>
        <v>3</v>
      </c>
      <c r="BP36" s="218">
        <f t="shared" si="21"/>
        <v>4</v>
      </c>
      <c r="BQ36" s="218">
        <f t="shared" si="21"/>
        <v>5</v>
      </c>
      <c r="BR36" s="218">
        <f t="shared" si="21"/>
        <v>5</v>
      </c>
      <c r="BS36" s="222">
        <v>3</v>
      </c>
      <c r="BT36" s="222">
        <v>4</v>
      </c>
      <c r="BU36" s="222">
        <v>5</v>
      </c>
      <c r="BV36" s="222">
        <v>5</v>
      </c>
      <c r="BW36" s="218">
        <v>3</v>
      </c>
      <c r="BX36" s="218">
        <v>4</v>
      </c>
      <c r="BY36" s="218">
        <v>5</v>
      </c>
      <c r="BZ36" s="218">
        <v>5</v>
      </c>
      <c r="CA36" s="222">
        <v>32</v>
      </c>
      <c r="CB36" s="222">
        <f>IFERROR(VLOOKUP($G36,[12]ITEM!$B$2:$AC$939,26,0),0)</f>
        <v>0</v>
      </c>
      <c r="CC36" s="222">
        <f>IFERROR(VLOOKUP($G36,[12]ITEM!$B$2:$AC$939,27,0),0)</f>
        <v>0</v>
      </c>
      <c r="CD36" s="222">
        <f>IFERROR(VLOOKUP($G36,[12]ITEM!$B$2:$AC$939,28,0),0)</f>
        <v>0</v>
      </c>
      <c r="CE36" s="218">
        <v>0</v>
      </c>
      <c r="CF36" s="218">
        <v>0</v>
      </c>
      <c r="CG36" s="218">
        <v>0</v>
      </c>
      <c r="CH36" s="218">
        <v>0</v>
      </c>
      <c r="CI36" s="375"/>
      <c r="CJ36" s="222">
        <f t="shared" si="2"/>
        <v>1940</v>
      </c>
      <c r="CK36" s="222">
        <f t="shared" si="2"/>
        <v>3794</v>
      </c>
      <c r="CL36" s="222">
        <f t="shared" ref="CL36:CQ78" si="28">CT36+DB36+DJ36</f>
        <v>3964</v>
      </c>
      <c r="CM36" s="222">
        <f t="shared" si="28"/>
        <v>4224</v>
      </c>
      <c r="CN36" s="218">
        <f t="shared" si="28"/>
        <v>3823</v>
      </c>
      <c r="CO36" s="218">
        <f t="shared" si="28"/>
        <v>3815.0559577517565</v>
      </c>
      <c r="CP36" s="218">
        <f t="shared" si="28"/>
        <v>4086.9067861909707</v>
      </c>
      <c r="CQ36" s="218">
        <f t="shared" si="28"/>
        <v>4193.5427333656089</v>
      </c>
      <c r="CR36" s="222">
        <v>1740</v>
      </c>
      <c r="CS36" s="222">
        <v>3444</v>
      </c>
      <c r="CT36" s="222">
        <v>3658</v>
      </c>
      <c r="CU36" s="222">
        <v>3887</v>
      </c>
      <c r="CV36" s="218">
        <f t="shared" si="8"/>
        <v>2648</v>
      </c>
      <c r="CW36" s="218">
        <f>CV36*(1+('[13]GROWTH (YoY)'!AR36/100))</f>
        <v>2789.0559577517565</v>
      </c>
      <c r="CX36" s="218">
        <f>CW36*(1+('[13]GROWTH (YoY)'!AS36/100))</f>
        <v>2976.9067861909707</v>
      </c>
      <c r="CY36" s="218">
        <f>CX36*(1+('[13]GROWTH (YoY)'!AT36/100))</f>
        <v>3047.5427333656089</v>
      </c>
      <c r="CZ36" s="222">
        <v>196</v>
      </c>
      <c r="DA36" s="222">
        <v>344</v>
      </c>
      <c r="DB36" s="222">
        <v>300</v>
      </c>
      <c r="DC36" s="222">
        <v>330</v>
      </c>
      <c r="DD36" s="218">
        <v>1169</v>
      </c>
      <c r="DE36" s="218">
        <v>1020</v>
      </c>
      <c r="DF36" s="218">
        <v>1103</v>
      </c>
      <c r="DG36" s="218">
        <v>1139</v>
      </c>
      <c r="DH36" s="222">
        <v>4</v>
      </c>
      <c r="DI36" s="222">
        <v>6</v>
      </c>
      <c r="DJ36" s="222">
        <v>6</v>
      </c>
      <c r="DK36" s="222">
        <v>7</v>
      </c>
      <c r="DL36" s="218">
        <v>6</v>
      </c>
      <c r="DM36" s="218">
        <v>6</v>
      </c>
      <c r="DN36" s="218">
        <v>7</v>
      </c>
      <c r="DO36" s="218">
        <v>7</v>
      </c>
      <c r="DP36" s="383">
        <f t="shared" si="22"/>
        <v>2</v>
      </c>
      <c r="DQ36" s="222">
        <f t="shared" si="22"/>
        <v>142</v>
      </c>
      <c r="DR36" s="222">
        <f t="shared" si="22"/>
        <v>211</v>
      </c>
      <c r="DS36" s="222">
        <f t="shared" si="22"/>
        <v>210</v>
      </c>
      <c r="DT36" s="218">
        <f t="shared" si="22"/>
        <v>0</v>
      </c>
      <c r="DU36" s="218">
        <f t="shared" si="22"/>
        <v>204.94404224824348</v>
      </c>
      <c r="DV36" s="218">
        <f t="shared" si="22"/>
        <v>194.09321380902929</v>
      </c>
      <c r="DW36" s="218">
        <f t="shared" si="22"/>
        <v>173.45726663439109</v>
      </c>
      <c r="DX36" s="384">
        <f t="shared" si="9"/>
        <v>0.31604857236626188</v>
      </c>
      <c r="DY36" s="384">
        <f t="shared" si="9"/>
        <v>0.22615606936416185</v>
      </c>
      <c r="DZ36" s="384">
        <f t="shared" si="9"/>
        <v>0.2260204081632653</v>
      </c>
      <c r="EA36" s="384">
        <f t="shared" si="9"/>
        <v>0.22615236875800257</v>
      </c>
      <c r="EB36" s="385">
        <f t="shared" si="9"/>
        <v>0.24101441342820654</v>
      </c>
      <c r="EC36" s="385">
        <f t="shared" si="9"/>
        <v>0.2430471584038694</v>
      </c>
      <c r="ED36" s="385">
        <f t="shared" si="9"/>
        <v>0.24312075105212042</v>
      </c>
      <c r="EE36" s="385">
        <f t="shared" si="9"/>
        <v>0.24316205533596838</v>
      </c>
      <c r="EG36" s="222">
        <v>69</v>
      </c>
      <c r="EH36" s="222">
        <v>36</v>
      </c>
      <c r="EI36" s="222">
        <v>33</v>
      </c>
      <c r="EJ36" s="222">
        <v>13</v>
      </c>
      <c r="EK36" s="222">
        <v>22</v>
      </c>
      <c r="EL36" s="222">
        <v>1486</v>
      </c>
      <c r="EM36" s="222">
        <v>1252</v>
      </c>
      <c r="EN36" s="386">
        <f t="shared" si="10"/>
        <v>0.52173913043478259</v>
      </c>
      <c r="EO36" s="222">
        <f t="shared" si="11"/>
        <v>39.393939393939391</v>
      </c>
      <c r="EP36" s="386">
        <f t="shared" si="12"/>
        <v>0.3188405797101449</v>
      </c>
      <c r="EQ36" s="222">
        <f t="shared" si="13"/>
        <v>14804.845222072678</v>
      </c>
      <c r="ER36" s="222">
        <f t="shared" si="14"/>
        <v>865.2822151224708</v>
      </c>
      <c r="ES36" s="292"/>
      <c r="ET36" s="218">
        <v>152</v>
      </c>
      <c r="EU36" s="218">
        <v>94</v>
      </c>
      <c r="EV36" s="218">
        <v>59</v>
      </c>
      <c r="EW36" s="218">
        <v>29</v>
      </c>
      <c r="EX36" s="218">
        <v>578</v>
      </c>
      <c r="EY36" s="218">
        <v>1857</v>
      </c>
      <c r="EZ36" s="218">
        <v>1663</v>
      </c>
      <c r="FA36" s="387">
        <f t="shared" si="23"/>
        <v>0.61842105263157898</v>
      </c>
      <c r="FB36" s="221">
        <f t="shared" si="24"/>
        <v>49.152542372881356</v>
      </c>
      <c r="FC36" s="387">
        <f t="shared" si="25"/>
        <v>3.8026315789473686</v>
      </c>
      <c r="FD36" s="218">
        <f t="shared" si="26"/>
        <v>311254.71190091543</v>
      </c>
      <c r="FE36" s="218">
        <f t="shared" si="27"/>
        <v>1453.1970334736418</v>
      </c>
      <c r="FF36" s="218">
        <v>3487</v>
      </c>
      <c r="FG36" s="221">
        <f t="shared" si="20"/>
        <v>8.0298250645253795</v>
      </c>
      <c r="FH36" s="218">
        <v>280</v>
      </c>
      <c r="FI36" s="218">
        <v>3487</v>
      </c>
      <c r="FJ36" s="218">
        <v>2</v>
      </c>
      <c r="FK36" s="218">
        <f t="shared" si="5"/>
        <v>3205</v>
      </c>
      <c r="FL36" s="218">
        <v>253</v>
      </c>
      <c r="FM36" s="218">
        <f t="shared" si="6"/>
        <v>2952</v>
      </c>
      <c r="FZ36" s="229"/>
      <c r="GA36" s="229"/>
      <c r="GB36" s="229"/>
      <c r="GC36" s="229"/>
      <c r="GD36" s="229"/>
    </row>
    <row r="37" spans="1:186" s="368" customFormat="1">
      <c r="A37" s="285" t="s">
        <v>83</v>
      </c>
      <c r="B37" s="291" t="s">
        <v>84</v>
      </c>
      <c r="C37" s="285" t="s">
        <v>85</v>
      </c>
      <c r="D37" s="382" t="s">
        <v>3123</v>
      </c>
      <c r="E37" s="291" t="s">
        <v>86</v>
      </c>
      <c r="F37" s="382">
        <v>34</v>
      </c>
      <c r="G37" s="381" t="s">
        <v>170</v>
      </c>
      <c r="H37" s="381" t="s">
        <v>171</v>
      </c>
      <c r="I37" s="382" t="s">
        <v>166</v>
      </c>
      <c r="J37" s="381" t="s">
        <v>167</v>
      </c>
      <c r="K37" s="382" t="s">
        <v>113</v>
      </c>
      <c r="L37" s="381" t="s">
        <v>163</v>
      </c>
      <c r="M37" s="381" t="s">
        <v>3124</v>
      </c>
      <c r="N37" s="372">
        <v>1</v>
      </c>
      <c r="O37" s="373"/>
      <c r="P37" s="373">
        <v>0</v>
      </c>
      <c r="Q37" s="373">
        <v>0</v>
      </c>
      <c r="R37" s="373">
        <v>0</v>
      </c>
      <c r="S37" s="374">
        <v>0</v>
      </c>
      <c r="T37" s="374">
        <v>0</v>
      </c>
      <c r="U37" s="374">
        <v>0</v>
      </c>
      <c r="V37" s="374">
        <v>0</v>
      </c>
      <c r="W37" s="373"/>
      <c r="X37" s="373">
        <v>0</v>
      </c>
      <c r="Y37" s="373">
        <v>0</v>
      </c>
      <c r="Z37" s="373">
        <v>0</v>
      </c>
      <c r="AA37" s="374">
        <v>0</v>
      </c>
      <c r="AB37" s="374">
        <v>0</v>
      </c>
      <c r="AC37" s="374">
        <v>0</v>
      </c>
      <c r="AD37" s="374">
        <v>0</v>
      </c>
      <c r="AE37" s="373">
        <v>0</v>
      </c>
      <c r="AF37" s="373">
        <v>0</v>
      </c>
      <c r="AG37" s="373">
        <v>0</v>
      </c>
      <c r="AH37" s="373">
        <v>0</v>
      </c>
      <c r="AI37" s="374">
        <v>0</v>
      </c>
      <c r="AJ37" s="374">
        <v>0</v>
      </c>
      <c r="AK37" s="374">
        <v>0</v>
      </c>
      <c r="AL37" s="374">
        <v>0</v>
      </c>
      <c r="AM37" s="222">
        <v>0</v>
      </c>
      <c r="AN37" s="222">
        <v>0</v>
      </c>
      <c r="AO37" s="222">
        <v>0</v>
      </c>
      <c r="AP37" s="222">
        <v>0</v>
      </c>
      <c r="AQ37" s="218">
        <v>0</v>
      </c>
      <c r="AR37" s="218">
        <v>0</v>
      </c>
      <c r="AS37" s="218">
        <v>0</v>
      </c>
      <c r="AT37" s="218">
        <v>0</v>
      </c>
      <c r="AU37" s="222">
        <v>0</v>
      </c>
      <c r="AV37" s="222">
        <v>0</v>
      </c>
      <c r="AW37" s="222">
        <v>0</v>
      </c>
      <c r="AX37" s="222">
        <v>0</v>
      </c>
      <c r="AY37" s="218">
        <v>0</v>
      </c>
      <c r="AZ37" s="218">
        <v>0</v>
      </c>
      <c r="BA37" s="218">
        <v>0</v>
      </c>
      <c r="BB37" s="218"/>
      <c r="BC37" s="222">
        <f t="shared" si="7"/>
        <v>0</v>
      </c>
      <c r="BD37" s="222">
        <f t="shared" si="7"/>
        <v>0</v>
      </c>
      <c r="BE37" s="222">
        <f t="shared" si="0"/>
        <v>0</v>
      </c>
      <c r="BF37" s="222">
        <f t="shared" si="0"/>
        <v>0</v>
      </c>
      <c r="BG37" s="218">
        <f t="shared" si="0"/>
        <v>0</v>
      </c>
      <c r="BH37" s="218">
        <f t="shared" si="0"/>
        <v>0</v>
      </c>
      <c r="BI37" s="218">
        <f t="shared" si="0"/>
        <v>0</v>
      </c>
      <c r="BJ37" s="218">
        <f t="shared" si="0"/>
        <v>0</v>
      </c>
      <c r="BK37" s="222">
        <f t="shared" si="21"/>
        <v>0</v>
      </c>
      <c r="BL37" s="222">
        <f t="shared" si="21"/>
        <v>0</v>
      </c>
      <c r="BM37" s="222">
        <f t="shared" si="21"/>
        <v>0</v>
      </c>
      <c r="BN37" s="222">
        <f t="shared" si="21"/>
        <v>0</v>
      </c>
      <c r="BO37" s="218">
        <f t="shared" si="21"/>
        <v>0</v>
      </c>
      <c r="BP37" s="218">
        <f t="shared" si="21"/>
        <v>0</v>
      </c>
      <c r="BQ37" s="218">
        <f t="shared" si="21"/>
        <v>0</v>
      </c>
      <c r="BR37" s="218">
        <f t="shared" si="21"/>
        <v>0</v>
      </c>
      <c r="BS37" s="222">
        <v>0</v>
      </c>
      <c r="BT37" s="222">
        <v>0</v>
      </c>
      <c r="BU37" s="222">
        <v>0</v>
      </c>
      <c r="BV37" s="222">
        <v>0</v>
      </c>
      <c r="BW37" s="218">
        <v>0</v>
      </c>
      <c r="BX37" s="218">
        <v>0</v>
      </c>
      <c r="BY37" s="218">
        <v>0</v>
      </c>
      <c r="BZ37" s="218">
        <v>0</v>
      </c>
      <c r="CA37" s="222">
        <v>0</v>
      </c>
      <c r="CB37" s="222">
        <f>IFERROR(VLOOKUP($G37,[12]ITEM!$B$2:$AC$939,26,0),0)</f>
        <v>0</v>
      </c>
      <c r="CC37" s="222">
        <f>IFERROR(VLOOKUP($G37,[12]ITEM!$B$2:$AC$939,27,0),0)</f>
        <v>0</v>
      </c>
      <c r="CD37" s="222">
        <f>IFERROR(VLOOKUP($G37,[12]ITEM!$B$2:$AC$939,28,0),0)</f>
        <v>0</v>
      </c>
      <c r="CE37" s="218">
        <v>0</v>
      </c>
      <c r="CF37" s="218">
        <v>0</v>
      </c>
      <c r="CG37" s="218">
        <v>0</v>
      </c>
      <c r="CH37" s="218">
        <v>0</v>
      </c>
      <c r="CI37" s="375"/>
      <c r="CJ37" s="222">
        <f t="shared" ref="CJ37:CN100" si="29">CR37+CZ37+DH37</f>
        <v>0</v>
      </c>
      <c r="CK37" s="222">
        <f t="shared" si="29"/>
        <v>0</v>
      </c>
      <c r="CL37" s="222">
        <f t="shared" si="28"/>
        <v>0</v>
      </c>
      <c r="CM37" s="222">
        <f t="shared" si="28"/>
        <v>0</v>
      </c>
      <c r="CN37" s="218">
        <f t="shared" si="28"/>
        <v>0</v>
      </c>
      <c r="CO37" s="218">
        <f t="shared" si="28"/>
        <v>0</v>
      </c>
      <c r="CP37" s="218">
        <f t="shared" si="28"/>
        <v>0</v>
      </c>
      <c r="CQ37" s="218">
        <f t="shared" si="28"/>
        <v>0</v>
      </c>
      <c r="CR37" s="222">
        <v>0</v>
      </c>
      <c r="CS37" s="222"/>
      <c r="CT37" s="222"/>
      <c r="CU37" s="222"/>
      <c r="CV37" s="218">
        <f t="shared" si="8"/>
        <v>0</v>
      </c>
      <c r="CW37" s="218">
        <f>CV37*(1+('[13]GROWTH (YoY)'!AR37/100))</f>
        <v>0</v>
      </c>
      <c r="CX37" s="218">
        <f>CW37*(1+('[13]GROWTH (YoY)'!AS37/100))</f>
        <v>0</v>
      </c>
      <c r="CY37" s="218">
        <f>CX37*(1+('[13]GROWTH (YoY)'!AT37/100))</f>
        <v>0</v>
      </c>
      <c r="CZ37" s="222">
        <v>0</v>
      </c>
      <c r="DA37" s="222">
        <v>0</v>
      </c>
      <c r="DB37" s="222">
        <v>0</v>
      </c>
      <c r="DC37" s="222">
        <v>0</v>
      </c>
      <c r="DD37" s="218">
        <v>0</v>
      </c>
      <c r="DE37" s="218">
        <v>0</v>
      </c>
      <c r="DF37" s="218">
        <v>0</v>
      </c>
      <c r="DG37" s="218">
        <v>0</v>
      </c>
      <c r="DH37" s="222">
        <v>0</v>
      </c>
      <c r="DI37" s="222">
        <v>0</v>
      </c>
      <c r="DJ37" s="222">
        <v>0</v>
      </c>
      <c r="DK37" s="222">
        <v>0</v>
      </c>
      <c r="DL37" s="218">
        <v>0</v>
      </c>
      <c r="DM37" s="218">
        <v>0</v>
      </c>
      <c r="DN37" s="218">
        <v>0</v>
      </c>
      <c r="DO37" s="218">
        <v>0</v>
      </c>
      <c r="DP37" s="383">
        <f t="shared" si="22"/>
        <v>0</v>
      </c>
      <c r="DQ37" s="222">
        <f t="shared" si="22"/>
        <v>0</v>
      </c>
      <c r="DR37" s="222">
        <f t="shared" si="22"/>
        <v>0</v>
      </c>
      <c r="DS37" s="222">
        <f t="shared" si="22"/>
        <v>0</v>
      </c>
      <c r="DT37" s="218">
        <f t="shared" si="22"/>
        <v>0</v>
      </c>
      <c r="DU37" s="218">
        <f t="shared" si="22"/>
        <v>0</v>
      </c>
      <c r="DV37" s="218">
        <f t="shared" si="22"/>
        <v>0</v>
      </c>
      <c r="DW37" s="218">
        <f t="shared" si="22"/>
        <v>0</v>
      </c>
      <c r="DX37" s="384">
        <f t="shared" si="9"/>
        <v>0</v>
      </c>
      <c r="DY37" s="384">
        <f t="shared" si="9"/>
        <v>0</v>
      </c>
      <c r="DZ37" s="384">
        <f t="shared" si="9"/>
        <v>0</v>
      </c>
      <c r="EA37" s="384">
        <f t="shared" si="9"/>
        <v>0</v>
      </c>
      <c r="EB37" s="385">
        <f t="shared" si="9"/>
        <v>0</v>
      </c>
      <c r="EC37" s="385">
        <f t="shared" si="9"/>
        <v>0</v>
      </c>
      <c r="ED37" s="385">
        <f t="shared" si="9"/>
        <v>0</v>
      </c>
      <c r="EE37" s="385">
        <f t="shared" si="9"/>
        <v>0</v>
      </c>
      <c r="EF37" s="386"/>
      <c r="EG37" s="222">
        <v>50</v>
      </c>
      <c r="EH37" s="222">
        <v>29</v>
      </c>
      <c r="EI37" s="222">
        <v>21</v>
      </c>
      <c r="EJ37" s="222">
        <v>10</v>
      </c>
      <c r="EK37" s="222">
        <v>23</v>
      </c>
      <c r="EL37" s="222">
        <v>789</v>
      </c>
      <c r="EM37" s="222">
        <v>677</v>
      </c>
      <c r="EN37" s="386">
        <f t="shared" si="10"/>
        <v>0.57999999999999996</v>
      </c>
      <c r="EO37" s="222">
        <f t="shared" si="11"/>
        <v>47.619047619047613</v>
      </c>
      <c r="EP37" s="386">
        <f t="shared" si="12"/>
        <v>0.46</v>
      </c>
      <c r="EQ37" s="222">
        <f t="shared" si="13"/>
        <v>29150.823827629913</v>
      </c>
      <c r="ER37" s="222">
        <f t="shared" si="14"/>
        <v>1230.9207287050715</v>
      </c>
      <c r="ES37" s="292"/>
      <c r="ET37" s="218">
        <v>76</v>
      </c>
      <c r="EU37" s="218">
        <v>48</v>
      </c>
      <c r="EV37" s="218">
        <v>28</v>
      </c>
      <c r="EW37" s="218">
        <v>16</v>
      </c>
      <c r="EX37" s="218">
        <v>275</v>
      </c>
      <c r="EY37" s="218">
        <v>727</v>
      </c>
      <c r="EZ37" s="218">
        <v>670</v>
      </c>
      <c r="FA37" s="387">
        <f t="shared" si="23"/>
        <v>0.63157894736842102</v>
      </c>
      <c r="FB37" s="221">
        <f t="shared" si="24"/>
        <v>57.142857142857139</v>
      </c>
      <c r="FC37" s="387">
        <f t="shared" si="25"/>
        <v>3.6184210526315788</v>
      </c>
      <c r="FD37" s="218">
        <f t="shared" si="26"/>
        <v>378266.85006877576</v>
      </c>
      <c r="FE37" s="218">
        <f t="shared" si="27"/>
        <v>1990.0497512437812</v>
      </c>
      <c r="FF37" s="218">
        <v>77</v>
      </c>
      <c r="FG37" s="221">
        <f t="shared" si="20"/>
        <v>6.4935064935064926</v>
      </c>
      <c r="FH37" s="218">
        <v>5</v>
      </c>
      <c r="FI37" s="218">
        <v>77</v>
      </c>
      <c r="FJ37" s="218">
        <v>1</v>
      </c>
      <c r="FK37" s="218">
        <f t="shared" si="5"/>
        <v>71</v>
      </c>
      <c r="FL37" s="218">
        <v>11</v>
      </c>
      <c r="FM37" s="218">
        <f t="shared" si="6"/>
        <v>60</v>
      </c>
      <c r="FZ37" s="229"/>
      <c r="GA37" s="229"/>
      <c r="GB37" s="229"/>
      <c r="GC37" s="229"/>
      <c r="GD37" s="229"/>
    </row>
    <row r="38" spans="1:186" s="368" customFormat="1">
      <c r="A38" s="285" t="s">
        <v>83</v>
      </c>
      <c r="B38" s="291" t="s">
        <v>84</v>
      </c>
      <c r="C38" s="285" t="s">
        <v>85</v>
      </c>
      <c r="D38" s="382" t="s">
        <v>3123</v>
      </c>
      <c r="E38" s="291" t="s">
        <v>86</v>
      </c>
      <c r="F38" s="382">
        <v>35</v>
      </c>
      <c r="G38" s="381" t="s">
        <v>172</v>
      </c>
      <c r="H38" s="381" t="s">
        <v>173</v>
      </c>
      <c r="I38" s="382" t="s">
        <v>166</v>
      </c>
      <c r="J38" s="381" t="s">
        <v>167</v>
      </c>
      <c r="K38" s="382" t="s">
        <v>113</v>
      </c>
      <c r="L38" s="381" t="s">
        <v>163</v>
      </c>
      <c r="M38" s="381" t="s">
        <v>3124</v>
      </c>
      <c r="N38" s="372">
        <v>1</v>
      </c>
      <c r="O38" s="373"/>
      <c r="P38" s="373">
        <v>0</v>
      </c>
      <c r="Q38" s="373">
        <v>0</v>
      </c>
      <c r="R38" s="373">
        <v>0</v>
      </c>
      <c r="S38" s="374">
        <v>0</v>
      </c>
      <c r="T38" s="374">
        <v>0</v>
      </c>
      <c r="U38" s="374">
        <v>0</v>
      </c>
      <c r="V38" s="374">
        <v>0</v>
      </c>
      <c r="W38" s="373"/>
      <c r="X38" s="373">
        <v>0</v>
      </c>
      <c r="Y38" s="373">
        <v>0</v>
      </c>
      <c r="Z38" s="373">
        <v>0</v>
      </c>
      <c r="AA38" s="374">
        <v>0</v>
      </c>
      <c r="AB38" s="374">
        <v>0</v>
      </c>
      <c r="AC38" s="374">
        <v>0</v>
      </c>
      <c r="AD38" s="374">
        <v>0</v>
      </c>
      <c r="AE38" s="373">
        <v>0</v>
      </c>
      <c r="AF38" s="373">
        <v>0</v>
      </c>
      <c r="AG38" s="373">
        <v>0</v>
      </c>
      <c r="AH38" s="373">
        <v>0</v>
      </c>
      <c r="AI38" s="374">
        <v>0</v>
      </c>
      <c r="AJ38" s="374">
        <v>0</v>
      </c>
      <c r="AK38" s="374">
        <v>0</v>
      </c>
      <c r="AL38" s="374">
        <v>0</v>
      </c>
      <c r="AM38" s="222">
        <v>0</v>
      </c>
      <c r="AN38" s="222">
        <v>0</v>
      </c>
      <c r="AO38" s="222">
        <v>0</v>
      </c>
      <c r="AP38" s="222">
        <v>0</v>
      </c>
      <c r="AQ38" s="218">
        <v>0</v>
      </c>
      <c r="AR38" s="218">
        <v>0</v>
      </c>
      <c r="AS38" s="218">
        <v>0</v>
      </c>
      <c r="AT38" s="218">
        <v>0</v>
      </c>
      <c r="AU38" s="222">
        <v>0</v>
      </c>
      <c r="AV38" s="222">
        <v>0</v>
      </c>
      <c r="AW38" s="222">
        <v>0</v>
      </c>
      <c r="AX38" s="222">
        <v>0</v>
      </c>
      <c r="AY38" s="218">
        <v>0</v>
      </c>
      <c r="AZ38" s="218">
        <v>0</v>
      </c>
      <c r="BA38" s="218">
        <v>0</v>
      </c>
      <c r="BB38" s="218"/>
      <c r="BC38" s="222">
        <f t="shared" si="7"/>
        <v>0</v>
      </c>
      <c r="BD38" s="222">
        <f t="shared" si="7"/>
        <v>0</v>
      </c>
      <c r="BE38" s="222">
        <f t="shared" si="0"/>
        <v>0</v>
      </c>
      <c r="BF38" s="222">
        <f t="shared" si="0"/>
        <v>0</v>
      </c>
      <c r="BG38" s="218">
        <f t="shared" si="0"/>
        <v>0</v>
      </c>
      <c r="BH38" s="218">
        <f t="shared" si="0"/>
        <v>0</v>
      </c>
      <c r="BI38" s="218">
        <f t="shared" si="0"/>
        <v>0</v>
      </c>
      <c r="BJ38" s="218">
        <f t="shared" si="0"/>
        <v>0</v>
      </c>
      <c r="BK38" s="222">
        <f t="shared" si="21"/>
        <v>0</v>
      </c>
      <c r="BL38" s="222">
        <f t="shared" si="21"/>
        <v>0</v>
      </c>
      <c r="BM38" s="222">
        <f t="shared" si="21"/>
        <v>0</v>
      </c>
      <c r="BN38" s="222">
        <f t="shared" si="21"/>
        <v>0</v>
      </c>
      <c r="BO38" s="218">
        <f t="shared" si="21"/>
        <v>0</v>
      </c>
      <c r="BP38" s="218">
        <f t="shared" si="21"/>
        <v>0</v>
      </c>
      <c r="BQ38" s="218">
        <f t="shared" si="21"/>
        <v>0</v>
      </c>
      <c r="BR38" s="218">
        <f t="shared" si="21"/>
        <v>0</v>
      </c>
      <c r="BS38" s="222">
        <v>0</v>
      </c>
      <c r="BT38" s="222">
        <v>0</v>
      </c>
      <c r="BU38" s="222">
        <v>0</v>
      </c>
      <c r="BV38" s="222">
        <v>0</v>
      </c>
      <c r="BW38" s="218">
        <v>0</v>
      </c>
      <c r="BX38" s="218">
        <v>0</v>
      </c>
      <c r="BY38" s="218">
        <v>0</v>
      </c>
      <c r="BZ38" s="218">
        <v>0</v>
      </c>
      <c r="CA38" s="222">
        <v>0</v>
      </c>
      <c r="CB38" s="222">
        <f>IFERROR(VLOOKUP($G38,[12]ITEM!$B$2:$AC$939,26,0),0)</f>
        <v>0</v>
      </c>
      <c r="CC38" s="222">
        <f>IFERROR(VLOOKUP($G38,[12]ITEM!$B$2:$AC$939,27,0),0)</f>
        <v>0</v>
      </c>
      <c r="CD38" s="222">
        <f>IFERROR(VLOOKUP($G38,[12]ITEM!$B$2:$AC$939,28,0),0)</f>
        <v>0</v>
      </c>
      <c r="CE38" s="218">
        <v>0</v>
      </c>
      <c r="CF38" s="218">
        <v>0</v>
      </c>
      <c r="CG38" s="218">
        <v>0</v>
      </c>
      <c r="CH38" s="218">
        <v>0</v>
      </c>
      <c r="CI38" s="375"/>
      <c r="CJ38" s="222">
        <f t="shared" si="29"/>
        <v>0</v>
      </c>
      <c r="CK38" s="222">
        <f t="shared" si="29"/>
        <v>0</v>
      </c>
      <c r="CL38" s="222">
        <f t="shared" si="28"/>
        <v>0</v>
      </c>
      <c r="CM38" s="222">
        <f t="shared" si="28"/>
        <v>0</v>
      </c>
      <c r="CN38" s="218">
        <f t="shared" si="28"/>
        <v>0</v>
      </c>
      <c r="CO38" s="218">
        <f t="shared" si="28"/>
        <v>0</v>
      </c>
      <c r="CP38" s="218">
        <f t="shared" si="28"/>
        <v>0</v>
      </c>
      <c r="CQ38" s="218">
        <f t="shared" si="28"/>
        <v>0</v>
      </c>
      <c r="CR38" s="222">
        <v>0</v>
      </c>
      <c r="CS38" s="222"/>
      <c r="CT38" s="222"/>
      <c r="CU38" s="222"/>
      <c r="CV38" s="218">
        <f t="shared" si="8"/>
        <v>0</v>
      </c>
      <c r="CW38" s="218">
        <f>CV38*(1+('[13]GROWTH (YoY)'!AR38/100))</f>
        <v>0</v>
      </c>
      <c r="CX38" s="218">
        <f>CW38*(1+('[13]GROWTH (YoY)'!AS38/100))</f>
        <v>0</v>
      </c>
      <c r="CY38" s="218">
        <f>CX38*(1+('[13]GROWTH (YoY)'!AT38/100))</f>
        <v>0</v>
      </c>
      <c r="CZ38" s="222">
        <v>0</v>
      </c>
      <c r="DA38" s="222">
        <v>0</v>
      </c>
      <c r="DB38" s="222">
        <v>0</v>
      </c>
      <c r="DC38" s="222">
        <v>0</v>
      </c>
      <c r="DD38" s="218">
        <v>0</v>
      </c>
      <c r="DE38" s="218">
        <v>0</v>
      </c>
      <c r="DF38" s="218">
        <v>0</v>
      </c>
      <c r="DG38" s="218">
        <v>0</v>
      </c>
      <c r="DH38" s="222">
        <v>0</v>
      </c>
      <c r="DI38" s="222">
        <v>0</v>
      </c>
      <c r="DJ38" s="222">
        <v>0</v>
      </c>
      <c r="DK38" s="222">
        <v>0</v>
      </c>
      <c r="DL38" s="218">
        <v>0</v>
      </c>
      <c r="DM38" s="218">
        <v>0</v>
      </c>
      <c r="DN38" s="218">
        <v>0</v>
      </c>
      <c r="DO38" s="218">
        <v>0</v>
      </c>
      <c r="DP38" s="383">
        <f t="shared" si="22"/>
        <v>0</v>
      </c>
      <c r="DQ38" s="222">
        <f t="shared" si="22"/>
        <v>0</v>
      </c>
      <c r="DR38" s="222">
        <f t="shared" si="22"/>
        <v>0</v>
      </c>
      <c r="DS38" s="222">
        <f t="shared" si="22"/>
        <v>0</v>
      </c>
      <c r="DT38" s="218">
        <f t="shared" si="22"/>
        <v>0</v>
      </c>
      <c r="DU38" s="218">
        <f t="shared" si="22"/>
        <v>0</v>
      </c>
      <c r="DV38" s="218">
        <f t="shared" si="22"/>
        <v>0</v>
      </c>
      <c r="DW38" s="218">
        <f t="shared" si="22"/>
        <v>0</v>
      </c>
      <c r="DX38" s="384">
        <f t="shared" si="9"/>
        <v>0</v>
      </c>
      <c r="DY38" s="384">
        <f t="shared" si="9"/>
        <v>0</v>
      </c>
      <c r="DZ38" s="384">
        <f t="shared" si="9"/>
        <v>0</v>
      </c>
      <c r="EA38" s="384">
        <f t="shared" si="9"/>
        <v>0</v>
      </c>
      <c r="EB38" s="385">
        <f t="shared" si="9"/>
        <v>0</v>
      </c>
      <c r="EC38" s="385">
        <f t="shared" si="9"/>
        <v>0</v>
      </c>
      <c r="ED38" s="385">
        <f t="shared" si="9"/>
        <v>0</v>
      </c>
      <c r="EE38" s="385">
        <f t="shared" si="9"/>
        <v>0</v>
      </c>
      <c r="EF38" s="386"/>
      <c r="EG38" s="222">
        <v>1</v>
      </c>
      <c r="EH38" s="222">
        <v>0</v>
      </c>
      <c r="EI38" s="222">
        <v>1</v>
      </c>
      <c r="EJ38" s="222">
        <v>0</v>
      </c>
      <c r="EK38" s="222">
        <v>12</v>
      </c>
      <c r="EL38" s="222">
        <v>13</v>
      </c>
      <c r="EM38" s="222">
        <v>8</v>
      </c>
      <c r="EN38" s="386">
        <f t="shared" si="10"/>
        <v>0</v>
      </c>
      <c r="EO38" s="222">
        <f t="shared" si="11"/>
        <v>0</v>
      </c>
      <c r="EP38" s="386">
        <f t="shared" si="12"/>
        <v>12</v>
      </c>
      <c r="EQ38" s="222">
        <f t="shared" si="13"/>
        <v>923076.92307692312</v>
      </c>
      <c r="ER38" s="222">
        <f t="shared" si="14"/>
        <v>0</v>
      </c>
      <c r="ES38" s="292"/>
      <c r="ET38" s="218">
        <v>0</v>
      </c>
      <c r="EU38" s="218">
        <v>0</v>
      </c>
      <c r="EV38" s="218">
        <v>0</v>
      </c>
      <c r="EW38" s="218">
        <v>0</v>
      </c>
      <c r="EX38" s="218">
        <v>0</v>
      </c>
      <c r="EY38" s="218">
        <v>0</v>
      </c>
      <c r="EZ38" s="218">
        <v>0</v>
      </c>
      <c r="FA38" s="387">
        <f t="shared" si="23"/>
        <v>0</v>
      </c>
      <c r="FB38" s="221">
        <f t="shared" si="24"/>
        <v>0</v>
      </c>
      <c r="FC38" s="387">
        <f t="shared" si="25"/>
        <v>0</v>
      </c>
      <c r="FD38" s="218">
        <f t="shared" si="26"/>
        <v>0</v>
      </c>
      <c r="FE38" s="218">
        <f t="shared" si="27"/>
        <v>0</v>
      </c>
      <c r="FF38" s="218">
        <v>0</v>
      </c>
      <c r="FG38" s="221">
        <f t="shared" si="20"/>
        <v>0</v>
      </c>
      <c r="FH38" s="218">
        <v>0</v>
      </c>
      <c r="FI38" s="218">
        <v>0</v>
      </c>
      <c r="FJ38" s="218">
        <v>0</v>
      </c>
      <c r="FK38" s="218">
        <f t="shared" si="5"/>
        <v>0</v>
      </c>
      <c r="FL38" s="218">
        <v>0</v>
      </c>
      <c r="FM38" s="218">
        <f t="shared" si="6"/>
        <v>0</v>
      </c>
      <c r="FZ38" s="229"/>
      <c r="GA38" s="229"/>
      <c r="GB38" s="229"/>
      <c r="GC38" s="229"/>
      <c r="GD38" s="229"/>
    </row>
    <row r="39" spans="1:186" s="368" customFormat="1">
      <c r="A39" s="285" t="s">
        <v>83</v>
      </c>
      <c r="B39" s="291" t="s">
        <v>84</v>
      </c>
      <c r="C39" s="285" t="s">
        <v>85</v>
      </c>
      <c r="D39" s="382" t="s">
        <v>3123</v>
      </c>
      <c r="E39" s="291" t="s">
        <v>86</v>
      </c>
      <c r="F39" s="382">
        <v>36</v>
      </c>
      <c r="G39" s="381" t="s">
        <v>174</v>
      </c>
      <c r="H39" s="381" t="s">
        <v>175</v>
      </c>
      <c r="I39" s="382" t="s">
        <v>166</v>
      </c>
      <c r="J39" s="381" t="s">
        <v>167</v>
      </c>
      <c r="K39" s="382" t="s">
        <v>113</v>
      </c>
      <c r="L39" s="381" t="s">
        <v>163</v>
      </c>
      <c r="M39" s="381" t="s">
        <v>3124</v>
      </c>
      <c r="N39" s="372">
        <v>1</v>
      </c>
      <c r="O39" s="373">
        <v>281</v>
      </c>
      <c r="P39" s="373">
        <v>1455</v>
      </c>
      <c r="Q39" s="373">
        <v>1546</v>
      </c>
      <c r="R39" s="373">
        <v>1643</v>
      </c>
      <c r="S39" s="374">
        <v>1441</v>
      </c>
      <c r="T39" s="374">
        <v>1531</v>
      </c>
      <c r="U39" s="374">
        <v>1626</v>
      </c>
      <c r="V39" s="374">
        <v>1708</v>
      </c>
      <c r="W39" s="373">
        <v>89</v>
      </c>
      <c r="X39" s="373">
        <v>329</v>
      </c>
      <c r="Y39" s="373">
        <v>350</v>
      </c>
      <c r="Z39" s="373">
        <v>371</v>
      </c>
      <c r="AA39" s="374">
        <v>347</v>
      </c>
      <c r="AB39" s="374">
        <v>371</v>
      </c>
      <c r="AC39" s="374">
        <v>395</v>
      </c>
      <c r="AD39" s="374">
        <v>414</v>
      </c>
      <c r="AE39" s="373">
        <v>4</v>
      </c>
      <c r="AF39" s="373">
        <v>19</v>
      </c>
      <c r="AG39" s="373">
        <v>18</v>
      </c>
      <c r="AH39" s="373">
        <v>19</v>
      </c>
      <c r="AI39" s="374">
        <v>16</v>
      </c>
      <c r="AJ39" s="374">
        <v>15</v>
      </c>
      <c r="AK39" s="374">
        <v>18</v>
      </c>
      <c r="AL39" s="374">
        <v>18</v>
      </c>
      <c r="AM39" s="222">
        <v>192</v>
      </c>
      <c r="AN39" s="222">
        <v>1126</v>
      </c>
      <c r="AO39" s="222">
        <v>1196</v>
      </c>
      <c r="AP39" s="222">
        <v>1271</v>
      </c>
      <c r="AQ39" s="218">
        <v>1094</v>
      </c>
      <c r="AR39" s="218">
        <v>1159</v>
      </c>
      <c r="AS39" s="218">
        <v>1232</v>
      </c>
      <c r="AT39" s="218">
        <v>1294</v>
      </c>
      <c r="AU39" s="222">
        <v>14</v>
      </c>
      <c r="AV39" s="222">
        <v>81</v>
      </c>
      <c r="AW39" s="222">
        <v>86</v>
      </c>
      <c r="AX39" s="222">
        <v>94</v>
      </c>
      <c r="AY39" s="218">
        <v>79</v>
      </c>
      <c r="AZ39" s="218">
        <v>84</v>
      </c>
      <c r="BA39" s="218">
        <v>91</v>
      </c>
      <c r="BB39" s="218">
        <v>95</v>
      </c>
      <c r="BC39" s="222">
        <f t="shared" si="7"/>
        <v>178</v>
      </c>
      <c r="BD39" s="222">
        <f t="shared" si="7"/>
        <v>1045</v>
      </c>
      <c r="BE39" s="222">
        <f t="shared" si="0"/>
        <v>1110</v>
      </c>
      <c r="BF39" s="222">
        <f t="shared" si="0"/>
        <v>1176</v>
      </c>
      <c r="BG39" s="218">
        <f t="shared" si="0"/>
        <v>1014</v>
      </c>
      <c r="BH39" s="218">
        <f t="shared" si="0"/>
        <v>1074</v>
      </c>
      <c r="BI39" s="218">
        <f t="shared" si="0"/>
        <v>1138</v>
      </c>
      <c r="BJ39" s="218">
        <f t="shared" si="0"/>
        <v>1198</v>
      </c>
      <c r="BK39" s="222">
        <f t="shared" si="21"/>
        <v>0</v>
      </c>
      <c r="BL39" s="222">
        <f t="shared" si="21"/>
        <v>0</v>
      </c>
      <c r="BM39" s="222">
        <f t="shared" si="21"/>
        <v>0</v>
      </c>
      <c r="BN39" s="222">
        <f t="shared" si="21"/>
        <v>1</v>
      </c>
      <c r="BO39" s="218">
        <f t="shared" si="21"/>
        <v>1</v>
      </c>
      <c r="BP39" s="218">
        <f t="shared" si="21"/>
        <v>1</v>
      </c>
      <c r="BQ39" s="218">
        <f t="shared" si="21"/>
        <v>3</v>
      </c>
      <c r="BR39" s="218">
        <f t="shared" si="21"/>
        <v>1</v>
      </c>
      <c r="BS39" s="222">
        <v>0</v>
      </c>
      <c r="BT39" s="222">
        <v>0</v>
      </c>
      <c r="BU39" s="222">
        <v>0</v>
      </c>
      <c r="BV39" s="222">
        <v>1</v>
      </c>
      <c r="BW39" s="218">
        <v>1</v>
      </c>
      <c r="BX39" s="218">
        <v>1</v>
      </c>
      <c r="BY39" s="218">
        <v>3</v>
      </c>
      <c r="BZ39" s="218">
        <v>1</v>
      </c>
      <c r="CA39" s="222">
        <v>0</v>
      </c>
      <c r="CB39" s="222">
        <f>IFERROR(VLOOKUP($G39,[12]ITEM!$B$2:$AC$939,26,0),0)</f>
        <v>0</v>
      </c>
      <c r="CC39" s="222">
        <f>IFERROR(VLOOKUP($G39,[12]ITEM!$B$2:$AC$939,27,0),0)</f>
        <v>0</v>
      </c>
      <c r="CD39" s="222">
        <f>IFERROR(VLOOKUP($G39,[12]ITEM!$B$2:$AC$939,28,0),0)</f>
        <v>0</v>
      </c>
      <c r="CE39" s="218">
        <v>0</v>
      </c>
      <c r="CF39" s="218">
        <v>0</v>
      </c>
      <c r="CG39" s="218">
        <v>0</v>
      </c>
      <c r="CH39" s="218">
        <v>0</v>
      </c>
      <c r="CI39" s="375"/>
      <c r="CJ39" s="222">
        <f t="shared" si="29"/>
        <v>178</v>
      </c>
      <c r="CK39" s="222">
        <f t="shared" si="29"/>
        <v>962</v>
      </c>
      <c r="CL39" s="222">
        <f t="shared" si="28"/>
        <v>1017</v>
      </c>
      <c r="CM39" s="222">
        <f t="shared" si="28"/>
        <v>1082</v>
      </c>
      <c r="CN39" s="218">
        <f t="shared" si="28"/>
        <v>1014</v>
      </c>
      <c r="CO39" s="218">
        <f t="shared" si="28"/>
        <v>980.91539889350258</v>
      </c>
      <c r="CP39" s="218">
        <f t="shared" si="28"/>
        <v>1051.0874418181652</v>
      </c>
      <c r="CQ39" s="218">
        <f t="shared" si="28"/>
        <v>1095.3597967551568</v>
      </c>
      <c r="CR39" s="222">
        <v>167</v>
      </c>
      <c r="CS39" s="222">
        <v>942</v>
      </c>
      <c r="CT39" s="222">
        <v>1000</v>
      </c>
      <c r="CU39" s="222">
        <v>1063</v>
      </c>
      <c r="CV39" s="218">
        <f t="shared" si="8"/>
        <v>515</v>
      </c>
      <c r="CW39" s="218">
        <f>CV39*(1+('[13]GROWTH (YoY)'!AR39/100))</f>
        <v>545.91539889350258</v>
      </c>
      <c r="CX39" s="218">
        <f>CW39*(1+('[13]GROWTH (YoY)'!AS39/100))</f>
        <v>580.08744181816519</v>
      </c>
      <c r="CY39" s="218">
        <f>CX39*(1+('[13]GROWTH (YoY)'!AT39/100))</f>
        <v>609.35979675515671</v>
      </c>
      <c r="CZ39" s="222">
        <v>11</v>
      </c>
      <c r="DA39" s="222">
        <v>20</v>
      </c>
      <c r="DB39" s="222">
        <v>17</v>
      </c>
      <c r="DC39" s="222">
        <v>19</v>
      </c>
      <c r="DD39" s="218">
        <v>499</v>
      </c>
      <c r="DE39" s="218">
        <v>435</v>
      </c>
      <c r="DF39" s="218">
        <v>471</v>
      </c>
      <c r="DG39" s="218">
        <v>486</v>
      </c>
      <c r="DH39" s="222">
        <v>0</v>
      </c>
      <c r="DI39" s="222">
        <v>0</v>
      </c>
      <c r="DJ39" s="222">
        <v>0</v>
      </c>
      <c r="DK39" s="222">
        <v>0</v>
      </c>
      <c r="DL39" s="218">
        <v>0</v>
      </c>
      <c r="DM39" s="218">
        <v>0</v>
      </c>
      <c r="DN39" s="218">
        <v>0</v>
      </c>
      <c r="DO39" s="218">
        <v>0</v>
      </c>
      <c r="DP39" s="383">
        <f t="shared" si="22"/>
        <v>0</v>
      </c>
      <c r="DQ39" s="222">
        <f t="shared" si="22"/>
        <v>83</v>
      </c>
      <c r="DR39" s="222">
        <f t="shared" si="22"/>
        <v>93</v>
      </c>
      <c r="DS39" s="222">
        <f t="shared" si="22"/>
        <v>94</v>
      </c>
      <c r="DT39" s="218">
        <f t="shared" si="22"/>
        <v>0</v>
      </c>
      <c r="DU39" s="218">
        <f t="shared" si="22"/>
        <v>93.084601106497416</v>
      </c>
      <c r="DV39" s="218">
        <f t="shared" si="22"/>
        <v>86.912558181834811</v>
      </c>
      <c r="DW39" s="218">
        <f t="shared" si="22"/>
        <v>102.64020324484318</v>
      </c>
      <c r="DX39" s="384">
        <f t="shared" si="9"/>
        <v>0.31672597864768681</v>
      </c>
      <c r="DY39" s="384">
        <f t="shared" si="9"/>
        <v>0.22611683848797251</v>
      </c>
      <c r="DZ39" s="384">
        <f t="shared" si="9"/>
        <v>0.22639068564036222</v>
      </c>
      <c r="EA39" s="384">
        <f t="shared" si="9"/>
        <v>0.22580645161290322</v>
      </c>
      <c r="EB39" s="385">
        <f t="shared" si="9"/>
        <v>0.24080499653018736</v>
      </c>
      <c r="EC39" s="385">
        <f t="shared" si="9"/>
        <v>0.24232527759634226</v>
      </c>
      <c r="ED39" s="385">
        <f t="shared" si="9"/>
        <v>0.24292742927429276</v>
      </c>
      <c r="EE39" s="385">
        <f t="shared" si="9"/>
        <v>0.2423887587822014</v>
      </c>
      <c r="EG39" s="222">
        <v>10</v>
      </c>
      <c r="EH39" s="222">
        <v>7</v>
      </c>
      <c r="EI39" s="222">
        <v>3</v>
      </c>
      <c r="EJ39" s="222">
        <v>2</v>
      </c>
      <c r="EK39" s="222">
        <v>9</v>
      </c>
      <c r="EL39" s="222">
        <v>113</v>
      </c>
      <c r="EM39" s="222">
        <v>100</v>
      </c>
      <c r="EN39" s="386">
        <f t="shared" si="10"/>
        <v>0.7</v>
      </c>
      <c r="EO39" s="222">
        <f t="shared" si="11"/>
        <v>66.666666666666657</v>
      </c>
      <c r="EP39" s="386">
        <f t="shared" si="12"/>
        <v>0.9</v>
      </c>
      <c r="EQ39" s="222">
        <f t="shared" si="13"/>
        <v>79646.017699115051</v>
      </c>
      <c r="ER39" s="222">
        <f t="shared" si="14"/>
        <v>1666.6666666666667</v>
      </c>
      <c r="ES39" s="292"/>
      <c r="ET39" s="218">
        <v>24</v>
      </c>
      <c r="EU39" s="218">
        <v>14</v>
      </c>
      <c r="EV39" s="218">
        <v>10</v>
      </c>
      <c r="EW39" s="218">
        <v>6</v>
      </c>
      <c r="EX39" s="218">
        <v>78</v>
      </c>
      <c r="EY39" s="218">
        <v>367</v>
      </c>
      <c r="EZ39" s="218">
        <v>318</v>
      </c>
      <c r="FA39" s="387">
        <f t="shared" si="23"/>
        <v>0.58333333333333337</v>
      </c>
      <c r="FB39" s="221">
        <f t="shared" si="24"/>
        <v>60</v>
      </c>
      <c r="FC39" s="387">
        <f t="shared" si="25"/>
        <v>3.25</v>
      </c>
      <c r="FD39" s="218">
        <f t="shared" si="26"/>
        <v>212534.05994550409</v>
      </c>
      <c r="FE39" s="218">
        <f t="shared" si="27"/>
        <v>1572.3270440251572</v>
      </c>
      <c r="FF39" s="218">
        <v>1124</v>
      </c>
      <c r="FG39" s="221">
        <f t="shared" si="20"/>
        <v>7.2064056939501784</v>
      </c>
      <c r="FH39" s="218">
        <v>81</v>
      </c>
      <c r="FI39" s="218">
        <v>1124</v>
      </c>
      <c r="FJ39" s="218">
        <v>0</v>
      </c>
      <c r="FK39" s="218">
        <f t="shared" si="5"/>
        <v>1043</v>
      </c>
      <c r="FL39" s="218">
        <v>91</v>
      </c>
      <c r="FM39" s="218">
        <f t="shared" si="6"/>
        <v>952</v>
      </c>
      <c r="FZ39" s="229"/>
      <c r="GA39" s="229"/>
      <c r="GB39" s="229"/>
      <c r="GC39" s="229"/>
      <c r="GD39" s="229"/>
    </row>
    <row r="40" spans="1:186" s="368" customFormat="1">
      <c r="A40" s="285" t="s">
        <v>83</v>
      </c>
      <c r="B40" s="291" t="s">
        <v>84</v>
      </c>
      <c r="C40" s="285" t="s">
        <v>85</v>
      </c>
      <c r="D40" s="382" t="s">
        <v>3123</v>
      </c>
      <c r="E40" s="291" t="s">
        <v>86</v>
      </c>
      <c r="F40" s="382">
        <v>37</v>
      </c>
      <c r="G40" s="381" t="s">
        <v>176</v>
      </c>
      <c r="H40" s="381" t="s">
        <v>177</v>
      </c>
      <c r="I40" s="382" t="s">
        <v>166</v>
      </c>
      <c r="J40" s="381" t="s">
        <v>167</v>
      </c>
      <c r="K40" s="382" t="s">
        <v>113</v>
      </c>
      <c r="L40" s="381" t="s">
        <v>163</v>
      </c>
      <c r="M40" s="381" t="s">
        <v>3124</v>
      </c>
      <c r="N40" s="372">
        <v>1</v>
      </c>
      <c r="O40" s="373"/>
      <c r="P40" s="373">
        <v>0</v>
      </c>
      <c r="Q40" s="373">
        <v>0</v>
      </c>
      <c r="R40" s="373">
        <v>0</v>
      </c>
      <c r="S40" s="374">
        <v>0</v>
      </c>
      <c r="T40" s="374">
        <v>0</v>
      </c>
      <c r="U40" s="374">
        <v>0</v>
      </c>
      <c r="V40" s="374">
        <v>0</v>
      </c>
      <c r="W40" s="373"/>
      <c r="X40" s="373">
        <v>0</v>
      </c>
      <c r="Y40" s="373">
        <v>0</v>
      </c>
      <c r="Z40" s="373">
        <v>0</v>
      </c>
      <c r="AA40" s="374">
        <v>0</v>
      </c>
      <c r="AB40" s="374">
        <v>0</v>
      </c>
      <c r="AC40" s="374">
        <v>0</v>
      </c>
      <c r="AD40" s="374">
        <v>0</v>
      </c>
      <c r="AE40" s="373">
        <v>0</v>
      </c>
      <c r="AF40" s="373">
        <v>0</v>
      </c>
      <c r="AG40" s="373">
        <v>0</v>
      </c>
      <c r="AH40" s="373">
        <v>0</v>
      </c>
      <c r="AI40" s="374">
        <v>0</v>
      </c>
      <c r="AJ40" s="374">
        <v>0</v>
      </c>
      <c r="AK40" s="374">
        <v>0</v>
      </c>
      <c r="AL40" s="374">
        <v>0</v>
      </c>
      <c r="AM40" s="222">
        <v>0</v>
      </c>
      <c r="AN40" s="222">
        <v>0</v>
      </c>
      <c r="AO40" s="222">
        <v>0</v>
      </c>
      <c r="AP40" s="222">
        <v>0</v>
      </c>
      <c r="AQ40" s="218">
        <v>0</v>
      </c>
      <c r="AR40" s="218">
        <v>0</v>
      </c>
      <c r="AS40" s="218">
        <v>0</v>
      </c>
      <c r="AT40" s="218">
        <v>0</v>
      </c>
      <c r="AU40" s="222">
        <v>0</v>
      </c>
      <c r="AV40" s="222">
        <v>0</v>
      </c>
      <c r="AW40" s="222">
        <v>0</v>
      </c>
      <c r="AX40" s="222">
        <v>0</v>
      </c>
      <c r="AY40" s="218">
        <v>0</v>
      </c>
      <c r="AZ40" s="218">
        <v>0</v>
      </c>
      <c r="BA40" s="218">
        <v>0</v>
      </c>
      <c r="BB40" s="218"/>
      <c r="BC40" s="222">
        <f t="shared" si="7"/>
        <v>0</v>
      </c>
      <c r="BD40" s="222">
        <f t="shared" si="7"/>
        <v>0</v>
      </c>
      <c r="BE40" s="222">
        <f t="shared" si="0"/>
        <v>0</v>
      </c>
      <c r="BF40" s="222">
        <f t="shared" si="0"/>
        <v>0</v>
      </c>
      <c r="BG40" s="218">
        <f t="shared" si="0"/>
        <v>0</v>
      </c>
      <c r="BH40" s="218">
        <f t="shared" si="0"/>
        <v>0</v>
      </c>
      <c r="BI40" s="218">
        <f t="shared" si="0"/>
        <v>0</v>
      </c>
      <c r="BJ40" s="218">
        <f t="shared" si="0"/>
        <v>0</v>
      </c>
      <c r="BK40" s="222">
        <f t="shared" si="21"/>
        <v>0</v>
      </c>
      <c r="BL40" s="222">
        <f t="shared" si="21"/>
        <v>0</v>
      </c>
      <c r="BM40" s="222">
        <f t="shared" si="21"/>
        <v>0</v>
      </c>
      <c r="BN40" s="222">
        <f t="shared" si="21"/>
        <v>0</v>
      </c>
      <c r="BO40" s="218">
        <f t="shared" si="21"/>
        <v>0</v>
      </c>
      <c r="BP40" s="218">
        <f t="shared" si="21"/>
        <v>0</v>
      </c>
      <c r="BQ40" s="218">
        <f t="shared" si="21"/>
        <v>0</v>
      </c>
      <c r="BR40" s="218">
        <f t="shared" si="21"/>
        <v>0</v>
      </c>
      <c r="BS40" s="222">
        <v>0</v>
      </c>
      <c r="BT40" s="222">
        <v>0</v>
      </c>
      <c r="BU40" s="222">
        <v>0</v>
      </c>
      <c r="BV40" s="222">
        <v>0</v>
      </c>
      <c r="BW40" s="218">
        <v>0</v>
      </c>
      <c r="BX40" s="218">
        <v>0</v>
      </c>
      <c r="BY40" s="218">
        <v>0</v>
      </c>
      <c r="BZ40" s="218">
        <v>0</v>
      </c>
      <c r="CA40" s="222">
        <v>0</v>
      </c>
      <c r="CB40" s="222">
        <f>IFERROR(VLOOKUP($G40,[12]ITEM!$B$2:$AC$939,26,0),0)</f>
        <v>0</v>
      </c>
      <c r="CC40" s="222">
        <f>IFERROR(VLOOKUP($G40,[12]ITEM!$B$2:$AC$939,27,0),0)</f>
        <v>0</v>
      </c>
      <c r="CD40" s="222">
        <f>IFERROR(VLOOKUP($G40,[12]ITEM!$B$2:$AC$939,28,0),0)</f>
        <v>0</v>
      </c>
      <c r="CE40" s="218">
        <v>0</v>
      </c>
      <c r="CF40" s="218">
        <v>0</v>
      </c>
      <c r="CG40" s="218">
        <v>0</v>
      </c>
      <c r="CH40" s="218">
        <v>0</v>
      </c>
      <c r="CI40" s="375"/>
      <c r="CJ40" s="222">
        <f t="shared" si="29"/>
        <v>0</v>
      </c>
      <c r="CK40" s="222">
        <f t="shared" si="29"/>
        <v>0</v>
      </c>
      <c r="CL40" s="222">
        <f t="shared" si="28"/>
        <v>0</v>
      </c>
      <c r="CM40" s="222">
        <f t="shared" si="28"/>
        <v>0</v>
      </c>
      <c r="CN40" s="218">
        <f t="shared" si="28"/>
        <v>0</v>
      </c>
      <c r="CO40" s="218">
        <f t="shared" si="28"/>
        <v>0</v>
      </c>
      <c r="CP40" s="218">
        <f t="shared" si="28"/>
        <v>0</v>
      </c>
      <c r="CQ40" s="218">
        <f t="shared" si="28"/>
        <v>0</v>
      </c>
      <c r="CR40" s="222">
        <v>0</v>
      </c>
      <c r="CS40" s="222"/>
      <c r="CT40" s="222"/>
      <c r="CU40" s="222"/>
      <c r="CV40" s="218">
        <f t="shared" si="8"/>
        <v>0</v>
      </c>
      <c r="CW40" s="218">
        <f>CV40*(1+('[13]GROWTH (YoY)'!AR40/100))</f>
        <v>0</v>
      </c>
      <c r="CX40" s="218">
        <f>CW40*(1+('[13]GROWTH (YoY)'!AS40/100))</f>
        <v>0</v>
      </c>
      <c r="CY40" s="218">
        <f>CX40*(1+('[13]GROWTH (YoY)'!AT40/100))</f>
        <v>0</v>
      </c>
      <c r="CZ40" s="222">
        <v>0</v>
      </c>
      <c r="DA40" s="222">
        <v>0</v>
      </c>
      <c r="DB40" s="222">
        <v>0</v>
      </c>
      <c r="DC40" s="222">
        <v>0</v>
      </c>
      <c r="DD40" s="218">
        <v>0</v>
      </c>
      <c r="DE40" s="218">
        <v>0</v>
      </c>
      <c r="DF40" s="218">
        <v>0</v>
      </c>
      <c r="DG40" s="218">
        <v>0</v>
      </c>
      <c r="DH40" s="222">
        <v>0</v>
      </c>
      <c r="DI40" s="222">
        <v>0</v>
      </c>
      <c r="DJ40" s="222">
        <v>0</v>
      </c>
      <c r="DK40" s="222">
        <v>0</v>
      </c>
      <c r="DL40" s="218">
        <v>0</v>
      </c>
      <c r="DM40" s="218">
        <v>0</v>
      </c>
      <c r="DN40" s="218">
        <v>0</v>
      </c>
      <c r="DO40" s="218">
        <v>0</v>
      </c>
      <c r="DP40" s="383">
        <f t="shared" si="22"/>
        <v>0</v>
      </c>
      <c r="DQ40" s="222">
        <f t="shared" si="22"/>
        <v>0</v>
      </c>
      <c r="DR40" s="222">
        <f t="shared" si="22"/>
        <v>0</v>
      </c>
      <c r="DS40" s="222">
        <f t="shared" si="22"/>
        <v>0</v>
      </c>
      <c r="DT40" s="218">
        <f t="shared" si="22"/>
        <v>0</v>
      </c>
      <c r="DU40" s="218">
        <f t="shared" si="22"/>
        <v>0</v>
      </c>
      <c r="DV40" s="218">
        <f t="shared" si="22"/>
        <v>0</v>
      </c>
      <c r="DW40" s="218">
        <f t="shared" si="22"/>
        <v>0</v>
      </c>
      <c r="DX40" s="384">
        <f t="shared" si="9"/>
        <v>0</v>
      </c>
      <c r="DY40" s="384">
        <f t="shared" si="9"/>
        <v>0</v>
      </c>
      <c r="DZ40" s="384">
        <f t="shared" si="9"/>
        <v>0</v>
      </c>
      <c r="EA40" s="384">
        <f t="shared" si="9"/>
        <v>0</v>
      </c>
      <c r="EB40" s="385">
        <f t="shared" si="9"/>
        <v>0</v>
      </c>
      <c r="EC40" s="385">
        <f t="shared" si="9"/>
        <v>0</v>
      </c>
      <c r="ED40" s="385">
        <f t="shared" si="9"/>
        <v>0</v>
      </c>
      <c r="EE40" s="385">
        <f t="shared" si="9"/>
        <v>0</v>
      </c>
      <c r="EG40" s="222">
        <v>0</v>
      </c>
      <c r="EH40" s="222">
        <v>0</v>
      </c>
      <c r="EI40" s="222">
        <v>0</v>
      </c>
      <c r="EJ40" s="222">
        <v>0</v>
      </c>
      <c r="EK40" s="222">
        <v>0</v>
      </c>
      <c r="EL40" s="222">
        <v>0</v>
      </c>
      <c r="EM40" s="222">
        <v>0</v>
      </c>
      <c r="EN40" s="386">
        <f t="shared" si="10"/>
        <v>0</v>
      </c>
      <c r="EO40" s="222">
        <f t="shared" si="11"/>
        <v>0</v>
      </c>
      <c r="EP40" s="386">
        <f t="shared" si="12"/>
        <v>0</v>
      </c>
      <c r="EQ40" s="222">
        <f t="shared" si="13"/>
        <v>0</v>
      </c>
      <c r="ER40" s="222">
        <f t="shared" si="14"/>
        <v>0</v>
      </c>
      <c r="ES40" s="292"/>
      <c r="ET40" s="218">
        <v>0</v>
      </c>
      <c r="EU40" s="218">
        <v>0</v>
      </c>
      <c r="EV40" s="218">
        <v>0</v>
      </c>
      <c r="EW40" s="218">
        <v>0</v>
      </c>
      <c r="EX40" s="218">
        <v>0</v>
      </c>
      <c r="EY40" s="218">
        <v>0</v>
      </c>
      <c r="EZ40" s="218">
        <v>0</v>
      </c>
      <c r="FA40" s="387">
        <f t="shared" si="23"/>
        <v>0</v>
      </c>
      <c r="FB40" s="221">
        <f t="shared" si="24"/>
        <v>0</v>
      </c>
      <c r="FC40" s="387">
        <f t="shared" si="25"/>
        <v>0</v>
      </c>
      <c r="FD40" s="218">
        <f t="shared" si="26"/>
        <v>0</v>
      </c>
      <c r="FE40" s="218">
        <f t="shared" si="27"/>
        <v>0</v>
      </c>
      <c r="FF40" s="218">
        <v>0</v>
      </c>
      <c r="FG40" s="221">
        <f t="shared" si="20"/>
        <v>0</v>
      </c>
      <c r="FH40" s="218">
        <v>0</v>
      </c>
      <c r="FI40" s="218">
        <v>0</v>
      </c>
      <c r="FJ40" s="218">
        <v>0</v>
      </c>
      <c r="FK40" s="218">
        <f t="shared" si="5"/>
        <v>0</v>
      </c>
      <c r="FL40" s="218">
        <v>0</v>
      </c>
      <c r="FM40" s="218">
        <f t="shared" si="6"/>
        <v>0</v>
      </c>
      <c r="FZ40" s="229"/>
      <c r="GA40" s="229"/>
      <c r="GB40" s="229"/>
      <c r="GC40" s="229"/>
      <c r="GD40" s="229"/>
    </row>
    <row r="41" spans="1:186" s="368" customFormat="1">
      <c r="A41" s="285" t="s">
        <v>83</v>
      </c>
      <c r="B41" s="291" t="s">
        <v>84</v>
      </c>
      <c r="C41" s="285" t="s">
        <v>85</v>
      </c>
      <c r="D41" s="382" t="s">
        <v>3123</v>
      </c>
      <c r="E41" s="291" t="s">
        <v>86</v>
      </c>
      <c r="F41" s="382">
        <v>38</v>
      </c>
      <c r="G41" s="381" t="s">
        <v>178</v>
      </c>
      <c r="H41" s="381" t="s">
        <v>179</v>
      </c>
      <c r="I41" s="382" t="s">
        <v>166</v>
      </c>
      <c r="J41" s="381" t="s">
        <v>167</v>
      </c>
      <c r="K41" s="382" t="s">
        <v>113</v>
      </c>
      <c r="L41" s="381" t="s">
        <v>163</v>
      </c>
      <c r="M41" s="381" t="s">
        <v>3124</v>
      </c>
      <c r="N41" s="372">
        <v>1</v>
      </c>
      <c r="O41" s="373">
        <v>9</v>
      </c>
      <c r="P41" s="373">
        <v>17</v>
      </c>
      <c r="Q41" s="373">
        <v>18</v>
      </c>
      <c r="R41" s="373">
        <v>16</v>
      </c>
      <c r="S41" s="374">
        <v>17</v>
      </c>
      <c r="T41" s="374">
        <v>18</v>
      </c>
      <c r="U41" s="374">
        <v>15</v>
      </c>
      <c r="V41" s="374">
        <v>17</v>
      </c>
      <c r="W41" s="373">
        <v>2</v>
      </c>
      <c r="X41" s="373">
        <v>3</v>
      </c>
      <c r="Y41" s="373">
        <v>3</v>
      </c>
      <c r="Z41" s="373">
        <v>2</v>
      </c>
      <c r="AA41" s="374">
        <v>3</v>
      </c>
      <c r="AB41" s="374">
        <v>3</v>
      </c>
      <c r="AC41" s="374">
        <v>2</v>
      </c>
      <c r="AD41" s="374">
        <v>3</v>
      </c>
      <c r="AE41" s="373">
        <v>0</v>
      </c>
      <c r="AF41" s="373">
        <v>0</v>
      </c>
      <c r="AG41" s="373">
        <v>0</v>
      </c>
      <c r="AH41" s="373">
        <v>0</v>
      </c>
      <c r="AI41" s="374">
        <v>0</v>
      </c>
      <c r="AJ41" s="374">
        <v>0</v>
      </c>
      <c r="AK41" s="374">
        <v>0</v>
      </c>
      <c r="AL41" s="374">
        <v>0</v>
      </c>
      <c r="AM41" s="222">
        <v>7</v>
      </c>
      <c r="AN41" s="222">
        <v>15</v>
      </c>
      <c r="AO41" s="222">
        <v>15</v>
      </c>
      <c r="AP41" s="222">
        <v>13</v>
      </c>
      <c r="AQ41" s="218">
        <v>15</v>
      </c>
      <c r="AR41" s="218">
        <v>15</v>
      </c>
      <c r="AS41" s="218">
        <v>13</v>
      </c>
      <c r="AT41" s="218">
        <v>14</v>
      </c>
      <c r="AU41" s="222">
        <v>1</v>
      </c>
      <c r="AV41" s="222">
        <v>3</v>
      </c>
      <c r="AW41" s="222">
        <v>3</v>
      </c>
      <c r="AX41" s="222">
        <v>3</v>
      </c>
      <c r="AY41" s="218">
        <v>3</v>
      </c>
      <c r="AZ41" s="218">
        <v>3</v>
      </c>
      <c r="BA41" s="218">
        <v>3</v>
      </c>
      <c r="BB41" s="218">
        <v>3</v>
      </c>
      <c r="BC41" s="222">
        <f t="shared" si="7"/>
        <v>6</v>
      </c>
      <c r="BD41" s="222">
        <f t="shared" si="7"/>
        <v>12</v>
      </c>
      <c r="BE41" s="222">
        <f t="shared" si="0"/>
        <v>12</v>
      </c>
      <c r="BF41" s="222">
        <f t="shared" si="0"/>
        <v>10</v>
      </c>
      <c r="BG41" s="218">
        <f t="shared" si="0"/>
        <v>11</v>
      </c>
      <c r="BH41" s="218">
        <f t="shared" si="0"/>
        <v>11</v>
      </c>
      <c r="BI41" s="218">
        <f t="shared" si="0"/>
        <v>9</v>
      </c>
      <c r="BJ41" s="218">
        <f t="shared" si="0"/>
        <v>10</v>
      </c>
      <c r="BK41" s="222">
        <f t="shared" si="21"/>
        <v>0</v>
      </c>
      <c r="BL41" s="222">
        <f t="shared" si="21"/>
        <v>0</v>
      </c>
      <c r="BM41" s="222">
        <f t="shared" si="21"/>
        <v>0</v>
      </c>
      <c r="BN41" s="222">
        <f t="shared" si="21"/>
        <v>0</v>
      </c>
      <c r="BO41" s="218">
        <f t="shared" si="21"/>
        <v>1</v>
      </c>
      <c r="BP41" s="218">
        <f t="shared" si="21"/>
        <v>1</v>
      </c>
      <c r="BQ41" s="218">
        <f t="shared" si="21"/>
        <v>1</v>
      </c>
      <c r="BR41" s="218">
        <f t="shared" si="21"/>
        <v>1</v>
      </c>
      <c r="BS41" s="222">
        <v>0</v>
      </c>
      <c r="BT41" s="222">
        <v>0</v>
      </c>
      <c r="BU41" s="222">
        <v>0</v>
      </c>
      <c r="BV41" s="222">
        <v>0</v>
      </c>
      <c r="BW41" s="218">
        <v>1</v>
      </c>
      <c r="BX41" s="218">
        <v>1</v>
      </c>
      <c r="BY41" s="218">
        <v>1</v>
      </c>
      <c r="BZ41" s="218">
        <v>1</v>
      </c>
      <c r="CA41" s="222">
        <v>0</v>
      </c>
      <c r="CB41" s="222">
        <f>IFERROR(VLOOKUP($G41,[12]ITEM!$B$2:$AC$939,26,0),0)</f>
        <v>0</v>
      </c>
      <c r="CC41" s="222">
        <f>IFERROR(VLOOKUP($G41,[12]ITEM!$B$2:$AC$939,27,0),0)</f>
        <v>0</v>
      </c>
      <c r="CD41" s="222">
        <f>IFERROR(VLOOKUP($G41,[12]ITEM!$B$2:$AC$939,28,0),0)</f>
        <v>0</v>
      </c>
      <c r="CE41" s="218">
        <v>0</v>
      </c>
      <c r="CF41" s="218">
        <v>0</v>
      </c>
      <c r="CG41" s="218">
        <v>0</v>
      </c>
      <c r="CH41" s="218">
        <v>0</v>
      </c>
      <c r="CI41" s="375"/>
      <c r="CJ41" s="222">
        <f t="shared" si="29"/>
        <v>5</v>
      </c>
      <c r="CK41" s="222">
        <f t="shared" si="29"/>
        <v>7</v>
      </c>
      <c r="CL41" s="222">
        <f t="shared" si="28"/>
        <v>7</v>
      </c>
      <c r="CM41" s="222">
        <f t="shared" si="28"/>
        <v>6</v>
      </c>
      <c r="CN41" s="218">
        <f t="shared" si="28"/>
        <v>11</v>
      </c>
      <c r="CO41" s="218">
        <f t="shared" si="28"/>
        <v>10.110936840044442</v>
      </c>
      <c r="CP41" s="218">
        <f t="shared" si="28"/>
        <v>9.4714917271274395</v>
      </c>
      <c r="CQ41" s="218">
        <f t="shared" si="28"/>
        <v>10.945162679880426</v>
      </c>
      <c r="CR41" s="222">
        <v>0</v>
      </c>
      <c r="CS41" s="222">
        <v>0</v>
      </c>
      <c r="CT41" s="222">
        <v>1</v>
      </c>
      <c r="CU41" s="222">
        <v>0</v>
      </c>
      <c r="CV41" s="218">
        <f t="shared" si="8"/>
        <v>5</v>
      </c>
      <c r="CW41" s="218">
        <f>CV41*(1+('[13]GROWTH (YoY)'!AR41/100))</f>
        <v>5.1109368400444408</v>
      </c>
      <c r="CX41" s="218">
        <f>CW41*(1+('[13]GROWTH (YoY)'!AS41/100))</f>
        <v>4.4714917271274395</v>
      </c>
      <c r="CY41" s="218">
        <f>CX41*(1+('[13]GROWTH (YoY)'!AT41/100))</f>
        <v>4.9451626798804256</v>
      </c>
      <c r="CZ41" s="222">
        <v>5</v>
      </c>
      <c r="DA41" s="222">
        <v>6</v>
      </c>
      <c r="DB41" s="222">
        <v>5</v>
      </c>
      <c r="DC41" s="222">
        <v>5</v>
      </c>
      <c r="DD41" s="218">
        <v>5</v>
      </c>
      <c r="DE41" s="218">
        <v>4</v>
      </c>
      <c r="DF41" s="218">
        <v>4</v>
      </c>
      <c r="DG41" s="218">
        <v>5</v>
      </c>
      <c r="DH41" s="222">
        <v>0</v>
      </c>
      <c r="DI41" s="222">
        <v>1</v>
      </c>
      <c r="DJ41" s="222">
        <v>1</v>
      </c>
      <c r="DK41" s="222">
        <v>1</v>
      </c>
      <c r="DL41" s="218">
        <v>1</v>
      </c>
      <c r="DM41" s="218">
        <v>1</v>
      </c>
      <c r="DN41" s="218">
        <v>1</v>
      </c>
      <c r="DO41" s="218">
        <v>1</v>
      </c>
      <c r="DP41" s="383">
        <f t="shared" si="22"/>
        <v>1</v>
      </c>
      <c r="DQ41" s="222">
        <f t="shared" si="22"/>
        <v>5</v>
      </c>
      <c r="DR41" s="222">
        <f t="shared" si="22"/>
        <v>5</v>
      </c>
      <c r="DS41" s="222">
        <f t="shared" si="22"/>
        <v>4</v>
      </c>
      <c r="DT41" s="218">
        <f t="shared" si="22"/>
        <v>0</v>
      </c>
      <c r="DU41" s="218">
        <f t="shared" si="22"/>
        <v>0.88906315995555829</v>
      </c>
      <c r="DV41" s="218">
        <f t="shared" si="22"/>
        <v>-0.47149172712743947</v>
      </c>
      <c r="DW41" s="218">
        <f t="shared" si="22"/>
        <v>-0.94516267988042557</v>
      </c>
      <c r="DX41" s="384">
        <f t="shared" si="9"/>
        <v>0.22222222222222221</v>
      </c>
      <c r="DY41" s="384">
        <f t="shared" si="9"/>
        <v>0.17647058823529413</v>
      </c>
      <c r="DZ41" s="384">
        <f t="shared" si="9"/>
        <v>0.16666666666666666</v>
      </c>
      <c r="EA41" s="384">
        <f t="shared" si="9"/>
        <v>0.125</v>
      </c>
      <c r="EB41" s="385">
        <f t="shared" si="9"/>
        <v>0.17647058823529413</v>
      </c>
      <c r="EC41" s="385">
        <f t="shared" si="9"/>
        <v>0.16666666666666666</v>
      </c>
      <c r="ED41" s="385">
        <f t="shared" si="9"/>
        <v>0.13333333333333333</v>
      </c>
      <c r="EE41" s="385">
        <f t="shared" si="9"/>
        <v>0.17647058823529413</v>
      </c>
      <c r="EG41" s="222">
        <v>42</v>
      </c>
      <c r="EH41" s="222">
        <v>21</v>
      </c>
      <c r="EI41" s="222">
        <v>21</v>
      </c>
      <c r="EJ41" s="222">
        <v>8</v>
      </c>
      <c r="EK41" s="222">
        <v>35</v>
      </c>
      <c r="EL41" s="222">
        <v>954</v>
      </c>
      <c r="EM41" s="222">
        <v>682</v>
      </c>
      <c r="EN41" s="386">
        <f t="shared" si="10"/>
        <v>0.5</v>
      </c>
      <c r="EO41" s="222">
        <f t="shared" si="11"/>
        <v>38.095238095238095</v>
      </c>
      <c r="EP41" s="386">
        <f t="shared" si="12"/>
        <v>0.83333333333333337</v>
      </c>
      <c r="EQ41" s="222">
        <f t="shared" si="13"/>
        <v>36687.631027253672</v>
      </c>
      <c r="ER41" s="222">
        <f t="shared" si="14"/>
        <v>977.5171065493646</v>
      </c>
      <c r="ES41" s="292"/>
      <c r="ET41" s="218">
        <v>50</v>
      </c>
      <c r="EU41" s="218">
        <v>25</v>
      </c>
      <c r="EV41" s="218">
        <v>25</v>
      </c>
      <c r="EW41" s="218">
        <v>14</v>
      </c>
      <c r="EX41" s="218">
        <v>79</v>
      </c>
      <c r="EY41" s="218">
        <v>945</v>
      </c>
      <c r="EZ41" s="218">
        <v>833</v>
      </c>
      <c r="FA41" s="387">
        <f t="shared" si="23"/>
        <v>0.5</v>
      </c>
      <c r="FB41" s="221">
        <f t="shared" si="24"/>
        <v>56.000000000000007</v>
      </c>
      <c r="FC41" s="387">
        <f t="shared" si="25"/>
        <v>1.58</v>
      </c>
      <c r="FD41" s="218">
        <f t="shared" si="26"/>
        <v>83597.8835978836</v>
      </c>
      <c r="FE41" s="218">
        <f t="shared" si="27"/>
        <v>1400.560224089636</v>
      </c>
      <c r="FF41" s="218">
        <v>135</v>
      </c>
      <c r="FG41" s="221">
        <f t="shared" si="20"/>
        <v>19.25925925925926</v>
      </c>
      <c r="FH41" s="218">
        <v>26</v>
      </c>
      <c r="FI41" s="218">
        <v>135</v>
      </c>
      <c r="FJ41" s="218">
        <v>0</v>
      </c>
      <c r="FK41" s="218">
        <f t="shared" si="5"/>
        <v>109</v>
      </c>
      <c r="FL41" s="218">
        <v>10</v>
      </c>
      <c r="FM41" s="218">
        <f t="shared" si="6"/>
        <v>99</v>
      </c>
      <c r="FZ41" s="229"/>
      <c r="GA41" s="229"/>
      <c r="GB41" s="229"/>
      <c r="GC41" s="229"/>
      <c r="GD41" s="229"/>
    </row>
    <row r="42" spans="1:186" s="368" customFormat="1">
      <c r="A42" s="285" t="s">
        <v>83</v>
      </c>
      <c r="B42" s="291" t="s">
        <v>84</v>
      </c>
      <c r="C42" s="285" t="s">
        <v>85</v>
      </c>
      <c r="D42" s="382" t="s">
        <v>3123</v>
      </c>
      <c r="E42" s="291" t="s">
        <v>86</v>
      </c>
      <c r="F42" s="382">
        <v>39</v>
      </c>
      <c r="G42" s="381" t="s">
        <v>180</v>
      </c>
      <c r="H42" s="381" t="s">
        <v>181</v>
      </c>
      <c r="I42" s="382" t="s">
        <v>166</v>
      </c>
      <c r="J42" s="381" t="s">
        <v>167</v>
      </c>
      <c r="K42" s="382" t="s">
        <v>113</v>
      </c>
      <c r="L42" s="381" t="s">
        <v>163</v>
      </c>
      <c r="M42" s="381" t="s">
        <v>3124</v>
      </c>
      <c r="N42" s="372">
        <v>1</v>
      </c>
      <c r="O42" s="373">
        <v>371</v>
      </c>
      <c r="P42" s="373">
        <v>353</v>
      </c>
      <c r="Q42" s="373">
        <v>383</v>
      </c>
      <c r="R42" s="373">
        <v>487</v>
      </c>
      <c r="S42" s="374">
        <v>349</v>
      </c>
      <c r="T42" s="374">
        <v>379</v>
      </c>
      <c r="U42" s="374">
        <v>483</v>
      </c>
      <c r="V42" s="374">
        <v>471</v>
      </c>
      <c r="W42" s="373">
        <v>86</v>
      </c>
      <c r="X42" s="373">
        <v>116</v>
      </c>
      <c r="Y42" s="373">
        <v>126</v>
      </c>
      <c r="Z42" s="373">
        <v>160</v>
      </c>
      <c r="AA42" s="374">
        <v>123</v>
      </c>
      <c r="AB42" s="374">
        <v>133</v>
      </c>
      <c r="AC42" s="374">
        <v>169</v>
      </c>
      <c r="AD42" s="374">
        <v>165</v>
      </c>
      <c r="AE42" s="373">
        <v>5</v>
      </c>
      <c r="AF42" s="373">
        <v>5</v>
      </c>
      <c r="AG42" s="373">
        <v>5</v>
      </c>
      <c r="AH42" s="373">
        <v>5</v>
      </c>
      <c r="AI42" s="374">
        <v>5</v>
      </c>
      <c r="AJ42" s="374">
        <v>6</v>
      </c>
      <c r="AK42" s="374">
        <v>4</v>
      </c>
      <c r="AL42" s="374">
        <v>4</v>
      </c>
      <c r="AM42" s="222">
        <v>285</v>
      </c>
      <c r="AN42" s="222">
        <v>237</v>
      </c>
      <c r="AO42" s="222">
        <v>257</v>
      </c>
      <c r="AP42" s="222">
        <v>327</v>
      </c>
      <c r="AQ42" s="218">
        <v>227</v>
      </c>
      <c r="AR42" s="218">
        <v>246</v>
      </c>
      <c r="AS42" s="218">
        <v>313</v>
      </c>
      <c r="AT42" s="218">
        <v>306</v>
      </c>
      <c r="AU42" s="222">
        <v>16</v>
      </c>
      <c r="AV42" s="222">
        <v>16</v>
      </c>
      <c r="AW42" s="222">
        <v>18</v>
      </c>
      <c r="AX42" s="222">
        <v>24</v>
      </c>
      <c r="AY42" s="218">
        <v>15</v>
      </c>
      <c r="AZ42" s="218">
        <v>16</v>
      </c>
      <c r="BA42" s="218">
        <v>22</v>
      </c>
      <c r="BB42" s="218">
        <v>21</v>
      </c>
      <c r="BC42" s="222">
        <f t="shared" si="7"/>
        <v>269</v>
      </c>
      <c r="BD42" s="222">
        <f t="shared" si="7"/>
        <v>221</v>
      </c>
      <c r="BE42" s="222">
        <f t="shared" si="0"/>
        <v>239</v>
      </c>
      <c r="BF42" s="222">
        <f t="shared" si="0"/>
        <v>303</v>
      </c>
      <c r="BG42" s="218">
        <f t="shared" si="0"/>
        <v>212</v>
      </c>
      <c r="BH42" s="218">
        <f t="shared" si="0"/>
        <v>230</v>
      </c>
      <c r="BI42" s="218">
        <f t="shared" si="0"/>
        <v>291</v>
      </c>
      <c r="BJ42" s="218">
        <f t="shared" si="0"/>
        <v>284</v>
      </c>
      <c r="BK42" s="222">
        <f t="shared" si="21"/>
        <v>0</v>
      </c>
      <c r="BL42" s="222">
        <f t="shared" si="21"/>
        <v>0</v>
      </c>
      <c r="BM42" s="222">
        <f t="shared" si="21"/>
        <v>0</v>
      </c>
      <c r="BN42" s="222">
        <f t="shared" si="21"/>
        <v>0</v>
      </c>
      <c r="BO42" s="218">
        <f t="shared" si="21"/>
        <v>0</v>
      </c>
      <c r="BP42" s="218">
        <f t="shared" si="21"/>
        <v>0</v>
      </c>
      <c r="BQ42" s="218">
        <f t="shared" si="21"/>
        <v>0</v>
      </c>
      <c r="BR42" s="218">
        <f t="shared" si="21"/>
        <v>1</v>
      </c>
      <c r="BS42" s="222">
        <v>0</v>
      </c>
      <c r="BT42" s="222">
        <v>0</v>
      </c>
      <c r="BU42" s="222">
        <v>0</v>
      </c>
      <c r="BV42" s="222">
        <v>0</v>
      </c>
      <c r="BW42" s="218">
        <v>0</v>
      </c>
      <c r="BX42" s="218">
        <v>0</v>
      </c>
      <c r="BY42" s="218">
        <v>0</v>
      </c>
      <c r="BZ42" s="218">
        <v>1</v>
      </c>
      <c r="CA42" s="222">
        <v>0</v>
      </c>
      <c r="CB42" s="222">
        <f>IFERROR(VLOOKUP($G42,[12]ITEM!$B$2:$AC$939,26,0),0)</f>
        <v>0</v>
      </c>
      <c r="CC42" s="222">
        <f>IFERROR(VLOOKUP($G42,[12]ITEM!$B$2:$AC$939,27,0),0)</f>
        <v>0</v>
      </c>
      <c r="CD42" s="222">
        <f>IFERROR(VLOOKUP($G42,[12]ITEM!$B$2:$AC$939,28,0),0)</f>
        <v>0</v>
      </c>
      <c r="CE42" s="218">
        <v>0</v>
      </c>
      <c r="CF42" s="218">
        <v>0</v>
      </c>
      <c r="CG42" s="218">
        <v>0</v>
      </c>
      <c r="CH42" s="218">
        <v>0</v>
      </c>
      <c r="CI42" s="375"/>
      <c r="CJ42" s="222">
        <f t="shared" si="29"/>
        <v>269</v>
      </c>
      <c r="CK42" s="222">
        <f t="shared" si="29"/>
        <v>244</v>
      </c>
      <c r="CL42" s="222">
        <f t="shared" si="28"/>
        <v>253</v>
      </c>
      <c r="CM42" s="222">
        <f t="shared" si="28"/>
        <v>315</v>
      </c>
      <c r="CN42" s="218">
        <f t="shared" si="28"/>
        <v>212</v>
      </c>
      <c r="CO42" s="218">
        <f t="shared" si="28"/>
        <v>219.97400961200856</v>
      </c>
      <c r="CP42" s="218">
        <f t="shared" si="28"/>
        <v>271.77844405888601</v>
      </c>
      <c r="CQ42" s="218">
        <f t="shared" si="28"/>
        <v>267.43996738224888</v>
      </c>
      <c r="CR42" s="222">
        <v>239</v>
      </c>
      <c r="CS42" s="222">
        <v>191</v>
      </c>
      <c r="CT42" s="222">
        <v>207</v>
      </c>
      <c r="CU42" s="222">
        <v>264</v>
      </c>
      <c r="CV42" s="218">
        <f t="shared" si="8"/>
        <v>162</v>
      </c>
      <c r="CW42" s="218">
        <f>CV42*(1+('[13]GROWTH (YoY)'!AR42/100))</f>
        <v>175.97400961200856</v>
      </c>
      <c r="CX42" s="218">
        <f>CW42*(1+('[13]GROWTH (YoY)'!AS42/100))</f>
        <v>223.77844405888601</v>
      </c>
      <c r="CY42" s="218">
        <f>CX42*(1+('[13]GROWTH (YoY)'!AT42/100))</f>
        <v>218.43996738224888</v>
      </c>
      <c r="CZ42" s="222">
        <v>30</v>
      </c>
      <c r="DA42" s="222">
        <v>53</v>
      </c>
      <c r="DB42" s="222">
        <v>46</v>
      </c>
      <c r="DC42" s="222">
        <v>51</v>
      </c>
      <c r="DD42" s="218">
        <v>50</v>
      </c>
      <c r="DE42" s="218">
        <v>44</v>
      </c>
      <c r="DF42" s="218">
        <v>48</v>
      </c>
      <c r="DG42" s="218">
        <v>49</v>
      </c>
      <c r="DH42" s="222">
        <v>0</v>
      </c>
      <c r="DI42" s="222">
        <v>0</v>
      </c>
      <c r="DJ42" s="222">
        <v>0</v>
      </c>
      <c r="DK42" s="222">
        <v>0</v>
      </c>
      <c r="DL42" s="218">
        <v>0</v>
      </c>
      <c r="DM42" s="218">
        <v>0</v>
      </c>
      <c r="DN42" s="218">
        <v>0</v>
      </c>
      <c r="DO42" s="218">
        <v>0</v>
      </c>
      <c r="DP42" s="383">
        <f t="shared" si="22"/>
        <v>0</v>
      </c>
      <c r="DQ42" s="222">
        <f t="shared" si="22"/>
        <v>-23</v>
      </c>
      <c r="DR42" s="222">
        <f t="shared" si="22"/>
        <v>-14</v>
      </c>
      <c r="DS42" s="222">
        <f t="shared" si="22"/>
        <v>-12</v>
      </c>
      <c r="DT42" s="218">
        <f t="shared" si="22"/>
        <v>0</v>
      </c>
      <c r="DU42" s="218">
        <f t="shared" si="22"/>
        <v>10.025990387991442</v>
      </c>
      <c r="DV42" s="218">
        <f t="shared" si="22"/>
        <v>19.221555941113991</v>
      </c>
      <c r="DW42" s="218">
        <f t="shared" si="22"/>
        <v>16.560032617751119</v>
      </c>
      <c r="DX42" s="384">
        <f t="shared" si="9"/>
        <v>0.23180592991913745</v>
      </c>
      <c r="DY42" s="384">
        <f t="shared" si="9"/>
        <v>0.32861189801699719</v>
      </c>
      <c r="DZ42" s="384">
        <f t="shared" si="9"/>
        <v>0.32898172323759789</v>
      </c>
      <c r="EA42" s="384">
        <f t="shared" si="9"/>
        <v>0.32854209445585214</v>
      </c>
      <c r="EB42" s="385">
        <f t="shared" si="9"/>
        <v>0.3524355300859599</v>
      </c>
      <c r="EC42" s="385">
        <f t="shared" si="9"/>
        <v>0.35092348284960423</v>
      </c>
      <c r="ED42" s="385">
        <f t="shared" si="9"/>
        <v>0.34989648033126292</v>
      </c>
      <c r="EE42" s="385">
        <f t="shared" si="9"/>
        <v>0.3503184713375796</v>
      </c>
      <c r="EG42" s="222">
        <v>19</v>
      </c>
      <c r="EH42" s="222">
        <v>10</v>
      </c>
      <c r="EI42" s="222">
        <v>9</v>
      </c>
      <c r="EJ42" s="222">
        <v>6</v>
      </c>
      <c r="EK42" s="222">
        <v>4</v>
      </c>
      <c r="EL42" s="222">
        <v>504</v>
      </c>
      <c r="EM42" s="222">
        <v>456</v>
      </c>
      <c r="EN42" s="386">
        <f t="shared" si="10"/>
        <v>0.52631578947368418</v>
      </c>
      <c r="EO42" s="222">
        <f t="shared" si="11"/>
        <v>66.666666666666657</v>
      </c>
      <c r="EP42" s="386">
        <f t="shared" si="12"/>
        <v>0.21052631578947367</v>
      </c>
      <c r="EQ42" s="222">
        <f t="shared" si="13"/>
        <v>7936.5079365079364</v>
      </c>
      <c r="ER42" s="222">
        <f t="shared" si="14"/>
        <v>1096.4912280701753</v>
      </c>
      <c r="ES42" s="292"/>
      <c r="ET42" s="218">
        <v>50</v>
      </c>
      <c r="EU42" s="218">
        <v>31</v>
      </c>
      <c r="EV42" s="218">
        <v>19</v>
      </c>
      <c r="EW42" s="218">
        <v>12</v>
      </c>
      <c r="EX42" s="218">
        <v>316</v>
      </c>
      <c r="EY42" s="218">
        <v>649</v>
      </c>
      <c r="EZ42" s="218">
        <v>617</v>
      </c>
      <c r="FA42" s="387">
        <f t="shared" si="23"/>
        <v>0.62</v>
      </c>
      <c r="FB42" s="221">
        <f t="shared" si="24"/>
        <v>63.157894736842103</v>
      </c>
      <c r="FC42" s="387">
        <f t="shared" si="25"/>
        <v>6.32</v>
      </c>
      <c r="FD42" s="218">
        <f t="shared" si="26"/>
        <v>486902.92758089368</v>
      </c>
      <c r="FE42" s="218">
        <f t="shared" si="27"/>
        <v>1620.7455429497568</v>
      </c>
      <c r="FF42" s="218">
        <v>234</v>
      </c>
      <c r="FG42" s="221">
        <f t="shared" si="20"/>
        <v>6.8376068376068382</v>
      </c>
      <c r="FH42" s="218">
        <v>16</v>
      </c>
      <c r="FI42" s="218">
        <v>234</v>
      </c>
      <c r="FJ42" s="218">
        <v>1</v>
      </c>
      <c r="FK42" s="218">
        <f t="shared" si="5"/>
        <v>217</v>
      </c>
      <c r="FL42" s="218">
        <v>22</v>
      </c>
      <c r="FM42" s="218">
        <f t="shared" si="6"/>
        <v>195</v>
      </c>
      <c r="FZ42" s="229"/>
      <c r="GA42" s="229"/>
      <c r="GB42" s="229"/>
      <c r="GC42" s="229"/>
      <c r="GD42" s="229"/>
    </row>
    <row r="43" spans="1:186" s="368" customFormat="1">
      <c r="A43" s="285" t="s">
        <v>83</v>
      </c>
      <c r="B43" s="291" t="s">
        <v>84</v>
      </c>
      <c r="C43" s="285" t="s">
        <v>85</v>
      </c>
      <c r="D43" s="382" t="s">
        <v>3123</v>
      </c>
      <c r="E43" s="291" t="s">
        <v>86</v>
      </c>
      <c r="F43" s="382">
        <v>40</v>
      </c>
      <c r="G43" s="381" t="s">
        <v>182</v>
      </c>
      <c r="H43" s="381" t="s">
        <v>183</v>
      </c>
      <c r="I43" s="382" t="s">
        <v>184</v>
      </c>
      <c r="J43" s="381" t="s">
        <v>185</v>
      </c>
      <c r="K43" s="382" t="s">
        <v>113</v>
      </c>
      <c r="L43" s="381" t="s">
        <v>163</v>
      </c>
      <c r="M43" s="381" t="s">
        <v>3124</v>
      </c>
      <c r="N43" s="372">
        <v>1</v>
      </c>
      <c r="O43" s="373"/>
      <c r="P43" s="373">
        <v>0</v>
      </c>
      <c r="Q43" s="373">
        <v>0</v>
      </c>
      <c r="R43" s="373">
        <v>0</v>
      </c>
      <c r="S43" s="374">
        <v>0</v>
      </c>
      <c r="T43" s="374">
        <v>0</v>
      </c>
      <c r="U43" s="374">
        <v>0</v>
      </c>
      <c r="V43" s="374">
        <v>0</v>
      </c>
      <c r="W43" s="373"/>
      <c r="X43" s="373">
        <v>0</v>
      </c>
      <c r="Y43" s="373">
        <v>0</v>
      </c>
      <c r="Z43" s="373">
        <v>0</v>
      </c>
      <c r="AA43" s="374">
        <v>0</v>
      </c>
      <c r="AB43" s="374">
        <v>0</v>
      </c>
      <c r="AC43" s="374">
        <v>0</v>
      </c>
      <c r="AD43" s="374">
        <v>0</v>
      </c>
      <c r="AE43" s="373">
        <v>0</v>
      </c>
      <c r="AF43" s="373">
        <v>0</v>
      </c>
      <c r="AG43" s="373">
        <v>0</v>
      </c>
      <c r="AH43" s="373">
        <v>0</v>
      </c>
      <c r="AI43" s="374">
        <v>0</v>
      </c>
      <c r="AJ43" s="374">
        <v>0</v>
      </c>
      <c r="AK43" s="374">
        <v>0</v>
      </c>
      <c r="AL43" s="374">
        <v>0</v>
      </c>
      <c r="AM43" s="222">
        <v>0</v>
      </c>
      <c r="AN43" s="222">
        <v>0</v>
      </c>
      <c r="AO43" s="222">
        <v>0</v>
      </c>
      <c r="AP43" s="222">
        <v>0</v>
      </c>
      <c r="AQ43" s="218">
        <v>0</v>
      </c>
      <c r="AR43" s="218">
        <v>0</v>
      </c>
      <c r="AS43" s="218">
        <v>0</v>
      </c>
      <c r="AT43" s="218">
        <v>0</v>
      </c>
      <c r="AU43" s="222">
        <v>0</v>
      </c>
      <c r="AV43" s="222">
        <v>0</v>
      </c>
      <c r="AW43" s="222">
        <v>0</v>
      </c>
      <c r="AX43" s="222">
        <v>0</v>
      </c>
      <c r="AY43" s="218">
        <v>0</v>
      </c>
      <c r="AZ43" s="218">
        <v>0</v>
      </c>
      <c r="BA43" s="218">
        <v>0</v>
      </c>
      <c r="BB43" s="218"/>
      <c r="BC43" s="222">
        <f t="shared" si="7"/>
        <v>0</v>
      </c>
      <c r="BD43" s="222">
        <f t="shared" si="7"/>
        <v>0</v>
      </c>
      <c r="BE43" s="222">
        <f t="shared" si="0"/>
        <v>0</v>
      </c>
      <c r="BF43" s="222">
        <f t="shared" si="0"/>
        <v>0</v>
      </c>
      <c r="BG43" s="218">
        <f t="shared" si="0"/>
        <v>0</v>
      </c>
      <c r="BH43" s="218">
        <f t="shared" si="0"/>
        <v>0</v>
      </c>
      <c r="BI43" s="218">
        <f t="shared" si="0"/>
        <v>0</v>
      </c>
      <c r="BJ43" s="218">
        <f t="shared" si="0"/>
        <v>0</v>
      </c>
      <c r="BK43" s="222">
        <f t="shared" si="21"/>
        <v>0</v>
      </c>
      <c r="BL43" s="222">
        <f t="shared" si="21"/>
        <v>0</v>
      </c>
      <c r="BM43" s="222">
        <f t="shared" si="21"/>
        <v>0</v>
      </c>
      <c r="BN43" s="222">
        <f t="shared" si="21"/>
        <v>0</v>
      </c>
      <c r="BO43" s="218">
        <f t="shared" si="21"/>
        <v>0</v>
      </c>
      <c r="BP43" s="218">
        <f t="shared" si="21"/>
        <v>0</v>
      </c>
      <c r="BQ43" s="218">
        <f t="shared" si="21"/>
        <v>0</v>
      </c>
      <c r="BR43" s="218">
        <f t="shared" si="21"/>
        <v>0</v>
      </c>
      <c r="BS43" s="222">
        <v>0</v>
      </c>
      <c r="BT43" s="222">
        <v>0</v>
      </c>
      <c r="BU43" s="222">
        <v>0</v>
      </c>
      <c r="BV43" s="222">
        <v>0</v>
      </c>
      <c r="BW43" s="218">
        <v>0</v>
      </c>
      <c r="BX43" s="218">
        <v>0</v>
      </c>
      <c r="BY43" s="218">
        <v>0</v>
      </c>
      <c r="BZ43" s="218">
        <v>0</v>
      </c>
      <c r="CA43" s="222">
        <v>0</v>
      </c>
      <c r="CB43" s="222">
        <f>IFERROR(VLOOKUP($G43,[12]ITEM!$B$2:$AC$939,26,0),0)</f>
        <v>0</v>
      </c>
      <c r="CC43" s="222">
        <f>IFERROR(VLOOKUP($G43,[12]ITEM!$B$2:$AC$939,27,0),0)</f>
        <v>0</v>
      </c>
      <c r="CD43" s="222">
        <f>IFERROR(VLOOKUP($G43,[12]ITEM!$B$2:$AC$939,28,0),0)</f>
        <v>0</v>
      </c>
      <c r="CE43" s="218">
        <v>0</v>
      </c>
      <c r="CF43" s="218">
        <v>0</v>
      </c>
      <c r="CG43" s="218">
        <v>0</v>
      </c>
      <c r="CH43" s="218">
        <v>0</v>
      </c>
      <c r="CI43" s="375"/>
      <c r="CJ43" s="222">
        <f t="shared" si="29"/>
        <v>0</v>
      </c>
      <c r="CK43" s="222">
        <f t="shared" si="29"/>
        <v>0</v>
      </c>
      <c r="CL43" s="222">
        <f t="shared" si="28"/>
        <v>0</v>
      </c>
      <c r="CM43" s="222">
        <f t="shared" si="28"/>
        <v>0</v>
      </c>
      <c r="CN43" s="218">
        <f t="shared" si="28"/>
        <v>0</v>
      </c>
      <c r="CO43" s="218">
        <f t="shared" si="28"/>
        <v>0</v>
      </c>
      <c r="CP43" s="218">
        <f t="shared" si="28"/>
        <v>0</v>
      </c>
      <c r="CQ43" s="218">
        <f t="shared" si="28"/>
        <v>0</v>
      </c>
      <c r="CR43" s="222">
        <v>0</v>
      </c>
      <c r="CS43" s="222"/>
      <c r="CT43" s="222"/>
      <c r="CU43" s="222"/>
      <c r="CV43" s="218">
        <f t="shared" si="8"/>
        <v>0</v>
      </c>
      <c r="CW43" s="218">
        <f>CV43*(1+('[13]GROWTH (YoY)'!AR43/100))</f>
        <v>0</v>
      </c>
      <c r="CX43" s="218">
        <f>CW43*(1+('[13]GROWTH (YoY)'!AS43/100))</f>
        <v>0</v>
      </c>
      <c r="CY43" s="218">
        <f>CX43*(1+('[13]GROWTH (YoY)'!AT43/100))</f>
        <v>0</v>
      </c>
      <c r="CZ43" s="222">
        <v>0</v>
      </c>
      <c r="DA43" s="222">
        <v>0</v>
      </c>
      <c r="DB43" s="222">
        <v>0</v>
      </c>
      <c r="DC43" s="222">
        <v>0</v>
      </c>
      <c r="DD43" s="218">
        <v>0</v>
      </c>
      <c r="DE43" s="218">
        <v>0</v>
      </c>
      <c r="DF43" s="218">
        <v>0</v>
      </c>
      <c r="DG43" s="218">
        <v>0</v>
      </c>
      <c r="DH43" s="222">
        <v>0</v>
      </c>
      <c r="DI43" s="222">
        <v>0</v>
      </c>
      <c r="DJ43" s="222">
        <v>0</v>
      </c>
      <c r="DK43" s="222">
        <v>0</v>
      </c>
      <c r="DL43" s="218">
        <v>0</v>
      </c>
      <c r="DM43" s="218">
        <v>0</v>
      </c>
      <c r="DN43" s="218">
        <v>0</v>
      </c>
      <c r="DO43" s="218">
        <v>0</v>
      </c>
      <c r="DP43" s="383">
        <f t="shared" si="22"/>
        <v>0</v>
      </c>
      <c r="DQ43" s="222">
        <f t="shared" si="22"/>
        <v>0</v>
      </c>
      <c r="DR43" s="222">
        <f t="shared" si="22"/>
        <v>0</v>
      </c>
      <c r="DS43" s="222">
        <f t="shared" si="22"/>
        <v>0</v>
      </c>
      <c r="DT43" s="218">
        <f t="shared" si="22"/>
        <v>0</v>
      </c>
      <c r="DU43" s="218">
        <f t="shared" si="22"/>
        <v>0</v>
      </c>
      <c r="DV43" s="218">
        <f t="shared" si="22"/>
        <v>0</v>
      </c>
      <c r="DW43" s="218">
        <f t="shared" si="22"/>
        <v>0</v>
      </c>
      <c r="DX43" s="384">
        <f t="shared" si="9"/>
        <v>0</v>
      </c>
      <c r="DY43" s="384">
        <f t="shared" si="9"/>
        <v>0</v>
      </c>
      <c r="DZ43" s="384">
        <f t="shared" si="9"/>
        <v>0</v>
      </c>
      <c r="EA43" s="384">
        <f t="shared" si="9"/>
        <v>0</v>
      </c>
      <c r="EB43" s="385">
        <f t="shared" si="9"/>
        <v>0</v>
      </c>
      <c r="EC43" s="385">
        <f t="shared" si="9"/>
        <v>0</v>
      </c>
      <c r="ED43" s="385">
        <f t="shared" si="9"/>
        <v>0</v>
      </c>
      <c r="EE43" s="385">
        <f t="shared" si="9"/>
        <v>0</v>
      </c>
      <c r="EG43" s="222">
        <v>0</v>
      </c>
      <c r="EH43" s="222">
        <v>0</v>
      </c>
      <c r="EI43" s="222">
        <v>0</v>
      </c>
      <c r="EJ43" s="222">
        <v>0</v>
      </c>
      <c r="EK43" s="222">
        <v>0</v>
      </c>
      <c r="EL43" s="222">
        <v>0</v>
      </c>
      <c r="EM43" s="222">
        <v>0</v>
      </c>
      <c r="EN43" s="386">
        <f t="shared" si="10"/>
        <v>0</v>
      </c>
      <c r="EO43" s="222">
        <f t="shared" si="11"/>
        <v>0</v>
      </c>
      <c r="EP43" s="386">
        <f t="shared" si="12"/>
        <v>0</v>
      </c>
      <c r="EQ43" s="222">
        <f t="shared" si="13"/>
        <v>0</v>
      </c>
      <c r="ER43" s="222">
        <f t="shared" si="14"/>
        <v>0</v>
      </c>
      <c r="ES43" s="292"/>
      <c r="ET43" s="218">
        <v>0</v>
      </c>
      <c r="EU43" s="218">
        <v>0</v>
      </c>
      <c r="EV43" s="218">
        <v>0</v>
      </c>
      <c r="EW43" s="218">
        <v>0</v>
      </c>
      <c r="EX43" s="218">
        <v>0</v>
      </c>
      <c r="EY43" s="218">
        <v>0</v>
      </c>
      <c r="EZ43" s="218">
        <v>0</v>
      </c>
      <c r="FA43" s="387">
        <f t="shared" si="23"/>
        <v>0</v>
      </c>
      <c r="FB43" s="221">
        <f t="shared" si="24"/>
        <v>0</v>
      </c>
      <c r="FC43" s="387">
        <f t="shared" si="25"/>
        <v>0</v>
      </c>
      <c r="FD43" s="218">
        <f t="shared" si="26"/>
        <v>0</v>
      </c>
      <c r="FE43" s="218">
        <f t="shared" si="27"/>
        <v>0</v>
      </c>
      <c r="FF43" s="218">
        <v>0</v>
      </c>
      <c r="FG43" s="221">
        <f t="shared" si="20"/>
        <v>0</v>
      </c>
      <c r="FH43" s="218">
        <v>0</v>
      </c>
      <c r="FI43" s="218">
        <v>0</v>
      </c>
      <c r="FJ43" s="218">
        <v>0</v>
      </c>
      <c r="FK43" s="218">
        <f t="shared" si="5"/>
        <v>0</v>
      </c>
      <c r="FL43" s="218">
        <v>0</v>
      </c>
      <c r="FM43" s="218">
        <f t="shared" si="6"/>
        <v>0</v>
      </c>
      <c r="FZ43" s="229"/>
      <c r="GA43" s="229"/>
      <c r="GB43" s="229"/>
      <c r="GC43" s="229"/>
      <c r="GD43" s="229"/>
    </row>
    <row r="44" spans="1:186" s="368" customFormat="1">
      <c r="A44" s="285" t="s">
        <v>83</v>
      </c>
      <c r="B44" s="291" t="s">
        <v>84</v>
      </c>
      <c r="C44" s="285" t="s">
        <v>85</v>
      </c>
      <c r="D44" s="382" t="s">
        <v>3123</v>
      </c>
      <c r="E44" s="291" t="s">
        <v>86</v>
      </c>
      <c r="F44" s="382">
        <v>41</v>
      </c>
      <c r="G44" s="381" t="s">
        <v>186</v>
      </c>
      <c r="H44" s="381" t="s">
        <v>187</v>
      </c>
      <c r="I44" s="382" t="s">
        <v>184</v>
      </c>
      <c r="J44" s="381" t="s">
        <v>185</v>
      </c>
      <c r="K44" s="382" t="s">
        <v>113</v>
      </c>
      <c r="L44" s="381" t="s">
        <v>163</v>
      </c>
      <c r="M44" s="381" t="s">
        <v>3124</v>
      </c>
      <c r="N44" s="372">
        <v>1</v>
      </c>
      <c r="O44" s="373">
        <v>649</v>
      </c>
      <c r="P44" s="373">
        <v>771</v>
      </c>
      <c r="Q44" s="373">
        <v>838</v>
      </c>
      <c r="R44" s="373">
        <v>1065</v>
      </c>
      <c r="S44" s="374">
        <v>722</v>
      </c>
      <c r="T44" s="374">
        <v>784</v>
      </c>
      <c r="U44" s="374">
        <v>997</v>
      </c>
      <c r="V44" s="374">
        <v>973</v>
      </c>
      <c r="W44" s="373">
        <v>151</v>
      </c>
      <c r="X44" s="373">
        <v>254</v>
      </c>
      <c r="Y44" s="373">
        <v>276</v>
      </c>
      <c r="Z44" s="373">
        <v>351</v>
      </c>
      <c r="AA44" s="374">
        <v>223</v>
      </c>
      <c r="AB44" s="374">
        <v>243</v>
      </c>
      <c r="AC44" s="374">
        <v>309</v>
      </c>
      <c r="AD44" s="374">
        <v>301</v>
      </c>
      <c r="AE44" s="373">
        <v>9</v>
      </c>
      <c r="AF44" s="373">
        <v>9</v>
      </c>
      <c r="AG44" s="373">
        <v>9</v>
      </c>
      <c r="AH44" s="373">
        <v>9</v>
      </c>
      <c r="AI44" s="374">
        <v>10</v>
      </c>
      <c r="AJ44" s="374">
        <v>10</v>
      </c>
      <c r="AK44" s="374">
        <v>8</v>
      </c>
      <c r="AL44" s="374">
        <v>9</v>
      </c>
      <c r="AM44" s="222">
        <v>498</v>
      </c>
      <c r="AN44" s="222">
        <v>518</v>
      </c>
      <c r="AO44" s="222">
        <v>562</v>
      </c>
      <c r="AP44" s="222">
        <v>715</v>
      </c>
      <c r="AQ44" s="218">
        <v>499</v>
      </c>
      <c r="AR44" s="218">
        <v>542</v>
      </c>
      <c r="AS44" s="218">
        <v>689</v>
      </c>
      <c r="AT44" s="218">
        <v>672</v>
      </c>
      <c r="AU44" s="222">
        <v>11</v>
      </c>
      <c r="AV44" s="222">
        <v>13</v>
      </c>
      <c r="AW44" s="222">
        <v>14</v>
      </c>
      <c r="AX44" s="222">
        <v>17</v>
      </c>
      <c r="AY44" s="218">
        <v>13</v>
      </c>
      <c r="AZ44" s="218">
        <v>14</v>
      </c>
      <c r="BA44" s="218">
        <v>16</v>
      </c>
      <c r="BB44" s="218">
        <v>16</v>
      </c>
      <c r="BC44" s="222">
        <f t="shared" si="7"/>
        <v>490</v>
      </c>
      <c r="BD44" s="222">
        <f t="shared" si="7"/>
        <v>505</v>
      </c>
      <c r="BE44" s="222">
        <f t="shared" si="0"/>
        <v>548</v>
      </c>
      <c r="BF44" s="222">
        <f t="shared" si="0"/>
        <v>698</v>
      </c>
      <c r="BG44" s="218">
        <f t="shared" si="0"/>
        <v>485</v>
      </c>
      <c r="BH44" s="218">
        <f t="shared" si="0"/>
        <v>527</v>
      </c>
      <c r="BI44" s="218">
        <f t="shared" si="0"/>
        <v>672</v>
      </c>
      <c r="BJ44" s="218">
        <f t="shared" si="0"/>
        <v>655</v>
      </c>
      <c r="BK44" s="222">
        <f t="shared" si="21"/>
        <v>-3</v>
      </c>
      <c r="BL44" s="222">
        <f t="shared" si="21"/>
        <v>0</v>
      </c>
      <c r="BM44" s="222">
        <f t="shared" si="21"/>
        <v>0</v>
      </c>
      <c r="BN44" s="222">
        <f t="shared" si="21"/>
        <v>0</v>
      </c>
      <c r="BO44" s="218">
        <f t="shared" si="21"/>
        <v>1</v>
      </c>
      <c r="BP44" s="218">
        <f t="shared" si="21"/>
        <v>1</v>
      </c>
      <c r="BQ44" s="218">
        <f t="shared" si="21"/>
        <v>1</v>
      </c>
      <c r="BR44" s="218">
        <f t="shared" si="21"/>
        <v>1</v>
      </c>
      <c r="BS44" s="222">
        <v>0</v>
      </c>
      <c r="BT44" s="222">
        <v>0</v>
      </c>
      <c r="BU44" s="222">
        <v>0</v>
      </c>
      <c r="BV44" s="222">
        <v>0</v>
      </c>
      <c r="BW44" s="218">
        <v>1</v>
      </c>
      <c r="BX44" s="218">
        <v>1</v>
      </c>
      <c r="BY44" s="218">
        <v>1</v>
      </c>
      <c r="BZ44" s="218">
        <v>1</v>
      </c>
      <c r="CA44" s="222">
        <v>3</v>
      </c>
      <c r="CB44" s="222">
        <f>IFERROR(VLOOKUP($G44,[12]ITEM!$B$2:$AC$939,26,0),0)</f>
        <v>0</v>
      </c>
      <c r="CC44" s="222">
        <f>IFERROR(VLOOKUP($G44,[12]ITEM!$B$2:$AC$939,27,0),0)</f>
        <v>0</v>
      </c>
      <c r="CD44" s="222">
        <f>IFERROR(VLOOKUP($G44,[12]ITEM!$B$2:$AC$939,28,0),0)</f>
        <v>0</v>
      </c>
      <c r="CE44" s="218">
        <v>0</v>
      </c>
      <c r="CF44" s="218">
        <v>0</v>
      </c>
      <c r="CG44" s="218">
        <v>0</v>
      </c>
      <c r="CH44" s="218">
        <v>0</v>
      </c>
      <c r="CI44" s="375"/>
      <c r="CJ44" s="222">
        <f t="shared" si="29"/>
        <v>490</v>
      </c>
      <c r="CK44" s="222">
        <f t="shared" si="29"/>
        <v>592</v>
      </c>
      <c r="CL44" s="222">
        <f t="shared" si="28"/>
        <v>580</v>
      </c>
      <c r="CM44" s="222">
        <f t="shared" si="28"/>
        <v>694</v>
      </c>
      <c r="CN44" s="218">
        <f t="shared" si="28"/>
        <v>485</v>
      </c>
      <c r="CO44" s="218">
        <f t="shared" si="28"/>
        <v>491.60814322401717</v>
      </c>
      <c r="CP44" s="218">
        <f t="shared" si="28"/>
        <v>599.12468268800058</v>
      </c>
      <c r="CQ44" s="218">
        <f t="shared" si="28"/>
        <v>593.4580400624468</v>
      </c>
      <c r="CR44" s="222">
        <v>300</v>
      </c>
      <c r="CS44" s="222">
        <v>300</v>
      </c>
      <c r="CT44" s="222">
        <v>326</v>
      </c>
      <c r="CU44" s="222">
        <v>415</v>
      </c>
      <c r="CV44" s="218">
        <f t="shared" si="8"/>
        <v>324</v>
      </c>
      <c r="CW44" s="218">
        <f>CV44*(1+('[13]GROWTH (YoY)'!AR44/100))</f>
        <v>351.60814322401717</v>
      </c>
      <c r="CX44" s="218">
        <f>CW44*(1+('[13]GROWTH (YoY)'!AS44/100))</f>
        <v>447.12468268800058</v>
      </c>
      <c r="CY44" s="218">
        <f>CX44*(1+('[13]GROWTH (YoY)'!AT44/100))</f>
        <v>436.45804006244686</v>
      </c>
      <c r="CZ44" s="222">
        <v>190</v>
      </c>
      <c r="DA44" s="222">
        <v>292</v>
      </c>
      <c r="DB44" s="222">
        <v>254</v>
      </c>
      <c r="DC44" s="222">
        <v>279</v>
      </c>
      <c r="DD44" s="218">
        <v>161</v>
      </c>
      <c r="DE44" s="218">
        <v>140</v>
      </c>
      <c r="DF44" s="218">
        <v>152</v>
      </c>
      <c r="DG44" s="218">
        <v>157</v>
      </c>
      <c r="DH44" s="222">
        <v>0</v>
      </c>
      <c r="DI44" s="222">
        <v>0</v>
      </c>
      <c r="DJ44" s="222">
        <v>0</v>
      </c>
      <c r="DK44" s="222">
        <v>0</v>
      </c>
      <c r="DL44" s="218">
        <v>0</v>
      </c>
      <c r="DM44" s="218">
        <v>0</v>
      </c>
      <c r="DN44" s="218">
        <v>0</v>
      </c>
      <c r="DO44" s="218">
        <v>0</v>
      </c>
      <c r="DP44" s="383">
        <f t="shared" si="22"/>
        <v>0</v>
      </c>
      <c r="DQ44" s="222">
        <f t="shared" si="22"/>
        <v>-87</v>
      </c>
      <c r="DR44" s="222">
        <f t="shared" si="22"/>
        <v>-32</v>
      </c>
      <c r="DS44" s="222">
        <f t="shared" si="22"/>
        <v>4</v>
      </c>
      <c r="DT44" s="218">
        <f t="shared" si="22"/>
        <v>0</v>
      </c>
      <c r="DU44" s="218">
        <f t="shared" si="22"/>
        <v>35.391856775982831</v>
      </c>
      <c r="DV44" s="218">
        <f t="shared" si="22"/>
        <v>72.875317311999424</v>
      </c>
      <c r="DW44" s="218">
        <f t="shared" si="22"/>
        <v>61.541959937553202</v>
      </c>
      <c r="DX44" s="384">
        <f t="shared" si="9"/>
        <v>0.23266563944530047</v>
      </c>
      <c r="DY44" s="384">
        <f t="shared" si="9"/>
        <v>0.32944228274967574</v>
      </c>
      <c r="DZ44" s="384">
        <f t="shared" si="9"/>
        <v>0.32935560859188545</v>
      </c>
      <c r="EA44" s="384">
        <f t="shared" si="9"/>
        <v>0.3295774647887324</v>
      </c>
      <c r="EB44" s="385">
        <f t="shared" si="9"/>
        <v>0.30886426592797783</v>
      </c>
      <c r="EC44" s="385">
        <f t="shared" si="9"/>
        <v>0.30994897959183676</v>
      </c>
      <c r="ED44" s="385">
        <f t="shared" si="9"/>
        <v>0.30992978936810434</v>
      </c>
      <c r="EE44" s="385">
        <f t="shared" si="9"/>
        <v>0.30935251798561153</v>
      </c>
      <c r="EG44" s="222">
        <v>17</v>
      </c>
      <c r="EH44" s="222">
        <v>8</v>
      </c>
      <c r="EI44" s="222">
        <v>9</v>
      </c>
      <c r="EJ44" s="222">
        <v>5</v>
      </c>
      <c r="EK44" s="222">
        <v>13</v>
      </c>
      <c r="EL44" s="222">
        <v>617</v>
      </c>
      <c r="EM44" s="222">
        <v>457</v>
      </c>
      <c r="EN44" s="386">
        <f t="shared" si="10"/>
        <v>0.47058823529411764</v>
      </c>
      <c r="EO44" s="222">
        <f t="shared" si="11"/>
        <v>55.555555555555557</v>
      </c>
      <c r="EP44" s="386">
        <f t="shared" si="12"/>
        <v>0.76470588235294112</v>
      </c>
      <c r="EQ44" s="222">
        <f t="shared" si="13"/>
        <v>21069.692058346838</v>
      </c>
      <c r="ER44" s="222">
        <f t="shared" si="14"/>
        <v>911.74325309992707</v>
      </c>
      <c r="ES44" s="292"/>
      <c r="ET44" s="218">
        <v>43</v>
      </c>
      <c r="EU44" s="218">
        <v>26</v>
      </c>
      <c r="EV44" s="218">
        <v>17</v>
      </c>
      <c r="EW44" s="218">
        <v>8</v>
      </c>
      <c r="EX44" s="218">
        <v>43</v>
      </c>
      <c r="EY44" s="218">
        <v>544</v>
      </c>
      <c r="EZ44" s="218">
        <v>462</v>
      </c>
      <c r="FA44" s="387">
        <f t="shared" si="23"/>
        <v>0.60465116279069764</v>
      </c>
      <c r="FB44" s="221">
        <f t="shared" si="24"/>
        <v>47.058823529411761</v>
      </c>
      <c r="FC44" s="387">
        <f t="shared" si="25"/>
        <v>1</v>
      </c>
      <c r="FD44" s="218">
        <f t="shared" si="26"/>
        <v>79044.117647058825</v>
      </c>
      <c r="FE44" s="218">
        <f t="shared" si="27"/>
        <v>1443.0014430014428</v>
      </c>
      <c r="FF44" s="218">
        <v>573</v>
      </c>
      <c r="FG44" s="221">
        <f t="shared" si="20"/>
        <v>2.4432809773123907</v>
      </c>
      <c r="FH44" s="218">
        <v>14</v>
      </c>
      <c r="FI44" s="218">
        <v>573</v>
      </c>
      <c r="FJ44" s="218">
        <v>1</v>
      </c>
      <c r="FK44" s="218">
        <f t="shared" si="5"/>
        <v>558</v>
      </c>
      <c r="FL44" s="218">
        <v>36</v>
      </c>
      <c r="FM44" s="218">
        <f t="shared" si="6"/>
        <v>522</v>
      </c>
      <c r="FZ44" s="229"/>
      <c r="GA44" s="229"/>
      <c r="GB44" s="229"/>
      <c r="GC44" s="229"/>
      <c r="GD44" s="229"/>
    </row>
    <row r="45" spans="1:186" s="368" customFormat="1">
      <c r="A45" s="285" t="s">
        <v>83</v>
      </c>
      <c r="B45" s="291" t="s">
        <v>84</v>
      </c>
      <c r="C45" s="285" t="s">
        <v>85</v>
      </c>
      <c r="D45" s="382" t="s">
        <v>3123</v>
      </c>
      <c r="E45" s="291" t="s">
        <v>86</v>
      </c>
      <c r="F45" s="382">
        <v>42</v>
      </c>
      <c r="G45" s="381" t="s">
        <v>188</v>
      </c>
      <c r="H45" s="381" t="s">
        <v>189</v>
      </c>
      <c r="I45" s="382" t="s">
        <v>184</v>
      </c>
      <c r="J45" s="381" t="s">
        <v>185</v>
      </c>
      <c r="K45" s="382" t="s">
        <v>113</v>
      </c>
      <c r="L45" s="381" t="s">
        <v>163</v>
      </c>
      <c r="M45" s="381" t="s">
        <v>3124</v>
      </c>
      <c r="N45" s="372">
        <v>1</v>
      </c>
      <c r="O45" s="373">
        <v>89</v>
      </c>
      <c r="P45" s="373">
        <v>112</v>
      </c>
      <c r="Q45" s="373">
        <v>122</v>
      </c>
      <c r="R45" s="373">
        <v>155</v>
      </c>
      <c r="S45" s="374">
        <v>105</v>
      </c>
      <c r="T45" s="374">
        <v>114</v>
      </c>
      <c r="U45" s="374">
        <v>145</v>
      </c>
      <c r="V45" s="374">
        <v>142</v>
      </c>
      <c r="W45" s="373">
        <v>21</v>
      </c>
      <c r="X45" s="373">
        <v>37</v>
      </c>
      <c r="Y45" s="373">
        <v>40</v>
      </c>
      <c r="Z45" s="373">
        <v>51</v>
      </c>
      <c r="AA45" s="374">
        <v>32</v>
      </c>
      <c r="AB45" s="374">
        <v>35</v>
      </c>
      <c r="AC45" s="374">
        <v>45</v>
      </c>
      <c r="AD45" s="374">
        <v>44</v>
      </c>
      <c r="AE45" s="373">
        <v>1</v>
      </c>
      <c r="AF45" s="373">
        <v>1</v>
      </c>
      <c r="AG45" s="373">
        <v>1</v>
      </c>
      <c r="AH45" s="373">
        <v>1</v>
      </c>
      <c r="AI45" s="374">
        <v>1</v>
      </c>
      <c r="AJ45" s="374">
        <v>1</v>
      </c>
      <c r="AK45" s="374">
        <v>1</v>
      </c>
      <c r="AL45" s="374">
        <v>1</v>
      </c>
      <c r="AM45" s="222">
        <v>69</v>
      </c>
      <c r="AN45" s="222">
        <v>75</v>
      </c>
      <c r="AO45" s="222">
        <v>82</v>
      </c>
      <c r="AP45" s="222">
        <v>104</v>
      </c>
      <c r="AQ45" s="218">
        <v>73</v>
      </c>
      <c r="AR45" s="218">
        <v>79</v>
      </c>
      <c r="AS45" s="218">
        <v>100</v>
      </c>
      <c r="AT45" s="218">
        <v>98</v>
      </c>
      <c r="AU45" s="222">
        <v>2</v>
      </c>
      <c r="AV45" s="222">
        <v>2</v>
      </c>
      <c r="AW45" s="222">
        <v>2</v>
      </c>
      <c r="AX45" s="222">
        <v>3</v>
      </c>
      <c r="AY45" s="218">
        <v>2</v>
      </c>
      <c r="AZ45" s="218">
        <v>2</v>
      </c>
      <c r="BA45" s="218">
        <v>3</v>
      </c>
      <c r="BB45" s="218">
        <v>3</v>
      </c>
      <c r="BC45" s="222">
        <f t="shared" si="7"/>
        <v>67</v>
      </c>
      <c r="BD45" s="222">
        <f t="shared" si="7"/>
        <v>73</v>
      </c>
      <c r="BE45" s="222">
        <f t="shared" si="0"/>
        <v>80</v>
      </c>
      <c r="BF45" s="222">
        <f t="shared" si="0"/>
        <v>101</v>
      </c>
      <c r="BG45" s="218">
        <f t="shared" si="0"/>
        <v>71</v>
      </c>
      <c r="BH45" s="218">
        <f t="shared" si="0"/>
        <v>77</v>
      </c>
      <c r="BI45" s="218">
        <f t="shared" si="0"/>
        <v>97</v>
      </c>
      <c r="BJ45" s="218">
        <f t="shared" si="0"/>
        <v>95</v>
      </c>
      <c r="BK45" s="222">
        <f t="shared" si="21"/>
        <v>0</v>
      </c>
      <c r="BL45" s="222">
        <f t="shared" si="21"/>
        <v>0</v>
      </c>
      <c r="BM45" s="222">
        <f t="shared" si="21"/>
        <v>0</v>
      </c>
      <c r="BN45" s="222">
        <f t="shared" si="21"/>
        <v>0</v>
      </c>
      <c r="BO45" s="218">
        <f t="shared" si="21"/>
        <v>0</v>
      </c>
      <c r="BP45" s="218">
        <f t="shared" si="21"/>
        <v>0</v>
      </c>
      <c r="BQ45" s="218">
        <f t="shared" si="21"/>
        <v>0</v>
      </c>
      <c r="BR45" s="218">
        <f t="shared" ref="BR45:BR108" si="30">BZ45-CH45</f>
        <v>0</v>
      </c>
      <c r="BS45" s="222">
        <v>0</v>
      </c>
      <c r="BT45" s="222">
        <v>0</v>
      </c>
      <c r="BU45" s="222">
        <v>0</v>
      </c>
      <c r="BV45" s="222">
        <v>0</v>
      </c>
      <c r="BW45" s="218">
        <v>0</v>
      </c>
      <c r="BX45" s="218">
        <v>0</v>
      </c>
      <c r="BY45" s="218">
        <v>0</v>
      </c>
      <c r="BZ45" s="218">
        <v>0</v>
      </c>
      <c r="CA45" s="222">
        <v>0</v>
      </c>
      <c r="CB45" s="222">
        <f>IFERROR(VLOOKUP($G45,[12]ITEM!$B$2:$AC$939,26,0),0)</f>
        <v>0</v>
      </c>
      <c r="CC45" s="222">
        <f>IFERROR(VLOOKUP($G45,[12]ITEM!$B$2:$AC$939,27,0),0)</f>
        <v>0</v>
      </c>
      <c r="CD45" s="222">
        <f>IFERROR(VLOOKUP($G45,[12]ITEM!$B$2:$AC$939,28,0),0)</f>
        <v>0</v>
      </c>
      <c r="CE45" s="218">
        <v>0</v>
      </c>
      <c r="CF45" s="218">
        <v>0</v>
      </c>
      <c r="CG45" s="218">
        <v>0</v>
      </c>
      <c r="CH45" s="218">
        <v>0</v>
      </c>
      <c r="CI45" s="375"/>
      <c r="CJ45" s="222">
        <f t="shared" si="29"/>
        <v>66</v>
      </c>
      <c r="CK45" s="222">
        <f t="shared" si="29"/>
        <v>64</v>
      </c>
      <c r="CL45" s="222">
        <f t="shared" si="28"/>
        <v>60</v>
      </c>
      <c r="CM45" s="222">
        <f t="shared" si="28"/>
        <v>69</v>
      </c>
      <c r="CN45" s="218">
        <f t="shared" si="28"/>
        <v>71</v>
      </c>
      <c r="CO45" s="218">
        <f t="shared" si="28"/>
        <v>65.448575416074974</v>
      </c>
      <c r="CP45" s="218">
        <f t="shared" si="28"/>
        <v>74.460245696592636</v>
      </c>
      <c r="CQ45" s="218">
        <f t="shared" si="28"/>
        <v>75.900576176116033</v>
      </c>
      <c r="CR45" s="222">
        <v>16</v>
      </c>
      <c r="CS45" s="222">
        <v>17</v>
      </c>
      <c r="CT45" s="222">
        <v>19</v>
      </c>
      <c r="CU45" s="222">
        <v>24</v>
      </c>
      <c r="CV45" s="218">
        <f t="shared" si="8"/>
        <v>17</v>
      </c>
      <c r="CW45" s="218">
        <f>CV45*(1+('[13]GROWTH (YoY)'!AR45/100))</f>
        <v>18.44857541607497</v>
      </c>
      <c r="CX45" s="218">
        <f>CW45*(1+('[13]GROWTH (YoY)'!AS45/100))</f>
        <v>23.460245696592629</v>
      </c>
      <c r="CY45" s="218">
        <f>CX45*(1+('[13]GROWTH (YoY)'!AT45/100))</f>
        <v>22.90057617611604</v>
      </c>
      <c r="CZ45" s="222">
        <v>49</v>
      </c>
      <c r="DA45" s="222">
        <v>46</v>
      </c>
      <c r="DB45" s="222">
        <v>40</v>
      </c>
      <c r="DC45" s="222">
        <v>44</v>
      </c>
      <c r="DD45" s="218">
        <v>53</v>
      </c>
      <c r="DE45" s="218">
        <v>46</v>
      </c>
      <c r="DF45" s="218">
        <v>50</v>
      </c>
      <c r="DG45" s="218">
        <v>52</v>
      </c>
      <c r="DH45" s="222">
        <v>1</v>
      </c>
      <c r="DI45" s="222">
        <v>1</v>
      </c>
      <c r="DJ45" s="222">
        <v>1</v>
      </c>
      <c r="DK45" s="222">
        <v>1</v>
      </c>
      <c r="DL45" s="218">
        <v>1</v>
      </c>
      <c r="DM45" s="218">
        <v>1</v>
      </c>
      <c r="DN45" s="218">
        <v>1</v>
      </c>
      <c r="DO45" s="218">
        <v>1</v>
      </c>
      <c r="DP45" s="383">
        <f t="shared" si="22"/>
        <v>1</v>
      </c>
      <c r="DQ45" s="222">
        <f t="shared" si="22"/>
        <v>9</v>
      </c>
      <c r="DR45" s="222">
        <f t="shared" si="22"/>
        <v>20</v>
      </c>
      <c r="DS45" s="222">
        <f t="shared" si="22"/>
        <v>32</v>
      </c>
      <c r="DT45" s="218">
        <f t="shared" si="22"/>
        <v>0</v>
      </c>
      <c r="DU45" s="218">
        <f t="shared" si="22"/>
        <v>11.551424583925026</v>
      </c>
      <c r="DV45" s="218">
        <f t="shared" si="22"/>
        <v>22.539754303407364</v>
      </c>
      <c r="DW45" s="218">
        <f t="shared" si="22"/>
        <v>19.099423823883967</v>
      </c>
      <c r="DX45" s="384">
        <f t="shared" si="9"/>
        <v>0.23595505617977527</v>
      </c>
      <c r="DY45" s="384">
        <f t="shared" si="9"/>
        <v>0.33035714285714285</v>
      </c>
      <c r="DZ45" s="384">
        <f t="shared" si="9"/>
        <v>0.32786885245901637</v>
      </c>
      <c r="EA45" s="384">
        <f t="shared" si="9"/>
        <v>0.32903225806451614</v>
      </c>
      <c r="EB45" s="385">
        <f t="shared" si="9"/>
        <v>0.30476190476190479</v>
      </c>
      <c r="EC45" s="385">
        <f t="shared" si="9"/>
        <v>0.30701754385964913</v>
      </c>
      <c r="ED45" s="385">
        <f t="shared" si="9"/>
        <v>0.31034482758620691</v>
      </c>
      <c r="EE45" s="385">
        <f t="shared" si="9"/>
        <v>0.30985915492957744</v>
      </c>
      <c r="EG45" s="222">
        <v>7</v>
      </c>
      <c r="EH45" s="222">
        <v>3</v>
      </c>
      <c r="EI45" s="222">
        <v>4</v>
      </c>
      <c r="EJ45" s="222">
        <v>2</v>
      </c>
      <c r="EK45" s="222">
        <v>29</v>
      </c>
      <c r="EL45" s="222">
        <v>263</v>
      </c>
      <c r="EM45" s="222">
        <v>208</v>
      </c>
      <c r="EN45" s="386">
        <f t="shared" si="10"/>
        <v>0.42857142857142855</v>
      </c>
      <c r="EO45" s="222">
        <f t="shared" si="11"/>
        <v>50</v>
      </c>
      <c r="EP45" s="386">
        <f t="shared" si="12"/>
        <v>4.1428571428571432</v>
      </c>
      <c r="EQ45" s="222">
        <f t="shared" si="13"/>
        <v>110266.15969581749</v>
      </c>
      <c r="ER45" s="222">
        <f t="shared" si="14"/>
        <v>801.28205128205127</v>
      </c>
      <c r="ES45" s="292"/>
      <c r="ET45" s="218">
        <v>4</v>
      </c>
      <c r="EU45" s="218">
        <v>2</v>
      </c>
      <c r="EV45" s="218">
        <v>2</v>
      </c>
      <c r="EW45" s="218">
        <v>1</v>
      </c>
      <c r="EX45" s="218">
        <v>21</v>
      </c>
      <c r="EY45" s="218">
        <v>86</v>
      </c>
      <c r="EZ45" s="218">
        <v>63</v>
      </c>
      <c r="FA45" s="387">
        <f t="shared" si="23"/>
        <v>0.5</v>
      </c>
      <c r="FB45" s="221">
        <f t="shared" si="24"/>
        <v>50</v>
      </c>
      <c r="FC45" s="387">
        <f t="shared" si="25"/>
        <v>5.25</v>
      </c>
      <c r="FD45" s="218">
        <f t="shared" si="26"/>
        <v>244186.04651162791</v>
      </c>
      <c r="FE45" s="218">
        <f t="shared" si="27"/>
        <v>1322.7513227513227</v>
      </c>
      <c r="FF45" s="218">
        <v>34</v>
      </c>
      <c r="FG45" s="221">
        <f t="shared" si="20"/>
        <v>2.9411764705882351</v>
      </c>
      <c r="FH45" s="218">
        <v>1</v>
      </c>
      <c r="FI45" s="218">
        <v>34</v>
      </c>
      <c r="FJ45" s="218">
        <v>0</v>
      </c>
      <c r="FK45" s="218">
        <f t="shared" si="5"/>
        <v>33</v>
      </c>
      <c r="FL45" s="218">
        <v>4</v>
      </c>
      <c r="FM45" s="218">
        <f t="shared" si="6"/>
        <v>29</v>
      </c>
      <c r="FZ45" s="229"/>
      <c r="GA45" s="229"/>
      <c r="GB45" s="229"/>
      <c r="GC45" s="229"/>
      <c r="GD45" s="229"/>
    </row>
    <row r="46" spans="1:186" s="368" customFormat="1">
      <c r="A46" s="285" t="s">
        <v>83</v>
      </c>
      <c r="B46" s="291" t="s">
        <v>84</v>
      </c>
      <c r="C46" s="285" t="s">
        <v>85</v>
      </c>
      <c r="D46" s="382" t="s">
        <v>3123</v>
      </c>
      <c r="E46" s="291" t="s">
        <v>86</v>
      </c>
      <c r="F46" s="382">
        <v>43</v>
      </c>
      <c r="G46" s="381" t="s">
        <v>190</v>
      </c>
      <c r="H46" s="381" t="s">
        <v>191</v>
      </c>
      <c r="I46" s="382" t="s">
        <v>184</v>
      </c>
      <c r="J46" s="381" t="s">
        <v>185</v>
      </c>
      <c r="K46" s="382" t="s">
        <v>113</v>
      </c>
      <c r="L46" s="381" t="s">
        <v>163</v>
      </c>
      <c r="M46" s="381" t="s">
        <v>3124</v>
      </c>
      <c r="N46" s="372">
        <v>1</v>
      </c>
      <c r="O46" s="373">
        <v>1611</v>
      </c>
      <c r="P46" s="373">
        <v>2820</v>
      </c>
      <c r="Q46" s="373">
        <v>3063</v>
      </c>
      <c r="R46" s="373">
        <v>3895</v>
      </c>
      <c r="S46" s="374">
        <v>2639</v>
      </c>
      <c r="T46" s="374">
        <v>2830</v>
      </c>
      <c r="U46" s="374">
        <v>3598</v>
      </c>
      <c r="V46" s="374">
        <v>3512</v>
      </c>
      <c r="W46" s="373">
        <v>374</v>
      </c>
      <c r="X46" s="373">
        <v>928</v>
      </c>
      <c r="Y46" s="373">
        <v>1008</v>
      </c>
      <c r="Z46" s="373">
        <v>1282</v>
      </c>
      <c r="AA46" s="374">
        <v>815</v>
      </c>
      <c r="AB46" s="374">
        <v>875</v>
      </c>
      <c r="AC46" s="374">
        <v>1113</v>
      </c>
      <c r="AD46" s="374">
        <v>1087</v>
      </c>
      <c r="AE46" s="373">
        <v>23</v>
      </c>
      <c r="AF46" s="373">
        <v>29</v>
      </c>
      <c r="AG46" s="373">
        <v>29</v>
      </c>
      <c r="AH46" s="373">
        <v>30</v>
      </c>
      <c r="AI46" s="374">
        <v>36</v>
      </c>
      <c r="AJ46" s="374">
        <v>36</v>
      </c>
      <c r="AK46" s="374">
        <v>30</v>
      </c>
      <c r="AL46" s="374">
        <v>34</v>
      </c>
      <c r="AM46" s="222">
        <v>1237</v>
      </c>
      <c r="AN46" s="222">
        <v>1892</v>
      </c>
      <c r="AO46" s="222">
        <v>2055</v>
      </c>
      <c r="AP46" s="222">
        <v>2613</v>
      </c>
      <c r="AQ46" s="218">
        <v>1825</v>
      </c>
      <c r="AR46" s="218">
        <v>1954</v>
      </c>
      <c r="AS46" s="218">
        <v>2485</v>
      </c>
      <c r="AT46" s="218">
        <v>2426</v>
      </c>
      <c r="AU46" s="222">
        <v>42</v>
      </c>
      <c r="AV46" s="222">
        <v>78</v>
      </c>
      <c r="AW46" s="222">
        <v>86</v>
      </c>
      <c r="AX46" s="222">
        <v>87</v>
      </c>
      <c r="AY46" s="218">
        <v>75</v>
      </c>
      <c r="AZ46" s="218">
        <v>89</v>
      </c>
      <c r="BA46" s="218">
        <v>87</v>
      </c>
      <c r="BB46" s="218">
        <v>80</v>
      </c>
      <c r="BC46" s="222">
        <f t="shared" si="7"/>
        <v>1205</v>
      </c>
      <c r="BD46" s="222">
        <f t="shared" si="7"/>
        <v>1813</v>
      </c>
      <c r="BE46" s="222">
        <f t="shared" si="0"/>
        <v>1967</v>
      </c>
      <c r="BF46" s="222">
        <f t="shared" si="0"/>
        <v>2524</v>
      </c>
      <c r="BG46" s="218">
        <f t="shared" si="0"/>
        <v>1749</v>
      </c>
      <c r="BH46" s="218">
        <f t="shared" si="0"/>
        <v>1863</v>
      </c>
      <c r="BI46" s="218">
        <f t="shared" si="0"/>
        <v>2396</v>
      </c>
      <c r="BJ46" s="218">
        <f t="shared" si="0"/>
        <v>2345</v>
      </c>
      <c r="BK46" s="222">
        <f t="shared" ref="BK46:BQ82" si="31">BS46-CA46</f>
        <v>-10</v>
      </c>
      <c r="BL46" s="222">
        <f t="shared" si="31"/>
        <v>1</v>
      </c>
      <c r="BM46" s="222">
        <f t="shared" si="31"/>
        <v>2</v>
      </c>
      <c r="BN46" s="222">
        <f t="shared" si="31"/>
        <v>2</v>
      </c>
      <c r="BO46" s="218">
        <f t="shared" si="31"/>
        <v>1</v>
      </c>
      <c r="BP46" s="218">
        <f t="shared" si="31"/>
        <v>2</v>
      </c>
      <c r="BQ46" s="218">
        <f t="shared" si="31"/>
        <v>2</v>
      </c>
      <c r="BR46" s="218">
        <f t="shared" si="30"/>
        <v>1</v>
      </c>
      <c r="BS46" s="222">
        <v>0</v>
      </c>
      <c r="BT46" s="222">
        <v>1</v>
      </c>
      <c r="BU46" s="222">
        <v>2</v>
      </c>
      <c r="BV46" s="222">
        <v>2</v>
      </c>
      <c r="BW46" s="218">
        <v>1</v>
      </c>
      <c r="BX46" s="218">
        <v>2</v>
      </c>
      <c r="BY46" s="218">
        <v>2</v>
      </c>
      <c r="BZ46" s="218">
        <v>1</v>
      </c>
      <c r="CA46" s="222">
        <v>10</v>
      </c>
      <c r="CB46" s="222">
        <f>IFERROR(VLOOKUP($G46,[12]ITEM!$B$2:$AC$939,26,0),0)</f>
        <v>0</v>
      </c>
      <c r="CC46" s="222">
        <f>IFERROR(VLOOKUP($G46,[12]ITEM!$B$2:$AC$939,27,0),0)</f>
        <v>0</v>
      </c>
      <c r="CD46" s="222">
        <f>IFERROR(VLOOKUP($G46,[12]ITEM!$B$2:$AC$939,28,0),0)</f>
        <v>0</v>
      </c>
      <c r="CE46" s="218">
        <v>0</v>
      </c>
      <c r="CF46" s="218">
        <v>0</v>
      </c>
      <c r="CG46" s="218">
        <v>0</v>
      </c>
      <c r="CH46" s="218">
        <v>0</v>
      </c>
      <c r="CI46" s="375"/>
      <c r="CJ46" s="222">
        <f t="shared" si="29"/>
        <v>1205</v>
      </c>
      <c r="CK46" s="222">
        <f t="shared" si="29"/>
        <v>1778</v>
      </c>
      <c r="CL46" s="222">
        <f t="shared" si="28"/>
        <v>1865</v>
      </c>
      <c r="CM46" s="222">
        <f t="shared" si="28"/>
        <v>2324</v>
      </c>
      <c r="CN46" s="218">
        <f t="shared" si="28"/>
        <v>1749</v>
      </c>
      <c r="CO46" s="218">
        <f t="shared" si="28"/>
        <v>1718.4787087546624</v>
      </c>
      <c r="CP46" s="218">
        <f t="shared" si="28"/>
        <v>2053.9579730464893</v>
      </c>
      <c r="CQ46" s="218">
        <f t="shared" si="28"/>
        <v>2047.6359413557655</v>
      </c>
      <c r="CR46" s="222">
        <v>996</v>
      </c>
      <c r="CS46" s="222">
        <v>1466</v>
      </c>
      <c r="CT46" s="222">
        <v>1592</v>
      </c>
      <c r="CU46" s="222">
        <v>2025</v>
      </c>
      <c r="CV46" s="218">
        <f t="shared" si="8"/>
        <v>964</v>
      </c>
      <c r="CW46" s="218">
        <f>CV46*(1+('[13]GROWTH (YoY)'!AR46/100))</f>
        <v>1032.4787087546624</v>
      </c>
      <c r="CX46" s="218">
        <f>CW46*(1+('[13]GROWTH (YoY)'!AS46/100))</f>
        <v>1312.9579730464891</v>
      </c>
      <c r="CY46" s="218">
        <f>CX46*(1+('[13]GROWTH (YoY)'!AT46/100))</f>
        <v>1281.6359413557655</v>
      </c>
      <c r="CZ46" s="222">
        <v>200</v>
      </c>
      <c r="DA46" s="222">
        <v>301</v>
      </c>
      <c r="DB46" s="222">
        <v>262</v>
      </c>
      <c r="DC46" s="222">
        <v>288</v>
      </c>
      <c r="DD46" s="218">
        <v>775</v>
      </c>
      <c r="DE46" s="218">
        <v>676</v>
      </c>
      <c r="DF46" s="218">
        <v>731</v>
      </c>
      <c r="DG46" s="218">
        <v>755</v>
      </c>
      <c r="DH46" s="222">
        <v>9</v>
      </c>
      <c r="DI46" s="222">
        <v>11</v>
      </c>
      <c r="DJ46" s="222">
        <v>11</v>
      </c>
      <c r="DK46" s="222">
        <v>11</v>
      </c>
      <c r="DL46" s="218">
        <v>10</v>
      </c>
      <c r="DM46" s="218">
        <v>10</v>
      </c>
      <c r="DN46" s="218">
        <v>10</v>
      </c>
      <c r="DO46" s="218">
        <v>11</v>
      </c>
      <c r="DP46" s="383">
        <f t="shared" si="22"/>
        <v>0</v>
      </c>
      <c r="DQ46" s="222">
        <f t="shared" si="22"/>
        <v>35</v>
      </c>
      <c r="DR46" s="222">
        <f t="shared" si="22"/>
        <v>102</v>
      </c>
      <c r="DS46" s="222">
        <f t="shared" si="22"/>
        <v>200</v>
      </c>
      <c r="DT46" s="218">
        <f t="shared" si="22"/>
        <v>0</v>
      </c>
      <c r="DU46" s="218">
        <f t="shared" si="22"/>
        <v>144.52129124533758</v>
      </c>
      <c r="DV46" s="218">
        <f t="shared" si="22"/>
        <v>342.04202695351069</v>
      </c>
      <c r="DW46" s="218">
        <f t="shared" si="22"/>
        <v>297.36405864423455</v>
      </c>
      <c r="DX46" s="384">
        <f t="shared" si="9"/>
        <v>0.23215394165114836</v>
      </c>
      <c r="DY46" s="384">
        <f t="shared" si="9"/>
        <v>0.32907801418439714</v>
      </c>
      <c r="DZ46" s="384">
        <f t="shared" si="9"/>
        <v>0.32908912830558273</v>
      </c>
      <c r="EA46" s="384">
        <f t="shared" si="9"/>
        <v>0.32913992297817712</v>
      </c>
      <c r="EB46" s="385">
        <f t="shared" si="9"/>
        <v>0.3088291019325502</v>
      </c>
      <c r="EC46" s="385">
        <f t="shared" si="9"/>
        <v>0.30918727915194344</v>
      </c>
      <c r="ED46" s="385">
        <f t="shared" si="9"/>
        <v>0.30933852140077822</v>
      </c>
      <c r="EE46" s="385">
        <f t="shared" si="9"/>
        <v>0.30951025056947606</v>
      </c>
      <c r="EG46" s="222">
        <v>6</v>
      </c>
      <c r="EH46" s="222">
        <v>2</v>
      </c>
      <c r="EI46" s="222">
        <v>4</v>
      </c>
      <c r="EJ46" s="222">
        <v>2</v>
      </c>
      <c r="EK46" s="222">
        <v>13</v>
      </c>
      <c r="EL46" s="222">
        <v>183</v>
      </c>
      <c r="EM46" s="222">
        <v>153</v>
      </c>
      <c r="EN46" s="386">
        <f t="shared" si="10"/>
        <v>0.33333333333333331</v>
      </c>
      <c r="EO46" s="222">
        <f t="shared" si="11"/>
        <v>50</v>
      </c>
      <c r="EP46" s="386">
        <f t="shared" si="12"/>
        <v>2.1666666666666665</v>
      </c>
      <c r="EQ46" s="222">
        <f t="shared" si="13"/>
        <v>71038.251366120225</v>
      </c>
      <c r="ER46" s="222">
        <f t="shared" si="14"/>
        <v>1089.3246187363834</v>
      </c>
      <c r="ES46" s="292"/>
      <c r="ET46" s="218">
        <v>9</v>
      </c>
      <c r="EU46" s="218">
        <v>3</v>
      </c>
      <c r="EV46" s="218">
        <v>5</v>
      </c>
      <c r="EW46" s="218">
        <v>3</v>
      </c>
      <c r="EX46" s="218">
        <v>44</v>
      </c>
      <c r="EY46" s="218">
        <v>188</v>
      </c>
      <c r="EZ46" s="218">
        <v>161</v>
      </c>
      <c r="FA46" s="387">
        <f t="shared" si="23"/>
        <v>0.33333333333333331</v>
      </c>
      <c r="FB46" s="221">
        <f t="shared" si="24"/>
        <v>60</v>
      </c>
      <c r="FC46" s="387">
        <f t="shared" si="25"/>
        <v>4.8888888888888893</v>
      </c>
      <c r="FD46" s="218">
        <f t="shared" si="26"/>
        <v>234042.55319148937</v>
      </c>
      <c r="FE46" s="218">
        <f t="shared" si="27"/>
        <v>1552.7950310559006</v>
      </c>
      <c r="FF46" s="218">
        <v>1548</v>
      </c>
      <c r="FG46" s="221">
        <f t="shared" si="20"/>
        <v>4.1343669250646</v>
      </c>
      <c r="FH46" s="218">
        <v>64</v>
      </c>
      <c r="FI46" s="218">
        <v>1548</v>
      </c>
      <c r="FJ46" s="218">
        <v>0</v>
      </c>
      <c r="FK46" s="218">
        <f t="shared" si="5"/>
        <v>1484</v>
      </c>
      <c r="FL46" s="218">
        <v>159</v>
      </c>
      <c r="FM46" s="218">
        <f t="shared" si="6"/>
        <v>1325</v>
      </c>
      <c r="FZ46" s="229"/>
      <c r="GA46" s="229"/>
      <c r="GB46" s="229"/>
      <c r="GC46" s="229"/>
      <c r="GD46" s="229"/>
    </row>
    <row r="47" spans="1:186" s="368" customFormat="1">
      <c r="A47" s="285" t="s">
        <v>83</v>
      </c>
      <c r="B47" s="291" t="s">
        <v>84</v>
      </c>
      <c r="C47" s="285" t="s">
        <v>85</v>
      </c>
      <c r="D47" s="382" t="s">
        <v>3123</v>
      </c>
      <c r="E47" s="291" t="s">
        <v>86</v>
      </c>
      <c r="F47" s="382">
        <v>44</v>
      </c>
      <c r="G47" s="381" t="s">
        <v>192</v>
      </c>
      <c r="H47" s="381" t="s">
        <v>193</v>
      </c>
      <c r="I47" s="382" t="s">
        <v>184</v>
      </c>
      <c r="J47" s="381" t="s">
        <v>185</v>
      </c>
      <c r="K47" s="382" t="s">
        <v>113</v>
      </c>
      <c r="L47" s="381" t="s">
        <v>163</v>
      </c>
      <c r="M47" s="381" t="s">
        <v>3124</v>
      </c>
      <c r="N47" s="372">
        <v>1</v>
      </c>
      <c r="O47" s="373">
        <v>162</v>
      </c>
      <c r="P47" s="373">
        <v>190</v>
      </c>
      <c r="Q47" s="373">
        <v>206</v>
      </c>
      <c r="R47" s="373">
        <v>262</v>
      </c>
      <c r="S47" s="374">
        <v>178</v>
      </c>
      <c r="T47" s="374">
        <v>193</v>
      </c>
      <c r="U47" s="374">
        <v>246</v>
      </c>
      <c r="V47" s="374">
        <v>240</v>
      </c>
      <c r="W47" s="373">
        <v>38</v>
      </c>
      <c r="X47" s="373">
        <v>63</v>
      </c>
      <c r="Y47" s="373">
        <v>68</v>
      </c>
      <c r="Z47" s="373">
        <v>86</v>
      </c>
      <c r="AA47" s="374">
        <v>55</v>
      </c>
      <c r="AB47" s="374">
        <v>60</v>
      </c>
      <c r="AC47" s="374">
        <v>76</v>
      </c>
      <c r="AD47" s="374">
        <v>74</v>
      </c>
      <c r="AE47" s="373">
        <v>2</v>
      </c>
      <c r="AF47" s="373">
        <v>3</v>
      </c>
      <c r="AG47" s="373">
        <v>3</v>
      </c>
      <c r="AH47" s="373">
        <v>3</v>
      </c>
      <c r="AI47" s="374">
        <v>2</v>
      </c>
      <c r="AJ47" s="374">
        <v>2</v>
      </c>
      <c r="AK47" s="374">
        <v>2</v>
      </c>
      <c r="AL47" s="374">
        <v>2</v>
      </c>
      <c r="AM47" s="222">
        <v>124</v>
      </c>
      <c r="AN47" s="222">
        <v>127</v>
      </c>
      <c r="AO47" s="222">
        <v>138</v>
      </c>
      <c r="AP47" s="222">
        <v>176</v>
      </c>
      <c r="AQ47" s="218">
        <v>123</v>
      </c>
      <c r="AR47" s="218">
        <v>133</v>
      </c>
      <c r="AS47" s="218">
        <v>170</v>
      </c>
      <c r="AT47" s="218">
        <v>166</v>
      </c>
      <c r="AU47" s="222">
        <v>0</v>
      </c>
      <c r="AV47" s="222">
        <v>0</v>
      </c>
      <c r="AW47" s="222">
        <v>0</v>
      </c>
      <c r="AX47" s="222">
        <v>0</v>
      </c>
      <c r="AY47" s="218">
        <v>0</v>
      </c>
      <c r="AZ47" s="218">
        <v>0</v>
      </c>
      <c r="BA47" s="218">
        <v>0</v>
      </c>
      <c r="BB47" s="218">
        <v>0</v>
      </c>
      <c r="BC47" s="222">
        <f t="shared" si="7"/>
        <v>124</v>
      </c>
      <c r="BD47" s="222">
        <f t="shared" si="7"/>
        <v>127</v>
      </c>
      <c r="BE47" s="222">
        <f t="shared" si="0"/>
        <v>138</v>
      </c>
      <c r="BF47" s="222">
        <f t="shared" ref="BF47:BJ97" si="32">AP47-AX47-BN47</f>
        <v>176</v>
      </c>
      <c r="BG47" s="218">
        <f t="shared" si="32"/>
        <v>123</v>
      </c>
      <c r="BH47" s="218">
        <f t="shared" si="32"/>
        <v>133</v>
      </c>
      <c r="BI47" s="218">
        <f t="shared" si="32"/>
        <v>170</v>
      </c>
      <c r="BJ47" s="218">
        <f t="shared" si="32"/>
        <v>166</v>
      </c>
      <c r="BK47" s="222">
        <f t="shared" si="31"/>
        <v>0</v>
      </c>
      <c r="BL47" s="222">
        <f t="shared" si="31"/>
        <v>0</v>
      </c>
      <c r="BM47" s="222">
        <f t="shared" si="31"/>
        <v>0</v>
      </c>
      <c r="BN47" s="222">
        <f t="shared" si="31"/>
        <v>0</v>
      </c>
      <c r="BO47" s="218">
        <f t="shared" si="31"/>
        <v>0</v>
      </c>
      <c r="BP47" s="218">
        <f t="shared" si="31"/>
        <v>0</v>
      </c>
      <c r="BQ47" s="218">
        <f t="shared" si="31"/>
        <v>0</v>
      </c>
      <c r="BR47" s="218">
        <f t="shared" si="30"/>
        <v>0</v>
      </c>
      <c r="BS47" s="222">
        <v>0</v>
      </c>
      <c r="BT47" s="222">
        <v>0</v>
      </c>
      <c r="BU47" s="222">
        <v>0</v>
      </c>
      <c r="BV47" s="222">
        <v>0</v>
      </c>
      <c r="BW47" s="218">
        <v>0</v>
      </c>
      <c r="BX47" s="218">
        <v>0</v>
      </c>
      <c r="BY47" s="218">
        <v>0</v>
      </c>
      <c r="BZ47" s="218">
        <v>0</v>
      </c>
      <c r="CA47" s="222">
        <v>0</v>
      </c>
      <c r="CB47" s="222">
        <f>IFERROR(VLOOKUP($G47,[12]ITEM!$B$2:$AC$939,26,0),0)</f>
        <v>0</v>
      </c>
      <c r="CC47" s="222">
        <f>IFERROR(VLOOKUP($G47,[12]ITEM!$B$2:$AC$939,27,0),0)</f>
        <v>0</v>
      </c>
      <c r="CD47" s="222">
        <f>IFERROR(VLOOKUP($G47,[12]ITEM!$B$2:$AC$939,28,0),0)</f>
        <v>0</v>
      </c>
      <c r="CE47" s="218">
        <v>0</v>
      </c>
      <c r="CF47" s="218">
        <v>0</v>
      </c>
      <c r="CG47" s="218">
        <v>0</v>
      </c>
      <c r="CH47" s="218">
        <v>0</v>
      </c>
      <c r="CI47" s="375"/>
      <c r="CJ47" s="222">
        <f t="shared" si="29"/>
        <v>124</v>
      </c>
      <c r="CK47" s="222">
        <f t="shared" si="29"/>
        <v>128</v>
      </c>
      <c r="CL47" s="222">
        <f t="shared" si="28"/>
        <v>135</v>
      </c>
      <c r="CM47" s="222">
        <f t="shared" si="28"/>
        <v>168</v>
      </c>
      <c r="CN47" s="218">
        <f t="shared" si="28"/>
        <v>123</v>
      </c>
      <c r="CO47" s="218">
        <f t="shared" si="28"/>
        <v>109.85210318592645</v>
      </c>
      <c r="CP47" s="218">
        <f t="shared" si="28"/>
        <v>119.80014452740743</v>
      </c>
      <c r="CQ47" s="218">
        <f t="shared" si="28"/>
        <v>124.47092716242121</v>
      </c>
      <c r="CR47" s="222">
        <v>109</v>
      </c>
      <c r="CS47" s="222">
        <v>108</v>
      </c>
      <c r="CT47" s="222">
        <v>117</v>
      </c>
      <c r="CU47" s="222">
        <v>149</v>
      </c>
      <c r="CV47" s="218">
        <f t="shared" si="8"/>
        <v>10</v>
      </c>
      <c r="CW47" s="218">
        <f>CV47*(1+('[13]GROWTH (YoY)'!AR47/100))</f>
        <v>10.852103185926454</v>
      </c>
      <c r="CX47" s="218">
        <f>CW47*(1+('[13]GROWTH (YoY)'!AS47/100))</f>
        <v>13.800144527407427</v>
      </c>
      <c r="CY47" s="218">
        <f>CX47*(1+('[13]GROWTH (YoY)'!AT47/100))</f>
        <v>13.4709271624212</v>
      </c>
      <c r="CZ47" s="222">
        <v>13</v>
      </c>
      <c r="DA47" s="222">
        <v>17</v>
      </c>
      <c r="DB47" s="222">
        <v>15</v>
      </c>
      <c r="DC47" s="222">
        <v>16</v>
      </c>
      <c r="DD47" s="218">
        <v>111</v>
      </c>
      <c r="DE47" s="218">
        <v>97</v>
      </c>
      <c r="DF47" s="218">
        <v>104</v>
      </c>
      <c r="DG47" s="218">
        <v>108</v>
      </c>
      <c r="DH47" s="222">
        <v>2</v>
      </c>
      <c r="DI47" s="222">
        <v>3</v>
      </c>
      <c r="DJ47" s="222">
        <v>3</v>
      </c>
      <c r="DK47" s="222">
        <v>3</v>
      </c>
      <c r="DL47" s="218">
        <v>2</v>
      </c>
      <c r="DM47" s="218">
        <v>2</v>
      </c>
      <c r="DN47" s="218">
        <v>2</v>
      </c>
      <c r="DO47" s="218">
        <v>3</v>
      </c>
      <c r="DP47" s="383">
        <f t="shared" si="22"/>
        <v>0</v>
      </c>
      <c r="DQ47" s="222">
        <f t="shared" si="22"/>
        <v>-1</v>
      </c>
      <c r="DR47" s="222">
        <f t="shared" si="22"/>
        <v>3</v>
      </c>
      <c r="DS47" s="222">
        <f t="shared" si="22"/>
        <v>8</v>
      </c>
      <c r="DT47" s="218">
        <f t="shared" si="22"/>
        <v>0</v>
      </c>
      <c r="DU47" s="218">
        <f t="shared" si="22"/>
        <v>23.147896814073547</v>
      </c>
      <c r="DV47" s="218">
        <f t="shared" si="22"/>
        <v>50.199855472592574</v>
      </c>
      <c r="DW47" s="218">
        <f t="shared" si="22"/>
        <v>41.529072837578795</v>
      </c>
      <c r="DX47" s="384">
        <f t="shared" si="9"/>
        <v>0.23456790123456789</v>
      </c>
      <c r="DY47" s="384">
        <f t="shared" si="9"/>
        <v>0.33157894736842103</v>
      </c>
      <c r="DZ47" s="384">
        <f t="shared" si="9"/>
        <v>0.3300970873786408</v>
      </c>
      <c r="EA47" s="384">
        <f t="shared" si="9"/>
        <v>0.3282442748091603</v>
      </c>
      <c r="EB47" s="385">
        <f t="shared" si="9"/>
        <v>0.3089887640449438</v>
      </c>
      <c r="EC47" s="385">
        <f t="shared" si="9"/>
        <v>0.31088082901554404</v>
      </c>
      <c r="ED47" s="385">
        <f t="shared" si="9"/>
        <v>0.30894308943089432</v>
      </c>
      <c r="EE47" s="385">
        <f t="shared" si="9"/>
        <v>0.30833333333333335</v>
      </c>
      <c r="EG47" s="222">
        <v>0</v>
      </c>
      <c r="EH47" s="222">
        <v>0</v>
      </c>
      <c r="EI47" s="222">
        <v>0</v>
      </c>
      <c r="EJ47" s="222">
        <v>0</v>
      </c>
      <c r="EK47" s="222">
        <v>0</v>
      </c>
      <c r="EL47" s="222">
        <v>9</v>
      </c>
      <c r="EM47" s="222">
        <v>4</v>
      </c>
      <c r="EN47" s="386">
        <f t="shared" si="10"/>
        <v>0</v>
      </c>
      <c r="EO47" s="222">
        <f t="shared" si="11"/>
        <v>0</v>
      </c>
      <c r="EP47" s="386">
        <f t="shared" si="12"/>
        <v>0</v>
      </c>
      <c r="EQ47" s="222">
        <f t="shared" si="13"/>
        <v>0</v>
      </c>
      <c r="ER47" s="222">
        <f t="shared" si="14"/>
        <v>0</v>
      </c>
      <c r="ES47" s="292"/>
      <c r="ET47" s="218">
        <v>0</v>
      </c>
      <c r="EU47" s="218">
        <v>0</v>
      </c>
      <c r="EV47" s="218">
        <v>0</v>
      </c>
      <c r="EW47" s="218">
        <v>0</v>
      </c>
      <c r="EX47" s="218">
        <v>0</v>
      </c>
      <c r="EY47" s="218">
        <v>2</v>
      </c>
      <c r="EZ47" s="218">
        <v>0</v>
      </c>
      <c r="FA47" s="387">
        <f t="shared" si="23"/>
        <v>0</v>
      </c>
      <c r="FB47" s="221">
        <f t="shared" si="24"/>
        <v>0</v>
      </c>
      <c r="FC47" s="387">
        <f t="shared" si="25"/>
        <v>0</v>
      </c>
      <c r="FD47" s="218">
        <f t="shared" si="26"/>
        <v>0</v>
      </c>
      <c r="FE47" s="218">
        <f t="shared" si="27"/>
        <v>0</v>
      </c>
      <c r="FF47" s="218">
        <v>121</v>
      </c>
      <c r="FG47" s="221">
        <f t="shared" si="20"/>
        <v>0</v>
      </c>
      <c r="FH47" s="218">
        <v>0</v>
      </c>
      <c r="FI47" s="218">
        <v>121</v>
      </c>
      <c r="FJ47" s="218">
        <v>0</v>
      </c>
      <c r="FK47" s="218">
        <f t="shared" si="5"/>
        <v>121</v>
      </c>
      <c r="FL47" s="218">
        <v>7</v>
      </c>
      <c r="FM47" s="218">
        <f t="shared" si="6"/>
        <v>114</v>
      </c>
      <c r="FZ47" s="229"/>
      <c r="GA47" s="229"/>
      <c r="GB47" s="229"/>
      <c r="GC47" s="229"/>
      <c r="GD47" s="229"/>
    </row>
    <row r="48" spans="1:186" s="368" customFormat="1">
      <c r="A48" s="285" t="s">
        <v>83</v>
      </c>
      <c r="B48" s="291" t="s">
        <v>84</v>
      </c>
      <c r="C48" s="285" t="s">
        <v>85</v>
      </c>
      <c r="D48" s="382" t="s">
        <v>3123</v>
      </c>
      <c r="E48" s="291" t="s">
        <v>86</v>
      </c>
      <c r="F48" s="382">
        <v>45</v>
      </c>
      <c r="G48" s="381" t="s">
        <v>194</v>
      </c>
      <c r="H48" s="381" t="s">
        <v>195</v>
      </c>
      <c r="I48" s="382" t="s">
        <v>184</v>
      </c>
      <c r="J48" s="381" t="s">
        <v>185</v>
      </c>
      <c r="K48" s="382" t="s">
        <v>113</v>
      </c>
      <c r="L48" s="381" t="s">
        <v>163</v>
      </c>
      <c r="M48" s="381" t="s">
        <v>3124</v>
      </c>
      <c r="N48" s="372">
        <v>1</v>
      </c>
      <c r="O48" s="373">
        <v>41</v>
      </c>
      <c r="P48" s="373">
        <v>30</v>
      </c>
      <c r="Q48" s="373">
        <v>33</v>
      </c>
      <c r="R48" s="373">
        <v>41</v>
      </c>
      <c r="S48" s="374">
        <v>28</v>
      </c>
      <c r="T48" s="374">
        <v>30</v>
      </c>
      <c r="U48" s="374">
        <v>39</v>
      </c>
      <c r="V48" s="374">
        <v>38</v>
      </c>
      <c r="W48" s="373">
        <v>10</v>
      </c>
      <c r="X48" s="373">
        <v>10</v>
      </c>
      <c r="Y48" s="373">
        <v>11</v>
      </c>
      <c r="Z48" s="373">
        <v>14</v>
      </c>
      <c r="AA48" s="374">
        <v>9</v>
      </c>
      <c r="AB48" s="374">
        <v>9</v>
      </c>
      <c r="AC48" s="374">
        <v>12</v>
      </c>
      <c r="AD48" s="374">
        <v>12</v>
      </c>
      <c r="AE48" s="373">
        <v>1</v>
      </c>
      <c r="AF48" s="373">
        <v>1</v>
      </c>
      <c r="AG48" s="373">
        <v>1</v>
      </c>
      <c r="AH48" s="373">
        <v>1</v>
      </c>
      <c r="AI48" s="374">
        <v>0</v>
      </c>
      <c r="AJ48" s="374">
        <v>0</v>
      </c>
      <c r="AK48" s="374">
        <v>0</v>
      </c>
      <c r="AL48" s="374">
        <v>0</v>
      </c>
      <c r="AM48" s="222">
        <v>32</v>
      </c>
      <c r="AN48" s="222">
        <v>20</v>
      </c>
      <c r="AO48" s="222">
        <v>22</v>
      </c>
      <c r="AP48" s="222">
        <v>28</v>
      </c>
      <c r="AQ48" s="218">
        <v>19</v>
      </c>
      <c r="AR48" s="218">
        <v>21</v>
      </c>
      <c r="AS48" s="218">
        <v>27</v>
      </c>
      <c r="AT48" s="218">
        <v>26</v>
      </c>
      <c r="AU48" s="222">
        <v>1</v>
      </c>
      <c r="AV48" s="222">
        <v>0</v>
      </c>
      <c r="AW48" s="222">
        <v>0</v>
      </c>
      <c r="AX48" s="222">
        <v>1</v>
      </c>
      <c r="AY48" s="218">
        <v>0</v>
      </c>
      <c r="AZ48" s="218">
        <v>0</v>
      </c>
      <c r="BA48" s="218">
        <v>1</v>
      </c>
      <c r="BB48" s="218">
        <v>1</v>
      </c>
      <c r="BC48" s="222">
        <f t="shared" si="7"/>
        <v>31</v>
      </c>
      <c r="BD48" s="222">
        <f t="shared" si="7"/>
        <v>20</v>
      </c>
      <c r="BE48" s="222">
        <f t="shared" si="7"/>
        <v>22</v>
      </c>
      <c r="BF48" s="222">
        <f t="shared" si="32"/>
        <v>27</v>
      </c>
      <c r="BG48" s="218">
        <f t="shared" si="32"/>
        <v>19</v>
      </c>
      <c r="BH48" s="218">
        <f t="shared" si="32"/>
        <v>21</v>
      </c>
      <c r="BI48" s="218">
        <f t="shared" si="32"/>
        <v>26</v>
      </c>
      <c r="BJ48" s="218">
        <f t="shared" si="32"/>
        <v>25</v>
      </c>
      <c r="BK48" s="222">
        <f t="shared" si="31"/>
        <v>0</v>
      </c>
      <c r="BL48" s="222">
        <f t="shared" si="31"/>
        <v>0</v>
      </c>
      <c r="BM48" s="222">
        <f t="shared" si="31"/>
        <v>0</v>
      </c>
      <c r="BN48" s="222">
        <f t="shared" si="31"/>
        <v>0</v>
      </c>
      <c r="BO48" s="218">
        <f t="shared" si="31"/>
        <v>0</v>
      </c>
      <c r="BP48" s="218">
        <f t="shared" si="31"/>
        <v>0</v>
      </c>
      <c r="BQ48" s="218">
        <f t="shared" si="31"/>
        <v>0</v>
      </c>
      <c r="BR48" s="218">
        <f t="shared" si="30"/>
        <v>0</v>
      </c>
      <c r="BS48" s="222">
        <v>0</v>
      </c>
      <c r="BT48" s="222">
        <v>0</v>
      </c>
      <c r="BU48" s="222">
        <v>0</v>
      </c>
      <c r="BV48" s="222">
        <v>0</v>
      </c>
      <c r="BW48" s="218">
        <v>0</v>
      </c>
      <c r="BX48" s="218">
        <v>0</v>
      </c>
      <c r="BY48" s="218">
        <v>0</v>
      </c>
      <c r="BZ48" s="218">
        <v>0</v>
      </c>
      <c r="CA48" s="222">
        <v>0</v>
      </c>
      <c r="CB48" s="222">
        <f>IFERROR(VLOOKUP($G48,[12]ITEM!$B$2:$AC$939,26,0),0)</f>
        <v>0</v>
      </c>
      <c r="CC48" s="222">
        <f>IFERROR(VLOOKUP($G48,[12]ITEM!$B$2:$AC$939,27,0),0)</f>
        <v>0</v>
      </c>
      <c r="CD48" s="222">
        <f>IFERROR(VLOOKUP($G48,[12]ITEM!$B$2:$AC$939,28,0),0)</f>
        <v>0</v>
      </c>
      <c r="CE48" s="218">
        <v>0</v>
      </c>
      <c r="CF48" s="218">
        <v>0</v>
      </c>
      <c r="CG48" s="218">
        <v>0</v>
      </c>
      <c r="CH48" s="218">
        <v>0</v>
      </c>
      <c r="CI48" s="375"/>
      <c r="CJ48" s="222">
        <f t="shared" si="29"/>
        <v>30</v>
      </c>
      <c r="CK48" s="222">
        <f t="shared" si="29"/>
        <v>25</v>
      </c>
      <c r="CL48" s="222">
        <f t="shared" si="28"/>
        <v>25</v>
      </c>
      <c r="CM48" s="222">
        <f t="shared" si="28"/>
        <v>29</v>
      </c>
      <c r="CN48" s="218">
        <f t="shared" si="28"/>
        <v>19</v>
      </c>
      <c r="CO48" s="218">
        <f t="shared" si="28"/>
        <v>19.192944460297038</v>
      </c>
      <c r="CP48" s="218">
        <f t="shared" si="28"/>
        <v>24.320202338370397</v>
      </c>
      <c r="CQ48" s="218">
        <f t="shared" si="28"/>
        <v>23.859298027389674</v>
      </c>
      <c r="CR48" s="222">
        <v>22</v>
      </c>
      <c r="CS48" s="222">
        <v>14</v>
      </c>
      <c r="CT48" s="222">
        <v>15</v>
      </c>
      <c r="CU48" s="222">
        <v>19</v>
      </c>
      <c r="CV48" s="218">
        <f t="shared" si="8"/>
        <v>14</v>
      </c>
      <c r="CW48" s="218">
        <f>CV48*(1+('[13]GROWTH (YoY)'!AR48/100))</f>
        <v>15.192944460297038</v>
      </c>
      <c r="CX48" s="218">
        <f>CW48*(1+('[13]GROWTH (YoY)'!AS48/100))</f>
        <v>19.320202338370397</v>
      </c>
      <c r="CY48" s="218">
        <f>CX48*(1+('[13]GROWTH (YoY)'!AT48/100))</f>
        <v>18.859298027389674</v>
      </c>
      <c r="CZ48" s="222">
        <v>8</v>
      </c>
      <c r="DA48" s="222">
        <v>11</v>
      </c>
      <c r="DB48" s="222">
        <v>10</v>
      </c>
      <c r="DC48" s="222">
        <v>10</v>
      </c>
      <c r="DD48" s="218">
        <v>5</v>
      </c>
      <c r="DE48" s="218">
        <v>4</v>
      </c>
      <c r="DF48" s="218">
        <v>5</v>
      </c>
      <c r="DG48" s="218">
        <v>5</v>
      </c>
      <c r="DH48" s="222">
        <v>0</v>
      </c>
      <c r="DI48" s="222">
        <v>0</v>
      </c>
      <c r="DJ48" s="222">
        <v>0</v>
      </c>
      <c r="DK48" s="222">
        <v>0</v>
      </c>
      <c r="DL48" s="218">
        <v>0</v>
      </c>
      <c r="DM48" s="218">
        <v>0</v>
      </c>
      <c r="DN48" s="218">
        <v>0</v>
      </c>
      <c r="DO48" s="218">
        <v>0</v>
      </c>
      <c r="DP48" s="383">
        <f t="shared" si="22"/>
        <v>1</v>
      </c>
      <c r="DQ48" s="222">
        <f t="shared" si="22"/>
        <v>-5</v>
      </c>
      <c r="DR48" s="222">
        <f t="shared" si="22"/>
        <v>-3</v>
      </c>
      <c r="DS48" s="222">
        <f t="shared" si="22"/>
        <v>-2</v>
      </c>
      <c r="DT48" s="218">
        <f t="shared" si="22"/>
        <v>0</v>
      </c>
      <c r="DU48" s="218">
        <f t="shared" si="22"/>
        <v>1.8070555397029615</v>
      </c>
      <c r="DV48" s="218">
        <f t="shared" si="22"/>
        <v>1.6797976616296033</v>
      </c>
      <c r="DW48" s="218">
        <f t="shared" si="22"/>
        <v>1.1407019726103265</v>
      </c>
      <c r="DX48" s="384">
        <f t="shared" si="9"/>
        <v>0.24390243902439024</v>
      </c>
      <c r="DY48" s="384">
        <f t="shared" si="9"/>
        <v>0.33333333333333331</v>
      </c>
      <c r="DZ48" s="384">
        <f t="shared" si="9"/>
        <v>0.33333333333333331</v>
      </c>
      <c r="EA48" s="384">
        <f t="shared" si="9"/>
        <v>0.34146341463414637</v>
      </c>
      <c r="EB48" s="385">
        <f t="shared" si="9"/>
        <v>0.32142857142857145</v>
      </c>
      <c r="EC48" s="385">
        <f t="shared" si="9"/>
        <v>0.3</v>
      </c>
      <c r="ED48" s="385">
        <f t="shared" si="9"/>
        <v>0.30769230769230771</v>
      </c>
      <c r="EE48" s="385">
        <f t="shared" si="9"/>
        <v>0.31578947368421051</v>
      </c>
      <c r="EG48" s="222">
        <v>2</v>
      </c>
      <c r="EH48" s="222">
        <v>1</v>
      </c>
      <c r="EI48" s="222">
        <v>1</v>
      </c>
      <c r="EJ48" s="222">
        <v>1</v>
      </c>
      <c r="EK48" s="222">
        <v>14</v>
      </c>
      <c r="EL48" s="222">
        <v>59</v>
      </c>
      <c r="EM48" s="222">
        <v>54</v>
      </c>
      <c r="EN48" s="386">
        <f t="shared" si="10"/>
        <v>0.5</v>
      </c>
      <c r="EO48" s="222">
        <f t="shared" si="11"/>
        <v>100</v>
      </c>
      <c r="EP48" s="386">
        <f t="shared" si="12"/>
        <v>7</v>
      </c>
      <c r="EQ48" s="222">
        <f t="shared" si="13"/>
        <v>237288.13559322033</v>
      </c>
      <c r="ER48" s="222">
        <f t="shared" si="14"/>
        <v>1543.2098765432099</v>
      </c>
      <c r="ES48" s="292"/>
      <c r="ET48" s="218">
        <v>3</v>
      </c>
      <c r="EU48" s="218">
        <v>1</v>
      </c>
      <c r="EV48" s="218">
        <v>1</v>
      </c>
      <c r="EW48" s="218">
        <v>1</v>
      </c>
      <c r="EX48" s="218">
        <v>1</v>
      </c>
      <c r="EY48" s="218">
        <v>42</v>
      </c>
      <c r="EZ48" s="218">
        <v>38</v>
      </c>
      <c r="FA48" s="387">
        <f t="shared" si="23"/>
        <v>0.33333333333333331</v>
      </c>
      <c r="FB48" s="221">
        <f t="shared" si="24"/>
        <v>100</v>
      </c>
      <c r="FC48" s="387">
        <f t="shared" si="25"/>
        <v>0.33333333333333331</v>
      </c>
      <c r="FD48" s="218">
        <f t="shared" si="26"/>
        <v>23809.523809523809</v>
      </c>
      <c r="FE48" s="218">
        <f t="shared" si="27"/>
        <v>2192.9824561403507</v>
      </c>
      <c r="FF48" s="218">
        <v>22</v>
      </c>
      <c r="FG48" s="221">
        <f t="shared" si="20"/>
        <v>0</v>
      </c>
      <c r="FH48" s="218">
        <v>0</v>
      </c>
      <c r="FI48" s="218">
        <v>22</v>
      </c>
      <c r="FJ48" s="218">
        <v>0</v>
      </c>
      <c r="FK48" s="218">
        <f t="shared" si="5"/>
        <v>22</v>
      </c>
      <c r="FL48" s="218">
        <v>2</v>
      </c>
      <c r="FM48" s="218">
        <f t="shared" si="6"/>
        <v>20</v>
      </c>
      <c r="FZ48" s="229"/>
      <c r="GA48" s="229"/>
      <c r="GB48" s="229"/>
      <c r="GC48" s="229"/>
      <c r="GD48" s="229"/>
    </row>
    <row r="49" spans="1:186" s="368" customFormat="1">
      <c r="A49" s="285" t="s">
        <v>83</v>
      </c>
      <c r="B49" s="291" t="s">
        <v>84</v>
      </c>
      <c r="C49" s="285" t="s">
        <v>85</v>
      </c>
      <c r="D49" s="382" t="s">
        <v>3123</v>
      </c>
      <c r="E49" s="291" t="s">
        <v>86</v>
      </c>
      <c r="F49" s="382">
        <v>46</v>
      </c>
      <c r="G49" s="381" t="s">
        <v>196</v>
      </c>
      <c r="H49" s="381" t="s">
        <v>197</v>
      </c>
      <c r="I49" s="382" t="s">
        <v>184</v>
      </c>
      <c r="J49" s="381" t="s">
        <v>185</v>
      </c>
      <c r="K49" s="382" t="s">
        <v>113</v>
      </c>
      <c r="L49" s="381" t="s">
        <v>163</v>
      </c>
      <c r="M49" s="381" t="s">
        <v>3124</v>
      </c>
      <c r="N49" s="372">
        <v>1</v>
      </c>
      <c r="O49" s="373">
        <v>78</v>
      </c>
      <c r="P49" s="373">
        <v>132</v>
      </c>
      <c r="Q49" s="373">
        <v>143</v>
      </c>
      <c r="R49" s="373">
        <v>182</v>
      </c>
      <c r="S49" s="374">
        <v>124</v>
      </c>
      <c r="T49" s="374">
        <v>134</v>
      </c>
      <c r="U49" s="374">
        <v>171</v>
      </c>
      <c r="V49" s="374">
        <v>167</v>
      </c>
      <c r="W49" s="373">
        <v>18</v>
      </c>
      <c r="X49" s="373">
        <v>43</v>
      </c>
      <c r="Y49" s="373">
        <v>47</v>
      </c>
      <c r="Z49" s="373">
        <v>60</v>
      </c>
      <c r="AA49" s="374">
        <v>38</v>
      </c>
      <c r="AB49" s="374">
        <v>42</v>
      </c>
      <c r="AC49" s="374">
        <v>53</v>
      </c>
      <c r="AD49" s="374">
        <v>52</v>
      </c>
      <c r="AE49" s="373">
        <v>1</v>
      </c>
      <c r="AF49" s="373">
        <v>1</v>
      </c>
      <c r="AG49" s="373">
        <v>1</v>
      </c>
      <c r="AH49" s="373">
        <v>1</v>
      </c>
      <c r="AI49" s="374">
        <v>2</v>
      </c>
      <c r="AJ49" s="374">
        <v>2</v>
      </c>
      <c r="AK49" s="374">
        <v>1</v>
      </c>
      <c r="AL49" s="374">
        <v>2</v>
      </c>
      <c r="AM49" s="222">
        <v>60</v>
      </c>
      <c r="AN49" s="222">
        <v>89</v>
      </c>
      <c r="AO49" s="222">
        <v>96</v>
      </c>
      <c r="AP49" s="222">
        <v>122</v>
      </c>
      <c r="AQ49" s="218">
        <v>85</v>
      </c>
      <c r="AR49" s="218">
        <v>93</v>
      </c>
      <c r="AS49" s="218">
        <v>118</v>
      </c>
      <c r="AT49" s="218">
        <v>115</v>
      </c>
      <c r="AU49" s="222">
        <v>0</v>
      </c>
      <c r="AV49" s="222">
        <v>1</v>
      </c>
      <c r="AW49" s="222">
        <v>1</v>
      </c>
      <c r="AX49" s="222">
        <v>1</v>
      </c>
      <c r="AY49" s="218">
        <v>1</v>
      </c>
      <c r="AZ49" s="218">
        <v>1</v>
      </c>
      <c r="BA49" s="218">
        <v>1</v>
      </c>
      <c r="BB49" s="218">
        <v>1</v>
      </c>
      <c r="BC49" s="222">
        <f t="shared" si="7"/>
        <v>60</v>
      </c>
      <c r="BD49" s="222">
        <f t="shared" si="7"/>
        <v>88</v>
      </c>
      <c r="BE49" s="222">
        <f t="shared" si="7"/>
        <v>95</v>
      </c>
      <c r="BF49" s="222">
        <f t="shared" si="32"/>
        <v>121</v>
      </c>
      <c r="BG49" s="218">
        <f t="shared" si="32"/>
        <v>84</v>
      </c>
      <c r="BH49" s="218">
        <f t="shared" si="32"/>
        <v>92</v>
      </c>
      <c r="BI49" s="218">
        <f t="shared" si="32"/>
        <v>117</v>
      </c>
      <c r="BJ49" s="218">
        <f t="shared" si="32"/>
        <v>114</v>
      </c>
      <c r="BK49" s="222">
        <f t="shared" si="31"/>
        <v>0</v>
      </c>
      <c r="BL49" s="222">
        <f t="shared" si="31"/>
        <v>0</v>
      </c>
      <c r="BM49" s="222">
        <f t="shared" si="31"/>
        <v>0</v>
      </c>
      <c r="BN49" s="222">
        <f t="shared" si="31"/>
        <v>0</v>
      </c>
      <c r="BO49" s="218">
        <f t="shared" si="31"/>
        <v>0</v>
      </c>
      <c r="BP49" s="218">
        <f t="shared" si="31"/>
        <v>0</v>
      </c>
      <c r="BQ49" s="218">
        <f t="shared" si="31"/>
        <v>0</v>
      </c>
      <c r="BR49" s="218">
        <f t="shared" si="30"/>
        <v>0</v>
      </c>
      <c r="BS49" s="222">
        <v>0</v>
      </c>
      <c r="BT49" s="222">
        <v>0</v>
      </c>
      <c r="BU49" s="222">
        <v>0</v>
      </c>
      <c r="BV49" s="222">
        <v>0</v>
      </c>
      <c r="BW49" s="218">
        <v>0</v>
      </c>
      <c r="BX49" s="218">
        <v>0</v>
      </c>
      <c r="BY49" s="218">
        <v>0</v>
      </c>
      <c r="BZ49" s="218">
        <v>0</v>
      </c>
      <c r="CA49" s="222">
        <v>0</v>
      </c>
      <c r="CB49" s="222">
        <f>IFERROR(VLOOKUP($G49,[12]ITEM!$B$2:$AC$939,26,0),0)</f>
        <v>0</v>
      </c>
      <c r="CC49" s="222">
        <f>IFERROR(VLOOKUP($G49,[12]ITEM!$B$2:$AC$939,27,0),0)</f>
        <v>0</v>
      </c>
      <c r="CD49" s="222">
        <f>IFERROR(VLOOKUP($G49,[12]ITEM!$B$2:$AC$939,28,0),0)</f>
        <v>0</v>
      </c>
      <c r="CE49" s="218">
        <v>0</v>
      </c>
      <c r="CF49" s="218">
        <v>0</v>
      </c>
      <c r="CG49" s="218">
        <v>0</v>
      </c>
      <c r="CH49" s="218">
        <v>0</v>
      </c>
      <c r="CI49" s="375"/>
      <c r="CJ49" s="222">
        <f t="shared" si="29"/>
        <v>59</v>
      </c>
      <c r="CK49" s="222">
        <f t="shared" si="29"/>
        <v>56</v>
      </c>
      <c r="CL49" s="222">
        <f t="shared" si="28"/>
        <v>51</v>
      </c>
      <c r="CM49" s="222">
        <f t="shared" si="28"/>
        <v>58</v>
      </c>
      <c r="CN49" s="218">
        <f t="shared" si="28"/>
        <v>84</v>
      </c>
      <c r="CO49" s="218">
        <f t="shared" si="28"/>
        <v>87.623881027114606</v>
      </c>
      <c r="CP49" s="218">
        <f t="shared" si="28"/>
        <v>108.08095388088904</v>
      </c>
      <c r="CQ49" s="218">
        <f t="shared" si="28"/>
        <v>106.90811927197991</v>
      </c>
      <c r="CR49" s="222">
        <v>7</v>
      </c>
      <c r="CS49" s="222">
        <v>9</v>
      </c>
      <c r="CT49" s="222">
        <v>10</v>
      </c>
      <c r="CU49" s="222">
        <v>13</v>
      </c>
      <c r="CV49" s="218">
        <f t="shared" si="8"/>
        <v>66</v>
      </c>
      <c r="CW49" s="218">
        <f>CV49*(1+('[13]GROWTH (YoY)'!AR49/100))</f>
        <v>71.623881027114606</v>
      </c>
      <c r="CX49" s="218">
        <f>CW49*(1+('[13]GROWTH (YoY)'!AS49/100))</f>
        <v>91.080953880889041</v>
      </c>
      <c r="CY49" s="218">
        <f>CX49*(1+('[13]GROWTH (YoY)'!AT49/100))</f>
        <v>88.908119271979913</v>
      </c>
      <c r="CZ49" s="222">
        <v>52</v>
      </c>
      <c r="DA49" s="222">
        <v>47</v>
      </c>
      <c r="DB49" s="222">
        <v>41</v>
      </c>
      <c r="DC49" s="222">
        <v>45</v>
      </c>
      <c r="DD49" s="218">
        <v>18</v>
      </c>
      <c r="DE49" s="218">
        <v>16</v>
      </c>
      <c r="DF49" s="218">
        <v>17</v>
      </c>
      <c r="DG49" s="218">
        <v>18</v>
      </c>
      <c r="DH49" s="222">
        <v>0</v>
      </c>
      <c r="DI49" s="222">
        <v>0</v>
      </c>
      <c r="DJ49" s="222">
        <v>0</v>
      </c>
      <c r="DK49" s="222">
        <v>0</v>
      </c>
      <c r="DL49" s="218">
        <v>0</v>
      </c>
      <c r="DM49" s="218">
        <v>0</v>
      </c>
      <c r="DN49" s="218">
        <v>0</v>
      </c>
      <c r="DO49" s="218">
        <v>0</v>
      </c>
      <c r="DP49" s="383">
        <f t="shared" si="22"/>
        <v>1</v>
      </c>
      <c r="DQ49" s="222">
        <f t="shared" si="22"/>
        <v>32</v>
      </c>
      <c r="DR49" s="222">
        <f t="shared" si="22"/>
        <v>44</v>
      </c>
      <c r="DS49" s="222">
        <f t="shared" si="22"/>
        <v>63</v>
      </c>
      <c r="DT49" s="218">
        <f t="shared" si="22"/>
        <v>0</v>
      </c>
      <c r="DU49" s="218">
        <f t="shared" si="22"/>
        <v>4.3761189728853935</v>
      </c>
      <c r="DV49" s="218">
        <f t="shared" si="22"/>
        <v>8.9190461191109591</v>
      </c>
      <c r="DW49" s="218">
        <f t="shared" si="22"/>
        <v>7.0918807280200866</v>
      </c>
      <c r="DX49" s="384">
        <f t="shared" si="9"/>
        <v>0.23076923076923078</v>
      </c>
      <c r="DY49" s="384">
        <f t="shared" si="9"/>
        <v>0.32575757575757575</v>
      </c>
      <c r="DZ49" s="384">
        <f t="shared" si="9"/>
        <v>0.32867132867132864</v>
      </c>
      <c r="EA49" s="384">
        <f t="shared" si="9"/>
        <v>0.32967032967032966</v>
      </c>
      <c r="EB49" s="385">
        <f t="shared" si="9"/>
        <v>0.30645161290322581</v>
      </c>
      <c r="EC49" s="385">
        <f t="shared" si="9"/>
        <v>0.31343283582089554</v>
      </c>
      <c r="ED49" s="385">
        <f t="shared" si="9"/>
        <v>0.30994152046783624</v>
      </c>
      <c r="EE49" s="385">
        <f t="shared" si="9"/>
        <v>0.31137724550898205</v>
      </c>
      <c r="EG49" s="222">
        <v>1</v>
      </c>
      <c r="EH49" s="222">
        <v>0</v>
      </c>
      <c r="EI49" s="222">
        <v>1</v>
      </c>
      <c r="EJ49" s="222">
        <v>0</v>
      </c>
      <c r="EK49" s="222">
        <v>1</v>
      </c>
      <c r="EL49" s="222">
        <v>52</v>
      </c>
      <c r="EM49" s="222">
        <v>39</v>
      </c>
      <c r="EN49" s="386">
        <f t="shared" si="10"/>
        <v>0</v>
      </c>
      <c r="EO49" s="222">
        <f t="shared" si="11"/>
        <v>0</v>
      </c>
      <c r="EP49" s="386">
        <f t="shared" si="12"/>
        <v>1</v>
      </c>
      <c r="EQ49" s="222">
        <f t="shared" si="13"/>
        <v>19230.76923076923</v>
      </c>
      <c r="ER49" s="222">
        <f t="shared" si="14"/>
        <v>0</v>
      </c>
      <c r="ES49" s="292"/>
      <c r="ET49" s="218">
        <v>24</v>
      </c>
      <c r="EU49" s="218">
        <v>9</v>
      </c>
      <c r="EV49" s="218">
        <v>15</v>
      </c>
      <c r="EW49" s="218">
        <v>6</v>
      </c>
      <c r="EX49" s="218">
        <v>26</v>
      </c>
      <c r="EY49" s="218">
        <v>295</v>
      </c>
      <c r="EZ49" s="218">
        <v>279</v>
      </c>
      <c r="FA49" s="387">
        <f t="shared" si="23"/>
        <v>0.375</v>
      </c>
      <c r="FB49" s="221">
        <f t="shared" si="24"/>
        <v>40</v>
      </c>
      <c r="FC49" s="387">
        <f t="shared" si="25"/>
        <v>1.0833333333333333</v>
      </c>
      <c r="FD49" s="218">
        <f t="shared" si="26"/>
        <v>88135.593220338982</v>
      </c>
      <c r="FE49" s="218">
        <f t="shared" si="27"/>
        <v>1792.1146953405016</v>
      </c>
      <c r="FF49" s="218">
        <v>46</v>
      </c>
      <c r="FG49" s="221">
        <f t="shared" si="20"/>
        <v>0</v>
      </c>
      <c r="FH49" s="218">
        <v>0</v>
      </c>
      <c r="FI49" s="218">
        <v>46</v>
      </c>
      <c r="FJ49" s="218">
        <v>0</v>
      </c>
      <c r="FK49" s="218">
        <f t="shared" si="5"/>
        <v>46</v>
      </c>
      <c r="FL49" s="218">
        <v>4</v>
      </c>
      <c r="FM49" s="218">
        <f t="shared" si="6"/>
        <v>42</v>
      </c>
      <c r="FZ49" s="229"/>
      <c r="GA49" s="229"/>
      <c r="GB49" s="229"/>
      <c r="GC49" s="229"/>
      <c r="GD49" s="229"/>
    </row>
    <row r="50" spans="1:186" s="368" customFormat="1">
      <c r="A50" s="285" t="s">
        <v>83</v>
      </c>
      <c r="B50" s="291" t="s">
        <v>84</v>
      </c>
      <c r="C50" s="285" t="s">
        <v>85</v>
      </c>
      <c r="D50" s="382" t="s">
        <v>3123</v>
      </c>
      <c r="E50" s="291" t="s">
        <v>86</v>
      </c>
      <c r="F50" s="382">
        <v>47</v>
      </c>
      <c r="G50" s="381" t="s">
        <v>198</v>
      </c>
      <c r="H50" s="381" t="s">
        <v>199</v>
      </c>
      <c r="I50" s="382" t="s">
        <v>184</v>
      </c>
      <c r="J50" s="381" t="s">
        <v>185</v>
      </c>
      <c r="K50" s="382" t="s">
        <v>113</v>
      </c>
      <c r="L50" s="381" t="s">
        <v>163</v>
      </c>
      <c r="M50" s="381" t="s">
        <v>3124</v>
      </c>
      <c r="N50" s="372">
        <v>1</v>
      </c>
      <c r="O50" s="373">
        <v>206</v>
      </c>
      <c r="P50" s="373">
        <v>319</v>
      </c>
      <c r="Q50" s="373">
        <v>199</v>
      </c>
      <c r="R50" s="373">
        <v>369</v>
      </c>
      <c r="S50" s="374">
        <v>299</v>
      </c>
      <c r="T50" s="374">
        <v>186</v>
      </c>
      <c r="U50" s="374">
        <v>230</v>
      </c>
      <c r="V50" s="374">
        <v>286</v>
      </c>
      <c r="W50" s="373">
        <v>118</v>
      </c>
      <c r="X50" s="373">
        <v>143</v>
      </c>
      <c r="Y50" s="373">
        <v>89</v>
      </c>
      <c r="Z50" s="373">
        <v>166</v>
      </c>
      <c r="AA50" s="374">
        <v>126</v>
      </c>
      <c r="AB50" s="374">
        <v>79</v>
      </c>
      <c r="AC50" s="374">
        <v>97</v>
      </c>
      <c r="AD50" s="374">
        <v>120</v>
      </c>
      <c r="AE50" s="373">
        <v>2</v>
      </c>
      <c r="AF50" s="373">
        <v>2</v>
      </c>
      <c r="AG50" s="373">
        <v>2</v>
      </c>
      <c r="AH50" s="373">
        <v>2</v>
      </c>
      <c r="AI50" s="374">
        <v>2</v>
      </c>
      <c r="AJ50" s="374">
        <v>3</v>
      </c>
      <c r="AK50" s="374">
        <v>3</v>
      </c>
      <c r="AL50" s="374">
        <v>2</v>
      </c>
      <c r="AM50" s="222">
        <v>88</v>
      </c>
      <c r="AN50" s="222">
        <v>176</v>
      </c>
      <c r="AO50" s="222">
        <v>110</v>
      </c>
      <c r="AP50" s="222">
        <v>204</v>
      </c>
      <c r="AQ50" s="218">
        <v>173</v>
      </c>
      <c r="AR50" s="218">
        <v>108</v>
      </c>
      <c r="AS50" s="218">
        <v>133</v>
      </c>
      <c r="AT50" s="218">
        <v>165</v>
      </c>
      <c r="AU50" s="222">
        <v>16</v>
      </c>
      <c r="AV50" s="222">
        <v>49</v>
      </c>
      <c r="AW50" s="222">
        <v>34</v>
      </c>
      <c r="AX50" s="222">
        <v>57</v>
      </c>
      <c r="AY50" s="218">
        <v>48</v>
      </c>
      <c r="AZ50" s="218">
        <v>30</v>
      </c>
      <c r="BA50" s="218">
        <v>51</v>
      </c>
      <c r="BB50" s="218">
        <v>64</v>
      </c>
      <c r="BC50" s="222">
        <f t="shared" si="7"/>
        <v>73</v>
      </c>
      <c r="BD50" s="222">
        <f t="shared" si="7"/>
        <v>126</v>
      </c>
      <c r="BE50" s="222">
        <f t="shared" si="7"/>
        <v>75</v>
      </c>
      <c r="BF50" s="222">
        <f t="shared" si="32"/>
        <v>146</v>
      </c>
      <c r="BG50" s="218">
        <f t="shared" si="32"/>
        <v>123</v>
      </c>
      <c r="BH50" s="218">
        <f t="shared" si="32"/>
        <v>76</v>
      </c>
      <c r="BI50" s="218">
        <f t="shared" si="32"/>
        <v>80</v>
      </c>
      <c r="BJ50" s="218">
        <f t="shared" si="32"/>
        <v>99</v>
      </c>
      <c r="BK50" s="222">
        <f t="shared" si="31"/>
        <v>-1</v>
      </c>
      <c r="BL50" s="222">
        <f t="shared" si="31"/>
        <v>1</v>
      </c>
      <c r="BM50" s="222">
        <f t="shared" si="31"/>
        <v>1</v>
      </c>
      <c r="BN50" s="222">
        <f t="shared" si="31"/>
        <v>1</v>
      </c>
      <c r="BO50" s="218">
        <f t="shared" si="31"/>
        <v>2</v>
      </c>
      <c r="BP50" s="218">
        <f t="shared" si="31"/>
        <v>2</v>
      </c>
      <c r="BQ50" s="218">
        <f t="shared" si="31"/>
        <v>2</v>
      </c>
      <c r="BR50" s="218">
        <f t="shared" si="30"/>
        <v>2</v>
      </c>
      <c r="BS50" s="222">
        <v>1</v>
      </c>
      <c r="BT50" s="222">
        <v>1</v>
      </c>
      <c r="BU50" s="222">
        <v>1</v>
      </c>
      <c r="BV50" s="222">
        <v>1</v>
      </c>
      <c r="BW50" s="218">
        <v>2</v>
      </c>
      <c r="BX50" s="218">
        <v>2</v>
      </c>
      <c r="BY50" s="218">
        <v>2</v>
      </c>
      <c r="BZ50" s="218">
        <v>2</v>
      </c>
      <c r="CA50" s="222">
        <v>2</v>
      </c>
      <c r="CB50" s="222">
        <f>IFERROR(VLOOKUP($G50,[12]ITEM!$B$2:$AC$939,26,0),0)</f>
        <v>0</v>
      </c>
      <c r="CC50" s="222">
        <f>IFERROR(VLOOKUP($G50,[12]ITEM!$B$2:$AC$939,27,0),0)</f>
        <v>0</v>
      </c>
      <c r="CD50" s="222">
        <f>IFERROR(VLOOKUP($G50,[12]ITEM!$B$2:$AC$939,28,0),0)</f>
        <v>0</v>
      </c>
      <c r="CE50" s="218">
        <v>0</v>
      </c>
      <c r="CF50" s="218">
        <v>0</v>
      </c>
      <c r="CG50" s="218">
        <v>0</v>
      </c>
      <c r="CH50" s="218">
        <v>0</v>
      </c>
      <c r="CI50" s="375"/>
      <c r="CJ50" s="222">
        <f t="shared" si="29"/>
        <v>72</v>
      </c>
      <c r="CK50" s="222">
        <f t="shared" si="29"/>
        <v>69</v>
      </c>
      <c r="CL50" s="222">
        <f t="shared" si="28"/>
        <v>55</v>
      </c>
      <c r="CM50" s="222">
        <f t="shared" si="28"/>
        <v>71</v>
      </c>
      <c r="CN50" s="218">
        <f t="shared" si="28"/>
        <v>123</v>
      </c>
      <c r="CO50" s="218">
        <f t="shared" si="28"/>
        <v>81.035709111286934</v>
      </c>
      <c r="CP50" s="218">
        <f t="shared" si="28"/>
        <v>97.34524060685635</v>
      </c>
      <c r="CQ50" s="218">
        <f t="shared" si="28"/>
        <v>118.24308521395932</v>
      </c>
      <c r="CR50" s="222">
        <v>11</v>
      </c>
      <c r="CS50" s="222">
        <v>22</v>
      </c>
      <c r="CT50" s="222">
        <v>14</v>
      </c>
      <c r="CU50" s="222">
        <v>26</v>
      </c>
      <c r="CV50" s="218">
        <f t="shared" si="8"/>
        <v>106</v>
      </c>
      <c r="CW50" s="218">
        <f>CV50*(1+('[13]GROWTH (YoY)'!AR50/100))</f>
        <v>66.035709111286934</v>
      </c>
      <c r="CX50" s="218">
        <f>CW50*(1+('[13]GROWTH (YoY)'!AS50/100))</f>
        <v>81.34524060685635</v>
      </c>
      <c r="CY50" s="218">
        <f>CX50*(1+('[13]GROWTH (YoY)'!AT50/100))</f>
        <v>101.24308521395932</v>
      </c>
      <c r="CZ50" s="222">
        <v>60</v>
      </c>
      <c r="DA50" s="222">
        <v>46</v>
      </c>
      <c r="DB50" s="222">
        <v>40</v>
      </c>
      <c r="DC50" s="222">
        <v>44</v>
      </c>
      <c r="DD50" s="218">
        <v>16</v>
      </c>
      <c r="DE50" s="218">
        <v>14</v>
      </c>
      <c r="DF50" s="218">
        <v>15</v>
      </c>
      <c r="DG50" s="218">
        <v>16</v>
      </c>
      <c r="DH50" s="222">
        <v>1</v>
      </c>
      <c r="DI50" s="222">
        <v>1</v>
      </c>
      <c r="DJ50" s="222">
        <v>1</v>
      </c>
      <c r="DK50" s="222">
        <v>1</v>
      </c>
      <c r="DL50" s="218">
        <v>1</v>
      </c>
      <c r="DM50" s="218">
        <v>1</v>
      </c>
      <c r="DN50" s="218">
        <v>1</v>
      </c>
      <c r="DO50" s="218">
        <v>1</v>
      </c>
      <c r="DP50" s="383">
        <f t="shared" si="22"/>
        <v>1</v>
      </c>
      <c r="DQ50" s="222">
        <f t="shared" si="22"/>
        <v>57</v>
      </c>
      <c r="DR50" s="222">
        <f t="shared" si="22"/>
        <v>20</v>
      </c>
      <c r="DS50" s="222">
        <f t="shared" si="22"/>
        <v>75</v>
      </c>
      <c r="DT50" s="218">
        <f t="shared" si="22"/>
        <v>0</v>
      </c>
      <c r="DU50" s="218">
        <f t="shared" si="22"/>
        <v>-5.0357091112869341</v>
      </c>
      <c r="DV50" s="218">
        <f t="shared" si="22"/>
        <v>-17.34524060685635</v>
      </c>
      <c r="DW50" s="218">
        <f t="shared" si="22"/>
        <v>-19.243085213959318</v>
      </c>
      <c r="DX50" s="384">
        <f t="shared" ref="DX50:EE81" si="33">IFERROR(W50/O50,0)</f>
        <v>0.57281553398058249</v>
      </c>
      <c r="DY50" s="384">
        <f t="shared" si="33"/>
        <v>0.44827586206896552</v>
      </c>
      <c r="DZ50" s="384">
        <f t="shared" si="33"/>
        <v>0.44723618090452261</v>
      </c>
      <c r="EA50" s="384">
        <f t="shared" si="33"/>
        <v>0.44986449864498645</v>
      </c>
      <c r="EB50" s="385">
        <f t="shared" si="33"/>
        <v>0.42140468227424749</v>
      </c>
      <c r="EC50" s="385">
        <f t="shared" si="33"/>
        <v>0.42473118279569894</v>
      </c>
      <c r="ED50" s="385">
        <f t="shared" si="33"/>
        <v>0.42173913043478262</v>
      </c>
      <c r="EE50" s="385">
        <f t="shared" si="33"/>
        <v>0.41958041958041958</v>
      </c>
      <c r="EG50" s="222">
        <v>53</v>
      </c>
      <c r="EH50" s="222">
        <v>28</v>
      </c>
      <c r="EI50" s="222">
        <v>25</v>
      </c>
      <c r="EJ50" s="222">
        <v>13</v>
      </c>
      <c r="EK50" s="222">
        <v>22</v>
      </c>
      <c r="EL50" s="222">
        <v>923</v>
      </c>
      <c r="EM50" s="222">
        <v>863</v>
      </c>
      <c r="EN50" s="386">
        <f t="shared" si="10"/>
        <v>0.52830188679245282</v>
      </c>
      <c r="EO50" s="222">
        <f t="shared" si="11"/>
        <v>52</v>
      </c>
      <c r="EP50" s="386">
        <f t="shared" si="12"/>
        <v>0.41509433962264153</v>
      </c>
      <c r="EQ50" s="222">
        <f t="shared" si="13"/>
        <v>23835.319609967497</v>
      </c>
      <c r="ER50" s="222">
        <f t="shared" si="14"/>
        <v>1255.3109308613364</v>
      </c>
      <c r="ES50" s="292"/>
      <c r="ET50" s="218">
        <v>76</v>
      </c>
      <c r="EU50" s="218">
        <v>35</v>
      </c>
      <c r="EV50" s="218">
        <v>41</v>
      </c>
      <c r="EW50" s="218">
        <v>18</v>
      </c>
      <c r="EX50" s="218">
        <v>49</v>
      </c>
      <c r="EY50" s="218">
        <v>981</v>
      </c>
      <c r="EZ50" s="218">
        <v>946</v>
      </c>
      <c r="FA50" s="387">
        <f t="shared" si="23"/>
        <v>0.46052631578947367</v>
      </c>
      <c r="FB50" s="221">
        <f t="shared" si="24"/>
        <v>43.902439024390247</v>
      </c>
      <c r="FC50" s="387">
        <f t="shared" si="25"/>
        <v>0.64473684210526316</v>
      </c>
      <c r="FD50" s="218">
        <f t="shared" si="26"/>
        <v>49949.031600407747</v>
      </c>
      <c r="FE50" s="218">
        <f t="shared" si="27"/>
        <v>1585.6236786469344</v>
      </c>
      <c r="FF50" s="218">
        <v>272</v>
      </c>
      <c r="FG50" s="221">
        <f t="shared" si="20"/>
        <v>27.941176470588236</v>
      </c>
      <c r="FH50" s="218">
        <v>76</v>
      </c>
      <c r="FI50" s="218">
        <v>272</v>
      </c>
      <c r="FJ50" s="218">
        <v>1</v>
      </c>
      <c r="FK50" s="218">
        <f t="shared" si="5"/>
        <v>195</v>
      </c>
      <c r="FL50" s="218">
        <v>20</v>
      </c>
      <c r="FM50" s="218">
        <f t="shared" si="6"/>
        <v>175</v>
      </c>
      <c r="FZ50" s="229"/>
      <c r="GA50" s="229"/>
      <c r="GB50" s="229"/>
      <c r="GC50" s="229"/>
      <c r="GD50" s="229"/>
    </row>
    <row r="51" spans="1:186" s="368" customFormat="1">
      <c r="A51" s="285" t="s">
        <v>83</v>
      </c>
      <c r="B51" s="291" t="s">
        <v>84</v>
      </c>
      <c r="C51" s="285" t="s">
        <v>85</v>
      </c>
      <c r="D51" s="382" t="s">
        <v>3123</v>
      </c>
      <c r="E51" s="291" t="s">
        <v>86</v>
      </c>
      <c r="F51" s="382">
        <v>48</v>
      </c>
      <c r="G51" s="381" t="s">
        <v>200</v>
      </c>
      <c r="H51" s="381" t="s">
        <v>201</v>
      </c>
      <c r="I51" s="382" t="s">
        <v>184</v>
      </c>
      <c r="J51" s="381" t="s">
        <v>185</v>
      </c>
      <c r="K51" s="382" t="s">
        <v>113</v>
      </c>
      <c r="L51" s="381" t="s">
        <v>163</v>
      </c>
      <c r="M51" s="381" t="s">
        <v>3124</v>
      </c>
      <c r="N51" s="372">
        <v>1</v>
      </c>
      <c r="O51" s="373">
        <v>60</v>
      </c>
      <c r="P51" s="373">
        <v>40</v>
      </c>
      <c r="Q51" s="373">
        <v>44</v>
      </c>
      <c r="R51" s="373">
        <v>56</v>
      </c>
      <c r="S51" s="374">
        <v>38</v>
      </c>
      <c r="T51" s="374">
        <v>41</v>
      </c>
      <c r="U51" s="374">
        <v>52</v>
      </c>
      <c r="V51" s="374">
        <v>51</v>
      </c>
      <c r="W51" s="373">
        <v>14</v>
      </c>
      <c r="X51" s="373">
        <v>13</v>
      </c>
      <c r="Y51" s="373">
        <v>14</v>
      </c>
      <c r="Z51" s="373">
        <v>18</v>
      </c>
      <c r="AA51" s="374">
        <v>12</v>
      </c>
      <c r="AB51" s="374">
        <v>13</v>
      </c>
      <c r="AC51" s="374">
        <v>16</v>
      </c>
      <c r="AD51" s="374">
        <v>16</v>
      </c>
      <c r="AE51" s="373">
        <v>1</v>
      </c>
      <c r="AF51" s="373">
        <v>1</v>
      </c>
      <c r="AG51" s="373">
        <v>1</v>
      </c>
      <c r="AH51" s="373">
        <v>1</v>
      </c>
      <c r="AI51" s="374">
        <v>1</v>
      </c>
      <c r="AJ51" s="374">
        <v>1</v>
      </c>
      <c r="AK51" s="374">
        <v>0</v>
      </c>
      <c r="AL51" s="374">
        <v>0</v>
      </c>
      <c r="AM51" s="222">
        <v>46</v>
      </c>
      <c r="AN51" s="222">
        <v>27</v>
      </c>
      <c r="AO51" s="222">
        <v>29</v>
      </c>
      <c r="AP51" s="222">
        <v>37</v>
      </c>
      <c r="AQ51" s="218">
        <v>26</v>
      </c>
      <c r="AR51" s="218">
        <v>28</v>
      </c>
      <c r="AS51" s="218">
        <v>36</v>
      </c>
      <c r="AT51" s="218">
        <v>35</v>
      </c>
      <c r="AU51" s="222">
        <v>3</v>
      </c>
      <c r="AV51" s="222">
        <v>2</v>
      </c>
      <c r="AW51" s="222">
        <v>2</v>
      </c>
      <c r="AX51" s="222">
        <v>2</v>
      </c>
      <c r="AY51" s="218">
        <v>2</v>
      </c>
      <c r="AZ51" s="218">
        <v>2</v>
      </c>
      <c r="BA51" s="218">
        <v>2</v>
      </c>
      <c r="BB51" s="218">
        <v>2</v>
      </c>
      <c r="BC51" s="222">
        <f t="shared" si="7"/>
        <v>43</v>
      </c>
      <c r="BD51" s="222">
        <f t="shared" si="7"/>
        <v>25</v>
      </c>
      <c r="BE51" s="222">
        <f t="shared" si="7"/>
        <v>27</v>
      </c>
      <c r="BF51" s="222">
        <f t="shared" si="32"/>
        <v>35</v>
      </c>
      <c r="BG51" s="218">
        <f t="shared" si="32"/>
        <v>24</v>
      </c>
      <c r="BH51" s="218">
        <f t="shared" si="32"/>
        <v>26</v>
      </c>
      <c r="BI51" s="218">
        <f t="shared" si="32"/>
        <v>34</v>
      </c>
      <c r="BJ51" s="218">
        <f t="shared" si="32"/>
        <v>33</v>
      </c>
      <c r="BK51" s="222">
        <f t="shared" si="31"/>
        <v>0</v>
      </c>
      <c r="BL51" s="222">
        <f t="shared" si="31"/>
        <v>0</v>
      </c>
      <c r="BM51" s="222">
        <f t="shared" si="31"/>
        <v>0</v>
      </c>
      <c r="BN51" s="222">
        <f t="shared" si="31"/>
        <v>0</v>
      </c>
      <c r="BO51" s="218">
        <f t="shared" si="31"/>
        <v>0</v>
      </c>
      <c r="BP51" s="218">
        <f t="shared" si="31"/>
        <v>0</v>
      </c>
      <c r="BQ51" s="218">
        <f t="shared" si="31"/>
        <v>0</v>
      </c>
      <c r="BR51" s="218">
        <f t="shared" si="30"/>
        <v>0</v>
      </c>
      <c r="BS51" s="222">
        <v>0</v>
      </c>
      <c r="BT51" s="222">
        <v>0</v>
      </c>
      <c r="BU51" s="222">
        <v>0</v>
      </c>
      <c r="BV51" s="222">
        <v>0</v>
      </c>
      <c r="BW51" s="218">
        <v>0</v>
      </c>
      <c r="BX51" s="218">
        <v>0</v>
      </c>
      <c r="BY51" s="218">
        <v>0</v>
      </c>
      <c r="BZ51" s="218">
        <v>0</v>
      </c>
      <c r="CA51" s="222">
        <v>0</v>
      </c>
      <c r="CB51" s="222">
        <f>IFERROR(VLOOKUP($G51,[12]ITEM!$B$2:$AC$939,26,0),0)</f>
        <v>0</v>
      </c>
      <c r="CC51" s="222">
        <f>IFERROR(VLOOKUP($G51,[12]ITEM!$B$2:$AC$939,27,0),0)</f>
        <v>0</v>
      </c>
      <c r="CD51" s="222">
        <f>IFERROR(VLOOKUP($G51,[12]ITEM!$B$2:$AC$939,28,0),0)</f>
        <v>0</v>
      </c>
      <c r="CE51" s="218">
        <v>0</v>
      </c>
      <c r="CF51" s="218">
        <v>0</v>
      </c>
      <c r="CG51" s="218">
        <v>0</v>
      </c>
      <c r="CH51" s="218">
        <v>0</v>
      </c>
      <c r="CI51" s="375"/>
      <c r="CJ51" s="222">
        <f t="shared" si="29"/>
        <v>44</v>
      </c>
      <c r="CK51" s="222">
        <f t="shared" si="29"/>
        <v>31</v>
      </c>
      <c r="CL51" s="222">
        <f t="shared" si="28"/>
        <v>29</v>
      </c>
      <c r="CM51" s="222">
        <f t="shared" si="28"/>
        <v>34</v>
      </c>
      <c r="CN51" s="218">
        <f t="shared" si="28"/>
        <v>24</v>
      </c>
      <c r="CO51" s="218">
        <f t="shared" si="28"/>
        <v>24.789416690445567</v>
      </c>
      <c r="CP51" s="218">
        <f t="shared" si="28"/>
        <v>31.980303507555611</v>
      </c>
      <c r="CQ51" s="218">
        <f t="shared" si="28"/>
        <v>31.288947041084533</v>
      </c>
      <c r="CR51" s="222">
        <v>15</v>
      </c>
      <c r="CS51" s="222">
        <v>8</v>
      </c>
      <c r="CT51" s="222">
        <v>9</v>
      </c>
      <c r="CU51" s="222">
        <v>11</v>
      </c>
      <c r="CV51" s="218">
        <f t="shared" si="8"/>
        <v>21</v>
      </c>
      <c r="CW51" s="218">
        <f>CV51*(1+('[13]GROWTH (YoY)'!AR51/100))</f>
        <v>22.789416690445567</v>
      </c>
      <c r="CX51" s="218">
        <f>CW51*(1+('[13]GROWTH (YoY)'!AS51/100))</f>
        <v>28.980303507555611</v>
      </c>
      <c r="CY51" s="218">
        <f>CX51*(1+('[13]GROWTH (YoY)'!AT51/100))</f>
        <v>28.288947041084533</v>
      </c>
      <c r="CZ51" s="222">
        <v>29</v>
      </c>
      <c r="DA51" s="222">
        <v>23</v>
      </c>
      <c r="DB51" s="222">
        <v>20</v>
      </c>
      <c r="DC51" s="222">
        <v>22</v>
      </c>
      <c r="DD51" s="218">
        <v>3</v>
      </c>
      <c r="DE51" s="218">
        <v>2</v>
      </c>
      <c r="DF51" s="218">
        <v>2</v>
      </c>
      <c r="DG51" s="218">
        <v>2</v>
      </c>
      <c r="DH51" s="222">
        <v>0</v>
      </c>
      <c r="DI51" s="222">
        <v>0</v>
      </c>
      <c r="DJ51" s="222">
        <v>0</v>
      </c>
      <c r="DK51" s="222">
        <v>1</v>
      </c>
      <c r="DL51" s="218">
        <v>0</v>
      </c>
      <c r="DM51" s="218">
        <v>0</v>
      </c>
      <c r="DN51" s="218">
        <v>1</v>
      </c>
      <c r="DO51" s="218">
        <v>1</v>
      </c>
      <c r="DP51" s="383">
        <f t="shared" si="22"/>
        <v>-1</v>
      </c>
      <c r="DQ51" s="222">
        <f t="shared" ref="DQ51:DW87" si="34">BD51-CK51</f>
        <v>-6</v>
      </c>
      <c r="DR51" s="222">
        <f t="shared" si="34"/>
        <v>-2</v>
      </c>
      <c r="DS51" s="222">
        <f t="shared" si="34"/>
        <v>1</v>
      </c>
      <c r="DT51" s="218">
        <f t="shared" si="34"/>
        <v>0</v>
      </c>
      <c r="DU51" s="218">
        <f t="shared" si="34"/>
        <v>1.2105833095544334</v>
      </c>
      <c r="DV51" s="218">
        <f t="shared" si="34"/>
        <v>2.019696492444389</v>
      </c>
      <c r="DW51" s="218">
        <f t="shared" si="34"/>
        <v>1.7110529589154666</v>
      </c>
      <c r="DX51" s="384">
        <f t="shared" si="33"/>
        <v>0.23333333333333334</v>
      </c>
      <c r="DY51" s="384">
        <f t="shared" si="33"/>
        <v>0.32500000000000001</v>
      </c>
      <c r="DZ51" s="384">
        <f t="shared" si="33"/>
        <v>0.31818181818181818</v>
      </c>
      <c r="EA51" s="384">
        <f t="shared" si="33"/>
        <v>0.32142857142857145</v>
      </c>
      <c r="EB51" s="385">
        <f t="shared" si="33"/>
        <v>0.31578947368421051</v>
      </c>
      <c r="EC51" s="385">
        <f t="shared" si="33"/>
        <v>0.31707317073170732</v>
      </c>
      <c r="ED51" s="385">
        <f t="shared" si="33"/>
        <v>0.30769230769230771</v>
      </c>
      <c r="EE51" s="385">
        <f t="shared" si="33"/>
        <v>0.31372549019607843</v>
      </c>
      <c r="EG51" s="222">
        <v>11</v>
      </c>
      <c r="EH51" s="222">
        <v>5</v>
      </c>
      <c r="EI51" s="222">
        <v>6</v>
      </c>
      <c r="EJ51" s="222">
        <v>3</v>
      </c>
      <c r="EK51" s="222">
        <v>9</v>
      </c>
      <c r="EL51" s="222">
        <v>297</v>
      </c>
      <c r="EM51" s="222">
        <v>285</v>
      </c>
      <c r="EN51" s="386">
        <f t="shared" si="10"/>
        <v>0.45454545454545453</v>
      </c>
      <c r="EO51" s="222">
        <f t="shared" si="11"/>
        <v>50</v>
      </c>
      <c r="EP51" s="386">
        <f t="shared" si="12"/>
        <v>0.81818181818181823</v>
      </c>
      <c r="EQ51" s="222">
        <f t="shared" si="13"/>
        <v>30303.030303030304</v>
      </c>
      <c r="ER51" s="222">
        <f t="shared" si="14"/>
        <v>877.19298245614038</v>
      </c>
      <c r="ES51" s="292"/>
      <c r="ET51" s="218">
        <v>30</v>
      </c>
      <c r="EU51" s="218">
        <v>11</v>
      </c>
      <c r="EV51" s="218">
        <v>19</v>
      </c>
      <c r="EW51" s="218">
        <v>7</v>
      </c>
      <c r="EX51" s="218">
        <v>160</v>
      </c>
      <c r="EY51" s="218">
        <v>378</v>
      </c>
      <c r="EZ51" s="218">
        <v>363</v>
      </c>
      <c r="FA51" s="387">
        <f t="shared" si="23"/>
        <v>0.36666666666666664</v>
      </c>
      <c r="FB51" s="221">
        <f t="shared" si="24"/>
        <v>36.84210526315789</v>
      </c>
      <c r="FC51" s="387">
        <f t="shared" si="25"/>
        <v>5.333333333333333</v>
      </c>
      <c r="FD51" s="218">
        <f t="shared" si="26"/>
        <v>423280.42328042327</v>
      </c>
      <c r="FE51" s="218">
        <f t="shared" si="27"/>
        <v>1606.9788797061526</v>
      </c>
      <c r="FF51" s="218">
        <v>22</v>
      </c>
      <c r="FG51" s="221">
        <f t="shared" si="20"/>
        <v>4.5454545454545459</v>
      </c>
      <c r="FH51" s="218">
        <v>1</v>
      </c>
      <c r="FI51" s="218">
        <v>22</v>
      </c>
      <c r="FJ51" s="218">
        <v>0</v>
      </c>
      <c r="FK51" s="218">
        <f t="shared" si="5"/>
        <v>21</v>
      </c>
      <c r="FL51" s="218">
        <v>1</v>
      </c>
      <c r="FM51" s="218">
        <f t="shared" si="6"/>
        <v>20</v>
      </c>
      <c r="FZ51" s="229"/>
      <c r="GA51" s="229"/>
      <c r="GB51" s="229"/>
      <c r="GC51" s="229"/>
      <c r="GD51" s="229"/>
    </row>
    <row r="52" spans="1:186" s="368" customFormat="1">
      <c r="A52" s="285" t="s">
        <v>83</v>
      </c>
      <c r="B52" s="291" t="s">
        <v>84</v>
      </c>
      <c r="C52" s="285" t="s">
        <v>85</v>
      </c>
      <c r="D52" s="382" t="s">
        <v>3123</v>
      </c>
      <c r="E52" s="291" t="s">
        <v>86</v>
      </c>
      <c r="F52" s="382">
        <v>49</v>
      </c>
      <c r="G52" s="381" t="s">
        <v>202</v>
      </c>
      <c r="H52" s="381" t="s">
        <v>203</v>
      </c>
      <c r="I52" s="382" t="s">
        <v>184</v>
      </c>
      <c r="J52" s="381" t="s">
        <v>185</v>
      </c>
      <c r="K52" s="382" t="s">
        <v>113</v>
      </c>
      <c r="L52" s="381" t="s">
        <v>163</v>
      </c>
      <c r="M52" s="381" t="s">
        <v>3124</v>
      </c>
      <c r="N52" s="372">
        <v>1</v>
      </c>
      <c r="O52" s="373">
        <v>789</v>
      </c>
      <c r="P52" s="373">
        <v>1709</v>
      </c>
      <c r="Q52" s="373">
        <v>1856</v>
      </c>
      <c r="R52" s="373">
        <v>2360</v>
      </c>
      <c r="S52" s="374">
        <v>1599</v>
      </c>
      <c r="T52" s="374">
        <v>1713</v>
      </c>
      <c r="U52" s="374">
        <v>2153</v>
      </c>
      <c r="V52" s="374">
        <v>1951</v>
      </c>
      <c r="W52" s="373">
        <v>183</v>
      </c>
      <c r="X52" s="373">
        <v>562</v>
      </c>
      <c r="Y52" s="373">
        <v>611</v>
      </c>
      <c r="Z52" s="373">
        <v>777</v>
      </c>
      <c r="AA52" s="374">
        <v>494</v>
      </c>
      <c r="AB52" s="374">
        <v>536</v>
      </c>
      <c r="AC52" s="374">
        <v>655</v>
      </c>
      <c r="AD52" s="374">
        <v>594</v>
      </c>
      <c r="AE52" s="373">
        <v>11</v>
      </c>
      <c r="AF52" s="373">
        <v>17</v>
      </c>
      <c r="AG52" s="373">
        <v>17</v>
      </c>
      <c r="AH52" s="373">
        <v>18</v>
      </c>
      <c r="AI52" s="374">
        <v>22</v>
      </c>
      <c r="AJ52" s="374">
        <v>22</v>
      </c>
      <c r="AK52" s="374">
        <v>18</v>
      </c>
      <c r="AL52" s="374">
        <v>19</v>
      </c>
      <c r="AM52" s="222">
        <v>606</v>
      </c>
      <c r="AN52" s="222">
        <v>1146</v>
      </c>
      <c r="AO52" s="222">
        <v>1245</v>
      </c>
      <c r="AP52" s="222">
        <v>1584</v>
      </c>
      <c r="AQ52" s="218">
        <v>1106</v>
      </c>
      <c r="AR52" s="218">
        <v>1178</v>
      </c>
      <c r="AS52" s="218">
        <v>1497</v>
      </c>
      <c r="AT52" s="218">
        <v>1357</v>
      </c>
      <c r="AU52" s="222">
        <v>8</v>
      </c>
      <c r="AV52" s="222">
        <v>18</v>
      </c>
      <c r="AW52" s="222">
        <v>23</v>
      </c>
      <c r="AX52" s="222">
        <v>25</v>
      </c>
      <c r="AY52" s="218">
        <v>17</v>
      </c>
      <c r="AZ52" s="218">
        <v>19</v>
      </c>
      <c r="BA52" s="218">
        <v>20</v>
      </c>
      <c r="BB52" s="218">
        <v>18</v>
      </c>
      <c r="BC52" s="222">
        <f t="shared" si="7"/>
        <v>608</v>
      </c>
      <c r="BD52" s="222">
        <f t="shared" si="7"/>
        <v>1127</v>
      </c>
      <c r="BE52" s="222">
        <f t="shared" si="7"/>
        <v>1221</v>
      </c>
      <c r="BF52" s="222">
        <f t="shared" si="32"/>
        <v>1558</v>
      </c>
      <c r="BG52" s="218">
        <f t="shared" si="32"/>
        <v>1088</v>
      </c>
      <c r="BH52" s="218">
        <f t="shared" si="32"/>
        <v>1158</v>
      </c>
      <c r="BI52" s="218">
        <f t="shared" si="32"/>
        <v>1476</v>
      </c>
      <c r="BJ52" s="218">
        <f t="shared" si="32"/>
        <v>1338</v>
      </c>
      <c r="BK52" s="222">
        <f t="shared" si="31"/>
        <v>-10</v>
      </c>
      <c r="BL52" s="222">
        <f t="shared" si="31"/>
        <v>1</v>
      </c>
      <c r="BM52" s="222">
        <f t="shared" si="31"/>
        <v>1</v>
      </c>
      <c r="BN52" s="222">
        <f t="shared" si="31"/>
        <v>1</v>
      </c>
      <c r="BO52" s="218">
        <f t="shared" si="31"/>
        <v>1</v>
      </c>
      <c r="BP52" s="218">
        <f t="shared" si="31"/>
        <v>1</v>
      </c>
      <c r="BQ52" s="218">
        <f t="shared" si="31"/>
        <v>1</v>
      </c>
      <c r="BR52" s="218">
        <f t="shared" si="30"/>
        <v>1</v>
      </c>
      <c r="BS52" s="222">
        <v>1</v>
      </c>
      <c r="BT52" s="222">
        <v>1</v>
      </c>
      <c r="BU52" s="222">
        <v>1</v>
      </c>
      <c r="BV52" s="222">
        <v>1</v>
      </c>
      <c r="BW52" s="218">
        <v>1</v>
      </c>
      <c r="BX52" s="218">
        <v>1</v>
      </c>
      <c r="BY52" s="218">
        <v>1</v>
      </c>
      <c r="BZ52" s="218">
        <v>1</v>
      </c>
      <c r="CA52" s="222">
        <v>11</v>
      </c>
      <c r="CB52" s="222">
        <f>IFERROR(VLOOKUP($G52,[12]ITEM!$B$2:$AC$939,26,0),0)</f>
        <v>0</v>
      </c>
      <c r="CC52" s="222">
        <f>IFERROR(VLOOKUP($G52,[12]ITEM!$B$2:$AC$939,27,0),0)</f>
        <v>0</v>
      </c>
      <c r="CD52" s="222">
        <f>IFERROR(VLOOKUP($G52,[12]ITEM!$B$2:$AC$939,28,0),0)</f>
        <v>0</v>
      </c>
      <c r="CE52" s="218">
        <v>0</v>
      </c>
      <c r="CF52" s="218">
        <v>0</v>
      </c>
      <c r="CG52" s="218">
        <v>0</v>
      </c>
      <c r="CH52" s="218">
        <v>0</v>
      </c>
      <c r="CI52" s="375"/>
      <c r="CJ52" s="222">
        <f t="shared" si="29"/>
        <v>609</v>
      </c>
      <c r="CK52" s="222">
        <f t="shared" si="29"/>
        <v>1078</v>
      </c>
      <c r="CL52" s="222">
        <f t="shared" si="28"/>
        <v>1150</v>
      </c>
      <c r="CM52" s="222">
        <f t="shared" si="28"/>
        <v>1449</v>
      </c>
      <c r="CN52" s="218">
        <f t="shared" si="28"/>
        <v>1088</v>
      </c>
      <c r="CO52" s="218">
        <f t="shared" si="28"/>
        <v>1086.1327570612364</v>
      </c>
      <c r="CP52" s="218">
        <f t="shared" si="28"/>
        <v>1318.1830200263448</v>
      </c>
      <c r="CQ52" s="218">
        <f t="shared" si="28"/>
        <v>1240.3543915001221</v>
      </c>
      <c r="CR52" s="222">
        <v>540</v>
      </c>
      <c r="CS52" s="222">
        <v>983</v>
      </c>
      <c r="CT52" s="222">
        <v>1067</v>
      </c>
      <c r="CU52" s="222">
        <v>1357</v>
      </c>
      <c r="CV52" s="218">
        <f t="shared" si="8"/>
        <v>709</v>
      </c>
      <c r="CW52" s="218">
        <f>CV52*(1+('[13]GROWTH (YoY)'!AR52/100))</f>
        <v>755.13275706123636</v>
      </c>
      <c r="CX52" s="218">
        <f>CW52*(1+('[13]GROWTH (YoY)'!AS52/100))</f>
        <v>960.18302002634471</v>
      </c>
      <c r="CY52" s="218">
        <f>CX52*(1+('[13]GROWTH (YoY)'!AT52/100))</f>
        <v>870.35439150012212</v>
      </c>
      <c r="CZ52" s="222">
        <v>65</v>
      </c>
      <c r="DA52" s="222">
        <v>92</v>
      </c>
      <c r="DB52" s="222">
        <v>80</v>
      </c>
      <c r="DC52" s="222">
        <v>88</v>
      </c>
      <c r="DD52" s="218">
        <v>376</v>
      </c>
      <c r="DE52" s="218">
        <v>328</v>
      </c>
      <c r="DF52" s="218">
        <v>355</v>
      </c>
      <c r="DG52" s="218">
        <v>367</v>
      </c>
      <c r="DH52" s="222">
        <v>4</v>
      </c>
      <c r="DI52" s="222">
        <v>3</v>
      </c>
      <c r="DJ52" s="222">
        <v>3</v>
      </c>
      <c r="DK52" s="222">
        <v>4</v>
      </c>
      <c r="DL52" s="218">
        <v>3</v>
      </c>
      <c r="DM52" s="218">
        <v>3</v>
      </c>
      <c r="DN52" s="218">
        <v>3</v>
      </c>
      <c r="DO52" s="218">
        <v>3</v>
      </c>
      <c r="DP52" s="383">
        <f t="shared" ref="DP52:DR115" si="35">BC52-CJ52</f>
        <v>-1</v>
      </c>
      <c r="DQ52" s="222">
        <f t="shared" si="34"/>
        <v>49</v>
      </c>
      <c r="DR52" s="222">
        <f t="shared" si="34"/>
        <v>71</v>
      </c>
      <c r="DS52" s="222">
        <f t="shared" si="34"/>
        <v>109</v>
      </c>
      <c r="DT52" s="218">
        <f t="shared" si="34"/>
        <v>0</v>
      </c>
      <c r="DU52" s="218">
        <f t="shared" si="34"/>
        <v>71.867242938763638</v>
      </c>
      <c r="DV52" s="218">
        <f t="shared" si="34"/>
        <v>157.81697997365518</v>
      </c>
      <c r="DW52" s="218">
        <f t="shared" si="34"/>
        <v>97.645608499877881</v>
      </c>
      <c r="DX52" s="384">
        <f t="shared" si="33"/>
        <v>0.23193916349809887</v>
      </c>
      <c r="DY52" s="384">
        <f t="shared" si="33"/>
        <v>0.32884727911059097</v>
      </c>
      <c r="DZ52" s="384">
        <f t="shared" si="33"/>
        <v>0.32920258620689657</v>
      </c>
      <c r="EA52" s="384">
        <f t="shared" si="33"/>
        <v>0.32923728813559322</v>
      </c>
      <c r="EB52" s="385">
        <f t="shared" si="33"/>
        <v>0.30894308943089432</v>
      </c>
      <c r="EC52" s="385">
        <f t="shared" si="33"/>
        <v>0.31290134267367192</v>
      </c>
      <c r="ED52" s="385">
        <f t="shared" si="33"/>
        <v>0.30422666047375757</v>
      </c>
      <c r="EE52" s="385">
        <f t="shared" si="33"/>
        <v>0.30445925166581239</v>
      </c>
      <c r="EG52" s="222">
        <v>286</v>
      </c>
      <c r="EH52" s="222">
        <v>48</v>
      </c>
      <c r="EI52" s="222">
        <v>238</v>
      </c>
      <c r="EJ52" s="222">
        <v>7</v>
      </c>
      <c r="EK52" s="222">
        <v>17</v>
      </c>
      <c r="EL52" s="222">
        <v>470</v>
      </c>
      <c r="EM52" s="222">
        <v>448</v>
      </c>
      <c r="EN52" s="386">
        <f t="shared" si="10"/>
        <v>0.16783216783216784</v>
      </c>
      <c r="EO52" s="222">
        <f t="shared" si="11"/>
        <v>2.9411764705882351</v>
      </c>
      <c r="EP52" s="386">
        <f t="shared" si="12"/>
        <v>5.944055944055944E-2</v>
      </c>
      <c r="EQ52" s="222">
        <f t="shared" si="13"/>
        <v>36170.212765957447</v>
      </c>
      <c r="ER52" s="222">
        <f t="shared" si="14"/>
        <v>1302.0833333333333</v>
      </c>
      <c r="ES52" s="292"/>
      <c r="ET52" s="218">
        <v>13</v>
      </c>
      <c r="EU52" s="218">
        <v>6</v>
      </c>
      <c r="EV52" s="218">
        <v>6</v>
      </c>
      <c r="EW52" s="218">
        <v>4</v>
      </c>
      <c r="EX52" s="218">
        <v>35</v>
      </c>
      <c r="EY52" s="218">
        <v>260</v>
      </c>
      <c r="EZ52" s="218">
        <v>244</v>
      </c>
      <c r="FA52" s="387">
        <f t="shared" si="23"/>
        <v>0.46153846153846156</v>
      </c>
      <c r="FB52" s="221">
        <f t="shared" si="24"/>
        <v>66.666666666666657</v>
      </c>
      <c r="FC52" s="387">
        <f t="shared" si="25"/>
        <v>2.6923076923076925</v>
      </c>
      <c r="FD52" s="218">
        <f t="shared" si="26"/>
        <v>134615.38461538462</v>
      </c>
      <c r="FE52" s="218">
        <f t="shared" si="27"/>
        <v>1366.1202185792351</v>
      </c>
      <c r="FF52" s="218">
        <v>834</v>
      </c>
      <c r="FG52" s="221">
        <f t="shared" si="20"/>
        <v>1.5587529976019185</v>
      </c>
      <c r="FH52" s="218">
        <v>13</v>
      </c>
      <c r="FI52" s="218">
        <v>834</v>
      </c>
      <c r="FJ52" s="218">
        <v>0</v>
      </c>
      <c r="FK52" s="218">
        <f t="shared" si="5"/>
        <v>821</v>
      </c>
      <c r="FL52" s="218">
        <v>49</v>
      </c>
      <c r="FM52" s="218">
        <f t="shared" si="6"/>
        <v>772</v>
      </c>
      <c r="FZ52" s="229"/>
      <c r="GA52" s="229"/>
      <c r="GB52" s="229"/>
      <c r="GC52" s="229"/>
      <c r="GD52" s="229"/>
    </row>
    <row r="53" spans="1:186" s="368" customFormat="1">
      <c r="A53" s="285" t="s">
        <v>83</v>
      </c>
      <c r="B53" s="291" t="s">
        <v>84</v>
      </c>
      <c r="C53" s="285" t="s">
        <v>85</v>
      </c>
      <c r="D53" s="382" t="s">
        <v>3123</v>
      </c>
      <c r="E53" s="291" t="s">
        <v>86</v>
      </c>
      <c r="F53" s="382">
        <v>50</v>
      </c>
      <c r="G53" s="381" t="s">
        <v>204</v>
      </c>
      <c r="H53" s="381" t="s">
        <v>205</v>
      </c>
      <c r="I53" s="382" t="s">
        <v>184</v>
      </c>
      <c r="J53" s="381" t="s">
        <v>185</v>
      </c>
      <c r="K53" s="382" t="s">
        <v>113</v>
      </c>
      <c r="L53" s="381" t="s">
        <v>163</v>
      </c>
      <c r="M53" s="381" t="s">
        <v>3124</v>
      </c>
      <c r="N53" s="372">
        <v>1</v>
      </c>
      <c r="O53" s="373">
        <v>38</v>
      </c>
      <c r="P53" s="373">
        <v>50</v>
      </c>
      <c r="Q53" s="373">
        <v>54</v>
      </c>
      <c r="R53" s="373">
        <v>68</v>
      </c>
      <c r="S53" s="374">
        <v>46</v>
      </c>
      <c r="T53" s="374">
        <v>50</v>
      </c>
      <c r="U53" s="374">
        <v>64</v>
      </c>
      <c r="V53" s="374">
        <v>63</v>
      </c>
      <c r="W53" s="373">
        <v>9</v>
      </c>
      <c r="X53" s="373">
        <v>16</v>
      </c>
      <c r="Y53" s="373">
        <v>18</v>
      </c>
      <c r="Z53" s="373">
        <v>23</v>
      </c>
      <c r="AA53" s="374">
        <v>14</v>
      </c>
      <c r="AB53" s="374">
        <v>16</v>
      </c>
      <c r="AC53" s="374">
        <v>20</v>
      </c>
      <c r="AD53" s="374">
        <v>19</v>
      </c>
      <c r="AE53" s="373">
        <v>1</v>
      </c>
      <c r="AF53" s="373">
        <v>1</v>
      </c>
      <c r="AG53" s="373">
        <v>1</v>
      </c>
      <c r="AH53" s="373">
        <v>1</v>
      </c>
      <c r="AI53" s="374">
        <v>1</v>
      </c>
      <c r="AJ53" s="374">
        <v>1</v>
      </c>
      <c r="AK53" s="374">
        <v>1</v>
      </c>
      <c r="AL53" s="374">
        <v>1</v>
      </c>
      <c r="AM53" s="222">
        <v>29</v>
      </c>
      <c r="AN53" s="222">
        <v>33</v>
      </c>
      <c r="AO53" s="222">
        <v>36</v>
      </c>
      <c r="AP53" s="222">
        <v>46</v>
      </c>
      <c r="AQ53" s="218">
        <v>32</v>
      </c>
      <c r="AR53" s="218">
        <v>35</v>
      </c>
      <c r="AS53" s="218">
        <v>44</v>
      </c>
      <c r="AT53" s="218">
        <v>43</v>
      </c>
      <c r="AU53" s="222">
        <v>0</v>
      </c>
      <c r="AV53" s="222">
        <v>0</v>
      </c>
      <c r="AW53" s="222">
        <v>0</v>
      </c>
      <c r="AX53" s="222">
        <v>0</v>
      </c>
      <c r="AY53" s="218">
        <v>0</v>
      </c>
      <c r="AZ53" s="218">
        <v>0</v>
      </c>
      <c r="BA53" s="218">
        <v>0</v>
      </c>
      <c r="BB53" s="218">
        <v>0</v>
      </c>
      <c r="BC53" s="222">
        <f t="shared" si="7"/>
        <v>29</v>
      </c>
      <c r="BD53" s="222">
        <f t="shared" si="7"/>
        <v>33</v>
      </c>
      <c r="BE53" s="222">
        <f t="shared" si="7"/>
        <v>36</v>
      </c>
      <c r="BF53" s="222">
        <f t="shared" si="32"/>
        <v>46</v>
      </c>
      <c r="BG53" s="218">
        <f t="shared" si="32"/>
        <v>32</v>
      </c>
      <c r="BH53" s="218">
        <f t="shared" si="32"/>
        <v>35</v>
      </c>
      <c r="BI53" s="218">
        <f t="shared" si="32"/>
        <v>44</v>
      </c>
      <c r="BJ53" s="218">
        <f t="shared" si="32"/>
        <v>43</v>
      </c>
      <c r="BK53" s="222">
        <f t="shared" si="31"/>
        <v>0</v>
      </c>
      <c r="BL53" s="222">
        <f t="shared" si="31"/>
        <v>0</v>
      </c>
      <c r="BM53" s="222">
        <f t="shared" si="31"/>
        <v>0</v>
      </c>
      <c r="BN53" s="222">
        <f t="shared" si="31"/>
        <v>0</v>
      </c>
      <c r="BO53" s="218">
        <f t="shared" si="31"/>
        <v>0</v>
      </c>
      <c r="BP53" s="218">
        <f t="shared" si="31"/>
        <v>0</v>
      </c>
      <c r="BQ53" s="218">
        <f t="shared" si="31"/>
        <v>0</v>
      </c>
      <c r="BR53" s="218">
        <f t="shared" si="30"/>
        <v>0</v>
      </c>
      <c r="BS53" s="222">
        <v>0</v>
      </c>
      <c r="BT53" s="222">
        <v>0</v>
      </c>
      <c r="BU53" s="222">
        <v>0</v>
      </c>
      <c r="BV53" s="222">
        <v>0</v>
      </c>
      <c r="BW53" s="218">
        <v>0</v>
      </c>
      <c r="BX53" s="218">
        <v>0</v>
      </c>
      <c r="BY53" s="218">
        <v>0</v>
      </c>
      <c r="BZ53" s="218">
        <v>0</v>
      </c>
      <c r="CA53" s="222">
        <v>0</v>
      </c>
      <c r="CB53" s="222">
        <f>IFERROR(VLOOKUP($G53,[12]ITEM!$B$2:$AC$939,26,0),0)</f>
        <v>0</v>
      </c>
      <c r="CC53" s="222">
        <f>IFERROR(VLOOKUP($G53,[12]ITEM!$B$2:$AC$939,27,0),0)</f>
        <v>0</v>
      </c>
      <c r="CD53" s="222">
        <f>IFERROR(VLOOKUP($G53,[12]ITEM!$B$2:$AC$939,28,0),0)</f>
        <v>0</v>
      </c>
      <c r="CE53" s="218">
        <v>0</v>
      </c>
      <c r="CF53" s="218">
        <v>0</v>
      </c>
      <c r="CG53" s="218">
        <v>0</v>
      </c>
      <c r="CH53" s="218">
        <v>0</v>
      </c>
      <c r="CI53" s="375"/>
      <c r="CJ53" s="222">
        <f t="shared" si="29"/>
        <v>29</v>
      </c>
      <c r="CK53" s="222">
        <f t="shared" si="29"/>
        <v>34</v>
      </c>
      <c r="CL53" s="222">
        <f t="shared" si="28"/>
        <v>35</v>
      </c>
      <c r="CM53" s="222">
        <f t="shared" si="28"/>
        <v>42</v>
      </c>
      <c r="CN53" s="218">
        <f t="shared" si="28"/>
        <v>32</v>
      </c>
      <c r="CO53" s="218">
        <f t="shared" si="28"/>
        <v>28.255630955777935</v>
      </c>
      <c r="CP53" s="218">
        <f t="shared" si="28"/>
        <v>31.140043358222229</v>
      </c>
      <c r="CQ53" s="218">
        <f t="shared" si="28"/>
        <v>32.041278148726356</v>
      </c>
      <c r="CR53" s="222">
        <v>22</v>
      </c>
      <c r="CS53" s="222">
        <v>25</v>
      </c>
      <c r="CT53" s="222">
        <v>27</v>
      </c>
      <c r="CU53" s="222">
        <v>34</v>
      </c>
      <c r="CV53" s="218">
        <f t="shared" si="8"/>
        <v>3</v>
      </c>
      <c r="CW53" s="218">
        <f>CV53*(1+('[13]GROWTH (YoY)'!AR53/100))</f>
        <v>3.2556309557779355</v>
      </c>
      <c r="CX53" s="218">
        <f>CW53*(1+('[13]GROWTH (YoY)'!AS53/100))</f>
        <v>4.1400433582222274</v>
      </c>
      <c r="CY53" s="218">
        <f>CX53*(1+('[13]GROWTH (YoY)'!AT53/100))</f>
        <v>4.0412781487263585</v>
      </c>
      <c r="CZ53" s="222">
        <v>7</v>
      </c>
      <c r="DA53" s="222">
        <v>9</v>
      </c>
      <c r="DB53" s="222">
        <v>8</v>
      </c>
      <c r="DC53" s="222">
        <v>8</v>
      </c>
      <c r="DD53" s="218">
        <v>29</v>
      </c>
      <c r="DE53" s="218">
        <v>25</v>
      </c>
      <c r="DF53" s="218">
        <v>27</v>
      </c>
      <c r="DG53" s="218">
        <v>28</v>
      </c>
      <c r="DH53" s="222">
        <v>0</v>
      </c>
      <c r="DI53" s="222">
        <v>0</v>
      </c>
      <c r="DJ53" s="222">
        <v>0</v>
      </c>
      <c r="DK53" s="222">
        <v>0</v>
      </c>
      <c r="DL53" s="218">
        <v>0</v>
      </c>
      <c r="DM53" s="218">
        <v>0</v>
      </c>
      <c r="DN53" s="218">
        <v>0</v>
      </c>
      <c r="DO53" s="218">
        <v>0</v>
      </c>
      <c r="DP53" s="383">
        <f t="shared" si="35"/>
        <v>0</v>
      </c>
      <c r="DQ53" s="222">
        <f t="shared" si="34"/>
        <v>-1</v>
      </c>
      <c r="DR53" s="222">
        <f t="shared" si="34"/>
        <v>1</v>
      </c>
      <c r="DS53" s="222">
        <f t="shared" si="34"/>
        <v>4</v>
      </c>
      <c r="DT53" s="218">
        <f t="shared" si="34"/>
        <v>0</v>
      </c>
      <c r="DU53" s="218">
        <f t="shared" si="34"/>
        <v>6.744369044222065</v>
      </c>
      <c r="DV53" s="218">
        <f t="shared" si="34"/>
        <v>12.859956641777771</v>
      </c>
      <c r="DW53" s="218">
        <f t="shared" si="34"/>
        <v>10.958721851273644</v>
      </c>
      <c r="DX53" s="384">
        <f t="shared" si="33"/>
        <v>0.23684210526315788</v>
      </c>
      <c r="DY53" s="384">
        <f t="shared" si="33"/>
        <v>0.32</v>
      </c>
      <c r="DZ53" s="384">
        <f t="shared" si="33"/>
        <v>0.33333333333333331</v>
      </c>
      <c r="EA53" s="384">
        <f t="shared" si="33"/>
        <v>0.33823529411764708</v>
      </c>
      <c r="EB53" s="385">
        <f t="shared" si="33"/>
        <v>0.30434782608695654</v>
      </c>
      <c r="EC53" s="385">
        <f t="shared" si="33"/>
        <v>0.32</v>
      </c>
      <c r="ED53" s="385">
        <f t="shared" si="33"/>
        <v>0.3125</v>
      </c>
      <c r="EE53" s="385">
        <f t="shared" si="33"/>
        <v>0.30158730158730157</v>
      </c>
      <c r="EG53" s="222">
        <v>0</v>
      </c>
      <c r="EH53" s="222">
        <v>0</v>
      </c>
      <c r="EI53" s="222">
        <v>0</v>
      </c>
      <c r="EJ53" s="222">
        <v>0</v>
      </c>
      <c r="EK53" s="222">
        <v>0</v>
      </c>
      <c r="EL53" s="222">
        <v>5</v>
      </c>
      <c r="EM53" s="222">
        <v>4</v>
      </c>
      <c r="EN53" s="386">
        <f t="shared" si="10"/>
        <v>0</v>
      </c>
      <c r="EO53" s="222">
        <f t="shared" si="11"/>
        <v>0</v>
      </c>
      <c r="EP53" s="386">
        <f t="shared" si="12"/>
        <v>0</v>
      </c>
      <c r="EQ53" s="222">
        <f t="shared" si="13"/>
        <v>0</v>
      </c>
      <c r="ER53" s="222">
        <f t="shared" si="14"/>
        <v>0</v>
      </c>
      <c r="ES53" s="292"/>
      <c r="ET53" s="218">
        <v>0</v>
      </c>
      <c r="EU53" s="218">
        <v>0</v>
      </c>
      <c r="EV53" s="218">
        <v>0</v>
      </c>
      <c r="EW53" s="218">
        <v>0</v>
      </c>
      <c r="EX53" s="218">
        <v>0</v>
      </c>
      <c r="EY53" s="218">
        <v>8</v>
      </c>
      <c r="EZ53" s="218">
        <v>7</v>
      </c>
      <c r="FA53" s="387">
        <f t="shared" si="23"/>
        <v>0</v>
      </c>
      <c r="FB53" s="221">
        <f t="shared" si="24"/>
        <v>0</v>
      </c>
      <c r="FC53" s="387">
        <f t="shared" si="25"/>
        <v>0</v>
      </c>
      <c r="FD53" s="218">
        <f t="shared" si="26"/>
        <v>0</v>
      </c>
      <c r="FE53" s="218">
        <f t="shared" si="27"/>
        <v>0</v>
      </c>
      <c r="FF53" s="218">
        <v>34</v>
      </c>
      <c r="FG53" s="221">
        <f t="shared" si="20"/>
        <v>0</v>
      </c>
      <c r="FH53" s="218">
        <v>0</v>
      </c>
      <c r="FI53" s="218">
        <v>34</v>
      </c>
      <c r="FJ53" s="218">
        <v>0</v>
      </c>
      <c r="FK53" s="218">
        <f t="shared" si="5"/>
        <v>34</v>
      </c>
      <c r="FL53" s="218">
        <v>3</v>
      </c>
      <c r="FM53" s="218">
        <f t="shared" si="6"/>
        <v>31</v>
      </c>
      <c r="FZ53" s="229"/>
      <c r="GA53" s="229"/>
      <c r="GB53" s="229"/>
      <c r="GC53" s="229"/>
      <c r="GD53" s="229"/>
    </row>
    <row r="54" spans="1:186" s="368" customFormat="1">
      <c r="A54" s="285" t="s">
        <v>83</v>
      </c>
      <c r="B54" s="291" t="s">
        <v>84</v>
      </c>
      <c r="C54" s="285" t="s">
        <v>85</v>
      </c>
      <c r="D54" s="382" t="s">
        <v>3123</v>
      </c>
      <c r="E54" s="291" t="s">
        <v>86</v>
      </c>
      <c r="F54" s="382">
        <v>51</v>
      </c>
      <c r="G54" s="381" t="s">
        <v>206</v>
      </c>
      <c r="H54" s="381" t="s">
        <v>207</v>
      </c>
      <c r="I54" s="382" t="s">
        <v>184</v>
      </c>
      <c r="J54" s="381" t="s">
        <v>185</v>
      </c>
      <c r="K54" s="382" t="s">
        <v>113</v>
      </c>
      <c r="L54" s="381" t="s">
        <v>163</v>
      </c>
      <c r="M54" s="381" t="s">
        <v>3124</v>
      </c>
      <c r="N54" s="372">
        <v>1</v>
      </c>
      <c r="O54" s="373">
        <v>12</v>
      </c>
      <c r="P54" s="373">
        <v>32</v>
      </c>
      <c r="Q54" s="373">
        <v>29</v>
      </c>
      <c r="R54" s="373">
        <v>29</v>
      </c>
      <c r="S54" s="374">
        <v>30</v>
      </c>
      <c r="T54" s="374">
        <v>27</v>
      </c>
      <c r="U54" s="374">
        <v>27</v>
      </c>
      <c r="V54" s="374">
        <v>31</v>
      </c>
      <c r="W54" s="373">
        <v>6</v>
      </c>
      <c r="X54" s="373">
        <v>10</v>
      </c>
      <c r="Y54" s="373">
        <v>9</v>
      </c>
      <c r="Z54" s="373">
        <v>9</v>
      </c>
      <c r="AA54" s="374">
        <v>9</v>
      </c>
      <c r="AB54" s="374">
        <v>8</v>
      </c>
      <c r="AC54" s="374">
        <v>8</v>
      </c>
      <c r="AD54" s="374">
        <v>9</v>
      </c>
      <c r="AE54" s="373">
        <v>0</v>
      </c>
      <c r="AF54" s="373">
        <v>0</v>
      </c>
      <c r="AG54" s="373">
        <v>0</v>
      </c>
      <c r="AH54" s="373">
        <v>1</v>
      </c>
      <c r="AI54" s="374">
        <v>0</v>
      </c>
      <c r="AJ54" s="374">
        <v>0</v>
      </c>
      <c r="AK54" s="374">
        <v>0</v>
      </c>
      <c r="AL54" s="374">
        <v>0</v>
      </c>
      <c r="AM54" s="222">
        <v>6</v>
      </c>
      <c r="AN54" s="222">
        <v>23</v>
      </c>
      <c r="AO54" s="222">
        <v>20</v>
      </c>
      <c r="AP54" s="222">
        <v>20</v>
      </c>
      <c r="AQ54" s="218">
        <v>22</v>
      </c>
      <c r="AR54" s="218">
        <v>20</v>
      </c>
      <c r="AS54" s="218">
        <v>20</v>
      </c>
      <c r="AT54" s="218">
        <v>23</v>
      </c>
      <c r="AU54" s="222">
        <v>0</v>
      </c>
      <c r="AV54" s="222">
        <v>0</v>
      </c>
      <c r="AW54" s="222">
        <v>0</v>
      </c>
      <c r="AX54" s="222">
        <v>0</v>
      </c>
      <c r="AY54" s="218">
        <v>0</v>
      </c>
      <c r="AZ54" s="218">
        <v>0</v>
      </c>
      <c r="BA54" s="218">
        <v>0</v>
      </c>
      <c r="BB54" s="218">
        <v>0</v>
      </c>
      <c r="BC54" s="222">
        <f t="shared" si="7"/>
        <v>6</v>
      </c>
      <c r="BD54" s="222">
        <f t="shared" si="7"/>
        <v>23</v>
      </c>
      <c r="BE54" s="222">
        <f t="shared" si="7"/>
        <v>20</v>
      </c>
      <c r="BF54" s="222">
        <f t="shared" si="32"/>
        <v>20</v>
      </c>
      <c r="BG54" s="218">
        <f t="shared" si="32"/>
        <v>22</v>
      </c>
      <c r="BH54" s="218">
        <f t="shared" si="32"/>
        <v>20</v>
      </c>
      <c r="BI54" s="218">
        <f t="shared" si="32"/>
        <v>20</v>
      </c>
      <c r="BJ54" s="218">
        <f t="shared" si="32"/>
        <v>23</v>
      </c>
      <c r="BK54" s="222">
        <f t="shared" si="31"/>
        <v>0</v>
      </c>
      <c r="BL54" s="222">
        <f t="shared" si="31"/>
        <v>0</v>
      </c>
      <c r="BM54" s="222">
        <f t="shared" si="31"/>
        <v>0</v>
      </c>
      <c r="BN54" s="222">
        <f t="shared" si="31"/>
        <v>0</v>
      </c>
      <c r="BO54" s="218">
        <f t="shared" si="31"/>
        <v>0</v>
      </c>
      <c r="BP54" s="218">
        <f t="shared" si="31"/>
        <v>0</v>
      </c>
      <c r="BQ54" s="218">
        <f t="shared" si="31"/>
        <v>0</v>
      </c>
      <c r="BR54" s="218">
        <f t="shared" si="30"/>
        <v>0</v>
      </c>
      <c r="BS54" s="222">
        <v>0</v>
      </c>
      <c r="BT54" s="222">
        <v>0</v>
      </c>
      <c r="BU54" s="222">
        <v>0</v>
      </c>
      <c r="BV54" s="222">
        <v>0</v>
      </c>
      <c r="BW54" s="218">
        <v>0</v>
      </c>
      <c r="BX54" s="218">
        <v>0</v>
      </c>
      <c r="BY54" s="218">
        <v>0</v>
      </c>
      <c r="BZ54" s="218">
        <v>0</v>
      </c>
      <c r="CA54" s="222">
        <v>0</v>
      </c>
      <c r="CB54" s="222">
        <f>IFERROR(VLOOKUP($G54,[12]ITEM!$B$2:$AC$939,26,0),0)</f>
        <v>0</v>
      </c>
      <c r="CC54" s="222">
        <f>IFERROR(VLOOKUP($G54,[12]ITEM!$B$2:$AC$939,27,0),0)</f>
        <v>0</v>
      </c>
      <c r="CD54" s="222">
        <f>IFERROR(VLOOKUP($G54,[12]ITEM!$B$2:$AC$939,28,0),0)</f>
        <v>0</v>
      </c>
      <c r="CE54" s="218">
        <v>0</v>
      </c>
      <c r="CF54" s="218">
        <v>0</v>
      </c>
      <c r="CG54" s="218">
        <v>0</v>
      </c>
      <c r="CH54" s="218">
        <v>0</v>
      </c>
      <c r="CI54" s="375"/>
      <c r="CJ54" s="222">
        <f t="shared" si="29"/>
        <v>6</v>
      </c>
      <c r="CK54" s="222">
        <f t="shared" si="29"/>
        <v>13</v>
      </c>
      <c r="CL54" s="222">
        <f t="shared" si="28"/>
        <v>11</v>
      </c>
      <c r="CM54" s="222">
        <f t="shared" si="28"/>
        <v>12</v>
      </c>
      <c r="CN54" s="218">
        <f t="shared" si="28"/>
        <v>22</v>
      </c>
      <c r="CO54" s="218">
        <f t="shared" si="28"/>
        <v>20.164823690987539</v>
      </c>
      <c r="CP54" s="218">
        <f t="shared" si="28"/>
        <v>20.16965075513232</v>
      </c>
      <c r="CQ54" s="218">
        <f t="shared" si="28"/>
        <v>22.548048084461723</v>
      </c>
      <c r="CR54" s="222">
        <v>2</v>
      </c>
      <c r="CS54" s="222">
        <v>7</v>
      </c>
      <c r="CT54" s="222">
        <v>6</v>
      </c>
      <c r="CU54" s="222">
        <v>6</v>
      </c>
      <c r="CV54" s="218">
        <f t="shared" si="8"/>
        <v>18</v>
      </c>
      <c r="CW54" s="218">
        <f>CV54*(1+('[13]GROWTH (YoY)'!AR54/100))</f>
        <v>16.164823690987539</v>
      </c>
      <c r="CX54" s="218">
        <f>CW54*(1+('[13]GROWTH (YoY)'!AS54/100))</f>
        <v>16.16965075513232</v>
      </c>
      <c r="CY54" s="218">
        <f>CX54*(1+('[13]GROWTH (YoY)'!AT54/100))</f>
        <v>18.548048084461723</v>
      </c>
      <c r="CZ54" s="222">
        <v>4</v>
      </c>
      <c r="DA54" s="222">
        <v>5</v>
      </c>
      <c r="DB54" s="222">
        <v>4</v>
      </c>
      <c r="DC54" s="222">
        <v>5</v>
      </c>
      <c r="DD54" s="218">
        <v>3</v>
      </c>
      <c r="DE54" s="218">
        <v>3</v>
      </c>
      <c r="DF54" s="218">
        <v>3</v>
      </c>
      <c r="DG54" s="218">
        <v>3</v>
      </c>
      <c r="DH54" s="222">
        <v>0</v>
      </c>
      <c r="DI54" s="222">
        <v>1</v>
      </c>
      <c r="DJ54" s="222">
        <v>1</v>
      </c>
      <c r="DK54" s="222">
        <v>1</v>
      </c>
      <c r="DL54" s="218">
        <v>1</v>
      </c>
      <c r="DM54" s="218">
        <v>1</v>
      </c>
      <c r="DN54" s="218">
        <v>1</v>
      </c>
      <c r="DO54" s="218">
        <v>1</v>
      </c>
      <c r="DP54" s="383">
        <f t="shared" si="35"/>
        <v>0</v>
      </c>
      <c r="DQ54" s="222">
        <f t="shared" si="34"/>
        <v>10</v>
      </c>
      <c r="DR54" s="222">
        <f t="shared" si="34"/>
        <v>9</v>
      </c>
      <c r="DS54" s="222">
        <f t="shared" si="34"/>
        <v>8</v>
      </c>
      <c r="DT54" s="218">
        <f t="shared" si="34"/>
        <v>0</v>
      </c>
      <c r="DU54" s="218">
        <f t="shared" si="34"/>
        <v>-0.16482369098753935</v>
      </c>
      <c r="DV54" s="218">
        <f t="shared" si="34"/>
        <v>-0.16965075513232009</v>
      </c>
      <c r="DW54" s="218">
        <f t="shared" si="34"/>
        <v>0.4519519155382774</v>
      </c>
      <c r="DX54" s="384">
        <f t="shared" si="33"/>
        <v>0.5</v>
      </c>
      <c r="DY54" s="384">
        <f t="shared" si="33"/>
        <v>0.3125</v>
      </c>
      <c r="DZ54" s="384">
        <f t="shared" si="33"/>
        <v>0.31034482758620691</v>
      </c>
      <c r="EA54" s="384">
        <f t="shared" si="33"/>
        <v>0.31034482758620691</v>
      </c>
      <c r="EB54" s="385">
        <f t="shared" si="33"/>
        <v>0.3</v>
      </c>
      <c r="EC54" s="385">
        <f t="shared" si="33"/>
        <v>0.29629629629629628</v>
      </c>
      <c r="ED54" s="385">
        <f t="shared" si="33"/>
        <v>0.29629629629629628</v>
      </c>
      <c r="EE54" s="385">
        <f t="shared" si="33"/>
        <v>0.29032258064516131</v>
      </c>
      <c r="EG54" s="222">
        <v>1</v>
      </c>
      <c r="EH54" s="222">
        <v>0</v>
      </c>
      <c r="EI54" s="222">
        <v>1</v>
      </c>
      <c r="EJ54" s="222">
        <v>0</v>
      </c>
      <c r="EK54" s="222">
        <v>1</v>
      </c>
      <c r="EL54" s="222">
        <v>23</v>
      </c>
      <c r="EM54" s="222">
        <v>14</v>
      </c>
      <c r="EN54" s="386">
        <f t="shared" si="10"/>
        <v>0</v>
      </c>
      <c r="EO54" s="222">
        <f t="shared" si="11"/>
        <v>0</v>
      </c>
      <c r="EP54" s="386">
        <f t="shared" si="12"/>
        <v>1</v>
      </c>
      <c r="EQ54" s="222">
        <f t="shared" si="13"/>
        <v>43478.260869565216</v>
      </c>
      <c r="ER54" s="222">
        <f t="shared" si="14"/>
        <v>0</v>
      </c>
      <c r="ES54" s="292"/>
      <c r="ET54" s="218">
        <v>3</v>
      </c>
      <c r="EU54" s="218">
        <v>1</v>
      </c>
      <c r="EV54" s="218">
        <v>2</v>
      </c>
      <c r="EW54" s="218">
        <v>1</v>
      </c>
      <c r="EX54" s="218">
        <v>2</v>
      </c>
      <c r="EY54" s="218">
        <v>42</v>
      </c>
      <c r="EZ54" s="218">
        <v>34</v>
      </c>
      <c r="FA54" s="387">
        <f t="shared" si="23"/>
        <v>0.33333333333333331</v>
      </c>
      <c r="FB54" s="221">
        <f t="shared" si="24"/>
        <v>50</v>
      </c>
      <c r="FC54" s="387">
        <f t="shared" si="25"/>
        <v>0.66666666666666663</v>
      </c>
      <c r="FD54" s="218">
        <f t="shared" si="26"/>
        <v>47619.047619047618</v>
      </c>
      <c r="FE54" s="218">
        <f t="shared" si="27"/>
        <v>2450.9803921568628</v>
      </c>
      <c r="FF54" s="218">
        <v>41</v>
      </c>
      <c r="FG54" s="221">
        <f t="shared" si="20"/>
        <v>2.4390243902439024</v>
      </c>
      <c r="FH54" s="218">
        <v>1</v>
      </c>
      <c r="FI54" s="218">
        <v>41</v>
      </c>
      <c r="FJ54" s="218">
        <v>0</v>
      </c>
      <c r="FK54" s="218">
        <f t="shared" si="5"/>
        <v>40</v>
      </c>
      <c r="FL54" s="218">
        <v>3</v>
      </c>
      <c r="FM54" s="218">
        <f t="shared" si="6"/>
        <v>37</v>
      </c>
      <c r="FZ54" s="229"/>
      <c r="GA54" s="229"/>
      <c r="GB54" s="229"/>
      <c r="GC54" s="229"/>
      <c r="GD54" s="229"/>
    </row>
    <row r="55" spans="1:186" s="368" customFormat="1">
      <c r="A55" s="285" t="s">
        <v>83</v>
      </c>
      <c r="B55" s="291" t="s">
        <v>84</v>
      </c>
      <c r="C55" s="285" t="s">
        <v>85</v>
      </c>
      <c r="D55" s="382" t="s">
        <v>3123</v>
      </c>
      <c r="E55" s="291" t="s">
        <v>86</v>
      </c>
      <c r="F55" s="382">
        <v>52</v>
      </c>
      <c r="G55" s="381" t="s">
        <v>208</v>
      </c>
      <c r="H55" s="381" t="s">
        <v>209</v>
      </c>
      <c r="I55" s="382" t="s">
        <v>184</v>
      </c>
      <c r="J55" s="381" t="s">
        <v>185</v>
      </c>
      <c r="K55" s="382" t="s">
        <v>113</v>
      </c>
      <c r="L55" s="381" t="s">
        <v>163</v>
      </c>
      <c r="M55" s="381" t="s">
        <v>3124</v>
      </c>
      <c r="N55" s="372">
        <v>1</v>
      </c>
      <c r="O55" s="373"/>
      <c r="P55" s="373">
        <v>0</v>
      </c>
      <c r="Q55" s="373">
        <v>0</v>
      </c>
      <c r="R55" s="373">
        <v>0</v>
      </c>
      <c r="S55" s="374">
        <v>0</v>
      </c>
      <c r="T55" s="374">
        <v>0</v>
      </c>
      <c r="U55" s="374">
        <v>0</v>
      </c>
      <c r="V55" s="374">
        <v>0</v>
      </c>
      <c r="W55" s="373"/>
      <c r="X55" s="373">
        <v>0</v>
      </c>
      <c r="Y55" s="373">
        <v>0</v>
      </c>
      <c r="Z55" s="373">
        <v>0</v>
      </c>
      <c r="AA55" s="374">
        <v>0</v>
      </c>
      <c r="AB55" s="374">
        <v>0</v>
      </c>
      <c r="AC55" s="374">
        <v>0</v>
      </c>
      <c r="AD55" s="374">
        <v>0</v>
      </c>
      <c r="AE55" s="373">
        <v>0</v>
      </c>
      <c r="AF55" s="373">
        <v>0</v>
      </c>
      <c r="AG55" s="373">
        <v>0</v>
      </c>
      <c r="AH55" s="373">
        <v>0</v>
      </c>
      <c r="AI55" s="374">
        <v>0</v>
      </c>
      <c r="AJ55" s="374">
        <v>0</v>
      </c>
      <c r="AK55" s="374">
        <v>0</v>
      </c>
      <c r="AL55" s="374">
        <v>0</v>
      </c>
      <c r="AM55" s="222">
        <v>0</v>
      </c>
      <c r="AN55" s="222">
        <v>0</v>
      </c>
      <c r="AO55" s="222">
        <v>0</v>
      </c>
      <c r="AP55" s="222">
        <v>0</v>
      </c>
      <c r="AQ55" s="218">
        <v>0</v>
      </c>
      <c r="AR55" s="218">
        <v>0</v>
      </c>
      <c r="AS55" s="218">
        <v>0</v>
      </c>
      <c r="AT55" s="218">
        <v>0</v>
      </c>
      <c r="AU55" s="222">
        <v>0</v>
      </c>
      <c r="AV55" s="222">
        <v>0</v>
      </c>
      <c r="AW55" s="222">
        <v>0</v>
      </c>
      <c r="AX55" s="222">
        <v>0</v>
      </c>
      <c r="AY55" s="218">
        <v>0</v>
      </c>
      <c r="AZ55" s="218">
        <v>0</v>
      </c>
      <c r="BA55" s="218">
        <v>0</v>
      </c>
      <c r="BB55" s="218"/>
      <c r="BC55" s="222">
        <f t="shared" si="7"/>
        <v>0</v>
      </c>
      <c r="BD55" s="222">
        <f t="shared" si="7"/>
        <v>0</v>
      </c>
      <c r="BE55" s="222">
        <f t="shared" si="7"/>
        <v>0</v>
      </c>
      <c r="BF55" s="222">
        <f t="shared" si="32"/>
        <v>0</v>
      </c>
      <c r="BG55" s="218">
        <f t="shared" si="32"/>
        <v>0</v>
      </c>
      <c r="BH55" s="218">
        <f t="shared" si="32"/>
        <v>0</v>
      </c>
      <c r="BI55" s="218">
        <f t="shared" si="32"/>
        <v>0</v>
      </c>
      <c r="BJ55" s="218">
        <f t="shared" si="32"/>
        <v>0</v>
      </c>
      <c r="BK55" s="222">
        <f t="shared" si="31"/>
        <v>0</v>
      </c>
      <c r="BL55" s="222">
        <f t="shared" si="31"/>
        <v>0</v>
      </c>
      <c r="BM55" s="222">
        <f t="shared" si="31"/>
        <v>0</v>
      </c>
      <c r="BN55" s="222">
        <f t="shared" si="31"/>
        <v>0</v>
      </c>
      <c r="BO55" s="218">
        <f t="shared" si="31"/>
        <v>0</v>
      </c>
      <c r="BP55" s="218">
        <f t="shared" si="31"/>
        <v>0</v>
      </c>
      <c r="BQ55" s="218">
        <f t="shared" si="31"/>
        <v>0</v>
      </c>
      <c r="BR55" s="218">
        <f t="shared" si="30"/>
        <v>0</v>
      </c>
      <c r="BS55" s="222">
        <v>0</v>
      </c>
      <c r="BT55" s="222">
        <v>0</v>
      </c>
      <c r="BU55" s="222">
        <v>0</v>
      </c>
      <c r="BV55" s="222">
        <v>0</v>
      </c>
      <c r="BW55" s="218">
        <v>0</v>
      </c>
      <c r="BX55" s="218">
        <v>0</v>
      </c>
      <c r="BY55" s="218">
        <v>0</v>
      </c>
      <c r="BZ55" s="218">
        <v>0</v>
      </c>
      <c r="CA55" s="222">
        <v>0</v>
      </c>
      <c r="CB55" s="222">
        <f>IFERROR(VLOOKUP($G55,[12]ITEM!$B$2:$AC$939,26,0),0)</f>
        <v>0</v>
      </c>
      <c r="CC55" s="222">
        <f>IFERROR(VLOOKUP($G55,[12]ITEM!$B$2:$AC$939,27,0),0)</f>
        <v>0</v>
      </c>
      <c r="CD55" s="222">
        <f>IFERROR(VLOOKUP($G55,[12]ITEM!$B$2:$AC$939,28,0),0)</f>
        <v>0</v>
      </c>
      <c r="CE55" s="218">
        <v>0</v>
      </c>
      <c r="CF55" s="218">
        <v>0</v>
      </c>
      <c r="CG55" s="218">
        <v>0</v>
      </c>
      <c r="CH55" s="218">
        <v>0</v>
      </c>
      <c r="CI55" s="375"/>
      <c r="CJ55" s="222">
        <f t="shared" si="29"/>
        <v>0</v>
      </c>
      <c r="CK55" s="222">
        <f t="shared" si="29"/>
        <v>0</v>
      </c>
      <c r="CL55" s="222">
        <f t="shared" si="28"/>
        <v>0</v>
      </c>
      <c r="CM55" s="222">
        <f t="shared" si="28"/>
        <v>0</v>
      </c>
      <c r="CN55" s="218">
        <f t="shared" si="28"/>
        <v>0</v>
      </c>
      <c r="CO55" s="218">
        <f t="shared" si="28"/>
        <v>0</v>
      </c>
      <c r="CP55" s="218">
        <f t="shared" si="28"/>
        <v>0</v>
      </c>
      <c r="CQ55" s="218">
        <f t="shared" si="28"/>
        <v>0</v>
      </c>
      <c r="CR55" s="222">
        <v>0</v>
      </c>
      <c r="CS55" s="222"/>
      <c r="CT55" s="222"/>
      <c r="CU55" s="222"/>
      <c r="CV55" s="218">
        <f t="shared" si="8"/>
        <v>0</v>
      </c>
      <c r="CW55" s="218">
        <f>CV55*(1+('[13]GROWTH (YoY)'!AR55/100))</f>
        <v>0</v>
      </c>
      <c r="CX55" s="218">
        <f>CW55*(1+('[13]GROWTH (YoY)'!AS55/100))</f>
        <v>0</v>
      </c>
      <c r="CY55" s="218">
        <f>CX55*(1+('[13]GROWTH (YoY)'!AT55/100))</f>
        <v>0</v>
      </c>
      <c r="CZ55" s="222">
        <v>0</v>
      </c>
      <c r="DA55" s="222">
        <v>0</v>
      </c>
      <c r="DB55" s="222">
        <v>0</v>
      </c>
      <c r="DC55" s="222">
        <v>0</v>
      </c>
      <c r="DD55" s="218">
        <v>0</v>
      </c>
      <c r="DE55" s="218">
        <v>0</v>
      </c>
      <c r="DF55" s="218">
        <v>0</v>
      </c>
      <c r="DG55" s="218">
        <v>0</v>
      </c>
      <c r="DH55" s="222">
        <v>0</v>
      </c>
      <c r="DI55" s="222">
        <v>0</v>
      </c>
      <c r="DJ55" s="222">
        <v>0</v>
      </c>
      <c r="DK55" s="222">
        <v>0</v>
      </c>
      <c r="DL55" s="218">
        <v>0</v>
      </c>
      <c r="DM55" s="218">
        <v>0</v>
      </c>
      <c r="DN55" s="218">
        <v>0</v>
      </c>
      <c r="DO55" s="218">
        <v>0</v>
      </c>
      <c r="DP55" s="383">
        <f t="shared" si="35"/>
        <v>0</v>
      </c>
      <c r="DQ55" s="222">
        <f t="shared" si="34"/>
        <v>0</v>
      </c>
      <c r="DR55" s="222">
        <f t="shared" si="34"/>
        <v>0</v>
      </c>
      <c r="DS55" s="222">
        <f t="shared" si="34"/>
        <v>0</v>
      </c>
      <c r="DT55" s="218">
        <f t="shared" si="34"/>
        <v>0</v>
      </c>
      <c r="DU55" s="218">
        <f t="shared" si="34"/>
        <v>0</v>
      </c>
      <c r="DV55" s="218">
        <f t="shared" si="34"/>
        <v>0</v>
      </c>
      <c r="DW55" s="218">
        <f t="shared" si="34"/>
        <v>0</v>
      </c>
      <c r="DX55" s="384">
        <f t="shared" si="33"/>
        <v>0</v>
      </c>
      <c r="DY55" s="384">
        <f t="shared" si="33"/>
        <v>0</v>
      </c>
      <c r="DZ55" s="384">
        <f t="shared" si="33"/>
        <v>0</v>
      </c>
      <c r="EA55" s="384">
        <f t="shared" si="33"/>
        <v>0</v>
      </c>
      <c r="EB55" s="385">
        <f t="shared" si="33"/>
        <v>0</v>
      </c>
      <c r="EC55" s="385">
        <f t="shared" si="33"/>
        <v>0</v>
      </c>
      <c r="ED55" s="385">
        <f t="shared" si="33"/>
        <v>0</v>
      </c>
      <c r="EE55" s="385">
        <f t="shared" si="33"/>
        <v>0</v>
      </c>
      <c r="EG55" s="222">
        <v>0</v>
      </c>
      <c r="EH55" s="222">
        <v>0</v>
      </c>
      <c r="EI55" s="222">
        <v>0</v>
      </c>
      <c r="EJ55" s="222">
        <v>0</v>
      </c>
      <c r="EK55" s="222">
        <v>0</v>
      </c>
      <c r="EL55" s="222">
        <v>0</v>
      </c>
      <c r="EM55" s="222">
        <v>0</v>
      </c>
      <c r="EN55" s="386">
        <f t="shared" si="10"/>
        <v>0</v>
      </c>
      <c r="EO55" s="222">
        <f t="shared" si="11"/>
        <v>0</v>
      </c>
      <c r="EP55" s="386">
        <f t="shared" si="12"/>
        <v>0</v>
      </c>
      <c r="EQ55" s="222">
        <f t="shared" si="13"/>
        <v>0</v>
      </c>
      <c r="ER55" s="222">
        <f t="shared" si="14"/>
        <v>0</v>
      </c>
      <c r="ES55" s="292"/>
      <c r="ET55" s="218">
        <v>3</v>
      </c>
      <c r="EU55" s="218">
        <v>1</v>
      </c>
      <c r="EV55" s="218">
        <v>1</v>
      </c>
      <c r="EW55" s="218">
        <v>1</v>
      </c>
      <c r="EX55" s="218">
        <v>8</v>
      </c>
      <c r="EY55" s="218">
        <v>36</v>
      </c>
      <c r="EZ55" s="218">
        <v>35</v>
      </c>
      <c r="FA55" s="387">
        <f t="shared" si="23"/>
        <v>0.33333333333333331</v>
      </c>
      <c r="FB55" s="221">
        <f t="shared" si="24"/>
        <v>100</v>
      </c>
      <c r="FC55" s="387">
        <f t="shared" si="25"/>
        <v>2.6666666666666665</v>
      </c>
      <c r="FD55" s="218">
        <f t="shared" si="26"/>
        <v>222222.22222222222</v>
      </c>
      <c r="FE55" s="218">
        <f t="shared" si="27"/>
        <v>2380.9523809523812</v>
      </c>
      <c r="FF55" s="218">
        <v>0</v>
      </c>
      <c r="FG55" s="221">
        <f t="shared" si="20"/>
        <v>0</v>
      </c>
      <c r="FH55" s="218">
        <v>0</v>
      </c>
      <c r="FI55" s="218">
        <v>0</v>
      </c>
      <c r="FJ55" s="218">
        <v>0</v>
      </c>
      <c r="FK55" s="218">
        <f t="shared" si="5"/>
        <v>0</v>
      </c>
      <c r="FL55" s="218">
        <v>0</v>
      </c>
      <c r="FM55" s="218">
        <f t="shared" si="6"/>
        <v>0</v>
      </c>
      <c r="FZ55" s="229"/>
      <c r="GA55" s="229"/>
      <c r="GB55" s="229"/>
      <c r="GC55" s="229"/>
      <c r="GD55" s="229"/>
    </row>
    <row r="56" spans="1:186" s="368" customFormat="1">
      <c r="A56" s="285" t="s">
        <v>83</v>
      </c>
      <c r="B56" s="291" t="s">
        <v>84</v>
      </c>
      <c r="C56" s="285" t="s">
        <v>85</v>
      </c>
      <c r="D56" s="382" t="s">
        <v>3123</v>
      </c>
      <c r="E56" s="291" t="s">
        <v>86</v>
      </c>
      <c r="F56" s="382">
        <v>53</v>
      </c>
      <c r="G56" s="381" t="s">
        <v>210</v>
      </c>
      <c r="H56" s="381" t="s">
        <v>211</v>
      </c>
      <c r="I56" s="382" t="s">
        <v>184</v>
      </c>
      <c r="J56" s="381" t="s">
        <v>185</v>
      </c>
      <c r="K56" s="382" t="s">
        <v>113</v>
      </c>
      <c r="L56" s="381" t="s">
        <v>163</v>
      </c>
      <c r="M56" s="381" t="s">
        <v>3124</v>
      </c>
      <c r="N56" s="372">
        <v>1</v>
      </c>
      <c r="O56" s="373">
        <v>19</v>
      </c>
      <c r="P56" s="373">
        <v>46</v>
      </c>
      <c r="Q56" s="373">
        <v>51</v>
      </c>
      <c r="R56" s="373">
        <v>51</v>
      </c>
      <c r="S56" s="374">
        <v>43</v>
      </c>
      <c r="T56" s="374">
        <v>47</v>
      </c>
      <c r="U56" s="374">
        <v>48</v>
      </c>
      <c r="V56" s="374">
        <v>52</v>
      </c>
      <c r="W56" s="373">
        <v>9</v>
      </c>
      <c r="X56" s="373">
        <v>14</v>
      </c>
      <c r="Y56" s="373">
        <v>15</v>
      </c>
      <c r="Z56" s="373">
        <v>15</v>
      </c>
      <c r="AA56" s="374">
        <v>12</v>
      </c>
      <c r="AB56" s="374">
        <v>13</v>
      </c>
      <c r="AC56" s="374">
        <v>13</v>
      </c>
      <c r="AD56" s="374">
        <v>15</v>
      </c>
      <c r="AE56" s="373">
        <v>0</v>
      </c>
      <c r="AF56" s="373">
        <v>1</v>
      </c>
      <c r="AG56" s="373">
        <v>1</v>
      </c>
      <c r="AH56" s="373">
        <v>1</v>
      </c>
      <c r="AI56" s="374">
        <v>0</v>
      </c>
      <c r="AJ56" s="374">
        <v>1</v>
      </c>
      <c r="AK56" s="374">
        <v>1</v>
      </c>
      <c r="AL56" s="374">
        <v>1</v>
      </c>
      <c r="AM56" s="222">
        <v>10</v>
      </c>
      <c r="AN56" s="222">
        <v>32</v>
      </c>
      <c r="AO56" s="222">
        <v>36</v>
      </c>
      <c r="AP56" s="222">
        <v>36</v>
      </c>
      <c r="AQ56" s="218">
        <v>31</v>
      </c>
      <c r="AR56" s="218">
        <v>34</v>
      </c>
      <c r="AS56" s="218">
        <v>34</v>
      </c>
      <c r="AT56" s="218">
        <v>38</v>
      </c>
      <c r="AU56" s="222">
        <v>1</v>
      </c>
      <c r="AV56" s="222">
        <v>4</v>
      </c>
      <c r="AW56" s="222">
        <v>4</v>
      </c>
      <c r="AX56" s="222">
        <v>4</v>
      </c>
      <c r="AY56" s="218">
        <v>4</v>
      </c>
      <c r="AZ56" s="218">
        <v>4</v>
      </c>
      <c r="BA56" s="218">
        <v>4</v>
      </c>
      <c r="BB56" s="218">
        <v>5</v>
      </c>
      <c r="BC56" s="222">
        <f t="shared" si="7"/>
        <v>9</v>
      </c>
      <c r="BD56" s="222">
        <f t="shared" si="7"/>
        <v>28</v>
      </c>
      <c r="BE56" s="222">
        <f t="shared" si="7"/>
        <v>32</v>
      </c>
      <c r="BF56" s="222">
        <f t="shared" si="32"/>
        <v>32</v>
      </c>
      <c r="BG56" s="218">
        <f t="shared" si="32"/>
        <v>27</v>
      </c>
      <c r="BH56" s="218">
        <f t="shared" si="32"/>
        <v>30</v>
      </c>
      <c r="BI56" s="218">
        <f t="shared" si="32"/>
        <v>30</v>
      </c>
      <c r="BJ56" s="218">
        <f t="shared" si="32"/>
        <v>33</v>
      </c>
      <c r="BK56" s="222">
        <f t="shared" si="31"/>
        <v>0</v>
      </c>
      <c r="BL56" s="222">
        <f t="shared" si="31"/>
        <v>0</v>
      </c>
      <c r="BM56" s="222">
        <f t="shared" si="31"/>
        <v>0</v>
      </c>
      <c r="BN56" s="222">
        <f t="shared" si="31"/>
        <v>0</v>
      </c>
      <c r="BO56" s="218">
        <f t="shared" si="31"/>
        <v>0</v>
      </c>
      <c r="BP56" s="218">
        <f t="shared" si="31"/>
        <v>0</v>
      </c>
      <c r="BQ56" s="218">
        <f t="shared" si="31"/>
        <v>0</v>
      </c>
      <c r="BR56" s="218">
        <f t="shared" si="30"/>
        <v>0</v>
      </c>
      <c r="BS56" s="222">
        <v>0</v>
      </c>
      <c r="BT56" s="222">
        <v>0</v>
      </c>
      <c r="BU56" s="222">
        <v>0</v>
      </c>
      <c r="BV56" s="222">
        <v>0</v>
      </c>
      <c r="BW56" s="218">
        <v>0</v>
      </c>
      <c r="BX56" s="218">
        <v>0</v>
      </c>
      <c r="BY56" s="218">
        <v>0</v>
      </c>
      <c r="BZ56" s="218">
        <v>0</v>
      </c>
      <c r="CA56" s="222">
        <v>0</v>
      </c>
      <c r="CB56" s="222">
        <f>IFERROR(VLOOKUP($G56,[12]ITEM!$B$2:$AC$939,26,0),0)</f>
        <v>0</v>
      </c>
      <c r="CC56" s="222">
        <f>IFERROR(VLOOKUP($G56,[12]ITEM!$B$2:$AC$939,27,0),0)</f>
        <v>0</v>
      </c>
      <c r="CD56" s="222">
        <f>IFERROR(VLOOKUP($G56,[12]ITEM!$B$2:$AC$939,28,0),0)</f>
        <v>0</v>
      </c>
      <c r="CE56" s="218">
        <v>0</v>
      </c>
      <c r="CF56" s="218">
        <v>0</v>
      </c>
      <c r="CG56" s="218">
        <v>0</v>
      </c>
      <c r="CH56" s="218">
        <v>0</v>
      </c>
      <c r="CI56" s="375"/>
      <c r="CJ56" s="222">
        <f t="shared" si="29"/>
        <v>9</v>
      </c>
      <c r="CK56" s="222">
        <f t="shared" si="29"/>
        <v>24</v>
      </c>
      <c r="CL56" s="222">
        <f t="shared" si="28"/>
        <v>27</v>
      </c>
      <c r="CM56" s="222">
        <f t="shared" si="28"/>
        <v>27</v>
      </c>
      <c r="CN56" s="218">
        <f t="shared" si="28"/>
        <v>27</v>
      </c>
      <c r="CO56" s="218">
        <f t="shared" si="28"/>
        <v>24</v>
      </c>
      <c r="CP56" s="218">
        <f t="shared" si="28"/>
        <v>26</v>
      </c>
      <c r="CQ56" s="218">
        <f t="shared" si="28"/>
        <v>26</v>
      </c>
      <c r="CR56" s="222">
        <v>7</v>
      </c>
      <c r="CS56" s="222">
        <v>22</v>
      </c>
      <c r="CT56" s="222">
        <v>25</v>
      </c>
      <c r="CU56" s="222">
        <v>25</v>
      </c>
      <c r="CV56" s="218">
        <f t="shared" si="8"/>
        <v>0</v>
      </c>
      <c r="CW56" s="218">
        <f>CV56*(1+('[13]GROWTH (YoY)'!AR56/100))</f>
        <v>0</v>
      </c>
      <c r="CX56" s="218">
        <f>CW56*(1+('[13]GROWTH (YoY)'!AS56/100))</f>
        <v>0</v>
      </c>
      <c r="CY56" s="218">
        <f>CX56*(1+('[13]GROWTH (YoY)'!AT56/100))</f>
        <v>0</v>
      </c>
      <c r="CZ56" s="222">
        <v>2</v>
      </c>
      <c r="DA56" s="222">
        <v>2</v>
      </c>
      <c r="DB56" s="222">
        <v>2</v>
      </c>
      <c r="DC56" s="222">
        <v>2</v>
      </c>
      <c r="DD56" s="218">
        <v>27</v>
      </c>
      <c r="DE56" s="218">
        <v>24</v>
      </c>
      <c r="DF56" s="218">
        <v>26</v>
      </c>
      <c r="DG56" s="218">
        <v>26</v>
      </c>
      <c r="DH56" s="222">
        <v>0</v>
      </c>
      <c r="DI56" s="222">
        <v>0</v>
      </c>
      <c r="DJ56" s="222">
        <v>0</v>
      </c>
      <c r="DK56" s="222">
        <v>0</v>
      </c>
      <c r="DL56" s="218">
        <v>0</v>
      </c>
      <c r="DM56" s="218">
        <v>0</v>
      </c>
      <c r="DN56" s="218">
        <v>0</v>
      </c>
      <c r="DO56" s="218">
        <v>0</v>
      </c>
      <c r="DP56" s="383">
        <f t="shared" si="35"/>
        <v>0</v>
      </c>
      <c r="DQ56" s="222">
        <f t="shared" si="34"/>
        <v>4</v>
      </c>
      <c r="DR56" s="222">
        <f t="shared" si="34"/>
        <v>5</v>
      </c>
      <c r="DS56" s="222">
        <f t="shared" si="34"/>
        <v>5</v>
      </c>
      <c r="DT56" s="218">
        <f t="shared" si="34"/>
        <v>0</v>
      </c>
      <c r="DU56" s="218">
        <f t="shared" si="34"/>
        <v>6</v>
      </c>
      <c r="DV56" s="218">
        <f t="shared" si="34"/>
        <v>4</v>
      </c>
      <c r="DW56" s="218">
        <f t="shared" si="34"/>
        <v>7</v>
      </c>
      <c r="DX56" s="384">
        <f t="shared" si="33"/>
        <v>0.47368421052631576</v>
      </c>
      <c r="DY56" s="384">
        <f t="shared" si="33"/>
        <v>0.30434782608695654</v>
      </c>
      <c r="DZ56" s="384">
        <f t="shared" si="33"/>
        <v>0.29411764705882354</v>
      </c>
      <c r="EA56" s="384">
        <f t="shared" si="33"/>
        <v>0.29411764705882354</v>
      </c>
      <c r="EB56" s="385">
        <f t="shared" si="33"/>
        <v>0.27906976744186046</v>
      </c>
      <c r="EC56" s="385">
        <f t="shared" si="33"/>
        <v>0.27659574468085107</v>
      </c>
      <c r="ED56" s="385">
        <f t="shared" si="33"/>
        <v>0.27083333333333331</v>
      </c>
      <c r="EE56" s="385">
        <f t="shared" si="33"/>
        <v>0.28846153846153844</v>
      </c>
      <c r="EG56" s="222">
        <v>3</v>
      </c>
      <c r="EH56" s="222">
        <v>1</v>
      </c>
      <c r="EI56" s="222">
        <v>2</v>
      </c>
      <c r="EJ56" s="222">
        <v>1</v>
      </c>
      <c r="EK56" s="222">
        <v>3</v>
      </c>
      <c r="EL56" s="222">
        <v>134</v>
      </c>
      <c r="EM56" s="222">
        <v>110</v>
      </c>
      <c r="EN56" s="386">
        <f t="shared" si="10"/>
        <v>0.33333333333333331</v>
      </c>
      <c r="EO56" s="222">
        <f t="shared" si="11"/>
        <v>50</v>
      </c>
      <c r="EP56" s="386">
        <f t="shared" si="12"/>
        <v>1</v>
      </c>
      <c r="EQ56" s="222">
        <f t="shared" si="13"/>
        <v>22388.059701492537</v>
      </c>
      <c r="ER56" s="222">
        <f t="shared" si="14"/>
        <v>757.57575757575751</v>
      </c>
      <c r="ES56" s="292"/>
      <c r="ET56" s="218">
        <v>3</v>
      </c>
      <c r="EU56" s="218">
        <v>0</v>
      </c>
      <c r="EV56" s="218">
        <v>3</v>
      </c>
      <c r="EW56" s="218">
        <v>1</v>
      </c>
      <c r="EX56" s="218">
        <v>7</v>
      </c>
      <c r="EY56" s="218">
        <v>42</v>
      </c>
      <c r="EZ56" s="218">
        <v>33</v>
      </c>
      <c r="FA56" s="387">
        <f t="shared" si="23"/>
        <v>0</v>
      </c>
      <c r="FB56" s="221">
        <f t="shared" si="24"/>
        <v>33.333333333333329</v>
      </c>
      <c r="FC56" s="387">
        <f t="shared" si="25"/>
        <v>2.3333333333333335</v>
      </c>
      <c r="FD56" s="218">
        <f t="shared" si="26"/>
        <v>166666.66666666666</v>
      </c>
      <c r="FE56" s="218">
        <f t="shared" si="27"/>
        <v>2525.2525252525252</v>
      </c>
      <c r="FF56" s="218">
        <v>224</v>
      </c>
      <c r="FG56" s="221">
        <f t="shared" si="20"/>
        <v>12.5</v>
      </c>
      <c r="FH56" s="218">
        <v>28</v>
      </c>
      <c r="FI56" s="218">
        <v>224</v>
      </c>
      <c r="FJ56" s="218">
        <v>0</v>
      </c>
      <c r="FK56" s="218">
        <f t="shared" si="5"/>
        <v>196</v>
      </c>
      <c r="FL56" s="218">
        <v>15</v>
      </c>
      <c r="FM56" s="218">
        <f t="shared" si="6"/>
        <v>181</v>
      </c>
      <c r="FZ56" s="229"/>
      <c r="GA56" s="229"/>
      <c r="GB56" s="229"/>
      <c r="GC56" s="229"/>
      <c r="GD56" s="229"/>
    </row>
    <row r="57" spans="1:186" s="368" customFormat="1">
      <c r="A57" s="285" t="s">
        <v>83</v>
      </c>
      <c r="B57" s="291" t="s">
        <v>84</v>
      </c>
      <c r="C57" s="285" t="s">
        <v>85</v>
      </c>
      <c r="D57" s="382" t="s">
        <v>3123</v>
      </c>
      <c r="E57" s="291" t="s">
        <v>86</v>
      </c>
      <c r="F57" s="382">
        <v>54</v>
      </c>
      <c r="G57" s="381" t="s">
        <v>212</v>
      </c>
      <c r="H57" s="381" t="s">
        <v>213</v>
      </c>
      <c r="I57" s="382" t="s">
        <v>184</v>
      </c>
      <c r="J57" s="381" t="s">
        <v>185</v>
      </c>
      <c r="K57" s="382" t="s">
        <v>113</v>
      </c>
      <c r="L57" s="381" t="s">
        <v>163</v>
      </c>
      <c r="M57" s="381" t="s">
        <v>3124</v>
      </c>
      <c r="N57" s="372">
        <v>1</v>
      </c>
      <c r="O57" s="373">
        <v>75</v>
      </c>
      <c r="P57" s="373">
        <v>200</v>
      </c>
      <c r="Q57" s="373">
        <v>217</v>
      </c>
      <c r="R57" s="373">
        <v>276</v>
      </c>
      <c r="S57" s="374">
        <v>187</v>
      </c>
      <c r="T57" s="374">
        <v>203</v>
      </c>
      <c r="U57" s="374">
        <v>259</v>
      </c>
      <c r="V57" s="374">
        <v>253</v>
      </c>
      <c r="W57" s="373">
        <v>17</v>
      </c>
      <c r="X57" s="373">
        <v>66</v>
      </c>
      <c r="Y57" s="373">
        <v>72</v>
      </c>
      <c r="Z57" s="373">
        <v>91</v>
      </c>
      <c r="AA57" s="374">
        <v>58</v>
      </c>
      <c r="AB57" s="374">
        <v>63</v>
      </c>
      <c r="AC57" s="374">
        <v>80</v>
      </c>
      <c r="AD57" s="374">
        <v>78</v>
      </c>
      <c r="AE57" s="373">
        <v>1</v>
      </c>
      <c r="AF57" s="373">
        <v>1</v>
      </c>
      <c r="AG57" s="373">
        <v>1</v>
      </c>
      <c r="AH57" s="373">
        <v>1</v>
      </c>
      <c r="AI57" s="374">
        <v>3</v>
      </c>
      <c r="AJ57" s="374">
        <v>3</v>
      </c>
      <c r="AK57" s="374">
        <v>2</v>
      </c>
      <c r="AL57" s="374">
        <v>2</v>
      </c>
      <c r="AM57" s="222">
        <v>57</v>
      </c>
      <c r="AN57" s="222">
        <v>134</v>
      </c>
      <c r="AO57" s="222">
        <v>146</v>
      </c>
      <c r="AP57" s="222">
        <v>185</v>
      </c>
      <c r="AQ57" s="218">
        <v>130</v>
      </c>
      <c r="AR57" s="218">
        <v>141</v>
      </c>
      <c r="AS57" s="218">
        <v>179</v>
      </c>
      <c r="AT57" s="218">
        <v>174</v>
      </c>
      <c r="AU57" s="222">
        <v>1</v>
      </c>
      <c r="AV57" s="222">
        <v>2</v>
      </c>
      <c r="AW57" s="222">
        <v>2</v>
      </c>
      <c r="AX57" s="222">
        <v>2</v>
      </c>
      <c r="AY57" s="218">
        <v>2</v>
      </c>
      <c r="AZ57" s="218">
        <v>2</v>
      </c>
      <c r="BA57" s="218">
        <v>2</v>
      </c>
      <c r="BB57" s="218">
        <v>2</v>
      </c>
      <c r="BC57" s="222">
        <f t="shared" si="7"/>
        <v>56</v>
      </c>
      <c r="BD57" s="222">
        <f t="shared" si="7"/>
        <v>132</v>
      </c>
      <c r="BE57" s="222">
        <f t="shared" si="7"/>
        <v>144</v>
      </c>
      <c r="BF57" s="222">
        <f t="shared" si="32"/>
        <v>183</v>
      </c>
      <c r="BG57" s="218">
        <f t="shared" si="32"/>
        <v>128</v>
      </c>
      <c r="BH57" s="218">
        <f t="shared" si="32"/>
        <v>139</v>
      </c>
      <c r="BI57" s="218">
        <f t="shared" si="32"/>
        <v>177</v>
      </c>
      <c r="BJ57" s="218">
        <f t="shared" si="32"/>
        <v>171</v>
      </c>
      <c r="BK57" s="222">
        <f t="shared" si="31"/>
        <v>0</v>
      </c>
      <c r="BL57" s="222">
        <f t="shared" si="31"/>
        <v>0</v>
      </c>
      <c r="BM57" s="222">
        <f t="shared" si="31"/>
        <v>0</v>
      </c>
      <c r="BN57" s="222">
        <f t="shared" si="31"/>
        <v>0</v>
      </c>
      <c r="BO57" s="218">
        <f t="shared" si="31"/>
        <v>0</v>
      </c>
      <c r="BP57" s="218">
        <f t="shared" si="31"/>
        <v>0</v>
      </c>
      <c r="BQ57" s="218">
        <f t="shared" si="31"/>
        <v>0</v>
      </c>
      <c r="BR57" s="218">
        <f t="shared" si="30"/>
        <v>1</v>
      </c>
      <c r="BS57" s="222">
        <v>0</v>
      </c>
      <c r="BT57" s="222">
        <v>0</v>
      </c>
      <c r="BU57" s="222">
        <v>0</v>
      </c>
      <c r="BV57" s="222">
        <v>0</v>
      </c>
      <c r="BW57" s="218">
        <v>0</v>
      </c>
      <c r="BX57" s="218">
        <v>0</v>
      </c>
      <c r="BY57" s="218">
        <v>0</v>
      </c>
      <c r="BZ57" s="218">
        <v>1</v>
      </c>
      <c r="CA57" s="222">
        <v>0</v>
      </c>
      <c r="CB57" s="222">
        <f>IFERROR(VLOOKUP($G57,[12]ITEM!$B$2:$AC$939,26,0),0)</f>
        <v>0</v>
      </c>
      <c r="CC57" s="222">
        <f>IFERROR(VLOOKUP($G57,[12]ITEM!$B$2:$AC$939,27,0),0)</f>
        <v>0</v>
      </c>
      <c r="CD57" s="222">
        <f>IFERROR(VLOOKUP($G57,[12]ITEM!$B$2:$AC$939,28,0),0)</f>
        <v>0</v>
      </c>
      <c r="CE57" s="218">
        <v>0</v>
      </c>
      <c r="CF57" s="218">
        <v>0</v>
      </c>
      <c r="CG57" s="218">
        <v>0</v>
      </c>
      <c r="CH57" s="218">
        <v>0</v>
      </c>
      <c r="CI57" s="375"/>
      <c r="CJ57" s="222">
        <f t="shared" si="29"/>
        <v>57</v>
      </c>
      <c r="CK57" s="222">
        <f t="shared" si="29"/>
        <v>104</v>
      </c>
      <c r="CL57" s="222">
        <f t="shared" si="28"/>
        <v>101</v>
      </c>
      <c r="CM57" s="222">
        <f t="shared" si="28"/>
        <v>120</v>
      </c>
      <c r="CN57" s="218">
        <f t="shared" si="28"/>
        <v>128</v>
      </c>
      <c r="CO57" s="218">
        <f t="shared" si="28"/>
        <v>116.70420637185291</v>
      </c>
      <c r="CP57" s="218">
        <f t="shared" si="28"/>
        <v>129.60028905481485</v>
      </c>
      <c r="CQ57" s="218">
        <f t="shared" si="28"/>
        <v>132.94185432484241</v>
      </c>
      <c r="CR57" s="222">
        <v>21</v>
      </c>
      <c r="CS57" s="222">
        <v>47</v>
      </c>
      <c r="CT57" s="222">
        <v>51</v>
      </c>
      <c r="CU57" s="222">
        <v>65</v>
      </c>
      <c r="CV57" s="218">
        <f t="shared" si="8"/>
        <v>20</v>
      </c>
      <c r="CW57" s="218">
        <f>CV57*(1+('[13]GROWTH (YoY)'!AR57/100))</f>
        <v>21.704206371852912</v>
      </c>
      <c r="CX57" s="218">
        <f>CW57*(1+('[13]GROWTH (YoY)'!AS57/100))</f>
        <v>27.600289054814855</v>
      </c>
      <c r="CY57" s="218">
        <f>CX57*(1+('[13]GROWTH (YoY)'!AT57/100))</f>
        <v>26.941854324842399</v>
      </c>
      <c r="CZ57" s="222">
        <v>35</v>
      </c>
      <c r="DA57" s="222">
        <v>56</v>
      </c>
      <c r="DB57" s="222">
        <v>49</v>
      </c>
      <c r="DC57" s="222">
        <v>54</v>
      </c>
      <c r="DD57" s="218">
        <v>107</v>
      </c>
      <c r="DE57" s="218">
        <v>94</v>
      </c>
      <c r="DF57" s="218">
        <v>101</v>
      </c>
      <c r="DG57" s="218">
        <v>105</v>
      </c>
      <c r="DH57" s="222">
        <v>1</v>
      </c>
      <c r="DI57" s="222">
        <v>1</v>
      </c>
      <c r="DJ57" s="222">
        <v>1</v>
      </c>
      <c r="DK57" s="222">
        <v>1</v>
      </c>
      <c r="DL57" s="218">
        <v>1</v>
      </c>
      <c r="DM57" s="218">
        <v>1</v>
      </c>
      <c r="DN57" s="218">
        <v>1</v>
      </c>
      <c r="DO57" s="218">
        <v>1</v>
      </c>
      <c r="DP57" s="383">
        <f t="shared" si="35"/>
        <v>-1</v>
      </c>
      <c r="DQ57" s="222">
        <f t="shared" si="34"/>
        <v>28</v>
      </c>
      <c r="DR57" s="222">
        <f t="shared" si="34"/>
        <v>43</v>
      </c>
      <c r="DS57" s="222">
        <f t="shared" si="34"/>
        <v>63</v>
      </c>
      <c r="DT57" s="218">
        <f t="shared" si="34"/>
        <v>0</v>
      </c>
      <c r="DU57" s="218">
        <f t="shared" si="34"/>
        <v>22.295793628147095</v>
      </c>
      <c r="DV57" s="218">
        <f t="shared" si="34"/>
        <v>47.399710945185149</v>
      </c>
      <c r="DW57" s="218">
        <f t="shared" si="34"/>
        <v>38.05814567515759</v>
      </c>
      <c r="DX57" s="384">
        <f t="shared" si="33"/>
        <v>0.22666666666666666</v>
      </c>
      <c r="DY57" s="384">
        <f t="shared" si="33"/>
        <v>0.33</v>
      </c>
      <c r="DZ57" s="384">
        <f t="shared" si="33"/>
        <v>0.33179723502304148</v>
      </c>
      <c r="EA57" s="384">
        <f t="shared" si="33"/>
        <v>0.32971014492753625</v>
      </c>
      <c r="EB57" s="385">
        <f t="shared" si="33"/>
        <v>0.31016042780748665</v>
      </c>
      <c r="EC57" s="385">
        <f t="shared" si="33"/>
        <v>0.31034482758620691</v>
      </c>
      <c r="ED57" s="385">
        <f t="shared" si="33"/>
        <v>0.30888030888030887</v>
      </c>
      <c r="EE57" s="385">
        <f t="shared" si="33"/>
        <v>0.30830039525691699</v>
      </c>
      <c r="EG57" s="222">
        <v>2</v>
      </c>
      <c r="EH57" s="222">
        <v>1</v>
      </c>
      <c r="EI57" s="222">
        <v>1</v>
      </c>
      <c r="EJ57" s="222">
        <v>1</v>
      </c>
      <c r="EK57" s="222">
        <v>1</v>
      </c>
      <c r="EL57" s="222">
        <v>86</v>
      </c>
      <c r="EM57" s="222">
        <v>70</v>
      </c>
      <c r="EN57" s="386">
        <f t="shared" si="10"/>
        <v>0.5</v>
      </c>
      <c r="EO57" s="222">
        <f t="shared" si="11"/>
        <v>100</v>
      </c>
      <c r="EP57" s="386">
        <f t="shared" si="12"/>
        <v>0.5</v>
      </c>
      <c r="EQ57" s="222">
        <f t="shared" si="13"/>
        <v>11627.906976744185</v>
      </c>
      <c r="ER57" s="222">
        <f t="shared" si="14"/>
        <v>1190.4761904761906</v>
      </c>
      <c r="ES57" s="292"/>
      <c r="ET57" s="218">
        <v>7</v>
      </c>
      <c r="EU57" s="218">
        <v>3</v>
      </c>
      <c r="EV57" s="218">
        <v>4</v>
      </c>
      <c r="EW57" s="218">
        <v>2</v>
      </c>
      <c r="EX57" s="218">
        <v>26</v>
      </c>
      <c r="EY57" s="218">
        <v>177</v>
      </c>
      <c r="EZ57" s="218">
        <v>153</v>
      </c>
      <c r="FA57" s="387">
        <f t="shared" si="23"/>
        <v>0.42857142857142855</v>
      </c>
      <c r="FB57" s="221">
        <f t="shared" si="24"/>
        <v>50</v>
      </c>
      <c r="FC57" s="387">
        <f t="shared" si="25"/>
        <v>3.7142857142857144</v>
      </c>
      <c r="FD57" s="218">
        <f t="shared" si="26"/>
        <v>146892.65536723164</v>
      </c>
      <c r="FE57" s="218">
        <f t="shared" si="27"/>
        <v>1089.3246187363834</v>
      </c>
      <c r="FF57" s="218">
        <v>98</v>
      </c>
      <c r="FG57" s="221">
        <f t="shared" si="20"/>
        <v>1.0204081632653061</v>
      </c>
      <c r="FH57" s="218">
        <v>1</v>
      </c>
      <c r="FI57" s="218">
        <v>98</v>
      </c>
      <c r="FJ57" s="218">
        <v>0</v>
      </c>
      <c r="FK57" s="218">
        <f t="shared" si="5"/>
        <v>97</v>
      </c>
      <c r="FL57" s="218">
        <v>6</v>
      </c>
      <c r="FM57" s="218">
        <f t="shared" si="6"/>
        <v>91</v>
      </c>
      <c r="FZ57" s="229"/>
      <c r="GA57" s="229"/>
      <c r="GB57" s="229"/>
      <c r="GC57" s="229"/>
      <c r="GD57" s="229"/>
    </row>
    <row r="58" spans="1:186" s="368" customFormat="1">
      <c r="A58" s="285" t="s">
        <v>83</v>
      </c>
      <c r="B58" s="291" t="s">
        <v>84</v>
      </c>
      <c r="C58" s="285" t="s">
        <v>85</v>
      </c>
      <c r="D58" s="382" t="s">
        <v>3123</v>
      </c>
      <c r="E58" s="291" t="s">
        <v>86</v>
      </c>
      <c r="F58" s="382">
        <v>55</v>
      </c>
      <c r="G58" s="381" t="s">
        <v>214</v>
      </c>
      <c r="H58" s="381" t="s">
        <v>215</v>
      </c>
      <c r="I58" s="382" t="s">
        <v>184</v>
      </c>
      <c r="J58" s="381" t="s">
        <v>185</v>
      </c>
      <c r="K58" s="382" t="s">
        <v>113</v>
      </c>
      <c r="L58" s="381" t="s">
        <v>163</v>
      </c>
      <c r="M58" s="381" t="s">
        <v>3124</v>
      </c>
      <c r="N58" s="372">
        <v>1</v>
      </c>
      <c r="O58" s="373"/>
      <c r="P58" s="373">
        <v>0</v>
      </c>
      <c r="Q58" s="373">
        <v>0</v>
      </c>
      <c r="R58" s="373">
        <v>0</v>
      </c>
      <c r="S58" s="374">
        <v>0</v>
      </c>
      <c r="T58" s="374">
        <v>0</v>
      </c>
      <c r="U58" s="374">
        <v>0</v>
      </c>
      <c r="V58" s="374">
        <v>0</v>
      </c>
      <c r="W58" s="373"/>
      <c r="X58" s="373">
        <v>0</v>
      </c>
      <c r="Y58" s="373">
        <v>0</v>
      </c>
      <c r="Z58" s="373">
        <v>0</v>
      </c>
      <c r="AA58" s="374">
        <v>0</v>
      </c>
      <c r="AB58" s="374">
        <v>0</v>
      </c>
      <c r="AC58" s="374">
        <v>0</v>
      </c>
      <c r="AD58" s="374">
        <v>0</v>
      </c>
      <c r="AE58" s="373">
        <v>0</v>
      </c>
      <c r="AF58" s="373">
        <v>0</v>
      </c>
      <c r="AG58" s="373">
        <v>0</v>
      </c>
      <c r="AH58" s="373">
        <v>0</v>
      </c>
      <c r="AI58" s="374">
        <v>0</v>
      </c>
      <c r="AJ58" s="374">
        <v>0</v>
      </c>
      <c r="AK58" s="374">
        <v>0</v>
      </c>
      <c r="AL58" s="374">
        <v>0</v>
      </c>
      <c r="AM58" s="222">
        <v>0</v>
      </c>
      <c r="AN58" s="222">
        <v>0</v>
      </c>
      <c r="AO58" s="222">
        <v>0</v>
      </c>
      <c r="AP58" s="222">
        <v>0</v>
      </c>
      <c r="AQ58" s="218">
        <v>0</v>
      </c>
      <c r="AR58" s="218">
        <v>0</v>
      </c>
      <c r="AS58" s="218">
        <v>0</v>
      </c>
      <c r="AT58" s="218">
        <v>0</v>
      </c>
      <c r="AU58" s="222">
        <v>0</v>
      </c>
      <c r="AV58" s="222">
        <v>0</v>
      </c>
      <c r="AW58" s="222">
        <v>0</v>
      </c>
      <c r="AX58" s="222">
        <v>0</v>
      </c>
      <c r="AY58" s="218">
        <v>0</v>
      </c>
      <c r="AZ58" s="218">
        <v>0</v>
      </c>
      <c r="BA58" s="218">
        <v>0</v>
      </c>
      <c r="BB58" s="218"/>
      <c r="BC58" s="222">
        <f t="shared" si="7"/>
        <v>0</v>
      </c>
      <c r="BD58" s="222">
        <f t="shared" si="7"/>
        <v>0</v>
      </c>
      <c r="BE58" s="222">
        <f t="shared" si="7"/>
        <v>0</v>
      </c>
      <c r="BF58" s="222">
        <f t="shared" si="32"/>
        <v>0</v>
      </c>
      <c r="BG58" s="218">
        <f t="shared" si="32"/>
        <v>0</v>
      </c>
      <c r="BH58" s="218">
        <f t="shared" si="32"/>
        <v>0</v>
      </c>
      <c r="BI58" s="218">
        <f t="shared" si="32"/>
        <v>0</v>
      </c>
      <c r="BJ58" s="218">
        <f t="shared" si="32"/>
        <v>0</v>
      </c>
      <c r="BK58" s="222">
        <f t="shared" si="31"/>
        <v>0</v>
      </c>
      <c r="BL58" s="222">
        <f t="shared" si="31"/>
        <v>0</v>
      </c>
      <c r="BM58" s="222">
        <f t="shared" si="31"/>
        <v>0</v>
      </c>
      <c r="BN58" s="222">
        <f t="shared" si="31"/>
        <v>0</v>
      </c>
      <c r="BO58" s="218">
        <f t="shared" si="31"/>
        <v>0</v>
      </c>
      <c r="BP58" s="218">
        <f t="shared" si="31"/>
        <v>0</v>
      </c>
      <c r="BQ58" s="218">
        <f t="shared" si="31"/>
        <v>0</v>
      </c>
      <c r="BR58" s="218">
        <f t="shared" si="30"/>
        <v>0</v>
      </c>
      <c r="BS58" s="222">
        <v>0</v>
      </c>
      <c r="BT58" s="222">
        <v>0</v>
      </c>
      <c r="BU58" s="222">
        <v>0</v>
      </c>
      <c r="BV58" s="222">
        <v>0</v>
      </c>
      <c r="BW58" s="218">
        <v>0</v>
      </c>
      <c r="BX58" s="218">
        <v>0</v>
      </c>
      <c r="BY58" s="218">
        <v>0</v>
      </c>
      <c r="BZ58" s="218">
        <v>0</v>
      </c>
      <c r="CA58" s="222">
        <v>0</v>
      </c>
      <c r="CB58" s="222">
        <f>IFERROR(VLOOKUP($G58,[12]ITEM!$B$2:$AC$939,26,0),0)</f>
        <v>0</v>
      </c>
      <c r="CC58" s="222">
        <f>IFERROR(VLOOKUP($G58,[12]ITEM!$B$2:$AC$939,27,0),0)</f>
        <v>0</v>
      </c>
      <c r="CD58" s="222">
        <f>IFERROR(VLOOKUP($G58,[12]ITEM!$B$2:$AC$939,28,0),0)</f>
        <v>0</v>
      </c>
      <c r="CE58" s="218">
        <v>0</v>
      </c>
      <c r="CF58" s="218">
        <v>0</v>
      </c>
      <c r="CG58" s="218">
        <v>0</v>
      </c>
      <c r="CH58" s="218">
        <v>0</v>
      </c>
      <c r="CI58" s="375"/>
      <c r="CJ58" s="222">
        <f t="shared" si="29"/>
        <v>0</v>
      </c>
      <c r="CK58" s="222">
        <f t="shared" si="29"/>
        <v>0</v>
      </c>
      <c r="CL58" s="222">
        <f t="shared" si="28"/>
        <v>0</v>
      </c>
      <c r="CM58" s="222">
        <f t="shared" si="28"/>
        <v>0</v>
      </c>
      <c r="CN58" s="218">
        <f t="shared" si="28"/>
        <v>0</v>
      </c>
      <c r="CO58" s="218">
        <f t="shared" si="28"/>
        <v>0</v>
      </c>
      <c r="CP58" s="218">
        <f t="shared" si="28"/>
        <v>0</v>
      </c>
      <c r="CQ58" s="218">
        <f t="shared" si="28"/>
        <v>0</v>
      </c>
      <c r="CR58" s="222">
        <v>0</v>
      </c>
      <c r="CS58" s="222"/>
      <c r="CT58" s="222"/>
      <c r="CU58" s="222"/>
      <c r="CV58" s="218">
        <f t="shared" si="8"/>
        <v>0</v>
      </c>
      <c r="CW58" s="218">
        <f>CV58*(1+('[13]GROWTH (YoY)'!AR58/100))</f>
        <v>0</v>
      </c>
      <c r="CX58" s="218">
        <f>CW58*(1+('[13]GROWTH (YoY)'!AS58/100))</f>
        <v>0</v>
      </c>
      <c r="CY58" s="218">
        <f>CX58*(1+('[13]GROWTH (YoY)'!AT58/100))</f>
        <v>0</v>
      </c>
      <c r="CZ58" s="222">
        <v>0</v>
      </c>
      <c r="DA58" s="222">
        <v>0</v>
      </c>
      <c r="DB58" s="222">
        <v>0</v>
      </c>
      <c r="DC58" s="222">
        <v>0</v>
      </c>
      <c r="DD58" s="218">
        <v>0</v>
      </c>
      <c r="DE58" s="218">
        <v>0</v>
      </c>
      <c r="DF58" s="218">
        <v>0</v>
      </c>
      <c r="DG58" s="218">
        <v>0</v>
      </c>
      <c r="DH58" s="222">
        <v>0</v>
      </c>
      <c r="DI58" s="222">
        <v>0</v>
      </c>
      <c r="DJ58" s="222">
        <v>0</v>
      </c>
      <c r="DK58" s="222">
        <v>0</v>
      </c>
      <c r="DL58" s="218">
        <v>0</v>
      </c>
      <c r="DM58" s="218">
        <v>0</v>
      </c>
      <c r="DN58" s="218">
        <v>0</v>
      </c>
      <c r="DO58" s="218">
        <v>0</v>
      </c>
      <c r="DP58" s="383">
        <f t="shared" si="35"/>
        <v>0</v>
      </c>
      <c r="DQ58" s="222">
        <f t="shared" si="34"/>
        <v>0</v>
      </c>
      <c r="DR58" s="222">
        <f t="shared" si="34"/>
        <v>0</v>
      </c>
      <c r="DS58" s="222">
        <f t="shared" si="34"/>
        <v>0</v>
      </c>
      <c r="DT58" s="218">
        <f t="shared" si="34"/>
        <v>0</v>
      </c>
      <c r="DU58" s="218">
        <f t="shared" si="34"/>
        <v>0</v>
      </c>
      <c r="DV58" s="218">
        <f t="shared" si="34"/>
        <v>0</v>
      </c>
      <c r="DW58" s="218">
        <f t="shared" si="34"/>
        <v>0</v>
      </c>
      <c r="DX58" s="384">
        <f t="shared" si="33"/>
        <v>0</v>
      </c>
      <c r="DY58" s="384">
        <f t="shared" si="33"/>
        <v>0</v>
      </c>
      <c r="DZ58" s="384">
        <f t="shared" si="33"/>
        <v>0</v>
      </c>
      <c r="EA58" s="384">
        <f t="shared" si="33"/>
        <v>0</v>
      </c>
      <c r="EB58" s="385">
        <f t="shared" si="33"/>
        <v>0</v>
      </c>
      <c r="EC58" s="385">
        <f t="shared" si="33"/>
        <v>0</v>
      </c>
      <c r="ED58" s="385">
        <f t="shared" si="33"/>
        <v>0</v>
      </c>
      <c r="EE58" s="385">
        <f t="shared" si="33"/>
        <v>0</v>
      </c>
      <c r="EG58" s="222">
        <v>0</v>
      </c>
      <c r="EH58" s="222">
        <v>0</v>
      </c>
      <c r="EI58" s="222">
        <v>0</v>
      </c>
      <c r="EJ58" s="222">
        <v>0</v>
      </c>
      <c r="EK58" s="222">
        <v>0</v>
      </c>
      <c r="EL58" s="222">
        <v>0</v>
      </c>
      <c r="EM58" s="222">
        <v>0</v>
      </c>
      <c r="EN58" s="386">
        <f t="shared" si="10"/>
        <v>0</v>
      </c>
      <c r="EO58" s="222">
        <f t="shared" si="11"/>
        <v>0</v>
      </c>
      <c r="EP58" s="386">
        <f t="shared" si="12"/>
        <v>0</v>
      </c>
      <c r="EQ58" s="222">
        <f t="shared" si="13"/>
        <v>0</v>
      </c>
      <c r="ER58" s="222">
        <f t="shared" si="14"/>
        <v>0</v>
      </c>
      <c r="ES58" s="292"/>
      <c r="ET58" s="218">
        <v>0</v>
      </c>
      <c r="EU58" s="218">
        <v>0</v>
      </c>
      <c r="EV58" s="218">
        <v>0</v>
      </c>
      <c r="EW58" s="218">
        <v>0</v>
      </c>
      <c r="EX58" s="218">
        <v>0</v>
      </c>
      <c r="EY58" s="218">
        <v>1</v>
      </c>
      <c r="EZ58" s="218">
        <v>1</v>
      </c>
      <c r="FA58" s="387">
        <f t="shared" si="23"/>
        <v>0</v>
      </c>
      <c r="FB58" s="221">
        <f t="shared" si="24"/>
        <v>0</v>
      </c>
      <c r="FC58" s="387">
        <f t="shared" si="25"/>
        <v>0</v>
      </c>
      <c r="FD58" s="218">
        <f t="shared" si="26"/>
        <v>0</v>
      </c>
      <c r="FE58" s="218">
        <f t="shared" si="27"/>
        <v>0</v>
      </c>
      <c r="FF58" s="218">
        <v>0</v>
      </c>
      <c r="FG58" s="221">
        <f t="shared" si="20"/>
        <v>0</v>
      </c>
      <c r="FH58" s="218">
        <v>0</v>
      </c>
      <c r="FI58" s="218">
        <v>0</v>
      </c>
      <c r="FJ58" s="218">
        <v>0</v>
      </c>
      <c r="FK58" s="218">
        <f t="shared" si="5"/>
        <v>0</v>
      </c>
      <c r="FL58" s="218">
        <v>0</v>
      </c>
      <c r="FM58" s="218">
        <f t="shared" si="6"/>
        <v>0</v>
      </c>
      <c r="FZ58" s="229"/>
      <c r="GA58" s="229"/>
      <c r="GB58" s="229"/>
      <c r="GC58" s="229"/>
      <c r="GD58" s="229"/>
    </row>
    <row r="59" spans="1:186" s="368" customFormat="1">
      <c r="A59" s="285" t="s">
        <v>83</v>
      </c>
      <c r="B59" s="291" t="s">
        <v>84</v>
      </c>
      <c r="C59" s="285" t="s">
        <v>85</v>
      </c>
      <c r="D59" s="382" t="s">
        <v>3123</v>
      </c>
      <c r="E59" s="291" t="s">
        <v>86</v>
      </c>
      <c r="F59" s="382">
        <v>56</v>
      </c>
      <c r="G59" s="381" t="s">
        <v>216</v>
      </c>
      <c r="H59" s="381" t="s">
        <v>217</v>
      </c>
      <c r="I59" s="382" t="s">
        <v>184</v>
      </c>
      <c r="J59" s="381" t="s">
        <v>185</v>
      </c>
      <c r="K59" s="382" t="s">
        <v>113</v>
      </c>
      <c r="L59" s="381" t="s">
        <v>163</v>
      </c>
      <c r="M59" s="381" t="s">
        <v>3124</v>
      </c>
      <c r="N59" s="372">
        <v>1</v>
      </c>
      <c r="O59" s="373"/>
      <c r="P59" s="373">
        <v>0</v>
      </c>
      <c r="Q59" s="373">
        <v>0</v>
      </c>
      <c r="R59" s="373">
        <v>0</v>
      </c>
      <c r="S59" s="374">
        <v>0</v>
      </c>
      <c r="T59" s="374">
        <v>0</v>
      </c>
      <c r="U59" s="374">
        <v>0</v>
      </c>
      <c r="V59" s="374">
        <v>0</v>
      </c>
      <c r="W59" s="373"/>
      <c r="X59" s="373">
        <v>0</v>
      </c>
      <c r="Y59" s="373">
        <v>0</v>
      </c>
      <c r="Z59" s="373">
        <v>0</v>
      </c>
      <c r="AA59" s="374">
        <v>0</v>
      </c>
      <c r="AB59" s="374">
        <v>0</v>
      </c>
      <c r="AC59" s="374">
        <v>0</v>
      </c>
      <c r="AD59" s="374">
        <v>0</v>
      </c>
      <c r="AE59" s="373">
        <v>0</v>
      </c>
      <c r="AF59" s="373">
        <v>0</v>
      </c>
      <c r="AG59" s="373">
        <v>0</v>
      </c>
      <c r="AH59" s="373">
        <v>0</v>
      </c>
      <c r="AI59" s="374">
        <v>0</v>
      </c>
      <c r="AJ59" s="374">
        <v>0</v>
      </c>
      <c r="AK59" s="374">
        <v>0</v>
      </c>
      <c r="AL59" s="374">
        <v>0</v>
      </c>
      <c r="AM59" s="222">
        <v>0</v>
      </c>
      <c r="AN59" s="222">
        <v>0</v>
      </c>
      <c r="AO59" s="222">
        <v>0</v>
      </c>
      <c r="AP59" s="222">
        <v>0</v>
      </c>
      <c r="AQ59" s="218">
        <v>0</v>
      </c>
      <c r="AR59" s="218">
        <v>0</v>
      </c>
      <c r="AS59" s="218">
        <v>0</v>
      </c>
      <c r="AT59" s="218">
        <v>0</v>
      </c>
      <c r="AU59" s="222">
        <v>0</v>
      </c>
      <c r="AV59" s="222">
        <v>0</v>
      </c>
      <c r="AW59" s="222">
        <v>0</v>
      </c>
      <c r="AX59" s="222">
        <v>0</v>
      </c>
      <c r="AY59" s="218">
        <v>0</v>
      </c>
      <c r="AZ59" s="218">
        <v>0</v>
      </c>
      <c r="BA59" s="218">
        <v>0</v>
      </c>
      <c r="BB59" s="218"/>
      <c r="BC59" s="222">
        <f t="shared" si="7"/>
        <v>0</v>
      </c>
      <c r="BD59" s="222">
        <f t="shared" si="7"/>
        <v>0</v>
      </c>
      <c r="BE59" s="222">
        <f t="shared" si="7"/>
        <v>0</v>
      </c>
      <c r="BF59" s="222">
        <f t="shared" si="32"/>
        <v>0</v>
      </c>
      <c r="BG59" s="218">
        <f t="shared" si="32"/>
        <v>0</v>
      </c>
      <c r="BH59" s="218">
        <f t="shared" si="32"/>
        <v>0</v>
      </c>
      <c r="BI59" s="218">
        <f t="shared" si="32"/>
        <v>0</v>
      </c>
      <c r="BJ59" s="218">
        <f t="shared" si="32"/>
        <v>0</v>
      </c>
      <c r="BK59" s="222">
        <f t="shared" si="31"/>
        <v>0</v>
      </c>
      <c r="BL59" s="222">
        <f t="shared" si="31"/>
        <v>0</v>
      </c>
      <c r="BM59" s="222">
        <f t="shared" si="31"/>
        <v>0</v>
      </c>
      <c r="BN59" s="222">
        <f t="shared" si="31"/>
        <v>0</v>
      </c>
      <c r="BO59" s="218">
        <f t="shared" si="31"/>
        <v>0</v>
      </c>
      <c r="BP59" s="218">
        <f t="shared" si="31"/>
        <v>0</v>
      </c>
      <c r="BQ59" s="218">
        <f t="shared" si="31"/>
        <v>0</v>
      </c>
      <c r="BR59" s="218">
        <f t="shared" si="30"/>
        <v>0</v>
      </c>
      <c r="BS59" s="222">
        <v>0</v>
      </c>
      <c r="BT59" s="222">
        <v>0</v>
      </c>
      <c r="BU59" s="222">
        <v>0</v>
      </c>
      <c r="BV59" s="222">
        <v>0</v>
      </c>
      <c r="BW59" s="218">
        <v>0</v>
      </c>
      <c r="BX59" s="218">
        <v>0</v>
      </c>
      <c r="BY59" s="218">
        <v>0</v>
      </c>
      <c r="BZ59" s="218">
        <v>0</v>
      </c>
      <c r="CA59" s="222">
        <v>0</v>
      </c>
      <c r="CB59" s="222">
        <f>IFERROR(VLOOKUP($G59,[12]ITEM!$B$2:$AC$939,26,0),0)</f>
        <v>0</v>
      </c>
      <c r="CC59" s="222">
        <f>IFERROR(VLOOKUP($G59,[12]ITEM!$B$2:$AC$939,27,0),0)</f>
        <v>0</v>
      </c>
      <c r="CD59" s="222">
        <f>IFERROR(VLOOKUP($G59,[12]ITEM!$B$2:$AC$939,28,0),0)</f>
        <v>0</v>
      </c>
      <c r="CE59" s="218">
        <v>0</v>
      </c>
      <c r="CF59" s="218">
        <v>0</v>
      </c>
      <c r="CG59" s="218">
        <v>0</v>
      </c>
      <c r="CH59" s="218">
        <v>0</v>
      </c>
      <c r="CI59" s="375"/>
      <c r="CJ59" s="222">
        <f t="shared" si="29"/>
        <v>0</v>
      </c>
      <c r="CK59" s="222">
        <f t="shared" si="29"/>
        <v>0</v>
      </c>
      <c r="CL59" s="222">
        <f t="shared" si="28"/>
        <v>0</v>
      </c>
      <c r="CM59" s="222">
        <f t="shared" si="28"/>
        <v>0</v>
      </c>
      <c r="CN59" s="218">
        <f t="shared" si="28"/>
        <v>0</v>
      </c>
      <c r="CO59" s="218">
        <f t="shared" si="28"/>
        <v>0</v>
      </c>
      <c r="CP59" s="218">
        <f t="shared" si="28"/>
        <v>0</v>
      </c>
      <c r="CQ59" s="218">
        <f t="shared" si="28"/>
        <v>0</v>
      </c>
      <c r="CR59" s="222">
        <v>0</v>
      </c>
      <c r="CS59" s="222"/>
      <c r="CT59" s="222"/>
      <c r="CU59" s="222"/>
      <c r="CV59" s="218">
        <f t="shared" si="8"/>
        <v>0</v>
      </c>
      <c r="CW59" s="218">
        <f>CV59*(1+('[13]GROWTH (YoY)'!AR59/100))</f>
        <v>0</v>
      </c>
      <c r="CX59" s="218">
        <f>CW59*(1+('[13]GROWTH (YoY)'!AS59/100))</f>
        <v>0</v>
      </c>
      <c r="CY59" s="218">
        <f>CX59*(1+('[13]GROWTH (YoY)'!AT59/100))</f>
        <v>0</v>
      </c>
      <c r="CZ59" s="222">
        <v>0</v>
      </c>
      <c r="DA59" s="222">
        <v>0</v>
      </c>
      <c r="DB59" s="222">
        <v>0</v>
      </c>
      <c r="DC59" s="222">
        <v>0</v>
      </c>
      <c r="DD59" s="218">
        <v>0</v>
      </c>
      <c r="DE59" s="218">
        <v>0</v>
      </c>
      <c r="DF59" s="218">
        <v>0</v>
      </c>
      <c r="DG59" s="218">
        <v>0</v>
      </c>
      <c r="DH59" s="222">
        <v>0</v>
      </c>
      <c r="DI59" s="222">
        <v>0</v>
      </c>
      <c r="DJ59" s="222">
        <v>0</v>
      </c>
      <c r="DK59" s="222">
        <v>0</v>
      </c>
      <c r="DL59" s="218">
        <v>0</v>
      </c>
      <c r="DM59" s="218">
        <v>0</v>
      </c>
      <c r="DN59" s="218">
        <v>0</v>
      </c>
      <c r="DO59" s="218">
        <v>0</v>
      </c>
      <c r="DP59" s="383">
        <f t="shared" si="35"/>
        <v>0</v>
      </c>
      <c r="DQ59" s="222">
        <f t="shared" si="34"/>
        <v>0</v>
      </c>
      <c r="DR59" s="222">
        <f t="shared" si="34"/>
        <v>0</v>
      </c>
      <c r="DS59" s="222">
        <f t="shared" si="34"/>
        <v>0</v>
      </c>
      <c r="DT59" s="218">
        <f t="shared" si="34"/>
        <v>0</v>
      </c>
      <c r="DU59" s="218">
        <f t="shared" si="34"/>
        <v>0</v>
      </c>
      <c r="DV59" s="218">
        <f t="shared" si="34"/>
        <v>0</v>
      </c>
      <c r="DW59" s="218">
        <f t="shared" si="34"/>
        <v>0</v>
      </c>
      <c r="DX59" s="384">
        <f t="shared" si="33"/>
        <v>0</v>
      </c>
      <c r="DY59" s="384">
        <f t="shared" si="33"/>
        <v>0</v>
      </c>
      <c r="DZ59" s="384">
        <f t="shared" si="33"/>
        <v>0</v>
      </c>
      <c r="EA59" s="384">
        <f t="shared" si="33"/>
        <v>0</v>
      </c>
      <c r="EB59" s="385">
        <f t="shared" si="33"/>
        <v>0</v>
      </c>
      <c r="EC59" s="385">
        <f t="shared" si="33"/>
        <v>0</v>
      </c>
      <c r="ED59" s="385">
        <f t="shared" si="33"/>
        <v>0</v>
      </c>
      <c r="EE59" s="385">
        <f t="shared" si="33"/>
        <v>0</v>
      </c>
      <c r="EG59" s="222">
        <v>1</v>
      </c>
      <c r="EH59" s="222">
        <v>0</v>
      </c>
      <c r="EI59" s="222">
        <v>0</v>
      </c>
      <c r="EJ59" s="222">
        <v>0</v>
      </c>
      <c r="EK59" s="222">
        <v>1</v>
      </c>
      <c r="EL59" s="222">
        <v>24</v>
      </c>
      <c r="EM59" s="222">
        <v>19</v>
      </c>
      <c r="EN59" s="386">
        <f t="shared" si="10"/>
        <v>0</v>
      </c>
      <c r="EO59" s="222">
        <f t="shared" si="11"/>
        <v>0</v>
      </c>
      <c r="EP59" s="386">
        <f t="shared" si="12"/>
        <v>1</v>
      </c>
      <c r="EQ59" s="222">
        <f t="shared" si="13"/>
        <v>41666.666666666664</v>
      </c>
      <c r="ER59" s="222">
        <f t="shared" si="14"/>
        <v>0</v>
      </c>
      <c r="ES59" s="292"/>
      <c r="ET59" s="218">
        <v>11</v>
      </c>
      <c r="EU59" s="218">
        <v>6</v>
      </c>
      <c r="EV59" s="218">
        <v>6</v>
      </c>
      <c r="EW59" s="218">
        <v>2</v>
      </c>
      <c r="EX59" s="218">
        <v>10</v>
      </c>
      <c r="EY59" s="218">
        <v>180</v>
      </c>
      <c r="EZ59" s="218">
        <v>166</v>
      </c>
      <c r="FA59" s="387">
        <f t="shared" si="23"/>
        <v>0.54545454545454541</v>
      </c>
      <c r="FB59" s="221">
        <f t="shared" si="24"/>
        <v>33.333333333333329</v>
      </c>
      <c r="FC59" s="387">
        <f t="shared" si="25"/>
        <v>0.90909090909090906</v>
      </c>
      <c r="FD59" s="218">
        <f t="shared" si="26"/>
        <v>55555.555555555555</v>
      </c>
      <c r="FE59" s="218">
        <f t="shared" si="27"/>
        <v>1004.0160642570281</v>
      </c>
      <c r="FF59" s="218">
        <v>7</v>
      </c>
      <c r="FG59" s="221">
        <f t="shared" si="20"/>
        <v>0</v>
      </c>
      <c r="FH59" s="218">
        <v>0</v>
      </c>
      <c r="FI59" s="218">
        <v>7</v>
      </c>
      <c r="FJ59" s="218">
        <v>0</v>
      </c>
      <c r="FK59" s="218">
        <f t="shared" si="5"/>
        <v>7</v>
      </c>
      <c r="FL59" s="218">
        <v>1</v>
      </c>
      <c r="FM59" s="218">
        <f t="shared" si="6"/>
        <v>6</v>
      </c>
      <c r="FZ59" s="229"/>
      <c r="GA59" s="229"/>
      <c r="GB59" s="229"/>
      <c r="GC59" s="229"/>
      <c r="GD59" s="229"/>
    </row>
    <row r="60" spans="1:186" s="368" customFormat="1">
      <c r="A60" s="285" t="s">
        <v>83</v>
      </c>
      <c r="B60" s="291" t="s">
        <v>84</v>
      </c>
      <c r="C60" s="285" t="s">
        <v>85</v>
      </c>
      <c r="D60" s="382" t="s">
        <v>3123</v>
      </c>
      <c r="E60" s="291" t="s">
        <v>86</v>
      </c>
      <c r="F60" s="382">
        <v>57</v>
      </c>
      <c r="G60" s="381" t="s">
        <v>218</v>
      </c>
      <c r="H60" s="381" t="s">
        <v>219</v>
      </c>
      <c r="I60" s="382" t="s">
        <v>184</v>
      </c>
      <c r="J60" s="381" t="s">
        <v>185</v>
      </c>
      <c r="K60" s="382" t="s">
        <v>113</v>
      </c>
      <c r="L60" s="381" t="s">
        <v>163</v>
      </c>
      <c r="M60" s="381" t="s">
        <v>3124</v>
      </c>
      <c r="N60" s="372">
        <v>1</v>
      </c>
      <c r="O60" s="373"/>
      <c r="P60" s="373">
        <v>0</v>
      </c>
      <c r="Q60" s="373">
        <v>0</v>
      </c>
      <c r="R60" s="373">
        <v>0</v>
      </c>
      <c r="S60" s="374">
        <v>0</v>
      </c>
      <c r="T60" s="374">
        <v>0</v>
      </c>
      <c r="U60" s="374">
        <v>0</v>
      </c>
      <c r="V60" s="374">
        <v>0</v>
      </c>
      <c r="W60" s="373"/>
      <c r="X60" s="373">
        <v>0</v>
      </c>
      <c r="Y60" s="373">
        <v>0</v>
      </c>
      <c r="Z60" s="373">
        <v>0</v>
      </c>
      <c r="AA60" s="374">
        <v>0</v>
      </c>
      <c r="AB60" s="374">
        <v>0</v>
      </c>
      <c r="AC60" s="374">
        <v>0</v>
      </c>
      <c r="AD60" s="374">
        <v>0</v>
      </c>
      <c r="AE60" s="373">
        <v>0</v>
      </c>
      <c r="AF60" s="373">
        <v>0</v>
      </c>
      <c r="AG60" s="373">
        <v>0</v>
      </c>
      <c r="AH60" s="373">
        <v>0</v>
      </c>
      <c r="AI60" s="374">
        <v>0</v>
      </c>
      <c r="AJ60" s="374">
        <v>0</v>
      </c>
      <c r="AK60" s="374">
        <v>0</v>
      </c>
      <c r="AL60" s="374">
        <v>0</v>
      </c>
      <c r="AM60" s="222">
        <v>0</v>
      </c>
      <c r="AN60" s="222">
        <v>0</v>
      </c>
      <c r="AO60" s="222">
        <v>0</v>
      </c>
      <c r="AP60" s="222">
        <v>0</v>
      </c>
      <c r="AQ60" s="218">
        <v>0</v>
      </c>
      <c r="AR60" s="218">
        <v>0</v>
      </c>
      <c r="AS60" s="218">
        <v>0</v>
      </c>
      <c r="AT60" s="218">
        <v>0</v>
      </c>
      <c r="AU60" s="222">
        <v>0</v>
      </c>
      <c r="AV60" s="222">
        <v>0</v>
      </c>
      <c r="AW60" s="222">
        <v>0</v>
      </c>
      <c r="AX60" s="222">
        <v>0</v>
      </c>
      <c r="AY60" s="218">
        <v>0</v>
      </c>
      <c r="AZ60" s="218">
        <v>0</v>
      </c>
      <c r="BA60" s="218">
        <v>0</v>
      </c>
      <c r="BB60" s="218"/>
      <c r="BC60" s="222">
        <f t="shared" si="7"/>
        <v>0</v>
      </c>
      <c r="BD60" s="222">
        <f t="shared" si="7"/>
        <v>0</v>
      </c>
      <c r="BE60" s="222">
        <f t="shared" si="7"/>
        <v>0</v>
      </c>
      <c r="BF60" s="222">
        <f t="shared" si="32"/>
        <v>0</v>
      </c>
      <c r="BG60" s="218">
        <f t="shared" si="32"/>
        <v>0</v>
      </c>
      <c r="BH60" s="218">
        <f t="shared" si="32"/>
        <v>0</v>
      </c>
      <c r="BI60" s="218">
        <f t="shared" si="32"/>
        <v>0</v>
      </c>
      <c r="BJ60" s="218">
        <f t="shared" si="32"/>
        <v>0</v>
      </c>
      <c r="BK60" s="222">
        <f t="shared" si="31"/>
        <v>0</v>
      </c>
      <c r="BL60" s="222">
        <f t="shared" si="31"/>
        <v>0</v>
      </c>
      <c r="BM60" s="222">
        <f t="shared" si="31"/>
        <v>0</v>
      </c>
      <c r="BN60" s="222">
        <f t="shared" si="31"/>
        <v>0</v>
      </c>
      <c r="BO60" s="218">
        <f t="shared" si="31"/>
        <v>0</v>
      </c>
      <c r="BP60" s="218">
        <f t="shared" si="31"/>
        <v>0</v>
      </c>
      <c r="BQ60" s="218">
        <f t="shared" si="31"/>
        <v>0</v>
      </c>
      <c r="BR60" s="218">
        <f t="shared" si="30"/>
        <v>0</v>
      </c>
      <c r="BS60" s="222">
        <v>0</v>
      </c>
      <c r="BT60" s="222">
        <v>0</v>
      </c>
      <c r="BU60" s="222">
        <v>0</v>
      </c>
      <c r="BV60" s="222">
        <v>0</v>
      </c>
      <c r="BW60" s="218">
        <v>0</v>
      </c>
      <c r="BX60" s="218">
        <v>0</v>
      </c>
      <c r="BY60" s="218">
        <v>0</v>
      </c>
      <c r="BZ60" s="218">
        <v>0</v>
      </c>
      <c r="CA60" s="222">
        <v>0</v>
      </c>
      <c r="CB60" s="222">
        <f>IFERROR(VLOOKUP($G60,[12]ITEM!$B$2:$AC$939,26,0),0)</f>
        <v>0</v>
      </c>
      <c r="CC60" s="222">
        <f>IFERROR(VLOOKUP($G60,[12]ITEM!$B$2:$AC$939,27,0),0)</f>
        <v>0</v>
      </c>
      <c r="CD60" s="222">
        <f>IFERROR(VLOOKUP($G60,[12]ITEM!$B$2:$AC$939,28,0),0)</f>
        <v>0</v>
      </c>
      <c r="CE60" s="218">
        <v>0</v>
      </c>
      <c r="CF60" s="218">
        <v>0</v>
      </c>
      <c r="CG60" s="218">
        <v>0</v>
      </c>
      <c r="CH60" s="218">
        <v>0</v>
      </c>
      <c r="CI60" s="375"/>
      <c r="CJ60" s="222">
        <f t="shared" si="29"/>
        <v>0</v>
      </c>
      <c r="CK60" s="222">
        <f t="shared" si="29"/>
        <v>0</v>
      </c>
      <c r="CL60" s="222">
        <f t="shared" si="28"/>
        <v>0</v>
      </c>
      <c r="CM60" s="222">
        <f t="shared" si="28"/>
        <v>0</v>
      </c>
      <c r="CN60" s="218">
        <f t="shared" si="28"/>
        <v>0</v>
      </c>
      <c r="CO60" s="218">
        <f t="shared" si="28"/>
        <v>0</v>
      </c>
      <c r="CP60" s="218">
        <f t="shared" si="28"/>
        <v>0</v>
      </c>
      <c r="CQ60" s="218">
        <f t="shared" si="28"/>
        <v>0</v>
      </c>
      <c r="CR60" s="222">
        <v>0</v>
      </c>
      <c r="CS60" s="222"/>
      <c r="CT60" s="222"/>
      <c r="CU60" s="222"/>
      <c r="CV60" s="218">
        <f t="shared" si="8"/>
        <v>0</v>
      </c>
      <c r="CW60" s="218">
        <f>CV60*(1+('[13]GROWTH (YoY)'!AR60/100))</f>
        <v>0</v>
      </c>
      <c r="CX60" s="218">
        <f>CW60*(1+('[13]GROWTH (YoY)'!AS60/100))</f>
        <v>0</v>
      </c>
      <c r="CY60" s="218">
        <f>CX60*(1+('[13]GROWTH (YoY)'!AT60/100))</f>
        <v>0</v>
      </c>
      <c r="CZ60" s="222">
        <v>0</v>
      </c>
      <c r="DA60" s="222">
        <v>0</v>
      </c>
      <c r="DB60" s="222">
        <v>0</v>
      </c>
      <c r="DC60" s="222">
        <v>0</v>
      </c>
      <c r="DD60" s="218">
        <v>0</v>
      </c>
      <c r="DE60" s="218">
        <v>0</v>
      </c>
      <c r="DF60" s="218">
        <v>0</v>
      </c>
      <c r="DG60" s="218">
        <v>0</v>
      </c>
      <c r="DH60" s="222">
        <v>0</v>
      </c>
      <c r="DI60" s="222">
        <v>0</v>
      </c>
      <c r="DJ60" s="222">
        <v>0</v>
      </c>
      <c r="DK60" s="222">
        <v>0</v>
      </c>
      <c r="DL60" s="218">
        <v>0</v>
      </c>
      <c r="DM60" s="218">
        <v>0</v>
      </c>
      <c r="DN60" s="218">
        <v>0</v>
      </c>
      <c r="DO60" s="218">
        <v>0</v>
      </c>
      <c r="DP60" s="383">
        <f t="shared" si="35"/>
        <v>0</v>
      </c>
      <c r="DQ60" s="222">
        <f t="shared" si="34"/>
        <v>0</v>
      </c>
      <c r="DR60" s="222">
        <f t="shared" si="34"/>
        <v>0</v>
      </c>
      <c r="DS60" s="222">
        <f t="shared" si="34"/>
        <v>0</v>
      </c>
      <c r="DT60" s="218">
        <f t="shared" si="34"/>
        <v>0</v>
      </c>
      <c r="DU60" s="218">
        <f t="shared" si="34"/>
        <v>0</v>
      </c>
      <c r="DV60" s="218">
        <f t="shared" si="34"/>
        <v>0</v>
      </c>
      <c r="DW60" s="218">
        <f t="shared" si="34"/>
        <v>0</v>
      </c>
      <c r="DX60" s="384">
        <f t="shared" si="33"/>
        <v>0</v>
      </c>
      <c r="DY60" s="384">
        <f t="shared" si="33"/>
        <v>0</v>
      </c>
      <c r="DZ60" s="384">
        <f t="shared" si="33"/>
        <v>0</v>
      </c>
      <c r="EA60" s="384">
        <f t="shared" si="33"/>
        <v>0</v>
      </c>
      <c r="EB60" s="385">
        <f t="shared" si="33"/>
        <v>0</v>
      </c>
      <c r="EC60" s="385">
        <f t="shared" si="33"/>
        <v>0</v>
      </c>
      <c r="ED60" s="385">
        <f t="shared" si="33"/>
        <v>0</v>
      </c>
      <c r="EE60" s="385">
        <f t="shared" si="33"/>
        <v>0</v>
      </c>
      <c r="EG60" s="222">
        <v>0</v>
      </c>
      <c r="EH60" s="222">
        <v>0</v>
      </c>
      <c r="EI60" s="222">
        <v>0</v>
      </c>
      <c r="EJ60" s="222">
        <v>0</v>
      </c>
      <c r="EK60" s="222">
        <v>0</v>
      </c>
      <c r="EL60" s="222">
        <v>12</v>
      </c>
      <c r="EM60" s="222">
        <v>9</v>
      </c>
      <c r="EN60" s="386">
        <f t="shared" si="10"/>
        <v>0</v>
      </c>
      <c r="EO60" s="222">
        <f t="shared" si="11"/>
        <v>0</v>
      </c>
      <c r="EP60" s="386">
        <f t="shared" si="12"/>
        <v>0</v>
      </c>
      <c r="EQ60" s="222">
        <f t="shared" si="13"/>
        <v>0</v>
      </c>
      <c r="ER60" s="222">
        <f t="shared" si="14"/>
        <v>0</v>
      </c>
      <c r="ES60" s="292"/>
      <c r="ET60" s="218">
        <v>0</v>
      </c>
      <c r="EU60" s="218">
        <v>0</v>
      </c>
      <c r="EV60" s="218">
        <v>0</v>
      </c>
      <c r="EW60" s="218">
        <v>0</v>
      </c>
      <c r="EX60" s="218">
        <v>0</v>
      </c>
      <c r="EY60" s="218">
        <v>0</v>
      </c>
      <c r="EZ60" s="218">
        <v>0</v>
      </c>
      <c r="FA60" s="387">
        <f t="shared" si="23"/>
        <v>0</v>
      </c>
      <c r="FB60" s="221">
        <f t="shared" si="24"/>
        <v>0</v>
      </c>
      <c r="FC60" s="387">
        <f t="shared" si="25"/>
        <v>0</v>
      </c>
      <c r="FD60" s="218">
        <f t="shared" si="26"/>
        <v>0</v>
      </c>
      <c r="FE60" s="218">
        <f t="shared" si="27"/>
        <v>0</v>
      </c>
      <c r="FF60" s="218">
        <v>0</v>
      </c>
      <c r="FG60" s="221">
        <f t="shared" si="20"/>
        <v>0</v>
      </c>
      <c r="FH60" s="218">
        <v>0</v>
      </c>
      <c r="FI60" s="218">
        <v>0</v>
      </c>
      <c r="FJ60" s="218">
        <v>0</v>
      </c>
      <c r="FK60" s="218">
        <f t="shared" si="5"/>
        <v>0</v>
      </c>
      <c r="FL60" s="218">
        <v>0</v>
      </c>
      <c r="FM60" s="218">
        <f t="shared" si="6"/>
        <v>0</v>
      </c>
      <c r="FZ60" s="229"/>
      <c r="GA60" s="229"/>
      <c r="GB60" s="229"/>
      <c r="GC60" s="229"/>
      <c r="GD60" s="229"/>
    </row>
    <row r="61" spans="1:186" s="368" customFormat="1">
      <c r="A61" s="285" t="s">
        <v>83</v>
      </c>
      <c r="B61" s="291" t="s">
        <v>84</v>
      </c>
      <c r="C61" s="285" t="s">
        <v>85</v>
      </c>
      <c r="D61" s="382" t="s">
        <v>3123</v>
      </c>
      <c r="E61" s="291" t="s">
        <v>86</v>
      </c>
      <c r="F61" s="382">
        <v>58</v>
      </c>
      <c r="G61" s="381" t="s">
        <v>220</v>
      </c>
      <c r="H61" s="381" t="s">
        <v>221</v>
      </c>
      <c r="I61" s="382" t="s">
        <v>184</v>
      </c>
      <c r="J61" s="381" t="s">
        <v>185</v>
      </c>
      <c r="K61" s="382" t="s">
        <v>113</v>
      </c>
      <c r="L61" s="381" t="s">
        <v>163</v>
      </c>
      <c r="M61" s="381" t="s">
        <v>3124</v>
      </c>
      <c r="N61" s="372">
        <v>1</v>
      </c>
      <c r="O61" s="373"/>
      <c r="P61" s="373">
        <v>0</v>
      </c>
      <c r="Q61" s="373">
        <v>0</v>
      </c>
      <c r="R61" s="373">
        <v>0</v>
      </c>
      <c r="S61" s="374">
        <v>0</v>
      </c>
      <c r="T61" s="374">
        <v>0</v>
      </c>
      <c r="U61" s="374">
        <v>0</v>
      </c>
      <c r="V61" s="374">
        <v>0</v>
      </c>
      <c r="W61" s="373"/>
      <c r="X61" s="373">
        <v>0</v>
      </c>
      <c r="Y61" s="373">
        <v>0</v>
      </c>
      <c r="Z61" s="373">
        <v>0</v>
      </c>
      <c r="AA61" s="374">
        <v>0</v>
      </c>
      <c r="AB61" s="374">
        <v>0</v>
      </c>
      <c r="AC61" s="374">
        <v>0</v>
      </c>
      <c r="AD61" s="374">
        <v>0</v>
      </c>
      <c r="AE61" s="373">
        <v>0</v>
      </c>
      <c r="AF61" s="373">
        <v>0</v>
      </c>
      <c r="AG61" s="373">
        <v>0</v>
      </c>
      <c r="AH61" s="373">
        <v>0</v>
      </c>
      <c r="AI61" s="374">
        <v>0</v>
      </c>
      <c r="AJ61" s="374">
        <v>0</v>
      </c>
      <c r="AK61" s="374">
        <v>0</v>
      </c>
      <c r="AL61" s="374">
        <v>0</v>
      </c>
      <c r="AM61" s="222">
        <v>0</v>
      </c>
      <c r="AN61" s="222">
        <v>0</v>
      </c>
      <c r="AO61" s="222">
        <v>0</v>
      </c>
      <c r="AP61" s="222">
        <v>0</v>
      </c>
      <c r="AQ61" s="218">
        <v>0</v>
      </c>
      <c r="AR61" s="218">
        <v>0</v>
      </c>
      <c r="AS61" s="218">
        <v>0</v>
      </c>
      <c r="AT61" s="218">
        <v>0</v>
      </c>
      <c r="AU61" s="222">
        <v>0</v>
      </c>
      <c r="AV61" s="222">
        <v>0</v>
      </c>
      <c r="AW61" s="222">
        <v>0</v>
      </c>
      <c r="AX61" s="222">
        <v>0</v>
      </c>
      <c r="AY61" s="218">
        <v>0</v>
      </c>
      <c r="AZ61" s="218">
        <v>0</v>
      </c>
      <c r="BA61" s="218">
        <v>0</v>
      </c>
      <c r="BB61" s="218"/>
      <c r="BC61" s="222">
        <f t="shared" si="7"/>
        <v>0</v>
      </c>
      <c r="BD61" s="222">
        <f t="shared" si="7"/>
        <v>0</v>
      </c>
      <c r="BE61" s="222">
        <f t="shared" si="7"/>
        <v>0</v>
      </c>
      <c r="BF61" s="222">
        <f t="shared" si="32"/>
        <v>0</v>
      </c>
      <c r="BG61" s="218">
        <f t="shared" si="32"/>
        <v>0</v>
      </c>
      <c r="BH61" s="218">
        <f t="shared" si="32"/>
        <v>0</v>
      </c>
      <c r="BI61" s="218">
        <f t="shared" si="32"/>
        <v>0</v>
      </c>
      <c r="BJ61" s="218">
        <f t="shared" si="32"/>
        <v>0</v>
      </c>
      <c r="BK61" s="222">
        <f t="shared" si="31"/>
        <v>0</v>
      </c>
      <c r="BL61" s="222">
        <f t="shared" si="31"/>
        <v>0</v>
      </c>
      <c r="BM61" s="222">
        <f t="shared" si="31"/>
        <v>0</v>
      </c>
      <c r="BN61" s="222">
        <f t="shared" si="31"/>
        <v>0</v>
      </c>
      <c r="BO61" s="218">
        <f t="shared" si="31"/>
        <v>0</v>
      </c>
      <c r="BP61" s="218">
        <f t="shared" si="31"/>
        <v>0</v>
      </c>
      <c r="BQ61" s="218">
        <f t="shared" si="31"/>
        <v>0</v>
      </c>
      <c r="BR61" s="218">
        <f t="shared" si="30"/>
        <v>0</v>
      </c>
      <c r="BS61" s="222">
        <v>0</v>
      </c>
      <c r="BT61" s="222">
        <v>0</v>
      </c>
      <c r="BU61" s="222">
        <v>0</v>
      </c>
      <c r="BV61" s="222">
        <v>0</v>
      </c>
      <c r="BW61" s="218">
        <v>0</v>
      </c>
      <c r="BX61" s="218">
        <v>0</v>
      </c>
      <c r="BY61" s="218">
        <v>0</v>
      </c>
      <c r="BZ61" s="218">
        <v>0</v>
      </c>
      <c r="CA61" s="222">
        <v>0</v>
      </c>
      <c r="CB61" s="222">
        <f>IFERROR(VLOOKUP($G61,[12]ITEM!$B$2:$AC$939,26,0),0)</f>
        <v>0</v>
      </c>
      <c r="CC61" s="222">
        <f>IFERROR(VLOOKUP($G61,[12]ITEM!$B$2:$AC$939,27,0),0)</f>
        <v>0</v>
      </c>
      <c r="CD61" s="222">
        <f>IFERROR(VLOOKUP($G61,[12]ITEM!$B$2:$AC$939,28,0),0)</f>
        <v>0</v>
      </c>
      <c r="CE61" s="218">
        <v>0</v>
      </c>
      <c r="CF61" s="218">
        <v>0</v>
      </c>
      <c r="CG61" s="218">
        <v>0</v>
      </c>
      <c r="CH61" s="218">
        <v>0</v>
      </c>
      <c r="CI61" s="375"/>
      <c r="CJ61" s="222">
        <f t="shared" si="29"/>
        <v>0</v>
      </c>
      <c r="CK61" s="222">
        <f t="shared" si="29"/>
        <v>0</v>
      </c>
      <c r="CL61" s="222">
        <f t="shared" si="28"/>
        <v>0</v>
      </c>
      <c r="CM61" s="222">
        <f t="shared" si="28"/>
        <v>0</v>
      </c>
      <c r="CN61" s="218">
        <f t="shared" si="28"/>
        <v>0</v>
      </c>
      <c r="CO61" s="218">
        <f t="shared" si="28"/>
        <v>0</v>
      </c>
      <c r="CP61" s="218">
        <f t="shared" si="28"/>
        <v>0</v>
      </c>
      <c r="CQ61" s="218">
        <f t="shared" si="28"/>
        <v>0</v>
      </c>
      <c r="CR61" s="222">
        <v>0</v>
      </c>
      <c r="CS61" s="222"/>
      <c r="CT61" s="222"/>
      <c r="CU61" s="222"/>
      <c r="CV61" s="218">
        <f t="shared" si="8"/>
        <v>0</v>
      </c>
      <c r="CW61" s="218">
        <f>CV61*(1+('[13]GROWTH (YoY)'!AR61/100))</f>
        <v>0</v>
      </c>
      <c r="CX61" s="218">
        <f>CW61*(1+('[13]GROWTH (YoY)'!AS61/100))</f>
        <v>0</v>
      </c>
      <c r="CY61" s="218">
        <f>CX61*(1+('[13]GROWTH (YoY)'!AT61/100))</f>
        <v>0</v>
      </c>
      <c r="CZ61" s="222">
        <v>0</v>
      </c>
      <c r="DA61" s="222">
        <v>0</v>
      </c>
      <c r="DB61" s="222">
        <v>0</v>
      </c>
      <c r="DC61" s="222">
        <v>0</v>
      </c>
      <c r="DD61" s="218">
        <v>0</v>
      </c>
      <c r="DE61" s="218">
        <v>0</v>
      </c>
      <c r="DF61" s="218">
        <v>0</v>
      </c>
      <c r="DG61" s="218">
        <v>0</v>
      </c>
      <c r="DH61" s="222">
        <v>0</v>
      </c>
      <c r="DI61" s="222">
        <v>0</v>
      </c>
      <c r="DJ61" s="222">
        <v>0</v>
      </c>
      <c r="DK61" s="222">
        <v>0</v>
      </c>
      <c r="DL61" s="218">
        <v>0</v>
      </c>
      <c r="DM61" s="218">
        <v>0</v>
      </c>
      <c r="DN61" s="218">
        <v>0</v>
      </c>
      <c r="DO61" s="218">
        <v>0</v>
      </c>
      <c r="DP61" s="383">
        <f t="shared" si="35"/>
        <v>0</v>
      </c>
      <c r="DQ61" s="222">
        <f t="shared" si="34"/>
        <v>0</v>
      </c>
      <c r="DR61" s="222">
        <f t="shared" si="34"/>
        <v>0</v>
      </c>
      <c r="DS61" s="222">
        <f t="shared" si="34"/>
        <v>0</v>
      </c>
      <c r="DT61" s="218">
        <f t="shared" si="34"/>
        <v>0</v>
      </c>
      <c r="DU61" s="218">
        <f t="shared" si="34"/>
        <v>0</v>
      </c>
      <c r="DV61" s="218">
        <f t="shared" si="34"/>
        <v>0</v>
      </c>
      <c r="DW61" s="218">
        <f t="shared" si="34"/>
        <v>0</v>
      </c>
      <c r="DX61" s="384">
        <f t="shared" si="33"/>
        <v>0</v>
      </c>
      <c r="DY61" s="384">
        <f t="shared" si="33"/>
        <v>0</v>
      </c>
      <c r="DZ61" s="384">
        <f t="shared" si="33"/>
        <v>0</v>
      </c>
      <c r="EA61" s="384">
        <f t="shared" si="33"/>
        <v>0</v>
      </c>
      <c r="EB61" s="385">
        <f t="shared" si="33"/>
        <v>0</v>
      </c>
      <c r="EC61" s="385">
        <f t="shared" si="33"/>
        <v>0</v>
      </c>
      <c r="ED61" s="385">
        <f t="shared" si="33"/>
        <v>0</v>
      </c>
      <c r="EE61" s="385">
        <f t="shared" si="33"/>
        <v>0</v>
      </c>
      <c r="EG61" s="222">
        <v>0</v>
      </c>
      <c r="EH61" s="222">
        <v>0</v>
      </c>
      <c r="EI61" s="222">
        <v>0</v>
      </c>
      <c r="EJ61" s="222">
        <v>0</v>
      </c>
      <c r="EK61" s="222">
        <v>0</v>
      </c>
      <c r="EL61" s="222">
        <v>0</v>
      </c>
      <c r="EM61" s="222">
        <v>0</v>
      </c>
      <c r="EN61" s="386">
        <f t="shared" si="10"/>
        <v>0</v>
      </c>
      <c r="EO61" s="222">
        <f t="shared" si="11"/>
        <v>0</v>
      </c>
      <c r="EP61" s="386">
        <f t="shared" si="12"/>
        <v>0</v>
      </c>
      <c r="EQ61" s="222">
        <f t="shared" si="13"/>
        <v>0</v>
      </c>
      <c r="ER61" s="222">
        <f t="shared" si="14"/>
        <v>0</v>
      </c>
      <c r="ES61" s="292"/>
      <c r="ET61" s="218">
        <v>0</v>
      </c>
      <c r="EU61" s="218">
        <v>0</v>
      </c>
      <c r="EV61" s="218">
        <v>0</v>
      </c>
      <c r="EW61" s="218">
        <v>0</v>
      </c>
      <c r="EX61" s="218">
        <v>0</v>
      </c>
      <c r="EY61" s="218">
        <v>0</v>
      </c>
      <c r="EZ61" s="218">
        <v>0</v>
      </c>
      <c r="FA61" s="387">
        <f t="shared" si="23"/>
        <v>0</v>
      </c>
      <c r="FB61" s="221">
        <f t="shared" si="24"/>
        <v>0</v>
      </c>
      <c r="FC61" s="387">
        <f t="shared" si="25"/>
        <v>0</v>
      </c>
      <c r="FD61" s="218">
        <f t="shared" si="26"/>
        <v>0</v>
      </c>
      <c r="FE61" s="218">
        <f t="shared" si="27"/>
        <v>0</v>
      </c>
      <c r="FF61" s="218">
        <v>0</v>
      </c>
      <c r="FG61" s="221">
        <f t="shared" si="20"/>
        <v>0</v>
      </c>
      <c r="FH61" s="218">
        <v>0</v>
      </c>
      <c r="FI61" s="218">
        <v>0</v>
      </c>
      <c r="FJ61" s="218">
        <v>0</v>
      </c>
      <c r="FK61" s="218">
        <f t="shared" si="5"/>
        <v>0</v>
      </c>
      <c r="FL61" s="218">
        <v>0</v>
      </c>
      <c r="FM61" s="218">
        <f t="shared" si="6"/>
        <v>0</v>
      </c>
      <c r="FZ61" s="229"/>
      <c r="GA61" s="229"/>
      <c r="GB61" s="229"/>
      <c r="GC61" s="229"/>
      <c r="GD61" s="229"/>
    </row>
    <row r="62" spans="1:186" s="368" customFormat="1">
      <c r="A62" s="285" t="s">
        <v>83</v>
      </c>
      <c r="B62" s="291" t="s">
        <v>84</v>
      </c>
      <c r="C62" s="285" t="s">
        <v>85</v>
      </c>
      <c r="D62" s="382" t="s">
        <v>3123</v>
      </c>
      <c r="E62" s="291" t="s">
        <v>86</v>
      </c>
      <c r="F62" s="382">
        <v>59</v>
      </c>
      <c r="G62" s="381" t="s">
        <v>222</v>
      </c>
      <c r="H62" s="381" t="s">
        <v>223</v>
      </c>
      <c r="I62" s="382" t="s">
        <v>184</v>
      </c>
      <c r="J62" s="381" t="s">
        <v>185</v>
      </c>
      <c r="K62" s="382" t="s">
        <v>113</v>
      </c>
      <c r="L62" s="381" t="s">
        <v>163</v>
      </c>
      <c r="M62" s="381" t="s">
        <v>3124</v>
      </c>
      <c r="N62" s="372">
        <v>1</v>
      </c>
      <c r="O62" s="373"/>
      <c r="P62" s="373">
        <v>0</v>
      </c>
      <c r="Q62" s="373">
        <v>0</v>
      </c>
      <c r="R62" s="373">
        <v>0</v>
      </c>
      <c r="S62" s="374">
        <v>0</v>
      </c>
      <c r="T62" s="374">
        <v>0</v>
      </c>
      <c r="U62" s="374">
        <v>0</v>
      </c>
      <c r="V62" s="374">
        <v>0</v>
      </c>
      <c r="W62" s="373"/>
      <c r="X62" s="373">
        <v>0</v>
      </c>
      <c r="Y62" s="373">
        <v>0</v>
      </c>
      <c r="Z62" s="373">
        <v>0</v>
      </c>
      <c r="AA62" s="374">
        <v>0</v>
      </c>
      <c r="AB62" s="374">
        <v>0</v>
      </c>
      <c r="AC62" s="374">
        <v>0</v>
      </c>
      <c r="AD62" s="374">
        <v>0</v>
      </c>
      <c r="AE62" s="373">
        <v>0</v>
      </c>
      <c r="AF62" s="373">
        <v>0</v>
      </c>
      <c r="AG62" s="373">
        <v>0</v>
      </c>
      <c r="AH62" s="373">
        <v>0</v>
      </c>
      <c r="AI62" s="374">
        <v>0</v>
      </c>
      <c r="AJ62" s="374">
        <v>0</v>
      </c>
      <c r="AK62" s="374">
        <v>0</v>
      </c>
      <c r="AL62" s="374">
        <v>0</v>
      </c>
      <c r="AM62" s="222">
        <v>0</v>
      </c>
      <c r="AN62" s="222">
        <v>0</v>
      </c>
      <c r="AO62" s="222">
        <v>0</v>
      </c>
      <c r="AP62" s="222">
        <v>0</v>
      </c>
      <c r="AQ62" s="218">
        <v>0</v>
      </c>
      <c r="AR62" s="218">
        <v>0</v>
      </c>
      <c r="AS62" s="218">
        <v>0</v>
      </c>
      <c r="AT62" s="218">
        <v>0</v>
      </c>
      <c r="AU62" s="222">
        <v>0</v>
      </c>
      <c r="AV62" s="222">
        <v>0</v>
      </c>
      <c r="AW62" s="222">
        <v>0</v>
      </c>
      <c r="AX62" s="222">
        <v>0</v>
      </c>
      <c r="AY62" s="218">
        <v>0</v>
      </c>
      <c r="AZ62" s="218">
        <v>0</v>
      </c>
      <c r="BA62" s="218">
        <v>0</v>
      </c>
      <c r="BB62" s="218"/>
      <c r="BC62" s="222">
        <f t="shared" si="7"/>
        <v>0</v>
      </c>
      <c r="BD62" s="222">
        <f t="shared" si="7"/>
        <v>0</v>
      </c>
      <c r="BE62" s="222">
        <f t="shared" si="7"/>
        <v>0</v>
      </c>
      <c r="BF62" s="222">
        <f t="shared" si="32"/>
        <v>0</v>
      </c>
      <c r="BG62" s="218">
        <f t="shared" si="32"/>
        <v>0</v>
      </c>
      <c r="BH62" s="218">
        <f t="shared" si="32"/>
        <v>0</v>
      </c>
      <c r="BI62" s="218">
        <f t="shared" si="32"/>
        <v>0</v>
      </c>
      <c r="BJ62" s="218">
        <f t="shared" si="32"/>
        <v>0</v>
      </c>
      <c r="BK62" s="222">
        <f t="shared" si="31"/>
        <v>0</v>
      </c>
      <c r="BL62" s="222">
        <f t="shared" si="31"/>
        <v>0</v>
      </c>
      <c r="BM62" s="222">
        <f t="shared" si="31"/>
        <v>0</v>
      </c>
      <c r="BN62" s="222">
        <f t="shared" si="31"/>
        <v>0</v>
      </c>
      <c r="BO62" s="218">
        <f t="shared" si="31"/>
        <v>0</v>
      </c>
      <c r="BP62" s="218">
        <f t="shared" si="31"/>
        <v>0</v>
      </c>
      <c r="BQ62" s="218">
        <f t="shared" si="31"/>
        <v>0</v>
      </c>
      <c r="BR62" s="218">
        <f t="shared" si="30"/>
        <v>0</v>
      </c>
      <c r="BS62" s="222">
        <v>0</v>
      </c>
      <c r="BT62" s="222">
        <v>0</v>
      </c>
      <c r="BU62" s="222">
        <v>0</v>
      </c>
      <c r="BV62" s="222">
        <v>0</v>
      </c>
      <c r="BW62" s="218">
        <v>0</v>
      </c>
      <c r="BX62" s="218">
        <v>0</v>
      </c>
      <c r="BY62" s="218">
        <v>0</v>
      </c>
      <c r="BZ62" s="218">
        <v>0</v>
      </c>
      <c r="CA62" s="222">
        <v>0</v>
      </c>
      <c r="CB62" s="222">
        <f>IFERROR(VLOOKUP($G62,[12]ITEM!$B$2:$AC$939,26,0),0)</f>
        <v>0</v>
      </c>
      <c r="CC62" s="222">
        <f>IFERROR(VLOOKUP($G62,[12]ITEM!$B$2:$AC$939,27,0),0)</f>
        <v>0</v>
      </c>
      <c r="CD62" s="222">
        <f>IFERROR(VLOOKUP($G62,[12]ITEM!$B$2:$AC$939,28,0),0)</f>
        <v>0</v>
      </c>
      <c r="CE62" s="218">
        <v>0</v>
      </c>
      <c r="CF62" s="218">
        <v>0</v>
      </c>
      <c r="CG62" s="218">
        <v>0</v>
      </c>
      <c r="CH62" s="218">
        <v>0</v>
      </c>
      <c r="CI62" s="375"/>
      <c r="CJ62" s="222">
        <f t="shared" si="29"/>
        <v>0</v>
      </c>
      <c r="CK62" s="222">
        <f t="shared" si="29"/>
        <v>0</v>
      </c>
      <c r="CL62" s="222">
        <f t="shared" si="28"/>
        <v>0</v>
      </c>
      <c r="CM62" s="222">
        <f t="shared" si="28"/>
        <v>0</v>
      </c>
      <c r="CN62" s="218">
        <f t="shared" si="28"/>
        <v>0</v>
      </c>
      <c r="CO62" s="218">
        <f t="shared" si="28"/>
        <v>0</v>
      </c>
      <c r="CP62" s="218">
        <f t="shared" si="28"/>
        <v>0</v>
      </c>
      <c r="CQ62" s="218">
        <f t="shared" si="28"/>
        <v>0</v>
      </c>
      <c r="CR62" s="222">
        <v>0</v>
      </c>
      <c r="CS62" s="222"/>
      <c r="CT62" s="222"/>
      <c r="CU62" s="222"/>
      <c r="CV62" s="218">
        <f t="shared" si="8"/>
        <v>0</v>
      </c>
      <c r="CW62" s="218">
        <f>CV62*(1+('[13]GROWTH (YoY)'!AR62/100))</f>
        <v>0</v>
      </c>
      <c r="CX62" s="218">
        <f>CW62*(1+('[13]GROWTH (YoY)'!AS62/100))</f>
        <v>0</v>
      </c>
      <c r="CY62" s="218">
        <f>CX62*(1+('[13]GROWTH (YoY)'!AT62/100))</f>
        <v>0</v>
      </c>
      <c r="CZ62" s="222">
        <v>0</v>
      </c>
      <c r="DA62" s="222">
        <v>0</v>
      </c>
      <c r="DB62" s="222">
        <v>0</v>
      </c>
      <c r="DC62" s="222">
        <v>0</v>
      </c>
      <c r="DD62" s="218">
        <v>0</v>
      </c>
      <c r="DE62" s="218">
        <v>0</v>
      </c>
      <c r="DF62" s="218">
        <v>0</v>
      </c>
      <c r="DG62" s="218">
        <v>0</v>
      </c>
      <c r="DH62" s="222">
        <v>0</v>
      </c>
      <c r="DI62" s="222">
        <v>0</v>
      </c>
      <c r="DJ62" s="222">
        <v>0</v>
      </c>
      <c r="DK62" s="222">
        <v>0</v>
      </c>
      <c r="DL62" s="218">
        <v>0</v>
      </c>
      <c r="DM62" s="218">
        <v>0</v>
      </c>
      <c r="DN62" s="218">
        <v>0</v>
      </c>
      <c r="DO62" s="218">
        <v>0</v>
      </c>
      <c r="DP62" s="383">
        <f t="shared" si="35"/>
        <v>0</v>
      </c>
      <c r="DQ62" s="222">
        <f t="shared" si="34"/>
        <v>0</v>
      </c>
      <c r="DR62" s="222">
        <f t="shared" si="34"/>
        <v>0</v>
      </c>
      <c r="DS62" s="222">
        <f t="shared" si="34"/>
        <v>0</v>
      </c>
      <c r="DT62" s="218">
        <f t="shared" si="34"/>
        <v>0</v>
      </c>
      <c r="DU62" s="218">
        <f t="shared" si="34"/>
        <v>0</v>
      </c>
      <c r="DV62" s="218">
        <f t="shared" si="34"/>
        <v>0</v>
      </c>
      <c r="DW62" s="218">
        <f t="shared" si="34"/>
        <v>0</v>
      </c>
      <c r="DX62" s="384">
        <f t="shared" si="33"/>
        <v>0</v>
      </c>
      <c r="DY62" s="384">
        <f t="shared" si="33"/>
        <v>0</v>
      </c>
      <c r="DZ62" s="384">
        <f t="shared" si="33"/>
        <v>0</v>
      </c>
      <c r="EA62" s="384">
        <f t="shared" si="33"/>
        <v>0</v>
      </c>
      <c r="EB62" s="385">
        <f t="shared" si="33"/>
        <v>0</v>
      </c>
      <c r="EC62" s="385">
        <f t="shared" si="33"/>
        <v>0</v>
      </c>
      <c r="ED62" s="385">
        <f t="shared" si="33"/>
        <v>0</v>
      </c>
      <c r="EE62" s="385">
        <f t="shared" si="33"/>
        <v>0</v>
      </c>
      <c r="EG62" s="222">
        <v>0</v>
      </c>
      <c r="EH62" s="222">
        <v>0</v>
      </c>
      <c r="EI62" s="222">
        <v>0</v>
      </c>
      <c r="EJ62" s="222">
        <v>0</v>
      </c>
      <c r="EK62" s="222">
        <v>0</v>
      </c>
      <c r="EL62" s="222">
        <v>0</v>
      </c>
      <c r="EM62" s="222">
        <v>0</v>
      </c>
      <c r="EN62" s="386">
        <f t="shared" si="10"/>
        <v>0</v>
      </c>
      <c r="EO62" s="222">
        <f t="shared" si="11"/>
        <v>0</v>
      </c>
      <c r="EP62" s="386">
        <f t="shared" si="12"/>
        <v>0</v>
      </c>
      <c r="EQ62" s="222">
        <f t="shared" si="13"/>
        <v>0</v>
      </c>
      <c r="ER62" s="222">
        <f t="shared" si="14"/>
        <v>0</v>
      </c>
      <c r="ES62" s="292"/>
      <c r="ET62" s="218">
        <v>0</v>
      </c>
      <c r="EU62" s="218">
        <v>0</v>
      </c>
      <c r="EV62" s="218">
        <v>0</v>
      </c>
      <c r="EW62" s="218">
        <v>0</v>
      </c>
      <c r="EX62" s="218">
        <v>0</v>
      </c>
      <c r="EY62" s="218">
        <v>0</v>
      </c>
      <c r="EZ62" s="218">
        <v>0</v>
      </c>
      <c r="FA62" s="387">
        <f t="shared" si="23"/>
        <v>0</v>
      </c>
      <c r="FB62" s="221">
        <f t="shared" si="24"/>
        <v>0</v>
      </c>
      <c r="FC62" s="387">
        <f t="shared" si="25"/>
        <v>0</v>
      </c>
      <c r="FD62" s="218">
        <f t="shared" si="26"/>
        <v>0</v>
      </c>
      <c r="FE62" s="218">
        <f t="shared" si="27"/>
        <v>0</v>
      </c>
      <c r="FF62" s="218">
        <v>0</v>
      </c>
      <c r="FG62" s="221">
        <f t="shared" si="20"/>
        <v>0</v>
      </c>
      <c r="FH62" s="218">
        <v>0</v>
      </c>
      <c r="FI62" s="218">
        <v>0</v>
      </c>
      <c r="FJ62" s="218">
        <v>0</v>
      </c>
      <c r="FK62" s="218">
        <f t="shared" si="5"/>
        <v>0</v>
      </c>
      <c r="FL62" s="218">
        <v>0</v>
      </c>
      <c r="FM62" s="218">
        <f t="shared" si="6"/>
        <v>0</v>
      </c>
      <c r="FZ62" s="229"/>
      <c r="GA62" s="229"/>
      <c r="GB62" s="229"/>
      <c r="GC62" s="229"/>
      <c r="GD62" s="229"/>
    </row>
    <row r="63" spans="1:186" s="368" customFormat="1">
      <c r="A63" s="285" t="s">
        <v>83</v>
      </c>
      <c r="B63" s="291" t="s">
        <v>84</v>
      </c>
      <c r="C63" s="285" t="s">
        <v>85</v>
      </c>
      <c r="D63" s="382" t="s">
        <v>3123</v>
      </c>
      <c r="E63" s="291" t="s">
        <v>86</v>
      </c>
      <c r="F63" s="382">
        <v>60</v>
      </c>
      <c r="G63" s="381" t="s">
        <v>224</v>
      </c>
      <c r="H63" s="381" t="s">
        <v>225</v>
      </c>
      <c r="I63" s="382" t="s">
        <v>184</v>
      </c>
      <c r="J63" s="388" t="s">
        <v>185</v>
      </c>
      <c r="K63" s="382" t="s">
        <v>113</v>
      </c>
      <c r="L63" s="381" t="s">
        <v>163</v>
      </c>
      <c r="M63" s="381" t="s">
        <v>3124</v>
      </c>
      <c r="N63" s="372">
        <v>1</v>
      </c>
      <c r="O63" s="373"/>
      <c r="P63" s="373">
        <v>0</v>
      </c>
      <c r="Q63" s="373">
        <v>0</v>
      </c>
      <c r="R63" s="373">
        <v>0</v>
      </c>
      <c r="S63" s="374">
        <v>0</v>
      </c>
      <c r="T63" s="374">
        <v>0</v>
      </c>
      <c r="U63" s="374">
        <v>0</v>
      </c>
      <c r="V63" s="374">
        <v>0</v>
      </c>
      <c r="W63" s="373"/>
      <c r="X63" s="373">
        <v>0</v>
      </c>
      <c r="Y63" s="373">
        <v>0</v>
      </c>
      <c r="Z63" s="373">
        <v>0</v>
      </c>
      <c r="AA63" s="374">
        <v>0</v>
      </c>
      <c r="AB63" s="374">
        <v>0</v>
      </c>
      <c r="AC63" s="374">
        <v>0</v>
      </c>
      <c r="AD63" s="374">
        <v>0</v>
      </c>
      <c r="AE63" s="373">
        <v>0</v>
      </c>
      <c r="AF63" s="373">
        <v>0</v>
      </c>
      <c r="AG63" s="373">
        <v>0</v>
      </c>
      <c r="AH63" s="373">
        <v>0</v>
      </c>
      <c r="AI63" s="374">
        <v>0</v>
      </c>
      <c r="AJ63" s="374">
        <v>0</v>
      </c>
      <c r="AK63" s="374">
        <v>0</v>
      </c>
      <c r="AL63" s="374">
        <v>0</v>
      </c>
      <c r="AM63" s="222">
        <v>0</v>
      </c>
      <c r="AN63" s="222">
        <v>0</v>
      </c>
      <c r="AO63" s="222">
        <v>0</v>
      </c>
      <c r="AP63" s="222">
        <v>0</v>
      </c>
      <c r="AQ63" s="218">
        <v>0</v>
      </c>
      <c r="AR63" s="218">
        <v>0</v>
      </c>
      <c r="AS63" s="218">
        <v>0</v>
      </c>
      <c r="AT63" s="218">
        <v>0</v>
      </c>
      <c r="AU63" s="222">
        <v>0</v>
      </c>
      <c r="AV63" s="222">
        <v>0</v>
      </c>
      <c r="AW63" s="222">
        <v>0</v>
      </c>
      <c r="AX63" s="222">
        <v>0</v>
      </c>
      <c r="AY63" s="218">
        <v>0</v>
      </c>
      <c r="AZ63" s="218">
        <v>0</v>
      </c>
      <c r="BA63" s="218">
        <v>0</v>
      </c>
      <c r="BB63" s="218"/>
      <c r="BC63" s="222">
        <f t="shared" si="7"/>
        <v>0</v>
      </c>
      <c r="BD63" s="222">
        <f t="shared" si="7"/>
        <v>0</v>
      </c>
      <c r="BE63" s="222">
        <f t="shared" si="7"/>
        <v>0</v>
      </c>
      <c r="BF63" s="222">
        <f t="shared" si="32"/>
        <v>0</v>
      </c>
      <c r="BG63" s="218">
        <f t="shared" si="32"/>
        <v>0</v>
      </c>
      <c r="BH63" s="218">
        <f t="shared" si="32"/>
        <v>0</v>
      </c>
      <c r="BI63" s="218">
        <f t="shared" si="32"/>
        <v>0</v>
      </c>
      <c r="BJ63" s="218">
        <f t="shared" si="32"/>
        <v>0</v>
      </c>
      <c r="BK63" s="222">
        <f t="shared" si="31"/>
        <v>0</v>
      </c>
      <c r="BL63" s="222">
        <f t="shared" si="31"/>
        <v>0</v>
      </c>
      <c r="BM63" s="222">
        <f t="shared" si="31"/>
        <v>0</v>
      </c>
      <c r="BN63" s="222">
        <f t="shared" si="31"/>
        <v>0</v>
      </c>
      <c r="BO63" s="218">
        <f t="shared" si="31"/>
        <v>0</v>
      </c>
      <c r="BP63" s="218">
        <f t="shared" si="31"/>
        <v>0</v>
      </c>
      <c r="BQ63" s="218">
        <f t="shared" si="31"/>
        <v>0</v>
      </c>
      <c r="BR63" s="218">
        <f t="shared" si="30"/>
        <v>0</v>
      </c>
      <c r="BS63" s="222">
        <v>0</v>
      </c>
      <c r="BT63" s="222">
        <v>0</v>
      </c>
      <c r="BU63" s="222">
        <v>0</v>
      </c>
      <c r="BV63" s="222">
        <v>0</v>
      </c>
      <c r="BW63" s="218">
        <v>0</v>
      </c>
      <c r="BX63" s="218">
        <v>0</v>
      </c>
      <c r="BY63" s="218">
        <v>0</v>
      </c>
      <c r="BZ63" s="218">
        <v>0</v>
      </c>
      <c r="CA63" s="222">
        <v>0</v>
      </c>
      <c r="CB63" s="222">
        <f>IFERROR(VLOOKUP($G63,[12]ITEM!$B$2:$AC$939,26,0),0)</f>
        <v>0</v>
      </c>
      <c r="CC63" s="222">
        <f>IFERROR(VLOOKUP($G63,[12]ITEM!$B$2:$AC$939,27,0),0)</f>
        <v>0</v>
      </c>
      <c r="CD63" s="222">
        <f>IFERROR(VLOOKUP($G63,[12]ITEM!$B$2:$AC$939,28,0),0)</f>
        <v>0</v>
      </c>
      <c r="CE63" s="218">
        <v>0</v>
      </c>
      <c r="CF63" s="218">
        <v>0</v>
      </c>
      <c r="CG63" s="218">
        <v>0</v>
      </c>
      <c r="CH63" s="218">
        <v>0</v>
      </c>
      <c r="CI63" s="375"/>
      <c r="CJ63" s="222">
        <f t="shared" si="29"/>
        <v>0</v>
      </c>
      <c r="CK63" s="222">
        <f t="shared" si="29"/>
        <v>0</v>
      </c>
      <c r="CL63" s="222">
        <f t="shared" si="28"/>
        <v>0</v>
      </c>
      <c r="CM63" s="222">
        <f t="shared" si="28"/>
        <v>0</v>
      </c>
      <c r="CN63" s="218">
        <f t="shared" si="28"/>
        <v>0</v>
      </c>
      <c r="CO63" s="218">
        <f t="shared" si="28"/>
        <v>0</v>
      </c>
      <c r="CP63" s="218">
        <f t="shared" si="28"/>
        <v>0</v>
      </c>
      <c r="CQ63" s="218">
        <f t="shared" si="28"/>
        <v>0</v>
      </c>
      <c r="CR63" s="222">
        <v>0</v>
      </c>
      <c r="CS63" s="222"/>
      <c r="CT63" s="222"/>
      <c r="CU63" s="222"/>
      <c r="CV63" s="218">
        <f t="shared" si="8"/>
        <v>0</v>
      </c>
      <c r="CW63" s="218">
        <f>CV63*(1+('[13]GROWTH (YoY)'!AR63/100))</f>
        <v>0</v>
      </c>
      <c r="CX63" s="218">
        <f>CW63*(1+('[13]GROWTH (YoY)'!AS63/100))</f>
        <v>0</v>
      </c>
      <c r="CY63" s="218">
        <f>CX63*(1+('[13]GROWTH (YoY)'!AT63/100))</f>
        <v>0</v>
      </c>
      <c r="CZ63" s="222">
        <v>0</v>
      </c>
      <c r="DA63" s="222">
        <v>0</v>
      </c>
      <c r="DB63" s="222">
        <v>0</v>
      </c>
      <c r="DC63" s="222">
        <v>0</v>
      </c>
      <c r="DD63" s="218">
        <v>0</v>
      </c>
      <c r="DE63" s="218">
        <v>0</v>
      </c>
      <c r="DF63" s="218">
        <v>0</v>
      </c>
      <c r="DG63" s="218">
        <v>0</v>
      </c>
      <c r="DH63" s="222">
        <v>0</v>
      </c>
      <c r="DI63" s="222">
        <v>0</v>
      </c>
      <c r="DJ63" s="222">
        <v>0</v>
      </c>
      <c r="DK63" s="222">
        <v>0</v>
      </c>
      <c r="DL63" s="218">
        <v>0</v>
      </c>
      <c r="DM63" s="218">
        <v>0</v>
      </c>
      <c r="DN63" s="218">
        <v>0</v>
      </c>
      <c r="DO63" s="218">
        <v>0</v>
      </c>
      <c r="DP63" s="383">
        <f t="shared" si="35"/>
        <v>0</v>
      </c>
      <c r="DQ63" s="222">
        <f t="shared" si="34"/>
        <v>0</v>
      </c>
      <c r="DR63" s="222">
        <f t="shared" si="34"/>
        <v>0</v>
      </c>
      <c r="DS63" s="222">
        <f t="shared" si="34"/>
        <v>0</v>
      </c>
      <c r="DT63" s="218">
        <f t="shared" si="34"/>
        <v>0</v>
      </c>
      <c r="DU63" s="218">
        <f t="shared" si="34"/>
        <v>0</v>
      </c>
      <c r="DV63" s="218">
        <f t="shared" si="34"/>
        <v>0</v>
      </c>
      <c r="DW63" s="218">
        <f t="shared" si="34"/>
        <v>0</v>
      </c>
      <c r="DX63" s="384">
        <f t="shared" si="33"/>
        <v>0</v>
      </c>
      <c r="DY63" s="384">
        <f t="shared" si="33"/>
        <v>0</v>
      </c>
      <c r="DZ63" s="384">
        <f t="shared" si="33"/>
        <v>0</v>
      </c>
      <c r="EA63" s="384">
        <f t="shared" si="33"/>
        <v>0</v>
      </c>
      <c r="EB63" s="385">
        <f t="shared" si="33"/>
        <v>0</v>
      </c>
      <c r="EC63" s="385">
        <f t="shared" si="33"/>
        <v>0</v>
      </c>
      <c r="ED63" s="385">
        <f t="shared" si="33"/>
        <v>0</v>
      </c>
      <c r="EE63" s="385">
        <f t="shared" si="33"/>
        <v>0</v>
      </c>
      <c r="EG63" s="222">
        <v>0</v>
      </c>
      <c r="EH63" s="222">
        <v>0</v>
      </c>
      <c r="EI63" s="222">
        <v>0</v>
      </c>
      <c r="EJ63" s="222">
        <v>0</v>
      </c>
      <c r="EK63" s="222">
        <v>0</v>
      </c>
      <c r="EL63" s="222">
        <v>9</v>
      </c>
      <c r="EM63" s="222">
        <v>7</v>
      </c>
      <c r="EN63" s="386">
        <f t="shared" si="10"/>
        <v>0</v>
      </c>
      <c r="EO63" s="222">
        <f t="shared" si="11"/>
        <v>0</v>
      </c>
      <c r="EP63" s="386">
        <f t="shared" si="12"/>
        <v>0</v>
      </c>
      <c r="EQ63" s="222">
        <f t="shared" si="13"/>
        <v>0</v>
      </c>
      <c r="ER63" s="222">
        <f t="shared" si="14"/>
        <v>0</v>
      </c>
      <c r="ES63" s="292"/>
      <c r="ET63" s="218">
        <v>0</v>
      </c>
      <c r="EU63" s="218">
        <v>0</v>
      </c>
      <c r="EV63" s="218">
        <v>0</v>
      </c>
      <c r="EW63" s="218">
        <v>0</v>
      </c>
      <c r="EX63" s="218">
        <v>0</v>
      </c>
      <c r="EY63" s="218">
        <v>0</v>
      </c>
      <c r="EZ63" s="218">
        <v>0</v>
      </c>
      <c r="FA63" s="387">
        <f t="shared" si="23"/>
        <v>0</v>
      </c>
      <c r="FB63" s="221">
        <f t="shared" si="24"/>
        <v>0</v>
      </c>
      <c r="FC63" s="387">
        <f t="shared" si="25"/>
        <v>0</v>
      </c>
      <c r="FD63" s="218">
        <f t="shared" si="26"/>
        <v>0</v>
      </c>
      <c r="FE63" s="218">
        <f t="shared" si="27"/>
        <v>0</v>
      </c>
      <c r="FF63" s="218">
        <v>0</v>
      </c>
      <c r="FG63" s="221">
        <f t="shared" si="20"/>
        <v>0</v>
      </c>
      <c r="FH63" s="218">
        <v>0</v>
      </c>
      <c r="FI63" s="218">
        <v>0</v>
      </c>
      <c r="FJ63" s="218">
        <v>0</v>
      </c>
      <c r="FK63" s="218">
        <f t="shared" si="5"/>
        <v>0</v>
      </c>
      <c r="FL63" s="218">
        <v>0</v>
      </c>
      <c r="FM63" s="218">
        <f t="shared" si="6"/>
        <v>0</v>
      </c>
      <c r="FZ63" s="229"/>
      <c r="GA63" s="229"/>
      <c r="GB63" s="229"/>
      <c r="GC63" s="229"/>
      <c r="GD63" s="229"/>
    </row>
    <row r="64" spans="1:186" s="368" customFormat="1">
      <c r="A64" s="285" t="s">
        <v>83</v>
      </c>
      <c r="B64" s="291" t="s">
        <v>84</v>
      </c>
      <c r="C64" s="285" t="s">
        <v>85</v>
      </c>
      <c r="D64" s="382" t="s">
        <v>3123</v>
      </c>
      <c r="E64" s="291" t="s">
        <v>86</v>
      </c>
      <c r="F64" s="382">
        <v>61</v>
      </c>
      <c r="G64" s="381" t="s">
        <v>226</v>
      </c>
      <c r="H64" s="381" t="s">
        <v>227</v>
      </c>
      <c r="I64" s="382" t="s">
        <v>184</v>
      </c>
      <c r="J64" s="381" t="s">
        <v>185</v>
      </c>
      <c r="K64" s="382" t="s">
        <v>113</v>
      </c>
      <c r="L64" s="381" t="s">
        <v>163</v>
      </c>
      <c r="M64" s="381" t="s">
        <v>3124</v>
      </c>
      <c r="N64" s="372">
        <v>1</v>
      </c>
      <c r="O64" s="373"/>
      <c r="P64" s="373">
        <v>0</v>
      </c>
      <c r="Q64" s="373">
        <v>0</v>
      </c>
      <c r="R64" s="373">
        <v>0</v>
      </c>
      <c r="S64" s="374">
        <v>0</v>
      </c>
      <c r="T64" s="374">
        <v>0</v>
      </c>
      <c r="U64" s="374">
        <v>0</v>
      </c>
      <c r="V64" s="374">
        <v>0</v>
      </c>
      <c r="W64" s="373"/>
      <c r="X64" s="373">
        <v>0</v>
      </c>
      <c r="Y64" s="373">
        <v>0</v>
      </c>
      <c r="Z64" s="373">
        <v>0</v>
      </c>
      <c r="AA64" s="374">
        <v>0</v>
      </c>
      <c r="AB64" s="374">
        <v>0</v>
      </c>
      <c r="AC64" s="374">
        <v>0</v>
      </c>
      <c r="AD64" s="374">
        <v>0</v>
      </c>
      <c r="AE64" s="373">
        <v>0</v>
      </c>
      <c r="AF64" s="373">
        <v>0</v>
      </c>
      <c r="AG64" s="373">
        <v>0</v>
      </c>
      <c r="AH64" s="373">
        <v>0</v>
      </c>
      <c r="AI64" s="374">
        <v>0</v>
      </c>
      <c r="AJ64" s="374">
        <v>0</v>
      </c>
      <c r="AK64" s="374">
        <v>0</v>
      </c>
      <c r="AL64" s="374">
        <v>0</v>
      </c>
      <c r="AM64" s="222">
        <v>0</v>
      </c>
      <c r="AN64" s="222">
        <v>0</v>
      </c>
      <c r="AO64" s="222">
        <v>0</v>
      </c>
      <c r="AP64" s="222">
        <v>0</v>
      </c>
      <c r="AQ64" s="218">
        <v>0</v>
      </c>
      <c r="AR64" s="218">
        <v>0</v>
      </c>
      <c r="AS64" s="218">
        <v>0</v>
      </c>
      <c r="AT64" s="218">
        <v>0</v>
      </c>
      <c r="AU64" s="222">
        <v>0</v>
      </c>
      <c r="AV64" s="222">
        <v>0</v>
      </c>
      <c r="AW64" s="222">
        <v>0</v>
      </c>
      <c r="AX64" s="222">
        <v>0</v>
      </c>
      <c r="AY64" s="218">
        <v>0</v>
      </c>
      <c r="AZ64" s="218">
        <v>0</v>
      </c>
      <c r="BA64" s="218">
        <v>0</v>
      </c>
      <c r="BB64" s="218"/>
      <c r="BC64" s="222">
        <f t="shared" si="7"/>
        <v>0</v>
      </c>
      <c r="BD64" s="222">
        <f t="shared" si="7"/>
        <v>0</v>
      </c>
      <c r="BE64" s="222">
        <f t="shared" si="7"/>
        <v>0</v>
      </c>
      <c r="BF64" s="222">
        <f t="shared" si="32"/>
        <v>0</v>
      </c>
      <c r="BG64" s="218">
        <f t="shared" si="32"/>
        <v>0</v>
      </c>
      <c r="BH64" s="218">
        <f t="shared" si="32"/>
        <v>0</v>
      </c>
      <c r="BI64" s="218">
        <f t="shared" si="32"/>
        <v>0</v>
      </c>
      <c r="BJ64" s="218">
        <f t="shared" si="32"/>
        <v>0</v>
      </c>
      <c r="BK64" s="222">
        <f t="shared" si="31"/>
        <v>0</v>
      </c>
      <c r="BL64" s="222">
        <f t="shared" si="31"/>
        <v>0</v>
      </c>
      <c r="BM64" s="222">
        <f t="shared" si="31"/>
        <v>0</v>
      </c>
      <c r="BN64" s="222">
        <f t="shared" si="31"/>
        <v>0</v>
      </c>
      <c r="BO64" s="218">
        <f t="shared" si="31"/>
        <v>0</v>
      </c>
      <c r="BP64" s="218">
        <f t="shared" si="31"/>
        <v>0</v>
      </c>
      <c r="BQ64" s="218">
        <f t="shared" si="31"/>
        <v>0</v>
      </c>
      <c r="BR64" s="218">
        <f t="shared" si="30"/>
        <v>0</v>
      </c>
      <c r="BS64" s="222">
        <v>0</v>
      </c>
      <c r="BT64" s="222">
        <v>0</v>
      </c>
      <c r="BU64" s="222">
        <v>0</v>
      </c>
      <c r="BV64" s="222">
        <v>0</v>
      </c>
      <c r="BW64" s="218">
        <v>0</v>
      </c>
      <c r="BX64" s="218">
        <v>0</v>
      </c>
      <c r="BY64" s="218">
        <v>0</v>
      </c>
      <c r="BZ64" s="218">
        <v>0</v>
      </c>
      <c r="CA64" s="222">
        <v>0</v>
      </c>
      <c r="CB64" s="222">
        <f>IFERROR(VLOOKUP($G64,[12]ITEM!$B$2:$AC$939,26,0),0)</f>
        <v>0</v>
      </c>
      <c r="CC64" s="222">
        <f>IFERROR(VLOOKUP($G64,[12]ITEM!$B$2:$AC$939,27,0),0)</f>
        <v>0</v>
      </c>
      <c r="CD64" s="222">
        <f>IFERROR(VLOOKUP($G64,[12]ITEM!$B$2:$AC$939,28,0),0)</f>
        <v>0</v>
      </c>
      <c r="CE64" s="218">
        <v>0</v>
      </c>
      <c r="CF64" s="218">
        <v>0</v>
      </c>
      <c r="CG64" s="218">
        <v>0</v>
      </c>
      <c r="CH64" s="218">
        <v>0</v>
      </c>
      <c r="CI64" s="375"/>
      <c r="CJ64" s="222">
        <f t="shared" si="29"/>
        <v>0</v>
      </c>
      <c r="CK64" s="222">
        <f t="shared" si="29"/>
        <v>0</v>
      </c>
      <c r="CL64" s="222">
        <f t="shared" si="28"/>
        <v>0</v>
      </c>
      <c r="CM64" s="222">
        <f t="shared" si="28"/>
        <v>0</v>
      </c>
      <c r="CN64" s="218">
        <f t="shared" si="28"/>
        <v>0</v>
      </c>
      <c r="CO64" s="218">
        <f t="shared" si="28"/>
        <v>0</v>
      </c>
      <c r="CP64" s="218">
        <f t="shared" si="28"/>
        <v>0</v>
      </c>
      <c r="CQ64" s="218">
        <f t="shared" si="28"/>
        <v>0</v>
      </c>
      <c r="CR64" s="222">
        <v>0</v>
      </c>
      <c r="CS64" s="222"/>
      <c r="CT64" s="222"/>
      <c r="CU64" s="222"/>
      <c r="CV64" s="218">
        <f t="shared" si="8"/>
        <v>0</v>
      </c>
      <c r="CW64" s="218">
        <f>CV64*(1+('[13]GROWTH (YoY)'!AR64/100))</f>
        <v>0</v>
      </c>
      <c r="CX64" s="218">
        <f>CW64*(1+('[13]GROWTH (YoY)'!AS64/100))</f>
        <v>0</v>
      </c>
      <c r="CY64" s="218">
        <f>CX64*(1+('[13]GROWTH (YoY)'!AT64/100))</f>
        <v>0</v>
      </c>
      <c r="CZ64" s="222">
        <v>0</v>
      </c>
      <c r="DA64" s="222">
        <v>0</v>
      </c>
      <c r="DB64" s="222">
        <v>0</v>
      </c>
      <c r="DC64" s="222">
        <v>0</v>
      </c>
      <c r="DD64" s="218">
        <v>0</v>
      </c>
      <c r="DE64" s="218">
        <v>0</v>
      </c>
      <c r="DF64" s="218">
        <v>0</v>
      </c>
      <c r="DG64" s="218">
        <v>0</v>
      </c>
      <c r="DH64" s="222">
        <v>0</v>
      </c>
      <c r="DI64" s="222">
        <v>0</v>
      </c>
      <c r="DJ64" s="222">
        <v>0</v>
      </c>
      <c r="DK64" s="222">
        <v>0</v>
      </c>
      <c r="DL64" s="218">
        <v>0</v>
      </c>
      <c r="DM64" s="218">
        <v>0</v>
      </c>
      <c r="DN64" s="218">
        <v>0</v>
      </c>
      <c r="DO64" s="218">
        <v>0</v>
      </c>
      <c r="DP64" s="383">
        <f t="shared" si="35"/>
        <v>0</v>
      </c>
      <c r="DQ64" s="222">
        <f t="shared" si="34"/>
        <v>0</v>
      </c>
      <c r="DR64" s="222">
        <f t="shared" si="34"/>
        <v>0</v>
      </c>
      <c r="DS64" s="222">
        <f t="shared" si="34"/>
        <v>0</v>
      </c>
      <c r="DT64" s="218">
        <f t="shared" si="34"/>
        <v>0</v>
      </c>
      <c r="DU64" s="218">
        <f t="shared" si="34"/>
        <v>0</v>
      </c>
      <c r="DV64" s="218">
        <f t="shared" si="34"/>
        <v>0</v>
      </c>
      <c r="DW64" s="218">
        <f t="shared" si="34"/>
        <v>0</v>
      </c>
      <c r="DX64" s="384">
        <f t="shared" si="33"/>
        <v>0</v>
      </c>
      <c r="DY64" s="384">
        <f t="shared" si="33"/>
        <v>0</v>
      </c>
      <c r="DZ64" s="384">
        <f t="shared" si="33"/>
        <v>0</v>
      </c>
      <c r="EA64" s="384">
        <f t="shared" si="33"/>
        <v>0</v>
      </c>
      <c r="EB64" s="385">
        <f t="shared" si="33"/>
        <v>0</v>
      </c>
      <c r="EC64" s="385">
        <f t="shared" si="33"/>
        <v>0</v>
      </c>
      <c r="ED64" s="385">
        <f t="shared" si="33"/>
        <v>0</v>
      </c>
      <c r="EE64" s="385">
        <f t="shared" si="33"/>
        <v>0</v>
      </c>
      <c r="EG64" s="222">
        <v>0</v>
      </c>
      <c r="EH64" s="222">
        <v>0</v>
      </c>
      <c r="EI64" s="222">
        <v>0</v>
      </c>
      <c r="EJ64" s="222">
        <v>0</v>
      </c>
      <c r="EK64" s="222">
        <v>0</v>
      </c>
      <c r="EL64" s="222">
        <v>2</v>
      </c>
      <c r="EM64" s="222">
        <v>1</v>
      </c>
      <c r="EN64" s="386">
        <f t="shared" si="10"/>
        <v>0</v>
      </c>
      <c r="EO64" s="222">
        <f t="shared" si="11"/>
        <v>0</v>
      </c>
      <c r="EP64" s="386">
        <f t="shared" si="12"/>
        <v>0</v>
      </c>
      <c r="EQ64" s="222">
        <f t="shared" si="13"/>
        <v>0</v>
      </c>
      <c r="ER64" s="222">
        <f t="shared" si="14"/>
        <v>0</v>
      </c>
      <c r="ES64" s="292"/>
      <c r="ET64" s="218">
        <v>0</v>
      </c>
      <c r="EU64" s="218">
        <v>0</v>
      </c>
      <c r="EV64" s="218">
        <v>0</v>
      </c>
      <c r="EW64" s="218">
        <v>0</v>
      </c>
      <c r="EX64" s="218">
        <v>1</v>
      </c>
      <c r="EY64" s="218">
        <v>3</v>
      </c>
      <c r="EZ64" s="218">
        <v>3</v>
      </c>
      <c r="FA64" s="387">
        <f t="shared" si="23"/>
        <v>0</v>
      </c>
      <c r="FB64" s="221">
        <f t="shared" si="24"/>
        <v>0</v>
      </c>
      <c r="FC64" s="387">
        <f t="shared" si="25"/>
        <v>0</v>
      </c>
      <c r="FD64" s="218">
        <f t="shared" si="26"/>
        <v>333333.33333333331</v>
      </c>
      <c r="FE64" s="218">
        <f t="shared" si="27"/>
        <v>0</v>
      </c>
      <c r="FF64" s="218">
        <v>0</v>
      </c>
      <c r="FG64" s="221">
        <f t="shared" si="20"/>
        <v>0</v>
      </c>
      <c r="FH64" s="218">
        <v>0</v>
      </c>
      <c r="FI64" s="218">
        <v>0</v>
      </c>
      <c r="FJ64" s="218">
        <v>0</v>
      </c>
      <c r="FK64" s="218">
        <f t="shared" si="5"/>
        <v>0</v>
      </c>
      <c r="FL64" s="218">
        <v>0</v>
      </c>
      <c r="FM64" s="218">
        <f t="shared" si="6"/>
        <v>0</v>
      </c>
      <c r="FZ64" s="229"/>
      <c r="GA64" s="229"/>
      <c r="GB64" s="229"/>
      <c r="GC64" s="229"/>
      <c r="GD64" s="229"/>
    </row>
    <row r="65" spans="1:186" s="368" customFormat="1">
      <c r="A65" s="285" t="s">
        <v>83</v>
      </c>
      <c r="B65" s="291" t="s">
        <v>84</v>
      </c>
      <c r="C65" s="285" t="s">
        <v>85</v>
      </c>
      <c r="D65" s="382" t="s">
        <v>3123</v>
      </c>
      <c r="E65" s="291" t="s">
        <v>86</v>
      </c>
      <c r="F65" s="382">
        <v>62</v>
      </c>
      <c r="G65" s="381" t="s">
        <v>228</v>
      </c>
      <c r="H65" s="381" t="s">
        <v>229</v>
      </c>
      <c r="I65" s="382" t="s">
        <v>184</v>
      </c>
      <c r="J65" s="381" t="s">
        <v>185</v>
      </c>
      <c r="K65" s="382" t="s">
        <v>113</v>
      </c>
      <c r="L65" s="381" t="s">
        <v>163</v>
      </c>
      <c r="M65" s="381" t="s">
        <v>3124</v>
      </c>
      <c r="N65" s="372">
        <v>1</v>
      </c>
      <c r="O65" s="373"/>
      <c r="P65" s="373">
        <v>0</v>
      </c>
      <c r="Q65" s="373">
        <v>0</v>
      </c>
      <c r="R65" s="373">
        <v>0</v>
      </c>
      <c r="S65" s="374">
        <v>0</v>
      </c>
      <c r="T65" s="374">
        <v>0</v>
      </c>
      <c r="U65" s="374">
        <v>0</v>
      </c>
      <c r="V65" s="374">
        <v>0</v>
      </c>
      <c r="W65" s="373"/>
      <c r="X65" s="373">
        <v>0</v>
      </c>
      <c r="Y65" s="373">
        <v>0</v>
      </c>
      <c r="Z65" s="373">
        <v>0</v>
      </c>
      <c r="AA65" s="374">
        <v>0</v>
      </c>
      <c r="AB65" s="374">
        <v>0</v>
      </c>
      <c r="AC65" s="374">
        <v>0</v>
      </c>
      <c r="AD65" s="374">
        <v>0</v>
      </c>
      <c r="AE65" s="373">
        <v>0</v>
      </c>
      <c r="AF65" s="373">
        <v>0</v>
      </c>
      <c r="AG65" s="373">
        <v>0</v>
      </c>
      <c r="AH65" s="373">
        <v>0</v>
      </c>
      <c r="AI65" s="374">
        <v>0</v>
      </c>
      <c r="AJ65" s="374">
        <v>0</v>
      </c>
      <c r="AK65" s="374">
        <v>0</v>
      </c>
      <c r="AL65" s="374">
        <v>0</v>
      </c>
      <c r="AM65" s="222">
        <v>0</v>
      </c>
      <c r="AN65" s="222">
        <v>0</v>
      </c>
      <c r="AO65" s="222">
        <v>0</v>
      </c>
      <c r="AP65" s="222">
        <v>0</v>
      </c>
      <c r="AQ65" s="218">
        <v>0</v>
      </c>
      <c r="AR65" s="218">
        <v>0</v>
      </c>
      <c r="AS65" s="218">
        <v>0</v>
      </c>
      <c r="AT65" s="218">
        <v>0</v>
      </c>
      <c r="AU65" s="222">
        <v>0</v>
      </c>
      <c r="AV65" s="222">
        <v>0</v>
      </c>
      <c r="AW65" s="222">
        <v>0</v>
      </c>
      <c r="AX65" s="222">
        <v>0</v>
      </c>
      <c r="AY65" s="218">
        <v>0</v>
      </c>
      <c r="AZ65" s="218">
        <v>0</v>
      </c>
      <c r="BA65" s="218">
        <v>0</v>
      </c>
      <c r="BB65" s="218"/>
      <c r="BC65" s="222">
        <f t="shared" si="7"/>
        <v>0</v>
      </c>
      <c r="BD65" s="222">
        <f t="shared" si="7"/>
        <v>0</v>
      </c>
      <c r="BE65" s="222">
        <f t="shared" si="7"/>
        <v>0</v>
      </c>
      <c r="BF65" s="222">
        <f t="shared" si="32"/>
        <v>0</v>
      </c>
      <c r="BG65" s="218">
        <f t="shared" si="32"/>
        <v>0</v>
      </c>
      <c r="BH65" s="218">
        <f t="shared" si="32"/>
        <v>0</v>
      </c>
      <c r="BI65" s="218">
        <f t="shared" si="32"/>
        <v>0</v>
      </c>
      <c r="BJ65" s="218">
        <f t="shared" si="32"/>
        <v>0</v>
      </c>
      <c r="BK65" s="222">
        <f t="shared" si="31"/>
        <v>0</v>
      </c>
      <c r="BL65" s="222">
        <f t="shared" si="31"/>
        <v>0</v>
      </c>
      <c r="BM65" s="222">
        <f t="shared" si="31"/>
        <v>0</v>
      </c>
      <c r="BN65" s="222">
        <f t="shared" si="31"/>
        <v>0</v>
      </c>
      <c r="BO65" s="218">
        <f t="shared" si="31"/>
        <v>0</v>
      </c>
      <c r="BP65" s="218">
        <f t="shared" si="31"/>
        <v>0</v>
      </c>
      <c r="BQ65" s="218">
        <f t="shared" si="31"/>
        <v>0</v>
      </c>
      <c r="BR65" s="218">
        <f t="shared" si="30"/>
        <v>0</v>
      </c>
      <c r="BS65" s="222">
        <v>0</v>
      </c>
      <c r="BT65" s="222">
        <v>0</v>
      </c>
      <c r="BU65" s="222">
        <v>0</v>
      </c>
      <c r="BV65" s="222">
        <v>0</v>
      </c>
      <c r="BW65" s="218">
        <v>0</v>
      </c>
      <c r="BX65" s="218">
        <v>0</v>
      </c>
      <c r="BY65" s="218">
        <v>0</v>
      </c>
      <c r="BZ65" s="218">
        <v>0</v>
      </c>
      <c r="CA65" s="222">
        <v>0</v>
      </c>
      <c r="CB65" s="222">
        <f>IFERROR(VLOOKUP($G65,[12]ITEM!$B$2:$AC$939,26,0),0)</f>
        <v>0</v>
      </c>
      <c r="CC65" s="222">
        <f>IFERROR(VLOOKUP($G65,[12]ITEM!$B$2:$AC$939,27,0),0)</f>
        <v>0</v>
      </c>
      <c r="CD65" s="222">
        <f>IFERROR(VLOOKUP($G65,[12]ITEM!$B$2:$AC$939,28,0),0)</f>
        <v>0</v>
      </c>
      <c r="CE65" s="218">
        <v>0</v>
      </c>
      <c r="CF65" s="218">
        <v>0</v>
      </c>
      <c r="CG65" s="218">
        <v>0</v>
      </c>
      <c r="CH65" s="218">
        <v>0</v>
      </c>
      <c r="CI65" s="375"/>
      <c r="CJ65" s="222">
        <f t="shared" si="29"/>
        <v>0</v>
      </c>
      <c r="CK65" s="222">
        <f t="shared" si="29"/>
        <v>0</v>
      </c>
      <c r="CL65" s="222">
        <f t="shared" si="28"/>
        <v>0</v>
      </c>
      <c r="CM65" s="222">
        <f t="shared" si="28"/>
        <v>0</v>
      </c>
      <c r="CN65" s="218">
        <f t="shared" si="28"/>
        <v>0</v>
      </c>
      <c r="CO65" s="218">
        <f t="shared" si="28"/>
        <v>0</v>
      </c>
      <c r="CP65" s="218">
        <f t="shared" si="28"/>
        <v>0</v>
      </c>
      <c r="CQ65" s="218">
        <f t="shared" si="28"/>
        <v>0</v>
      </c>
      <c r="CR65" s="222">
        <v>0</v>
      </c>
      <c r="CS65" s="222"/>
      <c r="CT65" s="222"/>
      <c r="CU65" s="222"/>
      <c r="CV65" s="218">
        <f t="shared" si="8"/>
        <v>0</v>
      </c>
      <c r="CW65" s="218">
        <f>CV65*(1+('[13]GROWTH (YoY)'!AR65/100))</f>
        <v>0</v>
      </c>
      <c r="CX65" s="218">
        <f>CW65*(1+('[13]GROWTH (YoY)'!AS65/100))</f>
        <v>0</v>
      </c>
      <c r="CY65" s="218">
        <f>CX65*(1+('[13]GROWTH (YoY)'!AT65/100))</f>
        <v>0</v>
      </c>
      <c r="CZ65" s="222">
        <v>0</v>
      </c>
      <c r="DA65" s="222">
        <v>0</v>
      </c>
      <c r="DB65" s="222">
        <v>0</v>
      </c>
      <c r="DC65" s="222">
        <v>0</v>
      </c>
      <c r="DD65" s="218">
        <v>0</v>
      </c>
      <c r="DE65" s="218">
        <v>0</v>
      </c>
      <c r="DF65" s="218">
        <v>0</v>
      </c>
      <c r="DG65" s="218">
        <v>0</v>
      </c>
      <c r="DH65" s="222">
        <v>0</v>
      </c>
      <c r="DI65" s="222">
        <v>0</v>
      </c>
      <c r="DJ65" s="222">
        <v>0</v>
      </c>
      <c r="DK65" s="222">
        <v>0</v>
      </c>
      <c r="DL65" s="218">
        <v>0</v>
      </c>
      <c r="DM65" s="218">
        <v>0</v>
      </c>
      <c r="DN65" s="218">
        <v>0</v>
      </c>
      <c r="DO65" s="218">
        <v>0</v>
      </c>
      <c r="DP65" s="383">
        <f t="shared" si="35"/>
        <v>0</v>
      </c>
      <c r="DQ65" s="222">
        <f t="shared" si="34"/>
        <v>0</v>
      </c>
      <c r="DR65" s="222">
        <f t="shared" si="34"/>
        <v>0</v>
      </c>
      <c r="DS65" s="222">
        <f t="shared" si="34"/>
        <v>0</v>
      </c>
      <c r="DT65" s="218">
        <f t="shared" si="34"/>
        <v>0</v>
      </c>
      <c r="DU65" s="218">
        <f t="shared" si="34"/>
        <v>0</v>
      </c>
      <c r="DV65" s="218">
        <f t="shared" si="34"/>
        <v>0</v>
      </c>
      <c r="DW65" s="218">
        <f t="shared" si="34"/>
        <v>0</v>
      </c>
      <c r="DX65" s="384">
        <f t="shared" si="33"/>
        <v>0</v>
      </c>
      <c r="DY65" s="384">
        <f t="shared" si="33"/>
        <v>0</v>
      </c>
      <c r="DZ65" s="384">
        <f t="shared" si="33"/>
        <v>0</v>
      </c>
      <c r="EA65" s="384">
        <f t="shared" si="33"/>
        <v>0</v>
      </c>
      <c r="EB65" s="385">
        <f t="shared" si="33"/>
        <v>0</v>
      </c>
      <c r="EC65" s="385">
        <f t="shared" si="33"/>
        <v>0</v>
      </c>
      <c r="ED65" s="385">
        <f t="shared" si="33"/>
        <v>0</v>
      </c>
      <c r="EE65" s="385">
        <f t="shared" si="33"/>
        <v>0</v>
      </c>
      <c r="EG65" s="222">
        <v>0</v>
      </c>
      <c r="EH65" s="222">
        <v>0</v>
      </c>
      <c r="EI65" s="222">
        <v>0</v>
      </c>
      <c r="EJ65" s="222">
        <v>0</v>
      </c>
      <c r="EK65" s="222">
        <v>0</v>
      </c>
      <c r="EL65" s="222">
        <v>0</v>
      </c>
      <c r="EM65" s="222">
        <v>0</v>
      </c>
      <c r="EN65" s="386">
        <f t="shared" si="10"/>
        <v>0</v>
      </c>
      <c r="EO65" s="222">
        <f t="shared" si="11"/>
        <v>0</v>
      </c>
      <c r="EP65" s="386">
        <f t="shared" si="12"/>
        <v>0</v>
      </c>
      <c r="EQ65" s="222">
        <f t="shared" si="13"/>
        <v>0</v>
      </c>
      <c r="ER65" s="222">
        <f t="shared" si="14"/>
        <v>0</v>
      </c>
      <c r="ES65" s="292"/>
      <c r="ET65" s="218">
        <v>0</v>
      </c>
      <c r="EU65" s="218">
        <v>0</v>
      </c>
      <c r="EV65" s="218">
        <v>0</v>
      </c>
      <c r="EW65" s="218">
        <v>0</v>
      </c>
      <c r="EX65" s="218">
        <v>0</v>
      </c>
      <c r="EY65" s="218">
        <v>4</v>
      </c>
      <c r="EZ65" s="218">
        <v>2</v>
      </c>
      <c r="FA65" s="387">
        <f t="shared" si="23"/>
        <v>0</v>
      </c>
      <c r="FB65" s="221">
        <f t="shared" si="24"/>
        <v>0</v>
      </c>
      <c r="FC65" s="387">
        <f t="shared" si="25"/>
        <v>0</v>
      </c>
      <c r="FD65" s="218">
        <f t="shared" si="26"/>
        <v>0</v>
      </c>
      <c r="FE65" s="218">
        <f t="shared" si="27"/>
        <v>0</v>
      </c>
      <c r="FF65" s="218">
        <v>0</v>
      </c>
      <c r="FG65" s="221">
        <f t="shared" si="20"/>
        <v>0</v>
      </c>
      <c r="FH65" s="218">
        <v>0</v>
      </c>
      <c r="FI65" s="218">
        <v>0</v>
      </c>
      <c r="FJ65" s="218">
        <v>0</v>
      </c>
      <c r="FK65" s="218">
        <f t="shared" si="5"/>
        <v>0</v>
      </c>
      <c r="FL65" s="218">
        <v>0</v>
      </c>
      <c r="FM65" s="218">
        <f t="shared" si="6"/>
        <v>0</v>
      </c>
      <c r="FZ65" s="229"/>
      <c r="GA65" s="229"/>
      <c r="GB65" s="229"/>
      <c r="GC65" s="229"/>
      <c r="GD65" s="229"/>
    </row>
    <row r="66" spans="1:186" s="368" customFormat="1">
      <c r="A66" s="285" t="s">
        <v>83</v>
      </c>
      <c r="B66" s="291" t="s">
        <v>84</v>
      </c>
      <c r="C66" s="285" t="s">
        <v>85</v>
      </c>
      <c r="D66" s="382" t="s">
        <v>3123</v>
      </c>
      <c r="E66" s="291" t="s">
        <v>86</v>
      </c>
      <c r="F66" s="382">
        <v>63</v>
      </c>
      <c r="G66" s="381" t="s">
        <v>230</v>
      </c>
      <c r="H66" s="381" t="s">
        <v>231</v>
      </c>
      <c r="I66" s="382" t="s">
        <v>184</v>
      </c>
      <c r="J66" s="381" t="s">
        <v>185</v>
      </c>
      <c r="K66" s="382" t="s">
        <v>113</v>
      </c>
      <c r="L66" s="381" t="s">
        <v>163</v>
      </c>
      <c r="M66" s="381" t="s">
        <v>3124</v>
      </c>
      <c r="N66" s="372">
        <v>1</v>
      </c>
      <c r="O66" s="373">
        <v>6</v>
      </c>
      <c r="P66" s="373">
        <v>4</v>
      </c>
      <c r="Q66" s="373">
        <v>4</v>
      </c>
      <c r="R66" s="373">
        <v>5</v>
      </c>
      <c r="S66" s="374">
        <v>3</v>
      </c>
      <c r="T66" s="374">
        <v>4</v>
      </c>
      <c r="U66" s="374">
        <v>5</v>
      </c>
      <c r="V66" s="374">
        <v>6</v>
      </c>
      <c r="W66" s="373">
        <v>2</v>
      </c>
      <c r="X66" s="373">
        <v>1</v>
      </c>
      <c r="Y66" s="373">
        <v>1</v>
      </c>
      <c r="Z66" s="373">
        <v>2</v>
      </c>
      <c r="AA66" s="374">
        <v>1</v>
      </c>
      <c r="AB66" s="374">
        <v>1</v>
      </c>
      <c r="AC66" s="374">
        <v>2</v>
      </c>
      <c r="AD66" s="374">
        <v>2</v>
      </c>
      <c r="AE66" s="373">
        <v>0</v>
      </c>
      <c r="AF66" s="373">
        <v>0</v>
      </c>
      <c r="AG66" s="373">
        <v>0</v>
      </c>
      <c r="AH66" s="373">
        <v>0</v>
      </c>
      <c r="AI66" s="374">
        <v>0</v>
      </c>
      <c r="AJ66" s="374">
        <v>0</v>
      </c>
      <c r="AK66" s="374">
        <v>0</v>
      </c>
      <c r="AL66" s="374">
        <v>0</v>
      </c>
      <c r="AM66" s="222">
        <v>5</v>
      </c>
      <c r="AN66" s="222">
        <v>2</v>
      </c>
      <c r="AO66" s="222">
        <v>2</v>
      </c>
      <c r="AP66" s="222">
        <v>3</v>
      </c>
      <c r="AQ66" s="218">
        <v>2</v>
      </c>
      <c r="AR66" s="218">
        <v>2</v>
      </c>
      <c r="AS66" s="218">
        <v>3</v>
      </c>
      <c r="AT66" s="218">
        <v>4</v>
      </c>
      <c r="AU66" s="222">
        <v>0</v>
      </c>
      <c r="AV66" s="222">
        <v>0</v>
      </c>
      <c r="AW66" s="222">
        <v>0</v>
      </c>
      <c r="AX66" s="222">
        <v>0</v>
      </c>
      <c r="AY66" s="218">
        <v>0</v>
      </c>
      <c r="AZ66" s="218">
        <v>0</v>
      </c>
      <c r="BA66" s="218">
        <v>0</v>
      </c>
      <c r="BB66" s="218"/>
      <c r="BC66" s="222">
        <f t="shared" si="7"/>
        <v>5</v>
      </c>
      <c r="BD66" s="222">
        <f t="shared" si="7"/>
        <v>2</v>
      </c>
      <c r="BE66" s="222">
        <f t="shared" si="7"/>
        <v>2</v>
      </c>
      <c r="BF66" s="222">
        <f t="shared" si="32"/>
        <v>3</v>
      </c>
      <c r="BG66" s="218">
        <f t="shared" si="32"/>
        <v>2</v>
      </c>
      <c r="BH66" s="218">
        <f t="shared" si="32"/>
        <v>2</v>
      </c>
      <c r="BI66" s="218">
        <f t="shared" si="32"/>
        <v>3</v>
      </c>
      <c r="BJ66" s="218">
        <f t="shared" si="32"/>
        <v>4</v>
      </c>
      <c r="BK66" s="222">
        <f t="shared" si="31"/>
        <v>0</v>
      </c>
      <c r="BL66" s="222">
        <f t="shared" si="31"/>
        <v>0</v>
      </c>
      <c r="BM66" s="222">
        <f t="shared" si="31"/>
        <v>0</v>
      </c>
      <c r="BN66" s="222">
        <f t="shared" si="31"/>
        <v>0</v>
      </c>
      <c r="BO66" s="218">
        <f t="shared" si="31"/>
        <v>0</v>
      </c>
      <c r="BP66" s="218">
        <f t="shared" si="31"/>
        <v>0</v>
      </c>
      <c r="BQ66" s="218">
        <f t="shared" si="31"/>
        <v>0</v>
      </c>
      <c r="BR66" s="218">
        <f t="shared" si="30"/>
        <v>0</v>
      </c>
      <c r="BS66" s="222">
        <v>0</v>
      </c>
      <c r="BT66" s="222">
        <v>0</v>
      </c>
      <c r="BU66" s="222">
        <v>0</v>
      </c>
      <c r="BV66" s="222">
        <v>0</v>
      </c>
      <c r="BW66" s="218">
        <v>0</v>
      </c>
      <c r="BX66" s="218">
        <v>0</v>
      </c>
      <c r="BY66" s="218">
        <v>0</v>
      </c>
      <c r="BZ66" s="218">
        <v>0</v>
      </c>
      <c r="CA66" s="222">
        <v>0</v>
      </c>
      <c r="CB66" s="222">
        <f>IFERROR(VLOOKUP($G66,[12]ITEM!$B$2:$AC$939,26,0),0)</f>
        <v>0</v>
      </c>
      <c r="CC66" s="222">
        <f>IFERROR(VLOOKUP($G66,[12]ITEM!$B$2:$AC$939,27,0),0)</f>
        <v>0</v>
      </c>
      <c r="CD66" s="222">
        <f>IFERROR(VLOOKUP($G66,[12]ITEM!$B$2:$AC$939,28,0),0)</f>
        <v>0</v>
      </c>
      <c r="CE66" s="218">
        <v>0</v>
      </c>
      <c r="CF66" s="218">
        <v>0</v>
      </c>
      <c r="CG66" s="218">
        <v>0</v>
      </c>
      <c r="CH66" s="218">
        <v>0</v>
      </c>
      <c r="CI66" s="375"/>
      <c r="CJ66" s="222">
        <f t="shared" si="29"/>
        <v>5</v>
      </c>
      <c r="CK66" s="222">
        <f t="shared" si="29"/>
        <v>2</v>
      </c>
      <c r="CL66" s="222">
        <f t="shared" si="28"/>
        <v>2</v>
      </c>
      <c r="CM66" s="222">
        <f t="shared" si="28"/>
        <v>3</v>
      </c>
      <c r="CN66" s="218">
        <f t="shared" si="28"/>
        <v>2</v>
      </c>
      <c r="CO66" s="218">
        <f t="shared" si="28"/>
        <v>2.1155641168630099</v>
      </c>
      <c r="CP66" s="218">
        <f t="shared" si="28"/>
        <v>2.8054085827145889</v>
      </c>
      <c r="CQ66" s="218">
        <f t="shared" si="28"/>
        <v>3.3483534264841515</v>
      </c>
      <c r="CR66" s="222">
        <v>5</v>
      </c>
      <c r="CS66" s="222">
        <v>2</v>
      </c>
      <c r="CT66" s="222">
        <v>2</v>
      </c>
      <c r="CU66" s="222">
        <v>3</v>
      </c>
      <c r="CV66" s="218">
        <f t="shared" si="8"/>
        <v>2</v>
      </c>
      <c r="CW66" s="218">
        <f>CV66*(1+('[13]GROWTH (YoY)'!AR66/100))</f>
        <v>2.1155641168630099</v>
      </c>
      <c r="CX66" s="218">
        <f>CW66*(1+('[13]GROWTH (YoY)'!AS66/100))</f>
        <v>2.8054085827145889</v>
      </c>
      <c r="CY66" s="218">
        <f>CX66*(1+('[13]GROWTH (YoY)'!AT66/100))</f>
        <v>3.3483534264841515</v>
      </c>
      <c r="CZ66" s="222">
        <v>0</v>
      </c>
      <c r="DA66" s="222">
        <v>0</v>
      </c>
      <c r="DB66" s="222">
        <v>0</v>
      </c>
      <c r="DC66" s="222">
        <v>0</v>
      </c>
      <c r="DD66" s="218">
        <v>0</v>
      </c>
      <c r="DE66" s="218">
        <v>0</v>
      </c>
      <c r="DF66" s="218">
        <v>0</v>
      </c>
      <c r="DG66" s="218">
        <v>0</v>
      </c>
      <c r="DH66" s="222">
        <v>0</v>
      </c>
      <c r="DI66" s="222">
        <v>0</v>
      </c>
      <c r="DJ66" s="222">
        <v>0</v>
      </c>
      <c r="DK66" s="222">
        <v>0</v>
      </c>
      <c r="DL66" s="218">
        <v>0</v>
      </c>
      <c r="DM66" s="218">
        <v>0</v>
      </c>
      <c r="DN66" s="218">
        <v>0</v>
      </c>
      <c r="DO66" s="218">
        <v>0</v>
      </c>
      <c r="DP66" s="383">
        <f t="shared" si="35"/>
        <v>0</v>
      </c>
      <c r="DQ66" s="222">
        <f t="shared" si="34"/>
        <v>0</v>
      </c>
      <c r="DR66" s="222">
        <f t="shared" si="34"/>
        <v>0</v>
      </c>
      <c r="DS66" s="222">
        <f t="shared" si="34"/>
        <v>0</v>
      </c>
      <c r="DT66" s="218">
        <f t="shared" si="34"/>
        <v>0</v>
      </c>
      <c r="DU66" s="218">
        <f t="shared" si="34"/>
        <v>-0.11556411686300994</v>
      </c>
      <c r="DV66" s="218">
        <f t="shared" si="34"/>
        <v>0.19459141728541107</v>
      </c>
      <c r="DW66" s="218">
        <f t="shared" si="34"/>
        <v>0.65164657351584854</v>
      </c>
      <c r="DX66" s="384">
        <f t="shared" si="33"/>
        <v>0.33333333333333331</v>
      </c>
      <c r="DY66" s="384">
        <f t="shared" si="33"/>
        <v>0.25</v>
      </c>
      <c r="DZ66" s="384">
        <f t="shared" si="33"/>
        <v>0.25</v>
      </c>
      <c r="EA66" s="384">
        <f t="shared" si="33"/>
        <v>0.4</v>
      </c>
      <c r="EB66" s="385">
        <f t="shared" si="33"/>
        <v>0.33333333333333331</v>
      </c>
      <c r="EC66" s="385">
        <f t="shared" si="33"/>
        <v>0.25</v>
      </c>
      <c r="ED66" s="385">
        <f t="shared" si="33"/>
        <v>0.4</v>
      </c>
      <c r="EE66" s="385">
        <f t="shared" si="33"/>
        <v>0.33333333333333331</v>
      </c>
      <c r="EG66" s="222">
        <v>0</v>
      </c>
      <c r="EH66" s="222">
        <v>0</v>
      </c>
      <c r="EI66" s="222">
        <v>0</v>
      </c>
      <c r="EJ66" s="222">
        <v>0</v>
      </c>
      <c r="EK66" s="222">
        <v>0</v>
      </c>
      <c r="EL66" s="222">
        <v>0</v>
      </c>
      <c r="EM66" s="222">
        <v>0</v>
      </c>
      <c r="EN66" s="386">
        <f t="shared" si="10"/>
        <v>0</v>
      </c>
      <c r="EO66" s="222">
        <f t="shared" si="11"/>
        <v>0</v>
      </c>
      <c r="EP66" s="386">
        <f t="shared" si="12"/>
        <v>0</v>
      </c>
      <c r="EQ66" s="222">
        <f t="shared" si="13"/>
        <v>0</v>
      </c>
      <c r="ER66" s="222">
        <f t="shared" si="14"/>
        <v>0</v>
      </c>
      <c r="ES66" s="292"/>
      <c r="ET66" s="218">
        <v>0</v>
      </c>
      <c r="EU66" s="218">
        <v>0</v>
      </c>
      <c r="EV66" s="218">
        <v>0</v>
      </c>
      <c r="EW66" s="218">
        <v>0</v>
      </c>
      <c r="EX66" s="218">
        <v>0</v>
      </c>
      <c r="EY66" s="218">
        <v>0</v>
      </c>
      <c r="EZ66" s="218">
        <v>0</v>
      </c>
      <c r="FA66" s="387">
        <f t="shared" si="23"/>
        <v>0</v>
      </c>
      <c r="FB66" s="221">
        <f t="shared" si="24"/>
        <v>0</v>
      </c>
      <c r="FC66" s="387">
        <f t="shared" si="25"/>
        <v>0</v>
      </c>
      <c r="FD66" s="218">
        <f t="shared" si="26"/>
        <v>0</v>
      </c>
      <c r="FE66" s="218">
        <f t="shared" si="27"/>
        <v>0</v>
      </c>
      <c r="FF66" s="218">
        <v>0</v>
      </c>
      <c r="FG66" s="221">
        <f t="shared" si="20"/>
        <v>0</v>
      </c>
      <c r="FH66" s="218">
        <v>0</v>
      </c>
      <c r="FI66" s="218">
        <v>0</v>
      </c>
      <c r="FJ66" s="218">
        <v>0</v>
      </c>
      <c r="FK66" s="218">
        <f t="shared" si="5"/>
        <v>0</v>
      </c>
      <c r="FL66" s="218">
        <v>0</v>
      </c>
      <c r="FM66" s="218">
        <f t="shared" si="6"/>
        <v>0</v>
      </c>
      <c r="FZ66" s="229"/>
      <c r="GA66" s="229"/>
      <c r="GB66" s="229"/>
      <c r="GC66" s="229"/>
      <c r="GD66" s="229"/>
    </row>
    <row r="67" spans="1:186" s="368" customFormat="1">
      <c r="A67" s="285" t="s">
        <v>83</v>
      </c>
      <c r="B67" s="291" t="s">
        <v>84</v>
      </c>
      <c r="C67" s="285" t="s">
        <v>85</v>
      </c>
      <c r="D67" s="382" t="s">
        <v>3123</v>
      </c>
      <c r="E67" s="291" t="s">
        <v>86</v>
      </c>
      <c r="F67" s="382">
        <v>64</v>
      </c>
      <c r="G67" s="381" t="s">
        <v>232</v>
      </c>
      <c r="H67" s="381" t="s">
        <v>233</v>
      </c>
      <c r="I67" s="382" t="s">
        <v>184</v>
      </c>
      <c r="J67" s="381" t="s">
        <v>185</v>
      </c>
      <c r="K67" s="382" t="s">
        <v>113</v>
      </c>
      <c r="L67" s="381" t="s">
        <v>163</v>
      </c>
      <c r="M67" s="381" t="s">
        <v>3124</v>
      </c>
      <c r="N67" s="372">
        <v>1</v>
      </c>
      <c r="O67" s="373">
        <v>18</v>
      </c>
      <c r="P67" s="373">
        <v>16</v>
      </c>
      <c r="Q67" s="373">
        <v>18</v>
      </c>
      <c r="R67" s="373">
        <v>21</v>
      </c>
      <c r="S67" s="374">
        <v>15</v>
      </c>
      <c r="T67" s="374">
        <v>17</v>
      </c>
      <c r="U67" s="374">
        <v>20</v>
      </c>
      <c r="V67" s="374">
        <v>23</v>
      </c>
      <c r="W67" s="373">
        <v>5</v>
      </c>
      <c r="X67" s="373">
        <v>6</v>
      </c>
      <c r="Y67" s="373">
        <v>7</v>
      </c>
      <c r="Z67" s="373">
        <v>8</v>
      </c>
      <c r="AA67" s="374">
        <v>5</v>
      </c>
      <c r="AB67" s="374">
        <v>6</v>
      </c>
      <c r="AC67" s="374">
        <v>7</v>
      </c>
      <c r="AD67" s="374">
        <v>8</v>
      </c>
      <c r="AE67" s="373">
        <v>0</v>
      </c>
      <c r="AF67" s="373">
        <v>0</v>
      </c>
      <c r="AG67" s="373">
        <v>0</v>
      </c>
      <c r="AH67" s="373">
        <v>0</v>
      </c>
      <c r="AI67" s="374">
        <v>0</v>
      </c>
      <c r="AJ67" s="374">
        <v>0</v>
      </c>
      <c r="AK67" s="374">
        <v>0</v>
      </c>
      <c r="AL67" s="374">
        <v>0</v>
      </c>
      <c r="AM67" s="222">
        <v>13</v>
      </c>
      <c r="AN67" s="222">
        <v>10</v>
      </c>
      <c r="AO67" s="222">
        <v>11</v>
      </c>
      <c r="AP67" s="222">
        <v>13</v>
      </c>
      <c r="AQ67" s="218">
        <v>9</v>
      </c>
      <c r="AR67" s="218">
        <v>11</v>
      </c>
      <c r="AS67" s="218">
        <v>13</v>
      </c>
      <c r="AT67" s="218">
        <v>15</v>
      </c>
      <c r="AU67" s="222">
        <v>0</v>
      </c>
      <c r="AV67" s="222">
        <v>0</v>
      </c>
      <c r="AW67" s="222">
        <v>0</v>
      </c>
      <c r="AX67" s="222">
        <v>0</v>
      </c>
      <c r="AY67" s="218">
        <v>0</v>
      </c>
      <c r="AZ67" s="218">
        <v>0</v>
      </c>
      <c r="BA67" s="218">
        <v>0</v>
      </c>
      <c r="BB67" s="218">
        <v>0</v>
      </c>
      <c r="BC67" s="222">
        <f t="shared" si="7"/>
        <v>13</v>
      </c>
      <c r="BD67" s="222">
        <f t="shared" si="7"/>
        <v>10</v>
      </c>
      <c r="BE67" s="222">
        <f t="shared" si="7"/>
        <v>11</v>
      </c>
      <c r="BF67" s="222">
        <f t="shared" si="32"/>
        <v>13</v>
      </c>
      <c r="BG67" s="218">
        <f t="shared" si="32"/>
        <v>9</v>
      </c>
      <c r="BH67" s="218">
        <f t="shared" si="32"/>
        <v>11</v>
      </c>
      <c r="BI67" s="218">
        <f t="shared" si="32"/>
        <v>13</v>
      </c>
      <c r="BJ67" s="218">
        <f t="shared" si="32"/>
        <v>15</v>
      </c>
      <c r="BK67" s="222">
        <f t="shared" si="31"/>
        <v>0</v>
      </c>
      <c r="BL67" s="222">
        <f t="shared" si="31"/>
        <v>0</v>
      </c>
      <c r="BM67" s="222">
        <f t="shared" si="31"/>
        <v>0</v>
      </c>
      <c r="BN67" s="222">
        <f t="shared" si="31"/>
        <v>0</v>
      </c>
      <c r="BO67" s="218">
        <f t="shared" si="31"/>
        <v>0</v>
      </c>
      <c r="BP67" s="218">
        <f t="shared" si="31"/>
        <v>0</v>
      </c>
      <c r="BQ67" s="218">
        <f t="shared" si="31"/>
        <v>0</v>
      </c>
      <c r="BR67" s="218">
        <f t="shared" si="30"/>
        <v>0</v>
      </c>
      <c r="BS67" s="222">
        <v>0</v>
      </c>
      <c r="BT67" s="222">
        <v>0</v>
      </c>
      <c r="BU67" s="222">
        <v>0</v>
      </c>
      <c r="BV67" s="222">
        <v>0</v>
      </c>
      <c r="BW67" s="218">
        <v>0</v>
      </c>
      <c r="BX67" s="218">
        <v>0</v>
      </c>
      <c r="BY67" s="218">
        <v>0</v>
      </c>
      <c r="BZ67" s="218">
        <v>0</v>
      </c>
      <c r="CA67" s="222">
        <v>0</v>
      </c>
      <c r="CB67" s="222">
        <f>IFERROR(VLOOKUP($G67,[12]ITEM!$B$2:$AC$939,26,0),0)</f>
        <v>0</v>
      </c>
      <c r="CC67" s="222">
        <f>IFERROR(VLOOKUP($G67,[12]ITEM!$B$2:$AC$939,27,0),0)</f>
        <v>0</v>
      </c>
      <c r="CD67" s="222">
        <f>IFERROR(VLOOKUP($G67,[12]ITEM!$B$2:$AC$939,28,0),0)</f>
        <v>0</v>
      </c>
      <c r="CE67" s="218">
        <v>0</v>
      </c>
      <c r="CF67" s="218">
        <v>0</v>
      </c>
      <c r="CG67" s="218">
        <v>0</v>
      </c>
      <c r="CH67" s="218">
        <v>0</v>
      </c>
      <c r="CI67" s="375"/>
      <c r="CJ67" s="222">
        <f t="shared" si="29"/>
        <v>13</v>
      </c>
      <c r="CK67" s="222">
        <f t="shared" si="29"/>
        <v>11</v>
      </c>
      <c r="CL67" s="222">
        <f t="shared" si="28"/>
        <v>11</v>
      </c>
      <c r="CM67" s="222">
        <f t="shared" si="28"/>
        <v>14</v>
      </c>
      <c r="CN67" s="218">
        <f t="shared" si="28"/>
        <v>9</v>
      </c>
      <c r="CO67" s="218">
        <f t="shared" si="28"/>
        <v>10.126805011792838</v>
      </c>
      <c r="CP67" s="218">
        <f t="shared" si="28"/>
        <v>11.965347542142311</v>
      </c>
      <c r="CQ67" s="218">
        <f t="shared" si="28"/>
        <v>13.614498397435478</v>
      </c>
      <c r="CR67" s="222">
        <v>11</v>
      </c>
      <c r="CS67" s="222">
        <v>8</v>
      </c>
      <c r="CT67" s="222">
        <v>9</v>
      </c>
      <c r="CU67" s="222">
        <v>11</v>
      </c>
      <c r="CV67" s="218">
        <f t="shared" si="8"/>
        <v>8</v>
      </c>
      <c r="CW67" s="218">
        <f>CV67*(1+('[13]GROWTH (YoY)'!AR67/100))</f>
        <v>9.1268050117928379</v>
      </c>
      <c r="CX67" s="218">
        <f>CW67*(1+('[13]GROWTH (YoY)'!AS67/100))</f>
        <v>10.965347542142311</v>
      </c>
      <c r="CY67" s="218">
        <f>CX67*(1+('[13]GROWTH (YoY)'!AT67/100))</f>
        <v>12.614498397435478</v>
      </c>
      <c r="CZ67" s="222">
        <v>2</v>
      </c>
      <c r="DA67" s="222">
        <v>3</v>
      </c>
      <c r="DB67" s="222">
        <v>2</v>
      </c>
      <c r="DC67" s="222">
        <v>3</v>
      </c>
      <c r="DD67" s="218">
        <v>1</v>
      </c>
      <c r="DE67" s="218">
        <v>1</v>
      </c>
      <c r="DF67" s="218">
        <v>1</v>
      </c>
      <c r="DG67" s="218">
        <v>1</v>
      </c>
      <c r="DH67" s="222">
        <v>0</v>
      </c>
      <c r="DI67" s="222">
        <v>0</v>
      </c>
      <c r="DJ67" s="222">
        <v>0</v>
      </c>
      <c r="DK67" s="222">
        <v>0</v>
      </c>
      <c r="DL67" s="218">
        <v>0</v>
      </c>
      <c r="DM67" s="218">
        <v>0</v>
      </c>
      <c r="DN67" s="218">
        <v>0</v>
      </c>
      <c r="DO67" s="218">
        <v>0</v>
      </c>
      <c r="DP67" s="383">
        <f t="shared" si="35"/>
        <v>0</v>
      </c>
      <c r="DQ67" s="222">
        <f t="shared" si="34"/>
        <v>-1</v>
      </c>
      <c r="DR67" s="222">
        <f t="shared" si="34"/>
        <v>0</v>
      </c>
      <c r="DS67" s="222">
        <f t="shared" si="34"/>
        <v>-1</v>
      </c>
      <c r="DT67" s="218">
        <f t="shared" si="34"/>
        <v>0</v>
      </c>
      <c r="DU67" s="218">
        <f t="shared" si="34"/>
        <v>0.87319498820716213</v>
      </c>
      <c r="DV67" s="218">
        <f t="shared" si="34"/>
        <v>1.034652457857689</v>
      </c>
      <c r="DW67" s="218">
        <f t="shared" si="34"/>
        <v>1.3855016025645224</v>
      </c>
      <c r="DX67" s="384">
        <f t="shared" si="33"/>
        <v>0.27777777777777779</v>
      </c>
      <c r="DY67" s="384">
        <f t="shared" si="33"/>
        <v>0.375</v>
      </c>
      <c r="DZ67" s="384">
        <f t="shared" si="33"/>
        <v>0.3888888888888889</v>
      </c>
      <c r="EA67" s="384">
        <f t="shared" si="33"/>
        <v>0.38095238095238093</v>
      </c>
      <c r="EB67" s="385">
        <f t="shared" si="33"/>
        <v>0.33333333333333331</v>
      </c>
      <c r="EC67" s="385">
        <f t="shared" si="33"/>
        <v>0.35294117647058826</v>
      </c>
      <c r="ED67" s="385">
        <f t="shared" si="33"/>
        <v>0.35</v>
      </c>
      <c r="EE67" s="385">
        <f t="shared" si="33"/>
        <v>0.34782608695652173</v>
      </c>
      <c r="EG67" s="222">
        <v>0</v>
      </c>
      <c r="EH67" s="222">
        <v>0</v>
      </c>
      <c r="EI67" s="222">
        <v>0</v>
      </c>
      <c r="EJ67" s="222">
        <v>0</v>
      </c>
      <c r="EK67" s="222">
        <v>0</v>
      </c>
      <c r="EL67" s="222">
        <v>7</v>
      </c>
      <c r="EM67" s="222">
        <v>3</v>
      </c>
      <c r="EN67" s="386">
        <f t="shared" si="10"/>
        <v>0</v>
      </c>
      <c r="EO67" s="222">
        <f t="shared" si="11"/>
        <v>0</v>
      </c>
      <c r="EP67" s="386">
        <f t="shared" si="12"/>
        <v>0</v>
      </c>
      <c r="EQ67" s="222">
        <f t="shared" si="13"/>
        <v>0</v>
      </c>
      <c r="ER67" s="222">
        <f t="shared" si="14"/>
        <v>0</v>
      </c>
      <c r="ES67" s="292"/>
      <c r="ET67" s="218">
        <v>4</v>
      </c>
      <c r="EU67" s="218">
        <v>2</v>
      </c>
      <c r="EV67" s="218">
        <v>2</v>
      </c>
      <c r="EW67" s="218">
        <v>1</v>
      </c>
      <c r="EX67" s="218">
        <v>8</v>
      </c>
      <c r="EY67" s="218">
        <v>30</v>
      </c>
      <c r="EZ67" s="218">
        <v>24</v>
      </c>
      <c r="FA67" s="387">
        <f t="shared" si="23"/>
        <v>0.5</v>
      </c>
      <c r="FB67" s="221">
        <f t="shared" si="24"/>
        <v>50</v>
      </c>
      <c r="FC67" s="387">
        <f t="shared" si="25"/>
        <v>2</v>
      </c>
      <c r="FD67" s="218">
        <f t="shared" si="26"/>
        <v>266666.66666666669</v>
      </c>
      <c r="FE67" s="218">
        <f t="shared" si="27"/>
        <v>3472.2222222222222</v>
      </c>
      <c r="FF67" s="218">
        <v>1</v>
      </c>
      <c r="FG67" s="221">
        <f t="shared" si="20"/>
        <v>0</v>
      </c>
      <c r="FH67" s="218">
        <v>0</v>
      </c>
      <c r="FI67" s="218">
        <v>1</v>
      </c>
      <c r="FJ67" s="218">
        <v>0</v>
      </c>
      <c r="FK67" s="218">
        <f t="shared" si="5"/>
        <v>1</v>
      </c>
      <c r="FL67" s="218">
        <v>0</v>
      </c>
      <c r="FM67" s="218">
        <f t="shared" si="6"/>
        <v>1</v>
      </c>
      <c r="FZ67" s="229"/>
      <c r="GA67" s="229"/>
      <c r="GB67" s="229"/>
      <c r="GC67" s="229"/>
      <c r="GD67" s="229"/>
    </row>
    <row r="68" spans="1:186" s="368" customFormat="1">
      <c r="A68" s="285" t="s">
        <v>83</v>
      </c>
      <c r="B68" s="291" t="s">
        <v>84</v>
      </c>
      <c r="C68" s="285" t="s">
        <v>85</v>
      </c>
      <c r="D68" s="382" t="s">
        <v>3123</v>
      </c>
      <c r="E68" s="291" t="s">
        <v>86</v>
      </c>
      <c r="F68" s="382">
        <v>65</v>
      </c>
      <c r="G68" s="381" t="s">
        <v>234</v>
      </c>
      <c r="H68" s="381" t="s">
        <v>235</v>
      </c>
      <c r="I68" s="382" t="s">
        <v>184</v>
      </c>
      <c r="J68" s="381" t="s">
        <v>185</v>
      </c>
      <c r="K68" s="382" t="s">
        <v>113</v>
      </c>
      <c r="L68" s="381" t="s">
        <v>163</v>
      </c>
      <c r="M68" s="381" t="s">
        <v>3124</v>
      </c>
      <c r="N68" s="372">
        <v>1</v>
      </c>
      <c r="O68" s="373"/>
      <c r="P68" s="373">
        <v>0</v>
      </c>
      <c r="Q68" s="373">
        <v>0</v>
      </c>
      <c r="R68" s="373">
        <v>0</v>
      </c>
      <c r="S68" s="374">
        <v>0</v>
      </c>
      <c r="T68" s="374">
        <v>0</v>
      </c>
      <c r="U68" s="374">
        <v>0</v>
      </c>
      <c r="V68" s="374">
        <v>0</v>
      </c>
      <c r="W68" s="373"/>
      <c r="X68" s="373">
        <v>0</v>
      </c>
      <c r="Y68" s="373">
        <v>0</v>
      </c>
      <c r="Z68" s="373">
        <v>0</v>
      </c>
      <c r="AA68" s="374">
        <v>0</v>
      </c>
      <c r="AB68" s="374">
        <v>0</v>
      </c>
      <c r="AC68" s="374">
        <v>0</v>
      </c>
      <c r="AD68" s="374">
        <v>0</v>
      </c>
      <c r="AE68" s="373">
        <v>0</v>
      </c>
      <c r="AF68" s="373">
        <v>0</v>
      </c>
      <c r="AG68" s="373">
        <v>0</v>
      </c>
      <c r="AH68" s="373">
        <v>0</v>
      </c>
      <c r="AI68" s="374">
        <v>0</v>
      </c>
      <c r="AJ68" s="374">
        <v>0</v>
      </c>
      <c r="AK68" s="374">
        <v>0</v>
      </c>
      <c r="AL68" s="374">
        <v>0</v>
      </c>
      <c r="AM68" s="222">
        <v>0</v>
      </c>
      <c r="AN68" s="222">
        <v>0</v>
      </c>
      <c r="AO68" s="222">
        <v>0</v>
      </c>
      <c r="AP68" s="222">
        <v>0</v>
      </c>
      <c r="AQ68" s="218">
        <v>0</v>
      </c>
      <c r="AR68" s="218">
        <v>0</v>
      </c>
      <c r="AS68" s="218">
        <v>0</v>
      </c>
      <c r="AT68" s="218">
        <v>0</v>
      </c>
      <c r="AU68" s="222">
        <v>0</v>
      </c>
      <c r="AV68" s="222">
        <v>0</v>
      </c>
      <c r="AW68" s="222">
        <v>0</v>
      </c>
      <c r="AX68" s="222">
        <v>0</v>
      </c>
      <c r="AY68" s="218">
        <v>0</v>
      </c>
      <c r="AZ68" s="218">
        <v>0</v>
      </c>
      <c r="BA68" s="218">
        <v>0</v>
      </c>
      <c r="BB68" s="218"/>
      <c r="BC68" s="222">
        <f t="shared" si="7"/>
        <v>0</v>
      </c>
      <c r="BD68" s="222">
        <f t="shared" si="7"/>
        <v>0</v>
      </c>
      <c r="BE68" s="222">
        <f t="shared" si="7"/>
        <v>0</v>
      </c>
      <c r="BF68" s="222">
        <f t="shared" si="32"/>
        <v>0</v>
      </c>
      <c r="BG68" s="218">
        <f t="shared" si="32"/>
        <v>0</v>
      </c>
      <c r="BH68" s="218">
        <f t="shared" si="32"/>
        <v>0</v>
      </c>
      <c r="BI68" s="218">
        <f t="shared" si="32"/>
        <v>0</v>
      </c>
      <c r="BJ68" s="218">
        <f t="shared" si="32"/>
        <v>0</v>
      </c>
      <c r="BK68" s="222">
        <f t="shared" si="31"/>
        <v>0</v>
      </c>
      <c r="BL68" s="222">
        <f t="shared" si="31"/>
        <v>0</v>
      </c>
      <c r="BM68" s="222">
        <f t="shared" si="31"/>
        <v>0</v>
      </c>
      <c r="BN68" s="222">
        <f t="shared" si="31"/>
        <v>0</v>
      </c>
      <c r="BO68" s="218">
        <f t="shared" si="31"/>
        <v>0</v>
      </c>
      <c r="BP68" s="218">
        <f t="shared" si="31"/>
        <v>0</v>
      </c>
      <c r="BQ68" s="218">
        <f t="shared" si="31"/>
        <v>0</v>
      </c>
      <c r="BR68" s="218">
        <f t="shared" si="30"/>
        <v>0</v>
      </c>
      <c r="BS68" s="222">
        <v>0</v>
      </c>
      <c r="BT68" s="222">
        <v>0</v>
      </c>
      <c r="BU68" s="222">
        <v>0</v>
      </c>
      <c r="BV68" s="222">
        <v>0</v>
      </c>
      <c r="BW68" s="218">
        <v>0</v>
      </c>
      <c r="BX68" s="218">
        <v>0</v>
      </c>
      <c r="BY68" s="218">
        <v>0</v>
      </c>
      <c r="BZ68" s="218">
        <v>0</v>
      </c>
      <c r="CA68" s="222">
        <v>0</v>
      </c>
      <c r="CB68" s="222">
        <f>IFERROR(VLOOKUP($G68,[12]ITEM!$B$2:$AC$939,26,0),0)</f>
        <v>0</v>
      </c>
      <c r="CC68" s="222">
        <f>IFERROR(VLOOKUP($G68,[12]ITEM!$B$2:$AC$939,27,0),0)</f>
        <v>0</v>
      </c>
      <c r="CD68" s="222">
        <f>IFERROR(VLOOKUP($G68,[12]ITEM!$B$2:$AC$939,28,0),0)</f>
        <v>0</v>
      </c>
      <c r="CE68" s="218">
        <v>0</v>
      </c>
      <c r="CF68" s="218">
        <v>0</v>
      </c>
      <c r="CG68" s="218">
        <v>0</v>
      </c>
      <c r="CH68" s="218">
        <v>0</v>
      </c>
      <c r="CI68" s="375"/>
      <c r="CJ68" s="222">
        <f t="shared" si="29"/>
        <v>0</v>
      </c>
      <c r="CK68" s="222">
        <f t="shared" si="29"/>
        <v>0</v>
      </c>
      <c r="CL68" s="222">
        <f t="shared" si="28"/>
        <v>0</v>
      </c>
      <c r="CM68" s="222">
        <f t="shared" si="28"/>
        <v>0</v>
      </c>
      <c r="CN68" s="218">
        <f t="shared" si="28"/>
        <v>0</v>
      </c>
      <c r="CO68" s="218">
        <f t="shared" si="28"/>
        <v>0</v>
      </c>
      <c r="CP68" s="218">
        <f t="shared" si="28"/>
        <v>0</v>
      </c>
      <c r="CQ68" s="218">
        <f t="shared" si="28"/>
        <v>0</v>
      </c>
      <c r="CR68" s="222">
        <v>0</v>
      </c>
      <c r="CS68" s="222"/>
      <c r="CT68" s="222"/>
      <c r="CU68" s="222"/>
      <c r="CV68" s="218">
        <f t="shared" si="8"/>
        <v>0</v>
      </c>
      <c r="CW68" s="218">
        <f>CV68*(1+('[13]GROWTH (YoY)'!AR68/100))</f>
        <v>0</v>
      </c>
      <c r="CX68" s="218">
        <f>CW68*(1+('[13]GROWTH (YoY)'!AS68/100))</f>
        <v>0</v>
      </c>
      <c r="CY68" s="218">
        <f>CX68*(1+('[13]GROWTH (YoY)'!AT68/100))</f>
        <v>0</v>
      </c>
      <c r="CZ68" s="222">
        <v>0</v>
      </c>
      <c r="DA68" s="222">
        <v>0</v>
      </c>
      <c r="DB68" s="222">
        <v>0</v>
      </c>
      <c r="DC68" s="222">
        <v>0</v>
      </c>
      <c r="DD68" s="218">
        <v>0</v>
      </c>
      <c r="DE68" s="218">
        <v>0</v>
      </c>
      <c r="DF68" s="218">
        <v>0</v>
      </c>
      <c r="DG68" s="218">
        <v>0</v>
      </c>
      <c r="DH68" s="222">
        <v>0</v>
      </c>
      <c r="DI68" s="222">
        <v>0</v>
      </c>
      <c r="DJ68" s="222">
        <v>0</v>
      </c>
      <c r="DK68" s="222">
        <v>0</v>
      </c>
      <c r="DL68" s="218">
        <v>0</v>
      </c>
      <c r="DM68" s="218">
        <v>0</v>
      </c>
      <c r="DN68" s="218">
        <v>0</v>
      </c>
      <c r="DO68" s="218">
        <v>0</v>
      </c>
      <c r="DP68" s="383">
        <f t="shared" si="35"/>
        <v>0</v>
      </c>
      <c r="DQ68" s="222">
        <f t="shared" si="34"/>
        <v>0</v>
      </c>
      <c r="DR68" s="222">
        <f t="shared" si="34"/>
        <v>0</v>
      </c>
      <c r="DS68" s="222">
        <f t="shared" si="34"/>
        <v>0</v>
      </c>
      <c r="DT68" s="218">
        <f t="shared" si="34"/>
        <v>0</v>
      </c>
      <c r="DU68" s="218">
        <f t="shared" si="34"/>
        <v>0</v>
      </c>
      <c r="DV68" s="218">
        <f t="shared" si="34"/>
        <v>0</v>
      </c>
      <c r="DW68" s="218">
        <f t="shared" si="34"/>
        <v>0</v>
      </c>
      <c r="DX68" s="384">
        <f t="shared" si="33"/>
        <v>0</v>
      </c>
      <c r="DY68" s="384">
        <f t="shared" si="33"/>
        <v>0</v>
      </c>
      <c r="DZ68" s="384">
        <f t="shared" si="33"/>
        <v>0</v>
      </c>
      <c r="EA68" s="384">
        <f t="shared" si="33"/>
        <v>0</v>
      </c>
      <c r="EB68" s="385">
        <f t="shared" si="33"/>
        <v>0</v>
      </c>
      <c r="EC68" s="385">
        <f t="shared" si="33"/>
        <v>0</v>
      </c>
      <c r="ED68" s="385">
        <f t="shared" si="33"/>
        <v>0</v>
      </c>
      <c r="EE68" s="385">
        <f t="shared" si="33"/>
        <v>0</v>
      </c>
      <c r="EG68" s="222">
        <v>2</v>
      </c>
      <c r="EH68" s="222">
        <v>1</v>
      </c>
      <c r="EI68" s="222">
        <v>1</v>
      </c>
      <c r="EJ68" s="222">
        <v>1</v>
      </c>
      <c r="EK68" s="222">
        <v>1</v>
      </c>
      <c r="EL68" s="222">
        <v>80</v>
      </c>
      <c r="EM68" s="222">
        <v>73</v>
      </c>
      <c r="EN68" s="386">
        <f t="shared" si="10"/>
        <v>0.5</v>
      </c>
      <c r="EO68" s="222">
        <f t="shared" si="11"/>
        <v>100</v>
      </c>
      <c r="EP68" s="386">
        <f t="shared" si="12"/>
        <v>0.5</v>
      </c>
      <c r="EQ68" s="222">
        <f t="shared" si="13"/>
        <v>12500</v>
      </c>
      <c r="ER68" s="222">
        <f t="shared" si="14"/>
        <v>1141.552511415525</v>
      </c>
      <c r="ES68" s="292"/>
      <c r="ET68" s="218">
        <v>3</v>
      </c>
      <c r="EU68" s="218">
        <v>2</v>
      </c>
      <c r="EV68" s="218">
        <v>1</v>
      </c>
      <c r="EW68" s="218">
        <v>0</v>
      </c>
      <c r="EX68" s="218">
        <v>12</v>
      </c>
      <c r="EY68" s="218">
        <v>13</v>
      </c>
      <c r="EZ68" s="218">
        <v>12</v>
      </c>
      <c r="FA68" s="387">
        <f t="shared" si="23"/>
        <v>0.66666666666666663</v>
      </c>
      <c r="FB68" s="221">
        <f t="shared" si="24"/>
        <v>0</v>
      </c>
      <c r="FC68" s="387">
        <f t="shared" si="25"/>
        <v>4</v>
      </c>
      <c r="FD68" s="218">
        <f t="shared" si="26"/>
        <v>923076.92307692312</v>
      </c>
      <c r="FE68" s="218">
        <f t="shared" si="27"/>
        <v>0</v>
      </c>
      <c r="FF68" s="218">
        <v>5</v>
      </c>
      <c r="FG68" s="221">
        <f t="shared" si="20"/>
        <v>0</v>
      </c>
      <c r="FH68" s="218">
        <v>0</v>
      </c>
      <c r="FI68" s="218">
        <v>5</v>
      </c>
      <c r="FJ68" s="218">
        <v>0</v>
      </c>
      <c r="FK68" s="218">
        <f t="shared" ref="FK68:FK131" si="36">FI68-FH68-FJ68</f>
        <v>5</v>
      </c>
      <c r="FL68" s="218">
        <v>1</v>
      </c>
      <c r="FM68" s="218">
        <f t="shared" ref="FM68:FM131" si="37">FK68-FL68</f>
        <v>4</v>
      </c>
      <c r="FZ68" s="229"/>
      <c r="GA68" s="229"/>
      <c r="GB68" s="229"/>
      <c r="GC68" s="229"/>
      <c r="GD68" s="229"/>
    </row>
    <row r="69" spans="1:186" s="368" customFormat="1">
      <c r="A69" s="285" t="s">
        <v>83</v>
      </c>
      <c r="B69" s="291" t="s">
        <v>84</v>
      </c>
      <c r="C69" s="285" t="s">
        <v>85</v>
      </c>
      <c r="D69" s="382" t="s">
        <v>3123</v>
      </c>
      <c r="E69" s="291" t="s">
        <v>86</v>
      </c>
      <c r="F69" s="382">
        <v>66</v>
      </c>
      <c r="G69" s="381" t="s">
        <v>236</v>
      </c>
      <c r="H69" s="381" t="s">
        <v>237</v>
      </c>
      <c r="I69" s="382" t="s">
        <v>238</v>
      </c>
      <c r="J69" s="381" t="s">
        <v>239</v>
      </c>
      <c r="K69" s="382" t="s">
        <v>113</v>
      </c>
      <c r="L69" s="381" t="s">
        <v>163</v>
      </c>
      <c r="M69" s="381" t="s">
        <v>3124</v>
      </c>
      <c r="N69" s="372">
        <v>1</v>
      </c>
      <c r="O69" s="373">
        <v>311</v>
      </c>
      <c r="P69" s="373">
        <v>479</v>
      </c>
      <c r="Q69" s="373">
        <v>603</v>
      </c>
      <c r="R69" s="373">
        <v>845</v>
      </c>
      <c r="S69" s="374">
        <v>511</v>
      </c>
      <c r="T69" s="374">
        <v>644</v>
      </c>
      <c r="U69" s="374">
        <v>901</v>
      </c>
      <c r="V69" s="374">
        <v>1048</v>
      </c>
      <c r="W69" s="373">
        <v>110</v>
      </c>
      <c r="X69" s="373">
        <v>133</v>
      </c>
      <c r="Y69" s="373">
        <v>168</v>
      </c>
      <c r="Z69" s="373">
        <v>235</v>
      </c>
      <c r="AA69" s="374">
        <v>212</v>
      </c>
      <c r="AB69" s="374">
        <v>268</v>
      </c>
      <c r="AC69" s="374">
        <v>375</v>
      </c>
      <c r="AD69" s="374">
        <v>436</v>
      </c>
      <c r="AE69" s="373">
        <v>4</v>
      </c>
      <c r="AF69" s="373">
        <v>6</v>
      </c>
      <c r="AG69" s="373">
        <v>6</v>
      </c>
      <c r="AH69" s="373">
        <v>7</v>
      </c>
      <c r="AI69" s="374">
        <v>9</v>
      </c>
      <c r="AJ69" s="374">
        <v>11</v>
      </c>
      <c r="AK69" s="374">
        <v>5</v>
      </c>
      <c r="AL69" s="374">
        <v>8</v>
      </c>
      <c r="AM69" s="222">
        <v>201</v>
      </c>
      <c r="AN69" s="222">
        <v>346</v>
      </c>
      <c r="AO69" s="222">
        <v>436</v>
      </c>
      <c r="AP69" s="222">
        <v>610</v>
      </c>
      <c r="AQ69" s="218">
        <v>298</v>
      </c>
      <c r="AR69" s="218">
        <v>376</v>
      </c>
      <c r="AS69" s="218">
        <v>526</v>
      </c>
      <c r="AT69" s="218">
        <v>612</v>
      </c>
      <c r="AU69" s="222">
        <v>16</v>
      </c>
      <c r="AV69" s="222">
        <v>28</v>
      </c>
      <c r="AW69" s="222">
        <v>36</v>
      </c>
      <c r="AX69" s="222">
        <v>46</v>
      </c>
      <c r="AY69" s="218">
        <v>24</v>
      </c>
      <c r="AZ69" s="218">
        <v>30</v>
      </c>
      <c r="BA69" s="218">
        <v>39</v>
      </c>
      <c r="BB69" s="218">
        <v>46</v>
      </c>
      <c r="BC69" s="222">
        <f t="shared" ref="BC69:BJ118" si="38">AM69-AU69-BK69</f>
        <v>185</v>
      </c>
      <c r="BD69" s="222">
        <f t="shared" si="38"/>
        <v>313</v>
      </c>
      <c r="BE69" s="222">
        <f t="shared" si="38"/>
        <v>394</v>
      </c>
      <c r="BF69" s="222">
        <f t="shared" si="32"/>
        <v>560</v>
      </c>
      <c r="BG69" s="218">
        <f t="shared" si="32"/>
        <v>268</v>
      </c>
      <c r="BH69" s="218">
        <f t="shared" si="32"/>
        <v>339</v>
      </c>
      <c r="BI69" s="218">
        <f t="shared" si="32"/>
        <v>482</v>
      </c>
      <c r="BJ69" s="218">
        <f t="shared" si="32"/>
        <v>563</v>
      </c>
      <c r="BK69" s="222">
        <f t="shared" si="31"/>
        <v>0</v>
      </c>
      <c r="BL69" s="222">
        <f t="shared" si="31"/>
        <v>5</v>
      </c>
      <c r="BM69" s="222">
        <f t="shared" si="31"/>
        <v>6</v>
      </c>
      <c r="BN69" s="222">
        <f t="shared" si="31"/>
        <v>4</v>
      </c>
      <c r="BO69" s="218">
        <f t="shared" si="31"/>
        <v>6</v>
      </c>
      <c r="BP69" s="218">
        <f t="shared" si="31"/>
        <v>7</v>
      </c>
      <c r="BQ69" s="218">
        <f t="shared" si="31"/>
        <v>5</v>
      </c>
      <c r="BR69" s="218">
        <f t="shared" si="30"/>
        <v>3</v>
      </c>
      <c r="BS69" s="222">
        <v>0</v>
      </c>
      <c r="BT69" s="222">
        <v>5</v>
      </c>
      <c r="BU69" s="222">
        <v>6</v>
      </c>
      <c r="BV69" s="222">
        <v>4</v>
      </c>
      <c r="BW69" s="218">
        <v>6</v>
      </c>
      <c r="BX69" s="218">
        <v>7</v>
      </c>
      <c r="BY69" s="218">
        <v>5</v>
      </c>
      <c r="BZ69" s="218">
        <v>3</v>
      </c>
      <c r="CA69" s="222">
        <v>0</v>
      </c>
      <c r="CB69" s="222">
        <f>IFERROR(VLOOKUP($G69,[12]ITEM!$B$2:$AC$939,26,0),0)</f>
        <v>0</v>
      </c>
      <c r="CC69" s="222">
        <f>IFERROR(VLOOKUP($G69,[12]ITEM!$B$2:$AC$939,27,0),0)</f>
        <v>0</v>
      </c>
      <c r="CD69" s="222">
        <f>IFERROR(VLOOKUP($G69,[12]ITEM!$B$2:$AC$939,28,0),0)</f>
        <v>0</v>
      </c>
      <c r="CE69" s="218">
        <v>0</v>
      </c>
      <c r="CF69" s="218">
        <v>0</v>
      </c>
      <c r="CG69" s="218">
        <v>0</v>
      </c>
      <c r="CH69" s="218">
        <v>0</v>
      </c>
      <c r="CI69" s="375"/>
      <c r="CJ69" s="222">
        <f t="shared" si="29"/>
        <v>185</v>
      </c>
      <c r="CK69" s="222">
        <f t="shared" si="29"/>
        <v>312</v>
      </c>
      <c r="CL69" s="222">
        <f t="shared" si="28"/>
        <v>379</v>
      </c>
      <c r="CM69" s="222">
        <f t="shared" si="28"/>
        <v>522</v>
      </c>
      <c r="CN69" s="218">
        <f t="shared" si="28"/>
        <v>268</v>
      </c>
      <c r="CO69" s="218">
        <f t="shared" si="28"/>
        <v>300.07242451710761</v>
      </c>
      <c r="CP69" s="218">
        <f t="shared" si="28"/>
        <v>394.23827701918657</v>
      </c>
      <c r="CQ69" s="218">
        <f t="shared" si="28"/>
        <v>447.22328208184098</v>
      </c>
      <c r="CR69" s="222">
        <v>168</v>
      </c>
      <c r="CS69" s="222">
        <v>278</v>
      </c>
      <c r="CT69" s="222">
        <v>350</v>
      </c>
      <c r="CU69" s="222">
        <v>490</v>
      </c>
      <c r="CV69" s="218">
        <f t="shared" ref="CV69:CV132" si="39">AQ69-AY69-BO69-DD69-DL69</f>
        <v>173</v>
      </c>
      <c r="CW69" s="218">
        <f>CV69*(1+('[13]GROWTH (YoY)'!AR69/100))</f>
        <v>218.07242451710761</v>
      </c>
      <c r="CX69" s="218">
        <f>CW69*(1+('[13]GROWTH (YoY)'!AS69/100))</f>
        <v>305.23827701918657</v>
      </c>
      <c r="CY69" s="218">
        <f>CX69*(1+('[13]GROWTH (YoY)'!AT69/100))</f>
        <v>355.22328208184098</v>
      </c>
      <c r="CZ69" s="222">
        <v>17</v>
      </c>
      <c r="DA69" s="222">
        <v>34</v>
      </c>
      <c r="DB69" s="222">
        <v>29</v>
      </c>
      <c r="DC69" s="222">
        <v>32</v>
      </c>
      <c r="DD69" s="218">
        <v>95</v>
      </c>
      <c r="DE69" s="218">
        <v>82</v>
      </c>
      <c r="DF69" s="218">
        <v>89</v>
      </c>
      <c r="DG69" s="218">
        <v>92</v>
      </c>
      <c r="DH69" s="222">
        <v>0</v>
      </c>
      <c r="DI69" s="222">
        <v>0</v>
      </c>
      <c r="DJ69" s="222">
        <v>0</v>
      </c>
      <c r="DK69" s="222">
        <v>0</v>
      </c>
      <c r="DL69" s="218">
        <v>0</v>
      </c>
      <c r="DM69" s="218">
        <v>0</v>
      </c>
      <c r="DN69" s="218">
        <v>0</v>
      </c>
      <c r="DO69" s="218">
        <v>0</v>
      </c>
      <c r="DP69" s="383">
        <f t="shared" si="35"/>
        <v>0</v>
      </c>
      <c r="DQ69" s="222">
        <f t="shared" si="34"/>
        <v>1</v>
      </c>
      <c r="DR69" s="222">
        <f t="shared" si="34"/>
        <v>15</v>
      </c>
      <c r="DS69" s="222">
        <f t="shared" si="34"/>
        <v>38</v>
      </c>
      <c r="DT69" s="218">
        <f t="shared" si="34"/>
        <v>0</v>
      </c>
      <c r="DU69" s="218">
        <f t="shared" si="34"/>
        <v>38.927575482892394</v>
      </c>
      <c r="DV69" s="218">
        <f t="shared" si="34"/>
        <v>87.761722980813431</v>
      </c>
      <c r="DW69" s="218">
        <f t="shared" si="34"/>
        <v>115.77671791815902</v>
      </c>
      <c r="DX69" s="384">
        <f t="shared" si="33"/>
        <v>0.3536977491961415</v>
      </c>
      <c r="DY69" s="384">
        <f t="shared" si="33"/>
        <v>0.27766179540709812</v>
      </c>
      <c r="DZ69" s="384">
        <f t="shared" si="33"/>
        <v>0.27860696517412936</v>
      </c>
      <c r="EA69" s="384">
        <f t="shared" si="33"/>
        <v>0.27810650887573962</v>
      </c>
      <c r="EB69" s="385">
        <f t="shared" si="33"/>
        <v>0.41487279843444225</v>
      </c>
      <c r="EC69" s="385">
        <f t="shared" si="33"/>
        <v>0.41614906832298137</v>
      </c>
      <c r="ED69" s="385">
        <f t="shared" si="33"/>
        <v>0.41620421753607101</v>
      </c>
      <c r="EE69" s="385">
        <f t="shared" si="33"/>
        <v>0.41603053435114506</v>
      </c>
      <c r="EG69" s="222">
        <v>23</v>
      </c>
      <c r="EH69" s="222">
        <v>12</v>
      </c>
      <c r="EI69" s="222">
        <v>11</v>
      </c>
      <c r="EJ69" s="222">
        <v>7</v>
      </c>
      <c r="EK69" s="222">
        <v>10</v>
      </c>
      <c r="EL69" s="222">
        <v>550</v>
      </c>
      <c r="EM69" s="222">
        <v>500</v>
      </c>
      <c r="EN69" s="386">
        <f t="shared" ref="EN69:EN132" si="40">IFERROR(EH69/EG69,0)</f>
        <v>0.52173913043478259</v>
      </c>
      <c r="EO69" s="222">
        <f t="shared" ref="EO69:EO132" si="41">IFERROR((EJ69/EI69)*100,0)</f>
        <v>63.636363636363633</v>
      </c>
      <c r="EP69" s="386">
        <f t="shared" ref="EP69:EP132" si="42">IFERROR(EK69/EG69,0)</f>
        <v>0.43478260869565216</v>
      </c>
      <c r="EQ69" s="222">
        <f t="shared" ref="EQ69:EQ132" si="43">IFERROR((EK69*1000000)/EL69,0)</f>
        <v>18181.81818181818</v>
      </c>
      <c r="ER69" s="222">
        <f t="shared" ref="ER69:ER132" si="44">IFERROR((EJ69*1000000)/EM69/12,0)</f>
        <v>1166.6666666666667</v>
      </c>
      <c r="ES69" s="292"/>
      <c r="ET69" s="218">
        <v>33</v>
      </c>
      <c r="EU69" s="218">
        <v>18</v>
      </c>
      <c r="EV69" s="218">
        <v>15</v>
      </c>
      <c r="EW69" s="218">
        <v>7</v>
      </c>
      <c r="EX69" s="218">
        <v>93</v>
      </c>
      <c r="EY69" s="218">
        <v>433</v>
      </c>
      <c r="EZ69" s="218">
        <v>377</v>
      </c>
      <c r="FA69" s="387">
        <f t="shared" si="23"/>
        <v>0.54545454545454541</v>
      </c>
      <c r="FB69" s="221">
        <f t="shared" si="24"/>
        <v>46.666666666666664</v>
      </c>
      <c r="FC69" s="387">
        <f t="shared" si="25"/>
        <v>2.8181818181818183</v>
      </c>
      <c r="FD69" s="218">
        <f t="shared" si="26"/>
        <v>214780.60046189377</v>
      </c>
      <c r="FE69" s="218">
        <f t="shared" si="27"/>
        <v>1547.3032714412027</v>
      </c>
      <c r="FF69" s="218">
        <v>547</v>
      </c>
      <c r="FG69" s="221">
        <f t="shared" ref="FG69:FG132" si="45">IFERROR((FH69/FF69)*100,0)</f>
        <v>8.0438756855575875</v>
      </c>
      <c r="FH69" s="218">
        <v>44</v>
      </c>
      <c r="FI69" s="218">
        <v>547</v>
      </c>
      <c r="FJ69" s="218">
        <v>0</v>
      </c>
      <c r="FK69" s="218">
        <f t="shared" si="36"/>
        <v>503</v>
      </c>
      <c r="FL69" s="218">
        <v>37</v>
      </c>
      <c r="FM69" s="218">
        <f t="shared" si="37"/>
        <v>466</v>
      </c>
      <c r="FZ69" s="229"/>
      <c r="GA69" s="229"/>
      <c r="GB69" s="229"/>
      <c r="GC69" s="229"/>
      <c r="GD69" s="229"/>
    </row>
    <row r="70" spans="1:186" s="368" customFormat="1">
      <c r="A70" s="285" t="s">
        <v>83</v>
      </c>
      <c r="B70" s="291" t="s">
        <v>84</v>
      </c>
      <c r="C70" s="285" t="s">
        <v>85</v>
      </c>
      <c r="D70" s="382" t="s">
        <v>3123</v>
      </c>
      <c r="E70" s="291" t="s">
        <v>86</v>
      </c>
      <c r="F70" s="382">
        <v>67</v>
      </c>
      <c r="G70" s="381" t="s">
        <v>240</v>
      </c>
      <c r="H70" s="381" t="s">
        <v>241</v>
      </c>
      <c r="I70" s="382" t="s">
        <v>238</v>
      </c>
      <c r="J70" s="388" t="s">
        <v>239</v>
      </c>
      <c r="K70" s="382" t="s">
        <v>113</v>
      </c>
      <c r="L70" s="381" t="s">
        <v>163</v>
      </c>
      <c r="M70" s="381" t="s">
        <v>3124</v>
      </c>
      <c r="N70" s="372">
        <v>1</v>
      </c>
      <c r="O70" s="373"/>
      <c r="P70" s="373">
        <v>0</v>
      </c>
      <c r="Q70" s="373">
        <v>0</v>
      </c>
      <c r="R70" s="373">
        <v>0</v>
      </c>
      <c r="S70" s="374">
        <v>0</v>
      </c>
      <c r="T70" s="374">
        <v>0</v>
      </c>
      <c r="U70" s="374">
        <v>0</v>
      </c>
      <c r="V70" s="374">
        <v>0</v>
      </c>
      <c r="W70" s="373"/>
      <c r="X70" s="373">
        <v>0</v>
      </c>
      <c r="Y70" s="373">
        <v>0</v>
      </c>
      <c r="Z70" s="373">
        <v>0</v>
      </c>
      <c r="AA70" s="374">
        <v>0</v>
      </c>
      <c r="AB70" s="374">
        <v>0</v>
      </c>
      <c r="AC70" s="374">
        <v>0</v>
      </c>
      <c r="AD70" s="374">
        <v>0</v>
      </c>
      <c r="AE70" s="373">
        <v>0</v>
      </c>
      <c r="AF70" s="373">
        <v>0</v>
      </c>
      <c r="AG70" s="373">
        <v>0</v>
      </c>
      <c r="AH70" s="373">
        <v>0</v>
      </c>
      <c r="AI70" s="374">
        <v>0</v>
      </c>
      <c r="AJ70" s="374">
        <v>0</v>
      </c>
      <c r="AK70" s="374">
        <v>0</v>
      </c>
      <c r="AL70" s="374">
        <v>0</v>
      </c>
      <c r="AM70" s="222">
        <v>0</v>
      </c>
      <c r="AN70" s="222">
        <v>0</v>
      </c>
      <c r="AO70" s="222">
        <v>0</v>
      </c>
      <c r="AP70" s="222">
        <v>0</v>
      </c>
      <c r="AQ70" s="218">
        <v>0</v>
      </c>
      <c r="AR70" s="218">
        <v>0</v>
      </c>
      <c r="AS70" s="218">
        <v>0</v>
      </c>
      <c r="AT70" s="218">
        <v>0</v>
      </c>
      <c r="AU70" s="222">
        <v>0</v>
      </c>
      <c r="AV70" s="222">
        <v>0</v>
      </c>
      <c r="AW70" s="222">
        <v>0</v>
      </c>
      <c r="AX70" s="222">
        <v>0</v>
      </c>
      <c r="AY70" s="218">
        <v>0</v>
      </c>
      <c r="AZ70" s="218">
        <v>0</v>
      </c>
      <c r="BA70" s="218">
        <v>0</v>
      </c>
      <c r="BB70" s="218"/>
      <c r="BC70" s="222">
        <f t="shared" si="38"/>
        <v>0</v>
      </c>
      <c r="BD70" s="222">
        <f t="shared" si="38"/>
        <v>0</v>
      </c>
      <c r="BE70" s="222">
        <f t="shared" si="38"/>
        <v>0</v>
      </c>
      <c r="BF70" s="222">
        <f t="shared" si="32"/>
        <v>0</v>
      </c>
      <c r="BG70" s="218">
        <f t="shared" si="32"/>
        <v>0</v>
      </c>
      <c r="BH70" s="218">
        <f t="shared" si="32"/>
        <v>0</v>
      </c>
      <c r="BI70" s="218">
        <f t="shared" si="32"/>
        <v>0</v>
      </c>
      <c r="BJ70" s="218">
        <f t="shared" si="32"/>
        <v>0</v>
      </c>
      <c r="BK70" s="222">
        <f t="shared" si="31"/>
        <v>0</v>
      </c>
      <c r="BL70" s="222">
        <f t="shared" si="31"/>
        <v>0</v>
      </c>
      <c r="BM70" s="222">
        <f t="shared" si="31"/>
        <v>0</v>
      </c>
      <c r="BN70" s="222">
        <f t="shared" si="31"/>
        <v>0</v>
      </c>
      <c r="BO70" s="218">
        <f t="shared" si="31"/>
        <v>0</v>
      </c>
      <c r="BP70" s="218">
        <f t="shared" si="31"/>
        <v>0</v>
      </c>
      <c r="BQ70" s="218">
        <f t="shared" si="31"/>
        <v>0</v>
      </c>
      <c r="BR70" s="218">
        <f t="shared" si="30"/>
        <v>0</v>
      </c>
      <c r="BS70" s="222">
        <v>0</v>
      </c>
      <c r="BT70" s="222">
        <v>0</v>
      </c>
      <c r="BU70" s="222">
        <v>0</v>
      </c>
      <c r="BV70" s="222">
        <v>0</v>
      </c>
      <c r="BW70" s="218">
        <v>0</v>
      </c>
      <c r="BX70" s="218">
        <v>0</v>
      </c>
      <c r="BY70" s="218">
        <v>0</v>
      </c>
      <c r="BZ70" s="218">
        <v>0</v>
      </c>
      <c r="CA70" s="222">
        <v>0</v>
      </c>
      <c r="CB70" s="222">
        <f>IFERROR(VLOOKUP($G70,[12]ITEM!$B$2:$AC$939,26,0),0)</f>
        <v>0</v>
      </c>
      <c r="CC70" s="222">
        <f>IFERROR(VLOOKUP($G70,[12]ITEM!$B$2:$AC$939,27,0),0)</f>
        <v>0</v>
      </c>
      <c r="CD70" s="222">
        <f>IFERROR(VLOOKUP($G70,[12]ITEM!$B$2:$AC$939,28,0),0)</f>
        <v>0</v>
      </c>
      <c r="CE70" s="218">
        <v>0</v>
      </c>
      <c r="CF70" s="218">
        <v>0</v>
      </c>
      <c r="CG70" s="218">
        <v>0</v>
      </c>
      <c r="CH70" s="218">
        <v>0</v>
      </c>
      <c r="CI70" s="375"/>
      <c r="CJ70" s="222">
        <f t="shared" si="29"/>
        <v>0</v>
      </c>
      <c r="CK70" s="222">
        <f t="shared" si="29"/>
        <v>0</v>
      </c>
      <c r="CL70" s="222">
        <f t="shared" si="28"/>
        <v>0</v>
      </c>
      <c r="CM70" s="222">
        <f t="shared" si="28"/>
        <v>0</v>
      </c>
      <c r="CN70" s="218">
        <f t="shared" si="28"/>
        <v>0</v>
      </c>
      <c r="CO70" s="218">
        <f t="shared" si="28"/>
        <v>0</v>
      </c>
      <c r="CP70" s="218">
        <f t="shared" si="28"/>
        <v>0</v>
      </c>
      <c r="CQ70" s="218">
        <f t="shared" si="28"/>
        <v>0</v>
      </c>
      <c r="CR70" s="222">
        <v>0</v>
      </c>
      <c r="CS70" s="222"/>
      <c r="CT70" s="222"/>
      <c r="CU70" s="222"/>
      <c r="CV70" s="218">
        <f t="shared" si="39"/>
        <v>0</v>
      </c>
      <c r="CW70" s="218">
        <f>CV70*(1+('[13]GROWTH (YoY)'!AR70/100))</f>
        <v>0</v>
      </c>
      <c r="CX70" s="218">
        <f>CW70*(1+('[13]GROWTH (YoY)'!AS70/100))</f>
        <v>0</v>
      </c>
      <c r="CY70" s="218">
        <f>CX70*(1+('[13]GROWTH (YoY)'!AT70/100))</f>
        <v>0</v>
      </c>
      <c r="CZ70" s="222">
        <v>0</v>
      </c>
      <c r="DA70" s="222">
        <v>0</v>
      </c>
      <c r="DB70" s="222">
        <v>0</v>
      </c>
      <c r="DC70" s="222">
        <v>0</v>
      </c>
      <c r="DD70" s="218">
        <v>0</v>
      </c>
      <c r="DE70" s="218">
        <v>0</v>
      </c>
      <c r="DF70" s="218">
        <v>0</v>
      </c>
      <c r="DG70" s="218">
        <v>0</v>
      </c>
      <c r="DH70" s="222">
        <v>0</v>
      </c>
      <c r="DI70" s="222">
        <v>0</v>
      </c>
      <c r="DJ70" s="222">
        <v>0</v>
      </c>
      <c r="DK70" s="222">
        <v>0</v>
      </c>
      <c r="DL70" s="218">
        <v>0</v>
      </c>
      <c r="DM70" s="218">
        <v>0</v>
      </c>
      <c r="DN70" s="218">
        <v>0</v>
      </c>
      <c r="DO70" s="218">
        <v>0</v>
      </c>
      <c r="DP70" s="383">
        <f t="shared" si="35"/>
        <v>0</v>
      </c>
      <c r="DQ70" s="222">
        <f t="shared" si="34"/>
        <v>0</v>
      </c>
      <c r="DR70" s="222">
        <f t="shared" si="34"/>
        <v>0</v>
      </c>
      <c r="DS70" s="222">
        <f t="shared" si="34"/>
        <v>0</v>
      </c>
      <c r="DT70" s="218">
        <f t="shared" si="34"/>
        <v>0</v>
      </c>
      <c r="DU70" s="218">
        <f t="shared" si="34"/>
        <v>0</v>
      </c>
      <c r="DV70" s="218">
        <f t="shared" si="34"/>
        <v>0</v>
      </c>
      <c r="DW70" s="218">
        <f t="shared" si="34"/>
        <v>0</v>
      </c>
      <c r="DX70" s="384">
        <f t="shared" si="33"/>
        <v>0</v>
      </c>
      <c r="DY70" s="384">
        <f t="shared" si="33"/>
        <v>0</v>
      </c>
      <c r="DZ70" s="384">
        <f t="shared" si="33"/>
        <v>0</v>
      </c>
      <c r="EA70" s="384">
        <f t="shared" si="33"/>
        <v>0</v>
      </c>
      <c r="EB70" s="385">
        <f t="shared" si="33"/>
        <v>0</v>
      </c>
      <c r="EC70" s="385">
        <f t="shared" si="33"/>
        <v>0</v>
      </c>
      <c r="ED70" s="385">
        <f t="shared" si="33"/>
        <v>0</v>
      </c>
      <c r="EE70" s="385">
        <f t="shared" si="33"/>
        <v>0</v>
      </c>
      <c r="EG70" s="222">
        <v>14</v>
      </c>
      <c r="EH70" s="222">
        <v>6</v>
      </c>
      <c r="EI70" s="222">
        <v>8</v>
      </c>
      <c r="EJ70" s="222">
        <v>4</v>
      </c>
      <c r="EK70" s="222">
        <v>10</v>
      </c>
      <c r="EL70" s="222">
        <v>322</v>
      </c>
      <c r="EM70" s="222">
        <v>279</v>
      </c>
      <c r="EN70" s="386">
        <f t="shared" si="40"/>
        <v>0.42857142857142855</v>
      </c>
      <c r="EO70" s="222">
        <f t="shared" si="41"/>
        <v>50</v>
      </c>
      <c r="EP70" s="386">
        <f t="shared" si="42"/>
        <v>0.7142857142857143</v>
      </c>
      <c r="EQ70" s="222">
        <f t="shared" si="43"/>
        <v>31055.900621118013</v>
      </c>
      <c r="ER70" s="222">
        <f t="shared" si="44"/>
        <v>1194.7431302270013</v>
      </c>
      <c r="ES70" s="292"/>
      <c r="ET70" s="218">
        <v>18</v>
      </c>
      <c r="EU70" s="218">
        <v>10</v>
      </c>
      <c r="EV70" s="218">
        <v>8</v>
      </c>
      <c r="EW70" s="218">
        <v>6</v>
      </c>
      <c r="EX70" s="218">
        <v>83</v>
      </c>
      <c r="EY70" s="218">
        <v>314</v>
      </c>
      <c r="EZ70" s="218">
        <v>277</v>
      </c>
      <c r="FA70" s="387">
        <f t="shared" si="23"/>
        <v>0.55555555555555558</v>
      </c>
      <c r="FB70" s="221">
        <f t="shared" si="24"/>
        <v>75</v>
      </c>
      <c r="FC70" s="387">
        <f t="shared" si="25"/>
        <v>4.6111111111111107</v>
      </c>
      <c r="FD70" s="218">
        <f t="shared" si="26"/>
        <v>264331.21019108279</v>
      </c>
      <c r="FE70" s="218">
        <f t="shared" si="27"/>
        <v>1805.0541516245487</v>
      </c>
      <c r="FF70" s="218">
        <v>53</v>
      </c>
      <c r="FG70" s="221">
        <f t="shared" si="45"/>
        <v>7.5471698113207548</v>
      </c>
      <c r="FH70" s="218">
        <v>4</v>
      </c>
      <c r="FI70" s="218">
        <v>53</v>
      </c>
      <c r="FJ70" s="218">
        <v>0</v>
      </c>
      <c r="FK70" s="218">
        <f t="shared" si="36"/>
        <v>49</v>
      </c>
      <c r="FL70" s="218">
        <v>5</v>
      </c>
      <c r="FM70" s="218">
        <f t="shared" si="37"/>
        <v>44</v>
      </c>
      <c r="FZ70" s="229"/>
      <c r="GA70" s="229"/>
      <c r="GB70" s="229"/>
      <c r="GC70" s="229"/>
      <c r="GD70" s="229"/>
    </row>
    <row r="71" spans="1:186" s="368" customFormat="1">
      <c r="A71" s="285" t="s">
        <v>83</v>
      </c>
      <c r="B71" s="291" t="s">
        <v>84</v>
      </c>
      <c r="C71" s="285" t="s">
        <v>85</v>
      </c>
      <c r="D71" s="382" t="s">
        <v>3123</v>
      </c>
      <c r="E71" s="291" t="s">
        <v>86</v>
      </c>
      <c r="F71" s="382">
        <v>68</v>
      </c>
      <c r="G71" s="381" t="s">
        <v>242</v>
      </c>
      <c r="H71" s="381" t="s">
        <v>243</v>
      </c>
      <c r="I71" s="382" t="s">
        <v>238</v>
      </c>
      <c r="J71" s="388" t="s">
        <v>239</v>
      </c>
      <c r="K71" s="382" t="s">
        <v>113</v>
      </c>
      <c r="L71" s="381" t="s">
        <v>163</v>
      </c>
      <c r="M71" s="381" t="s">
        <v>3124</v>
      </c>
      <c r="N71" s="372">
        <v>1</v>
      </c>
      <c r="O71" s="373">
        <v>2</v>
      </c>
      <c r="P71" s="373">
        <v>2</v>
      </c>
      <c r="Q71" s="373">
        <v>1</v>
      </c>
      <c r="R71" s="373">
        <v>2</v>
      </c>
      <c r="S71" s="374">
        <v>2</v>
      </c>
      <c r="T71" s="374">
        <v>1</v>
      </c>
      <c r="U71" s="374">
        <v>2</v>
      </c>
      <c r="V71" s="374">
        <v>2</v>
      </c>
      <c r="W71" s="373">
        <v>1</v>
      </c>
      <c r="X71" s="373">
        <v>1</v>
      </c>
      <c r="Y71" s="373">
        <v>0</v>
      </c>
      <c r="Z71" s="373">
        <v>1</v>
      </c>
      <c r="AA71" s="374">
        <v>1</v>
      </c>
      <c r="AB71" s="374">
        <v>1</v>
      </c>
      <c r="AC71" s="374">
        <v>1</v>
      </c>
      <c r="AD71" s="374">
        <v>1</v>
      </c>
      <c r="AE71" s="373">
        <v>0</v>
      </c>
      <c r="AF71" s="373">
        <v>0</v>
      </c>
      <c r="AG71" s="373">
        <v>0</v>
      </c>
      <c r="AH71" s="373">
        <v>0</v>
      </c>
      <c r="AI71" s="374">
        <v>0</v>
      </c>
      <c r="AJ71" s="374">
        <v>0</v>
      </c>
      <c r="AK71" s="374">
        <v>0</v>
      </c>
      <c r="AL71" s="374">
        <v>0</v>
      </c>
      <c r="AM71" s="222">
        <v>1</v>
      </c>
      <c r="AN71" s="222">
        <v>1</v>
      </c>
      <c r="AO71" s="222">
        <v>1</v>
      </c>
      <c r="AP71" s="222">
        <v>1</v>
      </c>
      <c r="AQ71" s="218">
        <v>1</v>
      </c>
      <c r="AR71" s="218">
        <v>1</v>
      </c>
      <c r="AS71" s="218">
        <v>1</v>
      </c>
      <c r="AT71" s="218">
        <v>1</v>
      </c>
      <c r="AU71" s="222">
        <v>0</v>
      </c>
      <c r="AV71" s="222">
        <v>0</v>
      </c>
      <c r="AW71" s="222">
        <v>0</v>
      </c>
      <c r="AX71" s="222">
        <v>0</v>
      </c>
      <c r="AY71" s="218">
        <v>0</v>
      </c>
      <c r="AZ71" s="218">
        <v>0</v>
      </c>
      <c r="BA71" s="218">
        <v>0</v>
      </c>
      <c r="BB71" s="218">
        <v>0</v>
      </c>
      <c r="BC71" s="222">
        <f t="shared" si="38"/>
        <v>1</v>
      </c>
      <c r="BD71" s="222">
        <f t="shared" si="38"/>
        <v>0</v>
      </c>
      <c r="BE71" s="222">
        <f t="shared" si="38"/>
        <v>-1</v>
      </c>
      <c r="BF71" s="222">
        <f t="shared" si="32"/>
        <v>-1</v>
      </c>
      <c r="BG71" s="218">
        <f t="shared" si="32"/>
        <v>1</v>
      </c>
      <c r="BH71" s="218">
        <f t="shared" si="32"/>
        <v>1</v>
      </c>
      <c r="BI71" s="218">
        <f t="shared" si="32"/>
        <v>1</v>
      </c>
      <c r="BJ71" s="218">
        <f t="shared" si="32"/>
        <v>1</v>
      </c>
      <c r="BK71" s="222">
        <f t="shared" si="31"/>
        <v>0</v>
      </c>
      <c r="BL71" s="222">
        <f t="shared" si="31"/>
        <v>1</v>
      </c>
      <c r="BM71" s="222">
        <f t="shared" si="31"/>
        <v>2</v>
      </c>
      <c r="BN71" s="222">
        <f t="shared" si="31"/>
        <v>2</v>
      </c>
      <c r="BO71" s="218">
        <f t="shared" si="31"/>
        <v>0</v>
      </c>
      <c r="BP71" s="218">
        <f t="shared" si="31"/>
        <v>0</v>
      </c>
      <c r="BQ71" s="218">
        <f t="shared" si="31"/>
        <v>0</v>
      </c>
      <c r="BR71" s="218">
        <f t="shared" si="30"/>
        <v>0</v>
      </c>
      <c r="BS71" s="222">
        <v>0</v>
      </c>
      <c r="BT71" s="222">
        <v>1</v>
      </c>
      <c r="BU71" s="222">
        <v>2</v>
      </c>
      <c r="BV71" s="222">
        <v>2</v>
      </c>
      <c r="BW71" s="218">
        <v>0</v>
      </c>
      <c r="BX71" s="218">
        <v>0</v>
      </c>
      <c r="BY71" s="218">
        <v>0</v>
      </c>
      <c r="BZ71" s="218">
        <v>0</v>
      </c>
      <c r="CA71" s="222">
        <v>0</v>
      </c>
      <c r="CB71" s="222">
        <f>IFERROR(VLOOKUP($G71,[12]ITEM!$B$2:$AC$939,26,0),0)</f>
        <v>0</v>
      </c>
      <c r="CC71" s="222">
        <f>IFERROR(VLOOKUP($G71,[12]ITEM!$B$2:$AC$939,27,0),0)</f>
        <v>0</v>
      </c>
      <c r="CD71" s="222">
        <f>IFERROR(VLOOKUP($G71,[12]ITEM!$B$2:$AC$939,28,0),0)</f>
        <v>0</v>
      </c>
      <c r="CE71" s="218">
        <v>0</v>
      </c>
      <c r="CF71" s="218">
        <v>0</v>
      </c>
      <c r="CG71" s="218">
        <v>0</v>
      </c>
      <c r="CH71" s="218">
        <v>0</v>
      </c>
      <c r="CI71" s="375"/>
      <c r="CJ71" s="222">
        <f t="shared" si="29"/>
        <v>1</v>
      </c>
      <c r="CK71" s="222">
        <f t="shared" si="29"/>
        <v>1</v>
      </c>
      <c r="CL71" s="222">
        <f t="shared" si="28"/>
        <v>1</v>
      </c>
      <c r="CM71" s="222">
        <f t="shared" si="28"/>
        <v>1</v>
      </c>
      <c r="CN71" s="218">
        <f t="shared" si="28"/>
        <v>1</v>
      </c>
      <c r="CO71" s="218">
        <f t="shared" si="28"/>
        <v>1</v>
      </c>
      <c r="CP71" s="218">
        <f t="shared" si="28"/>
        <v>1</v>
      </c>
      <c r="CQ71" s="218">
        <f t="shared" si="28"/>
        <v>1</v>
      </c>
      <c r="CR71" s="222">
        <v>1</v>
      </c>
      <c r="CS71" s="222">
        <v>1</v>
      </c>
      <c r="CT71" s="222">
        <v>1</v>
      </c>
      <c r="CU71" s="222">
        <v>1</v>
      </c>
      <c r="CV71" s="218">
        <f t="shared" si="39"/>
        <v>0</v>
      </c>
      <c r="CW71" s="218">
        <f>CV71*(1+('[13]GROWTH (YoY)'!AR71/100))</f>
        <v>0</v>
      </c>
      <c r="CX71" s="218">
        <f>CW71*(1+('[13]GROWTH (YoY)'!AS71/100))</f>
        <v>0</v>
      </c>
      <c r="CY71" s="218">
        <f>CX71*(1+('[13]GROWTH (YoY)'!AT71/100))</f>
        <v>0</v>
      </c>
      <c r="CZ71" s="222">
        <v>0</v>
      </c>
      <c r="DA71" s="222">
        <v>0</v>
      </c>
      <c r="DB71" s="222">
        <v>0</v>
      </c>
      <c r="DC71" s="222">
        <v>0</v>
      </c>
      <c r="DD71" s="218">
        <v>1</v>
      </c>
      <c r="DE71" s="218">
        <v>1</v>
      </c>
      <c r="DF71" s="218">
        <v>1</v>
      </c>
      <c r="DG71" s="218">
        <v>1</v>
      </c>
      <c r="DH71" s="222">
        <v>0</v>
      </c>
      <c r="DI71" s="222">
        <v>0</v>
      </c>
      <c r="DJ71" s="222">
        <v>0</v>
      </c>
      <c r="DK71" s="222">
        <v>0</v>
      </c>
      <c r="DL71" s="218">
        <v>0</v>
      </c>
      <c r="DM71" s="218">
        <v>0</v>
      </c>
      <c r="DN71" s="218">
        <v>0</v>
      </c>
      <c r="DO71" s="218">
        <v>0</v>
      </c>
      <c r="DP71" s="383">
        <f t="shared" si="35"/>
        <v>0</v>
      </c>
      <c r="DQ71" s="222">
        <f t="shared" si="34"/>
        <v>-1</v>
      </c>
      <c r="DR71" s="222">
        <f t="shared" si="34"/>
        <v>-2</v>
      </c>
      <c r="DS71" s="222">
        <f t="shared" si="34"/>
        <v>-2</v>
      </c>
      <c r="DT71" s="218">
        <f t="shared" si="34"/>
        <v>0</v>
      </c>
      <c r="DU71" s="218">
        <f t="shared" si="34"/>
        <v>0</v>
      </c>
      <c r="DV71" s="218">
        <f t="shared" si="34"/>
        <v>0</v>
      </c>
      <c r="DW71" s="218">
        <f t="shared" si="34"/>
        <v>0</v>
      </c>
      <c r="DX71" s="384">
        <f t="shared" si="33"/>
        <v>0.5</v>
      </c>
      <c r="DY71" s="384">
        <f t="shared" si="33"/>
        <v>0.5</v>
      </c>
      <c r="DZ71" s="384">
        <f t="shared" si="33"/>
        <v>0</v>
      </c>
      <c r="EA71" s="384">
        <f t="shared" si="33"/>
        <v>0.5</v>
      </c>
      <c r="EB71" s="385">
        <f t="shared" si="33"/>
        <v>0.5</v>
      </c>
      <c r="EC71" s="385">
        <f t="shared" si="33"/>
        <v>1</v>
      </c>
      <c r="ED71" s="385">
        <f t="shared" si="33"/>
        <v>0.5</v>
      </c>
      <c r="EE71" s="385">
        <f t="shared" si="33"/>
        <v>0.5</v>
      </c>
      <c r="EG71" s="222">
        <v>1</v>
      </c>
      <c r="EH71" s="222">
        <v>0</v>
      </c>
      <c r="EI71" s="222">
        <v>1</v>
      </c>
      <c r="EJ71" s="222">
        <v>0</v>
      </c>
      <c r="EK71" s="222">
        <v>0</v>
      </c>
      <c r="EL71" s="222">
        <v>20</v>
      </c>
      <c r="EM71" s="222">
        <v>17</v>
      </c>
      <c r="EN71" s="386">
        <f t="shared" si="40"/>
        <v>0</v>
      </c>
      <c r="EO71" s="222">
        <f t="shared" si="41"/>
        <v>0</v>
      </c>
      <c r="EP71" s="386">
        <f t="shared" si="42"/>
        <v>0</v>
      </c>
      <c r="EQ71" s="222">
        <f t="shared" si="43"/>
        <v>0</v>
      </c>
      <c r="ER71" s="222">
        <f t="shared" si="44"/>
        <v>0</v>
      </c>
      <c r="ES71" s="292"/>
      <c r="ET71" s="218">
        <v>0</v>
      </c>
      <c r="EU71" s="218">
        <v>0</v>
      </c>
      <c r="EV71" s="218">
        <v>0</v>
      </c>
      <c r="EW71" s="218">
        <v>0</v>
      </c>
      <c r="EX71" s="218">
        <v>1</v>
      </c>
      <c r="EY71" s="218">
        <v>13</v>
      </c>
      <c r="EZ71" s="218">
        <v>9</v>
      </c>
      <c r="FA71" s="387">
        <f t="shared" si="23"/>
        <v>0</v>
      </c>
      <c r="FB71" s="221">
        <f t="shared" si="24"/>
        <v>0</v>
      </c>
      <c r="FC71" s="387">
        <f t="shared" si="25"/>
        <v>0</v>
      </c>
      <c r="FD71" s="218">
        <f t="shared" si="26"/>
        <v>76923.076923076922</v>
      </c>
      <c r="FE71" s="218">
        <f t="shared" si="27"/>
        <v>0</v>
      </c>
      <c r="FF71" s="218">
        <v>6</v>
      </c>
      <c r="FG71" s="221">
        <f t="shared" si="45"/>
        <v>33.333333333333329</v>
      </c>
      <c r="FH71" s="218">
        <v>2</v>
      </c>
      <c r="FI71" s="218">
        <v>6</v>
      </c>
      <c r="FJ71" s="218">
        <v>0</v>
      </c>
      <c r="FK71" s="218">
        <f t="shared" si="36"/>
        <v>4</v>
      </c>
      <c r="FL71" s="218">
        <v>0</v>
      </c>
      <c r="FM71" s="218">
        <f t="shared" si="37"/>
        <v>4</v>
      </c>
      <c r="FZ71" s="229"/>
      <c r="GA71" s="229"/>
      <c r="GB71" s="229"/>
      <c r="GC71" s="229"/>
      <c r="GD71" s="229"/>
    </row>
    <row r="72" spans="1:186" s="368" customFormat="1">
      <c r="A72" s="285" t="s">
        <v>83</v>
      </c>
      <c r="B72" s="291" t="s">
        <v>84</v>
      </c>
      <c r="C72" s="285" t="s">
        <v>85</v>
      </c>
      <c r="D72" s="382" t="s">
        <v>3123</v>
      </c>
      <c r="E72" s="291" t="s">
        <v>86</v>
      </c>
      <c r="F72" s="382">
        <v>69</v>
      </c>
      <c r="G72" s="381" t="s">
        <v>244</v>
      </c>
      <c r="H72" s="381" t="s">
        <v>245</v>
      </c>
      <c r="I72" s="382" t="s">
        <v>238</v>
      </c>
      <c r="J72" s="388" t="s">
        <v>239</v>
      </c>
      <c r="K72" s="382" t="s">
        <v>113</v>
      </c>
      <c r="L72" s="381" t="s">
        <v>163</v>
      </c>
      <c r="M72" s="381" t="s">
        <v>3124</v>
      </c>
      <c r="N72" s="372">
        <v>1</v>
      </c>
      <c r="O72" s="373"/>
      <c r="P72" s="373">
        <v>0</v>
      </c>
      <c r="Q72" s="373">
        <v>0</v>
      </c>
      <c r="R72" s="373">
        <v>0</v>
      </c>
      <c r="S72" s="374">
        <v>0</v>
      </c>
      <c r="T72" s="374">
        <v>0</v>
      </c>
      <c r="U72" s="374">
        <v>0</v>
      </c>
      <c r="V72" s="374">
        <v>0</v>
      </c>
      <c r="W72" s="373"/>
      <c r="X72" s="373">
        <v>0</v>
      </c>
      <c r="Y72" s="373">
        <v>0</v>
      </c>
      <c r="Z72" s="373">
        <v>0</v>
      </c>
      <c r="AA72" s="374">
        <v>0</v>
      </c>
      <c r="AB72" s="374">
        <v>0</v>
      </c>
      <c r="AC72" s="374">
        <v>0</v>
      </c>
      <c r="AD72" s="374">
        <v>0</v>
      </c>
      <c r="AE72" s="373">
        <v>0</v>
      </c>
      <c r="AF72" s="373">
        <v>0</v>
      </c>
      <c r="AG72" s="373">
        <v>0</v>
      </c>
      <c r="AH72" s="373">
        <v>0</v>
      </c>
      <c r="AI72" s="374">
        <v>0</v>
      </c>
      <c r="AJ72" s="374">
        <v>0</v>
      </c>
      <c r="AK72" s="374">
        <v>0</v>
      </c>
      <c r="AL72" s="374">
        <v>0</v>
      </c>
      <c r="AM72" s="222">
        <v>0</v>
      </c>
      <c r="AN72" s="222">
        <v>0</v>
      </c>
      <c r="AO72" s="222">
        <v>0</v>
      </c>
      <c r="AP72" s="222">
        <v>0</v>
      </c>
      <c r="AQ72" s="218">
        <v>0</v>
      </c>
      <c r="AR72" s="218">
        <v>0</v>
      </c>
      <c r="AS72" s="218">
        <v>0</v>
      </c>
      <c r="AT72" s="218">
        <v>0</v>
      </c>
      <c r="AU72" s="222">
        <v>0</v>
      </c>
      <c r="AV72" s="222">
        <v>0</v>
      </c>
      <c r="AW72" s="222">
        <v>0</v>
      </c>
      <c r="AX72" s="222">
        <v>0</v>
      </c>
      <c r="AY72" s="218">
        <v>0</v>
      </c>
      <c r="AZ72" s="218">
        <v>0</v>
      </c>
      <c r="BA72" s="218">
        <v>0</v>
      </c>
      <c r="BB72" s="218"/>
      <c r="BC72" s="222">
        <f t="shared" si="38"/>
        <v>0</v>
      </c>
      <c r="BD72" s="222">
        <f t="shared" si="38"/>
        <v>0</v>
      </c>
      <c r="BE72" s="222">
        <f t="shared" si="38"/>
        <v>0</v>
      </c>
      <c r="BF72" s="222">
        <f t="shared" si="32"/>
        <v>0</v>
      </c>
      <c r="BG72" s="218">
        <f t="shared" si="32"/>
        <v>0</v>
      </c>
      <c r="BH72" s="218">
        <f t="shared" si="32"/>
        <v>0</v>
      </c>
      <c r="BI72" s="218">
        <f t="shared" si="32"/>
        <v>0</v>
      </c>
      <c r="BJ72" s="218">
        <f t="shared" si="32"/>
        <v>0</v>
      </c>
      <c r="BK72" s="222">
        <f t="shared" si="31"/>
        <v>0</v>
      </c>
      <c r="BL72" s="222">
        <f t="shared" si="31"/>
        <v>0</v>
      </c>
      <c r="BM72" s="222">
        <f t="shared" si="31"/>
        <v>0</v>
      </c>
      <c r="BN72" s="222">
        <f t="shared" si="31"/>
        <v>0</v>
      </c>
      <c r="BO72" s="218">
        <f t="shared" si="31"/>
        <v>0</v>
      </c>
      <c r="BP72" s="218">
        <f t="shared" si="31"/>
        <v>0</v>
      </c>
      <c r="BQ72" s="218">
        <f t="shared" si="31"/>
        <v>0</v>
      </c>
      <c r="BR72" s="218">
        <f t="shared" si="30"/>
        <v>0</v>
      </c>
      <c r="BS72" s="222">
        <v>0</v>
      </c>
      <c r="BT72" s="222">
        <v>0</v>
      </c>
      <c r="BU72" s="222">
        <v>0</v>
      </c>
      <c r="BV72" s="222">
        <v>0</v>
      </c>
      <c r="BW72" s="218">
        <v>0</v>
      </c>
      <c r="BX72" s="218">
        <v>0</v>
      </c>
      <c r="BY72" s="218">
        <v>0</v>
      </c>
      <c r="BZ72" s="218">
        <v>0</v>
      </c>
      <c r="CA72" s="222">
        <v>0</v>
      </c>
      <c r="CB72" s="222">
        <f>IFERROR(VLOOKUP($G72,[12]ITEM!$B$2:$AC$939,26,0),0)</f>
        <v>0</v>
      </c>
      <c r="CC72" s="222">
        <f>IFERROR(VLOOKUP($G72,[12]ITEM!$B$2:$AC$939,27,0),0)</f>
        <v>0</v>
      </c>
      <c r="CD72" s="222">
        <f>IFERROR(VLOOKUP($G72,[12]ITEM!$B$2:$AC$939,28,0),0)</f>
        <v>0</v>
      </c>
      <c r="CE72" s="218">
        <v>0</v>
      </c>
      <c r="CF72" s="218">
        <v>0</v>
      </c>
      <c r="CG72" s="218">
        <v>0</v>
      </c>
      <c r="CH72" s="218">
        <v>0</v>
      </c>
      <c r="CI72" s="375"/>
      <c r="CJ72" s="222">
        <f t="shared" si="29"/>
        <v>0</v>
      </c>
      <c r="CK72" s="222">
        <f t="shared" si="29"/>
        <v>0</v>
      </c>
      <c r="CL72" s="222">
        <f t="shared" si="28"/>
        <v>0</v>
      </c>
      <c r="CM72" s="222">
        <f t="shared" si="28"/>
        <v>0</v>
      </c>
      <c r="CN72" s="218">
        <f t="shared" si="28"/>
        <v>0</v>
      </c>
      <c r="CO72" s="218">
        <f t="shared" si="28"/>
        <v>0</v>
      </c>
      <c r="CP72" s="218">
        <f t="shared" si="28"/>
        <v>0</v>
      </c>
      <c r="CQ72" s="218">
        <f t="shared" si="28"/>
        <v>0</v>
      </c>
      <c r="CR72" s="222">
        <v>0</v>
      </c>
      <c r="CS72" s="222"/>
      <c r="CT72" s="222"/>
      <c r="CU72" s="222"/>
      <c r="CV72" s="218">
        <f t="shared" si="39"/>
        <v>0</v>
      </c>
      <c r="CW72" s="218">
        <f>CV72*(1+('[13]GROWTH (YoY)'!AR72/100))</f>
        <v>0</v>
      </c>
      <c r="CX72" s="218">
        <f>CW72*(1+('[13]GROWTH (YoY)'!AS72/100))</f>
        <v>0</v>
      </c>
      <c r="CY72" s="218">
        <f>CX72*(1+('[13]GROWTH (YoY)'!AT72/100))</f>
        <v>0</v>
      </c>
      <c r="CZ72" s="222">
        <v>0</v>
      </c>
      <c r="DA72" s="222">
        <v>0</v>
      </c>
      <c r="DB72" s="222">
        <v>0</v>
      </c>
      <c r="DC72" s="222">
        <v>0</v>
      </c>
      <c r="DD72" s="218">
        <v>0</v>
      </c>
      <c r="DE72" s="218">
        <v>0</v>
      </c>
      <c r="DF72" s="218">
        <v>0</v>
      </c>
      <c r="DG72" s="218">
        <v>0</v>
      </c>
      <c r="DH72" s="222">
        <v>0</v>
      </c>
      <c r="DI72" s="222">
        <v>0</v>
      </c>
      <c r="DJ72" s="222">
        <v>0</v>
      </c>
      <c r="DK72" s="222">
        <v>0</v>
      </c>
      <c r="DL72" s="218">
        <v>0</v>
      </c>
      <c r="DM72" s="218">
        <v>0</v>
      </c>
      <c r="DN72" s="218">
        <v>0</v>
      </c>
      <c r="DO72" s="218">
        <v>0</v>
      </c>
      <c r="DP72" s="383">
        <f t="shared" si="35"/>
        <v>0</v>
      </c>
      <c r="DQ72" s="222">
        <f t="shared" si="34"/>
        <v>0</v>
      </c>
      <c r="DR72" s="222">
        <f t="shared" si="34"/>
        <v>0</v>
      </c>
      <c r="DS72" s="222">
        <f t="shared" si="34"/>
        <v>0</v>
      </c>
      <c r="DT72" s="218">
        <f t="shared" si="34"/>
        <v>0</v>
      </c>
      <c r="DU72" s="218">
        <f t="shared" si="34"/>
        <v>0</v>
      </c>
      <c r="DV72" s="218">
        <f t="shared" si="34"/>
        <v>0</v>
      </c>
      <c r="DW72" s="218">
        <f t="shared" si="34"/>
        <v>0</v>
      </c>
      <c r="DX72" s="384">
        <f t="shared" si="33"/>
        <v>0</v>
      </c>
      <c r="DY72" s="384">
        <f t="shared" si="33"/>
        <v>0</v>
      </c>
      <c r="DZ72" s="384">
        <f t="shared" si="33"/>
        <v>0</v>
      </c>
      <c r="EA72" s="384">
        <f t="shared" si="33"/>
        <v>0</v>
      </c>
      <c r="EB72" s="385">
        <f t="shared" si="33"/>
        <v>0</v>
      </c>
      <c r="EC72" s="385">
        <f t="shared" si="33"/>
        <v>0</v>
      </c>
      <c r="ED72" s="385">
        <f t="shared" si="33"/>
        <v>0</v>
      </c>
      <c r="EE72" s="385">
        <f t="shared" si="33"/>
        <v>0</v>
      </c>
      <c r="EG72" s="222">
        <v>0</v>
      </c>
      <c r="EH72" s="222">
        <v>0</v>
      </c>
      <c r="EI72" s="222">
        <v>0</v>
      </c>
      <c r="EJ72" s="222">
        <v>0</v>
      </c>
      <c r="EK72" s="222">
        <v>0</v>
      </c>
      <c r="EL72" s="222">
        <v>3</v>
      </c>
      <c r="EM72" s="222">
        <v>2</v>
      </c>
      <c r="EN72" s="386">
        <f t="shared" si="40"/>
        <v>0</v>
      </c>
      <c r="EO72" s="222">
        <f t="shared" si="41"/>
        <v>0</v>
      </c>
      <c r="EP72" s="386">
        <f t="shared" si="42"/>
        <v>0</v>
      </c>
      <c r="EQ72" s="222">
        <f t="shared" si="43"/>
        <v>0</v>
      </c>
      <c r="ER72" s="222">
        <f t="shared" si="44"/>
        <v>0</v>
      </c>
      <c r="ES72" s="292"/>
      <c r="ET72" s="218">
        <v>0</v>
      </c>
      <c r="EU72" s="218">
        <v>0</v>
      </c>
      <c r="EV72" s="218">
        <v>0</v>
      </c>
      <c r="EW72" s="218">
        <v>0</v>
      </c>
      <c r="EX72" s="218">
        <v>0</v>
      </c>
      <c r="EY72" s="218">
        <v>0</v>
      </c>
      <c r="EZ72" s="218">
        <v>0</v>
      </c>
      <c r="FA72" s="387">
        <f t="shared" si="23"/>
        <v>0</v>
      </c>
      <c r="FB72" s="221">
        <f t="shared" si="24"/>
        <v>0</v>
      </c>
      <c r="FC72" s="387">
        <f t="shared" si="25"/>
        <v>0</v>
      </c>
      <c r="FD72" s="218">
        <f t="shared" si="26"/>
        <v>0</v>
      </c>
      <c r="FE72" s="218">
        <f t="shared" si="27"/>
        <v>0</v>
      </c>
      <c r="FF72" s="218">
        <v>0</v>
      </c>
      <c r="FG72" s="221">
        <f t="shared" si="45"/>
        <v>0</v>
      </c>
      <c r="FH72" s="218">
        <v>0</v>
      </c>
      <c r="FI72" s="218">
        <v>0</v>
      </c>
      <c r="FJ72" s="218">
        <v>0</v>
      </c>
      <c r="FK72" s="218">
        <f t="shared" si="36"/>
        <v>0</v>
      </c>
      <c r="FL72" s="218">
        <v>0</v>
      </c>
      <c r="FM72" s="218">
        <f t="shared" si="37"/>
        <v>0</v>
      </c>
      <c r="FZ72" s="229"/>
      <c r="GA72" s="229"/>
      <c r="GB72" s="229"/>
      <c r="GC72" s="229"/>
      <c r="GD72" s="229"/>
    </row>
    <row r="73" spans="1:186" s="368" customFormat="1">
      <c r="A73" s="285" t="s">
        <v>83</v>
      </c>
      <c r="B73" s="291" t="s">
        <v>84</v>
      </c>
      <c r="C73" s="285" t="s">
        <v>85</v>
      </c>
      <c r="D73" s="382" t="s">
        <v>3123</v>
      </c>
      <c r="E73" s="291" t="s">
        <v>86</v>
      </c>
      <c r="F73" s="382">
        <v>70</v>
      </c>
      <c r="G73" s="381" t="s">
        <v>246</v>
      </c>
      <c r="H73" s="381" t="s">
        <v>247</v>
      </c>
      <c r="I73" s="382" t="s">
        <v>238</v>
      </c>
      <c r="J73" s="381" t="s">
        <v>239</v>
      </c>
      <c r="K73" s="382" t="s">
        <v>113</v>
      </c>
      <c r="L73" s="381" t="s">
        <v>163</v>
      </c>
      <c r="M73" s="381" t="s">
        <v>3124</v>
      </c>
      <c r="N73" s="372">
        <v>1</v>
      </c>
      <c r="O73" s="373">
        <v>80</v>
      </c>
      <c r="P73" s="373">
        <v>174</v>
      </c>
      <c r="Q73" s="373">
        <v>195</v>
      </c>
      <c r="R73" s="373">
        <v>251</v>
      </c>
      <c r="S73" s="374">
        <v>185</v>
      </c>
      <c r="T73" s="374">
        <v>208</v>
      </c>
      <c r="U73" s="374">
        <v>267</v>
      </c>
      <c r="V73" s="374">
        <v>322</v>
      </c>
      <c r="W73" s="373">
        <v>15</v>
      </c>
      <c r="X73" s="373">
        <v>26</v>
      </c>
      <c r="Y73" s="373">
        <v>29</v>
      </c>
      <c r="Z73" s="373">
        <v>37</v>
      </c>
      <c r="AA73" s="374">
        <v>41</v>
      </c>
      <c r="AB73" s="374">
        <v>46</v>
      </c>
      <c r="AC73" s="374">
        <v>59</v>
      </c>
      <c r="AD73" s="374">
        <v>72</v>
      </c>
      <c r="AE73" s="373">
        <v>1</v>
      </c>
      <c r="AF73" s="373">
        <v>2</v>
      </c>
      <c r="AG73" s="373">
        <v>2</v>
      </c>
      <c r="AH73" s="373">
        <v>2</v>
      </c>
      <c r="AI73" s="374">
        <v>3</v>
      </c>
      <c r="AJ73" s="374">
        <v>2</v>
      </c>
      <c r="AK73" s="374">
        <v>2</v>
      </c>
      <c r="AL73" s="374">
        <v>3</v>
      </c>
      <c r="AM73" s="222">
        <v>65</v>
      </c>
      <c r="AN73" s="222">
        <v>148</v>
      </c>
      <c r="AO73" s="222">
        <v>166</v>
      </c>
      <c r="AP73" s="222">
        <v>213</v>
      </c>
      <c r="AQ73" s="218">
        <v>144</v>
      </c>
      <c r="AR73" s="218">
        <v>162</v>
      </c>
      <c r="AS73" s="218">
        <v>208</v>
      </c>
      <c r="AT73" s="218">
        <v>251</v>
      </c>
      <c r="AU73" s="222">
        <v>4</v>
      </c>
      <c r="AV73" s="222">
        <v>9</v>
      </c>
      <c r="AW73" s="222">
        <v>10</v>
      </c>
      <c r="AX73" s="222">
        <v>12</v>
      </c>
      <c r="AY73" s="218">
        <v>9</v>
      </c>
      <c r="AZ73" s="218">
        <v>10</v>
      </c>
      <c r="BA73" s="218">
        <v>12</v>
      </c>
      <c r="BB73" s="218">
        <v>15</v>
      </c>
      <c r="BC73" s="222">
        <f t="shared" si="38"/>
        <v>61</v>
      </c>
      <c r="BD73" s="222">
        <f t="shared" si="38"/>
        <v>139</v>
      </c>
      <c r="BE73" s="222">
        <f t="shared" si="38"/>
        <v>156</v>
      </c>
      <c r="BF73" s="222">
        <f t="shared" si="32"/>
        <v>201</v>
      </c>
      <c r="BG73" s="218">
        <f t="shared" si="32"/>
        <v>133</v>
      </c>
      <c r="BH73" s="218">
        <f t="shared" si="32"/>
        <v>150</v>
      </c>
      <c r="BI73" s="218">
        <f t="shared" si="32"/>
        <v>194</v>
      </c>
      <c r="BJ73" s="218">
        <f t="shared" si="32"/>
        <v>233</v>
      </c>
      <c r="BK73" s="222">
        <f t="shared" si="31"/>
        <v>0</v>
      </c>
      <c r="BL73" s="222">
        <f t="shared" si="31"/>
        <v>0</v>
      </c>
      <c r="BM73" s="222">
        <f t="shared" si="31"/>
        <v>0</v>
      </c>
      <c r="BN73" s="222">
        <f t="shared" si="31"/>
        <v>0</v>
      </c>
      <c r="BO73" s="218">
        <f t="shared" si="31"/>
        <v>2</v>
      </c>
      <c r="BP73" s="218">
        <f t="shared" si="31"/>
        <v>2</v>
      </c>
      <c r="BQ73" s="218">
        <f t="shared" si="31"/>
        <v>2</v>
      </c>
      <c r="BR73" s="218">
        <f t="shared" si="30"/>
        <v>3</v>
      </c>
      <c r="BS73" s="222">
        <v>0</v>
      </c>
      <c r="BT73" s="222">
        <v>0</v>
      </c>
      <c r="BU73" s="222">
        <v>0</v>
      </c>
      <c r="BV73" s="222">
        <v>0</v>
      </c>
      <c r="BW73" s="218">
        <v>2</v>
      </c>
      <c r="BX73" s="218">
        <v>2</v>
      </c>
      <c r="BY73" s="218">
        <v>2</v>
      </c>
      <c r="BZ73" s="218">
        <v>3</v>
      </c>
      <c r="CA73" s="222">
        <v>0</v>
      </c>
      <c r="CB73" s="222">
        <f>IFERROR(VLOOKUP($G73,[12]ITEM!$B$2:$AC$939,26,0),0)</f>
        <v>0</v>
      </c>
      <c r="CC73" s="222">
        <f>IFERROR(VLOOKUP($G73,[12]ITEM!$B$2:$AC$939,27,0),0)</f>
        <v>0</v>
      </c>
      <c r="CD73" s="222">
        <f>IFERROR(VLOOKUP($G73,[12]ITEM!$B$2:$AC$939,28,0),0)</f>
        <v>0</v>
      </c>
      <c r="CE73" s="218">
        <v>0</v>
      </c>
      <c r="CF73" s="218">
        <v>0</v>
      </c>
      <c r="CG73" s="218">
        <v>0</v>
      </c>
      <c r="CH73" s="218">
        <v>0</v>
      </c>
      <c r="CI73" s="375"/>
      <c r="CJ73" s="222">
        <f t="shared" si="29"/>
        <v>61</v>
      </c>
      <c r="CK73" s="222">
        <f t="shared" si="29"/>
        <v>131</v>
      </c>
      <c r="CL73" s="222">
        <f t="shared" si="28"/>
        <v>142</v>
      </c>
      <c r="CM73" s="222">
        <f t="shared" si="28"/>
        <v>177</v>
      </c>
      <c r="CN73" s="218">
        <f t="shared" si="28"/>
        <v>133</v>
      </c>
      <c r="CO73" s="218">
        <f t="shared" si="28"/>
        <v>143.45633308210446</v>
      </c>
      <c r="CP73" s="218">
        <f t="shared" si="28"/>
        <v>179.73727368495227</v>
      </c>
      <c r="CQ73" s="218">
        <f t="shared" si="28"/>
        <v>211.77581785254426</v>
      </c>
      <c r="CR73" s="222">
        <v>48</v>
      </c>
      <c r="CS73" s="222">
        <v>106</v>
      </c>
      <c r="CT73" s="222">
        <v>120</v>
      </c>
      <c r="CU73" s="222">
        <v>153</v>
      </c>
      <c r="CV73" s="218">
        <f t="shared" si="39"/>
        <v>108</v>
      </c>
      <c r="CW73" s="218">
        <f>CV73*(1+('[13]GROWTH (YoY)'!AR73/100))</f>
        <v>121.45633308210446</v>
      </c>
      <c r="CX73" s="218">
        <f>CW73*(1+('[13]GROWTH (YoY)'!AS73/100))</f>
        <v>155.73727368495227</v>
      </c>
      <c r="CY73" s="218">
        <f>CX73*(1+('[13]GROWTH (YoY)'!AT73/100))</f>
        <v>187.77581785254426</v>
      </c>
      <c r="CZ73" s="222">
        <v>12</v>
      </c>
      <c r="DA73" s="222">
        <v>24</v>
      </c>
      <c r="DB73" s="222">
        <v>21</v>
      </c>
      <c r="DC73" s="222">
        <v>23</v>
      </c>
      <c r="DD73" s="218">
        <v>24</v>
      </c>
      <c r="DE73" s="218">
        <v>21</v>
      </c>
      <c r="DF73" s="218">
        <v>23</v>
      </c>
      <c r="DG73" s="218">
        <v>23</v>
      </c>
      <c r="DH73" s="222">
        <v>1</v>
      </c>
      <c r="DI73" s="222">
        <v>1</v>
      </c>
      <c r="DJ73" s="222">
        <v>1</v>
      </c>
      <c r="DK73" s="222">
        <v>1</v>
      </c>
      <c r="DL73" s="218">
        <v>1</v>
      </c>
      <c r="DM73" s="218">
        <v>1</v>
      </c>
      <c r="DN73" s="218">
        <v>1</v>
      </c>
      <c r="DO73" s="218">
        <v>1</v>
      </c>
      <c r="DP73" s="383">
        <f t="shared" si="35"/>
        <v>0</v>
      </c>
      <c r="DQ73" s="222">
        <f t="shared" si="34"/>
        <v>8</v>
      </c>
      <c r="DR73" s="222">
        <f t="shared" si="34"/>
        <v>14</v>
      </c>
      <c r="DS73" s="222">
        <f t="shared" si="34"/>
        <v>24</v>
      </c>
      <c r="DT73" s="218">
        <f t="shared" si="34"/>
        <v>0</v>
      </c>
      <c r="DU73" s="218">
        <f t="shared" si="34"/>
        <v>6.5436669178955356</v>
      </c>
      <c r="DV73" s="218">
        <f t="shared" si="34"/>
        <v>14.262726315047729</v>
      </c>
      <c r="DW73" s="218">
        <f t="shared" si="34"/>
        <v>21.224182147455736</v>
      </c>
      <c r="DX73" s="384">
        <f t="shared" si="33"/>
        <v>0.1875</v>
      </c>
      <c r="DY73" s="384">
        <f t="shared" si="33"/>
        <v>0.14942528735632185</v>
      </c>
      <c r="DZ73" s="384">
        <f t="shared" si="33"/>
        <v>0.14871794871794872</v>
      </c>
      <c r="EA73" s="384">
        <f t="shared" si="33"/>
        <v>0.14741035856573706</v>
      </c>
      <c r="EB73" s="385">
        <f t="shared" si="33"/>
        <v>0.22162162162162163</v>
      </c>
      <c r="EC73" s="385">
        <f t="shared" si="33"/>
        <v>0.22115384615384615</v>
      </c>
      <c r="ED73" s="385">
        <f t="shared" si="33"/>
        <v>0.22097378277153559</v>
      </c>
      <c r="EE73" s="385">
        <f t="shared" si="33"/>
        <v>0.2236024844720497</v>
      </c>
      <c r="EG73" s="222">
        <v>14</v>
      </c>
      <c r="EH73" s="222">
        <v>7</v>
      </c>
      <c r="EI73" s="222">
        <v>7</v>
      </c>
      <c r="EJ73" s="222">
        <v>3</v>
      </c>
      <c r="EK73" s="222">
        <v>9</v>
      </c>
      <c r="EL73" s="222">
        <v>274</v>
      </c>
      <c r="EM73" s="222">
        <v>229</v>
      </c>
      <c r="EN73" s="386">
        <f t="shared" si="40"/>
        <v>0.5</v>
      </c>
      <c r="EO73" s="222">
        <f t="shared" si="41"/>
        <v>42.857142857142854</v>
      </c>
      <c r="EP73" s="386">
        <f t="shared" si="42"/>
        <v>0.6428571428571429</v>
      </c>
      <c r="EQ73" s="222">
        <f t="shared" si="43"/>
        <v>32846.715328467151</v>
      </c>
      <c r="ER73" s="222">
        <f t="shared" si="44"/>
        <v>1091.703056768559</v>
      </c>
      <c r="ES73" s="292"/>
      <c r="ET73" s="218">
        <v>40</v>
      </c>
      <c r="EU73" s="218">
        <v>27</v>
      </c>
      <c r="EV73" s="218">
        <v>13</v>
      </c>
      <c r="EW73" s="218">
        <v>9</v>
      </c>
      <c r="EX73" s="218">
        <v>212</v>
      </c>
      <c r="EY73" s="218">
        <v>535</v>
      </c>
      <c r="EZ73" s="218">
        <v>498</v>
      </c>
      <c r="FA73" s="387">
        <f t="shared" si="23"/>
        <v>0.67500000000000004</v>
      </c>
      <c r="FB73" s="221">
        <f t="shared" si="24"/>
        <v>69.230769230769226</v>
      </c>
      <c r="FC73" s="387">
        <f t="shared" si="25"/>
        <v>5.3</v>
      </c>
      <c r="FD73" s="218">
        <f t="shared" si="26"/>
        <v>396261.68224299065</v>
      </c>
      <c r="FE73" s="218">
        <f t="shared" si="27"/>
        <v>1506.0240963855422</v>
      </c>
      <c r="FF73" s="218">
        <v>144</v>
      </c>
      <c r="FG73" s="221">
        <f t="shared" si="45"/>
        <v>6.25</v>
      </c>
      <c r="FH73" s="218">
        <v>9</v>
      </c>
      <c r="FI73" s="218">
        <v>144</v>
      </c>
      <c r="FJ73" s="218">
        <v>1</v>
      </c>
      <c r="FK73" s="218">
        <f t="shared" si="36"/>
        <v>134</v>
      </c>
      <c r="FL73" s="218">
        <v>11</v>
      </c>
      <c r="FM73" s="218">
        <f t="shared" si="37"/>
        <v>123</v>
      </c>
      <c r="FZ73" s="229"/>
      <c r="GA73" s="229"/>
      <c r="GB73" s="229"/>
      <c r="GC73" s="229"/>
      <c r="GD73" s="229"/>
    </row>
    <row r="74" spans="1:186" s="368" customFormat="1">
      <c r="A74" s="285" t="s">
        <v>83</v>
      </c>
      <c r="B74" s="291" t="s">
        <v>84</v>
      </c>
      <c r="C74" s="285" t="s">
        <v>85</v>
      </c>
      <c r="D74" s="382" t="s">
        <v>3123</v>
      </c>
      <c r="E74" s="291" t="s">
        <v>86</v>
      </c>
      <c r="F74" s="382">
        <v>71</v>
      </c>
      <c r="G74" s="381" t="s">
        <v>248</v>
      </c>
      <c r="H74" s="381" t="s">
        <v>249</v>
      </c>
      <c r="I74" s="382" t="s">
        <v>238</v>
      </c>
      <c r="J74" s="388" t="s">
        <v>239</v>
      </c>
      <c r="K74" s="382" t="s">
        <v>113</v>
      </c>
      <c r="L74" s="381" t="s">
        <v>163</v>
      </c>
      <c r="M74" s="381" t="s">
        <v>3124</v>
      </c>
      <c r="N74" s="372">
        <v>1</v>
      </c>
      <c r="O74" s="373">
        <v>87</v>
      </c>
      <c r="P74" s="373">
        <v>20</v>
      </c>
      <c r="Q74" s="373">
        <v>19</v>
      </c>
      <c r="R74" s="373">
        <v>19</v>
      </c>
      <c r="S74" s="374">
        <v>22</v>
      </c>
      <c r="T74" s="374">
        <v>21</v>
      </c>
      <c r="U74" s="374">
        <v>23</v>
      </c>
      <c r="V74" s="374">
        <v>21</v>
      </c>
      <c r="W74" s="373">
        <v>19</v>
      </c>
      <c r="X74" s="373">
        <v>3</v>
      </c>
      <c r="Y74" s="373">
        <v>3</v>
      </c>
      <c r="Z74" s="373">
        <v>3</v>
      </c>
      <c r="AA74" s="374">
        <v>5</v>
      </c>
      <c r="AB74" s="374">
        <v>5</v>
      </c>
      <c r="AC74" s="374">
        <v>6</v>
      </c>
      <c r="AD74" s="374">
        <v>5</v>
      </c>
      <c r="AE74" s="373">
        <v>1</v>
      </c>
      <c r="AF74" s="373">
        <v>0</v>
      </c>
      <c r="AG74" s="373">
        <v>0</v>
      </c>
      <c r="AH74" s="373">
        <v>0</v>
      </c>
      <c r="AI74" s="374">
        <v>0</v>
      </c>
      <c r="AJ74" s="374">
        <v>0</v>
      </c>
      <c r="AK74" s="374">
        <v>0</v>
      </c>
      <c r="AL74" s="374">
        <v>0</v>
      </c>
      <c r="AM74" s="222">
        <v>68</v>
      </c>
      <c r="AN74" s="222">
        <v>17</v>
      </c>
      <c r="AO74" s="222">
        <v>16</v>
      </c>
      <c r="AP74" s="222">
        <v>16</v>
      </c>
      <c r="AQ74" s="218">
        <v>16</v>
      </c>
      <c r="AR74" s="218">
        <v>16</v>
      </c>
      <c r="AS74" s="218">
        <v>17</v>
      </c>
      <c r="AT74" s="218">
        <v>16</v>
      </c>
      <c r="AU74" s="222">
        <v>5</v>
      </c>
      <c r="AV74" s="222">
        <v>1</v>
      </c>
      <c r="AW74" s="222">
        <v>1</v>
      </c>
      <c r="AX74" s="222">
        <v>1</v>
      </c>
      <c r="AY74" s="218">
        <v>1</v>
      </c>
      <c r="AZ74" s="218">
        <v>1</v>
      </c>
      <c r="BA74" s="218">
        <v>1</v>
      </c>
      <c r="BB74" s="218">
        <v>1</v>
      </c>
      <c r="BC74" s="222">
        <f t="shared" si="38"/>
        <v>63</v>
      </c>
      <c r="BD74" s="222">
        <f t="shared" si="38"/>
        <v>16</v>
      </c>
      <c r="BE74" s="222">
        <f t="shared" si="38"/>
        <v>15</v>
      </c>
      <c r="BF74" s="222">
        <f t="shared" si="32"/>
        <v>15</v>
      </c>
      <c r="BG74" s="218">
        <f t="shared" si="32"/>
        <v>15</v>
      </c>
      <c r="BH74" s="218">
        <f t="shared" si="32"/>
        <v>15</v>
      </c>
      <c r="BI74" s="218">
        <f t="shared" si="32"/>
        <v>16</v>
      </c>
      <c r="BJ74" s="218">
        <f t="shared" si="32"/>
        <v>15</v>
      </c>
      <c r="BK74" s="222">
        <f t="shared" si="31"/>
        <v>0</v>
      </c>
      <c r="BL74" s="222">
        <f t="shared" si="31"/>
        <v>0</v>
      </c>
      <c r="BM74" s="222">
        <f t="shared" si="31"/>
        <v>0</v>
      </c>
      <c r="BN74" s="222">
        <f t="shared" si="31"/>
        <v>0</v>
      </c>
      <c r="BO74" s="218">
        <f t="shared" si="31"/>
        <v>0</v>
      </c>
      <c r="BP74" s="218">
        <f t="shared" si="31"/>
        <v>0</v>
      </c>
      <c r="BQ74" s="218">
        <f t="shared" si="31"/>
        <v>0</v>
      </c>
      <c r="BR74" s="218">
        <f t="shared" si="30"/>
        <v>0</v>
      </c>
      <c r="BS74" s="222">
        <v>0</v>
      </c>
      <c r="BT74" s="222">
        <v>0</v>
      </c>
      <c r="BU74" s="222">
        <v>0</v>
      </c>
      <c r="BV74" s="222">
        <v>0</v>
      </c>
      <c r="BW74" s="218">
        <v>0</v>
      </c>
      <c r="BX74" s="218">
        <v>0</v>
      </c>
      <c r="BY74" s="218">
        <v>0</v>
      </c>
      <c r="BZ74" s="218">
        <v>0</v>
      </c>
      <c r="CA74" s="222">
        <v>0</v>
      </c>
      <c r="CB74" s="222">
        <f>IFERROR(VLOOKUP($G74,[12]ITEM!$B$2:$AC$939,26,0),0)</f>
        <v>0</v>
      </c>
      <c r="CC74" s="222">
        <f>IFERROR(VLOOKUP($G74,[12]ITEM!$B$2:$AC$939,27,0),0)</f>
        <v>0</v>
      </c>
      <c r="CD74" s="222">
        <f>IFERROR(VLOOKUP($G74,[12]ITEM!$B$2:$AC$939,28,0),0)</f>
        <v>0</v>
      </c>
      <c r="CE74" s="218">
        <v>0</v>
      </c>
      <c r="CF74" s="218">
        <v>0</v>
      </c>
      <c r="CG74" s="218">
        <v>0</v>
      </c>
      <c r="CH74" s="218">
        <v>0</v>
      </c>
      <c r="CI74" s="375"/>
      <c r="CJ74" s="222">
        <f t="shared" si="29"/>
        <v>63</v>
      </c>
      <c r="CK74" s="222">
        <f t="shared" si="29"/>
        <v>26</v>
      </c>
      <c r="CL74" s="222">
        <f t="shared" si="28"/>
        <v>23</v>
      </c>
      <c r="CM74" s="222">
        <f t="shared" si="28"/>
        <v>24</v>
      </c>
      <c r="CN74" s="218">
        <f t="shared" si="28"/>
        <v>15</v>
      </c>
      <c r="CO74" s="218">
        <f t="shared" si="28"/>
        <v>13.388208390445381</v>
      </c>
      <c r="CP74" s="218">
        <f t="shared" si="28"/>
        <v>15.385991964229646</v>
      </c>
      <c r="CQ74" s="218">
        <f t="shared" si="28"/>
        <v>14.662644866806961</v>
      </c>
      <c r="CR74" s="222">
        <v>50</v>
      </c>
      <c r="CS74" s="222">
        <v>12</v>
      </c>
      <c r="CT74" s="222">
        <v>11</v>
      </c>
      <c r="CU74" s="222">
        <v>11</v>
      </c>
      <c r="CV74" s="218">
        <f t="shared" si="39"/>
        <v>12</v>
      </c>
      <c r="CW74" s="218">
        <f>CV74*(1+('[13]GROWTH (YoY)'!AR74/100))</f>
        <v>11.388208390445381</v>
      </c>
      <c r="CX74" s="218">
        <f>CW74*(1+('[13]GROWTH (YoY)'!AS74/100))</f>
        <v>12.385991964229646</v>
      </c>
      <c r="CY74" s="218">
        <f>CX74*(1+('[13]GROWTH (YoY)'!AT74/100))</f>
        <v>11.662644866806961</v>
      </c>
      <c r="CZ74" s="222">
        <v>13</v>
      </c>
      <c r="DA74" s="222">
        <v>14</v>
      </c>
      <c r="DB74" s="222">
        <v>12</v>
      </c>
      <c r="DC74" s="222">
        <v>13</v>
      </c>
      <c r="DD74" s="218">
        <v>3</v>
      </c>
      <c r="DE74" s="218">
        <v>2</v>
      </c>
      <c r="DF74" s="218">
        <v>3</v>
      </c>
      <c r="DG74" s="218">
        <v>3</v>
      </c>
      <c r="DH74" s="222">
        <v>0</v>
      </c>
      <c r="DI74" s="222">
        <v>0</v>
      </c>
      <c r="DJ74" s="222">
        <v>0</v>
      </c>
      <c r="DK74" s="222">
        <v>0</v>
      </c>
      <c r="DL74" s="218">
        <v>0</v>
      </c>
      <c r="DM74" s="218">
        <v>0</v>
      </c>
      <c r="DN74" s="218">
        <v>0</v>
      </c>
      <c r="DO74" s="218">
        <v>0</v>
      </c>
      <c r="DP74" s="383">
        <f t="shared" si="35"/>
        <v>0</v>
      </c>
      <c r="DQ74" s="222">
        <f t="shared" si="34"/>
        <v>-10</v>
      </c>
      <c r="DR74" s="222">
        <f t="shared" si="34"/>
        <v>-8</v>
      </c>
      <c r="DS74" s="222">
        <f t="shared" si="34"/>
        <v>-9</v>
      </c>
      <c r="DT74" s="218">
        <f t="shared" si="34"/>
        <v>0</v>
      </c>
      <c r="DU74" s="218">
        <f t="shared" si="34"/>
        <v>1.6117916095546185</v>
      </c>
      <c r="DV74" s="218">
        <f t="shared" si="34"/>
        <v>0.6140080357703539</v>
      </c>
      <c r="DW74" s="218">
        <f t="shared" si="34"/>
        <v>0.33735513319303934</v>
      </c>
      <c r="DX74" s="384">
        <f t="shared" si="33"/>
        <v>0.21839080459770116</v>
      </c>
      <c r="DY74" s="384">
        <f t="shared" si="33"/>
        <v>0.15</v>
      </c>
      <c r="DZ74" s="384">
        <f t="shared" si="33"/>
        <v>0.15789473684210525</v>
      </c>
      <c r="EA74" s="384">
        <f t="shared" si="33"/>
        <v>0.15789473684210525</v>
      </c>
      <c r="EB74" s="385">
        <f t="shared" si="33"/>
        <v>0.22727272727272727</v>
      </c>
      <c r="EC74" s="385">
        <f t="shared" si="33"/>
        <v>0.23809523809523808</v>
      </c>
      <c r="ED74" s="385">
        <f t="shared" si="33"/>
        <v>0.2608695652173913</v>
      </c>
      <c r="EE74" s="385">
        <f t="shared" si="33"/>
        <v>0.23809523809523808</v>
      </c>
      <c r="EG74" s="222">
        <v>1</v>
      </c>
      <c r="EH74" s="222">
        <v>0</v>
      </c>
      <c r="EI74" s="222">
        <v>1</v>
      </c>
      <c r="EJ74" s="222">
        <v>0</v>
      </c>
      <c r="EK74" s="222">
        <v>2</v>
      </c>
      <c r="EL74" s="222">
        <v>54</v>
      </c>
      <c r="EM74" s="222">
        <v>28</v>
      </c>
      <c r="EN74" s="386">
        <f t="shared" si="40"/>
        <v>0</v>
      </c>
      <c r="EO74" s="222">
        <f t="shared" si="41"/>
        <v>0</v>
      </c>
      <c r="EP74" s="386">
        <f t="shared" si="42"/>
        <v>2</v>
      </c>
      <c r="EQ74" s="222">
        <f t="shared" si="43"/>
        <v>37037.037037037036</v>
      </c>
      <c r="ER74" s="222">
        <f t="shared" si="44"/>
        <v>0</v>
      </c>
      <c r="ES74" s="292"/>
      <c r="ET74" s="218">
        <v>8</v>
      </c>
      <c r="EU74" s="218">
        <v>5</v>
      </c>
      <c r="EV74" s="218">
        <v>3</v>
      </c>
      <c r="EW74" s="218">
        <v>1</v>
      </c>
      <c r="EX74" s="218">
        <v>25</v>
      </c>
      <c r="EY74" s="218">
        <v>76</v>
      </c>
      <c r="EZ74" s="218">
        <v>57</v>
      </c>
      <c r="FA74" s="387">
        <f t="shared" si="23"/>
        <v>0.625</v>
      </c>
      <c r="FB74" s="221">
        <f t="shared" si="24"/>
        <v>33.333333333333329</v>
      </c>
      <c r="FC74" s="387">
        <f t="shared" si="25"/>
        <v>3.125</v>
      </c>
      <c r="FD74" s="218">
        <f t="shared" si="26"/>
        <v>328947.36842105264</v>
      </c>
      <c r="FE74" s="218">
        <f t="shared" si="27"/>
        <v>1461.9883040935672</v>
      </c>
      <c r="FF74" s="218">
        <v>20</v>
      </c>
      <c r="FG74" s="221">
        <f t="shared" si="45"/>
        <v>10</v>
      </c>
      <c r="FH74" s="218">
        <v>2</v>
      </c>
      <c r="FI74" s="218">
        <v>20</v>
      </c>
      <c r="FJ74" s="218">
        <v>0</v>
      </c>
      <c r="FK74" s="218">
        <f t="shared" si="36"/>
        <v>18</v>
      </c>
      <c r="FL74" s="218">
        <v>1</v>
      </c>
      <c r="FM74" s="218">
        <f t="shared" si="37"/>
        <v>17</v>
      </c>
      <c r="FZ74" s="229"/>
      <c r="GA74" s="229"/>
      <c r="GB74" s="229"/>
      <c r="GC74" s="229"/>
      <c r="GD74" s="229"/>
    </row>
    <row r="75" spans="1:186" s="368" customFormat="1">
      <c r="A75" s="285" t="s">
        <v>83</v>
      </c>
      <c r="B75" s="291" t="s">
        <v>84</v>
      </c>
      <c r="C75" s="285" t="s">
        <v>85</v>
      </c>
      <c r="D75" s="382" t="s">
        <v>3123</v>
      </c>
      <c r="E75" s="291" t="s">
        <v>86</v>
      </c>
      <c r="F75" s="382">
        <v>72</v>
      </c>
      <c r="G75" s="381" t="s">
        <v>250</v>
      </c>
      <c r="H75" s="381" t="s">
        <v>251</v>
      </c>
      <c r="I75" s="382" t="s">
        <v>238</v>
      </c>
      <c r="J75" s="388" t="s">
        <v>239</v>
      </c>
      <c r="K75" s="382" t="s">
        <v>113</v>
      </c>
      <c r="L75" s="381" t="s">
        <v>163</v>
      </c>
      <c r="M75" s="381" t="s">
        <v>3124</v>
      </c>
      <c r="N75" s="372">
        <v>1</v>
      </c>
      <c r="O75" s="373">
        <v>37</v>
      </c>
      <c r="P75" s="373">
        <v>36</v>
      </c>
      <c r="Q75" s="373">
        <v>51</v>
      </c>
      <c r="R75" s="373">
        <v>68</v>
      </c>
      <c r="S75" s="374">
        <v>39</v>
      </c>
      <c r="T75" s="374">
        <v>55</v>
      </c>
      <c r="U75" s="374">
        <v>72</v>
      </c>
      <c r="V75" s="374">
        <v>86</v>
      </c>
      <c r="W75" s="373">
        <v>16</v>
      </c>
      <c r="X75" s="373">
        <v>15</v>
      </c>
      <c r="Y75" s="373">
        <v>21</v>
      </c>
      <c r="Z75" s="373">
        <v>28</v>
      </c>
      <c r="AA75" s="374">
        <v>24</v>
      </c>
      <c r="AB75" s="374">
        <v>34</v>
      </c>
      <c r="AC75" s="374">
        <v>44</v>
      </c>
      <c r="AD75" s="374">
        <v>53</v>
      </c>
      <c r="AE75" s="373">
        <v>0</v>
      </c>
      <c r="AF75" s="373">
        <v>0</v>
      </c>
      <c r="AG75" s="373">
        <v>0</v>
      </c>
      <c r="AH75" s="373">
        <v>0</v>
      </c>
      <c r="AI75" s="374">
        <v>1</v>
      </c>
      <c r="AJ75" s="374">
        <v>1</v>
      </c>
      <c r="AK75" s="374">
        <v>0</v>
      </c>
      <c r="AL75" s="374">
        <v>0</v>
      </c>
      <c r="AM75" s="222">
        <v>21</v>
      </c>
      <c r="AN75" s="222">
        <v>21</v>
      </c>
      <c r="AO75" s="222">
        <v>30</v>
      </c>
      <c r="AP75" s="222">
        <v>40</v>
      </c>
      <c r="AQ75" s="218">
        <v>15</v>
      </c>
      <c r="AR75" s="218">
        <v>21</v>
      </c>
      <c r="AS75" s="218">
        <v>28</v>
      </c>
      <c r="AT75" s="218">
        <v>33</v>
      </c>
      <c r="AU75" s="222">
        <v>4</v>
      </c>
      <c r="AV75" s="222">
        <v>4</v>
      </c>
      <c r="AW75" s="222">
        <v>6</v>
      </c>
      <c r="AX75" s="222">
        <v>8</v>
      </c>
      <c r="AY75" s="218">
        <v>3</v>
      </c>
      <c r="AZ75" s="218">
        <v>4</v>
      </c>
      <c r="BA75" s="218">
        <v>5</v>
      </c>
      <c r="BB75" s="218">
        <v>6</v>
      </c>
      <c r="BC75" s="222">
        <f t="shared" si="38"/>
        <v>17</v>
      </c>
      <c r="BD75" s="222">
        <f t="shared" si="38"/>
        <v>17</v>
      </c>
      <c r="BE75" s="222">
        <f t="shared" si="38"/>
        <v>24</v>
      </c>
      <c r="BF75" s="222">
        <f t="shared" si="32"/>
        <v>32</v>
      </c>
      <c r="BG75" s="218">
        <f t="shared" si="32"/>
        <v>12</v>
      </c>
      <c r="BH75" s="218">
        <f t="shared" si="32"/>
        <v>17</v>
      </c>
      <c r="BI75" s="218">
        <f t="shared" si="32"/>
        <v>23</v>
      </c>
      <c r="BJ75" s="218">
        <f t="shared" si="32"/>
        <v>27</v>
      </c>
      <c r="BK75" s="222">
        <f t="shared" si="31"/>
        <v>0</v>
      </c>
      <c r="BL75" s="222">
        <f t="shared" si="31"/>
        <v>0</v>
      </c>
      <c r="BM75" s="222">
        <f t="shared" si="31"/>
        <v>0</v>
      </c>
      <c r="BN75" s="222">
        <f t="shared" si="31"/>
        <v>0</v>
      </c>
      <c r="BO75" s="218">
        <f t="shared" si="31"/>
        <v>0</v>
      </c>
      <c r="BP75" s="218">
        <f t="shared" si="31"/>
        <v>0</v>
      </c>
      <c r="BQ75" s="218">
        <f t="shared" si="31"/>
        <v>0</v>
      </c>
      <c r="BR75" s="218">
        <f t="shared" si="30"/>
        <v>0</v>
      </c>
      <c r="BS75" s="222">
        <v>0</v>
      </c>
      <c r="BT75" s="222">
        <v>0</v>
      </c>
      <c r="BU75" s="222">
        <v>0</v>
      </c>
      <c r="BV75" s="222">
        <v>0</v>
      </c>
      <c r="BW75" s="218">
        <v>0</v>
      </c>
      <c r="BX75" s="218">
        <v>0</v>
      </c>
      <c r="BY75" s="218">
        <v>0</v>
      </c>
      <c r="BZ75" s="218">
        <v>0</v>
      </c>
      <c r="CA75" s="222">
        <v>0</v>
      </c>
      <c r="CB75" s="222">
        <f>IFERROR(VLOOKUP($G75,[12]ITEM!$B$2:$AC$939,26,0),0)</f>
        <v>0</v>
      </c>
      <c r="CC75" s="222">
        <f>IFERROR(VLOOKUP($G75,[12]ITEM!$B$2:$AC$939,27,0),0)</f>
        <v>0</v>
      </c>
      <c r="CD75" s="222">
        <f>IFERROR(VLOOKUP($G75,[12]ITEM!$B$2:$AC$939,28,0),0)</f>
        <v>0</v>
      </c>
      <c r="CE75" s="218">
        <v>0</v>
      </c>
      <c r="CF75" s="218">
        <v>0</v>
      </c>
      <c r="CG75" s="218">
        <v>0</v>
      </c>
      <c r="CH75" s="218">
        <v>0</v>
      </c>
      <c r="CI75" s="375"/>
      <c r="CJ75" s="222">
        <f t="shared" si="29"/>
        <v>17</v>
      </c>
      <c r="CK75" s="222">
        <f t="shared" si="29"/>
        <v>17</v>
      </c>
      <c r="CL75" s="222">
        <f t="shared" si="28"/>
        <v>23</v>
      </c>
      <c r="CM75" s="222">
        <f t="shared" si="28"/>
        <v>31</v>
      </c>
      <c r="CN75" s="218">
        <f t="shared" si="28"/>
        <v>12</v>
      </c>
      <c r="CO75" s="218">
        <f t="shared" si="28"/>
        <v>16.818651491792266</v>
      </c>
      <c r="CP75" s="218">
        <f t="shared" si="28"/>
        <v>22.294393565117165</v>
      </c>
      <c r="CQ75" s="218">
        <f t="shared" si="28"/>
        <v>26.490986348237097</v>
      </c>
      <c r="CR75" s="222">
        <v>17</v>
      </c>
      <c r="CS75" s="222">
        <v>17</v>
      </c>
      <c r="CT75" s="222">
        <v>23</v>
      </c>
      <c r="CU75" s="222">
        <v>31</v>
      </c>
      <c r="CV75" s="218">
        <f t="shared" si="39"/>
        <v>12</v>
      </c>
      <c r="CW75" s="218">
        <f>CV75*(1+('[13]GROWTH (YoY)'!AR75/100))</f>
        <v>16.818651491792266</v>
      </c>
      <c r="CX75" s="218">
        <f>CW75*(1+('[13]GROWTH (YoY)'!AS75/100))</f>
        <v>22.294393565117165</v>
      </c>
      <c r="CY75" s="218">
        <f>CX75*(1+('[13]GROWTH (YoY)'!AT75/100))</f>
        <v>26.490986348237097</v>
      </c>
      <c r="CZ75" s="222">
        <v>0</v>
      </c>
      <c r="DA75" s="222">
        <v>0</v>
      </c>
      <c r="DB75" s="222">
        <v>0</v>
      </c>
      <c r="DC75" s="222">
        <v>0</v>
      </c>
      <c r="DD75" s="218">
        <v>0</v>
      </c>
      <c r="DE75" s="218">
        <v>0</v>
      </c>
      <c r="DF75" s="218">
        <v>0</v>
      </c>
      <c r="DG75" s="218">
        <v>0</v>
      </c>
      <c r="DH75" s="222">
        <v>0</v>
      </c>
      <c r="DI75" s="222">
        <v>0</v>
      </c>
      <c r="DJ75" s="222">
        <v>0</v>
      </c>
      <c r="DK75" s="222">
        <v>0</v>
      </c>
      <c r="DL75" s="218">
        <v>0</v>
      </c>
      <c r="DM75" s="218">
        <v>0</v>
      </c>
      <c r="DN75" s="218">
        <v>0</v>
      </c>
      <c r="DO75" s="218">
        <v>0</v>
      </c>
      <c r="DP75" s="383">
        <f t="shared" si="35"/>
        <v>0</v>
      </c>
      <c r="DQ75" s="222">
        <f t="shared" si="34"/>
        <v>0</v>
      </c>
      <c r="DR75" s="222">
        <f t="shared" si="34"/>
        <v>1</v>
      </c>
      <c r="DS75" s="222">
        <f t="shared" si="34"/>
        <v>1</v>
      </c>
      <c r="DT75" s="218">
        <f t="shared" si="34"/>
        <v>0</v>
      </c>
      <c r="DU75" s="218">
        <f t="shared" si="34"/>
        <v>0.18134850820773352</v>
      </c>
      <c r="DV75" s="218">
        <f t="shared" si="34"/>
        <v>0.70560643488283503</v>
      </c>
      <c r="DW75" s="218">
        <f t="shared" si="34"/>
        <v>0.5090136517629027</v>
      </c>
      <c r="DX75" s="384">
        <f t="shared" si="33"/>
        <v>0.43243243243243246</v>
      </c>
      <c r="DY75" s="384">
        <f t="shared" si="33"/>
        <v>0.41666666666666669</v>
      </c>
      <c r="DZ75" s="384">
        <f t="shared" si="33"/>
        <v>0.41176470588235292</v>
      </c>
      <c r="EA75" s="384">
        <f t="shared" si="33"/>
        <v>0.41176470588235292</v>
      </c>
      <c r="EB75" s="385">
        <f t="shared" si="33"/>
        <v>0.61538461538461542</v>
      </c>
      <c r="EC75" s="385">
        <f t="shared" si="33"/>
        <v>0.61818181818181817</v>
      </c>
      <c r="ED75" s="385">
        <f t="shared" si="33"/>
        <v>0.61111111111111116</v>
      </c>
      <c r="EE75" s="385">
        <f t="shared" si="33"/>
        <v>0.61627906976744184</v>
      </c>
      <c r="EG75" s="222">
        <v>0</v>
      </c>
      <c r="EH75" s="222">
        <v>0</v>
      </c>
      <c r="EI75" s="222">
        <v>0</v>
      </c>
      <c r="EJ75" s="222">
        <v>0</v>
      </c>
      <c r="EK75" s="222">
        <v>0</v>
      </c>
      <c r="EL75" s="222">
        <v>0</v>
      </c>
      <c r="EM75" s="222">
        <v>0</v>
      </c>
      <c r="EN75" s="386">
        <f t="shared" si="40"/>
        <v>0</v>
      </c>
      <c r="EO75" s="222">
        <f t="shared" si="41"/>
        <v>0</v>
      </c>
      <c r="EP75" s="386">
        <f t="shared" si="42"/>
        <v>0</v>
      </c>
      <c r="EQ75" s="222">
        <f t="shared" si="43"/>
        <v>0</v>
      </c>
      <c r="ER75" s="222">
        <f t="shared" si="44"/>
        <v>0</v>
      </c>
      <c r="ES75" s="292"/>
      <c r="ET75" s="218">
        <v>0</v>
      </c>
      <c r="EU75" s="218">
        <v>0</v>
      </c>
      <c r="EV75" s="218">
        <v>0</v>
      </c>
      <c r="EW75" s="218">
        <v>0</v>
      </c>
      <c r="EX75" s="218">
        <v>0</v>
      </c>
      <c r="EY75" s="218">
        <v>0</v>
      </c>
      <c r="EZ75" s="218">
        <v>0</v>
      </c>
      <c r="FA75" s="387">
        <f t="shared" si="23"/>
        <v>0</v>
      </c>
      <c r="FB75" s="221">
        <f t="shared" si="24"/>
        <v>0</v>
      </c>
      <c r="FC75" s="387">
        <f t="shared" si="25"/>
        <v>0</v>
      </c>
      <c r="FD75" s="218">
        <f t="shared" si="26"/>
        <v>0</v>
      </c>
      <c r="FE75" s="218">
        <f t="shared" si="27"/>
        <v>0</v>
      </c>
      <c r="FF75" s="218">
        <v>0</v>
      </c>
      <c r="FG75" s="221">
        <f t="shared" si="45"/>
        <v>0</v>
      </c>
      <c r="FH75" s="218">
        <v>0</v>
      </c>
      <c r="FI75" s="218">
        <v>0</v>
      </c>
      <c r="FJ75" s="218">
        <v>0</v>
      </c>
      <c r="FK75" s="218">
        <f t="shared" si="36"/>
        <v>0</v>
      </c>
      <c r="FL75" s="218">
        <v>0</v>
      </c>
      <c r="FM75" s="218">
        <f t="shared" si="37"/>
        <v>0</v>
      </c>
      <c r="FZ75" s="229"/>
      <c r="GA75" s="229"/>
      <c r="GB75" s="229"/>
      <c r="GC75" s="229"/>
      <c r="GD75" s="229"/>
    </row>
    <row r="76" spans="1:186" s="368" customFormat="1">
      <c r="A76" s="285" t="s">
        <v>83</v>
      </c>
      <c r="B76" s="291" t="s">
        <v>84</v>
      </c>
      <c r="C76" s="285" t="s">
        <v>85</v>
      </c>
      <c r="D76" s="382" t="s">
        <v>3123</v>
      </c>
      <c r="E76" s="291" t="s">
        <v>86</v>
      </c>
      <c r="F76" s="382">
        <v>73</v>
      </c>
      <c r="G76" s="381" t="s">
        <v>252</v>
      </c>
      <c r="H76" s="381" t="s">
        <v>253</v>
      </c>
      <c r="I76" s="382" t="s">
        <v>238</v>
      </c>
      <c r="J76" s="388" t="s">
        <v>239</v>
      </c>
      <c r="K76" s="382" t="s">
        <v>113</v>
      </c>
      <c r="L76" s="381" t="s">
        <v>163</v>
      </c>
      <c r="M76" s="381" t="s">
        <v>3124</v>
      </c>
      <c r="N76" s="372">
        <v>1</v>
      </c>
      <c r="O76" s="373">
        <v>1090</v>
      </c>
      <c r="P76" s="373">
        <v>2953</v>
      </c>
      <c r="Q76" s="373">
        <v>3337</v>
      </c>
      <c r="R76" s="373">
        <v>4531</v>
      </c>
      <c r="S76" s="374">
        <v>3150</v>
      </c>
      <c r="T76" s="374">
        <v>3557</v>
      </c>
      <c r="U76" s="374">
        <v>4880</v>
      </c>
      <c r="V76" s="374">
        <v>5378</v>
      </c>
      <c r="W76" s="373">
        <v>209</v>
      </c>
      <c r="X76" s="373">
        <v>400</v>
      </c>
      <c r="Y76" s="373">
        <v>452</v>
      </c>
      <c r="Z76" s="373">
        <v>614</v>
      </c>
      <c r="AA76" s="374">
        <v>639</v>
      </c>
      <c r="AB76" s="374">
        <v>706</v>
      </c>
      <c r="AC76" s="374">
        <v>938</v>
      </c>
      <c r="AD76" s="374">
        <v>1033</v>
      </c>
      <c r="AE76" s="373">
        <v>17</v>
      </c>
      <c r="AF76" s="373">
        <v>33</v>
      </c>
      <c r="AG76" s="373">
        <v>32</v>
      </c>
      <c r="AH76" s="373">
        <v>34</v>
      </c>
      <c r="AI76" s="374">
        <v>49</v>
      </c>
      <c r="AJ76" s="374">
        <v>29</v>
      </c>
      <c r="AK76" s="374">
        <v>42</v>
      </c>
      <c r="AL76" s="374">
        <v>60</v>
      </c>
      <c r="AM76" s="222">
        <v>881</v>
      </c>
      <c r="AN76" s="222">
        <v>2553</v>
      </c>
      <c r="AO76" s="222">
        <v>2885</v>
      </c>
      <c r="AP76" s="222">
        <v>3917</v>
      </c>
      <c r="AQ76" s="218">
        <v>2510</v>
      </c>
      <c r="AR76" s="218">
        <v>2851</v>
      </c>
      <c r="AS76" s="218">
        <v>3942</v>
      </c>
      <c r="AT76" s="218">
        <v>4344</v>
      </c>
      <c r="AU76" s="222">
        <v>97</v>
      </c>
      <c r="AV76" s="222">
        <v>267</v>
      </c>
      <c r="AW76" s="222">
        <v>309</v>
      </c>
      <c r="AX76" s="222">
        <v>398</v>
      </c>
      <c r="AY76" s="218">
        <v>263</v>
      </c>
      <c r="AZ76" s="218">
        <v>306</v>
      </c>
      <c r="BA76" s="218">
        <v>395</v>
      </c>
      <c r="BB76" s="218">
        <v>447</v>
      </c>
      <c r="BC76" s="222">
        <f t="shared" si="38"/>
        <v>792</v>
      </c>
      <c r="BD76" s="222">
        <f t="shared" si="38"/>
        <v>2284</v>
      </c>
      <c r="BE76" s="222">
        <f t="shared" si="38"/>
        <v>2574</v>
      </c>
      <c r="BF76" s="222">
        <f t="shared" si="32"/>
        <v>3517</v>
      </c>
      <c r="BG76" s="218">
        <f t="shared" si="32"/>
        <v>2246</v>
      </c>
      <c r="BH76" s="218">
        <f t="shared" si="32"/>
        <v>2544</v>
      </c>
      <c r="BI76" s="218">
        <f t="shared" si="32"/>
        <v>3546</v>
      </c>
      <c r="BJ76" s="218">
        <f t="shared" si="32"/>
        <v>3896</v>
      </c>
      <c r="BK76" s="222">
        <f t="shared" si="31"/>
        <v>-8</v>
      </c>
      <c r="BL76" s="222">
        <f t="shared" si="31"/>
        <v>2</v>
      </c>
      <c r="BM76" s="222">
        <f t="shared" si="31"/>
        <v>2</v>
      </c>
      <c r="BN76" s="222">
        <f t="shared" si="31"/>
        <v>2</v>
      </c>
      <c r="BO76" s="218">
        <f t="shared" si="31"/>
        <v>1</v>
      </c>
      <c r="BP76" s="218">
        <f t="shared" si="31"/>
        <v>1</v>
      </c>
      <c r="BQ76" s="218">
        <f t="shared" si="31"/>
        <v>1</v>
      </c>
      <c r="BR76" s="218">
        <f t="shared" si="30"/>
        <v>1</v>
      </c>
      <c r="BS76" s="222">
        <v>1</v>
      </c>
      <c r="BT76" s="222">
        <v>2</v>
      </c>
      <c r="BU76" s="222">
        <v>2</v>
      </c>
      <c r="BV76" s="222">
        <v>2</v>
      </c>
      <c r="BW76" s="218">
        <v>1</v>
      </c>
      <c r="BX76" s="218">
        <v>1</v>
      </c>
      <c r="BY76" s="218">
        <v>1</v>
      </c>
      <c r="BZ76" s="218">
        <v>1</v>
      </c>
      <c r="CA76" s="222">
        <v>9</v>
      </c>
      <c r="CB76" s="222">
        <f>IFERROR(VLOOKUP($G76,[12]ITEM!$B$2:$AC$939,26,0),0)</f>
        <v>0</v>
      </c>
      <c r="CC76" s="222">
        <f>IFERROR(VLOOKUP($G76,[12]ITEM!$B$2:$AC$939,27,0),0)</f>
        <v>0</v>
      </c>
      <c r="CD76" s="222">
        <f>IFERROR(VLOOKUP($G76,[12]ITEM!$B$2:$AC$939,28,0),0)</f>
        <v>0</v>
      </c>
      <c r="CE76" s="218">
        <v>0</v>
      </c>
      <c r="CF76" s="218">
        <v>0</v>
      </c>
      <c r="CG76" s="218">
        <v>0</v>
      </c>
      <c r="CH76" s="218">
        <v>0</v>
      </c>
      <c r="CI76" s="375"/>
      <c r="CJ76" s="222">
        <f t="shared" si="29"/>
        <v>792</v>
      </c>
      <c r="CK76" s="222">
        <f t="shared" si="29"/>
        <v>2205</v>
      </c>
      <c r="CL76" s="222">
        <f t="shared" si="28"/>
        <v>2489</v>
      </c>
      <c r="CM76" s="222">
        <f t="shared" si="28"/>
        <v>3378</v>
      </c>
      <c r="CN76" s="218">
        <f t="shared" si="28"/>
        <v>2246</v>
      </c>
      <c r="CO76" s="218">
        <f t="shared" si="28"/>
        <v>2364.3831744419567</v>
      </c>
      <c r="CP76" s="218">
        <f t="shared" si="28"/>
        <v>3082.9953413893882</v>
      </c>
      <c r="CQ76" s="218">
        <f t="shared" si="28"/>
        <v>3351.5341792229251</v>
      </c>
      <c r="CR76" s="222">
        <v>787</v>
      </c>
      <c r="CS76" s="222">
        <v>2195</v>
      </c>
      <c r="CT76" s="222">
        <v>2481</v>
      </c>
      <c r="CU76" s="222">
        <v>3369</v>
      </c>
      <c r="CV76" s="218">
        <f t="shared" si="39"/>
        <v>1538</v>
      </c>
      <c r="CW76" s="218">
        <f>CV76*(1+('[13]GROWTH (YoY)'!AR76/100))</f>
        <v>1746.3831744419567</v>
      </c>
      <c r="CX76" s="218">
        <f>CW76*(1+('[13]GROWTH (YoY)'!AS76/100))</f>
        <v>2414.9953413893882</v>
      </c>
      <c r="CY76" s="218">
        <f>CX76*(1+('[13]GROWTH (YoY)'!AT76/100))</f>
        <v>2661.5341792229251</v>
      </c>
      <c r="CZ76" s="222">
        <v>5</v>
      </c>
      <c r="DA76" s="222">
        <v>10</v>
      </c>
      <c r="DB76" s="222">
        <v>8</v>
      </c>
      <c r="DC76" s="222">
        <v>9</v>
      </c>
      <c r="DD76" s="218">
        <v>708</v>
      </c>
      <c r="DE76" s="218">
        <v>618</v>
      </c>
      <c r="DF76" s="218">
        <v>668</v>
      </c>
      <c r="DG76" s="218">
        <v>690</v>
      </c>
      <c r="DH76" s="222">
        <v>0</v>
      </c>
      <c r="DI76" s="222">
        <v>0</v>
      </c>
      <c r="DJ76" s="222">
        <v>0</v>
      </c>
      <c r="DK76" s="222">
        <v>0</v>
      </c>
      <c r="DL76" s="218">
        <v>0</v>
      </c>
      <c r="DM76" s="218">
        <v>0</v>
      </c>
      <c r="DN76" s="218">
        <v>0</v>
      </c>
      <c r="DO76" s="218">
        <v>0</v>
      </c>
      <c r="DP76" s="383">
        <f t="shared" si="35"/>
        <v>0</v>
      </c>
      <c r="DQ76" s="222">
        <f t="shared" si="34"/>
        <v>79</v>
      </c>
      <c r="DR76" s="222">
        <f t="shared" si="34"/>
        <v>85</v>
      </c>
      <c r="DS76" s="222">
        <f t="shared" si="34"/>
        <v>139</v>
      </c>
      <c r="DT76" s="218">
        <f t="shared" si="34"/>
        <v>0</v>
      </c>
      <c r="DU76" s="218">
        <f t="shared" si="34"/>
        <v>179.61682555804327</v>
      </c>
      <c r="DV76" s="218">
        <f t="shared" si="34"/>
        <v>463.00465861061184</v>
      </c>
      <c r="DW76" s="218">
        <f t="shared" si="34"/>
        <v>544.4658207770749</v>
      </c>
      <c r="DX76" s="384">
        <f t="shared" si="33"/>
        <v>0.19174311926605506</v>
      </c>
      <c r="DY76" s="384">
        <f t="shared" si="33"/>
        <v>0.13545546901456146</v>
      </c>
      <c r="DZ76" s="384">
        <f t="shared" si="33"/>
        <v>0.13545100389571471</v>
      </c>
      <c r="EA76" s="384">
        <f t="shared" si="33"/>
        <v>0.13551092474067536</v>
      </c>
      <c r="EB76" s="385">
        <f t="shared" si="33"/>
        <v>0.20285714285714285</v>
      </c>
      <c r="EC76" s="385">
        <f t="shared" si="33"/>
        <v>0.1984818667416362</v>
      </c>
      <c r="ED76" s="385">
        <f t="shared" si="33"/>
        <v>0.19221311475409836</v>
      </c>
      <c r="EE76" s="385">
        <f t="shared" si="33"/>
        <v>0.19207883971736706</v>
      </c>
      <c r="EG76" s="222">
        <v>8</v>
      </c>
      <c r="EH76" s="222">
        <v>6</v>
      </c>
      <c r="EI76" s="222">
        <v>2</v>
      </c>
      <c r="EJ76" s="222">
        <v>2</v>
      </c>
      <c r="EK76" s="222">
        <v>3</v>
      </c>
      <c r="EL76" s="222">
        <v>206</v>
      </c>
      <c r="EM76" s="222">
        <v>180</v>
      </c>
      <c r="EN76" s="386">
        <f t="shared" si="40"/>
        <v>0.75</v>
      </c>
      <c r="EO76" s="222">
        <f t="shared" si="41"/>
        <v>100</v>
      </c>
      <c r="EP76" s="386">
        <f t="shared" si="42"/>
        <v>0.375</v>
      </c>
      <c r="EQ76" s="222">
        <f t="shared" si="43"/>
        <v>14563.106796116504</v>
      </c>
      <c r="ER76" s="222">
        <f t="shared" si="44"/>
        <v>925.92592592592598</v>
      </c>
      <c r="ES76" s="292"/>
      <c r="ET76" s="218">
        <v>4</v>
      </c>
      <c r="EU76" s="218">
        <v>2</v>
      </c>
      <c r="EV76" s="218">
        <v>2</v>
      </c>
      <c r="EW76" s="218">
        <v>1</v>
      </c>
      <c r="EX76" s="218">
        <v>7</v>
      </c>
      <c r="EY76" s="218">
        <v>51</v>
      </c>
      <c r="EZ76" s="218">
        <v>48</v>
      </c>
      <c r="FA76" s="387">
        <f t="shared" si="23"/>
        <v>0.5</v>
      </c>
      <c r="FB76" s="221">
        <f t="shared" si="24"/>
        <v>50</v>
      </c>
      <c r="FC76" s="387">
        <f t="shared" si="25"/>
        <v>1.75</v>
      </c>
      <c r="FD76" s="218">
        <f t="shared" si="26"/>
        <v>137254.90196078431</v>
      </c>
      <c r="FE76" s="218">
        <f t="shared" si="27"/>
        <v>1736.1111111111111</v>
      </c>
      <c r="FF76" s="218">
        <v>1954</v>
      </c>
      <c r="FG76" s="221">
        <f t="shared" si="45"/>
        <v>10.491299897645854</v>
      </c>
      <c r="FH76" s="218">
        <v>205</v>
      </c>
      <c r="FI76" s="218">
        <v>1954</v>
      </c>
      <c r="FJ76" s="218">
        <v>255</v>
      </c>
      <c r="FK76" s="218">
        <f t="shared" si="36"/>
        <v>1494</v>
      </c>
      <c r="FL76" s="218">
        <v>144</v>
      </c>
      <c r="FM76" s="218">
        <f t="shared" si="37"/>
        <v>1350</v>
      </c>
      <c r="FZ76" s="229"/>
      <c r="GA76" s="229"/>
      <c r="GB76" s="229"/>
      <c r="GC76" s="229"/>
      <c r="GD76" s="229"/>
    </row>
    <row r="77" spans="1:186" s="368" customFormat="1">
      <c r="A77" s="285" t="s">
        <v>83</v>
      </c>
      <c r="B77" s="291" t="s">
        <v>84</v>
      </c>
      <c r="C77" s="285" t="s">
        <v>85</v>
      </c>
      <c r="D77" s="382" t="s">
        <v>3123</v>
      </c>
      <c r="E77" s="291" t="s">
        <v>86</v>
      </c>
      <c r="F77" s="382">
        <v>74</v>
      </c>
      <c r="G77" s="381" t="s">
        <v>254</v>
      </c>
      <c r="H77" s="381" t="s">
        <v>255</v>
      </c>
      <c r="I77" s="382" t="s">
        <v>238</v>
      </c>
      <c r="J77" s="388" t="s">
        <v>239</v>
      </c>
      <c r="K77" s="382" t="s">
        <v>113</v>
      </c>
      <c r="L77" s="381" t="s">
        <v>163</v>
      </c>
      <c r="M77" s="381" t="s">
        <v>3124</v>
      </c>
      <c r="N77" s="372">
        <v>1</v>
      </c>
      <c r="O77" s="373">
        <v>329</v>
      </c>
      <c r="P77" s="373">
        <v>464</v>
      </c>
      <c r="Q77" s="373">
        <v>488</v>
      </c>
      <c r="R77" s="373">
        <v>556</v>
      </c>
      <c r="S77" s="374">
        <v>495</v>
      </c>
      <c r="T77" s="374">
        <v>520</v>
      </c>
      <c r="U77" s="374">
        <v>593</v>
      </c>
      <c r="V77" s="374">
        <v>602</v>
      </c>
      <c r="W77" s="373">
        <v>122</v>
      </c>
      <c r="X77" s="373">
        <v>122</v>
      </c>
      <c r="Y77" s="373">
        <v>128</v>
      </c>
      <c r="Z77" s="373">
        <v>146</v>
      </c>
      <c r="AA77" s="374">
        <v>195</v>
      </c>
      <c r="AB77" s="374">
        <v>205</v>
      </c>
      <c r="AC77" s="374">
        <v>234</v>
      </c>
      <c r="AD77" s="374">
        <v>237</v>
      </c>
      <c r="AE77" s="373">
        <v>4</v>
      </c>
      <c r="AF77" s="373">
        <v>6</v>
      </c>
      <c r="AG77" s="373">
        <v>6</v>
      </c>
      <c r="AH77" s="373">
        <v>6</v>
      </c>
      <c r="AI77" s="374">
        <v>6</v>
      </c>
      <c r="AJ77" s="374">
        <v>9</v>
      </c>
      <c r="AK77" s="374">
        <v>5</v>
      </c>
      <c r="AL77" s="374">
        <v>5</v>
      </c>
      <c r="AM77" s="222">
        <v>207</v>
      </c>
      <c r="AN77" s="222">
        <v>342</v>
      </c>
      <c r="AO77" s="222">
        <v>359</v>
      </c>
      <c r="AP77" s="222">
        <v>410</v>
      </c>
      <c r="AQ77" s="218">
        <v>300</v>
      </c>
      <c r="AR77" s="218">
        <v>315</v>
      </c>
      <c r="AS77" s="218">
        <v>360</v>
      </c>
      <c r="AT77" s="218">
        <v>365</v>
      </c>
      <c r="AU77" s="222">
        <v>15</v>
      </c>
      <c r="AV77" s="222">
        <v>26</v>
      </c>
      <c r="AW77" s="222">
        <v>28</v>
      </c>
      <c r="AX77" s="222">
        <v>31</v>
      </c>
      <c r="AY77" s="218">
        <v>22</v>
      </c>
      <c r="AZ77" s="218">
        <v>24</v>
      </c>
      <c r="BA77" s="218">
        <v>26</v>
      </c>
      <c r="BB77" s="218">
        <v>27</v>
      </c>
      <c r="BC77" s="222">
        <f t="shared" si="38"/>
        <v>194</v>
      </c>
      <c r="BD77" s="222">
        <f t="shared" si="38"/>
        <v>315</v>
      </c>
      <c r="BE77" s="222">
        <f t="shared" si="38"/>
        <v>329</v>
      </c>
      <c r="BF77" s="222">
        <f t="shared" si="32"/>
        <v>376</v>
      </c>
      <c r="BG77" s="218">
        <f t="shared" si="32"/>
        <v>277</v>
      </c>
      <c r="BH77" s="218">
        <f t="shared" si="32"/>
        <v>289</v>
      </c>
      <c r="BI77" s="218">
        <f t="shared" si="32"/>
        <v>331</v>
      </c>
      <c r="BJ77" s="218">
        <f t="shared" si="32"/>
        <v>337</v>
      </c>
      <c r="BK77" s="222">
        <f t="shared" si="31"/>
        <v>-2</v>
      </c>
      <c r="BL77" s="222">
        <f t="shared" si="31"/>
        <v>1</v>
      </c>
      <c r="BM77" s="222">
        <f t="shared" si="31"/>
        <v>2</v>
      </c>
      <c r="BN77" s="222">
        <f t="shared" si="31"/>
        <v>3</v>
      </c>
      <c r="BO77" s="218">
        <f t="shared" si="31"/>
        <v>1</v>
      </c>
      <c r="BP77" s="218">
        <f t="shared" si="31"/>
        <v>2</v>
      </c>
      <c r="BQ77" s="218">
        <f t="shared" si="31"/>
        <v>3</v>
      </c>
      <c r="BR77" s="218">
        <f t="shared" si="30"/>
        <v>1</v>
      </c>
      <c r="BS77" s="222">
        <v>0</v>
      </c>
      <c r="BT77" s="222">
        <v>1</v>
      </c>
      <c r="BU77" s="222">
        <v>2</v>
      </c>
      <c r="BV77" s="222">
        <v>3</v>
      </c>
      <c r="BW77" s="218">
        <v>1</v>
      </c>
      <c r="BX77" s="218">
        <v>2</v>
      </c>
      <c r="BY77" s="218">
        <v>3</v>
      </c>
      <c r="BZ77" s="218">
        <v>1</v>
      </c>
      <c r="CA77" s="222">
        <v>2</v>
      </c>
      <c r="CB77" s="222">
        <f>IFERROR(VLOOKUP($G77,[12]ITEM!$B$2:$AC$939,26,0),0)</f>
        <v>0</v>
      </c>
      <c r="CC77" s="222">
        <f>IFERROR(VLOOKUP($G77,[12]ITEM!$B$2:$AC$939,27,0),0)</f>
        <v>0</v>
      </c>
      <c r="CD77" s="222">
        <f>IFERROR(VLOOKUP($G77,[12]ITEM!$B$2:$AC$939,28,0),0)</f>
        <v>0</v>
      </c>
      <c r="CE77" s="218">
        <v>0</v>
      </c>
      <c r="CF77" s="218">
        <v>0</v>
      </c>
      <c r="CG77" s="218">
        <v>0</v>
      </c>
      <c r="CH77" s="218">
        <v>0</v>
      </c>
      <c r="CI77" s="375"/>
      <c r="CJ77" s="222">
        <f t="shared" si="29"/>
        <v>194</v>
      </c>
      <c r="CK77" s="222">
        <f t="shared" si="29"/>
        <v>346</v>
      </c>
      <c r="CL77" s="222">
        <f t="shared" si="28"/>
        <v>331</v>
      </c>
      <c r="CM77" s="222">
        <f t="shared" si="28"/>
        <v>369</v>
      </c>
      <c r="CN77" s="218">
        <f t="shared" si="28"/>
        <v>277</v>
      </c>
      <c r="CO77" s="218">
        <f t="shared" si="28"/>
        <v>284.79937174138274</v>
      </c>
      <c r="CP77" s="218">
        <f t="shared" si="28"/>
        <v>320.45717194123068</v>
      </c>
      <c r="CQ77" s="218">
        <f t="shared" si="28"/>
        <v>326.30018453542397</v>
      </c>
      <c r="CR77" s="222">
        <v>97</v>
      </c>
      <c r="CS77" s="222">
        <v>154</v>
      </c>
      <c r="CT77" s="222">
        <v>162</v>
      </c>
      <c r="CU77" s="222">
        <v>185</v>
      </c>
      <c r="CV77" s="218">
        <f t="shared" si="39"/>
        <v>234</v>
      </c>
      <c r="CW77" s="218">
        <f>CV77*(1+('[13]GROWTH (YoY)'!AR77/100))</f>
        <v>245.79937174138277</v>
      </c>
      <c r="CX77" s="218">
        <f>CW77*(1+('[13]GROWTH (YoY)'!AS77/100))</f>
        <v>280.45717194123068</v>
      </c>
      <c r="CY77" s="218">
        <f>CX77*(1+('[13]GROWTH (YoY)'!AT77/100))</f>
        <v>284.30018453542397</v>
      </c>
      <c r="CZ77" s="222">
        <v>81</v>
      </c>
      <c r="DA77" s="222">
        <v>176</v>
      </c>
      <c r="DB77" s="222">
        <v>153</v>
      </c>
      <c r="DC77" s="222">
        <v>168</v>
      </c>
      <c r="DD77" s="218">
        <v>28</v>
      </c>
      <c r="DE77" s="218">
        <v>24</v>
      </c>
      <c r="DF77" s="218">
        <v>26</v>
      </c>
      <c r="DG77" s="218">
        <v>27</v>
      </c>
      <c r="DH77" s="222">
        <v>16</v>
      </c>
      <c r="DI77" s="222">
        <v>16</v>
      </c>
      <c r="DJ77" s="222">
        <v>16</v>
      </c>
      <c r="DK77" s="222">
        <v>16</v>
      </c>
      <c r="DL77" s="218">
        <v>15</v>
      </c>
      <c r="DM77" s="218">
        <v>15</v>
      </c>
      <c r="DN77" s="218">
        <v>14</v>
      </c>
      <c r="DO77" s="218">
        <v>15</v>
      </c>
      <c r="DP77" s="383">
        <f t="shared" si="35"/>
        <v>0</v>
      </c>
      <c r="DQ77" s="222">
        <f t="shared" si="34"/>
        <v>-31</v>
      </c>
      <c r="DR77" s="222">
        <f t="shared" si="34"/>
        <v>-2</v>
      </c>
      <c r="DS77" s="222">
        <f t="shared" si="34"/>
        <v>7</v>
      </c>
      <c r="DT77" s="218">
        <f t="shared" si="34"/>
        <v>0</v>
      </c>
      <c r="DU77" s="218">
        <f t="shared" si="34"/>
        <v>4.2006282586172574</v>
      </c>
      <c r="DV77" s="218">
        <f t="shared" si="34"/>
        <v>10.542828058769317</v>
      </c>
      <c r="DW77" s="218">
        <f t="shared" si="34"/>
        <v>10.699815464576034</v>
      </c>
      <c r="DX77" s="384">
        <f t="shared" si="33"/>
        <v>0.37082066869300911</v>
      </c>
      <c r="DY77" s="384">
        <f t="shared" si="33"/>
        <v>0.26293103448275862</v>
      </c>
      <c r="DZ77" s="384">
        <f t="shared" si="33"/>
        <v>0.26229508196721313</v>
      </c>
      <c r="EA77" s="384">
        <f t="shared" si="33"/>
        <v>0.26258992805755393</v>
      </c>
      <c r="EB77" s="385">
        <f t="shared" si="33"/>
        <v>0.39393939393939392</v>
      </c>
      <c r="EC77" s="385">
        <f t="shared" si="33"/>
        <v>0.39423076923076922</v>
      </c>
      <c r="ED77" s="385">
        <f t="shared" si="33"/>
        <v>0.3946037099494098</v>
      </c>
      <c r="EE77" s="385">
        <f t="shared" si="33"/>
        <v>0.39368770764119604</v>
      </c>
      <c r="EG77" s="222">
        <v>20</v>
      </c>
      <c r="EH77" s="222">
        <v>6</v>
      </c>
      <c r="EI77" s="222">
        <v>14</v>
      </c>
      <c r="EJ77" s="222">
        <v>3</v>
      </c>
      <c r="EK77" s="222">
        <v>7</v>
      </c>
      <c r="EL77" s="222">
        <v>264</v>
      </c>
      <c r="EM77" s="222">
        <v>240</v>
      </c>
      <c r="EN77" s="386">
        <f t="shared" si="40"/>
        <v>0.3</v>
      </c>
      <c r="EO77" s="222">
        <f t="shared" si="41"/>
        <v>21.428571428571427</v>
      </c>
      <c r="EP77" s="386">
        <f t="shared" si="42"/>
        <v>0.35</v>
      </c>
      <c r="EQ77" s="222">
        <f t="shared" si="43"/>
        <v>26515.151515151516</v>
      </c>
      <c r="ER77" s="222">
        <f t="shared" si="44"/>
        <v>1041.6666666666667</v>
      </c>
      <c r="ES77" s="292"/>
      <c r="ET77" s="218">
        <v>34</v>
      </c>
      <c r="EU77" s="218">
        <v>13</v>
      </c>
      <c r="EV77" s="218">
        <v>21</v>
      </c>
      <c r="EW77" s="218">
        <v>5</v>
      </c>
      <c r="EX77" s="218">
        <v>101</v>
      </c>
      <c r="EY77" s="218">
        <v>321</v>
      </c>
      <c r="EZ77" s="218">
        <v>307</v>
      </c>
      <c r="FA77" s="387">
        <f t="shared" si="23"/>
        <v>0.38235294117647056</v>
      </c>
      <c r="FB77" s="221">
        <f t="shared" si="24"/>
        <v>23.809523809523807</v>
      </c>
      <c r="FC77" s="387">
        <f t="shared" si="25"/>
        <v>2.9705882352941178</v>
      </c>
      <c r="FD77" s="218">
        <f t="shared" si="26"/>
        <v>314641.7445482866</v>
      </c>
      <c r="FE77" s="218">
        <f t="shared" si="27"/>
        <v>1357.2204125950054</v>
      </c>
      <c r="FF77" s="218">
        <v>230</v>
      </c>
      <c r="FG77" s="221">
        <f t="shared" si="45"/>
        <v>7.3913043478260869</v>
      </c>
      <c r="FH77" s="218">
        <v>17</v>
      </c>
      <c r="FI77" s="218">
        <v>230</v>
      </c>
      <c r="FJ77" s="218">
        <v>0</v>
      </c>
      <c r="FK77" s="218">
        <f t="shared" si="36"/>
        <v>213</v>
      </c>
      <c r="FL77" s="218">
        <v>18</v>
      </c>
      <c r="FM77" s="218">
        <f t="shared" si="37"/>
        <v>195</v>
      </c>
      <c r="FZ77" s="229"/>
      <c r="GA77" s="229"/>
      <c r="GB77" s="229"/>
      <c r="GC77" s="229"/>
      <c r="GD77" s="229"/>
    </row>
    <row r="78" spans="1:186" s="368" customFormat="1">
      <c r="A78" s="285" t="s">
        <v>83</v>
      </c>
      <c r="B78" s="291" t="s">
        <v>84</v>
      </c>
      <c r="C78" s="285" t="s">
        <v>85</v>
      </c>
      <c r="D78" s="382" t="s">
        <v>3123</v>
      </c>
      <c r="E78" s="291" t="s">
        <v>86</v>
      </c>
      <c r="F78" s="382">
        <v>75</v>
      </c>
      <c r="G78" s="381" t="s">
        <v>256</v>
      </c>
      <c r="H78" s="381" t="s">
        <v>257</v>
      </c>
      <c r="I78" s="382" t="s">
        <v>238</v>
      </c>
      <c r="J78" s="388" t="s">
        <v>239</v>
      </c>
      <c r="K78" s="382" t="s">
        <v>113</v>
      </c>
      <c r="L78" s="381" t="s">
        <v>163</v>
      </c>
      <c r="M78" s="381" t="s">
        <v>3124</v>
      </c>
      <c r="N78" s="372">
        <v>1</v>
      </c>
      <c r="O78" s="373"/>
      <c r="P78" s="373">
        <v>0</v>
      </c>
      <c r="Q78" s="373">
        <v>0</v>
      </c>
      <c r="R78" s="373">
        <v>0</v>
      </c>
      <c r="S78" s="374">
        <v>0</v>
      </c>
      <c r="T78" s="374">
        <v>0</v>
      </c>
      <c r="U78" s="374">
        <v>0</v>
      </c>
      <c r="V78" s="374">
        <v>0</v>
      </c>
      <c r="W78" s="373"/>
      <c r="X78" s="373">
        <v>0</v>
      </c>
      <c r="Y78" s="373">
        <v>0</v>
      </c>
      <c r="Z78" s="373">
        <v>0</v>
      </c>
      <c r="AA78" s="374">
        <v>0</v>
      </c>
      <c r="AB78" s="374">
        <v>0</v>
      </c>
      <c r="AC78" s="374">
        <v>0</v>
      </c>
      <c r="AD78" s="374">
        <v>0</v>
      </c>
      <c r="AE78" s="373">
        <v>0</v>
      </c>
      <c r="AF78" s="373">
        <v>0</v>
      </c>
      <c r="AG78" s="373">
        <v>0</v>
      </c>
      <c r="AH78" s="373">
        <v>0</v>
      </c>
      <c r="AI78" s="374">
        <v>0</v>
      </c>
      <c r="AJ78" s="374">
        <v>0</v>
      </c>
      <c r="AK78" s="374">
        <v>0</v>
      </c>
      <c r="AL78" s="374">
        <v>0</v>
      </c>
      <c r="AM78" s="222">
        <v>0</v>
      </c>
      <c r="AN78" s="222">
        <v>0</v>
      </c>
      <c r="AO78" s="222">
        <v>0</v>
      </c>
      <c r="AP78" s="222">
        <v>0</v>
      </c>
      <c r="AQ78" s="218">
        <v>0</v>
      </c>
      <c r="AR78" s="218">
        <v>0</v>
      </c>
      <c r="AS78" s="218">
        <v>0</v>
      </c>
      <c r="AT78" s="218">
        <v>0</v>
      </c>
      <c r="AU78" s="222">
        <v>0</v>
      </c>
      <c r="AV78" s="222">
        <v>0</v>
      </c>
      <c r="AW78" s="222">
        <v>0</v>
      </c>
      <c r="AX78" s="222">
        <v>0</v>
      </c>
      <c r="AY78" s="218">
        <v>0</v>
      </c>
      <c r="AZ78" s="218">
        <v>0</v>
      </c>
      <c r="BA78" s="218">
        <v>0</v>
      </c>
      <c r="BB78" s="218"/>
      <c r="BC78" s="222">
        <f t="shared" si="38"/>
        <v>0</v>
      </c>
      <c r="BD78" s="222">
        <f t="shared" si="38"/>
        <v>0</v>
      </c>
      <c r="BE78" s="222">
        <f t="shared" si="38"/>
        <v>0</v>
      </c>
      <c r="BF78" s="222">
        <f t="shared" si="32"/>
        <v>0</v>
      </c>
      <c r="BG78" s="218">
        <f t="shared" si="32"/>
        <v>0</v>
      </c>
      <c r="BH78" s="218">
        <f t="shared" si="32"/>
        <v>0</v>
      </c>
      <c r="BI78" s="218">
        <f t="shared" si="32"/>
        <v>0</v>
      </c>
      <c r="BJ78" s="218">
        <f t="shared" si="32"/>
        <v>0</v>
      </c>
      <c r="BK78" s="222">
        <f t="shared" si="31"/>
        <v>0</v>
      </c>
      <c r="BL78" s="222">
        <f t="shared" si="31"/>
        <v>0</v>
      </c>
      <c r="BM78" s="222">
        <f t="shared" si="31"/>
        <v>0</v>
      </c>
      <c r="BN78" s="222">
        <f t="shared" si="31"/>
        <v>0</v>
      </c>
      <c r="BO78" s="218">
        <f t="shared" si="31"/>
        <v>0</v>
      </c>
      <c r="BP78" s="218">
        <f t="shared" si="31"/>
        <v>0</v>
      </c>
      <c r="BQ78" s="218">
        <f t="shared" si="31"/>
        <v>0</v>
      </c>
      <c r="BR78" s="218">
        <f t="shared" si="30"/>
        <v>0</v>
      </c>
      <c r="BS78" s="222">
        <v>0</v>
      </c>
      <c r="BT78" s="222">
        <v>0</v>
      </c>
      <c r="BU78" s="222">
        <v>0</v>
      </c>
      <c r="BV78" s="222">
        <v>0</v>
      </c>
      <c r="BW78" s="218">
        <v>0</v>
      </c>
      <c r="BX78" s="218">
        <v>0</v>
      </c>
      <c r="BY78" s="218">
        <v>0</v>
      </c>
      <c r="BZ78" s="218">
        <v>0</v>
      </c>
      <c r="CA78" s="222">
        <v>0</v>
      </c>
      <c r="CB78" s="222">
        <f>IFERROR(VLOOKUP($G78,[12]ITEM!$B$2:$AC$939,26,0),0)</f>
        <v>0</v>
      </c>
      <c r="CC78" s="222">
        <f>IFERROR(VLOOKUP($G78,[12]ITEM!$B$2:$AC$939,27,0),0)</f>
        <v>0</v>
      </c>
      <c r="CD78" s="222">
        <f>IFERROR(VLOOKUP($G78,[12]ITEM!$B$2:$AC$939,28,0),0)</f>
        <v>0</v>
      </c>
      <c r="CE78" s="218">
        <v>0</v>
      </c>
      <c r="CF78" s="218">
        <v>0</v>
      </c>
      <c r="CG78" s="218">
        <v>0</v>
      </c>
      <c r="CH78" s="218">
        <v>0</v>
      </c>
      <c r="CI78" s="375"/>
      <c r="CJ78" s="222">
        <f t="shared" si="29"/>
        <v>0</v>
      </c>
      <c r="CK78" s="222">
        <f t="shared" si="29"/>
        <v>0</v>
      </c>
      <c r="CL78" s="222">
        <f t="shared" si="28"/>
        <v>0</v>
      </c>
      <c r="CM78" s="222">
        <f t="shared" si="28"/>
        <v>0</v>
      </c>
      <c r="CN78" s="218">
        <f t="shared" si="28"/>
        <v>0</v>
      </c>
      <c r="CO78" s="218">
        <f t="shared" ref="CO78:CQ141" si="46">CW78+DE78+DM78</f>
        <v>0</v>
      </c>
      <c r="CP78" s="218">
        <f t="shared" si="46"/>
        <v>0</v>
      </c>
      <c r="CQ78" s="218">
        <f t="shared" si="46"/>
        <v>0</v>
      </c>
      <c r="CR78" s="222">
        <v>0</v>
      </c>
      <c r="CS78" s="222"/>
      <c r="CT78" s="222"/>
      <c r="CU78" s="222"/>
      <c r="CV78" s="218">
        <f t="shared" si="39"/>
        <v>0</v>
      </c>
      <c r="CW78" s="218">
        <f>CV78*(1+('[13]GROWTH (YoY)'!AR78/100))</f>
        <v>0</v>
      </c>
      <c r="CX78" s="218">
        <f>CW78*(1+('[13]GROWTH (YoY)'!AS78/100))</f>
        <v>0</v>
      </c>
      <c r="CY78" s="218">
        <f>CX78*(1+('[13]GROWTH (YoY)'!AT78/100))</f>
        <v>0</v>
      </c>
      <c r="CZ78" s="222">
        <v>0</v>
      </c>
      <c r="DA78" s="222">
        <v>0</v>
      </c>
      <c r="DB78" s="222">
        <v>0</v>
      </c>
      <c r="DC78" s="222">
        <v>0</v>
      </c>
      <c r="DD78" s="218">
        <v>0</v>
      </c>
      <c r="DE78" s="218">
        <v>0</v>
      </c>
      <c r="DF78" s="218">
        <v>0</v>
      </c>
      <c r="DG78" s="218">
        <v>0</v>
      </c>
      <c r="DH78" s="222">
        <v>0</v>
      </c>
      <c r="DI78" s="222">
        <v>0</v>
      </c>
      <c r="DJ78" s="222">
        <v>0</v>
      </c>
      <c r="DK78" s="222">
        <v>0</v>
      </c>
      <c r="DL78" s="218">
        <v>0</v>
      </c>
      <c r="DM78" s="218">
        <v>0</v>
      </c>
      <c r="DN78" s="218">
        <v>0</v>
      </c>
      <c r="DO78" s="218">
        <v>0</v>
      </c>
      <c r="DP78" s="383">
        <f t="shared" si="35"/>
        <v>0</v>
      </c>
      <c r="DQ78" s="222">
        <f t="shared" si="34"/>
        <v>0</v>
      </c>
      <c r="DR78" s="222">
        <f t="shared" si="34"/>
        <v>0</v>
      </c>
      <c r="DS78" s="222">
        <f t="shared" si="34"/>
        <v>0</v>
      </c>
      <c r="DT78" s="218">
        <f t="shared" si="34"/>
        <v>0</v>
      </c>
      <c r="DU78" s="218">
        <f t="shared" si="34"/>
        <v>0</v>
      </c>
      <c r="DV78" s="218">
        <f t="shared" si="34"/>
        <v>0</v>
      </c>
      <c r="DW78" s="218">
        <f t="shared" si="34"/>
        <v>0</v>
      </c>
      <c r="DX78" s="384">
        <f t="shared" si="33"/>
        <v>0</v>
      </c>
      <c r="DY78" s="384">
        <f t="shared" si="33"/>
        <v>0</v>
      </c>
      <c r="DZ78" s="384">
        <f t="shared" si="33"/>
        <v>0</v>
      </c>
      <c r="EA78" s="384">
        <f t="shared" si="33"/>
        <v>0</v>
      </c>
      <c r="EB78" s="385">
        <f t="shared" si="33"/>
        <v>0</v>
      </c>
      <c r="EC78" s="385">
        <f t="shared" si="33"/>
        <v>0</v>
      </c>
      <c r="ED78" s="385">
        <f t="shared" si="33"/>
        <v>0</v>
      </c>
      <c r="EE78" s="385">
        <f t="shared" si="33"/>
        <v>0</v>
      </c>
      <c r="EG78" s="222">
        <v>0</v>
      </c>
      <c r="EH78" s="222">
        <v>0</v>
      </c>
      <c r="EI78" s="222">
        <v>0</v>
      </c>
      <c r="EJ78" s="222">
        <v>0</v>
      </c>
      <c r="EK78" s="222">
        <v>0</v>
      </c>
      <c r="EL78" s="222">
        <v>0</v>
      </c>
      <c r="EM78" s="222">
        <v>0</v>
      </c>
      <c r="EN78" s="386">
        <f t="shared" si="40"/>
        <v>0</v>
      </c>
      <c r="EO78" s="222">
        <f t="shared" si="41"/>
        <v>0</v>
      </c>
      <c r="EP78" s="386">
        <f t="shared" si="42"/>
        <v>0</v>
      </c>
      <c r="EQ78" s="222">
        <f t="shared" si="43"/>
        <v>0</v>
      </c>
      <c r="ER78" s="222">
        <f t="shared" si="44"/>
        <v>0</v>
      </c>
      <c r="ES78" s="292"/>
      <c r="ET78" s="218">
        <v>0</v>
      </c>
      <c r="EU78" s="218">
        <v>0</v>
      </c>
      <c r="EV78" s="218">
        <v>0</v>
      </c>
      <c r="EW78" s="218">
        <v>0</v>
      </c>
      <c r="EX78" s="218">
        <v>0</v>
      </c>
      <c r="EY78" s="218">
        <v>0</v>
      </c>
      <c r="EZ78" s="218">
        <v>0</v>
      </c>
      <c r="FA78" s="387">
        <f t="shared" ref="FA78:FA141" si="47">IFERROR(EU78/ET78,0)</f>
        <v>0</v>
      </c>
      <c r="FB78" s="221">
        <f t="shared" ref="FB78:FB141" si="48">IFERROR((EW78/EV78)*100,0)</f>
        <v>0</v>
      </c>
      <c r="FC78" s="387">
        <f t="shared" ref="FC78:FC141" si="49">IFERROR(EX78/ET78,0)</f>
        <v>0</v>
      </c>
      <c r="FD78" s="218">
        <f t="shared" ref="FD78:FD141" si="50">IFERROR((EX78*1000000)/EY78,0)</f>
        <v>0</v>
      </c>
      <c r="FE78" s="218">
        <f t="shared" ref="FE78:FE141" si="51">IFERROR((EW78*1000000)/EZ78/12,0)</f>
        <v>0</v>
      </c>
      <c r="FF78" s="218">
        <v>0</v>
      </c>
      <c r="FG78" s="221">
        <f t="shared" si="45"/>
        <v>0</v>
      </c>
      <c r="FH78" s="218">
        <v>0</v>
      </c>
      <c r="FI78" s="218">
        <v>0</v>
      </c>
      <c r="FJ78" s="218">
        <v>0</v>
      </c>
      <c r="FK78" s="218">
        <f t="shared" si="36"/>
        <v>0</v>
      </c>
      <c r="FL78" s="218">
        <v>0</v>
      </c>
      <c r="FM78" s="218">
        <f t="shared" si="37"/>
        <v>0</v>
      </c>
      <c r="FZ78" s="229"/>
      <c r="GA78" s="229"/>
      <c r="GB78" s="229"/>
      <c r="GC78" s="229"/>
      <c r="GD78" s="229"/>
    </row>
    <row r="79" spans="1:186" s="368" customFormat="1">
      <c r="A79" s="285" t="s">
        <v>83</v>
      </c>
      <c r="B79" s="291" t="s">
        <v>84</v>
      </c>
      <c r="C79" s="285" t="s">
        <v>85</v>
      </c>
      <c r="D79" s="382" t="s">
        <v>3123</v>
      </c>
      <c r="E79" s="291" t="s">
        <v>86</v>
      </c>
      <c r="F79" s="382">
        <v>76</v>
      </c>
      <c r="G79" s="381" t="s">
        <v>258</v>
      </c>
      <c r="H79" s="381" t="s">
        <v>259</v>
      </c>
      <c r="I79" s="382" t="s">
        <v>238</v>
      </c>
      <c r="J79" s="388" t="s">
        <v>239</v>
      </c>
      <c r="K79" s="382" t="s">
        <v>113</v>
      </c>
      <c r="L79" s="381" t="s">
        <v>163</v>
      </c>
      <c r="M79" s="381" t="s">
        <v>3124</v>
      </c>
      <c r="N79" s="372">
        <v>1</v>
      </c>
      <c r="O79" s="373">
        <v>16</v>
      </c>
      <c r="P79" s="373">
        <v>7</v>
      </c>
      <c r="Q79" s="373">
        <v>9</v>
      </c>
      <c r="R79" s="373">
        <v>8</v>
      </c>
      <c r="S79" s="374">
        <v>8</v>
      </c>
      <c r="T79" s="374">
        <v>9</v>
      </c>
      <c r="U79" s="374">
        <v>11</v>
      </c>
      <c r="V79" s="374">
        <v>14</v>
      </c>
      <c r="W79" s="373">
        <v>4</v>
      </c>
      <c r="X79" s="373">
        <v>1</v>
      </c>
      <c r="Y79" s="373">
        <v>2</v>
      </c>
      <c r="Z79" s="373">
        <v>2</v>
      </c>
      <c r="AA79" s="374">
        <v>2</v>
      </c>
      <c r="AB79" s="374">
        <v>3</v>
      </c>
      <c r="AC79" s="374">
        <v>3</v>
      </c>
      <c r="AD79" s="374">
        <v>4</v>
      </c>
      <c r="AE79" s="373">
        <v>0</v>
      </c>
      <c r="AF79" s="373">
        <v>0</v>
      </c>
      <c r="AG79" s="373">
        <v>0</v>
      </c>
      <c r="AH79" s="373">
        <v>0</v>
      </c>
      <c r="AI79" s="374">
        <v>0</v>
      </c>
      <c r="AJ79" s="374">
        <v>0</v>
      </c>
      <c r="AK79" s="374">
        <v>0</v>
      </c>
      <c r="AL79" s="374">
        <v>0</v>
      </c>
      <c r="AM79" s="222">
        <v>12</v>
      </c>
      <c r="AN79" s="222">
        <v>6</v>
      </c>
      <c r="AO79" s="222">
        <v>7</v>
      </c>
      <c r="AP79" s="222">
        <v>7</v>
      </c>
      <c r="AQ79" s="218">
        <v>5</v>
      </c>
      <c r="AR79" s="218">
        <v>7</v>
      </c>
      <c r="AS79" s="218">
        <v>8</v>
      </c>
      <c r="AT79" s="218">
        <v>10</v>
      </c>
      <c r="AU79" s="222">
        <v>0</v>
      </c>
      <c r="AV79" s="222">
        <v>0</v>
      </c>
      <c r="AW79" s="222">
        <v>0</v>
      </c>
      <c r="AX79" s="222">
        <v>0</v>
      </c>
      <c r="AY79" s="218">
        <v>0</v>
      </c>
      <c r="AZ79" s="218">
        <v>0</v>
      </c>
      <c r="BA79" s="218">
        <v>0</v>
      </c>
      <c r="BB79" s="218">
        <v>1</v>
      </c>
      <c r="BC79" s="222">
        <f t="shared" si="38"/>
        <v>12</v>
      </c>
      <c r="BD79" s="222">
        <f t="shared" si="38"/>
        <v>6</v>
      </c>
      <c r="BE79" s="222">
        <f t="shared" si="38"/>
        <v>7</v>
      </c>
      <c r="BF79" s="222">
        <f t="shared" si="32"/>
        <v>7</v>
      </c>
      <c r="BG79" s="218">
        <f t="shared" si="32"/>
        <v>5</v>
      </c>
      <c r="BH79" s="218">
        <f t="shared" si="32"/>
        <v>7</v>
      </c>
      <c r="BI79" s="218">
        <f t="shared" si="32"/>
        <v>8</v>
      </c>
      <c r="BJ79" s="218">
        <f t="shared" si="32"/>
        <v>9</v>
      </c>
      <c r="BK79" s="222">
        <f t="shared" si="31"/>
        <v>0</v>
      </c>
      <c r="BL79" s="222">
        <f t="shared" si="31"/>
        <v>0</v>
      </c>
      <c r="BM79" s="222">
        <f t="shared" si="31"/>
        <v>0</v>
      </c>
      <c r="BN79" s="222">
        <f t="shared" si="31"/>
        <v>0</v>
      </c>
      <c r="BO79" s="218">
        <f t="shared" si="31"/>
        <v>0</v>
      </c>
      <c r="BP79" s="218">
        <f t="shared" si="31"/>
        <v>0</v>
      </c>
      <c r="BQ79" s="218">
        <f t="shared" si="31"/>
        <v>0</v>
      </c>
      <c r="BR79" s="218">
        <f t="shared" si="30"/>
        <v>0</v>
      </c>
      <c r="BS79" s="222">
        <v>0</v>
      </c>
      <c r="BT79" s="222">
        <v>0</v>
      </c>
      <c r="BU79" s="222">
        <v>0</v>
      </c>
      <c r="BV79" s="222">
        <v>0</v>
      </c>
      <c r="BW79" s="218">
        <v>0</v>
      </c>
      <c r="BX79" s="218">
        <v>0</v>
      </c>
      <c r="BY79" s="218">
        <v>0</v>
      </c>
      <c r="BZ79" s="218">
        <v>0</v>
      </c>
      <c r="CA79" s="222">
        <v>0</v>
      </c>
      <c r="CB79" s="222">
        <f>IFERROR(VLOOKUP($G79,[12]ITEM!$B$2:$AC$939,26,0),0)</f>
        <v>0</v>
      </c>
      <c r="CC79" s="222">
        <f>IFERROR(VLOOKUP($G79,[12]ITEM!$B$2:$AC$939,27,0),0)</f>
        <v>0</v>
      </c>
      <c r="CD79" s="222">
        <f>IFERROR(VLOOKUP($G79,[12]ITEM!$B$2:$AC$939,28,0),0)</f>
        <v>0</v>
      </c>
      <c r="CE79" s="218">
        <v>0</v>
      </c>
      <c r="CF79" s="218">
        <v>0</v>
      </c>
      <c r="CG79" s="218">
        <v>0</v>
      </c>
      <c r="CH79" s="218">
        <v>0</v>
      </c>
      <c r="CI79" s="375"/>
      <c r="CJ79" s="222">
        <f t="shared" si="29"/>
        <v>12</v>
      </c>
      <c r="CK79" s="222">
        <f t="shared" si="29"/>
        <v>6</v>
      </c>
      <c r="CL79" s="222">
        <f t="shared" si="29"/>
        <v>7</v>
      </c>
      <c r="CM79" s="222">
        <f t="shared" si="29"/>
        <v>7</v>
      </c>
      <c r="CN79" s="218">
        <f t="shared" si="29"/>
        <v>5</v>
      </c>
      <c r="CO79" s="218">
        <f t="shared" si="46"/>
        <v>5.6265371863388083</v>
      </c>
      <c r="CP79" s="218">
        <f t="shared" si="46"/>
        <v>6.2513241566752926</v>
      </c>
      <c r="CQ79" s="218">
        <f t="shared" si="46"/>
        <v>7.3670642695819417</v>
      </c>
      <c r="CR79" s="222">
        <v>11</v>
      </c>
      <c r="CS79" s="222">
        <v>5</v>
      </c>
      <c r="CT79" s="222">
        <v>6</v>
      </c>
      <c r="CU79" s="222">
        <v>6</v>
      </c>
      <c r="CV79" s="218">
        <f t="shared" si="39"/>
        <v>3</v>
      </c>
      <c r="CW79" s="218">
        <f>CV79*(1+('[13]GROWTH (YoY)'!AR79/100))</f>
        <v>3.6265371863388078</v>
      </c>
      <c r="CX79" s="218">
        <f>CW79*(1+('[13]GROWTH (YoY)'!AS79/100))</f>
        <v>4.2513241566752926</v>
      </c>
      <c r="CY79" s="218">
        <f>CX79*(1+('[13]GROWTH (YoY)'!AT79/100))</f>
        <v>5.3670642695819417</v>
      </c>
      <c r="CZ79" s="222">
        <v>0</v>
      </c>
      <c r="DA79" s="222">
        <v>0</v>
      </c>
      <c r="DB79" s="222">
        <v>0</v>
      </c>
      <c r="DC79" s="222">
        <v>0</v>
      </c>
      <c r="DD79" s="218">
        <v>1</v>
      </c>
      <c r="DE79" s="218">
        <v>1</v>
      </c>
      <c r="DF79" s="218">
        <v>1</v>
      </c>
      <c r="DG79" s="218">
        <v>1</v>
      </c>
      <c r="DH79" s="222">
        <v>1</v>
      </c>
      <c r="DI79" s="222">
        <v>1</v>
      </c>
      <c r="DJ79" s="222">
        <v>1</v>
      </c>
      <c r="DK79" s="222">
        <v>1</v>
      </c>
      <c r="DL79" s="218">
        <v>1</v>
      </c>
      <c r="DM79" s="218">
        <v>1</v>
      </c>
      <c r="DN79" s="218">
        <v>1</v>
      </c>
      <c r="DO79" s="218">
        <v>1</v>
      </c>
      <c r="DP79" s="383">
        <f t="shared" si="35"/>
        <v>0</v>
      </c>
      <c r="DQ79" s="222">
        <f t="shared" si="34"/>
        <v>0</v>
      </c>
      <c r="DR79" s="222">
        <f t="shared" si="34"/>
        <v>0</v>
      </c>
      <c r="DS79" s="222">
        <f t="shared" si="34"/>
        <v>0</v>
      </c>
      <c r="DT79" s="218">
        <f t="shared" si="34"/>
        <v>0</v>
      </c>
      <c r="DU79" s="218">
        <f t="shared" si="34"/>
        <v>1.3734628136611917</v>
      </c>
      <c r="DV79" s="218">
        <f t="shared" si="34"/>
        <v>1.7486758433247074</v>
      </c>
      <c r="DW79" s="218">
        <f t="shared" si="34"/>
        <v>1.6329357304180583</v>
      </c>
      <c r="DX79" s="384">
        <f t="shared" si="33"/>
        <v>0.25</v>
      </c>
      <c r="DY79" s="384">
        <f t="shared" si="33"/>
        <v>0.14285714285714285</v>
      </c>
      <c r="DZ79" s="384">
        <f t="shared" si="33"/>
        <v>0.22222222222222221</v>
      </c>
      <c r="EA79" s="384">
        <f t="shared" si="33"/>
        <v>0.25</v>
      </c>
      <c r="EB79" s="385">
        <f t="shared" si="33"/>
        <v>0.25</v>
      </c>
      <c r="EC79" s="385">
        <f t="shared" si="33"/>
        <v>0.33333333333333331</v>
      </c>
      <c r="ED79" s="385">
        <f t="shared" si="33"/>
        <v>0.27272727272727271</v>
      </c>
      <c r="EE79" s="385">
        <f t="shared" si="33"/>
        <v>0.2857142857142857</v>
      </c>
      <c r="EG79" s="222">
        <v>0</v>
      </c>
      <c r="EH79" s="222">
        <v>0</v>
      </c>
      <c r="EI79" s="222">
        <v>0</v>
      </c>
      <c r="EJ79" s="222">
        <v>0</v>
      </c>
      <c r="EK79" s="222">
        <v>0</v>
      </c>
      <c r="EL79" s="222">
        <v>0</v>
      </c>
      <c r="EM79" s="222">
        <v>0</v>
      </c>
      <c r="EN79" s="386">
        <f t="shared" si="40"/>
        <v>0</v>
      </c>
      <c r="EO79" s="222">
        <f t="shared" si="41"/>
        <v>0</v>
      </c>
      <c r="EP79" s="386">
        <f t="shared" si="42"/>
        <v>0</v>
      </c>
      <c r="EQ79" s="222">
        <f t="shared" si="43"/>
        <v>0</v>
      </c>
      <c r="ER79" s="222">
        <f t="shared" si="44"/>
        <v>0</v>
      </c>
      <c r="ES79" s="292"/>
      <c r="ET79" s="218">
        <v>3</v>
      </c>
      <c r="EU79" s="218">
        <v>2</v>
      </c>
      <c r="EV79" s="218">
        <v>2</v>
      </c>
      <c r="EW79" s="218">
        <v>1</v>
      </c>
      <c r="EX79" s="218">
        <v>6</v>
      </c>
      <c r="EY79" s="218">
        <v>50</v>
      </c>
      <c r="EZ79" s="218">
        <v>47</v>
      </c>
      <c r="FA79" s="387">
        <f t="shared" si="47"/>
        <v>0.66666666666666663</v>
      </c>
      <c r="FB79" s="221">
        <f t="shared" si="48"/>
        <v>50</v>
      </c>
      <c r="FC79" s="387">
        <f t="shared" si="49"/>
        <v>2</v>
      </c>
      <c r="FD79" s="218">
        <f t="shared" si="50"/>
        <v>120000</v>
      </c>
      <c r="FE79" s="218">
        <f t="shared" si="51"/>
        <v>1773.0496453900707</v>
      </c>
      <c r="FF79" s="218">
        <v>3</v>
      </c>
      <c r="FG79" s="221">
        <f t="shared" si="45"/>
        <v>0</v>
      </c>
      <c r="FH79" s="218">
        <v>0</v>
      </c>
      <c r="FI79" s="218">
        <v>3</v>
      </c>
      <c r="FJ79" s="218">
        <v>0</v>
      </c>
      <c r="FK79" s="218">
        <f t="shared" si="36"/>
        <v>3</v>
      </c>
      <c r="FL79" s="218">
        <v>0</v>
      </c>
      <c r="FM79" s="218">
        <f t="shared" si="37"/>
        <v>3</v>
      </c>
      <c r="FZ79" s="229"/>
      <c r="GA79" s="229"/>
      <c r="GB79" s="229"/>
      <c r="GC79" s="229"/>
      <c r="GD79" s="229"/>
    </row>
    <row r="80" spans="1:186" s="368" customFormat="1">
      <c r="A80" s="285" t="s">
        <v>83</v>
      </c>
      <c r="B80" s="291" t="s">
        <v>84</v>
      </c>
      <c r="C80" s="285" t="s">
        <v>85</v>
      </c>
      <c r="D80" s="382" t="s">
        <v>3123</v>
      </c>
      <c r="E80" s="291" t="s">
        <v>86</v>
      </c>
      <c r="F80" s="382">
        <v>77</v>
      </c>
      <c r="G80" s="381" t="s">
        <v>260</v>
      </c>
      <c r="H80" s="381" t="s">
        <v>261</v>
      </c>
      <c r="I80" s="382" t="s">
        <v>238</v>
      </c>
      <c r="J80" s="388" t="s">
        <v>239</v>
      </c>
      <c r="K80" s="382" t="s">
        <v>113</v>
      </c>
      <c r="L80" s="381" t="s">
        <v>163</v>
      </c>
      <c r="M80" s="381" t="s">
        <v>3124</v>
      </c>
      <c r="N80" s="372">
        <v>1</v>
      </c>
      <c r="O80" s="373">
        <v>41</v>
      </c>
      <c r="P80" s="373">
        <v>23</v>
      </c>
      <c r="Q80" s="373">
        <v>16</v>
      </c>
      <c r="R80" s="373">
        <v>13</v>
      </c>
      <c r="S80" s="374">
        <v>25</v>
      </c>
      <c r="T80" s="374">
        <v>17</v>
      </c>
      <c r="U80" s="374">
        <v>14</v>
      </c>
      <c r="V80" s="374">
        <v>15</v>
      </c>
      <c r="W80" s="373">
        <v>11</v>
      </c>
      <c r="X80" s="373">
        <v>8</v>
      </c>
      <c r="Y80" s="373">
        <v>5</v>
      </c>
      <c r="Z80" s="373">
        <v>4</v>
      </c>
      <c r="AA80" s="374">
        <v>12</v>
      </c>
      <c r="AB80" s="374">
        <v>8</v>
      </c>
      <c r="AC80" s="374">
        <v>7</v>
      </c>
      <c r="AD80" s="374">
        <v>7</v>
      </c>
      <c r="AE80" s="373">
        <v>1</v>
      </c>
      <c r="AF80" s="373">
        <v>0</v>
      </c>
      <c r="AG80" s="373">
        <v>0</v>
      </c>
      <c r="AH80" s="373">
        <v>0</v>
      </c>
      <c r="AI80" s="374">
        <v>0</v>
      </c>
      <c r="AJ80" s="374">
        <v>0</v>
      </c>
      <c r="AK80" s="374">
        <v>0</v>
      </c>
      <c r="AL80" s="374">
        <v>0</v>
      </c>
      <c r="AM80" s="222">
        <v>29</v>
      </c>
      <c r="AN80" s="222">
        <v>16</v>
      </c>
      <c r="AO80" s="222">
        <v>11</v>
      </c>
      <c r="AP80" s="222">
        <v>9</v>
      </c>
      <c r="AQ80" s="218">
        <v>13</v>
      </c>
      <c r="AR80" s="218">
        <v>9</v>
      </c>
      <c r="AS80" s="218">
        <v>7</v>
      </c>
      <c r="AT80" s="218">
        <v>8</v>
      </c>
      <c r="AU80" s="222">
        <v>6</v>
      </c>
      <c r="AV80" s="222">
        <v>3</v>
      </c>
      <c r="AW80" s="222">
        <v>2</v>
      </c>
      <c r="AX80" s="222">
        <v>2</v>
      </c>
      <c r="AY80" s="218">
        <v>2</v>
      </c>
      <c r="AZ80" s="218">
        <v>2</v>
      </c>
      <c r="BA80" s="218">
        <v>1</v>
      </c>
      <c r="BB80" s="218">
        <v>2</v>
      </c>
      <c r="BC80" s="222">
        <f t="shared" si="38"/>
        <v>23</v>
      </c>
      <c r="BD80" s="222">
        <f t="shared" si="38"/>
        <v>13</v>
      </c>
      <c r="BE80" s="222">
        <f t="shared" si="38"/>
        <v>9</v>
      </c>
      <c r="BF80" s="222">
        <f t="shared" si="32"/>
        <v>7</v>
      </c>
      <c r="BG80" s="218">
        <f t="shared" si="32"/>
        <v>6</v>
      </c>
      <c r="BH80" s="218">
        <f t="shared" si="32"/>
        <v>2</v>
      </c>
      <c r="BI80" s="218">
        <f t="shared" si="32"/>
        <v>1</v>
      </c>
      <c r="BJ80" s="218">
        <f t="shared" si="32"/>
        <v>1</v>
      </c>
      <c r="BK80" s="222">
        <f t="shared" si="31"/>
        <v>0</v>
      </c>
      <c r="BL80" s="222">
        <f t="shared" si="31"/>
        <v>0</v>
      </c>
      <c r="BM80" s="222">
        <f t="shared" si="31"/>
        <v>0</v>
      </c>
      <c r="BN80" s="222">
        <f t="shared" si="31"/>
        <v>0</v>
      </c>
      <c r="BO80" s="218">
        <f t="shared" si="31"/>
        <v>5</v>
      </c>
      <c r="BP80" s="218">
        <f t="shared" si="31"/>
        <v>5</v>
      </c>
      <c r="BQ80" s="218">
        <f t="shared" si="31"/>
        <v>5</v>
      </c>
      <c r="BR80" s="218">
        <f t="shared" si="30"/>
        <v>5</v>
      </c>
      <c r="BS80" s="222">
        <v>0</v>
      </c>
      <c r="BT80" s="222">
        <v>0</v>
      </c>
      <c r="BU80" s="222">
        <v>0</v>
      </c>
      <c r="BV80" s="222">
        <v>0</v>
      </c>
      <c r="BW80" s="218">
        <v>5</v>
      </c>
      <c r="BX80" s="218">
        <v>5</v>
      </c>
      <c r="BY80" s="218">
        <v>5</v>
      </c>
      <c r="BZ80" s="218">
        <v>5</v>
      </c>
      <c r="CA80" s="222">
        <v>0</v>
      </c>
      <c r="CB80" s="222">
        <f>IFERROR(VLOOKUP($G80,[12]ITEM!$B$2:$AC$939,26,0),0)</f>
        <v>0</v>
      </c>
      <c r="CC80" s="222">
        <f>IFERROR(VLOOKUP($G80,[12]ITEM!$B$2:$AC$939,27,0),0)</f>
        <v>0</v>
      </c>
      <c r="CD80" s="222">
        <f>IFERROR(VLOOKUP($G80,[12]ITEM!$B$2:$AC$939,28,0),0)</f>
        <v>0</v>
      </c>
      <c r="CE80" s="218">
        <v>0</v>
      </c>
      <c r="CF80" s="218">
        <v>0</v>
      </c>
      <c r="CG80" s="218">
        <v>0</v>
      </c>
      <c r="CH80" s="218">
        <v>0</v>
      </c>
      <c r="CI80" s="375"/>
      <c r="CJ80" s="222">
        <f t="shared" si="29"/>
        <v>23</v>
      </c>
      <c r="CK80" s="222">
        <f t="shared" si="29"/>
        <v>17</v>
      </c>
      <c r="CL80" s="222">
        <f t="shared" si="29"/>
        <v>13</v>
      </c>
      <c r="CM80" s="222">
        <f t="shared" si="29"/>
        <v>13</v>
      </c>
      <c r="CN80" s="218">
        <f t="shared" si="29"/>
        <v>6</v>
      </c>
      <c r="CO80" s="218">
        <f t="shared" si="46"/>
        <v>6.6252831535588435</v>
      </c>
      <c r="CP80" s="218">
        <f t="shared" si="46"/>
        <v>6.857207989288522</v>
      </c>
      <c r="CQ80" s="218">
        <f t="shared" si="46"/>
        <v>6.7945804806712431</v>
      </c>
      <c r="CR80" s="222">
        <v>15</v>
      </c>
      <c r="CS80" s="222">
        <v>8</v>
      </c>
      <c r="CT80" s="222">
        <v>5</v>
      </c>
      <c r="CU80" s="222">
        <v>4</v>
      </c>
      <c r="CV80" s="218">
        <f t="shared" si="39"/>
        <v>-2</v>
      </c>
      <c r="CW80" s="218">
        <f>CV80*(1+('[13]GROWTH (YoY)'!AR80/100))</f>
        <v>-1.3747168464411568</v>
      </c>
      <c r="CX80" s="218">
        <f>CW80*(1+('[13]GROWTH (YoY)'!AS80/100))</f>
        <v>-1.1427920107114777</v>
      </c>
      <c r="CY80" s="218">
        <f>CX80*(1+('[13]GROWTH (YoY)'!AT80/100))</f>
        <v>-1.2054195193287573</v>
      </c>
      <c r="CZ80" s="222">
        <v>0</v>
      </c>
      <c r="DA80" s="222">
        <v>0</v>
      </c>
      <c r="DB80" s="222">
        <v>0</v>
      </c>
      <c r="DC80" s="222">
        <v>0</v>
      </c>
      <c r="DD80" s="218">
        <v>0</v>
      </c>
      <c r="DE80" s="218">
        <v>0</v>
      </c>
      <c r="DF80" s="218">
        <v>0</v>
      </c>
      <c r="DG80" s="218">
        <v>0</v>
      </c>
      <c r="DH80" s="222">
        <v>8</v>
      </c>
      <c r="DI80" s="222">
        <v>9</v>
      </c>
      <c r="DJ80" s="222">
        <v>8</v>
      </c>
      <c r="DK80" s="222">
        <v>9</v>
      </c>
      <c r="DL80" s="218">
        <v>8</v>
      </c>
      <c r="DM80" s="218">
        <v>8</v>
      </c>
      <c r="DN80" s="218">
        <v>8</v>
      </c>
      <c r="DO80" s="218">
        <v>8</v>
      </c>
      <c r="DP80" s="383">
        <f t="shared" si="35"/>
        <v>0</v>
      </c>
      <c r="DQ80" s="222">
        <f t="shared" si="34"/>
        <v>-4</v>
      </c>
      <c r="DR80" s="222">
        <f t="shared" si="34"/>
        <v>-4</v>
      </c>
      <c r="DS80" s="222">
        <f t="shared" si="34"/>
        <v>-6</v>
      </c>
      <c r="DT80" s="218">
        <f t="shared" si="34"/>
        <v>0</v>
      </c>
      <c r="DU80" s="218">
        <f t="shared" si="34"/>
        <v>-4.6252831535588435</v>
      </c>
      <c r="DV80" s="218">
        <f t="shared" si="34"/>
        <v>-5.857207989288522</v>
      </c>
      <c r="DW80" s="218">
        <f t="shared" si="34"/>
        <v>-5.7945804806712431</v>
      </c>
      <c r="DX80" s="384">
        <f t="shared" si="33"/>
        <v>0.26829268292682928</v>
      </c>
      <c r="DY80" s="384">
        <f t="shared" si="33"/>
        <v>0.34782608695652173</v>
      </c>
      <c r="DZ80" s="384">
        <f t="shared" si="33"/>
        <v>0.3125</v>
      </c>
      <c r="EA80" s="384">
        <f t="shared" si="33"/>
        <v>0.30769230769230771</v>
      </c>
      <c r="EB80" s="385">
        <f t="shared" si="33"/>
        <v>0.48</v>
      </c>
      <c r="EC80" s="385">
        <f t="shared" si="33"/>
        <v>0.47058823529411764</v>
      </c>
      <c r="ED80" s="385">
        <f t="shared" si="33"/>
        <v>0.5</v>
      </c>
      <c r="EE80" s="385">
        <f t="shared" si="33"/>
        <v>0.46666666666666667</v>
      </c>
      <c r="EG80" s="222">
        <v>152</v>
      </c>
      <c r="EH80" s="222">
        <v>92</v>
      </c>
      <c r="EI80" s="222">
        <v>60</v>
      </c>
      <c r="EJ80" s="222">
        <v>6</v>
      </c>
      <c r="EK80" s="222">
        <v>27</v>
      </c>
      <c r="EL80" s="222">
        <v>436</v>
      </c>
      <c r="EM80" s="222">
        <v>436</v>
      </c>
      <c r="EN80" s="386">
        <f t="shared" si="40"/>
        <v>0.60526315789473684</v>
      </c>
      <c r="EO80" s="222">
        <f t="shared" si="41"/>
        <v>10</v>
      </c>
      <c r="EP80" s="386">
        <f t="shared" si="42"/>
        <v>0.17763157894736842</v>
      </c>
      <c r="EQ80" s="222">
        <f t="shared" si="43"/>
        <v>61926.605504587154</v>
      </c>
      <c r="ER80" s="222">
        <f t="shared" si="44"/>
        <v>1146.7889908256882</v>
      </c>
      <c r="ES80" s="292"/>
      <c r="ET80" s="218">
        <v>323</v>
      </c>
      <c r="EU80" s="218">
        <v>172</v>
      </c>
      <c r="EV80" s="218">
        <v>151</v>
      </c>
      <c r="EW80" s="218">
        <v>17</v>
      </c>
      <c r="EX80" s="218">
        <v>142</v>
      </c>
      <c r="EY80" s="218">
        <v>1170</v>
      </c>
      <c r="EZ80" s="218">
        <v>1170</v>
      </c>
      <c r="FA80" s="387">
        <f t="shared" si="47"/>
        <v>0.53250773993808054</v>
      </c>
      <c r="FB80" s="221">
        <f t="shared" si="48"/>
        <v>11.258278145695364</v>
      </c>
      <c r="FC80" s="387">
        <f t="shared" si="49"/>
        <v>0.43962848297213625</v>
      </c>
      <c r="FD80" s="218">
        <f t="shared" si="50"/>
        <v>121367.52136752137</v>
      </c>
      <c r="FE80" s="218">
        <f t="shared" si="51"/>
        <v>1210.8262108262109</v>
      </c>
      <c r="FF80" s="218">
        <v>7</v>
      </c>
      <c r="FG80" s="221">
        <f t="shared" si="45"/>
        <v>14.285714285714285</v>
      </c>
      <c r="FH80" s="218">
        <v>1</v>
      </c>
      <c r="FI80" s="218">
        <v>7</v>
      </c>
      <c r="FJ80" s="218">
        <v>0</v>
      </c>
      <c r="FK80" s="218">
        <f t="shared" si="36"/>
        <v>6</v>
      </c>
      <c r="FL80" s="218">
        <v>1</v>
      </c>
      <c r="FM80" s="218">
        <f t="shared" si="37"/>
        <v>5</v>
      </c>
      <c r="FZ80" s="229"/>
      <c r="GA80" s="229"/>
      <c r="GB80" s="229"/>
      <c r="GC80" s="229"/>
      <c r="GD80" s="229"/>
    </row>
    <row r="81" spans="1:186" s="368" customFormat="1">
      <c r="A81" s="285" t="s">
        <v>83</v>
      </c>
      <c r="B81" s="291" t="s">
        <v>84</v>
      </c>
      <c r="C81" s="285" t="s">
        <v>85</v>
      </c>
      <c r="D81" s="382" t="s">
        <v>3123</v>
      </c>
      <c r="E81" s="291" t="s">
        <v>86</v>
      </c>
      <c r="F81" s="382">
        <v>78</v>
      </c>
      <c r="G81" s="381" t="s">
        <v>262</v>
      </c>
      <c r="H81" s="381" t="s">
        <v>263</v>
      </c>
      <c r="I81" s="382" t="s">
        <v>238</v>
      </c>
      <c r="J81" s="388" t="s">
        <v>239</v>
      </c>
      <c r="K81" s="382" t="s">
        <v>113</v>
      </c>
      <c r="L81" s="381" t="s">
        <v>163</v>
      </c>
      <c r="M81" s="381" t="s">
        <v>3124</v>
      </c>
      <c r="N81" s="372">
        <v>1</v>
      </c>
      <c r="O81" s="373">
        <v>141</v>
      </c>
      <c r="P81" s="373">
        <v>16</v>
      </c>
      <c r="Q81" s="373">
        <v>17</v>
      </c>
      <c r="R81" s="373">
        <v>8</v>
      </c>
      <c r="S81" s="374">
        <v>17</v>
      </c>
      <c r="T81" s="374">
        <v>18</v>
      </c>
      <c r="U81" s="374">
        <v>8</v>
      </c>
      <c r="V81" s="374">
        <v>6</v>
      </c>
      <c r="W81" s="373">
        <v>21</v>
      </c>
      <c r="X81" s="373">
        <v>3</v>
      </c>
      <c r="Y81" s="373">
        <v>3</v>
      </c>
      <c r="Z81" s="373">
        <v>1</v>
      </c>
      <c r="AA81" s="374">
        <v>4</v>
      </c>
      <c r="AB81" s="374">
        <v>5</v>
      </c>
      <c r="AC81" s="374">
        <v>2</v>
      </c>
      <c r="AD81" s="374">
        <v>2</v>
      </c>
      <c r="AE81" s="373">
        <v>2</v>
      </c>
      <c r="AF81" s="373">
        <v>0</v>
      </c>
      <c r="AG81" s="373">
        <v>0</v>
      </c>
      <c r="AH81" s="373">
        <v>0</v>
      </c>
      <c r="AI81" s="374">
        <v>0</v>
      </c>
      <c r="AJ81" s="374">
        <v>0</v>
      </c>
      <c r="AK81" s="374">
        <v>0</v>
      </c>
      <c r="AL81" s="374">
        <v>0</v>
      </c>
      <c r="AM81" s="222">
        <v>120</v>
      </c>
      <c r="AN81" s="222">
        <v>14</v>
      </c>
      <c r="AO81" s="222">
        <v>14</v>
      </c>
      <c r="AP81" s="222">
        <v>7</v>
      </c>
      <c r="AQ81" s="218">
        <v>13</v>
      </c>
      <c r="AR81" s="218">
        <v>14</v>
      </c>
      <c r="AS81" s="218">
        <v>6</v>
      </c>
      <c r="AT81" s="218">
        <v>5</v>
      </c>
      <c r="AU81" s="222">
        <v>20</v>
      </c>
      <c r="AV81" s="222">
        <v>2</v>
      </c>
      <c r="AW81" s="222">
        <v>2</v>
      </c>
      <c r="AX81" s="222">
        <v>1</v>
      </c>
      <c r="AY81" s="218">
        <v>2</v>
      </c>
      <c r="AZ81" s="218">
        <v>2</v>
      </c>
      <c r="BA81" s="218">
        <v>1</v>
      </c>
      <c r="BB81" s="218">
        <v>1</v>
      </c>
      <c r="BC81" s="222">
        <f t="shared" si="38"/>
        <v>101</v>
      </c>
      <c r="BD81" s="222">
        <f t="shared" si="38"/>
        <v>12</v>
      </c>
      <c r="BE81" s="222">
        <f t="shared" si="38"/>
        <v>12</v>
      </c>
      <c r="BF81" s="222">
        <f t="shared" si="32"/>
        <v>6</v>
      </c>
      <c r="BG81" s="218">
        <f t="shared" si="32"/>
        <v>11</v>
      </c>
      <c r="BH81" s="218">
        <f t="shared" si="32"/>
        <v>12</v>
      </c>
      <c r="BI81" s="218">
        <f t="shared" si="32"/>
        <v>5</v>
      </c>
      <c r="BJ81" s="218">
        <f t="shared" si="32"/>
        <v>4</v>
      </c>
      <c r="BK81" s="222">
        <f t="shared" si="31"/>
        <v>-1</v>
      </c>
      <c r="BL81" s="222">
        <f t="shared" si="31"/>
        <v>0</v>
      </c>
      <c r="BM81" s="222">
        <f t="shared" si="31"/>
        <v>0</v>
      </c>
      <c r="BN81" s="222">
        <f t="shared" si="31"/>
        <v>0</v>
      </c>
      <c r="BO81" s="218">
        <f t="shared" si="31"/>
        <v>0</v>
      </c>
      <c r="BP81" s="218">
        <f t="shared" si="31"/>
        <v>0</v>
      </c>
      <c r="BQ81" s="218">
        <f t="shared" si="31"/>
        <v>0</v>
      </c>
      <c r="BR81" s="218">
        <f t="shared" si="30"/>
        <v>0</v>
      </c>
      <c r="BS81" s="222">
        <v>0</v>
      </c>
      <c r="BT81" s="222">
        <v>0</v>
      </c>
      <c r="BU81" s="222">
        <v>0</v>
      </c>
      <c r="BV81" s="222">
        <v>0</v>
      </c>
      <c r="BW81" s="218">
        <v>0</v>
      </c>
      <c r="BX81" s="218">
        <v>0</v>
      </c>
      <c r="BY81" s="218">
        <v>0</v>
      </c>
      <c r="BZ81" s="218">
        <v>0</v>
      </c>
      <c r="CA81" s="222">
        <v>1</v>
      </c>
      <c r="CB81" s="222">
        <f>IFERROR(VLOOKUP($G81,[12]ITEM!$B$2:$AC$939,26,0),0)</f>
        <v>0</v>
      </c>
      <c r="CC81" s="222">
        <f>IFERROR(VLOOKUP($G81,[12]ITEM!$B$2:$AC$939,27,0),0)</f>
        <v>0</v>
      </c>
      <c r="CD81" s="222">
        <f>IFERROR(VLOOKUP($G81,[12]ITEM!$B$2:$AC$939,28,0),0)</f>
        <v>0</v>
      </c>
      <c r="CE81" s="218">
        <v>0</v>
      </c>
      <c r="CF81" s="218">
        <v>0</v>
      </c>
      <c r="CG81" s="218">
        <v>0</v>
      </c>
      <c r="CH81" s="218">
        <v>0</v>
      </c>
      <c r="CI81" s="375"/>
      <c r="CJ81" s="222">
        <f t="shared" si="29"/>
        <v>100</v>
      </c>
      <c r="CK81" s="222">
        <f t="shared" si="29"/>
        <v>28</v>
      </c>
      <c r="CL81" s="222">
        <f t="shared" si="29"/>
        <v>26</v>
      </c>
      <c r="CM81" s="222">
        <f t="shared" si="29"/>
        <v>23</v>
      </c>
      <c r="CN81" s="218">
        <f t="shared" si="29"/>
        <v>11</v>
      </c>
      <c r="CO81" s="218">
        <f t="shared" si="46"/>
        <v>10.066175448759109</v>
      </c>
      <c r="CP81" s="218">
        <f t="shared" si="46"/>
        <v>9.489560519152338</v>
      </c>
      <c r="CQ81" s="218">
        <f t="shared" si="46"/>
        <v>10.351639532598035</v>
      </c>
      <c r="CR81" s="222">
        <v>80</v>
      </c>
      <c r="CS81" s="222">
        <v>9</v>
      </c>
      <c r="CT81" s="222">
        <v>9</v>
      </c>
      <c r="CU81" s="222">
        <v>4</v>
      </c>
      <c r="CV81" s="218">
        <f t="shared" si="39"/>
        <v>1</v>
      </c>
      <c r="CW81" s="218">
        <f>CV81*(1+('[13]GROWTH (YoY)'!AR81/100))</f>
        <v>1.0661754487591093</v>
      </c>
      <c r="CX81" s="218">
        <f>CW81*(1+('[13]GROWTH (YoY)'!AS81/100))</f>
        <v>0.48956051915233789</v>
      </c>
      <c r="CY81" s="218">
        <f>CX81*(1+('[13]GROWTH (YoY)'!AT81/100))</f>
        <v>0.35163953259803521</v>
      </c>
      <c r="CZ81" s="222">
        <v>10</v>
      </c>
      <c r="DA81" s="222">
        <v>11</v>
      </c>
      <c r="DB81" s="222">
        <v>9</v>
      </c>
      <c r="DC81" s="222">
        <v>10</v>
      </c>
      <c r="DD81" s="218">
        <v>2</v>
      </c>
      <c r="DE81" s="218">
        <v>1</v>
      </c>
      <c r="DF81" s="218">
        <v>1</v>
      </c>
      <c r="DG81" s="218">
        <v>1</v>
      </c>
      <c r="DH81" s="222">
        <v>10</v>
      </c>
      <c r="DI81" s="222">
        <v>8</v>
      </c>
      <c r="DJ81" s="222">
        <v>8</v>
      </c>
      <c r="DK81" s="222">
        <v>9</v>
      </c>
      <c r="DL81" s="218">
        <v>8</v>
      </c>
      <c r="DM81" s="218">
        <v>8</v>
      </c>
      <c r="DN81" s="218">
        <v>8</v>
      </c>
      <c r="DO81" s="218">
        <v>9</v>
      </c>
      <c r="DP81" s="383">
        <f t="shared" si="35"/>
        <v>1</v>
      </c>
      <c r="DQ81" s="222">
        <f t="shared" si="34"/>
        <v>-16</v>
      </c>
      <c r="DR81" s="222">
        <f t="shared" si="34"/>
        <v>-14</v>
      </c>
      <c r="DS81" s="222">
        <f t="shared" si="34"/>
        <v>-17</v>
      </c>
      <c r="DT81" s="218">
        <f t="shared" si="34"/>
        <v>0</v>
      </c>
      <c r="DU81" s="218">
        <f t="shared" si="34"/>
        <v>1.9338245512408907</v>
      </c>
      <c r="DV81" s="218">
        <f t="shared" si="34"/>
        <v>-4.489560519152338</v>
      </c>
      <c r="DW81" s="218">
        <f t="shared" si="34"/>
        <v>-6.3516395325980355</v>
      </c>
      <c r="DX81" s="384">
        <f t="shared" si="33"/>
        <v>0.14893617021276595</v>
      </c>
      <c r="DY81" s="384">
        <f t="shared" si="33"/>
        <v>0.1875</v>
      </c>
      <c r="DZ81" s="384">
        <f t="shared" si="33"/>
        <v>0.17647058823529413</v>
      </c>
      <c r="EA81" s="384">
        <f t="shared" si="33"/>
        <v>0.125</v>
      </c>
      <c r="EB81" s="385">
        <f t="shared" si="33"/>
        <v>0.23529411764705882</v>
      </c>
      <c r="EC81" s="385">
        <f t="shared" si="33"/>
        <v>0.27777777777777779</v>
      </c>
      <c r="ED81" s="385">
        <f t="shared" si="33"/>
        <v>0.25</v>
      </c>
      <c r="EE81" s="385">
        <f t="shared" ref="EE81:EE144" si="52">IFERROR(AD81/V81,0)</f>
        <v>0.33333333333333331</v>
      </c>
      <c r="EG81" s="222">
        <v>6</v>
      </c>
      <c r="EH81" s="222">
        <v>2</v>
      </c>
      <c r="EI81" s="222">
        <v>3</v>
      </c>
      <c r="EJ81" s="222">
        <v>2</v>
      </c>
      <c r="EK81" s="222">
        <v>6</v>
      </c>
      <c r="EL81" s="222">
        <v>151</v>
      </c>
      <c r="EM81" s="222">
        <v>136</v>
      </c>
      <c r="EN81" s="386">
        <f t="shared" si="40"/>
        <v>0.33333333333333331</v>
      </c>
      <c r="EO81" s="222">
        <f t="shared" si="41"/>
        <v>66.666666666666657</v>
      </c>
      <c r="EP81" s="386">
        <f t="shared" si="42"/>
        <v>1</v>
      </c>
      <c r="EQ81" s="222">
        <f t="shared" si="43"/>
        <v>39735.099337748346</v>
      </c>
      <c r="ER81" s="222">
        <f t="shared" si="44"/>
        <v>1225.4901960784314</v>
      </c>
      <c r="ES81" s="292"/>
      <c r="ET81" s="218">
        <v>4</v>
      </c>
      <c r="EU81" s="218">
        <v>2</v>
      </c>
      <c r="EV81" s="218">
        <v>2</v>
      </c>
      <c r="EW81" s="218">
        <v>1</v>
      </c>
      <c r="EX81" s="218">
        <v>7</v>
      </c>
      <c r="EY81" s="218">
        <v>60</v>
      </c>
      <c r="EZ81" s="218">
        <v>56</v>
      </c>
      <c r="FA81" s="387">
        <f t="shared" si="47"/>
        <v>0.5</v>
      </c>
      <c r="FB81" s="221">
        <f t="shared" si="48"/>
        <v>50</v>
      </c>
      <c r="FC81" s="387">
        <f t="shared" si="49"/>
        <v>1.75</v>
      </c>
      <c r="FD81" s="218">
        <f t="shared" si="50"/>
        <v>116666.66666666667</v>
      </c>
      <c r="FE81" s="218">
        <f t="shared" si="51"/>
        <v>1488.0952380952383</v>
      </c>
      <c r="FF81" s="218">
        <v>12</v>
      </c>
      <c r="FG81" s="221">
        <f t="shared" si="45"/>
        <v>16.666666666666664</v>
      </c>
      <c r="FH81" s="218">
        <v>2</v>
      </c>
      <c r="FI81" s="218">
        <v>12</v>
      </c>
      <c r="FJ81" s="218">
        <v>0</v>
      </c>
      <c r="FK81" s="218">
        <f t="shared" si="36"/>
        <v>10</v>
      </c>
      <c r="FL81" s="218">
        <v>1</v>
      </c>
      <c r="FM81" s="218">
        <f t="shared" si="37"/>
        <v>9</v>
      </c>
      <c r="FZ81" s="229"/>
      <c r="GA81" s="229"/>
      <c r="GB81" s="229"/>
      <c r="GC81" s="229"/>
      <c r="GD81" s="229"/>
    </row>
    <row r="82" spans="1:186" s="368" customFormat="1">
      <c r="A82" s="285" t="s">
        <v>83</v>
      </c>
      <c r="B82" s="291" t="s">
        <v>84</v>
      </c>
      <c r="C82" s="285" t="s">
        <v>85</v>
      </c>
      <c r="D82" s="382" t="s">
        <v>3123</v>
      </c>
      <c r="E82" s="291" t="s">
        <v>86</v>
      </c>
      <c r="F82" s="382">
        <v>79</v>
      </c>
      <c r="G82" s="381" t="s">
        <v>264</v>
      </c>
      <c r="H82" s="381" t="s">
        <v>265</v>
      </c>
      <c r="I82" s="382" t="s">
        <v>238</v>
      </c>
      <c r="J82" s="388" t="s">
        <v>239</v>
      </c>
      <c r="K82" s="382" t="s">
        <v>113</v>
      </c>
      <c r="L82" s="381" t="s">
        <v>163</v>
      </c>
      <c r="M82" s="381" t="s">
        <v>3124</v>
      </c>
      <c r="N82" s="372">
        <v>1</v>
      </c>
      <c r="O82" s="373">
        <v>772</v>
      </c>
      <c r="P82" s="373">
        <v>2380</v>
      </c>
      <c r="Q82" s="373">
        <v>2405</v>
      </c>
      <c r="R82" s="373">
        <v>1464</v>
      </c>
      <c r="S82" s="374">
        <v>2538</v>
      </c>
      <c r="T82" s="374">
        <v>2565</v>
      </c>
      <c r="U82" s="374">
        <v>1562</v>
      </c>
      <c r="V82" s="374">
        <v>966</v>
      </c>
      <c r="W82" s="373">
        <v>79</v>
      </c>
      <c r="X82" s="373">
        <v>142</v>
      </c>
      <c r="Y82" s="373">
        <v>143</v>
      </c>
      <c r="Z82" s="373">
        <v>87</v>
      </c>
      <c r="AA82" s="374">
        <v>226</v>
      </c>
      <c r="AB82" s="374">
        <v>228</v>
      </c>
      <c r="AC82" s="374">
        <v>139</v>
      </c>
      <c r="AD82" s="374">
        <v>86</v>
      </c>
      <c r="AE82" s="373">
        <v>13</v>
      </c>
      <c r="AF82" s="373">
        <v>27</v>
      </c>
      <c r="AG82" s="373">
        <v>26</v>
      </c>
      <c r="AH82" s="373">
        <v>27</v>
      </c>
      <c r="AI82" s="374">
        <v>16</v>
      </c>
      <c r="AJ82" s="374">
        <v>9</v>
      </c>
      <c r="AK82" s="374">
        <v>38</v>
      </c>
      <c r="AL82" s="374">
        <v>12</v>
      </c>
      <c r="AM82" s="222">
        <v>693</v>
      </c>
      <c r="AN82" s="222">
        <v>2238</v>
      </c>
      <c r="AO82" s="222">
        <v>2262</v>
      </c>
      <c r="AP82" s="222">
        <v>1377</v>
      </c>
      <c r="AQ82" s="218">
        <v>2312</v>
      </c>
      <c r="AR82" s="218">
        <v>2337</v>
      </c>
      <c r="AS82" s="218">
        <v>1423</v>
      </c>
      <c r="AT82" s="218">
        <v>880</v>
      </c>
      <c r="AU82" s="222">
        <v>45</v>
      </c>
      <c r="AV82" s="222">
        <v>147</v>
      </c>
      <c r="AW82" s="222">
        <v>150</v>
      </c>
      <c r="AX82" s="222">
        <v>90</v>
      </c>
      <c r="AY82" s="218">
        <v>152</v>
      </c>
      <c r="AZ82" s="218">
        <v>154</v>
      </c>
      <c r="BA82" s="218">
        <v>92</v>
      </c>
      <c r="BB82" s="218">
        <v>57</v>
      </c>
      <c r="BC82" s="222">
        <f t="shared" si="38"/>
        <v>653</v>
      </c>
      <c r="BD82" s="222">
        <f t="shared" si="38"/>
        <v>2091</v>
      </c>
      <c r="BE82" s="222">
        <f t="shared" si="38"/>
        <v>2112</v>
      </c>
      <c r="BF82" s="222">
        <f t="shared" si="32"/>
        <v>1286</v>
      </c>
      <c r="BG82" s="218">
        <f t="shared" si="32"/>
        <v>2160</v>
      </c>
      <c r="BH82" s="218">
        <f t="shared" si="32"/>
        <v>2183</v>
      </c>
      <c r="BI82" s="218">
        <f t="shared" si="32"/>
        <v>1330</v>
      </c>
      <c r="BJ82" s="218">
        <f t="shared" si="32"/>
        <v>823</v>
      </c>
      <c r="BK82" s="222">
        <f t="shared" si="31"/>
        <v>-5</v>
      </c>
      <c r="BL82" s="222">
        <f t="shared" si="31"/>
        <v>0</v>
      </c>
      <c r="BM82" s="222">
        <f t="shared" si="31"/>
        <v>0</v>
      </c>
      <c r="BN82" s="222">
        <f t="shared" ref="BN82:BR138" si="53">BV82-CD82</f>
        <v>1</v>
      </c>
      <c r="BO82" s="218">
        <f t="shared" si="53"/>
        <v>0</v>
      </c>
      <c r="BP82" s="218">
        <f t="shared" si="53"/>
        <v>0</v>
      </c>
      <c r="BQ82" s="218">
        <f t="shared" si="53"/>
        <v>1</v>
      </c>
      <c r="BR82" s="218">
        <f t="shared" si="30"/>
        <v>0</v>
      </c>
      <c r="BS82" s="222">
        <v>0</v>
      </c>
      <c r="BT82" s="222">
        <v>0</v>
      </c>
      <c r="BU82" s="222">
        <v>0</v>
      </c>
      <c r="BV82" s="222">
        <v>1</v>
      </c>
      <c r="BW82" s="218">
        <v>0</v>
      </c>
      <c r="BX82" s="218">
        <v>0</v>
      </c>
      <c r="BY82" s="218">
        <v>1</v>
      </c>
      <c r="BZ82" s="218">
        <v>0</v>
      </c>
      <c r="CA82" s="222">
        <v>5</v>
      </c>
      <c r="CB82" s="222">
        <f>IFERROR(VLOOKUP($G82,[12]ITEM!$B$2:$AC$939,26,0),0)</f>
        <v>0</v>
      </c>
      <c r="CC82" s="222">
        <f>IFERROR(VLOOKUP($G82,[12]ITEM!$B$2:$AC$939,27,0),0)</f>
        <v>0</v>
      </c>
      <c r="CD82" s="222">
        <f>IFERROR(VLOOKUP($G82,[12]ITEM!$B$2:$AC$939,28,0),0)</f>
        <v>0</v>
      </c>
      <c r="CE82" s="218">
        <v>0</v>
      </c>
      <c r="CF82" s="218">
        <v>0</v>
      </c>
      <c r="CG82" s="218">
        <v>0</v>
      </c>
      <c r="CH82" s="218">
        <v>0</v>
      </c>
      <c r="CI82" s="375"/>
      <c r="CJ82" s="222">
        <f t="shared" si="29"/>
        <v>653</v>
      </c>
      <c r="CK82" s="222">
        <f t="shared" si="29"/>
        <v>1978</v>
      </c>
      <c r="CL82" s="222">
        <f t="shared" si="29"/>
        <v>2000</v>
      </c>
      <c r="CM82" s="222">
        <f t="shared" si="29"/>
        <v>1274</v>
      </c>
      <c r="CN82" s="218">
        <f t="shared" si="29"/>
        <v>2160</v>
      </c>
      <c r="CO82" s="218">
        <f t="shared" si="46"/>
        <v>1895.9355157141554</v>
      </c>
      <c r="CP82" s="218">
        <f t="shared" si="46"/>
        <v>2060.308066073691</v>
      </c>
      <c r="CQ82" s="218">
        <f t="shared" si="46"/>
        <v>2129.717255334459</v>
      </c>
      <c r="CR82" s="222">
        <v>606</v>
      </c>
      <c r="CS82" s="222">
        <v>1884</v>
      </c>
      <c r="CT82" s="222">
        <v>1905</v>
      </c>
      <c r="CU82" s="222">
        <v>1160</v>
      </c>
      <c r="CV82" s="218">
        <f t="shared" si="39"/>
        <v>-6</v>
      </c>
      <c r="CW82" s="218">
        <f>CV82*(1+('[13]GROWTH (YoY)'!AR82/100))</f>
        <v>-6.0644842858446122</v>
      </c>
      <c r="CX82" s="218">
        <f>CW82*(1+('[13]GROWTH (YoY)'!AS82/100))</f>
        <v>-3.6919339263089461</v>
      </c>
      <c r="CY82" s="218">
        <f>CX82*(1+('[13]GROWTH (YoY)'!AT82/100))</f>
        <v>-2.2827446655409744</v>
      </c>
      <c r="CZ82" s="222">
        <v>2</v>
      </c>
      <c r="DA82" s="222">
        <v>3</v>
      </c>
      <c r="DB82" s="222">
        <v>3</v>
      </c>
      <c r="DC82" s="222">
        <v>3</v>
      </c>
      <c r="DD82" s="218">
        <v>2081</v>
      </c>
      <c r="DE82" s="218">
        <v>1815</v>
      </c>
      <c r="DF82" s="218">
        <v>1963</v>
      </c>
      <c r="DG82" s="218">
        <v>2028</v>
      </c>
      <c r="DH82" s="222">
        <v>45</v>
      </c>
      <c r="DI82" s="222">
        <v>91</v>
      </c>
      <c r="DJ82" s="222">
        <v>92</v>
      </c>
      <c r="DK82" s="222">
        <v>111</v>
      </c>
      <c r="DL82" s="218">
        <v>85</v>
      </c>
      <c r="DM82" s="218">
        <v>87</v>
      </c>
      <c r="DN82" s="218">
        <v>101</v>
      </c>
      <c r="DO82" s="218">
        <v>104</v>
      </c>
      <c r="DP82" s="383">
        <f t="shared" si="35"/>
        <v>0</v>
      </c>
      <c r="DQ82" s="222">
        <f t="shared" si="34"/>
        <v>113</v>
      </c>
      <c r="DR82" s="222">
        <f t="shared" si="34"/>
        <v>112</v>
      </c>
      <c r="DS82" s="222">
        <f t="shared" si="34"/>
        <v>12</v>
      </c>
      <c r="DT82" s="218">
        <f t="shared" si="34"/>
        <v>0</v>
      </c>
      <c r="DU82" s="218">
        <f t="shared" si="34"/>
        <v>287.06448428584463</v>
      </c>
      <c r="DV82" s="218">
        <f t="shared" si="34"/>
        <v>-730.30806607369095</v>
      </c>
      <c r="DW82" s="218">
        <f t="shared" si="34"/>
        <v>-1306.717255334459</v>
      </c>
      <c r="DX82" s="384">
        <f t="shared" ref="DX82:ED118" si="54">IFERROR(W82/O82,0)</f>
        <v>0.10233160621761658</v>
      </c>
      <c r="DY82" s="384">
        <f t="shared" si="54"/>
        <v>5.9663865546218491E-2</v>
      </c>
      <c r="DZ82" s="384">
        <f t="shared" si="54"/>
        <v>5.9459459459459463E-2</v>
      </c>
      <c r="EA82" s="384">
        <f t="shared" si="54"/>
        <v>5.9426229508196718E-2</v>
      </c>
      <c r="EB82" s="385">
        <f t="shared" si="54"/>
        <v>8.9046493301812454E-2</v>
      </c>
      <c r="EC82" s="385">
        <f t="shared" si="54"/>
        <v>8.8888888888888892E-2</v>
      </c>
      <c r="ED82" s="385">
        <f t="shared" si="54"/>
        <v>8.8988476312419976E-2</v>
      </c>
      <c r="EE82" s="385">
        <f t="shared" si="52"/>
        <v>8.9026915113871632E-2</v>
      </c>
      <c r="EG82" s="222">
        <v>1</v>
      </c>
      <c r="EH82" s="222">
        <v>0</v>
      </c>
      <c r="EI82" s="222">
        <v>0</v>
      </c>
      <c r="EJ82" s="222">
        <v>0</v>
      </c>
      <c r="EK82" s="222">
        <v>1</v>
      </c>
      <c r="EL82" s="222">
        <v>12</v>
      </c>
      <c r="EM82" s="222">
        <v>12</v>
      </c>
      <c r="EN82" s="386">
        <f t="shared" si="40"/>
        <v>0</v>
      </c>
      <c r="EO82" s="222">
        <f t="shared" si="41"/>
        <v>0</v>
      </c>
      <c r="EP82" s="386">
        <f t="shared" si="42"/>
        <v>1</v>
      </c>
      <c r="EQ82" s="222">
        <f t="shared" si="43"/>
        <v>83333.333333333328</v>
      </c>
      <c r="ER82" s="222">
        <f t="shared" si="44"/>
        <v>0</v>
      </c>
      <c r="ES82" s="292"/>
      <c r="ET82" s="218">
        <v>0</v>
      </c>
      <c r="EU82" s="218">
        <v>0</v>
      </c>
      <c r="EV82" s="218">
        <v>0</v>
      </c>
      <c r="EW82" s="218">
        <v>0</v>
      </c>
      <c r="EX82" s="218">
        <v>0</v>
      </c>
      <c r="EY82" s="218">
        <v>3</v>
      </c>
      <c r="EZ82" s="218">
        <v>2</v>
      </c>
      <c r="FA82" s="387">
        <f t="shared" si="47"/>
        <v>0</v>
      </c>
      <c r="FB82" s="221">
        <f t="shared" si="48"/>
        <v>0</v>
      </c>
      <c r="FC82" s="387">
        <f t="shared" si="49"/>
        <v>0</v>
      </c>
      <c r="FD82" s="218">
        <f t="shared" si="50"/>
        <v>0</v>
      </c>
      <c r="FE82" s="218">
        <f t="shared" si="51"/>
        <v>0</v>
      </c>
      <c r="FF82" s="218">
        <v>2054</v>
      </c>
      <c r="FG82" s="221">
        <f t="shared" si="45"/>
        <v>6.5725413826679651</v>
      </c>
      <c r="FH82" s="218">
        <v>135</v>
      </c>
      <c r="FI82" s="218">
        <v>2054</v>
      </c>
      <c r="FJ82" s="218">
        <v>6</v>
      </c>
      <c r="FK82" s="218">
        <f t="shared" si="36"/>
        <v>1913</v>
      </c>
      <c r="FL82" s="218">
        <v>138</v>
      </c>
      <c r="FM82" s="218">
        <f t="shared" si="37"/>
        <v>1775</v>
      </c>
      <c r="FZ82" s="229"/>
      <c r="GA82" s="229"/>
      <c r="GB82" s="229"/>
      <c r="GC82" s="229"/>
      <c r="GD82" s="229"/>
    </row>
    <row r="83" spans="1:186" s="368" customFormat="1">
      <c r="A83" s="285" t="s">
        <v>83</v>
      </c>
      <c r="B83" s="291" t="s">
        <v>84</v>
      </c>
      <c r="C83" s="285" t="s">
        <v>85</v>
      </c>
      <c r="D83" s="382" t="s">
        <v>3123</v>
      </c>
      <c r="E83" s="291" t="s">
        <v>86</v>
      </c>
      <c r="F83" s="382">
        <v>80</v>
      </c>
      <c r="G83" s="381" t="s">
        <v>266</v>
      </c>
      <c r="H83" s="381" t="s">
        <v>267</v>
      </c>
      <c r="I83" s="382" t="s">
        <v>238</v>
      </c>
      <c r="J83" s="388" t="s">
        <v>239</v>
      </c>
      <c r="K83" s="382" t="s">
        <v>113</v>
      </c>
      <c r="L83" s="381" t="s">
        <v>163</v>
      </c>
      <c r="M83" s="381" t="s">
        <v>3124</v>
      </c>
      <c r="N83" s="372">
        <v>1</v>
      </c>
      <c r="O83" s="373">
        <v>1</v>
      </c>
      <c r="P83" s="373">
        <v>0</v>
      </c>
      <c r="Q83" s="373">
        <v>0</v>
      </c>
      <c r="R83" s="373">
        <v>0</v>
      </c>
      <c r="S83" s="374">
        <v>0</v>
      </c>
      <c r="T83" s="374">
        <v>0</v>
      </c>
      <c r="U83" s="374">
        <v>0</v>
      </c>
      <c r="V83" s="374">
        <v>0</v>
      </c>
      <c r="W83" s="373">
        <v>0</v>
      </c>
      <c r="X83" s="373">
        <v>0</v>
      </c>
      <c r="Y83" s="373">
        <v>0</v>
      </c>
      <c r="Z83" s="373">
        <v>0</v>
      </c>
      <c r="AA83" s="374">
        <v>0</v>
      </c>
      <c r="AB83" s="374">
        <v>0</v>
      </c>
      <c r="AC83" s="374">
        <v>0</v>
      </c>
      <c r="AD83" s="374">
        <v>0</v>
      </c>
      <c r="AE83" s="373">
        <v>0</v>
      </c>
      <c r="AF83" s="373">
        <v>0</v>
      </c>
      <c r="AG83" s="373">
        <v>0</v>
      </c>
      <c r="AH83" s="373">
        <v>0</v>
      </c>
      <c r="AI83" s="374">
        <v>0</v>
      </c>
      <c r="AJ83" s="374">
        <v>0</v>
      </c>
      <c r="AK83" s="374">
        <v>0</v>
      </c>
      <c r="AL83" s="374">
        <v>0</v>
      </c>
      <c r="AM83" s="222">
        <v>1</v>
      </c>
      <c r="AN83" s="222">
        <v>0</v>
      </c>
      <c r="AO83" s="222">
        <v>0</v>
      </c>
      <c r="AP83" s="222">
        <v>0</v>
      </c>
      <c r="AQ83" s="218">
        <v>0</v>
      </c>
      <c r="AR83" s="218">
        <v>0</v>
      </c>
      <c r="AS83" s="218">
        <v>0</v>
      </c>
      <c r="AT83" s="218">
        <v>0</v>
      </c>
      <c r="AU83" s="222">
        <v>0</v>
      </c>
      <c r="AV83" s="222">
        <v>0</v>
      </c>
      <c r="AW83" s="222">
        <v>0</v>
      </c>
      <c r="AX83" s="222">
        <v>0</v>
      </c>
      <c r="AY83" s="218">
        <v>0</v>
      </c>
      <c r="AZ83" s="218">
        <v>0</v>
      </c>
      <c r="BA83" s="218">
        <v>0</v>
      </c>
      <c r="BB83" s="218"/>
      <c r="BC83" s="222">
        <f t="shared" si="38"/>
        <v>1</v>
      </c>
      <c r="BD83" s="222">
        <f t="shared" si="38"/>
        <v>0</v>
      </c>
      <c r="BE83" s="222">
        <f t="shared" si="38"/>
        <v>0</v>
      </c>
      <c r="BF83" s="222">
        <f t="shared" si="32"/>
        <v>0</v>
      </c>
      <c r="BG83" s="218">
        <f t="shared" si="32"/>
        <v>0</v>
      </c>
      <c r="BH83" s="218">
        <f t="shared" si="32"/>
        <v>0</v>
      </c>
      <c r="BI83" s="218">
        <f t="shared" si="32"/>
        <v>0</v>
      </c>
      <c r="BJ83" s="218">
        <f t="shared" si="32"/>
        <v>0</v>
      </c>
      <c r="BK83" s="222">
        <f t="shared" ref="BK83:BO146" si="55">BS83-CA83</f>
        <v>0</v>
      </c>
      <c r="BL83" s="222">
        <f t="shared" si="55"/>
        <v>0</v>
      </c>
      <c r="BM83" s="222">
        <f t="shared" si="55"/>
        <v>0</v>
      </c>
      <c r="BN83" s="222">
        <f t="shared" si="53"/>
        <v>0</v>
      </c>
      <c r="BO83" s="218">
        <f t="shared" si="53"/>
        <v>0</v>
      </c>
      <c r="BP83" s="218">
        <f t="shared" si="53"/>
        <v>0</v>
      </c>
      <c r="BQ83" s="218">
        <f t="shared" si="53"/>
        <v>0</v>
      </c>
      <c r="BR83" s="218">
        <f t="shared" si="30"/>
        <v>0</v>
      </c>
      <c r="BS83" s="222">
        <v>0</v>
      </c>
      <c r="BT83" s="222">
        <v>0</v>
      </c>
      <c r="BU83" s="222">
        <v>0</v>
      </c>
      <c r="BV83" s="222">
        <v>0</v>
      </c>
      <c r="BW83" s="218">
        <v>0</v>
      </c>
      <c r="BX83" s="218">
        <v>0</v>
      </c>
      <c r="BY83" s="218">
        <v>0</v>
      </c>
      <c r="BZ83" s="218">
        <v>0</v>
      </c>
      <c r="CA83" s="222">
        <v>0</v>
      </c>
      <c r="CB83" s="222">
        <f>IFERROR(VLOOKUP($G83,[12]ITEM!$B$2:$AC$939,26,0),0)</f>
        <v>0</v>
      </c>
      <c r="CC83" s="222">
        <f>IFERROR(VLOOKUP($G83,[12]ITEM!$B$2:$AC$939,27,0),0)</f>
        <v>0</v>
      </c>
      <c r="CD83" s="222">
        <f>IFERROR(VLOOKUP($G83,[12]ITEM!$B$2:$AC$939,28,0),0)</f>
        <v>0</v>
      </c>
      <c r="CE83" s="218">
        <v>0</v>
      </c>
      <c r="CF83" s="218">
        <v>0</v>
      </c>
      <c r="CG83" s="218">
        <v>0</v>
      </c>
      <c r="CH83" s="218">
        <v>0</v>
      </c>
      <c r="CI83" s="375"/>
      <c r="CJ83" s="222">
        <f t="shared" si="29"/>
        <v>1</v>
      </c>
      <c r="CK83" s="222">
        <f t="shared" si="29"/>
        <v>0</v>
      </c>
      <c r="CL83" s="222">
        <f t="shared" si="29"/>
        <v>0</v>
      </c>
      <c r="CM83" s="222">
        <f t="shared" si="29"/>
        <v>0</v>
      </c>
      <c r="CN83" s="218">
        <f t="shared" si="29"/>
        <v>0</v>
      </c>
      <c r="CO83" s="218">
        <f t="shared" si="46"/>
        <v>0</v>
      </c>
      <c r="CP83" s="218">
        <f t="shared" si="46"/>
        <v>0</v>
      </c>
      <c r="CQ83" s="218">
        <f t="shared" si="46"/>
        <v>0</v>
      </c>
      <c r="CR83" s="222">
        <v>1</v>
      </c>
      <c r="CS83" s="222">
        <v>0</v>
      </c>
      <c r="CT83" s="222">
        <v>0</v>
      </c>
      <c r="CU83" s="222">
        <v>0</v>
      </c>
      <c r="CV83" s="218">
        <f t="shared" si="39"/>
        <v>0</v>
      </c>
      <c r="CW83" s="218">
        <f>CV83*(1+('[13]GROWTH (YoY)'!AR83/100))</f>
        <v>0</v>
      </c>
      <c r="CX83" s="218">
        <f>CW83*(1+('[13]GROWTH (YoY)'!AS83/100))</f>
        <v>0</v>
      </c>
      <c r="CY83" s="218">
        <f>CX83*(1+('[13]GROWTH (YoY)'!AT83/100))</f>
        <v>0</v>
      </c>
      <c r="CZ83" s="222">
        <v>0</v>
      </c>
      <c r="DA83" s="222">
        <v>0</v>
      </c>
      <c r="DB83" s="222">
        <v>0</v>
      </c>
      <c r="DC83" s="222">
        <v>0</v>
      </c>
      <c r="DD83" s="218">
        <v>0</v>
      </c>
      <c r="DE83" s="218">
        <v>0</v>
      </c>
      <c r="DF83" s="218">
        <v>0</v>
      </c>
      <c r="DG83" s="218">
        <v>0</v>
      </c>
      <c r="DH83" s="222">
        <v>0</v>
      </c>
      <c r="DI83" s="222">
        <v>0</v>
      </c>
      <c r="DJ83" s="222">
        <v>0</v>
      </c>
      <c r="DK83" s="222">
        <v>0</v>
      </c>
      <c r="DL83" s="218">
        <v>0</v>
      </c>
      <c r="DM83" s="218">
        <v>0</v>
      </c>
      <c r="DN83" s="218">
        <v>0</v>
      </c>
      <c r="DO83" s="218">
        <v>0</v>
      </c>
      <c r="DP83" s="383">
        <f t="shared" si="35"/>
        <v>0</v>
      </c>
      <c r="DQ83" s="222">
        <f t="shared" si="34"/>
        <v>0</v>
      </c>
      <c r="DR83" s="222">
        <f t="shared" si="34"/>
        <v>0</v>
      </c>
      <c r="DS83" s="222">
        <f t="shared" si="34"/>
        <v>0</v>
      </c>
      <c r="DT83" s="218">
        <f t="shared" si="34"/>
        <v>0</v>
      </c>
      <c r="DU83" s="218">
        <f t="shared" si="34"/>
        <v>0</v>
      </c>
      <c r="DV83" s="218">
        <f t="shared" si="34"/>
        <v>0</v>
      </c>
      <c r="DW83" s="218">
        <f t="shared" si="34"/>
        <v>0</v>
      </c>
      <c r="DX83" s="384">
        <f t="shared" si="54"/>
        <v>0</v>
      </c>
      <c r="DY83" s="384">
        <f t="shared" si="54"/>
        <v>0</v>
      </c>
      <c r="DZ83" s="384">
        <f t="shared" si="54"/>
        <v>0</v>
      </c>
      <c r="EA83" s="384">
        <f t="shared" si="54"/>
        <v>0</v>
      </c>
      <c r="EB83" s="385">
        <f t="shared" si="54"/>
        <v>0</v>
      </c>
      <c r="EC83" s="385">
        <f t="shared" si="54"/>
        <v>0</v>
      </c>
      <c r="ED83" s="385">
        <f t="shared" si="54"/>
        <v>0</v>
      </c>
      <c r="EE83" s="385">
        <f t="shared" si="52"/>
        <v>0</v>
      </c>
      <c r="EG83" s="222">
        <v>0</v>
      </c>
      <c r="EH83" s="222">
        <v>0</v>
      </c>
      <c r="EI83" s="222">
        <v>0</v>
      </c>
      <c r="EJ83" s="222">
        <v>0</v>
      </c>
      <c r="EK83" s="222">
        <v>0</v>
      </c>
      <c r="EL83" s="222">
        <v>0</v>
      </c>
      <c r="EM83" s="222">
        <v>0</v>
      </c>
      <c r="EN83" s="386">
        <f t="shared" si="40"/>
        <v>0</v>
      </c>
      <c r="EO83" s="222">
        <f t="shared" si="41"/>
        <v>0</v>
      </c>
      <c r="EP83" s="386">
        <f t="shared" si="42"/>
        <v>0</v>
      </c>
      <c r="EQ83" s="222">
        <f t="shared" si="43"/>
        <v>0</v>
      </c>
      <c r="ER83" s="222">
        <f t="shared" si="44"/>
        <v>0</v>
      </c>
      <c r="ES83" s="292"/>
      <c r="ET83" s="218">
        <v>0</v>
      </c>
      <c r="EU83" s="218">
        <v>0</v>
      </c>
      <c r="EV83" s="218">
        <v>0</v>
      </c>
      <c r="EW83" s="218">
        <v>0</v>
      </c>
      <c r="EX83" s="218">
        <v>0</v>
      </c>
      <c r="EY83" s="218">
        <v>0</v>
      </c>
      <c r="EZ83" s="218">
        <v>0</v>
      </c>
      <c r="FA83" s="387">
        <f t="shared" si="47"/>
        <v>0</v>
      </c>
      <c r="FB83" s="221">
        <f t="shared" si="48"/>
        <v>0</v>
      </c>
      <c r="FC83" s="387">
        <f t="shared" si="49"/>
        <v>0</v>
      </c>
      <c r="FD83" s="218">
        <f t="shared" si="50"/>
        <v>0</v>
      </c>
      <c r="FE83" s="218">
        <f t="shared" si="51"/>
        <v>0</v>
      </c>
      <c r="FF83" s="218">
        <v>0</v>
      </c>
      <c r="FG83" s="221">
        <f t="shared" si="45"/>
        <v>0</v>
      </c>
      <c r="FH83" s="218">
        <v>0</v>
      </c>
      <c r="FI83" s="218">
        <v>0</v>
      </c>
      <c r="FJ83" s="218">
        <v>0</v>
      </c>
      <c r="FK83" s="218">
        <f t="shared" si="36"/>
        <v>0</v>
      </c>
      <c r="FL83" s="218">
        <v>0</v>
      </c>
      <c r="FM83" s="218">
        <f t="shared" si="37"/>
        <v>0</v>
      </c>
      <c r="FZ83" s="229"/>
      <c r="GA83" s="229"/>
      <c r="GB83" s="229"/>
      <c r="GC83" s="229"/>
      <c r="GD83" s="229"/>
    </row>
    <row r="84" spans="1:186" s="368" customFormat="1">
      <c r="A84" s="285" t="s">
        <v>83</v>
      </c>
      <c r="B84" s="291" t="s">
        <v>84</v>
      </c>
      <c r="C84" s="285" t="s">
        <v>85</v>
      </c>
      <c r="D84" s="382" t="s">
        <v>3123</v>
      </c>
      <c r="E84" s="291" t="s">
        <v>86</v>
      </c>
      <c r="F84" s="382">
        <v>81</v>
      </c>
      <c r="G84" s="381" t="s">
        <v>268</v>
      </c>
      <c r="H84" s="381" t="s">
        <v>269</v>
      </c>
      <c r="I84" s="382" t="s">
        <v>238</v>
      </c>
      <c r="J84" s="388" t="s">
        <v>239</v>
      </c>
      <c r="K84" s="382" t="s">
        <v>113</v>
      </c>
      <c r="L84" s="381" t="s">
        <v>163</v>
      </c>
      <c r="M84" s="381" t="s">
        <v>3124</v>
      </c>
      <c r="N84" s="372">
        <v>1</v>
      </c>
      <c r="O84" s="373">
        <v>48</v>
      </c>
      <c r="P84" s="373">
        <v>70</v>
      </c>
      <c r="Q84" s="373">
        <v>89</v>
      </c>
      <c r="R84" s="373">
        <v>115</v>
      </c>
      <c r="S84" s="374">
        <v>75</v>
      </c>
      <c r="T84" s="374">
        <v>95</v>
      </c>
      <c r="U84" s="374">
        <v>123</v>
      </c>
      <c r="V84" s="374">
        <v>144</v>
      </c>
      <c r="W84" s="373">
        <v>22</v>
      </c>
      <c r="X84" s="373">
        <v>33</v>
      </c>
      <c r="Y84" s="373">
        <v>43</v>
      </c>
      <c r="Z84" s="373">
        <v>55</v>
      </c>
      <c r="AA84" s="374">
        <v>53</v>
      </c>
      <c r="AB84" s="374">
        <v>68</v>
      </c>
      <c r="AC84" s="374">
        <v>88</v>
      </c>
      <c r="AD84" s="374">
        <v>102</v>
      </c>
      <c r="AE84" s="373">
        <v>0</v>
      </c>
      <c r="AF84" s="373">
        <v>1</v>
      </c>
      <c r="AG84" s="373">
        <v>0</v>
      </c>
      <c r="AH84" s="373">
        <v>1</v>
      </c>
      <c r="AI84" s="374">
        <v>1</v>
      </c>
      <c r="AJ84" s="374">
        <v>3</v>
      </c>
      <c r="AK84" s="374">
        <v>0</v>
      </c>
      <c r="AL84" s="374">
        <v>1</v>
      </c>
      <c r="AM84" s="222">
        <v>25</v>
      </c>
      <c r="AN84" s="222">
        <v>37</v>
      </c>
      <c r="AO84" s="222">
        <v>47</v>
      </c>
      <c r="AP84" s="222">
        <v>60</v>
      </c>
      <c r="AQ84" s="218">
        <v>21</v>
      </c>
      <c r="AR84" s="218">
        <v>27</v>
      </c>
      <c r="AS84" s="218">
        <v>35</v>
      </c>
      <c r="AT84" s="218">
        <v>41</v>
      </c>
      <c r="AU84" s="222">
        <v>1</v>
      </c>
      <c r="AV84" s="222">
        <v>1</v>
      </c>
      <c r="AW84" s="222">
        <v>1</v>
      </c>
      <c r="AX84" s="222">
        <v>1</v>
      </c>
      <c r="AY84" s="218">
        <v>0</v>
      </c>
      <c r="AZ84" s="218">
        <v>1</v>
      </c>
      <c r="BA84" s="218">
        <v>1</v>
      </c>
      <c r="BB84" s="218">
        <v>1</v>
      </c>
      <c r="BC84" s="222">
        <f t="shared" si="38"/>
        <v>24</v>
      </c>
      <c r="BD84" s="222">
        <f t="shared" si="38"/>
        <v>36</v>
      </c>
      <c r="BE84" s="222">
        <f t="shared" si="38"/>
        <v>46</v>
      </c>
      <c r="BF84" s="222">
        <f t="shared" si="32"/>
        <v>59</v>
      </c>
      <c r="BG84" s="218">
        <f t="shared" si="32"/>
        <v>21</v>
      </c>
      <c r="BH84" s="218">
        <f t="shared" si="32"/>
        <v>26</v>
      </c>
      <c r="BI84" s="218">
        <f t="shared" si="32"/>
        <v>34</v>
      </c>
      <c r="BJ84" s="218">
        <f t="shared" si="32"/>
        <v>40</v>
      </c>
      <c r="BK84" s="222">
        <f t="shared" si="55"/>
        <v>0</v>
      </c>
      <c r="BL84" s="222">
        <f t="shared" si="55"/>
        <v>0</v>
      </c>
      <c r="BM84" s="222">
        <f t="shared" si="55"/>
        <v>0</v>
      </c>
      <c r="BN84" s="222">
        <f t="shared" si="53"/>
        <v>0</v>
      </c>
      <c r="BO84" s="218">
        <f t="shared" si="53"/>
        <v>0</v>
      </c>
      <c r="BP84" s="218">
        <f t="shared" si="53"/>
        <v>0</v>
      </c>
      <c r="BQ84" s="218">
        <f t="shared" si="53"/>
        <v>0</v>
      </c>
      <c r="BR84" s="218">
        <f t="shared" si="30"/>
        <v>0</v>
      </c>
      <c r="BS84" s="222">
        <v>0</v>
      </c>
      <c r="BT84" s="222">
        <v>0</v>
      </c>
      <c r="BU84" s="222">
        <v>0</v>
      </c>
      <c r="BV84" s="222">
        <v>0</v>
      </c>
      <c r="BW84" s="218">
        <v>0</v>
      </c>
      <c r="BX84" s="218">
        <v>0</v>
      </c>
      <c r="BY84" s="218">
        <v>0</v>
      </c>
      <c r="BZ84" s="218">
        <v>0</v>
      </c>
      <c r="CA84" s="222">
        <v>0</v>
      </c>
      <c r="CB84" s="222">
        <f>IFERROR(VLOOKUP($G84,[12]ITEM!$B$2:$AC$939,26,0),0)</f>
        <v>0</v>
      </c>
      <c r="CC84" s="222">
        <f>IFERROR(VLOOKUP($G84,[12]ITEM!$B$2:$AC$939,27,0),0)</f>
        <v>0</v>
      </c>
      <c r="CD84" s="222">
        <f>IFERROR(VLOOKUP($G84,[12]ITEM!$B$2:$AC$939,28,0),0)</f>
        <v>0</v>
      </c>
      <c r="CE84" s="218">
        <v>0</v>
      </c>
      <c r="CF84" s="218">
        <v>0</v>
      </c>
      <c r="CG84" s="218">
        <v>0</v>
      </c>
      <c r="CH84" s="218">
        <v>0</v>
      </c>
      <c r="CI84" s="375"/>
      <c r="CJ84" s="222">
        <f t="shared" si="29"/>
        <v>24</v>
      </c>
      <c r="CK84" s="222">
        <f t="shared" si="29"/>
        <v>34</v>
      </c>
      <c r="CL84" s="222">
        <f t="shared" si="29"/>
        <v>44</v>
      </c>
      <c r="CM84" s="222">
        <f t="shared" si="29"/>
        <v>56</v>
      </c>
      <c r="CN84" s="218">
        <f t="shared" si="29"/>
        <v>21</v>
      </c>
      <c r="CO84" s="218">
        <f t="shared" si="46"/>
        <v>18.273997373941729</v>
      </c>
      <c r="CP84" s="218">
        <f t="shared" si="46"/>
        <v>20.641458033292871</v>
      </c>
      <c r="CQ84" s="218">
        <f t="shared" si="46"/>
        <v>21.920703571848051</v>
      </c>
      <c r="CR84" s="222">
        <v>24</v>
      </c>
      <c r="CS84" s="222">
        <v>34</v>
      </c>
      <c r="CT84" s="222">
        <v>44</v>
      </c>
      <c r="CU84" s="222">
        <v>56</v>
      </c>
      <c r="CV84" s="218">
        <f t="shared" si="39"/>
        <v>1</v>
      </c>
      <c r="CW84" s="218">
        <f>CV84*(1+('[13]GROWTH (YoY)'!AR84/100))</f>
        <v>1.2739973739417296</v>
      </c>
      <c r="CX84" s="218">
        <f>CW84*(1+('[13]GROWTH (YoY)'!AS84/100))</f>
        <v>1.6414580332928697</v>
      </c>
      <c r="CY84" s="218">
        <f>CX84*(1+('[13]GROWTH (YoY)'!AT84/100))</f>
        <v>1.9207035718480518</v>
      </c>
      <c r="CZ84" s="222">
        <v>0</v>
      </c>
      <c r="DA84" s="222">
        <v>0</v>
      </c>
      <c r="DB84" s="222">
        <v>0</v>
      </c>
      <c r="DC84" s="222">
        <v>0</v>
      </c>
      <c r="DD84" s="218">
        <v>20</v>
      </c>
      <c r="DE84" s="218">
        <v>17</v>
      </c>
      <c r="DF84" s="218">
        <v>19</v>
      </c>
      <c r="DG84" s="218">
        <v>20</v>
      </c>
      <c r="DH84" s="222">
        <v>0</v>
      </c>
      <c r="DI84" s="222">
        <v>0</v>
      </c>
      <c r="DJ84" s="222">
        <v>0</v>
      </c>
      <c r="DK84" s="222">
        <v>0</v>
      </c>
      <c r="DL84" s="218">
        <v>0</v>
      </c>
      <c r="DM84" s="218">
        <v>0</v>
      </c>
      <c r="DN84" s="218">
        <v>0</v>
      </c>
      <c r="DO84" s="218">
        <v>0</v>
      </c>
      <c r="DP84" s="383">
        <f t="shared" si="35"/>
        <v>0</v>
      </c>
      <c r="DQ84" s="222">
        <f t="shared" si="34"/>
        <v>2</v>
      </c>
      <c r="DR84" s="222">
        <f t="shared" si="34"/>
        <v>2</v>
      </c>
      <c r="DS84" s="222">
        <f t="shared" si="34"/>
        <v>3</v>
      </c>
      <c r="DT84" s="218">
        <f t="shared" si="34"/>
        <v>0</v>
      </c>
      <c r="DU84" s="218">
        <f t="shared" si="34"/>
        <v>7.7260026260582713</v>
      </c>
      <c r="DV84" s="218">
        <f t="shared" si="34"/>
        <v>13.358541966707129</v>
      </c>
      <c r="DW84" s="218">
        <f t="shared" si="34"/>
        <v>18.079296428151949</v>
      </c>
      <c r="DX84" s="384">
        <f t="shared" si="54"/>
        <v>0.45833333333333331</v>
      </c>
      <c r="DY84" s="384">
        <f t="shared" si="54"/>
        <v>0.47142857142857142</v>
      </c>
      <c r="DZ84" s="384">
        <f t="shared" si="54"/>
        <v>0.48314606741573035</v>
      </c>
      <c r="EA84" s="384">
        <f t="shared" si="54"/>
        <v>0.47826086956521741</v>
      </c>
      <c r="EB84" s="385">
        <f t="shared" si="54"/>
        <v>0.70666666666666667</v>
      </c>
      <c r="EC84" s="385">
        <f t="shared" si="54"/>
        <v>0.71578947368421053</v>
      </c>
      <c r="ED84" s="385">
        <f t="shared" si="54"/>
        <v>0.71544715447154472</v>
      </c>
      <c r="EE84" s="385">
        <f t="shared" si="52"/>
        <v>0.70833333333333337</v>
      </c>
      <c r="EG84" s="222">
        <v>0</v>
      </c>
      <c r="EH84" s="222">
        <v>0</v>
      </c>
      <c r="EI84" s="222">
        <v>0</v>
      </c>
      <c r="EJ84" s="222">
        <v>0</v>
      </c>
      <c r="EK84" s="222">
        <v>0</v>
      </c>
      <c r="EL84" s="222">
        <v>4</v>
      </c>
      <c r="EM84" s="222">
        <v>0</v>
      </c>
      <c r="EN84" s="386">
        <f t="shared" si="40"/>
        <v>0</v>
      </c>
      <c r="EO84" s="222">
        <f t="shared" si="41"/>
        <v>0</v>
      </c>
      <c r="EP84" s="386">
        <f t="shared" si="42"/>
        <v>0</v>
      </c>
      <c r="EQ84" s="222">
        <f t="shared" si="43"/>
        <v>0</v>
      </c>
      <c r="ER84" s="222">
        <f t="shared" si="44"/>
        <v>0</v>
      </c>
      <c r="ES84" s="292"/>
      <c r="ET84" s="218">
        <v>1</v>
      </c>
      <c r="EU84" s="218">
        <v>0</v>
      </c>
      <c r="EV84" s="218">
        <v>0</v>
      </c>
      <c r="EW84" s="218">
        <v>0</v>
      </c>
      <c r="EX84" s="218">
        <v>8</v>
      </c>
      <c r="EY84" s="218">
        <v>13</v>
      </c>
      <c r="EZ84" s="218">
        <v>8</v>
      </c>
      <c r="FA84" s="387">
        <f t="shared" si="47"/>
        <v>0</v>
      </c>
      <c r="FB84" s="221">
        <f t="shared" si="48"/>
        <v>0</v>
      </c>
      <c r="FC84" s="387">
        <f t="shared" si="49"/>
        <v>8</v>
      </c>
      <c r="FD84" s="218">
        <f t="shared" si="50"/>
        <v>615384.61538461538</v>
      </c>
      <c r="FE84" s="218">
        <f t="shared" si="51"/>
        <v>0</v>
      </c>
      <c r="FF84" s="218">
        <v>17</v>
      </c>
      <c r="FG84" s="221">
        <f t="shared" si="45"/>
        <v>0</v>
      </c>
      <c r="FH84" s="218">
        <v>0</v>
      </c>
      <c r="FI84" s="218">
        <v>17</v>
      </c>
      <c r="FJ84" s="218">
        <v>0</v>
      </c>
      <c r="FK84" s="218">
        <f t="shared" si="36"/>
        <v>17</v>
      </c>
      <c r="FL84" s="218">
        <v>2</v>
      </c>
      <c r="FM84" s="218">
        <f t="shared" si="37"/>
        <v>15</v>
      </c>
      <c r="FZ84" s="229"/>
      <c r="GA84" s="229"/>
      <c r="GB84" s="229"/>
      <c r="GC84" s="229"/>
      <c r="GD84" s="229"/>
    </row>
    <row r="85" spans="1:186" s="368" customFormat="1">
      <c r="A85" s="285" t="s">
        <v>83</v>
      </c>
      <c r="B85" s="291" t="s">
        <v>84</v>
      </c>
      <c r="C85" s="285" t="s">
        <v>85</v>
      </c>
      <c r="D85" s="382" t="s">
        <v>3123</v>
      </c>
      <c r="E85" s="291" t="s">
        <v>86</v>
      </c>
      <c r="F85" s="382">
        <v>82</v>
      </c>
      <c r="G85" s="381" t="s">
        <v>270</v>
      </c>
      <c r="H85" s="381" t="s">
        <v>271</v>
      </c>
      <c r="I85" s="382" t="s">
        <v>238</v>
      </c>
      <c r="J85" s="388" t="s">
        <v>239</v>
      </c>
      <c r="K85" s="382" t="s">
        <v>113</v>
      </c>
      <c r="L85" s="381" t="s">
        <v>163</v>
      </c>
      <c r="M85" s="381" t="s">
        <v>3124</v>
      </c>
      <c r="N85" s="372">
        <v>1</v>
      </c>
      <c r="O85" s="373">
        <v>18</v>
      </c>
      <c r="P85" s="373">
        <v>63</v>
      </c>
      <c r="Q85" s="373">
        <v>58</v>
      </c>
      <c r="R85" s="373">
        <v>75</v>
      </c>
      <c r="S85" s="374">
        <v>67</v>
      </c>
      <c r="T85" s="374">
        <v>62</v>
      </c>
      <c r="U85" s="374">
        <v>80</v>
      </c>
      <c r="V85" s="374">
        <v>95</v>
      </c>
      <c r="W85" s="373">
        <v>7</v>
      </c>
      <c r="X85" s="373">
        <v>17</v>
      </c>
      <c r="Y85" s="373">
        <v>15</v>
      </c>
      <c r="Z85" s="373">
        <v>20</v>
      </c>
      <c r="AA85" s="374">
        <v>27</v>
      </c>
      <c r="AB85" s="374">
        <v>25</v>
      </c>
      <c r="AC85" s="374">
        <v>31</v>
      </c>
      <c r="AD85" s="374">
        <v>38</v>
      </c>
      <c r="AE85" s="373">
        <v>0</v>
      </c>
      <c r="AF85" s="373">
        <v>1</v>
      </c>
      <c r="AG85" s="373">
        <v>1</v>
      </c>
      <c r="AH85" s="373">
        <v>1</v>
      </c>
      <c r="AI85" s="374">
        <v>1</v>
      </c>
      <c r="AJ85" s="374">
        <v>1</v>
      </c>
      <c r="AK85" s="374">
        <v>1</v>
      </c>
      <c r="AL85" s="374">
        <v>1</v>
      </c>
      <c r="AM85" s="222">
        <v>11</v>
      </c>
      <c r="AN85" s="222">
        <v>47</v>
      </c>
      <c r="AO85" s="222">
        <v>43</v>
      </c>
      <c r="AP85" s="222">
        <v>55</v>
      </c>
      <c r="AQ85" s="218">
        <v>41</v>
      </c>
      <c r="AR85" s="218">
        <v>38</v>
      </c>
      <c r="AS85" s="218">
        <v>48</v>
      </c>
      <c r="AT85" s="218">
        <v>58</v>
      </c>
      <c r="AU85" s="222">
        <v>1</v>
      </c>
      <c r="AV85" s="222">
        <v>4</v>
      </c>
      <c r="AW85" s="222">
        <v>4</v>
      </c>
      <c r="AX85" s="222">
        <v>5</v>
      </c>
      <c r="AY85" s="218">
        <v>4</v>
      </c>
      <c r="AZ85" s="218">
        <v>3</v>
      </c>
      <c r="BA85" s="218">
        <v>4</v>
      </c>
      <c r="BB85" s="218">
        <v>5</v>
      </c>
      <c r="BC85" s="222">
        <f t="shared" si="38"/>
        <v>10</v>
      </c>
      <c r="BD85" s="222">
        <f t="shared" si="38"/>
        <v>43</v>
      </c>
      <c r="BE85" s="222">
        <f t="shared" si="38"/>
        <v>39</v>
      </c>
      <c r="BF85" s="222">
        <f t="shared" si="32"/>
        <v>50</v>
      </c>
      <c r="BG85" s="218">
        <f t="shared" si="32"/>
        <v>37</v>
      </c>
      <c r="BH85" s="218">
        <f t="shared" si="32"/>
        <v>35</v>
      </c>
      <c r="BI85" s="218">
        <f t="shared" si="32"/>
        <v>44</v>
      </c>
      <c r="BJ85" s="218">
        <f t="shared" si="32"/>
        <v>53</v>
      </c>
      <c r="BK85" s="222">
        <f t="shared" si="55"/>
        <v>0</v>
      </c>
      <c r="BL85" s="222">
        <f t="shared" si="55"/>
        <v>0</v>
      </c>
      <c r="BM85" s="222">
        <f t="shared" si="55"/>
        <v>0</v>
      </c>
      <c r="BN85" s="222">
        <f t="shared" si="53"/>
        <v>0</v>
      </c>
      <c r="BO85" s="218">
        <f t="shared" si="53"/>
        <v>0</v>
      </c>
      <c r="BP85" s="218">
        <f t="shared" si="53"/>
        <v>0</v>
      </c>
      <c r="BQ85" s="218">
        <f t="shared" si="53"/>
        <v>0</v>
      </c>
      <c r="BR85" s="218">
        <f t="shared" si="30"/>
        <v>0</v>
      </c>
      <c r="BS85" s="222">
        <v>0</v>
      </c>
      <c r="BT85" s="222">
        <v>0</v>
      </c>
      <c r="BU85" s="222">
        <v>0</v>
      </c>
      <c r="BV85" s="222">
        <v>0</v>
      </c>
      <c r="BW85" s="218">
        <v>0</v>
      </c>
      <c r="BX85" s="218">
        <v>0</v>
      </c>
      <c r="BY85" s="218">
        <v>0</v>
      </c>
      <c r="BZ85" s="218">
        <v>0</v>
      </c>
      <c r="CA85" s="222">
        <v>0</v>
      </c>
      <c r="CB85" s="222">
        <f>IFERROR(VLOOKUP($G85,[12]ITEM!$B$2:$AC$939,26,0),0)</f>
        <v>0</v>
      </c>
      <c r="CC85" s="222">
        <f>IFERROR(VLOOKUP($G85,[12]ITEM!$B$2:$AC$939,27,0),0)</f>
        <v>0</v>
      </c>
      <c r="CD85" s="222">
        <f>IFERROR(VLOOKUP($G85,[12]ITEM!$B$2:$AC$939,28,0),0)</f>
        <v>0</v>
      </c>
      <c r="CE85" s="218">
        <v>0</v>
      </c>
      <c r="CF85" s="218">
        <v>0</v>
      </c>
      <c r="CG85" s="218">
        <v>0</v>
      </c>
      <c r="CH85" s="218">
        <v>0</v>
      </c>
      <c r="CI85" s="375"/>
      <c r="CJ85" s="222">
        <f t="shared" si="29"/>
        <v>10</v>
      </c>
      <c r="CK85" s="222">
        <f t="shared" si="29"/>
        <v>34</v>
      </c>
      <c r="CL85" s="222">
        <f t="shared" si="29"/>
        <v>31</v>
      </c>
      <c r="CM85" s="222">
        <f t="shared" si="29"/>
        <v>39</v>
      </c>
      <c r="CN85" s="218">
        <f t="shared" si="29"/>
        <v>37</v>
      </c>
      <c r="CO85" s="218">
        <f t="shared" si="46"/>
        <v>33.130351219814756</v>
      </c>
      <c r="CP85" s="218">
        <f t="shared" si="46"/>
        <v>37.966474237851628</v>
      </c>
      <c r="CQ85" s="218">
        <f t="shared" si="46"/>
        <v>40.565488433832847</v>
      </c>
      <c r="CR85" s="222">
        <v>7</v>
      </c>
      <c r="CS85" s="222">
        <v>28</v>
      </c>
      <c r="CT85" s="222">
        <v>26</v>
      </c>
      <c r="CU85" s="222">
        <v>34</v>
      </c>
      <c r="CV85" s="218">
        <f t="shared" si="39"/>
        <v>11</v>
      </c>
      <c r="CW85" s="218">
        <f>CV85*(1+('[13]GROWTH (YoY)'!AR85/100))</f>
        <v>10.130351219814756</v>
      </c>
      <c r="CX85" s="218">
        <f>CW85*(1+('[13]GROWTH (YoY)'!AS85/100))</f>
        <v>12.966474237851624</v>
      </c>
      <c r="CY85" s="218">
        <f>CX85*(1+('[13]GROWTH (YoY)'!AT85/100))</f>
        <v>15.565488433832849</v>
      </c>
      <c r="CZ85" s="222">
        <v>3</v>
      </c>
      <c r="DA85" s="222">
        <v>6</v>
      </c>
      <c r="DB85" s="222">
        <v>5</v>
      </c>
      <c r="DC85" s="222">
        <v>5</v>
      </c>
      <c r="DD85" s="218">
        <v>26</v>
      </c>
      <c r="DE85" s="218">
        <v>23</v>
      </c>
      <c r="DF85" s="218">
        <v>25</v>
      </c>
      <c r="DG85" s="218">
        <v>25</v>
      </c>
      <c r="DH85" s="222">
        <v>0</v>
      </c>
      <c r="DI85" s="222">
        <v>0</v>
      </c>
      <c r="DJ85" s="222">
        <v>0</v>
      </c>
      <c r="DK85" s="222">
        <v>0</v>
      </c>
      <c r="DL85" s="218">
        <v>0</v>
      </c>
      <c r="DM85" s="218">
        <v>0</v>
      </c>
      <c r="DN85" s="218">
        <v>0</v>
      </c>
      <c r="DO85" s="218">
        <v>0</v>
      </c>
      <c r="DP85" s="383">
        <f t="shared" si="35"/>
        <v>0</v>
      </c>
      <c r="DQ85" s="222">
        <f t="shared" si="34"/>
        <v>9</v>
      </c>
      <c r="DR85" s="222">
        <f t="shared" si="34"/>
        <v>8</v>
      </c>
      <c r="DS85" s="222">
        <f t="shared" si="34"/>
        <v>11</v>
      </c>
      <c r="DT85" s="218">
        <f t="shared" si="34"/>
        <v>0</v>
      </c>
      <c r="DU85" s="218">
        <f t="shared" si="34"/>
        <v>1.8696487801852442</v>
      </c>
      <c r="DV85" s="218">
        <f t="shared" si="34"/>
        <v>6.033525762148372</v>
      </c>
      <c r="DW85" s="218">
        <f t="shared" si="34"/>
        <v>12.434511566167153</v>
      </c>
      <c r="DX85" s="384">
        <f t="shared" si="54"/>
        <v>0.3888888888888889</v>
      </c>
      <c r="DY85" s="384">
        <f t="shared" si="54"/>
        <v>0.26984126984126983</v>
      </c>
      <c r="DZ85" s="384">
        <f t="shared" si="54"/>
        <v>0.25862068965517243</v>
      </c>
      <c r="EA85" s="384">
        <f t="shared" si="54"/>
        <v>0.26666666666666666</v>
      </c>
      <c r="EB85" s="385">
        <f t="shared" si="54"/>
        <v>0.40298507462686567</v>
      </c>
      <c r="EC85" s="385">
        <f t="shared" si="54"/>
        <v>0.40322580645161288</v>
      </c>
      <c r="ED85" s="385">
        <f t="shared" si="54"/>
        <v>0.38750000000000001</v>
      </c>
      <c r="EE85" s="385">
        <f t="shared" si="52"/>
        <v>0.4</v>
      </c>
      <c r="EG85" s="222">
        <v>2</v>
      </c>
      <c r="EH85" s="222">
        <v>1</v>
      </c>
      <c r="EI85" s="222">
        <v>2</v>
      </c>
      <c r="EJ85" s="222">
        <v>1</v>
      </c>
      <c r="EK85" s="222">
        <v>1</v>
      </c>
      <c r="EL85" s="222">
        <v>82</v>
      </c>
      <c r="EM85" s="222">
        <v>74</v>
      </c>
      <c r="EN85" s="386">
        <f t="shared" si="40"/>
        <v>0.5</v>
      </c>
      <c r="EO85" s="222">
        <f t="shared" si="41"/>
        <v>50</v>
      </c>
      <c r="EP85" s="386">
        <f t="shared" si="42"/>
        <v>0.5</v>
      </c>
      <c r="EQ85" s="222">
        <f t="shared" si="43"/>
        <v>12195.121951219513</v>
      </c>
      <c r="ER85" s="222">
        <f t="shared" si="44"/>
        <v>1126.1261261261261</v>
      </c>
      <c r="ES85" s="292"/>
      <c r="ET85" s="218">
        <v>3</v>
      </c>
      <c r="EU85" s="218">
        <v>1</v>
      </c>
      <c r="EV85" s="218">
        <v>2</v>
      </c>
      <c r="EW85" s="218">
        <v>1</v>
      </c>
      <c r="EX85" s="218">
        <v>16</v>
      </c>
      <c r="EY85" s="218">
        <v>57</v>
      </c>
      <c r="EZ85" s="218">
        <v>55</v>
      </c>
      <c r="FA85" s="387">
        <f t="shared" si="47"/>
        <v>0.33333333333333331</v>
      </c>
      <c r="FB85" s="221">
        <f t="shared" si="48"/>
        <v>50</v>
      </c>
      <c r="FC85" s="387">
        <f t="shared" si="49"/>
        <v>5.333333333333333</v>
      </c>
      <c r="FD85" s="218">
        <f t="shared" si="50"/>
        <v>280701.75438596489</v>
      </c>
      <c r="FE85" s="218">
        <f t="shared" si="51"/>
        <v>1515.151515151515</v>
      </c>
      <c r="FF85" s="218">
        <v>11</v>
      </c>
      <c r="FG85" s="221">
        <f t="shared" si="45"/>
        <v>9.0909090909090917</v>
      </c>
      <c r="FH85" s="218">
        <v>1</v>
      </c>
      <c r="FI85" s="218">
        <v>11</v>
      </c>
      <c r="FJ85" s="218">
        <v>0</v>
      </c>
      <c r="FK85" s="218">
        <f t="shared" si="36"/>
        <v>10</v>
      </c>
      <c r="FL85" s="218">
        <v>1</v>
      </c>
      <c r="FM85" s="218">
        <f t="shared" si="37"/>
        <v>9</v>
      </c>
      <c r="FZ85" s="229"/>
      <c r="GA85" s="229"/>
      <c r="GB85" s="229"/>
      <c r="GC85" s="229"/>
      <c r="GD85" s="229"/>
    </row>
    <row r="86" spans="1:186" s="368" customFormat="1">
      <c r="A86" s="285" t="s">
        <v>83</v>
      </c>
      <c r="B86" s="291" t="s">
        <v>84</v>
      </c>
      <c r="C86" s="285" t="s">
        <v>85</v>
      </c>
      <c r="D86" s="382" t="s">
        <v>3123</v>
      </c>
      <c r="E86" s="291" t="s">
        <v>86</v>
      </c>
      <c r="F86" s="382">
        <v>83</v>
      </c>
      <c r="G86" s="381" t="s">
        <v>272</v>
      </c>
      <c r="H86" s="381" t="s">
        <v>273</v>
      </c>
      <c r="I86" s="382" t="s">
        <v>238</v>
      </c>
      <c r="J86" s="388" t="s">
        <v>239</v>
      </c>
      <c r="K86" s="382" t="s">
        <v>113</v>
      </c>
      <c r="L86" s="381" t="s">
        <v>163</v>
      </c>
      <c r="M86" s="381" t="s">
        <v>3124</v>
      </c>
      <c r="N86" s="372">
        <v>1</v>
      </c>
      <c r="O86" s="373">
        <v>12</v>
      </c>
      <c r="P86" s="373">
        <v>47</v>
      </c>
      <c r="Q86" s="373">
        <v>44</v>
      </c>
      <c r="R86" s="373">
        <v>55</v>
      </c>
      <c r="S86" s="374">
        <v>50</v>
      </c>
      <c r="T86" s="374">
        <v>47</v>
      </c>
      <c r="U86" s="374">
        <v>59</v>
      </c>
      <c r="V86" s="374">
        <v>64</v>
      </c>
      <c r="W86" s="373">
        <v>6</v>
      </c>
      <c r="X86" s="373">
        <v>14</v>
      </c>
      <c r="Y86" s="373">
        <v>13</v>
      </c>
      <c r="Z86" s="373">
        <v>17</v>
      </c>
      <c r="AA86" s="374">
        <v>23</v>
      </c>
      <c r="AB86" s="374">
        <v>21</v>
      </c>
      <c r="AC86" s="374">
        <v>26</v>
      </c>
      <c r="AD86" s="374">
        <v>29</v>
      </c>
      <c r="AE86" s="373">
        <v>0</v>
      </c>
      <c r="AF86" s="373">
        <v>1</v>
      </c>
      <c r="AG86" s="373">
        <v>0</v>
      </c>
      <c r="AH86" s="373">
        <v>1</v>
      </c>
      <c r="AI86" s="374">
        <v>1</v>
      </c>
      <c r="AJ86" s="374">
        <v>1</v>
      </c>
      <c r="AK86" s="374">
        <v>0</v>
      </c>
      <c r="AL86" s="374">
        <v>0</v>
      </c>
      <c r="AM86" s="222">
        <v>6</v>
      </c>
      <c r="AN86" s="222">
        <v>33</v>
      </c>
      <c r="AO86" s="222">
        <v>31</v>
      </c>
      <c r="AP86" s="222">
        <v>38</v>
      </c>
      <c r="AQ86" s="218">
        <v>28</v>
      </c>
      <c r="AR86" s="218">
        <v>26</v>
      </c>
      <c r="AS86" s="218">
        <v>32</v>
      </c>
      <c r="AT86" s="218">
        <v>35</v>
      </c>
      <c r="AU86" s="222">
        <v>3</v>
      </c>
      <c r="AV86" s="222">
        <v>17</v>
      </c>
      <c r="AW86" s="222">
        <v>15</v>
      </c>
      <c r="AX86" s="222">
        <v>18</v>
      </c>
      <c r="AY86" s="218">
        <v>14</v>
      </c>
      <c r="AZ86" s="218">
        <v>13</v>
      </c>
      <c r="BA86" s="218">
        <v>16</v>
      </c>
      <c r="BB86" s="218">
        <v>17</v>
      </c>
      <c r="BC86" s="222">
        <f t="shared" si="38"/>
        <v>3</v>
      </c>
      <c r="BD86" s="222">
        <f t="shared" si="38"/>
        <v>16</v>
      </c>
      <c r="BE86" s="222">
        <f t="shared" si="38"/>
        <v>16</v>
      </c>
      <c r="BF86" s="222">
        <f t="shared" si="32"/>
        <v>20</v>
      </c>
      <c r="BG86" s="218">
        <f t="shared" si="32"/>
        <v>14</v>
      </c>
      <c r="BH86" s="218">
        <f t="shared" si="32"/>
        <v>13</v>
      </c>
      <c r="BI86" s="218">
        <f t="shared" si="32"/>
        <v>16</v>
      </c>
      <c r="BJ86" s="218">
        <f t="shared" si="32"/>
        <v>18</v>
      </c>
      <c r="BK86" s="222">
        <f t="shared" si="55"/>
        <v>0</v>
      </c>
      <c r="BL86" s="222">
        <f t="shared" si="55"/>
        <v>0</v>
      </c>
      <c r="BM86" s="222">
        <f t="shared" si="55"/>
        <v>0</v>
      </c>
      <c r="BN86" s="222">
        <f t="shared" si="53"/>
        <v>0</v>
      </c>
      <c r="BO86" s="218">
        <f t="shared" si="53"/>
        <v>0</v>
      </c>
      <c r="BP86" s="218">
        <f t="shared" si="53"/>
        <v>0</v>
      </c>
      <c r="BQ86" s="218">
        <f t="shared" si="53"/>
        <v>0</v>
      </c>
      <c r="BR86" s="218">
        <f t="shared" si="30"/>
        <v>0</v>
      </c>
      <c r="BS86" s="222">
        <v>0</v>
      </c>
      <c r="BT86" s="222">
        <v>0</v>
      </c>
      <c r="BU86" s="222">
        <v>0</v>
      </c>
      <c r="BV86" s="222">
        <v>0</v>
      </c>
      <c r="BW86" s="218">
        <v>0</v>
      </c>
      <c r="BX86" s="218">
        <v>0</v>
      </c>
      <c r="BY86" s="218">
        <v>0</v>
      </c>
      <c r="BZ86" s="218">
        <v>0</v>
      </c>
      <c r="CA86" s="222">
        <v>0</v>
      </c>
      <c r="CB86" s="222">
        <f>IFERROR(VLOOKUP($G86,[12]ITEM!$B$2:$AC$939,26,0),0)</f>
        <v>0</v>
      </c>
      <c r="CC86" s="222">
        <f>IFERROR(VLOOKUP($G86,[12]ITEM!$B$2:$AC$939,27,0),0)</f>
        <v>0</v>
      </c>
      <c r="CD86" s="222">
        <f>IFERROR(VLOOKUP($G86,[12]ITEM!$B$2:$AC$939,28,0),0)</f>
        <v>0</v>
      </c>
      <c r="CE86" s="218">
        <v>0</v>
      </c>
      <c r="CF86" s="218">
        <v>0</v>
      </c>
      <c r="CG86" s="218">
        <v>0</v>
      </c>
      <c r="CH86" s="218">
        <v>0</v>
      </c>
      <c r="CI86" s="375"/>
      <c r="CJ86" s="222">
        <f t="shared" si="29"/>
        <v>3</v>
      </c>
      <c r="CK86" s="222">
        <f t="shared" si="29"/>
        <v>15</v>
      </c>
      <c r="CL86" s="222">
        <f t="shared" si="29"/>
        <v>13</v>
      </c>
      <c r="CM86" s="222">
        <f t="shared" si="29"/>
        <v>16</v>
      </c>
      <c r="CN86" s="218">
        <f t="shared" si="29"/>
        <v>14</v>
      </c>
      <c r="CO86" s="218">
        <f t="shared" si="46"/>
        <v>12.849960319322761</v>
      </c>
      <c r="CP86" s="218">
        <f t="shared" si="46"/>
        <v>15.325119667139219</v>
      </c>
      <c r="CQ86" s="218">
        <f t="shared" si="46"/>
        <v>15.554981776103073</v>
      </c>
      <c r="CR86" s="222">
        <v>1</v>
      </c>
      <c r="CS86" s="222">
        <v>5</v>
      </c>
      <c r="CT86" s="222">
        <v>4</v>
      </c>
      <c r="CU86" s="222">
        <v>6</v>
      </c>
      <c r="CV86" s="218">
        <f t="shared" si="39"/>
        <v>2</v>
      </c>
      <c r="CW86" s="218">
        <f>CV86*(1+('[13]GROWTH (YoY)'!AR86/100))</f>
        <v>1.8499603193227609</v>
      </c>
      <c r="CX86" s="218">
        <f>CW86*(1+('[13]GROWTH (YoY)'!AS86/100))</f>
        <v>2.3251196671392194</v>
      </c>
      <c r="CY86" s="218">
        <f>CX86*(1+('[13]GROWTH (YoY)'!AT86/100))</f>
        <v>2.554981776103074</v>
      </c>
      <c r="CZ86" s="222">
        <v>2</v>
      </c>
      <c r="DA86" s="222">
        <v>10</v>
      </c>
      <c r="DB86" s="222">
        <v>9</v>
      </c>
      <c r="DC86" s="222">
        <v>9</v>
      </c>
      <c r="DD86" s="218">
        <v>12</v>
      </c>
      <c r="DE86" s="218">
        <v>11</v>
      </c>
      <c r="DF86" s="218">
        <v>12</v>
      </c>
      <c r="DG86" s="218">
        <v>12</v>
      </c>
      <c r="DH86" s="222">
        <v>0</v>
      </c>
      <c r="DI86" s="222">
        <v>0</v>
      </c>
      <c r="DJ86" s="222">
        <v>0</v>
      </c>
      <c r="DK86" s="222">
        <v>1</v>
      </c>
      <c r="DL86" s="218">
        <v>0</v>
      </c>
      <c r="DM86" s="218">
        <v>0</v>
      </c>
      <c r="DN86" s="218">
        <v>1</v>
      </c>
      <c r="DO86" s="218">
        <v>1</v>
      </c>
      <c r="DP86" s="383">
        <f t="shared" si="35"/>
        <v>0</v>
      </c>
      <c r="DQ86" s="222">
        <f t="shared" si="34"/>
        <v>1</v>
      </c>
      <c r="DR86" s="222">
        <f t="shared" si="34"/>
        <v>3</v>
      </c>
      <c r="DS86" s="222">
        <f t="shared" si="34"/>
        <v>4</v>
      </c>
      <c r="DT86" s="218">
        <f t="shared" si="34"/>
        <v>0</v>
      </c>
      <c r="DU86" s="218">
        <f t="shared" si="34"/>
        <v>0.15003968067723861</v>
      </c>
      <c r="DV86" s="218">
        <f t="shared" si="34"/>
        <v>0.67488033286078064</v>
      </c>
      <c r="DW86" s="218">
        <f t="shared" si="34"/>
        <v>2.4450182238969269</v>
      </c>
      <c r="DX86" s="384">
        <f t="shared" si="54"/>
        <v>0.5</v>
      </c>
      <c r="DY86" s="384">
        <f t="shared" si="54"/>
        <v>0.2978723404255319</v>
      </c>
      <c r="DZ86" s="384">
        <f t="shared" si="54"/>
        <v>0.29545454545454547</v>
      </c>
      <c r="EA86" s="384">
        <f t="shared" si="54"/>
        <v>0.30909090909090908</v>
      </c>
      <c r="EB86" s="385">
        <f t="shared" si="54"/>
        <v>0.46</v>
      </c>
      <c r="EC86" s="385">
        <f t="shared" si="54"/>
        <v>0.44680851063829785</v>
      </c>
      <c r="ED86" s="385">
        <f t="shared" si="54"/>
        <v>0.44067796610169491</v>
      </c>
      <c r="EE86" s="385">
        <f t="shared" si="52"/>
        <v>0.453125</v>
      </c>
      <c r="EG86" s="222">
        <v>14</v>
      </c>
      <c r="EH86" s="222">
        <v>9</v>
      </c>
      <c r="EI86" s="222">
        <v>4</v>
      </c>
      <c r="EJ86" s="222">
        <v>3</v>
      </c>
      <c r="EK86" s="222">
        <v>12</v>
      </c>
      <c r="EL86" s="222">
        <v>368</v>
      </c>
      <c r="EM86" s="222">
        <v>295</v>
      </c>
      <c r="EN86" s="386">
        <f t="shared" si="40"/>
        <v>0.6428571428571429</v>
      </c>
      <c r="EO86" s="222">
        <f t="shared" si="41"/>
        <v>75</v>
      </c>
      <c r="EP86" s="386">
        <f t="shared" si="42"/>
        <v>0.8571428571428571</v>
      </c>
      <c r="EQ86" s="222">
        <f t="shared" si="43"/>
        <v>32608.695652173912</v>
      </c>
      <c r="ER86" s="222">
        <f t="shared" si="44"/>
        <v>847.45762711864415</v>
      </c>
      <c r="ES86" s="292"/>
      <c r="ET86" s="218">
        <v>6</v>
      </c>
      <c r="EU86" s="218">
        <v>4</v>
      </c>
      <c r="EV86" s="218">
        <v>2</v>
      </c>
      <c r="EW86" s="218">
        <v>2</v>
      </c>
      <c r="EX86" s="218">
        <v>9</v>
      </c>
      <c r="EY86" s="218">
        <v>121</v>
      </c>
      <c r="EZ86" s="218">
        <v>103</v>
      </c>
      <c r="FA86" s="387">
        <f t="shared" si="47"/>
        <v>0.66666666666666663</v>
      </c>
      <c r="FB86" s="221">
        <f t="shared" si="48"/>
        <v>100</v>
      </c>
      <c r="FC86" s="387">
        <f t="shared" si="49"/>
        <v>1.5</v>
      </c>
      <c r="FD86" s="218">
        <f t="shared" si="50"/>
        <v>74380.165289256198</v>
      </c>
      <c r="FE86" s="218">
        <f t="shared" si="51"/>
        <v>1618.1229773462783</v>
      </c>
      <c r="FF86" s="218">
        <v>467</v>
      </c>
      <c r="FG86" s="221">
        <f t="shared" si="45"/>
        <v>51.391862955032117</v>
      </c>
      <c r="FH86" s="218">
        <v>240</v>
      </c>
      <c r="FI86" s="218">
        <v>467</v>
      </c>
      <c r="FJ86" s="218">
        <v>0</v>
      </c>
      <c r="FK86" s="218">
        <f t="shared" si="36"/>
        <v>227</v>
      </c>
      <c r="FL86" s="218">
        <v>29</v>
      </c>
      <c r="FM86" s="218">
        <f t="shared" si="37"/>
        <v>198</v>
      </c>
      <c r="FZ86" s="229"/>
      <c r="GA86" s="229"/>
      <c r="GB86" s="229"/>
      <c r="GC86" s="229"/>
      <c r="GD86" s="229"/>
    </row>
    <row r="87" spans="1:186" s="368" customFormat="1">
      <c r="A87" s="285" t="s">
        <v>83</v>
      </c>
      <c r="B87" s="291" t="s">
        <v>84</v>
      </c>
      <c r="C87" s="285" t="s">
        <v>85</v>
      </c>
      <c r="D87" s="382" t="s">
        <v>3123</v>
      </c>
      <c r="E87" s="291" t="s">
        <v>86</v>
      </c>
      <c r="F87" s="382">
        <v>84</v>
      </c>
      <c r="G87" s="381" t="s">
        <v>274</v>
      </c>
      <c r="H87" s="381" t="s">
        <v>275</v>
      </c>
      <c r="I87" s="382" t="s">
        <v>276</v>
      </c>
      <c r="J87" s="381" t="s">
        <v>277</v>
      </c>
      <c r="K87" s="382" t="s">
        <v>113</v>
      </c>
      <c r="L87" s="381" t="s">
        <v>163</v>
      </c>
      <c r="M87" s="381" t="s">
        <v>3124</v>
      </c>
      <c r="N87" s="372">
        <v>1</v>
      </c>
      <c r="O87" s="373">
        <v>126</v>
      </c>
      <c r="P87" s="373">
        <v>0</v>
      </c>
      <c r="Q87" s="373">
        <v>0</v>
      </c>
      <c r="R87" s="373">
        <v>0</v>
      </c>
      <c r="S87" s="374">
        <v>0</v>
      </c>
      <c r="T87" s="374">
        <v>0</v>
      </c>
      <c r="U87" s="374">
        <v>0</v>
      </c>
      <c r="V87" s="374">
        <v>0</v>
      </c>
      <c r="W87" s="373">
        <v>53</v>
      </c>
      <c r="X87" s="373">
        <v>0</v>
      </c>
      <c r="Y87" s="373">
        <v>0</v>
      </c>
      <c r="Z87" s="373">
        <v>0</v>
      </c>
      <c r="AA87" s="374">
        <v>0</v>
      </c>
      <c r="AB87" s="374">
        <v>0</v>
      </c>
      <c r="AC87" s="374">
        <v>0</v>
      </c>
      <c r="AD87" s="374">
        <v>0</v>
      </c>
      <c r="AE87" s="373">
        <v>1</v>
      </c>
      <c r="AF87" s="373">
        <v>0</v>
      </c>
      <c r="AG87" s="373">
        <v>0</v>
      </c>
      <c r="AH87" s="373">
        <v>0</v>
      </c>
      <c r="AI87" s="374">
        <v>0</v>
      </c>
      <c r="AJ87" s="374">
        <v>0</v>
      </c>
      <c r="AK87" s="374">
        <v>0</v>
      </c>
      <c r="AL87" s="374">
        <v>0</v>
      </c>
      <c r="AM87" s="222">
        <v>73</v>
      </c>
      <c r="AN87" s="222">
        <v>0</v>
      </c>
      <c r="AO87" s="222">
        <v>0</v>
      </c>
      <c r="AP87" s="222">
        <v>0</v>
      </c>
      <c r="AQ87" s="218">
        <v>0</v>
      </c>
      <c r="AR87" s="218">
        <v>0</v>
      </c>
      <c r="AS87" s="218">
        <v>0</v>
      </c>
      <c r="AT87" s="218">
        <v>0</v>
      </c>
      <c r="AU87" s="222">
        <v>9</v>
      </c>
      <c r="AV87" s="222">
        <v>0</v>
      </c>
      <c r="AW87" s="222">
        <v>0</v>
      </c>
      <c r="AX87" s="222">
        <v>0</v>
      </c>
      <c r="AY87" s="218">
        <v>0</v>
      </c>
      <c r="AZ87" s="218">
        <v>0</v>
      </c>
      <c r="BA87" s="218">
        <v>0</v>
      </c>
      <c r="BB87" s="218"/>
      <c r="BC87" s="222">
        <f t="shared" si="38"/>
        <v>64</v>
      </c>
      <c r="BD87" s="222">
        <f t="shared" si="38"/>
        <v>0</v>
      </c>
      <c r="BE87" s="222">
        <f t="shared" si="38"/>
        <v>0</v>
      </c>
      <c r="BF87" s="222">
        <f t="shared" si="32"/>
        <v>0</v>
      </c>
      <c r="BG87" s="218">
        <f t="shared" si="32"/>
        <v>0</v>
      </c>
      <c r="BH87" s="218">
        <f t="shared" si="32"/>
        <v>0</v>
      </c>
      <c r="BI87" s="218">
        <f t="shared" si="32"/>
        <v>0</v>
      </c>
      <c r="BJ87" s="218">
        <f t="shared" si="32"/>
        <v>0</v>
      </c>
      <c r="BK87" s="222">
        <f t="shared" si="55"/>
        <v>0</v>
      </c>
      <c r="BL87" s="222">
        <f t="shared" si="55"/>
        <v>0</v>
      </c>
      <c r="BM87" s="222">
        <f t="shared" si="55"/>
        <v>0</v>
      </c>
      <c r="BN87" s="222">
        <f t="shared" si="53"/>
        <v>0</v>
      </c>
      <c r="BO87" s="218">
        <f t="shared" si="53"/>
        <v>0</v>
      </c>
      <c r="BP87" s="218">
        <f t="shared" si="53"/>
        <v>0</v>
      </c>
      <c r="BQ87" s="218">
        <f t="shared" si="53"/>
        <v>0</v>
      </c>
      <c r="BR87" s="218">
        <f t="shared" si="30"/>
        <v>0</v>
      </c>
      <c r="BS87" s="222">
        <v>1</v>
      </c>
      <c r="BT87" s="222">
        <v>0</v>
      </c>
      <c r="BU87" s="222">
        <v>0</v>
      </c>
      <c r="BV87" s="222">
        <v>0</v>
      </c>
      <c r="BW87" s="218">
        <v>0</v>
      </c>
      <c r="BX87" s="218">
        <v>0</v>
      </c>
      <c r="BY87" s="218">
        <v>0</v>
      </c>
      <c r="BZ87" s="218">
        <v>0</v>
      </c>
      <c r="CA87" s="222">
        <v>1</v>
      </c>
      <c r="CB87" s="222">
        <f>IFERROR(VLOOKUP($G87,[12]ITEM!$B$2:$AC$939,26,0),0)</f>
        <v>0</v>
      </c>
      <c r="CC87" s="222">
        <f>IFERROR(VLOOKUP($G87,[12]ITEM!$B$2:$AC$939,27,0),0)</f>
        <v>0</v>
      </c>
      <c r="CD87" s="222">
        <f>IFERROR(VLOOKUP($G87,[12]ITEM!$B$2:$AC$939,28,0),0)</f>
        <v>0</v>
      </c>
      <c r="CE87" s="218">
        <v>0</v>
      </c>
      <c r="CF87" s="218">
        <v>0</v>
      </c>
      <c r="CG87" s="218">
        <v>0</v>
      </c>
      <c r="CH87" s="218">
        <v>0</v>
      </c>
      <c r="CI87" s="375"/>
      <c r="CJ87" s="222">
        <f t="shared" si="29"/>
        <v>65</v>
      </c>
      <c r="CK87" s="222">
        <f t="shared" si="29"/>
        <v>0</v>
      </c>
      <c r="CL87" s="222">
        <f t="shared" si="29"/>
        <v>0</v>
      </c>
      <c r="CM87" s="222">
        <f t="shared" si="29"/>
        <v>0</v>
      </c>
      <c r="CN87" s="218">
        <f t="shared" si="29"/>
        <v>0</v>
      </c>
      <c r="CO87" s="218">
        <f t="shared" si="46"/>
        <v>0</v>
      </c>
      <c r="CP87" s="218">
        <f t="shared" si="46"/>
        <v>0</v>
      </c>
      <c r="CQ87" s="218">
        <f t="shared" si="46"/>
        <v>0</v>
      </c>
      <c r="CR87" s="222">
        <v>60</v>
      </c>
      <c r="CS87" s="222"/>
      <c r="CT87" s="222"/>
      <c r="CU87" s="222"/>
      <c r="CV87" s="218">
        <f t="shared" si="39"/>
        <v>0</v>
      </c>
      <c r="CW87" s="218">
        <f>CV87*(1+('[13]GROWTH (YoY)'!AR87/100))</f>
        <v>0</v>
      </c>
      <c r="CX87" s="218">
        <f>CW87*(1+('[13]GROWTH (YoY)'!AS87/100))</f>
        <v>0</v>
      </c>
      <c r="CY87" s="218">
        <f>CX87*(1+('[13]GROWTH (YoY)'!AT87/100))</f>
        <v>0</v>
      </c>
      <c r="CZ87" s="222">
        <v>5</v>
      </c>
      <c r="DA87" s="222">
        <v>0</v>
      </c>
      <c r="DB87" s="222">
        <v>0</v>
      </c>
      <c r="DC87" s="222">
        <v>0</v>
      </c>
      <c r="DD87" s="218">
        <v>0</v>
      </c>
      <c r="DE87" s="218">
        <v>0</v>
      </c>
      <c r="DF87" s="218">
        <v>0</v>
      </c>
      <c r="DG87" s="218">
        <v>0</v>
      </c>
      <c r="DH87" s="222">
        <v>0</v>
      </c>
      <c r="DI87" s="222">
        <v>0</v>
      </c>
      <c r="DJ87" s="222">
        <v>0</v>
      </c>
      <c r="DK87" s="222">
        <v>0</v>
      </c>
      <c r="DL87" s="218">
        <v>0</v>
      </c>
      <c r="DM87" s="218">
        <v>0</v>
      </c>
      <c r="DN87" s="218">
        <v>0</v>
      </c>
      <c r="DO87" s="218">
        <v>0</v>
      </c>
      <c r="DP87" s="383">
        <f t="shared" si="35"/>
        <v>-1</v>
      </c>
      <c r="DQ87" s="222">
        <f t="shared" si="34"/>
        <v>0</v>
      </c>
      <c r="DR87" s="222">
        <f t="shared" si="34"/>
        <v>0</v>
      </c>
      <c r="DS87" s="222">
        <f t="shared" si="34"/>
        <v>0</v>
      </c>
      <c r="DT87" s="218">
        <f t="shared" ref="DS87:DW138" si="56">BG87-CN87</f>
        <v>0</v>
      </c>
      <c r="DU87" s="218">
        <f t="shared" si="56"/>
        <v>0</v>
      </c>
      <c r="DV87" s="218">
        <f t="shared" si="56"/>
        <v>0</v>
      </c>
      <c r="DW87" s="218">
        <f t="shared" si="56"/>
        <v>0</v>
      </c>
      <c r="DX87" s="384">
        <f t="shared" si="54"/>
        <v>0.42063492063492064</v>
      </c>
      <c r="DY87" s="384">
        <f t="shared" si="54"/>
        <v>0</v>
      </c>
      <c r="DZ87" s="384">
        <f t="shared" si="54"/>
        <v>0</v>
      </c>
      <c r="EA87" s="384">
        <f t="shared" si="54"/>
        <v>0</v>
      </c>
      <c r="EB87" s="385">
        <f t="shared" si="54"/>
        <v>0</v>
      </c>
      <c r="EC87" s="385">
        <f t="shared" si="54"/>
        <v>0</v>
      </c>
      <c r="ED87" s="385">
        <f t="shared" si="54"/>
        <v>0</v>
      </c>
      <c r="EE87" s="385">
        <f t="shared" si="52"/>
        <v>0</v>
      </c>
      <c r="EG87" s="222">
        <v>1</v>
      </c>
      <c r="EH87" s="222">
        <v>0</v>
      </c>
      <c r="EI87" s="222">
        <v>0</v>
      </c>
      <c r="EJ87" s="222">
        <v>0</v>
      </c>
      <c r="EK87" s="222">
        <v>2</v>
      </c>
      <c r="EL87" s="222">
        <v>49</v>
      </c>
      <c r="EM87" s="222">
        <v>24</v>
      </c>
      <c r="EN87" s="386">
        <f t="shared" si="40"/>
        <v>0</v>
      </c>
      <c r="EO87" s="222">
        <f t="shared" si="41"/>
        <v>0</v>
      </c>
      <c r="EP87" s="386">
        <f t="shared" si="42"/>
        <v>2</v>
      </c>
      <c r="EQ87" s="222">
        <f t="shared" si="43"/>
        <v>40816.326530612248</v>
      </c>
      <c r="ER87" s="222">
        <f t="shared" si="44"/>
        <v>0</v>
      </c>
      <c r="ES87" s="292"/>
      <c r="ET87" s="218">
        <v>0</v>
      </c>
      <c r="EU87" s="218">
        <v>0</v>
      </c>
      <c r="EV87" s="218">
        <v>0</v>
      </c>
      <c r="EW87" s="218">
        <v>0</v>
      </c>
      <c r="EX87" s="218">
        <v>0</v>
      </c>
      <c r="EY87" s="218">
        <v>0</v>
      </c>
      <c r="EZ87" s="218">
        <v>0</v>
      </c>
      <c r="FA87" s="387">
        <f t="shared" si="47"/>
        <v>0</v>
      </c>
      <c r="FB87" s="221">
        <f t="shared" si="48"/>
        <v>0</v>
      </c>
      <c r="FC87" s="387">
        <f t="shared" si="49"/>
        <v>0</v>
      </c>
      <c r="FD87" s="218">
        <f t="shared" si="50"/>
        <v>0</v>
      </c>
      <c r="FE87" s="218">
        <f t="shared" si="51"/>
        <v>0</v>
      </c>
      <c r="FF87" s="218">
        <v>0</v>
      </c>
      <c r="FG87" s="221">
        <f t="shared" si="45"/>
        <v>0</v>
      </c>
      <c r="FH87" s="218">
        <v>0</v>
      </c>
      <c r="FI87" s="218">
        <v>0</v>
      </c>
      <c r="FJ87" s="218">
        <v>0</v>
      </c>
      <c r="FK87" s="218">
        <f t="shared" si="36"/>
        <v>0</v>
      </c>
      <c r="FL87" s="218">
        <v>0</v>
      </c>
      <c r="FM87" s="218">
        <f t="shared" si="37"/>
        <v>0</v>
      </c>
      <c r="FZ87" s="229"/>
      <c r="GA87" s="229"/>
      <c r="GB87" s="229"/>
      <c r="GC87" s="229"/>
      <c r="GD87" s="229"/>
    </row>
    <row r="88" spans="1:186" s="368" customFormat="1">
      <c r="A88" s="285" t="s">
        <v>83</v>
      </c>
      <c r="B88" s="291" t="s">
        <v>84</v>
      </c>
      <c r="C88" s="285" t="s">
        <v>85</v>
      </c>
      <c r="D88" s="382" t="s">
        <v>3123</v>
      </c>
      <c r="E88" s="291" t="s">
        <v>86</v>
      </c>
      <c r="F88" s="382">
        <v>85</v>
      </c>
      <c r="G88" s="381" t="s">
        <v>278</v>
      </c>
      <c r="H88" s="381" t="s">
        <v>279</v>
      </c>
      <c r="I88" s="382" t="s">
        <v>276</v>
      </c>
      <c r="J88" s="381" t="s">
        <v>277</v>
      </c>
      <c r="K88" s="382" t="s">
        <v>113</v>
      </c>
      <c r="L88" s="381" t="s">
        <v>163</v>
      </c>
      <c r="M88" s="381" t="s">
        <v>3124</v>
      </c>
      <c r="N88" s="372">
        <v>1</v>
      </c>
      <c r="O88" s="373">
        <v>0</v>
      </c>
      <c r="P88" s="373">
        <v>1</v>
      </c>
      <c r="Q88" s="373">
        <v>1</v>
      </c>
      <c r="R88" s="373">
        <v>1</v>
      </c>
      <c r="S88" s="374">
        <v>0</v>
      </c>
      <c r="T88" s="374">
        <v>0</v>
      </c>
      <c r="U88" s="374">
        <v>1</v>
      </c>
      <c r="V88" s="374">
        <v>1</v>
      </c>
      <c r="W88" s="373">
        <v>0</v>
      </c>
      <c r="X88" s="373">
        <v>0</v>
      </c>
      <c r="Y88" s="373">
        <v>0</v>
      </c>
      <c r="Z88" s="373">
        <v>0</v>
      </c>
      <c r="AA88" s="374">
        <v>0</v>
      </c>
      <c r="AB88" s="374">
        <v>0</v>
      </c>
      <c r="AC88" s="374">
        <v>0</v>
      </c>
      <c r="AD88" s="374">
        <v>0</v>
      </c>
      <c r="AE88" s="373">
        <v>0</v>
      </c>
      <c r="AF88" s="373">
        <v>0</v>
      </c>
      <c r="AG88" s="373">
        <v>0</v>
      </c>
      <c r="AH88" s="373">
        <v>0</v>
      </c>
      <c r="AI88" s="374">
        <v>0</v>
      </c>
      <c r="AJ88" s="374">
        <v>0</v>
      </c>
      <c r="AK88" s="374">
        <v>0</v>
      </c>
      <c r="AL88" s="374">
        <v>0</v>
      </c>
      <c r="AM88" s="222">
        <v>0</v>
      </c>
      <c r="AN88" s="222">
        <v>0</v>
      </c>
      <c r="AO88" s="222">
        <v>0</v>
      </c>
      <c r="AP88" s="222">
        <v>0</v>
      </c>
      <c r="AQ88" s="218">
        <v>0</v>
      </c>
      <c r="AR88" s="218">
        <v>0</v>
      </c>
      <c r="AS88" s="218">
        <v>0</v>
      </c>
      <c r="AT88" s="218">
        <v>0</v>
      </c>
      <c r="AU88" s="222">
        <v>0</v>
      </c>
      <c r="AV88" s="222">
        <v>0</v>
      </c>
      <c r="AW88" s="222">
        <v>0</v>
      </c>
      <c r="AX88" s="222">
        <v>0</v>
      </c>
      <c r="AY88" s="218">
        <v>0</v>
      </c>
      <c r="AZ88" s="218">
        <v>0</v>
      </c>
      <c r="BA88" s="218">
        <v>0</v>
      </c>
      <c r="BB88" s="218">
        <v>0</v>
      </c>
      <c r="BC88" s="222">
        <f t="shared" si="38"/>
        <v>0</v>
      </c>
      <c r="BD88" s="222">
        <f t="shared" si="38"/>
        <v>-1</v>
      </c>
      <c r="BE88" s="222">
        <f t="shared" si="38"/>
        <v>-2</v>
      </c>
      <c r="BF88" s="222">
        <f t="shared" si="32"/>
        <v>-4</v>
      </c>
      <c r="BG88" s="218">
        <f t="shared" si="32"/>
        <v>0</v>
      </c>
      <c r="BH88" s="218">
        <f t="shared" si="32"/>
        <v>0</v>
      </c>
      <c r="BI88" s="218">
        <f t="shared" si="32"/>
        <v>0</v>
      </c>
      <c r="BJ88" s="218">
        <f t="shared" si="32"/>
        <v>0</v>
      </c>
      <c r="BK88" s="222">
        <f t="shared" si="55"/>
        <v>0</v>
      </c>
      <c r="BL88" s="222">
        <f t="shared" si="55"/>
        <v>1</v>
      </c>
      <c r="BM88" s="222">
        <f t="shared" si="55"/>
        <v>2</v>
      </c>
      <c r="BN88" s="222">
        <f t="shared" si="53"/>
        <v>4</v>
      </c>
      <c r="BO88" s="218">
        <f t="shared" si="53"/>
        <v>0</v>
      </c>
      <c r="BP88" s="218">
        <f t="shared" si="53"/>
        <v>0</v>
      </c>
      <c r="BQ88" s="218">
        <f t="shared" si="53"/>
        <v>0</v>
      </c>
      <c r="BR88" s="218">
        <f t="shared" si="30"/>
        <v>0</v>
      </c>
      <c r="BS88" s="222">
        <v>0</v>
      </c>
      <c r="BT88" s="222">
        <v>1</v>
      </c>
      <c r="BU88" s="222">
        <v>2</v>
      </c>
      <c r="BV88" s="222">
        <v>4</v>
      </c>
      <c r="BW88" s="218">
        <v>0</v>
      </c>
      <c r="BX88" s="218">
        <v>0</v>
      </c>
      <c r="BY88" s="218">
        <v>0</v>
      </c>
      <c r="BZ88" s="218">
        <v>0</v>
      </c>
      <c r="CA88" s="222">
        <v>0</v>
      </c>
      <c r="CB88" s="222">
        <f>IFERROR(VLOOKUP($G88,[12]ITEM!$B$2:$AC$939,26,0),0)</f>
        <v>0</v>
      </c>
      <c r="CC88" s="222">
        <f>IFERROR(VLOOKUP($G88,[12]ITEM!$B$2:$AC$939,27,0),0)</f>
        <v>0</v>
      </c>
      <c r="CD88" s="222">
        <f>IFERROR(VLOOKUP($G88,[12]ITEM!$B$2:$AC$939,28,0),0)</f>
        <v>0</v>
      </c>
      <c r="CE88" s="218">
        <v>0</v>
      </c>
      <c r="CF88" s="218">
        <v>0</v>
      </c>
      <c r="CG88" s="218">
        <v>0</v>
      </c>
      <c r="CH88" s="218">
        <v>0</v>
      </c>
      <c r="CI88" s="375"/>
      <c r="CJ88" s="222">
        <f t="shared" si="29"/>
        <v>0</v>
      </c>
      <c r="CK88" s="222">
        <f t="shared" si="29"/>
        <v>0</v>
      </c>
      <c r="CL88" s="222">
        <f t="shared" si="29"/>
        <v>0</v>
      </c>
      <c r="CM88" s="222">
        <f t="shared" si="29"/>
        <v>0</v>
      </c>
      <c r="CN88" s="218">
        <f t="shared" si="29"/>
        <v>0</v>
      </c>
      <c r="CO88" s="218">
        <f t="shared" si="46"/>
        <v>0</v>
      </c>
      <c r="CP88" s="218">
        <f t="shared" si="46"/>
        <v>0</v>
      </c>
      <c r="CQ88" s="218">
        <f t="shared" si="46"/>
        <v>0</v>
      </c>
      <c r="CR88" s="222">
        <v>0</v>
      </c>
      <c r="CS88" s="222">
        <v>0</v>
      </c>
      <c r="CT88" s="222">
        <v>0</v>
      </c>
      <c r="CU88" s="222">
        <v>0</v>
      </c>
      <c r="CV88" s="218">
        <f t="shared" si="39"/>
        <v>0</v>
      </c>
      <c r="CW88" s="218">
        <f>CV88*(1+('[13]GROWTH (YoY)'!AR88/100))</f>
        <v>0</v>
      </c>
      <c r="CX88" s="218">
        <f>CW88*(1+('[13]GROWTH (YoY)'!AS88/100))</f>
        <v>0</v>
      </c>
      <c r="CY88" s="218">
        <f>CX88*(1+('[13]GROWTH (YoY)'!AT88/100))</f>
        <v>0</v>
      </c>
      <c r="CZ88" s="222">
        <v>0</v>
      </c>
      <c r="DA88" s="222">
        <v>0</v>
      </c>
      <c r="DB88" s="222">
        <v>0</v>
      </c>
      <c r="DC88" s="222">
        <v>0</v>
      </c>
      <c r="DD88" s="218">
        <v>0</v>
      </c>
      <c r="DE88" s="218">
        <v>0</v>
      </c>
      <c r="DF88" s="218">
        <v>0</v>
      </c>
      <c r="DG88" s="218">
        <v>0</v>
      </c>
      <c r="DH88" s="222">
        <v>0</v>
      </c>
      <c r="DI88" s="222">
        <v>0</v>
      </c>
      <c r="DJ88" s="222">
        <v>0</v>
      </c>
      <c r="DK88" s="222">
        <v>0</v>
      </c>
      <c r="DL88" s="218">
        <v>0</v>
      </c>
      <c r="DM88" s="218">
        <v>0</v>
      </c>
      <c r="DN88" s="218">
        <v>0</v>
      </c>
      <c r="DO88" s="218">
        <v>0</v>
      </c>
      <c r="DP88" s="383">
        <f t="shared" si="35"/>
        <v>0</v>
      </c>
      <c r="DQ88" s="222">
        <f t="shared" si="35"/>
        <v>-1</v>
      </c>
      <c r="DR88" s="222">
        <f t="shared" si="35"/>
        <v>-2</v>
      </c>
      <c r="DS88" s="222">
        <f t="shared" si="56"/>
        <v>-4</v>
      </c>
      <c r="DT88" s="218">
        <f t="shared" si="56"/>
        <v>0</v>
      </c>
      <c r="DU88" s="218">
        <f t="shared" si="56"/>
        <v>0</v>
      </c>
      <c r="DV88" s="218">
        <f t="shared" si="56"/>
        <v>0</v>
      </c>
      <c r="DW88" s="218">
        <f t="shared" si="56"/>
        <v>0</v>
      </c>
      <c r="DX88" s="384">
        <f t="shared" si="54"/>
        <v>0</v>
      </c>
      <c r="DY88" s="384">
        <f t="shared" si="54"/>
        <v>0</v>
      </c>
      <c r="DZ88" s="384">
        <f t="shared" si="54"/>
        <v>0</v>
      </c>
      <c r="EA88" s="384">
        <f t="shared" si="54"/>
        <v>0</v>
      </c>
      <c r="EB88" s="385">
        <f t="shared" si="54"/>
        <v>0</v>
      </c>
      <c r="EC88" s="385">
        <f t="shared" si="54"/>
        <v>0</v>
      </c>
      <c r="ED88" s="385">
        <f t="shared" si="54"/>
        <v>0</v>
      </c>
      <c r="EE88" s="385">
        <f t="shared" si="52"/>
        <v>0</v>
      </c>
      <c r="EG88" s="222">
        <v>1</v>
      </c>
      <c r="EH88" s="222">
        <v>1</v>
      </c>
      <c r="EI88" s="222">
        <v>1</v>
      </c>
      <c r="EJ88" s="222">
        <v>0</v>
      </c>
      <c r="EK88" s="222">
        <v>2</v>
      </c>
      <c r="EL88" s="222">
        <v>15</v>
      </c>
      <c r="EM88" s="222">
        <v>12</v>
      </c>
      <c r="EN88" s="386">
        <f t="shared" si="40"/>
        <v>1</v>
      </c>
      <c r="EO88" s="222">
        <f t="shared" si="41"/>
        <v>0</v>
      </c>
      <c r="EP88" s="386">
        <f t="shared" si="42"/>
        <v>2</v>
      </c>
      <c r="EQ88" s="222">
        <f t="shared" si="43"/>
        <v>133333.33333333334</v>
      </c>
      <c r="ER88" s="222">
        <f t="shared" si="44"/>
        <v>0</v>
      </c>
      <c r="ES88" s="292"/>
      <c r="ET88" s="218">
        <v>0</v>
      </c>
      <c r="EU88" s="218">
        <v>0</v>
      </c>
      <c r="EV88" s="218">
        <v>0</v>
      </c>
      <c r="EW88" s="218">
        <v>0</v>
      </c>
      <c r="EX88" s="218">
        <v>0</v>
      </c>
      <c r="EY88" s="218">
        <v>0</v>
      </c>
      <c r="EZ88" s="218">
        <v>0</v>
      </c>
      <c r="FA88" s="387">
        <f t="shared" si="47"/>
        <v>0</v>
      </c>
      <c r="FB88" s="221">
        <f t="shared" si="48"/>
        <v>0</v>
      </c>
      <c r="FC88" s="387">
        <f t="shared" si="49"/>
        <v>0</v>
      </c>
      <c r="FD88" s="218">
        <f t="shared" si="50"/>
        <v>0</v>
      </c>
      <c r="FE88" s="218">
        <f t="shared" si="51"/>
        <v>0</v>
      </c>
      <c r="FF88" s="218">
        <v>1</v>
      </c>
      <c r="FG88" s="221">
        <f t="shared" si="45"/>
        <v>0</v>
      </c>
      <c r="FH88" s="218">
        <v>0</v>
      </c>
      <c r="FI88" s="218">
        <v>1</v>
      </c>
      <c r="FJ88" s="218">
        <v>0</v>
      </c>
      <c r="FK88" s="218">
        <f t="shared" si="36"/>
        <v>1</v>
      </c>
      <c r="FL88" s="218">
        <v>0</v>
      </c>
      <c r="FM88" s="218">
        <f t="shared" si="37"/>
        <v>1</v>
      </c>
      <c r="FZ88" s="229"/>
      <c r="GA88" s="229"/>
      <c r="GB88" s="229"/>
      <c r="GC88" s="229"/>
      <c r="GD88" s="229"/>
    </row>
    <row r="89" spans="1:186" s="368" customFormat="1">
      <c r="A89" s="285" t="s">
        <v>83</v>
      </c>
      <c r="B89" s="291" t="s">
        <v>84</v>
      </c>
      <c r="C89" s="285" t="s">
        <v>85</v>
      </c>
      <c r="D89" s="382" t="s">
        <v>3123</v>
      </c>
      <c r="E89" s="291" t="s">
        <v>86</v>
      </c>
      <c r="F89" s="382">
        <v>86</v>
      </c>
      <c r="G89" s="381" t="s">
        <v>280</v>
      </c>
      <c r="H89" s="381" t="s">
        <v>281</v>
      </c>
      <c r="I89" s="382" t="s">
        <v>276</v>
      </c>
      <c r="J89" s="381" t="s">
        <v>277</v>
      </c>
      <c r="K89" s="382" t="s">
        <v>113</v>
      </c>
      <c r="L89" s="381" t="s">
        <v>163</v>
      </c>
      <c r="M89" s="381" t="s">
        <v>3124</v>
      </c>
      <c r="N89" s="372">
        <v>1</v>
      </c>
      <c r="O89" s="373">
        <v>522</v>
      </c>
      <c r="P89" s="373">
        <v>1254</v>
      </c>
      <c r="Q89" s="373">
        <v>1304</v>
      </c>
      <c r="R89" s="373">
        <v>1743</v>
      </c>
      <c r="S89" s="374">
        <v>1045</v>
      </c>
      <c r="T89" s="374">
        <v>1087</v>
      </c>
      <c r="U89" s="374">
        <v>1453</v>
      </c>
      <c r="V89" s="374">
        <v>1645</v>
      </c>
      <c r="W89" s="373">
        <v>267</v>
      </c>
      <c r="X89" s="373">
        <v>857</v>
      </c>
      <c r="Y89" s="373">
        <v>891</v>
      </c>
      <c r="Z89" s="373">
        <v>1191</v>
      </c>
      <c r="AA89" s="374">
        <v>568</v>
      </c>
      <c r="AB89" s="374">
        <v>591</v>
      </c>
      <c r="AC89" s="374">
        <v>789</v>
      </c>
      <c r="AD89" s="374">
        <v>894</v>
      </c>
      <c r="AE89" s="373">
        <v>5</v>
      </c>
      <c r="AF89" s="373">
        <v>5</v>
      </c>
      <c r="AG89" s="373">
        <v>5</v>
      </c>
      <c r="AH89" s="373">
        <v>6</v>
      </c>
      <c r="AI89" s="374">
        <v>15</v>
      </c>
      <c r="AJ89" s="374">
        <v>25</v>
      </c>
      <c r="AK89" s="374">
        <v>8</v>
      </c>
      <c r="AL89" s="374">
        <v>10</v>
      </c>
      <c r="AM89" s="222">
        <v>255</v>
      </c>
      <c r="AN89" s="222">
        <v>397</v>
      </c>
      <c r="AO89" s="222">
        <v>413</v>
      </c>
      <c r="AP89" s="222">
        <v>552</v>
      </c>
      <c r="AQ89" s="218">
        <v>477</v>
      </c>
      <c r="AR89" s="218">
        <v>496</v>
      </c>
      <c r="AS89" s="218">
        <v>663</v>
      </c>
      <c r="AT89" s="218">
        <v>751</v>
      </c>
      <c r="AU89" s="222">
        <v>35</v>
      </c>
      <c r="AV89" s="222">
        <v>58</v>
      </c>
      <c r="AW89" s="222">
        <v>60</v>
      </c>
      <c r="AX89" s="222">
        <v>80</v>
      </c>
      <c r="AY89" s="218">
        <v>70</v>
      </c>
      <c r="AZ89" s="218">
        <v>72</v>
      </c>
      <c r="BA89" s="218">
        <v>96</v>
      </c>
      <c r="BB89" s="218">
        <v>110</v>
      </c>
      <c r="BC89" s="222">
        <f t="shared" si="38"/>
        <v>221</v>
      </c>
      <c r="BD89" s="222">
        <f t="shared" si="38"/>
        <v>335</v>
      </c>
      <c r="BE89" s="222">
        <f t="shared" si="38"/>
        <v>346</v>
      </c>
      <c r="BF89" s="222">
        <f t="shared" si="32"/>
        <v>465</v>
      </c>
      <c r="BG89" s="218">
        <f t="shared" si="32"/>
        <v>257</v>
      </c>
      <c r="BH89" s="218">
        <f t="shared" si="32"/>
        <v>265</v>
      </c>
      <c r="BI89" s="218">
        <f t="shared" si="32"/>
        <v>398</v>
      </c>
      <c r="BJ89" s="218">
        <f t="shared" si="32"/>
        <v>463</v>
      </c>
      <c r="BK89" s="222">
        <f t="shared" si="55"/>
        <v>-1</v>
      </c>
      <c r="BL89" s="222">
        <f t="shared" si="55"/>
        <v>4</v>
      </c>
      <c r="BM89" s="222">
        <f t="shared" si="55"/>
        <v>7</v>
      </c>
      <c r="BN89" s="222">
        <f t="shared" si="53"/>
        <v>7</v>
      </c>
      <c r="BO89" s="218">
        <f t="shared" si="53"/>
        <v>150</v>
      </c>
      <c r="BP89" s="218">
        <f t="shared" si="53"/>
        <v>159</v>
      </c>
      <c r="BQ89" s="218">
        <f t="shared" si="53"/>
        <v>169</v>
      </c>
      <c r="BR89" s="218">
        <f t="shared" si="30"/>
        <v>178</v>
      </c>
      <c r="BS89" s="222">
        <v>1</v>
      </c>
      <c r="BT89" s="222">
        <v>4</v>
      </c>
      <c r="BU89" s="222">
        <v>7</v>
      </c>
      <c r="BV89" s="222">
        <v>7</v>
      </c>
      <c r="BW89" s="218">
        <v>150</v>
      </c>
      <c r="BX89" s="218">
        <v>159</v>
      </c>
      <c r="BY89" s="218">
        <v>169</v>
      </c>
      <c r="BZ89" s="218">
        <v>178</v>
      </c>
      <c r="CA89" s="222">
        <v>2</v>
      </c>
      <c r="CB89" s="222">
        <f>IFERROR(VLOOKUP($G89,[12]ITEM!$B$2:$AC$939,26,0),0)</f>
        <v>0</v>
      </c>
      <c r="CC89" s="222">
        <f>IFERROR(VLOOKUP($G89,[12]ITEM!$B$2:$AC$939,27,0),0)</f>
        <v>0</v>
      </c>
      <c r="CD89" s="222">
        <f>IFERROR(VLOOKUP($G89,[12]ITEM!$B$2:$AC$939,28,0),0)</f>
        <v>0</v>
      </c>
      <c r="CE89" s="218">
        <v>0</v>
      </c>
      <c r="CF89" s="218">
        <v>0</v>
      </c>
      <c r="CG89" s="218">
        <v>0</v>
      </c>
      <c r="CH89" s="218">
        <v>0</v>
      </c>
      <c r="CI89" s="375"/>
      <c r="CJ89" s="222">
        <f t="shared" si="29"/>
        <v>221</v>
      </c>
      <c r="CK89" s="222">
        <f t="shared" si="29"/>
        <v>326</v>
      </c>
      <c r="CL89" s="222">
        <f t="shared" si="29"/>
        <v>312</v>
      </c>
      <c r="CM89" s="222">
        <f t="shared" si="29"/>
        <v>382</v>
      </c>
      <c r="CN89" s="218">
        <f t="shared" si="29"/>
        <v>257</v>
      </c>
      <c r="CO89" s="218">
        <f t="shared" si="46"/>
        <v>241.03617286791948</v>
      </c>
      <c r="CP89" s="218">
        <f t="shared" si="46"/>
        <v>287.38531725178848</v>
      </c>
      <c r="CQ89" s="218">
        <f t="shared" si="46"/>
        <v>310.92125602957094</v>
      </c>
      <c r="CR89" s="222">
        <v>106</v>
      </c>
      <c r="CS89" s="222">
        <v>159</v>
      </c>
      <c r="CT89" s="222">
        <v>166</v>
      </c>
      <c r="CU89" s="222">
        <v>221</v>
      </c>
      <c r="CV89" s="218">
        <f t="shared" si="39"/>
        <v>101</v>
      </c>
      <c r="CW89" s="218">
        <f>CV89*(1+('[13]GROWTH (YoY)'!AR89/100))</f>
        <v>105.03617286791948</v>
      </c>
      <c r="CX89" s="218">
        <f>CW89*(1+('[13]GROWTH (YoY)'!AS89/100))</f>
        <v>140.38531725178848</v>
      </c>
      <c r="CY89" s="218">
        <f>CX89*(1+('[13]GROWTH (YoY)'!AT89/100))</f>
        <v>158.92125602957094</v>
      </c>
      <c r="CZ89" s="222">
        <v>113</v>
      </c>
      <c r="DA89" s="222">
        <v>164</v>
      </c>
      <c r="DB89" s="222">
        <v>143</v>
      </c>
      <c r="DC89" s="222">
        <v>157</v>
      </c>
      <c r="DD89" s="218">
        <v>153</v>
      </c>
      <c r="DE89" s="218">
        <v>133</v>
      </c>
      <c r="DF89" s="218">
        <v>144</v>
      </c>
      <c r="DG89" s="218">
        <v>149</v>
      </c>
      <c r="DH89" s="222">
        <v>2</v>
      </c>
      <c r="DI89" s="222">
        <v>3</v>
      </c>
      <c r="DJ89" s="222">
        <v>3</v>
      </c>
      <c r="DK89" s="222">
        <v>4</v>
      </c>
      <c r="DL89" s="218">
        <v>3</v>
      </c>
      <c r="DM89" s="218">
        <v>3</v>
      </c>
      <c r="DN89" s="218">
        <v>3</v>
      </c>
      <c r="DO89" s="218">
        <v>3</v>
      </c>
      <c r="DP89" s="383">
        <f t="shared" si="35"/>
        <v>0</v>
      </c>
      <c r="DQ89" s="222">
        <f t="shared" si="35"/>
        <v>9</v>
      </c>
      <c r="DR89" s="222">
        <f t="shared" si="35"/>
        <v>34</v>
      </c>
      <c r="DS89" s="222">
        <f t="shared" si="56"/>
        <v>83</v>
      </c>
      <c r="DT89" s="218">
        <f t="shared" si="56"/>
        <v>0</v>
      </c>
      <c r="DU89" s="218">
        <f t="shared" si="56"/>
        <v>23.963827132080525</v>
      </c>
      <c r="DV89" s="218">
        <f t="shared" si="56"/>
        <v>110.61468274821152</v>
      </c>
      <c r="DW89" s="218">
        <f t="shared" si="56"/>
        <v>152.07874397042906</v>
      </c>
      <c r="DX89" s="384">
        <f t="shared" si="54"/>
        <v>0.5114942528735632</v>
      </c>
      <c r="DY89" s="384">
        <f t="shared" si="54"/>
        <v>0.68341307814992025</v>
      </c>
      <c r="DZ89" s="384">
        <f t="shared" si="54"/>
        <v>0.68328220858895705</v>
      </c>
      <c r="EA89" s="384">
        <f t="shared" si="54"/>
        <v>0.68330464716006889</v>
      </c>
      <c r="EB89" s="385">
        <f t="shared" si="54"/>
        <v>0.54354066985645932</v>
      </c>
      <c r="EC89" s="385">
        <f t="shared" si="54"/>
        <v>0.54369825206991718</v>
      </c>
      <c r="ED89" s="385">
        <f t="shared" si="54"/>
        <v>0.54301445285615968</v>
      </c>
      <c r="EE89" s="385">
        <f t="shared" si="52"/>
        <v>0.54346504559270514</v>
      </c>
      <c r="EG89" s="222">
        <v>107</v>
      </c>
      <c r="EH89" s="222">
        <v>69</v>
      </c>
      <c r="EI89" s="222">
        <v>38</v>
      </c>
      <c r="EJ89" s="222">
        <v>22</v>
      </c>
      <c r="EK89" s="222">
        <v>70</v>
      </c>
      <c r="EL89" s="222">
        <v>1728</v>
      </c>
      <c r="EM89" s="222">
        <v>1607</v>
      </c>
      <c r="EN89" s="386">
        <f t="shared" si="40"/>
        <v>0.64485981308411211</v>
      </c>
      <c r="EO89" s="222">
        <f t="shared" si="41"/>
        <v>57.894736842105267</v>
      </c>
      <c r="EP89" s="386">
        <f t="shared" si="42"/>
        <v>0.65420560747663548</v>
      </c>
      <c r="EQ89" s="222">
        <f t="shared" si="43"/>
        <v>40509.259259259263</v>
      </c>
      <c r="ER89" s="222">
        <f t="shared" si="44"/>
        <v>1140.8421489317568</v>
      </c>
      <c r="ES89" s="292"/>
      <c r="ET89" s="218">
        <v>332</v>
      </c>
      <c r="EU89" s="218">
        <v>198</v>
      </c>
      <c r="EV89" s="218">
        <v>134</v>
      </c>
      <c r="EW89" s="218">
        <v>71</v>
      </c>
      <c r="EX89" s="218">
        <v>708</v>
      </c>
      <c r="EY89" s="218">
        <v>4233</v>
      </c>
      <c r="EZ89" s="218">
        <v>3970</v>
      </c>
      <c r="FA89" s="387">
        <f t="shared" si="47"/>
        <v>0.59638554216867468</v>
      </c>
      <c r="FB89" s="221">
        <f t="shared" si="48"/>
        <v>52.985074626865668</v>
      </c>
      <c r="FC89" s="387">
        <f t="shared" si="49"/>
        <v>2.1325301204819276</v>
      </c>
      <c r="FD89" s="218">
        <f t="shared" si="50"/>
        <v>167257.26435152374</v>
      </c>
      <c r="FE89" s="218">
        <f t="shared" si="51"/>
        <v>1490.3442485306466</v>
      </c>
      <c r="FF89" s="218">
        <v>446</v>
      </c>
      <c r="FG89" s="221">
        <f t="shared" si="45"/>
        <v>14.573991031390134</v>
      </c>
      <c r="FH89" s="218">
        <v>65</v>
      </c>
      <c r="FI89" s="218">
        <v>446</v>
      </c>
      <c r="FJ89" s="218">
        <v>1</v>
      </c>
      <c r="FK89" s="218">
        <f t="shared" si="36"/>
        <v>380</v>
      </c>
      <c r="FL89" s="218">
        <v>48</v>
      </c>
      <c r="FM89" s="218">
        <f t="shared" si="37"/>
        <v>332</v>
      </c>
      <c r="FZ89" s="229"/>
      <c r="GA89" s="229"/>
      <c r="GB89" s="229"/>
      <c r="GC89" s="229"/>
      <c r="GD89" s="229"/>
    </row>
    <row r="90" spans="1:186" s="368" customFormat="1">
      <c r="A90" s="285" t="s">
        <v>83</v>
      </c>
      <c r="B90" s="291" t="s">
        <v>84</v>
      </c>
      <c r="C90" s="285" t="s">
        <v>85</v>
      </c>
      <c r="D90" s="382" t="s">
        <v>3123</v>
      </c>
      <c r="E90" s="291" t="s">
        <v>86</v>
      </c>
      <c r="F90" s="382">
        <v>87</v>
      </c>
      <c r="G90" s="381" t="s">
        <v>282</v>
      </c>
      <c r="H90" s="381" t="s">
        <v>283</v>
      </c>
      <c r="I90" s="382" t="s">
        <v>276</v>
      </c>
      <c r="J90" s="381" t="s">
        <v>277</v>
      </c>
      <c r="K90" s="382" t="s">
        <v>113</v>
      </c>
      <c r="L90" s="381" t="s">
        <v>163</v>
      </c>
      <c r="M90" s="381" t="s">
        <v>3124</v>
      </c>
      <c r="N90" s="372">
        <v>1</v>
      </c>
      <c r="O90" s="373"/>
      <c r="P90" s="373">
        <v>0</v>
      </c>
      <c r="Q90" s="373">
        <v>0</v>
      </c>
      <c r="R90" s="373">
        <v>0</v>
      </c>
      <c r="S90" s="374">
        <v>0</v>
      </c>
      <c r="T90" s="374">
        <v>0</v>
      </c>
      <c r="U90" s="374">
        <v>0</v>
      </c>
      <c r="V90" s="374">
        <v>0</v>
      </c>
      <c r="W90" s="373"/>
      <c r="X90" s="373">
        <v>0</v>
      </c>
      <c r="Y90" s="373">
        <v>0</v>
      </c>
      <c r="Z90" s="373">
        <v>0</v>
      </c>
      <c r="AA90" s="374">
        <v>0</v>
      </c>
      <c r="AB90" s="374">
        <v>0</v>
      </c>
      <c r="AC90" s="374">
        <v>0</v>
      </c>
      <c r="AD90" s="374">
        <v>0</v>
      </c>
      <c r="AE90" s="373">
        <v>0</v>
      </c>
      <c r="AF90" s="373">
        <v>0</v>
      </c>
      <c r="AG90" s="373">
        <v>0</v>
      </c>
      <c r="AH90" s="373">
        <v>0</v>
      </c>
      <c r="AI90" s="374">
        <v>0</v>
      </c>
      <c r="AJ90" s="374">
        <v>0</v>
      </c>
      <c r="AK90" s="374">
        <v>0</v>
      </c>
      <c r="AL90" s="374">
        <v>0</v>
      </c>
      <c r="AM90" s="222">
        <v>0</v>
      </c>
      <c r="AN90" s="222">
        <v>0</v>
      </c>
      <c r="AO90" s="222">
        <v>0</v>
      </c>
      <c r="AP90" s="222">
        <v>0</v>
      </c>
      <c r="AQ90" s="218">
        <v>0</v>
      </c>
      <c r="AR90" s="218">
        <v>0</v>
      </c>
      <c r="AS90" s="218">
        <v>0</v>
      </c>
      <c r="AT90" s="218">
        <v>0</v>
      </c>
      <c r="AU90" s="222">
        <v>0</v>
      </c>
      <c r="AV90" s="222">
        <v>0</v>
      </c>
      <c r="AW90" s="222">
        <v>0</v>
      </c>
      <c r="AX90" s="222">
        <v>0</v>
      </c>
      <c r="AY90" s="218">
        <v>0</v>
      </c>
      <c r="AZ90" s="218">
        <v>0</v>
      </c>
      <c r="BA90" s="218">
        <v>0</v>
      </c>
      <c r="BB90" s="218"/>
      <c r="BC90" s="222">
        <f t="shared" si="38"/>
        <v>0</v>
      </c>
      <c r="BD90" s="222">
        <f t="shared" si="38"/>
        <v>0</v>
      </c>
      <c r="BE90" s="222">
        <f t="shared" si="38"/>
        <v>0</v>
      </c>
      <c r="BF90" s="222">
        <f t="shared" si="32"/>
        <v>0</v>
      </c>
      <c r="BG90" s="218">
        <f t="shared" si="32"/>
        <v>0</v>
      </c>
      <c r="BH90" s="218">
        <f t="shared" si="32"/>
        <v>0</v>
      </c>
      <c r="BI90" s="218">
        <f t="shared" si="32"/>
        <v>0</v>
      </c>
      <c r="BJ90" s="218">
        <f t="shared" si="32"/>
        <v>0</v>
      </c>
      <c r="BK90" s="222">
        <f t="shared" si="55"/>
        <v>0</v>
      </c>
      <c r="BL90" s="222">
        <f t="shared" si="55"/>
        <v>0</v>
      </c>
      <c r="BM90" s="222">
        <f t="shared" si="55"/>
        <v>0</v>
      </c>
      <c r="BN90" s="222">
        <f t="shared" si="53"/>
        <v>0</v>
      </c>
      <c r="BO90" s="218">
        <f t="shared" si="53"/>
        <v>0</v>
      </c>
      <c r="BP90" s="218">
        <f t="shared" si="53"/>
        <v>0</v>
      </c>
      <c r="BQ90" s="218">
        <f t="shared" si="53"/>
        <v>0</v>
      </c>
      <c r="BR90" s="218">
        <f t="shared" si="30"/>
        <v>0</v>
      </c>
      <c r="BS90" s="222">
        <v>0</v>
      </c>
      <c r="BT90" s="222">
        <v>0</v>
      </c>
      <c r="BU90" s="222">
        <v>0</v>
      </c>
      <c r="BV90" s="222">
        <v>0</v>
      </c>
      <c r="BW90" s="218">
        <v>0</v>
      </c>
      <c r="BX90" s="218">
        <v>0</v>
      </c>
      <c r="BY90" s="218">
        <v>0</v>
      </c>
      <c r="BZ90" s="218">
        <v>0</v>
      </c>
      <c r="CA90" s="222">
        <v>0</v>
      </c>
      <c r="CB90" s="222">
        <f>IFERROR(VLOOKUP($G90,[12]ITEM!$B$2:$AC$939,26,0),0)</f>
        <v>0</v>
      </c>
      <c r="CC90" s="222">
        <f>IFERROR(VLOOKUP($G90,[12]ITEM!$B$2:$AC$939,27,0),0)</f>
        <v>0</v>
      </c>
      <c r="CD90" s="222">
        <f>IFERROR(VLOOKUP($G90,[12]ITEM!$B$2:$AC$939,28,0),0)</f>
        <v>0</v>
      </c>
      <c r="CE90" s="218">
        <v>0</v>
      </c>
      <c r="CF90" s="218">
        <v>0</v>
      </c>
      <c r="CG90" s="218">
        <v>0</v>
      </c>
      <c r="CH90" s="218">
        <v>0</v>
      </c>
      <c r="CI90" s="375"/>
      <c r="CJ90" s="222">
        <f t="shared" si="29"/>
        <v>0</v>
      </c>
      <c r="CK90" s="222">
        <f t="shared" si="29"/>
        <v>0</v>
      </c>
      <c r="CL90" s="222">
        <f t="shared" si="29"/>
        <v>0</v>
      </c>
      <c r="CM90" s="222">
        <f t="shared" si="29"/>
        <v>0</v>
      </c>
      <c r="CN90" s="218">
        <f t="shared" si="29"/>
        <v>0</v>
      </c>
      <c r="CO90" s="218">
        <f t="shared" si="46"/>
        <v>0</v>
      </c>
      <c r="CP90" s="218">
        <f t="shared" si="46"/>
        <v>0</v>
      </c>
      <c r="CQ90" s="218">
        <f t="shared" si="46"/>
        <v>0</v>
      </c>
      <c r="CR90" s="222">
        <v>0</v>
      </c>
      <c r="CS90" s="222"/>
      <c r="CT90" s="222"/>
      <c r="CU90" s="222"/>
      <c r="CV90" s="218">
        <f t="shared" si="39"/>
        <v>0</v>
      </c>
      <c r="CW90" s="218">
        <f>CV90*(1+('[13]GROWTH (YoY)'!AR90/100))</f>
        <v>0</v>
      </c>
      <c r="CX90" s="218">
        <f>CW90*(1+('[13]GROWTH (YoY)'!AS90/100))</f>
        <v>0</v>
      </c>
      <c r="CY90" s="218">
        <f>CX90*(1+('[13]GROWTH (YoY)'!AT90/100))</f>
        <v>0</v>
      </c>
      <c r="CZ90" s="222">
        <v>0</v>
      </c>
      <c r="DA90" s="222">
        <v>0</v>
      </c>
      <c r="DB90" s="222">
        <v>0</v>
      </c>
      <c r="DC90" s="222">
        <v>0</v>
      </c>
      <c r="DD90" s="218">
        <v>0</v>
      </c>
      <c r="DE90" s="218">
        <v>0</v>
      </c>
      <c r="DF90" s="218">
        <v>0</v>
      </c>
      <c r="DG90" s="218">
        <v>0</v>
      </c>
      <c r="DH90" s="222">
        <v>0</v>
      </c>
      <c r="DI90" s="222">
        <v>0</v>
      </c>
      <c r="DJ90" s="222">
        <v>0</v>
      </c>
      <c r="DK90" s="222">
        <v>0</v>
      </c>
      <c r="DL90" s="218">
        <v>0</v>
      </c>
      <c r="DM90" s="218">
        <v>0</v>
      </c>
      <c r="DN90" s="218">
        <v>0</v>
      </c>
      <c r="DO90" s="218">
        <v>0</v>
      </c>
      <c r="DP90" s="383">
        <f t="shared" si="35"/>
        <v>0</v>
      </c>
      <c r="DQ90" s="222">
        <f t="shared" si="35"/>
        <v>0</v>
      </c>
      <c r="DR90" s="222">
        <f t="shared" si="35"/>
        <v>0</v>
      </c>
      <c r="DS90" s="222">
        <f t="shared" si="56"/>
        <v>0</v>
      </c>
      <c r="DT90" s="218">
        <f t="shared" si="56"/>
        <v>0</v>
      </c>
      <c r="DU90" s="218">
        <f t="shared" si="56"/>
        <v>0</v>
      </c>
      <c r="DV90" s="218">
        <f t="shared" si="56"/>
        <v>0</v>
      </c>
      <c r="DW90" s="218">
        <f t="shared" si="56"/>
        <v>0</v>
      </c>
      <c r="DX90" s="384">
        <f t="shared" si="54"/>
        <v>0</v>
      </c>
      <c r="DY90" s="384">
        <f t="shared" si="54"/>
        <v>0</v>
      </c>
      <c r="DZ90" s="384">
        <f t="shared" si="54"/>
        <v>0</v>
      </c>
      <c r="EA90" s="384">
        <f t="shared" si="54"/>
        <v>0</v>
      </c>
      <c r="EB90" s="385">
        <f t="shared" si="54"/>
        <v>0</v>
      </c>
      <c r="EC90" s="385">
        <f t="shared" si="54"/>
        <v>0</v>
      </c>
      <c r="ED90" s="385">
        <f t="shared" si="54"/>
        <v>0</v>
      </c>
      <c r="EE90" s="385">
        <f t="shared" si="52"/>
        <v>0</v>
      </c>
      <c r="EG90" s="222">
        <v>3</v>
      </c>
      <c r="EH90" s="222">
        <v>1</v>
      </c>
      <c r="EI90" s="222">
        <v>2</v>
      </c>
      <c r="EJ90" s="222">
        <v>1</v>
      </c>
      <c r="EK90" s="222">
        <v>2</v>
      </c>
      <c r="EL90" s="222">
        <v>79</v>
      </c>
      <c r="EM90" s="222">
        <v>61</v>
      </c>
      <c r="EN90" s="386">
        <f t="shared" si="40"/>
        <v>0.33333333333333331</v>
      </c>
      <c r="EO90" s="222">
        <f t="shared" si="41"/>
        <v>50</v>
      </c>
      <c r="EP90" s="386">
        <f t="shared" si="42"/>
        <v>0.66666666666666663</v>
      </c>
      <c r="EQ90" s="222">
        <f t="shared" si="43"/>
        <v>25316.455696202531</v>
      </c>
      <c r="ER90" s="222">
        <f t="shared" si="44"/>
        <v>1366.1202185792351</v>
      </c>
      <c r="ES90" s="292"/>
      <c r="ET90" s="218">
        <v>2</v>
      </c>
      <c r="EU90" s="218">
        <v>1</v>
      </c>
      <c r="EV90" s="218">
        <v>1</v>
      </c>
      <c r="EW90" s="218">
        <v>0</v>
      </c>
      <c r="EX90" s="218">
        <v>2</v>
      </c>
      <c r="EY90" s="218">
        <v>36</v>
      </c>
      <c r="EZ90" s="218">
        <v>32</v>
      </c>
      <c r="FA90" s="387">
        <f t="shared" si="47"/>
        <v>0.5</v>
      </c>
      <c r="FB90" s="221">
        <f t="shared" si="48"/>
        <v>0</v>
      </c>
      <c r="FC90" s="387">
        <f t="shared" si="49"/>
        <v>1</v>
      </c>
      <c r="FD90" s="218">
        <f t="shared" si="50"/>
        <v>55555.555555555555</v>
      </c>
      <c r="FE90" s="218">
        <f t="shared" si="51"/>
        <v>0</v>
      </c>
      <c r="FF90" s="218">
        <v>2</v>
      </c>
      <c r="FG90" s="221">
        <f t="shared" si="45"/>
        <v>0</v>
      </c>
      <c r="FH90" s="218">
        <v>0</v>
      </c>
      <c r="FI90" s="218">
        <v>2</v>
      </c>
      <c r="FJ90" s="218">
        <v>0</v>
      </c>
      <c r="FK90" s="218">
        <f t="shared" si="36"/>
        <v>2</v>
      </c>
      <c r="FL90" s="218">
        <v>0</v>
      </c>
      <c r="FM90" s="218">
        <f t="shared" si="37"/>
        <v>2</v>
      </c>
      <c r="FZ90" s="229"/>
      <c r="GA90" s="229"/>
      <c r="GB90" s="229"/>
      <c r="GC90" s="229"/>
      <c r="GD90" s="229"/>
    </row>
    <row r="91" spans="1:186" s="368" customFormat="1">
      <c r="A91" s="285" t="s">
        <v>83</v>
      </c>
      <c r="B91" s="291" t="s">
        <v>84</v>
      </c>
      <c r="C91" s="285" t="s">
        <v>85</v>
      </c>
      <c r="D91" s="382" t="s">
        <v>3123</v>
      </c>
      <c r="E91" s="291" t="s">
        <v>86</v>
      </c>
      <c r="F91" s="382">
        <v>88</v>
      </c>
      <c r="G91" s="381" t="s">
        <v>284</v>
      </c>
      <c r="H91" s="381" t="s">
        <v>285</v>
      </c>
      <c r="I91" s="382" t="s">
        <v>276</v>
      </c>
      <c r="J91" s="381" t="s">
        <v>277</v>
      </c>
      <c r="K91" s="382" t="s">
        <v>113</v>
      </c>
      <c r="L91" s="381" t="s">
        <v>163</v>
      </c>
      <c r="M91" s="381" t="s">
        <v>3124</v>
      </c>
      <c r="N91" s="372">
        <v>1</v>
      </c>
      <c r="O91" s="373">
        <v>180</v>
      </c>
      <c r="P91" s="373">
        <v>241</v>
      </c>
      <c r="Q91" s="373">
        <v>168</v>
      </c>
      <c r="R91" s="373">
        <v>102</v>
      </c>
      <c r="S91" s="374">
        <v>201</v>
      </c>
      <c r="T91" s="374">
        <v>140</v>
      </c>
      <c r="U91" s="374">
        <v>85</v>
      </c>
      <c r="V91" s="374">
        <v>77</v>
      </c>
      <c r="W91" s="373">
        <v>29</v>
      </c>
      <c r="X91" s="373">
        <v>32</v>
      </c>
      <c r="Y91" s="373">
        <v>22</v>
      </c>
      <c r="Z91" s="373">
        <v>13</v>
      </c>
      <c r="AA91" s="374">
        <v>21</v>
      </c>
      <c r="AB91" s="374">
        <v>15</v>
      </c>
      <c r="AC91" s="374">
        <v>9</v>
      </c>
      <c r="AD91" s="374">
        <v>8</v>
      </c>
      <c r="AE91" s="373">
        <v>3</v>
      </c>
      <c r="AF91" s="373">
        <v>3</v>
      </c>
      <c r="AG91" s="373">
        <v>3</v>
      </c>
      <c r="AH91" s="373">
        <v>3</v>
      </c>
      <c r="AI91" s="374">
        <v>1</v>
      </c>
      <c r="AJ91" s="374">
        <v>1</v>
      </c>
      <c r="AK91" s="374">
        <v>3</v>
      </c>
      <c r="AL91" s="374">
        <v>1</v>
      </c>
      <c r="AM91" s="222">
        <v>150</v>
      </c>
      <c r="AN91" s="222">
        <v>210</v>
      </c>
      <c r="AO91" s="222">
        <v>146</v>
      </c>
      <c r="AP91" s="222">
        <v>89</v>
      </c>
      <c r="AQ91" s="218">
        <v>180</v>
      </c>
      <c r="AR91" s="218">
        <v>125</v>
      </c>
      <c r="AS91" s="218">
        <v>76</v>
      </c>
      <c r="AT91" s="218">
        <v>69</v>
      </c>
      <c r="AU91" s="222">
        <v>42</v>
      </c>
      <c r="AV91" s="222">
        <v>70</v>
      </c>
      <c r="AW91" s="222">
        <v>49</v>
      </c>
      <c r="AX91" s="222">
        <v>29</v>
      </c>
      <c r="AY91" s="218">
        <v>60</v>
      </c>
      <c r="AZ91" s="218">
        <v>42</v>
      </c>
      <c r="BA91" s="218">
        <v>25</v>
      </c>
      <c r="BB91" s="218">
        <v>22</v>
      </c>
      <c r="BC91" s="222">
        <f t="shared" si="38"/>
        <v>108</v>
      </c>
      <c r="BD91" s="222">
        <f t="shared" si="38"/>
        <v>138</v>
      </c>
      <c r="BE91" s="222">
        <f t="shared" si="38"/>
        <v>95</v>
      </c>
      <c r="BF91" s="222">
        <f t="shared" si="32"/>
        <v>58</v>
      </c>
      <c r="BG91" s="218">
        <f t="shared" si="32"/>
        <v>115</v>
      </c>
      <c r="BH91" s="218">
        <f t="shared" si="32"/>
        <v>77</v>
      </c>
      <c r="BI91" s="218">
        <f t="shared" si="32"/>
        <v>45</v>
      </c>
      <c r="BJ91" s="218">
        <f t="shared" si="32"/>
        <v>42</v>
      </c>
      <c r="BK91" s="222">
        <f t="shared" si="55"/>
        <v>0</v>
      </c>
      <c r="BL91" s="222">
        <f t="shared" si="55"/>
        <v>2</v>
      </c>
      <c r="BM91" s="222">
        <f t="shared" si="55"/>
        <v>2</v>
      </c>
      <c r="BN91" s="222">
        <f t="shared" si="53"/>
        <v>2</v>
      </c>
      <c r="BO91" s="218">
        <f t="shared" si="53"/>
        <v>5</v>
      </c>
      <c r="BP91" s="218">
        <f t="shared" si="53"/>
        <v>6</v>
      </c>
      <c r="BQ91" s="218">
        <f t="shared" si="53"/>
        <v>6</v>
      </c>
      <c r="BR91" s="218">
        <f t="shared" si="30"/>
        <v>5</v>
      </c>
      <c r="BS91" s="222">
        <v>0</v>
      </c>
      <c r="BT91" s="222">
        <v>2</v>
      </c>
      <c r="BU91" s="222">
        <v>2</v>
      </c>
      <c r="BV91" s="222">
        <v>2</v>
      </c>
      <c r="BW91" s="218">
        <v>5</v>
      </c>
      <c r="BX91" s="218">
        <v>6</v>
      </c>
      <c r="BY91" s="218">
        <v>6</v>
      </c>
      <c r="BZ91" s="218">
        <v>5</v>
      </c>
      <c r="CA91" s="222">
        <v>0</v>
      </c>
      <c r="CB91" s="222">
        <f>IFERROR(VLOOKUP($G91,[12]ITEM!$B$2:$AC$939,26,0),0)</f>
        <v>0</v>
      </c>
      <c r="CC91" s="222">
        <f>IFERROR(VLOOKUP($G91,[12]ITEM!$B$2:$AC$939,27,0),0)</f>
        <v>0</v>
      </c>
      <c r="CD91" s="222">
        <f>IFERROR(VLOOKUP($G91,[12]ITEM!$B$2:$AC$939,28,0),0)</f>
        <v>0</v>
      </c>
      <c r="CE91" s="218">
        <v>0</v>
      </c>
      <c r="CF91" s="218">
        <v>0</v>
      </c>
      <c r="CG91" s="218">
        <v>0</v>
      </c>
      <c r="CH91" s="218">
        <v>0</v>
      </c>
      <c r="CI91" s="375"/>
      <c r="CJ91" s="222">
        <f t="shared" si="29"/>
        <v>108</v>
      </c>
      <c r="CK91" s="222">
        <f t="shared" si="29"/>
        <v>147</v>
      </c>
      <c r="CL91" s="222">
        <f t="shared" si="29"/>
        <v>107</v>
      </c>
      <c r="CM91" s="222">
        <f t="shared" si="29"/>
        <v>79</v>
      </c>
      <c r="CN91" s="218">
        <f t="shared" si="29"/>
        <v>115</v>
      </c>
      <c r="CO91" s="218">
        <f t="shared" si="46"/>
        <v>83.379019615023083</v>
      </c>
      <c r="CP91" s="218">
        <f t="shared" si="46"/>
        <v>59.71705333194673</v>
      </c>
      <c r="CQ91" s="218">
        <f t="shared" si="46"/>
        <v>55.888940332916199</v>
      </c>
      <c r="CR91" s="222">
        <v>85</v>
      </c>
      <c r="CS91" s="222">
        <v>114</v>
      </c>
      <c r="CT91" s="222">
        <v>79</v>
      </c>
      <c r="CU91" s="222">
        <v>48</v>
      </c>
      <c r="CV91" s="218">
        <f t="shared" si="39"/>
        <v>94</v>
      </c>
      <c r="CW91" s="218">
        <f>CV91*(1+('[13]GROWTH (YoY)'!AR91/100))</f>
        <v>65.379019615023083</v>
      </c>
      <c r="CX91" s="218">
        <f>CW91*(1+('[13]GROWTH (YoY)'!AS91/100))</f>
        <v>39.71705333194673</v>
      </c>
      <c r="CY91" s="218">
        <f>CX91*(1+('[13]GROWTH (YoY)'!AT91/100))</f>
        <v>35.888940332916199</v>
      </c>
      <c r="CZ91" s="222">
        <v>23</v>
      </c>
      <c r="DA91" s="222">
        <v>33</v>
      </c>
      <c r="DB91" s="222">
        <v>28</v>
      </c>
      <c r="DC91" s="222">
        <v>31</v>
      </c>
      <c r="DD91" s="218">
        <v>21</v>
      </c>
      <c r="DE91" s="218">
        <v>18</v>
      </c>
      <c r="DF91" s="218">
        <v>20</v>
      </c>
      <c r="DG91" s="218">
        <v>20</v>
      </c>
      <c r="DH91" s="222">
        <v>0</v>
      </c>
      <c r="DI91" s="222">
        <v>0</v>
      </c>
      <c r="DJ91" s="222">
        <v>0</v>
      </c>
      <c r="DK91" s="222">
        <v>0</v>
      </c>
      <c r="DL91" s="218">
        <v>0</v>
      </c>
      <c r="DM91" s="218">
        <v>0</v>
      </c>
      <c r="DN91" s="218">
        <v>0</v>
      </c>
      <c r="DO91" s="218">
        <v>0</v>
      </c>
      <c r="DP91" s="383">
        <f t="shared" si="35"/>
        <v>0</v>
      </c>
      <c r="DQ91" s="222">
        <f t="shared" si="35"/>
        <v>-9</v>
      </c>
      <c r="DR91" s="222">
        <f t="shared" si="35"/>
        <v>-12</v>
      </c>
      <c r="DS91" s="222">
        <f t="shared" si="56"/>
        <v>-21</v>
      </c>
      <c r="DT91" s="218">
        <f t="shared" si="56"/>
        <v>0</v>
      </c>
      <c r="DU91" s="218">
        <f t="shared" si="56"/>
        <v>-6.3790196150230827</v>
      </c>
      <c r="DV91" s="218">
        <f t="shared" si="56"/>
        <v>-14.71705333194673</v>
      </c>
      <c r="DW91" s="218">
        <f t="shared" si="56"/>
        <v>-13.888940332916199</v>
      </c>
      <c r="DX91" s="384">
        <f t="shared" si="54"/>
        <v>0.16111111111111112</v>
      </c>
      <c r="DY91" s="384">
        <f t="shared" si="54"/>
        <v>0.13278008298755187</v>
      </c>
      <c r="DZ91" s="384">
        <f t="shared" si="54"/>
        <v>0.13095238095238096</v>
      </c>
      <c r="EA91" s="384">
        <f t="shared" si="54"/>
        <v>0.12745098039215685</v>
      </c>
      <c r="EB91" s="385">
        <f t="shared" si="54"/>
        <v>0.1044776119402985</v>
      </c>
      <c r="EC91" s="385">
        <f t="shared" si="54"/>
        <v>0.10714285714285714</v>
      </c>
      <c r="ED91" s="385">
        <f t="shared" si="54"/>
        <v>0.10588235294117647</v>
      </c>
      <c r="EE91" s="385">
        <f t="shared" si="52"/>
        <v>0.1038961038961039</v>
      </c>
      <c r="EG91" s="222">
        <v>26</v>
      </c>
      <c r="EH91" s="222">
        <v>11</v>
      </c>
      <c r="EI91" s="222">
        <v>15</v>
      </c>
      <c r="EJ91" s="222">
        <v>8</v>
      </c>
      <c r="EK91" s="222">
        <v>34</v>
      </c>
      <c r="EL91" s="222">
        <v>665</v>
      </c>
      <c r="EM91" s="222">
        <v>633</v>
      </c>
      <c r="EN91" s="386">
        <f t="shared" si="40"/>
        <v>0.42307692307692307</v>
      </c>
      <c r="EO91" s="222">
        <f t="shared" si="41"/>
        <v>53.333333333333336</v>
      </c>
      <c r="EP91" s="386">
        <f t="shared" si="42"/>
        <v>1.3076923076923077</v>
      </c>
      <c r="EQ91" s="222">
        <f t="shared" si="43"/>
        <v>51127.819548872183</v>
      </c>
      <c r="ER91" s="222">
        <f t="shared" si="44"/>
        <v>1053.1858873091101</v>
      </c>
      <c r="ES91" s="292"/>
      <c r="ET91" s="218">
        <v>253</v>
      </c>
      <c r="EU91" s="218">
        <v>114</v>
      </c>
      <c r="EV91" s="218">
        <v>140</v>
      </c>
      <c r="EW91" s="218">
        <v>39</v>
      </c>
      <c r="EX91" s="218">
        <v>284</v>
      </c>
      <c r="EY91" s="218">
        <v>2071</v>
      </c>
      <c r="EZ91" s="218">
        <v>1957</v>
      </c>
      <c r="FA91" s="387">
        <f t="shared" si="47"/>
        <v>0.45059288537549408</v>
      </c>
      <c r="FB91" s="221">
        <f t="shared" si="48"/>
        <v>27.857142857142858</v>
      </c>
      <c r="FC91" s="387">
        <f t="shared" si="49"/>
        <v>1.1225296442687747</v>
      </c>
      <c r="FD91" s="218">
        <f t="shared" si="50"/>
        <v>137131.82037662965</v>
      </c>
      <c r="FE91" s="218">
        <f t="shared" si="51"/>
        <v>1660.7051609606542</v>
      </c>
      <c r="FF91" s="218">
        <v>94</v>
      </c>
      <c r="FG91" s="221">
        <f t="shared" si="45"/>
        <v>32.978723404255319</v>
      </c>
      <c r="FH91" s="218">
        <v>31</v>
      </c>
      <c r="FI91" s="218">
        <v>94</v>
      </c>
      <c r="FJ91" s="218">
        <v>2</v>
      </c>
      <c r="FK91" s="218">
        <f t="shared" si="36"/>
        <v>61</v>
      </c>
      <c r="FL91" s="218">
        <v>6</v>
      </c>
      <c r="FM91" s="218">
        <f t="shared" si="37"/>
        <v>55</v>
      </c>
      <c r="FZ91" s="229"/>
      <c r="GA91" s="229"/>
      <c r="GB91" s="229"/>
      <c r="GC91" s="229"/>
      <c r="GD91" s="229"/>
    </row>
    <row r="92" spans="1:186" s="368" customFormat="1">
      <c r="A92" s="285" t="s">
        <v>83</v>
      </c>
      <c r="B92" s="291" t="s">
        <v>84</v>
      </c>
      <c r="C92" s="285" t="s">
        <v>85</v>
      </c>
      <c r="D92" s="382" t="s">
        <v>3123</v>
      </c>
      <c r="E92" s="291" t="s">
        <v>86</v>
      </c>
      <c r="F92" s="382">
        <v>89</v>
      </c>
      <c r="G92" s="381" t="s">
        <v>286</v>
      </c>
      <c r="H92" s="381" t="s">
        <v>287</v>
      </c>
      <c r="I92" s="382" t="s">
        <v>276</v>
      </c>
      <c r="J92" s="381" t="s">
        <v>277</v>
      </c>
      <c r="K92" s="382" t="s">
        <v>113</v>
      </c>
      <c r="L92" s="381" t="s">
        <v>163</v>
      </c>
      <c r="M92" s="381" t="s">
        <v>3124</v>
      </c>
      <c r="N92" s="372">
        <v>1</v>
      </c>
      <c r="O92" s="373"/>
      <c r="P92" s="373">
        <v>0</v>
      </c>
      <c r="Q92" s="373">
        <v>0</v>
      </c>
      <c r="R92" s="373">
        <v>0</v>
      </c>
      <c r="S92" s="374">
        <v>0</v>
      </c>
      <c r="T92" s="374">
        <v>0</v>
      </c>
      <c r="U92" s="374">
        <v>0</v>
      </c>
      <c r="V92" s="374">
        <v>0</v>
      </c>
      <c r="W92" s="373"/>
      <c r="X92" s="373">
        <v>0</v>
      </c>
      <c r="Y92" s="373">
        <v>0</v>
      </c>
      <c r="Z92" s="373">
        <v>0</v>
      </c>
      <c r="AA92" s="374">
        <v>0</v>
      </c>
      <c r="AB92" s="374">
        <v>0</v>
      </c>
      <c r="AC92" s="374">
        <v>0</v>
      </c>
      <c r="AD92" s="374">
        <v>0</v>
      </c>
      <c r="AE92" s="373">
        <v>0</v>
      </c>
      <c r="AF92" s="373">
        <v>0</v>
      </c>
      <c r="AG92" s="373">
        <v>0</v>
      </c>
      <c r="AH92" s="373">
        <v>0</v>
      </c>
      <c r="AI92" s="374">
        <v>0</v>
      </c>
      <c r="AJ92" s="374">
        <v>0</v>
      </c>
      <c r="AK92" s="374">
        <v>0</v>
      </c>
      <c r="AL92" s="374">
        <v>0</v>
      </c>
      <c r="AM92" s="222">
        <v>0</v>
      </c>
      <c r="AN92" s="222">
        <v>0</v>
      </c>
      <c r="AO92" s="222">
        <v>0</v>
      </c>
      <c r="AP92" s="222">
        <v>0</v>
      </c>
      <c r="AQ92" s="218">
        <v>0</v>
      </c>
      <c r="AR92" s="218">
        <v>0</v>
      </c>
      <c r="AS92" s="218">
        <v>0</v>
      </c>
      <c r="AT92" s="218">
        <v>0</v>
      </c>
      <c r="AU92" s="222">
        <v>0</v>
      </c>
      <c r="AV92" s="222">
        <v>0</v>
      </c>
      <c r="AW92" s="222">
        <v>0</v>
      </c>
      <c r="AX92" s="222">
        <v>0</v>
      </c>
      <c r="AY92" s="218">
        <v>0</v>
      </c>
      <c r="AZ92" s="218">
        <v>0</v>
      </c>
      <c r="BA92" s="218">
        <v>0</v>
      </c>
      <c r="BB92" s="218"/>
      <c r="BC92" s="222">
        <f t="shared" si="38"/>
        <v>0</v>
      </c>
      <c r="BD92" s="222">
        <f t="shared" si="38"/>
        <v>0</v>
      </c>
      <c r="BE92" s="222">
        <f t="shared" si="38"/>
        <v>0</v>
      </c>
      <c r="BF92" s="222">
        <f t="shared" si="32"/>
        <v>0</v>
      </c>
      <c r="BG92" s="218">
        <f t="shared" si="32"/>
        <v>0</v>
      </c>
      <c r="BH92" s="218">
        <f t="shared" si="32"/>
        <v>0</v>
      </c>
      <c r="BI92" s="218">
        <f t="shared" si="32"/>
        <v>0</v>
      </c>
      <c r="BJ92" s="218">
        <f t="shared" si="32"/>
        <v>0</v>
      </c>
      <c r="BK92" s="222">
        <f t="shared" si="55"/>
        <v>0</v>
      </c>
      <c r="BL92" s="222">
        <f t="shared" si="55"/>
        <v>0</v>
      </c>
      <c r="BM92" s="222">
        <f t="shared" si="55"/>
        <v>0</v>
      </c>
      <c r="BN92" s="222">
        <f t="shared" si="53"/>
        <v>0</v>
      </c>
      <c r="BO92" s="218">
        <f t="shared" si="53"/>
        <v>0</v>
      </c>
      <c r="BP92" s="218">
        <f t="shared" si="53"/>
        <v>0</v>
      </c>
      <c r="BQ92" s="218">
        <f t="shared" si="53"/>
        <v>0</v>
      </c>
      <c r="BR92" s="218">
        <f t="shared" si="30"/>
        <v>0</v>
      </c>
      <c r="BS92" s="222">
        <v>0</v>
      </c>
      <c r="BT92" s="222">
        <v>0</v>
      </c>
      <c r="BU92" s="222">
        <v>0</v>
      </c>
      <c r="BV92" s="222">
        <v>0</v>
      </c>
      <c r="BW92" s="218">
        <v>0</v>
      </c>
      <c r="BX92" s="218">
        <v>0</v>
      </c>
      <c r="BY92" s="218">
        <v>0</v>
      </c>
      <c r="BZ92" s="218">
        <v>0</v>
      </c>
      <c r="CA92" s="222">
        <v>0</v>
      </c>
      <c r="CB92" s="222">
        <f>IFERROR(VLOOKUP($G92,[12]ITEM!$B$2:$AC$939,26,0),0)</f>
        <v>0</v>
      </c>
      <c r="CC92" s="222">
        <f>IFERROR(VLOOKUP($G92,[12]ITEM!$B$2:$AC$939,27,0),0)</f>
        <v>0</v>
      </c>
      <c r="CD92" s="222">
        <f>IFERROR(VLOOKUP($G92,[12]ITEM!$B$2:$AC$939,28,0),0)</f>
        <v>0</v>
      </c>
      <c r="CE92" s="218">
        <v>0</v>
      </c>
      <c r="CF92" s="218">
        <v>0</v>
      </c>
      <c r="CG92" s="218">
        <v>0</v>
      </c>
      <c r="CH92" s="218">
        <v>0</v>
      </c>
      <c r="CI92" s="375"/>
      <c r="CJ92" s="222">
        <f t="shared" si="29"/>
        <v>0</v>
      </c>
      <c r="CK92" s="222">
        <f t="shared" si="29"/>
        <v>0</v>
      </c>
      <c r="CL92" s="222">
        <f t="shared" si="29"/>
        <v>0</v>
      </c>
      <c r="CM92" s="222">
        <f t="shared" si="29"/>
        <v>0</v>
      </c>
      <c r="CN92" s="218">
        <f t="shared" si="29"/>
        <v>0</v>
      </c>
      <c r="CO92" s="218">
        <f t="shared" si="46"/>
        <v>0</v>
      </c>
      <c r="CP92" s="218">
        <f t="shared" si="46"/>
        <v>0</v>
      </c>
      <c r="CQ92" s="218">
        <f t="shared" si="46"/>
        <v>0</v>
      </c>
      <c r="CR92" s="222">
        <v>0</v>
      </c>
      <c r="CS92" s="222"/>
      <c r="CT92" s="222"/>
      <c r="CU92" s="222"/>
      <c r="CV92" s="218">
        <f t="shared" si="39"/>
        <v>0</v>
      </c>
      <c r="CW92" s="218">
        <f>CV92*(1+('[13]GROWTH (YoY)'!AR92/100))</f>
        <v>0</v>
      </c>
      <c r="CX92" s="218">
        <f>CW92*(1+('[13]GROWTH (YoY)'!AS92/100))</f>
        <v>0</v>
      </c>
      <c r="CY92" s="218">
        <f>CX92*(1+('[13]GROWTH (YoY)'!AT92/100))</f>
        <v>0</v>
      </c>
      <c r="CZ92" s="222">
        <v>0</v>
      </c>
      <c r="DA92" s="222">
        <v>0</v>
      </c>
      <c r="DB92" s="222">
        <v>0</v>
      </c>
      <c r="DC92" s="222">
        <v>0</v>
      </c>
      <c r="DD92" s="218">
        <v>0</v>
      </c>
      <c r="DE92" s="218">
        <v>0</v>
      </c>
      <c r="DF92" s="218">
        <v>0</v>
      </c>
      <c r="DG92" s="218">
        <v>0</v>
      </c>
      <c r="DH92" s="222">
        <v>0</v>
      </c>
      <c r="DI92" s="222">
        <v>0</v>
      </c>
      <c r="DJ92" s="222">
        <v>0</v>
      </c>
      <c r="DK92" s="222">
        <v>0</v>
      </c>
      <c r="DL92" s="218">
        <v>0</v>
      </c>
      <c r="DM92" s="218">
        <v>0</v>
      </c>
      <c r="DN92" s="218">
        <v>0</v>
      </c>
      <c r="DO92" s="218">
        <v>0</v>
      </c>
      <c r="DP92" s="383">
        <f t="shared" si="35"/>
        <v>0</v>
      </c>
      <c r="DQ92" s="222">
        <f t="shared" si="35"/>
        <v>0</v>
      </c>
      <c r="DR92" s="222">
        <f t="shared" si="35"/>
        <v>0</v>
      </c>
      <c r="DS92" s="222">
        <f t="shared" si="56"/>
        <v>0</v>
      </c>
      <c r="DT92" s="218">
        <f t="shared" si="56"/>
        <v>0</v>
      </c>
      <c r="DU92" s="218">
        <f t="shared" si="56"/>
        <v>0</v>
      </c>
      <c r="DV92" s="218">
        <f t="shared" si="56"/>
        <v>0</v>
      </c>
      <c r="DW92" s="218">
        <f t="shared" si="56"/>
        <v>0</v>
      </c>
      <c r="DX92" s="384">
        <f t="shared" si="54"/>
        <v>0</v>
      </c>
      <c r="DY92" s="384">
        <f t="shared" si="54"/>
        <v>0</v>
      </c>
      <c r="DZ92" s="384">
        <f t="shared" si="54"/>
        <v>0</v>
      </c>
      <c r="EA92" s="384">
        <f t="shared" si="54"/>
        <v>0</v>
      </c>
      <c r="EB92" s="385">
        <f t="shared" si="54"/>
        <v>0</v>
      </c>
      <c r="EC92" s="385">
        <f t="shared" si="54"/>
        <v>0</v>
      </c>
      <c r="ED92" s="385">
        <f t="shared" si="54"/>
        <v>0</v>
      </c>
      <c r="EE92" s="385">
        <f t="shared" si="52"/>
        <v>0</v>
      </c>
      <c r="EG92" s="222">
        <v>54</v>
      </c>
      <c r="EH92" s="222">
        <v>30</v>
      </c>
      <c r="EI92" s="222">
        <v>24</v>
      </c>
      <c r="EJ92" s="222">
        <v>12</v>
      </c>
      <c r="EK92" s="222">
        <v>22</v>
      </c>
      <c r="EL92" s="222">
        <v>918</v>
      </c>
      <c r="EM92" s="222">
        <v>851</v>
      </c>
      <c r="EN92" s="386">
        <f t="shared" si="40"/>
        <v>0.55555555555555558</v>
      </c>
      <c r="EO92" s="222">
        <f t="shared" si="41"/>
        <v>50</v>
      </c>
      <c r="EP92" s="386">
        <f t="shared" si="42"/>
        <v>0.40740740740740738</v>
      </c>
      <c r="EQ92" s="222">
        <f t="shared" si="43"/>
        <v>23965.141612200438</v>
      </c>
      <c r="ER92" s="222">
        <f t="shared" si="44"/>
        <v>1175.0881316098707</v>
      </c>
      <c r="ES92" s="292"/>
      <c r="ET92" s="218">
        <v>74</v>
      </c>
      <c r="EU92" s="218">
        <v>38</v>
      </c>
      <c r="EV92" s="218">
        <v>36</v>
      </c>
      <c r="EW92" s="218">
        <v>18</v>
      </c>
      <c r="EX92" s="218">
        <v>203</v>
      </c>
      <c r="EY92" s="218">
        <v>954</v>
      </c>
      <c r="EZ92" s="218">
        <v>879</v>
      </c>
      <c r="FA92" s="387">
        <f t="shared" si="47"/>
        <v>0.51351351351351349</v>
      </c>
      <c r="FB92" s="221">
        <f t="shared" si="48"/>
        <v>50</v>
      </c>
      <c r="FC92" s="387">
        <f t="shared" si="49"/>
        <v>2.7432432432432434</v>
      </c>
      <c r="FD92" s="218">
        <f t="shared" si="50"/>
        <v>212788.25995807128</v>
      </c>
      <c r="FE92" s="218">
        <f t="shared" si="51"/>
        <v>1706.4846416382252</v>
      </c>
      <c r="FF92" s="218">
        <v>63</v>
      </c>
      <c r="FG92" s="221">
        <f t="shared" si="45"/>
        <v>33.333333333333329</v>
      </c>
      <c r="FH92" s="218">
        <v>21</v>
      </c>
      <c r="FI92" s="218">
        <v>63</v>
      </c>
      <c r="FJ92" s="218">
        <v>2</v>
      </c>
      <c r="FK92" s="218">
        <f t="shared" si="36"/>
        <v>40</v>
      </c>
      <c r="FL92" s="218">
        <v>8</v>
      </c>
      <c r="FM92" s="218">
        <f t="shared" si="37"/>
        <v>32</v>
      </c>
      <c r="FZ92" s="229"/>
      <c r="GA92" s="229"/>
      <c r="GB92" s="229"/>
      <c r="GC92" s="229"/>
      <c r="GD92" s="229"/>
    </row>
    <row r="93" spans="1:186" s="368" customFormat="1">
      <c r="A93" s="285" t="s">
        <v>83</v>
      </c>
      <c r="B93" s="291" t="s">
        <v>84</v>
      </c>
      <c r="C93" s="285" t="s">
        <v>85</v>
      </c>
      <c r="D93" s="382" t="s">
        <v>3123</v>
      </c>
      <c r="E93" s="291" t="s">
        <v>86</v>
      </c>
      <c r="F93" s="382">
        <v>90</v>
      </c>
      <c r="G93" s="381" t="s">
        <v>288</v>
      </c>
      <c r="H93" s="381" t="s">
        <v>289</v>
      </c>
      <c r="I93" s="382" t="s">
        <v>276</v>
      </c>
      <c r="J93" s="381" t="s">
        <v>277</v>
      </c>
      <c r="K93" s="382" t="s">
        <v>113</v>
      </c>
      <c r="L93" s="381" t="s">
        <v>163</v>
      </c>
      <c r="M93" s="381" t="s">
        <v>3124</v>
      </c>
      <c r="N93" s="372">
        <v>1</v>
      </c>
      <c r="O93" s="373"/>
      <c r="P93" s="373">
        <v>0</v>
      </c>
      <c r="Q93" s="373">
        <v>0</v>
      </c>
      <c r="R93" s="373">
        <v>0</v>
      </c>
      <c r="S93" s="374">
        <v>0</v>
      </c>
      <c r="T93" s="374">
        <v>0</v>
      </c>
      <c r="U93" s="374">
        <v>0</v>
      </c>
      <c r="V93" s="374">
        <v>0</v>
      </c>
      <c r="W93" s="373"/>
      <c r="X93" s="373">
        <v>0</v>
      </c>
      <c r="Y93" s="373">
        <v>0</v>
      </c>
      <c r="Z93" s="373">
        <v>0</v>
      </c>
      <c r="AA93" s="374">
        <v>0</v>
      </c>
      <c r="AB93" s="374">
        <v>0</v>
      </c>
      <c r="AC93" s="374">
        <v>0</v>
      </c>
      <c r="AD93" s="374">
        <v>0</v>
      </c>
      <c r="AE93" s="373">
        <v>0</v>
      </c>
      <c r="AF93" s="373">
        <v>0</v>
      </c>
      <c r="AG93" s="373">
        <v>0</v>
      </c>
      <c r="AH93" s="373">
        <v>0</v>
      </c>
      <c r="AI93" s="374">
        <v>0</v>
      </c>
      <c r="AJ93" s="374">
        <v>0</v>
      </c>
      <c r="AK93" s="374">
        <v>0</v>
      </c>
      <c r="AL93" s="374">
        <v>0</v>
      </c>
      <c r="AM93" s="222">
        <v>0</v>
      </c>
      <c r="AN93" s="222">
        <v>0</v>
      </c>
      <c r="AO93" s="222">
        <v>0</v>
      </c>
      <c r="AP93" s="222">
        <v>0</v>
      </c>
      <c r="AQ93" s="218">
        <v>0</v>
      </c>
      <c r="AR93" s="218">
        <v>0</v>
      </c>
      <c r="AS93" s="218">
        <v>0</v>
      </c>
      <c r="AT93" s="218">
        <v>0</v>
      </c>
      <c r="AU93" s="222">
        <v>0</v>
      </c>
      <c r="AV93" s="222">
        <v>0</v>
      </c>
      <c r="AW93" s="222">
        <v>0</v>
      </c>
      <c r="AX93" s="222">
        <v>0</v>
      </c>
      <c r="AY93" s="218">
        <v>0</v>
      </c>
      <c r="AZ93" s="218">
        <v>0</v>
      </c>
      <c r="BA93" s="218">
        <v>0</v>
      </c>
      <c r="BB93" s="218"/>
      <c r="BC93" s="222">
        <f t="shared" si="38"/>
        <v>0</v>
      </c>
      <c r="BD93" s="222">
        <f t="shared" si="38"/>
        <v>0</v>
      </c>
      <c r="BE93" s="222">
        <f t="shared" si="38"/>
        <v>0</v>
      </c>
      <c r="BF93" s="222">
        <f t="shared" si="32"/>
        <v>0</v>
      </c>
      <c r="BG93" s="218">
        <f t="shared" si="32"/>
        <v>0</v>
      </c>
      <c r="BH93" s="218">
        <f t="shared" si="32"/>
        <v>0</v>
      </c>
      <c r="BI93" s="218">
        <f t="shared" si="32"/>
        <v>0</v>
      </c>
      <c r="BJ93" s="218">
        <f t="shared" si="32"/>
        <v>0</v>
      </c>
      <c r="BK93" s="222">
        <f t="shared" si="55"/>
        <v>0</v>
      </c>
      <c r="BL93" s="222">
        <f t="shared" si="55"/>
        <v>0</v>
      </c>
      <c r="BM93" s="222">
        <f t="shared" si="55"/>
        <v>0</v>
      </c>
      <c r="BN93" s="222">
        <f t="shared" si="53"/>
        <v>0</v>
      </c>
      <c r="BO93" s="218">
        <f t="shared" si="53"/>
        <v>0</v>
      </c>
      <c r="BP93" s="218">
        <f t="shared" si="53"/>
        <v>0</v>
      </c>
      <c r="BQ93" s="218">
        <f t="shared" si="53"/>
        <v>0</v>
      </c>
      <c r="BR93" s="218">
        <f t="shared" si="30"/>
        <v>0</v>
      </c>
      <c r="BS93" s="222">
        <v>0</v>
      </c>
      <c r="BT93" s="222">
        <v>0</v>
      </c>
      <c r="BU93" s="222">
        <v>0</v>
      </c>
      <c r="BV93" s="222">
        <v>0</v>
      </c>
      <c r="BW93" s="218">
        <v>0</v>
      </c>
      <c r="BX93" s="218">
        <v>0</v>
      </c>
      <c r="BY93" s="218">
        <v>0</v>
      </c>
      <c r="BZ93" s="218">
        <v>0</v>
      </c>
      <c r="CA93" s="222">
        <v>0</v>
      </c>
      <c r="CB93" s="222">
        <f>IFERROR(VLOOKUP($G93,[12]ITEM!$B$2:$AC$939,26,0),0)</f>
        <v>0</v>
      </c>
      <c r="CC93" s="222">
        <f>IFERROR(VLOOKUP($G93,[12]ITEM!$B$2:$AC$939,27,0),0)</f>
        <v>0</v>
      </c>
      <c r="CD93" s="222">
        <f>IFERROR(VLOOKUP($G93,[12]ITEM!$B$2:$AC$939,28,0),0)</f>
        <v>0</v>
      </c>
      <c r="CE93" s="218">
        <v>0</v>
      </c>
      <c r="CF93" s="218">
        <v>0</v>
      </c>
      <c r="CG93" s="218">
        <v>0</v>
      </c>
      <c r="CH93" s="218">
        <v>0</v>
      </c>
      <c r="CI93" s="375"/>
      <c r="CJ93" s="222">
        <f t="shared" si="29"/>
        <v>0</v>
      </c>
      <c r="CK93" s="222">
        <f t="shared" si="29"/>
        <v>0</v>
      </c>
      <c r="CL93" s="222">
        <f t="shared" si="29"/>
        <v>0</v>
      </c>
      <c r="CM93" s="222">
        <f t="shared" si="29"/>
        <v>0</v>
      </c>
      <c r="CN93" s="218">
        <f t="shared" si="29"/>
        <v>0</v>
      </c>
      <c r="CO93" s="218">
        <f t="shared" si="46"/>
        <v>0</v>
      </c>
      <c r="CP93" s="218">
        <f t="shared" si="46"/>
        <v>0</v>
      </c>
      <c r="CQ93" s="218">
        <f t="shared" si="46"/>
        <v>0</v>
      </c>
      <c r="CR93" s="222">
        <v>0</v>
      </c>
      <c r="CS93" s="222"/>
      <c r="CT93" s="222"/>
      <c r="CU93" s="222"/>
      <c r="CV93" s="218">
        <f t="shared" si="39"/>
        <v>0</v>
      </c>
      <c r="CW93" s="218">
        <f>CV93*(1+('[13]GROWTH (YoY)'!AR93/100))</f>
        <v>0</v>
      </c>
      <c r="CX93" s="218">
        <f>CW93*(1+('[13]GROWTH (YoY)'!AS93/100))</f>
        <v>0</v>
      </c>
      <c r="CY93" s="218">
        <f>CX93*(1+('[13]GROWTH (YoY)'!AT93/100))</f>
        <v>0</v>
      </c>
      <c r="CZ93" s="222">
        <v>0</v>
      </c>
      <c r="DA93" s="222">
        <v>0</v>
      </c>
      <c r="DB93" s="222">
        <v>0</v>
      </c>
      <c r="DC93" s="222">
        <v>0</v>
      </c>
      <c r="DD93" s="218">
        <v>0</v>
      </c>
      <c r="DE93" s="218">
        <v>0</v>
      </c>
      <c r="DF93" s="218">
        <v>0</v>
      </c>
      <c r="DG93" s="218">
        <v>0</v>
      </c>
      <c r="DH93" s="222">
        <v>0</v>
      </c>
      <c r="DI93" s="222">
        <v>0</v>
      </c>
      <c r="DJ93" s="222">
        <v>0</v>
      </c>
      <c r="DK93" s="222">
        <v>0</v>
      </c>
      <c r="DL93" s="218">
        <v>0</v>
      </c>
      <c r="DM93" s="218">
        <v>0</v>
      </c>
      <c r="DN93" s="218">
        <v>0</v>
      </c>
      <c r="DO93" s="218">
        <v>0</v>
      </c>
      <c r="DP93" s="383">
        <f t="shared" si="35"/>
        <v>0</v>
      </c>
      <c r="DQ93" s="222">
        <f t="shared" si="35"/>
        <v>0</v>
      </c>
      <c r="DR93" s="222">
        <f t="shared" si="35"/>
        <v>0</v>
      </c>
      <c r="DS93" s="222">
        <f t="shared" si="56"/>
        <v>0</v>
      </c>
      <c r="DT93" s="218">
        <f t="shared" si="56"/>
        <v>0</v>
      </c>
      <c r="DU93" s="218">
        <f t="shared" si="56"/>
        <v>0</v>
      </c>
      <c r="DV93" s="218">
        <f t="shared" si="56"/>
        <v>0</v>
      </c>
      <c r="DW93" s="218">
        <f t="shared" si="56"/>
        <v>0</v>
      </c>
      <c r="DX93" s="384">
        <f t="shared" si="54"/>
        <v>0</v>
      </c>
      <c r="DY93" s="384">
        <f t="shared" si="54"/>
        <v>0</v>
      </c>
      <c r="DZ93" s="384">
        <f t="shared" si="54"/>
        <v>0</v>
      </c>
      <c r="EA93" s="384">
        <f t="shared" si="54"/>
        <v>0</v>
      </c>
      <c r="EB93" s="385">
        <f t="shared" si="54"/>
        <v>0</v>
      </c>
      <c r="EC93" s="385">
        <f t="shared" si="54"/>
        <v>0</v>
      </c>
      <c r="ED93" s="385">
        <f t="shared" si="54"/>
        <v>0</v>
      </c>
      <c r="EE93" s="385">
        <f t="shared" si="52"/>
        <v>0</v>
      </c>
      <c r="EG93" s="222">
        <v>6</v>
      </c>
      <c r="EH93" s="222">
        <v>3</v>
      </c>
      <c r="EI93" s="222">
        <v>3</v>
      </c>
      <c r="EJ93" s="222">
        <v>2</v>
      </c>
      <c r="EK93" s="222">
        <v>2</v>
      </c>
      <c r="EL93" s="222">
        <v>116</v>
      </c>
      <c r="EM93" s="222">
        <v>104</v>
      </c>
      <c r="EN93" s="386">
        <f t="shared" si="40"/>
        <v>0.5</v>
      </c>
      <c r="EO93" s="222">
        <f t="shared" si="41"/>
        <v>66.666666666666657</v>
      </c>
      <c r="EP93" s="386">
        <f t="shared" si="42"/>
        <v>0.33333333333333331</v>
      </c>
      <c r="EQ93" s="222">
        <f t="shared" si="43"/>
        <v>17241.379310344826</v>
      </c>
      <c r="ER93" s="222">
        <f t="shared" si="44"/>
        <v>1602.5641025641025</v>
      </c>
      <c r="ES93" s="292"/>
      <c r="ET93" s="218">
        <v>11</v>
      </c>
      <c r="EU93" s="218">
        <v>6</v>
      </c>
      <c r="EV93" s="218">
        <v>6</v>
      </c>
      <c r="EW93" s="218">
        <v>2</v>
      </c>
      <c r="EX93" s="218">
        <v>18</v>
      </c>
      <c r="EY93" s="218">
        <v>138</v>
      </c>
      <c r="EZ93" s="218">
        <v>127</v>
      </c>
      <c r="FA93" s="387">
        <f t="shared" si="47"/>
        <v>0.54545454545454541</v>
      </c>
      <c r="FB93" s="221">
        <f t="shared" si="48"/>
        <v>33.333333333333329</v>
      </c>
      <c r="FC93" s="387">
        <f t="shared" si="49"/>
        <v>1.6363636363636365</v>
      </c>
      <c r="FD93" s="218">
        <f t="shared" si="50"/>
        <v>130434.78260869565</v>
      </c>
      <c r="FE93" s="218">
        <f t="shared" si="51"/>
        <v>1312.3359580052495</v>
      </c>
      <c r="FF93" s="218">
        <v>9</v>
      </c>
      <c r="FG93" s="221">
        <f t="shared" si="45"/>
        <v>33.333333333333329</v>
      </c>
      <c r="FH93" s="218">
        <v>3</v>
      </c>
      <c r="FI93" s="218">
        <v>9</v>
      </c>
      <c r="FJ93" s="218">
        <v>0</v>
      </c>
      <c r="FK93" s="218">
        <f t="shared" si="36"/>
        <v>6</v>
      </c>
      <c r="FL93" s="218">
        <v>1</v>
      </c>
      <c r="FM93" s="218">
        <f t="shared" si="37"/>
        <v>5</v>
      </c>
      <c r="FZ93" s="229"/>
      <c r="GA93" s="229"/>
      <c r="GB93" s="229"/>
      <c r="GC93" s="229"/>
      <c r="GD93" s="229"/>
    </row>
    <row r="94" spans="1:186" s="368" customFormat="1">
      <c r="A94" s="285" t="s">
        <v>83</v>
      </c>
      <c r="B94" s="291" t="s">
        <v>84</v>
      </c>
      <c r="C94" s="285" t="s">
        <v>85</v>
      </c>
      <c r="D94" s="382" t="s">
        <v>3123</v>
      </c>
      <c r="E94" s="291" t="s">
        <v>86</v>
      </c>
      <c r="F94" s="382">
        <v>91</v>
      </c>
      <c r="G94" s="381" t="s">
        <v>290</v>
      </c>
      <c r="H94" s="381" t="s">
        <v>291</v>
      </c>
      <c r="I94" s="382" t="s">
        <v>276</v>
      </c>
      <c r="J94" s="381" t="s">
        <v>277</v>
      </c>
      <c r="K94" s="382" t="s">
        <v>113</v>
      </c>
      <c r="L94" s="381" t="s">
        <v>163</v>
      </c>
      <c r="M94" s="381" t="s">
        <v>3124</v>
      </c>
      <c r="N94" s="372">
        <v>1</v>
      </c>
      <c r="O94" s="373"/>
      <c r="P94" s="373">
        <v>0</v>
      </c>
      <c r="Q94" s="373">
        <v>0</v>
      </c>
      <c r="R94" s="373">
        <v>0</v>
      </c>
      <c r="S94" s="374">
        <v>0</v>
      </c>
      <c r="T94" s="374">
        <v>0</v>
      </c>
      <c r="U94" s="374">
        <v>0</v>
      </c>
      <c r="V94" s="374">
        <v>0</v>
      </c>
      <c r="W94" s="373"/>
      <c r="X94" s="373">
        <v>0</v>
      </c>
      <c r="Y94" s="373">
        <v>0</v>
      </c>
      <c r="Z94" s="373">
        <v>0</v>
      </c>
      <c r="AA94" s="374">
        <v>0</v>
      </c>
      <c r="AB94" s="374">
        <v>0</v>
      </c>
      <c r="AC94" s="374">
        <v>0</v>
      </c>
      <c r="AD94" s="374">
        <v>0</v>
      </c>
      <c r="AE94" s="373">
        <v>0</v>
      </c>
      <c r="AF94" s="373">
        <v>0</v>
      </c>
      <c r="AG94" s="373">
        <v>0</v>
      </c>
      <c r="AH94" s="373">
        <v>0</v>
      </c>
      <c r="AI94" s="374">
        <v>0</v>
      </c>
      <c r="AJ94" s="374">
        <v>0</v>
      </c>
      <c r="AK94" s="374">
        <v>0</v>
      </c>
      <c r="AL94" s="374">
        <v>0</v>
      </c>
      <c r="AM94" s="222">
        <v>0</v>
      </c>
      <c r="AN94" s="222">
        <v>0</v>
      </c>
      <c r="AO94" s="222">
        <v>0</v>
      </c>
      <c r="AP94" s="222">
        <v>0</v>
      </c>
      <c r="AQ94" s="218">
        <v>0</v>
      </c>
      <c r="AR94" s="218">
        <v>0</v>
      </c>
      <c r="AS94" s="218">
        <v>0</v>
      </c>
      <c r="AT94" s="218">
        <v>0</v>
      </c>
      <c r="AU94" s="222">
        <v>0</v>
      </c>
      <c r="AV94" s="222">
        <v>0</v>
      </c>
      <c r="AW94" s="222">
        <v>0</v>
      </c>
      <c r="AX94" s="222">
        <v>0</v>
      </c>
      <c r="AY94" s="218">
        <v>0</v>
      </c>
      <c r="AZ94" s="218">
        <v>0</v>
      </c>
      <c r="BA94" s="218">
        <v>0</v>
      </c>
      <c r="BB94" s="218"/>
      <c r="BC94" s="222">
        <f t="shared" si="38"/>
        <v>0</v>
      </c>
      <c r="BD94" s="222">
        <f t="shared" si="38"/>
        <v>0</v>
      </c>
      <c r="BE94" s="222">
        <f t="shared" si="38"/>
        <v>0</v>
      </c>
      <c r="BF94" s="222">
        <f t="shared" si="32"/>
        <v>0</v>
      </c>
      <c r="BG94" s="218">
        <f t="shared" si="32"/>
        <v>0</v>
      </c>
      <c r="BH94" s="218">
        <f t="shared" si="32"/>
        <v>0</v>
      </c>
      <c r="BI94" s="218">
        <f t="shared" si="32"/>
        <v>0</v>
      </c>
      <c r="BJ94" s="218">
        <f t="shared" si="32"/>
        <v>0</v>
      </c>
      <c r="BK94" s="222">
        <f t="shared" si="55"/>
        <v>0</v>
      </c>
      <c r="BL94" s="222">
        <f t="shared" si="55"/>
        <v>0</v>
      </c>
      <c r="BM94" s="222">
        <f t="shared" si="55"/>
        <v>0</v>
      </c>
      <c r="BN94" s="222">
        <f t="shared" si="53"/>
        <v>0</v>
      </c>
      <c r="BO94" s="218">
        <f t="shared" si="53"/>
        <v>0</v>
      </c>
      <c r="BP94" s="218">
        <f t="shared" si="53"/>
        <v>0</v>
      </c>
      <c r="BQ94" s="218">
        <f t="shared" si="53"/>
        <v>0</v>
      </c>
      <c r="BR94" s="218">
        <f t="shared" si="30"/>
        <v>0</v>
      </c>
      <c r="BS94" s="222">
        <v>0</v>
      </c>
      <c r="BT94" s="222">
        <v>0</v>
      </c>
      <c r="BU94" s="222">
        <v>0</v>
      </c>
      <c r="BV94" s="222">
        <v>0</v>
      </c>
      <c r="BW94" s="218">
        <v>0</v>
      </c>
      <c r="BX94" s="218">
        <v>0</v>
      </c>
      <c r="BY94" s="218">
        <v>0</v>
      </c>
      <c r="BZ94" s="218">
        <v>0</v>
      </c>
      <c r="CA94" s="222">
        <v>0</v>
      </c>
      <c r="CB94" s="222">
        <f>IFERROR(VLOOKUP($G94,[12]ITEM!$B$2:$AC$939,26,0),0)</f>
        <v>0</v>
      </c>
      <c r="CC94" s="222">
        <f>IFERROR(VLOOKUP($G94,[12]ITEM!$B$2:$AC$939,27,0),0)</f>
        <v>0</v>
      </c>
      <c r="CD94" s="222">
        <f>IFERROR(VLOOKUP($G94,[12]ITEM!$B$2:$AC$939,28,0),0)</f>
        <v>0</v>
      </c>
      <c r="CE94" s="218">
        <v>0</v>
      </c>
      <c r="CF94" s="218">
        <v>0</v>
      </c>
      <c r="CG94" s="218">
        <v>0</v>
      </c>
      <c r="CH94" s="218">
        <v>0</v>
      </c>
      <c r="CI94" s="375"/>
      <c r="CJ94" s="222">
        <f t="shared" si="29"/>
        <v>0</v>
      </c>
      <c r="CK94" s="222">
        <f t="shared" si="29"/>
        <v>0</v>
      </c>
      <c r="CL94" s="222">
        <f t="shared" si="29"/>
        <v>0</v>
      </c>
      <c r="CM94" s="222">
        <f t="shared" si="29"/>
        <v>0</v>
      </c>
      <c r="CN94" s="218">
        <f t="shared" si="29"/>
        <v>0</v>
      </c>
      <c r="CO94" s="218">
        <f t="shared" si="46"/>
        <v>0</v>
      </c>
      <c r="CP94" s="218">
        <f t="shared" si="46"/>
        <v>0</v>
      </c>
      <c r="CQ94" s="218">
        <f t="shared" si="46"/>
        <v>0</v>
      </c>
      <c r="CR94" s="222">
        <v>0</v>
      </c>
      <c r="CS94" s="222"/>
      <c r="CT94" s="222"/>
      <c r="CU94" s="222"/>
      <c r="CV94" s="218">
        <f t="shared" si="39"/>
        <v>0</v>
      </c>
      <c r="CW94" s="218">
        <f>CV94*(1+('[13]GROWTH (YoY)'!AR94/100))</f>
        <v>0</v>
      </c>
      <c r="CX94" s="218">
        <f>CW94*(1+('[13]GROWTH (YoY)'!AS94/100))</f>
        <v>0</v>
      </c>
      <c r="CY94" s="218">
        <f>CX94*(1+('[13]GROWTH (YoY)'!AT94/100))</f>
        <v>0</v>
      </c>
      <c r="CZ94" s="222">
        <v>0</v>
      </c>
      <c r="DA94" s="222">
        <v>0</v>
      </c>
      <c r="DB94" s="222">
        <v>0</v>
      </c>
      <c r="DC94" s="222">
        <v>0</v>
      </c>
      <c r="DD94" s="218">
        <v>0</v>
      </c>
      <c r="DE94" s="218">
        <v>0</v>
      </c>
      <c r="DF94" s="218">
        <v>0</v>
      </c>
      <c r="DG94" s="218">
        <v>0</v>
      </c>
      <c r="DH94" s="222">
        <v>0</v>
      </c>
      <c r="DI94" s="222">
        <v>0</v>
      </c>
      <c r="DJ94" s="222">
        <v>0</v>
      </c>
      <c r="DK94" s="222">
        <v>0</v>
      </c>
      <c r="DL94" s="218">
        <v>0</v>
      </c>
      <c r="DM94" s="218">
        <v>0</v>
      </c>
      <c r="DN94" s="218">
        <v>0</v>
      </c>
      <c r="DO94" s="218">
        <v>0</v>
      </c>
      <c r="DP94" s="383">
        <f t="shared" si="35"/>
        <v>0</v>
      </c>
      <c r="DQ94" s="222">
        <f t="shared" si="35"/>
        <v>0</v>
      </c>
      <c r="DR94" s="222">
        <f t="shared" si="35"/>
        <v>0</v>
      </c>
      <c r="DS94" s="222">
        <f t="shared" si="56"/>
        <v>0</v>
      </c>
      <c r="DT94" s="218">
        <f t="shared" si="56"/>
        <v>0</v>
      </c>
      <c r="DU94" s="218">
        <f t="shared" si="56"/>
        <v>0</v>
      </c>
      <c r="DV94" s="218">
        <f t="shared" si="56"/>
        <v>0</v>
      </c>
      <c r="DW94" s="218">
        <f t="shared" si="56"/>
        <v>0</v>
      </c>
      <c r="DX94" s="384">
        <f t="shared" si="54"/>
        <v>0</v>
      </c>
      <c r="DY94" s="384">
        <f t="shared" si="54"/>
        <v>0</v>
      </c>
      <c r="DZ94" s="384">
        <f t="shared" si="54"/>
        <v>0</v>
      </c>
      <c r="EA94" s="384">
        <f t="shared" si="54"/>
        <v>0</v>
      </c>
      <c r="EB94" s="385">
        <f t="shared" si="54"/>
        <v>0</v>
      </c>
      <c r="EC94" s="385">
        <f t="shared" si="54"/>
        <v>0</v>
      </c>
      <c r="ED94" s="385">
        <f t="shared" si="54"/>
        <v>0</v>
      </c>
      <c r="EE94" s="385">
        <f t="shared" si="52"/>
        <v>0</v>
      </c>
      <c r="EG94" s="222">
        <v>9</v>
      </c>
      <c r="EH94" s="222">
        <v>3</v>
      </c>
      <c r="EI94" s="222">
        <v>7</v>
      </c>
      <c r="EJ94" s="222">
        <v>3</v>
      </c>
      <c r="EK94" s="222">
        <v>3</v>
      </c>
      <c r="EL94" s="222">
        <v>229</v>
      </c>
      <c r="EM94" s="222">
        <v>226</v>
      </c>
      <c r="EN94" s="386">
        <f t="shared" si="40"/>
        <v>0.33333333333333331</v>
      </c>
      <c r="EO94" s="222">
        <f t="shared" si="41"/>
        <v>42.857142857142854</v>
      </c>
      <c r="EP94" s="386">
        <f t="shared" si="42"/>
        <v>0.33333333333333331</v>
      </c>
      <c r="EQ94" s="222">
        <f t="shared" si="43"/>
        <v>13100.436681222707</v>
      </c>
      <c r="ER94" s="222">
        <f t="shared" si="44"/>
        <v>1106.1946902654868</v>
      </c>
      <c r="ES94" s="292"/>
      <c r="ET94" s="218">
        <v>0</v>
      </c>
      <c r="EU94" s="218">
        <v>0</v>
      </c>
      <c r="EV94" s="218">
        <v>0</v>
      </c>
      <c r="EW94" s="218">
        <v>0</v>
      </c>
      <c r="EX94" s="218">
        <v>0</v>
      </c>
      <c r="EY94" s="218">
        <v>0</v>
      </c>
      <c r="EZ94" s="218">
        <v>0</v>
      </c>
      <c r="FA94" s="387">
        <f t="shared" si="47"/>
        <v>0</v>
      </c>
      <c r="FB94" s="221">
        <f t="shared" si="48"/>
        <v>0</v>
      </c>
      <c r="FC94" s="387">
        <f t="shared" si="49"/>
        <v>0</v>
      </c>
      <c r="FD94" s="218">
        <f t="shared" si="50"/>
        <v>0</v>
      </c>
      <c r="FE94" s="218">
        <f t="shared" si="51"/>
        <v>0</v>
      </c>
      <c r="FF94" s="218">
        <v>3</v>
      </c>
      <c r="FG94" s="221">
        <f t="shared" si="45"/>
        <v>33.333333333333329</v>
      </c>
      <c r="FH94" s="218">
        <v>1</v>
      </c>
      <c r="FI94" s="218">
        <v>3</v>
      </c>
      <c r="FJ94" s="218">
        <v>0</v>
      </c>
      <c r="FK94" s="218">
        <f t="shared" si="36"/>
        <v>2</v>
      </c>
      <c r="FL94" s="218">
        <v>0</v>
      </c>
      <c r="FM94" s="218">
        <f t="shared" si="37"/>
        <v>2</v>
      </c>
      <c r="FZ94" s="229"/>
      <c r="GA94" s="229"/>
      <c r="GB94" s="229"/>
      <c r="GC94" s="229"/>
      <c r="GD94" s="229"/>
    </row>
    <row r="95" spans="1:186" s="368" customFormat="1">
      <c r="A95" s="285" t="s">
        <v>83</v>
      </c>
      <c r="B95" s="291" t="s">
        <v>84</v>
      </c>
      <c r="C95" s="285" t="s">
        <v>85</v>
      </c>
      <c r="D95" s="382" t="s">
        <v>3123</v>
      </c>
      <c r="E95" s="291" t="s">
        <v>86</v>
      </c>
      <c r="F95" s="382">
        <v>92</v>
      </c>
      <c r="G95" s="381" t="s">
        <v>292</v>
      </c>
      <c r="H95" s="381" t="s">
        <v>293</v>
      </c>
      <c r="I95" s="382" t="s">
        <v>276</v>
      </c>
      <c r="J95" s="381" t="s">
        <v>277</v>
      </c>
      <c r="K95" s="382" t="s">
        <v>113</v>
      </c>
      <c r="L95" s="381" t="s">
        <v>163</v>
      </c>
      <c r="M95" s="381" t="s">
        <v>3124</v>
      </c>
      <c r="N95" s="372">
        <v>1</v>
      </c>
      <c r="O95" s="373">
        <v>27</v>
      </c>
      <c r="P95" s="373">
        <v>46</v>
      </c>
      <c r="Q95" s="373">
        <v>66</v>
      </c>
      <c r="R95" s="373">
        <v>75</v>
      </c>
      <c r="S95" s="374">
        <v>38</v>
      </c>
      <c r="T95" s="374">
        <v>55</v>
      </c>
      <c r="U95" s="374">
        <v>63</v>
      </c>
      <c r="V95" s="374">
        <v>71</v>
      </c>
      <c r="W95" s="373">
        <v>16</v>
      </c>
      <c r="X95" s="373">
        <v>23</v>
      </c>
      <c r="Y95" s="373">
        <v>33</v>
      </c>
      <c r="Z95" s="373">
        <v>37</v>
      </c>
      <c r="AA95" s="374">
        <v>15</v>
      </c>
      <c r="AB95" s="374">
        <v>22</v>
      </c>
      <c r="AC95" s="374">
        <v>25</v>
      </c>
      <c r="AD95" s="374">
        <v>28</v>
      </c>
      <c r="AE95" s="373">
        <v>0</v>
      </c>
      <c r="AF95" s="373">
        <v>0</v>
      </c>
      <c r="AG95" s="373">
        <v>0</v>
      </c>
      <c r="AH95" s="373">
        <v>0</v>
      </c>
      <c r="AI95" s="374">
        <v>1</v>
      </c>
      <c r="AJ95" s="374">
        <v>1</v>
      </c>
      <c r="AK95" s="374">
        <v>0</v>
      </c>
      <c r="AL95" s="374">
        <v>1</v>
      </c>
      <c r="AM95" s="222">
        <v>11</v>
      </c>
      <c r="AN95" s="222">
        <v>23</v>
      </c>
      <c r="AO95" s="222">
        <v>34</v>
      </c>
      <c r="AP95" s="222">
        <v>38</v>
      </c>
      <c r="AQ95" s="218">
        <v>23</v>
      </c>
      <c r="AR95" s="218">
        <v>34</v>
      </c>
      <c r="AS95" s="218">
        <v>38</v>
      </c>
      <c r="AT95" s="218">
        <v>43</v>
      </c>
      <c r="AU95" s="222">
        <v>0</v>
      </c>
      <c r="AV95" s="222">
        <v>1</v>
      </c>
      <c r="AW95" s="222">
        <v>1</v>
      </c>
      <c r="AX95" s="222">
        <v>2</v>
      </c>
      <c r="AY95" s="218">
        <v>1</v>
      </c>
      <c r="AZ95" s="218">
        <v>1</v>
      </c>
      <c r="BA95" s="218">
        <v>2</v>
      </c>
      <c r="BB95" s="218">
        <v>2</v>
      </c>
      <c r="BC95" s="222">
        <f t="shared" si="38"/>
        <v>12</v>
      </c>
      <c r="BD95" s="222">
        <f t="shared" si="38"/>
        <v>22</v>
      </c>
      <c r="BE95" s="222">
        <f t="shared" si="38"/>
        <v>32</v>
      </c>
      <c r="BF95" s="222">
        <f t="shared" si="32"/>
        <v>35</v>
      </c>
      <c r="BG95" s="218">
        <f t="shared" si="32"/>
        <v>21</v>
      </c>
      <c r="BH95" s="218">
        <f t="shared" si="32"/>
        <v>31</v>
      </c>
      <c r="BI95" s="218">
        <f t="shared" si="32"/>
        <v>34</v>
      </c>
      <c r="BJ95" s="218">
        <f t="shared" si="32"/>
        <v>40</v>
      </c>
      <c r="BK95" s="222">
        <f t="shared" si="55"/>
        <v>-1</v>
      </c>
      <c r="BL95" s="222">
        <f t="shared" si="55"/>
        <v>0</v>
      </c>
      <c r="BM95" s="222">
        <f t="shared" si="55"/>
        <v>1</v>
      </c>
      <c r="BN95" s="222">
        <f t="shared" si="53"/>
        <v>1</v>
      </c>
      <c r="BO95" s="218">
        <f t="shared" si="53"/>
        <v>1</v>
      </c>
      <c r="BP95" s="218">
        <f t="shared" si="53"/>
        <v>2</v>
      </c>
      <c r="BQ95" s="218">
        <f t="shared" si="53"/>
        <v>2</v>
      </c>
      <c r="BR95" s="218">
        <f t="shared" si="30"/>
        <v>1</v>
      </c>
      <c r="BS95" s="222">
        <v>0</v>
      </c>
      <c r="BT95" s="222">
        <v>0</v>
      </c>
      <c r="BU95" s="222">
        <v>1</v>
      </c>
      <c r="BV95" s="222">
        <v>1</v>
      </c>
      <c r="BW95" s="218">
        <v>1</v>
      </c>
      <c r="BX95" s="218">
        <v>2</v>
      </c>
      <c r="BY95" s="218">
        <v>2</v>
      </c>
      <c r="BZ95" s="218">
        <v>1</v>
      </c>
      <c r="CA95" s="222">
        <v>1</v>
      </c>
      <c r="CB95" s="222">
        <f>IFERROR(VLOOKUP($G95,[12]ITEM!$B$2:$AC$939,26,0),0)</f>
        <v>0</v>
      </c>
      <c r="CC95" s="222">
        <f>IFERROR(VLOOKUP($G95,[12]ITEM!$B$2:$AC$939,27,0),0)</f>
        <v>0</v>
      </c>
      <c r="CD95" s="222">
        <f>IFERROR(VLOOKUP($G95,[12]ITEM!$B$2:$AC$939,28,0),0)</f>
        <v>0</v>
      </c>
      <c r="CE95" s="218">
        <v>0</v>
      </c>
      <c r="CF95" s="218">
        <v>0</v>
      </c>
      <c r="CG95" s="218">
        <v>0</v>
      </c>
      <c r="CH95" s="218">
        <v>0</v>
      </c>
      <c r="CI95" s="375"/>
      <c r="CJ95" s="222">
        <f t="shared" si="29"/>
        <v>12</v>
      </c>
      <c r="CK95" s="222">
        <f t="shared" si="29"/>
        <v>20</v>
      </c>
      <c r="CL95" s="222">
        <f t="shared" si="29"/>
        <v>22</v>
      </c>
      <c r="CM95" s="222">
        <f t="shared" si="29"/>
        <v>25</v>
      </c>
      <c r="CN95" s="218">
        <f t="shared" si="29"/>
        <v>21</v>
      </c>
      <c r="CO95" s="218">
        <f t="shared" si="46"/>
        <v>26.678676140924154</v>
      </c>
      <c r="CP95" s="218">
        <f t="shared" si="46"/>
        <v>29.654599421339448</v>
      </c>
      <c r="CQ95" s="218">
        <f t="shared" si="46"/>
        <v>33.830317779941389</v>
      </c>
      <c r="CR95" s="222">
        <v>5</v>
      </c>
      <c r="CS95" s="222">
        <v>10</v>
      </c>
      <c r="CT95" s="222">
        <v>14</v>
      </c>
      <c r="CU95" s="222">
        <v>16</v>
      </c>
      <c r="CV95" s="218">
        <f t="shared" si="39"/>
        <v>15</v>
      </c>
      <c r="CW95" s="218">
        <f>CV95*(1+('[13]GROWTH (YoY)'!AR95/100))</f>
        <v>21.678676140924154</v>
      </c>
      <c r="CX95" s="218">
        <f>CW95*(1+('[13]GROWTH (YoY)'!AS95/100))</f>
        <v>24.654599421339448</v>
      </c>
      <c r="CY95" s="218">
        <f>CX95*(1+('[13]GROWTH (YoY)'!AT95/100))</f>
        <v>27.830317779941389</v>
      </c>
      <c r="CZ95" s="222">
        <v>7</v>
      </c>
      <c r="DA95" s="222">
        <v>10</v>
      </c>
      <c r="DB95" s="222">
        <v>8</v>
      </c>
      <c r="DC95" s="222">
        <v>9</v>
      </c>
      <c r="DD95" s="218">
        <v>6</v>
      </c>
      <c r="DE95" s="218">
        <v>5</v>
      </c>
      <c r="DF95" s="218">
        <v>5</v>
      </c>
      <c r="DG95" s="218">
        <v>6</v>
      </c>
      <c r="DH95" s="222">
        <v>0</v>
      </c>
      <c r="DI95" s="222">
        <v>0</v>
      </c>
      <c r="DJ95" s="222">
        <v>0</v>
      </c>
      <c r="DK95" s="222">
        <v>0</v>
      </c>
      <c r="DL95" s="218">
        <v>0</v>
      </c>
      <c r="DM95" s="218">
        <v>0</v>
      </c>
      <c r="DN95" s="218">
        <v>0</v>
      </c>
      <c r="DO95" s="218">
        <v>0</v>
      </c>
      <c r="DP95" s="383">
        <f t="shared" si="35"/>
        <v>0</v>
      </c>
      <c r="DQ95" s="222">
        <f t="shared" si="35"/>
        <v>2</v>
      </c>
      <c r="DR95" s="222">
        <f t="shared" si="35"/>
        <v>10</v>
      </c>
      <c r="DS95" s="222">
        <f t="shared" si="56"/>
        <v>10</v>
      </c>
      <c r="DT95" s="218">
        <f t="shared" si="56"/>
        <v>0</v>
      </c>
      <c r="DU95" s="218">
        <f t="shared" si="56"/>
        <v>4.3213238590758465</v>
      </c>
      <c r="DV95" s="218">
        <f t="shared" si="56"/>
        <v>4.3454005786605521</v>
      </c>
      <c r="DW95" s="218">
        <f t="shared" si="56"/>
        <v>6.1696822200586112</v>
      </c>
      <c r="DX95" s="384">
        <f t="shared" si="54"/>
        <v>0.59259259259259256</v>
      </c>
      <c r="DY95" s="384">
        <f t="shared" si="54"/>
        <v>0.5</v>
      </c>
      <c r="DZ95" s="384">
        <f t="shared" si="54"/>
        <v>0.5</v>
      </c>
      <c r="EA95" s="384">
        <f t="shared" si="54"/>
        <v>0.49333333333333335</v>
      </c>
      <c r="EB95" s="385">
        <f t="shared" si="54"/>
        <v>0.39473684210526316</v>
      </c>
      <c r="EC95" s="385">
        <f t="shared" si="54"/>
        <v>0.4</v>
      </c>
      <c r="ED95" s="385">
        <f t="shared" si="54"/>
        <v>0.3968253968253968</v>
      </c>
      <c r="EE95" s="385">
        <f t="shared" si="52"/>
        <v>0.39436619718309857</v>
      </c>
      <c r="EG95" s="222">
        <v>5</v>
      </c>
      <c r="EH95" s="222">
        <v>3</v>
      </c>
      <c r="EI95" s="222">
        <v>3</v>
      </c>
      <c r="EJ95" s="222">
        <v>1</v>
      </c>
      <c r="EK95" s="222">
        <v>3</v>
      </c>
      <c r="EL95" s="222">
        <v>139</v>
      </c>
      <c r="EM95" s="222">
        <v>100</v>
      </c>
      <c r="EN95" s="386">
        <f t="shared" si="40"/>
        <v>0.6</v>
      </c>
      <c r="EO95" s="222">
        <f t="shared" si="41"/>
        <v>33.333333333333329</v>
      </c>
      <c r="EP95" s="386">
        <f t="shared" si="42"/>
        <v>0.6</v>
      </c>
      <c r="EQ95" s="222">
        <f t="shared" si="43"/>
        <v>21582.733812949642</v>
      </c>
      <c r="ER95" s="222">
        <f t="shared" si="44"/>
        <v>833.33333333333337</v>
      </c>
      <c r="ES95" s="292"/>
      <c r="ET95" s="218">
        <v>4</v>
      </c>
      <c r="EU95" s="218">
        <v>2</v>
      </c>
      <c r="EV95" s="218">
        <v>2</v>
      </c>
      <c r="EW95" s="218">
        <v>1</v>
      </c>
      <c r="EX95" s="218">
        <v>11</v>
      </c>
      <c r="EY95" s="218">
        <v>67</v>
      </c>
      <c r="EZ95" s="218">
        <v>63</v>
      </c>
      <c r="FA95" s="387">
        <f t="shared" si="47"/>
        <v>0.5</v>
      </c>
      <c r="FB95" s="221">
        <f t="shared" si="48"/>
        <v>50</v>
      </c>
      <c r="FC95" s="387">
        <f t="shared" si="49"/>
        <v>2.75</v>
      </c>
      <c r="FD95" s="218">
        <f t="shared" si="50"/>
        <v>164179.10447761195</v>
      </c>
      <c r="FE95" s="218">
        <f t="shared" si="51"/>
        <v>1322.7513227513227</v>
      </c>
      <c r="FF95" s="218">
        <v>13</v>
      </c>
      <c r="FG95" s="221">
        <f t="shared" si="45"/>
        <v>7.6923076923076925</v>
      </c>
      <c r="FH95" s="218">
        <v>1</v>
      </c>
      <c r="FI95" s="218">
        <v>13</v>
      </c>
      <c r="FJ95" s="218">
        <v>0</v>
      </c>
      <c r="FK95" s="218">
        <f t="shared" si="36"/>
        <v>12</v>
      </c>
      <c r="FL95" s="218">
        <v>1</v>
      </c>
      <c r="FM95" s="218">
        <f t="shared" si="37"/>
        <v>11</v>
      </c>
      <c r="FZ95" s="229"/>
      <c r="GA95" s="229"/>
      <c r="GB95" s="229"/>
      <c r="GC95" s="229"/>
      <c r="GD95" s="229"/>
    </row>
    <row r="96" spans="1:186" s="368" customFormat="1">
      <c r="A96" s="285" t="s">
        <v>83</v>
      </c>
      <c r="B96" s="291" t="s">
        <v>84</v>
      </c>
      <c r="C96" s="285" t="s">
        <v>85</v>
      </c>
      <c r="D96" s="382" t="s">
        <v>3123</v>
      </c>
      <c r="E96" s="291" t="s">
        <v>86</v>
      </c>
      <c r="F96" s="382">
        <v>93</v>
      </c>
      <c r="G96" s="381" t="s">
        <v>294</v>
      </c>
      <c r="H96" s="381" t="s">
        <v>295</v>
      </c>
      <c r="I96" s="382" t="s">
        <v>276</v>
      </c>
      <c r="J96" s="381" t="s">
        <v>277</v>
      </c>
      <c r="K96" s="382" t="s">
        <v>113</v>
      </c>
      <c r="L96" s="381" t="s">
        <v>163</v>
      </c>
      <c r="M96" s="381" t="s">
        <v>3124</v>
      </c>
      <c r="N96" s="372">
        <v>1</v>
      </c>
      <c r="O96" s="373">
        <v>428</v>
      </c>
      <c r="P96" s="373">
        <v>879</v>
      </c>
      <c r="Q96" s="373">
        <v>815</v>
      </c>
      <c r="R96" s="373">
        <v>817</v>
      </c>
      <c r="S96" s="374">
        <v>733</v>
      </c>
      <c r="T96" s="374">
        <v>690</v>
      </c>
      <c r="U96" s="374">
        <v>690</v>
      </c>
      <c r="V96" s="374">
        <v>587</v>
      </c>
      <c r="W96" s="373">
        <v>229</v>
      </c>
      <c r="X96" s="373">
        <v>583</v>
      </c>
      <c r="Y96" s="373">
        <v>540</v>
      </c>
      <c r="Z96" s="373">
        <v>541</v>
      </c>
      <c r="AA96" s="374">
        <v>386</v>
      </c>
      <c r="AB96" s="374">
        <v>385</v>
      </c>
      <c r="AC96" s="374">
        <v>412</v>
      </c>
      <c r="AD96" s="374">
        <v>350</v>
      </c>
      <c r="AE96" s="373">
        <v>4</v>
      </c>
      <c r="AF96" s="373">
        <v>4</v>
      </c>
      <c r="AG96" s="373">
        <v>4</v>
      </c>
      <c r="AH96" s="373">
        <v>4</v>
      </c>
      <c r="AI96" s="374">
        <v>7</v>
      </c>
      <c r="AJ96" s="374">
        <v>16</v>
      </c>
      <c r="AK96" s="374">
        <v>6</v>
      </c>
      <c r="AL96" s="374">
        <v>3</v>
      </c>
      <c r="AM96" s="222">
        <v>199</v>
      </c>
      <c r="AN96" s="222">
        <v>296</v>
      </c>
      <c r="AO96" s="222">
        <v>275</v>
      </c>
      <c r="AP96" s="222">
        <v>276</v>
      </c>
      <c r="AQ96" s="218">
        <v>346</v>
      </c>
      <c r="AR96" s="218">
        <v>305</v>
      </c>
      <c r="AS96" s="218">
        <v>278</v>
      </c>
      <c r="AT96" s="218">
        <v>237</v>
      </c>
      <c r="AU96" s="222">
        <v>75</v>
      </c>
      <c r="AV96" s="222">
        <v>102</v>
      </c>
      <c r="AW96" s="222">
        <v>94</v>
      </c>
      <c r="AX96" s="222">
        <v>99</v>
      </c>
      <c r="AY96" s="218">
        <v>120</v>
      </c>
      <c r="AZ96" s="218">
        <v>108</v>
      </c>
      <c r="BA96" s="218">
        <v>106</v>
      </c>
      <c r="BB96" s="218">
        <v>96</v>
      </c>
      <c r="BC96" s="222">
        <f t="shared" si="38"/>
        <v>128</v>
      </c>
      <c r="BD96" s="222">
        <f t="shared" si="38"/>
        <v>164</v>
      </c>
      <c r="BE96" s="222">
        <f t="shared" si="38"/>
        <v>133</v>
      </c>
      <c r="BF96" s="222">
        <f t="shared" si="32"/>
        <v>122</v>
      </c>
      <c r="BG96" s="218">
        <f t="shared" si="32"/>
        <v>187</v>
      </c>
      <c r="BH96" s="218">
        <f t="shared" si="32"/>
        <v>136</v>
      </c>
      <c r="BI96" s="218">
        <f t="shared" si="32"/>
        <v>104</v>
      </c>
      <c r="BJ96" s="218">
        <f t="shared" si="32"/>
        <v>111</v>
      </c>
      <c r="BK96" s="222">
        <f t="shared" si="55"/>
        <v>-4</v>
      </c>
      <c r="BL96" s="222">
        <f t="shared" si="55"/>
        <v>30</v>
      </c>
      <c r="BM96" s="222">
        <f t="shared" si="55"/>
        <v>48</v>
      </c>
      <c r="BN96" s="222">
        <f t="shared" si="53"/>
        <v>55</v>
      </c>
      <c r="BO96" s="218">
        <f t="shared" si="53"/>
        <v>39</v>
      </c>
      <c r="BP96" s="218">
        <f t="shared" si="53"/>
        <v>61</v>
      </c>
      <c r="BQ96" s="218">
        <f t="shared" si="53"/>
        <v>68</v>
      </c>
      <c r="BR96" s="218">
        <f t="shared" si="30"/>
        <v>30</v>
      </c>
      <c r="BS96" s="222">
        <v>1</v>
      </c>
      <c r="BT96" s="222">
        <v>30</v>
      </c>
      <c r="BU96" s="222">
        <v>48</v>
      </c>
      <c r="BV96" s="222">
        <v>55</v>
      </c>
      <c r="BW96" s="218">
        <v>39</v>
      </c>
      <c r="BX96" s="218">
        <v>61</v>
      </c>
      <c r="BY96" s="218">
        <v>68</v>
      </c>
      <c r="BZ96" s="218">
        <v>30</v>
      </c>
      <c r="CA96" s="222">
        <v>5</v>
      </c>
      <c r="CB96" s="222">
        <f>IFERROR(VLOOKUP($G96,[12]ITEM!$B$2:$AC$939,26,0),0)</f>
        <v>0</v>
      </c>
      <c r="CC96" s="222">
        <f>IFERROR(VLOOKUP($G96,[12]ITEM!$B$2:$AC$939,27,0),0)</f>
        <v>0</v>
      </c>
      <c r="CD96" s="222">
        <f>IFERROR(VLOOKUP($G96,[12]ITEM!$B$2:$AC$939,28,0),0)</f>
        <v>0</v>
      </c>
      <c r="CE96" s="218">
        <v>0</v>
      </c>
      <c r="CF96" s="218">
        <v>0</v>
      </c>
      <c r="CG96" s="218">
        <v>0</v>
      </c>
      <c r="CH96" s="218">
        <v>0</v>
      </c>
      <c r="CI96" s="375"/>
      <c r="CJ96" s="222">
        <f t="shared" si="29"/>
        <v>129</v>
      </c>
      <c r="CK96" s="222">
        <f t="shared" si="29"/>
        <v>182</v>
      </c>
      <c r="CL96" s="222">
        <f t="shared" si="29"/>
        <v>164</v>
      </c>
      <c r="CM96" s="222">
        <f t="shared" si="29"/>
        <v>172</v>
      </c>
      <c r="CN96" s="218">
        <f t="shared" si="29"/>
        <v>187</v>
      </c>
      <c r="CO96" s="218">
        <f t="shared" si="46"/>
        <v>164.35674904404709</v>
      </c>
      <c r="CP96" s="218">
        <f t="shared" si="46"/>
        <v>165.01962204948069</v>
      </c>
      <c r="CQ96" s="218">
        <f t="shared" si="46"/>
        <v>159.32557741558531</v>
      </c>
      <c r="CR96" s="222">
        <v>75</v>
      </c>
      <c r="CS96" s="222">
        <v>107</v>
      </c>
      <c r="CT96" s="222">
        <v>99</v>
      </c>
      <c r="CU96" s="222">
        <v>99</v>
      </c>
      <c r="CV96" s="218">
        <f t="shared" si="39"/>
        <v>81</v>
      </c>
      <c r="CW96" s="218">
        <f>CV96*(1+('[13]GROWTH (YoY)'!AR96/100))</f>
        <v>71.356749044047106</v>
      </c>
      <c r="CX96" s="218">
        <f>CW96*(1+('[13]GROWTH (YoY)'!AS96/100))</f>
        <v>65.019622049480702</v>
      </c>
      <c r="CY96" s="218">
        <f>CX96*(1+('[13]GROWTH (YoY)'!AT96/100))</f>
        <v>55.3255774155853</v>
      </c>
      <c r="CZ96" s="222">
        <v>53</v>
      </c>
      <c r="DA96" s="222">
        <v>74</v>
      </c>
      <c r="DB96" s="222">
        <v>64</v>
      </c>
      <c r="DC96" s="222">
        <v>71</v>
      </c>
      <c r="DD96" s="218">
        <v>105</v>
      </c>
      <c r="DE96" s="218">
        <v>92</v>
      </c>
      <c r="DF96" s="218">
        <v>99</v>
      </c>
      <c r="DG96" s="218">
        <v>103</v>
      </c>
      <c r="DH96" s="222">
        <v>1</v>
      </c>
      <c r="DI96" s="222">
        <v>1</v>
      </c>
      <c r="DJ96" s="222">
        <v>1</v>
      </c>
      <c r="DK96" s="222">
        <v>2</v>
      </c>
      <c r="DL96" s="218">
        <v>1</v>
      </c>
      <c r="DM96" s="218">
        <v>1</v>
      </c>
      <c r="DN96" s="218">
        <v>1</v>
      </c>
      <c r="DO96" s="218">
        <v>1</v>
      </c>
      <c r="DP96" s="383">
        <f t="shared" si="35"/>
        <v>-1</v>
      </c>
      <c r="DQ96" s="222">
        <f t="shared" si="35"/>
        <v>-18</v>
      </c>
      <c r="DR96" s="222">
        <f t="shared" si="35"/>
        <v>-31</v>
      </c>
      <c r="DS96" s="222">
        <f t="shared" si="56"/>
        <v>-50</v>
      </c>
      <c r="DT96" s="218">
        <f t="shared" si="56"/>
        <v>0</v>
      </c>
      <c r="DU96" s="218">
        <f t="shared" si="56"/>
        <v>-28.356749044047092</v>
      </c>
      <c r="DV96" s="218">
        <f t="shared" si="56"/>
        <v>-61.019622049480688</v>
      </c>
      <c r="DW96" s="218">
        <f t="shared" si="56"/>
        <v>-48.325577415585315</v>
      </c>
      <c r="DX96" s="384">
        <f t="shared" si="54"/>
        <v>0.53504672897196259</v>
      </c>
      <c r="DY96" s="384">
        <f t="shared" si="54"/>
        <v>0.66325369738339024</v>
      </c>
      <c r="DZ96" s="384">
        <f t="shared" si="54"/>
        <v>0.66257668711656437</v>
      </c>
      <c r="EA96" s="384">
        <f t="shared" si="54"/>
        <v>0.66217870257037947</v>
      </c>
      <c r="EB96" s="385">
        <f t="shared" si="54"/>
        <v>0.52660300136425653</v>
      </c>
      <c r="EC96" s="385">
        <f t="shared" si="54"/>
        <v>0.55797101449275366</v>
      </c>
      <c r="ED96" s="385">
        <f t="shared" si="54"/>
        <v>0.59710144927536235</v>
      </c>
      <c r="EE96" s="385">
        <f t="shared" si="52"/>
        <v>0.59625212947189099</v>
      </c>
      <c r="EG96" s="222">
        <v>230</v>
      </c>
      <c r="EH96" s="222">
        <v>104</v>
      </c>
      <c r="EI96" s="222">
        <v>126</v>
      </c>
      <c r="EJ96" s="222">
        <v>75</v>
      </c>
      <c r="EK96" s="222">
        <v>98</v>
      </c>
      <c r="EL96" s="222">
        <v>4953</v>
      </c>
      <c r="EM96" s="222">
        <v>4672</v>
      </c>
      <c r="EN96" s="386">
        <f t="shared" si="40"/>
        <v>0.45217391304347826</v>
      </c>
      <c r="EO96" s="222">
        <f t="shared" si="41"/>
        <v>59.523809523809526</v>
      </c>
      <c r="EP96" s="386">
        <f t="shared" si="42"/>
        <v>0.42608695652173911</v>
      </c>
      <c r="EQ96" s="222">
        <f t="shared" si="43"/>
        <v>19785.988289925299</v>
      </c>
      <c r="ER96" s="222">
        <f t="shared" si="44"/>
        <v>1337.7568493150686</v>
      </c>
      <c r="ES96" s="292"/>
      <c r="ET96" s="218">
        <v>586</v>
      </c>
      <c r="EU96" s="218">
        <v>325</v>
      </c>
      <c r="EV96" s="218">
        <v>261</v>
      </c>
      <c r="EW96" s="218">
        <v>171</v>
      </c>
      <c r="EX96" s="218">
        <v>1467</v>
      </c>
      <c r="EY96" s="218">
        <v>9606</v>
      </c>
      <c r="EZ96" s="218">
        <v>9293</v>
      </c>
      <c r="FA96" s="387">
        <f t="shared" si="47"/>
        <v>0.55460750853242324</v>
      </c>
      <c r="FB96" s="221">
        <f t="shared" si="48"/>
        <v>65.517241379310349</v>
      </c>
      <c r="FC96" s="387">
        <f t="shared" si="49"/>
        <v>2.5034129692832763</v>
      </c>
      <c r="FD96" s="218">
        <f t="shared" si="50"/>
        <v>152717.05184259839</v>
      </c>
      <c r="FE96" s="218">
        <f t="shared" si="51"/>
        <v>1533.4122457763908</v>
      </c>
      <c r="FF96" s="218">
        <v>459</v>
      </c>
      <c r="FG96" s="221">
        <f t="shared" si="45"/>
        <v>34.640522875816991</v>
      </c>
      <c r="FH96" s="218">
        <v>159</v>
      </c>
      <c r="FI96" s="218">
        <v>459</v>
      </c>
      <c r="FJ96" s="218">
        <v>5</v>
      </c>
      <c r="FK96" s="218">
        <f t="shared" si="36"/>
        <v>295</v>
      </c>
      <c r="FL96" s="218">
        <v>34</v>
      </c>
      <c r="FM96" s="218">
        <f t="shared" si="37"/>
        <v>261</v>
      </c>
      <c r="FZ96" s="229"/>
      <c r="GA96" s="229"/>
      <c r="GB96" s="229"/>
      <c r="GC96" s="229"/>
      <c r="GD96" s="229"/>
    </row>
    <row r="97" spans="1:186" s="368" customFormat="1">
      <c r="A97" s="285" t="s">
        <v>83</v>
      </c>
      <c r="B97" s="291" t="s">
        <v>84</v>
      </c>
      <c r="C97" s="285" t="s">
        <v>85</v>
      </c>
      <c r="D97" s="382" t="s">
        <v>3123</v>
      </c>
      <c r="E97" s="291" t="s">
        <v>86</v>
      </c>
      <c r="F97" s="382">
        <v>94</v>
      </c>
      <c r="G97" s="381" t="s">
        <v>296</v>
      </c>
      <c r="H97" s="381" t="s">
        <v>297</v>
      </c>
      <c r="I97" s="382" t="s">
        <v>276</v>
      </c>
      <c r="J97" s="381" t="s">
        <v>277</v>
      </c>
      <c r="K97" s="382" t="s">
        <v>113</v>
      </c>
      <c r="L97" s="381" t="s">
        <v>163</v>
      </c>
      <c r="M97" s="381" t="s">
        <v>3124</v>
      </c>
      <c r="N97" s="372">
        <v>1</v>
      </c>
      <c r="O97" s="373"/>
      <c r="P97" s="373">
        <v>0</v>
      </c>
      <c r="Q97" s="373">
        <v>0</v>
      </c>
      <c r="R97" s="373">
        <v>0</v>
      </c>
      <c r="S97" s="374">
        <v>0</v>
      </c>
      <c r="T97" s="374">
        <v>0</v>
      </c>
      <c r="U97" s="374">
        <v>0</v>
      </c>
      <c r="V97" s="374">
        <v>0</v>
      </c>
      <c r="W97" s="373"/>
      <c r="X97" s="373">
        <v>0</v>
      </c>
      <c r="Y97" s="373">
        <v>0</v>
      </c>
      <c r="Z97" s="373">
        <v>0</v>
      </c>
      <c r="AA97" s="374">
        <v>0</v>
      </c>
      <c r="AB97" s="374">
        <v>0</v>
      </c>
      <c r="AC97" s="374">
        <v>0</v>
      </c>
      <c r="AD97" s="374">
        <v>0</v>
      </c>
      <c r="AE97" s="373">
        <v>0</v>
      </c>
      <c r="AF97" s="373">
        <v>0</v>
      </c>
      <c r="AG97" s="373">
        <v>0</v>
      </c>
      <c r="AH97" s="373">
        <v>0</v>
      </c>
      <c r="AI97" s="374">
        <v>0</v>
      </c>
      <c r="AJ97" s="374">
        <v>0</v>
      </c>
      <c r="AK97" s="374">
        <v>0</v>
      </c>
      <c r="AL97" s="374">
        <v>0</v>
      </c>
      <c r="AM97" s="222">
        <v>0</v>
      </c>
      <c r="AN97" s="222">
        <v>0</v>
      </c>
      <c r="AO97" s="222">
        <v>0</v>
      </c>
      <c r="AP97" s="222">
        <v>0</v>
      </c>
      <c r="AQ97" s="218">
        <v>0</v>
      </c>
      <c r="AR97" s="218">
        <v>0</v>
      </c>
      <c r="AS97" s="218">
        <v>0</v>
      </c>
      <c r="AT97" s="218">
        <v>0</v>
      </c>
      <c r="AU97" s="222">
        <v>0</v>
      </c>
      <c r="AV97" s="222">
        <v>0</v>
      </c>
      <c r="AW97" s="222">
        <v>0</v>
      </c>
      <c r="AX97" s="222">
        <v>0</v>
      </c>
      <c r="AY97" s="218">
        <v>0</v>
      </c>
      <c r="AZ97" s="218">
        <v>0</v>
      </c>
      <c r="BA97" s="218">
        <v>0</v>
      </c>
      <c r="BB97" s="218"/>
      <c r="BC97" s="222">
        <f t="shared" si="38"/>
        <v>0</v>
      </c>
      <c r="BD97" s="222">
        <f t="shared" si="38"/>
        <v>0</v>
      </c>
      <c r="BE97" s="222">
        <f t="shared" si="38"/>
        <v>0</v>
      </c>
      <c r="BF97" s="222">
        <f t="shared" si="32"/>
        <v>0</v>
      </c>
      <c r="BG97" s="218">
        <f t="shared" si="32"/>
        <v>0</v>
      </c>
      <c r="BH97" s="218">
        <f t="shared" si="32"/>
        <v>0</v>
      </c>
      <c r="BI97" s="218">
        <f t="shared" si="32"/>
        <v>0</v>
      </c>
      <c r="BJ97" s="218">
        <f t="shared" si="32"/>
        <v>0</v>
      </c>
      <c r="BK97" s="222">
        <f t="shared" si="55"/>
        <v>0</v>
      </c>
      <c r="BL97" s="222">
        <f t="shared" si="55"/>
        <v>0</v>
      </c>
      <c r="BM97" s="222">
        <f t="shared" si="55"/>
        <v>0</v>
      </c>
      <c r="BN97" s="222">
        <f t="shared" si="53"/>
        <v>0</v>
      </c>
      <c r="BO97" s="218">
        <f t="shared" si="53"/>
        <v>0</v>
      </c>
      <c r="BP97" s="218">
        <f t="shared" si="53"/>
        <v>0</v>
      </c>
      <c r="BQ97" s="218">
        <f t="shared" si="53"/>
        <v>0</v>
      </c>
      <c r="BR97" s="218">
        <f t="shared" si="30"/>
        <v>0</v>
      </c>
      <c r="BS97" s="222">
        <v>0</v>
      </c>
      <c r="BT97" s="222">
        <v>0</v>
      </c>
      <c r="BU97" s="222">
        <v>0</v>
      </c>
      <c r="BV97" s="222">
        <v>0</v>
      </c>
      <c r="BW97" s="218">
        <v>0</v>
      </c>
      <c r="BX97" s="218">
        <v>0</v>
      </c>
      <c r="BY97" s="218">
        <v>0</v>
      </c>
      <c r="BZ97" s="218">
        <v>0</v>
      </c>
      <c r="CA97" s="222">
        <v>0</v>
      </c>
      <c r="CB97" s="222">
        <f>IFERROR(VLOOKUP($G97,[12]ITEM!$B$2:$AC$939,26,0),0)</f>
        <v>0</v>
      </c>
      <c r="CC97" s="222">
        <f>IFERROR(VLOOKUP($G97,[12]ITEM!$B$2:$AC$939,27,0),0)</f>
        <v>0</v>
      </c>
      <c r="CD97" s="222">
        <f>IFERROR(VLOOKUP($G97,[12]ITEM!$B$2:$AC$939,28,0),0)</f>
        <v>0</v>
      </c>
      <c r="CE97" s="218">
        <v>0</v>
      </c>
      <c r="CF97" s="218">
        <v>0</v>
      </c>
      <c r="CG97" s="218">
        <v>0</v>
      </c>
      <c r="CH97" s="218">
        <v>0</v>
      </c>
      <c r="CI97" s="375"/>
      <c r="CJ97" s="222">
        <f t="shared" si="29"/>
        <v>0</v>
      </c>
      <c r="CK97" s="222">
        <f t="shared" si="29"/>
        <v>0</v>
      </c>
      <c r="CL97" s="222">
        <f t="shared" si="29"/>
        <v>0</v>
      </c>
      <c r="CM97" s="222">
        <f t="shared" si="29"/>
        <v>0</v>
      </c>
      <c r="CN97" s="218">
        <f t="shared" si="29"/>
        <v>0</v>
      </c>
      <c r="CO97" s="218">
        <f t="shared" si="46"/>
        <v>0</v>
      </c>
      <c r="CP97" s="218">
        <f t="shared" si="46"/>
        <v>0</v>
      </c>
      <c r="CQ97" s="218">
        <f t="shared" si="46"/>
        <v>0</v>
      </c>
      <c r="CR97" s="222">
        <v>0</v>
      </c>
      <c r="CS97" s="222"/>
      <c r="CT97" s="222"/>
      <c r="CU97" s="222"/>
      <c r="CV97" s="218">
        <f t="shared" si="39"/>
        <v>0</v>
      </c>
      <c r="CW97" s="218">
        <f>CV97*(1+('[13]GROWTH (YoY)'!AR97/100))</f>
        <v>0</v>
      </c>
      <c r="CX97" s="218">
        <f>CW97*(1+('[13]GROWTH (YoY)'!AS97/100))</f>
        <v>0</v>
      </c>
      <c r="CY97" s="218">
        <f>CX97*(1+('[13]GROWTH (YoY)'!AT97/100))</f>
        <v>0</v>
      </c>
      <c r="CZ97" s="222">
        <v>0</v>
      </c>
      <c r="DA97" s="222">
        <v>0</v>
      </c>
      <c r="DB97" s="222">
        <v>0</v>
      </c>
      <c r="DC97" s="222">
        <v>0</v>
      </c>
      <c r="DD97" s="218">
        <v>0</v>
      </c>
      <c r="DE97" s="218">
        <v>0</v>
      </c>
      <c r="DF97" s="218">
        <v>0</v>
      </c>
      <c r="DG97" s="218">
        <v>0</v>
      </c>
      <c r="DH97" s="222">
        <v>0</v>
      </c>
      <c r="DI97" s="222">
        <v>0</v>
      </c>
      <c r="DJ97" s="222">
        <v>0</v>
      </c>
      <c r="DK97" s="222">
        <v>0</v>
      </c>
      <c r="DL97" s="218">
        <v>0</v>
      </c>
      <c r="DM97" s="218">
        <v>0</v>
      </c>
      <c r="DN97" s="218">
        <v>0</v>
      </c>
      <c r="DO97" s="218">
        <v>0</v>
      </c>
      <c r="DP97" s="383">
        <f t="shared" si="35"/>
        <v>0</v>
      </c>
      <c r="DQ97" s="222">
        <f t="shared" si="35"/>
        <v>0</v>
      </c>
      <c r="DR97" s="222">
        <f t="shared" si="35"/>
        <v>0</v>
      </c>
      <c r="DS97" s="222">
        <f t="shared" si="56"/>
        <v>0</v>
      </c>
      <c r="DT97" s="218">
        <f t="shared" si="56"/>
        <v>0</v>
      </c>
      <c r="DU97" s="218">
        <f t="shared" si="56"/>
        <v>0</v>
      </c>
      <c r="DV97" s="218">
        <f t="shared" si="56"/>
        <v>0</v>
      </c>
      <c r="DW97" s="218">
        <f t="shared" si="56"/>
        <v>0</v>
      </c>
      <c r="DX97" s="384">
        <f t="shared" si="54"/>
        <v>0</v>
      </c>
      <c r="DY97" s="384">
        <f t="shared" si="54"/>
        <v>0</v>
      </c>
      <c r="DZ97" s="384">
        <f t="shared" si="54"/>
        <v>0</v>
      </c>
      <c r="EA97" s="384">
        <f t="shared" si="54"/>
        <v>0</v>
      </c>
      <c r="EB97" s="385">
        <f t="shared" si="54"/>
        <v>0</v>
      </c>
      <c r="EC97" s="385">
        <f t="shared" si="54"/>
        <v>0</v>
      </c>
      <c r="ED97" s="385">
        <f t="shared" si="54"/>
        <v>0</v>
      </c>
      <c r="EE97" s="385">
        <f t="shared" si="52"/>
        <v>0</v>
      </c>
      <c r="EG97" s="222">
        <v>1</v>
      </c>
      <c r="EH97" s="222">
        <v>0</v>
      </c>
      <c r="EI97" s="222">
        <v>1</v>
      </c>
      <c r="EJ97" s="222">
        <v>0</v>
      </c>
      <c r="EK97" s="222">
        <v>0</v>
      </c>
      <c r="EL97" s="222">
        <v>26</v>
      </c>
      <c r="EM97" s="222">
        <v>19</v>
      </c>
      <c r="EN97" s="386">
        <f t="shared" si="40"/>
        <v>0</v>
      </c>
      <c r="EO97" s="222">
        <f t="shared" si="41"/>
        <v>0</v>
      </c>
      <c r="EP97" s="386">
        <f t="shared" si="42"/>
        <v>0</v>
      </c>
      <c r="EQ97" s="222">
        <f t="shared" si="43"/>
        <v>0</v>
      </c>
      <c r="ER97" s="222">
        <f t="shared" si="44"/>
        <v>0</v>
      </c>
      <c r="ES97" s="292"/>
      <c r="ET97" s="218">
        <v>1</v>
      </c>
      <c r="EU97" s="218">
        <v>0</v>
      </c>
      <c r="EV97" s="218">
        <v>1</v>
      </c>
      <c r="EW97" s="218">
        <v>0</v>
      </c>
      <c r="EX97" s="218">
        <v>1</v>
      </c>
      <c r="EY97" s="218">
        <v>15</v>
      </c>
      <c r="EZ97" s="218">
        <v>14</v>
      </c>
      <c r="FA97" s="387">
        <f t="shared" si="47"/>
        <v>0</v>
      </c>
      <c r="FB97" s="221">
        <f t="shared" si="48"/>
        <v>0</v>
      </c>
      <c r="FC97" s="387">
        <f t="shared" si="49"/>
        <v>1</v>
      </c>
      <c r="FD97" s="218">
        <f t="shared" si="50"/>
        <v>66666.666666666672</v>
      </c>
      <c r="FE97" s="218">
        <f t="shared" si="51"/>
        <v>0</v>
      </c>
      <c r="FF97" s="218">
        <v>1</v>
      </c>
      <c r="FG97" s="221">
        <f t="shared" si="45"/>
        <v>0</v>
      </c>
      <c r="FH97" s="218">
        <v>0</v>
      </c>
      <c r="FI97" s="218">
        <v>1</v>
      </c>
      <c r="FJ97" s="218">
        <v>0</v>
      </c>
      <c r="FK97" s="218">
        <f t="shared" si="36"/>
        <v>1</v>
      </c>
      <c r="FL97" s="218">
        <v>0</v>
      </c>
      <c r="FM97" s="218">
        <f t="shared" si="37"/>
        <v>1</v>
      </c>
      <c r="FZ97" s="229"/>
      <c r="GA97" s="229"/>
      <c r="GB97" s="229"/>
      <c r="GC97" s="229"/>
      <c r="GD97" s="229"/>
    </row>
    <row r="98" spans="1:186" s="368" customFormat="1">
      <c r="A98" s="285" t="s">
        <v>83</v>
      </c>
      <c r="B98" s="291" t="s">
        <v>84</v>
      </c>
      <c r="C98" s="285" t="s">
        <v>85</v>
      </c>
      <c r="D98" s="382" t="s">
        <v>3123</v>
      </c>
      <c r="E98" s="291" t="s">
        <v>86</v>
      </c>
      <c r="F98" s="382">
        <v>95</v>
      </c>
      <c r="G98" s="381" t="s">
        <v>298</v>
      </c>
      <c r="H98" s="381" t="s">
        <v>299</v>
      </c>
      <c r="I98" s="382" t="s">
        <v>276</v>
      </c>
      <c r="J98" s="381" t="s">
        <v>277</v>
      </c>
      <c r="K98" s="382" t="s">
        <v>113</v>
      </c>
      <c r="L98" s="381" t="s">
        <v>163</v>
      </c>
      <c r="M98" s="381" t="s">
        <v>3124</v>
      </c>
      <c r="N98" s="372">
        <v>1</v>
      </c>
      <c r="O98" s="373"/>
      <c r="P98" s="373">
        <v>0</v>
      </c>
      <c r="Q98" s="373">
        <v>0</v>
      </c>
      <c r="R98" s="373">
        <v>0</v>
      </c>
      <c r="S98" s="374">
        <v>0</v>
      </c>
      <c r="T98" s="374">
        <v>0</v>
      </c>
      <c r="U98" s="374">
        <v>0</v>
      </c>
      <c r="V98" s="374">
        <v>0</v>
      </c>
      <c r="W98" s="373"/>
      <c r="X98" s="373">
        <v>0</v>
      </c>
      <c r="Y98" s="373">
        <v>0</v>
      </c>
      <c r="Z98" s="373">
        <v>0</v>
      </c>
      <c r="AA98" s="374">
        <v>0</v>
      </c>
      <c r="AB98" s="374">
        <v>0</v>
      </c>
      <c r="AC98" s="374">
        <v>0</v>
      </c>
      <c r="AD98" s="374">
        <v>0</v>
      </c>
      <c r="AE98" s="373">
        <v>0</v>
      </c>
      <c r="AF98" s="373">
        <v>0</v>
      </c>
      <c r="AG98" s="373">
        <v>0</v>
      </c>
      <c r="AH98" s="373">
        <v>0</v>
      </c>
      <c r="AI98" s="374">
        <v>0</v>
      </c>
      <c r="AJ98" s="374">
        <v>0</v>
      </c>
      <c r="AK98" s="374">
        <v>0</v>
      </c>
      <c r="AL98" s="374">
        <v>0</v>
      </c>
      <c r="AM98" s="222">
        <v>0</v>
      </c>
      <c r="AN98" s="222">
        <v>0</v>
      </c>
      <c r="AO98" s="222">
        <v>0</v>
      </c>
      <c r="AP98" s="222">
        <v>0</v>
      </c>
      <c r="AQ98" s="218">
        <v>0</v>
      </c>
      <c r="AR98" s="218">
        <v>0</v>
      </c>
      <c r="AS98" s="218">
        <v>0</v>
      </c>
      <c r="AT98" s="218">
        <v>0</v>
      </c>
      <c r="AU98" s="222">
        <v>0</v>
      </c>
      <c r="AV98" s="222">
        <v>0</v>
      </c>
      <c r="AW98" s="222">
        <v>0</v>
      </c>
      <c r="AX98" s="222">
        <v>0</v>
      </c>
      <c r="AY98" s="218">
        <v>0</v>
      </c>
      <c r="AZ98" s="218">
        <v>0</v>
      </c>
      <c r="BA98" s="218">
        <v>0</v>
      </c>
      <c r="BB98" s="218"/>
      <c r="BC98" s="222">
        <f t="shared" si="38"/>
        <v>0</v>
      </c>
      <c r="BD98" s="222">
        <f t="shared" si="38"/>
        <v>0</v>
      </c>
      <c r="BE98" s="222">
        <f t="shared" si="38"/>
        <v>0</v>
      </c>
      <c r="BF98" s="222">
        <f t="shared" si="38"/>
        <v>0</v>
      </c>
      <c r="BG98" s="218">
        <f t="shared" si="38"/>
        <v>0</v>
      </c>
      <c r="BH98" s="218">
        <f t="shared" si="38"/>
        <v>0</v>
      </c>
      <c r="BI98" s="218">
        <f t="shared" si="38"/>
        <v>0</v>
      </c>
      <c r="BJ98" s="218">
        <f t="shared" si="38"/>
        <v>0</v>
      </c>
      <c r="BK98" s="222">
        <f t="shared" si="55"/>
        <v>0</v>
      </c>
      <c r="BL98" s="222">
        <f t="shared" si="55"/>
        <v>0</v>
      </c>
      <c r="BM98" s="222">
        <f t="shared" si="55"/>
        <v>0</v>
      </c>
      <c r="BN98" s="222">
        <f t="shared" si="53"/>
        <v>0</v>
      </c>
      <c r="BO98" s="218">
        <f t="shared" si="53"/>
        <v>0</v>
      </c>
      <c r="BP98" s="218">
        <f t="shared" si="53"/>
        <v>0</v>
      </c>
      <c r="BQ98" s="218">
        <f t="shared" si="53"/>
        <v>0</v>
      </c>
      <c r="BR98" s="218">
        <f t="shared" si="30"/>
        <v>0</v>
      </c>
      <c r="BS98" s="222">
        <v>0</v>
      </c>
      <c r="BT98" s="222">
        <v>0</v>
      </c>
      <c r="BU98" s="222">
        <v>0</v>
      </c>
      <c r="BV98" s="222">
        <v>0</v>
      </c>
      <c r="BW98" s="218">
        <v>0</v>
      </c>
      <c r="BX98" s="218">
        <v>0</v>
      </c>
      <c r="BY98" s="218">
        <v>0</v>
      </c>
      <c r="BZ98" s="218">
        <v>0</v>
      </c>
      <c r="CA98" s="222">
        <v>0</v>
      </c>
      <c r="CB98" s="222">
        <f>IFERROR(VLOOKUP($G98,[12]ITEM!$B$2:$AC$939,26,0),0)</f>
        <v>0</v>
      </c>
      <c r="CC98" s="222">
        <f>IFERROR(VLOOKUP($G98,[12]ITEM!$B$2:$AC$939,27,0),0)</f>
        <v>0</v>
      </c>
      <c r="CD98" s="222">
        <f>IFERROR(VLOOKUP($G98,[12]ITEM!$B$2:$AC$939,28,0),0)</f>
        <v>0</v>
      </c>
      <c r="CE98" s="218">
        <v>0</v>
      </c>
      <c r="CF98" s="218">
        <v>0</v>
      </c>
      <c r="CG98" s="218">
        <v>0</v>
      </c>
      <c r="CH98" s="218">
        <v>0</v>
      </c>
      <c r="CI98" s="375"/>
      <c r="CJ98" s="222">
        <f t="shared" si="29"/>
        <v>0</v>
      </c>
      <c r="CK98" s="222">
        <f t="shared" si="29"/>
        <v>0</v>
      </c>
      <c r="CL98" s="222">
        <f t="shared" si="29"/>
        <v>0</v>
      </c>
      <c r="CM98" s="222">
        <f t="shared" si="29"/>
        <v>0</v>
      </c>
      <c r="CN98" s="218">
        <f t="shared" si="29"/>
        <v>0</v>
      </c>
      <c r="CO98" s="218">
        <f t="shared" si="46"/>
        <v>0</v>
      </c>
      <c r="CP98" s="218">
        <f t="shared" si="46"/>
        <v>0</v>
      </c>
      <c r="CQ98" s="218">
        <f t="shared" si="46"/>
        <v>0</v>
      </c>
      <c r="CR98" s="222">
        <v>0</v>
      </c>
      <c r="CS98" s="222"/>
      <c r="CT98" s="222"/>
      <c r="CU98" s="222"/>
      <c r="CV98" s="218">
        <f t="shared" si="39"/>
        <v>0</v>
      </c>
      <c r="CW98" s="218">
        <f>CV98*(1+('[13]GROWTH (YoY)'!AR98/100))</f>
        <v>0</v>
      </c>
      <c r="CX98" s="218">
        <f>CW98*(1+('[13]GROWTH (YoY)'!AS98/100))</f>
        <v>0</v>
      </c>
      <c r="CY98" s="218">
        <f>CX98*(1+('[13]GROWTH (YoY)'!AT98/100))</f>
        <v>0</v>
      </c>
      <c r="CZ98" s="222">
        <v>0</v>
      </c>
      <c r="DA98" s="222">
        <v>0</v>
      </c>
      <c r="DB98" s="222">
        <v>0</v>
      </c>
      <c r="DC98" s="222">
        <v>0</v>
      </c>
      <c r="DD98" s="218">
        <v>0</v>
      </c>
      <c r="DE98" s="218">
        <v>0</v>
      </c>
      <c r="DF98" s="218">
        <v>0</v>
      </c>
      <c r="DG98" s="218">
        <v>0</v>
      </c>
      <c r="DH98" s="222">
        <v>0</v>
      </c>
      <c r="DI98" s="222">
        <v>0</v>
      </c>
      <c r="DJ98" s="222">
        <v>0</v>
      </c>
      <c r="DK98" s="222">
        <v>0</v>
      </c>
      <c r="DL98" s="218">
        <v>0</v>
      </c>
      <c r="DM98" s="218">
        <v>0</v>
      </c>
      <c r="DN98" s="218">
        <v>0</v>
      </c>
      <c r="DO98" s="218">
        <v>0</v>
      </c>
      <c r="DP98" s="383">
        <f t="shared" si="35"/>
        <v>0</v>
      </c>
      <c r="DQ98" s="222">
        <f t="shared" si="35"/>
        <v>0</v>
      </c>
      <c r="DR98" s="222">
        <f t="shared" si="35"/>
        <v>0</v>
      </c>
      <c r="DS98" s="222">
        <f t="shared" si="56"/>
        <v>0</v>
      </c>
      <c r="DT98" s="218">
        <f t="shared" si="56"/>
        <v>0</v>
      </c>
      <c r="DU98" s="218">
        <f t="shared" si="56"/>
        <v>0</v>
      </c>
      <c r="DV98" s="218">
        <f t="shared" si="56"/>
        <v>0</v>
      </c>
      <c r="DW98" s="218">
        <f t="shared" si="56"/>
        <v>0</v>
      </c>
      <c r="DX98" s="384">
        <f t="shared" si="54"/>
        <v>0</v>
      </c>
      <c r="DY98" s="384">
        <f t="shared" si="54"/>
        <v>0</v>
      </c>
      <c r="DZ98" s="384">
        <f t="shared" si="54"/>
        <v>0</v>
      </c>
      <c r="EA98" s="384">
        <f t="shared" si="54"/>
        <v>0</v>
      </c>
      <c r="EB98" s="385">
        <f t="shared" si="54"/>
        <v>0</v>
      </c>
      <c r="EC98" s="385">
        <f t="shared" si="54"/>
        <v>0</v>
      </c>
      <c r="ED98" s="385">
        <f t="shared" si="54"/>
        <v>0</v>
      </c>
      <c r="EE98" s="385">
        <f t="shared" si="52"/>
        <v>0</v>
      </c>
      <c r="EG98" s="222">
        <v>0</v>
      </c>
      <c r="EH98" s="222">
        <v>0</v>
      </c>
      <c r="EI98" s="222">
        <v>0</v>
      </c>
      <c r="EJ98" s="222">
        <v>0</v>
      </c>
      <c r="EK98" s="222">
        <v>0</v>
      </c>
      <c r="EL98" s="222">
        <v>22</v>
      </c>
      <c r="EM98" s="222">
        <v>22</v>
      </c>
      <c r="EN98" s="386">
        <f t="shared" si="40"/>
        <v>0</v>
      </c>
      <c r="EO98" s="222">
        <f t="shared" si="41"/>
        <v>0</v>
      </c>
      <c r="EP98" s="386">
        <f t="shared" si="42"/>
        <v>0</v>
      </c>
      <c r="EQ98" s="222">
        <f t="shared" si="43"/>
        <v>0</v>
      </c>
      <c r="ER98" s="222">
        <f t="shared" si="44"/>
        <v>0</v>
      </c>
      <c r="ES98" s="292"/>
      <c r="ET98" s="218">
        <v>0</v>
      </c>
      <c r="EU98" s="218">
        <v>0</v>
      </c>
      <c r="EV98" s="218">
        <v>0</v>
      </c>
      <c r="EW98" s="218">
        <v>0</v>
      </c>
      <c r="EX98" s="218">
        <v>0</v>
      </c>
      <c r="EY98" s="218">
        <v>0</v>
      </c>
      <c r="EZ98" s="218">
        <v>0</v>
      </c>
      <c r="FA98" s="387">
        <f t="shared" si="47"/>
        <v>0</v>
      </c>
      <c r="FB98" s="221">
        <f t="shared" si="48"/>
        <v>0</v>
      </c>
      <c r="FC98" s="387">
        <f t="shared" si="49"/>
        <v>0</v>
      </c>
      <c r="FD98" s="218">
        <f t="shared" si="50"/>
        <v>0</v>
      </c>
      <c r="FE98" s="218">
        <f t="shared" si="51"/>
        <v>0</v>
      </c>
      <c r="FF98" s="218">
        <v>0</v>
      </c>
      <c r="FG98" s="221">
        <f t="shared" si="45"/>
        <v>0</v>
      </c>
      <c r="FH98" s="218">
        <v>0</v>
      </c>
      <c r="FI98" s="218">
        <v>0</v>
      </c>
      <c r="FJ98" s="218">
        <v>0</v>
      </c>
      <c r="FK98" s="218">
        <f t="shared" si="36"/>
        <v>0</v>
      </c>
      <c r="FL98" s="218">
        <v>0</v>
      </c>
      <c r="FM98" s="218">
        <f t="shared" si="37"/>
        <v>0</v>
      </c>
      <c r="FZ98" s="229"/>
      <c r="GA98" s="229"/>
      <c r="GB98" s="229"/>
      <c r="GC98" s="229"/>
      <c r="GD98" s="229"/>
    </row>
    <row r="99" spans="1:186" s="368" customFormat="1">
      <c r="A99" s="285" t="s">
        <v>83</v>
      </c>
      <c r="B99" s="291" t="s">
        <v>84</v>
      </c>
      <c r="C99" s="285" t="s">
        <v>85</v>
      </c>
      <c r="D99" s="382" t="s">
        <v>3123</v>
      </c>
      <c r="E99" s="291" t="s">
        <v>86</v>
      </c>
      <c r="F99" s="382">
        <v>96</v>
      </c>
      <c r="G99" s="381" t="s">
        <v>300</v>
      </c>
      <c r="H99" s="381" t="s">
        <v>301</v>
      </c>
      <c r="I99" s="382" t="s">
        <v>276</v>
      </c>
      <c r="J99" s="381" t="s">
        <v>277</v>
      </c>
      <c r="K99" s="382" t="s">
        <v>113</v>
      </c>
      <c r="L99" s="381" t="s">
        <v>163</v>
      </c>
      <c r="M99" s="381" t="s">
        <v>3124</v>
      </c>
      <c r="N99" s="372">
        <v>1</v>
      </c>
      <c r="O99" s="373"/>
      <c r="P99" s="373">
        <v>0</v>
      </c>
      <c r="Q99" s="373">
        <v>0</v>
      </c>
      <c r="R99" s="373">
        <v>0</v>
      </c>
      <c r="S99" s="374">
        <v>0</v>
      </c>
      <c r="T99" s="374">
        <v>0</v>
      </c>
      <c r="U99" s="374">
        <v>0</v>
      </c>
      <c r="V99" s="374">
        <v>0</v>
      </c>
      <c r="W99" s="373"/>
      <c r="X99" s="373">
        <v>0</v>
      </c>
      <c r="Y99" s="373">
        <v>0</v>
      </c>
      <c r="Z99" s="373">
        <v>0</v>
      </c>
      <c r="AA99" s="374">
        <v>0</v>
      </c>
      <c r="AB99" s="374">
        <v>0</v>
      </c>
      <c r="AC99" s="374">
        <v>0</v>
      </c>
      <c r="AD99" s="374">
        <v>0</v>
      </c>
      <c r="AE99" s="373">
        <v>0</v>
      </c>
      <c r="AF99" s="373">
        <v>0</v>
      </c>
      <c r="AG99" s="373">
        <v>0</v>
      </c>
      <c r="AH99" s="373">
        <v>0</v>
      </c>
      <c r="AI99" s="374">
        <v>0</v>
      </c>
      <c r="AJ99" s="374">
        <v>0</v>
      </c>
      <c r="AK99" s="374">
        <v>0</v>
      </c>
      <c r="AL99" s="374">
        <v>0</v>
      </c>
      <c r="AM99" s="222">
        <v>0</v>
      </c>
      <c r="AN99" s="222">
        <v>0</v>
      </c>
      <c r="AO99" s="222">
        <v>0</v>
      </c>
      <c r="AP99" s="222">
        <v>0</v>
      </c>
      <c r="AQ99" s="218">
        <v>0</v>
      </c>
      <c r="AR99" s="218">
        <v>0</v>
      </c>
      <c r="AS99" s="218">
        <v>0</v>
      </c>
      <c r="AT99" s="218">
        <v>0</v>
      </c>
      <c r="AU99" s="222">
        <v>0</v>
      </c>
      <c r="AV99" s="222">
        <v>0</v>
      </c>
      <c r="AW99" s="222">
        <v>0</v>
      </c>
      <c r="AX99" s="222">
        <v>0</v>
      </c>
      <c r="AY99" s="218">
        <v>0</v>
      </c>
      <c r="AZ99" s="218">
        <v>0</v>
      </c>
      <c r="BA99" s="218">
        <v>0</v>
      </c>
      <c r="BB99" s="218"/>
      <c r="BC99" s="222">
        <f t="shared" si="38"/>
        <v>0</v>
      </c>
      <c r="BD99" s="222">
        <f t="shared" si="38"/>
        <v>0</v>
      </c>
      <c r="BE99" s="222">
        <f t="shared" si="38"/>
        <v>0</v>
      </c>
      <c r="BF99" s="222">
        <f t="shared" si="38"/>
        <v>0</v>
      </c>
      <c r="BG99" s="218">
        <f t="shared" si="38"/>
        <v>0</v>
      </c>
      <c r="BH99" s="218">
        <f t="shared" si="38"/>
        <v>0</v>
      </c>
      <c r="BI99" s="218">
        <f t="shared" si="38"/>
        <v>0</v>
      </c>
      <c r="BJ99" s="218">
        <f t="shared" si="38"/>
        <v>0</v>
      </c>
      <c r="BK99" s="222">
        <f t="shared" si="55"/>
        <v>0</v>
      </c>
      <c r="BL99" s="222">
        <f t="shared" si="55"/>
        <v>0</v>
      </c>
      <c r="BM99" s="222">
        <f t="shared" si="55"/>
        <v>0</v>
      </c>
      <c r="BN99" s="222">
        <f t="shared" si="53"/>
        <v>0</v>
      </c>
      <c r="BO99" s="218">
        <f t="shared" si="53"/>
        <v>0</v>
      </c>
      <c r="BP99" s="218">
        <f t="shared" si="53"/>
        <v>0</v>
      </c>
      <c r="BQ99" s="218">
        <f t="shared" si="53"/>
        <v>0</v>
      </c>
      <c r="BR99" s="218">
        <f t="shared" si="30"/>
        <v>0</v>
      </c>
      <c r="BS99" s="222">
        <v>0</v>
      </c>
      <c r="BT99" s="222">
        <v>0</v>
      </c>
      <c r="BU99" s="222">
        <v>0</v>
      </c>
      <c r="BV99" s="222">
        <v>0</v>
      </c>
      <c r="BW99" s="218">
        <v>0</v>
      </c>
      <c r="BX99" s="218">
        <v>0</v>
      </c>
      <c r="BY99" s="218">
        <v>0</v>
      </c>
      <c r="BZ99" s="218">
        <v>0</v>
      </c>
      <c r="CA99" s="222">
        <v>0</v>
      </c>
      <c r="CB99" s="222">
        <f>IFERROR(VLOOKUP($G99,[12]ITEM!$B$2:$AC$939,26,0),0)</f>
        <v>0</v>
      </c>
      <c r="CC99" s="222">
        <f>IFERROR(VLOOKUP($G99,[12]ITEM!$B$2:$AC$939,27,0),0)</f>
        <v>0</v>
      </c>
      <c r="CD99" s="222">
        <f>IFERROR(VLOOKUP($G99,[12]ITEM!$B$2:$AC$939,28,0),0)</f>
        <v>0</v>
      </c>
      <c r="CE99" s="218">
        <v>0</v>
      </c>
      <c r="CF99" s="218">
        <v>0</v>
      </c>
      <c r="CG99" s="218">
        <v>0</v>
      </c>
      <c r="CH99" s="218">
        <v>0</v>
      </c>
      <c r="CI99" s="375"/>
      <c r="CJ99" s="222">
        <f t="shared" si="29"/>
        <v>0</v>
      </c>
      <c r="CK99" s="222">
        <f t="shared" si="29"/>
        <v>0</v>
      </c>
      <c r="CL99" s="222">
        <f t="shared" si="29"/>
        <v>0</v>
      </c>
      <c r="CM99" s="222">
        <f t="shared" si="29"/>
        <v>0</v>
      </c>
      <c r="CN99" s="218">
        <f t="shared" si="29"/>
        <v>0</v>
      </c>
      <c r="CO99" s="218">
        <f t="shared" si="46"/>
        <v>0</v>
      </c>
      <c r="CP99" s="218">
        <f t="shared" si="46"/>
        <v>0</v>
      </c>
      <c r="CQ99" s="218">
        <f t="shared" si="46"/>
        <v>0</v>
      </c>
      <c r="CR99" s="222">
        <v>0</v>
      </c>
      <c r="CS99" s="222"/>
      <c r="CT99" s="222"/>
      <c r="CU99" s="222"/>
      <c r="CV99" s="218">
        <f t="shared" si="39"/>
        <v>0</v>
      </c>
      <c r="CW99" s="218">
        <f>CV99*(1+('[13]GROWTH (YoY)'!AR99/100))</f>
        <v>0</v>
      </c>
      <c r="CX99" s="218">
        <f>CW99*(1+('[13]GROWTH (YoY)'!AS99/100))</f>
        <v>0</v>
      </c>
      <c r="CY99" s="218">
        <f>CX99*(1+('[13]GROWTH (YoY)'!AT99/100))</f>
        <v>0</v>
      </c>
      <c r="CZ99" s="222">
        <v>0</v>
      </c>
      <c r="DA99" s="222">
        <v>0</v>
      </c>
      <c r="DB99" s="222">
        <v>0</v>
      </c>
      <c r="DC99" s="222">
        <v>0</v>
      </c>
      <c r="DD99" s="218">
        <v>0</v>
      </c>
      <c r="DE99" s="218">
        <v>0</v>
      </c>
      <c r="DF99" s="218">
        <v>0</v>
      </c>
      <c r="DG99" s="218">
        <v>0</v>
      </c>
      <c r="DH99" s="222">
        <v>0</v>
      </c>
      <c r="DI99" s="222">
        <v>0</v>
      </c>
      <c r="DJ99" s="222">
        <v>0</v>
      </c>
      <c r="DK99" s="222">
        <v>0</v>
      </c>
      <c r="DL99" s="218">
        <v>0</v>
      </c>
      <c r="DM99" s="218">
        <v>0</v>
      </c>
      <c r="DN99" s="218">
        <v>0</v>
      </c>
      <c r="DO99" s="218">
        <v>0</v>
      </c>
      <c r="DP99" s="383">
        <f t="shared" si="35"/>
        <v>0</v>
      </c>
      <c r="DQ99" s="222">
        <f t="shared" si="35"/>
        <v>0</v>
      </c>
      <c r="DR99" s="222">
        <f t="shared" si="35"/>
        <v>0</v>
      </c>
      <c r="DS99" s="222">
        <f t="shared" si="56"/>
        <v>0</v>
      </c>
      <c r="DT99" s="218">
        <f t="shared" si="56"/>
        <v>0</v>
      </c>
      <c r="DU99" s="218">
        <f t="shared" si="56"/>
        <v>0</v>
      </c>
      <c r="DV99" s="218">
        <f t="shared" si="56"/>
        <v>0</v>
      </c>
      <c r="DW99" s="218">
        <f t="shared" si="56"/>
        <v>0</v>
      </c>
      <c r="DX99" s="384">
        <f t="shared" si="54"/>
        <v>0</v>
      </c>
      <c r="DY99" s="384">
        <f t="shared" si="54"/>
        <v>0</v>
      </c>
      <c r="DZ99" s="384">
        <f t="shared" si="54"/>
        <v>0</v>
      </c>
      <c r="EA99" s="384">
        <f t="shared" si="54"/>
        <v>0</v>
      </c>
      <c r="EB99" s="385">
        <f t="shared" si="54"/>
        <v>0</v>
      </c>
      <c r="EC99" s="385">
        <f t="shared" si="54"/>
        <v>0</v>
      </c>
      <c r="ED99" s="385">
        <f t="shared" si="54"/>
        <v>0</v>
      </c>
      <c r="EE99" s="385">
        <f t="shared" si="52"/>
        <v>0</v>
      </c>
      <c r="EG99" s="222">
        <v>0</v>
      </c>
      <c r="EH99" s="222">
        <v>0</v>
      </c>
      <c r="EI99" s="222">
        <v>0</v>
      </c>
      <c r="EJ99" s="222">
        <v>0</v>
      </c>
      <c r="EK99" s="222">
        <v>0</v>
      </c>
      <c r="EL99" s="222">
        <v>0</v>
      </c>
      <c r="EM99" s="222">
        <v>0</v>
      </c>
      <c r="EN99" s="386">
        <f t="shared" si="40"/>
        <v>0</v>
      </c>
      <c r="EO99" s="222">
        <f t="shared" si="41"/>
        <v>0</v>
      </c>
      <c r="EP99" s="386">
        <f t="shared" si="42"/>
        <v>0</v>
      </c>
      <c r="EQ99" s="222">
        <f t="shared" si="43"/>
        <v>0</v>
      </c>
      <c r="ER99" s="222">
        <f t="shared" si="44"/>
        <v>0</v>
      </c>
      <c r="ES99" s="292"/>
      <c r="ET99" s="218">
        <v>0</v>
      </c>
      <c r="EU99" s="218">
        <v>0</v>
      </c>
      <c r="EV99" s="218">
        <v>0</v>
      </c>
      <c r="EW99" s="218">
        <v>0</v>
      </c>
      <c r="EX99" s="218">
        <v>0</v>
      </c>
      <c r="EY99" s="218">
        <v>0</v>
      </c>
      <c r="EZ99" s="218">
        <v>0</v>
      </c>
      <c r="FA99" s="387">
        <f t="shared" si="47"/>
        <v>0</v>
      </c>
      <c r="FB99" s="221">
        <f t="shared" si="48"/>
        <v>0</v>
      </c>
      <c r="FC99" s="387">
        <f t="shared" si="49"/>
        <v>0</v>
      </c>
      <c r="FD99" s="218">
        <f t="shared" si="50"/>
        <v>0</v>
      </c>
      <c r="FE99" s="218">
        <f t="shared" si="51"/>
        <v>0</v>
      </c>
      <c r="FF99" s="218">
        <v>0</v>
      </c>
      <c r="FG99" s="221">
        <f t="shared" si="45"/>
        <v>0</v>
      </c>
      <c r="FH99" s="218">
        <v>0</v>
      </c>
      <c r="FI99" s="218">
        <v>0</v>
      </c>
      <c r="FJ99" s="218">
        <v>0</v>
      </c>
      <c r="FK99" s="218">
        <f t="shared" si="36"/>
        <v>0</v>
      </c>
      <c r="FL99" s="218">
        <v>0</v>
      </c>
      <c r="FM99" s="218">
        <f t="shared" si="37"/>
        <v>0</v>
      </c>
      <c r="FZ99" s="229"/>
      <c r="GA99" s="229"/>
      <c r="GB99" s="229"/>
      <c r="GC99" s="229"/>
      <c r="GD99" s="229"/>
    </row>
    <row r="100" spans="1:186" s="368" customFormat="1">
      <c r="A100" s="285" t="s">
        <v>83</v>
      </c>
      <c r="B100" s="291" t="s">
        <v>84</v>
      </c>
      <c r="C100" s="285" t="s">
        <v>85</v>
      </c>
      <c r="D100" s="382" t="s">
        <v>3123</v>
      </c>
      <c r="E100" s="291" t="s">
        <v>86</v>
      </c>
      <c r="F100" s="382">
        <v>97</v>
      </c>
      <c r="G100" s="381" t="s">
        <v>302</v>
      </c>
      <c r="H100" s="381" t="s">
        <v>303</v>
      </c>
      <c r="I100" s="382" t="s">
        <v>276</v>
      </c>
      <c r="J100" s="381" t="s">
        <v>277</v>
      </c>
      <c r="K100" s="382" t="s">
        <v>113</v>
      </c>
      <c r="L100" s="381" t="s">
        <v>163</v>
      </c>
      <c r="M100" s="381" t="s">
        <v>3124</v>
      </c>
      <c r="N100" s="372">
        <v>1</v>
      </c>
      <c r="O100" s="373"/>
      <c r="P100" s="373">
        <v>0</v>
      </c>
      <c r="Q100" s="373">
        <v>0</v>
      </c>
      <c r="R100" s="373">
        <v>0</v>
      </c>
      <c r="S100" s="374">
        <v>0</v>
      </c>
      <c r="T100" s="374">
        <v>0</v>
      </c>
      <c r="U100" s="374">
        <v>0</v>
      </c>
      <c r="V100" s="374">
        <v>0</v>
      </c>
      <c r="W100" s="373"/>
      <c r="X100" s="373">
        <v>0</v>
      </c>
      <c r="Y100" s="373">
        <v>0</v>
      </c>
      <c r="Z100" s="373">
        <v>0</v>
      </c>
      <c r="AA100" s="374">
        <v>0</v>
      </c>
      <c r="AB100" s="374">
        <v>0</v>
      </c>
      <c r="AC100" s="374">
        <v>0</v>
      </c>
      <c r="AD100" s="374">
        <v>0</v>
      </c>
      <c r="AE100" s="373">
        <v>0</v>
      </c>
      <c r="AF100" s="373">
        <v>0</v>
      </c>
      <c r="AG100" s="373">
        <v>0</v>
      </c>
      <c r="AH100" s="373">
        <v>0</v>
      </c>
      <c r="AI100" s="374">
        <v>0</v>
      </c>
      <c r="AJ100" s="374">
        <v>0</v>
      </c>
      <c r="AK100" s="374">
        <v>0</v>
      </c>
      <c r="AL100" s="374">
        <v>0</v>
      </c>
      <c r="AM100" s="222">
        <v>0</v>
      </c>
      <c r="AN100" s="222">
        <v>0</v>
      </c>
      <c r="AO100" s="222">
        <v>0</v>
      </c>
      <c r="AP100" s="222">
        <v>0</v>
      </c>
      <c r="AQ100" s="218">
        <v>0</v>
      </c>
      <c r="AR100" s="218">
        <v>0</v>
      </c>
      <c r="AS100" s="218">
        <v>0</v>
      </c>
      <c r="AT100" s="218">
        <v>0</v>
      </c>
      <c r="AU100" s="222">
        <v>0</v>
      </c>
      <c r="AV100" s="222">
        <v>0</v>
      </c>
      <c r="AW100" s="222">
        <v>0</v>
      </c>
      <c r="AX100" s="222">
        <v>0</v>
      </c>
      <c r="AY100" s="218">
        <v>0</v>
      </c>
      <c r="AZ100" s="218">
        <v>0</v>
      </c>
      <c r="BA100" s="218">
        <v>0</v>
      </c>
      <c r="BB100" s="218"/>
      <c r="BC100" s="222">
        <f t="shared" si="38"/>
        <v>0</v>
      </c>
      <c r="BD100" s="222">
        <f t="shared" si="38"/>
        <v>0</v>
      </c>
      <c r="BE100" s="222">
        <f t="shared" si="38"/>
        <v>0</v>
      </c>
      <c r="BF100" s="222">
        <f t="shared" si="38"/>
        <v>0</v>
      </c>
      <c r="BG100" s="218">
        <f t="shared" si="38"/>
        <v>0</v>
      </c>
      <c r="BH100" s="218">
        <f t="shared" si="38"/>
        <v>0</v>
      </c>
      <c r="BI100" s="218">
        <f t="shared" si="38"/>
        <v>0</v>
      </c>
      <c r="BJ100" s="218">
        <f t="shared" si="38"/>
        <v>0</v>
      </c>
      <c r="BK100" s="222">
        <f t="shared" si="55"/>
        <v>0</v>
      </c>
      <c r="BL100" s="222">
        <f t="shared" si="55"/>
        <v>0</v>
      </c>
      <c r="BM100" s="222">
        <f t="shared" si="55"/>
        <v>0</v>
      </c>
      <c r="BN100" s="222">
        <f t="shared" si="53"/>
        <v>0</v>
      </c>
      <c r="BO100" s="218">
        <f t="shared" si="53"/>
        <v>0</v>
      </c>
      <c r="BP100" s="218">
        <f t="shared" si="53"/>
        <v>0</v>
      </c>
      <c r="BQ100" s="218">
        <f t="shared" si="53"/>
        <v>0</v>
      </c>
      <c r="BR100" s="218">
        <f t="shared" si="30"/>
        <v>0</v>
      </c>
      <c r="BS100" s="222">
        <v>0</v>
      </c>
      <c r="BT100" s="222">
        <v>0</v>
      </c>
      <c r="BU100" s="222">
        <v>0</v>
      </c>
      <c r="BV100" s="222">
        <v>0</v>
      </c>
      <c r="BW100" s="218">
        <v>0</v>
      </c>
      <c r="BX100" s="218">
        <v>0</v>
      </c>
      <c r="BY100" s="218">
        <v>0</v>
      </c>
      <c r="BZ100" s="218">
        <v>0</v>
      </c>
      <c r="CA100" s="222">
        <v>0</v>
      </c>
      <c r="CB100" s="222">
        <f>IFERROR(VLOOKUP($G100,[12]ITEM!$B$2:$AC$939,26,0),0)</f>
        <v>0</v>
      </c>
      <c r="CC100" s="222">
        <f>IFERROR(VLOOKUP($G100,[12]ITEM!$B$2:$AC$939,27,0),0)</f>
        <v>0</v>
      </c>
      <c r="CD100" s="222">
        <f>IFERROR(VLOOKUP($G100,[12]ITEM!$B$2:$AC$939,28,0),0)</f>
        <v>0</v>
      </c>
      <c r="CE100" s="218">
        <v>0</v>
      </c>
      <c r="CF100" s="218">
        <v>0</v>
      </c>
      <c r="CG100" s="218">
        <v>0</v>
      </c>
      <c r="CH100" s="218">
        <v>0</v>
      </c>
      <c r="CI100" s="375"/>
      <c r="CJ100" s="222">
        <f t="shared" si="29"/>
        <v>0</v>
      </c>
      <c r="CK100" s="222">
        <f t="shared" si="29"/>
        <v>0</v>
      </c>
      <c r="CL100" s="222">
        <f t="shared" si="29"/>
        <v>0</v>
      </c>
      <c r="CM100" s="222">
        <f t="shared" si="29"/>
        <v>0</v>
      </c>
      <c r="CN100" s="218">
        <f t="shared" si="29"/>
        <v>0</v>
      </c>
      <c r="CO100" s="218">
        <f t="shared" si="46"/>
        <v>0</v>
      </c>
      <c r="CP100" s="218">
        <f t="shared" si="46"/>
        <v>0</v>
      </c>
      <c r="CQ100" s="218">
        <f t="shared" si="46"/>
        <v>0</v>
      </c>
      <c r="CR100" s="222">
        <v>0</v>
      </c>
      <c r="CS100" s="222"/>
      <c r="CT100" s="222"/>
      <c r="CU100" s="222"/>
      <c r="CV100" s="218">
        <f t="shared" si="39"/>
        <v>0</v>
      </c>
      <c r="CW100" s="218">
        <f>CV100*(1+('[13]GROWTH (YoY)'!AR100/100))</f>
        <v>0</v>
      </c>
      <c r="CX100" s="218">
        <f>CW100*(1+('[13]GROWTH (YoY)'!AS100/100))</f>
        <v>0</v>
      </c>
      <c r="CY100" s="218">
        <f>CX100*(1+('[13]GROWTH (YoY)'!AT100/100))</f>
        <v>0</v>
      </c>
      <c r="CZ100" s="222">
        <v>0</v>
      </c>
      <c r="DA100" s="222">
        <v>0</v>
      </c>
      <c r="DB100" s="222">
        <v>0</v>
      </c>
      <c r="DC100" s="222">
        <v>0</v>
      </c>
      <c r="DD100" s="218">
        <v>0</v>
      </c>
      <c r="DE100" s="218">
        <v>0</v>
      </c>
      <c r="DF100" s="218">
        <v>0</v>
      </c>
      <c r="DG100" s="218">
        <v>0</v>
      </c>
      <c r="DH100" s="222">
        <v>0</v>
      </c>
      <c r="DI100" s="222">
        <v>0</v>
      </c>
      <c r="DJ100" s="222">
        <v>0</v>
      </c>
      <c r="DK100" s="222">
        <v>0</v>
      </c>
      <c r="DL100" s="218">
        <v>0</v>
      </c>
      <c r="DM100" s="218">
        <v>0</v>
      </c>
      <c r="DN100" s="218">
        <v>0</v>
      </c>
      <c r="DO100" s="218">
        <v>0</v>
      </c>
      <c r="DP100" s="383">
        <f t="shared" si="35"/>
        <v>0</v>
      </c>
      <c r="DQ100" s="222">
        <f t="shared" si="35"/>
        <v>0</v>
      </c>
      <c r="DR100" s="222">
        <f t="shared" si="35"/>
        <v>0</v>
      </c>
      <c r="DS100" s="222">
        <f t="shared" si="56"/>
        <v>0</v>
      </c>
      <c r="DT100" s="218">
        <f t="shared" si="56"/>
        <v>0</v>
      </c>
      <c r="DU100" s="218">
        <f t="shared" si="56"/>
        <v>0</v>
      </c>
      <c r="DV100" s="218">
        <f t="shared" si="56"/>
        <v>0</v>
      </c>
      <c r="DW100" s="218">
        <f t="shared" si="56"/>
        <v>0</v>
      </c>
      <c r="DX100" s="384">
        <f t="shared" si="54"/>
        <v>0</v>
      </c>
      <c r="DY100" s="384">
        <f t="shared" si="54"/>
        <v>0</v>
      </c>
      <c r="DZ100" s="384">
        <f t="shared" si="54"/>
        <v>0</v>
      </c>
      <c r="EA100" s="384">
        <f t="shared" si="54"/>
        <v>0</v>
      </c>
      <c r="EB100" s="385">
        <f t="shared" si="54"/>
        <v>0</v>
      </c>
      <c r="EC100" s="385">
        <f t="shared" si="54"/>
        <v>0</v>
      </c>
      <c r="ED100" s="385">
        <f t="shared" si="54"/>
        <v>0</v>
      </c>
      <c r="EE100" s="385">
        <f t="shared" si="52"/>
        <v>0</v>
      </c>
      <c r="EG100" s="222">
        <v>0</v>
      </c>
      <c r="EH100" s="222">
        <v>0</v>
      </c>
      <c r="EI100" s="222">
        <v>0</v>
      </c>
      <c r="EJ100" s="222">
        <v>0</v>
      </c>
      <c r="EK100" s="222">
        <v>0</v>
      </c>
      <c r="EL100" s="222">
        <v>0</v>
      </c>
      <c r="EM100" s="222">
        <v>0</v>
      </c>
      <c r="EN100" s="386">
        <f t="shared" si="40"/>
        <v>0</v>
      </c>
      <c r="EO100" s="222">
        <f t="shared" si="41"/>
        <v>0</v>
      </c>
      <c r="EP100" s="386">
        <f t="shared" si="42"/>
        <v>0</v>
      </c>
      <c r="EQ100" s="222">
        <f t="shared" si="43"/>
        <v>0</v>
      </c>
      <c r="ER100" s="222">
        <f t="shared" si="44"/>
        <v>0</v>
      </c>
      <c r="ES100" s="292"/>
      <c r="ET100" s="218">
        <v>0</v>
      </c>
      <c r="EU100" s="218">
        <v>0</v>
      </c>
      <c r="EV100" s="218">
        <v>0</v>
      </c>
      <c r="EW100" s="218">
        <v>0</v>
      </c>
      <c r="EX100" s="218">
        <v>0</v>
      </c>
      <c r="EY100" s="218">
        <v>0</v>
      </c>
      <c r="EZ100" s="218">
        <v>0</v>
      </c>
      <c r="FA100" s="387">
        <f t="shared" si="47"/>
        <v>0</v>
      </c>
      <c r="FB100" s="221">
        <f t="shared" si="48"/>
        <v>0</v>
      </c>
      <c r="FC100" s="387">
        <f t="shared" si="49"/>
        <v>0</v>
      </c>
      <c r="FD100" s="218">
        <f t="shared" si="50"/>
        <v>0</v>
      </c>
      <c r="FE100" s="218">
        <f t="shared" si="51"/>
        <v>0</v>
      </c>
      <c r="FF100" s="218">
        <v>0</v>
      </c>
      <c r="FG100" s="221">
        <f t="shared" si="45"/>
        <v>0</v>
      </c>
      <c r="FH100" s="218">
        <v>0</v>
      </c>
      <c r="FI100" s="218">
        <v>0</v>
      </c>
      <c r="FJ100" s="218">
        <v>0</v>
      </c>
      <c r="FK100" s="218">
        <f t="shared" si="36"/>
        <v>0</v>
      </c>
      <c r="FL100" s="218">
        <v>0</v>
      </c>
      <c r="FM100" s="218">
        <f t="shared" si="37"/>
        <v>0</v>
      </c>
      <c r="FZ100" s="229"/>
      <c r="GA100" s="229"/>
      <c r="GB100" s="229"/>
      <c r="GC100" s="229"/>
      <c r="GD100" s="229"/>
    </row>
    <row r="101" spans="1:186" s="368" customFormat="1">
      <c r="A101" s="285" t="s">
        <v>83</v>
      </c>
      <c r="B101" s="291" t="s">
        <v>84</v>
      </c>
      <c r="C101" s="285" t="s">
        <v>85</v>
      </c>
      <c r="D101" s="382" t="s">
        <v>3123</v>
      </c>
      <c r="E101" s="291" t="s">
        <v>86</v>
      </c>
      <c r="F101" s="382">
        <v>98</v>
      </c>
      <c r="G101" s="381" t="s">
        <v>304</v>
      </c>
      <c r="H101" s="381" t="s">
        <v>305</v>
      </c>
      <c r="I101" s="382" t="s">
        <v>276</v>
      </c>
      <c r="J101" s="381" t="s">
        <v>277</v>
      </c>
      <c r="K101" s="382" t="s">
        <v>113</v>
      </c>
      <c r="L101" s="381" t="s">
        <v>163</v>
      </c>
      <c r="M101" s="381" t="s">
        <v>3124</v>
      </c>
      <c r="N101" s="372">
        <v>1</v>
      </c>
      <c r="O101" s="373"/>
      <c r="P101" s="373">
        <v>0</v>
      </c>
      <c r="Q101" s="373">
        <v>0</v>
      </c>
      <c r="R101" s="373">
        <v>0</v>
      </c>
      <c r="S101" s="374">
        <v>0</v>
      </c>
      <c r="T101" s="374">
        <v>0</v>
      </c>
      <c r="U101" s="374">
        <v>0</v>
      </c>
      <c r="V101" s="374">
        <v>0</v>
      </c>
      <c r="W101" s="373"/>
      <c r="X101" s="373">
        <v>0</v>
      </c>
      <c r="Y101" s="373">
        <v>0</v>
      </c>
      <c r="Z101" s="373">
        <v>0</v>
      </c>
      <c r="AA101" s="374">
        <v>0</v>
      </c>
      <c r="AB101" s="374">
        <v>0</v>
      </c>
      <c r="AC101" s="374">
        <v>0</v>
      </c>
      <c r="AD101" s="374">
        <v>0</v>
      </c>
      <c r="AE101" s="373">
        <v>0</v>
      </c>
      <c r="AF101" s="373">
        <v>0</v>
      </c>
      <c r="AG101" s="373">
        <v>0</v>
      </c>
      <c r="AH101" s="373">
        <v>0</v>
      </c>
      <c r="AI101" s="374">
        <v>0</v>
      </c>
      <c r="AJ101" s="374">
        <v>0</v>
      </c>
      <c r="AK101" s="374">
        <v>0</v>
      </c>
      <c r="AL101" s="374">
        <v>0</v>
      </c>
      <c r="AM101" s="222">
        <v>0</v>
      </c>
      <c r="AN101" s="222">
        <v>0</v>
      </c>
      <c r="AO101" s="222">
        <v>0</v>
      </c>
      <c r="AP101" s="222">
        <v>0</v>
      </c>
      <c r="AQ101" s="218">
        <v>0</v>
      </c>
      <c r="AR101" s="218">
        <v>0</v>
      </c>
      <c r="AS101" s="218">
        <v>0</v>
      </c>
      <c r="AT101" s="218">
        <v>0</v>
      </c>
      <c r="AU101" s="222">
        <v>0</v>
      </c>
      <c r="AV101" s="222">
        <v>0</v>
      </c>
      <c r="AW101" s="222">
        <v>0</v>
      </c>
      <c r="AX101" s="222">
        <v>0</v>
      </c>
      <c r="AY101" s="218">
        <v>0</v>
      </c>
      <c r="AZ101" s="218">
        <v>0</v>
      </c>
      <c r="BA101" s="218">
        <v>0</v>
      </c>
      <c r="BB101" s="218"/>
      <c r="BC101" s="222">
        <f t="shared" si="38"/>
        <v>0</v>
      </c>
      <c r="BD101" s="222">
        <f t="shared" si="38"/>
        <v>0</v>
      </c>
      <c r="BE101" s="222">
        <f t="shared" si="38"/>
        <v>0</v>
      </c>
      <c r="BF101" s="222">
        <f t="shared" si="38"/>
        <v>0</v>
      </c>
      <c r="BG101" s="218">
        <f t="shared" si="38"/>
        <v>0</v>
      </c>
      <c r="BH101" s="218">
        <f t="shared" si="38"/>
        <v>0</v>
      </c>
      <c r="BI101" s="218">
        <f t="shared" si="38"/>
        <v>0</v>
      </c>
      <c r="BJ101" s="218">
        <f t="shared" si="38"/>
        <v>0</v>
      </c>
      <c r="BK101" s="222">
        <f t="shared" si="55"/>
        <v>0</v>
      </c>
      <c r="BL101" s="222">
        <f t="shared" si="55"/>
        <v>0</v>
      </c>
      <c r="BM101" s="222">
        <f t="shared" si="55"/>
        <v>0</v>
      </c>
      <c r="BN101" s="222">
        <f t="shared" si="53"/>
        <v>0</v>
      </c>
      <c r="BO101" s="218">
        <f t="shared" si="53"/>
        <v>0</v>
      </c>
      <c r="BP101" s="218">
        <f t="shared" si="53"/>
        <v>0</v>
      </c>
      <c r="BQ101" s="218">
        <f t="shared" si="53"/>
        <v>0</v>
      </c>
      <c r="BR101" s="218">
        <f t="shared" si="30"/>
        <v>0</v>
      </c>
      <c r="BS101" s="222">
        <v>0</v>
      </c>
      <c r="BT101" s="222">
        <v>0</v>
      </c>
      <c r="BU101" s="222">
        <v>0</v>
      </c>
      <c r="BV101" s="222">
        <v>0</v>
      </c>
      <c r="BW101" s="218">
        <v>0</v>
      </c>
      <c r="BX101" s="218">
        <v>0</v>
      </c>
      <c r="BY101" s="218">
        <v>0</v>
      </c>
      <c r="BZ101" s="218">
        <v>0</v>
      </c>
      <c r="CA101" s="222">
        <v>0</v>
      </c>
      <c r="CB101" s="222">
        <f>IFERROR(VLOOKUP($G101,[12]ITEM!$B$2:$AC$939,26,0),0)</f>
        <v>0</v>
      </c>
      <c r="CC101" s="222">
        <f>IFERROR(VLOOKUP($G101,[12]ITEM!$B$2:$AC$939,27,0),0)</f>
        <v>0</v>
      </c>
      <c r="CD101" s="222">
        <f>IFERROR(VLOOKUP($G101,[12]ITEM!$B$2:$AC$939,28,0),0)</f>
        <v>0</v>
      </c>
      <c r="CE101" s="218">
        <v>0</v>
      </c>
      <c r="CF101" s="218">
        <v>0</v>
      </c>
      <c r="CG101" s="218">
        <v>0</v>
      </c>
      <c r="CH101" s="218">
        <v>0</v>
      </c>
      <c r="CI101" s="375"/>
      <c r="CJ101" s="222">
        <f t="shared" ref="CJ101:CQ148" si="57">CR101+CZ101+DH101</f>
        <v>0</v>
      </c>
      <c r="CK101" s="222">
        <f t="shared" si="57"/>
        <v>0</v>
      </c>
      <c r="CL101" s="222">
        <f t="shared" si="57"/>
        <v>0</v>
      </c>
      <c r="CM101" s="222">
        <f t="shared" si="57"/>
        <v>0</v>
      </c>
      <c r="CN101" s="218">
        <f t="shared" si="57"/>
        <v>0</v>
      </c>
      <c r="CO101" s="218">
        <f t="shared" si="46"/>
        <v>0</v>
      </c>
      <c r="CP101" s="218">
        <f t="shared" si="46"/>
        <v>0</v>
      </c>
      <c r="CQ101" s="218">
        <f t="shared" si="46"/>
        <v>0</v>
      </c>
      <c r="CR101" s="222">
        <v>0</v>
      </c>
      <c r="CS101" s="222"/>
      <c r="CT101" s="222"/>
      <c r="CU101" s="222"/>
      <c r="CV101" s="218">
        <f t="shared" si="39"/>
        <v>0</v>
      </c>
      <c r="CW101" s="218">
        <f>CV101*(1+('[13]GROWTH (YoY)'!AR101/100))</f>
        <v>0</v>
      </c>
      <c r="CX101" s="218">
        <f>CW101*(1+('[13]GROWTH (YoY)'!AS101/100))</f>
        <v>0</v>
      </c>
      <c r="CY101" s="218">
        <f>CX101*(1+('[13]GROWTH (YoY)'!AT101/100))</f>
        <v>0</v>
      </c>
      <c r="CZ101" s="222">
        <v>0</v>
      </c>
      <c r="DA101" s="222">
        <v>0</v>
      </c>
      <c r="DB101" s="222">
        <v>0</v>
      </c>
      <c r="DC101" s="222">
        <v>0</v>
      </c>
      <c r="DD101" s="218">
        <v>0</v>
      </c>
      <c r="DE101" s="218">
        <v>0</v>
      </c>
      <c r="DF101" s="218">
        <v>0</v>
      </c>
      <c r="DG101" s="218">
        <v>0</v>
      </c>
      <c r="DH101" s="222">
        <v>0</v>
      </c>
      <c r="DI101" s="222">
        <v>0</v>
      </c>
      <c r="DJ101" s="222">
        <v>0</v>
      </c>
      <c r="DK101" s="222">
        <v>0</v>
      </c>
      <c r="DL101" s="218">
        <v>0</v>
      </c>
      <c r="DM101" s="218">
        <v>0</v>
      </c>
      <c r="DN101" s="218">
        <v>0</v>
      </c>
      <c r="DO101" s="218">
        <v>0</v>
      </c>
      <c r="DP101" s="383">
        <f t="shared" si="35"/>
        <v>0</v>
      </c>
      <c r="DQ101" s="222">
        <f t="shared" si="35"/>
        <v>0</v>
      </c>
      <c r="DR101" s="222">
        <f t="shared" si="35"/>
        <v>0</v>
      </c>
      <c r="DS101" s="222">
        <f t="shared" si="56"/>
        <v>0</v>
      </c>
      <c r="DT101" s="218">
        <f t="shared" si="56"/>
        <v>0</v>
      </c>
      <c r="DU101" s="218">
        <f t="shared" si="56"/>
        <v>0</v>
      </c>
      <c r="DV101" s="218">
        <f t="shared" si="56"/>
        <v>0</v>
      </c>
      <c r="DW101" s="218">
        <f t="shared" si="56"/>
        <v>0</v>
      </c>
      <c r="DX101" s="384">
        <f t="shared" si="54"/>
        <v>0</v>
      </c>
      <c r="DY101" s="384">
        <f t="shared" si="54"/>
        <v>0</v>
      </c>
      <c r="DZ101" s="384">
        <f t="shared" si="54"/>
        <v>0</v>
      </c>
      <c r="EA101" s="384">
        <f t="shared" si="54"/>
        <v>0</v>
      </c>
      <c r="EB101" s="385">
        <f t="shared" si="54"/>
        <v>0</v>
      </c>
      <c r="EC101" s="385">
        <f t="shared" si="54"/>
        <v>0</v>
      </c>
      <c r="ED101" s="385">
        <f t="shared" si="54"/>
        <v>0</v>
      </c>
      <c r="EE101" s="385">
        <f t="shared" si="52"/>
        <v>0</v>
      </c>
      <c r="EG101" s="222">
        <v>0</v>
      </c>
      <c r="EH101" s="222">
        <v>0</v>
      </c>
      <c r="EI101" s="222">
        <v>0</v>
      </c>
      <c r="EJ101" s="222">
        <v>0</v>
      </c>
      <c r="EK101" s="222">
        <v>0</v>
      </c>
      <c r="EL101" s="222">
        <v>0</v>
      </c>
      <c r="EM101" s="222">
        <v>0</v>
      </c>
      <c r="EN101" s="386">
        <f t="shared" si="40"/>
        <v>0</v>
      </c>
      <c r="EO101" s="222">
        <f t="shared" si="41"/>
        <v>0</v>
      </c>
      <c r="EP101" s="386">
        <f t="shared" si="42"/>
        <v>0</v>
      </c>
      <c r="EQ101" s="222">
        <f t="shared" si="43"/>
        <v>0</v>
      </c>
      <c r="ER101" s="222">
        <f t="shared" si="44"/>
        <v>0</v>
      </c>
      <c r="ES101" s="292"/>
      <c r="ET101" s="218">
        <v>0</v>
      </c>
      <c r="EU101" s="218">
        <v>0</v>
      </c>
      <c r="EV101" s="218">
        <v>0</v>
      </c>
      <c r="EW101" s="218">
        <v>0</v>
      </c>
      <c r="EX101" s="218">
        <v>0</v>
      </c>
      <c r="EY101" s="218">
        <v>0</v>
      </c>
      <c r="EZ101" s="218">
        <v>0</v>
      </c>
      <c r="FA101" s="387">
        <f t="shared" si="47"/>
        <v>0</v>
      </c>
      <c r="FB101" s="221">
        <f t="shared" si="48"/>
        <v>0</v>
      </c>
      <c r="FC101" s="387">
        <f t="shared" si="49"/>
        <v>0</v>
      </c>
      <c r="FD101" s="218">
        <f t="shared" si="50"/>
        <v>0</v>
      </c>
      <c r="FE101" s="218">
        <f t="shared" si="51"/>
        <v>0</v>
      </c>
      <c r="FF101" s="218">
        <v>0</v>
      </c>
      <c r="FG101" s="221">
        <f t="shared" si="45"/>
        <v>0</v>
      </c>
      <c r="FH101" s="218">
        <v>0</v>
      </c>
      <c r="FI101" s="218">
        <v>0</v>
      </c>
      <c r="FJ101" s="218">
        <v>0</v>
      </c>
      <c r="FK101" s="218">
        <f t="shared" si="36"/>
        <v>0</v>
      </c>
      <c r="FL101" s="218">
        <v>0</v>
      </c>
      <c r="FM101" s="218">
        <f t="shared" si="37"/>
        <v>0</v>
      </c>
      <c r="FZ101" s="229"/>
      <c r="GA101" s="229"/>
      <c r="GB101" s="229"/>
      <c r="GC101" s="229"/>
      <c r="GD101" s="229"/>
    </row>
    <row r="102" spans="1:186" s="368" customFormat="1">
      <c r="A102" s="285" t="s">
        <v>83</v>
      </c>
      <c r="B102" s="291" t="s">
        <v>84</v>
      </c>
      <c r="C102" s="285" t="s">
        <v>85</v>
      </c>
      <c r="D102" s="382" t="s">
        <v>3123</v>
      </c>
      <c r="E102" s="291" t="s">
        <v>86</v>
      </c>
      <c r="F102" s="382">
        <v>99</v>
      </c>
      <c r="G102" s="381" t="s">
        <v>306</v>
      </c>
      <c r="H102" s="381" t="s">
        <v>307</v>
      </c>
      <c r="I102" s="382" t="s">
        <v>276</v>
      </c>
      <c r="J102" s="381" t="s">
        <v>277</v>
      </c>
      <c r="K102" s="382" t="s">
        <v>113</v>
      </c>
      <c r="L102" s="381" t="s">
        <v>163</v>
      </c>
      <c r="M102" s="381" t="s">
        <v>3124</v>
      </c>
      <c r="N102" s="372">
        <v>1</v>
      </c>
      <c r="O102" s="373"/>
      <c r="P102" s="373">
        <v>0</v>
      </c>
      <c r="Q102" s="373">
        <v>0</v>
      </c>
      <c r="R102" s="373">
        <v>0</v>
      </c>
      <c r="S102" s="374">
        <v>0</v>
      </c>
      <c r="T102" s="374">
        <v>0</v>
      </c>
      <c r="U102" s="374">
        <v>0</v>
      </c>
      <c r="V102" s="374">
        <v>0</v>
      </c>
      <c r="W102" s="373"/>
      <c r="X102" s="373">
        <v>0</v>
      </c>
      <c r="Y102" s="373">
        <v>0</v>
      </c>
      <c r="Z102" s="373">
        <v>0</v>
      </c>
      <c r="AA102" s="374">
        <v>0</v>
      </c>
      <c r="AB102" s="374">
        <v>0</v>
      </c>
      <c r="AC102" s="374">
        <v>0</v>
      </c>
      <c r="AD102" s="374">
        <v>0</v>
      </c>
      <c r="AE102" s="373">
        <v>0</v>
      </c>
      <c r="AF102" s="373">
        <v>0</v>
      </c>
      <c r="AG102" s="373">
        <v>0</v>
      </c>
      <c r="AH102" s="373">
        <v>0</v>
      </c>
      <c r="AI102" s="374">
        <v>0</v>
      </c>
      <c r="AJ102" s="374">
        <v>0</v>
      </c>
      <c r="AK102" s="374">
        <v>0</v>
      </c>
      <c r="AL102" s="374">
        <v>0</v>
      </c>
      <c r="AM102" s="222">
        <v>0</v>
      </c>
      <c r="AN102" s="222">
        <v>0</v>
      </c>
      <c r="AO102" s="222">
        <v>0</v>
      </c>
      <c r="AP102" s="222">
        <v>0</v>
      </c>
      <c r="AQ102" s="218">
        <v>0</v>
      </c>
      <c r="AR102" s="218">
        <v>0</v>
      </c>
      <c r="AS102" s="218">
        <v>0</v>
      </c>
      <c r="AT102" s="218">
        <v>0</v>
      </c>
      <c r="AU102" s="222">
        <v>0</v>
      </c>
      <c r="AV102" s="222">
        <v>0</v>
      </c>
      <c r="AW102" s="222">
        <v>0</v>
      </c>
      <c r="AX102" s="222">
        <v>0</v>
      </c>
      <c r="AY102" s="218">
        <v>0</v>
      </c>
      <c r="AZ102" s="218">
        <v>0</v>
      </c>
      <c r="BA102" s="218">
        <v>0</v>
      </c>
      <c r="BB102" s="218"/>
      <c r="BC102" s="222">
        <f t="shared" si="38"/>
        <v>0</v>
      </c>
      <c r="BD102" s="222">
        <f t="shared" si="38"/>
        <v>0</v>
      </c>
      <c r="BE102" s="222">
        <f t="shared" si="38"/>
        <v>0</v>
      </c>
      <c r="BF102" s="222">
        <f t="shared" si="38"/>
        <v>0</v>
      </c>
      <c r="BG102" s="218">
        <f t="shared" si="38"/>
        <v>0</v>
      </c>
      <c r="BH102" s="218">
        <f t="shared" si="38"/>
        <v>0</v>
      </c>
      <c r="BI102" s="218">
        <f t="shared" si="38"/>
        <v>0</v>
      </c>
      <c r="BJ102" s="218">
        <f t="shared" si="38"/>
        <v>0</v>
      </c>
      <c r="BK102" s="222">
        <f t="shared" si="55"/>
        <v>0</v>
      </c>
      <c r="BL102" s="222">
        <f t="shared" si="55"/>
        <v>0</v>
      </c>
      <c r="BM102" s="222">
        <f t="shared" si="55"/>
        <v>0</v>
      </c>
      <c r="BN102" s="222">
        <f t="shared" si="53"/>
        <v>0</v>
      </c>
      <c r="BO102" s="218">
        <f t="shared" si="53"/>
        <v>0</v>
      </c>
      <c r="BP102" s="218">
        <f t="shared" si="53"/>
        <v>0</v>
      </c>
      <c r="BQ102" s="218">
        <f t="shared" si="53"/>
        <v>0</v>
      </c>
      <c r="BR102" s="218">
        <f t="shared" si="30"/>
        <v>0</v>
      </c>
      <c r="BS102" s="222">
        <v>0</v>
      </c>
      <c r="BT102" s="222">
        <v>0</v>
      </c>
      <c r="BU102" s="222">
        <v>0</v>
      </c>
      <c r="BV102" s="222">
        <v>0</v>
      </c>
      <c r="BW102" s="218">
        <v>0</v>
      </c>
      <c r="BX102" s="218">
        <v>0</v>
      </c>
      <c r="BY102" s="218">
        <v>0</v>
      </c>
      <c r="BZ102" s="218">
        <v>0</v>
      </c>
      <c r="CA102" s="222">
        <v>0</v>
      </c>
      <c r="CB102" s="222">
        <f>IFERROR(VLOOKUP($G102,[12]ITEM!$B$2:$AC$939,26,0),0)</f>
        <v>0</v>
      </c>
      <c r="CC102" s="222">
        <f>IFERROR(VLOOKUP($G102,[12]ITEM!$B$2:$AC$939,27,0),0)</f>
        <v>0</v>
      </c>
      <c r="CD102" s="222">
        <f>IFERROR(VLOOKUP($G102,[12]ITEM!$B$2:$AC$939,28,0),0)</f>
        <v>0</v>
      </c>
      <c r="CE102" s="218">
        <v>0</v>
      </c>
      <c r="CF102" s="218">
        <v>0</v>
      </c>
      <c r="CG102" s="218">
        <v>0</v>
      </c>
      <c r="CH102" s="218">
        <v>0</v>
      </c>
      <c r="CI102" s="375"/>
      <c r="CJ102" s="222">
        <f t="shared" si="57"/>
        <v>0</v>
      </c>
      <c r="CK102" s="222">
        <f t="shared" si="57"/>
        <v>0</v>
      </c>
      <c r="CL102" s="222">
        <f t="shared" si="57"/>
        <v>0</v>
      </c>
      <c r="CM102" s="222">
        <f t="shared" si="57"/>
        <v>0</v>
      </c>
      <c r="CN102" s="218">
        <f t="shared" si="57"/>
        <v>0</v>
      </c>
      <c r="CO102" s="218">
        <f t="shared" si="46"/>
        <v>0</v>
      </c>
      <c r="CP102" s="218">
        <f t="shared" si="46"/>
        <v>0</v>
      </c>
      <c r="CQ102" s="218">
        <f t="shared" si="46"/>
        <v>0</v>
      </c>
      <c r="CR102" s="222">
        <v>0</v>
      </c>
      <c r="CS102" s="222"/>
      <c r="CT102" s="222"/>
      <c r="CU102" s="222"/>
      <c r="CV102" s="218">
        <f t="shared" si="39"/>
        <v>0</v>
      </c>
      <c r="CW102" s="218">
        <f>CV102*(1+('[13]GROWTH (YoY)'!AR102/100))</f>
        <v>0</v>
      </c>
      <c r="CX102" s="218">
        <f>CW102*(1+('[13]GROWTH (YoY)'!AS102/100))</f>
        <v>0</v>
      </c>
      <c r="CY102" s="218">
        <f>CX102*(1+('[13]GROWTH (YoY)'!AT102/100))</f>
        <v>0</v>
      </c>
      <c r="CZ102" s="222">
        <v>0</v>
      </c>
      <c r="DA102" s="222">
        <v>0</v>
      </c>
      <c r="DB102" s="222">
        <v>0</v>
      </c>
      <c r="DC102" s="222">
        <v>0</v>
      </c>
      <c r="DD102" s="218">
        <v>0</v>
      </c>
      <c r="DE102" s="218">
        <v>0</v>
      </c>
      <c r="DF102" s="218">
        <v>0</v>
      </c>
      <c r="DG102" s="218">
        <v>0</v>
      </c>
      <c r="DH102" s="222">
        <v>0</v>
      </c>
      <c r="DI102" s="222">
        <v>0</v>
      </c>
      <c r="DJ102" s="222">
        <v>0</v>
      </c>
      <c r="DK102" s="222">
        <v>0</v>
      </c>
      <c r="DL102" s="218">
        <v>0</v>
      </c>
      <c r="DM102" s="218">
        <v>0</v>
      </c>
      <c r="DN102" s="218">
        <v>0</v>
      </c>
      <c r="DO102" s="218">
        <v>0</v>
      </c>
      <c r="DP102" s="383">
        <f t="shared" si="35"/>
        <v>0</v>
      </c>
      <c r="DQ102" s="222">
        <f t="shared" si="35"/>
        <v>0</v>
      </c>
      <c r="DR102" s="222">
        <f t="shared" si="35"/>
        <v>0</v>
      </c>
      <c r="DS102" s="222">
        <f t="shared" si="56"/>
        <v>0</v>
      </c>
      <c r="DT102" s="218">
        <f t="shared" si="56"/>
        <v>0</v>
      </c>
      <c r="DU102" s="218">
        <f t="shared" si="56"/>
        <v>0</v>
      </c>
      <c r="DV102" s="218">
        <f t="shared" si="56"/>
        <v>0</v>
      </c>
      <c r="DW102" s="218">
        <f t="shared" si="56"/>
        <v>0</v>
      </c>
      <c r="DX102" s="384">
        <f t="shared" si="54"/>
        <v>0</v>
      </c>
      <c r="DY102" s="384">
        <f t="shared" si="54"/>
        <v>0</v>
      </c>
      <c r="DZ102" s="384">
        <f t="shared" si="54"/>
        <v>0</v>
      </c>
      <c r="EA102" s="384">
        <f t="shared" si="54"/>
        <v>0</v>
      </c>
      <c r="EB102" s="385">
        <f t="shared" si="54"/>
        <v>0</v>
      </c>
      <c r="EC102" s="385">
        <f t="shared" si="54"/>
        <v>0</v>
      </c>
      <c r="ED102" s="385">
        <f t="shared" si="54"/>
        <v>0</v>
      </c>
      <c r="EE102" s="385">
        <f t="shared" si="52"/>
        <v>0</v>
      </c>
      <c r="EG102" s="222">
        <v>0</v>
      </c>
      <c r="EH102" s="222">
        <v>0</v>
      </c>
      <c r="EI102" s="222">
        <v>0</v>
      </c>
      <c r="EJ102" s="222">
        <v>0</v>
      </c>
      <c r="EK102" s="222">
        <v>0</v>
      </c>
      <c r="EL102" s="222">
        <v>0</v>
      </c>
      <c r="EM102" s="222">
        <v>0</v>
      </c>
      <c r="EN102" s="386">
        <f t="shared" si="40"/>
        <v>0</v>
      </c>
      <c r="EO102" s="222">
        <f t="shared" si="41"/>
        <v>0</v>
      </c>
      <c r="EP102" s="386">
        <f t="shared" si="42"/>
        <v>0</v>
      </c>
      <c r="EQ102" s="222">
        <f t="shared" si="43"/>
        <v>0</v>
      </c>
      <c r="ER102" s="222">
        <f t="shared" si="44"/>
        <v>0</v>
      </c>
      <c r="ES102" s="292"/>
      <c r="ET102" s="218">
        <v>0</v>
      </c>
      <c r="EU102" s="218">
        <v>0</v>
      </c>
      <c r="EV102" s="218">
        <v>0</v>
      </c>
      <c r="EW102" s="218">
        <v>0</v>
      </c>
      <c r="EX102" s="218">
        <v>0</v>
      </c>
      <c r="EY102" s="218">
        <v>0</v>
      </c>
      <c r="EZ102" s="218">
        <v>0</v>
      </c>
      <c r="FA102" s="387">
        <f t="shared" si="47"/>
        <v>0</v>
      </c>
      <c r="FB102" s="221">
        <f t="shared" si="48"/>
        <v>0</v>
      </c>
      <c r="FC102" s="387">
        <f t="shared" si="49"/>
        <v>0</v>
      </c>
      <c r="FD102" s="218">
        <f t="shared" si="50"/>
        <v>0</v>
      </c>
      <c r="FE102" s="218">
        <f t="shared" si="51"/>
        <v>0</v>
      </c>
      <c r="FF102" s="218">
        <v>1</v>
      </c>
      <c r="FG102" s="221">
        <f t="shared" si="45"/>
        <v>0</v>
      </c>
      <c r="FH102" s="218">
        <v>0</v>
      </c>
      <c r="FI102" s="218">
        <v>1</v>
      </c>
      <c r="FJ102" s="218">
        <v>0</v>
      </c>
      <c r="FK102" s="218">
        <f t="shared" si="36"/>
        <v>1</v>
      </c>
      <c r="FL102" s="218">
        <v>0</v>
      </c>
      <c r="FM102" s="218">
        <f t="shared" si="37"/>
        <v>1</v>
      </c>
      <c r="FZ102" s="229"/>
      <c r="GA102" s="229"/>
      <c r="GB102" s="229"/>
      <c r="GC102" s="229"/>
      <c r="GD102" s="229"/>
    </row>
    <row r="103" spans="1:186" s="368" customFormat="1">
      <c r="A103" s="285" t="s">
        <v>83</v>
      </c>
      <c r="B103" s="291" t="s">
        <v>84</v>
      </c>
      <c r="C103" s="285" t="s">
        <v>85</v>
      </c>
      <c r="D103" s="382" t="s">
        <v>3123</v>
      </c>
      <c r="E103" s="291" t="s">
        <v>86</v>
      </c>
      <c r="F103" s="382">
        <v>100</v>
      </c>
      <c r="G103" s="381" t="s">
        <v>308</v>
      </c>
      <c r="H103" s="381" t="s">
        <v>309</v>
      </c>
      <c r="I103" s="382" t="s">
        <v>276</v>
      </c>
      <c r="J103" s="381" t="s">
        <v>277</v>
      </c>
      <c r="K103" s="382" t="s">
        <v>113</v>
      </c>
      <c r="L103" s="381" t="s">
        <v>163</v>
      </c>
      <c r="M103" s="381" t="s">
        <v>3124</v>
      </c>
      <c r="N103" s="372">
        <v>1</v>
      </c>
      <c r="O103" s="373">
        <v>17</v>
      </c>
      <c r="P103" s="373">
        <v>6</v>
      </c>
      <c r="Q103" s="373">
        <v>5</v>
      </c>
      <c r="R103" s="373">
        <v>4</v>
      </c>
      <c r="S103" s="374">
        <v>5</v>
      </c>
      <c r="T103" s="374">
        <v>4</v>
      </c>
      <c r="U103" s="374">
        <v>3</v>
      </c>
      <c r="V103" s="374">
        <v>3</v>
      </c>
      <c r="W103" s="373">
        <v>4</v>
      </c>
      <c r="X103" s="373">
        <v>1</v>
      </c>
      <c r="Y103" s="373">
        <v>1</v>
      </c>
      <c r="Z103" s="373">
        <v>1</v>
      </c>
      <c r="AA103" s="374">
        <v>1</v>
      </c>
      <c r="AB103" s="374">
        <v>1</v>
      </c>
      <c r="AC103" s="374">
        <v>1</v>
      </c>
      <c r="AD103" s="374">
        <v>0</v>
      </c>
      <c r="AE103" s="373">
        <v>0</v>
      </c>
      <c r="AF103" s="373">
        <v>0</v>
      </c>
      <c r="AG103" s="373">
        <v>0</v>
      </c>
      <c r="AH103" s="373">
        <v>0</v>
      </c>
      <c r="AI103" s="374">
        <v>0</v>
      </c>
      <c r="AJ103" s="374">
        <v>0</v>
      </c>
      <c r="AK103" s="374">
        <v>0</v>
      </c>
      <c r="AL103" s="374">
        <v>0</v>
      </c>
      <c r="AM103" s="222">
        <v>14</v>
      </c>
      <c r="AN103" s="222">
        <v>5</v>
      </c>
      <c r="AO103" s="222">
        <v>4</v>
      </c>
      <c r="AP103" s="222">
        <v>3</v>
      </c>
      <c r="AQ103" s="218">
        <v>4</v>
      </c>
      <c r="AR103" s="218">
        <v>3</v>
      </c>
      <c r="AS103" s="218">
        <v>3</v>
      </c>
      <c r="AT103" s="218">
        <v>2</v>
      </c>
      <c r="AU103" s="222">
        <v>0</v>
      </c>
      <c r="AV103" s="222">
        <v>0</v>
      </c>
      <c r="AW103" s="222">
        <v>0</v>
      </c>
      <c r="AX103" s="222">
        <v>0</v>
      </c>
      <c r="AY103" s="218">
        <v>1</v>
      </c>
      <c r="AZ103" s="218">
        <v>1</v>
      </c>
      <c r="BA103" s="218">
        <v>1</v>
      </c>
      <c r="BB103" s="218">
        <v>1</v>
      </c>
      <c r="BC103" s="222">
        <f t="shared" si="38"/>
        <v>14</v>
      </c>
      <c r="BD103" s="222">
        <f t="shared" si="38"/>
        <v>5</v>
      </c>
      <c r="BE103" s="222">
        <f t="shared" si="38"/>
        <v>4</v>
      </c>
      <c r="BF103" s="222">
        <f t="shared" si="38"/>
        <v>3</v>
      </c>
      <c r="BG103" s="218">
        <f t="shared" si="38"/>
        <v>3</v>
      </c>
      <c r="BH103" s="218">
        <f t="shared" si="38"/>
        <v>2</v>
      </c>
      <c r="BI103" s="218">
        <f t="shared" si="38"/>
        <v>2</v>
      </c>
      <c r="BJ103" s="218">
        <f t="shared" si="38"/>
        <v>1</v>
      </c>
      <c r="BK103" s="222">
        <f t="shared" si="55"/>
        <v>0</v>
      </c>
      <c r="BL103" s="222">
        <f t="shared" si="55"/>
        <v>0</v>
      </c>
      <c r="BM103" s="222">
        <f t="shared" si="55"/>
        <v>0</v>
      </c>
      <c r="BN103" s="222">
        <f t="shared" si="53"/>
        <v>0</v>
      </c>
      <c r="BO103" s="218">
        <f t="shared" si="53"/>
        <v>0</v>
      </c>
      <c r="BP103" s="218">
        <f t="shared" si="53"/>
        <v>0</v>
      </c>
      <c r="BQ103" s="218">
        <f t="shared" si="53"/>
        <v>0</v>
      </c>
      <c r="BR103" s="218">
        <f t="shared" si="30"/>
        <v>0</v>
      </c>
      <c r="BS103" s="222">
        <v>0</v>
      </c>
      <c r="BT103" s="222">
        <v>0</v>
      </c>
      <c r="BU103" s="222">
        <v>0</v>
      </c>
      <c r="BV103" s="222">
        <v>0</v>
      </c>
      <c r="BW103" s="218">
        <v>0</v>
      </c>
      <c r="BX103" s="218">
        <v>0</v>
      </c>
      <c r="BY103" s="218">
        <v>0</v>
      </c>
      <c r="BZ103" s="218">
        <v>0</v>
      </c>
      <c r="CA103" s="222">
        <v>0</v>
      </c>
      <c r="CB103" s="222">
        <f>IFERROR(VLOOKUP($G103,[12]ITEM!$B$2:$AC$939,26,0),0)</f>
        <v>0</v>
      </c>
      <c r="CC103" s="222">
        <f>IFERROR(VLOOKUP($G103,[12]ITEM!$B$2:$AC$939,27,0),0)</f>
        <v>0</v>
      </c>
      <c r="CD103" s="222">
        <f>IFERROR(VLOOKUP($G103,[12]ITEM!$B$2:$AC$939,28,0),0)</f>
        <v>0</v>
      </c>
      <c r="CE103" s="218">
        <v>0</v>
      </c>
      <c r="CF103" s="218">
        <v>0</v>
      </c>
      <c r="CG103" s="218">
        <v>0</v>
      </c>
      <c r="CH103" s="218">
        <v>0</v>
      </c>
      <c r="CI103" s="375"/>
      <c r="CJ103" s="222">
        <f t="shared" si="57"/>
        <v>14</v>
      </c>
      <c r="CK103" s="222">
        <f t="shared" si="57"/>
        <v>5</v>
      </c>
      <c r="CL103" s="222">
        <f t="shared" si="57"/>
        <v>4</v>
      </c>
      <c r="CM103" s="222">
        <f t="shared" si="57"/>
        <v>3</v>
      </c>
      <c r="CN103" s="218">
        <f t="shared" si="57"/>
        <v>3</v>
      </c>
      <c r="CO103" s="218">
        <f t="shared" si="46"/>
        <v>2.4010394559346047</v>
      </c>
      <c r="CP103" s="218">
        <f t="shared" si="46"/>
        <v>1.8916923928384723</v>
      </c>
      <c r="CQ103" s="218">
        <f t="shared" si="46"/>
        <v>1.6451666098068598</v>
      </c>
      <c r="CR103" s="222">
        <v>14</v>
      </c>
      <c r="CS103" s="222">
        <v>5</v>
      </c>
      <c r="CT103" s="222">
        <v>4</v>
      </c>
      <c r="CU103" s="222">
        <v>3</v>
      </c>
      <c r="CV103" s="218">
        <f t="shared" si="39"/>
        <v>3</v>
      </c>
      <c r="CW103" s="218">
        <f>CV103*(1+('[13]GROWTH (YoY)'!AR103/100))</f>
        <v>2.4010394559346047</v>
      </c>
      <c r="CX103" s="218">
        <f>CW103*(1+('[13]GROWTH (YoY)'!AS103/100))</f>
        <v>1.8916923928384723</v>
      </c>
      <c r="CY103" s="218">
        <f>CX103*(1+('[13]GROWTH (YoY)'!AT103/100))</f>
        <v>1.6451666098068598</v>
      </c>
      <c r="CZ103" s="222">
        <v>0</v>
      </c>
      <c r="DA103" s="222">
        <v>0</v>
      </c>
      <c r="DB103" s="222">
        <v>0</v>
      </c>
      <c r="DC103" s="222">
        <v>0</v>
      </c>
      <c r="DD103" s="218">
        <v>0</v>
      </c>
      <c r="DE103" s="218">
        <v>0</v>
      </c>
      <c r="DF103" s="218">
        <v>0</v>
      </c>
      <c r="DG103" s="218">
        <v>0</v>
      </c>
      <c r="DH103" s="222">
        <v>0</v>
      </c>
      <c r="DI103" s="222">
        <v>0</v>
      </c>
      <c r="DJ103" s="222">
        <v>0</v>
      </c>
      <c r="DK103" s="222">
        <v>0</v>
      </c>
      <c r="DL103" s="218">
        <v>0</v>
      </c>
      <c r="DM103" s="218">
        <v>0</v>
      </c>
      <c r="DN103" s="218">
        <v>0</v>
      </c>
      <c r="DO103" s="218">
        <v>0</v>
      </c>
      <c r="DP103" s="383">
        <f t="shared" si="35"/>
        <v>0</v>
      </c>
      <c r="DQ103" s="222">
        <f t="shared" si="35"/>
        <v>0</v>
      </c>
      <c r="DR103" s="222">
        <f t="shared" si="35"/>
        <v>0</v>
      </c>
      <c r="DS103" s="222">
        <f t="shared" si="56"/>
        <v>0</v>
      </c>
      <c r="DT103" s="218">
        <f t="shared" si="56"/>
        <v>0</v>
      </c>
      <c r="DU103" s="218">
        <f t="shared" si="56"/>
        <v>-0.40103945593460466</v>
      </c>
      <c r="DV103" s="218">
        <f t="shared" si="56"/>
        <v>0.10830760716152765</v>
      </c>
      <c r="DW103" s="218">
        <f t="shared" si="56"/>
        <v>-0.6451666098068598</v>
      </c>
      <c r="DX103" s="384">
        <f t="shared" si="54"/>
        <v>0.23529411764705882</v>
      </c>
      <c r="DY103" s="384">
        <f t="shared" si="54"/>
        <v>0.16666666666666666</v>
      </c>
      <c r="DZ103" s="384">
        <f t="shared" si="54"/>
        <v>0.2</v>
      </c>
      <c r="EA103" s="384">
        <f t="shared" si="54"/>
        <v>0.25</v>
      </c>
      <c r="EB103" s="385">
        <f t="shared" si="54"/>
        <v>0.2</v>
      </c>
      <c r="EC103" s="385">
        <f t="shared" si="54"/>
        <v>0.25</v>
      </c>
      <c r="ED103" s="385">
        <f t="shared" si="54"/>
        <v>0.33333333333333331</v>
      </c>
      <c r="EE103" s="385">
        <f t="shared" si="52"/>
        <v>0</v>
      </c>
      <c r="EG103" s="222">
        <v>0</v>
      </c>
      <c r="EH103" s="222">
        <v>0</v>
      </c>
      <c r="EI103" s="222">
        <v>0</v>
      </c>
      <c r="EJ103" s="222">
        <v>0</v>
      </c>
      <c r="EK103" s="222">
        <v>0</v>
      </c>
      <c r="EL103" s="222">
        <v>0</v>
      </c>
      <c r="EM103" s="222">
        <v>0</v>
      </c>
      <c r="EN103" s="386">
        <f t="shared" si="40"/>
        <v>0</v>
      </c>
      <c r="EO103" s="222">
        <f t="shared" si="41"/>
        <v>0</v>
      </c>
      <c r="EP103" s="386">
        <f t="shared" si="42"/>
        <v>0</v>
      </c>
      <c r="EQ103" s="222">
        <f t="shared" si="43"/>
        <v>0</v>
      </c>
      <c r="ER103" s="222">
        <f t="shared" si="44"/>
        <v>0</v>
      </c>
      <c r="ES103" s="292"/>
      <c r="ET103" s="218">
        <v>0</v>
      </c>
      <c r="EU103" s="218">
        <v>0</v>
      </c>
      <c r="EV103" s="218">
        <v>0</v>
      </c>
      <c r="EW103" s="218">
        <v>0</v>
      </c>
      <c r="EX103" s="218">
        <v>0</v>
      </c>
      <c r="EY103" s="218">
        <v>0</v>
      </c>
      <c r="EZ103" s="218">
        <v>0</v>
      </c>
      <c r="FA103" s="387">
        <f t="shared" si="47"/>
        <v>0</v>
      </c>
      <c r="FB103" s="221">
        <f t="shared" si="48"/>
        <v>0</v>
      </c>
      <c r="FC103" s="387">
        <f t="shared" si="49"/>
        <v>0</v>
      </c>
      <c r="FD103" s="218">
        <f t="shared" si="50"/>
        <v>0</v>
      </c>
      <c r="FE103" s="218">
        <f t="shared" si="51"/>
        <v>0</v>
      </c>
      <c r="FF103" s="218">
        <v>0</v>
      </c>
      <c r="FG103" s="221">
        <f t="shared" si="45"/>
        <v>0</v>
      </c>
      <c r="FH103" s="218">
        <v>0</v>
      </c>
      <c r="FI103" s="218">
        <v>0</v>
      </c>
      <c r="FJ103" s="218">
        <v>0</v>
      </c>
      <c r="FK103" s="218">
        <f t="shared" si="36"/>
        <v>0</v>
      </c>
      <c r="FL103" s="218">
        <v>0</v>
      </c>
      <c r="FM103" s="218">
        <f t="shared" si="37"/>
        <v>0</v>
      </c>
      <c r="FZ103" s="229"/>
      <c r="GA103" s="229"/>
      <c r="GB103" s="229"/>
      <c r="GC103" s="229"/>
      <c r="GD103" s="229"/>
    </row>
    <row r="104" spans="1:186" s="368" customFormat="1">
      <c r="A104" s="285" t="s">
        <v>83</v>
      </c>
      <c r="B104" s="291" t="s">
        <v>84</v>
      </c>
      <c r="C104" s="285" t="s">
        <v>85</v>
      </c>
      <c r="D104" s="382" t="s">
        <v>3123</v>
      </c>
      <c r="E104" s="291" t="s">
        <v>86</v>
      </c>
      <c r="F104" s="382">
        <v>101</v>
      </c>
      <c r="G104" s="381" t="s">
        <v>310</v>
      </c>
      <c r="H104" s="381" t="s">
        <v>311</v>
      </c>
      <c r="I104" s="382" t="s">
        <v>276</v>
      </c>
      <c r="J104" s="381" t="s">
        <v>277</v>
      </c>
      <c r="K104" s="382" t="s">
        <v>113</v>
      </c>
      <c r="L104" s="381" t="s">
        <v>163</v>
      </c>
      <c r="M104" s="381" t="s">
        <v>3124</v>
      </c>
      <c r="N104" s="372">
        <v>1</v>
      </c>
      <c r="O104" s="373"/>
      <c r="P104" s="373">
        <v>0</v>
      </c>
      <c r="Q104" s="373">
        <v>0</v>
      </c>
      <c r="R104" s="373">
        <v>0</v>
      </c>
      <c r="S104" s="374">
        <v>0</v>
      </c>
      <c r="T104" s="374">
        <v>0</v>
      </c>
      <c r="U104" s="374">
        <v>0</v>
      </c>
      <c r="V104" s="374">
        <v>0</v>
      </c>
      <c r="W104" s="373"/>
      <c r="X104" s="373">
        <v>0</v>
      </c>
      <c r="Y104" s="373">
        <v>0</v>
      </c>
      <c r="Z104" s="373">
        <v>0</v>
      </c>
      <c r="AA104" s="374">
        <v>0</v>
      </c>
      <c r="AB104" s="374">
        <v>0</v>
      </c>
      <c r="AC104" s="374">
        <v>0</v>
      </c>
      <c r="AD104" s="374">
        <v>0</v>
      </c>
      <c r="AE104" s="373">
        <v>0</v>
      </c>
      <c r="AF104" s="373">
        <v>0</v>
      </c>
      <c r="AG104" s="373">
        <v>0</v>
      </c>
      <c r="AH104" s="373">
        <v>0</v>
      </c>
      <c r="AI104" s="374">
        <v>0</v>
      </c>
      <c r="AJ104" s="374">
        <v>0</v>
      </c>
      <c r="AK104" s="374">
        <v>0</v>
      </c>
      <c r="AL104" s="374">
        <v>0</v>
      </c>
      <c r="AM104" s="222">
        <v>0</v>
      </c>
      <c r="AN104" s="222">
        <v>0</v>
      </c>
      <c r="AO104" s="222">
        <v>0</v>
      </c>
      <c r="AP104" s="222">
        <v>0</v>
      </c>
      <c r="AQ104" s="218">
        <v>0</v>
      </c>
      <c r="AR104" s="218">
        <v>0</v>
      </c>
      <c r="AS104" s="218">
        <v>0</v>
      </c>
      <c r="AT104" s="218">
        <v>0</v>
      </c>
      <c r="AU104" s="222">
        <v>0</v>
      </c>
      <c r="AV104" s="222">
        <v>0</v>
      </c>
      <c r="AW104" s="222">
        <v>0</v>
      </c>
      <c r="AX104" s="222">
        <v>0</v>
      </c>
      <c r="AY104" s="218">
        <v>0</v>
      </c>
      <c r="AZ104" s="218">
        <v>0</v>
      </c>
      <c r="BA104" s="218">
        <v>0</v>
      </c>
      <c r="BB104" s="218"/>
      <c r="BC104" s="222">
        <f t="shared" si="38"/>
        <v>0</v>
      </c>
      <c r="BD104" s="222">
        <f t="shared" si="38"/>
        <v>0</v>
      </c>
      <c r="BE104" s="222">
        <f t="shared" si="38"/>
        <v>0</v>
      </c>
      <c r="BF104" s="222">
        <f t="shared" si="38"/>
        <v>0</v>
      </c>
      <c r="BG104" s="218">
        <f t="shared" si="38"/>
        <v>0</v>
      </c>
      <c r="BH104" s="218">
        <f t="shared" si="38"/>
        <v>0</v>
      </c>
      <c r="BI104" s="218">
        <f t="shared" si="38"/>
        <v>0</v>
      </c>
      <c r="BJ104" s="218">
        <f t="shared" si="38"/>
        <v>0</v>
      </c>
      <c r="BK104" s="222">
        <f t="shared" si="55"/>
        <v>0</v>
      </c>
      <c r="BL104" s="222">
        <f t="shared" si="55"/>
        <v>0</v>
      </c>
      <c r="BM104" s="222">
        <f t="shared" si="55"/>
        <v>0</v>
      </c>
      <c r="BN104" s="222">
        <f t="shared" si="53"/>
        <v>0</v>
      </c>
      <c r="BO104" s="218">
        <f t="shared" si="53"/>
        <v>0</v>
      </c>
      <c r="BP104" s="218">
        <f t="shared" si="53"/>
        <v>0</v>
      </c>
      <c r="BQ104" s="218">
        <f t="shared" si="53"/>
        <v>0</v>
      </c>
      <c r="BR104" s="218">
        <f t="shared" si="30"/>
        <v>0</v>
      </c>
      <c r="BS104" s="222">
        <v>0</v>
      </c>
      <c r="BT104" s="222">
        <v>0</v>
      </c>
      <c r="BU104" s="222">
        <v>0</v>
      </c>
      <c r="BV104" s="222">
        <v>0</v>
      </c>
      <c r="BW104" s="218">
        <v>0</v>
      </c>
      <c r="BX104" s="218">
        <v>0</v>
      </c>
      <c r="BY104" s="218">
        <v>0</v>
      </c>
      <c r="BZ104" s="218">
        <v>0</v>
      </c>
      <c r="CA104" s="222">
        <v>0</v>
      </c>
      <c r="CB104" s="222">
        <f>IFERROR(VLOOKUP($G104,[12]ITEM!$B$2:$AC$939,26,0),0)</f>
        <v>0</v>
      </c>
      <c r="CC104" s="222">
        <f>IFERROR(VLOOKUP($G104,[12]ITEM!$B$2:$AC$939,27,0),0)</f>
        <v>0</v>
      </c>
      <c r="CD104" s="222">
        <f>IFERROR(VLOOKUP($G104,[12]ITEM!$B$2:$AC$939,28,0),0)</f>
        <v>0</v>
      </c>
      <c r="CE104" s="218">
        <v>0</v>
      </c>
      <c r="CF104" s="218">
        <v>0</v>
      </c>
      <c r="CG104" s="218">
        <v>0</v>
      </c>
      <c r="CH104" s="218">
        <v>0</v>
      </c>
      <c r="CI104" s="375"/>
      <c r="CJ104" s="222">
        <f t="shared" si="57"/>
        <v>0</v>
      </c>
      <c r="CK104" s="222">
        <f t="shared" si="57"/>
        <v>0</v>
      </c>
      <c r="CL104" s="222">
        <f t="shared" si="57"/>
        <v>0</v>
      </c>
      <c r="CM104" s="222">
        <f t="shared" si="57"/>
        <v>0</v>
      </c>
      <c r="CN104" s="218">
        <f t="shared" si="57"/>
        <v>0</v>
      </c>
      <c r="CO104" s="218">
        <f t="shared" si="46"/>
        <v>0</v>
      </c>
      <c r="CP104" s="218">
        <f t="shared" si="46"/>
        <v>0</v>
      </c>
      <c r="CQ104" s="218">
        <f t="shared" si="46"/>
        <v>0</v>
      </c>
      <c r="CR104" s="222">
        <v>0</v>
      </c>
      <c r="CS104" s="222"/>
      <c r="CT104" s="222"/>
      <c r="CU104" s="222"/>
      <c r="CV104" s="218">
        <f t="shared" si="39"/>
        <v>0</v>
      </c>
      <c r="CW104" s="218">
        <f>CV104*(1+('[13]GROWTH (YoY)'!AR104/100))</f>
        <v>0</v>
      </c>
      <c r="CX104" s="218">
        <f>CW104*(1+('[13]GROWTH (YoY)'!AS104/100))</f>
        <v>0</v>
      </c>
      <c r="CY104" s="218">
        <f>CX104*(1+('[13]GROWTH (YoY)'!AT104/100))</f>
        <v>0</v>
      </c>
      <c r="CZ104" s="222">
        <v>0</v>
      </c>
      <c r="DA104" s="222">
        <v>0</v>
      </c>
      <c r="DB104" s="222">
        <v>0</v>
      </c>
      <c r="DC104" s="222">
        <v>0</v>
      </c>
      <c r="DD104" s="218">
        <v>0</v>
      </c>
      <c r="DE104" s="218">
        <v>0</v>
      </c>
      <c r="DF104" s="218">
        <v>0</v>
      </c>
      <c r="DG104" s="218">
        <v>0</v>
      </c>
      <c r="DH104" s="222">
        <v>0</v>
      </c>
      <c r="DI104" s="222">
        <v>0</v>
      </c>
      <c r="DJ104" s="222">
        <v>0</v>
      </c>
      <c r="DK104" s="222">
        <v>0</v>
      </c>
      <c r="DL104" s="218">
        <v>0</v>
      </c>
      <c r="DM104" s="218">
        <v>0</v>
      </c>
      <c r="DN104" s="218">
        <v>0</v>
      </c>
      <c r="DO104" s="218">
        <v>0</v>
      </c>
      <c r="DP104" s="383">
        <f t="shared" si="35"/>
        <v>0</v>
      </c>
      <c r="DQ104" s="222">
        <f t="shared" si="35"/>
        <v>0</v>
      </c>
      <c r="DR104" s="222">
        <f t="shared" si="35"/>
        <v>0</v>
      </c>
      <c r="DS104" s="222">
        <f t="shared" si="56"/>
        <v>0</v>
      </c>
      <c r="DT104" s="218">
        <f t="shared" si="56"/>
        <v>0</v>
      </c>
      <c r="DU104" s="218">
        <f t="shared" si="56"/>
        <v>0</v>
      </c>
      <c r="DV104" s="218">
        <f t="shared" si="56"/>
        <v>0</v>
      </c>
      <c r="DW104" s="218">
        <f t="shared" si="56"/>
        <v>0</v>
      </c>
      <c r="DX104" s="384">
        <f t="shared" si="54"/>
        <v>0</v>
      </c>
      <c r="DY104" s="384">
        <f t="shared" si="54"/>
        <v>0</v>
      </c>
      <c r="DZ104" s="384">
        <f t="shared" si="54"/>
        <v>0</v>
      </c>
      <c r="EA104" s="384">
        <f t="shared" si="54"/>
        <v>0</v>
      </c>
      <c r="EB104" s="385">
        <f t="shared" si="54"/>
        <v>0</v>
      </c>
      <c r="EC104" s="385">
        <f t="shared" si="54"/>
        <v>0</v>
      </c>
      <c r="ED104" s="385">
        <f t="shared" si="54"/>
        <v>0</v>
      </c>
      <c r="EE104" s="385">
        <f t="shared" si="52"/>
        <v>0</v>
      </c>
      <c r="EG104" s="222">
        <v>0</v>
      </c>
      <c r="EH104" s="222">
        <v>0</v>
      </c>
      <c r="EI104" s="222">
        <v>0</v>
      </c>
      <c r="EJ104" s="222">
        <v>0</v>
      </c>
      <c r="EK104" s="222">
        <v>0</v>
      </c>
      <c r="EL104" s="222">
        <v>0</v>
      </c>
      <c r="EM104" s="222">
        <v>0</v>
      </c>
      <c r="EN104" s="386">
        <f t="shared" si="40"/>
        <v>0</v>
      </c>
      <c r="EO104" s="222">
        <f t="shared" si="41"/>
        <v>0</v>
      </c>
      <c r="EP104" s="386">
        <f t="shared" si="42"/>
        <v>0</v>
      </c>
      <c r="EQ104" s="222">
        <f t="shared" si="43"/>
        <v>0</v>
      </c>
      <c r="ER104" s="222">
        <f t="shared" si="44"/>
        <v>0</v>
      </c>
      <c r="ES104" s="292"/>
      <c r="ET104" s="218">
        <v>0</v>
      </c>
      <c r="EU104" s="218">
        <v>0</v>
      </c>
      <c r="EV104" s="218">
        <v>0</v>
      </c>
      <c r="EW104" s="218">
        <v>0</v>
      </c>
      <c r="EX104" s="218">
        <v>0</v>
      </c>
      <c r="EY104" s="218">
        <v>0</v>
      </c>
      <c r="EZ104" s="218">
        <v>0</v>
      </c>
      <c r="FA104" s="387">
        <f t="shared" si="47"/>
        <v>0</v>
      </c>
      <c r="FB104" s="221">
        <f t="shared" si="48"/>
        <v>0</v>
      </c>
      <c r="FC104" s="387">
        <f t="shared" si="49"/>
        <v>0</v>
      </c>
      <c r="FD104" s="218">
        <f t="shared" si="50"/>
        <v>0</v>
      </c>
      <c r="FE104" s="218">
        <f t="shared" si="51"/>
        <v>0</v>
      </c>
      <c r="FF104" s="218">
        <v>0</v>
      </c>
      <c r="FG104" s="221">
        <f t="shared" si="45"/>
        <v>0</v>
      </c>
      <c r="FH104" s="218">
        <v>0</v>
      </c>
      <c r="FI104" s="218">
        <v>0</v>
      </c>
      <c r="FJ104" s="218">
        <v>0</v>
      </c>
      <c r="FK104" s="218">
        <f t="shared" si="36"/>
        <v>0</v>
      </c>
      <c r="FL104" s="218">
        <v>0</v>
      </c>
      <c r="FM104" s="218">
        <f t="shared" si="37"/>
        <v>0</v>
      </c>
      <c r="FZ104" s="229"/>
      <c r="GA104" s="229"/>
      <c r="GB104" s="229"/>
      <c r="GC104" s="229"/>
      <c r="GD104" s="229"/>
    </row>
    <row r="105" spans="1:186" s="368" customFormat="1">
      <c r="A105" s="285" t="s">
        <v>83</v>
      </c>
      <c r="B105" s="291" t="s">
        <v>84</v>
      </c>
      <c r="C105" s="285" t="s">
        <v>312</v>
      </c>
      <c r="D105" s="382" t="s">
        <v>3123</v>
      </c>
      <c r="E105" s="291" t="s">
        <v>313</v>
      </c>
      <c r="F105" s="382">
        <v>102</v>
      </c>
      <c r="G105" s="381" t="s">
        <v>314</v>
      </c>
      <c r="H105" s="381" t="s">
        <v>315</v>
      </c>
      <c r="I105" s="382" t="s">
        <v>316</v>
      </c>
      <c r="J105" s="381" t="s">
        <v>317</v>
      </c>
      <c r="K105" s="382" t="s">
        <v>119</v>
      </c>
      <c r="L105" s="381" t="s">
        <v>317</v>
      </c>
      <c r="M105" s="381" t="s">
        <v>3124</v>
      </c>
      <c r="N105" s="372">
        <v>1</v>
      </c>
      <c r="O105" s="373">
        <v>949</v>
      </c>
      <c r="P105" s="373">
        <v>836</v>
      </c>
      <c r="Q105" s="373">
        <v>870</v>
      </c>
      <c r="R105" s="373">
        <v>737</v>
      </c>
      <c r="S105" s="374">
        <v>867</v>
      </c>
      <c r="T105" s="374">
        <v>903</v>
      </c>
      <c r="U105" s="374">
        <v>765</v>
      </c>
      <c r="V105" s="374">
        <v>762</v>
      </c>
      <c r="W105" s="373">
        <v>318</v>
      </c>
      <c r="X105" s="373">
        <v>181</v>
      </c>
      <c r="Y105" s="373">
        <v>189</v>
      </c>
      <c r="Z105" s="373">
        <v>160</v>
      </c>
      <c r="AA105" s="374">
        <v>212</v>
      </c>
      <c r="AB105" s="374">
        <v>222</v>
      </c>
      <c r="AC105" s="374">
        <v>188</v>
      </c>
      <c r="AD105" s="374">
        <v>188</v>
      </c>
      <c r="AE105" s="373">
        <v>12</v>
      </c>
      <c r="AF105" s="373">
        <v>11</v>
      </c>
      <c r="AG105" s="373">
        <v>11</v>
      </c>
      <c r="AH105" s="373">
        <v>11</v>
      </c>
      <c r="AI105" s="374">
        <v>8</v>
      </c>
      <c r="AJ105" s="374">
        <v>9</v>
      </c>
      <c r="AK105" s="374">
        <v>11</v>
      </c>
      <c r="AL105" s="374">
        <v>8</v>
      </c>
      <c r="AM105" s="222">
        <v>631</v>
      </c>
      <c r="AN105" s="222">
        <v>655</v>
      </c>
      <c r="AO105" s="222">
        <v>682</v>
      </c>
      <c r="AP105" s="222">
        <v>577</v>
      </c>
      <c r="AQ105" s="218">
        <v>655</v>
      </c>
      <c r="AR105" s="218">
        <v>680</v>
      </c>
      <c r="AS105" s="218">
        <v>576</v>
      </c>
      <c r="AT105" s="218">
        <v>574</v>
      </c>
      <c r="AU105" s="222">
        <v>29</v>
      </c>
      <c r="AV105" s="222">
        <v>30</v>
      </c>
      <c r="AW105" s="222">
        <v>31</v>
      </c>
      <c r="AX105" s="222">
        <v>26</v>
      </c>
      <c r="AY105" s="218">
        <v>30</v>
      </c>
      <c r="AZ105" s="218">
        <v>31</v>
      </c>
      <c r="BA105" s="218">
        <v>25</v>
      </c>
      <c r="BB105" s="218">
        <v>25</v>
      </c>
      <c r="BC105" s="222">
        <f t="shared" si="38"/>
        <v>604</v>
      </c>
      <c r="BD105" s="222">
        <f t="shared" si="38"/>
        <v>620</v>
      </c>
      <c r="BE105" s="222">
        <f t="shared" si="38"/>
        <v>643</v>
      </c>
      <c r="BF105" s="222">
        <f t="shared" si="38"/>
        <v>544</v>
      </c>
      <c r="BG105" s="218">
        <f t="shared" si="38"/>
        <v>623</v>
      </c>
      <c r="BH105" s="218">
        <f t="shared" si="38"/>
        <v>643</v>
      </c>
      <c r="BI105" s="218">
        <f t="shared" si="38"/>
        <v>547</v>
      </c>
      <c r="BJ105" s="218">
        <f t="shared" si="38"/>
        <v>547</v>
      </c>
      <c r="BK105" s="222">
        <f t="shared" si="55"/>
        <v>-2</v>
      </c>
      <c r="BL105" s="222">
        <f t="shared" si="55"/>
        <v>5</v>
      </c>
      <c r="BM105" s="222">
        <f t="shared" si="55"/>
        <v>8</v>
      </c>
      <c r="BN105" s="222">
        <f t="shared" si="53"/>
        <v>7</v>
      </c>
      <c r="BO105" s="218">
        <f t="shared" si="53"/>
        <v>2</v>
      </c>
      <c r="BP105" s="218">
        <f t="shared" si="53"/>
        <v>6</v>
      </c>
      <c r="BQ105" s="218">
        <f t="shared" si="53"/>
        <v>4</v>
      </c>
      <c r="BR105" s="218">
        <f t="shared" si="30"/>
        <v>2</v>
      </c>
      <c r="BS105" s="222">
        <v>2</v>
      </c>
      <c r="BT105" s="222">
        <v>5</v>
      </c>
      <c r="BU105" s="222">
        <v>8</v>
      </c>
      <c r="BV105" s="222">
        <v>7</v>
      </c>
      <c r="BW105" s="218">
        <v>2</v>
      </c>
      <c r="BX105" s="218">
        <v>6</v>
      </c>
      <c r="BY105" s="218">
        <v>4</v>
      </c>
      <c r="BZ105" s="218">
        <v>2</v>
      </c>
      <c r="CA105" s="222">
        <v>4</v>
      </c>
      <c r="CB105" s="222">
        <f>IFERROR(VLOOKUP($G105,[12]ITEM!$B$2:$AC$939,26,0),0)</f>
        <v>0</v>
      </c>
      <c r="CC105" s="222">
        <f>IFERROR(VLOOKUP($G105,[12]ITEM!$B$2:$AC$939,27,0),0)</f>
        <v>0</v>
      </c>
      <c r="CD105" s="222">
        <f>IFERROR(VLOOKUP($G105,[12]ITEM!$B$2:$AC$939,28,0),0)</f>
        <v>0</v>
      </c>
      <c r="CE105" s="218">
        <v>0</v>
      </c>
      <c r="CF105" s="218">
        <v>0</v>
      </c>
      <c r="CG105" s="218">
        <v>0</v>
      </c>
      <c r="CH105" s="218">
        <v>0</v>
      </c>
      <c r="CI105" s="375"/>
      <c r="CJ105" s="222">
        <f t="shared" si="57"/>
        <v>604</v>
      </c>
      <c r="CK105" s="222">
        <f t="shared" si="57"/>
        <v>642</v>
      </c>
      <c r="CL105" s="222">
        <f t="shared" si="57"/>
        <v>667</v>
      </c>
      <c r="CM105" s="222">
        <f t="shared" si="57"/>
        <v>568</v>
      </c>
      <c r="CN105" s="218">
        <f t="shared" si="57"/>
        <v>623</v>
      </c>
      <c r="CO105" s="218">
        <f t="shared" si="46"/>
        <v>629.96781023195342</v>
      </c>
      <c r="CP105" s="218">
        <f t="shared" si="46"/>
        <v>555.79317070653531</v>
      </c>
      <c r="CQ105" s="218">
        <f t="shared" si="46"/>
        <v>558.52050981357843</v>
      </c>
      <c r="CR105" s="222">
        <v>598</v>
      </c>
      <c r="CS105" s="222">
        <v>632</v>
      </c>
      <c r="CT105" s="222">
        <v>658</v>
      </c>
      <c r="CU105" s="222">
        <v>557</v>
      </c>
      <c r="CV105" s="218">
        <f t="shared" si="39"/>
        <v>510</v>
      </c>
      <c r="CW105" s="218">
        <f>CV105*(1+('[13]GROWTH (YoY)'!AR105/100))</f>
        <v>529.96781023195342</v>
      </c>
      <c r="CX105" s="218">
        <f>CW105*(1+('[13]GROWTH (YoY)'!AS105/100))</f>
        <v>448.79317070653531</v>
      </c>
      <c r="CY105" s="218">
        <f>CX105*(1+('[13]GROWTH (YoY)'!AT105/100))</f>
        <v>447.52050981357849</v>
      </c>
      <c r="CZ105" s="222">
        <v>3</v>
      </c>
      <c r="DA105" s="222">
        <v>4</v>
      </c>
      <c r="DB105" s="222">
        <v>3</v>
      </c>
      <c r="DC105" s="222">
        <v>4</v>
      </c>
      <c r="DD105" s="218">
        <v>107</v>
      </c>
      <c r="DE105" s="218">
        <v>94</v>
      </c>
      <c r="DF105" s="218">
        <v>101</v>
      </c>
      <c r="DG105" s="218">
        <v>105</v>
      </c>
      <c r="DH105" s="222">
        <v>3</v>
      </c>
      <c r="DI105" s="222">
        <v>6</v>
      </c>
      <c r="DJ105" s="222">
        <v>6</v>
      </c>
      <c r="DK105" s="222">
        <v>7</v>
      </c>
      <c r="DL105" s="218">
        <v>6</v>
      </c>
      <c r="DM105" s="218">
        <v>6</v>
      </c>
      <c r="DN105" s="218">
        <v>6</v>
      </c>
      <c r="DO105" s="218">
        <v>6</v>
      </c>
      <c r="DP105" s="383">
        <f t="shared" si="35"/>
        <v>0</v>
      </c>
      <c r="DQ105" s="222">
        <f t="shared" si="35"/>
        <v>-22</v>
      </c>
      <c r="DR105" s="222">
        <f t="shared" si="35"/>
        <v>-24</v>
      </c>
      <c r="DS105" s="222">
        <f t="shared" si="56"/>
        <v>-24</v>
      </c>
      <c r="DT105" s="218">
        <f t="shared" si="56"/>
        <v>0</v>
      </c>
      <c r="DU105" s="218">
        <f t="shared" si="56"/>
        <v>13.032189768046578</v>
      </c>
      <c r="DV105" s="218">
        <f t="shared" si="56"/>
        <v>-8.7931707065353066</v>
      </c>
      <c r="DW105" s="218">
        <f t="shared" si="56"/>
        <v>-11.520509813578428</v>
      </c>
      <c r="DX105" s="384">
        <f t="shared" si="54"/>
        <v>0.33508956796628031</v>
      </c>
      <c r="DY105" s="384">
        <f t="shared" si="54"/>
        <v>0.21650717703349281</v>
      </c>
      <c r="DZ105" s="384">
        <f t="shared" si="54"/>
        <v>0.21724137931034482</v>
      </c>
      <c r="EA105" s="384">
        <f t="shared" si="54"/>
        <v>0.21709633649932158</v>
      </c>
      <c r="EB105" s="385">
        <f t="shared" si="54"/>
        <v>0.24452133794694347</v>
      </c>
      <c r="EC105" s="385">
        <f t="shared" si="54"/>
        <v>0.24584717607973422</v>
      </c>
      <c r="ED105" s="385">
        <f t="shared" si="54"/>
        <v>0.24575163398692809</v>
      </c>
      <c r="EE105" s="385">
        <f t="shared" si="52"/>
        <v>0.24671916010498687</v>
      </c>
      <c r="EG105" s="222">
        <v>58</v>
      </c>
      <c r="EH105" s="222">
        <v>34</v>
      </c>
      <c r="EI105" s="222">
        <v>24</v>
      </c>
      <c r="EJ105" s="222">
        <v>15</v>
      </c>
      <c r="EK105" s="222">
        <v>7</v>
      </c>
      <c r="EL105" s="222">
        <v>623</v>
      </c>
      <c r="EM105" s="222">
        <v>616</v>
      </c>
      <c r="EN105" s="386">
        <f t="shared" si="40"/>
        <v>0.58620689655172409</v>
      </c>
      <c r="EO105" s="222">
        <f t="shared" si="41"/>
        <v>62.5</v>
      </c>
      <c r="EP105" s="386">
        <f t="shared" si="42"/>
        <v>0.1206896551724138</v>
      </c>
      <c r="EQ105" s="222">
        <f t="shared" si="43"/>
        <v>11235.955056179775</v>
      </c>
      <c r="ER105" s="222">
        <f t="shared" si="44"/>
        <v>2029.2207792207791</v>
      </c>
      <c r="ES105" s="292"/>
      <c r="ET105" s="218">
        <v>62</v>
      </c>
      <c r="EU105" s="218">
        <v>39</v>
      </c>
      <c r="EV105" s="218">
        <v>23</v>
      </c>
      <c r="EW105" s="218">
        <v>6</v>
      </c>
      <c r="EX105" s="218">
        <v>33</v>
      </c>
      <c r="EY105" s="218">
        <v>234</v>
      </c>
      <c r="EZ105" s="218">
        <v>222</v>
      </c>
      <c r="FA105" s="387">
        <f t="shared" si="47"/>
        <v>0.62903225806451613</v>
      </c>
      <c r="FB105" s="221">
        <f t="shared" si="48"/>
        <v>26.086956521739129</v>
      </c>
      <c r="FC105" s="387">
        <f t="shared" si="49"/>
        <v>0.532258064516129</v>
      </c>
      <c r="FD105" s="218">
        <f t="shared" si="50"/>
        <v>141025.64102564103</v>
      </c>
      <c r="FE105" s="218">
        <f t="shared" si="51"/>
        <v>2252.2522522522522</v>
      </c>
      <c r="FF105" s="218">
        <v>764</v>
      </c>
      <c r="FG105" s="221">
        <f t="shared" si="45"/>
        <v>4.5811518324607325</v>
      </c>
      <c r="FH105" s="218">
        <v>35</v>
      </c>
      <c r="FI105" s="218">
        <v>764</v>
      </c>
      <c r="FJ105" s="218">
        <v>0</v>
      </c>
      <c r="FK105" s="218">
        <f t="shared" si="36"/>
        <v>729</v>
      </c>
      <c r="FL105" s="218">
        <v>64</v>
      </c>
      <c r="FM105" s="218">
        <f t="shared" si="37"/>
        <v>665</v>
      </c>
      <c r="FZ105" s="229"/>
      <c r="GA105" s="229"/>
      <c r="GB105" s="229"/>
      <c r="GC105" s="229"/>
      <c r="GD105" s="229"/>
    </row>
    <row r="106" spans="1:186" s="368" customFormat="1">
      <c r="A106" s="285" t="s">
        <v>83</v>
      </c>
      <c r="B106" s="291" t="s">
        <v>84</v>
      </c>
      <c r="C106" s="285" t="s">
        <v>312</v>
      </c>
      <c r="D106" s="382" t="s">
        <v>3123</v>
      </c>
      <c r="E106" s="291" t="s">
        <v>313</v>
      </c>
      <c r="F106" s="382">
        <v>103</v>
      </c>
      <c r="G106" s="381" t="s">
        <v>318</v>
      </c>
      <c r="H106" s="381" t="s">
        <v>319</v>
      </c>
      <c r="I106" s="382" t="s">
        <v>316</v>
      </c>
      <c r="J106" s="381" t="s">
        <v>317</v>
      </c>
      <c r="K106" s="382" t="s">
        <v>119</v>
      </c>
      <c r="L106" s="381" t="s">
        <v>317</v>
      </c>
      <c r="M106" s="381" t="s">
        <v>3124</v>
      </c>
      <c r="N106" s="372">
        <v>1</v>
      </c>
      <c r="O106" s="373"/>
      <c r="P106" s="373">
        <v>0</v>
      </c>
      <c r="Q106" s="373">
        <v>0</v>
      </c>
      <c r="R106" s="373">
        <v>0</v>
      </c>
      <c r="S106" s="374">
        <v>0</v>
      </c>
      <c r="T106" s="374">
        <v>0</v>
      </c>
      <c r="U106" s="374">
        <v>0</v>
      </c>
      <c r="V106" s="374">
        <v>0</v>
      </c>
      <c r="W106" s="373"/>
      <c r="X106" s="373">
        <v>0</v>
      </c>
      <c r="Y106" s="373">
        <v>0</v>
      </c>
      <c r="Z106" s="373">
        <v>0</v>
      </c>
      <c r="AA106" s="374">
        <v>0</v>
      </c>
      <c r="AB106" s="374">
        <v>0</v>
      </c>
      <c r="AC106" s="374">
        <v>0</v>
      </c>
      <c r="AD106" s="374">
        <v>0</v>
      </c>
      <c r="AE106" s="373">
        <v>0</v>
      </c>
      <c r="AF106" s="373">
        <v>0</v>
      </c>
      <c r="AG106" s="373">
        <v>0</v>
      </c>
      <c r="AH106" s="373">
        <v>0</v>
      </c>
      <c r="AI106" s="374">
        <v>0</v>
      </c>
      <c r="AJ106" s="374">
        <v>0</v>
      </c>
      <c r="AK106" s="374">
        <v>0</v>
      </c>
      <c r="AL106" s="374">
        <v>0</v>
      </c>
      <c r="AM106" s="222">
        <v>0</v>
      </c>
      <c r="AN106" s="222">
        <v>0</v>
      </c>
      <c r="AO106" s="222">
        <v>0</v>
      </c>
      <c r="AP106" s="222">
        <v>0</v>
      </c>
      <c r="AQ106" s="218">
        <v>0</v>
      </c>
      <c r="AR106" s="218">
        <v>0</v>
      </c>
      <c r="AS106" s="218">
        <v>0</v>
      </c>
      <c r="AT106" s="218">
        <v>0</v>
      </c>
      <c r="AU106" s="222">
        <v>0</v>
      </c>
      <c r="AV106" s="222">
        <v>0</v>
      </c>
      <c r="AW106" s="222">
        <v>0</v>
      </c>
      <c r="AX106" s="222">
        <v>0</v>
      </c>
      <c r="AY106" s="218">
        <v>0</v>
      </c>
      <c r="AZ106" s="218">
        <v>0</v>
      </c>
      <c r="BA106" s="218">
        <v>0</v>
      </c>
      <c r="BB106" s="218"/>
      <c r="BC106" s="222">
        <f t="shared" si="38"/>
        <v>0</v>
      </c>
      <c r="BD106" s="222">
        <f t="shared" si="38"/>
        <v>0</v>
      </c>
      <c r="BE106" s="222">
        <f t="shared" si="38"/>
        <v>0</v>
      </c>
      <c r="BF106" s="222">
        <f t="shared" si="38"/>
        <v>0</v>
      </c>
      <c r="BG106" s="218">
        <f t="shared" si="38"/>
        <v>0</v>
      </c>
      <c r="BH106" s="218">
        <f t="shared" si="38"/>
        <v>0</v>
      </c>
      <c r="BI106" s="218">
        <f t="shared" si="38"/>
        <v>0</v>
      </c>
      <c r="BJ106" s="218">
        <f t="shared" si="38"/>
        <v>0</v>
      </c>
      <c r="BK106" s="222">
        <f t="shared" si="55"/>
        <v>0</v>
      </c>
      <c r="BL106" s="222">
        <f t="shared" si="55"/>
        <v>0</v>
      </c>
      <c r="BM106" s="222">
        <f t="shared" si="55"/>
        <v>0</v>
      </c>
      <c r="BN106" s="222">
        <f t="shared" si="53"/>
        <v>0</v>
      </c>
      <c r="BO106" s="218">
        <f t="shared" si="53"/>
        <v>0</v>
      </c>
      <c r="BP106" s="218">
        <f t="shared" si="53"/>
        <v>0</v>
      </c>
      <c r="BQ106" s="218">
        <f t="shared" si="53"/>
        <v>0</v>
      </c>
      <c r="BR106" s="218">
        <f t="shared" si="30"/>
        <v>0</v>
      </c>
      <c r="BS106" s="222">
        <v>0</v>
      </c>
      <c r="BT106" s="222">
        <v>0</v>
      </c>
      <c r="BU106" s="222">
        <v>0</v>
      </c>
      <c r="BV106" s="222">
        <v>0</v>
      </c>
      <c r="BW106" s="218">
        <v>0</v>
      </c>
      <c r="BX106" s="218">
        <v>0</v>
      </c>
      <c r="BY106" s="218">
        <v>0</v>
      </c>
      <c r="BZ106" s="218">
        <v>0</v>
      </c>
      <c r="CA106" s="222">
        <v>0</v>
      </c>
      <c r="CB106" s="222">
        <f>IFERROR(VLOOKUP($G106,[12]ITEM!$B$2:$AC$939,26,0),0)</f>
        <v>0</v>
      </c>
      <c r="CC106" s="222">
        <f>IFERROR(VLOOKUP($G106,[12]ITEM!$B$2:$AC$939,27,0),0)</f>
        <v>0</v>
      </c>
      <c r="CD106" s="222">
        <f>IFERROR(VLOOKUP($G106,[12]ITEM!$B$2:$AC$939,28,0),0)</f>
        <v>0</v>
      </c>
      <c r="CE106" s="218">
        <v>0</v>
      </c>
      <c r="CF106" s="218">
        <v>0</v>
      </c>
      <c r="CG106" s="218">
        <v>0</v>
      </c>
      <c r="CH106" s="218">
        <v>0</v>
      </c>
      <c r="CI106" s="375"/>
      <c r="CJ106" s="222">
        <f t="shared" si="57"/>
        <v>0</v>
      </c>
      <c r="CK106" s="222">
        <f t="shared" si="57"/>
        <v>0</v>
      </c>
      <c r="CL106" s="222">
        <f t="shared" si="57"/>
        <v>0</v>
      </c>
      <c r="CM106" s="222">
        <f t="shared" si="57"/>
        <v>0</v>
      </c>
      <c r="CN106" s="218">
        <f t="shared" si="57"/>
        <v>0</v>
      </c>
      <c r="CO106" s="218">
        <f t="shared" si="46"/>
        <v>0</v>
      </c>
      <c r="CP106" s="218">
        <f t="shared" si="46"/>
        <v>0</v>
      </c>
      <c r="CQ106" s="218">
        <f t="shared" si="46"/>
        <v>0</v>
      </c>
      <c r="CR106" s="222">
        <v>0</v>
      </c>
      <c r="CS106" s="222"/>
      <c r="CT106" s="222"/>
      <c r="CU106" s="222"/>
      <c r="CV106" s="218">
        <f t="shared" si="39"/>
        <v>0</v>
      </c>
      <c r="CW106" s="218">
        <f>CV106*(1+('[13]GROWTH (YoY)'!AR106/100))</f>
        <v>0</v>
      </c>
      <c r="CX106" s="218">
        <f>CW106*(1+('[13]GROWTH (YoY)'!AS106/100))</f>
        <v>0</v>
      </c>
      <c r="CY106" s="218">
        <f>CX106*(1+('[13]GROWTH (YoY)'!AT106/100))</f>
        <v>0</v>
      </c>
      <c r="CZ106" s="222">
        <v>0</v>
      </c>
      <c r="DA106" s="222">
        <v>0</v>
      </c>
      <c r="DB106" s="222">
        <v>0</v>
      </c>
      <c r="DC106" s="222">
        <v>0</v>
      </c>
      <c r="DD106" s="218">
        <v>0</v>
      </c>
      <c r="DE106" s="218">
        <v>0</v>
      </c>
      <c r="DF106" s="218">
        <v>0</v>
      </c>
      <c r="DG106" s="218">
        <v>0</v>
      </c>
      <c r="DH106" s="222">
        <v>0</v>
      </c>
      <c r="DI106" s="222">
        <v>0</v>
      </c>
      <c r="DJ106" s="222">
        <v>0</v>
      </c>
      <c r="DK106" s="222">
        <v>0</v>
      </c>
      <c r="DL106" s="218">
        <v>0</v>
      </c>
      <c r="DM106" s="218">
        <v>0</v>
      </c>
      <c r="DN106" s="218">
        <v>0</v>
      </c>
      <c r="DO106" s="218">
        <v>0</v>
      </c>
      <c r="DP106" s="383">
        <f t="shared" si="35"/>
        <v>0</v>
      </c>
      <c r="DQ106" s="222">
        <f t="shared" si="35"/>
        <v>0</v>
      </c>
      <c r="DR106" s="222">
        <f t="shared" si="35"/>
        <v>0</v>
      </c>
      <c r="DS106" s="222">
        <f t="shared" si="56"/>
        <v>0</v>
      </c>
      <c r="DT106" s="218">
        <f t="shared" si="56"/>
        <v>0</v>
      </c>
      <c r="DU106" s="218">
        <f t="shared" si="56"/>
        <v>0</v>
      </c>
      <c r="DV106" s="218">
        <f t="shared" si="56"/>
        <v>0</v>
      </c>
      <c r="DW106" s="218">
        <f t="shared" si="56"/>
        <v>0</v>
      </c>
      <c r="DX106" s="384">
        <f t="shared" si="54"/>
        <v>0</v>
      </c>
      <c r="DY106" s="384">
        <f t="shared" si="54"/>
        <v>0</v>
      </c>
      <c r="DZ106" s="384">
        <f t="shared" si="54"/>
        <v>0</v>
      </c>
      <c r="EA106" s="384">
        <f t="shared" si="54"/>
        <v>0</v>
      </c>
      <c r="EB106" s="385">
        <f t="shared" si="54"/>
        <v>0</v>
      </c>
      <c r="EC106" s="385">
        <f t="shared" si="54"/>
        <v>0</v>
      </c>
      <c r="ED106" s="385">
        <f t="shared" si="54"/>
        <v>0</v>
      </c>
      <c r="EE106" s="385">
        <f t="shared" si="52"/>
        <v>0</v>
      </c>
      <c r="EG106" s="222">
        <v>0</v>
      </c>
      <c r="EH106" s="222">
        <v>0</v>
      </c>
      <c r="EI106" s="222">
        <v>0</v>
      </c>
      <c r="EJ106" s="222">
        <v>0</v>
      </c>
      <c r="EK106" s="222">
        <v>0</v>
      </c>
      <c r="EL106" s="222">
        <v>0</v>
      </c>
      <c r="EM106" s="222">
        <v>0</v>
      </c>
      <c r="EN106" s="386">
        <f t="shared" si="40"/>
        <v>0</v>
      </c>
      <c r="EO106" s="222">
        <f t="shared" si="41"/>
        <v>0</v>
      </c>
      <c r="EP106" s="386">
        <f t="shared" si="42"/>
        <v>0</v>
      </c>
      <c r="EQ106" s="222">
        <f t="shared" si="43"/>
        <v>0</v>
      </c>
      <c r="ER106" s="222">
        <f t="shared" si="44"/>
        <v>0</v>
      </c>
      <c r="ES106" s="292"/>
      <c r="ET106" s="218">
        <v>0</v>
      </c>
      <c r="EU106" s="218">
        <v>0</v>
      </c>
      <c r="EV106" s="218">
        <v>0</v>
      </c>
      <c r="EW106" s="218">
        <v>0</v>
      </c>
      <c r="EX106" s="218">
        <v>0</v>
      </c>
      <c r="EY106" s="218">
        <v>0</v>
      </c>
      <c r="EZ106" s="218">
        <v>0</v>
      </c>
      <c r="FA106" s="387">
        <f t="shared" si="47"/>
        <v>0</v>
      </c>
      <c r="FB106" s="221">
        <f t="shared" si="48"/>
        <v>0</v>
      </c>
      <c r="FC106" s="387">
        <f t="shared" si="49"/>
        <v>0</v>
      </c>
      <c r="FD106" s="218">
        <f t="shared" si="50"/>
        <v>0</v>
      </c>
      <c r="FE106" s="218">
        <f t="shared" si="51"/>
        <v>0</v>
      </c>
      <c r="FF106" s="218">
        <v>0</v>
      </c>
      <c r="FG106" s="221">
        <f t="shared" si="45"/>
        <v>0</v>
      </c>
      <c r="FH106" s="218">
        <v>0</v>
      </c>
      <c r="FI106" s="218">
        <v>0</v>
      </c>
      <c r="FJ106" s="218">
        <v>0</v>
      </c>
      <c r="FK106" s="218">
        <f t="shared" si="36"/>
        <v>0</v>
      </c>
      <c r="FL106" s="218">
        <v>0</v>
      </c>
      <c r="FM106" s="218">
        <f t="shared" si="37"/>
        <v>0</v>
      </c>
      <c r="FZ106" s="229"/>
      <c r="GA106" s="229"/>
      <c r="GB106" s="229"/>
      <c r="GC106" s="229"/>
      <c r="GD106" s="229"/>
    </row>
    <row r="107" spans="1:186" s="368" customFormat="1">
      <c r="A107" s="285" t="s">
        <v>83</v>
      </c>
      <c r="B107" s="291" t="s">
        <v>84</v>
      </c>
      <c r="C107" s="285" t="s">
        <v>312</v>
      </c>
      <c r="D107" s="382" t="s">
        <v>3123</v>
      </c>
      <c r="E107" s="291" t="s">
        <v>313</v>
      </c>
      <c r="F107" s="382">
        <v>104</v>
      </c>
      <c r="G107" s="381" t="s">
        <v>320</v>
      </c>
      <c r="H107" s="381" t="s">
        <v>321</v>
      </c>
      <c r="I107" s="382" t="s">
        <v>316</v>
      </c>
      <c r="J107" s="381" t="s">
        <v>317</v>
      </c>
      <c r="K107" s="382" t="s">
        <v>119</v>
      </c>
      <c r="L107" s="381" t="s">
        <v>317</v>
      </c>
      <c r="M107" s="381" t="s">
        <v>3124</v>
      </c>
      <c r="N107" s="372">
        <v>1</v>
      </c>
      <c r="O107" s="373"/>
      <c r="P107" s="373">
        <v>0</v>
      </c>
      <c r="Q107" s="373">
        <v>0</v>
      </c>
      <c r="R107" s="373">
        <v>0</v>
      </c>
      <c r="S107" s="374">
        <v>0</v>
      </c>
      <c r="T107" s="374">
        <v>0</v>
      </c>
      <c r="U107" s="374">
        <v>0</v>
      </c>
      <c r="V107" s="374">
        <v>0</v>
      </c>
      <c r="W107" s="373"/>
      <c r="X107" s="373">
        <v>0</v>
      </c>
      <c r="Y107" s="373">
        <v>0</v>
      </c>
      <c r="Z107" s="373">
        <v>0</v>
      </c>
      <c r="AA107" s="374">
        <v>0</v>
      </c>
      <c r="AB107" s="374">
        <v>0</v>
      </c>
      <c r="AC107" s="374">
        <v>0</v>
      </c>
      <c r="AD107" s="374">
        <v>0</v>
      </c>
      <c r="AE107" s="373">
        <v>0</v>
      </c>
      <c r="AF107" s="373">
        <v>0</v>
      </c>
      <c r="AG107" s="373">
        <v>0</v>
      </c>
      <c r="AH107" s="373">
        <v>0</v>
      </c>
      <c r="AI107" s="374">
        <v>0</v>
      </c>
      <c r="AJ107" s="374">
        <v>0</v>
      </c>
      <c r="AK107" s="374">
        <v>0</v>
      </c>
      <c r="AL107" s="374">
        <v>0</v>
      </c>
      <c r="AM107" s="222">
        <v>0</v>
      </c>
      <c r="AN107" s="222">
        <v>0</v>
      </c>
      <c r="AO107" s="222">
        <v>0</v>
      </c>
      <c r="AP107" s="222">
        <v>0</v>
      </c>
      <c r="AQ107" s="218">
        <v>0</v>
      </c>
      <c r="AR107" s="218">
        <v>0</v>
      </c>
      <c r="AS107" s="218">
        <v>0</v>
      </c>
      <c r="AT107" s="218">
        <v>0</v>
      </c>
      <c r="AU107" s="222">
        <v>0</v>
      </c>
      <c r="AV107" s="222">
        <v>0</v>
      </c>
      <c r="AW107" s="222">
        <v>0</v>
      </c>
      <c r="AX107" s="222">
        <v>0</v>
      </c>
      <c r="AY107" s="218">
        <v>0</v>
      </c>
      <c r="AZ107" s="218">
        <v>0</v>
      </c>
      <c r="BA107" s="218">
        <v>0</v>
      </c>
      <c r="BB107" s="218"/>
      <c r="BC107" s="222">
        <f t="shared" si="38"/>
        <v>0</v>
      </c>
      <c r="BD107" s="222">
        <f t="shared" si="38"/>
        <v>0</v>
      </c>
      <c r="BE107" s="222">
        <f t="shared" si="38"/>
        <v>0</v>
      </c>
      <c r="BF107" s="222">
        <f t="shared" si="38"/>
        <v>0</v>
      </c>
      <c r="BG107" s="218">
        <f t="shared" si="38"/>
        <v>0</v>
      </c>
      <c r="BH107" s="218">
        <f t="shared" si="38"/>
        <v>0</v>
      </c>
      <c r="BI107" s="218">
        <f t="shared" si="38"/>
        <v>0</v>
      </c>
      <c r="BJ107" s="218">
        <f t="shared" si="38"/>
        <v>0</v>
      </c>
      <c r="BK107" s="222">
        <f t="shared" si="55"/>
        <v>0</v>
      </c>
      <c r="BL107" s="222">
        <f t="shared" si="55"/>
        <v>0</v>
      </c>
      <c r="BM107" s="222">
        <f t="shared" si="55"/>
        <v>0</v>
      </c>
      <c r="BN107" s="222">
        <f t="shared" si="53"/>
        <v>0</v>
      </c>
      <c r="BO107" s="218">
        <f t="shared" si="53"/>
        <v>0</v>
      </c>
      <c r="BP107" s="218">
        <f t="shared" si="53"/>
        <v>0</v>
      </c>
      <c r="BQ107" s="218">
        <f t="shared" si="53"/>
        <v>0</v>
      </c>
      <c r="BR107" s="218">
        <f t="shared" si="30"/>
        <v>0</v>
      </c>
      <c r="BS107" s="222">
        <v>0</v>
      </c>
      <c r="BT107" s="222">
        <v>0</v>
      </c>
      <c r="BU107" s="222">
        <v>0</v>
      </c>
      <c r="BV107" s="222">
        <v>0</v>
      </c>
      <c r="BW107" s="218">
        <v>0</v>
      </c>
      <c r="BX107" s="218">
        <v>0</v>
      </c>
      <c r="BY107" s="218">
        <v>0</v>
      </c>
      <c r="BZ107" s="218">
        <v>0</v>
      </c>
      <c r="CA107" s="222">
        <v>0</v>
      </c>
      <c r="CB107" s="222">
        <f>IFERROR(VLOOKUP($G107,[12]ITEM!$B$2:$AC$939,26,0),0)</f>
        <v>0</v>
      </c>
      <c r="CC107" s="222">
        <f>IFERROR(VLOOKUP($G107,[12]ITEM!$B$2:$AC$939,27,0),0)</f>
        <v>0</v>
      </c>
      <c r="CD107" s="222">
        <f>IFERROR(VLOOKUP($G107,[12]ITEM!$B$2:$AC$939,28,0),0)</f>
        <v>0</v>
      </c>
      <c r="CE107" s="218">
        <v>0</v>
      </c>
      <c r="CF107" s="218">
        <v>0</v>
      </c>
      <c r="CG107" s="218">
        <v>0</v>
      </c>
      <c r="CH107" s="218">
        <v>0</v>
      </c>
      <c r="CI107" s="375"/>
      <c r="CJ107" s="222">
        <f t="shared" si="57"/>
        <v>0</v>
      </c>
      <c r="CK107" s="222">
        <f t="shared" si="57"/>
        <v>0</v>
      </c>
      <c r="CL107" s="222">
        <f t="shared" si="57"/>
        <v>0</v>
      </c>
      <c r="CM107" s="222">
        <f t="shared" si="57"/>
        <v>0</v>
      </c>
      <c r="CN107" s="218">
        <f t="shared" si="57"/>
        <v>0</v>
      </c>
      <c r="CO107" s="218">
        <f t="shared" si="46"/>
        <v>0</v>
      </c>
      <c r="CP107" s="218">
        <f t="shared" si="46"/>
        <v>0</v>
      </c>
      <c r="CQ107" s="218">
        <f t="shared" si="46"/>
        <v>0</v>
      </c>
      <c r="CR107" s="222">
        <v>0</v>
      </c>
      <c r="CS107" s="222"/>
      <c r="CT107" s="222"/>
      <c r="CU107" s="222"/>
      <c r="CV107" s="218">
        <f t="shared" si="39"/>
        <v>0</v>
      </c>
      <c r="CW107" s="218">
        <f>CV107*(1+('[13]GROWTH (YoY)'!AR107/100))</f>
        <v>0</v>
      </c>
      <c r="CX107" s="218">
        <f>CW107*(1+('[13]GROWTH (YoY)'!AS107/100))</f>
        <v>0</v>
      </c>
      <c r="CY107" s="218">
        <f>CX107*(1+('[13]GROWTH (YoY)'!AT107/100))</f>
        <v>0</v>
      </c>
      <c r="CZ107" s="222">
        <v>0</v>
      </c>
      <c r="DA107" s="222">
        <v>0</v>
      </c>
      <c r="DB107" s="222">
        <v>0</v>
      </c>
      <c r="DC107" s="222">
        <v>0</v>
      </c>
      <c r="DD107" s="218">
        <v>0</v>
      </c>
      <c r="DE107" s="218">
        <v>0</v>
      </c>
      <c r="DF107" s="218">
        <v>0</v>
      </c>
      <c r="DG107" s="218">
        <v>0</v>
      </c>
      <c r="DH107" s="222">
        <v>0</v>
      </c>
      <c r="DI107" s="222">
        <v>0</v>
      </c>
      <c r="DJ107" s="222">
        <v>0</v>
      </c>
      <c r="DK107" s="222">
        <v>0</v>
      </c>
      <c r="DL107" s="218">
        <v>0</v>
      </c>
      <c r="DM107" s="218">
        <v>0</v>
      </c>
      <c r="DN107" s="218">
        <v>0</v>
      </c>
      <c r="DO107" s="218">
        <v>0</v>
      </c>
      <c r="DP107" s="383">
        <f t="shared" si="35"/>
        <v>0</v>
      </c>
      <c r="DQ107" s="222">
        <f t="shared" si="35"/>
        <v>0</v>
      </c>
      <c r="DR107" s="222">
        <f t="shared" si="35"/>
        <v>0</v>
      </c>
      <c r="DS107" s="222">
        <f t="shared" si="56"/>
        <v>0</v>
      </c>
      <c r="DT107" s="218">
        <f t="shared" si="56"/>
        <v>0</v>
      </c>
      <c r="DU107" s="218">
        <f t="shared" si="56"/>
        <v>0</v>
      </c>
      <c r="DV107" s="218">
        <f t="shared" si="56"/>
        <v>0</v>
      </c>
      <c r="DW107" s="218">
        <f t="shared" si="56"/>
        <v>0</v>
      </c>
      <c r="DX107" s="384">
        <f t="shared" si="54"/>
        <v>0</v>
      </c>
      <c r="DY107" s="384">
        <f t="shared" si="54"/>
        <v>0</v>
      </c>
      <c r="DZ107" s="384">
        <f t="shared" si="54"/>
        <v>0</v>
      </c>
      <c r="EA107" s="384">
        <f t="shared" si="54"/>
        <v>0</v>
      </c>
      <c r="EB107" s="385">
        <f t="shared" si="54"/>
        <v>0</v>
      </c>
      <c r="EC107" s="385">
        <f t="shared" si="54"/>
        <v>0</v>
      </c>
      <c r="ED107" s="385">
        <f t="shared" si="54"/>
        <v>0</v>
      </c>
      <c r="EE107" s="385">
        <f t="shared" si="52"/>
        <v>0</v>
      </c>
      <c r="EG107" s="222">
        <v>32</v>
      </c>
      <c r="EH107" s="222">
        <v>17</v>
      </c>
      <c r="EI107" s="222">
        <v>15</v>
      </c>
      <c r="EJ107" s="222">
        <v>1</v>
      </c>
      <c r="EK107" s="222">
        <v>1</v>
      </c>
      <c r="EL107" s="222">
        <v>37</v>
      </c>
      <c r="EM107" s="222">
        <v>35</v>
      </c>
      <c r="EN107" s="386">
        <f t="shared" si="40"/>
        <v>0.53125</v>
      </c>
      <c r="EO107" s="222">
        <f t="shared" si="41"/>
        <v>6.666666666666667</v>
      </c>
      <c r="EP107" s="386">
        <f t="shared" si="42"/>
        <v>3.125E-2</v>
      </c>
      <c r="EQ107" s="222">
        <f t="shared" si="43"/>
        <v>27027.027027027027</v>
      </c>
      <c r="ER107" s="222">
        <f t="shared" si="44"/>
        <v>2380.9523809523812</v>
      </c>
      <c r="ES107" s="292"/>
      <c r="ET107" s="218">
        <v>1</v>
      </c>
      <c r="EU107" s="218">
        <v>0</v>
      </c>
      <c r="EV107" s="218">
        <v>0</v>
      </c>
      <c r="EW107" s="218">
        <v>0</v>
      </c>
      <c r="EX107" s="218">
        <v>0</v>
      </c>
      <c r="EY107" s="218">
        <v>13</v>
      </c>
      <c r="EZ107" s="218">
        <v>11</v>
      </c>
      <c r="FA107" s="387">
        <f t="shared" si="47"/>
        <v>0</v>
      </c>
      <c r="FB107" s="221">
        <f t="shared" si="48"/>
        <v>0</v>
      </c>
      <c r="FC107" s="387">
        <f t="shared" si="49"/>
        <v>0</v>
      </c>
      <c r="FD107" s="218">
        <f t="shared" si="50"/>
        <v>0</v>
      </c>
      <c r="FE107" s="218">
        <f t="shared" si="51"/>
        <v>0</v>
      </c>
      <c r="FF107" s="218">
        <v>1</v>
      </c>
      <c r="FG107" s="221">
        <f t="shared" si="45"/>
        <v>0</v>
      </c>
      <c r="FH107" s="218">
        <v>0</v>
      </c>
      <c r="FI107" s="218">
        <v>1</v>
      </c>
      <c r="FJ107" s="218">
        <v>0</v>
      </c>
      <c r="FK107" s="218">
        <f t="shared" si="36"/>
        <v>1</v>
      </c>
      <c r="FL107" s="218">
        <v>0</v>
      </c>
      <c r="FM107" s="218">
        <f t="shared" si="37"/>
        <v>1</v>
      </c>
      <c r="FZ107" s="229"/>
      <c r="GA107" s="229"/>
      <c r="GB107" s="229"/>
      <c r="GC107" s="229"/>
      <c r="GD107" s="229"/>
    </row>
    <row r="108" spans="1:186" s="368" customFormat="1">
      <c r="A108" s="285" t="s">
        <v>83</v>
      </c>
      <c r="B108" s="291" t="s">
        <v>84</v>
      </c>
      <c r="C108" s="285" t="s">
        <v>312</v>
      </c>
      <c r="D108" s="382" t="s">
        <v>3123</v>
      </c>
      <c r="E108" s="291" t="s">
        <v>313</v>
      </c>
      <c r="F108" s="382">
        <v>105</v>
      </c>
      <c r="G108" s="381" t="s">
        <v>322</v>
      </c>
      <c r="H108" s="381" t="s">
        <v>323</v>
      </c>
      <c r="I108" s="382" t="s">
        <v>316</v>
      </c>
      <c r="J108" s="381" t="s">
        <v>317</v>
      </c>
      <c r="K108" s="382" t="s">
        <v>119</v>
      </c>
      <c r="L108" s="381" t="s">
        <v>317</v>
      </c>
      <c r="M108" s="381" t="s">
        <v>3124</v>
      </c>
      <c r="N108" s="372">
        <v>1</v>
      </c>
      <c r="O108" s="373"/>
      <c r="P108" s="373">
        <v>0</v>
      </c>
      <c r="Q108" s="373">
        <v>0</v>
      </c>
      <c r="R108" s="373">
        <v>0</v>
      </c>
      <c r="S108" s="374">
        <v>0</v>
      </c>
      <c r="T108" s="374">
        <v>0</v>
      </c>
      <c r="U108" s="374">
        <v>0</v>
      </c>
      <c r="V108" s="374">
        <v>0</v>
      </c>
      <c r="W108" s="373"/>
      <c r="X108" s="373">
        <v>0</v>
      </c>
      <c r="Y108" s="373">
        <v>0</v>
      </c>
      <c r="Z108" s="373">
        <v>0</v>
      </c>
      <c r="AA108" s="374">
        <v>0</v>
      </c>
      <c r="AB108" s="374">
        <v>0</v>
      </c>
      <c r="AC108" s="374">
        <v>0</v>
      </c>
      <c r="AD108" s="374">
        <v>0</v>
      </c>
      <c r="AE108" s="373">
        <v>0</v>
      </c>
      <c r="AF108" s="373">
        <v>0</v>
      </c>
      <c r="AG108" s="373">
        <v>0</v>
      </c>
      <c r="AH108" s="373">
        <v>0</v>
      </c>
      <c r="AI108" s="374">
        <v>0</v>
      </c>
      <c r="AJ108" s="374">
        <v>0</v>
      </c>
      <c r="AK108" s="374">
        <v>0</v>
      </c>
      <c r="AL108" s="374">
        <v>0</v>
      </c>
      <c r="AM108" s="222">
        <v>0</v>
      </c>
      <c r="AN108" s="222">
        <v>0</v>
      </c>
      <c r="AO108" s="222">
        <v>0</v>
      </c>
      <c r="AP108" s="222">
        <v>0</v>
      </c>
      <c r="AQ108" s="218">
        <v>0</v>
      </c>
      <c r="AR108" s="218">
        <v>0</v>
      </c>
      <c r="AS108" s="218">
        <v>0</v>
      </c>
      <c r="AT108" s="218">
        <v>0</v>
      </c>
      <c r="AU108" s="222">
        <v>0</v>
      </c>
      <c r="AV108" s="222">
        <v>0</v>
      </c>
      <c r="AW108" s="222">
        <v>0</v>
      </c>
      <c r="AX108" s="222">
        <v>0</v>
      </c>
      <c r="AY108" s="218">
        <v>0</v>
      </c>
      <c r="AZ108" s="218">
        <v>0</v>
      </c>
      <c r="BA108" s="218">
        <v>0</v>
      </c>
      <c r="BB108" s="218"/>
      <c r="BC108" s="222">
        <f t="shared" si="38"/>
        <v>0</v>
      </c>
      <c r="BD108" s="222">
        <f t="shared" si="38"/>
        <v>0</v>
      </c>
      <c r="BE108" s="222">
        <f t="shared" si="38"/>
        <v>0</v>
      </c>
      <c r="BF108" s="222">
        <f t="shared" si="38"/>
        <v>0</v>
      </c>
      <c r="BG108" s="218">
        <f t="shared" si="38"/>
        <v>0</v>
      </c>
      <c r="BH108" s="218">
        <f t="shared" si="38"/>
        <v>0</v>
      </c>
      <c r="BI108" s="218">
        <f t="shared" si="38"/>
        <v>0</v>
      </c>
      <c r="BJ108" s="218">
        <f t="shared" si="38"/>
        <v>0</v>
      </c>
      <c r="BK108" s="222">
        <f t="shared" si="55"/>
        <v>0</v>
      </c>
      <c r="BL108" s="222">
        <f t="shared" si="55"/>
        <v>0</v>
      </c>
      <c r="BM108" s="222">
        <f t="shared" si="55"/>
        <v>0</v>
      </c>
      <c r="BN108" s="222">
        <f t="shared" si="53"/>
        <v>0</v>
      </c>
      <c r="BO108" s="218">
        <f t="shared" si="53"/>
        <v>0</v>
      </c>
      <c r="BP108" s="218">
        <f t="shared" si="53"/>
        <v>0</v>
      </c>
      <c r="BQ108" s="218">
        <f t="shared" si="53"/>
        <v>0</v>
      </c>
      <c r="BR108" s="218">
        <f t="shared" si="30"/>
        <v>0</v>
      </c>
      <c r="BS108" s="222">
        <v>0</v>
      </c>
      <c r="BT108" s="222">
        <v>0</v>
      </c>
      <c r="BU108" s="222">
        <v>0</v>
      </c>
      <c r="BV108" s="222">
        <v>0</v>
      </c>
      <c r="BW108" s="218">
        <v>0</v>
      </c>
      <c r="BX108" s="218">
        <v>0</v>
      </c>
      <c r="BY108" s="218">
        <v>0</v>
      </c>
      <c r="BZ108" s="218">
        <v>0</v>
      </c>
      <c r="CA108" s="222">
        <v>0</v>
      </c>
      <c r="CB108" s="222">
        <f>IFERROR(VLOOKUP($G108,[12]ITEM!$B$2:$AC$939,26,0),0)</f>
        <v>0</v>
      </c>
      <c r="CC108" s="222">
        <f>IFERROR(VLOOKUP($G108,[12]ITEM!$B$2:$AC$939,27,0),0)</f>
        <v>0</v>
      </c>
      <c r="CD108" s="222">
        <f>IFERROR(VLOOKUP($G108,[12]ITEM!$B$2:$AC$939,28,0),0)</f>
        <v>0</v>
      </c>
      <c r="CE108" s="218">
        <v>0</v>
      </c>
      <c r="CF108" s="218">
        <v>0</v>
      </c>
      <c r="CG108" s="218">
        <v>0</v>
      </c>
      <c r="CH108" s="218">
        <v>0</v>
      </c>
      <c r="CI108" s="375"/>
      <c r="CJ108" s="222">
        <f t="shared" si="57"/>
        <v>0</v>
      </c>
      <c r="CK108" s="222">
        <f t="shared" si="57"/>
        <v>0</v>
      </c>
      <c r="CL108" s="222">
        <f t="shared" si="57"/>
        <v>0</v>
      </c>
      <c r="CM108" s="222">
        <f t="shared" si="57"/>
        <v>0</v>
      </c>
      <c r="CN108" s="218">
        <f t="shared" si="57"/>
        <v>0</v>
      </c>
      <c r="CO108" s="218">
        <f t="shared" si="46"/>
        <v>0</v>
      </c>
      <c r="CP108" s="218">
        <f t="shared" si="46"/>
        <v>0</v>
      </c>
      <c r="CQ108" s="218">
        <f t="shared" si="46"/>
        <v>0</v>
      </c>
      <c r="CR108" s="222">
        <v>0</v>
      </c>
      <c r="CS108" s="222"/>
      <c r="CT108" s="222"/>
      <c r="CU108" s="222"/>
      <c r="CV108" s="218">
        <f t="shared" si="39"/>
        <v>0</v>
      </c>
      <c r="CW108" s="218">
        <f>CV108*(1+('[13]GROWTH (YoY)'!AR108/100))</f>
        <v>0</v>
      </c>
      <c r="CX108" s="218">
        <f>CW108*(1+('[13]GROWTH (YoY)'!AS108/100))</f>
        <v>0</v>
      </c>
      <c r="CY108" s="218">
        <f>CX108*(1+('[13]GROWTH (YoY)'!AT108/100))</f>
        <v>0</v>
      </c>
      <c r="CZ108" s="222">
        <v>0</v>
      </c>
      <c r="DA108" s="222">
        <v>0</v>
      </c>
      <c r="DB108" s="222">
        <v>0</v>
      </c>
      <c r="DC108" s="222">
        <v>0</v>
      </c>
      <c r="DD108" s="218">
        <v>0</v>
      </c>
      <c r="DE108" s="218">
        <v>0</v>
      </c>
      <c r="DF108" s="218">
        <v>0</v>
      </c>
      <c r="DG108" s="218">
        <v>0</v>
      </c>
      <c r="DH108" s="222">
        <v>0</v>
      </c>
      <c r="DI108" s="222">
        <v>0</v>
      </c>
      <c r="DJ108" s="222">
        <v>0</v>
      </c>
      <c r="DK108" s="222">
        <v>0</v>
      </c>
      <c r="DL108" s="218">
        <v>0</v>
      </c>
      <c r="DM108" s="218">
        <v>0</v>
      </c>
      <c r="DN108" s="218">
        <v>0</v>
      </c>
      <c r="DO108" s="218">
        <v>0</v>
      </c>
      <c r="DP108" s="383">
        <f t="shared" si="35"/>
        <v>0</v>
      </c>
      <c r="DQ108" s="222">
        <f t="shared" si="35"/>
        <v>0</v>
      </c>
      <c r="DR108" s="222">
        <f t="shared" si="35"/>
        <v>0</v>
      </c>
      <c r="DS108" s="222">
        <f t="shared" si="56"/>
        <v>0</v>
      </c>
      <c r="DT108" s="218">
        <f t="shared" si="56"/>
        <v>0</v>
      </c>
      <c r="DU108" s="218">
        <f t="shared" si="56"/>
        <v>0</v>
      </c>
      <c r="DV108" s="218">
        <f t="shared" si="56"/>
        <v>0</v>
      </c>
      <c r="DW108" s="218">
        <f t="shared" si="56"/>
        <v>0</v>
      </c>
      <c r="DX108" s="384">
        <f t="shared" si="54"/>
        <v>0</v>
      </c>
      <c r="DY108" s="384">
        <f t="shared" si="54"/>
        <v>0</v>
      </c>
      <c r="DZ108" s="384">
        <f t="shared" si="54"/>
        <v>0</v>
      </c>
      <c r="EA108" s="384">
        <f t="shared" si="54"/>
        <v>0</v>
      </c>
      <c r="EB108" s="385">
        <f t="shared" si="54"/>
        <v>0</v>
      </c>
      <c r="EC108" s="385">
        <f t="shared" si="54"/>
        <v>0</v>
      </c>
      <c r="ED108" s="385">
        <f t="shared" si="54"/>
        <v>0</v>
      </c>
      <c r="EE108" s="385">
        <f t="shared" si="52"/>
        <v>0</v>
      </c>
      <c r="EG108" s="222">
        <v>0</v>
      </c>
      <c r="EH108" s="222">
        <v>0</v>
      </c>
      <c r="EI108" s="222">
        <v>0</v>
      </c>
      <c r="EJ108" s="222">
        <v>0</v>
      </c>
      <c r="EK108" s="222">
        <v>0</v>
      </c>
      <c r="EL108" s="222">
        <v>0</v>
      </c>
      <c r="EM108" s="222">
        <v>0</v>
      </c>
      <c r="EN108" s="386">
        <f t="shared" si="40"/>
        <v>0</v>
      </c>
      <c r="EO108" s="222">
        <f t="shared" si="41"/>
        <v>0</v>
      </c>
      <c r="EP108" s="386">
        <f t="shared" si="42"/>
        <v>0</v>
      </c>
      <c r="EQ108" s="222">
        <f t="shared" si="43"/>
        <v>0</v>
      </c>
      <c r="ER108" s="222">
        <f t="shared" si="44"/>
        <v>0</v>
      </c>
      <c r="ES108" s="292"/>
      <c r="ET108" s="218">
        <v>0</v>
      </c>
      <c r="EU108" s="218">
        <v>0</v>
      </c>
      <c r="EV108" s="218">
        <v>0</v>
      </c>
      <c r="EW108" s="218">
        <v>0</v>
      </c>
      <c r="EX108" s="218">
        <v>0</v>
      </c>
      <c r="EY108" s="218">
        <v>0</v>
      </c>
      <c r="EZ108" s="218">
        <v>0</v>
      </c>
      <c r="FA108" s="387">
        <f t="shared" si="47"/>
        <v>0</v>
      </c>
      <c r="FB108" s="221">
        <f t="shared" si="48"/>
        <v>0</v>
      </c>
      <c r="FC108" s="387">
        <f t="shared" si="49"/>
        <v>0</v>
      </c>
      <c r="FD108" s="218">
        <f t="shared" si="50"/>
        <v>0</v>
      </c>
      <c r="FE108" s="218">
        <f t="shared" si="51"/>
        <v>0</v>
      </c>
      <c r="FF108" s="218">
        <v>0</v>
      </c>
      <c r="FG108" s="221">
        <f t="shared" si="45"/>
        <v>0</v>
      </c>
      <c r="FH108" s="218">
        <v>0</v>
      </c>
      <c r="FI108" s="218">
        <v>0</v>
      </c>
      <c r="FJ108" s="218">
        <v>0</v>
      </c>
      <c r="FK108" s="218">
        <f t="shared" si="36"/>
        <v>0</v>
      </c>
      <c r="FL108" s="218">
        <v>0</v>
      </c>
      <c r="FM108" s="218">
        <f t="shared" si="37"/>
        <v>0</v>
      </c>
      <c r="FZ108" s="229"/>
      <c r="GA108" s="229"/>
      <c r="GB108" s="229"/>
      <c r="GC108" s="229"/>
      <c r="GD108" s="229"/>
    </row>
    <row r="109" spans="1:186" s="368" customFormat="1">
      <c r="A109" s="285" t="s">
        <v>83</v>
      </c>
      <c r="B109" s="291" t="s">
        <v>84</v>
      </c>
      <c r="C109" s="285" t="s">
        <v>312</v>
      </c>
      <c r="D109" s="382" t="s">
        <v>3123</v>
      </c>
      <c r="E109" s="291" t="s">
        <v>313</v>
      </c>
      <c r="F109" s="382">
        <v>106</v>
      </c>
      <c r="G109" s="381" t="s">
        <v>324</v>
      </c>
      <c r="H109" s="381" t="s">
        <v>325</v>
      </c>
      <c r="I109" s="382" t="s">
        <v>316</v>
      </c>
      <c r="J109" s="381" t="s">
        <v>317</v>
      </c>
      <c r="K109" s="382" t="s">
        <v>119</v>
      </c>
      <c r="L109" s="381" t="s">
        <v>317</v>
      </c>
      <c r="M109" s="381" t="s">
        <v>3124</v>
      </c>
      <c r="N109" s="372">
        <v>1</v>
      </c>
      <c r="O109" s="373"/>
      <c r="P109" s="373">
        <v>0</v>
      </c>
      <c r="Q109" s="373">
        <v>0</v>
      </c>
      <c r="R109" s="373">
        <v>0</v>
      </c>
      <c r="S109" s="374">
        <v>0</v>
      </c>
      <c r="T109" s="374">
        <v>0</v>
      </c>
      <c r="U109" s="374">
        <v>0</v>
      </c>
      <c r="V109" s="374">
        <v>0</v>
      </c>
      <c r="W109" s="373"/>
      <c r="X109" s="373">
        <v>0</v>
      </c>
      <c r="Y109" s="373">
        <v>0</v>
      </c>
      <c r="Z109" s="373">
        <v>0</v>
      </c>
      <c r="AA109" s="374">
        <v>0</v>
      </c>
      <c r="AB109" s="374">
        <v>0</v>
      </c>
      <c r="AC109" s="374">
        <v>0</v>
      </c>
      <c r="AD109" s="374">
        <v>0</v>
      </c>
      <c r="AE109" s="373">
        <v>0</v>
      </c>
      <c r="AF109" s="373">
        <v>0</v>
      </c>
      <c r="AG109" s="373">
        <v>0</v>
      </c>
      <c r="AH109" s="373">
        <v>0</v>
      </c>
      <c r="AI109" s="374">
        <v>0</v>
      </c>
      <c r="AJ109" s="374">
        <v>0</v>
      </c>
      <c r="AK109" s="374">
        <v>0</v>
      </c>
      <c r="AL109" s="374">
        <v>0</v>
      </c>
      <c r="AM109" s="222">
        <v>0</v>
      </c>
      <c r="AN109" s="222">
        <v>0</v>
      </c>
      <c r="AO109" s="222">
        <v>0</v>
      </c>
      <c r="AP109" s="222">
        <v>0</v>
      </c>
      <c r="AQ109" s="218">
        <v>0</v>
      </c>
      <c r="AR109" s="218">
        <v>0</v>
      </c>
      <c r="AS109" s="218">
        <v>0</v>
      </c>
      <c r="AT109" s="218">
        <v>0</v>
      </c>
      <c r="AU109" s="222">
        <v>0</v>
      </c>
      <c r="AV109" s="222">
        <v>0</v>
      </c>
      <c r="AW109" s="222">
        <v>0</v>
      </c>
      <c r="AX109" s="222">
        <v>0</v>
      </c>
      <c r="AY109" s="218">
        <v>0</v>
      </c>
      <c r="AZ109" s="218">
        <v>0</v>
      </c>
      <c r="BA109" s="218">
        <v>0</v>
      </c>
      <c r="BB109" s="218"/>
      <c r="BC109" s="222">
        <f t="shared" si="38"/>
        <v>0</v>
      </c>
      <c r="BD109" s="222">
        <f t="shared" si="38"/>
        <v>0</v>
      </c>
      <c r="BE109" s="222">
        <f t="shared" si="38"/>
        <v>0</v>
      </c>
      <c r="BF109" s="222">
        <f t="shared" si="38"/>
        <v>0</v>
      </c>
      <c r="BG109" s="218">
        <f t="shared" si="38"/>
        <v>0</v>
      </c>
      <c r="BH109" s="218">
        <f t="shared" si="38"/>
        <v>0</v>
      </c>
      <c r="BI109" s="218">
        <f t="shared" si="38"/>
        <v>0</v>
      </c>
      <c r="BJ109" s="218">
        <f t="shared" si="38"/>
        <v>0</v>
      </c>
      <c r="BK109" s="222">
        <f t="shared" si="55"/>
        <v>0</v>
      </c>
      <c r="BL109" s="222">
        <f t="shared" si="55"/>
        <v>0</v>
      </c>
      <c r="BM109" s="222">
        <f t="shared" si="55"/>
        <v>0</v>
      </c>
      <c r="BN109" s="222">
        <f t="shared" si="53"/>
        <v>0</v>
      </c>
      <c r="BO109" s="218">
        <f t="shared" si="53"/>
        <v>0</v>
      </c>
      <c r="BP109" s="218">
        <f t="shared" si="53"/>
        <v>0</v>
      </c>
      <c r="BQ109" s="218">
        <f t="shared" si="53"/>
        <v>0</v>
      </c>
      <c r="BR109" s="218">
        <f t="shared" si="53"/>
        <v>0</v>
      </c>
      <c r="BS109" s="222">
        <v>0</v>
      </c>
      <c r="BT109" s="222">
        <v>0</v>
      </c>
      <c r="BU109" s="222">
        <v>0</v>
      </c>
      <c r="BV109" s="222">
        <v>0</v>
      </c>
      <c r="BW109" s="218">
        <v>0</v>
      </c>
      <c r="BX109" s="218">
        <v>0</v>
      </c>
      <c r="BY109" s="218">
        <v>0</v>
      </c>
      <c r="BZ109" s="218">
        <v>0</v>
      </c>
      <c r="CA109" s="222">
        <v>0</v>
      </c>
      <c r="CB109" s="222">
        <f>IFERROR(VLOOKUP($G109,[12]ITEM!$B$2:$AC$939,26,0),0)</f>
        <v>0</v>
      </c>
      <c r="CC109" s="222">
        <f>IFERROR(VLOOKUP($G109,[12]ITEM!$B$2:$AC$939,27,0),0)</f>
        <v>0</v>
      </c>
      <c r="CD109" s="222">
        <f>IFERROR(VLOOKUP($G109,[12]ITEM!$B$2:$AC$939,28,0),0)</f>
        <v>0</v>
      </c>
      <c r="CE109" s="218">
        <v>0</v>
      </c>
      <c r="CF109" s="218">
        <v>0</v>
      </c>
      <c r="CG109" s="218">
        <v>0</v>
      </c>
      <c r="CH109" s="218">
        <v>0</v>
      </c>
      <c r="CI109" s="375"/>
      <c r="CJ109" s="222">
        <f t="shared" si="57"/>
        <v>0</v>
      </c>
      <c r="CK109" s="222">
        <f t="shared" si="57"/>
        <v>0</v>
      </c>
      <c r="CL109" s="222">
        <f t="shared" si="57"/>
        <v>0</v>
      </c>
      <c r="CM109" s="222">
        <f t="shared" si="57"/>
        <v>0</v>
      </c>
      <c r="CN109" s="218">
        <f t="shared" si="57"/>
        <v>0</v>
      </c>
      <c r="CO109" s="218">
        <f t="shared" si="46"/>
        <v>0</v>
      </c>
      <c r="CP109" s="218">
        <f t="shared" si="46"/>
        <v>0</v>
      </c>
      <c r="CQ109" s="218">
        <f t="shared" si="46"/>
        <v>0</v>
      </c>
      <c r="CR109" s="222">
        <v>0</v>
      </c>
      <c r="CS109" s="222"/>
      <c r="CT109" s="222"/>
      <c r="CU109" s="222"/>
      <c r="CV109" s="218">
        <f t="shared" si="39"/>
        <v>0</v>
      </c>
      <c r="CW109" s="218">
        <f>CV109*(1+('[13]GROWTH (YoY)'!AR109/100))</f>
        <v>0</v>
      </c>
      <c r="CX109" s="218">
        <f>CW109*(1+('[13]GROWTH (YoY)'!AS109/100))</f>
        <v>0</v>
      </c>
      <c r="CY109" s="218">
        <f>CX109*(1+('[13]GROWTH (YoY)'!AT109/100))</f>
        <v>0</v>
      </c>
      <c r="CZ109" s="222">
        <v>0</v>
      </c>
      <c r="DA109" s="222">
        <v>0</v>
      </c>
      <c r="DB109" s="222">
        <v>0</v>
      </c>
      <c r="DC109" s="222">
        <v>0</v>
      </c>
      <c r="DD109" s="218">
        <v>0</v>
      </c>
      <c r="DE109" s="218">
        <v>0</v>
      </c>
      <c r="DF109" s="218">
        <v>0</v>
      </c>
      <c r="DG109" s="218">
        <v>0</v>
      </c>
      <c r="DH109" s="222">
        <v>0</v>
      </c>
      <c r="DI109" s="222">
        <v>0</v>
      </c>
      <c r="DJ109" s="222">
        <v>0</v>
      </c>
      <c r="DK109" s="222">
        <v>0</v>
      </c>
      <c r="DL109" s="218">
        <v>0</v>
      </c>
      <c r="DM109" s="218">
        <v>0</v>
      </c>
      <c r="DN109" s="218">
        <v>0</v>
      </c>
      <c r="DO109" s="218">
        <v>0</v>
      </c>
      <c r="DP109" s="383">
        <f t="shared" si="35"/>
        <v>0</v>
      </c>
      <c r="DQ109" s="222">
        <f t="shared" si="35"/>
        <v>0</v>
      </c>
      <c r="DR109" s="222">
        <f t="shared" si="35"/>
        <v>0</v>
      </c>
      <c r="DS109" s="222">
        <f t="shared" si="56"/>
        <v>0</v>
      </c>
      <c r="DT109" s="218">
        <f t="shared" si="56"/>
        <v>0</v>
      </c>
      <c r="DU109" s="218">
        <f t="shared" si="56"/>
        <v>0</v>
      </c>
      <c r="DV109" s="218">
        <f t="shared" si="56"/>
        <v>0</v>
      </c>
      <c r="DW109" s="218">
        <f t="shared" si="56"/>
        <v>0</v>
      </c>
      <c r="DX109" s="384">
        <f t="shared" si="54"/>
        <v>0</v>
      </c>
      <c r="DY109" s="384">
        <f t="shared" si="54"/>
        <v>0</v>
      </c>
      <c r="DZ109" s="384">
        <f t="shared" si="54"/>
        <v>0</v>
      </c>
      <c r="EA109" s="384">
        <f t="shared" si="54"/>
        <v>0</v>
      </c>
      <c r="EB109" s="385">
        <f t="shared" si="54"/>
        <v>0</v>
      </c>
      <c r="EC109" s="385">
        <f t="shared" si="54"/>
        <v>0</v>
      </c>
      <c r="ED109" s="385">
        <f t="shared" si="54"/>
        <v>0</v>
      </c>
      <c r="EE109" s="385">
        <f t="shared" si="52"/>
        <v>0</v>
      </c>
      <c r="EG109" s="222">
        <v>145</v>
      </c>
      <c r="EH109" s="222">
        <v>23</v>
      </c>
      <c r="EI109" s="222">
        <v>121</v>
      </c>
      <c r="EJ109" s="222">
        <v>19</v>
      </c>
      <c r="EK109" s="222">
        <v>5</v>
      </c>
      <c r="EL109" s="222">
        <v>272</v>
      </c>
      <c r="EM109" s="222">
        <v>271</v>
      </c>
      <c r="EN109" s="386">
        <f t="shared" si="40"/>
        <v>0.15862068965517243</v>
      </c>
      <c r="EO109" s="222">
        <f t="shared" si="41"/>
        <v>15.702479338842975</v>
      </c>
      <c r="EP109" s="386">
        <f t="shared" si="42"/>
        <v>3.4482758620689655E-2</v>
      </c>
      <c r="EQ109" s="222">
        <f t="shared" si="43"/>
        <v>18382.352941176472</v>
      </c>
      <c r="ER109" s="222">
        <f t="shared" si="44"/>
        <v>5842.5584255842559</v>
      </c>
      <c r="ES109" s="292"/>
      <c r="ET109" s="218">
        <v>307</v>
      </c>
      <c r="EU109" s="218">
        <v>86</v>
      </c>
      <c r="EV109" s="218">
        <v>221</v>
      </c>
      <c r="EW109" s="218">
        <v>4</v>
      </c>
      <c r="EX109" s="218">
        <v>136</v>
      </c>
      <c r="EY109" s="218">
        <v>300</v>
      </c>
      <c r="EZ109" s="218">
        <v>297</v>
      </c>
      <c r="FA109" s="387">
        <f t="shared" si="47"/>
        <v>0.28013029315960913</v>
      </c>
      <c r="FB109" s="221">
        <f t="shared" si="48"/>
        <v>1.809954751131222</v>
      </c>
      <c r="FC109" s="387">
        <f t="shared" si="49"/>
        <v>0.44299674267100975</v>
      </c>
      <c r="FD109" s="218">
        <f t="shared" si="50"/>
        <v>453333.33333333331</v>
      </c>
      <c r="FE109" s="218">
        <f t="shared" si="51"/>
        <v>1122.3344556677891</v>
      </c>
      <c r="FF109" s="218">
        <v>209</v>
      </c>
      <c r="FG109" s="221">
        <f t="shared" si="45"/>
        <v>4.7846889952153111</v>
      </c>
      <c r="FH109" s="218">
        <v>10</v>
      </c>
      <c r="FI109" s="218">
        <v>209</v>
      </c>
      <c r="FJ109" s="218">
        <v>1</v>
      </c>
      <c r="FK109" s="218">
        <f t="shared" si="36"/>
        <v>198</v>
      </c>
      <c r="FL109" s="218">
        <v>13</v>
      </c>
      <c r="FM109" s="218">
        <f t="shared" si="37"/>
        <v>185</v>
      </c>
      <c r="FZ109" s="229"/>
      <c r="GA109" s="229"/>
      <c r="GB109" s="229"/>
      <c r="GC109" s="229"/>
      <c r="GD109" s="229"/>
    </row>
    <row r="110" spans="1:186" s="368" customFormat="1">
      <c r="A110" s="285" t="s">
        <v>83</v>
      </c>
      <c r="B110" s="291" t="s">
        <v>84</v>
      </c>
      <c r="C110" s="285" t="s">
        <v>312</v>
      </c>
      <c r="D110" s="382" t="s">
        <v>3123</v>
      </c>
      <c r="E110" s="291" t="s">
        <v>313</v>
      </c>
      <c r="F110" s="382">
        <v>107</v>
      </c>
      <c r="G110" s="381" t="s">
        <v>326</v>
      </c>
      <c r="H110" s="381" t="s">
        <v>327</v>
      </c>
      <c r="I110" s="382" t="s">
        <v>316</v>
      </c>
      <c r="J110" s="381" t="s">
        <v>317</v>
      </c>
      <c r="K110" s="382" t="s">
        <v>119</v>
      </c>
      <c r="L110" s="381" t="s">
        <v>317</v>
      </c>
      <c r="M110" s="381" t="s">
        <v>3124</v>
      </c>
      <c r="N110" s="372">
        <v>1</v>
      </c>
      <c r="O110" s="373">
        <v>8979</v>
      </c>
      <c r="P110" s="373">
        <v>7912</v>
      </c>
      <c r="Q110" s="373">
        <v>8237</v>
      </c>
      <c r="R110" s="373">
        <v>6976</v>
      </c>
      <c r="S110" s="374">
        <v>8207</v>
      </c>
      <c r="T110" s="374">
        <v>8675</v>
      </c>
      <c r="U110" s="374">
        <v>7323</v>
      </c>
      <c r="V110" s="374">
        <v>7284</v>
      </c>
      <c r="W110" s="373">
        <v>3007</v>
      </c>
      <c r="X110" s="373">
        <v>1716</v>
      </c>
      <c r="Y110" s="373">
        <v>1787</v>
      </c>
      <c r="Z110" s="373">
        <v>1513</v>
      </c>
      <c r="AA110" s="374">
        <v>2011</v>
      </c>
      <c r="AB110" s="374">
        <v>2145</v>
      </c>
      <c r="AC110" s="374">
        <v>1801</v>
      </c>
      <c r="AD110" s="374">
        <v>1792</v>
      </c>
      <c r="AE110" s="373">
        <v>112</v>
      </c>
      <c r="AF110" s="373">
        <v>102</v>
      </c>
      <c r="AG110" s="373">
        <v>100</v>
      </c>
      <c r="AH110" s="373">
        <v>105</v>
      </c>
      <c r="AI110" s="374">
        <v>73</v>
      </c>
      <c r="AJ110" s="374">
        <v>89</v>
      </c>
      <c r="AK110" s="374">
        <v>103</v>
      </c>
      <c r="AL110" s="374">
        <v>76</v>
      </c>
      <c r="AM110" s="222">
        <v>5973</v>
      </c>
      <c r="AN110" s="222">
        <v>6196</v>
      </c>
      <c r="AO110" s="222">
        <v>6451</v>
      </c>
      <c r="AP110" s="222">
        <v>5463</v>
      </c>
      <c r="AQ110" s="218">
        <v>6196</v>
      </c>
      <c r="AR110" s="218">
        <v>6530</v>
      </c>
      <c r="AS110" s="218">
        <v>5522</v>
      </c>
      <c r="AT110" s="218">
        <v>5492</v>
      </c>
      <c r="AU110" s="222">
        <v>625</v>
      </c>
      <c r="AV110" s="222">
        <v>648</v>
      </c>
      <c r="AW110" s="222">
        <v>676</v>
      </c>
      <c r="AX110" s="222">
        <v>573</v>
      </c>
      <c r="AY110" s="218">
        <v>648</v>
      </c>
      <c r="AZ110" s="218">
        <v>677</v>
      </c>
      <c r="BA110" s="218">
        <v>574</v>
      </c>
      <c r="BB110" s="218">
        <v>568</v>
      </c>
      <c r="BC110" s="222">
        <f t="shared" si="38"/>
        <v>5224</v>
      </c>
      <c r="BD110" s="222">
        <f t="shared" si="38"/>
        <v>5061</v>
      </c>
      <c r="BE110" s="222">
        <f t="shared" si="38"/>
        <v>5325</v>
      </c>
      <c r="BF110" s="222">
        <f t="shared" si="38"/>
        <v>4393</v>
      </c>
      <c r="BG110" s="218">
        <f t="shared" si="38"/>
        <v>5056</v>
      </c>
      <c r="BH110" s="218">
        <f t="shared" si="38"/>
        <v>5401</v>
      </c>
      <c r="BI110" s="218">
        <f t="shared" si="38"/>
        <v>4457</v>
      </c>
      <c r="BJ110" s="218">
        <f t="shared" si="38"/>
        <v>4458</v>
      </c>
      <c r="BK110" s="222">
        <f t="shared" si="55"/>
        <v>124</v>
      </c>
      <c r="BL110" s="222">
        <f t="shared" si="55"/>
        <v>487</v>
      </c>
      <c r="BM110" s="222">
        <f t="shared" si="55"/>
        <v>450</v>
      </c>
      <c r="BN110" s="222">
        <f t="shared" si="53"/>
        <v>497</v>
      </c>
      <c r="BO110" s="218">
        <f t="shared" si="53"/>
        <v>492</v>
      </c>
      <c r="BP110" s="218">
        <f t="shared" si="53"/>
        <v>452</v>
      </c>
      <c r="BQ110" s="218">
        <f t="shared" si="53"/>
        <v>491</v>
      </c>
      <c r="BR110" s="218">
        <f t="shared" si="53"/>
        <v>466</v>
      </c>
      <c r="BS110" s="222">
        <v>166</v>
      </c>
      <c r="BT110" s="222">
        <v>487</v>
      </c>
      <c r="BU110" s="222">
        <v>450</v>
      </c>
      <c r="BV110" s="222">
        <v>497</v>
      </c>
      <c r="BW110" s="218">
        <v>492</v>
      </c>
      <c r="BX110" s="218">
        <v>452</v>
      </c>
      <c r="BY110" s="218">
        <v>491</v>
      </c>
      <c r="BZ110" s="218">
        <v>466</v>
      </c>
      <c r="CA110" s="222">
        <v>42</v>
      </c>
      <c r="CB110" s="222">
        <f>IFERROR(VLOOKUP($G110,[12]ITEM!$B$2:$AC$939,26,0),0)</f>
        <v>0</v>
      </c>
      <c r="CC110" s="222">
        <f>IFERROR(VLOOKUP($G110,[12]ITEM!$B$2:$AC$939,27,0),0)</f>
        <v>0</v>
      </c>
      <c r="CD110" s="222">
        <f>IFERROR(VLOOKUP($G110,[12]ITEM!$B$2:$AC$939,28,0),0)</f>
        <v>0</v>
      </c>
      <c r="CE110" s="218">
        <v>0</v>
      </c>
      <c r="CF110" s="218">
        <v>0</v>
      </c>
      <c r="CG110" s="218">
        <v>0</v>
      </c>
      <c r="CH110" s="218">
        <v>0</v>
      </c>
      <c r="CI110" s="375"/>
      <c r="CJ110" s="222">
        <f t="shared" si="57"/>
        <v>5223</v>
      </c>
      <c r="CK110" s="222">
        <f t="shared" si="57"/>
        <v>5648</v>
      </c>
      <c r="CL110" s="222">
        <f t="shared" si="57"/>
        <v>5859</v>
      </c>
      <c r="CM110" s="222">
        <f t="shared" si="57"/>
        <v>5089</v>
      </c>
      <c r="CN110" s="218">
        <f t="shared" si="57"/>
        <v>5056</v>
      </c>
      <c r="CO110" s="218">
        <f t="shared" si="46"/>
        <v>5190.1098881796843</v>
      </c>
      <c r="CP110" s="218">
        <f t="shared" si="46"/>
        <v>4617.8851152384432</v>
      </c>
      <c r="CQ110" s="218">
        <f t="shared" si="46"/>
        <v>4634.8051095266437</v>
      </c>
      <c r="CR110" s="222">
        <v>4861</v>
      </c>
      <c r="CS110" s="222">
        <v>5138</v>
      </c>
      <c r="CT110" s="222">
        <v>5349</v>
      </c>
      <c r="CU110" s="222">
        <v>4530</v>
      </c>
      <c r="CV110" s="218">
        <f t="shared" si="39"/>
        <v>3943</v>
      </c>
      <c r="CW110" s="218">
        <f>CV110*(1+('[13]GROWTH (YoY)'!AR110/100))</f>
        <v>4155.1098881796843</v>
      </c>
      <c r="CX110" s="218">
        <f>CW110*(1+('[13]GROWTH (YoY)'!AS110/100))</f>
        <v>3513.8851152384427</v>
      </c>
      <c r="CY110" s="218">
        <f>CX110*(1+('[13]GROWTH (YoY)'!AT110/100))</f>
        <v>3494.8051095266442</v>
      </c>
      <c r="CZ110" s="222">
        <v>50</v>
      </c>
      <c r="DA110" s="222">
        <v>53</v>
      </c>
      <c r="DB110" s="222">
        <v>46</v>
      </c>
      <c r="DC110" s="222">
        <v>51</v>
      </c>
      <c r="DD110" s="218">
        <v>682</v>
      </c>
      <c r="DE110" s="218">
        <v>595</v>
      </c>
      <c r="DF110" s="218">
        <v>644</v>
      </c>
      <c r="DG110" s="218">
        <v>665</v>
      </c>
      <c r="DH110" s="222">
        <v>312</v>
      </c>
      <c r="DI110" s="222">
        <v>457</v>
      </c>
      <c r="DJ110" s="222">
        <v>464</v>
      </c>
      <c r="DK110" s="222">
        <v>508</v>
      </c>
      <c r="DL110" s="218">
        <v>431</v>
      </c>
      <c r="DM110" s="218">
        <v>440</v>
      </c>
      <c r="DN110" s="218">
        <v>460</v>
      </c>
      <c r="DO110" s="218">
        <v>475</v>
      </c>
      <c r="DP110" s="383">
        <f t="shared" si="35"/>
        <v>1</v>
      </c>
      <c r="DQ110" s="222">
        <f t="shared" si="35"/>
        <v>-587</v>
      </c>
      <c r="DR110" s="222">
        <f t="shared" si="35"/>
        <v>-534</v>
      </c>
      <c r="DS110" s="222">
        <f t="shared" si="56"/>
        <v>-696</v>
      </c>
      <c r="DT110" s="218">
        <f t="shared" si="56"/>
        <v>0</v>
      </c>
      <c r="DU110" s="218">
        <f t="shared" si="56"/>
        <v>210.89011182031572</v>
      </c>
      <c r="DV110" s="218">
        <f t="shared" si="56"/>
        <v>-160.88511523844318</v>
      </c>
      <c r="DW110" s="218">
        <f t="shared" si="56"/>
        <v>-176.80510952664372</v>
      </c>
      <c r="DX110" s="384">
        <f t="shared" si="54"/>
        <v>0.33489252700746186</v>
      </c>
      <c r="DY110" s="384">
        <f t="shared" si="54"/>
        <v>0.21688574317492418</v>
      </c>
      <c r="DZ110" s="384">
        <f t="shared" si="54"/>
        <v>0.21694791793128565</v>
      </c>
      <c r="EA110" s="384">
        <f t="shared" si="54"/>
        <v>0.21688646788990826</v>
      </c>
      <c r="EB110" s="385">
        <f t="shared" si="54"/>
        <v>0.2450347264530279</v>
      </c>
      <c r="EC110" s="385">
        <f t="shared" si="54"/>
        <v>0.24726224783861672</v>
      </c>
      <c r="ED110" s="385">
        <f t="shared" si="54"/>
        <v>0.24593745732623243</v>
      </c>
      <c r="EE110" s="385">
        <f t="shared" si="52"/>
        <v>0.24601867105985722</v>
      </c>
      <c r="EG110" s="222">
        <v>5838</v>
      </c>
      <c r="EH110" s="222">
        <v>3371</v>
      </c>
      <c r="EI110" s="222">
        <v>2468</v>
      </c>
      <c r="EJ110" s="222">
        <v>417</v>
      </c>
      <c r="EK110" s="222">
        <v>1690</v>
      </c>
      <c r="EL110" s="222">
        <v>15614</v>
      </c>
      <c r="EM110" s="222">
        <v>15429</v>
      </c>
      <c r="EN110" s="386">
        <f t="shared" si="40"/>
        <v>0.57742377526550193</v>
      </c>
      <c r="EO110" s="222">
        <f t="shared" si="41"/>
        <v>16.896272285251214</v>
      </c>
      <c r="EP110" s="386">
        <f t="shared" si="42"/>
        <v>0.28948269955464201</v>
      </c>
      <c r="EQ110" s="222">
        <f t="shared" si="43"/>
        <v>108236.19828359164</v>
      </c>
      <c r="ER110" s="222">
        <f t="shared" si="44"/>
        <v>2252.2522522522522</v>
      </c>
      <c r="ES110" s="292"/>
      <c r="ET110" s="218">
        <v>5628</v>
      </c>
      <c r="EU110" s="218">
        <v>3338</v>
      </c>
      <c r="EV110" s="218">
        <v>2290</v>
      </c>
      <c r="EW110" s="218">
        <v>530</v>
      </c>
      <c r="EX110" s="218">
        <v>2577</v>
      </c>
      <c r="EY110" s="218">
        <v>15471</v>
      </c>
      <c r="EZ110" s="218">
        <v>15248</v>
      </c>
      <c r="FA110" s="387">
        <f t="shared" si="47"/>
        <v>0.59310589907604838</v>
      </c>
      <c r="FB110" s="221">
        <f t="shared" si="48"/>
        <v>23.144104803493452</v>
      </c>
      <c r="FC110" s="387">
        <f t="shared" si="49"/>
        <v>0.45788912579957358</v>
      </c>
      <c r="FD110" s="218">
        <f t="shared" si="50"/>
        <v>166569.71107232888</v>
      </c>
      <c r="FE110" s="218">
        <f t="shared" si="51"/>
        <v>2896.5547394193777</v>
      </c>
      <c r="FF110" s="218">
        <v>5858</v>
      </c>
      <c r="FG110" s="221">
        <f t="shared" si="45"/>
        <v>10.447251621713896</v>
      </c>
      <c r="FH110" s="218">
        <v>612</v>
      </c>
      <c r="FI110" s="218">
        <v>5858</v>
      </c>
      <c r="FJ110" s="218">
        <v>55</v>
      </c>
      <c r="FK110" s="218">
        <f t="shared" si="36"/>
        <v>5191</v>
      </c>
      <c r="FL110" s="218">
        <v>404</v>
      </c>
      <c r="FM110" s="218">
        <f t="shared" si="37"/>
        <v>4787</v>
      </c>
      <c r="FZ110" s="229"/>
      <c r="GA110" s="229"/>
      <c r="GB110" s="229"/>
      <c r="GC110" s="229"/>
      <c r="GD110" s="229"/>
    </row>
    <row r="111" spans="1:186" s="368" customFormat="1">
      <c r="A111" s="287" t="s">
        <v>83</v>
      </c>
      <c r="B111" s="369" t="s">
        <v>84</v>
      </c>
      <c r="C111" s="287" t="s">
        <v>312</v>
      </c>
      <c r="D111" s="370" t="s">
        <v>3123</v>
      </c>
      <c r="E111" s="369" t="s">
        <v>313</v>
      </c>
      <c r="F111" s="370">
        <v>108</v>
      </c>
      <c r="G111" s="371" t="s">
        <v>328</v>
      </c>
      <c r="H111" s="371" t="s">
        <v>329</v>
      </c>
      <c r="I111" s="370" t="s">
        <v>316</v>
      </c>
      <c r="J111" s="371" t="s">
        <v>317</v>
      </c>
      <c r="K111" s="370" t="s">
        <v>119</v>
      </c>
      <c r="L111" s="371" t="s">
        <v>317</v>
      </c>
      <c r="M111" s="371" t="s">
        <v>3124</v>
      </c>
      <c r="N111" s="372">
        <v>1</v>
      </c>
      <c r="O111" s="373"/>
      <c r="P111" s="373">
        <v>0</v>
      </c>
      <c r="Q111" s="373">
        <v>0</v>
      </c>
      <c r="R111" s="373">
        <v>0</v>
      </c>
      <c r="S111" s="374">
        <v>0</v>
      </c>
      <c r="T111" s="374">
        <v>0</v>
      </c>
      <c r="U111" s="374">
        <v>0</v>
      </c>
      <c r="V111" s="374">
        <v>0</v>
      </c>
      <c r="W111" s="373"/>
      <c r="X111" s="373">
        <v>0</v>
      </c>
      <c r="Y111" s="373">
        <v>0</v>
      </c>
      <c r="Z111" s="373">
        <v>0</v>
      </c>
      <c r="AA111" s="374">
        <v>0</v>
      </c>
      <c r="AB111" s="374">
        <v>0</v>
      </c>
      <c r="AC111" s="374">
        <v>0</v>
      </c>
      <c r="AD111" s="374">
        <v>0</v>
      </c>
      <c r="AE111" s="373">
        <v>0</v>
      </c>
      <c r="AF111" s="373">
        <v>0</v>
      </c>
      <c r="AG111" s="373">
        <v>0</v>
      </c>
      <c r="AH111" s="373">
        <v>0</v>
      </c>
      <c r="AI111" s="374">
        <v>0</v>
      </c>
      <c r="AJ111" s="374">
        <v>0</v>
      </c>
      <c r="AK111" s="374">
        <v>0</v>
      </c>
      <c r="AL111" s="374">
        <v>0</v>
      </c>
      <c r="AM111" s="226">
        <v>0</v>
      </c>
      <c r="AN111" s="226">
        <v>0</v>
      </c>
      <c r="AO111" s="226">
        <v>0</v>
      </c>
      <c r="AP111" s="226">
        <v>0</v>
      </c>
      <c r="AQ111" s="227">
        <v>0</v>
      </c>
      <c r="AR111" s="227">
        <v>0</v>
      </c>
      <c r="AS111" s="227">
        <v>0</v>
      </c>
      <c r="AT111" s="227">
        <v>0</v>
      </c>
      <c r="AU111" s="226">
        <v>0</v>
      </c>
      <c r="AV111" s="226">
        <v>0</v>
      </c>
      <c r="AW111" s="226">
        <v>0</v>
      </c>
      <c r="AX111" s="226">
        <v>0</v>
      </c>
      <c r="AY111" s="227">
        <v>0</v>
      </c>
      <c r="AZ111" s="227">
        <v>0</v>
      </c>
      <c r="BA111" s="227">
        <v>0</v>
      </c>
      <c r="BB111" s="227"/>
      <c r="BC111" s="226">
        <f t="shared" si="38"/>
        <v>0</v>
      </c>
      <c r="BD111" s="226">
        <f t="shared" si="38"/>
        <v>0</v>
      </c>
      <c r="BE111" s="226">
        <f t="shared" si="38"/>
        <v>0</v>
      </c>
      <c r="BF111" s="226">
        <f t="shared" si="38"/>
        <v>0</v>
      </c>
      <c r="BG111" s="218">
        <f t="shared" si="38"/>
        <v>0</v>
      </c>
      <c r="BH111" s="218">
        <f t="shared" si="38"/>
        <v>0</v>
      </c>
      <c r="BI111" s="218">
        <f t="shared" si="38"/>
        <v>0</v>
      </c>
      <c r="BJ111" s="218">
        <f t="shared" si="38"/>
        <v>0</v>
      </c>
      <c r="BK111" s="226">
        <f t="shared" si="55"/>
        <v>0</v>
      </c>
      <c r="BL111" s="226">
        <f t="shared" si="55"/>
        <v>0</v>
      </c>
      <c r="BM111" s="226">
        <f t="shared" si="55"/>
        <v>0</v>
      </c>
      <c r="BN111" s="226">
        <f t="shared" si="53"/>
        <v>0</v>
      </c>
      <c r="BO111" s="227">
        <f t="shared" si="53"/>
        <v>0</v>
      </c>
      <c r="BP111" s="227">
        <f t="shared" si="53"/>
        <v>0</v>
      </c>
      <c r="BQ111" s="227">
        <f t="shared" si="53"/>
        <v>0</v>
      </c>
      <c r="BR111" s="227">
        <f t="shared" si="53"/>
        <v>0</v>
      </c>
      <c r="BS111" s="226">
        <v>0</v>
      </c>
      <c r="BT111" s="226">
        <v>0</v>
      </c>
      <c r="BU111" s="226">
        <v>0</v>
      </c>
      <c r="BV111" s="226">
        <v>0</v>
      </c>
      <c r="BW111" s="227">
        <v>0</v>
      </c>
      <c r="BX111" s="227">
        <v>0</v>
      </c>
      <c r="BY111" s="227">
        <v>0</v>
      </c>
      <c r="BZ111" s="227">
        <v>0</v>
      </c>
      <c r="CA111" s="226">
        <v>0</v>
      </c>
      <c r="CB111" s="226">
        <f>IFERROR(VLOOKUP($G111,[12]ITEM!$B$2:$AC$939,26,0),0)</f>
        <v>0</v>
      </c>
      <c r="CC111" s="226">
        <f>IFERROR(VLOOKUP($G111,[12]ITEM!$B$2:$AC$939,27,0),0)</f>
        <v>0</v>
      </c>
      <c r="CD111" s="226">
        <f>IFERROR(VLOOKUP($G111,[12]ITEM!$B$2:$AC$939,28,0),0)</f>
        <v>0</v>
      </c>
      <c r="CE111" s="227">
        <v>0</v>
      </c>
      <c r="CF111" s="227">
        <v>0</v>
      </c>
      <c r="CG111" s="227">
        <v>0</v>
      </c>
      <c r="CH111" s="227">
        <v>0</v>
      </c>
      <c r="CI111" s="375"/>
      <c r="CJ111" s="226">
        <f t="shared" si="57"/>
        <v>0</v>
      </c>
      <c r="CK111" s="226">
        <f t="shared" si="57"/>
        <v>0</v>
      </c>
      <c r="CL111" s="226">
        <f t="shared" si="57"/>
        <v>0</v>
      </c>
      <c r="CM111" s="226">
        <f t="shared" si="57"/>
        <v>0</v>
      </c>
      <c r="CN111" s="227">
        <f t="shared" si="57"/>
        <v>0</v>
      </c>
      <c r="CO111" s="227">
        <f t="shared" si="46"/>
        <v>0</v>
      </c>
      <c r="CP111" s="227">
        <f t="shared" si="46"/>
        <v>0</v>
      </c>
      <c r="CQ111" s="227">
        <f t="shared" si="46"/>
        <v>0</v>
      </c>
      <c r="CR111" s="226">
        <v>0</v>
      </c>
      <c r="CS111" s="226"/>
      <c r="CT111" s="226"/>
      <c r="CU111" s="226"/>
      <c r="CV111" s="227">
        <f t="shared" si="39"/>
        <v>0</v>
      </c>
      <c r="CW111" s="227">
        <f>CV111*(1+('[13]GROWTH (YoY)'!AR111/100))</f>
        <v>0</v>
      </c>
      <c r="CX111" s="227">
        <f>CW111*(1+('[13]GROWTH (YoY)'!AS111/100))</f>
        <v>0</v>
      </c>
      <c r="CY111" s="227">
        <f>CX111*(1+('[13]GROWTH (YoY)'!AT111/100))</f>
        <v>0</v>
      </c>
      <c r="CZ111" s="226">
        <v>0</v>
      </c>
      <c r="DA111" s="226">
        <v>0</v>
      </c>
      <c r="DB111" s="226">
        <v>0</v>
      </c>
      <c r="DC111" s="226">
        <v>0</v>
      </c>
      <c r="DD111" s="227">
        <v>0</v>
      </c>
      <c r="DE111" s="227">
        <v>0</v>
      </c>
      <c r="DF111" s="227">
        <v>0</v>
      </c>
      <c r="DG111" s="227">
        <v>0</v>
      </c>
      <c r="DH111" s="226">
        <v>0</v>
      </c>
      <c r="DI111" s="226">
        <v>0</v>
      </c>
      <c r="DJ111" s="226">
        <v>0</v>
      </c>
      <c r="DK111" s="226">
        <v>0</v>
      </c>
      <c r="DL111" s="227">
        <v>0</v>
      </c>
      <c r="DM111" s="227">
        <v>0</v>
      </c>
      <c r="DN111" s="227">
        <v>0</v>
      </c>
      <c r="DO111" s="227">
        <v>0</v>
      </c>
      <c r="DP111" s="376">
        <f t="shared" si="35"/>
        <v>0</v>
      </c>
      <c r="DQ111" s="226">
        <f t="shared" si="35"/>
        <v>0</v>
      </c>
      <c r="DR111" s="226">
        <f t="shared" si="35"/>
        <v>0</v>
      </c>
      <c r="DS111" s="226">
        <f t="shared" si="56"/>
        <v>0</v>
      </c>
      <c r="DT111" s="227">
        <f t="shared" si="56"/>
        <v>0</v>
      </c>
      <c r="DU111" s="227">
        <f t="shared" si="56"/>
        <v>0</v>
      </c>
      <c r="DV111" s="227">
        <f t="shared" si="56"/>
        <v>0</v>
      </c>
      <c r="DW111" s="227">
        <f t="shared" si="56"/>
        <v>0</v>
      </c>
      <c r="DX111" s="377">
        <f t="shared" si="54"/>
        <v>0</v>
      </c>
      <c r="DY111" s="377">
        <f t="shared" si="54"/>
        <v>0</v>
      </c>
      <c r="DZ111" s="377">
        <f t="shared" si="54"/>
        <v>0</v>
      </c>
      <c r="EA111" s="377">
        <f t="shared" si="54"/>
        <v>0</v>
      </c>
      <c r="EB111" s="378">
        <f t="shared" si="54"/>
        <v>0</v>
      </c>
      <c r="EC111" s="378">
        <f t="shared" si="54"/>
        <v>0</v>
      </c>
      <c r="ED111" s="378">
        <f t="shared" si="54"/>
        <v>0</v>
      </c>
      <c r="EE111" s="378">
        <f t="shared" si="52"/>
        <v>0</v>
      </c>
      <c r="EG111" s="226">
        <v>805</v>
      </c>
      <c r="EH111" s="226">
        <v>559</v>
      </c>
      <c r="EI111" s="226">
        <v>246</v>
      </c>
      <c r="EJ111" s="226">
        <v>62</v>
      </c>
      <c r="EK111" s="226">
        <v>290</v>
      </c>
      <c r="EL111" s="226">
        <v>2097</v>
      </c>
      <c r="EM111" s="226">
        <v>2088</v>
      </c>
      <c r="EN111" s="379">
        <f t="shared" si="40"/>
        <v>0.69440993788819871</v>
      </c>
      <c r="EO111" s="226">
        <f t="shared" si="41"/>
        <v>25.203252032520325</v>
      </c>
      <c r="EP111" s="379">
        <f t="shared" si="42"/>
        <v>0.36024844720496896</v>
      </c>
      <c r="EQ111" s="226">
        <f t="shared" si="43"/>
        <v>138292.79923700524</v>
      </c>
      <c r="ER111" s="226">
        <f t="shared" si="44"/>
        <v>2474.4572158365263</v>
      </c>
      <c r="ES111" s="292"/>
      <c r="ET111" s="227">
        <v>75</v>
      </c>
      <c r="EU111" s="227">
        <v>49</v>
      </c>
      <c r="EV111" s="227">
        <v>26</v>
      </c>
      <c r="EW111" s="227">
        <v>13</v>
      </c>
      <c r="EX111" s="227">
        <v>33</v>
      </c>
      <c r="EY111" s="227">
        <v>412</v>
      </c>
      <c r="EZ111" s="227">
        <v>405</v>
      </c>
      <c r="FA111" s="380">
        <f t="shared" si="47"/>
        <v>0.65333333333333332</v>
      </c>
      <c r="FB111" s="228">
        <f t="shared" si="48"/>
        <v>50</v>
      </c>
      <c r="FC111" s="380">
        <f t="shared" si="49"/>
        <v>0.44</v>
      </c>
      <c r="FD111" s="227">
        <f t="shared" si="50"/>
        <v>80097.087378640776</v>
      </c>
      <c r="FE111" s="227">
        <f t="shared" si="51"/>
        <v>2674.8971193415637</v>
      </c>
      <c r="FF111" s="227">
        <v>73</v>
      </c>
      <c r="FG111" s="228">
        <f t="shared" si="45"/>
        <v>10.95890410958904</v>
      </c>
      <c r="FH111" s="227">
        <v>8</v>
      </c>
      <c r="FI111" s="227">
        <v>73</v>
      </c>
      <c r="FJ111" s="227">
        <v>2</v>
      </c>
      <c r="FK111" s="227">
        <f t="shared" si="36"/>
        <v>63</v>
      </c>
      <c r="FL111" s="227">
        <v>6</v>
      </c>
      <c r="FM111" s="227">
        <f t="shared" si="37"/>
        <v>57</v>
      </c>
      <c r="FZ111" s="229"/>
      <c r="GA111" s="229"/>
      <c r="GB111" s="229"/>
      <c r="GC111" s="229"/>
      <c r="GD111" s="229"/>
    </row>
    <row r="112" spans="1:186" s="368" customFormat="1">
      <c r="A112" s="287" t="s">
        <v>83</v>
      </c>
      <c r="B112" s="369" t="s">
        <v>84</v>
      </c>
      <c r="C112" s="287" t="s">
        <v>312</v>
      </c>
      <c r="D112" s="370" t="s">
        <v>3123</v>
      </c>
      <c r="E112" s="369" t="s">
        <v>313</v>
      </c>
      <c r="F112" s="370">
        <v>109</v>
      </c>
      <c r="G112" s="371" t="s">
        <v>330</v>
      </c>
      <c r="H112" s="371" t="s">
        <v>331</v>
      </c>
      <c r="I112" s="370" t="s">
        <v>316</v>
      </c>
      <c r="J112" s="371" t="s">
        <v>317</v>
      </c>
      <c r="K112" s="370" t="s">
        <v>119</v>
      </c>
      <c r="L112" s="371" t="s">
        <v>317</v>
      </c>
      <c r="M112" s="371" t="s">
        <v>3124</v>
      </c>
      <c r="N112" s="372">
        <v>1</v>
      </c>
      <c r="O112" s="373">
        <v>39</v>
      </c>
      <c r="P112" s="373">
        <v>34</v>
      </c>
      <c r="Q112" s="373">
        <v>36</v>
      </c>
      <c r="R112" s="373">
        <v>30</v>
      </c>
      <c r="S112" s="374">
        <v>36</v>
      </c>
      <c r="T112" s="374">
        <v>37</v>
      </c>
      <c r="U112" s="374">
        <v>31</v>
      </c>
      <c r="V112" s="374">
        <v>31</v>
      </c>
      <c r="W112" s="373">
        <v>13</v>
      </c>
      <c r="X112" s="373">
        <v>7</v>
      </c>
      <c r="Y112" s="373">
        <v>8</v>
      </c>
      <c r="Z112" s="373">
        <v>7</v>
      </c>
      <c r="AA112" s="374">
        <v>9</v>
      </c>
      <c r="AB112" s="374">
        <v>9</v>
      </c>
      <c r="AC112" s="374">
        <v>8</v>
      </c>
      <c r="AD112" s="374">
        <v>8</v>
      </c>
      <c r="AE112" s="373">
        <v>0</v>
      </c>
      <c r="AF112" s="373">
        <v>0</v>
      </c>
      <c r="AG112" s="373">
        <v>0</v>
      </c>
      <c r="AH112" s="373">
        <v>0</v>
      </c>
      <c r="AI112" s="374">
        <v>0</v>
      </c>
      <c r="AJ112" s="374">
        <v>0</v>
      </c>
      <c r="AK112" s="374">
        <v>0</v>
      </c>
      <c r="AL112" s="374">
        <v>0</v>
      </c>
      <c r="AM112" s="226">
        <v>26</v>
      </c>
      <c r="AN112" s="226">
        <v>27</v>
      </c>
      <c r="AO112" s="226">
        <v>28</v>
      </c>
      <c r="AP112" s="226">
        <v>24</v>
      </c>
      <c r="AQ112" s="227">
        <v>27</v>
      </c>
      <c r="AR112" s="227">
        <v>28</v>
      </c>
      <c r="AS112" s="227">
        <v>24</v>
      </c>
      <c r="AT112" s="227">
        <v>24</v>
      </c>
      <c r="AU112" s="226">
        <v>2</v>
      </c>
      <c r="AV112" s="226">
        <v>2</v>
      </c>
      <c r="AW112" s="226">
        <v>3</v>
      </c>
      <c r="AX112" s="226">
        <v>2</v>
      </c>
      <c r="AY112" s="227">
        <v>2</v>
      </c>
      <c r="AZ112" s="227">
        <v>3</v>
      </c>
      <c r="BA112" s="227">
        <v>2</v>
      </c>
      <c r="BB112" s="227">
        <v>2</v>
      </c>
      <c r="BC112" s="226">
        <f t="shared" si="38"/>
        <v>24</v>
      </c>
      <c r="BD112" s="226">
        <f t="shared" si="38"/>
        <v>25</v>
      </c>
      <c r="BE112" s="226">
        <f t="shared" si="38"/>
        <v>24</v>
      </c>
      <c r="BF112" s="226">
        <f t="shared" si="38"/>
        <v>21</v>
      </c>
      <c r="BG112" s="218">
        <f t="shared" si="38"/>
        <v>25</v>
      </c>
      <c r="BH112" s="218">
        <f t="shared" si="38"/>
        <v>24</v>
      </c>
      <c r="BI112" s="218">
        <f t="shared" si="38"/>
        <v>21</v>
      </c>
      <c r="BJ112" s="218">
        <f t="shared" si="38"/>
        <v>22</v>
      </c>
      <c r="BK112" s="226">
        <f t="shared" si="55"/>
        <v>0</v>
      </c>
      <c r="BL112" s="226">
        <f t="shared" si="55"/>
        <v>0</v>
      </c>
      <c r="BM112" s="226">
        <f t="shared" si="55"/>
        <v>1</v>
      </c>
      <c r="BN112" s="226">
        <f t="shared" si="53"/>
        <v>1</v>
      </c>
      <c r="BO112" s="227">
        <f t="shared" si="53"/>
        <v>0</v>
      </c>
      <c r="BP112" s="227">
        <f t="shared" si="53"/>
        <v>1</v>
      </c>
      <c r="BQ112" s="227">
        <f t="shared" si="53"/>
        <v>1</v>
      </c>
      <c r="BR112" s="227">
        <f t="shared" si="53"/>
        <v>0</v>
      </c>
      <c r="BS112" s="226">
        <v>0</v>
      </c>
      <c r="BT112" s="226">
        <v>0</v>
      </c>
      <c r="BU112" s="226">
        <v>1</v>
      </c>
      <c r="BV112" s="226">
        <v>1</v>
      </c>
      <c r="BW112" s="227">
        <v>0</v>
      </c>
      <c r="BX112" s="227">
        <v>1</v>
      </c>
      <c r="BY112" s="227">
        <v>1</v>
      </c>
      <c r="BZ112" s="227">
        <v>0</v>
      </c>
      <c r="CA112" s="226">
        <v>0</v>
      </c>
      <c r="CB112" s="226">
        <f>IFERROR(VLOOKUP($G112,[12]ITEM!$B$2:$AC$939,26,0),0)</f>
        <v>0</v>
      </c>
      <c r="CC112" s="226">
        <f>IFERROR(VLOOKUP($G112,[12]ITEM!$B$2:$AC$939,27,0),0)</f>
        <v>0</v>
      </c>
      <c r="CD112" s="226">
        <f>IFERROR(VLOOKUP($G112,[12]ITEM!$B$2:$AC$939,28,0),0)</f>
        <v>0</v>
      </c>
      <c r="CE112" s="227">
        <v>0</v>
      </c>
      <c r="CF112" s="227">
        <v>0</v>
      </c>
      <c r="CG112" s="227">
        <v>0</v>
      </c>
      <c r="CH112" s="227">
        <v>0</v>
      </c>
      <c r="CI112" s="375"/>
      <c r="CJ112" s="226">
        <f t="shared" si="57"/>
        <v>24</v>
      </c>
      <c r="CK112" s="226">
        <f t="shared" si="57"/>
        <v>30</v>
      </c>
      <c r="CL112" s="226">
        <f t="shared" si="57"/>
        <v>30</v>
      </c>
      <c r="CM112" s="226">
        <f t="shared" si="57"/>
        <v>31</v>
      </c>
      <c r="CN112" s="227">
        <f t="shared" si="57"/>
        <v>25</v>
      </c>
      <c r="CO112" s="227">
        <f t="shared" si="46"/>
        <v>25.391525690822611</v>
      </c>
      <c r="CP112" s="227">
        <f t="shared" si="46"/>
        <v>24.799866092285008</v>
      </c>
      <c r="CQ112" s="227">
        <f t="shared" si="46"/>
        <v>24.774911957128985</v>
      </c>
      <c r="CR112" s="226">
        <v>6</v>
      </c>
      <c r="CS112" s="226">
        <v>6</v>
      </c>
      <c r="CT112" s="226">
        <v>7</v>
      </c>
      <c r="CU112" s="226">
        <v>6</v>
      </c>
      <c r="CV112" s="227">
        <f t="shared" si="39"/>
        <v>10</v>
      </c>
      <c r="CW112" s="227">
        <f>CV112*(1+('[13]GROWTH (YoY)'!AR112/100))</f>
        <v>10.391525690822611</v>
      </c>
      <c r="CX112" s="227">
        <f>CW112*(1+('[13]GROWTH (YoY)'!AS112/100))</f>
        <v>8.799866092285006</v>
      </c>
      <c r="CY112" s="227">
        <f>CX112*(1+('[13]GROWTH (YoY)'!AT112/100))</f>
        <v>8.7749119571289871</v>
      </c>
      <c r="CZ112" s="226">
        <v>8</v>
      </c>
      <c r="DA112" s="226">
        <v>8</v>
      </c>
      <c r="DB112" s="226">
        <v>7</v>
      </c>
      <c r="DC112" s="226">
        <v>8</v>
      </c>
      <c r="DD112" s="227">
        <v>0</v>
      </c>
      <c r="DE112" s="227">
        <v>0</v>
      </c>
      <c r="DF112" s="227">
        <v>0</v>
      </c>
      <c r="DG112" s="227">
        <v>0</v>
      </c>
      <c r="DH112" s="226">
        <v>10</v>
      </c>
      <c r="DI112" s="226">
        <v>16</v>
      </c>
      <c r="DJ112" s="226">
        <v>16</v>
      </c>
      <c r="DK112" s="226">
        <v>17</v>
      </c>
      <c r="DL112" s="227">
        <v>15</v>
      </c>
      <c r="DM112" s="227">
        <v>15</v>
      </c>
      <c r="DN112" s="227">
        <v>16</v>
      </c>
      <c r="DO112" s="227">
        <v>16</v>
      </c>
      <c r="DP112" s="376">
        <f t="shared" si="35"/>
        <v>0</v>
      </c>
      <c r="DQ112" s="226">
        <f t="shared" si="35"/>
        <v>-5</v>
      </c>
      <c r="DR112" s="226">
        <f t="shared" si="35"/>
        <v>-6</v>
      </c>
      <c r="DS112" s="226">
        <f t="shared" si="56"/>
        <v>-10</v>
      </c>
      <c r="DT112" s="227">
        <f t="shared" si="56"/>
        <v>0</v>
      </c>
      <c r="DU112" s="227">
        <f t="shared" si="56"/>
        <v>-1.3915256908226112</v>
      </c>
      <c r="DV112" s="227">
        <f t="shared" si="56"/>
        <v>-3.7998660922850078</v>
      </c>
      <c r="DW112" s="227">
        <f t="shared" si="56"/>
        <v>-2.7749119571289853</v>
      </c>
      <c r="DX112" s="377">
        <f t="shared" si="54"/>
        <v>0.33333333333333331</v>
      </c>
      <c r="DY112" s="377">
        <f t="shared" si="54"/>
        <v>0.20588235294117646</v>
      </c>
      <c r="DZ112" s="377">
        <f t="shared" si="54"/>
        <v>0.22222222222222221</v>
      </c>
      <c r="EA112" s="377">
        <f t="shared" si="54"/>
        <v>0.23333333333333334</v>
      </c>
      <c r="EB112" s="378">
        <f t="shared" si="54"/>
        <v>0.25</v>
      </c>
      <c r="EC112" s="378">
        <f t="shared" si="54"/>
        <v>0.24324324324324326</v>
      </c>
      <c r="ED112" s="378">
        <f t="shared" si="54"/>
        <v>0.25806451612903225</v>
      </c>
      <c r="EE112" s="378">
        <f t="shared" si="52"/>
        <v>0.25806451612903225</v>
      </c>
      <c r="EG112" s="226">
        <v>237</v>
      </c>
      <c r="EH112" s="226">
        <v>144</v>
      </c>
      <c r="EI112" s="226">
        <v>93</v>
      </c>
      <c r="EJ112" s="226">
        <v>14</v>
      </c>
      <c r="EK112" s="226">
        <v>11</v>
      </c>
      <c r="EL112" s="226">
        <v>716</v>
      </c>
      <c r="EM112" s="226">
        <v>714</v>
      </c>
      <c r="EN112" s="379">
        <f t="shared" si="40"/>
        <v>0.60759493670886078</v>
      </c>
      <c r="EO112" s="226">
        <f t="shared" si="41"/>
        <v>15.053763440860216</v>
      </c>
      <c r="EP112" s="379">
        <f t="shared" si="42"/>
        <v>4.6413502109704644E-2</v>
      </c>
      <c r="EQ112" s="226">
        <f t="shared" si="43"/>
        <v>15363.128491620111</v>
      </c>
      <c r="ER112" s="226">
        <f t="shared" si="44"/>
        <v>1633.9869281045751</v>
      </c>
      <c r="ES112" s="292"/>
      <c r="ET112" s="227">
        <v>13</v>
      </c>
      <c r="EU112" s="227">
        <v>11</v>
      </c>
      <c r="EV112" s="227">
        <v>2</v>
      </c>
      <c r="EW112" s="227">
        <v>1</v>
      </c>
      <c r="EX112" s="227">
        <v>1</v>
      </c>
      <c r="EY112" s="227">
        <v>91</v>
      </c>
      <c r="EZ112" s="227">
        <v>74</v>
      </c>
      <c r="FA112" s="380">
        <f t="shared" si="47"/>
        <v>0.84615384615384615</v>
      </c>
      <c r="FB112" s="228">
        <f t="shared" si="48"/>
        <v>50</v>
      </c>
      <c r="FC112" s="380">
        <f t="shared" si="49"/>
        <v>7.6923076923076927E-2</v>
      </c>
      <c r="FD112" s="227">
        <f t="shared" si="50"/>
        <v>10989.010989010989</v>
      </c>
      <c r="FE112" s="227">
        <f t="shared" si="51"/>
        <v>1126.1261261261261</v>
      </c>
      <c r="FF112" s="227">
        <v>111</v>
      </c>
      <c r="FG112" s="228">
        <f t="shared" si="45"/>
        <v>9.0090090090090094</v>
      </c>
      <c r="FH112" s="227">
        <v>10</v>
      </c>
      <c r="FI112" s="227">
        <v>111</v>
      </c>
      <c r="FJ112" s="227">
        <v>0</v>
      </c>
      <c r="FK112" s="227">
        <f t="shared" si="36"/>
        <v>101</v>
      </c>
      <c r="FL112" s="227">
        <v>8</v>
      </c>
      <c r="FM112" s="227">
        <f t="shared" si="37"/>
        <v>93</v>
      </c>
      <c r="FZ112" s="229"/>
      <c r="GA112" s="229"/>
      <c r="GB112" s="229"/>
      <c r="GC112" s="229"/>
      <c r="GD112" s="229"/>
    </row>
    <row r="113" spans="1:186" s="368" customFormat="1">
      <c r="A113" s="287" t="s">
        <v>83</v>
      </c>
      <c r="B113" s="369" t="s">
        <v>84</v>
      </c>
      <c r="C113" s="287" t="s">
        <v>312</v>
      </c>
      <c r="D113" s="370" t="s">
        <v>3123</v>
      </c>
      <c r="E113" s="369" t="s">
        <v>313</v>
      </c>
      <c r="F113" s="370">
        <v>110</v>
      </c>
      <c r="G113" s="371" t="s">
        <v>332</v>
      </c>
      <c r="H113" s="371" t="s">
        <v>333</v>
      </c>
      <c r="I113" s="370" t="s">
        <v>316</v>
      </c>
      <c r="J113" s="371" t="s">
        <v>317</v>
      </c>
      <c r="K113" s="370" t="s">
        <v>119</v>
      </c>
      <c r="L113" s="371" t="s">
        <v>317</v>
      </c>
      <c r="M113" s="371" t="s">
        <v>3124</v>
      </c>
      <c r="N113" s="372">
        <v>1</v>
      </c>
      <c r="O113" s="373">
        <v>1968</v>
      </c>
      <c r="P113" s="373">
        <v>1735</v>
      </c>
      <c r="Q113" s="373">
        <v>1806</v>
      </c>
      <c r="R113" s="373">
        <v>1529</v>
      </c>
      <c r="S113" s="374">
        <v>1799</v>
      </c>
      <c r="T113" s="374">
        <v>1873</v>
      </c>
      <c r="U113" s="374">
        <v>1586</v>
      </c>
      <c r="V113" s="374">
        <v>1582</v>
      </c>
      <c r="W113" s="373">
        <v>659</v>
      </c>
      <c r="X113" s="373">
        <v>376</v>
      </c>
      <c r="Y113" s="373">
        <v>392</v>
      </c>
      <c r="Z113" s="373">
        <v>332</v>
      </c>
      <c r="AA113" s="374">
        <v>441</v>
      </c>
      <c r="AB113" s="374">
        <v>462</v>
      </c>
      <c r="AC113" s="374">
        <v>391</v>
      </c>
      <c r="AD113" s="374">
        <v>390</v>
      </c>
      <c r="AE113" s="373">
        <v>25</v>
      </c>
      <c r="AF113" s="373">
        <v>22</v>
      </c>
      <c r="AG113" s="373">
        <v>22</v>
      </c>
      <c r="AH113" s="373">
        <v>23</v>
      </c>
      <c r="AI113" s="374">
        <v>16</v>
      </c>
      <c r="AJ113" s="374">
        <v>19</v>
      </c>
      <c r="AK113" s="374">
        <v>23</v>
      </c>
      <c r="AL113" s="374">
        <v>17</v>
      </c>
      <c r="AM113" s="226">
        <v>1309</v>
      </c>
      <c r="AN113" s="226">
        <v>1358</v>
      </c>
      <c r="AO113" s="226">
        <v>1414</v>
      </c>
      <c r="AP113" s="226">
        <v>1198</v>
      </c>
      <c r="AQ113" s="227">
        <v>1358</v>
      </c>
      <c r="AR113" s="227">
        <v>1412</v>
      </c>
      <c r="AS113" s="227">
        <v>1195</v>
      </c>
      <c r="AT113" s="227">
        <v>1192</v>
      </c>
      <c r="AU113" s="226">
        <v>95</v>
      </c>
      <c r="AV113" s="226">
        <v>99</v>
      </c>
      <c r="AW113" s="226">
        <v>104</v>
      </c>
      <c r="AX113" s="226">
        <v>85</v>
      </c>
      <c r="AY113" s="227">
        <v>99</v>
      </c>
      <c r="AZ113" s="227">
        <v>103</v>
      </c>
      <c r="BA113" s="227">
        <v>85</v>
      </c>
      <c r="BB113" s="227">
        <v>89</v>
      </c>
      <c r="BC113" s="226">
        <f t="shared" si="38"/>
        <v>1222</v>
      </c>
      <c r="BD113" s="226">
        <f t="shared" si="38"/>
        <v>1255</v>
      </c>
      <c r="BE113" s="226">
        <f t="shared" si="38"/>
        <v>1302</v>
      </c>
      <c r="BF113" s="226">
        <f t="shared" si="38"/>
        <v>1104</v>
      </c>
      <c r="BG113" s="218">
        <f t="shared" si="38"/>
        <v>1254</v>
      </c>
      <c r="BH113" s="218">
        <f t="shared" si="38"/>
        <v>1300</v>
      </c>
      <c r="BI113" s="218">
        <f t="shared" si="38"/>
        <v>1100</v>
      </c>
      <c r="BJ113" s="218">
        <f t="shared" si="38"/>
        <v>1098</v>
      </c>
      <c r="BK113" s="226">
        <f t="shared" si="55"/>
        <v>-8</v>
      </c>
      <c r="BL113" s="226">
        <f t="shared" si="55"/>
        <v>4</v>
      </c>
      <c r="BM113" s="226">
        <f t="shared" si="55"/>
        <v>8</v>
      </c>
      <c r="BN113" s="226">
        <f t="shared" si="53"/>
        <v>9</v>
      </c>
      <c r="BO113" s="227">
        <f t="shared" si="53"/>
        <v>5</v>
      </c>
      <c r="BP113" s="227">
        <f t="shared" si="53"/>
        <v>9</v>
      </c>
      <c r="BQ113" s="227">
        <f t="shared" si="53"/>
        <v>10</v>
      </c>
      <c r="BR113" s="227">
        <f t="shared" si="53"/>
        <v>5</v>
      </c>
      <c r="BS113" s="226">
        <v>0</v>
      </c>
      <c r="BT113" s="226">
        <v>4</v>
      </c>
      <c r="BU113" s="226">
        <v>8</v>
      </c>
      <c r="BV113" s="226">
        <v>9</v>
      </c>
      <c r="BW113" s="227">
        <v>5</v>
      </c>
      <c r="BX113" s="227">
        <v>9</v>
      </c>
      <c r="BY113" s="227">
        <v>10</v>
      </c>
      <c r="BZ113" s="227">
        <v>5</v>
      </c>
      <c r="CA113" s="226">
        <v>8</v>
      </c>
      <c r="CB113" s="226">
        <f>IFERROR(VLOOKUP($G113,[12]ITEM!$B$2:$AC$939,26,0),0)</f>
        <v>0</v>
      </c>
      <c r="CC113" s="226">
        <f>IFERROR(VLOOKUP($G113,[12]ITEM!$B$2:$AC$939,27,0),0)</f>
        <v>0</v>
      </c>
      <c r="CD113" s="226">
        <f>IFERROR(VLOOKUP($G113,[12]ITEM!$B$2:$AC$939,28,0),0)</f>
        <v>0</v>
      </c>
      <c r="CE113" s="227">
        <v>0</v>
      </c>
      <c r="CF113" s="227">
        <v>0</v>
      </c>
      <c r="CG113" s="227">
        <v>0</v>
      </c>
      <c r="CH113" s="227">
        <v>0</v>
      </c>
      <c r="CI113" s="375"/>
      <c r="CJ113" s="226">
        <f t="shared" si="57"/>
        <v>1223</v>
      </c>
      <c r="CK113" s="226">
        <f t="shared" si="57"/>
        <v>1294</v>
      </c>
      <c r="CL113" s="226">
        <f t="shared" si="57"/>
        <v>1344</v>
      </c>
      <c r="CM113" s="226">
        <f t="shared" si="57"/>
        <v>1142</v>
      </c>
      <c r="CN113" s="227">
        <f t="shared" si="57"/>
        <v>1254</v>
      </c>
      <c r="CO113" s="227">
        <f t="shared" si="46"/>
        <v>1130.4961074908508</v>
      </c>
      <c r="CP113" s="227">
        <f t="shared" si="46"/>
        <v>1170.9570942025846</v>
      </c>
      <c r="CQ113" s="227">
        <f t="shared" si="46"/>
        <v>1202.4155894696992</v>
      </c>
      <c r="CR113" s="226">
        <v>1207</v>
      </c>
      <c r="CS113" s="226">
        <v>1276</v>
      </c>
      <c r="CT113" s="226">
        <v>1328</v>
      </c>
      <c r="CU113" s="226">
        <v>1125</v>
      </c>
      <c r="CV113" s="227">
        <f t="shared" si="39"/>
        <v>217</v>
      </c>
      <c r="CW113" s="227">
        <f>CV113*(1+('[13]GROWTH (YoY)'!AR113/100))</f>
        <v>225.49610749085073</v>
      </c>
      <c r="CX113" s="227">
        <f>CW113*(1+('[13]GROWTH (YoY)'!AS113/100))</f>
        <v>190.95709420258461</v>
      </c>
      <c r="CY113" s="227">
        <f>CX113*(1+('[13]GROWTH (YoY)'!AT113/100))</f>
        <v>190.41558946969911</v>
      </c>
      <c r="CZ113" s="226">
        <v>12</v>
      </c>
      <c r="DA113" s="226">
        <v>13</v>
      </c>
      <c r="DB113" s="226">
        <v>11</v>
      </c>
      <c r="DC113" s="226">
        <v>12</v>
      </c>
      <c r="DD113" s="227">
        <v>1033</v>
      </c>
      <c r="DE113" s="227">
        <v>901</v>
      </c>
      <c r="DF113" s="227">
        <v>975</v>
      </c>
      <c r="DG113" s="227">
        <v>1007</v>
      </c>
      <c r="DH113" s="226">
        <v>4</v>
      </c>
      <c r="DI113" s="226">
        <v>5</v>
      </c>
      <c r="DJ113" s="226">
        <v>5</v>
      </c>
      <c r="DK113" s="226">
        <v>5</v>
      </c>
      <c r="DL113" s="227">
        <v>4</v>
      </c>
      <c r="DM113" s="227">
        <v>4</v>
      </c>
      <c r="DN113" s="227">
        <v>5</v>
      </c>
      <c r="DO113" s="227">
        <v>5</v>
      </c>
      <c r="DP113" s="376">
        <f t="shared" si="35"/>
        <v>-1</v>
      </c>
      <c r="DQ113" s="226">
        <f t="shared" si="35"/>
        <v>-39</v>
      </c>
      <c r="DR113" s="226">
        <f t="shared" si="35"/>
        <v>-42</v>
      </c>
      <c r="DS113" s="226">
        <f t="shared" si="56"/>
        <v>-38</v>
      </c>
      <c r="DT113" s="227">
        <f t="shared" si="56"/>
        <v>0</v>
      </c>
      <c r="DU113" s="227">
        <f t="shared" si="56"/>
        <v>169.50389250914918</v>
      </c>
      <c r="DV113" s="227">
        <f t="shared" si="56"/>
        <v>-70.957094202584585</v>
      </c>
      <c r="DW113" s="227">
        <f t="shared" si="56"/>
        <v>-104.41558946969917</v>
      </c>
      <c r="DX113" s="377">
        <f t="shared" si="54"/>
        <v>0.33485772357723576</v>
      </c>
      <c r="DY113" s="377">
        <f t="shared" si="54"/>
        <v>0.21671469740634006</v>
      </c>
      <c r="DZ113" s="377">
        <f t="shared" si="54"/>
        <v>0.21705426356589147</v>
      </c>
      <c r="EA113" s="377">
        <f t="shared" si="54"/>
        <v>0.21713538260300849</v>
      </c>
      <c r="EB113" s="378">
        <f t="shared" si="54"/>
        <v>0.24513618677042801</v>
      </c>
      <c r="EC113" s="378">
        <f t="shared" si="54"/>
        <v>0.24666310731446878</v>
      </c>
      <c r="ED113" s="378">
        <f t="shared" si="54"/>
        <v>0.24653215636822196</v>
      </c>
      <c r="EE113" s="378">
        <f t="shared" si="52"/>
        <v>0.24652338811630847</v>
      </c>
      <c r="EG113" s="226">
        <v>42</v>
      </c>
      <c r="EH113" s="226">
        <v>26</v>
      </c>
      <c r="EI113" s="226">
        <v>15</v>
      </c>
      <c r="EJ113" s="226">
        <v>6</v>
      </c>
      <c r="EK113" s="226">
        <v>8</v>
      </c>
      <c r="EL113" s="226">
        <v>336</v>
      </c>
      <c r="EM113" s="226">
        <v>331</v>
      </c>
      <c r="EN113" s="379">
        <f t="shared" si="40"/>
        <v>0.61904761904761907</v>
      </c>
      <c r="EO113" s="226">
        <f t="shared" si="41"/>
        <v>40</v>
      </c>
      <c r="EP113" s="379">
        <f t="shared" si="42"/>
        <v>0.19047619047619047</v>
      </c>
      <c r="EQ113" s="226">
        <f t="shared" si="43"/>
        <v>23809.523809523809</v>
      </c>
      <c r="ER113" s="226">
        <f t="shared" si="44"/>
        <v>1510.5740181268882</v>
      </c>
      <c r="ES113" s="292"/>
      <c r="ET113" s="227">
        <v>28</v>
      </c>
      <c r="EU113" s="227">
        <v>17</v>
      </c>
      <c r="EV113" s="227">
        <v>11</v>
      </c>
      <c r="EW113" s="227">
        <v>7</v>
      </c>
      <c r="EX113" s="227">
        <v>6</v>
      </c>
      <c r="EY113" s="227">
        <v>252</v>
      </c>
      <c r="EZ113" s="227">
        <v>230</v>
      </c>
      <c r="FA113" s="380">
        <f t="shared" si="47"/>
        <v>0.6071428571428571</v>
      </c>
      <c r="FB113" s="228">
        <f t="shared" si="48"/>
        <v>63.636363636363633</v>
      </c>
      <c r="FC113" s="380">
        <f t="shared" si="49"/>
        <v>0.21428571428571427</v>
      </c>
      <c r="FD113" s="227">
        <f t="shared" si="50"/>
        <v>23809.523809523809</v>
      </c>
      <c r="FE113" s="227">
        <f t="shared" si="51"/>
        <v>2536.231884057971</v>
      </c>
      <c r="FF113" s="227">
        <v>1298</v>
      </c>
      <c r="FG113" s="228">
        <f t="shared" si="45"/>
        <v>7.3189522342064715</v>
      </c>
      <c r="FH113" s="227">
        <v>95</v>
      </c>
      <c r="FI113" s="227">
        <v>1298</v>
      </c>
      <c r="FJ113" s="227">
        <v>0</v>
      </c>
      <c r="FK113" s="227">
        <f t="shared" si="36"/>
        <v>1203</v>
      </c>
      <c r="FL113" s="227">
        <v>118</v>
      </c>
      <c r="FM113" s="227">
        <f t="shared" si="37"/>
        <v>1085</v>
      </c>
      <c r="FZ113" s="229"/>
      <c r="GA113" s="229"/>
      <c r="GB113" s="229"/>
      <c r="GC113" s="229"/>
      <c r="GD113" s="229"/>
    </row>
    <row r="114" spans="1:186" s="368" customFormat="1">
      <c r="A114" s="287" t="s">
        <v>83</v>
      </c>
      <c r="B114" s="369" t="s">
        <v>84</v>
      </c>
      <c r="C114" s="287" t="s">
        <v>312</v>
      </c>
      <c r="D114" s="370" t="s">
        <v>3123</v>
      </c>
      <c r="E114" s="369" t="s">
        <v>313</v>
      </c>
      <c r="F114" s="370">
        <v>111</v>
      </c>
      <c r="G114" s="371" t="s">
        <v>334</v>
      </c>
      <c r="H114" s="371" t="s">
        <v>335</v>
      </c>
      <c r="I114" s="370" t="s">
        <v>316</v>
      </c>
      <c r="J114" s="371" t="s">
        <v>317</v>
      </c>
      <c r="K114" s="370" t="s">
        <v>119</v>
      </c>
      <c r="L114" s="371" t="s">
        <v>317</v>
      </c>
      <c r="M114" s="371" t="s">
        <v>3124</v>
      </c>
      <c r="N114" s="372">
        <v>1</v>
      </c>
      <c r="O114" s="373">
        <v>825</v>
      </c>
      <c r="P114" s="373">
        <v>727</v>
      </c>
      <c r="Q114" s="373">
        <v>757</v>
      </c>
      <c r="R114" s="373">
        <v>641</v>
      </c>
      <c r="S114" s="374">
        <v>754</v>
      </c>
      <c r="T114" s="374">
        <v>785</v>
      </c>
      <c r="U114" s="374">
        <v>665</v>
      </c>
      <c r="V114" s="374">
        <v>663</v>
      </c>
      <c r="W114" s="373">
        <v>276</v>
      </c>
      <c r="X114" s="373">
        <v>158</v>
      </c>
      <c r="Y114" s="373">
        <v>164</v>
      </c>
      <c r="Z114" s="373">
        <v>139</v>
      </c>
      <c r="AA114" s="374">
        <v>185</v>
      </c>
      <c r="AB114" s="374">
        <v>194</v>
      </c>
      <c r="AC114" s="374">
        <v>164</v>
      </c>
      <c r="AD114" s="374">
        <v>163</v>
      </c>
      <c r="AE114" s="373">
        <v>10</v>
      </c>
      <c r="AF114" s="373">
        <v>9</v>
      </c>
      <c r="AG114" s="373">
        <v>9</v>
      </c>
      <c r="AH114" s="373">
        <v>10</v>
      </c>
      <c r="AI114" s="374">
        <v>7</v>
      </c>
      <c r="AJ114" s="374">
        <v>8</v>
      </c>
      <c r="AK114" s="374">
        <v>9</v>
      </c>
      <c r="AL114" s="374">
        <v>7</v>
      </c>
      <c r="AM114" s="226">
        <v>549</v>
      </c>
      <c r="AN114" s="226">
        <v>570</v>
      </c>
      <c r="AO114" s="226">
        <v>593</v>
      </c>
      <c r="AP114" s="226">
        <v>502</v>
      </c>
      <c r="AQ114" s="227">
        <v>570</v>
      </c>
      <c r="AR114" s="227">
        <v>592</v>
      </c>
      <c r="AS114" s="227">
        <v>501</v>
      </c>
      <c r="AT114" s="227">
        <v>500</v>
      </c>
      <c r="AU114" s="226">
        <v>5</v>
      </c>
      <c r="AV114" s="226">
        <v>6</v>
      </c>
      <c r="AW114" s="226">
        <v>6</v>
      </c>
      <c r="AX114" s="226">
        <v>5</v>
      </c>
      <c r="AY114" s="227">
        <v>6</v>
      </c>
      <c r="AZ114" s="227">
        <v>6</v>
      </c>
      <c r="BA114" s="227">
        <v>5</v>
      </c>
      <c r="BB114" s="227">
        <v>5</v>
      </c>
      <c r="BC114" s="226">
        <f t="shared" si="38"/>
        <v>544</v>
      </c>
      <c r="BD114" s="226">
        <f t="shared" si="38"/>
        <v>564</v>
      </c>
      <c r="BE114" s="226">
        <f t="shared" si="38"/>
        <v>587</v>
      </c>
      <c r="BF114" s="226">
        <f t="shared" si="38"/>
        <v>497</v>
      </c>
      <c r="BG114" s="218">
        <f t="shared" si="38"/>
        <v>564</v>
      </c>
      <c r="BH114" s="218">
        <f t="shared" si="38"/>
        <v>586</v>
      </c>
      <c r="BI114" s="218">
        <f t="shared" si="38"/>
        <v>496</v>
      </c>
      <c r="BJ114" s="218">
        <f t="shared" si="38"/>
        <v>495</v>
      </c>
      <c r="BK114" s="226">
        <f t="shared" si="55"/>
        <v>0</v>
      </c>
      <c r="BL114" s="226">
        <f t="shared" si="55"/>
        <v>0</v>
      </c>
      <c r="BM114" s="226">
        <f t="shared" si="55"/>
        <v>0</v>
      </c>
      <c r="BN114" s="226">
        <f t="shared" si="53"/>
        <v>0</v>
      </c>
      <c r="BO114" s="227">
        <f t="shared" si="53"/>
        <v>0</v>
      </c>
      <c r="BP114" s="227">
        <f t="shared" si="53"/>
        <v>0</v>
      </c>
      <c r="BQ114" s="227">
        <f t="shared" si="53"/>
        <v>0</v>
      </c>
      <c r="BR114" s="227">
        <f t="shared" si="53"/>
        <v>0</v>
      </c>
      <c r="BS114" s="226">
        <v>0</v>
      </c>
      <c r="BT114" s="226">
        <v>0</v>
      </c>
      <c r="BU114" s="226">
        <v>0</v>
      </c>
      <c r="BV114" s="226">
        <v>0</v>
      </c>
      <c r="BW114" s="227">
        <v>0</v>
      </c>
      <c r="BX114" s="227">
        <v>0</v>
      </c>
      <c r="BY114" s="227">
        <v>0</v>
      </c>
      <c r="BZ114" s="227">
        <v>0</v>
      </c>
      <c r="CA114" s="226">
        <v>0</v>
      </c>
      <c r="CB114" s="226">
        <f>IFERROR(VLOOKUP($G114,[12]ITEM!$B$2:$AC$939,26,0),0)</f>
        <v>0</v>
      </c>
      <c r="CC114" s="226">
        <f>IFERROR(VLOOKUP($G114,[12]ITEM!$B$2:$AC$939,27,0),0)</f>
        <v>0</v>
      </c>
      <c r="CD114" s="226">
        <f>IFERROR(VLOOKUP($G114,[12]ITEM!$B$2:$AC$939,28,0),0)</f>
        <v>0</v>
      </c>
      <c r="CE114" s="227">
        <v>0</v>
      </c>
      <c r="CF114" s="227">
        <v>0</v>
      </c>
      <c r="CG114" s="227">
        <v>0</v>
      </c>
      <c r="CH114" s="227">
        <v>0</v>
      </c>
      <c r="CI114" s="375"/>
      <c r="CJ114" s="226">
        <f t="shared" si="57"/>
        <v>544</v>
      </c>
      <c r="CK114" s="226">
        <f t="shared" si="57"/>
        <v>575</v>
      </c>
      <c r="CL114" s="226">
        <f t="shared" si="57"/>
        <v>598</v>
      </c>
      <c r="CM114" s="226">
        <f t="shared" si="57"/>
        <v>507</v>
      </c>
      <c r="CN114" s="227">
        <f t="shared" si="57"/>
        <v>564</v>
      </c>
      <c r="CO114" s="227">
        <f t="shared" si="46"/>
        <v>586.08204896239545</v>
      </c>
      <c r="CP114" s="227">
        <f t="shared" si="46"/>
        <v>496.31244760487425</v>
      </c>
      <c r="CQ114" s="227">
        <f t="shared" si="46"/>
        <v>494.90503438207497</v>
      </c>
      <c r="CR114" s="226">
        <v>544</v>
      </c>
      <c r="CS114" s="226">
        <v>575</v>
      </c>
      <c r="CT114" s="226">
        <v>598</v>
      </c>
      <c r="CU114" s="226">
        <v>507</v>
      </c>
      <c r="CV114" s="227">
        <f t="shared" si="39"/>
        <v>564</v>
      </c>
      <c r="CW114" s="227">
        <f>CV114*(1+('[13]GROWTH (YoY)'!AR114/100))</f>
        <v>586.08204896239545</v>
      </c>
      <c r="CX114" s="227">
        <f>CW114*(1+('[13]GROWTH (YoY)'!AS114/100))</f>
        <v>496.31244760487425</v>
      </c>
      <c r="CY114" s="227">
        <f>CX114*(1+('[13]GROWTH (YoY)'!AT114/100))</f>
        <v>494.90503438207497</v>
      </c>
      <c r="CZ114" s="226">
        <v>0</v>
      </c>
      <c r="DA114" s="226">
        <v>0</v>
      </c>
      <c r="DB114" s="226">
        <v>0</v>
      </c>
      <c r="DC114" s="226">
        <v>0</v>
      </c>
      <c r="DD114" s="227">
        <v>0</v>
      </c>
      <c r="DE114" s="227">
        <v>0</v>
      </c>
      <c r="DF114" s="227">
        <v>0</v>
      </c>
      <c r="DG114" s="227">
        <v>0</v>
      </c>
      <c r="DH114" s="226">
        <v>0</v>
      </c>
      <c r="DI114" s="226">
        <v>0</v>
      </c>
      <c r="DJ114" s="226">
        <v>0</v>
      </c>
      <c r="DK114" s="226">
        <v>0</v>
      </c>
      <c r="DL114" s="227">
        <v>0</v>
      </c>
      <c r="DM114" s="227">
        <v>0</v>
      </c>
      <c r="DN114" s="227">
        <v>0</v>
      </c>
      <c r="DO114" s="227">
        <v>0</v>
      </c>
      <c r="DP114" s="376">
        <f t="shared" si="35"/>
        <v>0</v>
      </c>
      <c r="DQ114" s="226">
        <f t="shared" si="35"/>
        <v>-11</v>
      </c>
      <c r="DR114" s="226">
        <f t="shared" si="35"/>
        <v>-11</v>
      </c>
      <c r="DS114" s="226">
        <f t="shared" si="56"/>
        <v>-10</v>
      </c>
      <c r="DT114" s="227">
        <f t="shared" si="56"/>
        <v>0</v>
      </c>
      <c r="DU114" s="227">
        <f t="shared" si="56"/>
        <v>-8.2048962395447234E-2</v>
      </c>
      <c r="DV114" s="227">
        <f t="shared" si="56"/>
        <v>-0.31244760487425083</v>
      </c>
      <c r="DW114" s="227">
        <f t="shared" si="56"/>
        <v>9.4965617925026891E-2</v>
      </c>
      <c r="DX114" s="377">
        <f t="shared" si="54"/>
        <v>0.33454545454545453</v>
      </c>
      <c r="DY114" s="377">
        <f t="shared" si="54"/>
        <v>0.2173314993122421</v>
      </c>
      <c r="DZ114" s="377">
        <f t="shared" si="54"/>
        <v>0.2166446499339498</v>
      </c>
      <c r="EA114" s="377">
        <f t="shared" si="54"/>
        <v>0.21684867394695787</v>
      </c>
      <c r="EB114" s="378">
        <f t="shared" si="54"/>
        <v>0.24535809018567639</v>
      </c>
      <c r="EC114" s="378">
        <f t="shared" si="54"/>
        <v>0.24713375796178344</v>
      </c>
      <c r="ED114" s="378">
        <f t="shared" si="54"/>
        <v>0.24661654135338346</v>
      </c>
      <c r="EE114" s="378">
        <f t="shared" si="52"/>
        <v>0.2458521870286576</v>
      </c>
      <c r="EG114" s="226">
        <v>0</v>
      </c>
      <c r="EH114" s="226">
        <v>0</v>
      </c>
      <c r="EI114" s="226">
        <v>0</v>
      </c>
      <c r="EJ114" s="226">
        <v>0</v>
      </c>
      <c r="EK114" s="226">
        <v>0</v>
      </c>
      <c r="EL114" s="226">
        <v>0</v>
      </c>
      <c r="EM114" s="226">
        <v>0</v>
      </c>
      <c r="EN114" s="379">
        <f t="shared" si="40"/>
        <v>0</v>
      </c>
      <c r="EO114" s="226">
        <f t="shared" si="41"/>
        <v>0</v>
      </c>
      <c r="EP114" s="379">
        <f t="shared" si="42"/>
        <v>0</v>
      </c>
      <c r="EQ114" s="226">
        <f t="shared" si="43"/>
        <v>0</v>
      </c>
      <c r="ER114" s="226">
        <f t="shared" si="44"/>
        <v>0</v>
      </c>
      <c r="ES114" s="292"/>
      <c r="ET114" s="227">
        <v>0</v>
      </c>
      <c r="EU114" s="227">
        <v>0</v>
      </c>
      <c r="EV114" s="227">
        <v>0</v>
      </c>
      <c r="EW114" s="227">
        <v>0</v>
      </c>
      <c r="EX114" s="227">
        <v>0</v>
      </c>
      <c r="EY114" s="227">
        <v>0</v>
      </c>
      <c r="EZ114" s="227">
        <v>0</v>
      </c>
      <c r="FA114" s="380">
        <f t="shared" si="47"/>
        <v>0</v>
      </c>
      <c r="FB114" s="228">
        <f t="shared" si="48"/>
        <v>0</v>
      </c>
      <c r="FC114" s="380">
        <f t="shared" si="49"/>
        <v>0</v>
      </c>
      <c r="FD114" s="227">
        <f t="shared" si="50"/>
        <v>0</v>
      </c>
      <c r="FE114" s="227">
        <f t="shared" si="51"/>
        <v>0</v>
      </c>
      <c r="FF114" s="227">
        <v>0</v>
      </c>
      <c r="FG114" s="228">
        <f t="shared" si="45"/>
        <v>0</v>
      </c>
      <c r="FH114" s="227">
        <v>0</v>
      </c>
      <c r="FI114" s="227">
        <v>0</v>
      </c>
      <c r="FJ114" s="227">
        <v>0</v>
      </c>
      <c r="FK114" s="227">
        <f t="shared" si="36"/>
        <v>0</v>
      </c>
      <c r="FL114" s="227">
        <v>0</v>
      </c>
      <c r="FM114" s="227">
        <f t="shared" si="37"/>
        <v>0</v>
      </c>
      <c r="FZ114" s="229"/>
      <c r="GA114" s="229"/>
      <c r="GB114" s="229"/>
      <c r="GC114" s="229"/>
      <c r="GD114" s="229"/>
    </row>
    <row r="115" spans="1:186" s="368" customFormat="1">
      <c r="A115" s="287" t="s">
        <v>83</v>
      </c>
      <c r="B115" s="369" t="s">
        <v>84</v>
      </c>
      <c r="C115" s="287" t="s">
        <v>312</v>
      </c>
      <c r="D115" s="370" t="s">
        <v>3123</v>
      </c>
      <c r="E115" s="369" t="s">
        <v>313</v>
      </c>
      <c r="F115" s="370">
        <v>112</v>
      </c>
      <c r="G115" s="371" t="s">
        <v>336</v>
      </c>
      <c r="H115" s="371" t="s">
        <v>337</v>
      </c>
      <c r="I115" s="370" t="s">
        <v>316</v>
      </c>
      <c r="J115" s="371" t="s">
        <v>317</v>
      </c>
      <c r="K115" s="370" t="s">
        <v>119</v>
      </c>
      <c r="L115" s="371" t="s">
        <v>317</v>
      </c>
      <c r="M115" s="371" t="s">
        <v>3124</v>
      </c>
      <c r="N115" s="372">
        <v>1</v>
      </c>
      <c r="O115" s="373">
        <v>7</v>
      </c>
      <c r="P115" s="373">
        <v>6</v>
      </c>
      <c r="Q115" s="373">
        <v>6</v>
      </c>
      <c r="R115" s="373">
        <v>5</v>
      </c>
      <c r="S115" s="374">
        <v>6</v>
      </c>
      <c r="T115" s="374">
        <v>6</v>
      </c>
      <c r="U115" s="374">
        <v>5</v>
      </c>
      <c r="V115" s="374">
        <v>5</v>
      </c>
      <c r="W115" s="373">
        <v>2</v>
      </c>
      <c r="X115" s="373">
        <v>1</v>
      </c>
      <c r="Y115" s="373">
        <v>1</v>
      </c>
      <c r="Z115" s="373">
        <v>1</v>
      </c>
      <c r="AA115" s="374">
        <v>2</v>
      </c>
      <c r="AB115" s="374">
        <v>2</v>
      </c>
      <c r="AC115" s="374">
        <v>1</v>
      </c>
      <c r="AD115" s="374">
        <v>1</v>
      </c>
      <c r="AE115" s="373">
        <v>0</v>
      </c>
      <c r="AF115" s="373">
        <v>0</v>
      </c>
      <c r="AG115" s="373">
        <v>0</v>
      </c>
      <c r="AH115" s="373">
        <v>0</v>
      </c>
      <c r="AI115" s="374">
        <v>0</v>
      </c>
      <c r="AJ115" s="374">
        <v>0</v>
      </c>
      <c r="AK115" s="374">
        <v>0</v>
      </c>
      <c r="AL115" s="374">
        <v>0</v>
      </c>
      <c r="AM115" s="226">
        <v>4</v>
      </c>
      <c r="AN115" s="226">
        <v>5</v>
      </c>
      <c r="AO115" s="226">
        <v>5</v>
      </c>
      <c r="AP115" s="226">
        <v>4</v>
      </c>
      <c r="AQ115" s="227">
        <v>5</v>
      </c>
      <c r="AR115" s="227">
        <v>5</v>
      </c>
      <c r="AS115" s="227">
        <v>4</v>
      </c>
      <c r="AT115" s="227">
        <v>4</v>
      </c>
      <c r="AU115" s="226">
        <v>1</v>
      </c>
      <c r="AV115" s="226">
        <v>1</v>
      </c>
      <c r="AW115" s="226">
        <v>1</v>
      </c>
      <c r="AX115" s="226">
        <v>1</v>
      </c>
      <c r="AY115" s="227">
        <v>1</v>
      </c>
      <c r="AZ115" s="227">
        <v>1</v>
      </c>
      <c r="BA115" s="227">
        <v>1</v>
      </c>
      <c r="BB115" s="227">
        <v>1</v>
      </c>
      <c r="BC115" s="226">
        <f t="shared" si="38"/>
        <v>3</v>
      </c>
      <c r="BD115" s="226">
        <f t="shared" si="38"/>
        <v>3</v>
      </c>
      <c r="BE115" s="226">
        <f t="shared" si="38"/>
        <v>2</v>
      </c>
      <c r="BF115" s="226">
        <f t="shared" si="38"/>
        <v>1</v>
      </c>
      <c r="BG115" s="218">
        <f t="shared" si="38"/>
        <v>3</v>
      </c>
      <c r="BH115" s="218">
        <f t="shared" si="38"/>
        <v>2</v>
      </c>
      <c r="BI115" s="218">
        <f t="shared" si="38"/>
        <v>1</v>
      </c>
      <c r="BJ115" s="218">
        <f t="shared" si="38"/>
        <v>1</v>
      </c>
      <c r="BK115" s="226">
        <f t="shared" si="55"/>
        <v>0</v>
      </c>
      <c r="BL115" s="226">
        <f t="shared" si="55"/>
        <v>1</v>
      </c>
      <c r="BM115" s="226">
        <f t="shared" si="55"/>
        <v>2</v>
      </c>
      <c r="BN115" s="226">
        <f t="shared" si="53"/>
        <v>2</v>
      </c>
      <c r="BO115" s="227">
        <f t="shared" si="53"/>
        <v>1</v>
      </c>
      <c r="BP115" s="227">
        <f t="shared" si="53"/>
        <v>2</v>
      </c>
      <c r="BQ115" s="227">
        <f t="shared" si="53"/>
        <v>2</v>
      </c>
      <c r="BR115" s="227">
        <f t="shared" si="53"/>
        <v>2</v>
      </c>
      <c r="BS115" s="226">
        <v>0</v>
      </c>
      <c r="BT115" s="226">
        <v>1</v>
      </c>
      <c r="BU115" s="226">
        <v>2</v>
      </c>
      <c r="BV115" s="226">
        <v>2</v>
      </c>
      <c r="BW115" s="227">
        <v>1</v>
      </c>
      <c r="BX115" s="227">
        <v>2</v>
      </c>
      <c r="BY115" s="227">
        <v>2</v>
      </c>
      <c r="BZ115" s="227">
        <v>2</v>
      </c>
      <c r="CA115" s="226">
        <v>0</v>
      </c>
      <c r="CB115" s="226">
        <f>IFERROR(VLOOKUP($G115,[12]ITEM!$B$2:$AC$939,26,0),0)</f>
        <v>0</v>
      </c>
      <c r="CC115" s="226">
        <f>IFERROR(VLOOKUP($G115,[12]ITEM!$B$2:$AC$939,27,0),0)</f>
        <v>0</v>
      </c>
      <c r="CD115" s="226">
        <f>IFERROR(VLOOKUP($G115,[12]ITEM!$B$2:$AC$939,28,0),0)</f>
        <v>0</v>
      </c>
      <c r="CE115" s="227">
        <v>0</v>
      </c>
      <c r="CF115" s="227">
        <v>0</v>
      </c>
      <c r="CG115" s="227">
        <v>0</v>
      </c>
      <c r="CH115" s="227">
        <v>0</v>
      </c>
      <c r="CI115" s="375"/>
      <c r="CJ115" s="226">
        <f t="shared" si="57"/>
        <v>4</v>
      </c>
      <c r="CK115" s="226">
        <f t="shared" si="57"/>
        <v>5</v>
      </c>
      <c r="CL115" s="226">
        <f t="shared" si="57"/>
        <v>5</v>
      </c>
      <c r="CM115" s="226">
        <f t="shared" si="57"/>
        <v>4</v>
      </c>
      <c r="CN115" s="227">
        <f t="shared" si="57"/>
        <v>3</v>
      </c>
      <c r="CO115" s="227">
        <f t="shared" si="46"/>
        <v>3.0391525690822609</v>
      </c>
      <c r="CP115" s="227">
        <f t="shared" si="46"/>
        <v>2.8799866092285007</v>
      </c>
      <c r="CQ115" s="227">
        <f t="shared" si="46"/>
        <v>2.8774911957128992</v>
      </c>
      <c r="CR115" s="226">
        <v>3</v>
      </c>
      <c r="CS115" s="226">
        <v>3</v>
      </c>
      <c r="CT115" s="226">
        <v>3</v>
      </c>
      <c r="CU115" s="226">
        <v>2</v>
      </c>
      <c r="CV115" s="227">
        <f t="shared" si="39"/>
        <v>1</v>
      </c>
      <c r="CW115" s="227">
        <f>CV115*(1+('[13]GROWTH (YoY)'!AR115/100))</f>
        <v>1.0391525690822612</v>
      </c>
      <c r="CX115" s="227">
        <f>CW115*(1+('[13]GROWTH (YoY)'!AS115/100))</f>
        <v>0.87998660922850058</v>
      </c>
      <c r="CY115" s="227">
        <f>CX115*(1+('[13]GROWTH (YoY)'!AT115/100))</f>
        <v>0.87749119571289924</v>
      </c>
      <c r="CZ115" s="226">
        <v>0</v>
      </c>
      <c r="DA115" s="226">
        <v>0</v>
      </c>
      <c r="DB115" s="226">
        <v>0</v>
      </c>
      <c r="DC115" s="226">
        <v>0</v>
      </c>
      <c r="DD115" s="227">
        <v>0</v>
      </c>
      <c r="DE115" s="227">
        <v>0</v>
      </c>
      <c r="DF115" s="227">
        <v>0</v>
      </c>
      <c r="DG115" s="227">
        <v>0</v>
      </c>
      <c r="DH115" s="226">
        <v>1</v>
      </c>
      <c r="DI115" s="226">
        <v>2</v>
      </c>
      <c r="DJ115" s="226">
        <v>2</v>
      </c>
      <c r="DK115" s="226">
        <v>2</v>
      </c>
      <c r="DL115" s="227">
        <v>2</v>
      </c>
      <c r="DM115" s="227">
        <v>2</v>
      </c>
      <c r="DN115" s="227">
        <v>2</v>
      </c>
      <c r="DO115" s="227">
        <v>2</v>
      </c>
      <c r="DP115" s="376">
        <f t="shared" si="35"/>
        <v>-1</v>
      </c>
      <c r="DQ115" s="226">
        <f t="shared" si="35"/>
        <v>-2</v>
      </c>
      <c r="DR115" s="226">
        <f t="shared" si="35"/>
        <v>-3</v>
      </c>
      <c r="DS115" s="226">
        <f t="shared" si="56"/>
        <v>-3</v>
      </c>
      <c r="DT115" s="227">
        <f t="shared" si="56"/>
        <v>0</v>
      </c>
      <c r="DU115" s="227">
        <f t="shared" si="56"/>
        <v>-1.0391525690822609</v>
      </c>
      <c r="DV115" s="227">
        <f t="shared" si="56"/>
        <v>-1.8799866092285007</v>
      </c>
      <c r="DW115" s="227">
        <f t="shared" si="56"/>
        <v>-1.8774911957128992</v>
      </c>
      <c r="DX115" s="377">
        <f t="shared" si="54"/>
        <v>0.2857142857142857</v>
      </c>
      <c r="DY115" s="377">
        <f t="shared" si="54"/>
        <v>0.16666666666666666</v>
      </c>
      <c r="DZ115" s="377">
        <f t="shared" si="54"/>
        <v>0.16666666666666666</v>
      </c>
      <c r="EA115" s="377">
        <f t="shared" si="54"/>
        <v>0.2</v>
      </c>
      <c r="EB115" s="378">
        <f t="shared" si="54"/>
        <v>0.33333333333333331</v>
      </c>
      <c r="EC115" s="378">
        <f t="shared" si="54"/>
        <v>0.33333333333333331</v>
      </c>
      <c r="ED115" s="378">
        <f t="shared" si="54"/>
        <v>0.2</v>
      </c>
      <c r="EE115" s="378">
        <f t="shared" si="52"/>
        <v>0.2</v>
      </c>
      <c r="EG115" s="226">
        <v>0</v>
      </c>
      <c r="EH115" s="226">
        <v>0</v>
      </c>
      <c r="EI115" s="226">
        <v>0</v>
      </c>
      <c r="EJ115" s="226">
        <v>0</v>
      </c>
      <c r="EK115" s="226">
        <v>0</v>
      </c>
      <c r="EL115" s="226">
        <v>0</v>
      </c>
      <c r="EM115" s="226">
        <v>0</v>
      </c>
      <c r="EN115" s="379">
        <f t="shared" si="40"/>
        <v>0</v>
      </c>
      <c r="EO115" s="226">
        <f t="shared" si="41"/>
        <v>0</v>
      </c>
      <c r="EP115" s="379">
        <f t="shared" si="42"/>
        <v>0</v>
      </c>
      <c r="EQ115" s="226">
        <f t="shared" si="43"/>
        <v>0</v>
      </c>
      <c r="ER115" s="226">
        <f t="shared" si="44"/>
        <v>0</v>
      </c>
      <c r="ES115" s="292"/>
      <c r="ET115" s="227">
        <v>1</v>
      </c>
      <c r="EU115" s="227">
        <v>0</v>
      </c>
      <c r="EV115" s="227">
        <v>0</v>
      </c>
      <c r="EW115" s="227">
        <v>0</v>
      </c>
      <c r="EX115" s="227">
        <v>1</v>
      </c>
      <c r="EY115" s="227">
        <v>10</v>
      </c>
      <c r="EZ115" s="227">
        <v>10</v>
      </c>
      <c r="FA115" s="380">
        <f t="shared" si="47"/>
        <v>0</v>
      </c>
      <c r="FB115" s="228">
        <f t="shared" si="48"/>
        <v>0</v>
      </c>
      <c r="FC115" s="380">
        <f t="shared" si="49"/>
        <v>1</v>
      </c>
      <c r="FD115" s="227">
        <f t="shared" si="50"/>
        <v>100000</v>
      </c>
      <c r="FE115" s="227">
        <f t="shared" si="51"/>
        <v>0</v>
      </c>
      <c r="FF115" s="227">
        <v>1</v>
      </c>
      <c r="FG115" s="228">
        <f t="shared" si="45"/>
        <v>0</v>
      </c>
      <c r="FH115" s="227">
        <v>0</v>
      </c>
      <c r="FI115" s="227">
        <v>1</v>
      </c>
      <c r="FJ115" s="227">
        <v>0</v>
      </c>
      <c r="FK115" s="227">
        <f t="shared" si="36"/>
        <v>1</v>
      </c>
      <c r="FL115" s="227">
        <v>0</v>
      </c>
      <c r="FM115" s="227">
        <f t="shared" si="37"/>
        <v>1</v>
      </c>
      <c r="FZ115" s="229"/>
      <c r="GA115" s="229"/>
      <c r="GB115" s="229"/>
      <c r="GC115" s="229"/>
      <c r="GD115" s="229"/>
    </row>
    <row r="116" spans="1:186" s="368" customFormat="1">
      <c r="A116" s="287" t="s">
        <v>83</v>
      </c>
      <c r="B116" s="369" t="s">
        <v>84</v>
      </c>
      <c r="C116" s="287" t="s">
        <v>312</v>
      </c>
      <c r="D116" s="370" t="s">
        <v>3123</v>
      </c>
      <c r="E116" s="369" t="s">
        <v>313</v>
      </c>
      <c r="F116" s="370">
        <v>113</v>
      </c>
      <c r="G116" s="371" t="s">
        <v>338</v>
      </c>
      <c r="H116" s="371" t="s">
        <v>339</v>
      </c>
      <c r="I116" s="370" t="s">
        <v>316</v>
      </c>
      <c r="J116" s="371" t="s">
        <v>317</v>
      </c>
      <c r="K116" s="370" t="s">
        <v>119</v>
      </c>
      <c r="L116" s="371" t="s">
        <v>317</v>
      </c>
      <c r="M116" s="371" t="s">
        <v>3124</v>
      </c>
      <c r="N116" s="372">
        <v>1</v>
      </c>
      <c r="O116" s="373"/>
      <c r="P116" s="373">
        <v>0</v>
      </c>
      <c r="Q116" s="373">
        <v>0</v>
      </c>
      <c r="R116" s="373">
        <v>0</v>
      </c>
      <c r="S116" s="374">
        <v>0</v>
      </c>
      <c r="T116" s="374">
        <v>0</v>
      </c>
      <c r="U116" s="374">
        <v>0</v>
      </c>
      <c r="V116" s="374">
        <v>0</v>
      </c>
      <c r="W116" s="373"/>
      <c r="X116" s="373">
        <v>0</v>
      </c>
      <c r="Y116" s="373">
        <v>0</v>
      </c>
      <c r="Z116" s="373">
        <v>0</v>
      </c>
      <c r="AA116" s="374">
        <v>0</v>
      </c>
      <c r="AB116" s="374">
        <v>0</v>
      </c>
      <c r="AC116" s="374">
        <v>0</v>
      </c>
      <c r="AD116" s="374">
        <v>0</v>
      </c>
      <c r="AE116" s="373">
        <v>0</v>
      </c>
      <c r="AF116" s="373">
        <v>0</v>
      </c>
      <c r="AG116" s="373">
        <v>0</v>
      </c>
      <c r="AH116" s="373">
        <v>0</v>
      </c>
      <c r="AI116" s="374">
        <v>0</v>
      </c>
      <c r="AJ116" s="374">
        <v>0</v>
      </c>
      <c r="AK116" s="374">
        <v>0</v>
      </c>
      <c r="AL116" s="374">
        <v>0</v>
      </c>
      <c r="AM116" s="226">
        <v>0</v>
      </c>
      <c r="AN116" s="226">
        <v>0</v>
      </c>
      <c r="AO116" s="226">
        <v>0</v>
      </c>
      <c r="AP116" s="226">
        <v>0</v>
      </c>
      <c r="AQ116" s="227">
        <v>0</v>
      </c>
      <c r="AR116" s="227">
        <v>0</v>
      </c>
      <c r="AS116" s="227">
        <v>0</v>
      </c>
      <c r="AT116" s="227">
        <v>0</v>
      </c>
      <c r="AU116" s="226">
        <v>0</v>
      </c>
      <c r="AV116" s="226">
        <v>0</v>
      </c>
      <c r="AW116" s="226">
        <v>0</v>
      </c>
      <c r="AX116" s="226">
        <v>0</v>
      </c>
      <c r="AY116" s="227">
        <v>0</v>
      </c>
      <c r="AZ116" s="227">
        <v>0</v>
      </c>
      <c r="BA116" s="227">
        <v>0</v>
      </c>
      <c r="BB116" s="227"/>
      <c r="BC116" s="226">
        <f t="shared" si="38"/>
        <v>0</v>
      </c>
      <c r="BD116" s="226">
        <f t="shared" si="38"/>
        <v>0</v>
      </c>
      <c r="BE116" s="226">
        <f t="shared" si="38"/>
        <v>0</v>
      </c>
      <c r="BF116" s="226">
        <f t="shared" si="38"/>
        <v>0</v>
      </c>
      <c r="BG116" s="218">
        <f t="shared" si="38"/>
        <v>0</v>
      </c>
      <c r="BH116" s="218">
        <f t="shared" si="38"/>
        <v>0</v>
      </c>
      <c r="BI116" s="218">
        <f t="shared" si="38"/>
        <v>0</v>
      </c>
      <c r="BJ116" s="218">
        <f t="shared" si="38"/>
        <v>0</v>
      </c>
      <c r="BK116" s="226">
        <f t="shared" si="55"/>
        <v>0</v>
      </c>
      <c r="BL116" s="226">
        <f t="shared" si="55"/>
        <v>0</v>
      </c>
      <c r="BM116" s="226">
        <f t="shared" si="55"/>
        <v>0</v>
      </c>
      <c r="BN116" s="226">
        <f t="shared" si="53"/>
        <v>0</v>
      </c>
      <c r="BO116" s="227">
        <f t="shared" si="53"/>
        <v>0</v>
      </c>
      <c r="BP116" s="227">
        <f t="shared" si="53"/>
        <v>0</v>
      </c>
      <c r="BQ116" s="227">
        <f t="shared" si="53"/>
        <v>0</v>
      </c>
      <c r="BR116" s="227">
        <f t="shared" si="53"/>
        <v>0</v>
      </c>
      <c r="BS116" s="226">
        <v>0</v>
      </c>
      <c r="BT116" s="226">
        <v>0</v>
      </c>
      <c r="BU116" s="226">
        <v>0</v>
      </c>
      <c r="BV116" s="226">
        <v>0</v>
      </c>
      <c r="BW116" s="227">
        <v>0</v>
      </c>
      <c r="BX116" s="227">
        <v>0</v>
      </c>
      <c r="BY116" s="227">
        <v>0</v>
      </c>
      <c r="BZ116" s="227">
        <v>0</v>
      </c>
      <c r="CA116" s="226">
        <v>0</v>
      </c>
      <c r="CB116" s="226">
        <f>IFERROR(VLOOKUP($G116,[12]ITEM!$B$2:$AC$939,26,0),0)</f>
        <v>0</v>
      </c>
      <c r="CC116" s="226">
        <f>IFERROR(VLOOKUP($G116,[12]ITEM!$B$2:$AC$939,27,0),0)</f>
        <v>0</v>
      </c>
      <c r="CD116" s="226">
        <f>IFERROR(VLOOKUP($G116,[12]ITEM!$B$2:$AC$939,28,0),0)</f>
        <v>0</v>
      </c>
      <c r="CE116" s="227">
        <v>0</v>
      </c>
      <c r="CF116" s="227">
        <v>0</v>
      </c>
      <c r="CG116" s="227">
        <v>0</v>
      </c>
      <c r="CH116" s="227">
        <v>0</v>
      </c>
      <c r="CI116" s="375"/>
      <c r="CJ116" s="226">
        <f t="shared" si="57"/>
        <v>0</v>
      </c>
      <c r="CK116" s="226">
        <f t="shared" si="57"/>
        <v>0</v>
      </c>
      <c r="CL116" s="226">
        <f t="shared" si="57"/>
        <v>0</v>
      </c>
      <c r="CM116" s="226">
        <f t="shared" si="57"/>
        <v>0</v>
      </c>
      <c r="CN116" s="227">
        <f t="shared" si="57"/>
        <v>0</v>
      </c>
      <c r="CO116" s="227">
        <f t="shared" si="46"/>
        <v>0</v>
      </c>
      <c r="CP116" s="227">
        <f t="shared" si="46"/>
        <v>0</v>
      </c>
      <c r="CQ116" s="227">
        <f t="shared" si="46"/>
        <v>0</v>
      </c>
      <c r="CR116" s="226">
        <v>0</v>
      </c>
      <c r="CS116" s="226"/>
      <c r="CT116" s="226"/>
      <c r="CU116" s="226"/>
      <c r="CV116" s="227">
        <f t="shared" si="39"/>
        <v>0</v>
      </c>
      <c r="CW116" s="227">
        <f>CV116*(1+('[13]GROWTH (YoY)'!AR116/100))</f>
        <v>0</v>
      </c>
      <c r="CX116" s="227">
        <f>CW116*(1+('[13]GROWTH (YoY)'!AS116/100))</f>
        <v>0</v>
      </c>
      <c r="CY116" s="227">
        <f>CX116*(1+('[13]GROWTH (YoY)'!AT116/100))</f>
        <v>0</v>
      </c>
      <c r="CZ116" s="226">
        <v>0</v>
      </c>
      <c r="DA116" s="226">
        <v>0</v>
      </c>
      <c r="DB116" s="226">
        <v>0</v>
      </c>
      <c r="DC116" s="226">
        <v>0</v>
      </c>
      <c r="DD116" s="227">
        <v>0</v>
      </c>
      <c r="DE116" s="227">
        <v>0</v>
      </c>
      <c r="DF116" s="227">
        <v>0</v>
      </c>
      <c r="DG116" s="227">
        <v>0</v>
      </c>
      <c r="DH116" s="226">
        <v>0</v>
      </c>
      <c r="DI116" s="226">
        <v>0</v>
      </c>
      <c r="DJ116" s="226">
        <v>0</v>
      </c>
      <c r="DK116" s="226">
        <v>0</v>
      </c>
      <c r="DL116" s="227">
        <v>0</v>
      </c>
      <c r="DM116" s="227">
        <v>0</v>
      </c>
      <c r="DN116" s="227">
        <v>0</v>
      </c>
      <c r="DO116" s="227">
        <v>0</v>
      </c>
      <c r="DP116" s="376">
        <f t="shared" ref="DP116:DR179" si="58">BC116-CJ116</f>
        <v>0</v>
      </c>
      <c r="DQ116" s="226">
        <f t="shared" si="58"/>
        <v>0</v>
      </c>
      <c r="DR116" s="226">
        <f t="shared" si="58"/>
        <v>0</v>
      </c>
      <c r="DS116" s="226">
        <f t="shared" si="56"/>
        <v>0</v>
      </c>
      <c r="DT116" s="227">
        <f t="shared" si="56"/>
        <v>0</v>
      </c>
      <c r="DU116" s="227">
        <f t="shared" si="56"/>
        <v>0</v>
      </c>
      <c r="DV116" s="227">
        <f t="shared" si="56"/>
        <v>0</v>
      </c>
      <c r="DW116" s="227">
        <f t="shared" si="56"/>
        <v>0</v>
      </c>
      <c r="DX116" s="377">
        <f t="shared" si="54"/>
        <v>0</v>
      </c>
      <c r="DY116" s="377">
        <f t="shared" si="54"/>
        <v>0</v>
      </c>
      <c r="DZ116" s="377">
        <f t="shared" si="54"/>
        <v>0</v>
      </c>
      <c r="EA116" s="377">
        <f t="shared" si="54"/>
        <v>0</v>
      </c>
      <c r="EB116" s="378">
        <f t="shared" si="54"/>
        <v>0</v>
      </c>
      <c r="EC116" s="378">
        <f t="shared" si="54"/>
        <v>0</v>
      </c>
      <c r="ED116" s="378">
        <f t="shared" si="54"/>
        <v>0</v>
      </c>
      <c r="EE116" s="378">
        <f t="shared" si="52"/>
        <v>0</v>
      </c>
      <c r="EG116" s="226">
        <v>0</v>
      </c>
      <c r="EH116" s="226">
        <v>0</v>
      </c>
      <c r="EI116" s="226">
        <v>0</v>
      </c>
      <c r="EJ116" s="226">
        <v>0</v>
      </c>
      <c r="EK116" s="226">
        <v>0</v>
      </c>
      <c r="EL116" s="226">
        <v>0</v>
      </c>
      <c r="EM116" s="226">
        <v>0</v>
      </c>
      <c r="EN116" s="379">
        <f t="shared" si="40"/>
        <v>0</v>
      </c>
      <c r="EO116" s="226">
        <f t="shared" si="41"/>
        <v>0</v>
      </c>
      <c r="EP116" s="379">
        <f t="shared" si="42"/>
        <v>0</v>
      </c>
      <c r="EQ116" s="226">
        <f t="shared" si="43"/>
        <v>0</v>
      </c>
      <c r="ER116" s="226">
        <f t="shared" si="44"/>
        <v>0</v>
      </c>
      <c r="ES116" s="292"/>
      <c r="ET116" s="227">
        <v>0</v>
      </c>
      <c r="EU116" s="227">
        <v>0</v>
      </c>
      <c r="EV116" s="227">
        <v>0</v>
      </c>
      <c r="EW116" s="227">
        <v>0</v>
      </c>
      <c r="EX116" s="227">
        <v>0</v>
      </c>
      <c r="EY116" s="227">
        <v>0</v>
      </c>
      <c r="EZ116" s="227">
        <v>0</v>
      </c>
      <c r="FA116" s="380">
        <f t="shared" si="47"/>
        <v>0</v>
      </c>
      <c r="FB116" s="228">
        <f t="shared" si="48"/>
        <v>0</v>
      </c>
      <c r="FC116" s="380">
        <f t="shared" si="49"/>
        <v>0</v>
      </c>
      <c r="FD116" s="227">
        <f t="shared" si="50"/>
        <v>0</v>
      </c>
      <c r="FE116" s="227">
        <f t="shared" si="51"/>
        <v>0</v>
      </c>
      <c r="FF116" s="227">
        <v>0</v>
      </c>
      <c r="FG116" s="228">
        <f t="shared" si="45"/>
        <v>0</v>
      </c>
      <c r="FH116" s="227">
        <v>0</v>
      </c>
      <c r="FI116" s="227">
        <v>0</v>
      </c>
      <c r="FJ116" s="227">
        <v>0</v>
      </c>
      <c r="FK116" s="227">
        <f t="shared" si="36"/>
        <v>0</v>
      </c>
      <c r="FL116" s="227">
        <v>0</v>
      </c>
      <c r="FM116" s="227">
        <f t="shared" si="37"/>
        <v>0</v>
      </c>
      <c r="FZ116" s="229"/>
      <c r="GA116" s="229"/>
      <c r="GB116" s="229"/>
      <c r="GC116" s="229"/>
      <c r="GD116" s="229"/>
    </row>
    <row r="117" spans="1:186" s="368" customFormat="1">
      <c r="A117" s="287" t="s">
        <v>83</v>
      </c>
      <c r="B117" s="369" t="s">
        <v>84</v>
      </c>
      <c r="C117" s="287" t="s">
        <v>312</v>
      </c>
      <c r="D117" s="370" t="s">
        <v>3123</v>
      </c>
      <c r="E117" s="369" t="s">
        <v>313</v>
      </c>
      <c r="F117" s="370">
        <v>114</v>
      </c>
      <c r="G117" s="371" t="s">
        <v>340</v>
      </c>
      <c r="H117" s="371" t="s">
        <v>341</v>
      </c>
      <c r="I117" s="370" t="s">
        <v>316</v>
      </c>
      <c r="J117" s="371" t="s">
        <v>317</v>
      </c>
      <c r="K117" s="370" t="s">
        <v>119</v>
      </c>
      <c r="L117" s="371" t="s">
        <v>317</v>
      </c>
      <c r="M117" s="371" t="s">
        <v>3124</v>
      </c>
      <c r="N117" s="372">
        <v>1</v>
      </c>
      <c r="O117" s="373"/>
      <c r="P117" s="373">
        <v>0</v>
      </c>
      <c r="Q117" s="373">
        <v>0</v>
      </c>
      <c r="R117" s="373">
        <v>0</v>
      </c>
      <c r="S117" s="374">
        <v>0</v>
      </c>
      <c r="T117" s="374">
        <v>0</v>
      </c>
      <c r="U117" s="374">
        <v>0</v>
      </c>
      <c r="V117" s="374">
        <v>0</v>
      </c>
      <c r="W117" s="373"/>
      <c r="X117" s="373">
        <v>0</v>
      </c>
      <c r="Y117" s="373">
        <v>0</v>
      </c>
      <c r="Z117" s="373">
        <v>0</v>
      </c>
      <c r="AA117" s="374">
        <v>0</v>
      </c>
      <c r="AB117" s="374">
        <v>0</v>
      </c>
      <c r="AC117" s="374">
        <v>0</v>
      </c>
      <c r="AD117" s="374">
        <v>0</v>
      </c>
      <c r="AE117" s="373">
        <v>0</v>
      </c>
      <c r="AF117" s="373">
        <v>0</v>
      </c>
      <c r="AG117" s="373">
        <v>0</v>
      </c>
      <c r="AH117" s="373">
        <v>0</v>
      </c>
      <c r="AI117" s="374">
        <v>0</v>
      </c>
      <c r="AJ117" s="374">
        <v>0</v>
      </c>
      <c r="AK117" s="374">
        <v>0</v>
      </c>
      <c r="AL117" s="374">
        <v>0</v>
      </c>
      <c r="AM117" s="226">
        <v>0</v>
      </c>
      <c r="AN117" s="226">
        <v>0</v>
      </c>
      <c r="AO117" s="226">
        <v>0</v>
      </c>
      <c r="AP117" s="226">
        <v>0</v>
      </c>
      <c r="AQ117" s="227">
        <v>0</v>
      </c>
      <c r="AR117" s="227">
        <v>0</v>
      </c>
      <c r="AS117" s="227">
        <v>0</v>
      </c>
      <c r="AT117" s="227">
        <v>0</v>
      </c>
      <c r="AU117" s="226">
        <v>0</v>
      </c>
      <c r="AV117" s="226">
        <v>0</v>
      </c>
      <c r="AW117" s="226">
        <v>0</v>
      </c>
      <c r="AX117" s="226">
        <v>0</v>
      </c>
      <c r="AY117" s="227">
        <v>0</v>
      </c>
      <c r="AZ117" s="227">
        <v>0</v>
      </c>
      <c r="BA117" s="227">
        <v>0</v>
      </c>
      <c r="BB117" s="227"/>
      <c r="BC117" s="226">
        <f t="shared" si="38"/>
        <v>0</v>
      </c>
      <c r="BD117" s="226">
        <f t="shared" si="38"/>
        <v>0</v>
      </c>
      <c r="BE117" s="226">
        <f t="shared" si="38"/>
        <v>0</v>
      </c>
      <c r="BF117" s="226">
        <f t="shared" si="38"/>
        <v>0</v>
      </c>
      <c r="BG117" s="218">
        <f t="shared" si="38"/>
        <v>0</v>
      </c>
      <c r="BH117" s="218">
        <f t="shared" si="38"/>
        <v>0</v>
      </c>
      <c r="BI117" s="218">
        <f t="shared" si="38"/>
        <v>0</v>
      </c>
      <c r="BJ117" s="218">
        <f t="shared" si="38"/>
        <v>0</v>
      </c>
      <c r="BK117" s="226">
        <f t="shared" si="55"/>
        <v>0</v>
      </c>
      <c r="BL117" s="226">
        <f t="shared" si="55"/>
        <v>0</v>
      </c>
      <c r="BM117" s="226">
        <f t="shared" si="55"/>
        <v>0</v>
      </c>
      <c r="BN117" s="226">
        <f t="shared" si="53"/>
        <v>0</v>
      </c>
      <c r="BO117" s="227">
        <f t="shared" si="53"/>
        <v>0</v>
      </c>
      <c r="BP117" s="227">
        <f t="shared" si="53"/>
        <v>0</v>
      </c>
      <c r="BQ117" s="227">
        <f t="shared" si="53"/>
        <v>0</v>
      </c>
      <c r="BR117" s="227">
        <f t="shared" si="53"/>
        <v>0</v>
      </c>
      <c r="BS117" s="226">
        <v>0</v>
      </c>
      <c r="BT117" s="226">
        <v>0</v>
      </c>
      <c r="BU117" s="226">
        <v>0</v>
      </c>
      <c r="BV117" s="226">
        <v>0</v>
      </c>
      <c r="BW117" s="227">
        <v>0</v>
      </c>
      <c r="BX117" s="227">
        <v>0</v>
      </c>
      <c r="BY117" s="227">
        <v>0</v>
      </c>
      <c r="BZ117" s="227">
        <v>0</v>
      </c>
      <c r="CA117" s="226">
        <v>0</v>
      </c>
      <c r="CB117" s="226">
        <f>IFERROR(VLOOKUP($G117,[12]ITEM!$B$2:$AC$939,26,0),0)</f>
        <v>0</v>
      </c>
      <c r="CC117" s="226">
        <f>IFERROR(VLOOKUP($G117,[12]ITEM!$B$2:$AC$939,27,0),0)</f>
        <v>0</v>
      </c>
      <c r="CD117" s="226">
        <f>IFERROR(VLOOKUP($G117,[12]ITEM!$B$2:$AC$939,28,0),0)</f>
        <v>0</v>
      </c>
      <c r="CE117" s="227">
        <v>0</v>
      </c>
      <c r="CF117" s="227">
        <v>0</v>
      </c>
      <c r="CG117" s="227">
        <v>0</v>
      </c>
      <c r="CH117" s="227">
        <v>0</v>
      </c>
      <c r="CI117" s="375"/>
      <c r="CJ117" s="226">
        <f t="shared" si="57"/>
        <v>0</v>
      </c>
      <c r="CK117" s="226">
        <f t="shared" si="57"/>
        <v>0</v>
      </c>
      <c r="CL117" s="226">
        <f t="shared" si="57"/>
        <v>0</v>
      </c>
      <c r="CM117" s="226">
        <f t="shared" si="57"/>
        <v>0</v>
      </c>
      <c r="CN117" s="227">
        <f t="shared" si="57"/>
        <v>0</v>
      </c>
      <c r="CO117" s="227">
        <f t="shared" si="46"/>
        <v>0</v>
      </c>
      <c r="CP117" s="227">
        <f t="shared" si="46"/>
        <v>0</v>
      </c>
      <c r="CQ117" s="227">
        <f t="shared" si="46"/>
        <v>0</v>
      </c>
      <c r="CR117" s="226">
        <v>0</v>
      </c>
      <c r="CS117" s="226"/>
      <c r="CT117" s="226"/>
      <c r="CU117" s="226"/>
      <c r="CV117" s="227">
        <f t="shared" si="39"/>
        <v>0</v>
      </c>
      <c r="CW117" s="227">
        <f>CV117*(1+('[13]GROWTH (YoY)'!AR117/100))</f>
        <v>0</v>
      </c>
      <c r="CX117" s="227">
        <f>CW117*(1+('[13]GROWTH (YoY)'!AS117/100))</f>
        <v>0</v>
      </c>
      <c r="CY117" s="227">
        <f>CX117*(1+('[13]GROWTH (YoY)'!AT117/100))</f>
        <v>0</v>
      </c>
      <c r="CZ117" s="226">
        <v>0</v>
      </c>
      <c r="DA117" s="226">
        <v>0</v>
      </c>
      <c r="DB117" s="226">
        <v>0</v>
      </c>
      <c r="DC117" s="226">
        <v>0</v>
      </c>
      <c r="DD117" s="227">
        <v>0</v>
      </c>
      <c r="DE117" s="227">
        <v>0</v>
      </c>
      <c r="DF117" s="227">
        <v>0</v>
      </c>
      <c r="DG117" s="227">
        <v>0</v>
      </c>
      <c r="DH117" s="226">
        <v>0</v>
      </c>
      <c r="DI117" s="226">
        <v>0</v>
      </c>
      <c r="DJ117" s="226">
        <v>0</v>
      </c>
      <c r="DK117" s="226">
        <v>0</v>
      </c>
      <c r="DL117" s="227">
        <v>0</v>
      </c>
      <c r="DM117" s="227">
        <v>0</v>
      </c>
      <c r="DN117" s="227">
        <v>0</v>
      </c>
      <c r="DO117" s="227">
        <v>0</v>
      </c>
      <c r="DP117" s="376">
        <f t="shared" si="58"/>
        <v>0</v>
      </c>
      <c r="DQ117" s="226">
        <f t="shared" si="58"/>
        <v>0</v>
      </c>
      <c r="DR117" s="226">
        <f t="shared" si="58"/>
        <v>0</v>
      </c>
      <c r="DS117" s="226">
        <f t="shared" si="56"/>
        <v>0</v>
      </c>
      <c r="DT117" s="227">
        <f t="shared" si="56"/>
        <v>0</v>
      </c>
      <c r="DU117" s="227">
        <f t="shared" si="56"/>
        <v>0</v>
      </c>
      <c r="DV117" s="227">
        <f t="shared" si="56"/>
        <v>0</v>
      </c>
      <c r="DW117" s="227">
        <f t="shared" si="56"/>
        <v>0</v>
      </c>
      <c r="DX117" s="377">
        <f t="shared" si="54"/>
        <v>0</v>
      </c>
      <c r="DY117" s="377">
        <f t="shared" si="54"/>
        <v>0</v>
      </c>
      <c r="DZ117" s="377">
        <f t="shared" si="54"/>
        <v>0</v>
      </c>
      <c r="EA117" s="377">
        <f t="shared" si="54"/>
        <v>0</v>
      </c>
      <c r="EB117" s="378">
        <f t="shared" si="54"/>
        <v>0</v>
      </c>
      <c r="EC117" s="378">
        <f t="shared" si="54"/>
        <v>0</v>
      </c>
      <c r="ED117" s="378">
        <f t="shared" si="54"/>
        <v>0</v>
      </c>
      <c r="EE117" s="378">
        <f t="shared" si="52"/>
        <v>0</v>
      </c>
      <c r="EG117" s="226">
        <v>0</v>
      </c>
      <c r="EH117" s="226">
        <v>0</v>
      </c>
      <c r="EI117" s="226">
        <v>0</v>
      </c>
      <c r="EJ117" s="226">
        <v>0</v>
      </c>
      <c r="EK117" s="226">
        <v>0</v>
      </c>
      <c r="EL117" s="226">
        <v>0</v>
      </c>
      <c r="EM117" s="226">
        <v>0</v>
      </c>
      <c r="EN117" s="379">
        <f t="shared" si="40"/>
        <v>0</v>
      </c>
      <c r="EO117" s="226">
        <f t="shared" si="41"/>
        <v>0</v>
      </c>
      <c r="EP117" s="379">
        <f t="shared" si="42"/>
        <v>0</v>
      </c>
      <c r="EQ117" s="226">
        <f t="shared" si="43"/>
        <v>0</v>
      </c>
      <c r="ER117" s="226">
        <f t="shared" si="44"/>
        <v>0</v>
      </c>
      <c r="ES117" s="292"/>
      <c r="ET117" s="227">
        <v>0</v>
      </c>
      <c r="EU117" s="227">
        <v>0</v>
      </c>
      <c r="EV117" s="227">
        <v>0</v>
      </c>
      <c r="EW117" s="227">
        <v>0</v>
      </c>
      <c r="EX117" s="227">
        <v>0</v>
      </c>
      <c r="EY117" s="227">
        <v>0</v>
      </c>
      <c r="EZ117" s="227">
        <v>0</v>
      </c>
      <c r="FA117" s="380">
        <f t="shared" si="47"/>
        <v>0</v>
      </c>
      <c r="FB117" s="228">
        <f t="shared" si="48"/>
        <v>0</v>
      </c>
      <c r="FC117" s="380">
        <f t="shared" si="49"/>
        <v>0</v>
      </c>
      <c r="FD117" s="227">
        <f t="shared" si="50"/>
        <v>0</v>
      </c>
      <c r="FE117" s="227">
        <f t="shared" si="51"/>
        <v>0</v>
      </c>
      <c r="FF117" s="227">
        <v>1</v>
      </c>
      <c r="FG117" s="228">
        <f t="shared" si="45"/>
        <v>0</v>
      </c>
      <c r="FH117" s="227">
        <v>0</v>
      </c>
      <c r="FI117" s="227">
        <v>1</v>
      </c>
      <c r="FJ117" s="227">
        <v>0</v>
      </c>
      <c r="FK117" s="227">
        <f t="shared" si="36"/>
        <v>1</v>
      </c>
      <c r="FL117" s="227">
        <v>0</v>
      </c>
      <c r="FM117" s="227">
        <f t="shared" si="37"/>
        <v>1</v>
      </c>
      <c r="FZ117" s="229"/>
      <c r="GA117" s="229"/>
      <c r="GB117" s="229"/>
      <c r="GC117" s="229"/>
      <c r="GD117" s="229"/>
    </row>
    <row r="118" spans="1:186" s="368" customFormat="1">
      <c r="A118" s="287" t="s">
        <v>83</v>
      </c>
      <c r="B118" s="369" t="s">
        <v>84</v>
      </c>
      <c r="C118" s="287" t="s">
        <v>312</v>
      </c>
      <c r="D118" s="370" t="s">
        <v>3123</v>
      </c>
      <c r="E118" s="369" t="s">
        <v>313</v>
      </c>
      <c r="F118" s="370">
        <v>115</v>
      </c>
      <c r="G118" s="371" t="s">
        <v>342</v>
      </c>
      <c r="H118" s="371" t="s">
        <v>343</v>
      </c>
      <c r="I118" s="370" t="s">
        <v>316</v>
      </c>
      <c r="J118" s="371" t="s">
        <v>317</v>
      </c>
      <c r="K118" s="370" t="s">
        <v>119</v>
      </c>
      <c r="L118" s="371" t="s">
        <v>317</v>
      </c>
      <c r="M118" s="371" t="s">
        <v>3124</v>
      </c>
      <c r="N118" s="372">
        <v>1</v>
      </c>
      <c r="O118" s="373"/>
      <c r="P118" s="373">
        <v>0</v>
      </c>
      <c r="Q118" s="373">
        <v>0</v>
      </c>
      <c r="R118" s="373">
        <v>0</v>
      </c>
      <c r="S118" s="374">
        <v>0</v>
      </c>
      <c r="T118" s="374">
        <v>0</v>
      </c>
      <c r="U118" s="374">
        <v>0</v>
      </c>
      <c r="V118" s="374">
        <v>0</v>
      </c>
      <c r="W118" s="373"/>
      <c r="X118" s="373">
        <v>0</v>
      </c>
      <c r="Y118" s="373">
        <v>0</v>
      </c>
      <c r="Z118" s="373">
        <v>0</v>
      </c>
      <c r="AA118" s="374">
        <v>0</v>
      </c>
      <c r="AB118" s="374">
        <v>0</v>
      </c>
      <c r="AC118" s="374">
        <v>0</v>
      </c>
      <c r="AD118" s="374">
        <v>0</v>
      </c>
      <c r="AE118" s="373">
        <v>0</v>
      </c>
      <c r="AF118" s="373">
        <v>0</v>
      </c>
      <c r="AG118" s="373">
        <v>0</v>
      </c>
      <c r="AH118" s="373">
        <v>0</v>
      </c>
      <c r="AI118" s="374">
        <v>0</v>
      </c>
      <c r="AJ118" s="374">
        <v>0</v>
      </c>
      <c r="AK118" s="374">
        <v>0</v>
      </c>
      <c r="AL118" s="374">
        <v>0</v>
      </c>
      <c r="AM118" s="226">
        <v>0</v>
      </c>
      <c r="AN118" s="226">
        <v>0</v>
      </c>
      <c r="AO118" s="226">
        <v>0</v>
      </c>
      <c r="AP118" s="226">
        <v>0</v>
      </c>
      <c r="AQ118" s="227">
        <v>0</v>
      </c>
      <c r="AR118" s="227">
        <v>0</v>
      </c>
      <c r="AS118" s="227">
        <v>0</v>
      </c>
      <c r="AT118" s="227">
        <v>0</v>
      </c>
      <c r="AU118" s="226">
        <v>0</v>
      </c>
      <c r="AV118" s="226">
        <v>0</v>
      </c>
      <c r="AW118" s="226">
        <v>0</v>
      </c>
      <c r="AX118" s="226">
        <v>0</v>
      </c>
      <c r="AY118" s="227">
        <v>0</v>
      </c>
      <c r="AZ118" s="227">
        <v>0</v>
      </c>
      <c r="BA118" s="227">
        <v>0</v>
      </c>
      <c r="BB118" s="227"/>
      <c r="BC118" s="226">
        <f t="shared" si="38"/>
        <v>0</v>
      </c>
      <c r="BD118" s="226">
        <f t="shared" si="38"/>
        <v>0</v>
      </c>
      <c r="BE118" s="226">
        <f t="shared" si="38"/>
        <v>0</v>
      </c>
      <c r="BF118" s="226">
        <f t="shared" si="38"/>
        <v>0</v>
      </c>
      <c r="BG118" s="218">
        <f t="shared" si="38"/>
        <v>0</v>
      </c>
      <c r="BH118" s="218">
        <f t="shared" si="38"/>
        <v>0</v>
      </c>
      <c r="BI118" s="218">
        <f t="shared" si="38"/>
        <v>0</v>
      </c>
      <c r="BJ118" s="218">
        <f t="shared" si="38"/>
        <v>0</v>
      </c>
      <c r="BK118" s="226">
        <f t="shared" si="55"/>
        <v>0</v>
      </c>
      <c r="BL118" s="226">
        <f t="shared" si="55"/>
        <v>0</v>
      </c>
      <c r="BM118" s="226">
        <f t="shared" si="55"/>
        <v>0</v>
      </c>
      <c r="BN118" s="226">
        <f t="shared" si="53"/>
        <v>0</v>
      </c>
      <c r="BO118" s="227">
        <f t="shared" si="53"/>
        <v>0</v>
      </c>
      <c r="BP118" s="227">
        <f t="shared" si="53"/>
        <v>0</v>
      </c>
      <c r="BQ118" s="227">
        <f t="shared" si="53"/>
        <v>0</v>
      </c>
      <c r="BR118" s="227">
        <f t="shared" si="53"/>
        <v>0</v>
      </c>
      <c r="BS118" s="226">
        <v>0</v>
      </c>
      <c r="BT118" s="226">
        <v>0</v>
      </c>
      <c r="BU118" s="226">
        <v>0</v>
      </c>
      <c r="BV118" s="226">
        <v>0</v>
      </c>
      <c r="BW118" s="227">
        <v>0</v>
      </c>
      <c r="BX118" s="227">
        <v>0</v>
      </c>
      <c r="BY118" s="227">
        <v>0</v>
      </c>
      <c r="BZ118" s="227">
        <v>0</v>
      </c>
      <c r="CA118" s="226">
        <v>0</v>
      </c>
      <c r="CB118" s="226">
        <f>IFERROR(VLOOKUP($G118,[12]ITEM!$B$2:$AC$939,26,0),0)</f>
        <v>0</v>
      </c>
      <c r="CC118" s="226">
        <f>IFERROR(VLOOKUP($G118,[12]ITEM!$B$2:$AC$939,27,0),0)</f>
        <v>0</v>
      </c>
      <c r="CD118" s="226">
        <f>IFERROR(VLOOKUP($G118,[12]ITEM!$B$2:$AC$939,28,0),0)</f>
        <v>0</v>
      </c>
      <c r="CE118" s="227">
        <v>0</v>
      </c>
      <c r="CF118" s="227">
        <v>0</v>
      </c>
      <c r="CG118" s="227">
        <v>0</v>
      </c>
      <c r="CH118" s="227">
        <v>0</v>
      </c>
      <c r="CI118" s="375"/>
      <c r="CJ118" s="226">
        <f t="shared" si="57"/>
        <v>0</v>
      </c>
      <c r="CK118" s="226">
        <f t="shared" si="57"/>
        <v>0</v>
      </c>
      <c r="CL118" s="226">
        <f t="shared" si="57"/>
        <v>0</v>
      </c>
      <c r="CM118" s="226">
        <f t="shared" si="57"/>
        <v>0</v>
      </c>
      <c r="CN118" s="227">
        <f t="shared" si="57"/>
        <v>0</v>
      </c>
      <c r="CO118" s="227">
        <f t="shared" si="46"/>
        <v>0</v>
      </c>
      <c r="CP118" s="227">
        <f t="shared" si="46"/>
        <v>0</v>
      </c>
      <c r="CQ118" s="227">
        <f t="shared" si="46"/>
        <v>0</v>
      </c>
      <c r="CR118" s="226">
        <v>0</v>
      </c>
      <c r="CS118" s="226"/>
      <c r="CT118" s="226"/>
      <c r="CU118" s="226"/>
      <c r="CV118" s="227">
        <f t="shared" si="39"/>
        <v>0</v>
      </c>
      <c r="CW118" s="227">
        <f>CV118*(1+('[13]GROWTH (YoY)'!AR118/100))</f>
        <v>0</v>
      </c>
      <c r="CX118" s="227">
        <f>CW118*(1+('[13]GROWTH (YoY)'!AS118/100))</f>
        <v>0</v>
      </c>
      <c r="CY118" s="227">
        <f>CX118*(1+('[13]GROWTH (YoY)'!AT118/100))</f>
        <v>0</v>
      </c>
      <c r="CZ118" s="226">
        <v>0</v>
      </c>
      <c r="DA118" s="226">
        <v>0</v>
      </c>
      <c r="DB118" s="226">
        <v>0</v>
      </c>
      <c r="DC118" s="226">
        <v>0</v>
      </c>
      <c r="DD118" s="227">
        <v>0</v>
      </c>
      <c r="DE118" s="227">
        <v>0</v>
      </c>
      <c r="DF118" s="227">
        <v>0</v>
      </c>
      <c r="DG118" s="227">
        <v>0</v>
      </c>
      <c r="DH118" s="226">
        <v>0</v>
      </c>
      <c r="DI118" s="226">
        <v>0</v>
      </c>
      <c r="DJ118" s="226">
        <v>0</v>
      </c>
      <c r="DK118" s="226">
        <v>0</v>
      </c>
      <c r="DL118" s="227">
        <v>0</v>
      </c>
      <c r="DM118" s="227">
        <v>0</v>
      </c>
      <c r="DN118" s="227">
        <v>0</v>
      </c>
      <c r="DO118" s="227">
        <v>0</v>
      </c>
      <c r="DP118" s="376">
        <f t="shared" si="58"/>
        <v>0</v>
      </c>
      <c r="DQ118" s="226">
        <f t="shared" si="58"/>
        <v>0</v>
      </c>
      <c r="DR118" s="226">
        <f t="shared" si="58"/>
        <v>0</v>
      </c>
      <c r="DS118" s="226">
        <f t="shared" si="56"/>
        <v>0</v>
      </c>
      <c r="DT118" s="227">
        <f t="shared" si="56"/>
        <v>0</v>
      </c>
      <c r="DU118" s="227">
        <f t="shared" si="56"/>
        <v>0</v>
      </c>
      <c r="DV118" s="227">
        <f t="shared" si="56"/>
        <v>0</v>
      </c>
      <c r="DW118" s="227">
        <f t="shared" si="56"/>
        <v>0</v>
      </c>
      <c r="DX118" s="377">
        <f t="shared" si="54"/>
        <v>0</v>
      </c>
      <c r="DY118" s="377">
        <f t="shared" si="54"/>
        <v>0</v>
      </c>
      <c r="DZ118" s="377">
        <f t="shared" si="54"/>
        <v>0</v>
      </c>
      <c r="EA118" s="377">
        <f t="shared" ref="EA118:EE174" si="59">IFERROR(Z118/R118,0)</f>
        <v>0</v>
      </c>
      <c r="EB118" s="378">
        <f t="shared" si="59"/>
        <v>0</v>
      </c>
      <c r="EC118" s="378">
        <f t="shared" si="59"/>
        <v>0</v>
      </c>
      <c r="ED118" s="378">
        <f t="shared" si="59"/>
        <v>0</v>
      </c>
      <c r="EE118" s="378">
        <f t="shared" si="52"/>
        <v>0</v>
      </c>
      <c r="EG118" s="226">
        <v>30</v>
      </c>
      <c r="EH118" s="226">
        <v>16</v>
      </c>
      <c r="EI118" s="226">
        <v>14</v>
      </c>
      <c r="EJ118" s="226">
        <v>13</v>
      </c>
      <c r="EK118" s="226">
        <v>3</v>
      </c>
      <c r="EL118" s="226">
        <v>695</v>
      </c>
      <c r="EM118" s="226">
        <v>688</v>
      </c>
      <c r="EN118" s="379">
        <f t="shared" si="40"/>
        <v>0.53333333333333333</v>
      </c>
      <c r="EO118" s="226">
        <f t="shared" si="41"/>
        <v>92.857142857142861</v>
      </c>
      <c r="EP118" s="379">
        <f t="shared" si="42"/>
        <v>0.1</v>
      </c>
      <c r="EQ118" s="226">
        <f t="shared" si="43"/>
        <v>4316.5467625899282</v>
      </c>
      <c r="ER118" s="226">
        <f t="shared" si="44"/>
        <v>1574.6124031007751</v>
      </c>
      <c r="ES118" s="292"/>
      <c r="ET118" s="227">
        <v>107</v>
      </c>
      <c r="EU118" s="227">
        <v>49</v>
      </c>
      <c r="EV118" s="227">
        <v>58</v>
      </c>
      <c r="EW118" s="227">
        <v>43</v>
      </c>
      <c r="EX118" s="227">
        <v>31</v>
      </c>
      <c r="EY118" s="227">
        <v>1351</v>
      </c>
      <c r="EZ118" s="227">
        <v>1326</v>
      </c>
      <c r="FA118" s="380">
        <f t="shared" si="47"/>
        <v>0.45794392523364486</v>
      </c>
      <c r="FB118" s="228">
        <f t="shared" si="48"/>
        <v>74.137931034482762</v>
      </c>
      <c r="FC118" s="380">
        <f t="shared" si="49"/>
        <v>0.28971962616822428</v>
      </c>
      <c r="FD118" s="227">
        <f t="shared" si="50"/>
        <v>22945.9659511473</v>
      </c>
      <c r="FE118" s="227">
        <f t="shared" si="51"/>
        <v>2702.3629964806437</v>
      </c>
      <c r="FF118" s="227">
        <v>67</v>
      </c>
      <c r="FG118" s="228">
        <f t="shared" si="45"/>
        <v>16.417910447761194</v>
      </c>
      <c r="FH118" s="227">
        <v>11</v>
      </c>
      <c r="FI118" s="227">
        <v>67</v>
      </c>
      <c r="FJ118" s="227">
        <v>13</v>
      </c>
      <c r="FK118" s="227">
        <f t="shared" si="36"/>
        <v>43</v>
      </c>
      <c r="FL118" s="227">
        <v>5</v>
      </c>
      <c r="FM118" s="227">
        <f t="shared" si="37"/>
        <v>38</v>
      </c>
      <c r="FZ118" s="229"/>
      <c r="GA118" s="229"/>
      <c r="GB118" s="229"/>
      <c r="GC118" s="229"/>
      <c r="GD118" s="229"/>
    </row>
    <row r="119" spans="1:186" s="368" customFormat="1">
      <c r="A119" s="287" t="s">
        <v>83</v>
      </c>
      <c r="B119" s="369" t="s">
        <v>84</v>
      </c>
      <c r="C119" s="287" t="s">
        <v>312</v>
      </c>
      <c r="D119" s="370" t="s">
        <v>3123</v>
      </c>
      <c r="E119" s="369" t="s">
        <v>313</v>
      </c>
      <c r="F119" s="370">
        <v>116</v>
      </c>
      <c r="G119" s="371" t="s">
        <v>344</v>
      </c>
      <c r="H119" s="371" t="s">
        <v>345</v>
      </c>
      <c r="I119" s="370" t="s">
        <v>316</v>
      </c>
      <c r="J119" s="371" t="s">
        <v>317</v>
      </c>
      <c r="K119" s="370" t="s">
        <v>119</v>
      </c>
      <c r="L119" s="371" t="s">
        <v>317</v>
      </c>
      <c r="M119" s="371" t="s">
        <v>3124</v>
      </c>
      <c r="N119" s="372">
        <v>1</v>
      </c>
      <c r="O119" s="373"/>
      <c r="P119" s="373">
        <v>0</v>
      </c>
      <c r="Q119" s="373">
        <v>0</v>
      </c>
      <c r="R119" s="373">
        <v>0</v>
      </c>
      <c r="S119" s="374">
        <v>0</v>
      </c>
      <c r="T119" s="374">
        <v>0</v>
      </c>
      <c r="U119" s="374">
        <v>0</v>
      </c>
      <c r="V119" s="374">
        <v>0</v>
      </c>
      <c r="W119" s="373"/>
      <c r="X119" s="373">
        <v>0</v>
      </c>
      <c r="Y119" s="373">
        <v>0</v>
      </c>
      <c r="Z119" s="373">
        <v>0</v>
      </c>
      <c r="AA119" s="374">
        <v>0</v>
      </c>
      <c r="AB119" s="374">
        <v>0</v>
      </c>
      <c r="AC119" s="374">
        <v>0</v>
      </c>
      <c r="AD119" s="374">
        <v>0</v>
      </c>
      <c r="AE119" s="373">
        <v>0</v>
      </c>
      <c r="AF119" s="373">
        <v>0</v>
      </c>
      <c r="AG119" s="373">
        <v>0</v>
      </c>
      <c r="AH119" s="373">
        <v>0</v>
      </c>
      <c r="AI119" s="374">
        <v>0</v>
      </c>
      <c r="AJ119" s="374">
        <v>0</v>
      </c>
      <c r="AK119" s="374">
        <v>0</v>
      </c>
      <c r="AL119" s="374">
        <v>0</v>
      </c>
      <c r="AM119" s="226">
        <v>0</v>
      </c>
      <c r="AN119" s="226">
        <v>0</v>
      </c>
      <c r="AO119" s="226">
        <v>0</v>
      </c>
      <c r="AP119" s="226">
        <v>0</v>
      </c>
      <c r="AQ119" s="227">
        <v>0</v>
      </c>
      <c r="AR119" s="227">
        <v>0</v>
      </c>
      <c r="AS119" s="227">
        <v>0</v>
      </c>
      <c r="AT119" s="227">
        <v>0</v>
      </c>
      <c r="AU119" s="226">
        <v>0</v>
      </c>
      <c r="AV119" s="226">
        <v>0</v>
      </c>
      <c r="AW119" s="226">
        <v>0</v>
      </c>
      <c r="AX119" s="226">
        <v>0</v>
      </c>
      <c r="AY119" s="227">
        <v>0</v>
      </c>
      <c r="AZ119" s="227">
        <v>0</v>
      </c>
      <c r="BA119" s="227">
        <v>0</v>
      </c>
      <c r="BB119" s="227"/>
      <c r="BC119" s="226">
        <f t="shared" ref="BC119:BJ150" si="60">AM119-AU119-BK119</f>
        <v>0</v>
      </c>
      <c r="BD119" s="226">
        <f t="shared" si="60"/>
        <v>0</v>
      </c>
      <c r="BE119" s="226">
        <f t="shared" si="60"/>
        <v>0</v>
      </c>
      <c r="BF119" s="226">
        <f t="shared" si="60"/>
        <v>0</v>
      </c>
      <c r="BG119" s="218">
        <f t="shared" si="60"/>
        <v>0</v>
      </c>
      <c r="BH119" s="218">
        <f t="shared" si="60"/>
        <v>0</v>
      </c>
      <c r="BI119" s="218">
        <f t="shared" si="60"/>
        <v>0</v>
      </c>
      <c r="BJ119" s="218">
        <f t="shared" si="60"/>
        <v>0</v>
      </c>
      <c r="BK119" s="226">
        <f t="shared" si="55"/>
        <v>0</v>
      </c>
      <c r="BL119" s="226">
        <f t="shared" si="55"/>
        <v>0</v>
      </c>
      <c r="BM119" s="226">
        <f t="shared" si="55"/>
        <v>0</v>
      </c>
      <c r="BN119" s="226">
        <f t="shared" si="53"/>
        <v>0</v>
      </c>
      <c r="BO119" s="227">
        <f t="shared" si="53"/>
        <v>0</v>
      </c>
      <c r="BP119" s="227">
        <f t="shared" si="53"/>
        <v>0</v>
      </c>
      <c r="BQ119" s="227">
        <f t="shared" si="53"/>
        <v>0</v>
      </c>
      <c r="BR119" s="227">
        <f t="shared" si="53"/>
        <v>0</v>
      </c>
      <c r="BS119" s="226">
        <v>0</v>
      </c>
      <c r="BT119" s="226">
        <v>0</v>
      </c>
      <c r="BU119" s="226">
        <v>0</v>
      </c>
      <c r="BV119" s="226">
        <v>0</v>
      </c>
      <c r="BW119" s="227">
        <v>0</v>
      </c>
      <c r="BX119" s="227">
        <v>0</v>
      </c>
      <c r="BY119" s="227">
        <v>0</v>
      </c>
      <c r="BZ119" s="227">
        <v>0</v>
      </c>
      <c r="CA119" s="226">
        <v>0</v>
      </c>
      <c r="CB119" s="226">
        <f>IFERROR(VLOOKUP($G119,[12]ITEM!$B$2:$AC$939,26,0),0)</f>
        <v>0</v>
      </c>
      <c r="CC119" s="226">
        <f>IFERROR(VLOOKUP($G119,[12]ITEM!$B$2:$AC$939,27,0),0)</f>
        <v>0</v>
      </c>
      <c r="CD119" s="226">
        <f>IFERROR(VLOOKUP($G119,[12]ITEM!$B$2:$AC$939,28,0),0)</f>
        <v>0</v>
      </c>
      <c r="CE119" s="227">
        <v>0</v>
      </c>
      <c r="CF119" s="227">
        <v>0</v>
      </c>
      <c r="CG119" s="227">
        <v>0</v>
      </c>
      <c r="CH119" s="227">
        <v>0</v>
      </c>
      <c r="CI119" s="375"/>
      <c r="CJ119" s="226">
        <f t="shared" si="57"/>
        <v>0</v>
      </c>
      <c r="CK119" s="226">
        <f t="shared" si="57"/>
        <v>0</v>
      </c>
      <c r="CL119" s="226">
        <f t="shared" si="57"/>
        <v>0</v>
      </c>
      <c r="CM119" s="226">
        <f t="shared" si="57"/>
        <v>0</v>
      </c>
      <c r="CN119" s="227">
        <f t="shared" si="57"/>
        <v>0</v>
      </c>
      <c r="CO119" s="227">
        <f t="shared" si="46"/>
        <v>0</v>
      </c>
      <c r="CP119" s="227">
        <f t="shared" si="46"/>
        <v>0</v>
      </c>
      <c r="CQ119" s="227">
        <f t="shared" si="46"/>
        <v>0</v>
      </c>
      <c r="CR119" s="226">
        <v>0</v>
      </c>
      <c r="CS119" s="226"/>
      <c r="CT119" s="226"/>
      <c r="CU119" s="226"/>
      <c r="CV119" s="227">
        <f t="shared" si="39"/>
        <v>0</v>
      </c>
      <c r="CW119" s="227">
        <f>CV119*(1+('[13]GROWTH (YoY)'!AR119/100))</f>
        <v>0</v>
      </c>
      <c r="CX119" s="227">
        <f>CW119*(1+('[13]GROWTH (YoY)'!AS119/100))</f>
        <v>0</v>
      </c>
      <c r="CY119" s="227">
        <f>CX119*(1+('[13]GROWTH (YoY)'!AT119/100))</f>
        <v>0</v>
      </c>
      <c r="CZ119" s="226">
        <v>0</v>
      </c>
      <c r="DA119" s="226">
        <v>0</v>
      </c>
      <c r="DB119" s="226">
        <v>0</v>
      </c>
      <c r="DC119" s="226">
        <v>0</v>
      </c>
      <c r="DD119" s="227">
        <v>0</v>
      </c>
      <c r="DE119" s="227">
        <v>0</v>
      </c>
      <c r="DF119" s="227">
        <v>0</v>
      </c>
      <c r="DG119" s="227">
        <v>0</v>
      </c>
      <c r="DH119" s="226">
        <v>0</v>
      </c>
      <c r="DI119" s="226">
        <v>0</v>
      </c>
      <c r="DJ119" s="226">
        <v>0</v>
      </c>
      <c r="DK119" s="226">
        <v>0</v>
      </c>
      <c r="DL119" s="227">
        <v>0</v>
      </c>
      <c r="DM119" s="227">
        <v>0</v>
      </c>
      <c r="DN119" s="227">
        <v>0</v>
      </c>
      <c r="DO119" s="227">
        <v>0</v>
      </c>
      <c r="DP119" s="376">
        <f t="shared" si="58"/>
        <v>0</v>
      </c>
      <c r="DQ119" s="226">
        <f t="shared" si="58"/>
        <v>0</v>
      </c>
      <c r="DR119" s="226">
        <f t="shared" si="58"/>
        <v>0</v>
      </c>
      <c r="DS119" s="226">
        <f t="shared" si="56"/>
        <v>0</v>
      </c>
      <c r="DT119" s="227">
        <f t="shared" si="56"/>
        <v>0</v>
      </c>
      <c r="DU119" s="227">
        <f t="shared" si="56"/>
        <v>0</v>
      </c>
      <c r="DV119" s="227">
        <f t="shared" si="56"/>
        <v>0</v>
      </c>
      <c r="DW119" s="227">
        <f t="shared" si="56"/>
        <v>0</v>
      </c>
      <c r="DX119" s="377">
        <f t="shared" ref="DX119:EB182" si="61">IFERROR(W119/O119,0)</f>
        <v>0</v>
      </c>
      <c r="DY119" s="377">
        <f t="shared" si="61"/>
        <v>0</v>
      </c>
      <c r="DZ119" s="377">
        <f t="shared" si="61"/>
        <v>0</v>
      </c>
      <c r="EA119" s="377">
        <f t="shared" si="59"/>
        <v>0</v>
      </c>
      <c r="EB119" s="378">
        <f t="shared" si="59"/>
        <v>0</v>
      </c>
      <c r="EC119" s="378">
        <f t="shared" si="59"/>
        <v>0</v>
      </c>
      <c r="ED119" s="378">
        <f t="shared" si="59"/>
        <v>0</v>
      </c>
      <c r="EE119" s="378">
        <f t="shared" si="52"/>
        <v>0</v>
      </c>
      <c r="EG119" s="226">
        <v>924</v>
      </c>
      <c r="EH119" s="226">
        <v>561</v>
      </c>
      <c r="EI119" s="226">
        <v>363</v>
      </c>
      <c r="EJ119" s="226">
        <v>97</v>
      </c>
      <c r="EK119" s="226">
        <v>158</v>
      </c>
      <c r="EL119" s="226">
        <v>3658</v>
      </c>
      <c r="EM119" s="226">
        <v>3611</v>
      </c>
      <c r="EN119" s="379">
        <f t="shared" si="40"/>
        <v>0.6071428571428571</v>
      </c>
      <c r="EO119" s="226">
        <f t="shared" si="41"/>
        <v>26.721763085399449</v>
      </c>
      <c r="EP119" s="379">
        <f t="shared" si="42"/>
        <v>0.17099567099567101</v>
      </c>
      <c r="EQ119" s="226">
        <f t="shared" si="43"/>
        <v>43193.001640240567</v>
      </c>
      <c r="ER119" s="226">
        <f t="shared" si="44"/>
        <v>2238.5304163205024</v>
      </c>
      <c r="ES119" s="292"/>
      <c r="ET119" s="227">
        <v>1331</v>
      </c>
      <c r="EU119" s="227">
        <v>956</v>
      </c>
      <c r="EV119" s="227">
        <v>375</v>
      </c>
      <c r="EW119" s="227">
        <v>239</v>
      </c>
      <c r="EX119" s="227">
        <v>310</v>
      </c>
      <c r="EY119" s="227">
        <v>7900</v>
      </c>
      <c r="EZ119" s="227">
        <v>7817</v>
      </c>
      <c r="FA119" s="380">
        <f t="shared" si="47"/>
        <v>0.71825694966190834</v>
      </c>
      <c r="FB119" s="228">
        <f t="shared" si="48"/>
        <v>63.733333333333334</v>
      </c>
      <c r="FC119" s="380">
        <f t="shared" si="49"/>
        <v>0.2329075882794891</v>
      </c>
      <c r="FD119" s="227">
        <f t="shared" si="50"/>
        <v>39240.506329113923</v>
      </c>
      <c r="FE119" s="227">
        <f t="shared" si="51"/>
        <v>2547.8657626540448</v>
      </c>
      <c r="FF119" s="227">
        <v>590</v>
      </c>
      <c r="FG119" s="228">
        <f t="shared" si="45"/>
        <v>16.779661016949152</v>
      </c>
      <c r="FH119" s="227">
        <v>99</v>
      </c>
      <c r="FI119" s="227">
        <v>590</v>
      </c>
      <c r="FJ119" s="227">
        <v>3</v>
      </c>
      <c r="FK119" s="227">
        <f t="shared" si="36"/>
        <v>488</v>
      </c>
      <c r="FL119" s="227">
        <v>51</v>
      </c>
      <c r="FM119" s="227">
        <f t="shared" si="37"/>
        <v>437</v>
      </c>
      <c r="FZ119" s="229"/>
      <c r="GA119" s="229"/>
      <c r="GB119" s="229"/>
      <c r="GC119" s="229"/>
      <c r="GD119" s="229"/>
    </row>
    <row r="120" spans="1:186" s="368" customFormat="1">
      <c r="A120" s="287" t="s">
        <v>83</v>
      </c>
      <c r="B120" s="369" t="s">
        <v>84</v>
      </c>
      <c r="C120" s="287" t="s">
        <v>346</v>
      </c>
      <c r="D120" s="370" t="s">
        <v>3123</v>
      </c>
      <c r="E120" s="369" t="s">
        <v>347</v>
      </c>
      <c r="F120" s="370">
        <v>117</v>
      </c>
      <c r="G120" s="371" t="s">
        <v>348</v>
      </c>
      <c r="H120" s="371" t="s">
        <v>349</v>
      </c>
      <c r="I120" s="370" t="s">
        <v>350</v>
      </c>
      <c r="J120" s="371" t="s">
        <v>351</v>
      </c>
      <c r="K120" s="370" t="s">
        <v>161</v>
      </c>
      <c r="L120" s="371" t="s">
        <v>351</v>
      </c>
      <c r="M120" s="371" t="s">
        <v>3124</v>
      </c>
      <c r="N120" s="372">
        <v>1</v>
      </c>
      <c r="O120" s="373">
        <v>7648</v>
      </c>
      <c r="P120" s="373">
        <v>9857</v>
      </c>
      <c r="Q120" s="373">
        <v>10474</v>
      </c>
      <c r="R120" s="373">
        <v>10512</v>
      </c>
      <c r="S120" s="374">
        <v>9857</v>
      </c>
      <c r="T120" s="374">
        <v>10527</v>
      </c>
      <c r="U120" s="374">
        <v>10687</v>
      </c>
      <c r="V120" s="374">
        <v>10783</v>
      </c>
      <c r="W120" s="373">
        <v>1651</v>
      </c>
      <c r="X120" s="373">
        <v>1850</v>
      </c>
      <c r="Y120" s="373">
        <v>1929</v>
      </c>
      <c r="Z120" s="373">
        <v>1909</v>
      </c>
      <c r="AA120" s="374">
        <v>1850</v>
      </c>
      <c r="AB120" s="374">
        <v>1999</v>
      </c>
      <c r="AC120" s="374">
        <v>1972</v>
      </c>
      <c r="AD120" s="374">
        <v>1990</v>
      </c>
      <c r="AE120" s="373">
        <v>113</v>
      </c>
      <c r="AF120" s="373">
        <v>132</v>
      </c>
      <c r="AG120" s="373">
        <v>129</v>
      </c>
      <c r="AH120" s="373">
        <v>135</v>
      </c>
      <c r="AI120" s="374">
        <v>107</v>
      </c>
      <c r="AJ120" s="374">
        <v>83</v>
      </c>
      <c r="AK120" s="374">
        <v>133</v>
      </c>
      <c r="AL120" s="374">
        <v>122</v>
      </c>
      <c r="AM120" s="226">
        <v>5997</v>
      </c>
      <c r="AN120" s="226">
        <v>8007</v>
      </c>
      <c r="AO120" s="226">
        <v>8545</v>
      </c>
      <c r="AP120" s="226">
        <v>8602</v>
      </c>
      <c r="AQ120" s="227">
        <v>8007</v>
      </c>
      <c r="AR120" s="227">
        <v>8528</v>
      </c>
      <c r="AS120" s="227">
        <v>8716</v>
      </c>
      <c r="AT120" s="227">
        <v>8794</v>
      </c>
      <c r="AU120" s="226">
        <v>466</v>
      </c>
      <c r="AV120" s="226">
        <v>603</v>
      </c>
      <c r="AW120" s="226">
        <v>647</v>
      </c>
      <c r="AX120" s="226">
        <v>661</v>
      </c>
      <c r="AY120" s="227">
        <v>603</v>
      </c>
      <c r="AZ120" s="227">
        <v>645</v>
      </c>
      <c r="BA120" s="227">
        <v>667</v>
      </c>
      <c r="BB120" s="227">
        <v>683</v>
      </c>
      <c r="BC120" s="226">
        <f t="shared" si="60"/>
        <v>5595</v>
      </c>
      <c r="BD120" s="226">
        <f t="shared" si="60"/>
        <v>7596.5</v>
      </c>
      <c r="BE120" s="226">
        <f t="shared" si="60"/>
        <v>7997.237416891604</v>
      </c>
      <c r="BF120" s="226">
        <f t="shared" si="60"/>
        <v>8131.83</v>
      </c>
      <c r="BG120" s="218">
        <f t="shared" si="60"/>
        <v>7642</v>
      </c>
      <c r="BH120" s="218">
        <f t="shared" si="60"/>
        <v>8060</v>
      </c>
      <c r="BI120" s="218">
        <f t="shared" si="60"/>
        <v>8286</v>
      </c>
      <c r="BJ120" s="218">
        <f t="shared" si="60"/>
        <v>8370</v>
      </c>
      <c r="BK120" s="226">
        <f t="shared" si="55"/>
        <v>-64</v>
      </c>
      <c r="BL120" s="226">
        <f t="shared" si="55"/>
        <v>-192.5</v>
      </c>
      <c r="BM120" s="226">
        <f t="shared" si="55"/>
        <v>-99.237416891603687</v>
      </c>
      <c r="BN120" s="226">
        <f t="shared" si="53"/>
        <v>-190.83</v>
      </c>
      <c r="BO120" s="227">
        <f t="shared" si="53"/>
        <v>-238</v>
      </c>
      <c r="BP120" s="227">
        <f t="shared" si="53"/>
        <v>-177</v>
      </c>
      <c r="BQ120" s="227">
        <f t="shared" si="53"/>
        <v>-237</v>
      </c>
      <c r="BR120" s="227">
        <f t="shared" si="53"/>
        <v>-259</v>
      </c>
      <c r="BS120" s="226">
        <v>35</v>
      </c>
      <c r="BT120" s="226">
        <v>48</v>
      </c>
      <c r="BU120" s="226">
        <v>49</v>
      </c>
      <c r="BV120" s="226">
        <v>49</v>
      </c>
      <c r="BW120" s="227">
        <v>3</v>
      </c>
      <c r="BX120" s="227">
        <v>3</v>
      </c>
      <c r="BY120" s="227">
        <v>3</v>
      </c>
      <c r="BZ120" s="227">
        <v>3</v>
      </c>
      <c r="CA120" s="226">
        <v>99</v>
      </c>
      <c r="CB120" s="226">
        <f>IFERROR(VLOOKUP($G120,[12]ITEM!$B$2:$AC$939,26,0),0)</f>
        <v>240.5</v>
      </c>
      <c r="CC120" s="226">
        <f>IFERROR(VLOOKUP($G120,[12]ITEM!$B$2:$AC$939,27,0),0)</f>
        <v>148.23741689160369</v>
      </c>
      <c r="CD120" s="226">
        <f>IFERROR(VLOOKUP($G120,[12]ITEM!$B$2:$AC$939,28,0),0)</f>
        <v>239.83</v>
      </c>
      <c r="CE120" s="227">
        <v>241</v>
      </c>
      <c r="CF120" s="227">
        <v>180</v>
      </c>
      <c r="CG120" s="227">
        <v>240</v>
      </c>
      <c r="CH120" s="227">
        <v>262</v>
      </c>
      <c r="CI120" s="375"/>
      <c r="CJ120" s="226">
        <f t="shared" si="57"/>
        <v>5596</v>
      </c>
      <c r="CK120" s="226">
        <f t="shared" si="57"/>
        <v>7275</v>
      </c>
      <c r="CL120" s="226">
        <f t="shared" si="57"/>
        <v>7640</v>
      </c>
      <c r="CM120" s="226">
        <f t="shared" si="57"/>
        <v>7836</v>
      </c>
      <c r="CN120" s="227">
        <f t="shared" si="57"/>
        <v>7642</v>
      </c>
      <c r="CO120" s="227">
        <f t="shared" si="46"/>
        <v>7586.6567352594375</v>
      </c>
      <c r="CP120" s="227">
        <f t="shared" si="46"/>
        <v>8013.3056798198177</v>
      </c>
      <c r="CQ120" s="227">
        <f t="shared" si="46"/>
        <v>8219.4020426118332</v>
      </c>
      <c r="CR120" s="226">
        <v>4739</v>
      </c>
      <c r="CS120" s="226">
        <v>6041</v>
      </c>
      <c r="CT120" s="226">
        <v>6447</v>
      </c>
      <c r="CU120" s="226">
        <v>6490</v>
      </c>
      <c r="CV120" s="227">
        <f t="shared" si="39"/>
        <v>4116</v>
      </c>
      <c r="CW120" s="227">
        <f>CV120*(1+('[13]GROWTH (YoY)'!AR120/100))</f>
        <v>4383.6567352594375</v>
      </c>
      <c r="CX120" s="227">
        <f>CW120*(1+('[13]GROWTH (YoY)'!AS120/100))</f>
        <v>4480.3056798198177</v>
      </c>
      <c r="CY120" s="227">
        <f>CX120*(1+('[13]GROWTH (YoY)'!AT120/100))</f>
        <v>4520.4020426118332</v>
      </c>
      <c r="CZ120" s="226">
        <v>596</v>
      </c>
      <c r="DA120" s="226">
        <v>781</v>
      </c>
      <c r="DB120" s="226">
        <v>681</v>
      </c>
      <c r="DC120" s="226">
        <v>748</v>
      </c>
      <c r="DD120" s="227">
        <v>3075</v>
      </c>
      <c r="DE120" s="227">
        <v>2682</v>
      </c>
      <c r="DF120" s="227">
        <v>2901</v>
      </c>
      <c r="DG120" s="227">
        <v>2996</v>
      </c>
      <c r="DH120" s="226">
        <v>261</v>
      </c>
      <c r="DI120" s="226">
        <v>453</v>
      </c>
      <c r="DJ120" s="226">
        <v>512</v>
      </c>
      <c r="DK120" s="226">
        <v>598</v>
      </c>
      <c r="DL120" s="227">
        <v>451</v>
      </c>
      <c r="DM120" s="227">
        <v>521</v>
      </c>
      <c r="DN120" s="227">
        <v>632</v>
      </c>
      <c r="DO120" s="227">
        <v>703</v>
      </c>
      <c r="DP120" s="376">
        <f t="shared" si="58"/>
        <v>-1</v>
      </c>
      <c r="DQ120" s="226">
        <f t="shared" si="58"/>
        <v>321.5</v>
      </c>
      <c r="DR120" s="226">
        <f t="shared" si="58"/>
        <v>357.23741689160397</v>
      </c>
      <c r="DS120" s="226">
        <f t="shared" si="56"/>
        <v>295.82999999999993</v>
      </c>
      <c r="DT120" s="227">
        <f t="shared" si="56"/>
        <v>0</v>
      </c>
      <c r="DU120" s="227">
        <f t="shared" si="56"/>
        <v>473.34326474056252</v>
      </c>
      <c r="DV120" s="227">
        <f t="shared" si="56"/>
        <v>272.69432018018233</v>
      </c>
      <c r="DW120" s="227">
        <f t="shared" si="56"/>
        <v>150.59795738816683</v>
      </c>
      <c r="DX120" s="377">
        <f t="shared" si="61"/>
        <v>0.2158734309623431</v>
      </c>
      <c r="DY120" s="377">
        <f t="shared" si="61"/>
        <v>0.18768387947651416</v>
      </c>
      <c r="DZ120" s="377">
        <f t="shared" si="61"/>
        <v>0.18417032652281839</v>
      </c>
      <c r="EA120" s="377">
        <f t="shared" si="59"/>
        <v>0.18160197869101979</v>
      </c>
      <c r="EB120" s="378">
        <f t="shared" si="59"/>
        <v>0.18768387947651416</v>
      </c>
      <c r="EC120" s="378">
        <f t="shared" si="59"/>
        <v>0.18989265697729649</v>
      </c>
      <c r="ED120" s="378">
        <f t="shared" si="59"/>
        <v>0.1845232525498269</v>
      </c>
      <c r="EE120" s="378">
        <f t="shared" si="52"/>
        <v>0.18454975424278958</v>
      </c>
      <c r="EG120" s="226">
        <v>335</v>
      </c>
      <c r="EH120" s="226">
        <v>221</v>
      </c>
      <c r="EI120" s="226">
        <v>114</v>
      </c>
      <c r="EJ120" s="226">
        <v>58</v>
      </c>
      <c r="EK120" s="226">
        <v>112</v>
      </c>
      <c r="EL120" s="226">
        <v>3690</v>
      </c>
      <c r="EM120" s="226">
        <v>3450</v>
      </c>
      <c r="EN120" s="379">
        <f t="shared" si="40"/>
        <v>0.65970149253731347</v>
      </c>
      <c r="EO120" s="226">
        <f t="shared" si="41"/>
        <v>50.877192982456144</v>
      </c>
      <c r="EP120" s="379">
        <f t="shared" si="42"/>
        <v>0.33432835820895523</v>
      </c>
      <c r="EQ120" s="226">
        <f t="shared" si="43"/>
        <v>30352.303523035229</v>
      </c>
      <c r="ER120" s="226">
        <f t="shared" si="44"/>
        <v>1400.9661835748793</v>
      </c>
      <c r="ES120" s="292"/>
      <c r="ET120" s="227">
        <v>680</v>
      </c>
      <c r="EU120" s="227">
        <v>422</v>
      </c>
      <c r="EV120" s="227">
        <v>258</v>
      </c>
      <c r="EW120" s="227">
        <v>117</v>
      </c>
      <c r="EX120" s="227">
        <v>223</v>
      </c>
      <c r="EY120" s="227">
        <v>5173</v>
      </c>
      <c r="EZ120" s="227">
        <v>4784</v>
      </c>
      <c r="FA120" s="380">
        <f t="shared" si="47"/>
        <v>0.62058823529411766</v>
      </c>
      <c r="FB120" s="228">
        <f t="shared" si="48"/>
        <v>45.348837209302324</v>
      </c>
      <c r="FC120" s="380">
        <f t="shared" si="49"/>
        <v>0.32794117647058824</v>
      </c>
      <c r="FD120" s="227">
        <f t="shared" si="50"/>
        <v>43108.447709259621</v>
      </c>
      <c r="FE120" s="227">
        <f t="shared" si="51"/>
        <v>2038.0434782608697</v>
      </c>
      <c r="FF120" s="227">
        <v>8039</v>
      </c>
      <c r="FG120" s="228">
        <f t="shared" si="45"/>
        <v>7.5258116681179255</v>
      </c>
      <c r="FH120" s="227">
        <v>605</v>
      </c>
      <c r="FI120" s="227">
        <v>8039</v>
      </c>
      <c r="FJ120" s="227">
        <v>-236</v>
      </c>
      <c r="FK120" s="227">
        <f t="shared" si="36"/>
        <v>7670</v>
      </c>
      <c r="FL120" s="227">
        <v>320</v>
      </c>
      <c r="FM120" s="227">
        <f t="shared" si="37"/>
        <v>7350</v>
      </c>
      <c r="FZ120" s="229"/>
      <c r="GA120" s="229"/>
      <c r="GB120" s="229"/>
      <c r="GC120" s="229"/>
      <c r="GD120" s="229"/>
    </row>
    <row r="121" spans="1:186" s="368" customFormat="1">
      <c r="A121" s="287" t="s">
        <v>83</v>
      </c>
      <c r="B121" s="369" t="s">
        <v>84</v>
      </c>
      <c r="C121" s="287" t="s">
        <v>346</v>
      </c>
      <c r="D121" s="370" t="s">
        <v>3123</v>
      </c>
      <c r="E121" s="369" t="s">
        <v>347</v>
      </c>
      <c r="F121" s="370">
        <v>118</v>
      </c>
      <c r="G121" s="371" t="s">
        <v>352</v>
      </c>
      <c r="H121" s="371" t="s">
        <v>353</v>
      </c>
      <c r="I121" s="370" t="s">
        <v>350</v>
      </c>
      <c r="J121" s="371" t="s">
        <v>351</v>
      </c>
      <c r="K121" s="370" t="s">
        <v>161</v>
      </c>
      <c r="L121" s="371" t="s">
        <v>351</v>
      </c>
      <c r="M121" s="371" t="s">
        <v>3124</v>
      </c>
      <c r="N121" s="372">
        <v>1</v>
      </c>
      <c r="O121" s="373"/>
      <c r="P121" s="373">
        <v>0</v>
      </c>
      <c r="Q121" s="373">
        <v>0</v>
      </c>
      <c r="R121" s="373">
        <v>0</v>
      </c>
      <c r="S121" s="374">
        <v>0</v>
      </c>
      <c r="T121" s="374">
        <v>0</v>
      </c>
      <c r="U121" s="374">
        <v>0</v>
      </c>
      <c r="V121" s="374">
        <v>0</v>
      </c>
      <c r="W121" s="373"/>
      <c r="X121" s="373">
        <v>0</v>
      </c>
      <c r="Y121" s="373">
        <v>0</v>
      </c>
      <c r="Z121" s="373">
        <v>0</v>
      </c>
      <c r="AA121" s="374">
        <v>0</v>
      </c>
      <c r="AB121" s="374">
        <v>0</v>
      </c>
      <c r="AC121" s="374">
        <v>0</v>
      </c>
      <c r="AD121" s="374">
        <v>0</v>
      </c>
      <c r="AE121" s="373">
        <v>0</v>
      </c>
      <c r="AF121" s="373">
        <v>0</v>
      </c>
      <c r="AG121" s="373">
        <v>0</v>
      </c>
      <c r="AH121" s="373">
        <v>0</v>
      </c>
      <c r="AI121" s="374">
        <v>0</v>
      </c>
      <c r="AJ121" s="374">
        <v>0</v>
      </c>
      <c r="AK121" s="374">
        <v>0</v>
      </c>
      <c r="AL121" s="374">
        <v>0</v>
      </c>
      <c r="AM121" s="226">
        <v>0</v>
      </c>
      <c r="AN121" s="226">
        <v>0</v>
      </c>
      <c r="AO121" s="226">
        <v>0</v>
      </c>
      <c r="AP121" s="226">
        <v>0</v>
      </c>
      <c r="AQ121" s="227">
        <v>0</v>
      </c>
      <c r="AR121" s="227">
        <v>0</v>
      </c>
      <c r="AS121" s="227">
        <v>0</v>
      </c>
      <c r="AT121" s="227">
        <v>0</v>
      </c>
      <c r="AU121" s="226">
        <v>0</v>
      </c>
      <c r="AV121" s="226">
        <v>0</v>
      </c>
      <c r="AW121" s="226">
        <v>0</v>
      </c>
      <c r="AX121" s="226">
        <v>0</v>
      </c>
      <c r="AY121" s="227">
        <v>0</v>
      </c>
      <c r="AZ121" s="227">
        <v>0</v>
      </c>
      <c r="BA121" s="227">
        <v>0</v>
      </c>
      <c r="BB121" s="227"/>
      <c r="BC121" s="226">
        <f t="shared" si="60"/>
        <v>0</v>
      </c>
      <c r="BD121" s="226">
        <f t="shared" si="60"/>
        <v>0</v>
      </c>
      <c r="BE121" s="226">
        <f t="shared" si="60"/>
        <v>0</v>
      </c>
      <c r="BF121" s="226">
        <f t="shared" si="60"/>
        <v>0</v>
      </c>
      <c r="BG121" s="218">
        <f t="shared" si="60"/>
        <v>0</v>
      </c>
      <c r="BH121" s="218">
        <f t="shared" si="60"/>
        <v>0</v>
      </c>
      <c r="BI121" s="218">
        <f t="shared" si="60"/>
        <v>0</v>
      </c>
      <c r="BJ121" s="218">
        <f t="shared" si="60"/>
        <v>0</v>
      </c>
      <c r="BK121" s="226">
        <f t="shared" si="55"/>
        <v>0</v>
      </c>
      <c r="BL121" s="226">
        <f t="shared" si="55"/>
        <v>0</v>
      </c>
      <c r="BM121" s="226">
        <f t="shared" si="55"/>
        <v>0</v>
      </c>
      <c r="BN121" s="226">
        <f t="shared" si="53"/>
        <v>0</v>
      </c>
      <c r="BO121" s="227">
        <f t="shared" si="53"/>
        <v>0</v>
      </c>
      <c r="BP121" s="227">
        <f t="shared" si="53"/>
        <v>0</v>
      </c>
      <c r="BQ121" s="227">
        <f t="shared" si="53"/>
        <v>0</v>
      </c>
      <c r="BR121" s="227">
        <f t="shared" si="53"/>
        <v>0</v>
      </c>
      <c r="BS121" s="226">
        <v>0</v>
      </c>
      <c r="BT121" s="226">
        <v>0</v>
      </c>
      <c r="BU121" s="226">
        <v>0</v>
      </c>
      <c r="BV121" s="226">
        <v>0</v>
      </c>
      <c r="BW121" s="227">
        <v>0</v>
      </c>
      <c r="BX121" s="227">
        <v>0</v>
      </c>
      <c r="BY121" s="227">
        <v>0</v>
      </c>
      <c r="BZ121" s="227">
        <v>0</v>
      </c>
      <c r="CA121" s="226">
        <v>0</v>
      </c>
      <c r="CB121" s="226">
        <f>IFERROR(VLOOKUP($G121,[12]ITEM!$B$2:$AC$939,26,0),0)</f>
        <v>0</v>
      </c>
      <c r="CC121" s="226">
        <f>IFERROR(VLOOKUP($G121,[12]ITEM!$B$2:$AC$939,27,0),0)</f>
        <v>0</v>
      </c>
      <c r="CD121" s="226">
        <f>IFERROR(VLOOKUP($G121,[12]ITEM!$B$2:$AC$939,28,0),0)</f>
        <v>0</v>
      </c>
      <c r="CE121" s="227">
        <v>0</v>
      </c>
      <c r="CF121" s="227">
        <v>0</v>
      </c>
      <c r="CG121" s="227">
        <v>0</v>
      </c>
      <c r="CH121" s="227">
        <v>0</v>
      </c>
      <c r="CI121" s="375"/>
      <c r="CJ121" s="226">
        <f t="shared" si="57"/>
        <v>0</v>
      </c>
      <c r="CK121" s="226">
        <f t="shared" si="57"/>
        <v>0</v>
      </c>
      <c r="CL121" s="226">
        <f t="shared" si="57"/>
        <v>0</v>
      </c>
      <c r="CM121" s="226">
        <f t="shared" si="57"/>
        <v>0</v>
      </c>
      <c r="CN121" s="227">
        <f t="shared" si="57"/>
        <v>0</v>
      </c>
      <c r="CO121" s="227">
        <f t="shared" si="46"/>
        <v>0</v>
      </c>
      <c r="CP121" s="227">
        <f t="shared" si="46"/>
        <v>0</v>
      </c>
      <c r="CQ121" s="227">
        <f t="shared" si="46"/>
        <v>0</v>
      </c>
      <c r="CR121" s="226">
        <v>0</v>
      </c>
      <c r="CS121" s="226"/>
      <c r="CT121" s="226"/>
      <c r="CU121" s="226"/>
      <c r="CV121" s="227">
        <f t="shared" si="39"/>
        <v>0</v>
      </c>
      <c r="CW121" s="227">
        <f>CV121*(1+('[13]GROWTH (YoY)'!AR121/100))</f>
        <v>0</v>
      </c>
      <c r="CX121" s="227">
        <f>CW121*(1+('[13]GROWTH (YoY)'!AS121/100))</f>
        <v>0</v>
      </c>
      <c r="CY121" s="227">
        <f>CX121*(1+('[13]GROWTH (YoY)'!AT121/100))</f>
        <v>0</v>
      </c>
      <c r="CZ121" s="226">
        <v>0</v>
      </c>
      <c r="DA121" s="226">
        <v>0</v>
      </c>
      <c r="DB121" s="226">
        <v>0</v>
      </c>
      <c r="DC121" s="226">
        <v>0</v>
      </c>
      <c r="DD121" s="227">
        <v>0</v>
      </c>
      <c r="DE121" s="227">
        <v>0</v>
      </c>
      <c r="DF121" s="227">
        <v>0</v>
      </c>
      <c r="DG121" s="227">
        <v>0</v>
      </c>
      <c r="DH121" s="226">
        <v>0</v>
      </c>
      <c r="DI121" s="226">
        <v>0</v>
      </c>
      <c r="DJ121" s="226">
        <v>0</v>
      </c>
      <c r="DK121" s="226">
        <v>0</v>
      </c>
      <c r="DL121" s="227">
        <v>0</v>
      </c>
      <c r="DM121" s="227">
        <v>0</v>
      </c>
      <c r="DN121" s="227">
        <v>0</v>
      </c>
      <c r="DO121" s="227">
        <v>0</v>
      </c>
      <c r="DP121" s="376">
        <f t="shared" si="58"/>
        <v>0</v>
      </c>
      <c r="DQ121" s="226">
        <f t="shared" si="58"/>
        <v>0</v>
      </c>
      <c r="DR121" s="226">
        <f t="shared" si="58"/>
        <v>0</v>
      </c>
      <c r="DS121" s="226">
        <f t="shared" si="56"/>
        <v>0</v>
      </c>
      <c r="DT121" s="227">
        <f t="shared" si="56"/>
        <v>0</v>
      </c>
      <c r="DU121" s="227">
        <f t="shared" si="56"/>
        <v>0</v>
      </c>
      <c r="DV121" s="227">
        <f t="shared" si="56"/>
        <v>0</v>
      </c>
      <c r="DW121" s="227">
        <f t="shared" si="56"/>
        <v>0</v>
      </c>
      <c r="DX121" s="377">
        <f t="shared" si="61"/>
        <v>0</v>
      </c>
      <c r="DY121" s="377">
        <f t="shared" si="61"/>
        <v>0</v>
      </c>
      <c r="DZ121" s="377">
        <f t="shared" si="61"/>
        <v>0</v>
      </c>
      <c r="EA121" s="377">
        <f t="shared" si="59"/>
        <v>0</v>
      </c>
      <c r="EB121" s="378">
        <f t="shared" si="59"/>
        <v>0</v>
      </c>
      <c r="EC121" s="378">
        <f t="shared" si="59"/>
        <v>0</v>
      </c>
      <c r="ED121" s="378">
        <f t="shared" si="59"/>
        <v>0</v>
      </c>
      <c r="EE121" s="378">
        <f t="shared" si="52"/>
        <v>0</v>
      </c>
      <c r="EG121" s="226">
        <v>47</v>
      </c>
      <c r="EH121" s="226">
        <v>32</v>
      </c>
      <c r="EI121" s="226">
        <v>16</v>
      </c>
      <c r="EJ121" s="226">
        <v>9</v>
      </c>
      <c r="EK121" s="226">
        <v>20</v>
      </c>
      <c r="EL121" s="226">
        <v>633</v>
      </c>
      <c r="EM121" s="226">
        <v>604</v>
      </c>
      <c r="EN121" s="379">
        <f t="shared" si="40"/>
        <v>0.68085106382978722</v>
      </c>
      <c r="EO121" s="226">
        <f t="shared" si="41"/>
        <v>56.25</v>
      </c>
      <c r="EP121" s="379">
        <f t="shared" si="42"/>
        <v>0.42553191489361702</v>
      </c>
      <c r="EQ121" s="226">
        <f t="shared" si="43"/>
        <v>31595.576619273303</v>
      </c>
      <c r="ER121" s="226">
        <f t="shared" si="44"/>
        <v>1241.7218543046358</v>
      </c>
      <c r="ES121" s="292"/>
      <c r="ET121" s="227">
        <v>54</v>
      </c>
      <c r="EU121" s="227">
        <v>33</v>
      </c>
      <c r="EV121" s="227">
        <v>20</v>
      </c>
      <c r="EW121" s="227">
        <v>10</v>
      </c>
      <c r="EX121" s="227">
        <v>12</v>
      </c>
      <c r="EY121" s="227">
        <v>466</v>
      </c>
      <c r="EZ121" s="227">
        <v>438</v>
      </c>
      <c r="FA121" s="380">
        <f t="shared" si="47"/>
        <v>0.61111111111111116</v>
      </c>
      <c r="FB121" s="228">
        <f t="shared" si="48"/>
        <v>50</v>
      </c>
      <c r="FC121" s="380">
        <f t="shared" si="49"/>
        <v>0.22222222222222221</v>
      </c>
      <c r="FD121" s="227">
        <f t="shared" si="50"/>
        <v>25751.072961373389</v>
      </c>
      <c r="FE121" s="227">
        <f t="shared" si="51"/>
        <v>1902.5875190258751</v>
      </c>
      <c r="FF121" s="227">
        <v>290</v>
      </c>
      <c r="FG121" s="228">
        <f t="shared" si="45"/>
        <v>7.5862068965517242</v>
      </c>
      <c r="FH121" s="227">
        <v>22</v>
      </c>
      <c r="FI121" s="227">
        <v>290</v>
      </c>
      <c r="FJ121" s="227">
        <v>0</v>
      </c>
      <c r="FK121" s="227">
        <f t="shared" si="36"/>
        <v>268</v>
      </c>
      <c r="FL121" s="227">
        <v>18</v>
      </c>
      <c r="FM121" s="227">
        <f t="shared" si="37"/>
        <v>250</v>
      </c>
      <c r="FZ121" s="229"/>
      <c r="GA121" s="229"/>
      <c r="GB121" s="229"/>
      <c r="GC121" s="229"/>
      <c r="GD121" s="229"/>
    </row>
    <row r="122" spans="1:186" s="368" customFormat="1">
      <c r="A122" s="287" t="s">
        <v>83</v>
      </c>
      <c r="B122" s="369" t="s">
        <v>84</v>
      </c>
      <c r="C122" s="287" t="s">
        <v>346</v>
      </c>
      <c r="D122" s="370" t="s">
        <v>3123</v>
      </c>
      <c r="E122" s="369" t="s">
        <v>347</v>
      </c>
      <c r="F122" s="370">
        <v>119</v>
      </c>
      <c r="G122" s="371" t="s">
        <v>354</v>
      </c>
      <c r="H122" s="371" t="s">
        <v>355</v>
      </c>
      <c r="I122" s="370" t="s">
        <v>350</v>
      </c>
      <c r="J122" s="371" t="s">
        <v>351</v>
      </c>
      <c r="K122" s="370" t="s">
        <v>161</v>
      </c>
      <c r="L122" s="371" t="s">
        <v>351</v>
      </c>
      <c r="M122" s="371" t="s">
        <v>3124</v>
      </c>
      <c r="N122" s="372">
        <v>1</v>
      </c>
      <c r="O122" s="373"/>
      <c r="P122" s="373">
        <v>0</v>
      </c>
      <c r="Q122" s="373">
        <v>0</v>
      </c>
      <c r="R122" s="373">
        <v>0</v>
      </c>
      <c r="S122" s="374">
        <v>0</v>
      </c>
      <c r="T122" s="374">
        <v>0</v>
      </c>
      <c r="U122" s="374">
        <v>0</v>
      </c>
      <c r="V122" s="374">
        <v>0</v>
      </c>
      <c r="W122" s="373"/>
      <c r="X122" s="373">
        <v>0</v>
      </c>
      <c r="Y122" s="373">
        <v>0</v>
      </c>
      <c r="Z122" s="373">
        <v>0</v>
      </c>
      <c r="AA122" s="374">
        <v>0</v>
      </c>
      <c r="AB122" s="374">
        <v>0</v>
      </c>
      <c r="AC122" s="374">
        <v>0</v>
      </c>
      <c r="AD122" s="374">
        <v>0</v>
      </c>
      <c r="AE122" s="373">
        <v>0</v>
      </c>
      <c r="AF122" s="373">
        <v>0</v>
      </c>
      <c r="AG122" s="373">
        <v>0</v>
      </c>
      <c r="AH122" s="373">
        <v>0</v>
      </c>
      <c r="AI122" s="374">
        <v>0</v>
      </c>
      <c r="AJ122" s="374">
        <v>0</v>
      </c>
      <c r="AK122" s="374">
        <v>0</v>
      </c>
      <c r="AL122" s="374">
        <v>0</v>
      </c>
      <c r="AM122" s="226">
        <v>0</v>
      </c>
      <c r="AN122" s="226">
        <v>0</v>
      </c>
      <c r="AO122" s="226">
        <v>0</v>
      </c>
      <c r="AP122" s="226">
        <v>0</v>
      </c>
      <c r="AQ122" s="227">
        <v>0</v>
      </c>
      <c r="AR122" s="227">
        <v>0</v>
      </c>
      <c r="AS122" s="227">
        <v>0</v>
      </c>
      <c r="AT122" s="227">
        <v>0</v>
      </c>
      <c r="AU122" s="226">
        <v>0</v>
      </c>
      <c r="AV122" s="226">
        <v>0</v>
      </c>
      <c r="AW122" s="226">
        <v>0</v>
      </c>
      <c r="AX122" s="226">
        <v>0</v>
      </c>
      <c r="AY122" s="227">
        <v>0</v>
      </c>
      <c r="AZ122" s="227">
        <v>0</v>
      </c>
      <c r="BA122" s="227">
        <v>0</v>
      </c>
      <c r="BB122" s="227"/>
      <c r="BC122" s="226">
        <f t="shared" si="60"/>
        <v>0</v>
      </c>
      <c r="BD122" s="226">
        <f t="shared" si="60"/>
        <v>0</v>
      </c>
      <c r="BE122" s="226">
        <f t="shared" si="60"/>
        <v>0</v>
      </c>
      <c r="BF122" s="226">
        <f t="shared" si="60"/>
        <v>0</v>
      </c>
      <c r="BG122" s="218">
        <f t="shared" si="60"/>
        <v>0</v>
      </c>
      <c r="BH122" s="218">
        <f t="shared" si="60"/>
        <v>0</v>
      </c>
      <c r="BI122" s="218">
        <f t="shared" si="60"/>
        <v>0</v>
      </c>
      <c r="BJ122" s="218">
        <f t="shared" si="60"/>
        <v>0</v>
      </c>
      <c r="BK122" s="226">
        <f t="shared" si="55"/>
        <v>0</v>
      </c>
      <c r="BL122" s="226">
        <f t="shared" si="55"/>
        <v>0</v>
      </c>
      <c r="BM122" s="226">
        <f t="shared" si="55"/>
        <v>0</v>
      </c>
      <c r="BN122" s="226">
        <f t="shared" si="53"/>
        <v>0</v>
      </c>
      <c r="BO122" s="227">
        <f t="shared" si="53"/>
        <v>0</v>
      </c>
      <c r="BP122" s="227">
        <f t="shared" si="53"/>
        <v>0</v>
      </c>
      <c r="BQ122" s="227">
        <f t="shared" si="53"/>
        <v>0</v>
      </c>
      <c r="BR122" s="227">
        <f t="shared" si="53"/>
        <v>0</v>
      </c>
      <c r="BS122" s="226">
        <v>0</v>
      </c>
      <c r="BT122" s="226">
        <v>0</v>
      </c>
      <c r="BU122" s="226">
        <v>0</v>
      </c>
      <c r="BV122" s="226">
        <v>0</v>
      </c>
      <c r="BW122" s="227">
        <v>0</v>
      </c>
      <c r="BX122" s="227">
        <v>0</v>
      </c>
      <c r="BY122" s="227">
        <v>0</v>
      </c>
      <c r="BZ122" s="227">
        <v>0</v>
      </c>
      <c r="CA122" s="226">
        <v>0</v>
      </c>
      <c r="CB122" s="226">
        <f>IFERROR(VLOOKUP($G122,[12]ITEM!$B$2:$AC$939,26,0),0)</f>
        <v>0</v>
      </c>
      <c r="CC122" s="226">
        <f>IFERROR(VLOOKUP($G122,[12]ITEM!$B$2:$AC$939,27,0),0)</f>
        <v>0</v>
      </c>
      <c r="CD122" s="226">
        <f>IFERROR(VLOOKUP($G122,[12]ITEM!$B$2:$AC$939,28,0),0)</f>
        <v>0</v>
      </c>
      <c r="CE122" s="227">
        <v>0</v>
      </c>
      <c r="CF122" s="227">
        <v>0</v>
      </c>
      <c r="CG122" s="227">
        <v>0</v>
      </c>
      <c r="CH122" s="227">
        <v>0</v>
      </c>
      <c r="CI122" s="375"/>
      <c r="CJ122" s="226">
        <f t="shared" si="57"/>
        <v>0</v>
      </c>
      <c r="CK122" s="226">
        <f t="shared" si="57"/>
        <v>0</v>
      </c>
      <c r="CL122" s="226">
        <f t="shared" si="57"/>
        <v>0</v>
      </c>
      <c r="CM122" s="226">
        <f t="shared" si="57"/>
        <v>0</v>
      </c>
      <c r="CN122" s="227">
        <f t="shared" si="57"/>
        <v>0</v>
      </c>
      <c r="CO122" s="227">
        <f t="shared" si="46"/>
        <v>0</v>
      </c>
      <c r="CP122" s="227">
        <f t="shared" si="46"/>
        <v>0</v>
      </c>
      <c r="CQ122" s="227">
        <f t="shared" si="46"/>
        <v>0</v>
      </c>
      <c r="CR122" s="226">
        <v>0</v>
      </c>
      <c r="CS122" s="226"/>
      <c r="CT122" s="226"/>
      <c r="CU122" s="226"/>
      <c r="CV122" s="227">
        <f t="shared" si="39"/>
        <v>0</v>
      </c>
      <c r="CW122" s="227">
        <f>CV122*(1+('[13]GROWTH (YoY)'!AR122/100))</f>
        <v>0</v>
      </c>
      <c r="CX122" s="227">
        <f>CW122*(1+('[13]GROWTH (YoY)'!AS122/100))</f>
        <v>0</v>
      </c>
      <c r="CY122" s="227">
        <f>CX122*(1+('[13]GROWTH (YoY)'!AT122/100))</f>
        <v>0</v>
      </c>
      <c r="CZ122" s="226">
        <v>0</v>
      </c>
      <c r="DA122" s="226">
        <v>0</v>
      </c>
      <c r="DB122" s="226">
        <v>0</v>
      </c>
      <c r="DC122" s="226">
        <v>0</v>
      </c>
      <c r="DD122" s="227">
        <v>0</v>
      </c>
      <c r="DE122" s="227">
        <v>0</v>
      </c>
      <c r="DF122" s="227">
        <v>0</v>
      </c>
      <c r="DG122" s="227">
        <v>0</v>
      </c>
      <c r="DH122" s="226">
        <v>0</v>
      </c>
      <c r="DI122" s="226">
        <v>0</v>
      </c>
      <c r="DJ122" s="226">
        <v>0</v>
      </c>
      <c r="DK122" s="226">
        <v>0</v>
      </c>
      <c r="DL122" s="227">
        <v>0</v>
      </c>
      <c r="DM122" s="227">
        <v>0</v>
      </c>
      <c r="DN122" s="227">
        <v>0</v>
      </c>
      <c r="DO122" s="227">
        <v>0</v>
      </c>
      <c r="DP122" s="376">
        <f t="shared" si="58"/>
        <v>0</v>
      </c>
      <c r="DQ122" s="226">
        <f t="shared" si="58"/>
        <v>0</v>
      </c>
      <c r="DR122" s="226">
        <f t="shared" si="58"/>
        <v>0</v>
      </c>
      <c r="DS122" s="226">
        <f t="shared" si="56"/>
        <v>0</v>
      </c>
      <c r="DT122" s="227">
        <f t="shared" si="56"/>
        <v>0</v>
      </c>
      <c r="DU122" s="227">
        <f t="shared" si="56"/>
        <v>0</v>
      </c>
      <c r="DV122" s="227">
        <f t="shared" si="56"/>
        <v>0</v>
      </c>
      <c r="DW122" s="227">
        <f t="shared" si="56"/>
        <v>0</v>
      </c>
      <c r="DX122" s="377">
        <f t="shared" si="61"/>
        <v>0</v>
      </c>
      <c r="DY122" s="377">
        <f t="shared" si="61"/>
        <v>0</v>
      </c>
      <c r="DZ122" s="377">
        <f t="shared" si="61"/>
        <v>0</v>
      </c>
      <c r="EA122" s="377">
        <f t="shared" si="59"/>
        <v>0</v>
      </c>
      <c r="EB122" s="378">
        <f t="shared" si="59"/>
        <v>0</v>
      </c>
      <c r="EC122" s="378">
        <f t="shared" si="59"/>
        <v>0</v>
      </c>
      <c r="ED122" s="378">
        <f t="shared" si="59"/>
        <v>0</v>
      </c>
      <c r="EE122" s="378">
        <f t="shared" si="52"/>
        <v>0</v>
      </c>
      <c r="EG122" s="226">
        <v>0</v>
      </c>
      <c r="EH122" s="226">
        <v>0</v>
      </c>
      <c r="EI122" s="226">
        <v>0</v>
      </c>
      <c r="EJ122" s="226">
        <v>0</v>
      </c>
      <c r="EK122" s="226">
        <v>0</v>
      </c>
      <c r="EL122" s="226">
        <v>0</v>
      </c>
      <c r="EM122" s="226">
        <v>0</v>
      </c>
      <c r="EN122" s="379">
        <f t="shared" si="40"/>
        <v>0</v>
      </c>
      <c r="EO122" s="226">
        <f t="shared" si="41"/>
        <v>0</v>
      </c>
      <c r="EP122" s="379">
        <f t="shared" si="42"/>
        <v>0</v>
      </c>
      <c r="EQ122" s="226">
        <f t="shared" si="43"/>
        <v>0</v>
      </c>
      <c r="ER122" s="226">
        <f t="shared" si="44"/>
        <v>0</v>
      </c>
      <c r="ES122" s="292"/>
      <c r="ET122" s="227">
        <v>0</v>
      </c>
      <c r="EU122" s="227">
        <v>0</v>
      </c>
      <c r="EV122" s="227">
        <v>0</v>
      </c>
      <c r="EW122" s="227">
        <v>0</v>
      </c>
      <c r="EX122" s="227">
        <v>0</v>
      </c>
      <c r="EY122" s="227">
        <v>0</v>
      </c>
      <c r="EZ122" s="227">
        <v>0</v>
      </c>
      <c r="FA122" s="380">
        <f t="shared" si="47"/>
        <v>0</v>
      </c>
      <c r="FB122" s="228">
        <f t="shared" si="48"/>
        <v>0</v>
      </c>
      <c r="FC122" s="380">
        <f t="shared" si="49"/>
        <v>0</v>
      </c>
      <c r="FD122" s="227">
        <f t="shared" si="50"/>
        <v>0</v>
      </c>
      <c r="FE122" s="227">
        <f t="shared" si="51"/>
        <v>0</v>
      </c>
      <c r="FF122" s="227">
        <v>0</v>
      </c>
      <c r="FG122" s="228">
        <f t="shared" si="45"/>
        <v>0</v>
      </c>
      <c r="FH122" s="227">
        <v>0</v>
      </c>
      <c r="FI122" s="227">
        <v>0</v>
      </c>
      <c r="FJ122" s="227">
        <v>0</v>
      </c>
      <c r="FK122" s="227">
        <f t="shared" si="36"/>
        <v>0</v>
      </c>
      <c r="FL122" s="227">
        <v>0</v>
      </c>
      <c r="FM122" s="227">
        <f t="shared" si="37"/>
        <v>0</v>
      </c>
      <c r="FZ122" s="229"/>
      <c r="GA122" s="229"/>
      <c r="GB122" s="229"/>
      <c r="GC122" s="229"/>
      <c r="GD122" s="229"/>
    </row>
    <row r="123" spans="1:186" s="368" customFormat="1">
      <c r="A123" s="287" t="s">
        <v>83</v>
      </c>
      <c r="B123" s="369" t="s">
        <v>84</v>
      </c>
      <c r="C123" s="287" t="s">
        <v>346</v>
      </c>
      <c r="D123" s="370" t="s">
        <v>3123</v>
      </c>
      <c r="E123" s="369" t="s">
        <v>347</v>
      </c>
      <c r="F123" s="370">
        <v>120</v>
      </c>
      <c r="G123" s="371" t="s">
        <v>356</v>
      </c>
      <c r="H123" s="371" t="s">
        <v>357</v>
      </c>
      <c r="I123" s="370" t="s">
        <v>350</v>
      </c>
      <c r="J123" s="371" t="s">
        <v>351</v>
      </c>
      <c r="K123" s="370" t="s">
        <v>161</v>
      </c>
      <c r="L123" s="371" t="s">
        <v>351</v>
      </c>
      <c r="M123" s="371" t="s">
        <v>3124</v>
      </c>
      <c r="N123" s="372">
        <v>1</v>
      </c>
      <c r="O123" s="373"/>
      <c r="P123" s="373">
        <v>0</v>
      </c>
      <c r="Q123" s="373">
        <v>0</v>
      </c>
      <c r="R123" s="373">
        <v>0</v>
      </c>
      <c r="S123" s="374">
        <v>0</v>
      </c>
      <c r="T123" s="374">
        <v>0</v>
      </c>
      <c r="U123" s="374">
        <v>0</v>
      </c>
      <c r="V123" s="374">
        <v>0</v>
      </c>
      <c r="W123" s="373"/>
      <c r="X123" s="373">
        <v>0</v>
      </c>
      <c r="Y123" s="373">
        <v>0</v>
      </c>
      <c r="Z123" s="373">
        <v>0</v>
      </c>
      <c r="AA123" s="374">
        <v>0</v>
      </c>
      <c r="AB123" s="374">
        <v>0</v>
      </c>
      <c r="AC123" s="374">
        <v>0</v>
      </c>
      <c r="AD123" s="374">
        <v>0</v>
      </c>
      <c r="AE123" s="373">
        <v>0</v>
      </c>
      <c r="AF123" s="373">
        <v>0</v>
      </c>
      <c r="AG123" s="373">
        <v>0</v>
      </c>
      <c r="AH123" s="373">
        <v>0</v>
      </c>
      <c r="AI123" s="374">
        <v>0</v>
      </c>
      <c r="AJ123" s="374">
        <v>0</v>
      </c>
      <c r="AK123" s="374">
        <v>0</v>
      </c>
      <c r="AL123" s="374">
        <v>0</v>
      </c>
      <c r="AM123" s="226">
        <v>0</v>
      </c>
      <c r="AN123" s="226">
        <v>0</v>
      </c>
      <c r="AO123" s="226">
        <v>0</v>
      </c>
      <c r="AP123" s="226">
        <v>0</v>
      </c>
      <c r="AQ123" s="227">
        <v>0</v>
      </c>
      <c r="AR123" s="227">
        <v>0</v>
      </c>
      <c r="AS123" s="227">
        <v>0</v>
      </c>
      <c r="AT123" s="227">
        <v>0</v>
      </c>
      <c r="AU123" s="226">
        <v>0</v>
      </c>
      <c r="AV123" s="226">
        <v>0</v>
      </c>
      <c r="AW123" s="226">
        <v>0</v>
      </c>
      <c r="AX123" s="226">
        <v>0</v>
      </c>
      <c r="AY123" s="227">
        <v>0</v>
      </c>
      <c r="AZ123" s="227">
        <v>0</v>
      </c>
      <c r="BA123" s="227">
        <v>0</v>
      </c>
      <c r="BB123" s="227"/>
      <c r="BC123" s="226">
        <f t="shared" si="60"/>
        <v>0</v>
      </c>
      <c r="BD123" s="226">
        <f t="shared" si="60"/>
        <v>0</v>
      </c>
      <c r="BE123" s="226">
        <f t="shared" si="60"/>
        <v>0</v>
      </c>
      <c r="BF123" s="226">
        <f t="shared" si="60"/>
        <v>0</v>
      </c>
      <c r="BG123" s="218">
        <f t="shared" si="60"/>
        <v>0</v>
      </c>
      <c r="BH123" s="218">
        <f t="shared" si="60"/>
        <v>0</v>
      </c>
      <c r="BI123" s="218">
        <f t="shared" si="60"/>
        <v>0</v>
      </c>
      <c r="BJ123" s="218">
        <f t="shared" si="60"/>
        <v>0</v>
      </c>
      <c r="BK123" s="226">
        <f t="shared" si="55"/>
        <v>0</v>
      </c>
      <c r="BL123" s="226">
        <f t="shared" si="55"/>
        <v>0</v>
      </c>
      <c r="BM123" s="226">
        <f t="shared" si="55"/>
        <v>0</v>
      </c>
      <c r="BN123" s="226">
        <f t="shared" si="53"/>
        <v>0</v>
      </c>
      <c r="BO123" s="227">
        <f t="shared" si="53"/>
        <v>0</v>
      </c>
      <c r="BP123" s="227">
        <f t="shared" si="53"/>
        <v>0</v>
      </c>
      <c r="BQ123" s="227">
        <f t="shared" si="53"/>
        <v>0</v>
      </c>
      <c r="BR123" s="227">
        <f t="shared" si="53"/>
        <v>0</v>
      </c>
      <c r="BS123" s="226">
        <v>0</v>
      </c>
      <c r="BT123" s="226">
        <v>0</v>
      </c>
      <c r="BU123" s="226">
        <v>0</v>
      </c>
      <c r="BV123" s="226">
        <v>0</v>
      </c>
      <c r="BW123" s="227">
        <v>0</v>
      </c>
      <c r="BX123" s="227">
        <v>0</v>
      </c>
      <c r="BY123" s="227">
        <v>0</v>
      </c>
      <c r="BZ123" s="227">
        <v>0</v>
      </c>
      <c r="CA123" s="226">
        <v>0</v>
      </c>
      <c r="CB123" s="226">
        <f>IFERROR(VLOOKUP($G123,[12]ITEM!$B$2:$AC$939,26,0),0)</f>
        <v>0</v>
      </c>
      <c r="CC123" s="226">
        <f>IFERROR(VLOOKUP($G123,[12]ITEM!$B$2:$AC$939,27,0),0)</f>
        <v>0</v>
      </c>
      <c r="CD123" s="226">
        <f>IFERROR(VLOOKUP($G123,[12]ITEM!$B$2:$AC$939,28,0),0)</f>
        <v>0</v>
      </c>
      <c r="CE123" s="227">
        <v>0</v>
      </c>
      <c r="CF123" s="227">
        <v>0</v>
      </c>
      <c r="CG123" s="227">
        <v>0</v>
      </c>
      <c r="CH123" s="227">
        <v>0</v>
      </c>
      <c r="CI123" s="375"/>
      <c r="CJ123" s="226">
        <f t="shared" si="57"/>
        <v>0</v>
      </c>
      <c r="CK123" s="226">
        <f t="shared" si="57"/>
        <v>0</v>
      </c>
      <c r="CL123" s="226">
        <f t="shared" si="57"/>
        <v>0</v>
      </c>
      <c r="CM123" s="226">
        <f t="shared" si="57"/>
        <v>0</v>
      </c>
      <c r="CN123" s="227">
        <f t="shared" si="57"/>
        <v>0</v>
      </c>
      <c r="CO123" s="227">
        <f t="shared" si="46"/>
        <v>0</v>
      </c>
      <c r="CP123" s="227">
        <f t="shared" si="46"/>
        <v>0</v>
      </c>
      <c r="CQ123" s="227">
        <f t="shared" si="46"/>
        <v>0</v>
      </c>
      <c r="CR123" s="226">
        <v>0</v>
      </c>
      <c r="CS123" s="226"/>
      <c r="CT123" s="226"/>
      <c r="CU123" s="226"/>
      <c r="CV123" s="227">
        <f t="shared" si="39"/>
        <v>0</v>
      </c>
      <c r="CW123" s="227">
        <f>CV123*(1+('[13]GROWTH (YoY)'!AR123/100))</f>
        <v>0</v>
      </c>
      <c r="CX123" s="227">
        <f>CW123*(1+('[13]GROWTH (YoY)'!AS123/100))</f>
        <v>0</v>
      </c>
      <c r="CY123" s="227">
        <f>CX123*(1+('[13]GROWTH (YoY)'!AT123/100))</f>
        <v>0</v>
      </c>
      <c r="CZ123" s="226">
        <v>0</v>
      </c>
      <c r="DA123" s="226">
        <v>0</v>
      </c>
      <c r="DB123" s="226">
        <v>0</v>
      </c>
      <c r="DC123" s="226">
        <v>0</v>
      </c>
      <c r="DD123" s="227">
        <v>0</v>
      </c>
      <c r="DE123" s="227">
        <v>0</v>
      </c>
      <c r="DF123" s="227">
        <v>0</v>
      </c>
      <c r="DG123" s="227">
        <v>0</v>
      </c>
      <c r="DH123" s="226">
        <v>0</v>
      </c>
      <c r="DI123" s="226">
        <v>0</v>
      </c>
      <c r="DJ123" s="226">
        <v>0</v>
      </c>
      <c r="DK123" s="226">
        <v>0</v>
      </c>
      <c r="DL123" s="227">
        <v>0</v>
      </c>
      <c r="DM123" s="227">
        <v>0</v>
      </c>
      <c r="DN123" s="227">
        <v>0</v>
      </c>
      <c r="DO123" s="227">
        <v>0</v>
      </c>
      <c r="DP123" s="376">
        <f t="shared" si="58"/>
        <v>0</v>
      </c>
      <c r="DQ123" s="226">
        <f t="shared" si="58"/>
        <v>0</v>
      </c>
      <c r="DR123" s="226">
        <f t="shared" si="58"/>
        <v>0</v>
      </c>
      <c r="DS123" s="226">
        <f t="shared" si="56"/>
        <v>0</v>
      </c>
      <c r="DT123" s="227">
        <f t="shared" si="56"/>
        <v>0</v>
      </c>
      <c r="DU123" s="227">
        <f t="shared" si="56"/>
        <v>0</v>
      </c>
      <c r="DV123" s="227">
        <f t="shared" si="56"/>
        <v>0</v>
      </c>
      <c r="DW123" s="227">
        <f t="shared" si="56"/>
        <v>0</v>
      </c>
      <c r="DX123" s="377">
        <f t="shared" si="61"/>
        <v>0</v>
      </c>
      <c r="DY123" s="377">
        <f t="shared" si="61"/>
        <v>0</v>
      </c>
      <c r="DZ123" s="377">
        <f t="shared" si="61"/>
        <v>0</v>
      </c>
      <c r="EA123" s="377">
        <f t="shared" si="59"/>
        <v>0</v>
      </c>
      <c r="EB123" s="378">
        <f t="shared" si="59"/>
        <v>0</v>
      </c>
      <c r="EC123" s="378">
        <f t="shared" si="59"/>
        <v>0</v>
      </c>
      <c r="ED123" s="378">
        <f t="shared" si="59"/>
        <v>0</v>
      </c>
      <c r="EE123" s="378">
        <f t="shared" si="52"/>
        <v>0</v>
      </c>
      <c r="EG123" s="226">
        <v>0</v>
      </c>
      <c r="EH123" s="226">
        <v>0</v>
      </c>
      <c r="EI123" s="226">
        <v>0</v>
      </c>
      <c r="EJ123" s="226">
        <v>0</v>
      </c>
      <c r="EK123" s="226">
        <v>0</v>
      </c>
      <c r="EL123" s="226">
        <v>0</v>
      </c>
      <c r="EM123" s="226">
        <v>0</v>
      </c>
      <c r="EN123" s="379">
        <f t="shared" si="40"/>
        <v>0</v>
      </c>
      <c r="EO123" s="226">
        <f t="shared" si="41"/>
        <v>0</v>
      </c>
      <c r="EP123" s="379">
        <f t="shared" si="42"/>
        <v>0</v>
      </c>
      <c r="EQ123" s="226">
        <f t="shared" si="43"/>
        <v>0</v>
      </c>
      <c r="ER123" s="226">
        <f t="shared" si="44"/>
        <v>0</v>
      </c>
      <c r="ES123" s="292"/>
      <c r="ET123" s="227">
        <v>0</v>
      </c>
      <c r="EU123" s="227">
        <v>0</v>
      </c>
      <c r="EV123" s="227">
        <v>0</v>
      </c>
      <c r="EW123" s="227">
        <v>0</v>
      </c>
      <c r="EX123" s="227">
        <v>0</v>
      </c>
      <c r="EY123" s="227">
        <v>0</v>
      </c>
      <c r="EZ123" s="227">
        <v>0</v>
      </c>
      <c r="FA123" s="380">
        <f t="shared" si="47"/>
        <v>0</v>
      </c>
      <c r="FB123" s="228">
        <f t="shared" si="48"/>
        <v>0</v>
      </c>
      <c r="FC123" s="380">
        <f t="shared" si="49"/>
        <v>0</v>
      </c>
      <c r="FD123" s="227">
        <f t="shared" si="50"/>
        <v>0</v>
      </c>
      <c r="FE123" s="227">
        <f t="shared" si="51"/>
        <v>0</v>
      </c>
      <c r="FF123" s="227">
        <v>0</v>
      </c>
      <c r="FG123" s="228">
        <f t="shared" si="45"/>
        <v>0</v>
      </c>
      <c r="FH123" s="227">
        <v>0</v>
      </c>
      <c r="FI123" s="227">
        <v>0</v>
      </c>
      <c r="FJ123" s="227">
        <v>0</v>
      </c>
      <c r="FK123" s="227">
        <f t="shared" si="36"/>
        <v>0</v>
      </c>
      <c r="FL123" s="227">
        <v>0</v>
      </c>
      <c r="FM123" s="227">
        <f t="shared" si="37"/>
        <v>0</v>
      </c>
      <c r="FZ123" s="229"/>
      <c r="GA123" s="229"/>
      <c r="GB123" s="229"/>
      <c r="GC123" s="229"/>
      <c r="GD123" s="229"/>
    </row>
    <row r="124" spans="1:186" s="368" customFormat="1">
      <c r="A124" s="287" t="s">
        <v>83</v>
      </c>
      <c r="B124" s="369" t="s">
        <v>84</v>
      </c>
      <c r="C124" s="287" t="s">
        <v>346</v>
      </c>
      <c r="D124" s="370" t="s">
        <v>3123</v>
      </c>
      <c r="E124" s="369" t="s">
        <v>347</v>
      </c>
      <c r="F124" s="370">
        <v>121</v>
      </c>
      <c r="G124" s="371" t="s">
        <v>358</v>
      </c>
      <c r="H124" s="371" t="s">
        <v>359</v>
      </c>
      <c r="I124" s="370" t="s">
        <v>350</v>
      </c>
      <c r="J124" s="371" t="s">
        <v>351</v>
      </c>
      <c r="K124" s="370" t="s">
        <v>161</v>
      </c>
      <c r="L124" s="371" t="s">
        <v>351</v>
      </c>
      <c r="M124" s="371" t="s">
        <v>3124</v>
      </c>
      <c r="N124" s="372">
        <v>1</v>
      </c>
      <c r="O124" s="373"/>
      <c r="P124" s="373">
        <v>0</v>
      </c>
      <c r="Q124" s="373">
        <v>0</v>
      </c>
      <c r="R124" s="373">
        <v>0</v>
      </c>
      <c r="S124" s="374">
        <v>0</v>
      </c>
      <c r="T124" s="374">
        <v>0</v>
      </c>
      <c r="U124" s="374">
        <v>0</v>
      </c>
      <c r="V124" s="374">
        <v>0</v>
      </c>
      <c r="W124" s="373"/>
      <c r="X124" s="373">
        <v>0</v>
      </c>
      <c r="Y124" s="373">
        <v>0</v>
      </c>
      <c r="Z124" s="373">
        <v>0</v>
      </c>
      <c r="AA124" s="374">
        <v>0</v>
      </c>
      <c r="AB124" s="374">
        <v>0</v>
      </c>
      <c r="AC124" s="374">
        <v>0</v>
      </c>
      <c r="AD124" s="374">
        <v>0</v>
      </c>
      <c r="AE124" s="373">
        <v>0</v>
      </c>
      <c r="AF124" s="373">
        <v>0</v>
      </c>
      <c r="AG124" s="373">
        <v>0</v>
      </c>
      <c r="AH124" s="373">
        <v>0</v>
      </c>
      <c r="AI124" s="374">
        <v>0</v>
      </c>
      <c r="AJ124" s="374">
        <v>0</v>
      </c>
      <c r="AK124" s="374">
        <v>0</v>
      </c>
      <c r="AL124" s="374">
        <v>0</v>
      </c>
      <c r="AM124" s="226">
        <v>0</v>
      </c>
      <c r="AN124" s="226">
        <v>0</v>
      </c>
      <c r="AO124" s="226">
        <v>0</v>
      </c>
      <c r="AP124" s="226">
        <v>0</v>
      </c>
      <c r="AQ124" s="227">
        <v>0</v>
      </c>
      <c r="AR124" s="227">
        <v>0</v>
      </c>
      <c r="AS124" s="227">
        <v>0</v>
      </c>
      <c r="AT124" s="227">
        <v>0</v>
      </c>
      <c r="AU124" s="226">
        <v>0</v>
      </c>
      <c r="AV124" s="226">
        <v>0</v>
      </c>
      <c r="AW124" s="226">
        <v>0</v>
      </c>
      <c r="AX124" s="226">
        <v>0</v>
      </c>
      <c r="AY124" s="227">
        <v>0</v>
      </c>
      <c r="AZ124" s="227">
        <v>0</v>
      </c>
      <c r="BA124" s="227">
        <v>0</v>
      </c>
      <c r="BB124" s="227"/>
      <c r="BC124" s="226">
        <f t="shared" si="60"/>
        <v>0</v>
      </c>
      <c r="BD124" s="226">
        <f t="shared" si="60"/>
        <v>0</v>
      </c>
      <c r="BE124" s="226">
        <f t="shared" si="60"/>
        <v>0</v>
      </c>
      <c r="BF124" s="226">
        <f t="shared" si="60"/>
        <v>0</v>
      </c>
      <c r="BG124" s="218">
        <f t="shared" si="60"/>
        <v>0</v>
      </c>
      <c r="BH124" s="218">
        <f t="shared" si="60"/>
        <v>0</v>
      </c>
      <c r="BI124" s="218">
        <f t="shared" si="60"/>
        <v>0</v>
      </c>
      <c r="BJ124" s="218">
        <f t="shared" si="60"/>
        <v>0</v>
      </c>
      <c r="BK124" s="226">
        <f t="shared" si="55"/>
        <v>0</v>
      </c>
      <c r="BL124" s="226">
        <f t="shared" si="55"/>
        <v>0</v>
      </c>
      <c r="BM124" s="226">
        <f t="shared" si="55"/>
        <v>0</v>
      </c>
      <c r="BN124" s="226">
        <f t="shared" si="53"/>
        <v>0</v>
      </c>
      <c r="BO124" s="227">
        <f t="shared" si="53"/>
        <v>0</v>
      </c>
      <c r="BP124" s="227">
        <f t="shared" si="53"/>
        <v>0</v>
      </c>
      <c r="BQ124" s="227">
        <f t="shared" si="53"/>
        <v>0</v>
      </c>
      <c r="BR124" s="227">
        <f t="shared" si="53"/>
        <v>0</v>
      </c>
      <c r="BS124" s="226">
        <v>0</v>
      </c>
      <c r="BT124" s="226">
        <v>0</v>
      </c>
      <c r="BU124" s="226">
        <v>0</v>
      </c>
      <c r="BV124" s="226">
        <v>0</v>
      </c>
      <c r="BW124" s="227">
        <v>0</v>
      </c>
      <c r="BX124" s="227">
        <v>0</v>
      </c>
      <c r="BY124" s="227">
        <v>0</v>
      </c>
      <c r="BZ124" s="227">
        <v>0</v>
      </c>
      <c r="CA124" s="226">
        <v>0</v>
      </c>
      <c r="CB124" s="226">
        <f>IFERROR(VLOOKUP($G124,[12]ITEM!$B$2:$AC$939,26,0),0)</f>
        <v>0</v>
      </c>
      <c r="CC124" s="226">
        <f>IFERROR(VLOOKUP($G124,[12]ITEM!$B$2:$AC$939,27,0),0)</f>
        <v>0</v>
      </c>
      <c r="CD124" s="226">
        <f>IFERROR(VLOOKUP($G124,[12]ITEM!$B$2:$AC$939,28,0),0)</f>
        <v>0</v>
      </c>
      <c r="CE124" s="227">
        <v>0</v>
      </c>
      <c r="CF124" s="227">
        <v>0</v>
      </c>
      <c r="CG124" s="227">
        <v>0</v>
      </c>
      <c r="CH124" s="227">
        <v>0</v>
      </c>
      <c r="CI124" s="375"/>
      <c r="CJ124" s="226">
        <f t="shared" si="57"/>
        <v>0</v>
      </c>
      <c r="CK124" s="226">
        <f t="shared" si="57"/>
        <v>0</v>
      </c>
      <c r="CL124" s="226">
        <f t="shared" si="57"/>
        <v>0</v>
      </c>
      <c r="CM124" s="226">
        <f t="shared" si="57"/>
        <v>0</v>
      </c>
      <c r="CN124" s="227">
        <f t="shared" si="57"/>
        <v>0</v>
      </c>
      <c r="CO124" s="227">
        <f t="shared" si="46"/>
        <v>0</v>
      </c>
      <c r="CP124" s="227">
        <f t="shared" si="46"/>
        <v>0</v>
      </c>
      <c r="CQ124" s="227">
        <f t="shared" si="46"/>
        <v>0</v>
      </c>
      <c r="CR124" s="226">
        <v>0</v>
      </c>
      <c r="CS124" s="226"/>
      <c r="CT124" s="226"/>
      <c r="CU124" s="226"/>
      <c r="CV124" s="227">
        <f t="shared" si="39"/>
        <v>0</v>
      </c>
      <c r="CW124" s="227">
        <f>CV124*(1+('[13]GROWTH (YoY)'!AR124/100))</f>
        <v>0</v>
      </c>
      <c r="CX124" s="227">
        <f>CW124*(1+('[13]GROWTH (YoY)'!AS124/100))</f>
        <v>0</v>
      </c>
      <c r="CY124" s="227">
        <f>CX124*(1+('[13]GROWTH (YoY)'!AT124/100))</f>
        <v>0</v>
      </c>
      <c r="CZ124" s="226">
        <v>0</v>
      </c>
      <c r="DA124" s="226">
        <v>0</v>
      </c>
      <c r="DB124" s="226">
        <v>0</v>
      </c>
      <c r="DC124" s="226">
        <v>0</v>
      </c>
      <c r="DD124" s="227">
        <v>0</v>
      </c>
      <c r="DE124" s="227">
        <v>0</v>
      </c>
      <c r="DF124" s="227">
        <v>0</v>
      </c>
      <c r="DG124" s="227">
        <v>0</v>
      </c>
      <c r="DH124" s="226">
        <v>0</v>
      </c>
      <c r="DI124" s="226">
        <v>0</v>
      </c>
      <c r="DJ124" s="226">
        <v>0</v>
      </c>
      <c r="DK124" s="226">
        <v>0</v>
      </c>
      <c r="DL124" s="227">
        <v>0</v>
      </c>
      <c r="DM124" s="227">
        <v>0</v>
      </c>
      <c r="DN124" s="227">
        <v>0</v>
      </c>
      <c r="DO124" s="227">
        <v>0</v>
      </c>
      <c r="DP124" s="376">
        <f t="shared" si="58"/>
        <v>0</v>
      </c>
      <c r="DQ124" s="226">
        <f t="shared" si="58"/>
        <v>0</v>
      </c>
      <c r="DR124" s="226">
        <f t="shared" si="58"/>
        <v>0</v>
      </c>
      <c r="DS124" s="226">
        <f t="shared" si="56"/>
        <v>0</v>
      </c>
      <c r="DT124" s="227">
        <f t="shared" si="56"/>
        <v>0</v>
      </c>
      <c r="DU124" s="227">
        <f t="shared" si="56"/>
        <v>0</v>
      </c>
      <c r="DV124" s="227">
        <f t="shared" si="56"/>
        <v>0</v>
      </c>
      <c r="DW124" s="227">
        <f t="shared" si="56"/>
        <v>0</v>
      </c>
      <c r="DX124" s="377">
        <f t="shared" si="61"/>
        <v>0</v>
      </c>
      <c r="DY124" s="377">
        <f t="shared" si="61"/>
        <v>0</v>
      </c>
      <c r="DZ124" s="377">
        <f t="shared" si="61"/>
        <v>0</v>
      </c>
      <c r="EA124" s="377">
        <f t="shared" si="59"/>
        <v>0</v>
      </c>
      <c r="EB124" s="378">
        <f t="shared" si="59"/>
        <v>0</v>
      </c>
      <c r="EC124" s="378">
        <f t="shared" si="59"/>
        <v>0</v>
      </c>
      <c r="ED124" s="378">
        <f t="shared" si="59"/>
        <v>0</v>
      </c>
      <c r="EE124" s="378">
        <f t="shared" si="52"/>
        <v>0</v>
      </c>
      <c r="EG124" s="226">
        <v>0</v>
      </c>
      <c r="EH124" s="226">
        <v>0</v>
      </c>
      <c r="EI124" s="226">
        <v>0</v>
      </c>
      <c r="EJ124" s="226">
        <v>0</v>
      </c>
      <c r="EK124" s="226">
        <v>0</v>
      </c>
      <c r="EL124" s="226">
        <v>22</v>
      </c>
      <c r="EM124" s="226">
        <v>22</v>
      </c>
      <c r="EN124" s="379">
        <f t="shared" si="40"/>
        <v>0</v>
      </c>
      <c r="EO124" s="226">
        <f t="shared" si="41"/>
        <v>0</v>
      </c>
      <c r="EP124" s="379">
        <f t="shared" si="42"/>
        <v>0</v>
      </c>
      <c r="EQ124" s="226">
        <f t="shared" si="43"/>
        <v>0</v>
      </c>
      <c r="ER124" s="226">
        <f t="shared" si="44"/>
        <v>0</v>
      </c>
      <c r="ES124" s="292"/>
      <c r="ET124" s="227">
        <v>0</v>
      </c>
      <c r="EU124" s="227">
        <v>0</v>
      </c>
      <c r="EV124" s="227">
        <v>0</v>
      </c>
      <c r="EW124" s="227">
        <v>0</v>
      </c>
      <c r="EX124" s="227">
        <v>4</v>
      </c>
      <c r="EY124" s="227">
        <v>12</v>
      </c>
      <c r="EZ124" s="227">
        <v>12</v>
      </c>
      <c r="FA124" s="380">
        <f t="shared" si="47"/>
        <v>0</v>
      </c>
      <c r="FB124" s="228">
        <f t="shared" si="48"/>
        <v>0</v>
      </c>
      <c r="FC124" s="380">
        <f t="shared" si="49"/>
        <v>0</v>
      </c>
      <c r="FD124" s="227">
        <f t="shared" si="50"/>
        <v>333333.33333333331</v>
      </c>
      <c r="FE124" s="227">
        <f t="shared" si="51"/>
        <v>0</v>
      </c>
      <c r="FF124" s="227">
        <v>3</v>
      </c>
      <c r="FG124" s="228">
        <f t="shared" si="45"/>
        <v>33.333333333333329</v>
      </c>
      <c r="FH124" s="227">
        <v>1</v>
      </c>
      <c r="FI124" s="227">
        <v>3</v>
      </c>
      <c r="FJ124" s="227">
        <v>0</v>
      </c>
      <c r="FK124" s="227">
        <f t="shared" si="36"/>
        <v>2</v>
      </c>
      <c r="FL124" s="227">
        <v>0</v>
      </c>
      <c r="FM124" s="227">
        <f t="shared" si="37"/>
        <v>2</v>
      </c>
      <c r="FZ124" s="229"/>
      <c r="GA124" s="229"/>
      <c r="GB124" s="229"/>
      <c r="GC124" s="229"/>
      <c r="GD124" s="229"/>
    </row>
    <row r="125" spans="1:186" s="368" customFormat="1">
      <c r="A125" s="287" t="s">
        <v>83</v>
      </c>
      <c r="B125" s="369" t="s">
        <v>84</v>
      </c>
      <c r="C125" s="287" t="s">
        <v>346</v>
      </c>
      <c r="D125" s="370" t="s">
        <v>3123</v>
      </c>
      <c r="E125" s="369" t="s">
        <v>347</v>
      </c>
      <c r="F125" s="370">
        <v>122</v>
      </c>
      <c r="G125" s="371" t="s">
        <v>360</v>
      </c>
      <c r="H125" s="371" t="s">
        <v>361</v>
      </c>
      <c r="I125" s="370" t="s">
        <v>350</v>
      </c>
      <c r="J125" s="371" t="s">
        <v>351</v>
      </c>
      <c r="K125" s="370" t="s">
        <v>161</v>
      </c>
      <c r="L125" s="371" t="s">
        <v>351</v>
      </c>
      <c r="M125" s="371" t="s">
        <v>3124</v>
      </c>
      <c r="N125" s="372">
        <v>1</v>
      </c>
      <c r="O125" s="373"/>
      <c r="P125" s="373">
        <v>0</v>
      </c>
      <c r="Q125" s="373">
        <v>0</v>
      </c>
      <c r="R125" s="373">
        <v>0</v>
      </c>
      <c r="S125" s="374">
        <v>0</v>
      </c>
      <c r="T125" s="374">
        <v>0</v>
      </c>
      <c r="U125" s="374">
        <v>0</v>
      </c>
      <c r="V125" s="374">
        <v>0</v>
      </c>
      <c r="W125" s="373"/>
      <c r="X125" s="373">
        <v>0</v>
      </c>
      <c r="Y125" s="373">
        <v>0</v>
      </c>
      <c r="Z125" s="373">
        <v>0</v>
      </c>
      <c r="AA125" s="374">
        <v>0</v>
      </c>
      <c r="AB125" s="374">
        <v>0</v>
      </c>
      <c r="AC125" s="374">
        <v>0</v>
      </c>
      <c r="AD125" s="374">
        <v>0</v>
      </c>
      <c r="AE125" s="373">
        <v>0</v>
      </c>
      <c r="AF125" s="373">
        <v>0</v>
      </c>
      <c r="AG125" s="373">
        <v>0</v>
      </c>
      <c r="AH125" s="373">
        <v>0</v>
      </c>
      <c r="AI125" s="374">
        <v>0</v>
      </c>
      <c r="AJ125" s="374">
        <v>0</v>
      </c>
      <c r="AK125" s="374">
        <v>0</v>
      </c>
      <c r="AL125" s="374">
        <v>0</v>
      </c>
      <c r="AM125" s="226">
        <v>0</v>
      </c>
      <c r="AN125" s="226">
        <v>0</v>
      </c>
      <c r="AO125" s="226">
        <v>0</v>
      </c>
      <c r="AP125" s="226">
        <v>0</v>
      </c>
      <c r="AQ125" s="227">
        <v>0</v>
      </c>
      <c r="AR125" s="227">
        <v>0</v>
      </c>
      <c r="AS125" s="227">
        <v>0</v>
      </c>
      <c r="AT125" s="227">
        <v>0</v>
      </c>
      <c r="AU125" s="226">
        <v>0</v>
      </c>
      <c r="AV125" s="226">
        <v>0</v>
      </c>
      <c r="AW125" s="226">
        <v>0</v>
      </c>
      <c r="AX125" s="226">
        <v>0</v>
      </c>
      <c r="AY125" s="227">
        <v>0</v>
      </c>
      <c r="AZ125" s="227">
        <v>0</v>
      </c>
      <c r="BA125" s="227">
        <v>0</v>
      </c>
      <c r="BB125" s="227"/>
      <c r="BC125" s="226">
        <f t="shared" si="60"/>
        <v>0</v>
      </c>
      <c r="BD125" s="226">
        <f t="shared" si="60"/>
        <v>0</v>
      </c>
      <c r="BE125" s="226">
        <f t="shared" si="60"/>
        <v>0</v>
      </c>
      <c r="BF125" s="226">
        <f t="shared" si="60"/>
        <v>0</v>
      </c>
      <c r="BG125" s="218">
        <f t="shared" si="60"/>
        <v>0</v>
      </c>
      <c r="BH125" s="218">
        <f t="shared" si="60"/>
        <v>0</v>
      </c>
      <c r="BI125" s="218">
        <f t="shared" si="60"/>
        <v>0</v>
      </c>
      <c r="BJ125" s="218">
        <f t="shared" si="60"/>
        <v>0</v>
      </c>
      <c r="BK125" s="226">
        <f t="shared" si="55"/>
        <v>0</v>
      </c>
      <c r="BL125" s="226">
        <f t="shared" si="55"/>
        <v>0</v>
      </c>
      <c r="BM125" s="226">
        <f t="shared" si="55"/>
        <v>0</v>
      </c>
      <c r="BN125" s="226">
        <f t="shared" si="53"/>
        <v>0</v>
      </c>
      <c r="BO125" s="227">
        <f t="shared" si="53"/>
        <v>0</v>
      </c>
      <c r="BP125" s="227">
        <f t="shared" si="53"/>
        <v>0</v>
      </c>
      <c r="BQ125" s="227">
        <f t="shared" si="53"/>
        <v>0</v>
      </c>
      <c r="BR125" s="227">
        <f t="shared" si="53"/>
        <v>0</v>
      </c>
      <c r="BS125" s="226">
        <v>0</v>
      </c>
      <c r="BT125" s="226">
        <v>0</v>
      </c>
      <c r="BU125" s="226">
        <v>0</v>
      </c>
      <c r="BV125" s="226">
        <v>0</v>
      </c>
      <c r="BW125" s="227">
        <v>0</v>
      </c>
      <c r="BX125" s="227">
        <v>0</v>
      </c>
      <c r="BY125" s="227">
        <v>0</v>
      </c>
      <c r="BZ125" s="227">
        <v>0</v>
      </c>
      <c r="CA125" s="226">
        <v>0</v>
      </c>
      <c r="CB125" s="226">
        <f>IFERROR(VLOOKUP($G125,[12]ITEM!$B$2:$AC$939,26,0),0)</f>
        <v>0</v>
      </c>
      <c r="CC125" s="226">
        <f>IFERROR(VLOOKUP($G125,[12]ITEM!$B$2:$AC$939,27,0),0)</f>
        <v>0</v>
      </c>
      <c r="CD125" s="226">
        <f>IFERROR(VLOOKUP($G125,[12]ITEM!$B$2:$AC$939,28,0),0)</f>
        <v>0</v>
      </c>
      <c r="CE125" s="227">
        <v>0</v>
      </c>
      <c r="CF125" s="227">
        <v>0</v>
      </c>
      <c r="CG125" s="227">
        <v>0</v>
      </c>
      <c r="CH125" s="227">
        <v>0</v>
      </c>
      <c r="CI125" s="375"/>
      <c r="CJ125" s="226">
        <f t="shared" si="57"/>
        <v>0</v>
      </c>
      <c r="CK125" s="226">
        <f t="shared" si="57"/>
        <v>0</v>
      </c>
      <c r="CL125" s="226">
        <f t="shared" si="57"/>
        <v>0</v>
      </c>
      <c r="CM125" s="226">
        <f t="shared" si="57"/>
        <v>0</v>
      </c>
      <c r="CN125" s="227">
        <f t="shared" si="57"/>
        <v>0</v>
      </c>
      <c r="CO125" s="227">
        <f t="shared" si="46"/>
        <v>0</v>
      </c>
      <c r="CP125" s="227">
        <f t="shared" si="46"/>
        <v>0</v>
      </c>
      <c r="CQ125" s="227">
        <f t="shared" si="46"/>
        <v>0</v>
      </c>
      <c r="CR125" s="226">
        <v>0</v>
      </c>
      <c r="CS125" s="226"/>
      <c r="CT125" s="226"/>
      <c r="CU125" s="226"/>
      <c r="CV125" s="227">
        <f t="shared" si="39"/>
        <v>0</v>
      </c>
      <c r="CW125" s="227">
        <f>CV125*(1+('[13]GROWTH (YoY)'!AR125/100))</f>
        <v>0</v>
      </c>
      <c r="CX125" s="227">
        <f>CW125*(1+('[13]GROWTH (YoY)'!AS125/100))</f>
        <v>0</v>
      </c>
      <c r="CY125" s="227">
        <f>CX125*(1+('[13]GROWTH (YoY)'!AT125/100))</f>
        <v>0</v>
      </c>
      <c r="CZ125" s="226">
        <v>0</v>
      </c>
      <c r="DA125" s="226">
        <v>0</v>
      </c>
      <c r="DB125" s="226">
        <v>0</v>
      </c>
      <c r="DC125" s="226">
        <v>0</v>
      </c>
      <c r="DD125" s="227">
        <v>0</v>
      </c>
      <c r="DE125" s="227">
        <v>0</v>
      </c>
      <c r="DF125" s="227">
        <v>0</v>
      </c>
      <c r="DG125" s="227">
        <v>0</v>
      </c>
      <c r="DH125" s="226">
        <v>0</v>
      </c>
      <c r="DI125" s="226">
        <v>0</v>
      </c>
      <c r="DJ125" s="226">
        <v>0</v>
      </c>
      <c r="DK125" s="226">
        <v>0</v>
      </c>
      <c r="DL125" s="227">
        <v>0</v>
      </c>
      <c r="DM125" s="227">
        <v>0</v>
      </c>
      <c r="DN125" s="227">
        <v>0</v>
      </c>
      <c r="DO125" s="227">
        <v>0</v>
      </c>
      <c r="DP125" s="376">
        <f t="shared" si="58"/>
        <v>0</v>
      </c>
      <c r="DQ125" s="226">
        <f t="shared" si="58"/>
        <v>0</v>
      </c>
      <c r="DR125" s="226">
        <f t="shared" si="58"/>
        <v>0</v>
      </c>
      <c r="DS125" s="226">
        <f t="shared" si="56"/>
        <v>0</v>
      </c>
      <c r="DT125" s="227">
        <f t="shared" si="56"/>
        <v>0</v>
      </c>
      <c r="DU125" s="227">
        <f t="shared" si="56"/>
        <v>0</v>
      </c>
      <c r="DV125" s="227">
        <f t="shared" si="56"/>
        <v>0</v>
      </c>
      <c r="DW125" s="227">
        <f t="shared" si="56"/>
        <v>0</v>
      </c>
      <c r="DX125" s="377">
        <f t="shared" si="61"/>
        <v>0</v>
      </c>
      <c r="DY125" s="377">
        <f t="shared" si="61"/>
        <v>0</v>
      </c>
      <c r="DZ125" s="377">
        <f t="shared" si="61"/>
        <v>0</v>
      </c>
      <c r="EA125" s="377">
        <f t="shared" si="59"/>
        <v>0</v>
      </c>
      <c r="EB125" s="378">
        <f t="shared" si="59"/>
        <v>0</v>
      </c>
      <c r="EC125" s="378">
        <f t="shared" si="59"/>
        <v>0</v>
      </c>
      <c r="ED125" s="378">
        <f t="shared" si="59"/>
        <v>0</v>
      </c>
      <c r="EE125" s="378">
        <f t="shared" si="52"/>
        <v>0</v>
      </c>
      <c r="EG125" s="226">
        <v>0</v>
      </c>
      <c r="EH125" s="226">
        <v>0</v>
      </c>
      <c r="EI125" s="226">
        <v>0</v>
      </c>
      <c r="EJ125" s="226">
        <v>0</v>
      </c>
      <c r="EK125" s="226">
        <v>0</v>
      </c>
      <c r="EL125" s="226">
        <v>3</v>
      </c>
      <c r="EM125" s="226">
        <v>2</v>
      </c>
      <c r="EN125" s="379">
        <f t="shared" si="40"/>
        <v>0</v>
      </c>
      <c r="EO125" s="226">
        <f t="shared" si="41"/>
        <v>0</v>
      </c>
      <c r="EP125" s="379">
        <f t="shared" si="42"/>
        <v>0</v>
      </c>
      <c r="EQ125" s="226">
        <f t="shared" si="43"/>
        <v>0</v>
      </c>
      <c r="ER125" s="226">
        <f t="shared" si="44"/>
        <v>0</v>
      </c>
      <c r="ES125" s="292"/>
      <c r="ET125" s="227">
        <v>0</v>
      </c>
      <c r="EU125" s="227">
        <v>0</v>
      </c>
      <c r="EV125" s="227">
        <v>0</v>
      </c>
      <c r="EW125" s="227">
        <v>0</v>
      </c>
      <c r="EX125" s="227">
        <v>0</v>
      </c>
      <c r="EY125" s="227">
        <v>0</v>
      </c>
      <c r="EZ125" s="227">
        <v>0</v>
      </c>
      <c r="FA125" s="380">
        <f t="shared" si="47"/>
        <v>0</v>
      </c>
      <c r="FB125" s="228">
        <f t="shared" si="48"/>
        <v>0</v>
      </c>
      <c r="FC125" s="380">
        <f t="shared" si="49"/>
        <v>0</v>
      </c>
      <c r="FD125" s="227">
        <f t="shared" si="50"/>
        <v>0</v>
      </c>
      <c r="FE125" s="227">
        <f t="shared" si="51"/>
        <v>0</v>
      </c>
      <c r="FF125" s="227">
        <v>0</v>
      </c>
      <c r="FG125" s="228">
        <f t="shared" si="45"/>
        <v>0</v>
      </c>
      <c r="FH125" s="227">
        <v>0</v>
      </c>
      <c r="FI125" s="227">
        <v>0</v>
      </c>
      <c r="FJ125" s="227">
        <v>0</v>
      </c>
      <c r="FK125" s="227">
        <f t="shared" si="36"/>
        <v>0</v>
      </c>
      <c r="FL125" s="227">
        <v>0</v>
      </c>
      <c r="FM125" s="227">
        <f t="shared" si="37"/>
        <v>0</v>
      </c>
      <c r="FZ125" s="229"/>
      <c r="GA125" s="229"/>
      <c r="GB125" s="229"/>
      <c r="GC125" s="229"/>
      <c r="GD125" s="229"/>
    </row>
    <row r="126" spans="1:186" s="368" customFormat="1">
      <c r="A126" s="287" t="s">
        <v>83</v>
      </c>
      <c r="B126" s="369" t="s">
        <v>84</v>
      </c>
      <c r="C126" s="287" t="s">
        <v>346</v>
      </c>
      <c r="D126" s="370" t="s">
        <v>3123</v>
      </c>
      <c r="E126" s="369" t="s">
        <v>347</v>
      </c>
      <c r="F126" s="370">
        <v>123</v>
      </c>
      <c r="G126" s="371" t="s">
        <v>362</v>
      </c>
      <c r="H126" s="371" t="s">
        <v>363</v>
      </c>
      <c r="I126" s="370" t="s">
        <v>364</v>
      </c>
      <c r="J126" s="371" t="s">
        <v>365</v>
      </c>
      <c r="K126" s="370" t="s">
        <v>166</v>
      </c>
      <c r="L126" s="381" t="s">
        <v>365</v>
      </c>
      <c r="M126" s="381" t="s">
        <v>3124</v>
      </c>
      <c r="N126" s="372">
        <v>1</v>
      </c>
      <c r="O126" s="373">
        <v>120</v>
      </c>
      <c r="P126" s="373">
        <v>154</v>
      </c>
      <c r="Q126" s="373">
        <v>153</v>
      </c>
      <c r="R126" s="373">
        <v>160</v>
      </c>
      <c r="S126" s="374">
        <v>154</v>
      </c>
      <c r="T126" s="374">
        <v>152</v>
      </c>
      <c r="U126" s="374">
        <v>161</v>
      </c>
      <c r="V126" s="374">
        <v>189</v>
      </c>
      <c r="W126" s="373">
        <v>26</v>
      </c>
      <c r="X126" s="373">
        <v>25</v>
      </c>
      <c r="Y126" s="373">
        <v>26</v>
      </c>
      <c r="Z126" s="373">
        <v>25</v>
      </c>
      <c r="AA126" s="374">
        <v>25</v>
      </c>
      <c r="AB126" s="374">
        <v>24</v>
      </c>
      <c r="AC126" s="374">
        <v>26</v>
      </c>
      <c r="AD126" s="374">
        <v>31</v>
      </c>
      <c r="AE126" s="373">
        <v>2</v>
      </c>
      <c r="AF126" s="373">
        <v>2</v>
      </c>
      <c r="AG126" s="373">
        <v>2</v>
      </c>
      <c r="AH126" s="373">
        <v>2</v>
      </c>
      <c r="AI126" s="374">
        <v>2</v>
      </c>
      <c r="AJ126" s="374">
        <v>1</v>
      </c>
      <c r="AK126" s="374">
        <v>2</v>
      </c>
      <c r="AL126" s="374">
        <v>2</v>
      </c>
      <c r="AM126" s="226">
        <v>94</v>
      </c>
      <c r="AN126" s="226">
        <v>130</v>
      </c>
      <c r="AO126" s="226">
        <v>128</v>
      </c>
      <c r="AP126" s="226">
        <v>135</v>
      </c>
      <c r="AQ126" s="227">
        <v>130</v>
      </c>
      <c r="AR126" s="227">
        <v>128</v>
      </c>
      <c r="AS126" s="227">
        <v>135</v>
      </c>
      <c r="AT126" s="227">
        <v>158</v>
      </c>
      <c r="AU126" s="226">
        <v>39</v>
      </c>
      <c r="AV126" s="226">
        <v>55</v>
      </c>
      <c r="AW126" s="226">
        <v>54</v>
      </c>
      <c r="AX126" s="226">
        <v>57</v>
      </c>
      <c r="AY126" s="227">
        <v>55</v>
      </c>
      <c r="AZ126" s="227">
        <v>54</v>
      </c>
      <c r="BA126" s="227">
        <v>57</v>
      </c>
      <c r="BB126" s="227">
        <v>67</v>
      </c>
      <c r="BC126" s="226">
        <f t="shared" si="60"/>
        <v>54</v>
      </c>
      <c r="BD126" s="226">
        <f t="shared" si="60"/>
        <v>72</v>
      </c>
      <c r="BE126" s="226">
        <f t="shared" si="60"/>
        <v>71</v>
      </c>
      <c r="BF126" s="226">
        <f t="shared" si="60"/>
        <v>75</v>
      </c>
      <c r="BG126" s="218">
        <f t="shared" si="60"/>
        <v>74</v>
      </c>
      <c r="BH126" s="218">
        <f t="shared" si="60"/>
        <v>73</v>
      </c>
      <c r="BI126" s="218">
        <f t="shared" si="60"/>
        <v>77</v>
      </c>
      <c r="BJ126" s="218">
        <f t="shared" si="60"/>
        <v>91</v>
      </c>
      <c r="BK126" s="226">
        <f t="shared" si="55"/>
        <v>1</v>
      </c>
      <c r="BL126" s="226">
        <f t="shared" si="55"/>
        <v>3</v>
      </c>
      <c r="BM126" s="226">
        <f t="shared" si="55"/>
        <v>3</v>
      </c>
      <c r="BN126" s="226">
        <f t="shared" si="53"/>
        <v>3</v>
      </c>
      <c r="BO126" s="227">
        <f t="shared" si="53"/>
        <v>1</v>
      </c>
      <c r="BP126" s="227">
        <f t="shared" si="53"/>
        <v>1</v>
      </c>
      <c r="BQ126" s="227">
        <f t="shared" si="53"/>
        <v>1</v>
      </c>
      <c r="BR126" s="227">
        <f t="shared" si="53"/>
        <v>0</v>
      </c>
      <c r="BS126" s="226">
        <v>2</v>
      </c>
      <c r="BT126" s="226">
        <v>3</v>
      </c>
      <c r="BU126" s="226">
        <v>3</v>
      </c>
      <c r="BV126" s="226">
        <v>3</v>
      </c>
      <c r="BW126" s="227">
        <v>1</v>
      </c>
      <c r="BX126" s="227">
        <v>1</v>
      </c>
      <c r="BY126" s="227">
        <v>1</v>
      </c>
      <c r="BZ126" s="227">
        <v>0</v>
      </c>
      <c r="CA126" s="226">
        <v>1</v>
      </c>
      <c r="CB126" s="226">
        <f>IFERROR(VLOOKUP($G126,[12]ITEM!$B$2:$AC$939,26,0),0)</f>
        <v>0</v>
      </c>
      <c r="CC126" s="226">
        <f>IFERROR(VLOOKUP($G126,[12]ITEM!$B$2:$AC$939,27,0),0)</f>
        <v>0</v>
      </c>
      <c r="CD126" s="226">
        <f>IFERROR(VLOOKUP($G126,[12]ITEM!$B$2:$AC$939,28,0),0)</f>
        <v>0</v>
      </c>
      <c r="CE126" s="227">
        <v>0</v>
      </c>
      <c r="CF126" s="227">
        <v>0</v>
      </c>
      <c r="CG126" s="227">
        <v>0</v>
      </c>
      <c r="CH126" s="227">
        <v>0</v>
      </c>
      <c r="CI126" s="375"/>
      <c r="CJ126" s="226">
        <f t="shared" si="57"/>
        <v>53</v>
      </c>
      <c r="CK126" s="226">
        <f t="shared" si="57"/>
        <v>67</v>
      </c>
      <c r="CL126" s="226">
        <f t="shared" si="57"/>
        <v>60</v>
      </c>
      <c r="CM126" s="226">
        <f t="shared" si="57"/>
        <v>67</v>
      </c>
      <c r="CN126" s="227">
        <f t="shared" si="57"/>
        <v>74</v>
      </c>
      <c r="CO126" s="227">
        <f t="shared" si="46"/>
        <v>66.511827681877207</v>
      </c>
      <c r="CP126" s="227">
        <f t="shared" si="46"/>
        <v>72.114516186120596</v>
      </c>
      <c r="CQ126" s="227">
        <f t="shared" si="46"/>
        <v>78.348748883932316</v>
      </c>
      <c r="CR126" s="226">
        <v>25</v>
      </c>
      <c r="CS126" s="226">
        <v>32</v>
      </c>
      <c r="CT126" s="226">
        <v>31</v>
      </c>
      <c r="CU126" s="226">
        <v>33</v>
      </c>
      <c r="CV126" s="227">
        <f t="shared" si="39"/>
        <v>29</v>
      </c>
      <c r="CW126" s="227">
        <f>CV126*(1+('[13]GROWTH (YoY)'!AR126/100))</f>
        <v>28.511827681877211</v>
      </c>
      <c r="CX126" s="227">
        <f>CW126*(1+('[13]GROWTH (YoY)'!AS126/100))</f>
        <v>30.114516186120593</v>
      </c>
      <c r="CY126" s="227">
        <f>CX126*(1+('[13]GROWTH (YoY)'!AT126/100))</f>
        <v>35.348748883932316</v>
      </c>
      <c r="CZ126" s="226">
        <v>28</v>
      </c>
      <c r="DA126" s="226">
        <v>37</v>
      </c>
      <c r="DB126" s="226">
        <v>32</v>
      </c>
      <c r="DC126" s="226">
        <v>36</v>
      </c>
      <c r="DD126" s="227">
        <v>47</v>
      </c>
      <c r="DE126" s="227">
        <v>41</v>
      </c>
      <c r="DF126" s="227">
        <v>45</v>
      </c>
      <c r="DG126" s="227">
        <v>46</v>
      </c>
      <c r="DH126" s="226">
        <v>0</v>
      </c>
      <c r="DI126" s="226">
        <v>-2</v>
      </c>
      <c r="DJ126" s="226">
        <v>-3</v>
      </c>
      <c r="DK126" s="226">
        <v>-2</v>
      </c>
      <c r="DL126" s="227">
        <v>-2</v>
      </c>
      <c r="DM126" s="227">
        <v>-3</v>
      </c>
      <c r="DN126" s="227">
        <v>-3</v>
      </c>
      <c r="DO126" s="227">
        <v>-3</v>
      </c>
      <c r="DP126" s="376">
        <f t="shared" si="58"/>
        <v>1</v>
      </c>
      <c r="DQ126" s="226">
        <f t="shared" si="58"/>
        <v>5</v>
      </c>
      <c r="DR126" s="226">
        <f t="shared" si="58"/>
        <v>11</v>
      </c>
      <c r="DS126" s="226">
        <f t="shared" si="56"/>
        <v>8</v>
      </c>
      <c r="DT126" s="227">
        <f t="shared" si="56"/>
        <v>0</v>
      </c>
      <c r="DU126" s="227">
        <f t="shared" si="56"/>
        <v>6.4881723181227926</v>
      </c>
      <c r="DV126" s="227">
        <f t="shared" si="56"/>
        <v>4.8854838138794037</v>
      </c>
      <c r="DW126" s="227">
        <f t="shared" si="56"/>
        <v>12.651251116067684</v>
      </c>
      <c r="DX126" s="377">
        <f t="shared" si="61"/>
        <v>0.21666666666666667</v>
      </c>
      <c r="DY126" s="377">
        <f t="shared" si="61"/>
        <v>0.16233766233766234</v>
      </c>
      <c r="DZ126" s="377">
        <f t="shared" si="61"/>
        <v>0.16993464052287582</v>
      </c>
      <c r="EA126" s="377">
        <f t="shared" si="59"/>
        <v>0.15625</v>
      </c>
      <c r="EB126" s="378">
        <f t="shared" si="59"/>
        <v>0.16233766233766234</v>
      </c>
      <c r="EC126" s="378">
        <f t="shared" si="59"/>
        <v>0.15789473684210525</v>
      </c>
      <c r="ED126" s="378">
        <f t="shared" si="59"/>
        <v>0.16149068322981366</v>
      </c>
      <c r="EE126" s="378">
        <f t="shared" si="52"/>
        <v>0.16402116402116401</v>
      </c>
      <c r="EG126" s="226">
        <v>20</v>
      </c>
      <c r="EH126" s="226">
        <v>15</v>
      </c>
      <c r="EI126" s="226">
        <v>4</v>
      </c>
      <c r="EJ126" s="226">
        <v>3</v>
      </c>
      <c r="EK126" s="226">
        <v>10</v>
      </c>
      <c r="EL126" s="226">
        <v>276</v>
      </c>
      <c r="EM126" s="226">
        <v>202</v>
      </c>
      <c r="EN126" s="379">
        <f t="shared" si="40"/>
        <v>0.75</v>
      </c>
      <c r="EO126" s="226">
        <f t="shared" si="41"/>
        <v>75</v>
      </c>
      <c r="EP126" s="379">
        <f t="shared" si="42"/>
        <v>0.5</v>
      </c>
      <c r="EQ126" s="226">
        <f t="shared" si="43"/>
        <v>36231.884057971016</v>
      </c>
      <c r="ER126" s="226">
        <f t="shared" si="44"/>
        <v>1237.6237623762377</v>
      </c>
      <c r="ES126" s="292"/>
      <c r="ET126" s="227">
        <v>25</v>
      </c>
      <c r="EU126" s="227">
        <v>17</v>
      </c>
      <c r="EV126" s="227">
        <v>8</v>
      </c>
      <c r="EW126" s="227">
        <v>4</v>
      </c>
      <c r="EX126" s="227">
        <v>11</v>
      </c>
      <c r="EY126" s="227">
        <v>245</v>
      </c>
      <c r="EZ126" s="227">
        <v>215</v>
      </c>
      <c r="FA126" s="380">
        <f t="shared" si="47"/>
        <v>0.68</v>
      </c>
      <c r="FB126" s="228">
        <f t="shared" si="48"/>
        <v>50</v>
      </c>
      <c r="FC126" s="380">
        <f t="shared" si="49"/>
        <v>0.44</v>
      </c>
      <c r="FD126" s="227">
        <f t="shared" si="50"/>
        <v>44897.959183673469</v>
      </c>
      <c r="FE126" s="227">
        <f t="shared" si="51"/>
        <v>1550.3875968992249</v>
      </c>
      <c r="FF126" s="227">
        <v>206</v>
      </c>
      <c r="FG126" s="228">
        <f t="shared" si="45"/>
        <v>42.23300970873786</v>
      </c>
      <c r="FH126" s="227">
        <v>87</v>
      </c>
      <c r="FI126" s="227">
        <v>206</v>
      </c>
      <c r="FJ126" s="227">
        <v>0</v>
      </c>
      <c r="FK126" s="227">
        <f t="shared" si="36"/>
        <v>119</v>
      </c>
      <c r="FL126" s="227">
        <v>13</v>
      </c>
      <c r="FM126" s="227">
        <f t="shared" si="37"/>
        <v>106</v>
      </c>
      <c r="FZ126" s="229"/>
      <c r="GA126" s="229"/>
      <c r="GB126" s="229"/>
      <c r="GC126" s="229"/>
      <c r="GD126" s="229"/>
    </row>
    <row r="127" spans="1:186" s="368" customFormat="1">
      <c r="A127" s="287" t="s">
        <v>83</v>
      </c>
      <c r="B127" s="369" t="s">
        <v>84</v>
      </c>
      <c r="C127" s="287" t="s">
        <v>346</v>
      </c>
      <c r="D127" s="370" t="s">
        <v>3123</v>
      </c>
      <c r="E127" s="369" t="s">
        <v>347</v>
      </c>
      <c r="F127" s="370">
        <v>124</v>
      </c>
      <c r="G127" s="371" t="s">
        <v>366</v>
      </c>
      <c r="H127" s="371" t="s">
        <v>367</v>
      </c>
      <c r="I127" s="370" t="s">
        <v>364</v>
      </c>
      <c r="J127" s="371" t="s">
        <v>365</v>
      </c>
      <c r="K127" s="370" t="s">
        <v>166</v>
      </c>
      <c r="L127" s="381" t="s">
        <v>365</v>
      </c>
      <c r="M127" s="381" t="s">
        <v>3124</v>
      </c>
      <c r="N127" s="372">
        <v>1</v>
      </c>
      <c r="O127" s="373"/>
      <c r="P127" s="373">
        <v>0</v>
      </c>
      <c r="Q127" s="373">
        <v>0</v>
      </c>
      <c r="R127" s="373">
        <v>0</v>
      </c>
      <c r="S127" s="374">
        <v>0</v>
      </c>
      <c r="T127" s="374">
        <v>0</v>
      </c>
      <c r="U127" s="374">
        <v>0</v>
      </c>
      <c r="V127" s="374">
        <v>0</v>
      </c>
      <c r="W127" s="373"/>
      <c r="X127" s="373">
        <v>0</v>
      </c>
      <c r="Y127" s="373">
        <v>0</v>
      </c>
      <c r="Z127" s="373">
        <v>0</v>
      </c>
      <c r="AA127" s="374">
        <v>0</v>
      </c>
      <c r="AB127" s="374">
        <v>0</v>
      </c>
      <c r="AC127" s="374">
        <v>0</v>
      </c>
      <c r="AD127" s="374">
        <v>0</v>
      </c>
      <c r="AE127" s="373">
        <v>0</v>
      </c>
      <c r="AF127" s="373">
        <v>0</v>
      </c>
      <c r="AG127" s="373">
        <v>0</v>
      </c>
      <c r="AH127" s="373">
        <v>0</v>
      </c>
      <c r="AI127" s="374">
        <v>0</v>
      </c>
      <c r="AJ127" s="374">
        <v>0</v>
      </c>
      <c r="AK127" s="374">
        <v>0</v>
      </c>
      <c r="AL127" s="374">
        <v>0</v>
      </c>
      <c r="AM127" s="226">
        <v>0</v>
      </c>
      <c r="AN127" s="226">
        <v>0</v>
      </c>
      <c r="AO127" s="226">
        <v>0</v>
      </c>
      <c r="AP127" s="226">
        <v>0</v>
      </c>
      <c r="AQ127" s="227">
        <v>0</v>
      </c>
      <c r="AR127" s="227">
        <v>0</v>
      </c>
      <c r="AS127" s="227">
        <v>0</v>
      </c>
      <c r="AT127" s="227">
        <v>0</v>
      </c>
      <c r="AU127" s="226">
        <v>0</v>
      </c>
      <c r="AV127" s="226">
        <v>0</v>
      </c>
      <c r="AW127" s="226">
        <v>0</v>
      </c>
      <c r="AX127" s="226">
        <v>0</v>
      </c>
      <c r="AY127" s="227">
        <v>0</v>
      </c>
      <c r="AZ127" s="227">
        <v>0</v>
      </c>
      <c r="BA127" s="227">
        <v>0</v>
      </c>
      <c r="BB127" s="227"/>
      <c r="BC127" s="226">
        <f t="shared" si="60"/>
        <v>0</v>
      </c>
      <c r="BD127" s="226">
        <f t="shared" si="60"/>
        <v>0</v>
      </c>
      <c r="BE127" s="226">
        <f t="shared" si="60"/>
        <v>0</v>
      </c>
      <c r="BF127" s="226">
        <f t="shared" si="60"/>
        <v>0</v>
      </c>
      <c r="BG127" s="218">
        <f t="shared" si="60"/>
        <v>0</v>
      </c>
      <c r="BH127" s="218">
        <f t="shared" si="60"/>
        <v>0</v>
      </c>
      <c r="BI127" s="218">
        <f t="shared" si="60"/>
        <v>0</v>
      </c>
      <c r="BJ127" s="218">
        <f t="shared" si="60"/>
        <v>0</v>
      </c>
      <c r="BK127" s="226">
        <f t="shared" si="55"/>
        <v>0</v>
      </c>
      <c r="BL127" s="226">
        <f t="shared" si="55"/>
        <v>0</v>
      </c>
      <c r="BM127" s="226">
        <f t="shared" si="55"/>
        <v>0</v>
      </c>
      <c r="BN127" s="226">
        <f t="shared" si="53"/>
        <v>0</v>
      </c>
      <c r="BO127" s="227">
        <f t="shared" si="53"/>
        <v>0</v>
      </c>
      <c r="BP127" s="227">
        <f t="shared" si="53"/>
        <v>0</v>
      </c>
      <c r="BQ127" s="227">
        <f t="shared" si="53"/>
        <v>0</v>
      </c>
      <c r="BR127" s="227">
        <f t="shared" si="53"/>
        <v>0</v>
      </c>
      <c r="BS127" s="226">
        <v>0</v>
      </c>
      <c r="BT127" s="226">
        <v>0</v>
      </c>
      <c r="BU127" s="226">
        <v>0</v>
      </c>
      <c r="BV127" s="226">
        <v>0</v>
      </c>
      <c r="BW127" s="227">
        <v>0</v>
      </c>
      <c r="BX127" s="227">
        <v>0</v>
      </c>
      <c r="BY127" s="227">
        <v>0</v>
      </c>
      <c r="BZ127" s="227">
        <v>0</v>
      </c>
      <c r="CA127" s="226">
        <v>0</v>
      </c>
      <c r="CB127" s="226">
        <f>IFERROR(VLOOKUP($G127,[12]ITEM!$B$2:$AC$939,26,0),0)</f>
        <v>0</v>
      </c>
      <c r="CC127" s="226">
        <f>IFERROR(VLOOKUP($G127,[12]ITEM!$B$2:$AC$939,27,0),0)</f>
        <v>0</v>
      </c>
      <c r="CD127" s="226">
        <f>IFERROR(VLOOKUP($G127,[12]ITEM!$B$2:$AC$939,28,0),0)</f>
        <v>0</v>
      </c>
      <c r="CE127" s="227">
        <v>0</v>
      </c>
      <c r="CF127" s="227">
        <v>0</v>
      </c>
      <c r="CG127" s="227">
        <v>0</v>
      </c>
      <c r="CH127" s="227">
        <v>0</v>
      </c>
      <c r="CI127" s="375"/>
      <c r="CJ127" s="226">
        <f t="shared" si="57"/>
        <v>0</v>
      </c>
      <c r="CK127" s="226">
        <f t="shared" si="57"/>
        <v>0</v>
      </c>
      <c r="CL127" s="226">
        <f t="shared" si="57"/>
        <v>0</v>
      </c>
      <c r="CM127" s="226">
        <f t="shared" si="57"/>
        <v>0</v>
      </c>
      <c r="CN127" s="227">
        <f t="shared" si="57"/>
        <v>0</v>
      </c>
      <c r="CO127" s="227">
        <f t="shared" si="46"/>
        <v>0</v>
      </c>
      <c r="CP127" s="227">
        <f t="shared" si="46"/>
        <v>0</v>
      </c>
      <c r="CQ127" s="227">
        <f t="shared" si="46"/>
        <v>0</v>
      </c>
      <c r="CR127" s="226">
        <v>0</v>
      </c>
      <c r="CS127" s="226"/>
      <c r="CT127" s="226"/>
      <c r="CU127" s="226"/>
      <c r="CV127" s="227">
        <f t="shared" si="39"/>
        <v>0</v>
      </c>
      <c r="CW127" s="227">
        <f>CV127*(1+('[13]GROWTH (YoY)'!AR127/100))</f>
        <v>0</v>
      </c>
      <c r="CX127" s="227">
        <f>CW127*(1+('[13]GROWTH (YoY)'!AS127/100))</f>
        <v>0</v>
      </c>
      <c r="CY127" s="227">
        <f>CX127*(1+('[13]GROWTH (YoY)'!AT127/100))</f>
        <v>0</v>
      </c>
      <c r="CZ127" s="226">
        <v>0</v>
      </c>
      <c r="DA127" s="226">
        <v>0</v>
      </c>
      <c r="DB127" s="226">
        <v>0</v>
      </c>
      <c r="DC127" s="226">
        <v>0</v>
      </c>
      <c r="DD127" s="227">
        <v>0</v>
      </c>
      <c r="DE127" s="227">
        <v>0</v>
      </c>
      <c r="DF127" s="227">
        <v>0</v>
      </c>
      <c r="DG127" s="227">
        <v>0</v>
      </c>
      <c r="DH127" s="226">
        <v>0</v>
      </c>
      <c r="DI127" s="226">
        <v>0</v>
      </c>
      <c r="DJ127" s="226">
        <v>0</v>
      </c>
      <c r="DK127" s="226">
        <v>0</v>
      </c>
      <c r="DL127" s="227">
        <v>0</v>
      </c>
      <c r="DM127" s="227">
        <v>0</v>
      </c>
      <c r="DN127" s="227">
        <v>0</v>
      </c>
      <c r="DO127" s="227">
        <v>0</v>
      </c>
      <c r="DP127" s="376">
        <f t="shared" si="58"/>
        <v>0</v>
      </c>
      <c r="DQ127" s="226">
        <f t="shared" si="58"/>
        <v>0</v>
      </c>
      <c r="DR127" s="226">
        <f t="shared" si="58"/>
        <v>0</v>
      </c>
      <c r="DS127" s="226">
        <f t="shared" si="56"/>
        <v>0</v>
      </c>
      <c r="DT127" s="227">
        <f t="shared" si="56"/>
        <v>0</v>
      </c>
      <c r="DU127" s="227">
        <f t="shared" si="56"/>
        <v>0</v>
      </c>
      <c r="DV127" s="227">
        <f t="shared" si="56"/>
        <v>0</v>
      </c>
      <c r="DW127" s="227">
        <f t="shared" si="56"/>
        <v>0</v>
      </c>
      <c r="DX127" s="377">
        <f t="shared" si="61"/>
        <v>0</v>
      </c>
      <c r="DY127" s="377">
        <f t="shared" si="61"/>
        <v>0</v>
      </c>
      <c r="DZ127" s="377">
        <f t="shared" si="61"/>
        <v>0</v>
      </c>
      <c r="EA127" s="377">
        <f t="shared" si="59"/>
        <v>0</v>
      </c>
      <c r="EB127" s="378">
        <f t="shared" si="59"/>
        <v>0</v>
      </c>
      <c r="EC127" s="378">
        <f t="shared" si="59"/>
        <v>0</v>
      </c>
      <c r="ED127" s="378">
        <f t="shared" si="59"/>
        <v>0</v>
      </c>
      <c r="EE127" s="378">
        <f t="shared" si="52"/>
        <v>0</v>
      </c>
      <c r="EG127" s="226">
        <v>0</v>
      </c>
      <c r="EH127" s="226">
        <v>0</v>
      </c>
      <c r="EI127" s="226">
        <v>0</v>
      </c>
      <c r="EJ127" s="226">
        <v>0</v>
      </c>
      <c r="EK127" s="226">
        <v>0</v>
      </c>
      <c r="EL127" s="226">
        <v>0</v>
      </c>
      <c r="EM127" s="226">
        <v>0</v>
      </c>
      <c r="EN127" s="379">
        <f t="shared" si="40"/>
        <v>0</v>
      </c>
      <c r="EO127" s="226">
        <f t="shared" si="41"/>
        <v>0</v>
      </c>
      <c r="EP127" s="379">
        <f t="shared" si="42"/>
        <v>0</v>
      </c>
      <c r="EQ127" s="226">
        <f t="shared" si="43"/>
        <v>0</v>
      </c>
      <c r="ER127" s="226">
        <f t="shared" si="44"/>
        <v>0</v>
      </c>
      <c r="ES127" s="292"/>
      <c r="ET127" s="227">
        <v>0</v>
      </c>
      <c r="EU127" s="227">
        <v>0</v>
      </c>
      <c r="EV127" s="227">
        <v>0</v>
      </c>
      <c r="EW127" s="227">
        <v>0</v>
      </c>
      <c r="EX127" s="227">
        <v>0</v>
      </c>
      <c r="EY127" s="227">
        <v>0</v>
      </c>
      <c r="EZ127" s="227">
        <v>0</v>
      </c>
      <c r="FA127" s="380">
        <f t="shared" si="47"/>
        <v>0</v>
      </c>
      <c r="FB127" s="228">
        <f t="shared" si="48"/>
        <v>0</v>
      </c>
      <c r="FC127" s="380">
        <f t="shared" si="49"/>
        <v>0</v>
      </c>
      <c r="FD127" s="227">
        <f t="shared" si="50"/>
        <v>0</v>
      </c>
      <c r="FE127" s="227">
        <f t="shared" si="51"/>
        <v>0</v>
      </c>
      <c r="FF127" s="227">
        <v>0</v>
      </c>
      <c r="FG127" s="228">
        <f t="shared" si="45"/>
        <v>0</v>
      </c>
      <c r="FH127" s="227">
        <v>0</v>
      </c>
      <c r="FI127" s="227">
        <v>0</v>
      </c>
      <c r="FJ127" s="227">
        <v>0</v>
      </c>
      <c r="FK127" s="227">
        <f t="shared" si="36"/>
        <v>0</v>
      </c>
      <c r="FL127" s="227">
        <v>0</v>
      </c>
      <c r="FM127" s="227">
        <f t="shared" si="37"/>
        <v>0</v>
      </c>
      <c r="FZ127" s="229"/>
      <c r="GA127" s="229"/>
      <c r="GB127" s="229"/>
      <c r="GC127" s="229"/>
      <c r="GD127" s="229"/>
    </row>
    <row r="128" spans="1:186" s="368" customFormat="1">
      <c r="A128" s="287" t="s">
        <v>83</v>
      </c>
      <c r="B128" s="369" t="s">
        <v>84</v>
      </c>
      <c r="C128" s="287" t="s">
        <v>346</v>
      </c>
      <c r="D128" s="370" t="s">
        <v>3123</v>
      </c>
      <c r="E128" s="369" t="s">
        <v>347</v>
      </c>
      <c r="F128" s="370">
        <v>125</v>
      </c>
      <c r="G128" s="371" t="s">
        <v>368</v>
      </c>
      <c r="H128" s="371" t="s">
        <v>369</v>
      </c>
      <c r="I128" s="370" t="s">
        <v>364</v>
      </c>
      <c r="J128" s="371" t="s">
        <v>365</v>
      </c>
      <c r="K128" s="370" t="s">
        <v>166</v>
      </c>
      <c r="L128" s="381" t="s">
        <v>365</v>
      </c>
      <c r="M128" s="381" t="s">
        <v>3124</v>
      </c>
      <c r="N128" s="372">
        <v>1</v>
      </c>
      <c r="O128" s="373"/>
      <c r="P128" s="373">
        <v>0</v>
      </c>
      <c r="Q128" s="373">
        <v>0</v>
      </c>
      <c r="R128" s="373">
        <v>0</v>
      </c>
      <c r="S128" s="374">
        <v>0</v>
      </c>
      <c r="T128" s="374">
        <v>0</v>
      </c>
      <c r="U128" s="374">
        <v>0</v>
      </c>
      <c r="V128" s="374">
        <v>0</v>
      </c>
      <c r="W128" s="373"/>
      <c r="X128" s="373">
        <v>0</v>
      </c>
      <c r="Y128" s="373">
        <v>0</v>
      </c>
      <c r="Z128" s="373">
        <v>0</v>
      </c>
      <c r="AA128" s="374">
        <v>0</v>
      </c>
      <c r="AB128" s="374">
        <v>0</v>
      </c>
      <c r="AC128" s="374">
        <v>0</v>
      </c>
      <c r="AD128" s="374">
        <v>0</v>
      </c>
      <c r="AE128" s="373">
        <v>0</v>
      </c>
      <c r="AF128" s="373">
        <v>0</v>
      </c>
      <c r="AG128" s="373">
        <v>0</v>
      </c>
      <c r="AH128" s="373">
        <v>0</v>
      </c>
      <c r="AI128" s="374">
        <v>0</v>
      </c>
      <c r="AJ128" s="374">
        <v>0</v>
      </c>
      <c r="AK128" s="374">
        <v>0</v>
      </c>
      <c r="AL128" s="374">
        <v>0</v>
      </c>
      <c r="AM128" s="226">
        <v>0</v>
      </c>
      <c r="AN128" s="226">
        <v>0</v>
      </c>
      <c r="AO128" s="226">
        <v>0</v>
      </c>
      <c r="AP128" s="226">
        <v>0</v>
      </c>
      <c r="AQ128" s="227">
        <v>0</v>
      </c>
      <c r="AR128" s="227">
        <v>0</v>
      </c>
      <c r="AS128" s="227">
        <v>0</v>
      </c>
      <c r="AT128" s="227">
        <v>0</v>
      </c>
      <c r="AU128" s="226">
        <v>0</v>
      </c>
      <c r="AV128" s="226">
        <v>0</v>
      </c>
      <c r="AW128" s="226">
        <v>0</v>
      </c>
      <c r="AX128" s="226">
        <v>0</v>
      </c>
      <c r="AY128" s="227">
        <v>0</v>
      </c>
      <c r="AZ128" s="227">
        <v>0</v>
      </c>
      <c r="BA128" s="227">
        <v>0</v>
      </c>
      <c r="BB128" s="227"/>
      <c r="BC128" s="226">
        <f t="shared" si="60"/>
        <v>0</v>
      </c>
      <c r="BD128" s="226">
        <f t="shared" si="60"/>
        <v>0</v>
      </c>
      <c r="BE128" s="226">
        <f t="shared" si="60"/>
        <v>0</v>
      </c>
      <c r="BF128" s="226">
        <f t="shared" si="60"/>
        <v>0</v>
      </c>
      <c r="BG128" s="218">
        <f t="shared" si="60"/>
        <v>0</v>
      </c>
      <c r="BH128" s="218">
        <f t="shared" si="60"/>
        <v>0</v>
      </c>
      <c r="BI128" s="218">
        <f t="shared" si="60"/>
        <v>0</v>
      </c>
      <c r="BJ128" s="218">
        <f t="shared" si="60"/>
        <v>0</v>
      </c>
      <c r="BK128" s="226">
        <f t="shared" si="55"/>
        <v>0</v>
      </c>
      <c r="BL128" s="226">
        <f t="shared" si="55"/>
        <v>0</v>
      </c>
      <c r="BM128" s="226">
        <f t="shared" si="55"/>
        <v>0</v>
      </c>
      <c r="BN128" s="226">
        <f t="shared" si="53"/>
        <v>0</v>
      </c>
      <c r="BO128" s="227">
        <f t="shared" si="53"/>
        <v>0</v>
      </c>
      <c r="BP128" s="227">
        <f t="shared" si="53"/>
        <v>0</v>
      </c>
      <c r="BQ128" s="227">
        <f t="shared" si="53"/>
        <v>0</v>
      </c>
      <c r="BR128" s="227">
        <f t="shared" si="53"/>
        <v>0</v>
      </c>
      <c r="BS128" s="226">
        <v>0</v>
      </c>
      <c r="BT128" s="226">
        <v>0</v>
      </c>
      <c r="BU128" s="226">
        <v>0</v>
      </c>
      <c r="BV128" s="226">
        <v>0</v>
      </c>
      <c r="BW128" s="227">
        <v>0</v>
      </c>
      <c r="BX128" s="227">
        <v>0</v>
      </c>
      <c r="BY128" s="227">
        <v>0</v>
      </c>
      <c r="BZ128" s="227">
        <v>0</v>
      </c>
      <c r="CA128" s="226">
        <v>0</v>
      </c>
      <c r="CB128" s="226">
        <f>IFERROR(VLOOKUP($G128,[12]ITEM!$B$2:$AC$939,26,0),0)</f>
        <v>0</v>
      </c>
      <c r="CC128" s="226">
        <f>IFERROR(VLOOKUP($G128,[12]ITEM!$B$2:$AC$939,27,0),0)</f>
        <v>0</v>
      </c>
      <c r="CD128" s="226">
        <f>IFERROR(VLOOKUP($G128,[12]ITEM!$B$2:$AC$939,28,0),0)</f>
        <v>0</v>
      </c>
      <c r="CE128" s="227">
        <v>0</v>
      </c>
      <c r="CF128" s="227">
        <v>0</v>
      </c>
      <c r="CG128" s="227">
        <v>0</v>
      </c>
      <c r="CH128" s="227">
        <v>0</v>
      </c>
      <c r="CI128" s="375"/>
      <c r="CJ128" s="226">
        <f t="shared" si="57"/>
        <v>0</v>
      </c>
      <c r="CK128" s="226">
        <f t="shared" si="57"/>
        <v>0</v>
      </c>
      <c r="CL128" s="226">
        <f t="shared" si="57"/>
        <v>0</v>
      </c>
      <c r="CM128" s="226">
        <f t="shared" si="57"/>
        <v>0</v>
      </c>
      <c r="CN128" s="227">
        <f t="shared" si="57"/>
        <v>0</v>
      </c>
      <c r="CO128" s="227">
        <f t="shared" si="46"/>
        <v>0</v>
      </c>
      <c r="CP128" s="227">
        <f t="shared" si="46"/>
        <v>0</v>
      </c>
      <c r="CQ128" s="227">
        <f t="shared" si="46"/>
        <v>0</v>
      </c>
      <c r="CR128" s="226">
        <v>0</v>
      </c>
      <c r="CS128" s="226"/>
      <c r="CT128" s="226"/>
      <c r="CU128" s="226"/>
      <c r="CV128" s="227">
        <f t="shared" si="39"/>
        <v>0</v>
      </c>
      <c r="CW128" s="227">
        <f>CV128*(1+('[13]GROWTH (YoY)'!AR128/100))</f>
        <v>0</v>
      </c>
      <c r="CX128" s="227">
        <f>CW128*(1+('[13]GROWTH (YoY)'!AS128/100))</f>
        <v>0</v>
      </c>
      <c r="CY128" s="227">
        <f>CX128*(1+('[13]GROWTH (YoY)'!AT128/100))</f>
        <v>0</v>
      </c>
      <c r="CZ128" s="226">
        <v>0</v>
      </c>
      <c r="DA128" s="226">
        <v>0</v>
      </c>
      <c r="DB128" s="226">
        <v>0</v>
      </c>
      <c r="DC128" s="226">
        <v>0</v>
      </c>
      <c r="DD128" s="227">
        <v>0</v>
      </c>
      <c r="DE128" s="227">
        <v>0</v>
      </c>
      <c r="DF128" s="227">
        <v>0</v>
      </c>
      <c r="DG128" s="227">
        <v>0</v>
      </c>
      <c r="DH128" s="226">
        <v>0</v>
      </c>
      <c r="DI128" s="226">
        <v>0</v>
      </c>
      <c r="DJ128" s="226">
        <v>0</v>
      </c>
      <c r="DK128" s="226">
        <v>0</v>
      </c>
      <c r="DL128" s="227">
        <v>0</v>
      </c>
      <c r="DM128" s="227">
        <v>0</v>
      </c>
      <c r="DN128" s="227">
        <v>0</v>
      </c>
      <c r="DO128" s="227">
        <v>0</v>
      </c>
      <c r="DP128" s="376">
        <f t="shared" si="58"/>
        <v>0</v>
      </c>
      <c r="DQ128" s="226">
        <f t="shared" si="58"/>
        <v>0</v>
      </c>
      <c r="DR128" s="226">
        <f t="shared" si="58"/>
        <v>0</v>
      </c>
      <c r="DS128" s="226">
        <f t="shared" si="56"/>
        <v>0</v>
      </c>
      <c r="DT128" s="227">
        <f t="shared" si="56"/>
        <v>0</v>
      </c>
      <c r="DU128" s="227">
        <f t="shared" si="56"/>
        <v>0</v>
      </c>
      <c r="DV128" s="227">
        <f t="shared" si="56"/>
        <v>0</v>
      </c>
      <c r="DW128" s="227">
        <f t="shared" si="56"/>
        <v>0</v>
      </c>
      <c r="DX128" s="377">
        <f t="shared" si="61"/>
        <v>0</v>
      </c>
      <c r="DY128" s="377">
        <f t="shared" si="61"/>
        <v>0</v>
      </c>
      <c r="DZ128" s="377">
        <f t="shared" si="61"/>
        <v>0</v>
      </c>
      <c r="EA128" s="377">
        <f t="shared" si="59"/>
        <v>0</v>
      </c>
      <c r="EB128" s="378">
        <f t="shared" si="59"/>
        <v>0</v>
      </c>
      <c r="EC128" s="378">
        <f t="shared" si="59"/>
        <v>0</v>
      </c>
      <c r="ED128" s="378">
        <f t="shared" si="59"/>
        <v>0</v>
      </c>
      <c r="EE128" s="378">
        <f t="shared" si="52"/>
        <v>0</v>
      </c>
      <c r="EG128" s="226">
        <v>0</v>
      </c>
      <c r="EH128" s="226">
        <v>0</v>
      </c>
      <c r="EI128" s="226">
        <v>0</v>
      </c>
      <c r="EJ128" s="226">
        <v>0</v>
      </c>
      <c r="EK128" s="226">
        <v>0</v>
      </c>
      <c r="EL128" s="226">
        <v>0</v>
      </c>
      <c r="EM128" s="226">
        <v>0</v>
      </c>
      <c r="EN128" s="379">
        <f t="shared" si="40"/>
        <v>0</v>
      </c>
      <c r="EO128" s="226">
        <f t="shared" si="41"/>
        <v>0</v>
      </c>
      <c r="EP128" s="379">
        <f t="shared" si="42"/>
        <v>0</v>
      </c>
      <c r="EQ128" s="226">
        <f t="shared" si="43"/>
        <v>0</v>
      </c>
      <c r="ER128" s="226">
        <f t="shared" si="44"/>
        <v>0</v>
      </c>
      <c r="ES128" s="292"/>
      <c r="ET128" s="227">
        <v>0</v>
      </c>
      <c r="EU128" s="227">
        <v>0</v>
      </c>
      <c r="EV128" s="227">
        <v>0</v>
      </c>
      <c r="EW128" s="227">
        <v>0</v>
      </c>
      <c r="EX128" s="227">
        <v>0</v>
      </c>
      <c r="EY128" s="227">
        <v>0</v>
      </c>
      <c r="EZ128" s="227">
        <v>0</v>
      </c>
      <c r="FA128" s="380">
        <f t="shared" si="47"/>
        <v>0</v>
      </c>
      <c r="FB128" s="228">
        <f t="shared" si="48"/>
        <v>0</v>
      </c>
      <c r="FC128" s="380">
        <f t="shared" si="49"/>
        <v>0</v>
      </c>
      <c r="FD128" s="227">
        <f t="shared" si="50"/>
        <v>0</v>
      </c>
      <c r="FE128" s="227">
        <f t="shared" si="51"/>
        <v>0</v>
      </c>
      <c r="FF128" s="227">
        <v>0</v>
      </c>
      <c r="FG128" s="228">
        <f t="shared" si="45"/>
        <v>0</v>
      </c>
      <c r="FH128" s="227">
        <v>0</v>
      </c>
      <c r="FI128" s="227">
        <v>0</v>
      </c>
      <c r="FJ128" s="227">
        <v>0</v>
      </c>
      <c r="FK128" s="227">
        <f t="shared" si="36"/>
        <v>0</v>
      </c>
      <c r="FL128" s="227">
        <v>0</v>
      </c>
      <c r="FM128" s="227">
        <f t="shared" si="37"/>
        <v>0</v>
      </c>
      <c r="FZ128" s="229"/>
      <c r="GA128" s="229"/>
      <c r="GB128" s="229"/>
      <c r="GC128" s="229"/>
      <c r="GD128" s="229"/>
    </row>
    <row r="129" spans="1:186" s="368" customFormat="1">
      <c r="A129" s="287" t="s">
        <v>83</v>
      </c>
      <c r="B129" s="369" t="s">
        <v>84</v>
      </c>
      <c r="C129" s="287" t="s">
        <v>346</v>
      </c>
      <c r="D129" s="370" t="s">
        <v>3123</v>
      </c>
      <c r="E129" s="369" t="s">
        <v>347</v>
      </c>
      <c r="F129" s="370">
        <v>126</v>
      </c>
      <c r="G129" s="371" t="s">
        <v>370</v>
      </c>
      <c r="H129" s="371" t="s">
        <v>371</v>
      </c>
      <c r="I129" s="370" t="s">
        <v>364</v>
      </c>
      <c r="J129" s="371" t="s">
        <v>365</v>
      </c>
      <c r="K129" s="370" t="s">
        <v>166</v>
      </c>
      <c r="L129" s="381" t="s">
        <v>365</v>
      </c>
      <c r="M129" s="381" t="s">
        <v>3124</v>
      </c>
      <c r="N129" s="372">
        <v>1</v>
      </c>
      <c r="O129" s="373"/>
      <c r="P129" s="373">
        <v>0</v>
      </c>
      <c r="Q129" s="373">
        <v>0</v>
      </c>
      <c r="R129" s="373">
        <v>0</v>
      </c>
      <c r="S129" s="374">
        <v>0</v>
      </c>
      <c r="T129" s="374">
        <v>0</v>
      </c>
      <c r="U129" s="374">
        <v>0</v>
      </c>
      <c r="V129" s="374">
        <v>0</v>
      </c>
      <c r="W129" s="373"/>
      <c r="X129" s="373">
        <v>0</v>
      </c>
      <c r="Y129" s="373">
        <v>0</v>
      </c>
      <c r="Z129" s="373">
        <v>0</v>
      </c>
      <c r="AA129" s="374">
        <v>0</v>
      </c>
      <c r="AB129" s="374">
        <v>0</v>
      </c>
      <c r="AC129" s="374">
        <v>0</v>
      </c>
      <c r="AD129" s="374">
        <v>0</v>
      </c>
      <c r="AE129" s="373">
        <v>0</v>
      </c>
      <c r="AF129" s="373">
        <v>0</v>
      </c>
      <c r="AG129" s="373">
        <v>0</v>
      </c>
      <c r="AH129" s="373">
        <v>0</v>
      </c>
      <c r="AI129" s="374">
        <v>0</v>
      </c>
      <c r="AJ129" s="374">
        <v>0</v>
      </c>
      <c r="AK129" s="374">
        <v>0</v>
      </c>
      <c r="AL129" s="374">
        <v>0</v>
      </c>
      <c r="AM129" s="226">
        <v>0</v>
      </c>
      <c r="AN129" s="226">
        <v>0</v>
      </c>
      <c r="AO129" s="226">
        <v>0</v>
      </c>
      <c r="AP129" s="226">
        <v>0</v>
      </c>
      <c r="AQ129" s="227">
        <v>0</v>
      </c>
      <c r="AR129" s="227">
        <v>0</v>
      </c>
      <c r="AS129" s="227">
        <v>0</v>
      </c>
      <c r="AT129" s="227">
        <v>0</v>
      </c>
      <c r="AU129" s="226">
        <v>0</v>
      </c>
      <c r="AV129" s="226">
        <v>0</v>
      </c>
      <c r="AW129" s="226">
        <v>0</v>
      </c>
      <c r="AX129" s="226">
        <v>0</v>
      </c>
      <c r="AY129" s="227">
        <v>0</v>
      </c>
      <c r="AZ129" s="227">
        <v>0</v>
      </c>
      <c r="BA129" s="227">
        <v>0</v>
      </c>
      <c r="BB129" s="227"/>
      <c r="BC129" s="226">
        <f t="shared" si="60"/>
        <v>0</v>
      </c>
      <c r="BD129" s="226">
        <f t="shared" si="60"/>
        <v>0</v>
      </c>
      <c r="BE129" s="226">
        <f t="shared" si="60"/>
        <v>0</v>
      </c>
      <c r="BF129" s="226">
        <f t="shared" si="60"/>
        <v>0</v>
      </c>
      <c r="BG129" s="218">
        <f t="shared" si="60"/>
        <v>0</v>
      </c>
      <c r="BH129" s="218">
        <f t="shared" si="60"/>
        <v>0</v>
      </c>
      <c r="BI129" s="218">
        <f t="shared" si="60"/>
        <v>0</v>
      </c>
      <c r="BJ129" s="218">
        <f t="shared" si="60"/>
        <v>0</v>
      </c>
      <c r="BK129" s="226">
        <f t="shared" si="55"/>
        <v>0</v>
      </c>
      <c r="BL129" s="226">
        <f t="shared" si="55"/>
        <v>0</v>
      </c>
      <c r="BM129" s="226">
        <f t="shared" si="55"/>
        <v>0</v>
      </c>
      <c r="BN129" s="226">
        <f t="shared" si="53"/>
        <v>0</v>
      </c>
      <c r="BO129" s="227">
        <f t="shared" si="53"/>
        <v>0</v>
      </c>
      <c r="BP129" s="227">
        <f t="shared" si="53"/>
        <v>0</v>
      </c>
      <c r="BQ129" s="227">
        <f t="shared" si="53"/>
        <v>0</v>
      </c>
      <c r="BR129" s="227">
        <f t="shared" si="53"/>
        <v>0</v>
      </c>
      <c r="BS129" s="226">
        <v>0</v>
      </c>
      <c r="BT129" s="226">
        <v>0</v>
      </c>
      <c r="BU129" s="226">
        <v>0</v>
      </c>
      <c r="BV129" s="226">
        <v>0</v>
      </c>
      <c r="BW129" s="227">
        <v>0</v>
      </c>
      <c r="BX129" s="227">
        <v>0</v>
      </c>
      <c r="BY129" s="227">
        <v>0</v>
      </c>
      <c r="BZ129" s="227">
        <v>0</v>
      </c>
      <c r="CA129" s="226">
        <v>0</v>
      </c>
      <c r="CB129" s="226">
        <f>IFERROR(VLOOKUP($G129,[12]ITEM!$B$2:$AC$939,26,0),0)</f>
        <v>0</v>
      </c>
      <c r="CC129" s="226">
        <f>IFERROR(VLOOKUP($G129,[12]ITEM!$B$2:$AC$939,27,0),0)</f>
        <v>0</v>
      </c>
      <c r="CD129" s="226">
        <f>IFERROR(VLOOKUP($G129,[12]ITEM!$B$2:$AC$939,28,0),0)</f>
        <v>0</v>
      </c>
      <c r="CE129" s="227">
        <v>0</v>
      </c>
      <c r="CF129" s="227">
        <v>0</v>
      </c>
      <c r="CG129" s="227">
        <v>0</v>
      </c>
      <c r="CH129" s="227">
        <v>0</v>
      </c>
      <c r="CI129" s="375"/>
      <c r="CJ129" s="226">
        <f t="shared" si="57"/>
        <v>0</v>
      </c>
      <c r="CK129" s="226">
        <f t="shared" si="57"/>
        <v>0</v>
      </c>
      <c r="CL129" s="226">
        <f t="shared" si="57"/>
        <v>0</v>
      </c>
      <c r="CM129" s="226">
        <f t="shared" si="57"/>
        <v>0</v>
      </c>
      <c r="CN129" s="227">
        <f t="shared" si="57"/>
        <v>0</v>
      </c>
      <c r="CO129" s="227">
        <f t="shared" si="46"/>
        <v>0</v>
      </c>
      <c r="CP129" s="227">
        <f t="shared" si="46"/>
        <v>0</v>
      </c>
      <c r="CQ129" s="227">
        <f t="shared" si="46"/>
        <v>0</v>
      </c>
      <c r="CR129" s="226">
        <v>0</v>
      </c>
      <c r="CS129" s="226"/>
      <c r="CT129" s="226"/>
      <c r="CU129" s="226"/>
      <c r="CV129" s="227">
        <f t="shared" si="39"/>
        <v>0</v>
      </c>
      <c r="CW129" s="227">
        <f>CV129*(1+('[13]GROWTH (YoY)'!AR129/100))</f>
        <v>0</v>
      </c>
      <c r="CX129" s="227">
        <f>CW129*(1+('[13]GROWTH (YoY)'!AS129/100))</f>
        <v>0</v>
      </c>
      <c r="CY129" s="227">
        <f>CX129*(1+('[13]GROWTH (YoY)'!AT129/100))</f>
        <v>0</v>
      </c>
      <c r="CZ129" s="226">
        <v>0</v>
      </c>
      <c r="DA129" s="226">
        <v>0</v>
      </c>
      <c r="DB129" s="226">
        <v>0</v>
      </c>
      <c r="DC129" s="226">
        <v>0</v>
      </c>
      <c r="DD129" s="227">
        <v>0</v>
      </c>
      <c r="DE129" s="227">
        <v>0</v>
      </c>
      <c r="DF129" s="227">
        <v>0</v>
      </c>
      <c r="DG129" s="227">
        <v>0</v>
      </c>
      <c r="DH129" s="226">
        <v>0</v>
      </c>
      <c r="DI129" s="226">
        <v>0</v>
      </c>
      <c r="DJ129" s="226">
        <v>0</v>
      </c>
      <c r="DK129" s="226">
        <v>0</v>
      </c>
      <c r="DL129" s="227">
        <v>0</v>
      </c>
      <c r="DM129" s="227">
        <v>0</v>
      </c>
      <c r="DN129" s="227">
        <v>0</v>
      </c>
      <c r="DO129" s="227">
        <v>0</v>
      </c>
      <c r="DP129" s="376">
        <f t="shared" si="58"/>
        <v>0</v>
      </c>
      <c r="DQ129" s="226">
        <f t="shared" si="58"/>
        <v>0</v>
      </c>
      <c r="DR129" s="226">
        <f t="shared" si="58"/>
        <v>0</v>
      </c>
      <c r="DS129" s="226">
        <f t="shared" si="56"/>
        <v>0</v>
      </c>
      <c r="DT129" s="227">
        <f t="shared" si="56"/>
        <v>0</v>
      </c>
      <c r="DU129" s="227">
        <f t="shared" si="56"/>
        <v>0</v>
      </c>
      <c r="DV129" s="227">
        <f t="shared" si="56"/>
        <v>0</v>
      </c>
      <c r="DW129" s="227">
        <f t="shared" si="56"/>
        <v>0</v>
      </c>
      <c r="DX129" s="377">
        <f t="shared" si="61"/>
        <v>0</v>
      </c>
      <c r="DY129" s="377">
        <f t="shared" si="61"/>
        <v>0</v>
      </c>
      <c r="DZ129" s="377">
        <f t="shared" si="61"/>
        <v>0</v>
      </c>
      <c r="EA129" s="377">
        <f t="shared" si="59"/>
        <v>0</v>
      </c>
      <c r="EB129" s="378">
        <f t="shared" si="59"/>
        <v>0</v>
      </c>
      <c r="EC129" s="378">
        <f t="shared" si="59"/>
        <v>0</v>
      </c>
      <c r="ED129" s="378">
        <f t="shared" si="59"/>
        <v>0</v>
      </c>
      <c r="EE129" s="378">
        <f t="shared" si="52"/>
        <v>0</v>
      </c>
      <c r="EG129" s="226">
        <v>0</v>
      </c>
      <c r="EH129" s="226">
        <v>0</v>
      </c>
      <c r="EI129" s="226">
        <v>0</v>
      </c>
      <c r="EJ129" s="226">
        <v>0</v>
      </c>
      <c r="EK129" s="226">
        <v>0</v>
      </c>
      <c r="EL129" s="226">
        <v>0</v>
      </c>
      <c r="EM129" s="226">
        <v>0</v>
      </c>
      <c r="EN129" s="379">
        <f t="shared" si="40"/>
        <v>0</v>
      </c>
      <c r="EO129" s="226">
        <f t="shared" si="41"/>
        <v>0</v>
      </c>
      <c r="EP129" s="379">
        <f t="shared" si="42"/>
        <v>0</v>
      </c>
      <c r="EQ129" s="226">
        <f t="shared" si="43"/>
        <v>0</v>
      </c>
      <c r="ER129" s="226">
        <f t="shared" si="44"/>
        <v>0</v>
      </c>
      <c r="ES129" s="292"/>
      <c r="ET129" s="227">
        <v>0</v>
      </c>
      <c r="EU129" s="227">
        <v>0</v>
      </c>
      <c r="EV129" s="227">
        <v>0</v>
      </c>
      <c r="EW129" s="227">
        <v>0</v>
      </c>
      <c r="EX129" s="227">
        <v>0</v>
      </c>
      <c r="EY129" s="227">
        <v>0</v>
      </c>
      <c r="EZ129" s="227">
        <v>0</v>
      </c>
      <c r="FA129" s="380">
        <f t="shared" si="47"/>
        <v>0</v>
      </c>
      <c r="FB129" s="228">
        <f t="shared" si="48"/>
        <v>0</v>
      </c>
      <c r="FC129" s="380">
        <f t="shared" si="49"/>
        <v>0</v>
      </c>
      <c r="FD129" s="227">
        <f t="shared" si="50"/>
        <v>0</v>
      </c>
      <c r="FE129" s="227">
        <f t="shared" si="51"/>
        <v>0</v>
      </c>
      <c r="FF129" s="227">
        <v>0</v>
      </c>
      <c r="FG129" s="228">
        <f t="shared" si="45"/>
        <v>0</v>
      </c>
      <c r="FH129" s="227">
        <v>0</v>
      </c>
      <c r="FI129" s="227">
        <v>0</v>
      </c>
      <c r="FJ129" s="227">
        <v>0</v>
      </c>
      <c r="FK129" s="227">
        <f t="shared" si="36"/>
        <v>0</v>
      </c>
      <c r="FL129" s="227">
        <v>0</v>
      </c>
      <c r="FM129" s="227">
        <f t="shared" si="37"/>
        <v>0</v>
      </c>
      <c r="FZ129" s="229"/>
      <c r="GA129" s="229"/>
      <c r="GB129" s="229"/>
      <c r="GC129" s="229"/>
      <c r="GD129" s="229"/>
    </row>
    <row r="130" spans="1:186" s="368" customFormat="1">
      <c r="A130" s="287" t="s">
        <v>83</v>
      </c>
      <c r="B130" s="369" t="s">
        <v>84</v>
      </c>
      <c r="C130" s="287" t="s">
        <v>346</v>
      </c>
      <c r="D130" s="370" t="s">
        <v>3123</v>
      </c>
      <c r="E130" s="369" t="s">
        <v>347</v>
      </c>
      <c r="F130" s="370">
        <v>127</v>
      </c>
      <c r="G130" s="371" t="s">
        <v>372</v>
      </c>
      <c r="H130" s="371" t="s">
        <v>373</v>
      </c>
      <c r="I130" s="370" t="s">
        <v>364</v>
      </c>
      <c r="J130" s="371" t="s">
        <v>365</v>
      </c>
      <c r="K130" s="370" t="s">
        <v>166</v>
      </c>
      <c r="L130" s="381" t="s">
        <v>365</v>
      </c>
      <c r="M130" s="381" t="s">
        <v>3124</v>
      </c>
      <c r="N130" s="372">
        <v>1</v>
      </c>
      <c r="O130" s="373">
        <v>63</v>
      </c>
      <c r="P130" s="373">
        <v>81</v>
      </c>
      <c r="Q130" s="373">
        <v>80</v>
      </c>
      <c r="R130" s="373">
        <v>84</v>
      </c>
      <c r="S130" s="374">
        <v>81</v>
      </c>
      <c r="T130" s="374">
        <v>79</v>
      </c>
      <c r="U130" s="374">
        <v>84</v>
      </c>
      <c r="V130" s="374">
        <v>99</v>
      </c>
      <c r="W130" s="373">
        <v>14</v>
      </c>
      <c r="X130" s="373">
        <v>13</v>
      </c>
      <c r="Y130" s="373">
        <v>13</v>
      </c>
      <c r="Z130" s="373">
        <v>13</v>
      </c>
      <c r="AA130" s="374">
        <v>13</v>
      </c>
      <c r="AB130" s="374">
        <v>13</v>
      </c>
      <c r="AC130" s="374">
        <v>14</v>
      </c>
      <c r="AD130" s="374">
        <v>16</v>
      </c>
      <c r="AE130" s="373">
        <v>1</v>
      </c>
      <c r="AF130" s="373">
        <v>1</v>
      </c>
      <c r="AG130" s="373">
        <v>1</v>
      </c>
      <c r="AH130" s="373">
        <v>1</v>
      </c>
      <c r="AI130" s="374">
        <v>1</v>
      </c>
      <c r="AJ130" s="374">
        <v>1</v>
      </c>
      <c r="AK130" s="374">
        <v>1</v>
      </c>
      <c r="AL130" s="374">
        <v>1</v>
      </c>
      <c r="AM130" s="226">
        <v>49</v>
      </c>
      <c r="AN130" s="226">
        <v>68</v>
      </c>
      <c r="AO130" s="226">
        <v>67</v>
      </c>
      <c r="AP130" s="226">
        <v>71</v>
      </c>
      <c r="AQ130" s="227">
        <v>68</v>
      </c>
      <c r="AR130" s="227">
        <v>67</v>
      </c>
      <c r="AS130" s="227">
        <v>71</v>
      </c>
      <c r="AT130" s="227">
        <v>83</v>
      </c>
      <c r="AU130" s="226">
        <v>32</v>
      </c>
      <c r="AV130" s="226">
        <v>44</v>
      </c>
      <c r="AW130" s="226">
        <v>44</v>
      </c>
      <c r="AX130" s="226">
        <v>48</v>
      </c>
      <c r="AY130" s="227">
        <v>44</v>
      </c>
      <c r="AZ130" s="227">
        <v>44</v>
      </c>
      <c r="BA130" s="227">
        <v>48</v>
      </c>
      <c r="BB130" s="227">
        <v>56</v>
      </c>
      <c r="BC130" s="226">
        <f t="shared" si="60"/>
        <v>17</v>
      </c>
      <c r="BD130" s="226">
        <f t="shared" si="60"/>
        <v>24</v>
      </c>
      <c r="BE130" s="226">
        <f t="shared" si="60"/>
        <v>23</v>
      </c>
      <c r="BF130" s="226">
        <f t="shared" si="60"/>
        <v>23</v>
      </c>
      <c r="BG130" s="218">
        <f t="shared" si="60"/>
        <v>24</v>
      </c>
      <c r="BH130" s="218">
        <f t="shared" si="60"/>
        <v>23</v>
      </c>
      <c r="BI130" s="218">
        <f t="shared" si="60"/>
        <v>23</v>
      </c>
      <c r="BJ130" s="218">
        <f t="shared" si="60"/>
        <v>27</v>
      </c>
      <c r="BK130" s="226">
        <f t="shared" si="55"/>
        <v>0</v>
      </c>
      <c r="BL130" s="226">
        <f t="shared" si="55"/>
        <v>0</v>
      </c>
      <c r="BM130" s="226">
        <f t="shared" si="55"/>
        <v>0</v>
      </c>
      <c r="BN130" s="226">
        <f t="shared" si="53"/>
        <v>0</v>
      </c>
      <c r="BO130" s="227">
        <f t="shared" si="53"/>
        <v>0</v>
      </c>
      <c r="BP130" s="227">
        <f t="shared" si="53"/>
        <v>0</v>
      </c>
      <c r="BQ130" s="227">
        <f t="shared" si="53"/>
        <v>0</v>
      </c>
      <c r="BR130" s="227">
        <f t="shared" si="53"/>
        <v>0</v>
      </c>
      <c r="BS130" s="226">
        <v>0</v>
      </c>
      <c r="BT130" s="226">
        <v>0</v>
      </c>
      <c r="BU130" s="226">
        <v>0</v>
      </c>
      <c r="BV130" s="226">
        <v>0</v>
      </c>
      <c r="BW130" s="227">
        <v>0</v>
      </c>
      <c r="BX130" s="227">
        <v>0</v>
      </c>
      <c r="BY130" s="227">
        <v>0</v>
      </c>
      <c r="BZ130" s="227">
        <v>0</v>
      </c>
      <c r="CA130" s="226">
        <v>0</v>
      </c>
      <c r="CB130" s="226">
        <f>IFERROR(VLOOKUP($G130,[12]ITEM!$B$2:$AC$939,26,0),0)</f>
        <v>0</v>
      </c>
      <c r="CC130" s="226">
        <f>IFERROR(VLOOKUP($G130,[12]ITEM!$B$2:$AC$939,27,0),0)</f>
        <v>0</v>
      </c>
      <c r="CD130" s="226">
        <f>IFERROR(VLOOKUP($G130,[12]ITEM!$B$2:$AC$939,28,0),0)</f>
        <v>0</v>
      </c>
      <c r="CE130" s="227">
        <v>0</v>
      </c>
      <c r="CF130" s="227">
        <v>0</v>
      </c>
      <c r="CG130" s="227">
        <v>0</v>
      </c>
      <c r="CH130" s="227">
        <v>0</v>
      </c>
      <c r="CI130" s="375"/>
      <c r="CJ130" s="226">
        <f t="shared" si="57"/>
        <v>18</v>
      </c>
      <c r="CK130" s="226">
        <f t="shared" si="57"/>
        <v>22</v>
      </c>
      <c r="CL130" s="226">
        <f t="shared" si="57"/>
        <v>22</v>
      </c>
      <c r="CM130" s="226">
        <f t="shared" si="57"/>
        <v>23</v>
      </c>
      <c r="CN130" s="227">
        <f t="shared" si="57"/>
        <v>24</v>
      </c>
      <c r="CO130" s="227">
        <f t="shared" si="46"/>
        <v>23.595995322932868</v>
      </c>
      <c r="CP130" s="227">
        <f t="shared" si="46"/>
        <v>24.922358222996348</v>
      </c>
      <c r="CQ130" s="227">
        <f t="shared" si="46"/>
        <v>29.254137007392266</v>
      </c>
      <c r="CR130" s="226">
        <v>18</v>
      </c>
      <c r="CS130" s="226">
        <v>22</v>
      </c>
      <c r="CT130" s="226">
        <v>22</v>
      </c>
      <c r="CU130" s="226">
        <v>23</v>
      </c>
      <c r="CV130" s="227">
        <f t="shared" si="39"/>
        <v>24</v>
      </c>
      <c r="CW130" s="227">
        <f>CV130*(1+('[13]GROWTH (YoY)'!AR130/100))</f>
        <v>23.595995322932868</v>
      </c>
      <c r="CX130" s="227">
        <f>CW130*(1+('[13]GROWTH (YoY)'!AS130/100))</f>
        <v>24.922358222996348</v>
      </c>
      <c r="CY130" s="227">
        <f>CX130*(1+('[13]GROWTH (YoY)'!AT130/100))</f>
        <v>29.254137007392266</v>
      </c>
      <c r="CZ130" s="226">
        <v>0</v>
      </c>
      <c r="DA130" s="226">
        <v>0</v>
      </c>
      <c r="DB130" s="226">
        <v>0</v>
      </c>
      <c r="DC130" s="226">
        <v>0</v>
      </c>
      <c r="DD130" s="227">
        <v>0</v>
      </c>
      <c r="DE130" s="227">
        <v>0</v>
      </c>
      <c r="DF130" s="227">
        <v>0</v>
      </c>
      <c r="DG130" s="227">
        <v>0</v>
      </c>
      <c r="DH130" s="226">
        <v>0</v>
      </c>
      <c r="DI130" s="226">
        <v>0</v>
      </c>
      <c r="DJ130" s="226">
        <v>0</v>
      </c>
      <c r="DK130" s="226">
        <v>0</v>
      </c>
      <c r="DL130" s="227">
        <v>0</v>
      </c>
      <c r="DM130" s="227">
        <v>0</v>
      </c>
      <c r="DN130" s="227">
        <v>0</v>
      </c>
      <c r="DO130" s="227">
        <v>0</v>
      </c>
      <c r="DP130" s="376">
        <f t="shared" si="58"/>
        <v>-1</v>
      </c>
      <c r="DQ130" s="226">
        <f t="shared" si="58"/>
        <v>2</v>
      </c>
      <c r="DR130" s="226">
        <f t="shared" si="58"/>
        <v>1</v>
      </c>
      <c r="DS130" s="226">
        <f t="shared" si="56"/>
        <v>0</v>
      </c>
      <c r="DT130" s="227">
        <f t="shared" si="56"/>
        <v>0</v>
      </c>
      <c r="DU130" s="227">
        <f t="shared" si="56"/>
        <v>-0.59599532293286828</v>
      </c>
      <c r="DV130" s="227">
        <f t="shared" si="56"/>
        <v>-1.9223582229963476</v>
      </c>
      <c r="DW130" s="227">
        <f t="shared" si="56"/>
        <v>-2.2541370073922664</v>
      </c>
      <c r="DX130" s="377">
        <f t="shared" si="61"/>
        <v>0.22222222222222221</v>
      </c>
      <c r="DY130" s="377">
        <f t="shared" si="61"/>
        <v>0.16049382716049382</v>
      </c>
      <c r="DZ130" s="377">
        <f t="shared" si="61"/>
        <v>0.16250000000000001</v>
      </c>
      <c r="EA130" s="377">
        <f t="shared" si="59"/>
        <v>0.15476190476190477</v>
      </c>
      <c r="EB130" s="378">
        <f t="shared" si="59"/>
        <v>0.16049382716049382</v>
      </c>
      <c r="EC130" s="378">
        <f t="shared" si="59"/>
        <v>0.16455696202531644</v>
      </c>
      <c r="ED130" s="378">
        <f t="shared" si="59"/>
        <v>0.16666666666666666</v>
      </c>
      <c r="EE130" s="378">
        <f t="shared" si="52"/>
        <v>0.16161616161616163</v>
      </c>
      <c r="EG130" s="226">
        <v>0</v>
      </c>
      <c r="EH130" s="226">
        <v>0</v>
      </c>
      <c r="EI130" s="226">
        <v>0</v>
      </c>
      <c r="EJ130" s="226">
        <v>0</v>
      </c>
      <c r="EK130" s="226">
        <v>0</v>
      </c>
      <c r="EL130" s="226">
        <v>0</v>
      </c>
      <c r="EM130" s="226">
        <v>0</v>
      </c>
      <c r="EN130" s="379">
        <f t="shared" si="40"/>
        <v>0</v>
      </c>
      <c r="EO130" s="226">
        <f t="shared" si="41"/>
        <v>0</v>
      </c>
      <c r="EP130" s="379">
        <f t="shared" si="42"/>
        <v>0</v>
      </c>
      <c r="EQ130" s="226">
        <f t="shared" si="43"/>
        <v>0</v>
      </c>
      <c r="ER130" s="226">
        <f t="shared" si="44"/>
        <v>0</v>
      </c>
      <c r="ES130" s="292"/>
      <c r="ET130" s="227">
        <v>0</v>
      </c>
      <c r="EU130" s="227">
        <v>0</v>
      </c>
      <c r="EV130" s="227">
        <v>0</v>
      </c>
      <c r="EW130" s="227">
        <v>0</v>
      </c>
      <c r="EX130" s="227">
        <v>0</v>
      </c>
      <c r="EY130" s="227">
        <v>0</v>
      </c>
      <c r="EZ130" s="227">
        <v>0</v>
      </c>
      <c r="FA130" s="380">
        <f t="shared" si="47"/>
        <v>0</v>
      </c>
      <c r="FB130" s="228">
        <f t="shared" si="48"/>
        <v>0</v>
      </c>
      <c r="FC130" s="380">
        <f t="shared" si="49"/>
        <v>0</v>
      </c>
      <c r="FD130" s="227">
        <f t="shared" si="50"/>
        <v>0</v>
      </c>
      <c r="FE130" s="227">
        <f t="shared" si="51"/>
        <v>0</v>
      </c>
      <c r="FF130" s="227">
        <v>0</v>
      </c>
      <c r="FG130" s="228">
        <f t="shared" si="45"/>
        <v>0</v>
      </c>
      <c r="FH130" s="227">
        <v>0</v>
      </c>
      <c r="FI130" s="227">
        <v>0</v>
      </c>
      <c r="FJ130" s="227">
        <v>0</v>
      </c>
      <c r="FK130" s="227">
        <f t="shared" si="36"/>
        <v>0</v>
      </c>
      <c r="FL130" s="227">
        <v>0</v>
      </c>
      <c r="FM130" s="227">
        <f t="shared" si="37"/>
        <v>0</v>
      </c>
      <c r="FZ130" s="229"/>
      <c r="GA130" s="229"/>
      <c r="GB130" s="229"/>
      <c r="GC130" s="229"/>
      <c r="GD130" s="229"/>
    </row>
    <row r="131" spans="1:186" s="368" customFormat="1">
      <c r="A131" s="287" t="s">
        <v>83</v>
      </c>
      <c r="B131" s="369" t="s">
        <v>84</v>
      </c>
      <c r="C131" s="287" t="s">
        <v>346</v>
      </c>
      <c r="D131" s="370" t="s">
        <v>3123</v>
      </c>
      <c r="E131" s="369" t="s">
        <v>347</v>
      </c>
      <c r="F131" s="370">
        <v>128</v>
      </c>
      <c r="G131" s="371" t="s">
        <v>374</v>
      </c>
      <c r="H131" s="371" t="s">
        <v>375</v>
      </c>
      <c r="I131" s="370" t="s">
        <v>364</v>
      </c>
      <c r="J131" s="371" t="s">
        <v>365</v>
      </c>
      <c r="K131" s="370" t="s">
        <v>166</v>
      </c>
      <c r="L131" s="381" t="s">
        <v>365</v>
      </c>
      <c r="M131" s="381" t="s">
        <v>3124</v>
      </c>
      <c r="N131" s="372">
        <v>1</v>
      </c>
      <c r="O131" s="373">
        <v>3688</v>
      </c>
      <c r="P131" s="373">
        <v>4711</v>
      </c>
      <c r="Q131" s="373">
        <v>4674</v>
      </c>
      <c r="R131" s="373">
        <v>4885</v>
      </c>
      <c r="S131" s="374">
        <v>4711</v>
      </c>
      <c r="T131" s="374">
        <v>4619</v>
      </c>
      <c r="U131" s="374">
        <v>4888</v>
      </c>
      <c r="V131" s="374">
        <v>5738</v>
      </c>
      <c r="W131" s="373">
        <v>796</v>
      </c>
      <c r="X131" s="373">
        <v>755</v>
      </c>
      <c r="Y131" s="373">
        <v>780</v>
      </c>
      <c r="Z131" s="373">
        <v>773</v>
      </c>
      <c r="AA131" s="374">
        <v>755</v>
      </c>
      <c r="AB131" s="374">
        <v>735</v>
      </c>
      <c r="AC131" s="374">
        <v>803</v>
      </c>
      <c r="AD131" s="374">
        <v>943</v>
      </c>
      <c r="AE131" s="373">
        <v>54</v>
      </c>
      <c r="AF131" s="373">
        <v>65</v>
      </c>
      <c r="AG131" s="373">
        <v>63</v>
      </c>
      <c r="AH131" s="373">
        <v>66</v>
      </c>
      <c r="AI131" s="374">
        <v>49</v>
      </c>
      <c r="AJ131" s="374">
        <v>31</v>
      </c>
      <c r="AK131" s="374">
        <v>66</v>
      </c>
      <c r="AL131" s="374">
        <v>66</v>
      </c>
      <c r="AM131" s="226">
        <v>2892</v>
      </c>
      <c r="AN131" s="226">
        <v>3956</v>
      </c>
      <c r="AO131" s="226">
        <v>3894</v>
      </c>
      <c r="AP131" s="226">
        <v>4113</v>
      </c>
      <c r="AQ131" s="227">
        <v>3956</v>
      </c>
      <c r="AR131" s="227">
        <v>3884</v>
      </c>
      <c r="AS131" s="227">
        <v>4085</v>
      </c>
      <c r="AT131" s="227">
        <v>4795</v>
      </c>
      <c r="AU131" s="226">
        <v>40</v>
      </c>
      <c r="AV131" s="226">
        <v>55</v>
      </c>
      <c r="AW131" s="226">
        <v>54</v>
      </c>
      <c r="AX131" s="226">
        <v>59</v>
      </c>
      <c r="AY131" s="227">
        <v>55</v>
      </c>
      <c r="AZ131" s="227">
        <v>54</v>
      </c>
      <c r="BA131" s="227">
        <v>58</v>
      </c>
      <c r="BB131" s="227">
        <v>69</v>
      </c>
      <c r="BC131" s="226">
        <f t="shared" si="60"/>
        <v>2756</v>
      </c>
      <c r="BD131" s="226">
        <f t="shared" si="60"/>
        <v>3749</v>
      </c>
      <c r="BE131" s="226">
        <f t="shared" si="60"/>
        <v>3683</v>
      </c>
      <c r="BF131" s="226">
        <f t="shared" si="60"/>
        <v>3897</v>
      </c>
      <c r="BG131" s="218">
        <f t="shared" si="60"/>
        <v>3899</v>
      </c>
      <c r="BH131" s="218">
        <f t="shared" si="60"/>
        <v>3829</v>
      </c>
      <c r="BI131" s="218">
        <f t="shared" si="60"/>
        <v>4026</v>
      </c>
      <c r="BJ131" s="218">
        <f t="shared" si="60"/>
        <v>4725</v>
      </c>
      <c r="BK131" s="226">
        <f t="shared" si="55"/>
        <v>96</v>
      </c>
      <c r="BL131" s="226">
        <f t="shared" si="55"/>
        <v>152</v>
      </c>
      <c r="BM131" s="226">
        <f t="shared" si="55"/>
        <v>157</v>
      </c>
      <c r="BN131" s="226">
        <f t="shared" si="53"/>
        <v>157</v>
      </c>
      <c r="BO131" s="227">
        <f t="shared" si="53"/>
        <v>2</v>
      </c>
      <c r="BP131" s="227">
        <f t="shared" si="53"/>
        <v>1</v>
      </c>
      <c r="BQ131" s="227">
        <f t="shared" si="53"/>
        <v>1</v>
      </c>
      <c r="BR131" s="227">
        <f t="shared" si="53"/>
        <v>1</v>
      </c>
      <c r="BS131" s="226">
        <v>112</v>
      </c>
      <c r="BT131" s="226">
        <v>152</v>
      </c>
      <c r="BU131" s="226">
        <v>157</v>
      </c>
      <c r="BV131" s="226">
        <v>157</v>
      </c>
      <c r="BW131" s="227">
        <v>2</v>
      </c>
      <c r="BX131" s="227">
        <v>1</v>
      </c>
      <c r="BY131" s="227">
        <v>1</v>
      </c>
      <c r="BZ131" s="227">
        <v>1</v>
      </c>
      <c r="CA131" s="226">
        <v>16</v>
      </c>
      <c r="CB131" s="226">
        <f>IFERROR(VLOOKUP($G131,[12]ITEM!$B$2:$AC$939,26,0),0)</f>
        <v>0</v>
      </c>
      <c r="CC131" s="226">
        <f>IFERROR(VLOOKUP($G131,[12]ITEM!$B$2:$AC$939,27,0),0)</f>
        <v>0</v>
      </c>
      <c r="CD131" s="226">
        <f>IFERROR(VLOOKUP($G131,[12]ITEM!$B$2:$AC$939,28,0),0)</f>
        <v>0</v>
      </c>
      <c r="CE131" s="227">
        <v>0</v>
      </c>
      <c r="CF131" s="227">
        <v>0</v>
      </c>
      <c r="CG131" s="227">
        <v>0</v>
      </c>
      <c r="CH131" s="227">
        <v>0</v>
      </c>
      <c r="CI131" s="375"/>
      <c r="CJ131" s="226">
        <f t="shared" si="57"/>
        <v>2756</v>
      </c>
      <c r="CK131" s="226">
        <f t="shared" si="57"/>
        <v>3507</v>
      </c>
      <c r="CL131" s="226">
        <f t="shared" si="57"/>
        <v>3264</v>
      </c>
      <c r="CM131" s="226">
        <f t="shared" si="57"/>
        <v>3516</v>
      </c>
      <c r="CN131" s="227">
        <f t="shared" si="57"/>
        <v>3899</v>
      </c>
      <c r="CO131" s="227">
        <f t="shared" si="46"/>
        <v>3750.2834466691511</v>
      </c>
      <c r="CP131" s="227">
        <f t="shared" si="46"/>
        <v>3969.7433746311212</v>
      </c>
      <c r="CQ131" s="227">
        <f t="shared" si="46"/>
        <v>4529.8268671952765</v>
      </c>
      <c r="CR131" s="226">
        <v>1274</v>
      </c>
      <c r="CS131" s="226">
        <v>1572</v>
      </c>
      <c r="CT131" s="226">
        <v>1548</v>
      </c>
      <c r="CU131" s="226">
        <v>1635</v>
      </c>
      <c r="CV131" s="227">
        <f t="shared" si="39"/>
        <v>2909</v>
      </c>
      <c r="CW131" s="227">
        <f>CV131*(1+('[13]GROWTH (YoY)'!AR131/100))</f>
        <v>2856.2834466691511</v>
      </c>
      <c r="CX131" s="227">
        <f>CW131*(1+('[13]GROWTH (YoY)'!AS131/100))</f>
        <v>3003.7433746311212</v>
      </c>
      <c r="CY131" s="227">
        <f>CX131*(1+('[13]GROWTH (YoY)'!AT131/100))</f>
        <v>3525.8268671952765</v>
      </c>
      <c r="CZ131" s="226">
        <v>1436</v>
      </c>
      <c r="DA131" s="226">
        <v>1880</v>
      </c>
      <c r="DB131" s="226">
        <v>1639</v>
      </c>
      <c r="DC131" s="226">
        <v>1801</v>
      </c>
      <c r="DD131" s="227">
        <v>935</v>
      </c>
      <c r="DE131" s="227">
        <v>816</v>
      </c>
      <c r="DF131" s="227">
        <v>882</v>
      </c>
      <c r="DG131" s="227">
        <v>911</v>
      </c>
      <c r="DH131" s="226">
        <v>46</v>
      </c>
      <c r="DI131" s="226">
        <v>55</v>
      </c>
      <c r="DJ131" s="226">
        <v>77</v>
      </c>
      <c r="DK131" s="226">
        <v>80</v>
      </c>
      <c r="DL131" s="227">
        <v>55</v>
      </c>
      <c r="DM131" s="227">
        <v>78</v>
      </c>
      <c r="DN131" s="227">
        <v>84</v>
      </c>
      <c r="DO131" s="227">
        <v>93</v>
      </c>
      <c r="DP131" s="376">
        <f t="shared" si="58"/>
        <v>0</v>
      </c>
      <c r="DQ131" s="226">
        <f t="shared" si="58"/>
        <v>242</v>
      </c>
      <c r="DR131" s="226">
        <f t="shared" si="58"/>
        <v>419</v>
      </c>
      <c r="DS131" s="226">
        <f t="shared" si="56"/>
        <v>381</v>
      </c>
      <c r="DT131" s="227">
        <f t="shared" si="56"/>
        <v>0</v>
      </c>
      <c r="DU131" s="227">
        <f t="shared" si="56"/>
        <v>78.71655333084891</v>
      </c>
      <c r="DV131" s="227">
        <f t="shared" si="56"/>
        <v>56.256625368878758</v>
      </c>
      <c r="DW131" s="227">
        <f t="shared" si="56"/>
        <v>195.17313280472354</v>
      </c>
      <c r="DX131" s="377">
        <f t="shared" si="61"/>
        <v>0.2158351409978308</v>
      </c>
      <c r="DY131" s="377">
        <f t="shared" si="61"/>
        <v>0.16026321375504141</v>
      </c>
      <c r="DZ131" s="377">
        <f t="shared" si="61"/>
        <v>0.1668806161745828</v>
      </c>
      <c r="EA131" s="377">
        <f t="shared" si="59"/>
        <v>0.15823950870010237</v>
      </c>
      <c r="EB131" s="378">
        <f t="shared" si="59"/>
        <v>0.16026321375504141</v>
      </c>
      <c r="EC131" s="378">
        <f t="shared" si="59"/>
        <v>0.15912535180775059</v>
      </c>
      <c r="ED131" s="378">
        <f t="shared" si="59"/>
        <v>0.1642798690671031</v>
      </c>
      <c r="EE131" s="378">
        <f t="shared" si="52"/>
        <v>0.1643429766469153</v>
      </c>
      <c r="EG131" s="226">
        <v>188</v>
      </c>
      <c r="EH131" s="226">
        <v>115</v>
      </c>
      <c r="EI131" s="226">
        <v>73</v>
      </c>
      <c r="EJ131" s="226">
        <v>25</v>
      </c>
      <c r="EK131" s="226">
        <v>234</v>
      </c>
      <c r="EL131" s="226">
        <v>1754</v>
      </c>
      <c r="EM131" s="226">
        <v>1647</v>
      </c>
      <c r="EN131" s="379">
        <f t="shared" si="40"/>
        <v>0.61170212765957444</v>
      </c>
      <c r="EO131" s="226">
        <f t="shared" si="41"/>
        <v>34.246575342465754</v>
      </c>
      <c r="EP131" s="379">
        <f t="shared" si="42"/>
        <v>1.2446808510638299</v>
      </c>
      <c r="EQ131" s="226">
        <f t="shared" si="43"/>
        <v>133409.35005701255</v>
      </c>
      <c r="ER131" s="226">
        <f t="shared" si="44"/>
        <v>1264.9261283141066</v>
      </c>
      <c r="ES131" s="292"/>
      <c r="ET131" s="227">
        <v>427</v>
      </c>
      <c r="EU131" s="227">
        <v>294</v>
      </c>
      <c r="EV131" s="227">
        <v>133</v>
      </c>
      <c r="EW131" s="227">
        <v>53</v>
      </c>
      <c r="EX131" s="227">
        <v>221</v>
      </c>
      <c r="EY131" s="227">
        <v>2380</v>
      </c>
      <c r="EZ131" s="227">
        <v>2244</v>
      </c>
      <c r="FA131" s="380">
        <f t="shared" si="47"/>
        <v>0.68852459016393441</v>
      </c>
      <c r="FB131" s="228">
        <f t="shared" si="48"/>
        <v>39.849624060150376</v>
      </c>
      <c r="FC131" s="380">
        <f t="shared" si="49"/>
        <v>0.51756440281030447</v>
      </c>
      <c r="FD131" s="227">
        <f t="shared" si="50"/>
        <v>92857.142857142855</v>
      </c>
      <c r="FE131" s="227">
        <f t="shared" si="51"/>
        <v>1968.2115270350566</v>
      </c>
      <c r="FF131" s="227">
        <v>1821</v>
      </c>
      <c r="FG131" s="228">
        <f t="shared" si="45"/>
        <v>1.3728720483250962</v>
      </c>
      <c r="FH131" s="227">
        <v>25</v>
      </c>
      <c r="FI131" s="227">
        <v>1821</v>
      </c>
      <c r="FJ131" s="227">
        <v>2</v>
      </c>
      <c r="FK131" s="227">
        <f t="shared" si="36"/>
        <v>1794</v>
      </c>
      <c r="FL131" s="227">
        <v>74</v>
      </c>
      <c r="FM131" s="227">
        <f t="shared" si="37"/>
        <v>1720</v>
      </c>
      <c r="FZ131" s="229"/>
      <c r="GA131" s="229"/>
      <c r="GB131" s="229"/>
      <c r="GC131" s="229"/>
      <c r="GD131" s="229"/>
    </row>
    <row r="132" spans="1:186" s="368" customFormat="1">
      <c r="A132" s="287" t="s">
        <v>83</v>
      </c>
      <c r="B132" s="369" t="s">
        <v>84</v>
      </c>
      <c r="C132" s="287" t="s">
        <v>346</v>
      </c>
      <c r="D132" s="370" t="s">
        <v>3123</v>
      </c>
      <c r="E132" s="369" t="s">
        <v>347</v>
      </c>
      <c r="F132" s="370">
        <v>129</v>
      </c>
      <c r="G132" s="371" t="s">
        <v>376</v>
      </c>
      <c r="H132" s="371" t="s">
        <v>377</v>
      </c>
      <c r="I132" s="370" t="s">
        <v>364</v>
      </c>
      <c r="J132" s="371" t="s">
        <v>365</v>
      </c>
      <c r="K132" s="370" t="s">
        <v>166</v>
      </c>
      <c r="L132" s="381" t="s">
        <v>365</v>
      </c>
      <c r="M132" s="381" t="s">
        <v>3124</v>
      </c>
      <c r="N132" s="372">
        <v>1</v>
      </c>
      <c r="O132" s="373"/>
      <c r="P132" s="373">
        <v>0</v>
      </c>
      <c r="Q132" s="373">
        <v>0</v>
      </c>
      <c r="R132" s="373">
        <v>0</v>
      </c>
      <c r="S132" s="374">
        <v>0</v>
      </c>
      <c r="T132" s="374">
        <v>0</v>
      </c>
      <c r="U132" s="374">
        <v>0</v>
      </c>
      <c r="V132" s="374">
        <v>0</v>
      </c>
      <c r="W132" s="373"/>
      <c r="X132" s="373">
        <v>0</v>
      </c>
      <c r="Y132" s="373">
        <v>0</v>
      </c>
      <c r="Z132" s="373">
        <v>0</v>
      </c>
      <c r="AA132" s="374">
        <v>0</v>
      </c>
      <c r="AB132" s="374">
        <v>0</v>
      </c>
      <c r="AC132" s="374">
        <v>0</v>
      </c>
      <c r="AD132" s="374">
        <v>0</v>
      </c>
      <c r="AE132" s="373">
        <v>0</v>
      </c>
      <c r="AF132" s="373">
        <v>0</v>
      </c>
      <c r="AG132" s="373">
        <v>0</v>
      </c>
      <c r="AH132" s="373">
        <v>0</v>
      </c>
      <c r="AI132" s="374">
        <v>0</v>
      </c>
      <c r="AJ132" s="374">
        <v>0</v>
      </c>
      <c r="AK132" s="374">
        <v>0</v>
      </c>
      <c r="AL132" s="374">
        <v>0</v>
      </c>
      <c r="AM132" s="226">
        <v>0</v>
      </c>
      <c r="AN132" s="226">
        <v>0</v>
      </c>
      <c r="AO132" s="226">
        <v>0</v>
      </c>
      <c r="AP132" s="226">
        <v>0</v>
      </c>
      <c r="AQ132" s="227">
        <v>0</v>
      </c>
      <c r="AR132" s="227">
        <v>0</v>
      </c>
      <c r="AS132" s="227">
        <v>0</v>
      </c>
      <c r="AT132" s="227">
        <v>0</v>
      </c>
      <c r="AU132" s="226">
        <v>0</v>
      </c>
      <c r="AV132" s="226">
        <v>0</v>
      </c>
      <c r="AW132" s="226">
        <v>0</v>
      </c>
      <c r="AX132" s="226">
        <v>0</v>
      </c>
      <c r="AY132" s="227">
        <v>0</v>
      </c>
      <c r="AZ132" s="227">
        <v>0</v>
      </c>
      <c r="BA132" s="227">
        <v>0</v>
      </c>
      <c r="BB132" s="227"/>
      <c r="BC132" s="226">
        <f t="shared" si="60"/>
        <v>0</v>
      </c>
      <c r="BD132" s="226">
        <f t="shared" si="60"/>
        <v>0</v>
      </c>
      <c r="BE132" s="226">
        <f t="shared" si="60"/>
        <v>0</v>
      </c>
      <c r="BF132" s="226">
        <f t="shared" si="60"/>
        <v>0</v>
      </c>
      <c r="BG132" s="218">
        <f t="shared" si="60"/>
        <v>0</v>
      </c>
      <c r="BH132" s="218">
        <f t="shared" si="60"/>
        <v>0</v>
      </c>
      <c r="BI132" s="218">
        <f t="shared" si="60"/>
        <v>0</v>
      </c>
      <c r="BJ132" s="218">
        <f t="shared" si="60"/>
        <v>0</v>
      </c>
      <c r="BK132" s="226">
        <f t="shared" si="55"/>
        <v>0</v>
      </c>
      <c r="BL132" s="226">
        <f t="shared" si="55"/>
        <v>0</v>
      </c>
      <c r="BM132" s="226">
        <f t="shared" si="55"/>
        <v>0</v>
      </c>
      <c r="BN132" s="226">
        <f t="shared" si="53"/>
        <v>0</v>
      </c>
      <c r="BO132" s="227">
        <f t="shared" si="53"/>
        <v>0</v>
      </c>
      <c r="BP132" s="227">
        <f t="shared" si="53"/>
        <v>0</v>
      </c>
      <c r="BQ132" s="227">
        <f t="shared" si="53"/>
        <v>0</v>
      </c>
      <c r="BR132" s="227">
        <f t="shared" si="53"/>
        <v>0</v>
      </c>
      <c r="BS132" s="226">
        <v>0</v>
      </c>
      <c r="BT132" s="226">
        <v>0</v>
      </c>
      <c r="BU132" s="226">
        <v>0</v>
      </c>
      <c r="BV132" s="226">
        <v>0</v>
      </c>
      <c r="BW132" s="227">
        <v>0</v>
      </c>
      <c r="BX132" s="227">
        <v>0</v>
      </c>
      <c r="BY132" s="227">
        <v>0</v>
      </c>
      <c r="BZ132" s="227">
        <v>0</v>
      </c>
      <c r="CA132" s="226">
        <v>0</v>
      </c>
      <c r="CB132" s="226">
        <f>IFERROR(VLOOKUP($G132,[12]ITEM!$B$2:$AC$939,26,0),0)</f>
        <v>0</v>
      </c>
      <c r="CC132" s="226">
        <f>IFERROR(VLOOKUP($G132,[12]ITEM!$B$2:$AC$939,27,0),0)</f>
        <v>0</v>
      </c>
      <c r="CD132" s="226">
        <f>IFERROR(VLOOKUP($G132,[12]ITEM!$B$2:$AC$939,28,0),0)</f>
        <v>0</v>
      </c>
      <c r="CE132" s="227">
        <v>0</v>
      </c>
      <c r="CF132" s="227">
        <v>0</v>
      </c>
      <c r="CG132" s="227">
        <v>0</v>
      </c>
      <c r="CH132" s="227">
        <v>0</v>
      </c>
      <c r="CI132" s="375"/>
      <c r="CJ132" s="226">
        <f t="shared" si="57"/>
        <v>0</v>
      </c>
      <c r="CK132" s="226">
        <f t="shared" si="57"/>
        <v>0</v>
      </c>
      <c r="CL132" s="226">
        <f t="shared" si="57"/>
        <v>0</v>
      </c>
      <c r="CM132" s="226">
        <f t="shared" si="57"/>
        <v>0</v>
      </c>
      <c r="CN132" s="227">
        <f t="shared" si="57"/>
        <v>0</v>
      </c>
      <c r="CO132" s="227">
        <f t="shared" si="46"/>
        <v>0</v>
      </c>
      <c r="CP132" s="227">
        <f t="shared" si="46"/>
        <v>0</v>
      </c>
      <c r="CQ132" s="227">
        <f t="shared" si="46"/>
        <v>0</v>
      </c>
      <c r="CR132" s="226">
        <v>0</v>
      </c>
      <c r="CS132" s="226"/>
      <c r="CT132" s="226"/>
      <c r="CU132" s="226"/>
      <c r="CV132" s="227">
        <f t="shared" si="39"/>
        <v>0</v>
      </c>
      <c r="CW132" s="227">
        <f>CV132*(1+('[13]GROWTH (YoY)'!AR132/100))</f>
        <v>0</v>
      </c>
      <c r="CX132" s="227">
        <f>CW132*(1+('[13]GROWTH (YoY)'!AS132/100))</f>
        <v>0</v>
      </c>
      <c r="CY132" s="227">
        <f>CX132*(1+('[13]GROWTH (YoY)'!AT132/100))</f>
        <v>0</v>
      </c>
      <c r="CZ132" s="226">
        <v>0</v>
      </c>
      <c r="DA132" s="226">
        <v>0</v>
      </c>
      <c r="DB132" s="226">
        <v>0</v>
      </c>
      <c r="DC132" s="226">
        <v>0</v>
      </c>
      <c r="DD132" s="227">
        <v>0</v>
      </c>
      <c r="DE132" s="227">
        <v>0</v>
      </c>
      <c r="DF132" s="227">
        <v>0</v>
      </c>
      <c r="DG132" s="227">
        <v>0</v>
      </c>
      <c r="DH132" s="226">
        <v>0</v>
      </c>
      <c r="DI132" s="226">
        <v>0</v>
      </c>
      <c r="DJ132" s="226">
        <v>0</v>
      </c>
      <c r="DK132" s="226">
        <v>0</v>
      </c>
      <c r="DL132" s="227">
        <v>0</v>
      </c>
      <c r="DM132" s="227">
        <v>0</v>
      </c>
      <c r="DN132" s="227">
        <v>0</v>
      </c>
      <c r="DO132" s="227">
        <v>0</v>
      </c>
      <c r="DP132" s="376">
        <f t="shared" si="58"/>
        <v>0</v>
      </c>
      <c r="DQ132" s="226">
        <f t="shared" si="58"/>
        <v>0</v>
      </c>
      <c r="DR132" s="226">
        <f t="shared" si="58"/>
        <v>0</v>
      </c>
      <c r="DS132" s="226">
        <f t="shared" si="56"/>
        <v>0</v>
      </c>
      <c r="DT132" s="227">
        <f t="shared" si="56"/>
        <v>0</v>
      </c>
      <c r="DU132" s="227">
        <f t="shared" si="56"/>
        <v>0</v>
      </c>
      <c r="DV132" s="227">
        <f t="shared" si="56"/>
        <v>0</v>
      </c>
      <c r="DW132" s="227">
        <f t="shared" si="56"/>
        <v>0</v>
      </c>
      <c r="DX132" s="377">
        <f t="shared" si="61"/>
        <v>0</v>
      </c>
      <c r="DY132" s="377">
        <f t="shared" si="61"/>
        <v>0</v>
      </c>
      <c r="DZ132" s="377">
        <f t="shared" si="61"/>
        <v>0</v>
      </c>
      <c r="EA132" s="377">
        <f t="shared" si="59"/>
        <v>0</v>
      </c>
      <c r="EB132" s="378">
        <f t="shared" si="59"/>
        <v>0</v>
      </c>
      <c r="EC132" s="378">
        <f t="shared" si="59"/>
        <v>0</v>
      </c>
      <c r="ED132" s="378">
        <f t="shared" si="59"/>
        <v>0</v>
      </c>
      <c r="EE132" s="378">
        <f t="shared" si="52"/>
        <v>0</v>
      </c>
      <c r="EG132" s="226">
        <v>1</v>
      </c>
      <c r="EH132" s="226">
        <v>0</v>
      </c>
      <c r="EI132" s="226">
        <v>0</v>
      </c>
      <c r="EJ132" s="226">
        <v>0</v>
      </c>
      <c r="EK132" s="226">
        <v>1</v>
      </c>
      <c r="EL132" s="226">
        <v>15</v>
      </c>
      <c r="EM132" s="226">
        <v>9</v>
      </c>
      <c r="EN132" s="379">
        <f t="shared" si="40"/>
        <v>0</v>
      </c>
      <c r="EO132" s="226">
        <f t="shared" si="41"/>
        <v>0</v>
      </c>
      <c r="EP132" s="379">
        <f t="shared" si="42"/>
        <v>1</v>
      </c>
      <c r="EQ132" s="226">
        <f t="shared" si="43"/>
        <v>66666.666666666672</v>
      </c>
      <c r="ER132" s="226">
        <f t="shared" si="44"/>
        <v>0</v>
      </c>
      <c r="ES132" s="292"/>
      <c r="ET132" s="227">
        <v>33</v>
      </c>
      <c r="EU132" s="227">
        <v>18</v>
      </c>
      <c r="EV132" s="227">
        <v>14</v>
      </c>
      <c r="EW132" s="227">
        <v>5</v>
      </c>
      <c r="EX132" s="227">
        <v>26</v>
      </c>
      <c r="EY132" s="227">
        <v>219</v>
      </c>
      <c r="EZ132" s="227">
        <v>210</v>
      </c>
      <c r="FA132" s="380">
        <f t="shared" si="47"/>
        <v>0.54545454545454541</v>
      </c>
      <c r="FB132" s="228">
        <f t="shared" si="48"/>
        <v>35.714285714285715</v>
      </c>
      <c r="FC132" s="380">
        <f t="shared" si="49"/>
        <v>0.78787878787878785</v>
      </c>
      <c r="FD132" s="227">
        <f t="shared" si="50"/>
        <v>118721.46118721461</v>
      </c>
      <c r="FE132" s="227">
        <f t="shared" si="51"/>
        <v>1984.1269841269841</v>
      </c>
      <c r="FF132" s="227">
        <v>25</v>
      </c>
      <c r="FG132" s="228">
        <f t="shared" si="45"/>
        <v>0</v>
      </c>
      <c r="FH132" s="227">
        <v>0</v>
      </c>
      <c r="FI132" s="227">
        <v>25</v>
      </c>
      <c r="FJ132" s="227">
        <v>0</v>
      </c>
      <c r="FK132" s="227">
        <f t="shared" ref="FK132:FK195" si="62">FI132-FH132-FJ132</f>
        <v>25</v>
      </c>
      <c r="FL132" s="227">
        <v>1</v>
      </c>
      <c r="FM132" s="227">
        <f t="shared" ref="FM132:FM195" si="63">FK132-FL132</f>
        <v>24</v>
      </c>
      <c r="FZ132" s="229"/>
      <c r="GA132" s="229"/>
      <c r="GB132" s="229"/>
      <c r="GC132" s="229"/>
      <c r="GD132" s="229"/>
    </row>
    <row r="133" spans="1:186" s="368" customFormat="1">
      <c r="A133" s="287" t="s">
        <v>83</v>
      </c>
      <c r="B133" s="369" t="s">
        <v>84</v>
      </c>
      <c r="C133" s="287" t="s">
        <v>346</v>
      </c>
      <c r="D133" s="370" t="s">
        <v>3123</v>
      </c>
      <c r="E133" s="369" t="s">
        <v>347</v>
      </c>
      <c r="F133" s="370">
        <v>130</v>
      </c>
      <c r="G133" s="371" t="s">
        <v>378</v>
      </c>
      <c r="H133" s="371" t="s">
        <v>379</v>
      </c>
      <c r="I133" s="370" t="s">
        <v>364</v>
      </c>
      <c r="J133" s="371" t="s">
        <v>365</v>
      </c>
      <c r="K133" s="370" t="s">
        <v>166</v>
      </c>
      <c r="L133" s="381" t="s">
        <v>365</v>
      </c>
      <c r="M133" s="381" t="s">
        <v>3124</v>
      </c>
      <c r="N133" s="372">
        <v>1</v>
      </c>
      <c r="O133" s="373"/>
      <c r="P133" s="373">
        <v>0</v>
      </c>
      <c r="Q133" s="373">
        <v>0</v>
      </c>
      <c r="R133" s="373">
        <v>0</v>
      </c>
      <c r="S133" s="374">
        <v>0</v>
      </c>
      <c r="T133" s="374">
        <v>0</v>
      </c>
      <c r="U133" s="374">
        <v>0</v>
      </c>
      <c r="V133" s="374">
        <v>0</v>
      </c>
      <c r="W133" s="373"/>
      <c r="X133" s="373">
        <v>0</v>
      </c>
      <c r="Y133" s="373">
        <v>0</v>
      </c>
      <c r="Z133" s="373">
        <v>0</v>
      </c>
      <c r="AA133" s="374">
        <v>0</v>
      </c>
      <c r="AB133" s="374">
        <v>0</v>
      </c>
      <c r="AC133" s="374">
        <v>0</v>
      </c>
      <c r="AD133" s="374">
        <v>0</v>
      </c>
      <c r="AE133" s="373">
        <v>0</v>
      </c>
      <c r="AF133" s="373">
        <v>0</v>
      </c>
      <c r="AG133" s="373">
        <v>0</v>
      </c>
      <c r="AH133" s="373">
        <v>0</v>
      </c>
      <c r="AI133" s="374">
        <v>0</v>
      </c>
      <c r="AJ133" s="374">
        <v>0</v>
      </c>
      <c r="AK133" s="374">
        <v>0</v>
      </c>
      <c r="AL133" s="374">
        <v>0</v>
      </c>
      <c r="AM133" s="226">
        <v>0</v>
      </c>
      <c r="AN133" s="226">
        <v>0</v>
      </c>
      <c r="AO133" s="226">
        <v>0</v>
      </c>
      <c r="AP133" s="226">
        <v>0</v>
      </c>
      <c r="AQ133" s="227">
        <v>0</v>
      </c>
      <c r="AR133" s="227">
        <v>0</v>
      </c>
      <c r="AS133" s="227">
        <v>0</v>
      </c>
      <c r="AT133" s="227">
        <v>0</v>
      </c>
      <c r="AU133" s="226">
        <v>0</v>
      </c>
      <c r="AV133" s="226">
        <v>0</v>
      </c>
      <c r="AW133" s="226">
        <v>0</v>
      </c>
      <c r="AX133" s="226">
        <v>0</v>
      </c>
      <c r="AY133" s="227">
        <v>0</v>
      </c>
      <c r="AZ133" s="227">
        <v>0</v>
      </c>
      <c r="BA133" s="227">
        <v>0</v>
      </c>
      <c r="BB133" s="227"/>
      <c r="BC133" s="226">
        <f t="shared" si="60"/>
        <v>0</v>
      </c>
      <c r="BD133" s="226">
        <f t="shared" si="60"/>
        <v>0</v>
      </c>
      <c r="BE133" s="226">
        <f t="shared" si="60"/>
        <v>0</v>
      </c>
      <c r="BF133" s="226">
        <f t="shared" si="60"/>
        <v>0</v>
      </c>
      <c r="BG133" s="218">
        <f t="shared" si="60"/>
        <v>0</v>
      </c>
      <c r="BH133" s="218">
        <f t="shared" si="60"/>
        <v>0</v>
      </c>
      <c r="BI133" s="218">
        <f t="shared" si="60"/>
        <v>0</v>
      </c>
      <c r="BJ133" s="218">
        <f t="shared" si="60"/>
        <v>0</v>
      </c>
      <c r="BK133" s="226">
        <f t="shared" si="55"/>
        <v>0</v>
      </c>
      <c r="BL133" s="226">
        <f t="shared" si="55"/>
        <v>0</v>
      </c>
      <c r="BM133" s="226">
        <f t="shared" si="55"/>
        <v>0</v>
      </c>
      <c r="BN133" s="226">
        <f t="shared" si="53"/>
        <v>0</v>
      </c>
      <c r="BO133" s="227">
        <f t="shared" si="53"/>
        <v>0</v>
      </c>
      <c r="BP133" s="227">
        <f t="shared" si="53"/>
        <v>0</v>
      </c>
      <c r="BQ133" s="227">
        <f t="shared" si="53"/>
        <v>0</v>
      </c>
      <c r="BR133" s="227">
        <f t="shared" si="53"/>
        <v>0</v>
      </c>
      <c r="BS133" s="226">
        <v>0</v>
      </c>
      <c r="BT133" s="226">
        <v>0</v>
      </c>
      <c r="BU133" s="226">
        <v>0</v>
      </c>
      <c r="BV133" s="226">
        <v>0</v>
      </c>
      <c r="BW133" s="227">
        <v>0</v>
      </c>
      <c r="BX133" s="227">
        <v>0</v>
      </c>
      <c r="BY133" s="227">
        <v>0</v>
      </c>
      <c r="BZ133" s="227">
        <v>0</v>
      </c>
      <c r="CA133" s="226">
        <v>0</v>
      </c>
      <c r="CB133" s="226">
        <f>IFERROR(VLOOKUP($G133,[12]ITEM!$B$2:$AC$939,26,0),0)</f>
        <v>0</v>
      </c>
      <c r="CC133" s="226">
        <f>IFERROR(VLOOKUP($G133,[12]ITEM!$B$2:$AC$939,27,0),0)</f>
        <v>0</v>
      </c>
      <c r="CD133" s="226">
        <f>IFERROR(VLOOKUP($G133,[12]ITEM!$B$2:$AC$939,28,0),0)</f>
        <v>0</v>
      </c>
      <c r="CE133" s="227">
        <v>0</v>
      </c>
      <c r="CF133" s="227">
        <v>0</v>
      </c>
      <c r="CG133" s="227">
        <v>0</v>
      </c>
      <c r="CH133" s="227">
        <v>0</v>
      </c>
      <c r="CI133" s="375"/>
      <c r="CJ133" s="226">
        <f t="shared" si="57"/>
        <v>0</v>
      </c>
      <c r="CK133" s="226">
        <f t="shared" si="57"/>
        <v>0</v>
      </c>
      <c r="CL133" s="226">
        <f t="shared" si="57"/>
        <v>0</v>
      </c>
      <c r="CM133" s="226">
        <f t="shared" si="57"/>
        <v>0</v>
      </c>
      <c r="CN133" s="227">
        <f t="shared" si="57"/>
        <v>0</v>
      </c>
      <c r="CO133" s="227">
        <f t="shared" si="46"/>
        <v>0</v>
      </c>
      <c r="CP133" s="227">
        <f t="shared" si="46"/>
        <v>0</v>
      </c>
      <c r="CQ133" s="227">
        <f t="shared" si="46"/>
        <v>0</v>
      </c>
      <c r="CR133" s="226">
        <v>0</v>
      </c>
      <c r="CS133" s="226"/>
      <c r="CT133" s="226"/>
      <c r="CU133" s="226"/>
      <c r="CV133" s="227">
        <f t="shared" ref="CV133:CV196" si="64">AQ133-AY133-BO133-DD133-DL133</f>
        <v>0</v>
      </c>
      <c r="CW133" s="227">
        <f>CV133*(1+('[13]GROWTH (YoY)'!AR133/100))</f>
        <v>0</v>
      </c>
      <c r="CX133" s="227">
        <f>CW133*(1+('[13]GROWTH (YoY)'!AS133/100))</f>
        <v>0</v>
      </c>
      <c r="CY133" s="227">
        <f>CX133*(1+('[13]GROWTH (YoY)'!AT133/100))</f>
        <v>0</v>
      </c>
      <c r="CZ133" s="226">
        <v>0</v>
      </c>
      <c r="DA133" s="226">
        <v>0</v>
      </c>
      <c r="DB133" s="226">
        <v>0</v>
      </c>
      <c r="DC133" s="226">
        <v>0</v>
      </c>
      <c r="DD133" s="227">
        <v>0</v>
      </c>
      <c r="DE133" s="227">
        <v>0</v>
      </c>
      <c r="DF133" s="227">
        <v>0</v>
      </c>
      <c r="DG133" s="227">
        <v>0</v>
      </c>
      <c r="DH133" s="226">
        <v>0</v>
      </c>
      <c r="DI133" s="226">
        <v>0</v>
      </c>
      <c r="DJ133" s="226">
        <v>0</v>
      </c>
      <c r="DK133" s="226">
        <v>0</v>
      </c>
      <c r="DL133" s="227">
        <v>0</v>
      </c>
      <c r="DM133" s="227">
        <v>0</v>
      </c>
      <c r="DN133" s="227">
        <v>0</v>
      </c>
      <c r="DO133" s="227">
        <v>0</v>
      </c>
      <c r="DP133" s="376">
        <f t="shared" si="58"/>
        <v>0</v>
      </c>
      <c r="DQ133" s="226">
        <f t="shared" si="58"/>
        <v>0</v>
      </c>
      <c r="DR133" s="226">
        <f t="shared" si="58"/>
        <v>0</v>
      </c>
      <c r="DS133" s="226">
        <f t="shared" si="56"/>
        <v>0</v>
      </c>
      <c r="DT133" s="227">
        <f t="shared" si="56"/>
        <v>0</v>
      </c>
      <c r="DU133" s="227">
        <f t="shared" si="56"/>
        <v>0</v>
      </c>
      <c r="DV133" s="227">
        <f t="shared" si="56"/>
        <v>0</v>
      </c>
      <c r="DW133" s="227">
        <f t="shared" si="56"/>
        <v>0</v>
      </c>
      <c r="DX133" s="377">
        <f t="shared" si="61"/>
        <v>0</v>
      </c>
      <c r="DY133" s="377">
        <f t="shared" si="61"/>
        <v>0</v>
      </c>
      <c r="DZ133" s="377">
        <f t="shared" si="61"/>
        <v>0</v>
      </c>
      <c r="EA133" s="377">
        <f t="shared" si="59"/>
        <v>0</v>
      </c>
      <c r="EB133" s="378">
        <f t="shared" si="59"/>
        <v>0</v>
      </c>
      <c r="EC133" s="378">
        <f t="shared" si="59"/>
        <v>0</v>
      </c>
      <c r="ED133" s="378">
        <f t="shared" si="59"/>
        <v>0</v>
      </c>
      <c r="EE133" s="378">
        <f t="shared" si="52"/>
        <v>0</v>
      </c>
      <c r="EG133" s="226">
        <v>8</v>
      </c>
      <c r="EH133" s="226">
        <v>5</v>
      </c>
      <c r="EI133" s="226">
        <v>3</v>
      </c>
      <c r="EJ133" s="226">
        <v>2</v>
      </c>
      <c r="EK133" s="226">
        <v>3</v>
      </c>
      <c r="EL133" s="226">
        <v>160</v>
      </c>
      <c r="EM133" s="226">
        <v>159</v>
      </c>
      <c r="EN133" s="379">
        <f t="shared" ref="EN133:EN196" si="65">IFERROR(EH133/EG133,0)</f>
        <v>0.625</v>
      </c>
      <c r="EO133" s="226">
        <f t="shared" ref="EO133:EO196" si="66">IFERROR((EJ133/EI133)*100,0)</f>
        <v>66.666666666666657</v>
      </c>
      <c r="EP133" s="379">
        <f t="shared" ref="EP133:EP196" si="67">IFERROR(EK133/EG133,0)</f>
        <v>0.375</v>
      </c>
      <c r="EQ133" s="226">
        <f t="shared" ref="EQ133:EQ196" si="68">IFERROR((EK133*1000000)/EL133,0)</f>
        <v>18750</v>
      </c>
      <c r="ER133" s="226">
        <f t="shared" ref="ER133:ER196" si="69">IFERROR((EJ133*1000000)/EM133/12,0)</f>
        <v>1048.2180293501049</v>
      </c>
      <c r="ES133" s="292"/>
      <c r="ET133" s="227">
        <v>8</v>
      </c>
      <c r="EU133" s="227">
        <v>2</v>
      </c>
      <c r="EV133" s="227">
        <v>6</v>
      </c>
      <c r="EW133" s="227">
        <v>1</v>
      </c>
      <c r="EX133" s="227">
        <v>2</v>
      </c>
      <c r="EY133" s="227">
        <v>73</v>
      </c>
      <c r="EZ133" s="227">
        <v>73</v>
      </c>
      <c r="FA133" s="380">
        <f t="shared" si="47"/>
        <v>0.25</v>
      </c>
      <c r="FB133" s="228">
        <f t="shared" si="48"/>
        <v>16.666666666666664</v>
      </c>
      <c r="FC133" s="380">
        <f t="shared" si="49"/>
        <v>0.25</v>
      </c>
      <c r="FD133" s="227">
        <f t="shared" si="50"/>
        <v>27397.260273972603</v>
      </c>
      <c r="FE133" s="227">
        <f t="shared" si="51"/>
        <v>1141.552511415525</v>
      </c>
      <c r="FF133" s="227">
        <v>5</v>
      </c>
      <c r="FG133" s="228">
        <f t="shared" ref="FG133:FG196" si="70">IFERROR((FH133/FF133)*100,0)</f>
        <v>0</v>
      </c>
      <c r="FH133" s="227">
        <v>0</v>
      </c>
      <c r="FI133" s="227">
        <v>5</v>
      </c>
      <c r="FJ133" s="227">
        <v>0</v>
      </c>
      <c r="FK133" s="227">
        <f t="shared" si="62"/>
        <v>5</v>
      </c>
      <c r="FL133" s="227">
        <v>0</v>
      </c>
      <c r="FM133" s="227">
        <f t="shared" si="63"/>
        <v>5</v>
      </c>
      <c r="FZ133" s="229"/>
      <c r="GA133" s="229"/>
      <c r="GB133" s="229"/>
      <c r="GC133" s="229"/>
      <c r="GD133" s="229"/>
    </row>
    <row r="134" spans="1:186" s="368" customFormat="1">
      <c r="A134" s="287" t="s">
        <v>83</v>
      </c>
      <c r="B134" s="369" t="s">
        <v>84</v>
      </c>
      <c r="C134" s="287" t="s">
        <v>346</v>
      </c>
      <c r="D134" s="370" t="s">
        <v>3123</v>
      </c>
      <c r="E134" s="369" t="s">
        <v>347</v>
      </c>
      <c r="F134" s="370">
        <v>131</v>
      </c>
      <c r="G134" s="371" t="s">
        <v>380</v>
      </c>
      <c r="H134" s="371" t="s">
        <v>381</v>
      </c>
      <c r="I134" s="370" t="s">
        <v>364</v>
      </c>
      <c r="J134" s="371" t="s">
        <v>365</v>
      </c>
      <c r="K134" s="370" t="s">
        <v>166</v>
      </c>
      <c r="L134" s="381" t="s">
        <v>365</v>
      </c>
      <c r="M134" s="381" t="s">
        <v>3124</v>
      </c>
      <c r="N134" s="372">
        <v>1</v>
      </c>
      <c r="O134" s="373"/>
      <c r="P134" s="373">
        <v>0</v>
      </c>
      <c r="Q134" s="373">
        <v>0</v>
      </c>
      <c r="R134" s="373">
        <v>0</v>
      </c>
      <c r="S134" s="374">
        <v>0</v>
      </c>
      <c r="T134" s="374">
        <v>0</v>
      </c>
      <c r="U134" s="374">
        <v>0</v>
      </c>
      <c r="V134" s="374">
        <v>0</v>
      </c>
      <c r="W134" s="373"/>
      <c r="X134" s="373">
        <v>0</v>
      </c>
      <c r="Y134" s="373">
        <v>0</v>
      </c>
      <c r="Z134" s="373">
        <v>0</v>
      </c>
      <c r="AA134" s="374">
        <v>0</v>
      </c>
      <c r="AB134" s="374">
        <v>0</v>
      </c>
      <c r="AC134" s="374">
        <v>0</v>
      </c>
      <c r="AD134" s="374">
        <v>0</v>
      </c>
      <c r="AE134" s="373">
        <v>0</v>
      </c>
      <c r="AF134" s="373">
        <v>0</v>
      </c>
      <c r="AG134" s="373">
        <v>0</v>
      </c>
      <c r="AH134" s="373">
        <v>0</v>
      </c>
      <c r="AI134" s="374">
        <v>0</v>
      </c>
      <c r="AJ134" s="374">
        <v>0</v>
      </c>
      <c r="AK134" s="374">
        <v>0</v>
      </c>
      <c r="AL134" s="374">
        <v>0</v>
      </c>
      <c r="AM134" s="226">
        <v>0</v>
      </c>
      <c r="AN134" s="226">
        <v>0</v>
      </c>
      <c r="AO134" s="226">
        <v>0</v>
      </c>
      <c r="AP134" s="226">
        <v>0</v>
      </c>
      <c r="AQ134" s="227">
        <v>0</v>
      </c>
      <c r="AR134" s="227">
        <v>0</v>
      </c>
      <c r="AS134" s="227">
        <v>0</v>
      </c>
      <c r="AT134" s="227">
        <v>0</v>
      </c>
      <c r="AU134" s="226">
        <v>0</v>
      </c>
      <c r="AV134" s="226">
        <v>0</v>
      </c>
      <c r="AW134" s="226">
        <v>0</v>
      </c>
      <c r="AX134" s="226">
        <v>0</v>
      </c>
      <c r="AY134" s="227">
        <v>0</v>
      </c>
      <c r="AZ134" s="227">
        <v>0</v>
      </c>
      <c r="BA134" s="227">
        <v>0</v>
      </c>
      <c r="BB134" s="227"/>
      <c r="BC134" s="226">
        <f t="shared" si="60"/>
        <v>0</v>
      </c>
      <c r="BD134" s="226">
        <f t="shared" si="60"/>
        <v>0</v>
      </c>
      <c r="BE134" s="226">
        <f t="shared" si="60"/>
        <v>0</v>
      </c>
      <c r="BF134" s="226">
        <f t="shared" si="60"/>
        <v>0</v>
      </c>
      <c r="BG134" s="218">
        <f t="shared" si="60"/>
        <v>0</v>
      </c>
      <c r="BH134" s="218">
        <f t="shared" si="60"/>
        <v>0</v>
      </c>
      <c r="BI134" s="218">
        <f t="shared" si="60"/>
        <v>0</v>
      </c>
      <c r="BJ134" s="218">
        <f t="shared" si="60"/>
        <v>0</v>
      </c>
      <c r="BK134" s="226">
        <f t="shared" si="55"/>
        <v>0</v>
      </c>
      <c r="BL134" s="226">
        <f t="shared" si="55"/>
        <v>0</v>
      </c>
      <c r="BM134" s="226">
        <f t="shared" si="55"/>
        <v>0</v>
      </c>
      <c r="BN134" s="226">
        <f t="shared" si="53"/>
        <v>0</v>
      </c>
      <c r="BO134" s="227">
        <f t="shared" si="53"/>
        <v>0</v>
      </c>
      <c r="BP134" s="227">
        <f t="shared" si="53"/>
        <v>0</v>
      </c>
      <c r="BQ134" s="227">
        <f t="shared" si="53"/>
        <v>0</v>
      </c>
      <c r="BR134" s="227">
        <f t="shared" si="53"/>
        <v>0</v>
      </c>
      <c r="BS134" s="226">
        <v>0</v>
      </c>
      <c r="BT134" s="226">
        <v>0</v>
      </c>
      <c r="BU134" s="226">
        <v>0</v>
      </c>
      <c r="BV134" s="226">
        <v>0</v>
      </c>
      <c r="BW134" s="227">
        <v>0</v>
      </c>
      <c r="BX134" s="227">
        <v>0</v>
      </c>
      <c r="BY134" s="227">
        <v>0</v>
      </c>
      <c r="BZ134" s="227">
        <v>0</v>
      </c>
      <c r="CA134" s="226">
        <v>0</v>
      </c>
      <c r="CB134" s="226">
        <f>IFERROR(VLOOKUP($G134,[12]ITEM!$B$2:$AC$939,26,0),0)</f>
        <v>0</v>
      </c>
      <c r="CC134" s="226">
        <f>IFERROR(VLOOKUP($G134,[12]ITEM!$B$2:$AC$939,27,0),0)</f>
        <v>0</v>
      </c>
      <c r="CD134" s="226">
        <f>IFERROR(VLOOKUP($G134,[12]ITEM!$B$2:$AC$939,28,0),0)</f>
        <v>0</v>
      </c>
      <c r="CE134" s="227">
        <v>0</v>
      </c>
      <c r="CF134" s="227">
        <v>0</v>
      </c>
      <c r="CG134" s="227">
        <v>0</v>
      </c>
      <c r="CH134" s="227">
        <v>0</v>
      </c>
      <c r="CI134" s="375"/>
      <c r="CJ134" s="226">
        <f t="shared" si="57"/>
        <v>0</v>
      </c>
      <c r="CK134" s="226">
        <f t="shared" si="57"/>
        <v>0</v>
      </c>
      <c r="CL134" s="226">
        <f t="shared" si="57"/>
        <v>0</v>
      </c>
      <c r="CM134" s="226">
        <f t="shared" si="57"/>
        <v>0</v>
      </c>
      <c r="CN134" s="227">
        <f t="shared" si="57"/>
        <v>0</v>
      </c>
      <c r="CO134" s="227">
        <f t="shared" si="46"/>
        <v>0</v>
      </c>
      <c r="CP134" s="227">
        <f t="shared" si="46"/>
        <v>0</v>
      </c>
      <c r="CQ134" s="227">
        <f t="shared" si="46"/>
        <v>0</v>
      </c>
      <c r="CR134" s="226">
        <v>0</v>
      </c>
      <c r="CS134" s="226"/>
      <c r="CT134" s="226"/>
      <c r="CU134" s="226"/>
      <c r="CV134" s="227">
        <f t="shared" si="64"/>
        <v>0</v>
      </c>
      <c r="CW134" s="227">
        <f>CV134*(1+('[13]GROWTH (YoY)'!AR134/100))</f>
        <v>0</v>
      </c>
      <c r="CX134" s="227">
        <f>CW134*(1+('[13]GROWTH (YoY)'!AS134/100))</f>
        <v>0</v>
      </c>
      <c r="CY134" s="227">
        <f>CX134*(1+('[13]GROWTH (YoY)'!AT134/100))</f>
        <v>0</v>
      </c>
      <c r="CZ134" s="226">
        <v>0</v>
      </c>
      <c r="DA134" s="226">
        <v>0</v>
      </c>
      <c r="DB134" s="226">
        <v>0</v>
      </c>
      <c r="DC134" s="226">
        <v>0</v>
      </c>
      <c r="DD134" s="227">
        <v>0</v>
      </c>
      <c r="DE134" s="227">
        <v>0</v>
      </c>
      <c r="DF134" s="227">
        <v>0</v>
      </c>
      <c r="DG134" s="227">
        <v>0</v>
      </c>
      <c r="DH134" s="226">
        <v>0</v>
      </c>
      <c r="DI134" s="226">
        <v>0</v>
      </c>
      <c r="DJ134" s="226">
        <v>0</v>
      </c>
      <c r="DK134" s="226">
        <v>0</v>
      </c>
      <c r="DL134" s="227">
        <v>0</v>
      </c>
      <c r="DM134" s="227">
        <v>0</v>
      </c>
      <c r="DN134" s="227">
        <v>0</v>
      </c>
      <c r="DO134" s="227">
        <v>0</v>
      </c>
      <c r="DP134" s="376">
        <f t="shared" si="58"/>
        <v>0</v>
      </c>
      <c r="DQ134" s="226">
        <f t="shared" si="58"/>
        <v>0</v>
      </c>
      <c r="DR134" s="226">
        <f t="shared" si="58"/>
        <v>0</v>
      </c>
      <c r="DS134" s="226">
        <f t="shared" si="56"/>
        <v>0</v>
      </c>
      <c r="DT134" s="227">
        <f t="shared" si="56"/>
        <v>0</v>
      </c>
      <c r="DU134" s="227">
        <f t="shared" si="56"/>
        <v>0</v>
      </c>
      <c r="DV134" s="227">
        <f t="shared" si="56"/>
        <v>0</v>
      </c>
      <c r="DW134" s="227">
        <f t="shared" si="56"/>
        <v>0</v>
      </c>
      <c r="DX134" s="377">
        <f t="shared" si="61"/>
        <v>0</v>
      </c>
      <c r="DY134" s="377">
        <f t="shared" si="61"/>
        <v>0</v>
      </c>
      <c r="DZ134" s="377">
        <f t="shared" si="61"/>
        <v>0</v>
      </c>
      <c r="EA134" s="377">
        <f t="shared" si="59"/>
        <v>0</v>
      </c>
      <c r="EB134" s="378">
        <f t="shared" si="59"/>
        <v>0</v>
      </c>
      <c r="EC134" s="378">
        <f t="shared" si="59"/>
        <v>0</v>
      </c>
      <c r="ED134" s="378">
        <f t="shared" si="59"/>
        <v>0</v>
      </c>
      <c r="EE134" s="378">
        <f t="shared" si="52"/>
        <v>0</v>
      </c>
      <c r="EG134" s="226">
        <v>496</v>
      </c>
      <c r="EH134" s="226">
        <v>356</v>
      </c>
      <c r="EI134" s="226">
        <v>140</v>
      </c>
      <c r="EJ134" s="226">
        <v>54</v>
      </c>
      <c r="EK134" s="226">
        <v>345</v>
      </c>
      <c r="EL134" s="226">
        <v>2654</v>
      </c>
      <c r="EM134" s="226">
        <v>2591</v>
      </c>
      <c r="EN134" s="379">
        <f t="shared" si="65"/>
        <v>0.717741935483871</v>
      </c>
      <c r="EO134" s="226">
        <f t="shared" si="66"/>
        <v>38.571428571428577</v>
      </c>
      <c r="EP134" s="379">
        <f t="shared" si="67"/>
        <v>0.69556451612903225</v>
      </c>
      <c r="EQ134" s="226">
        <f t="shared" si="68"/>
        <v>129992.46420497363</v>
      </c>
      <c r="ER134" s="226">
        <f t="shared" si="69"/>
        <v>1736.7811655731377</v>
      </c>
      <c r="ES134" s="292"/>
      <c r="ET134" s="227">
        <v>405</v>
      </c>
      <c r="EU134" s="227">
        <v>299</v>
      </c>
      <c r="EV134" s="227">
        <v>106</v>
      </c>
      <c r="EW134" s="227">
        <v>68</v>
      </c>
      <c r="EX134" s="227">
        <v>299</v>
      </c>
      <c r="EY134" s="227">
        <v>2902</v>
      </c>
      <c r="EZ134" s="227">
        <v>2846</v>
      </c>
      <c r="FA134" s="380">
        <f t="shared" si="47"/>
        <v>0.7382716049382716</v>
      </c>
      <c r="FB134" s="228">
        <f t="shared" si="48"/>
        <v>64.15094339622641</v>
      </c>
      <c r="FC134" s="380">
        <f t="shared" si="49"/>
        <v>0.7382716049382716</v>
      </c>
      <c r="FD134" s="227">
        <f t="shared" si="50"/>
        <v>103032.39145416954</v>
      </c>
      <c r="FE134" s="227">
        <f t="shared" si="51"/>
        <v>1991.0986179433123</v>
      </c>
      <c r="FF134" s="227">
        <v>252</v>
      </c>
      <c r="FG134" s="228">
        <f t="shared" si="70"/>
        <v>1.1904761904761905</v>
      </c>
      <c r="FH134" s="227">
        <v>3</v>
      </c>
      <c r="FI134" s="227">
        <v>252</v>
      </c>
      <c r="FJ134" s="227">
        <v>3</v>
      </c>
      <c r="FK134" s="227">
        <f t="shared" si="62"/>
        <v>246</v>
      </c>
      <c r="FL134" s="227">
        <v>10</v>
      </c>
      <c r="FM134" s="227">
        <f t="shared" si="63"/>
        <v>236</v>
      </c>
      <c r="FZ134" s="229"/>
      <c r="GA134" s="229"/>
      <c r="GB134" s="229"/>
      <c r="GC134" s="229"/>
      <c r="GD134" s="229"/>
    </row>
    <row r="135" spans="1:186" s="368" customFormat="1">
      <c r="A135" s="287" t="s">
        <v>83</v>
      </c>
      <c r="B135" s="369" t="s">
        <v>84</v>
      </c>
      <c r="C135" s="287" t="s">
        <v>346</v>
      </c>
      <c r="D135" s="370" t="s">
        <v>3123</v>
      </c>
      <c r="E135" s="369" t="s">
        <v>347</v>
      </c>
      <c r="F135" s="370">
        <v>132</v>
      </c>
      <c r="G135" s="371" t="s">
        <v>382</v>
      </c>
      <c r="H135" s="371" t="s">
        <v>383</v>
      </c>
      <c r="I135" s="370" t="s">
        <v>364</v>
      </c>
      <c r="J135" s="371" t="s">
        <v>365</v>
      </c>
      <c r="K135" s="370" t="s">
        <v>166</v>
      </c>
      <c r="L135" s="381" t="s">
        <v>365</v>
      </c>
      <c r="M135" s="381" t="s">
        <v>3124</v>
      </c>
      <c r="N135" s="372">
        <v>1</v>
      </c>
      <c r="O135" s="373"/>
      <c r="P135" s="373">
        <v>0</v>
      </c>
      <c r="Q135" s="373">
        <v>0</v>
      </c>
      <c r="R135" s="373">
        <v>0</v>
      </c>
      <c r="S135" s="374">
        <v>0</v>
      </c>
      <c r="T135" s="374">
        <v>0</v>
      </c>
      <c r="U135" s="374">
        <v>0</v>
      </c>
      <c r="V135" s="374">
        <v>0</v>
      </c>
      <c r="W135" s="373"/>
      <c r="X135" s="373">
        <v>0</v>
      </c>
      <c r="Y135" s="373">
        <v>0</v>
      </c>
      <c r="Z135" s="373">
        <v>0</v>
      </c>
      <c r="AA135" s="374">
        <v>0</v>
      </c>
      <c r="AB135" s="374">
        <v>0</v>
      </c>
      <c r="AC135" s="374">
        <v>0</v>
      </c>
      <c r="AD135" s="374">
        <v>0</v>
      </c>
      <c r="AE135" s="373">
        <v>0</v>
      </c>
      <c r="AF135" s="373">
        <v>0</v>
      </c>
      <c r="AG135" s="373">
        <v>0</v>
      </c>
      <c r="AH135" s="373">
        <v>0</v>
      </c>
      <c r="AI135" s="374">
        <v>0</v>
      </c>
      <c r="AJ135" s="374">
        <v>0</v>
      </c>
      <c r="AK135" s="374">
        <v>0</v>
      </c>
      <c r="AL135" s="374">
        <v>0</v>
      </c>
      <c r="AM135" s="226">
        <v>0</v>
      </c>
      <c r="AN135" s="226">
        <v>0</v>
      </c>
      <c r="AO135" s="226">
        <v>0</v>
      </c>
      <c r="AP135" s="226">
        <v>0</v>
      </c>
      <c r="AQ135" s="227">
        <v>0</v>
      </c>
      <c r="AR135" s="227">
        <v>0</v>
      </c>
      <c r="AS135" s="227">
        <v>0</v>
      </c>
      <c r="AT135" s="227">
        <v>0</v>
      </c>
      <c r="AU135" s="226">
        <v>0</v>
      </c>
      <c r="AV135" s="226">
        <v>0</v>
      </c>
      <c r="AW135" s="226">
        <v>0</v>
      </c>
      <c r="AX135" s="226">
        <v>0</v>
      </c>
      <c r="AY135" s="227">
        <v>0</v>
      </c>
      <c r="AZ135" s="227">
        <v>0</v>
      </c>
      <c r="BA135" s="227">
        <v>0</v>
      </c>
      <c r="BB135" s="227"/>
      <c r="BC135" s="226">
        <f t="shared" si="60"/>
        <v>0</v>
      </c>
      <c r="BD135" s="226">
        <f t="shared" si="60"/>
        <v>0</v>
      </c>
      <c r="BE135" s="226">
        <f t="shared" si="60"/>
        <v>0</v>
      </c>
      <c r="BF135" s="226">
        <f t="shared" si="60"/>
        <v>0</v>
      </c>
      <c r="BG135" s="218">
        <f t="shared" si="60"/>
        <v>0</v>
      </c>
      <c r="BH135" s="218">
        <f t="shared" si="60"/>
        <v>0</v>
      </c>
      <c r="BI135" s="218">
        <f t="shared" si="60"/>
        <v>0</v>
      </c>
      <c r="BJ135" s="218">
        <f t="shared" si="60"/>
        <v>0</v>
      </c>
      <c r="BK135" s="226">
        <f t="shared" si="55"/>
        <v>0</v>
      </c>
      <c r="BL135" s="226">
        <f t="shared" si="55"/>
        <v>0</v>
      </c>
      <c r="BM135" s="226">
        <f t="shared" si="55"/>
        <v>0</v>
      </c>
      <c r="BN135" s="226">
        <f t="shared" si="53"/>
        <v>0</v>
      </c>
      <c r="BO135" s="227">
        <f t="shared" si="53"/>
        <v>0</v>
      </c>
      <c r="BP135" s="227">
        <f t="shared" si="53"/>
        <v>0</v>
      </c>
      <c r="BQ135" s="227">
        <f t="shared" si="53"/>
        <v>0</v>
      </c>
      <c r="BR135" s="227">
        <f t="shared" si="53"/>
        <v>0</v>
      </c>
      <c r="BS135" s="226">
        <v>0</v>
      </c>
      <c r="BT135" s="226">
        <v>0</v>
      </c>
      <c r="BU135" s="226">
        <v>0</v>
      </c>
      <c r="BV135" s="226">
        <v>0</v>
      </c>
      <c r="BW135" s="227">
        <v>0</v>
      </c>
      <c r="BX135" s="227">
        <v>0</v>
      </c>
      <c r="BY135" s="227">
        <v>0</v>
      </c>
      <c r="BZ135" s="227">
        <v>0</v>
      </c>
      <c r="CA135" s="226">
        <v>0</v>
      </c>
      <c r="CB135" s="226">
        <f>IFERROR(VLOOKUP($G135,[12]ITEM!$B$2:$AC$939,26,0),0)</f>
        <v>0</v>
      </c>
      <c r="CC135" s="226">
        <f>IFERROR(VLOOKUP($G135,[12]ITEM!$B$2:$AC$939,27,0),0)</f>
        <v>0</v>
      </c>
      <c r="CD135" s="226">
        <f>IFERROR(VLOOKUP($G135,[12]ITEM!$B$2:$AC$939,28,0),0)</f>
        <v>0</v>
      </c>
      <c r="CE135" s="227">
        <v>0</v>
      </c>
      <c r="CF135" s="227">
        <v>0</v>
      </c>
      <c r="CG135" s="227">
        <v>0</v>
      </c>
      <c r="CH135" s="227">
        <v>0</v>
      </c>
      <c r="CI135" s="375"/>
      <c r="CJ135" s="226">
        <f t="shared" si="57"/>
        <v>0</v>
      </c>
      <c r="CK135" s="226">
        <f t="shared" si="57"/>
        <v>0</v>
      </c>
      <c r="CL135" s="226">
        <f t="shared" si="57"/>
        <v>0</v>
      </c>
      <c r="CM135" s="226">
        <f t="shared" si="57"/>
        <v>0</v>
      </c>
      <c r="CN135" s="227">
        <f t="shared" si="57"/>
        <v>0</v>
      </c>
      <c r="CO135" s="227">
        <f t="shared" si="46"/>
        <v>0</v>
      </c>
      <c r="CP135" s="227">
        <f t="shared" si="46"/>
        <v>0</v>
      </c>
      <c r="CQ135" s="227">
        <f t="shared" si="46"/>
        <v>0</v>
      </c>
      <c r="CR135" s="226">
        <v>0</v>
      </c>
      <c r="CS135" s="226"/>
      <c r="CT135" s="226"/>
      <c r="CU135" s="226"/>
      <c r="CV135" s="227">
        <f t="shared" si="64"/>
        <v>0</v>
      </c>
      <c r="CW135" s="227">
        <f>CV135*(1+('[13]GROWTH (YoY)'!AR135/100))</f>
        <v>0</v>
      </c>
      <c r="CX135" s="227">
        <f>CW135*(1+('[13]GROWTH (YoY)'!AS135/100))</f>
        <v>0</v>
      </c>
      <c r="CY135" s="227">
        <f>CX135*(1+('[13]GROWTH (YoY)'!AT135/100))</f>
        <v>0</v>
      </c>
      <c r="CZ135" s="226">
        <v>0</v>
      </c>
      <c r="DA135" s="226">
        <v>0</v>
      </c>
      <c r="DB135" s="226">
        <v>0</v>
      </c>
      <c r="DC135" s="226">
        <v>0</v>
      </c>
      <c r="DD135" s="227">
        <v>0</v>
      </c>
      <c r="DE135" s="227">
        <v>0</v>
      </c>
      <c r="DF135" s="227">
        <v>0</v>
      </c>
      <c r="DG135" s="227">
        <v>0</v>
      </c>
      <c r="DH135" s="226">
        <v>0</v>
      </c>
      <c r="DI135" s="226">
        <v>0</v>
      </c>
      <c r="DJ135" s="226">
        <v>0</v>
      </c>
      <c r="DK135" s="226">
        <v>0</v>
      </c>
      <c r="DL135" s="227">
        <v>0</v>
      </c>
      <c r="DM135" s="227">
        <v>0</v>
      </c>
      <c r="DN135" s="227">
        <v>0</v>
      </c>
      <c r="DO135" s="227">
        <v>0</v>
      </c>
      <c r="DP135" s="376">
        <f t="shared" si="58"/>
        <v>0</v>
      </c>
      <c r="DQ135" s="226">
        <f t="shared" si="58"/>
        <v>0</v>
      </c>
      <c r="DR135" s="226">
        <f t="shared" si="58"/>
        <v>0</v>
      </c>
      <c r="DS135" s="226">
        <f t="shared" si="56"/>
        <v>0</v>
      </c>
      <c r="DT135" s="227">
        <f t="shared" si="56"/>
        <v>0</v>
      </c>
      <c r="DU135" s="227">
        <f t="shared" si="56"/>
        <v>0</v>
      </c>
      <c r="DV135" s="227">
        <f t="shared" si="56"/>
        <v>0</v>
      </c>
      <c r="DW135" s="227">
        <f t="shared" si="56"/>
        <v>0</v>
      </c>
      <c r="DX135" s="377">
        <f t="shared" si="61"/>
        <v>0</v>
      </c>
      <c r="DY135" s="377">
        <f t="shared" si="61"/>
        <v>0</v>
      </c>
      <c r="DZ135" s="377">
        <f t="shared" si="61"/>
        <v>0</v>
      </c>
      <c r="EA135" s="377">
        <f t="shared" si="59"/>
        <v>0</v>
      </c>
      <c r="EB135" s="378">
        <f t="shared" si="59"/>
        <v>0</v>
      </c>
      <c r="EC135" s="378">
        <f t="shared" si="59"/>
        <v>0</v>
      </c>
      <c r="ED135" s="378">
        <f t="shared" si="59"/>
        <v>0</v>
      </c>
      <c r="EE135" s="378">
        <f t="shared" si="52"/>
        <v>0</v>
      </c>
      <c r="EG135" s="226">
        <v>223</v>
      </c>
      <c r="EH135" s="226">
        <v>151</v>
      </c>
      <c r="EI135" s="226">
        <v>73</v>
      </c>
      <c r="EJ135" s="226">
        <v>13</v>
      </c>
      <c r="EK135" s="226">
        <v>118</v>
      </c>
      <c r="EL135" s="226">
        <v>1057</v>
      </c>
      <c r="EM135" s="226">
        <v>996</v>
      </c>
      <c r="EN135" s="379">
        <f t="shared" si="65"/>
        <v>0.67713004484304928</v>
      </c>
      <c r="EO135" s="226">
        <f t="shared" si="66"/>
        <v>17.80821917808219</v>
      </c>
      <c r="EP135" s="379">
        <f t="shared" si="67"/>
        <v>0.52914798206278024</v>
      </c>
      <c r="EQ135" s="226">
        <f t="shared" si="68"/>
        <v>111636.70766319773</v>
      </c>
      <c r="ER135" s="226">
        <f t="shared" si="69"/>
        <v>1087.6840696117804</v>
      </c>
      <c r="ES135" s="292"/>
      <c r="ET135" s="227">
        <v>317</v>
      </c>
      <c r="EU135" s="227">
        <v>217</v>
      </c>
      <c r="EV135" s="227">
        <v>100</v>
      </c>
      <c r="EW135" s="227">
        <v>51</v>
      </c>
      <c r="EX135" s="227">
        <v>148</v>
      </c>
      <c r="EY135" s="227">
        <v>2060</v>
      </c>
      <c r="EZ135" s="227">
        <v>2007</v>
      </c>
      <c r="FA135" s="380">
        <f t="shared" si="47"/>
        <v>0.68454258675078861</v>
      </c>
      <c r="FB135" s="228">
        <f t="shared" si="48"/>
        <v>51</v>
      </c>
      <c r="FC135" s="380">
        <f t="shared" si="49"/>
        <v>0.46687697160883279</v>
      </c>
      <c r="FD135" s="227">
        <f t="shared" si="50"/>
        <v>71844.66019417475</v>
      </c>
      <c r="FE135" s="227">
        <f t="shared" si="51"/>
        <v>2117.5884404583953</v>
      </c>
      <c r="FF135" s="227">
        <v>1273</v>
      </c>
      <c r="FG135" s="228">
        <f t="shared" si="70"/>
        <v>1.4139827179890023</v>
      </c>
      <c r="FH135" s="227">
        <v>18</v>
      </c>
      <c r="FI135" s="227">
        <v>1273</v>
      </c>
      <c r="FJ135" s="227">
        <v>2</v>
      </c>
      <c r="FK135" s="227">
        <f t="shared" si="62"/>
        <v>1253</v>
      </c>
      <c r="FL135" s="227">
        <v>48</v>
      </c>
      <c r="FM135" s="227">
        <f t="shared" si="63"/>
        <v>1205</v>
      </c>
      <c r="FZ135" s="229"/>
      <c r="GA135" s="229"/>
      <c r="GB135" s="229"/>
      <c r="GC135" s="229"/>
      <c r="GD135" s="229"/>
    </row>
    <row r="136" spans="1:186" s="368" customFormat="1">
      <c r="A136" s="287" t="s">
        <v>83</v>
      </c>
      <c r="B136" s="369" t="s">
        <v>84</v>
      </c>
      <c r="C136" s="287" t="s">
        <v>346</v>
      </c>
      <c r="D136" s="370" t="s">
        <v>3123</v>
      </c>
      <c r="E136" s="369" t="s">
        <v>347</v>
      </c>
      <c r="F136" s="370">
        <v>133</v>
      </c>
      <c r="G136" s="371" t="s">
        <v>384</v>
      </c>
      <c r="H136" s="371" t="s">
        <v>385</v>
      </c>
      <c r="I136" s="370" t="s">
        <v>364</v>
      </c>
      <c r="J136" s="371" t="s">
        <v>365</v>
      </c>
      <c r="K136" s="370" t="s">
        <v>166</v>
      </c>
      <c r="L136" s="381" t="s">
        <v>365</v>
      </c>
      <c r="M136" s="381" t="s">
        <v>3124</v>
      </c>
      <c r="N136" s="372">
        <v>1</v>
      </c>
      <c r="O136" s="373"/>
      <c r="P136" s="373">
        <v>0</v>
      </c>
      <c r="Q136" s="373">
        <v>0</v>
      </c>
      <c r="R136" s="373">
        <v>0</v>
      </c>
      <c r="S136" s="374">
        <v>0</v>
      </c>
      <c r="T136" s="374">
        <v>0</v>
      </c>
      <c r="U136" s="374">
        <v>0</v>
      </c>
      <c r="V136" s="374">
        <v>0</v>
      </c>
      <c r="W136" s="373"/>
      <c r="X136" s="373">
        <v>0</v>
      </c>
      <c r="Y136" s="373">
        <v>0</v>
      </c>
      <c r="Z136" s="373">
        <v>0</v>
      </c>
      <c r="AA136" s="374">
        <v>0</v>
      </c>
      <c r="AB136" s="374">
        <v>0</v>
      </c>
      <c r="AC136" s="374">
        <v>0</v>
      </c>
      <c r="AD136" s="374">
        <v>0</v>
      </c>
      <c r="AE136" s="373">
        <v>0</v>
      </c>
      <c r="AF136" s="373">
        <v>0</v>
      </c>
      <c r="AG136" s="373">
        <v>0</v>
      </c>
      <c r="AH136" s="373">
        <v>0</v>
      </c>
      <c r="AI136" s="374">
        <v>0</v>
      </c>
      <c r="AJ136" s="374">
        <v>0</v>
      </c>
      <c r="AK136" s="374">
        <v>0</v>
      </c>
      <c r="AL136" s="374">
        <v>0</v>
      </c>
      <c r="AM136" s="226">
        <v>0</v>
      </c>
      <c r="AN136" s="226">
        <v>0</v>
      </c>
      <c r="AO136" s="226">
        <v>0</v>
      </c>
      <c r="AP136" s="226">
        <v>0</v>
      </c>
      <c r="AQ136" s="227">
        <v>0</v>
      </c>
      <c r="AR136" s="227">
        <v>0</v>
      </c>
      <c r="AS136" s="227">
        <v>0</v>
      </c>
      <c r="AT136" s="227">
        <v>0</v>
      </c>
      <c r="AU136" s="226">
        <v>0</v>
      </c>
      <c r="AV136" s="226">
        <v>0</v>
      </c>
      <c r="AW136" s="226">
        <v>0</v>
      </c>
      <c r="AX136" s="226">
        <v>0</v>
      </c>
      <c r="AY136" s="227">
        <v>0</v>
      </c>
      <c r="AZ136" s="227">
        <v>0</v>
      </c>
      <c r="BA136" s="227">
        <v>0</v>
      </c>
      <c r="BB136" s="227"/>
      <c r="BC136" s="226">
        <f t="shared" si="60"/>
        <v>0</v>
      </c>
      <c r="BD136" s="226">
        <f t="shared" si="60"/>
        <v>0</v>
      </c>
      <c r="BE136" s="226">
        <f t="shared" si="60"/>
        <v>0</v>
      </c>
      <c r="BF136" s="226">
        <f t="shared" si="60"/>
        <v>0</v>
      </c>
      <c r="BG136" s="218">
        <f t="shared" si="60"/>
        <v>0</v>
      </c>
      <c r="BH136" s="218">
        <f t="shared" si="60"/>
        <v>0</v>
      </c>
      <c r="BI136" s="218">
        <f t="shared" si="60"/>
        <v>0</v>
      </c>
      <c r="BJ136" s="218">
        <f t="shared" si="60"/>
        <v>0</v>
      </c>
      <c r="BK136" s="226">
        <f t="shared" si="55"/>
        <v>0</v>
      </c>
      <c r="BL136" s="226">
        <f t="shared" si="55"/>
        <v>0</v>
      </c>
      <c r="BM136" s="226">
        <f t="shared" si="55"/>
        <v>0</v>
      </c>
      <c r="BN136" s="226">
        <f t="shared" si="53"/>
        <v>0</v>
      </c>
      <c r="BO136" s="227">
        <f t="shared" si="53"/>
        <v>0</v>
      </c>
      <c r="BP136" s="227">
        <f t="shared" si="53"/>
        <v>0</v>
      </c>
      <c r="BQ136" s="227">
        <f t="shared" si="53"/>
        <v>0</v>
      </c>
      <c r="BR136" s="227">
        <f t="shared" si="53"/>
        <v>0</v>
      </c>
      <c r="BS136" s="226">
        <v>0</v>
      </c>
      <c r="BT136" s="226">
        <v>0</v>
      </c>
      <c r="BU136" s="226">
        <v>0</v>
      </c>
      <c r="BV136" s="226">
        <v>0</v>
      </c>
      <c r="BW136" s="227">
        <v>0</v>
      </c>
      <c r="BX136" s="227">
        <v>0</v>
      </c>
      <c r="BY136" s="227">
        <v>0</v>
      </c>
      <c r="BZ136" s="227">
        <v>0</v>
      </c>
      <c r="CA136" s="226">
        <v>0</v>
      </c>
      <c r="CB136" s="226">
        <f>IFERROR(VLOOKUP($G136,[12]ITEM!$B$2:$AC$939,26,0),0)</f>
        <v>0</v>
      </c>
      <c r="CC136" s="226">
        <f>IFERROR(VLOOKUP($G136,[12]ITEM!$B$2:$AC$939,27,0),0)</f>
        <v>0</v>
      </c>
      <c r="CD136" s="226">
        <f>IFERROR(VLOOKUP($G136,[12]ITEM!$B$2:$AC$939,28,0),0)</f>
        <v>0</v>
      </c>
      <c r="CE136" s="227">
        <v>0</v>
      </c>
      <c r="CF136" s="227">
        <v>0</v>
      </c>
      <c r="CG136" s="227">
        <v>0</v>
      </c>
      <c r="CH136" s="227">
        <v>0</v>
      </c>
      <c r="CI136" s="375"/>
      <c r="CJ136" s="226">
        <f t="shared" si="57"/>
        <v>0</v>
      </c>
      <c r="CK136" s="226">
        <f t="shared" si="57"/>
        <v>0</v>
      </c>
      <c r="CL136" s="226">
        <f t="shared" si="57"/>
        <v>0</v>
      </c>
      <c r="CM136" s="226">
        <f t="shared" si="57"/>
        <v>0</v>
      </c>
      <c r="CN136" s="227">
        <f t="shared" si="57"/>
        <v>0</v>
      </c>
      <c r="CO136" s="227">
        <f t="shared" si="46"/>
        <v>0</v>
      </c>
      <c r="CP136" s="227">
        <f t="shared" si="46"/>
        <v>0</v>
      </c>
      <c r="CQ136" s="227">
        <f t="shared" si="46"/>
        <v>0</v>
      </c>
      <c r="CR136" s="226">
        <v>0</v>
      </c>
      <c r="CS136" s="226"/>
      <c r="CT136" s="226"/>
      <c r="CU136" s="226"/>
      <c r="CV136" s="227">
        <f t="shared" si="64"/>
        <v>0</v>
      </c>
      <c r="CW136" s="227">
        <f>CV136*(1+('[13]GROWTH (YoY)'!AR136/100))</f>
        <v>0</v>
      </c>
      <c r="CX136" s="227">
        <f>CW136*(1+('[13]GROWTH (YoY)'!AS136/100))</f>
        <v>0</v>
      </c>
      <c r="CY136" s="227">
        <f>CX136*(1+('[13]GROWTH (YoY)'!AT136/100))</f>
        <v>0</v>
      </c>
      <c r="CZ136" s="226">
        <v>0</v>
      </c>
      <c r="DA136" s="226">
        <v>0</v>
      </c>
      <c r="DB136" s="226">
        <v>0</v>
      </c>
      <c r="DC136" s="226">
        <v>0</v>
      </c>
      <c r="DD136" s="227">
        <v>0</v>
      </c>
      <c r="DE136" s="227">
        <v>0</v>
      </c>
      <c r="DF136" s="227">
        <v>0</v>
      </c>
      <c r="DG136" s="227">
        <v>0</v>
      </c>
      <c r="DH136" s="226">
        <v>0</v>
      </c>
      <c r="DI136" s="226">
        <v>0</v>
      </c>
      <c r="DJ136" s="226">
        <v>0</v>
      </c>
      <c r="DK136" s="226">
        <v>0</v>
      </c>
      <c r="DL136" s="227">
        <v>0</v>
      </c>
      <c r="DM136" s="227">
        <v>0</v>
      </c>
      <c r="DN136" s="227">
        <v>0</v>
      </c>
      <c r="DO136" s="227">
        <v>0</v>
      </c>
      <c r="DP136" s="376">
        <f t="shared" si="58"/>
        <v>0</v>
      </c>
      <c r="DQ136" s="226">
        <f t="shared" si="58"/>
        <v>0</v>
      </c>
      <c r="DR136" s="226">
        <f t="shared" si="58"/>
        <v>0</v>
      </c>
      <c r="DS136" s="226">
        <f t="shared" si="56"/>
        <v>0</v>
      </c>
      <c r="DT136" s="227">
        <f t="shared" si="56"/>
        <v>0</v>
      </c>
      <c r="DU136" s="227">
        <f t="shared" si="56"/>
        <v>0</v>
      </c>
      <c r="DV136" s="227">
        <f t="shared" si="56"/>
        <v>0</v>
      </c>
      <c r="DW136" s="227">
        <f t="shared" si="56"/>
        <v>0</v>
      </c>
      <c r="DX136" s="377">
        <f t="shared" si="61"/>
        <v>0</v>
      </c>
      <c r="DY136" s="377">
        <f t="shared" si="61"/>
        <v>0</v>
      </c>
      <c r="DZ136" s="377">
        <f t="shared" si="61"/>
        <v>0</v>
      </c>
      <c r="EA136" s="377">
        <f t="shared" si="59"/>
        <v>0</v>
      </c>
      <c r="EB136" s="378">
        <f t="shared" si="59"/>
        <v>0</v>
      </c>
      <c r="EC136" s="378">
        <f t="shared" si="59"/>
        <v>0</v>
      </c>
      <c r="ED136" s="378">
        <f t="shared" si="59"/>
        <v>0</v>
      </c>
      <c r="EE136" s="378">
        <f t="shared" si="52"/>
        <v>0</v>
      </c>
      <c r="EG136" s="226">
        <v>0</v>
      </c>
      <c r="EH136" s="226">
        <v>0</v>
      </c>
      <c r="EI136" s="226">
        <v>0</v>
      </c>
      <c r="EJ136" s="226">
        <v>0</v>
      </c>
      <c r="EK136" s="226">
        <v>0</v>
      </c>
      <c r="EL136" s="226">
        <v>0</v>
      </c>
      <c r="EM136" s="226">
        <v>0</v>
      </c>
      <c r="EN136" s="379">
        <f t="shared" si="65"/>
        <v>0</v>
      </c>
      <c r="EO136" s="226">
        <f t="shared" si="66"/>
        <v>0</v>
      </c>
      <c r="EP136" s="379">
        <f t="shared" si="67"/>
        <v>0</v>
      </c>
      <c r="EQ136" s="226">
        <f t="shared" si="68"/>
        <v>0</v>
      </c>
      <c r="ER136" s="226">
        <f t="shared" si="69"/>
        <v>0</v>
      </c>
      <c r="ES136" s="292"/>
      <c r="ET136" s="227">
        <v>0</v>
      </c>
      <c r="EU136" s="227">
        <v>0</v>
      </c>
      <c r="EV136" s="227">
        <v>0</v>
      </c>
      <c r="EW136" s="227">
        <v>0</v>
      </c>
      <c r="EX136" s="227">
        <v>0</v>
      </c>
      <c r="EY136" s="227">
        <v>0</v>
      </c>
      <c r="EZ136" s="227">
        <v>0</v>
      </c>
      <c r="FA136" s="380">
        <f t="shared" si="47"/>
        <v>0</v>
      </c>
      <c r="FB136" s="228">
        <f t="shared" si="48"/>
        <v>0</v>
      </c>
      <c r="FC136" s="380">
        <f t="shared" si="49"/>
        <v>0</v>
      </c>
      <c r="FD136" s="227">
        <f t="shared" si="50"/>
        <v>0</v>
      </c>
      <c r="FE136" s="227">
        <f t="shared" si="51"/>
        <v>0</v>
      </c>
      <c r="FF136" s="227">
        <v>0</v>
      </c>
      <c r="FG136" s="228">
        <f t="shared" si="70"/>
        <v>0</v>
      </c>
      <c r="FH136" s="227">
        <v>0</v>
      </c>
      <c r="FI136" s="227">
        <v>0</v>
      </c>
      <c r="FJ136" s="227">
        <v>0</v>
      </c>
      <c r="FK136" s="227">
        <f t="shared" si="62"/>
        <v>0</v>
      </c>
      <c r="FL136" s="227">
        <v>0</v>
      </c>
      <c r="FM136" s="227">
        <f t="shared" si="63"/>
        <v>0</v>
      </c>
      <c r="FZ136" s="229"/>
      <c r="GA136" s="229"/>
      <c r="GB136" s="229"/>
      <c r="GC136" s="229"/>
      <c r="GD136" s="229"/>
    </row>
    <row r="137" spans="1:186" s="368" customFormat="1">
      <c r="A137" s="287" t="s">
        <v>83</v>
      </c>
      <c r="B137" s="369" t="s">
        <v>84</v>
      </c>
      <c r="C137" s="287" t="s">
        <v>346</v>
      </c>
      <c r="D137" s="370" t="s">
        <v>3123</v>
      </c>
      <c r="E137" s="369" t="s">
        <v>347</v>
      </c>
      <c r="F137" s="370">
        <v>134</v>
      </c>
      <c r="G137" s="371" t="s">
        <v>386</v>
      </c>
      <c r="H137" s="371" t="s">
        <v>387</v>
      </c>
      <c r="I137" s="370" t="s">
        <v>364</v>
      </c>
      <c r="J137" s="371" t="s">
        <v>365</v>
      </c>
      <c r="K137" s="370" t="s">
        <v>166</v>
      </c>
      <c r="L137" s="381" t="s">
        <v>365</v>
      </c>
      <c r="M137" s="381" t="s">
        <v>3124</v>
      </c>
      <c r="N137" s="372">
        <v>1</v>
      </c>
      <c r="O137" s="373"/>
      <c r="P137" s="373">
        <v>0</v>
      </c>
      <c r="Q137" s="373">
        <v>0</v>
      </c>
      <c r="R137" s="373">
        <v>0</v>
      </c>
      <c r="S137" s="374">
        <v>0</v>
      </c>
      <c r="T137" s="374">
        <v>0</v>
      </c>
      <c r="U137" s="374">
        <v>0</v>
      </c>
      <c r="V137" s="374">
        <v>0</v>
      </c>
      <c r="W137" s="373"/>
      <c r="X137" s="373">
        <v>0</v>
      </c>
      <c r="Y137" s="373">
        <v>0</v>
      </c>
      <c r="Z137" s="373">
        <v>0</v>
      </c>
      <c r="AA137" s="374">
        <v>0</v>
      </c>
      <c r="AB137" s="374">
        <v>0</v>
      </c>
      <c r="AC137" s="374">
        <v>0</v>
      </c>
      <c r="AD137" s="374">
        <v>0</v>
      </c>
      <c r="AE137" s="373">
        <v>0</v>
      </c>
      <c r="AF137" s="373">
        <v>0</v>
      </c>
      <c r="AG137" s="373">
        <v>0</v>
      </c>
      <c r="AH137" s="373">
        <v>0</v>
      </c>
      <c r="AI137" s="374">
        <v>0</v>
      </c>
      <c r="AJ137" s="374">
        <v>0</v>
      </c>
      <c r="AK137" s="374">
        <v>0</v>
      </c>
      <c r="AL137" s="374">
        <v>0</v>
      </c>
      <c r="AM137" s="226">
        <v>0</v>
      </c>
      <c r="AN137" s="226">
        <v>0</v>
      </c>
      <c r="AO137" s="226">
        <v>0</v>
      </c>
      <c r="AP137" s="226">
        <v>0</v>
      </c>
      <c r="AQ137" s="227">
        <v>0</v>
      </c>
      <c r="AR137" s="227">
        <v>0</v>
      </c>
      <c r="AS137" s="227">
        <v>0</v>
      </c>
      <c r="AT137" s="227">
        <v>0</v>
      </c>
      <c r="AU137" s="226">
        <v>0</v>
      </c>
      <c r="AV137" s="226">
        <v>0</v>
      </c>
      <c r="AW137" s="226">
        <v>0</v>
      </c>
      <c r="AX137" s="226">
        <v>0</v>
      </c>
      <c r="AY137" s="227">
        <v>0</v>
      </c>
      <c r="AZ137" s="227">
        <v>0</v>
      </c>
      <c r="BA137" s="227">
        <v>0</v>
      </c>
      <c r="BB137" s="227"/>
      <c r="BC137" s="226">
        <f t="shared" si="60"/>
        <v>0</v>
      </c>
      <c r="BD137" s="226">
        <f t="shared" si="60"/>
        <v>0</v>
      </c>
      <c r="BE137" s="226">
        <f t="shared" si="60"/>
        <v>0</v>
      </c>
      <c r="BF137" s="226">
        <f t="shared" si="60"/>
        <v>0</v>
      </c>
      <c r="BG137" s="218">
        <f t="shared" si="60"/>
        <v>0</v>
      </c>
      <c r="BH137" s="218">
        <f t="shared" si="60"/>
        <v>0</v>
      </c>
      <c r="BI137" s="218">
        <f t="shared" si="60"/>
        <v>0</v>
      </c>
      <c r="BJ137" s="218">
        <f t="shared" si="60"/>
        <v>0</v>
      </c>
      <c r="BK137" s="226">
        <f t="shared" si="55"/>
        <v>0</v>
      </c>
      <c r="BL137" s="226">
        <f t="shared" si="55"/>
        <v>0</v>
      </c>
      <c r="BM137" s="226">
        <f t="shared" si="55"/>
        <v>0</v>
      </c>
      <c r="BN137" s="226">
        <f t="shared" si="53"/>
        <v>0</v>
      </c>
      <c r="BO137" s="227">
        <f t="shared" si="53"/>
        <v>0</v>
      </c>
      <c r="BP137" s="227">
        <f t="shared" si="53"/>
        <v>0</v>
      </c>
      <c r="BQ137" s="227">
        <f t="shared" si="53"/>
        <v>0</v>
      </c>
      <c r="BR137" s="227">
        <f t="shared" si="53"/>
        <v>0</v>
      </c>
      <c r="BS137" s="226">
        <v>0</v>
      </c>
      <c r="BT137" s="226">
        <v>0</v>
      </c>
      <c r="BU137" s="226">
        <v>0</v>
      </c>
      <c r="BV137" s="226">
        <v>0</v>
      </c>
      <c r="BW137" s="227">
        <v>0</v>
      </c>
      <c r="BX137" s="227">
        <v>0</v>
      </c>
      <c r="BY137" s="227">
        <v>0</v>
      </c>
      <c r="BZ137" s="227">
        <v>0</v>
      </c>
      <c r="CA137" s="226">
        <v>0</v>
      </c>
      <c r="CB137" s="226">
        <f>IFERROR(VLOOKUP($G137,[12]ITEM!$B$2:$AC$939,26,0),0)</f>
        <v>0</v>
      </c>
      <c r="CC137" s="226">
        <f>IFERROR(VLOOKUP($G137,[12]ITEM!$B$2:$AC$939,27,0),0)</f>
        <v>0</v>
      </c>
      <c r="CD137" s="226">
        <f>IFERROR(VLOOKUP($G137,[12]ITEM!$B$2:$AC$939,28,0),0)</f>
        <v>0</v>
      </c>
      <c r="CE137" s="227">
        <v>0</v>
      </c>
      <c r="CF137" s="227">
        <v>0</v>
      </c>
      <c r="CG137" s="227">
        <v>0</v>
      </c>
      <c r="CH137" s="227">
        <v>0</v>
      </c>
      <c r="CI137" s="375"/>
      <c r="CJ137" s="226">
        <f t="shared" si="57"/>
        <v>0</v>
      </c>
      <c r="CK137" s="226">
        <f t="shared" si="57"/>
        <v>0</v>
      </c>
      <c r="CL137" s="226">
        <f t="shared" si="57"/>
        <v>0</v>
      </c>
      <c r="CM137" s="226">
        <f t="shared" si="57"/>
        <v>0</v>
      </c>
      <c r="CN137" s="227">
        <f t="shared" si="57"/>
        <v>0</v>
      </c>
      <c r="CO137" s="227">
        <f t="shared" si="46"/>
        <v>0</v>
      </c>
      <c r="CP137" s="227">
        <f t="shared" si="46"/>
        <v>0</v>
      </c>
      <c r="CQ137" s="227">
        <f t="shared" si="46"/>
        <v>0</v>
      </c>
      <c r="CR137" s="226">
        <v>0</v>
      </c>
      <c r="CS137" s="226"/>
      <c r="CT137" s="226"/>
      <c r="CU137" s="226"/>
      <c r="CV137" s="227">
        <f t="shared" si="64"/>
        <v>0</v>
      </c>
      <c r="CW137" s="227">
        <f>CV137*(1+('[13]GROWTH (YoY)'!AR137/100))</f>
        <v>0</v>
      </c>
      <c r="CX137" s="227">
        <f>CW137*(1+('[13]GROWTH (YoY)'!AS137/100))</f>
        <v>0</v>
      </c>
      <c r="CY137" s="227">
        <f>CX137*(1+('[13]GROWTH (YoY)'!AT137/100))</f>
        <v>0</v>
      </c>
      <c r="CZ137" s="226">
        <v>0</v>
      </c>
      <c r="DA137" s="226">
        <v>0</v>
      </c>
      <c r="DB137" s="226">
        <v>0</v>
      </c>
      <c r="DC137" s="226">
        <v>0</v>
      </c>
      <c r="DD137" s="227">
        <v>0</v>
      </c>
      <c r="DE137" s="227">
        <v>0</v>
      </c>
      <c r="DF137" s="227">
        <v>0</v>
      </c>
      <c r="DG137" s="227">
        <v>0</v>
      </c>
      <c r="DH137" s="226">
        <v>0</v>
      </c>
      <c r="DI137" s="226">
        <v>0</v>
      </c>
      <c r="DJ137" s="226">
        <v>0</v>
      </c>
      <c r="DK137" s="226">
        <v>0</v>
      </c>
      <c r="DL137" s="227">
        <v>0</v>
      </c>
      <c r="DM137" s="227">
        <v>0</v>
      </c>
      <c r="DN137" s="227">
        <v>0</v>
      </c>
      <c r="DO137" s="227">
        <v>0</v>
      </c>
      <c r="DP137" s="376">
        <f t="shared" si="58"/>
        <v>0</v>
      </c>
      <c r="DQ137" s="226">
        <f t="shared" si="58"/>
        <v>0</v>
      </c>
      <c r="DR137" s="226">
        <f t="shared" si="58"/>
        <v>0</v>
      </c>
      <c r="DS137" s="226">
        <f t="shared" si="56"/>
        <v>0</v>
      </c>
      <c r="DT137" s="227">
        <f t="shared" si="56"/>
        <v>0</v>
      </c>
      <c r="DU137" s="227">
        <f t="shared" si="56"/>
        <v>0</v>
      </c>
      <c r="DV137" s="227">
        <f t="shared" si="56"/>
        <v>0</v>
      </c>
      <c r="DW137" s="227">
        <f t="shared" si="56"/>
        <v>0</v>
      </c>
      <c r="DX137" s="377">
        <f t="shared" si="61"/>
        <v>0</v>
      </c>
      <c r="DY137" s="377">
        <f t="shared" si="61"/>
        <v>0</v>
      </c>
      <c r="DZ137" s="377">
        <f t="shared" si="61"/>
        <v>0</v>
      </c>
      <c r="EA137" s="377">
        <f t="shared" si="59"/>
        <v>0</v>
      </c>
      <c r="EB137" s="378">
        <f t="shared" si="59"/>
        <v>0</v>
      </c>
      <c r="EC137" s="378">
        <f t="shared" si="59"/>
        <v>0</v>
      </c>
      <c r="ED137" s="378">
        <f t="shared" si="59"/>
        <v>0</v>
      </c>
      <c r="EE137" s="378">
        <f t="shared" si="52"/>
        <v>0</v>
      </c>
      <c r="EG137" s="226">
        <v>0</v>
      </c>
      <c r="EH137" s="226">
        <v>0</v>
      </c>
      <c r="EI137" s="226">
        <v>0</v>
      </c>
      <c r="EJ137" s="226">
        <v>0</v>
      </c>
      <c r="EK137" s="226">
        <v>0</v>
      </c>
      <c r="EL137" s="226">
        <v>0</v>
      </c>
      <c r="EM137" s="226">
        <v>0</v>
      </c>
      <c r="EN137" s="379">
        <f t="shared" si="65"/>
        <v>0</v>
      </c>
      <c r="EO137" s="226">
        <f t="shared" si="66"/>
        <v>0</v>
      </c>
      <c r="EP137" s="379">
        <f t="shared" si="67"/>
        <v>0</v>
      </c>
      <c r="EQ137" s="226">
        <f t="shared" si="68"/>
        <v>0</v>
      </c>
      <c r="ER137" s="226">
        <f t="shared" si="69"/>
        <v>0</v>
      </c>
      <c r="ES137" s="292"/>
      <c r="ET137" s="227">
        <v>0</v>
      </c>
      <c r="EU137" s="227">
        <v>0</v>
      </c>
      <c r="EV137" s="227">
        <v>0</v>
      </c>
      <c r="EW137" s="227">
        <v>0</v>
      </c>
      <c r="EX137" s="227">
        <v>0</v>
      </c>
      <c r="EY137" s="227">
        <v>0</v>
      </c>
      <c r="EZ137" s="227">
        <v>0</v>
      </c>
      <c r="FA137" s="380">
        <f t="shared" si="47"/>
        <v>0</v>
      </c>
      <c r="FB137" s="228">
        <f t="shared" si="48"/>
        <v>0</v>
      </c>
      <c r="FC137" s="380">
        <f t="shared" si="49"/>
        <v>0</v>
      </c>
      <c r="FD137" s="227">
        <f t="shared" si="50"/>
        <v>0</v>
      </c>
      <c r="FE137" s="227">
        <f t="shared" si="51"/>
        <v>0</v>
      </c>
      <c r="FF137" s="227">
        <v>0</v>
      </c>
      <c r="FG137" s="228">
        <f t="shared" si="70"/>
        <v>0</v>
      </c>
      <c r="FH137" s="227">
        <v>0</v>
      </c>
      <c r="FI137" s="227">
        <v>0</v>
      </c>
      <c r="FJ137" s="227">
        <v>0</v>
      </c>
      <c r="FK137" s="227">
        <f t="shared" si="62"/>
        <v>0</v>
      </c>
      <c r="FL137" s="227">
        <v>0</v>
      </c>
      <c r="FM137" s="227">
        <f t="shared" si="63"/>
        <v>0</v>
      </c>
      <c r="FZ137" s="229"/>
      <c r="GA137" s="229"/>
      <c r="GB137" s="229"/>
      <c r="GC137" s="229"/>
      <c r="GD137" s="229"/>
    </row>
    <row r="138" spans="1:186" s="368" customFormat="1">
      <c r="A138" s="287" t="s">
        <v>83</v>
      </c>
      <c r="B138" s="369" t="s">
        <v>84</v>
      </c>
      <c r="C138" s="287" t="s">
        <v>346</v>
      </c>
      <c r="D138" s="370" t="s">
        <v>3123</v>
      </c>
      <c r="E138" s="369" t="s">
        <v>347</v>
      </c>
      <c r="F138" s="370">
        <v>135</v>
      </c>
      <c r="G138" s="371" t="s">
        <v>388</v>
      </c>
      <c r="H138" s="371" t="s">
        <v>389</v>
      </c>
      <c r="I138" s="370" t="s">
        <v>364</v>
      </c>
      <c r="J138" s="371" t="s">
        <v>365</v>
      </c>
      <c r="K138" s="370" t="s">
        <v>166</v>
      </c>
      <c r="L138" s="381" t="s">
        <v>365</v>
      </c>
      <c r="M138" s="381" t="s">
        <v>3124</v>
      </c>
      <c r="N138" s="372">
        <v>1</v>
      </c>
      <c r="O138" s="373"/>
      <c r="P138" s="373">
        <v>0</v>
      </c>
      <c r="Q138" s="373">
        <v>0</v>
      </c>
      <c r="R138" s="373">
        <v>0</v>
      </c>
      <c r="S138" s="374">
        <v>0</v>
      </c>
      <c r="T138" s="374">
        <v>0</v>
      </c>
      <c r="U138" s="374">
        <v>0</v>
      </c>
      <c r="V138" s="374">
        <v>0</v>
      </c>
      <c r="W138" s="373"/>
      <c r="X138" s="373">
        <v>0</v>
      </c>
      <c r="Y138" s="373">
        <v>0</v>
      </c>
      <c r="Z138" s="373">
        <v>0</v>
      </c>
      <c r="AA138" s="374">
        <v>0</v>
      </c>
      <c r="AB138" s="374">
        <v>0</v>
      </c>
      <c r="AC138" s="374">
        <v>0</v>
      </c>
      <c r="AD138" s="374">
        <v>0</v>
      </c>
      <c r="AE138" s="373">
        <v>0</v>
      </c>
      <c r="AF138" s="373">
        <v>0</v>
      </c>
      <c r="AG138" s="373">
        <v>0</v>
      </c>
      <c r="AH138" s="373">
        <v>0</v>
      </c>
      <c r="AI138" s="374">
        <v>0</v>
      </c>
      <c r="AJ138" s="374">
        <v>0</v>
      </c>
      <c r="AK138" s="374">
        <v>0</v>
      </c>
      <c r="AL138" s="374">
        <v>0</v>
      </c>
      <c r="AM138" s="226">
        <v>0</v>
      </c>
      <c r="AN138" s="226">
        <v>0</v>
      </c>
      <c r="AO138" s="226">
        <v>0</v>
      </c>
      <c r="AP138" s="226">
        <v>0</v>
      </c>
      <c r="AQ138" s="227">
        <v>0</v>
      </c>
      <c r="AR138" s="227">
        <v>0</v>
      </c>
      <c r="AS138" s="227">
        <v>0</v>
      </c>
      <c r="AT138" s="227">
        <v>0</v>
      </c>
      <c r="AU138" s="226">
        <v>0</v>
      </c>
      <c r="AV138" s="226">
        <v>0</v>
      </c>
      <c r="AW138" s="226">
        <v>0</v>
      </c>
      <c r="AX138" s="226">
        <v>0</v>
      </c>
      <c r="AY138" s="227">
        <v>0</v>
      </c>
      <c r="AZ138" s="227">
        <v>0</v>
      </c>
      <c r="BA138" s="227">
        <v>0</v>
      </c>
      <c r="BB138" s="227"/>
      <c r="BC138" s="226">
        <f t="shared" si="60"/>
        <v>0</v>
      </c>
      <c r="BD138" s="226">
        <f t="shared" si="60"/>
        <v>0</v>
      </c>
      <c r="BE138" s="226">
        <f t="shared" si="60"/>
        <v>0</v>
      </c>
      <c r="BF138" s="226">
        <f t="shared" si="60"/>
        <v>0</v>
      </c>
      <c r="BG138" s="218">
        <f t="shared" si="60"/>
        <v>0</v>
      </c>
      <c r="BH138" s="218">
        <f t="shared" si="60"/>
        <v>0</v>
      </c>
      <c r="BI138" s="218">
        <f t="shared" si="60"/>
        <v>0</v>
      </c>
      <c r="BJ138" s="218">
        <f t="shared" si="60"/>
        <v>0</v>
      </c>
      <c r="BK138" s="226">
        <f t="shared" si="55"/>
        <v>0</v>
      </c>
      <c r="BL138" s="226">
        <f t="shared" si="55"/>
        <v>0</v>
      </c>
      <c r="BM138" s="226">
        <f t="shared" si="55"/>
        <v>0</v>
      </c>
      <c r="BN138" s="226">
        <f t="shared" si="53"/>
        <v>0</v>
      </c>
      <c r="BO138" s="227">
        <f t="shared" si="53"/>
        <v>0</v>
      </c>
      <c r="BP138" s="227">
        <f t="shared" ref="BP138:BR201" si="71">BX138-CF138</f>
        <v>0</v>
      </c>
      <c r="BQ138" s="227">
        <f t="shared" si="71"/>
        <v>0</v>
      </c>
      <c r="BR138" s="227">
        <f t="shared" si="71"/>
        <v>0</v>
      </c>
      <c r="BS138" s="226">
        <v>0</v>
      </c>
      <c r="BT138" s="226">
        <v>0</v>
      </c>
      <c r="BU138" s="226">
        <v>0</v>
      </c>
      <c r="BV138" s="226">
        <v>0</v>
      </c>
      <c r="BW138" s="227">
        <v>0</v>
      </c>
      <c r="BX138" s="227">
        <v>0</v>
      </c>
      <c r="BY138" s="227">
        <v>0</v>
      </c>
      <c r="BZ138" s="227">
        <v>0</v>
      </c>
      <c r="CA138" s="226">
        <v>0</v>
      </c>
      <c r="CB138" s="226">
        <f>IFERROR(VLOOKUP($G138,[12]ITEM!$B$2:$AC$939,26,0),0)</f>
        <v>0</v>
      </c>
      <c r="CC138" s="226">
        <f>IFERROR(VLOOKUP($G138,[12]ITEM!$B$2:$AC$939,27,0),0)</f>
        <v>0</v>
      </c>
      <c r="CD138" s="226">
        <f>IFERROR(VLOOKUP($G138,[12]ITEM!$B$2:$AC$939,28,0),0)</f>
        <v>0</v>
      </c>
      <c r="CE138" s="227">
        <v>0</v>
      </c>
      <c r="CF138" s="227">
        <v>0</v>
      </c>
      <c r="CG138" s="227">
        <v>0</v>
      </c>
      <c r="CH138" s="227">
        <v>0</v>
      </c>
      <c r="CI138" s="375"/>
      <c r="CJ138" s="226">
        <f t="shared" si="57"/>
        <v>0</v>
      </c>
      <c r="CK138" s="226">
        <f t="shared" si="57"/>
        <v>0</v>
      </c>
      <c r="CL138" s="226">
        <f t="shared" si="57"/>
        <v>0</v>
      </c>
      <c r="CM138" s="226">
        <f t="shared" si="57"/>
        <v>0</v>
      </c>
      <c r="CN138" s="227">
        <f t="shared" si="57"/>
        <v>0</v>
      </c>
      <c r="CO138" s="227">
        <f t="shared" si="46"/>
        <v>0</v>
      </c>
      <c r="CP138" s="227">
        <f t="shared" si="46"/>
        <v>0</v>
      </c>
      <c r="CQ138" s="227">
        <f t="shared" si="46"/>
        <v>0</v>
      </c>
      <c r="CR138" s="226">
        <v>0</v>
      </c>
      <c r="CS138" s="226"/>
      <c r="CT138" s="226"/>
      <c r="CU138" s="226"/>
      <c r="CV138" s="227">
        <f t="shared" si="64"/>
        <v>0</v>
      </c>
      <c r="CW138" s="227">
        <f>CV138*(1+('[13]GROWTH (YoY)'!AR138/100))</f>
        <v>0</v>
      </c>
      <c r="CX138" s="227">
        <f>CW138*(1+('[13]GROWTH (YoY)'!AS138/100))</f>
        <v>0</v>
      </c>
      <c r="CY138" s="227">
        <f>CX138*(1+('[13]GROWTH (YoY)'!AT138/100))</f>
        <v>0</v>
      </c>
      <c r="CZ138" s="226">
        <v>0</v>
      </c>
      <c r="DA138" s="226">
        <v>0</v>
      </c>
      <c r="DB138" s="226">
        <v>0</v>
      </c>
      <c r="DC138" s="226">
        <v>0</v>
      </c>
      <c r="DD138" s="227">
        <v>0</v>
      </c>
      <c r="DE138" s="227">
        <v>0</v>
      </c>
      <c r="DF138" s="227">
        <v>0</v>
      </c>
      <c r="DG138" s="227">
        <v>0</v>
      </c>
      <c r="DH138" s="226">
        <v>0</v>
      </c>
      <c r="DI138" s="226">
        <v>0</v>
      </c>
      <c r="DJ138" s="226">
        <v>0</v>
      </c>
      <c r="DK138" s="226">
        <v>0</v>
      </c>
      <c r="DL138" s="227">
        <v>0</v>
      </c>
      <c r="DM138" s="227">
        <v>0</v>
      </c>
      <c r="DN138" s="227">
        <v>0</v>
      </c>
      <c r="DO138" s="227">
        <v>0</v>
      </c>
      <c r="DP138" s="376">
        <f t="shared" si="58"/>
        <v>0</v>
      </c>
      <c r="DQ138" s="226">
        <f t="shared" si="58"/>
        <v>0</v>
      </c>
      <c r="DR138" s="226">
        <f t="shared" si="58"/>
        <v>0</v>
      </c>
      <c r="DS138" s="226">
        <f t="shared" si="56"/>
        <v>0</v>
      </c>
      <c r="DT138" s="227">
        <f t="shared" ref="DS138:DW189" si="72">BG138-CN138</f>
        <v>0</v>
      </c>
      <c r="DU138" s="227">
        <f t="shared" si="72"/>
        <v>0</v>
      </c>
      <c r="DV138" s="227">
        <f t="shared" si="72"/>
        <v>0</v>
      </c>
      <c r="DW138" s="227">
        <f t="shared" si="72"/>
        <v>0</v>
      </c>
      <c r="DX138" s="377">
        <f t="shared" si="61"/>
        <v>0</v>
      </c>
      <c r="DY138" s="377">
        <f t="shared" si="61"/>
        <v>0</v>
      </c>
      <c r="DZ138" s="377">
        <f t="shared" si="61"/>
        <v>0</v>
      </c>
      <c r="EA138" s="377">
        <f t="shared" si="59"/>
        <v>0</v>
      </c>
      <c r="EB138" s="378">
        <f t="shared" si="59"/>
        <v>0</v>
      </c>
      <c r="EC138" s="378">
        <f t="shared" si="59"/>
        <v>0</v>
      </c>
      <c r="ED138" s="378">
        <f t="shared" si="59"/>
        <v>0</v>
      </c>
      <c r="EE138" s="378">
        <f t="shared" si="52"/>
        <v>0</v>
      </c>
      <c r="EG138" s="226">
        <v>0</v>
      </c>
      <c r="EH138" s="226">
        <v>0</v>
      </c>
      <c r="EI138" s="226">
        <v>0</v>
      </c>
      <c r="EJ138" s="226">
        <v>0</v>
      </c>
      <c r="EK138" s="226">
        <v>0</v>
      </c>
      <c r="EL138" s="226">
        <v>0</v>
      </c>
      <c r="EM138" s="226">
        <v>0</v>
      </c>
      <c r="EN138" s="379">
        <f t="shared" si="65"/>
        <v>0</v>
      </c>
      <c r="EO138" s="226">
        <f t="shared" si="66"/>
        <v>0</v>
      </c>
      <c r="EP138" s="379">
        <f t="shared" si="67"/>
        <v>0</v>
      </c>
      <c r="EQ138" s="226">
        <f t="shared" si="68"/>
        <v>0</v>
      </c>
      <c r="ER138" s="226">
        <f t="shared" si="69"/>
        <v>0</v>
      </c>
      <c r="ES138" s="292"/>
      <c r="ET138" s="227">
        <v>0</v>
      </c>
      <c r="EU138" s="227">
        <v>0</v>
      </c>
      <c r="EV138" s="227">
        <v>0</v>
      </c>
      <c r="EW138" s="227">
        <v>0</v>
      </c>
      <c r="EX138" s="227">
        <v>0</v>
      </c>
      <c r="EY138" s="227">
        <v>0</v>
      </c>
      <c r="EZ138" s="227">
        <v>0</v>
      </c>
      <c r="FA138" s="380">
        <f t="shared" si="47"/>
        <v>0</v>
      </c>
      <c r="FB138" s="228">
        <f t="shared" si="48"/>
        <v>0</v>
      </c>
      <c r="FC138" s="380">
        <f t="shared" si="49"/>
        <v>0</v>
      </c>
      <c r="FD138" s="227">
        <f t="shared" si="50"/>
        <v>0</v>
      </c>
      <c r="FE138" s="227">
        <f t="shared" si="51"/>
        <v>0</v>
      </c>
      <c r="FF138" s="227">
        <v>0</v>
      </c>
      <c r="FG138" s="228">
        <f t="shared" si="70"/>
        <v>0</v>
      </c>
      <c r="FH138" s="227">
        <v>0</v>
      </c>
      <c r="FI138" s="227">
        <v>0</v>
      </c>
      <c r="FJ138" s="227">
        <v>0</v>
      </c>
      <c r="FK138" s="227">
        <f t="shared" si="62"/>
        <v>0</v>
      </c>
      <c r="FL138" s="227">
        <v>0</v>
      </c>
      <c r="FM138" s="227">
        <f t="shared" si="63"/>
        <v>0</v>
      </c>
      <c r="FZ138" s="229"/>
      <c r="GA138" s="229"/>
      <c r="GB138" s="229"/>
      <c r="GC138" s="229"/>
      <c r="GD138" s="229"/>
    </row>
    <row r="139" spans="1:186" s="368" customFormat="1">
      <c r="A139" s="287" t="s">
        <v>83</v>
      </c>
      <c r="B139" s="369" t="s">
        <v>84</v>
      </c>
      <c r="C139" s="287" t="s">
        <v>346</v>
      </c>
      <c r="D139" s="370" t="s">
        <v>3123</v>
      </c>
      <c r="E139" s="369" t="s">
        <v>347</v>
      </c>
      <c r="F139" s="370">
        <v>136</v>
      </c>
      <c r="G139" s="371" t="s">
        <v>390</v>
      </c>
      <c r="H139" s="371" t="s">
        <v>391</v>
      </c>
      <c r="I139" s="370" t="s">
        <v>364</v>
      </c>
      <c r="J139" s="371" t="s">
        <v>365</v>
      </c>
      <c r="K139" s="370" t="s">
        <v>166</v>
      </c>
      <c r="L139" s="381" t="s">
        <v>365</v>
      </c>
      <c r="M139" s="381" t="s">
        <v>3124</v>
      </c>
      <c r="N139" s="372">
        <v>1</v>
      </c>
      <c r="O139" s="373"/>
      <c r="P139" s="373">
        <v>0</v>
      </c>
      <c r="Q139" s="373">
        <v>0</v>
      </c>
      <c r="R139" s="373">
        <v>0</v>
      </c>
      <c r="S139" s="374">
        <v>0</v>
      </c>
      <c r="T139" s="374">
        <v>0</v>
      </c>
      <c r="U139" s="374">
        <v>0</v>
      </c>
      <c r="V139" s="374">
        <v>0</v>
      </c>
      <c r="W139" s="373"/>
      <c r="X139" s="373">
        <v>0</v>
      </c>
      <c r="Y139" s="373">
        <v>0</v>
      </c>
      <c r="Z139" s="373">
        <v>0</v>
      </c>
      <c r="AA139" s="374">
        <v>0</v>
      </c>
      <c r="AB139" s="374">
        <v>0</v>
      </c>
      <c r="AC139" s="374">
        <v>0</v>
      </c>
      <c r="AD139" s="374">
        <v>0</v>
      </c>
      <c r="AE139" s="373">
        <v>0</v>
      </c>
      <c r="AF139" s="373">
        <v>0</v>
      </c>
      <c r="AG139" s="373">
        <v>0</v>
      </c>
      <c r="AH139" s="373">
        <v>0</v>
      </c>
      <c r="AI139" s="374">
        <v>0</v>
      </c>
      <c r="AJ139" s="374">
        <v>0</v>
      </c>
      <c r="AK139" s="374">
        <v>0</v>
      </c>
      <c r="AL139" s="374">
        <v>0</v>
      </c>
      <c r="AM139" s="226">
        <v>0</v>
      </c>
      <c r="AN139" s="226">
        <v>0</v>
      </c>
      <c r="AO139" s="226">
        <v>0</v>
      </c>
      <c r="AP139" s="226">
        <v>0</v>
      </c>
      <c r="AQ139" s="227">
        <v>0</v>
      </c>
      <c r="AR139" s="227">
        <v>0</v>
      </c>
      <c r="AS139" s="227">
        <v>0</v>
      </c>
      <c r="AT139" s="227">
        <v>0</v>
      </c>
      <c r="AU139" s="226">
        <v>0</v>
      </c>
      <c r="AV139" s="226">
        <v>0</v>
      </c>
      <c r="AW139" s="226">
        <v>0</v>
      </c>
      <c r="AX139" s="226">
        <v>0</v>
      </c>
      <c r="AY139" s="227">
        <v>0</v>
      </c>
      <c r="AZ139" s="227">
        <v>0</v>
      </c>
      <c r="BA139" s="227">
        <v>0</v>
      </c>
      <c r="BB139" s="227"/>
      <c r="BC139" s="226">
        <f t="shared" si="60"/>
        <v>0</v>
      </c>
      <c r="BD139" s="226">
        <f t="shared" si="60"/>
        <v>0</v>
      </c>
      <c r="BE139" s="226">
        <f t="shared" si="60"/>
        <v>0</v>
      </c>
      <c r="BF139" s="226">
        <f t="shared" si="60"/>
        <v>0</v>
      </c>
      <c r="BG139" s="218">
        <f t="shared" si="60"/>
        <v>0</v>
      </c>
      <c r="BH139" s="218">
        <f t="shared" si="60"/>
        <v>0</v>
      </c>
      <c r="BI139" s="218">
        <f t="shared" si="60"/>
        <v>0</v>
      </c>
      <c r="BJ139" s="218">
        <f t="shared" si="60"/>
        <v>0</v>
      </c>
      <c r="BK139" s="226">
        <f t="shared" si="55"/>
        <v>0</v>
      </c>
      <c r="BL139" s="226">
        <f t="shared" si="55"/>
        <v>0</v>
      </c>
      <c r="BM139" s="226">
        <f t="shared" si="55"/>
        <v>0</v>
      </c>
      <c r="BN139" s="226">
        <f t="shared" si="55"/>
        <v>0</v>
      </c>
      <c r="BO139" s="227">
        <f t="shared" si="55"/>
        <v>0</v>
      </c>
      <c r="BP139" s="227">
        <f t="shared" si="71"/>
        <v>0</v>
      </c>
      <c r="BQ139" s="227">
        <f t="shared" si="71"/>
        <v>0</v>
      </c>
      <c r="BR139" s="227">
        <f t="shared" si="71"/>
        <v>0</v>
      </c>
      <c r="BS139" s="226">
        <v>0</v>
      </c>
      <c r="BT139" s="226">
        <v>0</v>
      </c>
      <c r="BU139" s="226">
        <v>0</v>
      </c>
      <c r="BV139" s="226">
        <v>0</v>
      </c>
      <c r="BW139" s="227">
        <v>0</v>
      </c>
      <c r="BX139" s="227">
        <v>0</v>
      </c>
      <c r="BY139" s="227">
        <v>0</v>
      </c>
      <c r="BZ139" s="227">
        <v>0</v>
      </c>
      <c r="CA139" s="226">
        <v>0</v>
      </c>
      <c r="CB139" s="226">
        <f>IFERROR(VLOOKUP($G139,[12]ITEM!$B$2:$AC$939,26,0),0)</f>
        <v>0</v>
      </c>
      <c r="CC139" s="226">
        <f>IFERROR(VLOOKUP($G139,[12]ITEM!$B$2:$AC$939,27,0),0)</f>
        <v>0</v>
      </c>
      <c r="CD139" s="226">
        <f>IFERROR(VLOOKUP($G139,[12]ITEM!$B$2:$AC$939,28,0),0)</f>
        <v>0</v>
      </c>
      <c r="CE139" s="227">
        <v>0</v>
      </c>
      <c r="CF139" s="227">
        <v>0</v>
      </c>
      <c r="CG139" s="227">
        <v>0</v>
      </c>
      <c r="CH139" s="227">
        <v>0</v>
      </c>
      <c r="CI139" s="375"/>
      <c r="CJ139" s="226">
        <f t="shared" si="57"/>
        <v>0</v>
      </c>
      <c r="CK139" s="226">
        <f t="shared" si="57"/>
        <v>0</v>
      </c>
      <c r="CL139" s="226">
        <f t="shared" si="57"/>
        <v>0</v>
      </c>
      <c r="CM139" s="226">
        <f t="shared" si="57"/>
        <v>0</v>
      </c>
      <c r="CN139" s="227">
        <f t="shared" si="57"/>
        <v>0</v>
      </c>
      <c r="CO139" s="227">
        <f t="shared" si="46"/>
        <v>0</v>
      </c>
      <c r="CP139" s="227">
        <f t="shared" si="46"/>
        <v>0</v>
      </c>
      <c r="CQ139" s="227">
        <f t="shared" si="46"/>
        <v>0</v>
      </c>
      <c r="CR139" s="226">
        <v>0</v>
      </c>
      <c r="CS139" s="226"/>
      <c r="CT139" s="226"/>
      <c r="CU139" s="226"/>
      <c r="CV139" s="227">
        <f t="shared" si="64"/>
        <v>0</v>
      </c>
      <c r="CW139" s="227">
        <f>CV139*(1+('[13]GROWTH (YoY)'!AR139/100))</f>
        <v>0</v>
      </c>
      <c r="CX139" s="227">
        <f>CW139*(1+('[13]GROWTH (YoY)'!AS139/100))</f>
        <v>0</v>
      </c>
      <c r="CY139" s="227">
        <f>CX139*(1+('[13]GROWTH (YoY)'!AT139/100))</f>
        <v>0</v>
      </c>
      <c r="CZ139" s="226">
        <v>0</v>
      </c>
      <c r="DA139" s="226">
        <v>0</v>
      </c>
      <c r="DB139" s="226">
        <v>0</v>
      </c>
      <c r="DC139" s="226">
        <v>0</v>
      </c>
      <c r="DD139" s="227">
        <v>0</v>
      </c>
      <c r="DE139" s="227">
        <v>0</v>
      </c>
      <c r="DF139" s="227">
        <v>0</v>
      </c>
      <c r="DG139" s="227">
        <v>0</v>
      </c>
      <c r="DH139" s="226">
        <v>0</v>
      </c>
      <c r="DI139" s="226">
        <v>0</v>
      </c>
      <c r="DJ139" s="226">
        <v>0</v>
      </c>
      <c r="DK139" s="226">
        <v>0</v>
      </c>
      <c r="DL139" s="227">
        <v>0</v>
      </c>
      <c r="DM139" s="227">
        <v>0</v>
      </c>
      <c r="DN139" s="227">
        <v>0</v>
      </c>
      <c r="DO139" s="227">
        <v>0</v>
      </c>
      <c r="DP139" s="376">
        <f t="shared" si="58"/>
        <v>0</v>
      </c>
      <c r="DQ139" s="226">
        <f t="shared" si="58"/>
        <v>0</v>
      </c>
      <c r="DR139" s="226">
        <f t="shared" si="58"/>
        <v>0</v>
      </c>
      <c r="DS139" s="226">
        <f t="shared" si="72"/>
        <v>0</v>
      </c>
      <c r="DT139" s="227">
        <f t="shared" si="72"/>
        <v>0</v>
      </c>
      <c r="DU139" s="227">
        <f t="shared" si="72"/>
        <v>0</v>
      </c>
      <c r="DV139" s="227">
        <f t="shared" si="72"/>
        <v>0</v>
      </c>
      <c r="DW139" s="227">
        <f t="shared" si="72"/>
        <v>0</v>
      </c>
      <c r="DX139" s="377">
        <f t="shared" si="61"/>
        <v>0</v>
      </c>
      <c r="DY139" s="377">
        <f t="shared" si="61"/>
        <v>0</v>
      </c>
      <c r="DZ139" s="377">
        <f t="shared" si="61"/>
        <v>0</v>
      </c>
      <c r="EA139" s="377">
        <f t="shared" si="59"/>
        <v>0</v>
      </c>
      <c r="EB139" s="378">
        <f t="shared" si="59"/>
        <v>0</v>
      </c>
      <c r="EC139" s="378">
        <f t="shared" si="59"/>
        <v>0</v>
      </c>
      <c r="ED139" s="378">
        <f t="shared" si="59"/>
        <v>0</v>
      </c>
      <c r="EE139" s="378">
        <f t="shared" si="52"/>
        <v>0</v>
      </c>
      <c r="EG139" s="226">
        <v>0</v>
      </c>
      <c r="EH139" s="226">
        <v>0</v>
      </c>
      <c r="EI139" s="226">
        <v>0</v>
      </c>
      <c r="EJ139" s="226">
        <v>0</v>
      </c>
      <c r="EK139" s="226">
        <v>0</v>
      </c>
      <c r="EL139" s="226">
        <v>0</v>
      </c>
      <c r="EM139" s="226">
        <v>0</v>
      </c>
      <c r="EN139" s="379">
        <f t="shared" si="65"/>
        <v>0</v>
      </c>
      <c r="EO139" s="226">
        <f t="shared" si="66"/>
        <v>0</v>
      </c>
      <c r="EP139" s="379">
        <f t="shared" si="67"/>
        <v>0</v>
      </c>
      <c r="EQ139" s="226">
        <f t="shared" si="68"/>
        <v>0</v>
      </c>
      <c r="ER139" s="226">
        <f t="shared" si="69"/>
        <v>0</v>
      </c>
      <c r="ES139" s="292"/>
      <c r="ET139" s="227">
        <v>0</v>
      </c>
      <c r="EU139" s="227">
        <v>0</v>
      </c>
      <c r="EV139" s="227">
        <v>0</v>
      </c>
      <c r="EW139" s="227">
        <v>0</v>
      </c>
      <c r="EX139" s="227">
        <v>0</v>
      </c>
      <c r="EY139" s="227">
        <v>0</v>
      </c>
      <c r="EZ139" s="227">
        <v>0</v>
      </c>
      <c r="FA139" s="380">
        <f t="shared" si="47"/>
        <v>0</v>
      </c>
      <c r="FB139" s="228">
        <f t="shared" si="48"/>
        <v>0</v>
      </c>
      <c r="FC139" s="380">
        <f t="shared" si="49"/>
        <v>0</v>
      </c>
      <c r="FD139" s="227">
        <f t="shared" si="50"/>
        <v>0</v>
      </c>
      <c r="FE139" s="227">
        <f t="shared" si="51"/>
        <v>0</v>
      </c>
      <c r="FF139" s="227">
        <v>0</v>
      </c>
      <c r="FG139" s="228">
        <f t="shared" si="70"/>
        <v>0</v>
      </c>
      <c r="FH139" s="227">
        <v>0</v>
      </c>
      <c r="FI139" s="227">
        <v>0</v>
      </c>
      <c r="FJ139" s="227">
        <v>0</v>
      </c>
      <c r="FK139" s="227">
        <f t="shared" si="62"/>
        <v>0</v>
      </c>
      <c r="FL139" s="227">
        <v>0</v>
      </c>
      <c r="FM139" s="227">
        <f t="shared" si="63"/>
        <v>0</v>
      </c>
      <c r="FZ139" s="229"/>
      <c r="GA139" s="229"/>
      <c r="GB139" s="229"/>
      <c r="GC139" s="229"/>
      <c r="GD139" s="229"/>
    </row>
    <row r="140" spans="1:186" s="368" customFormat="1">
      <c r="A140" s="287" t="s">
        <v>83</v>
      </c>
      <c r="B140" s="369" t="s">
        <v>84</v>
      </c>
      <c r="C140" s="287" t="s">
        <v>346</v>
      </c>
      <c r="D140" s="370" t="s">
        <v>3123</v>
      </c>
      <c r="E140" s="369" t="s">
        <v>347</v>
      </c>
      <c r="F140" s="370">
        <v>137</v>
      </c>
      <c r="G140" s="371" t="s">
        <v>392</v>
      </c>
      <c r="H140" s="371" t="s">
        <v>393</v>
      </c>
      <c r="I140" s="370" t="s">
        <v>364</v>
      </c>
      <c r="J140" s="371" t="s">
        <v>365</v>
      </c>
      <c r="K140" s="370" t="s">
        <v>166</v>
      </c>
      <c r="L140" s="381" t="s">
        <v>365</v>
      </c>
      <c r="M140" s="381" t="s">
        <v>3124</v>
      </c>
      <c r="N140" s="372">
        <v>1</v>
      </c>
      <c r="O140" s="373"/>
      <c r="P140" s="373">
        <v>0</v>
      </c>
      <c r="Q140" s="373">
        <v>0</v>
      </c>
      <c r="R140" s="373">
        <v>0</v>
      </c>
      <c r="S140" s="374">
        <v>0</v>
      </c>
      <c r="T140" s="374">
        <v>0</v>
      </c>
      <c r="U140" s="374">
        <v>0</v>
      </c>
      <c r="V140" s="374">
        <v>0</v>
      </c>
      <c r="W140" s="373"/>
      <c r="X140" s="373">
        <v>0</v>
      </c>
      <c r="Y140" s="373">
        <v>0</v>
      </c>
      <c r="Z140" s="373">
        <v>0</v>
      </c>
      <c r="AA140" s="374">
        <v>0</v>
      </c>
      <c r="AB140" s="374">
        <v>0</v>
      </c>
      <c r="AC140" s="374">
        <v>0</v>
      </c>
      <c r="AD140" s="374">
        <v>0</v>
      </c>
      <c r="AE140" s="373">
        <v>0</v>
      </c>
      <c r="AF140" s="373">
        <v>0</v>
      </c>
      <c r="AG140" s="373">
        <v>0</v>
      </c>
      <c r="AH140" s="373">
        <v>0</v>
      </c>
      <c r="AI140" s="374">
        <v>0</v>
      </c>
      <c r="AJ140" s="374">
        <v>0</v>
      </c>
      <c r="AK140" s="374">
        <v>0</v>
      </c>
      <c r="AL140" s="374">
        <v>0</v>
      </c>
      <c r="AM140" s="226">
        <v>0</v>
      </c>
      <c r="AN140" s="226">
        <v>0</v>
      </c>
      <c r="AO140" s="226">
        <v>0</v>
      </c>
      <c r="AP140" s="226">
        <v>0</v>
      </c>
      <c r="AQ140" s="227">
        <v>0</v>
      </c>
      <c r="AR140" s="227">
        <v>0</v>
      </c>
      <c r="AS140" s="227">
        <v>0</v>
      </c>
      <c r="AT140" s="227">
        <v>0</v>
      </c>
      <c r="AU140" s="226">
        <v>0</v>
      </c>
      <c r="AV140" s="226">
        <v>0</v>
      </c>
      <c r="AW140" s="226">
        <v>0</v>
      </c>
      <c r="AX140" s="226">
        <v>0</v>
      </c>
      <c r="AY140" s="227">
        <v>0</v>
      </c>
      <c r="AZ140" s="227">
        <v>0</v>
      </c>
      <c r="BA140" s="227">
        <v>0</v>
      </c>
      <c r="BB140" s="227"/>
      <c r="BC140" s="226">
        <f t="shared" si="60"/>
        <v>0</v>
      </c>
      <c r="BD140" s="226">
        <f t="shared" si="60"/>
        <v>0</v>
      </c>
      <c r="BE140" s="226">
        <f t="shared" si="60"/>
        <v>0</v>
      </c>
      <c r="BF140" s="226">
        <f t="shared" si="60"/>
        <v>0</v>
      </c>
      <c r="BG140" s="218">
        <f t="shared" si="60"/>
        <v>0</v>
      </c>
      <c r="BH140" s="218">
        <f t="shared" si="60"/>
        <v>0</v>
      </c>
      <c r="BI140" s="218">
        <f t="shared" si="60"/>
        <v>0</v>
      </c>
      <c r="BJ140" s="218">
        <f t="shared" si="60"/>
        <v>0</v>
      </c>
      <c r="BK140" s="226">
        <f t="shared" si="55"/>
        <v>0</v>
      </c>
      <c r="BL140" s="226">
        <f t="shared" si="55"/>
        <v>0</v>
      </c>
      <c r="BM140" s="226">
        <f t="shared" si="55"/>
        <v>0</v>
      </c>
      <c r="BN140" s="226">
        <f t="shared" si="55"/>
        <v>0</v>
      </c>
      <c r="BO140" s="227">
        <f t="shared" si="55"/>
        <v>0</v>
      </c>
      <c r="BP140" s="227">
        <f t="shared" si="71"/>
        <v>0</v>
      </c>
      <c r="BQ140" s="227">
        <f t="shared" si="71"/>
        <v>0</v>
      </c>
      <c r="BR140" s="227">
        <f t="shared" si="71"/>
        <v>0</v>
      </c>
      <c r="BS140" s="226">
        <v>0</v>
      </c>
      <c r="BT140" s="226">
        <v>0</v>
      </c>
      <c r="BU140" s="226">
        <v>0</v>
      </c>
      <c r="BV140" s="226">
        <v>0</v>
      </c>
      <c r="BW140" s="227">
        <v>0</v>
      </c>
      <c r="BX140" s="227">
        <v>0</v>
      </c>
      <c r="BY140" s="227">
        <v>0</v>
      </c>
      <c r="BZ140" s="227">
        <v>0</v>
      </c>
      <c r="CA140" s="226">
        <v>0</v>
      </c>
      <c r="CB140" s="226">
        <f>IFERROR(VLOOKUP($G140,[12]ITEM!$B$2:$AC$939,26,0),0)</f>
        <v>0</v>
      </c>
      <c r="CC140" s="226">
        <f>IFERROR(VLOOKUP($G140,[12]ITEM!$B$2:$AC$939,27,0),0)</f>
        <v>0</v>
      </c>
      <c r="CD140" s="226">
        <f>IFERROR(VLOOKUP($G140,[12]ITEM!$B$2:$AC$939,28,0),0)</f>
        <v>0</v>
      </c>
      <c r="CE140" s="227">
        <v>0</v>
      </c>
      <c r="CF140" s="227">
        <v>0</v>
      </c>
      <c r="CG140" s="227">
        <v>0</v>
      </c>
      <c r="CH140" s="227">
        <v>0</v>
      </c>
      <c r="CI140" s="375"/>
      <c r="CJ140" s="226">
        <f t="shared" si="57"/>
        <v>0</v>
      </c>
      <c r="CK140" s="226">
        <f t="shared" si="57"/>
        <v>0</v>
      </c>
      <c r="CL140" s="226">
        <f t="shared" si="57"/>
        <v>0</v>
      </c>
      <c r="CM140" s="226">
        <f t="shared" si="57"/>
        <v>0</v>
      </c>
      <c r="CN140" s="227">
        <f t="shared" si="57"/>
        <v>0</v>
      </c>
      <c r="CO140" s="227">
        <f t="shared" si="46"/>
        <v>0</v>
      </c>
      <c r="CP140" s="227">
        <f t="shared" si="46"/>
        <v>0</v>
      </c>
      <c r="CQ140" s="227">
        <f t="shared" si="46"/>
        <v>0</v>
      </c>
      <c r="CR140" s="226">
        <v>0</v>
      </c>
      <c r="CS140" s="226"/>
      <c r="CT140" s="226"/>
      <c r="CU140" s="226"/>
      <c r="CV140" s="227">
        <f t="shared" si="64"/>
        <v>0</v>
      </c>
      <c r="CW140" s="227">
        <f>CV140*(1+('[13]GROWTH (YoY)'!AR140/100))</f>
        <v>0</v>
      </c>
      <c r="CX140" s="227">
        <f>CW140*(1+('[13]GROWTH (YoY)'!AS140/100))</f>
        <v>0</v>
      </c>
      <c r="CY140" s="227">
        <f>CX140*(1+('[13]GROWTH (YoY)'!AT140/100))</f>
        <v>0</v>
      </c>
      <c r="CZ140" s="226">
        <v>0</v>
      </c>
      <c r="DA140" s="226">
        <v>0</v>
      </c>
      <c r="DB140" s="226">
        <v>0</v>
      </c>
      <c r="DC140" s="226">
        <v>0</v>
      </c>
      <c r="DD140" s="227">
        <v>0</v>
      </c>
      <c r="DE140" s="227">
        <v>0</v>
      </c>
      <c r="DF140" s="227">
        <v>0</v>
      </c>
      <c r="DG140" s="227">
        <v>0</v>
      </c>
      <c r="DH140" s="226">
        <v>0</v>
      </c>
      <c r="DI140" s="226">
        <v>0</v>
      </c>
      <c r="DJ140" s="226">
        <v>0</v>
      </c>
      <c r="DK140" s="226">
        <v>0</v>
      </c>
      <c r="DL140" s="227">
        <v>0</v>
      </c>
      <c r="DM140" s="227">
        <v>0</v>
      </c>
      <c r="DN140" s="227">
        <v>0</v>
      </c>
      <c r="DO140" s="227">
        <v>0</v>
      </c>
      <c r="DP140" s="376">
        <f t="shared" si="58"/>
        <v>0</v>
      </c>
      <c r="DQ140" s="226">
        <f t="shared" si="58"/>
        <v>0</v>
      </c>
      <c r="DR140" s="226">
        <f t="shared" si="58"/>
        <v>0</v>
      </c>
      <c r="DS140" s="226">
        <f t="shared" si="72"/>
        <v>0</v>
      </c>
      <c r="DT140" s="227">
        <f t="shared" si="72"/>
        <v>0</v>
      </c>
      <c r="DU140" s="227">
        <f t="shared" si="72"/>
        <v>0</v>
      </c>
      <c r="DV140" s="227">
        <f t="shared" si="72"/>
        <v>0</v>
      </c>
      <c r="DW140" s="227">
        <f t="shared" si="72"/>
        <v>0</v>
      </c>
      <c r="DX140" s="377">
        <f t="shared" si="61"/>
        <v>0</v>
      </c>
      <c r="DY140" s="377">
        <f t="shared" si="61"/>
        <v>0</v>
      </c>
      <c r="DZ140" s="377">
        <f t="shared" si="61"/>
        <v>0</v>
      </c>
      <c r="EA140" s="377">
        <f t="shared" si="59"/>
        <v>0</v>
      </c>
      <c r="EB140" s="378">
        <f t="shared" si="59"/>
        <v>0</v>
      </c>
      <c r="EC140" s="378">
        <f t="shared" si="59"/>
        <v>0</v>
      </c>
      <c r="ED140" s="378">
        <f t="shared" si="59"/>
        <v>0</v>
      </c>
      <c r="EE140" s="378">
        <f t="shared" si="52"/>
        <v>0</v>
      </c>
      <c r="EG140" s="226">
        <v>133</v>
      </c>
      <c r="EH140" s="226">
        <v>106</v>
      </c>
      <c r="EI140" s="226">
        <v>27</v>
      </c>
      <c r="EJ140" s="226">
        <v>15</v>
      </c>
      <c r="EK140" s="226">
        <v>55</v>
      </c>
      <c r="EL140" s="226">
        <v>1160</v>
      </c>
      <c r="EM140" s="226">
        <v>948</v>
      </c>
      <c r="EN140" s="379">
        <f t="shared" si="65"/>
        <v>0.79699248120300747</v>
      </c>
      <c r="EO140" s="226">
        <f t="shared" si="66"/>
        <v>55.555555555555557</v>
      </c>
      <c r="EP140" s="379">
        <f t="shared" si="67"/>
        <v>0.41353383458646614</v>
      </c>
      <c r="EQ140" s="226">
        <f t="shared" si="68"/>
        <v>47413.793103448275</v>
      </c>
      <c r="ER140" s="226">
        <f t="shared" si="69"/>
        <v>1318.5654008438819</v>
      </c>
      <c r="ES140" s="292"/>
      <c r="ET140" s="227">
        <v>204</v>
      </c>
      <c r="EU140" s="227">
        <v>129</v>
      </c>
      <c r="EV140" s="227">
        <v>74</v>
      </c>
      <c r="EW140" s="227">
        <v>33</v>
      </c>
      <c r="EX140" s="227">
        <v>122</v>
      </c>
      <c r="EY140" s="227">
        <v>1688</v>
      </c>
      <c r="EZ140" s="227">
        <v>1422</v>
      </c>
      <c r="FA140" s="380">
        <f t="shared" si="47"/>
        <v>0.63235294117647056</v>
      </c>
      <c r="FB140" s="228">
        <f t="shared" si="48"/>
        <v>44.594594594594597</v>
      </c>
      <c r="FC140" s="380">
        <f t="shared" si="49"/>
        <v>0.59803921568627449</v>
      </c>
      <c r="FD140" s="227">
        <f t="shared" si="50"/>
        <v>72274.881516587673</v>
      </c>
      <c r="FE140" s="227">
        <f t="shared" si="51"/>
        <v>1933.8959212376933</v>
      </c>
      <c r="FF140" s="227">
        <v>531</v>
      </c>
      <c r="FG140" s="228">
        <f t="shared" si="70"/>
        <v>1.3182674199623352</v>
      </c>
      <c r="FH140" s="227">
        <v>7</v>
      </c>
      <c r="FI140" s="227">
        <v>531</v>
      </c>
      <c r="FJ140" s="227">
        <v>2</v>
      </c>
      <c r="FK140" s="227">
        <f t="shared" si="62"/>
        <v>522</v>
      </c>
      <c r="FL140" s="227">
        <v>21</v>
      </c>
      <c r="FM140" s="227">
        <f t="shared" si="63"/>
        <v>501</v>
      </c>
      <c r="FZ140" s="229"/>
      <c r="GA140" s="229"/>
      <c r="GB140" s="229"/>
      <c r="GC140" s="229"/>
      <c r="GD140" s="229"/>
    </row>
    <row r="141" spans="1:186" s="368" customFormat="1">
      <c r="A141" s="287" t="s">
        <v>83</v>
      </c>
      <c r="B141" s="369" t="s">
        <v>84</v>
      </c>
      <c r="C141" s="287" t="s">
        <v>346</v>
      </c>
      <c r="D141" s="370" t="s">
        <v>3123</v>
      </c>
      <c r="E141" s="369" t="s">
        <v>347</v>
      </c>
      <c r="F141" s="370">
        <v>138</v>
      </c>
      <c r="G141" s="371" t="s">
        <v>394</v>
      </c>
      <c r="H141" s="371" t="s">
        <v>395</v>
      </c>
      <c r="I141" s="370" t="s">
        <v>364</v>
      </c>
      <c r="J141" s="371" t="s">
        <v>365</v>
      </c>
      <c r="K141" s="370" t="s">
        <v>166</v>
      </c>
      <c r="L141" s="381" t="s">
        <v>365</v>
      </c>
      <c r="M141" s="381" t="s">
        <v>3124</v>
      </c>
      <c r="N141" s="372">
        <v>1</v>
      </c>
      <c r="O141" s="373"/>
      <c r="P141" s="373">
        <v>0</v>
      </c>
      <c r="Q141" s="373">
        <v>0</v>
      </c>
      <c r="R141" s="373">
        <v>0</v>
      </c>
      <c r="S141" s="374">
        <v>0</v>
      </c>
      <c r="T141" s="374">
        <v>0</v>
      </c>
      <c r="U141" s="374">
        <v>0</v>
      </c>
      <c r="V141" s="374">
        <v>0</v>
      </c>
      <c r="W141" s="373"/>
      <c r="X141" s="373">
        <v>0</v>
      </c>
      <c r="Y141" s="373">
        <v>0</v>
      </c>
      <c r="Z141" s="373">
        <v>0</v>
      </c>
      <c r="AA141" s="374">
        <v>0</v>
      </c>
      <c r="AB141" s="374">
        <v>0</v>
      </c>
      <c r="AC141" s="374">
        <v>0</v>
      </c>
      <c r="AD141" s="374">
        <v>0</v>
      </c>
      <c r="AE141" s="373">
        <v>0</v>
      </c>
      <c r="AF141" s="373">
        <v>0</v>
      </c>
      <c r="AG141" s="373">
        <v>0</v>
      </c>
      <c r="AH141" s="373">
        <v>0</v>
      </c>
      <c r="AI141" s="374">
        <v>0</v>
      </c>
      <c r="AJ141" s="374">
        <v>0</v>
      </c>
      <c r="AK141" s="374">
        <v>0</v>
      </c>
      <c r="AL141" s="374">
        <v>0</v>
      </c>
      <c r="AM141" s="226">
        <v>0</v>
      </c>
      <c r="AN141" s="226">
        <v>0</v>
      </c>
      <c r="AO141" s="226">
        <v>0</v>
      </c>
      <c r="AP141" s="226">
        <v>0</v>
      </c>
      <c r="AQ141" s="227">
        <v>0</v>
      </c>
      <c r="AR141" s="227">
        <v>0</v>
      </c>
      <c r="AS141" s="227">
        <v>0</v>
      </c>
      <c r="AT141" s="227">
        <v>0</v>
      </c>
      <c r="AU141" s="226">
        <v>0</v>
      </c>
      <c r="AV141" s="226">
        <v>0</v>
      </c>
      <c r="AW141" s="226">
        <v>0</v>
      </c>
      <c r="AX141" s="226">
        <v>0</v>
      </c>
      <c r="AY141" s="227">
        <v>0</v>
      </c>
      <c r="AZ141" s="227">
        <v>0</v>
      </c>
      <c r="BA141" s="227">
        <v>0</v>
      </c>
      <c r="BB141" s="227"/>
      <c r="BC141" s="226">
        <f t="shared" si="60"/>
        <v>0</v>
      </c>
      <c r="BD141" s="226">
        <f t="shared" si="60"/>
        <v>0</v>
      </c>
      <c r="BE141" s="226">
        <f t="shared" si="60"/>
        <v>0</v>
      </c>
      <c r="BF141" s="226">
        <f t="shared" si="60"/>
        <v>0</v>
      </c>
      <c r="BG141" s="218">
        <f t="shared" si="60"/>
        <v>0</v>
      </c>
      <c r="BH141" s="218">
        <f t="shared" si="60"/>
        <v>0</v>
      </c>
      <c r="BI141" s="218">
        <f t="shared" si="60"/>
        <v>0</v>
      </c>
      <c r="BJ141" s="218">
        <f t="shared" si="60"/>
        <v>0</v>
      </c>
      <c r="BK141" s="226">
        <f t="shared" si="55"/>
        <v>0</v>
      </c>
      <c r="BL141" s="226">
        <f t="shared" si="55"/>
        <v>0</v>
      </c>
      <c r="BM141" s="226">
        <f t="shared" si="55"/>
        <v>0</v>
      </c>
      <c r="BN141" s="226">
        <f t="shared" si="55"/>
        <v>0</v>
      </c>
      <c r="BO141" s="227">
        <f t="shared" si="55"/>
        <v>0</v>
      </c>
      <c r="BP141" s="227">
        <f t="shared" si="71"/>
        <v>0</v>
      </c>
      <c r="BQ141" s="227">
        <f t="shared" si="71"/>
        <v>0</v>
      </c>
      <c r="BR141" s="227">
        <f t="shared" si="71"/>
        <v>0</v>
      </c>
      <c r="BS141" s="226">
        <v>0</v>
      </c>
      <c r="BT141" s="226">
        <v>0</v>
      </c>
      <c r="BU141" s="226">
        <v>0</v>
      </c>
      <c r="BV141" s="226">
        <v>0</v>
      </c>
      <c r="BW141" s="227">
        <v>0</v>
      </c>
      <c r="BX141" s="227">
        <v>0</v>
      </c>
      <c r="BY141" s="227">
        <v>0</v>
      </c>
      <c r="BZ141" s="227">
        <v>0</v>
      </c>
      <c r="CA141" s="226">
        <v>0</v>
      </c>
      <c r="CB141" s="226">
        <f>IFERROR(VLOOKUP($G141,[12]ITEM!$B$2:$AC$939,26,0),0)</f>
        <v>0</v>
      </c>
      <c r="CC141" s="226">
        <f>IFERROR(VLOOKUP($G141,[12]ITEM!$B$2:$AC$939,27,0),0)</f>
        <v>0</v>
      </c>
      <c r="CD141" s="226">
        <f>IFERROR(VLOOKUP($G141,[12]ITEM!$B$2:$AC$939,28,0),0)</f>
        <v>0</v>
      </c>
      <c r="CE141" s="227">
        <v>0</v>
      </c>
      <c r="CF141" s="227">
        <v>0</v>
      </c>
      <c r="CG141" s="227">
        <v>0</v>
      </c>
      <c r="CH141" s="227">
        <v>0</v>
      </c>
      <c r="CI141" s="375"/>
      <c r="CJ141" s="226">
        <f t="shared" si="57"/>
        <v>0</v>
      </c>
      <c r="CK141" s="226">
        <f t="shared" si="57"/>
        <v>0</v>
      </c>
      <c r="CL141" s="226">
        <f t="shared" si="57"/>
        <v>0</v>
      </c>
      <c r="CM141" s="226">
        <f t="shared" si="57"/>
        <v>0</v>
      </c>
      <c r="CN141" s="227">
        <f t="shared" si="57"/>
        <v>0</v>
      </c>
      <c r="CO141" s="227">
        <f t="shared" si="46"/>
        <v>0</v>
      </c>
      <c r="CP141" s="227">
        <f t="shared" si="46"/>
        <v>0</v>
      </c>
      <c r="CQ141" s="227">
        <f t="shared" si="46"/>
        <v>0</v>
      </c>
      <c r="CR141" s="226">
        <v>0</v>
      </c>
      <c r="CS141" s="226"/>
      <c r="CT141" s="226"/>
      <c r="CU141" s="226"/>
      <c r="CV141" s="227">
        <f t="shared" si="64"/>
        <v>0</v>
      </c>
      <c r="CW141" s="227">
        <f>CV141*(1+('[13]GROWTH (YoY)'!AR141/100))</f>
        <v>0</v>
      </c>
      <c r="CX141" s="227">
        <f>CW141*(1+('[13]GROWTH (YoY)'!AS141/100))</f>
        <v>0</v>
      </c>
      <c r="CY141" s="227">
        <f>CX141*(1+('[13]GROWTH (YoY)'!AT141/100))</f>
        <v>0</v>
      </c>
      <c r="CZ141" s="226">
        <v>0</v>
      </c>
      <c r="DA141" s="226">
        <v>0</v>
      </c>
      <c r="DB141" s="226">
        <v>0</v>
      </c>
      <c r="DC141" s="226">
        <v>0</v>
      </c>
      <c r="DD141" s="227">
        <v>0</v>
      </c>
      <c r="DE141" s="227">
        <v>0</v>
      </c>
      <c r="DF141" s="227">
        <v>0</v>
      </c>
      <c r="DG141" s="227">
        <v>0</v>
      </c>
      <c r="DH141" s="226">
        <v>0</v>
      </c>
      <c r="DI141" s="226">
        <v>0</v>
      </c>
      <c r="DJ141" s="226">
        <v>0</v>
      </c>
      <c r="DK141" s="226">
        <v>0</v>
      </c>
      <c r="DL141" s="227">
        <v>0</v>
      </c>
      <c r="DM141" s="227">
        <v>0</v>
      </c>
      <c r="DN141" s="227">
        <v>0</v>
      </c>
      <c r="DO141" s="227">
        <v>0</v>
      </c>
      <c r="DP141" s="376">
        <f t="shared" si="58"/>
        <v>0</v>
      </c>
      <c r="DQ141" s="226">
        <f t="shared" si="58"/>
        <v>0</v>
      </c>
      <c r="DR141" s="226">
        <f t="shared" si="58"/>
        <v>0</v>
      </c>
      <c r="DS141" s="226">
        <f t="shared" si="72"/>
        <v>0</v>
      </c>
      <c r="DT141" s="227">
        <f t="shared" si="72"/>
        <v>0</v>
      </c>
      <c r="DU141" s="227">
        <f t="shared" si="72"/>
        <v>0</v>
      </c>
      <c r="DV141" s="227">
        <f t="shared" si="72"/>
        <v>0</v>
      </c>
      <c r="DW141" s="227">
        <f t="shared" si="72"/>
        <v>0</v>
      </c>
      <c r="DX141" s="377">
        <f t="shared" si="61"/>
        <v>0</v>
      </c>
      <c r="DY141" s="377">
        <f t="shared" si="61"/>
        <v>0</v>
      </c>
      <c r="DZ141" s="377">
        <f t="shared" si="61"/>
        <v>0</v>
      </c>
      <c r="EA141" s="377">
        <f t="shared" si="59"/>
        <v>0</v>
      </c>
      <c r="EB141" s="378">
        <f t="shared" si="59"/>
        <v>0</v>
      </c>
      <c r="EC141" s="378">
        <f t="shared" si="59"/>
        <v>0</v>
      </c>
      <c r="ED141" s="378">
        <f t="shared" si="59"/>
        <v>0</v>
      </c>
      <c r="EE141" s="378">
        <f t="shared" si="52"/>
        <v>0</v>
      </c>
      <c r="EG141" s="226">
        <v>19</v>
      </c>
      <c r="EH141" s="226">
        <v>11</v>
      </c>
      <c r="EI141" s="226">
        <v>8</v>
      </c>
      <c r="EJ141" s="226">
        <v>1</v>
      </c>
      <c r="EK141" s="226">
        <v>7</v>
      </c>
      <c r="EL141" s="226">
        <v>63</v>
      </c>
      <c r="EM141" s="226">
        <v>55</v>
      </c>
      <c r="EN141" s="379">
        <f t="shared" si="65"/>
        <v>0.57894736842105265</v>
      </c>
      <c r="EO141" s="226">
        <f t="shared" si="66"/>
        <v>12.5</v>
      </c>
      <c r="EP141" s="379">
        <f t="shared" si="67"/>
        <v>0.36842105263157893</v>
      </c>
      <c r="EQ141" s="226">
        <f t="shared" si="68"/>
        <v>111111.11111111111</v>
      </c>
      <c r="ER141" s="226">
        <f t="shared" si="69"/>
        <v>1515.151515151515</v>
      </c>
      <c r="ES141" s="292"/>
      <c r="ET141" s="227">
        <v>64</v>
      </c>
      <c r="EU141" s="227">
        <v>41</v>
      </c>
      <c r="EV141" s="227">
        <v>23</v>
      </c>
      <c r="EW141" s="227">
        <v>10</v>
      </c>
      <c r="EX141" s="227">
        <v>119</v>
      </c>
      <c r="EY141" s="227">
        <v>452</v>
      </c>
      <c r="EZ141" s="227">
        <v>433</v>
      </c>
      <c r="FA141" s="380">
        <f t="shared" si="47"/>
        <v>0.640625</v>
      </c>
      <c r="FB141" s="228">
        <f t="shared" si="48"/>
        <v>43.478260869565219</v>
      </c>
      <c r="FC141" s="380">
        <f t="shared" si="49"/>
        <v>1.859375</v>
      </c>
      <c r="FD141" s="227">
        <f t="shared" si="50"/>
        <v>263274.33628318587</v>
      </c>
      <c r="FE141" s="227">
        <f t="shared" si="51"/>
        <v>1924.5573518090839</v>
      </c>
      <c r="FF141" s="227">
        <v>17</v>
      </c>
      <c r="FG141" s="228">
        <f t="shared" si="70"/>
        <v>0</v>
      </c>
      <c r="FH141" s="227">
        <v>0</v>
      </c>
      <c r="FI141" s="227">
        <v>17</v>
      </c>
      <c r="FJ141" s="227">
        <v>0</v>
      </c>
      <c r="FK141" s="227">
        <f t="shared" si="62"/>
        <v>17</v>
      </c>
      <c r="FL141" s="227">
        <v>1</v>
      </c>
      <c r="FM141" s="227">
        <f t="shared" si="63"/>
        <v>16</v>
      </c>
      <c r="FZ141" s="229"/>
      <c r="GA141" s="229"/>
      <c r="GB141" s="229"/>
      <c r="GC141" s="229"/>
      <c r="GD141" s="229"/>
    </row>
    <row r="142" spans="1:186" s="368" customFormat="1">
      <c r="A142" s="287" t="s">
        <v>83</v>
      </c>
      <c r="B142" s="369" t="s">
        <v>84</v>
      </c>
      <c r="C142" s="287" t="s">
        <v>346</v>
      </c>
      <c r="D142" s="370" t="s">
        <v>3123</v>
      </c>
      <c r="E142" s="369" t="s">
        <v>347</v>
      </c>
      <c r="F142" s="370">
        <v>139</v>
      </c>
      <c r="G142" s="371" t="s">
        <v>396</v>
      </c>
      <c r="H142" s="371" t="s">
        <v>397</v>
      </c>
      <c r="I142" s="370" t="s">
        <v>364</v>
      </c>
      <c r="J142" s="371" t="s">
        <v>365</v>
      </c>
      <c r="K142" s="370" t="s">
        <v>166</v>
      </c>
      <c r="L142" s="381" t="s">
        <v>365</v>
      </c>
      <c r="M142" s="381" t="s">
        <v>3124</v>
      </c>
      <c r="N142" s="372">
        <v>1</v>
      </c>
      <c r="O142" s="373"/>
      <c r="P142" s="373">
        <v>0</v>
      </c>
      <c r="Q142" s="373">
        <v>0</v>
      </c>
      <c r="R142" s="373">
        <v>0</v>
      </c>
      <c r="S142" s="374">
        <v>0</v>
      </c>
      <c r="T142" s="374">
        <v>0</v>
      </c>
      <c r="U142" s="374">
        <v>0</v>
      </c>
      <c r="V142" s="374">
        <v>0</v>
      </c>
      <c r="W142" s="373"/>
      <c r="X142" s="373">
        <v>0</v>
      </c>
      <c r="Y142" s="373">
        <v>0</v>
      </c>
      <c r="Z142" s="373">
        <v>0</v>
      </c>
      <c r="AA142" s="374">
        <v>0</v>
      </c>
      <c r="AB142" s="374">
        <v>0</v>
      </c>
      <c r="AC142" s="374">
        <v>0</v>
      </c>
      <c r="AD142" s="374">
        <v>0</v>
      </c>
      <c r="AE142" s="373">
        <v>0</v>
      </c>
      <c r="AF142" s="373">
        <v>0</v>
      </c>
      <c r="AG142" s="373">
        <v>0</v>
      </c>
      <c r="AH142" s="373">
        <v>0</v>
      </c>
      <c r="AI142" s="374">
        <v>0</v>
      </c>
      <c r="AJ142" s="374">
        <v>0</v>
      </c>
      <c r="AK142" s="374">
        <v>0</v>
      </c>
      <c r="AL142" s="374">
        <v>0</v>
      </c>
      <c r="AM142" s="226">
        <v>0</v>
      </c>
      <c r="AN142" s="226">
        <v>0</v>
      </c>
      <c r="AO142" s="226">
        <v>0</v>
      </c>
      <c r="AP142" s="226">
        <v>0</v>
      </c>
      <c r="AQ142" s="227">
        <v>0</v>
      </c>
      <c r="AR142" s="227">
        <v>0</v>
      </c>
      <c r="AS142" s="227">
        <v>0</v>
      </c>
      <c r="AT142" s="227">
        <v>0</v>
      </c>
      <c r="AU142" s="226">
        <v>0</v>
      </c>
      <c r="AV142" s="226">
        <v>0</v>
      </c>
      <c r="AW142" s="226">
        <v>0</v>
      </c>
      <c r="AX142" s="226">
        <v>0</v>
      </c>
      <c r="AY142" s="227">
        <v>0</v>
      </c>
      <c r="AZ142" s="227">
        <v>0</v>
      </c>
      <c r="BA142" s="227">
        <v>0</v>
      </c>
      <c r="BB142" s="227"/>
      <c r="BC142" s="226">
        <f t="shared" si="60"/>
        <v>0</v>
      </c>
      <c r="BD142" s="226">
        <f t="shared" si="60"/>
        <v>0</v>
      </c>
      <c r="BE142" s="226">
        <f t="shared" si="60"/>
        <v>0</v>
      </c>
      <c r="BF142" s="226">
        <f t="shared" si="60"/>
        <v>0</v>
      </c>
      <c r="BG142" s="218">
        <f t="shared" si="60"/>
        <v>0</v>
      </c>
      <c r="BH142" s="218">
        <f t="shared" si="60"/>
        <v>0</v>
      </c>
      <c r="BI142" s="218">
        <f t="shared" si="60"/>
        <v>0</v>
      </c>
      <c r="BJ142" s="218">
        <f t="shared" si="60"/>
        <v>0</v>
      </c>
      <c r="BK142" s="226">
        <f t="shared" si="55"/>
        <v>0</v>
      </c>
      <c r="BL142" s="226">
        <f t="shared" si="55"/>
        <v>0</v>
      </c>
      <c r="BM142" s="226">
        <f t="shared" si="55"/>
        <v>0</v>
      </c>
      <c r="BN142" s="226">
        <f t="shared" si="55"/>
        <v>0</v>
      </c>
      <c r="BO142" s="227">
        <f t="shared" si="55"/>
        <v>0</v>
      </c>
      <c r="BP142" s="227">
        <f t="shared" si="71"/>
        <v>0</v>
      </c>
      <c r="BQ142" s="227">
        <f t="shared" si="71"/>
        <v>0</v>
      </c>
      <c r="BR142" s="227">
        <f t="shared" si="71"/>
        <v>0</v>
      </c>
      <c r="BS142" s="226">
        <v>0</v>
      </c>
      <c r="BT142" s="226">
        <v>0</v>
      </c>
      <c r="BU142" s="226">
        <v>0</v>
      </c>
      <c r="BV142" s="226">
        <v>0</v>
      </c>
      <c r="BW142" s="227">
        <v>0</v>
      </c>
      <c r="BX142" s="227">
        <v>0</v>
      </c>
      <c r="BY142" s="227">
        <v>0</v>
      </c>
      <c r="BZ142" s="227">
        <v>0</v>
      </c>
      <c r="CA142" s="226">
        <v>0</v>
      </c>
      <c r="CB142" s="226">
        <f>IFERROR(VLOOKUP($G142,[12]ITEM!$B$2:$AC$939,26,0),0)</f>
        <v>0</v>
      </c>
      <c r="CC142" s="226">
        <f>IFERROR(VLOOKUP($G142,[12]ITEM!$B$2:$AC$939,27,0),0)</f>
        <v>0</v>
      </c>
      <c r="CD142" s="226">
        <f>IFERROR(VLOOKUP($G142,[12]ITEM!$B$2:$AC$939,28,0),0)</f>
        <v>0</v>
      </c>
      <c r="CE142" s="227">
        <v>0</v>
      </c>
      <c r="CF142" s="227">
        <v>0</v>
      </c>
      <c r="CG142" s="227">
        <v>0</v>
      </c>
      <c r="CH142" s="227">
        <v>0</v>
      </c>
      <c r="CI142" s="375"/>
      <c r="CJ142" s="226">
        <f t="shared" si="57"/>
        <v>0</v>
      </c>
      <c r="CK142" s="226">
        <f t="shared" si="57"/>
        <v>0</v>
      </c>
      <c r="CL142" s="226">
        <f t="shared" si="57"/>
        <v>0</v>
      </c>
      <c r="CM142" s="226">
        <f t="shared" si="57"/>
        <v>0</v>
      </c>
      <c r="CN142" s="227">
        <f t="shared" si="57"/>
        <v>0</v>
      </c>
      <c r="CO142" s="227">
        <f t="shared" si="57"/>
        <v>0</v>
      </c>
      <c r="CP142" s="227">
        <f t="shared" si="57"/>
        <v>0</v>
      </c>
      <c r="CQ142" s="227">
        <f t="shared" si="57"/>
        <v>0</v>
      </c>
      <c r="CR142" s="226">
        <v>0</v>
      </c>
      <c r="CS142" s="226"/>
      <c r="CT142" s="226"/>
      <c r="CU142" s="226"/>
      <c r="CV142" s="227">
        <f t="shared" si="64"/>
        <v>0</v>
      </c>
      <c r="CW142" s="227">
        <f>CV142*(1+('[13]GROWTH (YoY)'!AR142/100))</f>
        <v>0</v>
      </c>
      <c r="CX142" s="227">
        <f>CW142*(1+('[13]GROWTH (YoY)'!AS142/100))</f>
        <v>0</v>
      </c>
      <c r="CY142" s="227">
        <f>CX142*(1+('[13]GROWTH (YoY)'!AT142/100))</f>
        <v>0</v>
      </c>
      <c r="CZ142" s="226">
        <v>0</v>
      </c>
      <c r="DA142" s="226">
        <v>0</v>
      </c>
      <c r="DB142" s="226">
        <v>0</v>
      </c>
      <c r="DC142" s="226">
        <v>0</v>
      </c>
      <c r="DD142" s="227">
        <v>0</v>
      </c>
      <c r="DE142" s="227">
        <v>0</v>
      </c>
      <c r="DF142" s="227">
        <v>0</v>
      </c>
      <c r="DG142" s="227">
        <v>0</v>
      </c>
      <c r="DH142" s="226">
        <v>0</v>
      </c>
      <c r="DI142" s="226">
        <v>0</v>
      </c>
      <c r="DJ142" s="226">
        <v>0</v>
      </c>
      <c r="DK142" s="226">
        <v>0</v>
      </c>
      <c r="DL142" s="227">
        <v>0</v>
      </c>
      <c r="DM142" s="227">
        <v>0</v>
      </c>
      <c r="DN142" s="227">
        <v>0</v>
      </c>
      <c r="DO142" s="227">
        <v>0</v>
      </c>
      <c r="DP142" s="376">
        <f t="shared" si="58"/>
        <v>0</v>
      </c>
      <c r="DQ142" s="226">
        <f t="shared" si="58"/>
        <v>0</v>
      </c>
      <c r="DR142" s="226">
        <f t="shared" si="58"/>
        <v>0</v>
      </c>
      <c r="DS142" s="226">
        <f t="shared" si="72"/>
        <v>0</v>
      </c>
      <c r="DT142" s="227">
        <f t="shared" si="72"/>
        <v>0</v>
      </c>
      <c r="DU142" s="227">
        <f t="shared" si="72"/>
        <v>0</v>
      </c>
      <c r="DV142" s="227">
        <f t="shared" si="72"/>
        <v>0</v>
      </c>
      <c r="DW142" s="227">
        <f t="shared" si="72"/>
        <v>0</v>
      </c>
      <c r="DX142" s="377">
        <f t="shared" si="61"/>
        <v>0</v>
      </c>
      <c r="DY142" s="377">
        <f t="shared" si="61"/>
        <v>0</v>
      </c>
      <c r="DZ142" s="377">
        <f t="shared" si="61"/>
        <v>0</v>
      </c>
      <c r="EA142" s="377">
        <f t="shared" si="59"/>
        <v>0</v>
      </c>
      <c r="EB142" s="378">
        <f t="shared" si="59"/>
        <v>0</v>
      </c>
      <c r="EC142" s="378">
        <f t="shared" si="59"/>
        <v>0</v>
      </c>
      <c r="ED142" s="378">
        <f t="shared" si="59"/>
        <v>0</v>
      </c>
      <c r="EE142" s="378">
        <f t="shared" si="52"/>
        <v>0</v>
      </c>
      <c r="EG142" s="226">
        <v>0</v>
      </c>
      <c r="EH142" s="226">
        <v>0</v>
      </c>
      <c r="EI142" s="226">
        <v>0</v>
      </c>
      <c r="EJ142" s="226">
        <v>0</v>
      </c>
      <c r="EK142" s="226">
        <v>0</v>
      </c>
      <c r="EL142" s="226">
        <v>0</v>
      </c>
      <c r="EM142" s="226">
        <v>0</v>
      </c>
      <c r="EN142" s="379">
        <f t="shared" si="65"/>
        <v>0</v>
      </c>
      <c r="EO142" s="226">
        <f t="shared" si="66"/>
        <v>0</v>
      </c>
      <c r="EP142" s="379">
        <f t="shared" si="67"/>
        <v>0</v>
      </c>
      <c r="EQ142" s="226">
        <f t="shared" si="68"/>
        <v>0</v>
      </c>
      <c r="ER142" s="226">
        <f t="shared" si="69"/>
        <v>0</v>
      </c>
      <c r="ES142" s="292"/>
      <c r="ET142" s="227">
        <v>3</v>
      </c>
      <c r="EU142" s="227">
        <v>0</v>
      </c>
      <c r="EV142" s="227">
        <v>3</v>
      </c>
      <c r="EW142" s="227">
        <v>0</v>
      </c>
      <c r="EX142" s="227">
        <v>4</v>
      </c>
      <c r="EY142" s="227">
        <v>8</v>
      </c>
      <c r="EZ142" s="227">
        <v>8</v>
      </c>
      <c r="FA142" s="380">
        <f t="shared" ref="FA142:FA205" si="73">IFERROR(EU142/ET142,0)</f>
        <v>0</v>
      </c>
      <c r="FB142" s="228">
        <f t="shared" ref="FB142:FB205" si="74">IFERROR((EW142/EV142)*100,0)</f>
        <v>0</v>
      </c>
      <c r="FC142" s="380">
        <f t="shared" ref="FC142:FC205" si="75">IFERROR(EX142/ET142,0)</f>
        <v>1.3333333333333333</v>
      </c>
      <c r="FD142" s="227">
        <f t="shared" ref="FD142:FD205" si="76">IFERROR((EX142*1000000)/EY142,0)</f>
        <v>500000</v>
      </c>
      <c r="FE142" s="227">
        <f t="shared" ref="FE142:FE205" si="77">IFERROR((EW142*1000000)/EZ142/12,0)</f>
        <v>0</v>
      </c>
      <c r="FF142" s="227">
        <v>5</v>
      </c>
      <c r="FG142" s="228">
        <f t="shared" si="70"/>
        <v>0</v>
      </c>
      <c r="FH142" s="227">
        <v>0</v>
      </c>
      <c r="FI142" s="227">
        <v>5</v>
      </c>
      <c r="FJ142" s="227">
        <v>0</v>
      </c>
      <c r="FK142" s="227">
        <f t="shared" si="62"/>
        <v>5</v>
      </c>
      <c r="FL142" s="227">
        <v>0</v>
      </c>
      <c r="FM142" s="227">
        <f t="shared" si="63"/>
        <v>5</v>
      </c>
      <c r="FZ142" s="229"/>
      <c r="GA142" s="229"/>
      <c r="GB142" s="229"/>
      <c r="GC142" s="229"/>
      <c r="GD142" s="229"/>
    </row>
    <row r="143" spans="1:186" s="368" customFormat="1">
      <c r="A143" s="287" t="s">
        <v>83</v>
      </c>
      <c r="B143" s="369" t="s">
        <v>84</v>
      </c>
      <c r="C143" s="287" t="s">
        <v>346</v>
      </c>
      <c r="D143" s="370" t="s">
        <v>3123</v>
      </c>
      <c r="E143" s="369" t="s">
        <v>347</v>
      </c>
      <c r="F143" s="370">
        <v>140</v>
      </c>
      <c r="G143" s="371" t="s">
        <v>398</v>
      </c>
      <c r="H143" s="371" t="s">
        <v>399</v>
      </c>
      <c r="I143" s="370" t="s">
        <v>364</v>
      </c>
      <c r="J143" s="371" t="s">
        <v>365</v>
      </c>
      <c r="K143" s="370" t="s">
        <v>166</v>
      </c>
      <c r="L143" s="381" t="s">
        <v>365</v>
      </c>
      <c r="M143" s="381" t="s">
        <v>3124</v>
      </c>
      <c r="N143" s="372">
        <v>1</v>
      </c>
      <c r="O143" s="373"/>
      <c r="P143" s="373">
        <v>0</v>
      </c>
      <c r="Q143" s="373">
        <v>0</v>
      </c>
      <c r="R143" s="373">
        <v>0</v>
      </c>
      <c r="S143" s="374">
        <v>0</v>
      </c>
      <c r="T143" s="374">
        <v>0</v>
      </c>
      <c r="U143" s="374">
        <v>0</v>
      </c>
      <c r="V143" s="374">
        <v>0</v>
      </c>
      <c r="W143" s="373"/>
      <c r="X143" s="373">
        <v>0</v>
      </c>
      <c r="Y143" s="373">
        <v>0</v>
      </c>
      <c r="Z143" s="373">
        <v>0</v>
      </c>
      <c r="AA143" s="374">
        <v>0</v>
      </c>
      <c r="AB143" s="374">
        <v>0</v>
      </c>
      <c r="AC143" s="374">
        <v>0</v>
      </c>
      <c r="AD143" s="374">
        <v>0</v>
      </c>
      <c r="AE143" s="373">
        <v>0</v>
      </c>
      <c r="AF143" s="373">
        <v>0</v>
      </c>
      <c r="AG143" s="373">
        <v>0</v>
      </c>
      <c r="AH143" s="373">
        <v>0</v>
      </c>
      <c r="AI143" s="374">
        <v>0</v>
      </c>
      <c r="AJ143" s="374">
        <v>0</v>
      </c>
      <c r="AK143" s="374">
        <v>0</v>
      </c>
      <c r="AL143" s="374">
        <v>0</v>
      </c>
      <c r="AM143" s="226">
        <v>0</v>
      </c>
      <c r="AN143" s="226">
        <v>0</v>
      </c>
      <c r="AO143" s="226">
        <v>0</v>
      </c>
      <c r="AP143" s="226">
        <v>0</v>
      </c>
      <c r="AQ143" s="227">
        <v>0</v>
      </c>
      <c r="AR143" s="227">
        <v>0</v>
      </c>
      <c r="AS143" s="227">
        <v>0</v>
      </c>
      <c r="AT143" s="227">
        <v>0</v>
      </c>
      <c r="AU143" s="226">
        <v>0</v>
      </c>
      <c r="AV143" s="226">
        <v>0</v>
      </c>
      <c r="AW143" s="226">
        <v>0</v>
      </c>
      <c r="AX143" s="226">
        <v>0</v>
      </c>
      <c r="AY143" s="227">
        <v>0</v>
      </c>
      <c r="AZ143" s="227">
        <v>0</v>
      </c>
      <c r="BA143" s="227">
        <v>0</v>
      </c>
      <c r="BB143" s="227"/>
      <c r="BC143" s="226">
        <f t="shared" si="60"/>
        <v>0</v>
      </c>
      <c r="BD143" s="226">
        <f t="shared" si="60"/>
        <v>0</v>
      </c>
      <c r="BE143" s="226">
        <f t="shared" si="60"/>
        <v>0</v>
      </c>
      <c r="BF143" s="226">
        <f t="shared" si="60"/>
        <v>0</v>
      </c>
      <c r="BG143" s="218">
        <f t="shared" si="60"/>
        <v>0</v>
      </c>
      <c r="BH143" s="218">
        <f t="shared" si="60"/>
        <v>0</v>
      </c>
      <c r="BI143" s="218">
        <f t="shared" si="60"/>
        <v>0</v>
      </c>
      <c r="BJ143" s="218">
        <f t="shared" si="60"/>
        <v>0</v>
      </c>
      <c r="BK143" s="226">
        <f t="shared" si="55"/>
        <v>0</v>
      </c>
      <c r="BL143" s="226">
        <f t="shared" si="55"/>
        <v>0</v>
      </c>
      <c r="BM143" s="226">
        <f t="shared" si="55"/>
        <v>0</v>
      </c>
      <c r="BN143" s="226">
        <f t="shared" si="55"/>
        <v>0</v>
      </c>
      <c r="BO143" s="227">
        <f t="shared" si="55"/>
        <v>0</v>
      </c>
      <c r="BP143" s="227">
        <f t="shared" si="71"/>
        <v>0</v>
      </c>
      <c r="BQ143" s="227">
        <f t="shared" si="71"/>
        <v>0</v>
      </c>
      <c r="BR143" s="227">
        <f t="shared" si="71"/>
        <v>0</v>
      </c>
      <c r="BS143" s="226">
        <v>0</v>
      </c>
      <c r="BT143" s="226">
        <v>0</v>
      </c>
      <c r="BU143" s="226">
        <v>0</v>
      </c>
      <c r="BV143" s="226">
        <v>0</v>
      </c>
      <c r="BW143" s="227">
        <v>0</v>
      </c>
      <c r="BX143" s="227">
        <v>0</v>
      </c>
      <c r="BY143" s="227">
        <v>0</v>
      </c>
      <c r="BZ143" s="227">
        <v>0</v>
      </c>
      <c r="CA143" s="226">
        <v>0</v>
      </c>
      <c r="CB143" s="226">
        <f>IFERROR(VLOOKUP($G143,[12]ITEM!$B$2:$AC$939,26,0),0)</f>
        <v>0</v>
      </c>
      <c r="CC143" s="226">
        <f>IFERROR(VLOOKUP($G143,[12]ITEM!$B$2:$AC$939,27,0),0)</f>
        <v>0</v>
      </c>
      <c r="CD143" s="226">
        <f>IFERROR(VLOOKUP($G143,[12]ITEM!$B$2:$AC$939,28,0),0)</f>
        <v>0</v>
      </c>
      <c r="CE143" s="227">
        <v>0</v>
      </c>
      <c r="CF143" s="227">
        <v>0</v>
      </c>
      <c r="CG143" s="227">
        <v>0</v>
      </c>
      <c r="CH143" s="227">
        <v>0</v>
      </c>
      <c r="CI143" s="375"/>
      <c r="CJ143" s="226">
        <f t="shared" si="57"/>
        <v>0</v>
      </c>
      <c r="CK143" s="226">
        <f t="shared" si="57"/>
        <v>0</v>
      </c>
      <c r="CL143" s="226">
        <f t="shared" si="57"/>
        <v>0</v>
      </c>
      <c r="CM143" s="226">
        <f t="shared" si="57"/>
        <v>0</v>
      </c>
      <c r="CN143" s="227">
        <f t="shared" si="57"/>
        <v>0</v>
      </c>
      <c r="CO143" s="227">
        <f t="shared" si="57"/>
        <v>0</v>
      </c>
      <c r="CP143" s="227">
        <f t="shared" si="57"/>
        <v>0</v>
      </c>
      <c r="CQ143" s="227">
        <f t="shared" si="57"/>
        <v>0</v>
      </c>
      <c r="CR143" s="226">
        <v>0</v>
      </c>
      <c r="CS143" s="226"/>
      <c r="CT143" s="226"/>
      <c r="CU143" s="226"/>
      <c r="CV143" s="227">
        <f t="shared" si="64"/>
        <v>0</v>
      </c>
      <c r="CW143" s="227">
        <f>CV143*(1+('[13]GROWTH (YoY)'!AR143/100))</f>
        <v>0</v>
      </c>
      <c r="CX143" s="227">
        <f>CW143*(1+('[13]GROWTH (YoY)'!AS143/100))</f>
        <v>0</v>
      </c>
      <c r="CY143" s="227">
        <f>CX143*(1+('[13]GROWTH (YoY)'!AT143/100))</f>
        <v>0</v>
      </c>
      <c r="CZ143" s="226">
        <v>0</v>
      </c>
      <c r="DA143" s="226">
        <v>0</v>
      </c>
      <c r="DB143" s="226">
        <v>0</v>
      </c>
      <c r="DC143" s="226">
        <v>0</v>
      </c>
      <c r="DD143" s="227">
        <v>0</v>
      </c>
      <c r="DE143" s="227">
        <v>0</v>
      </c>
      <c r="DF143" s="227">
        <v>0</v>
      </c>
      <c r="DG143" s="227">
        <v>0</v>
      </c>
      <c r="DH143" s="226">
        <v>0</v>
      </c>
      <c r="DI143" s="226">
        <v>0</v>
      </c>
      <c r="DJ143" s="226">
        <v>0</v>
      </c>
      <c r="DK143" s="226">
        <v>0</v>
      </c>
      <c r="DL143" s="227">
        <v>0</v>
      </c>
      <c r="DM143" s="227">
        <v>0</v>
      </c>
      <c r="DN143" s="227">
        <v>0</v>
      </c>
      <c r="DO143" s="227">
        <v>0</v>
      </c>
      <c r="DP143" s="376">
        <f t="shared" si="58"/>
        <v>0</v>
      </c>
      <c r="DQ143" s="226">
        <f t="shared" si="58"/>
        <v>0</v>
      </c>
      <c r="DR143" s="226">
        <f t="shared" si="58"/>
        <v>0</v>
      </c>
      <c r="DS143" s="226">
        <f t="shared" si="72"/>
        <v>0</v>
      </c>
      <c r="DT143" s="227">
        <f t="shared" si="72"/>
        <v>0</v>
      </c>
      <c r="DU143" s="227">
        <f t="shared" si="72"/>
        <v>0</v>
      </c>
      <c r="DV143" s="227">
        <f t="shared" si="72"/>
        <v>0</v>
      </c>
      <c r="DW143" s="227">
        <f t="shared" si="72"/>
        <v>0</v>
      </c>
      <c r="DX143" s="377">
        <f t="shared" si="61"/>
        <v>0</v>
      </c>
      <c r="DY143" s="377">
        <f t="shared" si="61"/>
        <v>0</v>
      </c>
      <c r="DZ143" s="377">
        <f t="shared" si="61"/>
        <v>0</v>
      </c>
      <c r="EA143" s="377">
        <f t="shared" si="59"/>
        <v>0</v>
      </c>
      <c r="EB143" s="378">
        <f t="shared" si="59"/>
        <v>0</v>
      </c>
      <c r="EC143" s="378">
        <f t="shared" si="59"/>
        <v>0</v>
      </c>
      <c r="ED143" s="378">
        <f t="shared" si="59"/>
        <v>0</v>
      </c>
      <c r="EE143" s="378">
        <f t="shared" si="52"/>
        <v>0</v>
      </c>
      <c r="EG143" s="226">
        <v>0</v>
      </c>
      <c r="EH143" s="226">
        <v>0</v>
      </c>
      <c r="EI143" s="226">
        <v>0</v>
      </c>
      <c r="EJ143" s="226">
        <v>0</v>
      </c>
      <c r="EK143" s="226">
        <v>0</v>
      </c>
      <c r="EL143" s="226">
        <v>0</v>
      </c>
      <c r="EM143" s="226">
        <v>0</v>
      </c>
      <c r="EN143" s="379">
        <f t="shared" si="65"/>
        <v>0</v>
      </c>
      <c r="EO143" s="226">
        <f t="shared" si="66"/>
        <v>0</v>
      </c>
      <c r="EP143" s="379">
        <f t="shared" si="67"/>
        <v>0</v>
      </c>
      <c r="EQ143" s="226">
        <f t="shared" si="68"/>
        <v>0</v>
      </c>
      <c r="ER143" s="226">
        <f t="shared" si="69"/>
        <v>0</v>
      </c>
      <c r="ES143" s="292"/>
      <c r="ET143" s="227">
        <v>0</v>
      </c>
      <c r="EU143" s="227">
        <v>0</v>
      </c>
      <c r="EV143" s="227">
        <v>0</v>
      </c>
      <c r="EW143" s="227">
        <v>0</v>
      </c>
      <c r="EX143" s="227">
        <v>0</v>
      </c>
      <c r="EY143" s="227">
        <v>0</v>
      </c>
      <c r="EZ143" s="227">
        <v>0</v>
      </c>
      <c r="FA143" s="380">
        <f t="shared" si="73"/>
        <v>0</v>
      </c>
      <c r="FB143" s="228">
        <f t="shared" si="74"/>
        <v>0</v>
      </c>
      <c r="FC143" s="380">
        <f t="shared" si="75"/>
        <v>0</v>
      </c>
      <c r="FD143" s="227">
        <f t="shared" si="76"/>
        <v>0</v>
      </c>
      <c r="FE143" s="227">
        <f t="shared" si="77"/>
        <v>0</v>
      </c>
      <c r="FF143" s="227">
        <v>0</v>
      </c>
      <c r="FG143" s="228">
        <f t="shared" si="70"/>
        <v>0</v>
      </c>
      <c r="FH143" s="227">
        <v>0</v>
      </c>
      <c r="FI143" s="227">
        <v>0</v>
      </c>
      <c r="FJ143" s="227">
        <v>0</v>
      </c>
      <c r="FK143" s="227">
        <f t="shared" si="62"/>
        <v>0</v>
      </c>
      <c r="FL143" s="227">
        <v>0</v>
      </c>
      <c r="FM143" s="227">
        <f t="shared" si="63"/>
        <v>0</v>
      </c>
      <c r="FZ143" s="229"/>
      <c r="GA143" s="229"/>
      <c r="GB143" s="229"/>
      <c r="GC143" s="229"/>
      <c r="GD143" s="229"/>
    </row>
    <row r="144" spans="1:186" s="368" customFormat="1">
      <c r="A144" s="287" t="s">
        <v>83</v>
      </c>
      <c r="B144" s="369" t="s">
        <v>84</v>
      </c>
      <c r="C144" s="287" t="s">
        <v>346</v>
      </c>
      <c r="D144" s="370" t="s">
        <v>3123</v>
      </c>
      <c r="E144" s="369" t="s">
        <v>347</v>
      </c>
      <c r="F144" s="370">
        <v>141</v>
      </c>
      <c r="G144" s="371" t="s">
        <v>400</v>
      </c>
      <c r="H144" s="371" t="s">
        <v>401</v>
      </c>
      <c r="I144" s="370" t="s">
        <v>364</v>
      </c>
      <c r="J144" s="371" t="s">
        <v>365</v>
      </c>
      <c r="K144" s="370" t="s">
        <v>166</v>
      </c>
      <c r="L144" s="371" t="s">
        <v>365</v>
      </c>
      <c r="M144" s="371" t="s">
        <v>3124</v>
      </c>
      <c r="N144" s="372">
        <v>1</v>
      </c>
      <c r="O144" s="373">
        <v>4</v>
      </c>
      <c r="P144" s="373">
        <v>25</v>
      </c>
      <c r="Q144" s="373">
        <v>25</v>
      </c>
      <c r="R144" s="373">
        <v>26</v>
      </c>
      <c r="S144" s="374">
        <v>25</v>
      </c>
      <c r="T144" s="374">
        <v>24</v>
      </c>
      <c r="U144" s="374">
        <v>26</v>
      </c>
      <c r="V144" s="374">
        <v>30</v>
      </c>
      <c r="W144" s="373">
        <v>1</v>
      </c>
      <c r="X144" s="373">
        <v>4</v>
      </c>
      <c r="Y144" s="373">
        <v>4</v>
      </c>
      <c r="Z144" s="373">
        <v>4</v>
      </c>
      <c r="AA144" s="374">
        <v>4</v>
      </c>
      <c r="AB144" s="374">
        <v>4</v>
      </c>
      <c r="AC144" s="374">
        <v>4</v>
      </c>
      <c r="AD144" s="374">
        <v>5</v>
      </c>
      <c r="AE144" s="373">
        <v>0</v>
      </c>
      <c r="AF144" s="373">
        <v>0</v>
      </c>
      <c r="AG144" s="373">
        <v>0</v>
      </c>
      <c r="AH144" s="373">
        <v>0</v>
      </c>
      <c r="AI144" s="374">
        <v>0</v>
      </c>
      <c r="AJ144" s="374">
        <v>0</v>
      </c>
      <c r="AK144" s="374">
        <v>0</v>
      </c>
      <c r="AL144" s="374">
        <v>0</v>
      </c>
      <c r="AM144" s="226">
        <v>3</v>
      </c>
      <c r="AN144" s="226">
        <v>21</v>
      </c>
      <c r="AO144" s="226">
        <v>21</v>
      </c>
      <c r="AP144" s="226">
        <v>22</v>
      </c>
      <c r="AQ144" s="227">
        <v>21</v>
      </c>
      <c r="AR144" s="227">
        <v>21</v>
      </c>
      <c r="AS144" s="227">
        <v>22</v>
      </c>
      <c r="AT144" s="227">
        <v>25</v>
      </c>
      <c r="AU144" s="226">
        <v>0</v>
      </c>
      <c r="AV144" s="226">
        <v>1</v>
      </c>
      <c r="AW144" s="226">
        <v>1</v>
      </c>
      <c r="AX144" s="226">
        <v>2</v>
      </c>
      <c r="AY144" s="227">
        <v>1</v>
      </c>
      <c r="AZ144" s="227">
        <v>1</v>
      </c>
      <c r="BA144" s="227">
        <v>2</v>
      </c>
      <c r="BB144" s="227">
        <v>2</v>
      </c>
      <c r="BC144" s="226">
        <f t="shared" si="60"/>
        <v>3</v>
      </c>
      <c r="BD144" s="226">
        <f t="shared" si="60"/>
        <v>20</v>
      </c>
      <c r="BE144" s="226">
        <f t="shared" si="60"/>
        <v>20</v>
      </c>
      <c r="BF144" s="226">
        <f t="shared" si="60"/>
        <v>20</v>
      </c>
      <c r="BG144" s="218">
        <f t="shared" si="60"/>
        <v>20</v>
      </c>
      <c r="BH144" s="218">
        <f t="shared" si="60"/>
        <v>20</v>
      </c>
      <c r="BI144" s="218">
        <f t="shared" si="60"/>
        <v>20</v>
      </c>
      <c r="BJ144" s="218">
        <f t="shared" si="60"/>
        <v>23</v>
      </c>
      <c r="BK144" s="226">
        <f t="shared" si="55"/>
        <v>0</v>
      </c>
      <c r="BL144" s="226">
        <f t="shared" si="55"/>
        <v>0</v>
      </c>
      <c r="BM144" s="226">
        <f t="shared" si="55"/>
        <v>0</v>
      </c>
      <c r="BN144" s="226">
        <f t="shared" si="55"/>
        <v>0</v>
      </c>
      <c r="BO144" s="227">
        <f t="shared" si="55"/>
        <v>0</v>
      </c>
      <c r="BP144" s="227">
        <f t="shared" si="71"/>
        <v>0</v>
      </c>
      <c r="BQ144" s="227">
        <f t="shared" si="71"/>
        <v>0</v>
      </c>
      <c r="BR144" s="227">
        <f t="shared" si="71"/>
        <v>0</v>
      </c>
      <c r="BS144" s="226">
        <v>0</v>
      </c>
      <c r="BT144" s="226">
        <v>0</v>
      </c>
      <c r="BU144" s="226">
        <v>0</v>
      </c>
      <c r="BV144" s="226">
        <v>0</v>
      </c>
      <c r="BW144" s="227">
        <v>0</v>
      </c>
      <c r="BX144" s="227">
        <v>0</v>
      </c>
      <c r="BY144" s="227">
        <v>0</v>
      </c>
      <c r="BZ144" s="227">
        <v>0</v>
      </c>
      <c r="CA144" s="226">
        <v>0</v>
      </c>
      <c r="CB144" s="226">
        <f>IFERROR(VLOOKUP($G144,[12]ITEM!$B$2:$AC$939,26,0),0)</f>
        <v>0</v>
      </c>
      <c r="CC144" s="226">
        <f>IFERROR(VLOOKUP($G144,[12]ITEM!$B$2:$AC$939,27,0),0)</f>
        <v>0</v>
      </c>
      <c r="CD144" s="226">
        <f>IFERROR(VLOOKUP($G144,[12]ITEM!$B$2:$AC$939,28,0),0)</f>
        <v>0</v>
      </c>
      <c r="CE144" s="227">
        <v>0</v>
      </c>
      <c r="CF144" s="227">
        <v>0</v>
      </c>
      <c r="CG144" s="227">
        <v>0</v>
      </c>
      <c r="CH144" s="227">
        <v>0</v>
      </c>
      <c r="CI144" s="375"/>
      <c r="CJ144" s="226">
        <f t="shared" si="57"/>
        <v>2</v>
      </c>
      <c r="CK144" s="226">
        <f t="shared" si="57"/>
        <v>10</v>
      </c>
      <c r="CL144" s="226">
        <f t="shared" si="57"/>
        <v>10</v>
      </c>
      <c r="CM144" s="226">
        <f t="shared" si="57"/>
        <v>10</v>
      </c>
      <c r="CN144" s="227">
        <f t="shared" si="57"/>
        <v>20</v>
      </c>
      <c r="CO144" s="227">
        <f t="shared" si="57"/>
        <v>16.98316647178887</v>
      </c>
      <c r="CP144" s="227">
        <f t="shared" si="57"/>
        <v>19.038431592624846</v>
      </c>
      <c r="CQ144" s="227">
        <f t="shared" si="57"/>
        <v>19.218922375308011</v>
      </c>
      <c r="CR144" s="226">
        <v>1</v>
      </c>
      <c r="CS144" s="226">
        <v>8</v>
      </c>
      <c r="CT144" s="226">
        <v>8</v>
      </c>
      <c r="CU144" s="226">
        <v>8</v>
      </c>
      <c r="CV144" s="227">
        <f t="shared" si="64"/>
        <v>1</v>
      </c>
      <c r="CW144" s="227">
        <f>CV144*(1+('[13]GROWTH (YoY)'!AR144/100))</f>
        <v>0.9831664717888694</v>
      </c>
      <c r="CX144" s="227">
        <f>CW144*(1+('[13]GROWTH (YoY)'!AS144/100))</f>
        <v>1.0384315926248475</v>
      </c>
      <c r="CY144" s="227">
        <f>CX144*(1+('[13]GROWTH (YoY)'!AT144/100))</f>
        <v>1.218922375308011</v>
      </c>
      <c r="CZ144" s="226">
        <v>1</v>
      </c>
      <c r="DA144" s="226">
        <v>2</v>
      </c>
      <c r="DB144" s="226">
        <v>2</v>
      </c>
      <c r="DC144" s="226">
        <v>2</v>
      </c>
      <c r="DD144" s="227">
        <v>19</v>
      </c>
      <c r="DE144" s="227">
        <v>16</v>
      </c>
      <c r="DF144" s="227">
        <v>18</v>
      </c>
      <c r="DG144" s="227">
        <v>18</v>
      </c>
      <c r="DH144" s="226">
        <v>0</v>
      </c>
      <c r="DI144" s="226">
        <v>0</v>
      </c>
      <c r="DJ144" s="226">
        <v>0</v>
      </c>
      <c r="DK144" s="226">
        <v>0</v>
      </c>
      <c r="DL144" s="227">
        <v>0</v>
      </c>
      <c r="DM144" s="227">
        <v>0</v>
      </c>
      <c r="DN144" s="227">
        <v>0</v>
      </c>
      <c r="DO144" s="227">
        <v>0</v>
      </c>
      <c r="DP144" s="376">
        <f t="shared" si="58"/>
        <v>1</v>
      </c>
      <c r="DQ144" s="226">
        <f t="shared" si="58"/>
        <v>10</v>
      </c>
      <c r="DR144" s="226">
        <f t="shared" si="58"/>
        <v>10</v>
      </c>
      <c r="DS144" s="226">
        <f t="shared" si="72"/>
        <v>10</v>
      </c>
      <c r="DT144" s="227">
        <f t="shared" si="72"/>
        <v>0</v>
      </c>
      <c r="DU144" s="227">
        <f t="shared" si="72"/>
        <v>3.01683352821113</v>
      </c>
      <c r="DV144" s="227">
        <f t="shared" si="72"/>
        <v>0.96156840737515381</v>
      </c>
      <c r="DW144" s="227">
        <f t="shared" si="72"/>
        <v>3.7810776246919886</v>
      </c>
      <c r="DX144" s="377">
        <f t="shared" si="61"/>
        <v>0.25</v>
      </c>
      <c r="DY144" s="377">
        <f t="shared" si="61"/>
        <v>0.16</v>
      </c>
      <c r="DZ144" s="377">
        <f t="shared" si="61"/>
        <v>0.16</v>
      </c>
      <c r="EA144" s="377">
        <f t="shared" si="59"/>
        <v>0.15384615384615385</v>
      </c>
      <c r="EB144" s="378">
        <f t="shared" si="59"/>
        <v>0.16</v>
      </c>
      <c r="EC144" s="378">
        <f t="shared" si="59"/>
        <v>0.16666666666666666</v>
      </c>
      <c r="ED144" s="378">
        <f t="shared" si="59"/>
        <v>0.15384615384615385</v>
      </c>
      <c r="EE144" s="378">
        <f t="shared" si="52"/>
        <v>0.16666666666666666</v>
      </c>
      <c r="EG144" s="226">
        <v>3</v>
      </c>
      <c r="EH144" s="226">
        <v>2</v>
      </c>
      <c r="EI144" s="226">
        <v>1</v>
      </c>
      <c r="EJ144" s="226">
        <v>0</v>
      </c>
      <c r="EK144" s="226">
        <v>0</v>
      </c>
      <c r="EL144" s="226">
        <v>21</v>
      </c>
      <c r="EM144" s="226">
        <v>14</v>
      </c>
      <c r="EN144" s="379">
        <f t="shared" si="65"/>
        <v>0.66666666666666663</v>
      </c>
      <c r="EO144" s="226">
        <f t="shared" si="66"/>
        <v>0</v>
      </c>
      <c r="EP144" s="379">
        <f t="shared" si="67"/>
        <v>0</v>
      </c>
      <c r="EQ144" s="226">
        <f t="shared" si="68"/>
        <v>0</v>
      </c>
      <c r="ER144" s="226">
        <f t="shared" si="69"/>
        <v>0</v>
      </c>
      <c r="ES144" s="292"/>
      <c r="ET144" s="227">
        <v>5</v>
      </c>
      <c r="EU144" s="227">
        <v>4</v>
      </c>
      <c r="EV144" s="227">
        <v>1</v>
      </c>
      <c r="EW144" s="227">
        <v>0</v>
      </c>
      <c r="EX144" s="227">
        <v>0</v>
      </c>
      <c r="EY144" s="227">
        <v>12</v>
      </c>
      <c r="EZ144" s="227">
        <v>7</v>
      </c>
      <c r="FA144" s="380">
        <f t="shared" si="73"/>
        <v>0.8</v>
      </c>
      <c r="FB144" s="228">
        <f t="shared" si="74"/>
        <v>0</v>
      </c>
      <c r="FC144" s="380">
        <f t="shared" si="75"/>
        <v>0</v>
      </c>
      <c r="FD144" s="227">
        <f t="shared" si="76"/>
        <v>0</v>
      </c>
      <c r="FE144" s="227">
        <f t="shared" si="77"/>
        <v>0</v>
      </c>
      <c r="FF144" s="227">
        <v>3</v>
      </c>
      <c r="FG144" s="228">
        <f t="shared" si="70"/>
        <v>0</v>
      </c>
      <c r="FH144" s="227">
        <v>0</v>
      </c>
      <c r="FI144" s="227">
        <v>3</v>
      </c>
      <c r="FJ144" s="227">
        <v>0</v>
      </c>
      <c r="FK144" s="227">
        <f t="shared" si="62"/>
        <v>3</v>
      </c>
      <c r="FL144" s="227">
        <v>0</v>
      </c>
      <c r="FM144" s="227">
        <f t="shared" si="63"/>
        <v>3</v>
      </c>
      <c r="FZ144" s="229"/>
      <c r="GA144" s="229"/>
      <c r="GB144" s="229"/>
      <c r="GC144" s="229"/>
      <c r="GD144" s="229"/>
    </row>
    <row r="145" spans="1:186" s="368" customFormat="1">
      <c r="A145" s="287" t="s">
        <v>83</v>
      </c>
      <c r="B145" s="369" t="s">
        <v>84</v>
      </c>
      <c r="C145" s="287" t="s">
        <v>346</v>
      </c>
      <c r="D145" s="370" t="s">
        <v>3123</v>
      </c>
      <c r="E145" s="369" t="s">
        <v>347</v>
      </c>
      <c r="F145" s="370">
        <v>142</v>
      </c>
      <c r="G145" s="371" t="s">
        <v>402</v>
      </c>
      <c r="H145" s="371" t="s">
        <v>403</v>
      </c>
      <c r="I145" s="370" t="s">
        <v>364</v>
      </c>
      <c r="J145" s="371" t="s">
        <v>365</v>
      </c>
      <c r="K145" s="370" t="s">
        <v>166</v>
      </c>
      <c r="L145" s="381" t="s">
        <v>365</v>
      </c>
      <c r="M145" s="381" t="s">
        <v>3124</v>
      </c>
      <c r="N145" s="372">
        <v>1</v>
      </c>
      <c r="O145" s="373"/>
      <c r="P145" s="373">
        <v>0</v>
      </c>
      <c r="Q145" s="373">
        <v>0</v>
      </c>
      <c r="R145" s="373">
        <v>0</v>
      </c>
      <c r="S145" s="374">
        <v>0</v>
      </c>
      <c r="T145" s="374">
        <v>0</v>
      </c>
      <c r="U145" s="374">
        <v>0</v>
      </c>
      <c r="V145" s="374">
        <v>0</v>
      </c>
      <c r="W145" s="373"/>
      <c r="X145" s="373">
        <v>0</v>
      </c>
      <c r="Y145" s="373">
        <v>0</v>
      </c>
      <c r="Z145" s="373">
        <v>0</v>
      </c>
      <c r="AA145" s="374">
        <v>0</v>
      </c>
      <c r="AB145" s="374">
        <v>0</v>
      </c>
      <c r="AC145" s="374">
        <v>0</v>
      </c>
      <c r="AD145" s="374">
        <v>0</v>
      </c>
      <c r="AE145" s="373"/>
      <c r="AF145" s="373">
        <v>0</v>
      </c>
      <c r="AG145" s="373">
        <v>0</v>
      </c>
      <c r="AH145" s="373">
        <v>0</v>
      </c>
      <c r="AI145" s="374">
        <v>0</v>
      </c>
      <c r="AJ145" s="374">
        <v>0</v>
      </c>
      <c r="AK145" s="374">
        <v>0</v>
      </c>
      <c r="AL145" s="374">
        <v>0</v>
      </c>
      <c r="AM145" s="226">
        <v>0</v>
      </c>
      <c r="AN145" s="226">
        <v>0</v>
      </c>
      <c r="AO145" s="226">
        <v>0</v>
      </c>
      <c r="AP145" s="226">
        <v>0</v>
      </c>
      <c r="AQ145" s="227">
        <v>0</v>
      </c>
      <c r="AR145" s="227">
        <v>0</v>
      </c>
      <c r="AS145" s="227">
        <v>0</v>
      </c>
      <c r="AT145" s="227">
        <v>0</v>
      </c>
      <c r="AU145" s="226">
        <v>0</v>
      </c>
      <c r="AV145" s="226">
        <v>0</v>
      </c>
      <c r="AW145" s="226">
        <v>0</v>
      </c>
      <c r="AX145" s="226">
        <v>0</v>
      </c>
      <c r="AY145" s="227">
        <v>0</v>
      </c>
      <c r="AZ145" s="227">
        <v>0</v>
      </c>
      <c r="BA145" s="227">
        <v>0</v>
      </c>
      <c r="BB145" s="227"/>
      <c r="BC145" s="226">
        <f t="shared" si="60"/>
        <v>0</v>
      </c>
      <c r="BD145" s="226">
        <f t="shared" si="60"/>
        <v>0</v>
      </c>
      <c r="BE145" s="226">
        <f t="shared" si="60"/>
        <v>0</v>
      </c>
      <c r="BF145" s="226">
        <f t="shared" si="60"/>
        <v>0</v>
      </c>
      <c r="BG145" s="218">
        <f t="shared" si="60"/>
        <v>0</v>
      </c>
      <c r="BH145" s="218">
        <f t="shared" si="60"/>
        <v>0</v>
      </c>
      <c r="BI145" s="218">
        <f t="shared" si="60"/>
        <v>0</v>
      </c>
      <c r="BJ145" s="218">
        <f t="shared" si="60"/>
        <v>0</v>
      </c>
      <c r="BK145" s="226">
        <f t="shared" si="55"/>
        <v>0</v>
      </c>
      <c r="BL145" s="226">
        <f t="shared" si="55"/>
        <v>0</v>
      </c>
      <c r="BM145" s="226">
        <f t="shared" si="55"/>
        <v>0</v>
      </c>
      <c r="BN145" s="226">
        <f t="shared" si="55"/>
        <v>0</v>
      </c>
      <c r="BO145" s="227">
        <f t="shared" si="55"/>
        <v>0</v>
      </c>
      <c r="BP145" s="227">
        <f t="shared" si="71"/>
        <v>0</v>
      </c>
      <c r="BQ145" s="227">
        <f t="shared" si="71"/>
        <v>0</v>
      </c>
      <c r="BR145" s="227">
        <f t="shared" si="71"/>
        <v>0</v>
      </c>
      <c r="BS145" s="226">
        <v>0</v>
      </c>
      <c r="BT145" s="226">
        <v>0</v>
      </c>
      <c r="BU145" s="226">
        <v>0</v>
      </c>
      <c r="BV145" s="226">
        <v>0</v>
      </c>
      <c r="BW145" s="227">
        <v>0</v>
      </c>
      <c r="BX145" s="227">
        <v>0</v>
      </c>
      <c r="BY145" s="227">
        <v>0</v>
      </c>
      <c r="BZ145" s="227">
        <v>0</v>
      </c>
      <c r="CA145" s="226">
        <v>0</v>
      </c>
      <c r="CB145" s="226">
        <f>IFERROR(VLOOKUP($G145,[12]ITEM!$B$2:$AC$939,26,0),0)</f>
        <v>0</v>
      </c>
      <c r="CC145" s="226">
        <f>IFERROR(VLOOKUP($G145,[12]ITEM!$B$2:$AC$939,27,0),0)</f>
        <v>0</v>
      </c>
      <c r="CD145" s="226">
        <f>IFERROR(VLOOKUP($G145,[12]ITEM!$B$2:$AC$939,28,0),0)</f>
        <v>0</v>
      </c>
      <c r="CE145" s="227">
        <v>0</v>
      </c>
      <c r="CF145" s="227">
        <v>0</v>
      </c>
      <c r="CG145" s="227">
        <v>0</v>
      </c>
      <c r="CH145" s="227">
        <v>0</v>
      </c>
      <c r="CI145" s="375"/>
      <c r="CJ145" s="226">
        <f t="shared" si="57"/>
        <v>0</v>
      </c>
      <c r="CK145" s="226">
        <f t="shared" si="57"/>
        <v>0</v>
      </c>
      <c r="CL145" s="226">
        <f t="shared" si="57"/>
        <v>0</v>
      </c>
      <c r="CM145" s="226">
        <f t="shared" si="57"/>
        <v>0</v>
      </c>
      <c r="CN145" s="227">
        <f t="shared" si="57"/>
        <v>0</v>
      </c>
      <c r="CO145" s="227">
        <f t="shared" si="57"/>
        <v>0</v>
      </c>
      <c r="CP145" s="227">
        <f t="shared" si="57"/>
        <v>0</v>
      </c>
      <c r="CQ145" s="227">
        <f t="shared" si="57"/>
        <v>0</v>
      </c>
      <c r="CR145" s="226">
        <v>0</v>
      </c>
      <c r="CS145" s="226"/>
      <c r="CT145" s="226"/>
      <c r="CU145" s="226"/>
      <c r="CV145" s="227">
        <f t="shared" si="64"/>
        <v>0</v>
      </c>
      <c r="CW145" s="227">
        <f>CV145*(1+('[13]GROWTH (YoY)'!AR145/100))</f>
        <v>0</v>
      </c>
      <c r="CX145" s="227">
        <f>CW145*(1+('[13]GROWTH (YoY)'!AS145/100))</f>
        <v>0</v>
      </c>
      <c r="CY145" s="227">
        <f>CX145*(1+('[13]GROWTH (YoY)'!AT145/100))</f>
        <v>0</v>
      </c>
      <c r="CZ145" s="226">
        <v>0</v>
      </c>
      <c r="DA145" s="226">
        <v>0</v>
      </c>
      <c r="DB145" s="226">
        <v>0</v>
      </c>
      <c r="DC145" s="226">
        <v>0</v>
      </c>
      <c r="DD145" s="227">
        <v>0</v>
      </c>
      <c r="DE145" s="227">
        <v>0</v>
      </c>
      <c r="DF145" s="227">
        <v>0</v>
      </c>
      <c r="DG145" s="227">
        <v>0</v>
      </c>
      <c r="DH145" s="226">
        <v>0</v>
      </c>
      <c r="DI145" s="226">
        <v>0</v>
      </c>
      <c r="DJ145" s="226">
        <v>0</v>
      </c>
      <c r="DK145" s="226">
        <v>0</v>
      </c>
      <c r="DL145" s="227">
        <v>0</v>
      </c>
      <c r="DM145" s="227">
        <v>0</v>
      </c>
      <c r="DN145" s="227">
        <v>0</v>
      </c>
      <c r="DO145" s="227">
        <v>0</v>
      </c>
      <c r="DP145" s="376">
        <f t="shared" si="58"/>
        <v>0</v>
      </c>
      <c r="DQ145" s="226">
        <f t="shared" si="58"/>
        <v>0</v>
      </c>
      <c r="DR145" s="226">
        <f t="shared" si="58"/>
        <v>0</v>
      </c>
      <c r="DS145" s="226">
        <f t="shared" si="72"/>
        <v>0</v>
      </c>
      <c r="DT145" s="227">
        <f t="shared" si="72"/>
        <v>0</v>
      </c>
      <c r="DU145" s="227">
        <f t="shared" si="72"/>
        <v>0</v>
      </c>
      <c r="DV145" s="227">
        <f t="shared" si="72"/>
        <v>0</v>
      </c>
      <c r="DW145" s="227">
        <f t="shared" si="72"/>
        <v>0</v>
      </c>
      <c r="DX145" s="377">
        <f t="shared" si="61"/>
        <v>0</v>
      </c>
      <c r="DY145" s="377">
        <f t="shared" si="61"/>
        <v>0</v>
      </c>
      <c r="DZ145" s="377">
        <f t="shared" si="61"/>
        <v>0</v>
      </c>
      <c r="EA145" s="377">
        <f t="shared" si="59"/>
        <v>0</v>
      </c>
      <c r="EB145" s="378">
        <f t="shared" si="59"/>
        <v>0</v>
      </c>
      <c r="EC145" s="378">
        <f t="shared" si="59"/>
        <v>0</v>
      </c>
      <c r="ED145" s="378">
        <f t="shared" si="59"/>
        <v>0</v>
      </c>
      <c r="EE145" s="378">
        <f t="shared" si="59"/>
        <v>0</v>
      </c>
      <c r="EG145" s="226">
        <v>0</v>
      </c>
      <c r="EH145" s="226">
        <v>0</v>
      </c>
      <c r="EI145" s="226">
        <v>0</v>
      </c>
      <c r="EJ145" s="226">
        <v>0</v>
      </c>
      <c r="EK145" s="226">
        <v>0</v>
      </c>
      <c r="EL145" s="226">
        <v>0</v>
      </c>
      <c r="EM145" s="226">
        <v>0</v>
      </c>
      <c r="EN145" s="379">
        <f t="shared" si="65"/>
        <v>0</v>
      </c>
      <c r="EO145" s="226">
        <f t="shared" si="66"/>
        <v>0</v>
      </c>
      <c r="EP145" s="379">
        <f t="shared" si="67"/>
        <v>0</v>
      </c>
      <c r="EQ145" s="226">
        <f t="shared" si="68"/>
        <v>0</v>
      </c>
      <c r="ER145" s="226">
        <f t="shared" si="69"/>
        <v>0</v>
      </c>
      <c r="ES145" s="292"/>
      <c r="ET145" s="227">
        <v>0</v>
      </c>
      <c r="EU145" s="227">
        <v>0</v>
      </c>
      <c r="EV145" s="227">
        <v>0</v>
      </c>
      <c r="EW145" s="227">
        <v>0</v>
      </c>
      <c r="EX145" s="227">
        <v>0</v>
      </c>
      <c r="EY145" s="227">
        <v>0</v>
      </c>
      <c r="EZ145" s="227">
        <v>0</v>
      </c>
      <c r="FA145" s="380">
        <f t="shared" si="73"/>
        <v>0</v>
      </c>
      <c r="FB145" s="228">
        <f t="shared" si="74"/>
        <v>0</v>
      </c>
      <c r="FC145" s="380">
        <f t="shared" si="75"/>
        <v>0</v>
      </c>
      <c r="FD145" s="227">
        <f t="shared" si="76"/>
        <v>0</v>
      </c>
      <c r="FE145" s="227">
        <f t="shared" si="77"/>
        <v>0</v>
      </c>
      <c r="FF145" s="227">
        <v>0</v>
      </c>
      <c r="FG145" s="228">
        <f t="shared" si="70"/>
        <v>0</v>
      </c>
      <c r="FH145" s="227">
        <v>0</v>
      </c>
      <c r="FI145" s="227">
        <v>0</v>
      </c>
      <c r="FJ145" s="227">
        <v>0</v>
      </c>
      <c r="FK145" s="227">
        <f t="shared" si="62"/>
        <v>0</v>
      </c>
      <c r="FL145" s="227">
        <v>0</v>
      </c>
      <c r="FM145" s="227">
        <f t="shared" si="63"/>
        <v>0</v>
      </c>
      <c r="FZ145" s="229"/>
      <c r="GA145" s="229"/>
      <c r="GB145" s="229"/>
      <c r="GC145" s="229"/>
      <c r="GD145" s="229"/>
    </row>
    <row r="146" spans="1:186" s="368" customFormat="1">
      <c r="A146" s="355" t="s">
        <v>404</v>
      </c>
      <c r="B146" s="356" t="s">
        <v>14</v>
      </c>
      <c r="C146" s="355" t="s">
        <v>405</v>
      </c>
      <c r="D146" s="355" t="s">
        <v>3125</v>
      </c>
      <c r="E146" s="356" t="s">
        <v>406</v>
      </c>
      <c r="F146" s="355">
        <v>143</v>
      </c>
      <c r="G146" s="389" t="s">
        <v>407</v>
      </c>
      <c r="H146" s="389" t="s">
        <v>408</v>
      </c>
      <c r="I146" s="355" t="s">
        <v>409</v>
      </c>
      <c r="J146" s="356" t="s">
        <v>410</v>
      </c>
      <c r="K146" s="355" t="s">
        <v>184</v>
      </c>
      <c r="L146" s="356" t="s">
        <v>411</v>
      </c>
      <c r="M146" s="356" t="s">
        <v>3124</v>
      </c>
      <c r="N146" s="360">
        <v>1</v>
      </c>
      <c r="O146" s="361">
        <v>43555</v>
      </c>
      <c r="P146" s="361">
        <v>47180</v>
      </c>
      <c r="Q146" s="361">
        <v>47448</v>
      </c>
      <c r="R146" s="361">
        <v>59917</v>
      </c>
      <c r="S146" s="362">
        <v>48033</v>
      </c>
      <c r="T146" s="362">
        <v>48288</v>
      </c>
      <c r="U146" s="362">
        <v>61554</v>
      </c>
      <c r="V146" s="362">
        <v>74452</v>
      </c>
      <c r="W146" s="361">
        <v>5487</v>
      </c>
      <c r="X146" s="361">
        <v>7034</v>
      </c>
      <c r="Y146" s="361">
        <v>7045</v>
      </c>
      <c r="Z146" s="361">
        <v>8623</v>
      </c>
      <c r="AA146" s="362">
        <v>8199</v>
      </c>
      <c r="AB146" s="362">
        <v>8192</v>
      </c>
      <c r="AC146" s="362">
        <v>10121</v>
      </c>
      <c r="AD146" s="362">
        <v>12242</v>
      </c>
      <c r="AE146" s="361">
        <v>554</v>
      </c>
      <c r="AF146" s="361">
        <v>347</v>
      </c>
      <c r="AG146" s="361">
        <v>314</v>
      </c>
      <c r="AH146" s="361">
        <v>358</v>
      </c>
      <c r="AI146" s="362">
        <v>377</v>
      </c>
      <c r="AJ146" s="362">
        <v>340</v>
      </c>
      <c r="AK146" s="362">
        <v>391</v>
      </c>
      <c r="AL146" s="362">
        <v>472</v>
      </c>
      <c r="AM146" s="225">
        <v>86140</v>
      </c>
      <c r="AN146" s="225">
        <v>96424</v>
      </c>
      <c r="AO146" s="225">
        <v>96512</v>
      </c>
      <c r="AP146" s="225">
        <v>114005</v>
      </c>
      <c r="AQ146" s="223">
        <v>39834</v>
      </c>
      <c r="AR146" s="223">
        <v>40096</v>
      </c>
      <c r="AS146" s="223">
        <v>51433</v>
      </c>
      <c r="AT146" s="223">
        <v>62211</v>
      </c>
      <c r="AU146" s="225">
        <v>4126</v>
      </c>
      <c r="AV146" s="225">
        <v>5506</v>
      </c>
      <c r="AW146" s="225">
        <v>5756</v>
      </c>
      <c r="AX146" s="225">
        <v>6714</v>
      </c>
      <c r="AY146" s="223">
        <v>4637</v>
      </c>
      <c r="AZ146" s="223">
        <v>4871</v>
      </c>
      <c r="BA146" s="223">
        <v>5596</v>
      </c>
      <c r="BB146" s="223">
        <v>6319</v>
      </c>
      <c r="BC146" s="225">
        <f t="shared" si="60"/>
        <v>80451</v>
      </c>
      <c r="BD146" s="225">
        <f t="shared" si="60"/>
        <v>90441.22521460877</v>
      </c>
      <c r="BE146" s="225">
        <f t="shared" si="60"/>
        <v>90277</v>
      </c>
      <c r="BF146" s="225">
        <f t="shared" si="60"/>
        <v>106606</v>
      </c>
      <c r="BG146" s="223">
        <f t="shared" si="60"/>
        <v>34404</v>
      </c>
      <c r="BH146" s="223">
        <f t="shared" si="60"/>
        <v>34625</v>
      </c>
      <c r="BI146" s="223">
        <f t="shared" si="60"/>
        <v>45064</v>
      </c>
      <c r="BJ146" s="223">
        <f t="shared" si="60"/>
        <v>54820</v>
      </c>
      <c r="BK146" s="225">
        <f t="shared" si="55"/>
        <v>1563</v>
      </c>
      <c r="BL146" s="225">
        <f t="shared" si="55"/>
        <v>476.77478539122569</v>
      </c>
      <c r="BM146" s="225">
        <f t="shared" si="55"/>
        <v>479</v>
      </c>
      <c r="BN146" s="225">
        <f t="shared" si="55"/>
        <v>685</v>
      </c>
      <c r="BO146" s="223">
        <f t="shared" si="55"/>
        <v>793</v>
      </c>
      <c r="BP146" s="223">
        <f t="shared" si="71"/>
        <v>600</v>
      </c>
      <c r="BQ146" s="223">
        <f t="shared" si="71"/>
        <v>773</v>
      </c>
      <c r="BR146" s="223">
        <f t="shared" si="71"/>
        <v>1072</v>
      </c>
      <c r="BS146" s="225">
        <v>1937</v>
      </c>
      <c r="BT146" s="225">
        <v>591</v>
      </c>
      <c r="BU146" s="225">
        <v>479</v>
      </c>
      <c r="BV146" s="225">
        <v>685</v>
      </c>
      <c r="BW146" s="223">
        <v>793</v>
      </c>
      <c r="BX146" s="223">
        <v>600</v>
      </c>
      <c r="BY146" s="223">
        <v>773</v>
      </c>
      <c r="BZ146" s="223">
        <v>1072</v>
      </c>
      <c r="CA146" s="225">
        <v>374</v>
      </c>
      <c r="CB146" s="225">
        <f>IFERROR(VLOOKUP($G146,[12]ITEM!$B$2:$AC$939,26,0),0)</f>
        <v>114.22521460877431</v>
      </c>
      <c r="CC146" s="225">
        <f>IFERROR(VLOOKUP($G146,[12]ITEM!$B$2:$AC$939,27,0),0)</f>
        <v>0</v>
      </c>
      <c r="CD146" s="225">
        <f>IFERROR(VLOOKUP($G146,[12]ITEM!$B$2:$AC$939,28,0),0)</f>
        <v>0</v>
      </c>
      <c r="CE146" s="223">
        <v>0</v>
      </c>
      <c r="CF146" s="223">
        <v>0</v>
      </c>
      <c r="CG146" s="223">
        <v>0</v>
      </c>
      <c r="CH146" s="223">
        <v>0</v>
      </c>
      <c r="CI146" s="375"/>
      <c r="CJ146" s="225">
        <f t="shared" si="57"/>
        <v>80450</v>
      </c>
      <c r="CK146" s="225">
        <f t="shared" si="57"/>
        <v>103796</v>
      </c>
      <c r="CL146" s="225">
        <f t="shared" si="57"/>
        <v>105890</v>
      </c>
      <c r="CM146" s="225">
        <f t="shared" si="57"/>
        <v>122115</v>
      </c>
      <c r="CN146" s="223">
        <f t="shared" si="57"/>
        <v>34404</v>
      </c>
      <c r="CO146" s="223">
        <f t="shared" si="57"/>
        <v>36783.956980294897</v>
      </c>
      <c r="CP146" s="223">
        <f t="shared" si="57"/>
        <v>41768.116958989733</v>
      </c>
      <c r="CQ146" s="223">
        <f t="shared" si="57"/>
        <v>45656.625342673462</v>
      </c>
      <c r="CR146" s="225">
        <v>72367</v>
      </c>
      <c r="CS146" s="225">
        <v>81008</v>
      </c>
      <c r="CT146" s="225">
        <v>81082</v>
      </c>
      <c r="CU146" s="225">
        <v>95777</v>
      </c>
      <c r="CV146" s="223">
        <f t="shared" si="64"/>
        <v>11567</v>
      </c>
      <c r="CW146" s="223">
        <f>CV146*(1+('[13]GROWTH (YoY)'!AR146/100))</f>
        <v>11642.956980294899</v>
      </c>
      <c r="CX146" s="223">
        <f>CW146*(1+('[13]GROWTH (YoY)'!AS146/100))</f>
        <v>14935.116958989736</v>
      </c>
      <c r="CY146" s="223">
        <f>CX146*(1+('[13]GROWTH (YoY)'!AT146/100))</f>
        <v>18064.625342673466</v>
      </c>
      <c r="CZ146" s="225">
        <v>0</v>
      </c>
      <c r="DA146" s="225">
        <v>0</v>
      </c>
      <c r="DB146" s="225">
        <v>0</v>
      </c>
      <c r="DC146" s="225">
        <v>0</v>
      </c>
      <c r="DD146" s="223">
        <v>0</v>
      </c>
      <c r="DE146" s="223">
        <v>0</v>
      </c>
      <c r="DF146" s="223">
        <v>0</v>
      </c>
      <c r="DG146" s="223">
        <v>0</v>
      </c>
      <c r="DH146" s="225">
        <v>8083</v>
      </c>
      <c r="DI146" s="225">
        <v>22788</v>
      </c>
      <c r="DJ146" s="225">
        <v>24808</v>
      </c>
      <c r="DK146" s="225">
        <v>26338</v>
      </c>
      <c r="DL146" s="223">
        <v>22837</v>
      </c>
      <c r="DM146" s="223">
        <v>25141</v>
      </c>
      <c r="DN146" s="223">
        <v>26833</v>
      </c>
      <c r="DO146" s="223">
        <v>27592</v>
      </c>
      <c r="DP146" s="364">
        <f t="shared" si="58"/>
        <v>1</v>
      </c>
      <c r="DQ146" s="225">
        <f t="shared" si="58"/>
        <v>-13354.77478539123</v>
      </c>
      <c r="DR146" s="225">
        <f t="shared" si="58"/>
        <v>-15613</v>
      </c>
      <c r="DS146" s="225">
        <f t="shared" si="72"/>
        <v>-15509</v>
      </c>
      <c r="DT146" s="223">
        <f t="shared" si="72"/>
        <v>0</v>
      </c>
      <c r="DU146" s="223">
        <f t="shared" si="72"/>
        <v>-2158.9569802948972</v>
      </c>
      <c r="DV146" s="223">
        <f t="shared" si="72"/>
        <v>3295.8830410102673</v>
      </c>
      <c r="DW146" s="223">
        <f t="shared" si="72"/>
        <v>9163.374657326538</v>
      </c>
      <c r="DX146" s="390">
        <f t="shared" si="61"/>
        <v>0.12597864768683273</v>
      </c>
      <c r="DY146" s="390">
        <f t="shared" si="61"/>
        <v>0.14908859686307757</v>
      </c>
      <c r="DZ146" s="390">
        <f t="shared" si="61"/>
        <v>0.1484783341763615</v>
      </c>
      <c r="EA146" s="390">
        <f t="shared" si="59"/>
        <v>0.14391575012100072</v>
      </c>
      <c r="EB146" s="391">
        <f t="shared" si="59"/>
        <v>0.17069514708637812</v>
      </c>
      <c r="EC146" s="391">
        <f t="shared" si="59"/>
        <v>0.16964877402253148</v>
      </c>
      <c r="ED146" s="391">
        <f t="shared" si="59"/>
        <v>0.16442473275497937</v>
      </c>
      <c r="EE146" s="391">
        <f t="shared" si="59"/>
        <v>0.16442808789555688</v>
      </c>
      <c r="EF146" s="367"/>
      <c r="EG146" s="225">
        <v>98122</v>
      </c>
      <c r="EH146" s="225">
        <v>11113</v>
      </c>
      <c r="EI146" s="225">
        <v>87008</v>
      </c>
      <c r="EJ146" s="225">
        <v>3007</v>
      </c>
      <c r="EK146" s="225">
        <v>141161</v>
      </c>
      <c r="EL146" s="225">
        <v>12919</v>
      </c>
      <c r="EM146" s="225">
        <v>12919</v>
      </c>
      <c r="EN146" s="365">
        <f t="shared" si="65"/>
        <v>0.11325696581806323</v>
      </c>
      <c r="EO146" s="225">
        <f t="shared" si="66"/>
        <v>3.4560040456050016</v>
      </c>
      <c r="EP146" s="365">
        <f t="shared" si="67"/>
        <v>1.4386274230040155</v>
      </c>
      <c r="EQ146" s="225">
        <f t="shared" si="68"/>
        <v>10926619.707407694</v>
      </c>
      <c r="ER146" s="225">
        <f t="shared" si="69"/>
        <v>19396.496116830509</v>
      </c>
      <c r="ES146" s="225"/>
      <c r="ET146" s="223">
        <v>79425</v>
      </c>
      <c r="EU146" s="223">
        <v>12475</v>
      </c>
      <c r="EV146" s="223">
        <v>66950</v>
      </c>
      <c r="EW146" s="223">
        <v>6094</v>
      </c>
      <c r="EX146" s="223">
        <v>262062</v>
      </c>
      <c r="EY146" s="223">
        <v>14395</v>
      </c>
      <c r="EZ146" s="223">
        <v>14395</v>
      </c>
      <c r="FA146" s="366">
        <f t="shared" si="73"/>
        <v>0.15706641485678313</v>
      </c>
      <c r="FB146" s="224">
        <f t="shared" si="74"/>
        <v>9.1023151605675885</v>
      </c>
      <c r="FC146" s="366">
        <f t="shared" si="75"/>
        <v>3.2994900849858357</v>
      </c>
      <c r="FD146" s="223">
        <f t="shared" si="76"/>
        <v>18205071.205279611</v>
      </c>
      <c r="FE146" s="223">
        <f t="shared" si="77"/>
        <v>35278.453166608779</v>
      </c>
      <c r="FF146" s="223">
        <v>41887</v>
      </c>
      <c r="FG146" s="224">
        <f t="shared" si="70"/>
        <v>5.7106023348532959</v>
      </c>
      <c r="FH146" s="223">
        <v>2392</v>
      </c>
      <c r="FI146" s="223">
        <v>41887</v>
      </c>
      <c r="FJ146" s="223">
        <v>10</v>
      </c>
      <c r="FK146" s="223">
        <f t="shared" si="62"/>
        <v>39485</v>
      </c>
      <c r="FL146" s="223">
        <v>8892</v>
      </c>
      <c r="FM146" s="223">
        <f t="shared" si="63"/>
        <v>30593</v>
      </c>
      <c r="FZ146" s="229"/>
      <c r="GA146" s="229"/>
      <c r="GB146" s="229"/>
      <c r="GC146" s="229"/>
      <c r="GD146" s="229"/>
    </row>
    <row r="147" spans="1:186" s="368" customFormat="1">
      <c r="A147" s="287" t="s">
        <v>404</v>
      </c>
      <c r="B147" s="369" t="s">
        <v>14</v>
      </c>
      <c r="C147" s="287" t="s">
        <v>405</v>
      </c>
      <c r="D147" s="287" t="s">
        <v>3125</v>
      </c>
      <c r="E147" s="369" t="s">
        <v>406</v>
      </c>
      <c r="F147" s="287">
        <v>144</v>
      </c>
      <c r="G147" s="392" t="s">
        <v>412</v>
      </c>
      <c r="H147" s="392" t="s">
        <v>413</v>
      </c>
      <c r="I147" s="287" t="s">
        <v>409</v>
      </c>
      <c r="J147" s="392" t="s">
        <v>410</v>
      </c>
      <c r="K147" s="287" t="s">
        <v>184</v>
      </c>
      <c r="L147" s="286" t="s">
        <v>411</v>
      </c>
      <c r="M147" s="286" t="s">
        <v>3124</v>
      </c>
      <c r="N147" s="372">
        <v>1</v>
      </c>
      <c r="O147" s="373"/>
      <c r="P147" s="373">
        <v>0</v>
      </c>
      <c r="Q147" s="373">
        <v>0</v>
      </c>
      <c r="R147" s="373">
        <v>0</v>
      </c>
      <c r="S147" s="374">
        <v>0</v>
      </c>
      <c r="T147" s="374">
        <v>0</v>
      </c>
      <c r="U147" s="374">
        <v>0</v>
      </c>
      <c r="V147" s="374">
        <v>0</v>
      </c>
      <c r="W147" s="373"/>
      <c r="X147" s="373">
        <v>0</v>
      </c>
      <c r="Y147" s="373">
        <v>0</v>
      </c>
      <c r="Z147" s="373">
        <v>0</v>
      </c>
      <c r="AA147" s="374">
        <v>0</v>
      </c>
      <c r="AB147" s="374">
        <v>0</v>
      </c>
      <c r="AC147" s="374">
        <v>0</v>
      </c>
      <c r="AD147" s="374">
        <v>0</v>
      </c>
      <c r="AE147" s="373">
        <v>0</v>
      </c>
      <c r="AF147" s="373">
        <v>0</v>
      </c>
      <c r="AG147" s="373">
        <v>0</v>
      </c>
      <c r="AH147" s="373">
        <v>0</v>
      </c>
      <c r="AI147" s="374">
        <v>0</v>
      </c>
      <c r="AJ147" s="374">
        <v>0</v>
      </c>
      <c r="AK147" s="374">
        <v>0</v>
      </c>
      <c r="AL147" s="374">
        <v>0</v>
      </c>
      <c r="AM147" s="226">
        <v>0</v>
      </c>
      <c r="AN147" s="226">
        <v>0</v>
      </c>
      <c r="AO147" s="226">
        <v>0</v>
      </c>
      <c r="AP147" s="226">
        <v>0</v>
      </c>
      <c r="AQ147" s="227">
        <v>0</v>
      </c>
      <c r="AR147" s="227">
        <v>0</v>
      </c>
      <c r="AS147" s="227">
        <v>0</v>
      </c>
      <c r="AT147" s="227">
        <v>0</v>
      </c>
      <c r="AU147" s="226">
        <v>0</v>
      </c>
      <c r="AV147" s="226">
        <v>0</v>
      </c>
      <c r="AW147" s="226">
        <v>0</v>
      </c>
      <c r="AX147" s="226">
        <v>0</v>
      </c>
      <c r="AY147" s="227">
        <v>0</v>
      </c>
      <c r="AZ147" s="227">
        <v>0</v>
      </c>
      <c r="BA147" s="227">
        <v>0</v>
      </c>
      <c r="BB147" s="227">
        <v>0</v>
      </c>
      <c r="BC147" s="226">
        <f t="shared" si="60"/>
        <v>0</v>
      </c>
      <c r="BD147" s="226">
        <f t="shared" si="60"/>
        <v>0</v>
      </c>
      <c r="BE147" s="226">
        <f t="shared" si="60"/>
        <v>0</v>
      </c>
      <c r="BF147" s="226">
        <f t="shared" si="60"/>
        <v>0</v>
      </c>
      <c r="BG147" s="218">
        <f t="shared" si="60"/>
        <v>0</v>
      </c>
      <c r="BH147" s="218">
        <f t="shared" si="60"/>
        <v>0</v>
      </c>
      <c r="BI147" s="218">
        <f t="shared" si="60"/>
        <v>0</v>
      </c>
      <c r="BJ147" s="218">
        <f t="shared" si="60"/>
        <v>0</v>
      </c>
      <c r="BK147" s="226">
        <f t="shared" ref="BK147:BO197" si="78">BS147-CA147</f>
        <v>0</v>
      </c>
      <c r="BL147" s="226">
        <f t="shared" si="78"/>
        <v>0</v>
      </c>
      <c r="BM147" s="226">
        <f t="shared" si="78"/>
        <v>0</v>
      </c>
      <c r="BN147" s="226">
        <f t="shared" si="78"/>
        <v>0</v>
      </c>
      <c r="BO147" s="227">
        <f t="shared" si="78"/>
        <v>0</v>
      </c>
      <c r="BP147" s="227">
        <f t="shared" si="71"/>
        <v>0</v>
      </c>
      <c r="BQ147" s="227">
        <f t="shared" si="71"/>
        <v>0</v>
      </c>
      <c r="BR147" s="227">
        <f t="shared" si="71"/>
        <v>0</v>
      </c>
      <c r="BS147" s="226">
        <v>0</v>
      </c>
      <c r="BT147" s="226">
        <v>0</v>
      </c>
      <c r="BU147" s="226">
        <v>0</v>
      </c>
      <c r="BV147" s="226">
        <v>0</v>
      </c>
      <c r="BW147" s="227">
        <v>0</v>
      </c>
      <c r="BX147" s="227">
        <v>0</v>
      </c>
      <c r="BY147" s="227">
        <v>0</v>
      </c>
      <c r="BZ147" s="227">
        <v>0</v>
      </c>
      <c r="CA147" s="226">
        <v>0</v>
      </c>
      <c r="CB147" s="226">
        <f>IFERROR(VLOOKUP($G147,[12]ITEM!$B$2:$AC$939,26,0),0)</f>
        <v>0</v>
      </c>
      <c r="CC147" s="226">
        <f>IFERROR(VLOOKUP($G147,[12]ITEM!$B$2:$AC$939,27,0),0)</f>
        <v>0</v>
      </c>
      <c r="CD147" s="226">
        <f>IFERROR(VLOOKUP($G147,[12]ITEM!$B$2:$AC$939,28,0),0)</f>
        <v>0</v>
      </c>
      <c r="CE147" s="227">
        <v>0</v>
      </c>
      <c r="CF147" s="227">
        <v>0</v>
      </c>
      <c r="CG147" s="227">
        <v>0</v>
      </c>
      <c r="CH147" s="227">
        <v>0</v>
      </c>
      <c r="CI147" s="375"/>
      <c r="CJ147" s="226">
        <f t="shared" si="57"/>
        <v>0</v>
      </c>
      <c r="CK147" s="226">
        <f t="shared" si="57"/>
        <v>0</v>
      </c>
      <c r="CL147" s="226">
        <f t="shared" si="57"/>
        <v>0</v>
      </c>
      <c r="CM147" s="226">
        <f t="shared" si="57"/>
        <v>0</v>
      </c>
      <c r="CN147" s="227">
        <f t="shared" si="57"/>
        <v>0</v>
      </c>
      <c r="CO147" s="227">
        <f t="shared" si="57"/>
        <v>0</v>
      </c>
      <c r="CP147" s="227">
        <f t="shared" si="57"/>
        <v>0</v>
      </c>
      <c r="CQ147" s="227">
        <f t="shared" si="57"/>
        <v>0</v>
      </c>
      <c r="CR147" s="226">
        <v>0</v>
      </c>
      <c r="CS147" s="226">
        <v>0</v>
      </c>
      <c r="CT147" s="226">
        <v>0</v>
      </c>
      <c r="CU147" s="226">
        <v>0</v>
      </c>
      <c r="CV147" s="227">
        <f t="shared" si="64"/>
        <v>0</v>
      </c>
      <c r="CW147" s="227">
        <f>CV147*(1+('[13]GROWTH (YoY)'!AR147/100))</f>
        <v>0</v>
      </c>
      <c r="CX147" s="227">
        <f>CW147*(1+('[13]GROWTH (YoY)'!AS147/100))</f>
        <v>0</v>
      </c>
      <c r="CY147" s="227">
        <f>CX147*(1+('[13]GROWTH (YoY)'!AT147/100))</f>
        <v>0</v>
      </c>
      <c r="CZ147" s="226">
        <v>0</v>
      </c>
      <c r="DA147" s="226">
        <v>0</v>
      </c>
      <c r="DB147" s="226">
        <v>0</v>
      </c>
      <c r="DC147" s="226">
        <v>0</v>
      </c>
      <c r="DD147" s="227">
        <v>0</v>
      </c>
      <c r="DE147" s="227">
        <v>0</v>
      </c>
      <c r="DF147" s="227">
        <v>0</v>
      </c>
      <c r="DG147" s="227">
        <v>0</v>
      </c>
      <c r="DH147" s="226">
        <v>0</v>
      </c>
      <c r="DI147" s="226">
        <v>0</v>
      </c>
      <c r="DJ147" s="226">
        <v>0</v>
      </c>
      <c r="DK147" s="226">
        <v>0</v>
      </c>
      <c r="DL147" s="227">
        <v>0</v>
      </c>
      <c r="DM147" s="227">
        <v>0</v>
      </c>
      <c r="DN147" s="227">
        <v>0</v>
      </c>
      <c r="DO147" s="227">
        <v>0</v>
      </c>
      <c r="DP147" s="376">
        <f t="shared" si="58"/>
        <v>0</v>
      </c>
      <c r="DQ147" s="226">
        <f t="shared" si="58"/>
        <v>0</v>
      </c>
      <c r="DR147" s="226">
        <f t="shared" si="58"/>
        <v>0</v>
      </c>
      <c r="DS147" s="226">
        <f t="shared" si="72"/>
        <v>0</v>
      </c>
      <c r="DT147" s="227">
        <f t="shared" si="72"/>
        <v>0</v>
      </c>
      <c r="DU147" s="227">
        <f t="shared" si="72"/>
        <v>0</v>
      </c>
      <c r="DV147" s="227">
        <f t="shared" si="72"/>
        <v>0</v>
      </c>
      <c r="DW147" s="227">
        <f t="shared" si="72"/>
        <v>0</v>
      </c>
      <c r="DX147" s="377">
        <f t="shared" si="61"/>
        <v>0</v>
      </c>
      <c r="DY147" s="377">
        <f t="shared" si="61"/>
        <v>0</v>
      </c>
      <c r="DZ147" s="377">
        <f t="shared" si="61"/>
        <v>0</v>
      </c>
      <c r="EA147" s="377">
        <f t="shared" si="59"/>
        <v>0</v>
      </c>
      <c r="EB147" s="378">
        <f t="shared" si="59"/>
        <v>0</v>
      </c>
      <c r="EC147" s="378">
        <f t="shared" si="59"/>
        <v>0</v>
      </c>
      <c r="ED147" s="378">
        <f t="shared" si="59"/>
        <v>0</v>
      </c>
      <c r="EE147" s="378">
        <f t="shared" si="59"/>
        <v>0</v>
      </c>
      <c r="EG147" s="226">
        <v>0</v>
      </c>
      <c r="EH147" s="226">
        <v>0</v>
      </c>
      <c r="EI147" s="226">
        <v>0</v>
      </c>
      <c r="EJ147" s="226">
        <v>0</v>
      </c>
      <c r="EK147" s="226">
        <v>0</v>
      </c>
      <c r="EL147" s="226">
        <v>0</v>
      </c>
      <c r="EM147" s="226">
        <v>0</v>
      </c>
      <c r="EN147" s="379">
        <f t="shared" si="65"/>
        <v>0</v>
      </c>
      <c r="EO147" s="226">
        <f t="shared" si="66"/>
        <v>0</v>
      </c>
      <c r="EP147" s="379">
        <f t="shared" si="67"/>
        <v>0</v>
      </c>
      <c r="EQ147" s="226">
        <f t="shared" si="68"/>
        <v>0</v>
      </c>
      <c r="ER147" s="226">
        <f t="shared" si="69"/>
        <v>0</v>
      </c>
      <c r="ES147" s="292"/>
      <c r="ET147" s="227">
        <v>0</v>
      </c>
      <c r="EU147" s="227">
        <v>0</v>
      </c>
      <c r="EV147" s="227">
        <v>0</v>
      </c>
      <c r="EW147" s="227">
        <v>0</v>
      </c>
      <c r="EX147" s="227">
        <v>0</v>
      </c>
      <c r="EY147" s="227">
        <v>0</v>
      </c>
      <c r="EZ147" s="227">
        <v>0</v>
      </c>
      <c r="FA147" s="380">
        <f t="shared" si="73"/>
        <v>0</v>
      </c>
      <c r="FB147" s="228">
        <f t="shared" si="74"/>
        <v>0</v>
      </c>
      <c r="FC147" s="380">
        <f t="shared" si="75"/>
        <v>0</v>
      </c>
      <c r="FD147" s="227">
        <f t="shared" si="76"/>
        <v>0</v>
      </c>
      <c r="FE147" s="227">
        <f t="shared" si="77"/>
        <v>0</v>
      </c>
      <c r="FF147" s="227">
        <v>0</v>
      </c>
      <c r="FG147" s="228">
        <f t="shared" si="70"/>
        <v>0</v>
      </c>
      <c r="FH147" s="227">
        <v>0</v>
      </c>
      <c r="FI147" s="227">
        <v>0</v>
      </c>
      <c r="FJ147" s="227">
        <v>0</v>
      </c>
      <c r="FK147" s="227">
        <f t="shared" si="62"/>
        <v>0</v>
      </c>
      <c r="FL147" s="227">
        <v>0</v>
      </c>
      <c r="FM147" s="227">
        <f t="shared" si="63"/>
        <v>0</v>
      </c>
      <c r="FZ147" s="229"/>
      <c r="GA147" s="229"/>
      <c r="GB147" s="229"/>
      <c r="GC147" s="229"/>
      <c r="GD147" s="229"/>
    </row>
    <row r="148" spans="1:186" s="368" customFormat="1">
      <c r="A148" s="287" t="s">
        <v>404</v>
      </c>
      <c r="B148" s="369" t="s">
        <v>14</v>
      </c>
      <c r="C148" s="287" t="s">
        <v>405</v>
      </c>
      <c r="D148" s="287" t="s">
        <v>3125</v>
      </c>
      <c r="E148" s="369" t="s">
        <v>406</v>
      </c>
      <c r="F148" s="287">
        <v>145</v>
      </c>
      <c r="G148" s="392" t="s">
        <v>414</v>
      </c>
      <c r="H148" s="392" t="s">
        <v>415</v>
      </c>
      <c r="I148" s="287" t="s">
        <v>409</v>
      </c>
      <c r="J148" s="392" t="s">
        <v>410</v>
      </c>
      <c r="K148" s="287" t="s">
        <v>184</v>
      </c>
      <c r="L148" s="286" t="s">
        <v>411</v>
      </c>
      <c r="M148" s="286" t="s">
        <v>3124</v>
      </c>
      <c r="N148" s="372">
        <v>1</v>
      </c>
      <c r="O148" s="373"/>
      <c r="P148" s="373">
        <v>0</v>
      </c>
      <c r="Q148" s="373">
        <v>0</v>
      </c>
      <c r="R148" s="373">
        <v>0</v>
      </c>
      <c r="S148" s="374">
        <v>0</v>
      </c>
      <c r="T148" s="374">
        <v>0</v>
      </c>
      <c r="U148" s="374">
        <v>0</v>
      </c>
      <c r="V148" s="374">
        <v>0</v>
      </c>
      <c r="W148" s="373"/>
      <c r="X148" s="373">
        <v>0</v>
      </c>
      <c r="Y148" s="373">
        <v>0</v>
      </c>
      <c r="Z148" s="373">
        <v>0</v>
      </c>
      <c r="AA148" s="374">
        <v>0</v>
      </c>
      <c r="AB148" s="374">
        <v>0</v>
      </c>
      <c r="AC148" s="374">
        <v>0</v>
      </c>
      <c r="AD148" s="374">
        <v>0</v>
      </c>
      <c r="AE148" s="373">
        <v>0</v>
      </c>
      <c r="AF148" s="373">
        <v>0</v>
      </c>
      <c r="AG148" s="373">
        <v>0</v>
      </c>
      <c r="AH148" s="373">
        <v>0</v>
      </c>
      <c r="AI148" s="374">
        <v>0</v>
      </c>
      <c r="AJ148" s="374">
        <v>0</v>
      </c>
      <c r="AK148" s="374">
        <v>0</v>
      </c>
      <c r="AL148" s="374">
        <v>0</v>
      </c>
      <c r="AM148" s="226">
        <v>0</v>
      </c>
      <c r="AN148" s="226">
        <v>0</v>
      </c>
      <c r="AO148" s="226">
        <v>0</v>
      </c>
      <c r="AP148" s="226">
        <v>0</v>
      </c>
      <c r="AQ148" s="227">
        <v>0</v>
      </c>
      <c r="AR148" s="227">
        <v>0</v>
      </c>
      <c r="AS148" s="227">
        <v>0</v>
      </c>
      <c r="AT148" s="227">
        <v>0</v>
      </c>
      <c r="AU148" s="226">
        <v>0</v>
      </c>
      <c r="AV148" s="226">
        <v>0</v>
      </c>
      <c r="AW148" s="226">
        <v>0</v>
      </c>
      <c r="AX148" s="226">
        <v>0</v>
      </c>
      <c r="AY148" s="227">
        <v>0</v>
      </c>
      <c r="AZ148" s="227">
        <v>0</v>
      </c>
      <c r="BA148" s="227">
        <v>0</v>
      </c>
      <c r="BB148" s="227">
        <v>0</v>
      </c>
      <c r="BC148" s="226">
        <f t="shared" si="60"/>
        <v>0</v>
      </c>
      <c r="BD148" s="226">
        <f t="shared" si="60"/>
        <v>0</v>
      </c>
      <c r="BE148" s="226">
        <f t="shared" si="60"/>
        <v>0</v>
      </c>
      <c r="BF148" s="226">
        <f t="shared" si="60"/>
        <v>0</v>
      </c>
      <c r="BG148" s="218">
        <f t="shared" si="60"/>
        <v>0</v>
      </c>
      <c r="BH148" s="218">
        <f t="shared" si="60"/>
        <v>0</v>
      </c>
      <c r="BI148" s="218">
        <f t="shared" si="60"/>
        <v>0</v>
      </c>
      <c r="BJ148" s="218">
        <f t="shared" si="60"/>
        <v>0</v>
      </c>
      <c r="BK148" s="226">
        <f t="shared" si="78"/>
        <v>0</v>
      </c>
      <c r="BL148" s="226">
        <f t="shared" si="78"/>
        <v>0</v>
      </c>
      <c r="BM148" s="226">
        <f t="shared" si="78"/>
        <v>0</v>
      </c>
      <c r="BN148" s="226">
        <f t="shared" si="78"/>
        <v>0</v>
      </c>
      <c r="BO148" s="227">
        <f t="shared" si="78"/>
        <v>0</v>
      </c>
      <c r="BP148" s="227">
        <f t="shared" si="71"/>
        <v>0</v>
      </c>
      <c r="BQ148" s="227">
        <f t="shared" si="71"/>
        <v>0</v>
      </c>
      <c r="BR148" s="227">
        <f t="shared" si="71"/>
        <v>0</v>
      </c>
      <c r="BS148" s="226">
        <v>0</v>
      </c>
      <c r="BT148" s="226">
        <v>0</v>
      </c>
      <c r="BU148" s="226">
        <v>0</v>
      </c>
      <c r="BV148" s="226">
        <v>0</v>
      </c>
      <c r="BW148" s="227">
        <v>0</v>
      </c>
      <c r="BX148" s="227">
        <v>0</v>
      </c>
      <c r="BY148" s="227">
        <v>0</v>
      </c>
      <c r="BZ148" s="227">
        <v>0</v>
      </c>
      <c r="CA148" s="226">
        <v>0</v>
      </c>
      <c r="CB148" s="226">
        <f>IFERROR(VLOOKUP($G148,[12]ITEM!$B$2:$AC$939,26,0),0)</f>
        <v>0</v>
      </c>
      <c r="CC148" s="226">
        <f>IFERROR(VLOOKUP($G148,[12]ITEM!$B$2:$AC$939,27,0),0)</f>
        <v>0</v>
      </c>
      <c r="CD148" s="226">
        <f>IFERROR(VLOOKUP($G148,[12]ITEM!$B$2:$AC$939,28,0),0)</f>
        <v>0</v>
      </c>
      <c r="CE148" s="227">
        <v>0</v>
      </c>
      <c r="CF148" s="227">
        <v>0</v>
      </c>
      <c r="CG148" s="227">
        <v>0</v>
      </c>
      <c r="CH148" s="227">
        <v>0</v>
      </c>
      <c r="CI148" s="375"/>
      <c r="CJ148" s="226">
        <f t="shared" si="57"/>
        <v>0</v>
      </c>
      <c r="CK148" s="226">
        <f t="shared" si="57"/>
        <v>0</v>
      </c>
      <c r="CL148" s="226">
        <f t="shared" ref="CL148:CQ190" si="79">CT148+DB148+DJ148</f>
        <v>0</v>
      </c>
      <c r="CM148" s="226">
        <f t="shared" si="79"/>
        <v>0</v>
      </c>
      <c r="CN148" s="227">
        <f t="shared" si="79"/>
        <v>0</v>
      </c>
      <c r="CO148" s="227">
        <f t="shared" si="79"/>
        <v>0</v>
      </c>
      <c r="CP148" s="227">
        <f t="shared" si="79"/>
        <v>0</v>
      </c>
      <c r="CQ148" s="227">
        <f t="shared" si="79"/>
        <v>0</v>
      </c>
      <c r="CR148" s="226">
        <v>0</v>
      </c>
      <c r="CS148" s="226">
        <v>0</v>
      </c>
      <c r="CT148" s="226">
        <v>0</v>
      </c>
      <c r="CU148" s="226">
        <v>0</v>
      </c>
      <c r="CV148" s="227">
        <f t="shared" si="64"/>
        <v>0</v>
      </c>
      <c r="CW148" s="227">
        <f>CV148*(1+('[13]GROWTH (YoY)'!AR148/100))</f>
        <v>0</v>
      </c>
      <c r="CX148" s="227">
        <f>CW148*(1+('[13]GROWTH (YoY)'!AS148/100))</f>
        <v>0</v>
      </c>
      <c r="CY148" s="227">
        <f>CX148*(1+('[13]GROWTH (YoY)'!AT148/100))</f>
        <v>0</v>
      </c>
      <c r="CZ148" s="226">
        <v>0</v>
      </c>
      <c r="DA148" s="226">
        <v>0</v>
      </c>
      <c r="DB148" s="226">
        <v>0</v>
      </c>
      <c r="DC148" s="226">
        <v>0</v>
      </c>
      <c r="DD148" s="227">
        <v>0</v>
      </c>
      <c r="DE148" s="227">
        <v>0</v>
      </c>
      <c r="DF148" s="227">
        <v>0</v>
      </c>
      <c r="DG148" s="227">
        <v>0</v>
      </c>
      <c r="DH148" s="226">
        <v>0</v>
      </c>
      <c r="DI148" s="226">
        <v>0</v>
      </c>
      <c r="DJ148" s="226">
        <v>0</v>
      </c>
      <c r="DK148" s="226">
        <v>0</v>
      </c>
      <c r="DL148" s="227">
        <v>0</v>
      </c>
      <c r="DM148" s="227">
        <v>0</v>
      </c>
      <c r="DN148" s="227">
        <v>0</v>
      </c>
      <c r="DO148" s="227">
        <v>0</v>
      </c>
      <c r="DP148" s="376">
        <f t="shared" si="58"/>
        <v>0</v>
      </c>
      <c r="DQ148" s="226">
        <f t="shared" si="58"/>
        <v>0</v>
      </c>
      <c r="DR148" s="226">
        <f t="shared" si="58"/>
        <v>0</v>
      </c>
      <c r="DS148" s="226">
        <f t="shared" si="72"/>
        <v>0</v>
      </c>
      <c r="DT148" s="227">
        <f t="shared" si="72"/>
        <v>0</v>
      </c>
      <c r="DU148" s="227">
        <f t="shared" si="72"/>
        <v>0</v>
      </c>
      <c r="DV148" s="227">
        <f t="shared" si="72"/>
        <v>0</v>
      </c>
      <c r="DW148" s="227">
        <f t="shared" si="72"/>
        <v>0</v>
      </c>
      <c r="DX148" s="377">
        <f t="shared" si="61"/>
        <v>0</v>
      </c>
      <c r="DY148" s="377">
        <f t="shared" si="61"/>
        <v>0</v>
      </c>
      <c r="DZ148" s="377">
        <f t="shared" si="61"/>
        <v>0</v>
      </c>
      <c r="EA148" s="377">
        <f t="shared" si="59"/>
        <v>0</v>
      </c>
      <c r="EB148" s="378">
        <f t="shared" si="59"/>
        <v>0</v>
      </c>
      <c r="EC148" s="378">
        <f t="shared" si="59"/>
        <v>0</v>
      </c>
      <c r="ED148" s="378">
        <f t="shared" si="59"/>
        <v>0</v>
      </c>
      <c r="EE148" s="378">
        <f t="shared" si="59"/>
        <v>0</v>
      </c>
      <c r="EG148" s="226">
        <v>0</v>
      </c>
      <c r="EH148" s="226">
        <v>0</v>
      </c>
      <c r="EI148" s="226">
        <v>0</v>
      </c>
      <c r="EJ148" s="226">
        <v>0</v>
      </c>
      <c r="EK148" s="226">
        <v>0</v>
      </c>
      <c r="EL148" s="226">
        <v>0</v>
      </c>
      <c r="EM148" s="226">
        <v>0</v>
      </c>
      <c r="EN148" s="379">
        <f t="shared" si="65"/>
        <v>0</v>
      </c>
      <c r="EO148" s="226">
        <f t="shared" si="66"/>
        <v>0</v>
      </c>
      <c r="EP148" s="379">
        <f t="shared" si="67"/>
        <v>0</v>
      </c>
      <c r="EQ148" s="226">
        <f t="shared" si="68"/>
        <v>0</v>
      </c>
      <c r="ER148" s="226">
        <f t="shared" si="69"/>
        <v>0</v>
      </c>
      <c r="ES148" s="292"/>
      <c r="ET148" s="227">
        <v>0</v>
      </c>
      <c r="EU148" s="227">
        <v>0</v>
      </c>
      <c r="EV148" s="227">
        <v>0</v>
      </c>
      <c r="EW148" s="227">
        <v>0</v>
      </c>
      <c r="EX148" s="227">
        <v>0</v>
      </c>
      <c r="EY148" s="227">
        <v>0</v>
      </c>
      <c r="EZ148" s="227">
        <v>0</v>
      </c>
      <c r="FA148" s="380">
        <f t="shared" si="73"/>
        <v>0</v>
      </c>
      <c r="FB148" s="228">
        <f t="shared" si="74"/>
        <v>0</v>
      </c>
      <c r="FC148" s="380">
        <f t="shared" si="75"/>
        <v>0</v>
      </c>
      <c r="FD148" s="227">
        <f t="shared" si="76"/>
        <v>0</v>
      </c>
      <c r="FE148" s="227">
        <f t="shared" si="77"/>
        <v>0</v>
      </c>
      <c r="FF148" s="227">
        <v>0</v>
      </c>
      <c r="FG148" s="228">
        <f t="shared" si="70"/>
        <v>0</v>
      </c>
      <c r="FH148" s="227">
        <v>0</v>
      </c>
      <c r="FI148" s="227">
        <v>0</v>
      </c>
      <c r="FJ148" s="227">
        <v>0</v>
      </c>
      <c r="FK148" s="227">
        <f t="shared" si="62"/>
        <v>0</v>
      </c>
      <c r="FL148" s="227">
        <v>0</v>
      </c>
      <c r="FM148" s="227">
        <f t="shared" si="63"/>
        <v>0</v>
      </c>
      <c r="FZ148" s="229"/>
      <c r="GA148" s="229"/>
      <c r="GB148" s="229"/>
      <c r="GC148" s="229"/>
      <c r="GD148" s="229"/>
    </row>
    <row r="149" spans="1:186" s="368" customFormat="1">
      <c r="A149" s="287" t="s">
        <v>404</v>
      </c>
      <c r="B149" s="369" t="s">
        <v>14</v>
      </c>
      <c r="C149" s="287" t="s">
        <v>405</v>
      </c>
      <c r="D149" s="287" t="s">
        <v>3125</v>
      </c>
      <c r="E149" s="369" t="s">
        <v>406</v>
      </c>
      <c r="F149" s="287">
        <v>146</v>
      </c>
      <c r="G149" s="392" t="s">
        <v>416</v>
      </c>
      <c r="H149" s="392" t="s">
        <v>417</v>
      </c>
      <c r="I149" s="287" t="s">
        <v>409</v>
      </c>
      <c r="J149" s="392" t="s">
        <v>410</v>
      </c>
      <c r="K149" s="287" t="s">
        <v>184</v>
      </c>
      <c r="L149" s="286" t="s">
        <v>411</v>
      </c>
      <c r="M149" s="286" t="s">
        <v>3124</v>
      </c>
      <c r="N149" s="372">
        <v>1</v>
      </c>
      <c r="O149" s="373"/>
      <c r="P149" s="373">
        <v>0</v>
      </c>
      <c r="Q149" s="373">
        <v>0</v>
      </c>
      <c r="R149" s="373">
        <v>0</v>
      </c>
      <c r="S149" s="374">
        <v>0</v>
      </c>
      <c r="T149" s="374">
        <v>0</v>
      </c>
      <c r="U149" s="374">
        <v>0</v>
      </c>
      <c r="V149" s="374">
        <v>0</v>
      </c>
      <c r="W149" s="373"/>
      <c r="X149" s="373">
        <v>0</v>
      </c>
      <c r="Y149" s="373">
        <v>0</v>
      </c>
      <c r="Z149" s="373">
        <v>0</v>
      </c>
      <c r="AA149" s="374">
        <v>0</v>
      </c>
      <c r="AB149" s="374">
        <v>0</v>
      </c>
      <c r="AC149" s="374">
        <v>0</v>
      </c>
      <c r="AD149" s="374">
        <v>0</v>
      </c>
      <c r="AE149" s="373">
        <v>0</v>
      </c>
      <c r="AF149" s="373">
        <v>0</v>
      </c>
      <c r="AG149" s="373">
        <v>0</v>
      </c>
      <c r="AH149" s="373">
        <v>0</v>
      </c>
      <c r="AI149" s="374">
        <v>0</v>
      </c>
      <c r="AJ149" s="374">
        <v>0</v>
      </c>
      <c r="AK149" s="374">
        <v>0</v>
      </c>
      <c r="AL149" s="374">
        <v>0</v>
      </c>
      <c r="AM149" s="226">
        <v>0</v>
      </c>
      <c r="AN149" s="226">
        <v>0</v>
      </c>
      <c r="AO149" s="226">
        <v>0</v>
      </c>
      <c r="AP149" s="226">
        <v>0</v>
      </c>
      <c r="AQ149" s="227">
        <v>0</v>
      </c>
      <c r="AR149" s="227">
        <v>0</v>
      </c>
      <c r="AS149" s="227">
        <v>0</v>
      </c>
      <c r="AT149" s="227">
        <v>0</v>
      </c>
      <c r="AU149" s="226">
        <v>0</v>
      </c>
      <c r="AV149" s="226">
        <v>0</v>
      </c>
      <c r="AW149" s="226">
        <v>0</v>
      </c>
      <c r="AX149" s="226">
        <v>0</v>
      </c>
      <c r="AY149" s="227">
        <v>0</v>
      </c>
      <c r="AZ149" s="227">
        <v>0</v>
      </c>
      <c r="BA149" s="227">
        <v>0</v>
      </c>
      <c r="BB149" s="227">
        <v>0</v>
      </c>
      <c r="BC149" s="226">
        <f t="shared" si="60"/>
        <v>0</v>
      </c>
      <c r="BD149" s="226">
        <f t="shared" si="60"/>
        <v>0</v>
      </c>
      <c r="BE149" s="226">
        <f t="shared" si="60"/>
        <v>0</v>
      </c>
      <c r="BF149" s="226">
        <f t="shared" si="60"/>
        <v>0</v>
      </c>
      <c r="BG149" s="218">
        <f t="shared" si="60"/>
        <v>0</v>
      </c>
      <c r="BH149" s="218">
        <f t="shared" si="60"/>
        <v>0</v>
      </c>
      <c r="BI149" s="218">
        <f t="shared" si="60"/>
        <v>0</v>
      </c>
      <c r="BJ149" s="218">
        <f t="shared" si="60"/>
        <v>0</v>
      </c>
      <c r="BK149" s="226">
        <f t="shared" si="78"/>
        <v>0</v>
      </c>
      <c r="BL149" s="226">
        <f t="shared" si="78"/>
        <v>0</v>
      </c>
      <c r="BM149" s="226">
        <f t="shared" si="78"/>
        <v>0</v>
      </c>
      <c r="BN149" s="226">
        <f t="shared" si="78"/>
        <v>0</v>
      </c>
      <c r="BO149" s="227">
        <f t="shared" si="78"/>
        <v>0</v>
      </c>
      <c r="BP149" s="227">
        <f t="shared" si="71"/>
        <v>0</v>
      </c>
      <c r="BQ149" s="227">
        <f t="shared" si="71"/>
        <v>0</v>
      </c>
      <c r="BR149" s="227">
        <f t="shared" si="71"/>
        <v>0</v>
      </c>
      <c r="BS149" s="226">
        <v>0</v>
      </c>
      <c r="BT149" s="226">
        <v>0</v>
      </c>
      <c r="BU149" s="226">
        <v>0</v>
      </c>
      <c r="BV149" s="226">
        <v>0</v>
      </c>
      <c r="BW149" s="227">
        <v>0</v>
      </c>
      <c r="BX149" s="227">
        <v>0</v>
      </c>
      <c r="BY149" s="227">
        <v>0</v>
      </c>
      <c r="BZ149" s="227">
        <v>0</v>
      </c>
      <c r="CA149" s="226">
        <v>0</v>
      </c>
      <c r="CB149" s="226">
        <f>IFERROR(VLOOKUP($G149,[12]ITEM!$B$2:$AC$939,26,0),0)</f>
        <v>0</v>
      </c>
      <c r="CC149" s="226">
        <f>IFERROR(VLOOKUP($G149,[12]ITEM!$B$2:$AC$939,27,0),0)</f>
        <v>0</v>
      </c>
      <c r="CD149" s="226">
        <f>IFERROR(VLOOKUP($G149,[12]ITEM!$B$2:$AC$939,28,0),0)</f>
        <v>0</v>
      </c>
      <c r="CE149" s="227">
        <v>0</v>
      </c>
      <c r="CF149" s="227">
        <v>0</v>
      </c>
      <c r="CG149" s="227">
        <v>0</v>
      </c>
      <c r="CH149" s="227">
        <v>0</v>
      </c>
      <c r="CI149" s="375"/>
      <c r="CJ149" s="226">
        <f t="shared" ref="CJ149:CN212" si="80">CR149+CZ149+DH149</f>
        <v>0</v>
      </c>
      <c r="CK149" s="226">
        <f t="shared" si="80"/>
        <v>0</v>
      </c>
      <c r="CL149" s="226">
        <f t="shared" si="79"/>
        <v>0</v>
      </c>
      <c r="CM149" s="226">
        <f t="shared" si="79"/>
        <v>0</v>
      </c>
      <c r="CN149" s="227">
        <f t="shared" si="79"/>
        <v>0</v>
      </c>
      <c r="CO149" s="227">
        <f t="shared" si="79"/>
        <v>0</v>
      </c>
      <c r="CP149" s="227">
        <f t="shared" si="79"/>
        <v>0</v>
      </c>
      <c r="CQ149" s="227">
        <f t="shared" si="79"/>
        <v>0</v>
      </c>
      <c r="CR149" s="226">
        <v>0</v>
      </c>
      <c r="CS149" s="226">
        <v>0</v>
      </c>
      <c r="CT149" s="226">
        <v>0</v>
      </c>
      <c r="CU149" s="226">
        <v>0</v>
      </c>
      <c r="CV149" s="227">
        <f t="shared" si="64"/>
        <v>0</v>
      </c>
      <c r="CW149" s="227">
        <f>CV149*(1+('[13]GROWTH (YoY)'!AR149/100))</f>
        <v>0</v>
      </c>
      <c r="CX149" s="227">
        <f>CW149*(1+('[13]GROWTH (YoY)'!AS149/100))</f>
        <v>0</v>
      </c>
      <c r="CY149" s="227">
        <f>CX149*(1+('[13]GROWTH (YoY)'!AT149/100))</f>
        <v>0</v>
      </c>
      <c r="CZ149" s="226">
        <v>0</v>
      </c>
      <c r="DA149" s="226">
        <v>0</v>
      </c>
      <c r="DB149" s="226">
        <v>0</v>
      </c>
      <c r="DC149" s="226">
        <v>0</v>
      </c>
      <c r="DD149" s="227">
        <v>0</v>
      </c>
      <c r="DE149" s="227">
        <v>0</v>
      </c>
      <c r="DF149" s="227">
        <v>0</v>
      </c>
      <c r="DG149" s="227">
        <v>0</v>
      </c>
      <c r="DH149" s="226">
        <v>0</v>
      </c>
      <c r="DI149" s="226">
        <v>0</v>
      </c>
      <c r="DJ149" s="226">
        <v>0</v>
      </c>
      <c r="DK149" s="226">
        <v>0</v>
      </c>
      <c r="DL149" s="227">
        <v>0</v>
      </c>
      <c r="DM149" s="227">
        <v>0</v>
      </c>
      <c r="DN149" s="227">
        <v>0</v>
      </c>
      <c r="DO149" s="227">
        <v>0</v>
      </c>
      <c r="DP149" s="376">
        <f t="shared" si="58"/>
        <v>0</v>
      </c>
      <c r="DQ149" s="226">
        <f t="shared" si="58"/>
        <v>0</v>
      </c>
      <c r="DR149" s="226">
        <f t="shared" si="58"/>
        <v>0</v>
      </c>
      <c r="DS149" s="226">
        <f t="shared" si="72"/>
        <v>0</v>
      </c>
      <c r="DT149" s="227">
        <f t="shared" si="72"/>
        <v>0</v>
      </c>
      <c r="DU149" s="227">
        <f t="shared" si="72"/>
        <v>0</v>
      </c>
      <c r="DV149" s="227">
        <f t="shared" si="72"/>
        <v>0</v>
      </c>
      <c r="DW149" s="227">
        <f t="shared" si="72"/>
        <v>0</v>
      </c>
      <c r="DX149" s="377">
        <f t="shared" si="61"/>
        <v>0</v>
      </c>
      <c r="DY149" s="377">
        <f t="shared" si="61"/>
        <v>0</v>
      </c>
      <c r="DZ149" s="377">
        <f t="shared" si="61"/>
        <v>0</v>
      </c>
      <c r="EA149" s="377">
        <f t="shared" si="59"/>
        <v>0</v>
      </c>
      <c r="EB149" s="378">
        <f t="shared" si="59"/>
        <v>0</v>
      </c>
      <c r="EC149" s="378">
        <f t="shared" si="59"/>
        <v>0</v>
      </c>
      <c r="ED149" s="378">
        <f t="shared" si="59"/>
        <v>0</v>
      </c>
      <c r="EE149" s="378">
        <f t="shared" si="59"/>
        <v>0</v>
      </c>
      <c r="EG149" s="226">
        <v>0</v>
      </c>
      <c r="EH149" s="226">
        <v>0</v>
      </c>
      <c r="EI149" s="226">
        <v>0</v>
      </c>
      <c r="EJ149" s="226">
        <v>0</v>
      </c>
      <c r="EK149" s="226">
        <v>0</v>
      </c>
      <c r="EL149" s="226">
        <v>0</v>
      </c>
      <c r="EM149" s="226">
        <v>0</v>
      </c>
      <c r="EN149" s="379">
        <f t="shared" si="65"/>
        <v>0</v>
      </c>
      <c r="EO149" s="226">
        <f t="shared" si="66"/>
        <v>0</v>
      </c>
      <c r="EP149" s="379">
        <f t="shared" si="67"/>
        <v>0</v>
      </c>
      <c r="EQ149" s="226">
        <f t="shared" si="68"/>
        <v>0</v>
      </c>
      <c r="ER149" s="226">
        <f t="shared" si="69"/>
        <v>0</v>
      </c>
      <c r="ES149" s="292"/>
      <c r="ET149" s="227">
        <v>0</v>
      </c>
      <c r="EU149" s="227">
        <v>0</v>
      </c>
      <c r="EV149" s="227">
        <v>0</v>
      </c>
      <c r="EW149" s="227">
        <v>0</v>
      </c>
      <c r="EX149" s="227">
        <v>0</v>
      </c>
      <c r="EY149" s="227">
        <v>0</v>
      </c>
      <c r="EZ149" s="227">
        <v>0</v>
      </c>
      <c r="FA149" s="380">
        <f t="shared" si="73"/>
        <v>0</v>
      </c>
      <c r="FB149" s="228">
        <f t="shared" si="74"/>
        <v>0</v>
      </c>
      <c r="FC149" s="380">
        <f t="shared" si="75"/>
        <v>0</v>
      </c>
      <c r="FD149" s="227">
        <f t="shared" si="76"/>
        <v>0</v>
      </c>
      <c r="FE149" s="227">
        <f t="shared" si="77"/>
        <v>0</v>
      </c>
      <c r="FF149" s="227">
        <v>0</v>
      </c>
      <c r="FG149" s="228">
        <f t="shared" si="70"/>
        <v>0</v>
      </c>
      <c r="FH149" s="227">
        <v>0</v>
      </c>
      <c r="FI149" s="227">
        <v>0</v>
      </c>
      <c r="FJ149" s="227">
        <v>0</v>
      </c>
      <c r="FK149" s="227">
        <f t="shared" si="62"/>
        <v>0</v>
      </c>
      <c r="FL149" s="227">
        <v>0</v>
      </c>
      <c r="FM149" s="227">
        <f t="shared" si="63"/>
        <v>0</v>
      </c>
      <c r="FZ149" s="229"/>
      <c r="GA149" s="229"/>
      <c r="GB149" s="229"/>
      <c r="GC149" s="229"/>
      <c r="GD149" s="229"/>
    </row>
    <row r="150" spans="1:186" s="368" customFormat="1">
      <c r="A150" s="287" t="s">
        <v>404</v>
      </c>
      <c r="B150" s="369" t="s">
        <v>14</v>
      </c>
      <c r="C150" s="287" t="s">
        <v>405</v>
      </c>
      <c r="D150" s="287" t="s">
        <v>3125</v>
      </c>
      <c r="E150" s="369" t="s">
        <v>406</v>
      </c>
      <c r="F150" s="287">
        <v>147</v>
      </c>
      <c r="G150" s="392" t="s">
        <v>418</v>
      </c>
      <c r="H150" s="392" t="s">
        <v>419</v>
      </c>
      <c r="I150" s="287" t="s">
        <v>420</v>
      </c>
      <c r="J150" s="392" t="s">
        <v>421</v>
      </c>
      <c r="K150" s="393" t="s">
        <v>238</v>
      </c>
      <c r="L150" s="286" t="s">
        <v>421</v>
      </c>
      <c r="M150" s="286" t="s">
        <v>3124</v>
      </c>
      <c r="N150" s="372">
        <v>1</v>
      </c>
      <c r="O150" s="373">
        <v>45730</v>
      </c>
      <c r="P150" s="373">
        <v>58246</v>
      </c>
      <c r="Q150" s="373">
        <v>58911</v>
      </c>
      <c r="R150" s="373">
        <v>64924</v>
      </c>
      <c r="S150" s="374">
        <v>58310</v>
      </c>
      <c r="T150" s="374">
        <v>58932</v>
      </c>
      <c r="U150" s="374">
        <v>63441</v>
      </c>
      <c r="V150" s="374">
        <v>64409</v>
      </c>
      <c r="W150" s="373">
        <v>5761</v>
      </c>
      <c r="X150" s="373">
        <v>8684</v>
      </c>
      <c r="Y150" s="373">
        <v>8710</v>
      </c>
      <c r="Z150" s="373">
        <v>9228</v>
      </c>
      <c r="AA150" s="374">
        <v>9191</v>
      </c>
      <c r="AB150" s="374">
        <v>9211</v>
      </c>
      <c r="AC150" s="374">
        <v>9533</v>
      </c>
      <c r="AD150" s="374">
        <v>9678</v>
      </c>
      <c r="AE150" s="373">
        <v>581</v>
      </c>
      <c r="AF150" s="373">
        <v>428</v>
      </c>
      <c r="AG150" s="373">
        <v>388</v>
      </c>
      <c r="AH150" s="373">
        <v>383</v>
      </c>
      <c r="AI150" s="374">
        <v>423</v>
      </c>
      <c r="AJ150" s="374">
        <v>383</v>
      </c>
      <c r="AK150" s="374">
        <v>368</v>
      </c>
      <c r="AL150" s="374">
        <v>373</v>
      </c>
      <c r="AM150" s="226">
        <v>0</v>
      </c>
      <c r="AN150" s="226">
        <v>0</v>
      </c>
      <c r="AO150" s="226">
        <v>0</v>
      </c>
      <c r="AP150" s="226">
        <v>0</v>
      </c>
      <c r="AQ150" s="227">
        <v>49119</v>
      </c>
      <c r="AR150" s="227">
        <v>49722</v>
      </c>
      <c r="AS150" s="227">
        <v>53908</v>
      </c>
      <c r="AT150" s="227">
        <v>54731</v>
      </c>
      <c r="AU150" s="226">
        <v>0</v>
      </c>
      <c r="AV150" s="226">
        <v>0</v>
      </c>
      <c r="AW150" s="226">
        <v>0</v>
      </c>
      <c r="AX150" s="226">
        <v>0</v>
      </c>
      <c r="AY150" s="227">
        <v>789</v>
      </c>
      <c r="AZ150" s="227">
        <v>824</v>
      </c>
      <c r="BA150" s="227">
        <v>962</v>
      </c>
      <c r="BB150" s="227">
        <v>976</v>
      </c>
      <c r="BC150" s="226">
        <f t="shared" si="60"/>
        <v>0</v>
      </c>
      <c r="BD150" s="226">
        <f t="shared" si="60"/>
        <v>-460.98266367965721</v>
      </c>
      <c r="BE150" s="226">
        <f t="shared" si="60"/>
        <v>-461</v>
      </c>
      <c r="BF150" s="226">
        <f t="shared" si="60"/>
        <v>-642</v>
      </c>
      <c r="BG150" s="218">
        <f t="shared" si="60"/>
        <v>48180</v>
      </c>
      <c r="BH150" s="218">
        <f t="shared" si="60"/>
        <v>48784</v>
      </c>
      <c r="BI150" s="218">
        <f t="shared" si="60"/>
        <v>52782</v>
      </c>
      <c r="BJ150" s="218">
        <f t="shared" ref="BJ150:BJ213" si="81">AT150-BB150-BR150</f>
        <v>53537</v>
      </c>
      <c r="BK150" s="226">
        <f t="shared" si="78"/>
        <v>0</v>
      </c>
      <c r="BL150" s="226">
        <f t="shared" si="78"/>
        <v>460.98266367965721</v>
      </c>
      <c r="BM150" s="226">
        <f t="shared" si="78"/>
        <v>461</v>
      </c>
      <c r="BN150" s="226">
        <f t="shared" si="78"/>
        <v>642</v>
      </c>
      <c r="BO150" s="227">
        <f t="shared" si="78"/>
        <v>150</v>
      </c>
      <c r="BP150" s="227">
        <f t="shared" si="71"/>
        <v>114</v>
      </c>
      <c r="BQ150" s="227">
        <f t="shared" si="71"/>
        <v>164</v>
      </c>
      <c r="BR150" s="227">
        <f t="shared" si="71"/>
        <v>218</v>
      </c>
      <c r="BS150" s="226">
        <v>0</v>
      </c>
      <c r="BT150" s="226">
        <v>602</v>
      </c>
      <c r="BU150" s="226">
        <v>461</v>
      </c>
      <c r="BV150" s="226">
        <v>642</v>
      </c>
      <c r="BW150" s="227">
        <v>150</v>
      </c>
      <c r="BX150" s="227">
        <v>114</v>
      </c>
      <c r="BY150" s="227">
        <v>164</v>
      </c>
      <c r="BZ150" s="227">
        <v>218</v>
      </c>
      <c r="CA150" s="226">
        <v>0</v>
      </c>
      <c r="CB150" s="226">
        <f>IFERROR(VLOOKUP($G150,[12]ITEM!$B$2:$AC$939,26,0),0)</f>
        <v>141.01733632034276</v>
      </c>
      <c r="CC150" s="226">
        <f>IFERROR(VLOOKUP($G150,[12]ITEM!$B$2:$AC$939,27,0),0)</f>
        <v>0</v>
      </c>
      <c r="CD150" s="226">
        <f>IFERROR(VLOOKUP($G150,[12]ITEM!$B$2:$AC$939,28,0),0)</f>
        <v>0</v>
      </c>
      <c r="CE150" s="227">
        <v>0</v>
      </c>
      <c r="CF150" s="227">
        <v>0</v>
      </c>
      <c r="CG150" s="227">
        <v>0</v>
      </c>
      <c r="CH150" s="227">
        <v>0</v>
      </c>
      <c r="CI150" s="375"/>
      <c r="CJ150" s="226">
        <f t="shared" si="80"/>
        <v>0</v>
      </c>
      <c r="CK150" s="226">
        <f t="shared" si="80"/>
        <v>0</v>
      </c>
      <c r="CL150" s="226">
        <f t="shared" si="79"/>
        <v>0</v>
      </c>
      <c r="CM150" s="226">
        <f t="shared" si="79"/>
        <v>0</v>
      </c>
      <c r="CN150" s="227">
        <f t="shared" si="79"/>
        <v>48180</v>
      </c>
      <c r="CO150" s="227">
        <f t="shared" si="79"/>
        <v>48771.137288396894</v>
      </c>
      <c r="CP150" s="227">
        <f t="shared" si="79"/>
        <v>52877.670654548907</v>
      </c>
      <c r="CQ150" s="227">
        <f t="shared" si="79"/>
        <v>53684.61679862711</v>
      </c>
      <c r="CR150" s="226">
        <v>0</v>
      </c>
      <c r="CS150" s="226">
        <v>0</v>
      </c>
      <c r="CT150" s="226">
        <v>0</v>
      </c>
      <c r="CU150" s="226">
        <v>0</v>
      </c>
      <c r="CV150" s="227">
        <f t="shared" si="64"/>
        <v>48180</v>
      </c>
      <c r="CW150" s="227">
        <f>CV150*(1+('[13]GROWTH (YoY)'!AR150/100))</f>
        <v>48771.137288396894</v>
      </c>
      <c r="CX150" s="227">
        <f>CW150*(1+('[13]GROWTH (YoY)'!AS150/100))</f>
        <v>52877.670654548907</v>
      </c>
      <c r="CY150" s="227">
        <f>CX150*(1+('[13]GROWTH (YoY)'!AT150/100))</f>
        <v>53684.61679862711</v>
      </c>
      <c r="CZ150" s="226">
        <v>0</v>
      </c>
      <c r="DA150" s="226">
        <v>0</v>
      </c>
      <c r="DB150" s="226">
        <v>0</v>
      </c>
      <c r="DC150" s="226">
        <v>0</v>
      </c>
      <c r="DD150" s="227">
        <v>0</v>
      </c>
      <c r="DE150" s="227">
        <v>0</v>
      </c>
      <c r="DF150" s="227">
        <v>0</v>
      </c>
      <c r="DG150" s="227">
        <v>0</v>
      </c>
      <c r="DH150" s="226">
        <v>0</v>
      </c>
      <c r="DI150" s="226">
        <v>0</v>
      </c>
      <c r="DJ150" s="226">
        <v>0</v>
      </c>
      <c r="DK150" s="226">
        <v>0</v>
      </c>
      <c r="DL150" s="227">
        <v>0</v>
      </c>
      <c r="DM150" s="227">
        <v>0</v>
      </c>
      <c r="DN150" s="227">
        <v>0</v>
      </c>
      <c r="DO150" s="227">
        <v>0</v>
      </c>
      <c r="DP150" s="376">
        <f t="shared" si="58"/>
        <v>0</v>
      </c>
      <c r="DQ150" s="226">
        <f t="shared" si="58"/>
        <v>-460.98266367965721</v>
      </c>
      <c r="DR150" s="226">
        <f t="shared" si="58"/>
        <v>-461</v>
      </c>
      <c r="DS150" s="226">
        <f t="shared" si="72"/>
        <v>-642</v>
      </c>
      <c r="DT150" s="227">
        <f t="shared" si="72"/>
        <v>0</v>
      </c>
      <c r="DU150" s="227">
        <f t="shared" si="72"/>
        <v>12.862711603105708</v>
      </c>
      <c r="DV150" s="227">
        <f t="shared" si="72"/>
        <v>-95.670654548906896</v>
      </c>
      <c r="DW150" s="227">
        <f t="shared" si="72"/>
        <v>-147.61679862711026</v>
      </c>
      <c r="DX150" s="377">
        <f t="shared" si="61"/>
        <v>0.12597856986660835</v>
      </c>
      <c r="DY150" s="377">
        <f t="shared" si="61"/>
        <v>0.14909178312673832</v>
      </c>
      <c r="DZ150" s="377">
        <f t="shared" si="61"/>
        <v>0.14785014683166131</v>
      </c>
      <c r="EA150" s="377">
        <f t="shared" si="59"/>
        <v>0.14213541987554679</v>
      </c>
      <c r="EB150" s="378">
        <f t="shared" si="59"/>
        <v>0.15762304921968787</v>
      </c>
      <c r="EC150" s="378">
        <f t="shared" si="59"/>
        <v>0.15629878504038552</v>
      </c>
      <c r="ED150" s="378">
        <f t="shared" si="59"/>
        <v>0.15026560110969248</v>
      </c>
      <c r="EE150" s="378">
        <f t="shared" si="59"/>
        <v>0.15025850424630099</v>
      </c>
      <c r="EG150" s="226">
        <v>0</v>
      </c>
      <c r="EH150" s="226">
        <v>0</v>
      </c>
      <c r="EI150" s="226">
        <v>0</v>
      </c>
      <c r="EJ150" s="226">
        <v>0</v>
      </c>
      <c r="EK150" s="226">
        <v>0</v>
      </c>
      <c r="EL150" s="226">
        <v>0</v>
      </c>
      <c r="EM150" s="226">
        <v>0</v>
      </c>
      <c r="EN150" s="379">
        <f t="shared" si="65"/>
        <v>0</v>
      </c>
      <c r="EO150" s="226">
        <f t="shared" si="66"/>
        <v>0</v>
      </c>
      <c r="EP150" s="379">
        <f t="shared" si="67"/>
        <v>0</v>
      </c>
      <c r="EQ150" s="226">
        <f t="shared" si="68"/>
        <v>0</v>
      </c>
      <c r="ER150" s="226">
        <f t="shared" si="69"/>
        <v>0</v>
      </c>
      <c r="ES150" s="292"/>
      <c r="ET150" s="227">
        <v>29467</v>
      </c>
      <c r="EU150" s="227">
        <v>4057</v>
      </c>
      <c r="EV150" s="227">
        <v>25411</v>
      </c>
      <c r="EW150" s="227">
        <v>789</v>
      </c>
      <c r="EX150" s="227">
        <v>21616</v>
      </c>
      <c r="EY150" s="227">
        <v>3555</v>
      </c>
      <c r="EZ150" s="227">
        <v>3555</v>
      </c>
      <c r="FA150" s="380">
        <f t="shared" si="73"/>
        <v>0.13767943801540705</v>
      </c>
      <c r="FB150" s="228">
        <f t="shared" si="74"/>
        <v>3.1049545472433198</v>
      </c>
      <c r="FC150" s="380">
        <f t="shared" si="75"/>
        <v>0.73356636237146644</v>
      </c>
      <c r="FD150" s="227">
        <f t="shared" si="76"/>
        <v>6080450.0703234877</v>
      </c>
      <c r="FE150" s="227">
        <f t="shared" si="77"/>
        <v>18495.077355836849</v>
      </c>
      <c r="FF150" s="227">
        <v>50474</v>
      </c>
      <c r="FG150" s="228">
        <f t="shared" si="70"/>
        <v>9.7099496770614575</v>
      </c>
      <c r="FH150" s="227">
        <v>4901</v>
      </c>
      <c r="FI150" s="227">
        <v>50474</v>
      </c>
      <c r="FJ150" s="227">
        <v>0</v>
      </c>
      <c r="FK150" s="227">
        <f t="shared" si="62"/>
        <v>45573</v>
      </c>
      <c r="FL150" s="227">
        <v>10532</v>
      </c>
      <c r="FM150" s="227">
        <f t="shared" si="63"/>
        <v>35041</v>
      </c>
      <c r="FZ150" s="229"/>
      <c r="GA150" s="229"/>
      <c r="GB150" s="229"/>
      <c r="GC150" s="229"/>
      <c r="GD150" s="229"/>
    </row>
    <row r="151" spans="1:186" s="368" customFormat="1">
      <c r="A151" s="287" t="s">
        <v>404</v>
      </c>
      <c r="B151" s="369" t="s">
        <v>14</v>
      </c>
      <c r="C151" s="287" t="s">
        <v>405</v>
      </c>
      <c r="D151" s="287" t="s">
        <v>3125</v>
      </c>
      <c r="E151" s="369" t="s">
        <v>406</v>
      </c>
      <c r="F151" s="287">
        <v>148</v>
      </c>
      <c r="G151" s="392" t="s">
        <v>422</v>
      </c>
      <c r="H151" s="392" t="s">
        <v>423</v>
      </c>
      <c r="I151" s="394" t="s">
        <v>409</v>
      </c>
      <c r="J151" s="395" t="s">
        <v>410</v>
      </c>
      <c r="K151" s="394" t="s">
        <v>184</v>
      </c>
      <c r="L151" s="396" t="s">
        <v>411</v>
      </c>
      <c r="M151" s="396" t="s">
        <v>3124</v>
      </c>
      <c r="N151" s="372">
        <v>1</v>
      </c>
      <c r="O151" s="373">
        <v>9271</v>
      </c>
      <c r="P151" s="373">
        <v>7895</v>
      </c>
      <c r="Q151" s="373">
        <v>6943</v>
      </c>
      <c r="R151" s="373">
        <v>8194</v>
      </c>
      <c r="S151" s="374">
        <v>7912</v>
      </c>
      <c r="T151" s="374">
        <v>6999</v>
      </c>
      <c r="U151" s="374">
        <v>8005</v>
      </c>
      <c r="V151" s="374">
        <v>8989</v>
      </c>
      <c r="W151" s="373">
        <v>1168</v>
      </c>
      <c r="X151" s="373">
        <v>1177</v>
      </c>
      <c r="Y151" s="373">
        <v>1035</v>
      </c>
      <c r="Z151" s="373">
        <v>1180</v>
      </c>
      <c r="AA151" s="374">
        <v>1220</v>
      </c>
      <c r="AB151" s="374">
        <v>1072</v>
      </c>
      <c r="AC151" s="374">
        <v>1185</v>
      </c>
      <c r="AD151" s="374">
        <v>1330</v>
      </c>
      <c r="AE151" s="373">
        <v>118</v>
      </c>
      <c r="AF151" s="373">
        <v>58</v>
      </c>
      <c r="AG151" s="373">
        <v>46</v>
      </c>
      <c r="AH151" s="373">
        <v>49</v>
      </c>
      <c r="AI151" s="374">
        <v>56</v>
      </c>
      <c r="AJ151" s="374">
        <v>45</v>
      </c>
      <c r="AK151" s="374">
        <v>46</v>
      </c>
      <c r="AL151" s="374">
        <v>51</v>
      </c>
      <c r="AM151" s="226">
        <v>0</v>
      </c>
      <c r="AN151" s="226">
        <v>0</v>
      </c>
      <c r="AO151" s="226">
        <v>0</v>
      </c>
      <c r="AP151" s="226">
        <v>0</v>
      </c>
      <c r="AQ151" s="227">
        <v>6692</v>
      </c>
      <c r="AR151" s="227">
        <v>5927</v>
      </c>
      <c r="AS151" s="227">
        <v>6820</v>
      </c>
      <c r="AT151" s="227">
        <v>7659</v>
      </c>
      <c r="AU151" s="226">
        <v>0</v>
      </c>
      <c r="AV151" s="226">
        <v>0</v>
      </c>
      <c r="AW151" s="226">
        <v>0</v>
      </c>
      <c r="AX151" s="226">
        <v>0</v>
      </c>
      <c r="AY151" s="227">
        <v>609</v>
      </c>
      <c r="AZ151" s="227">
        <v>637</v>
      </c>
      <c r="BA151" s="227">
        <v>693</v>
      </c>
      <c r="BB151" s="227">
        <v>778</v>
      </c>
      <c r="BC151" s="226">
        <f t="shared" ref="BC151:BI187" si="82">AM151-AU151-BK151</f>
        <v>0</v>
      </c>
      <c r="BD151" s="226">
        <f t="shared" si="82"/>
        <v>-61.885691180025972</v>
      </c>
      <c r="BE151" s="226">
        <f t="shared" si="82"/>
        <v>-54</v>
      </c>
      <c r="BF151" s="226">
        <f t="shared" si="82"/>
        <v>-84</v>
      </c>
      <c r="BG151" s="218">
        <f t="shared" si="82"/>
        <v>6080</v>
      </c>
      <c r="BH151" s="218">
        <f t="shared" si="82"/>
        <v>5287</v>
      </c>
      <c r="BI151" s="218">
        <f t="shared" si="82"/>
        <v>6118</v>
      </c>
      <c r="BJ151" s="218">
        <f t="shared" si="81"/>
        <v>6878</v>
      </c>
      <c r="BK151" s="226">
        <f t="shared" si="78"/>
        <v>0</v>
      </c>
      <c r="BL151" s="226">
        <f t="shared" si="78"/>
        <v>61.885691180025972</v>
      </c>
      <c r="BM151" s="226">
        <f t="shared" si="78"/>
        <v>54</v>
      </c>
      <c r="BN151" s="226">
        <f t="shared" si="78"/>
        <v>84</v>
      </c>
      <c r="BO151" s="227">
        <f t="shared" si="78"/>
        <v>3</v>
      </c>
      <c r="BP151" s="227">
        <f t="shared" si="71"/>
        <v>3</v>
      </c>
      <c r="BQ151" s="227">
        <f t="shared" si="71"/>
        <v>9</v>
      </c>
      <c r="BR151" s="227">
        <f t="shared" si="71"/>
        <v>3</v>
      </c>
      <c r="BS151" s="226">
        <v>0</v>
      </c>
      <c r="BT151" s="226">
        <v>81</v>
      </c>
      <c r="BU151" s="226">
        <v>54</v>
      </c>
      <c r="BV151" s="226">
        <v>84</v>
      </c>
      <c r="BW151" s="227">
        <v>3</v>
      </c>
      <c r="BX151" s="227">
        <v>3</v>
      </c>
      <c r="BY151" s="227">
        <v>9</v>
      </c>
      <c r="BZ151" s="227">
        <v>3</v>
      </c>
      <c r="CA151" s="226">
        <v>0</v>
      </c>
      <c r="CB151" s="226">
        <f>IFERROR(VLOOKUP($G151,[12]ITEM!$B$2:$AC$939,26,0),0)</f>
        <v>19.114308819974028</v>
      </c>
      <c r="CC151" s="226">
        <f>IFERROR(VLOOKUP($G151,[12]ITEM!$B$2:$AC$939,27,0),0)</f>
        <v>0</v>
      </c>
      <c r="CD151" s="226">
        <f>IFERROR(VLOOKUP($G151,[12]ITEM!$B$2:$AC$939,28,0),0)</f>
        <v>0</v>
      </c>
      <c r="CE151" s="227">
        <v>0</v>
      </c>
      <c r="CF151" s="227">
        <v>0</v>
      </c>
      <c r="CG151" s="227">
        <v>0</v>
      </c>
      <c r="CH151" s="227">
        <v>0</v>
      </c>
      <c r="CI151" s="375"/>
      <c r="CJ151" s="226">
        <f t="shared" si="80"/>
        <v>0</v>
      </c>
      <c r="CK151" s="226">
        <f t="shared" si="80"/>
        <v>0</v>
      </c>
      <c r="CL151" s="226">
        <f t="shared" si="79"/>
        <v>0</v>
      </c>
      <c r="CM151" s="226">
        <f t="shared" si="79"/>
        <v>0</v>
      </c>
      <c r="CN151" s="227">
        <f t="shared" si="79"/>
        <v>6080</v>
      </c>
      <c r="CO151" s="227">
        <f t="shared" si="79"/>
        <v>5384.9253162073101</v>
      </c>
      <c r="CP151" s="227">
        <f t="shared" si="79"/>
        <v>6196.5197146993596</v>
      </c>
      <c r="CQ151" s="227">
        <f t="shared" si="79"/>
        <v>6958.3634372510323</v>
      </c>
      <c r="CR151" s="226">
        <v>0</v>
      </c>
      <c r="CS151" s="226">
        <v>0</v>
      </c>
      <c r="CT151" s="226">
        <v>0</v>
      </c>
      <c r="CU151" s="226">
        <v>0</v>
      </c>
      <c r="CV151" s="227">
        <f t="shared" si="64"/>
        <v>6080</v>
      </c>
      <c r="CW151" s="227">
        <f>CV151*(1+('[13]GROWTH (YoY)'!AR151/100))</f>
        <v>5384.9253162073101</v>
      </c>
      <c r="CX151" s="227">
        <f>CW151*(1+('[13]GROWTH (YoY)'!AS151/100))</f>
        <v>6196.5197146993596</v>
      </c>
      <c r="CY151" s="227">
        <f>CX151*(1+('[13]GROWTH (YoY)'!AT151/100))</f>
        <v>6958.3634372510323</v>
      </c>
      <c r="CZ151" s="226">
        <v>0</v>
      </c>
      <c r="DA151" s="226">
        <v>0</v>
      </c>
      <c r="DB151" s="226">
        <v>0</v>
      </c>
      <c r="DC151" s="226">
        <v>0</v>
      </c>
      <c r="DD151" s="227">
        <v>0</v>
      </c>
      <c r="DE151" s="227">
        <v>0</v>
      </c>
      <c r="DF151" s="227">
        <v>0</v>
      </c>
      <c r="DG151" s="227">
        <v>0</v>
      </c>
      <c r="DH151" s="226">
        <v>0</v>
      </c>
      <c r="DI151" s="226">
        <v>0</v>
      </c>
      <c r="DJ151" s="226">
        <v>0</v>
      </c>
      <c r="DK151" s="226">
        <v>0</v>
      </c>
      <c r="DL151" s="227">
        <v>0</v>
      </c>
      <c r="DM151" s="227">
        <v>0</v>
      </c>
      <c r="DN151" s="227">
        <v>0</v>
      </c>
      <c r="DO151" s="227">
        <v>0</v>
      </c>
      <c r="DP151" s="376">
        <f t="shared" si="58"/>
        <v>0</v>
      </c>
      <c r="DQ151" s="226">
        <f t="shared" si="58"/>
        <v>-61.885691180025972</v>
      </c>
      <c r="DR151" s="226">
        <f t="shared" si="58"/>
        <v>-54</v>
      </c>
      <c r="DS151" s="226">
        <f t="shared" si="72"/>
        <v>-84</v>
      </c>
      <c r="DT151" s="227">
        <f t="shared" si="72"/>
        <v>0</v>
      </c>
      <c r="DU151" s="227">
        <f t="shared" si="72"/>
        <v>-97.925316207310061</v>
      </c>
      <c r="DV151" s="227">
        <f t="shared" si="72"/>
        <v>-78.519714699359611</v>
      </c>
      <c r="DW151" s="227">
        <f t="shared" si="72"/>
        <v>-80.363437251032337</v>
      </c>
      <c r="DX151" s="377">
        <f t="shared" si="61"/>
        <v>0.12598425196850394</v>
      </c>
      <c r="DY151" s="377">
        <f t="shared" si="61"/>
        <v>0.14908169727675744</v>
      </c>
      <c r="DZ151" s="377">
        <f t="shared" si="61"/>
        <v>0.14907100676940804</v>
      </c>
      <c r="EA151" s="377">
        <f t="shared" si="59"/>
        <v>0.1440078105931169</v>
      </c>
      <c r="EB151" s="378">
        <f t="shared" si="59"/>
        <v>0.15419615773508594</v>
      </c>
      <c r="EC151" s="378">
        <f t="shared" si="59"/>
        <v>0.15316473781968853</v>
      </c>
      <c r="ED151" s="378">
        <f t="shared" si="59"/>
        <v>0.14803247970018737</v>
      </c>
      <c r="EE151" s="378">
        <f t="shared" si="59"/>
        <v>0.14795861608632774</v>
      </c>
      <c r="EG151" s="226">
        <v>0</v>
      </c>
      <c r="EH151" s="226">
        <v>0</v>
      </c>
      <c r="EI151" s="226">
        <v>0</v>
      </c>
      <c r="EJ151" s="226">
        <v>0</v>
      </c>
      <c r="EK151" s="226">
        <v>0</v>
      </c>
      <c r="EL151" s="226">
        <v>0</v>
      </c>
      <c r="EM151" s="226">
        <v>0</v>
      </c>
      <c r="EN151" s="379">
        <f t="shared" si="65"/>
        <v>0</v>
      </c>
      <c r="EO151" s="226">
        <f t="shared" si="66"/>
        <v>0</v>
      </c>
      <c r="EP151" s="379">
        <f t="shared" si="67"/>
        <v>0</v>
      </c>
      <c r="EQ151" s="226">
        <f t="shared" si="68"/>
        <v>0</v>
      </c>
      <c r="ER151" s="226">
        <f t="shared" si="69"/>
        <v>0</v>
      </c>
      <c r="ES151" s="292"/>
      <c r="ET151" s="227">
        <v>0</v>
      </c>
      <c r="EU151" s="227">
        <v>0</v>
      </c>
      <c r="EV151" s="227">
        <v>0</v>
      </c>
      <c r="EW151" s="227">
        <v>0</v>
      </c>
      <c r="EX151" s="227">
        <v>0</v>
      </c>
      <c r="EY151" s="227">
        <v>0</v>
      </c>
      <c r="EZ151" s="227">
        <v>0</v>
      </c>
      <c r="FA151" s="380">
        <f t="shared" si="73"/>
        <v>0</v>
      </c>
      <c r="FB151" s="228">
        <f t="shared" si="74"/>
        <v>0</v>
      </c>
      <c r="FC151" s="380">
        <f t="shared" si="75"/>
        <v>0</v>
      </c>
      <c r="FD151" s="227">
        <f t="shared" si="76"/>
        <v>0</v>
      </c>
      <c r="FE151" s="227">
        <f t="shared" si="77"/>
        <v>0</v>
      </c>
      <c r="FF151" s="227">
        <v>0</v>
      </c>
      <c r="FG151" s="228">
        <f t="shared" si="70"/>
        <v>0</v>
      </c>
      <c r="FH151" s="227">
        <v>0</v>
      </c>
      <c r="FI151" s="227">
        <v>0</v>
      </c>
      <c r="FJ151" s="227">
        <v>0</v>
      </c>
      <c r="FK151" s="227">
        <f t="shared" si="62"/>
        <v>0</v>
      </c>
      <c r="FL151" s="227">
        <v>0</v>
      </c>
      <c r="FM151" s="227">
        <f t="shared" si="63"/>
        <v>0</v>
      </c>
      <c r="FZ151" s="229"/>
      <c r="GA151" s="229"/>
      <c r="GB151" s="229"/>
      <c r="GC151" s="229"/>
      <c r="GD151" s="229"/>
    </row>
    <row r="152" spans="1:186" s="368" customFormat="1">
      <c r="A152" s="287" t="s">
        <v>404</v>
      </c>
      <c r="B152" s="369" t="s">
        <v>14</v>
      </c>
      <c r="C152" s="287" t="s">
        <v>405</v>
      </c>
      <c r="D152" s="287" t="s">
        <v>3125</v>
      </c>
      <c r="E152" s="369" t="s">
        <v>406</v>
      </c>
      <c r="F152" s="287">
        <v>149</v>
      </c>
      <c r="G152" s="392" t="s">
        <v>424</v>
      </c>
      <c r="H152" s="392" t="s">
        <v>425</v>
      </c>
      <c r="I152" s="287" t="s">
        <v>420</v>
      </c>
      <c r="J152" s="392" t="s">
        <v>421</v>
      </c>
      <c r="K152" s="393" t="s">
        <v>238</v>
      </c>
      <c r="L152" s="286" t="s">
        <v>421</v>
      </c>
      <c r="M152" s="286" t="s">
        <v>3124</v>
      </c>
      <c r="N152" s="372">
        <v>1</v>
      </c>
      <c r="O152" s="373"/>
      <c r="P152" s="373">
        <v>0</v>
      </c>
      <c r="Q152" s="373">
        <v>0</v>
      </c>
      <c r="R152" s="373">
        <v>0</v>
      </c>
      <c r="S152" s="374">
        <v>0</v>
      </c>
      <c r="T152" s="374">
        <v>0</v>
      </c>
      <c r="U152" s="374">
        <v>0</v>
      </c>
      <c r="V152" s="374">
        <v>0</v>
      </c>
      <c r="W152" s="373"/>
      <c r="X152" s="373">
        <v>0</v>
      </c>
      <c r="Y152" s="373">
        <v>0</v>
      </c>
      <c r="Z152" s="373">
        <v>0</v>
      </c>
      <c r="AA152" s="374">
        <v>0</v>
      </c>
      <c r="AB152" s="374">
        <v>0</v>
      </c>
      <c r="AC152" s="374">
        <v>0</v>
      </c>
      <c r="AD152" s="374">
        <v>0</v>
      </c>
      <c r="AE152" s="373">
        <v>0</v>
      </c>
      <c r="AF152" s="373">
        <v>0</v>
      </c>
      <c r="AG152" s="373">
        <v>0</v>
      </c>
      <c r="AH152" s="373">
        <v>0</v>
      </c>
      <c r="AI152" s="374">
        <v>0</v>
      </c>
      <c r="AJ152" s="374">
        <v>0</v>
      </c>
      <c r="AK152" s="374">
        <v>0</v>
      </c>
      <c r="AL152" s="374">
        <v>0</v>
      </c>
      <c r="AM152" s="226">
        <v>0</v>
      </c>
      <c r="AN152" s="226">
        <v>0</v>
      </c>
      <c r="AO152" s="226">
        <v>0</v>
      </c>
      <c r="AP152" s="226">
        <v>0</v>
      </c>
      <c r="AQ152" s="227">
        <v>0</v>
      </c>
      <c r="AR152" s="227">
        <v>0</v>
      </c>
      <c r="AS152" s="227">
        <v>0</v>
      </c>
      <c r="AT152" s="227">
        <v>0</v>
      </c>
      <c r="AU152" s="226">
        <v>0</v>
      </c>
      <c r="AV152" s="226">
        <v>0</v>
      </c>
      <c r="AW152" s="226">
        <v>0</v>
      </c>
      <c r="AX152" s="226">
        <v>0</v>
      </c>
      <c r="AY152" s="227">
        <v>0</v>
      </c>
      <c r="AZ152" s="227">
        <v>0</v>
      </c>
      <c r="BA152" s="227">
        <v>0</v>
      </c>
      <c r="BB152" s="227">
        <v>0</v>
      </c>
      <c r="BC152" s="226">
        <f t="shared" si="82"/>
        <v>0</v>
      </c>
      <c r="BD152" s="226">
        <f t="shared" si="82"/>
        <v>0</v>
      </c>
      <c r="BE152" s="226">
        <f t="shared" si="82"/>
        <v>0</v>
      </c>
      <c r="BF152" s="226">
        <f t="shared" si="82"/>
        <v>0</v>
      </c>
      <c r="BG152" s="218">
        <f t="shared" si="82"/>
        <v>0</v>
      </c>
      <c r="BH152" s="218">
        <f t="shared" si="82"/>
        <v>0</v>
      </c>
      <c r="BI152" s="218">
        <f t="shared" si="82"/>
        <v>0</v>
      </c>
      <c r="BJ152" s="218">
        <f t="shared" si="81"/>
        <v>0</v>
      </c>
      <c r="BK152" s="226">
        <f t="shared" si="78"/>
        <v>0</v>
      </c>
      <c r="BL152" s="226">
        <f t="shared" si="78"/>
        <v>0</v>
      </c>
      <c r="BM152" s="226">
        <f t="shared" si="78"/>
        <v>0</v>
      </c>
      <c r="BN152" s="226">
        <f t="shared" si="78"/>
        <v>0</v>
      </c>
      <c r="BO152" s="227">
        <f t="shared" si="78"/>
        <v>0</v>
      </c>
      <c r="BP152" s="227">
        <f t="shared" si="71"/>
        <v>0</v>
      </c>
      <c r="BQ152" s="227">
        <f t="shared" si="71"/>
        <v>0</v>
      </c>
      <c r="BR152" s="227">
        <f t="shared" si="71"/>
        <v>0</v>
      </c>
      <c r="BS152" s="226">
        <v>0</v>
      </c>
      <c r="BT152" s="226">
        <v>0</v>
      </c>
      <c r="BU152" s="226">
        <v>0</v>
      </c>
      <c r="BV152" s="226">
        <v>0</v>
      </c>
      <c r="BW152" s="227">
        <v>0</v>
      </c>
      <c r="BX152" s="227">
        <v>0</v>
      </c>
      <c r="BY152" s="227">
        <v>0</v>
      </c>
      <c r="BZ152" s="227">
        <v>0</v>
      </c>
      <c r="CA152" s="226">
        <v>0</v>
      </c>
      <c r="CB152" s="226">
        <f>IFERROR(VLOOKUP($G152,[12]ITEM!$B$2:$AC$939,26,0),0)</f>
        <v>0</v>
      </c>
      <c r="CC152" s="226">
        <f>IFERROR(VLOOKUP($G152,[12]ITEM!$B$2:$AC$939,27,0),0)</f>
        <v>0</v>
      </c>
      <c r="CD152" s="226">
        <f>IFERROR(VLOOKUP($G152,[12]ITEM!$B$2:$AC$939,28,0),0)</f>
        <v>0</v>
      </c>
      <c r="CE152" s="227">
        <v>0</v>
      </c>
      <c r="CF152" s="227">
        <v>0</v>
      </c>
      <c r="CG152" s="227">
        <v>0</v>
      </c>
      <c r="CH152" s="227">
        <v>0</v>
      </c>
      <c r="CI152" s="375"/>
      <c r="CJ152" s="226">
        <f t="shared" si="80"/>
        <v>0</v>
      </c>
      <c r="CK152" s="226">
        <f t="shared" si="80"/>
        <v>0</v>
      </c>
      <c r="CL152" s="226">
        <f t="shared" si="79"/>
        <v>0</v>
      </c>
      <c r="CM152" s="226">
        <f t="shared" si="79"/>
        <v>0</v>
      </c>
      <c r="CN152" s="227">
        <f t="shared" si="79"/>
        <v>0</v>
      </c>
      <c r="CO152" s="227">
        <f t="shared" si="79"/>
        <v>0</v>
      </c>
      <c r="CP152" s="227">
        <f t="shared" si="79"/>
        <v>0</v>
      </c>
      <c r="CQ152" s="227">
        <f t="shared" si="79"/>
        <v>0</v>
      </c>
      <c r="CR152" s="226">
        <v>0</v>
      </c>
      <c r="CS152" s="226">
        <v>0</v>
      </c>
      <c r="CT152" s="226">
        <v>0</v>
      </c>
      <c r="CU152" s="226">
        <v>0</v>
      </c>
      <c r="CV152" s="227">
        <f t="shared" si="64"/>
        <v>0</v>
      </c>
      <c r="CW152" s="227">
        <f>CV152*(1+('[13]GROWTH (YoY)'!AR152/100))</f>
        <v>0</v>
      </c>
      <c r="CX152" s="227">
        <f>CW152*(1+('[13]GROWTH (YoY)'!AS152/100))</f>
        <v>0</v>
      </c>
      <c r="CY152" s="227">
        <f>CX152*(1+('[13]GROWTH (YoY)'!AT152/100))</f>
        <v>0</v>
      </c>
      <c r="CZ152" s="226">
        <v>0</v>
      </c>
      <c r="DA152" s="226">
        <v>0</v>
      </c>
      <c r="DB152" s="226">
        <v>0</v>
      </c>
      <c r="DC152" s="226">
        <v>0</v>
      </c>
      <c r="DD152" s="227">
        <v>0</v>
      </c>
      <c r="DE152" s="227">
        <v>0</v>
      </c>
      <c r="DF152" s="227">
        <v>0</v>
      </c>
      <c r="DG152" s="227">
        <v>0</v>
      </c>
      <c r="DH152" s="226">
        <v>0</v>
      </c>
      <c r="DI152" s="226">
        <v>0</v>
      </c>
      <c r="DJ152" s="226">
        <v>0</v>
      </c>
      <c r="DK152" s="226">
        <v>0</v>
      </c>
      <c r="DL152" s="227">
        <v>0</v>
      </c>
      <c r="DM152" s="227">
        <v>0</v>
      </c>
      <c r="DN152" s="227">
        <v>0</v>
      </c>
      <c r="DO152" s="227">
        <v>0</v>
      </c>
      <c r="DP152" s="376">
        <f t="shared" si="58"/>
        <v>0</v>
      </c>
      <c r="DQ152" s="226">
        <f t="shared" si="58"/>
        <v>0</v>
      </c>
      <c r="DR152" s="226">
        <f t="shared" si="58"/>
        <v>0</v>
      </c>
      <c r="DS152" s="226">
        <f t="shared" si="72"/>
        <v>0</v>
      </c>
      <c r="DT152" s="227">
        <f t="shared" si="72"/>
        <v>0</v>
      </c>
      <c r="DU152" s="227">
        <f t="shared" si="72"/>
        <v>0</v>
      </c>
      <c r="DV152" s="227">
        <f t="shared" si="72"/>
        <v>0</v>
      </c>
      <c r="DW152" s="227">
        <f t="shared" si="72"/>
        <v>0</v>
      </c>
      <c r="DX152" s="377">
        <f t="shared" si="61"/>
        <v>0</v>
      </c>
      <c r="DY152" s="377">
        <f t="shared" si="61"/>
        <v>0</v>
      </c>
      <c r="DZ152" s="377">
        <f t="shared" si="61"/>
        <v>0</v>
      </c>
      <c r="EA152" s="377">
        <f t="shared" si="59"/>
        <v>0</v>
      </c>
      <c r="EB152" s="378">
        <f t="shared" si="59"/>
        <v>0</v>
      </c>
      <c r="EC152" s="378">
        <f t="shared" si="59"/>
        <v>0</v>
      </c>
      <c r="ED152" s="378">
        <f t="shared" si="59"/>
        <v>0</v>
      </c>
      <c r="EE152" s="378">
        <f t="shared" si="59"/>
        <v>0</v>
      </c>
      <c r="EG152" s="226">
        <v>0</v>
      </c>
      <c r="EH152" s="226">
        <v>0</v>
      </c>
      <c r="EI152" s="226">
        <v>0</v>
      </c>
      <c r="EJ152" s="226">
        <v>0</v>
      </c>
      <c r="EK152" s="226">
        <v>0</v>
      </c>
      <c r="EL152" s="226">
        <v>0</v>
      </c>
      <c r="EM152" s="226">
        <v>0</v>
      </c>
      <c r="EN152" s="379">
        <f t="shared" si="65"/>
        <v>0</v>
      </c>
      <c r="EO152" s="226">
        <f t="shared" si="66"/>
        <v>0</v>
      </c>
      <c r="EP152" s="379">
        <f t="shared" si="67"/>
        <v>0</v>
      </c>
      <c r="EQ152" s="226">
        <f t="shared" si="68"/>
        <v>0</v>
      </c>
      <c r="ER152" s="226">
        <f t="shared" si="69"/>
        <v>0</v>
      </c>
      <c r="ES152" s="292"/>
      <c r="ET152" s="227">
        <v>0</v>
      </c>
      <c r="EU152" s="227">
        <v>0</v>
      </c>
      <c r="EV152" s="227">
        <v>0</v>
      </c>
      <c r="EW152" s="227">
        <v>0</v>
      </c>
      <c r="EX152" s="227">
        <v>0</v>
      </c>
      <c r="EY152" s="227">
        <v>0</v>
      </c>
      <c r="EZ152" s="227">
        <v>0</v>
      </c>
      <c r="FA152" s="380">
        <f t="shared" si="73"/>
        <v>0</v>
      </c>
      <c r="FB152" s="228">
        <f t="shared" si="74"/>
        <v>0</v>
      </c>
      <c r="FC152" s="380">
        <f t="shared" si="75"/>
        <v>0</v>
      </c>
      <c r="FD152" s="227">
        <f t="shared" si="76"/>
        <v>0</v>
      </c>
      <c r="FE152" s="227">
        <f t="shared" si="77"/>
        <v>0</v>
      </c>
      <c r="FF152" s="227">
        <v>0</v>
      </c>
      <c r="FG152" s="228">
        <f t="shared" si="70"/>
        <v>0</v>
      </c>
      <c r="FH152" s="227">
        <v>0</v>
      </c>
      <c r="FI152" s="227">
        <v>0</v>
      </c>
      <c r="FJ152" s="227">
        <v>0</v>
      </c>
      <c r="FK152" s="227">
        <f t="shared" si="62"/>
        <v>0</v>
      </c>
      <c r="FL152" s="227">
        <v>0</v>
      </c>
      <c r="FM152" s="227">
        <f t="shared" si="63"/>
        <v>0</v>
      </c>
      <c r="FZ152" s="229"/>
      <c r="GA152" s="229"/>
      <c r="GB152" s="229"/>
      <c r="GC152" s="229"/>
      <c r="GD152" s="229"/>
    </row>
    <row r="153" spans="1:186" s="368" customFormat="1">
      <c r="A153" s="287" t="s">
        <v>404</v>
      </c>
      <c r="B153" s="369" t="s">
        <v>14</v>
      </c>
      <c r="C153" s="287" t="s">
        <v>405</v>
      </c>
      <c r="D153" s="287" t="s">
        <v>3125</v>
      </c>
      <c r="E153" s="369" t="s">
        <v>406</v>
      </c>
      <c r="F153" s="287">
        <v>150</v>
      </c>
      <c r="G153" s="392" t="s">
        <v>426</v>
      </c>
      <c r="H153" s="392" t="s">
        <v>427</v>
      </c>
      <c r="I153" s="287" t="s">
        <v>420</v>
      </c>
      <c r="J153" s="392" t="s">
        <v>421</v>
      </c>
      <c r="K153" s="393" t="s">
        <v>238</v>
      </c>
      <c r="L153" s="286" t="s">
        <v>421</v>
      </c>
      <c r="M153" s="286" t="s">
        <v>3124</v>
      </c>
      <c r="N153" s="372">
        <v>1</v>
      </c>
      <c r="O153" s="373"/>
      <c r="P153" s="373">
        <v>0</v>
      </c>
      <c r="Q153" s="373">
        <v>0</v>
      </c>
      <c r="R153" s="373">
        <v>0</v>
      </c>
      <c r="S153" s="374">
        <v>0</v>
      </c>
      <c r="T153" s="374">
        <v>0</v>
      </c>
      <c r="U153" s="374">
        <v>0</v>
      </c>
      <c r="V153" s="374">
        <v>0</v>
      </c>
      <c r="W153" s="373"/>
      <c r="X153" s="373">
        <v>0</v>
      </c>
      <c r="Y153" s="373">
        <v>0</v>
      </c>
      <c r="Z153" s="373">
        <v>0</v>
      </c>
      <c r="AA153" s="374">
        <v>0</v>
      </c>
      <c r="AB153" s="374">
        <v>0</v>
      </c>
      <c r="AC153" s="374">
        <v>0</v>
      </c>
      <c r="AD153" s="374">
        <v>0</v>
      </c>
      <c r="AE153" s="373">
        <v>0</v>
      </c>
      <c r="AF153" s="373">
        <v>0</v>
      </c>
      <c r="AG153" s="373">
        <v>0</v>
      </c>
      <c r="AH153" s="373">
        <v>0</v>
      </c>
      <c r="AI153" s="374">
        <v>0</v>
      </c>
      <c r="AJ153" s="374">
        <v>0</v>
      </c>
      <c r="AK153" s="374">
        <v>0</v>
      </c>
      <c r="AL153" s="374">
        <v>0</v>
      </c>
      <c r="AM153" s="226">
        <v>0</v>
      </c>
      <c r="AN153" s="226">
        <v>0</v>
      </c>
      <c r="AO153" s="226">
        <v>0</v>
      </c>
      <c r="AP153" s="226">
        <v>0</v>
      </c>
      <c r="AQ153" s="227">
        <v>0</v>
      </c>
      <c r="AR153" s="227">
        <v>0</v>
      </c>
      <c r="AS153" s="227">
        <v>0</v>
      </c>
      <c r="AT153" s="227">
        <v>0</v>
      </c>
      <c r="AU153" s="226">
        <v>0</v>
      </c>
      <c r="AV153" s="226">
        <v>0</v>
      </c>
      <c r="AW153" s="226">
        <v>0</v>
      </c>
      <c r="AX153" s="226">
        <v>0</v>
      </c>
      <c r="AY153" s="227">
        <v>0</v>
      </c>
      <c r="AZ153" s="227">
        <v>0</v>
      </c>
      <c r="BA153" s="227">
        <v>0</v>
      </c>
      <c r="BB153" s="227">
        <v>0</v>
      </c>
      <c r="BC153" s="226">
        <f t="shared" si="82"/>
        <v>0</v>
      </c>
      <c r="BD153" s="226">
        <f t="shared" si="82"/>
        <v>0</v>
      </c>
      <c r="BE153" s="226">
        <f t="shared" si="82"/>
        <v>0</v>
      </c>
      <c r="BF153" s="226">
        <f t="shared" si="82"/>
        <v>0</v>
      </c>
      <c r="BG153" s="218">
        <f t="shared" si="82"/>
        <v>0</v>
      </c>
      <c r="BH153" s="218">
        <f t="shared" si="82"/>
        <v>0</v>
      </c>
      <c r="BI153" s="218">
        <f t="shared" si="82"/>
        <v>0</v>
      </c>
      <c r="BJ153" s="218">
        <f t="shared" si="81"/>
        <v>0</v>
      </c>
      <c r="BK153" s="226">
        <f t="shared" si="78"/>
        <v>0</v>
      </c>
      <c r="BL153" s="226">
        <f t="shared" si="78"/>
        <v>0</v>
      </c>
      <c r="BM153" s="226">
        <f t="shared" si="78"/>
        <v>0</v>
      </c>
      <c r="BN153" s="226">
        <f t="shared" si="78"/>
        <v>0</v>
      </c>
      <c r="BO153" s="227">
        <f t="shared" si="78"/>
        <v>0</v>
      </c>
      <c r="BP153" s="227">
        <f t="shared" si="71"/>
        <v>0</v>
      </c>
      <c r="BQ153" s="227">
        <f t="shared" si="71"/>
        <v>0</v>
      </c>
      <c r="BR153" s="227">
        <f t="shared" si="71"/>
        <v>0</v>
      </c>
      <c r="BS153" s="226">
        <v>0</v>
      </c>
      <c r="BT153" s="226">
        <v>0</v>
      </c>
      <c r="BU153" s="226">
        <v>0</v>
      </c>
      <c r="BV153" s="226">
        <v>0</v>
      </c>
      <c r="BW153" s="227">
        <v>0</v>
      </c>
      <c r="BX153" s="227">
        <v>0</v>
      </c>
      <c r="BY153" s="227">
        <v>0</v>
      </c>
      <c r="BZ153" s="227">
        <v>0</v>
      </c>
      <c r="CA153" s="226">
        <v>0</v>
      </c>
      <c r="CB153" s="226">
        <f>IFERROR(VLOOKUP($G153,[12]ITEM!$B$2:$AC$939,26,0),0)</f>
        <v>0</v>
      </c>
      <c r="CC153" s="226">
        <f>IFERROR(VLOOKUP($G153,[12]ITEM!$B$2:$AC$939,27,0),0)</f>
        <v>0</v>
      </c>
      <c r="CD153" s="226">
        <f>IFERROR(VLOOKUP($G153,[12]ITEM!$B$2:$AC$939,28,0),0)</f>
        <v>0</v>
      </c>
      <c r="CE153" s="227">
        <v>0</v>
      </c>
      <c r="CF153" s="227">
        <v>0</v>
      </c>
      <c r="CG153" s="227">
        <v>0</v>
      </c>
      <c r="CH153" s="227">
        <v>0</v>
      </c>
      <c r="CI153" s="375"/>
      <c r="CJ153" s="226">
        <f t="shared" si="80"/>
        <v>0</v>
      </c>
      <c r="CK153" s="226">
        <f t="shared" si="80"/>
        <v>0</v>
      </c>
      <c r="CL153" s="226">
        <f t="shared" si="79"/>
        <v>0</v>
      </c>
      <c r="CM153" s="226">
        <f t="shared" si="79"/>
        <v>0</v>
      </c>
      <c r="CN153" s="227">
        <f t="shared" si="79"/>
        <v>0</v>
      </c>
      <c r="CO153" s="227">
        <f t="shared" si="79"/>
        <v>0</v>
      </c>
      <c r="CP153" s="227">
        <f t="shared" si="79"/>
        <v>0</v>
      </c>
      <c r="CQ153" s="227">
        <f t="shared" si="79"/>
        <v>0</v>
      </c>
      <c r="CR153" s="226">
        <v>0</v>
      </c>
      <c r="CS153" s="226">
        <v>0</v>
      </c>
      <c r="CT153" s="226">
        <v>0</v>
      </c>
      <c r="CU153" s="226">
        <v>0</v>
      </c>
      <c r="CV153" s="227">
        <f t="shared" si="64"/>
        <v>0</v>
      </c>
      <c r="CW153" s="227">
        <f>CV153*(1+('[13]GROWTH (YoY)'!AR153/100))</f>
        <v>0</v>
      </c>
      <c r="CX153" s="227">
        <f>CW153*(1+('[13]GROWTH (YoY)'!AS153/100))</f>
        <v>0</v>
      </c>
      <c r="CY153" s="227">
        <f>CX153*(1+('[13]GROWTH (YoY)'!AT153/100))</f>
        <v>0</v>
      </c>
      <c r="CZ153" s="226">
        <v>0</v>
      </c>
      <c r="DA153" s="226">
        <v>0</v>
      </c>
      <c r="DB153" s="226">
        <v>0</v>
      </c>
      <c r="DC153" s="226">
        <v>0</v>
      </c>
      <c r="DD153" s="227">
        <v>0</v>
      </c>
      <c r="DE153" s="227">
        <v>0</v>
      </c>
      <c r="DF153" s="227">
        <v>0</v>
      </c>
      <c r="DG153" s="227">
        <v>0</v>
      </c>
      <c r="DH153" s="226">
        <v>0</v>
      </c>
      <c r="DI153" s="226">
        <v>0</v>
      </c>
      <c r="DJ153" s="226">
        <v>0</v>
      </c>
      <c r="DK153" s="226">
        <v>0</v>
      </c>
      <c r="DL153" s="227">
        <v>0</v>
      </c>
      <c r="DM153" s="227">
        <v>0</v>
      </c>
      <c r="DN153" s="227">
        <v>0</v>
      </c>
      <c r="DO153" s="227">
        <v>0</v>
      </c>
      <c r="DP153" s="376">
        <f t="shared" si="58"/>
        <v>0</v>
      </c>
      <c r="DQ153" s="226">
        <f t="shared" si="58"/>
        <v>0</v>
      </c>
      <c r="DR153" s="226">
        <f t="shared" si="58"/>
        <v>0</v>
      </c>
      <c r="DS153" s="226">
        <f t="shared" si="72"/>
        <v>0</v>
      </c>
      <c r="DT153" s="227">
        <f t="shared" si="72"/>
        <v>0</v>
      </c>
      <c r="DU153" s="227">
        <f t="shared" si="72"/>
        <v>0</v>
      </c>
      <c r="DV153" s="227">
        <f t="shared" si="72"/>
        <v>0</v>
      </c>
      <c r="DW153" s="227">
        <f t="shared" si="72"/>
        <v>0</v>
      </c>
      <c r="DX153" s="377">
        <f t="shared" si="61"/>
        <v>0</v>
      </c>
      <c r="DY153" s="377">
        <f t="shared" si="61"/>
        <v>0</v>
      </c>
      <c r="DZ153" s="377">
        <f t="shared" si="61"/>
        <v>0</v>
      </c>
      <c r="EA153" s="377">
        <f t="shared" si="59"/>
        <v>0</v>
      </c>
      <c r="EB153" s="378">
        <f t="shared" si="59"/>
        <v>0</v>
      </c>
      <c r="EC153" s="378">
        <f t="shared" si="59"/>
        <v>0</v>
      </c>
      <c r="ED153" s="378">
        <f t="shared" si="59"/>
        <v>0</v>
      </c>
      <c r="EE153" s="378">
        <f t="shared" si="59"/>
        <v>0</v>
      </c>
      <c r="EG153" s="226">
        <v>0</v>
      </c>
      <c r="EH153" s="226">
        <v>0</v>
      </c>
      <c r="EI153" s="226">
        <v>0</v>
      </c>
      <c r="EJ153" s="226">
        <v>0</v>
      </c>
      <c r="EK153" s="226">
        <v>0</v>
      </c>
      <c r="EL153" s="226">
        <v>0</v>
      </c>
      <c r="EM153" s="226">
        <v>0</v>
      </c>
      <c r="EN153" s="379">
        <f t="shared" si="65"/>
        <v>0</v>
      </c>
      <c r="EO153" s="226">
        <f t="shared" si="66"/>
        <v>0</v>
      </c>
      <c r="EP153" s="379">
        <f t="shared" si="67"/>
        <v>0</v>
      </c>
      <c r="EQ153" s="226">
        <f t="shared" si="68"/>
        <v>0</v>
      </c>
      <c r="ER153" s="226">
        <f t="shared" si="69"/>
        <v>0</v>
      </c>
      <c r="ES153" s="292"/>
      <c r="ET153" s="227">
        <v>0</v>
      </c>
      <c r="EU153" s="227">
        <v>0</v>
      </c>
      <c r="EV153" s="227">
        <v>0</v>
      </c>
      <c r="EW153" s="227">
        <v>0</v>
      </c>
      <c r="EX153" s="227">
        <v>0</v>
      </c>
      <c r="EY153" s="227">
        <v>0</v>
      </c>
      <c r="EZ153" s="227">
        <v>0</v>
      </c>
      <c r="FA153" s="380">
        <f t="shared" si="73"/>
        <v>0</v>
      </c>
      <c r="FB153" s="228">
        <f t="shared" si="74"/>
        <v>0</v>
      </c>
      <c r="FC153" s="380">
        <f t="shared" si="75"/>
        <v>0</v>
      </c>
      <c r="FD153" s="227">
        <f t="shared" si="76"/>
        <v>0</v>
      </c>
      <c r="FE153" s="227">
        <f t="shared" si="77"/>
        <v>0</v>
      </c>
      <c r="FF153" s="227">
        <v>0</v>
      </c>
      <c r="FG153" s="228">
        <f t="shared" si="70"/>
        <v>0</v>
      </c>
      <c r="FH153" s="227">
        <v>0</v>
      </c>
      <c r="FI153" s="227">
        <v>0</v>
      </c>
      <c r="FJ153" s="227">
        <v>0</v>
      </c>
      <c r="FK153" s="227">
        <f t="shared" si="62"/>
        <v>0</v>
      </c>
      <c r="FL153" s="227">
        <v>0</v>
      </c>
      <c r="FM153" s="227">
        <f t="shared" si="63"/>
        <v>0</v>
      </c>
      <c r="FZ153" s="229"/>
      <c r="GA153" s="229"/>
      <c r="GB153" s="229"/>
      <c r="GC153" s="229"/>
      <c r="GD153" s="229"/>
    </row>
    <row r="154" spans="1:186" s="368" customFormat="1">
      <c r="A154" s="287" t="s">
        <v>404</v>
      </c>
      <c r="B154" s="369" t="s">
        <v>14</v>
      </c>
      <c r="C154" s="287" t="s">
        <v>405</v>
      </c>
      <c r="D154" s="287" t="s">
        <v>3125</v>
      </c>
      <c r="E154" s="369" t="s">
        <v>406</v>
      </c>
      <c r="F154" s="287">
        <v>151</v>
      </c>
      <c r="G154" s="392" t="s">
        <v>428</v>
      </c>
      <c r="H154" s="392" t="s">
        <v>429</v>
      </c>
      <c r="I154" s="287" t="s">
        <v>420</v>
      </c>
      <c r="J154" s="392" t="s">
        <v>421</v>
      </c>
      <c r="K154" s="393" t="s">
        <v>238</v>
      </c>
      <c r="L154" s="286" t="s">
        <v>421</v>
      </c>
      <c r="M154" s="286" t="s">
        <v>3124</v>
      </c>
      <c r="N154" s="372">
        <v>1</v>
      </c>
      <c r="O154" s="373"/>
      <c r="P154" s="373">
        <v>0</v>
      </c>
      <c r="Q154" s="373">
        <v>0</v>
      </c>
      <c r="R154" s="373">
        <v>0</v>
      </c>
      <c r="S154" s="374">
        <v>0</v>
      </c>
      <c r="T154" s="374">
        <v>0</v>
      </c>
      <c r="U154" s="374">
        <v>0</v>
      </c>
      <c r="V154" s="374">
        <v>0</v>
      </c>
      <c r="W154" s="373"/>
      <c r="X154" s="373">
        <v>0</v>
      </c>
      <c r="Y154" s="373">
        <v>0</v>
      </c>
      <c r="Z154" s="373">
        <v>0</v>
      </c>
      <c r="AA154" s="374">
        <v>0</v>
      </c>
      <c r="AB154" s="374">
        <v>0</v>
      </c>
      <c r="AC154" s="374">
        <v>0</v>
      </c>
      <c r="AD154" s="374">
        <v>0</v>
      </c>
      <c r="AE154" s="373">
        <v>0</v>
      </c>
      <c r="AF154" s="373">
        <v>0</v>
      </c>
      <c r="AG154" s="373">
        <v>0</v>
      </c>
      <c r="AH154" s="373">
        <v>0</v>
      </c>
      <c r="AI154" s="374">
        <v>0</v>
      </c>
      <c r="AJ154" s="374">
        <v>0</v>
      </c>
      <c r="AK154" s="374">
        <v>0</v>
      </c>
      <c r="AL154" s="374">
        <v>0</v>
      </c>
      <c r="AM154" s="226">
        <v>0</v>
      </c>
      <c r="AN154" s="226">
        <v>0</v>
      </c>
      <c r="AO154" s="226">
        <v>0</v>
      </c>
      <c r="AP154" s="226">
        <v>0</v>
      </c>
      <c r="AQ154" s="227">
        <v>0</v>
      </c>
      <c r="AR154" s="227">
        <v>0</v>
      </c>
      <c r="AS154" s="227">
        <v>0</v>
      </c>
      <c r="AT154" s="227">
        <v>0</v>
      </c>
      <c r="AU154" s="226">
        <v>0</v>
      </c>
      <c r="AV154" s="226">
        <v>0</v>
      </c>
      <c r="AW154" s="226">
        <v>0</v>
      </c>
      <c r="AX154" s="226">
        <v>0</v>
      </c>
      <c r="AY154" s="227">
        <v>0</v>
      </c>
      <c r="AZ154" s="227">
        <v>0</v>
      </c>
      <c r="BA154" s="227">
        <v>0</v>
      </c>
      <c r="BB154" s="227">
        <v>0</v>
      </c>
      <c r="BC154" s="226">
        <f t="shared" si="82"/>
        <v>0</v>
      </c>
      <c r="BD154" s="226">
        <f t="shared" si="82"/>
        <v>0</v>
      </c>
      <c r="BE154" s="226">
        <f t="shared" si="82"/>
        <v>0</v>
      </c>
      <c r="BF154" s="226">
        <f t="shared" si="82"/>
        <v>0</v>
      </c>
      <c r="BG154" s="218">
        <f t="shared" si="82"/>
        <v>0</v>
      </c>
      <c r="BH154" s="218">
        <f t="shared" si="82"/>
        <v>0</v>
      </c>
      <c r="BI154" s="218">
        <f t="shared" si="82"/>
        <v>0</v>
      </c>
      <c r="BJ154" s="218">
        <f t="shared" si="81"/>
        <v>0</v>
      </c>
      <c r="BK154" s="226">
        <f t="shared" si="78"/>
        <v>0</v>
      </c>
      <c r="BL154" s="226">
        <f t="shared" si="78"/>
        <v>0</v>
      </c>
      <c r="BM154" s="226">
        <f t="shared" si="78"/>
        <v>0</v>
      </c>
      <c r="BN154" s="226">
        <f t="shared" si="78"/>
        <v>0</v>
      </c>
      <c r="BO154" s="227">
        <f t="shared" si="78"/>
        <v>0</v>
      </c>
      <c r="BP154" s="227">
        <f t="shared" si="71"/>
        <v>0</v>
      </c>
      <c r="BQ154" s="227">
        <f t="shared" si="71"/>
        <v>0</v>
      </c>
      <c r="BR154" s="227">
        <f t="shared" si="71"/>
        <v>0</v>
      </c>
      <c r="BS154" s="226">
        <v>0</v>
      </c>
      <c r="BT154" s="226">
        <v>0</v>
      </c>
      <c r="BU154" s="226">
        <v>0</v>
      </c>
      <c r="BV154" s="226">
        <v>0</v>
      </c>
      <c r="BW154" s="227">
        <v>0</v>
      </c>
      <c r="BX154" s="227">
        <v>0</v>
      </c>
      <c r="BY154" s="227">
        <v>0</v>
      </c>
      <c r="BZ154" s="227">
        <v>0</v>
      </c>
      <c r="CA154" s="226">
        <v>0</v>
      </c>
      <c r="CB154" s="226">
        <f>IFERROR(VLOOKUP($G154,[12]ITEM!$B$2:$AC$939,26,0),0)</f>
        <v>0</v>
      </c>
      <c r="CC154" s="226">
        <f>IFERROR(VLOOKUP($G154,[12]ITEM!$B$2:$AC$939,27,0),0)</f>
        <v>0</v>
      </c>
      <c r="CD154" s="226">
        <f>IFERROR(VLOOKUP($G154,[12]ITEM!$B$2:$AC$939,28,0),0)</f>
        <v>0</v>
      </c>
      <c r="CE154" s="227">
        <v>0</v>
      </c>
      <c r="CF154" s="227">
        <v>0</v>
      </c>
      <c r="CG154" s="227">
        <v>0</v>
      </c>
      <c r="CH154" s="227">
        <v>0</v>
      </c>
      <c r="CI154" s="375"/>
      <c r="CJ154" s="226">
        <f t="shared" si="80"/>
        <v>0</v>
      </c>
      <c r="CK154" s="226">
        <f t="shared" si="80"/>
        <v>0</v>
      </c>
      <c r="CL154" s="226">
        <f t="shared" si="79"/>
        <v>0</v>
      </c>
      <c r="CM154" s="226">
        <f t="shared" si="79"/>
        <v>0</v>
      </c>
      <c r="CN154" s="227">
        <f t="shared" si="79"/>
        <v>0</v>
      </c>
      <c r="CO154" s="227">
        <f t="shared" si="79"/>
        <v>0</v>
      </c>
      <c r="CP154" s="227">
        <f t="shared" si="79"/>
        <v>0</v>
      </c>
      <c r="CQ154" s="227">
        <f t="shared" si="79"/>
        <v>0</v>
      </c>
      <c r="CR154" s="226">
        <v>0</v>
      </c>
      <c r="CS154" s="226">
        <v>0</v>
      </c>
      <c r="CT154" s="226">
        <v>0</v>
      </c>
      <c r="CU154" s="226">
        <v>0</v>
      </c>
      <c r="CV154" s="227">
        <f t="shared" si="64"/>
        <v>0</v>
      </c>
      <c r="CW154" s="227">
        <f>CV154*(1+('[13]GROWTH (YoY)'!AR154/100))</f>
        <v>0</v>
      </c>
      <c r="CX154" s="227">
        <f>CW154*(1+('[13]GROWTH (YoY)'!AS154/100))</f>
        <v>0</v>
      </c>
      <c r="CY154" s="227">
        <f>CX154*(1+('[13]GROWTH (YoY)'!AT154/100))</f>
        <v>0</v>
      </c>
      <c r="CZ154" s="226">
        <v>0</v>
      </c>
      <c r="DA154" s="226">
        <v>0</v>
      </c>
      <c r="DB154" s="226">
        <v>0</v>
      </c>
      <c r="DC154" s="226">
        <v>0</v>
      </c>
      <c r="DD154" s="227">
        <v>0</v>
      </c>
      <c r="DE154" s="227">
        <v>0</v>
      </c>
      <c r="DF154" s="227">
        <v>0</v>
      </c>
      <c r="DG154" s="227">
        <v>0</v>
      </c>
      <c r="DH154" s="226">
        <v>0</v>
      </c>
      <c r="DI154" s="226">
        <v>0</v>
      </c>
      <c r="DJ154" s="226">
        <v>0</v>
      </c>
      <c r="DK154" s="226">
        <v>0</v>
      </c>
      <c r="DL154" s="227">
        <v>0</v>
      </c>
      <c r="DM154" s="227">
        <v>0</v>
      </c>
      <c r="DN154" s="227">
        <v>0</v>
      </c>
      <c r="DO154" s="227">
        <v>0</v>
      </c>
      <c r="DP154" s="376">
        <f t="shared" si="58"/>
        <v>0</v>
      </c>
      <c r="DQ154" s="226">
        <f t="shared" si="58"/>
        <v>0</v>
      </c>
      <c r="DR154" s="226">
        <f t="shared" si="58"/>
        <v>0</v>
      </c>
      <c r="DS154" s="226">
        <f t="shared" si="72"/>
        <v>0</v>
      </c>
      <c r="DT154" s="227">
        <f t="shared" si="72"/>
        <v>0</v>
      </c>
      <c r="DU154" s="227">
        <f t="shared" si="72"/>
        <v>0</v>
      </c>
      <c r="DV154" s="227">
        <f t="shared" si="72"/>
        <v>0</v>
      </c>
      <c r="DW154" s="227">
        <f t="shared" si="72"/>
        <v>0</v>
      </c>
      <c r="DX154" s="377">
        <f t="shared" si="61"/>
        <v>0</v>
      </c>
      <c r="DY154" s="377">
        <f t="shared" si="61"/>
        <v>0</v>
      </c>
      <c r="DZ154" s="377">
        <f t="shared" si="61"/>
        <v>0</v>
      </c>
      <c r="EA154" s="377">
        <f t="shared" si="59"/>
        <v>0</v>
      </c>
      <c r="EB154" s="378">
        <f t="shared" si="59"/>
        <v>0</v>
      </c>
      <c r="EC154" s="378">
        <f t="shared" si="59"/>
        <v>0</v>
      </c>
      <c r="ED154" s="378">
        <f t="shared" si="59"/>
        <v>0</v>
      </c>
      <c r="EE154" s="378">
        <f t="shared" si="59"/>
        <v>0</v>
      </c>
      <c r="EG154" s="226">
        <v>0</v>
      </c>
      <c r="EH154" s="226">
        <v>0</v>
      </c>
      <c r="EI154" s="226">
        <v>0</v>
      </c>
      <c r="EJ154" s="226">
        <v>0</v>
      </c>
      <c r="EK154" s="226">
        <v>0</v>
      </c>
      <c r="EL154" s="226">
        <v>0</v>
      </c>
      <c r="EM154" s="226">
        <v>0</v>
      </c>
      <c r="EN154" s="379">
        <f t="shared" si="65"/>
        <v>0</v>
      </c>
      <c r="EO154" s="226">
        <f t="shared" si="66"/>
        <v>0</v>
      </c>
      <c r="EP154" s="379">
        <f t="shared" si="67"/>
        <v>0</v>
      </c>
      <c r="EQ154" s="226">
        <f t="shared" si="68"/>
        <v>0</v>
      </c>
      <c r="ER154" s="226">
        <f t="shared" si="69"/>
        <v>0</v>
      </c>
      <c r="ES154" s="292"/>
      <c r="ET154" s="227">
        <v>0</v>
      </c>
      <c r="EU154" s="227">
        <v>0</v>
      </c>
      <c r="EV154" s="227">
        <v>0</v>
      </c>
      <c r="EW154" s="227">
        <v>0</v>
      </c>
      <c r="EX154" s="227">
        <v>0</v>
      </c>
      <c r="EY154" s="227">
        <v>0</v>
      </c>
      <c r="EZ154" s="227">
        <v>0</v>
      </c>
      <c r="FA154" s="380">
        <f t="shared" si="73"/>
        <v>0</v>
      </c>
      <c r="FB154" s="228">
        <f t="shared" si="74"/>
        <v>0</v>
      </c>
      <c r="FC154" s="380">
        <f t="shared" si="75"/>
        <v>0</v>
      </c>
      <c r="FD154" s="227">
        <f t="shared" si="76"/>
        <v>0</v>
      </c>
      <c r="FE154" s="227">
        <f t="shared" si="77"/>
        <v>0</v>
      </c>
      <c r="FF154" s="227">
        <v>0</v>
      </c>
      <c r="FG154" s="228">
        <f t="shared" si="70"/>
        <v>0</v>
      </c>
      <c r="FH154" s="227">
        <v>0</v>
      </c>
      <c r="FI154" s="227">
        <v>0</v>
      </c>
      <c r="FJ154" s="227">
        <v>0</v>
      </c>
      <c r="FK154" s="227">
        <f t="shared" si="62"/>
        <v>0</v>
      </c>
      <c r="FL154" s="227">
        <v>0</v>
      </c>
      <c r="FM154" s="227">
        <f t="shared" si="63"/>
        <v>0</v>
      </c>
      <c r="FZ154" s="229"/>
      <c r="GA154" s="229"/>
      <c r="GB154" s="229"/>
      <c r="GC154" s="229"/>
      <c r="GD154" s="229"/>
    </row>
    <row r="155" spans="1:186" s="368" customFormat="1">
      <c r="A155" s="285" t="s">
        <v>404</v>
      </c>
      <c r="B155" s="291" t="s">
        <v>14</v>
      </c>
      <c r="C155" s="285" t="s">
        <v>430</v>
      </c>
      <c r="D155" s="287" t="s">
        <v>3125</v>
      </c>
      <c r="E155" s="291" t="s">
        <v>431</v>
      </c>
      <c r="F155" s="285">
        <v>152</v>
      </c>
      <c r="G155" s="286" t="s">
        <v>432</v>
      </c>
      <c r="H155" s="286" t="s">
        <v>433</v>
      </c>
      <c r="I155" s="397" t="s">
        <v>434</v>
      </c>
      <c r="J155" s="398" t="s">
        <v>435</v>
      </c>
      <c r="K155" s="399" t="s">
        <v>276</v>
      </c>
      <c r="L155" s="398" t="s">
        <v>435</v>
      </c>
      <c r="M155" s="398" t="s">
        <v>3124</v>
      </c>
      <c r="N155" s="372">
        <v>1</v>
      </c>
      <c r="O155" s="373">
        <v>3081</v>
      </c>
      <c r="P155" s="373">
        <v>5512</v>
      </c>
      <c r="Q155" s="373">
        <v>6215</v>
      </c>
      <c r="R155" s="373">
        <v>7463</v>
      </c>
      <c r="S155" s="374">
        <v>6094</v>
      </c>
      <c r="T155" s="374">
        <v>6885</v>
      </c>
      <c r="U155" s="374">
        <v>8270</v>
      </c>
      <c r="V155" s="374">
        <v>8526</v>
      </c>
      <c r="W155" s="373">
        <v>1494</v>
      </c>
      <c r="X155" s="373">
        <v>2504</v>
      </c>
      <c r="Y155" s="373">
        <v>2934</v>
      </c>
      <c r="Z155" s="373">
        <v>3711</v>
      </c>
      <c r="AA155" s="374">
        <v>2935</v>
      </c>
      <c r="AB155" s="374">
        <v>3426</v>
      </c>
      <c r="AC155" s="374">
        <v>4326</v>
      </c>
      <c r="AD155" s="374">
        <v>4460</v>
      </c>
      <c r="AE155" s="373">
        <v>23</v>
      </c>
      <c r="AF155" s="373">
        <v>123</v>
      </c>
      <c r="AG155" s="373">
        <v>131</v>
      </c>
      <c r="AH155" s="373">
        <v>154</v>
      </c>
      <c r="AI155" s="374">
        <v>135</v>
      </c>
      <c r="AJ155" s="374">
        <v>142</v>
      </c>
      <c r="AK155" s="374">
        <v>167</v>
      </c>
      <c r="AL155" s="374">
        <v>172</v>
      </c>
      <c r="AM155" s="226">
        <v>1587</v>
      </c>
      <c r="AN155" s="226">
        <v>3009</v>
      </c>
      <c r="AO155" s="226">
        <v>3281</v>
      </c>
      <c r="AP155" s="226">
        <v>3752</v>
      </c>
      <c r="AQ155" s="227">
        <v>3159</v>
      </c>
      <c r="AR155" s="227">
        <v>3459</v>
      </c>
      <c r="AS155" s="227">
        <v>3944</v>
      </c>
      <c r="AT155" s="227">
        <v>4066</v>
      </c>
      <c r="AU155" s="226">
        <v>144</v>
      </c>
      <c r="AV155" s="226">
        <v>248</v>
      </c>
      <c r="AW155" s="226">
        <v>251</v>
      </c>
      <c r="AX155" s="226">
        <v>287</v>
      </c>
      <c r="AY155" s="227">
        <v>887</v>
      </c>
      <c r="AZ155" s="227">
        <v>900</v>
      </c>
      <c r="BA155" s="227">
        <v>998</v>
      </c>
      <c r="BB155" s="227">
        <v>1029</v>
      </c>
      <c r="BC155" s="226">
        <f t="shared" si="82"/>
        <v>1414</v>
      </c>
      <c r="BD155" s="226">
        <f t="shared" si="82"/>
        <v>2574.5613635018731</v>
      </c>
      <c r="BE155" s="226">
        <f t="shared" si="82"/>
        <v>2738</v>
      </c>
      <c r="BF155" s="226">
        <f t="shared" si="82"/>
        <v>3257</v>
      </c>
      <c r="BG155" s="218">
        <f t="shared" si="82"/>
        <v>1888</v>
      </c>
      <c r="BH155" s="218">
        <f t="shared" si="82"/>
        <v>2112</v>
      </c>
      <c r="BI155" s="218">
        <f t="shared" si="82"/>
        <v>2557</v>
      </c>
      <c r="BJ155" s="218">
        <f t="shared" si="81"/>
        <v>2641</v>
      </c>
      <c r="BK155" s="226">
        <f t="shared" si="78"/>
        <v>29</v>
      </c>
      <c r="BL155" s="226">
        <f t="shared" si="78"/>
        <v>186.43863649812701</v>
      </c>
      <c r="BM155" s="226">
        <f t="shared" si="78"/>
        <v>292</v>
      </c>
      <c r="BN155" s="226">
        <f t="shared" si="78"/>
        <v>208</v>
      </c>
      <c r="BO155" s="227">
        <f t="shared" si="78"/>
        <v>384</v>
      </c>
      <c r="BP155" s="227">
        <f t="shared" si="71"/>
        <v>447</v>
      </c>
      <c r="BQ155" s="227">
        <f t="shared" si="71"/>
        <v>389</v>
      </c>
      <c r="BR155" s="227">
        <f t="shared" si="71"/>
        <v>396</v>
      </c>
      <c r="BS155" s="226">
        <v>36</v>
      </c>
      <c r="BT155" s="226">
        <v>195</v>
      </c>
      <c r="BU155" s="226">
        <v>292</v>
      </c>
      <c r="BV155" s="226">
        <v>208</v>
      </c>
      <c r="BW155" s="227">
        <v>384</v>
      </c>
      <c r="BX155" s="227">
        <v>447</v>
      </c>
      <c r="BY155" s="227">
        <v>389</v>
      </c>
      <c r="BZ155" s="227">
        <v>396</v>
      </c>
      <c r="CA155" s="226">
        <v>7</v>
      </c>
      <c r="CB155" s="226">
        <f>IFERROR(VLOOKUP($G155,[12]ITEM!$B$2:$AC$939,26,0),0)</f>
        <v>8.5613635018729912</v>
      </c>
      <c r="CC155" s="226">
        <f>IFERROR(VLOOKUP($G155,[12]ITEM!$B$2:$AC$939,27,0),0)</f>
        <v>0</v>
      </c>
      <c r="CD155" s="226">
        <f>IFERROR(VLOOKUP($G155,[12]ITEM!$B$2:$AC$939,28,0),0)</f>
        <v>0</v>
      </c>
      <c r="CE155" s="227">
        <v>0</v>
      </c>
      <c r="CF155" s="227">
        <v>0</v>
      </c>
      <c r="CG155" s="227">
        <v>0</v>
      </c>
      <c r="CH155" s="227">
        <v>0</v>
      </c>
      <c r="CI155" s="375"/>
      <c r="CJ155" s="226">
        <f t="shared" si="80"/>
        <v>1414</v>
      </c>
      <c r="CK155" s="226">
        <f t="shared" si="80"/>
        <v>2649</v>
      </c>
      <c r="CL155" s="226">
        <f t="shared" si="79"/>
        <v>2804</v>
      </c>
      <c r="CM155" s="226">
        <f t="shared" si="79"/>
        <v>3323</v>
      </c>
      <c r="CN155" s="227">
        <f t="shared" si="79"/>
        <v>1888</v>
      </c>
      <c r="CO155" s="227">
        <f t="shared" si="79"/>
        <v>1984.259613156918</v>
      </c>
      <c r="CP155" s="227">
        <f t="shared" si="79"/>
        <v>2383.9869359677568</v>
      </c>
      <c r="CQ155" s="227">
        <f t="shared" si="79"/>
        <v>2456.6136245146972</v>
      </c>
      <c r="CR155" s="226">
        <v>1204</v>
      </c>
      <c r="CS155" s="226">
        <v>2283</v>
      </c>
      <c r="CT155" s="226">
        <v>2489</v>
      </c>
      <c r="CU155" s="226">
        <v>2847</v>
      </c>
      <c r="CV155" s="227">
        <f t="shared" si="64"/>
        <v>1521</v>
      </c>
      <c r="CW155" s="227">
        <f>CV155*(1+('[13]GROWTH (YoY)'!AR155/100))</f>
        <v>1665.259613156918</v>
      </c>
      <c r="CX155" s="227">
        <f>CW155*(1+('[13]GROWTH (YoY)'!AS155/100))</f>
        <v>1898.9869359677571</v>
      </c>
      <c r="CY155" s="227">
        <f>CX155*(1+('[13]GROWTH (YoY)'!AT155/100))</f>
        <v>1957.6136245146972</v>
      </c>
      <c r="CZ155" s="226">
        <v>0</v>
      </c>
      <c r="DA155" s="226">
        <v>0</v>
      </c>
      <c r="DB155" s="226">
        <v>0</v>
      </c>
      <c r="DC155" s="226">
        <v>0</v>
      </c>
      <c r="DD155" s="227">
        <v>0</v>
      </c>
      <c r="DE155" s="227">
        <v>0</v>
      </c>
      <c r="DF155" s="227">
        <v>0</v>
      </c>
      <c r="DG155" s="227">
        <v>0</v>
      </c>
      <c r="DH155" s="226">
        <v>210</v>
      </c>
      <c r="DI155" s="226">
        <v>366</v>
      </c>
      <c r="DJ155" s="226">
        <v>315</v>
      </c>
      <c r="DK155" s="226">
        <v>476</v>
      </c>
      <c r="DL155" s="227">
        <v>367</v>
      </c>
      <c r="DM155" s="227">
        <v>319</v>
      </c>
      <c r="DN155" s="227">
        <v>485</v>
      </c>
      <c r="DO155" s="227">
        <v>499</v>
      </c>
      <c r="DP155" s="376">
        <f t="shared" si="58"/>
        <v>0</v>
      </c>
      <c r="DQ155" s="226">
        <f t="shared" si="58"/>
        <v>-74.438636498126925</v>
      </c>
      <c r="DR155" s="226">
        <f t="shared" si="58"/>
        <v>-66</v>
      </c>
      <c r="DS155" s="226">
        <f t="shared" si="72"/>
        <v>-66</v>
      </c>
      <c r="DT155" s="227">
        <f t="shared" si="72"/>
        <v>0</v>
      </c>
      <c r="DU155" s="227">
        <f t="shared" si="72"/>
        <v>127.74038684308198</v>
      </c>
      <c r="DV155" s="227">
        <f t="shared" si="72"/>
        <v>173.01306403224316</v>
      </c>
      <c r="DW155" s="227">
        <f t="shared" si="72"/>
        <v>184.38637548530278</v>
      </c>
      <c r="DX155" s="377">
        <f t="shared" si="61"/>
        <v>0.48490749756572543</v>
      </c>
      <c r="DY155" s="377">
        <f t="shared" si="61"/>
        <v>0.45428156748911463</v>
      </c>
      <c r="DZ155" s="377">
        <f t="shared" si="61"/>
        <v>0.47208366854384554</v>
      </c>
      <c r="EA155" s="377">
        <f t="shared" si="59"/>
        <v>0.49725311536915451</v>
      </c>
      <c r="EB155" s="378">
        <f t="shared" si="59"/>
        <v>0.48162126681982276</v>
      </c>
      <c r="EC155" s="378">
        <f t="shared" si="59"/>
        <v>0.49760348583877995</v>
      </c>
      <c r="ED155" s="378">
        <f t="shared" si="59"/>
        <v>0.52309552599758158</v>
      </c>
      <c r="EE155" s="378">
        <f t="shared" si="59"/>
        <v>0.52310579404175461</v>
      </c>
      <c r="EG155" s="226">
        <v>0</v>
      </c>
      <c r="EH155" s="226">
        <v>0</v>
      </c>
      <c r="EI155" s="226">
        <v>0</v>
      </c>
      <c r="EJ155" s="226">
        <v>0</v>
      </c>
      <c r="EK155" s="226">
        <v>0</v>
      </c>
      <c r="EL155" s="226">
        <v>0</v>
      </c>
      <c r="EM155" s="226">
        <v>0</v>
      </c>
      <c r="EN155" s="379">
        <f t="shared" si="65"/>
        <v>0</v>
      </c>
      <c r="EO155" s="226">
        <f t="shared" si="66"/>
        <v>0</v>
      </c>
      <c r="EP155" s="379">
        <f t="shared" si="67"/>
        <v>0</v>
      </c>
      <c r="EQ155" s="226">
        <f t="shared" si="68"/>
        <v>0</v>
      </c>
      <c r="ER155" s="226">
        <f t="shared" si="69"/>
        <v>0</v>
      </c>
      <c r="ES155" s="292"/>
      <c r="ET155" s="227">
        <v>11456</v>
      </c>
      <c r="EU155" s="227">
        <v>5013</v>
      </c>
      <c r="EV155" s="227">
        <v>6443</v>
      </c>
      <c r="EW155" s="227">
        <v>1810</v>
      </c>
      <c r="EX155" s="227">
        <v>2748</v>
      </c>
      <c r="EY155" s="227">
        <v>23470</v>
      </c>
      <c r="EZ155" s="227">
        <v>23470</v>
      </c>
      <c r="FA155" s="380">
        <f t="shared" si="73"/>
        <v>0.43758729050279327</v>
      </c>
      <c r="FB155" s="228">
        <f t="shared" si="74"/>
        <v>28.092503492162034</v>
      </c>
      <c r="FC155" s="380">
        <f t="shared" si="75"/>
        <v>0.23987430167597765</v>
      </c>
      <c r="FD155" s="227">
        <f t="shared" si="76"/>
        <v>117085.64124414146</v>
      </c>
      <c r="FE155" s="227">
        <f t="shared" si="77"/>
        <v>6426.6439426217867</v>
      </c>
      <c r="FF155" s="227">
        <v>6443</v>
      </c>
      <c r="FG155" s="228">
        <f t="shared" si="70"/>
        <v>8.2415024057116248</v>
      </c>
      <c r="FH155" s="227">
        <v>531</v>
      </c>
      <c r="FI155" s="227">
        <v>6443</v>
      </c>
      <c r="FJ155" s="227">
        <v>7</v>
      </c>
      <c r="FK155" s="227">
        <f t="shared" si="62"/>
        <v>5905</v>
      </c>
      <c r="FL155" s="227">
        <v>2039</v>
      </c>
      <c r="FM155" s="227">
        <f t="shared" si="63"/>
        <v>3866</v>
      </c>
      <c r="FZ155" s="229"/>
      <c r="GA155" s="229"/>
      <c r="GB155" s="229"/>
      <c r="GC155" s="229"/>
      <c r="GD155" s="229"/>
    </row>
    <row r="156" spans="1:186" s="368" customFormat="1">
      <c r="A156" s="285" t="s">
        <v>404</v>
      </c>
      <c r="B156" s="291" t="s">
        <v>14</v>
      </c>
      <c r="C156" s="285" t="s">
        <v>430</v>
      </c>
      <c r="D156" s="287" t="s">
        <v>3125</v>
      </c>
      <c r="E156" s="291" t="s">
        <v>431</v>
      </c>
      <c r="F156" s="285">
        <v>153</v>
      </c>
      <c r="G156" s="286" t="s">
        <v>436</v>
      </c>
      <c r="H156" s="286" t="s">
        <v>437</v>
      </c>
      <c r="I156" s="397" t="s">
        <v>434</v>
      </c>
      <c r="J156" s="398" t="s">
        <v>435</v>
      </c>
      <c r="K156" s="399" t="s">
        <v>276</v>
      </c>
      <c r="L156" s="398" t="s">
        <v>435</v>
      </c>
      <c r="M156" s="398" t="s">
        <v>3124</v>
      </c>
      <c r="N156" s="372">
        <v>1</v>
      </c>
      <c r="O156" s="373"/>
      <c r="P156" s="373">
        <v>61</v>
      </c>
      <c r="Q156" s="373">
        <v>68</v>
      </c>
      <c r="R156" s="373">
        <v>71</v>
      </c>
      <c r="S156" s="374">
        <v>51</v>
      </c>
      <c r="T156" s="374">
        <v>57</v>
      </c>
      <c r="U156" s="374">
        <v>59</v>
      </c>
      <c r="V156" s="374">
        <v>61</v>
      </c>
      <c r="W156" s="373"/>
      <c r="X156" s="373">
        <v>22</v>
      </c>
      <c r="Y156" s="373">
        <v>16</v>
      </c>
      <c r="Z156" s="373">
        <v>24</v>
      </c>
      <c r="AA156" s="374">
        <v>22</v>
      </c>
      <c r="AB156" s="374">
        <v>25</v>
      </c>
      <c r="AC156" s="374">
        <v>26</v>
      </c>
      <c r="AD156" s="374">
        <v>27</v>
      </c>
      <c r="AE156" s="373">
        <v>0</v>
      </c>
      <c r="AF156" s="373">
        <v>1</v>
      </c>
      <c r="AG156" s="373">
        <v>1</v>
      </c>
      <c r="AH156" s="373">
        <v>1</v>
      </c>
      <c r="AI156" s="374">
        <v>1</v>
      </c>
      <c r="AJ156" s="374">
        <v>1</v>
      </c>
      <c r="AK156" s="374">
        <v>1</v>
      </c>
      <c r="AL156" s="374">
        <v>1</v>
      </c>
      <c r="AM156" s="226">
        <v>0</v>
      </c>
      <c r="AN156" s="226">
        <v>39</v>
      </c>
      <c r="AO156" s="226">
        <v>51</v>
      </c>
      <c r="AP156" s="226">
        <v>47</v>
      </c>
      <c r="AQ156" s="227">
        <v>29</v>
      </c>
      <c r="AR156" s="227">
        <v>32</v>
      </c>
      <c r="AS156" s="227">
        <v>33</v>
      </c>
      <c r="AT156" s="227">
        <v>34</v>
      </c>
      <c r="AU156" s="226">
        <v>0</v>
      </c>
      <c r="AV156" s="226">
        <v>17</v>
      </c>
      <c r="AW156" s="226">
        <v>22</v>
      </c>
      <c r="AX156" s="226">
        <v>21</v>
      </c>
      <c r="AY156" s="227">
        <v>13</v>
      </c>
      <c r="AZ156" s="227">
        <v>15</v>
      </c>
      <c r="BA156" s="227">
        <v>16</v>
      </c>
      <c r="BB156" s="227">
        <v>16</v>
      </c>
      <c r="BC156" s="226">
        <f t="shared" si="82"/>
        <v>0</v>
      </c>
      <c r="BD156" s="226">
        <f t="shared" si="82"/>
        <v>20</v>
      </c>
      <c r="BE156" s="226">
        <f t="shared" si="82"/>
        <v>24</v>
      </c>
      <c r="BF156" s="226">
        <f t="shared" si="82"/>
        <v>22</v>
      </c>
      <c r="BG156" s="218">
        <f t="shared" si="82"/>
        <v>6</v>
      </c>
      <c r="BH156" s="218">
        <f t="shared" si="82"/>
        <v>6</v>
      </c>
      <c r="BI156" s="218">
        <f t="shared" si="82"/>
        <v>6</v>
      </c>
      <c r="BJ156" s="218">
        <f t="shared" si="81"/>
        <v>5</v>
      </c>
      <c r="BK156" s="226">
        <f t="shared" si="78"/>
        <v>0</v>
      </c>
      <c r="BL156" s="226">
        <f t="shared" si="78"/>
        <v>2</v>
      </c>
      <c r="BM156" s="226">
        <f t="shared" si="78"/>
        <v>5</v>
      </c>
      <c r="BN156" s="226">
        <f t="shared" si="78"/>
        <v>4</v>
      </c>
      <c r="BO156" s="227">
        <f t="shared" si="78"/>
        <v>10</v>
      </c>
      <c r="BP156" s="227">
        <f t="shared" si="71"/>
        <v>11</v>
      </c>
      <c r="BQ156" s="227">
        <f t="shared" si="71"/>
        <v>11</v>
      </c>
      <c r="BR156" s="227">
        <f t="shared" si="71"/>
        <v>13</v>
      </c>
      <c r="BS156" s="226">
        <v>0</v>
      </c>
      <c r="BT156" s="226">
        <v>2</v>
      </c>
      <c r="BU156" s="226">
        <v>5</v>
      </c>
      <c r="BV156" s="226">
        <v>4</v>
      </c>
      <c r="BW156" s="227">
        <v>10</v>
      </c>
      <c r="BX156" s="227">
        <v>11</v>
      </c>
      <c r="BY156" s="227">
        <v>11</v>
      </c>
      <c r="BZ156" s="227">
        <v>13</v>
      </c>
      <c r="CA156" s="226">
        <v>0</v>
      </c>
      <c r="CB156" s="226">
        <f>IFERROR(VLOOKUP($G156,[12]ITEM!$B$2:$AC$939,26,0),0)</f>
        <v>0</v>
      </c>
      <c r="CC156" s="226">
        <f>IFERROR(VLOOKUP($G156,[12]ITEM!$B$2:$AC$939,27,0),0)</f>
        <v>0</v>
      </c>
      <c r="CD156" s="226">
        <f>IFERROR(VLOOKUP($G156,[12]ITEM!$B$2:$AC$939,28,0),0)</f>
        <v>0</v>
      </c>
      <c r="CE156" s="227">
        <v>0</v>
      </c>
      <c r="CF156" s="227">
        <v>0</v>
      </c>
      <c r="CG156" s="227">
        <v>0</v>
      </c>
      <c r="CH156" s="227">
        <v>0</v>
      </c>
      <c r="CI156" s="375"/>
      <c r="CJ156" s="226">
        <f t="shared" si="80"/>
        <v>0</v>
      </c>
      <c r="CK156" s="226">
        <f t="shared" si="80"/>
        <v>0</v>
      </c>
      <c r="CL156" s="226">
        <f t="shared" si="79"/>
        <v>0</v>
      </c>
      <c r="CM156" s="226">
        <f t="shared" si="79"/>
        <v>0</v>
      </c>
      <c r="CN156" s="227">
        <f t="shared" si="79"/>
        <v>6</v>
      </c>
      <c r="CO156" s="227">
        <f t="shared" si="79"/>
        <v>6.6592116137459101</v>
      </c>
      <c r="CP156" s="227">
        <f t="shared" si="79"/>
        <v>6.9719283110821415</v>
      </c>
      <c r="CQ156" s="227">
        <f t="shared" si="79"/>
        <v>7.1876917259092785</v>
      </c>
      <c r="CR156" s="226">
        <v>0</v>
      </c>
      <c r="CS156" s="226">
        <v>0</v>
      </c>
      <c r="CT156" s="226">
        <v>0</v>
      </c>
      <c r="CU156" s="226">
        <v>0</v>
      </c>
      <c r="CV156" s="227">
        <f t="shared" si="64"/>
        <v>6</v>
      </c>
      <c r="CW156" s="227">
        <f>CV156*(1+('[13]GROWTH (YoY)'!AR156/100))</f>
        <v>6.6592116137459101</v>
      </c>
      <c r="CX156" s="227">
        <f>CW156*(1+('[13]GROWTH (YoY)'!AS156/100))</f>
        <v>6.9719283110821415</v>
      </c>
      <c r="CY156" s="227">
        <f>CX156*(1+('[13]GROWTH (YoY)'!AT156/100))</f>
        <v>7.1876917259092785</v>
      </c>
      <c r="CZ156" s="226">
        <v>0</v>
      </c>
      <c r="DA156" s="226">
        <v>0</v>
      </c>
      <c r="DB156" s="226">
        <v>0</v>
      </c>
      <c r="DC156" s="226">
        <v>0</v>
      </c>
      <c r="DD156" s="227">
        <v>0</v>
      </c>
      <c r="DE156" s="227">
        <v>0</v>
      </c>
      <c r="DF156" s="227">
        <v>0</v>
      </c>
      <c r="DG156" s="227">
        <v>0</v>
      </c>
      <c r="DH156" s="226">
        <v>0</v>
      </c>
      <c r="DI156" s="226">
        <v>0</v>
      </c>
      <c r="DJ156" s="226">
        <v>0</v>
      </c>
      <c r="DK156" s="226">
        <v>0</v>
      </c>
      <c r="DL156" s="227">
        <v>0</v>
      </c>
      <c r="DM156" s="227">
        <v>0</v>
      </c>
      <c r="DN156" s="227">
        <v>0</v>
      </c>
      <c r="DO156" s="227">
        <v>0</v>
      </c>
      <c r="DP156" s="376">
        <f t="shared" si="58"/>
        <v>0</v>
      </c>
      <c r="DQ156" s="226">
        <f t="shared" si="58"/>
        <v>20</v>
      </c>
      <c r="DR156" s="226">
        <f t="shared" si="58"/>
        <v>24</v>
      </c>
      <c r="DS156" s="226">
        <f t="shared" si="72"/>
        <v>22</v>
      </c>
      <c r="DT156" s="227">
        <f t="shared" si="72"/>
        <v>0</v>
      </c>
      <c r="DU156" s="227">
        <f t="shared" si="72"/>
        <v>-0.65921161374591009</v>
      </c>
      <c r="DV156" s="227">
        <f t="shared" si="72"/>
        <v>-0.97192831108214151</v>
      </c>
      <c r="DW156" s="227">
        <f t="shared" si="72"/>
        <v>-2.1876917259092785</v>
      </c>
      <c r="DX156" s="377">
        <f t="shared" si="61"/>
        <v>0</v>
      </c>
      <c r="DY156" s="377">
        <f t="shared" si="61"/>
        <v>0.36065573770491804</v>
      </c>
      <c r="DZ156" s="377">
        <f t="shared" si="61"/>
        <v>0.23529411764705882</v>
      </c>
      <c r="EA156" s="377">
        <f t="shared" si="59"/>
        <v>0.3380281690140845</v>
      </c>
      <c r="EB156" s="378">
        <f t="shared" si="59"/>
        <v>0.43137254901960786</v>
      </c>
      <c r="EC156" s="378">
        <f t="shared" si="59"/>
        <v>0.43859649122807015</v>
      </c>
      <c r="ED156" s="378">
        <f t="shared" si="59"/>
        <v>0.44067796610169491</v>
      </c>
      <c r="EE156" s="378">
        <f t="shared" si="59"/>
        <v>0.44262295081967212</v>
      </c>
      <c r="EG156" s="226">
        <v>0</v>
      </c>
      <c r="EH156" s="226">
        <v>0</v>
      </c>
      <c r="EI156" s="226">
        <v>0</v>
      </c>
      <c r="EJ156" s="226">
        <v>0</v>
      </c>
      <c r="EK156" s="226">
        <v>0</v>
      </c>
      <c r="EL156" s="226">
        <v>0</v>
      </c>
      <c r="EM156" s="226">
        <v>0</v>
      </c>
      <c r="EN156" s="379">
        <f t="shared" si="65"/>
        <v>0</v>
      </c>
      <c r="EO156" s="226">
        <f t="shared" si="66"/>
        <v>0</v>
      </c>
      <c r="EP156" s="379">
        <f t="shared" si="67"/>
        <v>0</v>
      </c>
      <c r="EQ156" s="226">
        <f t="shared" si="68"/>
        <v>0</v>
      </c>
      <c r="ER156" s="226">
        <f t="shared" si="69"/>
        <v>0</v>
      </c>
      <c r="ES156" s="292"/>
      <c r="ET156" s="227">
        <v>51</v>
      </c>
      <c r="EU156" s="227">
        <v>22</v>
      </c>
      <c r="EV156" s="227">
        <v>29</v>
      </c>
      <c r="EW156" s="227">
        <v>18</v>
      </c>
      <c r="EX156" s="227">
        <v>18</v>
      </c>
      <c r="EY156" s="227">
        <v>278</v>
      </c>
      <c r="EZ156" s="227">
        <v>278</v>
      </c>
      <c r="FA156" s="380">
        <f t="shared" si="73"/>
        <v>0.43137254901960786</v>
      </c>
      <c r="FB156" s="228">
        <f t="shared" si="74"/>
        <v>62.068965517241381</v>
      </c>
      <c r="FC156" s="380">
        <f t="shared" si="75"/>
        <v>0.35294117647058826</v>
      </c>
      <c r="FD156" s="227">
        <f t="shared" si="76"/>
        <v>64748.201438848919</v>
      </c>
      <c r="FE156" s="227">
        <f t="shared" si="77"/>
        <v>5395.6834532374096</v>
      </c>
      <c r="FF156" s="227">
        <v>29</v>
      </c>
      <c r="FG156" s="228">
        <f t="shared" si="70"/>
        <v>44.827586206896555</v>
      </c>
      <c r="FH156" s="227">
        <v>13</v>
      </c>
      <c r="FI156" s="227">
        <v>29</v>
      </c>
      <c r="FJ156" s="227">
        <v>0</v>
      </c>
      <c r="FK156" s="227">
        <f t="shared" si="62"/>
        <v>16</v>
      </c>
      <c r="FL156" s="227">
        <v>9</v>
      </c>
      <c r="FM156" s="227">
        <f t="shared" si="63"/>
        <v>7</v>
      </c>
      <c r="FZ156" s="229"/>
      <c r="GA156" s="229"/>
      <c r="GB156" s="229"/>
      <c r="GC156" s="229"/>
      <c r="GD156" s="229"/>
    </row>
    <row r="157" spans="1:186" s="368" customFormat="1">
      <c r="A157" s="285" t="s">
        <v>404</v>
      </c>
      <c r="B157" s="291" t="s">
        <v>14</v>
      </c>
      <c r="C157" s="285" t="s">
        <v>430</v>
      </c>
      <c r="D157" s="287" t="s">
        <v>3125</v>
      </c>
      <c r="E157" s="291" t="s">
        <v>431</v>
      </c>
      <c r="F157" s="285">
        <v>154</v>
      </c>
      <c r="G157" s="286" t="s">
        <v>438</v>
      </c>
      <c r="H157" s="286" t="s">
        <v>439</v>
      </c>
      <c r="I157" s="397" t="s">
        <v>434</v>
      </c>
      <c r="J157" s="398" t="s">
        <v>435</v>
      </c>
      <c r="K157" s="399" t="s">
        <v>276</v>
      </c>
      <c r="L157" s="398" t="s">
        <v>435</v>
      </c>
      <c r="M157" s="398" t="s">
        <v>3124</v>
      </c>
      <c r="N157" s="372">
        <v>1</v>
      </c>
      <c r="O157" s="373">
        <v>2</v>
      </c>
      <c r="P157" s="373">
        <v>3</v>
      </c>
      <c r="Q157" s="373">
        <v>4</v>
      </c>
      <c r="R157" s="373">
        <v>5</v>
      </c>
      <c r="S157" s="374">
        <v>227</v>
      </c>
      <c r="T157" s="374">
        <v>276</v>
      </c>
      <c r="U157" s="374">
        <v>332</v>
      </c>
      <c r="V157" s="374">
        <v>360</v>
      </c>
      <c r="W157" s="373">
        <v>1</v>
      </c>
      <c r="X157" s="373">
        <v>2</v>
      </c>
      <c r="Y157" s="373">
        <v>2</v>
      </c>
      <c r="Z157" s="373">
        <v>3</v>
      </c>
      <c r="AA157" s="374">
        <v>118</v>
      </c>
      <c r="AB157" s="374">
        <v>144</v>
      </c>
      <c r="AC157" s="374">
        <v>173</v>
      </c>
      <c r="AD157" s="374">
        <v>187</v>
      </c>
      <c r="AE157" s="373">
        <v>0</v>
      </c>
      <c r="AF157" s="373">
        <v>0</v>
      </c>
      <c r="AG157" s="373">
        <v>0</v>
      </c>
      <c r="AH157" s="373">
        <v>0</v>
      </c>
      <c r="AI157" s="374">
        <v>5</v>
      </c>
      <c r="AJ157" s="374">
        <v>6</v>
      </c>
      <c r="AK157" s="374">
        <v>7</v>
      </c>
      <c r="AL157" s="374">
        <v>7</v>
      </c>
      <c r="AM157" s="226">
        <v>0</v>
      </c>
      <c r="AN157" s="226">
        <v>1</v>
      </c>
      <c r="AO157" s="226">
        <v>2</v>
      </c>
      <c r="AP157" s="226">
        <v>2</v>
      </c>
      <c r="AQ157" s="227">
        <v>109</v>
      </c>
      <c r="AR157" s="227">
        <v>132</v>
      </c>
      <c r="AS157" s="227">
        <v>159</v>
      </c>
      <c r="AT157" s="227">
        <v>173</v>
      </c>
      <c r="AU157" s="226">
        <v>0</v>
      </c>
      <c r="AV157" s="226">
        <v>0</v>
      </c>
      <c r="AW157" s="226">
        <v>0</v>
      </c>
      <c r="AX157" s="226">
        <v>1</v>
      </c>
      <c r="AY157" s="227">
        <v>34</v>
      </c>
      <c r="AZ157" s="227">
        <v>47</v>
      </c>
      <c r="BA157" s="227">
        <v>79</v>
      </c>
      <c r="BB157" s="227">
        <v>86</v>
      </c>
      <c r="BC157" s="226">
        <f t="shared" si="82"/>
        <v>0</v>
      </c>
      <c r="BD157" s="226">
        <f t="shared" si="82"/>
        <v>-22</v>
      </c>
      <c r="BE157" s="226">
        <f t="shared" si="82"/>
        <v>-34</v>
      </c>
      <c r="BF157" s="226">
        <f t="shared" si="82"/>
        <v>-25</v>
      </c>
      <c r="BG157" s="218">
        <f t="shared" si="82"/>
        <v>50</v>
      </c>
      <c r="BH157" s="218">
        <f t="shared" si="82"/>
        <v>44</v>
      </c>
      <c r="BI157" s="218">
        <f t="shared" si="82"/>
        <v>51</v>
      </c>
      <c r="BJ157" s="218">
        <f t="shared" si="81"/>
        <v>74</v>
      </c>
      <c r="BK157" s="226">
        <f t="shared" si="78"/>
        <v>0</v>
      </c>
      <c r="BL157" s="226">
        <f t="shared" si="78"/>
        <v>23</v>
      </c>
      <c r="BM157" s="226">
        <f t="shared" si="78"/>
        <v>36</v>
      </c>
      <c r="BN157" s="226">
        <f t="shared" si="78"/>
        <v>26</v>
      </c>
      <c r="BO157" s="227">
        <f t="shared" si="78"/>
        <v>25</v>
      </c>
      <c r="BP157" s="227">
        <f t="shared" si="71"/>
        <v>41</v>
      </c>
      <c r="BQ157" s="227">
        <f t="shared" si="71"/>
        <v>29</v>
      </c>
      <c r="BR157" s="227">
        <f t="shared" si="71"/>
        <v>13</v>
      </c>
      <c r="BS157" s="226">
        <v>0</v>
      </c>
      <c r="BT157" s="226">
        <v>23</v>
      </c>
      <c r="BU157" s="226">
        <v>36</v>
      </c>
      <c r="BV157" s="226">
        <v>26</v>
      </c>
      <c r="BW157" s="227">
        <v>25</v>
      </c>
      <c r="BX157" s="227">
        <v>41</v>
      </c>
      <c r="BY157" s="227">
        <v>29</v>
      </c>
      <c r="BZ157" s="227">
        <v>13</v>
      </c>
      <c r="CA157" s="226">
        <v>0</v>
      </c>
      <c r="CB157" s="226">
        <f>IFERROR(VLOOKUP($G157,[12]ITEM!$B$2:$AC$939,26,0),0)</f>
        <v>0</v>
      </c>
      <c r="CC157" s="226">
        <f>IFERROR(VLOOKUP($G157,[12]ITEM!$B$2:$AC$939,27,0),0)</f>
        <v>0</v>
      </c>
      <c r="CD157" s="226">
        <f>IFERROR(VLOOKUP($G157,[12]ITEM!$B$2:$AC$939,28,0),0)</f>
        <v>0</v>
      </c>
      <c r="CE157" s="227">
        <v>0</v>
      </c>
      <c r="CF157" s="227">
        <v>0</v>
      </c>
      <c r="CG157" s="227">
        <v>0</v>
      </c>
      <c r="CH157" s="227">
        <v>0</v>
      </c>
      <c r="CI157" s="375"/>
      <c r="CJ157" s="226">
        <f t="shared" si="80"/>
        <v>0</v>
      </c>
      <c r="CK157" s="226">
        <f t="shared" si="80"/>
        <v>0</v>
      </c>
      <c r="CL157" s="226">
        <f t="shared" si="79"/>
        <v>1</v>
      </c>
      <c r="CM157" s="226">
        <f t="shared" si="79"/>
        <v>1</v>
      </c>
      <c r="CN157" s="227">
        <f t="shared" si="79"/>
        <v>50</v>
      </c>
      <c r="CO157" s="227">
        <f t="shared" si="79"/>
        <v>58.842098471047592</v>
      </c>
      <c r="CP157" s="227">
        <f t="shared" si="79"/>
        <v>70.978247166517249</v>
      </c>
      <c r="CQ157" s="227">
        <f t="shared" si="79"/>
        <v>75.506209193261142</v>
      </c>
      <c r="CR157" s="226">
        <v>0</v>
      </c>
      <c r="CS157" s="226">
        <v>0</v>
      </c>
      <c r="CT157" s="226">
        <v>1</v>
      </c>
      <c r="CU157" s="226">
        <v>1</v>
      </c>
      <c r="CV157" s="227">
        <f t="shared" si="64"/>
        <v>45</v>
      </c>
      <c r="CW157" s="227">
        <f>CV157*(1+('[13]GROWTH (YoY)'!AR157/100))</f>
        <v>54.842098471047592</v>
      </c>
      <c r="CX157" s="227">
        <f>CW157*(1+('[13]GROWTH (YoY)'!AS157/100))</f>
        <v>65.978247166517249</v>
      </c>
      <c r="CY157" s="227">
        <f>CX157*(1+('[13]GROWTH (YoY)'!AT157/100))</f>
        <v>71.506209193261142</v>
      </c>
      <c r="CZ157" s="226">
        <v>0</v>
      </c>
      <c r="DA157" s="226">
        <v>0</v>
      </c>
      <c r="DB157" s="226">
        <v>0</v>
      </c>
      <c r="DC157" s="226">
        <v>0</v>
      </c>
      <c r="DD157" s="227">
        <v>5</v>
      </c>
      <c r="DE157" s="227">
        <v>4</v>
      </c>
      <c r="DF157" s="227">
        <v>5</v>
      </c>
      <c r="DG157" s="227">
        <v>4</v>
      </c>
      <c r="DH157" s="226">
        <v>0</v>
      </c>
      <c r="DI157" s="226">
        <v>0</v>
      </c>
      <c r="DJ157" s="226">
        <v>0</v>
      </c>
      <c r="DK157" s="226">
        <v>0</v>
      </c>
      <c r="DL157" s="227">
        <v>0</v>
      </c>
      <c r="DM157" s="227">
        <v>0</v>
      </c>
      <c r="DN157" s="227">
        <v>0</v>
      </c>
      <c r="DO157" s="227">
        <v>0</v>
      </c>
      <c r="DP157" s="376">
        <f t="shared" si="58"/>
        <v>0</v>
      </c>
      <c r="DQ157" s="226">
        <f t="shared" si="58"/>
        <v>-22</v>
      </c>
      <c r="DR157" s="226">
        <f t="shared" si="58"/>
        <v>-35</v>
      </c>
      <c r="DS157" s="226">
        <f t="shared" si="72"/>
        <v>-26</v>
      </c>
      <c r="DT157" s="227">
        <f t="shared" si="72"/>
        <v>0</v>
      </c>
      <c r="DU157" s="227">
        <f t="shared" si="72"/>
        <v>-14.842098471047592</v>
      </c>
      <c r="DV157" s="227">
        <f t="shared" si="72"/>
        <v>-19.978247166517249</v>
      </c>
      <c r="DW157" s="227">
        <f t="shared" si="72"/>
        <v>-1.5062091932611423</v>
      </c>
      <c r="DX157" s="377">
        <f t="shared" si="61"/>
        <v>0.5</v>
      </c>
      <c r="DY157" s="377">
        <f t="shared" si="61"/>
        <v>0.66666666666666663</v>
      </c>
      <c r="DZ157" s="377">
        <f t="shared" si="61"/>
        <v>0.5</v>
      </c>
      <c r="EA157" s="377">
        <f t="shared" si="59"/>
        <v>0.6</v>
      </c>
      <c r="EB157" s="378">
        <f t="shared" si="59"/>
        <v>0.51982378854625555</v>
      </c>
      <c r="EC157" s="378">
        <f t="shared" si="59"/>
        <v>0.52173913043478259</v>
      </c>
      <c r="ED157" s="378">
        <f t="shared" si="59"/>
        <v>0.52108433734939763</v>
      </c>
      <c r="EE157" s="378">
        <f t="shared" si="59"/>
        <v>0.51944444444444449</v>
      </c>
      <c r="EG157" s="226">
        <v>2</v>
      </c>
      <c r="EH157" s="226">
        <v>1</v>
      </c>
      <c r="EI157" s="226">
        <v>0</v>
      </c>
      <c r="EJ157" s="226">
        <v>3</v>
      </c>
      <c r="EK157" s="226">
        <v>1</v>
      </c>
      <c r="EL157" s="226">
        <v>15</v>
      </c>
      <c r="EM157" s="226">
        <v>14</v>
      </c>
      <c r="EN157" s="379">
        <f t="shared" si="65"/>
        <v>0.5</v>
      </c>
      <c r="EO157" s="226">
        <f t="shared" si="66"/>
        <v>0</v>
      </c>
      <c r="EP157" s="379">
        <f t="shared" si="67"/>
        <v>0.5</v>
      </c>
      <c r="EQ157" s="226">
        <f t="shared" si="68"/>
        <v>66666.666666666672</v>
      </c>
      <c r="ER157" s="226">
        <f t="shared" si="69"/>
        <v>17857.142857142859</v>
      </c>
      <c r="ES157" s="292"/>
      <c r="ET157" s="227">
        <v>227</v>
      </c>
      <c r="EU157" s="227">
        <v>118</v>
      </c>
      <c r="EV157" s="227">
        <v>109</v>
      </c>
      <c r="EW157" s="227">
        <v>44</v>
      </c>
      <c r="EX157" s="227">
        <v>70</v>
      </c>
      <c r="EY157" s="227">
        <v>1243</v>
      </c>
      <c r="EZ157" s="227">
        <v>1237</v>
      </c>
      <c r="FA157" s="380">
        <f t="shared" si="73"/>
        <v>0.51982378854625555</v>
      </c>
      <c r="FB157" s="228">
        <f t="shared" si="74"/>
        <v>40.366972477064223</v>
      </c>
      <c r="FC157" s="380">
        <f t="shared" si="75"/>
        <v>0.30837004405286345</v>
      </c>
      <c r="FD157" s="227">
        <f t="shared" si="76"/>
        <v>56315.366049879325</v>
      </c>
      <c r="FE157" s="227">
        <f t="shared" si="77"/>
        <v>2964.1606036108865</v>
      </c>
      <c r="FF157" s="227">
        <v>109</v>
      </c>
      <c r="FG157" s="228">
        <f t="shared" si="70"/>
        <v>31.192660550458719</v>
      </c>
      <c r="FH157" s="227">
        <v>34</v>
      </c>
      <c r="FI157" s="227">
        <v>109</v>
      </c>
      <c r="FJ157" s="227">
        <v>1</v>
      </c>
      <c r="FK157" s="227">
        <f t="shared" si="62"/>
        <v>74</v>
      </c>
      <c r="FL157" s="227">
        <v>40</v>
      </c>
      <c r="FM157" s="227">
        <f t="shared" si="63"/>
        <v>34</v>
      </c>
      <c r="FZ157" s="229"/>
      <c r="GA157" s="229"/>
      <c r="GB157" s="229"/>
      <c r="GC157" s="229"/>
      <c r="GD157" s="229"/>
    </row>
    <row r="158" spans="1:186" s="368" customFormat="1">
      <c r="A158" s="287" t="s">
        <v>404</v>
      </c>
      <c r="B158" s="369" t="s">
        <v>14</v>
      </c>
      <c r="C158" s="287" t="s">
        <v>440</v>
      </c>
      <c r="D158" s="287" t="s">
        <v>3125</v>
      </c>
      <c r="E158" s="369" t="s">
        <v>441</v>
      </c>
      <c r="F158" s="287">
        <v>155</v>
      </c>
      <c r="G158" s="392" t="s">
        <v>442</v>
      </c>
      <c r="H158" s="392" t="s">
        <v>443</v>
      </c>
      <c r="I158" s="287" t="s">
        <v>434</v>
      </c>
      <c r="J158" s="392" t="s">
        <v>435</v>
      </c>
      <c r="K158" s="393" t="s">
        <v>276</v>
      </c>
      <c r="L158" s="286" t="s">
        <v>435</v>
      </c>
      <c r="M158" s="286" t="s">
        <v>3124</v>
      </c>
      <c r="N158" s="372">
        <v>1</v>
      </c>
      <c r="O158" s="373">
        <v>323</v>
      </c>
      <c r="P158" s="373">
        <v>259</v>
      </c>
      <c r="Q158" s="373">
        <v>239</v>
      </c>
      <c r="R158" s="373">
        <v>335</v>
      </c>
      <c r="S158" s="374">
        <v>429</v>
      </c>
      <c r="T158" s="374">
        <v>396</v>
      </c>
      <c r="U158" s="374">
        <v>556</v>
      </c>
      <c r="V158" s="374">
        <v>602</v>
      </c>
      <c r="W158" s="373">
        <v>271</v>
      </c>
      <c r="X158" s="373">
        <v>234</v>
      </c>
      <c r="Y158" s="373">
        <v>198</v>
      </c>
      <c r="Z158" s="373">
        <v>290</v>
      </c>
      <c r="AA158" s="374">
        <v>341</v>
      </c>
      <c r="AB158" s="374">
        <v>314</v>
      </c>
      <c r="AC158" s="374">
        <v>441</v>
      </c>
      <c r="AD158" s="374">
        <v>478</v>
      </c>
      <c r="AE158" s="373">
        <v>1</v>
      </c>
      <c r="AF158" s="373">
        <v>12</v>
      </c>
      <c r="AG158" s="373">
        <v>9</v>
      </c>
      <c r="AH158" s="373">
        <v>12</v>
      </c>
      <c r="AI158" s="374">
        <v>16</v>
      </c>
      <c r="AJ158" s="374">
        <v>13</v>
      </c>
      <c r="AK158" s="374">
        <v>17</v>
      </c>
      <c r="AL158" s="374">
        <v>18</v>
      </c>
      <c r="AM158" s="226">
        <v>52</v>
      </c>
      <c r="AN158" s="226">
        <v>26</v>
      </c>
      <c r="AO158" s="226">
        <v>41</v>
      </c>
      <c r="AP158" s="226">
        <v>45</v>
      </c>
      <c r="AQ158" s="227">
        <v>88</v>
      </c>
      <c r="AR158" s="227">
        <v>82</v>
      </c>
      <c r="AS158" s="227">
        <v>114</v>
      </c>
      <c r="AT158" s="227">
        <v>124</v>
      </c>
      <c r="AU158" s="226">
        <v>22</v>
      </c>
      <c r="AV158" s="226">
        <v>13</v>
      </c>
      <c r="AW158" s="226">
        <v>21</v>
      </c>
      <c r="AX158" s="226">
        <v>23</v>
      </c>
      <c r="AY158" s="227">
        <v>45</v>
      </c>
      <c r="AZ158" s="227">
        <v>44</v>
      </c>
      <c r="BA158" s="227">
        <v>62</v>
      </c>
      <c r="BB158" s="227">
        <v>67</v>
      </c>
      <c r="BC158" s="226">
        <f t="shared" si="82"/>
        <v>32</v>
      </c>
      <c r="BD158" s="226">
        <f t="shared" si="82"/>
        <v>10</v>
      </c>
      <c r="BE158" s="226">
        <f t="shared" si="82"/>
        <v>17</v>
      </c>
      <c r="BF158" s="226">
        <f t="shared" si="82"/>
        <v>18</v>
      </c>
      <c r="BG158" s="218">
        <f t="shared" si="82"/>
        <v>39</v>
      </c>
      <c r="BH158" s="218">
        <f t="shared" si="82"/>
        <v>34</v>
      </c>
      <c r="BI158" s="218">
        <f t="shared" si="82"/>
        <v>48</v>
      </c>
      <c r="BJ158" s="218">
        <f t="shared" si="81"/>
        <v>55</v>
      </c>
      <c r="BK158" s="226">
        <f t="shared" si="78"/>
        <v>-2</v>
      </c>
      <c r="BL158" s="226">
        <f t="shared" si="78"/>
        <v>3</v>
      </c>
      <c r="BM158" s="226">
        <f t="shared" si="78"/>
        <v>3</v>
      </c>
      <c r="BN158" s="226">
        <f t="shared" si="78"/>
        <v>4</v>
      </c>
      <c r="BO158" s="227">
        <f t="shared" si="78"/>
        <v>4</v>
      </c>
      <c r="BP158" s="227">
        <f t="shared" si="71"/>
        <v>4</v>
      </c>
      <c r="BQ158" s="227">
        <f t="shared" si="71"/>
        <v>4</v>
      </c>
      <c r="BR158" s="227">
        <f t="shared" si="71"/>
        <v>2</v>
      </c>
      <c r="BS158" s="226">
        <v>0</v>
      </c>
      <c r="BT158" s="226">
        <v>3</v>
      </c>
      <c r="BU158" s="226">
        <v>3</v>
      </c>
      <c r="BV158" s="226">
        <v>4</v>
      </c>
      <c r="BW158" s="227">
        <v>4</v>
      </c>
      <c r="BX158" s="227">
        <v>4</v>
      </c>
      <c r="BY158" s="227">
        <v>4</v>
      </c>
      <c r="BZ158" s="227">
        <v>2</v>
      </c>
      <c r="CA158" s="226">
        <v>2</v>
      </c>
      <c r="CB158" s="226">
        <f>IFERROR(VLOOKUP($G158,[12]ITEM!$B$2:$AC$939,26,0),0)</f>
        <v>0</v>
      </c>
      <c r="CC158" s="226">
        <f>IFERROR(VLOOKUP($G158,[12]ITEM!$B$2:$AC$939,27,0),0)</f>
        <v>0</v>
      </c>
      <c r="CD158" s="226">
        <f>IFERROR(VLOOKUP($G158,[12]ITEM!$B$2:$AC$939,28,0),0)</f>
        <v>0</v>
      </c>
      <c r="CE158" s="227">
        <v>0</v>
      </c>
      <c r="CF158" s="227">
        <v>0</v>
      </c>
      <c r="CG158" s="227">
        <v>0</v>
      </c>
      <c r="CH158" s="227">
        <v>0</v>
      </c>
      <c r="CI158" s="375"/>
      <c r="CJ158" s="226">
        <f t="shared" si="80"/>
        <v>32</v>
      </c>
      <c r="CK158" s="226">
        <f t="shared" si="80"/>
        <v>18</v>
      </c>
      <c r="CL158" s="226">
        <f t="shared" si="79"/>
        <v>19</v>
      </c>
      <c r="CM158" s="226">
        <f t="shared" si="79"/>
        <v>22</v>
      </c>
      <c r="CN158" s="227">
        <f t="shared" si="79"/>
        <v>39</v>
      </c>
      <c r="CO158" s="227">
        <f t="shared" si="79"/>
        <v>37.427491215449436</v>
      </c>
      <c r="CP158" s="227">
        <f t="shared" si="79"/>
        <v>50.697835244135348</v>
      </c>
      <c r="CQ158" s="227">
        <f t="shared" si="79"/>
        <v>54.275256924618105</v>
      </c>
      <c r="CR158" s="226">
        <v>4</v>
      </c>
      <c r="CS158" s="226">
        <v>2</v>
      </c>
      <c r="CT158" s="226">
        <v>3</v>
      </c>
      <c r="CU158" s="226">
        <v>4</v>
      </c>
      <c r="CV158" s="227">
        <f t="shared" si="64"/>
        <v>33</v>
      </c>
      <c r="CW158" s="227">
        <f>CV158*(1+('[13]GROWTH (YoY)'!AR158/100))</f>
        <v>30.427491215449432</v>
      </c>
      <c r="CX158" s="227">
        <f>CW158*(1+('[13]GROWTH (YoY)'!AS158/100))</f>
        <v>42.697835244135348</v>
      </c>
      <c r="CY158" s="227">
        <f>CX158*(1+('[13]GROWTH (YoY)'!AT158/100))</f>
        <v>46.275256924618105</v>
      </c>
      <c r="CZ158" s="226">
        <v>25</v>
      </c>
      <c r="DA158" s="226">
        <v>10</v>
      </c>
      <c r="DB158" s="226">
        <v>9</v>
      </c>
      <c r="DC158" s="226">
        <v>10</v>
      </c>
      <c r="DD158" s="227">
        <v>0</v>
      </c>
      <c r="DE158" s="227">
        <v>0</v>
      </c>
      <c r="DF158" s="227">
        <v>0</v>
      </c>
      <c r="DG158" s="227">
        <v>0</v>
      </c>
      <c r="DH158" s="226">
        <v>3</v>
      </c>
      <c r="DI158" s="226">
        <v>6</v>
      </c>
      <c r="DJ158" s="226">
        <v>7</v>
      </c>
      <c r="DK158" s="226">
        <v>8</v>
      </c>
      <c r="DL158" s="227">
        <v>6</v>
      </c>
      <c r="DM158" s="227">
        <v>7</v>
      </c>
      <c r="DN158" s="227">
        <v>8</v>
      </c>
      <c r="DO158" s="227">
        <v>8</v>
      </c>
      <c r="DP158" s="376">
        <f t="shared" si="58"/>
        <v>0</v>
      </c>
      <c r="DQ158" s="226">
        <f t="shared" si="58"/>
        <v>-8</v>
      </c>
      <c r="DR158" s="226">
        <f t="shared" si="58"/>
        <v>-2</v>
      </c>
      <c r="DS158" s="226">
        <f t="shared" si="72"/>
        <v>-4</v>
      </c>
      <c r="DT158" s="227">
        <f t="shared" si="72"/>
        <v>0</v>
      </c>
      <c r="DU158" s="227">
        <f t="shared" si="72"/>
        <v>-3.4274912154494359</v>
      </c>
      <c r="DV158" s="227">
        <f t="shared" si="72"/>
        <v>-2.6978352441353479</v>
      </c>
      <c r="DW158" s="227">
        <f t="shared" si="72"/>
        <v>0.72474307538189464</v>
      </c>
      <c r="DX158" s="377">
        <f t="shared" si="61"/>
        <v>0.83900928792569662</v>
      </c>
      <c r="DY158" s="377">
        <f t="shared" si="61"/>
        <v>0.90347490347490345</v>
      </c>
      <c r="DZ158" s="377">
        <f t="shared" si="61"/>
        <v>0.82845188284518834</v>
      </c>
      <c r="EA158" s="377">
        <f t="shared" si="59"/>
        <v>0.86567164179104472</v>
      </c>
      <c r="EB158" s="378">
        <f t="shared" si="59"/>
        <v>0.79487179487179482</v>
      </c>
      <c r="EC158" s="378">
        <f t="shared" si="59"/>
        <v>0.79292929292929293</v>
      </c>
      <c r="ED158" s="378">
        <f t="shared" si="59"/>
        <v>0.79316546762589923</v>
      </c>
      <c r="EE158" s="378">
        <f t="shared" si="59"/>
        <v>0.79401993355481726</v>
      </c>
      <c r="EG158" s="226">
        <v>323</v>
      </c>
      <c r="EH158" s="226">
        <v>271</v>
      </c>
      <c r="EI158" s="226">
        <v>52</v>
      </c>
      <c r="EJ158" s="226">
        <v>22</v>
      </c>
      <c r="EK158" s="226">
        <v>85</v>
      </c>
      <c r="EL158" s="226">
        <v>636</v>
      </c>
      <c r="EM158" s="226">
        <v>635</v>
      </c>
      <c r="EN158" s="379">
        <f t="shared" si="65"/>
        <v>0.83900928792569662</v>
      </c>
      <c r="EO158" s="226">
        <f t="shared" si="66"/>
        <v>42.307692307692307</v>
      </c>
      <c r="EP158" s="379">
        <f t="shared" si="67"/>
        <v>0.26315789473684209</v>
      </c>
      <c r="EQ158" s="226">
        <f t="shared" si="68"/>
        <v>133647.79874213837</v>
      </c>
      <c r="ER158" s="226">
        <f t="shared" si="69"/>
        <v>2887.1391076115488</v>
      </c>
      <c r="ES158" s="292"/>
      <c r="ET158" s="227">
        <v>429</v>
      </c>
      <c r="EU158" s="227">
        <v>341</v>
      </c>
      <c r="EV158" s="227">
        <v>88</v>
      </c>
      <c r="EW158" s="227">
        <v>45</v>
      </c>
      <c r="EX158" s="227">
        <v>154</v>
      </c>
      <c r="EY158" s="227">
        <v>1316</v>
      </c>
      <c r="EZ158" s="227">
        <v>1312</v>
      </c>
      <c r="FA158" s="380">
        <f t="shared" si="73"/>
        <v>0.79487179487179482</v>
      </c>
      <c r="FB158" s="228">
        <f t="shared" si="74"/>
        <v>51.136363636363633</v>
      </c>
      <c r="FC158" s="380">
        <f t="shared" si="75"/>
        <v>0.35897435897435898</v>
      </c>
      <c r="FD158" s="227">
        <f t="shared" si="76"/>
        <v>117021.27659574468</v>
      </c>
      <c r="FE158" s="227">
        <f t="shared" si="77"/>
        <v>2858.231707317073</v>
      </c>
      <c r="FF158" s="227">
        <v>88</v>
      </c>
      <c r="FG158" s="228">
        <f t="shared" si="70"/>
        <v>51.136363636363633</v>
      </c>
      <c r="FH158" s="227">
        <v>45</v>
      </c>
      <c r="FI158" s="227">
        <v>88</v>
      </c>
      <c r="FJ158" s="227">
        <v>0</v>
      </c>
      <c r="FK158" s="227">
        <f t="shared" si="62"/>
        <v>43</v>
      </c>
      <c r="FL158" s="227">
        <v>38</v>
      </c>
      <c r="FM158" s="227">
        <f t="shared" si="63"/>
        <v>5</v>
      </c>
      <c r="FZ158" s="229"/>
      <c r="GA158" s="229"/>
      <c r="GB158" s="229"/>
      <c r="GC158" s="229"/>
      <c r="GD158" s="229"/>
    </row>
    <row r="159" spans="1:186" s="368" customFormat="1">
      <c r="A159" s="287" t="s">
        <v>404</v>
      </c>
      <c r="B159" s="369" t="s">
        <v>14</v>
      </c>
      <c r="C159" s="287" t="s">
        <v>440</v>
      </c>
      <c r="D159" s="287" t="s">
        <v>3125</v>
      </c>
      <c r="E159" s="369" t="s">
        <v>441</v>
      </c>
      <c r="F159" s="287">
        <v>156</v>
      </c>
      <c r="G159" s="392" t="s">
        <v>444</v>
      </c>
      <c r="H159" s="392" t="s">
        <v>445</v>
      </c>
      <c r="I159" s="287" t="s">
        <v>434</v>
      </c>
      <c r="J159" s="392" t="s">
        <v>435</v>
      </c>
      <c r="K159" s="393" t="s">
        <v>276</v>
      </c>
      <c r="L159" s="286" t="s">
        <v>435</v>
      </c>
      <c r="M159" s="286" t="s">
        <v>3124</v>
      </c>
      <c r="N159" s="372">
        <v>1</v>
      </c>
      <c r="O159" s="373">
        <v>0</v>
      </c>
      <c r="P159" s="373">
        <v>0</v>
      </c>
      <c r="Q159" s="373">
        <v>0</v>
      </c>
      <c r="R159" s="373">
        <v>0</v>
      </c>
      <c r="S159" s="374">
        <v>0</v>
      </c>
      <c r="T159" s="374">
        <v>0</v>
      </c>
      <c r="U159" s="374">
        <v>0</v>
      </c>
      <c r="V159" s="374">
        <v>0</v>
      </c>
      <c r="W159" s="373">
        <v>0</v>
      </c>
      <c r="X159" s="373">
        <v>0</v>
      </c>
      <c r="Y159" s="373">
        <v>0</v>
      </c>
      <c r="Z159" s="373">
        <v>0</v>
      </c>
      <c r="AA159" s="374">
        <v>0</v>
      </c>
      <c r="AB159" s="374">
        <v>0</v>
      </c>
      <c r="AC159" s="374">
        <v>0</v>
      </c>
      <c r="AD159" s="374">
        <v>0</v>
      </c>
      <c r="AE159" s="373">
        <v>0</v>
      </c>
      <c r="AF159" s="373">
        <v>0</v>
      </c>
      <c r="AG159" s="373">
        <v>0</v>
      </c>
      <c r="AH159" s="373">
        <v>0</v>
      </c>
      <c r="AI159" s="374">
        <v>0</v>
      </c>
      <c r="AJ159" s="374">
        <v>0</v>
      </c>
      <c r="AK159" s="374">
        <v>0</v>
      </c>
      <c r="AL159" s="374">
        <v>0</v>
      </c>
      <c r="AM159" s="226">
        <v>0</v>
      </c>
      <c r="AN159" s="226">
        <v>0</v>
      </c>
      <c r="AO159" s="226">
        <v>0</v>
      </c>
      <c r="AP159" s="226">
        <v>0</v>
      </c>
      <c r="AQ159" s="227">
        <v>0</v>
      </c>
      <c r="AR159" s="227">
        <v>0</v>
      </c>
      <c r="AS159" s="227">
        <v>0</v>
      </c>
      <c r="AT159" s="227">
        <v>0</v>
      </c>
      <c r="AU159" s="226">
        <v>0</v>
      </c>
      <c r="AV159" s="226">
        <v>0</v>
      </c>
      <c r="AW159" s="226">
        <v>0</v>
      </c>
      <c r="AX159" s="226">
        <v>0</v>
      </c>
      <c r="AY159" s="227">
        <v>0</v>
      </c>
      <c r="AZ159" s="227">
        <v>0</v>
      </c>
      <c r="BA159" s="227">
        <v>0</v>
      </c>
      <c r="BB159" s="227">
        <v>0</v>
      </c>
      <c r="BC159" s="226">
        <f t="shared" si="82"/>
        <v>0</v>
      </c>
      <c r="BD159" s="226">
        <f t="shared" si="82"/>
        <v>0</v>
      </c>
      <c r="BE159" s="226">
        <f t="shared" si="82"/>
        <v>0</v>
      </c>
      <c r="BF159" s="226">
        <f t="shared" si="82"/>
        <v>0</v>
      </c>
      <c r="BG159" s="218">
        <f t="shared" si="82"/>
        <v>0</v>
      </c>
      <c r="BH159" s="218">
        <f t="shared" si="82"/>
        <v>0</v>
      </c>
      <c r="BI159" s="218">
        <f t="shared" si="82"/>
        <v>0</v>
      </c>
      <c r="BJ159" s="218">
        <f t="shared" si="81"/>
        <v>0</v>
      </c>
      <c r="BK159" s="226">
        <f t="shared" si="78"/>
        <v>0</v>
      </c>
      <c r="BL159" s="226">
        <f t="shared" si="78"/>
        <v>0</v>
      </c>
      <c r="BM159" s="226">
        <f t="shared" si="78"/>
        <v>0</v>
      </c>
      <c r="BN159" s="226">
        <f t="shared" si="78"/>
        <v>0</v>
      </c>
      <c r="BO159" s="227">
        <f t="shared" si="78"/>
        <v>0</v>
      </c>
      <c r="BP159" s="227">
        <f t="shared" si="71"/>
        <v>0</v>
      </c>
      <c r="BQ159" s="227">
        <f t="shared" si="71"/>
        <v>0</v>
      </c>
      <c r="BR159" s="227">
        <f t="shared" si="71"/>
        <v>0</v>
      </c>
      <c r="BS159" s="226">
        <v>0</v>
      </c>
      <c r="BT159" s="226">
        <v>0</v>
      </c>
      <c r="BU159" s="226">
        <v>0</v>
      </c>
      <c r="BV159" s="226">
        <v>0</v>
      </c>
      <c r="BW159" s="227">
        <v>0</v>
      </c>
      <c r="BX159" s="227">
        <v>0</v>
      </c>
      <c r="BY159" s="227">
        <v>0</v>
      </c>
      <c r="BZ159" s="227">
        <v>0</v>
      </c>
      <c r="CA159" s="226">
        <v>0</v>
      </c>
      <c r="CB159" s="226">
        <f>IFERROR(VLOOKUP($G159,[12]ITEM!$B$2:$AC$939,26,0),0)</f>
        <v>0</v>
      </c>
      <c r="CC159" s="226">
        <f>IFERROR(VLOOKUP($G159,[12]ITEM!$B$2:$AC$939,27,0),0)</f>
        <v>0</v>
      </c>
      <c r="CD159" s="226">
        <f>IFERROR(VLOOKUP($G159,[12]ITEM!$B$2:$AC$939,28,0),0)</f>
        <v>0</v>
      </c>
      <c r="CE159" s="227">
        <v>0</v>
      </c>
      <c r="CF159" s="227">
        <v>0</v>
      </c>
      <c r="CG159" s="227">
        <v>0</v>
      </c>
      <c r="CH159" s="227">
        <v>0</v>
      </c>
      <c r="CI159" s="375"/>
      <c r="CJ159" s="226">
        <f t="shared" si="80"/>
        <v>0</v>
      </c>
      <c r="CK159" s="226">
        <f t="shared" si="80"/>
        <v>0</v>
      </c>
      <c r="CL159" s="226">
        <f t="shared" si="79"/>
        <v>0</v>
      </c>
      <c r="CM159" s="226">
        <f t="shared" si="79"/>
        <v>0</v>
      </c>
      <c r="CN159" s="227">
        <f t="shared" si="79"/>
        <v>0</v>
      </c>
      <c r="CO159" s="227">
        <f t="shared" si="79"/>
        <v>0</v>
      </c>
      <c r="CP159" s="227">
        <f t="shared" si="79"/>
        <v>0</v>
      </c>
      <c r="CQ159" s="227">
        <f t="shared" si="79"/>
        <v>0</v>
      </c>
      <c r="CR159" s="226">
        <v>0</v>
      </c>
      <c r="CS159" s="226">
        <v>0</v>
      </c>
      <c r="CT159" s="226">
        <v>0</v>
      </c>
      <c r="CU159" s="226">
        <v>0</v>
      </c>
      <c r="CV159" s="227">
        <f t="shared" si="64"/>
        <v>0</v>
      </c>
      <c r="CW159" s="227">
        <f>CV159*(1+('[13]GROWTH (YoY)'!AR159/100))</f>
        <v>0</v>
      </c>
      <c r="CX159" s="227">
        <f>CW159*(1+('[13]GROWTH (YoY)'!AS159/100))</f>
        <v>0</v>
      </c>
      <c r="CY159" s="227">
        <f>CX159*(1+('[13]GROWTH (YoY)'!AT159/100))</f>
        <v>0</v>
      </c>
      <c r="CZ159" s="226">
        <v>0</v>
      </c>
      <c r="DA159" s="226">
        <v>0</v>
      </c>
      <c r="DB159" s="226">
        <v>0</v>
      </c>
      <c r="DC159" s="226">
        <v>0</v>
      </c>
      <c r="DD159" s="227">
        <v>0</v>
      </c>
      <c r="DE159" s="227">
        <v>0</v>
      </c>
      <c r="DF159" s="227">
        <v>0</v>
      </c>
      <c r="DG159" s="227">
        <v>0</v>
      </c>
      <c r="DH159" s="226">
        <v>0</v>
      </c>
      <c r="DI159" s="226">
        <v>0</v>
      </c>
      <c r="DJ159" s="226">
        <v>0</v>
      </c>
      <c r="DK159" s="226">
        <v>0</v>
      </c>
      <c r="DL159" s="227">
        <v>0</v>
      </c>
      <c r="DM159" s="227">
        <v>0</v>
      </c>
      <c r="DN159" s="227">
        <v>0</v>
      </c>
      <c r="DO159" s="227">
        <v>0</v>
      </c>
      <c r="DP159" s="376">
        <f t="shared" si="58"/>
        <v>0</v>
      </c>
      <c r="DQ159" s="226">
        <f t="shared" si="58"/>
        <v>0</v>
      </c>
      <c r="DR159" s="226">
        <f t="shared" si="58"/>
        <v>0</v>
      </c>
      <c r="DS159" s="226">
        <f t="shared" si="72"/>
        <v>0</v>
      </c>
      <c r="DT159" s="227">
        <f t="shared" si="72"/>
        <v>0</v>
      </c>
      <c r="DU159" s="227">
        <f t="shared" si="72"/>
        <v>0</v>
      </c>
      <c r="DV159" s="227">
        <f t="shared" si="72"/>
        <v>0</v>
      </c>
      <c r="DW159" s="227">
        <f t="shared" si="72"/>
        <v>0</v>
      </c>
      <c r="DX159" s="377">
        <f t="shared" si="61"/>
        <v>0</v>
      </c>
      <c r="DY159" s="377">
        <f t="shared" si="61"/>
        <v>0</v>
      </c>
      <c r="DZ159" s="377">
        <f t="shared" si="61"/>
        <v>0</v>
      </c>
      <c r="EA159" s="377">
        <f t="shared" si="59"/>
        <v>0</v>
      </c>
      <c r="EB159" s="378">
        <f t="shared" si="59"/>
        <v>0</v>
      </c>
      <c r="EC159" s="378">
        <f t="shared" si="59"/>
        <v>0</v>
      </c>
      <c r="ED159" s="378">
        <f t="shared" si="59"/>
        <v>0</v>
      </c>
      <c r="EE159" s="378">
        <f t="shared" si="59"/>
        <v>0</v>
      </c>
      <c r="EG159" s="226">
        <v>0</v>
      </c>
      <c r="EH159" s="226">
        <v>0</v>
      </c>
      <c r="EI159" s="226">
        <v>0</v>
      </c>
      <c r="EJ159" s="226">
        <v>0</v>
      </c>
      <c r="EK159" s="226">
        <v>0</v>
      </c>
      <c r="EL159" s="226">
        <v>0</v>
      </c>
      <c r="EM159" s="226">
        <v>0</v>
      </c>
      <c r="EN159" s="379">
        <f t="shared" si="65"/>
        <v>0</v>
      </c>
      <c r="EO159" s="226">
        <f t="shared" si="66"/>
        <v>0</v>
      </c>
      <c r="EP159" s="379">
        <f t="shared" si="67"/>
        <v>0</v>
      </c>
      <c r="EQ159" s="226">
        <f t="shared" si="68"/>
        <v>0</v>
      </c>
      <c r="ER159" s="226">
        <f t="shared" si="69"/>
        <v>0</v>
      </c>
      <c r="ES159" s="292"/>
      <c r="ET159" s="227">
        <v>0</v>
      </c>
      <c r="EU159" s="227">
        <v>0</v>
      </c>
      <c r="EV159" s="227">
        <v>0</v>
      </c>
      <c r="EW159" s="227">
        <v>0</v>
      </c>
      <c r="EX159" s="227">
        <v>0</v>
      </c>
      <c r="EY159" s="227">
        <v>0</v>
      </c>
      <c r="EZ159" s="227">
        <v>0</v>
      </c>
      <c r="FA159" s="380">
        <f t="shared" si="73"/>
        <v>0</v>
      </c>
      <c r="FB159" s="228">
        <f t="shared" si="74"/>
        <v>0</v>
      </c>
      <c r="FC159" s="380">
        <f t="shared" si="75"/>
        <v>0</v>
      </c>
      <c r="FD159" s="227">
        <f t="shared" si="76"/>
        <v>0</v>
      </c>
      <c r="FE159" s="227">
        <f t="shared" si="77"/>
        <v>0</v>
      </c>
      <c r="FF159" s="227">
        <v>0</v>
      </c>
      <c r="FG159" s="228">
        <f t="shared" si="70"/>
        <v>0</v>
      </c>
      <c r="FH159" s="227">
        <v>0</v>
      </c>
      <c r="FI159" s="227">
        <v>0</v>
      </c>
      <c r="FJ159" s="227">
        <v>0</v>
      </c>
      <c r="FK159" s="227">
        <f t="shared" si="62"/>
        <v>0</v>
      </c>
      <c r="FL159" s="227">
        <v>0</v>
      </c>
      <c r="FM159" s="227">
        <f t="shared" si="63"/>
        <v>0</v>
      </c>
      <c r="FZ159" s="229"/>
      <c r="GA159" s="229"/>
      <c r="GB159" s="229"/>
      <c r="GC159" s="229"/>
      <c r="GD159" s="229"/>
    </row>
    <row r="160" spans="1:186" s="368" customFormat="1">
      <c r="A160" s="287" t="s">
        <v>404</v>
      </c>
      <c r="B160" s="369" t="s">
        <v>14</v>
      </c>
      <c r="C160" s="287" t="s">
        <v>446</v>
      </c>
      <c r="D160" s="287" t="s">
        <v>3125</v>
      </c>
      <c r="E160" s="369" t="s">
        <v>447</v>
      </c>
      <c r="F160" s="287">
        <v>157</v>
      </c>
      <c r="G160" s="392" t="s">
        <v>448</v>
      </c>
      <c r="H160" s="392" t="s">
        <v>449</v>
      </c>
      <c r="I160" s="287" t="s">
        <v>434</v>
      </c>
      <c r="J160" s="392" t="s">
        <v>435</v>
      </c>
      <c r="K160" s="393" t="s">
        <v>276</v>
      </c>
      <c r="L160" s="286" t="s">
        <v>435</v>
      </c>
      <c r="M160" s="286" t="s">
        <v>3124</v>
      </c>
      <c r="N160" s="372">
        <v>1</v>
      </c>
      <c r="O160" s="373">
        <v>339</v>
      </c>
      <c r="P160" s="373">
        <v>669</v>
      </c>
      <c r="Q160" s="373">
        <v>780</v>
      </c>
      <c r="R160" s="373">
        <v>1020</v>
      </c>
      <c r="S160" s="374">
        <v>366</v>
      </c>
      <c r="T160" s="374">
        <v>426</v>
      </c>
      <c r="U160" s="374">
        <v>557</v>
      </c>
      <c r="V160" s="374">
        <v>604</v>
      </c>
      <c r="W160" s="373">
        <v>216</v>
      </c>
      <c r="X160" s="373">
        <v>453</v>
      </c>
      <c r="Y160" s="373">
        <v>648</v>
      </c>
      <c r="Z160" s="373">
        <v>883</v>
      </c>
      <c r="AA160" s="374">
        <v>233</v>
      </c>
      <c r="AB160" s="374">
        <v>272</v>
      </c>
      <c r="AC160" s="374">
        <v>355</v>
      </c>
      <c r="AD160" s="374">
        <v>385</v>
      </c>
      <c r="AE160" s="373">
        <v>2</v>
      </c>
      <c r="AF160" s="373">
        <v>22</v>
      </c>
      <c r="AG160" s="373">
        <v>29</v>
      </c>
      <c r="AH160" s="373">
        <v>37</v>
      </c>
      <c r="AI160" s="374">
        <v>11</v>
      </c>
      <c r="AJ160" s="374">
        <v>11</v>
      </c>
      <c r="AK160" s="374">
        <v>14</v>
      </c>
      <c r="AL160" s="374">
        <v>15</v>
      </c>
      <c r="AM160" s="226">
        <v>123</v>
      </c>
      <c r="AN160" s="226">
        <v>216</v>
      </c>
      <c r="AO160" s="226">
        <v>133</v>
      </c>
      <c r="AP160" s="226">
        <v>137</v>
      </c>
      <c r="AQ160" s="227">
        <v>133</v>
      </c>
      <c r="AR160" s="227">
        <v>155</v>
      </c>
      <c r="AS160" s="227">
        <v>202</v>
      </c>
      <c r="AT160" s="227">
        <v>219</v>
      </c>
      <c r="AU160" s="226">
        <v>40</v>
      </c>
      <c r="AV160" s="226">
        <v>60</v>
      </c>
      <c r="AW160" s="226">
        <v>36</v>
      </c>
      <c r="AX160" s="226">
        <v>38</v>
      </c>
      <c r="AY160" s="227">
        <v>37</v>
      </c>
      <c r="AZ160" s="227">
        <v>42</v>
      </c>
      <c r="BA160" s="227">
        <v>46</v>
      </c>
      <c r="BB160" s="227">
        <v>50</v>
      </c>
      <c r="BC160" s="226">
        <f t="shared" si="82"/>
        <v>84</v>
      </c>
      <c r="BD160" s="226">
        <f t="shared" si="82"/>
        <v>148</v>
      </c>
      <c r="BE160" s="226">
        <f t="shared" si="82"/>
        <v>90</v>
      </c>
      <c r="BF160" s="226">
        <f t="shared" si="82"/>
        <v>92</v>
      </c>
      <c r="BG160" s="218">
        <f t="shared" si="82"/>
        <v>91</v>
      </c>
      <c r="BH160" s="218">
        <f t="shared" si="82"/>
        <v>106</v>
      </c>
      <c r="BI160" s="218">
        <f t="shared" si="82"/>
        <v>149</v>
      </c>
      <c r="BJ160" s="218">
        <f t="shared" si="81"/>
        <v>164</v>
      </c>
      <c r="BK160" s="226">
        <f t="shared" si="78"/>
        <v>-1</v>
      </c>
      <c r="BL160" s="226">
        <f t="shared" si="78"/>
        <v>8</v>
      </c>
      <c r="BM160" s="226">
        <f t="shared" si="78"/>
        <v>7</v>
      </c>
      <c r="BN160" s="226">
        <f t="shared" si="78"/>
        <v>7</v>
      </c>
      <c r="BO160" s="227">
        <f t="shared" si="78"/>
        <v>5</v>
      </c>
      <c r="BP160" s="227">
        <f t="shared" si="71"/>
        <v>7</v>
      </c>
      <c r="BQ160" s="227">
        <f t="shared" si="71"/>
        <v>7</v>
      </c>
      <c r="BR160" s="227">
        <f t="shared" si="71"/>
        <v>5</v>
      </c>
      <c r="BS160" s="226">
        <v>1</v>
      </c>
      <c r="BT160" s="226">
        <v>8</v>
      </c>
      <c r="BU160" s="226">
        <v>7</v>
      </c>
      <c r="BV160" s="226">
        <v>7</v>
      </c>
      <c r="BW160" s="227">
        <v>5</v>
      </c>
      <c r="BX160" s="227">
        <v>7</v>
      </c>
      <c r="BY160" s="227">
        <v>7</v>
      </c>
      <c r="BZ160" s="227">
        <v>5</v>
      </c>
      <c r="CA160" s="226">
        <v>2</v>
      </c>
      <c r="CB160" s="226">
        <f>IFERROR(VLOOKUP($G160,[12]ITEM!$B$2:$AC$939,26,0),0)</f>
        <v>0</v>
      </c>
      <c r="CC160" s="226">
        <f>IFERROR(VLOOKUP($G160,[12]ITEM!$B$2:$AC$939,27,0),0)</f>
        <v>0</v>
      </c>
      <c r="CD160" s="226">
        <f>IFERROR(VLOOKUP($G160,[12]ITEM!$B$2:$AC$939,28,0),0)</f>
        <v>0</v>
      </c>
      <c r="CE160" s="227">
        <v>0</v>
      </c>
      <c r="CF160" s="227">
        <v>0</v>
      </c>
      <c r="CG160" s="227">
        <v>0</v>
      </c>
      <c r="CH160" s="227">
        <v>0</v>
      </c>
      <c r="CI160" s="375"/>
      <c r="CJ160" s="226">
        <f t="shared" si="80"/>
        <v>84</v>
      </c>
      <c r="CK160" s="226">
        <f t="shared" si="80"/>
        <v>151</v>
      </c>
      <c r="CL160" s="226">
        <f t="shared" si="79"/>
        <v>113</v>
      </c>
      <c r="CM160" s="226">
        <f t="shared" si="79"/>
        <v>118</v>
      </c>
      <c r="CN160" s="227">
        <f t="shared" si="79"/>
        <v>91</v>
      </c>
      <c r="CO160" s="227">
        <f t="shared" si="79"/>
        <v>103.30320770182919</v>
      </c>
      <c r="CP160" s="227">
        <f t="shared" si="79"/>
        <v>124.21090242406386</v>
      </c>
      <c r="CQ160" s="227">
        <f t="shared" si="79"/>
        <v>131.59620353036405</v>
      </c>
      <c r="CR160" s="226">
        <v>61</v>
      </c>
      <c r="CS160" s="226">
        <v>107</v>
      </c>
      <c r="CT160" s="226">
        <v>66</v>
      </c>
      <c r="CU160" s="226">
        <v>68</v>
      </c>
      <c r="CV160" s="227">
        <f t="shared" si="64"/>
        <v>50</v>
      </c>
      <c r="CW160" s="227">
        <f>CV160*(1+('[13]GROWTH (YoY)'!AR160/100))</f>
        <v>58.303207701829187</v>
      </c>
      <c r="CX160" s="227">
        <f>CW160*(1+('[13]GROWTH (YoY)'!AS160/100))</f>
        <v>76.21090242406386</v>
      </c>
      <c r="CY160" s="227">
        <f>CX160*(1+('[13]GROWTH (YoY)'!AT160/100))</f>
        <v>82.596203530364065</v>
      </c>
      <c r="CZ160" s="226">
        <v>3</v>
      </c>
      <c r="DA160" s="226">
        <v>3</v>
      </c>
      <c r="DB160" s="226">
        <v>3</v>
      </c>
      <c r="DC160" s="226">
        <v>3</v>
      </c>
      <c r="DD160" s="227">
        <v>0</v>
      </c>
      <c r="DE160" s="227">
        <v>0</v>
      </c>
      <c r="DF160" s="227">
        <v>0</v>
      </c>
      <c r="DG160" s="227">
        <v>0</v>
      </c>
      <c r="DH160" s="226">
        <v>20</v>
      </c>
      <c r="DI160" s="226">
        <v>41</v>
      </c>
      <c r="DJ160" s="226">
        <v>44</v>
      </c>
      <c r="DK160" s="226">
        <v>47</v>
      </c>
      <c r="DL160" s="227">
        <v>41</v>
      </c>
      <c r="DM160" s="227">
        <v>45</v>
      </c>
      <c r="DN160" s="227">
        <v>48</v>
      </c>
      <c r="DO160" s="227">
        <v>49</v>
      </c>
      <c r="DP160" s="376">
        <f t="shared" si="58"/>
        <v>0</v>
      </c>
      <c r="DQ160" s="226">
        <f t="shared" si="58"/>
        <v>-3</v>
      </c>
      <c r="DR160" s="226">
        <f t="shared" si="58"/>
        <v>-23</v>
      </c>
      <c r="DS160" s="226">
        <f t="shared" si="72"/>
        <v>-26</v>
      </c>
      <c r="DT160" s="227">
        <f t="shared" si="72"/>
        <v>0</v>
      </c>
      <c r="DU160" s="227">
        <f t="shared" si="72"/>
        <v>2.6967922981708057</v>
      </c>
      <c r="DV160" s="227">
        <f t="shared" si="72"/>
        <v>24.78909757593614</v>
      </c>
      <c r="DW160" s="227">
        <f t="shared" si="72"/>
        <v>32.40379646963595</v>
      </c>
      <c r="DX160" s="377">
        <f t="shared" si="61"/>
        <v>0.63716814159292035</v>
      </c>
      <c r="DY160" s="377">
        <f t="shared" si="61"/>
        <v>0.67713004484304928</v>
      </c>
      <c r="DZ160" s="377">
        <f t="shared" si="61"/>
        <v>0.83076923076923082</v>
      </c>
      <c r="EA160" s="377">
        <f t="shared" si="59"/>
        <v>0.86568627450980395</v>
      </c>
      <c r="EB160" s="378">
        <f t="shared" si="59"/>
        <v>0.63661202185792354</v>
      </c>
      <c r="EC160" s="378">
        <f t="shared" si="59"/>
        <v>0.63849765258215962</v>
      </c>
      <c r="ED160" s="378">
        <f t="shared" si="59"/>
        <v>0.63734290843806107</v>
      </c>
      <c r="EE160" s="378">
        <f t="shared" si="59"/>
        <v>0.63741721854304634</v>
      </c>
      <c r="EG160" s="226">
        <v>339</v>
      </c>
      <c r="EH160" s="226">
        <v>216</v>
      </c>
      <c r="EI160" s="226">
        <v>123</v>
      </c>
      <c r="EJ160" s="226">
        <v>40</v>
      </c>
      <c r="EK160" s="226">
        <v>131</v>
      </c>
      <c r="EL160" s="226">
        <v>1739</v>
      </c>
      <c r="EM160" s="226">
        <v>1736</v>
      </c>
      <c r="EN160" s="379">
        <f t="shared" si="65"/>
        <v>0.63716814159292035</v>
      </c>
      <c r="EO160" s="226">
        <f t="shared" si="66"/>
        <v>32.520325203252028</v>
      </c>
      <c r="EP160" s="379">
        <f t="shared" si="67"/>
        <v>0.3864306784660767</v>
      </c>
      <c r="EQ160" s="226">
        <f t="shared" si="68"/>
        <v>75330.649798734899</v>
      </c>
      <c r="ER160" s="226">
        <f t="shared" si="69"/>
        <v>1920.1228878648235</v>
      </c>
      <c r="ES160" s="292"/>
      <c r="ET160" s="227">
        <v>366</v>
      </c>
      <c r="EU160" s="227">
        <v>233</v>
      </c>
      <c r="EV160" s="227">
        <v>133</v>
      </c>
      <c r="EW160" s="227">
        <v>48</v>
      </c>
      <c r="EX160" s="227">
        <v>287</v>
      </c>
      <c r="EY160" s="227">
        <v>1714</v>
      </c>
      <c r="EZ160" s="227">
        <v>1710</v>
      </c>
      <c r="FA160" s="380">
        <f t="shared" si="73"/>
        <v>0.63661202185792354</v>
      </c>
      <c r="FB160" s="228">
        <f t="shared" si="74"/>
        <v>36.090225563909769</v>
      </c>
      <c r="FC160" s="380">
        <f t="shared" si="75"/>
        <v>0.78415300546448086</v>
      </c>
      <c r="FD160" s="227">
        <f t="shared" si="76"/>
        <v>167444.57409568262</v>
      </c>
      <c r="FE160" s="227">
        <f t="shared" si="77"/>
        <v>2339.1812865497077</v>
      </c>
      <c r="FF160" s="227">
        <v>133</v>
      </c>
      <c r="FG160" s="228">
        <f t="shared" si="70"/>
        <v>27.819548872180448</v>
      </c>
      <c r="FH160" s="227">
        <v>37</v>
      </c>
      <c r="FI160" s="227">
        <v>133</v>
      </c>
      <c r="FJ160" s="227">
        <v>14</v>
      </c>
      <c r="FK160" s="227">
        <f t="shared" si="62"/>
        <v>82</v>
      </c>
      <c r="FL160" s="227">
        <v>65</v>
      </c>
      <c r="FM160" s="227">
        <f t="shared" si="63"/>
        <v>17</v>
      </c>
      <c r="FZ160" s="229"/>
      <c r="GA160" s="229"/>
      <c r="GB160" s="229"/>
      <c r="GC160" s="229"/>
      <c r="GD160" s="229"/>
    </row>
    <row r="161" spans="1:186" s="368" customFormat="1">
      <c r="A161" s="287" t="s">
        <v>404</v>
      </c>
      <c r="B161" s="369" t="s">
        <v>14</v>
      </c>
      <c r="C161" s="287" t="s">
        <v>446</v>
      </c>
      <c r="D161" s="287" t="s">
        <v>3125</v>
      </c>
      <c r="E161" s="369" t="s">
        <v>447</v>
      </c>
      <c r="F161" s="287">
        <v>158</v>
      </c>
      <c r="G161" s="392" t="s">
        <v>450</v>
      </c>
      <c r="H161" s="392" t="s">
        <v>451</v>
      </c>
      <c r="I161" s="287" t="s">
        <v>434</v>
      </c>
      <c r="J161" s="392" t="s">
        <v>435</v>
      </c>
      <c r="K161" s="393" t="s">
        <v>276</v>
      </c>
      <c r="L161" s="286" t="s">
        <v>435</v>
      </c>
      <c r="M161" s="286" t="s">
        <v>3124</v>
      </c>
      <c r="N161" s="372">
        <v>1</v>
      </c>
      <c r="O161" s="373">
        <v>0</v>
      </c>
      <c r="P161" s="373">
        <v>0</v>
      </c>
      <c r="Q161" s="373">
        <v>0</v>
      </c>
      <c r="R161" s="373">
        <v>0</v>
      </c>
      <c r="S161" s="374">
        <v>0</v>
      </c>
      <c r="T161" s="374">
        <v>0</v>
      </c>
      <c r="U161" s="374">
        <v>0</v>
      </c>
      <c r="V161" s="374">
        <v>0</v>
      </c>
      <c r="W161" s="373">
        <v>0</v>
      </c>
      <c r="X161" s="373">
        <v>0</v>
      </c>
      <c r="Y161" s="373">
        <v>0</v>
      </c>
      <c r="Z161" s="373">
        <v>0</v>
      </c>
      <c r="AA161" s="374">
        <v>0</v>
      </c>
      <c r="AB161" s="374">
        <v>0</v>
      </c>
      <c r="AC161" s="374">
        <v>0</v>
      </c>
      <c r="AD161" s="374">
        <v>0</v>
      </c>
      <c r="AE161" s="373">
        <v>0</v>
      </c>
      <c r="AF161" s="373">
        <v>0</v>
      </c>
      <c r="AG161" s="373">
        <v>0</v>
      </c>
      <c r="AH161" s="373">
        <v>0</v>
      </c>
      <c r="AI161" s="374">
        <v>0</v>
      </c>
      <c r="AJ161" s="374">
        <v>0</v>
      </c>
      <c r="AK161" s="374">
        <v>0</v>
      </c>
      <c r="AL161" s="374">
        <v>0</v>
      </c>
      <c r="AM161" s="226">
        <v>0</v>
      </c>
      <c r="AN161" s="226">
        <v>0</v>
      </c>
      <c r="AO161" s="226">
        <v>0</v>
      </c>
      <c r="AP161" s="226">
        <v>0</v>
      </c>
      <c r="AQ161" s="227">
        <v>0</v>
      </c>
      <c r="AR161" s="227">
        <v>0</v>
      </c>
      <c r="AS161" s="227">
        <v>0</v>
      </c>
      <c r="AT161" s="227">
        <v>0</v>
      </c>
      <c r="AU161" s="226">
        <v>0</v>
      </c>
      <c r="AV161" s="226">
        <v>0</v>
      </c>
      <c r="AW161" s="226">
        <v>0</v>
      </c>
      <c r="AX161" s="226">
        <v>0</v>
      </c>
      <c r="AY161" s="227">
        <v>0</v>
      </c>
      <c r="AZ161" s="227">
        <v>0</v>
      </c>
      <c r="BA161" s="227">
        <v>0</v>
      </c>
      <c r="BB161" s="227">
        <v>0</v>
      </c>
      <c r="BC161" s="226">
        <f t="shared" si="82"/>
        <v>0</v>
      </c>
      <c r="BD161" s="226">
        <f t="shared" si="82"/>
        <v>0</v>
      </c>
      <c r="BE161" s="226">
        <f t="shared" si="82"/>
        <v>0</v>
      </c>
      <c r="BF161" s="226">
        <f t="shared" si="82"/>
        <v>0</v>
      </c>
      <c r="BG161" s="218">
        <f t="shared" si="82"/>
        <v>0</v>
      </c>
      <c r="BH161" s="218">
        <f t="shared" si="82"/>
        <v>0</v>
      </c>
      <c r="BI161" s="218">
        <f t="shared" si="82"/>
        <v>0</v>
      </c>
      <c r="BJ161" s="218">
        <f t="shared" si="81"/>
        <v>0</v>
      </c>
      <c r="BK161" s="226">
        <f t="shared" si="78"/>
        <v>0</v>
      </c>
      <c r="BL161" s="226">
        <f t="shared" si="78"/>
        <v>0</v>
      </c>
      <c r="BM161" s="226">
        <f t="shared" si="78"/>
        <v>0</v>
      </c>
      <c r="BN161" s="226">
        <f t="shared" si="78"/>
        <v>0</v>
      </c>
      <c r="BO161" s="227">
        <f t="shared" si="78"/>
        <v>0</v>
      </c>
      <c r="BP161" s="227">
        <f t="shared" si="71"/>
        <v>0</v>
      </c>
      <c r="BQ161" s="227">
        <f t="shared" si="71"/>
        <v>0</v>
      </c>
      <c r="BR161" s="227">
        <f t="shared" si="71"/>
        <v>0</v>
      </c>
      <c r="BS161" s="226">
        <v>0</v>
      </c>
      <c r="BT161" s="226">
        <v>0</v>
      </c>
      <c r="BU161" s="226">
        <v>0</v>
      </c>
      <c r="BV161" s="226">
        <v>0</v>
      </c>
      <c r="BW161" s="227">
        <v>0</v>
      </c>
      <c r="BX161" s="227">
        <v>0</v>
      </c>
      <c r="BY161" s="227">
        <v>0</v>
      </c>
      <c r="BZ161" s="227">
        <v>0</v>
      </c>
      <c r="CA161" s="226">
        <v>0</v>
      </c>
      <c r="CB161" s="226">
        <f>IFERROR(VLOOKUP($G161,[12]ITEM!$B$2:$AC$939,26,0),0)</f>
        <v>0</v>
      </c>
      <c r="CC161" s="226">
        <f>IFERROR(VLOOKUP($G161,[12]ITEM!$B$2:$AC$939,27,0),0)</f>
        <v>0</v>
      </c>
      <c r="CD161" s="226">
        <f>IFERROR(VLOOKUP($G161,[12]ITEM!$B$2:$AC$939,28,0),0)</f>
        <v>0</v>
      </c>
      <c r="CE161" s="227">
        <v>0</v>
      </c>
      <c r="CF161" s="227">
        <v>0</v>
      </c>
      <c r="CG161" s="227">
        <v>0</v>
      </c>
      <c r="CH161" s="227">
        <v>0</v>
      </c>
      <c r="CI161" s="375"/>
      <c r="CJ161" s="226">
        <f t="shared" si="80"/>
        <v>0</v>
      </c>
      <c r="CK161" s="226">
        <f t="shared" si="80"/>
        <v>0</v>
      </c>
      <c r="CL161" s="226">
        <f t="shared" si="79"/>
        <v>0</v>
      </c>
      <c r="CM161" s="226">
        <f t="shared" si="79"/>
        <v>0</v>
      </c>
      <c r="CN161" s="227">
        <f t="shared" si="79"/>
        <v>0</v>
      </c>
      <c r="CO161" s="227">
        <f t="shared" si="79"/>
        <v>0</v>
      </c>
      <c r="CP161" s="227">
        <f t="shared" si="79"/>
        <v>0</v>
      </c>
      <c r="CQ161" s="227">
        <f t="shared" si="79"/>
        <v>0</v>
      </c>
      <c r="CR161" s="226">
        <v>0</v>
      </c>
      <c r="CS161" s="226">
        <v>0</v>
      </c>
      <c r="CT161" s="226">
        <v>0</v>
      </c>
      <c r="CU161" s="226">
        <v>0</v>
      </c>
      <c r="CV161" s="227">
        <f t="shared" si="64"/>
        <v>0</v>
      </c>
      <c r="CW161" s="227">
        <f>CV161*(1+('[13]GROWTH (YoY)'!AR161/100))</f>
        <v>0</v>
      </c>
      <c r="CX161" s="227">
        <f>CW161*(1+('[13]GROWTH (YoY)'!AS161/100))</f>
        <v>0</v>
      </c>
      <c r="CY161" s="227">
        <f>CX161*(1+('[13]GROWTH (YoY)'!AT161/100))</f>
        <v>0</v>
      </c>
      <c r="CZ161" s="226">
        <v>0</v>
      </c>
      <c r="DA161" s="226">
        <v>0</v>
      </c>
      <c r="DB161" s="226">
        <v>0</v>
      </c>
      <c r="DC161" s="226">
        <v>0</v>
      </c>
      <c r="DD161" s="227">
        <v>0</v>
      </c>
      <c r="DE161" s="227">
        <v>0</v>
      </c>
      <c r="DF161" s="227">
        <v>0</v>
      </c>
      <c r="DG161" s="227">
        <v>0</v>
      </c>
      <c r="DH161" s="226">
        <v>0</v>
      </c>
      <c r="DI161" s="226">
        <v>0</v>
      </c>
      <c r="DJ161" s="226">
        <v>0</v>
      </c>
      <c r="DK161" s="226">
        <v>0</v>
      </c>
      <c r="DL161" s="227">
        <v>0</v>
      </c>
      <c r="DM161" s="227">
        <v>0</v>
      </c>
      <c r="DN161" s="227">
        <v>0</v>
      </c>
      <c r="DO161" s="227">
        <v>0</v>
      </c>
      <c r="DP161" s="376">
        <f t="shared" si="58"/>
        <v>0</v>
      </c>
      <c r="DQ161" s="226">
        <f t="shared" si="58"/>
        <v>0</v>
      </c>
      <c r="DR161" s="226">
        <f t="shared" si="58"/>
        <v>0</v>
      </c>
      <c r="DS161" s="226">
        <f t="shared" si="72"/>
        <v>0</v>
      </c>
      <c r="DT161" s="227">
        <f t="shared" si="72"/>
        <v>0</v>
      </c>
      <c r="DU161" s="227">
        <f t="shared" si="72"/>
        <v>0</v>
      </c>
      <c r="DV161" s="227">
        <f t="shared" si="72"/>
        <v>0</v>
      </c>
      <c r="DW161" s="227">
        <f t="shared" si="72"/>
        <v>0</v>
      </c>
      <c r="DX161" s="377">
        <f t="shared" si="61"/>
        <v>0</v>
      </c>
      <c r="DY161" s="377">
        <f t="shared" si="61"/>
        <v>0</v>
      </c>
      <c r="DZ161" s="377">
        <f t="shared" si="61"/>
        <v>0</v>
      </c>
      <c r="EA161" s="377">
        <f t="shared" si="59"/>
        <v>0</v>
      </c>
      <c r="EB161" s="378">
        <f t="shared" si="59"/>
        <v>0</v>
      </c>
      <c r="EC161" s="378">
        <f t="shared" si="59"/>
        <v>0</v>
      </c>
      <c r="ED161" s="378">
        <f t="shared" si="59"/>
        <v>0</v>
      </c>
      <c r="EE161" s="378">
        <f t="shared" si="59"/>
        <v>0</v>
      </c>
      <c r="EG161" s="226">
        <v>0</v>
      </c>
      <c r="EH161" s="226">
        <v>0</v>
      </c>
      <c r="EI161" s="226">
        <v>0</v>
      </c>
      <c r="EJ161" s="226">
        <v>0</v>
      </c>
      <c r="EK161" s="226">
        <v>0</v>
      </c>
      <c r="EL161" s="226">
        <v>0</v>
      </c>
      <c r="EM161" s="226">
        <v>0</v>
      </c>
      <c r="EN161" s="379">
        <f t="shared" si="65"/>
        <v>0</v>
      </c>
      <c r="EO161" s="226">
        <f t="shared" si="66"/>
        <v>0</v>
      </c>
      <c r="EP161" s="379">
        <f t="shared" si="67"/>
        <v>0</v>
      </c>
      <c r="EQ161" s="226">
        <f t="shared" si="68"/>
        <v>0</v>
      </c>
      <c r="ER161" s="226">
        <f t="shared" si="69"/>
        <v>0</v>
      </c>
      <c r="ES161" s="292"/>
      <c r="ET161" s="227">
        <v>0</v>
      </c>
      <c r="EU161" s="227">
        <v>0</v>
      </c>
      <c r="EV161" s="227">
        <v>0</v>
      </c>
      <c r="EW161" s="227">
        <v>0</v>
      </c>
      <c r="EX161" s="227">
        <v>0</v>
      </c>
      <c r="EY161" s="227">
        <v>0</v>
      </c>
      <c r="EZ161" s="227">
        <v>0</v>
      </c>
      <c r="FA161" s="380">
        <f t="shared" si="73"/>
        <v>0</v>
      </c>
      <c r="FB161" s="228">
        <f t="shared" si="74"/>
        <v>0</v>
      </c>
      <c r="FC161" s="380">
        <f t="shared" si="75"/>
        <v>0</v>
      </c>
      <c r="FD161" s="227">
        <f t="shared" si="76"/>
        <v>0</v>
      </c>
      <c r="FE161" s="227">
        <f t="shared" si="77"/>
        <v>0</v>
      </c>
      <c r="FF161" s="227">
        <v>0</v>
      </c>
      <c r="FG161" s="228">
        <f t="shared" si="70"/>
        <v>0</v>
      </c>
      <c r="FH161" s="227">
        <v>0</v>
      </c>
      <c r="FI161" s="227">
        <v>0</v>
      </c>
      <c r="FJ161" s="227">
        <v>0</v>
      </c>
      <c r="FK161" s="227">
        <f t="shared" si="62"/>
        <v>0</v>
      </c>
      <c r="FL161" s="227">
        <v>0</v>
      </c>
      <c r="FM161" s="227">
        <f t="shared" si="63"/>
        <v>0</v>
      </c>
      <c r="FZ161" s="229"/>
      <c r="GA161" s="229"/>
      <c r="GB161" s="229"/>
      <c r="GC161" s="229"/>
      <c r="GD161" s="229"/>
    </row>
    <row r="162" spans="1:186" s="368" customFormat="1">
      <c r="A162" s="287" t="s">
        <v>404</v>
      </c>
      <c r="B162" s="369" t="s">
        <v>14</v>
      </c>
      <c r="C162" s="287" t="s">
        <v>446</v>
      </c>
      <c r="D162" s="287" t="s">
        <v>3125</v>
      </c>
      <c r="E162" s="369" t="s">
        <v>447</v>
      </c>
      <c r="F162" s="287">
        <v>159</v>
      </c>
      <c r="G162" s="392" t="s">
        <v>452</v>
      </c>
      <c r="H162" s="392" t="s">
        <v>453</v>
      </c>
      <c r="I162" s="287" t="s">
        <v>434</v>
      </c>
      <c r="J162" s="392" t="s">
        <v>435</v>
      </c>
      <c r="K162" s="393" t="s">
        <v>276</v>
      </c>
      <c r="L162" s="286" t="s">
        <v>435</v>
      </c>
      <c r="M162" s="286" t="s">
        <v>3124</v>
      </c>
      <c r="N162" s="372">
        <v>1</v>
      </c>
      <c r="O162" s="373">
        <v>0</v>
      </c>
      <c r="P162" s="373">
        <v>0</v>
      </c>
      <c r="Q162" s="373">
        <v>0</v>
      </c>
      <c r="R162" s="373">
        <v>0</v>
      </c>
      <c r="S162" s="374">
        <v>0</v>
      </c>
      <c r="T162" s="374">
        <v>0</v>
      </c>
      <c r="U162" s="374">
        <v>0</v>
      </c>
      <c r="V162" s="374">
        <v>0</v>
      </c>
      <c r="W162" s="373">
        <v>0</v>
      </c>
      <c r="X162" s="373">
        <v>0</v>
      </c>
      <c r="Y162" s="373">
        <v>0</v>
      </c>
      <c r="Z162" s="373">
        <v>0</v>
      </c>
      <c r="AA162" s="374">
        <v>0</v>
      </c>
      <c r="AB162" s="374">
        <v>0</v>
      </c>
      <c r="AC162" s="374">
        <v>0</v>
      </c>
      <c r="AD162" s="374">
        <v>0</v>
      </c>
      <c r="AE162" s="373">
        <v>0</v>
      </c>
      <c r="AF162" s="373">
        <v>0</v>
      </c>
      <c r="AG162" s="373">
        <v>0</v>
      </c>
      <c r="AH162" s="373">
        <v>0</v>
      </c>
      <c r="AI162" s="374">
        <v>0</v>
      </c>
      <c r="AJ162" s="374">
        <v>0</v>
      </c>
      <c r="AK162" s="374">
        <v>0</v>
      </c>
      <c r="AL162" s="374">
        <v>0</v>
      </c>
      <c r="AM162" s="226">
        <v>0</v>
      </c>
      <c r="AN162" s="226">
        <v>0</v>
      </c>
      <c r="AO162" s="226">
        <v>0</v>
      </c>
      <c r="AP162" s="226">
        <v>0</v>
      </c>
      <c r="AQ162" s="227">
        <v>0</v>
      </c>
      <c r="AR162" s="227">
        <v>0</v>
      </c>
      <c r="AS162" s="227">
        <v>0</v>
      </c>
      <c r="AT162" s="227">
        <v>0</v>
      </c>
      <c r="AU162" s="226">
        <v>0</v>
      </c>
      <c r="AV162" s="226">
        <v>0</v>
      </c>
      <c r="AW162" s="226">
        <v>0</v>
      </c>
      <c r="AX162" s="226">
        <v>0</v>
      </c>
      <c r="AY162" s="227">
        <v>0</v>
      </c>
      <c r="AZ162" s="227">
        <v>0</v>
      </c>
      <c r="BA162" s="227">
        <v>0</v>
      </c>
      <c r="BB162" s="227">
        <v>0</v>
      </c>
      <c r="BC162" s="226">
        <f t="shared" si="82"/>
        <v>0</v>
      </c>
      <c r="BD162" s="226">
        <f t="shared" si="82"/>
        <v>0</v>
      </c>
      <c r="BE162" s="226">
        <f t="shared" si="82"/>
        <v>0</v>
      </c>
      <c r="BF162" s="226">
        <f t="shared" si="82"/>
        <v>0</v>
      </c>
      <c r="BG162" s="218">
        <f t="shared" si="82"/>
        <v>0</v>
      </c>
      <c r="BH162" s="218">
        <f t="shared" si="82"/>
        <v>0</v>
      </c>
      <c r="BI162" s="218">
        <f t="shared" si="82"/>
        <v>0</v>
      </c>
      <c r="BJ162" s="218">
        <f t="shared" si="81"/>
        <v>0</v>
      </c>
      <c r="BK162" s="226">
        <f t="shared" si="78"/>
        <v>0</v>
      </c>
      <c r="BL162" s="226">
        <f t="shared" si="78"/>
        <v>0</v>
      </c>
      <c r="BM162" s="226">
        <f t="shared" si="78"/>
        <v>0</v>
      </c>
      <c r="BN162" s="226">
        <f t="shared" si="78"/>
        <v>0</v>
      </c>
      <c r="BO162" s="227">
        <f t="shared" si="78"/>
        <v>0</v>
      </c>
      <c r="BP162" s="227">
        <f t="shared" si="71"/>
        <v>0</v>
      </c>
      <c r="BQ162" s="227">
        <f t="shared" si="71"/>
        <v>0</v>
      </c>
      <c r="BR162" s="227">
        <f t="shared" si="71"/>
        <v>0</v>
      </c>
      <c r="BS162" s="226">
        <v>0</v>
      </c>
      <c r="BT162" s="226">
        <v>0</v>
      </c>
      <c r="BU162" s="226">
        <v>0</v>
      </c>
      <c r="BV162" s="226">
        <v>0</v>
      </c>
      <c r="BW162" s="227">
        <v>0</v>
      </c>
      <c r="BX162" s="227">
        <v>0</v>
      </c>
      <c r="BY162" s="227">
        <v>0</v>
      </c>
      <c r="BZ162" s="227">
        <v>0</v>
      </c>
      <c r="CA162" s="226">
        <v>0</v>
      </c>
      <c r="CB162" s="226">
        <f>IFERROR(VLOOKUP($G162,[12]ITEM!$B$2:$AC$939,26,0),0)</f>
        <v>0</v>
      </c>
      <c r="CC162" s="226">
        <f>IFERROR(VLOOKUP($G162,[12]ITEM!$B$2:$AC$939,27,0),0)</f>
        <v>0</v>
      </c>
      <c r="CD162" s="226">
        <f>IFERROR(VLOOKUP($G162,[12]ITEM!$B$2:$AC$939,28,0),0)</f>
        <v>0</v>
      </c>
      <c r="CE162" s="227">
        <v>0</v>
      </c>
      <c r="CF162" s="227">
        <v>0</v>
      </c>
      <c r="CG162" s="227">
        <v>0</v>
      </c>
      <c r="CH162" s="227">
        <v>0</v>
      </c>
      <c r="CI162" s="375"/>
      <c r="CJ162" s="226">
        <f t="shared" si="80"/>
        <v>0</v>
      </c>
      <c r="CK162" s="226">
        <f t="shared" si="80"/>
        <v>0</v>
      </c>
      <c r="CL162" s="226">
        <f t="shared" si="79"/>
        <v>0</v>
      </c>
      <c r="CM162" s="226">
        <f t="shared" si="79"/>
        <v>0</v>
      </c>
      <c r="CN162" s="227">
        <f t="shared" si="79"/>
        <v>0</v>
      </c>
      <c r="CO162" s="227">
        <f t="shared" si="79"/>
        <v>0</v>
      </c>
      <c r="CP162" s="227">
        <f t="shared" si="79"/>
        <v>0</v>
      </c>
      <c r="CQ162" s="227">
        <f t="shared" si="79"/>
        <v>0</v>
      </c>
      <c r="CR162" s="226">
        <v>0</v>
      </c>
      <c r="CS162" s="226">
        <v>0</v>
      </c>
      <c r="CT162" s="226">
        <v>0</v>
      </c>
      <c r="CU162" s="226">
        <v>0</v>
      </c>
      <c r="CV162" s="227">
        <f t="shared" si="64"/>
        <v>0</v>
      </c>
      <c r="CW162" s="227">
        <f>CV162*(1+('[13]GROWTH (YoY)'!AR162/100))</f>
        <v>0</v>
      </c>
      <c r="CX162" s="227">
        <f>CW162*(1+('[13]GROWTH (YoY)'!AS162/100))</f>
        <v>0</v>
      </c>
      <c r="CY162" s="227">
        <f>CX162*(1+('[13]GROWTH (YoY)'!AT162/100))</f>
        <v>0</v>
      </c>
      <c r="CZ162" s="226">
        <v>0</v>
      </c>
      <c r="DA162" s="226">
        <v>0</v>
      </c>
      <c r="DB162" s="226">
        <v>0</v>
      </c>
      <c r="DC162" s="226">
        <v>0</v>
      </c>
      <c r="DD162" s="227">
        <v>0</v>
      </c>
      <c r="DE162" s="227">
        <v>0</v>
      </c>
      <c r="DF162" s="227">
        <v>0</v>
      </c>
      <c r="DG162" s="227">
        <v>0</v>
      </c>
      <c r="DH162" s="226">
        <v>0</v>
      </c>
      <c r="DI162" s="226">
        <v>0</v>
      </c>
      <c r="DJ162" s="226">
        <v>0</v>
      </c>
      <c r="DK162" s="226">
        <v>0</v>
      </c>
      <c r="DL162" s="227">
        <v>0</v>
      </c>
      <c r="DM162" s="227">
        <v>0</v>
      </c>
      <c r="DN162" s="227">
        <v>0</v>
      </c>
      <c r="DO162" s="227">
        <v>0</v>
      </c>
      <c r="DP162" s="376">
        <f t="shared" si="58"/>
        <v>0</v>
      </c>
      <c r="DQ162" s="226">
        <f t="shared" si="58"/>
        <v>0</v>
      </c>
      <c r="DR162" s="226">
        <f t="shared" si="58"/>
        <v>0</v>
      </c>
      <c r="DS162" s="226">
        <f t="shared" si="72"/>
        <v>0</v>
      </c>
      <c r="DT162" s="227">
        <f t="shared" si="72"/>
        <v>0</v>
      </c>
      <c r="DU162" s="227">
        <f t="shared" si="72"/>
        <v>0</v>
      </c>
      <c r="DV162" s="227">
        <f t="shared" si="72"/>
        <v>0</v>
      </c>
      <c r="DW162" s="227">
        <f t="shared" si="72"/>
        <v>0</v>
      </c>
      <c r="DX162" s="377">
        <f t="shared" si="61"/>
        <v>0</v>
      </c>
      <c r="DY162" s="377">
        <f t="shared" si="61"/>
        <v>0</v>
      </c>
      <c r="DZ162" s="377">
        <f t="shared" si="61"/>
        <v>0</v>
      </c>
      <c r="EA162" s="377">
        <f t="shared" si="59"/>
        <v>0</v>
      </c>
      <c r="EB162" s="378">
        <f t="shared" si="59"/>
        <v>0</v>
      </c>
      <c r="EC162" s="378">
        <f t="shared" si="59"/>
        <v>0</v>
      </c>
      <c r="ED162" s="378">
        <f t="shared" si="59"/>
        <v>0</v>
      </c>
      <c r="EE162" s="378">
        <f t="shared" si="59"/>
        <v>0</v>
      </c>
      <c r="EG162" s="226">
        <v>0</v>
      </c>
      <c r="EH162" s="226">
        <v>0</v>
      </c>
      <c r="EI162" s="226">
        <v>0</v>
      </c>
      <c r="EJ162" s="226">
        <v>0</v>
      </c>
      <c r="EK162" s="226">
        <v>0</v>
      </c>
      <c r="EL162" s="226">
        <v>0</v>
      </c>
      <c r="EM162" s="226">
        <v>0</v>
      </c>
      <c r="EN162" s="379">
        <f t="shared" si="65"/>
        <v>0</v>
      </c>
      <c r="EO162" s="226">
        <f t="shared" si="66"/>
        <v>0</v>
      </c>
      <c r="EP162" s="379">
        <f t="shared" si="67"/>
        <v>0</v>
      </c>
      <c r="EQ162" s="226">
        <f t="shared" si="68"/>
        <v>0</v>
      </c>
      <c r="ER162" s="226">
        <f t="shared" si="69"/>
        <v>0</v>
      </c>
      <c r="ES162" s="292"/>
      <c r="ET162" s="227">
        <v>0</v>
      </c>
      <c r="EU162" s="227">
        <v>0</v>
      </c>
      <c r="EV162" s="227">
        <v>0</v>
      </c>
      <c r="EW162" s="227">
        <v>0</v>
      </c>
      <c r="EX162" s="227">
        <v>0</v>
      </c>
      <c r="EY162" s="227">
        <v>0</v>
      </c>
      <c r="EZ162" s="227">
        <v>0</v>
      </c>
      <c r="FA162" s="380">
        <f t="shared" si="73"/>
        <v>0</v>
      </c>
      <c r="FB162" s="228">
        <f t="shared" si="74"/>
        <v>0</v>
      </c>
      <c r="FC162" s="380">
        <f t="shared" si="75"/>
        <v>0</v>
      </c>
      <c r="FD162" s="227">
        <f t="shared" si="76"/>
        <v>0</v>
      </c>
      <c r="FE162" s="227">
        <f t="shared" si="77"/>
        <v>0</v>
      </c>
      <c r="FF162" s="227">
        <v>0</v>
      </c>
      <c r="FG162" s="228">
        <f t="shared" si="70"/>
        <v>0</v>
      </c>
      <c r="FH162" s="227">
        <v>0</v>
      </c>
      <c r="FI162" s="227">
        <v>0</v>
      </c>
      <c r="FJ162" s="227">
        <v>0</v>
      </c>
      <c r="FK162" s="227">
        <f t="shared" si="62"/>
        <v>0</v>
      </c>
      <c r="FL162" s="227">
        <v>0</v>
      </c>
      <c r="FM162" s="227">
        <f t="shared" si="63"/>
        <v>0</v>
      </c>
      <c r="FZ162" s="229"/>
      <c r="GA162" s="229"/>
      <c r="GB162" s="229"/>
      <c r="GC162" s="229"/>
      <c r="GD162" s="229"/>
    </row>
    <row r="163" spans="1:186" s="368" customFormat="1">
      <c r="A163" s="287" t="s">
        <v>404</v>
      </c>
      <c r="B163" s="369" t="s">
        <v>14</v>
      </c>
      <c r="C163" s="287" t="s">
        <v>446</v>
      </c>
      <c r="D163" s="287" t="s">
        <v>3125</v>
      </c>
      <c r="E163" s="369" t="s">
        <v>447</v>
      </c>
      <c r="F163" s="287">
        <v>160</v>
      </c>
      <c r="G163" s="392" t="s">
        <v>454</v>
      </c>
      <c r="H163" s="392" t="s">
        <v>455</v>
      </c>
      <c r="I163" s="287" t="s">
        <v>434</v>
      </c>
      <c r="J163" s="392" t="s">
        <v>435</v>
      </c>
      <c r="K163" s="393" t="s">
        <v>276</v>
      </c>
      <c r="L163" s="286" t="s">
        <v>435</v>
      </c>
      <c r="M163" s="286" t="s">
        <v>3124</v>
      </c>
      <c r="N163" s="372">
        <v>1</v>
      </c>
      <c r="O163" s="373">
        <v>129</v>
      </c>
      <c r="P163" s="373">
        <v>124</v>
      </c>
      <c r="Q163" s="373">
        <v>93</v>
      </c>
      <c r="R163" s="373">
        <v>95</v>
      </c>
      <c r="S163" s="374">
        <v>150</v>
      </c>
      <c r="T163" s="374">
        <v>113</v>
      </c>
      <c r="U163" s="374">
        <v>116</v>
      </c>
      <c r="V163" s="374">
        <v>126</v>
      </c>
      <c r="W163" s="373">
        <v>50</v>
      </c>
      <c r="X163" s="373">
        <v>65</v>
      </c>
      <c r="Y163" s="373">
        <v>55</v>
      </c>
      <c r="Z163" s="373">
        <v>59</v>
      </c>
      <c r="AA163" s="374">
        <v>66</v>
      </c>
      <c r="AB163" s="374">
        <v>49</v>
      </c>
      <c r="AC163" s="374">
        <v>51</v>
      </c>
      <c r="AD163" s="374">
        <v>55</v>
      </c>
      <c r="AE163" s="373">
        <v>1</v>
      </c>
      <c r="AF163" s="373">
        <v>3</v>
      </c>
      <c r="AG163" s="373">
        <v>2</v>
      </c>
      <c r="AH163" s="373">
        <v>2</v>
      </c>
      <c r="AI163" s="374">
        <v>3</v>
      </c>
      <c r="AJ163" s="374">
        <v>2</v>
      </c>
      <c r="AK163" s="374">
        <v>2</v>
      </c>
      <c r="AL163" s="374">
        <v>2</v>
      </c>
      <c r="AM163" s="226">
        <v>79</v>
      </c>
      <c r="AN163" s="226">
        <v>58</v>
      </c>
      <c r="AO163" s="226">
        <v>38</v>
      </c>
      <c r="AP163" s="226">
        <v>36</v>
      </c>
      <c r="AQ163" s="227">
        <v>85</v>
      </c>
      <c r="AR163" s="227">
        <v>64</v>
      </c>
      <c r="AS163" s="227">
        <v>65</v>
      </c>
      <c r="AT163" s="227">
        <v>71</v>
      </c>
      <c r="AU163" s="226">
        <v>23</v>
      </c>
      <c r="AV163" s="226">
        <v>24</v>
      </c>
      <c r="AW163" s="226">
        <v>16</v>
      </c>
      <c r="AX163" s="226">
        <v>16</v>
      </c>
      <c r="AY163" s="227">
        <v>36</v>
      </c>
      <c r="AZ163" s="227">
        <v>25</v>
      </c>
      <c r="BA163" s="227">
        <v>26</v>
      </c>
      <c r="BB163" s="227">
        <v>28</v>
      </c>
      <c r="BC163" s="226">
        <f t="shared" si="82"/>
        <v>57</v>
      </c>
      <c r="BD163" s="226">
        <f t="shared" si="82"/>
        <v>30</v>
      </c>
      <c r="BE163" s="226">
        <f t="shared" si="82"/>
        <v>15</v>
      </c>
      <c r="BF163" s="226">
        <f t="shared" si="82"/>
        <v>12</v>
      </c>
      <c r="BG163" s="218">
        <f t="shared" si="82"/>
        <v>46</v>
      </c>
      <c r="BH163" s="218">
        <f t="shared" si="82"/>
        <v>32</v>
      </c>
      <c r="BI163" s="218">
        <f t="shared" si="82"/>
        <v>31</v>
      </c>
      <c r="BJ163" s="218">
        <f t="shared" si="81"/>
        <v>40</v>
      </c>
      <c r="BK163" s="226">
        <f t="shared" si="78"/>
        <v>-1</v>
      </c>
      <c r="BL163" s="226">
        <f t="shared" si="78"/>
        <v>4</v>
      </c>
      <c r="BM163" s="226">
        <f t="shared" si="78"/>
        <v>7</v>
      </c>
      <c r="BN163" s="226">
        <f t="shared" si="78"/>
        <v>8</v>
      </c>
      <c r="BO163" s="227">
        <f t="shared" si="78"/>
        <v>3</v>
      </c>
      <c r="BP163" s="227">
        <f t="shared" si="71"/>
        <v>7</v>
      </c>
      <c r="BQ163" s="227">
        <f t="shared" si="71"/>
        <v>8</v>
      </c>
      <c r="BR163" s="227">
        <f t="shared" si="71"/>
        <v>3</v>
      </c>
      <c r="BS163" s="226">
        <v>0</v>
      </c>
      <c r="BT163" s="226">
        <v>4</v>
      </c>
      <c r="BU163" s="226">
        <v>7</v>
      </c>
      <c r="BV163" s="226">
        <v>8</v>
      </c>
      <c r="BW163" s="227">
        <v>3</v>
      </c>
      <c r="BX163" s="227">
        <v>7</v>
      </c>
      <c r="BY163" s="227">
        <v>8</v>
      </c>
      <c r="BZ163" s="227">
        <v>3</v>
      </c>
      <c r="CA163" s="226">
        <v>1</v>
      </c>
      <c r="CB163" s="226">
        <f>IFERROR(VLOOKUP($G163,[12]ITEM!$B$2:$AC$939,26,0),0)</f>
        <v>0</v>
      </c>
      <c r="CC163" s="226">
        <f>IFERROR(VLOOKUP($G163,[12]ITEM!$B$2:$AC$939,27,0),0)</f>
        <v>0</v>
      </c>
      <c r="CD163" s="226">
        <f>IFERROR(VLOOKUP($G163,[12]ITEM!$B$2:$AC$939,28,0),0)</f>
        <v>0</v>
      </c>
      <c r="CE163" s="227">
        <v>0</v>
      </c>
      <c r="CF163" s="227">
        <v>0</v>
      </c>
      <c r="CG163" s="227">
        <v>0</v>
      </c>
      <c r="CH163" s="227">
        <v>0</v>
      </c>
      <c r="CI163" s="375"/>
      <c r="CJ163" s="226">
        <f t="shared" si="80"/>
        <v>56</v>
      </c>
      <c r="CK163" s="226">
        <f t="shared" si="80"/>
        <v>50</v>
      </c>
      <c r="CL163" s="226">
        <f t="shared" si="79"/>
        <v>36</v>
      </c>
      <c r="CM163" s="226">
        <f t="shared" si="79"/>
        <v>37</v>
      </c>
      <c r="CN163" s="227">
        <f t="shared" si="79"/>
        <v>46</v>
      </c>
      <c r="CO163" s="227">
        <f t="shared" si="79"/>
        <v>36.492189360895587</v>
      </c>
      <c r="CP163" s="227">
        <f t="shared" si="79"/>
        <v>38.329980515217649</v>
      </c>
      <c r="CQ163" s="227">
        <f t="shared" si="79"/>
        <v>41.787381635984957</v>
      </c>
      <c r="CR163" s="226">
        <v>49</v>
      </c>
      <c r="CS163" s="226">
        <v>36</v>
      </c>
      <c r="CT163" s="226">
        <v>23</v>
      </c>
      <c r="CU163" s="226">
        <v>23</v>
      </c>
      <c r="CV163" s="227">
        <f t="shared" si="64"/>
        <v>38</v>
      </c>
      <c r="CW163" s="227">
        <f>CV163*(1+('[13]GROWTH (YoY)'!AR163/100))</f>
        <v>28.492189360895587</v>
      </c>
      <c r="CX163" s="227">
        <f>CW163*(1+('[13]GROWTH (YoY)'!AS163/100))</f>
        <v>29.329980515217649</v>
      </c>
      <c r="CY163" s="227">
        <f>CX163*(1+('[13]GROWTH (YoY)'!AT163/100))</f>
        <v>31.787381635984957</v>
      </c>
      <c r="CZ163" s="226">
        <v>4</v>
      </c>
      <c r="DA163" s="226">
        <v>6</v>
      </c>
      <c r="DB163" s="226">
        <v>5</v>
      </c>
      <c r="DC163" s="226">
        <v>5</v>
      </c>
      <c r="DD163" s="227">
        <v>0</v>
      </c>
      <c r="DE163" s="227">
        <v>0</v>
      </c>
      <c r="DF163" s="227">
        <v>0</v>
      </c>
      <c r="DG163" s="227">
        <v>0</v>
      </c>
      <c r="DH163" s="226">
        <v>3</v>
      </c>
      <c r="DI163" s="226">
        <v>8</v>
      </c>
      <c r="DJ163" s="226">
        <v>8</v>
      </c>
      <c r="DK163" s="226">
        <v>9</v>
      </c>
      <c r="DL163" s="227">
        <v>8</v>
      </c>
      <c r="DM163" s="227">
        <v>8</v>
      </c>
      <c r="DN163" s="227">
        <v>9</v>
      </c>
      <c r="DO163" s="227">
        <v>10</v>
      </c>
      <c r="DP163" s="376">
        <f t="shared" si="58"/>
        <v>1</v>
      </c>
      <c r="DQ163" s="226">
        <f t="shared" si="58"/>
        <v>-20</v>
      </c>
      <c r="DR163" s="226">
        <f t="shared" si="58"/>
        <v>-21</v>
      </c>
      <c r="DS163" s="226">
        <f t="shared" si="72"/>
        <v>-25</v>
      </c>
      <c r="DT163" s="227">
        <f t="shared" si="72"/>
        <v>0</v>
      </c>
      <c r="DU163" s="227">
        <f t="shared" si="72"/>
        <v>-4.492189360895587</v>
      </c>
      <c r="DV163" s="227">
        <f t="shared" si="72"/>
        <v>-7.3299805152176489</v>
      </c>
      <c r="DW163" s="227">
        <f t="shared" si="72"/>
        <v>-1.787381635984957</v>
      </c>
      <c r="DX163" s="377">
        <f t="shared" si="61"/>
        <v>0.38759689922480622</v>
      </c>
      <c r="DY163" s="377">
        <f t="shared" si="61"/>
        <v>0.52419354838709675</v>
      </c>
      <c r="DZ163" s="377">
        <f t="shared" si="61"/>
        <v>0.59139784946236562</v>
      </c>
      <c r="EA163" s="377">
        <f t="shared" si="59"/>
        <v>0.62105263157894741</v>
      </c>
      <c r="EB163" s="378">
        <f t="shared" si="59"/>
        <v>0.44</v>
      </c>
      <c r="EC163" s="378">
        <f t="shared" si="59"/>
        <v>0.4336283185840708</v>
      </c>
      <c r="ED163" s="378">
        <f t="shared" si="59"/>
        <v>0.43965517241379309</v>
      </c>
      <c r="EE163" s="378">
        <f t="shared" si="59"/>
        <v>0.43650793650793651</v>
      </c>
      <c r="EG163" s="226">
        <v>129</v>
      </c>
      <c r="EH163" s="226">
        <v>50</v>
      </c>
      <c r="EI163" s="226">
        <v>79</v>
      </c>
      <c r="EJ163" s="226">
        <v>22</v>
      </c>
      <c r="EK163" s="226">
        <v>32</v>
      </c>
      <c r="EL163" s="226">
        <v>859</v>
      </c>
      <c r="EM163" s="226">
        <v>858</v>
      </c>
      <c r="EN163" s="379">
        <f t="shared" si="65"/>
        <v>0.38759689922480622</v>
      </c>
      <c r="EO163" s="226">
        <f t="shared" si="66"/>
        <v>27.848101265822784</v>
      </c>
      <c r="EP163" s="379">
        <f t="shared" si="67"/>
        <v>0.24806201550387597</v>
      </c>
      <c r="EQ163" s="226">
        <f t="shared" si="68"/>
        <v>37252.619324796273</v>
      </c>
      <c r="ER163" s="226">
        <f t="shared" si="69"/>
        <v>2136.7521367521367</v>
      </c>
      <c r="ES163" s="292"/>
      <c r="ET163" s="227">
        <v>150</v>
      </c>
      <c r="EU163" s="227">
        <v>66</v>
      </c>
      <c r="EV163" s="227">
        <v>85</v>
      </c>
      <c r="EW163" s="227">
        <v>30</v>
      </c>
      <c r="EX163" s="227">
        <v>76</v>
      </c>
      <c r="EY163" s="227">
        <v>830</v>
      </c>
      <c r="EZ163" s="227">
        <v>830</v>
      </c>
      <c r="FA163" s="380">
        <f t="shared" si="73"/>
        <v>0.44</v>
      </c>
      <c r="FB163" s="228">
        <f t="shared" si="74"/>
        <v>35.294117647058826</v>
      </c>
      <c r="FC163" s="380">
        <f t="shared" si="75"/>
        <v>0.50666666666666671</v>
      </c>
      <c r="FD163" s="227">
        <f t="shared" si="76"/>
        <v>91566.26506024097</v>
      </c>
      <c r="FE163" s="227">
        <f t="shared" si="77"/>
        <v>3012.0481927710844</v>
      </c>
      <c r="FF163" s="227">
        <v>85</v>
      </c>
      <c r="FG163" s="228">
        <f t="shared" si="70"/>
        <v>42.352941176470587</v>
      </c>
      <c r="FH163" s="227">
        <v>36</v>
      </c>
      <c r="FI163" s="227">
        <v>85</v>
      </c>
      <c r="FJ163" s="227">
        <v>1</v>
      </c>
      <c r="FK163" s="227">
        <f t="shared" si="62"/>
        <v>48</v>
      </c>
      <c r="FL163" s="227">
        <v>27</v>
      </c>
      <c r="FM163" s="227">
        <f t="shared" si="63"/>
        <v>21</v>
      </c>
      <c r="FZ163" s="229"/>
      <c r="GA163" s="229"/>
      <c r="GB163" s="229"/>
      <c r="GC163" s="229"/>
      <c r="GD163" s="229"/>
    </row>
    <row r="164" spans="1:186" s="368" customFormat="1">
      <c r="A164" s="287" t="s">
        <v>404</v>
      </c>
      <c r="B164" s="369" t="s">
        <v>14</v>
      </c>
      <c r="C164" s="287" t="s">
        <v>446</v>
      </c>
      <c r="D164" s="287" t="s">
        <v>3125</v>
      </c>
      <c r="E164" s="369" t="s">
        <v>447</v>
      </c>
      <c r="F164" s="287">
        <v>161</v>
      </c>
      <c r="G164" s="392" t="s">
        <v>456</v>
      </c>
      <c r="H164" s="392" t="s">
        <v>457</v>
      </c>
      <c r="I164" s="287" t="s">
        <v>434</v>
      </c>
      <c r="J164" s="392" t="s">
        <v>435</v>
      </c>
      <c r="K164" s="393" t="s">
        <v>276</v>
      </c>
      <c r="L164" s="286" t="s">
        <v>435</v>
      </c>
      <c r="M164" s="286" t="s">
        <v>3124</v>
      </c>
      <c r="N164" s="372">
        <v>1</v>
      </c>
      <c r="O164" s="373">
        <v>0</v>
      </c>
      <c r="P164" s="373">
        <v>0</v>
      </c>
      <c r="Q164" s="373">
        <v>0</v>
      </c>
      <c r="R164" s="373">
        <v>0</v>
      </c>
      <c r="S164" s="374">
        <v>0</v>
      </c>
      <c r="T164" s="374">
        <v>0</v>
      </c>
      <c r="U164" s="374">
        <v>0</v>
      </c>
      <c r="V164" s="374">
        <v>0</v>
      </c>
      <c r="W164" s="373">
        <v>0</v>
      </c>
      <c r="X164" s="373">
        <v>0</v>
      </c>
      <c r="Y164" s="373">
        <v>0</v>
      </c>
      <c r="Z164" s="373">
        <v>0</v>
      </c>
      <c r="AA164" s="374">
        <v>0</v>
      </c>
      <c r="AB164" s="374">
        <v>0</v>
      </c>
      <c r="AC164" s="374">
        <v>0</v>
      </c>
      <c r="AD164" s="374">
        <v>0</v>
      </c>
      <c r="AE164" s="373">
        <v>0</v>
      </c>
      <c r="AF164" s="373">
        <v>0</v>
      </c>
      <c r="AG164" s="373">
        <v>0</v>
      </c>
      <c r="AH164" s="373">
        <v>0</v>
      </c>
      <c r="AI164" s="374">
        <v>0</v>
      </c>
      <c r="AJ164" s="374">
        <v>0</v>
      </c>
      <c r="AK164" s="374">
        <v>0</v>
      </c>
      <c r="AL164" s="374">
        <v>0</v>
      </c>
      <c r="AM164" s="226">
        <v>0</v>
      </c>
      <c r="AN164" s="226">
        <v>0</v>
      </c>
      <c r="AO164" s="226">
        <v>0</v>
      </c>
      <c r="AP164" s="226">
        <v>0</v>
      </c>
      <c r="AQ164" s="227">
        <v>0</v>
      </c>
      <c r="AR164" s="227">
        <v>0</v>
      </c>
      <c r="AS164" s="227">
        <v>0</v>
      </c>
      <c r="AT164" s="227">
        <v>0</v>
      </c>
      <c r="AU164" s="226">
        <v>0</v>
      </c>
      <c r="AV164" s="226">
        <v>0</v>
      </c>
      <c r="AW164" s="226">
        <v>0</v>
      </c>
      <c r="AX164" s="226">
        <v>0</v>
      </c>
      <c r="AY164" s="227">
        <v>0</v>
      </c>
      <c r="AZ164" s="227">
        <v>0</v>
      </c>
      <c r="BA164" s="227">
        <v>0</v>
      </c>
      <c r="BB164" s="227">
        <v>0</v>
      </c>
      <c r="BC164" s="226">
        <f t="shared" si="82"/>
        <v>0</v>
      </c>
      <c r="BD164" s="226">
        <f t="shared" si="82"/>
        <v>0</v>
      </c>
      <c r="BE164" s="226">
        <f t="shared" si="82"/>
        <v>0</v>
      </c>
      <c r="BF164" s="226">
        <f t="shared" si="82"/>
        <v>0</v>
      </c>
      <c r="BG164" s="218">
        <f t="shared" si="82"/>
        <v>0</v>
      </c>
      <c r="BH164" s="218">
        <f t="shared" si="82"/>
        <v>0</v>
      </c>
      <c r="BI164" s="218">
        <f t="shared" si="82"/>
        <v>0</v>
      </c>
      <c r="BJ164" s="218">
        <f t="shared" si="81"/>
        <v>0</v>
      </c>
      <c r="BK164" s="226">
        <f t="shared" si="78"/>
        <v>0</v>
      </c>
      <c r="BL164" s="226">
        <f t="shared" si="78"/>
        <v>0</v>
      </c>
      <c r="BM164" s="226">
        <f t="shared" si="78"/>
        <v>0</v>
      </c>
      <c r="BN164" s="226">
        <f t="shared" si="78"/>
        <v>0</v>
      </c>
      <c r="BO164" s="227">
        <f t="shared" si="78"/>
        <v>0</v>
      </c>
      <c r="BP164" s="227">
        <f t="shared" si="71"/>
        <v>0</v>
      </c>
      <c r="BQ164" s="227">
        <f t="shared" si="71"/>
        <v>0</v>
      </c>
      <c r="BR164" s="227">
        <f t="shared" si="71"/>
        <v>0</v>
      </c>
      <c r="BS164" s="226">
        <v>0</v>
      </c>
      <c r="BT164" s="226">
        <v>0</v>
      </c>
      <c r="BU164" s="226">
        <v>0</v>
      </c>
      <c r="BV164" s="226">
        <v>0</v>
      </c>
      <c r="BW164" s="227">
        <v>0</v>
      </c>
      <c r="BX164" s="227">
        <v>0</v>
      </c>
      <c r="BY164" s="227">
        <v>0</v>
      </c>
      <c r="BZ164" s="227">
        <v>0</v>
      </c>
      <c r="CA164" s="226">
        <v>0</v>
      </c>
      <c r="CB164" s="226">
        <f>IFERROR(VLOOKUP($G164,[12]ITEM!$B$2:$AC$939,26,0),0)</f>
        <v>0</v>
      </c>
      <c r="CC164" s="226">
        <f>IFERROR(VLOOKUP($G164,[12]ITEM!$B$2:$AC$939,27,0),0)</f>
        <v>0</v>
      </c>
      <c r="CD164" s="226">
        <f>IFERROR(VLOOKUP($G164,[12]ITEM!$B$2:$AC$939,28,0),0)</f>
        <v>0</v>
      </c>
      <c r="CE164" s="227">
        <v>0</v>
      </c>
      <c r="CF164" s="227">
        <v>0</v>
      </c>
      <c r="CG164" s="227">
        <v>0</v>
      </c>
      <c r="CH164" s="227">
        <v>0</v>
      </c>
      <c r="CI164" s="375"/>
      <c r="CJ164" s="226">
        <f t="shared" si="80"/>
        <v>0</v>
      </c>
      <c r="CK164" s="226">
        <f t="shared" si="80"/>
        <v>0</v>
      </c>
      <c r="CL164" s="226">
        <f t="shared" si="79"/>
        <v>0</v>
      </c>
      <c r="CM164" s="226">
        <f t="shared" si="79"/>
        <v>0</v>
      </c>
      <c r="CN164" s="227">
        <f t="shared" si="79"/>
        <v>0</v>
      </c>
      <c r="CO164" s="227">
        <f t="shared" si="79"/>
        <v>0</v>
      </c>
      <c r="CP164" s="227">
        <f t="shared" si="79"/>
        <v>0</v>
      </c>
      <c r="CQ164" s="227">
        <f t="shared" si="79"/>
        <v>0</v>
      </c>
      <c r="CR164" s="226">
        <v>0</v>
      </c>
      <c r="CS164" s="226">
        <v>0</v>
      </c>
      <c r="CT164" s="226">
        <v>0</v>
      </c>
      <c r="CU164" s="226">
        <v>0</v>
      </c>
      <c r="CV164" s="227">
        <f t="shared" si="64"/>
        <v>0</v>
      </c>
      <c r="CW164" s="227">
        <f>CV164*(1+('[13]GROWTH (YoY)'!AR164/100))</f>
        <v>0</v>
      </c>
      <c r="CX164" s="227">
        <f>CW164*(1+('[13]GROWTH (YoY)'!AS164/100))</f>
        <v>0</v>
      </c>
      <c r="CY164" s="227">
        <f>CX164*(1+('[13]GROWTH (YoY)'!AT164/100))</f>
        <v>0</v>
      </c>
      <c r="CZ164" s="226">
        <v>0</v>
      </c>
      <c r="DA164" s="226">
        <v>0</v>
      </c>
      <c r="DB164" s="226">
        <v>0</v>
      </c>
      <c r="DC164" s="226">
        <v>0</v>
      </c>
      <c r="DD164" s="227">
        <v>0</v>
      </c>
      <c r="DE164" s="227">
        <v>0</v>
      </c>
      <c r="DF164" s="227">
        <v>0</v>
      </c>
      <c r="DG164" s="227">
        <v>0</v>
      </c>
      <c r="DH164" s="226">
        <v>0</v>
      </c>
      <c r="DI164" s="226">
        <v>0</v>
      </c>
      <c r="DJ164" s="226">
        <v>0</v>
      </c>
      <c r="DK164" s="226">
        <v>0</v>
      </c>
      <c r="DL164" s="227">
        <v>0</v>
      </c>
      <c r="DM164" s="227">
        <v>0</v>
      </c>
      <c r="DN164" s="227">
        <v>0</v>
      </c>
      <c r="DO164" s="227">
        <v>0</v>
      </c>
      <c r="DP164" s="376">
        <f t="shared" si="58"/>
        <v>0</v>
      </c>
      <c r="DQ164" s="226">
        <f t="shared" si="58"/>
        <v>0</v>
      </c>
      <c r="DR164" s="226">
        <f t="shared" si="58"/>
        <v>0</v>
      </c>
      <c r="DS164" s="226">
        <f t="shared" si="72"/>
        <v>0</v>
      </c>
      <c r="DT164" s="227">
        <f t="shared" si="72"/>
        <v>0</v>
      </c>
      <c r="DU164" s="227">
        <f t="shared" si="72"/>
        <v>0</v>
      </c>
      <c r="DV164" s="227">
        <f t="shared" si="72"/>
        <v>0</v>
      </c>
      <c r="DW164" s="227">
        <f t="shared" si="72"/>
        <v>0</v>
      </c>
      <c r="DX164" s="377">
        <f t="shared" si="61"/>
        <v>0</v>
      </c>
      <c r="DY164" s="377">
        <f t="shared" si="61"/>
        <v>0</v>
      </c>
      <c r="DZ164" s="377">
        <f t="shared" si="61"/>
        <v>0</v>
      </c>
      <c r="EA164" s="377">
        <f t="shared" si="59"/>
        <v>0</v>
      </c>
      <c r="EB164" s="378">
        <f t="shared" si="59"/>
        <v>0</v>
      </c>
      <c r="EC164" s="378">
        <f t="shared" si="59"/>
        <v>0</v>
      </c>
      <c r="ED164" s="378">
        <f t="shared" si="59"/>
        <v>0</v>
      </c>
      <c r="EE164" s="378">
        <f t="shared" si="59"/>
        <v>0</v>
      </c>
      <c r="EG164" s="226">
        <v>0</v>
      </c>
      <c r="EH164" s="226">
        <v>0</v>
      </c>
      <c r="EI164" s="226">
        <v>0</v>
      </c>
      <c r="EJ164" s="226">
        <v>0</v>
      </c>
      <c r="EK164" s="226">
        <v>0</v>
      </c>
      <c r="EL164" s="226">
        <v>0</v>
      </c>
      <c r="EM164" s="226">
        <v>0</v>
      </c>
      <c r="EN164" s="379">
        <f t="shared" si="65"/>
        <v>0</v>
      </c>
      <c r="EO164" s="226">
        <f t="shared" si="66"/>
        <v>0</v>
      </c>
      <c r="EP164" s="379">
        <f t="shared" si="67"/>
        <v>0</v>
      </c>
      <c r="EQ164" s="226">
        <f t="shared" si="68"/>
        <v>0</v>
      </c>
      <c r="ER164" s="226">
        <f t="shared" si="69"/>
        <v>0</v>
      </c>
      <c r="ES164" s="292"/>
      <c r="ET164" s="227">
        <v>0</v>
      </c>
      <c r="EU164" s="227">
        <v>0</v>
      </c>
      <c r="EV164" s="227">
        <v>0</v>
      </c>
      <c r="EW164" s="227">
        <v>0</v>
      </c>
      <c r="EX164" s="227">
        <v>0</v>
      </c>
      <c r="EY164" s="227">
        <v>0</v>
      </c>
      <c r="EZ164" s="227">
        <v>0</v>
      </c>
      <c r="FA164" s="380">
        <f t="shared" si="73"/>
        <v>0</v>
      </c>
      <c r="FB164" s="228">
        <f t="shared" si="74"/>
        <v>0</v>
      </c>
      <c r="FC164" s="380">
        <f t="shared" si="75"/>
        <v>0</v>
      </c>
      <c r="FD164" s="227">
        <f t="shared" si="76"/>
        <v>0</v>
      </c>
      <c r="FE164" s="227">
        <f t="shared" si="77"/>
        <v>0</v>
      </c>
      <c r="FF164" s="227">
        <v>0</v>
      </c>
      <c r="FG164" s="228">
        <f t="shared" si="70"/>
        <v>0</v>
      </c>
      <c r="FH164" s="227">
        <v>0</v>
      </c>
      <c r="FI164" s="227">
        <v>0</v>
      </c>
      <c r="FJ164" s="227">
        <v>0</v>
      </c>
      <c r="FK164" s="227">
        <f t="shared" si="62"/>
        <v>0</v>
      </c>
      <c r="FL164" s="227">
        <v>0</v>
      </c>
      <c r="FM164" s="227">
        <f t="shared" si="63"/>
        <v>0</v>
      </c>
      <c r="FZ164" s="229"/>
      <c r="GA164" s="229"/>
      <c r="GB164" s="229"/>
      <c r="GC164" s="229"/>
      <c r="GD164" s="229"/>
    </row>
    <row r="165" spans="1:186" s="368" customFormat="1">
      <c r="A165" s="285" t="s">
        <v>404</v>
      </c>
      <c r="B165" s="291" t="s">
        <v>14</v>
      </c>
      <c r="C165" s="285" t="s">
        <v>446</v>
      </c>
      <c r="D165" s="287" t="s">
        <v>3125</v>
      </c>
      <c r="E165" s="291" t="s">
        <v>447</v>
      </c>
      <c r="F165" s="285">
        <v>162</v>
      </c>
      <c r="G165" s="286" t="s">
        <v>458</v>
      </c>
      <c r="H165" s="286" t="s">
        <v>459</v>
      </c>
      <c r="I165" s="285" t="s">
        <v>434</v>
      </c>
      <c r="J165" s="286" t="s">
        <v>435</v>
      </c>
      <c r="K165" s="400" t="s">
        <v>276</v>
      </c>
      <c r="L165" s="286" t="s">
        <v>435</v>
      </c>
      <c r="M165" s="286" t="s">
        <v>3124</v>
      </c>
      <c r="N165" s="372">
        <v>1</v>
      </c>
      <c r="O165" s="373">
        <v>4</v>
      </c>
      <c r="P165" s="373">
        <v>2534</v>
      </c>
      <c r="Q165" s="373">
        <v>1467</v>
      </c>
      <c r="R165" s="373">
        <v>223</v>
      </c>
      <c r="S165" s="374">
        <v>1718</v>
      </c>
      <c r="T165" s="374">
        <v>992</v>
      </c>
      <c r="U165" s="374">
        <v>151</v>
      </c>
      <c r="V165" s="374">
        <v>30</v>
      </c>
      <c r="W165" s="373">
        <v>3</v>
      </c>
      <c r="X165" s="373">
        <v>1876</v>
      </c>
      <c r="Y165" s="373">
        <v>1008</v>
      </c>
      <c r="Z165" s="373">
        <v>136</v>
      </c>
      <c r="AA165" s="374">
        <v>1134</v>
      </c>
      <c r="AB165" s="374">
        <v>655</v>
      </c>
      <c r="AC165" s="374">
        <v>100</v>
      </c>
      <c r="AD165" s="374">
        <v>20</v>
      </c>
      <c r="AE165" s="373">
        <v>0</v>
      </c>
      <c r="AF165" s="373">
        <v>93</v>
      </c>
      <c r="AG165" s="373">
        <v>45</v>
      </c>
      <c r="AH165" s="373">
        <v>6</v>
      </c>
      <c r="AI165" s="374">
        <v>52</v>
      </c>
      <c r="AJ165" s="374">
        <v>27</v>
      </c>
      <c r="AK165" s="374">
        <v>4</v>
      </c>
      <c r="AL165" s="374">
        <v>1</v>
      </c>
      <c r="AM165" s="222">
        <v>1</v>
      </c>
      <c r="AN165" s="222">
        <v>658</v>
      </c>
      <c r="AO165" s="222">
        <v>459</v>
      </c>
      <c r="AP165" s="222">
        <v>88</v>
      </c>
      <c r="AQ165" s="218">
        <v>584</v>
      </c>
      <c r="AR165" s="218">
        <v>337</v>
      </c>
      <c r="AS165" s="218">
        <v>51</v>
      </c>
      <c r="AT165" s="218">
        <v>10</v>
      </c>
      <c r="AU165" s="222">
        <v>0</v>
      </c>
      <c r="AV165" s="222">
        <v>164</v>
      </c>
      <c r="AW165" s="222">
        <v>130</v>
      </c>
      <c r="AX165" s="222">
        <v>38</v>
      </c>
      <c r="AY165" s="218">
        <v>145</v>
      </c>
      <c r="AZ165" s="218">
        <v>114</v>
      </c>
      <c r="BA165" s="218">
        <v>33</v>
      </c>
      <c r="BB165" s="218">
        <v>6</v>
      </c>
      <c r="BC165" s="222">
        <f t="shared" si="82"/>
        <v>1</v>
      </c>
      <c r="BD165" s="222">
        <f t="shared" si="82"/>
        <v>483</v>
      </c>
      <c r="BE165" s="222">
        <f t="shared" si="82"/>
        <v>320</v>
      </c>
      <c r="BF165" s="222">
        <f t="shared" si="82"/>
        <v>47</v>
      </c>
      <c r="BG165" s="218">
        <f t="shared" si="82"/>
        <v>415</v>
      </c>
      <c r="BH165" s="218">
        <f t="shared" si="82"/>
        <v>201</v>
      </c>
      <c r="BI165" s="218">
        <f t="shared" si="82"/>
        <v>2</v>
      </c>
      <c r="BJ165" s="218">
        <f t="shared" si="81"/>
        <v>-10</v>
      </c>
      <c r="BK165" s="222">
        <f t="shared" si="78"/>
        <v>0</v>
      </c>
      <c r="BL165" s="222">
        <f t="shared" si="78"/>
        <v>11</v>
      </c>
      <c r="BM165" s="222">
        <f t="shared" si="78"/>
        <v>9</v>
      </c>
      <c r="BN165" s="222">
        <f t="shared" si="78"/>
        <v>3</v>
      </c>
      <c r="BO165" s="218">
        <f t="shared" si="78"/>
        <v>24</v>
      </c>
      <c r="BP165" s="218">
        <f t="shared" si="71"/>
        <v>22</v>
      </c>
      <c r="BQ165" s="218">
        <f t="shared" si="71"/>
        <v>16</v>
      </c>
      <c r="BR165" s="218">
        <f t="shared" si="71"/>
        <v>14</v>
      </c>
      <c r="BS165" s="222">
        <v>0</v>
      </c>
      <c r="BT165" s="222">
        <v>11</v>
      </c>
      <c r="BU165" s="222">
        <v>9</v>
      </c>
      <c r="BV165" s="222">
        <v>3</v>
      </c>
      <c r="BW165" s="218">
        <v>24</v>
      </c>
      <c r="BX165" s="218">
        <v>22</v>
      </c>
      <c r="BY165" s="218">
        <v>16</v>
      </c>
      <c r="BZ165" s="218">
        <v>14</v>
      </c>
      <c r="CA165" s="222">
        <v>0</v>
      </c>
      <c r="CB165" s="222">
        <f>IFERROR(VLOOKUP($G165,[12]ITEM!$B$2:$AC$939,26,0),0)</f>
        <v>0</v>
      </c>
      <c r="CC165" s="222">
        <f>IFERROR(VLOOKUP($G165,[12]ITEM!$B$2:$AC$939,27,0),0)</f>
        <v>0</v>
      </c>
      <c r="CD165" s="222">
        <f>IFERROR(VLOOKUP($G165,[12]ITEM!$B$2:$AC$939,28,0),0)</f>
        <v>0</v>
      </c>
      <c r="CE165" s="218">
        <v>0</v>
      </c>
      <c r="CF165" s="218">
        <v>0</v>
      </c>
      <c r="CG165" s="218">
        <v>0</v>
      </c>
      <c r="CH165" s="218">
        <v>0</v>
      </c>
      <c r="CI165" s="375"/>
      <c r="CJ165" s="222">
        <f t="shared" si="80"/>
        <v>0</v>
      </c>
      <c r="CK165" s="222">
        <f t="shared" si="80"/>
        <v>317</v>
      </c>
      <c r="CL165" s="222">
        <f t="shared" si="79"/>
        <v>222</v>
      </c>
      <c r="CM165" s="222">
        <f t="shared" si="79"/>
        <v>42</v>
      </c>
      <c r="CN165" s="218">
        <f t="shared" si="79"/>
        <v>415</v>
      </c>
      <c r="CO165" s="218">
        <f t="shared" si="79"/>
        <v>239.5548798860799</v>
      </c>
      <c r="CP165" s="218">
        <f t="shared" si="79"/>
        <v>36.475854148589583</v>
      </c>
      <c r="CQ165" s="218">
        <f t="shared" si="79"/>
        <v>7.1503643052424675</v>
      </c>
      <c r="CR165" s="222">
        <v>0</v>
      </c>
      <c r="CS165" s="222">
        <v>317</v>
      </c>
      <c r="CT165" s="222">
        <v>222</v>
      </c>
      <c r="CU165" s="222">
        <v>42</v>
      </c>
      <c r="CV165" s="218">
        <f t="shared" si="64"/>
        <v>415</v>
      </c>
      <c r="CW165" s="218">
        <f>CV165*(1+('[13]GROWTH (YoY)'!AR165/100))</f>
        <v>239.5548798860799</v>
      </c>
      <c r="CX165" s="218">
        <f>CW165*(1+('[13]GROWTH (YoY)'!AS165/100))</f>
        <v>36.475854148589583</v>
      </c>
      <c r="CY165" s="218">
        <f>CX165*(1+('[13]GROWTH (YoY)'!AT165/100))</f>
        <v>7.1503643052424675</v>
      </c>
      <c r="CZ165" s="222">
        <v>0</v>
      </c>
      <c r="DA165" s="222">
        <v>0</v>
      </c>
      <c r="DB165" s="222">
        <v>0</v>
      </c>
      <c r="DC165" s="222">
        <v>0</v>
      </c>
      <c r="DD165" s="218">
        <v>0</v>
      </c>
      <c r="DE165" s="218">
        <v>0</v>
      </c>
      <c r="DF165" s="218">
        <v>0</v>
      </c>
      <c r="DG165" s="218">
        <v>0</v>
      </c>
      <c r="DH165" s="222">
        <v>0</v>
      </c>
      <c r="DI165" s="222">
        <v>0</v>
      </c>
      <c r="DJ165" s="222">
        <v>0</v>
      </c>
      <c r="DK165" s="222">
        <v>0</v>
      </c>
      <c r="DL165" s="218">
        <v>0</v>
      </c>
      <c r="DM165" s="218">
        <v>0</v>
      </c>
      <c r="DN165" s="218">
        <v>0</v>
      </c>
      <c r="DO165" s="218">
        <v>0</v>
      </c>
      <c r="DP165" s="383">
        <f t="shared" si="58"/>
        <v>1</v>
      </c>
      <c r="DQ165" s="222">
        <f t="shared" si="58"/>
        <v>166</v>
      </c>
      <c r="DR165" s="222">
        <f t="shared" si="58"/>
        <v>98</v>
      </c>
      <c r="DS165" s="222">
        <f t="shared" si="72"/>
        <v>5</v>
      </c>
      <c r="DT165" s="218">
        <f t="shared" si="72"/>
        <v>0</v>
      </c>
      <c r="DU165" s="218">
        <f t="shared" si="72"/>
        <v>-38.554879886079902</v>
      </c>
      <c r="DV165" s="218">
        <f t="shared" si="72"/>
        <v>-34.475854148589583</v>
      </c>
      <c r="DW165" s="218">
        <f t="shared" si="72"/>
        <v>-17.150364305242469</v>
      </c>
      <c r="DX165" s="384">
        <f t="shared" si="61"/>
        <v>0.75</v>
      </c>
      <c r="DY165" s="384">
        <f t="shared" si="61"/>
        <v>0.74033149171270718</v>
      </c>
      <c r="DZ165" s="384">
        <f t="shared" si="61"/>
        <v>0.68711656441717794</v>
      </c>
      <c r="EA165" s="384">
        <f t="shared" si="59"/>
        <v>0.60986547085201792</v>
      </c>
      <c r="EB165" s="385">
        <f t="shared" si="59"/>
        <v>0.66006984866123397</v>
      </c>
      <c r="EC165" s="385">
        <f t="shared" si="59"/>
        <v>0.66028225806451613</v>
      </c>
      <c r="ED165" s="385">
        <f t="shared" si="59"/>
        <v>0.66225165562913912</v>
      </c>
      <c r="EE165" s="385">
        <f t="shared" si="59"/>
        <v>0.66666666666666663</v>
      </c>
      <c r="EG165" s="222">
        <v>4</v>
      </c>
      <c r="EH165" s="222">
        <v>3</v>
      </c>
      <c r="EI165" s="222">
        <v>1</v>
      </c>
      <c r="EJ165" s="222">
        <v>1</v>
      </c>
      <c r="EK165" s="222">
        <v>2</v>
      </c>
      <c r="EL165" s="222">
        <v>82</v>
      </c>
      <c r="EM165" s="222">
        <v>82</v>
      </c>
      <c r="EN165" s="386">
        <f t="shared" si="65"/>
        <v>0.75</v>
      </c>
      <c r="EO165" s="222">
        <f t="shared" si="66"/>
        <v>100</v>
      </c>
      <c r="EP165" s="386">
        <f t="shared" si="67"/>
        <v>0.5</v>
      </c>
      <c r="EQ165" s="222">
        <f t="shared" si="68"/>
        <v>24390.243902439026</v>
      </c>
      <c r="ER165" s="222">
        <f t="shared" si="69"/>
        <v>1016.2601626016261</v>
      </c>
      <c r="ES165" s="292"/>
      <c r="ET165" s="218">
        <v>1718</v>
      </c>
      <c r="EU165" s="218">
        <v>1134</v>
      </c>
      <c r="EV165" s="218">
        <v>584</v>
      </c>
      <c r="EW165" s="218">
        <v>180</v>
      </c>
      <c r="EX165" s="218">
        <v>264</v>
      </c>
      <c r="EY165" s="218">
        <v>5305</v>
      </c>
      <c r="EZ165" s="218">
        <v>5304</v>
      </c>
      <c r="FA165" s="387">
        <f t="shared" si="73"/>
        <v>0.66006984866123397</v>
      </c>
      <c r="FB165" s="221">
        <f t="shared" si="74"/>
        <v>30.82191780821918</v>
      </c>
      <c r="FC165" s="387">
        <f t="shared" si="75"/>
        <v>0.15366705471478465</v>
      </c>
      <c r="FD165" s="218">
        <f t="shared" si="76"/>
        <v>49764.373232799247</v>
      </c>
      <c r="FE165" s="218">
        <f t="shared" si="77"/>
        <v>2828.0542986425339</v>
      </c>
      <c r="FF165" s="218">
        <v>584</v>
      </c>
      <c r="FG165" s="221">
        <f t="shared" si="70"/>
        <v>24.828767123287669</v>
      </c>
      <c r="FH165" s="218">
        <v>145</v>
      </c>
      <c r="FI165" s="218">
        <v>584</v>
      </c>
      <c r="FJ165" s="218">
        <v>55</v>
      </c>
      <c r="FK165" s="218">
        <f t="shared" si="62"/>
        <v>384</v>
      </c>
      <c r="FL165" s="218">
        <v>306</v>
      </c>
      <c r="FM165" s="218">
        <f t="shared" si="63"/>
        <v>78</v>
      </c>
      <c r="FZ165" s="229"/>
      <c r="GA165" s="229"/>
      <c r="GB165" s="229"/>
      <c r="GC165" s="229"/>
      <c r="GD165" s="229"/>
    </row>
    <row r="166" spans="1:186" s="368" customFormat="1">
      <c r="A166" s="287" t="s">
        <v>404</v>
      </c>
      <c r="B166" s="369" t="s">
        <v>14</v>
      </c>
      <c r="C166" s="287" t="s">
        <v>446</v>
      </c>
      <c r="D166" s="287" t="s">
        <v>3125</v>
      </c>
      <c r="E166" s="369" t="s">
        <v>447</v>
      </c>
      <c r="F166" s="287">
        <v>163</v>
      </c>
      <c r="G166" s="392" t="s">
        <v>460</v>
      </c>
      <c r="H166" s="392" t="s">
        <v>461</v>
      </c>
      <c r="I166" s="287" t="s">
        <v>434</v>
      </c>
      <c r="J166" s="392" t="s">
        <v>435</v>
      </c>
      <c r="K166" s="393" t="s">
        <v>276</v>
      </c>
      <c r="L166" s="286" t="s">
        <v>435</v>
      </c>
      <c r="M166" s="286" t="s">
        <v>3124</v>
      </c>
      <c r="N166" s="372">
        <v>1</v>
      </c>
      <c r="O166" s="373">
        <v>7</v>
      </c>
      <c r="P166" s="373">
        <v>1</v>
      </c>
      <c r="Q166" s="373">
        <v>1</v>
      </c>
      <c r="R166" s="373">
        <v>2</v>
      </c>
      <c r="S166" s="374">
        <v>55</v>
      </c>
      <c r="T166" s="374">
        <v>45</v>
      </c>
      <c r="U166" s="374">
        <v>85</v>
      </c>
      <c r="V166" s="374">
        <v>93</v>
      </c>
      <c r="W166" s="373">
        <v>2</v>
      </c>
      <c r="X166" s="373">
        <v>1</v>
      </c>
      <c r="Y166" s="373">
        <v>1</v>
      </c>
      <c r="Z166" s="373">
        <v>1</v>
      </c>
      <c r="AA166" s="374">
        <v>37</v>
      </c>
      <c r="AB166" s="374">
        <v>31</v>
      </c>
      <c r="AC166" s="374">
        <v>58</v>
      </c>
      <c r="AD166" s="374">
        <v>63</v>
      </c>
      <c r="AE166" s="373">
        <v>0</v>
      </c>
      <c r="AF166" s="373">
        <v>0</v>
      </c>
      <c r="AG166" s="373">
        <v>0</v>
      </c>
      <c r="AH166" s="373">
        <v>0</v>
      </c>
      <c r="AI166" s="374">
        <v>2</v>
      </c>
      <c r="AJ166" s="374">
        <v>1</v>
      </c>
      <c r="AK166" s="374">
        <v>2</v>
      </c>
      <c r="AL166" s="374">
        <v>2</v>
      </c>
      <c r="AM166" s="226">
        <v>4</v>
      </c>
      <c r="AN166" s="226">
        <v>1</v>
      </c>
      <c r="AO166" s="226">
        <v>0</v>
      </c>
      <c r="AP166" s="226">
        <v>1</v>
      </c>
      <c r="AQ166" s="227">
        <v>17</v>
      </c>
      <c r="AR166" s="227">
        <v>14</v>
      </c>
      <c r="AS166" s="227">
        <v>27</v>
      </c>
      <c r="AT166" s="227">
        <v>29</v>
      </c>
      <c r="AU166" s="226">
        <v>2</v>
      </c>
      <c r="AV166" s="226">
        <v>0</v>
      </c>
      <c r="AW166" s="226">
        <v>0</v>
      </c>
      <c r="AX166" s="226">
        <v>0</v>
      </c>
      <c r="AY166" s="227">
        <v>11</v>
      </c>
      <c r="AZ166" s="227">
        <v>8</v>
      </c>
      <c r="BA166" s="227">
        <v>14</v>
      </c>
      <c r="BB166" s="227">
        <v>15</v>
      </c>
      <c r="BC166" s="226">
        <f t="shared" si="82"/>
        <v>2</v>
      </c>
      <c r="BD166" s="226">
        <f t="shared" si="82"/>
        <v>1</v>
      </c>
      <c r="BE166" s="226">
        <f t="shared" si="82"/>
        <v>0</v>
      </c>
      <c r="BF166" s="226">
        <f t="shared" si="82"/>
        <v>1</v>
      </c>
      <c r="BG166" s="218">
        <f t="shared" si="82"/>
        <v>5</v>
      </c>
      <c r="BH166" s="218">
        <f t="shared" si="82"/>
        <v>4</v>
      </c>
      <c r="BI166" s="218">
        <f t="shared" si="82"/>
        <v>12</v>
      </c>
      <c r="BJ166" s="218">
        <f t="shared" si="81"/>
        <v>13</v>
      </c>
      <c r="BK166" s="226">
        <f t="shared" si="78"/>
        <v>0</v>
      </c>
      <c r="BL166" s="226">
        <f t="shared" si="78"/>
        <v>0</v>
      </c>
      <c r="BM166" s="226">
        <f t="shared" si="78"/>
        <v>0</v>
      </c>
      <c r="BN166" s="226">
        <f t="shared" si="78"/>
        <v>0</v>
      </c>
      <c r="BO166" s="227">
        <f t="shared" si="78"/>
        <v>1</v>
      </c>
      <c r="BP166" s="227">
        <f t="shared" si="71"/>
        <v>2</v>
      </c>
      <c r="BQ166" s="227">
        <f t="shared" si="71"/>
        <v>1</v>
      </c>
      <c r="BR166" s="227">
        <f t="shared" si="71"/>
        <v>1</v>
      </c>
      <c r="BS166" s="226">
        <v>0</v>
      </c>
      <c r="BT166" s="226">
        <v>0</v>
      </c>
      <c r="BU166" s="226">
        <v>0</v>
      </c>
      <c r="BV166" s="226">
        <v>0</v>
      </c>
      <c r="BW166" s="227">
        <v>1</v>
      </c>
      <c r="BX166" s="227">
        <v>2</v>
      </c>
      <c r="BY166" s="227">
        <v>1</v>
      </c>
      <c r="BZ166" s="227">
        <v>1</v>
      </c>
      <c r="CA166" s="226">
        <v>0</v>
      </c>
      <c r="CB166" s="226">
        <f>IFERROR(VLOOKUP($G166,[12]ITEM!$B$2:$AC$939,26,0),0)</f>
        <v>0</v>
      </c>
      <c r="CC166" s="226">
        <f>IFERROR(VLOOKUP($G166,[12]ITEM!$B$2:$AC$939,27,0),0)</f>
        <v>0</v>
      </c>
      <c r="CD166" s="226">
        <f>IFERROR(VLOOKUP($G166,[12]ITEM!$B$2:$AC$939,28,0),0)</f>
        <v>0</v>
      </c>
      <c r="CE166" s="227">
        <v>0</v>
      </c>
      <c r="CF166" s="227">
        <v>0</v>
      </c>
      <c r="CG166" s="227">
        <v>0</v>
      </c>
      <c r="CH166" s="227">
        <v>0</v>
      </c>
      <c r="CI166" s="375"/>
      <c r="CJ166" s="226">
        <f t="shared" si="80"/>
        <v>2</v>
      </c>
      <c r="CK166" s="226">
        <f t="shared" si="80"/>
        <v>1</v>
      </c>
      <c r="CL166" s="226">
        <f t="shared" si="79"/>
        <v>0</v>
      </c>
      <c r="CM166" s="226">
        <f t="shared" si="79"/>
        <v>1</v>
      </c>
      <c r="CN166" s="227">
        <f t="shared" si="79"/>
        <v>5</v>
      </c>
      <c r="CO166" s="227">
        <f t="shared" si="79"/>
        <v>4.1436604450945875</v>
      </c>
      <c r="CP166" s="227">
        <f t="shared" si="79"/>
        <v>7.7807504182804612</v>
      </c>
      <c r="CQ166" s="227">
        <f t="shared" si="79"/>
        <v>8.4326575952515679</v>
      </c>
      <c r="CR166" s="226">
        <v>0</v>
      </c>
      <c r="CS166" s="226">
        <v>0</v>
      </c>
      <c r="CT166" s="226">
        <v>0</v>
      </c>
      <c r="CU166" s="226">
        <v>0</v>
      </c>
      <c r="CV166" s="227">
        <f t="shared" si="64"/>
        <v>5</v>
      </c>
      <c r="CW166" s="227">
        <f>CV166*(1+('[13]GROWTH (YoY)'!AR166/100))</f>
        <v>4.1436604450945875</v>
      </c>
      <c r="CX166" s="227">
        <f>CW166*(1+('[13]GROWTH (YoY)'!AS166/100))</f>
        <v>7.7807504182804612</v>
      </c>
      <c r="CY166" s="227">
        <f>CX166*(1+('[13]GROWTH (YoY)'!AT166/100))</f>
        <v>8.4326575952515679</v>
      </c>
      <c r="CZ166" s="226">
        <v>2</v>
      </c>
      <c r="DA166" s="226">
        <v>1</v>
      </c>
      <c r="DB166" s="226">
        <v>0</v>
      </c>
      <c r="DC166" s="226">
        <v>1</v>
      </c>
      <c r="DD166" s="227">
        <v>0</v>
      </c>
      <c r="DE166" s="227">
        <v>0</v>
      </c>
      <c r="DF166" s="227">
        <v>0</v>
      </c>
      <c r="DG166" s="227">
        <v>0</v>
      </c>
      <c r="DH166" s="226">
        <v>0</v>
      </c>
      <c r="DI166" s="226">
        <v>0</v>
      </c>
      <c r="DJ166" s="226">
        <v>0</v>
      </c>
      <c r="DK166" s="226">
        <v>0</v>
      </c>
      <c r="DL166" s="227">
        <v>0</v>
      </c>
      <c r="DM166" s="227">
        <v>0</v>
      </c>
      <c r="DN166" s="227">
        <v>0</v>
      </c>
      <c r="DO166" s="227">
        <v>0</v>
      </c>
      <c r="DP166" s="376">
        <f t="shared" si="58"/>
        <v>0</v>
      </c>
      <c r="DQ166" s="226">
        <f t="shared" si="58"/>
        <v>0</v>
      </c>
      <c r="DR166" s="226">
        <f t="shared" si="58"/>
        <v>0</v>
      </c>
      <c r="DS166" s="226">
        <f t="shared" si="72"/>
        <v>0</v>
      </c>
      <c r="DT166" s="227">
        <f t="shared" si="72"/>
        <v>0</v>
      </c>
      <c r="DU166" s="227">
        <f t="shared" si="72"/>
        <v>-0.14366044509458753</v>
      </c>
      <c r="DV166" s="227">
        <f t="shared" si="72"/>
        <v>4.2192495817195388</v>
      </c>
      <c r="DW166" s="227">
        <f t="shared" si="72"/>
        <v>4.5673424047484321</v>
      </c>
      <c r="DX166" s="377">
        <f t="shared" si="61"/>
        <v>0.2857142857142857</v>
      </c>
      <c r="DY166" s="377">
        <f t="shared" si="61"/>
        <v>1</v>
      </c>
      <c r="DZ166" s="377">
        <f t="shared" si="61"/>
        <v>1</v>
      </c>
      <c r="EA166" s="377">
        <f t="shared" si="59"/>
        <v>0.5</v>
      </c>
      <c r="EB166" s="378">
        <f t="shared" si="59"/>
        <v>0.67272727272727273</v>
      </c>
      <c r="EC166" s="378">
        <f t="shared" si="59"/>
        <v>0.68888888888888888</v>
      </c>
      <c r="ED166" s="378">
        <f t="shared" si="59"/>
        <v>0.68235294117647061</v>
      </c>
      <c r="EE166" s="378">
        <f t="shared" si="59"/>
        <v>0.67741935483870963</v>
      </c>
      <c r="EG166" s="226">
        <v>7</v>
      </c>
      <c r="EH166" s="226">
        <v>2</v>
      </c>
      <c r="EI166" s="226">
        <v>4</v>
      </c>
      <c r="EJ166" s="226">
        <v>2</v>
      </c>
      <c r="EK166" s="226">
        <v>8</v>
      </c>
      <c r="EL166" s="226">
        <v>87</v>
      </c>
      <c r="EM166" s="226">
        <v>87</v>
      </c>
      <c r="EN166" s="379">
        <f t="shared" si="65"/>
        <v>0.2857142857142857</v>
      </c>
      <c r="EO166" s="226">
        <f t="shared" si="66"/>
        <v>50</v>
      </c>
      <c r="EP166" s="379">
        <f t="shared" si="67"/>
        <v>1.1428571428571428</v>
      </c>
      <c r="EQ166" s="226">
        <f t="shared" si="68"/>
        <v>91954.022988505749</v>
      </c>
      <c r="ER166" s="226">
        <f t="shared" si="69"/>
        <v>1915.7088122605364</v>
      </c>
      <c r="ES166" s="292"/>
      <c r="ET166" s="227">
        <v>55</v>
      </c>
      <c r="EU166" s="227">
        <v>37</v>
      </c>
      <c r="EV166" s="227">
        <v>17</v>
      </c>
      <c r="EW166" s="227">
        <v>6</v>
      </c>
      <c r="EX166" s="227">
        <v>80</v>
      </c>
      <c r="EY166" s="227">
        <v>251</v>
      </c>
      <c r="EZ166" s="227">
        <v>251</v>
      </c>
      <c r="FA166" s="380">
        <f t="shared" si="73"/>
        <v>0.67272727272727273</v>
      </c>
      <c r="FB166" s="228">
        <f t="shared" si="74"/>
        <v>35.294117647058826</v>
      </c>
      <c r="FC166" s="380">
        <f t="shared" si="75"/>
        <v>1.4545454545454546</v>
      </c>
      <c r="FD166" s="227">
        <f t="shared" si="76"/>
        <v>318725.09960159363</v>
      </c>
      <c r="FE166" s="227">
        <f t="shared" si="77"/>
        <v>1992.0318725099603</v>
      </c>
      <c r="FF166" s="227">
        <v>17</v>
      </c>
      <c r="FG166" s="228">
        <f t="shared" si="70"/>
        <v>64.705882352941174</v>
      </c>
      <c r="FH166" s="227">
        <v>11</v>
      </c>
      <c r="FI166" s="227">
        <v>17</v>
      </c>
      <c r="FJ166" s="227">
        <v>0</v>
      </c>
      <c r="FK166" s="227">
        <f t="shared" si="62"/>
        <v>6</v>
      </c>
      <c r="FL166" s="227">
        <v>5</v>
      </c>
      <c r="FM166" s="227">
        <f t="shared" si="63"/>
        <v>1</v>
      </c>
      <c r="FZ166" s="229"/>
      <c r="GA166" s="229"/>
      <c r="GB166" s="229"/>
      <c r="GC166" s="229"/>
      <c r="GD166" s="229"/>
    </row>
    <row r="167" spans="1:186" s="368" customFormat="1">
      <c r="A167" s="287" t="s">
        <v>404</v>
      </c>
      <c r="B167" s="369" t="s">
        <v>14</v>
      </c>
      <c r="C167" s="287" t="s">
        <v>446</v>
      </c>
      <c r="D167" s="287" t="s">
        <v>3125</v>
      </c>
      <c r="E167" s="369" t="s">
        <v>447</v>
      </c>
      <c r="F167" s="287">
        <v>164</v>
      </c>
      <c r="G167" s="392" t="s">
        <v>462</v>
      </c>
      <c r="H167" s="392" t="s">
        <v>463</v>
      </c>
      <c r="I167" s="287" t="s">
        <v>434</v>
      </c>
      <c r="J167" s="392" t="s">
        <v>435</v>
      </c>
      <c r="K167" s="393" t="s">
        <v>276</v>
      </c>
      <c r="L167" s="286" t="s">
        <v>435</v>
      </c>
      <c r="M167" s="286" t="s">
        <v>3124</v>
      </c>
      <c r="N167" s="372">
        <v>1</v>
      </c>
      <c r="O167" s="373">
        <v>612</v>
      </c>
      <c r="P167" s="373">
        <v>640</v>
      </c>
      <c r="Q167" s="373">
        <v>467</v>
      </c>
      <c r="R167" s="373">
        <v>482</v>
      </c>
      <c r="S167" s="374">
        <v>773</v>
      </c>
      <c r="T167" s="374">
        <v>562</v>
      </c>
      <c r="U167" s="374">
        <v>580</v>
      </c>
      <c r="V167" s="374">
        <v>628</v>
      </c>
      <c r="W167" s="373">
        <v>331</v>
      </c>
      <c r="X167" s="373">
        <v>347</v>
      </c>
      <c r="Y167" s="373">
        <v>250</v>
      </c>
      <c r="Z167" s="373">
        <v>263</v>
      </c>
      <c r="AA167" s="374">
        <v>247</v>
      </c>
      <c r="AB167" s="374">
        <v>180</v>
      </c>
      <c r="AC167" s="374">
        <v>185</v>
      </c>
      <c r="AD167" s="374">
        <v>201</v>
      </c>
      <c r="AE167" s="373">
        <v>4</v>
      </c>
      <c r="AF167" s="373">
        <v>17</v>
      </c>
      <c r="AG167" s="373">
        <v>11</v>
      </c>
      <c r="AH167" s="373">
        <v>11</v>
      </c>
      <c r="AI167" s="374">
        <v>11</v>
      </c>
      <c r="AJ167" s="374">
        <v>7</v>
      </c>
      <c r="AK167" s="374">
        <v>7</v>
      </c>
      <c r="AL167" s="374">
        <v>8</v>
      </c>
      <c r="AM167" s="226">
        <v>282</v>
      </c>
      <c r="AN167" s="226">
        <v>293</v>
      </c>
      <c r="AO167" s="226">
        <v>217</v>
      </c>
      <c r="AP167" s="226">
        <v>218</v>
      </c>
      <c r="AQ167" s="227">
        <v>526</v>
      </c>
      <c r="AR167" s="227">
        <v>382</v>
      </c>
      <c r="AS167" s="227">
        <v>394</v>
      </c>
      <c r="AT167" s="227">
        <v>427</v>
      </c>
      <c r="AU167" s="226">
        <v>71</v>
      </c>
      <c r="AV167" s="226">
        <v>85</v>
      </c>
      <c r="AW167" s="226">
        <v>61</v>
      </c>
      <c r="AX167" s="226">
        <v>62</v>
      </c>
      <c r="AY167" s="227">
        <v>152</v>
      </c>
      <c r="AZ167" s="227">
        <v>109</v>
      </c>
      <c r="BA167" s="227">
        <v>146</v>
      </c>
      <c r="BB167" s="227">
        <v>158</v>
      </c>
      <c r="BC167" s="226">
        <f t="shared" si="82"/>
        <v>213</v>
      </c>
      <c r="BD167" s="226">
        <f t="shared" si="82"/>
        <v>204</v>
      </c>
      <c r="BE167" s="226">
        <f t="shared" si="82"/>
        <v>150</v>
      </c>
      <c r="BF167" s="226">
        <f t="shared" si="82"/>
        <v>154</v>
      </c>
      <c r="BG167" s="218">
        <f t="shared" si="82"/>
        <v>368</v>
      </c>
      <c r="BH167" s="218">
        <f t="shared" si="82"/>
        <v>262</v>
      </c>
      <c r="BI167" s="218">
        <f t="shared" si="82"/>
        <v>245</v>
      </c>
      <c r="BJ167" s="218">
        <f t="shared" si="81"/>
        <v>266</v>
      </c>
      <c r="BK167" s="226">
        <f t="shared" si="78"/>
        <v>-2</v>
      </c>
      <c r="BL167" s="226">
        <f t="shared" si="78"/>
        <v>4</v>
      </c>
      <c r="BM167" s="226">
        <f t="shared" si="78"/>
        <v>6</v>
      </c>
      <c r="BN167" s="226">
        <f t="shared" si="78"/>
        <v>2</v>
      </c>
      <c r="BO167" s="227">
        <f t="shared" si="78"/>
        <v>6</v>
      </c>
      <c r="BP167" s="227">
        <f t="shared" si="71"/>
        <v>11</v>
      </c>
      <c r="BQ167" s="227">
        <f t="shared" si="71"/>
        <v>3</v>
      </c>
      <c r="BR167" s="227">
        <f t="shared" si="71"/>
        <v>3</v>
      </c>
      <c r="BS167" s="226">
        <v>1</v>
      </c>
      <c r="BT167" s="226">
        <v>4</v>
      </c>
      <c r="BU167" s="226">
        <v>6</v>
      </c>
      <c r="BV167" s="226">
        <v>2</v>
      </c>
      <c r="BW167" s="227">
        <v>6</v>
      </c>
      <c r="BX167" s="227">
        <v>11</v>
      </c>
      <c r="BY167" s="227">
        <v>3</v>
      </c>
      <c r="BZ167" s="227">
        <v>3</v>
      </c>
      <c r="CA167" s="226">
        <v>3</v>
      </c>
      <c r="CB167" s="226">
        <f>IFERROR(VLOOKUP($G167,[12]ITEM!$B$2:$AC$939,26,0),0)</f>
        <v>0</v>
      </c>
      <c r="CC167" s="226">
        <f>IFERROR(VLOOKUP($G167,[12]ITEM!$B$2:$AC$939,27,0),0)</f>
        <v>0</v>
      </c>
      <c r="CD167" s="226">
        <f>IFERROR(VLOOKUP($G167,[12]ITEM!$B$2:$AC$939,28,0),0)</f>
        <v>0</v>
      </c>
      <c r="CE167" s="227">
        <v>0</v>
      </c>
      <c r="CF167" s="227">
        <v>0</v>
      </c>
      <c r="CG167" s="227">
        <v>0</v>
      </c>
      <c r="CH167" s="227">
        <v>0</v>
      </c>
      <c r="CI167" s="375"/>
      <c r="CJ167" s="226">
        <f t="shared" si="80"/>
        <v>213</v>
      </c>
      <c r="CK167" s="226">
        <f t="shared" si="80"/>
        <v>258</v>
      </c>
      <c r="CL167" s="226">
        <f t="shared" si="79"/>
        <v>215</v>
      </c>
      <c r="CM167" s="226">
        <f t="shared" si="79"/>
        <v>225</v>
      </c>
      <c r="CN167" s="227">
        <f t="shared" si="79"/>
        <v>368</v>
      </c>
      <c r="CO167" s="227">
        <f t="shared" si="79"/>
        <v>291.6163361143125</v>
      </c>
      <c r="CP167" s="227">
        <f t="shared" si="79"/>
        <v>306.53138642337865</v>
      </c>
      <c r="CQ167" s="227">
        <f t="shared" si="79"/>
        <v>328.25987753978006</v>
      </c>
      <c r="CR167" s="226">
        <v>176</v>
      </c>
      <c r="CS167" s="226">
        <v>183</v>
      </c>
      <c r="CT167" s="226">
        <v>136</v>
      </c>
      <c r="CU167" s="226">
        <v>137</v>
      </c>
      <c r="CV167" s="227">
        <f t="shared" si="64"/>
        <v>298</v>
      </c>
      <c r="CW167" s="227">
        <f>CV167*(1+('[13]GROWTH (YoY)'!AR167/100))</f>
        <v>216.61633611431247</v>
      </c>
      <c r="CX167" s="227">
        <f>CW167*(1+('[13]GROWTH (YoY)'!AS167/100))</f>
        <v>223.53138642337862</v>
      </c>
      <c r="CY167" s="227">
        <f>CX167*(1+('[13]GROWTH (YoY)'!AT167/100))</f>
        <v>242.25987753978006</v>
      </c>
      <c r="CZ167" s="226">
        <v>8</v>
      </c>
      <c r="DA167" s="226">
        <v>10</v>
      </c>
      <c r="DB167" s="226">
        <v>9</v>
      </c>
      <c r="DC167" s="226">
        <v>10</v>
      </c>
      <c r="DD167" s="227">
        <v>5</v>
      </c>
      <c r="DE167" s="227">
        <v>4</v>
      </c>
      <c r="DF167" s="227">
        <v>4</v>
      </c>
      <c r="DG167" s="227">
        <v>4</v>
      </c>
      <c r="DH167" s="226">
        <v>29</v>
      </c>
      <c r="DI167" s="226">
        <v>65</v>
      </c>
      <c r="DJ167" s="226">
        <v>70</v>
      </c>
      <c r="DK167" s="226">
        <v>78</v>
      </c>
      <c r="DL167" s="227">
        <v>65</v>
      </c>
      <c r="DM167" s="227">
        <v>71</v>
      </c>
      <c r="DN167" s="227">
        <v>79</v>
      </c>
      <c r="DO167" s="227">
        <v>82</v>
      </c>
      <c r="DP167" s="376">
        <f t="shared" si="58"/>
        <v>0</v>
      </c>
      <c r="DQ167" s="226">
        <f t="shared" si="58"/>
        <v>-54</v>
      </c>
      <c r="DR167" s="226">
        <f t="shared" si="58"/>
        <v>-65</v>
      </c>
      <c r="DS167" s="226">
        <f t="shared" si="72"/>
        <v>-71</v>
      </c>
      <c r="DT167" s="227">
        <f t="shared" si="72"/>
        <v>0</v>
      </c>
      <c r="DU167" s="227">
        <f t="shared" si="72"/>
        <v>-29.616336114312503</v>
      </c>
      <c r="DV167" s="227">
        <f t="shared" si="72"/>
        <v>-61.531386423378649</v>
      </c>
      <c r="DW167" s="227">
        <f t="shared" si="72"/>
        <v>-62.259877539780064</v>
      </c>
      <c r="DX167" s="377">
        <f t="shared" si="61"/>
        <v>0.54084967320261434</v>
      </c>
      <c r="DY167" s="377">
        <f t="shared" si="61"/>
        <v>0.54218750000000004</v>
      </c>
      <c r="DZ167" s="377">
        <f t="shared" si="61"/>
        <v>0.53533190578158463</v>
      </c>
      <c r="EA167" s="377">
        <f t="shared" si="59"/>
        <v>0.5456431535269709</v>
      </c>
      <c r="EB167" s="378">
        <f t="shared" si="59"/>
        <v>0.31953428201811124</v>
      </c>
      <c r="EC167" s="378">
        <f t="shared" si="59"/>
        <v>0.32028469750889682</v>
      </c>
      <c r="ED167" s="378">
        <f t="shared" si="59"/>
        <v>0.31896551724137934</v>
      </c>
      <c r="EE167" s="378">
        <f t="shared" si="59"/>
        <v>0.32006369426751591</v>
      </c>
      <c r="EG167" s="226">
        <v>612</v>
      </c>
      <c r="EH167" s="226">
        <v>331</v>
      </c>
      <c r="EI167" s="226">
        <v>282</v>
      </c>
      <c r="EJ167" s="226">
        <v>60</v>
      </c>
      <c r="EK167" s="226">
        <v>399</v>
      </c>
      <c r="EL167" s="226">
        <v>1246</v>
      </c>
      <c r="EM167" s="226">
        <v>1246</v>
      </c>
      <c r="EN167" s="379">
        <f t="shared" si="65"/>
        <v>0.54084967320261434</v>
      </c>
      <c r="EO167" s="226">
        <f t="shared" si="66"/>
        <v>21.276595744680851</v>
      </c>
      <c r="EP167" s="379">
        <f t="shared" si="67"/>
        <v>0.65196078431372551</v>
      </c>
      <c r="EQ167" s="226">
        <f t="shared" si="68"/>
        <v>320224.71910112357</v>
      </c>
      <c r="ER167" s="226">
        <f t="shared" si="69"/>
        <v>4012.8410914927767</v>
      </c>
      <c r="ES167" s="292"/>
      <c r="ET167" s="227">
        <v>773</v>
      </c>
      <c r="EU167" s="227">
        <v>247</v>
      </c>
      <c r="EV167" s="227">
        <v>526</v>
      </c>
      <c r="EW167" s="227">
        <v>110</v>
      </c>
      <c r="EX167" s="227">
        <v>455</v>
      </c>
      <c r="EY167" s="227">
        <v>2768</v>
      </c>
      <c r="EZ167" s="227">
        <v>2762</v>
      </c>
      <c r="FA167" s="380">
        <f t="shared" si="73"/>
        <v>0.31953428201811124</v>
      </c>
      <c r="FB167" s="228">
        <f t="shared" si="74"/>
        <v>20.912547528517113</v>
      </c>
      <c r="FC167" s="380">
        <f t="shared" si="75"/>
        <v>0.58861578266494174</v>
      </c>
      <c r="FD167" s="227">
        <f t="shared" si="76"/>
        <v>164378.61271676302</v>
      </c>
      <c r="FE167" s="227">
        <f t="shared" si="77"/>
        <v>3318.8510741008927</v>
      </c>
      <c r="FF167" s="227">
        <v>526</v>
      </c>
      <c r="FG167" s="228">
        <f t="shared" si="70"/>
        <v>28.897338403041822</v>
      </c>
      <c r="FH167" s="227">
        <v>152</v>
      </c>
      <c r="FI167" s="227">
        <v>526</v>
      </c>
      <c r="FJ167" s="227">
        <v>1</v>
      </c>
      <c r="FK167" s="227">
        <f t="shared" si="62"/>
        <v>373</v>
      </c>
      <c r="FL167" s="227">
        <v>142</v>
      </c>
      <c r="FM167" s="227">
        <f t="shared" si="63"/>
        <v>231</v>
      </c>
      <c r="FZ167" s="229"/>
      <c r="GA167" s="229"/>
      <c r="GB167" s="229"/>
      <c r="GC167" s="229"/>
      <c r="GD167" s="229"/>
    </row>
    <row r="168" spans="1:186" s="368" customFormat="1">
      <c r="A168" s="287" t="s">
        <v>404</v>
      </c>
      <c r="B168" s="369" t="s">
        <v>14</v>
      </c>
      <c r="C168" s="287" t="s">
        <v>446</v>
      </c>
      <c r="D168" s="287" t="s">
        <v>3125</v>
      </c>
      <c r="E168" s="369" t="s">
        <v>447</v>
      </c>
      <c r="F168" s="287">
        <v>165</v>
      </c>
      <c r="G168" s="392" t="s">
        <v>464</v>
      </c>
      <c r="H168" s="392" t="s">
        <v>465</v>
      </c>
      <c r="I168" s="287" t="s">
        <v>434</v>
      </c>
      <c r="J168" s="392" t="s">
        <v>435</v>
      </c>
      <c r="K168" s="393" t="s">
        <v>276</v>
      </c>
      <c r="L168" s="286" t="s">
        <v>435</v>
      </c>
      <c r="M168" s="286" t="s">
        <v>3124</v>
      </c>
      <c r="N168" s="372">
        <v>1</v>
      </c>
      <c r="O168" s="373">
        <v>0</v>
      </c>
      <c r="P168" s="373">
        <v>3</v>
      </c>
      <c r="Q168" s="373">
        <v>3</v>
      </c>
      <c r="R168" s="373">
        <v>2</v>
      </c>
      <c r="S168" s="374">
        <v>0</v>
      </c>
      <c r="T168" s="374">
        <v>0</v>
      </c>
      <c r="U168" s="374">
        <v>0</v>
      </c>
      <c r="V168" s="374">
        <v>0</v>
      </c>
      <c r="W168" s="373">
        <v>0</v>
      </c>
      <c r="X168" s="373">
        <v>0</v>
      </c>
      <c r="Y168" s="373">
        <v>0</v>
      </c>
      <c r="Z168" s="373">
        <v>0</v>
      </c>
      <c r="AA168" s="374">
        <v>0</v>
      </c>
      <c r="AB168" s="374">
        <v>0</v>
      </c>
      <c r="AC168" s="374">
        <v>0</v>
      </c>
      <c r="AD168" s="374">
        <v>0</v>
      </c>
      <c r="AE168" s="373">
        <v>0</v>
      </c>
      <c r="AF168" s="373">
        <v>0</v>
      </c>
      <c r="AG168" s="373">
        <v>0</v>
      </c>
      <c r="AH168" s="373">
        <v>0</v>
      </c>
      <c r="AI168" s="374">
        <v>0</v>
      </c>
      <c r="AJ168" s="374">
        <v>0</v>
      </c>
      <c r="AK168" s="374">
        <v>0</v>
      </c>
      <c r="AL168" s="374">
        <v>0</v>
      </c>
      <c r="AM168" s="226">
        <v>0</v>
      </c>
      <c r="AN168" s="226">
        <v>3</v>
      </c>
      <c r="AO168" s="226">
        <v>3</v>
      </c>
      <c r="AP168" s="226">
        <v>2</v>
      </c>
      <c r="AQ168" s="227">
        <v>0</v>
      </c>
      <c r="AR168" s="227">
        <v>0</v>
      </c>
      <c r="AS168" s="227">
        <v>0</v>
      </c>
      <c r="AT168" s="227">
        <v>0</v>
      </c>
      <c r="AU168" s="226">
        <v>0</v>
      </c>
      <c r="AV168" s="226">
        <v>0</v>
      </c>
      <c r="AW168" s="226">
        <v>0</v>
      </c>
      <c r="AX168" s="226">
        <v>0</v>
      </c>
      <c r="AY168" s="227">
        <v>0</v>
      </c>
      <c r="AZ168" s="227">
        <v>0</v>
      </c>
      <c r="BA168" s="227">
        <v>0</v>
      </c>
      <c r="BB168" s="227">
        <v>0</v>
      </c>
      <c r="BC168" s="226">
        <f t="shared" si="82"/>
        <v>0</v>
      </c>
      <c r="BD168" s="226">
        <f t="shared" si="82"/>
        <v>3</v>
      </c>
      <c r="BE168" s="226">
        <f t="shared" si="82"/>
        <v>3</v>
      </c>
      <c r="BF168" s="226">
        <f t="shared" si="82"/>
        <v>2</v>
      </c>
      <c r="BG168" s="218">
        <f t="shared" si="82"/>
        <v>0</v>
      </c>
      <c r="BH168" s="218">
        <f t="shared" si="82"/>
        <v>0</v>
      </c>
      <c r="BI168" s="218">
        <f t="shared" si="82"/>
        <v>0</v>
      </c>
      <c r="BJ168" s="218">
        <f t="shared" si="81"/>
        <v>0</v>
      </c>
      <c r="BK168" s="226">
        <f t="shared" si="78"/>
        <v>0</v>
      </c>
      <c r="BL168" s="226">
        <f t="shared" si="78"/>
        <v>0</v>
      </c>
      <c r="BM168" s="226">
        <f t="shared" si="78"/>
        <v>0</v>
      </c>
      <c r="BN168" s="226">
        <f t="shared" si="78"/>
        <v>0</v>
      </c>
      <c r="BO168" s="227">
        <f t="shared" si="78"/>
        <v>0</v>
      </c>
      <c r="BP168" s="227">
        <f t="shared" si="71"/>
        <v>0</v>
      </c>
      <c r="BQ168" s="227">
        <f t="shared" si="71"/>
        <v>0</v>
      </c>
      <c r="BR168" s="227">
        <f t="shared" si="71"/>
        <v>0</v>
      </c>
      <c r="BS168" s="226">
        <v>0</v>
      </c>
      <c r="BT168" s="226">
        <v>0</v>
      </c>
      <c r="BU168" s="226">
        <v>0</v>
      </c>
      <c r="BV168" s="226">
        <v>0</v>
      </c>
      <c r="BW168" s="227">
        <v>0</v>
      </c>
      <c r="BX168" s="227">
        <v>0</v>
      </c>
      <c r="BY168" s="227">
        <v>0</v>
      </c>
      <c r="BZ168" s="227">
        <v>0</v>
      </c>
      <c r="CA168" s="226">
        <v>0</v>
      </c>
      <c r="CB168" s="226">
        <f>IFERROR(VLOOKUP($G168,[12]ITEM!$B$2:$AC$939,26,0),0)</f>
        <v>0</v>
      </c>
      <c r="CC168" s="226">
        <f>IFERROR(VLOOKUP($G168,[12]ITEM!$B$2:$AC$939,27,0),0)</f>
        <v>0</v>
      </c>
      <c r="CD168" s="226">
        <f>IFERROR(VLOOKUP($G168,[12]ITEM!$B$2:$AC$939,28,0),0)</f>
        <v>0</v>
      </c>
      <c r="CE168" s="227">
        <v>0</v>
      </c>
      <c r="CF168" s="227">
        <v>0</v>
      </c>
      <c r="CG168" s="227">
        <v>0</v>
      </c>
      <c r="CH168" s="227">
        <v>0</v>
      </c>
      <c r="CI168" s="375"/>
      <c r="CJ168" s="226">
        <f t="shared" si="80"/>
        <v>0</v>
      </c>
      <c r="CK168" s="226">
        <f t="shared" si="80"/>
        <v>0</v>
      </c>
      <c r="CL168" s="226">
        <f t="shared" si="79"/>
        <v>0</v>
      </c>
      <c r="CM168" s="226">
        <f t="shared" si="79"/>
        <v>0</v>
      </c>
      <c r="CN168" s="227">
        <f t="shared" si="79"/>
        <v>0</v>
      </c>
      <c r="CO168" s="227">
        <f t="shared" si="79"/>
        <v>0</v>
      </c>
      <c r="CP168" s="227">
        <f t="shared" si="79"/>
        <v>0</v>
      </c>
      <c r="CQ168" s="227">
        <f t="shared" si="79"/>
        <v>0</v>
      </c>
      <c r="CR168" s="226">
        <v>0</v>
      </c>
      <c r="CS168" s="226">
        <v>0</v>
      </c>
      <c r="CT168" s="226">
        <v>0</v>
      </c>
      <c r="CU168" s="226">
        <v>0</v>
      </c>
      <c r="CV168" s="227">
        <f t="shared" si="64"/>
        <v>0</v>
      </c>
      <c r="CW168" s="227">
        <f>CV168*(1+('[13]GROWTH (YoY)'!AR168/100))</f>
        <v>0</v>
      </c>
      <c r="CX168" s="227">
        <f>CW168*(1+('[13]GROWTH (YoY)'!AS168/100))</f>
        <v>0</v>
      </c>
      <c r="CY168" s="227">
        <f>CX168*(1+('[13]GROWTH (YoY)'!AT168/100))</f>
        <v>0</v>
      </c>
      <c r="CZ168" s="226">
        <v>0</v>
      </c>
      <c r="DA168" s="226">
        <v>0</v>
      </c>
      <c r="DB168" s="226">
        <v>0</v>
      </c>
      <c r="DC168" s="226">
        <v>0</v>
      </c>
      <c r="DD168" s="227">
        <v>0</v>
      </c>
      <c r="DE168" s="227">
        <v>0</v>
      </c>
      <c r="DF168" s="227">
        <v>0</v>
      </c>
      <c r="DG168" s="227">
        <v>0</v>
      </c>
      <c r="DH168" s="226">
        <v>0</v>
      </c>
      <c r="DI168" s="226">
        <v>0</v>
      </c>
      <c r="DJ168" s="226">
        <v>0</v>
      </c>
      <c r="DK168" s="226">
        <v>0</v>
      </c>
      <c r="DL168" s="227">
        <v>0</v>
      </c>
      <c r="DM168" s="227">
        <v>0</v>
      </c>
      <c r="DN168" s="227">
        <v>0</v>
      </c>
      <c r="DO168" s="227">
        <v>0</v>
      </c>
      <c r="DP168" s="376">
        <f t="shared" si="58"/>
        <v>0</v>
      </c>
      <c r="DQ168" s="226">
        <f t="shared" si="58"/>
        <v>3</v>
      </c>
      <c r="DR168" s="226">
        <f t="shared" si="58"/>
        <v>3</v>
      </c>
      <c r="DS168" s="226">
        <f t="shared" si="72"/>
        <v>2</v>
      </c>
      <c r="DT168" s="227">
        <f t="shared" si="72"/>
        <v>0</v>
      </c>
      <c r="DU168" s="227">
        <f t="shared" si="72"/>
        <v>0</v>
      </c>
      <c r="DV168" s="227">
        <f t="shared" si="72"/>
        <v>0</v>
      </c>
      <c r="DW168" s="227">
        <f t="shared" si="72"/>
        <v>0</v>
      </c>
      <c r="DX168" s="377">
        <f t="shared" si="61"/>
        <v>0</v>
      </c>
      <c r="DY168" s="377">
        <f t="shared" si="61"/>
        <v>0</v>
      </c>
      <c r="DZ168" s="377">
        <f t="shared" si="61"/>
        <v>0</v>
      </c>
      <c r="EA168" s="377">
        <f t="shared" si="59"/>
        <v>0</v>
      </c>
      <c r="EB168" s="378">
        <f t="shared" si="59"/>
        <v>0</v>
      </c>
      <c r="EC168" s="378">
        <f t="shared" si="59"/>
        <v>0</v>
      </c>
      <c r="ED168" s="378">
        <f t="shared" si="59"/>
        <v>0</v>
      </c>
      <c r="EE168" s="378">
        <f t="shared" si="59"/>
        <v>0</v>
      </c>
      <c r="EG168" s="226">
        <v>0</v>
      </c>
      <c r="EH168" s="226">
        <v>0</v>
      </c>
      <c r="EI168" s="226">
        <v>0</v>
      </c>
      <c r="EJ168" s="226">
        <v>0</v>
      </c>
      <c r="EK168" s="226">
        <v>0</v>
      </c>
      <c r="EL168" s="226">
        <v>0</v>
      </c>
      <c r="EM168" s="226">
        <v>0</v>
      </c>
      <c r="EN168" s="379">
        <f t="shared" si="65"/>
        <v>0</v>
      </c>
      <c r="EO168" s="226">
        <f t="shared" si="66"/>
        <v>0</v>
      </c>
      <c r="EP168" s="379">
        <f t="shared" si="67"/>
        <v>0</v>
      </c>
      <c r="EQ168" s="226">
        <f t="shared" si="68"/>
        <v>0</v>
      </c>
      <c r="ER168" s="226">
        <f t="shared" si="69"/>
        <v>0</v>
      </c>
      <c r="ES168" s="292"/>
      <c r="ET168" s="227">
        <v>0</v>
      </c>
      <c r="EU168" s="227">
        <v>0</v>
      </c>
      <c r="EV168" s="227">
        <v>0</v>
      </c>
      <c r="EW168" s="227">
        <v>0</v>
      </c>
      <c r="EX168" s="227">
        <v>0</v>
      </c>
      <c r="EY168" s="227">
        <v>0</v>
      </c>
      <c r="EZ168" s="227">
        <v>0</v>
      </c>
      <c r="FA168" s="380">
        <f t="shared" si="73"/>
        <v>0</v>
      </c>
      <c r="FB168" s="228">
        <f t="shared" si="74"/>
        <v>0</v>
      </c>
      <c r="FC168" s="380">
        <f t="shared" si="75"/>
        <v>0</v>
      </c>
      <c r="FD168" s="227">
        <f t="shared" si="76"/>
        <v>0</v>
      </c>
      <c r="FE168" s="227">
        <f t="shared" si="77"/>
        <v>0</v>
      </c>
      <c r="FF168" s="227">
        <v>0</v>
      </c>
      <c r="FG168" s="228">
        <f t="shared" si="70"/>
        <v>0</v>
      </c>
      <c r="FH168" s="227">
        <v>0</v>
      </c>
      <c r="FI168" s="227">
        <v>0</v>
      </c>
      <c r="FJ168" s="227">
        <v>0</v>
      </c>
      <c r="FK168" s="227">
        <f t="shared" si="62"/>
        <v>0</v>
      </c>
      <c r="FL168" s="227">
        <v>0</v>
      </c>
      <c r="FM168" s="227">
        <f t="shared" si="63"/>
        <v>0</v>
      </c>
      <c r="FZ168" s="229"/>
      <c r="GA168" s="229"/>
      <c r="GB168" s="229"/>
      <c r="GC168" s="229"/>
      <c r="GD168" s="229"/>
    </row>
    <row r="169" spans="1:186" s="368" customFormat="1">
      <c r="A169" s="287" t="s">
        <v>404</v>
      </c>
      <c r="B169" s="369" t="s">
        <v>14</v>
      </c>
      <c r="C169" s="287" t="s">
        <v>446</v>
      </c>
      <c r="D169" s="287" t="s">
        <v>3125</v>
      </c>
      <c r="E169" s="369" t="s">
        <v>447</v>
      </c>
      <c r="F169" s="287">
        <v>166</v>
      </c>
      <c r="G169" s="392" t="s">
        <v>466</v>
      </c>
      <c r="H169" s="392" t="s">
        <v>467</v>
      </c>
      <c r="I169" s="287" t="s">
        <v>434</v>
      </c>
      <c r="J169" s="392" t="s">
        <v>435</v>
      </c>
      <c r="K169" s="393" t="s">
        <v>276</v>
      </c>
      <c r="L169" s="286" t="s">
        <v>435</v>
      </c>
      <c r="M169" s="286" t="s">
        <v>3124</v>
      </c>
      <c r="N169" s="372">
        <v>1</v>
      </c>
      <c r="O169" s="373">
        <v>0</v>
      </c>
      <c r="P169" s="373">
        <v>0</v>
      </c>
      <c r="Q169" s="373">
        <v>0</v>
      </c>
      <c r="R169" s="373">
        <v>0</v>
      </c>
      <c r="S169" s="374">
        <v>0</v>
      </c>
      <c r="T169" s="374">
        <v>0</v>
      </c>
      <c r="U169" s="374">
        <v>0</v>
      </c>
      <c r="V169" s="374">
        <v>0</v>
      </c>
      <c r="W169" s="373">
        <v>0</v>
      </c>
      <c r="X169" s="373">
        <v>0</v>
      </c>
      <c r="Y169" s="373">
        <v>0</v>
      </c>
      <c r="Z169" s="373">
        <v>0</v>
      </c>
      <c r="AA169" s="374">
        <v>0</v>
      </c>
      <c r="AB169" s="374">
        <v>0</v>
      </c>
      <c r="AC169" s="374">
        <v>0</v>
      </c>
      <c r="AD169" s="374">
        <v>0</v>
      </c>
      <c r="AE169" s="373">
        <v>0</v>
      </c>
      <c r="AF169" s="373">
        <v>0</v>
      </c>
      <c r="AG169" s="373">
        <v>0</v>
      </c>
      <c r="AH169" s="373">
        <v>0</v>
      </c>
      <c r="AI169" s="374">
        <v>0</v>
      </c>
      <c r="AJ169" s="374">
        <v>0</v>
      </c>
      <c r="AK169" s="374">
        <v>0</v>
      </c>
      <c r="AL169" s="374">
        <v>0</v>
      </c>
      <c r="AM169" s="226">
        <v>0</v>
      </c>
      <c r="AN169" s="226">
        <v>0</v>
      </c>
      <c r="AO169" s="226">
        <v>0</v>
      </c>
      <c r="AP169" s="226">
        <v>0</v>
      </c>
      <c r="AQ169" s="227">
        <v>0</v>
      </c>
      <c r="AR169" s="227">
        <v>0</v>
      </c>
      <c r="AS169" s="227">
        <v>0</v>
      </c>
      <c r="AT169" s="227">
        <v>0</v>
      </c>
      <c r="AU169" s="226">
        <v>0</v>
      </c>
      <c r="AV169" s="226">
        <v>0</v>
      </c>
      <c r="AW169" s="226">
        <v>0</v>
      </c>
      <c r="AX169" s="226">
        <v>0</v>
      </c>
      <c r="AY169" s="227">
        <v>0</v>
      </c>
      <c r="AZ169" s="227">
        <v>0</v>
      </c>
      <c r="BA169" s="227">
        <v>0</v>
      </c>
      <c r="BB169" s="227">
        <v>0</v>
      </c>
      <c r="BC169" s="226">
        <f t="shared" si="82"/>
        <v>0</v>
      </c>
      <c r="BD169" s="226">
        <f t="shared" si="82"/>
        <v>0</v>
      </c>
      <c r="BE169" s="226">
        <f t="shared" si="82"/>
        <v>0</v>
      </c>
      <c r="BF169" s="226">
        <f t="shared" si="82"/>
        <v>0</v>
      </c>
      <c r="BG169" s="218">
        <f t="shared" si="82"/>
        <v>0</v>
      </c>
      <c r="BH169" s="218">
        <f t="shared" si="82"/>
        <v>0</v>
      </c>
      <c r="BI169" s="218">
        <f t="shared" si="82"/>
        <v>0</v>
      </c>
      <c r="BJ169" s="218">
        <f t="shared" si="81"/>
        <v>0</v>
      </c>
      <c r="BK169" s="226">
        <f t="shared" si="78"/>
        <v>0</v>
      </c>
      <c r="BL169" s="226">
        <f t="shared" si="78"/>
        <v>0</v>
      </c>
      <c r="BM169" s="226">
        <f t="shared" si="78"/>
        <v>0</v>
      </c>
      <c r="BN169" s="226">
        <f t="shared" si="78"/>
        <v>0</v>
      </c>
      <c r="BO169" s="227">
        <f t="shared" si="78"/>
        <v>0</v>
      </c>
      <c r="BP169" s="227">
        <f t="shared" si="71"/>
        <v>0</v>
      </c>
      <c r="BQ169" s="227">
        <f t="shared" si="71"/>
        <v>0</v>
      </c>
      <c r="BR169" s="227">
        <f t="shared" si="71"/>
        <v>0</v>
      </c>
      <c r="BS169" s="226">
        <v>0</v>
      </c>
      <c r="BT169" s="226">
        <v>0</v>
      </c>
      <c r="BU169" s="226">
        <v>0</v>
      </c>
      <c r="BV169" s="226">
        <v>0</v>
      </c>
      <c r="BW169" s="227">
        <v>0</v>
      </c>
      <c r="BX169" s="227">
        <v>0</v>
      </c>
      <c r="BY169" s="227">
        <v>0</v>
      </c>
      <c r="BZ169" s="227">
        <v>0</v>
      </c>
      <c r="CA169" s="226">
        <v>0</v>
      </c>
      <c r="CB169" s="226">
        <f>IFERROR(VLOOKUP($G169,[12]ITEM!$B$2:$AC$939,26,0),0)</f>
        <v>0</v>
      </c>
      <c r="CC169" s="226">
        <f>IFERROR(VLOOKUP($G169,[12]ITEM!$B$2:$AC$939,27,0),0)</f>
        <v>0</v>
      </c>
      <c r="CD169" s="226">
        <f>IFERROR(VLOOKUP($G169,[12]ITEM!$B$2:$AC$939,28,0),0)</f>
        <v>0</v>
      </c>
      <c r="CE169" s="227">
        <v>0</v>
      </c>
      <c r="CF169" s="227">
        <v>0</v>
      </c>
      <c r="CG169" s="227">
        <v>0</v>
      </c>
      <c r="CH169" s="227">
        <v>0</v>
      </c>
      <c r="CI169" s="375"/>
      <c r="CJ169" s="226">
        <f t="shared" si="80"/>
        <v>0</v>
      </c>
      <c r="CK169" s="226">
        <f t="shared" si="80"/>
        <v>0</v>
      </c>
      <c r="CL169" s="226">
        <f t="shared" si="79"/>
        <v>0</v>
      </c>
      <c r="CM169" s="226">
        <f t="shared" si="79"/>
        <v>0</v>
      </c>
      <c r="CN169" s="227">
        <f t="shared" si="79"/>
        <v>0</v>
      </c>
      <c r="CO169" s="227">
        <f t="shared" si="79"/>
        <v>0</v>
      </c>
      <c r="CP169" s="227">
        <f t="shared" si="79"/>
        <v>0</v>
      </c>
      <c r="CQ169" s="227">
        <f t="shared" si="79"/>
        <v>0</v>
      </c>
      <c r="CR169" s="226">
        <v>0</v>
      </c>
      <c r="CS169" s="226">
        <v>0</v>
      </c>
      <c r="CT169" s="226">
        <v>0</v>
      </c>
      <c r="CU169" s="226">
        <v>0</v>
      </c>
      <c r="CV169" s="227">
        <f t="shared" si="64"/>
        <v>0</v>
      </c>
      <c r="CW169" s="227">
        <f>CV169*(1+('[13]GROWTH (YoY)'!AR169/100))</f>
        <v>0</v>
      </c>
      <c r="CX169" s="227">
        <f>CW169*(1+('[13]GROWTH (YoY)'!AS169/100))</f>
        <v>0</v>
      </c>
      <c r="CY169" s="227">
        <f>CX169*(1+('[13]GROWTH (YoY)'!AT169/100))</f>
        <v>0</v>
      </c>
      <c r="CZ169" s="226">
        <v>0</v>
      </c>
      <c r="DA169" s="226">
        <v>0</v>
      </c>
      <c r="DB169" s="226">
        <v>0</v>
      </c>
      <c r="DC169" s="226">
        <v>0</v>
      </c>
      <c r="DD169" s="227">
        <v>0</v>
      </c>
      <c r="DE169" s="227">
        <v>0</v>
      </c>
      <c r="DF169" s="227">
        <v>0</v>
      </c>
      <c r="DG169" s="227">
        <v>0</v>
      </c>
      <c r="DH169" s="226">
        <v>0</v>
      </c>
      <c r="DI169" s="226">
        <v>0</v>
      </c>
      <c r="DJ169" s="226">
        <v>0</v>
      </c>
      <c r="DK169" s="226">
        <v>0</v>
      </c>
      <c r="DL169" s="227">
        <v>0</v>
      </c>
      <c r="DM169" s="227">
        <v>0</v>
      </c>
      <c r="DN169" s="227">
        <v>0</v>
      </c>
      <c r="DO169" s="227">
        <v>0</v>
      </c>
      <c r="DP169" s="376">
        <f t="shared" si="58"/>
        <v>0</v>
      </c>
      <c r="DQ169" s="226">
        <f t="shared" si="58"/>
        <v>0</v>
      </c>
      <c r="DR169" s="226">
        <f t="shared" si="58"/>
        <v>0</v>
      </c>
      <c r="DS169" s="226">
        <f t="shared" si="72"/>
        <v>0</v>
      </c>
      <c r="DT169" s="227">
        <f t="shared" si="72"/>
        <v>0</v>
      </c>
      <c r="DU169" s="227">
        <f t="shared" si="72"/>
        <v>0</v>
      </c>
      <c r="DV169" s="227">
        <f t="shared" si="72"/>
        <v>0</v>
      </c>
      <c r="DW169" s="227">
        <f t="shared" si="72"/>
        <v>0</v>
      </c>
      <c r="DX169" s="377">
        <f t="shared" si="61"/>
        <v>0</v>
      </c>
      <c r="DY169" s="377">
        <f t="shared" si="61"/>
        <v>0</v>
      </c>
      <c r="DZ169" s="377">
        <f t="shared" si="61"/>
        <v>0</v>
      </c>
      <c r="EA169" s="377">
        <f t="shared" si="59"/>
        <v>0</v>
      </c>
      <c r="EB169" s="378">
        <f t="shared" si="59"/>
        <v>0</v>
      </c>
      <c r="EC169" s="378">
        <f t="shared" si="59"/>
        <v>0</v>
      </c>
      <c r="ED169" s="378">
        <f t="shared" si="59"/>
        <v>0</v>
      </c>
      <c r="EE169" s="378">
        <f t="shared" si="59"/>
        <v>0</v>
      </c>
      <c r="EG169" s="226">
        <v>0</v>
      </c>
      <c r="EH169" s="226">
        <v>0</v>
      </c>
      <c r="EI169" s="226">
        <v>0</v>
      </c>
      <c r="EJ169" s="226">
        <v>0</v>
      </c>
      <c r="EK169" s="226">
        <v>0</v>
      </c>
      <c r="EL169" s="226">
        <v>0</v>
      </c>
      <c r="EM169" s="226">
        <v>0</v>
      </c>
      <c r="EN169" s="379">
        <f t="shared" si="65"/>
        <v>0</v>
      </c>
      <c r="EO169" s="226">
        <f t="shared" si="66"/>
        <v>0</v>
      </c>
      <c r="EP169" s="379">
        <f t="shared" si="67"/>
        <v>0</v>
      </c>
      <c r="EQ169" s="226">
        <f t="shared" si="68"/>
        <v>0</v>
      </c>
      <c r="ER169" s="226">
        <f t="shared" si="69"/>
        <v>0</v>
      </c>
      <c r="ES169" s="292"/>
      <c r="ET169" s="227">
        <v>0</v>
      </c>
      <c r="EU169" s="227">
        <v>0</v>
      </c>
      <c r="EV169" s="227">
        <v>0</v>
      </c>
      <c r="EW169" s="227">
        <v>0</v>
      </c>
      <c r="EX169" s="227">
        <v>0</v>
      </c>
      <c r="EY169" s="227">
        <v>0</v>
      </c>
      <c r="EZ169" s="227">
        <v>0</v>
      </c>
      <c r="FA169" s="380">
        <f t="shared" si="73"/>
        <v>0</v>
      </c>
      <c r="FB169" s="228">
        <f t="shared" si="74"/>
        <v>0</v>
      </c>
      <c r="FC169" s="380">
        <f t="shared" si="75"/>
        <v>0</v>
      </c>
      <c r="FD169" s="227">
        <f t="shared" si="76"/>
        <v>0</v>
      </c>
      <c r="FE169" s="227">
        <f t="shared" si="77"/>
        <v>0</v>
      </c>
      <c r="FF169" s="227">
        <v>0</v>
      </c>
      <c r="FG169" s="228">
        <f t="shared" si="70"/>
        <v>0</v>
      </c>
      <c r="FH169" s="227">
        <v>0</v>
      </c>
      <c r="FI169" s="227">
        <v>0</v>
      </c>
      <c r="FJ169" s="227">
        <v>0</v>
      </c>
      <c r="FK169" s="227">
        <f t="shared" si="62"/>
        <v>0</v>
      </c>
      <c r="FL169" s="227">
        <v>0</v>
      </c>
      <c r="FM169" s="227">
        <f t="shared" si="63"/>
        <v>0</v>
      </c>
      <c r="FZ169" s="229"/>
      <c r="GA169" s="229"/>
      <c r="GB169" s="229"/>
      <c r="GC169" s="229"/>
      <c r="GD169" s="229"/>
    </row>
    <row r="170" spans="1:186" s="368" customFormat="1">
      <c r="A170" s="287" t="s">
        <v>404</v>
      </c>
      <c r="B170" s="369" t="s">
        <v>14</v>
      </c>
      <c r="C170" s="287" t="s">
        <v>446</v>
      </c>
      <c r="D170" s="287" t="s">
        <v>3125</v>
      </c>
      <c r="E170" s="369" t="s">
        <v>447</v>
      </c>
      <c r="F170" s="287">
        <v>167</v>
      </c>
      <c r="G170" s="392" t="s">
        <v>468</v>
      </c>
      <c r="H170" s="392" t="s">
        <v>469</v>
      </c>
      <c r="I170" s="287" t="s">
        <v>434</v>
      </c>
      <c r="J170" s="392" t="s">
        <v>435</v>
      </c>
      <c r="K170" s="393" t="s">
        <v>276</v>
      </c>
      <c r="L170" s="286" t="s">
        <v>435</v>
      </c>
      <c r="M170" s="286" t="s">
        <v>3124</v>
      </c>
      <c r="N170" s="372">
        <v>1</v>
      </c>
      <c r="O170" s="373">
        <v>11</v>
      </c>
      <c r="P170" s="373">
        <v>3</v>
      </c>
      <c r="Q170" s="373">
        <v>4</v>
      </c>
      <c r="R170" s="373">
        <v>1</v>
      </c>
      <c r="S170" s="374">
        <v>38</v>
      </c>
      <c r="T170" s="374">
        <v>55</v>
      </c>
      <c r="U170" s="374">
        <v>9</v>
      </c>
      <c r="V170" s="374">
        <v>9</v>
      </c>
      <c r="W170" s="373">
        <v>7</v>
      </c>
      <c r="X170" s="373">
        <v>2</v>
      </c>
      <c r="Y170" s="373">
        <v>3</v>
      </c>
      <c r="Z170" s="373">
        <v>0</v>
      </c>
      <c r="AA170" s="374">
        <v>20</v>
      </c>
      <c r="AB170" s="374">
        <v>29</v>
      </c>
      <c r="AC170" s="374">
        <v>5</v>
      </c>
      <c r="AD170" s="374">
        <v>5</v>
      </c>
      <c r="AE170" s="373">
        <v>0</v>
      </c>
      <c r="AF170" s="373">
        <v>0</v>
      </c>
      <c r="AG170" s="373">
        <v>0</v>
      </c>
      <c r="AH170" s="373">
        <v>0</v>
      </c>
      <c r="AI170" s="374">
        <v>1</v>
      </c>
      <c r="AJ170" s="374">
        <v>1</v>
      </c>
      <c r="AK170" s="374">
        <v>0</v>
      </c>
      <c r="AL170" s="374">
        <v>0</v>
      </c>
      <c r="AM170" s="226">
        <v>4</v>
      </c>
      <c r="AN170" s="226">
        <v>1</v>
      </c>
      <c r="AO170" s="226">
        <v>1</v>
      </c>
      <c r="AP170" s="226">
        <v>0</v>
      </c>
      <c r="AQ170" s="227">
        <v>18</v>
      </c>
      <c r="AR170" s="227">
        <v>27</v>
      </c>
      <c r="AS170" s="227">
        <v>4</v>
      </c>
      <c r="AT170" s="227">
        <v>5</v>
      </c>
      <c r="AU170" s="226">
        <v>2</v>
      </c>
      <c r="AV170" s="226">
        <v>0</v>
      </c>
      <c r="AW170" s="226">
        <v>0</v>
      </c>
      <c r="AX170" s="226">
        <v>0</v>
      </c>
      <c r="AY170" s="227">
        <v>7</v>
      </c>
      <c r="AZ170" s="227">
        <v>7</v>
      </c>
      <c r="BA170" s="227">
        <v>2</v>
      </c>
      <c r="BB170" s="227">
        <v>2</v>
      </c>
      <c r="BC170" s="226">
        <f t="shared" si="82"/>
        <v>2</v>
      </c>
      <c r="BD170" s="226">
        <f t="shared" si="82"/>
        <v>-3</v>
      </c>
      <c r="BE170" s="226">
        <f t="shared" si="82"/>
        <v>-32</v>
      </c>
      <c r="BF170" s="226">
        <f t="shared" si="82"/>
        <v>-29</v>
      </c>
      <c r="BG170" s="218">
        <f t="shared" si="82"/>
        <v>10</v>
      </c>
      <c r="BH170" s="218">
        <f t="shared" si="82"/>
        <v>19</v>
      </c>
      <c r="BI170" s="218">
        <f t="shared" si="82"/>
        <v>1</v>
      </c>
      <c r="BJ170" s="218">
        <f t="shared" si="81"/>
        <v>2</v>
      </c>
      <c r="BK170" s="226">
        <f t="shared" si="78"/>
        <v>0</v>
      </c>
      <c r="BL170" s="226">
        <f t="shared" si="78"/>
        <v>4</v>
      </c>
      <c r="BM170" s="226">
        <f t="shared" si="78"/>
        <v>33</v>
      </c>
      <c r="BN170" s="226">
        <f t="shared" si="78"/>
        <v>29</v>
      </c>
      <c r="BO170" s="227">
        <f t="shared" si="78"/>
        <v>1</v>
      </c>
      <c r="BP170" s="227">
        <f t="shared" si="71"/>
        <v>1</v>
      </c>
      <c r="BQ170" s="227">
        <f t="shared" si="71"/>
        <v>1</v>
      </c>
      <c r="BR170" s="227">
        <f t="shared" si="71"/>
        <v>1</v>
      </c>
      <c r="BS170" s="226">
        <v>1</v>
      </c>
      <c r="BT170" s="226">
        <v>4</v>
      </c>
      <c r="BU170" s="226">
        <v>33</v>
      </c>
      <c r="BV170" s="226">
        <v>29</v>
      </c>
      <c r="BW170" s="227">
        <v>1</v>
      </c>
      <c r="BX170" s="227">
        <v>1</v>
      </c>
      <c r="BY170" s="227">
        <v>1</v>
      </c>
      <c r="BZ170" s="227">
        <v>1</v>
      </c>
      <c r="CA170" s="226">
        <v>1</v>
      </c>
      <c r="CB170" s="226">
        <f>IFERROR(VLOOKUP($G170,[12]ITEM!$B$2:$AC$939,26,0),0)</f>
        <v>0</v>
      </c>
      <c r="CC170" s="226">
        <f>IFERROR(VLOOKUP($G170,[12]ITEM!$B$2:$AC$939,27,0),0)</f>
        <v>0</v>
      </c>
      <c r="CD170" s="226">
        <f>IFERROR(VLOOKUP($G170,[12]ITEM!$B$2:$AC$939,28,0),0)</f>
        <v>0</v>
      </c>
      <c r="CE170" s="227">
        <v>0</v>
      </c>
      <c r="CF170" s="227">
        <v>0</v>
      </c>
      <c r="CG170" s="227">
        <v>0</v>
      </c>
      <c r="CH170" s="227">
        <v>0</v>
      </c>
      <c r="CI170" s="375"/>
      <c r="CJ170" s="226">
        <f t="shared" si="80"/>
        <v>2</v>
      </c>
      <c r="CK170" s="226">
        <f t="shared" si="80"/>
        <v>0</v>
      </c>
      <c r="CL170" s="226">
        <f t="shared" si="79"/>
        <v>0</v>
      </c>
      <c r="CM170" s="226">
        <f t="shared" si="79"/>
        <v>0</v>
      </c>
      <c r="CN170" s="227">
        <f t="shared" si="79"/>
        <v>10</v>
      </c>
      <c r="CO170" s="227">
        <f t="shared" si="79"/>
        <v>14.62092052133668</v>
      </c>
      <c r="CP170" s="227">
        <f t="shared" si="79"/>
        <v>2.3146883142369599</v>
      </c>
      <c r="CQ170" s="227">
        <f t="shared" si="79"/>
        <v>2.5086235831227208</v>
      </c>
      <c r="CR170" s="226">
        <v>2</v>
      </c>
      <c r="CS170" s="226">
        <v>0</v>
      </c>
      <c r="CT170" s="226">
        <v>0</v>
      </c>
      <c r="CU170" s="226">
        <v>0</v>
      </c>
      <c r="CV170" s="227">
        <f t="shared" si="64"/>
        <v>10</v>
      </c>
      <c r="CW170" s="227">
        <f>CV170*(1+('[13]GROWTH (YoY)'!AR170/100))</f>
        <v>14.62092052133668</v>
      </c>
      <c r="CX170" s="227">
        <f>CW170*(1+('[13]GROWTH (YoY)'!AS170/100))</f>
        <v>2.3146883142369599</v>
      </c>
      <c r="CY170" s="227">
        <f>CX170*(1+('[13]GROWTH (YoY)'!AT170/100))</f>
        <v>2.5086235831227208</v>
      </c>
      <c r="CZ170" s="226">
        <v>0</v>
      </c>
      <c r="DA170" s="226">
        <v>0</v>
      </c>
      <c r="DB170" s="226">
        <v>0</v>
      </c>
      <c r="DC170" s="226">
        <v>0</v>
      </c>
      <c r="DD170" s="227">
        <v>0</v>
      </c>
      <c r="DE170" s="227">
        <v>0</v>
      </c>
      <c r="DF170" s="227">
        <v>0</v>
      </c>
      <c r="DG170" s="227">
        <v>0</v>
      </c>
      <c r="DH170" s="226">
        <v>0</v>
      </c>
      <c r="DI170" s="226">
        <v>0</v>
      </c>
      <c r="DJ170" s="226">
        <v>0</v>
      </c>
      <c r="DK170" s="226">
        <v>0</v>
      </c>
      <c r="DL170" s="227">
        <v>0</v>
      </c>
      <c r="DM170" s="227">
        <v>0</v>
      </c>
      <c r="DN170" s="227">
        <v>0</v>
      </c>
      <c r="DO170" s="227">
        <v>0</v>
      </c>
      <c r="DP170" s="376">
        <f t="shared" si="58"/>
        <v>0</v>
      </c>
      <c r="DQ170" s="226">
        <f t="shared" si="58"/>
        <v>-3</v>
      </c>
      <c r="DR170" s="226">
        <f t="shared" si="58"/>
        <v>-32</v>
      </c>
      <c r="DS170" s="226">
        <f t="shared" si="72"/>
        <v>-29</v>
      </c>
      <c r="DT170" s="227">
        <f t="shared" si="72"/>
        <v>0</v>
      </c>
      <c r="DU170" s="227">
        <f t="shared" si="72"/>
        <v>4.3790794786633196</v>
      </c>
      <c r="DV170" s="227">
        <f t="shared" si="72"/>
        <v>-1.3146883142369599</v>
      </c>
      <c r="DW170" s="227">
        <f t="shared" si="72"/>
        <v>-0.50862358312272082</v>
      </c>
      <c r="DX170" s="377">
        <f t="shared" si="61"/>
        <v>0.63636363636363635</v>
      </c>
      <c r="DY170" s="377">
        <f t="shared" si="61"/>
        <v>0.66666666666666663</v>
      </c>
      <c r="DZ170" s="377">
        <f t="shared" si="61"/>
        <v>0.75</v>
      </c>
      <c r="EA170" s="377">
        <f t="shared" si="59"/>
        <v>0</v>
      </c>
      <c r="EB170" s="378">
        <f t="shared" si="59"/>
        <v>0.52631578947368418</v>
      </c>
      <c r="EC170" s="378">
        <f t="shared" si="59"/>
        <v>0.52727272727272723</v>
      </c>
      <c r="ED170" s="378">
        <f t="shared" si="59"/>
        <v>0.55555555555555558</v>
      </c>
      <c r="EE170" s="378">
        <f t="shared" si="59"/>
        <v>0.55555555555555558</v>
      </c>
      <c r="EG170" s="226">
        <v>11</v>
      </c>
      <c r="EH170" s="226">
        <v>7</v>
      </c>
      <c r="EI170" s="226">
        <v>4</v>
      </c>
      <c r="EJ170" s="226">
        <v>2</v>
      </c>
      <c r="EK170" s="226">
        <v>2</v>
      </c>
      <c r="EL170" s="226">
        <v>81</v>
      </c>
      <c r="EM170" s="226">
        <v>81</v>
      </c>
      <c r="EN170" s="379">
        <f t="shared" si="65"/>
        <v>0.63636363636363635</v>
      </c>
      <c r="EO170" s="226">
        <f t="shared" si="66"/>
        <v>50</v>
      </c>
      <c r="EP170" s="379">
        <f t="shared" si="67"/>
        <v>0.18181818181818182</v>
      </c>
      <c r="EQ170" s="226">
        <f t="shared" si="68"/>
        <v>24691.358024691359</v>
      </c>
      <c r="ER170" s="226">
        <f t="shared" si="69"/>
        <v>2057.6131687242801</v>
      </c>
      <c r="ES170" s="292"/>
      <c r="ET170" s="227">
        <v>38</v>
      </c>
      <c r="EU170" s="227">
        <v>20</v>
      </c>
      <c r="EV170" s="227">
        <v>18</v>
      </c>
      <c r="EW170" s="227">
        <v>8</v>
      </c>
      <c r="EX170" s="227">
        <v>17</v>
      </c>
      <c r="EY170" s="227">
        <v>196</v>
      </c>
      <c r="EZ170" s="227">
        <v>196</v>
      </c>
      <c r="FA170" s="380">
        <f t="shared" si="73"/>
        <v>0.52631578947368418</v>
      </c>
      <c r="FB170" s="228">
        <f t="shared" si="74"/>
        <v>44.444444444444443</v>
      </c>
      <c r="FC170" s="380">
        <f t="shared" si="75"/>
        <v>0.44736842105263158</v>
      </c>
      <c r="FD170" s="227">
        <f t="shared" si="76"/>
        <v>86734.693877551021</v>
      </c>
      <c r="FE170" s="227">
        <f t="shared" si="77"/>
        <v>3401.3605442176872</v>
      </c>
      <c r="FF170" s="227">
        <v>18</v>
      </c>
      <c r="FG170" s="228">
        <f t="shared" si="70"/>
        <v>38.888888888888893</v>
      </c>
      <c r="FH170" s="227">
        <v>7</v>
      </c>
      <c r="FI170" s="227">
        <v>18</v>
      </c>
      <c r="FJ170" s="227">
        <v>1</v>
      </c>
      <c r="FK170" s="227">
        <f t="shared" si="62"/>
        <v>10</v>
      </c>
      <c r="FL170" s="227">
        <v>7</v>
      </c>
      <c r="FM170" s="227">
        <f t="shared" si="63"/>
        <v>3</v>
      </c>
      <c r="FZ170" s="229"/>
      <c r="GA170" s="229"/>
      <c r="GB170" s="229"/>
      <c r="GC170" s="229"/>
      <c r="GD170" s="229"/>
    </row>
    <row r="171" spans="1:186" s="368" customFormat="1">
      <c r="A171" s="287" t="s">
        <v>404</v>
      </c>
      <c r="B171" s="369" t="s">
        <v>14</v>
      </c>
      <c r="C171" s="287" t="s">
        <v>446</v>
      </c>
      <c r="D171" s="287" t="s">
        <v>3125</v>
      </c>
      <c r="E171" s="369" t="s">
        <v>447</v>
      </c>
      <c r="F171" s="287">
        <v>168</v>
      </c>
      <c r="G171" s="392" t="s">
        <v>470</v>
      </c>
      <c r="H171" s="392" t="s">
        <v>471</v>
      </c>
      <c r="I171" s="287" t="s">
        <v>434</v>
      </c>
      <c r="J171" s="392" t="s">
        <v>435</v>
      </c>
      <c r="K171" s="393" t="s">
        <v>276</v>
      </c>
      <c r="L171" s="286" t="s">
        <v>435</v>
      </c>
      <c r="M171" s="286" t="s">
        <v>3124</v>
      </c>
      <c r="N171" s="372">
        <v>1</v>
      </c>
      <c r="O171" s="373">
        <v>103</v>
      </c>
      <c r="P171" s="373">
        <v>107</v>
      </c>
      <c r="Q171" s="373">
        <v>128</v>
      </c>
      <c r="R171" s="373">
        <v>258</v>
      </c>
      <c r="S171" s="374">
        <v>18</v>
      </c>
      <c r="T171" s="374">
        <v>22</v>
      </c>
      <c r="U171" s="374">
        <v>43</v>
      </c>
      <c r="V171" s="374">
        <v>47</v>
      </c>
      <c r="W171" s="373">
        <v>48</v>
      </c>
      <c r="X171" s="373">
        <v>50</v>
      </c>
      <c r="Y171" s="373">
        <v>74</v>
      </c>
      <c r="Z171" s="373">
        <v>175</v>
      </c>
      <c r="AA171" s="374">
        <v>9</v>
      </c>
      <c r="AB171" s="374">
        <v>10</v>
      </c>
      <c r="AC171" s="374">
        <v>21</v>
      </c>
      <c r="AD171" s="374">
        <v>23</v>
      </c>
      <c r="AE171" s="373">
        <v>1</v>
      </c>
      <c r="AF171" s="373">
        <v>2</v>
      </c>
      <c r="AG171" s="373">
        <v>3</v>
      </c>
      <c r="AH171" s="373">
        <v>7</v>
      </c>
      <c r="AI171" s="374">
        <v>0</v>
      </c>
      <c r="AJ171" s="374">
        <v>0</v>
      </c>
      <c r="AK171" s="374">
        <v>1</v>
      </c>
      <c r="AL171" s="374">
        <v>1</v>
      </c>
      <c r="AM171" s="226">
        <v>55</v>
      </c>
      <c r="AN171" s="226">
        <v>57</v>
      </c>
      <c r="AO171" s="226">
        <v>54</v>
      </c>
      <c r="AP171" s="226">
        <v>83</v>
      </c>
      <c r="AQ171" s="227">
        <v>9</v>
      </c>
      <c r="AR171" s="227">
        <v>11</v>
      </c>
      <c r="AS171" s="227">
        <v>22</v>
      </c>
      <c r="AT171" s="227">
        <v>24</v>
      </c>
      <c r="AU171" s="226">
        <v>7</v>
      </c>
      <c r="AV171" s="226">
        <v>11</v>
      </c>
      <c r="AW171" s="226">
        <v>11</v>
      </c>
      <c r="AX171" s="226">
        <v>18</v>
      </c>
      <c r="AY171" s="227">
        <v>2</v>
      </c>
      <c r="AZ171" s="227">
        <v>2</v>
      </c>
      <c r="BA171" s="227">
        <v>5</v>
      </c>
      <c r="BB171" s="227">
        <v>5</v>
      </c>
      <c r="BC171" s="226">
        <f t="shared" si="82"/>
        <v>50</v>
      </c>
      <c r="BD171" s="226">
        <f t="shared" si="82"/>
        <v>45</v>
      </c>
      <c r="BE171" s="226">
        <f t="shared" si="82"/>
        <v>41</v>
      </c>
      <c r="BF171" s="226">
        <f t="shared" si="82"/>
        <v>63</v>
      </c>
      <c r="BG171" s="218">
        <f t="shared" si="82"/>
        <v>5</v>
      </c>
      <c r="BH171" s="218">
        <f t="shared" si="82"/>
        <v>5</v>
      </c>
      <c r="BI171" s="218">
        <f t="shared" si="82"/>
        <v>-12</v>
      </c>
      <c r="BJ171" s="218">
        <f t="shared" si="81"/>
        <v>-12</v>
      </c>
      <c r="BK171" s="226">
        <f t="shared" si="78"/>
        <v>-2</v>
      </c>
      <c r="BL171" s="226">
        <f t="shared" si="78"/>
        <v>1</v>
      </c>
      <c r="BM171" s="226">
        <f t="shared" si="78"/>
        <v>2</v>
      </c>
      <c r="BN171" s="226">
        <f t="shared" si="78"/>
        <v>2</v>
      </c>
      <c r="BO171" s="227">
        <f t="shared" si="78"/>
        <v>2</v>
      </c>
      <c r="BP171" s="227">
        <f t="shared" si="71"/>
        <v>4</v>
      </c>
      <c r="BQ171" s="227">
        <f t="shared" si="71"/>
        <v>29</v>
      </c>
      <c r="BR171" s="227">
        <f t="shared" si="71"/>
        <v>31</v>
      </c>
      <c r="BS171" s="226">
        <v>1</v>
      </c>
      <c r="BT171" s="226">
        <v>1</v>
      </c>
      <c r="BU171" s="226">
        <v>2</v>
      </c>
      <c r="BV171" s="226">
        <v>2</v>
      </c>
      <c r="BW171" s="227">
        <v>2</v>
      </c>
      <c r="BX171" s="227">
        <v>4</v>
      </c>
      <c r="BY171" s="227">
        <v>29</v>
      </c>
      <c r="BZ171" s="227">
        <v>31</v>
      </c>
      <c r="CA171" s="226">
        <v>3</v>
      </c>
      <c r="CB171" s="226">
        <f>IFERROR(VLOOKUP($G171,[12]ITEM!$B$2:$AC$939,26,0),0)</f>
        <v>0</v>
      </c>
      <c r="CC171" s="226">
        <f>IFERROR(VLOOKUP($G171,[12]ITEM!$B$2:$AC$939,27,0),0)</f>
        <v>0</v>
      </c>
      <c r="CD171" s="226">
        <f>IFERROR(VLOOKUP($G171,[12]ITEM!$B$2:$AC$939,28,0),0)</f>
        <v>0</v>
      </c>
      <c r="CE171" s="227">
        <v>0</v>
      </c>
      <c r="CF171" s="227">
        <v>0</v>
      </c>
      <c r="CG171" s="227">
        <v>0</v>
      </c>
      <c r="CH171" s="227">
        <v>0</v>
      </c>
      <c r="CI171" s="375"/>
      <c r="CJ171" s="226">
        <f t="shared" si="80"/>
        <v>50</v>
      </c>
      <c r="CK171" s="226">
        <f t="shared" si="80"/>
        <v>55</v>
      </c>
      <c r="CL171" s="226">
        <f t="shared" si="79"/>
        <v>51</v>
      </c>
      <c r="CM171" s="226">
        <f t="shared" si="79"/>
        <v>73</v>
      </c>
      <c r="CN171" s="227">
        <f t="shared" si="79"/>
        <v>5</v>
      </c>
      <c r="CO171" s="227">
        <f t="shared" si="79"/>
        <v>5.9477423695673428</v>
      </c>
      <c r="CP171" s="227">
        <f t="shared" si="79"/>
        <v>12.012344868304268</v>
      </c>
      <c r="CQ171" s="227">
        <f t="shared" si="79"/>
        <v>13.018794556434765</v>
      </c>
      <c r="CR171" s="226">
        <v>40</v>
      </c>
      <c r="CS171" s="226">
        <v>42</v>
      </c>
      <c r="CT171" s="226">
        <v>39</v>
      </c>
      <c r="CU171" s="226">
        <v>60</v>
      </c>
      <c r="CV171" s="227">
        <f t="shared" si="64"/>
        <v>5</v>
      </c>
      <c r="CW171" s="227">
        <f>CV171*(1+('[13]GROWTH (YoY)'!AR171/100))</f>
        <v>5.9477423695673428</v>
      </c>
      <c r="CX171" s="227">
        <f>CW171*(1+('[13]GROWTH (YoY)'!AS171/100))</f>
        <v>12.012344868304268</v>
      </c>
      <c r="CY171" s="227">
        <f>CX171*(1+('[13]GROWTH (YoY)'!AT171/100))</f>
        <v>13.018794556434765</v>
      </c>
      <c r="CZ171" s="226">
        <v>10</v>
      </c>
      <c r="DA171" s="226">
        <v>13</v>
      </c>
      <c r="DB171" s="226">
        <v>12</v>
      </c>
      <c r="DC171" s="226">
        <v>13</v>
      </c>
      <c r="DD171" s="227">
        <v>0</v>
      </c>
      <c r="DE171" s="227">
        <v>0</v>
      </c>
      <c r="DF171" s="227">
        <v>0</v>
      </c>
      <c r="DG171" s="227">
        <v>0</v>
      </c>
      <c r="DH171" s="226">
        <v>0</v>
      </c>
      <c r="DI171" s="226">
        <v>0</v>
      </c>
      <c r="DJ171" s="226">
        <v>0</v>
      </c>
      <c r="DK171" s="226">
        <v>0</v>
      </c>
      <c r="DL171" s="227">
        <v>0</v>
      </c>
      <c r="DM171" s="227">
        <v>0</v>
      </c>
      <c r="DN171" s="227">
        <v>0</v>
      </c>
      <c r="DO171" s="227">
        <v>0</v>
      </c>
      <c r="DP171" s="376">
        <f t="shared" si="58"/>
        <v>0</v>
      </c>
      <c r="DQ171" s="226">
        <f t="shared" si="58"/>
        <v>-10</v>
      </c>
      <c r="DR171" s="226">
        <f t="shared" si="58"/>
        <v>-10</v>
      </c>
      <c r="DS171" s="226">
        <f t="shared" si="72"/>
        <v>-10</v>
      </c>
      <c r="DT171" s="227">
        <f t="shared" si="72"/>
        <v>0</v>
      </c>
      <c r="DU171" s="227">
        <f t="shared" si="72"/>
        <v>-0.94774236956734281</v>
      </c>
      <c r="DV171" s="227">
        <f t="shared" si="72"/>
        <v>-24.012344868304268</v>
      </c>
      <c r="DW171" s="227">
        <f t="shared" si="72"/>
        <v>-25.018794556434763</v>
      </c>
      <c r="DX171" s="377">
        <f t="shared" si="61"/>
        <v>0.46601941747572817</v>
      </c>
      <c r="DY171" s="377">
        <f t="shared" si="61"/>
        <v>0.46728971962616822</v>
      </c>
      <c r="DZ171" s="377">
        <f t="shared" si="61"/>
        <v>0.578125</v>
      </c>
      <c r="EA171" s="377">
        <f t="shared" si="59"/>
        <v>0.67829457364341084</v>
      </c>
      <c r="EB171" s="378">
        <f t="shared" si="59"/>
        <v>0.5</v>
      </c>
      <c r="EC171" s="378">
        <f t="shared" si="59"/>
        <v>0.45454545454545453</v>
      </c>
      <c r="ED171" s="378">
        <f t="shared" si="59"/>
        <v>0.48837209302325579</v>
      </c>
      <c r="EE171" s="378">
        <f t="shared" si="59"/>
        <v>0.48936170212765956</v>
      </c>
      <c r="EG171" s="226">
        <v>103</v>
      </c>
      <c r="EH171" s="226">
        <v>48</v>
      </c>
      <c r="EI171" s="226">
        <v>55</v>
      </c>
      <c r="EJ171" s="226">
        <v>6</v>
      </c>
      <c r="EK171" s="226">
        <v>7</v>
      </c>
      <c r="EL171" s="226">
        <v>220</v>
      </c>
      <c r="EM171" s="226">
        <v>217</v>
      </c>
      <c r="EN171" s="379">
        <f t="shared" si="65"/>
        <v>0.46601941747572817</v>
      </c>
      <c r="EO171" s="226">
        <f t="shared" si="66"/>
        <v>10.909090909090908</v>
      </c>
      <c r="EP171" s="379">
        <f t="shared" si="67"/>
        <v>6.7961165048543687E-2</v>
      </c>
      <c r="EQ171" s="226">
        <f t="shared" si="68"/>
        <v>31818.18181818182</v>
      </c>
      <c r="ER171" s="226">
        <f t="shared" si="69"/>
        <v>2304.147465437788</v>
      </c>
      <c r="ES171" s="292"/>
      <c r="ET171" s="227">
        <v>18</v>
      </c>
      <c r="EU171" s="227">
        <v>9</v>
      </c>
      <c r="EV171" s="227">
        <v>9</v>
      </c>
      <c r="EW171" s="227">
        <v>4</v>
      </c>
      <c r="EX171" s="227">
        <v>10</v>
      </c>
      <c r="EY171" s="227">
        <v>108</v>
      </c>
      <c r="EZ171" s="227">
        <v>107</v>
      </c>
      <c r="FA171" s="380">
        <f t="shared" si="73"/>
        <v>0.5</v>
      </c>
      <c r="FB171" s="228">
        <f t="shared" si="74"/>
        <v>44.444444444444443</v>
      </c>
      <c r="FC171" s="380">
        <f t="shared" si="75"/>
        <v>0.55555555555555558</v>
      </c>
      <c r="FD171" s="227">
        <f t="shared" si="76"/>
        <v>92592.592592592599</v>
      </c>
      <c r="FE171" s="227">
        <f t="shared" si="77"/>
        <v>3115.2647975077884</v>
      </c>
      <c r="FF171" s="227">
        <v>9</v>
      </c>
      <c r="FG171" s="228">
        <f t="shared" si="70"/>
        <v>22.222222222222221</v>
      </c>
      <c r="FH171" s="227">
        <v>2</v>
      </c>
      <c r="FI171" s="227">
        <v>9</v>
      </c>
      <c r="FJ171" s="227">
        <v>0</v>
      </c>
      <c r="FK171" s="227">
        <f t="shared" si="62"/>
        <v>7</v>
      </c>
      <c r="FL171" s="227">
        <v>3</v>
      </c>
      <c r="FM171" s="227">
        <f t="shared" si="63"/>
        <v>4</v>
      </c>
      <c r="FZ171" s="229"/>
      <c r="GA171" s="229"/>
      <c r="GB171" s="229"/>
      <c r="GC171" s="229"/>
      <c r="GD171" s="229"/>
    </row>
    <row r="172" spans="1:186" s="368" customFormat="1">
      <c r="A172" s="287" t="s">
        <v>404</v>
      </c>
      <c r="B172" s="369" t="s">
        <v>14</v>
      </c>
      <c r="C172" s="287" t="s">
        <v>472</v>
      </c>
      <c r="D172" s="287" t="s">
        <v>3125</v>
      </c>
      <c r="E172" s="369" t="s">
        <v>473</v>
      </c>
      <c r="F172" s="287">
        <v>169</v>
      </c>
      <c r="G172" s="392" t="s">
        <v>474</v>
      </c>
      <c r="H172" s="392" t="s">
        <v>475</v>
      </c>
      <c r="I172" s="287" t="s">
        <v>434</v>
      </c>
      <c r="J172" s="392" t="s">
        <v>435</v>
      </c>
      <c r="K172" s="393" t="s">
        <v>276</v>
      </c>
      <c r="L172" s="286" t="s">
        <v>435</v>
      </c>
      <c r="M172" s="286" t="s">
        <v>3124</v>
      </c>
      <c r="N172" s="372">
        <v>1</v>
      </c>
      <c r="O172" s="373">
        <v>78</v>
      </c>
      <c r="P172" s="373">
        <v>191</v>
      </c>
      <c r="Q172" s="373">
        <v>230</v>
      </c>
      <c r="R172" s="373">
        <v>282</v>
      </c>
      <c r="S172" s="374">
        <v>507</v>
      </c>
      <c r="T172" s="374">
        <v>609</v>
      </c>
      <c r="U172" s="374">
        <v>747</v>
      </c>
      <c r="V172" s="374">
        <v>809</v>
      </c>
      <c r="W172" s="373">
        <v>48</v>
      </c>
      <c r="X172" s="373">
        <v>117</v>
      </c>
      <c r="Y172" s="373">
        <v>139</v>
      </c>
      <c r="Z172" s="373">
        <v>174</v>
      </c>
      <c r="AA172" s="374">
        <v>313</v>
      </c>
      <c r="AB172" s="374">
        <v>376</v>
      </c>
      <c r="AC172" s="374">
        <v>471</v>
      </c>
      <c r="AD172" s="374">
        <v>510</v>
      </c>
      <c r="AE172" s="373">
        <v>0</v>
      </c>
      <c r="AF172" s="373">
        <v>6</v>
      </c>
      <c r="AG172" s="373">
        <v>6</v>
      </c>
      <c r="AH172" s="373">
        <v>7</v>
      </c>
      <c r="AI172" s="374">
        <v>14</v>
      </c>
      <c r="AJ172" s="374">
        <v>16</v>
      </c>
      <c r="AK172" s="374">
        <v>18</v>
      </c>
      <c r="AL172" s="374">
        <v>20</v>
      </c>
      <c r="AM172" s="226">
        <v>30</v>
      </c>
      <c r="AN172" s="226">
        <v>74</v>
      </c>
      <c r="AO172" s="226">
        <v>91</v>
      </c>
      <c r="AP172" s="226">
        <v>108</v>
      </c>
      <c r="AQ172" s="227">
        <v>194</v>
      </c>
      <c r="AR172" s="227">
        <v>233</v>
      </c>
      <c r="AS172" s="227">
        <v>276</v>
      </c>
      <c r="AT172" s="227">
        <v>299</v>
      </c>
      <c r="AU172" s="226">
        <v>15</v>
      </c>
      <c r="AV172" s="226">
        <v>29</v>
      </c>
      <c r="AW172" s="226">
        <v>35</v>
      </c>
      <c r="AX172" s="226">
        <v>42</v>
      </c>
      <c r="AY172" s="227">
        <v>75</v>
      </c>
      <c r="AZ172" s="227">
        <v>91</v>
      </c>
      <c r="BA172" s="227">
        <v>110</v>
      </c>
      <c r="BB172" s="227">
        <v>119</v>
      </c>
      <c r="BC172" s="226">
        <f t="shared" si="82"/>
        <v>15</v>
      </c>
      <c r="BD172" s="226">
        <f t="shared" si="82"/>
        <v>39</v>
      </c>
      <c r="BE172" s="226">
        <f t="shared" si="82"/>
        <v>47</v>
      </c>
      <c r="BF172" s="226">
        <f t="shared" si="82"/>
        <v>58</v>
      </c>
      <c r="BG172" s="218">
        <f t="shared" si="82"/>
        <v>111</v>
      </c>
      <c r="BH172" s="218">
        <f t="shared" si="82"/>
        <v>130</v>
      </c>
      <c r="BI172" s="218">
        <f t="shared" si="82"/>
        <v>155</v>
      </c>
      <c r="BJ172" s="218">
        <f t="shared" si="81"/>
        <v>174</v>
      </c>
      <c r="BK172" s="226">
        <f t="shared" si="78"/>
        <v>0</v>
      </c>
      <c r="BL172" s="226">
        <f t="shared" si="78"/>
        <v>6</v>
      </c>
      <c r="BM172" s="226">
        <f t="shared" si="78"/>
        <v>9</v>
      </c>
      <c r="BN172" s="226">
        <f t="shared" si="78"/>
        <v>8</v>
      </c>
      <c r="BO172" s="227">
        <f t="shared" si="78"/>
        <v>8</v>
      </c>
      <c r="BP172" s="227">
        <f t="shared" si="71"/>
        <v>12</v>
      </c>
      <c r="BQ172" s="227">
        <f t="shared" si="71"/>
        <v>11</v>
      </c>
      <c r="BR172" s="227">
        <f t="shared" si="71"/>
        <v>6</v>
      </c>
      <c r="BS172" s="226">
        <v>0</v>
      </c>
      <c r="BT172" s="226">
        <v>6</v>
      </c>
      <c r="BU172" s="226">
        <v>9</v>
      </c>
      <c r="BV172" s="226">
        <v>8</v>
      </c>
      <c r="BW172" s="227">
        <v>8</v>
      </c>
      <c r="BX172" s="227">
        <v>12</v>
      </c>
      <c r="BY172" s="227">
        <v>11</v>
      </c>
      <c r="BZ172" s="227">
        <v>6</v>
      </c>
      <c r="CA172" s="226">
        <v>0</v>
      </c>
      <c r="CB172" s="226">
        <f>IFERROR(VLOOKUP($G172,[12]ITEM!$B$2:$AC$939,26,0),0)</f>
        <v>0</v>
      </c>
      <c r="CC172" s="226">
        <f>IFERROR(VLOOKUP($G172,[12]ITEM!$B$2:$AC$939,27,0),0)</f>
        <v>0</v>
      </c>
      <c r="CD172" s="226">
        <f>IFERROR(VLOOKUP($G172,[12]ITEM!$B$2:$AC$939,28,0),0)</f>
        <v>0</v>
      </c>
      <c r="CE172" s="227">
        <v>0</v>
      </c>
      <c r="CF172" s="227">
        <v>0</v>
      </c>
      <c r="CG172" s="227">
        <v>0</v>
      </c>
      <c r="CH172" s="227">
        <v>0</v>
      </c>
      <c r="CI172" s="375"/>
      <c r="CJ172" s="226">
        <f t="shared" si="80"/>
        <v>15</v>
      </c>
      <c r="CK172" s="226">
        <f t="shared" si="80"/>
        <v>24</v>
      </c>
      <c r="CL172" s="226">
        <f t="shared" si="79"/>
        <v>24</v>
      </c>
      <c r="CM172" s="226">
        <f t="shared" si="79"/>
        <v>26</v>
      </c>
      <c r="CN172" s="227">
        <f t="shared" si="79"/>
        <v>111</v>
      </c>
      <c r="CO172" s="227">
        <f t="shared" si="79"/>
        <v>131.07928074894721</v>
      </c>
      <c r="CP172" s="227">
        <f t="shared" si="79"/>
        <v>155.10932110910298</v>
      </c>
      <c r="CQ172" s="227">
        <f t="shared" si="79"/>
        <v>166.60238814746145</v>
      </c>
      <c r="CR172" s="226">
        <v>2</v>
      </c>
      <c r="CS172" s="226">
        <v>6</v>
      </c>
      <c r="CT172" s="226">
        <v>7</v>
      </c>
      <c r="CU172" s="226">
        <v>8</v>
      </c>
      <c r="CV172" s="227">
        <f t="shared" si="64"/>
        <v>105</v>
      </c>
      <c r="CW172" s="227">
        <f>CV172*(1+('[13]GROWTH (YoY)'!AR172/100))</f>
        <v>126.07928074894721</v>
      </c>
      <c r="CX172" s="227">
        <f>CW172*(1+('[13]GROWTH (YoY)'!AS172/100))</f>
        <v>149.10932110910298</v>
      </c>
      <c r="CY172" s="227">
        <f>CX172*(1+('[13]GROWTH (YoY)'!AT172/100))</f>
        <v>161.60238814746145</v>
      </c>
      <c r="CZ172" s="226">
        <v>12</v>
      </c>
      <c r="DA172" s="226">
        <v>16</v>
      </c>
      <c r="DB172" s="226">
        <v>15</v>
      </c>
      <c r="DC172" s="226">
        <v>16</v>
      </c>
      <c r="DD172" s="227">
        <v>4</v>
      </c>
      <c r="DE172" s="227">
        <v>3</v>
      </c>
      <c r="DF172" s="227">
        <v>4</v>
      </c>
      <c r="DG172" s="227">
        <v>3</v>
      </c>
      <c r="DH172" s="226">
        <v>1</v>
      </c>
      <c r="DI172" s="226">
        <v>2</v>
      </c>
      <c r="DJ172" s="226">
        <v>2</v>
      </c>
      <c r="DK172" s="226">
        <v>2</v>
      </c>
      <c r="DL172" s="227">
        <v>2</v>
      </c>
      <c r="DM172" s="227">
        <v>2</v>
      </c>
      <c r="DN172" s="227">
        <v>2</v>
      </c>
      <c r="DO172" s="227">
        <v>2</v>
      </c>
      <c r="DP172" s="376">
        <f t="shared" si="58"/>
        <v>0</v>
      </c>
      <c r="DQ172" s="226">
        <f t="shared" si="58"/>
        <v>15</v>
      </c>
      <c r="DR172" s="226">
        <f t="shared" si="58"/>
        <v>23</v>
      </c>
      <c r="DS172" s="226">
        <f t="shared" si="72"/>
        <v>32</v>
      </c>
      <c r="DT172" s="227">
        <f t="shared" si="72"/>
        <v>0</v>
      </c>
      <c r="DU172" s="227">
        <f t="shared" si="72"/>
        <v>-1.0792807489472125</v>
      </c>
      <c r="DV172" s="227">
        <f t="shared" si="72"/>
        <v>-0.10932110910297865</v>
      </c>
      <c r="DW172" s="227">
        <f t="shared" si="72"/>
        <v>7.3976118525385459</v>
      </c>
      <c r="DX172" s="377">
        <f t="shared" si="61"/>
        <v>0.61538461538461542</v>
      </c>
      <c r="DY172" s="377">
        <f t="shared" si="61"/>
        <v>0.61256544502617805</v>
      </c>
      <c r="DZ172" s="377">
        <f t="shared" si="61"/>
        <v>0.60434782608695647</v>
      </c>
      <c r="EA172" s="377">
        <f t="shared" si="59"/>
        <v>0.61702127659574468</v>
      </c>
      <c r="EB172" s="378">
        <f t="shared" si="59"/>
        <v>0.61735700197238663</v>
      </c>
      <c r="EC172" s="378">
        <f t="shared" si="59"/>
        <v>0.61740558292282433</v>
      </c>
      <c r="ED172" s="378">
        <f t="shared" si="59"/>
        <v>0.63052208835341361</v>
      </c>
      <c r="EE172" s="378">
        <f t="shared" si="59"/>
        <v>0.63040791100123605</v>
      </c>
      <c r="EG172" s="226">
        <v>78</v>
      </c>
      <c r="EH172" s="226">
        <v>52</v>
      </c>
      <c r="EI172" s="226">
        <v>26</v>
      </c>
      <c r="EJ172" s="226">
        <v>29</v>
      </c>
      <c r="EK172" s="226">
        <v>30</v>
      </c>
      <c r="EL172" s="226">
        <v>581</v>
      </c>
      <c r="EM172" s="226">
        <v>577</v>
      </c>
      <c r="EN172" s="379">
        <f t="shared" si="65"/>
        <v>0.66666666666666663</v>
      </c>
      <c r="EO172" s="226">
        <f t="shared" si="66"/>
        <v>111.53846153846155</v>
      </c>
      <c r="EP172" s="379">
        <f t="shared" si="67"/>
        <v>0.38461538461538464</v>
      </c>
      <c r="EQ172" s="226">
        <f t="shared" si="68"/>
        <v>51635.111876075731</v>
      </c>
      <c r="ER172" s="226">
        <f t="shared" si="69"/>
        <v>4188.3304448295785</v>
      </c>
      <c r="ES172" s="292"/>
      <c r="ET172" s="227">
        <v>507</v>
      </c>
      <c r="EU172" s="227">
        <v>313</v>
      </c>
      <c r="EV172" s="227">
        <v>194</v>
      </c>
      <c r="EW172" s="227">
        <v>75</v>
      </c>
      <c r="EX172" s="227">
        <v>201</v>
      </c>
      <c r="EY172" s="227">
        <v>2026</v>
      </c>
      <c r="EZ172" s="227">
        <v>2022</v>
      </c>
      <c r="FA172" s="380">
        <f t="shared" si="73"/>
        <v>0.61735700197238663</v>
      </c>
      <c r="FB172" s="228">
        <f t="shared" si="74"/>
        <v>38.659793814432994</v>
      </c>
      <c r="FC172" s="380">
        <f t="shared" si="75"/>
        <v>0.39644970414201186</v>
      </c>
      <c r="FD172" s="227">
        <f t="shared" si="76"/>
        <v>99210.266535044429</v>
      </c>
      <c r="FE172" s="227">
        <f t="shared" si="77"/>
        <v>3090.9990108803163</v>
      </c>
      <c r="FF172" s="227">
        <v>194</v>
      </c>
      <c r="FG172" s="228">
        <f t="shared" si="70"/>
        <v>38.659793814432994</v>
      </c>
      <c r="FH172" s="227">
        <v>75</v>
      </c>
      <c r="FI172" s="227">
        <v>194</v>
      </c>
      <c r="FJ172" s="227">
        <v>4</v>
      </c>
      <c r="FK172" s="227">
        <f t="shared" si="62"/>
        <v>115</v>
      </c>
      <c r="FL172" s="227">
        <v>90</v>
      </c>
      <c r="FM172" s="227">
        <f t="shared" si="63"/>
        <v>25</v>
      </c>
      <c r="FZ172" s="229"/>
      <c r="GA172" s="229"/>
      <c r="GB172" s="229"/>
      <c r="GC172" s="229"/>
      <c r="GD172" s="229"/>
    </row>
    <row r="173" spans="1:186" s="368" customFormat="1">
      <c r="A173" s="287" t="s">
        <v>404</v>
      </c>
      <c r="B173" s="369" t="s">
        <v>14</v>
      </c>
      <c r="C173" s="287" t="s">
        <v>472</v>
      </c>
      <c r="D173" s="287" t="s">
        <v>3125</v>
      </c>
      <c r="E173" s="369" t="s">
        <v>473</v>
      </c>
      <c r="F173" s="287">
        <v>170</v>
      </c>
      <c r="G173" s="392" t="s">
        <v>476</v>
      </c>
      <c r="H173" s="392" t="s">
        <v>477</v>
      </c>
      <c r="I173" s="287" t="s">
        <v>434</v>
      </c>
      <c r="J173" s="392" t="s">
        <v>435</v>
      </c>
      <c r="K173" s="393" t="s">
        <v>276</v>
      </c>
      <c r="L173" s="286" t="s">
        <v>435</v>
      </c>
      <c r="M173" s="286" t="s">
        <v>3124</v>
      </c>
      <c r="N173" s="372">
        <v>1</v>
      </c>
      <c r="O173" s="373">
        <v>530</v>
      </c>
      <c r="P173" s="373">
        <v>745</v>
      </c>
      <c r="Q173" s="373">
        <v>705</v>
      </c>
      <c r="R173" s="373">
        <v>640</v>
      </c>
      <c r="S173" s="374">
        <v>790</v>
      </c>
      <c r="T173" s="374">
        <v>744</v>
      </c>
      <c r="U173" s="374">
        <v>676</v>
      </c>
      <c r="V173" s="374">
        <v>732</v>
      </c>
      <c r="W173" s="373">
        <v>268</v>
      </c>
      <c r="X173" s="373">
        <v>372</v>
      </c>
      <c r="Y173" s="373">
        <v>355</v>
      </c>
      <c r="Z173" s="373">
        <v>331</v>
      </c>
      <c r="AA173" s="374">
        <v>434</v>
      </c>
      <c r="AB173" s="374">
        <v>409</v>
      </c>
      <c r="AC173" s="374">
        <v>376</v>
      </c>
      <c r="AD173" s="374">
        <v>408</v>
      </c>
      <c r="AE173" s="373">
        <v>4</v>
      </c>
      <c r="AF173" s="373">
        <v>18</v>
      </c>
      <c r="AG173" s="373">
        <v>16</v>
      </c>
      <c r="AH173" s="373">
        <v>14</v>
      </c>
      <c r="AI173" s="374">
        <v>20</v>
      </c>
      <c r="AJ173" s="374">
        <v>17</v>
      </c>
      <c r="AK173" s="374">
        <v>15</v>
      </c>
      <c r="AL173" s="374">
        <v>16</v>
      </c>
      <c r="AM173" s="226">
        <v>262</v>
      </c>
      <c r="AN173" s="226">
        <v>373</v>
      </c>
      <c r="AO173" s="226">
        <v>350</v>
      </c>
      <c r="AP173" s="226">
        <v>309</v>
      </c>
      <c r="AQ173" s="227">
        <v>356</v>
      </c>
      <c r="AR173" s="227">
        <v>336</v>
      </c>
      <c r="AS173" s="227">
        <v>300</v>
      </c>
      <c r="AT173" s="227">
        <v>325</v>
      </c>
      <c r="AU173" s="226">
        <v>109</v>
      </c>
      <c r="AV173" s="226">
        <v>143</v>
      </c>
      <c r="AW173" s="226">
        <v>126</v>
      </c>
      <c r="AX173" s="226">
        <v>113</v>
      </c>
      <c r="AY173" s="227">
        <v>137</v>
      </c>
      <c r="AZ173" s="227">
        <v>121</v>
      </c>
      <c r="BA173" s="227">
        <v>109</v>
      </c>
      <c r="BB173" s="227">
        <v>119</v>
      </c>
      <c r="BC173" s="226">
        <f t="shared" si="82"/>
        <v>169</v>
      </c>
      <c r="BD173" s="226">
        <f t="shared" si="82"/>
        <v>221</v>
      </c>
      <c r="BE173" s="226">
        <f t="shared" si="82"/>
        <v>211</v>
      </c>
      <c r="BF173" s="226">
        <f t="shared" si="82"/>
        <v>185</v>
      </c>
      <c r="BG173" s="218">
        <f t="shared" si="82"/>
        <v>210</v>
      </c>
      <c r="BH173" s="218">
        <f t="shared" si="82"/>
        <v>201</v>
      </c>
      <c r="BI173" s="218">
        <f t="shared" si="82"/>
        <v>180</v>
      </c>
      <c r="BJ173" s="218">
        <f t="shared" si="81"/>
        <v>199</v>
      </c>
      <c r="BK173" s="226">
        <f t="shared" si="78"/>
        <v>-16</v>
      </c>
      <c r="BL173" s="226">
        <f t="shared" si="78"/>
        <v>9</v>
      </c>
      <c r="BM173" s="226">
        <f t="shared" si="78"/>
        <v>13</v>
      </c>
      <c r="BN173" s="226">
        <f t="shared" si="78"/>
        <v>11</v>
      </c>
      <c r="BO173" s="227">
        <f t="shared" si="78"/>
        <v>9</v>
      </c>
      <c r="BP173" s="227">
        <f t="shared" si="71"/>
        <v>14</v>
      </c>
      <c r="BQ173" s="227">
        <f t="shared" si="71"/>
        <v>11</v>
      </c>
      <c r="BR173" s="227">
        <f t="shared" si="71"/>
        <v>7</v>
      </c>
      <c r="BS173" s="226">
        <v>2</v>
      </c>
      <c r="BT173" s="226">
        <v>9</v>
      </c>
      <c r="BU173" s="226">
        <v>13</v>
      </c>
      <c r="BV173" s="226">
        <v>11</v>
      </c>
      <c r="BW173" s="227">
        <v>9</v>
      </c>
      <c r="BX173" s="227">
        <v>14</v>
      </c>
      <c r="BY173" s="227">
        <v>11</v>
      </c>
      <c r="BZ173" s="227">
        <v>7</v>
      </c>
      <c r="CA173" s="226">
        <v>18</v>
      </c>
      <c r="CB173" s="226">
        <f>IFERROR(VLOOKUP($G173,[12]ITEM!$B$2:$AC$939,26,0),0)</f>
        <v>0</v>
      </c>
      <c r="CC173" s="226">
        <f>IFERROR(VLOOKUP($G173,[12]ITEM!$B$2:$AC$939,27,0),0)</f>
        <v>0</v>
      </c>
      <c r="CD173" s="226">
        <f>IFERROR(VLOOKUP($G173,[12]ITEM!$B$2:$AC$939,28,0),0)</f>
        <v>0</v>
      </c>
      <c r="CE173" s="227">
        <v>0</v>
      </c>
      <c r="CF173" s="227">
        <v>0</v>
      </c>
      <c r="CG173" s="227">
        <v>0</v>
      </c>
      <c r="CH173" s="227">
        <v>0</v>
      </c>
      <c r="CI173" s="375"/>
      <c r="CJ173" s="226">
        <f t="shared" si="80"/>
        <v>169</v>
      </c>
      <c r="CK173" s="226">
        <f t="shared" si="80"/>
        <v>220</v>
      </c>
      <c r="CL173" s="226">
        <f t="shared" si="79"/>
        <v>204</v>
      </c>
      <c r="CM173" s="226">
        <f t="shared" si="79"/>
        <v>215</v>
      </c>
      <c r="CN173" s="227">
        <f t="shared" si="79"/>
        <v>210</v>
      </c>
      <c r="CO173" s="227">
        <f t="shared" si="79"/>
        <v>198.98644054375555</v>
      </c>
      <c r="CP173" s="227">
        <f t="shared" si="79"/>
        <v>182.69065896748879</v>
      </c>
      <c r="CQ173" s="227">
        <f t="shared" si="79"/>
        <v>195.1540639376579</v>
      </c>
      <c r="CR173" s="226">
        <v>15</v>
      </c>
      <c r="CS173" s="226">
        <v>21</v>
      </c>
      <c r="CT173" s="226">
        <v>20</v>
      </c>
      <c r="CU173" s="226">
        <v>17</v>
      </c>
      <c r="CV173" s="227">
        <f t="shared" si="64"/>
        <v>191</v>
      </c>
      <c r="CW173" s="227">
        <f>CV173*(1+('[13]GROWTH (YoY)'!AR173/100))</f>
        <v>179.98644054375555</v>
      </c>
      <c r="CX173" s="227">
        <f>CW173*(1+('[13]GROWTH (YoY)'!AS173/100))</f>
        <v>160.69065896748879</v>
      </c>
      <c r="CY173" s="227">
        <f>CX173*(1+('[13]GROWTH (YoY)'!AT173/100))</f>
        <v>174.1540639376579</v>
      </c>
      <c r="CZ173" s="226">
        <v>145</v>
      </c>
      <c r="DA173" s="226">
        <v>183</v>
      </c>
      <c r="DB173" s="226">
        <v>167</v>
      </c>
      <c r="DC173" s="226">
        <v>180</v>
      </c>
      <c r="DD173" s="227">
        <v>3</v>
      </c>
      <c r="DE173" s="227">
        <v>2</v>
      </c>
      <c r="DF173" s="227">
        <v>3</v>
      </c>
      <c r="DG173" s="227">
        <v>2</v>
      </c>
      <c r="DH173" s="226">
        <v>9</v>
      </c>
      <c r="DI173" s="226">
        <v>16</v>
      </c>
      <c r="DJ173" s="226">
        <v>17</v>
      </c>
      <c r="DK173" s="226">
        <v>18</v>
      </c>
      <c r="DL173" s="227">
        <v>16</v>
      </c>
      <c r="DM173" s="227">
        <v>17</v>
      </c>
      <c r="DN173" s="227">
        <v>19</v>
      </c>
      <c r="DO173" s="227">
        <v>19</v>
      </c>
      <c r="DP173" s="376">
        <f t="shared" si="58"/>
        <v>0</v>
      </c>
      <c r="DQ173" s="226">
        <f t="shared" si="58"/>
        <v>1</v>
      </c>
      <c r="DR173" s="226">
        <f t="shared" si="58"/>
        <v>7</v>
      </c>
      <c r="DS173" s="226">
        <f t="shared" si="72"/>
        <v>-30</v>
      </c>
      <c r="DT173" s="227">
        <f t="shared" si="72"/>
        <v>0</v>
      </c>
      <c r="DU173" s="227">
        <f t="shared" si="72"/>
        <v>2.013559456244451</v>
      </c>
      <c r="DV173" s="227">
        <f t="shared" si="72"/>
        <v>-2.6906589674887869</v>
      </c>
      <c r="DW173" s="227">
        <f t="shared" si="72"/>
        <v>3.8459360623421048</v>
      </c>
      <c r="DX173" s="377">
        <f t="shared" si="61"/>
        <v>0.50566037735849056</v>
      </c>
      <c r="DY173" s="377">
        <f t="shared" si="61"/>
        <v>0.4993288590604027</v>
      </c>
      <c r="DZ173" s="377">
        <f t="shared" si="61"/>
        <v>0.50354609929078009</v>
      </c>
      <c r="EA173" s="377">
        <f t="shared" si="59"/>
        <v>0.51718750000000002</v>
      </c>
      <c r="EB173" s="378">
        <f t="shared" si="59"/>
        <v>0.54936708860759498</v>
      </c>
      <c r="EC173" s="378">
        <f t="shared" si="59"/>
        <v>0.54973118279569888</v>
      </c>
      <c r="ED173" s="378">
        <f t="shared" si="59"/>
        <v>0.55621301775147924</v>
      </c>
      <c r="EE173" s="378">
        <f t="shared" si="59"/>
        <v>0.55737704918032782</v>
      </c>
      <c r="EG173" s="226">
        <v>530</v>
      </c>
      <c r="EH173" s="226">
        <v>311</v>
      </c>
      <c r="EI173" s="226">
        <v>220</v>
      </c>
      <c r="EJ173" s="226">
        <v>40</v>
      </c>
      <c r="EK173" s="226">
        <v>409</v>
      </c>
      <c r="EL173" s="226">
        <v>2365</v>
      </c>
      <c r="EM173" s="226">
        <v>2360</v>
      </c>
      <c r="EN173" s="379">
        <f t="shared" si="65"/>
        <v>0.58679245283018866</v>
      </c>
      <c r="EO173" s="226">
        <f t="shared" si="66"/>
        <v>18.181818181818183</v>
      </c>
      <c r="EP173" s="379">
        <f t="shared" si="67"/>
        <v>0.77169811320754722</v>
      </c>
      <c r="EQ173" s="226">
        <f t="shared" si="68"/>
        <v>172938.68921775898</v>
      </c>
      <c r="ER173" s="226">
        <f t="shared" si="69"/>
        <v>1412.4293785310736</v>
      </c>
      <c r="ES173" s="292"/>
      <c r="ET173" s="227">
        <v>790</v>
      </c>
      <c r="EU173" s="227">
        <v>434</v>
      </c>
      <c r="EV173" s="227">
        <v>356</v>
      </c>
      <c r="EW173" s="227">
        <v>137</v>
      </c>
      <c r="EX173" s="227">
        <v>762</v>
      </c>
      <c r="EY173" s="227">
        <v>4490</v>
      </c>
      <c r="EZ173" s="227">
        <v>4486</v>
      </c>
      <c r="FA173" s="380">
        <f t="shared" si="73"/>
        <v>0.54936708860759498</v>
      </c>
      <c r="FB173" s="228">
        <f t="shared" si="74"/>
        <v>38.483146067415731</v>
      </c>
      <c r="FC173" s="380">
        <f t="shared" si="75"/>
        <v>0.96455696202531649</v>
      </c>
      <c r="FD173" s="227">
        <f t="shared" si="76"/>
        <v>169710.46770601335</v>
      </c>
      <c r="FE173" s="227">
        <f t="shared" si="77"/>
        <v>2544.9546737999704</v>
      </c>
      <c r="FF173" s="227">
        <v>356</v>
      </c>
      <c r="FG173" s="228">
        <f t="shared" si="70"/>
        <v>38.483146067415731</v>
      </c>
      <c r="FH173" s="227">
        <v>137</v>
      </c>
      <c r="FI173" s="227">
        <v>356</v>
      </c>
      <c r="FJ173" s="227">
        <v>8</v>
      </c>
      <c r="FK173" s="227">
        <f t="shared" si="62"/>
        <v>211</v>
      </c>
      <c r="FL173" s="227">
        <v>141</v>
      </c>
      <c r="FM173" s="227">
        <f t="shared" si="63"/>
        <v>70</v>
      </c>
      <c r="FZ173" s="229"/>
      <c r="GA173" s="229"/>
      <c r="GB173" s="229"/>
      <c r="GC173" s="229"/>
      <c r="GD173" s="229"/>
    </row>
    <row r="174" spans="1:186" s="368" customFormat="1">
      <c r="A174" s="287" t="s">
        <v>404</v>
      </c>
      <c r="B174" s="369" t="s">
        <v>14</v>
      </c>
      <c r="C174" s="287" t="s">
        <v>472</v>
      </c>
      <c r="D174" s="287" t="s">
        <v>3125</v>
      </c>
      <c r="E174" s="369" t="s">
        <v>473</v>
      </c>
      <c r="F174" s="287">
        <v>171</v>
      </c>
      <c r="G174" s="392" t="s">
        <v>478</v>
      </c>
      <c r="H174" s="392" t="s">
        <v>479</v>
      </c>
      <c r="I174" s="287" t="s">
        <v>434</v>
      </c>
      <c r="J174" s="392" t="s">
        <v>435</v>
      </c>
      <c r="K174" s="393" t="s">
        <v>276</v>
      </c>
      <c r="L174" s="286" t="s">
        <v>435</v>
      </c>
      <c r="M174" s="286" t="s">
        <v>3124</v>
      </c>
      <c r="N174" s="372">
        <v>1</v>
      </c>
      <c r="O174" s="373">
        <v>13</v>
      </c>
      <c r="P174" s="373">
        <v>0</v>
      </c>
      <c r="Q174" s="373">
        <v>0</v>
      </c>
      <c r="R174" s="373">
        <v>0</v>
      </c>
      <c r="S174" s="374">
        <v>0</v>
      </c>
      <c r="T174" s="374">
        <v>0</v>
      </c>
      <c r="U174" s="374">
        <v>0</v>
      </c>
      <c r="V174" s="374">
        <v>0</v>
      </c>
      <c r="W174" s="373">
        <v>7</v>
      </c>
      <c r="X174" s="373">
        <v>0</v>
      </c>
      <c r="Y174" s="373">
        <v>0</v>
      </c>
      <c r="Z174" s="373">
        <v>0</v>
      </c>
      <c r="AA174" s="374">
        <v>0</v>
      </c>
      <c r="AB174" s="374">
        <v>0</v>
      </c>
      <c r="AC174" s="374">
        <v>0</v>
      </c>
      <c r="AD174" s="374">
        <v>0</v>
      </c>
      <c r="AE174" s="373">
        <v>0</v>
      </c>
      <c r="AF174" s="373">
        <v>0</v>
      </c>
      <c r="AG174" s="373">
        <v>0</v>
      </c>
      <c r="AH174" s="373">
        <v>0</v>
      </c>
      <c r="AI174" s="374">
        <v>0</v>
      </c>
      <c r="AJ174" s="374">
        <v>0</v>
      </c>
      <c r="AK174" s="374">
        <v>0</v>
      </c>
      <c r="AL174" s="374">
        <v>0</v>
      </c>
      <c r="AM174" s="226">
        <v>6</v>
      </c>
      <c r="AN174" s="226">
        <v>0</v>
      </c>
      <c r="AO174" s="226">
        <v>0</v>
      </c>
      <c r="AP174" s="226">
        <v>0</v>
      </c>
      <c r="AQ174" s="227">
        <v>0</v>
      </c>
      <c r="AR174" s="227">
        <v>0</v>
      </c>
      <c r="AS174" s="227">
        <v>0</v>
      </c>
      <c r="AT174" s="227">
        <v>0</v>
      </c>
      <c r="AU174" s="226">
        <v>3</v>
      </c>
      <c r="AV174" s="226">
        <v>0</v>
      </c>
      <c r="AW174" s="226">
        <v>0</v>
      </c>
      <c r="AX174" s="226">
        <v>0</v>
      </c>
      <c r="AY174" s="227">
        <v>0</v>
      </c>
      <c r="AZ174" s="227">
        <v>0</v>
      </c>
      <c r="BA174" s="227">
        <v>0</v>
      </c>
      <c r="BB174" s="227">
        <v>0</v>
      </c>
      <c r="BC174" s="226">
        <f t="shared" si="82"/>
        <v>3</v>
      </c>
      <c r="BD174" s="226">
        <f t="shared" si="82"/>
        <v>0</v>
      </c>
      <c r="BE174" s="226">
        <f t="shared" si="82"/>
        <v>0</v>
      </c>
      <c r="BF174" s="226">
        <f t="shared" si="82"/>
        <v>0</v>
      </c>
      <c r="BG174" s="218">
        <f t="shared" si="82"/>
        <v>0</v>
      </c>
      <c r="BH174" s="218">
        <f t="shared" si="82"/>
        <v>0</v>
      </c>
      <c r="BI174" s="218">
        <f t="shared" si="82"/>
        <v>0</v>
      </c>
      <c r="BJ174" s="218">
        <f t="shared" si="81"/>
        <v>0</v>
      </c>
      <c r="BK174" s="226">
        <f t="shared" si="78"/>
        <v>0</v>
      </c>
      <c r="BL174" s="226">
        <f t="shared" si="78"/>
        <v>0</v>
      </c>
      <c r="BM174" s="226">
        <f t="shared" si="78"/>
        <v>0</v>
      </c>
      <c r="BN174" s="226">
        <f t="shared" si="78"/>
        <v>0</v>
      </c>
      <c r="BO174" s="227">
        <f t="shared" si="78"/>
        <v>0</v>
      </c>
      <c r="BP174" s="227">
        <f t="shared" si="71"/>
        <v>0</v>
      </c>
      <c r="BQ174" s="227">
        <f t="shared" si="71"/>
        <v>0</v>
      </c>
      <c r="BR174" s="227">
        <f t="shared" si="71"/>
        <v>0</v>
      </c>
      <c r="BS174" s="226">
        <v>0</v>
      </c>
      <c r="BT174" s="226">
        <v>0</v>
      </c>
      <c r="BU174" s="226">
        <v>0</v>
      </c>
      <c r="BV174" s="226">
        <v>0</v>
      </c>
      <c r="BW174" s="227">
        <v>0</v>
      </c>
      <c r="BX174" s="227">
        <v>0</v>
      </c>
      <c r="BY174" s="227">
        <v>0</v>
      </c>
      <c r="BZ174" s="227">
        <v>0</v>
      </c>
      <c r="CA174" s="226">
        <v>0</v>
      </c>
      <c r="CB174" s="226">
        <f>IFERROR(VLOOKUP($G174,[12]ITEM!$B$2:$AC$939,26,0),0)</f>
        <v>0</v>
      </c>
      <c r="CC174" s="226">
        <f>IFERROR(VLOOKUP($G174,[12]ITEM!$B$2:$AC$939,27,0),0)</f>
        <v>0</v>
      </c>
      <c r="CD174" s="226">
        <f>IFERROR(VLOOKUP($G174,[12]ITEM!$B$2:$AC$939,28,0),0)</f>
        <v>0</v>
      </c>
      <c r="CE174" s="227">
        <v>0</v>
      </c>
      <c r="CF174" s="227">
        <v>0</v>
      </c>
      <c r="CG174" s="227">
        <v>0</v>
      </c>
      <c r="CH174" s="227">
        <v>0</v>
      </c>
      <c r="CI174" s="375"/>
      <c r="CJ174" s="226">
        <f t="shared" si="80"/>
        <v>3</v>
      </c>
      <c r="CK174" s="226">
        <f t="shared" si="80"/>
        <v>0</v>
      </c>
      <c r="CL174" s="226">
        <f t="shared" si="79"/>
        <v>0</v>
      </c>
      <c r="CM174" s="226">
        <f t="shared" si="79"/>
        <v>0</v>
      </c>
      <c r="CN174" s="227">
        <f t="shared" si="79"/>
        <v>0</v>
      </c>
      <c r="CO174" s="227">
        <f t="shared" si="79"/>
        <v>0</v>
      </c>
      <c r="CP174" s="227">
        <f t="shared" si="79"/>
        <v>0</v>
      </c>
      <c r="CQ174" s="227">
        <f t="shared" si="79"/>
        <v>0</v>
      </c>
      <c r="CR174" s="226">
        <v>3</v>
      </c>
      <c r="CS174" s="226">
        <v>0</v>
      </c>
      <c r="CT174" s="226">
        <v>0</v>
      </c>
      <c r="CU174" s="226">
        <v>0</v>
      </c>
      <c r="CV174" s="227">
        <f t="shared" si="64"/>
        <v>0</v>
      </c>
      <c r="CW174" s="227">
        <f>CV174*(1+('[13]GROWTH (YoY)'!AR174/100))</f>
        <v>0</v>
      </c>
      <c r="CX174" s="227">
        <f>CW174*(1+('[13]GROWTH (YoY)'!AS174/100))</f>
        <v>0</v>
      </c>
      <c r="CY174" s="227">
        <f>CX174*(1+('[13]GROWTH (YoY)'!AT174/100))</f>
        <v>0</v>
      </c>
      <c r="CZ174" s="226">
        <v>0</v>
      </c>
      <c r="DA174" s="226">
        <v>0</v>
      </c>
      <c r="DB174" s="226">
        <v>0</v>
      </c>
      <c r="DC174" s="226">
        <v>0</v>
      </c>
      <c r="DD174" s="227">
        <v>0</v>
      </c>
      <c r="DE174" s="227">
        <v>0</v>
      </c>
      <c r="DF174" s="227">
        <v>0</v>
      </c>
      <c r="DG174" s="227">
        <v>0</v>
      </c>
      <c r="DH174" s="226">
        <v>0</v>
      </c>
      <c r="DI174" s="226">
        <v>0</v>
      </c>
      <c r="DJ174" s="226">
        <v>0</v>
      </c>
      <c r="DK174" s="226">
        <v>0</v>
      </c>
      <c r="DL174" s="227">
        <v>0</v>
      </c>
      <c r="DM174" s="227">
        <v>0</v>
      </c>
      <c r="DN174" s="227">
        <v>0</v>
      </c>
      <c r="DO174" s="227">
        <v>0</v>
      </c>
      <c r="DP174" s="376">
        <f t="shared" si="58"/>
        <v>0</v>
      </c>
      <c r="DQ174" s="226">
        <f t="shared" si="58"/>
        <v>0</v>
      </c>
      <c r="DR174" s="226">
        <f t="shared" si="58"/>
        <v>0</v>
      </c>
      <c r="DS174" s="226">
        <f t="shared" si="72"/>
        <v>0</v>
      </c>
      <c r="DT174" s="227">
        <f t="shared" si="72"/>
        <v>0</v>
      </c>
      <c r="DU174" s="227">
        <f t="shared" si="72"/>
        <v>0</v>
      </c>
      <c r="DV174" s="227">
        <f t="shared" si="72"/>
        <v>0</v>
      </c>
      <c r="DW174" s="227">
        <f t="shared" si="72"/>
        <v>0</v>
      </c>
      <c r="DX174" s="377">
        <f t="shared" si="61"/>
        <v>0.53846153846153844</v>
      </c>
      <c r="DY174" s="377">
        <f t="shared" si="61"/>
        <v>0</v>
      </c>
      <c r="DZ174" s="377">
        <f t="shared" si="61"/>
        <v>0</v>
      </c>
      <c r="EA174" s="377">
        <f t="shared" si="59"/>
        <v>0</v>
      </c>
      <c r="EB174" s="378">
        <f t="shared" si="59"/>
        <v>0</v>
      </c>
      <c r="EC174" s="378">
        <f t="shared" ref="EC174:EE237" si="83">IFERROR(AB174/T174,0)</f>
        <v>0</v>
      </c>
      <c r="ED174" s="378">
        <f t="shared" si="83"/>
        <v>0</v>
      </c>
      <c r="EE174" s="378">
        <f t="shared" si="83"/>
        <v>0</v>
      </c>
      <c r="EG174" s="226">
        <v>13</v>
      </c>
      <c r="EH174" s="226">
        <v>7</v>
      </c>
      <c r="EI174" s="226">
        <v>6</v>
      </c>
      <c r="EJ174" s="226">
        <v>3</v>
      </c>
      <c r="EK174" s="226">
        <v>1</v>
      </c>
      <c r="EL174" s="226">
        <v>71</v>
      </c>
      <c r="EM174" s="226">
        <v>71</v>
      </c>
      <c r="EN174" s="379">
        <f t="shared" si="65"/>
        <v>0.53846153846153844</v>
      </c>
      <c r="EO174" s="226">
        <f t="shared" si="66"/>
        <v>50</v>
      </c>
      <c r="EP174" s="379">
        <f t="shared" si="67"/>
        <v>7.6923076923076927E-2</v>
      </c>
      <c r="EQ174" s="226">
        <f t="shared" si="68"/>
        <v>14084.507042253521</v>
      </c>
      <c r="ER174" s="226">
        <f t="shared" si="69"/>
        <v>3521.1267605633802</v>
      </c>
      <c r="ES174" s="292"/>
      <c r="ET174" s="227">
        <v>0</v>
      </c>
      <c r="EU174" s="227">
        <v>0</v>
      </c>
      <c r="EV174" s="227">
        <v>0</v>
      </c>
      <c r="EW174" s="227">
        <v>0</v>
      </c>
      <c r="EX174" s="227">
        <v>0</v>
      </c>
      <c r="EY174" s="227">
        <v>0</v>
      </c>
      <c r="EZ174" s="227">
        <v>0</v>
      </c>
      <c r="FA174" s="380">
        <f t="shared" si="73"/>
        <v>0</v>
      </c>
      <c r="FB174" s="228">
        <f t="shared" si="74"/>
        <v>0</v>
      </c>
      <c r="FC174" s="380">
        <f t="shared" si="75"/>
        <v>0</v>
      </c>
      <c r="FD174" s="227">
        <f t="shared" si="76"/>
        <v>0</v>
      </c>
      <c r="FE174" s="227">
        <f t="shared" si="77"/>
        <v>0</v>
      </c>
      <c r="FF174" s="227">
        <v>0</v>
      </c>
      <c r="FG174" s="228">
        <f t="shared" si="70"/>
        <v>0</v>
      </c>
      <c r="FH174" s="227">
        <v>0</v>
      </c>
      <c r="FI174" s="227">
        <v>0</v>
      </c>
      <c r="FJ174" s="227">
        <v>0</v>
      </c>
      <c r="FK174" s="227">
        <f t="shared" si="62"/>
        <v>0</v>
      </c>
      <c r="FL174" s="227">
        <v>0</v>
      </c>
      <c r="FM174" s="227">
        <f t="shared" si="63"/>
        <v>0</v>
      </c>
      <c r="FZ174" s="229"/>
      <c r="GA174" s="229"/>
      <c r="GB174" s="229"/>
      <c r="GC174" s="229"/>
      <c r="GD174" s="229"/>
    </row>
    <row r="175" spans="1:186" s="368" customFormat="1">
      <c r="A175" s="287" t="s">
        <v>404</v>
      </c>
      <c r="B175" s="369" t="s">
        <v>14</v>
      </c>
      <c r="C175" s="287" t="s">
        <v>472</v>
      </c>
      <c r="D175" s="287" t="s">
        <v>3125</v>
      </c>
      <c r="E175" s="369" t="s">
        <v>473</v>
      </c>
      <c r="F175" s="287">
        <v>172</v>
      </c>
      <c r="G175" s="392" t="s">
        <v>480</v>
      </c>
      <c r="H175" s="392" t="s">
        <v>481</v>
      </c>
      <c r="I175" s="287" t="s">
        <v>434</v>
      </c>
      <c r="J175" s="392" t="s">
        <v>435</v>
      </c>
      <c r="K175" s="393" t="s">
        <v>276</v>
      </c>
      <c r="L175" s="286" t="s">
        <v>435</v>
      </c>
      <c r="M175" s="286" t="s">
        <v>3124</v>
      </c>
      <c r="N175" s="372">
        <v>1</v>
      </c>
      <c r="O175" s="373">
        <v>0</v>
      </c>
      <c r="P175" s="373">
        <v>0</v>
      </c>
      <c r="Q175" s="373">
        <v>0</v>
      </c>
      <c r="R175" s="373">
        <v>0</v>
      </c>
      <c r="S175" s="374">
        <v>0</v>
      </c>
      <c r="T175" s="374">
        <v>0</v>
      </c>
      <c r="U175" s="374">
        <v>0</v>
      </c>
      <c r="V175" s="374">
        <v>0</v>
      </c>
      <c r="W175" s="373">
        <v>0</v>
      </c>
      <c r="X175" s="373">
        <v>0</v>
      </c>
      <c r="Y175" s="373">
        <v>0</v>
      </c>
      <c r="Z175" s="373">
        <v>0</v>
      </c>
      <c r="AA175" s="374">
        <v>0</v>
      </c>
      <c r="AB175" s="374">
        <v>0</v>
      </c>
      <c r="AC175" s="374">
        <v>0</v>
      </c>
      <c r="AD175" s="374">
        <v>0</v>
      </c>
      <c r="AE175" s="373">
        <v>0</v>
      </c>
      <c r="AF175" s="373">
        <v>0</v>
      </c>
      <c r="AG175" s="373">
        <v>0</v>
      </c>
      <c r="AH175" s="373">
        <v>0</v>
      </c>
      <c r="AI175" s="374">
        <v>0</v>
      </c>
      <c r="AJ175" s="374">
        <v>0</v>
      </c>
      <c r="AK175" s="374">
        <v>0</v>
      </c>
      <c r="AL175" s="374">
        <v>0</v>
      </c>
      <c r="AM175" s="226">
        <v>0</v>
      </c>
      <c r="AN175" s="226">
        <v>0</v>
      </c>
      <c r="AO175" s="226">
        <v>0</v>
      </c>
      <c r="AP175" s="226">
        <v>0</v>
      </c>
      <c r="AQ175" s="227">
        <v>0</v>
      </c>
      <c r="AR175" s="227">
        <v>0</v>
      </c>
      <c r="AS175" s="227">
        <v>0</v>
      </c>
      <c r="AT175" s="227">
        <v>0</v>
      </c>
      <c r="AU175" s="226">
        <v>0</v>
      </c>
      <c r="AV175" s="226">
        <v>0</v>
      </c>
      <c r="AW175" s="226">
        <v>0</v>
      </c>
      <c r="AX175" s="226">
        <v>0</v>
      </c>
      <c r="AY175" s="227">
        <v>0</v>
      </c>
      <c r="AZ175" s="227">
        <v>0</v>
      </c>
      <c r="BA175" s="227">
        <v>0</v>
      </c>
      <c r="BB175" s="227">
        <v>0</v>
      </c>
      <c r="BC175" s="226">
        <f t="shared" si="82"/>
        <v>0</v>
      </c>
      <c r="BD175" s="226">
        <f t="shared" si="82"/>
        <v>0</v>
      </c>
      <c r="BE175" s="226">
        <f t="shared" si="82"/>
        <v>0</v>
      </c>
      <c r="BF175" s="226">
        <f t="shared" si="82"/>
        <v>0</v>
      </c>
      <c r="BG175" s="218">
        <f t="shared" si="82"/>
        <v>0</v>
      </c>
      <c r="BH175" s="218">
        <f t="shared" si="82"/>
        <v>0</v>
      </c>
      <c r="BI175" s="218">
        <f t="shared" si="82"/>
        <v>0</v>
      </c>
      <c r="BJ175" s="218">
        <f t="shared" si="81"/>
        <v>0</v>
      </c>
      <c r="BK175" s="226">
        <f t="shared" si="78"/>
        <v>0</v>
      </c>
      <c r="BL175" s="226">
        <f t="shared" si="78"/>
        <v>0</v>
      </c>
      <c r="BM175" s="226">
        <f t="shared" si="78"/>
        <v>0</v>
      </c>
      <c r="BN175" s="226">
        <f t="shared" si="78"/>
        <v>0</v>
      </c>
      <c r="BO175" s="227">
        <f t="shared" si="78"/>
        <v>0</v>
      </c>
      <c r="BP175" s="227">
        <f t="shared" si="71"/>
        <v>0</v>
      </c>
      <c r="BQ175" s="227">
        <f t="shared" si="71"/>
        <v>0</v>
      </c>
      <c r="BR175" s="227">
        <f t="shared" si="71"/>
        <v>0</v>
      </c>
      <c r="BS175" s="226">
        <v>0</v>
      </c>
      <c r="BT175" s="226">
        <v>0</v>
      </c>
      <c r="BU175" s="226">
        <v>0</v>
      </c>
      <c r="BV175" s="226">
        <v>0</v>
      </c>
      <c r="BW175" s="227">
        <v>0</v>
      </c>
      <c r="BX175" s="227">
        <v>0</v>
      </c>
      <c r="BY175" s="227">
        <v>0</v>
      </c>
      <c r="BZ175" s="227">
        <v>0</v>
      </c>
      <c r="CA175" s="226">
        <v>0</v>
      </c>
      <c r="CB175" s="226">
        <f>IFERROR(VLOOKUP($G175,[12]ITEM!$B$2:$AC$939,26,0),0)</f>
        <v>0</v>
      </c>
      <c r="CC175" s="226">
        <f>IFERROR(VLOOKUP($G175,[12]ITEM!$B$2:$AC$939,27,0),0)</f>
        <v>0</v>
      </c>
      <c r="CD175" s="226">
        <f>IFERROR(VLOOKUP($G175,[12]ITEM!$B$2:$AC$939,28,0),0)</f>
        <v>0</v>
      </c>
      <c r="CE175" s="227">
        <v>0</v>
      </c>
      <c r="CF175" s="227">
        <v>0</v>
      </c>
      <c r="CG175" s="227">
        <v>0</v>
      </c>
      <c r="CH175" s="227">
        <v>0</v>
      </c>
      <c r="CI175" s="375"/>
      <c r="CJ175" s="226">
        <f t="shared" si="80"/>
        <v>0</v>
      </c>
      <c r="CK175" s="226">
        <f t="shared" si="80"/>
        <v>0</v>
      </c>
      <c r="CL175" s="226">
        <f t="shared" si="79"/>
        <v>0</v>
      </c>
      <c r="CM175" s="226">
        <f t="shared" si="79"/>
        <v>0</v>
      </c>
      <c r="CN175" s="227">
        <f t="shared" si="79"/>
        <v>0</v>
      </c>
      <c r="CO175" s="227">
        <f t="shared" si="79"/>
        <v>0</v>
      </c>
      <c r="CP175" s="227">
        <f t="shared" si="79"/>
        <v>0</v>
      </c>
      <c r="CQ175" s="227">
        <f t="shared" si="79"/>
        <v>0</v>
      </c>
      <c r="CR175" s="226">
        <v>0</v>
      </c>
      <c r="CS175" s="226">
        <v>0</v>
      </c>
      <c r="CT175" s="226">
        <v>0</v>
      </c>
      <c r="CU175" s="226">
        <v>0</v>
      </c>
      <c r="CV175" s="227">
        <f t="shared" si="64"/>
        <v>0</v>
      </c>
      <c r="CW175" s="227">
        <f>CV175*(1+('[13]GROWTH (YoY)'!AR175/100))</f>
        <v>0</v>
      </c>
      <c r="CX175" s="227">
        <f>CW175*(1+('[13]GROWTH (YoY)'!AS175/100))</f>
        <v>0</v>
      </c>
      <c r="CY175" s="227">
        <f>CX175*(1+('[13]GROWTH (YoY)'!AT175/100))</f>
        <v>0</v>
      </c>
      <c r="CZ175" s="226">
        <v>0</v>
      </c>
      <c r="DA175" s="226">
        <v>0</v>
      </c>
      <c r="DB175" s="226">
        <v>0</v>
      </c>
      <c r="DC175" s="226">
        <v>0</v>
      </c>
      <c r="DD175" s="227">
        <v>0</v>
      </c>
      <c r="DE175" s="227">
        <v>0</v>
      </c>
      <c r="DF175" s="227">
        <v>0</v>
      </c>
      <c r="DG175" s="227">
        <v>0</v>
      </c>
      <c r="DH175" s="226">
        <v>0</v>
      </c>
      <c r="DI175" s="226">
        <v>0</v>
      </c>
      <c r="DJ175" s="226">
        <v>0</v>
      </c>
      <c r="DK175" s="226">
        <v>0</v>
      </c>
      <c r="DL175" s="227">
        <v>0</v>
      </c>
      <c r="DM175" s="227">
        <v>0</v>
      </c>
      <c r="DN175" s="227">
        <v>0</v>
      </c>
      <c r="DO175" s="227">
        <v>0</v>
      </c>
      <c r="DP175" s="376">
        <f t="shared" si="58"/>
        <v>0</v>
      </c>
      <c r="DQ175" s="226">
        <f t="shared" si="58"/>
        <v>0</v>
      </c>
      <c r="DR175" s="226">
        <f t="shared" si="58"/>
        <v>0</v>
      </c>
      <c r="DS175" s="226">
        <f t="shared" si="72"/>
        <v>0</v>
      </c>
      <c r="DT175" s="227">
        <f t="shared" si="72"/>
        <v>0</v>
      </c>
      <c r="DU175" s="227">
        <f t="shared" si="72"/>
        <v>0</v>
      </c>
      <c r="DV175" s="227">
        <f t="shared" si="72"/>
        <v>0</v>
      </c>
      <c r="DW175" s="227">
        <f t="shared" si="72"/>
        <v>0</v>
      </c>
      <c r="DX175" s="377">
        <f t="shared" si="61"/>
        <v>0</v>
      </c>
      <c r="DY175" s="377">
        <f t="shared" si="61"/>
        <v>0</v>
      </c>
      <c r="DZ175" s="377">
        <f t="shared" si="61"/>
        <v>0</v>
      </c>
      <c r="EA175" s="377">
        <f t="shared" si="61"/>
        <v>0</v>
      </c>
      <c r="EB175" s="378">
        <f t="shared" si="61"/>
        <v>0</v>
      </c>
      <c r="EC175" s="378">
        <f t="shared" si="83"/>
        <v>0</v>
      </c>
      <c r="ED175" s="378">
        <f t="shared" si="83"/>
        <v>0</v>
      </c>
      <c r="EE175" s="378">
        <f t="shared" si="83"/>
        <v>0</v>
      </c>
      <c r="EG175" s="226">
        <v>0</v>
      </c>
      <c r="EH175" s="226">
        <v>0</v>
      </c>
      <c r="EI175" s="226">
        <v>0</v>
      </c>
      <c r="EJ175" s="226">
        <v>0</v>
      </c>
      <c r="EK175" s="226">
        <v>0</v>
      </c>
      <c r="EL175" s="226">
        <v>0</v>
      </c>
      <c r="EM175" s="226">
        <v>0</v>
      </c>
      <c r="EN175" s="379">
        <f t="shared" si="65"/>
        <v>0</v>
      </c>
      <c r="EO175" s="226">
        <f t="shared" si="66"/>
        <v>0</v>
      </c>
      <c r="EP175" s="379">
        <f t="shared" si="67"/>
        <v>0</v>
      </c>
      <c r="EQ175" s="226">
        <f t="shared" si="68"/>
        <v>0</v>
      </c>
      <c r="ER175" s="226">
        <f t="shared" si="69"/>
        <v>0</v>
      </c>
      <c r="ES175" s="292"/>
      <c r="ET175" s="227">
        <v>0</v>
      </c>
      <c r="EU175" s="227">
        <v>0</v>
      </c>
      <c r="EV175" s="227">
        <v>0</v>
      </c>
      <c r="EW175" s="227">
        <v>0</v>
      </c>
      <c r="EX175" s="227">
        <v>0</v>
      </c>
      <c r="EY175" s="227">
        <v>0</v>
      </c>
      <c r="EZ175" s="227">
        <v>0</v>
      </c>
      <c r="FA175" s="380">
        <f t="shared" si="73"/>
        <v>0</v>
      </c>
      <c r="FB175" s="228">
        <f t="shared" si="74"/>
        <v>0</v>
      </c>
      <c r="FC175" s="380">
        <f t="shared" si="75"/>
        <v>0</v>
      </c>
      <c r="FD175" s="227">
        <f t="shared" si="76"/>
        <v>0</v>
      </c>
      <c r="FE175" s="227">
        <f t="shared" si="77"/>
        <v>0</v>
      </c>
      <c r="FF175" s="227">
        <v>0</v>
      </c>
      <c r="FG175" s="228">
        <f t="shared" si="70"/>
        <v>0</v>
      </c>
      <c r="FH175" s="227">
        <v>0</v>
      </c>
      <c r="FI175" s="227">
        <v>0</v>
      </c>
      <c r="FJ175" s="227">
        <v>0</v>
      </c>
      <c r="FK175" s="227">
        <f t="shared" si="62"/>
        <v>0</v>
      </c>
      <c r="FL175" s="227">
        <v>0</v>
      </c>
      <c r="FM175" s="227">
        <f t="shared" si="63"/>
        <v>0</v>
      </c>
      <c r="FZ175" s="229"/>
      <c r="GA175" s="229"/>
      <c r="GB175" s="229"/>
      <c r="GC175" s="229"/>
      <c r="GD175" s="229"/>
    </row>
    <row r="176" spans="1:186" s="368" customFormat="1">
      <c r="A176" s="287" t="s">
        <v>404</v>
      </c>
      <c r="B176" s="369" t="s">
        <v>14</v>
      </c>
      <c r="C176" s="287" t="s">
        <v>472</v>
      </c>
      <c r="D176" s="287" t="s">
        <v>3125</v>
      </c>
      <c r="E176" s="369" t="s">
        <v>473</v>
      </c>
      <c r="F176" s="287">
        <v>173</v>
      </c>
      <c r="G176" s="392" t="s">
        <v>482</v>
      </c>
      <c r="H176" s="392" t="s">
        <v>483</v>
      </c>
      <c r="I176" s="287" t="s">
        <v>434</v>
      </c>
      <c r="J176" s="392" t="s">
        <v>435</v>
      </c>
      <c r="K176" s="393" t="s">
        <v>276</v>
      </c>
      <c r="L176" s="286" t="s">
        <v>435</v>
      </c>
      <c r="M176" s="286" t="s">
        <v>3124</v>
      </c>
      <c r="N176" s="372">
        <v>1</v>
      </c>
      <c r="O176" s="373">
        <v>18</v>
      </c>
      <c r="P176" s="373">
        <v>22</v>
      </c>
      <c r="Q176" s="373">
        <v>56</v>
      </c>
      <c r="R176" s="373">
        <v>124</v>
      </c>
      <c r="S176" s="374">
        <v>341</v>
      </c>
      <c r="T176" s="374">
        <v>845</v>
      </c>
      <c r="U176" s="374">
        <v>1489</v>
      </c>
      <c r="V176" s="374">
        <v>1614</v>
      </c>
      <c r="W176" s="373">
        <v>12</v>
      </c>
      <c r="X176" s="373">
        <v>14</v>
      </c>
      <c r="Y176" s="373">
        <v>39</v>
      </c>
      <c r="Z176" s="373">
        <v>88</v>
      </c>
      <c r="AA176" s="374">
        <v>191</v>
      </c>
      <c r="AB176" s="374">
        <v>472</v>
      </c>
      <c r="AC176" s="374">
        <v>846</v>
      </c>
      <c r="AD176" s="374">
        <v>917</v>
      </c>
      <c r="AE176" s="373">
        <v>0</v>
      </c>
      <c r="AF176" s="373">
        <v>1</v>
      </c>
      <c r="AG176" s="373">
        <v>2</v>
      </c>
      <c r="AH176" s="373">
        <v>4</v>
      </c>
      <c r="AI176" s="374">
        <v>9</v>
      </c>
      <c r="AJ176" s="374">
        <v>20</v>
      </c>
      <c r="AK176" s="374">
        <v>33</v>
      </c>
      <c r="AL176" s="374">
        <v>35</v>
      </c>
      <c r="AM176" s="226">
        <v>7</v>
      </c>
      <c r="AN176" s="226">
        <v>9</v>
      </c>
      <c r="AO176" s="226">
        <v>17</v>
      </c>
      <c r="AP176" s="226">
        <v>35</v>
      </c>
      <c r="AQ176" s="227">
        <v>151</v>
      </c>
      <c r="AR176" s="227">
        <v>373</v>
      </c>
      <c r="AS176" s="227">
        <v>643</v>
      </c>
      <c r="AT176" s="227">
        <v>697</v>
      </c>
      <c r="AU176" s="226">
        <v>3</v>
      </c>
      <c r="AV176" s="226">
        <v>3</v>
      </c>
      <c r="AW176" s="226">
        <v>6</v>
      </c>
      <c r="AX176" s="226">
        <v>12</v>
      </c>
      <c r="AY176" s="227">
        <v>54</v>
      </c>
      <c r="AZ176" s="227">
        <v>108</v>
      </c>
      <c r="BA176" s="227">
        <v>219</v>
      </c>
      <c r="BB176" s="227">
        <v>238</v>
      </c>
      <c r="BC176" s="226">
        <f t="shared" si="82"/>
        <v>4</v>
      </c>
      <c r="BD176" s="226">
        <f t="shared" si="82"/>
        <v>-2</v>
      </c>
      <c r="BE176" s="226">
        <f t="shared" si="82"/>
        <v>-2</v>
      </c>
      <c r="BF176" s="226">
        <f t="shared" si="82"/>
        <v>11</v>
      </c>
      <c r="BG176" s="218">
        <f t="shared" si="82"/>
        <v>86</v>
      </c>
      <c r="BH176" s="218">
        <f t="shared" si="82"/>
        <v>249</v>
      </c>
      <c r="BI176" s="218">
        <f t="shared" si="82"/>
        <v>409</v>
      </c>
      <c r="BJ176" s="218">
        <f t="shared" si="81"/>
        <v>444</v>
      </c>
      <c r="BK176" s="226">
        <f t="shared" si="78"/>
        <v>0</v>
      </c>
      <c r="BL176" s="226">
        <f t="shared" si="78"/>
        <v>8</v>
      </c>
      <c r="BM176" s="226">
        <f t="shared" si="78"/>
        <v>13</v>
      </c>
      <c r="BN176" s="226">
        <f t="shared" si="78"/>
        <v>12</v>
      </c>
      <c r="BO176" s="227">
        <f t="shared" si="78"/>
        <v>11</v>
      </c>
      <c r="BP176" s="227">
        <f t="shared" si="71"/>
        <v>16</v>
      </c>
      <c r="BQ176" s="227">
        <f t="shared" si="71"/>
        <v>15</v>
      </c>
      <c r="BR176" s="227">
        <f t="shared" si="71"/>
        <v>15</v>
      </c>
      <c r="BS176" s="226">
        <v>0</v>
      </c>
      <c r="BT176" s="226">
        <v>8</v>
      </c>
      <c r="BU176" s="226">
        <v>13</v>
      </c>
      <c r="BV176" s="226">
        <v>12</v>
      </c>
      <c r="BW176" s="227">
        <v>11</v>
      </c>
      <c r="BX176" s="227">
        <v>16</v>
      </c>
      <c r="BY176" s="227">
        <v>15</v>
      </c>
      <c r="BZ176" s="227">
        <v>15</v>
      </c>
      <c r="CA176" s="226">
        <v>0</v>
      </c>
      <c r="CB176" s="226">
        <f>IFERROR(VLOOKUP($G176,[12]ITEM!$B$2:$AC$939,26,0),0)</f>
        <v>0</v>
      </c>
      <c r="CC176" s="226">
        <f>IFERROR(VLOOKUP($G176,[12]ITEM!$B$2:$AC$939,27,0),0)</f>
        <v>0</v>
      </c>
      <c r="CD176" s="226">
        <f>IFERROR(VLOOKUP($G176,[12]ITEM!$B$2:$AC$939,28,0),0)</f>
        <v>0</v>
      </c>
      <c r="CE176" s="227">
        <v>0</v>
      </c>
      <c r="CF176" s="227">
        <v>0</v>
      </c>
      <c r="CG176" s="227">
        <v>0</v>
      </c>
      <c r="CH176" s="227">
        <v>0</v>
      </c>
      <c r="CI176" s="375"/>
      <c r="CJ176" s="226">
        <f t="shared" si="80"/>
        <v>5</v>
      </c>
      <c r="CK176" s="226">
        <f t="shared" si="80"/>
        <v>3</v>
      </c>
      <c r="CL176" s="226">
        <f t="shared" si="79"/>
        <v>3</v>
      </c>
      <c r="CM176" s="226">
        <f t="shared" si="79"/>
        <v>3</v>
      </c>
      <c r="CN176" s="227">
        <f t="shared" si="79"/>
        <v>86</v>
      </c>
      <c r="CO176" s="227">
        <f t="shared" si="79"/>
        <v>175.33465343726257</v>
      </c>
      <c r="CP176" s="227">
        <f t="shared" si="79"/>
        <v>293.81347201450137</v>
      </c>
      <c r="CQ176" s="227">
        <f t="shared" si="79"/>
        <v>313.67104369072592</v>
      </c>
      <c r="CR176" s="226">
        <v>0</v>
      </c>
      <c r="CS176" s="226">
        <v>0</v>
      </c>
      <c r="CT176" s="226">
        <v>0</v>
      </c>
      <c r="CU176" s="226">
        <v>0</v>
      </c>
      <c r="CV176" s="227">
        <f t="shared" si="64"/>
        <v>64</v>
      </c>
      <c r="CW176" s="227">
        <f>CV176*(1+('[13]GROWTH (YoY)'!AR176/100))</f>
        <v>158.33465343726257</v>
      </c>
      <c r="CX176" s="227">
        <f>CW176*(1+('[13]GROWTH (YoY)'!AS176/100))</f>
        <v>272.81347201450137</v>
      </c>
      <c r="CY176" s="227">
        <f>CX176*(1+('[13]GROWTH (YoY)'!AT176/100))</f>
        <v>295.67104369072592</v>
      </c>
      <c r="CZ176" s="226">
        <v>4</v>
      </c>
      <c r="DA176" s="226">
        <v>1</v>
      </c>
      <c r="DB176" s="226">
        <v>1</v>
      </c>
      <c r="DC176" s="226">
        <v>1</v>
      </c>
      <c r="DD176" s="227">
        <v>20</v>
      </c>
      <c r="DE176" s="227">
        <v>15</v>
      </c>
      <c r="DF176" s="227">
        <v>19</v>
      </c>
      <c r="DG176" s="227">
        <v>16</v>
      </c>
      <c r="DH176" s="226">
        <v>1</v>
      </c>
      <c r="DI176" s="226">
        <v>2</v>
      </c>
      <c r="DJ176" s="226">
        <v>2</v>
      </c>
      <c r="DK176" s="226">
        <v>2</v>
      </c>
      <c r="DL176" s="227">
        <v>2</v>
      </c>
      <c r="DM176" s="227">
        <v>2</v>
      </c>
      <c r="DN176" s="227">
        <v>2</v>
      </c>
      <c r="DO176" s="227">
        <v>2</v>
      </c>
      <c r="DP176" s="376">
        <f t="shared" si="58"/>
        <v>-1</v>
      </c>
      <c r="DQ176" s="226">
        <f t="shared" si="58"/>
        <v>-5</v>
      </c>
      <c r="DR176" s="226">
        <f t="shared" si="58"/>
        <v>-5</v>
      </c>
      <c r="DS176" s="226">
        <f t="shared" si="72"/>
        <v>8</v>
      </c>
      <c r="DT176" s="227">
        <f t="shared" si="72"/>
        <v>0</v>
      </c>
      <c r="DU176" s="227">
        <f t="shared" si="72"/>
        <v>73.665346562737426</v>
      </c>
      <c r="DV176" s="227">
        <f t="shared" si="72"/>
        <v>115.18652798549863</v>
      </c>
      <c r="DW176" s="227">
        <f t="shared" si="72"/>
        <v>130.32895630927408</v>
      </c>
      <c r="DX176" s="377">
        <f t="shared" si="61"/>
        <v>0.66666666666666663</v>
      </c>
      <c r="DY176" s="377">
        <f t="shared" si="61"/>
        <v>0.63636363636363635</v>
      </c>
      <c r="DZ176" s="377">
        <f t="shared" si="61"/>
        <v>0.6964285714285714</v>
      </c>
      <c r="EA176" s="377">
        <f t="shared" si="61"/>
        <v>0.70967741935483875</v>
      </c>
      <c r="EB176" s="378">
        <f t="shared" si="61"/>
        <v>0.56011730205278587</v>
      </c>
      <c r="EC176" s="378">
        <f t="shared" si="83"/>
        <v>0.55857988165680472</v>
      </c>
      <c r="ED176" s="378">
        <f t="shared" si="83"/>
        <v>0.56816655473472133</v>
      </c>
      <c r="EE176" s="378">
        <f t="shared" si="83"/>
        <v>0.56815365551425034</v>
      </c>
      <c r="EG176" s="226">
        <v>18</v>
      </c>
      <c r="EH176" s="226">
        <v>12</v>
      </c>
      <c r="EI176" s="226">
        <v>7</v>
      </c>
      <c r="EJ176" s="226">
        <v>4</v>
      </c>
      <c r="EK176" s="226">
        <v>11</v>
      </c>
      <c r="EL176" s="226">
        <v>178</v>
      </c>
      <c r="EM176" s="226">
        <v>173</v>
      </c>
      <c r="EN176" s="379">
        <f t="shared" si="65"/>
        <v>0.66666666666666663</v>
      </c>
      <c r="EO176" s="226">
        <f t="shared" si="66"/>
        <v>57.142857142857139</v>
      </c>
      <c r="EP176" s="379">
        <f t="shared" si="67"/>
        <v>0.61111111111111116</v>
      </c>
      <c r="EQ176" s="226">
        <f t="shared" si="68"/>
        <v>61797.752808988764</v>
      </c>
      <c r="ER176" s="226">
        <f t="shared" si="69"/>
        <v>1926.7822736030828</v>
      </c>
      <c r="ES176" s="292"/>
      <c r="ET176" s="227">
        <v>341</v>
      </c>
      <c r="EU176" s="227">
        <v>191</v>
      </c>
      <c r="EV176" s="227">
        <v>151</v>
      </c>
      <c r="EW176" s="227">
        <v>54</v>
      </c>
      <c r="EX176" s="227">
        <v>118</v>
      </c>
      <c r="EY176" s="227">
        <v>1688</v>
      </c>
      <c r="EZ176" s="227">
        <v>1651</v>
      </c>
      <c r="FA176" s="380">
        <f t="shared" si="73"/>
        <v>0.56011730205278587</v>
      </c>
      <c r="FB176" s="228">
        <f t="shared" si="74"/>
        <v>35.76158940397351</v>
      </c>
      <c r="FC176" s="380">
        <f t="shared" si="75"/>
        <v>0.3460410557184751</v>
      </c>
      <c r="FD176" s="227">
        <f t="shared" si="76"/>
        <v>69905.21327014218</v>
      </c>
      <c r="FE176" s="227">
        <f t="shared" si="77"/>
        <v>2725.6208358570561</v>
      </c>
      <c r="FF176" s="227">
        <v>151</v>
      </c>
      <c r="FG176" s="228">
        <f t="shared" si="70"/>
        <v>35.76158940397351</v>
      </c>
      <c r="FH176" s="227">
        <v>54</v>
      </c>
      <c r="FI176" s="227">
        <v>151</v>
      </c>
      <c r="FJ176" s="227">
        <v>5</v>
      </c>
      <c r="FK176" s="227">
        <f t="shared" si="62"/>
        <v>92</v>
      </c>
      <c r="FL176" s="227">
        <v>61</v>
      </c>
      <c r="FM176" s="227">
        <f t="shared" si="63"/>
        <v>31</v>
      </c>
      <c r="FZ176" s="229"/>
      <c r="GA176" s="229"/>
      <c r="GB176" s="229"/>
      <c r="GC176" s="229"/>
      <c r="GD176" s="229"/>
    </row>
    <row r="177" spans="1:186" s="368" customFormat="1">
      <c r="A177" s="287" t="s">
        <v>404</v>
      </c>
      <c r="B177" s="369" t="s">
        <v>14</v>
      </c>
      <c r="C177" s="287" t="s">
        <v>472</v>
      </c>
      <c r="D177" s="287" t="s">
        <v>3125</v>
      </c>
      <c r="E177" s="369" t="s">
        <v>473</v>
      </c>
      <c r="F177" s="287">
        <v>174</v>
      </c>
      <c r="G177" s="392" t="s">
        <v>484</v>
      </c>
      <c r="H177" s="392" t="s">
        <v>485</v>
      </c>
      <c r="I177" s="287" t="s">
        <v>434</v>
      </c>
      <c r="J177" s="392" t="s">
        <v>435</v>
      </c>
      <c r="K177" s="393" t="s">
        <v>276</v>
      </c>
      <c r="L177" s="286" t="s">
        <v>435</v>
      </c>
      <c r="M177" s="286" t="s">
        <v>3124</v>
      </c>
      <c r="N177" s="372">
        <v>1</v>
      </c>
      <c r="O177" s="373">
        <v>1078</v>
      </c>
      <c r="P177" s="373">
        <v>2413</v>
      </c>
      <c r="Q177" s="373">
        <v>2880</v>
      </c>
      <c r="R177" s="373">
        <v>3482</v>
      </c>
      <c r="S177" s="374">
        <v>2386</v>
      </c>
      <c r="T177" s="374">
        <v>2788</v>
      </c>
      <c r="U177" s="374">
        <v>3116</v>
      </c>
      <c r="V177" s="374">
        <v>3345</v>
      </c>
      <c r="W177" s="373">
        <v>641</v>
      </c>
      <c r="X177" s="373">
        <v>1367</v>
      </c>
      <c r="Y177" s="373">
        <v>1524</v>
      </c>
      <c r="Z177" s="373">
        <v>1848</v>
      </c>
      <c r="AA177" s="374">
        <v>1642</v>
      </c>
      <c r="AB177" s="374">
        <v>1738</v>
      </c>
      <c r="AC177" s="374">
        <v>2063</v>
      </c>
      <c r="AD177" s="374">
        <v>2244</v>
      </c>
      <c r="AE177" s="373">
        <v>6</v>
      </c>
      <c r="AF177" s="373">
        <v>67</v>
      </c>
      <c r="AG177" s="373">
        <v>68</v>
      </c>
      <c r="AH177" s="373">
        <v>77</v>
      </c>
      <c r="AI177" s="374">
        <v>75</v>
      </c>
      <c r="AJ177" s="374">
        <v>72</v>
      </c>
      <c r="AK177" s="374">
        <v>80</v>
      </c>
      <c r="AL177" s="374">
        <v>86</v>
      </c>
      <c r="AM177" s="226">
        <v>437</v>
      </c>
      <c r="AN177" s="226">
        <v>1046</v>
      </c>
      <c r="AO177" s="226">
        <v>1355</v>
      </c>
      <c r="AP177" s="226">
        <v>1635</v>
      </c>
      <c r="AQ177" s="227">
        <v>745</v>
      </c>
      <c r="AR177" s="227">
        <v>1050</v>
      </c>
      <c r="AS177" s="227">
        <v>1054</v>
      </c>
      <c r="AT177" s="227">
        <v>1101</v>
      </c>
      <c r="AU177" s="226">
        <v>172</v>
      </c>
      <c r="AV177" s="226">
        <v>346</v>
      </c>
      <c r="AW177" s="226">
        <v>409</v>
      </c>
      <c r="AX177" s="226">
        <v>494</v>
      </c>
      <c r="AY177" s="227">
        <v>246</v>
      </c>
      <c r="AZ177" s="227">
        <v>335</v>
      </c>
      <c r="BA177" s="227">
        <v>401</v>
      </c>
      <c r="BB177" s="227">
        <v>419</v>
      </c>
      <c r="BC177" s="226">
        <f t="shared" si="82"/>
        <v>265</v>
      </c>
      <c r="BD177" s="226">
        <f t="shared" si="82"/>
        <v>697</v>
      </c>
      <c r="BE177" s="226">
        <f t="shared" si="82"/>
        <v>939</v>
      </c>
      <c r="BF177" s="226">
        <f t="shared" si="82"/>
        <v>1134</v>
      </c>
      <c r="BG177" s="218">
        <f t="shared" si="82"/>
        <v>478</v>
      </c>
      <c r="BH177" s="218">
        <f t="shared" si="82"/>
        <v>690</v>
      </c>
      <c r="BI177" s="218">
        <f t="shared" si="82"/>
        <v>627</v>
      </c>
      <c r="BJ177" s="218">
        <f t="shared" si="81"/>
        <v>659</v>
      </c>
      <c r="BK177" s="226">
        <f t="shared" si="78"/>
        <v>0</v>
      </c>
      <c r="BL177" s="226">
        <f t="shared" si="78"/>
        <v>3</v>
      </c>
      <c r="BM177" s="226">
        <f t="shared" si="78"/>
        <v>7</v>
      </c>
      <c r="BN177" s="226">
        <f t="shared" si="78"/>
        <v>7</v>
      </c>
      <c r="BO177" s="227">
        <f t="shared" si="78"/>
        <v>21</v>
      </c>
      <c r="BP177" s="227">
        <f t="shared" si="71"/>
        <v>25</v>
      </c>
      <c r="BQ177" s="227">
        <f t="shared" si="71"/>
        <v>26</v>
      </c>
      <c r="BR177" s="227">
        <f t="shared" si="71"/>
        <v>23</v>
      </c>
      <c r="BS177" s="226">
        <v>0</v>
      </c>
      <c r="BT177" s="226">
        <v>3</v>
      </c>
      <c r="BU177" s="226">
        <v>7</v>
      </c>
      <c r="BV177" s="226">
        <v>7</v>
      </c>
      <c r="BW177" s="227">
        <v>21</v>
      </c>
      <c r="BX177" s="227">
        <v>25</v>
      </c>
      <c r="BY177" s="227">
        <v>26</v>
      </c>
      <c r="BZ177" s="227">
        <v>23</v>
      </c>
      <c r="CA177" s="226">
        <v>0</v>
      </c>
      <c r="CB177" s="226">
        <f>IFERROR(VLOOKUP($G177,[12]ITEM!$B$2:$AC$939,26,0),0)</f>
        <v>0</v>
      </c>
      <c r="CC177" s="226">
        <f>IFERROR(VLOOKUP($G177,[12]ITEM!$B$2:$AC$939,27,0),0)</f>
        <v>0</v>
      </c>
      <c r="CD177" s="226">
        <f>IFERROR(VLOOKUP($G177,[12]ITEM!$B$2:$AC$939,28,0),0)</f>
        <v>0</v>
      </c>
      <c r="CE177" s="227">
        <v>0</v>
      </c>
      <c r="CF177" s="227">
        <v>0</v>
      </c>
      <c r="CG177" s="227">
        <v>0</v>
      </c>
      <c r="CH177" s="227">
        <v>0</v>
      </c>
      <c r="CI177" s="375"/>
      <c r="CJ177" s="226">
        <f t="shared" si="80"/>
        <v>266</v>
      </c>
      <c r="CK177" s="226">
        <f t="shared" si="80"/>
        <v>460</v>
      </c>
      <c r="CL177" s="226">
        <f t="shared" si="79"/>
        <v>484</v>
      </c>
      <c r="CM177" s="226">
        <f t="shared" si="79"/>
        <v>550</v>
      </c>
      <c r="CN177" s="227">
        <f t="shared" si="79"/>
        <v>478</v>
      </c>
      <c r="CO177" s="227">
        <f t="shared" si="79"/>
        <v>664.46437345238883</v>
      </c>
      <c r="CP177" s="227">
        <f t="shared" si="79"/>
        <v>669.84511924962533</v>
      </c>
      <c r="CQ177" s="227">
        <f t="shared" si="79"/>
        <v>697.51186714400819</v>
      </c>
      <c r="CR177" s="226">
        <v>67</v>
      </c>
      <c r="CS177" s="226">
        <v>160</v>
      </c>
      <c r="CT177" s="226">
        <v>207</v>
      </c>
      <c r="CU177" s="226">
        <v>250</v>
      </c>
      <c r="CV177" s="227">
        <f t="shared" si="64"/>
        <v>450</v>
      </c>
      <c r="CW177" s="227">
        <f>CV177*(1+('[13]GROWTH (YoY)'!AR177/100))</f>
        <v>634.46437345238883</v>
      </c>
      <c r="CX177" s="227">
        <f>CW177*(1+('[13]GROWTH (YoY)'!AS177/100))</f>
        <v>636.84511924962533</v>
      </c>
      <c r="CY177" s="227">
        <f>CX177*(1+('[13]GROWTH (YoY)'!AT177/100))</f>
        <v>665.51186714400819</v>
      </c>
      <c r="CZ177" s="226">
        <v>186</v>
      </c>
      <c r="DA177" s="226">
        <v>276</v>
      </c>
      <c r="DB177" s="226">
        <v>251</v>
      </c>
      <c r="DC177" s="226">
        <v>272</v>
      </c>
      <c r="DD177" s="227">
        <v>4</v>
      </c>
      <c r="DE177" s="227">
        <v>3</v>
      </c>
      <c r="DF177" s="227">
        <v>4</v>
      </c>
      <c r="DG177" s="227">
        <v>3</v>
      </c>
      <c r="DH177" s="226">
        <v>13</v>
      </c>
      <c r="DI177" s="226">
        <v>24</v>
      </c>
      <c r="DJ177" s="226">
        <v>26</v>
      </c>
      <c r="DK177" s="226">
        <v>28</v>
      </c>
      <c r="DL177" s="227">
        <v>24</v>
      </c>
      <c r="DM177" s="227">
        <v>27</v>
      </c>
      <c r="DN177" s="227">
        <v>29</v>
      </c>
      <c r="DO177" s="227">
        <v>29</v>
      </c>
      <c r="DP177" s="376">
        <f t="shared" si="58"/>
        <v>-1</v>
      </c>
      <c r="DQ177" s="226">
        <f t="shared" si="58"/>
        <v>237</v>
      </c>
      <c r="DR177" s="226">
        <f t="shared" si="58"/>
        <v>455</v>
      </c>
      <c r="DS177" s="226">
        <f t="shared" si="72"/>
        <v>584</v>
      </c>
      <c r="DT177" s="227">
        <f t="shared" si="72"/>
        <v>0</v>
      </c>
      <c r="DU177" s="227">
        <f t="shared" si="72"/>
        <v>25.535626547611173</v>
      </c>
      <c r="DV177" s="227">
        <f t="shared" si="72"/>
        <v>-42.845119249625327</v>
      </c>
      <c r="DW177" s="227">
        <f t="shared" si="72"/>
        <v>-38.511867144008193</v>
      </c>
      <c r="DX177" s="377">
        <f t="shared" si="61"/>
        <v>0.59461966604823746</v>
      </c>
      <c r="DY177" s="377">
        <f t="shared" si="61"/>
        <v>0.56651471197679237</v>
      </c>
      <c r="DZ177" s="377">
        <f t="shared" si="61"/>
        <v>0.52916666666666667</v>
      </c>
      <c r="EA177" s="377">
        <f t="shared" si="61"/>
        <v>0.53072946582423897</v>
      </c>
      <c r="EB177" s="378">
        <f t="shared" si="61"/>
        <v>0.68818105616093883</v>
      </c>
      <c r="EC177" s="378">
        <f t="shared" si="83"/>
        <v>0.62338593974175038</v>
      </c>
      <c r="ED177" s="378">
        <f t="shared" si="83"/>
        <v>0.66206675224646983</v>
      </c>
      <c r="EE177" s="378">
        <f t="shared" si="83"/>
        <v>0.67085201793721971</v>
      </c>
      <c r="EG177" s="226">
        <v>1078</v>
      </c>
      <c r="EH177" s="226">
        <v>695</v>
      </c>
      <c r="EI177" s="226">
        <v>383</v>
      </c>
      <c r="EJ177" s="226">
        <v>183</v>
      </c>
      <c r="EK177" s="226">
        <v>290</v>
      </c>
      <c r="EL177" s="226">
        <v>5679</v>
      </c>
      <c r="EM177" s="226">
        <v>5675</v>
      </c>
      <c r="EN177" s="379">
        <f t="shared" si="65"/>
        <v>0.64471243042671611</v>
      </c>
      <c r="EO177" s="226">
        <f t="shared" si="66"/>
        <v>47.780678851174933</v>
      </c>
      <c r="EP177" s="379">
        <f t="shared" si="67"/>
        <v>0.26901669758812619</v>
      </c>
      <c r="EQ177" s="226">
        <f t="shared" si="68"/>
        <v>51065.328402887833</v>
      </c>
      <c r="ER177" s="226">
        <f t="shared" si="69"/>
        <v>2687.224669603524</v>
      </c>
      <c r="ES177" s="292"/>
      <c r="ET177" s="227">
        <v>2386</v>
      </c>
      <c r="EU177" s="227">
        <v>1642</v>
      </c>
      <c r="EV177" s="227">
        <v>745</v>
      </c>
      <c r="EW177" s="227">
        <v>246</v>
      </c>
      <c r="EX177" s="227">
        <v>744</v>
      </c>
      <c r="EY177" s="227">
        <v>6959</v>
      </c>
      <c r="EZ177" s="227">
        <v>6944</v>
      </c>
      <c r="FA177" s="380">
        <f t="shared" si="73"/>
        <v>0.68818105616093883</v>
      </c>
      <c r="FB177" s="228">
        <f t="shared" si="74"/>
        <v>33.020134228187921</v>
      </c>
      <c r="FC177" s="380">
        <f t="shared" si="75"/>
        <v>0.31181894383906117</v>
      </c>
      <c r="FD177" s="227">
        <f t="shared" si="76"/>
        <v>106911.91263112516</v>
      </c>
      <c r="FE177" s="227">
        <f t="shared" si="77"/>
        <v>2952.1889400921659</v>
      </c>
      <c r="FF177" s="227">
        <v>745</v>
      </c>
      <c r="FG177" s="228">
        <f t="shared" si="70"/>
        <v>33.020134228187921</v>
      </c>
      <c r="FH177" s="227">
        <v>246</v>
      </c>
      <c r="FI177" s="227">
        <v>745</v>
      </c>
      <c r="FJ177" s="227">
        <v>33</v>
      </c>
      <c r="FK177" s="227">
        <f t="shared" si="62"/>
        <v>466</v>
      </c>
      <c r="FL177" s="227">
        <v>425</v>
      </c>
      <c r="FM177" s="227">
        <f t="shared" si="63"/>
        <v>41</v>
      </c>
      <c r="FZ177" s="229"/>
      <c r="GA177" s="229"/>
      <c r="GB177" s="229"/>
      <c r="GC177" s="229"/>
      <c r="GD177" s="229"/>
    </row>
    <row r="178" spans="1:186" s="368" customFormat="1">
      <c r="A178" s="287" t="s">
        <v>404</v>
      </c>
      <c r="B178" s="369" t="s">
        <v>14</v>
      </c>
      <c r="C178" s="287" t="s">
        <v>472</v>
      </c>
      <c r="D178" s="287" t="s">
        <v>3125</v>
      </c>
      <c r="E178" s="369" t="s">
        <v>473</v>
      </c>
      <c r="F178" s="287">
        <v>175</v>
      </c>
      <c r="G178" s="392" t="s">
        <v>486</v>
      </c>
      <c r="H178" s="392" t="s">
        <v>487</v>
      </c>
      <c r="I178" s="287" t="s">
        <v>434</v>
      </c>
      <c r="J178" s="392" t="s">
        <v>435</v>
      </c>
      <c r="K178" s="393" t="s">
        <v>276</v>
      </c>
      <c r="L178" s="286" t="s">
        <v>435</v>
      </c>
      <c r="M178" s="286" t="s">
        <v>3124</v>
      </c>
      <c r="N178" s="372">
        <v>1</v>
      </c>
      <c r="O178" s="373">
        <v>787</v>
      </c>
      <c r="P178" s="373">
        <v>1255</v>
      </c>
      <c r="Q178" s="373">
        <v>2133</v>
      </c>
      <c r="R178" s="373">
        <v>2994</v>
      </c>
      <c r="S178" s="374">
        <v>505</v>
      </c>
      <c r="T178" s="374">
        <v>854</v>
      </c>
      <c r="U178" s="374">
        <v>1119</v>
      </c>
      <c r="V178" s="374">
        <v>1213</v>
      </c>
      <c r="W178" s="373">
        <v>470</v>
      </c>
      <c r="X178" s="373">
        <v>742</v>
      </c>
      <c r="Y178" s="373">
        <v>1216</v>
      </c>
      <c r="Z178" s="373">
        <v>1771</v>
      </c>
      <c r="AA178" s="374">
        <v>271</v>
      </c>
      <c r="AB178" s="374">
        <v>458</v>
      </c>
      <c r="AC178" s="374">
        <v>600</v>
      </c>
      <c r="AD178" s="374">
        <v>650</v>
      </c>
      <c r="AE178" s="373">
        <v>5</v>
      </c>
      <c r="AF178" s="373">
        <v>37</v>
      </c>
      <c r="AG178" s="373">
        <v>54</v>
      </c>
      <c r="AH178" s="373">
        <v>74</v>
      </c>
      <c r="AI178" s="374">
        <v>12</v>
      </c>
      <c r="AJ178" s="374">
        <v>19</v>
      </c>
      <c r="AK178" s="374">
        <v>23</v>
      </c>
      <c r="AL178" s="374">
        <v>25</v>
      </c>
      <c r="AM178" s="226">
        <v>317</v>
      </c>
      <c r="AN178" s="226">
        <v>512</v>
      </c>
      <c r="AO178" s="226">
        <v>917</v>
      </c>
      <c r="AP178" s="226">
        <v>1223</v>
      </c>
      <c r="AQ178" s="227">
        <v>234</v>
      </c>
      <c r="AR178" s="227">
        <v>396</v>
      </c>
      <c r="AS178" s="227">
        <v>519</v>
      </c>
      <c r="AT178" s="227">
        <v>562</v>
      </c>
      <c r="AU178" s="226">
        <v>119</v>
      </c>
      <c r="AV178" s="226">
        <v>206</v>
      </c>
      <c r="AW178" s="226">
        <v>342</v>
      </c>
      <c r="AX178" s="226">
        <v>461</v>
      </c>
      <c r="AY178" s="227">
        <v>94</v>
      </c>
      <c r="AZ178" s="227">
        <v>156</v>
      </c>
      <c r="BA178" s="227">
        <v>205</v>
      </c>
      <c r="BB178" s="227">
        <v>222</v>
      </c>
      <c r="BC178" s="226">
        <f t="shared" si="82"/>
        <v>198</v>
      </c>
      <c r="BD178" s="226">
        <f t="shared" si="82"/>
        <v>299</v>
      </c>
      <c r="BE178" s="226">
        <f t="shared" si="82"/>
        <v>565</v>
      </c>
      <c r="BF178" s="226">
        <f t="shared" si="82"/>
        <v>751</v>
      </c>
      <c r="BG178" s="218">
        <f t="shared" si="82"/>
        <v>126</v>
      </c>
      <c r="BH178" s="218">
        <f t="shared" si="82"/>
        <v>222</v>
      </c>
      <c r="BI178" s="218">
        <f t="shared" si="82"/>
        <v>295</v>
      </c>
      <c r="BJ178" s="218">
        <f t="shared" si="81"/>
        <v>325</v>
      </c>
      <c r="BK178" s="226">
        <f t="shared" si="78"/>
        <v>0</v>
      </c>
      <c r="BL178" s="226">
        <f t="shared" si="78"/>
        <v>7</v>
      </c>
      <c r="BM178" s="226">
        <f t="shared" si="78"/>
        <v>10</v>
      </c>
      <c r="BN178" s="226">
        <f t="shared" si="78"/>
        <v>11</v>
      </c>
      <c r="BO178" s="227">
        <f t="shared" si="78"/>
        <v>14</v>
      </c>
      <c r="BP178" s="227">
        <f t="shared" si="71"/>
        <v>18</v>
      </c>
      <c r="BQ178" s="227">
        <f t="shared" si="71"/>
        <v>19</v>
      </c>
      <c r="BR178" s="227">
        <f t="shared" si="71"/>
        <v>15</v>
      </c>
      <c r="BS178" s="226">
        <v>0</v>
      </c>
      <c r="BT178" s="226">
        <v>7</v>
      </c>
      <c r="BU178" s="226">
        <v>10</v>
      </c>
      <c r="BV178" s="226">
        <v>11</v>
      </c>
      <c r="BW178" s="227">
        <v>14</v>
      </c>
      <c r="BX178" s="227">
        <v>18</v>
      </c>
      <c r="BY178" s="227">
        <v>19</v>
      </c>
      <c r="BZ178" s="227">
        <v>15</v>
      </c>
      <c r="CA178" s="226">
        <v>0</v>
      </c>
      <c r="CB178" s="226">
        <f>IFERROR(VLOOKUP($G178,[12]ITEM!$B$2:$AC$939,26,0),0)</f>
        <v>0</v>
      </c>
      <c r="CC178" s="226">
        <f>IFERROR(VLOOKUP($G178,[12]ITEM!$B$2:$AC$939,27,0),0)</f>
        <v>0</v>
      </c>
      <c r="CD178" s="226">
        <f>IFERROR(VLOOKUP($G178,[12]ITEM!$B$2:$AC$939,28,0),0)</f>
        <v>0</v>
      </c>
      <c r="CE178" s="227">
        <v>0</v>
      </c>
      <c r="CF178" s="227">
        <v>0</v>
      </c>
      <c r="CG178" s="227">
        <v>0</v>
      </c>
      <c r="CH178" s="227">
        <v>0</v>
      </c>
      <c r="CI178" s="375"/>
      <c r="CJ178" s="226">
        <f t="shared" si="80"/>
        <v>199</v>
      </c>
      <c r="CK178" s="226">
        <f t="shared" si="80"/>
        <v>256</v>
      </c>
      <c r="CL178" s="226">
        <f t="shared" si="79"/>
        <v>258</v>
      </c>
      <c r="CM178" s="226">
        <f t="shared" si="79"/>
        <v>292</v>
      </c>
      <c r="CN178" s="227">
        <f t="shared" si="79"/>
        <v>126</v>
      </c>
      <c r="CO178" s="227">
        <f t="shared" si="79"/>
        <v>169.14756913738941</v>
      </c>
      <c r="CP178" s="227">
        <f t="shared" si="79"/>
        <v>217.47619509940799</v>
      </c>
      <c r="CQ178" s="227">
        <f t="shared" si="79"/>
        <v>223.75947744540454</v>
      </c>
      <c r="CR178" s="226">
        <v>17</v>
      </c>
      <c r="CS178" s="226">
        <v>27</v>
      </c>
      <c r="CT178" s="226">
        <v>49</v>
      </c>
      <c r="CU178" s="226">
        <v>66</v>
      </c>
      <c r="CV178" s="227">
        <f t="shared" si="64"/>
        <v>77</v>
      </c>
      <c r="CW178" s="227">
        <f>CV178*(1+('[13]GROWTH (YoY)'!AR178/100))</f>
        <v>130.14756913738941</v>
      </c>
      <c r="CX178" s="227">
        <f>CW178*(1+('[13]GROWTH (YoY)'!AS178/100))</f>
        <v>170.47619509940799</v>
      </c>
      <c r="CY178" s="227">
        <f>CX178*(1+('[13]GROWTH (YoY)'!AT178/100))</f>
        <v>184.75947744540454</v>
      </c>
      <c r="CZ178" s="226">
        <v>178</v>
      </c>
      <c r="DA178" s="226">
        <v>229</v>
      </c>
      <c r="DB178" s="226">
        <v>209</v>
      </c>
      <c r="DC178" s="226">
        <v>226</v>
      </c>
      <c r="DD178" s="227">
        <v>49</v>
      </c>
      <c r="DE178" s="227">
        <v>39</v>
      </c>
      <c r="DF178" s="227">
        <v>47</v>
      </c>
      <c r="DG178" s="227">
        <v>39</v>
      </c>
      <c r="DH178" s="226">
        <v>4</v>
      </c>
      <c r="DI178" s="226">
        <v>0</v>
      </c>
      <c r="DJ178" s="226">
        <v>0</v>
      </c>
      <c r="DK178" s="226">
        <v>0</v>
      </c>
      <c r="DL178" s="227">
        <v>0</v>
      </c>
      <c r="DM178" s="227">
        <v>0</v>
      </c>
      <c r="DN178" s="227">
        <v>0</v>
      </c>
      <c r="DO178" s="227">
        <v>0</v>
      </c>
      <c r="DP178" s="376">
        <f t="shared" si="58"/>
        <v>-1</v>
      </c>
      <c r="DQ178" s="226">
        <f t="shared" si="58"/>
        <v>43</v>
      </c>
      <c r="DR178" s="226">
        <f t="shared" si="58"/>
        <v>307</v>
      </c>
      <c r="DS178" s="226">
        <f t="shared" si="72"/>
        <v>459</v>
      </c>
      <c r="DT178" s="227">
        <f t="shared" si="72"/>
        <v>0</v>
      </c>
      <c r="DU178" s="227">
        <f t="shared" si="72"/>
        <v>52.852430862610589</v>
      </c>
      <c r="DV178" s="227">
        <f t="shared" si="72"/>
        <v>77.523804900592012</v>
      </c>
      <c r="DW178" s="227">
        <f t="shared" si="72"/>
        <v>101.24052255459546</v>
      </c>
      <c r="DX178" s="377">
        <f t="shared" si="61"/>
        <v>0.59720457433290974</v>
      </c>
      <c r="DY178" s="377">
        <f t="shared" si="61"/>
        <v>0.59123505976095614</v>
      </c>
      <c r="DZ178" s="377">
        <f t="shared" si="61"/>
        <v>0.57008907641819029</v>
      </c>
      <c r="EA178" s="377">
        <f t="shared" si="61"/>
        <v>0.59151636606546432</v>
      </c>
      <c r="EB178" s="378">
        <f t="shared" si="61"/>
        <v>0.53663366336633667</v>
      </c>
      <c r="EC178" s="378">
        <f t="shared" si="83"/>
        <v>0.53629976580796257</v>
      </c>
      <c r="ED178" s="378">
        <f t="shared" si="83"/>
        <v>0.53619302949061665</v>
      </c>
      <c r="EE178" s="378">
        <f t="shared" si="83"/>
        <v>0.53586150041220115</v>
      </c>
      <c r="EG178" s="226">
        <v>187</v>
      </c>
      <c r="EH178" s="226">
        <v>96</v>
      </c>
      <c r="EI178" s="226">
        <v>91</v>
      </c>
      <c r="EJ178" s="226">
        <v>31</v>
      </c>
      <c r="EK178" s="226">
        <v>51</v>
      </c>
      <c r="EL178" s="226">
        <v>1274</v>
      </c>
      <c r="EM178" s="226">
        <v>1235</v>
      </c>
      <c r="EN178" s="379">
        <f t="shared" si="65"/>
        <v>0.5133689839572193</v>
      </c>
      <c r="EO178" s="226">
        <f t="shared" si="66"/>
        <v>34.065934065934066</v>
      </c>
      <c r="EP178" s="379">
        <f t="shared" si="67"/>
        <v>0.27272727272727271</v>
      </c>
      <c r="EQ178" s="226">
        <f t="shared" si="68"/>
        <v>40031.397174254314</v>
      </c>
      <c r="ER178" s="226">
        <f t="shared" si="69"/>
        <v>2091.7678812415656</v>
      </c>
      <c r="ES178" s="292"/>
      <c r="ET178" s="227">
        <v>505</v>
      </c>
      <c r="EU178" s="227">
        <v>271</v>
      </c>
      <c r="EV178" s="227">
        <v>234</v>
      </c>
      <c r="EW178" s="227">
        <v>94</v>
      </c>
      <c r="EX178" s="227">
        <v>226</v>
      </c>
      <c r="EY178" s="227">
        <v>3184</v>
      </c>
      <c r="EZ178" s="227">
        <v>3113</v>
      </c>
      <c r="FA178" s="380">
        <f t="shared" si="73"/>
        <v>0.53663366336633667</v>
      </c>
      <c r="FB178" s="228">
        <f t="shared" si="74"/>
        <v>40.17094017094017</v>
      </c>
      <c r="FC178" s="380">
        <f t="shared" si="75"/>
        <v>0.44752475247524753</v>
      </c>
      <c r="FD178" s="227">
        <f t="shared" si="76"/>
        <v>70979.899497487437</v>
      </c>
      <c r="FE178" s="227">
        <f t="shared" si="77"/>
        <v>2516.3293714530464</v>
      </c>
      <c r="FF178" s="227">
        <v>234</v>
      </c>
      <c r="FG178" s="228">
        <f t="shared" si="70"/>
        <v>40.17094017094017</v>
      </c>
      <c r="FH178" s="227">
        <v>94</v>
      </c>
      <c r="FI178" s="227">
        <v>234</v>
      </c>
      <c r="FJ178" s="227">
        <v>20</v>
      </c>
      <c r="FK178" s="227">
        <f t="shared" si="62"/>
        <v>120</v>
      </c>
      <c r="FL178" s="227">
        <v>90</v>
      </c>
      <c r="FM178" s="227">
        <f t="shared" si="63"/>
        <v>30</v>
      </c>
      <c r="FZ178" s="229"/>
      <c r="GA178" s="229"/>
      <c r="GB178" s="229"/>
      <c r="GC178" s="229"/>
      <c r="GD178" s="229"/>
    </row>
    <row r="179" spans="1:186" s="368" customFormat="1">
      <c r="A179" s="287" t="s">
        <v>404</v>
      </c>
      <c r="B179" s="369" t="s">
        <v>14</v>
      </c>
      <c r="C179" s="287" t="s">
        <v>472</v>
      </c>
      <c r="D179" s="287" t="s">
        <v>3125</v>
      </c>
      <c r="E179" s="369" t="s">
        <v>473</v>
      </c>
      <c r="F179" s="287">
        <v>176</v>
      </c>
      <c r="G179" s="392" t="s">
        <v>488</v>
      </c>
      <c r="H179" s="392" t="s">
        <v>489</v>
      </c>
      <c r="I179" s="287" t="s">
        <v>434</v>
      </c>
      <c r="J179" s="392" t="s">
        <v>435</v>
      </c>
      <c r="K179" s="393" t="s">
        <v>276</v>
      </c>
      <c r="L179" s="286" t="s">
        <v>435</v>
      </c>
      <c r="M179" s="286" t="s">
        <v>3124</v>
      </c>
      <c r="N179" s="372">
        <v>1</v>
      </c>
      <c r="O179" s="373">
        <v>28</v>
      </c>
      <c r="P179" s="373">
        <v>27</v>
      </c>
      <c r="Q179" s="373">
        <v>21</v>
      </c>
      <c r="R179" s="373">
        <v>25</v>
      </c>
      <c r="S179" s="374">
        <v>98</v>
      </c>
      <c r="T179" s="374">
        <v>74</v>
      </c>
      <c r="U179" s="374">
        <v>88</v>
      </c>
      <c r="V179" s="374">
        <v>95</v>
      </c>
      <c r="W179" s="373">
        <v>23</v>
      </c>
      <c r="X179" s="373">
        <v>21</v>
      </c>
      <c r="Y179" s="373">
        <v>11</v>
      </c>
      <c r="Z179" s="373">
        <v>11</v>
      </c>
      <c r="AA179" s="374">
        <v>65</v>
      </c>
      <c r="AB179" s="374">
        <v>49</v>
      </c>
      <c r="AC179" s="374">
        <v>58</v>
      </c>
      <c r="AD179" s="374">
        <v>63</v>
      </c>
      <c r="AE179" s="373">
        <v>0</v>
      </c>
      <c r="AF179" s="373">
        <v>1</v>
      </c>
      <c r="AG179" s="373">
        <v>1</v>
      </c>
      <c r="AH179" s="373">
        <v>0</v>
      </c>
      <c r="AI179" s="374">
        <v>3</v>
      </c>
      <c r="AJ179" s="374">
        <v>2</v>
      </c>
      <c r="AK179" s="374">
        <v>2</v>
      </c>
      <c r="AL179" s="374">
        <v>2</v>
      </c>
      <c r="AM179" s="226">
        <v>5</v>
      </c>
      <c r="AN179" s="226">
        <v>6</v>
      </c>
      <c r="AO179" s="226">
        <v>9</v>
      </c>
      <c r="AP179" s="226">
        <v>13</v>
      </c>
      <c r="AQ179" s="227">
        <v>34</v>
      </c>
      <c r="AR179" s="227">
        <v>25</v>
      </c>
      <c r="AS179" s="227">
        <v>30</v>
      </c>
      <c r="AT179" s="227">
        <v>32</v>
      </c>
      <c r="AU179" s="226">
        <v>2</v>
      </c>
      <c r="AV179" s="226">
        <v>3</v>
      </c>
      <c r="AW179" s="226">
        <v>4</v>
      </c>
      <c r="AX179" s="226">
        <v>6</v>
      </c>
      <c r="AY179" s="227">
        <v>14</v>
      </c>
      <c r="AZ179" s="227">
        <v>20</v>
      </c>
      <c r="BA179" s="227">
        <v>25</v>
      </c>
      <c r="BB179" s="227">
        <v>27</v>
      </c>
      <c r="BC179" s="226">
        <f t="shared" si="82"/>
        <v>3</v>
      </c>
      <c r="BD179" s="226">
        <f t="shared" si="82"/>
        <v>2</v>
      </c>
      <c r="BE179" s="226">
        <f t="shared" si="82"/>
        <v>3</v>
      </c>
      <c r="BF179" s="226">
        <f t="shared" si="82"/>
        <v>5</v>
      </c>
      <c r="BG179" s="218">
        <f t="shared" si="82"/>
        <v>19</v>
      </c>
      <c r="BH179" s="218">
        <f t="shared" si="82"/>
        <v>3</v>
      </c>
      <c r="BI179" s="218">
        <f t="shared" si="82"/>
        <v>2</v>
      </c>
      <c r="BJ179" s="218">
        <f t="shared" si="81"/>
        <v>4</v>
      </c>
      <c r="BK179" s="226">
        <f t="shared" si="78"/>
        <v>0</v>
      </c>
      <c r="BL179" s="226">
        <f t="shared" si="78"/>
        <v>1</v>
      </c>
      <c r="BM179" s="226">
        <f t="shared" si="78"/>
        <v>2</v>
      </c>
      <c r="BN179" s="226">
        <f t="shared" si="78"/>
        <v>2</v>
      </c>
      <c r="BO179" s="227">
        <f t="shared" si="78"/>
        <v>1</v>
      </c>
      <c r="BP179" s="227">
        <f t="shared" si="71"/>
        <v>2</v>
      </c>
      <c r="BQ179" s="227">
        <f t="shared" si="71"/>
        <v>3</v>
      </c>
      <c r="BR179" s="227">
        <f t="shared" si="71"/>
        <v>1</v>
      </c>
      <c r="BS179" s="226">
        <v>0</v>
      </c>
      <c r="BT179" s="226">
        <v>1</v>
      </c>
      <c r="BU179" s="226">
        <v>2</v>
      </c>
      <c r="BV179" s="226">
        <v>2</v>
      </c>
      <c r="BW179" s="227">
        <v>1</v>
      </c>
      <c r="BX179" s="227">
        <v>2</v>
      </c>
      <c r="BY179" s="227">
        <v>3</v>
      </c>
      <c r="BZ179" s="227">
        <v>1</v>
      </c>
      <c r="CA179" s="226">
        <v>0</v>
      </c>
      <c r="CB179" s="226">
        <f>IFERROR(VLOOKUP($G179,[12]ITEM!$B$2:$AC$939,26,0),0)</f>
        <v>0</v>
      </c>
      <c r="CC179" s="226">
        <f>IFERROR(VLOOKUP($G179,[12]ITEM!$B$2:$AC$939,27,0),0)</f>
        <v>0</v>
      </c>
      <c r="CD179" s="226">
        <f>IFERROR(VLOOKUP($G179,[12]ITEM!$B$2:$AC$939,28,0),0)</f>
        <v>0</v>
      </c>
      <c r="CE179" s="227">
        <v>0</v>
      </c>
      <c r="CF179" s="227">
        <v>0</v>
      </c>
      <c r="CG179" s="227">
        <v>0</v>
      </c>
      <c r="CH179" s="227">
        <v>0</v>
      </c>
      <c r="CI179" s="375"/>
      <c r="CJ179" s="226">
        <f t="shared" si="80"/>
        <v>3</v>
      </c>
      <c r="CK179" s="226">
        <f t="shared" si="80"/>
        <v>4</v>
      </c>
      <c r="CL179" s="226">
        <f t="shared" si="79"/>
        <v>5</v>
      </c>
      <c r="CM179" s="226">
        <f t="shared" si="79"/>
        <v>5</v>
      </c>
      <c r="CN179" s="227">
        <f t="shared" si="79"/>
        <v>19</v>
      </c>
      <c r="CO179" s="227">
        <f t="shared" si="79"/>
        <v>15.490141071123787</v>
      </c>
      <c r="CP179" s="227">
        <f t="shared" si="79"/>
        <v>18.083486141966006</v>
      </c>
      <c r="CQ179" s="227">
        <f t="shared" si="79"/>
        <v>19.431034833674349</v>
      </c>
      <c r="CR179" s="226">
        <v>0</v>
      </c>
      <c r="CS179" s="226">
        <v>1</v>
      </c>
      <c r="CT179" s="226">
        <v>1</v>
      </c>
      <c r="CU179" s="226">
        <v>1</v>
      </c>
      <c r="CV179" s="227">
        <f t="shared" si="64"/>
        <v>18</v>
      </c>
      <c r="CW179" s="227">
        <f>CV179*(1+('[13]GROWTH (YoY)'!AR179/100))</f>
        <v>13.490141071123787</v>
      </c>
      <c r="CX179" s="227">
        <f>CW179*(1+('[13]GROWTH (YoY)'!AS179/100))</f>
        <v>16.083486141966006</v>
      </c>
      <c r="CY179" s="227">
        <f>CX179*(1+('[13]GROWTH (YoY)'!AT179/100))</f>
        <v>17.431034833674349</v>
      </c>
      <c r="CZ179" s="226">
        <v>3</v>
      </c>
      <c r="DA179" s="226">
        <v>3</v>
      </c>
      <c r="DB179" s="226">
        <v>3</v>
      </c>
      <c r="DC179" s="226">
        <v>3</v>
      </c>
      <c r="DD179" s="227">
        <v>1</v>
      </c>
      <c r="DE179" s="227">
        <v>1</v>
      </c>
      <c r="DF179" s="227">
        <v>1</v>
      </c>
      <c r="DG179" s="227">
        <v>1</v>
      </c>
      <c r="DH179" s="226">
        <v>0</v>
      </c>
      <c r="DI179" s="226">
        <v>0</v>
      </c>
      <c r="DJ179" s="226">
        <v>1</v>
      </c>
      <c r="DK179" s="226">
        <v>1</v>
      </c>
      <c r="DL179" s="227">
        <v>0</v>
      </c>
      <c r="DM179" s="227">
        <v>1</v>
      </c>
      <c r="DN179" s="227">
        <v>1</v>
      </c>
      <c r="DO179" s="227">
        <v>1</v>
      </c>
      <c r="DP179" s="376">
        <f t="shared" si="58"/>
        <v>0</v>
      </c>
      <c r="DQ179" s="226">
        <f t="shared" si="58"/>
        <v>-2</v>
      </c>
      <c r="DR179" s="226">
        <f t="shared" si="58"/>
        <v>-2</v>
      </c>
      <c r="DS179" s="226">
        <f t="shared" si="72"/>
        <v>0</v>
      </c>
      <c r="DT179" s="227">
        <f t="shared" si="72"/>
        <v>0</v>
      </c>
      <c r="DU179" s="227">
        <f t="shared" si="72"/>
        <v>-12.490141071123787</v>
      </c>
      <c r="DV179" s="227">
        <f t="shared" si="72"/>
        <v>-16.083486141966006</v>
      </c>
      <c r="DW179" s="227">
        <f t="shared" si="72"/>
        <v>-15.431034833674349</v>
      </c>
      <c r="DX179" s="377">
        <f t="shared" si="61"/>
        <v>0.8214285714285714</v>
      </c>
      <c r="DY179" s="377">
        <f t="shared" si="61"/>
        <v>0.77777777777777779</v>
      </c>
      <c r="DZ179" s="377">
        <f t="shared" si="61"/>
        <v>0.52380952380952384</v>
      </c>
      <c r="EA179" s="377">
        <f t="shared" si="61"/>
        <v>0.44</v>
      </c>
      <c r="EB179" s="378">
        <f t="shared" si="61"/>
        <v>0.66326530612244894</v>
      </c>
      <c r="EC179" s="378">
        <f t="shared" si="83"/>
        <v>0.66216216216216217</v>
      </c>
      <c r="ED179" s="378">
        <f t="shared" si="83"/>
        <v>0.65909090909090906</v>
      </c>
      <c r="EE179" s="378">
        <f t="shared" si="83"/>
        <v>0.66315789473684206</v>
      </c>
      <c r="EG179" s="226">
        <v>28</v>
      </c>
      <c r="EH179" s="226">
        <v>23</v>
      </c>
      <c r="EI179" s="226">
        <v>5</v>
      </c>
      <c r="EJ179" s="226">
        <v>5</v>
      </c>
      <c r="EK179" s="226">
        <v>6</v>
      </c>
      <c r="EL179" s="226">
        <v>127</v>
      </c>
      <c r="EM179" s="226">
        <v>126</v>
      </c>
      <c r="EN179" s="379">
        <f t="shared" si="65"/>
        <v>0.8214285714285714</v>
      </c>
      <c r="EO179" s="226">
        <f t="shared" si="66"/>
        <v>100</v>
      </c>
      <c r="EP179" s="379">
        <f t="shared" si="67"/>
        <v>0.21428571428571427</v>
      </c>
      <c r="EQ179" s="226">
        <f t="shared" si="68"/>
        <v>47244.094488188974</v>
      </c>
      <c r="ER179" s="226">
        <f t="shared" si="69"/>
        <v>3306.8783068783068</v>
      </c>
      <c r="ES179" s="292"/>
      <c r="ET179" s="227">
        <v>98</v>
      </c>
      <c r="EU179" s="227">
        <v>65</v>
      </c>
      <c r="EV179" s="227">
        <v>34</v>
      </c>
      <c r="EW179" s="227">
        <v>14</v>
      </c>
      <c r="EX179" s="227">
        <v>48</v>
      </c>
      <c r="EY179" s="227">
        <v>475</v>
      </c>
      <c r="EZ179" s="227">
        <v>474</v>
      </c>
      <c r="FA179" s="380">
        <f t="shared" si="73"/>
        <v>0.66326530612244894</v>
      </c>
      <c r="FB179" s="228">
        <f t="shared" si="74"/>
        <v>41.17647058823529</v>
      </c>
      <c r="FC179" s="380">
        <f t="shared" si="75"/>
        <v>0.48979591836734693</v>
      </c>
      <c r="FD179" s="227">
        <f t="shared" si="76"/>
        <v>101052.63157894737</v>
      </c>
      <c r="FE179" s="227">
        <f t="shared" si="77"/>
        <v>2461.3220815752461</v>
      </c>
      <c r="FF179" s="227">
        <v>34</v>
      </c>
      <c r="FG179" s="228">
        <f t="shared" si="70"/>
        <v>41.17647058823529</v>
      </c>
      <c r="FH179" s="227">
        <v>14</v>
      </c>
      <c r="FI179" s="227">
        <v>34</v>
      </c>
      <c r="FJ179" s="227">
        <v>1</v>
      </c>
      <c r="FK179" s="227">
        <f t="shared" si="62"/>
        <v>19</v>
      </c>
      <c r="FL179" s="227">
        <v>18</v>
      </c>
      <c r="FM179" s="227">
        <f t="shared" si="63"/>
        <v>1</v>
      </c>
      <c r="FZ179" s="229"/>
      <c r="GA179" s="229"/>
      <c r="GB179" s="229"/>
      <c r="GC179" s="229"/>
      <c r="GD179" s="229"/>
    </row>
    <row r="180" spans="1:186" s="368" customFormat="1">
      <c r="A180" s="287" t="s">
        <v>404</v>
      </c>
      <c r="B180" s="369" t="s">
        <v>14</v>
      </c>
      <c r="C180" s="287" t="s">
        <v>472</v>
      </c>
      <c r="D180" s="287" t="s">
        <v>3125</v>
      </c>
      <c r="E180" s="369" t="s">
        <v>473</v>
      </c>
      <c r="F180" s="287">
        <v>177</v>
      </c>
      <c r="G180" s="392" t="s">
        <v>490</v>
      </c>
      <c r="H180" s="392" t="s">
        <v>491</v>
      </c>
      <c r="I180" s="287" t="s">
        <v>434</v>
      </c>
      <c r="J180" s="392" t="s">
        <v>435</v>
      </c>
      <c r="K180" s="393" t="s">
        <v>276</v>
      </c>
      <c r="L180" s="286" t="s">
        <v>435</v>
      </c>
      <c r="M180" s="286" t="s">
        <v>3124</v>
      </c>
      <c r="N180" s="372">
        <v>1</v>
      </c>
      <c r="O180" s="373">
        <v>1009</v>
      </c>
      <c r="P180" s="373">
        <v>2254</v>
      </c>
      <c r="Q180" s="373">
        <v>2631</v>
      </c>
      <c r="R180" s="373">
        <v>3444</v>
      </c>
      <c r="S180" s="374">
        <v>1961</v>
      </c>
      <c r="T180" s="374">
        <v>2255</v>
      </c>
      <c r="U180" s="374">
        <v>2722</v>
      </c>
      <c r="V180" s="374">
        <v>2925</v>
      </c>
      <c r="W180" s="373">
        <v>623</v>
      </c>
      <c r="X180" s="373">
        <v>1346</v>
      </c>
      <c r="Y180" s="373">
        <v>1568</v>
      </c>
      <c r="Z180" s="373">
        <v>2169</v>
      </c>
      <c r="AA180" s="374">
        <v>1163</v>
      </c>
      <c r="AB180" s="374">
        <v>1228</v>
      </c>
      <c r="AC180" s="374">
        <v>1552</v>
      </c>
      <c r="AD180" s="374">
        <v>1648</v>
      </c>
      <c r="AE180" s="373">
        <v>6</v>
      </c>
      <c r="AF180" s="373">
        <v>66</v>
      </c>
      <c r="AG180" s="373">
        <v>70</v>
      </c>
      <c r="AH180" s="373">
        <v>90</v>
      </c>
      <c r="AI180" s="374">
        <v>53</v>
      </c>
      <c r="AJ180" s="374">
        <v>51</v>
      </c>
      <c r="AK180" s="374">
        <v>60</v>
      </c>
      <c r="AL180" s="374">
        <v>64</v>
      </c>
      <c r="AM180" s="226">
        <v>386</v>
      </c>
      <c r="AN180" s="226">
        <v>908</v>
      </c>
      <c r="AO180" s="226">
        <v>1063</v>
      </c>
      <c r="AP180" s="226">
        <v>1275</v>
      </c>
      <c r="AQ180" s="227">
        <v>798</v>
      </c>
      <c r="AR180" s="227">
        <v>1028</v>
      </c>
      <c r="AS180" s="227">
        <v>1170</v>
      </c>
      <c r="AT180" s="227">
        <v>1278</v>
      </c>
      <c r="AU180" s="226">
        <v>93</v>
      </c>
      <c r="AV180" s="226">
        <v>246</v>
      </c>
      <c r="AW180" s="226">
        <v>280</v>
      </c>
      <c r="AX180" s="226">
        <v>337</v>
      </c>
      <c r="AY180" s="227">
        <v>216</v>
      </c>
      <c r="AZ180" s="227">
        <v>259</v>
      </c>
      <c r="BA180" s="227">
        <v>265</v>
      </c>
      <c r="BB180" s="227">
        <v>289</v>
      </c>
      <c r="BC180" s="226">
        <f t="shared" si="82"/>
        <v>353</v>
      </c>
      <c r="BD180" s="226">
        <f t="shared" si="82"/>
        <v>607</v>
      </c>
      <c r="BE180" s="226">
        <f t="shared" si="82"/>
        <v>724</v>
      </c>
      <c r="BF180" s="226">
        <f t="shared" si="82"/>
        <v>882</v>
      </c>
      <c r="BG180" s="218">
        <f t="shared" si="82"/>
        <v>544</v>
      </c>
      <c r="BH180" s="218">
        <f t="shared" si="82"/>
        <v>727</v>
      </c>
      <c r="BI180" s="218">
        <f t="shared" si="82"/>
        <v>866</v>
      </c>
      <c r="BJ180" s="218">
        <f t="shared" si="81"/>
        <v>968</v>
      </c>
      <c r="BK180" s="226">
        <f t="shared" si="78"/>
        <v>-60</v>
      </c>
      <c r="BL180" s="226">
        <f t="shared" si="78"/>
        <v>55</v>
      </c>
      <c r="BM180" s="226">
        <f t="shared" si="78"/>
        <v>59</v>
      </c>
      <c r="BN180" s="226">
        <f t="shared" si="78"/>
        <v>56</v>
      </c>
      <c r="BO180" s="227">
        <f t="shared" si="78"/>
        <v>38</v>
      </c>
      <c r="BP180" s="227">
        <f t="shared" si="71"/>
        <v>42</v>
      </c>
      <c r="BQ180" s="227">
        <f t="shared" si="71"/>
        <v>39</v>
      </c>
      <c r="BR180" s="227">
        <f t="shared" si="71"/>
        <v>21</v>
      </c>
      <c r="BS180" s="226">
        <v>21</v>
      </c>
      <c r="BT180" s="226">
        <v>55</v>
      </c>
      <c r="BU180" s="226">
        <v>59</v>
      </c>
      <c r="BV180" s="226">
        <v>56</v>
      </c>
      <c r="BW180" s="227">
        <v>38</v>
      </c>
      <c r="BX180" s="227">
        <v>42</v>
      </c>
      <c r="BY180" s="227">
        <v>39</v>
      </c>
      <c r="BZ180" s="227">
        <v>21</v>
      </c>
      <c r="CA180" s="226">
        <v>81</v>
      </c>
      <c r="CB180" s="226">
        <f>IFERROR(VLOOKUP($G180,[12]ITEM!$B$2:$AC$939,26,0),0)</f>
        <v>0</v>
      </c>
      <c r="CC180" s="226">
        <f>IFERROR(VLOOKUP($G180,[12]ITEM!$B$2:$AC$939,27,0),0)</f>
        <v>0</v>
      </c>
      <c r="CD180" s="226">
        <f>IFERROR(VLOOKUP($G180,[12]ITEM!$B$2:$AC$939,28,0),0)</f>
        <v>0</v>
      </c>
      <c r="CE180" s="227">
        <v>0</v>
      </c>
      <c r="CF180" s="227">
        <v>0</v>
      </c>
      <c r="CG180" s="227">
        <v>0</v>
      </c>
      <c r="CH180" s="227">
        <v>0</v>
      </c>
      <c r="CI180" s="375"/>
      <c r="CJ180" s="226">
        <f t="shared" si="80"/>
        <v>353</v>
      </c>
      <c r="CK180" s="226">
        <f t="shared" si="80"/>
        <v>641</v>
      </c>
      <c r="CL180" s="226">
        <f t="shared" si="79"/>
        <v>690</v>
      </c>
      <c r="CM180" s="226">
        <f t="shared" si="79"/>
        <v>800</v>
      </c>
      <c r="CN180" s="227">
        <f t="shared" si="79"/>
        <v>544</v>
      </c>
      <c r="CO180" s="227">
        <f t="shared" si="79"/>
        <v>694.1816076232376</v>
      </c>
      <c r="CP180" s="227">
        <f t="shared" si="79"/>
        <v>791.1403673878599</v>
      </c>
      <c r="CQ180" s="227">
        <f t="shared" si="79"/>
        <v>861.73079869670869</v>
      </c>
      <c r="CR180" s="226">
        <v>170</v>
      </c>
      <c r="CS180" s="226">
        <v>400</v>
      </c>
      <c r="CT180" s="226">
        <v>468</v>
      </c>
      <c r="CU180" s="226">
        <v>561</v>
      </c>
      <c r="CV180" s="227">
        <f t="shared" si="64"/>
        <v>525</v>
      </c>
      <c r="CW180" s="227">
        <f>CV180*(1+('[13]GROWTH (YoY)'!AR180/100))</f>
        <v>676.1816076232376</v>
      </c>
      <c r="CX180" s="227">
        <f>CW180*(1+('[13]GROWTH (YoY)'!AS180/100))</f>
        <v>770.1403673878599</v>
      </c>
      <c r="CY180" s="227">
        <f>CX180*(1+('[13]GROWTH (YoY)'!AT180/100))</f>
        <v>840.73079869670869</v>
      </c>
      <c r="CZ180" s="226">
        <v>177</v>
      </c>
      <c r="DA180" s="226">
        <v>228</v>
      </c>
      <c r="DB180" s="226">
        <v>208</v>
      </c>
      <c r="DC180" s="226">
        <v>224</v>
      </c>
      <c r="DD180" s="227">
        <v>6</v>
      </c>
      <c r="DE180" s="227">
        <v>4</v>
      </c>
      <c r="DF180" s="227">
        <v>5</v>
      </c>
      <c r="DG180" s="227">
        <v>5</v>
      </c>
      <c r="DH180" s="226">
        <v>6</v>
      </c>
      <c r="DI180" s="226">
        <v>13</v>
      </c>
      <c r="DJ180" s="226">
        <v>14</v>
      </c>
      <c r="DK180" s="226">
        <v>15</v>
      </c>
      <c r="DL180" s="227">
        <v>13</v>
      </c>
      <c r="DM180" s="227">
        <v>14</v>
      </c>
      <c r="DN180" s="227">
        <v>16</v>
      </c>
      <c r="DO180" s="227">
        <v>16</v>
      </c>
      <c r="DP180" s="376">
        <f t="shared" ref="DP180:DR243" si="84">BC180-CJ180</f>
        <v>0</v>
      </c>
      <c r="DQ180" s="226">
        <f t="shared" si="84"/>
        <v>-34</v>
      </c>
      <c r="DR180" s="226">
        <f t="shared" si="84"/>
        <v>34</v>
      </c>
      <c r="DS180" s="226">
        <f t="shared" si="72"/>
        <v>82</v>
      </c>
      <c r="DT180" s="227">
        <f t="shared" si="72"/>
        <v>0</v>
      </c>
      <c r="DU180" s="227">
        <f t="shared" si="72"/>
        <v>32.818392376762404</v>
      </c>
      <c r="DV180" s="227">
        <f t="shared" si="72"/>
        <v>74.859632612140103</v>
      </c>
      <c r="DW180" s="227">
        <f t="shared" si="72"/>
        <v>106.26920130329131</v>
      </c>
      <c r="DX180" s="377">
        <f t="shared" si="61"/>
        <v>0.61744301288404357</v>
      </c>
      <c r="DY180" s="377">
        <f t="shared" si="61"/>
        <v>0.59716060337178345</v>
      </c>
      <c r="DZ180" s="377">
        <f t="shared" si="61"/>
        <v>0.59597111364500188</v>
      </c>
      <c r="EA180" s="377">
        <f t="shared" si="61"/>
        <v>0.62979094076655051</v>
      </c>
      <c r="EB180" s="378">
        <f t="shared" si="61"/>
        <v>0.59306476287608367</v>
      </c>
      <c r="EC180" s="378">
        <f t="shared" si="83"/>
        <v>0.54456762749445675</v>
      </c>
      <c r="ED180" s="378">
        <f t="shared" si="83"/>
        <v>0.57016899338721527</v>
      </c>
      <c r="EE180" s="378">
        <f t="shared" si="83"/>
        <v>0.56341880341880346</v>
      </c>
      <c r="EG180" s="226">
        <v>1009</v>
      </c>
      <c r="EH180" s="226">
        <v>673</v>
      </c>
      <c r="EI180" s="226">
        <v>336</v>
      </c>
      <c r="EJ180" s="226">
        <v>79</v>
      </c>
      <c r="EK180" s="226">
        <v>343</v>
      </c>
      <c r="EL180" s="226">
        <v>3856</v>
      </c>
      <c r="EM180" s="226">
        <v>3852</v>
      </c>
      <c r="EN180" s="379">
        <f t="shared" si="65"/>
        <v>0.6669970267591675</v>
      </c>
      <c r="EO180" s="226">
        <f t="shared" si="66"/>
        <v>23.511904761904763</v>
      </c>
      <c r="EP180" s="379">
        <f t="shared" si="67"/>
        <v>0.33994053518334988</v>
      </c>
      <c r="EQ180" s="226">
        <f t="shared" si="68"/>
        <v>88952.282157676353</v>
      </c>
      <c r="ER180" s="226">
        <f t="shared" si="69"/>
        <v>1709.0688819660782</v>
      </c>
      <c r="ES180" s="292"/>
      <c r="ET180" s="227">
        <v>1961</v>
      </c>
      <c r="EU180" s="227">
        <v>1163</v>
      </c>
      <c r="EV180" s="227">
        <v>798</v>
      </c>
      <c r="EW180" s="227">
        <v>216</v>
      </c>
      <c r="EX180" s="227">
        <v>814</v>
      </c>
      <c r="EY180" s="227">
        <v>6577</v>
      </c>
      <c r="EZ180" s="227">
        <v>6564</v>
      </c>
      <c r="FA180" s="380">
        <f t="shared" si="73"/>
        <v>0.59306476287608367</v>
      </c>
      <c r="FB180" s="228">
        <f t="shared" si="74"/>
        <v>27.06766917293233</v>
      </c>
      <c r="FC180" s="380">
        <f t="shared" si="75"/>
        <v>0.41509433962264153</v>
      </c>
      <c r="FD180" s="227">
        <f t="shared" si="76"/>
        <v>123764.63433176221</v>
      </c>
      <c r="FE180" s="227">
        <f t="shared" si="77"/>
        <v>2742.2303473491775</v>
      </c>
      <c r="FF180" s="227">
        <v>798</v>
      </c>
      <c r="FG180" s="228">
        <f t="shared" si="70"/>
        <v>27.06766917293233</v>
      </c>
      <c r="FH180" s="227">
        <v>216</v>
      </c>
      <c r="FI180" s="227">
        <v>798</v>
      </c>
      <c r="FJ180" s="227">
        <v>19</v>
      </c>
      <c r="FK180" s="227">
        <f t="shared" si="62"/>
        <v>563</v>
      </c>
      <c r="FL180" s="227">
        <v>349</v>
      </c>
      <c r="FM180" s="227">
        <f t="shared" si="63"/>
        <v>214</v>
      </c>
      <c r="FZ180" s="229"/>
      <c r="GA180" s="229"/>
      <c r="GB180" s="229"/>
      <c r="GC180" s="229"/>
      <c r="GD180" s="229"/>
    </row>
    <row r="181" spans="1:186" s="368" customFormat="1">
      <c r="A181" s="287" t="s">
        <v>404</v>
      </c>
      <c r="B181" s="369" t="s">
        <v>14</v>
      </c>
      <c r="C181" s="287" t="s">
        <v>472</v>
      </c>
      <c r="D181" s="287" t="s">
        <v>3125</v>
      </c>
      <c r="E181" s="369" t="s">
        <v>473</v>
      </c>
      <c r="F181" s="287">
        <v>178</v>
      </c>
      <c r="G181" s="392" t="s">
        <v>492</v>
      </c>
      <c r="H181" s="392" t="s">
        <v>493</v>
      </c>
      <c r="I181" s="287" t="s">
        <v>434</v>
      </c>
      <c r="J181" s="392" t="s">
        <v>435</v>
      </c>
      <c r="K181" s="393" t="s">
        <v>276</v>
      </c>
      <c r="L181" s="286" t="s">
        <v>435</v>
      </c>
      <c r="M181" s="286" t="s">
        <v>3124</v>
      </c>
      <c r="N181" s="372">
        <v>1</v>
      </c>
      <c r="O181" s="373">
        <v>0</v>
      </c>
      <c r="P181" s="373">
        <v>0</v>
      </c>
      <c r="Q181" s="373">
        <v>0</v>
      </c>
      <c r="R181" s="373">
        <v>0</v>
      </c>
      <c r="S181" s="374">
        <v>0</v>
      </c>
      <c r="T181" s="374">
        <v>0</v>
      </c>
      <c r="U181" s="374">
        <v>0</v>
      </c>
      <c r="V181" s="374">
        <v>0</v>
      </c>
      <c r="W181" s="373">
        <v>0</v>
      </c>
      <c r="X181" s="373">
        <v>0</v>
      </c>
      <c r="Y181" s="373">
        <v>0</v>
      </c>
      <c r="Z181" s="373">
        <v>0</v>
      </c>
      <c r="AA181" s="374">
        <v>0</v>
      </c>
      <c r="AB181" s="374">
        <v>0</v>
      </c>
      <c r="AC181" s="374">
        <v>0</v>
      </c>
      <c r="AD181" s="374">
        <v>0</v>
      </c>
      <c r="AE181" s="373">
        <v>0</v>
      </c>
      <c r="AF181" s="373">
        <v>0</v>
      </c>
      <c r="AG181" s="373">
        <v>0</v>
      </c>
      <c r="AH181" s="373">
        <v>0</v>
      </c>
      <c r="AI181" s="374">
        <v>0</v>
      </c>
      <c r="AJ181" s="374">
        <v>0</v>
      </c>
      <c r="AK181" s="374">
        <v>0</v>
      </c>
      <c r="AL181" s="374">
        <v>0</v>
      </c>
      <c r="AM181" s="226">
        <v>0</v>
      </c>
      <c r="AN181" s="226">
        <v>0</v>
      </c>
      <c r="AO181" s="226">
        <v>0</v>
      </c>
      <c r="AP181" s="226">
        <v>0</v>
      </c>
      <c r="AQ181" s="227">
        <v>0</v>
      </c>
      <c r="AR181" s="227">
        <v>0</v>
      </c>
      <c r="AS181" s="227">
        <v>0</v>
      </c>
      <c r="AT181" s="227">
        <v>0</v>
      </c>
      <c r="AU181" s="226">
        <v>0</v>
      </c>
      <c r="AV181" s="226">
        <v>0</v>
      </c>
      <c r="AW181" s="226">
        <v>0</v>
      </c>
      <c r="AX181" s="226">
        <v>0</v>
      </c>
      <c r="AY181" s="227">
        <v>0</v>
      </c>
      <c r="AZ181" s="227">
        <v>0</v>
      </c>
      <c r="BA181" s="227">
        <v>0</v>
      </c>
      <c r="BB181" s="227">
        <v>0</v>
      </c>
      <c r="BC181" s="226">
        <f t="shared" si="82"/>
        <v>0</v>
      </c>
      <c r="BD181" s="226">
        <f t="shared" si="82"/>
        <v>0</v>
      </c>
      <c r="BE181" s="226">
        <f t="shared" si="82"/>
        <v>0</v>
      </c>
      <c r="BF181" s="226">
        <f t="shared" si="82"/>
        <v>0</v>
      </c>
      <c r="BG181" s="218">
        <f t="shared" si="82"/>
        <v>0</v>
      </c>
      <c r="BH181" s="218">
        <f t="shared" si="82"/>
        <v>0</v>
      </c>
      <c r="BI181" s="218">
        <f t="shared" si="82"/>
        <v>0</v>
      </c>
      <c r="BJ181" s="218">
        <f t="shared" si="81"/>
        <v>0</v>
      </c>
      <c r="BK181" s="226">
        <f t="shared" si="78"/>
        <v>0</v>
      </c>
      <c r="BL181" s="226">
        <f t="shared" si="78"/>
        <v>0</v>
      </c>
      <c r="BM181" s="226">
        <f t="shared" si="78"/>
        <v>0</v>
      </c>
      <c r="BN181" s="226">
        <f t="shared" si="78"/>
        <v>0</v>
      </c>
      <c r="BO181" s="227">
        <f t="shared" si="78"/>
        <v>0</v>
      </c>
      <c r="BP181" s="227">
        <f t="shared" si="71"/>
        <v>0</v>
      </c>
      <c r="BQ181" s="227">
        <f t="shared" si="71"/>
        <v>0</v>
      </c>
      <c r="BR181" s="227">
        <f t="shared" si="71"/>
        <v>0</v>
      </c>
      <c r="BS181" s="226">
        <v>0</v>
      </c>
      <c r="BT181" s="226">
        <v>0</v>
      </c>
      <c r="BU181" s="226">
        <v>0</v>
      </c>
      <c r="BV181" s="226">
        <v>0</v>
      </c>
      <c r="BW181" s="227">
        <v>0</v>
      </c>
      <c r="BX181" s="227">
        <v>0</v>
      </c>
      <c r="BY181" s="227">
        <v>0</v>
      </c>
      <c r="BZ181" s="227">
        <v>0</v>
      </c>
      <c r="CA181" s="226">
        <v>0</v>
      </c>
      <c r="CB181" s="226">
        <f>IFERROR(VLOOKUP($G181,[12]ITEM!$B$2:$AC$939,26,0),0)</f>
        <v>0</v>
      </c>
      <c r="CC181" s="226">
        <f>IFERROR(VLOOKUP($G181,[12]ITEM!$B$2:$AC$939,27,0),0)</f>
        <v>0</v>
      </c>
      <c r="CD181" s="226">
        <f>IFERROR(VLOOKUP($G181,[12]ITEM!$B$2:$AC$939,28,0),0)</f>
        <v>0</v>
      </c>
      <c r="CE181" s="227">
        <v>0</v>
      </c>
      <c r="CF181" s="227">
        <v>0</v>
      </c>
      <c r="CG181" s="227">
        <v>0</v>
      </c>
      <c r="CH181" s="227">
        <v>0</v>
      </c>
      <c r="CI181" s="375"/>
      <c r="CJ181" s="226">
        <f t="shared" si="80"/>
        <v>0</v>
      </c>
      <c r="CK181" s="226">
        <f t="shared" si="80"/>
        <v>0</v>
      </c>
      <c r="CL181" s="226">
        <f t="shared" si="79"/>
        <v>0</v>
      </c>
      <c r="CM181" s="226">
        <f t="shared" si="79"/>
        <v>0</v>
      </c>
      <c r="CN181" s="227">
        <f t="shared" si="79"/>
        <v>0</v>
      </c>
      <c r="CO181" s="227">
        <f t="shared" si="79"/>
        <v>0</v>
      </c>
      <c r="CP181" s="227">
        <f t="shared" si="79"/>
        <v>0</v>
      </c>
      <c r="CQ181" s="227">
        <f t="shared" si="79"/>
        <v>0</v>
      </c>
      <c r="CR181" s="226">
        <v>0</v>
      </c>
      <c r="CS181" s="226">
        <v>0</v>
      </c>
      <c r="CT181" s="226">
        <v>0</v>
      </c>
      <c r="CU181" s="226">
        <v>0</v>
      </c>
      <c r="CV181" s="227">
        <f t="shared" si="64"/>
        <v>0</v>
      </c>
      <c r="CW181" s="227">
        <f>CV181*(1+('[13]GROWTH (YoY)'!AR181/100))</f>
        <v>0</v>
      </c>
      <c r="CX181" s="227">
        <f>CW181*(1+('[13]GROWTH (YoY)'!AS181/100))</f>
        <v>0</v>
      </c>
      <c r="CY181" s="227">
        <f>CX181*(1+('[13]GROWTH (YoY)'!AT181/100))</f>
        <v>0</v>
      </c>
      <c r="CZ181" s="226">
        <v>0</v>
      </c>
      <c r="DA181" s="226">
        <v>0</v>
      </c>
      <c r="DB181" s="226">
        <v>0</v>
      </c>
      <c r="DC181" s="226">
        <v>0</v>
      </c>
      <c r="DD181" s="227">
        <v>0</v>
      </c>
      <c r="DE181" s="227">
        <v>0</v>
      </c>
      <c r="DF181" s="227">
        <v>0</v>
      </c>
      <c r="DG181" s="227">
        <v>0</v>
      </c>
      <c r="DH181" s="226">
        <v>0</v>
      </c>
      <c r="DI181" s="226">
        <v>0</v>
      </c>
      <c r="DJ181" s="226">
        <v>0</v>
      </c>
      <c r="DK181" s="226">
        <v>0</v>
      </c>
      <c r="DL181" s="227">
        <v>0</v>
      </c>
      <c r="DM181" s="227">
        <v>0</v>
      </c>
      <c r="DN181" s="227">
        <v>0</v>
      </c>
      <c r="DO181" s="227">
        <v>0</v>
      </c>
      <c r="DP181" s="376">
        <f t="shared" si="84"/>
        <v>0</v>
      </c>
      <c r="DQ181" s="226">
        <f t="shared" si="84"/>
        <v>0</v>
      </c>
      <c r="DR181" s="226">
        <f t="shared" si="84"/>
        <v>0</v>
      </c>
      <c r="DS181" s="226">
        <f t="shared" si="72"/>
        <v>0</v>
      </c>
      <c r="DT181" s="227">
        <f t="shared" si="72"/>
        <v>0</v>
      </c>
      <c r="DU181" s="227">
        <f t="shared" si="72"/>
        <v>0</v>
      </c>
      <c r="DV181" s="227">
        <f t="shared" si="72"/>
        <v>0</v>
      </c>
      <c r="DW181" s="227">
        <f t="shared" si="72"/>
        <v>0</v>
      </c>
      <c r="DX181" s="377">
        <f t="shared" si="61"/>
        <v>0</v>
      </c>
      <c r="DY181" s="377">
        <f t="shared" si="61"/>
        <v>0</v>
      </c>
      <c r="DZ181" s="377">
        <f t="shared" si="61"/>
        <v>0</v>
      </c>
      <c r="EA181" s="377">
        <f t="shared" si="61"/>
        <v>0</v>
      </c>
      <c r="EB181" s="378">
        <f t="shared" si="61"/>
        <v>0</v>
      </c>
      <c r="EC181" s="378">
        <f t="shared" si="83"/>
        <v>0</v>
      </c>
      <c r="ED181" s="378">
        <f t="shared" si="83"/>
        <v>0</v>
      </c>
      <c r="EE181" s="378">
        <f t="shared" si="83"/>
        <v>0</v>
      </c>
      <c r="EG181" s="226">
        <v>0</v>
      </c>
      <c r="EH181" s="226">
        <v>0</v>
      </c>
      <c r="EI181" s="226">
        <v>0</v>
      </c>
      <c r="EJ181" s="226">
        <v>0</v>
      </c>
      <c r="EK181" s="226">
        <v>0</v>
      </c>
      <c r="EL181" s="226">
        <v>0</v>
      </c>
      <c r="EM181" s="226">
        <v>0</v>
      </c>
      <c r="EN181" s="379">
        <f t="shared" si="65"/>
        <v>0</v>
      </c>
      <c r="EO181" s="226">
        <f t="shared" si="66"/>
        <v>0</v>
      </c>
      <c r="EP181" s="379">
        <f t="shared" si="67"/>
        <v>0</v>
      </c>
      <c r="EQ181" s="226">
        <f t="shared" si="68"/>
        <v>0</v>
      </c>
      <c r="ER181" s="226">
        <f t="shared" si="69"/>
        <v>0</v>
      </c>
      <c r="ES181" s="292"/>
      <c r="ET181" s="227">
        <v>0</v>
      </c>
      <c r="EU181" s="227">
        <v>0</v>
      </c>
      <c r="EV181" s="227">
        <v>0</v>
      </c>
      <c r="EW181" s="227">
        <v>0</v>
      </c>
      <c r="EX181" s="227">
        <v>0</v>
      </c>
      <c r="EY181" s="227">
        <v>0</v>
      </c>
      <c r="EZ181" s="227">
        <v>0</v>
      </c>
      <c r="FA181" s="380">
        <f t="shared" si="73"/>
        <v>0</v>
      </c>
      <c r="FB181" s="228">
        <f t="shared" si="74"/>
        <v>0</v>
      </c>
      <c r="FC181" s="380">
        <f t="shared" si="75"/>
        <v>0</v>
      </c>
      <c r="FD181" s="227">
        <f t="shared" si="76"/>
        <v>0</v>
      </c>
      <c r="FE181" s="227">
        <f t="shared" si="77"/>
        <v>0</v>
      </c>
      <c r="FF181" s="227">
        <v>0</v>
      </c>
      <c r="FG181" s="228">
        <f t="shared" si="70"/>
        <v>0</v>
      </c>
      <c r="FH181" s="227">
        <v>0</v>
      </c>
      <c r="FI181" s="227">
        <v>0</v>
      </c>
      <c r="FJ181" s="227">
        <v>0</v>
      </c>
      <c r="FK181" s="227">
        <f t="shared" si="62"/>
        <v>0</v>
      </c>
      <c r="FL181" s="227">
        <v>0</v>
      </c>
      <c r="FM181" s="227">
        <f t="shared" si="63"/>
        <v>0</v>
      </c>
      <c r="FZ181" s="229"/>
      <c r="GA181" s="229"/>
      <c r="GB181" s="229"/>
      <c r="GC181" s="229"/>
      <c r="GD181" s="229"/>
    </row>
    <row r="182" spans="1:186" s="368" customFormat="1">
      <c r="A182" s="287" t="s">
        <v>404</v>
      </c>
      <c r="B182" s="369" t="s">
        <v>14</v>
      </c>
      <c r="C182" s="287" t="s">
        <v>472</v>
      </c>
      <c r="D182" s="287" t="s">
        <v>3125</v>
      </c>
      <c r="E182" s="369" t="s">
        <v>473</v>
      </c>
      <c r="F182" s="287">
        <v>179</v>
      </c>
      <c r="G182" s="392" t="s">
        <v>494</v>
      </c>
      <c r="H182" s="392" t="s">
        <v>495</v>
      </c>
      <c r="I182" s="287" t="s">
        <v>434</v>
      </c>
      <c r="J182" s="392" t="s">
        <v>435</v>
      </c>
      <c r="K182" s="393" t="s">
        <v>276</v>
      </c>
      <c r="L182" s="286" t="s">
        <v>435</v>
      </c>
      <c r="M182" s="286" t="s">
        <v>3124</v>
      </c>
      <c r="N182" s="372">
        <v>1</v>
      </c>
      <c r="O182" s="373">
        <v>0</v>
      </c>
      <c r="P182" s="373">
        <v>0</v>
      </c>
      <c r="Q182" s="373">
        <v>0</v>
      </c>
      <c r="R182" s="373">
        <v>0</v>
      </c>
      <c r="S182" s="374">
        <v>0</v>
      </c>
      <c r="T182" s="374">
        <v>0</v>
      </c>
      <c r="U182" s="374">
        <v>0</v>
      </c>
      <c r="V182" s="374">
        <v>0</v>
      </c>
      <c r="W182" s="373">
        <v>0</v>
      </c>
      <c r="X182" s="373">
        <v>0</v>
      </c>
      <c r="Y182" s="373">
        <v>0</v>
      </c>
      <c r="Z182" s="373">
        <v>0</v>
      </c>
      <c r="AA182" s="374">
        <v>0</v>
      </c>
      <c r="AB182" s="374">
        <v>0</v>
      </c>
      <c r="AC182" s="374">
        <v>0</v>
      </c>
      <c r="AD182" s="374">
        <v>0</v>
      </c>
      <c r="AE182" s="373">
        <v>0</v>
      </c>
      <c r="AF182" s="373">
        <v>0</v>
      </c>
      <c r="AG182" s="373">
        <v>0</v>
      </c>
      <c r="AH182" s="373">
        <v>0</v>
      </c>
      <c r="AI182" s="374">
        <v>0</v>
      </c>
      <c r="AJ182" s="374">
        <v>0</v>
      </c>
      <c r="AK182" s="374">
        <v>0</v>
      </c>
      <c r="AL182" s="374">
        <v>0</v>
      </c>
      <c r="AM182" s="226">
        <v>0</v>
      </c>
      <c r="AN182" s="226">
        <v>0</v>
      </c>
      <c r="AO182" s="226">
        <v>0</v>
      </c>
      <c r="AP182" s="226">
        <v>0</v>
      </c>
      <c r="AQ182" s="227">
        <v>0</v>
      </c>
      <c r="AR182" s="227">
        <v>0</v>
      </c>
      <c r="AS182" s="227">
        <v>0</v>
      </c>
      <c r="AT182" s="227">
        <v>0</v>
      </c>
      <c r="AU182" s="226">
        <v>0</v>
      </c>
      <c r="AV182" s="226">
        <v>0</v>
      </c>
      <c r="AW182" s="226">
        <v>0</v>
      </c>
      <c r="AX182" s="226">
        <v>0</v>
      </c>
      <c r="AY182" s="227">
        <v>0</v>
      </c>
      <c r="AZ182" s="227">
        <v>0</v>
      </c>
      <c r="BA182" s="227">
        <v>0</v>
      </c>
      <c r="BB182" s="227">
        <v>0</v>
      </c>
      <c r="BC182" s="226">
        <f t="shared" si="82"/>
        <v>0</v>
      </c>
      <c r="BD182" s="226">
        <f t="shared" si="82"/>
        <v>0</v>
      </c>
      <c r="BE182" s="226">
        <f t="shared" si="82"/>
        <v>0</v>
      </c>
      <c r="BF182" s="226">
        <f t="shared" si="82"/>
        <v>0</v>
      </c>
      <c r="BG182" s="218">
        <f t="shared" si="82"/>
        <v>0</v>
      </c>
      <c r="BH182" s="218">
        <f t="shared" si="82"/>
        <v>0</v>
      </c>
      <c r="BI182" s="218">
        <f t="shared" si="82"/>
        <v>0</v>
      </c>
      <c r="BJ182" s="218">
        <f t="shared" si="81"/>
        <v>0</v>
      </c>
      <c r="BK182" s="226">
        <f t="shared" si="78"/>
        <v>0</v>
      </c>
      <c r="BL182" s="226">
        <f t="shared" si="78"/>
        <v>0</v>
      </c>
      <c r="BM182" s="226">
        <f t="shared" si="78"/>
        <v>0</v>
      </c>
      <c r="BN182" s="226">
        <f t="shared" si="78"/>
        <v>0</v>
      </c>
      <c r="BO182" s="227">
        <f t="shared" si="78"/>
        <v>0</v>
      </c>
      <c r="BP182" s="227">
        <f t="shared" si="71"/>
        <v>0</v>
      </c>
      <c r="BQ182" s="227">
        <f t="shared" si="71"/>
        <v>0</v>
      </c>
      <c r="BR182" s="227">
        <f t="shared" si="71"/>
        <v>0</v>
      </c>
      <c r="BS182" s="226">
        <v>0</v>
      </c>
      <c r="BT182" s="226">
        <v>0</v>
      </c>
      <c r="BU182" s="226">
        <v>0</v>
      </c>
      <c r="BV182" s="226">
        <v>0</v>
      </c>
      <c r="BW182" s="227">
        <v>0</v>
      </c>
      <c r="BX182" s="227">
        <v>0</v>
      </c>
      <c r="BY182" s="227">
        <v>0</v>
      </c>
      <c r="BZ182" s="227">
        <v>0</v>
      </c>
      <c r="CA182" s="226">
        <v>0</v>
      </c>
      <c r="CB182" s="226">
        <f>IFERROR(VLOOKUP($G182,[12]ITEM!$B$2:$AC$939,26,0),0)</f>
        <v>0</v>
      </c>
      <c r="CC182" s="226">
        <f>IFERROR(VLOOKUP($G182,[12]ITEM!$B$2:$AC$939,27,0),0)</f>
        <v>0</v>
      </c>
      <c r="CD182" s="226">
        <f>IFERROR(VLOOKUP($G182,[12]ITEM!$B$2:$AC$939,28,0),0)</f>
        <v>0</v>
      </c>
      <c r="CE182" s="227">
        <v>0</v>
      </c>
      <c r="CF182" s="227">
        <v>0</v>
      </c>
      <c r="CG182" s="227">
        <v>0</v>
      </c>
      <c r="CH182" s="227">
        <v>0</v>
      </c>
      <c r="CI182" s="375"/>
      <c r="CJ182" s="226">
        <f t="shared" si="80"/>
        <v>0</v>
      </c>
      <c r="CK182" s="226">
        <f t="shared" si="80"/>
        <v>0</v>
      </c>
      <c r="CL182" s="226">
        <f t="shared" si="79"/>
        <v>0</v>
      </c>
      <c r="CM182" s="226">
        <f t="shared" si="79"/>
        <v>0</v>
      </c>
      <c r="CN182" s="227">
        <f t="shared" si="79"/>
        <v>0</v>
      </c>
      <c r="CO182" s="227">
        <f t="shared" si="79"/>
        <v>0</v>
      </c>
      <c r="CP182" s="227">
        <f t="shared" si="79"/>
        <v>0</v>
      </c>
      <c r="CQ182" s="227">
        <f t="shared" si="79"/>
        <v>0</v>
      </c>
      <c r="CR182" s="226">
        <v>0</v>
      </c>
      <c r="CS182" s="226">
        <v>0</v>
      </c>
      <c r="CT182" s="226">
        <v>0</v>
      </c>
      <c r="CU182" s="226">
        <v>0</v>
      </c>
      <c r="CV182" s="227">
        <f t="shared" si="64"/>
        <v>0</v>
      </c>
      <c r="CW182" s="227">
        <f>CV182*(1+('[13]GROWTH (YoY)'!AR182/100))</f>
        <v>0</v>
      </c>
      <c r="CX182" s="227">
        <f>CW182*(1+('[13]GROWTH (YoY)'!AS182/100))</f>
        <v>0</v>
      </c>
      <c r="CY182" s="227">
        <f>CX182*(1+('[13]GROWTH (YoY)'!AT182/100))</f>
        <v>0</v>
      </c>
      <c r="CZ182" s="226">
        <v>0</v>
      </c>
      <c r="DA182" s="226">
        <v>0</v>
      </c>
      <c r="DB182" s="226">
        <v>0</v>
      </c>
      <c r="DC182" s="226">
        <v>0</v>
      </c>
      <c r="DD182" s="227">
        <v>0</v>
      </c>
      <c r="DE182" s="227">
        <v>0</v>
      </c>
      <c r="DF182" s="227">
        <v>0</v>
      </c>
      <c r="DG182" s="227">
        <v>0</v>
      </c>
      <c r="DH182" s="226">
        <v>0</v>
      </c>
      <c r="DI182" s="226">
        <v>0</v>
      </c>
      <c r="DJ182" s="226">
        <v>0</v>
      </c>
      <c r="DK182" s="226">
        <v>0</v>
      </c>
      <c r="DL182" s="227">
        <v>0</v>
      </c>
      <c r="DM182" s="227">
        <v>0</v>
      </c>
      <c r="DN182" s="227">
        <v>0</v>
      </c>
      <c r="DO182" s="227">
        <v>0</v>
      </c>
      <c r="DP182" s="376">
        <f t="shared" si="84"/>
        <v>0</v>
      </c>
      <c r="DQ182" s="226">
        <f t="shared" si="84"/>
        <v>0</v>
      </c>
      <c r="DR182" s="226">
        <f t="shared" si="84"/>
        <v>0</v>
      </c>
      <c r="DS182" s="226">
        <f t="shared" si="72"/>
        <v>0</v>
      </c>
      <c r="DT182" s="227">
        <f t="shared" si="72"/>
        <v>0</v>
      </c>
      <c r="DU182" s="227">
        <f t="shared" si="72"/>
        <v>0</v>
      </c>
      <c r="DV182" s="227">
        <f t="shared" si="72"/>
        <v>0</v>
      </c>
      <c r="DW182" s="227">
        <f t="shared" si="72"/>
        <v>0</v>
      </c>
      <c r="DX182" s="377">
        <f t="shared" si="61"/>
        <v>0</v>
      </c>
      <c r="DY182" s="377">
        <f t="shared" si="61"/>
        <v>0</v>
      </c>
      <c r="DZ182" s="377">
        <f t="shared" si="61"/>
        <v>0</v>
      </c>
      <c r="EA182" s="377">
        <f t="shared" si="61"/>
        <v>0</v>
      </c>
      <c r="EB182" s="378">
        <f t="shared" si="61"/>
        <v>0</v>
      </c>
      <c r="EC182" s="378">
        <f t="shared" si="83"/>
        <v>0</v>
      </c>
      <c r="ED182" s="378">
        <f t="shared" si="83"/>
        <v>0</v>
      </c>
      <c r="EE182" s="378">
        <f t="shared" si="83"/>
        <v>0</v>
      </c>
      <c r="EG182" s="226">
        <v>0</v>
      </c>
      <c r="EH182" s="226">
        <v>0</v>
      </c>
      <c r="EI182" s="226">
        <v>0</v>
      </c>
      <c r="EJ182" s="226">
        <v>0</v>
      </c>
      <c r="EK182" s="226">
        <v>0</v>
      </c>
      <c r="EL182" s="226">
        <v>0</v>
      </c>
      <c r="EM182" s="226">
        <v>0</v>
      </c>
      <c r="EN182" s="379">
        <f t="shared" si="65"/>
        <v>0</v>
      </c>
      <c r="EO182" s="226">
        <f t="shared" si="66"/>
        <v>0</v>
      </c>
      <c r="EP182" s="379">
        <f t="shared" si="67"/>
        <v>0</v>
      </c>
      <c r="EQ182" s="226">
        <f t="shared" si="68"/>
        <v>0</v>
      </c>
      <c r="ER182" s="226">
        <f t="shared" si="69"/>
        <v>0</v>
      </c>
      <c r="ES182" s="292"/>
      <c r="ET182" s="227">
        <v>0</v>
      </c>
      <c r="EU182" s="227">
        <v>0</v>
      </c>
      <c r="EV182" s="227">
        <v>0</v>
      </c>
      <c r="EW182" s="227">
        <v>0</v>
      </c>
      <c r="EX182" s="227">
        <v>0</v>
      </c>
      <c r="EY182" s="227">
        <v>0</v>
      </c>
      <c r="EZ182" s="227">
        <v>0</v>
      </c>
      <c r="FA182" s="380">
        <f t="shared" si="73"/>
        <v>0</v>
      </c>
      <c r="FB182" s="228">
        <f t="shared" si="74"/>
        <v>0</v>
      </c>
      <c r="FC182" s="380">
        <f t="shared" si="75"/>
        <v>0</v>
      </c>
      <c r="FD182" s="227">
        <f t="shared" si="76"/>
        <v>0</v>
      </c>
      <c r="FE182" s="227">
        <f t="shared" si="77"/>
        <v>0</v>
      </c>
      <c r="FF182" s="227">
        <v>0</v>
      </c>
      <c r="FG182" s="228">
        <f t="shared" si="70"/>
        <v>0</v>
      </c>
      <c r="FH182" s="227">
        <v>0</v>
      </c>
      <c r="FI182" s="227">
        <v>0</v>
      </c>
      <c r="FJ182" s="227">
        <v>0</v>
      </c>
      <c r="FK182" s="227">
        <f t="shared" si="62"/>
        <v>0</v>
      </c>
      <c r="FL182" s="227">
        <v>0</v>
      </c>
      <c r="FM182" s="227">
        <f t="shared" si="63"/>
        <v>0</v>
      </c>
      <c r="FZ182" s="229"/>
      <c r="GA182" s="229"/>
      <c r="GB182" s="229"/>
      <c r="GC182" s="229"/>
      <c r="GD182" s="229"/>
    </row>
    <row r="183" spans="1:186" s="368" customFormat="1">
      <c r="A183" s="287" t="s">
        <v>404</v>
      </c>
      <c r="B183" s="369" t="s">
        <v>14</v>
      </c>
      <c r="C183" s="287" t="s">
        <v>472</v>
      </c>
      <c r="D183" s="287" t="s">
        <v>3125</v>
      </c>
      <c r="E183" s="369" t="s">
        <v>473</v>
      </c>
      <c r="F183" s="287">
        <v>180</v>
      </c>
      <c r="G183" s="392" t="s">
        <v>496</v>
      </c>
      <c r="H183" s="392" t="s">
        <v>497</v>
      </c>
      <c r="I183" s="287" t="s">
        <v>434</v>
      </c>
      <c r="J183" s="392" t="s">
        <v>435</v>
      </c>
      <c r="K183" s="393" t="s">
        <v>276</v>
      </c>
      <c r="L183" s="286" t="s">
        <v>435</v>
      </c>
      <c r="M183" s="286" t="s">
        <v>3124</v>
      </c>
      <c r="N183" s="372">
        <v>1</v>
      </c>
      <c r="O183" s="373">
        <v>0</v>
      </c>
      <c r="P183" s="373">
        <v>0</v>
      </c>
      <c r="Q183" s="373">
        <v>0</v>
      </c>
      <c r="R183" s="373">
        <v>0</v>
      </c>
      <c r="S183" s="374">
        <v>0</v>
      </c>
      <c r="T183" s="374">
        <v>0</v>
      </c>
      <c r="U183" s="374">
        <v>0</v>
      </c>
      <c r="V183" s="374">
        <v>0</v>
      </c>
      <c r="W183" s="373">
        <v>0</v>
      </c>
      <c r="X183" s="373">
        <v>0</v>
      </c>
      <c r="Y183" s="373">
        <v>0</v>
      </c>
      <c r="Z183" s="373">
        <v>0</v>
      </c>
      <c r="AA183" s="374">
        <v>0</v>
      </c>
      <c r="AB183" s="374">
        <v>0</v>
      </c>
      <c r="AC183" s="374">
        <v>0</v>
      </c>
      <c r="AD183" s="374">
        <v>0</v>
      </c>
      <c r="AE183" s="373">
        <v>0</v>
      </c>
      <c r="AF183" s="373">
        <v>0</v>
      </c>
      <c r="AG183" s="373">
        <v>0</v>
      </c>
      <c r="AH183" s="373">
        <v>0</v>
      </c>
      <c r="AI183" s="374">
        <v>0</v>
      </c>
      <c r="AJ183" s="374">
        <v>0</v>
      </c>
      <c r="AK183" s="374">
        <v>0</v>
      </c>
      <c r="AL183" s="374">
        <v>0</v>
      </c>
      <c r="AM183" s="226">
        <v>0</v>
      </c>
      <c r="AN183" s="226">
        <v>0</v>
      </c>
      <c r="AO183" s="226">
        <v>0</v>
      </c>
      <c r="AP183" s="226">
        <v>0</v>
      </c>
      <c r="AQ183" s="227">
        <v>0</v>
      </c>
      <c r="AR183" s="227">
        <v>0</v>
      </c>
      <c r="AS183" s="227">
        <v>0</v>
      </c>
      <c r="AT183" s="227">
        <v>0</v>
      </c>
      <c r="AU183" s="226">
        <v>0</v>
      </c>
      <c r="AV183" s="226">
        <v>0</v>
      </c>
      <c r="AW183" s="226">
        <v>0</v>
      </c>
      <c r="AX183" s="226">
        <v>0</v>
      </c>
      <c r="AY183" s="227">
        <v>0</v>
      </c>
      <c r="AZ183" s="227">
        <v>0</v>
      </c>
      <c r="BA183" s="227">
        <v>0</v>
      </c>
      <c r="BB183" s="227">
        <v>0</v>
      </c>
      <c r="BC183" s="226">
        <f t="shared" si="82"/>
        <v>0</v>
      </c>
      <c r="BD183" s="226">
        <f t="shared" si="82"/>
        <v>0</v>
      </c>
      <c r="BE183" s="226">
        <f t="shared" si="82"/>
        <v>0</v>
      </c>
      <c r="BF183" s="226">
        <f t="shared" si="82"/>
        <v>0</v>
      </c>
      <c r="BG183" s="218">
        <f t="shared" si="82"/>
        <v>0</v>
      </c>
      <c r="BH183" s="218">
        <f t="shared" si="82"/>
        <v>0</v>
      </c>
      <c r="BI183" s="218">
        <f t="shared" si="82"/>
        <v>0</v>
      </c>
      <c r="BJ183" s="218">
        <f t="shared" si="81"/>
        <v>0</v>
      </c>
      <c r="BK183" s="226">
        <f t="shared" si="78"/>
        <v>0</v>
      </c>
      <c r="BL183" s="226">
        <f t="shared" si="78"/>
        <v>0</v>
      </c>
      <c r="BM183" s="226">
        <f t="shared" si="78"/>
        <v>0</v>
      </c>
      <c r="BN183" s="226">
        <f t="shared" si="78"/>
        <v>0</v>
      </c>
      <c r="BO183" s="227">
        <f t="shared" si="78"/>
        <v>0</v>
      </c>
      <c r="BP183" s="227">
        <f t="shared" si="71"/>
        <v>0</v>
      </c>
      <c r="BQ183" s="227">
        <f t="shared" si="71"/>
        <v>0</v>
      </c>
      <c r="BR183" s="227">
        <f t="shared" si="71"/>
        <v>0</v>
      </c>
      <c r="BS183" s="226">
        <v>0</v>
      </c>
      <c r="BT183" s="226">
        <v>0</v>
      </c>
      <c r="BU183" s="226">
        <v>0</v>
      </c>
      <c r="BV183" s="226">
        <v>0</v>
      </c>
      <c r="BW183" s="227">
        <v>0</v>
      </c>
      <c r="BX183" s="227">
        <v>0</v>
      </c>
      <c r="BY183" s="227">
        <v>0</v>
      </c>
      <c r="BZ183" s="227">
        <v>0</v>
      </c>
      <c r="CA183" s="226">
        <v>0</v>
      </c>
      <c r="CB183" s="226">
        <f>IFERROR(VLOOKUP($G183,[12]ITEM!$B$2:$AC$939,26,0),0)</f>
        <v>0</v>
      </c>
      <c r="CC183" s="226">
        <f>IFERROR(VLOOKUP($G183,[12]ITEM!$B$2:$AC$939,27,0),0)</f>
        <v>0</v>
      </c>
      <c r="CD183" s="226">
        <f>IFERROR(VLOOKUP($G183,[12]ITEM!$B$2:$AC$939,28,0),0)</f>
        <v>0</v>
      </c>
      <c r="CE183" s="227">
        <v>0</v>
      </c>
      <c r="CF183" s="227">
        <v>0</v>
      </c>
      <c r="CG183" s="227">
        <v>0</v>
      </c>
      <c r="CH183" s="227">
        <v>0</v>
      </c>
      <c r="CI183" s="375"/>
      <c r="CJ183" s="226">
        <f t="shared" si="80"/>
        <v>0</v>
      </c>
      <c r="CK183" s="226">
        <f t="shared" si="80"/>
        <v>0</v>
      </c>
      <c r="CL183" s="226">
        <f t="shared" si="79"/>
        <v>0</v>
      </c>
      <c r="CM183" s="226">
        <f t="shared" si="79"/>
        <v>0</v>
      </c>
      <c r="CN183" s="227">
        <f t="shared" si="79"/>
        <v>0</v>
      </c>
      <c r="CO183" s="227">
        <f t="shared" si="79"/>
        <v>0</v>
      </c>
      <c r="CP183" s="227">
        <f t="shared" si="79"/>
        <v>0</v>
      </c>
      <c r="CQ183" s="227">
        <f t="shared" si="79"/>
        <v>0</v>
      </c>
      <c r="CR183" s="226">
        <v>0</v>
      </c>
      <c r="CS183" s="226">
        <v>0</v>
      </c>
      <c r="CT183" s="226">
        <v>0</v>
      </c>
      <c r="CU183" s="226">
        <v>0</v>
      </c>
      <c r="CV183" s="227">
        <f t="shared" si="64"/>
        <v>0</v>
      </c>
      <c r="CW183" s="227">
        <f>CV183*(1+('[13]GROWTH (YoY)'!AR183/100))</f>
        <v>0</v>
      </c>
      <c r="CX183" s="227">
        <f>CW183*(1+('[13]GROWTH (YoY)'!AS183/100))</f>
        <v>0</v>
      </c>
      <c r="CY183" s="227">
        <f>CX183*(1+('[13]GROWTH (YoY)'!AT183/100))</f>
        <v>0</v>
      </c>
      <c r="CZ183" s="226">
        <v>0</v>
      </c>
      <c r="DA183" s="226">
        <v>0</v>
      </c>
      <c r="DB183" s="226">
        <v>0</v>
      </c>
      <c r="DC183" s="226">
        <v>0</v>
      </c>
      <c r="DD183" s="227">
        <v>0</v>
      </c>
      <c r="DE183" s="227">
        <v>0</v>
      </c>
      <c r="DF183" s="227">
        <v>0</v>
      </c>
      <c r="DG183" s="227">
        <v>0</v>
      </c>
      <c r="DH183" s="226">
        <v>0</v>
      </c>
      <c r="DI183" s="226">
        <v>0</v>
      </c>
      <c r="DJ183" s="226">
        <v>0</v>
      </c>
      <c r="DK183" s="226">
        <v>0</v>
      </c>
      <c r="DL183" s="227">
        <v>0</v>
      </c>
      <c r="DM183" s="227">
        <v>0</v>
      </c>
      <c r="DN183" s="227">
        <v>0</v>
      </c>
      <c r="DO183" s="227">
        <v>0</v>
      </c>
      <c r="DP183" s="376">
        <f t="shared" si="84"/>
        <v>0</v>
      </c>
      <c r="DQ183" s="226">
        <f t="shared" si="84"/>
        <v>0</v>
      </c>
      <c r="DR183" s="226">
        <f t="shared" si="84"/>
        <v>0</v>
      </c>
      <c r="DS183" s="226">
        <f t="shared" si="72"/>
        <v>0</v>
      </c>
      <c r="DT183" s="227">
        <f t="shared" si="72"/>
        <v>0</v>
      </c>
      <c r="DU183" s="227">
        <f t="shared" si="72"/>
        <v>0</v>
      </c>
      <c r="DV183" s="227">
        <f t="shared" si="72"/>
        <v>0</v>
      </c>
      <c r="DW183" s="227">
        <f t="shared" si="72"/>
        <v>0</v>
      </c>
      <c r="DX183" s="377">
        <f t="shared" ref="DX183:EB233" si="85">IFERROR(W183/O183,0)</f>
        <v>0</v>
      </c>
      <c r="DY183" s="377">
        <f t="shared" si="85"/>
        <v>0</v>
      </c>
      <c r="DZ183" s="377">
        <f t="shared" si="85"/>
        <v>0</v>
      </c>
      <c r="EA183" s="377">
        <f t="shared" si="85"/>
        <v>0</v>
      </c>
      <c r="EB183" s="378">
        <f t="shared" si="85"/>
        <v>0</v>
      </c>
      <c r="EC183" s="378">
        <f t="shared" si="83"/>
        <v>0</v>
      </c>
      <c r="ED183" s="378">
        <f t="shared" si="83"/>
        <v>0</v>
      </c>
      <c r="EE183" s="378">
        <f t="shared" si="83"/>
        <v>0</v>
      </c>
      <c r="EG183" s="226">
        <v>0</v>
      </c>
      <c r="EH183" s="226">
        <v>0</v>
      </c>
      <c r="EI183" s="226">
        <v>0</v>
      </c>
      <c r="EJ183" s="226">
        <v>0</v>
      </c>
      <c r="EK183" s="226">
        <v>0</v>
      </c>
      <c r="EL183" s="226">
        <v>0</v>
      </c>
      <c r="EM183" s="226">
        <v>0</v>
      </c>
      <c r="EN183" s="379">
        <f t="shared" si="65"/>
        <v>0</v>
      </c>
      <c r="EO183" s="226">
        <f t="shared" si="66"/>
        <v>0</v>
      </c>
      <c r="EP183" s="379">
        <f t="shared" si="67"/>
        <v>0</v>
      </c>
      <c r="EQ183" s="226">
        <f t="shared" si="68"/>
        <v>0</v>
      </c>
      <c r="ER183" s="226">
        <f t="shared" si="69"/>
        <v>0</v>
      </c>
      <c r="ES183" s="292"/>
      <c r="ET183" s="227">
        <v>0</v>
      </c>
      <c r="EU183" s="227">
        <v>0</v>
      </c>
      <c r="EV183" s="227">
        <v>0</v>
      </c>
      <c r="EW183" s="227">
        <v>0</v>
      </c>
      <c r="EX183" s="227">
        <v>0</v>
      </c>
      <c r="EY183" s="227">
        <v>0</v>
      </c>
      <c r="EZ183" s="227">
        <v>0</v>
      </c>
      <c r="FA183" s="380">
        <f t="shared" si="73"/>
        <v>0</v>
      </c>
      <c r="FB183" s="228">
        <f t="shared" si="74"/>
        <v>0</v>
      </c>
      <c r="FC183" s="380">
        <f t="shared" si="75"/>
        <v>0</v>
      </c>
      <c r="FD183" s="227">
        <f t="shared" si="76"/>
        <v>0</v>
      </c>
      <c r="FE183" s="227">
        <f t="shared" si="77"/>
        <v>0</v>
      </c>
      <c r="FF183" s="227">
        <v>0</v>
      </c>
      <c r="FG183" s="228">
        <f t="shared" si="70"/>
        <v>0</v>
      </c>
      <c r="FH183" s="227">
        <v>0</v>
      </c>
      <c r="FI183" s="227">
        <v>0</v>
      </c>
      <c r="FJ183" s="227">
        <v>0</v>
      </c>
      <c r="FK183" s="227">
        <f t="shared" si="62"/>
        <v>0</v>
      </c>
      <c r="FL183" s="227">
        <v>0</v>
      </c>
      <c r="FM183" s="227">
        <f t="shared" si="63"/>
        <v>0</v>
      </c>
      <c r="FZ183" s="229"/>
      <c r="GA183" s="229"/>
      <c r="GB183" s="229"/>
      <c r="GC183" s="229"/>
      <c r="GD183" s="229"/>
    </row>
    <row r="184" spans="1:186" s="368" customFormat="1">
      <c r="A184" s="287" t="s">
        <v>404</v>
      </c>
      <c r="B184" s="369" t="s">
        <v>14</v>
      </c>
      <c r="C184" s="287" t="s">
        <v>472</v>
      </c>
      <c r="D184" s="287" t="s">
        <v>3125</v>
      </c>
      <c r="E184" s="369" t="s">
        <v>473</v>
      </c>
      <c r="F184" s="287">
        <v>181</v>
      </c>
      <c r="G184" s="392" t="s">
        <v>498</v>
      </c>
      <c r="H184" s="392" t="s">
        <v>499</v>
      </c>
      <c r="I184" s="287" t="s">
        <v>434</v>
      </c>
      <c r="J184" s="392" t="s">
        <v>435</v>
      </c>
      <c r="K184" s="393" t="s">
        <v>276</v>
      </c>
      <c r="L184" s="286" t="s">
        <v>435</v>
      </c>
      <c r="M184" s="286" t="s">
        <v>3124</v>
      </c>
      <c r="N184" s="372">
        <v>1</v>
      </c>
      <c r="O184" s="373">
        <v>0</v>
      </c>
      <c r="P184" s="373">
        <v>0</v>
      </c>
      <c r="Q184" s="373">
        <v>0</v>
      </c>
      <c r="R184" s="373">
        <v>0</v>
      </c>
      <c r="S184" s="374">
        <v>0</v>
      </c>
      <c r="T184" s="374">
        <v>0</v>
      </c>
      <c r="U184" s="374">
        <v>0</v>
      </c>
      <c r="V184" s="374">
        <v>0</v>
      </c>
      <c r="W184" s="373">
        <v>0</v>
      </c>
      <c r="X184" s="373">
        <v>0</v>
      </c>
      <c r="Y184" s="373">
        <v>0</v>
      </c>
      <c r="Z184" s="373">
        <v>0</v>
      </c>
      <c r="AA184" s="374">
        <v>0</v>
      </c>
      <c r="AB184" s="374">
        <v>0</v>
      </c>
      <c r="AC184" s="374">
        <v>0</v>
      </c>
      <c r="AD184" s="374">
        <v>0</v>
      </c>
      <c r="AE184" s="373">
        <v>0</v>
      </c>
      <c r="AF184" s="373">
        <v>0</v>
      </c>
      <c r="AG184" s="373">
        <v>0</v>
      </c>
      <c r="AH184" s="373">
        <v>0</v>
      </c>
      <c r="AI184" s="374">
        <v>0</v>
      </c>
      <c r="AJ184" s="374">
        <v>0</v>
      </c>
      <c r="AK184" s="374">
        <v>0</v>
      </c>
      <c r="AL184" s="374">
        <v>0</v>
      </c>
      <c r="AM184" s="226">
        <v>0</v>
      </c>
      <c r="AN184" s="226">
        <v>0</v>
      </c>
      <c r="AO184" s="226">
        <v>0</v>
      </c>
      <c r="AP184" s="226">
        <v>0</v>
      </c>
      <c r="AQ184" s="227">
        <v>0</v>
      </c>
      <c r="AR184" s="227">
        <v>0</v>
      </c>
      <c r="AS184" s="227">
        <v>0</v>
      </c>
      <c r="AT184" s="227">
        <v>0</v>
      </c>
      <c r="AU184" s="226">
        <v>0</v>
      </c>
      <c r="AV184" s="226">
        <v>0</v>
      </c>
      <c r="AW184" s="226">
        <v>0</v>
      </c>
      <c r="AX184" s="226">
        <v>0</v>
      </c>
      <c r="AY184" s="227">
        <v>0</v>
      </c>
      <c r="AZ184" s="227">
        <v>0</v>
      </c>
      <c r="BA184" s="227">
        <v>0</v>
      </c>
      <c r="BB184" s="227">
        <v>0</v>
      </c>
      <c r="BC184" s="226">
        <f t="shared" si="82"/>
        <v>0</v>
      </c>
      <c r="BD184" s="226">
        <f t="shared" si="82"/>
        <v>0</v>
      </c>
      <c r="BE184" s="226">
        <f t="shared" si="82"/>
        <v>0</v>
      </c>
      <c r="BF184" s="226">
        <f t="shared" si="82"/>
        <v>0</v>
      </c>
      <c r="BG184" s="218">
        <f t="shared" si="82"/>
        <v>0</v>
      </c>
      <c r="BH184" s="218">
        <f t="shared" si="82"/>
        <v>0</v>
      </c>
      <c r="BI184" s="218">
        <f t="shared" si="82"/>
        <v>0</v>
      </c>
      <c r="BJ184" s="218">
        <f t="shared" si="81"/>
        <v>0</v>
      </c>
      <c r="BK184" s="226">
        <f t="shared" si="78"/>
        <v>0</v>
      </c>
      <c r="BL184" s="226">
        <f t="shared" si="78"/>
        <v>0</v>
      </c>
      <c r="BM184" s="226">
        <f t="shared" si="78"/>
        <v>0</v>
      </c>
      <c r="BN184" s="226">
        <f t="shared" si="78"/>
        <v>0</v>
      </c>
      <c r="BO184" s="227">
        <f t="shared" si="78"/>
        <v>0</v>
      </c>
      <c r="BP184" s="227">
        <f t="shared" si="71"/>
        <v>0</v>
      </c>
      <c r="BQ184" s="227">
        <f t="shared" si="71"/>
        <v>0</v>
      </c>
      <c r="BR184" s="227">
        <f t="shared" si="71"/>
        <v>0</v>
      </c>
      <c r="BS184" s="226">
        <v>0</v>
      </c>
      <c r="BT184" s="226">
        <v>0</v>
      </c>
      <c r="BU184" s="226">
        <v>0</v>
      </c>
      <c r="BV184" s="226">
        <v>0</v>
      </c>
      <c r="BW184" s="227">
        <v>0</v>
      </c>
      <c r="BX184" s="227">
        <v>0</v>
      </c>
      <c r="BY184" s="227">
        <v>0</v>
      </c>
      <c r="BZ184" s="227">
        <v>0</v>
      </c>
      <c r="CA184" s="226">
        <v>0</v>
      </c>
      <c r="CB184" s="226">
        <f>IFERROR(VLOOKUP($G184,[12]ITEM!$B$2:$AC$939,26,0),0)</f>
        <v>0</v>
      </c>
      <c r="CC184" s="226">
        <f>IFERROR(VLOOKUP($G184,[12]ITEM!$B$2:$AC$939,27,0),0)</f>
        <v>0</v>
      </c>
      <c r="CD184" s="226">
        <f>IFERROR(VLOOKUP($G184,[12]ITEM!$B$2:$AC$939,28,0),0)</f>
        <v>0</v>
      </c>
      <c r="CE184" s="227">
        <v>0</v>
      </c>
      <c r="CF184" s="227">
        <v>0</v>
      </c>
      <c r="CG184" s="227">
        <v>0</v>
      </c>
      <c r="CH184" s="227">
        <v>0</v>
      </c>
      <c r="CI184" s="375"/>
      <c r="CJ184" s="226">
        <f t="shared" si="80"/>
        <v>0</v>
      </c>
      <c r="CK184" s="226">
        <f t="shared" si="80"/>
        <v>0</v>
      </c>
      <c r="CL184" s="226">
        <f t="shared" si="79"/>
        <v>0</v>
      </c>
      <c r="CM184" s="226">
        <f t="shared" si="79"/>
        <v>0</v>
      </c>
      <c r="CN184" s="227">
        <f t="shared" si="79"/>
        <v>0</v>
      </c>
      <c r="CO184" s="227">
        <f t="shared" si="79"/>
        <v>0</v>
      </c>
      <c r="CP184" s="227">
        <f t="shared" si="79"/>
        <v>0</v>
      </c>
      <c r="CQ184" s="227">
        <f t="shared" si="79"/>
        <v>0</v>
      </c>
      <c r="CR184" s="226">
        <v>0</v>
      </c>
      <c r="CS184" s="226">
        <v>0</v>
      </c>
      <c r="CT184" s="226">
        <v>0</v>
      </c>
      <c r="CU184" s="226">
        <v>0</v>
      </c>
      <c r="CV184" s="227">
        <f t="shared" si="64"/>
        <v>0</v>
      </c>
      <c r="CW184" s="227">
        <f>CV184*(1+('[13]GROWTH (YoY)'!AR184/100))</f>
        <v>0</v>
      </c>
      <c r="CX184" s="227">
        <f>CW184*(1+('[13]GROWTH (YoY)'!AS184/100))</f>
        <v>0</v>
      </c>
      <c r="CY184" s="227">
        <f>CX184*(1+('[13]GROWTH (YoY)'!AT184/100))</f>
        <v>0</v>
      </c>
      <c r="CZ184" s="226">
        <v>0</v>
      </c>
      <c r="DA184" s="226">
        <v>0</v>
      </c>
      <c r="DB184" s="226">
        <v>0</v>
      </c>
      <c r="DC184" s="226">
        <v>0</v>
      </c>
      <c r="DD184" s="227">
        <v>0</v>
      </c>
      <c r="DE184" s="227">
        <v>0</v>
      </c>
      <c r="DF184" s="227">
        <v>0</v>
      </c>
      <c r="DG184" s="227">
        <v>0</v>
      </c>
      <c r="DH184" s="226">
        <v>0</v>
      </c>
      <c r="DI184" s="226">
        <v>0</v>
      </c>
      <c r="DJ184" s="226">
        <v>0</v>
      </c>
      <c r="DK184" s="226">
        <v>0</v>
      </c>
      <c r="DL184" s="227">
        <v>0</v>
      </c>
      <c r="DM184" s="227">
        <v>0</v>
      </c>
      <c r="DN184" s="227">
        <v>0</v>
      </c>
      <c r="DO184" s="227">
        <v>0</v>
      </c>
      <c r="DP184" s="376">
        <f t="shared" si="84"/>
        <v>0</v>
      </c>
      <c r="DQ184" s="226">
        <f t="shared" si="84"/>
        <v>0</v>
      </c>
      <c r="DR184" s="226">
        <f t="shared" si="84"/>
        <v>0</v>
      </c>
      <c r="DS184" s="226">
        <f t="shared" si="72"/>
        <v>0</v>
      </c>
      <c r="DT184" s="227">
        <f t="shared" si="72"/>
        <v>0</v>
      </c>
      <c r="DU184" s="227">
        <f t="shared" si="72"/>
        <v>0</v>
      </c>
      <c r="DV184" s="227">
        <f t="shared" si="72"/>
        <v>0</v>
      </c>
      <c r="DW184" s="227">
        <f t="shared" si="72"/>
        <v>0</v>
      </c>
      <c r="DX184" s="377">
        <f t="shared" si="85"/>
        <v>0</v>
      </c>
      <c r="DY184" s="377">
        <f t="shared" si="85"/>
        <v>0</v>
      </c>
      <c r="DZ184" s="377">
        <f t="shared" si="85"/>
        <v>0</v>
      </c>
      <c r="EA184" s="377">
        <f t="shared" si="85"/>
        <v>0</v>
      </c>
      <c r="EB184" s="378">
        <f t="shared" si="85"/>
        <v>0</v>
      </c>
      <c r="EC184" s="378">
        <f t="shared" si="83"/>
        <v>0</v>
      </c>
      <c r="ED184" s="378">
        <f t="shared" si="83"/>
        <v>0</v>
      </c>
      <c r="EE184" s="378">
        <f t="shared" si="83"/>
        <v>0</v>
      </c>
      <c r="EG184" s="226">
        <v>0</v>
      </c>
      <c r="EH184" s="226">
        <v>0</v>
      </c>
      <c r="EI184" s="226">
        <v>0</v>
      </c>
      <c r="EJ184" s="226">
        <v>0</v>
      </c>
      <c r="EK184" s="226">
        <v>0</v>
      </c>
      <c r="EL184" s="226">
        <v>0</v>
      </c>
      <c r="EM184" s="226">
        <v>0</v>
      </c>
      <c r="EN184" s="379">
        <f t="shared" si="65"/>
        <v>0</v>
      </c>
      <c r="EO184" s="226">
        <f t="shared" si="66"/>
        <v>0</v>
      </c>
      <c r="EP184" s="379">
        <f t="shared" si="67"/>
        <v>0</v>
      </c>
      <c r="EQ184" s="226">
        <f t="shared" si="68"/>
        <v>0</v>
      </c>
      <c r="ER184" s="226">
        <f t="shared" si="69"/>
        <v>0</v>
      </c>
      <c r="ES184" s="292"/>
      <c r="ET184" s="227">
        <v>0</v>
      </c>
      <c r="EU184" s="227">
        <v>0</v>
      </c>
      <c r="EV184" s="227">
        <v>0</v>
      </c>
      <c r="EW184" s="227">
        <v>0</v>
      </c>
      <c r="EX184" s="227">
        <v>0</v>
      </c>
      <c r="EY184" s="227">
        <v>0</v>
      </c>
      <c r="EZ184" s="227">
        <v>0</v>
      </c>
      <c r="FA184" s="380">
        <f t="shared" si="73"/>
        <v>0</v>
      </c>
      <c r="FB184" s="228">
        <f t="shared" si="74"/>
        <v>0</v>
      </c>
      <c r="FC184" s="380">
        <f t="shared" si="75"/>
        <v>0</v>
      </c>
      <c r="FD184" s="227">
        <f t="shared" si="76"/>
        <v>0</v>
      </c>
      <c r="FE184" s="227">
        <f t="shared" si="77"/>
        <v>0</v>
      </c>
      <c r="FF184" s="227">
        <v>0</v>
      </c>
      <c r="FG184" s="228">
        <f t="shared" si="70"/>
        <v>0</v>
      </c>
      <c r="FH184" s="227">
        <v>0</v>
      </c>
      <c r="FI184" s="227">
        <v>0</v>
      </c>
      <c r="FJ184" s="227">
        <v>0</v>
      </c>
      <c r="FK184" s="227">
        <f t="shared" si="62"/>
        <v>0</v>
      </c>
      <c r="FL184" s="227">
        <v>0</v>
      </c>
      <c r="FM184" s="227">
        <f t="shared" si="63"/>
        <v>0</v>
      </c>
      <c r="FZ184" s="229"/>
      <c r="GA184" s="229"/>
      <c r="GB184" s="229"/>
      <c r="GC184" s="229"/>
      <c r="GD184" s="229"/>
    </row>
    <row r="185" spans="1:186" s="368" customFormat="1">
      <c r="A185" s="287" t="s">
        <v>404</v>
      </c>
      <c r="B185" s="369" t="s">
        <v>14</v>
      </c>
      <c r="C185" s="287" t="s">
        <v>472</v>
      </c>
      <c r="D185" s="287" t="s">
        <v>3125</v>
      </c>
      <c r="E185" s="369" t="s">
        <v>473</v>
      </c>
      <c r="F185" s="287">
        <v>182</v>
      </c>
      <c r="G185" s="392" t="s">
        <v>500</v>
      </c>
      <c r="H185" s="392" t="s">
        <v>501</v>
      </c>
      <c r="I185" s="287" t="s">
        <v>434</v>
      </c>
      <c r="J185" s="392" t="s">
        <v>435</v>
      </c>
      <c r="K185" s="393" t="s">
        <v>276</v>
      </c>
      <c r="L185" s="286" t="s">
        <v>435</v>
      </c>
      <c r="M185" s="286" t="s">
        <v>3124</v>
      </c>
      <c r="N185" s="372">
        <v>1</v>
      </c>
      <c r="O185" s="373">
        <v>0</v>
      </c>
      <c r="P185" s="373">
        <v>0</v>
      </c>
      <c r="Q185" s="373">
        <v>0</v>
      </c>
      <c r="R185" s="373">
        <v>0</v>
      </c>
      <c r="S185" s="374">
        <v>0</v>
      </c>
      <c r="T185" s="374">
        <v>0</v>
      </c>
      <c r="U185" s="374">
        <v>0</v>
      </c>
      <c r="V185" s="374">
        <v>0</v>
      </c>
      <c r="W185" s="373">
        <v>0</v>
      </c>
      <c r="X185" s="373">
        <v>0</v>
      </c>
      <c r="Y185" s="373">
        <v>0</v>
      </c>
      <c r="Z185" s="373">
        <v>0</v>
      </c>
      <c r="AA185" s="374">
        <v>0</v>
      </c>
      <c r="AB185" s="374">
        <v>0</v>
      </c>
      <c r="AC185" s="374">
        <v>0</v>
      </c>
      <c r="AD185" s="374">
        <v>0</v>
      </c>
      <c r="AE185" s="373">
        <v>0</v>
      </c>
      <c r="AF185" s="373">
        <v>0</v>
      </c>
      <c r="AG185" s="373">
        <v>0</v>
      </c>
      <c r="AH185" s="373">
        <v>0</v>
      </c>
      <c r="AI185" s="374">
        <v>0</v>
      </c>
      <c r="AJ185" s="374">
        <v>0</v>
      </c>
      <c r="AK185" s="374">
        <v>0</v>
      </c>
      <c r="AL185" s="374">
        <v>0</v>
      </c>
      <c r="AM185" s="226">
        <v>0</v>
      </c>
      <c r="AN185" s="226">
        <v>0</v>
      </c>
      <c r="AO185" s="226">
        <v>0</v>
      </c>
      <c r="AP185" s="226">
        <v>0</v>
      </c>
      <c r="AQ185" s="227">
        <v>0</v>
      </c>
      <c r="AR185" s="227">
        <v>0</v>
      </c>
      <c r="AS185" s="227">
        <v>0</v>
      </c>
      <c r="AT185" s="227">
        <v>0</v>
      </c>
      <c r="AU185" s="226">
        <v>0</v>
      </c>
      <c r="AV185" s="226">
        <v>0</v>
      </c>
      <c r="AW185" s="226">
        <v>0</v>
      </c>
      <c r="AX185" s="226">
        <v>0</v>
      </c>
      <c r="AY185" s="227">
        <v>0</v>
      </c>
      <c r="AZ185" s="227">
        <v>0</v>
      </c>
      <c r="BA185" s="227">
        <v>0</v>
      </c>
      <c r="BB185" s="227">
        <v>0</v>
      </c>
      <c r="BC185" s="226">
        <f t="shared" si="82"/>
        <v>0</v>
      </c>
      <c r="BD185" s="226">
        <f t="shared" si="82"/>
        <v>0</v>
      </c>
      <c r="BE185" s="226">
        <f t="shared" si="82"/>
        <v>0</v>
      </c>
      <c r="BF185" s="226">
        <f t="shared" si="82"/>
        <v>0</v>
      </c>
      <c r="BG185" s="218">
        <f t="shared" si="82"/>
        <v>0</v>
      </c>
      <c r="BH185" s="218">
        <f t="shared" si="82"/>
        <v>0</v>
      </c>
      <c r="BI185" s="218">
        <f t="shared" si="82"/>
        <v>0</v>
      </c>
      <c r="BJ185" s="218">
        <f t="shared" si="81"/>
        <v>0</v>
      </c>
      <c r="BK185" s="226">
        <f t="shared" si="78"/>
        <v>0</v>
      </c>
      <c r="BL185" s="226">
        <f t="shared" si="78"/>
        <v>0</v>
      </c>
      <c r="BM185" s="226">
        <f t="shared" si="78"/>
        <v>0</v>
      </c>
      <c r="BN185" s="226">
        <f t="shared" si="78"/>
        <v>0</v>
      </c>
      <c r="BO185" s="227">
        <f t="shared" si="78"/>
        <v>0</v>
      </c>
      <c r="BP185" s="227">
        <f t="shared" si="71"/>
        <v>0</v>
      </c>
      <c r="BQ185" s="227">
        <f t="shared" si="71"/>
        <v>0</v>
      </c>
      <c r="BR185" s="227">
        <f t="shared" si="71"/>
        <v>0</v>
      </c>
      <c r="BS185" s="226">
        <v>0</v>
      </c>
      <c r="BT185" s="226">
        <v>0</v>
      </c>
      <c r="BU185" s="226">
        <v>0</v>
      </c>
      <c r="BV185" s="226">
        <v>0</v>
      </c>
      <c r="BW185" s="227">
        <v>0</v>
      </c>
      <c r="BX185" s="227">
        <v>0</v>
      </c>
      <c r="BY185" s="227">
        <v>0</v>
      </c>
      <c r="BZ185" s="227">
        <v>0</v>
      </c>
      <c r="CA185" s="226">
        <v>0</v>
      </c>
      <c r="CB185" s="226">
        <f>IFERROR(VLOOKUP($G185,[12]ITEM!$B$2:$AC$939,26,0),0)</f>
        <v>0</v>
      </c>
      <c r="CC185" s="226">
        <f>IFERROR(VLOOKUP($G185,[12]ITEM!$B$2:$AC$939,27,0),0)</f>
        <v>0</v>
      </c>
      <c r="CD185" s="226">
        <f>IFERROR(VLOOKUP($G185,[12]ITEM!$B$2:$AC$939,28,0),0)</f>
        <v>0</v>
      </c>
      <c r="CE185" s="227">
        <v>0</v>
      </c>
      <c r="CF185" s="227">
        <v>0</v>
      </c>
      <c r="CG185" s="227">
        <v>0</v>
      </c>
      <c r="CH185" s="227">
        <v>0</v>
      </c>
      <c r="CI185" s="375"/>
      <c r="CJ185" s="226">
        <f t="shared" si="80"/>
        <v>0</v>
      </c>
      <c r="CK185" s="226">
        <f t="shared" si="80"/>
        <v>0</v>
      </c>
      <c r="CL185" s="226">
        <f t="shared" si="79"/>
        <v>0</v>
      </c>
      <c r="CM185" s="226">
        <f t="shared" si="79"/>
        <v>0</v>
      </c>
      <c r="CN185" s="227">
        <f t="shared" si="79"/>
        <v>0</v>
      </c>
      <c r="CO185" s="227">
        <f t="shared" si="79"/>
        <v>0</v>
      </c>
      <c r="CP185" s="227">
        <f t="shared" si="79"/>
        <v>0</v>
      </c>
      <c r="CQ185" s="227">
        <f t="shared" si="79"/>
        <v>0</v>
      </c>
      <c r="CR185" s="226">
        <v>0</v>
      </c>
      <c r="CS185" s="226">
        <v>0</v>
      </c>
      <c r="CT185" s="226">
        <v>0</v>
      </c>
      <c r="CU185" s="226">
        <v>0</v>
      </c>
      <c r="CV185" s="227">
        <f t="shared" si="64"/>
        <v>0</v>
      </c>
      <c r="CW185" s="227">
        <f>CV185*(1+('[13]GROWTH (YoY)'!AR185/100))</f>
        <v>0</v>
      </c>
      <c r="CX185" s="227">
        <f>CW185*(1+('[13]GROWTH (YoY)'!AS185/100))</f>
        <v>0</v>
      </c>
      <c r="CY185" s="227">
        <f>CX185*(1+('[13]GROWTH (YoY)'!AT185/100))</f>
        <v>0</v>
      </c>
      <c r="CZ185" s="226">
        <v>0</v>
      </c>
      <c r="DA185" s="226">
        <v>0</v>
      </c>
      <c r="DB185" s="226">
        <v>0</v>
      </c>
      <c r="DC185" s="226">
        <v>0</v>
      </c>
      <c r="DD185" s="227">
        <v>0</v>
      </c>
      <c r="DE185" s="227">
        <v>0</v>
      </c>
      <c r="DF185" s="227">
        <v>0</v>
      </c>
      <c r="DG185" s="227">
        <v>0</v>
      </c>
      <c r="DH185" s="226">
        <v>0</v>
      </c>
      <c r="DI185" s="226">
        <v>0</v>
      </c>
      <c r="DJ185" s="226">
        <v>0</v>
      </c>
      <c r="DK185" s="226">
        <v>0</v>
      </c>
      <c r="DL185" s="227">
        <v>0</v>
      </c>
      <c r="DM185" s="227">
        <v>0</v>
      </c>
      <c r="DN185" s="227">
        <v>0</v>
      </c>
      <c r="DO185" s="227">
        <v>0</v>
      </c>
      <c r="DP185" s="376">
        <f t="shared" si="84"/>
        <v>0</v>
      </c>
      <c r="DQ185" s="226">
        <f t="shared" si="84"/>
        <v>0</v>
      </c>
      <c r="DR185" s="226">
        <f t="shared" si="84"/>
        <v>0</v>
      </c>
      <c r="DS185" s="226">
        <f t="shared" si="72"/>
        <v>0</v>
      </c>
      <c r="DT185" s="227">
        <f t="shared" si="72"/>
        <v>0</v>
      </c>
      <c r="DU185" s="227">
        <f t="shared" si="72"/>
        <v>0</v>
      </c>
      <c r="DV185" s="227">
        <f t="shared" si="72"/>
        <v>0</v>
      </c>
      <c r="DW185" s="227">
        <f t="shared" si="72"/>
        <v>0</v>
      </c>
      <c r="DX185" s="377">
        <f t="shared" si="85"/>
        <v>0</v>
      </c>
      <c r="DY185" s="377">
        <f t="shared" si="85"/>
        <v>0</v>
      </c>
      <c r="DZ185" s="377">
        <f t="shared" si="85"/>
        <v>0</v>
      </c>
      <c r="EA185" s="377">
        <f t="shared" si="85"/>
        <v>0</v>
      </c>
      <c r="EB185" s="378">
        <f t="shared" si="85"/>
        <v>0</v>
      </c>
      <c r="EC185" s="378">
        <f t="shared" si="83"/>
        <v>0</v>
      </c>
      <c r="ED185" s="378">
        <f t="shared" si="83"/>
        <v>0</v>
      </c>
      <c r="EE185" s="378">
        <f t="shared" si="83"/>
        <v>0</v>
      </c>
      <c r="EG185" s="226">
        <v>0</v>
      </c>
      <c r="EH185" s="226">
        <v>0</v>
      </c>
      <c r="EI185" s="226">
        <v>0</v>
      </c>
      <c r="EJ185" s="226">
        <v>0</v>
      </c>
      <c r="EK185" s="226">
        <v>0</v>
      </c>
      <c r="EL185" s="226">
        <v>4</v>
      </c>
      <c r="EM185" s="226">
        <v>4</v>
      </c>
      <c r="EN185" s="379">
        <f t="shared" si="65"/>
        <v>0</v>
      </c>
      <c r="EO185" s="226">
        <f t="shared" si="66"/>
        <v>0</v>
      </c>
      <c r="EP185" s="379">
        <f t="shared" si="67"/>
        <v>0</v>
      </c>
      <c r="EQ185" s="226">
        <f t="shared" si="68"/>
        <v>0</v>
      </c>
      <c r="ER185" s="226">
        <f t="shared" si="69"/>
        <v>0</v>
      </c>
      <c r="ES185" s="292"/>
      <c r="ET185" s="227">
        <v>0</v>
      </c>
      <c r="EU185" s="227">
        <v>0</v>
      </c>
      <c r="EV185" s="227">
        <v>0</v>
      </c>
      <c r="EW185" s="227">
        <v>0</v>
      </c>
      <c r="EX185" s="227">
        <v>0</v>
      </c>
      <c r="EY185" s="227">
        <v>0</v>
      </c>
      <c r="EZ185" s="227">
        <v>0</v>
      </c>
      <c r="FA185" s="380">
        <f t="shared" si="73"/>
        <v>0</v>
      </c>
      <c r="FB185" s="228">
        <f t="shared" si="74"/>
        <v>0</v>
      </c>
      <c r="FC185" s="380">
        <f t="shared" si="75"/>
        <v>0</v>
      </c>
      <c r="FD185" s="227">
        <f t="shared" si="76"/>
        <v>0</v>
      </c>
      <c r="FE185" s="227">
        <f t="shared" si="77"/>
        <v>0</v>
      </c>
      <c r="FF185" s="227">
        <v>0</v>
      </c>
      <c r="FG185" s="228">
        <f t="shared" si="70"/>
        <v>0</v>
      </c>
      <c r="FH185" s="227">
        <v>0</v>
      </c>
      <c r="FI185" s="227">
        <v>0</v>
      </c>
      <c r="FJ185" s="227">
        <v>0</v>
      </c>
      <c r="FK185" s="227">
        <f t="shared" si="62"/>
        <v>0</v>
      </c>
      <c r="FL185" s="227">
        <v>0</v>
      </c>
      <c r="FM185" s="227">
        <f t="shared" si="63"/>
        <v>0</v>
      </c>
      <c r="FZ185" s="229"/>
      <c r="GA185" s="229"/>
      <c r="GB185" s="229"/>
      <c r="GC185" s="229"/>
      <c r="GD185" s="229"/>
    </row>
    <row r="186" spans="1:186" s="368" customFormat="1">
      <c r="A186" s="287" t="s">
        <v>404</v>
      </c>
      <c r="B186" s="369" t="s">
        <v>14</v>
      </c>
      <c r="C186" s="287" t="s">
        <v>472</v>
      </c>
      <c r="D186" s="287" t="s">
        <v>3125</v>
      </c>
      <c r="E186" s="369" t="s">
        <v>473</v>
      </c>
      <c r="F186" s="287">
        <v>183</v>
      </c>
      <c r="G186" s="392" t="s">
        <v>502</v>
      </c>
      <c r="H186" s="392" t="s">
        <v>503</v>
      </c>
      <c r="I186" s="287" t="s">
        <v>434</v>
      </c>
      <c r="J186" s="392" t="s">
        <v>435</v>
      </c>
      <c r="K186" s="393" t="s">
        <v>276</v>
      </c>
      <c r="L186" s="286" t="s">
        <v>435</v>
      </c>
      <c r="M186" s="286" t="s">
        <v>3124</v>
      </c>
      <c r="N186" s="372">
        <v>1</v>
      </c>
      <c r="O186" s="373">
        <v>0</v>
      </c>
      <c r="P186" s="373">
        <v>0</v>
      </c>
      <c r="Q186" s="373">
        <v>0</v>
      </c>
      <c r="R186" s="373">
        <v>0</v>
      </c>
      <c r="S186" s="374">
        <v>0</v>
      </c>
      <c r="T186" s="374">
        <v>0</v>
      </c>
      <c r="U186" s="374">
        <v>0</v>
      </c>
      <c r="V186" s="374">
        <v>0</v>
      </c>
      <c r="W186" s="373">
        <v>0</v>
      </c>
      <c r="X186" s="373">
        <v>0</v>
      </c>
      <c r="Y186" s="373">
        <v>0</v>
      </c>
      <c r="Z186" s="373">
        <v>0</v>
      </c>
      <c r="AA186" s="374">
        <v>0</v>
      </c>
      <c r="AB186" s="374">
        <v>0</v>
      </c>
      <c r="AC186" s="374">
        <v>0</v>
      </c>
      <c r="AD186" s="374">
        <v>0</v>
      </c>
      <c r="AE186" s="373">
        <v>0</v>
      </c>
      <c r="AF186" s="373">
        <v>0</v>
      </c>
      <c r="AG186" s="373">
        <v>0</v>
      </c>
      <c r="AH186" s="373">
        <v>0</v>
      </c>
      <c r="AI186" s="374">
        <v>0</v>
      </c>
      <c r="AJ186" s="374">
        <v>0</v>
      </c>
      <c r="AK186" s="374">
        <v>0</v>
      </c>
      <c r="AL186" s="374">
        <v>0</v>
      </c>
      <c r="AM186" s="226">
        <v>0</v>
      </c>
      <c r="AN186" s="226">
        <v>0</v>
      </c>
      <c r="AO186" s="226">
        <v>0</v>
      </c>
      <c r="AP186" s="226">
        <v>0</v>
      </c>
      <c r="AQ186" s="227">
        <v>0</v>
      </c>
      <c r="AR186" s="227">
        <v>0</v>
      </c>
      <c r="AS186" s="227">
        <v>0</v>
      </c>
      <c r="AT186" s="227">
        <v>0</v>
      </c>
      <c r="AU186" s="226">
        <v>0</v>
      </c>
      <c r="AV186" s="226">
        <v>0</v>
      </c>
      <c r="AW186" s="226">
        <v>0</v>
      </c>
      <c r="AX186" s="226">
        <v>0</v>
      </c>
      <c r="AY186" s="227">
        <v>0</v>
      </c>
      <c r="AZ186" s="227">
        <v>0</v>
      </c>
      <c r="BA186" s="227">
        <v>0</v>
      </c>
      <c r="BB186" s="227">
        <v>0</v>
      </c>
      <c r="BC186" s="226">
        <f t="shared" si="82"/>
        <v>0</v>
      </c>
      <c r="BD186" s="226">
        <f t="shared" si="82"/>
        <v>0</v>
      </c>
      <c r="BE186" s="226">
        <f t="shared" si="82"/>
        <v>0</v>
      </c>
      <c r="BF186" s="226">
        <f t="shared" si="82"/>
        <v>0</v>
      </c>
      <c r="BG186" s="218">
        <f t="shared" si="82"/>
        <v>0</v>
      </c>
      <c r="BH186" s="218">
        <f t="shared" si="82"/>
        <v>0</v>
      </c>
      <c r="BI186" s="218">
        <f t="shared" si="82"/>
        <v>0</v>
      </c>
      <c r="BJ186" s="218">
        <f t="shared" si="81"/>
        <v>0</v>
      </c>
      <c r="BK186" s="226">
        <f t="shared" si="78"/>
        <v>0</v>
      </c>
      <c r="BL186" s="226">
        <f t="shared" si="78"/>
        <v>0</v>
      </c>
      <c r="BM186" s="226">
        <f t="shared" si="78"/>
        <v>0</v>
      </c>
      <c r="BN186" s="226">
        <f t="shared" si="78"/>
        <v>0</v>
      </c>
      <c r="BO186" s="227">
        <f t="shared" si="78"/>
        <v>0</v>
      </c>
      <c r="BP186" s="227">
        <f t="shared" si="71"/>
        <v>0</v>
      </c>
      <c r="BQ186" s="227">
        <f t="shared" si="71"/>
        <v>0</v>
      </c>
      <c r="BR186" s="227">
        <f t="shared" si="71"/>
        <v>0</v>
      </c>
      <c r="BS186" s="226">
        <v>0</v>
      </c>
      <c r="BT186" s="226">
        <v>0</v>
      </c>
      <c r="BU186" s="226">
        <v>0</v>
      </c>
      <c r="BV186" s="226">
        <v>0</v>
      </c>
      <c r="BW186" s="227">
        <v>0</v>
      </c>
      <c r="BX186" s="227">
        <v>0</v>
      </c>
      <c r="BY186" s="227">
        <v>0</v>
      </c>
      <c r="BZ186" s="227">
        <v>0</v>
      </c>
      <c r="CA186" s="226">
        <v>0</v>
      </c>
      <c r="CB186" s="226">
        <f>IFERROR(VLOOKUP($G186,[12]ITEM!$B$2:$AC$939,26,0),0)</f>
        <v>0</v>
      </c>
      <c r="CC186" s="226">
        <f>IFERROR(VLOOKUP($G186,[12]ITEM!$B$2:$AC$939,27,0),0)</f>
        <v>0</v>
      </c>
      <c r="CD186" s="226">
        <f>IFERROR(VLOOKUP($G186,[12]ITEM!$B$2:$AC$939,28,0),0)</f>
        <v>0</v>
      </c>
      <c r="CE186" s="227">
        <v>0</v>
      </c>
      <c r="CF186" s="227">
        <v>0</v>
      </c>
      <c r="CG186" s="227">
        <v>0</v>
      </c>
      <c r="CH186" s="227">
        <v>0</v>
      </c>
      <c r="CI186" s="375"/>
      <c r="CJ186" s="226">
        <f t="shared" si="80"/>
        <v>0</v>
      </c>
      <c r="CK186" s="226">
        <f t="shared" si="80"/>
        <v>0</v>
      </c>
      <c r="CL186" s="226">
        <f t="shared" si="79"/>
        <v>0</v>
      </c>
      <c r="CM186" s="226">
        <f t="shared" si="79"/>
        <v>0</v>
      </c>
      <c r="CN186" s="227">
        <f t="shared" si="79"/>
        <v>0</v>
      </c>
      <c r="CO186" s="227">
        <f t="shared" si="79"/>
        <v>0</v>
      </c>
      <c r="CP186" s="227">
        <f t="shared" si="79"/>
        <v>0</v>
      </c>
      <c r="CQ186" s="227">
        <f t="shared" si="79"/>
        <v>0</v>
      </c>
      <c r="CR186" s="226">
        <v>0</v>
      </c>
      <c r="CS186" s="226">
        <v>0</v>
      </c>
      <c r="CT186" s="226">
        <v>0</v>
      </c>
      <c r="CU186" s="226">
        <v>0</v>
      </c>
      <c r="CV186" s="227">
        <f t="shared" si="64"/>
        <v>0</v>
      </c>
      <c r="CW186" s="227">
        <f>CV186*(1+('[13]GROWTH (YoY)'!AR186/100))</f>
        <v>0</v>
      </c>
      <c r="CX186" s="227">
        <f>CW186*(1+('[13]GROWTH (YoY)'!AS186/100))</f>
        <v>0</v>
      </c>
      <c r="CY186" s="227">
        <f>CX186*(1+('[13]GROWTH (YoY)'!AT186/100))</f>
        <v>0</v>
      </c>
      <c r="CZ186" s="226">
        <v>0</v>
      </c>
      <c r="DA186" s="226">
        <v>0</v>
      </c>
      <c r="DB186" s="226">
        <v>0</v>
      </c>
      <c r="DC186" s="226">
        <v>0</v>
      </c>
      <c r="DD186" s="227">
        <v>0</v>
      </c>
      <c r="DE186" s="227">
        <v>0</v>
      </c>
      <c r="DF186" s="227">
        <v>0</v>
      </c>
      <c r="DG186" s="227">
        <v>0</v>
      </c>
      <c r="DH186" s="226">
        <v>0</v>
      </c>
      <c r="DI186" s="226">
        <v>0</v>
      </c>
      <c r="DJ186" s="226">
        <v>0</v>
      </c>
      <c r="DK186" s="226">
        <v>0</v>
      </c>
      <c r="DL186" s="227">
        <v>0</v>
      </c>
      <c r="DM186" s="227">
        <v>0</v>
      </c>
      <c r="DN186" s="227">
        <v>0</v>
      </c>
      <c r="DO186" s="227">
        <v>0</v>
      </c>
      <c r="DP186" s="376">
        <f t="shared" si="84"/>
        <v>0</v>
      </c>
      <c r="DQ186" s="226">
        <f t="shared" si="84"/>
        <v>0</v>
      </c>
      <c r="DR186" s="226">
        <f t="shared" si="84"/>
        <v>0</v>
      </c>
      <c r="DS186" s="226">
        <f t="shared" si="72"/>
        <v>0</v>
      </c>
      <c r="DT186" s="227">
        <f t="shared" si="72"/>
        <v>0</v>
      </c>
      <c r="DU186" s="227">
        <f t="shared" si="72"/>
        <v>0</v>
      </c>
      <c r="DV186" s="227">
        <f t="shared" si="72"/>
        <v>0</v>
      </c>
      <c r="DW186" s="227">
        <f t="shared" si="72"/>
        <v>0</v>
      </c>
      <c r="DX186" s="377">
        <f t="shared" si="85"/>
        <v>0</v>
      </c>
      <c r="DY186" s="377">
        <f t="shared" si="85"/>
        <v>0</v>
      </c>
      <c r="DZ186" s="377">
        <f t="shared" si="85"/>
        <v>0</v>
      </c>
      <c r="EA186" s="377">
        <f t="shared" si="85"/>
        <v>0</v>
      </c>
      <c r="EB186" s="378">
        <f t="shared" si="85"/>
        <v>0</v>
      </c>
      <c r="EC186" s="378">
        <f t="shared" si="83"/>
        <v>0</v>
      </c>
      <c r="ED186" s="378">
        <f t="shared" si="83"/>
        <v>0</v>
      </c>
      <c r="EE186" s="378">
        <f t="shared" si="83"/>
        <v>0</v>
      </c>
      <c r="EG186" s="226">
        <v>0</v>
      </c>
      <c r="EH186" s="226">
        <v>0</v>
      </c>
      <c r="EI186" s="226">
        <v>0</v>
      </c>
      <c r="EJ186" s="226">
        <v>0</v>
      </c>
      <c r="EK186" s="226">
        <v>0</v>
      </c>
      <c r="EL186" s="226">
        <v>0</v>
      </c>
      <c r="EM186" s="226">
        <v>0</v>
      </c>
      <c r="EN186" s="379">
        <f t="shared" si="65"/>
        <v>0</v>
      </c>
      <c r="EO186" s="226">
        <f t="shared" si="66"/>
        <v>0</v>
      </c>
      <c r="EP186" s="379">
        <f t="shared" si="67"/>
        <v>0</v>
      </c>
      <c r="EQ186" s="226">
        <f t="shared" si="68"/>
        <v>0</v>
      </c>
      <c r="ER186" s="226">
        <f t="shared" si="69"/>
        <v>0</v>
      </c>
      <c r="ES186" s="292"/>
      <c r="ET186" s="227">
        <v>0</v>
      </c>
      <c r="EU186" s="227">
        <v>0</v>
      </c>
      <c r="EV186" s="227">
        <v>0</v>
      </c>
      <c r="EW186" s="227">
        <v>0</v>
      </c>
      <c r="EX186" s="227">
        <v>0</v>
      </c>
      <c r="EY186" s="227">
        <v>0</v>
      </c>
      <c r="EZ186" s="227">
        <v>0</v>
      </c>
      <c r="FA186" s="380">
        <f t="shared" si="73"/>
        <v>0</v>
      </c>
      <c r="FB186" s="228">
        <f t="shared" si="74"/>
        <v>0</v>
      </c>
      <c r="FC186" s="380">
        <f t="shared" si="75"/>
        <v>0</v>
      </c>
      <c r="FD186" s="227">
        <f t="shared" si="76"/>
        <v>0</v>
      </c>
      <c r="FE186" s="227">
        <f t="shared" si="77"/>
        <v>0</v>
      </c>
      <c r="FF186" s="227">
        <v>0</v>
      </c>
      <c r="FG186" s="228">
        <f t="shared" si="70"/>
        <v>0</v>
      </c>
      <c r="FH186" s="227">
        <v>0</v>
      </c>
      <c r="FI186" s="227">
        <v>0</v>
      </c>
      <c r="FJ186" s="227">
        <v>0</v>
      </c>
      <c r="FK186" s="227">
        <f t="shared" si="62"/>
        <v>0</v>
      </c>
      <c r="FL186" s="227">
        <v>0</v>
      </c>
      <c r="FM186" s="227">
        <f t="shared" si="63"/>
        <v>0</v>
      </c>
      <c r="FZ186" s="229"/>
      <c r="GA186" s="229"/>
      <c r="GB186" s="229"/>
      <c r="GC186" s="229"/>
      <c r="GD186" s="229"/>
    </row>
    <row r="187" spans="1:186" s="368" customFormat="1">
      <c r="A187" s="287" t="s">
        <v>404</v>
      </c>
      <c r="B187" s="369" t="s">
        <v>14</v>
      </c>
      <c r="C187" s="287" t="s">
        <v>472</v>
      </c>
      <c r="D187" s="287" t="s">
        <v>3125</v>
      </c>
      <c r="E187" s="369" t="s">
        <v>473</v>
      </c>
      <c r="F187" s="287">
        <v>184</v>
      </c>
      <c r="G187" s="392" t="s">
        <v>504</v>
      </c>
      <c r="H187" s="392" t="s">
        <v>505</v>
      </c>
      <c r="I187" s="287" t="s">
        <v>434</v>
      </c>
      <c r="J187" s="392" t="s">
        <v>435</v>
      </c>
      <c r="K187" s="393" t="s">
        <v>276</v>
      </c>
      <c r="L187" s="286" t="s">
        <v>435</v>
      </c>
      <c r="M187" s="286" t="s">
        <v>3124</v>
      </c>
      <c r="N187" s="372">
        <v>1</v>
      </c>
      <c r="O187" s="373">
        <v>0</v>
      </c>
      <c r="P187" s="373">
        <v>0</v>
      </c>
      <c r="Q187" s="373">
        <v>0</v>
      </c>
      <c r="R187" s="373">
        <v>0</v>
      </c>
      <c r="S187" s="374">
        <v>0</v>
      </c>
      <c r="T187" s="374">
        <v>0</v>
      </c>
      <c r="U187" s="374">
        <v>0</v>
      </c>
      <c r="V187" s="374">
        <v>0</v>
      </c>
      <c r="W187" s="373">
        <v>0</v>
      </c>
      <c r="X187" s="373">
        <v>0</v>
      </c>
      <c r="Y187" s="373">
        <v>0</v>
      </c>
      <c r="Z187" s="373">
        <v>0</v>
      </c>
      <c r="AA187" s="374">
        <v>0</v>
      </c>
      <c r="AB187" s="374">
        <v>0</v>
      </c>
      <c r="AC187" s="374">
        <v>0</v>
      </c>
      <c r="AD187" s="374">
        <v>0</v>
      </c>
      <c r="AE187" s="373">
        <v>0</v>
      </c>
      <c r="AF187" s="373">
        <v>0</v>
      </c>
      <c r="AG187" s="373">
        <v>0</v>
      </c>
      <c r="AH187" s="373">
        <v>0</v>
      </c>
      <c r="AI187" s="374">
        <v>0</v>
      </c>
      <c r="AJ187" s="374">
        <v>0</v>
      </c>
      <c r="AK187" s="374">
        <v>0</v>
      </c>
      <c r="AL187" s="374">
        <v>0</v>
      </c>
      <c r="AM187" s="226">
        <v>0</v>
      </c>
      <c r="AN187" s="226">
        <v>0</v>
      </c>
      <c r="AO187" s="226">
        <v>0</v>
      </c>
      <c r="AP187" s="226">
        <v>0</v>
      </c>
      <c r="AQ187" s="227">
        <v>0</v>
      </c>
      <c r="AR187" s="227">
        <v>0</v>
      </c>
      <c r="AS187" s="227">
        <v>0</v>
      </c>
      <c r="AT187" s="227">
        <v>0</v>
      </c>
      <c r="AU187" s="226">
        <v>0</v>
      </c>
      <c r="AV187" s="226">
        <v>0</v>
      </c>
      <c r="AW187" s="226">
        <v>0</v>
      </c>
      <c r="AX187" s="226">
        <v>0</v>
      </c>
      <c r="AY187" s="227">
        <v>0</v>
      </c>
      <c r="AZ187" s="227">
        <v>0</v>
      </c>
      <c r="BA187" s="227">
        <v>0</v>
      </c>
      <c r="BB187" s="227">
        <v>0</v>
      </c>
      <c r="BC187" s="226">
        <f t="shared" si="82"/>
        <v>0</v>
      </c>
      <c r="BD187" s="226">
        <f t="shared" si="82"/>
        <v>0</v>
      </c>
      <c r="BE187" s="226">
        <f t="shared" si="82"/>
        <v>0</v>
      </c>
      <c r="BF187" s="226">
        <f t="shared" ref="BF187:BJ243" si="86">AP187-AX187-BN187</f>
        <v>0</v>
      </c>
      <c r="BG187" s="218">
        <f t="shared" si="86"/>
        <v>0</v>
      </c>
      <c r="BH187" s="218">
        <f t="shared" si="86"/>
        <v>0</v>
      </c>
      <c r="BI187" s="218">
        <f t="shared" si="86"/>
        <v>0</v>
      </c>
      <c r="BJ187" s="218">
        <f t="shared" si="81"/>
        <v>0</v>
      </c>
      <c r="BK187" s="226">
        <f t="shared" si="78"/>
        <v>0</v>
      </c>
      <c r="BL187" s="226">
        <f t="shared" si="78"/>
        <v>0</v>
      </c>
      <c r="BM187" s="226">
        <f t="shared" si="78"/>
        <v>0</v>
      </c>
      <c r="BN187" s="226">
        <f t="shared" si="78"/>
        <v>0</v>
      </c>
      <c r="BO187" s="227">
        <f t="shared" si="78"/>
        <v>0</v>
      </c>
      <c r="BP187" s="227">
        <f t="shared" si="71"/>
        <v>0</v>
      </c>
      <c r="BQ187" s="227">
        <f t="shared" si="71"/>
        <v>0</v>
      </c>
      <c r="BR187" s="227">
        <f t="shared" si="71"/>
        <v>0</v>
      </c>
      <c r="BS187" s="226">
        <v>0</v>
      </c>
      <c r="BT187" s="226">
        <v>0</v>
      </c>
      <c r="BU187" s="226">
        <v>0</v>
      </c>
      <c r="BV187" s="226">
        <v>0</v>
      </c>
      <c r="BW187" s="227">
        <v>0</v>
      </c>
      <c r="BX187" s="227">
        <v>0</v>
      </c>
      <c r="BY187" s="227">
        <v>0</v>
      </c>
      <c r="BZ187" s="227">
        <v>0</v>
      </c>
      <c r="CA187" s="226">
        <v>0</v>
      </c>
      <c r="CB187" s="226">
        <f>IFERROR(VLOOKUP($G187,[12]ITEM!$B$2:$AC$939,26,0),0)</f>
        <v>0</v>
      </c>
      <c r="CC187" s="226">
        <f>IFERROR(VLOOKUP($G187,[12]ITEM!$B$2:$AC$939,27,0),0)</f>
        <v>0</v>
      </c>
      <c r="CD187" s="226">
        <f>IFERROR(VLOOKUP($G187,[12]ITEM!$B$2:$AC$939,28,0),0)</f>
        <v>0</v>
      </c>
      <c r="CE187" s="227">
        <v>0</v>
      </c>
      <c r="CF187" s="227">
        <v>0</v>
      </c>
      <c r="CG187" s="227">
        <v>0</v>
      </c>
      <c r="CH187" s="227">
        <v>0</v>
      </c>
      <c r="CI187" s="375"/>
      <c r="CJ187" s="226">
        <f t="shared" si="80"/>
        <v>0</v>
      </c>
      <c r="CK187" s="226">
        <f t="shared" si="80"/>
        <v>0</v>
      </c>
      <c r="CL187" s="226">
        <f t="shared" si="79"/>
        <v>0</v>
      </c>
      <c r="CM187" s="226">
        <f t="shared" si="79"/>
        <v>0</v>
      </c>
      <c r="CN187" s="227">
        <f t="shared" si="79"/>
        <v>0</v>
      </c>
      <c r="CO187" s="227">
        <f t="shared" si="79"/>
        <v>0</v>
      </c>
      <c r="CP187" s="227">
        <f t="shared" si="79"/>
        <v>0</v>
      </c>
      <c r="CQ187" s="227">
        <f t="shared" si="79"/>
        <v>0</v>
      </c>
      <c r="CR187" s="226">
        <v>0</v>
      </c>
      <c r="CS187" s="226">
        <v>0</v>
      </c>
      <c r="CT187" s="226">
        <v>0</v>
      </c>
      <c r="CU187" s="226">
        <v>0</v>
      </c>
      <c r="CV187" s="227">
        <f t="shared" si="64"/>
        <v>0</v>
      </c>
      <c r="CW187" s="227">
        <f>CV187*(1+('[13]GROWTH (YoY)'!AR187/100))</f>
        <v>0</v>
      </c>
      <c r="CX187" s="227">
        <f>CW187*(1+('[13]GROWTH (YoY)'!AS187/100))</f>
        <v>0</v>
      </c>
      <c r="CY187" s="227">
        <f>CX187*(1+('[13]GROWTH (YoY)'!AT187/100))</f>
        <v>0</v>
      </c>
      <c r="CZ187" s="226">
        <v>0</v>
      </c>
      <c r="DA187" s="226">
        <v>0</v>
      </c>
      <c r="DB187" s="226">
        <v>0</v>
      </c>
      <c r="DC187" s="226">
        <v>0</v>
      </c>
      <c r="DD187" s="227">
        <v>0</v>
      </c>
      <c r="DE187" s="227">
        <v>0</v>
      </c>
      <c r="DF187" s="227">
        <v>0</v>
      </c>
      <c r="DG187" s="227">
        <v>0</v>
      </c>
      <c r="DH187" s="226">
        <v>0</v>
      </c>
      <c r="DI187" s="226">
        <v>0</v>
      </c>
      <c r="DJ187" s="226">
        <v>0</v>
      </c>
      <c r="DK187" s="226">
        <v>0</v>
      </c>
      <c r="DL187" s="227">
        <v>0</v>
      </c>
      <c r="DM187" s="227">
        <v>0</v>
      </c>
      <c r="DN187" s="227">
        <v>0</v>
      </c>
      <c r="DO187" s="227">
        <v>0</v>
      </c>
      <c r="DP187" s="376">
        <f t="shared" si="84"/>
        <v>0</v>
      </c>
      <c r="DQ187" s="226">
        <f t="shared" si="84"/>
        <v>0</v>
      </c>
      <c r="DR187" s="226">
        <f t="shared" si="84"/>
        <v>0</v>
      </c>
      <c r="DS187" s="226">
        <f t="shared" si="72"/>
        <v>0</v>
      </c>
      <c r="DT187" s="227">
        <f t="shared" si="72"/>
        <v>0</v>
      </c>
      <c r="DU187" s="227">
        <f t="shared" si="72"/>
        <v>0</v>
      </c>
      <c r="DV187" s="227">
        <f t="shared" si="72"/>
        <v>0</v>
      </c>
      <c r="DW187" s="227">
        <f t="shared" si="72"/>
        <v>0</v>
      </c>
      <c r="DX187" s="377">
        <f t="shared" si="85"/>
        <v>0</v>
      </c>
      <c r="DY187" s="377">
        <f t="shared" si="85"/>
        <v>0</v>
      </c>
      <c r="DZ187" s="377">
        <f t="shared" si="85"/>
        <v>0</v>
      </c>
      <c r="EA187" s="377">
        <f t="shared" si="85"/>
        <v>0</v>
      </c>
      <c r="EB187" s="378">
        <f t="shared" si="85"/>
        <v>0</v>
      </c>
      <c r="EC187" s="378">
        <f t="shared" si="83"/>
        <v>0</v>
      </c>
      <c r="ED187" s="378">
        <f t="shared" si="83"/>
        <v>0</v>
      </c>
      <c r="EE187" s="378">
        <f t="shared" si="83"/>
        <v>0</v>
      </c>
      <c r="EG187" s="226">
        <v>0</v>
      </c>
      <c r="EH187" s="226">
        <v>0</v>
      </c>
      <c r="EI187" s="226">
        <v>0</v>
      </c>
      <c r="EJ187" s="226">
        <v>0</v>
      </c>
      <c r="EK187" s="226">
        <v>0</v>
      </c>
      <c r="EL187" s="226">
        <v>0</v>
      </c>
      <c r="EM187" s="226">
        <v>0</v>
      </c>
      <c r="EN187" s="379">
        <f t="shared" si="65"/>
        <v>0</v>
      </c>
      <c r="EO187" s="226">
        <f t="shared" si="66"/>
        <v>0</v>
      </c>
      <c r="EP187" s="379">
        <f t="shared" si="67"/>
        <v>0</v>
      </c>
      <c r="EQ187" s="226">
        <f t="shared" si="68"/>
        <v>0</v>
      </c>
      <c r="ER187" s="226">
        <f t="shared" si="69"/>
        <v>0</v>
      </c>
      <c r="ES187" s="292"/>
      <c r="ET187" s="227">
        <v>0</v>
      </c>
      <c r="EU187" s="227">
        <v>0</v>
      </c>
      <c r="EV187" s="227">
        <v>0</v>
      </c>
      <c r="EW187" s="227">
        <v>0</v>
      </c>
      <c r="EX187" s="227">
        <v>0</v>
      </c>
      <c r="EY187" s="227">
        <v>0</v>
      </c>
      <c r="EZ187" s="227">
        <v>0</v>
      </c>
      <c r="FA187" s="380">
        <f t="shared" si="73"/>
        <v>0</v>
      </c>
      <c r="FB187" s="228">
        <f t="shared" si="74"/>
        <v>0</v>
      </c>
      <c r="FC187" s="380">
        <f t="shared" si="75"/>
        <v>0</v>
      </c>
      <c r="FD187" s="227">
        <f t="shared" si="76"/>
        <v>0</v>
      </c>
      <c r="FE187" s="227">
        <f t="shared" si="77"/>
        <v>0</v>
      </c>
      <c r="FF187" s="227">
        <v>0</v>
      </c>
      <c r="FG187" s="228">
        <f t="shared" si="70"/>
        <v>0</v>
      </c>
      <c r="FH187" s="227">
        <v>0</v>
      </c>
      <c r="FI187" s="227">
        <v>0</v>
      </c>
      <c r="FJ187" s="227">
        <v>0</v>
      </c>
      <c r="FK187" s="227">
        <f t="shared" si="62"/>
        <v>0</v>
      </c>
      <c r="FL187" s="227">
        <v>0</v>
      </c>
      <c r="FM187" s="227">
        <f t="shared" si="63"/>
        <v>0</v>
      </c>
      <c r="FZ187" s="229"/>
      <c r="GA187" s="229"/>
      <c r="GB187" s="229"/>
      <c r="GC187" s="229"/>
      <c r="GD187" s="229"/>
    </row>
    <row r="188" spans="1:186" s="368" customFormat="1">
      <c r="A188" s="287" t="s">
        <v>404</v>
      </c>
      <c r="B188" s="369" t="s">
        <v>14</v>
      </c>
      <c r="C188" s="287" t="s">
        <v>472</v>
      </c>
      <c r="D188" s="287" t="s">
        <v>3125</v>
      </c>
      <c r="E188" s="369" t="s">
        <v>473</v>
      </c>
      <c r="F188" s="287">
        <v>185</v>
      </c>
      <c r="G188" s="392" t="s">
        <v>506</v>
      </c>
      <c r="H188" s="392" t="s">
        <v>507</v>
      </c>
      <c r="I188" s="287" t="s">
        <v>434</v>
      </c>
      <c r="J188" s="392" t="s">
        <v>435</v>
      </c>
      <c r="K188" s="393" t="s">
        <v>276</v>
      </c>
      <c r="L188" s="286" t="s">
        <v>435</v>
      </c>
      <c r="M188" s="286" t="s">
        <v>3124</v>
      </c>
      <c r="N188" s="372">
        <v>1</v>
      </c>
      <c r="O188" s="373">
        <v>0</v>
      </c>
      <c r="P188" s="373">
        <v>0</v>
      </c>
      <c r="Q188" s="373">
        <v>0</v>
      </c>
      <c r="R188" s="373">
        <v>0</v>
      </c>
      <c r="S188" s="374">
        <v>0</v>
      </c>
      <c r="T188" s="374">
        <v>0</v>
      </c>
      <c r="U188" s="374">
        <v>0</v>
      </c>
      <c r="V188" s="374">
        <v>0</v>
      </c>
      <c r="W188" s="373">
        <v>0</v>
      </c>
      <c r="X188" s="373">
        <v>0</v>
      </c>
      <c r="Y188" s="373">
        <v>0</v>
      </c>
      <c r="Z188" s="373">
        <v>0</v>
      </c>
      <c r="AA188" s="374">
        <v>0</v>
      </c>
      <c r="AB188" s="374">
        <v>0</v>
      </c>
      <c r="AC188" s="374">
        <v>0</v>
      </c>
      <c r="AD188" s="374">
        <v>0</v>
      </c>
      <c r="AE188" s="373">
        <v>0</v>
      </c>
      <c r="AF188" s="373">
        <v>0</v>
      </c>
      <c r="AG188" s="373">
        <v>0</v>
      </c>
      <c r="AH188" s="373">
        <v>0</v>
      </c>
      <c r="AI188" s="374">
        <v>0</v>
      </c>
      <c r="AJ188" s="374">
        <v>0</v>
      </c>
      <c r="AK188" s="374">
        <v>0</v>
      </c>
      <c r="AL188" s="374">
        <v>0</v>
      </c>
      <c r="AM188" s="226">
        <v>0</v>
      </c>
      <c r="AN188" s="226">
        <v>0</v>
      </c>
      <c r="AO188" s="226">
        <v>0</v>
      </c>
      <c r="AP188" s="226">
        <v>0</v>
      </c>
      <c r="AQ188" s="227">
        <v>0</v>
      </c>
      <c r="AR188" s="227">
        <v>0</v>
      </c>
      <c r="AS188" s="227">
        <v>0</v>
      </c>
      <c r="AT188" s="227">
        <v>0</v>
      </c>
      <c r="AU188" s="226">
        <v>0</v>
      </c>
      <c r="AV188" s="226">
        <v>0</v>
      </c>
      <c r="AW188" s="226">
        <v>0</v>
      </c>
      <c r="AX188" s="226">
        <v>0</v>
      </c>
      <c r="AY188" s="227">
        <v>0</v>
      </c>
      <c r="AZ188" s="227">
        <v>0</v>
      </c>
      <c r="BA188" s="227">
        <v>0</v>
      </c>
      <c r="BB188" s="227">
        <v>0</v>
      </c>
      <c r="BC188" s="226">
        <f t="shared" ref="BC188:BG251" si="87">AM188-AU188-BK188</f>
        <v>0</v>
      </c>
      <c r="BD188" s="226">
        <f t="shared" si="87"/>
        <v>0</v>
      </c>
      <c r="BE188" s="226">
        <f t="shared" si="87"/>
        <v>0</v>
      </c>
      <c r="BF188" s="226">
        <f t="shared" si="86"/>
        <v>0</v>
      </c>
      <c r="BG188" s="218">
        <f t="shared" si="86"/>
        <v>0</v>
      </c>
      <c r="BH188" s="218">
        <f t="shared" si="86"/>
        <v>0</v>
      </c>
      <c r="BI188" s="218">
        <f t="shared" si="86"/>
        <v>0</v>
      </c>
      <c r="BJ188" s="218">
        <f t="shared" si="81"/>
        <v>0</v>
      </c>
      <c r="BK188" s="226">
        <f t="shared" si="78"/>
        <v>0</v>
      </c>
      <c r="BL188" s="226">
        <f t="shared" si="78"/>
        <v>0</v>
      </c>
      <c r="BM188" s="226">
        <f t="shared" si="78"/>
        <v>0</v>
      </c>
      <c r="BN188" s="226">
        <f t="shared" si="78"/>
        <v>0</v>
      </c>
      <c r="BO188" s="227">
        <f t="shared" si="78"/>
        <v>0</v>
      </c>
      <c r="BP188" s="227">
        <f t="shared" si="71"/>
        <v>0</v>
      </c>
      <c r="BQ188" s="227">
        <f t="shared" si="71"/>
        <v>0</v>
      </c>
      <c r="BR188" s="227">
        <f t="shared" si="71"/>
        <v>0</v>
      </c>
      <c r="BS188" s="226">
        <v>0</v>
      </c>
      <c r="BT188" s="226">
        <v>0</v>
      </c>
      <c r="BU188" s="226">
        <v>0</v>
      </c>
      <c r="BV188" s="226">
        <v>0</v>
      </c>
      <c r="BW188" s="227">
        <v>0</v>
      </c>
      <c r="BX188" s="227">
        <v>0</v>
      </c>
      <c r="BY188" s="227">
        <v>0</v>
      </c>
      <c r="BZ188" s="227">
        <v>0</v>
      </c>
      <c r="CA188" s="226">
        <v>0</v>
      </c>
      <c r="CB188" s="226">
        <f>IFERROR(VLOOKUP($G188,[12]ITEM!$B$2:$AC$939,26,0),0)</f>
        <v>0</v>
      </c>
      <c r="CC188" s="226">
        <f>IFERROR(VLOOKUP($G188,[12]ITEM!$B$2:$AC$939,27,0),0)</f>
        <v>0</v>
      </c>
      <c r="CD188" s="226">
        <f>IFERROR(VLOOKUP($G188,[12]ITEM!$B$2:$AC$939,28,0),0)</f>
        <v>0</v>
      </c>
      <c r="CE188" s="227">
        <v>0</v>
      </c>
      <c r="CF188" s="227">
        <v>0</v>
      </c>
      <c r="CG188" s="227">
        <v>0</v>
      </c>
      <c r="CH188" s="227">
        <v>0</v>
      </c>
      <c r="CI188" s="375"/>
      <c r="CJ188" s="226">
        <f t="shared" si="80"/>
        <v>0</v>
      </c>
      <c r="CK188" s="226">
        <f t="shared" si="80"/>
        <v>0</v>
      </c>
      <c r="CL188" s="226">
        <f t="shared" si="79"/>
        <v>0</v>
      </c>
      <c r="CM188" s="226">
        <f t="shared" si="79"/>
        <v>0</v>
      </c>
      <c r="CN188" s="227">
        <f t="shared" si="79"/>
        <v>0</v>
      </c>
      <c r="CO188" s="227">
        <f t="shared" si="79"/>
        <v>0</v>
      </c>
      <c r="CP188" s="227">
        <f t="shared" si="79"/>
        <v>0</v>
      </c>
      <c r="CQ188" s="227">
        <f t="shared" si="79"/>
        <v>0</v>
      </c>
      <c r="CR188" s="226">
        <v>0</v>
      </c>
      <c r="CS188" s="226">
        <v>0</v>
      </c>
      <c r="CT188" s="226">
        <v>0</v>
      </c>
      <c r="CU188" s="226">
        <v>0</v>
      </c>
      <c r="CV188" s="227">
        <f t="shared" si="64"/>
        <v>0</v>
      </c>
      <c r="CW188" s="227">
        <f>CV188*(1+('[13]GROWTH (YoY)'!AR188/100))</f>
        <v>0</v>
      </c>
      <c r="CX188" s="227">
        <f>CW188*(1+('[13]GROWTH (YoY)'!AS188/100))</f>
        <v>0</v>
      </c>
      <c r="CY188" s="227">
        <f>CX188*(1+('[13]GROWTH (YoY)'!AT188/100))</f>
        <v>0</v>
      </c>
      <c r="CZ188" s="226">
        <v>0</v>
      </c>
      <c r="DA188" s="226">
        <v>0</v>
      </c>
      <c r="DB188" s="226">
        <v>0</v>
      </c>
      <c r="DC188" s="226">
        <v>0</v>
      </c>
      <c r="DD188" s="227">
        <v>0</v>
      </c>
      <c r="DE188" s="227">
        <v>0</v>
      </c>
      <c r="DF188" s="227">
        <v>0</v>
      </c>
      <c r="DG188" s="227">
        <v>0</v>
      </c>
      <c r="DH188" s="226">
        <v>0</v>
      </c>
      <c r="DI188" s="226">
        <v>0</v>
      </c>
      <c r="DJ188" s="226">
        <v>0</v>
      </c>
      <c r="DK188" s="226">
        <v>0</v>
      </c>
      <c r="DL188" s="227">
        <v>0</v>
      </c>
      <c r="DM188" s="227">
        <v>0</v>
      </c>
      <c r="DN188" s="227">
        <v>0</v>
      </c>
      <c r="DO188" s="227">
        <v>0</v>
      </c>
      <c r="DP188" s="376">
        <f t="shared" si="84"/>
        <v>0</v>
      </c>
      <c r="DQ188" s="226">
        <f t="shared" si="84"/>
        <v>0</v>
      </c>
      <c r="DR188" s="226">
        <f t="shared" si="84"/>
        <v>0</v>
      </c>
      <c r="DS188" s="226">
        <f t="shared" si="72"/>
        <v>0</v>
      </c>
      <c r="DT188" s="227">
        <f t="shared" si="72"/>
        <v>0</v>
      </c>
      <c r="DU188" s="227">
        <f t="shared" si="72"/>
        <v>0</v>
      </c>
      <c r="DV188" s="227">
        <f t="shared" si="72"/>
        <v>0</v>
      </c>
      <c r="DW188" s="227">
        <f t="shared" si="72"/>
        <v>0</v>
      </c>
      <c r="DX188" s="377">
        <f t="shared" si="85"/>
        <v>0</v>
      </c>
      <c r="DY188" s="377">
        <f t="shared" si="85"/>
        <v>0</v>
      </c>
      <c r="DZ188" s="377">
        <f t="shared" si="85"/>
        <v>0</v>
      </c>
      <c r="EA188" s="377">
        <f t="shared" si="85"/>
        <v>0</v>
      </c>
      <c r="EB188" s="378">
        <f t="shared" si="85"/>
        <v>0</v>
      </c>
      <c r="EC188" s="378">
        <f t="shared" si="83"/>
        <v>0</v>
      </c>
      <c r="ED188" s="378">
        <f t="shared" si="83"/>
        <v>0</v>
      </c>
      <c r="EE188" s="378">
        <f t="shared" si="83"/>
        <v>0</v>
      </c>
      <c r="EG188" s="226">
        <v>0</v>
      </c>
      <c r="EH188" s="226">
        <v>0</v>
      </c>
      <c r="EI188" s="226">
        <v>0</v>
      </c>
      <c r="EJ188" s="226">
        <v>0</v>
      </c>
      <c r="EK188" s="226">
        <v>0</v>
      </c>
      <c r="EL188" s="226">
        <v>0</v>
      </c>
      <c r="EM188" s="226">
        <v>0</v>
      </c>
      <c r="EN188" s="379">
        <f t="shared" si="65"/>
        <v>0</v>
      </c>
      <c r="EO188" s="226">
        <f t="shared" si="66"/>
        <v>0</v>
      </c>
      <c r="EP188" s="379">
        <f t="shared" si="67"/>
        <v>0</v>
      </c>
      <c r="EQ188" s="226">
        <f t="shared" si="68"/>
        <v>0</v>
      </c>
      <c r="ER188" s="226">
        <f t="shared" si="69"/>
        <v>0</v>
      </c>
      <c r="ES188" s="292"/>
      <c r="ET188" s="227">
        <v>0</v>
      </c>
      <c r="EU188" s="227">
        <v>0</v>
      </c>
      <c r="EV188" s="227">
        <v>0</v>
      </c>
      <c r="EW188" s="227">
        <v>0</v>
      </c>
      <c r="EX188" s="227">
        <v>0</v>
      </c>
      <c r="EY188" s="227">
        <v>0</v>
      </c>
      <c r="EZ188" s="227">
        <v>0</v>
      </c>
      <c r="FA188" s="380">
        <f t="shared" si="73"/>
        <v>0</v>
      </c>
      <c r="FB188" s="228">
        <f t="shared" si="74"/>
        <v>0</v>
      </c>
      <c r="FC188" s="380">
        <f t="shared" si="75"/>
        <v>0</v>
      </c>
      <c r="FD188" s="227">
        <f t="shared" si="76"/>
        <v>0</v>
      </c>
      <c r="FE188" s="227">
        <f t="shared" si="77"/>
        <v>0</v>
      </c>
      <c r="FF188" s="227">
        <v>0</v>
      </c>
      <c r="FG188" s="228">
        <f t="shared" si="70"/>
        <v>0</v>
      </c>
      <c r="FH188" s="227">
        <v>0</v>
      </c>
      <c r="FI188" s="227">
        <v>0</v>
      </c>
      <c r="FJ188" s="227">
        <v>0</v>
      </c>
      <c r="FK188" s="227">
        <f t="shared" si="62"/>
        <v>0</v>
      </c>
      <c r="FL188" s="227">
        <v>0</v>
      </c>
      <c r="FM188" s="227">
        <f t="shared" si="63"/>
        <v>0</v>
      </c>
      <c r="FZ188" s="229"/>
      <c r="GA188" s="229"/>
      <c r="GB188" s="229"/>
      <c r="GC188" s="229"/>
      <c r="GD188" s="229"/>
    </row>
    <row r="189" spans="1:186" s="368" customFormat="1">
      <c r="A189" s="287" t="s">
        <v>404</v>
      </c>
      <c r="B189" s="369" t="s">
        <v>14</v>
      </c>
      <c r="C189" s="287" t="s">
        <v>472</v>
      </c>
      <c r="D189" s="287" t="s">
        <v>3125</v>
      </c>
      <c r="E189" s="369" t="s">
        <v>473</v>
      </c>
      <c r="F189" s="287">
        <v>186</v>
      </c>
      <c r="G189" s="392" t="s">
        <v>508</v>
      </c>
      <c r="H189" s="392" t="s">
        <v>509</v>
      </c>
      <c r="I189" s="287" t="s">
        <v>434</v>
      </c>
      <c r="J189" s="392" t="s">
        <v>435</v>
      </c>
      <c r="K189" s="393" t="s">
        <v>276</v>
      </c>
      <c r="L189" s="286" t="s">
        <v>435</v>
      </c>
      <c r="M189" s="286" t="s">
        <v>3124</v>
      </c>
      <c r="N189" s="372">
        <v>1</v>
      </c>
      <c r="O189" s="373">
        <v>0</v>
      </c>
      <c r="P189" s="373">
        <v>0</v>
      </c>
      <c r="Q189" s="373">
        <v>0</v>
      </c>
      <c r="R189" s="373">
        <v>0</v>
      </c>
      <c r="S189" s="374">
        <v>0</v>
      </c>
      <c r="T189" s="374">
        <v>0</v>
      </c>
      <c r="U189" s="374">
        <v>0</v>
      </c>
      <c r="V189" s="374">
        <v>0</v>
      </c>
      <c r="W189" s="373">
        <v>0</v>
      </c>
      <c r="X189" s="373">
        <v>0</v>
      </c>
      <c r="Y189" s="373">
        <v>0</v>
      </c>
      <c r="Z189" s="373">
        <v>0</v>
      </c>
      <c r="AA189" s="374">
        <v>0</v>
      </c>
      <c r="AB189" s="374">
        <v>0</v>
      </c>
      <c r="AC189" s="374">
        <v>0</v>
      </c>
      <c r="AD189" s="374">
        <v>0</v>
      </c>
      <c r="AE189" s="373">
        <v>0</v>
      </c>
      <c r="AF189" s="373">
        <v>0</v>
      </c>
      <c r="AG189" s="373">
        <v>0</v>
      </c>
      <c r="AH189" s="373">
        <v>0</v>
      </c>
      <c r="AI189" s="374">
        <v>0</v>
      </c>
      <c r="AJ189" s="374">
        <v>0</v>
      </c>
      <c r="AK189" s="374">
        <v>0</v>
      </c>
      <c r="AL189" s="374">
        <v>0</v>
      </c>
      <c r="AM189" s="226">
        <v>0</v>
      </c>
      <c r="AN189" s="226">
        <v>0</v>
      </c>
      <c r="AO189" s="226">
        <v>0</v>
      </c>
      <c r="AP189" s="226">
        <v>0</v>
      </c>
      <c r="AQ189" s="227">
        <v>0</v>
      </c>
      <c r="AR189" s="227">
        <v>0</v>
      </c>
      <c r="AS189" s="227">
        <v>0</v>
      </c>
      <c r="AT189" s="227">
        <v>0</v>
      </c>
      <c r="AU189" s="226">
        <v>0</v>
      </c>
      <c r="AV189" s="226">
        <v>0</v>
      </c>
      <c r="AW189" s="226">
        <v>0</v>
      </c>
      <c r="AX189" s="226">
        <v>0</v>
      </c>
      <c r="AY189" s="227">
        <v>0</v>
      </c>
      <c r="AZ189" s="227">
        <v>0</v>
      </c>
      <c r="BA189" s="227">
        <v>0</v>
      </c>
      <c r="BB189" s="227">
        <v>0</v>
      </c>
      <c r="BC189" s="226">
        <f t="shared" si="87"/>
        <v>0</v>
      </c>
      <c r="BD189" s="226">
        <f t="shared" si="87"/>
        <v>0</v>
      </c>
      <c r="BE189" s="226">
        <f t="shared" si="87"/>
        <v>0</v>
      </c>
      <c r="BF189" s="226">
        <f t="shared" si="86"/>
        <v>0</v>
      </c>
      <c r="BG189" s="218">
        <f t="shared" si="86"/>
        <v>0</v>
      </c>
      <c r="BH189" s="218">
        <f t="shared" si="86"/>
        <v>0</v>
      </c>
      <c r="BI189" s="218">
        <f t="shared" si="86"/>
        <v>0</v>
      </c>
      <c r="BJ189" s="218">
        <f t="shared" si="81"/>
        <v>0</v>
      </c>
      <c r="BK189" s="226">
        <f t="shared" si="78"/>
        <v>0</v>
      </c>
      <c r="BL189" s="226">
        <f t="shared" si="78"/>
        <v>0</v>
      </c>
      <c r="BM189" s="226">
        <f t="shared" si="78"/>
        <v>0</v>
      </c>
      <c r="BN189" s="226">
        <f t="shared" si="78"/>
        <v>0</v>
      </c>
      <c r="BO189" s="227">
        <f t="shared" si="78"/>
        <v>0</v>
      </c>
      <c r="BP189" s="227">
        <f t="shared" si="71"/>
        <v>0</v>
      </c>
      <c r="BQ189" s="227">
        <f t="shared" si="71"/>
        <v>0</v>
      </c>
      <c r="BR189" s="227">
        <f t="shared" si="71"/>
        <v>0</v>
      </c>
      <c r="BS189" s="226">
        <v>0</v>
      </c>
      <c r="BT189" s="226">
        <v>0</v>
      </c>
      <c r="BU189" s="226">
        <v>0</v>
      </c>
      <c r="BV189" s="226">
        <v>0</v>
      </c>
      <c r="BW189" s="227">
        <v>0</v>
      </c>
      <c r="BX189" s="227">
        <v>0</v>
      </c>
      <c r="BY189" s="227">
        <v>0</v>
      </c>
      <c r="BZ189" s="227">
        <v>0</v>
      </c>
      <c r="CA189" s="226">
        <v>0</v>
      </c>
      <c r="CB189" s="226">
        <f>IFERROR(VLOOKUP($G189,[12]ITEM!$B$2:$AC$939,26,0),0)</f>
        <v>0</v>
      </c>
      <c r="CC189" s="226">
        <f>IFERROR(VLOOKUP($G189,[12]ITEM!$B$2:$AC$939,27,0),0)</f>
        <v>0</v>
      </c>
      <c r="CD189" s="226">
        <f>IFERROR(VLOOKUP($G189,[12]ITEM!$B$2:$AC$939,28,0),0)</f>
        <v>0</v>
      </c>
      <c r="CE189" s="227">
        <v>0</v>
      </c>
      <c r="CF189" s="227">
        <v>0</v>
      </c>
      <c r="CG189" s="227">
        <v>0</v>
      </c>
      <c r="CH189" s="227">
        <v>0</v>
      </c>
      <c r="CI189" s="375"/>
      <c r="CJ189" s="226">
        <f t="shared" si="80"/>
        <v>0</v>
      </c>
      <c r="CK189" s="226">
        <f t="shared" si="80"/>
        <v>0</v>
      </c>
      <c r="CL189" s="226">
        <f t="shared" si="79"/>
        <v>0</v>
      </c>
      <c r="CM189" s="226">
        <f t="shared" si="79"/>
        <v>0</v>
      </c>
      <c r="CN189" s="227">
        <f t="shared" si="79"/>
        <v>0</v>
      </c>
      <c r="CO189" s="227">
        <f t="shared" si="79"/>
        <v>0</v>
      </c>
      <c r="CP189" s="227">
        <f t="shared" si="79"/>
        <v>0</v>
      </c>
      <c r="CQ189" s="227">
        <f t="shared" si="79"/>
        <v>0</v>
      </c>
      <c r="CR189" s="226">
        <v>0</v>
      </c>
      <c r="CS189" s="226">
        <v>0</v>
      </c>
      <c r="CT189" s="226">
        <v>0</v>
      </c>
      <c r="CU189" s="226">
        <v>0</v>
      </c>
      <c r="CV189" s="227">
        <f t="shared" si="64"/>
        <v>0</v>
      </c>
      <c r="CW189" s="227">
        <f>CV189*(1+('[13]GROWTH (YoY)'!AR189/100))</f>
        <v>0</v>
      </c>
      <c r="CX189" s="227">
        <f>CW189*(1+('[13]GROWTH (YoY)'!AS189/100))</f>
        <v>0</v>
      </c>
      <c r="CY189" s="227">
        <f>CX189*(1+('[13]GROWTH (YoY)'!AT189/100))</f>
        <v>0</v>
      </c>
      <c r="CZ189" s="226">
        <v>0</v>
      </c>
      <c r="DA189" s="226">
        <v>0</v>
      </c>
      <c r="DB189" s="226">
        <v>0</v>
      </c>
      <c r="DC189" s="226">
        <v>0</v>
      </c>
      <c r="DD189" s="227">
        <v>0</v>
      </c>
      <c r="DE189" s="227">
        <v>0</v>
      </c>
      <c r="DF189" s="227">
        <v>0</v>
      </c>
      <c r="DG189" s="227">
        <v>0</v>
      </c>
      <c r="DH189" s="226">
        <v>0</v>
      </c>
      <c r="DI189" s="226">
        <v>0</v>
      </c>
      <c r="DJ189" s="226">
        <v>0</v>
      </c>
      <c r="DK189" s="226">
        <v>0</v>
      </c>
      <c r="DL189" s="227">
        <v>0</v>
      </c>
      <c r="DM189" s="227">
        <v>0</v>
      </c>
      <c r="DN189" s="227">
        <v>0</v>
      </c>
      <c r="DO189" s="227">
        <v>0</v>
      </c>
      <c r="DP189" s="376">
        <f t="shared" si="84"/>
        <v>0</v>
      </c>
      <c r="DQ189" s="226">
        <f t="shared" si="84"/>
        <v>0</v>
      </c>
      <c r="DR189" s="226">
        <f t="shared" si="84"/>
        <v>0</v>
      </c>
      <c r="DS189" s="226">
        <f t="shared" si="72"/>
        <v>0</v>
      </c>
      <c r="DT189" s="227">
        <f t="shared" ref="DS189:DW240" si="88">BG189-CN189</f>
        <v>0</v>
      </c>
      <c r="DU189" s="227">
        <f t="shared" si="88"/>
        <v>0</v>
      </c>
      <c r="DV189" s="227">
        <f t="shared" si="88"/>
        <v>0</v>
      </c>
      <c r="DW189" s="227">
        <f t="shared" si="88"/>
        <v>0</v>
      </c>
      <c r="DX189" s="377">
        <f t="shared" si="85"/>
        <v>0</v>
      </c>
      <c r="DY189" s="377">
        <f t="shared" si="85"/>
        <v>0</v>
      </c>
      <c r="DZ189" s="377">
        <f t="shared" si="85"/>
        <v>0</v>
      </c>
      <c r="EA189" s="377">
        <f t="shared" si="85"/>
        <v>0</v>
      </c>
      <c r="EB189" s="378">
        <f t="shared" si="85"/>
        <v>0</v>
      </c>
      <c r="EC189" s="378">
        <f t="shared" si="83"/>
        <v>0</v>
      </c>
      <c r="ED189" s="378">
        <f t="shared" si="83"/>
        <v>0</v>
      </c>
      <c r="EE189" s="378">
        <f t="shared" si="83"/>
        <v>0</v>
      </c>
      <c r="EG189" s="226">
        <v>0</v>
      </c>
      <c r="EH189" s="226">
        <v>0</v>
      </c>
      <c r="EI189" s="226">
        <v>0</v>
      </c>
      <c r="EJ189" s="226">
        <v>0</v>
      </c>
      <c r="EK189" s="226">
        <v>0</v>
      </c>
      <c r="EL189" s="226">
        <v>0</v>
      </c>
      <c r="EM189" s="226">
        <v>0</v>
      </c>
      <c r="EN189" s="379">
        <f t="shared" si="65"/>
        <v>0</v>
      </c>
      <c r="EO189" s="226">
        <f t="shared" si="66"/>
        <v>0</v>
      </c>
      <c r="EP189" s="379">
        <f t="shared" si="67"/>
        <v>0</v>
      </c>
      <c r="EQ189" s="226">
        <f t="shared" si="68"/>
        <v>0</v>
      </c>
      <c r="ER189" s="226">
        <f t="shared" si="69"/>
        <v>0</v>
      </c>
      <c r="ES189" s="292"/>
      <c r="ET189" s="227">
        <v>0</v>
      </c>
      <c r="EU189" s="227">
        <v>0</v>
      </c>
      <c r="EV189" s="227">
        <v>0</v>
      </c>
      <c r="EW189" s="227">
        <v>0</v>
      </c>
      <c r="EX189" s="227">
        <v>0</v>
      </c>
      <c r="EY189" s="227">
        <v>0</v>
      </c>
      <c r="EZ189" s="227">
        <v>0</v>
      </c>
      <c r="FA189" s="380">
        <f t="shared" si="73"/>
        <v>0</v>
      </c>
      <c r="FB189" s="228">
        <f t="shared" si="74"/>
        <v>0</v>
      </c>
      <c r="FC189" s="380">
        <f t="shared" si="75"/>
        <v>0</v>
      </c>
      <c r="FD189" s="227">
        <f t="shared" si="76"/>
        <v>0</v>
      </c>
      <c r="FE189" s="227">
        <f t="shared" si="77"/>
        <v>0</v>
      </c>
      <c r="FF189" s="227">
        <v>0</v>
      </c>
      <c r="FG189" s="228">
        <f t="shared" si="70"/>
        <v>0</v>
      </c>
      <c r="FH189" s="227">
        <v>0</v>
      </c>
      <c r="FI189" s="227">
        <v>0</v>
      </c>
      <c r="FJ189" s="227">
        <v>0</v>
      </c>
      <c r="FK189" s="227">
        <f t="shared" si="62"/>
        <v>0</v>
      </c>
      <c r="FL189" s="227">
        <v>0</v>
      </c>
      <c r="FM189" s="227">
        <f t="shared" si="63"/>
        <v>0</v>
      </c>
      <c r="FZ189" s="229"/>
      <c r="GA189" s="229"/>
      <c r="GB189" s="229"/>
      <c r="GC189" s="229"/>
      <c r="GD189" s="229"/>
    </row>
    <row r="190" spans="1:186" s="368" customFormat="1">
      <c r="A190" s="287" t="s">
        <v>404</v>
      </c>
      <c r="B190" s="369" t="s">
        <v>14</v>
      </c>
      <c r="C190" s="287" t="s">
        <v>472</v>
      </c>
      <c r="D190" s="287" t="s">
        <v>3125</v>
      </c>
      <c r="E190" s="369" t="s">
        <v>473</v>
      </c>
      <c r="F190" s="287">
        <v>187</v>
      </c>
      <c r="G190" s="392" t="s">
        <v>510</v>
      </c>
      <c r="H190" s="392" t="s">
        <v>511</v>
      </c>
      <c r="I190" s="287" t="s">
        <v>434</v>
      </c>
      <c r="J190" s="392" t="s">
        <v>435</v>
      </c>
      <c r="K190" s="393" t="s">
        <v>276</v>
      </c>
      <c r="L190" s="286" t="s">
        <v>435</v>
      </c>
      <c r="M190" s="286" t="s">
        <v>3124</v>
      </c>
      <c r="N190" s="372">
        <v>1</v>
      </c>
      <c r="O190" s="373">
        <v>0</v>
      </c>
      <c r="P190" s="373">
        <v>0</v>
      </c>
      <c r="Q190" s="373">
        <v>0</v>
      </c>
      <c r="R190" s="373">
        <v>0</v>
      </c>
      <c r="S190" s="374">
        <v>0</v>
      </c>
      <c r="T190" s="374">
        <v>0</v>
      </c>
      <c r="U190" s="374">
        <v>0</v>
      </c>
      <c r="V190" s="374">
        <v>0</v>
      </c>
      <c r="W190" s="373">
        <v>0</v>
      </c>
      <c r="X190" s="373">
        <v>0</v>
      </c>
      <c r="Y190" s="373">
        <v>0</v>
      </c>
      <c r="Z190" s="373">
        <v>0</v>
      </c>
      <c r="AA190" s="374">
        <v>0</v>
      </c>
      <c r="AB190" s="374">
        <v>0</v>
      </c>
      <c r="AC190" s="374">
        <v>0</v>
      </c>
      <c r="AD190" s="374">
        <v>0</v>
      </c>
      <c r="AE190" s="373">
        <v>0</v>
      </c>
      <c r="AF190" s="373">
        <v>0</v>
      </c>
      <c r="AG190" s="373">
        <v>0</v>
      </c>
      <c r="AH190" s="373">
        <v>0</v>
      </c>
      <c r="AI190" s="374">
        <v>0</v>
      </c>
      <c r="AJ190" s="374">
        <v>0</v>
      </c>
      <c r="AK190" s="374">
        <v>0</v>
      </c>
      <c r="AL190" s="374">
        <v>0</v>
      </c>
      <c r="AM190" s="226">
        <v>0</v>
      </c>
      <c r="AN190" s="226">
        <v>0</v>
      </c>
      <c r="AO190" s="226">
        <v>0</v>
      </c>
      <c r="AP190" s="226">
        <v>0</v>
      </c>
      <c r="AQ190" s="227">
        <v>0</v>
      </c>
      <c r="AR190" s="227">
        <v>0</v>
      </c>
      <c r="AS190" s="227">
        <v>0</v>
      </c>
      <c r="AT190" s="227">
        <v>0</v>
      </c>
      <c r="AU190" s="226">
        <v>0</v>
      </c>
      <c r="AV190" s="226">
        <v>0</v>
      </c>
      <c r="AW190" s="226">
        <v>0</v>
      </c>
      <c r="AX190" s="226">
        <v>0</v>
      </c>
      <c r="AY190" s="227">
        <v>0</v>
      </c>
      <c r="AZ190" s="227">
        <v>0</v>
      </c>
      <c r="BA190" s="227">
        <v>0</v>
      </c>
      <c r="BB190" s="227">
        <v>0</v>
      </c>
      <c r="BC190" s="226">
        <f t="shared" si="87"/>
        <v>0</v>
      </c>
      <c r="BD190" s="226">
        <f t="shared" si="87"/>
        <v>0</v>
      </c>
      <c r="BE190" s="226">
        <f t="shared" si="87"/>
        <v>0</v>
      </c>
      <c r="BF190" s="226">
        <f t="shared" si="86"/>
        <v>0</v>
      </c>
      <c r="BG190" s="218">
        <f t="shared" si="86"/>
        <v>0</v>
      </c>
      <c r="BH190" s="218">
        <f t="shared" si="86"/>
        <v>0</v>
      </c>
      <c r="BI190" s="218">
        <f t="shared" si="86"/>
        <v>0</v>
      </c>
      <c r="BJ190" s="218">
        <f t="shared" si="81"/>
        <v>0</v>
      </c>
      <c r="BK190" s="226">
        <f t="shared" si="78"/>
        <v>0</v>
      </c>
      <c r="BL190" s="226">
        <f t="shared" si="78"/>
        <v>0</v>
      </c>
      <c r="BM190" s="226">
        <f t="shared" si="78"/>
        <v>0</v>
      </c>
      <c r="BN190" s="226">
        <f t="shared" si="78"/>
        <v>0</v>
      </c>
      <c r="BO190" s="227">
        <f t="shared" si="78"/>
        <v>0</v>
      </c>
      <c r="BP190" s="227">
        <f t="shared" si="71"/>
        <v>0</v>
      </c>
      <c r="BQ190" s="227">
        <f t="shared" si="71"/>
        <v>0</v>
      </c>
      <c r="BR190" s="227">
        <f t="shared" si="71"/>
        <v>0</v>
      </c>
      <c r="BS190" s="226">
        <v>0</v>
      </c>
      <c r="BT190" s="226">
        <v>0</v>
      </c>
      <c r="BU190" s="226">
        <v>0</v>
      </c>
      <c r="BV190" s="226">
        <v>0</v>
      </c>
      <c r="BW190" s="227">
        <v>0</v>
      </c>
      <c r="BX190" s="227">
        <v>0</v>
      </c>
      <c r="BY190" s="227">
        <v>0</v>
      </c>
      <c r="BZ190" s="227">
        <v>0</v>
      </c>
      <c r="CA190" s="226">
        <v>0</v>
      </c>
      <c r="CB190" s="226">
        <f>IFERROR(VLOOKUP($G190,[12]ITEM!$B$2:$AC$939,26,0),0)</f>
        <v>0</v>
      </c>
      <c r="CC190" s="226">
        <f>IFERROR(VLOOKUP($G190,[12]ITEM!$B$2:$AC$939,27,0),0)</f>
        <v>0</v>
      </c>
      <c r="CD190" s="226">
        <f>IFERROR(VLOOKUP($G190,[12]ITEM!$B$2:$AC$939,28,0),0)</f>
        <v>0</v>
      </c>
      <c r="CE190" s="227">
        <v>0</v>
      </c>
      <c r="CF190" s="227">
        <v>0</v>
      </c>
      <c r="CG190" s="227">
        <v>0</v>
      </c>
      <c r="CH190" s="227">
        <v>0</v>
      </c>
      <c r="CI190" s="375"/>
      <c r="CJ190" s="226">
        <f t="shared" si="80"/>
        <v>0</v>
      </c>
      <c r="CK190" s="226">
        <f t="shared" si="80"/>
        <v>0</v>
      </c>
      <c r="CL190" s="226">
        <f t="shared" si="79"/>
        <v>0</v>
      </c>
      <c r="CM190" s="226">
        <f t="shared" si="79"/>
        <v>0</v>
      </c>
      <c r="CN190" s="227">
        <f t="shared" si="79"/>
        <v>0</v>
      </c>
      <c r="CO190" s="227">
        <f t="shared" ref="CO190:CQ253" si="89">CW190+DE190+DM190</f>
        <v>0</v>
      </c>
      <c r="CP190" s="227">
        <f t="shared" si="89"/>
        <v>0</v>
      </c>
      <c r="CQ190" s="227">
        <f t="shared" si="89"/>
        <v>0</v>
      </c>
      <c r="CR190" s="226">
        <v>0</v>
      </c>
      <c r="CS190" s="226">
        <v>0</v>
      </c>
      <c r="CT190" s="226">
        <v>0</v>
      </c>
      <c r="CU190" s="226">
        <v>0</v>
      </c>
      <c r="CV190" s="227">
        <f t="shared" si="64"/>
        <v>0</v>
      </c>
      <c r="CW190" s="227">
        <f>CV190*(1+('[13]GROWTH (YoY)'!AR190/100))</f>
        <v>0</v>
      </c>
      <c r="CX190" s="227">
        <f>CW190*(1+('[13]GROWTH (YoY)'!AS190/100))</f>
        <v>0</v>
      </c>
      <c r="CY190" s="227">
        <f>CX190*(1+('[13]GROWTH (YoY)'!AT190/100))</f>
        <v>0</v>
      </c>
      <c r="CZ190" s="226">
        <v>0</v>
      </c>
      <c r="DA190" s="226">
        <v>0</v>
      </c>
      <c r="DB190" s="226">
        <v>0</v>
      </c>
      <c r="DC190" s="226">
        <v>0</v>
      </c>
      <c r="DD190" s="227">
        <v>0</v>
      </c>
      <c r="DE190" s="227">
        <v>0</v>
      </c>
      <c r="DF190" s="227">
        <v>0</v>
      </c>
      <c r="DG190" s="227">
        <v>0</v>
      </c>
      <c r="DH190" s="226">
        <v>0</v>
      </c>
      <c r="DI190" s="226">
        <v>0</v>
      </c>
      <c r="DJ190" s="226">
        <v>0</v>
      </c>
      <c r="DK190" s="226">
        <v>0</v>
      </c>
      <c r="DL190" s="227">
        <v>0</v>
      </c>
      <c r="DM190" s="227">
        <v>0</v>
      </c>
      <c r="DN190" s="227">
        <v>0</v>
      </c>
      <c r="DO190" s="227">
        <v>0</v>
      </c>
      <c r="DP190" s="376">
        <f t="shared" si="84"/>
        <v>0</v>
      </c>
      <c r="DQ190" s="226">
        <f t="shared" si="84"/>
        <v>0</v>
      </c>
      <c r="DR190" s="226">
        <f t="shared" si="84"/>
        <v>0</v>
      </c>
      <c r="DS190" s="226">
        <f t="shared" si="88"/>
        <v>0</v>
      </c>
      <c r="DT190" s="227">
        <f t="shared" si="88"/>
        <v>0</v>
      </c>
      <c r="DU190" s="227">
        <f t="shared" si="88"/>
        <v>0</v>
      </c>
      <c r="DV190" s="227">
        <f t="shared" si="88"/>
        <v>0</v>
      </c>
      <c r="DW190" s="227">
        <f t="shared" si="88"/>
        <v>0</v>
      </c>
      <c r="DX190" s="377">
        <f t="shared" si="85"/>
        <v>0</v>
      </c>
      <c r="DY190" s="377">
        <f t="shared" si="85"/>
        <v>0</v>
      </c>
      <c r="DZ190" s="377">
        <f t="shared" si="85"/>
        <v>0</v>
      </c>
      <c r="EA190" s="377">
        <f t="shared" si="85"/>
        <v>0</v>
      </c>
      <c r="EB190" s="378">
        <f t="shared" si="85"/>
        <v>0</v>
      </c>
      <c r="EC190" s="378">
        <f t="shared" si="83"/>
        <v>0</v>
      </c>
      <c r="ED190" s="378">
        <f t="shared" si="83"/>
        <v>0</v>
      </c>
      <c r="EE190" s="378">
        <f t="shared" si="83"/>
        <v>0</v>
      </c>
      <c r="EG190" s="226">
        <v>0</v>
      </c>
      <c r="EH190" s="226">
        <v>0</v>
      </c>
      <c r="EI190" s="226">
        <v>0</v>
      </c>
      <c r="EJ190" s="226">
        <v>0</v>
      </c>
      <c r="EK190" s="226">
        <v>0</v>
      </c>
      <c r="EL190" s="226">
        <v>0</v>
      </c>
      <c r="EM190" s="226">
        <v>0</v>
      </c>
      <c r="EN190" s="379">
        <f t="shared" si="65"/>
        <v>0</v>
      </c>
      <c r="EO190" s="226">
        <f t="shared" si="66"/>
        <v>0</v>
      </c>
      <c r="EP190" s="379">
        <f t="shared" si="67"/>
        <v>0</v>
      </c>
      <c r="EQ190" s="226">
        <f t="shared" si="68"/>
        <v>0</v>
      </c>
      <c r="ER190" s="226">
        <f t="shared" si="69"/>
        <v>0</v>
      </c>
      <c r="ES190" s="292"/>
      <c r="ET190" s="227">
        <v>0</v>
      </c>
      <c r="EU190" s="227">
        <v>0</v>
      </c>
      <c r="EV190" s="227">
        <v>0</v>
      </c>
      <c r="EW190" s="227">
        <v>0</v>
      </c>
      <c r="EX190" s="227">
        <v>0</v>
      </c>
      <c r="EY190" s="227">
        <v>0</v>
      </c>
      <c r="EZ190" s="227">
        <v>0</v>
      </c>
      <c r="FA190" s="380">
        <f t="shared" si="73"/>
        <v>0</v>
      </c>
      <c r="FB190" s="228">
        <f t="shared" si="74"/>
        <v>0</v>
      </c>
      <c r="FC190" s="380">
        <f t="shared" si="75"/>
        <v>0</v>
      </c>
      <c r="FD190" s="227">
        <f t="shared" si="76"/>
        <v>0</v>
      </c>
      <c r="FE190" s="227">
        <f t="shared" si="77"/>
        <v>0</v>
      </c>
      <c r="FF190" s="227">
        <v>0</v>
      </c>
      <c r="FG190" s="228">
        <f t="shared" si="70"/>
        <v>0</v>
      </c>
      <c r="FH190" s="227">
        <v>0</v>
      </c>
      <c r="FI190" s="227">
        <v>0</v>
      </c>
      <c r="FJ190" s="227">
        <v>0</v>
      </c>
      <c r="FK190" s="227">
        <f t="shared" si="62"/>
        <v>0</v>
      </c>
      <c r="FL190" s="227">
        <v>0</v>
      </c>
      <c r="FM190" s="227">
        <f t="shared" si="63"/>
        <v>0</v>
      </c>
      <c r="FZ190" s="229"/>
      <c r="GA190" s="229"/>
      <c r="GB190" s="229"/>
      <c r="GC190" s="229"/>
      <c r="GD190" s="229"/>
    </row>
    <row r="191" spans="1:186" s="368" customFormat="1">
      <c r="A191" s="287" t="s">
        <v>404</v>
      </c>
      <c r="B191" s="369" t="s">
        <v>14</v>
      </c>
      <c r="C191" s="287" t="s">
        <v>472</v>
      </c>
      <c r="D191" s="287" t="s">
        <v>3125</v>
      </c>
      <c r="E191" s="369" t="s">
        <v>473</v>
      </c>
      <c r="F191" s="287">
        <v>188</v>
      </c>
      <c r="G191" s="392" t="s">
        <v>512</v>
      </c>
      <c r="H191" s="392" t="s">
        <v>513</v>
      </c>
      <c r="I191" s="287" t="s">
        <v>434</v>
      </c>
      <c r="J191" s="392" t="s">
        <v>435</v>
      </c>
      <c r="K191" s="393" t="s">
        <v>276</v>
      </c>
      <c r="L191" s="286" t="s">
        <v>435</v>
      </c>
      <c r="M191" s="286" t="s">
        <v>3124</v>
      </c>
      <c r="N191" s="372">
        <v>1</v>
      </c>
      <c r="O191" s="373">
        <v>0</v>
      </c>
      <c r="P191" s="373">
        <v>0</v>
      </c>
      <c r="Q191" s="373">
        <v>0</v>
      </c>
      <c r="R191" s="373">
        <v>0</v>
      </c>
      <c r="S191" s="374">
        <v>0</v>
      </c>
      <c r="T191" s="374">
        <v>0</v>
      </c>
      <c r="U191" s="374">
        <v>0</v>
      </c>
      <c r="V191" s="374">
        <v>0</v>
      </c>
      <c r="W191" s="373">
        <v>0</v>
      </c>
      <c r="X191" s="373">
        <v>0</v>
      </c>
      <c r="Y191" s="373">
        <v>0</v>
      </c>
      <c r="Z191" s="373">
        <v>0</v>
      </c>
      <c r="AA191" s="374">
        <v>0</v>
      </c>
      <c r="AB191" s="374">
        <v>0</v>
      </c>
      <c r="AC191" s="374">
        <v>0</v>
      </c>
      <c r="AD191" s="374">
        <v>0</v>
      </c>
      <c r="AE191" s="373">
        <v>0</v>
      </c>
      <c r="AF191" s="373">
        <v>0</v>
      </c>
      <c r="AG191" s="373">
        <v>0</v>
      </c>
      <c r="AH191" s="373">
        <v>0</v>
      </c>
      <c r="AI191" s="374">
        <v>0</v>
      </c>
      <c r="AJ191" s="374">
        <v>0</v>
      </c>
      <c r="AK191" s="374">
        <v>0</v>
      </c>
      <c r="AL191" s="374">
        <v>0</v>
      </c>
      <c r="AM191" s="226">
        <v>0</v>
      </c>
      <c r="AN191" s="226">
        <v>0</v>
      </c>
      <c r="AO191" s="226">
        <v>0</v>
      </c>
      <c r="AP191" s="226">
        <v>0</v>
      </c>
      <c r="AQ191" s="227">
        <v>0</v>
      </c>
      <c r="AR191" s="227">
        <v>0</v>
      </c>
      <c r="AS191" s="227">
        <v>0</v>
      </c>
      <c r="AT191" s="227">
        <v>0</v>
      </c>
      <c r="AU191" s="226">
        <v>0</v>
      </c>
      <c r="AV191" s="226">
        <v>0</v>
      </c>
      <c r="AW191" s="226">
        <v>0</v>
      </c>
      <c r="AX191" s="226">
        <v>0</v>
      </c>
      <c r="AY191" s="227">
        <v>0</v>
      </c>
      <c r="AZ191" s="227">
        <v>0</v>
      </c>
      <c r="BA191" s="227">
        <v>0</v>
      </c>
      <c r="BB191" s="227">
        <v>0</v>
      </c>
      <c r="BC191" s="226">
        <f t="shared" si="87"/>
        <v>0</v>
      </c>
      <c r="BD191" s="226">
        <f t="shared" si="87"/>
        <v>0</v>
      </c>
      <c r="BE191" s="226">
        <f t="shared" si="87"/>
        <v>0</v>
      </c>
      <c r="BF191" s="226">
        <f t="shared" si="86"/>
        <v>0</v>
      </c>
      <c r="BG191" s="218">
        <f t="shared" si="86"/>
        <v>0</v>
      </c>
      <c r="BH191" s="218">
        <f t="shared" si="86"/>
        <v>0</v>
      </c>
      <c r="BI191" s="218">
        <f t="shared" si="86"/>
        <v>0</v>
      </c>
      <c r="BJ191" s="218">
        <f t="shared" si="81"/>
        <v>0</v>
      </c>
      <c r="BK191" s="226">
        <f t="shared" si="78"/>
        <v>0</v>
      </c>
      <c r="BL191" s="226">
        <f t="shared" si="78"/>
        <v>0</v>
      </c>
      <c r="BM191" s="226">
        <f t="shared" si="78"/>
        <v>0</v>
      </c>
      <c r="BN191" s="226">
        <f t="shared" si="78"/>
        <v>0</v>
      </c>
      <c r="BO191" s="227">
        <f t="shared" si="78"/>
        <v>0</v>
      </c>
      <c r="BP191" s="227">
        <f t="shared" si="71"/>
        <v>0</v>
      </c>
      <c r="BQ191" s="227">
        <f t="shared" si="71"/>
        <v>0</v>
      </c>
      <c r="BR191" s="227">
        <f t="shared" si="71"/>
        <v>0</v>
      </c>
      <c r="BS191" s="226">
        <v>0</v>
      </c>
      <c r="BT191" s="226">
        <v>0</v>
      </c>
      <c r="BU191" s="226">
        <v>0</v>
      </c>
      <c r="BV191" s="226">
        <v>0</v>
      </c>
      <c r="BW191" s="227">
        <v>0</v>
      </c>
      <c r="BX191" s="227">
        <v>0</v>
      </c>
      <c r="BY191" s="227">
        <v>0</v>
      </c>
      <c r="BZ191" s="227">
        <v>0</v>
      </c>
      <c r="CA191" s="226">
        <v>0</v>
      </c>
      <c r="CB191" s="226">
        <f>IFERROR(VLOOKUP($G191,[12]ITEM!$B$2:$AC$939,26,0),0)</f>
        <v>0</v>
      </c>
      <c r="CC191" s="226">
        <f>IFERROR(VLOOKUP($G191,[12]ITEM!$B$2:$AC$939,27,0),0)</f>
        <v>0</v>
      </c>
      <c r="CD191" s="226">
        <f>IFERROR(VLOOKUP($G191,[12]ITEM!$B$2:$AC$939,28,0),0)</f>
        <v>0</v>
      </c>
      <c r="CE191" s="227">
        <v>0</v>
      </c>
      <c r="CF191" s="227">
        <v>0</v>
      </c>
      <c r="CG191" s="227">
        <v>0</v>
      </c>
      <c r="CH191" s="227">
        <v>0</v>
      </c>
      <c r="CI191" s="375"/>
      <c r="CJ191" s="226">
        <f t="shared" si="80"/>
        <v>0</v>
      </c>
      <c r="CK191" s="226">
        <f t="shared" si="80"/>
        <v>0</v>
      </c>
      <c r="CL191" s="226">
        <f t="shared" si="80"/>
        <v>0</v>
      </c>
      <c r="CM191" s="226">
        <f t="shared" si="80"/>
        <v>0</v>
      </c>
      <c r="CN191" s="227">
        <f t="shared" si="80"/>
        <v>0</v>
      </c>
      <c r="CO191" s="227">
        <f t="shared" si="89"/>
        <v>0</v>
      </c>
      <c r="CP191" s="227">
        <f t="shared" si="89"/>
        <v>0</v>
      </c>
      <c r="CQ191" s="227">
        <f t="shared" si="89"/>
        <v>0</v>
      </c>
      <c r="CR191" s="226">
        <v>0</v>
      </c>
      <c r="CS191" s="226">
        <v>0</v>
      </c>
      <c r="CT191" s="226">
        <v>0</v>
      </c>
      <c r="CU191" s="226">
        <v>0</v>
      </c>
      <c r="CV191" s="227">
        <f t="shared" si="64"/>
        <v>0</v>
      </c>
      <c r="CW191" s="227">
        <f>CV191*(1+('[13]GROWTH (YoY)'!AR191/100))</f>
        <v>0</v>
      </c>
      <c r="CX191" s="227">
        <f>CW191*(1+('[13]GROWTH (YoY)'!AS191/100))</f>
        <v>0</v>
      </c>
      <c r="CY191" s="227">
        <f>CX191*(1+('[13]GROWTH (YoY)'!AT191/100))</f>
        <v>0</v>
      </c>
      <c r="CZ191" s="226">
        <v>0</v>
      </c>
      <c r="DA191" s="226">
        <v>0</v>
      </c>
      <c r="DB191" s="226">
        <v>0</v>
      </c>
      <c r="DC191" s="226">
        <v>0</v>
      </c>
      <c r="DD191" s="227">
        <v>0</v>
      </c>
      <c r="DE191" s="227">
        <v>0</v>
      </c>
      <c r="DF191" s="227">
        <v>0</v>
      </c>
      <c r="DG191" s="227">
        <v>0</v>
      </c>
      <c r="DH191" s="226">
        <v>0</v>
      </c>
      <c r="DI191" s="226">
        <v>0</v>
      </c>
      <c r="DJ191" s="226">
        <v>0</v>
      </c>
      <c r="DK191" s="226">
        <v>0</v>
      </c>
      <c r="DL191" s="227">
        <v>0</v>
      </c>
      <c r="DM191" s="227">
        <v>0</v>
      </c>
      <c r="DN191" s="227">
        <v>0</v>
      </c>
      <c r="DO191" s="227">
        <v>0</v>
      </c>
      <c r="DP191" s="376">
        <f t="shared" si="84"/>
        <v>0</v>
      </c>
      <c r="DQ191" s="226">
        <f t="shared" si="84"/>
        <v>0</v>
      </c>
      <c r="DR191" s="226">
        <f t="shared" si="84"/>
        <v>0</v>
      </c>
      <c r="DS191" s="226">
        <f t="shared" si="88"/>
        <v>0</v>
      </c>
      <c r="DT191" s="227">
        <f t="shared" si="88"/>
        <v>0</v>
      </c>
      <c r="DU191" s="227">
        <f t="shared" si="88"/>
        <v>0</v>
      </c>
      <c r="DV191" s="227">
        <f t="shared" si="88"/>
        <v>0</v>
      </c>
      <c r="DW191" s="227">
        <f t="shared" si="88"/>
        <v>0</v>
      </c>
      <c r="DX191" s="377">
        <f t="shared" si="85"/>
        <v>0</v>
      </c>
      <c r="DY191" s="377">
        <f t="shared" si="85"/>
        <v>0</v>
      </c>
      <c r="DZ191" s="377">
        <f t="shared" si="85"/>
        <v>0</v>
      </c>
      <c r="EA191" s="377">
        <f t="shared" si="85"/>
        <v>0</v>
      </c>
      <c r="EB191" s="378">
        <f t="shared" si="85"/>
        <v>0</v>
      </c>
      <c r="EC191" s="378">
        <f t="shared" si="83"/>
        <v>0</v>
      </c>
      <c r="ED191" s="378">
        <f t="shared" si="83"/>
        <v>0</v>
      </c>
      <c r="EE191" s="378">
        <f t="shared" si="83"/>
        <v>0</v>
      </c>
      <c r="EG191" s="226">
        <v>0</v>
      </c>
      <c r="EH191" s="226">
        <v>0</v>
      </c>
      <c r="EI191" s="226">
        <v>0</v>
      </c>
      <c r="EJ191" s="226">
        <v>0</v>
      </c>
      <c r="EK191" s="226">
        <v>0</v>
      </c>
      <c r="EL191" s="226">
        <v>0</v>
      </c>
      <c r="EM191" s="226">
        <v>0</v>
      </c>
      <c r="EN191" s="379">
        <f t="shared" si="65"/>
        <v>0</v>
      </c>
      <c r="EO191" s="226">
        <f t="shared" si="66"/>
        <v>0</v>
      </c>
      <c r="EP191" s="379">
        <f t="shared" si="67"/>
        <v>0</v>
      </c>
      <c r="EQ191" s="226">
        <f t="shared" si="68"/>
        <v>0</v>
      </c>
      <c r="ER191" s="226">
        <f t="shared" si="69"/>
        <v>0</v>
      </c>
      <c r="ES191" s="292"/>
      <c r="ET191" s="227">
        <v>0</v>
      </c>
      <c r="EU191" s="227">
        <v>0</v>
      </c>
      <c r="EV191" s="227">
        <v>0</v>
      </c>
      <c r="EW191" s="227">
        <v>0</v>
      </c>
      <c r="EX191" s="227">
        <v>0</v>
      </c>
      <c r="EY191" s="227">
        <v>0</v>
      </c>
      <c r="EZ191" s="227">
        <v>0</v>
      </c>
      <c r="FA191" s="380">
        <f t="shared" si="73"/>
        <v>0</v>
      </c>
      <c r="FB191" s="228">
        <f t="shared" si="74"/>
        <v>0</v>
      </c>
      <c r="FC191" s="380">
        <f t="shared" si="75"/>
        <v>0</v>
      </c>
      <c r="FD191" s="227">
        <f t="shared" si="76"/>
        <v>0</v>
      </c>
      <c r="FE191" s="227">
        <f t="shared" si="77"/>
        <v>0</v>
      </c>
      <c r="FF191" s="227">
        <v>0</v>
      </c>
      <c r="FG191" s="228">
        <f t="shared" si="70"/>
        <v>0</v>
      </c>
      <c r="FH191" s="227">
        <v>0</v>
      </c>
      <c r="FI191" s="227">
        <v>0</v>
      </c>
      <c r="FJ191" s="227">
        <v>0</v>
      </c>
      <c r="FK191" s="227">
        <f t="shared" si="62"/>
        <v>0</v>
      </c>
      <c r="FL191" s="227">
        <v>0</v>
      </c>
      <c r="FM191" s="227">
        <f t="shared" si="63"/>
        <v>0</v>
      </c>
      <c r="FZ191" s="229"/>
      <c r="GA191" s="229"/>
      <c r="GB191" s="229"/>
      <c r="GC191" s="229"/>
      <c r="GD191" s="229"/>
    </row>
    <row r="192" spans="1:186" s="368" customFormat="1">
      <c r="A192" s="287" t="s">
        <v>404</v>
      </c>
      <c r="B192" s="369" t="s">
        <v>14</v>
      </c>
      <c r="C192" s="287" t="s">
        <v>472</v>
      </c>
      <c r="D192" s="287" t="s">
        <v>3125</v>
      </c>
      <c r="E192" s="369" t="s">
        <v>473</v>
      </c>
      <c r="F192" s="287">
        <v>189</v>
      </c>
      <c r="G192" s="392" t="s">
        <v>514</v>
      </c>
      <c r="H192" s="392" t="s">
        <v>515</v>
      </c>
      <c r="I192" s="287" t="s">
        <v>434</v>
      </c>
      <c r="J192" s="392" t="s">
        <v>435</v>
      </c>
      <c r="K192" s="393" t="s">
        <v>276</v>
      </c>
      <c r="L192" s="286" t="s">
        <v>435</v>
      </c>
      <c r="M192" s="286" t="s">
        <v>3124</v>
      </c>
      <c r="N192" s="372">
        <v>1</v>
      </c>
      <c r="O192" s="373">
        <v>0</v>
      </c>
      <c r="P192" s="373">
        <v>0</v>
      </c>
      <c r="Q192" s="373">
        <v>0</v>
      </c>
      <c r="R192" s="373">
        <v>0</v>
      </c>
      <c r="S192" s="374">
        <v>0</v>
      </c>
      <c r="T192" s="374">
        <v>0</v>
      </c>
      <c r="U192" s="374">
        <v>0</v>
      </c>
      <c r="V192" s="374">
        <v>0</v>
      </c>
      <c r="W192" s="373">
        <v>0</v>
      </c>
      <c r="X192" s="373">
        <v>0</v>
      </c>
      <c r="Y192" s="373">
        <v>0</v>
      </c>
      <c r="Z192" s="373">
        <v>0</v>
      </c>
      <c r="AA192" s="374">
        <v>0</v>
      </c>
      <c r="AB192" s="374">
        <v>0</v>
      </c>
      <c r="AC192" s="374">
        <v>0</v>
      </c>
      <c r="AD192" s="374">
        <v>0</v>
      </c>
      <c r="AE192" s="373">
        <v>0</v>
      </c>
      <c r="AF192" s="373">
        <v>0</v>
      </c>
      <c r="AG192" s="373">
        <v>0</v>
      </c>
      <c r="AH192" s="373">
        <v>0</v>
      </c>
      <c r="AI192" s="374">
        <v>0</v>
      </c>
      <c r="AJ192" s="374">
        <v>0</v>
      </c>
      <c r="AK192" s="374">
        <v>0</v>
      </c>
      <c r="AL192" s="374">
        <v>0</v>
      </c>
      <c r="AM192" s="226">
        <v>0</v>
      </c>
      <c r="AN192" s="226">
        <v>0</v>
      </c>
      <c r="AO192" s="226">
        <v>0</v>
      </c>
      <c r="AP192" s="226">
        <v>0</v>
      </c>
      <c r="AQ192" s="227">
        <v>0</v>
      </c>
      <c r="AR192" s="227">
        <v>0</v>
      </c>
      <c r="AS192" s="227">
        <v>0</v>
      </c>
      <c r="AT192" s="227">
        <v>0</v>
      </c>
      <c r="AU192" s="226">
        <v>0</v>
      </c>
      <c r="AV192" s="226">
        <v>0</v>
      </c>
      <c r="AW192" s="226">
        <v>0</v>
      </c>
      <c r="AX192" s="226">
        <v>0</v>
      </c>
      <c r="AY192" s="227">
        <v>0</v>
      </c>
      <c r="AZ192" s="227">
        <v>0</v>
      </c>
      <c r="BA192" s="227">
        <v>0</v>
      </c>
      <c r="BB192" s="227">
        <v>0</v>
      </c>
      <c r="BC192" s="226">
        <f t="shared" si="87"/>
        <v>0</v>
      </c>
      <c r="BD192" s="226">
        <f t="shared" si="87"/>
        <v>0</v>
      </c>
      <c r="BE192" s="226">
        <f t="shared" si="87"/>
        <v>0</v>
      </c>
      <c r="BF192" s="226">
        <f t="shared" si="86"/>
        <v>0</v>
      </c>
      <c r="BG192" s="218">
        <f t="shared" si="86"/>
        <v>0</v>
      </c>
      <c r="BH192" s="218">
        <f t="shared" si="86"/>
        <v>0</v>
      </c>
      <c r="BI192" s="218">
        <f t="shared" si="86"/>
        <v>0</v>
      </c>
      <c r="BJ192" s="218">
        <f t="shared" si="81"/>
        <v>0</v>
      </c>
      <c r="BK192" s="226">
        <f t="shared" si="78"/>
        <v>0</v>
      </c>
      <c r="BL192" s="226">
        <f t="shared" si="78"/>
        <v>0</v>
      </c>
      <c r="BM192" s="226">
        <f t="shared" si="78"/>
        <v>0</v>
      </c>
      <c r="BN192" s="226">
        <f t="shared" si="78"/>
        <v>0</v>
      </c>
      <c r="BO192" s="227">
        <f t="shared" si="78"/>
        <v>0</v>
      </c>
      <c r="BP192" s="227">
        <f t="shared" si="71"/>
        <v>0</v>
      </c>
      <c r="BQ192" s="227">
        <f t="shared" si="71"/>
        <v>0</v>
      </c>
      <c r="BR192" s="227">
        <f t="shared" si="71"/>
        <v>0</v>
      </c>
      <c r="BS192" s="226">
        <v>0</v>
      </c>
      <c r="BT192" s="226">
        <v>0</v>
      </c>
      <c r="BU192" s="226">
        <v>0</v>
      </c>
      <c r="BV192" s="226">
        <v>0</v>
      </c>
      <c r="BW192" s="227">
        <v>0</v>
      </c>
      <c r="BX192" s="227">
        <v>0</v>
      </c>
      <c r="BY192" s="227">
        <v>0</v>
      </c>
      <c r="BZ192" s="227">
        <v>0</v>
      </c>
      <c r="CA192" s="226">
        <v>0</v>
      </c>
      <c r="CB192" s="226">
        <f>IFERROR(VLOOKUP($G192,[12]ITEM!$B$2:$AC$939,26,0),0)</f>
        <v>0</v>
      </c>
      <c r="CC192" s="226">
        <f>IFERROR(VLOOKUP($G192,[12]ITEM!$B$2:$AC$939,27,0),0)</f>
        <v>0</v>
      </c>
      <c r="CD192" s="226">
        <f>IFERROR(VLOOKUP($G192,[12]ITEM!$B$2:$AC$939,28,0),0)</f>
        <v>0</v>
      </c>
      <c r="CE192" s="227">
        <v>0</v>
      </c>
      <c r="CF192" s="227">
        <v>0</v>
      </c>
      <c r="CG192" s="227">
        <v>0</v>
      </c>
      <c r="CH192" s="227">
        <v>0</v>
      </c>
      <c r="CI192" s="375"/>
      <c r="CJ192" s="226">
        <f t="shared" si="80"/>
        <v>0</v>
      </c>
      <c r="CK192" s="226">
        <f t="shared" si="80"/>
        <v>0</v>
      </c>
      <c r="CL192" s="226">
        <f t="shared" si="80"/>
        <v>0</v>
      </c>
      <c r="CM192" s="226">
        <f t="shared" si="80"/>
        <v>0</v>
      </c>
      <c r="CN192" s="227">
        <f t="shared" si="80"/>
        <v>0</v>
      </c>
      <c r="CO192" s="227">
        <f t="shared" si="89"/>
        <v>0</v>
      </c>
      <c r="CP192" s="227">
        <f t="shared" si="89"/>
        <v>0</v>
      </c>
      <c r="CQ192" s="227">
        <f t="shared" si="89"/>
        <v>0</v>
      </c>
      <c r="CR192" s="226">
        <v>0</v>
      </c>
      <c r="CS192" s="226">
        <v>0</v>
      </c>
      <c r="CT192" s="226">
        <v>0</v>
      </c>
      <c r="CU192" s="226">
        <v>0</v>
      </c>
      <c r="CV192" s="227">
        <f t="shared" si="64"/>
        <v>0</v>
      </c>
      <c r="CW192" s="227">
        <f>CV192*(1+('[13]GROWTH (YoY)'!AR192/100))</f>
        <v>0</v>
      </c>
      <c r="CX192" s="227">
        <f>CW192*(1+('[13]GROWTH (YoY)'!AS192/100))</f>
        <v>0</v>
      </c>
      <c r="CY192" s="227">
        <f>CX192*(1+('[13]GROWTH (YoY)'!AT192/100))</f>
        <v>0</v>
      </c>
      <c r="CZ192" s="226">
        <v>0</v>
      </c>
      <c r="DA192" s="226">
        <v>0</v>
      </c>
      <c r="DB192" s="226">
        <v>0</v>
      </c>
      <c r="DC192" s="226">
        <v>0</v>
      </c>
      <c r="DD192" s="227">
        <v>0</v>
      </c>
      <c r="DE192" s="227">
        <v>0</v>
      </c>
      <c r="DF192" s="227">
        <v>0</v>
      </c>
      <c r="DG192" s="227">
        <v>0</v>
      </c>
      <c r="DH192" s="226">
        <v>0</v>
      </c>
      <c r="DI192" s="226">
        <v>0</v>
      </c>
      <c r="DJ192" s="226">
        <v>0</v>
      </c>
      <c r="DK192" s="226">
        <v>0</v>
      </c>
      <c r="DL192" s="227">
        <v>0</v>
      </c>
      <c r="DM192" s="227">
        <v>0</v>
      </c>
      <c r="DN192" s="227">
        <v>0</v>
      </c>
      <c r="DO192" s="227">
        <v>0</v>
      </c>
      <c r="DP192" s="376">
        <f t="shared" si="84"/>
        <v>0</v>
      </c>
      <c r="DQ192" s="226">
        <f t="shared" si="84"/>
        <v>0</v>
      </c>
      <c r="DR192" s="226">
        <f t="shared" si="84"/>
        <v>0</v>
      </c>
      <c r="DS192" s="226">
        <f t="shared" si="88"/>
        <v>0</v>
      </c>
      <c r="DT192" s="227">
        <f t="shared" si="88"/>
        <v>0</v>
      </c>
      <c r="DU192" s="227">
        <f t="shared" si="88"/>
        <v>0</v>
      </c>
      <c r="DV192" s="227">
        <f t="shared" si="88"/>
        <v>0</v>
      </c>
      <c r="DW192" s="227">
        <f t="shared" si="88"/>
        <v>0</v>
      </c>
      <c r="DX192" s="377">
        <f t="shared" si="85"/>
        <v>0</v>
      </c>
      <c r="DY192" s="377">
        <f t="shared" si="85"/>
        <v>0</v>
      </c>
      <c r="DZ192" s="377">
        <f t="shared" si="85"/>
        <v>0</v>
      </c>
      <c r="EA192" s="377">
        <f t="shared" si="85"/>
        <v>0</v>
      </c>
      <c r="EB192" s="378">
        <f t="shared" si="85"/>
        <v>0</v>
      </c>
      <c r="EC192" s="378">
        <f t="shared" si="83"/>
        <v>0</v>
      </c>
      <c r="ED192" s="378">
        <f t="shared" si="83"/>
        <v>0</v>
      </c>
      <c r="EE192" s="378">
        <f t="shared" si="83"/>
        <v>0</v>
      </c>
      <c r="EG192" s="226">
        <v>0</v>
      </c>
      <c r="EH192" s="226">
        <v>0</v>
      </c>
      <c r="EI192" s="226">
        <v>0</v>
      </c>
      <c r="EJ192" s="226">
        <v>0</v>
      </c>
      <c r="EK192" s="226">
        <v>0</v>
      </c>
      <c r="EL192" s="226">
        <v>0</v>
      </c>
      <c r="EM192" s="226">
        <v>0</v>
      </c>
      <c r="EN192" s="379">
        <f t="shared" si="65"/>
        <v>0</v>
      </c>
      <c r="EO192" s="226">
        <f t="shared" si="66"/>
        <v>0</v>
      </c>
      <c r="EP192" s="379">
        <f t="shared" si="67"/>
        <v>0</v>
      </c>
      <c r="EQ192" s="226">
        <f t="shared" si="68"/>
        <v>0</v>
      </c>
      <c r="ER192" s="226">
        <f t="shared" si="69"/>
        <v>0</v>
      </c>
      <c r="ES192" s="292"/>
      <c r="ET192" s="227">
        <v>0</v>
      </c>
      <c r="EU192" s="227">
        <v>0</v>
      </c>
      <c r="EV192" s="227">
        <v>0</v>
      </c>
      <c r="EW192" s="227">
        <v>0</v>
      </c>
      <c r="EX192" s="227">
        <v>0</v>
      </c>
      <c r="EY192" s="227">
        <v>0</v>
      </c>
      <c r="EZ192" s="227">
        <v>0</v>
      </c>
      <c r="FA192" s="380">
        <f t="shared" si="73"/>
        <v>0</v>
      </c>
      <c r="FB192" s="228">
        <f t="shared" si="74"/>
        <v>0</v>
      </c>
      <c r="FC192" s="380">
        <f t="shared" si="75"/>
        <v>0</v>
      </c>
      <c r="FD192" s="227">
        <f t="shared" si="76"/>
        <v>0</v>
      </c>
      <c r="FE192" s="227">
        <f t="shared" si="77"/>
        <v>0</v>
      </c>
      <c r="FF192" s="227">
        <v>0</v>
      </c>
      <c r="FG192" s="228">
        <f t="shared" si="70"/>
        <v>0</v>
      </c>
      <c r="FH192" s="227">
        <v>0</v>
      </c>
      <c r="FI192" s="227">
        <v>0</v>
      </c>
      <c r="FJ192" s="227">
        <v>0</v>
      </c>
      <c r="FK192" s="227">
        <f t="shared" si="62"/>
        <v>0</v>
      </c>
      <c r="FL192" s="227">
        <v>0</v>
      </c>
      <c r="FM192" s="227">
        <f t="shared" si="63"/>
        <v>0</v>
      </c>
      <c r="FZ192" s="229"/>
      <c r="GA192" s="229"/>
      <c r="GB192" s="229"/>
      <c r="GC192" s="229"/>
      <c r="GD192" s="229"/>
    </row>
    <row r="193" spans="1:186" s="368" customFormat="1">
      <c r="A193" s="287" t="s">
        <v>404</v>
      </c>
      <c r="B193" s="369" t="s">
        <v>14</v>
      </c>
      <c r="C193" s="287" t="s">
        <v>472</v>
      </c>
      <c r="D193" s="287" t="s">
        <v>3125</v>
      </c>
      <c r="E193" s="369" t="s">
        <v>473</v>
      </c>
      <c r="F193" s="287">
        <v>190</v>
      </c>
      <c r="G193" s="392" t="s">
        <v>516</v>
      </c>
      <c r="H193" s="392" t="s">
        <v>517</v>
      </c>
      <c r="I193" s="287" t="s">
        <v>434</v>
      </c>
      <c r="J193" s="392" t="s">
        <v>435</v>
      </c>
      <c r="K193" s="393" t="s">
        <v>276</v>
      </c>
      <c r="L193" s="286" t="s">
        <v>435</v>
      </c>
      <c r="M193" s="286" t="s">
        <v>3124</v>
      </c>
      <c r="N193" s="372">
        <v>1</v>
      </c>
      <c r="O193" s="373">
        <v>0</v>
      </c>
      <c r="P193" s="373">
        <v>0</v>
      </c>
      <c r="Q193" s="373">
        <v>0</v>
      </c>
      <c r="R193" s="373">
        <v>0</v>
      </c>
      <c r="S193" s="374">
        <v>0</v>
      </c>
      <c r="T193" s="374">
        <v>0</v>
      </c>
      <c r="U193" s="374">
        <v>0</v>
      </c>
      <c r="V193" s="374">
        <v>0</v>
      </c>
      <c r="W193" s="373">
        <v>0</v>
      </c>
      <c r="X193" s="373">
        <v>0</v>
      </c>
      <c r="Y193" s="373">
        <v>0</v>
      </c>
      <c r="Z193" s="373">
        <v>0</v>
      </c>
      <c r="AA193" s="374">
        <v>0</v>
      </c>
      <c r="AB193" s="374">
        <v>0</v>
      </c>
      <c r="AC193" s="374">
        <v>0</v>
      </c>
      <c r="AD193" s="374">
        <v>0</v>
      </c>
      <c r="AE193" s="373">
        <v>0</v>
      </c>
      <c r="AF193" s="373">
        <v>0</v>
      </c>
      <c r="AG193" s="373">
        <v>0</v>
      </c>
      <c r="AH193" s="373">
        <v>0</v>
      </c>
      <c r="AI193" s="374">
        <v>0</v>
      </c>
      <c r="AJ193" s="374">
        <v>0</v>
      </c>
      <c r="AK193" s="374">
        <v>0</v>
      </c>
      <c r="AL193" s="374">
        <v>0</v>
      </c>
      <c r="AM193" s="226">
        <v>0</v>
      </c>
      <c r="AN193" s="226">
        <v>0</v>
      </c>
      <c r="AO193" s="226">
        <v>0</v>
      </c>
      <c r="AP193" s="226">
        <v>0</v>
      </c>
      <c r="AQ193" s="227">
        <v>0</v>
      </c>
      <c r="AR193" s="227">
        <v>0</v>
      </c>
      <c r="AS193" s="227">
        <v>0</v>
      </c>
      <c r="AT193" s="227">
        <v>0</v>
      </c>
      <c r="AU193" s="226">
        <v>0</v>
      </c>
      <c r="AV193" s="226">
        <v>0</v>
      </c>
      <c r="AW193" s="226">
        <v>0</v>
      </c>
      <c r="AX193" s="226">
        <v>0</v>
      </c>
      <c r="AY193" s="227">
        <v>0</v>
      </c>
      <c r="AZ193" s="227">
        <v>0</v>
      </c>
      <c r="BA193" s="227">
        <v>0</v>
      </c>
      <c r="BB193" s="227">
        <v>0</v>
      </c>
      <c r="BC193" s="226">
        <f t="shared" si="87"/>
        <v>0</v>
      </c>
      <c r="BD193" s="226">
        <f t="shared" si="87"/>
        <v>0</v>
      </c>
      <c r="BE193" s="226">
        <f t="shared" si="87"/>
        <v>0</v>
      </c>
      <c r="BF193" s="226">
        <f t="shared" si="86"/>
        <v>0</v>
      </c>
      <c r="BG193" s="218">
        <f t="shared" si="86"/>
        <v>0</v>
      </c>
      <c r="BH193" s="218">
        <f t="shared" si="86"/>
        <v>0</v>
      </c>
      <c r="BI193" s="218">
        <f t="shared" si="86"/>
        <v>0</v>
      </c>
      <c r="BJ193" s="218">
        <f t="shared" si="81"/>
        <v>0</v>
      </c>
      <c r="BK193" s="226">
        <f t="shared" si="78"/>
        <v>0</v>
      </c>
      <c r="BL193" s="226">
        <f t="shared" si="78"/>
        <v>0</v>
      </c>
      <c r="BM193" s="226">
        <f t="shared" si="78"/>
        <v>0</v>
      </c>
      <c r="BN193" s="226">
        <f t="shared" si="78"/>
        <v>0</v>
      </c>
      <c r="BO193" s="227">
        <f t="shared" si="78"/>
        <v>0</v>
      </c>
      <c r="BP193" s="227">
        <f t="shared" si="71"/>
        <v>0</v>
      </c>
      <c r="BQ193" s="227">
        <f t="shared" si="71"/>
        <v>0</v>
      </c>
      <c r="BR193" s="227">
        <f t="shared" si="71"/>
        <v>0</v>
      </c>
      <c r="BS193" s="226">
        <v>0</v>
      </c>
      <c r="BT193" s="226">
        <v>0</v>
      </c>
      <c r="BU193" s="226">
        <v>0</v>
      </c>
      <c r="BV193" s="226">
        <v>0</v>
      </c>
      <c r="BW193" s="227">
        <v>0</v>
      </c>
      <c r="BX193" s="227">
        <v>0</v>
      </c>
      <c r="BY193" s="227">
        <v>0</v>
      </c>
      <c r="BZ193" s="227">
        <v>0</v>
      </c>
      <c r="CA193" s="226">
        <v>0</v>
      </c>
      <c r="CB193" s="226">
        <f>IFERROR(VLOOKUP($G193,[12]ITEM!$B$2:$AC$939,26,0),0)</f>
        <v>0</v>
      </c>
      <c r="CC193" s="226">
        <f>IFERROR(VLOOKUP($G193,[12]ITEM!$B$2:$AC$939,27,0),0)</f>
        <v>0</v>
      </c>
      <c r="CD193" s="226">
        <f>IFERROR(VLOOKUP($G193,[12]ITEM!$B$2:$AC$939,28,0),0)</f>
        <v>0</v>
      </c>
      <c r="CE193" s="227">
        <v>0</v>
      </c>
      <c r="CF193" s="227">
        <v>0</v>
      </c>
      <c r="CG193" s="227">
        <v>0</v>
      </c>
      <c r="CH193" s="227">
        <v>0</v>
      </c>
      <c r="CI193" s="375"/>
      <c r="CJ193" s="226">
        <f t="shared" si="80"/>
        <v>0</v>
      </c>
      <c r="CK193" s="226">
        <f t="shared" si="80"/>
        <v>0</v>
      </c>
      <c r="CL193" s="226">
        <f t="shared" si="80"/>
        <v>0</v>
      </c>
      <c r="CM193" s="226">
        <f t="shared" si="80"/>
        <v>0</v>
      </c>
      <c r="CN193" s="227">
        <f t="shared" si="80"/>
        <v>0</v>
      </c>
      <c r="CO193" s="227">
        <f t="shared" si="89"/>
        <v>0</v>
      </c>
      <c r="CP193" s="227">
        <f t="shared" si="89"/>
        <v>0</v>
      </c>
      <c r="CQ193" s="227">
        <f t="shared" si="89"/>
        <v>0</v>
      </c>
      <c r="CR193" s="226">
        <v>0</v>
      </c>
      <c r="CS193" s="226">
        <v>0</v>
      </c>
      <c r="CT193" s="226">
        <v>0</v>
      </c>
      <c r="CU193" s="226">
        <v>0</v>
      </c>
      <c r="CV193" s="227">
        <f t="shared" si="64"/>
        <v>0</v>
      </c>
      <c r="CW193" s="227">
        <f>CV193*(1+('[13]GROWTH (YoY)'!AR193/100))</f>
        <v>0</v>
      </c>
      <c r="CX193" s="227">
        <f>CW193*(1+('[13]GROWTH (YoY)'!AS193/100))</f>
        <v>0</v>
      </c>
      <c r="CY193" s="227">
        <f>CX193*(1+('[13]GROWTH (YoY)'!AT193/100))</f>
        <v>0</v>
      </c>
      <c r="CZ193" s="226">
        <v>0</v>
      </c>
      <c r="DA193" s="226">
        <v>0</v>
      </c>
      <c r="DB193" s="226">
        <v>0</v>
      </c>
      <c r="DC193" s="226">
        <v>0</v>
      </c>
      <c r="DD193" s="227">
        <v>0</v>
      </c>
      <c r="DE193" s="227">
        <v>0</v>
      </c>
      <c r="DF193" s="227">
        <v>0</v>
      </c>
      <c r="DG193" s="227">
        <v>0</v>
      </c>
      <c r="DH193" s="226">
        <v>0</v>
      </c>
      <c r="DI193" s="226">
        <v>0</v>
      </c>
      <c r="DJ193" s="226">
        <v>0</v>
      </c>
      <c r="DK193" s="226">
        <v>0</v>
      </c>
      <c r="DL193" s="227">
        <v>0</v>
      </c>
      <c r="DM193" s="227">
        <v>0</v>
      </c>
      <c r="DN193" s="227">
        <v>0</v>
      </c>
      <c r="DO193" s="227">
        <v>0</v>
      </c>
      <c r="DP193" s="376">
        <f t="shared" si="84"/>
        <v>0</v>
      </c>
      <c r="DQ193" s="226">
        <f t="shared" si="84"/>
        <v>0</v>
      </c>
      <c r="DR193" s="226">
        <f t="shared" si="84"/>
        <v>0</v>
      </c>
      <c r="DS193" s="226">
        <f t="shared" si="88"/>
        <v>0</v>
      </c>
      <c r="DT193" s="227">
        <f t="shared" si="88"/>
        <v>0</v>
      </c>
      <c r="DU193" s="227">
        <f t="shared" si="88"/>
        <v>0</v>
      </c>
      <c r="DV193" s="227">
        <f t="shared" si="88"/>
        <v>0</v>
      </c>
      <c r="DW193" s="227">
        <f t="shared" si="88"/>
        <v>0</v>
      </c>
      <c r="DX193" s="377">
        <f t="shared" si="85"/>
        <v>0</v>
      </c>
      <c r="DY193" s="377">
        <f t="shared" si="85"/>
        <v>0</v>
      </c>
      <c r="DZ193" s="377">
        <f t="shared" si="85"/>
        <v>0</v>
      </c>
      <c r="EA193" s="377">
        <f t="shared" si="85"/>
        <v>0</v>
      </c>
      <c r="EB193" s="378">
        <f t="shared" si="85"/>
        <v>0</v>
      </c>
      <c r="EC193" s="378">
        <f t="shared" si="83"/>
        <v>0</v>
      </c>
      <c r="ED193" s="378">
        <f t="shared" si="83"/>
        <v>0</v>
      </c>
      <c r="EE193" s="378">
        <f t="shared" si="83"/>
        <v>0</v>
      </c>
      <c r="EG193" s="226">
        <v>0</v>
      </c>
      <c r="EH193" s="226">
        <v>0</v>
      </c>
      <c r="EI193" s="226">
        <v>0</v>
      </c>
      <c r="EJ193" s="226">
        <v>0</v>
      </c>
      <c r="EK193" s="226">
        <v>0</v>
      </c>
      <c r="EL193" s="226">
        <v>0</v>
      </c>
      <c r="EM193" s="226">
        <v>0</v>
      </c>
      <c r="EN193" s="379">
        <f t="shared" si="65"/>
        <v>0</v>
      </c>
      <c r="EO193" s="226">
        <f t="shared" si="66"/>
        <v>0</v>
      </c>
      <c r="EP193" s="379">
        <f t="shared" si="67"/>
        <v>0</v>
      </c>
      <c r="EQ193" s="226">
        <f t="shared" si="68"/>
        <v>0</v>
      </c>
      <c r="ER193" s="226">
        <f t="shared" si="69"/>
        <v>0</v>
      </c>
      <c r="ES193" s="292"/>
      <c r="ET193" s="227">
        <v>0</v>
      </c>
      <c r="EU193" s="227">
        <v>0</v>
      </c>
      <c r="EV193" s="227">
        <v>0</v>
      </c>
      <c r="EW193" s="227">
        <v>0</v>
      </c>
      <c r="EX193" s="227">
        <v>0</v>
      </c>
      <c r="EY193" s="227">
        <v>0</v>
      </c>
      <c r="EZ193" s="227">
        <v>0</v>
      </c>
      <c r="FA193" s="380">
        <f t="shared" si="73"/>
        <v>0</v>
      </c>
      <c r="FB193" s="228">
        <f t="shared" si="74"/>
        <v>0</v>
      </c>
      <c r="FC193" s="380">
        <f t="shared" si="75"/>
        <v>0</v>
      </c>
      <c r="FD193" s="227">
        <f t="shared" si="76"/>
        <v>0</v>
      </c>
      <c r="FE193" s="227">
        <f t="shared" si="77"/>
        <v>0</v>
      </c>
      <c r="FF193" s="227">
        <v>0</v>
      </c>
      <c r="FG193" s="228">
        <f t="shared" si="70"/>
        <v>0</v>
      </c>
      <c r="FH193" s="227">
        <v>0</v>
      </c>
      <c r="FI193" s="227">
        <v>0</v>
      </c>
      <c r="FJ193" s="227">
        <v>0</v>
      </c>
      <c r="FK193" s="227">
        <f t="shared" si="62"/>
        <v>0</v>
      </c>
      <c r="FL193" s="227">
        <v>0</v>
      </c>
      <c r="FM193" s="227">
        <f t="shared" si="63"/>
        <v>0</v>
      </c>
      <c r="FZ193" s="229"/>
      <c r="GA193" s="229"/>
      <c r="GB193" s="229"/>
      <c r="GC193" s="229"/>
      <c r="GD193" s="229"/>
    </row>
    <row r="194" spans="1:186" s="368" customFormat="1">
      <c r="A194" s="287" t="s">
        <v>404</v>
      </c>
      <c r="B194" s="369" t="s">
        <v>14</v>
      </c>
      <c r="C194" s="287" t="s">
        <v>472</v>
      </c>
      <c r="D194" s="287" t="s">
        <v>3125</v>
      </c>
      <c r="E194" s="369" t="s">
        <v>473</v>
      </c>
      <c r="F194" s="287">
        <v>191</v>
      </c>
      <c r="G194" s="392" t="s">
        <v>518</v>
      </c>
      <c r="H194" s="392" t="s">
        <v>519</v>
      </c>
      <c r="I194" s="287" t="s">
        <v>434</v>
      </c>
      <c r="J194" s="392" t="s">
        <v>435</v>
      </c>
      <c r="K194" s="393" t="s">
        <v>276</v>
      </c>
      <c r="L194" s="286" t="s">
        <v>435</v>
      </c>
      <c r="M194" s="286" t="s">
        <v>3124</v>
      </c>
      <c r="N194" s="372">
        <v>1</v>
      </c>
      <c r="O194" s="373">
        <v>0</v>
      </c>
      <c r="P194" s="373">
        <v>0</v>
      </c>
      <c r="Q194" s="373">
        <v>0</v>
      </c>
      <c r="R194" s="373">
        <v>0</v>
      </c>
      <c r="S194" s="374">
        <v>0</v>
      </c>
      <c r="T194" s="374">
        <v>0</v>
      </c>
      <c r="U194" s="374">
        <v>0</v>
      </c>
      <c r="V194" s="374">
        <v>0</v>
      </c>
      <c r="W194" s="373">
        <v>0</v>
      </c>
      <c r="X194" s="373">
        <v>0</v>
      </c>
      <c r="Y194" s="373">
        <v>0</v>
      </c>
      <c r="Z194" s="373">
        <v>0</v>
      </c>
      <c r="AA194" s="374">
        <v>0</v>
      </c>
      <c r="AB194" s="374">
        <v>0</v>
      </c>
      <c r="AC194" s="374">
        <v>0</v>
      </c>
      <c r="AD194" s="374">
        <v>0</v>
      </c>
      <c r="AE194" s="373">
        <v>0</v>
      </c>
      <c r="AF194" s="373">
        <v>0</v>
      </c>
      <c r="AG194" s="373">
        <v>0</v>
      </c>
      <c r="AH194" s="373">
        <v>0</v>
      </c>
      <c r="AI194" s="374">
        <v>0</v>
      </c>
      <c r="AJ194" s="374">
        <v>0</v>
      </c>
      <c r="AK194" s="374">
        <v>0</v>
      </c>
      <c r="AL194" s="374">
        <v>0</v>
      </c>
      <c r="AM194" s="226">
        <v>0</v>
      </c>
      <c r="AN194" s="226">
        <v>0</v>
      </c>
      <c r="AO194" s="226">
        <v>0</v>
      </c>
      <c r="AP194" s="226">
        <v>0</v>
      </c>
      <c r="AQ194" s="227">
        <v>0</v>
      </c>
      <c r="AR194" s="227">
        <v>0</v>
      </c>
      <c r="AS194" s="227">
        <v>0</v>
      </c>
      <c r="AT194" s="227">
        <v>0</v>
      </c>
      <c r="AU194" s="226">
        <v>0</v>
      </c>
      <c r="AV194" s="226">
        <v>0</v>
      </c>
      <c r="AW194" s="226">
        <v>0</v>
      </c>
      <c r="AX194" s="226">
        <v>0</v>
      </c>
      <c r="AY194" s="227">
        <v>0</v>
      </c>
      <c r="AZ194" s="227">
        <v>0</v>
      </c>
      <c r="BA194" s="227">
        <v>0</v>
      </c>
      <c r="BB194" s="227">
        <v>0</v>
      </c>
      <c r="BC194" s="226">
        <f t="shared" si="87"/>
        <v>0</v>
      </c>
      <c r="BD194" s="226">
        <f t="shared" si="87"/>
        <v>0</v>
      </c>
      <c r="BE194" s="226">
        <f t="shared" si="87"/>
        <v>0</v>
      </c>
      <c r="BF194" s="226">
        <f t="shared" si="86"/>
        <v>0</v>
      </c>
      <c r="BG194" s="218">
        <f t="shared" si="86"/>
        <v>0</v>
      </c>
      <c r="BH194" s="218">
        <f t="shared" si="86"/>
        <v>0</v>
      </c>
      <c r="BI194" s="218">
        <f t="shared" si="86"/>
        <v>0</v>
      </c>
      <c r="BJ194" s="218">
        <f t="shared" si="81"/>
        <v>0</v>
      </c>
      <c r="BK194" s="226">
        <f t="shared" si="78"/>
        <v>0</v>
      </c>
      <c r="BL194" s="226">
        <f t="shared" si="78"/>
        <v>0</v>
      </c>
      <c r="BM194" s="226">
        <f t="shared" si="78"/>
        <v>0</v>
      </c>
      <c r="BN194" s="226">
        <f t="shared" si="78"/>
        <v>0</v>
      </c>
      <c r="BO194" s="227">
        <f t="shared" si="78"/>
        <v>0</v>
      </c>
      <c r="BP194" s="227">
        <f t="shared" si="71"/>
        <v>0</v>
      </c>
      <c r="BQ194" s="227">
        <f t="shared" si="71"/>
        <v>0</v>
      </c>
      <c r="BR194" s="227">
        <f t="shared" si="71"/>
        <v>0</v>
      </c>
      <c r="BS194" s="226">
        <v>0</v>
      </c>
      <c r="BT194" s="226">
        <v>0</v>
      </c>
      <c r="BU194" s="226">
        <v>0</v>
      </c>
      <c r="BV194" s="226">
        <v>0</v>
      </c>
      <c r="BW194" s="227">
        <v>0</v>
      </c>
      <c r="BX194" s="227">
        <v>0</v>
      </c>
      <c r="BY194" s="227">
        <v>0</v>
      </c>
      <c r="BZ194" s="227">
        <v>0</v>
      </c>
      <c r="CA194" s="226">
        <v>0</v>
      </c>
      <c r="CB194" s="226">
        <f>IFERROR(VLOOKUP($G194,[12]ITEM!$B$2:$AC$939,26,0),0)</f>
        <v>0</v>
      </c>
      <c r="CC194" s="226">
        <f>IFERROR(VLOOKUP($G194,[12]ITEM!$B$2:$AC$939,27,0),0)</f>
        <v>0</v>
      </c>
      <c r="CD194" s="226">
        <f>IFERROR(VLOOKUP($G194,[12]ITEM!$B$2:$AC$939,28,0),0)</f>
        <v>0</v>
      </c>
      <c r="CE194" s="227">
        <v>0</v>
      </c>
      <c r="CF194" s="227">
        <v>0</v>
      </c>
      <c r="CG194" s="227">
        <v>0</v>
      </c>
      <c r="CH194" s="227">
        <v>0</v>
      </c>
      <c r="CI194" s="375"/>
      <c r="CJ194" s="226">
        <f t="shared" si="80"/>
        <v>0</v>
      </c>
      <c r="CK194" s="226">
        <f t="shared" si="80"/>
        <v>0</v>
      </c>
      <c r="CL194" s="226">
        <f t="shared" si="80"/>
        <v>0</v>
      </c>
      <c r="CM194" s="226">
        <f t="shared" si="80"/>
        <v>0</v>
      </c>
      <c r="CN194" s="227">
        <f t="shared" si="80"/>
        <v>0</v>
      </c>
      <c r="CO194" s="227">
        <f t="shared" si="89"/>
        <v>0</v>
      </c>
      <c r="CP194" s="227">
        <f t="shared" si="89"/>
        <v>0</v>
      </c>
      <c r="CQ194" s="227">
        <f t="shared" si="89"/>
        <v>0</v>
      </c>
      <c r="CR194" s="226">
        <v>0</v>
      </c>
      <c r="CS194" s="226">
        <v>0</v>
      </c>
      <c r="CT194" s="226">
        <v>0</v>
      </c>
      <c r="CU194" s="226">
        <v>0</v>
      </c>
      <c r="CV194" s="227">
        <f t="shared" si="64"/>
        <v>0</v>
      </c>
      <c r="CW194" s="227">
        <f>CV194*(1+('[13]GROWTH (YoY)'!AR194/100))</f>
        <v>0</v>
      </c>
      <c r="CX194" s="227">
        <f>CW194*(1+('[13]GROWTH (YoY)'!AS194/100))</f>
        <v>0</v>
      </c>
      <c r="CY194" s="227">
        <f>CX194*(1+('[13]GROWTH (YoY)'!AT194/100))</f>
        <v>0</v>
      </c>
      <c r="CZ194" s="226">
        <v>0</v>
      </c>
      <c r="DA194" s="226">
        <v>0</v>
      </c>
      <c r="DB194" s="226">
        <v>0</v>
      </c>
      <c r="DC194" s="226">
        <v>0</v>
      </c>
      <c r="DD194" s="227">
        <v>0</v>
      </c>
      <c r="DE194" s="227">
        <v>0</v>
      </c>
      <c r="DF194" s="227">
        <v>0</v>
      </c>
      <c r="DG194" s="227">
        <v>0</v>
      </c>
      <c r="DH194" s="226">
        <v>0</v>
      </c>
      <c r="DI194" s="226">
        <v>0</v>
      </c>
      <c r="DJ194" s="226">
        <v>0</v>
      </c>
      <c r="DK194" s="226">
        <v>0</v>
      </c>
      <c r="DL194" s="227">
        <v>0</v>
      </c>
      <c r="DM194" s="227">
        <v>0</v>
      </c>
      <c r="DN194" s="227">
        <v>0</v>
      </c>
      <c r="DO194" s="227">
        <v>0</v>
      </c>
      <c r="DP194" s="376">
        <f t="shared" si="84"/>
        <v>0</v>
      </c>
      <c r="DQ194" s="226">
        <f t="shared" si="84"/>
        <v>0</v>
      </c>
      <c r="DR194" s="226">
        <f t="shared" si="84"/>
        <v>0</v>
      </c>
      <c r="DS194" s="226">
        <f t="shared" si="88"/>
        <v>0</v>
      </c>
      <c r="DT194" s="227">
        <f t="shared" si="88"/>
        <v>0</v>
      </c>
      <c r="DU194" s="227">
        <f t="shared" si="88"/>
        <v>0</v>
      </c>
      <c r="DV194" s="227">
        <f t="shared" si="88"/>
        <v>0</v>
      </c>
      <c r="DW194" s="227">
        <f t="shared" si="88"/>
        <v>0</v>
      </c>
      <c r="DX194" s="377">
        <f t="shared" si="85"/>
        <v>0</v>
      </c>
      <c r="DY194" s="377">
        <f t="shared" si="85"/>
        <v>0</v>
      </c>
      <c r="DZ194" s="377">
        <f t="shared" si="85"/>
        <v>0</v>
      </c>
      <c r="EA194" s="377">
        <f t="shared" si="85"/>
        <v>0</v>
      </c>
      <c r="EB194" s="378">
        <f t="shared" si="85"/>
        <v>0</v>
      </c>
      <c r="EC194" s="378">
        <f t="shared" si="83"/>
        <v>0</v>
      </c>
      <c r="ED194" s="378">
        <f t="shared" si="83"/>
        <v>0</v>
      </c>
      <c r="EE194" s="378">
        <f t="shared" si="83"/>
        <v>0</v>
      </c>
      <c r="EG194" s="226">
        <v>0</v>
      </c>
      <c r="EH194" s="226">
        <v>0</v>
      </c>
      <c r="EI194" s="226">
        <v>0</v>
      </c>
      <c r="EJ194" s="226">
        <v>0</v>
      </c>
      <c r="EK194" s="226">
        <v>0</v>
      </c>
      <c r="EL194" s="226">
        <v>0</v>
      </c>
      <c r="EM194" s="226">
        <v>0</v>
      </c>
      <c r="EN194" s="379">
        <f t="shared" si="65"/>
        <v>0</v>
      </c>
      <c r="EO194" s="226">
        <f t="shared" si="66"/>
        <v>0</v>
      </c>
      <c r="EP194" s="379">
        <f t="shared" si="67"/>
        <v>0</v>
      </c>
      <c r="EQ194" s="226">
        <f t="shared" si="68"/>
        <v>0</v>
      </c>
      <c r="ER194" s="226">
        <f t="shared" si="69"/>
        <v>0</v>
      </c>
      <c r="ES194" s="292"/>
      <c r="ET194" s="227">
        <v>0</v>
      </c>
      <c r="EU194" s="227">
        <v>0</v>
      </c>
      <c r="EV194" s="227">
        <v>0</v>
      </c>
      <c r="EW194" s="227">
        <v>0</v>
      </c>
      <c r="EX194" s="227">
        <v>0</v>
      </c>
      <c r="EY194" s="227">
        <v>0</v>
      </c>
      <c r="EZ194" s="227">
        <v>0</v>
      </c>
      <c r="FA194" s="380">
        <f t="shared" si="73"/>
        <v>0</v>
      </c>
      <c r="FB194" s="228">
        <f t="shared" si="74"/>
        <v>0</v>
      </c>
      <c r="FC194" s="380">
        <f t="shared" si="75"/>
        <v>0</v>
      </c>
      <c r="FD194" s="227">
        <f t="shared" si="76"/>
        <v>0</v>
      </c>
      <c r="FE194" s="227">
        <f t="shared" si="77"/>
        <v>0</v>
      </c>
      <c r="FF194" s="227">
        <v>0</v>
      </c>
      <c r="FG194" s="228">
        <f t="shared" si="70"/>
        <v>0</v>
      </c>
      <c r="FH194" s="227">
        <v>0</v>
      </c>
      <c r="FI194" s="227">
        <v>0</v>
      </c>
      <c r="FJ194" s="227">
        <v>0</v>
      </c>
      <c r="FK194" s="227">
        <f t="shared" si="62"/>
        <v>0</v>
      </c>
      <c r="FL194" s="227">
        <v>0</v>
      </c>
      <c r="FM194" s="227">
        <f t="shared" si="63"/>
        <v>0</v>
      </c>
      <c r="FZ194" s="229"/>
      <c r="GA194" s="229"/>
      <c r="GB194" s="229"/>
      <c r="GC194" s="229"/>
      <c r="GD194" s="229"/>
    </row>
    <row r="195" spans="1:186" s="368" customFormat="1">
      <c r="A195" s="287" t="s">
        <v>404</v>
      </c>
      <c r="B195" s="369" t="s">
        <v>14</v>
      </c>
      <c r="C195" s="287" t="s">
        <v>472</v>
      </c>
      <c r="D195" s="287" t="s">
        <v>3125</v>
      </c>
      <c r="E195" s="369" t="s">
        <v>473</v>
      </c>
      <c r="F195" s="287">
        <v>192</v>
      </c>
      <c r="G195" s="392" t="s">
        <v>520</v>
      </c>
      <c r="H195" s="392" t="s">
        <v>521</v>
      </c>
      <c r="I195" s="287" t="s">
        <v>434</v>
      </c>
      <c r="J195" s="392" t="s">
        <v>435</v>
      </c>
      <c r="K195" s="393" t="s">
        <v>276</v>
      </c>
      <c r="L195" s="286" t="s">
        <v>435</v>
      </c>
      <c r="M195" s="286" t="s">
        <v>3124</v>
      </c>
      <c r="N195" s="372">
        <v>1</v>
      </c>
      <c r="O195" s="373">
        <v>0</v>
      </c>
      <c r="P195" s="373">
        <v>0</v>
      </c>
      <c r="Q195" s="373">
        <v>0</v>
      </c>
      <c r="R195" s="373">
        <v>0</v>
      </c>
      <c r="S195" s="374">
        <v>0</v>
      </c>
      <c r="T195" s="374">
        <v>0</v>
      </c>
      <c r="U195" s="374">
        <v>0</v>
      </c>
      <c r="V195" s="374">
        <v>0</v>
      </c>
      <c r="W195" s="373">
        <v>0</v>
      </c>
      <c r="X195" s="373">
        <v>0</v>
      </c>
      <c r="Y195" s="373">
        <v>0</v>
      </c>
      <c r="Z195" s="373">
        <v>0</v>
      </c>
      <c r="AA195" s="374">
        <v>0</v>
      </c>
      <c r="AB195" s="374">
        <v>0</v>
      </c>
      <c r="AC195" s="374">
        <v>0</v>
      </c>
      <c r="AD195" s="374">
        <v>0</v>
      </c>
      <c r="AE195" s="373">
        <v>0</v>
      </c>
      <c r="AF195" s="373">
        <v>0</v>
      </c>
      <c r="AG195" s="373">
        <v>0</v>
      </c>
      <c r="AH195" s="373">
        <v>0</v>
      </c>
      <c r="AI195" s="374">
        <v>0</v>
      </c>
      <c r="AJ195" s="374">
        <v>0</v>
      </c>
      <c r="AK195" s="374">
        <v>0</v>
      </c>
      <c r="AL195" s="374">
        <v>0</v>
      </c>
      <c r="AM195" s="226">
        <v>0</v>
      </c>
      <c r="AN195" s="226">
        <v>0</v>
      </c>
      <c r="AO195" s="226">
        <v>0</v>
      </c>
      <c r="AP195" s="226">
        <v>0</v>
      </c>
      <c r="AQ195" s="227">
        <v>0</v>
      </c>
      <c r="AR195" s="227">
        <v>0</v>
      </c>
      <c r="AS195" s="227">
        <v>0</v>
      </c>
      <c r="AT195" s="227">
        <v>0</v>
      </c>
      <c r="AU195" s="226">
        <v>0</v>
      </c>
      <c r="AV195" s="226">
        <v>0</v>
      </c>
      <c r="AW195" s="226">
        <v>0</v>
      </c>
      <c r="AX195" s="226">
        <v>0</v>
      </c>
      <c r="AY195" s="227">
        <v>0</v>
      </c>
      <c r="AZ195" s="227">
        <v>0</v>
      </c>
      <c r="BA195" s="227">
        <v>0</v>
      </c>
      <c r="BB195" s="227">
        <v>0</v>
      </c>
      <c r="BC195" s="226">
        <f t="shared" si="87"/>
        <v>0</v>
      </c>
      <c r="BD195" s="226">
        <f t="shared" si="87"/>
        <v>0</v>
      </c>
      <c r="BE195" s="226">
        <f t="shared" si="87"/>
        <v>0</v>
      </c>
      <c r="BF195" s="226">
        <f t="shared" si="86"/>
        <v>0</v>
      </c>
      <c r="BG195" s="218">
        <f t="shared" si="86"/>
        <v>0</v>
      </c>
      <c r="BH195" s="218">
        <f t="shared" si="86"/>
        <v>0</v>
      </c>
      <c r="BI195" s="218">
        <f t="shared" si="86"/>
        <v>0</v>
      </c>
      <c r="BJ195" s="218">
        <f t="shared" si="81"/>
        <v>0</v>
      </c>
      <c r="BK195" s="226">
        <f t="shared" si="78"/>
        <v>0</v>
      </c>
      <c r="BL195" s="226">
        <f t="shared" si="78"/>
        <v>0</v>
      </c>
      <c r="BM195" s="226">
        <f t="shared" si="78"/>
        <v>0</v>
      </c>
      <c r="BN195" s="226">
        <f t="shared" si="78"/>
        <v>0</v>
      </c>
      <c r="BO195" s="227">
        <f t="shared" si="78"/>
        <v>0</v>
      </c>
      <c r="BP195" s="227">
        <f t="shared" si="71"/>
        <v>0</v>
      </c>
      <c r="BQ195" s="227">
        <f t="shared" si="71"/>
        <v>0</v>
      </c>
      <c r="BR195" s="227">
        <f t="shared" si="71"/>
        <v>0</v>
      </c>
      <c r="BS195" s="226">
        <v>0</v>
      </c>
      <c r="BT195" s="226">
        <v>0</v>
      </c>
      <c r="BU195" s="226">
        <v>0</v>
      </c>
      <c r="BV195" s="226">
        <v>0</v>
      </c>
      <c r="BW195" s="227">
        <v>0</v>
      </c>
      <c r="BX195" s="227">
        <v>0</v>
      </c>
      <c r="BY195" s="227">
        <v>0</v>
      </c>
      <c r="BZ195" s="227">
        <v>0</v>
      </c>
      <c r="CA195" s="226">
        <v>0</v>
      </c>
      <c r="CB195" s="226">
        <f>IFERROR(VLOOKUP($G195,[12]ITEM!$B$2:$AC$939,26,0),0)</f>
        <v>0</v>
      </c>
      <c r="CC195" s="226">
        <f>IFERROR(VLOOKUP($G195,[12]ITEM!$B$2:$AC$939,27,0),0)</f>
        <v>0</v>
      </c>
      <c r="CD195" s="226">
        <f>IFERROR(VLOOKUP($G195,[12]ITEM!$B$2:$AC$939,28,0),0)</f>
        <v>0</v>
      </c>
      <c r="CE195" s="227">
        <v>0</v>
      </c>
      <c r="CF195" s="227">
        <v>0</v>
      </c>
      <c r="CG195" s="227">
        <v>0</v>
      </c>
      <c r="CH195" s="227">
        <v>0</v>
      </c>
      <c r="CI195" s="375"/>
      <c r="CJ195" s="226">
        <f t="shared" si="80"/>
        <v>0</v>
      </c>
      <c r="CK195" s="226">
        <f t="shared" si="80"/>
        <v>0</v>
      </c>
      <c r="CL195" s="226">
        <f t="shared" si="80"/>
        <v>0</v>
      </c>
      <c r="CM195" s="226">
        <f t="shared" si="80"/>
        <v>0</v>
      </c>
      <c r="CN195" s="227">
        <f t="shared" si="80"/>
        <v>0</v>
      </c>
      <c r="CO195" s="227">
        <f t="shared" si="89"/>
        <v>0</v>
      </c>
      <c r="CP195" s="227">
        <f t="shared" si="89"/>
        <v>0</v>
      </c>
      <c r="CQ195" s="227">
        <f t="shared" si="89"/>
        <v>0</v>
      </c>
      <c r="CR195" s="226">
        <v>0</v>
      </c>
      <c r="CS195" s="226">
        <v>0</v>
      </c>
      <c r="CT195" s="226">
        <v>0</v>
      </c>
      <c r="CU195" s="226">
        <v>0</v>
      </c>
      <c r="CV195" s="227">
        <f t="shared" si="64"/>
        <v>0</v>
      </c>
      <c r="CW195" s="227">
        <f>CV195*(1+('[13]GROWTH (YoY)'!AR195/100))</f>
        <v>0</v>
      </c>
      <c r="CX195" s="227">
        <f>CW195*(1+('[13]GROWTH (YoY)'!AS195/100))</f>
        <v>0</v>
      </c>
      <c r="CY195" s="227">
        <f>CX195*(1+('[13]GROWTH (YoY)'!AT195/100))</f>
        <v>0</v>
      </c>
      <c r="CZ195" s="226">
        <v>0</v>
      </c>
      <c r="DA195" s="226">
        <v>0</v>
      </c>
      <c r="DB195" s="226">
        <v>0</v>
      </c>
      <c r="DC195" s="226">
        <v>0</v>
      </c>
      <c r="DD195" s="227">
        <v>0</v>
      </c>
      <c r="DE195" s="227">
        <v>0</v>
      </c>
      <c r="DF195" s="227">
        <v>0</v>
      </c>
      <c r="DG195" s="227">
        <v>0</v>
      </c>
      <c r="DH195" s="226">
        <v>0</v>
      </c>
      <c r="DI195" s="226">
        <v>0</v>
      </c>
      <c r="DJ195" s="226">
        <v>0</v>
      </c>
      <c r="DK195" s="226">
        <v>0</v>
      </c>
      <c r="DL195" s="227">
        <v>0</v>
      </c>
      <c r="DM195" s="227">
        <v>0</v>
      </c>
      <c r="DN195" s="227">
        <v>0</v>
      </c>
      <c r="DO195" s="227">
        <v>0</v>
      </c>
      <c r="DP195" s="376">
        <f t="shared" si="84"/>
        <v>0</v>
      </c>
      <c r="DQ195" s="226">
        <f t="shared" si="84"/>
        <v>0</v>
      </c>
      <c r="DR195" s="226">
        <f t="shared" si="84"/>
        <v>0</v>
      </c>
      <c r="DS195" s="226">
        <f t="shared" si="88"/>
        <v>0</v>
      </c>
      <c r="DT195" s="227">
        <f t="shared" si="88"/>
        <v>0</v>
      </c>
      <c r="DU195" s="227">
        <f t="shared" si="88"/>
        <v>0</v>
      </c>
      <c r="DV195" s="227">
        <f t="shared" si="88"/>
        <v>0</v>
      </c>
      <c r="DW195" s="227">
        <f t="shared" si="88"/>
        <v>0</v>
      </c>
      <c r="DX195" s="377">
        <f t="shared" si="85"/>
        <v>0</v>
      </c>
      <c r="DY195" s="377">
        <f t="shared" si="85"/>
        <v>0</v>
      </c>
      <c r="DZ195" s="377">
        <f t="shared" si="85"/>
        <v>0</v>
      </c>
      <c r="EA195" s="377">
        <f t="shared" si="85"/>
        <v>0</v>
      </c>
      <c r="EB195" s="378">
        <f t="shared" si="85"/>
        <v>0</v>
      </c>
      <c r="EC195" s="378">
        <f t="shared" si="83"/>
        <v>0</v>
      </c>
      <c r="ED195" s="378">
        <f t="shared" si="83"/>
        <v>0</v>
      </c>
      <c r="EE195" s="378">
        <f t="shared" si="83"/>
        <v>0</v>
      </c>
      <c r="EG195" s="226">
        <v>0</v>
      </c>
      <c r="EH195" s="226">
        <v>0</v>
      </c>
      <c r="EI195" s="226">
        <v>0</v>
      </c>
      <c r="EJ195" s="226">
        <v>0</v>
      </c>
      <c r="EK195" s="226">
        <v>0</v>
      </c>
      <c r="EL195" s="226">
        <v>0</v>
      </c>
      <c r="EM195" s="226">
        <v>0</v>
      </c>
      <c r="EN195" s="379">
        <f t="shared" si="65"/>
        <v>0</v>
      </c>
      <c r="EO195" s="226">
        <f t="shared" si="66"/>
        <v>0</v>
      </c>
      <c r="EP195" s="379">
        <f t="shared" si="67"/>
        <v>0</v>
      </c>
      <c r="EQ195" s="226">
        <f t="shared" si="68"/>
        <v>0</v>
      </c>
      <c r="ER195" s="226">
        <f t="shared" si="69"/>
        <v>0</v>
      </c>
      <c r="ES195" s="292"/>
      <c r="ET195" s="227">
        <v>0</v>
      </c>
      <c r="EU195" s="227">
        <v>0</v>
      </c>
      <c r="EV195" s="227">
        <v>0</v>
      </c>
      <c r="EW195" s="227">
        <v>0</v>
      </c>
      <c r="EX195" s="227">
        <v>0</v>
      </c>
      <c r="EY195" s="227">
        <v>0</v>
      </c>
      <c r="EZ195" s="227">
        <v>0</v>
      </c>
      <c r="FA195" s="380">
        <f t="shared" si="73"/>
        <v>0</v>
      </c>
      <c r="FB195" s="228">
        <f t="shared" si="74"/>
        <v>0</v>
      </c>
      <c r="FC195" s="380">
        <f t="shared" si="75"/>
        <v>0</v>
      </c>
      <c r="FD195" s="227">
        <f t="shared" si="76"/>
        <v>0</v>
      </c>
      <c r="FE195" s="227">
        <f t="shared" si="77"/>
        <v>0</v>
      </c>
      <c r="FF195" s="227">
        <v>0</v>
      </c>
      <c r="FG195" s="228">
        <f t="shared" si="70"/>
        <v>0</v>
      </c>
      <c r="FH195" s="227">
        <v>0</v>
      </c>
      <c r="FI195" s="227">
        <v>0</v>
      </c>
      <c r="FJ195" s="227">
        <v>0</v>
      </c>
      <c r="FK195" s="227">
        <f t="shared" si="62"/>
        <v>0</v>
      </c>
      <c r="FL195" s="227">
        <v>0</v>
      </c>
      <c r="FM195" s="227">
        <f t="shared" si="63"/>
        <v>0</v>
      </c>
      <c r="FZ195" s="229"/>
      <c r="GA195" s="229"/>
      <c r="GB195" s="229"/>
      <c r="GC195" s="229"/>
      <c r="GD195" s="229"/>
    </row>
    <row r="196" spans="1:186" s="368" customFormat="1">
      <c r="A196" s="287" t="s">
        <v>404</v>
      </c>
      <c r="B196" s="369" t="s">
        <v>14</v>
      </c>
      <c r="C196" s="287" t="s">
        <v>472</v>
      </c>
      <c r="D196" s="287" t="s">
        <v>3125</v>
      </c>
      <c r="E196" s="369" t="s">
        <v>473</v>
      </c>
      <c r="F196" s="287">
        <v>193</v>
      </c>
      <c r="G196" s="392" t="s">
        <v>522</v>
      </c>
      <c r="H196" s="392" t="s">
        <v>523</v>
      </c>
      <c r="I196" s="287" t="s">
        <v>434</v>
      </c>
      <c r="J196" s="392" t="s">
        <v>435</v>
      </c>
      <c r="K196" s="393" t="s">
        <v>276</v>
      </c>
      <c r="L196" s="286" t="s">
        <v>435</v>
      </c>
      <c r="M196" s="286" t="s">
        <v>3124</v>
      </c>
      <c r="N196" s="372">
        <v>1</v>
      </c>
      <c r="O196" s="373">
        <v>0</v>
      </c>
      <c r="P196" s="373">
        <v>0</v>
      </c>
      <c r="Q196" s="373">
        <v>0</v>
      </c>
      <c r="R196" s="373">
        <v>0</v>
      </c>
      <c r="S196" s="374">
        <v>0</v>
      </c>
      <c r="T196" s="374">
        <v>0</v>
      </c>
      <c r="U196" s="374">
        <v>0</v>
      </c>
      <c r="V196" s="374">
        <v>0</v>
      </c>
      <c r="W196" s="373">
        <v>0</v>
      </c>
      <c r="X196" s="373">
        <v>0</v>
      </c>
      <c r="Y196" s="373">
        <v>0</v>
      </c>
      <c r="Z196" s="373">
        <v>0</v>
      </c>
      <c r="AA196" s="374">
        <v>0</v>
      </c>
      <c r="AB196" s="374">
        <v>0</v>
      </c>
      <c r="AC196" s="374">
        <v>0</v>
      </c>
      <c r="AD196" s="374">
        <v>0</v>
      </c>
      <c r="AE196" s="373">
        <v>0</v>
      </c>
      <c r="AF196" s="373">
        <v>0</v>
      </c>
      <c r="AG196" s="373">
        <v>0</v>
      </c>
      <c r="AH196" s="373">
        <v>0</v>
      </c>
      <c r="AI196" s="374">
        <v>0</v>
      </c>
      <c r="AJ196" s="374">
        <v>0</v>
      </c>
      <c r="AK196" s="374">
        <v>0</v>
      </c>
      <c r="AL196" s="374">
        <v>0</v>
      </c>
      <c r="AM196" s="226">
        <v>0</v>
      </c>
      <c r="AN196" s="226">
        <v>0</v>
      </c>
      <c r="AO196" s="226">
        <v>0</v>
      </c>
      <c r="AP196" s="226">
        <v>0</v>
      </c>
      <c r="AQ196" s="227">
        <v>0</v>
      </c>
      <c r="AR196" s="227">
        <v>0</v>
      </c>
      <c r="AS196" s="227">
        <v>0</v>
      </c>
      <c r="AT196" s="227">
        <v>0</v>
      </c>
      <c r="AU196" s="226">
        <v>0</v>
      </c>
      <c r="AV196" s="226">
        <v>0</v>
      </c>
      <c r="AW196" s="226">
        <v>0</v>
      </c>
      <c r="AX196" s="226">
        <v>0</v>
      </c>
      <c r="AY196" s="227">
        <v>0</v>
      </c>
      <c r="AZ196" s="227">
        <v>0</v>
      </c>
      <c r="BA196" s="227">
        <v>0</v>
      </c>
      <c r="BB196" s="227">
        <v>0</v>
      </c>
      <c r="BC196" s="226">
        <f t="shared" si="87"/>
        <v>0</v>
      </c>
      <c r="BD196" s="226">
        <f t="shared" si="87"/>
        <v>0</v>
      </c>
      <c r="BE196" s="226">
        <f t="shared" si="87"/>
        <v>0</v>
      </c>
      <c r="BF196" s="226">
        <f t="shared" si="86"/>
        <v>0</v>
      </c>
      <c r="BG196" s="218">
        <f t="shared" si="86"/>
        <v>0</v>
      </c>
      <c r="BH196" s="218">
        <f t="shared" si="86"/>
        <v>0</v>
      </c>
      <c r="BI196" s="218">
        <f t="shared" si="86"/>
        <v>0</v>
      </c>
      <c r="BJ196" s="218">
        <f t="shared" si="81"/>
        <v>0</v>
      </c>
      <c r="BK196" s="226">
        <f t="shared" si="78"/>
        <v>0</v>
      </c>
      <c r="BL196" s="226">
        <f t="shared" si="78"/>
        <v>0</v>
      </c>
      <c r="BM196" s="226">
        <f t="shared" si="78"/>
        <v>0</v>
      </c>
      <c r="BN196" s="226">
        <f t="shared" si="78"/>
        <v>0</v>
      </c>
      <c r="BO196" s="227">
        <f t="shared" si="78"/>
        <v>0</v>
      </c>
      <c r="BP196" s="227">
        <f t="shared" si="71"/>
        <v>0</v>
      </c>
      <c r="BQ196" s="227">
        <f t="shared" si="71"/>
        <v>0</v>
      </c>
      <c r="BR196" s="227">
        <f t="shared" si="71"/>
        <v>0</v>
      </c>
      <c r="BS196" s="226">
        <v>0</v>
      </c>
      <c r="BT196" s="226">
        <v>0</v>
      </c>
      <c r="BU196" s="226">
        <v>0</v>
      </c>
      <c r="BV196" s="226">
        <v>0</v>
      </c>
      <c r="BW196" s="227">
        <v>0</v>
      </c>
      <c r="BX196" s="227">
        <v>0</v>
      </c>
      <c r="BY196" s="227">
        <v>0</v>
      </c>
      <c r="BZ196" s="227">
        <v>0</v>
      </c>
      <c r="CA196" s="226">
        <v>0</v>
      </c>
      <c r="CB196" s="226">
        <f>IFERROR(VLOOKUP($G196,[12]ITEM!$B$2:$AC$939,26,0),0)</f>
        <v>0</v>
      </c>
      <c r="CC196" s="226">
        <f>IFERROR(VLOOKUP($G196,[12]ITEM!$B$2:$AC$939,27,0),0)</f>
        <v>0</v>
      </c>
      <c r="CD196" s="226">
        <f>IFERROR(VLOOKUP($G196,[12]ITEM!$B$2:$AC$939,28,0),0)</f>
        <v>0</v>
      </c>
      <c r="CE196" s="227">
        <v>0</v>
      </c>
      <c r="CF196" s="227">
        <v>0</v>
      </c>
      <c r="CG196" s="227">
        <v>0</v>
      </c>
      <c r="CH196" s="227">
        <v>0</v>
      </c>
      <c r="CI196" s="375"/>
      <c r="CJ196" s="226">
        <f t="shared" si="80"/>
        <v>0</v>
      </c>
      <c r="CK196" s="226">
        <f t="shared" si="80"/>
        <v>0</v>
      </c>
      <c r="CL196" s="226">
        <f t="shared" si="80"/>
        <v>0</v>
      </c>
      <c r="CM196" s="226">
        <f t="shared" si="80"/>
        <v>0</v>
      </c>
      <c r="CN196" s="227">
        <f t="shared" si="80"/>
        <v>0</v>
      </c>
      <c r="CO196" s="227">
        <f t="shared" si="89"/>
        <v>0</v>
      </c>
      <c r="CP196" s="227">
        <f t="shared" si="89"/>
        <v>0</v>
      </c>
      <c r="CQ196" s="227">
        <f t="shared" si="89"/>
        <v>0</v>
      </c>
      <c r="CR196" s="226">
        <v>0</v>
      </c>
      <c r="CS196" s="226">
        <v>0</v>
      </c>
      <c r="CT196" s="226">
        <v>0</v>
      </c>
      <c r="CU196" s="226">
        <v>0</v>
      </c>
      <c r="CV196" s="227">
        <f t="shared" si="64"/>
        <v>0</v>
      </c>
      <c r="CW196" s="227">
        <f>CV196*(1+('[13]GROWTH (YoY)'!AR196/100))</f>
        <v>0</v>
      </c>
      <c r="CX196" s="227">
        <f>CW196*(1+('[13]GROWTH (YoY)'!AS196/100))</f>
        <v>0</v>
      </c>
      <c r="CY196" s="227">
        <f>CX196*(1+('[13]GROWTH (YoY)'!AT196/100))</f>
        <v>0</v>
      </c>
      <c r="CZ196" s="226">
        <v>0</v>
      </c>
      <c r="DA196" s="226">
        <v>0</v>
      </c>
      <c r="DB196" s="226">
        <v>0</v>
      </c>
      <c r="DC196" s="226">
        <v>0</v>
      </c>
      <c r="DD196" s="227">
        <v>0</v>
      </c>
      <c r="DE196" s="227">
        <v>0</v>
      </c>
      <c r="DF196" s="227">
        <v>0</v>
      </c>
      <c r="DG196" s="227">
        <v>0</v>
      </c>
      <c r="DH196" s="226">
        <v>0</v>
      </c>
      <c r="DI196" s="226">
        <v>0</v>
      </c>
      <c r="DJ196" s="226">
        <v>0</v>
      </c>
      <c r="DK196" s="226">
        <v>0</v>
      </c>
      <c r="DL196" s="227">
        <v>0</v>
      </c>
      <c r="DM196" s="227">
        <v>0</v>
      </c>
      <c r="DN196" s="227">
        <v>0</v>
      </c>
      <c r="DO196" s="227">
        <v>0</v>
      </c>
      <c r="DP196" s="376">
        <f t="shared" si="84"/>
        <v>0</v>
      </c>
      <c r="DQ196" s="226">
        <f t="shared" si="84"/>
        <v>0</v>
      </c>
      <c r="DR196" s="226">
        <f t="shared" si="84"/>
        <v>0</v>
      </c>
      <c r="DS196" s="226">
        <f t="shared" si="88"/>
        <v>0</v>
      </c>
      <c r="DT196" s="227">
        <f t="shared" si="88"/>
        <v>0</v>
      </c>
      <c r="DU196" s="227">
        <f t="shared" si="88"/>
        <v>0</v>
      </c>
      <c r="DV196" s="227">
        <f t="shared" si="88"/>
        <v>0</v>
      </c>
      <c r="DW196" s="227">
        <f t="shared" si="88"/>
        <v>0</v>
      </c>
      <c r="DX196" s="377">
        <f t="shared" si="85"/>
        <v>0</v>
      </c>
      <c r="DY196" s="377">
        <f t="shared" si="85"/>
        <v>0</v>
      </c>
      <c r="DZ196" s="377">
        <f t="shared" si="85"/>
        <v>0</v>
      </c>
      <c r="EA196" s="377">
        <f t="shared" si="85"/>
        <v>0</v>
      </c>
      <c r="EB196" s="378">
        <f t="shared" si="85"/>
        <v>0</v>
      </c>
      <c r="EC196" s="378">
        <f t="shared" si="83"/>
        <v>0</v>
      </c>
      <c r="ED196" s="378">
        <f t="shared" si="83"/>
        <v>0</v>
      </c>
      <c r="EE196" s="378">
        <f t="shared" si="83"/>
        <v>0</v>
      </c>
      <c r="EG196" s="226">
        <v>0</v>
      </c>
      <c r="EH196" s="226">
        <v>0</v>
      </c>
      <c r="EI196" s="226">
        <v>0</v>
      </c>
      <c r="EJ196" s="226">
        <v>0</v>
      </c>
      <c r="EK196" s="226">
        <v>0</v>
      </c>
      <c r="EL196" s="226">
        <v>0</v>
      </c>
      <c r="EM196" s="226">
        <v>0</v>
      </c>
      <c r="EN196" s="379">
        <f t="shared" si="65"/>
        <v>0</v>
      </c>
      <c r="EO196" s="226">
        <f t="shared" si="66"/>
        <v>0</v>
      </c>
      <c r="EP196" s="379">
        <f t="shared" si="67"/>
        <v>0</v>
      </c>
      <c r="EQ196" s="226">
        <f t="shared" si="68"/>
        <v>0</v>
      </c>
      <c r="ER196" s="226">
        <f t="shared" si="69"/>
        <v>0</v>
      </c>
      <c r="ES196" s="292"/>
      <c r="ET196" s="227">
        <v>0</v>
      </c>
      <c r="EU196" s="227">
        <v>0</v>
      </c>
      <c r="EV196" s="227">
        <v>0</v>
      </c>
      <c r="EW196" s="227">
        <v>0</v>
      </c>
      <c r="EX196" s="227">
        <v>0</v>
      </c>
      <c r="EY196" s="227">
        <v>0</v>
      </c>
      <c r="EZ196" s="227">
        <v>0</v>
      </c>
      <c r="FA196" s="380">
        <f t="shared" si="73"/>
        <v>0</v>
      </c>
      <c r="FB196" s="228">
        <f t="shared" si="74"/>
        <v>0</v>
      </c>
      <c r="FC196" s="380">
        <f t="shared" si="75"/>
        <v>0</v>
      </c>
      <c r="FD196" s="227">
        <f t="shared" si="76"/>
        <v>0</v>
      </c>
      <c r="FE196" s="227">
        <f t="shared" si="77"/>
        <v>0</v>
      </c>
      <c r="FF196" s="227">
        <v>0</v>
      </c>
      <c r="FG196" s="228">
        <f t="shared" si="70"/>
        <v>0</v>
      </c>
      <c r="FH196" s="227">
        <v>0</v>
      </c>
      <c r="FI196" s="227">
        <v>0</v>
      </c>
      <c r="FJ196" s="227">
        <v>0</v>
      </c>
      <c r="FK196" s="227">
        <f t="shared" ref="FK196:FK259" si="90">FI196-FH196-FJ196</f>
        <v>0</v>
      </c>
      <c r="FL196" s="227">
        <v>0</v>
      </c>
      <c r="FM196" s="227">
        <f t="shared" ref="FM196:FM259" si="91">FK196-FL196</f>
        <v>0</v>
      </c>
      <c r="FZ196" s="229"/>
      <c r="GA196" s="229"/>
      <c r="GB196" s="229"/>
      <c r="GC196" s="229"/>
      <c r="GD196" s="229"/>
    </row>
    <row r="197" spans="1:186" s="368" customFormat="1">
      <c r="A197" s="287" t="s">
        <v>404</v>
      </c>
      <c r="B197" s="369" t="s">
        <v>14</v>
      </c>
      <c r="C197" s="287" t="s">
        <v>472</v>
      </c>
      <c r="D197" s="287" t="s">
        <v>3125</v>
      </c>
      <c r="E197" s="369" t="s">
        <v>473</v>
      </c>
      <c r="F197" s="287">
        <v>194</v>
      </c>
      <c r="G197" s="392" t="s">
        <v>524</v>
      </c>
      <c r="H197" s="392" t="s">
        <v>525</v>
      </c>
      <c r="I197" s="287" t="s">
        <v>434</v>
      </c>
      <c r="J197" s="392" t="s">
        <v>435</v>
      </c>
      <c r="K197" s="393" t="s">
        <v>276</v>
      </c>
      <c r="L197" s="286" t="s">
        <v>435</v>
      </c>
      <c r="M197" s="286" t="s">
        <v>3124</v>
      </c>
      <c r="N197" s="372">
        <v>1</v>
      </c>
      <c r="O197" s="373">
        <v>0</v>
      </c>
      <c r="P197" s="373">
        <v>0</v>
      </c>
      <c r="Q197" s="373">
        <v>0</v>
      </c>
      <c r="R197" s="373">
        <v>0</v>
      </c>
      <c r="S197" s="374">
        <v>0</v>
      </c>
      <c r="T197" s="374">
        <v>0</v>
      </c>
      <c r="U197" s="374">
        <v>0</v>
      </c>
      <c r="V197" s="374">
        <v>0</v>
      </c>
      <c r="W197" s="373">
        <v>0</v>
      </c>
      <c r="X197" s="373">
        <v>0</v>
      </c>
      <c r="Y197" s="373">
        <v>0</v>
      </c>
      <c r="Z197" s="373">
        <v>0</v>
      </c>
      <c r="AA197" s="374">
        <v>0</v>
      </c>
      <c r="AB197" s="374">
        <v>0</v>
      </c>
      <c r="AC197" s="374">
        <v>0</v>
      </c>
      <c r="AD197" s="374">
        <v>0</v>
      </c>
      <c r="AE197" s="373">
        <v>0</v>
      </c>
      <c r="AF197" s="373">
        <v>0</v>
      </c>
      <c r="AG197" s="373">
        <v>0</v>
      </c>
      <c r="AH197" s="373">
        <v>0</v>
      </c>
      <c r="AI197" s="374">
        <v>0</v>
      </c>
      <c r="AJ197" s="374">
        <v>0</v>
      </c>
      <c r="AK197" s="374">
        <v>0</v>
      </c>
      <c r="AL197" s="374">
        <v>0</v>
      </c>
      <c r="AM197" s="226">
        <v>0</v>
      </c>
      <c r="AN197" s="226">
        <v>0</v>
      </c>
      <c r="AO197" s="226">
        <v>0</v>
      </c>
      <c r="AP197" s="226">
        <v>0</v>
      </c>
      <c r="AQ197" s="227">
        <v>0</v>
      </c>
      <c r="AR197" s="227">
        <v>0</v>
      </c>
      <c r="AS197" s="227">
        <v>0</v>
      </c>
      <c r="AT197" s="227">
        <v>0</v>
      </c>
      <c r="AU197" s="226">
        <v>0</v>
      </c>
      <c r="AV197" s="226">
        <v>0</v>
      </c>
      <c r="AW197" s="226">
        <v>0</v>
      </c>
      <c r="AX197" s="226">
        <v>0</v>
      </c>
      <c r="AY197" s="227">
        <v>0</v>
      </c>
      <c r="AZ197" s="227">
        <v>0</v>
      </c>
      <c r="BA197" s="227">
        <v>0</v>
      </c>
      <c r="BB197" s="227">
        <v>0</v>
      </c>
      <c r="BC197" s="226">
        <f t="shared" si="87"/>
        <v>0</v>
      </c>
      <c r="BD197" s="226">
        <f t="shared" si="87"/>
        <v>0</v>
      </c>
      <c r="BE197" s="226">
        <f t="shared" si="87"/>
        <v>0</v>
      </c>
      <c r="BF197" s="226">
        <f t="shared" si="86"/>
        <v>0</v>
      </c>
      <c r="BG197" s="218">
        <f t="shared" si="86"/>
        <v>0</v>
      </c>
      <c r="BH197" s="218">
        <f t="shared" si="86"/>
        <v>0</v>
      </c>
      <c r="BI197" s="218">
        <f t="shared" si="86"/>
        <v>0</v>
      </c>
      <c r="BJ197" s="218">
        <f t="shared" si="81"/>
        <v>0</v>
      </c>
      <c r="BK197" s="226">
        <f t="shared" si="78"/>
        <v>0</v>
      </c>
      <c r="BL197" s="226">
        <f t="shared" si="78"/>
        <v>0</v>
      </c>
      <c r="BM197" s="226">
        <f t="shared" si="78"/>
        <v>0</v>
      </c>
      <c r="BN197" s="226">
        <f t="shared" si="78"/>
        <v>0</v>
      </c>
      <c r="BO197" s="227">
        <f t="shared" si="78"/>
        <v>0</v>
      </c>
      <c r="BP197" s="227">
        <f t="shared" si="71"/>
        <v>0</v>
      </c>
      <c r="BQ197" s="227">
        <f t="shared" si="71"/>
        <v>0</v>
      </c>
      <c r="BR197" s="227">
        <f t="shared" si="71"/>
        <v>0</v>
      </c>
      <c r="BS197" s="226">
        <v>0</v>
      </c>
      <c r="BT197" s="226">
        <v>0</v>
      </c>
      <c r="BU197" s="226">
        <v>0</v>
      </c>
      <c r="BV197" s="226">
        <v>0</v>
      </c>
      <c r="BW197" s="227">
        <v>0</v>
      </c>
      <c r="BX197" s="227">
        <v>0</v>
      </c>
      <c r="BY197" s="227">
        <v>0</v>
      </c>
      <c r="BZ197" s="227">
        <v>0</v>
      </c>
      <c r="CA197" s="226">
        <v>0</v>
      </c>
      <c r="CB197" s="226">
        <f>IFERROR(VLOOKUP($G197,[12]ITEM!$B$2:$AC$939,26,0),0)</f>
        <v>0</v>
      </c>
      <c r="CC197" s="226">
        <f>IFERROR(VLOOKUP($G197,[12]ITEM!$B$2:$AC$939,27,0),0)</f>
        <v>0</v>
      </c>
      <c r="CD197" s="226">
        <f>IFERROR(VLOOKUP($G197,[12]ITEM!$B$2:$AC$939,28,0),0)</f>
        <v>0</v>
      </c>
      <c r="CE197" s="227">
        <v>0</v>
      </c>
      <c r="CF197" s="227">
        <v>0</v>
      </c>
      <c r="CG197" s="227">
        <v>0</v>
      </c>
      <c r="CH197" s="227">
        <v>0</v>
      </c>
      <c r="CI197" s="375"/>
      <c r="CJ197" s="226">
        <f t="shared" si="80"/>
        <v>0</v>
      </c>
      <c r="CK197" s="226">
        <f t="shared" si="80"/>
        <v>0</v>
      </c>
      <c r="CL197" s="226">
        <f t="shared" si="80"/>
        <v>0</v>
      </c>
      <c r="CM197" s="226">
        <f t="shared" si="80"/>
        <v>0</v>
      </c>
      <c r="CN197" s="227">
        <f t="shared" si="80"/>
        <v>0</v>
      </c>
      <c r="CO197" s="227">
        <f t="shared" si="89"/>
        <v>0</v>
      </c>
      <c r="CP197" s="227">
        <f t="shared" si="89"/>
        <v>0</v>
      </c>
      <c r="CQ197" s="227">
        <f t="shared" si="89"/>
        <v>0</v>
      </c>
      <c r="CR197" s="226">
        <v>0</v>
      </c>
      <c r="CS197" s="226">
        <v>0</v>
      </c>
      <c r="CT197" s="226">
        <v>0</v>
      </c>
      <c r="CU197" s="226">
        <v>0</v>
      </c>
      <c r="CV197" s="227">
        <f t="shared" ref="CV197:CV260" si="92">AQ197-AY197-BO197-DD197-DL197</f>
        <v>0</v>
      </c>
      <c r="CW197" s="227">
        <f>CV197*(1+('[13]GROWTH (YoY)'!AR197/100))</f>
        <v>0</v>
      </c>
      <c r="CX197" s="227">
        <f>CW197*(1+('[13]GROWTH (YoY)'!AS197/100))</f>
        <v>0</v>
      </c>
      <c r="CY197" s="227">
        <f>CX197*(1+('[13]GROWTH (YoY)'!AT197/100))</f>
        <v>0</v>
      </c>
      <c r="CZ197" s="226">
        <v>0</v>
      </c>
      <c r="DA197" s="226">
        <v>0</v>
      </c>
      <c r="DB197" s="226">
        <v>0</v>
      </c>
      <c r="DC197" s="226">
        <v>0</v>
      </c>
      <c r="DD197" s="227">
        <v>0</v>
      </c>
      <c r="DE197" s="227">
        <v>0</v>
      </c>
      <c r="DF197" s="227">
        <v>0</v>
      </c>
      <c r="DG197" s="227">
        <v>0</v>
      </c>
      <c r="DH197" s="226">
        <v>0</v>
      </c>
      <c r="DI197" s="226">
        <v>0</v>
      </c>
      <c r="DJ197" s="226">
        <v>0</v>
      </c>
      <c r="DK197" s="226">
        <v>0</v>
      </c>
      <c r="DL197" s="227">
        <v>0</v>
      </c>
      <c r="DM197" s="227">
        <v>0</v>
      </c>
      <c r="DN197" s="227">
        <v>0</v>
      </c>
      <c r="DO197" s="227">
        <v>0</v>
      </c>
      <c r="DP197" s="376">
        <f t="shared" si="84"/>
        <v>0</v>
      </c>
      <c r="DQ197" s="226">
        <f t="shared" si="84"/>
        <v>0</v>
      </c>
      <c r="DR197" s="226">
        <f t="shared" si="84"/>
        <v>0</v>
      </c>
      <c r="DS197" s="226">
        <f t="shared" si="88"/>
        <v>0</v>
      </c>
      <c r="DT197" s="227">
        <f t="shared" si="88"/>
        <v>0</v>
      </c>
      <c r="DU197" s="227">
        <f t="shared" si="88"/>
        <v>0</v>
      </c>
      <c r="DV197" s="227">
        <f t="shared" si="88"/>
        <v>0</v>
      </c>
      <c r="DW197" s="227">
        <f t="shared" si="88"/>
        <v>0</v>
      </c>
      <c r="DX197" s="377">
        <f t="shared" si="85"/>
        <v>0</v>
      </c>
      <c r="DY197" s="377">
        <f t="shared" si="85"/>
        <v>0</v>
      </c>
      <c r="DZ197" s="377">
        <f t="shared" si="85"/>
        <v>0</v>
      </c>
      <c r="EA197" s="377">
        <f t="shared" si="85"/>
        <v>0</v>
      </c>
      <c r="EB197" s="378">
        <f t="shared" si="85"/>
        <v>0</v>
      </c>
      <c r="EC197" s="378">
        <f t="shared" si="83"/>
        <v>0</v>
      </c>
      <c r="ED197" s="378">
        <f t="shared" si="83"/>
        <v>0</v>
      </c>
      <c r="EE197" s="378">
        <f t="shared" si="83"/>
        <v>0</v>
      </c>
      <c r="EG197" s="226">
        <v>0</v>
      </c>
      <c r="EH197" s="226">
        <v>0</v>
      </c>
      <c r="EI197" s="226">
        <v>0</v>
      </c>
      <c r="EJ197" s="226">
        <v>0</v>
      </c>
      <c r="EK197" s="226">
        <v>0</v>
      </c>
      <c r="EL197" s="226">
        <v>0</v>
      </c>
      <c r="EM197" s="226">
        <v>0</v>
      </c>
      <c r="EN197" s="379">
        <f t="shared" ref="EN197:EN260" si="93">IFERROR(EH197/EG197,0)</f>
        <v>0</v>
      </c>
      <c r="EO197" s="226">
        <f t="shared" ref="EO197:EO260" si="94">IFERROR((EJ197/EI197)*100,0)</f>
        <v>0</v>
      </c>
      <c r="EP197" s="379">
        <f t="shared" ref="EP197:EP260" si="95">IFERROR(EK197/EG197,0)</f>
        <v>0</v>
      </c>
      <c r="EQ197" s="226">
        <f t="shared" ref="EQ197:EQ260" si="96">IFERROR((EK197*1000000)/EL197,0)</f>
        <v>0</v>
      </c>
      <c r="ER197" s="226">
        <f t="shared" ref="ER197:ER260" si="97">IFERROR((EJ197*1000000)/EM197/12,0)</f>
        <v>0</v>
      </c>
      <c r="ES197" s="292"/>
      <c r="ET197" s="227">
        <v>0</v>
      </c>
      <c r="EU197" s="227">
        <v>0</v>
      </c>
      <c r="EV197" s="227">
        <v>0</v>
      </c>
      <c r="EW197" s="227">
        <v>0</v>
      </c>
      <c r="EX197" s="227">
        <v>0</v>
      </c>
      <c r="EY197" s="227">
        <v>0</v>
      </c>
      <c r="EZ197" s="227">
        <v>0</v>
      </c>
      <c r="FA197" s="380">
        <f t="shared" si="73"/>
        <v>0</v>
      </c>
      <c r="FB197" s="228">
        <f t="shared" si="74"/>
        <v>0</v>
      </c>
      <c r="FC197" s="380">
        <f t="shared" si="75"/>
        <v>0</v>
      </c>
      <c r="FD197" s="227">
        <f t="shared" si="76"/>
        <v>0</v>
      </c>
      <c r="FE197" s="227">
        <f t="shared" si="77"/>
        <v>0</v>
      </c>
      <c r="FF197" s="227">
        <v>0</v>
      </c>
      <c r="FG197" s="228">
        <f t="shared" ref="FG197:FG260" si="98">IFERROR((FH197/FF197)*100,0)</f>
        <v>0</v>
      </c>
      <c r="FH197" s="227">
        <v>0</v>
      </c>
      <c r="FI197" s="227">
        <v>0</v>
      </c>
      <c r="FJ197" s="227">
        <v>0</v>
      </c>
      <c r="FK197" s="227">
        <f t="shared" si="90"/>
        <v>0</v>
      </c>
      <c r="FL197" s="227">
        <v>0</v>
      </c>
      <c r="FM197" s="227">
        <f t="shared" si="91"/>
        <v>0</v>
      </c>
      <c r="FZ197" s="229"/>
      <c r="GA197" s="229"/>
      <c r="GB197" s="229"/>
      <c r="GC197" s="229"/>
      <c r="GD197" s="229"/>
    </row>
    <row r="198" spans="1:186" s="368" customFormat="1">
      <c r="A198" s="287" t="s">
        <v>404</v>
      </c>
      <c r="B198" s="369" t="s">
        <v>14</v>
      </c>
      <c r="C198" s="287" t="s">
        <v>472</v>
      </c>
      <c r="D198" s="287" t="s">
        <v>3125</v>
      </c>
      <c r="E198" s="369" t="s">
        <v>473</v>
      </c>
      <c r="F198" s="287">
        <v>195</v>
      </c>
      <c r="G198" s="392" t="s">
        <v>526</v>
      </c>
      <c r="H198" s="392" t="s">
        <v>527</v>
      </c>
      <c r="I198" s="287" t="s">
        <v>434</v>
      </c>
      <c r="J198" s="392" t="s">
        <v>435</v>
      </c>
      <c r="K198" s="393" t="s">
        <v>276</v>
      </c>
      <c r="L198" s="286" t="s">
        <v>435</v>
      </c>
      <c r="M198" s="286" t="s">
        <v>3124</v>
      </c>
      <c r="N198" s="372">
        <v>1</v>
      </c>
      <c r="O198" s="373">
        <v>0</v>
      </c>
      <c r="P198" s="373">
        <v>0</v>
      </c>
      <c r="Q198" s="373">
        <v>0</v>
      </c>
      <c r="R198" s="373">
        <v>0</v>
      </c>
      <c r="S198" s="374">
        <v>0</v>
      </c>
      <c r="T198" s="374">
        <v>0</v>
      </c>
      <c r="U198" s="374">
        <v>0</v>
      </c>
      <c r="V198" s="374">
        <v>0</v>
      </c>
      <c r="W198" s="373">
        <v>0</v>
      </c>
      <c r="X198" s="373">
        <v>0</v>
      </c>
      <c r="Y198" s="373">
        <v>0</v>
      </c>
      <c r="Z198" s="373">
        <v>0</v>
      </c>
      <c r="AA198" s="374">
        <v>0</v>
      </c>
      <c r="AB198" s="374">
        <v>0</v>
      </c>
      <c r="AC198" s="374">
        <v>0</v>
      </c>
      <c r="AD198" s="374">
        <v>0</v>
      </c>
      <c r="AE198" s="373">
        <v>0</v>
      </c>
      <c r="AF198" s="373">
        <v>0</v>
      </c>
      <c r="AG198" s="373">
        <v>0</v>
      </c>
      <c r="AH198" s="373">
        <v>0</v>
      </c>
      <c r="AI198" s="374">
        <v>0</v>
      </c>
      <c r="AJ198" s="374">
        <v>0</v>
      </c>
      <c r="AK198" s="374">
        <v>0</v>
      </c>
      <c r="AL198" s="374">
        <v>0</v>
      </c>
      <c r="AM198" s="226">
        <v>0</v>
      </c>
      <c r="AN198" s="226">
        <v>0</v>
      </c>
      <c r="AO198" s="226">
        <v>0</v>
      </c>
      <c r="AP198" s="226">
        <v>0</v>
      </c>
      <c r="AQ198" s="227">
        <v>0</v>
      </c>
      <c r="AR198" s="227">
        <v>0</v>
      </c>
      <c r="AS198" s="227">
        <v>0</v>
      </c>
      <c r="AT198" s="227">
        <v>0</v>
      </c>
      <c r="AU198" s="226">
        <v>0</v>
      </c>
      <c r="AV198" s="226">
        <v>0</v>
      </c>
      <c r="AW198" s="226">
        <v>0</v>
      </c>
      <c r="AX198" s="226">
        <v>0</v>
      </c>
      <c r="AY198" s="227">
        <v>0</v>
      </c>
      <c r="AZ198" s="227">
        <v>0</v>
      </c>
      <c r="BA198" s="227">
        <v>0</v>
      </c>
      <c r="BB198" s="227">
        <v>0</v>
      </c>
      <c r="BC198" s="226">
        <f t="shared" si="87"/>
        <v>0</v>
      </c>
      <c r="BD198" s="226">
        <f t="shared" si="87"/>
        <v>0</v>
      </c>
      <c r="BE198" s="226">
        <f t="shared" si="87"/>
        <v>0</v>
      </c>
      <c r="BF198" s="226">
        <f t="shared" si="86"/>
        <v>0</v>
      </c>
      <c r="BG198" s="218">
        <f t="shared" si="86"/>
        <v>0</v>
      </c>
      <c r="BH198" s="218">
        <f t="shared" si="86"/>
        <v>0</v>
      </c>
      <c r="BI198" s="218">
        <f t="shared" si="86"/>
        <v>0</v>
      </c>
      <c r="BJ198" s="218">
        <f t="shared" si="81"/>
        <v>0</v>
      </c>
      <c r="BK198" s="226">
        <f t="shared" ref="BK198:BR231" si="99">BS198-CA198</f>
        <v>0</v>
      </c>
      <c r="BL198" s="226">
        <f t="shared" si="99"/>
        <v>0</v>
      </c>
      <c r="BM198" s="226">
        <f t="shared" si="99"/>
        <v>0</v>
      </c>
      <c r="BN198" s="226">
        <f t="shared" si="99"/>
        <v>0</v>
      </c>
      <c r="BO198" s="227">
        <f t="shared" si="99"/>
        <v>0</v>
      </c>
      <c r="BP198" s="227">
        <f t="shared" si="71"/>
        <v>0</v>
      </c>
      <c r="BQ198" s="227">
        <f t="shared" si="71"/>
        <v>0</v>
      </c>
      <c r="BR198" s="227">
        <f t="shared" si="71"/>
        <v>0</v>
      </c>
      <c r="BS198" s="226">
        <v>0</v>
      </c>
      <c r="BT198" s="226">
        <v>0</v>
      </c>
      <c r="BU198" s="226">
        <v>0</v>
      </c>
      <c r="BV198" s="226">
        <v>0</v>
      </c>
      <c r="BW198" s="227">
        <v>0</v>
      </c>
      <c r="BX198" s="227">
        <v>0</v>
      </c>
      <c r="BY198" s="227">
        <v>0</v>
      </c>
      <c r="BZ198" s="227">
        <v>0</v>
      </c>
      <c r="CA198" s="226">
        <v>0</v>
      </c>
      <c r="CB198" s="226">
        <f>IFERROR(VLOOKUP($G198,[12]ITEM!$B$2:$AC$939,26,0),0)</f>
        <v>0</v>
      </c>
      <c r="CC198" s="226">
        <f>IFERROR(VLOOKUP($G198,[12]ITEM!$B$2:$AC$939,27,0),0)</f>
        <v>0</v>
      </c>
      <c r="CD198" s="226">
        <f>IFERROR(VLOOKUP($G198,[12]ITEM!$B$2:$AC$939,28,0),0)</f>
        <v>0</v>
      </c>
      <c r="CE198" s="227">
        <v>0</v>
      </c>
      <c r="CF198" s="227">
        <v>0</v>
      </c>
      <c r="CG198" s="227">
        <v>0</v>
      </c>
      <c r="CH198" s="227">
        <v>0</v>
      </c>
      <c r="CI198" s="375"/>
      <c r="CJ198" s="226">
        <f t="shared" si="80"/>
        <v>0</v>
      </c>
      <c r="CK198" s="226">
        <f t="shared" si="80"/>
        <v>0</v>
      </c>
      <c r="CL198" s="226">
        <f t="shared" si="80"/>
        <v>0</v>
      </c>
      <c r="CM198" s="226">
        <f t="shared" si="80"/>
        <v>0</v>
      </c>
      <c r="CN198" s="227">
        <f t="shared" si="80"/>
        <v>0</v>
      </c>
      <c r="CO198" s="227">
        <f t="shared" si="89"/>
        <v>0</v>
      </c>
      <c r="CP198" s="227">
        <f t="shared" si="89"/>
        <v>0</v>
      </c>
      <c r="CQ198" s="227">
        <f t="shared" si="89"/>
        <v>0</v>
      </c>
      <c r="CR198" s="226">
        <v>0</v>
      </c>
      <c r="CS198" s="226">
        <v>0</v>
      </c>
      <c r="CT198" s="226">
        <v>0</v>
      </c>
      <c r="CU198" s="226">
        <v>0</v>
      </c>
      <c r="CV198" s="227">
        <f t="shared" si="92"/>
        <v>0</v>
      </c>
      <c r="CW198" s="227">
        <f>CV198*(1+('[13]GROWTH (YoY)'!AR198/100))</f>
        <v>0</v>
      </c>
      <c r="CX198" s="227">
        <f>CW198*(1+('[13]GROWTH (YoY)'!AS198/100))</f>
        <v>0</v>
      </c>
      <c r="CY198" s="227">
        <f>CX198*(1+('[13]GROWTH (YoY)'!AT198/100))</f>
        <v>0</v>
      </c>
      <c r="CZ198" s="226">
        <v>0</v>
      </c>
      <c r="DA198" s="226">
        <v>0</v>
      </c>
      <c r="DB198" s="226">
        <v>0</v>
      </c>
      <c r="DC198" s="226">
        <v>0</v>
      </c>
      <c r="DD198" s="227">
        <v>0</v>
      </c>
      <c r="DE198" s="227">
        <v>0</v>
      </c>
      <c r="DF198" s="227">
        <v>0</v>
      </c>
      <c r="DG198" s="227">
        <v>0</v>
      </c>
      <c r="DH198" s="226">
        <v>0</v>
      </c>
      <c r="DI198" s="226">
        <v>0</v>
      </c>
      <c r="DJ198" s="226">
        <v>0</v>
      </c>
      <c r="DK198" s="226">
        <v>0</v>
      </c>
      <c r="DL198" s="227">
        <v>0</v>
      </c>
      <c r="DM198" s="227">
        <v>0</v>
      </c>
      <c r="DN198" s="227">
        <v>0</v>
      </c>
      <c r="DO198" s="227">
        <v>0</v>
      </c>
      <c r="DP198" s="376">
        <f t="shared" si="84"/>
        <v>0</v>
      </c>
      <c r="DQ198" s="226">
        <f t="shared" si="84"/>
        <v>0</v>
      </c>
      <c r="DR198" s="226">
        <f t="shared" si="84"/>
        <v>0</v>
      </c>
      <c r="DS198" s="226">
        <f t="shared" si="88"/>
        <v>0</v>
      </c>
      <c r="DT198" s="227">
        <f t="shared" si="88"/>
        <v>0</v>
      </c>
      <c r="DU198" s="227">
        <f t="shared" si="88"/>
        <v>0</v>
      </c>
      <c r="DV198" s="227">
        <f t="shared" si="88"/>
        <v>0</v>
      </c>
      <c r="DW198" s="227">
        <f t="shared" si="88"/>
        <v>0</v>
      </c>
      <c r="DX198" s="377">
        <f t="shared" si="85"/>
        <v>0</v>
      </c>
      <c r="DY198" s="377">
        <f t="shared" si="85"/>
        <v>0</v>
      </c>
      <c r="DZ198" s="377">
        <f t="shared" si="85"/>
        <v>0</v>
      </c>
      <c r="EA198" s="377">
        <f t="shared" si="85"/>
        <v>0</v>
      </c>
      <c r="EB198" s="378">
        <f t="shared" si="85"/>
        <v>0</v>
      </c>
      <c r="EC198" s="378">
        <f t="shared" si="83"/>
        <v>0</v>
      </c>
      <c r="ED198" s="378">
        <f t="shared" si="83"/>
        <v>0</v>
      </c>
      <c r="EE198" s="378">
        <f t="shared" si="83"/>
        <v>0</v>
      </c>
      <c r="EG198" s="226">
        <v>0</v>
      </c>
      <c r="EH198" s="226">
        <v>0</v>
      </c>
      <c r="EI198" s="226">
        <v>0</v>
      </c>
      <c r="EJ198" s="226">
        <v>0</v>
      </c>
      <c r="EK198" s="226">
        <v>0</v>
      </c>
      <c r="EL198" s="226">
        <v>0</v>
      </c>
      <c r="EM198" s="226">
        <v>0</v>
      </c>
      <c r="EN198" s="379">
        <f t="shared" si="93"/>
        <v>0</v>
      </c>
      <c r="EO198" s="226">
        <f t="shared" si="94"/>
        <v>0</v>
      </c>
      <c r="EP198" s="379">
        <f t="shared" si="95"/>
        <v>0</v>
      </c>
      <c r="EQ198" s="226">
        <f t="shared" si="96"/>
        <v>0</v>
      </c>
      <c r="ER198" s="226">
        <f t="shared" si="97"/>
        <v>0</v>
      </c>
      <c r="ES198" s="292"/>
      <c r="ET198" s="227">
        <v>0</v>
      </c>
      <c r="EU198" s="227">
        <v>0</v>
      </c>
      <c r="EV198" s="227">
        <v>0</v>
      </c>
      <c r="EW198" s="227">
        <v>0</v>
      </c>
      <c r="EX198" s="227">
        <v>0</v>
      </c>
      <c r="EY198" s="227">
        <v>0</v>
      </c>
      <c r="EZ198" s="227">
        <v>0</v>
      </c>
      <c r="FA198" s="380">
        <f t="shared" si="73"/>
        <v>0</v>
      </c>
      <c r="FB198" s="228">
        <f t="shared" si="74"/>
        <v>0</v>
      </c>
      <c r="FC198" s="380">
        <f t="shared" si="75"/>
        <v>0</v>
      </c>
      <c r="FD198" s="227">
        <f t="shared" si="76"/>
        <v>0</v>
      </c>
      <c r="FE198" s="227">
        <f t="shared" si="77"/>
        <v>0</v>
      </c>
      <c r="FF198" s="227">
        <v>0</v>
      </c>
      <c r="FG198" s="228">
        <f t="shared" si="98"/>
        <v>0</v>
      </c>
      <c r="FH198" s="227">
        <v>0</v>
      </c>
      <c r="FI198" s="227">
        <v>0</v>
      </c>
      <c r="FJ198" s="227">
        <v>0</v>
      </c>
      <c r="FK198" s="227">
        <f t="shared" si="90"/>
        <v>0</v>
      </c>
      <c r="FL198" s="227">
        <v>0</v>
      </c>
      <c r="FM198" s="227">
        <f t="shared" si="91"/>
        <v>0</v>
      </c>
      <c r="FZ198" s="229"/>
      <c r="GA198" s="229"/>
      <c r="GB198" s="229"/>
      <c r="GC198" s="229"/>
      <c r="GD198" s="229"/>
    </row>
    <row r="199" spans="1:186" s="368" customFormat="1">
      <c r="A199" s="287" t="s">
        <v>404</v>
      </c>
      <c r="B199" s="369" t="s">
        <v>14</v>
      </c>
      <c r="C199" s="287" t="s">
        <v>472</v>
      </c>
      <c r="D199" s="287" t="s">
        <v>3125</v>
      </c>
      <c r="E199" s="369" t="s">
        <v>473</v>
      </c>
      <c r="F199" s="287">
        <v>196</v>
      </c>
      <c r="G199" s="392" t="s">
        <v>528</v>
      </c>
      <c r="H199" s="392" t="s">
        <v>529</v>
      </c>
      <c r="I199" s="287" t="s">
        <v>434</v>
      </c>
      <c r="J199" s="392" t="s">
        <v>435</v>
      </c>
      <c r="K199" s="393" t="s">
        <v>276</v>
      </c>
      <c r="L199" s="286" t="s">
        <v>435</v>
      </c>
      <c r="M199" s="286" t="s">
        <v>3124</v>
      </c>
      <c r="N199" s="372">
        <v>1</v>
      </c>
      <c r="O199" s="373">
        <v>0</v>
      </c>
      <c r="P199" s="373">
        <v>0</v>
      </c>
      <c r="Q199" s="373">
        <v>0</v>
      </c>
      <c r="R199" s="373">
        <v>0</v>
      </c>
      <c r="S199" s="374">
        <v>0</v>
      </c>
      <c r="T199" s="374">
        <v>0</v>
      </c>
      <c r="U199" s="374">
        <v>0</v>
      </c>
      <c r="V199" s="374">
        <v>0</v>
      </c>
      <c r="W199" s="373">
        <v>0</v>
      </c>
      <c r="X199" s="373">
        <v>0</v>
      </c>
      <c r="Y199" s="373">
        <v>0</v>
      </c>
      <c r="Z199" s="373">
        <v>0</v>
      </c>
      <c r="AA199" s="374">
        <v>0</v>
      </c>
      <c r="AB199" s="374">
        <v>0</v>
      </c>
      <c r="AC199" s="374">
        <v>0</v>
      </c>
      <c r="AD199" s="374">
        <v>0</v>
      </c>
      <c r="AE199" s="373">
        <v>0</v>
      </c>
      <c r="AF199" s="373">
        <v>0</v>
      </c>
      <c r="AG199" s="373">
        <v>0</v>
      </c>
      <c r="AH199" s="373">
        <v>0</v>
      </c>
      <c r="AI199" s="374">
        <v>0</v>
      </c>
      <c r="AJ199" s="374">
        <v>0</v>
      </c>
      <c r="AK199" s="374">
        <v>0</v>
      </c>
      <c r="AL199" s="374">
        <v>0</v>
      </c>
      <c r="AM199" s="226">
        <v>0</v>
      </c>
      <c r="AN199" s="226">
        <v>0</v>
      </c>
      <c r="AO199" s="226">
        <v>0</v>
      </c>
      <c r="AP199" s="226">
        <v>0</v>
      </c>
      <c r="AQ199" s="227">
        <v>0</v>
      </c>
      <c r="AR199" s="227">
        <v>0</v>
      </c>
      <c r="AS199" s="227">
        <v>0</v>
      </c>
      <c r="AT199" s="227">
        <v>0</v>
      </c>
      <c r="AU199" s="226">
        <v>0</v>
      </c>
      <c r="AV199" s="226">
        <v>0</v>
      </c>
      <c r="AW199" s="226">
        <v>0</v>
      </c>
      <c r="AX199" s="226">
        <v>0</v>
      </c>
      <c r="AY199" s="227">
        <v>0</v>
      </c>
      <c r="AZ199" s="227">
        <v>0</v>
      </c>
      <c r="BA199" s="227">
        <v>0</v>
      </c>
      <c r="BB199" s="227">
        <v>0</v>
      </c>
      <c r="BC199" s="226">
        <f t="shared" si="87"/>
        <v>0</v>
      </c>
      <c r="BD199" s="226">
        <f t="shared" si="87"/>
        <v>0</v>
      </c>
      <c r="BE199" s="226">
        <f t="shared" si="87"/>
        <v>0</v>
      </c>
      <c r="BF199" s="226">
        <f t="shared" si="86"/>
        <v>0</v>
      </c>
      <c r="BG199" s="218">
        <f t="shared" si="86"/>
        <v>0</v>
      </c>
      <c r="BH199" s="218">
        <f t="shared" si="86"/>
        <v>0</v>
      </c>
      <c r="BI199" s="218">
        <f t="shared" si="86"/>
        <v>0</v>
      </c>
      <c r="BJ199" s="218">
        <f t="shared" si="81"/>
        <v>0</v>
      </c>
      <c r="BK199" s="226">
        <f t="shared" si="99"/>
        <v>0</v>
      </c>
      <c r="BL199" s="226">
        <f t="shared" si="99"/>
        <v>0</v>
      </c>
      <c r="BM199" s="226">
        <f t="shared" si="99"/>
        <v>0</v>
      </c>
      <c r="BN199" s="226">
        <f t="shared" si="99"/>
        <v>0</v>
      </c>
      <c r="BO199" s="227">
        <f t="shared" si="99"/>
        <v>0</v>
      </c>
      <c r="BP199" s="227">
        <f t="shared" si="71"/>
        <v>0</v>
      </c>
      <c r="BQ199" s="227">
        <f t="shared" si="71"/>
        <v>0</v>
      </c>
      <c r="BR199" s="227">
        <f t="shared" si="71"/>
        <v>0</v>
      </c>
      <c r="BS199" s="226">
        <v>0</v>
      </c>
      <c r="BT199" s="226">
        <v>0</v>
      </c>
      <c r="BU199" s="226">
        <v>0</v>
      </c>
      <c r="BV199" s="226">
        <v>0</v>
      </c>
      <c r="BW199" s="227">
        <v>0</v>
      </c>
      <c r="BX199" s="227">
        <v>0</v>
      </c>
      <c r="BY199" s="227">
        <v>0</v>
      </c>
      <c r="BZ199" s="227">
        <v>0</v>
      </c>
      <c r="CA199" s="226">
        <v>0</v>
      </c>
      <c r="CB199" s="226">
        <f>IFERROR(VLOOKUP($G199,[12]ITEM!$B$2:$AC$939,26,0),0)</f>
        <v>0</v>
      </c>
      <c r="CC199" s="226">
        <f>IFERROR(VLOOKUP($G199,[12]ITEM!$B$2:$AC$939,27,0),0)</f>
        <v>0</v>
      </c>
      <c r="CD199" s="226">
        <f>IFERROR(VLOOKUP($G199,[12]ITEM!$B$2:$AC$939,28,0),0)</f>
        <v>0</v>
      </c>
      <c r="CE199" s="227">
        <v>0</v>
      </c>
      <c r="CF199" s="227">
        <v>0</v>
      </c>
      <c r="CG199" s="227">
        <v>0</v>
      </c>
      <c r="CH199" s="227">
        <v>0</v>
      </c>
      <c r="CI199" s="375"/>
      <c r="CJ199" s="226">
        <f t="shared" si="80"/>
        <v>0</v>
      </c>
      <c r="CK199" s="226">
        <f t="shared" si="80"/>
        <v>0</v>
      </c>
      <c r="CL199" s="226">
        <f t="shared" si="80"/>
        <v>0</v>
      </c>
      <c r="CM199" s="226">
        <f t="shared" si="80"/>
        <v>0</v>
      </c>
      <c r="CN199" s="227">
        <f t="shared" si="80"/>
        <v>0</v>
      </c>
      <c r="CO199" s="227">
        <f t="shared" si="89"/>
        <v>0</v>
      </c>
      <c r="CP199" s="227">
        <f t="shared" si="89"/>
        <v>0</v>
      </c>
      <c r="CQ199" s="227">
        <f t="shared" si="89"/>
        <v>0</v>
      </c>
      <c r="CR199" s="226">
        <v>0</v>
      </c>
      <c r="CS199" s="226">
        <v>0</v>
      </c>
      <c r="CT199" s="226">
        <v>0</v>
      </c>
      <c r="CU199" s="226">
        <v>0</v>
      </c>
      <c r="CV199" s="227">
        <f t="shared" si="92"/>
        <v>0</v>
      </c>
      <c r="CW199" s="227">
        <f>CV199*(1+('[13]GROWTH (YoY)'!AR199/100))</f>
        <v>0</v>
      </c>
      <c r="CX199" s="227">
        <f>CW199*(1+('[13]GROWTH (YoY)'!AS199/100))</f>
        <v>0</v>
      </c>
      <c r="CY199" s="227">
        <f>CX199*(1+('[13]GROWTH (YoY)'!AT199/100))</f>
        <v>0</v>
      </c>
      <c r="CZ199" s="226">
        <v>0</v>
      </c>
      <c r="DA199" s="226">
        <v>0</v>
      </c>
      <c r="DB199" s="226">
        <v>0</v>
      </c>
      <c r="DC199" s="226">
        <v>0</v>
      </c>
      <c r="DD199" s="227">
        <v>0</v>
      </c>
      <c r="DE199" s="227">
        <v>0</v>
      </c>
      <c r="DF199" s="227">
        <v>0</v>
      </c>
      <c r="DG199" s="227">
        <v>0</v>
      </c>
      <c r="DH199" s="226">
        <v>0</v>
      </c>
      <c r="DI199" s="226">
        <v>0</v>
      </c>
      <c r="DJ199" s="226">
        <v>0</v>
      </c>
      <c r="DK199" s="226">
        <v>0</v>
      </c>
      <c r="DL199" s="227">
        <v>0</v>
      </c>
      <c r="DM199" s="227">
        <v>0</v>
      </c>
      <c r="DN199" s="227">
        <v>0</v>
      </c>
      <c r="DO199" s="227">
        <v>0</v>
      </c>
      <c r="DP199" s="376">
        <f t="shared" si="84"/>
        <v>0</v>
      </c>
      <c r="DQ199" s="226">
        <f t="shared" si="84"/>
        <v>0</v>
      </c>
      <c r="DR199" s="226">
        <f t="shared" si="84"/>
        <v>0</v>
      </c>
      <c r="DS199" s="226">
        <f t="shared" si="88"/>
        <v>0</v>
      </c>
      <c r="DT199" s="227">
        <f t="shared" si="88"/>
        <v>0</v>
      </c>
      <c r="DU199" s="227">
        <f t="shared" si="88"/>
        <v>0</v>
      </c>
      <c r="DV199" s="227">
        <f t="shared" si="88"/>
        <v>0</v>
      </c>
      <c r="DW199" s="227">
        <f t="shared" si="88"/>
        <v>0</v>
      </c>
      <c r="DX199" s="377">
        <f t="shared" si="85"/>
        <v>0</v>
      </c>
      <c r="DY199" s="377">
        <f t="shared" si="85"/>
        <v>0</v>
      </c>
      <c r="DZ199" s="377">
        <f t="shared" si="85"/>
        <v>0</v>
      </c>
      <c r="EA199" s="377">
        <f t="shared" si="85"/>
        <v>0</v>
      </c>
      <c r="EB199" s="378">
        <f t="shared" si="85"/>
        <v>0</v>
      </c>
      <c r="EC199" s="378">
        <f t="shared" si="83"/>
        <v>0</v>
      </c>
      <c r="ED199" s="378">
        <f t="shared" si="83"/>
        <v>0</v>
      </c>
      <c r="EE199" s="378">
        <f t="shared" si="83"/>
        <v>0</v>
      </c>
      <c r="EG199" s="226">
        <v>0</v>
      </c>
      <c r="EH199" s="226">
        <v>0</v>
      </c>
      <c r="EI199" s="226">
        <v>0</v>
      </c>
      <c r="EJ199" s="226">
        <v>0</v>
      </c>
      <c r="EK199" s="226">
        <v>0</v>
      </c>
      <c r="EL199" s="226">
        <v>0</v>
      </c>
      <c r="EM199" s="226">
        <v>0</v>
      </c>
      <c r="EN199" s="379">
        <f t="shared" si="93"/>
        <v>0</v>
      </c>
      <c r="EO199" s="226">
        <f t="shared" si="94"/>
        <v>0</v>
      </c>
      <c r="EP199" s="379">
        <f t="shared" si="95"/>
        <v>0</v>
      </c>
      <c r="EQ199" s="226">
        <f t="shared" si="96"/>
        <v>0</v>
      </c>
      <c r="ER199" s="226">
        <f t="shared" si="97"/>
        <v>0</v>
      </c>
      <c r="ES199" s="292"/>
      <c r="ET199" s="227">
        <v>0</v>
      </c>
      <c r="EU199" s="227">
        <v>0</v>
      </c>
      <c r="EV199" s="227">
        <v>0</v>
      </c>
      <c r="EW199" s="227">
        <v>0</v>
      </c>
      <c r="EX199" s="227">
        <v>0</v>
      </c>
      <c r="EY199" s="227">
        <v>0</v>
      </c>
      <c r="EZ199" s="227">
        <v>0</v>
      </c>
      <c r="FA199" s="380">
        <f t="shared" si="73"/>
        <v>0</v>
      </c>
      <c r="FB199" s="228">
        <f t="shared" si="74"/>
        <v>0</v>
      </c>
      <c r="FC199" s="380">
        <f t="shared" si="75"/>
        <v>0</v>
      </c>
      <c r="FD199" s="227">
        <f t="shared" si="76"/>
        <v>0</v>
      </c>
      <c r="FE199" s="227">
        <f t="shared" si="77"/>
        <v>0</v>
      </c>
      <c r="FF199" s="227">
        <v>0</v>
      </c>
      <c r="FG199" s="228">
        <f t="shared" si="98"/>
        <v>0</v>
      </c>
      <c r="FH199" s="227">
        <v>0</v>
      </c>
      <c r="FI199" s="227">
        <v>0</v>
      </c>
      <c r="FJ199" s="227">
        <v>0</v>
      </c>
      <c r="FK199" s="227">
        <f t="shared" si="90"/>
        <v>0</v>
      </c>
      <c r="FL199" s="227">
        <v>0</v>
      </c>
      <c r="FM199" s="227">
        <f t="shared" si="91"/>
        <v>0</v>
      </c>
      <c r="FZ199" s="229"/>
      <c r="GA199" s="229"/>
      <c r="GB199" s="229"/>
      <c r="GC199" s="229"/>
      <c r="GD199" s="229"/>
    </row>
    <row r="200" spans="1:186" s="368" customFormat="1">
      <c r="A200" s="287" t="s">
        <v>404</v>
      </c>
      <c r="B200" s="369" t="s">
        <v>14</v>
      </c>
      <c r="C200" s="287" t="s">
        <v>472</v>
      </c>
      <c r="D200" s="287" t="s">
        <v>3125</v>
      </c>
      <c r="E200" s="369" t="s">
        <v>473</v>
      </c>
      <c r="F200" s="287">
        <v>197</v>
      </c>
      <c r="G200" s="392" t="s">
        <v>530</v>
      </c>
      <c r="H200" s="392" t="s">
        <v>531</v>
      </c>
      <c r="I200" s="287" t="s">
        <v>434</v>
      </c>
      <c r="J200" s="392" t="s">
        <v>435</v>
      </c>
      <c r="K200" s="393" t="s">
        <v>276</v>
      </c>
      <c r="L200" s="286" t="s">
        <v>435</v>
      </c>
      <c r="M200" s="286" t="s">
        <v>3124</v>
      </c>
      <c r="N200" s="372">
        <v>1</v>
      </c>
      <c r="O200" s="373">
        <v>0</v>
      </c>
      <c r="P200" s="373">
        <v>0</v>
      </c>
      <c r="Q200" s="373">
        <v>0</v>
      </c>
      <c r="R200" s="373">
        <v>0</v>
      </c>
      <c r="S200" s="374">
        <v>0</v>
      </c>
      <c r="T200" s="374">
        <v>0</v>
      </c>
      <c r="U200" s="374">
        <v>0</v>
      </c>
      <c r="V200" s="374">
        <v>0</v>
      </c>
      <c r="W200" s="373">
        <v>0</v>
      </c>
      <c r="X200" s="373">
        <v>0</v>
      </c>
      <c r="Y200" s="373">
        <v>0</v>
      </c>
      <c r="Z200" s="373">
        <v>0</v>
      </c>
      <c r="AA200" s="374">
        <v>0</v>
      </c>
      <c r="AB200" s="374">
        <v>0</v>
      </c>
      <c r="AC200" s="374">
        <v>0</v>
      </c>
      <c r="AD200" s="374">
        <v>0</v>
      </c>
      <c r="AE200" s="373">
        <v>0</v>
      </c>
      <c r="AF200" s="373">
        <v>0</v>
      </c>
      <c r="AG200" s="373">
        <v>0</v>
      </c>
      <c r="AH200" s="373">
        <v>0</v>
      </c>
      <c r="AI200" s="374">
        <v>0</v>
      </c>
      <c r="AJ200" s="374">
        <v>0</v>
      </c>
      <c r="AK200" s="374">
        <v>0</v>
      </c>
      <c r="AL200" s="374">
        <v>0</v>
      </c>
      <c r="AM200" s="226">
        <v>0</v>
      </c>
      <c r="AN200" s="226">
        <v>0</v>
      </c>
      <c r="AO200" s="226">
        <v>0</v>
      </c>
      <c r="AP200" s="226">
        <v>0</v>
      </c>
      <c r="AQ200" s="227">
        <v>0</v>
      </c>
      <c r="AR200" s="227">
        <v>0</v>
      </c>
      <c r="AS200" s="227">
        <v>0</v>
      </c>
      <c r="AT200" s="227">
        <v>0</v>
      </c>
      <c r="AU200" s="226">
        <v>0</v>
      </c>
      <c r="AV200" s="226">
        <v>0</v>
      </c>
      <c r="AW200" s="226">
        <v>0</v>
      </c>
      <c r="AX200" s="226">
        <v>0</v>
      </c>
      <c r="AY200" s="227">
        <v>0</v>
      </c>
      <c r="AZ200" s="227">
        <v>0</v>
      </c>
      <c r="BA200" s="227">
        <v>0</v>
      </c>
      <c r="BB200" s="227">
        <v>0</v>
      </c>
      <c r="BC200" s="226">
        <f t="shared" si="87"/>
        <v>0</v>
      </c>
      <c r="BD200" s="226">
        <f t="shared" si="87"/>
        <v>0</v>
      </c>
      <c r="BE200" s="226">
        <f t="shared" si="87"/>
        <v>0</v>
      </c>
      <c r="BF200" s="226">
        <f t="shared" si="86"/>
        <v>0</v>
      </c>
      <c r="BG200" s="218">
        <f t="shared" si="86"/>
        <v>0</v>
      </c>
      <c r="BH200" s="218">
        <f t="shared" si="86"/>
        <v>0</v>
      </c>
      <c r="BI200" s="218">
        <f t="shared" si="86"/>
        <v>0</v>
      </c>
      <c r="BJ200" s="218">
        <f t="shared" si="81"/>
        <v>0</v>
      </c>
      <c r="BK200" s="226">
        <f t="shared" si="99"/>
        <v>0</v>
      </c>
      <c r="BL200" s="226">
        <f t="shared" si="99"/>
        <v>0</v>
      </c>
      <c r="BM200" s="226">
        <f t="shared" si="99"/>
        <v>0</v>
      </c>
      <c r="BN200" s="226">
        <f t="shared" si="99"/>
        <v>0</v>
      </c>
      <c r="BO200" s="227">
        <f t="shared" si="99"/>
        <v>0</v>
      </c>
      <c r="BP200" s="227">
        <f t="shared" si="71"/>
        <v>0</v>
      </c>
      <c r="BQ200" s="227">
        <f t="shared" si="71"/>
        <v>0</v>
      </c>
      <c r="BR200" s="227">
        <f t="shared" si="71"/>
        <v>0</v>
      </c>
      <c r="BS200" s="226">
        <v>0</v>
      </c>
      <c r="BT200" s="226">
        <v>0</v>
      </c>
      <c r="BU200" s="226">
        <v>0</v>
      </c>
      <c r="BV200" s="226">
        <v>0</v>
      </c>
      <c r="BW200" s="227">
        <v>0</v>
      </c>
      <c r="BX200" s="227">
        <v>0</v>
      </c>
      <c r="BY200" s="227">
        <v>0</v>
      </c>
      <c r="BZ200" s="227">
        <v>0</v>
      </c>
      <c r="CA200" s="226">
        <v>0</v>
      </c>
      <c r="CB200" s="226">
        <f>IFERROR(VLOOKUP($G200,[12]ITEM!$B$2:$AC$939,26,0),0)</f>
        <v>0</v>
      </c>
      <c r="CC200" s="226">
        <f>IFERROR(VLOOKUP($G200,[12]ITEM!$B$2:$AC$939,27,0),0)</f>
        <v>0</v>
      </c>
      <c r="CD200" s="226">
        <f>IFERROR(VLOOKUP($G200,[12]ITEM!$B$2:$AC$939,28,0),0)</f>
        <v>0</v>
      </c>
      <c r="CE200" s="227">
        <v>0</v>
      </c>
      <c r="CF200" s="227">
        <v>0</v>
      </c>
      <c r="CG200" s="227">
        <v>0</v>
      </c>
      <c r="CH200" s="227">
        <v>0</v>
      </c>
      <c r="CI200" s="375"/>
      <c r="CJ200" s="226">
        <f t="shared" si="80"/>
        <v>0</v>
      </c>
      <c r="CK200" s="226">
        <f t="shared" si="80"/>
        <v>0</v>
      </c>
      <c r="CL200" s="226">
        <f t="shared" si="80"/>
        <v>0</v>
      </c>
      <c r="CM200" s="226">
        <f t="shared" si="80"/>
        <v>0</v>
      </c>
      <c r="CN200" s="227">
        <f t="shared" si="80"/>
        <v>0</v>
      </c>
      <c r="CO200" s="227">
        <f t="shared" si="89"/>
        <v>0</v>
      </c>
      <c r="CP200" s="227">
        <f t="shared" si="89"/>
        <v>0</v>
      </c>
      <c r="CQ200" s="227">
        <f t="shared" si="89"/>
        <v>0</v>
      </c>
      <c r="CR200" s="226">
        <v>0</v>
      </c>
      <c r="CS200" s="226">
        <v>0</v>
      </c>
      <c r="CT200" s="226">
        <v>0</v>
      </c>
      <c r="CU200" s="226">
        <v>0</v>
      </c>
      <c r="CV200" s="227">
        <f t="shared" si="92"/>
        <v>0</v>
      </c>
      <c r="CW200" s="227">
        <f>CV200*(1+('[13]GROWTH (YoY)'!AR200/100))</f>
        <v>0</v>
      </c>
      <c r="CX200" s="227">
        <f>CW200*(1+('[13]GROWTH (YoY)'!AS200/100))</f>
        <v>0</v>
      </c>
      <c r="CY200" s="227">
        <f>CX200*(1+('[13]GROWTH (YoY)'!AT200/100))</f>
        <v>0</v>
      </c>
      <c r="CZ200" s="226">
        <v>0</v>
      </c>
      <c r="DA200" s="226">
        <v>0</v>
      </c>
      <c r="DB200" s="226">
        <v>0</v>
      </c>
      <c r="DC200" s="226">
        <v>0</v>
      </c>
      <c r="DD200" s="227">
        <v>0</v>
      </c>
      <c r="DE200" s="227">
        <v>0</v>
      </c>
      <c r="DF200" s="227">
        <v>0</v>
      </c>
      <c r="DG200" s="227">
        <v>0</v>
      </c>
      <c r="DH200" s="226">
        <v>0</v>
      </c>
      <c r="DI200" s="226">
        <v>0</v>
      </c>
      <c r="DJ200" s="226">
        <v>0</v>
      </c>
      <c r="DK200" s="226">
        <v>0</v>
      </c>
      <c r="DL200" s="227">
        <v>0</v>
      </c>
      <c r="DM200" s="227">
        <v>0</v>
      </c>
      <c r="DN200" s="227">
        <v>0</v>
      </c>
      <c r="DO200" s="227">
        <v>0</v>
      </c>
      <c r="DP200" s="376">
        <f t="shared" si="84"/>
        <v>0</v>
      </c>
      <c r="DQ200" s="226">
        <f t="shared" si="84"/>
        <v>0</v>
      </c>
      <c r="DR200" s="226">
        <f t="shared" si="84"/>
        <v>0</v>
      </c>
      <c r="DS200" s="226">
        <f t="shared" si="88"/>
        <v>0</v>
      </c>
      <c r="DT200" s="227">
        <f t="shared" si="88"/>
        <v>0</v>
      </c>
      <c r="DU200" s="227">
        <f t="shared" si="88"/>
        <v>0</v>
      </c>
      <c r="DV200" s="227">
        <f t="shared" si="88"/>
        <v>0</v>
      </c>
      <c r="DW200" s="227">
        <f t="shared" si="88"/>
        <v>0</v>
      </c>
      <c r="DX200" s="377">
        <f t="shared" si="85"/>
        <v>0</v>
      </c>
      <c r="DY200" s="377">
        <f t="shared" si="85"/>
        <v>0</v>
      </c>
      <c r="DZ200" s="377">
        <f t="shared" si="85"/>
        <v>0</v>
      </c>
      <c r="EA200" s="377">
        <f t="shared" si="85"/>
        <v>0</v>
      </c>
      <c r="EB200" s="378">
        <f t="shared" si="85"/>
        <v>0</v>
      </c>
      <c r="EC200" s="378">
        <f t="shared" si="83"/>
        <v>0</v>
      </c>
      <c r="ED200" s="378">
        <f t="shared" si="83"/>
        <v>0</v>
      </c>
      <c r="EE200" s="378">
        <f t="shared" si="83"/>
        <v>0</v>
      </c>
      <c r="EG200" s="226">
        <v>0</v>
      </c>
      <c r="EH200" s="226">
        <v>0</v>
      </c>
      <c r="EI200" s="226">
        <v>0</v>
      </c>
      <c r="EJ200" s="226">
        <v>0</v>
      </c>
      <c r="EK200" s="226">
        <v>0</v>
      </c>
      <c r="EL200" s="226">
        <v>0</v>
      </c>
      <c r="EM200" s="226">
        <v>0</v>
      </c>
      <c r="EN200" s="379">
        <f t="shared" si="93"/>
        <v>0</v>
      </c>
      <c r="EO200" s="226">
        <f t="shared" si="94"/>
        <v>0</v>
      </c>
      <c r="EP200" s="379">
        <f t="shared" si="95"/>
        <v>0</v>
      </c>
      <c r="EQ200" s="226">
        <f t="shared" si="96"/>
        <v>0</v>
      </c>
      <c r="ER200" s="226">
        <f t="shared" si="97"/>
        <v>0</v>
      </c>
      <c r="ES200" s="292"/>
      <c r="ET200" s="227">
        <v>0</v>
      </c>
      <c r="EU200" s="227">
        <v>0</v>
      </c>
      <c r="EV200" s="227">
        <v>0</v>
      </c>
      <c r="EW200" s="227">
        <v>0</v>
      </c>
      <c r="EX200" s="227">
        <v>0</v>
      </c>
      <c r="EY200" s="227">
        <v>0</v>
      </c>
      <c r="EZ200" s="227">
        <v>0</v>
      </c>
      <c r="FA200" s="380">
        <f t="shared" si="73"/>
        <v>0</v>
      </c>
      <c r="FB200" s="228">
        <f t="shared" si="74"/>
        <v>0</v>
      </c>
      <c r="FC200" s="380">
        <f t="shared" si="75"/>
        <v>0</v>
      </c>
      <c r="FD200" s="227">
        <f t="shared" si="76"/>
        <v>0</v>
      </c>
      <c r="FE200" s="227">
        <f t="shared" si="77"/>
        <v>0</v>
      </c>
      <c r="FF200" s="227">
        <v>0</v>
      </c>
      <c r="FG200" s="228">
        <f t="shared" si="98"/>
        <v>0</v>
      </c>
      <c r="FH200" s="227">
        <v>0</v>
      </c>
      <c r="FI200" s="227">
        <v>0</v>
      </c>
      <c r="FJ200" s="227">
        <v>0</v>
      </c>
      <c r="FK200" s="227">
        <f t="shared" si="90"/>
        <v>0</v>
      </c>
      <c r="FL200" s="227">
        <v>0</v>
      </c>
      <c r="FM200" s="227">
        <f t="shared" si="91"/>
        <v>0</v>
      </c>
      <c r="FZ200" s="229"/>
      <c r="GA200" s="229"/>
      <c r="GB200" s="229"/>
      <c r="GC200" s="229"/>
      <c r="GD200" s="229"/>
    </row>
    <row r="201" spans="1:186" s="368" customFormat="1">
      <c r="A201" s="287" t="s">
        <v>404</v>
      </c>
      <c r="B201" s="369" t="s">
        <v>14</v>
      </c>
      <c r="C201" s="287" t="s">
        <v>472</v>
      </c>
      <c r="D201" s="287" t="s">
        <v>3125</v>
      </c>
      <c r="E201" s="369" t="s">
        <v>473</v>
      </c>
      <c r="F201" s="287">
        <v>198</v>
      </c>
      <c r="G201" s="392" t="s">
        <v>532</v>
      </c>
      <c r="H201" s="392" t="s">
        <v>533</v>
      </c>
      <c r="I201" s="287" t="s">
        <v>434</v>
      </c>
      <c r="J201" s="392" t="s">
        <v>435</v>
      </c>
      <c r="K201" s="393" t="s">
        <v>276</v>
      </c>
      <c r="L201" s="286" t="s">
        <v>435</v>
      </c>
      <c r="M201" s="286" t="s">
        <v>3124</v>
      </c>
      <c r="N201" s="372">
        <v>1</v>
      </c>
      <c r="O201" s="373">
        <v>25</v>
      </c>
      <c r="P201" s="373">
        <v>7</v>
      </c>
      <c r="Q201" s="373">
        <v>4</v>
      </c>
      <c r="R201" s="373">
        <v>8</v>
      </c>
      <c r="S201" s="374">
        <v>303</v>
      </c>
      <c r="T201" s="374">
        <v>164</v>
      </c>
      <c r="U201" s="374">
        <v>321</v>
      </c>
      <c r="V201" s="374">
        <v>348</v>
      </c>
      <c r="W201" s="373">
        <v>10</v>
      </c>
      <c r="X201" s="373">
        <v>3</v>
      </c>
      <c r="Y201" s="373">
        <v>2</v>
      </c>
      <c r="Z201" s="373">
        <v>5</v>
      </c>
      <c r="AA201" s="374">
        <v>158</v>
      </c>
      <c r="AB201" s="374">
        <v>86</v>
      </c>
      <c r="AC201" s="374">
        <v>168</v>
      </c>
      <c r="AD201" s="374">
        <v>182</v>
      </c>
      <c r="AE201" s="373">
        <v>0</v>
      </c>
      <c r="AF201" s="373">
        <v>0</v>
      </c>
      <c r="AG201" s="373">
        <v>0</v>
      </c>
      <c r="AH201" s="373">
        <v>0</v>
      </c>
      <c r="AI201" s="374">
        <v>7</v>
      </c>
      <c r="AJ201" s="374">
        <v>4</v>
      </c>
      <c r="AK201" s="374">
        <v>6</v>
      </c>
      <c r="AL201" s="374">
        <v>7</v>
      </c>
      <c r="AM201" s="226">
        <v>15</v>
      </c>
      <c r="AN201" s="226">
        <v>4</v>
      </c>
      <c r="AO201" s="226">
        <v>1</v>
      </c>
      <c r="AP201" s="226">
        <v>2</v>
      </c>
      <c r="AQ201" s="227">
        <v>145</v>
      </c>
      <c r="AR201" s="227">
        <v>79</v>
      </c>
      <c r="AS201" s="227">
        <v>154</v>
      </c>
      <c r="AT201" s="227">
        <v>167</v>
      </c>
      <c r="AU201" s="226">
        <v>5</v>
      </c>
      <c r="AV201" s="226">
        <v>1</v>
      </c>
      <c r="AW201" s="226">
        <v>0</v>
      </c>
      <c r="AX201" s="226">
        <v>1</v>
      </c>
      <c r="AY201" s="227">
        <v>49</v>
      </c>
      <c r="AZ201" s="227">
        <v>21</v>
      </c>
      <c r="BA201" s="227">
        <v>38</v>
      </c>
      <c r="BB201" s="227">
        <v>42</v>
      </c>
      <c r="BC201" s="226">
        <f t="shared" si="87"/>
        <v>10</v>
      </c>
      <c r="BD201" s="226">
        <f t="shared" si="87"/>
        <v>-11</v>
      </c>
      <c r="BE201" s="226">
        <f t="shared" si="87"/>
        <v>-21</v>
      </c>
      <c r="BF201" s="226">
        <f t="shared" si="86"/>
        <v>-19</v>
      </c>
      <c r="BG201" s="218">
        <f t="shared" si="86"/>
        <v>80</v>
      </c>
      <c r="BH201" s="218">
        <f t="shared" si="86"/>
        <v>32</v>
      </c>
      <c r="BI201" s="218">
        <f t="shared" si="86"/>
        <v>93</v>
      </c>
      <c r="BJ201" s="218">
        <f t="shared" si="81"/>
        <v>116</v>
      </c>
      <c r="BK201" s="226">
        <f t="shared" si="99"/>
        <v>0</v>
      </c>
      <c r="BL201" s="226">
        <f t="shared" si="99"/>
        <v>14</v>
      </c>
      <c r="BM201" s="226">
        <f t="shared" si="99"/>
        <v>22</v>
      </c>
      <c r="BN201" s="226">
        <f t="shared" si="99"/>
        <v>20</v>
      </c>
      <c r="BO201" s="227">
        <f t="shared" si="99"/>
        <v>16</v>
      </c>
      <c r="BP201" s="227">
        <f t="shared" si="71"/>
        <v>26</v>
      </c>
      <c r="BQ201" s="227">
        <f t="shared" si="71"/>
        <v>23</v>
      </c>
      <c r="BR201" s="227">
        <f t="shared" si="71"/>
        <v>9</v>
      </c>
      <c r="BS201" s="226">
        <v>0</v>
      </c>
      <c r="BT201" s="226">
        <v>14</v>
      </c>
      <c r="BU201" s="226">
        <v>22</v>
      </c>
      <c r="BV201" s="226">
        <v>20</v>
      </c>
      <c r="BW201" s="227">
        <v>16</v>
      </c>
      <c r="BX201" s="227">
        <v>26</v>
      </c>
      <c r="BY201" s="227">
        <v>23</v>
      </c>
      <c r="BZ201" s="227">
        <v>9</v>
      </c>
      <c r="CA201" s="226">
        <v>0</v>
      </c>
      <c r="CB201" s="226">
        <f>IFERROR(VLOOKUP($G201,[12]ITEM!$B$2:$AC$939,26,0),0)</f>
        <v>0</v>
      </c>
      <c r="CC201" s="226">
        <f>IFERROR(VLOOKUP($G201,[12]ITEM!$B$2:$AC$939,27,0),0)</f>
        <v>0</v>
      </c>
      <c r="CD201" s="226">
        <f>IFERROR(VLOOKUP($G201,[12]ITEM!$B$2:$AC$939,28,0),0)</f>
        <v>0</v>
      </c>
      <c r="CE201" s="227">
        <v>0</v>
      </c>
      <c r="CF201" s="227">
        <v>0</v>
      </c>
      <c r="CG201" s="227">
        <v>0</v>
      </c>
      <c r="CH201" s="227">
        <v>0</v>
      </c>
      <c r="CI201" s="375"/>
      <c r="CJ201" s="226">
        <f t="shared" si="80"/>
        <v>10</v>
      </c>
      <c r="CK201" s="226">
        <f t="shared" si="80"/>
        <v>4</v>
      </c>
      <c r="CL201" s="226">
        <f t="shared" si="80"/>
        <v>3</v>
      </c>
      <c r="CM201" s="226">
        <f t="shared" si="80"/>
        <v>4</v>
      </c>
      <c r="CN201" s="227">
        <f t="shared" si="80"/>
        <v>80</v>
      </c>
      <c r="CO201" s="227">
        <f t="shared" si="89"/>
        <v>43.718219230008415</v>
      </c>
      <c r="CP201" s="227">
        <f t="shared" si="89"/>
        <v>83.650257659248211</v>
      </c>
      <c r="CQ201" s="227">
        <f t="shared" si="89"/>
        <v>90.49129304891278</v>
      </c>
      <c r="CR201" s="226">
        <v>5</v>
      </c>
      <c r="CS201" s="226">
        <v>1</v>
      </c>
      <c r="CT201" s="226">
        <v>0</v>
      </c>
      <c r="CU201" s="226">
        <v>1</v>
      </c>
      <c r="CV201" s="227">
        <f t="shared" si="92"/>
        <v>77</v>
      </c>
      <c r="CW201" s="227">
        <f>CV201*(1+('[13]GROWTH (YoY)'!AR201/100))</f>
        <v>41.718219230008415</v>
      </c>
      <c r="CX201" s="227">
        <f>CW201*(1+('[13]GROWTH (YoY)'!AS201/100))</f>
        <v>81.650257659248211</v>
      </c>
      <c r="CY201" s="227">
        <f>CX201*(1+('[13]GROWTH (YoY)'!AT201/100))</f>
        <v>88.49129304891278</v>
      </c>
      <c r="CZ201" s="226">
        <v>5</v>
      </c>
      <c r="DA201" s="226">
        <v>2</v>
      </c>
      <c r="DB201" s="226">
        <v>2</v>
      </c>
      <c r="DC201" s="226">
        <v>2</v>
      </c>
      <c r="DD201" s="227">
        <v>2</v>
      </c>
      <c r="DE201" s="227">
        <v>1</v>
      </c>
      <c r="DF201" s="227">
        <v>1</v>
      </c>
      <c r="DG201" s="227">
        <v>1</v>
      </c>
      <c r="DH201" s="226">
        <v>0</v>
      </c>
      <c r="DI201" s="226">
        <v>1</v>
      </c>
      <c r="DJ201" s="226">
        <v>1</v>
      </c>
      <c r="DK201" s="226">
        <v>1</v>
      </c>
      <c r="DL201" s="227">
        <v>1</v>
      </c>
      <c r="DM201" s="227">
        <v>1</v>
      </c>
      <c r="DN201" s="227">
        <v>1</v>
      </c>
      <c r="DO201" s="227">
        <v>1</v>
      </c>
      <c r="DP201" s="376">
        <f t="shared" si="84"/>
        <v>0</v>
      </c>
      <c r="DQ201" s="226">
        <f t="shared" si="84"/>
        <v>-15</v>
      </c>
      <c r="DR201" s="226">
        <f t="shared" si="84"/>
        <v>-24</v>
      </c>
      <c r="DS201" s="226">
        <f t="shared" si="88"/>
        <v>-23</v>
      </c>
      <c r="DT201" s="227">
        <f t="shared" si="88"/>
        <v>0</v>
      </c>
      <c r="DU201" s="227">
        <f t="shared" si="88"/>
        <v>-11.718219230008415</v>
      </c>
      <c r="DV201" s="227">
        <f t="shared" si="88"/>
        <v>9.3497423407517886</v>
      </c>
      <c r="DW201" s="227">
        <f t="shared" si="88"/>
        <v>25.50870695108722</v>
      </c>
      <c r="DX201" s="377">
        <f t="shared" si="85"/>
        <v>0.4</v>
      </c>
      <c r="DY201" s="377">
        <f t="shared" si="85"/>
        <v>0.42857142857142855</v>
      </c>
      <c r="DZ201" s="377">
        <f t="shared" si="85"/>
        <v>0.5</v>
      </c>
      <c r="EA201" s="377">
        <f t="shared" si="85"/>
        <v>0.625</v>
      </c>
      <c r="EB201" s="378">
        <f t="shared" si="85"/>
        <v>0.52145214521452143</v>
      </c>
      <c r="EC201" s="378">
        <f t="shared" si="83"/>
        <v>0.52439024390243905</v>
      </c>
      <c r="ED201" s="378">
        <f t="shared" si="83"/>
        <v>0.52336448598130836</v>
      </c>
      <c r="EE201" s="378">
        <f t="shared" si="83"/>
        <v>0.52298850574712641</v>
      </c>
      <c r="EG201" s="226">
        <v>25</v>
      </c>
      <c r="EH201" s="226">
        <v>10</v>
      </c>
      <c r="EI201" s="226">
        <v>15</v>
      </c>
      <c r="EJ201" s="226">
        <v>11</v>
      </c>
      <c r="EK201" s="226">
        <v>42</v>
      </c>
      <c r="EL201" s="226">
        <v>197</v>
      </c>
      <c r="EM201" s="226">
        <v>197</v>
      </c>
      <c r="EN201" s="379">
        <f t="shared" si="93"/>
        <v>0.4</v>
      </c>
      <c r="EO201" s="226">
        <f t="shared" si="94"/>
        <v>73.333333333333329</v>
      </c>
      <c r="EP201" s="379">
        <f t="shared" si="95"/>
        <v>1.68</v>
      </c>
      <c r="EQ201" s="226">
        <f t="shared" si="96"/>
        <v>213197.96954314722</v>
      </c>
      <c r="ER201" s="226">
        <f t="shared" si="97"/>
        <v>4653.130287648054</v>
      </c>
      <c r="ES201" s="292"/>
      <c r="ET201" s="227">
        <v>303</v>
      </c>
      <c r="EU201" s="227">
        <v>158</v>
      </c>
      <c r="EV201" s="227">
        <v>145</v>
      </c>
      <c r="EW201" s="227">
        <v>49</v>
      </c>
      <c r="EX201" s="227">
        <v>514</v>
      </c>
      <c r="EY201" s="227">
        <v>1526</v>
      </c>
      <c r="EZ201" s="227">
        <v>1520</v>
      </c>
      <c r="FA201" s="380">
        <f t="shared" si="73"/>
        <v>0.52145214521452143</v>
      </c>
      <c r="FB201" s="228">
        <f t="shared" si="74"/>
        <v>33.793103448275865</v>
      </c>
      <c r="FC201" s="380">
        <f t="shared" si="75"/>
        <v>1.6963696369636965</v>
      </c>
      <c r="FD201" s="227">
        <f t="shared" si="76"/>
        <v>336828.30930537352</v>
      </c>
      <c r="FE201" s="227">
        <f t="shared" si="77"/>
        <v>2686.4035087719299</v>
      </c>
      <c r="FF201" s="227">
        <v>145</v>
      </c>
      <c r="FG201" s="228">
        <f t="shared" si="98"/>
        <v>33.793103448275865</v>
      </c>
      <c r="FH201" s="227">
        <v>49</v>
      </c>
      <c r="FI201" s="227">
        <v>145</v>
      </c>
      <c r="FJ201" s="227">
        <v>2</v>
      </c>
      <c r="FK201" s="227">
        <f t="shared" si="90"/>
        <v>94</v>
      </c>
      <c r="FL201" s="227">
        <v>54</v>
      </c>
      <c r="FM201" s="227">
        <f t="shared" si="91"/>
        <v>40</v>
      </c>
      <c r="FZ201" s="229"/>
      <c r="GA201" s="229"/>
      <c r="GB201" s="229"/>
      <c r="GC201" s="229"/>
      <c r="GD201" s="229"/>
    </row>
    <row r="202" spans="1:186" s="368" customFormat="1">
      <c r="A202" s="355" t="s">
        <v>534</v>
      </c>
      <c r="B202" s="356" t="s">
        <v>535</v>
      </c>
      <c r="C202" s="355" t="s">
        <v>536</v>
      </c>
      <c r="D202" s="401" t="s">
        <v>3126</v>
      </c>
      <c r="E202" s="356" t="s">
        <v>537</v>
      </c>
      <c r="F202" s="401">
        <v>199</v>
      </c>
      <c r="G202" s="402" t="s">
        <v>538</v>
      </c>
      <c r="H202" s="389" t="s">
        <v>539</v>
      </c>
      <c r="I202" s="355" t="s">
        <v>540</v>
      </c>
      <c r="J202" s="356" t="s">
        <v>541</v>
      </c>
      <c r="K202" s="355" t="s">
        <v>316</v>
      </c>
      <c r="L202" s="356" t="s">
        <v>542</v>
      </c>
      <c r="M202" s="356" t="s">
        <v>3124</v>
      </c>
      <c r="N202" s="360">
        <v>1</v>
      </c>
      <c r="O202" s="361">
        <v>44389</v>
      </c>
      <c r="P202" s="361">
        <v>56513</v>
      </c>
      <c r="Q202" s="361">
        <v>57476</v>
      </c>
      <c r="R202" s="361">
        <v>71064</v>
      </c>
      <c r="S202" s="362">
        <v>58133</v>
      </c>
      <c r="T202" s="362">
        <v>58434</v>
      </c>
      <c r="U202" s="362">
        <v>72508</v>
      </c>
      <c r="V202" s="362">
        <v>61019</v>
      </c>
      <c r="W202" s="361">
        <v>38539</v>
      </c>
      <c r="X202" s="361">
        <v>49087</v>
      </c>
      <c r="Y202" s="361">
        <v>49923</v>
      </c>
      <c r="Z202" s="361">
        <v>61655</v>
      </c>
      <c r="AA202" s="362">
        <v>50827</v>
      </c>
      <c r="AB202" s="362">
        <v>51047</v>
      </c>
      <c r="AC202" s="362">
        <v>63124</v>
      </c>
      <c r="AD202" s="362">
        <v>52802</v>
      </c>
      <c r="AE202" s="361">
        <v>221</v>
      </c>
      <c r="AF202" s="361">
        <v>210</v>
      </c>
      <c r="AG202" s="361">
        <v>193</v>
      </c>
      <c r="AH202" s="361">
        <v>223</v>
      </c>
      <c r="AI202" s="362">
        <v>214</v>
      </c>
      <c r="AJ202" s="362">
        <v>195</v>
      </c>
      <c r="AK202" s="362">
        <v>229</v>
      </c>
      <c r="AL202" s="362">
        <v>194</v>
      </c>
      <c r="AM202" s="225">
        <v>5850</v>
      </c>
      <c r="AN202" s="225">
        <v>7426</v>
      </c>
      <c r="AO202" s="225">
        <v>7552</v>
      </c>
      <c r="AP202" s="225">
        <v>9409</v>
      </c>
      <c r="AQ202" s="223">
        <v>7306</v>
      </c>
      <c r="AR202" s="223">
        <v>7387</v>
      </c>
      <c r="AS202" s="223">
        <v>9384</v>
      </c>
      <c r="AT202" s="223">
        <v>8217</v>
      </c>
      <c r="AU202" s="225">
        <v>1150</v>
      </c>
      <c r="AV202" s="225">
        <v>1717</v>
      </c>
      <c r="AW202" s="225">
        <v>1775</v>
      </c>
      <c r="AX202" s="225">
        <v>2264</v>
      </c>
      <c r="AY202" s="223">
        <v>1456</v>
      </c>
      <c r="AZ202" s="223">
        <v>1508</v>
      </c>
      <c r="BA202" s="223">
        <v>1953</v>
      </c>
      <c r="BB202" s="223">
        <v>1914</v>
      </c>
      <c r="BC202" s="225">
        <f t="shared" si="87"/>
        <v>5416</v>
      </c>
      <c r="BD202" s="225">
        <f t="shared" si="87"/>
        <v>6515.3427597846503</v>
      </c>
      <c r="BE202" s="225">
        <f t="shared" si="87"/>
        <v>5138.4635150360009</v>
      </c>
      <c r="BF202" s="225">
        <f t="shared" si="86"/>
        <v>6450.8133399999997</v>
      </c>
      <c r="BG202" s="223">
        <f t="shared" si="86"/>
        <v>5325</v>
      </c>
      <c r="BH202" s="223">
        <f t="shared" si="86"/>
        <v>4867</v>
      </c>
      <c r="BI202" s="223">
        <f t="shared" si="86"/>
        <v>6135</v>
      </c>
      <c r="BJ202" s="223">
        <f t="shared" si="81"/>
        <v>5889</v>
      </c>
      <c r="BK202" s="225">
        <f t="shared" si="99"/>
        <v>-716</v>
      </c>
      <c r="BL202" s="225">
        <f t="shared" si="99"/>
        <v>-806.34275978465053</v>
      </c>
      <c r="BM202" s="225">
        <f t="shared" si="99"/>
        <v>638.53648496399944</v>
      </c>
      <c r="BN202" s="225">
        <f t="shared" si="99"/>
        <v>694.18665999999996</v>
      </c>
      <c r="BO202" s="223">
        <f t="shared" si="99"/>
        <v>525</v>
      </c>
      <c r="BP202" s="223">
        <f t="shared" si="99"/>
        <v>1012</v>
      </c>
      <c r="BQ202" s="223">
        <f t="shared" si="99"/>
        <v>1296</v>
      </c>
      <c r="BR202" s="223">
        <f t="shared" si="99"/>
        <v>414</v>
      </c>
      <c r="BS202" s="225">
        <v>202</v>
      </c>
      <c r="BT202" s="225">
        <v>381</v>
      </c>
      <c r="BU202" s="225">
        <v>922</v>
      </c>
      <c r="BV202" s="225">
        <v>1386</v>
      </c>
      <c r="BW202" s="223">
        <v>525</v>
      </c>
      <c r="BX202" s="223">
        <v>1012</v>
      </c>
      <c r="BY202" s="223">
        <v>1296</v>
      </c>
      <c r="BZ202" s="223">
        <v>414</v>
      </c>
      <c r="CA202" s="225">
        <v>918</v>
      </c>
      <c r="CB202" s="225">
        <f>IFERROR(VLOOKUP($G202,[12]ITEM!$B$2:$AC$939,26,0),0)</f>
        <v>1187.3427597846505</v>
      </c>
      <c r="CC202" s="225">
        <f>IFERROR(VLOOKUP($G202,[12]ITEM!$B$2:$AC$939,27,0),0)</f>
        <v>283.46351503600056</v>
      </c>
      <c r="CD202" s="225">
        <f>IFERROR(VLOOKUP($G202,[12]ITEM!$B$2:$AC$939,28,0),0)</f>
        <v>691.81334000000004</v>
      </c>
      <c r="CE202" s="223">
        <v>0</v>
      </c>
      <c r="CF202" s="223">
        <v>0</v>
      </c>
      <c r="CG202" s="223">
        <v>0</v>
      </c>
      <c r="CH202" s="223">
        <v>0</v>
      </c>
      <c r="CI202" s="375"/>
      <c r="CJ202" s="225">
        <f t="shared" si="80"/>
        <v>5417</v>
      </c>
      <c r="CK202" s="225">
        <f t="shared" si="80"/>
        <v>7730</v>
      </c>
      <c r="CL202" s="225">
        <f t="shared" si="80"/>
        <v>7944</v>
      </c>
      <c r="CM202" s="225">
        <f t="shared" si="80"/>
        <v>9673</v>
      </c>
      <c r="CN202" s="223">
        <f t="shared" si="80"/>
        <v>5325</v>
      </c>
      <c r="CO202" s="223">
        <f t="shared" si="89"/>
        <v>5458.392819469319</v>
      </c>
      <c r="CP202" s="223">
        <f t="shared" si="89"/>
        <v>6716.867609085376</v>
      </c>
      <c r="CQ202" s="223">
        <f t="shared" si="89"/>
        <v>6061.2827517744308</v>
      </c>
      <c r="CR202" s="225">
        <v>4463</v>
      </c>
      <c r="CS202" s="225">
        <v>6231</v>
      </c>
      <c r="CT202" s="225">
        <v>6337</v>
      </c>
      <c r="CU202" s="225">
        <v>7895</v>
      </c>
      <c r="CV202" s="223">
        <f t="shared" si="92"/>
        <v>4111</v>
      </c>
      <c r="CW202" s="223">
        <f>CV202*(1+('[13]GROWTH (YoY)'!AR202/100))</f>
        <v>4156.392819469319</v>
      </c>
      <c r="CX202" s="223">
        <f>CW202*(1+('[13]GROWTH (YoY)'!AS202/100))</f>
        <v>5279.867609085376</v>
      </c>
      <c r="CY202" s="223">
        <f>CX202*(1+('[13]GROWTH (YoY)'!AT202/100))</f>
        <v>4623.2827517744308</v>
      </c>
      <c r="CZ202" s="225">
        <v>206</v>
      </c>
      <c r="DA202" s="225">
        <v>268</v>
      </c>
      <c r="DB202" s="225">
        <v>273</v>
      </c>
      <c r="DC202" s="225">
        <v>280</v>
      </c>
      <c r="DD202" s="223">
        <v>0</v>
      </c>
      <c r="DE202" s="223">
        <v>0</v>
      </c>
      <c r="DF202" s="223">
        <v>0</v>
      </c>
      <c r="DG202" s="223">
        <v>0</v>
      </c>
      <c r="DH202" s="225">
        <v>748</v>
      </c>
      <c r="DI202" s="225">
        <v>1231</v>
      </c>
      <c r="DJ202" s="225">
        <v>1334</v>
      </c>
      <c r="DK202" s="225">
        <v>1498</v>
      </c>
      <c r="DL202" s="223">
        <v>1214</v>
      </c>
      <c r="DM202" s="223">
        <v>1302</v>
      </c>
      <c r="DN202" s="223">
        <v>1437</v>
      </c>
      <c r="DO202" s="223">
        <v>1438</v>
      </c>
      <c r="DP202" s="364">
        <f t="shared" si="84"/>
        <v>-1</v>
      </c>
      <c r="DQ202" s="225">
        <f t="shared" si="84"/>
        <v>-1214.6572402153497</v>
      </c>
      <c r="DR202" s="225">
        <f t="shared" si="84"/>
        <v>-2805.5364849639991</v>
      </c>
      <c r="DS202" s="225">
        <f t="shared" si="88"/>
        <v>-3222.1866600000003</v>
      </c>
      <c r="DT202" s="223">
        <f t="shared" si="88"/>
        <v>0</v>
      </c>
      <c r="DU202" s="223">
        <f t="shared" si="88"/>
        <v>-591.39281946931897</v>
      </c>
      <c r="DV202" s="223">
        <f t="shared" si="88"/>
        <v>-581.86760908537599</v>
      </c>
      <c r="DW202" s="223">
        <f t="shared" si="88"/>
        <v>-172.28275177443084</v>
      </c>
      <c r="DX202" s="390">
        <f t="shared" si="85"/>
        <v>0.86821059271441126</v>
      </c>
      <c r="DY202" s="390">
        <f t="shared" si="85"/>
        <v>0.86859660609063405</v>
      </c>
      <c r="DZ202" s="390">
        <f t="shared" si="85"/>
        <v>0.86858862829702832</v>
      </c>
      <c r="EA202" s="390">
        <f t="shared" si="85"/>
        <v>0.86759822132162556</v>
      </c>
      <c r="EB202" s="391">
        <f t="shared" si="85"/>
        <v>0.87432267386854279</v>
      </c>
      <c r="EC202" s="391">
        <f t="shared" si="83"/>
        <v>0.87358387240305302</v>
      </c>
      <c r="ED202" s="391">
        <f t="shared" si="83"/>
        <v>0.87057979809124508</v>
      </c>
      <c r="EE202" s="391">
        <f t="shared" si="83"/>
        <v>0.86533702617217589</v>
      </c>
      <c r="EF202" s="367"/>
      <c r="EG202" s="225">
        <v>44389</v>
      </c>
      <c r="EH202" s="225">
        <v>39107</v>
      </c>
      <c r="EI202" s="225">
        <v>5282</v>
      </c>
      <c r="EJ202" s="225">
        <v>813</v>
      </c>
      <c r="EK202" s="225">
        <v>6486</v>
      </c>
      <c r="EL202" s="225">
        <v>40302</v>
      </c>
      <c r="EM202" s="225">
        <v>40295</v>
      </c>
      <c r="EN202" s="365">
        <f t="shared" si="93"/>
        <v>0.88100655567820851</v>
      </c>
      <c r="EO202" s="225">
        <f t="shared" si="94"/>
        <v>15.39189700870882</v>
      </c>
      <c r="EP202" s="365">
        <f t="shared" si="95"/>
        <v>0.14611728130843227</v>
      </c>
      <c r="EQ202" s="225">
        <f t="shared" si="96"/>
        <v>160934.9411939854</v>
      </c>
      <c r="ER202" s="225">
        <f t="shared" si="97"/>
        <v>1681.3500434297059</v>
      </c>
      <c r="ES202" s="225"/>
      <c r="ET202" s="223">
        <v>57833</v>
      </c>
      <c r="EU202" s="223">
        <v>50527</v>
      </c>
      <c r="EV202" s="223">
        <v>7306</v>
      </c>
      <c r="EW202" s="223">
        <v>1514</v>
      </c>
      <c r="EX202" s="223">
        <v>14370</v>
      </c>
      <c r="EY202" s="223">
        <v>54028</v>
      </c>
      <c r="EZ202" s="223">
        <v>54005</v>
      </c>
      <c r="FA202" s="366">
        <f t="shared" si="73"/>
        <v>0.87367074161810732</v>
      </c>
      <c r="FB202" s="224">
        <f t="shared" si="74"/>
        <v>20.722693676430332</v>
      </c>
      <c r="FC202" s="366">
        <f t="shared" si="75"/>
        <v>0.24847405460550204</v>
      </c>
      <c r="FD202" s="223">
        <f t="shared" si="76"/>
        <v>265973.19908195751</v>
      </c>
      <c r="FE202" s="223">
        <f t="shared" si="77"/>
        <v>2336.2034379532761</v>
      </c>
      <c r="FF202" s="223">
        <v>7306</v>
      </c>
      <c r="FG202" s="224">
        <f t="shared" si="98"/>
        <v>23.131672597864767</v>
      </c>
      <c r="FH202" s="223">
        <v>1690</v>
      </c>
      <c r="FI202" s="223">
        <v>7306</v>
      </c>
      <c r="FJ202" s="223">
        <v>80</v>
      </c>
      <c r="FK202" s="223">
        <f t="shared" si="90"/>
        <v>5536</v>
      </c>
      <c r="FL202" s="223">
        <v>1176</v>
      </c>
      <c r="FM202" s="223">
        <f t="shared" si="91"/>
        <v>4360</v>
      </c>
      <c r="FZ202" s="229"/>
      <c r="GA202" s="229"/>
      <c r="GB202" s="229"/>
      <c r="GC202" s="229"/>
      <c r="GD202" s="229"/>
    </row>
    <row r="203" spans="1:186" s="368" customFormat="1">
      <c r="A203" s="287" t="s">
        <v>534</v>
      </c>
      <c r="B203" s="369" t="s">
        <v>535</v>
      </c>
      <c r="C203" s="287" t="s">
        <v>536</v>
      </c>
      <c r="D203" s="403" t="s">
        <v>3126</v>
      </c>
      <c r="E203" s="369" t="s">
        <v>537</v>
      </c>
      <c r="F203" s="403">
        <v>200</v>
      </c>
      <c r="G203" s="404" t="s">
        <v>543</v>
      </c>
      <c r="H203" s="392" t="s">
        <v>544</v>
      </c>
      <c r="I203" s="287" t="s">
        <v>540</v>
      </c>
      <c r="J203" s="369" t="s">
        <v>541</v>
      </c>
      <c r="K203" s="287" t="s">
        <v>316</v>
      </c>
      <c r="L203" s="369" t="s">
        <v>542</v>
      </c>
      <c r="M203" s="369" t="s">
        <v>3124</v>
      </c>
      <c r="N203" s="372">
        <v>1</v>
      </c>
      <c r="O203" s="373">
        <v>47270</v>
      </c>
      <c r="P203" s="373">
        <v>58838</v>
      </c>
      <c r="Q203" s="373">
        <v>59260</v>
      </c>
      <c r="R203" s="373">
        <v>74600</v>
      </c>
      <c r="S203" s="374">
        <v>54952</v>
      </c>
      <c r="T203" s="374">
        <v>55177</v>
      </c>
      <c r="U203" s="374">
        <v>67167</v>
      </c>
      <c r="V203" s="374">
        <v>59797</v>
      </c>
      <c r="W203" s="373">
        <v>45210</v>
      </c>
      <c r="X203" s="373">
        <v>56336</v>
      </c>
      <c r="Y203" s="373">
        <v>56740</v>
      </c>
      <c r="Z203" s="373">
        <v>71428</v>
      </c>
      <c r="AA203" s="374">
        <v>52607</v>
      </c>
      <c r="AB203" s="374">
        <v>52742</v>
      </c>
      <c r="AC203" s="374">
        <v>64150</v>
      </c>
      <c r="AD203" s="374">
        <v>57193</v>
      </c>
      <c r="AE203" s="373">
        <v>236</v>
      </c>
      <c r="AF203" s="373">
        <v>219</v>
      </c>
      <c r="AG203" s="373">
        <v>199</v>
      </c>
      <c r="AH203" s="373">
        <v>234</v>
      </c>
      <c r="AI203" s="374">
        <v>203</v>
      </c>
      <c r="AJ203" s="374">
        <v>184</v>
      </c>
      <c r="AK203" s="374">
        <v>212</v>
      </c>
      <c r="AL203" s="374">
        <v>190</v>
      </c>
      <c r="AM203" s="226">
        <v>2059</v>
      </c>
      <c r="AN203" s="226">
        <v>2502</v>
      </c>
      <c r="AO203" s="226">
        <v>2520</v>
      </c>
      <c r="AP203" s="226">
        <v>3172</v>
      </c>
      <c r="AQ203" s="227">
        <v>2346</v>
      </c>
      <c r="AR203" s="227">
        <v>2434</v>
      </c>
      <c r="AS203" s="227">
        <v>3017</v>
      </c>
      <c r="AT203" s="227">
        <v>2604</v>
      </c>
      <c r="AU203" s="226">
        <v>281</v>
      </c>
      <c r="AV203" s="226">
        <v>402</v>
      </c>
      <c r="AW203" s="226">
        <v>406</v>
      </c>
      <c r="AX203" s="226">
        <v>544</v>
      </c>
      <c r="AY203" s="227">
        <v>558</v>
      </c>
      <c r="AZ203" s="227">
        <v>570</v>
      </c>
      <c r="BA203" s="227">
        <v>736</v>
      </c>
      <c r="BB203" s="227">
        <v>720</v>
      </c>
      <c r="BC203" s="226">
        <f t="shared" si="87"/>
        <v>1789</v>
      </c>
      <c r="BD203" s="226">
        <f t="shared" si="87"/>
        <v>2047</v>
      </c>
      <c r="BE203" s="226">
        <f t="shared" si="87"/>
        <v>2024</v>
      </c>
      <c r="BF203" s="226">
        <f t="shared" si="86"/>
        <v>2509</v>
      </c>
      <c r="BG203" s="218">
        <f t="shared" si="86"/>
        <v>1557</v>
      </c>
      <c r="BH203" s="218">
        <f t="shared" si="86"/>
        <v>1534</v>
      </c>
      <c r="BI203" s="218">
        <f t="shared" si="86"/>
        <v>1868</v>
      </c>
      <c r="BJ203" s="218">
        <f t="shared" si="81"/>
        <v>1603</v>
      </c>
      <c r="BK203" s="226">
        <f t="shared" si="99"/>
        <v>-11</v>
      </c>
      <c r="BL203" s="226">
        <f t="shared" si="99"/>
        <v>53</v>
      </c>
      <c r="BM203" s="226">
        <f t="shared" si="99"/>
        <v>90</v>
      </c>
      <c r="BN203" s="226">
        <f t="shared" si="99"/>
        <v>119</v>
      </c>
      <c r="BO203" s="227">
        <f t="shared" si="99"/>
        <v>231</v>
      </c>
      <c r="BP203" s="227">
        <f t="shared" si="99"/>
        <v>330</v>
      </c>
      <c r="BQ203" s="227">
        <f t="shared" si="99"/>
        <v>413</v>
      </c>
      <c r="BR203" s="227">
        <f t="shared" si="99"/>
        <v>281</v>
      </c>
      <c r="BS203" s="226">
        <v>43</v>
      </c>
      <c r="BT203" s="226">
        <v>53</v>
      </c>
      <c r="BU203" s="226">
        <v>90</v>
      </c>
      <c r="BV203" s="226">
        <v>119</v>
      </c>
      <c r="BW203" s="227">
        <v>231</v>
      </c>
      <c r="BX203" s="227">
        <v>330</v>
      </c>
      <c r="BY203" s="227">
        <v>413</v>
      </c>
      <c r="BZ203" s="227">
        <v>281</v>
      </c>
      <c r="CA203" s="226">
        <v>54</v>
      </c>
      <c r="CB203" s="226">
        <f>IFERROR(VLOOKUP($G203,[12]ITEM!$B$2:$AC$939,26,0),0)</f>
        <v>0</v>
      </c>
      <c r="CC203" s="226">
        <f>IFERROR(VLOOKUP($G203,[12]ITEM!$B$2:$AC$939,27,0),0)</f>
        <v>0</v>
      </c>
      <c r="CD203" s="226">
        <f>IFERROR(VLOOKUP($G203,[12]ITEM!$B$2:$AC$939,28,0),0)</f>
        <v>0</v>
      </c>
      <c r="CE203" s="227">
        <v>0</v>
      </c>
      <c r="CF203" s="227">
        <v>0</v>
      </c>
      <c r="CG203" s="227">
        <v>0</v>
      </c>
      <c r="CH203" s="227">
        <v>0</v>
      </c>
      <c r="CI203" s="375"/>
      <c r="CJ203" s="226">
        <f t="shared" si="80"/>
        <v>1790</v>
      </c>
      <c r="CK203" s="226">
        <f t="shared" si="80"/>
        <v>2322</v>
      </c>
      <c r="CL203" s="226">
        <f t="shared" si="80"/>
        <v>2372</v>
      </c>
      <c r="CM203" s="226">
        <f t="shared" si="80"/>
        <v>2919</v>
      </c>
      <c r="CN203" s="227">
        <f t="shared" si="80"/>
        <v>1557</v>
      </c>
      <c r="CO203" s="227">
        <f t="shared" si="89"/>
        <v>1630.5621961591426</v>
      </c>
      <c r="CP203" s="227">
        <f t="shared" si="89"/>
        <v>1957.5700942977901</v>
      </c>
      <c r="CQ203" s="227">
        <f t="shared" si="89"/>
        <v>1760.7937073530982</v>
      </c>
      <c r="CR203" s="226">
        <v>1538</v>
      </c>
      <c r="CS203" s="226">
        <v>1877</v>
      </c>
      <c r="CT203" s="226">
        <v>1890</v>
      </c>
      <c r="CU203" s="226">
        <v>2379</v>
      </c>
      <c r="CV203" s="227">
        <f t="shared" si="92"/>
        <v>1123</v>
      </c>
      <c r="CW203" s="227">
        <f>CV203*(1+('[13]GROWTH (YoY)'!AR203/100))</f>
        <v>1165.5621961591426</v>
      </c>
      <c r="CX203" s="227">
        <f>CW203*(1+('[13]GROWTH (YoY)'!AS203/100))</f>
        <v>1444.5700942977901</v>
      </c>
      <c r="CY203" s="227">
        <f>CX203*(1+('[13]GROWTH (YoY)'!AT203/100))</f>
        <v>1246.7937073530982</v>
      </c>
      <c r="CZ203" s="226">
        <v>4</v>
      </c>
      <c r="DA203" s="226">
        <v>5</v>
      </c>
      <c r="DB203" s="226">
        <v>5</v>
      </c>
      <c r="DC203" s="226">
        <v>5</v>
      </c>
      <c r="DD203" s="227">
        <v>0</v>
      </c>
      <c r="DE203" s="227">
        <v>0</v>
      </c>
      <c r="DF203" s="227">
        <v>0</v>
      </c>
      <c r="DG203" s="227">
        <v>0</v>
      </c>
      <c r="DH203" s="226">
        <v>248</v>
      </c>
      <c r="DI203" s="226">
        <v>440</v>
      </c>
      <c r="DJ203" s="226">
        <v>477</v>
      </c>
      <c r="DK203" s="226">
        <v>535</v>
      </c>
      <c r="DL203" s="227">
        <v>434</v>
      </c>
      <c r="DM203" s="227">
        <v>465</v>
      </c>
      <c r="DN203" s="227">
        <v>513</v>
      </c>
      <c r="DO203" s="227">
        <v>514</v>
      </c>
      <c r="DP203" s="376">
        <f t="shared" si="84"/>
        <v>-1</v>
      </c>
      <c r="DQ203" s="226">
        <f t="shared" si="84"/>
        <v>-275</v>
      </c>
      <c r="DR203" s="226">
        <f t="shared" si="84"/>
        <v>-348</v>
      </c>
      <c r="DS203" s="226">
        <f t="shared" si="88"/>
        <v>-410</v>
      </c>
      <c r="DT203" s="227">
        <f t="shared" si="88"/>
        <v>0</v>
      </c>
      <c r="DU203" s="227">
        <f t="shared" si="88"/>
        <v>-96.562196159142559</v>
      </c>
      <c r="DV203" s="227">
        <f t="shared" si="88"/>
        <v>-89.570094297790092</v>
      </c>
      <c r="DW203" s="227">
        <f t="shared" si="88"/>
        <v>-157.79370735309817</v>
      </c>
      <c r="DX203" s="377">
        <f t="shared" si="85"/>
        <v>0.9564205627247726</v>
      </c>
      <c r="DY203" s="377">
        <f t="shared" si="85"/>
        <v>0.95747646079064552</v>
      </c>
      <c r="DZ203" s="377">
        <f t="shared" si="85"/>
        <v>0.95747553155585552</v>
      </c>
      <c r="EA203" s="377">
        <f t="shared" si="85"/>
        <v>0.95747989276139411</v>
      </c>
      <c r="EB203" s="378">
        <f t="shared" si="85"/>
        <v>0.95732639394380548</v>
      </c>
      <c r="EC203" s="378">
        <f t="shared" si="83"/>
        <v>0.95586929336498905</v>
      </c>
      <c r="ED203" s="378">
        <f t="shared" si="83"/>
        <v>0.95508210877365374</v>
      </c>
      <c r="EE203" s="378">
        <f t="shared" si="83"/>
        <v>0.95645266484940716</v>
      </c>
      <c r="EG203" s="226">
        <v>47270</v>
      </c>
      <c r="EH203" s="226">
        <v>44194</v>
      </c>
      <c r="EI203" s="226">
        <v>3075</v>
      </c>
      <c r="EJ203" s="226">
        <v>298</v>
      </c>
      <c r="EK203" s="226">
        <v>2715</v>
      </c>
      <c r="EL203" s="226">
        <v>7114</v>
      </c>
      <c r="EM203" s="226">
        <v>7114</v>
      </c>
      <c r="EN203" s="379">
        <f t="shared" si="93"/>
        <v>0.93492701502009734</v>
      </c>
      <c r="EO203" s="226">
        <f t="shared" si="94"/>
        <v>9.691056910569106</v>
      </c>
      <c r="EP203" s="379">
        <f t="shared" si="95"/>
        <v>5.7436005923418659E-2</v>
      </c>
      <c r="EQ203" s="226">
        <f t="shared" si="96"/>
        <v>381641.83300534158</v>
      </c>
      <c r="ER203" s="226">
        <f t="shared" si="97"/>
        <v>3490.7693749414302</v>
      </c>
      <c r="ES203" s="292"/>
      <c r="ET203" s="227">
        <v>61755</v>
      </c>
      <c r="EU203" s="227">
        <v>56610</v>
      </c>
      <c r="EV203" s="227">
        <v>5146</v>
      </c>
      <c r="EW203" s="227">
        <v>843</v>
      </c>
      <c r="EX203" s="227">
        <v>4187</v>
      </c>
      <c r="EY203" s="227">
        <v>12568</v>
      </c>
      <c r="EZ203" s="227">
        <v>12558</v>
      </c>
      <c r="FA203" s="380">
        <f t="shared" si="73"/>
        <v>0.91668690794267671</v>
      </c>
      <c r="FB203" s="228">
        <f t="shared" si="74"/>
        <v>16.381655654877576</v>
      </c>
      <c r="FC203" s="380">
        <f t="shared" si="75"/>
        <v>6.7800178123228888E-2</v>
      </c>
      <c r="FD203" s="227">
        <f t="shared" si="76"/>
        <v>333147.67663908337</v>
      </c>
      <c r="FE203" s="227">
        <f t="shared" si="77"/>
        <v>5594.0436375218987</v>
      </c>
      <c r="FF203" s="227">
        <v>2646</v>
      </c>
      <c r="FG203" s="228">
        <f t="shared" si="98"/>
        <v>24.489795918367346</v>
      </c>
      <c r="FH203" s="227">
        <v>648</v>
      </c>
      <c r="FI203" s="227">
        <v>2646</v>
      </c>
      <c r="FJ203" s="227">
        <v>35</v>
      </c>
      <c r="FK203" s="227">
        <f t="shared" si="90"/>
        <v>1963</v>
      </c>
      <c r="FL203" s="227">
        <v>1255</v>
      </c>
      <c r="FM203" s="227">
        <f t="shared" si="91"/>
        <v>708</v>
      </c>
      <c r="FZ203" s="229"/>
      <c r="GA203" s="229"/>
      <c r="GB203" s="229"/>
      <c r="GC203" s="229"/>
      <c r="GD203" s="229"/>
    </row>
    <row r="204" spans="1:186" s="368" customFormat="1">
      <c r="A204" s="287" t="s">
        <v>534</v>
      </c>
      <c r="B204" s="369" t="s">
        <v>535</v>
      </c>
      <c r="C204" s="287" t="s">
        <v>536</v>
      </c>
      <c r="D204" s="403" t="s">
        <v>3126</v>
      </c>
      <c r="E204" s="369" t="s">
        <v>537</v>
      </c>
      <c r="F204" s="403">
        <v>201</v>
      </c>
      <c r="G204" s="404" t="s">
        <v>545</v>
      </c>
      <c r="H204" s="392" t="s">
        <v>546</v>
      </c>
      <c r="I204" s="287" t="s">
        <v>540</v>
      </c>
      <c r="J204" s="369" t="s">
        <v>541</v>
      </c>
      <c r="K204" s="287" t="s">
        <v>316</v>
      </c>
      <c r="L204" s="369" t="s">
        <v>542</v>
      </c>
      <c r="M204" s="369" t="s">
        <v>3124</v>
      </c>
      <c r="N204" s="372">
        <v>1</v>
      </c>
      <c r="O204" s="373">
        <v>7270</v>
      </c>
      <c r="P204" s="373">
        <v>11232</v>
      </c>
      <c r="Q204" s="373">
        <v>12054</v>
      </c>
      <c r="R204" s="373">
        <v>15277</v>
      </c>
      <c r="S204" s="374">
        <v>9024</v>
      </c>
      <c r="T204" s="374">
        <v>9727</v>
      </c>
      <c r="U204" s="374">
        <v>12152</v>
      </c>
      <c r="V204" s="374">
        <v>10327</v>
      </c>
      <c r="W204" s="373">
        <v>6530</v>
      </c>
      <c r="X204" s="373">
        <v>10090</v>
      </c>
      <c r="Y204" s="373">
        <v>10828</v>
      </c>
      <c r="Z204" s="373">
        <v>13723</v>
      </c>
      <c r="AA204" s="374">
        <v>8038</v>
      </c>
      <c r="AB204" s="374">
        <v>8673</v>
      </c>
      <c r="AC204" s="374">
        <v>10836</v>
      </c>
      <c r="AD204" s="374">
        <v>9242</v>
      </c>
      <c r="AE204" s="373">
        <v>36</v>
      </c>
      <c r="AF204" s="373">
        <v>42</v>
      </c>
      <c r="AG204" s="373">
        <v>41</v>
      </c>
      <c r="AH204" s="373">
        <v>48</v>
      </c>
      <c r="AI204" s="374">
        <v>33</v>
      </c>
      <c r="AJ204" s="374">
        <v>32</v>
      </c>
      <c r="AK204" s="374">
        <v>38</v>
      </c>
      <c r="AL204" s="374">
        <v>33</v>
      </c>
      <c r="AM204" s="226">
        <v>740</v>
      </c>
      <c r="AN204" s="226">
        <v>1142</v>
      </c>
      <c r="AO204" s="226">
        <v>1226</v>
      </c>
      <c r="AP204" s="226">
        <v>1554</v>
      </c>
      <c r="AQ204" s="227">
        <v>985</v>
      </c>
      <c r="AR204" s="227">
        <v>1053</v>
      </c>
      <c r="AS204" s="227">
        <v>1316</v>
      </c>
      <c r="AT204" s="227">
        <v>1085</v>
      </c>
      <c r="AU204" s="226">
        <v>139</v>
      </c>
      <c r="AV204" s="226">
        <v>244</v>
      </c>
      <c r="AW204" s="226">
        <v>262</v>
      </c>
      <c r="AX204" s="226">
        <v>360</v>
      </c>
      <c r="AY204" s="227">
        <v>133</v>
      </c>
      <c r="AZ204" s="227">
        <v>146</v>
      </c>
      <c r="BA204" s="227">
        <v>188</v>
      </c>
      <c r="BB204" s="227">
        <v>183</v>
      </c>
      <c r="BC204" s="226">
        <f t="shared" si="87"/>
        <v>603</v>
      </c>
      <c r="BD204" s="226">
        <f t="shared" si="87"/>
        <v>878</v>
      </c>
      <c r="BE204" s="226">
        <f t="shared" si="87"/>
        <v>935</v>
      </c>
      <c r="BF204" s="226">
        <f t="shared" si="86"/>
        <v>1161</v>
      </c>
      <c r="BG204" s="218">
        <f t="shared" si="86"/>
        <v>828</v>
      </c>
      <c r="BH204" s="218">
        <f t="shared" si="86"/>
        <v>858</v>
      </c>
      <c r="BI204" s="218">
        <f t="shared" si="86"/>
        <v>1063</v>
      </c>
      <c r="BJ204" s="218">
        <f t="shared" si="81"/>
        <v>871</v>
      </c>
      <c r="BK204" s="226">
        <f t="shared" si="99"/>
        <v>-2</v>
      </c>
      <c r="BL204" s="226">
        <f t="shared" si="99"/>
        <v>20</v>
      </c>
      <c r="BM204" s="226">
        <f t="shared" si="99"/>
        <v>29</v>
      </c>
      <c r="BN204" s="226">
        <f t="shared" si="99"/>
        <v>33</v>
      </c>
      <c r="BO204" s="227">
        <f t="shared" si="99"/>
        <v>24</v>
      </c>
      <c r="BP204" s="227">
        <f t="shared" si="99"/>
        <v>49</v>
      </c>
      <c r="BQ204" s="227">
        <f t="shared" si="99"/>
        <v>65</v>
      </c>
      <c r="BR204" s="227">
        <f t="shared" si="99"/>
        <v>31</v>
      </c>
      <c r="BS204" s="226">
        <v>26</v>
      </c>
      <c r="BT204" s="226">
        <v>20</v>
      </c>
      <c r="BU204" s="226">
        <v>29</v>
      </c>
      <c r="BV204" s="226">
        <v>33</v>
      </c>
      <c r="BW204" s="227">
        <v>24</v>
      </c>
      <c r="BX204" s="227">
        <v>49</v>
      </c>
      <c r="BY204" s="227">
        <v>65</v>
      </c>
      <c r="BZ204" s="227">
        <v>31</v>
      </c>
      <c r="CA204" s="226">
        <v>28</v>
      </c>
      <c r="CB204" s="226">
        <f>IFERROR(VLOOKUP($G204,[12]ITEM!$B$2:$AC$939,26,0),0)</f>
        <v>0</v>
      </c>
      <c r="CC204" s="226">
        <f>IFERROR(VLOOKUP($G204,[12]ITEM!$B$2:$AC$939,27,0),0)</f>
        <v>0</v>
      </c>
      <c r="CD204" s="226">
        <f>IFERROR(VLOOKUP($G204,[12]ITEM!$B$2:$AC$939,28,0),0)</f>
        <v>0</v>
      </c>
      <c r="CE204" s="227">
        <v>0</v>
      </c>
      <c r="CF204" s="227">
        <v>0</v>
      </c>
      <c r="CG204" s="227">
        <v>0</v>
      </c>
      <c r="CH204" s="227">
        <v>0</v>
      </c>
      <c r="CI204" s="375"/>
      <c r="CJ204" s="226">
        <f t="shared" si="80"/>
        <v>602</v>
      </c>
      <c r="CK204" s="226">
        <f t="shared" si="80"/>
        <v>803</v>
      </c>
      <c r="CL204" s="226">
        <f t="shared" si="80"/>
        <v>842</v>
      </c>
      <c r="CM204" s="226">
        <f t="shared" si="80"/>
        <v>970</v>
      </c>
      <c r="CN204" s="227">
        <f t="shared" si="80"/>
        <v>828</v>
      </c>
      <c r="CO204" s="227">
        <f t="shared" si="89"/>
        <v>884.78355655734151</v>
      </c>
      <c r="CP204" s="227">
        <f t="shared" si="89"/>
        <v>1099.6477381166524</v>
      </c>
      <c r="CQ204" s="227">
        <f t="shared" si="89"/>
        <v>913.85913027578545</v>
      </c>
      <c r="CR204" s="226">
        <v>290</v>
      </c>
      <c r="CS204" s="226">
        <v>399</v>
      </c>
      <c r="CT204" s="226">
        <v>428</v>
      </c>
      <c r="CU204" s="226">
        <v>542</v>
      </c>
      <c r="CV204" s="227">
        <f t="shared" si="92"/>
        <v>791</v>
      </c>
      <c r="CW204" s="227">
        <f>CV204*(1+('[13]GROWTH (YoY)'!AR204/100))</f>
        <v>845.78355655734151</v>
      </c>
      <c r="CX204" s="227">
        <f>CW204*(1+('[13]GROWTH (YoY)'!AS204/100))</f>
        <v>1056.6477381166524</v>
      </c>
      <c r="CY204" s="227">
        <f>CX204*(1+('[13]GROWTH (YoY)'!AT204/100))</f>
        <v>870.85913027578545</v>
      </c>
      <c r="CZ204" s="226">
        <v>281</v>
      </c>
      <c r="DA204" s="226">
        <v>367</v>
      </c>
      <c r="DB204" s="226">
        <v>374</v>
      </c>
      <c r="DC204" s="226">
        <v>383</v>
      </c>
      <c r="DD204" s="227">
        <v>0</v>
      </c>
      <c r="DE204" s="227">
        <v>0</v>
      </c>
      <c r="DF204" s="227">
        <v>0</v>
      </c>
      <c r="DG204" s="227">
        <v>0</v>
      </c>
      <c r="DH204" s="226">
        <v>31</v>
      </c>
      <c r="DI204" s="226">
        <v>37</v>
      </c>
      <c r="DJ204" s="226">
        <v>40</v>
      </c>
      <c r="DK204" s="226">
        <v>45</v>
      </c>
      <c r="DL204" s="227">
        <v>37</v>
      </c>
      <c r="DM204" s="227">
        <v>39</v>
      </c>
      <c r="DN204" s="227">
        <v>43</v>
      </c>
      <c r="DO204" s="227">
        <v>43</v>
      </c>
      <c r="DP204" s="376">
        <f t="shared" si="84"/>
        <v>1</v>
      </c>
      <c r="DQ204" s="226">
        <f t="shared" si="84"/>
        <v>75</v>
      </c>
      <c r="DR204" s="226">
        <f t="shared" si="84"/>
        <v>93</v>
      </c>
      <c r="DS204" s="226">
        <f t="shared" si="88"/>
        <v>191</v>
      </c>
      <c r="DT204" s="227">
        <f t="shared" si="88"/>
        <v>0</v>
      </c>
      <c r="DU204" s="227">
        <f t="shared" si="88"/>
        <v>-26.783556557341512</v>
      </c>
      <c r="DV204" s="227">
        <f t="shared" si="88"/>
        <v>-36.647738116652363</v>
      </c>
      <c r="DW204" s="227">
        <f t="shared" si="88"/>
        <v>-42.859130275785446</v>
      </c>
      <c r="DX204" s="377">
        <f t="shared" si="85"/>
        <v>0.8982118294360385</v>
      </c>
      <c r="DY204" s="377">
        <f t="shared" si="85"/>
        <v>0.89832621082621078</v>
      </c>
      <c r="DZ204" s="377">
        <f t="shared" si="85"/>
        <v>0.89829102372656378</v>
      </c>
      <c r="EA204" s="377">
        <f t="shared" si="85"/>
        <v>0.89827845781239768</v>
      </c>
      <c r="EB204" s="378">
        <f t="shared" si="85"/>
        <v>0.89073581560283688</v>
      </c>
      <c r="EC204" s="378">
        <f t="shared" si="83"/>
        <v>0.89164182173331963</v>
      </c>
      <c r="ED204" s="378">
        <f t="shared" si="83"/>
        <v>0.89170506912442393</v>
      </c>
      <c r="EE204" s="378">
        <f t="shared" si="83"/>
        <v>0.89493560569381236</v>
      </c>
      <c r="EG204" s="226">
        <v>7270</v>
      </c>
      <c r="EH204" s="226">
        <v>6246</v>
      </c>
      <c r="EI204" s="226">
        <v>1024</v>
      </c>
      <c r="EJ204" s="226">
        <v>107</v>
      </c>
      <c r="EK204" s="226">
        <v>545</v>
      </c>
      <c r="EL204" s="226">
        <v>2326</v>
      </c>
      <c r="EM204" s="226">
        <v>2325</v>
      </c>
      <c r="EN204" s="379">
        <f t="shared" si="93"/>
        <v>0.85914718019257219</v>
      </c>
      <c r="EO204" s="226">
        <f t="shared" si="94"/>
        <v>10.44921875</v>
      </c>
      <c r="EP204" s="379">
        <f t="shared" si="95"/>
        <v>7.4965612104539198E-2</v>
      </c>
      <c r="EQ204" s="226">
        <f t="shared" si="96"/>
        <v>234307.8245915735</v>
      </c>
      <c r="ER204" s="226">
        <f t="shared" si="97"/>
        <v>3835.1254480286739</v>
      </c>
      <c r="ES204" s="292"/>
      <c r="ET204" s="227">
        <v>8101</v>
      </c>
      <c r="EU204" s="227">
        <v>7474</v>
      </c>
      <c r="EV204" s="227">
        <v>627</v>
      </c>
      <c r="EW204" s="227">
        <v>153</v>
      </c>
      <c r="EX204" s="227">
        <v>1084</v>
      </c>
      <c r="EY204" s="227">
        <v>3331</v>
      </c>
      <c r="EZ204" s="227">
        <v>3326</v>
      </c>
      <c r="FA204" s="380">
        <f t="shared" si="73"/>
        <v>0.92260214788297745</v>
      </c>
      <c r="FB204" s="228">
        <f t="shared" si="74"/>
        <v>24.401913875598087</v>
      </c>
      <c r="FC204" s="380">
        <f t="shared" si="75"/>
        <v>0.13381064066164672</v>
      </c>
      <c r="FD204" s="227">
        <f t="shared" si="76"/>
        <v>325427.79945962172</v>
      </c>
      <c r="FE204" s="227">
        <f t="shared" si="77"/>
        <v>3833.4335538184005</v>
      </c>
      <c r="FF204" s="227">
        <v>985</v>
      </c>
      <c r="FG204" s="228">
        <f t="shared" si="98"/>
        <v>15.634517766497463</v>
      </c>
      <c r="FH204" s="227">
        <v>154</v>
      </c>
      <c r="FI204" s="227">
        <v>985</v>
      </c>
      <c r="FJ204" s="227">
        <v>10</v>
      </c>
      <c r="FK204" s="227">
        <f t="shared" si="90"/>
        <v>821</v>
      </c>
      <c r="FL204" s="227">
        <v>183</v>
      </c>
      <c r="FM204" s="227">
        <f t="shared" si="91"/>
        <v>638</v>
      </c>
      <c r="FZ204" s="229"/>
      <c r="GA204" s="229"/>
      <c r="GB204" s="229"/>
      <c r="GC204" s="229"/>
      <c r="GD204" s="229"/>
    </row>
    <row r="205" spans="1:186" s="368" customFormat="1">
      <c r="A205" s="287" t="s">
        <v>534</v>
      </c>
      <c r="B205" s="369" t="s">
        <v>535</v>
      </c>
      <c r="C205" s="287" t="s">
        <v>536</v>
      </c>
      <c r="D205" s="403" t="s">
        <v>3126</v>
      </c>
      <c r="E205" s="369" t="s">
        <v>537</v>
      </c>
      <c r="F205" s="403">
        <v>202</v>
      </c>
      <c r="G205" s="404" t="s">
        <v>547</v>
      </c>
      <c r="H205" s="392" t="s">
        <v>548</v>
      </c>
      <c r="I205" s="287" t="s">
        <v>540</v>
      </c>
      <c r="J205" s="369" t="s">
        <v>541</v>
      </c>
      <c r="K205" s="287" t="s">
        <v>316</v>
      </c>
      <c r="L205" s="369" t="s">
        <v>542</v>
      </c>
      <c r="M205" s="369" t="s">
        <v>3124</v>
      </c>
      <c r="N205" s="372">
        <v>1</v>
      </c>
      <c r="O205" s="373">
        <v>3980</v>
      </c>
      <c r="P205" s="373">
        <v>6290</v>
      </c>
      <c r="Q205" s="373">
        <v>7181</v>
      </c>
      <c r="R205" s="373">
        <v>8917</v>
      </c>
      <c r="S205" s="374">
        <v>6290</v>
      </c>
      <c r="T205" s="374">
        <v>7183</v>
      </c>
      <c r="U205" s="374">
        <v>9441</v>
      </c>
      <c r="V205" s="374">
        <v>9526</v>
      </c>
      <c r="W205" s="373">
        <v>3696</v>
      </c>
      <c r="X205" s="373">
        <v>5856</v>
      </c>
      <c r="Y205" s="373">
        <v>6685</v>
      </c>
      <c r="Z205" s="373">
        <v>8302</v>
      </c>
      <c r="AA205" s="374">
        <v>5856</v>
      </c>
      <c r="AB205" s="374">
        <v>6681</v>
      </c>
      <c r="AC205" s="374">
        <v>8851</v>
      </c>
      <c r="AD205" s="374">
        <v>8985</v>
      </c>
      <c r="AE205" s="373">
        <v>20</v>
      </c>
      <c r="AF205" s="373">
        <v>23</v>
      </c>
      <c r="AG205" s="373">
        <v>24</v>
      </c>
      <c r="AH205" s="373">
        <v>28</v>
      </c>
      <c r="AI205" s="374">
        <v>23</v>
      </c>
      <c r="AJ205" s="374">
        <v>24</v>
      </c>
      <c r="AK205" s="374">
        <v>30</v>
      </c>
      <c r="AL205" s="374">
        <v>30</v>
      </c>
      <c r="AM205" s="226">
        <v>285</v>
      </c>
      <c r="AN205" s="226">
        <v>434</v>
      </c>
      <c r="AO205" s="226">
        <v>495</v>
      </c>
      <c r="AP205" s="226">
        <v>615</v>
      </c>
      <c r="AQ205" s="227">
        <v>434</v>
      </c>
      <c r="AR205" s="227">
        <v>501</v>
      </c>
      <c r="AS205" s="227">
        <v>591</v>
      </c>
      <c r="AT205" s="227">
        <v>541</v>
      </c>
      <c r="AU205" s="226">
        <v>79</v>
      </c>
      <c r="AV205" s="226">
        <v>146</v>
      </c>
      <c r="AW205" s="226">
        <v>167</v>
      </c>
      <c r="AX205" s="226">
        <v>229</v>
      </c>
      <c r="AY205" s="227">
        <v>75</v>
      </c>
      <c r="AZ205" s="227">
        <v>80</v>
      </c>
      <c r="BA205" s="227">
        <v>103</v>
      </c>
      <c r="BB205" s="227">
        <v>102</v>
      </c>
      <c r="BC205" s="226">
        <f t="shared" si="87"/>
        <v>217</v>
      </c>
      <c r="BD205" s="226">
        <f t="shared" si="87"/>
        <v>282</v>
      </c>
      <c r="BE205" s="226">
        <f t="shared" si="87"/>
        <v>316</v>
      </c>
      <c r="BF205" s="226">
        <f t="shared" si="86"/>
        <v>380</v>
      </c>
      <c r="BG205" s="218">
        <f t="shared" si="86"/>
        <v>1303</v>
      </c>
      <c r="BH205" s="218">
        <f t="shared" si="86"/>
        <v>754</v>
      </c>
      <c r="BI205" s="218">
        <f t="shared" si="86"/>
        <v>1172</v>
      </c>
      <c r="BJ205" s="218">
        <f t="shared" si="81"/>
        <v>924</v>
      </c>
      <c r="BK205" s="226">
        <f t="shared" si="99"/>
        <v>-11</v>
      </c>
      <c r="BL205" s="226">
        <f t="shared" si="99"/>
        <v>6</v>
      </c>
      <c r="BM205" s="226">
        <f t="shared" si="99"/>
        <v>12</v>
      </c>
      <c r="BN205" s="226">
        <f t="shared" si="99"/>
        <v>6</v>
      </c>
      <c r="BO205" s="227">
        <f t="shared" si="99"/>
        <v>-944</v>
      </c>
      <c r="BP205" s="227">
        <f t="shared" si="99"/>
        <v>-333</v>
      </c>
      <c r="BQ205" s="227">
        <f t="shared" si="99"/>
        <v>-684</v>
      </c>
      <c r="BR205" s="227">
        <f t="shared" si="99"/>
        <v>-485</v>
      </c>
      <c r="BS205" s="226">
        <v>3</v>
      </c>
      <c r="BT205" s="226">
        <v>6</v>
      </c>
      <c r="BU205" s="226">
        <v>12</v>
      </c>
      <c r="BV205" s="226">
        <v>6</v>
      </c>
      <c r="BW205" s="227">
        <v>5</v>
      </c>
      <c r="BX205" s="227">
        <v>14</v>
      </c>
      <c r="BY205" s="227">
        <v>8</v>
      </c>
      <c r="BZ205" s="227">
        <v>4</v>
      </c>
      <c r="CA205" s="226">
        <v>14</v>
      </c>
      <c r="CB205" s="226">
        <f>IFERROR(VLOOKUP($G205,[12]ITEM!$B$2:$AC$939,26,0),0)</f>
        <v>0</v>
      </c>
      <c r="CC205" s="226">
        <f>IFERROR(VLOOKUP($G205,[12]ITEM!$B$2:$AC$939,27,0),0)</f>
        <v>0</v>
      </c>
      <c r="CD205" s="226">
        <f>IFERROR(VLOOKUP($G205,[12]ITEM!$B$2:$AC$939,28,0),0)</f>
        <v>0</v>
      </c>
      <c r="CE205" s="227">
        <v>949</v>
      </c>
      <c r="CF205" s="227">
        <v>347</v>
      </c>
      <c r="CG205" s="227">
        <v>692</v>
      </c>
      <c r="CH205" s="227">
        <v>489</v>
      </c>
      <c r="CI205" s="375"/>
      <c r="CJ205" s="226">
        <f t="shared" si="80"/>
        <v>217</v>
      </c>
      <c r="CK205" s="226">
        <f t="shared" si="80"/>
        <v>355</v>
      </c>
      <c r="CL205" s="226">
        <f t="shared" si="80"/>
        <v>395</v>
      </c>
      <c r="CM205" s="226">
        <f t="shared" si="80"/>
        <v>469</v>
      </c>
      <c r="CN205" s="227">
        <f t="shared" si="80"/>
        <v>1303</v>
      </c>
      <c r="CO205" s="227">
        <f t="shared" si="89"/>
        <v>1502.396076738698</v>
      </c>
      <c r="CP205" s="227">
        <f t="shared" si="89"/>
        <v>1769.4938357852034</v>
      </c>
      <c r="CQ205" s="227">
        <f t="shared" si="89"/>
        <v>1623.8907761773571</v>
      </c>
      <c r="CR205" s="226">
        <v>138</v>
      </c>
      <c r="CS205" s="226">
        <v>248</v>
      </c>
      <c r="CT205" s="226">
        <v>284</v>
      </c>
      <c r="CU205" s="226">
        <v>352</v>
      </c>
      <c r="CV205" s="227">
        <f t="shared" si="92"/>
        <v>1275</v>
      </c>
      <c r="CW205" s="227">
        <f>CV205*(1+('[13]GROWTH (YoY)'!AR205/100))</f>
        <v>1472.396076738698</v>
      </c>
      <c r="CX205" s="227">
        <f>CW205*(1+('[13]GROWTH (YoY)'!AS205/100))</f>
        <v>1735.4938357852034</v>
      </c>
      <c r="CY205" s="227">
        <f>CX205*(1+('[13]GROWTH (YoY)'!AT205/100))</f>
        <v>1589.8907761773571</v>
      </c>
      <c r="CZ205" s="226">
        <v>60</v>
      </c>
      <c r="DA205" s="226">
        <v>78</v>
      </c>
      <c r="DB205" s="226">
        <v>80</v>
      </c>
      <c r="DC205" s="226">
        <v>82</v>
      </c>
      <c r="DD205" s="227">
        <v>0</v>
      </c>
      <c r="DE205" s="227">
        <v>0</v>
      </c>
      <c r="DF205" s="227">
        <v>0</v>
      </c>
      <c r="DG205" s="227">
        <v>0</v>
      </c>
      <c r="DH205" s="226">
        <v>19</v>
      </c>
      <c r="DI205" s="226">
        <v>29</v>
      </c>
      <c r="DJ205" s="226">
        <v>31</v>
      </c>
      <c r="DK205" s="226">
        <v>35</v>
      </c>
      <c r="DL205" s="227">
        <v>28</v>
      </c>
      <c r="DM205" s="227">
        <v>30</v>
      </c>
      <c r="DN205" s="227">
        <v>34</v>
      </c>
      <c r="DO205" s="227">
        <v>34</v>
      </c>
      <c r="DP205" s="376">
        <f t="shared" si="84"/>
        <v>0</v>
      </c>
      <c r="DQ205" s="226">
        <f t="shared" si="84"/>
        <v>-73</v>
      </c>
      <c r="DR205" s="226">
        <f t="shared" si="84"/>
        <v>-79</v>
      </c>
      <c r="DS205" s="226">
        <f t="shared" si="88"/>
        <v>-89</v>
      </c>
      <c r="DT205" s="227">
        <f t="shared" si="88"/>
        <v>0</v>
      </c>
      <c r="DU205" s="227">
        <f t="shared" si="88"/>
        <v>-748.39607673869796</v>
      </c>
      <c r="DV205" s="227">
        <f t="shared" si="88"/>
        <v>-597.49383578520337</v>
      </c>
      <c r="DW205" s="227">
        <f t="shared" si="88"/>
        <v>-699.89077617735711</v>
      </c>
      <c r="DX205" s="377">
        <f t="shared" si="85"/>
        <v>0.92864321608040201</v>
      </c>
      <c r="DY205" s="377">
        <f t="shared" si="85"/>
        <v>0.93100158982511927</v>
      </c>
      <c r="DZ205" s="377">
        <f t="shared" si="85"/>
        <v>0.93092883999442977</v>
      </c>
      <c r="EA205" s="377">
        <f t="shared" si="85"/>
        <v>0.93103061567791856</v>
      </c>
      <c r="EB205" s="378">
        <f t="shared" si="85"/>
        <v>0.93100158982511927</v>
      </c>
      <c r="EC205" s="378">
        <f t="shared" si="83"/>
        <v>0.93011276625365447</v>
      </c>
      <c r="ED205" s="378">
        <f t="shared" si="83"/>
        <v>0.93750662006143415</v>
      </c>
      <c r="EE205" s="378">
        <f t="shared" si="83"/>
        <v>0.94320806214570652</v>
      </c>
      <c r="EG205" s="226">
        <v>3980</v>
      </c>
      <c r="EH205" s="226">
        <v>3805</v>
      </c>
      <c r="EI205" s="226">
        <v>175</v>
      </c>
      <c r="EJ205" s="226">
        <v>45</v>
      </c>
      <c r="EK205" s="226">
        <v>370</v>
      </c>
      <c r="EL205" s="226">
        <v>1217</v>
      </c>
      <c r="EM205" s="226">
        <v>1209</v>
      </c>
      <c r="EN205" s="379">
        <f t="shared" si="93"/>
        <v>0.95603015075376885</v>
      </c>
      <c r="EO205" s="226">
        <f t="shared" si="94"/>
        <v>25.714285714285712</v>
      </c>
      <c r="EP205" s="379">
        <f t="shared" si="95"/>
        <v>9.2964824120603015E-2</v>
      </c>
      <c r="EQ205" s="226">
        <f t="shared" si="96"/>
        <v>304026.29416598193</v>
      </c>
      <c r="ER205" s="226">
        <f t="shared" si="97"/>
        <v>3101.7369727047148</v>
      </c>
      <c r="ES205" s="292"/>
      <c r="ET205" s="227">
        <v>1394</v>
      </c>
      <c r="EU205" s="227">
        <v>1234</v>
      </c>
      <c r="EV205" s="227">
        <v>160</v>
      </c>
      <c r="EW205" s="227">
        <v>87</v>
      </c>
      <c r="EX205" s="227">
        <v>431</v>
      </c>
      <c r="EY205" s="227">
        <v>1214</v>
      </c>
      <c r="EZ205" s="227">
        <v>1211</v>
      </c>
      <c r="FA205" s="380">
        <f t="shared" si="73"/>
        <v>0.88522238163558109</v>
      </c>
      <c r="FB205" s="228">
        <f t="shared" si="74"/>
        <v>54.374999999999993</v>
      </c>
      <c r="FC205" s="380">
        <f t="shared" si="75"/>
        <v>0.30918220946915353</v>
      </c>
      <c r="FD205" s="227">
        <f t="shared" si="76"/>
        <v>355024.71169686987</v>
      </c>
      <c r="FE205" s="227">
        <f t="shared" si="77"/>
        <v>5986.7877786952931</v>
      </c>
      <c r="FF205" s="227">
        <v>434</v>
      </c>
      <c r="FG205" s="228">
        <f t="shared" si="98"/>
        <v>20.046082949308754</v>
      </c>
      <c r="FH205" s="227">
        <v>87</v>
      </c>
      <c r="FI205" s="227">
        <v>434</v>
      </c>
      <c r="FJ205" s="227">
        <v>1</v>
      </c>
      <c r="FK205" s="227">
        <f t="shared" si="90"/>
        <v>346</v>
      </c>
      <c r="FL205" s="227">
        <v>128</v>
      </c>
      <c r="FM205" s="227">
        <f t="shared" si="91"/>
        <v>218</v>
      </c>
      <c r="FZ205" s="229"/>
      <c r="GA205" s="229"/>
      <c r="GB205" s="229"/>
      <c r="GC205" s="229"/>
      <c r="GD205" s="229"/>
    </row>
    <row r="206" spans="1:186" s="368" customFormat="1">
      <c r="A206" s="287" t="s">
        <v>534</v>
      </c>
      <c r="B206" s="369" t="s">
        <v>535</v>
      </c>
      <c r="C206" s="287" t="s">
        <v>536</v>
      </c>
      <c r="D206" s="403" t="s">
        <v>3126</v>
      </c>
      <c r="E206" s="369" t="s">
        <v>537</v>
      </c>
      <c r="F206" s="403">
        <v>203</v>
      </c>
      <c r="G206" s="404" t="s">
        <v>549</v>
      </c>
      <c r="H206" s="392" t="s">
        <v>550</v>
      </c>
      <c r="I206" s="287" t="s">
        <v>540</v>
      </c>
      <c r="J206" s="369" t="s">
        <v>541</v>
      </c>
      <c r="K206" s="287" t="s">
        <v>316</v>
      </c>
      <c r="L206" s="369" t="s">
        <v>542</v>
      </c>
      <c r="M206" s="369" t="s">
        <v>3124</v>
      </c>
      <c r="N206" s="372">
        <v>1</v>
      </c>
      <c r="O206" s="373">
        <v>81</v>
      </c>
      <c r="P206" s="373">
        <v>109</v>
      </c>
      <c r="Q206" s="373">
        <v>127</v>
      </c>
      <c r="R206" s="373">
        <v>165</v>
      </c>
      <c r="S206" s="374">
        <v>272</v>
      </c>
      <c r="T206" s="374">
        <v>296</v>
      </c>
      <c r="U206" s="374">
        <v>344</v>
      </c>
      <c r="V206" s="374">
        <v>341</v>
      </c>
      <c r="W206" s="373">
        <v>73</v>
      </c>
      <c r="X206" s="373">
        <v>99</v>
      </c>
      <c r="Y206" s="373">
        <v>115</v>
      </c>
      <c r="Z206" s="373">
        <v>149</v>
      </c>
      <c r="AA206" s="374">
        <v>221</v>
      </c>
      <c r="AB206" s="374">
        <v>240</v>
      </c>
      <c r="AC206" s="374">
        <v>279</v>
      </c>
      <c r="AD206" s="374">
        <v>283</v>
      </c>
      <c r="AE206" s="373">
        <v>0</v>
      </c>
      <c r="AF206" s="373">
        <v>0</v>
      </c>
      <c r="AG206" s="373">
        <v>0</v>
      </c>
      <c r="AH206" s="373">
        <v>1</v>
      </c>
      <c r="AI206" s="374">
        <v>1</v>
      </c>
      <c r="AJ206" s="374">
        <v>1</v>
      </c>
      <c r="AK206" s="374">
        <v>1</v>
      </c>
      <c r="AL206" s="374">
        <v>1</v>
      </c>
      <c r="AM206" s="226">
        <v>8</v>
      </c>
      <c r="AN206" s="226">
        <v>11</v>
      </c>
      <c r="AO206" s="226">
        <v>12</v>
      </c>
      <c r="AP206" s="226">
        <v>16</v>
      </c>
      <c r="AQ206" s="227">
        <v>50</v>
      </c>
      <c r="AR206" s="227">
        <v>56</v>
      </c>
      <c r="AS206" s="227">
        <v>65</v>
      </c>
      <c r="AT206" s="227">
        <v>58</v>
      </c>
      <c r="AU206" s="226">
        <v>4</v>
      </c>
      <c r="AV206" s="226">
        <v>4</v>
      </c>
      <c r="AW206" s="226">
        <v>5</v>
      </c>
      <c r="AX206" s="226">
        <v>6</v>
      </c>
      <c r="AY206" s="227">
        <v>22</v>
      </c>
      <c r="AZ206" s="227">
        <v>21</v>
      </c>
      <c r="BA206" s="227">
        <v>28</v>
      </c>
      <c r="BB206" s="227">
        <v>27</v>
      </c>
      <c r="BC206" s="226">
        <f t="shared" si="87"/>
        <v>3</v>
      </c>
      <c r="BD206" s="226">
        <f t="shared" si="87"/>
        <v>6</v>
      </c>
      <c r="BE206" s="226">
        <f t="shared" si="87"/>
        <v>5</v>
      </c>
      <c r="BF206" s="226">
        <f t="shared" si="86"/>
        <v>8</v>
      </c>
      <c r="BG206" s="218">
        <f t="shared" si="86"/>
        <v>26</v>
      </c>
      <c r="BH206" s="218">
        <f t="shared" si="86"/>
        <v>31</v>
      </c>
      <c r="BI206" s="218">
        <f t="shared" si="86"/>
        <v>33</v>
      </c>
      <c r="BJ206" s="218">
        <f t="shared" si="81"/>
        <v>29</v>
      </c>
      <c r="BK206" s="226">
        <f t="shared" si="99"/>
        <v>1</v>
      </c>
      <c r="BL206" s="226">
        <f t="shared" si="99"/>
        <v>1</v>
      </c>
      <c r="BM206" s="226">
        <f t="shared" si="99"/>
        <v>2</v>
      </c>
      <c r="BN206" s="226">
        <f t="shared" si="99"/>
        <v>2</v>
      </c>
      <c r="BO206" s="227">
        <f t="shared" si="99"/>
        <v>2</v>
      </c>
      <c r="BP206" s="227">
        <f t="shared" si="99"/>
        <v>4</v>
      </c>
      <c r="BQ206" s="227">
        <f t="shared" si="99"/>
        <v>4</v>
      </c>
      <c r="BR206" s="227">
        <f t="shared" si="99"/>
        <v>2</v>
      </c>
      <c r="BS206" s="226">
        <v>1</v>
      </c>
      <c r="BT206" s="226">
        <v>1</v>
      </c>
      <c r="BU206" s="226">
        <v>2</v>
      </c>
      <c r="BV206" s="226">
        <v>2</v>
      </c>
      <c r="BW206" s="227">
        <v>2</v>
      </c>
      <c r="BX206" s="227">
        <v>4</v>
      </c>
      <c r="BY206" s="227">
        <v>4</v>
      </c>
      <c r="BZ206" s="227">
        <v>2</v>
      </c>
      <c r="CA206" s="226">
        <v>0</v>
      </c>
      <c r="CB206" s="226">
        <f>IFERROR(VLOOKUP($G206,[12]ITEM!$B$2:$AC$939,26,0),0)</f>
        <v>0</v>
      </c>
      <c r="CC206" s="226">
        <f>IFERROR(VLOOKUP($G206,[12]ITEM!$B$2:$AC$939,27,0),0)</f>
        <v>0</v>
      </c>
      <c r="CD206" s="226">
        <f>IFERROR(VLOOKUP($G206,[12]ITEM!$B$2:$AC$939,28,0),0)</f>
        <v>0</v>
      </c>
      <c r="CE206" s="227">
        <v>0</v>
      </c>
      <c r="CF206" s="227">
        <v>0</v>
      </c>
      <c r="CG206" s="227">
        <v>0</v>
      </c>
      <c r="CH206" s="227">
        <v>0</v>
      </c>
      <c r="CI206" s="375"/>
      <c r="CJ206" s="226">
        <f t="shared" si="80"/>
        <v>5</v>
      </c>
      <c r="CK206" s="226">
        <f t="shared" si="80"/>
        <v>11</v>
      </c>
      <c r="CL206" s="226">
        <f t="shared" si="80"/>
        <v>10</v>
      </c>
      <c r="CM206" s="226">
        <f t="shared" si="80"/>
        <v>11</v>
      </c>
      <c r="CN206" s="227">
        <f t="shared" si="80"/>
        <v>26</v>
      </c>
      <c r="CO206" s="227">
        <f t="shared" si="89"/>
        <v>28.874021144066226</v>
      </c>
      <c r="CP206" s="227">
        <f t="shared" si="89"/>
        <v>33.804606179070902</v>
      </c>
      <c r="CQ206" s="227">
        <f t="shared" si="89"/>
        <v>31.436862882827445</v>
      </c>
      <c r="CR206" s="226">
        <v>-1</v>
      </c>
      <c r="CS206" s="226">
        <v>-1</v>
      </c>
      <c r="CT206" s="226">
        <v>-2</v>
      </c>
      <c r="CU206" s="226">
        <v>-2</v>
      </c>
      <c r="CV206" s="227">
        <f t="shared" si="92"/>
        <v>16</v>
      </c>
      <c r="CW206" s="227">
        <f>CV206*(1+('[13]GROWTH (YoY)'!AR206/100))</f>
        <v>17.874021144066226</v>
      </c>
      <c r="CX206" s="227">
        <f>CW206*(1+('[13]GROWTH (YoY)'!AS206/100))</f>
        <v>20.804606179070905</v>
      </c>
      <c r="CY206" s="227">
        <f>CX206*(1+('[13]GROWTH (YoY)'!AT206/100))</f>
        <v>18.436862882827445</v>
      </c>
      <c r="CZ206" s="226">
        <v>4</v>
      </c>
      <c r="DA206" s="226">
        <v>5</v>
      </c>
      <c r="DB206" s="226">
        <v>5</v>
      </c>
      <c r="DC206" s="226">
        <v>5</v>
      </c>
      <c r="DD206" s="227">
        <v>4</v>
      </c>
      <c r="DE206" s="227">
        <v>4</v>
      </c>
      <c r="DF206" s="227">
        <v>5</v>
      </c>
      <c r="DG206" s="227">
        <v>5</v>
      </c>
      <c r="DH206" s="226">
        <v>2</v>
      </c>
      <c r="DI206" s="226">
        <v>7</v>
      </c>
      <c r="DJ206" s="226">
        <v>7</v>
      </c>
      <c r="DK206" s="226">
        <v>8</v>
      </c>
      <c r="DL206" s="227">
        <v>6</v>
      </c>
      <c r="DM206" s="227">
        <v>7</v>
      </c>
      <c r="DN206" s="227">
        <v>8</v>
      </c>
      <c r="DO206" s="227">
        <v>8</v>
      </c>
      <c r="DP206" s="376">
        <f t="shared" si="84"/>
        <v>-2</v>
      </c>
      <c r="DQ206" s="226">
        <f t="shared" si="84"/>
        <v>-5</v>
      </c>
      <c r="DR206" s="226">
        <f t="shared" si="84"/>
        <v>-5</v>
      </c>
      <c r="DS206" s="226">
        <f t="shared" si="88"/>
        <v>-3</v>
      </c>
      <c r="DT206" s="227">
        <f t="shared" si="88"/>
        <v>0</v>
      </c>
      <c r="DU206" s="227">
        <f t="shared" si="88"/>
        <v>2.1259788559337736</v>
      </c>
      <c r="DV206" s="227">
        <f t="shared" si="88"/>
        <v>-0.80460617907090182</v>
      </c>
      <c r="DW206" s="227">
        <f t="shared" si="88"/>
        <v>-2.4368628828274446</v>
      </c>
      <c r="DX206" s="377">
        <f t="shared" si="85"/>
        <v>0.90123456790123457</v>
      </c>
      <c r="DY206" s="377">
        <f t="shared" si="85"/>
        <v>0.90825688073394495</v>
      </c>
      <c r="DZ206" s="377">
        <f t="shared" si="85"/>
        <v>0.90551181102362199</v>
      </c>
      <c r="EA206" s="377">
        <f t="shared" si="85"/>
        <v>0.90303030303030307</v>
      </c>
      <c r="EB206" s="378">
        <f t="shared" si="85"/>
        <v>0.8125</v>
      </c>
      <c r="EC206" s="378">
        <f t="shared" si="83"/>
        <v>0.81081081081081086</v>
      </c>
      <c r="ED206" s="378">
        <f t="shared" si="83"/>
        <v>0.81104651162790697</v>
      </c>
      <c r="EE206" s="378">
        <f t="shared" si="83"/>
        <v>0.8299120234604106</v>
      </c>
      <c r="EG206" s="226">
        <v>81</v>
      </c>
      <c r="EH206" s="226">
        <v>69</v>
      </c>
      <c r="EI206" s="226">
        <v>11</v>
      </c>
      <c r="EJ206" s="226">
        <v>5</v>
      </c>
      <c r="EK206" s="226">
        <v>11</v>
      </c>
      <c r="EL206" s="226">
        <v>391</v>
      </c>
      <c r="EM206" s="226">
        <v>346</v>
      </c>
      <c r="EN206" s="379">
        <f t="shared" si="93"/>
        <v>0.85185185185185186</v>
      </c>
      <c r="EO206" s="226">
        <f t="shared" si="94"/>
        <v>45.454545454545453</v>
      </c>
      <c r="EP206" s="379">
        <f t="shared" si="95"/>
        <v>0.13580246913580246</v>
      </c>
      <c r="EQ206" s="226">
        <f t="shared" si="96"/>
        <v>28132.99232736573</v>
      </c>
      <c r="ER206" s="226">
        <f t="shared" si="97"/>
        <v>1204.2389210019267</v>
      </c>
      <c r="ES206" s="292"/>
      <c r="ET206" s="227">
        <v>272</v>
      </c>
      <c r="EU206" s="227">
        <v>221</v>
      </c>
      <c r="EV206" s="227">
        <v>50</v>
      </c>
      <c r="EW206" s="227">
        <v>30</v>
      </c>
      <c r="EX206" s="227">
        <v>67</v>
      </c>
      <c r="EY206" s="227">
        <v>1277</v>
      </c>
      <c r="EZ206" s="227">
        <v>1193</v>
      </c>
      <c r="FA206" s="380">
        <f t="shared" ref="FA206:FA269" si="100">IFERROR(EU206/ET206,0)</f>
        <v>0.8125</v>
      </c>
      <c r="FB206" s="228">
        <f t="shared" ref="FB206:FB269" si="101">IFERROR((EW206/EV206)*100,0)</f>
        <v>60</v>
      </c>
      <c r="FC206" s="380">
        <f t="shared" ref="FC206:FC269" si="102">IFERROR(EX206/ET206,0)</f>
        <v>0.24632352941176472</v>
      </c>
      <c r="FD206" s="227">
        <f t="shared" ref="FD206:FD269" si="103">IFERROR((EX206*1000000)/EY206,0)</f>
        <v>52466.718872357087</v>
      </c>
      <c r="FE206" s="227">
        <f t="shared" ref="FE206:FE269" si="104">IFERROR((EW206*1000000)/EZ206/12,0)</f>
        <v>2095.5574182732607</v>
      </c>
      <c r="FF206" s="227">
        <v>50</v>
      </c>
      <c r="FG206" s="228">
        <f t="shared" si="98"/>
        <v>50</v>
      </c>
      <c r="FH206" s="227">
        <v>25</v>
      </c>
      <c r="FI206" s="227">
        <v>50</v>
      </c>
      <c r="FJ206" s="227">
        <v>1</v>
      </c>
      <c r="FK206" s="227">
        <f t="shared" si="90"/>
        <v>24</v>
      </c>
      <c r="FL206" s="227">
        <v>6</v>
      </c>
      <c r="FM206" s="227">
        <f t="shared" si="91"/>
        <v>18</v>
      </c>
      <c r="FZ206" s="229"/>
      <c r="GA206" s="229"/>
      <c r="GB206" s="229"/>
      <c r="GC206" s="229"/>
      <c r="GD206" s="229"/>
    </row>
    <row r="207" spans="1:186" s="368" customFormat="1">
      <c r="A207" s="287" t="s">
        <v>534</v>
      </c>
      <c r="B207" s="369" t="s">
        <v>535</v>
      </c>
      <c r="C207" s="287" t="s">
        <v>536</v>
      </c>
      <c r="D207" s="403" t="s">
        <v>3126</v>
      </c>
      <c r="E207" s="369" t="s">
        <v>537</v>
      </c>
      <c r="F207" s="403">
        <v>204</v>
      </c>
      <c r="G207" s="404" t="s">
        <v>551</v>
      </c>
      <c r="H207" s="392" t="s">
        <v>552</v>
      </c>
      <c r="I207" s="287" t="s">
        <v>540</v>
      </c>
      <c r="J207" s="369" t="s">
        <v>541</v>
      </c>
      <c r="K207" s="287" t="s">
        <v>316</v>
      </c>
      <c r="L207" s="369" t="s">
        <v>542</v>
      </c>
      <c r="M207" s="369" t="s">
        <v>3124</v>
      </c>
      <c r="N207" s="372">
        <v>1</v>
      </c>
      <c r="O207" s="373">
        <v>520</v>
      </c>
      <c r="P207" s="373">
        <v>867</v>
      </c>
      <c r="Q207" s="373">
        <v>920</v>
      </c>
      <c r="R207" s="373">
        <v>1035</v>
      </c>
      <c r="S207" s="374">
        <v>4417</v>
      </c>
      <c r="T207" s="374">
        <v>4689</v>
      </c>
      <c r="U207" s="374">
        <v>5117</v>
      </c>
      <c r="V207" s="374">
        <v>5087</v>
      </c>
      <c r="W207" s="373">
        <v>449</v>
      </c>
      <c r="X207" s="373">
        <v>754</v>
      </c>
      <c r="Y207" s="373">
        <v>801</v>
      </c>
      <c r="Z207" s="373">
        <v>900</v>
      </c>
      <c r="AA207" s="374">
        <v>3828</v>
      </c>
      <c r="AB207" s="374">
        <v>4078</v>
      </c>
      <c r="AC207" s="374">
        <v>4424</v>
      </c>
      <c r="AD207" s="374">
        <v>4390</v>
      </c>
      <c r="AE207" s="373">
        <v>3</v>
      </c>
      <c r="AF207" s="373">
        <v>3</v>
      </c>
      <c r="AG207" s="373">
        <v>3</v>
      </c>
      <c r="AH207" s="373">
        <v>3</v>
      </c>
      <c r="AI207" s="374">
        <v>16</v>
      </c>
      <c r="AJ207" s="374">
        <v>16</v>
      </c>
      <c r="AK207" s="374">
        <v>16</v>
      </c>
      <c r="AL207" s="374">
        <v>16</v>
      </c>
      <c r="AM207" s="226">
        <v>70</v>
      </c>
      <c r="AN207" s="226">
        <v>113</v>
      </c>
      <c r="AO207" s="226">
        <v>120</v>
      </c>
      <c r="AP207" s="226">
        <v>135</v>
      </c>
      <c r="AQ207" s="227">
        <v>589</v>
      </c>
      <c r="AR207" s="227">
        <v>611</v>
      </c>
      <c r="AS207" s="227">
        <v>693</v>
      </c>
      <c r="AT207" s="227">
        <v>697</v>
      </c>
      <c r="AU207" s="226">
        <v>27</v>
      </c>
      <c r="AV207" s="226">
        <v>47</v>
      </c>
      <c r="AW207" s="226">
        <v>49</v>
      </c>
      <c r="AX207" s="226">
        <v>62</v>
      </c>
      <c r="AY207" s="227">
        <v>179</v>
      </c>
      <c r="AZ207" s="227">
        <v>179</v>
      </c>
      <c r="BA207" s="227">
        <v>230</v>
      </c>
      <c r="BB207" s="227">
        <v>228</v>
      </c>
      <c r="BC207" s="226">
        <f t="shared" si="87"/>
        <v>43</v>
      </c>
      <c r="BD207" s="226">
        <f t="shared" si="87"/>
        <v>66</v>
      </c>
      <c r="BE207" s="226">
        <f t="shared" si="87"/>
        <v>71</v>
      </c>
      <c r="BF207" s="226">
        <f t="shared" si="86"/>
        <v>73</v>
      </c>
      <c r="BG207" s="218">
        <f t="shared" si="86"/>
        <v>387</v>
      </c>
      <c r="BH207" s="218">
        <f t="shared" si="86"/>
        <v>395</v>
      </c>
      <c r="BI207" s="218">
        <f t="shared" si="86"/>
        <v>414</v>
      </c>
      <c r="BJ207" s="218">
        <f t="shared" si="81"/>
        <v>441</v>
      </c>
      <c r="BK207" s="226">
        <f t="shared" si="99"/>
        <v>0</v>
      </c>
      <c r="BL207" s="226">
        <f t="shared" si="99"/>
        <v>0</v>
      </c>
      <c r="BM207" s="226">
        <f t="shared" si="99"/>
        <v>0</v>
      </c>
      <c r="BN207" s="226">
        <f t="shared" si="99"/>
        <v>0</v>
      </c>
      <c r="BO207" s="227">
        <f t="shared" si="99"/>
        <v>23</v>
      </c>
      <c r="BP207" s="227">
        <f t="shared" si="99"/>
        <v>37</v>
      </c>
      <c r="BQ207" s="227">
        <f t="shared" si="99"/>
        <v>49</v>
      </c>
      <c r="BR207" s="227">
        <f t="shared" si="99"/>
        <v>28</v>
      </c>
      <c r="BS207" s="226">
        <v>0</v>
      </c>
      <c r="BT207" s="226">
        <v>0</v>
      </c>
      <c r="BU207" s="226">
        <v>0</v>
      </c>
      <c r="BV207" s="226">
        <v>0</v>
      </c>
      <c r="BW207" s="227">
        <v>23</v>
      </c>
      <c r="BX207" s="227">
        <v>37</v>
      </c>
      <c r="BY207" s="227">
        <v>49</v>
      </c>
      <c r="BZ207" s="227">
        <v>28</v>
      </c>
      <c r="CA207" s="226">
        <v>0</v>
      </c>
      <c r="CB207" s="226">
        <f>IFERROR(VLOOKUP($G207,[12]ITEM!$B$2:$AC$939,26,0),0)</f>
        <v>0</v>
      </c>
      <c r="CC207" s="226">
        <f>IFERROR(VLOOKUP($G207,[12]ITEM!$B$2:$AC$939,27,0),0)</f>
        <v>0</v>
      </c>
      <c r="CD207" s="226">
        <f>IFERROR(VLOOKUP($G207,[12]ITEM!$B$2:$AC$939,28,0),0)</f>
        <v>0</v>
      </c>
      <c r="CE207" s="227">
        <v>0</v>
      </c>
      <c r="CF207" s="227">
        <v>0</v>
      </c>
      <c r="CG207" s="227">
        <v>0</v>
      </c>
      <c r="CH207" s="227">
        <v>0</v>
      </c>
      <c r="CI207" s="375"/>
      <c r="CJ207" s="226">
        <f t="shared" si="80"/>
        <v>43</v>
      </c>
      <c r="CK207" s="226">
        <f t="shared" si="80"/>
        <v>70</v>
      </c>
      <c r="CL207" s="226">
        <f t="shared" si="80"/>
        <v>73</v>
      </c>
      <c r="CM207" s="226">
        <f t="shared" si="80"/>
        <v>77</v>
      </c>
      <c r="CN207" s="227">
        <f t="shared" si="80"/>
        <v>387</v>
      </c>
      <c r="CO207" s="227">
        <f t="shared" si="89"/>
        <v>403.07293848579695</v>
      </c>
      <c r="CP207" s="227">
        <f t="shared" si="89"/>
        <v>456.33766782011298</v>
      </c>
      <c r="CQ207" s="227">
        <f t="shared" si="89"/>
        <v>458.66068810259776</v>
      </c>
      <c r="CR207" s="226">
        <v>-20</v>
      </c>
      <c r="CS207" s="226">
        <v>-35</v>
      </c>
      <c r="CT207" s="226">
        <v>-38</v>
      </c>
      <c r="CU207" s="226">
        <v>-42</v>
      </c>
      <c r="CV207" s="227">
        <f t="shared" si="92"/>
        <v>332</v>
      </c>
      <c r="CW207" s="227">
        <f>CV207*(1+('[13]GROWTH (YoY)'!AR207/100))</f>
        <v>344.07293848579695</v>
      </c>
      <c r="CX207" s="227">
        <f>CW207*(1+('[13]GROWTH (YoY)'!AS207/100))</f>
        <v>390.33766782011298</v>
      </c>
      <c r="CY207" s="227">
        <f>CX207*(1+('[13]GROWTH (YoY)'!AT207/100))</f>
        <v>392.66068810259776</v>
      </c>
      <c r="CZ207" s="226">
        <v>37</v>
      </c>
      <c r="DA207" s="226">
        <v>49</v>
      </c>
      <c r="DB207" s="226">
        <v>50</v>
      </c>
      <c r="DC207" s="226">
        <v>51</v>
      </c>
      <c r="DD207" s="227">
        <v>0</v>
      </c>
      <c r="DE207" s="227">
        <v>0</v>
      </c>
      <c r="DF207" s="227">
        <v>0</v>
      </c>
      <c r="DG207" s="227">
        <v>0</v>
      </c>
      <c r="DH207" s="226">
        <v>26</v>
      </c>
      <c r="DI207" s="226">
        <v>56</v>
      </c>
      <c r="DJ207" s="226">
        <v>61</v>
      </c>
      <c r="DK207" s="226">
        <v>68</v>
      </c>
      <c r="DL207" s="227">
        <v>55</v>
      </c>
      <c r="DM207" s="227">
        <v>59</v>
      </c>
      <c r="DN207" s="227">
        <v>66</v>
      </c>
      <c r="DO207" s="227">
        <v>66</v>
      </c>
      <c r="DP207" s="376">
        <f t="shared" si="84"/>
        <v>0</v>
      </c>
      <c r="DQ207" s="226">
        <f t="shared" si="84"/>
        <v>-4</v>
      </c>
      <c r="DR207" s="226">
        <f t="shared" si="84"/>
        <v>-2</v>
      </c>
      <c r="DS207" s="226">
        <f t="shared" si="88"/>
        <v>-4</v>
      </c>
      <c r="DT207" s="227">
        <f t="shared" si="88"/>
        <v>0</v>
      </c>
      <c r="DU207" s="227">
        <f t="shared" si="88"/>
        <v>-8.0729384857969535</v>
      </c>
      <c r="DV207" s="227">
        <f t="shared" si="88"/>
        <v>-42.337667820112983</v>
      </c>
      <c r="DW207" s="227">
        <f t="shared" si="88"/>
        <v>-17.66068810259776</v>
      </c>
      <c r="DX207" s="377">
        <f t="shared" si="85"/>
        <v>0.8634615384615385</v>
      </c>
      <c r="DY207" s="377">
        <f t="shared" si="85"/>
        <v>0.86966551326412922</v>
      </c>
      <c r="DZ207" s="377">
        <f t="shared" si="85"/>
        <v>0.8706521739130435</v>
      </c>
      <c r="EA207" s="377">
        <f t="shared" si="85"/>
        <v>0.86956521739130432</v>
      </c>
      <c r="EB207" s="378">
        <f t="shared" si="85"/>
        <v>0.86665157346615351</v>
      </c>
      <c r="EC207" s="378">
        <f t="shared" si="83"/>
        <v>0.86969503092343781</v>
      </c>
      <c r="ED207" s="378">
        <f t="shared" si="83"/>
        <v>0.86456908344733241</v>
      </c>
      <c r="EE207" s="378">
        <f t="shared" si="83"/>
        <v>0.86298407705917046</v>
      </c>
      <c r="EG207" s="226">
        <v>525</v>
      </c>
      <c r="EH207" s="226">
        <v>444</v>
      </c>
      <c r="EI207" s="226">
        <v>81</v>
      </c>
      <c r="EJ207" s="226">
        <v>30</v>
      </c>
      <c r="EK207" s="226">
        <v>101</v>
      </c>
      <c r="EL207" s="226">
        <v>1299</v>
      </c>
      <c r="EM207" s="226">
        <v>1293</v>
      </c>
      <c r="EN207" s="379">
        <f t="shared" si="93"/>
        <v>0.84571428571428575</v>
      </c>
      <c r="EO207" s="226">
        <f t="shared" si="94"/>
        <v>37.037037037037038</v>
      </c>
      <c r="EP207" s="379">
        <f t="shared" si="95"/>
        <v>0.19238095238095237</v>
      </c>
      <c r="EQ207" s="226">
        <f t="shared" si="96"/>
        <v>77752.117013086987</v>
      </c>
      <c r="ER207" s="226">
        <f t="shared" si="97"/>
        <v>1933.4880123743233</v>
      </c>
      <c r="ES207" s="292"/>
      <c r="ET207" s="227">
        <v>7417</v>
      </c>
      <c r="EU207" s="227">
        <v>6728</v>
      </c>
      <c r="EV207" s="227">
        <v>689</v>
      </c>
      <c r="EW207" s="227">
        <v>103</v>
      </c>
      <c r="EX207" s="227">
        <v>460</v>
      </c>
      <c r="EY207" s="227">
        <v>2510</v>
      </c>
      <c r="EZ207" s="227">
        <v>2508</v>
      </c>
      <c r="FA207" s="380">
        <f t="shared" si="100"/>
        <v>0.9071052986382635</v>
      </c>
      <c r="FB207" s="228">
        <f t="shared" si="101"/>
        <v>14.949201741654573</v>
      </c>
      <c r="FC207" s="380">
        <f t="shared" si="102"/>
        <v>6.2019684508561414E-2</v>
      </c>
      <c r="FD207" s="227">
        <f t="shared" si="103"/>
        <v>183266.93227091632</v>
      </c>
      <c r="FE207" s="227">
        <f t="shared" si="104"/>
        <v>3422.3817118553961</v>
      </c>
      <c r="FF207" s="227">
        <v>589</v>
      </c>
      <c r="FG207" s="228">
        <f t="shared" si="98"/>
        <v>35.31409168081494</v>
      </c>
      <c r="FH207" s="227">
        <v>208</v>
      </c>
      <c r="FI207" s="227">
        <v>589</v>
      </c>
      <c r="FJ207" s="227">
        <v>18</v>
      </c>
      <c r="FK207" s="227">
        <f t="shared" si="90"/>
        <v>363</v>
      </c>
      <c r="FL207" s="227">
        <v>90</v>
      </c>
      <c r="FM207" s="227">
        <f t="shared" si="91"/>
        <v>273</v>
      </c>
      <c r="FZ207" s="229"/>
      <c r="GA207" s="229"/>
      <c r="GB207" s="229"/>
      <c r="GC207" s="229"/>
      <c r="GD207" s="229"/>
    </row>
    <row r="208" spans="1:186" s="368" customFormat="1">
      <c r="A208" s="287" t="s">
        <v>534</v>
      </c>
      <c r="B208" s="369" t="s">
        <v>535</v>
      </c>
      <c r="C208" s="287" t="s">
        <v>536</v>
      </c>
      <c r="D208" s="403" t="s">
        <v>3126</v>
      </c>
      <c r="E208" s="369" t="s">
        <v>537</v>
      </c>
      <c r="F208" s="403">
        <v>205</v>
      </c>
      <c r="G208" s="404" t="s">
        <v>553</v>
      </c>
      <c r="H208" s="392" t="s">
        <v>554</v>
      </c>
      <c r="I208" s="287" t="s">
        <v>540</v>
      </c>
      <c r="J208" s="369" t="s">
        <v>541</v>
      </c>
      <c r="K208" s="287" t="s">
        <v>316</v>
      </c>
      <c r="L208" s="369" t="s">
        <v>542</v>
      </c>
      <c r="M208" s="369" t="s">
        <v>3124</v>
      </c>
      <c r="N208" s="372">
        <v>1</v>
      </c>
      <c r="O208" s="373">
        <v>0</v>
      </c>
      <c r="P208" s="373">
        <v>0</v>
      </c>
      <c r="Q208" s="373">
        <v>0</v>
      </c>
      <c r="R208" s="373">
        <v>0</v>
      </c>
      <c r="S208" s="374">
        <v>11</v>
      </c>
      <c r="T208" s="374">
        <v>11</v>
      </c>
      <c r="U208" s="374">
        <v>11</v>
      </c>
      <c r="V208" s="374">
        <v>12</v>
      </c>
      <c r="W208" s="373">
        <v>0</v>
      </c>
      <c r="X208" s="373">
        <v>0</v>
      </c>
      <c r="Y208" s="373">
        <v>0</v>
      </c>
      <c r="Z208" s="373">
        <v>0</v>
      </c>
      <c r="AA208" s="374">
        <v>8</v>
      </c>
      <c r="AB208" s="374">
        <v>8</v>
      </c>
      <c r="AC208" s="374">
        <v>8</v>
      </c>
      <c r="AD208" s="374">
        <v>9</v>
      </c>
      <c r="AE208" s="373">
        <v>0</v>
      </c>
      <c r="AF208" s="373">
        <v>0</v>
      </c>
      <c r="AG208" s="373">
        <v>0</v>
      </c>
      <c r="AH208" s="373">
        <v>0</v>
      </c>
      <c r="AI208" s="374">
        <v>0</v>
      </c>
      <c r="AJ208" s="374">
        <v>0</v>
      </c>
      <c r="AK208" s="374">
        <v>0</v>
      </c>
      <c r="AL208" s="374">
        <v>0</v>
      </c>
      <c r="AM208" s="226">
        <v>0</v>
      </c>
      <c r="AN208" s="226">
        <v>0</v>
      </c>
      <c r="AO208" s="226">
        <v>0</v>
      </c>
      <c r="AP208" s="226">
        <v>0</v>
      </c>
      <c r="AQ208" s="227">
        <v>3</v>
      </c>
      <c r="AR208" s="227">
        <v>3</v>
      </c>
      <c r="AS208" s="227">
        <v>3</v>
      </c>
      <c r="AT208" s="227">
        <v>3</v>
      </c>
      <c r="AU208" s="226">
        <v>0</v>
      </c>
      <c r="AV208" s="226"/>
      <c r="AW208" s="226"/>
      <c r="AX208" s="226"/>
      <c r="AY208" s="227">
        <v>1</v>
      </c>
      <c r="AZ208" s="227">
        <v>1</v>
      </c>
      <c r="BA208" s="227">
        <v>2</v>
      </c>
      <c r="BB208" s="227">
        <v>2</v>
      </c>
      <c r="BC208" s="226">
        <f t="shared" si="87"/>
        <v>0</v>
      </c>
      <c r="BD208" s="226">
        <f t="shared" si="87"/>
        <v>0</v>
      </c>
      <c r="BE208" s="226">
        <f t="shared" si="87"/>
        <v>0</v>
      </c>
      <c r="BF208" s="226">
        <f t="shared" si="86"/>
        <v>0</v>
      </c>
      <c r="BG208" s="218">
        <f t="shared" si="86"/>
        <v>2</v>
      </c>
      <c r="BH208" s="218">
        <f t="shared" si="86"/>
        <v>1</v>
      </c>
      <c r="BI208" s="218">
        <f t="shared" si="86"/>
        <v>1</v>
      </c>
      <c r="BJ208" s="218">
        <f t="shared" si="81"/>
        <v>1</v>
      </c>
      <c r="BK208" s="226">
        <f t="shared" si="99"/>
        <v>0</v>
      </c>
      <c r="BL208" s="226">
        <f t="shared" si="99"/>
        <v>0</v>
      </c>
      <c r="BM208" s="226">
        <f t="shared" si="99"/>
        <v>0</v>
      </c>
      <c r="BN208" s="226">
        <f t="shared" si="99"/>
        <v>0</v>
      </c>
      <c r="BO208" s="227">
        <f t="shared" si="99"/>
        <v>0</v>
      </c>
      <c r="BP208" s="227">
        <f t="shared" si="99"/>
        <v>1</v>
      </c>
      <c r="BQ208" s="227">
        <f t="shared" si="99"/>
        <v>0</v>
      </c>
      <c r="BR208" s="227">
        <f t="shared" si="99"/>
        <v>0</v>
      </c>
      <c r="BS208" s="226">
        <v>0</v>
      </c>
      <c r="BT208" s="226">
        <v>0</v>
      </c>
      <c r="BU208" s="226">
        <v>0</v>
      </c>
      <c r="BV208" s="226">
        <v>0</v>
      </c>
      <c r="BW208" s="227">
        <v>0</v>
      </c>
      <c r="BX208" s="227">
        <v>1</v>
      </c>
      <c r="BY208" s="227">
        <v>0</v>
      </c>
      <c r="BZ208" s="227">
        <v>0</v>
      </c>
      <c r="CA208" s="226">
        <v>0</v>
      </c>
      <c r="CB208" s="226">
        <f>IFERROR(VLOOKUP($G208,[12]ITEM!$B$2:$AC$939,26,0),0)</f>
        <v>0</v>
      </c>
      <c r="CC208" s="226">
        <f>IFERROR(VLOOKUP($G208,[12]ITEM!$B$2:$AC$939,27,0),0)</f>
        <v>0</v>
      </c>
      <c r="CD208" s="226">
        <f>IFERROR(VLOOKUP($G208,[12]ITEM!$B$2:$AC$939,28,0),0)</f>
        <v>0</v>
      </c>
      <c r="CE208" s="227">
        <v>0</v>
      </c>
      <c r="CF208" s="227">
        <v>0</v>
      </c>
      <c r="CG208" s="227">
        <v>0</v>
      </c>
      <c r="CH208" s="227">
        <v>0</v>
      </c>
      <c r="CI208" s="375"/>
      <c r="CJ208" s="226">
        <f t="shared" si="80"/>
        <v>0</v>
      </c>
      <c r="CK208" s="226">
        <f t="shared" si="80"/>
        <v>0</v>
      </c>
      <c r="CL208" s="226">
        <f t="shared" si="80"/>
        <v>0</v>
      </c>
      <c r="CM208" s="226">
        <f t="shared" si="80"/>
        <v>0</v>
      </c>
      <c r="CN208" s="227">
        <f t="shared" si="80"/>
        <v>2</v>
      </c>
      <c r="CO208" s="227">
        <f t="shared" si="89"/>
        <v>2.0962496650957001</v>
      </c>
      <c r="CP208" s="227">
        <f t="shared" si="89"/>
        <v>2.0962496650957001</v>
      </c>
      <c r="CQ208" s="227">
        <f t="shared" si="89"/>
        <v>2.2807981366875856</v>
      </c>
      <c r="CR208" s="226">
        <v>0</v>
      </c>
      <c r="CS208" s="226">
        <v>0</v>
      </c>
      <c r="CT208" s="226">
        <v>0</v>
      </c>
      <c r="CU208" s="226">
        <v>0</v>
      </c>
      <c r="CV208" s="227">
        <f t="shared" si="92"/>
        <v>2</v>
      </c>
      <c r="CW208" s="227">
        <f>CV208*(1+('[13]GROWTH (YoY)'!AR208/100))</f>
        <v>2.0962496650957001</v>
      </c>
      <c r="CX208" s="227">
        <f>CW208*(1+('[13]GROWTH (YoY)'!AS208/100))</f>
        <v>2.0962496650957001</v>
      </c>
      <c r="CY208" s="227">
        <f>CX208*(1+('[13]GROWTH (YoY)'!AT208/100))</f>
        <v>2.2807981366875856</v>
      </c>
      <c r="CZ208" s="226">
        <v>0</v>
      </c>
      <c r="DA208" s="226">
        <v>0</v>
      </c>
      <c r="DB208" s="226">
        <v>0</v>
      </c>
      <c r="DC208" s="226">
        <v>0</v>
      </c>
      <c r="DD208" s="227">
        <v>0</v>
      </c>
      <c r="DE208" s="227">
        <v>0</v>
      </c>
      <c r="DF208" s="227">
        <v>0</v>
      </c>
      <c r="DG208" s="227">
        <v>0</v>
      </c>
      <c r="DH208" s="226">
        <v>0</v>
      </c>
      <c r="DI208" s="226">
        <v>0</v>
      </c>
      <c r="DJ208" s="226">
        <v>0</v>
      </c>
      <c r="DK208" s="226">
        <v>0</v>
      </c>
      <c r="DL208" s="227">
        <v>0</v>
      </c>
      <c r="DM208" s="227">
        <v>0</v>
      </c>
      <c r="DN208" s="227">
        <v>0</v>
      </c>
      <c r="DO208" s="227">
        <v>0</v>
      </c>
      <c r="DP208" s="376">
        <f t="shared" si="84"/>
        <v>0</v>
      </c>
      <c r="DQ208" s="226">
        <f t="shared" si="84"/>
        <v>0</v>
      </c>
      <c r="DR208" s="226">
        <f t="shared" si="84"/>
        <v>0</v>
      </c>
      <c r="DS208" s="226">
        <f t="shared" si="88"/>
        <v>0</v>
      </c>
      <c r="DT208" s="227">
        <f t="shared" si="88"/>
        <v>0</v>
      </c>
      <c r="DU208" s="227">
        <f t="shared" si="88"/>
        <v>-1.0962496650957001</v>
      </c>
      <c r="DV208" s="227">
        <f t="shared" si="88"/>
        <v>-1.0962496650957001</v>
      </c>
      <c r="DW208" s="227">
        <f t="shared" si="88"/>
        <v>-1.2807981366875856</v>
      </c>
      <c r="DX208" s="377">
        <f t="shared" si="85"/>
        <v>0</v>
      </c>
      <c r="DY208" s="377">
        <f t="shared" si="85"/>
        <v>0</v>
      </c>
      <c r="DZ208" s="377">
        <f t="shared" si="85"/>
        <v>0</v>
      </c>
      <c r="EA208" s="377">
        <f t="shared" si="85"/>
        <v>0</v>
      </c>
      <c r="EB208" s="378">
        <f t="shared" si="85"/>
        <v>0.72727272727272729</v>
      </c>
      <c r="EC208" s="378">
        <f t="shared" si="83"/>
        <v>0.72727272727272729</v>
      </c>
      <c r="ED208" s="378">
        <f t="shared" si="83"/>
        <v>0.72727272727272729</v>
      </c>
      <c r="EE208" s="378">
        <f t="shared" si="83"/>
        <v>0.75</v>
      </c>
      <c r="EG208" s="226">
        <v>0</v>
      </c>
      <c r="EH208" s="226">
        <v>0</v>
      </c>
      <c r="EI208" s="226">
        <v>0</v>
      </c>
      <c r="EJ208" s="226">
        <v>0</v>
      </c>
      <c r="EK208" s="226">
        <v>0</v>
      </c>
      <c r="EL208" s="226">
        <v>0</v>
      </c>
      <c r="EM208" s="226">
        <v>0</v>
      </c>
      <c r="EN208" s="379">
        <f t="shared" si="93"/>
        <v>0</v>
      </c>
      <c r="EO208" s="226">
        <f t="shared" si="94"/>
        <v>0</v>
      </c>
      <c r="EP208" s="379">
        <f t="shared" si="95"/>
        <v>0</v>
      </c>
      <c r="EQ208" s="226">
        <f t="shared" si="96"/>
        <v>0</v>
      </c>
      <c r="ER208" s="226">
        <f t="shared" si="97"/>
        <v>0</v>
      </c>
      <c r="ES208" s="292"/>
      <c r="ET208" s="227">
        <v>11</v>
      </c>
      <c r="EU208" s="227">
        <v>8</v>
      </c>
      <c r="EV208" s="227">
        <v>3</v>
      </c>
      <c r="EW208" s="227">
        <v>2</v>
      </c>
      <c r="EX208" s="227">
        <v>2</v>
      </c>
      <c r="EY208" s="227">
        <v>47</v>
      </c>
      <c r="EZ208" s="227">
        <v>47</v>
      </c>
      <c r="FA208" s="380">
        <f t="shared" si="100"/>
        <v>0.72727272727272729</v>
      </c>
      <c r="FB208" s="228">
        <f t="shared" si="101"/>
        <v>66.666666666666657</v>
      </c>
      <c r="FC208" s="380">
        <f t="shared" si="102"/>
        <v>0.18181818181818182</v>
      </c>
      <c r="FD208" s="227">
        <f t="shared" si="103"/>
        <v>42553.191489361699</v>
      </c>
      <c r="FE208" s="227">
        <f t="shared" si="104"/>
        <v>3546.0992907801415</v>
      </c>
      <c r="FF208" s="227">
        <v>3</v>
      </c>
      <c r="FG208" s="228">
        <f t="shared" si="98"/>
        <v>66.666666666666657</v>
      </c>
      <c r="FH208" s="227">
        <v>2</v>
      </c>
      <c r="FI208" s="227">
        <v>3</v>
      </c>
      <c r="FJ208" s="227">
        <v>0</v>
      </c>
      <c r="FK208" s="227">
        <f t="shared" si="90"/>
        <v>1</v>
      </c>
      <c r="FL208" s="227">
        <v>0</v>
      </c>
      <c r="FM208" s="227">
        <f t="shared" si="91"/>
        <v>1</v>
      </c>
      <c r="FZ208" s="229"/>
      <c r="GA208" s="229"/>
      <c r="GB208" s="229"/>
      <c r="GC208" s="229"/>
      <c r="GD208" s="229"/>
    </row>
    <row r="209" spans="1:186" s="368" customFormat="1">
      <c r="A209" s="287" t="s">
        <v>534</v>
      </c>
      <c r="B209" s="369" t="s">
        <v>535</v>
      </c>
      <c r="C209" s="287" t="s">
        <v>536</v>
      </c>
      <c r="D209" s="403" t="s">
        <v>3126</v>
      </c>
      <c r="E209" s="369" t="s">
        <v>537</v>
      </c>
      <c r="F209" s="403">
        <v>206</v>
      </c>
      <c r="G209" s="404" t="s">
        <v>555</v>
      </c>
      <c r="H209" s="392" t="s">
        <v>556</v>
      </c>
      <c r="I209" s="287" t="s">
        <v>557</v>
      </c>
      <c r="J209" s="369" t="s">
        <v>558</v>
      </c>
      <c r="K209" s="287" t="s">
        <v>316</v>
      </c>
      <c r="L209" s="369" t="s">
        <v>542</v>
      </c>
      <c r="M209" s="369" t="s">
        <v>3124</v>
      </c>
      <c r="N209" s="372">
        <v>1</v>
      </c>
      <c r="O209" s="373">
        <v>216</v>
      </c>
      <c r="P209" s="373">
        <v>431</v>
      </c>
      <c r="Q209" s="373">
        <v>472</v>
      </c>
      <c r="R209" s="373">
        <v>505</v>
      </c>
      <c r="S209" s="374">
        <v>550</v>
      </c>
      <c r="T209" s="374">
        <v>630</v>
      </c>
      <c r="U209" s="374">
        <v>704</v>
      </c>
      <c r="V209" s="374">
        <v>649</v>
      </c>
      <c r="W209" s="373">
        <v>191</v>
      </c>
      <c r="X209" s="373">
        <v>371</v>
      </c>
      <c r="Y209" s="373">
        <v>407</v>
      </c>
      <c r="Z209" s="373">
        <v>435</v>
      </c>
      <c r="AA209" s="374">
        <v>408</v>
      </c>
      <c r="AB209" s="374">
        <v>475</v>
      </c>
      <c r="AC209" s="374">
        <v>536</v>
      </c>
      <c r="AD209" s="374">
        <v>473</v>
      </c>
      <c r="AE209" s="373">
        <v>1</v>
      </c>
      <c r="AF209" s="373">
        <v>2</v>
      </c>
      <c r="AG209" s="373">
        <v>2</v>
      </c>
      <c r="AH209" s="373">
        <v>2</v>
      </c>
      <c r="AI209" s="374">
        <v>2</v>
      </c>
      <c r="AJ209" s="374">
        <v>2</v>
      </c>
      <c r="AK209" s="374">
        <v>2</v>
      </c>
      <c r="AL209" s="374">
        <v>2</v>
      </c>
      <c r="AM209" s="226">
        <v>26</v>
      </c>
      <c r="AN209" s="226">
        <v>60</v>
      </c>
      <c r="AO209" s="226">
        <v>65</v>
      </c>
      <c r="AP209" s="226">
        <v>70</v>
      </c>
      <c r="AQ209" s="227">
        <v>142</v>
      </c>
      <c r="AR209" s="227">
        <v>155</v>
      </c>
      <c r="AS209" s="227">
        <v>168</v>
      </c>
      <c r="AT209" s="227">
        <v>176</v>
      </c>
      <c r="AU209" s="226">
        <v>16</v>
      </c>
      <c r="AV209" s="226">
        <v>30</v>
      </c>
      <c r="AW209" s="226">
        <v>33</v>
      </c>
      <c r="AX209" s="226">
        <v>38</v>
      </c>
      <c r="AY209" s="227">
        <v>62</v>
      </c>
      <c r="AZ209" s="227">
        <v>68</v>
      </c>
      <c r="BA209" s="227">
        <v>74</v>
      </c>
      <c r="BB209" s="227">
        <v>75</v>
      </c>
      <c r="BC209" s="226">
        <f t="shared" si="87"/>
        <v>9</v>
      </c>
      <c r="BD209" s="226">
        <f t="shared" si="87"/>
        <v>18</v>
      </c>
      <c r="BE209" s="226">
        <f t="shared" si="87"/>
        <v>12</v>
      </c>
      <c r="BF209" s="226">
        <f t="shared" si="86"/>
        <v>17</v>
      </c>
      <c r="BG209" s="218">
        <f t="shared" si="86"/>
        <v>63</v>
      </c>
      <c r="BH209" s="218">
        <f t="shared" si="86"/>
        <v>59</v>
      </c>
      <c r="BI209" s="218">
        <f t="shared" si="86"/>
        <v>71</v>
      </c>
      <c r="BJ209" s="218">
        <f t="shared" si="81"/>
        <v>87</v>
      </c>
      <c r="BK209" s="226">
        <f t="shared" si="99"/>
        <v>1</v>
      </c>
      <c r="BL209" s="226">
        <f t="shared" si="99"/>
        <v>12</v>
      </c>
      <c r="BM209" s="226">
        <f t="shared" si="99"/>
        <v>20</v>
      </c>
      <c r="BN209" s="226">
        <f t="shared" si="99"/>
        <v>15</v>
      </c>
      <c r="BO209" s="227">
        <f t="shared" si="99"/>
        <v>17</v>
      </c>
      <c r="BP209" s="227">
        <f t="shared" si="99"/>
        <v>28</v>
      </c>
      <c r="BQ209" s="227">
        <f t="shared" si="99"/>
        <v>23</v>
      </c>
      <c r="BR209" s="227">
        <f t="shared" si="99"/>
        <v>14</v>
      </c>
      <c r="BS209" s="226">
        <v>2</v>
      </c>
      <c r="BT209" s="226">
        <v>12</v>
      </c>
      <c r="BU209" s="226">
        <v>20</v>
      </c>
      <c r="BV209" s="226">
        <v>15</v>
      </c>
      <c r="BW209" s="227">
        <v>17</v>
      </c>
      <c r="BX209" s="227">
        <v>28</v>
      </c>
      <c r="BY209" s="227">
        <v>23</v>
      </c>
      <c r="BZ209" s="227">
        <v>14</v>
      </c>
      <c r="CA209" s="226">
        <v>1</v>
      </c>
      <c r="CB209" s="226">
        <f>IFERROR(VLOOKUP($G209,[12]ITEM!$B$2:$AC$939,26,0),0)</f>
        <v>0</v>
      </c>
      <c r="CC209" s="226">
        <f>IFERROR(VLOOKUP($G209,[12]ITEM!$B$2:$AC$939,27,0),0)</f>
        <v>0</v>
      </c>
      <c r="CD209" s="226">
        <f>IFERROR(VLOOKUP($G209,[12]ITEM!$B$2:$AC$939,28,0),0)</f>
        <v>0</v>
      </c>
      <c r="CE209" s="227">
        <v>0</v>
      </c>
      <c r="CF209" s="227">
        <v>0</v>
      </c>
      <c r="CG209" s="227">
        <v>0</v>
      </c>
      <c r="CH209" s="227">
        <v>0</v>
      </c>
      <c r="CI209" s="375"/>
      <c r="CJ209" s="226">
        <f t="shared" si="80"/>
        <v>9</v>
      </c>
      <c r="CK209" s="226">
        <f t="shared" si="80"/>
        <v>15</v>
      </c>
      <c r="CL209" s="226">
        <f t="shared" si="80"/>
        <v>14</v>
      </c>
      <c r="CM209" s="226">
        <f t="shared" si="80"/>
        <v>18</v>
      </c>
      <c r="CN209" s="227">
        <f t="shared" si="80"/>
        <v>63</v>
      </c>
      <c r="CO209" s="227">
        <f t="shared" si="89"/>
        <v>65.866821988434083</v>
      </c>
      <c r="CP209" s="227">
        <f t="shared" si="89"/>
        <v>74.90295857133485</v>
      </c>
      <c r="CQ209" s="227">
        <f t="shared" si="89"/>
        <v>77.928808502478233</v>
      </c>
      <c r="CR209" s="226">
        <v>5</v>
      </c>
      <c r="CS209" s="226">
        <v>11</v>
      </c>
      <c r="CT209" s="226">
        <v>12</v>
      </c>
      <c r="CU209" s="226">
        <v>12</v>
      </c>
      <c r="CV209" s="227">
        <f t="shared" si="92"/>
        <v>54</v>
      </c>
      <c r="CW209" s="227">
        <f>CV209*(1+('[13]GROWTH (YoY)'!AR209/100))</f>
        <v>58.866821988434076</v>
      </c>
      <c r="CX209" s="227">
        <f>CW209*(1+('[13]GROWTH (YoY)'!AS209/100))</f>
        <v>63.90295857133485</v>
      </c>
      <c r="CY209" s="227">
        <f>CX209*(1+('[13]GROWTH (YoY)'!AT209/100))</f>
        <v>66.928808502478233</v>
      </c>
      <c r="CZ209" s="226">
        <v>0</v>
      </c>
      <c r="DA209" s="226">
        <v>0</v>
      </c>
      <c r="DB209" s="226">
        <v>0</v>
      </c>
      <c r="DC209" s="226">
        <v>0</v>
      </c>
      <c r="DD209" s="227">
        <v>5</v>
      </c>
      <c r="DE209" s="227">
        <v>5</v>
      </c>
      <c r="DF209" s="227">
        <v>6</v>
      </c>
      <c r="DG209" s="227">
        <v>6</v>
      </c>
      <c r="DH209" s="226">
        <v>4</v>
      </c>
      <c r="DI209" s="226">
        <v>4</v>
      </c>
      <c r="DJ209" s="226">
        <v>2</v>
      </c>
      <c r="DK209" s="226">
        <v>6</v>
      </c>
      <c r="DL209" s="227">
        <v>4</v>
      </c>
      <c r="DM209" s="227">
        <v>2</v>
      </c>
      <c r="DN209" s="227">
        <v>5</v>
      </c>
      <c r="DO209" s="227">
        <v>5</v>
      </c>
      <c r="DP209" s="376">
        <f t="shared" si="84"/>
        <v>0</v>
      </c>
      <c r="DQ209" s="226">
        <f t="shared" si="84"/>
        <v>3</v>
      </c>
      <c r="DR209" s="226">
        <f t="shared" si="84"/>
        <v>-2</v>
      </c>
      <c r="DS209" s="226">
        <f t="shared" si="88"/>
        <v>-1</v>
      </c>
      <c r="DT209" s="227">
        <f t="shared" si="88"/>
        <v>0</v>
      </c>
      <c r="DU209" s="227">
        <f t="shared" si="88"/>
        <v>-6.8668219884340829</v>
      </c>
      <c r="DV209" s="227">
        <f t="shared" si="88"/>
        <v>-3.9029585713348496</v>
      </c>
      <c r="DW209" s="227">
        <f t="shared" si="88"/>
        <v>9.0711914975217667</v>
      </c>
      <c r="DX209" s="377">
        <f t="shared" si="85"/>
        <v>0.8842592592592593</v>
      </c>
      <c r="DY209" s="377">
        <f t="shared" si="85"/>
        <v>0.86078886310904867</v>
      </c>
      <c r="DZ209" s="377">
        <f t="shared" si="85"/>
        <v>0.86228813559322037</v>
      </c>
      <c r="EA209" s="377">
        <f t="shared" si="85"/>
        <v>0.86138613861386137</v>
      </c>
      <c r="EB209" s="378">
        <f t="shared" si="85"/>
        <v>0.74181818181818182</v>
      </c>
      <c r="EC209" s="378">
        <f t="shared" si="83"/>
        <v>0.75396825396825395</v>
      </c>
      <c r="ED209" s="378">
        <f t="shared" si="83"/>
        <v>0.76136363636363635</v>
      </c>
      <c r="EE209" s="378">
        <f t="shared" si="83"/>
        <v>0.72881355932203384</v>
      </c>
      <c r="EG209" s="226">
        <v>219</v>
      </c>
      <c r="EH209" s="226">
        <v>172</v>
      </c>
      <c r="EI209" s="226">
        <v>47</v>
      </c>
      <c r="EJ209" s="226">
        <v>22</v>
      </c>
      <c r="EK209" s="226">
        <v>70</v>
      </c>
      <c r="EL209" s="226">
        <v>1189</v>
      </c>
      <c r="EM209" s="226">
        <v>1147</v>
      </c>
      <c r="EN209" s="379">
        <f t="shared" si="93"/>
        <v>0.78538812785388123</v>
      </c>
      <c r="EO209" s="226">
        <f t="shared" si="94"/>
        <v>46.808510638297875</v>
      </c>
      <c r="EP209" s="379">
        <f t="shared" si="95"/>
        <v>0.31963470319634701</v>
      </c>
      <c r="EQ209" s="226">
        <f t="shared" si="96"/>
        <v>58873.002523128678</v>
      </c>
      <c r="ER209" s="226">
        <f t="shared" si="97"/>
        <v>1598.3725661145015</v>
      </c>
      <c r="ES209" s="292"/>
      <c r="ET209" s="227">
        <v>650</v>
      </c>
      <c r="EU209" s="227">
        <v>458</v>
      </c>
      <c r="EV209" s="227">
        <v>192</v>
      </c>
      <c r="EW209" s="227">
        <v>83</v>
      </c>
      <c r="EX209" s="227">
        <v>141</v>
      </c>
      <c r="EY209" s="227">
        <v>2827</v>
      </c>
      <c r="EZ209" s="227">
        <v>2777</v>
      </c>
      <c r="FA209" s="380">
        <f t="shared" si="100"/>
        <v>0.70461538461538464</v>
      </c>
      <c r="FB209" s="228">
        <f t="shared" si="101"/>
        <v>43.229166666666671</v>
      </c>
      <c r="FC209" s="380">
        <f t="shared" si="102"/>
        <v>0.21692307692307691</v>
      </c>
      <c r="FD209" s="227">
        <f t="shared" si="103"/>
        <v>49876.193845065442</v>
      </c>
      <c r="FE209" s="227">
        <f t="shared" si="104"/>
        <v>2490.6973952706758</v>
      </c>
      <c r="FF209" s="227">
        <v>142</v>
      </c>
      <c r="FG209" s="228">
        <f t="shared" si="98"/>
        <v>50.704225352112672</v>
      </c>
      <c r="FH209" s="227">
        <v>72</v>
      </c>
      <c r="FI209" s="227">
        <v>142</v>
      </c>
      <c r="FJ209" s="227">
        <v>3</v>
      </c>
      <c r="FK209" s="227">
        <f t="shared" si="90"/>
        <v>67</v>
      </c>
      <c r="FL209" s="227">
        <v>11</v>
      </c>
      <c r="FM209" s="227">
        <f t="shared" si="91"/>
        <v>56</v>
      </c>
      <c r="FZ209" s="229"/>
      <c r="GA209" s="229"/>
      <c r="GB209" s="229"/>
      <c r="GC209" s="229"/>
      <c r="GD209" s="229"/>
    </row>
    <row r="210" spans="1:186" s="368" customFormat="1">
      <c r="A210" s="287" t="s">
        <v>534</v>
      </c>
      <c r="B210" s="369" t="s">
        <v>535</v>
      </c>
      <c r="C210" s="287" t="s">
        <v>536</v>
      </c>
      <c r="D210" s="403" t="s">
        <v>3126</v>
      </c>
      <c r="E210" s="369" t="s">
        <v>537</v>
      </c>
      <c r="F210" s="403">
        <v>207</v>
      </c>
      <c r="G210" s="404" t="s">
        <v>559</v>
      </c>
      <c r="H210" s="392" t="s">
        <v>560</v>
      </c>
      <c r="I210" s="287" t="s">
        <v>557</v>
      </c>
      <c r="J210" s="369" t="s">
        <v>558</v>
      </c>
      <c r="K210" s="287" t="s">
        <v>316</v>
      </c>
      <c r="L210" s="369" t="s">
        <v>542</v>
      </c>
      <c r="M210" s="369" t="s">
        <v>3124</v>
      </c>
      <c r="N210" s="372">
        <v>1</v>
      </c>
      <c r="O210" s="373">
        <v>2444</v>
      </c>
      <c r="P210" s="373">
        <v>3534</v>
      </c>
      <c r="Q210" s="373">
        <v>3869</v>
      </c>
      <c r="R210" s="373">
        <v>4078</v>
      </c>
      <c r="S210" s="374">
        <v>4705</v>
      </c>
      <c r="T210" s="374">
        <v>5372</v>
      </c>
      <c r="U210" s="374">
        <v>5914</v>
      </c>
      <c r="V210" s="374">
        <v>6440</v>
      </c>
      <c r="W210" s="373">
        <v>1970</v>
      </c>
      <c r="X210" s="373">
        <v>2850</v>
      </c>
      <c r="Y210" s="373">
        <v>3120</v>
      </c>
      <c r="Z210" s="373">
        <v>3289</v>
      </c>
      <c r="AA210" s="374">
        <v>3970</v>
      </c>
      <c r="AB210" s="374">
        <v>4600</v>
      </c>
      <c r="AC210" s="374">
        <v>5076</v>
      </c>
      <c r="AD210" s="374">
        <v>5516</v>
      </c>
      <c r="AE210" s="373">
        <v>12</v>
      </c>
      <c r="AF210" s="373">
        <v>13</v>
      </c>
      <c r="AG210" s="373">
        <v>13</v>
      </c>
      <c r="AH210" s="373">
        <v>13</v>
      </c>
      <c r="AI210" s="374">
        <v>17</v>
      </c>
      <c r="AJ210" s="374">
        <v>18</v>
      </c>
      <c r="AK210" s="374">
        <v>19</v>
      </c>
      <c r="AL210" s="374">
        <v>20</v>
      </c>
      <c r="AM210" s="226">
        <v>474</v>
      </c>
      <c r="AN210" s="226">
        <v>684</v>
      </c>
      <c r="AO210" s="226">
        <v>749</v>
      </c>
      <c r="AP210" s="226">
        <v>789</v>
      </c>
      <c r="AQ210" s="227">
        <v>735</v>
      </c>
      <c r="AR210" s="227">
        <v>772</v>
      </c>
      <c r="AS210" s="227">
        <v>839</v>
      </c>
      <c r="AT210" s="227">
        <v>925</v>
      </c>
      <c r="AU210" s="226">
        <v>277</v>
      </c>
      <c r="AV210" s="226">
        <v>365</v>
      </c>
      <c r="AW210" s="226">
        <v>403</v>
      </c>
      <c r="AX210" s="226">
        <v>440</v>
      </c>
      <c r="AY210" s="227">
        <v>338</v>
      </c>
      <c r="AZ210" s="227">
        <v>364</v>
      </c>
      <c r="BA210" s="227">
        <v>401</v>
      </c>
      <c r="BB210" s="227">
        <v>407</v>
      </c>
      <c r="BC210" s="226">
        <f t="shared" si="87"/>
        <v>189</v>
      </c>
      <c r="BD210" s="226">
        <f t="shared" si="87"/>
        <v>303</v>
      </c>
      <c r="BE210" s="226">
        <f t="shared" si="87"/>
        <v>329</v>
      </c>
      <c r="BF210" s="226">
        <f t="shared" si="86"/>
        <v>333</v>
      </c>
      <c r="BG210" s="218">
        <f t="shared" si="86"/>
        <v>321</v>
      </c>
      <c r="BH210" s="218">
        <f t="shared" si="86"/>
        <v>326</v>
      </c>
      <c r="BI210" s="218">
        <f t="shared" si="86"/>
        <v>350</v>
      </c>
      <c r="BJ210" s="218">
        <f t="shared" si="81"/>
        <v>429</v>
      </c>
      <c r="BK210" s="226">
        <f t="shared" si="99"/>
        <v>8</v>
      </c>
      <c r="BL210" s="226">
        <f t="shared" si="99"/>
        <v>16</v>
      </c>
      <c r="BM210" s="226">
        <f t="shared" si="99"/>
        <v>17</v>
      </c>
      <c r="BN210" s="226">
        <f t="shared" si="99"/>
        <v>16</v>
      </c>
      <c r="BO210" s="227">
        <f t="shared" si="99"/>
        <v>76</v>
      </c>
      <c r="BP210" s="227">
        <f t="shared" si="99"/>
        <v>82</v>
      </c>
      <c r="BQ210" s="227">
        <f t="shared" si="99"/>
        <v>88</v>
      </c>
      <c r="BR210" s="227">
        <f t="shared" si="99"/>
        <v>89</v>
      </c>
      <c r="BS210" s="226">
        <v>14</v>
      </c>
      <c r="BT210" s="226">
        <v>16</v>
      </c>
      <c r="BU210" s="226">
        <v>17</v>
      </c>
      <c r="BV210" s="226">
        <v>16</v>
      </c>
      <c r="BW210" s="227">
        <v>76</v>
      </c>
      <c r="BX210" s="227">
        <v>82</v>
      </c>
      <c r="BY210" s="227">
        <v>88</v>
      </c>
      <c r="BZ210" s="227">
        <v>89</v>
      </c>
      <c r="CA210" s="226">
        <v>6</v>
      </c>
      <c r="CB210" s="226">
        <f>IFERROR(VLOOKUP($G210,[12]ITEM!$B$2:$AC$939,26,0),0)</f>
        <v>0</v>
      </c>
      <c r="CC210" s="226">
        <f>IFERROR(VLOOKUP($G210,[12]ITEM!$B$2:$AC$939,27,0),0)</f>
        <v>0</v>
      </c>
      <c r="CD210" s="226">
        <f>IFERROR(VLOOKUP($G210,[12]ITEM!$B$2:$AC$939,28,0),0)</f>
        <v>0</v>
      </c>
      <c r="CE210" s="227">
        <v>0</v>
      </c>
      <c r="CF210" s="227">
        <v>0</v>
      </c>
      <c r="CG210" s="227">
        <v>0</v>
      </c>
      <c r="CH210" s="227">
        <v>0</v>
      </c>
      <c r="CI210" s="375"/>
      <c r="CJ210" s="226">
        <f t="shared" si="80"/>
        <v>189</v>
      </c>
      <c r="CK210" s="226">
        <f t="shared" si="80"/>
        <v>181</v>
      </c>
      <c r="CL210" s="226">
        <f t="shared" si="80"/>
        <v>198</v>
      </c>
      <c r="CM210" s="226">
        <f t="shared" si="80"/>
        <v>211</v>
      </c>
      <c r="CN210" s="227">
        <f t="shared" si="80"/>
        <v>321</v>
      </c>
      <c r="CO210" s="227">
        <f t="shared" si="89"/>
        <v>337.31847101510675</v>
      </c>
      <c r="CP210" s="227">
        <f t="shared" si="89"/>
        <v>365.62882485193876</v>
      </c>
      <c r="CQ210" s="227">
        <f t="shared" si="89"/>
        <v>401.45414897495112</v>
      </c>
      <c r="CR210" s="226">
        <v>111</v>
      </c>
      <c r="CS210" s="226">
        <v>160</v>
      </c>
      <c r="CT210" s="226">
        <v>175</v>
      </c>
      <c r="CU210" s="226">
        <v>185</v>
      </c>
      <c r="CV210" s="227">
        <f t="shared" si="92"/>
        <v>289</v>
      </c>
      <c r="CW210" s="227">
        <f>CV210*(1+('[13]GROWTH (YoY)'!AR210/100))</f>
        <v>303.31847101510675</v>
      </c>
      <c r="CX210" s="227">
        <f>CW210*(1+('[13]GROWTH (YoY)'!AS210/100))</f>
        <v>329.62882485193876</v>
      </c>
      <c r="CY210" s="227">
        <f>CX210*(1+('[13]GROWTH (YoY)'!AT210/100))</f>
        <v>363.45414897495112</v>
      </c>
      <c r="CZ210" s="226">
        <v>0</v>
      </c>
      <c r="DA210" s="226">
        <v>0</v>
      </c>
      <c r="DB210" s="226">
        <v>0</v>
      </c>
      <c r="DC210" s="226">
        <v>0</v>
      </c>
      <c r="DD210" s="227">
        <v>11</v>
      </c>
      <c r="DE210" s="227">
        <v>11</v>
      </c>
      <c r="DF210" s="227">
        <v>12</v>
      </c>
      <c r="DG210" s="227">
        <v>13</v>
      </c>
      <c r="DH210" s="226">
        <v>78</v>
      </c>
      <c r="DI210" s="226">
        <v>21</v>
      </c>
      <c r="DJ210" s="226">
        <v>23</v>
      </c>
      <c r="DK210" s="226">
        <v>26</v>
      </c>
      <c r="DL210" s="227">
        <v>21</v>
      </c>
      <c r="DM210" s="227">
        <v>23</v>
      </c>
      <c r="DN210" s="227">
        <v>24</v>
      </c>
      <c r="DO210" s="227">
        <v>25</v>
      </c>
      <c r="DP210" s="376">
        <f t="shared" si="84"/>
        <v>0</v>
      </c>
      <c r="DQ210" s="226">
        <f t="shared" si="84"/>
        <v>122</v>
      </c>
      <c r="DR210" s="226">
        <f t="shared" si="84"/>
        <v>131</v>
      </c>
      <c r="DS210" s="226">
        <f t="shared" si="88"/>
        <v>122</v>
      </c>
      <c r="DT210" s="227">
        <f t="shared" si="88"/>
        <v>0</v>
      </c>
      <c r="DU210" s="227">
        <f t="shared" si="88"/>
        <v>-11.318471015106752</v>
      </c>
      <c r="DV210" s="227">
        <f t="shared" si="88"/>
        <v>-15.628824851938759</v>
      </c>
      <c r="DW210" s="227">
        <f t="shared" si="88"/>
        <v>27.545851025048876</v>
      </c>
      <c r="DX210" s="377">
        <f t="shared" si="85"/>
        <v>0.80605564648117844</v>
      </c>
      <c r="DY210" s="377">
        <f t="shared" si="85"/>
        <v>0.80645161290322576</v>
      </c>
      <c r="DZ210" s="377">
        <f t="shared" si="85"/>
        <v>0.80640992504523135</v>
      </c>
      <c r="EA210" s="377">
        <f t="shared" si="85"/>
        <v>0.80652280529671405</v>
      </c>
      <c r="EB210" s="378">
        <f t="shared" si="85"/>
        <v>0.84378320935175344</v>
      </c>
      <c r="EC210" s="378">
        <f t="shared" si="83"/>
        <v>0.8562918838421445</v>
      </c>
      <c r="ED210" s="378">
        <f t="shared" si="83"/>
        <v>0.85830233344606022</v>
      </c>
      <c r="EE210" s="378">
        <f t="shared" si="83"/>
        <v>0.85652173913043483</v>
      </c>
      <c r="EG210" s="226">
        <v>2443</v>
      </c>
      <c r="EH210" s="226">
        <v>2118</v>
      </c>
      <c r="EI210" s="226">
        <v>325</v>
      </c>
      <c r="EJ210" s="226">
        <v>191</v>
      </c>
      <c r="EK210" s="226">
        <v>456</v>
      </c>
      <c r="EL210" s="226">
        <v>7005</v>
      </c>
      <c r="EM210" s="226">
        <v>6969</v>
      </c>
      <c r="EN210" s="379">
        <f t="shared" si="93"/>
        <v>0.86696684404420798</v>
      </c>
      <c r="EO210" s="226">
        <f t="shared" si="94"/>
        <v>58.769230769230774</v>
      </c>
      <c r="EP210" s="379">
        <f t="shared" si="95"/>
        <v>0.18665575112566515</v>
      </c>
      <c r="EQ210" s="226">
        <f t="shared" si="96"/>
        <v>65096.359743040688</v>
      </c>
      <c r="ER210" s="226">
        <f t="shared" si="97"/>
        <v>2283.9240445783707</v>
      </c>
      <c r="ES210" s="292"/>
      <c r="ET210" s="227">
        <v>4725</v>
      </c>
      <c r="EU210" s="227">
        <v>3670</v>
      </c>
      <c r="EV210" s="227">
        <v>1055</v>
      </c>
      <c r="EW210" s="227">
        <v>323</v>
      </c>
      <c r="EX210" s="227">
        <v>751</v>
      </c>
      <c r="EY210" s="227">
        <v>9797</v>
      </c>
      <c r="EZ210" s="227">
        <v>9738</v>
      </c>
      <c r="FA210" s="380">
        <f t="shared" si="100"/>
        <v>0.7767195767195767</v>
      </c>
      <c r="FB210" s="228">
        <f t="shared" si="101"/>
        <v>30.616113744075829</v>
      </c>
      <c r="FC210" s="380">
        <f t="shared" si="102"/>
        <v>0.15894179894179894</v>
      </c>
      <c r="FD210" s="227">
        <f t="shared" si="103"/>
        <v>76656.119220169436</v>
      </c>
      <c r="FE210" s="227">
        <f t="shared" si="104"/>
        <v>2764.0857123297051</v>
      </c>
      <c r="FF210" s="227">
        <v>785</v>
      </c>
      <c r="FG210" s="228">
        <f t="shared" si="98"/>
        <v>50.06369426751592</v>
      </c>
      <c r="FH210" s="227">
        <v>393</v>
      </c>
      <c r="FI210" s="227">
        <v>785</v>
      </c>
      <c r="FJ210" s="227">
        <v>9</v>
      </c>
      <c r="FK210" s="227">
        <f t="shared" si="90"/>
        <v>383</v>
      </c>
      <c r="FL210" s="227">
        <v>96</v>
      </c>
      <c r="FM210" s="227">
        <f t="shared" si="91"/>
        <v>287</v>
      </c>
      <c r="FZ210" s="229"/>
      <c r="GA210" s="229"/>
      <c r="GB210" s="229"/>
      <c r="GC210" s="229"/>
      <c r="GD210" s="229"/>
    </row>
    <row r="211" spans="1:186" s="368" customFormat="1">
      <c r="A211" s="287" t="s">
        <v>534</v>
      </c>
      <c r="B211" s="369" t="s">
        <v>535</v>
      </c>
      <c r="C211" s="287" t="s">
        <v>536</v>
      </c>
      <c r="D211" s="403" t="s">
        <v>3126</v>
      </c>
      <c r="E211" s="369" t="s">
        <v>537</v>
      </c>
      <c r="F211" s="403">
        <v>208</v>
      </c>
      <c r="G211" s="404" t="s">
        <v>561</v>
      </c>
      <c r="H211" s="392" t="s">
        <v>562</v>
      </c>
      <c r="I211" s="287" t="s">
        <v>557</v>
      </c>
      <c r="J211" s="369" t="s">
        <v>558</v>
      </c>
      <c r="K211" s="287" t="s">
        <v>316</v>
      </c>
      <c r="L211" s="369" t="s">
        <v>542</v>
      </c>
      <c r="M211" s="369" t="s">
        <v>3124</v>
      </c>
      <c r="N211" s="372">
        <v>1</v>
      </c>
      <c r="O211" s="373">
        <v>1</v>
      </c>
      <c r="P211" s="373">
        <v>1</v>
      </c>
      <c r="Q211" s="373">
        <v>1</v>
      </c>
      <c r="R211" s="373">
        <v>1</v>
      </c>
      <c r="S211" s="374">
        <v>8</v>
      </c>
      <c r="T211" s="374">
        <v>9</v>
      </c>
      <c r="U211" s="374">
        <v>10</v>
      </c>
      <c r="V211" s="374">
        <v>10</v>
      </c>
      <c r="W211" s="373">
        <v>1</v>
      </c>
      <c r="X211" s="373">
        <v>1</v>
      </c>
      <c r="Y211" s="373">
        <v>1</v>
      </c>
      <c r="Z211" s="373">
        <v>1</v>
      </c>
      <c r="AA211" s="374">
        <v>6</v>
      </c>
      <c r="AB211" s="374">
        <v>7</v>
      </c>
      <c r="AC211" s="374">
        <v>8</v>
      </c>
      <c r="AD211" s="374">
        <v>8</v>
      </c>
      <c r="AE211" s="373">
        <v>0</v>
      </c>
      <c r="AF211" s="373">
        <v>0</v>
      </c>
      <c r="AG211" s="373">
        <v>0</v>
      </c>
      <c r="AH211" s="373">
        <v>0</v>
      </c>
      <c r="AI211" s="374">
        <v>0</v>
      </c>
      <c r="AJ211" s="374">
        <v>0</v>
      </c>
      <c r="AK211" s="374">
        <v>0</v>
      </c>
      <c r="AL211" s="374">
        <v>0</v>
      </c>
      <c r="AM211" s="226">
        <v>0</v>
      </c>
      <c r="AN211" s="226">
        <v>0</v>
      </c>
      <c r="AO211" s="226">
        <v>0</v>
      </c>
      <c r="AP211" s="226">
        <v>0</v>
      </c>
      <c r="AQ211" s="227">
        <v>2</v>
      </c>
      <c r="AR211" s="227">
        <v>2</v>
      </c>
      <c r="AS211" s="227">
        <v>2</v>
      </c>
      <c r="AT211" s="227">
        <v>2</v>
      </c>
      <c r="AU211" s="226">
        <v>0</v>
      </c>
      <c r="AV211" s="226">
        <v>0</v>
      </c>
      <c r="AW211" s="226">
        <v>0</v>
      </c>
      <c r="AX211" s="226">
        <v>0</v>
      </c>
      <c r="AY211" s="227">
        <v>1</v>
      </c>
      <c r="AZ211" s="227">
        <v>1</v>
      </c>
      <c r="BA211" s="227">
        <v>1</v>
      </c>
      <c r="BB211" s="227">
        <v>1</v>
      </c>
      <c r="BC211" s="226">
        <f t="shared" si="87"/>
        <v>0</v>
      </c>
      <c r="BD211" s="226">
        <f t="shared" si="87"/>
        <v>0</v>
      </c>
      <c r="BE211" s="226">
        <f t="shared" si="87"/>
        <v>0</v>
      </c>
      <c r="BF211" s="226">
        <f t="shared" si="86"/>
        <v>0</v>
      </c>
      <c r="BG211" s="218">
        <f t="shared" si="86"/>
        <v>1</v>
      </c>
      <c r="BH211" s="218">
        <f t="shared" si="86"/>
        <v>1</v>
      </c>
      <c r="BI211" s="218">
        <f t="shared" si="86"/>
        <v>1</v>
      </c>
      <c r="BJ211" s="218">
        <f t="shared" si="81"/>
        <v>1</v>
      </c>
      <c r="BK211" s="226">
        <f t="shared" si="99"/>
        <v>0</v>
      </c>
      <c r="BL211" s="226">
        <f t="shared" si="99"/>
        <v>0</v>
      </c>
      <c r="BM211" s="226">
        <f t="shared" si="99"/>
        <v>0</v>
      </c>
      <c r="BN211" s="226">
        <f t="shared" si="99"/>
        <v>0</v>
      </c>
      <c r="BO211" s="227">
        <f t="shared" si="99"/>
        <v>0</v>
      </c>
      <c r="BP211" s="227">
        <f t="shared" si="99"/>
        <v>0</v>
      </c>
      <c r="BQ211" s="227">
        <f t="shared" si="99"/>
        <v>0</v>
      </c>
      <c r="BR211" s="227">
        <f t="shared" si="99"/>
        <v>0</v>
      </c>
      <c r="BS211" s="226">
        <v>0</v>
      </c>
      <c r="BT211" s="226">
        <v>0</v>
      </c>
      <c r="BU211" s="226">
        <v>0</v>
      </c>
      <c r="BV211" s="226">
        <v>0</v>
      </c>
      <c r="BW211" s="227">
        <v>0</v>
      </c>
      <c r="BX211" s="227">
        <v>0</v>
      </c>
      <c r="BY211" s="227">
        <v>0</v>
      </c>
      <c r="BZ211" s="227">
        <v>0</v>
      </c>
      <c r="CA211" s="226">
        <v>0</v>
      </c>
      <c r="CB211" s="226">
        <f>IFERROR(VLOOKUP($G211,[12]ITEM!$B$2:$AC$939,26,0),0)</f>
        <v>0</v>
      </c>
      <c r="CC211" s="226">
        <f>IFERROR(VLOOKUP($G211,[12]ITEM!$B$2:$AC$939,27,0),0)</f>
        <v>0</v>
      </c>
      <c r="CD211" s="226">
        <f>IFERROR(VLOOKUP($G211,[12]ITEM!$B$2:$AC$939,28,0),0)</f>
        <v>0</v>
      </c>
      <c r="CE211" s="227">
        <v>0</v>
      </c>
      <c r="CF211" s="227">
        <v>0</v>
      </c>
      <c r="CG211" s="227">
        <v>0</v>
      </c>
      <c r="CH211" s="227">
        <v>0</v>
      </c>
      <c r="CI211" s="375"/>
      <c r="CJ211" s="226">
        <f t="shared" si="80"/>
        <v>0</v>
      </c>
      <c r="CK211" s="226">
        <f t="shared" si="80"/>
        <v>0</v>
      </c>
      <c r="CL211" s="226">
        <f t="shared" si="80"/>
        <v>0</v>
      </c>
      <c r="CM211" s="226">
        <f t="shared" si="80"/>
        <v>0</v>
      </c>
      <c r="CN211" s="227">
        <f t="shared" si="80"/>
        <v>1</v>
      </c>
      <c r="CO211" s="227">
        <f t="shared" si="89"/>
        <v>1.0305060798320556</v>
      </c>
      <c r="CP211" s="227">
        <f t="shared" si="89"/>
        <v>1.1006384233057627</v>
      </c>
      <c r="CQ211" s="227">
        <f t="shared" si="89"/>
        <v>1.1968866667732168</v>
      </c>
      <c r="CR211" s="226">
        <v>0</v>
      </c>
      <c r="CS211" s="226">
        <v>0</v>
      </c>
      <c r="CT211" s="226">
        <v>0</v>
      </c>
      <c r="CU211" s="226">
        <v>0</v>
      </c>
      <c r="CV211" s="227">
        <f t="shared" si="92"/>
        <v>1</v>
      </c>
      <c r="CW211" s="227">
        <f>CV211*(1+('[13]GROWTH (YoY)'!AR211/100))</f>
        <v>1.0305060798320556</v>
      </c>
      <c r="CX211" s="227">
        <f>CW211*(1+('[13]GROWTH (YoY)'!AS211/100))</f>
        <v>1.1006384233057627</v>
      </c>
      <c r="CY211" s="227">
        <f>CX211*(1+('[13]GROWTH (YoY)'!AT211/100))</f>
        <v>1.1968866667732168</v>
      </c>
      <c r="CZ211" s="226">
        <v>0</v>
      </c>
      <c r="DA211" s="226">
        <v>0</v>
      </c>
      <c r="DB211" s="226">
        <v>0</v>
      </c>
      <c r="DC211" s="226">
        <v>0</v>
      </c>
      <c r="DD211" s="227">
        <v>0</v>
      </c>
      <c r="DE211" s="227">
        <v>0</v>
      </c>
      <c r="DF211" s="227">
        <v>0</v>
      </c>
      <c r="DG211" s="227">
        <v>0</v>
      </c>
      <c r="DH211" s="226">
        <v>0</v>
      </c>
      <c r="DI211" s="226">
        <v>0</v>
      </c>
      <c r="DJ211" s="226">
        <v>0</v>
      </c>
      <c r="DK211" s="226">
        <v>0</v>
      </c>
      <c r="DL211" s="227">
        <v>0</v>
      </c>
      <c r="DM211" s="227">
        <v>0</v>
      </c>
      <c r="DN211" s="227">
        <v>0</v>
      </c>
      <c r="DO211" s="227">
        <v>0</v>
      </c>
      <c r="DP211" s="376">
        <f t="shared" si="84"/>
        <v>0</v>
      </c>
      <c r="DQ211" s="226">
        <f t="shared" si="84"/>
        <v>0</v>
      </c>
      <c r="DR211" s="226">
        <f t="shared" si="84"/>
        <v>0</v>
      </c>
      <c r="DS211" s="226">
        <f t="shared" si="88"/>
        <v>0</v>
      </c>
      <c r="DT211" s="227">
        <f t="shared" si="88"/>
        <v>0</v>
      </c>
      <c r="DU211" s="227">
        <f t="shared" si="88"/>
        <v>-3.0506079832055555E-2</v>
      </c>
      <c r="DV211" s="227">
        <f t="shared" si="88"/>
        <v>-0.10063842330576267</v>
      </c>
      <c r="DW211" s="227">
        <f t="shared" si="88"/>
        <v>-0.19688666677321676</v>
      </c>
      <c r="DX211" s="377">
        <f t="shared" si="85"/>
        <v>1</v>
      </c>
      <c r="DY211" s="377">
        <f t="shared" si="85"/>
        <v>1</v>
      </c>
      <c r="DZ211" s="377">
        <f t="shared" si="85"/>
        <v>1</v>
      </c>
      <c r="EA211" s="377">
        <f t="shared" si="85"/>
        <v>1</v>
      </c>
      <c r="EB211" s="378">
        <f t="shared" si="85"/>
        <v>0.75</v>
      </c>
      <c r="EC211" s="378">
        <f t="shared" si="83"/>
        <v>0.77777777777777779</v>
      </c>
      <c r="ED211" s="378">
        <f t="shared" si="83"/>
        <v>0.8</v>
      </c>
      <c r="EE211" s="378">
        <f t="shared" si="83"/>
        <v>0.8</v>
      </c>
      <c r="EG211" s="226">
        <v>1</v>
      </c>
      <c r="EH211" s="226">
        <v>1</v>
      </c>
      <c r="EI211" s="226">
        <v>0</v>
      </c>
      <c r="EJ211" s="226">
        <v>0</v>
      </c>
      <c r="EK211" s="226">
        <v>1</v>
      </c>
      <c r="EL211" s="226">
        <v>5</v>
      </c>
      <c r="EM211" s="226">
        <v>5</v>
      </c>
      <c r="EN211" s="379">
        <f t="shared" si="93"/>
        <v>1</v>
      </c>
      <c r="EO211" s="226">
        <f t="shared" si="94"/>
        <v>0</v>
      </c>
      <c r="EP211" s="379">
        <f t="shared" si="95"/>
        <v>1</v>
      </c>
      <c r="EQ211" s="226">
        <f t="shared" si="96"/>
        <v>200000</v>
      </c>
      <c r="ER211" s="226">
        <f t="shared" si="97"/>
        <v>0</v>
      </c>
      <c r="ES211" s="292"/>
      <c r="ET211" s="227">
        <v>8</v>
      </c>
      <c r="EU211" s="227">
        <v>6</v>
      </c>
      <c r="EV211" s="227">
        <v>2</v>
      </c>
      <c r="EW211" s="227">
        <v>1</v>
      </c>
      <c r="EX211" s="227">
        <v>1</v>
      </c>
      <c r="EY211" s="227">
        <v>47</v>
      </c>
      <c r="EZ211" s="227">
        <v>47</v>
      </c>
      <c r="FA211" s="380">
        <f t="shared" si="100"/>
        <v>0.75</v>
      </c>
      <c r="FB211" s="228">
        <f t="shared" si="101"/>
        <v>50</v>
      </c>
      <c r="FC211" s="380">
        <f t="shared" si="102"/>
        <v>0.125</v>
      </c>
      <c r="FD211" s="227">
        <f t="shared" si="103"/>
        <v>21276.59574468085</v>
      </c>
      <c r="FE211" s="227">
        <f t="shared" si="104"/>
        <v>1773.0496453900707</v>
      </c>
      <c r="FF211" s="227">
        <v>2</v>
      </c>
      <c r="FG211" s="228">
        <f t="shared" si="98"/>
        <v>50</v>
      </c>
      <c r="FH211" s="227">
        <v>1</v>
      </c>
      <c r="FI211" s="227">
        <v>2</v>
      </c>
      <c r="FJ211" s="227">
        <v>0</v>
      </c>
      <c r="FK211" s="227">
        <f t="shared" si="90"/>
        <v>1</v>
      </c>
      <c r="FL211" s="227">
        <v>0</v>
      </c>
      <c r="FM211" s="227">
        <f t="shared" si="91"/>
        <v>1</v>
      </c>
      <c r="FZ211" s="229"/>
      <c r="GA211" s="229"/>
      <c r="GB211" s="229"/>
      <c r="GC211" s="229"/>
      <c r="GD211" s="229"/>
    </row>
    <row r="212" spans="1:186" s="368" customFormat="1">
      <c r="A212" s="287" t="s">
        <v>534</v>
      </c>
      <c r="B212" s="369" t="s">
        <v>535</v>
      </c>
      <c r="C212" s="287" t="s">
        <v>536</v>
      </c>
      <c r="D212" s="403" t="s">
        <v>3126</v>
      </c>
      <c r="E212" s="369" t="s">
        <v>537</v>
      </c>
      <c r="F212" s="403">
        <v>209</v>
      </c>
      <c r="G212" s="404" t="s">
        <v>563</v>
      </c>
      <c r="H212" s="392" t="s">
        <v>564</v>
      </c>
      <c r="I212" s="287" t="s">
        <v>557</v>
      </c>
      <c r="J212" s="369" t="s">
        <v>558</v>
      </c>
      <c r="K212" s="287" t="s">
        <v>316</v>
      </c>
      <c r="L212" s="369" t="s">
        <v>542</v>
      </c>
      <c r="M212" s="369" t="s">
        <v>3124</v>
      </c>
      <c r="N212" s="372">
        <v>1</v>
      </c>
      <c r="O212" s="373">
        <v>47</v>
      </c>
      <c r="P212" s="373">
        <v>43</v>
      </c>
      <c r="Q212" s="373">
        <v>47</v>
      </c>
      <c r="R212" s="373">
        <v>50</v>
      </c>
      <c r="S212" s="374">
        <v>173</v>
      </c>
      <c r="T212" s="374">
        <v>196</v>
      </c>
      <c r="U212" s="374">
        <v>214</v>
      </c>
      <c r="V212" s="374">
        <v>214</v>
      </c>
      <c r="W212" s="373">
        <v>34</v>
      </c>
      <c r="X212" s="373">
        <v>31</v>
      </c>
      <c r="Y212" s="373">
        <v>34</v>
      </c>
      <c r="Z212" s="373">
        <v>37</v>
      </c>
      <c r="AA212" s="374">
        <v>55</v>
      </c>
      <c r="AB212" s="374">
        <v>64</v>
      </c>
      <c r="AC212" s="374">
        <v>77</v>
      </c>
      <c r="AD212" s="374">
        <v>75</v>
      </c>
      <c r="AE212" s="373">
        <v>0</v>
      </c>
      <c r="AF212" s="373">
        <v>0</v>
      </c>
      <c r="AG212" s="373">
        <v>0</v>
      </c>
      <c r="AH212" s="373">
        <v>0</v>
      </c>
      <c r="AI212" s="374">
        <v>1</v>
      </c>
      <c r="AJ212" s="374">
        <v>1</v>
      </c>
      <c r="AK212" s="374">
        <v>1</v>
      </c>
      <c r="AL212" s="374">
        <v>1</v>
      </c>
      <c r="AM212" s="226">
        <v>12</v>
      </c>
      <c r="AN212" s="226">
        <v>11</v>
      </c>
      <c r="AO212" s="226">
        <v>12</v>
      </c>
      <c r="AP212" s="226">
        <v>13</v>
      </c>
      <c r="AQ212" s="227">
        <v>118</v>
      </c>
      <c r="AR212" s="227">
        <v>131</v>
      </c>
      <c r="AS212" s="227">
        <v>136</v>
      </c>
      <c r="AT212" s="227">
        <v>139</v>
      </c>
      <c r="AU212" s="226">
        <v>8</v>
      </c>
      <c r="AV212" s="226">
        <v>6</v>
      </c>
      <c r="AW212" s="226">
        <v>6</v>
      </c>
      <c r="AX212" s="226">
        <v>8</v>
      </c>
      <c r="AY212" s="227">
        <v>39</v>
      </c>
      <c r="AZ212" s="227">
        <v>43</v>
      </c>
      <c r="BA212" s="227">
        <v>47</v>
      </c>
      <c r="BB212" s="227">
        <v>48</v>
      </c>
      <c r="BC212" s="226">
        <f t="shared" si="87"/>
        <v>4</v>
      </c>
      <c r="BD212" s="226">
        <f t="shared" si="87"/>
        <v>4</v>
      </c>
      <c r="BE212" s="226">
        <f t="shared" si="87"/>
        <v>5</v>
      </c>
      <c r="BF212" s="226">
        <f t="shared" si="86"/>
        <v>5</v>
      </c>
      <c r="BG212" s="218">
        <f t="shared" si="86"/>
        <v>78</v>
      </c>
      <c r="BH212" s="218">
        <f t="shared" si="86"/>
        <v>87</v>
      </c>
      <c r="BI212" s="218">
        <f t="shared" si="86"/>
        <v>88</v>
      </c>
      <c r="BJ212" s="218">
        <f t="shared" si="81"/>
        <v>90</v>
      </c>
      <c r="BK212" s="226">
        <f t="shared" si="99"/>
        <v>0</v>
      </c>
      <c r="BL212" s="226">
        <f t="shared" si="99"/>
        <v>1</v>
      </c>
      <c r="BM212" s="226">
        <f t="shared" si="99"/>
        <v>1</v>
      </c>
      <c r="BN212" s="226">
        <f t="shared" si="99"/>
        <v>0</v>
      </c>
      <c r="BO212" s="227">
        <f t="shared" si="99"/>
        <v>1</v>
      </c>
      <c r="BP212" s="227">
        <f t="shared" si="99"/>
        <v>1</v>
      </c>
      <c r="BQ212" s="227">
        <f t="shared" si="99"/>
        <v>1</v>
      </c>
      <c r="BR212" s="227">
        <f t="shared" si="99"/>
        <v>1</v>
      </c>
      <c r="BS212" s="226">
        <v>0</v>
      </c>
      <c r="BT212" s="226">
        <v>1</v>
      </c>
      <c r="BU212" s="226">
        <v>1</v>
      </c>
      <c r="BV212" s="226">
        <v>0</v>
      </c>
      <c r="BW212" s="227">
        <v>1</v>
      </c>
      <c r="BX212" s="227">
        <v>1</v>
      </c>
      <c r="BY212" s="227">
        <v>1</v>
      </c>
      <c r="BZ212" s="227">
        <v>1</v>
      </c>
      <c r="CA212" s="226">
        <v>0</v>
      </c>
      <c r="CB212" s="226">
        <f>IFERROR(VLOOKUP($G212,[12]ITEM!$B$2:$AC$939,26,0),0)</f>
        <v>0</v>
      </c>
      <c r="CC212" s="226">
        <f>IFERROR(VLOOKUP($G212,[12]ITEM!$B$2:$AC$939,27,0),0)</f>
        <v>0</v>
      </c>
      <c r="CD212" s="226">
        <f>IFERROR(VLOOKUP($G212,[12]ITEM!$B$2:$AC$939,28,0),0)</f>
        <v>0</v>
      </c>
      <c r="CE212" s="227">
        <v>0</v>
      </c>
      <c r="CF212" s="227">
        <v>0</v>
      </c>
      <c r="CG212" s="227">
        <v>0</v>
      </c>
      <c r="CH212" s="227">
        <v>0</v>
      </c>
      <c r="CI212" s="375"/>
      <c r="CJ212" s="226">
        <f t="shared" si="80"/>
        <v>4</v>
      </c>
      <c r="CK212" s="226">
        <f t="shared" si="80"/>
        <v>4</v>
      </c>
      <c r="CL212" s="226">
        <f t="shared" si="80"/>
        <v>4</v>
      </c>
      <c r="CM212" s="226">
        <f t="shared" si="80"/>
        <v>5</v>
      </c>
      <c r="CN212" s="227">
        <f t="shared" si="80"/>
        <v>78</v>
      </c>
      <c r="CO212" s="227">
        <f t="shared" si="89"/>
        <v>87.24590002914104</v>
      </c>
      <c r="CP212" s="227">
        <f t="shared" si="89"/>
        <v>90.427896772082207</v>
      </c>
      <c r="CQ212" s="227">
        <f t="shared" si="89"/>
        <v>93.054268722895287</v>
      </c>
      <c r="CR212" s="226">
        <v>4</v>
      </c>
      <c r="CS212" s="226">
        <v>4</v>
      </c>
      <c r="CT212" s="226">
        <v>4</v>
      </c>
      <c r="CU212" s="226">
        <v>5</v>
      </c>
      <c r="CV212" s="227">
        <f t="shared" si="92"/>
        <v>72</v>
      </c>
      <c r="CW212" s="227">
        <f>CV212*(1+('[13]GROWTH (YoY)'!AR212/100))</f>
        <v>80.24590002914104</v>
      </c>
      <c r="CX212" s="227">
        <f>CW212*(1+('[13]GROWTH (YoY)'!AS212/100))</f>
        <v>83.427896772082207</v>
      </c>
      <c r="CY212" s="227">
        <f>CX212*(1+('[13]GROWTH (YoY)'!AT212/100))</f>
        <v>85.054268722895287</v>
      </c>
      <c r="CZ212" s="226">
        <v>0</v>
      </c>
      <c r="DA212" s="226">
        <v>0</v>
      </c>
      <c r="DB212" s="226">
        <v>0</v>
      </c>
      <c r="DC212" s="226">
        <v>0</v>
      </c>
      <c r="DD212" s="227">
        <v>6</v>
      </c>
      <c r="DE212" s="227">
        <v>7</v>
      </c>
      <c r="DF212" s="227">
        <v>7</v>
      </c>
      <c r="DG212" s="227">
        <v>8</v>
      </c>
      <c r="DH212" s="226">
        <v>0</v>
      </c>
      <c r="DI212" s="226">
        <v>0</v>
      </c>
      <c r="DJ212" s="226">
        <v>0</v>
      </c>
      <c r="DK212" s="226">
        <v>0</v>
      </c>
      <c r="DL212" s="227">
        <v>0</v>
      </c>
      <c r="DM212" s="227">
        <v>0</v>
      </c>
      <c r="DN212" s="227">
        <v>0</v>
      </c>
      <c r="DO212" s="227">
        <v>0</v>
      </c>
      <c r="DP212" s="376">
        <f t="shared" si="84"/>
        <v>0</v>
      </c>
      <c r="DQ212" s="226">
        <f t="shared" si="84"/>
        <v>0</v>
      </c>
      <c r="DR212" s="226">
        <f t="shared" si="84"/>
        <v>1</v>
      </c>
      <c r="DS212" s="226">
        <f t="shared" si="88"/>
        <v>0</v>
      </c>
      <c r="DT212" s="227">
        <f t="shared" si="88"/>
        <v>0</v>
      </c>
      <c r="DU212" s="227">
        <f t="shared" si="88"/>
        <v>-0.24590002914104048</v>
      </c>
      <c r="DV212" s="227">
        <f t="shared" si="88"/>
        <v>-2.4278967720822067</v>
      </c>
      <c r="DW212" s="227">
        <f t="shared" si="88"/>
        <v>-3.0542687228952872</v>
      </c>
      <c r="DX212" s="377">
        <f t="shared" si="85"/>
        <v>0.72340425531914898</v>
      </c>
      <c r="DY212" s="377">
        <f t="shared" si="85"/>
        <v>0.72093023255813948</v>
      </c>
      <c r="DZ212" s="377">
        <f t="shared" si="85"/>
        <v>0.72340425531914898</v>
      </c>
      <c r="EA212" s="377">
        <f t="shared" si="85"/>
        <v>0.74</v>
      </c>
      <c r="EB212" s="378">
        <f t="shared" si="85"/>
        <v>0.31791907514450868</v>
      </c>
      <c r="EC212" s="378">
        <f t="shared" si="83"/>
        <v>0.32653061224489793</v>
      </c>
      <c r="ED212" s="378">
        <f t="shared" si="83"/>
        <v>0.35981308411214952</v>
      </c>
      <c r="EE212" s="378">
        <f t="shared" si="83"/>
        <v>0.35046728971962615</v>
      </c>
      <c r="EG212" s="226">
        <v>2</v>
      </c>
      <c r="EH212" s="226">
        <v>1</v>
      </c>
      <c r="EI212" s="226">
        <v>2</v>
      </c>
      <c r="EJ212" s="226">
        <v>1</v>
      </c>
      <c r="EK212" s="226">
        <v>2</v>
      </c>
      <c r="EL212" s="226">
        <v>87</v>
      </c>
      <c r="EM212" s="226">
        <v>85</v>
      </c>
      <c r="EN212" s="379">
        <f t="shared" si="93"/>
        <v>0.5</v>
      </c>
      <c r="EO212" s="226">
        <f t="shared" si="94"/>
        <v>50</v>
      </c>
      <c r="EP212" s="379">
        <f t="shared" si="95"/>
        <v>1</v>
      </c>
      <c r="EQ212" s="226">
        <f t="shared" si="96"/>
        <v>22988.505747126437</v>
      </c>
      <c r="ER212" s="226">
        <f t="shared" si="97"/>
        <v>980.39215686274508</v>
      </c>
      <c r="ES212" s="292"/>
      <c r="ET212" s="227">
        <v>173</v>
      </c>
      <c r="EU212" s="227">
        <v>135</v>
      </c>
      <c r="EV212" s="227">
        <v>38</v>
      </c>
      <c r="EW212" s="227">
        <v>12</v>
      </c>
      <c r="EX212" s="227">
        <v>14</v>
      </c>
      <c r="EY212" s="227">
        <v>546</v>
      </c>
      <c r="EZ212" s="227">
        <v>526</v>
      </c>
      <c r="FA212" s="380">
        <f t="shared" si="100"/>
        <v>0.78034682080924855</v>
      </c>
      <c r="FB212" s="228">
        <f t="shared" si="101"/>
        <v>31.578947368421051</v>
      </c>
      <c r="FC212" s="380">
        <f t="shared" si="102"/>
        <v>8.0924855491329481E-2</v>
      </c>
      <c r="FD212" s="227">
        <f t="shared" si="103"/>
        <v>25641.025641025641</v>
      </c>
      <c r="FE212" s="227">
        <f t="shared" si="104"/>
        <v>1901.1406844106466</v>
      </c>
      <c r="FF212" s="227">
        <v>118</v>
      </c>
      <c r="FG212" s="228">
        <f t="shared" si="98"/>
        <v>38.135593220338983</v>
      </c>
      <c r="FH212" s="227">
        <v>45</v>
      </c>
      <c r="FI212" s="227">
        <v>118</v>
      </c>
      <c r="FJ212" s="227">
        <v>0</v>
      </c>
      <c r="FK212" s="227">
        <f t="shared" si="90"/>
        <v>73</v>
      </c>
      <c r="FL212" s="227">
        <v>4</v>
      </c>
      <c r="FM212" s="227">
        <f t="shared" si="91"/>
        <v>69</v>
      </c>
      <c r="FZ212" s="229"/>
      <c r="GA212" s="229"/>
      <c r="GB212" s="229"/>
      <c r="GC212" s="229"/>
      <c r="GD212" s="229"/>
    </row>
    <row r="213" spans="1:186" s="368" customFormat="1">
      <c r="A213" s="287" t="s">
        <v>534</v>
      </c>
      <c r="B213" s="369" t="s">
        <v>535</v>
      </c>
      <c r="C213" s="287" t="s">
        <v>536</v>
      </c>
      <c r="D213" s="403" t="s">
        <v>3126</v>
      </c>
      <c r="E213" s="369" t="s">
        <v>537</v>
      </c>
      <c r="F213" s="403">
        <v>210</v>
      </c>
      <c r="G213" s="404" t="s">
        <v>565</v>
      </c>
      <c r="H213" s="392" t="s">
        <v>566</v>
      </c>
      <c r="I213" s="287" t="s">
        <v>557</v>
      </c>
      <c r="J213" s="369" t="s">
        <v>558</v>
      </c>
      <c r="K213" s="287" t="s">
        <v>316</v>
      </c>
      <c r="L213" s="369" t="s">
        <v>542</v>
      </c>
      <c r="M213" s="369" t="s">
        <v>3124</v>
      </c>
      <c r="N213" s="372">
        <v>1</v>
      </c>
      <c r="O213" s="373">
        <v>0</v>
      </c>
      <c r="P213" s="373">
        <v>0</v>
      </c>
      <c r="Q213" s="373">
        <v>0</v>
      </c>
      <c r="R213" s="373">
        <v>0</v>
      </c>
      <c r="S213" s="374">
        <v>0</v>
      </c>
      <c r="T213" s="374">
        <v>0</v>
      </c>
      <c r="U213" s="374">
        <v>0</v>
      </c>
      <c r="V213" s="374">
        <v>0</v>
      </c>
      <c r="W213" s="373">
        <v>0</v>
      </c>
      <c r="X213" s="373">
        <v>0</v>
      </c>
      <c r="Y213" s="373">
        <v>0</v>
      </c>
      <c r="Z213" s="373">
        <v>0</v>
      </c>
      <c r="AA213" s="374">
        <v>0</v>
      </c>
      <c r="AB213" s="374">
        <v>0</v>
      </c>
      <c r="AC213" s="374">
        <v>0</v>
      </c>
      <c r="AD213" s="374">
        <v>0</v>
      </c>
      <c r="AE213" s="373">
        <v>0</v>
      </c>
      <c r="AF213" s="373">
        <v>0</v>
      </c>
      <c r="AG213" s="373">
        <v>0</v>
      </c>
      <c r="AH213" s="373">
        <v>0</v>
      </c>
      <c r="AI213" s="374">
        <v>0</v>
      </c>
      <c r="AJ213" s="374">
        <v>0</v>
      </c>
      <c r="AK213" s="374">
        <v>0</v>
      </c>
      <c r="AL213" s="374">
        <v>0</v>
      </c>
      <c r="AM213" s="226">
        <v>0</v>
      </c>
      <c r="AN213" s="226">
        <v>0</v>
      </c>
      <c r="AO213" s="226">
        <v>0</v>
      </c>
      <c r="AP213" s="226">
        <v>0</v>
      </c>
      <c r="AQ213" s="227">
        <v>0</v>
      </c>
      <c r="AR213" s="227">
        <v>0</v>
      </c>
      <c r="AS213" s="227">
        <v>0</v>
      </c>
      <c r="AT213" s="227">
        <v>0</v>
      </c>
      <c r="AU213" s="226">
        <v>0</v>
      </c>
      <c r="AV213" s="226">
        <v>0</v>
      </c>
      <c r="AW213" s="226">
        <v>0</v>
      </c>
      <c r="AX213" s="226">
        <v>0</v>
      </c>
      <c r="AY213" s="227">
        <v>0</v>
      </c>
      <c r="AZ213" s="227">
        <v>0</v>
      </c>
      <c r="BA213" s="227">
        <v>0</v>
      </c>
      <c r="BB213" s="227">
        <v>0</v>
      </c>
      <c r="BC213" s="226">
        <f t="shared" si="87"/>
        <v>0</v>
      </c>
      <c r="BD213" s="226">
        <f t="shared" si="87"/>
        <v>0</v>
      </c>
      <c r="BE213" s="226">
        <f t="shared" si="87"/>
        <v>0</v>
      </c>
      <c r="BF213" s="226">
        <f t="shared" si="86"/>
        <v>0</v>
      </c>
      <c r="BG213" s="218">
        <f t="shared" si="86"/>
        <v>0</v>
      </c>
      <c r="BH213" s="218">
        <f t="shared" si="86"/>
        <v>0</v>
      </c>
      <c r="BI213" s="218">
        <f t="shared" si="86"/>
        <v>0</v>
      </c>
      <c r="BJ213" s="218">
        <f t="shared" si="81"/>
        <v>0</v>
      </c>
      <c r="BK213" s="226">
        <f t="shared" si="99"/>
        <v>0</v>
      </c>
      <c r="BL213" s="226">
        <f t="shared" si="99"/>
        <v>0</v>
      </c>
      <c r="BM213" s="226">
        <f t="shared" si="99"/>
        <v>0</v>
      </c>
      <c r="BN213" s="226">
        <f t="shared" si="99"/>
        <v>0</v>
      </c>
      <c r="BO213" s="227">
        <f t="shared" si="99"/>
        <v>0</v>
      </c>
      <c r="BP213" s="227">
        <f t="shared" si="99"/>
        <v>0</v>
      </c>
      <c r="BQ213" s="227">
        <f t="shared" si="99"/>
        <v>0</v>
      </c>
      <c r="BR213" s="227">
        <f t="shared" si="99"/>
        <v>0</v>
      </c>
      <c r="BS213" s="226">
        <v>0</v>
      </c>
      <c r="BT213" s="226">
        <v>0</v>
      </c>
      <c r="BU213" s="226">
        <v>0</v>
      </c>
      <c r="BV213" s="226">
        <v>0</v>
      </c>
      <c r="BW213" s="227">
        <v>0</v>
      </c>
      <c r="BX213" s="227">
        <v>0</v>
      </c>
      <c r="BY213" s="227">
        <v>0</v>
      </c>
      <c r="BZ213" s="227">
        <v>0</v>
      </c>
      <c r="CA213" s="226">
        <v>0</v>
      </c>
      <c r="CB213" s="226">
        <f>IFERROR(VLOOKUP($G213,[12]ITEM!$B$2:$AC$939,26,0),0)</f>
        <v>0</v>
      </c>
      <c r="CC213" s="226">
        <f>IFERROR(VLOOKUP($G213,[12]ITEM!$B$2:$AC$939,27,0),0)</f>
        <v>0</v>
      </c>
      <c r="CD213" s="226">
        <f>IFERROR(VLOOKUP($G213,[12]ITEM!$B$2:$AC$939,28,0),0)</f>
        <v>0</v>
      </c>
      <c r="CE213" s="227">
        <v>0</v>
      </c>
      <c r="CF213" s="227">
        <v>0</v>
      </c>
      <c r="CG213" s="227">
        <v>0</v>
      </c>
      <c r="CH213" s="227">
        <v>0</v>
      </c>
      <c r="CI213" s="375"/>
      <c r="CJ213" s="226">
        <f t="shared" ref="CJ213:CQ260" si="105">CR213+CZ213+DH213</f>
        <v>0</v>
      </c>
      <c r="CK213" s="226">
        <f t="shared" si="105"/>
        <v>0</v>
      </c>
      <c r="CL213" s="226">
        <f t="shared" si="105"/>
        <v>0</v>
      </c>
      <c r="CM213" s="226">
        <f t="shared" si="105"/>
        <v>0</v>
      </c>
      <c r="CN213" s="227">
        <f t="shared" si="105"/>
        <v>0</v>
      </c>
      <c r="CO213" s="227">
        <f t="shared" si="89"/>
        <v>0</v>
      </c>
      <c r="CP213" s="227">
        <f t="shared" si="89"/>
        <v>0</v>
      </c>
      <c r="CQ213" s="227">
        <f t="shared" si="89"/>
        <v>0</v>
      </c>
      <c r="CR213" s="226">
        <v>0</v>
      </c>
      <c r="CS213" s="226">
        <v>0</v>
      </c>
      <c r="CT213" s="226">
        <v>0</v>
      </c>
      <c r="CU213" s="226">
        <v>0</v>
      </c>
      <c r="CV213" s="227">
        <f t="shared" si="92"/>
        <v>0</v>
      </c>
      <c r="CW213" s="227">
        <f>CV213*(1+('[13]GROWTH (YoY)'!AR213/100))</f>
        <v>0</v>
      </c>
      <c r="CX213" s="227">
        <f>CW213*(1+('[13]GROWTH (YoY)'!AS213/100))</f>
        <v>0</v>
      </c>
      <c r="CY213" s="227">
        <f>CX213*(1+('[13]GROWTH (YoY)'!AT213/100))</f>
        <v>0</v>
      </c>
      <c r="CZ213" s="226">
        <v>0</v>
      </c>
      <c r="DA213" s="226">
        <v>0</v>
      </c>
      <c r="DB213" s="226">
        <v>0</v>
      </c>
      <c r="DC213" s="226">
        <v>0</v>
      </c>
      <c r="DD213" s="227">
        <v>0</v>
      </c>
      <c r="DE213" s="227">
        <v>0</v>
      </c>
      <c r="DF213" s="227">
        <v>0</v>
      </c>
      <c r="DG213" s="227">
        <v>0</v>
      </c>
      <c r="DH213" s="226">
        <v>0</v>
      </c>
      <c r="DI213" s="226">
        <v>0</v>
      </c>
      <c r="DJ213" s="226">
        <v>0</v>
      </c>
      <c r="DK213" s="226">
        <v>0</v>
      </c>
      <c r="DL213" s="227">
        <v>0</v>
      </c>
      <c r="DM213" s="227">
        <v>0</v>
      </c>
      <c r="DN213" s="227">
        <v>0</v>
      </c>
      <c r="DO213" s="227">
        <v>0</v>
      </c>
      <c r="DP213" s="376">
        <f t="shared" si="84"/>
        <v>0</v>
      </c>
      <c r="DQ213" s="226">
        <f t="shared" si="84"/>
        <v>0</v>
      </c>
      <c r="DR213" s="226">
        <f t="shared" si="84"/>
        <v>0</v>
      </c>
      <c r="DS213" s="226">
        <f t="shared" si="88"/>
        <v>0</v>
      </c>
      <c r="DT213" s="227">
        <f t="shared" si="88"/>
        <v>0</v>
      </c>
      <c r="DU213" s="227">
        <f t="shared" si="88"/>
        <v>0</v>
      </c>
      <c r="DV213" s="227">
        <f t="shared" si="88"/>
        <v>0</v>
      </c>
      <c r="DW213" s="227">
        <f t="shared" si="88"/>
        <v>0</v>
      </c>
      <c r="DX213" s="377">
        <f t="shared" si="85"/>
        <v>0</v>
      </c>
      <c r="DY213" s="377">
        <f t="shared" si="85"/>
        <v>0</v>
      </c>
      <c r="DZ213" s="377">
        <f t="shared" si="85"/>
        <v>0</v>
      </c>
      <c r="EA213" s="377">
        <f t="shared" si="85"/>
        <v>0</v>
      </c>
      <c r="EB213" s="378">
        <f t="shared" si="85"/>
        <v>0</v>
      </c>
      <c r="EC213" s="378">
        <f t="shared" si="83"/>
        <v>0</v>
      </c>
      <c r="ED213" s="378">
        <f t="shared" si="83"/>
        <v>0</v>
      </c>
      <c r="EE213" s="378">
        <f t="shared" si="83"/>
        <v>0</v>
      </c>
      <c r="EG213" s="226">
        <v>0</v>
      </c>
      <c r="EH213" s="226">
        <v>0</v>
      </c>
      <c r="EI213" s="226">
        <v>0</v>
      </c>
      <c r="EJ213" s="226">
        <v>0</v>
      </c>
      <c r="EK213" s="226">
        <v>0</v>
      </c>
      <c r="EL213" s="226">
        <v>0</v>
      </c>
      <c r="EM213" s="226">
        <v>0</v>
      </c>
      <c r="EN213" s="379">
        <f t="shared" si="93"/>
        <v>0</v>
      </c>
      <c r="EO213" s="226">
        <f t="shared" si="94"/>
        <v>0</v>
      </c>
      <c r="EP213" s="379">
        <f t="shared" si="95"/>
        <v>0</v>
      </c>
      <c r="EQ213" s="226">
        <f t="shared" si="96"/>
        <v>0</v>
      </c>
      <c r="ER213" s="226">
        <f t="shared" si="97"/>
        <v>0</v>
      </c>
      <c r="ES213" s="292"/>
      <c r="ET213" s="227">
        <v>0</v>
      </c>
      <c r="EU213" s="227">
        <v>0</v>
      </c>
      <c r="EV213" s="227">
        <v>0</v>
      </c>
      <c r="EW213" s="227">
        <v>0</v>
      </c>
      <c r="EX213" s="227">
        <v>0</v>
      </c>
      <c r="EY213" s="227">
        <v>0</v>
      </c>
      <c r="EZ213" s="227">
        <v>0</v>
      </c>
      <c r="FA213" s="380">
        <f t="shared" si="100"/>
        <v>0</v>
      </c>
      <c r="FB213" s="228">
        <f t="shared" si="101"/>
        <v>0</v>
      </c>
      <c r="FC213" s="380">
        <f t="shared" si="102"/>
        <v>0</v>
      </c>
      <c r="FD213" s="227">
        <f t="shared" si="103"/>
        <v>0</v>
      </c>
      <c r="FE213" s="227">
        <f t="shared" si="104"/>
        <v>0</v>
      </c>
      <c r="FF213" s="227">
        <v>0</v>
      </c>
      <c r="FG213" s="228">
        <f t="shared" si="98"/>
        <v>0</v>
      </c>
      <c r="FH213" s="227">
        <v>0</v>
      </c>
      <c r="FI213" s="227">
        <v>0</v>
      </c>
      <c r="FJ213" s="227">
        <v>0</v>
      </c>
      <c r="FK213" s="227">
        <f t="shared" si="90"/>
        <v>0</v>
      </c>
      <c r="FL213" s="227">
        <v>0</v>
      </c>
      <c r="FM213" s="227">
        <f t="shared" si="91"/>
        <v>0</v>
      </c>
      <c r="FZ213" s="229"/>
      <c r="GA213" s="229"/>
      <c r="GB213" s="229"/>
      <c r="GC213" s="229"/>
      <c r="GD213" s="229"/>
    </row>
    <row r="214" spans="1:186" s="368" customFormat="1">
      <c r="A214" s="287" t="s">
        <v>534</v>
      </c>
      <c r="B214" s="369" t="s">
        <v>535</v>
      </c>
      <c r="C214" s="287" t="s">
        <v>536</v>
      </c>
      <c r="D214" s="403" t="s">
        <v>3126</v>
      </c>
      <c r="E214" s="369" t="s">
        <v>537</v>
      </c>
      <c r="F214" s="403">
        <v>211</v>
      </c>
      <c r="G214" s="404" t="s">
        <v>567</v>
      </c>
      <c r="H214" s="392" t="s">
        <v>568</v>
      </c>
      <c r="I214" s="287" t="s">
        <v>557</v>
      </c>
      <c r="J214" s="369" t="s">
        <v>558</v>
      </c>
      <c r="K214" s="287" t="s">
        <v>316</v>
      </c>
      <c r="L214" s="369" t="s">
        <v>542</v>
      </c>
      <c r="M214" s="369" t="s">
        <v>3124</v>
      </c>
      <c r="N214" s="372">
        <v>1</v>
      </c>
      <c r="O214" s="373">
        <v>1081</v>
      </c>
      <c r="P214" s="373">
        <v>1727</v>
      </c>
      <c r="Q214" s="373">
        <v>1890</v>
      </c>
      <c r="R214" s="373">
        <v>1993</v>
      </c>
      <c r="S214" s="374">
        <v>1319</v>
      </c>
      <c r="T214" s="374">
        <v>1509</v>
      </c>
      <c r="U214" s="374">
        <v>1663</v>
      </c>
      <c r="V214" s="374">
        <v>1850</v>
      </c>
      <c r="W214" s="373">
        <v>918</v>
      </c>
      <c r="X214" s="373">
        <v>1465</v>
      </c>
      <c r="Y214" s="373">
        <v>1604</v>
      </c>
      <c r="Z214" s="373">
        <v>1692</v>
      </c>
      <c r="AA214" s="374">
        <v>1053</v>
      </c>
      <c r="AB214" s="374">
        <v>1206</v>
      </c>
      <c r="AC214" s="374">
        <v>1334</v>
      </c>
      <c r="AD214" s="374">
        <v>1483</v>
      </c>
      <c r="AE214" s="373">
        <v>5</v>
      </c>
      <c r="AF214" s="373">
        <v>6</v>
      </c>
      <c r="AG214" s="373">
        <v>6</v>
      </c>
      <c r="AH214" s="373">
        <v>6</v>
      </c>
      <c r="AI214" s="374">
        <v>5</v>
      </c>
      <c r="AJ214" s="374">
        <v>5</v>
      </c>
      <c r="AK214" s="374">
        <v>5</v>
      </c>
      <c r="AL214" s="374">
        <v>6</v>
      </c>
      <c r="AM214" s="226">
        <v>164</v>
      </c>
      <c r="AN214" s="226">
        <v>261</v>
      </c>
      <c r="AO214" s="226">
        <v>286</v>
      </c>
      <c r="AP214" s="226">
        <v>302</v>
      </c>
      <c r="AQ214" s="227">
        <v>266</v>
      </c>
      <c r="AR214" s="227">
        <v>302</v>
      </c>
      <c r="AS214" s="227">
        <v>329</v>
      </c>
      <c r="AT214" s="227">
        <v>367</v>
      </c>
      <c r="AU214" s="226">
        <v>83</v>
      </c>
      <c r="AV214" s="226">
        <v>134</v>
      </c>
      <c r="AW214" s="226">
        <v>148</v>
      </c>
      <c r="AX214" s="226">
        <v>168</v>
      </c>
      <c r="AY214" s="227">
        <v>91</v>
      </c>
      <c r="AZ214" s="227">
        <v>102</v>
      </c>
      <c r="BA214" s="227">
        <v>112</v>
      </c>
      <c r="BB214" s="227">
        <v>114</v>
      </c>
      <c r="BC214" s="226">
        <f t="shared" si="87"/>
        <v>81</v>
      </c>
      <c r="BD214" s="226">
        <f t="shared" si="87"/>
        <v>126</v>
      </c>
      <c r="BE214" s="226">
        <f t="shared" si="87"/>
        <v>136</v>
      </c>
      <c r="BF214" s="226">
        <f t="shared" si="86"/>
        <v>132</v>
      </c>
      <c r="BG214" s="218">
        <f t="shared" si="86"/>
        <v>166</v>
      </c>
      <c r="BH214" s="218">
        <f t="shared" si="86"/>
        <v>190</v>
      </c>
      <c r="BI214" s="218">
        <f t="shared" si="86"/>
        <v>206</v>
      </c>
      <c r="BJ214" s="218">
        <f t="shared" si="86"/>
        <v>243</v>
      </c>
      <c r="BK214" s="226">
        <f t="shared" si="99"/>
        <v>0</v>
      </c>
      <c r="BL214" s="226">
        <f t="shared" si="99"/>
        <v>1</v>
      </c>
      <c r="BM214" s="226">
        <f t="shared" si="99"/>
        <v>2</v>
      </c>
      <c r="BN214" s="226">
        <f t="shared" si="99"/>
        <v>2</v>
      </c>
      <c r="BO214" s="227">
        <f t="shared" si="99"/>
        <v>9</v>
      </c>
      <c r="BP214" s="227">
        <f t="shared" si="99"/>
        <v>10</v>
      </c>
      <c r="BQ214" s="227">
        <f t="shared" si="99"/>
        <v>11</v>
      </c>
      <c r="BR214" s="227">
        <f t="shared" si="99"/>
        <v>10</v>
      </c>
      <c r="BS214" s="226">
        <v>0</v>
      </c>
      <c r="BT214" s="226">
        <v>1</v>
      </c>
      <c r="BU214" s="226">
        <v>2</v>
      </c>
      <c r="BV214" s="226">
        <v>2</v>
      </c>
      <c r="BW214" s="227">
        <v>9</v>
      </c>
      <c r="BX214" s="227">
        <v>10</v>
      </c>
      <c r="BY214" s="227">
        <v>11</v>
      </c>
      <c r="BZ214" s="227">
        <v>10</v>
      </c>
      <c r="CA214" s="226">
        <v>0</v>
      </c>
      <c r="CB214" s="226">
        <f>IFERROR(VLOOKUP($G214,[12]ITEM!$B$2:$AC$939,26,0),0)</f>
        <v>0</v>
      </c>
      <c r="CC214" s="226">
        <f>IFERROR(VLOOKUP($G214,[12]ITEM!$B$2:$AC$939,27,0),0)</f>
        <v>0</v>
      </c>
      <c r="CD214" s="226">
        <f>IFERROR(VLOOKUP($G214,[12]ITEM!$B$2:$AC$939,28,0),0)</f>
        <v>0</v>
      </c>
      <c r="CE214" s="227">
        <v>0</v>
      </c>
      <c r="CF214" s="227">
        <v>0</v>
      </c>
      <c r="CG214" s="227">
        <v>0</v>
      </c>
      <c r="CH214" s="227">
        <v>0</v>
      </c>
      <c r="CI214" s="375"/>
      <c r="CJ214" s="226">
        <f t="shared" si="105"/>
        <v>80</v>
      </c>
      <c r="CK214" s="226">
        <f t="shared" si="105"/>
        <v>121</v>
      </c>
      <c r="CL214" s="226">
        <f t="shared" si="105"/>
        <v>133</v>
      </c>
      <c r="CM214" s="226">
        <f t="shared" si="105"/>
        <v>140</v>
      </c>
      <c r="CN214" s="227">
        <f t="shared" si="105"/>
        <v>166</v>
      </c>
      <c r="CO214" s="227">
        <f t="shared" si="89"/>
        <v>187.39004084313561</v>
      </c>
      <c r="CP214" s="227">
        <f t="shared" si="89"/>
        <v>201.04929532342436</v>
      </c>
      <c r="CQ214" s="227">
        <f t="shared" si="89"/>
        <v>219.01301375459948</v>
      </c>
      <c r="CR214" s="226">
        <v>53</v>
      </c>
      <c r="CS214" s="226">
        <v>85</v>
      </c>
      <c r="CT214" s="226">
        <v>93</v>
      </c>
      <c r="CU214" s="226">
        <v>98</v>
      </c>
      <c r="CV214" s="227">
        <f t="shared" si="92"/>
        <v>126</v>
      </c>
      <c r="CW214" s="227">
        <f>CV214*(1+('[13]GROWTH (YoY)'!AR214/100))</f>
        <v>143.39004084313561</v>
      </c>
      <c r="CX214" s="227">
        <f>CW214*(1+('[13]GROWTH (YoY)'!AS214/100))</f>
        <v>156.04929532342436</v>
      </c>
      <c r="CY214" s="227">
        <f>CX214*(1+('[13]GROWTH (YoY)'!AT214/100))</f>
        <v>174.01301375459948</v>
      </c>
      <c r="CZ214" s="226">
        <v>0</v>
      </c>
      <c r="DA214" s="226">
        <v>0</v>
      </c>
      <c r="DB214" s="226">
        <v>0</v>
      </c>
      <c r="DC214" s="226">
        <v>0</v>
      </c>
      <c r="DD214" s="227">
        <v>5</v>
      </c>
      <c r="DE214" s="227">
        <v>5</v>
      </c>
      <c r="DF214" s="227">
        <v>5</v>
      </c>
      <c r="DG214" s="227">
        <v>5</v>
      </c>
      <c r="DH214" s="226">
        <v>27</v>
      </c>
      <c r="DI214" s="226">
        <v>36</v>
      </c>
      <c r="DJ214" s="226">
        <v>40</v>
      </c>
      <c r="DK214" s="226">
        <v>42</v>
      </c>
      <c r="DL214" s="227">
        <v>35</v>
      </c>
      <c r="DM214" s="227">
        <v>39</v>
      </c>
      <c r="DN214" s="227">
        <v>40</v>
      </c>
      <c r="DO214" s="227">
        <v>40</v>
      </c>
      <c r="DP214" s="376">
        <f t="shared" si="84"/>
        <v>1</v>
      </c>
      <c r="DQ214" s="226">
        <f t="shared" si="84"/>
        <v>5</v>
      </c>
      <c r="DR214" s="226">
        <f t="shared" si="84"/>
        <v>3</v>
      </c>
      <c r="DS214" s="226">
        <f t="shared" si="88"/>
        <v>-8</v>
      </c>
      <c r="DT214" s="227">
        <f t="shared" si="88"/>
        <v>0</v>
      </c>
      <c r="DU214" s="227">
        <f t="shared" si="88"/>
        <v>2.6099591568643916</v>
      </c>
      <c r="DV214" s="227">
        <f t="shared" si="88"/>
        <v>4.95070467657564</v>
      </c>
      <c r="DW214" s="227">
        <f t="shared" si="88"/>
        <v>23.986986245400516</v>
      </c>
      <c r="DX214" s="377">
        <f t="shared" si="85"/>
        <v>0.84921369102682698</v>
      </c>
      <c r="DY214" s="377">
        <f t="shared" si="85"/>
        <v>0.84829183555298204</v>
      </c>
      <c r="DZ214" s="377">
        <f t="shared" si="85"/>
        <v>0.8486772486772487</v>
      </c>
      <c r="EA214" s="377">
        <f t="shared" si="85"/>
        <v>0.84897139989964876</v>
      </c>
      <c r="EB214" s="378">
        <f t="shared" si="85"/>
        <v>0.79833206974981041</v>
      </c>
      <c r="EC214" s="378">
        <f t="shared" si="83"/>
        <v>0.79920477137176937</v>
      </c>
      <c r="ED214" s="378">
        <f t="shared" si="83"/>
        <v>0.80216476247745039</v>
      </c>
      <c r="EE214" s="378">
        <f t="shared" si="83"/>
        <v>0.80162162162162165</v>
      </c>
      <c r="EG214" s="226">
        <v>564</v>
      </c>
      <c r="EH214" s="226">
        <v>442</v>
      </c>
      <c r="EI214" s="226">
        <v>123</v>
      </c>
      <c r="EJ214" s="226">
        <v>68</v>
      </c>
      <c r="EK214" s="226">
        <v>129</v>
      </c>
      <c r="EL214" s="226">
        <v>3796</v>
      </c>
      <c r="EM214" s="226">
        <v>3767</v>
      </c>
      <c r="EN214" s="379">
        <f t="shared" si="93"/>
        <v>0.78368794326241131</v>
      </c>
      <c r="EO214" s="226">
        <f t="shared" si="94"/>
        <v>55.284552845528459</v>
      </c>
      <c r="EP214" s="379">
        <f t="shared" si="95"/>
        <v>0.22872340425531915</v>
      </c>
      <c r="EQ214" s="226">
        <f t="shared" si="96"/>
        <v>33983.140147523707</v>
      </c>
      <c r="ER214" s="226">
        <f t="shared" si="97"/>
        <v>1504.2916556056987</v>
      </c>
      <c r="ES214" s="292"/>
      <c r="ET214" s="227">
        <v>1319</v>
      </c>
      <c r="EU214" s="227">
        <v>1053</v>
      </c>
      <c r="EV214" s="227">
        <v>266</v>
      </c>
      <c r="EW214" s="227">
        <v>87</v>
      </c>
      <c r="EX214" s="227">
        <v>308</v>
      </c>
      <c r="EY214" s="227">
        <v>3624</v>
      </c>
      <c r="EZ214" s="227">
        <v>3598</v>
      </c>
      <c r="FA214" s="380">
        <f t="shared" si="100"/>
        <v>0.79833206974981041</v>
      </c>
      <c r="FB214" s="228">
        <f t="shared" si="101"/>
        <v>32.706766917293237</v>
      </c>
      <c r="FC214" s="380">
        <f t="shared" si="102"/>
        <v>0.23351023502653526</v>
      </c>
      <c r="FD214" s="227">
        <f t="shared" si="103"/>
        <v>84988.962472406187</v>
      </c>
      <c r="FE214" s="227">
        <f t="shared" si="104"/>
        <v>2015.0083379655364</v>
      </c>
      <c r="FF214" s="227">
        <v>266</v>
      </c>
      <c r="FG214" s="228">
        <f t="shared" si="98"/>
        <v>39.473684210526315</v>
      </c>
      <c r="FH214" s="227">
        <v>105</v>
      </c>
      <c r="FI214" s="227">
        <v>266</v>
      </c>
      <c r="FJ214" s="227">
        <v>3</v>
      </c>
      <c r="FK214" s="227">
        <f t="shared" si="90"/>
        <v>158</v>
      </c>
      <c r="FL214" s="227">
        <v>27</v>
      </c>
      <c r="FM214" s="227">
        <f t="shared" si="91"/>
        <v>131</v>
      </c>
      <c r="FZ214" s="229"/>
      <c r="GA214" s="229"/>
      <c r="GB214" s="229"/>
      <c r="GC214" s="229"/>
      <c r="GD214" s="229"/>
    </row>
    <row r="215" spans="1:186" s="368" customFormat="1">
      <c r="A215" s="287" t="s">
        <v>534</v>
      </c>
      <c r="B215" s="369" t="s">
        <v>535</v>
      </c>
      <c r="C215" s="287" t="s">
        <v>536</v>
      </c>
      <c r="D215" s="403" t="s">
        <v>3126</v>
      </c>
      <c r="E215" s="369" t="s">
        <v>537</v>
      </c>
      <c r="F215" s="403">
        <v>212</v>
      </c>
      <c r="G215" s="404" t="s">
        <v>569</v>
      </c>
      <c r="H215" s="392" t="s">
        <v>570</v>
      </c>
      <c r="I215" s="287" t="s">
        <v>557</v>
      </c>
      <c r="J215" s="369" t="s">
        <v>558</v>
      </c>
      <c r="K215" s="287" t="s">
        <v>316</v>
      </c>
      <c r="L215" s="369" t="s">
        <v>542</v>
      </c>
      <c r="M215" s="369" t="s">
        <v>3124</v>
      </c>
      <c r="N215" s="372">
        <v>1</v>
      </c>
      <c r="O215" s="373">
        <v>2176</v>
      </c>
      <c r="P215" s="373">
        <v>2587</v>
      </c>
      <c r="Q215" s="373">
        <v>2866</v>
      </c>
      <c r="R215" s="373">
        <v>3025</v>
      </c>
      <c r="S215" s="374">
        <v>2587</v>
      </c>
      <c r="T215" s="374">
        <v>2990</v>
      </c>
      <c r="U215" s="374">
        <v>3295</v>
      </c>
      <c r="V215" s="374">
        <v>3305</v>
      </c>
      <c r="W215" s="373">
        <v>1753</v>
      </c>
      <c r="X215" s="373">
        <v>2106</v>
      </c>
      <c r="Y215" s="373">
        <v>2333</v>
      </c>
      <c r="Z215" s="373">
        <v>2463</v>
      </c>
      <c r="AA215" s="374">
        <v>2035</v>
      </c>
      <c r="AB215" s="374">
        <v>2352</v>
      </c>
      <c r="AC215" s="374">
        <v>2651</v>
      </c>
      <c r="AD215" s="374">
        <v>2621</v>
      </c>
      <c r="AE215" s="373">
        <v>11</v>
      </c>
      <c r="AF215" s="373">
        <v>10</v>
      </c>
      <c r="AG215" s="373">
        <v>10</v>
      </c>
      <c r="AH215" s="373">
        <v>9</v>
      </c>
      <c r="AI215" s="374">
        <v>10</v>
      </c>
      <c r="AJ215" s="374">
        <v>10</v>
      </c>
      <c r="AK215" s="374">
        <v>10</v>
      </c>
      <c r="AL215" s="374">
        <v>11</v>
      </c>
      <c r="AM215" s="226">
        <v>423</v>
      </c>
      <c r="AN215" s="226">
        <v>481</v>
      </c>
      <c r="AO215" s="226">
        <v>533</v>
      </c>
      <c r="AP215" s="226">
        <v>562</v>
      </c>
      <c r="AQ215" s="227">
        <v>552</v>
      </c>
      <c r="AR215" s="227">
        <v>637</v>
      </c>
      <c r="AS215" s="227">
        <v>644</v>
      </c>
      <c r="AT215" s="227">
        <v>684</v>
      </c>
      <c r="AU215" s="226">
        <v>193</v>
      </c>
      <c r="AV215" s="226">
        <v>215</v>
      </c>
      <c r="AW215" s="226">
        <v>239</v>
      </c>
      <c r="AX215" s="226">
        <v>266</v>
      </c>
      <c r="AY215" s="227">
        <v>217</v>
      </c>
      <c r="AZ215" s="227">
        <v>239</v>
      </c>
      <c r="BA215" s="227">
        <v>261</v>
      </c>
      <c r="BB215" s="227">
        <v>264</v>
      </c>
      <c r="BC215" s="226">
        <f t="shared" si="87"/>
        <v>236</v>
      </c>
      <c r="BD215" s="226">
        <f t="shared" si="87"/>
        <v>250</v>
      </c>
      <c r="BE215" s="226">
        <f t="shared" si="87"/>
        <v>276</v>
      </c>
      <c r="BF215" s="226">
        <f t="shared" si="86"/>
        <v>278</v>
      </c>
      <c r="BG215" s="218">
        <f t="shared" si="86"/>
        <v>322</v>
      </c>
      <c r="BH215" s="218">
        <f t="shared" si="86"/>
        <v>382</v>
      </c>
      <c r="BI215" s="218">
        <f t="shared" si="86"/>
        <v>367</v>
      </c>
      <c r="BJ215" s="218">
        <f t="shared" si="86"/>
        <v>405</v>
      </c>
      <c r="BK215" s="226">
        <f t="shared" si="99"/>
        <v>-6</v>
      </c>
      <c r="BL215" s="226">
        <f t="shared" si="99"/>
        <v>16</v>
      </c>
      <c r="BM215" s="226">
        <f t="shared" si="99"/>
        <v>18</v>
      </c>
      <c r="BN215" s="226">
        <f t="shared" si="99"/>
        <v>18</v>
      </c>
      <c r="BO215" s="227">
        <f t="shared" si="99"/>
        <v>13</v>
      </c>
      <c r="BP215" s="227">
        <f t="shared" si="99"/>
        <v>16</v>
      </c>
      <c r="BQ215" s="227">
        <f t="shared" si="99"/>
        <v>16</v>
      </c>
      <c r="BR215" s="227">
        <f t="shared" si="99"/>
        <v>15</v>
      </c>
      <c r="BS215" s="226">
        <v>11</v>
      </c>
      <c r="BT215" s="226">
        <v>16</v>
      </c>
      <c r="BU215" s="226">
        <v>18</v>
      </c>
      <c r="BV215" s="226">
        <v>18</v>
      </c>
      <c r="BW215" s="227">
        <v>13</v>
      </c>
      <c r="BX215" s="227">
        <v>16</v>
      </c>
      <c r="BY215" s="227">
        <v>16</v>
      </c>
      <c r="BZ215" s="227">
        <v>15</v>
      </c>
      <c r="CA215" s="226">
        <v>17</v>
      </c>
      <c r="CB215" s="226">
        <f>IFERROR(VLOOKUP($G215,[12]ITEM!$B$2:$AC$939,26,0),0)</f>
        <v>0</v>
      </c>
      <c r="CC215" s="226">
        <f>IFERROR(VLOOKUP($G215,[12]ITEM!$B$2:$AC$939,27,0),0)</f>
        <v>0</v>
      </c>
      <c r="CD215" s="226">
        <f>IFERROR(VLOOKUP($G215,[12]ITEM!$B$2:$AC$939,28,0),0)</f>
        <v>0</v>
      </c>
      <c r="CE215" s="227">
        <v>0</v>
      </c>
      <c r="CF215" s="227">
        <v>0</v>
      </c>
      <c r="CG215" s="227">
        <v>0</v>
      </c>
      <c r="CH215" s="227">
        <v>0</v>
      </c>
      <c r="CI215" s="375"/>
      <c r="CJ215" s="226">
        <f t="shared" si="105"/>
        <v>237</v>
      </c>
      <c r="CK215" s="226">
        <f t="shared" si="105"/>
        <v>319</v>
      </c>
      <c r="CL215" s="226">
        <f t="shared" si="105"/>
        <v>341</v>
      </c>
      <c r="CM215" s="226">
        <f t="shared" si="105"/>
        <v>361</v>
      </c>
      <c r="CN215" s="227">
        <f t="shared" si="105"/>
        <v>322</v>
      </c>
      <c r="CO215" s="227">
        <f t="shared" si="89"/>
        <v>360.61993174529493</v>
      </c>
      <c r="CP215" s="227">
        <f t="shared" si="89"/>
        <v>372.16002522374993</v>
      </c>
      <c r="CQ215" s="227">
        <f t="shared" si="89"/>
        <v>391.00750067404579</v>
      </c>
      <c r="CR215" s="226">
        <v>112</v>
      </c>
      <c r="CS215" s="226">
        <v>127</v>
      </c>
      <c r="CT215" s="226">
        <v>140</v>
      </c>
      <c r="CU215" s="226">
        <v>148</v>
      </c>
      <c r="CV215" s="227">
        <f t="shared" si="92"/>
        <v>205</v>
      </c>
      <c r="CW215" s="227">
        <f>CV215*(1+('[13]GROWTH (YoY)'!AR215/100))</f>
        <v>236.61993174529491</v>
      </c>
      <c r="CX215" s="227">
        <f>CW215*(1+('[13]GROWTH (YoY)'!AS215/100))</f>
        <v>239.16002522374993</v>
      </c>
      <c r="CY215" s="227">
        <f>CX215*(1+('[13]GROWTH (YoY)'!AT215/100))</f>
        <v>254.00750067404579</v>
      </c>
      <c r="CZ215" s="226">
        <v>78</v>
      </c>
      <c r="DA215" s="226">
        <v>114</v>
      </c>
      <c r="DB215" s="226">
        <v>116</v>
      </c>
      <c r="DC215" s="226">
        <v>119</v>
      </c>
      <c r="DD215" s="227">
        <v>40</v>
      </c>
      <c r="DE215" s="227">
        <v>41</v>
      </c>
      <c r="DF215" s="227">
        <v>43</v>
      </c>
      <c r="DG215" s="227">
        <v>47</v>
      </c>
      <c r="DH215" s="226">
        <v>47</v>
      </c>
      <c r="DI215" s="226">
        <v>78</v>
      </c>
      <c r="DJ215" s="226">
        <v>85</v>
      </c>
      <c r="DK215" s="226">
        <v>94</v>
      </c>
      <c r="DL215" s="227">
        <v>77</v>
      </c>
      <c r="DM215" s="227">
        <v>83</v>
      </c>
      <c r="DN215" s="227">
        <v>90</v>
      </c>
      <c r="DO215" s="227">
        <v>90</v>
      </c>
      <c r="DP215" s="376">
        <f t="shared" si="84"/>
        <v>-1</v>
      </c>
      <c r="DQ215" s="226">
        <f t="shared" si="84"/>
        <v>-69</v>
      </c>
      <c r="DR215" s="226">
        <f t="shared" si="84"/>
        <v>-65</v>
      </c>
      <c r="DS215" s="226">
        <f t="shared" si="88"/>
        <v>-83</v>
      </c>
      <c r="DT215" s="227">
        <f t="shared" si="88"/>
        <v>0</v>
      </c>
      <c r="DU215" s="227">
        <f t="shared" si="88"/>
        <v>21.380068254705066</v>
      </c>
      <c r="DV215" s="227">
        <f t="shared" si="88"/>
        <v>-5.1600252237499262</v>
      </c>
      <c r="DW215" s="227">
        <f t="shared" si="88"/>
        <v>13.992499325954213</v>
      </c>
      <c r="DX215" s="377">
        <f t="shared" si="85"/>
        <v>0.80560661764705888</v>
      </c>
      <c r="DY215" s="377">
        <f t="shared" si="85"/>
        <v>0.81407035175879394</v>
      </c>
      <c r="DZ215" s="377">
        <f t="shared" si="85"/>
        <v>0.81402651779483604</v>
      </c>
      <c r="EA215" s="377">
        <f t="shared" si="85"/>
        <v>0.81421487603305787</v>
      </c>
      <c r="EB215" s="378">
        <f t="shared" si="85"/>
        <v>0.78662543486664094</v>
      </c>
      <c r="EC215" s="378">
        <f t="shared" si="83"/>
        <v>0.78662207357859537</v>
      </c>
      <c r="ED215" s="378">
        <f t="shared" si="83"/>
        <v>0.80455235204855846</v>
      </c>
      <c r="EE215" s="378">
        <f t="shared" si="83"/>
        <v>0.79304084720121026</v>
      </c>
      <c r="EG215" s="226">
        <v>2103</v>
      </c>
      <c r="EH215" s="226">
        <v>1695</v>
      </c>
      <c r="EI215" s="226">
        <v>407</v>
      </c>
      <c r="EJ215" s="226">
        <v>161</v>
      </c>
      <c r="EK215" s="226">
        <v>504</v>
      </c>
      <c r="EL215" s="226">
        <v>9921</v>
      </c>
      <c r="EM215" s="226">
        <v>9774</v>
      </c>
      <c r="EN215" s="379">
        <f t="shared" si="93"/>
        <v>0.80599144079885876</v>
      </c>
      <c r="EO215" s="226">
        <f t="shared" si="94"/>
        <v>39.557739557739559</v>
      </c>
      <c r="EP215" s="379">
        <f t="shared" si="95"/>
        <v>0.23965763195435091</v>
      </c>
      <c r="EQ215" s="226">
        <f t="shared" si="96"/>
        <v>50801.330511037195</v>
      </c>
      <c r="ER215" s="226">
        <f t="shared" si="97"/>
        <v>1372.6894481958936</v>
      </c>
      <c r="ES215" s="292"/>
      <c r="ET215" s="227">
        <v>1931</v>
      </c>
      <c r="EU215" s="227">
        <v>1535</v>
      </c>
      <c r="EV215" s="227">
        <v>396</v>
      </c>
      <c r="EW215" s="227">
        <v>207</v>
      </c>
      <c r="EX215" s="227">
        <v>497</v>
      </c>
      <c r="EY215" s="227">
        <v>9360</v>
      </c>
      <c r="EZ215" s="227">
        <v>9194</v>
      </c>
      <c r="FA215" s="380">
        <f t="shared" si="100"/>
        <v>0.79492490937338167</v>
      </c>
      <c r="FB215" s="228">
        <f t="shared" si="101"/>
        <v>52.272727272727273</v>
      </c>
      <c r="FC215" s="380">
        <f t="shared" si="102"/>
        <v>0.25737959606421545</v>
      </c>
      <c r="FD215" s="227">
        <f t="shared" si="103"/>
        <v>53098.290598290601</v>
      </c>
      <c r="FE215" s="227">
        <f t="shared" si="104"/>
        <v>1876.2236241026758</v>
      </c>
      <c r="FF215" s="227">
        <v>552</v>
      </c>
      <c r="FG215" s="228">
        <f t="shared" si="98"/>
        <v>45.471014492753625</v>
      </c>
      <c r="FH215" s="227">
        <v>251</v>
      </c>
      <c r="FI215" s="227">
        <v>552</v>
      </c>
      <c r="FJ215" s="227">
        <v>7</v>
      </c>
      <c r="FK215" s="227">
        <f t="shared" si="90"/>
        <v>294</v>
      </c>
      <c r="FL215" s="227">
        <v>53</v>
      </c>
      <c r="FM215" s="227">
        <f t="shared" si="91"/>
        <v>241</v>
      </c>
      <c r="FZ215" s="229"/>
      <c r="GA215" s="229"/>
      <c r="GB215" s="229"/>
      <c r="GC215" s="229"/>
      <c r="GD215" s="229"/>
    </row>
    <row r="216" spans="1:186" s="368" customFormat="1">
      <c r="A216" s="287" t="s">
        <v>534</v>
      </c>
      <c r="B216" s="369" t="s">
        <v>535</v>
      </c>
      <c r="C216" s="287" t="s">
        <v>536</v>
      </c>
      <c r="D216" s="403" t="s">
        <v>3126</v>
      </c>
      <c r="E216" s="369" t="s">
        <v>537</v>
      </c>
      <c r="F216" s="403">
        <v>213</v>
      </c>
      <c r="G216" s="404" t="s">
        <v>571</v>
      </c>
      <c r="H216" s="392" t="s">
        <v>572</v>
      </c>
      <c r="I216" s="287" t="s">
        <v>557</v>
      </c>
      <c r="J216" s="369" t="s">
        <v>558</v>
      </c>
      <c r="K216" s="287" t="s">
        <v>316</v>
      </c>
      <c r="L216" s="369" t="s">
        <v>542</v>
      </c>
      <c r="M216" s="369" t="s">
        <v>3124</v>
      </c>
      <c r="N216" s="372">
        <v>1</v>
      </c>
      <c r="O216" s="373">
        <v>554</v>
      </c>
      <c r="P216" s="373">
        <v>1042</v>
      </c>
      <c r="Q216" s="373">
        <v>1146</v>
      </c>
      <c r="R216" s="373">
        <v>1215</v>
      </c>
      <c r="S216" s="374">
        <v>935</v>
      </c>
      <c r="T216" s="374">
        <v>1078</v>
      </c>
      <c r="U216" s="374">
        <v>1186</v>
      </c>
      <c r="V216" s="374">
        <v>1280</v>
      </c>
      <c r="W216" s="373">
        <v>480</v>
      </c>
      <c r="X216" s="373">
        <v>903</v>
      </c>
      <c r="Y216" s="373">
        <v>993</v>
      </c>
      <c r="Z216" s="373">
        <v>1053</v>
      </c>
      <c r="AA216" s="374">
        <v>789</v>
      </c>
      <c r="AB216" s="374">
        <v>903</v>
      </c>
      <c r="AC216" s="374">
        <v>997</v>
      </c>
      <c r="AD216" s="374">
        <v>1061</v>
      </c>
      <c r="AE216" s="373">
        <v>3</v>
      </c>
      <c r="AF216" s="373">
        <v>4</v>
      </c>
      <c r="AG216" s="373">
        <v>4</v>
      </c>
      <c r="AH216" s="373">
        <v>4</v>
      </c>
      <c r="AI216" s="374">
        <v>3</v>
      </c>
      <c r="AJ216" s="374">
        <v>4</v>
      </c>
      <c r="AK216" s="374">
        <v>4</v>
      </c>
      <c r="AL216" s="374">
        <v>4</v>
      </c>
      <c r="AM216" s="226">
        <v>74</v>
      </c>
      <c r="AN216" s="226">
        <v>139</v>
      </c>
      <c r="AO216" s="226">
        <v>153</v>
      </c>
      <c r="AP216" s="226">
        <v>162</v>
      </c>
      <c r="AQ216" s="227">
        <v>146</v>
      </c>
      <c r="AR216" s="227">
        <v>174</v>
      </c>
      <c r="AS216" s="227">
        <v>189</v>
      </c>
      <c r="AT216" s="227">
        <v>218</v>
      </c>
      <c r="AU216" s="226">
        <v>18</v>
      </c>
      <c r="AV216" s="226">
        <v>31</v>
      </c>
      <c r="AW216" s="226">
        <v>36</v>
      </c>
      <c r="AX216" s="226">
        <v>42</v>
      </c>
      <c r="AY216" s="227">
        <v>28</v>
      </c>
      <c r="AZ216" s="227">
        <v>34</v>
      </c>
      <c r="BA216" s="227">
        <v>38</v>
      </c>
      <c r="BB216" s="227">
        <v>39</v>
      </c>
      <c r="BC216" s="226">
        <f t="shared" si="87"/>
        <v>56</v>
      </c>
      <c r="BD216" s="226">
        <f t="shared" si="87"/>
        <v>102</v>
      </c>
      <c r="BE216" s="226">
        <f t="shared" si="87"/>
        <v>107</v>
      </c>
      <c r="BF216" s="226">
        <f t="shared" si="86"/>
        <v>112</v>
      </c>
      <c r="BG216" s="218">
        <f t="shared" si="86"/>
        <v>111</v>
      </c>
      <c r="BH216" s="218">
        <f t="shared" si="86"/>
        <v>127</v>
      </c>
      <c r="BI216" s="218">
        <f t="shared" si="86"/>
        <v>141</v>
      </c>
      <c r="BJ216" s="218">
        <f t="shared" si="86"/>
        <v>175</v>
      </c>
      <c r="BK216" s="226">
        <f t="shared" si="99"/>
        <v>0</v>
      </c>
      <c r="BL216" s="226">
        <f t="shared" si="99"/>
        <v>6</v>
      </c>
      <c r="BM216" s="226">
        <f t="shared" si="99"/>
        <v>10</v>
      </c>
      <c r="BN216" s="226">
        <f t="shared" si="99"/>
        <v>8</v>
      </c>
      <c r="BO216" s="227">
        <f t="shared" si="99"/>
        <v>7</v>
      </c>
      <c r="BP216" s="227">
        <f t="shared" si="99"/>
        <v>13</v>
      </c>
      <c r="BQ216" s="227">
        <f t="shared" si="99"/>
        <v>10</v>
      </c>
      <c r="BR216" s="227">
        <f t="shared" si="99"/>
        <v>4</v>
      </c>
      <c r="BS216" s="226">
        <v>0</v>
      </c>
      <c r="BT216" s="226">
        <v>6</v>
      </c>
      <c r="BU216" s="226">
        <v>10</v>
      </c>
      <c r="BV216" s="226">
        <v>8</v>
      </c>
      <c r="BW216" s="227">
        <v>7</v>
      </c>
      <c r="BX216" s="227">
        <v>13</v>
      </c>
      <c r="BY216" s="227">
        <v>10</v>
      </c>
      <c r="BZ216" s="227">
        <v>4</v>
      </c>
      <c r="CA216" s="226">
        <v>0</v>
      </c>
      <c r="CB216" s="226">
        <f>IFERROR(VLOOKUP($G216,[12]ITEM!$B$2:$AC$939,26,0),0)</f>
        <v>0</v>
      </c>
      <c r="CC216" s="226">
        <f>IFERROR(VLOOKUP($G216,[12]ITEM!$B$2:$AC$939,27,0),0)</f>
        <v>0</v>
      </c>
      <c r="CD216" s="226">
        <f>IFERROR(VLOOKUP($G216,[12]ITEM!$B$2:$AC$939,28,0),0)</f>
        <v>0</v>
      </c>
      <c r="CE216" s="227">
        <v>0</v>
      </c>
      <c r="CF216" s="227">
        <v>0</v>
      </c>
      <c r="CG216" s="227">
        <v>0</v>
      </c>
      <c r="CH216" s="227">
        <v>0</v>
      </c>
      <c r="CI216" s="375"/>
      <c r="CJ216" s="226">
        <f t="shared" si="105"/>
        <v>56</v>
      </c>
      <c r="CK216" s="226">
        <f t="shared" si="105"/>
        <v>102</v>
      </c>
      <c r="CL216" s="226">
        <f t="shared" si="105"/>
        <v>111</v>
      </c>
      <c r="CM216" s="226">
        <f t="shared" si="105"/>
        <v>118</v>
      </c>
      <c r="CN216" s="227">
        <f t="shared" si="105"/>
        <v>111</v>
      </c>
      <c r="CO216" s="227">
        <f t="shared" si="89"/>
        <v>129.14627830174641</v>
      </c>
      <c r="CP216" s="227">
        <f t="shared" si="89"/>
        <v>139.1944414116378</v>
      </c>
      <c r="CQ216" s="227">
        <f t="shared" si="89"/>
        <v>159.03087477337232</v>
      </c>
      <c r="CR216" s="226">
        <v>46</v>
      </c>
      <c r="CS216" s="226">
        <v>87</v>
      </c>
      <c r="CT216" s="226">
        <v>96</v>
      </c>
      <c r="CU216" s="226">
        <v>102</v>
      </c>
      <c r="CV216" s="227">
        <f t="shared" si="92"/>
        <v>89</v>
      </c>
      <c r="CW216" s="227">
        <f>CV216*(1+('[13]GROWTH (YoY)'!AR216/100))</f>
        <v>106.14627830174639</v>
      </c>
      <c r="CX216" s="227">
        <f>CW216*(1+('[13]GROWTH (YoY)'!AS216/100))</f>
        <v>115.1944414116378</v>
      </c>
      <c r="CY216" s="227">
        <f>CX216*(1+('[13]GROWTH (YoY)'!AT216/100))</f>
        <v>133.03087477337232</v>
      </c>
      <c r="CZ216" s="226">
        <v>10</v>
      </c>
      <c r="DA216" s="226">
        <v>13</v>
      </c>
      <c r="DB216" s="226">
        <v>13</v>
      </c>
      <c r="DC216" s="226">
        <v>13</v>
      </c>
      <c r="DD216" s="227">
        <v>20</v>
      </c>
      <c r="DE216" s="227">
        <v>21</v>
      </c>
      <c r="DF216" s="227">
        <v>22</v>
      </c>
      <c r="DG216" s="227">
        <v>24</v>
      </c>
      <c r="DH216" s="226">
        <v>0</v>
      </c>
      <c r="DI216" s="226">
        <v>2</v>
      </c>
      <c r="DJ216" s="226">
        <v>2</v>
      </c>
      <c r="DK216" s="226">
        <v>3</v>
      </c>
      <c r="DL216" s="227">
        <v>2</v>
      </c>
      <c r="DM216" s="227">
        <v>2</v>
      </c>
      <c r="DN216" s="227">
        <v>2</v>
      </c>
      <c r="DO216" s="227">
        <v>2</v>
      </c>
      <c r="DP216" s="376">
        <f t="shared" si="84"/>
        <v>0</v>
      </c>
      <c r="DQ216" s="226">
        <f t="shared" si="84"/>
        <v>0</v>
      </c>
      <c r="DR216" s="226">
        <f t="shared" si="84"/>
        <v>-4</v>
      </c>
      <c r="DS216" s="226">
        <f t="shared" si="88"/>
        <v>-6</v>
      </c>
      <c r="DT216" s="227">
        <f t="shared" si="88"/>
        <v>0</v>
      </c>
      <c r="DU216" s="227">
        <f t="shared" si="88"/>
        <v>-2.1462783017464062</v>
      </c>
      <c r="DV216" s="227">
        <f t="shared" si="88"/>
        <v>1.805558588362203</v>
      </c>
      <c r="DW216" s="227">
        <f t="shared" si="88"/>
        <v>15.969125226627682</v>
      </c>
      <c r="DX216" s="377">
        <f t="shared" si="85"/>
        <v>0.86642599277978338</v>
      </c>
      <c r="DY216" s="377">
        <f t="shared" si="85"/>
        <v>0.86660268714011512</v>
      </c>
      <c r="DZ216" s="377">
        <f t="shared" si="85"/>
        <v>0.86649214659685869</v>
      </c>
      <c r="EA216" s="377">
        <f t="shared" si="85"/>
        <v>0.8666666666666667</v>
      </c>
      <c r="EB216" s="378">
        <f t="shared" si="85"/>
        <v>0.84385026737967916</v>
      </c>
      <c r="EC216" s="378">
        <f t="shared" si="83"/>
        <v>0.83766233766233766</v>
      </c>
      <c r="ED216" s="378">
        <f t="shared" si="83"/>
        <v>0.84064080944350761</v>
      </c>
      <c r="EE216" s="378">
        <f t="shared" si="83"/>
        <v>0.82890624999999996</v>
      </c>
      <c r="EG216" s="226">
        <v>54</v>
      </c>
      <c r="EH216" s="226">
        <v>42</v>
      </c>
      <c r="EI216" s="226">
        <v>13</v>
      </c>
      <c r="EJ216" s="226">
        <v>6</v>
      </c>
      <c r="EK216" s="226">
        <v>8</v>
      </c>
      <c r="EL216" s="226">
        <v>531</v>
      </c>
      <c r="EM216" s="226">
        <v>460</v>
      </c>
      <c r="EN216" s="379">
        <f t="shared" si="93"/>
        <v>0.77777777777777779</v>
      </c>
      <c r="EO216" s="226">
        <f t="shared" si="94"/>
        <v>46.153846153846153</v>
      </c>
      <c r="EP216" s="379">
        <f t="shared" si="95"/>
        <v>0.14814814814814814</v>
      </c>
      <c r="EQ216" s="226">
        <f t="shared" si="96"/>
        <v>15065.913370998116</v>
      </c>
      <c r="ER216" s="226">
        <f t="shared" si="97"/>
        <v>1086.9565217391305</v>
      </c>
      <c r="ES216" s="292"/>
      <c r="ET216" s="227">
        <v>135</v>
      </c>
      <c r="EU216" s="227">
        <v>89</v>
      </c>
      <c r="EV216" s="227">
        <v>46</v>
      </c>
      <c r="EW216" s="227">
        <v>26</v>
      </c>
      <c r="EX216" s="227">
        <v>82</v>
      </c>
      <c r="EY216" s="227">
        <v>1183</v>
      </c>
      <c r="EZ216" s="227">
        <v>1043</v>
      </c>
      <c r="FA216" s="380">
        <f t="shared" si="100"/>
        <v>0.65925925925925921</v>
      </c>
      <c r="FB216" s="228">
        <f t="shared" si="101"/>
        <v>56.521739130434781</v>
      </c>
      <c r="FC216" s="380">
        <f t="shared" si="102"/>
        <v>0.6074074074074074</v>
      </c>
      <c r="FD216" s="227">
        <f t="shared" si="103"/>
        <v>69315.300084530856</v>
      </c>
      <c r="FE216" s="227">
        <f t="shared" si="104"/>
        <v>2077.3410035155002</v>
      </c>
      <c r="FF216" s="227">
        <v>146</v>
      </c>
      <c r="FG216" s="228">
        <f t="shared" si="98"/>
        <v>21.917808219178081</v>
      </c>
      <c r="FH216" s="227">
        <v>32</v>
      </c>
      <c r="FI216" s="227">
        <v>146</v>
      </c>
      <c r="FJ216" s="227">
        <v>1</v>
      </c>
      <c r="FK216" s="227">
        <f t="shared" si="90"/>
        <v>113</v>
      </c>
      <c r="FL216" s="227">
        <v>19</v>
      </c>
      <c r="FM216" s="227">
        <f t="shared" si="91"/>
        <v>94</v>
      </c>
      <c r="FZ216" s="229"/>
      <c r="GA216" s="229"/>
      <c r="GB216" s="229"/>
      <c r="GC216" s="229"/>
      <c r="GD216" s="229"/>
    </row>
    <row r="217" spans="1:186" s="368" customFormat="1">
      <c r="A217" s="287" t="s">
        <v>534</v>
      </c>
      <c r="B217" s="369" t="s">
        <v>535</v>
      </c>
      <c r="C217" s="287" t="s">
        <v>536</v>
      </c>
      <c r="D217" s="403" t="s">
        <v>3126</v>
      </c>
      <c r="E217" s="369" t="s">
        <v>537</v>
      </c>
      <c r="F217" s="403">
        <v>214</v>
      </c>
      <c r="G217" s="404" t="s">
        <v>573</v>
      </c>
      <c r="H217" s="392" t="s">
        <v>574</v>
      </c>
      <c r="I217" s="287" t="s">
        <v>557</v>
      </c>
      <c r="J217" s="369" t="s">
        <v>558</v>
      </c>
      <c r="K217" s="287" t="s">
        <v>316</v>
      </c>
      <c r="L217" s="369" t="s">
        <v>542</v>
      </c>
      <c r="M217" s="369" t="s">
        <v>3124</v>
      </c>
      <c r="N217" s="372">
        <v>1</v>
      </c>
      <c r="O217" s="373">
        <v>103</v>
      </c>
      <c r="P217" s="373">
        <v>129</v>
      </c>
      <c r="Q217" s="373">
        <v>141</v>
      </c>
      <c r="R217" s="373">
        <v>154</v>
      </c>
      <c r="S217" s="374">
        <v>123</v>
      </c>
      <c r="T217" s="374">
        <v>141</v>
      </c>
      <c r="U217" s="374">
        <v>161</v>
      </c>
      <c r="V217" s="374">
        <v>184</v>
      </c>
      <c r="W217" s="373">
        <v>85</v>
      </c>
      <c r="X217" s="373">
        <v>107</v>
      </c>
      <c r="Y217" s="373">
        <v>117</v>
      </c>
      <c r="Z217" s="373">
        <v>128</v>
      </c>
      <c r="AA217" s="374">
        <v>85</v>
      </c>
      <c r="AB217" s="374">
        <v>98</v>
      </c>
      <c r="AC217" s="374">
        <v>109</v>
      </c>
      <c r="AD217" s="374">
        <v>125</v>
      </c>
      <c r="AE217" s="373">
        <v>1</v>
      </c>
      <c r="AF217" s="373">
        <v>0</v>
      </c>
      <c r="AG217" s="373">
        <v>0</v>
      </c>
      <c r="AH217" s="373">
        <v>0</v>
      </c>
      <c r="AI217" s="374">
        <v>0</v>
      </c>
      <c r="AJ217" s="374">
        <v>0</v>
      </c>
      <c r="AK217" s="374">
        <v>1</v>
      </c>
      <c r="AL217" s="374">
        <v>1</v>
      </c>
      <c r="AM217" s="226">
        <v>17</v>
      </c>
      <c r="AN217" s="226">
        <v>22</v>
      </c>
      <c r="AO217" s="226">
        <v>24</v>
      </c>
      <c r="AP217" s="226">
        <v>26</v>
      </c>
      <c r="AQ217" s="227">
        <v>38</v>
      </c>
      <c r="AR217" s="227">
        <v>43</v>
      </c>
      <c r="AS217" s="227">
        <v>52</v>
      </c>
      <c r="AT217" s="227">
        <v>59</v>
      </c>
      <c r="AU217" s="226">
        <v>13</v>
      </c>
      <c r="AV217" s="226">
        <v>19</v>
      </c>
      <c r="AW217" s="226">
        <v>21</v>
      </c>
      <c r="AX217" s="226">
        <v>24</v>
      </c>
      <c r="AY217" s="227">
        <v>24</v>
      </c>
      <c r="AZ217" s="227">
        <v>25</v>
      </c>
      <c r="BA217" s="227">
        <v>28</v>
      </c>
      <c r="BB217" s="227">
        <v>28</v>
      </c>
      <c r="BC217" s="226">
        <f t="shared" si="87"/>
        <v>4</v>
      </c>
      <c r="BD217" s="226">
        <f t="shared" si="87"/>
        <v>3</v>
      </c>
      <c r="BE217" s="226">
        <f t="shared" si="87"/>
        <v>2</v>
      </c>
      <c r="BF217" s="226">
        <f t="shared" si="86"/>
        <v>1</v>
      </c>
      <c r="BG217" s="218">
        <f t="shared" si="86"/>
        <v>13</v>
      </c>
      <c r="BH217" s="218">
        <f t="shared" si="86"/>
        <v>16</v>
      </c>
      <c r="BI217" s="218">
        <f t="shared" si="86"/>
        <v>22</v>
      </c>
      <c r="BJ217" s="218">
        <f t="shared" si="86"/>
        <v>30</v>
      </c>
      <c r="BK217" s="226">
        <f t="shared" si="99"/>
        <v>0</v>
      </c>
      <c r="BL217" s="226">
        <f t="shared" si="99"/>
        <v>0</v>
      </c>
      <c r="BM217" s="226">
        <f t="shared" si="99"/>
        <v>1</v>
      </c>
      <c r="BN217" s="226">
        <f t="shared" si="99"/>
        <v>1</v>
      </c>
      <c r="BO217" s="227">
        <f t="shared" si="99"/>
        <v>1</v>
      </c>
      <c r="BP217" s="227">
        <f t="shared" si="99"/>
        <v>2</v>
      </c>
      <c r="BQ217" s="227">
        <f t="shared" si="99"/>
        <v>2</v>
      </c>
      <c r="BR217" s="227">
        <f t="shared" si="99"/>
        <v>1</v>
      </c>
      <c r="BS217" s="226">
        <v>0</v>
      </c>
      <c r="BT217" s="226">
        <v>0</v>
      </c>
      <c r="BU217" s="226">
        <v>1</v>
      </c>
      <c r="BV217" s="226">
        <v>1</v>
      </c>
      <c r="BW217" s="227">
        <v>1</v>
      </c>
      <c r="BX217" s="227">
        <v>2</v>
      </c>
      <c r="BY217" s="227">
        <v>2</v>
      </c>
      <c r="BZ217" s="227">
        <v>1</v>
      </c>
      <c r="CA217" s="226">
        <v>0</v>
      </c>
      <c r="CB217" s="226">
        <f>IFERROR(VLOOKUP($G217,[12]ITEM!$B$2:$AC$939,26,0),0)</f>
        <v>0</v>
      </c>
      <c r="CC217" s="226">
        <f>IFERROR(VLOOKUP($G217,[12]ITEM!$B$2:$AC$939,27,0),0)</f>
        <v>0</v>
      </c>
      <c r="CD217" s="226">
        <f>IFERROR(VLOOKUP($G217,[12]ITEM!$B$2:$AC$939,28,0),0)</f>
        <v>0</v>
      </c>
      <c r="CE217" s="227">
        <v>0</v>
      </c>
      <c r="CF217" s="227">
        <v>0</v>
      </c>
      <c r="CG217" s="227">
        <v>0</v>
      </c>
      <c r="CH217" s="227">
        <v>0</v>
      </c>
      <c r="CI217" s="375"/>
      <c r="CJ217" s="226">
        <f t="shared" si="105"/>
        <v>4</v>
      </c>
      <c r="CK217" s="226">
        <f t="shared" si="105"/>
        <v>3</v>
      </c>
      <c r="CL217" s="226">
        <f t="shared" si="105"/>
        <v>3</v>
      </c>
      <c r="CM217" s="226">
        <f t="shared" si="105"/>
        <v>3</v>
      </c>
      <c r="CN217" s="227">
        <f t="shared" si="105"/>
        <v>13</v>
      </c>
      <c r="CO217" s="227">
        <f t="shared" si="89"/>
        <v>13.418581021945613</v>
      </c>
      <c r="CP217" s="227">
        <f t="shared" si="89"/>
        <v>14.128580997465185</v>
      </c>
      <c r="CQ217" s="227">
        <f t="shared" si="89"/>
        <v>15.709019693821789</v>
      </c>
      <c r="CR217" s="226">
        <v>0</v>
      </c>
      <c r="CS217" s="226">
        <v>0</v>
      </c>
      <c r="CT217" s="226">
        <v>0</v>
      </c>
      <c r="CU217" s="226">
        <v>0</v>
      </c>
      <c r="CV217" s="227">
        <f t="shared" si="92"/>
        <v>3</v>
      </c>
      <c r="CW217" s="227">
        <f>CV217*(1+('[13]GROWTH (YoY)'!AR217/100))</f>
        <v>3.4185810219456139</v>
      </c>
      <c r="CX217" s="227">
        <f>CW217*(1+('[13]GROWTH (YoY)'!AS217/100))</f>
        <v>4.1285809974651855</v>
      </c>
      <c r="CY217" s="227">
        <f>CX217*(1+('[13]GROWTH (YoY)'!AT217/100))</f>
        <v>4.709019693821789</v>
      </c>
      <c r="CZ217" s="226">
        <v>3</v>
      </c>
      <c r="DA217" s="226">
        <v>3</v>
      </c>
      <c r="DB217" s="226">
        <v>3</v>
      </c>
      <c r="DC217" s="226">
        <v>3</v>
      </c>
      <c r="DD217" s="227">
        <v>10</v>
      </c>
      <c r="DE217" s="227">
        <v>10</v>
      </c>
      <c r="DF217" s="227">
        <v>10</v>
      </c>
      <c r="DG217" s="227">
        <v>11</v>
      </c>
      <c r="DH217" s="226">
        <v>1</v>
      </c>
      <c r="DI217" s="226">
        <v>0</v>
      </c>
      <c r="DJ217" s="226">
        <v>0</v>
      </c>
      <c r="DK217" s="226">
        <v>0</v>
      </c>
      <c r="DL217" s="227">
        <v>0</v>
      </c>
      <c r="DM217" s="227">
        <v>0</v>
      </c>
      <c r="DN217" s="227">
        <v>0</v>
      </c>
      <c r="DO217" s="227">
        <v>0</v>
      </c>
      <c r="DP217" s="376">
        <f t="shared" si="84"/>
        <v>0</v>
      </c>
      <c r="DQ217" s="226">
        <f t="shared" si="84"/>
        <v>0</v>
      </c>
      <c r="DR217" s="226">
        <f t="shared" si="84"/>
        <v>-1</v>
      </c>
      <c r="DS217" s="226">
        <f t="shared" si="88"/>
        <v>-2</v>
      </c>
      <c r="DT217" s="227">
        <f t="shared" si="88"/>
        <v>0</v>
      </c>
      <c r="DU217" s="227">
        <f t="shared" si="88"/>
        <v>2.581418978054387</v>
      </c>
      <c r="DV217" s="227">
        <f t="shared" si="88"/>
        <v>7.8714190025348145</v>
      </c>
      <c r="DW217" s="227">
        <f t="shared" si="88"/>
        <v>14.290980306178211</v>
      </c>
      <c r="DX217" s="377">
        <f t="shared" si="85"/>
        <v>0.82524271844660191</v>
      </c>
      <c r="DY217" s="377">
        <f t="shared" si="85"/>
        <v>0.8294573643410853</v>
      </c>
      <c r="DZ217" s="377">
        <f t="shared" si="85"/>
        <v>0.82978723404255317</v>
      </c>
      <c r="EA217" s="377">
        <f t="shared" si="85"/>
        <v>0.83116883116883122</v>
      </c>
      <c r="EB217" s="378">
        <f t="shared" si="85"/>
        <v>0.69105691056910568</v>
      </c>
      <c r="EC217" s="378">
        <f t="shared" si="83"/>
        <v>0.69503546099290781</v>
      </c>
      <c r="ED217" s="378">
        <f t="shared" si="83"/>
        <v>0.67701863354037262</v>
      </c>
      <c r="EE217" s="378">
        <f t="shared" si="83"/>
        <v>0.67934782608695654</v>
      </c>
      <c r="EG217" s="226">
        <v>73</v>
      </c>
      <c r="EH217" s="226">
        <v>52</v>
      </c>
      <c r="EI217" s="226">
        <v>21</v>
      </c>
      <c r="EJ217" s="226">
        <v>11</v>
      </c>
      <c r="EK217" s="226">
        <v>9</v>
      </c>
      <c r="EL217" s="226">
        <v>1620</v>
      </c>
      <c r="EM217" s="226">
        <v>1236</v>
      </c>
      <c r="EN217" s="379">
        <f t="shared" si="93"/>
        <v>0.71232876712328763</v>
      </c>
      <c r="EO217" s="226">
        <f t="shared" si="94"/>
        <v>52.380952380952387</v>
      </c>
      <c r="EP217" s="379">
        <f t="shared" si="95"/>
        <v>0.12328767123287671</v>
      </c>
      <c r="EQ217" s="226">
        <f t="shared" si="96"/>
        <v>5555.5555555555557</v>
      </c>
      <c r="ER217" s="226">
        <f t="shared" si="97"/>
        <v>741.63969795037758</v>
      </c>
      <c r="ES217" s="292"/>
      <c r="ET217" s="227">
        <v>123</v>
      </c>
      <c r="EU217" s="227">
        <v>85</v>
      </c>
      <c r="EV217" s="227">
        <v>38</v>
      </c>
      <c r="EW217" s="227">
        <v>22</v>
      </c>
      <c r="EX217" s="227">
        <v>18</v>
      </c>
      <c r="EY217" s="227">
        <v>2069</v>
      </c>
      <c r="EZ217" s="227">
        <v>1563</v>
      </c>
      <c r="FA217" s="380">
        <f t="shared" si="100"/>
        <v>0.69105691056910568</v>
      </c>
      <c r="FB217" s="228">
        <f t="shared" si="101"/>
        <v>57.894736842105267</v>
      </c>
      <c r="FC217" s="380">
        <f t="shared" si="102"/>
        <v>0.14634146341463414</v>
      </c>
      <c r="FD217" s="227">
        <f t="shared" si="103"/>
        <v>8699.855002416627</v>
      </c>
      <c r="FE217" s="227">
        <f t="shared" si="104"/>
        <v>1172.9579867775644</v>
      </c>
      <c r="FF217" s="227">
        <v>38</v>
      </c>
      <c r="FG217" s="228">
        <f t="shared" si="98"/>
        <v>71.05263157894737</v>
      </c>
      <c r="FH217" s="227">
        <v>27</v>
      </c>
      <c r="FI217" s="227">
        <v>38</v>
      </c>
      <c r="FJ217" s="227">
        <v>0</v>
      </c>
      <c r="FK217" s="227">
        <f t="shared" si="90"/>
        <v>11</v>
      </c>
      <c r="FL217" s="227">
        <v>3</v>
      </c>
      <c r="FM217" s="227">
        <f t="shared" si="91"/>
        <v>8</v>
      </c>
      <c r="FZ217" s="229"/>
      <c r="GA217" s="229"/>
      <c r="GB217" s="229"/>
      <c r="GC217" s="229"/>
      <c r="GD217" s="229"/>
    </row>
    <row r="218" spans="1:186" s="368" customFormat="1">
      <c r="A218" s="287" t="s">
        <v>534</v>
      </c>
      <c r="B218" s="369" t="s">
        <v>535</v>
      </c>
      <c r="C218" s="287" t="s">
        <v>536</v>
      </c>
      <c r="D218" s="403" t="s">
        <v>3126</v>
      </c>
      <c r="E218" s="369" t="s">
        <v>537</v>
      </c>
      <c r="F218" s="403">
        <v>215</v>
      </c>
      <c r="G218" s="404" t="s">
        <v>575</v>
      </c>
      <c r="H218" s="392" t="s">
        <v>576</v>
      </c>
      <c r="I218" s="287" t="s">
        <v>557</v>
      </c>
      <c r="J218" s="369" t="s">
        <v>558</v>
      </c>
      <c r="K218" s="287" t="s">
        <v>316</v>
      </c>
      <c r="L218" s="369" t="s">
        <v>542</v>
      </c>
      <c r="M218" s="369" t="s">
        <v>3124</v>
      </c>
      <c r="N218" s="372">
        <v>1</v>
      </c>
      <c r="O218" s="373">
        <v>30</v>
      </c>
      <c r="P218" s="373">
        <v>25</v>
      </c>
      <c r="Q218" s="373">
        <v>28</v>
      </c>
      <c r="R218" s="373">
        <v>29</v>
      </c>
      <c r="S218" s="374">
        <v>23</v>
      </c>
      <c r="T218" s="374">
        <v>26</v>
      </c>
      <c r="U218" s="374">
        <v>29</v>
      </c>
      <c r="V218" s="374">
        <v>31</v>
      </c>
      <c r="W218" s="373">
        <v>29</v>
      </c>
      <c r="X218" s="373">
        <v>25</v>
      </c>
      <c r="Y218" s="373">
        <v>27</v>
      </c>
      <c r="Z218" s="373">
        <v>29</v>
      </c>
      <c r="AA218" s="374">
        <v>17</v>
      </c>
      <c r="AB218" s="374">
        <v>19</v>
      </c>
      <c r="AC218" s="374">
        <v>23</v>
      </c>
      <c r="AD218" s="374">
        <v>25</v>
      </c>
      <c r="AE218" s="373">
        <v>0</v>
      </c>
      <c r="AF218" s="373">
        <v>0</v>
      </c>
      <c r="AG218" s="373">
        <v>0</v>
      </c>
      <c r="AH218" s="373">
        <v>0</v>
      </c>
      <c r="AI218" s="374">
        <v>0</v>
      </c>
      <c r="AJ218" s="374">
        <v>0</v>
      </c>
      <c r="AK218" s="374">
        <v>0</v>
      </c>
      <c r="AL218" s="374">
        <v>0</v>
      </c>
      <c r="AM218" s="226">
        <v>1</v>
      </c>
      <c r="AN218" s="226">
        <v>0</v>
      </c>
      <c r="AO218" s="226">
        <v>1</v>
      </c>
      <c r="AP218" s="226">
        <v>1</v>
      </c>
      <c r="AQ218" s="227">
        <v>6</v>
      </c>
      <c r="AR218" s="227">
        <v>7</v>
      </c>
      <c r="AS218" s="227">
        <v>6</v>
      </c>
      <c r="AT218" s="227">
        <v>7</v>
      </c>
      <c r="AU218" s="226">
        <v>0</v>
      </c>
      <c r="AV218" s="226">
        <v>0</v>
      </c>
      <c r="AW218" s="226">
        <v>0</v>
      </c>
      <c r="AX218" s="226">
        <v>0</v>
      </c>
      <c r="AY218" s="227">
        <v>3</v>
      </c>
      <c r="AZ218" s="227">
        <v>3</v>
      </c>
      <c r="BA218" s="227">
        <v>3</v>
      </c>
      <c r="BB218" s="227">
        <v>3</v>
      </c>
      <c r="BC218" s="226">
        <f t="shared" si="87"/>
        <v>1</v>
      </c>
      <c r="BD218" s="226">
        <f t="shared" si="87"/>
        <v>0</v>
      </c>
      <c r="BE218" s="226">
        <f t="shared" si="87"/>
        <v>1</v>
      </c>
      <c r="BF218" s="226">
        <f t="shared" si="86"/>
        <v>1</v>
      </c>
      <c r="BG218" s="218">
        <f t="shared" si="86"/>
        <v>3</v>
      </c>
      <c r="BH218" s="218">
        <f t="shared" si="86"/>
        <v>4</v>
      </c>
      <c r="BI218" s="218">
        <f t="shared" si="86"/>
        <v>3</v>
      </c>
      <c r="BJ218" s="218">
        <f t="shared" si="86"/>
        <v>4</v>
      </c>
      <c r="BK218" s="226">
        <f t="shared" si="99"/>
        <v>0</v>
      </c>
      <c r="BL218" s="226">
        <f t="shared" si="99"/>
        <v>0</v>
      </c>
      <c r="BM218" s="226">
        <f t="shared" si="99"/>
        <v>0</v>
      </c>
      <c r="BN218" s="226">
        <f t="shared" si="99"/>
        <v>0</v>
      </c>
      <c r="BO218" s="227">
        <f t="shared" si="99"/>
        <v>0</v>
      </c>
      <c r="BP218" s="227">
        <f t="shared" si="99"/>
        <v>0</v>
      </c>
      <c r="BQ218" s="227">
        <f t="shared" si="99"/>
        <v>0</v>
      </c>
      <c r="BR218" s="227">
        <f t="shared" si="99"/>
        <v>0</v>
      </c>
      <c r="BS218" s="226">
        <v>0</v>
      </c>
      <c r="BT218" s="226">
        <v>0</v>
      </c>
      <c r="BU218" s="226">
        <v>0</v>
      </c>
      <c r="BV218" s="226">
        <v>0</v>
      </c>
      <c r="BW218" s="227">
        <v>0</v>
      </c>
      <c r="BX218" s="227">
        <v>0</v>
      </c>
      <c r="BY218" s="227">
        <v>0</v>
      </c>
      <c r="BZ218" s="227">
        <v>0</v>
      </c>
      <c r="CA218" s="226">
        <v>0</v>
      </c>
      <c r="CB218" s="226">
        <f>IFERROR(VLOOKUP($G218,[12]ITEM!$B$2:$AC$939,26,0),0)</f>
        <v>0</v>
      </c>
      <c r="CC218" s="226">
        <f>IFERROR(VLOOKUP($G218,[12]ITEM!$B$2:$AC$939,27,0),0)</f>
        <v>0</v>
      </c>
      <c r="CD218" s="226">
        <f>IFERROR(VLOOKUP($G218,[12]ITEM!$B$2:$AC$939,28,0),0)</f>
        <v>0</v>
      </c>
      <c r="CE218" s="227">
        <v>0</v>
      </c>
      <c r="CF218" s="227">
        <v>0</v>
      </c>
      <c r="CG218" s="227">
        <v>0</v>
      </c>
      <c r="CH218" s="227">
        <v>0</v>
      </c>
      <c r="CI218" s="375"/>
      <c r="CJ218" s="226">
        <f t="shared" si="105"/>
        <v>0</v>
      </c>
      <c r="CK218" s="226">
        <f t="shared" si="105"/>
        <v>0</v>
      </c>
      <c r="CL218" s="226">
        <f t="shared" si="105"/>
        <v>0</v>
      </c>
      <c r="CM218" s="226">
        <f t="shared" si="105"/>
        <v>0</v>
      </c>
      <c r="CN218" s="227">
        <f t="shared" si="105"/>
        <v>3</v>
      </c>
      <c r="CO218" s="227">
        <f t="shared" si="89"/>
        <v>3.4458885870288314</v>
      </c>
      <c r="CP218" s="227">
        <f t="shared" si="89"/>
        <v>2.9052163348797984</v>
      </c>
      <c r="CQ218" s="227">
        <f t="shared" si="89"/>
        <v>3.2498497913414721</v>
      </c>
      <c r="CR218" s="226">
        <v>0</v>
      </c>
      <c r="CS218" s="226">
        <v>0</v>
      </c>
      <c r="CT218" s="226">
        <v>0</v>
      </c>
      <c r="CU218" s="226">
        <v>0</v>
      </c>
      <c r="CV218" s="227">
        <f t="shared" si="92"/>
        <v>3</v>
      </c>
      <c r="CW218" s="227">
        <f>CV218*(1+('[13]GROWTH (YoY)'!AR218/100))</f>
        <v>3.4458885870288314</v>
      </c>
      <c r="CX218" s="227">
        <f>CW218*(1+('[13]GROWTH (YoY)'!AS218/100))</f>
        <v>2.9052163348797984</v>
      </c>
      <c r="CY218" s="227">
        <f>CX218*(1+('[13]GROWTH (YoY)'!AT218/100))</f>
        <v>3.2498497913414721</v>
      </c>
      <c r="CZ218" s="226">
        <v>0</v>
      </c>
      <c r="DA218" s="226">
        <v>0</v>
      </c>
      <c r="DB218" s="226">
        <v>0</v>
      </c>
      <c r="DC218" s="226">
        <v>0</v>
      </c>
      <c r="DD218" s="227">
        <v>0</v>
      </c>
      <c r="DE218" s="227">
        <v>0</v>
      </c>
      <c r="DF218" s="227">
        <v>0</v>
      </c>
      <c r="DG218" s="227">
        <v>0</v>
      </c>
      <c r="DH218" s="226">
        <v>0</v>
      </c>
      <c r="DI218" s="226">
        <v>0</v>
      </c>
      <c r="DJ218" s="226">
        <v>0</v>
      </c>
      <c r="DK218" s="226">
        <v>0</v>
      </c>
      <c r="DL218" s="227">
        <v>0</v>
      </c>
      <c r="DM218" s="227">
        <v>0</v>
      </c>
      <c r="DN218" s="227">
        <v>0</v>
      </c>
      <c r="DO218" s="227">
        <v>0</v>
      </c>
      <c r="DP218" s="376">
        <f t="shared" si="84"/>
        <v>1</v>
      </c>
      <c r="DQ218" s="226">
        <f t="shared" si="84"/>
        <v>0</v>
      </c>
      <c r="DR218" s="226">
        <f t="shared" si="84"/>
        <v>1</v>
      </c>
      <c r="DS218" s="226">
        <f t="shared" si="88"/>
        <v>1</v>
      </c>
      <c r="DT218" s="227">
        <f t="shared" si="88"/>
        <v>0</v>
      </c>
      <c r="DU218" s="227">
        <f t="shared" si="88"/>
        <v>0.55411141297116862</v>
      </c>
      <c r="DV218" s="227">
        <f t="shared" si="88"/>
        <v>9.4783665120201643E-2</v>
      </c>
      <c r="DW218" s="227">
        <f t="shared" si="88"/>
        <v>0.75015020865852788</v>
      </c>
      <c r="DX218" s="377">
        <f t="shared" si="85"/>
        <v>0.96666666666666667</v>
      </c>
      <c r="DY218" s="377">
        <f t="shared" si="85"/>
        <v>1</v>
      </c>
      <c r="DZ218" s="377">
        <f t="shared" si="85"/>
        <v>0.9642857142857143</v>
      </c>
      <c r="EA218" s="377">
        <f t="shared" si="85"/>
        <v>1</v>
      </c>
      <c r="EB218" s="378">
        <f t="shared" si="85"/>
        <v>0.73913043478260865</v>
      </c>
      <c r="EC218" s="378">
        <f t="shared" si="83"/>
        <v>0.73076923076923073</v>
      </c>
      <c r="ED218" s="378">
        <f t="shared" si="83"/>
        <v>0.7931034482758621</v>
      </c>
      <c r="EE218" s="378">
        <f t="shared" si="83"/>
        <v>0.80645161290322576</v>
      </c>
      <c r="EG218" s="226">
        <v>30</v>
      </c>
      <c r="EH218" s="226">
        <v>20</v>
      </c>
      <c r="EI218" s="226">
        <v>10</v>
      </c>
      <c r="EJ218" s="226">
        <v>1</v>
      </c>
      <c r="EK218" s="226">
        <v>14</v>
      </c>
      <c r="EL218" s="226">
        <v>81</v>
      </c>
      <c r="EM218" s="226">
        <v>81</v>
      </c>
      <c r="EN218" s="379">
        <f t="shared" si="93"/>
        <v>0.66666666666666663</v>
      </c>
      <c r="EO218" s="226">
        <f t="shared" si="94"/>
        <v>10</v>
      </c>
      <c r="EP218" s="379">
        <f t="shared" si="95"/>
        <v>0.46666666666666667</v>
      </c>
      <c r="EQ218" s="226">
        <f t="shared" si="96"/>
        <v>172839.50617283949</v>
      </c>
      <c r="ER218" s="226">
        <f t="shared" si="97"/>
        <v>1028.80658436214</v>
      </c>
      <c r="ES218" s="292"/>
      <c r="ET218" s="227">
        <v>23</v>
      </c>
      <c r="EU218" s="227">
        <v>17</v>
      </c>
      <c r="EV218" s="227">
        <v>6</v>
      </c>
      <c r="EW218" s="227">
        <v>2</v>
      </c>
      <c r="EX218" s="227">
        <v>41</v>
      </c>
      <c r="EY218" s="227">
        <v>128</v>
      </c>
      <c r="EZ218" s="227">
        <v>124</v>
      </c>
      <c r="FA218" s="380">
        <f t="shared" si="100"/>
        <v>0.73913043478260865</v>
      </c>
      <c r="FB218" s="228">
        <f t="shared" si="101"/>
        <v>33.333333333333329</v>
      </c>
      <c r="FC218" s="380">
        <f t="shared" si="102"/>
        <v>1.7826086956521738</v>
      </c>
      <c r="FD218" s="227">
        <f t="shared" si="103"/>
        <v>320312.5</v>
      </c>
      <c r="FE218" s="227">
        <f t="shared" si="104"/>
        <v>1344.0860215053765</v>
      </c>
      <c r="FF218" s="227">
        <v>6</v>
      </c>
      <c r="FG218" s="228">
        <f t="shared" si="98"/>
        <v>50</v>
      </c>
      <c r="FH218" s="227">
        <v>3</v>
      </c>
      <c r="FI218" s="227">
        <v>6</v>
      </c>
      <c r="FJ218" s="227">
        <v>0</v>
      </c>
      <c r="FK218" s="227">
        <f t="shared" si="90"/>
        <v>3</v>
      </c>
      <c r="FL218" s="227">
        <v>0</v>
      </c>
      <c r="FM218" s="227">
        <f t="shared" si="91"/>
        <v>3</v>
      </c>
      <c r="FZ218" s="229"/>
      <c r="GA218" s="229"/>
      <c r="GB218" s="229"/>
      <c r="GC218" s="229"/>
      <c r="GD218" s="229"/>
    </row>
    <row r="219" spans="1:186" s="368" customFormat="1">
      <c r="A219" s="287" t="s">
        <v>534</v>
      </c>
      <c r="B219" s="369" t="s">
        <v>535</v>
      </c>
      <c r="C219" s="287" t="s">
        <v>536</v>
      </c>
      <c r="D219" s="403" t="s">
        <v>3126</v>
      </c>
      <c r="E219" s="369" t="s">
        <v>537</v>
      </c>
      <c r="F219" s="403">
        <v>216</v>
      </c>
      <c r="G219" s="404" t="s">
        <v>577</v>
      </c>
      <c r="H219" s="392" t="s">
        <v>578</v>
      </c>
      <c r="I219" s="287" t="s">
        <v>557</v>
      </c>
      <c r="J219" s="369" t="s">
        <v>558</v>
      </c>
      <c r="K219" s="287" t="s">
        <v>316</v>
      </c>
      <c r="L219" s="369" t="s">
        <v>542</v>
      </c>
      <c r="M219" s="369" t="s">
        <v>3124</v>
      </c>
      <c r="N219" s="372">
        <v>1</v>
      </c>
      <c r="O219" s="373">
        <v>335</v>
      </c>
      <c r="P219" s="373">
        <v>611</v>
      </c>
      <c r="Q219" s="373">
        <v>669</v>
      </c>
      <c r="R219" s="373">
        <v>708</v>
      </c>
      <c r="S219" s="374">
        <v>401</v>
      </c>
      <c r="T219" s="374">
        <v>459</v>
      </c>
      <c r="U219" s="374">
        <v>506</v>
      </c>
      <c r="V219" s="374">
        <v>504</v>
      </c>
      <c r="W219" s="373">
        <v>258</v>
      </c>
      <c r="X219" s="373">
        <v>471</v>
      </c>
      <c r="Y219" s="373">
        <v>516</v>
      </c>
      <c r="Z219" s="373">
        <v>545</v>
      </c>
      <c r="AA219" s="374">
        <v>290</v>
      </c>
      <c r="AB219" s="374">
        <v>331</v>
      </c>
      <c r="AC219" s="374">
        <v>364</v>
      </c>
      <c r="AD219" s="374">
        <v>360</v>
      </c>
      <c r="AE219" s="373">
        <v>2</v>
      </c>
      <c r="AF219" s="373">
        <v>2</v>
      </c>
      <c r="AG219" s="373">
        <v>2</v>
      </c>
      <c r="AH219" s="373">
        <v>2</v>
      </c>
      <c r="AI219" s="374">
        <v>1</v>
      </c>
      <c r="AJ219" s="374">
        <v>2</v>
      </c>
      <c r="AK219" s="374">
        <v>2</v>
      </c>
      <c r="AL219" s="374">
        <v>2</v>
      </c>
      <c r="AM219" s="226">
        <v>77</v>
      </c>
      <c r="AN219" s="226">
        <v>140</v>
      </c>
      <c r="AO219" s="226">
        <v>154</v>
      </c>
      <c r="AP219" s="226">
        <v>162</v>
      </c>
      <c r="AQ219" s="227">
        <v>112</v>
      </c>
      <c r="AR219" s="227">
        <v>128</v>
      </c>
      <c r="AS219" s="227">
        <v>143</v>
      </c>
      <c r="AT219" s="227">
        <v>144</v>
      </c>
      <c r="AU219" s="226">
        <v>45</v>
      </c>
      <c r="AV219" s="226">
        <v>89</v>
      </c>
      <c r="AW219" s="226">
        <v>98</v>
      </c>
      <c r="AX219" s="226">
        <v>117</v>
      </c>
      <c r="AY219" s="227">
        <v>60</v>
      </c>
      <c r="AZ219" s="227">
        <v>64</v>
      </c>
      <c r="BA219" s="227">
        <v>71</v>
      </c>
      <c r="BB219" s="227">
        <v>71</v>
      </c>
      <c r="BC219" s="226">
        <f t="shared" si="87"/>
        <v>32</v>
      </c>
      <c r="BD219" s="226">
        <f t="shared" si="87"/>
        <v>47</v>
      </c>
      <c r="BE219" s="226">
        <f t="shared" si="87"/>
        <v>51</v>
      </c>
      <c r="BF219" s="226">
        <f t="shared" si="86"/>
        <v>40</v>
      </c>
      <c r="BG219" s="218">
        <f t="shared" si="86"/>
        <v>48</v>
      </c>
      <c r="BH219" s="218">
        <f t="shared" si="86"/>
        <v>59</v>
      </c>
      <c r="BI219" s="218">
        <f t="shared" si="86"/>
        <v>66</v>
      </c>
      <c r="BJ219" s="218">
        <f t="shared" si="86"/>
        <v>69</v>
      </c>
      <c r="BK219" s="226">
        <f t="shared" si="99"/>
        <v>0</v>
      </c>
      <c r="BL219" s="226">
        <f t="shared" si="99"/>
        <v>4</v>
      </c>
      <c r="BM219" s="226">
        <f t="shared" si="99"/>
        <v>5</v>
      </c>
      <c r="BN219" s="226">
        <f t="shared" si="99"/>
        <v>5</v>
      </c>
      <c r="BO219" s="227">
        <f t="shared" si="99"/>
        <v>4</v>
      </c>
      <c r="BP219" s="227">
        <f t="shared" si="99"/>
        <v>5</v>
      </c>
      <c r="BQ219" s="227">
        <f t="shared" si="99"/>
        <v>6</v>
      </c>
      <c r="BR219" s="227">
        <f t="shared" si="99"/>
        <v>4</v>
      </c>
      <c r="BS219" s="226">
        <v>2</v>
      </c>
      <c r="BT219" s="226">
        <v>4</v>
      </c>
      <c r="BU219" s="226">
        <v>5</v>
      </c>
      <c r="BV219" s="226">
        <v>5</v>
      </c>
      <c r="BW219" s="227">
        <v>4</v>
      </c>
      <c r="BX219" s="227">
        <v>5</v>
      </c>
      <c r="BY219" s="227">
        <v>6</v>
      </c>
      <c r="BZ219" s="227">
        <v>4</v>
      </c>
      <c r="CA219" s="226">
        <v>2</v>
      </c>
      <c r="CB219" s="226">
        <f>IFERROR(VLOOKUP($G219,[12]ITEM!$B$2:$AC$939,26,0),0)</f>
        <v>0</v>
      </c>
      <c r="CC219" s="226">
        <f>IFERROR(VLOOKUP($G219,[12]ITEM!$B$2:$AC$939,27,0),0)</f>
        <v>0</v>
      </c>
      <c r="CD219" s="226">
        <f>IFERROR(VLOOKUP($G219,[12]ITEM!$B$2:$AC$939,28,0),0)</f>
        <v>0</v>
      </c>
      <c r="CE219" s="227">
        <v>0</v>
      </c>
      <c r="CF219" s="227">
        <v>0</v>
      </c>
      <c r="CG219" s="227">
        <v>0</v>
      </c>
      <c r="CH219" s="227">
        <v>0</v>
      </c>
      <c r="CI219" s="375"/>
      <c r="CJ219" s="226">
        <f t="shared" si="105"/>
        <v>32</v>
      </c>
      <c r="CK219" s="226">
        <f t="shared" si="105"/>
        <v>61</v>
      </c>
      <c r="CL219" s="226">
        <f t="shared" si="105"/>
        <v>63</v>
      </c>
      <c r="CM219" s="226">
        <f t="shared" si="105"/>
        <v>68</v>
      </c>
      <c r="CN219" s="227">
        <f t="shared" si="105"/>
        <v>48</v>
      </c>
      <c r="CO219" s="227">
        <f t="shared" si="89"/>
        <v>50.232259949303781</v>
      </c>
      <c r="CP219" s="227">
        <f t="shared" si="89"/>
        <v>56.133080322158293</v>
      </c>
      <c r="CQ219" s="227">
        <f t="shared" si="89"/>
        <v>57.252140486696184</v>
      </c>
      <c r="CR219" s="226">
        <v>2</v>
      </c>
      <c r="CS219" s="226">
        <v>4</v>
      </c>
      <c r="CT219" s="226">
        <v>5</v>
      </c>
      <c r="CU219" s="226">
        <v>5</v>
      </c>
      <c r="CV219" s="227">
        <f t="shared" si="92"/>
        <v>15</v>
      </c>
      <c r="CW219" s="227">
        <f>CV219*(1+('[13]GROWTH (YoY)'!AR219/100))</f>
        <v>17.232259949303781</v>
      </c>
      <c r="CX219" s="227">
        <f>CW219*(1+('[13]GROWTH (YoY)'!AS219/100))</f>
        <v>19.133080322158293</v>
      </c>
      <c r="CY219" s="227">
        <f>CX219*(1+('[13]GROWTH (YoY)'!AT219/100))</f>
        <v>19.252140486696184</v>
      </c>
      <c r="CZ219" s="226">
        <v>22</v>
      </c>
      <c r="DA219" s="226">
        <v>30</v>
      </c>
      <c r="DB219" s="226">
        <v>30</v>
      </c>
      <c r="DC219" s="226">
        <v>31</v>
      </c>
      <c r="DD219" s="227">
        <v>6</v>
      </c>
      <c r="DE219" s="227">
        <v>6</v>
      </c>
      <c r="DF219" s="227">
        <v>6</v>
      </c>
      <c r="DG219" s="227">
        <v>7</v>
      </c>
      <c r="DH219" s="226">
        <v>8</v>
      </c>
      <c r="DI219" s="226">
        <v>27</v>
      </c>
      <c r="DJ219" s="226">
        <v>28</v>
      </c>
      <c r="DK219" s="226">
        <v>32</v>
      </c>
      <c r="DL219" s="227">
        <v>27</v>
      </c>
      <c r="DM219" s="227">
        <v>27</v>
      </c>
      <c r="DN219" s="227">
        <v>31</v>
      </c>
      <c r="DO219" s="227">
        <v>31</v>
      </c>
      <c r="DP219" s="376">
        <f t="shared" si="84"/>
        <v>0</v>
      </c>
      <c r="DQ219" s="226">
        <f t="shared" si="84"/>
        <v>-14</v>
      </c>
      <c r="DR219" s="226">
        <f t="shared" si="84"/>
        <v>-12</v>
      </c>
      <c r="DS219" s="226">
        <f t="shared" si="88"/>
        <v>-28</v>
      </c>
      <c r="DT219" s="227">
        <f t="shared" si="88"/>
        <v>0</v>
      </c>
      <c r="DU219" s="227">
        <f t="shared" si="88"/>
        <v>8.7677400506962186</v>
      </c>
      <c r="DV219" s="227">
        <f t="shared" si="88"/>
        <v>9.8669196778417074</v>
      </c>
      <c r="DW219" s="227">
        <f t="shared" si="88"/>
        <v>11.747859513303816</v>
      </c>
      <c r="DX219" s="377">
        <f t="shared" si="85"/>
        <v>0.77014925373134324</v>
      </c>
      <c r="DY219" s="377">
        <f t="shared" si="85"/>
        <v>0.77086743044189854</v>
      </c>
      <c r="DZ219" s="377">
        <f t="shared" si="85"/>
        <v>0.77130044843049328</v>
      </c>
      <c r="EA219" s="377">
        <f t="shared" si="85"/>
        <v>0.76977401129943501</v>
      </c>
      <c r="EB219" s="378">
        <f t="shared" si="85"/>
        <v>0.72319201995012472</v>
      </c>
      <c r="EC219" s="378">
        <f t="shared" si="83"/>
        <v>0.72113289760348587</v>
      </c>
      <c r="ED219" s="378">
        <f t="shared" si="83"/>
        <v>0.71936758893280628</v>
      </c>
      <c r="EE219" s="378">
        <f t="shared" si="83"/>
        <v>0.7142857142857143</v>
      </c>
      <c r="EG219" s="226">
        <v>335</v>
      </c>
      <c r="EH219" s="226">
        <v>274</v>
      </c>
      <c r="EI219" s="226">
        <v>62</v>
      </c>
      <c r="EJ219" s="226">
        <v>36</v>
      </c>
      <c r="EK219" s="226">
        <v>75</v>
      </c>
      <c r="EL219" s="226">
        <v>1843</v>
      </c>
      <c r="EM219" s="226">
        <v>1771</v>
      </c>
      <c r="EN219" s="379">
        <f t="shared" si="93"/>
        <v>0.81791044776119404</v>
      </c>
      <c r="EO219" s="226">
        <f t="shared" si="94"/>
        <v>58.064516129032263</v>
      </c>
      <c r="EP219" s="379">
        <f t="shared" si="95"/>
        <v>0.22388059701492538</v>
      </c>
      <c r="EQ219" s="226">
        <f t="shared" si="96"/>
        <v>40694.519804666306</v>
      </c>
      <c r="ER219" s="226">
        <f t="shared" si="97"/>
        <v>1693.9582156973463</v>
      </c>
      <c r="ES219" s="292"/>
      <c r="ET219" s="227">
        <v>401</v>
      </c>
      <c r="EU219" s="227">
        <v>290</v>
      </c>
      <c r="EV219" s="227">
        <v>112</v>
      </c>
      <c r="EW219" s="227">
        <v>74</v>
      </c>
      <c r="EX219" s="227">
        <v>126</v>
      </c>
      <c r="EY219" s="227">
        <v>3110</v>
      </c>
      <c r="EZ219" s="227">
        <v>2993</v>
      </c>
      <c r="FA219" s="380">
        <f t="shared" si="100"/>
        <v>0.72319201995012472</v>
      </c>
      <c r="FB219" s="228">
        <f t="shared" si="101"/>
        <v>66.071428571428569</v>
      </c>
      <c r="FC219" s="380">
        <f t="shared" si="102"/>
        <v>0.31421446384039903</v>
      </c>
      <c r="FD219" s="227">
        <f t="shared" si="103"/>
        <v>40514.469453376209</v>
      </c>
      <c r="FE219" s="227">
        <f t="shared" si="104"/>
        <v>2060.3630693841183</v>
      </c>
      <c r="FF219" s="227">
        <v>112</v>
      </c>
      <c r="FG219" s="228">
        <f t="shared" si="98"/>
        <v>61.607142857142861</v>
      </c>
      <c r="FH219" s="227">
        <v>69</v>
      </c>
      <c r="FI219" s="227">
        <v>112</v>
      </c>
      <c r="FJ219" s="227">
        <v>2</v>
      </c>
      <c r="FK219" s="227">
        <f t="shared" si="90"/>
        <v>41</v>
      </c>
      <c r="FL219" s="227">
        <v>8</v>
      </c>
      <c r="FM219" s="227">
        <f t="shared" si="91"/>
        <v>33</v>
      </c>
      <c r="FZ219" s="229"/>
      <c r="GA219" s="229"/>
      <c r="GB219" s="229"/>
      <c r="GC219" s="229"/>
      <c r="GD219" s="229"/>
    </row>
    <row r="220" spans="1:186" s="368" customFormat="1">
      <c r="A220" s="287" t="s">
        <v>534</v>
      </c>
      <c r="B220" s="369" t="s">
        <v>535</v>
      </c>
      <c r="C220" s="287" t="s">
        <v>536</v>
      </c>
      <c r="D220" s="403" t="s">
        <v>3126</v>
      </c>
      <c r="E220" s="369" t="s">
        <v>537</v>
      </c>
      <c r="F220" s="403">
        <v>217</v>
      </c>
      <c r="G220" s="404" t="s">
        <v>579</v>
      </c>
      <c r="H220" s="392" t="s">
        <v>580</v>
      </c>
      <c r="I220" s="287" t="s">
        <v>557</v>
      </c>
      <c r="J220" s="369" t="s">
        <v>558</v>
      </c>
      <c r="K220" s="287" t="s">
        <v>316</v>
      </c>
      <c r="L220" s="369" t="s">
        <v>542</v>
      </c>
      <c r="M220" s="369" t="s">
        <v>3124</v>
      </c>
      <c r="N220" s="372">
        <v>1</v>
      </c>
      <c r="O220" s="373">
        <v>16</v>
      </c>
      <c r="P220" s="373">
        <v>35</v>
      </c>
      <c r="Q220" s="373">
        <v>38</v>
      </c>
      <c r="R220" s="373">
        <v>42</v>
      </c>
      <c r="S220" s="374">
        <v>138</v>
      </c>
      <c r="T220" s="374">
        <v>158</v>
      </c>
      <c r="U220" s="374">
        <v>184</v>
      </c>
      <c r="V220" s="374">
        <v>193</v>
      </c>
      <c r="W220" s="373">
        <v>11</v>
      </c>
      <c r="X220" s="373">
        <v>24</v>
      </c>
      <c r="Y220" s="373">
        <v>26</v>
      </c>
      <c r="Z220" s="373">
        <v>29</v>
      </c>
      <c r="AA220" s="374">
        <v>10</v>
      </c>
      <c r="AB220" s="374">
        <v>11</v>
      </c>
      <c r="AC220" s="374">
        <v>12</v>
      </c>
      <c r="AD220" s="374">
        <v>14</v>
      </c>
      <c r="AE220" s="373">
        <v>0</v>
      </c>
      <c r="AF220" s="373">
        <v>0</v>
      </c>
      <c r="AG220" s="373">
        <v>0</v>
      </c>
      <c r="AH220" s="373">
        <v>0</v>
      </c>
      <c r="AI220" s="374">
        <v>1</v>
      </c>
      <c r="AJ220" s="374">
        <v>1</v>
      </c>
      <c r="AK220" s="374">
        <v>1</v>
      </c>
      <c r="AL220" s="374">
        <v>1</v>
      </c>
      <c r="AM220" s="226">
        <v>5</v>
      </c>
      <c r="AN220" s="226">
        <v>11</v>
      </c>
      <c r="AO220" s="226">
        <v>12</v>
      </c>
      <c r="AP220" s="226">
        <v>13</v>
      </c>
      <c r="AQ220" s="227">
        <v>128</v>
      </c>
      <c r="AR220" s="227">
        <v>147</v>
      </c>
      <c r="AS220" s="227">
        <v>172</v>
      </c>
      <c r="AT220" s="227">
        <v>179</v>
      </c>
      <c r="AU220" s="226">
        <v>4</v>
      </c>
      <c r="AV220" s="226">
        <v>9</v>
      </c>
      <c r="AW220" s="226">
        <v>9</v>
      </c>
      <c r="AX220" s="226">
        <v>11</v>
      </c>
      <c r="AY220" s="227">
        <v>71</v>
      </c>
      <c r="AZ220" s="227">
        <v>76</v>
      </c>
      <c r="BA220" s="227">
        <v>84</v>
      </c>
      <c r="BB220" s="227">
        <v>85</v>
      </c>
      <c r="BC220" s="226">
        <f t="shared" si="87"/>
        <v>1</v>
      </c>
      <c r="BD220" s="226">
        <f t="shared" si="87"/>
        <v>1</v>
      </c>
      <c r="BE220" s="226">
        <f t="shared" si="87"/>
        <v>2</v>
      </c>
      <c r="BF220" s="226">
        <f t="shared" si="86"/>
        <v>1</v>
      </c>
      <c r="BG220" s="218">
        <f t="shared" si="86"/>
        <v>55</v>
      </c>
      <c r="BH220" s="218">
        <f t="shared" si="86"/>
        <v>68</v>
      </c>
      <c r="BI220" s="218">
        <f t="shared" si="86"/>
        <v>86</v>
      </c>
      <c r="BJ220" s="218">
        <f t="shared" si="86"/>
        <v>92</v>
      </c>
      <c r="BK220" s="226">
        <f t="shared" si="99"/>
        <v>0</v>
      </c>
      <c r="BL220" s="226">
        <f t="shared" si="99"/>
        <v>1</v>
      </c>
      <c r="BM220" s="226">
        <f t="shared" si="99"/>
        <v>1</v>
      </c>
      <c r="BN220" s="226">
        <f t="shared" si="99"/>
        <v>1</v>
      </c>
      <c r="BO220" s="227">
        <f t="shared" si="99"/>
        <v>2</v>
      </c>
      <c r="BP220" s="227">
        <f t="shared" si="99"/>
        <v>3</v>
      </c>
      <c r="BQ220" s="227">
        <f t="shared" si="99"/>
        <v>2</v>
      </c>
      <c r="BR220" s="227">
        <f t="shared" si="99"/>
        <v>2</v>
      </c>
      <c r="BS220" s="226">
        <v>0</v>
      </c>
      <c r="BT220" s="226">
        <v>1</v>
      </c>
      <c r="BU220" s="226">
        <v>1</v>
      </c>
      <c r="BV220" s="226">
        <v>1</v>
      </c>
      <c r="BW220" s="227">
        <v>2</v>
      </c>
      <c r="BX220" s="227">
        <v>3</v>
      </c>
      <c r="BY220" s="227">
        <v>2</v>
      </c>
      <c r="BZ220" s="227">
        <v>2</v>
      </c>
      <c r="CA220" s="226">
        <v>0</v>
      </c>
      <c r="CB220" s="226">
        <f>IFERROR(VLOOKUP($G220,[12]ITEM!$B$2:$AC$939,26,0),0)</f>
        <v>0</v>
      </c>
      <c r="CC220" s="226">
        <f>IFERROR(VLOOKUP($G220,[12]ITEM!$B$2:$AC$939,27,0),0)</f>
        <v>0</v>
      </c>
      <c r="CD220" s="226">
        <f>IFERROR(VLOOKUP($G220,[12]ITEM!$B$2:$AC$939,28,0),0)</f>
        <v>0</v>
      </c>
      <c r="CE220" s="227">
        <v>0</v>
      </c>
      <c r="CF220" s="227">
        <v>0</v>
      </c>
      <c r="CG220" s="227">
        <v>0</v>
      </c>
      <c r="CH220" s="227">
        <v>0</v>
      </c>
      <c r="CI220" s="375"/>
      <c r="CJ220" s="226">
        <f t="shared" si="105"/>
        <v>1</v>
      </c>
      <c r="CK220" s="226">
        <f t="shared" si="105"/>
        <v>2</v>
      </c>
      <c r="CL220" s="226">
        <f t="shared" si="105"/>
        <v>3</v>
      </c>
      <c r="CM220" s="226">
        <f t="shared" si="105"/>
        <v>2</v>
      </c>
      <c r="CN220" s="227">
        <f t="shared" si="105"/>
        <v>55</v>
      </c>
      <c r="CO220" s="227">
        <f t="shared" si="89"/>
        <v>63.336980052328457</v>
      </c>
      <c r="CP220" s="227">
        <f t="shared" si="89"/>
        <v>72.808547599547907</v>
      </c>
      <c r="CQ220" s="227">
        <f t="shared" si="89"/>
        <v>75.71061306960226</v>
      </c>
      <c r="CR220" s="226">
        <v>0</v>
      </c>
      <c r="CS220" s="226">
        <v>1</v>
      </c>
      <c r="CT220" s="226">
        <v>1</v>
      </c>
      <c r="CU220" s="226">
        <v>1</v>
      </c>
      <c r="CV220" s="227">
        <f t="shared" si="92"/>
        <v>50</v>
      </c>
      <c r="CW220" s="227">
        <f>CV220*(1+('[13]GROWTH (YoY)'!AR220/100))</f>
        <v>57.336980052328457</v>
      </c>
      <c r="CX220" s="227">
        <f>CW220*(1+('[13]GROWTH (YoY)'!AS220/100))</f>
        <v>66.808547599547907</v>
      </c>
      <c r="CY220" s="227">
        <f>CX220*(1+('[13]GROWTH (YoY)'!AT220/100))</f>
        <v>69.71061306960226</v>
      </c>
      <c r="CZ220" s="226">
        <v>1</v>
      </c>
      <c r="DA220" s="226">
        <v>1</v>
      </c>
      <c r="DB220" s="226">
        <v>1</v>
      </c>
      <c r="DC220" s="226">
        <v>1</v>
      </c>
      <c r="DD220" s="227">
        <v>5</v>
      </c>
      <c r="DE220" s="227">
        <v>5</v>
      </c>
      <c r="DF220" s="227">
        <v>6</v>
      </c>
      <c r="DG220" s="227">
        <v>6</v>
      </c>
      <c r="DH220" s="226">
        <v>0</v>
      </c>
      <c r="DI220" s="226">
        <v>0</v>
      </c>
      <c r="DJ220" s="226">
        <v>1</v>
      </c>
      <c r="DK220" s="226">
        <v>0</v>
      </c>
      <c r="DL220" s="227">
        <v>0</v>
      </c>
      <c r="DM220" s="227">
        <v>1</v>
      </c>
      <c r="DN220" s="227">
        <v>0</v>
      </c>
      <c r="DO220" s="227">
        <v>0</v>
      </c>
      <c r="DP220" s="376">
        <f t="shared" si="84"/>
        <v>0</v>
      </c>
      <c r="DQ220" s="226">
        <f t="shared" si="84"/>
        <v>-1</v>
      </c>
      <c r="DR220" s="226">
        <f t="shared" si="84"/>
        <v>-1</v>
      </c>
      <c r="DS220" s="226">
        <f t="shared" si="88"/>
        <v>-1</v>
      </c>
      <c r="DT220" s="227">
        <f t="shared" si="88"/>
        <v>0</v>
      </c>
      <c r="DU220" s="227">
        <f t="shared" si="88"/>
        <v>4.6630199476715433</v>
      </c>
      <c r="DV220" s="227">
        <f t="shared" si="88"/>
        <v>13.191452400452093</v>
      </c>
      <c r="DW220" s="227">
        <f t="shared" si="88"/>
        <v>16.28938693039774</v>
      </c>
      <c r="DX220" s="377">
        <f t="shared" si="85"/>
        <v>0.6875</v>
      </c>
      <c r="DY220" s="377">
        <f t="shared" si="85"/>
        <v>0.68571428571428572</v>
      </c>
      <c r="DZ220" s="377">
        <f t="shared" si="85"/>
        <v>0.68421052631578949</v>
      </c>
      <c r="EA220" s="377">
        <f t="shared" si="85"/>
        <v>0.69047619047619047</v>
      </c>
      <c r="EB220" s="378">
        <f t="shared" si="85"/>
        <v>7.2463768115942032E-2</v>
      </c>
      <c r="EC220" s="378">
        <f t="shared" si="83"/>
        <v>6.9620253164556958E-2</v>
      </c>
      <c r="ED220" s="378">
        <f t="shared" si="83"/>
        <v>6.5217391304347824E-2</v>
      </c>
      <c r="EE220" s="378">
        <f t="shared" si="83"/>
        <v>7.2538860103626937E-2</v>
      </c>
      <c r="EG220" s="226">
        <v>16</v>
      </c>
      <c r="EH220" s="226">
        <v>11</v>
      </c>
      <c r="EI220" s="226">
        <v>4</v>
      </c>
      <c r="EJ220" s="226">
        <v>3</v>
      </c>
      <c r="EK220" s="226">
        <v>7</v>
      </c>
      <c r="EL220" s="226">
        <v>194</v>
      </c>
      <c r="EM220" s="226">
        <v>188</v>
      </c>
      <c r="EN220" s="379">
        <f t="shared" si="93"/>
        <v>0.6875</v>
      </c>
      <c r="EO220" s="226">
        <f t="shared" si="94"/>
        <v>75</v>
      </c>
      <c r="EP220" s="379">
        <f t="shared" si="95"/>
        <v>0.4375</v>
      </c>
      <c r="EQ220" s="226">
        <f t="shared" si="96"/>
        <v>36082.474226804123</v>
      </c>
      <c r="ER220" s="226">
        <f t="shared" si="97"/>
        <v>1329.7872340425531</v>
      </c>
      <c r="ES220" s="292"/>
      <c r="ET220" s="227">
        <v>206</v>
      </c>
      <c r="EU220" s="227">
        <v>147</v>
      </c>
      <c r="EV220" s="227">
        <v>60</v>
      </c>
      <c r="EW220" s="227">
        <v>43</v>
      </c>
      <c r="EX220" s="227">
        <v>80</v>
      </c>
      <c r="EY220" s="227">
        <v>1708</v>
      </c>
      <c r="EZ220" s="227">
        <v>1668</v>
      </c>
      <c r="FA220" s="380">
        <f t="shared" si="100"/>
        <v>0.71359223300970875</v>
      </c>
      <c r="FB220" s="228">
        <f t="shared" si="101"/>
        <v>71.666666666666671</v>
      </c>
      <c r="FC220" s="380">
        <f t="shared" si="102"/>
        <v>0.38834951456310679</v>
      </c>
      <c r="FD220" s="227">
        <f t="shared" si="103"/>
        <v>46838.407494145198</v>
      </c>
      <c r="FE220" s="227">
        <f t="shared" si="104"/>
        <v>2148.2813749000802</v>
      </c>
      <c r="FF220" s="227">
        <v>138</v>
      </c>
      <c r="FG220" s="228">
        <f t="shared" si="98"/>
        <v>60.144927536231883</v>
      </c>
      <c r="FH220" s="227">
        <v>83</v>
      </c>
      <c r="FI220" s="227">
        <v>138</v>
      </c>
      <c r="FJ220" s="227">
        <v>1</v>
      </c>
      <c r="FK220" s="227">
        <f t="shared" si="90"/>
        <v>54</v>
      </c>
      <c r="FL220" s="227">
        <v>3</v>
      </c>
      <c r="FM220" s="227">
        <f t="shared" si="91"/>
        <v>51</v>
      </c>
      <c r="FZ220" s="229"/>
      <c r="GA220" s="229"/>
      <c r="GB220" s="229"/>
      <c r="GC220" s="229"/>
      <c r="GD220" s="229"/>
    </row>
    <row r="221" spans="1:186" s="368" customFormat="1">
      <c r="A221" s="287" t="s">
        <v>534</v>
      </c>
      <c r="B221" s="369" t="s">
        <v>535</v>
      </c>
      <c r="C221" s="287" t="s">
        <v>536</v>
      </c>
      <c r="D221" s="403" t="s">
        <v>3126</v>
      </c>
      <c r="E221" s="369" t="s">
        <v>537</v>
      </c>
      <c r="F221" s="403">
        <v>218</v>
      </c>
      <c r="G221" s="404" t="s">
        <v>581</v>
      </c>
      <c r="H221" s="392" t="s">
        <v>582</v>
      </c>
      <c r="I221" s="287" t="s">
        <v>557</v>
      </c>
      <c r="J221" s="369" t="s">
        <v>558</v>
      </c>
      <c r="K221" s="287" t="s">
        <v>316</v>
      </c>
      <c r="L221" s="369" t="s">
        <v>542</v>
      </c>
      <c r="M221" s="369" t="s">
        <v>3124</v>
      </c>
      <c r="N221" s="372">
        <v>1</v>
      </c>
      <c r="O221" s="373">
        <v>57</v>
      </c>
      <c r="P221" s="373">
        <v>105</v>
      </c>
      <c r="Q221" s="373">
        <v>115</v>
      </c>
      <c r="R221" s="373">
        <v>123</v>
      </c>
      <c r="S221" s="374">
        <v>10</v>
      </c>
      <c r="T221" s="374">
        <v>12</v>
      </c>
      <c r="U221" s="374">
        <v>13</v>
      </c>
      <c r="V221" s="374">
        <v>14</v>
      </c>
      <c r="W221" s="373">
        <v>51</v>
      </c>
      <c r="X221" s="373">
        <v>94</v>
      </c>
      <c r="Y221" s="373">
        <v>103</v>
      </c>
      <c r="Z221" s="373">
        <v>111</v>
      </c>
      <c r="AA221" s="374">
        <v>0</v>
      </c>
      <c r="AB221" s="374">
        <v>0</v>
      </c>
      <c r="AC221" s="374">
        <v>0</v>
      </c>
      <c r="AD221" s="374">
        <v>0</v>
      </c>
      <c r="AE221" s="373">
        <v>0</v>
      </c>
      <c r="AF221" s="373">
        <v>0</v>
      </c>
      <c r="AG221" s="373">
        <v>0</v>
      </c>
      <c r="AH221" s="373">
        <v>0</v>
      </c>
      <c r="AI221" s="374">
        <v>0</v>
      </c>
      <c r="AJ221" s="374">
        <v>0</v>
      </c>
      <c r="AK221" s="374">
        <v>0</v>
      </c>
      <c r="AL221" s="374">
        <v>0</v>
      </c>
      <c r="AM221" s="226">
        <v>6</v>
      </c>
      <c r="AN221" s="226">
        <v>11</v>
      </c>
      <c r="AO221" s="226">
        <v>12</v>
      </c>
      <c r="AP221" s="226">
        <v>13</v>
      </c>
      <c r="AQ221" s="227">
        <v>10</v>
      </c>
      <c r="AR221" s="227">
        <v>12</v>
      </c>
      <c r="AS221" s="227">
        <v>13</v>
      </c>
      <c r="AT221" s="227">
        <v>14</v>
      </c>
      <c r="AU221" s="226">
        <v>4</v>
      </c>
      <c r="AV221" s="226">
        <v>8</v>
      </c>
      <c r="AW221" s="226">
        <v>9</v>
      </c>
      <c r="AX221" s="226">
        <v>11</v>
      </c>
      <c r="AY221" s="227">
        <v>1</v>
      </c>
      <c r="AZ221" s="227">
        <v>0</v>
      </c>
      <c r="BA221" s="227">
        <v>1</v>
      </c>
      <c r="BB221" s="227">
        <v>1</v>
      </c>
      <c r="BC221" s="226">
        <f t="shared" si="87"/>
        <v>3</v>
      </c>
      <c r="BD221" s="226">
        <f t="shared" si="87"/>
        <v>3</v>
      </c>
      <c r="BE221" s="226">
        <f t="shared" si="87"/>
        <v>3</v>
      </c>
      <c r="BF221" s="226">
        <f t="shared" si="86"/>
        <v>2</v>
      </c>
      <c r="BG221" s="218">
        <f t="shared" si="86"/>
        <v>9</v>
      </c>
      <c r="BH221" s="218">
        <f t="shared" si="86"/>
        <v>11</v>
      </c>
      <c r="BI221" s="218">
        <f t="shared" si="86"/>
        <v>11</v>
      </c>
      <c r="BJ221" s="218">
        <f t="shared" si="86"/>
        <v>12</v>
      </c>
      <c r="BK221" s="226">
        <f t="shared" si="99"/>
        <v>-1</v>
      </c>
      <c r="BL221" s="226">
        <f t="shared" si="99"/>
        <v>0</v>
      </c>
      <c r="BM221" s="226">
        <f t="shared" si="99"/>
        <v>0</v>
      </c>
      <c r="BN221" s="226">
        <f t="shared" si="99"/>
        <v>0</v>
      </c>
      <c r="BO221" s="227">
        <f t="shared" si="99"/>
        <v>0</v>
      </c>
      <c r="BP221" s="227">
        <f t="shared" si="99"/>
        <v>1</v>
      </c>
      <c r="BQ221" s="227">
        <f t="shared" si="99"/>
        <v>1</v>
      </c>
      <c r="BR221" s="227">
        <f t="shared" si="99"/>
        <v>1</v>
      </c>
      <c r="BS221" s="226">
        <v>0</v>
      </c>
      <c r="BT221" s="226">
        <v>0</v>
      </c>
      <c r="BU221" s="226">
        <v>0</v>
      </c>
      <c r="BV221" s="226">
        <v>0</v>
      </c>
      <c r="BW221" s="227">
        <v>0</v>
      </c>
      <c r="BX221" s="227">
        <v>1</v>
      </c>
      <c r="BY221" s="227">
        <v>1</v>
      </c>
      <c r="BZ221" s="227">
        <v>1</v>
      </c>
      <c r="CA221" s="226">
        <v>1</v>
      </c>
      <c r="CB221" s="226">
        <f>IFERROR(VLOOKUP($G221,[12]ITEM!$B$2:$AC$939,26,0),0)</f>
        <v>0</v>
      </c>
      <c r="CC221" s="226">
        <f>IFERROR(VLOOKUP($G221,[12]ITEM!$B$2:$AC$939,27,0),0)</f>
        <v>0</v>
      </c>
      <c r="CD221" s="226">
        <f>IFERROR(VLOOKUP($G221,[12]ITEM!$B$2:$AC$939,28,0),0)</f>
        <v>0</v>
      </c>
      <c r="CE221" s="227">
        <v>0</v>
      </c>
      <c r="CF221" s="227">
        <v>0</v>
      </c>
      <c r="CG221" s="227">
        <v>0</v>
      </c>
      <c r="CH221" s="227">
        <v>0</v>
      </c>
      <c r="CI221" s="375"/>
      <c r="CJ221" s="226">
        <f t="shared" si="105"/>
        <v>3</v>
      </c>
      <c r="CK221" s="226">
        <f t="shared" si="105"/>
        <v>6</v>
      </c>
      <c r="CL221" s="226">
        <f t="shared" si="105"/>
        <v>6</v>
      </c>
      <c r="CM221" s="226">
        <f t="shared" si="105"/>
        <v>7</v>
      </c>
      <c r="CN221" s="227">
        <f t="shared" si="105"/>
        <v>9</v>
      </c>
      <c r="CO221" s="227">
        <f t="shared" si="89"/>
        <v>10.185595001238166</v>
      </c>
      <c r="CP221" s="227">
        <f t="shared" si="89"/>
        <v>11.306454665297689</v>
      </c>
      <c r="CQ221" s="227">
        <f t="shared" si="89"/>
        <v>12.04240528513667</v>
      </c>
      <c r="CR221" s="226">
        <v>3</v>
      </c>
      <c r="CS221" s="226">
        <v>5</v>
      </c>
      <c r="CT221" s="226">
        <v>5</v>
      </c>
      <c r="CU221" s="226">
        <v>6</v>
      </c>
      <c r="CV221" s="227">
        <f t="shared" si="92"/>
        <v>8</v>
      </c>
      <c r="CW221" s="227">
        <f>CV221*(1+('[13]GROWTH (YoY)'!AR221/100))</f>
        <v>9.1855950012381662</v>
      </c>
      <c r="CX221" s="227">
        <f>CW221*(1+('[13]GROWTH (YoY)'!AS221/100))</f>
        <v>10.306454665297689</v>
      </c>
      <c r="CY221" s="227">
        <f>CX221*(1+('[13]GROWTH (YoY)'!AT221/100))</f>
        <v>11.04240528513667</v>
      </c>
      <c r="CZ221" s="226">
        <v>0</v>
      </c>
      <c r="DA221" s="226">
        <v>0</v>
      </c>
      <c r="DB221" s="226">
        <v>0</v>
      </c>
      <c r="DC221" s="226">
        <v>0</v>
      </c>
      <c r="DD221" s="227">
        <v>0</v>
      </c>
      <c r="DE221" s="227">
        <v>0</v>
      </c>
      <c r="DF221" s="227">
        <v>0</v>
      </c>
      <c r="DG221" s="227">
        <v>0</v>
      </c>
      <c r="DH221" s="226">
        <v>0</v>
      </c>
      <c r="DI221" s="226">
        <v>1</v>
      </c>
      <c r="DJ221" s="226">
        <v>1</v>
      </c>
      <c r="DK221" s="226">
        <v>1</v>
      </c>
      <c r="DL221" s="227">
        <v>1</v>
      </c>
      <c r="DM221" s="227">
        <v>1</v>
      </c>
      <c r="DN221" s="227">
        <v>1</v>
      </c>
      <c r="DO221" s="227">
        <v>1</v>
      </c>
      <c r="DP221" s="376">
        <f t="shared" si="84"/>
        <v>0</v>
      </c>
      <c r="DQ221" s="226">
        <f t="shared" si="84"/>
        <v>-3</v>
      </c>
      <c r="DR221" s="226">
        <f t="shared" si="84"/>
        <v>-3</v>
      </c>
      <c r="DS221" s="226">
        <f t="shared" si="88"/>
        <v>-5</v>
      </c>
      <c r="DT221" s="227">
        <f t="shared" si="88"/>
        <v>0</v>
      </c>
      <c r="DU221" s="227">
        <f t="shared" si="88"/>
        <v>0.81440499876183381</v>
      </c>
      <c r="DV221" s="227">
        <f t="shared" si="88"/>
        <v>-0.30645466529768939</v>
      </c>
      <c r="DW221" s="227">
        <f t="shared" si="88"/>
        <v>-4.2405285136670301E-2</v>
      </c>
      <c r="DX221" s="377">
        <f t="shared" si="85"/>
        <v>0.89473684210526316</v>
      </c>
      <c r="DY221" s="377">
        <f t="shared" si="85"/>
        <v>0.89523809523809528</v>
      </c>
      <c r="DZ221" s="377">
        <f t="shared" si="85"/>
        <v>0.89565217391304353</v>
      </c>
      <c r="EA221" s="377">
        <f t="shared" si="85"/>
        <v>0.90243902439024393</v>
      </c>
      <c r="EB221" s="378">
        <f t="shared" si="85"/>
        <v>0</v>
      </c>
      <c r="EC221" s="378">
        <f t="shared" si="83"/>
        <v>0</v>
      </c>
      <c r="ED221" s="378">
        <f t="shared" si="83"/>
        <v>0</v>
      </c>
      <c r="EE221" s="378">
        <f t="shared" si="83"/>
        <v>0</v>
      </c>
      <c r="EG221" s="226">
        <v>57</v>
      </c>
      <c r="EH221" s="226">
        <v>48</v>
      </c>
      <c r="EI221" s="226">
        <v>9</v>
      </c>
      <c r="EJ221" s="226">
        <v>7</v>
      </c>
      <c r="EK221" s="226">
        <v>4</v>
      </c>
      <c r="EL221" s="226">
        <v>407</v>
      </c>
      <c r="EM221" s="226">
        <v>407</v>
      </c>
      <c r="EN221" s="379">
        <f t="shared" si="93"/>
        <v>0.84210526315789469</v>
      </c>
      <c r="EO221" s="226">
        <f t="shared" si="94"/>
        <v>77.777777777777786</v>
      </c>
      <c r="EP221" s="379">
        <f t="shared" si="95"/>
        <v>7.0175438596491224E-2</v>
      </c>
      <c r="EQ221" s="226">
        <f t="shared" si="96"/>
        <v>9828.0098280098282</v>
      </c>
      <c r="ER221" s="226">
        <f t="shared" si="97"/>
        <v>1433.2514332514331</v>
      </c>
      <c r="ES221" s="292"/>
      <c r="ET221" s="227">
        <v>37</v>
      </c>
      <c r="EU221" s="227">
        <v>28</v>
      </c>
      <c r="EV221" s="227">
        <v>9</v>
      </c>
      <c r="EW221" s="227">
        <v>9</v>
      </c>
      <c r="EX221" s="227">
        <v>4</v>
      </c>
      <c r="EY221" s="227">
        <v>292</v>
      </c>
      <c r="EZ221" s="227">
        <v>292</v>
      </c>
      <c r="FA221" s="380">
        <f t="shared" si="100"/>
        <v>0.7567567567567568</v>
      </c>
      <c r="FB221" s="228">
        <f t="shared" si="101"/>
        <v>100</v>
      </c>
      <c r="FC221" s="380">
        <f t="shared" si="102"/>
        <v>0.10810810810810811</v>
      </c>
      <c r="FD221" s="227">
        <f t="shared" si="103"/>
        <v>13698.630136986301</v>
      </c>
      <c r="FE221" s="227">
        <f t="shared" si="104"/>
        <v>2568.4931506849316</v>
      </c>
      <c r="FF221" s="227">
        <v>0</v>
      </c>
      <c r="FG221" s="228">
        <f t="shared" si="98"/>
        <v>0</v>
      </c>
      <c r="FH221" s="227">
        <v>0</v>
      </c>
      <c r="FI221" s="227">
        <v>0</v>
      </c>
      <c r="FJ221" s="227">
        <v>0</v>
      </c>
      <c r="FK221" s="227">
        <f t="shared" si="90"/>
        <v>0</v>
      </c>
      <c r="FL221" s="227">
        <v>0</v>
      </c>
      <c r="FM221" s="227">
        <f t="shared" si="91"/>
        <v>0</v>
      </c>
      <c r="FZ221" s="229"/>
      <c r="GA221" s="229"/>
      <c r="GB221" s="229"/>
      <c r="GC221" s="229"/>
      <c r="GD221" s="229"/>
    </row>
    <row r="222" spans="1:186" s="368" customFormat="1">
      <c r="A222" s="287" t="s">
        <v>534</v>
      </c>
      <c r="B222" s="369" t="s">
        <v>535</v>
      </c>
      <c r="C222" s="287" t="s">
        <v>536</v>
      </c>
      <c r="D222" s="403" t="s">
        <v>3126</v>
      </c>
      <c r="E222" s="369" t="s">
        <v>537</v>
      </c>
      <c r="F222" s="403">
        <v>219</v>
      </c>
      <c r="G222" s="404" t="s">
        <v>583</v>
      </c>
      <c r="H222" s="392" t="s">
        <v>584</v>
      </c>
      <c r="I222" s="287" t="s">
        <v>557</v>
      </c>
      <c r="J222" s="369" t="s">
        <v>558</v>
      </c>
      <c r="K222" s="287" t="s">
        <v>316</v>
      </c>
      <c r="L222" s="369" t="s">
        <v>542</v>
      </c>
      <c r="M222" s="369" t="s">
        <v>3124</v>
      </c>
      <c r="N222" s="372">
        <v>1</v>
      </c>
      <c r="O222" s="373">
        <v>32</v>
      </c>
      <c r="P222" s="373">
        <v>41</v>
      </c>
      <c r="Q222" s="373">
        <v>45</v>
      </c>
      <c r="R222" s="373">
        <v>50</v>
      </c>
      <c r="S222" s="374">
        <v>65</v>
      </c>
      <c r="T222" s="374">
        <v>75</v>
      </c>
      <c r="U222" s="374">
        <v>86</v>
      </c>
      <c r="V222" s="374">
        <v>95</v>
      </c>
      <c r="W222" s="373">
        <v>23</v>
      </c>
      <c r="X222" s="373">
        <v>30</v>
      </c>
      <c r="Y222" s="373">
        <v>33</v>
      </c>
      <c r="Z222" s="373">
        <v>36</v>
      </c>
      <c r="AA222" s="374">
        <v>51</v>
      </c>
      <c r="AB222" s="374">
        <v>58</v>
      </c>
      <c r="AC222" s="374">
        <v>65</v>
      </c>
      <c r="AD222" s="374">
        <v>72</v>
      </c>
      <c r="AE222" s="373">
        <v>0</v>
      </c>
      <c r="AF222" s="373">
        <v>0</v>
      </c>
      <c r="AG222" s="373">
        <v>0</v>
      </c>
      <c r="AH222" s="373">
        <v>0</v>
      </c>
      <c r="AI222" s="374">
        <v>0</v>
      </c>
      <c r="AJ222" s="374">
        <v>0</v>
      </c>
      <c r="AK222" s="374">
        <v>0</v>
      </c>
      <c r="AL222" s="374">
        <v>0</v>
      </c>
      <c r="AM222" s="226">
        <v>9</v>
      </c>
      <c r="AN222" s="226">
        <v>11</v>
      </c>
      <c r="AO222" s="226">
        <v>13</v>
      </c>
      <c r="AP222" s="226">
        <v>14</v>
      </c>
      <c r="AQ222" s="227">
        <v>14</v>
      </c>
      <c r="AR222" s="227">
        <v>17</v>
      </c>
      <c r="AS222" s="227">
        <v>22</v>
      </c>
      <c r="AT222" s="227">
        <v>22</v>
      </c>
      <c r="AU222" s="226">
        <v>6</v>
      </c>
      <c r="AV222" s="226">
        <v>8</v>
      </c>
      <c r="AW222" s="226">
        <v>9</v>
      </c>
      <c r="AX222" s="226">
        <v>11</v>
      </c>
      <c r="AY222" s="227">
        <v>10</v>
      </c>
      <c r="AZ222" s="227">
        <v>11</v>
      </c>
      <c r="BA222" s="227">
        <v>12</v>
      </c>
      <c r="BB222" s="227">
        <v>12</v>
      </c>
      <c r="BC222" s="226">
        <f t="shared" si="87"/>
        <v>3</v>
      </c>
      <c r="BD222" s="226">
        <f t="shared" si="87"/>
        <v>3</v>
      </c>
      <c r="BE222" s="226">
        <f t="shared" si="87"/>
        <v>4</v>
      </c>
      <c r="BF222" s="226">
        <f t="shared" si="86"/>
        <v>3</v>
      </c>
      <c r="BG222" s="218">
        <f t="shared" si="86"/>
        <v>3</v>
      </c>
      <c r="BH222" s="218">
        <f t="shared" si="86"/>
        <v>5</v>
      </c>
      <c r="BI222" s="218">
        <f t="shared" si="86"/>
        <v>9</v>
      </c>
      <c r="BJ222" s="218">
        <f t="shared" si="86"/>
        <v>9</v>
      </c>
      <c r="BK222" s="226">
        <f t="shared" si="99"/>
        <v>0</v>
      </c>
      <c r="BL222" s="226">
        <f t="shared" si="99"/>
        <v>0</v>
      </c>
      <c r="BM222" s="226">
        <f t="shared" si="99"/>
        <v>0</v>
      </c>
      <c r="BN222" s="226">
        <f t="shared" si="99"/>
        <v>0</v>
      </c>
      <c r="BO222" s="227">
        <f t="shared" si="99"/>
        <v>1</v>
      </c>
      <c r="BP222" s="227">
        <f t="shared" si="99"/>
        <v>1</v>
      </c>
      <c r="BQ222" s="227">
        <f t="shared" si="99"/>
        <v>1</v>
      </c>
      <c r="BR222" s="227">
        <f t="shared" si="99"/>
        <v>1</v>
      </c>
      <c r="BS222" s="226">
        <v>0</v>
      </c>
      <c r="BT222" s="226">
        <v>0</v>
      </c>
      <c r="BU222" s="226">
        <v>0</v>
      </c>
      <c r="BV222" s="226">
        <v>0</v>
      </c>
      <c r="BW222" s="227">
        <v>1</v>
      </c>
      <c r="BX222" s="227">
        <v>1</v>
      </c>
      <c r="BY222" s="227">
        <v>1</v>
      </c>
      <c r="BZ222" s="227">
        <v>1</v>
      </c>
      <c r="CA222" s="226">
        <v>0</v>
      </c>
      <c r="CB222" s="226">
        <f>IFERROR(VLOOKUP($G222,[12]ITEM!$B$2:$AC$939,26,0),0)</f>
        <v>0</v>
      </c>
      <c r="CC222" s="226">
        <f>IFERROR(VLOOKUP($G222,[12]ITEM!$B$2:$AC$939,27,0),0)</f>
        <v>0</v>
      </c>
      <c r="CD222" s="226">
        <f>IFERROR(VLOOKUP($G222,[12]ITEM!$B$2:$AC$939,28,0),0)</f>
        <v>0</v>
      </c>
      <c r="CE222" s="227">
        <v>0</v>
      </c>
      <c r="CF222" s="227">
        <v>0</v>
      </c>
      <c r="CG222" s="227">
        <v>0</v>
      </c>
      <c r="CH222" s="227">
        <v>0</v>
      </c>
      <c r="CI222" s="375"/>
      <c r="CJ222" s="226">
        <f t="shared" si="105"/>
        <v>3</v>
      </c>
      <c r="CK222" s="226">
        <f t="shared" si="105"/>
        <v>5</v>
      </c>
      <c r="CL222" s="226">
        <f t="shared" si="105"/>
        <v>5</v>
      </c>
      <c r="CM222" s="226">
        <f t="shared" si="105"/>
        <v>5</v>
      </c>
      <c r="CN222" s="227">
        <f t="shared" si="105"/>
        <v>3</v>
      </c>
      <c r="CO222" s="227">
        <f t="shared" si="89"/>
        <v>3.2039049337938179</v>
      </c>
      <c r="CP222" s="227">
        <f t="shared" si="89"/>
        <v>3.5112892693486133</v>
      </c>
      <c r="CQ222" s="227">
        <f t="shared" si="89"/>
        <v>3.5612381907049695</v>
      </c>
      <c r="CR222" s="226">
        <v>2</v>
      </c>
      <c r="CS222" s="226">
        <v>3</v>
      </c>
      <c r="CT222" s="226">
        <v>3</v>
      </c>
      <c r="CU222" s="226">
        <v>3</v>
      </c>
      <c r="CV222" s="227">
        <f t="shared" si="92"/>
        <v>1</v>
      </c>
      <c r="CW222" s="227">
        <f>CV222*(1+('[13]GROWTH (YoY)'!AR222/100))</f>
        <v>1.2039049337938177</v>
      </c>
      <c r="CX222" s="227">
        <f>CW222*(1+('[13]GROWTH (YoY)'!AS222/100))</f>
        <v>1.5112892693486135</v>
      </c>
      <c r="CY222" s="227">
        <f>CX222*(1+('[13]GROWTH (YoY)'!AT222/100))</f>
        <v>1.5612381907049693</v>
      </c>
      <c r="CZ222" s="226">
        <v>0</v>
      </c>
      <c r="DA222" s="226">
        <v>1</v>
      </c>
      <c r="DB222" s="226">
        <v>1</v>
      </c>
      <c r="DC222" s="226">
        <v>1</v>
      </c>
      <c r="DD222" s="227">
        <v>1</v>
      </c>
      <c r="DE222" s="227">
        <v>1</v>
      </c>
      <c r="DF222" s="227">
        <v>1</v>
      </c>
      <c r="DG222" s="227">
        <v>1</v>
      </c>
      <c r="DH222" s="226">
        <v>1</v>
      </c>
      <c r="DI222" s="226">
        <v>1</v>
      </c>
      <c r="DJ222" s="226">
        <v>1</v>
      </c>
      <c r="DK222" s="226">
        <v>1</v>
      </c>
      <c r="DL222" s="227">
        <v>1</v>
      </c>
      <c r="DM222" s="227">
        <v>1</v>
      </c>
      <c r="DN222" s="227">
        <v>1</v>
      </c>
      <c r="DO222" s="227">
        <v>1</v>
      </c>
      <c r="DP222" s="376">
        <f t="shared" si="84"/>
        <v>0</v>
      </c>
      <c r="DQ222" s="226">
        <f t="shared" si="84"/>
        <v>-2</v>
      </c>
      <c r="DR222" s="226">
        <f t="shared" si="84"/>
        <v>-1</v>
      </c>
      <c r="DS222" s="226">
        <f t="shared" si="88"/>
        <v>-2</v>
      </c>
      <c r="DT222" s="227">
        <f t="shared" si="88"/>
        <v>0</v>
      </c>
      <c r="DU222" s="227">
        <f t="shared" si="88"/>
        <v>1.7960950662061821</v>
      </c>
      <c r="DV222" s="227">
        <f t="shared" si="88"/>
        <v>5.4887107306513867</v>
      </c>
      <c r="DW222" s="227">
        <f t="shared" si="88"/>
        <v>5.4387618092950305</v>
      </c>
      <c r="DX222" s="377">
        <f t="shared" si="85"/>
        <v>0.71875</v>
      </c>
      <c r="DY222" s="377">
        <f t="shared" si="85"/>
        <v>0.73170731707317072</v>
      </c>
      <c r="DZ222" s="377">
        <f t="shared" si="85"/>
        <v>0.73333333333333328</v>
      </c>
      <c r="EA222" s="377">
        <f t="shared" si="85"/>
        <v>0.72</v>
      </c>
      <c r="EB222" s="378">
        <f t="shared" si="85"/>
        <v>0.7846153846153846</v>
      </c>
      <c r="EC222" s="378">
        <f t="shared" si="83"/>
        <v>0.77333333333333332</v>
      </c>
      <c r="ED222" s="378">
        <f t="shared" si="83"/>
        <v>0.7558139534883721</v>
      </c>
      <c r="EE222" s="378">
        <f t="shared" si="83"/>
        <v>0.75789473684210529</v>
      </c>
      <c r="EG222" s="226">
        <v>32</v>
      </c>
      <c r="EH222" s="226">
        <v>24</v>
      </c>
      <c r="EI222" s="226">
        <v>7</v>
      </c>
      <c r="EJ222" s="226">
        <v>4</v>
      </c>
      <c r="EK222" s="226">
        <v>19</v>
      </c>
      <c r="EL222" s="226">
        <v>236</v>
      </c>
      <c r="EM222" s="226">
        <v>232</v>
      </c>
      <c r="EN222" s="379">
        <f t="shared" si="93"/>
        <v>0.75</v>
      </c>
      <c r="EO222" s="226">
        <f t="shared" si="94"/>
        <v>57.142857142857139</v>
      </c>
      <c r="EP222" s="379">
        <f t="shared" si="95"/>
        <v>0.59375</v>
      </c>
      <c r="EQ222" s="226">
        <f t="shared" si="96"/>
        <v>80508.474576271183</v>
      </c>
      <c r="ER222" s="226">
        <f t="shared" si="97"/>
        <v>1436.7816091954021</v>
      </c>
      <c r="ES222" s="292"/>
      <c r="ET222" s="227">
        <v>76</v>
      </c>
      <c r="EU222" s="227">
        <v>51</v>
      </c>
      <c r="EV222" s="227">
        <v>25</v>
      </c>
      <c r="EW222" s="227">
        <v>10</v>
      </c>
      <c r="EX222" s="227">
        <v>22</v>
      </c>
      <c r="EY222" s="227">
        <v>416</v>
      </c>
      <c r="EZ222" s="227">
        <v>409</v>
      </c>
      <c r="FA222" s="380">
        <f t="shared" si="100"/>
        <v>0.67105263157894735</v>
      </c>
      <c r="FB222" s="228">
        <f t="shared" si="101"/>
        <v>40</v>
      </c>
      <c r="FC222" s="380">
        <f t="shared" si="102"/>
        <v>0.28947368421052633</v>
      </c>
      <c r="FD222" s="227">
        <f t="shared" si="103"/>
        <v>52884.615384615383</v>
      </c>
      <c r="FE222" s="227">
        <f t="shared" si="104"/>
        <v>2037.4898125509371</v>
      </c>
      <c r="FF222" s="227">
        <v>14</v>
      </c>
      <c r="FG222" s="228">
        <f t="shared" si="98"/>
        <v>85.714285714285708</v>
      </c>
      <c r="FH222" s="227">
        <v>12</v>
      </c>
      <c r="FI222" s="227">
        <v>14</v>
      </c>
      <c r="FJ222" s="227">
        <v>0</v>
      </c>
      <c r="FK222" s="227">
        <f t="shared" si="90"/>
        <v>2</v>
      </c>
      <c r="FL222" s="227">
        <v>1</v>
      </c>
      <c r="FM222" s="227">
        <f t="shared" si="91"/>
        <v>1</v>
      </c>
      <c r="FZ222" s="229"/>
      <c r="GA222" s="229"/>
      <c r="GB222" s="229"/>
      <c r="GC222" s="229"/>
      <c r="GD222" s="229"/>
    </row>
    <row r="223" spans="1:186" s="368" customFormat="1">
      <c r="A223" s="287" t="s">
        <v>534</v>
      </c>
      <c r="B223" s="369" t="s">
        <v>535</v>
      </c>
      <c r="C223" s="287" t="s">
        <v>536</v>
      </c>
      <c r="D223" s="403" t="s">
        <v>3126</v>
      </c>
      <c r="E223" s="369" t="s">
        <v>537</v>
      </c>
      <c r="F223" s="403">
        <v>220</v>
      </c>
      <c r="G223" s="404" t="s">
        <v>585</v>
      </c>
      <c r="H223" s="392" t="s">
        <v>586</v>
      </c>
      <c r="I223" s="287" t="s">
        <v>557</v>
      </c>
      <c r="J223" s="369" t="s">
        <v>558</v>
      </c>
      <c r="K223" s="287" t="s">
        <v>316</v>
      </c>
      <c r="L223" s="369" t="s">
        <v>542</v>
      </c>
      <c r="M223" s="369" t="s">
        <v>3124</v>
      </c>
      <c r="N223" s="372">
        <v>1</v>
      </c>
      <c r="O223" s="373">
        <v>217</v>
      </c>
      <c r="P223" s="373">
        <v>236</v>
      </c>
      <c r="Q223" s="373">
        <v>259</v>
      </c>
      <c r="R223" s="373">
        <v>275</v>
      </c>
      <c r="S223" s="374">
        <v>236</v>
      </c>
      <c r="T223" s="374">
        <v>270</v>
      </c>
      <c r="U223" s="374">
        <v>299</v>
      </c>
      <c r="V223" s="374">
        <v>328</v>
      </c>
      <c r="W223" s="373">
        <v>180</v>
      </c>
      <c r="X223" s="373">
        <v>196</v>
      </c>
      <c r="Y223" s="373">
        <v>215</v>
      </c>
      <c r="Z223" s="373">
        <v>228</v>
      </c>
      <c r="AA223" s="374">
        <v>196</v>
      </c>
      <c r="AB223" s="374">
        <v>228</v>
      </c>
      <c r="AC223" s="374">
        <v>253</v>
      </c>
      <c r="AD223" s="374">
        <v>276</v>
      </c>
      <c r="AE223" s="373">
        <v>1</v>
      </c>
      <c r="AF223" s="373">
        <v>1</v>
      </c>
      <c r="AG223" s="373">
        <v>1</v>
      </c>
      <c r="AH223" s="373">
        <v>1</v>
      </c>
      <c r="AI223" s="374">
        <v>1</v>
      </c>
      <c r="AJ223" s="374">
        <v>1</v>
      </c>
      <c r="AK223" s="374">
        <v>1</v>
      </c>
      <c r="AL223" s="374">
        <v>1</v>
      </c>
      <c r="AM223" s="226">
        <v>37</v>
      </c>
      <c r="AN223" s="226">
        <v>40</v>
      </c>
      <c r="AO223" s="226">
        <v>44</v>
      </c>
      <c r="AP223" s="226">
        <v>47</v>
      </c>
      <c r="AQ223" s="227">
        <v>40</v>
      </c>
      <c r="AR223" s="227">
        <v>42</v>
      </c>
      <c r="AS223" s="227">
        <v>45</v>
      </c>
      <c r="AT223" s="227">
        <v>52</v>
      </c>
      <c r="AU223" s="226">
        <v>15</v>
      </c>
      <c r="AV223" s="226">
        <v>19</v>
      </c>
      <c r="AW223" s="226">
        <v>21</v>
      </c>
      <c r="AX223" s="226">
        <v>24</v>
      </c>
      <c r="AY223" s="227">
        <v>17</v>
      </c>
      <c r="AZ223" s="227">
        <v>19</v>
      </c>
      <c r="BA223" s="227">
        <v>21</v>
      </c>
      <c r="BB223" s="227">
        <v>21</v>
      </c>
      <c r="BC223" s="226">
        <f t="shared" si="87"/>
        <v>20</v>
      </c>
      <c r="BD223" s="226">
        <f t="shared" si="87"/>
        <v>18</v>
      </c>
      <c r="BE223" s="226">
        <f t="shared" si="87"/>
        <v>20</v>
      </c>
      <c r="BF223" s="226">
        <f t="shared" si="86"/>
        <v>19</v>
      </c>
      <c r="BG223" s="218">
        <f t="shared" si="86"/>
        <v>20</v>
      </c>
      <c r="BH223" s="218">
        <f t="shared" si="86"/>
        <v>20</v>
      </c>
      <c r="BI223" s="218">
        <f t="shared" si="86"/>
        <v>20</v>
      </c>
      <c r="BJ223" s="218">
        <f t="shared" si="86"/>
        <v>28</v>
      </c>
      <c r="BK223" s="226">
        <f t="shared" si="99"/>
        <v>2</v>
      </c>
      <c r="BL223" s="226">
        <f t="shared" si="99"/>
        <v>3</v>
      </c>
      <c r="BM223" s="226">
        <f t="shared" si="99"/>
        <v>3</v>
      </c>
      <c r="BN223" s="226">
        <f t="shared" si="99"/>
        <v>4</v>
      </c>
      <c r="BO223" s="227">
        <f t="shared" si="99"/>
        <v>3</v>
      </c>
      <c r="BP223" s="227">
        <f t="shared" si="99"/>
        <v>3</v>
      </c>
      <c r="BQ223" s="227">
        <f t="shared" si="99"/>
        <v>4</v>
      </c>
      <c r="BR223" s="227">
        <f t="shared" si="99"/>
        <v>3</v>
      </c>
      <c r="BS223" s="226">
        <v>3</v>
      </c>
      <c r="BT223" s="226">
        <v>3</v>
      </c>
      <c r="BU223" s="226">
        <v>3</v>
      </c>
      <c r="BV223" s="226">
        <v>4</v>
      </c>
      <c r="BW223" s="227">
        <v>3</v>
      </c>
      <c r="BX223" s="227">
        <v>3</v>
      </c>
      <c r="BY223" s="227">
        <v>4</v>
      </c>
      <c r="BZ223" s="227">
        <v>3</v>
      </c>
      <c r="CA223" s="226">
        <v>1</v>
      </c>
      <c r="CB223" s="226">
        <f>IFERROR(VLOOKUP($G223,[12]ITEM!$B$2:$AC$939,26,0),0)</f>
        <v>0</v>
      </c>
      <c r="CC223" s="226">
        <f>IFERROR(VLOOKUP($G223,[12]ITEM!$B$2:$AC$939,27,0),0)</f>
        <v>0</v>
      </c>
      <c r="CD223" s="226">
        <f>IFERROR(VLOOKUP($G223,[12]ITEM!$B$2:$AC$939,28,0),0)</f>
        <v>0</v>
      </c>
      <c r="CE223" s="227">
        <v>0</v>
      </c>
      <c r="CF223" s="227">
        <v>0</v>
      </c>
      <c r="CG223" s="227">
        <v>0</v>
      </c>
      <c r="CH223" s="227">
        <v>0</v>
      </c>
      <c r="CI223" s="375"/>
      <c r="CJ223" s="226">
        <f t="shared" si="105"/>
        <v>20</v>
      </c>
      <c r="CK223" s="226">
        <f t="shared" si="105"/>
        <v>19</v>
      </c>
      <c r="CL223" s="226">
        <f t="shared" si="105"/>
        <v>21</v>
      </c>
      <c r="CM223" s="226">
        <f t="shared" si="105"/>
        <v>22</v>
      </c>
      <c r="CN223" s="227">
        <f t="shared" si="105"/>
        <v>20</v>
      </c>
      <c r="CO223" s="227">
        <f t="shared" si="89"/>
        <v>21.044354694745021</v>
      </c>
      <c r="CP223" s="227">
        <f t="shared" si="89"/>
        <v>22.290933476287176</v>
      </c>
      <c r="CQ223" s="227">
        <f t="shared" si="89"/>
        <v>25.967639967478473</v>
      </c>
      <c r="CR223" s="226">
        <v>9</v>
      </c>
      <c r="CS223" s="226">
        <v>10</v>
      </c>
      <c r="CT223" s="226">
        <v>11</v>
      </c>
      <c r="CU223" s="226">
        <v>12</v>
      </c>
      <c r="CV223" s="227">
        <f t="shared" si="92"/>
        <v>16</v>
      </c>
      <c r="CW223" s="227">
        <f>CV223*(1+('[13]GROWTH (YoY)'!AR223/100))</f>
        <v>17.044354694745021</v>
      </c>
      <c r="CX223" s="227">
        <f>CW223*(1+('[13]GROWTH (YoY)'!AS223/100))</f>
        <v>18.290933476287176</v>
      </c>
      <c r="CY223" s="227">
        <f>CX223*(1+('[13]GROWTH (YoY)'!AT223/100))</f>
        <v>20.967639967478473</v>
      </c>
      <c r="CZ223" s="226">
        <v>6</v>
      </c>
      <c r="DA223" s="226">
        <v>8</v>
      </c>
      <c r="DB223" s="226">
        <v>9</v>
      </c>
      <c r="DC223" s="226">
        <v>9</v>
      </c>
      <c r="DD223" s="227">
        <v>3</v>
      </c>
      <c r="DE223" s="227">
        <v>3</v>
      </c>
      <c r="DF223" s="227">
        <v>3</v>
      </c>
      <c r="DG223" s="227">
        <v>4</v>
      </c>
      <c r="DH223" s="226">
        <v>5</v>
      </c>
      <c r="DI223" s="226">
        <v>1</v>
      </c>
      <c r="DJ223" s="226">
        <v>1</v>
      </c>
      <c r="DK223" s="226">
        <v>1</v>
      </c>
      <c r="DL223" s="227">
        <v>1</v>
      </c>
      <c r="DM223" s="227">
        <v>1</v>
      </c>
      <c r="DN223" s="227">
        <v>1</v>
      </c>
      <c r="DO223" s="227">
        <v>1</v>
      </c>
      <c r="DP223" s="376">
        <f t="shared" si="84"/>
        <v>0</v>
      </c>
      <c r="DQ223" s="226">
        <f t="shared" si="84"/>
        <v>-1</v>
      </c>
      <c r="DR223" s="226">
        <f t="shared" si="84"/>
        <v>-1</v>
      </c>
      <c r="DS223" s="226">
        <f t="shared" si="88"/>
        <v>-3</v>
      </c>
      <c r="DT223" s="227">
        <f t="shared" si="88"/>
        <v>0</v>
      </c>
      <c r="DU223" s="227">
        <f t="shared" si="88"/>
        <v>-1.0443546947450209</v>
      </c>
      <c r="DV223" s="227">
        <f t="shared" si="88"/>
        <v>-2.2909334762871758</v>
      </c>
      <c r="DW223" s="227">
        <f t="shared" si="88"/>
        <v>2.0323600325215274</v>
      </c>
      <c r="DX223" s="377">
        <f t="shared" si="85"/>
        <v>0.82949308755760365</v>
      </c>
      <c r="DY223" s="377">
        <f t="shared" si="85"/>
        <v>0.83050847457627119</v>
      </c>
      <c r="DZ223" s="377">
        <f t="shared" si="85"/>
        <v>0.83011583011583012</v>
      </c>
      <c r="EA223" s="377">
        <f t="shared" si="85"/>
        <v>0.8290909090909091</v>
      </c>
      <c r="EB223" s="378">
        <f t="shared" si="85"/>
        <v>0.83050847457627119</v>
      </c>
      <c r="EC223" s="378">
        <f t="shared" si="83"/>
        <v>0.84444444444444444</v>
      </c>
      <c r="ED223" s="378">
        <f t="shared" si="83"/>
        <v>0.84615384615384615</v>
      </c>
      <c r="EE223" s="378">
        <f t="shared" si="83"/>
        <v>0.84146341463414631</v>
      </c>
      <c r="EG223" s="226">
        <v>217</v>
      </c>
      <c r="EH223" s="226">
        <v>180</v>
      </c>
      <c r="EI223" s="226">
        <v>37</v>
      </c>
      <c r="EJ223" s="226">
        <v>19</v>
      </c>
      <c r="EK223" s="226">
        <v>39</v>
      </c>
      <c r="EL223" s="226">
        <v>914</v>
      </c>
      <c r="EM223" s="226">
        <v>894</v>
      </c>
      <c r="EN223" s="379">
        <f t="shared" si="93"/>
        <v>0.82949308755760365</v>
      </c>
      <c r="EO223" s="226">
        <f t="shared" si="94"/>
        <v>51.351351351351347</v>
      </c>
      <c r="EP223" s="379">
        <f t="shared" si="95"/>
        <v>0.17972350230414746</v>
      </c>
      <c r="EQ223" s="226">
        <f t="shared" si="96"/>
        <v>42669.584245076585</v>
      </c>
      <c r="ER223" s="226">
        <f t="shared" si="97"/>
        <v>1771.0663683818048</v>
      </c>
      <c r="ES223" s="292"/>
      <c r="ET223" s="227">
        <v>184</v>
      </c>
      <c r="EU223" s="227">
        <v>135</v>
      </c>
      <c r="EV223" s="227">
        <v>49</v>
      </c>
      <c r="EW223" s="227">
        <v>29</v>
      </c>
      <c r="EX223" s="227">
        <v>44</v>
      </c>
      <c r="EY223" s="227">
        <v>1143</v>
      </c>
      <c r="EZ223" s="227">
        <v>1097</v>
      </c>
      <c r="FA223" s="380">
        <f t="shared" si="100"/>
        <v>0.73369565217391308</v>
      </c>
      <c r="FB223" s="228">
        <f t="shared" si="101"/>
        <v>59.183673469387756</v>
      </c>
      <c r="FC223" s="380">
        <f t="shared" si="102"/>
        <v>0.2391304347826087</v>
      </c>
      <c r="FD223" s="227">
        <f t="shared" si="103"/>
        <v>38495.188101487314</v>
      </c>
      <c r="FE223" s="227">
        <f t="shared" si="104"/>
        <v>2202.9778182923123</v>
      </c>
      <c r="FF223" s="227">
        <v>40</v>
      </c>
      <c r="FG223" s="228">
        <f t="shared" si="98"/>
        <v>50</v>
      </c>
      <c r="FH223" s="227">
        <v>20</v>
      </c>
      <c r="FI223" s="227">
        <v>40</v>
      </c>
      <c r="FJ223" s="227">
        <v>1</v>
      </c>
      <c r="FK223" s="227">
        <f t="shared" si="90"/>
        <v>19</v>
      </c>
      <c r="FL223" s="227">
        <v>5</v>
      </c>
      <c r="FM223" s="227">
        <f t="shared" si="91"/>
        <v>14</v>
      </c>
      <c r="FZ223" s="229"/>
      <c r="GA223" s="229"/>
      <c r="GB223" s="229"/>
      <c r="GC223" s="229"/>
      <c r="GD223" s="229"/>
    </row>
    <row r="224" spans="1:186" s="368" customFormat="1">
      <c r="A224" s="287" t="s">
        <v>534</v>
      </c>
      <c r="B224" s="369" t="s">
        <v>535</v>
      </c>
      <c r="C224" s="287" t="s">
        <v>536</v>
      </c>
      <c r="D224" s="403" t="s">
        <v>3126</v>
      </c>
      <c r="E224" s="369" t="s">
        <v>537</v>
      </c>
      <c r="F224" s="403">
        <v>221</v>
      </c>
      <c r="G224" s="404" t="s">
        <v>587</v>
      </c>
      <c r="H224" s="392" t="s">
        <v>588</v>
      </c>
      <c r="I224" s="287" t="s">
        <v>557</v>
      </c>
      <c r="J224" s="369" t="s">
        <v>558</v>
      </c>
      <c r="K224" s="287" t="s">
        <v>316</v>
      </c>
      <c r="L224" s="369" t="s">
        <v>542</v>
      </c>
      <c r="M224" s="369" t="s">
        <v>3124</v>
      </c>
      <c r="N224" s="372">
        <v>1</v>
      </c>
      <c r="O224" s="373">
        <v>50</v>
      </c>
      <c r="P224" s="373">
        <v>101</v>
      </c>
      <c r="Q224" s="373">
        <v>110</v>
      </c>
      <c r="R224" s="373">
        <v>120</v>
      </c>
      <c r="S224" s="374">
        <v>314</v>
      </c>
      <c r="T224" s="374">
        <v>359</v>
      </c>
      <c r="U224" s="374">
        <v>406</v>
      </c>
      <c r="V224" s="374">
        <v>411</v>
      </c>
      <c r="W224" s="373">
        <v>35</v>
      </c>
      <c r="X224" s="373">
        <v>71</v>
      </c>
      <c r="Y224" s="373">
        <v>78</v>
      </c>
      <c r="Z224" s="373">
        <v>84</v>
      </c>
      <c r="AA224" s="374">
        <v>189</v>
      </c>
      <c r="AB224" s="374">
        <v>219</v>
      </c>
      <c r="AC224" s="374">
        <v>249</v>
      </c>
      <c r="AD224" s="374">
        <v>249</v>
      </c>
      <c r="AE224" s="373">
        <v>0</v>
      </c>
      <c r="AF224" s="373">
        <v>0</v>
      </c>
      <c r="AG224" s="373">
        <v>0</v>
      </c>
      <c r="AH224" s="373">
        <v>0</v>
      </c>
      <c r="AI224" s="374">
        <v>1</v>
      </c>
      <c r="AJ224" s="374">
        <v>1</v>
      </c>
      <c r="AK224" s="374">
        <v>1</v>
      </c>
      <c r="AL224" s="374">
        <v>1</v>
      </c>
      <c r="AM224" s="226">
        <v>15</v>
      </c>
      <c r="AN224" s="226">
        <v>30</v>
      </c>
      <c r="AO224" s="226">
        <v>33</v>
      </c>
      <c r="AP224" s="226">
        <v>36</v>
      </c>
      <c r="AQ224" s="227">
        <v>124</v>
      </c>
      <c r="AR224" s="227">
        <v>140</v>
      </c>
      <c r="AS224" s="227">
        <v>158</v>
      </c>
      <c r="AT224" s="227">
        <v>162</v>
      </c>
      <c r="AU224" s="226">
        <v>9</v>
      </c>
      <c r="AV224" s="226">
        <v>17</v>
      </c>
      <c r="AW224" s="226">
        <v>19</v>
      </c>
      <c r="AX224" s="226">
        <v>23</v>
      </c>
      <c r="AY224" s="227">
        <v>45</v>
      </c>
      <c r="AZ224" s="227">
        <v>50</v>
      </c>
      <c r="BA224" s="227">
        <v>55</v>
      </c>
      <c r="BB224" s="227">
        <v>56</v>
      </c>
      <c r="BC224" s="226">
        <f t="shared" si="87"/>
        <v>6</v>
      </c>
      <c r="BD224" s="226">
        <f t="shared" si="87"/>
        <v>12</v>
      </c>
      <c r="BE224" s="226">
        <f t="shared" si="87"/>
        <v>12</v>
      </c>
      <c r="BF224" s="226">
        <f t="shared" si="86"/>
        <v>10</v>
      </c>
      <c r="BG224" s="218">
        <f t="shared" si="86"/>
        <v>76</v>
      </c>
      <c r="BH224" s="218">
        <f t="shared" si="86"/>
        <v>86</v>
      </c>
      <c r="BI224" s="218">
        <f t="shared" si="86"/>
        <v>99</v>
      </c>
      <c r="BJ224" s="218">
        <f t="shared" si="86"/>
        <v>103</v>
      </c>
      <c r="BK224" s="226">
        <f t="shared" si="99"/>
        <v>0</v>
      </c>
      <c r="BL224" s="226">
        <f t="shared" si="99"/>
        <v>1</v>
      </c>
      <c r="BM224" s="226">
        <f t="shared" si="99"/>
        <v>2</v>
      </c>
      <c r="BN224" s="226">
        <f t="shared" si="99"/>
        <v>3</v>
      </c>
      <c r="BO224" s="227">
        <f t="shared" si="99"/>
        <v>3</v>
      </c>
      <c r="BP224" s="227">
        <f t="shared" si="99"/>
        <v>4</v>
      </c>
      <c r="BQ224" s="227">
        <f t="shared" si="99"/>
        <v>4</v>
      </c>
      <c r="BR224" s="227">
        <f t="shared" si="99"/>
        <v>3</v>
      </c>
      <c r="BS224" s="226">
        <v>0</v>
      </c>
      <c r="BT224" s="226">
        <v>1</v>
      </c>
      <c r="BU224" s="226">
        <v>2</v>
      </c>
      <c r="BV224" s="226">
        <v>3</v>
      </c>
      <c r="BW224" s="227">
        <v>3</v>
      </c>
      <c r="BX224" s="227">
        <v>4</v>
      </c>
      <c r="BY224" s="227">
        <v>4</v>
      </c>
      <c r="BZ224" s="227">
        <v>3</v>
      </c>
      <c r="CA224" s="226">
        <v>0</v>
      </c>
      <c r="CB224" s="226">
        <f>IFERROR(VLOOKUP($G224,[12]ITEM!$B$2:$AC$939,26,0),0)</f>
        <v>0</v>
      </c>
      <c r="CC224" s="226">
        <f>IFERROR(VLOOKUP($G224,[12]ITEM!$B$2:$AC$939,27,0),0)</f>
        <v>0</v>
      </c>
      <c r="CD224" s="226">
        <f>IFERROR(VLOOKUP($G224,[12]ITEM!$B$2:$AC$939,28,0),0)</f>
        <v>0</v>
      </c>
      <c r="CE224" s="227">
        <v>0</v>
      </c>
      <c r="CF224" s="227">
        <v>0</v>
      </c>
      <c r="CG224" s="227">
        <v>0</v>
      </c>
      <c r="CH224" s="227">
        <v>0</v>
      </c>
      <c r="CI224" s="375"/>
      <c r="CJ224" s="226">
        <f t="shared" si="105"/>
        <v>6</v>
      </c>
      <c r="CK224" s="226">
        <f t="shared" si="105"/>
        <v>9</v>
      </c>
      <c r="CL224" s="226">
        <f t="shared" si="105"/>
        <v>9</v>
      </c>
      <c r="CM224" s="226">
        <f t="shared" si="105"/>
        <v>9</v>
      </c>
      <c r="CN224" s="227">
        <f t="shared" si="105"/>
        <v>76</v>
      </c>
      <c r="CO224" s="227">
        <f t="shared" si="89"/>
        <v>83.5003465174631</v>
      </c>
      <c r="CP224" s="227">
        <f t="shared" si="89"/>
        <v>92.811996935882817</v>
      </c>
      <c r="CQ224" s="227">
        <f t="shared" si="89"/>
        <v>96.67783504673902</v>
      </c>
      <c r="CR224" s="226">
        <v>-1</v>
      </c>
      <c r="CS224" s="226">
        <v>-1</v>
      </c>
      <c r="CT224" s="226">
        <v>-1</v>
      </c>
      <c r="CU224" s="226">
        <v>-1</v>
      </c>
      <c r="CV224" s="227">
        <f t="shared" si="92"/>
        <v>59</v>
      </c>
      <c r="CW224" s="227">
        <f>CV224*(1+('[13]GROWTH (YoY)'!AR224/100))</f>
        <v>66.5003465174631</v>
      </c>
      <c r="CX224" s="227">
        <f>CW224*(1+('[13]GROWTH (YoY)'!AS224/100))</f>
        <v>74.811996935882817</v>
      </c>
      <c r="CY224" s="227">
        <f>CX224*(1+('[13]GROWTH (YoY)'!AT224/100))</f>
        <v>76.67783504673902</v>
      </c>
      <c r="CZ224" s="226">
        <v>5</v>
      </c>
      <c r="DA224" s="226">
        <v>7</v>
      </c>
      <c r="DB224" s="226">
        <v>7</v>
      </c>
      <c r="DC224" s="226">
        <v>7</v>
      </c>
      <c r="DD224" s="227">
        <v>14</v>
      </c>
      <c r="DE224" s="227">
        <v>14</v>
      </c>
      <c r="DF224" s="227">
        <v>15</v>
      </c>
      <c r="DG224" s="227">
        <v>17</v>
      </c>
      <c r="DH224" s="226">
        <v>2</v>
      </c>
      <c r="DI224" s="226">
        <v>3</v>
      </c>
      <c r="DJ224" s="226">
        <v>3</v>
      </c>
      <c r="DK224" s="226">
        <v>3</v>
      </c>
      <c r="DL224" s="227">
        <v>3</v>
      </c>
      <c r="DM224" s="227">
        <v>3</v>
      </c>
      <c r="DN224" s="227">
        <v>3</v>
      </c>
      <c r="DO224" s="227">
        <v>3</v>
      </c>
      <c r="DP224" s="376">
        <f t="shared" si="84"/>
        <v>0</v>
      </c>
      <c r="DQ224" s="226">
        <f t="shared" si="84"/>
        <v>3</v>
      </c>
      <c r="DR224" s="226">
        <f t="shared" si="84"/>
        <v>3</v>
      </c>
      <c r="DS224" s="226">
        <f t="shared" si="88"/>
        <v>1</v>
      </c>
      <c r="DT224" s="227">
        <f t="shared" si="88"/>
        <v>0</v>
      </c>
      <c r="DU224" s="227">
        <f t="shared" si="88"/>
        <v>2.4996534825368997</v>
      </c>
      <c r="DV224" s="227">
        <f t="shared" si="88"/>
        <v>6.1880030641171828</v>
      </c>
      <c r="DW224" s="227">
        <f t="shared" si="88"/>
        <v>6.3221649532609803</v>
      </c>
      <c r="DX224" s="377">
        <f t="shared" si="85"/>
        <v>0.7</v>
      </c>
      <c r="DY224" s="377">
        <f t="shared" si="85"/>
        <v>0.70297029702970293</v>
      </c>
      <c r="DZ224" s="377">
        <f t="shared" si="85"/>
        <v>0.70909090909090911</v>
      </c>
      <c r="EA224" s="377">
        <f t="shared" si="85"/>
        <v>0.7</v>
      </c>
      <c r="EB224" s="378">
        <f t="shared" si="85"/>
        <v>0.60191082802547768</v>
      </c>
      <c r="EC224" s="378">
        <f t="shared" si="83"/>
        <v>0.61002785515320335</v>
      </c>
      <c r="ED224" s="378">
        <f t="shared" si="83"/>
        <v>0.61330049261083741</v>
      </c>
      <c r="EE224" s="378">
        <f t="shared" si="83"/>
        <v>0.6058394160583942</v>
      </c>
      <c r="EG224" s="226">
        <v>50</v>
      </c>
      <c r="EH224" s="226">
        <v>35</v>
      </c>
      <c r="EI224" s="226">
        <v>15</v>
      </c>
      <c r="EJ224" s="226">
        <v>8</v>
      </c>
      <c r="EK224" s="226">
        <v>19</v>
      </c>
      <c r="EL224" s="226">
        <v>657</v>
      </c>
      <c r="EM224" s="226">
        <v>524</v>
      </c>
      <c r="EN224" s="379">
        <f t="shared" si="93"/>
        <v>0.7</v>
      </c>
      <c r="EO224" s="226">
        <f t="shared" si="94"/>
        <v>53.333333333333336</v>
      </c>
      <c r="EP224" s="379">
        <f t="shared" si="95"/>
        <v>0.38</v>
      </c>
      <c r="EQ224" s="226">
        <f t="shared" si="96"/>
        <v>28919.330289193302</v>
      </c>
      <c r="ER224" s="226">
        <f t="shared" si="97"/>
        <v>1272.2646310432569</v>
      </c>
      <c r="ES224" s="292"/>
      <c r="ET224" s="227">
        <v>314</v>
      </c>
      <c r="EU224" s="227">
        <v>189</v>
      </c>
      <c r="EV224" s="227">
        <v>124</v>
      </c>
      <c r="EW224" s="227">
        <v>30</v>
      </c>
      <c r="EX224" s="227">
        <v>108</v>
      </c>
      <c r="EY224" s="227">
        <v>1496</v>
      </c>
      <c r="EZ224" s="227">
        <v>1332</v>
      </c>
      <c r="FA224" s="380">
        <f t="shared" si="100"/>
        <v>0.60191082802547768</v>
      </c>
      <c r="FB224" s="228">
        <f t="shared" si="101"/>
        <v>24.193548387096776</v>
      </c>
      <c r="FC224" s="380">
        <f t="shared" si="102"/>
        <v>0.34394904458598724</v>
      </c>
      <c r="FD224" s="227">
        <f t="shared" si="103"/>
        <v>72192.513368983957</v>
      </c>
      <c r="FE224" s="227">
        <f t="shared" si="104"/>
        <v>1876.8768768768768</v>
      </c>
      <c r="FF224" s="227">
        <v>124</v>
      </c>
      <c r="FG224" s="228">
        <f t="shared" si="98"/>
        <v>41.935483870967744</v>
      </c>
      <c r="FH224" s="227">
        <v>52</v>
      </c>
      <c r="FI224" s="227">
        <v>124</v>
      </c>
      <c r="FJ224" s="227">
        <v>1</v>
      </c>
      <c r="FK224" s="227">
        <f t="shared" si="90"/>
        <v>71</v>
      </c>
      <c r="FL224" s="227">
        <v>6</v>
      </c>
      <c r="FM224" s="227">
        <f t="shared" si="91"/>
        <v>65</v>
      </c>
      <c r="FZ224" s="229"/>
      <c r="GA224" s="229"/>
      <c r="GB224" s="229"/>
      <c r="GC224" s="229"/>
      <c r="GD224" s="229"/>
    </row>
    <row r="225" spans="1:186" s="368" customFormat="1">
      <c r="A225" s="287" t="s">
        <v>534</v>
      </c>
      <c r="B225" s="369" t="s">
        <v>535</v>
      </c>
      <c r="C225" s="287" t="s">
        <v>536</v>
      </c>
      <c r="D225" s="403" t="s">
        <v>3126</v>
      </c>
      <c r="E225" s="369" t="s">
        <v>537</v>
      </c>
      <c r="F225" s="403">
        <v>222</v>
      </c>
      <c r="G225" s="404" t="s">
        <v>589</v>
      </c>
      <c r="H225" s="392" t="s">
        <v>590</v>
      </c>
      <c r="I225" s="287" t="s">
        <v>557</v>
      </c>
      <c r="J225" s="369" t="s">
        <v>558</v>
      </c>
      <c r="K225" s="287" t="s">
        <v>316</v>
      </c>
      <c r="L225" s="369" t="s">
        <v>542</v>
      </c>
      <c r="M225" s="369" t="s">
        <v>3124</v>
      </c>
      <c r="N225" s="372">
        <v>1</v>
      </c>
      <c r="O225" s="373">
        <v>259</v>
      </c>
      <c r="P225" s="373">
        <v>353</v>
      </c>
      <c r="Q225" s="373">
        <v>418</v>
      </c>
      <c r="R225" s="373">
        <v>396</v>
      </c>
      <c r="S225" s="374">
        <v>301</v>
      </c>
      <c r="T225" s="374">
        <v>357</v>
      </c>
      <c r="U225" s="374">
        <v>338</v>
      </c>
      <c r="V225" s="374">
        <v>354</v>
      </c>
      <c r="W225" s="373">
        <v>189</v>
      </c>
      <c r="X225" s="373">
        <v>257</v>
      </c>
      <c r="Y225" s="373">
        <v>304</v>
      </c>
      <c r="Z225" s="373">
        <v>288</v>
      </c>
      <c r="AA225" s="374">
        <v>206</v>
      </c>
      <c r="AB225" s="374">
        <v>246</v>
      </c>
      <c r="AC225" s="374">
        <v>233</v>
      </c>
      <c r="AD225" s="374">
        <v>239</v>
      </c>
      <c r="AE225" s="373">
        <v>1</v>
      </c>
      <c r="AF225" s="373">
        <v>1</v>
      </c>
      <c r="AG225" s="373">
        <v>1</v>
      </c>
      <c r="AH225" s="373">
        <v>1</v>
      </c>
      <c r="AI225" s="374">
        <v>1</v>
      </c>
      <c r="AJ225" s="374">
        <v>1</v>
      </c>
      <c r="AK225" s="374">
        <v>1</v>
      </c>
      <c r="AL225" s="374">
        <v>1</v>
      </c>
      <c r="AM225" s="226">
        <v>70</v>
      </c>
      <c r="AN225" s="226">
        <v>96</v>
      </c>
      <c r="AO225" s="226">
        <v>114</v>
      </c>
      <c r="AP225" s="226">
        <v>108</v>
      </c>
      <c r="AQ225" s="227">
        <v>95</v>
      </c>
      <c r="AR225" s="227">
        <v>110</v>
      </c>
      <c r="AS225" s="227">
        <v>105</v>
      </c>
      <c r="AT225" s="227">
        <v>115</v>
      </c>
      <c r="AU225" s="226">
        <v>36</v>
      </c>
      <c r="AV225" s="226">
        <v>54</v>
      </c>
      <c r="AW225" s="226">
        <v>63</v>
      </c>
      <c r="AX225" s="226">
        <v>63</v>
      </c>
      <c r="AY225" s="227">
        <v>47</v>
      </c>
      <c r="AZ225" s="227">
        <v>51</v>
      </c>
      <c r="BA225" s="227">
        <v>55</v>
      </c>
      <c r="BB225" s="227">
        <v>56</v>
      </c>
      <c r="BC225" s="226">
        <f t="shared" si="87"/>
        <v>33</v>
      </c>
      <c r="BD225" s="226">
        <f t="shared" si="87"/>
        <v>37</v>
      </c>
      <c r="BE225" s="226">
        <f t="shared" si="87"/>
        <v>45</v>
      </c>
      <c r="BF225" s="226">
        <f t="shared" si="86"/>
        <v>40</v>
      </c>
      <c r="BG225" s="218">
        <f t="shared" si="86"/>
        <v>42</v>
      </c>
      <c r="BH225" s="218">
        <f t="shared" si="86"/>
        <v>51</v>
      </c>
      <c r="BI225" s="218">
        <f t="shared" si="86"/>
        <v>42</v>
      </c>
      <c r="BJ225" s="218">
        <f t="shared" si="86"/>
        <v>54</v>
      </c>
      <c r="BK225" s="226">
        <f t="shared" si="99"/>
        <v>1</v>
      </c>
      <c r="BL225" s="226">
        <f t="shared" si="99"/>
        <v>5</v>
      </c>
      <c r="BM225" s="226">
        <f t="shared" si="99"/>
        <v>6</v>
      </c>
      <c r="BN225" s="226">
        <f t="shared" si="99"/>
        <v>5</v>
      </c>
      <c r="BO225" s="227">
        <f t="shared" si="99"/>
        <v>6</v>
      </c>
      <c r="BP225" s="227">
        <f t="shared" si="99"/>
        <v>8</v>
      </c>
      <c r="BQ225" s="227">
        <f t="shared" si="99"/>
        <v>8</v>
      </c>
      <c r="BR225" s="227">
        <f t="shared" si="99"/>
        <v>5</v>
      </c>
      <c r="BS225" s="226">
        <v>2</v>
      </c>
      <c r="BT225" s="226">
        <v>5</v>
      </c>
      <c r="BU225" s="226">
        <v>6</v>
      </c>
      <c r="BV225" s="226">
        <v>5</v>
      </c>
      <c r="BW225" s="227">
        <v>6</v>
      </c>
      <c r="BX225" s="227">
        <v>8</v>
      </c>
      <c r="BY225" s="227">
        <v>8</v>
      </c>
      <c r="BZ225" s="227">
        <v>5</v>
      </c>
      <c r="CA225" s="226">
        <v>1</v>
      </c>
      <c r="CB225" s="226">
        <f>IFERROR(VLOOKUP($G225,[12]ITEM!$B$2:$AC$939,26,0),0)</f>
        <v>0</v>
      </c>
      <c r="CC225" s="226">
        <f>IFERROR(VLOOKUP($G225,[12]ITEM!$B$2:$AC$939,27,0),0)</f>
        <v>0</v>
      </c>
      <c r="CD225" s="226">
        <f>IFERROR(VLOOKUP($G225,[12]ITEM!$B$2:$AC$939,28,0),0)</f>
        <v>0</v>
      </c>
      <c r="CE225" s="227">
        <v>0</v>
      </c>
      <c r="CF225" s="227">
        <v>0</v>
      </c>
      <c r="CG225" s="227">
        <v>0</v>
      </c>
      <c r="CH225" s="227">
        <v>0</v>
      </c>
      <c r="CI225" s="375"/>
      <c r="CJ225" s="226">
        <f t="shared" si="105"/>
        <v>32</v>
      </c>
      <c r="CK225" s="226">
        <f t="shared" si="105"/>
        <v>40</v>
      </c>
      <c r="CL225" s="226">
        <f t="shared" si="105"/>
        <v>45</v>
      </c>
      <c r="CM225" s="226">
        <f t="shared" si="105"/>
        <v>45</v>
      </c>
      <c r="CN225" s="227">
        <f t="shared" si="105"/>
        <v>42</v>
      </c>
      <c r="CO225" s="227">
        <f t="shared" si="89"/>
        <v>47.94173181906001</v>
      </c>
      <c r="CP225" s="227">
        <f t="shared" si="89"/>
        <v>46.453066800500238</v>
      </c>
      <c r="CQ225" s="227">
        <f t="shared" si="89"/>
        <v>50.408119129595811</v>
      </c>
      <c r="CR225" s="226">
        <v>20</v>
      </c>
      <c r="CS225" s="226">
        <v>24</v>
      </c>
      <c r="CT225" s="226">
        <v>28</v>
      </c>
      <c r="CU225" s="226">
        <v>27</v>
      </c>
      <c r="CV225" s="227">
        <f t="shared" si="92"/>
        <v>30</v>
      </c>
      <c r="CW225" s="227">
        <f>CV225*(1+('[13]GROWTH (YoY)'!AR225/100))</f>
        <v>34.94173181906001</v>
      </c>
      <c r="CX225" s="227">
        <f>CW225*(1+('[13]GROWTH (YoY)'!AS225/100))</f>
        <v>33.453066800500238</v>
      </c>
      <c r="CY225" s="227">
        <f>CX225*(1+('[13]GROWTH (YoY)'!AT225/100))</f>
        <v>36.408119129595811</v>
      </c>
      <c r="CZ225" s="226">
        <v>7</v>
      </c>
      <c r="DA225" s="226">
        <v>10</v>
      </c>
      <c r="DB225" s="226">
        <v>10</v>
      </c>
      <c r="DC225" s="226">
        <v>10</v>
      </c>
      <c r="DD225" s="227">
        <v>6</v>
      </c>
      <c r="DE225" s="227">
        <v>6</v>
      </c>
      <c r="DF225" s="227">
        <v>6</v>
      </c>
      <c r="DG225" s="227">
        <v>7</v>
      </c>
      <c r="DH225" s="226">
        <v>5</v>
      </c>
      <c r="DI225" s="226">
        <v>6</v>
      </c>
      <c r="DJ225" s="226">
        <v>7</v>
      </c>
      <c r="DK225" s="226">
        <v>8</v>
      </c>
      <c r="DL225" s="227">
        <v>6</v>
      </c>
      <c r="DM225" s="227">
        <v>7</v>
      </c>
      <c r="DN225" s="227">
        <v>7</v>
      </c>
      <c r="DO225" s="227">
        <v>7</v>
      </c>
      <c r="DP225" s="376">
        <f t="shared" si="84"/>
        <v>1</v>
      </c>
      <c r="DQ225" s="226">
        <f t="shared" si="84"/>
        <v>-3</v>
      </c>
      <c r="DR225" s="226">
        <f t="shared" si="84"/>
        <v>0</v>
      </c>
      <c r="DS225" s="226">
        <f t="shared" si="88"/>
        <v>-5</v>
      </c>
      <c r="DT225" s="227">
        <f t="shared" si="88"/>
        <v>0</v>
      </c>
      <c r="DU225" s="227">
        <f t="shared" si="88"/>
        <v>3.0582681809399901</v>
      </c>
      <c r="DV225" s="227">
        <f t="shared" si="88"/>
        <v>-4.4530668005002383</v>
      </c>
      <c r="DW225" s="227">
        <f t="shared" si="88"/>
        <v>3.5918808704041894</v>
      </c>
      <c r="DX225" s="377">
        <f t="shared" si="85"/>
        <v>0.72972972972972971</v>
      </c>
      <c r="DY225" s="377">
        <f t="shared" si="85"/>
        <v>0.7280453257790368</v>
      </c>
      <c r="DZ225" s="377">
        <f t="shared" si="85"/>
        <v>0.72727272727272729</v>
      </c>
      <c r="EA225" s="377">
        <f t="shared" si="85"/>
        <v>0.72727272727272729</v>
      </c>
      <c r="EB225" s="378">
        <f t="shared" si="85"/>
        <v>0.68438538205980071</v>
      </c>
      <c r="EC225" s="378">
        <f t="shared" si="83"/>
        <v>0.68907563025210083</v>
      </c>
      <c r="ED225" s="378">
        <f t="shared" si="83"/>
        <v>0.68934911242603547</v>
      </c>
      <c r="EE225" s="378">
        <f t="shared" si="83"/>
        <v>0.67514124293785316</v>
      </c>
      <c r="EG225" s="226">
        <v>259</v>
      </c>
      <c r="EH225" s="226">
        <v>185</v>
      </c>
      <c r="EI225" s="226">
        <v>74</v>
      </c>
      <c r="EJ225" s="226">
        <v>38</v>
      </c>
      <c r="EK225" s="226">
        <v>79</v>
      </c>
      <c r="EL225" s="226">
        <v>1557</v>
      </c>
      <c r="EM225" s="226">
        <v>1530</v>
      </c>
      <c r="EN225" s="379">
        <f t="shared" si="93"/>
        <v>0.7142857142857143</v>
      </c>
      <c r="EO225" s="226">
        <f t="shared" si="94"/>
        <v>51.351351351351347</v>
      </c>
      <c r="EP225" s="379">
        <f t="shared" si="95"/>
        <v>0.30501930501930502</v>
      </c>
      <c r="EQ225" s="226">
        <f t="shared" si="96"/>
        <v>50738.599871547849</v>
      </c>
      <c r="ER225" s="226">
        <f t="shared" si="97"/>
        <v>2069.7167755991286</v>
      </c>
      <c r="ES225" s="292"/>
      <c r="ET225" s="227">
        <v>301</v>
      </c>
      <c r="EU225" s="227">
        <v>206</v>
      </c>
      <c r="EV225" s="227">
        <v>95</v>
      </c>
      <c r="EW225" s="227">
        <v>61</v>
      </c>
      <c r="EX225" s="227">
        <v>107</v>
      </c>
      <c r="EY225" s="227">
        <v>1917</v>
      </c>
      <c r="EZ225" s="227">
        <v>1888</v>
      </c>
      <c r="FA225" s="380">
        <f t="shared" si="100"/>
        <v>0.68438538205980071</v>
      </c>
      <c r="FB225" s="228">
        <f t="shared" si="101"/>
        <v>64.21052631578948</v>
      </c>
      <c r="FC225" s="380">
        <f t="shared" si="102"/>
        <v>0.35548172757475083</v>
      </c>
      <c r="FD225" s="227">
        <f t="shared" si="103"/>
        <v>55816.379760041731</v>
      </c>
      <c r="FE225" s="227">
        <f t="shared" si="104"/>
        <v>2692.4435028248586</v>
      </c>
      <c r="FF225" s="227">
        <v>95</v>
      </c>
      <c r="FG225" s="228">
        <f t="shared" si="98"/>
        <v>57.894736842105267</v>
      </c>
      <c r="FH225" s="227">
        <v>55</v>
      </c>
      <c r="FI225" s="227">
        <v>95</v>
      </c>
      <c r="FJ225" s="227">
        <v>1</v>
      </c>
      <c r="FK225" s="227">
        <f t="shared" si="90"/>
        <v>39</v>
      </c>
      <c r="FL225" s="227">
        <v>6</v>
      </c>
      <c r="FM225" s="227">
        <f t="shared" si="91"/>
        <v>33</v>
      </c>
      <c r="FZ225" s="229"/>
      <c r="GA225" s="229"/>
      <c r="GB225" s="229"/>
      <c r="GC225" s="229"/>
      <c r="GD225" s="229"/>
    </row>
    <row r="226" spans="1:186" s="368" customFormat="1">
      <c r="A226" s="287" t="s">
        <v>534</v>
      </c>
      <c r="B226" s="369" t="s">
        <v>535</v>
      </c>
      <c r="C226" s="287" t="s">
        <v>536</v>
      </c>
      <c r="D226" s="403" t="s">
        <v>3126</v>
      </c>
      <c r="E226" s="369" t="s">
        <v>537</v>
      </c>
      <c r="F226" s="403">
        <v>223</v>
      </c>
      <c r="G226" s="404" t="s">
        <v>591</v>
      </c>
      <c r="H226" s="392" t="s">
        <v>592</v>
      </c>
      <c r="I226" s="287" t="s">
        <v>557</v>
      </c>
      <c r="J226" s="369" t="s">
        <v>558</v>
      </c>
      <c r="K226" s="287" t="s">
        <v>316</v>
      </c>
      <c r="L226" s="369" t="s">
        <v>542</v>
      </c>
      <c r="M226" s="369" t="s">
        <v>3124</v>
      </c>
      <c r="N226" s="372">
        <v>1</v>
      </c>
      <c r="O226" s="373">
        <v>5749</v>
      </c>
      <c r="P226" s="373">
        <v>9877</v>
      </c>
      <c r="Q226" s="373">
        <v>10916</v>
      </c>
      <c r="R226" s="373">
        <v>11450</v>
      </c>
      <c r="S226" s="374">
        <v>8405</v>
      </c>
      <c r="T226" s="374">
        <v>8471</v>
      </c>
      <c r="U226" s="374">
        <v>9109</v>
      </c>
      <c r="V226" s="374">
        <v>9766</v>
      </c>
      <c r="W226" s="373">
        <v>4544</v>
      </c>
      <c r="X226" s="373">
        <v>7803</v>
      </c>
      <c r="Y226" s="373">
        <v>8624</v>
      </c>
      <c r="Z226" s="373">
        <v>9045</v>
      </c>
      <c r="AA226" s="374">
        <v>6767</v>
      </c>
      <c r="AB226" s="374">
        <v>6788</v>
      </c>
      <c r="AC226" s="374">
        <v>7300</v>
      </c>
      <c r="AD226" s="374">
        <v>7777</v>
      </c>
      <c r="AE226" s="373">
        <v>29</v>
      </c>
      <c r="AF226" s="373">
        <v>37</v>
      </c>
      <c r="AG226" s="373">
        <v>37</v>
      </c>
      <c r="AH226" s="373">
        <v>36</v>
      </c>
      <c r="AI226" s="374">
        <v>31</v>
      </c>
      <c r="AJ226" s="374">
        <v>28</v>
      </c>
      <c r="AK226" s="374">
        <v>29</v>
      </c>
      <c r="AL226" s="374">
        <v>31</v>
      </c>
      <c r="AM226" s="226">
        <v>1205</v>
      </c>
      <c r="AN226" s="226">
        <v>2074</v>
      </c>
      <c r="AO226" s="226">
        <v>2292</v>
      </c>
      <c r="AP226" s="226">
        <v>2404</v>
      </c>
      <c r="AQ226" s="227">
        <v>1638</v>
      </c>
      <c r="AR226" s="227">
        <v>1682</v>
      </c>
      <c r="AS226" s="227">
        <v>1809</v>
      </c>
      <c r="AT226" s="227">
        <v>1988</v>
      </c>
      <c r="AU226" s="226">
        <v>563</v>
      </c>
      <c r="AV226" s="226">
        <v>879</v>
      </c>
      <c r="AW226" s="226">
        <v>935</v>
      </c>
      <c r="AX226" s="226">
        <v>1018</v>
      </c>
      <c r="AY226" s="227">
        <v>533</v>
      </c>
      <c r="AZ226" s="227">
        <v>592</v>
      </c>
      <c r="BA226" s="227">
        <v>651</v>
      </c>
      <c r="BB226" s="227">
        <v>662</v>
      </c>
      <c r="BC226" s="226">
        <f t="shared" si="87"/>
        <v>456</v>
      </c>
      <c r="BD226" s="226">
        <f t="shared" si="87"/>
        <v>1025</v>
      </c>
      <c r="BE226" s="226">
        <f t="shared" si="87"/>
        <v>1301</v>
      </c>
      <c r="BF226" s="226">
        <f t="shared" si="86"/>
        <v>1337</v>
      </c>
      <c r="BG226" s="218">
        <f t="shared" si="86"/>
        <v>1031</v>
      </c>
      <c r="BH226" s="218">
        <f t="shared" si="86"/>
        <v>1004</v>
      </c>
      <c r="BI226" s="218">
        <f t="shared" si="86"/>
        <v>1063</v>
      </c>
      <c r="BJ226" s="218">
        <f t="shared" si="86"/>
        <v>1241</v>
      </c>
      <c r="BK226" s="226">
        <f t="shared" si="99"/>
        <v>186</v>
      </c>
      <c r="BL226" s="226">
        <f t="shared" si="99"/>
        <v>170</v>
      </c>
      <c r="BM226" s="226">
        <f t="shared" si="99"/>
        <v>56</v>
      </c>
      <c r="BN226" s="226">
        <f t="shared" si="99"/>
        <v>49</v>
      </c>
      <c r="BO226" s="227">
        <f t="shared" si="99"/>
        <v>74</v>
      </c>
      <c r="BP226" s="227">
        <f t="shared" si="99"/>
        <v>86</v>
      </c>
      <c r="BQ226" s="227">
        <f t="shared" si="99"/>
        <v>95</v>
      </c>
      <c r="BR226" s="227">
        <f t="shared" si="99"/>
        <v>85</v>
      </c>
      <c r="BS226" s="226">
        <v>191</v>
      </c>
      <c r="BT226" s="226">
        <v>170</v>
      </c>
      <c r="BU226" s="226">
        <v>56</v>
      </c>
      <c r="BV226" s="226">
        <v>49</v>
      </c>
      <c r="BW226" s="227">
        <v>74</v>
      </c>
      <c r="BX226" s="227">
        <v>86</v>
      </c>
      <c r="BY226" s="227">
        <v>95</v>
      </c>
      <c r="BZ226" s="227">
        <v>85</v>
      </c>
      <c r="CA226" s="226">
        <v>5</v>
      </c>
      <c r="CB226" s="226">
        <f>IFERROR(VLOOKUP($G226,[12]ITEM!$B$2:$AC$939,26,0),0)</f>
        <v>0</v>
      </c>
      <c r="CC226" s="226">
        <f>IFERROR(VLOOKUP($G226,[12]ITEM!$B$2:$AC$939,27,0),0)</f>
        <v>0</v>
      </c>
      <c r="CD226" s="226">
        <f>IFERROR(VLOOKUP($G226,[12]ITEM!$B$2:$AC$939,28,0),0)</f>
        <v>0</v>
      </c>
      <c r="CE226" s="227">
        <v>0</v>
      </c>
      <c r="CF226" s="227">
        <v>0</v>
      </c>
      <c r="CG226" s="227">
        <v>0</v>
      </c>
      <c r="CH226" s="227">
        <v>0</v>
      </c>
      <c r="CI226" s="375"/>
      <c r="CJ226" s="226">
        <f t="shared" si="105"/>
        <v>456</v>
      </c>
      <c r="CK226" s="226">
        <f t="shared" si="105"/>
        <v>784</v>
      </c>
      <c r="CL226" s="226">
        <f t="shared" si="105"/>
        <v>857</v>
      </c>
      <c r="CM226" s="226">
        <f t="shared" si="105"/>
        <v>951</v>
      </c>
      <c r="CN226" s="227">
        <f t="shared" si="105"/>
        <v>1031</v>
      </c>
      <c r="CO226" s="227">
        <f t="shared" si="89"/>
        <v>1071.481704672578</v>
      </c>
      <c r="CP226" s="227">
        <f t="shared" si="89"/>
        <v>1189.4002797897358</v>
      </c>
      <c r="CQ226" s="227">
        <f t="shared" si="89"/>
        <v>1273.6745013188993</v>
      </c>
      <c r="CR226" s="226">
        <v>310</v>
      </c>
      <c r="CS226" s="226">
        <v>473</v>
      </c>
      <c r="CT226" s="226">
        <v>523</v>
      </c>
      <c r="CU226" s="226">
        <v>549</v>
      </c>
      <c r="CV226" s="227">
        <f t="shared" si="92"/>
        <v>761</v>
      </c>
      <c r="CW226" s="227">
        <f>CV226*(1+('[13]GROWTH (YoY)'!AR226/100))</f>
        <v>781.48170467257796</v>
      </c>
      <c r="CX226" s="227">
        <f>CW226*(1+('[13]GROWTH (YoY)'!AS226/100))</f>
        <v>840.40027978973581</v>
      </c>
      <c r="CY226" s="227">
        <f>CX226*(1+('[13]GROWTH (YoY)'!AT226/100))</f>
        <v>923.67450131889939</v>
      </c>
      <c r="CZ226" s="226">
        <v>27</v>
      </c>
      <c r="DA226" s="226">
        <v>38</v>
      </c>
      <c r="DB226" s="226">
        <v>38</v>
      </c>
      <c r="DC226" s="226">
        <v>39</v>
      </c>
      <c r="DD226" s="227">
        <v>1</v>
      </c>
      <c r="DE226" s="227">
        <v>1</v>
      </c>
      <c r="DF226" s="227">
        <v>1</v>
      </c>
      <c r="DG226" s="227">
        <v>1</v>
      </c>
      <c r="DH226" s="226">
        <v>119</v>
      </c>
      <c r="DI226" s="226">
        <v>273</v>
      </c>
      <c r="DJ226" s="226">
        <v>296</v>
      </c>
      <c r="DK226" s="226">
        <v>363</v>
      </c>
      <c r="DL226" s="227">
        <v>269</v>
      </c>
      <c r="DM226" s="227">
        <v>289</v>
      </c>
      <c r="DN226" s="227">
        <v>348</v>
      </c>
      <c r="DO226" s="227">
        <v>349</v>
      </c>
      <c r="DP226" s="376">
        <f t="shared" si="84"/>
        <v>0</v>
      </c>
      <c r="DQ226" s="226">
        <f t="shared" si="84"/>
        <v>241</v>
      </c>
      <c r="DR226" s="226">
        <f t="shared" si="84"/>
        <v>444</v>
      </c>
      <c r="DS226" s="226">
        <f t="shared" si="88"/>
        <v>386</v>
      </c>
      <c r="DT226" s="227">
        <f t="shared" si="88"/>
        <v>0</v>
      </c>
      <c r="DU226" s="227">
        <f t="shared" si="88"/>
        <v>-67.481704672577962</v>
      </c>
      <c r="DV226" s="227">
        <f t="shared" si="88"/>
        <v>-126.40027978973581</v>
      </c>
      <c r="DW226" s="227">
        <f t="shared" si="88"/>
        <v>-32.674501318899274</v>
      </c>
      <c r="DX226" s="377">
        <f t="shared" si="85"/>
        <v>0.79039833014437288</v>
      </c>
      <c r="DY226" s="377">
        <f t="shared" si="85"/>
        <v>0.79001721170395867</v>
      </c>
      <c r="DZ226" s="377">
        <f t="shared" si="85"/>
        <v>0.79003297911322834</v>
      </c>
      <c r="EA226" s="377">
        <f t="shared" si="85"/>
        <v>0.78995633187772929</v>
      </c>
      <c r="EB226" s="378">
        <f t="shared" si="85"/>
        <v>0.80511600237953596</v>
      </c>
      <c r="EC226" s="378">
        <f t="shared" si="83"/>
        <v>0.8013221579506552</v>
      </c>
      <c r="ED226" s="378">
        <f t="shared" si="83"/>
        <v>0.80140520364474699</v>
      </c>
      <c r="EE226" s="378">
        <f t="shared" si="83"/>
        <v>0.79633422076592264</v>
      </c>
      <c r="EG226" s="226">
        <v>5997</v>
      </c>
      <c r="EH226" s="226">
        <v>5070</v>
      </c>
      <c r="EI226" s="226">
        <v>926</v>
      </c>
      <c r="EJ226" s="226">
        <v>431</v>
      </c>
      <c r="EK226" s="226">
        <v>1362</v>
      </c>
      <c r="EL226" s="226">
        <v>11494</v>
      </c>
      <c r="EM226" s="226">
        <v>11489</v>
      </c>
      <c r="EN226" s="379">
        <f t="shared" si="93"/>
        <v>0.84542271135567781</v>
      </c>
      <c r="EO226" s="226">
        <f t="shared" si="94"/>
        <v>46.54427645788337</v>
      </c>
      <c r="EP226" s="379">
        <f t="shared" si="95"/>
        <v>0.22711355677838921</v>
      </c>
      <c r="EQ226" s="226">
        <f t="shared" si="96"/>
        <v>118496.60692535236</v>
      </c>
      <c r="ER226" s="226">
        <f t="shared" si="97"/>
        <v>3126.1786636492875</v>
      </c>
      <c r="ES226" s="292"/>
      <c r="ET226" s="227">
        <v>8405</v>
      </c>
      <c r="EU226" s="227">
        <v>6767</v>
      </c>
      <c r="EV226" s="227">
        <v>1638</v>
      </c>
      <c r="EW226" s="227">
        <v>492</v>
      </c>
      <c r="EX226" s="227">
        <v>2409</v>
      </c>
      <c r="EY226" s="227">
        <v>9560</v>
      </c>
      <c r="EZ226" s="227">
        <v>9556</v>
      </c>
      <c r="FA226" s="380">
        <f t="shared" si="100"/>
        <v>0.80511600237953596</v>
      </c>
      <c r="FB226" s="228">
        <f t="shared" si="101"/>
        <v>30.036630036630036</v>
      </c>
      <c r="FC226" s="380">
        <f t="shared" si="102"/>
        <v>0.28661511005353957</v>
      </c>
      <c r="FD226" s="227">
        <f t="shared" si="103"/>
        <v>251987.44769874477</v>
      </c>
      <c r="FE226" s="227">
        <f t="shared" si="104"/>
        <v>4290.4981163666807</v>
      </c>
      <c r="FF226" s="227">
        <v>1638</v>
      </c>
      <c r="FG226" s="228">
        <f t="shared" si="98"/>
        <v>37.72893772893773</v>
      </c>
      <c r="FH226" s="227">
        <v>618</v>
      </c>
      <c r="FI226" s="227">
        <v>1638</v>
      </c>
      <c r="FJ226" s="227">
        <v>18</v>
      </c>
      <c r="FK226" s="227">
        <f t="shared" si="90"/>
        <v>1002</v>
      </c>
      <c r="FL226" s="227">
        <v>171</v>
      </c>
      <c r="FM226" s="227">
        <f t="shared" si="91"/>
        <v>831</v>
      </c>
      <c r="FZ226" s="229"/>
      <c r="GA226" s="229"/>
      <c r="GB226" s="229"/>
      <c r="GC226" s="229"/>
      <c r="GD226" s="229"/>
    </row>
    <row r="227" spans="1:186" s="368" customFormat="1">
      <c r="A227" s="287" t="s">
        <v>534</v>
      </c>
      <c r="B227" s="369" t="s">
        <v>535</v>
      </c>
      <c r="C227" s="287" t="s">
        <v>536</v>
      </c>
      <c r="D227" s="403" t="s">
        <v>3126</v>
      </c>
      <c r="E227" s="369" t="s">
        <v>537</v>
      </c>
      <c r="F227" s="403">
        <v>224</v>
      </c>
      <c r="G227" s="404" t="s">
        <v>593</v>
      </c>
      <c r="H227" s="392" t="s">
        <v>594</v>
      </c>
      <c r="I227" s="287" t="s">
        <v>557</v>
      </c>
      <c r="J227" s="369" t="s">
        <v>558</v>
      </c>
      <c r="K227" s="287" t="s">
        <v>316</v>
      </c>
      <c r="L227" s="369" t="s">
        <v>542</v>
      </c>
      <c r="M227" s="369" t="s">
        <v>3124</v>
      </c>
      <c r="N227" s="372">
        <v>1</v>
      </c>
      <c r="O227" s="373">
        <v>61</v>
      </c>
      <c r="P227" s="373">
        <v>183</v>
      </c>
      <c r="Q227" s="373">
        <v>200</v>
      </c>
      <c r="R227" s="373">
        <v>214</v>
      </c>
      <c r="S227" s="374">
        <v>380</v>
      </c>
      <c r="T227" s="374">
        <v>415</v>
      </c>
      <c r="U227" s="374">
        <v>462</v>
      </c>
      <c r="V227" s="374">
        <v>417</v>
      </c>
      <c r="W227" s="373">
        <v>49</v>
      </c>
      <c r="X227" s="373">
        <v>147</v>
      </c>
      <c r="Y227" s="373">
        <v>160</v>
      </c>
      <c r="Z227" s="373">
        <v>172</v>
      </c>
      <c r="AA227" s="374">
        <v>325</v>
      </c>
      <c r="AB227" s="374">
        <v>356</v>
      </c>
      <c r="AC227" s="374">
        <v>400</v>
      </c>
      <c r="AD227" s="374">
        <v>364</v>
      </c>
      <c r="AE227" s="373">
        <v>0</v>
      </c>
      <c r="AF227" s="373">
        <v>1</v>
      </c>
      <c r="AG227" s="373">
        <v>1</v>
      </c>
      <c r="AH227" s="373">
        <v>1</v>
      </c>
      <c r="AI227" s="374">
        <v>1</v>
      </c>
      <c r="AJ227" s="374">
        <v>1</v>
      </c>
      <c r="AK227" s="374">
        <v>1</v>
      </c>
      <c r="AL227" s="374">
        <v>1</v>
      </c>
      <c r="AM227" s="226">
        <v>12</v>
      </c>
      <c r="AN227" s="226">
        <v>36</v>
      </c>
      <c r="AO227" s="226">
        <v>39</v>
      </c>
      <c r="AP227" s="226">
        <v>42</v>
      </c>
      <c r="AQ227" s="227">
        <v>55</v>
      </c>
      <c r="AR227" s="227">
        <v>59</v>
      </c>
      <c r="AS227" s="227">
        <v>62</v>
      </c>
      <c r="AT227" s="227">
        <v>53</v>
      </c>
      <c r="AU227" s="226">
        <v>6</v>
      </c>
      <c r="AV227" s="226">
        <v>18</v>
      </c>
      <c r="AW227" s="226">
        <v>21</v>
      </c>
      <c r="AX227" s="226">
        <v>24</v>
      </c>
      <c r="AY227" s="227">
        <v>23</v>
      </c>
      <c r="AZ227" s="227">
        <v>26</v>
      </c>
      <c r="BA227" s="227">
        <v>28</v>
      </c>
      <c r="BB227" s="227">
        <v>28</v>
      </c>
      <c r="BC227" s="226">
        <f t="shared" si="87"/>
        <v>6</v>
      </c>
      <c r="BD227" s="226">
        <f t="shared" si="87"/>
        <v>14</v>
      </c>
      <c r="BE227" s="226">
        <f t="shared" si="87"/>
        <v>10</v>
      </c>
      <c r="BF227" s="226">
        <f t="shared" si="86"/>
        <v>12</v>
      </c>
      <c r="BG227" s="218">
        <f t="shared" si="86"/>
        <v>27</v>
      </c>
      <c r="BH227" s="218">
        <f t="shared" si="86"/>
        <v>23</v>
      </c>
      <c r="BI227" s="218">
        <f t="shared" si="86"/>
        <v>26</v>
      </c>
      <c r="BJ227" s="218">
        <f t="shared" si="86"/>
        <v>21</v>
      </c>
      <c r="BK227" s="226">
        <f t="shared" si="99"/>
        <v>0</v>
      </c>
      <c r="BL227" s="226">
        <f t="shared" si="99"/>
        <v>4</v>
      </c>
      <c r="BM227" s="226">
        <f t="shared" si="99"/>
        <v>8</v>
      </c>
      <c r="BN227" s="226">
        <f t="shared" si="99"/>
        <v>6</v>
      </c>
      <c r="BO227" s="227">
        <f t="shared" si="99"/>
        <v>5</v>
      </c>
      <c r="BP227" s="227">
        <f t="shared" si="99"/>
        <v>10</v>
      </c>
      <c r="BQ227" s="227">
        <f t="shared" si="99"/>
        <v>8</v>
      </c>
      <c r="BR227" s="227">
        <f t="shared" si="99"/>
        <v>4</v>
      </c>
      <c r="BS227" s="226">
        <v>0</v>
      </c>
      <c r="BT227" s="226">
        <v>4</v>
      </c>
      <c r="BU227" s="226">
        <v>8</v>
      </c>
      <c r="BV227" s="226">
        <v>6</v>
      </c>
      <c r="BW227" s="227">
        <v>5</v>
      </c>
      <c r="BX227" s="227">
        <v>10</v>
      </c>
      <c r="BY227" s="227">
        <v>8</v>
      </c>
      <c r="BZ227" s="227">
        <v>4</v>
      </c>
      <c r="CA227" s="226">
        <v>0</v>
      </c>
      <c r="CB227" s="226">
        <f>IFERROR(VLOOKUP($G227,[12]ITEM!$B$2:$AC$939,26,0),0)</f>
        <v>0</v>
      </c>
      <c r="CC227" s="226">
        <f>IFERROR(VLOOKUP($G227,[12]ITEM!$B$2:$AC$939,27,0),0)</f>
        <v>0</v>
      </c>
      <c r="CD227" s="226">
        <f>IFERROR(VLOOKUP($G227,[12]ITEM!$B$2:$AC$939,28,0),0)</f>
        <v>0</v>
      </c>
      <c r="CE227" s="227">
        <v>0</v>
      </c>
      <c r="CF227" s="227">
        <v>0</v>
      </c>
      <c r="CG227" s="227">
        <v>0</v>
      </c>
      <c r="CH227" s="227">
        <v>0</v>
      </c>
      <c r="CI227" s="375"/>
      <c r="CJ227" s="226">
        <f t="shared" si="105"/>
        <v>6</v>
      </c>
      <c r="CK227" s="226">
        <f t="shared" si="105"/>
        <v>15</v>
      </c>
      <c r="CL227" s="226">
        <f t="shared" si="105"/>
        <v>16</v>
      </c>
      <c r="CM227" s="226">
        <f t="shared" si="105"/>
        <v>14</v>
      </c>
      <c r="CN227" s="227">
        <f t="shared" si="105"/>
        <v>27</v>
      </c>
      <c r="CO227" s="227">
        <f t="shared" si="89"/>
        <v>28.999001383245584</v>
      </c>
      <c r="CP227" s="227">
        <f t="shared" si="89"/>
        <v>28.093677821574854</v>
      </c>
      <c r="CQ227" s="227">
        <f t="shared" si="89"/>
        <v>24.094985888819849</v>
      </c>
      <c r="CR227" s="226">
        <v>3</v>
      </c>
      <c r="CS227" s="226">
        <v>9</v>
      </c>
      <c r="CT227" s="226">
        <v>10</v>
      </c>
      <c r="CU227" s="226">
        <v>10</v>
      </c>
      <c r="CV227" s="227">
        <f t="shared" si="92"/>
        <v>24</v>
      </c>
      <c r="CW227" s="227">
        <f>CV227*(1+('[13]GROWTH (YoY)'!AR227/100))</f>
        <v>25.999001383245584</v>
      </c>
      <c r="CX227" s="227">
        <f>CW227*(1+('[13]GROWTH (YoY)'!AS227/100))</f>
        <v>27.093677821574854</v>
      </c>
      <c r="CY227" s="227">
        <f>CX227*(1+('[13]GROWTH (YoY)'!AT227/100))</f>
        <v>23.094985888819849</v>
      </c>
      <c r="CZ227" s="226">
        <v>3</v>
      </c>
      <c r="DA227" s="226">
        <v>4</v>
      </c>
      <c r="DB227" s="226">
        <v>4</v>
      </c>
      <c r="DC227" s="226">
        <v>4</v>
      </c>
      <c r="DD227" s="227">
        <v>1</v>
      </c>
      <c r="DE227" s="227">
        <v>1</v>
      </c>
      <c r="DF227" s="227">
        <v>1</v>
      </c>
      <c r="DG227" s="227">
        <v>1</v>
      </c>
      <c r="DH227" s="226">
        <v>0</v>
      </c>
      <c r="DI227" s="226">
        <v>2</v>
      </c>
      <c r="DJ227" s="226">
        <v>2</v>
      </c>
      <c r="DK227" s="226">
        <v>0</v>
      </c>
      <c r="DL227" s="227">
        <v>2</v>
      </c>
      <c r="DM227" s="227">
        <v>2</v>
      </c>
      <c r="DN227" s="227">
        <v>0</v>
      </c>
      <c r="DO227" s="227">
        <v>0</v>
      </c>
      <c r="DP227" s="376">
        <f t="shared" si="84"/>
        <v>0</v>
      </c>
      <c r="DQ227" s="226">
        <f t="shared" si="84"/>
        <v>-1</v>
      </c>
      <c r="DR227" s="226">
        <f t="shared" si="84"/>
        <v>-6</v>
      </c>
      <c r="DS227" s="226">
        <f t="shared" si="88"/>
        <v>-2</v>
      </c>
      <c r="DT227" s="227">
        <f t="shared" si="88"/>
        <v>0</v>
      </c>
      <c r="DU227" s="227">
        <f t="shared" si="88"/>
        <v>-5.9990013832455844</v>
      </c>
      <c r="DV227" s="227">
        <f t="shared" si="88"/>
        <v>-2.0936778215748539</v>
      </c>
      <c r="DW227" s="227">
        <f t="shared" si="88"/>
        <v>-3.0949858888198492</v>
      </c>
      <c r="DX227" s="377">
        <f t="shared" si="85"/>
        <v>0.80327868852459017</v>
      </c>
      <c r="DY227" s="377">
        <f t="shared" si="85"/>
        <v>0.80327868852459017</v>
      </c>
      <c r="DZ227" s="377">
        <f t="shared" si="85"/>
        <v>0.8</v>
      </c>
      <c r="EA227" s="377">
        <f t="shared" si="85"/>
        <v>0.80373831775700932</v>
      </c>
      <c r="EB227" s="378">
        <f t="shared" si="85"/>
        <v>0.85526315789473684</v>
      </c>
      <c r="EC227" s="378">
        <f t="shared" si="83"/>
        <v>0.85783132530120487</v>
      </c>
      <c r="ED227" s="378">
        <f t="shared" si="83"/>
        <v>0.86580086580086579</v>
      </c>
      <c r="EE227" s="378">
        <f t="shared" si="83"/>
        <v>0.87290167865707435</v>
      </c>
      <c r="EG227" s="226">
        <v>61</v>
      </c>
      <c r="EH227" s="226">
        <v>50</v>
      </c>
      <c r="EI227" s="226">
        <v>11</v>
      </c>
      <c r="EJ227" s="226">
        <v>11</v>
      </c>
      <c r="EK227" s="226">
        <v>35</v>
      </c>
      <c r="EL227" s="226">
        <v>421</v>
      </c>
      <c r="EM227" s="226">
        <v>413</v>
      </c>
      <c r="EN227" s="379">
        <f t="shared" si="93"/>
        <v>0.81967213114754101</v>
      </c>
      <c r="EO227" s="226">
        <f t="shared" si="94"/>
        <v>100</v>
      </c>
      <c r="EP227" s="379">
        <f t="shared" si="95"/>
        <v>0.57377049180327866</v>
      </c>
      <c r="EQ227" s="226">
        <f t="shared" si="96"/>
        <v>83135.391923990494</v>
      </c>
      <c r="ER227" s="226">
        <f t="shared" si="97"/>
        <v>2219.5318805488296</v>
      </c>
      <c r="ES227" s="292"/>
      <c r="ET227" s="227">
        <v>380</v>
      </c>
      <c r="EU227" s="227">
        <v>325</v>
      </c>
      <c r="EV227" s="227">
        <v>55</v>
      </c>
      <c r="EW227" s="227">
        <v>22</v>
      </c>
      <c r="EX227" s="227">
        <v>59</v>
      </c>
      <c r="EY227" s="227">
        <v>849</v>
      </c>
      <c r="EZ227" s="227">
        <v>828</v>
      </c>
      <c r="FA227" s="380">
        <f t="shared" si="100"/>
        <v>0.85526315789473684</v>
      </c>
      <c r="FB227" s="228">
        <f t="shared" si="101"/>
        <v>40</v>
      </c>
      <c r="FC227" s="380">
        <f t="shared" si="102"/>
        <v>0.15526315789473685</v>
      </c>
      <c r="FD227" s="227">
        <f t="shared" si="103"/>
        <v>69493.521790341576</v>
      </c>
      <c r="FE227" s="227">
        <f t="shared" si="104"/>
        <v>2214.1706924315617</v>
      </c>
      <c r="FF227" s="227">
        <v>55</v>
      </c>
      <c r="FG227" s="228">
        <f t="shared" si="98"/>
        <v>49.090909090909093</v>
      </c>
      <c r="FH227" s="227">
        <v>27</v>
      </c>
      <c r="FI227" s="227">
        <v>55</v>
      </c>
      <c r="FJ227" s="227">
        <v>1</v>
      </c>
      <c r="FK227" s="227">
        <f t="shared" si="90"/>
        <v>27</v>
      </c>
      <c r="FL227" s="227">
        <v>8</v>
      </c>
      <c r="FM227" s="227">
        <f t="shared" si="91"/>
        <v>19</v>
      </c>
      <c r="FZ227" s="229"/>
      <c r="GA227" s="229"/>
      <c r="GB227" s="229"/>
      <c r="GC227" s="229"/>
      <c r="GD227" s="229"/>
    </row>
    <row r="228" spans="1:186" s="368" customFormat="1">
      <c r="A228" s="287" t="s">
        <v>534</v>
      </c>
      <c r="B228" s="369" t="s">
        <v>535</v>
      </c>
      <c r="C228" s="287" t="s">
        <v>536</v>
      </c>
      <c r="D228" s="403" t="s">
        <v>3126</v>
      </c>
      <c r="E228" s="369" t="s">
        <v>537</v>
      </c>
      <c r="F228" s="403">
        <v>225</v>
      </c>
      <c r="G228" s="404" t="s">
        <v>595</v>
      </c>
      <c r="H228" s="392" t="s">
        <v>596</v>
      </c>
      <c r="I228" s="287" t="s">
        <v>557</v>
      </c>
      <c r="J228" s="369" t="s">
        <v>558</v>
      </c>
      <c r="K228" s="287" t="s">
        <v>316</v>
      </c>
      <c r="L228" s="369" t="s">
        <v>542</v>
      </c>
      <c r="M228" s="369" t="s">
        <v>3124</v>
      </c>
      <c r="N228" s="372">
        <v>1</v>
      </c>
      <c r="O228" s="373">
        <v>2268</v>
      </c>
      <c r="P228" s="373">
        <v>3060</v>
      </c>
      <c r="Q228" s="373">
        <v>3560</v>
      </c>
      <c r="R228" s="373">
        <v>3722</v>
      </c>
      <c r="S228" s="374">
        <v>3051</v>
      </c>
      <c r="T228" s="374">
        <v>3448</v>
      </c>
      <c r="U228" s="374">
        <v>3605</v>
      </c>
      <c r="V228" s="374">
        <v>3782</v>
      </c>
      <c r="W228" s="373">
        <v>1961</v>
      </c>
      <c r="X228" s="373">
        <v>2646</v>
      </c>
      <c r="Y228" s="373">
        <v>3078</v>
      </c>
      <c r="Z228" s="373">
        <v>3219</v>
      </c>
      <c r="AA228" s="374">
        <v>2485</v>
      </c>
      <c r="AB228" s="374">
        <v>2764</v>
      </c>
      <c r="AC228" s="374">
        <v>2895</v>
      </c>
      <c r="AD228" s="374">
        <v>3043</v>
      </c>
      <c r="AE228" s="373">
        <v>11</v>
      </c>
      <c r="AF228" s="373">
        <v>11</v>
      </c>
      <c r="AG228" s="373">
        <v>12</v>
      </c>
      <c r="AH228" s="373">
        <v>12</v>
      </c>
      <c r="AI228" s="374">
        <v>11</v>
      </c>
      <c r="AJ228" s="374">
        <v>11</v>
      </c>
      <c r="AK228" s="374">
        <v>11</v>
      </c>
      <c r="AL228" s="374">
        <v>12</v>
      </c>
      <c r="AM228" s="226">
        <v>307</v>
      </c>
      <c r="AN228" s="226">
        <v>414</v>
      </c>
      <c r="AO228" s="226">
        <v>481</v>
      </c>
      <c r="AP228" s="226">
        <v>503</v>
      </c>
      <c r="AQ228" s="227">
        <v>566</v>
      </c>
      <c r="AR228" s="227">
        <v>683</v>
      </c>
      <c r="AS228" s="227">
        <v>710</v>
      </c>
      <c r="AT228" s="227">
        <v>739</v>
      </c>
      <c r="AU228" s="226">
        <v>136</v>
      </c>
      <c r="AV228" s="226">
        <v>166</v>
      </c>
      <c r="AW228" s="226">
        <v>200</v>
      </c>
      <c r="AX228" s="226">
        <v>229</v>
      </c>
      <c r="AY228" s="227">
        <v>118</v>
      </c>
      <c r="AZ228" s="227">
        <v>143</v>
      </c>
      <c r="BA228" s="227">
        <v>157</v>
      </c>
      <c r="BB228" s="227">
        <v>158</v>
      </c>
      <c r="BC228" s="226">
        <f t="shared" si="87"/>
        <v>446</v>
      </c>
      <c r="BD228" s="226">
        <f t="shared" si="87"/>
        <v>788.54490648044293</v>
      </c>
      <c r="BE228" s="226">
        <f t="shared" si="87"/>
        <v>448.02470138527912</v>
      </c>
      <c r="BF228" s="226">
        <f t="shared" si="86"/>
        <v>266</v>
      </c>
      <c r="BG228" s="218">
        <f t="shared" si="86"/>
        <v>953</v>
      </c>
      <c r="BH228" s="218">
        <f t="shared" si="86"/>
        <v>742</v>
      </c>
      <c r="BI228" s="218">
        <f t="shared" si="86"/>
        <v>537</v>
      </c>
      <c r="BJ228" s="218">
        <f t="shared" si="86"/>
        <v>565</v>
      </c>
      <c r="BK228" s="226">
        <f t="shared" si="99"/>
        <v>-275</v>
      </c>
      <c r="BL228" s="226">
        <f t="shared" si="99"/>
        <v>-540.54490648044293</v>
      </c>
      <c r="BM228" s="226">
        <f t="shared" si="99"/>
        <v>-167.02470138527912</v>
      </c>
      <c r="BN228" s="226">
        <f t="shared" si="99"/>
        <v>8</v>
      </c>
      <c r="BO228" s="227">
        <f t="shared" si="99"/>
        <v>-505</v>
      </c>
      <c r="BP228" s="227">
        <f t="shared" si="99"/>
        <v>-202</v>
      </c>
      <c r="BQ228" s="227">
        <f t="shared" si="99"/>
        <v>16</v>
      </c>
      <c r="BR228" s="227">
        <f t="shared" si="99"/>
        <v>16</v>
      </c>
      <c r="BS228" s="226">
        <v>21</v>
      </c>
      <c r="BT228" s="226">
        <v>16</v>
      </c>
      <c r="BU228" s="226">
        <v>11</v>
      </c>
      <c r="BV228" s="226">
        <v>8</v>
      </c>
      <c r="BW228" s="227">
        <v>15</v>
      </c>
      <c r="BX228" s="227">
        <v>16</v>
      </c>
      <c r="BY228" s="227">
        <v>16</v>
      </c>
      <c r="BZ228" s="227">
        <v>16</v>
      </c>
      <c r="CA228" s="226">
        <v>296</v>
      </c>
      <c r="CB228" s="226">
        <f>IFERROR(VLOOKUP($G228,[12]ITEM!$B$2:$AC$939,26,0),0)</f>
        <v>556.54490648044293</v>
      </c>
      <c r="CC228" s="226">
        <f>IFERROR(VLOOKUP($G228,[12]ITEM!$B$2:$AC$939,27,0),0)</f>
        <v>178.02470138527912</v>
      </c>
      <c r="CD228" s="226">
        <f>IFERROR(VLOOKUP($G228,[12]ITEM!$B$2:$AC$939,28,0),0)</f>
        <v>0</v>
      </c>
      <c r="CE228" s="227">
        <v>520</v>
      </c>
      <c r="CF228" s="227">
        <v>218</v>
      </c>
      <c r="CG228" s="227">
        <v>0</v>
      </c>
      <c r="CH228" s="227">
        <v>0</v>
      </c>
      <c r="CI228" s="375"/>
      <c r="CJ228" s="226">
        <f t="shared" si="105"/>
        <v>446</v>
      </c>
      <c r="CK228" s="226">
        <f t="shared" si="105"/>
        <v>561</v>
      </c>
      <c r="CL228" s="226">
        <f t="shared" si="105"/>
        <v>640</v>
      </c>
      <c r="CM228" s="226">
        <f t="shared" si="105"/>
        <v>634</v>
      </c>
      <c r="CN228" s="227">
        <f t="shared" si="105"/>
        <v>953</v>
      </c>
      <c r="CO228" s="227">
        <f t="shared" si="89"/>
        <v>1137.3199857128973</v>
      </c>
      <c r="CP228" s="227">
        <f t="shared" si="89"/>
        <v>1148.0614304770295</v>
      </c>
      <c r="CQ228" s="227">
        <f t="shared" si="89"/>
        <v>1192.7727959782294</v>
      </c>
      <c r="CR228" s="226">
        <v>372</v>
      </c>
      <c r="CS228" s="226">
        <v>431</v>
      </c>
      <c r="CT228" s="226">
        <v>501</v>
      </c>
      <c r="CU228" s="226">
        <v>523</v>
      </c>
      <c r="CV228" s="227">
        <f t="shared" si="92"/>
        <v>851</v>
      </c>
      <c r="CW228" s="227">
        <f>CV228*(1+('[13]GROWTH (YoY)'!AR228/100))</f>
        <v>1028.3199857128973</v>
      </c>
      <c r="CX228" s="227">
        <f>CW228*(1+('[13]GROWTH (YoY)'!AS228/100))</f>
        <v>1068.0614304770295</v>
      </c>
      <c r="CY228" s="227">
        <f>CX228*(1+('[13]GROWTH (YoY)'!AT228/100))</f>
        <v>1111.7727959782294</v>
      </c>
      <c r="CZ228" s="226">
        <v>23</v>
      </c>
      <c r="DA228" s="226">
        <v>36</v>
      </c>
      <c r="DB228" s="226">
        <v>37</v>
      </c>
      <c r="DC228" s="226">
        <v>38</v>
      </c>
      <c r="DD228" s="227">
        <v>9</v>
      </c>
      <c r="DE228" s="227">
        <v>9</v>
      </c>
      <c r="DF228" s="227">
        <v>10</v>
      </c>
      <c r="DG228" s="227">
        <v>11</v>
      </c>
      <c r="DH228" s="226">
        <v>51</v>
      </c>
      <c r="DI228" s="226">
        <v>94</v>
      </c>
      <c r="DJ228" s="226">
        <v>102</v>
      </c>
      <c r="DK228" s="226">
        <v>73</v>
      </c>
      <c r="DL228" s="227">
        <v>93</v>
      </c>
      <c r="DM228" s="227">
        <v>100</v>
      </c>
      <c r="DN228" s="227">
        <v>70</v>
      </c>
      <c r="DO228" s="227">
        <v>70</v>
      </c>
      <c r="DP228" s="376">
        <f t="shared" si="84"/>
        <v>0</v>
      </c>
      <c r="DQ228" s="226">
        <f t="shared" si="84"/>
        <v>227.54490648044293</v>
      </c>
      <c r="DR228" s="226">
        <f t="shared" si="84"/>
        <v>-191.97529861472088</v>
      </c>
      <c r="DS228" s="226">
        <f t="shared" si="88"/>
        <v>-368</v>
      </c>
      <c r="DT228" s="227">
        <f t="shared" si="88"/>
        <v>0</v>
      </c>
      <c r="DU228" s="227">
        <f t="shared" si="88"/>
        <v>-395.31998571289728</v>
      </c>
      <c r="DV228" s="227">
        <f t="shared" si="88"/>
        <v>-611.06143047702949</v>
      </c>
      <c r="DW228" s="227">
        <f t="shared" si="88"/>
        <v>-627.7727959782294</v>
      </c>
      <c r="DX228" s="377">
        <f t="shared" si="85"/>
        <v>0.86463844797178135</v>
      </c>
      <c r="DY228" s="377">
        <f t="shared" si="85"/>
        <v>0.86470588235294121</v>
      </c>
      <c r="DZ228" s="377">
        <f t="shared" si="85"/>
        <v>0.86460674157303374</v>
      </c>
      <c r="EA228" s="377">
        <f t="shared" si="85"/>
        <v>0.8648576034390113</v>
      </c>
      <c r="EB228" s="378">
        <f t="shared" si="85"/>
        <v>0.81448705342510652</v>
      </c>
      <c r="EC228" s="378">
        <f t="shared" si="83"/>
        <v>0.80162412993039445</v>
      </c>
      <c r="ED228" s="378">
        <f t="shared" si="83"/>
        <v>0.80305131761442439</v>
      </c>
      <c r="EE228" s="378">
        <f t="shared" si="83"/>
        <v>0.80460074034902174</v>
      </c>
      <c r="EG228" s="226">
        <v>2278</v>
      </c>
      <c r="EH228" s="226">
        <v>2017</v>
      </c>
      <c r="EI228" s="226">
        <v>262</v>
      </c>
      <c r="EJ228" s="226">
        <v>96</v>
      </c>
      <c r="EK228" s="226">
        <v>559</v>
      </c>
      <c r="EL228" s="226">
        <v>4159</v>
      </c>
      <c r="EM228" s="226">
        <v>4063</v>
      </c>
      <c r="EN228" s="379">
        <f t="shared" si="93"/>
        <v>0.88542581211589111</v>
      </c>
      <c r="EO228" s="226">
        <f t="shared" si="94"/>
        <v>36.641221374045799</v>
      </c>
      <c r="EP228" s="379">
        <f t="shared" si="95"/>
        <v>0.24539069359086918</v>
      </c>
      <c r="EQ228" s="226">
        <f t="shared" si="96"/>
        <v>134407.30944938687</v>
      </c>
      <c r="ER228" s="226">
        <f t="shared" si="97"/>
        <v>1968.988432192961</v>
      </c>
      <c r="ES228" s="292"/>
      <c r="ET228" s="227">
        <v>2710</v>
      </c>
      <c r="EU228" s="227">
        <v>2375</v>
      </c>
      <c r="EV228" s="227">
        <v>335</v>
      </c>
      <c r="EW228" s="227">
        <v>112</v>
      </c>
      <c r="EX228" s="227">
        <v>732</v>
      </c>
      <c r="EY228" s="227">
        <v>3825</v>
      </c>
      <c r="EZ228" s="227">
        <v>3757</v>
      </c>
      <c r="FA228" s="380">
        <f t="shared" si="100"/>
        <v>0.87638376383763839</v>
      </c>
      <c r="FB228" s="228">
        <f t="shared" si="101"/>
        <v>33.432835820895527</v>
      </c>
      <c r="FC228" s="380">
        <f t="shared" si="102"/>
        <v>0.27011070110701108</v>
      </c>
      <c r="FD228" s="227">
        <f t="shared" si="103"/>
        <v>191372.54901960783</v>
      </c>
      <c r="FE228" s="227">
        <f t="shared" si="104"/>
        <v>2484.2516191997161</v>
      </c>
      <c r="FF228" s="227">
        <v>566</v>
      </c>
      <c r="FG228" s="228">
        <f t="shared" si="98"/>
        <v>24.028268551236749</v>
      </c>
      <c r="FH228" s="227">
        <v>136</v>
      </c>
      <c r="FI228" s="227">
        <v>566</v>
      </c>
      <c r="FJ228" s="227">
        <v>5</v>
      </c>
      <c r="FK228" s="227">
        <f t="shared" si="90"/>
        <v>425</v>
      </c>
      <c r="FL228" s="227">
        <v>62</v>
      </c>
      <c r="FM228" s="227">
        <f t="shared" si="91"/>
        <v>363</v>
      </c>
      <c r="FZ228" s="229"/>
      <c r="GA228" s="229"/>
      <c r="GB228" s="229"/>
      <c r="GC228" s="229"/>
      <c r="GD228" s="229"/>
    </row>
    <row r="229" spans="1:186" s="368" customFormat="1">
      <c r="A229" s="287" t="s">
        <v>534</v>
      </c>
      <c r="B229" s="369" t="s">
        <v>535</v>
      </c>
      <c r="C229" s="287" t="s">
        <v>536</v>
      </c>
      <c r="D229" s="403" t="s">
        <v>3126</v>
      </c>
      <c r="E229" s="369" t="s">
        <v>537</v>
      </c>
      <c r="F229" s="403">
        <v>226</v>
      </c>
      <c r="G229" s="404" t="s">
        <v>597</v>
      </c>
      <c r="H229" s="392" t="s">
        <v>598</v>
      </c>
      <c r="I229" s="287" t="s">
        <v>557</v>
      </c>
      <c r="J229" s="369" t="s">
        <v>558</v>
      </c>
      <c r="K229" s="287" t="s">
        <v>316</v>
      </c>
      <c r="L229" s="369" t="s">
        <v>542</v>
      </c>
      <c r="M229" s="369" t="s">
        <v>3124</v>
      </c>
      <c r="N229" s="372">
        <v>1</v>
      </c>
      <c r="O229" s="373">
        <v>0</v>
      </c>
      <c r="P229" s="373">
        <v>0</v>
      </c>
      <c r="Q229" s="373">
        <v>0</v>
      </c>
      <c r="R229" s="373">
        <v>0</v>
      </c>
      <c r="S229" s="374">
        <v>0</v>
      </c>
      <c r="T229" s="374">
        <v>0</v>
      </c>
      <c r="U229" s="374">
        <v>0</v>
      </c>
      <c r="V229" s="374">
        <v>0</v>
      </c>
      <c r="W229" s="373">
        <v>0</v>
      </c>
      <c r="X229" s="373">
        <v>0</v>
      </c>
      <c r="Y229" s="373">
        <v>0</v>
      </c>
      <c r="Z229" s="373">
        <v>0</v>
      </c>
      <c r="AA229" s="374">
        <v>0</v>
      </c>
      <c r="AB229" s="374">
        <v>0</v>
      </c>
      <c r="AC229" s="374">
        <v>0</v>
      </c>
      <c r="AD229" s="374">
        <v>0</v>
      </c>
      <c r="AE229" s="373">
        <v>0</v>
      </c>
      <c r="AF229" s="373">
        <v>0</v>
      </c>
      <c r="AG229" s="373">
        <v>0</v>
      </c>
      <c r="AH229" s="373">
        <v>0</v>
      </c>
      <c r="AI229" s="374">
        <v>0</v>
      </c>
      <c r="AJ229" s="374">
        <v>0</v>
      </c>
      <c r="AK229" s="374">
        <v>0</v>
      </c>
      <c r="AL229" s="374">
        <v>0</v>
      </c>
      <c r="AM229" s="226">
        <v>0</v>
      </c>
      <c r="AN229" s="226">
        <v>0</v>
      </c>
      <c r="AO229" s="226">
        <v>0</v>
      </c>
      <c r="AP229" s="226">
        <v>0</v>
      </c>
      <c r="AQ229" s="227">
        <v>0</v>
      </c>
      <c r="AR229" s="227">
        <v>0</v>
      </c>
      <c r="AS229" s="227">
        <v>0</v>
      </c>
      <c r="AT229" s="227">
        <v>0</v>
      </c>
      <c r="AU229" s="226">
        <v>0</v>
      </c>
      <c r="AV229" s="226">
        <v>0</v>
      </c>
      <c r="AW229" s="226">
        <v>0</v>
      </c>
      <c r="AX229" s="226">
        <v>0</v>
      </c>
      <c r="AY229" s="227">
        <v>0</v>
      </c>
      <c r="AZ229" s="227">
        <v>0</v>
      </c>
      <c r="BA229" s="227">
        <v>0</v>
      </c>
      <c r="BB229" s="227">
        <v>0</v>
      </c>
      <c r="BC229" s="226">
        <f t="shared" si="87"/>
        <v>0</v>
      </c>
      <c r="BD229" s="226">
        <f t="shared" si="87"/>
        <v>0</v>
      </c>
      <c r="BE229" s="226">
        <f t="shared" si="87"/>
        <v>0</v>
      </c>
      <c r="BF229" s="226">
        <f t="shared" si="86"/>
        <v>0</v>
      </c>
      <c r="BG229" s="218">
        <f t="shared" si="86"/>
        <v>0</v>
      </c>
      <c r="BH229" s="218">
        <f t="shared" si="86"/>
        <v>0</v>
      </c>
      <c r="BI229" s="218">
        <f t="shared" si="86"/>
        <v>0</v>
      </c>
      <c r="BJ229" s="218">
        <f t="shared" si="86"/>
        <v>0</v>
      </c>
      <c r="BK229" s="226">
        <f t="shared" si="99"/>
        <v>0</v>
      </c>
      <c r="BL229" s="226">
        <f t="shared" si="99"/>
        <v>0</v>
      </c>
      <c r="BM229" s="226">
        <f t="shared" si="99"/>
        <v>0</v>
      </c>
      <c r="BN229" s="226">
        <f t="shared" si="99"/>
        <v>0</v>
      </c>
      <c r="BO229" s="227">
        <f t="shared" si="99"/>
        <v>0</v>
      </c>
      <c r="BP229" s="227">
        <f t="shared" si="99"/>
        <v>0</v>
      </c>
      <c r="BQ229" s="227">
        <f t="shared" si="99"/>
        <v>0</v>
      </c>
      <c r="BR229" s="227">
        <f t="shared" si="99"/>
        <v>0</v>
      </c>
      <c r="BS229" s="226">
        <v>0</v>
      </c>
      <c r="BT229" s="226">
        <v>0</v>
      </c>
      <c r="BU229" s="226">
        <v>0</v>
      </c>
      <c r="BV229" s="226">
        <v>0</v>
      </c>
      <c r="BW229" s="227">
        <v>0</v>
      </c>
      <c r="BX229" s="227">
        <v>0</v>
      </c>
      <c r="BY229" s="227">
        <v>0</v>
      </c>
      <c r="BZ229" s="227">
        <v>0</v>
      </c>
      <c r="CA229" s="226">
        <v>0</v>
      </c>
      <c r="CB229" s="226">
        <f>IFERROR(VLOOKUP($G229,[12]ITEM!$B$2:$AC$939,26,0),0)</f>
        <v>0</v>
      </c>
      <c r="CC229" s="226">
        <f>IFERROR(VLOOKUP($G229,[12]ITEM!$B$2:$AC$939,27,0),0)</f>
        <v>0</v>
      </c>
      <c r="CD229" s="226">
        <f>IFERROR(VLOOKUP($G229,[12]ITEM!$B$2:$AC$939,28,0),0)</f>
        <v>0</v>
      </c>
      <c r="CE229" s="227">
        <v>0</v>
      </c>
      <c r="CF229" s="227">
        <v>0</v>
      </c>
      <c r="CG229" s="227">
        <v>0</v>
      </c>
      <c r="CH229" s="227">
        <v>0</v>
      </c>
      <c r="CI229" s="375"/>
      <c r="CJ229" s="226">
        <f t="shared" si="105"/>
        <v>0</v>
      </c>
      <c r="CK229" s="226">
        <f t="shared" si="105"/>
        <v>0</v>
      </c>
      <c r="CL229" s="226">
        <f t="shared" si="105"/>
        <v>0</v>
      </c>
      <c r="CM229" s="226">
        <f t="shared" si="105"/>
        <v>0</v>
      </c>
      <c r="CN229" s="227">
        <f t="shared" si="105"/>
        <v>0</v>
      </c>
      <c r="CO229" s="227">
        <f t="shared" si="89"/>
        <v>0</v>
      </c>
      <c r="CP229" s="227">
        <f t="shared" si="89"/>
        <v>0</v>
      </c>
      <c r="CQ229" s="227">
        <f t="shared" si="89"/>
        <v>0</v>
      </c>
      <c r="CR229" s="226">
        <v>0</v>
      </c>
      <c r="CS229" s="226">
        <v>0</v>
      </c>
      <c r="CT229" s="226">
        <v>0</v>
      </c>
      <c r="CU229" s="226">
        <v>0</v>
      </c>
      <c r="CV229" s="227">
        <f t="shared" si="92"/>
        <v>0</v>
      </c>
      <c r="CW229" s="227">
        <f>CV229*(1+('[13]GROWTH (YoY)'!AR229/100))</f>
        <v>0</v>
      </c>
      <c r="CX229" s="227">
        <f>CW229*(1+('[13]GROWTH (YoY)'!AS229/100))</f>
        <v>0</v>
      </c>
      <c r="CY229" s="227">
        <f>CX229*(1+('[13]GROWTH (YoY)'!AT229/100))</f>
        <v>0</v>
      </c>
      <c r="CZ229" s="226">
        <v>0</v>
      </c>
      <c r="DA229" s="226">
        <v>0</v>
      </c>
      <c r="DB229" s="226">
        <v>0</v>
      </c>
      <c r="DC229" s="226">
        <v>0</v>
      </c>
      <c r="DD229" s="227">
        <v>0</v>
      </c>
      <c r="DE229" s="227">
        <v>0</v>
      </c>
      <c r="DF229" s="227">
        <v>0</v>
      </c>
      <c r="DG229" s="227">
        <v>0</v>
      </c>
      <c r="DH229" s="226">
        <v>0</v>
      </c>
      <c r="DI229" s="226">
        <v>0</v>
      </c>
      <c r="DJ229" s="226">
        <v>0</v>
      </c>
      <c r="DK229" s="226">
        <v>0</v>
      </c>
      <c r="DL229" s="227">
        <v>0</v>
      </c>
      <c r="DM229" s="227">
        <v>0</v>
      </c>
      <c r="DN229" s="227">
        <v>0</v>
      </c>
      <c r="DO229" s="227">
        <v>0</v>
      </c>
      <c r="DP229" s="376">
        <f t="shared" si="84"/>
        <v>0</v>
      </c>
      <c r="DQ229" s="226">
        <f t="shared" si="84"/>
        <v>0</v>
      </c>
      <c r="DR229" s="226">
        <f t="shared" si="84"/>
        <v>0</v>
      </c>
      <c r="DS229" s="226">
        <f t="shared" si="88"/>
        <v>0</v>
      </c>
      <c r="DT229" s="227">
        <f t="shared" si="88"/>
        <v>0</v>
      </c>
      <c r="DU229" s="227">
        <f t="shared" si="88"/>
        <v>0</v>
      </c>
      <c r="DV229" s="227">
        <f t="shared" si="88"/>
        <v>0</v>
      </c>
      <c r="DW229" s="227">
        <f t="shared" si="88"/>
        <v>0</v>
      </c>
      <c r="DX229" s="377">
        <f t="shared" si="85"/>
        <v>0</v>
      </c>
      <c r="DY229" s="377">
        <f t="shared" si="85"/>
        <v>0</v>
      </c>
      <c r="DZ229" s="377">
        <f t="shared" si="85"/>
        <v>0</v>
      </c>
      <c r="EA229" s="377">
        <f t="shared" si="85"/>
        <v>0</v>
      </c>
      <c r="EB229" s="378">
        <f t="shared" si="85"/>
        <v>0</v>
      </c>
      <c r="EC229" s="378">
        <f t="shared" si="83"/>
        <v>0</v>
      </c>
      <c r="ED229" s="378">
        <f t="shared" si="83"/>
        <v>0</v>
      </c>
      <c r="EE229" s="378">
        <f t="shared" si="83"/>
        <v>0</v>
      </c>
      <c r="EG229" s="226">
        <v>0</v>
      </c>
      <c r="EH229" s="226">
        <v>0</v>
      </c>
      <c r="EI229" s="226">
        <v>0</v>
      </c>
      <c r="EJ229" s="226">
        <v>0</v>
      </c>
      <c r="EK229" s="226">
        <v>0</v>
      </c>
      <c r="EL229" s="226">
        <v>3</v>
      </c>
      <c r="EM229" s="226">
        <v>1</v>
      </c>
      <c r="EN229" s="379">
        <f t="shared" si="93"/>
        <v>0</v>
      </c>
      <c r="EO229" s="226">
        <f t="shared" si="94"/>
        <v>0</v>
      </c>
      <c r="EP229" s="379">
        <f t="shared" si="95"/>
        <v>0</v>
      </c>
      <c r="EQ229" s="226">
        <f t="shared" si="96"/>
        <v>0</v>
      </c>
      <c r="ER229" s="226">
        <f t="shared" si="97"/>
        <v>0</v>
      </c>
      <c r="ES229" s="292"/>
      <c r="ET229" s="227">
        <v>0</v>
      </c>
      <c r="EU229" s="227">
        <v>0</v>
      </c>
      <c r="EV229" s="227">
        <v>0</v>
      </c>
      <c r="EW229" s="227">
        <v>0</v>
      </c>
      <c r="EX229" s="227">
        <v>0</v>
      </c>
      <c r="EY229" s="227">
        <v>0</v>
      </c>
      <c r="EZ229" s="227">
        <v>0</v>
      </c>
      <c r="FA229" s="380">
        <f t="shared" si="100"/>
        <v>0</v>
      </c>
      <c r="FB229" s="228">
        <f t="shared" si="101"/>
        <v>0</v>
      </c>
      <c r="FC229" s="380">
        <f t="shared" si="102"/>
        <v>0</v>
      </c>
      <c r="FD229" s="227">
        <f t="shared" si="103"/>
        <v>0</v>
      </c>
      <c r="FE229" s="227">
        <f t="shared" si="104"/>
        <v>0</v>
      </c>
      <c r="FF229" s="227">
        <v>0</v>
      </c>
      <c r="FG229" s="228">
        <f t="shared" si="98"/>
        <v>0</v>
      </c>
      <c r="FH229" s="227">
        <v>0</v>
      </c>
      <c r="FI229" s="227">
        <v>0</v>
      </c>
      <c r="FJ229" s="227">
        <v>0</v>
      </c>
      <c r="FK229" s="227">
        <f t="shared" si="90"/>
        <v>0</v>
      </c>
      <c r="FL229" s="227">
        <v>0</v>
      </c>
      <c r="FM229" s="227">
        <f t="shared" si="91"/>
        <v>0</v>
      </c>
      <c r="FZ229" s="229"/>
      <c r="GA229" s="229"/>
      <c r="GB229" s="229"/>
      <c r="GC229" s="229"/>
      <c r="GD229" s="229"/>
    </row>
    <row r="230" spans="1:186" s="368" customFormat="1">
      <c r="A230" s="287" t="s">
        <v>534</v>
      </c>
      <c r="B230" s="369" t="s">
        <v>535</v>
      </c>
      <c r="C230" s="287" t="s">
        <v>536</v>
      </c>
      <c r="D230" s="403" t="s">
        <v>3126</v>
      </c>
      <c r="E230" s="369" t="s">
        <v>537</v>
      </c>
      <c r="F230" s="403">
        <v>227</v>
      </c>
      <c r="G230" s="404" t="s">
        <v>599</v>
      </c>
      <c r="H230" s="392" t="s">
        <v>600</v>
      </c>
      <c r="I230" s="287" t="s">
        <v>557</v>
      </c>
      <c r="J230" s="369" t="s">
        <v>558</v>
      </c>
      <c r="K230" s="287" t="s">
        <v>316</v>
      </c>
      <c r="L230" s="369" t="s">
        <v>542</v>
      </c>
      <c r="M230" s="369" t="s">
        <v>3124</v>
      </c>
      <c r="N230" s="372">
        <v>1</v>
      </c>
      <c r="O230" s="373">
        <v>1945</v>
      </c>
      <c r="P230" s="373">
        <v>1868</v>
      </c>
      <c r="Q230" s="373">
        <v>1952</v>
      </c>
      <c r="R230" s="373">
        <v>2073</v>
      </c>
      <c r="S230" s="374">
        <v>3105</v>
      </c>
      <c r="T230" s="374">
        <v>3240</v>
      </c>
      <c r="U230" s="374">
        <v>3442</v>
      </c>
      <c r="V230" s="374">
        <v>3614</v>
      </c>
      <c r="W230" s="373">
        <v>1473</v>
      </c>
      <c r="X230" s="373">
        <v>1414</v>
      </c>
      <c r="Y230" s="373">
        <v>1478</v>
      </c>
      <c r="Z230" s="373">
        <v>1570</v>
      </c>
      <c r="AA230" s="374">
        <v>2538</v>
      </c>
      <c r="AB230" s="374">
        <v>2645</v>
      </c>
      <c r="AC230" s="374">
        <v>2812</v>
      </c>
      <c r="AD230" s="374">
        <v>2941</v>
      </c>
      <c r="AE230" s="373">
        <v>10</v>
      </c>
      <c r="AF230" s="373">
        <v>7</v>
      </c>
      <c r="AG230" s="373">
        <v>7</v>
      </c>
      <c r="AH230" s="373">
        <v>7</v>
      </c>
      <c r="AI230" s="374">
        <v>11</v>
      </c>
      <c r="AJ230" s="374">
        <v>11</v>
      </c>
      <c r="AK230" s="374">
        <v>11</v>
      </c>
      <c r="AL230" s="374">
        <v>11</v>
      </c>
      <c r="AM230" s="226">
        <v>472</v>
      </c>
      <c r="AN230" s="226">
        <v>454</v>
      </c>
      <c r="AO230" s="226">
        <v>474</v>
      </c>
      <c r="AP230" s="226">
        <v>504</v>
      </c>
      <c r="AQ230" s="227">
        <v>567</v>
      </c>
      <c r="AR230" s="227">
        <v>595</v>
      </c>
      <c r="AS230" s="227">
        <v>630</v>
      </c>
      <c r="AT230" s="227">
        <v>673</v>
      </c>
      <c r="AU230" s="226">
        <v>181</v>
      </c>
      <c r="AV230" s="226">
        <v>229</v>
      </c>
      <c r="AW230" s="226">
        <v>241</v>
      </c>
      <c r="AX230" s="226">
        <v>266</v>
      </c>
      <c r="AY230" s="227">
        <v>214</v>
      </c>
      <c r="AZ230" s="227">
        <v>235</v>
      </c>
      <c r="BA230" s="227">
        <v>258</v>
      </c>
      <c r="BB230" s="227">
        <v>261</v>
      </c>
      <c r="BC230" s="226">
        <f t="shared" si="87"/>
        <v>374</v>
      </c>
      <c r="BD230" s="226">
        <f t="shared" si="87"/>
        <v>388.98635050359763</v>
      </c>
      <c r="BE230" s="226">
        <f t="shared" si="87"/>
        <v>262.19498898220274</v>
      </c>
      <c r="BF230" s="226">
        <f t="shared" si="86"/>
        <v>270.985885</v>
      </c>
      <c r="BG230" s="218">
        <f t="shared" si="86"/>
        <v>322</v>
      </c>
      <c r="BH230" s="218">
        <f t="shared" si="86"/>
        <v>331</v>
      </c>
      <c r="BI230" s="218">
        <f t="shared" si="86"/>
        <v>342</v>
      </c>
      <c r="BJ230" s="218">
        <f t="shared" si="86"/>
        <v>381</v>
      </c>
      <c r="BK230" s="226">
        <f t="shared" si="99"/>
        <v>-83</v>
      </c>
      <c r="BL230" s="226">
        <f t="shared" si="99"/>
        <v>-163.98635050359763</v>
      </c>
      <c r="BM230" s="226">
        <f t="shared" si="99"/>
        <v>-29.194988982202737</v>
      </c>
      <c r="BN230" s="226">
        <f t="shared" si="99"/>
        <v>-32.985885000000003</v>
      </c>
      <c r="BO230" s="227">
        <f t="shared" si="99"/>
        <v>31</v>
      </c>
      <c r="BP230" s="227">
        <f t="shared" si="99"/>
        <v>29</v>
      </c>
      <c r="BQ230" s="227">
        <f t="shared" si="99"/>
        <v>30</v>
      </c>
      <c r="BR230" s="227">
        <f t="shared" si="99"/>
        <v>31</v>
      </c>
      <c r="BS230" s="226">
        <v>7</v>
      </c>
      <c r="BT230" s="226">
        <v>15</v>
      </c>
      <c r="BU230" s="226">
        <v>12</v>
      </c>
      <c r="BV230" s="226">
        <v>11</v>
      </c>
      <c r="BW230" s="227">
        <v>31</v>
      </c>
      <c r="BX230" s="227">
        <v>29</v>
      </c>
      <c r="BY230" s="227">
        <v>30</v>
      </c>
      <c r="BZ230" s="227">
        <v>31</v>
      </c>
      <c r="CA230" s="226">
        <v>90</v>
      </c>
      <c r="CB230" s="226">
        <f>IFERROR(VLOOKUP($G230,[12]ITEM!$B$2:$AC$939,26,0),0)</f>
        <v>178.98635050359763</v>
      </c>
      <c r="CC230" s="226">
        <f>IFERROR(VLOOKUP($G230,[12]ITEM!$B$2:$AC$939,27,0),0)</f>
        <v>41.194988982202737</v>
      </c>
      <c r="CD230" s="226">
        <f>IFERROR(VLOOKUP($G230,[12]ITEM!$B$2:$AC$939,28,0),0)</f>
        <v>43.985885000000003</v>
      </c>
      <c r="CE230" s="227">
        <v>0</v>
      </c>
      <c r="CF230" s="227">
        <v>0</v>
      </c>
      <c r="CG230" s="227">
        <v>0</v>
      </c>
      <c r="CH230" s="227">
        <v>0</v>
      </c>
      <c r="CI230" s="375"/>
      <c r="CJ230" s="226">
        <f t="shared" si="105"/>
        <v>375</v>
      </c>
      <c r="CK230" s="226">
        <f t="shared" si="105"/>
        <v>437</v>
      </c>
      <c r="CL230" s="226">
        <f t="shared" si="105"/>
        <v>460</v>
      </c>
      <c r="CM230" s="226">
        <f t="shared" si="105"/>
        <v>452</v>
      </c>
      <c r="CN230" s="227">
        <f t="shared" si="105"/>
        <v>322</v>
      </c>
      <c r="CO230" s="227">
        <f t="shared" si="89"/>
        <v>340.54436721210345</v>
      </c>
      <c r="CP230" s="227">
        <f t="shared" si="89"/>
        <v>324.33070801650069</v>
      </c>
      <c r="CQ230" s="227">
        <f t="shared" si="89"/>
        <v>341.48750956298306</v>
      </c>
      <c r="CR230" s="226">
        <v>321</v>
      </c>
      <c r="CS230" s="226">
        <v>341</v>
      </c>
      <c r="CT230" s="226">
        <v>356</v>
      </c>
      <c r="CU230" s="226">
        <v>378</v>
      </c>
      <c r="CV230" s="227">
        <f t="shared" si="92"/>
        <v>226</v>
      </c>
      <c r="CW230" s="227">
        <f>CV230*(1+('[13]GROWTH (YoY)'!AR230/100))</f>
        <v>237.54436721210345</v>
      </c>
      <c r="CX230" s="227">
        <f>CW230*(1+('[13]GROWTH (YoY)'!AS230/100))</f>
        <v>251.33070801650072</v>
      </c>
      <c r="CY230" s="227">
        <f>CX230*(1+('[13]GROWTH (YoY)'!AT230/100))</f>
        <v>268.48750956298306</v>
      </c>
      <c r="CZ230" s="226">
        <v>0</v>
      </c>
      <c r="DA230" s="226">
        <v>0</v>
      </c>
      <c r="DB230" s="226">
        <v>0</v>
      </c>
      <c r="DC230" s="226">
        <v>0</v>
      </c>
      <c r="DD230" s="227">
        <v>2</v>
      </c>
      <c r="DE230" s="227">
        <v>2</v>
      </c>
      <c r="DF230" s="227">
        <v>2</v>
      </c>
      <c r="DG230" s="227">
        <v>2</v>
      </c>
      <c r="DH230" s="226">
        <v>54</v>
      </c>
      <c r="DI230" s="226">
        <v>96</v>
      </c>
      <c r="DJ230" s="226">
        <v>104</v>
      </c>
      <c r="DK230" s="226">
        <v>74</v>
      </c>
      <c r="DL230" s="227">
        <v>94</v>
      </c>
      <c r="DM230" s="227">
        <v>101</v>
      </c>
      <c r="DN230" s="227">
        <v>71</v>
      </c>
      <c r="DO230" s="227">
        <v>71</v>
      </c>
      <c r="DP230" s="376">
        <f t="shared" si="84"/>
        <v>-1</v>
      </c>
      <c r="DQ230" s="226">
        <f t="shared" si="84"/>
        <v>-48.013649496402365</v>
      </c>
      <c r="DR230" s="226">
        <f t="shared" si="84"/>
        <v>-197.80501101779726</v>
      </c>
      <c r="DS230" s="226">
        <f t="shared" si="88"/>
        <v>-181.014115</v>
      </c>
      <c r="DT230" s="227">
        <f t="shared" si="88"/>
        <v>0</v>
      </c>
      <c r="DU230" s="227">
        <f t="shared" si="88"/>
        <v>-9.5443672121034524</v>
      </c>
      <c r="DV230" s="227">
        <f t="shared" si="88"/>
        <v>17.669291983499306</v>
      </c>
      <c r="DW230" s="227">
        <f t="shared" si="88"/>
        <v>39.512490437016936</v>
      </c>
      <c r="DX230" s="377">
        <f t="shared" si="85"/>
        <v>0.75732647814910026</v>
      </c>
      <c r="DY230" s="377">
        <f t="shared" si="85"/>
        <v>0.75695931477516065</v>
      </c>
      <c r="DZ230" s="377">
        <f t="shared" si="85"/>
        <v>0.75717213114754101</v>
      </c>
      <c r="EA230" s="377">
        <f t="shared" si="85"/>
        <v>0.75735648818137968</v>
      </c>
      <c r="EB230" s="378">
        <f t="shared" si="85"/>
        <v>0.81739130434782614</v>
      </c>
      <c r="EC230" s="378">
        <f t="shared" si="83"/>
        <v>0.81635802469135799</v>
      </c>
      <c r="ED230" s="378">
        <f t="shared" si="83"/>
        <v>0.81696687972109239</v>
      </c>
      <c r="EE230" s="378">
        <f t="shared" si="83"/>
        <v>0.81377974543442166</v>
      </c>
      <c r="EG230" s="226">
        <v>1945</v>
      </c>
      <c r="EH230" s="226">
        <v>1536</v>
      </c>
      <c r="EI230" s="226">
        <v>409</v>
      </c>
      <c r="EJ230" s="226">
        <v>156</v>
      </c>
      <c r="EK230" s="226">
        <v>673</v>
      </c>
      <c r="EL230" s="226">
        <v>7640</v>
      </c>
      <c r="EM230" s="226">
        <v>7614</v>
      </c>
      <c r="EN230" s="379">
        <f t="shared" si="93"/>
        <v>0.78971722365038566</v>
      </c>
      <c r="EO230" s="226">
        <f t="shared" si="94"/>
        <v>38.141809290953546</v>
      </c>
      <c r="EP230" s="379">
        <f t="shared" si="95"/>
        <v>0.34601542416452441</v>
      </c>
      <c r="EQ230" s="226">
        <f t="shared" si="96"/>
        <v>88089.00523560209</v>
      </c>
      <c r="ER230" s="226">
        <f t="shared" si="97"/>
        <v>1707.3811400052534</v>
      </c>
      <c r="ES230" s="292"/>
      <c r="ET230" s="227">
        <v>3105</v>
      </c>
      <c r="EU230" s="227">
        <v>2606</v>
      </c>
      <c r="EV230" s="227">
        <v>498</v>
      </c>
      <c r="EW230" s="227">
        <v>200</v>
      </c>
      <c r="EX230" s="227">
        <v>896</v>
      </c>
      <c r="EY230" s="227">
        <v>4278</v>
      </c>
      <c r="EZ230" s="227">
        <v>4248</v>
      </c>
      <c r="FA230" s="380">
        <f t="shared" si="100"/>
        <v>0.83929146537842192</v>
      </c>
      <c r="FB230" s="228">
        <f t="shared" si="101"/>
        <v>40.160642570281126</v>
      </c>
      <c r="FC230" s="380">
        <f t="shared" si="102"/>
        <v>0.2885668276972625</v>
      </c>
      <c r="FD230" s="227">
        <f t="shared" si="103"/>
        <v>209443.66526414212</v>
      </c>
      <c r="FE230" s="227">
        <f t="shared" si="104"/>
        <v>3923.4149403640931</v>
      </c>
      <c r="FF230" s="227">
        <v>717</v>
      </c>
      <c r="FG230" s="228">
        <f t="shared" si="98"/>
        <v>34.588563458856349</v>
      </c>
      <c r="FH230" s="227">
        <v>248</v>
      </c>
      <c r="FI230" s="227">
        <v>717</v>
      </c>
      <c r="FJ230" s="227">
        <v>10</v>
      </c>
      <c r="FK230" s="227">
        <f t="shared" si="90"/>
        <v>459</v>
      </c>
      <c r="FL230" s="227">
        <v>63</v>
      </c>
      <c r="FM230" s="227">
        <f t="shared" si="91"/>
        <v>396</v>
      </c>
      <c r="FZ230" s="229"/>
      <c r="GA230" s="229"/>
      <c r="GB230" s="229"/>
      <c r="GC230" s="229"/>
      <c r="GD230" s="229"/>
    </row>
    <row r="231" spans="1:186" s="368" customFormat="1">
      <c r="A231" s="287" t="s">
        <v>534</v>
      </c>
      <c r="B231" s="369" t="s">
        <v>535</v>
      </c>
      <c r="C231" s="287" t="s">
        <v>536</v>
      </c>
      <c r="D231" s="403" t="s">
        <v>3126</v>
      </c>
      <c r="E231" s="369" t="s">
        <v>537</v>
      </c>
      <c r="F231" s="403">
        <v>228</v>
      </c>
      <c r="G231" s="404" t="s">
        <v>601</v>
      </c>
      <c r="H231" s="392" t="s">
        <v>602</v>
      </c>
      <c r="I231" s="287" t="s">
        <v>557</v>
      </c>
      <c r="J231" s="369" t="s">
        <v>558</v>
      </c>
      <c r="K231" s="287" t="s">
        <v>316</v>
      </c>
      <c r="L231" s="369" t="s">
        <v>542</v>
      </c>
      <c r="M231" s="369" t="s">
        <v>3124</v>
      </c>
      <c r="N231" s="372">
        <v>1</v>
      </c>
      <c r="O231" s="373">
        <v>76</v>
      </c>
      <c r="P231" s="373">
        <v>93</v>
      </c>
      <c r="Q231" s="373">
        <v>102</v>
      </c>
      <c r="R231" s="373">
        <v>109</v>
      </c>
      <c r="S231" s="374">
        <v>93</v>
      </c>
      <c r="T231" s="374">
        <v>103</v>
      </c>
      <c r="U231" s="374">
        <v>110</v>
      </c>
      <c r="V231" s="374">
        <v>117</v>
      </c>
      <c r="W231" s="373">
        <v>59</v>
      </c>
      <c r="X231" s="373">
        <v>72</v>
      </c>
      <c r="Y231" s="373">
        <v>79</v>
      </c>
      <c r="Z231" s="373">
        <v>85</v>
      </c>
      <c r="AA231" s="374">
        <v>69</v>
      </c>
      <c r="AB231" s="374">
        <v>76</v>
      </c>
      <c r="AC231" s="374">
        <v>81</v>
      </c>
      <c r="AD231" s="374">
        <v>89</v>
      </c>
      <c r="AE231" s="373">
        <v>0</v>
      </c>
      <c r="AF231" s="373">
        <v>0</v>
      </c>
      <c r="AG231" s="373">
        <v>0</v>
      </c>
      <c r="AH231" s="373">
        <v>0</v>
      </c>
      <c r="AI231" s="374">
        <v>0</v>
      </c>
      <c r="AJ231" s="374">
        <v>0</v>
      </c>
      <c r="AK231" s="374">
        <v>0</v>
      </c>
      <c r="AL231" s="374">
        <v>0</v>
      </c>
      <c r="AM231" s="226">
        <v>17</v>
      </c>
      <c r="AN231" s="226">
        <v>21</v>
      </c>
      <c r="AO231" s="226">
        <v>23</v>
      </c>
      <c r="AP231" s="226">
        <v>25</v>
      </c>
      <c r="AQ231" s="227">
        <v>24</v>
      </c>
      <c r="AR231" s="227">
        <v>27</v>
      </c>
      <c r="AS231" s="227">
        <v>29</v>
      </c>
      <c r="AT231" s="227">
        <v>28</v>
      </c>
      <c r="AU231" s="226">
        <v>8</v>
      </c>
      <c r="AV231" s="226">
        <v>12</v>
      </c>
      <c r="AW231" s="226">
        <v>13</v>
      </c>
      <c r="AX231" s="226">
        <v>15</v>
      </c>
      <c r="AY231" s="227">
        <v>10</v>
      </c>
      <c r="AZ231" s="227">
        <v>11</v>
      </c>
      <c r="BA231" s="227">
        <v>13</v>
      </c>
      <c r="BB231" s="227">
        <v>13</v>
      </c>
      <c r="BC231" s="226">
        <f t="shared" si="87"/>
        <v>8</v>
      </c>
      <c r="BD231" s="226">
        <f t="shared" si="87"/>
        <v>7</v>
      </c>
      <c r="BE231" s="226">
        <f t="shared" si="87"/>
        <v>8</v>
      </c>
      <c r="BF231" s="226">
        <f t="shared" si="86"/>
        <v>8</v>
      </c>
      <c r="BG231" s="218">
        <f t="shared" si="86"/>
        <v>13</v>
      </c>
      <c r="BH231" s="218">
        <f t="shared" si="86"/>
        <v>13</v>
      </c>
      <c r="BI231" s="218">
        <f t="shared" si="86"/>
        <v>14</v>
      </c>
      <c r="BJ231" s="218">
        <f t="shared" si="86"/>
        <v>14</v>
      </c>
      <c r="BK231" s="226">
        <f t="shared" si="99"/>
        <v>1</v>
      </c>
      <c r="BL231" s="226">
        <f t="shared" si="99"/>
        <v>2</v>
      </c>
      <c r="BM231" s="226">
        <f t="shared" si="99"/>
        <v>2</v>
      </c>
      <c r="BN231" s="226">
        <f t="shared" ref="BN231:BR281" si="106">BV231-CD231</f>
        <v>2</v>
      </c>
      <c r="BO231" s="227">
        <f t="shared" si="106"/>
        <v>1</v>
      </c>
      <c r="BP231" s="227">
        <f t="shared" si="106"/>
        <v>3</v>
      </c>
      <c r="BQ231" s="227">
        <f t="shared" si="106"/>
        <v>2</v>
      </c>
      <c r="BR231" s="227">
        <f t="shared" si="106"/>
        <v>1</v>
      </c>
      <c r="BS231" s="226">
        <v>1</v>
      </c>
      <c r="BT231" s="226">
        <v>2</v>
      </c>
      <c r="BU231" s="226">
        <v>2</v>
      </c>
      <c r="BV231" s="226">
        <v>2</v>
      </c>
      <c r="BW231" s="227">
        <v>1</v>
      </c>
      <c r="BX231" s="227">
        <v>3</v>
      </c>
      <c r="BY231" s="227">
        <v>2</v>
      </c>
      <c r="BZ231" s="227">
        <v>1</v>
      </c>
      <c r="CA231" s="226">
        <v>0</v>
      </c>
      <c r="CB231" s="226">
        <f>IFERROR(VLOOKUP($G231,[12]ITEM!$B$2:$AC$939,26,0),0)</f>
        <v>0</v>
      </c>
      <c r="CC231" s="226">
        <f>IFERROR(VLOOKUP($G231,[12]ITEM!$B$2:$AC$939,27,0),0)</f>
        <v>0</v>
      </c>
      <c r="CD231" s="226">
        <f>IFERROR(VLOOKUP($G231,[12]ITEM!$B$2:$AC$939,28,0),0)</f>
        <v>0</v>
      </c>
      <c r="CE231" s="227">
        <v>0</v>
      </c>
      <c r="CF231" s="227">
        <v>0</v>
      </c>
      <c r="CG231" s="227">
        <v>0</v>
      </c>
      <c r="CH231" s="227">
        <v>0</v>
      </c>
      <c r="CI231" s="375"/>
      <c r="CJ231" s="226">
        <f t="shared" si="105"/>
        <v>8</v>
      </c>
      <c r="CK231" s="226">
        <f t="shared" si="105"/>
        <v>9</v>
      </c>
      <c r="CL231" s="226">
        <f t="shared" si="105"/>
        <v>9</v>
      </c>
      <c r="CM231" s="226">
        <f t="shared" si="105"/>
        <v>10</v>
      </c>
      <c r="CN231" s="227">
        <f t="shared" si="105"/>
        <v>13</v>
      </c>
      <c r="CO231" s="227">
        <f t="shared" si="89"/>
        <v>14.167875088289133</v>
      </c>
      <c r="CP231" s="227">
        <f t="shared" si="89"/>
        <v>15.360215889930764</v>
      </c>
      <c r="CQ231" s="227">
        <f t="shared" si="89"/>
        <v>15.041297715832291</v>
      </c>
      <c r="CR231" s="226">
        <v>6</v>
      </c>
      <c r="CS231" s="226">
        <v>8</v>
      </c>
      <c r="CT231" s="226">
        <v>8</v>
      </c>
      <c r="CU231" s="226">
        <v>9</v>
      </c>
      <c r="CV231" s="227">
        <f t="shared" si="92"/>
        <v>12</v>
      </c>
      <c r="CW231" s="227">
        <f>CV231*(1+('[13]GROWTH (YoY)'!AR231/100))</f>
        <v>13.167875088289133</v>
      </c>
      <c r="CX231" s="227">
        <f>CW231*(1+('[13]GROWTH (YoY)'!AS231/100))</f>
        <v>14.360215889930764</v>
      </c>
      <c r="CY231" s="227">
        <f>CX231*(1+('[13]GROWTH (YoY)'!AT231/100))</f>
        <v>14.041297715832291</v>
      </c>
      <c r="CZ231" s="226">
        <v>1</v>
      </c>
      <c r="DA231" s="226">
        <v>1</v>
      </c>
      <c r="DB231" s="226">
        <v>1</v>
      </c>
      <c r="DC231" s="226">
        <v>1</v>
      </c>
      <c r="DD231" s="227">
        <v>1</v>
      </c>
      <c r="DE231" s="227">
        <v>1</v>
      </c>
      <c r="DF231" s="227">
        <v>1</v>
      </c>
      <c r="DG231" s="227">
        <v>1</v>
      </c>
      <c r="DH231" s="226">
        <v>1</v>
      </c>
      <c r="DI231" s="226">
        <v>0</v>
      </c>
      <c r="DJ231" s="226">
        <v>0</v>
      </c>
      <c r="DK231" s="226">
        <v>0</v>
      </c>
      <c r="DL231" s="227">
        <v>0</v>
      </c>
      <c r="DM231" s="227">
        <v>0</v>
      </c>
      <c r="DN231" s="227">
        <v>0</v>
      </c>
      <c r="DO231" s="227">
        <v>0</v>
      </c>
      <c r="DP231" s="376">
        <f t="shared" si="84"/>
        <v>0</v>
      </c>
      <c r="DQ231" s="226">
        <f t="shared" si="84"/>
        <v>-2</v>
      </c>
      <c r="DR231" s="226">
        <f t="shared" si="84"/>
        <v>-1</v>
      </c>
      <c r="DS231" s="226">
        <f t="shared" si="88"/>
        <v>-2</v>
      </c>
      <c r="DT231" s="227">
        <f t="shared" si="88"/>
        <v>0</v>
      </c>
      <c r="DU231" s="227">
        <f t="shared" si="88"/>
        <v>-1.1678750882891329</v>
      </c>
      <c r="DV231" s="227">
        <f t="shared" si="88"/>
        <v>-1.3602158899307639</v>
      </c>
      <c r="DW231" s="227">
        <f t="shared" si="88"/>
        <v>-1.0412977158322914</v>
      </c>
      <c r="DX231" s="377">
        <f t="shared" si="85"/>
        <v>0.77631578947368418</v>
      </c>
      <c r="DY231" s="377">
        <f t="shared" si="85"/>
        <v>0.77419354838709675</v>
      </c>
      <c r="DZ231" s="377">
        <f t="shared" si="85"/>
        <v>0.77450980392156865</v>
      </c>
      <c r="EA231" s="377">
        <f t="shared" si="85"/>
        <v>0.77981651376146788</v>
      </c>
      <c r="EB231" s="378">
        <f t="shared" si="85"/>
        <v>0.74193548387096775</v>
      </c>
      <c r="EC231" s="378">
        <f t="shared" si="83"/>
        <v>0.73786407766990292</v>
      </c>
      <c r="ED231" s="378">
        <f t="shared" si="83"/>
        <v>0.73636363636363633</v>
      </c>
      <c r="EE231" s="378">
        <f t="shared" si="83"/>
        <v>0.76068376068376065</v>
      </c>
      <c r="EG231" s="226">
        <v>76</v>
      </c>
      <c r="EH231" s="226">
        <v>62</v>
      </c>
      <c r="EI231" s="226">
        <v>14</v>
      </c>
      <c r="EJ231" s="226">
        <v>7</v>
      </c>
      <c r="EK231" s="226">
        <v>10</v>
      </c>
      <c r="EL231" s="226">
        <v>323</v>
      </c>
      <c r="EM231" s="226">
        <v>319</v>
      </c>
      <c r="EN231" s="379">
        <f t="shared" si="93"/>
        <v>0.81578947368421051</v>
      </c>
      <c r="EO231" s="226">
        <f t="shared" si="94"/>
        <v>50</v>
      </c>
      <c r="EP231" s="379">
        <f t="shared" si="95"/>
        <v>0.13157894736842105</v>
      </c>
      <c r="EQ231" s="226">
        <f t="shared" si="96"/>
        <v>30959.752321981425</v>
      </c>
      <c r="ER231" s="226">
        <f t="shared" si="97"/>
        <v>1828.6311389759667</v>
      </c>
      <c r="ES231" s="292"/>
      <c r="ET231" s="227">
        <v>85</v>
      </c>
      <c r="EU231" s="227">
        <v>69</v>
      </c>
      <c r="EV231" s="227">
        <v>16</v>
      </c>
      <c r="EW231" s="227">
        <v>10</v>
      </c>
      <c r="EX231" s="227">
        <v>25</v>
      </c>
      <c r="EY231" s="227">
        <v>356</v>
      </c>
      <c r="EZ231" s="227">
        <v>353</v>
      </c>
      <c r="FA231" s="380">
        <f t="shared" si="100"/>
        <v>0.81176470588235294</v>
      </c>
      <c r="FB231" s="228">
        <f t="shared" si="101"/>
        <v>62.5</v>
      </c>
      <c r="FC231" s="380">
        <f t="shared" si="102"/>
        <v>0.29411764705882354</v>
      </c>
      <c r="FD231" s="227">
        <f t="shared" si="103"/>
        <v>70224.719101123599</v>
      </c>
      <c r="FE231" s="227">
        <f t="shared" si="104"/>
        <v>2360.7176581680828</v>
      </c>
      <c r="FF231" s="227">
        <v>24</v>
      </c>
      <c r="FG231" s="228">
        <f t="shared" si="98"/>
        <v>50</v>
      </c>
      <c r="FH231" s="227">
        <v>12</v>
      </c>
      <c r="FI231" s="227">
        <v>24</v>
      </c>
      <c r="FJ231" s="227">
        <v>0</v>
      </c>
      <c r="FK231" s="227">
        <f t="shared" si="90"/>
        <v>12</v>
      </c>
      <c r="FL231" s="227">
        <v>2</v>
      </c>
      <c r="FM231" s="227">
        <f t="shared" si="91"/>
        <v>10</v>
      </c>
      <c r="FZ231" s="229"/>
      <c r="GA231" s="229"/>
      <c r="GB231" s="229"/>
      <c r="GC231" s="229"/>
      <c r="GD231" s="229"/>
    </row>
    <row r="232" spans="1:186" s="368" customFormat="1">
      <c r="A232" s="287" t="s">
        <v>534</v>
      </c>
      <c r="B232" s="369" t="s">
        <v>535</v>
      </c>
      <c r="C232" s="287" t="s">
        <v>536</v>
      </c>
      <c r="D232" s="403" t="s">
        <v>3126</v>
      </c>
      <c r="E232" s="369" t="s">
        <v>537</v>
      </c>
      <c r="F232" s="403">
        <v>229</v>
      </c>
      <c r="G232" s="404" t="s">
        <v>603</v>
      </c>
      <c r="H232" s="392" t="s">
        <v>604</v>
      </c>
      <c r="I232" s="287" t="s">
        <v>557</v>
      </c>
      <c r="J232" s="369" t="s">
        <v>558</v>
      </c>
      <c r="K232" s="287" t="s">
        <v>316</v>
      </c>
      <c r="L232" s="369" t="s">
        <v>542</v>
      </c>
      <c r="M232" s="369" t="s">
        <v>3124</v>
      </c>
      <c r="N232" s="372">
        <v>1</v>
      </c>
      <c r="O232" s="373">
        <v>32</v>
      </c>
      <c r="P232" s="373">
        <v>38</v>
      </c>
      <c r="Q232" s="373">
        <v>42</v>
      </c>
      <c r="R232" s="373">
        <v>45</v>
      </c>
      <c r="S232" s="374">
        <v>38</v>
      </c>
      <c r="T232" s="374">
        <v>42</v>
      </c>
      <c r="U232" s="374">
        <v>45</v>
      </c>
      <c r="V232" s="374">
        <v>45</v>
      </c>
      <c r="W232" s="373">
        <v>26</v>
      </c>
      <c r="X232" s="373">
        <v>31</v>
      </c>
      <c r="Y232" s="373">
        <v>34</v>
      </c>
      <c r="Z232" s="373">
        <v>36</v>
      </c>
      <c r="AA232" s="374">
        <v>29</v>
      </c>
      <c r="AB232" s="374">
        <v>32</v>
      </c>
      <c r="AC232" s="374">
        <v>35</v>
      </c>
      <c r="AD232" s="374">
        <v>33</v>
      </c>
      <c r="AE232" s="373">
        <v>0</v>
      </c>
      <c r="AF232" s="373">
        <v>0</v>
      </c>
      <c r="AG232" s="373">
        <v>0</v>
      </c>
      <c r="AH232" s="373">
        <v>0</v>
      </c>
      <c r="AI232" s="374">
        <v>0</v>
      </c>
      <c r="AJ232" s="374">
        <v>0</v>
      </c>
      <c r="AK232" s="374">
        <v>0</v>
      </c>
      <c r="AL232" s="374">
        <v>0</v>
      </c>
      <c r="AM232" s="226">
        <v>6</v>
      </c>
      <c r="AN232" s="226">
        <v>7</v>
      </c>
      <c r="AO232" s="226">
        <v>8</v>
      </c>
      <c r="AP232" s="226">
        <v>9</v>
      </c>
      <c r="AQ232" s="227">
        <v>9</v>
      </c>
      <c r="AR232" s="227">
        <v>10</v>
      </c>
      <c r="AS232" s="227">
        <v>11</v>
      </c>
      <c r="AT232" s="227">
        <v>12</v>
      </c>
      <c r="AU232" s="226">
        <v>3</v>
      </c>
      <c r="AV232" s="226">
        <v>4</v>
      </c>
      <c r="AW232" s="226">
        <v>4</v>
      </c>
      <c r="AX232" s="226">
        <v>5</v>
      </c>
      <c r="AY232" s="227">
        <v>1</v>
      </c>
      <c r="AZ232" s="227">
        <v>1</v>
      </c>
      <c r="BA232" s="227">
        <v>1</v>
      </c>
      <c r="BB232" s="227">
        <v>1</v>
      </c>
      <c r="BC232" s="226">
        <f t="shared" si="87"/>
        <v>3</v>
      </c>
      <c r="BD232" s="226">
        <f t="shared" si="87"/>
        <v>3</v>
      </c>
      <c r="BE232" s="226">
        <f t="shared" si="87"/>
        <v>4</v>
      </c>
      <c r="BF232" s="226">
        <f t="shared" si="86"/>
        <v>4</v>
      </c>
      <c r="BG232" s="218">
        <f t="shared" si="86"/>
        <v>8</v>
      </c>
      <c r="BH232" s="218">
        <f t="shared" si="86"/>
        <v>9</v>
      </c>
      <c r="BI232" s="218">
        <f t="shared" si="86"/>
        <v>10</v>
      </c>
      <c r="BJ232" s="218">
        <f t="shared" si="86"/>
        <v>11</v>
      </c>
      <c r="BK232" s="226">
        <f t="shared" ref="BK232:BR295" si="107">BS232-CA232</f>
        <v>0</v>
      </c>
      <c r="BL232" s="226">
        <f t="shared" si="107"/>
        <v>0</v>
      </c>
      <c r="BM232" s="226">
        <f t="shared" si="107"/>
        <v>0</v>
      </c>
      <c r="BN232" s="226">
        <f t="shared" si="106"/>
        <v>0</v>
      </c>
      <c r="BO232" s="227">
        <f t="shared" si="106"/>
        <v>0</v>
      </c>
      <c r="BP232" s="227">
        <f t="shared" si="106"/>
        <v>0</v>
      </c>
      <c r="BQ232" s="227">
        <f t="shared" si="106"/>
        <v>0</v>
      </c>
      <c r="BR232" s="227">
        <f t="shared" si="106"/>
        <v>0</v>
      </c>
      <c r="BS232" s="226">
        <v>0</v>
      </c>
      <c r="BT232" s="226">
        <v>0</v>
      </c>
      <c r="BU232" s="226">
        <v>0</v>
      </c>
      <c r="BV232" s="226">
        <v>0</v>
      </c>
      <c r="BW232" s="227">
        <v>0</v>
      </c>
      <c r="BX232" s="227">
        <v>0</v>
      </c>
      <c r="BY232" s="227">
        <v>0</v>
      </c>
      <c r="BZ232" s="227">
        <v>0</v>
      </c>
      <c r="CA232" s="226">
        <v>0</v>
      </c>
      <c r="CB232" s="226">
        <f>IFERROR(VLOOKUP($G232,[12]ITEM!$B$2:$AC$939,26,0),0)</f>
        <v>0</v>
      </c>
      <c r="CC232" s="226">
        <f>IFERROR(VLOOKUP($G232,[12]ITEM!$B$2:$AC$939,27,0),0)</f>
        <v>0</v>
      </c>
      <c r="CD232" s="226">
        <f>IFERROR(VLOOKUP($G232,[12]ITEM!$B$2:$AC$939,28,0),0)</f>
        <v>0</v>
      </c>
      <c r="CE232" s="227">
        <v>0</v>
      </c>
      <c r="CF232" s="227">
        <v>0</v>
      </c>
      <c r="CG232" s="227">
        <v>0</v>
      </c>
      <c r="CH232" s="227">
        <v>0</v>
      </c>
      <c r="CI232" s="375"/>
      <c r="CJ232" s="226">
        <f t="shared" si="105"/>
        <v>3</v>
      </c>
      <c r="CK232" s="226">
        <f t="shared" si="105"/>
        <v>6</v>
      </c>
      <c r="CL232" s="226">
        <f t="shared" si="105"/>
        <v>7</v>
      </c>
      <c r="CM232" s="226">
        <f t="shared" si="105"/>
        <v>6</v>
      </c>
      <c r="CN232" s="227">
        <f t="shared" si="105"/>
        <v>8</v>
      </c>
      <c r="CO232" s="227">
        <f t="shared" si="89"/>
        <v>9.7809886856488895</v>
      </c>
      <c r="CP232" s="227">
        <f t="shared" si="89"/>
        <v>9.3197755745567861</v>
      </c>
      <c r="CQ232" s="227">
        <f t="shared" si="89"/>
        <v>10.196013963411868</v>
      </c>
      <c r="CR232" s="226">
        <v>3</v>
      </c>
      <c r="CS232" s="226">
        <v>4</v>
      </c>
      <c r="CT232" s="226">
        <v>4</v>
      </c>
      <c r="CU232" s="226">
        <v>4</v>
      </c>
      <c r="CV232" s="227">
        <f t="shared" si="92"/>
        <v>6</v>
      </c>
      <c r="CW232" s="227">
        <f>CV232*(1+('[13]GROWTH (YoY)'!AR232/100))</f>
        <v>6.7809886856488886</v>
      </c>
      <c r="CX232" s="227">
        <f>CW232*(1+('[13]GROWTH (YoY)'!AS232/100))</f>
        <v>7.319775574556787</v>
      </c>
      <c r="CY232" s="227">
        <f>CX232*(1+('[13]GROWTH (YoY)'!AT232/100))</f>
        <v>8.1960139634118683</v>
      </c>
      <c r="CZ232" s="226">
        <v>0</v>
      </c>
      <c r="DA232" s="226">
        <v>0</v>
      </c>
      <c r="DB232" s="226">
        <v>0</v>
      </c>
      <c r="DC232" s="226">
        <v>0</v>
      </c>
      <c r="DD232" s="227">
        <v>0</v>
      </c>
      <c r="DE232" s="227">
        <v>0</v>
      </c>
      <c r="DF232" s="227">
        <v>0</v>
      </c>
      <c r="DG232" s="227">
        <v>0</v>
      </c>
      <c r="DH232" s="226">
        <v>0</v>
      </c>
      <c r="DI232" s="226">
        <v>2</v>
      </c>
      <c r="DJ232" s="226">
        <v>3</v>
      </c>
      <c r="DK232" s="226">
        <v>2</v>
      </c>
      <c r="DL232" s="227">
        <v>2</v>
      </c>
      <c r="DM232" s="227">
        <v>3</v>
      </c>
      <c r="DN232" s="227">
        <v>2</v>
      </c>
      <c r="DO232" s="227">
        <v>2</v>
      </c>
      <c r="DP232" s="376">
        <f t="shared" si="84"/>
        <v>0</v>
      </c>
      <c r="DQ232" s="226">
        <f t="shared" si="84"/>
        <v>-3</v>
      </c>
      <c r="DR232" s="226">
        <f t="shared" si="84"/>
        <v>-3</v>
      </c>
      <c r="DS232" s="226">
        <f t="shared" si="88"/>
        <v>-2</v>
      </c>
      <c r="DT232" s="227">
        <f t="shared" si="88"/>
        <v>0</v>
      </c>
      <c r="DU232" s="227">
        <f t="shared" si="88"/>
        <v>-0.78098868564888946</v>
      </c>
      <c r="DV232" s="227">
        <f t="shared" si="88"/>
        <v>0.68022442544321393</v>
      </c>
      <c r="DW232" s="227">
        <f t="shared" si="88"/>
        <v>0.80398603658813173</v>
      </c>
      <c r="DX232" s="377">
        <f t="shared" si="85"/>
        <v>0.8125</v>
      </c>
      <c r="DY232" s="377">
        <f t="shared" si="85"/>
        <v>0.81578947368421051</v>
      </c>
      <c r="DZ232" s="377">
        <f t="shared" si="85"/>
        <v>0.80952380952380953</v>
      </c>
      <c r="EA232" s="377">
        <f t="shared" si="85"/>
        <v>0.8</v>
      </c>
      <c r="EB232" s="378">
        <f t="shared" si="85"/>
        <v>0.76315789473684215</v>
      </c>
      <c r="EC232" s="378">
        <f t="shared" si="83"/>
        <v>0.76190476190476186</v>
      </c>
      <c r="ED232" s="378">
        <f t="shared" si="83"/>
        <v>0.77777777777777779</v>
      </c>
      <c r="EE232" s="378">
        <f t="shared" si="83"/>
        <v>0.73333333333333328</v>
      </c>
      <c r="EG232" s="226">
        <v>32</v>
      </c>
      <c r="EH232" s="226">
        <v>26</v>
      </c>
      <c r="EI232" s="226">
        <v>6</v>
      </c>
      <c r="EJ232" s="226">
        <v>3</v>
      </c>
      <c r="EK232" s="226">
        <v>16</v>
      </c>
      <c r="EL232" s="226">
        <v>151</v>
      </c>
      <c r="EM232" s="226">
        <v>151</v>
      </c>
      <c r="EN232" s="379">
        <f t="shared" si="93"/>
        <v>0.8125</v>
      </c>
      <c r="EO232" s="226">
        <f t="shared" si="94"/>
        <v>50</v>
      </c>
      <c r="EP232" s="379">
        <f t="shared" si="95"/>
        <v>0.5</v>
      </c>
      <c r="EQ232" s="226">
        <f t="shared" si="96"/>
        <v>105960.26490066225</v>
      </c>
      <c r="ER232" s="226">
        <f t="shared" si="97"/>
        <v>1655.6291390728477</v>
      </c>
      <c r="ES232" s="292"/>
      <c r="ET232" s="227">
        <v>2</v>
      </c>
      <c r="EU232" s="227">
        <v>1</v>
      </c>
      <c r="EV232" s="227">
        <v>1</v>
      </c>
      <c r="EW232" s="227">
        <v>1</v>
      </c>
      <c r="EX232" s="227">
        <v>1</v>
      </c>
      <c r="EY232" s="227">
        <v>27</v>
      </c>
      <c r="EZ232" s="227">
        <v>27</v>
      </c>
      <c r="FA232" s="380">
        <f t="shared" si="100"/>
        <v>0.5</v>
      </c>
      <c r="FB232" s="228">
        <f t="shared" si="101"/>
        <v>100</v>
      </c>
      <c r="FC232" s="380">
        <f t="shared" si="102"/>
        <v>0.5</v>
      </c>
      <c r="FD232" s="227">
        <f t="shared" si="103"/>
        <v>37037.037037037036</v>
      </c>
      <c r="FE232" s="227">
        <f t="shared" si="104"/>
        <v>3086.4197530864199</v>
      </c>
      <c r="FF232" s="227">
        <v>9</v>
      </c>
      <c r="FG232" s="228">
        <f t="shared" si="98"/>
        <v>11.111111111111111</v>
      </c>
      <c r="FH232" s="227">
        <v>1</v>
      </c>
      <c r="FI232" s="227">
        <v>9</v>
      </c>
      <c r="FJ232" s="227">
        <v>0</v>
      </c>
      <c r="FK232" s="227">
        <f t="shared" si="90"/>
        <v>8</v>
      </c>
      <c r="FL232" s="227">
        <v>1</v>
      </c>
      <c r="FM232" s="227">
        <f t="shared" si="91"/>
        <v>7</v>
      </c>
      <c r="FZ232" s="229"/>
      <c r="GA232" s="229"/>
      <c r="GB232" s="229"/>
      <c r="GC232" s="229"/>
      <c r="GD232" s="229"/>
    </row>
    <row r="233" spans="1:186" s="368" customFormat="1">
      <c r="A233" s="287" t="s">
        <v>534</v>
      </c>
      <c r="B233" s="369" t="s">
        <v>535</v>
      </c>
      <c r="C233" s="287" t="s">
        <v>536</v>
      </c>
      <c r="D233" s="403" t="s">
        <v>3126</v>
      </c>
      <c r="E233" s="369" t="s">
        <v>537</v>
      </c>
      <c r="F233" s="403">
        <v>230</v>
      </c>
      <c r="G233" s="404" t="s">
        <v>605</v>
      </c>
      <c r="H233" s="392" t="s">
        <v>606</v>
      </c>
      <c r="I233" s="287" t="s">
        <v>557</v>
      </c>
      <c r="J233" s="369" t="s">
        <v>558</v>
      </c>
      <c r="K233" s="287" t="s">
        <v>316</v>
      </c>
      <c r="L233" s="369" t="s">
        <v>542</v>
      </c>
      <c r="M233" s="369" t="s">
        <v>3124</v>
      </c>
      <c r="N233" s="372">
        <v>1</v>
      </c>
      <c r="O233" s="373">
        <v>9</v>
      </c>
      <c r="P233" s="373">
        <v>48</v>
      </c>
      <c r="Q233" s="373">
        <v>53</v>
      </c>
      <c r="R233" s="373">
        <v>58</v>
      </c>
      <c r="S233" s="374">
        <v>116</v>
      </c>
      <c r="T233" s="374">
        <v>128</v>
      </c>
      <c r="U233" s="374">
        <v>140</v>
      </c>
      <c r="V233" s="374">
        <v>142</v>
      </c>
      <c r="W233" s="373">
        <v>8</v>
      </c>
      <c r="X233" s="373">
        <v>43</v>
      </c>
      <c r="Y233" s="373">
        <v>47</v>
      </c>
      <c r="Z233" s="373">
        <v>52</v>
      </c>
      <c r="AA233" s="374">
        <v>98</v>
      </c>
      <c r="AB233" s="374">
        <v>108</v>
      </c>
      <c r="AC233" s="374">
        <v>118</v>
      </c>
      <c r="AD233" s="374">
        <v>121</v>
      </c>
      <c r="AE233" s="373">
        <v>0</v>
      </c>
      <c r="AF233" s="373">
        <v>0</v>
      </c>
      <c r="AG233" s="373">
        <v>0</v>
      </c>
      <c r="AH233" s="373">
        <v>0</v>
      </c>
      <c r="AI233" s="374">
        <v>0</v>
      </c>
      <c r="AJ233" s="374">
        <v>0</v>
      </c>
      <c r="AK233" s="374">
        <v>0</v>
      </c>
      <c r="AL233" s="374">
        <v>0</v>
      </c>
      <c r="AM233" s="226">
        <v>1</v>
      </c>
      <c r="AN233" s="226">
        <v>5</v>
      </c>
      <c r="AO233" s="226">
        <v>6</v>
      </c>
      <c r="AP233" s="226">
        <v>6</v>
      </c>
      <c r="AQ233" s="227">
        <v>18</v>
      </c>
      <c r="AR233" s="227">
        <v>20</v>
      </c>
      <c r="AS233" s="227">
        <v>21</v>
      </c>
      <c r="AT233" s="227">
        <v>21</v>
      </c>
      <c r="AU233" s="226">
        <v>1</v>
      </c>
      <c r="AV233" s="226">
        <v>4</v>
      </c>
      <c r="AW233" s="226">
        <v>5</v>
      </c>
      <c r="AX233" s="226">
        <v>5</v>
      </c>
      <c r="AY233" s="227">
        <v>7</v>
      </c>
      <c r="AZ233" s="227">
        <v>8</v>
      </c>
      <c r="BA233" s="227">
        <v>9</v>
      </c>
      <c r="BB233" s="227">
        <v>9</v>
      </c>
      <c r="BC233" s="226">
        <f t="shared" si="87"/>
        <v>0</v>
      </c>
      <c r="BD233" s="226">
        <f t="shared" si="87"/>
        <v>1</v>
      </c>
      <c r="BE233" s="226">
        <f t="shared" si="87"/>
        <v>0</v>
      </c>
      <c r="BF233" s="226">
        <f t="shared" si="86"/>
        <v>0</v>
      </c>
      <c r="BG233" s="218">
        <f t="shared" si="86"/>
        <v>10</v>
      </c>
      <c r="BH233" s="218">
        <f t="shared" si="86"/>
        <v>11</v>
      </c>
      <c r="BI233" s="218">
        <f t="shared" si="86"/>
        <v>11</v>
      </c>
      <c r="BJ233" s="218">
        <f t="shared" si="86"/>
        <v>11</v>
      </c>
      <c r="BK233" s="226">
        <f t="shared" si="107"/>
        <v>0</v>
      </c>
      <c r="BL233" s="226">
        <f t="shared" si="107"/>
        <v>0</v>
      </c>
      <c r="BM233" s="226">
        <f t="shared" si="107"/>
        <v>1</v>
      </c>
      <c r="BN233" s="226">
        <f t="shared" si="106"/>
        <v>1</v>
      </c>
      <c r="BO233" s="227">
        <f t="shared" si="106"/>
        <v>1</v>
      </c>
      <c r="BP233" s="227">
        <f t="shared" si="106"/>
        <v>1</v>
      </c>
      <c r="BQ233" s="227">
        <f t="shared" si="106"/>
        <v>1</v>
      </c>
      <c r="BR233" s="227">
        <f t="shared" si="106"/>
        <v>1</v>
      </c>
      <c r="BS233" s="226">
        <v>0</v>
      </c>
      <c r="BT233" s="226">
        <v>0</v>
      </c>
      <c r="BU233" s="226">
        <v>1</v>
      </c>
      <c r="BV233" s="226">
        <v>1</v>
      </c>
      <c r="BW233" s="227">
        <v>1</v>
      </c>
      <c r="BX233" s="227">
        <v>1</v>
      </c>
      <c r="BY233" s="227">
        <v>1</v>
      </c>
      <c r="BZ233" s="227">
        <v>1</v>
      </c>
      <c r="CA233" s="226">
        <v>0</v>
      </c>
      <c r="CB233" s="226">
        <f>IFERROR(VLOOKUP($G233,[12]ITEM!$B$2:$AC$939,26,0),0)</f>
        <v>0</v>
      </c>
      <c r="CC233" s="226">
        <f>IFERROR(VLOOKUP($G233,[12]ITEM!$B$2:$AC$939,27,0),0)</f>
        <v>0</v>
      </c>
      <c r="CD233" s="226">
        <f>IFERROR(VLOOKUP($G233,[12]ITEM!$B$2:$AC$939,28,0),0)</f>
        <v>0</v>
      </c>
      <c r="CE233" s="227">
        <v>0</v>
      </c>
      <c r="CF233" s="227">
        <v>0</v>
      </c>
      <c r="CG233" s="227">
        <v>0</v>
      </c>
      <c r="CH233" s="227">
        <v>0</v>
      </c>
      <c r="CI233" s="375"/>
      <c r="CJ233" s="226">
        <f t="shared" si="105"/>
        <v>0</v>
      </c>
      <c r="CK233" s="226">
        <f t="shared" si="105"/>
        <v>1</v>
      </c>
      <c r="CL233" s="226">
        <f t="shared" si="105"/>
        <v>1</v>
      </c>
      <c r="CM233" s="226">
        <f t="shared" si="105"/>
        <v>2</v>
      </c>
      <c r="CN233" s="227">
        <f t="shared" si="105"/>
        <v>10</v>
      </c>
      <c r="CO233" s="227">
        <f t="shared" si="89"/>
        <v>10.954037577117786</v>
      </c>
      <c r="CP233" s="227">
        <f t="shared" si="89"/>
        <v>12.63698707206685</v>
      </c>
      <c r="CQ233" s="227">
        <f t="shared" si="89"/>
        <v>12.344120965850202</v>
      </c>
      <c r="CR233" s="226">
        <v>0</v>
      </c>
      <c r="CS233" s="226">
        <v>1</v>
      </c>
      <c r="CT233" s="226">
        <v>1</v>
      </c>
      <c r="CU233" s="226">
        <v>1</v>
      </c>
      <c r="CV233" s="227">
        <f t="shared" si="92"/>
        <v>10</v>
      </c>
      <c r="CW233" s="227">
        <f>CV233*(1+('[13]GROWTH (YoY)'!AR233/100))</f>
        <v>10.954037577117786</v>
      </c>
      <c r="CX233" s="227">
        <f>CW233*(1+('[13]GROWTH (YoY)'!AS233/100))</f>
        <v>11.63698707206685</v>
      </c>
      <c r="CY233" s="227">
        <f>CX233*(1+('[13]GROWTH (YoY)'!AT233/100))</f>
        <v>11.344120965850202</v>
      </c>
      <c r="CZ233" s="226">
        <v>0</v>
      </c>
      <c r="DA233" s="226">
        <v>0</v>
      </c>
      <c r="DB233" s="226">
        <v>0</v>
      </c>
      <c r="DC233" s="226">
        <v>0</v>
      </c>
      <c r="DD233" s="227">
        <v>0</v>
      </c>
      <c r="DE233" s="227">
        <v>0</v>
      </c>
      <c r="DF233" s="227">
        <v>0</v>
      </c>
      <c r="DG233" s="227">
        <v>0</v>
      </c>
      <c r="DH233" s="226">
        <v>0</v>
      </c>
      <c r="DI233" s="226">
        <v>0</v>
      </c>
      <c r="DJ233" s="226">
        <v>0</v>
      </c>
      <c r="DK233" s="226">
        <v>1</v>
      </c>
      <c r="DL233" s="227">
        <v>0</v>
      </c>
      <c r="DM233" s="227">
        <v>0</v>
      </c>
      <c r="DN233" s="227">
        <v>1</v>
      </c>
      <c r="DO233" s="227">
        <v>1</v>
      </c>
      <c r="DP233" s="376">
        <f t="shared" si="84"/>
        <v>0</v>
      </c>
      <c r="DQ233" s="226">
        <f t="shared" si="84"/>
        <v>0</v>
      </c>
      <c r="DR233" s="226">
        <f t="shared" si="84"/>
        <v>-1</v>
      </c>
      <c r="DS233" s="226">
        <f t="shared" si="88"/>
        <v>-2</v>
      </c>
      <c r="DT233" s="227">
        <f t="shared" si="88"/>
        <v>0</v>
      </c>
      <c r="DU233" s="227">
        <f t="shared" si="88"/>
        <v>4.5962422882213971E-2</v>
      </c>
      <c r="DV233" s="227">
        <f t="shared" si="88"/>
        <v>-1.6369870720668498</v>
      </c>
      <c r="DW233" s="227">
        <f t="shared" si="88"/>
        <v>-1.3441209658502018</v>
      </c>
      <c r="DX233" s="377">
        <f t="shared" si="85"/>
        <v>0.88888888888888884</v>
      </c>
      <c r="DY233" s="377">
        <f t="shared" si="85"/>
        <v>0.89583333333333337</v>
      </c>
      <c r="DZ233" s="377">
        <f t="shared" si="85"/>
        <v>0.8867924528301887</v>
      </c>
      <c r="EA233" s="377">
        <f t="shared" si="85"/>
        <v>0.89655172413793105</v>
      </c>
      <c r="EB233" s="378">
        <f t="shared" si="85"/>
        <v>0.84482758620689657</v>
      </c>
      <c r="EC233" s="378">
        <f t="shared" si="83"/>
        <v>0.84375</v>
      </c>
      <c r="ED233" s="378">
        <f t="shared" si="83"/>
        <v>0.84285714285714286</v>
      </c>
      <c r="EE233" s="378">
        <f t="shared" si="83"/>
        <v>0.852112676056338</v>
      </c>
      <c r="EG233" s="226">
        <v>9</v>
      </c>
      <c r="EH233" s="226">
        <v>8</v>
      </c>
      <c r="EI233" s="226">
        <v>1</v>
      </c>
      <c r="EJ233" s="226">
        <v>1</v>
      </c>
      <c r="EK233" s="226">
        <v>4</v>
      </c>
      <c r="EL233" s="226">
        <v>51</v>
      </c>
      <c r="EM233" s="226">
        <v>49</v>
      </c>
      <c r="EN233" s="379">
        <f t="shared" si="93"/>
        <v>0.88888888888888884</v>
      </c>
      <c r="EO233" s="226">
        <f t="shared" si="94"/>
        <v>100</v>
      </c>
      <c r="EP233" s="379">
        <f t="shared" si="95"/>
        <v>0.44444444444444442</v>
      </c>
      <c r="EQ233" s="226">
        <f t="shared" si="96"/>
        <v>78431.372549019608</v>
      </c>
      <c r="ER233" s="226">
        <f t="shared" si="97"/>
        <v>1700.6802721088436</v>
      </c>
      <c r="ES233" s="292"/>
      <c r="ET233" s="227">
        <v>116</v>
      </c>
      <c r="EU233" s="227">
        <v>106</v>
      </c>
      <c r="EV233" s="227">
        <v>10</v>
      </c>
      <c r="EW233" s="227">
        <v>7</v>
      </c>
      <c r="EX233" s="227">
        <v>66</v>
      </c>
      <c r="EY233" s="227">
        <v>254</v>
      </c>
      <c r="EZ233" s="227">
        <v>254</v>
      </c>
      <c r="FA233" s="380">
        <f t="shared" si="100"/>
        <v>0.91379310344827591</v>
      </c>
      <c r="FB233" s="228">
        <f t="shared" si="101"/>
        <v>70</v>
      </c>
      <c r="FC233" s="380">
        <f t="shared" si="102"/>
        <v>0.56896551724137934</v>
      </c>
      <c r="FD233" s="227">
        <f t="shared" si="103"/>
        <v>259842.51968503938</v>
      </c>
      <c r="FE233" s="227">
        <f t="shared" si="104"/>
        <v>2296.5879265091862</v>
      </c>
      <c r="FF233" s="227">
        <v>18</v>
      </c>
      <c r="FG233" s="228">
        <f t="shared" si="98"/>
        <v>50</v>
      </c>
      <c r="FH233" s="227">
        <v>9</v>
      </c>
      <c r="FI233" s="227">
        <v>18</v>
      </c>
      <c r="FJ233" s="227">
        <v>1</v>
      </c>
      <c r="FK233" s="227">
        <f t="shared" si="90"/>
        <v>8</v>
      </c>
      <c r="FL233" s="227">
        <v>2</v>
      </c>
      <c r="FM233" s="227">
        <f t="shared" si="91"/>
        <v>6</v>
      </c>
      <c r="FZ233" s="229"/>
      <c r="GA233" s="229"/>
      <c r="GB233" s="229"/>
      <c r="GC233" s="229"/>
      <c r="GD233" s="229"/>
    </row>
    <row r="234" spans="1:186" s="368" customFormat="1">
      <c r="A234" s="287" t="s">
        <v>534</v>
      </c>
      <c r="B234" s="369" t="s">
        <v>535</v>
      </c>
      <c r="C234" s="287" t="s">
        <v>536</v>
      </c>
      <c r="D234" s="403" t="s">
        <v>3126</v>
      </c>
      <c r="E234" s="369" t="s">
        <v>537</v>
      </c>
      <c r="F234" s="403">
        <v>231</v>
      </c>
      <c r="G234" s="404" t="s">
        <v>607</v>
      </c>
      <c r="H234" s="392" t="s">
        <v>608</v>
      </c>
      <c r="I234" s="287" t="s">
        <v>557</v>
      </c>
      <c r="J234" s="369" t="s">
        <v>558</v>
      </c>
      <c r="K234" s="287" t="s">
        <v>316</v>
      </c>
      <c r="L234" s="369" t="s">
        <v>542</v>
      </c>
      <c r="M234" s="369" t="s">
        <v>3124</v>
      </c>
      <c r="N234" s="372">
        <v>1</v>
      </c>
      <c r="O234" s="373">
        <v>59</v>
      </c>
      <c r="P234" s="373">
        <v>79</v>
      </c>
      <c r="Q234" s="373">
        <v>86</v>
      </c>
      <c r="R234" s="373">
        <v>93</v>
      </c>
      <c r="S234" s="374">
        <v>76</v>
      </c>
      <c r="T234" s="374">
        <v>84</v>
      </c>
      <c r="U234" s="374">
        <v>90</v>
      </c>
      <c r="V234" s="374">
        <v>98</v>
      </c>
      <c r="W234" s="373">
        <v>47</v>
      </c>
      <c r="X234" s="373">
        <v>62</v>
      </c>
      <c r="Y234" s="373">
        <v>68</v>
      </c>
      <c r="Z234" s="373">
        <v>73</v>
      </c>
      <c r="AA234" s="374">
        <v>59</v>
      </c>
      <c r="AB234" s="374">
        <v>66</v>
      </c>
      <c r="AC234" s="374">
        <v>71</v>
      </c>
      <c r="AD234" s="374">
        <v>77</v>
      </c>
      <c r="AE234" s="373">
        <v>0</v>
      </c>
      <c r="AF234" s="373">
        <v>0</v>
      </c>
      <c r="AG234" s="373">
        <v>0</v>
      </c>
      <c r="AH234" s="373">
        <v>0</v>
      </c>
      <c r="AI234" s="374">
        <v>0</v>
      </c>
      <c r="AJ234" s="374">
        <v>0</v>
      </c>
      <c r="AK234" s="374">
        <v>0</v>
      </c>
      <c r="AL234" s="374">
        <v>0</v>
      </c>
      <c r="AM234" s="226">
        <v>13</v>
      </c>
      <c r="AN234" s="226">
        <v>17</v>
      </c>
      <c r="AO234" s="226">
        <v>19</v>
      </c>
      <c r="AP234" s="226">
        <v>20</v>
      </c>
      <c r="AQ234" s="227">
        <v>17</v>
      </c>
      <c r="AR234" s="227">
        <v>18</v>
      </c>
      <c r="AS234" s="227">
        <v>19</v>
      </c>
      <c r="AT234" s="227">
        <v>21</v>
      </c>
      <c r="AU234" s="226">
        <v>5</v>
      </c>
      <c r="AV234" s="226">
        <v>6</v>
      </c>
      <c r="AW234" s="226">
        <v>7</v>
      </c>
      <c r="AX234" s="226">
        <v>8</v>
      </c>
      <c r="AY234" s="227">
        <v>5</v>
      </c>
      <c r="AZ234" s="227">
        <v>6</v>
      </c>
      <c r="BA234" s="227">
        <v>6</v>
      </c>
      <c r="BB234" s="227">
        <v>6</v>
      </c>
      <c r="BC234" s="226">
        <f t="shared" si="87"/>
        <v>7</v>
      </c>
      <c r="BD234" s="226">
        <f t="shared" si="87"/>
        <v>10</v>
      </c>
      <c r="BE234" s="226">
        <f t="shared" si="87"/>
        <v>11</v>
      </c>
      <c r="BF234" s="226">
        <f t="shared" si="86"/>
        <v>12</v>
      </c>
      <c r="BG234" s="218">
        <f t="shared" si="86"/>
        <v>178</v>
      </c>
      <c r="BH234" s="218">
        <f t="shared" si="86"/>
        <v>60</v>
      </c>
      <c r="BI234" s="218">
        <f t="shared" si="86"/>
        <v>56</v>
      </c>
      <c r="BJ234" s="218">
        <f t="shared" si="86"/>
        <v>55</v>
      </c>
      <c r="BK234" s="226">
        <f t="shared" si="107"/>
        <v>1</v>
      </c>
      <c r="BL234" s="226">
        <f t="shared" si="107"/>
        <v>1</v>
      </c>
      <c r="BM234" s="226">
        <f t="shared" si="107"/>
        <v>1</v>
      </c>
      <c r="BN234" s="226">
        <f t="shared" si="106"/>
        <v>0</v>
      </c>
      <c r="BO234" s="227">
        <f t="shared" si="106"/>
        <v>-166</v>
      </c>
      <c r="BP234" s="227">
        <f t="shared" si="106"/>
        <v>-48</v>
      </c>
      <c r="BQ234" s="227">
        <f t="shared" si="106"/>
        <v>-43</v>
      </c>
      <c r="BR234" s="227">
        <f t="shared" si="106"/>
        <v>-40</v>
      </c>
      <c r="BS234" s="226">
        <v>1</v>
      </c>
      <c r="BT234" s="226">
        <v>1</v>
      </c>
      <c r="BU234" s="226">
        <v>1</v>
      </c>
      <c r="BV234" s="226">
        <v>0</v>
      </c>
      <c r="BW234" s="227">
        <v>1</v>
      </c>
      <c r="BX234" s="227">
        <v>2</v>
      </c>
      <c r="BY234" s="227">
        <v>1</v>
      </c>
      <c r="BZ234" s="227">
        <v>1</v>
      </c>
      <c r="CA234" s="226">
        <v>0</v>
      </c>
      <c r="CB234" s="226">
        <f>IFERROR(VLOOKUP($G234,[12]ITEM!$B$2:$AC$939,26,0),0)</f>
        <v>0</v>
      </c>
      <c r="CC234" s="226">
        <f>IFERROR(VLOOKUP($G234,[12]ITEM!$B$2:$AC$939,27,0),0)</f>
        <v>0</v>
      </c>
      <c r="CD234" s="226">
        <f>IFERROR(VLOOKUP($G234,[12]ITEM!$B$2:$AC$939,28,0),0)</f>
        <v>0</v>
      </c>
      <c r="CE234" s="227">
        <v>167</v>
      </c>
      <c r="CF234" s="227">
        <v>50</v>
      </c>
      <c r="CG234" s="227">
        <v>44</v>
      </c>
      <c r="CH234" s="227">
        <v>41</v>
      </c>
      <c r="CI234" s="375"/>
      <c r="CJ234" s="226">
        <f t="shared" si="105"/>
        <v>7</v>
      </c>
      <c r="CK234" s="226">
        <f t="shared" si="105"/>
        <v>9</v>
      </c>
      <c r="CL234" s="226">
        <f t="shared" si="105"/>
        <v>10</v>
      </c>
      <c r="CM234" s="226">
        <f t="shared" si="105"/>
        <v>11</v>
      </c>
      <c r="CN234" s="227">
        <f t="shared" si="105"/>
        <v>178</v>
      </c>
      <c r="CO234" s="227">
        <f t="shared" si="89"/>
        <v>185.07543088304354</v>
      </c>
      <c r="CP234" s="227">
        <f t="shared" si="89"/>
        <v>196.59111587387034</v>
      </c>
      <c r="CQ234" s="227">
        <f t="shared" si="89"/>
        <v>223.27162209212824</v>
      </c>
      <c r="CR234" s="226">
        <v>6</v>
      </c>
      <c r="CS234" s="226">
        <v>8</v>
      </c>
      <c r="CT234" s="226">
        <v>9</v>
      </c>
      <c r="CU234" s="226">
        <v>10</v>
      </c>
      <c r="CV234" s="227">
        <f t="shared" si="92"/>
        <v>176</v>
      </c>
      <c r="CW234" s="227">
        <f>CV234*(1+('[13]GROWTH (YoY)'!AR234/100))</f>
        <v>183.07543088304354</v>
      </c>
      <c r="CX234" s="227">
        <f>CW234*(1+('[13]GROWTH (YoY)'!AS234/100))</f>
        <v>194.59111587387034</v>
      </c>
      <c r="CY234" s="227">
        <f>CX234*(1+('[13]GROWTH (YoY)'!AT234/100))</f>
        <v>220.27162209212824</v>
      </c>
      <c r="CZ234" s="226">
        <v>1</v>
      </c>
      <c r="DA234" s="226">
        <v>1</v>
      </c>
      <c r="DB234" s="226">
        <v>1</v>
      </c>
      <c r="DC234" s="226">
        <v>1</v>
      </c>
      <c r="DD234" s="227">
        <v>2</v>
      </c>
      <c r="DE234" s="227">
        <v>2</v>
      </c>
      <c r="DF234" s="227">
        <v>2</v>
      </c>
      <c r="DG234" s="227">
        <v>3</v>
      </c>
      <c r="DH234" s="226">
        <v>0</v>
      </c>
      <c r="DI234" s="226">
        <v>0</v>
      </c>
      <c r="DJ234" s="226">
        <v>0</v>
      </c>
      <c r="DK234" s="226">
        <v>0</v>
      </c>
      <c r="DL234" s="227">
        <v>0</v>
      </c>
      <c r="DM234" s="227">
        <v>0</v>
      </c>
      <c r="DN234" s="227">
        <v>0</v>
      </c>
      <c r="DO234" s="227">
        <v>0</v>
      </c>
      <c r="DP234" s="376">
        <f t="shared" si="84"/>
        <v>0</v>
      </c>
      <c r="DQ234" s="226">
        <f t="shared" si="84"/>
        <v>1</v>
      </c>
      <c r="DR234" s="226">
        <f t="shared" si="84"/>
        <v>1</v>
      </c>
      <c r="DS234" s="226">
        <f t="shared" si="88"/>
        <v>1</v>
      </c>
      <c r="DT234" s="227">
        <f t="shared" si="88"/>
        <v>0</v>
      </c>
      <c r="DU234" s="227">
        <f t="shared" si="88"/>
        <v>-125.07543088304354</v>
      </c>
      <c r="DV234" s="227">
        <f t="shared" si="88"/>
        <v>-140.59111587387034</v>
      </c>
      <c r="DW234" s="227">
        <f t="shared" si="88"/>
        <v>-168.27162209212824</v>
      </c>
      <c r="DX234" s="377">
        <f t="shared" ref="DX234:EE267" si="108">IFERROR(W234/O234,0)</f>
        <v>0.79661016949152541</v>
      </c>
      <c r="DY234" s="377">
        <f t="shared" si="108"/>
        <v>0.78481012658227844</v>
      </c>
      <c r="DZ234" s="377">
        <f t="shared" si="108"/>
        <v>0.79069767441860461</v>
      </c>
      <c r="EA234" s="377">
        <f t="shared" si="108"/>
        <v>0.78494623655913975</v>
      </c>
      <c r="EB234" s="378">
        <f t="shared" si="108"/>
        <v>0.77631578947368418</v>
      </c>
      <c r="EC234" s="378">
        <f t="shared" si="83"/>
        <v>0.7857142857142857</v>
      </c>
      <c r="ED234" s="378">
        <f t="shared" si="83"/>
        <v>0.78888888888888886</v>
      </c>
      <c r="EE234" s="378">
        <f t="shared" si="83"/>
        <v>0.7857142857142857</v>
      </c>
      <c r="EG234" s="226">
        <v>39</v>
      </c>
      <c r="EH234" s="226">
        <v>32</v>
      </c>
      <c r="EI234" s="226">
        <v>7</v>
      </c>
      <c r="EJ234" s="226">
        <v>4</v>
      </c>
      <c r="EK234" s="226">
        <v>7</v>
      </c>
      <c r="EL234" s="226">
        <v>246</v>
      </c>
      <c r="EM234" s="226">
        <v>240</v>
      </c>
      <c r="EN234" s="379">
        <f t="shared" si="93"/>
        <v>0.82051282051282048</v>
      </c>
      <c r="EO234" s="226">
        <f t="shared" si="94"/>
        <v>57.142857142857139</v>
      </c>
      <c r="EP234" s="379">
        <f t="shared" si="95"/>
        <v>0.17948717948717949</v>
      </c>
      <c r="EQ234" s="226">
        <f t="shared" si="96"/>
        <v>28455.284552845529</v>
      </c>
      <c r="ER234" s="226">
        <f t="shared" si="97"/>
        <v>1388.8888888888889</v>
      </c>
      <c r="ES234" s="292"/>
      <c r="ET234" s="227">
        <v>76</v>
      </c>
      <c r="EU234" s="227">
        <v>59</v>
      </c>
      <c r="EV234" s="227">
        <v>17</v>
      </c>
      <c r="EW234" s="227">
        <v>9</v>
      </c>
      <c r="EX234" s="227">
        <v>35</v>
      </c>
      <c r="EY234" s="227">
        <v>372</v>
      </c>
      <c r="EZ234" s="227">
        <v>359</v>
      </c>
      <c r="FA234" s="380">
        <f t="shared" si="100"/>
        <v>0.77631578947368418</v>
      </c>
      <c r="FB234" s="228">
        <f t="shared" si="101"/>
        <v>52.941176470588239</v>
      </c>
      <c r="FC234" s="380">
        <f t="shared" si="102"/>
        <v>0.46052631578947367</v>
      </c>
      <c r="FD234" s="227">
        <f t="shared" si="103"/>
        <v>94086.021505376339</v>
      </c>
      <c r="FE234" s="227">
        <f t="shared" si="104"/>
        <v>2089.1364902506962</v>
      </c>
      <c r="FF234" s="227">
        <v>17</v>
      </c>
      <c r="FG234" s="228">
        <f t="shared" si="98"/>
        <v>35.294117647058826</v>
      </c>
      <c r="FH234" s="227">
        <v>6</v>
      </c>
      <c r="FI234" s="227">
        <v>17</v>
      </c>
      <c r="FJ234" s="227">
        <v>0</v>
      </c>
      <c r="FK234" s="227">
        <f t="shared" si="90"/>
        <v>11</v>
      </c>
      <c r="FL234" s="227">
        <v>2</v>
      </c>
      <c r="FM234" s="227">
        <f t="shared" si="91"/>
        <v>9</v>
      </c>
      <c r="FZ234" s="229"/>
      <c r="GA234" s="229"/>
      <c r="GB234" s="229"/>
      <c r="GC234" s="229"/>
      <c r="GD234" s="229"/>
    </row>
    <row r="235" spans="1:186" s="368" customFormat="1">
      <c r="A235" s="287" t="s">
        <v>534</v>
      </c>
      <c r="B235" s="369" t="s">
        <v>535</v>
      </c>
      <c r="C235" s="287" t="s">
        <v>536</v>
      </c>
      <c r="D235" s="403" t="s">
        <v>3126</v>
      </c>
      <c r="E235" s="369" t="s">
        <v>537</v>
      </c>
      <c r="F235" s="403">
        <v>232</v>
      </c>
      <c r="G235" s="404" t="s">
        <v>609</v>
      </c>
      <c r="H235" s="392" t="s">
        <v>610</v>
      </c>
      <c r="I235" s="287" t="s">
        <v>557</v>
      </c>
      <c r="J235" s="369" t="s">
        <v>558</v>
      </c>
      <c r="K235" s="287" t="s">
        <v>316</v>
      </c>
      <c r="L235" s="369" t="s">
        <v>542</v>
      </c>
      <c r="M235" s="369" t="s">
        <v>3124</v>
      </c>
      <c r="N235" s="372">
        <v>1</v>
      </c>
      <c r="O235" s="373">
        <v>1362</v>
      </c>
      <c r="P235" s="373">
        <v>2420</v>
      </c>
      <c r="Q235" s="373">
        <v>2916</v>
      </c>
      <c r="R235" s="373">
        <v>3161</v>
      </c>
      <c r="S235" s="374">
        <v>1579</v>
      </c>
      <c r="T235" s="374">
        <v>1903</v>
      </c>
      <c r="U235" s="374">
        <v>2063</v>
      </c>
      <c r="V235" s="374">
        <v>2213</v>
      </c>
      <c r="W235" s="373">
        <v>1018</v>
      </c>
      <c r="X235" s="373">
        <v>1808</v>
      </c>
      <c r="Y235" s="373">
        <v>2179</v>
      </c>
      <c r="Z235" s="373">
        <v>2362</v>
      </c>
      <c r="AA235" s="374">
        <v>1085</v>
      </c>
      <c r="AB235" s="374">
        <v>1305</v>
      </c>
      <c r="AC235" s="374">
        <v>1415</v>
      </c>
      <c r="AD235" s="374">
        <v>1515</v>
      </c>
      <c r="AE235" s="373">
        <v>7</v>
      </c>
      <c r="AF235" s="373">
        <v>9</v>
      </c>
      <c r="AG235" s="373">
        <v>10</v>
      </c>
      <c r="AH235" s="373">
        <v>10</v>
      </c>
      <c r="AI235" s="374">
        <v>6</v>
      </c>
      <c r="AJ235" s="374">
        <v>6</v>
      </c>
      <c r="AK235" s="374">
        <v>7</v>
      </c>
      <c r="AL235" s="374">
        <v>7</v>
      </c>
      <c r="AM235" s="226">
        <v>344</v>
      </c>
      <c r="AN235" s="226">
        <v>611</v>
      </c>
      <c r="AO235" s="226">
        <v>737</v>
      </c>
      <c r="AP235" s="226">
        <v>799</v>
      </c>
      <c r="AQ235" s="227">
        <v>494</v>
      </c>
      <c r="AR235" s="227">
        <v>598</v>
      </c>
      <c r="AS235" s="227">
        <v>648</v>
      </c>
      <c r="AT235" s="227">
        <v>697</v>
      </c>
      <c r="AU235" s="226">
        <v>185</v>
      </c>
      <c r="AV235" s="226">
        <v>311</v>
      </c>
      <c r="AW235" s="226">
        <v>366</v>
      </c>
      <c r="AX235" s="226">
        <v>404</v>
      </c>
      <c r="AY235" s="227">
        <v>234</v>
      </c>
      <c r="AZ235" s="227">
        <v>255</v>
      </c>
      <c r="BA235" s="227">
        <v>280</v>
      </c>
      <c r="BB235" s="227">
        <v>284</v>
      </c>
      <c r="BC235" s="226">
        <f t="shared" si="87"/>
        <v>150</v>
      </c>
      <c r="BD235" s="226">
        <f t="shared" si="87"/>
        <v>276</v>
      </c>
      <c r="BE235" s="226">
        <f t="shared" si="87"/>
        <v>352</v>
      </c>
      <c r="BF235" s="226">
        <f t="shared" si="86"/>
        <v>377</v>
      </c>
      <c r="BG235" s="218">
        <f t="shared" si="86"/>
        <v>219</v>
      </c>
      <c r="BH235" s="218">
        <f t="shared" si="86"/>
        <v>317</v>
      </c>
      <c r="BI235" s="218">
        <f t="shared" si="86"/>
        <v>343</v>
      </c>
      <c r="BJ235" s="218">
        <f t="shared" si="86"/>
        <v>389</v>
      </c>
      <c r="BK235" s="226">
        <f t="shared" si="107"/>
        <v>9</v>
      </c>
      <c r="BL235" s="226">
        <f t="shared" si="107"/>
        <v>24</v>
      </c>
      <c r="BM235" s="226">
        <f t="shared" si="107"/>
        <v>19</v>
      </c>
      <c r="BN235" s="226">
        <f t="shared" si="106"/>
        <v>18</v>
      </c>
      <c r="BO235" s="227">
        <f t="shared" si="106"/>
        <v>41</v>
      </c>
      <c r="BP235" s="227">
        <f t="shared" si="106"/>
        <v>26</v>
      </c>
      <c r="BQ235" s="227">
        <f t="shared" si="106"/>
        <v>25</v>
      </c>
      <c r="BR235" s="227">
        <f t="shared" si="106"/>
        <v>24</v>
      </c>
      <c r="BS235" s="226">
        <v>17</v>
      </c>
      <c r="BT235" s="226">
        <v>24</v>
      </c>
      <c r="BU235" s="226">
        <v>19</v>
      </c>
      <c r="BV235" s="226">
        <v>18</v>
      </c>
      <c r="BW235" s="227">
        <v>41</v>
      </c>
      <c r="BX235" s="227">
        <v>26</v>
      </c>
      <c r="BY235" s="227">
        <v>25</v>
      </c>
      <c r="BZ235" s="227">
        <v>24</v>
      </c>
      <c r="CA235" s="226">
        <v>8</v>
      </c>
      <c r="CB235" s="226">
        <f>IFERROR(VLOOKUP($G235,[12]ITEM!$B$2:$AC$939,26,0),0)</f>
        <v>0</v>
      </c>
      <c r="CC235" s="226">
        <f>IFERROR(VLOOKUP($G235,[12]ITEM!$B$2:$AC$939,27,0),0)</f>
        <v>0</v>
      </c>
      <c r="CD235" s="226">
        <f>IFERROR(VLOOKUP($G235,[12]ITEM!$B$2:$AC$939,28,0),0)</f>
        <v>0</v>
      </c>
      <c r="CE235" s="227">
        <v>0</v>
      </c>
      <c r="CF235" s="227">
        <v>0</v>
      </c>
      <c r="CG235" s="227">
        <v>0</v>
      </c>
      <c r="CH235" s="227">
        <v>0</v>
      </c>
      <c r="CI235" s="375"/>
      <c r="CJ235" s="226">
        <f t="shared" si="105"/>
        <v>149</v>
      </c>
      <c r="CK235" s="226">
        <f t="shared" si="105"/>
        <v>200</v>
      </c>
      <c r="CL235" s="226">
        <f t="shared" si="105"/>
        <v>221</v>
      </c>
      <c r="CM235" s="226">
        <f t="shared" si="105"/>
        <v>217</v>
      </c>
      <c r="CN235" s="227">
        <f t="shared" si="105"/>
        <v>219</v>
      </c>
      <c r="CO235" s="227">
        <f t="shared" si="89"/>
        <v>253.37858243471862</v>
      </c>
      <c r="CP235" s="227">
        <f t="shared" si="89"/>
        <v>254.90256913231534</v>
      </c>
      <c r="CQ235" s="227">
        <f t="shared" si="89"/>
        <v>272.32985961221112</v>
      </c>
      <c r="CR235" s="226">
        <v>54</v>
      </c>
      <c r="CS235" s="226">
        <v>81</v>
      </c>
      <c r="CT235" s="226">
        <v>98</v>
      </c>
      <c r="CU235" s="226">
        <v>106</v>
      </c>
      <c r="CV235" s="227">
        <f t="shared" si="92"/>
        <v>144</v>
      </c>
      <c r="CW235" s="227">
        <f>CV235*(1+('[13]GROWTH (YoY)'!AR235/100))</f>
        <v>174.37858243471862</v>
      </c>
      <c r="CX235" s="227">
        <f>CW235*(1+('[13]GROWTH (YoY)'!AS235/100))</f>
        <v>188.90256913231534</v>
      </c>
      <c r="CY235" s="227">
        <f>CX235*(1+('[13]GROWTH (YoY)'!AT235/100))</f>
        <v>203.32985961221112</v>
      </c>
      <c r="CZ235" s="226">
        <v>57</v>
      </c>
      <c r="DA235" s="226">
        <v>75</v>
      </c>
      <c r="DB235" s="226">
        <v>76</v>
      </c>
      <c r="DC235" s="226">
        <v>78</v>
      </c>
      <c r="DD235" s="227">
        <v>32</v>
      </c>
      <c r="DE235" s="227">
        <v>33</v>
      </c>
      <c r="DF235" s="227">
        <v>35</v>
      </c>
      <c r="DG235" s="227">
        <v>38</v>
      </c>
      <c r="DH235" s="226">
        <v>38</v>
      </c>
      <c r="DI235" s="226">
        <v>44</v>
      </c>
      <c r="DJ235" s="226">
        <v>47</v>
      </c>
      <c r="DK235" s="226">
        <v>33</v>
      </c>
      <c r="DL235" s="227">
        <v>43</v>
      </c>
      <c r="DM235" s="227">
        <v>46</v>
      </c>
      <c r="DN235" s="227">
        <v>31</v>
      </c>
      <c r="DO235" s="227">
        <v>31</v>
      </c>
      <c r="DP235" s="376">
        <f t="shared" si="84"/>
        <v>1</v>
      </c>
      <c r="DQ235" s="226">
        <f t="shared" si="84"/>
        <v>76</v>
      </c>
      <c r="DR235" s="226">
        <f t="shared" si="84"/>
        <v>131</v>
      </c>
      <c r="DS235" s="226">
        <f t="shared" si="88"/>
        <v>160</v>
      </c>
      <c r="DT235" s="227">
        <f t="shared" si="88"/>
        <v>0</v>
      </c>
      <c r="DU235" s="227">
        <f t="shared" si="88"/>
        <v>63.621417565281376</v>
      </c>
      <c r="DV235" s="227">
        <f t="shared" si="88"/>
        <v>88.097430867684665</v>
      </c>
      <c r="DW235" s="227">
        <f t="shared" si="88"/>
        <v>116.67014038778888</v>
      </c>
      <c r="DX235" s="377">
        <f t="shared" si="108"/>
        <v>0.74743024963289284</v>
      </c>
      <c r="DY235" s="377">
        <f t="shared" si="108"/>
        <v>0.7471074380165289</v>
      </c>
      <c r="DZ235" s="377">
        <f t="shared" si="108"/>
        <v>0.74725651577503427</v>
      </c>
      <c r="EA235" s="377">
        <f t="shared" si="108"/>
        <v>0.74723188864283452</v>
      </c>
      <c r="EB235" s="378">
        <f t="shared" si="108"/>
        <v>0.68714376187460413</v>
      </c>
      <c r="EC235" s="378">
        <f t="shared" si="83"/>
        <v>0.68575932737782452</v>
      </c>
      <c r="ED235" s="378">
        <f t="shared" si="83"/>
        <v>0.68589432864760058</v>
      </c>
      <c r="EE235" s="378">
        <f t="shared" si="83"/>
        <v>0.68459105286940802</v>
      </c>
      <c r="EG235" s="226">
        <v>1363</v>
      </c>
      <c r="EH235" s="226">
        <v>988</v>
      </c>
      <c r="EI235" s="226">
        <v>374</v>
      </c>
      <c r="EJ235" s="226">
        <v>178</v>
      </c>
      <c r="EK235" s="226">
        <v>548</v>
      </c>
      <c r="EL235" s="226">
        <v>9556</v>
      </c>
      <c r="EM235" s="226">
        <v>9191</v>
      </c>
      <c r="EN235" s="379">
        <f t="shared" si="93"/>
        <v>0.72487160674981654</v>
      </c>
      <c r="EO235" s="226">
        <f t="shared" si="94"/>
        <v>47.593582887700535</v>
      </c>
      <c r="EP235" s="379">
        <f t="shared" si="95"/>
        <v>0.40205429200293469</v>
      </c>
      <c r="EQ235" s="226">
        <f t="shared" si="96"/>
        <v>57346.169945583926</v>
      </c>
      <c r="ER235" s="226">
        <f t="shared" si="97"/>
        <v>1613.8976535016138</v>
      </c>
      <c r="ES235" s="292"/>
      <c r="ET235" s="227">
        <v>1579</v>
      </c>
      <c r="EU235" s="227">
        <v>1085</v>
      </c>
      <c r="EV235" s="227">
        <v>494</v>
      </c>
      <c r="EW235" s="227">
        <v>272</v>
      </c>
      <c r="EX235" s="227">
        <v>1069</v>
      </c>
      <c r="EY235" s="227">
        <v>9940</v>
      </c>
      <c r="EZ235" s="227">
        <v>9523</v>
      </c>
      <c r="FA235" s="380">
        <f t="shared" si="100"/>
        <v>0.68714376187460413</v>
      </c>
      <c r="FB235" s="228">
        <f t="shared" si="101"/>
        <v>55.060728744939269</v>
      </c>
      <c r="FC235" s="380">
        <f t="shared" si="102"/>
        <v>0.67701076630778978</v>
      </c>
      <c r="FD235" s="227">
        <f t="shared" si="103"/>
        <v>107545.27162977867</v>
      </c>
      <c r="FE235" s="227">
        <f t="shared" si="104"/>
        <v>2380.2023171969618</v>
      </c>
      <c r="FF235" s="227">
        <v>494</v>
      </c>
      <c r="FG235" s="228">
        <f t="shared" si="98"/>
        <v>55.060728744939269</v>
      </c>
      <c r="FH235" s="227">
        <v>272</v>
      </c>
      <c r="FI235" s="227">
        <v>494</v>
      </c>
      <c r="FJ235" s="227">
        <v>7</v>
      </c>
      <c r="FK235" s="227">
        <f t="shared" si="90"/>
        <v>215</v>
      </c>
      <c r="FL235" s="227">
        <v>32</v>
      </c>
      <c r="FM235" s="227">
        <f t="shared" si="91"/>
        <v>183</v>
      </c>
      <c r="FZ235" s="229"/>
      <c r="GA235" s="229"/>
      <c r="GB235" s="229"/>
      <c r="GC235" s="229"/>
      <c r="GD235" s="229"/>
    </row>
    <row r="236" spans="1:186" s="368" customFormat="1">
      <c r="A236" s="287" t="s">
        <v>534</v>
      </c>
      <c r="B236" s="369" t="s">
        <v>535</v>
      </c>
      <c r="C236" s="287" t="s">
        <v>536</v>
      </c>
      <c r="D236" s="403" t="s">
        <v>3126</v>
      </c>
      <c r="E236" s="369" t="s">
        <v>537</v>
      </c>
      <c r="F236" s="403">
        <v>233</v>
      </c>
      <c r="G236" s="404" t="s">
        <v>611</v>
      </c>
      <c r="H236" s="392" t="s">
        <v>612</v>
      </c>
      <c r="I236" s="287" t="s">
        <v>557</v>
      </c>
      <c r="J236" s="369" t="s">
        <v>558</v>
      </c>
      <c r="K236" s="287" t="s">
        <v>316</v>
      </c>
      <c r="L236" s="369" t="s">
        <v>542</v>
      </c>
      <c r="M236" s="369" t="s">
        <v>3124</v>
      </c>
      <c r="N236" s="372">
        <v>1</v>
      </c>
      <c r="O236" s="373">
        <v>2748</v>
      </c>
      <c r="P236" s="373">
        <v>3837</v>
      </c>
      <c r="Q236" s="373">
        <v>4413</v>
      </c>
      <c r="R236" s="373">
        <v>4957</v>
      </c>
      <c r="S236" s="374">
        <v>4417</v>
      </c>
      <c r="T236" s="374">
        <v>4709</v>
      </c>
      <c r="U236" s="374">
        <v>5412</v>
      </c>
      <c r="V236" s="374">
        <v>5866</v>
      </c>
      <c r="W236" s="373">
        <v>2129</v>
      </c>
      <c r="X236" s="373">
        <v>2972</v>
      </c>
      <c r="Y236" s="373">
        <v>3418</v>
      </c>
      <c r="Z236" s="373">
        <v>3839</v>
      </c>
      <c r="AA236" s="374">
        <v>3446</v>
      </c>
      <c r="AB236" s="374">
        <v>3644</v>
      </c>
      <c r="AC236" s="374">
        <v>4155</v>
      </c>
      <c r="AD236" s="374">
        <v>4505</v>
      </c>
      <c r="AE236" s="373">
        <v>14</v>
      </c>
      <c r="AF236" s="373">
        <v>14</v>
      </c>
      <c r="AG236" s="373">
        <v>15</v>
      </c>
      <c r="AH236" s="373">
        <v>16</v>
      </c>
      <c r="AI236" s="374">
        <v>16</v>
      </c>
      <c r="AJ236" s="374">
        <v>16</v>
      </c>
      <c r="AK236" s="374">
        <v>17</v>
      </c>
      <c r="AL236" s="374">
        <v>19</v>
      </c>
      <c r="AM236" s="226">
        <v>619</v>
      </c>
      <c r="AN236" s="226">
        <v>865</v>
      </c>
      <c r="AO236" s="226">
        <v>995</v>
      </c>
      <c r="AP236" s="226">
        <v>1118</v>
      </c>
      <c r="AQ236" s="227">
        <v>971</v>
      </c>
      <c r="AR236" s="227">
        <v>1065</v>
      </c>
      <c r="AS236" s="227">
        <v>1257</v>
      </c>
      <c r="AT236" s="227">
        <v>1361</v>
      </c>
      <c r="AU236" s="226">
        <v>331</v>
      </c>
      <c r="AV236" s="226">
        <v>563</v>
      </c>
      <c r="AW236" s="226">
        <v>652</v>
      </c>
      <c r="AX236" s="226">
        <v>740</v>
      </c>
      <c r="AY236" s="227">
        <v>646</v>
      </c>
      <c r="AZ236" s="227">
        <v>679</v>
      </c>
      <c r="BA236" s="227">
        <v>750</v>
      </c>
      <c r="BB236" s="227">
        <v>761</v>
      </c>
      <c r="BC236" s="226">
        <f t="shared" si="87"/>
        <v>279</v>
      </c>
      <c r="BD236" s="226">
        <f t="shared" si="87"/>
        <v>257</v>
      </c>
      <c r="BE236" s="226">
        <f t="shared" si="87"/>
        <v>288</v>
      </c>
      <c r="BF236" s="226">
        <f t="shared" si="86"/>
        <v>325</v>
      </c>
      <c r="BG236" s="218">
        <f t="shared" si="86"/>
        <v>168</v>
      </c>
      <c r="BH236" s="218">
        <f t="shared" si="86"/>
        <v>305</v>
      </c>
      <c r="BI236" s="218">
        <f t="shared" si="86"/>
        <v>428</v>
      </c>
      <c r="BJ236" s="218">
        <f t="shared" si="86"/>
        <v>520</v>
      </c>
      <c r="BK236" s="226">
        <f t="shared" si="107"/>
        <v>9</v>
      </c>
      <c r="BL236" s="226">
        <f t="shared" si="107"/>
        <v>45</v>
      </c>
      <c r="BM236" s="226">
        <f t="shared" si="107"/>
        <v>55</v>
      </c>
      <c r="BN236" s="226">
        <f t="shared" si="106"/>
        <v>53</v>
      </c>
      <c r="BO236" s="227">
        <f t="shared" si="106"/>
        <v>157</v>
      </c>
      <c r="BP236" s="227">
        <f t="shared" si="106"/>
        <v>81</v>
      </c>
      <c r="BQ236" s="227">
        <f t="shared" si="106"/>
        <v>79</v>
      </c>
      <c r="BR236" s="227">
        <f t="shared" si="106"/>
        <v>80</v>
      </c>
      <c r="BS236" s="226">
        <v>26</v>
      </c>
      <c r="BT236" s="226">
        <v>45</v>
      </c>
      <c r="BU236" s="226">
        <v>55</v>
      </c>
      <c r="BV236" s="226">
        <v>53</v>
      </c>
      <c r="BW236" s="227">
        <v>157</v>
      </c>
      <c r="BX236" s="227">
        <v>81</v>
      </c>
      <c r="BY236" s="227">
        <v>79</v>
      </c>
      <c r="BZ236" s="227">
        <v>80</v>
      </c>
      <c r="CA236" s="226">
        <v>17</v>
      </c>
      <c r="CB236" s="226">
        <f>IFERROR(VLOOKUP($G236,[12]ITEM!$B$2:$AC$939,26,0),0)</f>
        <v>0</v>
      </c>
      <c r="CC236" s="226">
        <f>IFERROR(VLOOKUP($G236,[12]ITEM!$B$2:$AC$939,27,0),0)</f>
        <v>0</v>
      </c>
      <c r="CD236" s="226">
        <f>IFERROR(VLOOKUP($G236,[12]ITEM!$B$2:$AC$939,28,0),0)</f>
        <v>0</v>
      </c>
      <c r="CE236" s="227">
        <v>0</v>
      </c>
      <c r="CF236" s="227">
        <v>0</v>
      </c>
      <c r="CG236" s="227">
        <v>0</v>
      </c>
      <c r="CH236" s="227">
        <v>0</v>
      </c>
      <c r="CI236" s="375"/>
      <c r="CJ236" s="226">
        <f t="shared" si="105"/>
        <v>280</v>
      </c>
      <c r="CK236" s="226">
        <f t="shared" si="105"/>
        <v>370</v>
      </c>
      <c r="CL236" s="226">
        <f t="shared" si="105"/>
        <v>373</v>
      </c>
      <c r="CM236" s="226">
        <f t="shared" si="105"/>
        <v>292</v>
      </c>
      <c r="CN236" s="227">
        <f t="shared" si="105"/>
        <v>168</v>
      </c>
      <c r="CO236" s="227">
        <f t="shared" si="89"/>
        <v>171.85464993788571</v>
      </c>
      <c r="CP236" s="227">
        <f t="shared" si="89"/>
        <v>82.886060696038072</v>
      </c>
      <c r="CQ236" s="227">
        <f t="shared" si="89"/>
        <v>79.371601687529051</v>
      </c>
      <c r="CR236" s="226">
        <v>-87</v>
      </c>
      <c r="CS236" s="226">
        <v>-132</v>
      </c>
      <c r="CT236" s="226">
        <v>-152</v>
      </c>
      <c r="CU236" s="226">
        <v>-171</v>
      </c>
      <c r="CV236" s="227">
        <f t="shared" si="92"/>
        <v>-126</v>
      </c>
      <c r="CW236" s="227">
        <f>CV236*(1+('[13]GROWTH (YoY)'!AR236/100))</f>
        <v>-138.14535006211429</v>
      </c>
      <c r="CX236" s="227">
        <f>CW236*(1+('[13]GROWTH (YoY)'!AS236/100))</f>
        <v>-163.11393930396193</v>
      </c>
      <c r="CY236" s="227">
        <f>CX236*(1+('[13]GROWTH (YoY)'!AT236/100))</f>
        <v>-176.62839831247095</v>
      </c>
      <c r="CZ236" s="226">
        <v>249</v>
      </c>
      <c r="DA236" s="226">
        <v>294</v>
      </c>
      <c r="DB236" s="226">
        <v>299</v>
      </c>
      <c r="DC236" s="226">
        <v>306</v>
      </c>
      <c r="DD236" s="227">
        <v>89</v>
      </c>
      <c r="DE236" s="227">
        <v>90</v>
      </c>
      <c r="DF236" s="227">
        <v>96</v>
      </c>
      <c r="DG236" s="227">
        <v>105</v>
      </c>
      <c r="DH236" s="226">
        <v>118</v>
      </c>
      <c r="DI236" s="226">
        <v>208</v>
      </c>
      <c r="DJ236" s="226">
        <v>226</v>
      </c>
      <c r="DK236" s="226">
        <v>157</v>
      </c>
      <c r="DL236" s="227">
        <v>205</v>
      </c>
      <c r="DM236" s="227">
        <v>220</v>
      </c>
      <c r="DN236" s="227">
        <v>150</v>
      </c>
      <c r="DO236" s="227">
        <v>151</v>
      </c>
      <c r="DP236" s="376">
        <f t="shared" si="84"/>
        <v>-1</v>
      </c>
      <c r="DQ236" s="226">
        <f t="shared" si="84"/>
        <v>-113</v>
      </c>
      <c r="DR236" s="226">
        <f t="shared" si="84"/>
        <v>-85</v>
      </c>
      <c r="DS236" s="226">
        <f t="shared" si="88"/>
        <v>33</v>
      </c>
      <c r="DT236" s="227">
        <f t="shared" si="88"/>
        <v>0</v>
      </c>
      <c r="DU236" s="227">
        <f t="shared" si="88"/>
        <v>133.14535006211429</v>
      </c>
      <c r="DV236" s="227">
        <f t="shared" si="88"/>
        <v>345.11393930396196</v>
      </c>
      <c r="DW236" s="227">
        <f t="shared" si="88"/>
        <v>440.62839831247095</v>
      </c>
      <c r="DX236" s="377">
        <f t="shared" si="108"/>
        <v>0.77474526928675402</v>
      </c>
      <c r="DY236" s="377">
        <f t="shared" si="108"/>
        <v>0.7745634610372687</v>
      </c>
      <c r="DZ236" s="377">
        <f t="shared" si="108"/>
        <v>0.77452979832313618</v>
      </c>
      <c r="EA236" s="377">
        <f t="shared" si="108"/>
        <v>0.77446035908815813</v>
      </c>
      <c r="EB236" s="378">
        <f t="shared" si="108"/>
        <v>0.7801675345256962</v>
      </c>
      <c r="EC236" s="378">
        <f t="shared" si="83"/>
        <v>0.77383733276704181</v>
      </c>
      <c r="ED236" s="378">
        <f t="shared" si="83"/>
        <v>0.7677383592017738</v>
      </c>
      <c r="EE236" s="378">
        <f t="shared" si="83"/>
        <v>0.76798499829526079</v>
      </c>
      <c r="EG236" s="226">
        <v>2756</v>
      </c>
      <c r="EH236" s="226">
        <v>1909</v>
      </c>
      <c r="EI236" s="226">
        <v>847</v>
      </c>
      <c r="EJ236" s="226">
        <v>375</v>
      </c>
      <c r="EK236" s="226">
        <v>1249</v>
      </c>
      <c r="EL236" s="226">
        <v>23542</v>
      </c>
      <c r="EM236" s="226">
        <v>21460</v>
      </c>
      <c r="EN236" s="379">
        <f t="shared" si="93"/>
        <v>0.69267053701015968</v>
      </c>
      <c r="EO236" s="226">
        <f t="shared" si="94"/>
        <v>44.273907910271546</v>
      </c>
      <c r="EP236" s="379">
        <f t="shared" si="95"/>
        <v>0.45319303338171263</v>
      </c>
      <c r="EQ236" s="226">
        <f t="shared" si="96"/>
        <v>53054.116047914365</v>
      </c>
      <c r="ER236" s="226">
        <f t="shared" si="97"/>
        <v>1456.1975768872319</v>
      </c>
      <c r="ES236" s="292"/>
      <c r="ET236" s="227">
        <v>4717</v>
      </c>
      <c r="EU236" s="227">
        <v>3346</v>
      </c>
      <c r="EV236" s="227">
        <v>1371</v>
      </c>
      <c r="EW236" s="227">
        <v>740</v>
      </c>
      <c r="EX236" s="227">
        <v>1548</v>
      </c>
      <c r="EY236" s="227">
        <v>31889</v>
      </c>
      <c r="EZ236" s="227">
        <v>28826</v>
      </c>
      <c r="FA236" s="380">
        <f t="shared" si="100"/>
        <v>0.70934916260334957</v>
      </c>
      <c r="FB236" s="228">
        <f t="shared" si="101"/>
        <v>53.975200583515679</v>
      </c>
      <c r="FC236" s="380">
        <f t="shared" si="102"/>
        <v>0.32817468730125082</v>
      </c>
      <c r="FD236" s="227">
        <f t="shared" si="103"/>
        <v>48543.384866254819</v>
      </c>
      <c r="FE236" s="227">
        <f t="shared" si="104"/>
        <v>2139.2724161058304</v>
      </c>
      <c r="FF236" s="227">
        <v>971</v>
      </c>
      <c r="FG236" s="228">
        <f t="shared" si="98"/>
        <v>77.136972193614824</v>
      </c>
      <c r="FH236" s="227">
        <v>749</v>
      </c>
      <c r="FI236" s="227">
        <v>971</v>
      </c>
      <c r="FJ236" s="227">
        <v>19</v>
      </c>
      <c r="FK236" s="227">
        <f t="shared" si="90"/>
        <v>203</v>
      </c>
      <c r="FL236" s="227">
        <v>90</v>
      </c>
      <c r="FM236" s="227">
        <f t="shared" si="91"/>
        <v>113</v>
      </c>
      <c r="FZ236" s="229"/>
      <c r="GA236" s="229"/>
      <c r="GB236" s="229"/>
      <c r="GC236" s="229"/>
      <c r="GD236" s="229"/>
    </row>
    <row r="237" spans="1:186" s="368" customFormat="1">
      <c r="A237" s="287" t="s">
        <v>534</v>
      </c>
      <c r="B237" s="369" t="s">
        <v>535</v>
      </c>
      <c r="C237" s="287" t="s">
        <v>536</v>
      </c>
      <c r="D237" s="403" t="s">
        <v>3126</v>
      </c>
      <c r="E237" s="369" t="s">
        <v>537</v>
      </c>
      <c r="F237" s="403">
        <v>234</v>
      </c>
      <c r="G237" s="404" t="s">
        <v>613</v>
      </c>
      <c r="H237" s="392" t="s">
        <v>614</v>
      </c>
      <c r="I237" s="287" t="s">
        <v>557</v>
      </c>
      <c r="J237" s="369" t="s">
        <v>558</v>
      </c>
      <c r="K237" s="287" t="s">
        <v>316</v>
      </c>
      <c r="L237" s="369" t="s">
        <v>542</v>
      </c>
      <c r="M237" s="369" t="s">
        <v>3124</v>
      </c>
      <c r="N237" s="372">
        <v>1</v>
      </c>
      <c r="O237" s="373">
        <v>911</v>
      </c>
      <c r="P237" s="373">
        <v>1196</v>
      </c>
      <c r="Q237" s="373">
        <v>1207</v>
      </c>
      <c r="R237" s="373">
        <v>1280</v>
      </c>
      <c r="S237" s="374">
        <v>1303</v>
      </c>
      <c r="T237" s="374">
        <v>1312</v>
      </c>
      <c r="U237" s="374">
        <v>1392</v>
      </c>
      <c r="V237" s="374">
        <v>1459</v>
      </c>
      <c r="W237" s="373">
        <v>664</v>
      </c>
      <c r="X237" s="373">
        <v>872</v>
      </c>
      <c r="Y237" s="373">
        <v>880</v>
      </c>
      <c r="Z237" s="373">
        <v>933</v>
      </c>
      <c r="AA237" s="374">
        <v>973</v>
      </c>
      <c r="AB237" s="374">
        <v>978</v>
      </c>
      <c r="AC237" s="374">
        <v>1027</v>
      </c>
      <c r="AD237" s="374">
        <v>1099</v>
      </c>
      <c r="AE237" s="373">
        <v>5</v>
      </c>
      <c r="AF237" s="373">
        <v>4</v>
      </c>
      <c r="AG237" s="373">
        <v>4</v>
      </c>
      <c r="AH237" s="373">
        <v>4</v>
      </c>
      <c r="AI237" s="374">
        <v>5</v>
      </c>
      <c r="AJ237" s="374">
        <v>4</v>
      </c>
      <c r="AK237" s="374">
        <v>4</v>
      </c>
      <c r="AL237" s="374">
        <v>5</v>
      </c>
      <c r="AM237" s="226">
        <v>247</v>
      </c>
      <c r="AN237" s="226">
        <v>324</v>
      </c>
      <c r="AO237" s="226">
        <v>327</v>
      </c>
      <c r="AP237" s="226">
        <v>347</v>
      </c>
      <c r="AQ237" s="227">
        <v>330</v>
      </c>
      <c r="AR237" s="227">
        <v>335</v>
      </c>
      <c r="AS237" s="227">
        <v>365</v>
      </c>
      <c r="AT237" s="227">
        <v>360</v>
      </c>
      <c r="AU237" s="226">
        <v>128</v>
      </c>
      <c r="AV237" s="226">
        <v>203</v>
      </c>
      <c r="AW237" s="226">
        <v>204</v>
      </c>
      <c r="AX237" s="226">
        <v>227</v>
      </c>
      <c r="AY237" s="227">
        <v>159</v>
      </c>
      <c r="AZ237" s="227">
        <v>170</v>
      </c>
      <c r="BA237" s="227">
        <v>187</v>
      </c>
      <c r="BB237" s="227">
        <v>188</v>
      </c>
      <c r="BC237" s="226">
        <f t="shared" si="87"/>
        <v>119</v>
      </c>
      <c r="BD237" s="226">
        <f t="shared" si="87"/>
        <v>118</v>
      </c>
      <c r="BE237" s="226">
        <f t="shared" si="87"/>
        <v>118</v>
      </c>
      <c r="BF237" s="226">
        <f t="shared" si="86"/>
        <v>115</v>
      </c>
      <c r="BG237" s="218">
        <f t="shared" si="86"/>
        <v>145</v>
      </c>
      <c r="BH237" s="218">
        <f t="shared" si="86"/>
        <v>151</v>
      </c>
      <c r="BI237" s="218">
        <f t="shared" si="86"/>
        <v>163</v>
      </c>
      <c r="BJ237" s="218">
        <f t="shared" si="86"/>
        <v>157</v>
      </c>
      <c r="BK237" s="226">
        <f t="shared" si="107"/>
        <v>0</v>
      </c>
      <c r="BL237" s="226">
        <f t="shared" si="107"/>
        <v>3</v>
      </c>
      <c r="BM237" s="226">
        <f t="shared" si="107"/>
        <v>5</v>
      </c>
      <c r="BN237" s="226">
        <f t="shared" si="106"/>
        <v>5</v>
      </c>
      <c r="BO237" s="227">
        <f t="shared" si="106"/>
        <v>26</v>
      </c>
      <c r="BP237" s="227">
        <f t="shared" si="106"/>
        <v>14</v>
      </c>
      <c r="BQ237" s="227">
        <f t="shared" si="106"/>
        <v>15</v>
      </c>
      <c r="BR237" s="227">
        <f t="shared" si="106"/>
        <v>15</v>
      </c>
      <c r="BS237" s="226">
        <v>0</v>
      </c>
      <c r="BT237" s="226">
        <v>3</v>
      </c>
      <c r="BU237" s="226">
        <v>5</v>
      </c>
      <c r="BV237" s="226">
        <v>5</v>
      </c>
      <c r="BW237" s="227">
        <v>26</v>
      </c>
      <c r="BX237" s="227">
        <v>14</v>
      </c>
      <c r="BY237" s="227">
        <v>15</v>
      </c>
      <c r="BZ237" s="227">
        <v>15</v>
      </c>
      <c r="CA237" s="226">
        <v>0</v>
      </c>
      <c r="CB237" s="226">
        <f>IFERROR(VLOOKUP($G237,[12]ITEM!$B$2:$AC$939,26,0),0)</f>
        <v>0</v>
      </c>
      <c r="CC237" s="226">
        <f>IFERROR(VLOOKUP($G237,[12]ITEM!$B$2:$AC$939,27,0),0)</f>
        <v>0</v>
      </c>
      <c r="CD237" s="226">
        <f>IFERROR(VLOOKUP($G237,[12]ITEM!$B$2:$AC$939,28,0),0)</f>
        <v>0</v>
      </c>
      <c r="CE237" s="227">
        <v>0</v>
      </c>
      <c r="CF237" s="227">
        <v>0</v>
      </c>
      <c r="CG237" s="227">
        <v>0</v>
      </c>
      <c r="CH237" s="227">
        <v>0</v>
      </c>
      <c r="CI237" s="375"/>
      <c r="CJ237" s="226">
        <f t="shared" si="105"/>
        <v>118</v>
      </c>
      <c r="CK237" s="226">
        <f t="shared" si="105"/>
        <v>223</v>
      </c>
      <c r="CL237" s="226">
        <f t="shared" si="105"/>
        <v>232</v>
      </c>
      <c r="CM237" s="226">
        <f t="shared" si="105"/>
        <v>214</v>
      </c>
      <c r="CN237" s="227">
        <f t="shared" si="105"/>
        <v>145</v>
      </c>
      <c r="CO237" s="227">
        <f t="shared" si="89"/>
        <v>150.87006603847166</v>
      </c>
      <c r="CP237" s="227">
        <f t="shared" si="89"/>
        <v>133.25171477905809</v>
      </c>
      <c r="CQ237" s="227">
        <f t="shared" si="89"/>
        <v>133.34676299796718</v>
      </c>
      <c r="CR237" s="226">
        <v>37</v>
      </c>
      <c r="CS237" s="226">
        <v>69</v>
      </c>
      <c r="CT237" s="226">
        <v>70</v>
      </c>
      <c r="CU237" s="226">
        <v>74</v>
      </c>
      <c r="CV237" s="227">
        <f t="shared" si="92"/>
        <v>59</v>
      </c>
      <c r="CW237" s="227">
        <f>CV237*(1+('[13]GROWTH (YoY)'!AR237/100))</f>
        <v>59.870066038471663</v>
      </c>
      <c r="CX237" s="227">
        <f>CW237*(1+('[13]GROWTH (YoY)'!AS237/100))</f>
        <v>65.251714779058076</v>
      </c>
      <c r="CY237" s="227">
        <f>CX237*(1+('[13]GROWTH (YoY)'!AT237/100))</f>
        <v>64.34676299796719</v>
      </c>
      <c r="CZ237" s="226">
        <v>63</v>
      </c>
      <c r="DA237" s="226">
        <v>82</v>
      </c>
      <c r="DB237" s="226">
        <v>84</v>
      </c>
      <c r="DC237" s="226">
        <v>86</v>
      </c>
      <c r="DD237" s="227">
        <v>15</v>
      </c>
      <c r="DE237" s="227">
        <v>15</v>
      </c>
      <c r="DF237" s="227">
        <v>16</v>
      </c>
      <c r="DG237" s="227">
        <v>17</v>
      </c>
      <c r="DH237" s="226">
        <v>18</v>
      </c>
      <c r="DI237" s="226">
        <v>72</v>
      </c>
      <c r="DJ237" s="226">
        <v>78</v>
      </c>
      <c r="DK237" s="226">
        <v>54</v>
      </c>
      <c r="DL237" s="227">
        <v>71</v>
      </c>
      <c r="DM237" s="227">
        <v>76</v>
      </c>
      <c r="DN237" s="227">
        <v>52</v>
      </c>
      <c r="DO237" s="227">
        <v>52</v>
      </c>
      <c r="DP237" s="376">
        <f t="shared" si="84"/>
        <v>1</v>
      </c>
      <c r="DQ237" s="226">
        <f t="shared" si="84"/>
        <v>-105</v>
      </c>
      <c r="DR237" s="226">
        <f t="shared" si="84"/>
        <v>-114</v>
      </c>
      <c r="DS237" s="226">
        <f t="shared" si="88"/>
        <v>-99</v>
      </c>
      <c r="DT237" s="227">
        <f t="shared" si="88"/>
        <v>0</v>
      </c>
      <c r="DU237" s="227">
        <f t="shared" si="88"/>
        <v>0.12993396152833725</v>
      </c>
      <c r="DV237" s="227">
        <f t="shared" si="88"/>
        <v>29.748285220941909</v>
      </c>
      <c r="DW237" s="227">
        <f t="shared" si="88"/>
        <v>23.653237002032824</v>
      </c>
      <c r="DX237" s="377">
        <f t="shared" si="108"/>
        <v>0.72886937431394072</v>
      </c>
      <c r="DY237" s="377">
        <f t="shared" si="108"/>
        <v>0.72909698996655514</v>
      </c>
      <c r="DZ237" s="377">
        <f t="shared" si="108"/>
        <v>0.72908036454018232</v>
      </c>
      <c r="EA237" s="377">
        <f t="shared" si="108"/>
        <v>0.72890624999999998</v>
      </c>
      <c r="EB237" s="378">
        <f t="shared" si="108"/>
        <v>0.74673829623944743</v>
      </c>
      <c r="EC237" s="378">
        <f t="shared" si="83"/>
        <v>0.74542682926829273</v>
      </c>
      <c r="ED237" s="378">
        <f t="shared" si="83"/>
        <v>0.73778735632183912</v>
      </c>
      <c r="EE237" s="378">
        <f t="shared" si="83"/>
        <v>0.75325565455791643</v>
      </c>
      <c r="EG237" s="226">
        <v>1111</v>
      </c>
      <c r="EH237" s="226">
        <v>829</v>
      </c>
      <c r="EI237" s="226">
        <v>282</v>
      </c>
      <c r="EJ237" s="226">
        <v>122</v>
      </c>
      <c r="EK237" s="226">
        <v>343</v>
      </c>
      <c r="EL237" s="226">
        <v>5784</v>
      </c>
      <c r="EM237" s="226">
        <v>5442</v>
      </c>
      <c r="EN237" s="379">
        <f t="shared" si="93"/>
        <v>0.74617461746174618</v>
      </c>
      <c r="EO237" s="226">
        <f t="shared" si="94"/>
        <v>43.262411347517734</v>
      </c>
      <c r="EP237" s="379">
        <f t="shared" si="95"/>
        <v>0.30873087308730873</v>
      </c>
      <c r="EQ237" s="226">
        <f t="shared" si="96"/>
        <v>59301.521438450902</v>
      </c>
      <c r="ER237" s="226">
        <f t="shared" si="97"/>
        <v>1868.1857160357713</v>
      </c>
      <c r="ES237" s="292"/>
      <c r="ET237" s="227">
        <v>1303</v>
      </c>
      <c r="EU237" s="227">
        <v>973</v>
      </c>
      <c r="EV237" s="227">
        <v>330</v>
      </c>
      <c r="EW237" s="227">
        <v>182</v>
      </c>
      <c r="EX237" s="227">
        <v>611</v>
      </c>
      <c r="EY237" s="227">
        <v>7496</v>
      </c>
      <c r="EZ237" s="227">
        <v>7025</v>
      </c>
      <c r="FA237" s="380">
        <f t="shared" si="100"/>
        <v>0.74673829623944743</v>
      </c>
      <c r="FB237" s="228">
        <f t="shared" si="101"/>
        <v>55.151515151515149</v>
      </c>
      <c r="FC237" s="380">
        <f t="shared" si="102"/>
        <v>0.46891788181120492</v>
      </c>
      <c r="FD237" s="227">
        <f t="shared" si="103"/>
        <v>81510.138740661685</v>
      </c>
      <c r="FE237" s="227">
        <f t="shared" si="104"/>
        <v>2158.9561091340452</v>
      </c>
      <c r="FF237" s="227">
        <v>330</v>
      </c>
      <c r="FG237" s="228">
        <f t="shared" si="98"/>
        <v>55.757575757575765</v>
      </c>
      <c r="FH237" s="227">
        <v>184</v>
      </c>
      <c r="FI237" s="227">
        <v>330</v>
      </c>
      <c r="FJ237" s="227">
        <v>3</v>
      </c>
      <c r="FK237" s="227">
        <f t="shared" si="90"/>
        <v>143</v>
      </c>
      <c r="FL237" s="227">
        <v>26</v>
      </c>
      <c r="FM237" s="227">
        <f t="shared" si="91"/>
        <v>117</v>
      </c>
      <c r="FZ237" s="229"/>
      <c r="GA237" s="229"/>
      <c r="GB237" s="229"/>
      <c r="GC237" s="229"/>
      <c r="GD237" s="229"/>
    </row>
    <row r="238" spans="1:186" s="368" customFormat="1">
      <c r="A238" s="287" t="s">
        <v>534</v>
      </c>
      <c r="B238" s="369" t="s">
        <v>535</v>
      </c>
      <c r="C238" s="287" t="s">
        <v>536</v>
      </c>
      <c r="D238" s="403" t="s">
        <v>3126</v>
      </c>
      <c r="E238" s="369" t="s">
        <v>537</v>
      </c>
      <c r="F238" s="403">
        <v>235</v>
      </c>
      <c r="G238" s="404" t="s">
        <v>615</v>
      </c>
      <c r="H238" s="392" t="s">
        <v>616</v>
      </c>
      <c r="I238" s="287" t="s">
        <v>557</v>
      </c>
      <c r="J238" s="369" t="s">
        <v>558</v>
      </c>
      <c r="K238" s="287" t="s">
        <v>316</v>
      </c>
      <c r="L238" s="369" t="s">
        <v>542</v>
      </c>
      <c r="M238" s="369" t="s">
        <v>3124</v>
      </c>
      <c r="N238" s="372">
        <v>1</v>
      </c>
      <c r="O238" s="373">
        <v>93</v>
      </c>
      <c r="P238" s="373">
        <v>133</v>
      </c>
      <c r="Q238" s="373">
        <v>146</v>
      </c>
      <c r="R238" s="373">
        <v>156</v>
      </c>
      <c r="S238" s="374">
        <v>180</v>
      </c>
      <c r="T238" s="374">
        <v>197</v>
      </c>
      <c r="U238" s="374">
        <v>210</v>
      </c>
      <c r="V238" s="374">
        <v>178</v>
      </c>
      <c r="W238" s="373">
        <v>75</v>
      </c>
      <c r="X238" s="373">
        <v>108</v>
      </c>
      <c r="Y238" s="373">
        <v>118</v>
      </c>
      <c r="Z238" s="373">
        <v>126</v>
      </c>
      <c r="AA238" s="374">
        <v>122</v>
      </c>
      <c r="AB238" s="374">
        <v>134</v>
      </c>
      <c r="AC238" s="374">
        <v>143</v>
      </c>
      <c r="AD238" s="374">
        <v>122</v>
      </c>
      <c r="AE238" s="373">
        <v>0</v>
      </c>
      <c r="AF238" s="373">
        <v>0</v>
      </c>
      <c r="AG238" s="373">
        <v>0</v>
      </c>
      <c r="AH238" s="373">
        <v>0</v>
      </c>
      <c r="AI238" s="374">
        <v>1</v>
      </c>
      <c r="AJ238" s="374">
        <v>1</v>
      </c>
      <c r="AK238" s="374">
        <v>1</v>
      </c>
      <c r="AL238" s="374">
        <v>1</v>
      </c>
      <c r="AM238" s="226">
        <v>18</v>
      </c>
      <c r="AN238" s="226">
        <v>25</v>
      </c>
      <c r="AO238" s="226">
        <v>28</v>
      </c>
      <c r="AP238" s="226">
        <v>30</v>
      </c>
      <c r="AQ238" s="227">
        <v>58</v>
      </c>
      <c r="AR238" s="227">
        <v>63</v>
      </c>
      <c r="AS238" s="227">
        <v>67</v>
      </c>
      <c r="AT238" s="227">
        <v>57</v>
      </c>
      <c r="AU238" s="226">
        <v>8</v>
      </c>
      <c r="AV238" s="226">
        <v>15</v>
      </c>
      <c r="AW238" s="226">
        <v>16</v>
      </c>
      <c r="AX238" s="226">
        <v>17</v>
      </c>
      <c r="AY238" s="227">
        <v>21</v>
      </c>
      <c r="AZ238" s="227">
        <v>23</v>
      </c>
      <c r="BA238" s="227">
        <v>25</v>
      </c>
      <c r="BB238" s="227">
        <v>25</v>
      </c>
      <c r="BC238" s="226">
        <f t="shared" si="87"/>
        <v>10</v>
      </c>
      <c r="BD238" s="226">
        <f t="shared" si="87"/>
        <v>10</v>
      </c>
      <c r="BE238" s="226">
        <f t="shared" si="87"/>
        <v>11</v>
      </c>
      <c r="BF238" s="226">
        <f t="shared" si="86"/>
        <v>12</v>
      </c>
      <c r="BG238" s="218">
        <f t="shared" si="86"/>
        <v>35</v>
      </c>
      <c r="BH238" s="218">
        <f t="shared" si="86"/>
        <v>37</v>
      </c>
      <c r="BI238" s="218">
        <f t="shared" si="86"/>
        <v>39</v>
      </c>
      <c r="BJ238" s="218">
        <f t="shared" si="86"/>
        <v>29</v>
      </c>
      <c r="BK238" s="226">
        <f t="shared" si="107"/>
        <v>0</v>
      </c>
      <c r="BL238" s="226">
        <f t="shared" si="107"/>
        <v>0</v>
      </c>
      <c r="BM238" s="226">
        <f t="shared" si="107"/>
        <v>1</v>
      </c>
      <c r="BN238" s="226">
        <f t="shared" si="106"/>
        <v>1</v>
      </c>
      <c r="BO238" s="227">
        <f t="shared" si="106"/>
        <v>2</v>
      </c>
      <c r="BP238" s="227">
        <f t="shared" si="106"/>
        <v>3</v>
      </c>
      <c r="BQ238" s="227">
        <f t="shared" si="106"/>
        <v>3</v>
      </c>
      <c r="BR238" s="227">
        <f t="shared" si="106"/>
        <v>3</v>
      </c>
      <c r="BS238" s="226">
        <v>0</v>
      </c>
      <c r="BT238" s="226">
        <v>0</v>
      </c>
      <c r="BU238" s="226">
        <v>1</v>
      </c>
      <c r="BV238" s="226">
        <v>1</v>
      </c>
      <c r="BW238" s="227">
        <v>2</v>
      </c>
      <c r="BX238" s="227">
        <v>3</v>
      </c>
      <c r="BY238" s="227">
        <v>3</v>
      </c>
      <c r="BZ238" s="227">
        <v>3</v>
      </c>
      <c r="CA238" s="226">
        <v>0</v>
      </c>
      <c r="CB238" s="226">
        <f>IFERROR(VLOOKUP($G238,[12]ITEM!$B$2:$AC$939,26,0),0)</f>
        <v>0</v>
      </c>
      <c r="CC238" s="226">
        <f>IFERROR(VLOOKUP($G238,[12]ITEM!$B$2:$AC$939,27,0),0)</f>
        <v>0</v>
      </c>
      <c r="CD238" s="226">
        <f>IFERROR(VLOOKUP($G238,[12]ITEM!$B$2:$AC$939,28,0),0)</f>
        <v>0</v>
      </c>
      <c r="CE238" s="227">
        <v>0</v>
      </c>
      <c r="CF238" s="227">
        <v>0</v>
      </c>
      <c r="CG238" s="227">
        <v>0</v>
      </c>
      <c r="CH238" s="227">
        <v>0</v>
      </c>
      <c r="CI238" s="375"/>
      <c r="CJ238" s="226">
        <f t="shared" si="105"/>
        <v>10</v>
      </c>
      <c r="CK238" s="226">
        <f t="shared" si="105"/>
        <v>6</v>
      </c>
      <c r="CL238" s="226">
        <f t="shared" si="105"/>
        <v>5</v>
      </c>
      <c r="CM238" s="226">
        <f t="shared" si="105"/>
        <v>5</v>
      </c>
      <c r="CN238" s="227">
        <f t="shared" si="105"/>
        <v>35</v>
      </c>
      <c r="CO238" s="227">
        <f t="shared" si="89"/>
        <v>38.085794516462293</v>
      </c>
      <c r="CP238" s="227">
        <f t="shared" si="89"/>
        <v>40.236202097605883</v>
      </c>
      <c r="CQ238" s="227">
        <f t="shared" si="89"/>
        <v>35.549319388780958</v>
      </c>
      <c r="CR238" s="226">
        <v>-3</v>
      </c>
      <c r="CS238" s="226">
        <v>-3</v>
      </c>
      <c r="CT238" s="226">
        <v>-4</v>
      </c>
      <c r="CU238" s="226">
        <v>-4</v>
      </c>
      <c r="CV238" s="227">
        <f t="shared" si="92"/>
        <v>32</v>
      </c>
      <c r="CW238" s="227">
        <f>CV238*(1+('[13]GROWTH (YoY)'!AR238/100))</f>
        <v>35.085794516462293</v>
      </c>
      <c r="CX238" s="227">
        <f>CW238*(1+('[13]GROWTH (YoY)'!AS238/100))</f>
        <v>37.236202097605883</v>
      </c>
      <c r="CY238" s="227">
        <f>CX238*(1+('[13]GROWTH (YoY)'!AT238/100))</f>
        <v>31.549319388780955</v>
      </c>
      <c r="CZ238" s="226">
        <v>9</v>
      </c>
      <c r="DA238" s="226">
        <v>9</v>
      </c>
      <c r="DB238" s="226">
        <v>9</v>
      </c>
      <c r="DC238" s="226">
        <v>9</v>
      </c>
      <c r="DD238" s="227">
        <v>3</v>
      </c>
      <c r="DE238" s="227">
        <v>3</v>
      </c>
      <c r="DF238" s="227">
        <v>3</v>
      </c>
      <c r="DG238" s="227">
        <v>4</v>
      </c>
      <c r="DH238" s="226">
        <v>4</v>
      </c>
      <c r="DI238" s="226">
        <v>0</v>
      </c>
      <c r="DJ238" s="226">
        <v>0</v>
      </c>
      <c r="DK238" s="226">
        <v>0</v>
      </c>
      <c r="DL238" s="227">
        <v>0</v>
      </c>
      <c r="DM238" s="227">
        <v>0</v>
      </c>
      <c r="DN238" s="227">
        <v>0</v>
      </c>
      <c r="DO238" s="227">
        <v>0</v>
      </c>
      <c r="DP238" s="376">
        <f t="shared" si="84"/>
        <v>0</v>
      </c>
      <c r="DQ238" s="226">
        <f t="shared" si="84"/>
        <v>4</v>
      </c>
      <c r="DR238" s="226">
        <f t="shared" si="84"/>
        <v>6</v>
      </c>
      <c r="DS238" s="226">
        <f t="shared" si="88"/>
        <v>7</v>
      </c>
      <c r="DT238" s="227">
        <f t="shared" si="88"/>
        <v>0</v>
      </c>
      <c r="DU238" s="227">
        <f t="shared" si="88"/>
        <v>-1.0857945164622933</v>
      </c>
      <c r="DV238" s="227">
        <f t="shared" si="88"/>
        <v>-1.236202097605883</v>
      </c>
      <c r="DW238" s="227">
        <f t="shared" si="88"/>
        <v>-6.5493193887809582</v>
      </c>
      <c r="DX238" s="377">
        <f t="shared" si="108"/>
        <v>0.80645161290322576</v>
      </c>
      <c r="DY238" s="377">
        <f t="shared" si="108"/>
        <v>0.81203007518796988</v>
      </c>
      <c r="DZ238" s="377">
        <f t="shared" si="108"/>
        <v>0.80821917808219179</v>
      </c>
      <c r="EA238" s="377">
        <f t="shared" si="108"/>
        <v>0.80769230769230771</v>
      </c>
      <c r="EB238" s="378">
        <f t="shared" si="108"/>
        <v>0.67777777777777781</v>
      </c>
      <c r="EC238" s="378">
        <f t="shared" si="108"/>
        <v>0.68020304568527923</v>
      </c>
      <c r="ED238" s="378">
        <f t="shared" si="108"/>
        <v>0.68095238095238098</v>
      </c>
      <c r="EE238" s="378">
        <f t="shared" si="108"/>
        <v>0.6853932584269663</v>
      </c>
      <c r="EG238" s="226">
        <v>93</v>
      </c>
      <c r="EH238" s="226">
        <v>67</v>
      </c>
      <c r="EI238" s="226">
        <v>26</v>
      </c>
      <c r="EJ238" s="226">
        <v>4</v>
      </c>
      <c r="EK238" s="226">
        <v>38</v>
      </c>
      <c r="EL238" s="226">
        <v>208</v>
      </c>
      <c r="EM238" s="226">
        <v>201</v>
      </c>
      <c r="EN238" s="379">
        <f t="shared" si="93"/>
        <v>0.72043010752688175</v>
      </c>
      <c r="EO238" s="226">
        <f t="shared" si="94"/>
        <v>15.384615384615385</v>
      </c>
      <c r="EP238" s="379">
        <f t="shared" si="95"/>
        <v>0.40860215053763443</v>
      </c>
      <c r="EQ238" s="226">
        <f t="shared" si="96"/>
        <v>182692.30769230769</v>
      </c>
      <c r="ER238" s="226">
        <f t="shared" si="97"/>
        <v>1658.3747927031509</v>
      </c>
      <c r="ES238" s="292"/>
      <c r="ET238" s="227">
        <v>180</v>
      </c>
      <c r="EU238" s="227">
        <v>122</v>
      </c>
      <c r="EV238" s="227">
        <v>58</v>
      </c>
      <c r="EW238" s="227">
        <v>14</v>
      </c>
      <c r="EX238" s="227">
        <v>50</v>
      </c>
      <c r="EY238" s="227">
        <v>688</v>
      </c>
      <c r="EZ238" s="227">
        <v>615</v>
      </c>
      <c r="FA238" s="380">
        <f t="shared" si="100"/>
        <v>0.67777777777777781</v>
      </c>
      <c r="FB238" s="228">
        <f t="shared" si="101"/>
        <v>24.137931034482758</v>
      </c>
      <c r="FC238" s="380">
        <f t="shared" si="102"/>
        <v>0.27777777777777779</v>
      </c>
      <c r="FD238" s="227">
        <f t="shared" si="103"/>
        <v>72674.41860465116</v>
      </c>
      <c r="FE238" s="227">
        <f t="shared" si="104"/>
        <v>1897.0189701897018</v>
      </c>
      <c r="FF238" s="227">
        <v>58</v>
      </c>
      <c r="FG238" s="228">
        <f t="shared" si="98"/>
        <v>41.379310344827587</v>
      </c>
      <c r="FH238" s="227">
        <v>24</v>
      </c>
      <c r="FI238" s="227">
        <v>58</v>
      </c>
      <c r="FJ238" s="227">
        <v>1</v>
      </c>
      <c r="FK238" s="227">
        <f t="shared" si="90"/>
        <v>33</v>
      </c>
      <c r="FL238" s="227">
        <v>4</v>
      </c>
      <c r="FM238" s="227">
        <f t="shared" si="91"/>
        <v>29</v>
      </c>
      <c r="FZ238" s="229"/>
      <c r="GA238" s="229"/>
      <c r="GB238" s="229"/>
      <c r="GC238" s="229"/>
      <c r="GD238" s="229"/>
    </row>
    <row r="239" spans="1:186" s="368" customFormat="1">
      <c r="A239" s="287" t="s">
        <v>534</v>
      </c>
      <c r="B239" s="369" t="s">
        <v>535</v>
      </c>
      <c r="C239" s="287" t="s">
        <v>536</v>
      </c>
      <c r="D239" s="403" t="s">
        <v>3126</v>
      </c>
      <c r="E239" s="369" t="s">
        <v>537</v>
      </c>
      <c r="F239" s="403">
        <v>236</v>
      </c>
      <c r="G239" s="404" t="s">
        <v>617</v>
      </c>
      <c r="H239" s="392" t="s">
        <v>618</v>
      </c>
      <c r="I239" s="287" t="s">
        <v>557</v>
      </c>
      <c r="J239" s="369" t="s">
        <v>558</v>
      </c>
      <c r="K239" s="287" t="s">
        <v>316</v>
      </c>
      <c r="L239" s="369" t="s">
        <v>542</v>
      </c>
      <c r="M239" s="369" t="s">
        <v>3124</v>
      </c>
      <c r="N239" s="372">
        <v>1</v>
      </c>
      <c r="O239" s="373">
        <v>3168</v>
      </c>
      <c r="P239" s="373">
        <v>4992</v>
      </c>
      <c r="Q239" s="373">
        <v>5527</v>
      </c>
      <c r="R239" s="373">
        <v>5424</v>
      </c>
      <c r="S239" s="374">
        <v>4992</v>
      </c>
      <c r="T239" s="374">
        <v>5152</v>
      </c>
      <c r="U239" s="374">
        <v>5203</v>
      </c>
      <c r="V239" s="374">
        <v>5486</v>
      </c>
      <c r="W239" s="373">
        <v>2638</v>
      </c>
      <c r="X239" s="373">
        <v>4156</v>
      </c>
      <c r="Y239" s="373">
        <v>4601</v>
      </c>
      <c r="Z239" s="373">
        <v>4515</v>
      </c>
      <c r="AA239" s="374">
        <v>4146</v>
      </c>
      <c r="AB239" s="374">
        <v>4277</v>
      </c>
      <c r="AC239" s="374">
        <v>4334</v>
      </c>
      <c r="AD239" s="374">
        <v>4587</v>
      </c>
      <c r="AE239" s="373">
        <v>16</v>
      </c>
      <c r="AF239" s="373">
        <v>19</v>
      </c>
      <c r="AG239" s="373">
        <v>19</v>
      </c>
      <c r="AH239" s="373">
        <v>17</v>
      </c>
      <c r="AI239" s="374">
        <v>18</v>
      </c>
      <c r="AJ239" s="374">
        <v>17</v>
      </c>
      <c r="AK239" s="374">
        <v>16</v>
      </c>
      <c r="AL239" s="374">
        <v>17</v>
      </c>
      <c r="AM239" s="226">
        <v>531</v>
      </c>
      <c r="AN239" s="226">
        <v>837</v>
      </c>
      <c r="AO239" s="226">
        <v>926</v>
      </c>
      <c r="AP239" s="226">
        <v>909</v>
      </c>
      <c r="AQ239" s="227">
        <v>846</v>
      </c>
      <c r="AR239" s="227">
        <v>875</v>
      </c>
      <c r="AS239" s="227">
        <v>869</v>
      </c>
      <c r="AT239" s="227">
        <v>899</v>
      </c>
      <c r="AU239" s="226">
        <v>89</v>
      </c>
      <c r="AV239" s="226">
        <v>129</v>
      </c>
      <c r="AW239" s="226">
        <v>145</v>
      </c>
      <c r="AX239" s="226">
        <v>141</v>
      </c>
      <c r="AY239" s="227">
        <v>130</v>
      </c>
      <c r="AZ239" s="227">
        <v>164</v>
      </c>
      <c r="BA239" s="227">
        <v>177</v>
      </c>
      <c r="BB239" s="227">
        <v>178</v>
      </c>
      <c r="BC239" s="226">
        <f t="shared" si="87"/>
        <v>1154</v>
      </c>
      <c r="BD239" s="226">
        <f t="shared" si="87"/>
        <v>693</v>
      </c>
      <c r="BE239" s="226">
        <f t="shared" si="87"/>
        <v>772</v>
      </c>
      <c r="BF239" s="226">
        <f t="shared" si="86"/>
        <v>759</v>
      </c>
      <c r="BG239" s="218">
        <f t="shared" si="86"/>
        <v>708</v>
      </c>
      <c r="BH239" s="218">
        <f t="shared" si="86"/>
        <v>703</v>
      </c>
      <c r="BI239" s="218">
        <f t="shared" si="86"/>
        <v>681</v>
      </c>
      <c r="BJ239" s="218">
        <f t="shared" si="86"/>
        <v>711</v>
      </c>
      <c r="BK239" s="226">
        <f t="shared" si="107"/>
        <v>-712</v>
      </c>
      <c r="BL239" s="226">
        <f t="shared" si="107"/>
        <v>15</v>
      </c>
      <c r="BM239" s="226">
        <f t="shared" si="107"/>
        <v>9</v>
      </c>
      <c r="BN239" s="226">
        <f t="shared" si="106"/>
        <v>9</v>
      </c>
      <c r="BO239" s="227">
        <f t="shared" si="106"/>
        <v>8</v>
      </c>
      <c r="BP239" s="227">
        <f t="shared" si="106"/>
        <v>8</v>
      </c>
      <c r="BQ239" s="227">
        <f t="shared" si="106"/>
        <v>11</v>
      </c>
      <c r="BR239" s="227">
        <f t="shared" si="106"/>
        <v>10</v>
      </c>
      <c r="BS239" s="226">
        <v>20</v>
      </c>
      <c r="BT239" s="226">
        <v>15</v>
      </c>
      <c r="BU239" s="226">
        <v>9</v>
      </c>
      <c r="BV239" s="226">
        <v>9</v>
      </c>
      <c r="BW239" s="227">
        <v>8</v>
      </c>
      <c r="BX239" s="227">
        <v>8</v>
      </c>
      <c r="BY239" s="227">
        <v>11</v>
      </c>
      <c r="BZ239" s="227">
        <v>10</v>
      </c>
      <c r="CA239" s="226">
        <v>732</v>
      </c>
      <c r="CB239" s="226">
        <f>IFERROR(VLOOKUP($G239,[12]ITEM!$B$2:$AC$939,26,0),0)</f>
        <v>0</v>
      </c>
      <c r="CC239" s="226">
        <f>IFERROR(VLOOKUP($G239,[12]ITEM!$B$2:$AC$939,27,0),0)</f>
        <v>0</v>
      </c>
      <c r="CD239" s="226">
        <f>IFERROR(VLOOKUP($G239,[12]ITEM!$B$2:$AC$939,28,0),0)</f>
        <v>0</v>
      </c>
      <c r="CE239" s="227">
        <v>0</v>
      </c>
      <c r="CF239" s="227">
        <v>0</v>
      </c>
      <c r="CG239" s="227">
        <v>0</v>
      </c>
      <c r="CH239" s="227">
        <v>0</v>
      </c>
      <c r="CI239" s="375"/>
      <c r="CJ239" s="226">
        <f t="shared" si="105"/>
        <v>1153</v>
      </c>
      <c r="CK239" s="226">
        <f t="shared" si="105"/>
        <v>1765</v>
      </c>
      <c r="CL239" s="226">
        <f t="shared" si="105"/>
        <v>1953</v>
      </c>
      <c r="CM239" s="226">
        <f t="shared" si="105"/>
        <v>1926</v>
      </c>
      <c r="CN239" s="227">
        <f t="shared" si="105"/>
        <v>708</v>
      </c>
      <c r="CO239" s="227">
        <f t="shared" si="89"/>
        <v>734.55933896814349</v>
      </c>
      <c r="CP239" s="227">
        <f t="shared" si="89"/>
        <v>737.47289503406444</v>
      </c>
      <c r="CQ239" s="227">
        <f t="shared" si="89"/>
        <v>760.30023619252813</v>
      </c>
      <c r="CR239" s="226">
        <v>1041</v>
      </c>
      <c r="CS239" s="226">
        <v>1694</v>
      </c>
      <c r="CT239" s="226">
        <v>1876</v>
      </c>
      <c r="CU239" s="226">
        <v>1841</v>
      </c>
      <c r="CV239" s="227">
        <f t="shared" si="92"/>
        <v>638</v>
      </c>
      <c r="CW239" s="227">
        <f>CV239*(1+('[13]GROWTH (YoY)'!AR239/100))</f>
        <v>659.55933896814349</v>
      </c>
      <c r="CX239" s="227">
        <f>CW239*(1+('[13]GROWTH (YoY)'!AS239/100))</f>
        <v>655.47289503406444</v>
      </c>
      <c r="CY239" s="227">
        <f>CX239*(1+('[13]GROWTH (YoY)'!AT239/100))</f>
        <v>678.30023619252813</v>
      </c>
      <c r="CZ239" s="226">
        <v>0</v>
      </c>
      <c r="DA239" s="226">
        <v>0</v>
      </c>
      <c r="DB239" s="226">
        <v>0</v>
      </c>
      <c r="DC239" s="226">
        <v>0</v>
      </c>
      <c r="DD239" s="227">
        <v>0</v>
      </c>
      <c r="DE239" s="227">
        <v>0</v>
      </c>
      <c r="DF239" s="227">
        <v>0</v>
      </c>
      <c r="DG239" s="227">
        <v>0</v>
      </c>
      <c r="DH239" s="226">
        <v>112</v>
      </c>
      <c r="DI239" s="226">
        <v>71</v>
      </c>
      <c r="DJ239" s="226">
        <v>77</v>
      </c>
      <c r="DK239" s="226">
        <v>85</v>
      </c>
      <c r="DL239" s="227">
        <v>70</v>
      </c>
      <c r="DM239" s="227">
        <v>75</v>
      </c>
      <c r="DN239" s="227">
        <v>82</v>
      </c>
      <c r="DO239" s="227">
        <v>82</v>
      </c>
      <c r="DP239" s="376">
        <f t="shared" si="84"/>
        <v>1</v>
      </c>
      <c r="DQ239" s="226">
        <f t="shared" si="84"/>
        <v>-1072</v>
      </c>
      <c r="DR239" s="226">
        <f t="shared" si="84"/>
        <v>-1181</v>
      </c>
      <c r="DS239" s="226">
        <f t="shared" si="88"/>
        <v>-1167</v>
      </c>
      <c r="DT239" s="227">
        <f t="shared" si="88"/>
        <v>0</v>
      </c>
      <c r="DU239" s="227">
        <f t="shared" si="88"/>
        <v>-31.559338968143493</v>
      </c>
      <c r="DV239" s="227">
        <f t="shared" si="88"/>
        <v>-56.472895034064436</v>
      </c>
      <c r="DW239" s="227">
        <f t="shared" si="88"/>
        <v>-49.300236192528132</v>
      </c>
      <c r="DX239" s="377">
        <f t="shared" si="108"/>
        <v>0.83270202020202022</v>
      </c>
      <c r="DY239" s="377">
        <f t="shared" si="108"/>
        <v>0.83253205128205132</v>
      </c>
      <c r="DZ239" s="377">
        <f t="shared" si="108"/>
        <v>0.83245883842952773</v>
      </c>
      <c r="EA239" s="377">
        <f t="shared" si="108"/>
        <v>0.83241150442477874</v>
      </c>
      <c r="EB239" s="378">
        <f t="shared" si="108"/>
        <v>0.83052884615384615</v>
      </c>
      <c r="EC239" s="378">
        <f t="shared" si="108"/>
        <v>0.83016304347826086</v>
      </c>
      <c r="ED239" s="378">
        <f t="shared" si="108"/>
        <v>0.83298097251585623</v>
      </c>
      <c r="EE239" s="378">
        <f t="shared" si="108"/>
        <v>0.83612832664965364</v>
      </c>
      <c r="EG239" s="226">
        <v>3579</v>
      </c>
      <c r="EH239" s="226">
        <v>2915</v>
      </c>
      <c r="EI239" s="226">
        <v>664</v>
      </c>
      <c r="EJ239" s="226">
        <v>92</v>
      </c>
      <c r="EK239" s="226">
        <v>584</v>
      </c>
      <c r="EL239" s="226">
        <v>1837</v>
      </c>
      <c r="EM239" s="226">
        <v>1837</v>
      </c>
      <c r="EN239" s="379">
        <f t="shared" si="93"/>
        <v>0.81447331656887401</v>
      </c>
      <c r="EO239" s="226">
        <f t="shared" si="94"/>
        <v>13.855421686746988</v>
      </c>
      <c r="EP239" s="379">
        <f t="shared" si="95"/>
        <v>0.16317407096954456</v>
      </c>
      <c r="EQ239" s="226">
        <f t="shared" si="96"/>
        <v>317909.63527490472</v>
      </c>
      <c r="ER239" s="226">
        <f t="shared" si="97"/>
        <v>4173.471239339503</v>
      </c>
      <c r="ES239" s="292"/>
      <c r="ET239" s="227">
        <v>3640</v>
      </c>
      <c r="EU239" s="227">
        <v>3197</v>
      </c>
      <c r="EV239" s="227">
        <v>443</v>
      </c>
      <c r="EW239" s="227">
        <v>116</v>
      </c>
      <c r="EX239" s="227">
        <v>735</v>
      </c>
      <c r="EY239" s="227">
        <v>1956</v>
      </c>
      <c r="EZ239" s="227">
        <v>1956</v>
      </c>
      <c r="FA239" s="380">
        <f t="shared" si="100"/>
        <v>0.87829670329670328</v>
      </c>
      <c r="FB239" s="228">
        <f t="shared" si="101"/>
        <v>26.185101580135438</v>
      </c>
      <c r="FC239" s="380">
        <f t="shared" si="102"/>
        <v>0.20192307692307693</v>
      </c>
      <c r="FD239" s="227">
        <f t="shared" si="103"/>
        <v>375766.87116564414</v>
      </c>
      <c r="FE239" s="227">
        <f t="shared" si="104"/>
        <v>4942.0586230402178</v>
      </c>
      <c r="FF239" s="227">
        <v>846</v>
      </c>
      <c r="FG239" s="228">
        <f t="shared" si="98"/>
        <v>17.84869976359338</v>
      </c>
      <c r="FH239" s="227">
        <v>151</v>
      </c>
      <c r="FI239" s="227">
        <v>846</v>
      </c>
      <c r="FJ239" s="227">
        <v>3</v>
      </c>
      <c r="FK239" s="227">
        <f t="shared" si="90"/>
        <v>692</v>
      </c>
      <c r="FL239" s="227">
        <v>101</v>
      </c>
      <c r="FM239" s="227">
        <f t="shared" si="91"/>
        <v>591</v>
      </c>
      <c r="FZ239" s="229"/>
      <c r="GA239" s="229"/>
      <c r="GB239" s="229"/>
      <c r="GC239" s="229"/>
      <c r="GD239" s="229"/>
    </row>
    <row r="240" spans="1:186" s="368" customFormat="1">
      <c r="A240" s="287" t="s">
        <v>534</v>
      </c>
      <c r="B240" s="369" t="s">
        <v>535</v>
      </c>
      <c r="C240" s="287" t="s">
        <v>536</v>
      </c>
      <c r="D240" s="403" t="s">
        <v>3126</v>
      </c>
      <c r="E240" s="369" t="s">
        <v>537</v>
      </c>
      <c r="F240" s="403">
        <v>237</v>
      </c>
      <c r="G240" s="404" t="s">
        <v>619</v>
      </c>
      <c r="H240" s="392" t="s">
        <v>620</v>
      </c>
      <c r="I240" s="287" t="s">
        <v>557</v>
      </c>
      <c r="J240" s="369" t="s">
        <v>558</v>
      </c>
      <c r="K240" s="287" t="s">
        <v>316</v>
      </c>
      <c r="L240" s="369" t="s">
        <v>542</v>
      </c>
      <c r="M240" s="369" t="s">
        <v>3124</v>
      </c>
      <c r="N240" s="372">
        <v>1</v>
      </c>
      <c r="O240" s="373">
        <v>1</v>
      </c>
      <c r="P240" s="373">
        <v>1</v>
      </c>
      <c r="Q240" s="373">
        <v>1</v>
      </c>
      <c r="R240" s="373">
        <v>2</v>
      </c>
      <c r="S240" s="374">
        <v>526</v>
      </c>
      <c r="T240" s="374">
        <v>567</v>
      </c>
      <c r="U240" s="374">
        <v>604</v>
      </c>
      <c r="V240" s="374">
        <v>638</v>
      </c>
      <c r="W240" s="373">
        <v>1</v>
      </c>
      <c r="X240" s="373">
        <v>1</v>
      </c>
      <c r="Y240" s="373">
        <v>1</v>
      </c>
      <c r="Z240" s="373">
        <v>1</v>
      </c>
      <c r="AA240" s="374">
        <v>328</v>
      </c>
      <c r="AB240" s="374">
        <v>358</v>
      </c>
      <c r="AC240" s="374">
        <v>378</v>
      </c>
      <c r="AD240" s="374">
        <v>404</v>
      </c>
      <c r="AE240" s="373">
        <v>0</v>
      </c>
      <c r="AF240" s="373">
        <v>0</v>
      </c>
      <c r="AG240" s="373">
        <v>0</v>
      </c>
      <c r="AH240" s="373">
        <v>0</v>
      </c>
      <c r="AI240" s="374">
        <v>2</v>
      </c>
      <c r="AJ240" s="374">
        <v>2</v>
      </c>
      <c r="AK240" s="374">
        <v>2</v>
      </c>
      <c r="AL240" s="374">
        <v>2</v>
      </c>
      <c r="AM240" s="226">
        <v>0</v>
      </c>
      <c r="AN240" s="226">
        <v>0</v>
      </c>
      <c r="AO240" s="226">
        <v>0</v>
      </c>
      <c r="AP240" s="226">
        <v>0</v>
      </c>
      <c r="AQ240" s="227">
        <v>198</v>
      </c>
      <c r="AR240" s="227">
        <v>209</v>
      </c>
      <c r="AS240" s="227">
        <v>226</v>
      </c>
      <c r="AT240" s="227">
        <v>233</v>
      </c>
      <c r="AU240" s="226">
        <v>0</v>
      </c>
      <c r="AV240" s="226">
        <v>0</v>
      </c>
      <c r="AW240" s="226">
        <v>0</v>
      </c>
      <c r="AX240" s="226">
        <v>0</v>
      </c>
      <c r="AY240" s="227">
        <v>29</v>
      </c>
      <c r="AZ240" s="227">
        <v>37</v>
      </c>
      <c r="BA240" s="227">
        <v>41</v>
      </c>
      <c r="BB240" s="227">
        <v>41</v>
      </c>
      <c r="BC240" s="226">
        <f t="shared" si="87"/>
        <v>0</v>
      </c>
      <c r="BD240" s="226">
        <f t="shared" si="87"/>
        <v>0</v>
      </c>
      <c r="BE240" s="226">
        <f t="shared" si="87"/>
        <v>0</v>
      </c>
      <c r="BF240" s="226">
        <f t="shared" si="86"/>
        <v>-1</v>
      </c>
      <c r="BG240" s="218">
        <f t="shared" si="86"/>
        <v>166</v>
      </c>
      <c r="BH240" s="218">
        <f t="shared" si="86"/>
        <v>169</v>
      </c>
      <c r="BI240" s="218">
        <f t="shared" si="86"/>
        <v>182</v>
      </c>
      <c r="BJ240" s="218">
        <f t="shared" si="86"/>
        <v>189</v>
      </c>
      <c r="BK240" s="226">
        <f t="shared" si="107"/>
        <v>0</v>
      </c>
      <c r="BL240" s="226">
        <f t="shared" si="107"/>
        <v>0</v>
      </c>
      <c r="BM240" s="226">
        <f t="shared" si="107"/>
        <v>0</v>
      </c>
      <c r="BN240" s="226">
        <f t="shared" si="106"/>
        <v>1</v>
      </c>
      <c r="BO240" s="227">
        <f t="shared" si="106"/>
        <v>3</v>
      </c>
      <c r="BP240" s="227">
        <f t="shared" si="106"/>
        <v>3</v>
      </c>
      <c r="BQ240" s="227">
        <f t="shared" si="106"/>
        <v>3</v>
      </c>
      <c r="BR240" s="227">
        <f t="shared" si="106"/>
        <v>3</v>
      </c>
      <c r="BS240" s="226">
        <v>0</v>
      </c>
      <c r="BT240" s="226">
        <v>0</v>
      </c>
      <c r="BU240" s="226">
        <v>0</v>
      </c>
      <c r="BV240" s="226">
        <v>1</v>
      </c>
      <c r="BW240" s="227">
        <v>3</v>
      </c>
      <c r="BX240" s="227">
        <v>3</v>
      </c>
      <c r="BY240" s="227">
        <v>3</v>
      </c>
      <c r="BZ240" s="227">
        <v>3</v>
      </c>
      <c r="CA240" s="226">
        <v>0</v>
      </c>
      <c r="CB240" s="226">
        <f>IFERROR(VLOOKUP($G240,[12]ITEM!$B$2:$AC$939,26,0),0)</f>
        <v>0</v>
      </c>
      <c r="CC240" s="226">
        <f>IFERROR(VLOOKUP($G240,[12]ITEM!$B$2:$AC$939,27,0),0)</f>
        <v>0</v>
      </c>
      <c r="CD240" s="226">
        <f>IFERROR(VLOOKUP($G240,[12]ITEM!$B$2:$AC$939,28,0),0)</f>
        <v>0</v>
      </c>
      <c r="CE240" s="227">
        <v>0</v>
      </c>
      <c r="CF240" s="227">
        <v>0</v>
      </c>
      <c r="CG240" s="227">
        <v>0</v>
      </c>
      <c r="CH240" s="227">
        <v>0</v>
      </c>
      <c r="CI240" s="375"/>
      <c r="CJ240" s="226">
        <f t="shared" si="105"/>
        <v>0</v>
      </c>
      <c r="CK240" s="226">
        <f t="shared" si="105"/>
        <v>1</v>
      </c>
      <c r="CL240" s="226">
        <f t="shared" si="105"/>
        <v>1</v>
      </c>
      <c r="CM240" s="226">
        <f t="shared" si="105"/>
        <v>1</v>
      </c>
      <c r="CN240" s="227">
        <f t="shared" si="105"/>
        <v>166</v>
      </c>
      <c r="CO240" s="227">
        <f t="shared" si="89"/>
        <v>175.5142775502797</v>
      </c>
      <c r="CP240" s="227">
        <f t="shared" si="89"/>
        <v>189.31579799974929</v>
      </c>
      <c r="CQ240" s="227">
        <f t="shared" si="89"/>
        <v>195.56482802376527</v>
      </c>
      <c r="CR240" s="226">
        <v>0</v>
      </c>
      <c r="CS240" s="226">
        <v>1</v>
      </c>
      <c r="CT240" s="226">
        <v>1</v>
      </c>
      <c r="CU240" s="226">
        <v>1</v>
      </c>
      <c r="CV240" s="227">
        <f t="shared" si="92"/>
        <v>165</v>
      </c>
      <c r="CW240" s="227">
        <f>CV240*(1+('[13]GROWTH (YoY)'!AR240/100))</f>
        <v>174.5142775502797</v>
      </c>
      <c r="CX240" s="227">
        <f>CW240*(1+('[13]GROWTH (YoY)'!AS240/100))</f>
        <v>188.31579799974929</v>
      </c>
      <c r="CY240" s="227">
        <f>CX240*(1+('[13]GROWTH (YoY)'!AT240/100))</f>
        <v>194.56482802376527</v>
      </c>
      <c r="CZ240" s="226">
        <v>0</v>
      </c>
      <c r="DA240" s="226">
        <v>0</v>
      </c>
      <c r="DB240" s="226">
        <v>0</v>
      </c>
      <c r="DC240" s="226">
        <v>0</v>
      </c>
      <c r="DD240" s="227">
        <v>1</v>
      </c>
      <c r="DE240" s="227">
        <v>1</v>
      </c>
      <c r="DF240" s="227">
        <v>1</v>
      </c>
      <c r="DG240" s="227">
        <v>1</v>
      </c>
      <c r="DH240" s="226">
        <v>0</v>
      </c>
      <c r="DI240" s="226">
        <v>0</v>
      </c>
      <c r="DJ240" s="226">
        <v>0</v>
      </c>
      <c r="DK240" s="226">
        <v>0</v>
      </c>
      <c r="DL240" s="227">
        <v>0</v>
      </c>
      <c r="DM240" s="227">
        <v>0</v>
      </c>
      <c r="DN240" s="227">
        <v>0</v>
      </c>
      <c r="DO240" s="227">
        <v>0</v>
      </c>
      <c r="DP240" s="376">
        <f t="shared" si="84"/>
        <v>0</v>
      </c>
      <c r="DQ240" s="226">
        <f t="shared" si="84"/>
        <v>-1</v>
      </c>
      <c r="DR240" s="226">
        <f t="shared" si="84"/>
        <v>-1</v>
      </c>
      <c r="DS240" s="226">
        <f t="shared" si="88"/>
        <v>-2</v>
      </c>
      <c r="DT240" s="227">
        <f t="shared" ref="DS240:DW291" si="109">BG240-CN240</f>
        <v>0</v>
      </c>
      <c r="DU240" s="227">
        <f t="shared" si="109"/>
        <v>-6.5142775502797008</v>
      </c>
      <c r="DV240" s="227">
        <f t="shared" si="109"/>
        <v>-7.315797999749293</v>
      </c>
      <c r="DW240" s="227">
        <f t="shared" si="109"/>
        <v>-6.5648280237652727</v>
      </c>
      <c r="DX240" s="377">
        <f t="shared" si="108"/>
        <v>1</v>
      </c>
      <c r="DY240" s="377">
        <f t="shared" si="108"/>
        <v>1</v>
      </c>
      <c r="DZ240" s="377">
        <f t="shared" si="108"/>
        <v>1</v>
      </c>
      <c r="EA240" s="377">
        <f t="shared" si="108"/>
        <v>0.5</v>
      </c>
      <c r="EB240" s="378">
        <f t="shared" si="108"/>
        <v>0.62357414448669202</v>
      </c>
      <c r="EC240" s="378">
        <f t="shared" si="108"/>
        <v>0.63139329805996469</v>
      </c>
      <c r="ED240" s="378">
        <f t="shared" si="108"/>
        <v>0.6258278145695364</v>
      </c>
      <c r="EE240" s="378">
        <f t="shared" si="108"/>
        <v>0.63322884012539182</v>
      </c>
      <c r="EG240" s="226">
        <v>1</v>
      </c>
      <c r="EH240" s="226">
        <v>1</v>
      </c>
      <c r="EI240" s="226">
        <v>0</v>
      </c>
      <c r="EJ240" s="226">
        <v>0</v>
      </c>
      <c r="EK240" s="226">
        <v>0</v>
      </c>
      <c r="EL240" s="226">
        <v>35</v>
      </c>
      <c r="EM240" s="226">
        <v>25</v>
      </c>
      <c r="EN240" s="379">
        <f t="shared" si="93"/>
        <v>1</v>
      </c>
      <c r="EO240" s="226">
        <f t="shared" si="94"/>
        <v>0</v>
      </c>
      <c r="EP240" s="379">
        <f t="shared" si="95"/>
        <v>0</v>
      </c>
      <c r="EQ240" s="226">
        <f t="shared" si="96"/>
        <v>0</v>
      </c>
      <c r="ER240" s="226">
        <f t="shared" si="97"/>
        <v>0</v>
      </c>
      <c r="ES240" s="292"/>
      <c r="ET240" s="227">
        <v>526</v>
      </c>
      <c r="EU240" s="227">
        <v>328</v>
      </c>
      <c r="EV240" s="227">
        <v>198</v>
      </c>
      <c r="EW240" s="227">
        <v>28</v>
      </c>
      <c r="EX240" s="227">
        <v>367</v>
      </c>
      <c r="EY240" s="227">
        <v>588</v>
      </c>
      <c r="EZ240" s="227">
        <v>578</v>
      </c>
      <c r="FA240" s="380">
        <f t="shared" si="100"/>
        <v>0.62357414448669202</v>
      </c>
      <c r="FB240" s="228">
        <f t="shared" si="101"/>
        <v>14.14141414141414</v>
      </c>
      <c r="FC240" s="380">
        <f t="shared" si="102"/>
        <v>0.69771863117870725</v>
      </c>
      <c r="FD240" s="227">
        <f t="shared" si="103"/>
        <v>624149.65986394556</v>
      </c>
      <c r="FE240" s="227">
        <f t="shared" si="104"/>
        <v>4036.9088811995389</v>
      </c>
      <c r="FF240" s="227">
        <v>198</v>
      </c>
      <c r="FG240" s="228">
        <f t="shared" si="98"/>
        <v>17.171717171717169</v>
      </c>
      <c r="FH240" s="227">
        <v>34</v>
      </c>
      <c r="FI240" s="227">
        <v>198</v>
      </c>
      <c r="FJ240" s="227">
        <v>0</v>
      </c>
      <c r="FK240" s="227">
        <f t="shared" si="90"/>
        <v>164</v>
      </c>
      <c r="FL240" s="227">
        <v>11</v>
      </c>
      <c r="FM240" s="227">
        <f t="shared" si="91"/>
        <v>153</v>
      </c>
      <c r="FZ240" s="229"/>
      <c r="GA240" s="229"/>
      <c r="GB240" s="229"/>
      <c r="GC240" s="229"/>
      <c r="GD240" s="229"/>
    </row>
    <row r="241" spans="1:186" s="368" customFormat="1">
      <c r="A241" s="287" t="s">
        <v>534</v>
      </c>
      <c r="B241" s="369" t="s">
        <v>535</v>
      </c>
      <c r="C241" s="287" t="s">
        <v>536</v>
      </c>
      <c r="D241" s="403" t="s">
        <v>3126</v>
      </c>
      <c r="E241" s="369" t="s">
        <v>537</v>
      </c>
      <c r="F241" s="403">
        <v>238</v>
      </c>
      <c r="G241" s="404" t="s">
        <v>621</v>
      </c>
      <c r="H241" s="392" t="s">
        <v>622</v>
      </c>
      <c r="I241" s="287" t="s">
        <v>557</v>
      </c>
      <c r="J241" s="369" t="s">
        <v>558</v>
      </c>
      <c r="K241" s="287" t="s">
        <v>316</v>
      </c>
      <c r="L241" s="369" t="s">
        <v>542</v>
      </c>
      <c r="M241" s="369" t="s">
        <v>3124</v>
      </c>
      <c r="N241" s="372">
        <v>1</v>
      </c>
      <c r="O241" s="373">
        <v>3896</v>
      </c>
      <c r="P241" s="373">
        <v>4807</v>
      </c>
      <c r="Q241" s="373">
        <v>5075</v>
      </c>
      <c r="R241" s="373">
        <v>5062</v>
      </c>
      <c r="S241" s="374">
        <v>3655</v>
      </c>
      <c r="T241" s="374">
        <v>3841</v>
      </c>
      <c r="U241" s="374">
        <v>3832</v>
      </c>
      <c r="V241" s="374">
        <v>3918</v>
      </c>
      <c r="W241" s="373">
        <v>3255</v>
      </c>
      <c r="X241" s="373">
        <v>4016</v>
      </c>
      <c r="Y241" s="373">
        <v>4239</v>
      </c>
      <c r="Z241" s="373">
        <v>4228</v>
      </c>
      <c r="AA241" s="374">
        <v>3029</v>
      </c>
      <c r="AB241" s="374">
        <v>3197</v>
      </c>
      <c r="AC241" s="374">
        <v>3220</v>
      </c>
      <c r="AD241" s="374">
        <v>3331</v>
      </c>
      <c r="AE241" s="373">
        <v>19</v>
      </c>
      <c r="AF241" s="373">
        <v>18</v>
      </c>
      <c r="AG241" s="373">
        <v>17</v>
      </c>
      <c r="AH241" s="373">
        <v>16</v>
      </c>
      <c r="AI241" s="374">
        <v>13</v>
      </c>
      <c r="AJ241" s="374">
        <v>13</v>
      </c>
      <c r="AK241" s="374">
        <v>12</v>
      </c>
      <c r="AL241" s="374">
        <v>12</v>
      </c>
      <c r="AM241" s="226">
        <v>641</v>
      </c>
      <c r="AN241" s="226">
        <v>792</v>
      </c>
      <c r="AO241" s="226">
        <v>836</v>
      </c>
      <c r="AP241" s="226">
        <v>834</v>
      </c>
      <c r="AQ241" s="227">
        <v>625</v>
      </c>
      <c r="AR241" s="227">
        <v>644</v>
      </c>
      <c r="AS241" s="227">
        <v>612</v>
      </c>
      <c r="AT241" s="227">
        <v>587</v>
      </c>
      <c r="AU241" s="226">
        <v>217</v>
      </c>
      <c r="AV241" s="226">
        <v>279</v>
      </c>
      <c r="AW241" s="226">
        <v>298</v>
      </c>
      <c r="AX241" s="226">
        <v>302</v>
      </c>
      <c r="AY241" s="227">
        <v>176</v>
      </c>
      <c r="AZ241" s="227">
        <v>199</v>
      </c>
      <c r="BA241" s="227">
        <v>215</v>
      </c>
      <c r="BB241" s="227">
        <v>215</v>
      </c>
      <c r="BC241" s="226">
        <f t="shared" si="87"/>
        <v>428</v>
      </c>
      <c r="BD241" s="226">
        <f t="shared" si="87"/>
        <v>506</v>
      </c>
      <c r="BE241" s="226">
        <f t="shared" si="87"/>
        <v>526</v>
      </c>
      <c r="BF241" s="226">
        <f t="shared" si="86"/>
        <v>524</v>
      </c>
      <c r="BG241" s="218">
        <f t="shared" si="86"/>
        <v>383</v>
      </c>
      <c r="BH241" s="218">
        <f t="shared" si="86"/>
        <v>372</v>
      </c>
      <c r="BI241" s="218">
        <f t="shared" si="86"/>
        <v>326</v>
      </c>
      <c r="BJ241" s="218">
        <f t="shared" si="86"/>
        <v>299</v>
      </c>
      <c r="BK241" s="226">
        <f t="shared" si="107"/>
        <v>-4</v>
      </c>
      <c r="BL241" s="226">
        <f t="shared" si="107"/>
        <v>7</v>
      </c>
      <c r="BM241" s="226">
        <f t="shared" si="107"/>
        <v>12</v>
      </c>
      <c r="BN241" s="226">
        <f t="shared" si="106"/>
        <v>8</v>
      </c>
      <c r="BO241" s="227">
        <f t="shared" si="106"/>
        <v>66</v>
      </c>
      <c r="BP241" s="227">
        <f t="shared" si="106"/>
        <v>73</v>
      </c>
      <c r="BQ241" s="227">
        <f t="shared" si="106"/>
        <v>71</v>
      </c>
      <c r="BR241" s="227">
        <f t="shared" si="106"/>
        <v>73</v>
      </c>
      <c r="BS241" s="226">
        <v>4</v>
      </c>
      <c r="BT241" s="226">
        <v>7</v>
      </c>
      <c r="BU241" s="226">
        <v>12</v>
      </c>
      <c r="BV241" s="226">
        <v>8</v>
      </c>
      <c r="BW241" s="227">
        <v>66</v>
      </c>
      <c r="BX241" s="227">
        <v>73</v>
      </c>
      <c r="BY241" s="227">
        <v>71</v>
      </c>
      <c r="BZ241" s="227">
        <v>73</v>
      </c>
      <c r="CA241" s="226">
        <v>8</v>
      </c>
      <c r="CB241" s="226">
        <f>IFERROR(VLOOKUP($G241,[12]ITEM!$B$2:$AC$939,26,0),0)</f>
        <v>0</v>
      </c>
      <c r="CC241" s="226">
        <f>IFERROR(VLOOKUP($G241,[12]ITEM!$B$2:$AC$939,27,0),0)</f>
        <v>0</v>
      </c>
      <c r="CD241" s="226">
        <f>IFERROR(VLOOKUP($G241,[12]ITEM!$B$2:$AC$939,28,0),0)</f>
        <v>0</v>
      </c>
      <c r="CE241" s="227">
        <v>0</v>
      </c>
      <c r="CF241" s="227">
        <v>0</v>
      </c>
      <c r="CG241" s="227">
        <v>0</v>
      </c>
      <c r="CH241" s="227">
        <v>0</v>
      </c>
      <c r="CI241" s="375"/>
      <c r="CJ241" s="226">
        <f t="shared" si="105"/>
        <v>428</v>
      </c>
      <c r="CK241" s="226">
        <f t="shared" si="105"/>
        <v>581</v>
      </c>
      <c r="CL241" s="226">
        <f t="shared" si="105"/>
        <v>616</v>
      </c>
      <c r="CM241" s="226">
        <f t="shared" si="105"/>
        <v>625</v>
      </c>
      <c r="CN241" s="227">
        <f t="shared" si="105"/>
        <v>383</v>
      </c>
      <c r="CO241" s="227">
        <f t="shared" si="89"/>
        <v>398.62854273622008</v>
      </c>
      <c r="CP241" s="227">
        <f t="shared" si="89"/>
        <v>393.94447459007449</v>
      </c>
      <c r="CQ241" s="227">
        <f t="shared" si="89"/>
        <v>382.63046634497067</v>
      </c>
      <c r="CR241" s="226">
        <v>377</v>
      </c>
      <c r="CS241" s="226">
        <v>480</v>
      </c>
      <c r="CT241" s="226">
        <v>507</v>
      </c>
      <c r="CU241" s="226">
        <v>505</v>
      </c>
      <c r="CV241" s="227">
        <f t="shared" si="92"/>
        <v>285</v>
      </c>
      <c r="CW241" s="227">
        <f>CV241*(1+('[13]GROWTH (YoY)'!AR241/100))</f>
        <v>293.62854273622008</v>
      </c>
      <c r="CX241" s="227">
        <f>CW241*(1+('[13]GROWTH (YoY)'!AS241/100))</f>
        <v>278.94447459007449</v>
      </c>
      <c r="CY241" s="227">
        <f>CX241*(1+('[13]GROWTH (YoY)'!AT241/100))</f>
        <v>267.63046634497067</v>
      </c>
      <c r="CZ241" s="226">
        <v>1</v>
      </c>
      <c r="DA241" s="226">
        <v>1</v>
      </c>
      <c r="DB241" s="226">
        <v>1</v>
      </c>
      <c r="DC241" s="226">
        <v>1</v>
      </c>
      <c r="DD241" s="227">
        <v>0</v>
      </c>
      <c r="DE241" s="227">
        <v>0</v>
      </c>
      <c r="DF241" s="227">
        <v>0</v>
      </c>
      <c r="DG241" s="227">
        <v>0</v>
      </c>
      <c r="DH241" s="226">
        <v>50</v>
      </c>
      <c r="DI241" s="226">
        <v>100</v>
      </c>
      <c r="DJ241" s="226">
        <v>108</v>
      </c>
      <c r="DK241" s="226">
        <v>119</v>
      </c>
      <c r="DL241" s="227">
        <v>98</v>
      </c>
      <c r="DM241" s="227">
        <v>105</v>
      </c>
      <c r="DN241" s="227">
        <v>115</v>
      </c>
      <c r="DO241" s="227">
        <v>115</v>
      </c>
      <c r="DP241" s="376">
        <f t="shared" si="84"/>
        <v>0</v>
      </c>
      <c r="DQ241" s="226">
        <f t="shared" si="84"/>
        <v>-75</v>
      </c>
      <c r="DR241" s="226">
        <f t="shared" si="84"/>
        <v>-90</v>
      </c>
      <c r="DS241" s="226">
        <f t="shared" si="109"/>
        <v>-101</v>
      </c>
      <c r="DT241" s="227">
        <f t="shared" si="109"/>
        <v>0</v>
      </c>
      <c r="DU241" s="227">
        <f t="shared" si="109"/>
        <v>-26.628542736220083</v>
      </c>
      <c r="DV241" s="227">
        <f t="shared" si="109"/>
        <v>-67.944474590074492</v>
      </c>
      <c r="DW241" s="227">
        <f t="shared" si="109"/>
        <v>-83.630466344970671</v>
      </c>
      <c r="DX241" s="377">
        <f t="shared" si="108"/>
        <v>0.83547227926078027</v>
      </c>
      <c r="DY241" s="377">
        <f t="shared" si="108"/>
        <v>0.83544830455585606</v>
      </c>
      <c r="DZ241" s="377">
        <f t="shared" si="108"/>
        <v>0.8352709359605911</v>
      </c>
      <c r="EA241" s="377">
        <f t="shared" si="108"/>
        <v>0.8352429869616752</v>
      </c>
      <c r="EB241" s="378">
        <f t="shared" si="108"/>
        <v>0.82872777017783861</v>
      </c>
      <c r="EC241" s="378">
        <f t="shared" si="108"/>
        <v>0.83233532934131738</v>
      </c>
      <c r="ED241" s="378">
        <f t="shared" si="108"/>
        <v>0.84029227557411279</v>
      </c>
      <c r="EE241" s="378">
        <f t="shared" si="108"/>
        <v>0.8501786625829505</v>
      </c>
      <c r="EG241" s="226">
        <v>4409</v>
      </c>
      <c r="EH241" s="226">
        <v>3993</v>
      </c>
      <c r="EI241" s="226">
        <v>416</v>
      </c>
      <c r="EJ241" s="226">
        <v>96</v>
      </c>
      <c r="EK241" s="226">
        <v>609</v>
      </c>
      <c r="EL241" s="226">
        <v>2274</v>
      </c>
      <c r="EM241" s="226">
        <v>2269</v>
      </c>
      <c r="EN241" s="379">
        <f t="shared" si="93"/>
        <v>0.90564753912451801</v>
      </c>
      <c r="EO241" s="226">
        <f t="shared" si="94"/>
        <v>23.076923076923077</v>
      </c>
      <c r="EP241" s="379">
        <f t="shared" si="95"/>
        <v>0.13812655931050125</v>
      </c>
      <c r="EQ241" s="226">
        <f t="shared" si="96"/>
        <v>267810.02638522425</v>
      </c>
      <c r="ER241" s="226">
        <f t="shared" si="97"/>
        <v>3525.7822829440283</v>
      </c>
      <c r="ES241" s="292"/>
      <c r="ET241" s="227">
        <v>3655</v>
      </c>
      <c r="EU241" s="227">
        <v>3029</v>
      </c>
      <c r="EV241" s="227">
        <v>625</v>
      </c>
      <c r="EW241" s="227">
        <v>168</v>
      </c>
      <c r="EX241" s="227">
        <v>751</v>
      </c>
      <c r="EY241" s="227">
        <v>2838</v>
      </c>
      <c r="EZ241" s="227">
        <v>2836</v>
      </c>
      <c r="FA241" s="380">
        <f t="shared" si="100"/>
        <v>0.82872777017783861</v>
      </c>
      <c r="FB241" s="228">
        <f t="shared" si="101"/>
        <v>26.88</v>
      </c>
      <c r="FC241" s="380">
        <f t="shared" si="102"/>
        <v>0.20547195622435022</v>
      </c>
      <c r="FD241" s="227">
        <f t="shared" si="103"/>
        <v>264622.97392529954</v>
      </c>
      <c r="FE241" s="227">
        <f t="shared" si="104"/>
        <v>4936.5303244005636</v>
      </c>
      <c r="FF241" s="227">
        <v>625</v>
      </c>
      <c r="FG241" s="228">
        <f t="shared" si="98"/>
        <v>32.64</v>
      </c>
      <c r="FH241" s="227">
        <v>204</v>
      </c>
      <c r="FI241" s="227">
        <v>625</v>
      </c>
      <c r="FJ241" s="227">
        <v>50</v>
      </c>
      <c r="FK241" s="227">
        <f t="shared" si="90"/>
        <v>371</v>
      </c>
      <c r="FL241" s="227">
        <v>74</v>
      </c>
      <c r="FM241" s="227">
        <f t="shared" si="91"/>
        <v>297</v>
      </c>
      <c r="FZ241" s="229"/>
      <c r="GA241" s="229"/>
      <c r="GB241" s="229"/>
      <c r="GC241" s="229"/>
      <c r="GD241" s="229"/>
    </row>
    <row r="242" spans="1:186" s="368" customFormat="1">
      <c r="A242" s="287" t="s">
        <v>534</v>
      </c>
      <c r="B242" s="369" t="s">
        <v>535</v>
      </c>
      <c r="C242" s="287" t="s">
        <v>536</v>
      </c>
      <c r="D242" s="403" t="s">
        <v>3126</v>
      </c>
      <c r="E242" s="369" t="s">
        <v>537</v>
      </c>
      <c r="F242" s="403">
        <v>239</v>
      </c>
      <c r="G242" s="404" t="s">
        <v>623</v>
      </c>
      <c r="H242" s="392" t="s">
        <v>624</v>
      </c>
      <c r="I242" s="287" t="s">
        <v>557</v>
      </c>
      <c r="J242" s="369" t="s">
        <v>558</v>
      </c>
      <c r="K242" s="287" t="s">
        <v>316</v>
      </c>
      <c r="L242" s="369" t="s">
        <v>542</v>
      </c>
      <c r="M242" s="369" t="s">
        <v>3124</v>
      </c>
      <c r="N242" s="372">
        <v>1</v>
      </c>
      <c r="O242" s="373">
        <v>919</v>
      </c>
      <c r="P242" s="373">
        <v>2021</v>
      </c>
      <c r="Q242" s="373">
        <v>2023</v>
      </c>
      <c r="R242" s="373">
        <v>2123</v>
      </c>
      <c r="S242" s="374">
        <v>1921</v>
      </c>
      <c r="T242" s="374">
        <v>1924</v>
      </c>
      <c r="U242" s="374">
        <v>2020</v>
      </c>
      <c r="V242" s="374">
        <v>2091</v>
      </c>
      <c r="W242" s="373">
        <v>668</v>
      </c>
      <c r="X242" s="373">
        <v>1469</v>
      </c>
      <c r="Y242" s="373">
        <v>1470</v>
      </c>
      <c r="Z242" s="373">
        <v>1543</v>
      </c>
      <c r="AA242" s="374">
        <v>1469</v>
      </c>
      <c r="AB242" s="374">
        <v>1463</v>
      </c>
      <c r="AC242" s="374">
        <v>1552</v>
      </c>
      <c r="AD242" s="374">
        <v>1634</v>
      </c>
      <c r="AE242" s="373">
        <v>5</v>
      </c>
      <c r="AF242" s="373">
        <v>8</v>
      </c>
      <c r="AG242" s="373">
        <v>7</v>
      </c>
      <c r="AH242" s="373">
        <v>7</v>
      </c>
      <c r="AI242" s="374">
        <v>7</v>
      </c>
      <c r="AJ242" s="374">
        <v>6</v>
      </c>
      <c r="AK242" s="374">
        <v>6</v>
      </c>
      <c r="AL242" s="374">
        <v>7</v>
      </c>
      <c r="AM242" s="226">
        <v>251</v>
      </c>
      <c r="AN242" s="226">
        <v>552</v>
      </c>
      <c r="AO242" s="226">
        <v>553</v>
      </c>
      <c r="AP242" s="226">
        <v>580</v>
      </c>
      <c r="AQ242" s="227">
        <v>452</v>
      </c>
      <c r="AR242" s="227">
        <v>461</v>
      </c>
      <c r="AS242" s="227">
        <v>467</v>
      </c>
      <c r="AT242" s="227">
        <v>458</v>
      </c>
      <c r="AU242" s="226">
        <v>145</v>
      </c>
      <c r="AV242" s="226">
        <v>277</v>
      </c>
      <c r="AW242" s="226">
        <v>278</v>
      </c>
      <c r="AX242" s="226">
        <v>299</v>
      </c>
      <c r="AY242" s="227">
        <v>204</v>
      </c>
      <c r="AZ242" s="227">
        <v>220</v>
      </c>
      <c r="BA242" s="227">
        <v>240</v>
      </c>
      <c r="BB242" s="227">
        <v>242</v>
      </c>
      <c r="BC242" s="226">
        <f t="shared" si="87"/>
        <v>99</v>
      </c>
      <c r="BD242" s="226">
        <f t="shared" si="87"/>
        <v>263</v>
      </c>
      <c r="BE242" s="226">
        <f t="shared" si="87"/>
        <v>266</v>
      </c>
      <c r="BF242" s="226">
        <f t="shared" si="86"/>
        <v>272</v>
      </c>
      <c r="BG242" s="218">
        <f t="shared" si="86"/>
        <v>238</v>
      </c>
      <c r="BH242" s="218">
        <f t="shared" si="86"/>
        <v>229</v>
      </c>
      <c r="BI242" s="218">
        <f t="shared" si="86"/>
        <v>213</v>
      </c>
      <c r="BJ242" s="218">
        <f t="shared" si="86"/>
        <v>205</v>
      </c>
      <c r="BK242" s="226">
        <f t="shared" si="107"/>
        <v>7</v>
      </c>
      <c r="BL242" s="226">
        <f t="shared" si="107"/>
        <v>12</v>
      </c>
      <c r="BM242" s="226">
        <f t="shared" si="107"/>
        <v>9</v>
      </c>
      <c r="BN242" s="226">
        <f t="shared" si="106"/>
        <v>9</v>
      </c>
      <c r="BO242" s="227">
        <f t="shared" si="106"/>
        <v>10</v>
      </c>
      <c r="BP242" s="227">
        <f t="shared" si="106"/>
        <v>12</v>
      </c>
      <c r="BQ242" s="227">
        <f t="shared" si="106"/>
        <v>14</v>
      </c>
      <c r="BR242" s="227">
        <f t="shared" si="106"/>
        <v>11</v>
      </c>
      <c r="BS242" s="226">
        <v>11</v>
      </c>
      <c r="BT242" s="226">
        <v>12</v>
      </c>
      <c r="BU242" s="226">
        <v>9</v>
      </c>
      <c r="BV242" s="226">
        <v>9</v>
      </c>
      <c r="BW242" s="227">
        <v>10</v>
      </c>
      <c r="BX242" s="227">
        <v>12</v>
      </c>
      <c r="BY242" s="227">
        <v>14</v>
      </c>
      <c r="BZ242" s="227">
        <v>11</v>
      </c>
      <c r="CA242" s="226">
        <v>4</v>
      </c>
      <c r="CB242" s="226">
        <f>IFERROR(VLOOKUP($G242,[12]ITEM!$B$2:$AC$939,26,0),0)</f>
        <v>0</v>
      </c>
      <c r="CC242" s="226">
        <f>IFERROR(VLOOKUP($G242,[12]ITEM!$B$2:$AC$939,27,0),0)</f>
        <v>0</v>
      </c>
      <c r="CD242" s="226">
        <f>IFERROR(VLOOKUP($G242,[12]ITEM!$B$2:$AC$939,28,0),0)</f>
        <v>0</v>
      </c>
      <c r="CE242" s="227">
        <v>0</v>
      </c>
      <c r="CF242" s="227">
        <v>0</v>
      </c>
      <c r="CG242" s="227">
        <v>0</v>
      </c>
      <c r="CH242" s="227">
        <v>0</v>
      </c>
      <c r="CI242" s="375"/>
      <c r="CJ242" s="226">
        <f t="shared" si="105"/>
        <v>99</v>
      </c>
      <c r="CK242" s="226">
        <f t="shared" si="105"/>
        <v>258</v>
      </c>
      <c r="CL242" s="226">
        <f t="shared" si="105"/>
        <v>262</v>
      </c>
      <c r="CM242" s="226">
        <f t="shared" si="105"/>
        <v>279</v>
      </c>
      <c r="CN242" s="227">
        <f t="shared" si="105"/>
        <v>238</v>
      </c>
      <c r="CO242" s="227">
        <f t="shared" si="89"/>
        <v>245.65054009194239</v>
      </c>
      <c r="CP242" s="227">
        <f t="shared" si="89"/>
        <v>253.26129845568485</v>
      </c>
      <c r="CQ242" s="227">
        <f t="shared" si="89"/>
        <v>250.34587871603657</v>
      </c>
      <c r="CR242" s="226">
        <v>76</v>
      </c>
      <c r="CS242" s="226">
        <v>196</v>
      </c>
      <c r="CT242" s="226">
        <v>196</v>
      </c>
      <c r="CU242" s="226">
        <v>206</v>
      </c>
      <c r="CV242" s="227">
        <f t="shared" si="92"/>
        <v>184</v>
      </c>
      <c r="CW242" s="227">
        <f>CV242*(1+('[13]GROWTH (YoY)'!AR242/100))</f>
        <v>187.65054009194239</v>
      </c>
      <c r="CX242" s="227">
        <f>CW242*(1+('[13]GROWTH (YoY)'!AS242/100))</f>
        <v>190.26129845568485</v>
      </c>
      <c r="CY242" s="227">
        <f>CX242*(1+('[13]GROWTH (YoY)'!AT242/100))</f>
        <v>186.34587871603657</v>
      </c>
      <c r="CZ242" s="226">
        <v>6</v>
      </c>
      <c r="DA242" s="226">
        <v>8</v>
      </c>
      <c r="DB242" s="226">
        <v>8</v>
      </c>
      <c r="DC242" s="226">
        <v>8</v>
      </c>
      <c r="DD242" s="227">
        <v>1</v>
      </c>
      <c r="DE242" s="227">
        <v>1</v>
      </c>
      <c r="DF242" s="227">
        <v>1</v>
      </c>
      <c r="DG242" s="227">
        <v>2</v>
      </c>
      <c r="DH242" s="226">
        <v>17</v>
      </c>
      <c r="DI242" s="226">
        <v>54</v>
      </c>
      <c r="DJ242" s="226">
        <v>58</v>
      </c>
      <c r="DK242" s="226">
        <v>65</v>
      </c>
      <c r="DL242" s="227">
        <v>53</v>
      </c>
      <c r="DM242" s="227">
        <v>57</v>
      </c>
      <c r="DN242" s="227">
        <v>62</v>
      </c>
      <c r="DO242" s="227">
        <v>62</v>
      </c>
      <c r="DP242" s="376">
        <f t="shared" si="84"/>
        <v>0</v>
      </c>
      <c r="DQ242" s="226">
        <f t="shared" si="84"/>
        <v>5</v>
      </c>
      <c r="DR242" s="226">
        <f t="shared" si="84"/>
        <v>4</v>
      </c>
      <c r="DS242" s="226">
        <f t="shared" si="109"/>
        <v>-7</v>
      </c>
      <c r="DT242" s="227">
        <f t="shared" si="109"/>
        <v>0</v>
      </c>
      <c r="DU242" s="227">
        <f t="shared" si="109"/>
        <v>-16.650540091942389</v>
      </c>
      <c r="DV242" s="227">
        <f t="shared" si="109"/>
        <v>-40.261298455684852</v>
      </c>
      <c r="DW242" s="227">
        <f t="shared" si="109"/>
        <v>-45.345878716036566</v>
      </c>
      <c r="DX242" s="377">
        <f t="shared" si="108"/>
        <v>0.72687704026115341</v>
      </c>
      <c r="DY242" s="377">
        <f t="shared" si="108"/>
        <v>0.72686788718456208</v>
      </c>
      <c r="DZ242" s="377">
        <f t="shared" si="108"/>
        <v>0.72664359861591699</v>
      </c>
      <c r="EA242" s="377">
        <f t="shared" si="108"/>
        <v>0.72680169571361286</v>
      </c>
      <c r="EB242" s="378">
        <f t="shared" si="108"/>
        <v>0.76470588235294112</v>
      </c>
      <c r="EC242" s="378">
        <f t="shared" si="108"/>
        <v>0.76039501039501034</v>
      </c>
      <c r="ED242" s="378">
        <f t="shared" si="108"/>
        <v>0.76831683168316833</v>
      </c>
      <c r="EE242" s="378">
        <f t="shared" si="108"/>
        <v>0.78144428503108565</v>
      </c>
      <c r="EG242" s="226">
        <v>1119</v>
      </c>
      <c r="EH242" s="226">
        <v>865</v>
      </c>
      <c r="EI242" s="226">
        <v>253</v>
      </c>
      <c r="EJ242" s="226">
        <v>99</v>
      </c>
      <c r="EK242" s="226">
        <v>283</v>
      </c>
      <c r="EL242" s="226">
        <v>4279</v>
      </c>
      <c r="EM242" s="226">
        <v>4265</v>
      </c>
      <c r="EN242" s="379">
        <f t="shared" si="93"/>
        <v>0.77301161751563896</v>
      </c>
      <c r="EO242" s="226">
        <f t="shared" si="94"/>
        <v>39.130434782608695</v>
      </c>
      <c r="EP242" s="379">
        <f t="shared" si="95"/>
        <v>0.25290437890974082</v>
      </c>
      <c r="EQ242" s="226">
        <f t="shared" si="96"/>
        <v>66136.947885019865</v>
      </c>
      <c r="ER242" s="226">
        <f t="shared" si="97"/>
        <v>1934.3493552168818</v>
      </c>
      <c r="ES242" s="292"/>
      <c r="ET242" s="227">
        <v>1206</v>
      </c>
      <c r="EU242" s="227">
        <v>805</v>
      </c>
      <c r="EV242" s="227">
        <v>401</v>
      </c>
      <c r="EW242" s="227">
        <v>192</v>
      </c>
      <c r="EX242" s="227">
        <v>421</v>
      </c>
      <c r="EY242" s="227">
        <v>6287</v>
      </c>
      <c r="EZ242" s="227">
        <v>6253</v>
      </c>
      <c r="FA242" s="380">
        <f t="shared" si="100"/>
        <v>0.66749585406301826</v>
      </c>
      <c r="FB242" s="228">
        <f t="shared" si="101"/>
        <v>47.880299251870326</v>
      </c>
      <c r="FC242" s="380">
        <f t="shared" si="102"/>
        <v>0.34908789386401329</v>
      </c>
      <c r="FD242" s="227">
        <f t="shared" si="103"/>
        <v>66963.575632257038</v>
      </c>
      <c r="FE242" s="227">
        <f t="shared" si="104"/>
        <v>2558.7717895410201</v>
      </c>
      <c r="FF242" s="227">
        <v>452</v>
      </c>
      <c r="FG242" s="228">
        <f t="shared" si="98"/>
        <v>52.43362831858407</v>
      </c>
      <c r="FH242" s="227">
        <v>237</v>
      </c>
      <c r="FI242" s="227">
        <v>452</v>
      </c>
      <c r="FJ242" s="227">
        <v>5</v>
      </c>
      <c r="FK242" s="227">
        <f t="shared" si="90"/>
        <v>210</v>
      </c>
      <c r="FL242" s="227">
        <v>39</v>
      </c>
      <c r="FM242" s="227">
        <f t="shared" si="91"/>
        <v>171</v>
      </c>
      <c r="FZ242" s="229"/>
      <c r="GA242" s="229"/>
      <c r="GB242" s="229"/>
      <c r="GC242" s="229"/>
      <c r="GD242" s="229"/>
    </row>
    <row r="243" spans="1:186" s="368" customFormat="1">
      <c r="A243" s="287" t="s">
        <v>534</v>
      </c>
      <c r="B243" s="369" t="s">
        <v>535</v>
      </c>
      <c r="C243" s="287" t="s">
        <v>536</v>
      </c>
      <c r="D243" s="403" t="s">
        <v>3126</v>
      </c>
      <c r="E243" s="369" t="s">
        <v>537</v>
      </c>
      <c r="F243" s="403">
        <v>240</v>
      </c>
      <c r="G243" s="404" t="s">
        <v>625</v>
      </c>
      <c r="H243" s="392" t="s">
        <v>626</v>
      </c>
      <c r="I243" s="287" t="s">
        <v>557</v>
      </c>
      <c r="J243" s="369" t="s">
        <v>558</v>
      </c>
      <c r="K243" s="287" t="s">
        <v>316</v>
      </c>
      <c r="L243" s="369" t="s">
        <v>542</v>
      </c>
      <c r="M243" s="369" t="s">
        <v>3124</v>
      </c>
      <c r="N243" s="372">
        <v>1</v>
      </c>
      <c r="O243" s="373">
        <v>289</v>
      </c>
      <c r="P243" s="373">
        <v>300</v>
      </c>
      <c r="Q243" s="373">
        <v>344</v>
      </c>
      <c r="R243" s="373">
        <v>372</v>
      </c>
      <c r="S243" s="374">
        <v>869</v>
      </c>
      <c r="T243" s="374">
        <v>997</v>
      </c>
      <c r="U243" s="374">
        <v>1078</v>
      </c>
      <c r="V243" s="374">
        <v>1169</v>
      </c>
      <c r="W243" s="373">
        <v>212</v>
      </c>
      <c r="X243" s="373">
        <v>219</v>
      </c>
      <c r="Y243" s="373">
        <v>252</v>
      </c>
      <c r="Z243" s="373">
        <v>272</v>
      </c>
      <c r="AA243" s="374">
        <v>680</v>
      </c>
      <c r="AB243" s="374">
        <v>785</v>
      </c>
      <c r="AC243" s="374">
        <v>864</v>
      </c>
      <c r="AD243" s="374">
        <v>951</v>
      </c>
      <c r="AE243" s="373">
        <v>1</v>
      </c>
      <c r="AF243" s="373">
        <v>1</v>
      </c>
      <c r="AG243" s="373">
        <v>1</v>
      </c>
      <c r="AH243" s="373">
        <v>1</v>
      </c>
      <c r="AI243" s="374">
        <v>3</v>
      </c>
      <c r="AJ243" s="374">
        <v>3</v>
      </c>
      <c r="AK243" s="374">
        <v>3</v>
      </c>
      <c r="AL243" s="374">
        <v>4</v>
      </c>
      <c r="AM243" s="226">
        <v>77</v>
      </c>
      <c r="AN243" s="226">
        <v>80</v>
      </c>
      <c r="AO243" s="226">
        <v>92</v>
      </c>
      <c r="AP243" s="226">
        <v>100</v>
      </c>
      <c r="AQ243" s="227">
        <v>189</v>
      </c>
      <c r="AR243" s="227">
        <v>212</v>
      </c>
      <c r="AS243" s="227">
        <v>214</v>
      </c>
      <c r="AT243" s="227">
        <v>218</v>
      </c>
      <c r="AU243" s="226">
        <v>24</v>
      </c>
      <c r="AV243" s="226">
        <v>18</v>
      </c>
      <c r="AW243" s="226">
        <v>21</v>
      </c>
      <c r="AX243" s="226">
        <v>24</v>
      </c>
      <c r="AY243" s="227">
        <v>61</v>
      </c>
      <c r="AZ243" s="227">
        <v>68</v>
      </c>
      <c r="BA243" s="227">
        <v>75</v>
      </c>
      <c r="BB243" s="227">
        <v>75</v>
      </c>
      <c r="BC243" s="226">
        <f t="shared" si="87"/>
        <v>53</v>
      </c>
      <c r="BD243" s="226">
        <f t="shared" si="87"/>
        <v>61</v>
      </c>
      <c r="BE243" s="226">
        <f t="shared" si="87"/>
        <v>70</v>
      </c>
      <c r="BF243" s="226">
        <f t="shared" si="86"/>
        <v>75</v>
      </c>
      <c r="BG243" s="218">
        <f t="shared" si="86"/>
        <v>121</v>
      </c>
      <c r="BH243" s="218">
        <f t="shared" ref="BH243:BJ306" si="110">AR243-AZ243-BP243</f>
        <v>136</v>
      </c>
      <c r="BI243" s="218">
        <f t="shared" si="110"/>
        <v>131</v>
      </c>
      <c r="BJ243" s="218">
        <f t="shared" si="110"/>
        <v>135</v>
      </c>
      <c r="BK243" s="226">
        <f t="shared" si="107"/>
        <v>0</v>
      </c>
      <c r="BL243" s="226">
        <f t="shared" si="107"/>
        <v>1</v>
      </c>
      <c r="BM243" s="226">
        <f t="shared" si="107"/>
        <v>1</v>
      </c>
      <c r="BN243" s="226">
        <f t="shared" si="106"/>
        <v>1</v>
      </c>
      <c r="BO243" s="227">
        <f t="shared" si="106"/>
        <v>7</v>
      </c>
      <c r="BP243" s="227">
        <f t="shared" si="106"/>
        <v>8</v>
      </c>
      <c r="BQ243" s="227">
        <f t="shared" si="106"/>
        <v>8</v>
      </c>
      <c r="BR243" s="227">
        <f t="shared" si="106"/>
        <v>8</v>
      </c>
      <c r="BS243" s="226">
        <v>0</v>
      </c>
      <c r="BT243" s="226">
        <v>1</v>
      </c>
      <c r="BU243" s="226">
        <v>1</v>
      </c>
      <c r="BV243" s="226">
        <v>1</v>
      </c>
      <c r="BW243" s="227">
        <v>7</v>
      </c>
      <c r="BX243" s="227">
        <v>8</v>
      </c>
      <c r="BY243" s="227">
        <v>8</v>
      </c>
      <c r="BZ243" s="227">
        <v>8</v>
      </c>
      <c r="CA243" s="226">
        <v>0</v>
      </c>
      <c r="CB243" s="226">
        <f>IFERROR(VLOOKUP($G243,[12]ITEM!$B$2:$AC$939,26,0),0)</f>
        <v>0</v>
      </c>
      <c r="CC243" s="226">
        <f>IFERROR(VLOOKUP($G243,[12]ITEM!$B$2:$AC$939,27,0),0)</f>
        <v>0</v>
      </c>
      <c r="CD243" s="226">
        <f>IFERROR(VLOOKUP($G243,[12]ITEM!$B$2:$AC$939,28,0),0)</f>
        <v>0</v>
      </c>
      <c r="CE243" s="227">
        <v>0</v>
      </c>
      <c r="CF243" s="227">
        <v>0</v>
      </c>
      <c r="CG243" s="227">
        <v>0</v>
      </c>
      <c r="CH243" s="227">
        <v>0</v>
      </c>
      <c r="CI243" s="375"/>
      <c r="CJ243" s="226">
        <f t="shared" si="105"/>
        <v>54</v>
      </c>
      <c r="CK243" s="226">
        <f t="shared" si="105"/>
        <v>90</v>
      </c>
      <c r="CL243" s="226">
        <f t="shared" si="105"/>
        <v>100</v>
      </c>
      <c r="CM243" s="226">
        <f t="shared" si="105"/>
        <v>109</v>
      </c>
      <c r="CN243" s="227">
        <f t="shared" si="105"/>
        <v>121</v>
      </c>
      <c r="CO243" s="227">
        <f t="shared" si="89"/>
        <v>133.79263655372102</v>
      </c>
      <c r="CP243" s="227">
        <f t="shared" si="89"/>
        <v>138.68049704322442</v>
      </c>
      <c r="CQ243" s="227">
        <f t="shared" si="89"/>
        <v>140.90139531562772</v>
      </c>
      <c r="CR243" s="226">
        <v>35</v>
      </c>
      <c r="CS243" s="226">
        <v>40</v>
      </c>
      <c r="CT243" s="226">
        <v>46</v>
      </c>
      <c r="CU243" s="226">
        <v>50</v>
      </c>
      <c r="CV243" s="227">
        <f t="shared" si="92"/>
        <v>72</v>
      </c>
      <c r="CW243" s="227">
        <f>CV243*(1+('[13]GROWTH (YoY)'!AR243/100))</f>
        <v>80.79263655372101</v>
      </c>
      <c r="CX243" s="227">
        <f>CW243*(1+('[13]GROWTH (YoY)'!AS243/100))</f>
        <v>81.680497043224406</v>
      </c>
      <c r="CY243" s="227">
        <f>CX243*(1+('[13]GROWTH (YoY)'!AT243/100))</f>
        <v>82.90139531562771</v>
      </c>
      <c r="CZ243" s="226">
        <v>2</v>
      </c>
      <c r="DA243" s="226">
        <v>3</v>
      </c>
      <c r="DB243" s="226">
        <v>3</v>
      </c>
      <c r="DC243" s="226">
        <v>3</v>
      </c>
      <c r="DD243" s="227">
        <v>3</v>
      </c>
      <c r="DE243" s="227">
        <v>3</v>
      </c>
      <c r="DF243" s="227">
        <v>3</v>
      </c>
      <c r="DG243" s="227">
        <v>4</v>
      </c>
      <c r="DH243" s="226">
        <v>17</v>
      </c>
      <c r="DI243" s="226">
        <v>47</v>
      </c>
      <c r="DJ243" s="226">
        <v>51</v>
      </c>
      <c r="DK243" s="226">
        <v>56</v>
      </c>
      <c r="DL243" s="227">
        <v>46</v>
      </c>
      <c r="DM243" s="227">
        <v>50</v>
      </c>
      <c r="DN243" s="227">
        <v>54</v>
      </c>
      <c r="DO243" s="227">
        <v>54</v>
      </c>
      <c r="DP243" s="376">
        <f t="shared" si="84"/>
        <v>-1</v>
      </c>
      <c r="DQ243" s="226">
        <f t="shared" si="84"/>
        <v>-29</v>
      </c>
      <c r="DR243" s="226">
        <f t="shared" si="84"/>
        <v>-30</v>
      </c>
      <c r="DS243" s="226">
        <f t="shared" si="109"/>
        <v>-34</v>
      </c>
      <c r="DT243" s="227">
        <f t="shared" si="109"/>
        <v>0</v>
      </c>
      <c r="DU243" s="227">
        <f t="shared" si="109"/>
        <v>2.2073634462789755</v>
      </c>
      <c r="DV243" s="227">
        <f t="shared" si="109"/>
        <v>-7.6804970432244204</v>
      </c>
      <c r="DW243" s="227">
        <f t="shared" si="109"/>
        <v>-5.9013953156277239</v>
      </c>
      <c r="DX243" s="377">
        <f t="shared" si="108"/>
        <v>0.73356401384083048</v>
      </c>
      <c r="DY243" s="377">
        <f t="shared" si="108"/>
        <v>0.73</v>
      </c>
      <c r="DZ243" s="377">
        <f t="shared" si="108"/>
        <v>0.73255813953488369</v>
      </c>
      <c r="EA243" s="377">
        <f t="shared" si="108"/>
        <v>0.73118279569892475</v>
      </c>
      <c r="EB243" s="378">
        <f t="shared" si="108"/>
        <v>0.78250863060989639</v>
      </c>
      <c r="EC243" s="378">
        <f t="shared" si="108"/>
        <v>0.78736208625877635</v>
      </c>
      <c r="ED243" s="378">
        <f t="shared" si="108"/>
        <v>0.80148423005565861</v>
      </c>
      <c r="EE243" s="378">
        <f t="shared" si="108"/>
        <v>0.8135158254918734</v>
      </c>
      <c r="EG243" s="226">
        <v>289</v>
      </c>
      <c r="EH243" s="226">
        <v>225</v>
      </c>
      <c r="EI243" s="226">
        <v>64</v>
      </c>
      <c r="EJ243" s="226">
        <v>37</v>
      </c>
      <c r="EK243" s="226">
        <v>195</v>
      </c>
      <c r="EL243" s="226">
        <v>2088</v>
      </c>
      <c r="EM243" s="226">
        <v>2066</v>
      </c>
      <c r="EN243" s="379">
        <f t="shared" si="93"/>
        <v>0.77854671280276821</v>
      </c>
      <c r="EO243" s="226">
        <f t="shared" si="94"/>
        <v>57.8125</v>
      </c>
      <c r="EP243" s="379">
        <f t="shared" si="95"/>
        <v>0.67474048442906576</v>
      </c>
      <c r="EQ243" s="226">
        <f t="shared" si="96"/>
        <v>93390.80459770115</v>
      </c>
      <c r="ER243" s="226">
        <f t="shared" si="97"/>
        <v>1492.4169086802194</v>
      </c>
      <c r="ES243" s="292"/>
      <c r="ET243" s="227">
        <v>869</v>
      </c>
      <c r="EU243" s="227">
        <v>680</v>
      </c>
      <c r="EV243" s="227">
        <v>189</v>
      </c>
      <c r="EW243" s="227">
        <v>66</v>
      </c>
      <c r="EX243" s="227">
        <v>424</v>
      </c>
      <c r="EY243" s="227">
        <v>2356</v>
      </c>
      <c r="EZ243" s="227">
        <v>2336</v>
      </c>
      <c r="FA243" s="380">
        <f t="shared" si="100"/>
        <v>0.78250863060989639</v>
      </c>
      <c r="FB243" s="228">
        <f t="shared" si="101"/>
        <v>34.920634920634917</v>
      </c>
      <c r="FC243" s="380">
        <f t="shared" si="102"/>
        <v>0.48791714614499426</v>
      </c>
      <c r="FD243" s="227">
        <f t="shared" si="103"/>
        <v>179966.04414261461</v>
      </c>
      <c r="FE243" s="227">
        <f t="shared" si="104"/>
        <v>2354.4520547945208</v>
      </c>
      <c r="FF243" s="227">
        <v>189</v>
      </c>
      <c r="FG243" s="228">
        <f t="shared" si="98"/>
        <v>37.566137566137563</v>
      </c>
      <c r="FH243" s="227">
        <v>71</v>
      </c>
      <c r="FI243" s="227">
        <v>189</v>
      </c>
      <c r="FJ243" s="227">
        <v>2</v>
      </c>
      <c r="FK243" s="227">
        <f t="shared" si="90"/>
        <v>116</v>
      </c>
      <c r="FL243" s="227">
        <v>18</v>
      </c>
      <c r="FM243" s="227">
        <f t="shared" si="91"/>
        <v>98</v>
      </c>
      <c r="FZ243" s="229"/>
      <c r="GA243" s="229"/>
      <c r="GB243" s="229"/>
      <c r="GC243" s="229"/>
      <c r="GD243" s="229"/>
    </row>
    <row r="244" spans="1:186" s="368" customFormat="1">
      <c r="A244" s="287" t="s">
        <v>534</v>
      </c>
      <c r="B244" s="369" t="s">
        <v>535</v>
      </c>
      <c r="C244" s="287" t="s">
        <v>536</v>
      </c>
      <c r="D244" s="403" t="s">
        <v>3126</v>
      </c>
      <c r="E244" s="369" t="s">
        <v>537</v>
      </c>
      <c r="F244" s="403">
        <v>241</v>
      </c>
      <c r="G244" s="404" t="s">
        <v>627</v>
      </c>
      <c r="H244" s="392" t="s">
        <v>628</v>
      </c>
      <c r="I244" s="287" t="s">
        <v>557</v>
      </c>
      <c r="J244" s="369" t="s">
        <v>558</v>
      </c>
      <c r="K244" s="287" t="s">
        <v>316</v>
      </c>
      <c r="L244" s="369" t="s">
        <v>542</v>
      </c>
      <c r="M244" s="369" t="s">
        <v>3124</v>
      </c>
      <c r="N244" s="372">
        <v>1</v>
      </c>
      <c r="O244" s="373">
        <v>880</v>
      </c>
      <c r="P244" s="373">
        <v>1052</v>
      </c>
      <c r="Q244" s="373">
        <v>1232</v>
      </c>
      <c r="R244" s="373">
        <v>1359</v>
      </c>
      <c r="S244" s="374">
        <v>1232</v>
      </c>
      <c r="T244" s="374">
        <v>1440</v>
      </c>
      <c r="U244" s="374">
        <v>1588</v>
      </c>
      <c r="V244" s="374">
        <v>1633</v>
      </c>
      <c r="W244" s="373">
        <v>673</v>
      </c>
      <c r="X244" s="373">
        <v>805</v>
      </c>
      <c r="Y244" s="373">
        <v>942</v>
      </c>
      <c r="Z244" s="373">
        <v>1040</v>
      </c>
      <c r="AA244" s="374">
        <v>910</v>
      </c>
      <c r="AB244" s="374">
        <v>1058</v>
      </c>
      <c r="AC244" s="374">
        <v>1167</v>
      </c>
      <c r="AD244" s="374">
        <v>1221</v>
      </c>
      <c r="AE244" s="373">
        <v>4</v>
      </c>
      <c r="AF244" s="373">
        <v>4</v>
      </c>
      <c r="AG244" s="373">
        <v>4</v>
      </c>
      <c r="AH244" s="373">
        <v>4</v>
      </c>
      <c r="AI244" s="374">
        <v>5</v>
      </c>
      <c r="AJ244" s="374">
        <v>5</v>
      </c>
      <c r="AK244" s="374">
        <v>5</v>
      </c>
      <c r="AL244" s="374">
        <v>5</v>
      </c>
      <c r="AM244" s="226">
        <v>207</v>
      </c>
      <c r="AN244" s="226">
        <v>247</v>
      </c>
      <c r="AO244" s="226">
        <v>290</v>
      </c>
      <c r="AP244" s="226">
        <v>320</v>
      </c>
      <c r="AQ244" s="227">
        <v>322</v>
      </c>
      <c r="AR244" s="227">
        <v>382</v>
      </c>
      <c r="AS244" s="227">
        <v>421</v>
      </c>
      <c r="AT244" s="227">
        <v>412</v>
      </c>
      <c r="AU244" s="226">
        <v>121</v>
      </c>
      <c r="AV244" s="226">
        <v>156</v>
      </c>
      <c r="AW244" s="226">
        <v>186</v>
      </c>
      <c r="AX244" s="226">
        <v>212</v>
      </c>
      <c r="AY244" s="227">
        <v>184</v>
      </c>
      <c r="AZ244" s="227">
        <v>197</v>
      </c>
      <c r="BA244" s="227">
        <v>217</v>
      </c>
      <c r="BB244" s="227">
        <v>218</v>
      </c>
      <c r="BC244" s="226">
        <f t="shared" si="87"/>
        <v>78</v>
      </c>
      <c r="BD244" s="226">
        <f t="shared" si="87"/>
        <v>76</v>
      </c>
      <c r="BE244" s="226">
        <f t="shared" si="87"/>
        <v>90</v>
      </c>
      <c r="BF244" s="226">
        <f t="shared" si="87"/>
        <v>97</v>
      </c>
      <c r="BG244" s="218">
        <f t="shared" si="87"/>
        <v>125</v>
      </c>
      <c r="BH244" s="218">
        <f t="shared" si="110"/>
        <v>168</v>
      </c>
      <c r="BI244" s="218">
        <f t="shared" si="110"/>
        <v>187</v>
      </c>
      <c r="BJ244" s="218">
        <f t="shared" si="110"/>
        <v>179</v>
      </c>
      <c r="BK244" s="226">
        <f t="shared" si="107"/>
        <v>8</v>
      </c>
      <c r="BL244" s="226">
        <f t="shared" si="107"/>
        <v>15</v>
      </c>
      <c r="BM244" s="226">
        <f t="shared" si="107"/>
        <v>14</v>
      </c>
      <c r="BN244" s="226">
        <f t="shared" si="106"/>
        <v>11</v>
      </c>
      <c r="BO244" s="227">
        <f t="shared" si="106"/>
        <v>13</v>
      </c>
      <c r="BP244" s="227">
        <f t="shared" si="106"/>
        <v>17</v>
      </c>
      <c r="BQ244" s="227">
        <f t="shared" si="106"/>
        <v>17</v>
      </c>
      <c r="BR244" s="227">
        <f t="shared" si="106"/>
        <v>15</v>
      </c>
      <c r="BS244" s="226">
        <v>16</v>
      </c>
      <c r="BT244" s="226">
        <v>15</v>
      </c>
      <c r="BU244" s="226">
        <v>14</v>
      </c>
      <c r="BV244" s="226">
        <v>11</v>
      </c>
      <c r="BW244" s="227">
        <v>13</v>
      </c>
      <c r="BX244" s="227">
        <v>17</v>
      </c>
      <c r="BY244" s="227">
        <v>17</v>
      </c>
      <c r="BZ244" s="227">
        <v>15</v>
      </c>
      <c r="CA244" s="226">
        <v>8</v>
      </c>
      <c r="CB244" s="226">
        <f>IFERROR(VLOOKUP($G244,[12]ITEM!$B$2:$AC$939,26,0),0)</f>
        <v>0</v>
      </c>
      <c r="CC244" s="226">
        <f>IFERROR(VLOOKUP($G244,[12]ITEM!$B$2:$AC$939,27,0),0)</f>
        <v>0</v>
      </c>
      <c r="CD244" s="226">
        <f>IFERROR(VLOOKUP($G244,[12]ITEM!$B$2:$AC$939,28,0),0)</f>
        <v>0</v>
      </c>
      <c r="CE244" s="227">
        <v>0</v>
      </c>
      <c r="CF244" s="227">
        <v>0</v>
      </c>
      <c r="CG244" s="227">
        <v>0</v>
      </c>
      <c r="CH244" s="227">
        <v>0</v>
      </c>
      <c r="CI244" s="375"/>
      <c r="CJ244" s="226">
        <f t="shared" si="105"/>
        <v>79</v>
      </c>
      <c r="CK244" s="226">
        <f t="shared" si="105"/>
        <v>95</v>
      </c>
      <c r="CL244" s="226">
        <f t="shared" si="105"/>
        <v>92</v>
      </c>
      <c r="CM244" s="226">
        <f t="shared" si="105"/>
        <v>93</v>
      </c>
      <c r="CN244" s="227">
        <f t="shared" si="105"/>
        <v>125</v>
      </c>
      <c r="CO244" s="227">
        <f t="shared" si="89"/>
        <v>136.59757106488317</v>
      </c>
      <c r="CP244" s="227">
        <f t="shared" si="89"/>
        <v>148.51841522319785</v>
      </c>
      <c r="CQ244" s="227">
        <f t="shared" si="89"/>
        <v>151.45929170242738</v>
      </c>
      <c r="CR244" s="226">
        <v>-39</v>
      </c>
      <c r="CS244" s="226">
        <v>-50</v>
      </c>
      <c r="CT244" s="226">
        <v>-58</v>
      </c>
      <c r="CU244" s="226">
        <v>-64</v>
      </c>
      <c r="CV244" s="227">
        <f t="shared" si="92"/>
        <v>41</v>
      </c>
      <c r="CW244" s="227">
        <f>CV244*(1+('[13]GROWTH (YoY)'!AR244/100))</f>
        <v>48.597571064883162</v>
      </c>
      <c r="CX244" s="227">
        <f>CW244*(1+('[13]GROWTH (YoY)'!AS244/100))</f>
        <v>53.518415223197849</v>
      </c>
      <c r="CY244" s="227">
        <f>CX244*(1+('[13]GROWTH (YoY)'!AT244/100))</f>
        <v>52.459291702427372</v>
      </c>
      <c r="CZ244" s="226">
        <v>70</v>
      </c>
      <c r="DA244" s="226">
        <v>104</v>
      </c>
      <c r="DB244" s="226">
        <v>106</v>
      </c>
      <c r="DC244" s="226">
        <v>108</v>
      </c>
      <c r="DD244" s="227">
        <v>44</v>
      </c>
      <c r="DE244" s="227">
        <v>45</v>
      </c>
      <c r="DF244" s="227">
        <v>48</v>
      </c>
      <c r="DG244" s="227">
        <v>52</v>
      </c>
      <c r="DH244" s="226">
        <v>48</v>
      </c>
      <c r="DI244" s="226">
        <v>41</v>
      </c>
      <c r="DJ244" s="226">
        <v>44</v>
      </c>
      <c r="DK244" s="226">
        <v>49</v>
      </c>
      <c r="DL244" s="227">
        <v>40</v>
      </c>
      <c r="DM244" s="227">
        <v>43</v>
      </c>
      <c r="DN244" s="227">
        <v>47</v>
      </c>
      <c r="DO244" s="227">
        <v>47</v>
      </c>
      <c r="DP244" s="376">
        <f t="shared" ref="DP244:DR307" si="111">BC244-CJ244</f>
        <v>-1</v>
      </c>
      <c r="DQ244" s="226">
        <f t="shared" si="111"/>
        <v>-19</v>
      </c>
      <c r="DR244" s="226">
        <f t="shared" si="111"/>
        <v>-2</v>
      </c>
      <c r="DS244" s="226">
        <f t="shared" si="109"/>
        <v>4</v>
      </c>
      <c r="DT244" s="227">
        <f t="shared" si="109"/>
        <v>0</v>
      </c>
      <c r="DU244" s="227">
        <f t="shared" si="109"/>
        <v>31.402428935116831</v>
      </c>
      <c r="DV244" s="227">
        <f t="shared" si="109"/>
        <v>38.481584776802151</v>
      </c>
      <c r="DW244" s="227">
        <f t="shared" si="109"/>
        <v>27.540708297572621</v>
      </c>
      <c r="DX244" s="377">
        <f t="shared" si="108"/>
        <v>0.76477272727272727</v>
      </c>
      <c r="DY244" s="377">
        <f t="shared" si="108"/>
        <v>0.76520912547528519</v>
      </c>
      <c r="DZ244" s="377">
        <f t="shared" si="108"/>
        <v>0.76461038961038963</v>
      </c>
      <c r="EA244" s="377">
        <f t="shared" si="108"/>
        <v>0.76526857983811625</v>
      </c>
      <c r="EB244" s="378">
        <f t="shared" si="108"/>
        <v>0.73863636363636365</v>
      </c>
      <c r="EC244" s="378">
        <f t="shared" si="108"/>
        <v>0.73472222222222228</v>
      </c>
      <c r="ED244" s="378">
        <f t="shared" si="108"/>
        <v>0.73488664987405539</v>
      </c>
      <c r="EE244" s="378">
        <f t="shared" si="108"/>
        <v>0.74770361298224131</v>
      </c>
      <c r="EG244" s="226">
        <v>884</v>
      </c>
      <c r="EH244" s="226">
        <v>667</v>
      </c>
      <c r="EI244" s="226">
        <v>218</v>
      </c>
      <c r="EJ244" s="226">
        <v>103</v>
      </c>
      <c r="EK244" s="226">
        <v>318</v>
      </c>
      <c r="EL244" s="226">
        <v>6452</v>
      </c>
      <c r="EM244" s="226">
        <v>6064</v>
      </c>
      <c r="EN244" s="379">
        <f t="shared" si="93"/>
        <v>0.75452488687782804</v>
      </c>
      <c r="EO244" s="226">
        <f t="shared" si="94"/>
        <v>47.247706422018346</v>
      </c>
      <c r="EP244" s="379">
        <f t="shared" si="95"/>
        <v>0.35972850678733032</v>
      </c>
      <c r="EQ244" s="226">
        <f t="shared" si="96"/>
        <v>49287.042777433351</v>
      </c>
      <c r="ER244" s="226">
        <f t="shared" si="97"/>
        <v>1415.4573438874231</v>
      </c>
      <c r="ES244" s="292"/>
      <c r="ET244" s="227">
        <v>1232</v>
      </c>
      <c r="EU244" s="227">
        <v>910</v>
      </c>
      <c r="EV244" s="227">
        <v>322</v>
      </c>
      <c r="EW244" s="227">
        <v>176</v>
      </c>
      <c r="EX244" s="227">
        <v>536</v>
      </c>
      <c r="EY244" s="227">
        <v>7781</v>
      </c>
      <c r="EZ244" s="227">
        <v>7359</v>
      </c>
      <c r="FA244" s="380">
        <f t="shared" si="100"/>
        <v>0.73863636363636365</v>
      </c>
      <c r="FB244" s="228">
        <f t="shared" si="101"/>
        <v>54.658385093167702</v>
      </c>
      <c r="FC244" s="380">
        <f t="shared" si="102"/>
        <v>0.43506493506493504</v>
      </c>
      <c r="FD244" s="227">
        <f t="shared" si="103"/>
        <v>68885.747333247651</v>
      </c>
      <c r="FE244" s="227">
        <f t="shared" si="104"/>
        <v>1993.0244145490781</v>
      </c>
      <c r="FF244" s="227">
        <v>322</v>
      </c>
      <c r="FG244" s="228">
        <f t="shared" si="98"/>
        <v>66.459627329192557</v>
      </c>
      <c r="FH244" s="227">
        <v>214</v>
      </c>
      <c r="FI244" s="227">
        <v>322</v>
      </c>
      <c r="FJ244" s="227">
        <v>5</v>
      </c>
      <c r="FK244" s="227">
        <f t="shared" si="90"/>
        <v>103</v>
      </c>
      <c r="FL244" s="227">
        <v>25</v>
      </c>
      <c r="FM244" s="227">
        <f t="shared" si="91"/>
        <v>78</v>
      </c>
      <c r="FZ244" s="229"/>
      <c r="GA244" s="229"/>
      <c r="GB244" s="229"/>
      <c r="GC244" s="229"/>
      <c r="GD244" s="229"/>
    </row>
    <row r="245" spans="1:186" s="368" customFormat="1">
      <c r="A245" s="287" t="s">
        <v>534</v>
      </c>
      <c r="B245" s="369" t="s">
        <v>535</v>
      </c>
      <c r="C245" s="287" t="s">
        <v>536</v>
      </c>
      <c r="D245" s="403" t="s">
        <v>3126</v>
      </c>
      <c r="E245" s="369" t="s">
        <v>537</v>
      </c>
      <c r="F245" s="403">
        <v>242</v>
      </c>
      <c r="G245" s="404" t="s">
        <v>629</v>
      </c>
      <c r="H245" s="392" t="s">
        <v>630</v>
      </c>
      <c r="I245" s="287" t="s">
        <v>557</v>
      </c>
      <c r="J245" s="369" t="s">
        <v>558</v>
      </c>
      <c r="K245" s="287" t="s">
        <v>316</v>
      </c>
      <c r="L245" s="369" t="s">
        <v>542</v>
      </c>
      <c r="M245" s="369" t="s">
        <v>3124</v>
      </c>
      <c r="N245" s="372">
        <v>1</v>
      </c>
      <c r="O245" s="373">
        <v>0</v>
      </c>
      <c r="P245" s="373">
        <v>0</v>
      </c>
      <c r="Q245" s="373">
        <v>0</v>
      </c>
      <c r="R245" s="373">
        <v>0</v>
      </c>
      <c r="S245" s="374">
        <v>0</v>
      </c>
      <c r="T245" s="374">
        <v>0</v>
      </c>
      <c r="U245" s="374">
        <v>0</v>
      </c>
      <c r="V245" s="374">
        <v>0</v>
      </c>
      <c r="W245" s="373">
        <v>0</v>
      </c>
      <c r="X245" s="373">
        <v>0</v>
      </c>
      <c r="Y245" s="373">
        <v>0</v>
      </c>
      <c r="Z245" s="373">
        <v>0</v>
      </c>
      <c r="AA245" s="374">
        <v>0</v>
      </c>
      <c r="AB245" s="374">
        <v>0</v>
      </c>
      <c r="AC245" s="374">
        <v>0</v>
      </c>
      <c r="AD245" s="374">
        <v>0</v>
      </c>
      <c r="AE245" s="373">
        <v>0</v>
      </c>
      <c r="AF245" s="373">
        <v>0</v>
      </c>
      <c r="AG245" s="373">
        <v>0</v>
      </c>
      <c r="AH245" s="373">
        <v>0</v>
      </c>
      <c r="AI245" s="374">
        <v>0</v>
      </c>
      <c r="AJ245" s="374">
        <v>0</v>
      </c>
      <c r="AK245" s="374">
        <v>0</v>
      </c>
      <c r="AL245" s="374">
        <v>0</v>
      </c>
      <c r="AM245" s="226">
        <v>0</v>
      </c>
      <c r="AN245" s="226">
        <v>0</v>
      </c>
      <c r="AO245" s="226">
        <v>0</v>
      </c>
      <c r="AP245" s="226">
        <v>0</v>
      </c>
      <c r="AQ245" s="227">
        <v>0</v>
      </c>
      <c r="AR245" s="227">
        <v>0</v>
      </c>
      <c r="AS245" s="227">
        <v>0</v>
      </c>
      <c r="AT245" s="227">
        <v>0</v>
      </c>
      <c r="AU245" s="226">
        <v>0</v>
      </c>
      <c r="AV245" s="226">
        <v>0</v>
      </c>
      <c r="AW245" s="226">
        <v>0</v>
      </c>
      <c r="AX245" s="226">
        <v>0</v>
      </c>
      <c r="AY245" s="227">
        <v>0</v>
      </c>
      <c r="AZ245" s="227">
        <v>0</v>
      </c>
      <c r="BA245" s="227">
        <v>0</v>
      </c>
      <c r="BB245" s="227">
        <v>0</v>
      </c>
      <c r="BC245" s="226">
        <f t="shared" si="87"/>
        <v>0</v>
      </c>
      <c r="BD245" s="226">
        <f t="shared" si="87"/>
        <v>0</v>
      </c>
      <c r="BE245" s="226">
        <f t="shared" si="87"/>
        <v>0</v>
      </c>
      <c r="BF245" s="226">
        <f t="shared" si="87"/>
        <v>0</v>
      </c>
      <c r="BG245" s="218">
        <f t="shared" si="87"/>
        <v>0</v>
      </c>
      <c r="BH245" s="218">
        <f t="shared" si="110"/>
        <v>0</v>
      </c>
      <c r="BI245" s="218">
        <f t="shared" si="110"/>
        <v>0</v>
      </c>
      <c r="BJ245" s="218">
        <f t="shared" si="110"/>
        <v>0</v>
      </c>
      <c r="BK245" s="226">
        <f t="shared" si="107"/>
        <v>0</v>
      </c>
      <c r="BL245" s="226">
        <f t="shared" si="107"/>
        <v>0</v>
      </c>
      <c r="BM245" s="226">
        <f t="shared" si="107"/>
        <v>0</v>
      </c>
      <c r="BN245" s="226">
        <f t="shared" si="106"/>
        <v>0</v>
      </c>
      <c r="BO245" s="227">
        <f t="shared" si="106"/>
        <v>0</v>
      </c>
      <c r="BP245" s="227">
        <f t="shared" si="106"/>
        <v>0</v>
      </c>
      <c r="BQ245" s="227">
        <f t="shared" si="106"/>
        <v>0</v>
      </c>
      <c r="BR245" s="227">
        <f t="shared" si="106"/>
        <v>0</v>
      </c>
      <c r="BS245" s="226">
        <v>0</v>
      </c>
      <c r="BT245" s="226">
        <v>0</v>
      </c>
      <c r="BU245" s="226">
        <v>0</v>
      </c>
      <c r="BV245" s="226">
        <v>0</v>
      </c>
      <c r="BW245" s="227">
        <v>0</v>
      </c>
      <c r="BX245" s="227">
        <v>0</v>
      </c>
      <c r="BY245" s="227">
        <v>0</v>
      </c>
      <c r="BZ245" s="227">
        <v>0</v>
      </c>
      <c r="CA245" s="226">
        <v>0</v>
      </c>
      <c r="CB245" s="226">
        <f>IFERROR(VLOOKUP($G245,[12]ITEM!$B$2:$AC$939,26,0),0)</f>
        <v>0</v>
      </c>
      <c r="CC245" s="226">
        <f>IFERROR(VLOOKUP($G245,[12]ITEM!$B$2:$AC$939,27,0),0)</f>
        <v>0</v>
      </c>
      <c r="CD245" s="226">
        <f>IFERROR(VLOOKUP($G245,[12]ITEM!$B$2:$AC$939,28,0),0)</f>
        <v>0</v>
      </c>
      <c r="CE245" s="227">
        <v>0</v>
      </c>
      <c r="CF245" s="227">
        <v>0</v>
      </c>
      <c r="CG245" s="227">
        <v>0</v>
      </c>
      <c r="CH245" s="227">
        <v>0</v>
      </c>
      <c r="CI245" s="375"/>
      <c r="CJ245" s="226">
        <f t="shared" si="105"/>
        <v>0</v>
      </c>
      <c r="CK245" s="226">
        <f t="shared" si="105"/>
        <v>0</v>
      </c>
      <c r="CL245" s="226">
        <f t="shared" si="105"/>
        <v>0</v>
      </c>
      <c r="CM245" s="226">
        <f t="shared" si="105"/>
        <v>0</v>
      </c>
      <c r="CN245" s="227">
        <f t="shared" si="105"/>
        <v>0</v>
      </c>
      <c r="CO245" s="227">
        <f t="shared" si="89"/>
        <v>0</v>
      </c>
      <c r="CP245" s="227">
        <f t="shared" si="89"/>
        <v>0</v>
      </c>
      <c r="CQ245" s="227">
        <f t="shared" si="89"/>
        <v>0</v>
      </c>
      <c r="CR245" s="226">
        <v>0</v>
      </c>
      <c r="CS245" s="226">
        <v>0</v>
      </c>
      <c r="CT245" s="226">
        <v>0</v>
      </c>
      <c r="CU245" s="226">
        <v>0</v>
      </c>
      <c r="CV245" s="227">
        <f t="shared" si="92"/>
        <v>0</v>
      </c>
      <c r="CW245" s="227">
        <f>CV245*(1+('[13]GROWTH (YoY)'!AR245/100))</f>
        <v>0</v>
      </c>
      <c r="CX245" s="227">
        <f>CW245*(1+('[13]GROWTH (YoY)'!AS245/100))</f>
        <v>0</v>
      </c>
      <c r="CY245" s="227">
        <f>CX245*(1+('[13]GROWTH (YoY)'!AT245/100))</f>
        <v>0</v>
      </c>
      <c r="CZ245" s="226">
        <v>0</v>
      </c>
      <c r="DA245" s="226">
        <v>0</v>
      </c>
      <c r="DB245" s="226">
        <v>0</v>
      </c>
      <c r="DC245" s="226">
        <v>0</v>
      </c>
      <c r="DD245" s="227">
        <v>0</v>
      </c>
      <c r="DE245" s="227">
        <v>0</v>
      </c>
      <c r="DF245" s="227">
        <v>0</v>
      </c>
      <c r="DG245" s="227">
        <v>0</v>
      </c>
      <c r="DH245" s="226">
        <v>0</v>
      </c>
      <c r="DI245" s="226">
        <v>0</v>
      </c>
      <c r="DJ245" s="226">
        <v>0</v>
      </c>
      <c r="DK245" s="226">
        <v>0</v>
      </c>
      <c r="DL245" s="227">
        <v>0</v>
      </c>
      <c r="DM245" s="227">
        <v>0</v>
      </c>
      <c r="DN245" s="227">
        <v>0</v>
      </c>
      <c r="DO245" s="227">
        <v>0</v>
      </c>
      <c r="DP245" s="376">
        <f t="shared" si="111"/>
        <v>0</v>
      </c>
      <c r="DQ245" s="226">
        <f t="shared" si="111"/>
        <v>0</v>
      </c>
      <c r="DR245" s="226">
        <f t="shared" si="111"/>
        <v>0</v>
      </c>
      <c r="DS245" s="226">
        <f t="shared" si="109"/>
        <v>0</v>
      </c>
      <c r="DT245" s="227">
        <f t="shared" si="109"/>
        <v>0</v>
      </c>
      <c r="DU245" s="227">
        <f t="shared" si="109"/>
        <v>0</v>
      </c>
      <c r="DV245" s="227">
        <f t="shared" si="109"/>
        <v>0</v>
      </c>
      <c r="DW245" s="227">
        <f t="shared" si="109"/>
        <v>0</v>
      </c>
      <c r="DX245" s="377">
        <f t="shared" si="108"/>
        <v>0</v>
      </c>
      <c r="DY245" s="377">
        <f t="shared" si="108"/>
        <v>0</v>
      </c>
      <c r="DZ245" s="377">
        <f t="shared" si="108"/>
        <v>0</v>
      </c>
      <c r="EA245" s="377">
        <f t="shared" si="108"/>
        <v>0</v>
      </c>
      <c r="EB245" s="378">
        <f t="shared" si="108"/>
        <v>0</v>
      </c>
      <c r="EC245" s="378">
        <f t="shared" si="108"/>
        <v>0</v>
      </c>
      <c r="ED245" s="378">
        <f t="shared" si="108"/>
        <v>0</v>
      </c>
      <c r="EE245" s="378">
        <f t="shared" si="108"/>
        <v>0</v>
      </c>
      <c r="EG245" s="226">
        <v>0</v>
      </c>
      <c r="EH245" s="226">
        <v>0</v>
      </c>
      <c r="EI245" s="226">
        <v>0</v>
      </c>
      <c r="EJ245" s="226">
        <v>0</v>
      </c>
      <c r="EK245" s="226">
        <v>0</v>
      </c>
      <c r="EL245" s="226">
        <v>0</v>
      </c>
      <c r="EM245" s="226">
        <v>0</v>
      </c>
      <c r="EN245" s="379">
        <f t="shared" si="93"/>
        <v>0</v>
      </c>
      <c r="EO245" s="226">
        <f t="shared" si="94"/>
        <v>0</v>
      </c>
      <c r="EP245" s="379">
        <f t="shared" si="95"/>
        <v>0</v>
      </c>
      <c r="EQ245" s="226">
        <f t="shared" si="96"/>
        <v>0</v>
      </c>
      <c r="ER245" s="226">
        <f t="shared" si="97"/>
        <v>0</v>
      </c>
      <c r="ES245" s="292"/>
      <c r="ET245" s="227">
        <v>0</v>
      </c>
      <c r="EU245" s="227">
        <v>0</v>
      </c>
      <c r="EV245" s="227">
        <v>0</v>
      </c>
      <c r="EW245" s="227">
        <v>0</v>
      </c>
      <c r="EX245" s="227">
        <v>0</v>
      </c>
      <c r="EY245" s="227">
        <v>0</v>
      </c>
      <c r="EZ245" s="227">
        <v>0</v>
      </c>
      <c r="FA245" s="380">
        <f t="shared" si="100"/>
        <v>0</v>
      </c>
      <c r="FB245" s="228">
        <f t="shared" si="101"/>
        <v>0</v>
      </c>
      <c r="FC245" s="380">
        <f t="shared" si="102"/>
        <v>0</v>
      </c>
      <c r="FD245" s="227">
        <f t="shared" si="103"/>
        <v>0</v>
      </c>
      <c r="FE245" s="227">
        <f t="shared" si="104"/>
        <v>0</v>
      </c>
      <c r="FF245" s="227">
        <v>0</v>
      </c>
      <c r="FG245" s="228">
        <f t="shared" si="98"/>
        <v>0</v>
      </c>
      <c r="FH245" s="227">
        <v>0</v>
      </c>
      <c r="FI245" s="227">
        <v>0</v>
      </c>
      <c r="FJ245" s="227">
        <v>0</v>
      </c>
      <c r="FK245" s="227">
        <f t="shared" si="90"/>
        <v>0</v>
      </c>
      <c r="FL245" s="227">
        <v>0</v>
      </c>
      <c r="FM245" s="227">
        <f t="shared" si="91"/>
        <v>0</v>
      </c>
      <c r="FZ245" s="229"/>
      <c r="GA245" s="229"/>
      <c r="GB245" s="229"/>
      <c r="GC245" s="229"/>
      <c r="GD245" s="229"/>
    </row>
    <row r="246" spans="1:186" s="368" customFormat="1">
      <c r="A246" s="287" t="s">
        <v>534</v>
      </c>
      <c r="B246" s="369" t="s">
        <v>535</v>
      </c>
      <c r="C246" s="287" t="s">
        <v>536</v>
      </c>
      <c r="D246" s="403" t="s">
        <v>3126</v>
      </c>
      <c r="E246" s="369" t="s">
        <v>537</v>
      </c>
      <c r="F246" s="403">
        <v>243</v>
      </c>
      <c r="G246" s="404" t="s">
        <v>631</v>
      </c>
      <c r="H246" s="392" t="s">
        <v>632</v>
      </c>
      <c r="I246" s="287" t="s">
        <v>557</v>
      </c>
      <c r="J246" s="369" t="s">
        <v>558</v>
      </c>
      <c r="K246" s="287" t="s">
        <v>316</v>
      </c>
      <c r="L246" s="369" t="s">
        <v>542</v>
      </c>
      <c r="M246" s="369" t="s">
        <v>3124</v>
      </c>
      <c r="N246" s="372">
        <v>1</v>
      </c>
      <c r="O246" s="373">
        <v>1049</v>
      </c>
      <c r="P246" s="373">
        <v>1358</v>
      </c>
      <c r="Q246" s="373">
        <v>1681</v>
      </c>
      <c r="R246" s="373">
        <v>1533</v>
      </c>
      <c r="S246" s="374">
        <v>2169</v>
      </c>
      <c r="T246" s="374">
        <v>2677</v>
      </c>
      <c r="U246" s="374">
        <v>2440</v>
      </c>
      <c r="V246" s="374">
        <v>2503</v>
      </c>
      <c r="W246" s="373">
        <v>812</v>
      </c>
      <c r="X246" s="373">
        <v>1052</v>
      </c>
      <c r="Y246" s="373">
        <v>1301</v>
      </c>
      <c r="Z246" s="373">
        <v>1187</v>
      </c>
      <c r="AA246" s="374">
        <v>1686</v>
      </c>
      <c r="AB246" s="374">
        <v>2091</v>
      </c>
      <c r="AC246" s="374">
        <v>1895</v>
      </c>
      <c r="AD246" s="374">
        <v>1941</v>
      </c>
      <c r="AE246" s="373">
        <v>5</v>
      </c>
      <c r="AF246" s="373">
        <v>5</v>
      </c>
      <c r="AG246" s="373">
        <v>6</v>
      </c>
      <c r="AH246" s="373">
        <v>5</v>
      </c>
      <c r="AI246" s="374">
        <v>8</v>
      </c>
      <c r="AJ246" s="374">
        <v>9</v>
      </c>
      <c r="AK246" s="374">
        <v>8</v>
      </c>
      <c r="AL246" s="374">
        <v>8</v>
      </c>
      <c r="AM246" s="226">
        <v>237</v>
      </c>
      <c r="AN246" s="226">
        <v>307</v>
      </c>
      <c r="AO246" s="226">
        <v>380</v>
      </c>
      <c r="AP246" s="226">
        <v>346</v>
      </c>
      <c r="AQ246" s="227">
        <v>483</v>
      </c>
      <c r="AR246" s="227">
        <v>585</v>
      </c>
      <c r="AS246" s="227">
        <v>546</v>
      </c>
      <c r="AT246" s="227">
        <v>561</v>
      </c>
      <c r="AU246" s="226">
        <v>74</v>
      </c>
      <c r="AV246" s="226">
        <v>119</v>
      </c>
      <c r="AW246" s="226">
        <v>148</v>
      </c>
      <c r="AX246" s="226">
        <v>137</v>
      </c>
      <c r="AY246" s="227">
        <v>203</v>
      </c>
      <c r="AZ246" s="227">
        <v>224</v>
      </c>
      <c r="BA246" s="227">
        <v>242</v>
      </c>
      <c r="BB246" s="227">
        <v>245</v>
      </c>
      <c r="BC246" s="226">
        <f t="shared" si="87"/>
        <v>163</v>
      </c>
      <c r="BD246" s="226">
        <f t="shared" si="87"/>
        <v>185</v>
      </c>
      <c r="BE246" s="226">
        <f t="shared" si="87"/>
        <v>226</v>
      </c>
      <c r="BF246" s="226">
        <f t="shared" si="87"/>
        <v>203</v>
      </c>
      <c r="BG246" s="218">
        <f t="shared" si="87"/>
        <v>260</v>
      </c>
      <c r="BH246" s="218">
        <f t="shared" si="110"/>
        <v>337</v>
      </c>
      <c r="BI246" s="218">
        <f t="shared" si="110"/>
        <v>279</v>
      </c>
      <c r="BJ246" s="218">
        <f t="shared" si="110"/>
        <v>293</v>
      </c>
      <c r="BK246" s="226">
        <f t="shared" si="107"/>
        <v>0</v>
      </c>
      <c r="BL246" s="226">
        <f t="shared" si="107"/>
        <v>3</v>
      </c>
      <c r="BM246" s="226">
        <f t="shared" si="107"/>
        <v>6</v>
      </c>
      <c r="BN246" s="226">
        <f t="shared" si="106"/>
        <v>6</v>
      </c>
      <c r="BO246" s="227">
        <f t="shared" si="106"/>
        <v>20</v>
      </c>
      <c r="BP246" s="227">
        <f t="shared" si="106"/>
        <v>24</v>
      </c>
      <c r="BQ246" s="227">
        <f t="shared" si="106"/>
        <v>25</v>
      </c>
      <c r="BR246" s="227">
        <f t="shared" si="106"/>
        <v>23</v>
      </c>
      <c r="BS246" s="226">
        <v>0</v>
      </c>
      <c r="BT246" s="226">
        <v>3</v>
      </c>
      <c r="BU246" s="226">
        <v>6</v>
      </c>
      <c r="BV246" s="226">
        <v>6</v>
      </c>
      <c r="BW246" s="227">
        <v>20</v>
      </c>
      <c r="BX246" s="227">
        <v>24</v>
      </c>
      <c r="BY246" s="227">
        <v>25</v>
      </c>
      <c r="BZ246" s="227">
        <v>23</v>
      </c>
      <c r="CA246" s="226">
        <v>0</v>
      </c>
      <c r="CB246" s="226">
        <f>IFERROR(VLOOKUP($G246,[12]ITEM!$B$2:$AC$939,26,0),0)</f>
        <v>0</v>
      </c>
      <c r="CC246" s="226">
        <f>IFERROR(VLOOKUP($G246,[12]ITEM!$B$2:$AC$939,27,0),0)</f>
        <v>0</v>
      </c>
      <c r="CD246" s="226">
        <f>IFERROR(VLOOKUP($G246,[12]ITEM!$B$2:$AC$939,28,0),0)</f>
        <v>0</v>
      </c>
      <c r="CE246" s="227">
        <v>0</v>
      </c>
      <c r="CF246" s="227">
        <v>0</v>
      </c>
      <c r="CG246" s="227">
        <v>0</v>
      </c>
      <c r="CH246" s="227">
        <v>0</v>
      </c>
      <c r="CI246" s="375"/>
      <c r="CJ246" s="226">
        <f t="shared" si="105"/>
        <v>163</v>
      </c>
      <c r="CK246" s="226">
        <f t="shared" si="105"/>
        <v>211</v>
      </c>
      <c r="CL246" s="226">
        <f t="shared" si="105"/>
        <v>244</v>
      </c>
      <c r="CM246" s="226">
        <f t="shared" si="105"/>
        <v>234</v>
      </c>
      <c r="CN246" s="227">
        <f t="shared" si="105"/>
        <v>260</v>
      </c>
      <c r="CO246" s="227">
        <f t="shared" si="89"/>
        <v>310.3113184508054</v>
      </c>
      <c r="CP246" s="227">
        <f t="shared" si="89"/>
        <v>294.22920585523195</v>
      </c>
      <c r="CQ246" s="227">
        <f t="shared" si="89"/>
        <v>302.66860598364661</v>
      </c>
      <c r="CR246" s="226">
        <v>92</v>
      </c>
      <c r="CS246" s="226">
        <v>127</v>
      </c>
      <c r="CT246" s="226">
        <v>157</v>
      </c>
      <c r="CU246" s="226">
        <v>144</v>
      </c>
      <c r="CV246" s="227">
        <f t="shared" si="92"/>
        <v>232</v>
      </c>
      <c r="CW246" s="227">
        <f>CV246*(1+('[13]GROWTH (YoY)'!AR246/100))</f>
        <v>281.3113184508054</v>
      </c>
      <c r="CX246" s="227">
        <f>CW246*(1+('[13]GROWTH (YoY)'!AS246/100))</f>
        <v>262.22920585523195</v>
      </c>
      <c r="CY246" s="227">
        <f>CX246*(1+('[13]GROWTH (YoY)'!AT246/100))</f>
        <v>269.66860598364661</v>
      </c>
      <c r="CZ246" s="226">
        <v>52</v>
      </c>
      <c r="DA246" s="226">
        <v>68</v>
      </c>
      <c r="DB246" s="226">
        <v>69</v>
      </c>
      <c r="DC246" s="226">
        <v>71</v>
      </c>
      <c r="DD246" s="227">
        <v>12</v>
      </c>
      <c r="DE246" s="227">
        <v>12</v>
      </c>
      <c r="DF246" s="227">
        <v>13</v>
      </c>
      <c r="DG246" s="227">
        <v>14</v>
      </c>
      <c r="DH246" s="226">
        <v>19</v>
      </c>
      <c r="DI246" s="226">
        <v>16</v>
      </c>
      <c r="DJ246" s="226">
        <v>18</v>
      </c>
      <c r="DK246" s="226">
        <v>19</v>
      </c>
      <c r="DL246" s="227">
        <v>16</v>
      </c>
      <c r="DM246" s="227">
        <v>17</v>
      </c>
      <c r="DN246" s="227">
        <v>19</v>
      </c>
      <c r="DO246" s="227">
        <v>19</v>
      </c>
      <c r="DP246" s="376">
        <f t="shared" si="111"/>
        <v>0</v>
      </c>
      <c r="DQ246" s="226">
        <f t="shared" si="111"/>
        <v>-26</v>
      </c>
      <c r="DR246" s="226">
        <f t="shared" si="111"/>
        <v>-18</v>
      </c>
      <c r="DS246" s="226">
        <f t="shared" si="109"/>
        <v>-31</v>
      </c>
      <c r="DT246" s="227">
        <f t="shared" si="109"/>
        <v>0</v>
      </c>
      <c r="DU246" s="227">
        <f t="shared" si="109"/>
        <v>26.688681549194598</v>
      </c>
      <c r="DV246" s="227">
        <f t="shared" si="109"/>
        <v>-15.229205855231953</v>
      </c>
      <c r="DW246" s="227">
        <f t="shared" si="109"/>
        <v>-9.6686059836466143</v>
      </c>
      <c r="DX246" s="377">
        <f t="shared" si="108"/>
        <v>0.77407054337464254</v>
      </c>
      <c r="DY246" s="377">
        <f t="shared" si="108"/>
        <v>0.77466863033873345</v>
      </c>
      <c r="DZ246" s="377">
        <f t="shared" si="108"/>
        <v>0.77394408090422373</v>
      </c>
      <c r="EA246" s="377">
        <f t="shared" si="108"/>
        <v>0.77429876060013048</v>
      </c>
      <c r="EB246" s="378">
        <f t="shared" si="108"/>
        <v>0.7773167358229599</v>
      </c>
      <c r="EC246" s="378">
        <f t="shared" si="108"/>
        <v>0.78109824430332464</v>
      </c>
      <c r="ED246" s="378">
        <f t="shared" si="108"/>
        <v>0.77663934426229508</v>
      </c>
      <c r="EE246" s="378">
        <f t="shared" si="108"/>
        <v>0.77546943667598878</v>
      </c>
      <c r="EG246" s="226">
        <v>1049</v>
      </c>
      <c r="EH246" s="226">
        <v>791</v>
      </c>
      <c r="EI246" s="226">
        <v>258</v>
      </c>
      <c r="EJ246" s="226">
        <v>80</v>
      </c>
      <c r="EK246" s="226">
        <v>384</v>
      </c>
      <c r="EL246" s="226">
        <v>3356</v>
      </c>
      <c r="EM246" s="226">
        <v>3206</v>
      </c>
      <c r="EN246" s="379">
        <f t="shared" si="93"/>
        <v>0.75405147759771207</v>
      </c>
      <c r="EO246" s="226">
        <f t="shared" si="94"/>
        <v>31.007751937984494</v>
      </c>
      <c r="EP246" s="379">
        <f t="shared" si="95"/>
        <v>0.36606291706387034</v>
      </c>
      <c r="EQ246" s="226">
        <f t="shared" si="96"/>
        <v>114421.93087008344</v>
      </c>
      <c r="ER246" s="226">
        <f t="shared" si="97"/>
        <v>2079.4343938448742</v>
      </c>
      <c r="ES246" s="292"/>
      <c r="ET246" s="227">
        <v>2169</v>
      </c>
      <c r="EU246" s="227">
        <v>1536</v>
      </c>
      <c r="EV246" s="227">
        <v>633</v>
      </c>
      <c r="EW246" s="227">
        <v>276</v>
      </c>
      <c r="EX246" s="227">
        <v>630</v>
      </c>
      <c r="EY246" s="227">
        <v>8506</v>
      </c>
      <c r="EZ246" s="227">
        <v>8237</v>
      </c>
      <c r="FA246" s="380">
        <f t="shared" si="100"/>
        <v>0.70816044260027666</v>
      </c>
      <c r="FB246" s="228">
        <f t="shared" si="101"/>
        <v>43.601895734597157</v>
      </c>
      <c r="FC246" s="380">
        <f t="shared" si="102"/>
        <v>0.29045643153526973</v>
      </c>
      <c r="FD246" s="227">
        <f t="shared" si="103"/>
        <v>74065.365624265221</v>
      </c>
      <c r="FE246" s="227">
        <f t="shared" si="104"/>
        <v>2792.278742260532</v>
      </c>
      <c r="FF246" s="227">
        <v>483</v>
      </c>
      <c r="FG246" s="228">
        <f t="shared" si="98"/>
        <v>48.861283643892342</v>
      </c>
      <c r="FH246" s="227">
        <v>236</v>
      </c>
      <c r="FI246" s="227">
        <v>483</v>
      </c>
      <c r="FJ246" s="227">
        <v>6</v>
      </c>
      <c r="FK246" s="227">
        <f t="shared" si="90"/>
        <v>241</v>
      </c>
      <c r="FL246" s="227">
        <v>44</v>
      </c>
      <c r="FM246" s="227">
        <f t="shared" si="91"/>
        <v>197</v>
      </c>
      <c r="FZ246" s="229"/>
      <c r="GA246" s="229"/>
      <c r="GB246" s="229"/>
      <c r="GC246" s="229"/>
      <c r="GD246" s="229"/>
    </row>
    <row r="247" spans="1:186" s="368" customFormat="1">
      <c r="A247" s="287" t="s">
        <v>534</v>
      </c>
      <c r="B247" s="369" t="s">
        <v>535</v>
      </c>
      <c r="C247" s="287" t="s">
        <v>536</v>
      </c>
      <c r="D247" s="403" t="s">
        <v>3126</v>
      </c>
      <c r="E247" s="369" t="s">
        <v>537</v>
      </c>
      <c r="F247" s="403">
        <v>244</v>
      </c>
      <c r="G247" s="404" t="s">
        <v>633</v>
      </c>
      <c r="H247" s="392" t="s">
        <v>634</v>
      </c>
      <c r="I247" s="287" t="s">
        <v>557</v>
      </c>
      <c r="J247" s="369" t="s">
        <v>558</v>
      </c>
      <c r="K247" s="287" t="s">
        <v>316</v>
      </c>
      <c r="L247" s="369" t="s">
        <v>542</v>
      </c>
      <c r="M247" s="369" t="s">
        <v>3124</v>
      </c>
      <c r="N247" s="372">
        <v>1</v>
      </c>
      <c r="O247" s="373">
        <v>809</v>
      </c>
      <c r="P247" s="373">
        <v>1136</v>
      </c>
      <c r="Q247" s="373">
        <v>1093</v>
      </c>
      <c r="R247" s="373">
        <v>1134</v>
      </c>
      <c r="S247" s="374">
        <v>1911</v>
      </c>
      <c r="T247" s="374">
        <v>1840</v>
      </c>
      <c r="U247" s="374">
        <v>1908</v>
      </c>
      <c r="V247" s="374">
        <v>2129</v>
      </c>
      <c r="W247" s="373">
        <v>627</v>
      </c>
      <c r="X247" s="373">
        <v>881</v>
      </c>
      <c r="Y247" s="373">
        <v>848</v>
      </c>
      <c r="Z247" s="373">
        <v>880</v>
      </c>
      <c r="AA247" s="374">
        <v>1499</v>
      </c>
      <c r="AB247" s="374">
        <v>1446</v>
      </c>
      <c r="AC247" s="374">
        <v>1517</v>
      </c>
      <c r="AD247" s="374">
        <v>1689</v>
      </c>
      <c r="AE247" s="373">
        <v>4</v>
      </c>
      <c r="AF247" s="373">
        <v>4</v>
      </c>
      <c r="AG247" s="373">
        <v>4</v>
      </c>
      <c r="AH247" s="373">
        <v>4</v>
      </c>
      <c r="AI247" s="374">
        <v>7</v>
      </c>
      <c r="AJ247" s="374">
        <v>6</v>
      </c>
      <c r="AK247" s="374">
        <v>6</v>
      </c>
      <c r="AL247" s="374">
        <v>7</v>
      </c>
      <c r="AM247" s="226">
        <v>181</v>
      </c>
      <c r="AN247" s="226">
        <v>255</v>
      </c>
      <c r="AO247" s="226">
        <v>245</v>
      </c>
      <c r="AP247" s="226">
        <v>254</v>
      </c>
      <c r="AQ247" s="227">
        <v>412</v>
      </c>
      <c r="AR247" s="227">
        <v>394</v>
      </c>
      <c r="AS247" s="227">
        <v>391</v>
      </c>
      <c r="AT247" s="227">
        <v>441</v>
      </c>
      <c r="AU247" s="226">
        <v>91</v>
      </c>
      <c r="AV247" s="226">
        <v>106</v>
      </c>
      <c r="AW247" s="226">
        <v>102</v>
      </c>
      <c r="AX247" s="226">
        <v>107</v>
      </c>
      <c r="AY247" s="227">
        <v>242</v>
      </c>
      <c r="AZ247" s="227">
        <v>254</v>
      </c>
      <c r="BA247" s="227">
        <v>278</v>
      </c>
      <c r="BB247" s="227">
        <v>282</v>
      </c>
      <c r="BC247" s="226">
        <f t="shared" si="87"/>
        <v>89</v>
      </c>
      <c r="BD247" s="226">
        <f t="shared" si="87"/>
        <v>142</v>
      </c>
      <c r="BE247" s="226">
        <f t="shared" si="87"/>
        <v>133</v>
      </c>
      <c r="BF247" s="226">
        <f t="shared" si="87"/>
        <v>134</v>
      </c>
      <c r="BG247" s="218">
        <f t="shared" si="87"/>
        <v>155</v>
      </c>
      <c r="BH247" s="218">
        <f t="shared" si="110"/>
        <v>121</v>
      </c>
      <c r="BI247" s="218">
        <f t="shared" si="110"/>
        <v>90</v>
      </c>
      <c r="BJ247" s="218">
        <f t="shared" si="110"/>
        <v>142</v>
      </c>
      <c r="BK247" s="226">
        <f t="shared" si="107"/>
        <v>1</v>
      </c>
      <c r="BL247" s="226">
        <f t="shared" si="107"/>
        <v>7</v>
      </c>
      <c r="BM247" s="226">
        <f t="shared" si="107"/>
        <v>10</v>
      </c>
      <c r="BN247" s="226">
        <f t="shared" si="106"/>
        <v>13</v>
      </c>
      <c r="BO247" s="227">
        <f t="shared" si="106"/>
        <v>15</v>
      </c>
      <c r="BP247" s="227">
        <f t="shared" si="106"/>
        <v>19</v>
      </c>
      <c r="BQ247" s="227">
        <f t="shared" si="106"/>
        <v>23</v>
      </c>
      <c r="BR247" s="227">
        <f t="shared" si="106"/>
        <v>17</v>
      </c>
      <c r="BS247" s="226">
        <v>3</v>
      </c>
      <c r="BT247" s="226">
        <v>7</v>
      </c>
      <c r="BU247" s="226">
        <v>10</v>
      </c>
      <c r="BV247" s="226">
        <v>13</v>
      </c>
      <c r="BW247" s="227">
        <v>15</v>
      </c>
      <c r="BX247" s="227">
        <v>19</v>
      </c>
      <c r="BY247" s="227">
        <v>23</v>
      </c>
      <c r="BZ247" s="227">
        <v>17</v>
      </c>
      <c r="CA247" s="226">
        <v>2</v>
      </c>
      <c r="CB247" s="226">
        <f>IFERROR(VLOOKUP($G247,[12]ITEM!$B$2:$AC$939,26,0),0)</f>
        <v>0</v>
      </c>
      <c r="CC247" s="226">
        <f>IFERROR(VLOOKUP($G247,[12]ITEM!$B$2:$AC$939,27,0),0)</f>
        <v>0</v>
      </c>
      <c r="CD247" s="226">
        <f>IFERROR(VLOOKUP($G247,[12]ITEM!$B$2:$AC$939,28,0),0)</f>
        <v>0</v>
      </c>
      <c r="CE247" s="227">
        <v>0</v>
      </c>
      <c r="CF247" s="227">
        <v>0</v>
      </c>
      <c r="CG247" s="227">
        <v>0</v>
      </c>
      <c r="CH247" s="227">
        <v>0</v>
      </c>
      <c r="CI247" s="375"/>
      <c r="CJ247" s="226">
        <f t="shared" si="105"/>
        <v>89</v>
      </c>
      <c r="CK247" s="226">
        <f t="shared" si="105"/>
        <v>268</v>
      </c>
      <c r="CL247" s="226">
        <f t="shared" si="105"/>
        <v>280</v>
      </c>
      <c r="CM247" s="226">
        <f t="shared" si="105"/>
        <v>300</v>
      </c>
      <c r="CN247" s="227">
        <f t="shared" si="105"/>
        <v>155</v>
      </c>
      <c r="CO247" s="227">
        <f t="shared" si="89"/>
        <v>166.95529725320046</v>
      </c>
      <c r="CP247" s="227">
        <f t="shared" si="89"/>
        <v>180.94854616006225</v>
      </c>
      <c r="CQ247" s="227">
        <f t="shared" si="89"/>
        <v>182.06871244786993</v>
      </c>
      <c r="CR247" s="226">
        <v>41</v>
      </c>
      <c r="CS247" s="226">
        <v>62</v>
      </c>
      <c r="CT247" s="226">
        <v>60</v>
      </c>
      <c r="CU247" s="226">
        <v>62</v>
      </c>
      <c r="CV247" s="227">
        <f t="shared" si="92"/>
        <v>1</v>
      </c>
      <c r="CW247" s="227">
        <f>CV247*(1+('[13]GROWTH (YoY)'!AR247/100))</f>
        <v>0.95529725320045633</v>
      </c>
      <c r="CX247" s="227">
        <f>CW247*(1+('[13]GROWTH (YoY)'!AS247/100))</f>
        <v>0.94854616006225789</v>
      </c>
      <c r="CY247" s="227">
        <f>CX247*(1+('[13]GROWTH (YoY)'!AT247/100))</f>
        <v>1.0687124478699197</v>
      </c>
      <c r="CZ247" s="226">
        <v>44</v>
      </c>
      <c r="DA247" s="226">
        <v>57</v>
      </c>
      <c r="DB247" s="226">
        <v>58</v>
      </c>
      <c r="DC247" s="226">
        <v>59</v>
      </c>
      <c r="DD247" s="227">
        <v>7</v>
      </c>
      <c r="DE247" s="227">
        <v>8</v>
      </c>
      <c r="DF247" s="227">
        <v>8</v>
      </c>
      <c r="DG247" s="227">
        <v>9</v>
      </c>
      <c r="DH247" s="226">
        <v>4</v>
      </c>
      <c r="DI247" s="226">
        <v>149</v>
      </c>
      <c r="DJ247" s="226">
        <v>162</v>
      </c>
      <c r="DK247" s="226">
        <v>179</v>
      </c>
      <c r="DL247" s="227">
        <v>147</v>
      </c>
      <c r="DM247" s="227">
        <v>158</v>
      </c>
      <c r="DN247" s="227">
        <v>172</v>
      </c>
      <c r="DO247" s="227">
        <v>172</v>
      </c>
      <c r="DP247" s="376">
        <f t="shared" si="111"/>
        <v>0</v>
      </c>
      <c r="DQ247" s="226">
        <f t="shared" si="111"/>
        <v>-126</v>
      </c>
      <c r="DR247" s="226">
        <f t="shared" si="111"/>
        <v>-147</v>
      </c>
      <c r="DS247" s="226">
        <f t="shared" si="109"/>
        <v>-166</v>
      </c>
      <c r="DT247" s="227">
        <f t="shared" si="109"/>
        <v>0</v>
      </c>
      <c r="DU247" s="227">
        <f t="shared" si="109"/>
        <v>-45.955297253200456</v>
      </c>
      <c r="DV247" s="227">
        <f t="shared" si="109"/>
        <v>-90.94854616006225</v>
      </c>
      <c r="DW247" s="227">
        <f t="shared" si="109"/>
        <v>-40.068712447869927</v>
      </c>
      <c r="DX247" s="377">
        <f t="shared" si="108"/>
        <v>0.77503090234857852</v>
      </c>
      <c r="DY247" s="377">
        <f t="shared" si="108"/>
        <v>0.7755281690140845</v>
      </c>
      <c r="DZ247" s="377">
        <f t="shared" si="108"/>
        <v>0.77584629460201282</v>
      </c>
      <c r="EA247" s="377">
        <f t="shared" si="108"/>
        <v>0.77601410934744264</v>
      </c>
      <c r="EB247" s="378">
        <f t="shared" si="108"/>
        <v>0.78440607012035579</v>
      </c>
      <c r="EC247" s="378">
        <f t="shared" si="108"/>
        <v>0.78586956521739126</v>
      </c>
      <c r="ED247" s="378">
        <f t="shared" si="108"/>
        <v>0.79507337526205446</v>
      </c>
      <c r="EE247" s="378">
        <f t="shared" si="108"/>
        <v>0.79333020197275717</v>
      </c>
      <c r="EG247" s="226">
        <v>1011</v>
      </c>
      <c r="EH247" s="226">
        <v>767</v>
      </c>
      <c r="EI247" s="226">
        <v>244</v>
      </c>
      <c r="EJ247" s="226">
        <v>107</v>
      </c>
      <c r="EK247" s="226">
        <v>351</v>
      </c>
      <c r="EL247" s="226">
        <v>4668</v>
      </c>
      <c r="EM247" s="226">
        <v>4502</v>
      </c>
      <c r="EN247" s="379">
        <f t="shared" si="93"/>
        <v>0.75865479723046492</v>
      </c>
      <c r="EO247" s="226">
        <f t="shared" si="94"/>
        <v>43.852459016393439</v>
      </c>
      <c r="EP247" s="379">
        <f t="shared" si="95"/>
        <v>0.34718100890207715</v>
      </c>
      <c r="EQ247" s="226">
        <f t="shared" si="96"/>
        <v>75192.802056555272</v>
      </c>
      <c r="ER247" s="226">
        <f t="shared" si="97"/>
        <v>1980.601214275137</v>
      </c>
      <c r="ES247" s="292"/>
      <c r="ET247" s="227">
        <v>1911</v>
      </c>
      <c r="EU247" s="227">
        <v>1349</v>
      </c>
      <c r="EV247" s="227">
        <v>562</v>
      </c>
      <c r="EW247" s="227">
        <v>231</v>
      </c>
      <c r="EX247" s="227">
        <v>703</v>
      </c>
      <c r="EY247" s="227">
        <v>7748</v>
      </c>
      <c r="EZ247" s="227">
        <v>7550</v>
      </c>
      <c r="FA247" s="380">
        <f t="shared" si="100"/>
        <v>0.70591313448456305</v>
      </c>
      <c r="FB247" s="228">
        <f t="shared" si="101"/>
        <v>41.103202846975087</v>
      </c>
      <c r="FC247" s="380">
        <f t="shared" si="102"/>
        <v>0.36787022501308214</v>
      </c>
      <c r="FD247" s="227">
        <f t="shared" si="103"/>
        <v>90733.092410944766</v>
      </c>
      <c r="FE247" s="227">
        <f t="shared" si="104"/>
        <v>2549.6688741721855</v>
      </c>
      <c r="FF247" s="227">
        <v>412</v>
      </c>
      <c r="FG247" s="228">
        <f t="shared" si="98"/>
        <v>68.203883495145632</v>
      </c>
      <c r="FH247" s="227">
        <v>281</v>
      </c>
      <c r="FI247" s="227">
        <v>412</v>
      </c>
      <c r="FJ247" s="227">
        <v>7</v>
      </c>
      <c r="FK247" s="227">
        <f t="shared" si="90"/>
        <v>124</v>
      </c>
      <c r="FL247" s="227">
        <v>39</v>
      </c>
      <c r="FM247" s="227">
        <f t="shared" si="91"/>
        <v>85</v>
      </c>
      <c r="FZ247" s="229"/>
      <c r="GA247" s="229"/>
      <c r="GB247" s="229"/>
      <c r="GC247" s="229"/>
      <c r="GD247" s="229"/>
    </row>
    <row r="248" spans="1:186" s="368" customFormat="1">
      <c r="A248" s="287" t="s">
        <v>534</v>
      </c>
      <c r="B248" s="369" t="s">
        <v>535</v>
      </c>
      <c r="C248" s="287" t="s">
        <v>536</v>
      </c>
      <c r="D248" s="403" t="s">
        <v>3126</v>
      </c>
      <c r="E248" s="369" t="s">
        <v>537</v>
      </c>
      <c r="F248" s="403">
        <v>245</v>
      </c>
      <c r="G248" s="404" t="s">
        <v>635</v>
      </c>
      <c r="H248" s="392" t="s">
        <v>636</v>
      </c>
      <c r="I248" s="287" t="s">
        <v>557</v>
      </c>
      <c r="J248" s="369" t="s">
        <v>558</v>
      </c>
      <c r="K248" s="287" t="s">
        <v>316</v>
      </c>
      <c r="L248" s="369" t="s">
        <v>542</v>
      </c>
      <c r="M248" s="369" t="s">
        <v>3124</v>
      </c>
      <c r="N248" s="372">
        <v>1</v>
      </c>
      <c r="O248" s="373">
        <v>163</v>
      </c>
      <c r="P248" s="373">
        <v>255</v>
      </c>
      <c r="Q248" s="373">
        <v>279</v>
      </c>
      <c r="R248" s="373">
        <v>296</v>
      </c>
      <c r="S248" s="374">
        <v>230</v>
      </c>
      <c r="T248" s="374">
        <v>254</v>
      </c>
      <c r="U248" s="374">
        <v>268</v>
      </c>
      <c r="V248" s="374">
        <v>311</v>
      </c>
      <c r="W248" s="373">
        <v>130</v>
      </c>
      <c r="X248" s="373">
        <v>203</v>
      </c>
      <c r="Y248" s="373">
        <v>222</v>
      </c>
      <c r="Z248" s="373">
        <v>236</v>
      </c>
      <c r="AA248" s="374">
        <v>166</v>
      </c>
      <c r="AB248" s="374">
        <v>183</v>
      </c>
      <c r="AC248" s="374">
        <v>191</v>
      </c>
      <c r="AD248" s="374">
        <v>224</v>
      </c>
      <c r="AE248" s="373">
        <v>1</v>
      </c>
      <c r="AF248" s="373">
        <v>1</v>
      </c>
      <c r="AG248" s="373">
        <v>1</v>
      </c>
      <c r="AH248" s="373">
        <v>1</v>
      </c>
      <c r="AI248" s="374">
        <v>1</v>
      </c>
      <c r="AJ248" s="374">
        <v>1</v>
      </c>
      <c r="AK248" s="374">
        <v>1</v>
      </c>
      <c r="AL248" s="374">
        <v>1</v>
      </c>
      <c r="AM248" s="226">
        <v>33</v>
      </c>
      <c r="AN248" s="226">
        <v>52</v>
      </c>
      <c r="AO248" s="226">
        <v>57</v>
      </c>
      <c r="AP248" s="226">
        <v>60</v>
      </c>
      <c r="AQ248" s="227">
        <v>64</v>
      </c>
      <c r="AR248" s="227">
        <v>71</v>
      </c>
      <c r="AS248" s="227">
        <v>77</v>
      </c>
      <c r="AT248" s="227">
        <v>87</v>
      </c>
      <c r="AU248" s="226">
        <v>9</v>
      </c>
      <c r="AV248" s="226">
        <v>15</v>
      </c>
      <c r="AW248" s="226">
        <v>16</v>
      </c>
      <c r="AX248" s="226">
        <v>17</v>
      </c>
      <c r="AY248" s="227">
        <v>31</v>
      </c>
      <c r="AZ248" s="227">
        <v>34</v>
      </c>
      <c r="BA248" s="227">
        <v>37</v>
      </c>
      <c r="BB248" s="227">
        <v>38</v>
      </c>
      <c r="BC248" s="226">
        <f t="shared" si="87"/>
        <v>25</v>
      </c>
      <c r="BD248" s="226">
        <f t="shared" si="87"/>
        <v>36</v>
      </c>
      <c r="BE248" s="226">
        <f t="shared" si="87"/>
        <v>40</v>
      </c>
      <c r="BF248" s="226">
        <f t="shared" si="87"/>
        <v>42</v>
      </c>
      <c r="BG248" s="218">
        <f t="shared" si="87"/>
        <v>31</v>
      </c>
      <c r="BH248" s="218">
        <f t="shared" si="110"/>
        <v>35</v>
      </c>
      <c r="BI248" s="218">
        <f t="shared" si="110"/>
        <v>38</v>
      </c>
      <c r="BJ248" s="218">
        <f t="shared" si="110"/>
        <v>47</v>
      </c>
      <c r="BK248" s="226">
        <f t="shared" si="107"/>
        <v>-1</v>
      </c>
      <c r="BL248" s="226">
        <f t="shared" si="107"/>
        <v>1</v>
      </c>
      <c r="BM248" s="226">
        <f t="shared" si="107"/>
        <v>1</v>
      </c>
      <c r="BN248" s="226">
        <f t="shared" si="106"/>
        <v>1</v>
      </c>
      <c r="BO248" s="227">
        <f t="shared" si="106"/>
        <v>2</v>
      </c>
      <c r="BP248" s="227">
        <f t="shared" si="106"/>
        <v>2</v>
      </c>
      <c r="BQ248" s="227">
        <f t="shared" si="106"/>
        <v>2</v>
      </c>
      <c r="BR248" s="227">
        <f t="shared" si="106"/>
        <v>2</v>
      </c>
      <c r="BS248" s="226">
        <v>1</v>
      </c>
      <c r="BT248" s="226">
        <v>1</v>
      </c>
      <c r="BU248" s="226">
        <v>1</v>
      </c>
      <c r="BV248" s="226">
        <v>1</v>
      </c>
      <c r="BW248" s="227">
        <v>2</v>
      </c>
      <c r="BX248" s="227">
        <v>2</v>
      </c>
      <c r="BY248" s="227">
        <v>2</v>
      </c>
      <c r="BZ248" s="227">
        <v>2</v>
      </c>
      <c r="CA248" s="226">
        <v>2</v>
      </c>
      <c r="CB248" s="226">
        <f>IFERROR(VLOOKUP($G248,[12]ITEM!$B$2:$AC$939,26,0),0)</f>
        <v>0</v>
      </c>
      <c r="CC248" s="226">
        <f>IFERROR(VLOOKUP($G248,[12]ITEM!$B$2:$AC$939,27,0),0)</f>
        <v>0</v>
      </c>
      <c r="CD248" s="226">
        <f>IFERROR(VLOOKUP($G248,[12]ITEM!$B$2:$AC$939,28,0),0)</f>
        <v>0</v>
      </c>
      <c r="CE248" s="227">
        <v>0</v>
      </c>
      <c r="CF248" s="227">
        <v>0</v>
      </c>
      <c r="CG248" s="227">
        <v>0</v>
      </c>
      <c r="CH248" s="227">
        <v>0</v>
      </c>
      <c r="CI248" s="375"/>
      <c r="CJ248" s="226">
        <f t="shared" si="105"/>
        <v>26</v>
      </c>
      <c r="CK248" s="226">
        <f t="shared" si="105"/>
        <v>43</v>
      </c>
      <c r="CL248" s="226">
        <f t="shared" si="105"/>
        <v>47</v>
      </c>
      <c r="CM248" s="226">
        <f t="shared" si="105"/>
        <v>52</v>
      </c>
      <c r="CN248" s="227">
        <f t="shared" si="105"/>
        <v>31</v>
      </c>
      <c r="CO248" s="227">
        <f t="shared" si="89"/>
        <v>32.291463367699357</v>
      </c>
      <c r="CP248" s="227">
        <f t="shared" si="89"/>
        <v>35.735900847231093</v>
      </c>
      <c r="CQ248" s="227">
        <f t="shared" si="89"/>
        <v>34.784332567374179</v>
      </c>
      <c r="CR248" s="226">
        <v>5</v>
      </c>
      <c r="CS248" s="226">
        <v>7</v>
      </c>
      <c r="CT248" s="226">
        <v>8</v>
      </c>
      <c r="CU248" s="226">
        <v>8</v>
      </c>
      <c r="CV248" s="227">
        <f t="shared" si="92"/>
        <v>-6</v>
      </c>
      <c r="CW248" s="227">
        <f>CV248*(1+('[13]GROWTH (YoY)'!AR248/100))</f>
        <v>-6.7085366323006426</v>
      </c>
      <c r="CX248" s="227">
        <f>CW248*(1+('[13]GROWTH (YoY)'!AS248/100))</f>
        <v>-7.2640991527689094</v>
      </c>
      <c r="CY248" s="227">
        <f>CX248*(1+('[13]GROWTH (YoY)'!AT248/100))</f>
        <v>-8.215667432625823</v>
      </c>
      <c r="CZ248" s="226">
        <v>0</v>
      </c>
      <c r="DA248" s="226">
        <v>0</v>
      </c>
      <c r="DB248" s="226">
        <v>0</v>
      </c>
      <c r="DC248" s="226">
        <v>0</v>
      </c>
      <c r="DD248" s="227">
        <v>1</v>
      </c>
      <c r="DE248" s="227">
        <v>1</v>
      </c>
      <c r="DF248" s="227">
        <v>1</v>
      </c>
      <c r="DG248" s="227">
        <v>1</v>
      </c>
      <c r="DH248" s="226">
        <v>21</v>
      </c>
      <c r="DI248" s="226">
        <v>36</v>
      </c>
      <c r="DJ248" s="226">
        <v>39</v>
      </c>
      <c r="DK248" s="226">
        <v>44</v>
      </c>
      <c r="DL248" s="227">
        <v>36</v>
      </c>
      <c r="DM248" s="227">
        <v>38</v>
      </c>
      <c r="DN248" s="227">
        <v>42</v>
      </c>
      <c r="DO248" s="227">
        <v>42</v>
      </c>
      <c r="DP248" s="376">
        <f t="shared" si="111"/>
        <v>-1</v>
      </c>
      <c r="DQ248" s="226">
        <f t="shared" si="111"/>
        <v>-7</v>
      </c>
      <c r="DR248" s="226">
        <f t="shared" si="111"/>
        <v>-7</v>
      </c>
      <c r="DS248" s="226">
        <f t="shared" si="109"/>
        <v>-10</v>
      </c>
      <c r="DT248" s="227">
        <f t="shared" si="109"/>
        <v>0</v>
      </c>
      <c r="DU248" s="227">
        <f t="shared" si="109"/>
        <v>2.7085366323006426</v>
      </c>
      <c r="DV248" s="227">
        <f t="shared" si="109"/>
        <v>2.2640991527689067</v>
      </c>
      <c r="DW248" s="227">
        <f t="shared" si="109"/>
        <v>12.215667432625821</v>
      </c>
      <c r="DX248" s="377">
        <f t="shared" si="108"/>
        <v>0.7975460122699386</v>
      </c>
      <c r="DY248" s="377">
        <f t="shared" si="108"/>
        <v>0.79607843137254897</v>
      </c>
      <c r="DZ248" s="377">
        <f t="shared" si="108"/>
        <v>0.79569892473118276</v>
      </c>
      <c r="EA248" s="377">
        <f t="shared" si="108"/>
        <v>0.79729729729729726</v>
      </c>
      <c r="EB248" s="378">
        <f t="shared" si="108"/>
        <v>0.72173913043478266</v>
      </c>
      <c r="EC248" s="378">
        <f t="shared" si="108"/>
        <v>0.72047244094488194</v>
      </c>
      <c r="ED248" s="378">
        <f t="shared" si="108"/>
        <v>0.71268656716417911</v>
      </c>
      <c r="EE248" s="378">
        <f t="shared" si="108"/>
        <v>0.72025723472668812</v>
      </c>
      <c r="EG248" s="226">
        <v>163</v>
      </c>
      <c r="EH248" s="226">
        <v>119</v>
      </c>
      <c r="EI248" s="226">
        <v>44</v>
      </c>
      <c r="EJ248" s="226">
        <v>12</v>
      </c>
      <c r="EK248" s="226">
        <v>157</v>
      </c>
      <c r="EL248" s="226">
        <v>772</v>
      </c>
      <c r="EM248" s="226">
        <v>768</v>
      </c>
      <c r="EN248" s="379">
        <f t="shared" si="93"/>
        <v>0.73006134969325154</v>
      </c>
      <c r="EO248" s="226">
        <f t="shared" si="94"/>
        <v>27.27272727272727</v>
      </c>
      <c r="EP248" s="379">
        <f t="shared" si="95"/>
        <v>0.96319018404907975</v>
      </c>
      <c r="EQ248" s="226">
        <f t="shared" si="96"/>
        <v>203367.87564766841</v>
      </c>
      <c r="ER248" s="226">
        <f t="shared" si="97"/>
        <v>1302.0833333333333</v>
      </c>
      <c r="ES248" s="292"/>
      <c r="ET248" s="227">
        <v>230</v>
      </c>
      <c r="EU248" s="227">
        <v>166</v>
      </c>
      <c r="EV248" s="227">
        <v>64</v>
      </c>
      <c r="EW248" s="227">
        <v>30</v>
      </c>
      <c r="EX248" s="227">
        <v>80</v>
      </c>
      <c r="EY248" s="227">
        <v>1164</v>
      </c>
      <c r="EZ248" s="227">
        <v>1153</v>
      </c>
      <c r="FA248" s="380">
        <f t="shared" si="100"/>
        <v>0.72173913043478266</v>
      </c>
      <c r="FB248" s="228">
        <f t="shared" si="101"/>
        <v>46.875</v>
      </c>
      <c r="FC248" s="380">
        <f t="shared" si="102"/>
        <v>0.34782608695652173</v>
      </c>
      <c r="FD248" s="227">
        <f t="shared" si="103"/>
        <v>68728.522336769762</v>
      </c>
      <c r="FE248" s="227">
        <f t="shared" si="104"/>
        <v>2168.256721595837</v>
      </c>
      <c r="FF248" s="227">
        <v>64</v>
      </c>
      <c r="FG248" s="228">
        <f t="shared" si="98"/>
        <v>56.25</v>
      </c>
      <c r="FH248" s="227">
        <v>36</v>
      </c>
      <c r="FI248" s="227">
        <v>64</v>
      </c>
      <c r="FJ248" s="227">
        <v>1</v>
      </c>
      <c r="FK248" s="227">
        <f t="shared" si="90"/>
        <v>27</v>
      </c>
      <c r="FL248" s="227">
        <v>5</v>
      </c>
      <c r="FM248" s="227">
        <f t="shared" si="91"/>
        <v>22</v>
      </c>
      <c r="FZ248" s="229"/>
      <c r="GA248" s="229"/>
      <c r="GB248" s="229"/>
      <c r="GC248" s="229"/>
      <c r="GD248" s="229"/>
    </row>
    <row r="249" spans="1:186" s="368" customFormat="1">
      <c r="A249" s="287" t="s">
        <v>534</v>
      </c>
      <c r="B249" s="369" t="s">
        <v>535</v>
      </c>
      <c r="C249" s="287" t="s">
        <v>536</v>
      </c>
      <c r="D249" s="403" t="s">
        <v>3126</v>
      </c>
      <c r="E249" s="369" t="s">
        <v>537</v>
      </c>
      <c r="F249" s="403">
        <v>246</v>
      </c>
      <c r="G249" s="404" t="s">
        <v>637</v>
      </c>
      <c r="H249" s="392" t="s">
        <v>638</v>
      </c>
      <c r="I249" s="287" t="s">
        <v>557</v>
      </c>
      <c r="J249" s="369" t="s">
        <v>558</v>
      </c>
      <c r="K249" s="287" t="s">
        <v>316</v>
      </c>
      <c r="L249" s="369" t="s">
        <v>542</v>
      </c>
      <c r="M249" s="369" t="s">
        <v>3124</v>
      </c>
      <c r="N249" s="372">
        <v>1</v>
      </c>
      <c r="O249" s="373">
        <v>1020</v>
      </c>
      <c r="P249" s="373">
        <v>1340</v>
      </c>
      <c r="Q249" s="373">
        <v>1499</v>
      </c>
      <c r="R249" s="373">
        <v>1662</v>
      </c>
      <c r="S249" s="374">
        <v>1876</v>
      </c>
      <c r="T249" s="374">
        <v>2092</v>
      </c>
      <c r="U249" s="374">
        <v>2318</v>
      </c>
      <c r="V249" s="374">
        <v>2414</v>
      </c>
      <c r="W249" s="373">
        <v>746</v>
      </c>
      <c r="X249" s="373">
        <v>980</v>
      </c>
      <c r="Y249" s="373">
        <v>1096</v>
      </c>
      <c r="Z249" s="373">
        <v>1215</v>
      </c>
      <c r="AA249" s="374">
        <v>1400</v>
      </c>
      <c r="AB249" s="374">
        <v>1592</v>
      </c>
      <c r="AC249" s="374">
        <v>1734</v>
      </c>
      <c r="AD249" s="374">
        <v>1783</v>
      </c>
      <c r="AE249" s="373">
        <v>5</v>
      </c>
      <c r="AF249" s="373">
        <v>5</v>
      </c>
      <c r="AG249" s="373">
        <v>5</v>
      </c>
      <c r="AH249" s="373">
        <v>5</v>
      </c>
      <c r="AI249" s="374">
        <v>7</v>
      </c>
      <c r="AJ249" s="374">
        <v>7</v>
      </c>
      <c r="AK249" s="374">
        <v>7</v>
      </c>
      <c r="AL249" s="374">
        <v>8</v>
      </c>
      <c r="AM249" s="226">
        <v>274</v>
      </c>
      <c r="AN249" s="226">
        <v>360</v>
      </c>
      <c r="AO249" s="226">
        <v>403</v>
      </c>
      <c r="AP249" s="226">
        <v>446</v>
      </c>
      <c r="AQ249" s="227">
        <v>476</v>
      </c>
      <c r="AR249" s="227">
        <v>499</v>
      </c>
      <c r="AS249" s="227">
        <v>584</v>
      </c>
      <c r="AT249" s="227">
        <v>631</v>
      </c>
      <c r="AU249" s="226">
        <v>172</v>
      </c>
      <c r="AV249" s="226">
        <v>211</v>
      </c>
      <c r="AW249" s="226">
        <v>237</v>
      </c>
      <c r="AX249" s="226">
        <v>269</v>
      </c>
      <c r="AY249" s="227">
        <v>276</v>
      </c>
      <c r="AZ249" s="227">
        <v>292</v>
      </c>
      <c r="BA249" s="227">
        <v>322</v>
      </c>
      <c r="BB249" s="227">
        <v>327</v>
      </c>
      <c r="BC249" s="226">
        <f t="shared" si="87"/>
        <v>103</v>
      </c>
      <c r="BD249" s="226">
        <f t="shared" si="87"/>
        <v>133</v>
      </c>
      <c r="BE249" s="226">
        <f t="shared" si="87"/>
        <v>146</v>
      </c>
      <c r="BF249" s="226">
        <f t="shared" si="87"/>
        <v>156</v>
      </c>
      <c r="BG249" s="218">
        <f t="shared" si="87"/>
        <v>177</v>
      </c>
      <c r="BH249" s="218">
        <f t="shared" si="110"/>
        <v>178</v>
      </c>
      <c r="BI249" s="218">
        <f t="shared" si="110"/>
        <v>231</v>
      </c>
      <c r="BJ249" s="218">
        <f t="shared" si="110"/>
        <v>279</v>
      </c>
      <c r="BK249" s="226">
        <f t="shared" si="107"/>
        <v>-1</v>
      </c>
      <c r="BL249" s="226">
        <f t="shared" si="107"/>
        <v>16</v>
      </c>
      <c r="BM249" s="226">
        <f t="shared" si="107"/>
        <v>20</v>
      </c>
      <c r="BN249" s="226">
        <f t="shared" si="106"/>
        <v>21</v>
      </c>
      <c r="BO249" s="227">
        <f t="shared" si="106"/>
        <v>23</v>
      </c>
      <c r="BP249" s="227">
        <f t="shared" si="106"/>
        <v>29</v>
      </c>
      <c r="BQ249" s="227">
        <f t="shared" si="106"/>
        <v>31</v>
      </c>
      <c r="BR249" s="227">
        <f t="shared" si="106"/>
        <v>25</v>
      </c>
      <c r="BS249" s="226">
        <v>9</v>
      </c>
      <c r="BT249" s="226">
        <v>16</v>
      </c>
      <c r="BU249" s="226">
        <v>20</v>
      </c>
      <c r="BV249" s="226">
        <v>21</v>
      </c>
      <c r="BW249" s="227">
        <v>23</v>
      </c>
      <c r="BX249" s="227">
        <v>29</v>
      </c>
      <c r="BY249" s="227">
        <v>31</v>
      </c>
      <c r="BZ249" s="227">
        <v>25</v>
      </c>
      <c r="CA249" s="226">
        <v>10</v>
      </c>
      <c r="CB249" s="226">
        <f>IFERROR(VLOOKUP($G249,[12]ITEM!$B$2:$AC$939,26,0),0)</f>
        <v>0</v>
      </c>
      <c r="CC249" s="226">
        <f>IFERROR(VLOOKUP($G249,[12]ITEM!$B$2:$AC$939,27,0),0)</f>
        <v>0</v>
      </c>
      <c r="CD249" s="226">
        <f>IFERROR(VLOOKUP($G249,[12]ITEM!$B$2:$AC$939,28,0),0)</f>
        <v>0</v>
      </c>
      <c r="CE249" s="227">
        <v>0</v>
      </c>
      <c r="CF249" s="227">
        <v>0</v>
      </c>
      <c r="CG249" s="227">
        <v>0</v>
      </c>
      <c r="CH249" s="227">
        <v>0</v>
      </c>
      <c r="CI249" s="375"/>
      <c r="CJ249" s="226">
        <f t="shared" si="105"/>
        <v>103</v>
      </c>
      <c r="CK249" s="226">
        <f t="shared" si="105"/>
        <v>160</v>
      </c>
      <c r="CL249" s="226">
        <f t="shared" si="105"/>
        <v>169</v>
      </c>
      <c r="CM249" s="226">
        <f t="shared" si="105"/>
        <v>180</v>
      </c>
      <c r="CN249" s="227">
        <f t="shared" si="105"/>
        <v>177</v>
      </c>
      <c r="CO249" s="227">
        <f t="shared" si="89"/>
        <v>186.43075315217629</v>
      </c>
      <c r="CP249" s="227">
        <f t="shared" si="89"/>
        <v>206.34495947307053</v>
      </c>
      <c r="CQ249" s="227">
        <f t="shared" si="89"/>
        <v>215.295289069044</v>
      </c>
      <c r="CR249" s="226">
        <v>-10</v>
      </c>
      <c r="CS249" s="226">
        <v>-14</v>
      </c>
      <c r="CT249" s="226">
        <v>-15</v>
      </c>
      <c r="CU249" s="226">
        <v>-17</v>
      </c>
      <c r="CV249" s="227">
        <f t="shared" si="92"/>
        <v>50</v>
      </c>
      <c r="CW249" s="227">
        <f>CV249*(1+('[13]GROWTH (YoY)'!AR249/100))</f>
        <v>52.430753152176294</v>
      </c>
      <c r="CX249" s="227">
        <f>CW249*(1+('[13]GROWTH (YoY)'!AS249/100))</f>
        <v>61.344959473070539</v>
      </c>
      <c r="CY249" s="227">
        <f>CX249*(1+('[13]GROWTH (YoY)'!AT249/100))</f>
        <v>66.295289069044003</v>
      </c>
      <c r="CZ249" s="226">
        <v>59</v>
      </c>
      <c r="DA249" s="226">
        <v>77</v>
      </c>
      <c r="DB249" s="226">
        <v>78</v>
      </c>
      <c r="DC249" s="226">
        <v>80</v>
      </c>
      <c r="DD249" s="227">
        <v>31</v>
      </c>
      <c r="DE249" s="227">
        <v>31</v>
      </c>
      <c r="DF249" s="227">
        <v>33</v>
      </c>
      <c r="DG249" s="227">
        <v>37</v>
      </c>
      <c r="DH249" s="226">
        <v>54</v>
      </c>
      <c r="DI249" s="226">
        <v>97</v>
      </c>
      <c r="DJ249" s="226">
        <v>106</v>
      </c>
      <c r="DK249" s="226">
        <v>117</v>
      </c>
      <c r="DL249" s="227">
        <v>96</v>
      </c>
      <c r="DM249" s="227">
        <v>103</v>
      </c>
      <c r="DN249" s="227">
        <v>112</v>
      </c>
      <c r="DO249" s="227">
        <v>112</v>
      </c>
      <c r="DP249" s="376">
        <f t="shared" si="111"/>
        <v>0</v>
      </c>
      <c r="DQ249" s="226">
        <f t="shared" si="111"/>
        <v>-27</v>
      </c>
      <c r="DR249" s="226">
        <f t="shared" si="111"/>
        <v>-23</v>
      </c>
      <c r="DS249" s="226">
        <f t="shared" si="109"/>
        <v>-24</v>
      </c>
      <c r="DT249" s="227">
        <f t="shared" si="109"/>
        <v>0</v>
      </c>
      <c r="DU249" s="227">
        <f t="shared" si="109"/>
        <v>-8.430753152176294</v>
      </c>
      <c r="DV249" s="227">
        <f t="shared" si="109"/>
        <v>24.655040526929469</v>
      </c>
      <c r="DW249" s="227">
        <f t="shared" si="109"/>
        <v>63.704710930955997</v>
      </c>
      <c r="DX249" s="377">
        <f t="shared" si="108"/>
        <v>0.7313725490196078</v>
      </c>
      <c r="DY249" s="377">
        <f t="shared" si="108"/>
        <v>0.73134328358208955</v>
      </c>
      <c r="DZ249" s="377">
        <f t="shared" si="108"/>
        <v>0.7311541027351568</v>
      </c>
      <c r="EA249" s="377">
        <f t="shared" si="108"/>
        <v>0.73104693140794219</v>
      </c>
      <c r="EB249" s="378">
        <f t="shared" si="108"/>
        <v>0.74626865671641796</v>
      </c>
      <c r="EC249" s="378">
        <f t="shared" si="108"/>
        <v>0.76099426386233271</v>
      </c>
      <c r="ED249" s="378">
        <f t="shared" si="108"/>
        <v>0.74805867126833481</v>
      </c>
      <c r="EE249" s="378">
        <f t="shared" si="108"/>
        <v>0.73860811930405967</v>
      </c>
      <c r="EG249" s="226">
        <v>1175</v>
      </c>
      <c r="EH249" s="226">
        <v>839</v>
      </c>
      <c r="EI249" s="226">
        <v>336</v>
      </c>
      <c r="EJ249" s="226">
        <v>162</v>
      </c>
      <c r="EK249" s="226">
        <v>534</v>
      </c>
      <c r="EL249" s="226">
        <v>6358</v>
      </c>
      <c r="EM249" s="226">
        <v>6037</v>
      </c>
      <c r="EN249" s="379">
        <f t="shared" si="93"/>
        <v>0.71404255319148935</v>
      </c>
      <c r="EO249" s="226">
        <f t="shared" si="94"/>
        <v>48.214285714285715</v>
      </c>
      <c r="EP249" s="379">
        <f t="shared" si="95"/>
        <v>0.45446808510638298</v>
      </c>
      <c r="EQ249" s="226">
        <f t="shared" si="96"/>
        <v>83988.675684177419</v>
      </c>
      <c r="ER249" s="226">
        <f t="shared" si="97"/>
        <v>2236.2100380983934</v>
      </c>
      <c r="ES249" s="292"/>
      <c r="ET249" s="227">
        <v>1876</v>
      </c>
      <c r="EU249" s="227">
        <v>1400</v>
      </c>
      <c r="EV249" s="227">
        <v>476</v>
      </c>
      <c r="EW249" s="227">
        <v>259</v>
      </c>
      <c r="EX249" s="227">
        <v>562</v>
      </c>
      <c r="EY249" s="227">
        <v>7880</v>
      </c>
      <c r="EZ249" s="227">
        <v>7568</v>
      </c>
      <c r="FA249" s="380">
        <f t="shared" si="100"/>
        <v>0.74626865671641796</v>
      </c>
      <c r="FB249" s="228">
        <f t="shared" si="101"/>
        <v>54.411764705882348</v>
      </c>
      <c r="FC249" s="380">
        <f t="shared" si="102"/>
        <v>0.29957356076759062</v>
      </c>
      <c r="FD249" s="227">
        <f t="shared" si="103"/>
        <v>71319.796954314719</v>
      </c>
      <c r="FE249" s="227">
        <f t="shared" si="104"/>
        <v>2851.9203664552501</v>
      </c>
      <c r="FF249" s="227">
        <v>476</v>
      </c>
      <c r="FG249" s="228">
        <f t="shared" si="98"/>
        <v>67.226890756302524</v>
      </c>
      <c r="FH249" s="227">
        <v>320</v>
      </c>
      <c r="FI249" s="227">
        <v>476</v>
      </c>
      <c r="FJ249" s="227">
        <v>7</v>
      </c>
      <c r="FK249" s="227">
        <f t="shared" si="90"/>
        <v>149</v>
      </c>
      <c r="FL249" s="227">
        <v>38</v>
      </c>
      <c r="FM249" s="227">
        <f t="shared" si="91"/>
        <v>111</v>
      </c>
      <c r="FZ249" s="229"/>
      <c r="GA249" s="229"/>
      <c r="GB249" s="229"/>
      <c r="GC249" s="229"/>
      <c r="GD249" s="229"/>
    </row>
    <row r="250" spans="1:186" s="368" customFormat="1">
      <c r="A250" s="287" t="s">
        <v>534</v>
      </c>
      <c r="B250" s="369" t="s">
        <v>535</v>
      </c>
      <c r="C250" s="287" t="s">
        <v>536</v>
      </c>
      <c r="D250" s="403" t="s">
        <v>3126</v>
      </c>
      <c r="E250" s="369" t="s">
        <v>537</v>
      </c>
      <c r="F250" s="403">
        <v>247</v>
      </c>
      <c r="G250" s="404" t="s">
        <v>639</v>
      </c>
      <c r="H250" s="392" t="s">
        <v>640</v>
      </c>
      <c r="I250" s="287" t="s">
        <v>557</v>
      </c>
      <c r="J250" s="369" t="s">
        <v>558</v>
      </c>
      <c r="K250" s="287" t="s">
        <v>316</v>
      </c>
      <c r="L250" s="369" t="s">
        <v>542</v>
      </c>
      <c r="M250" s="369" t="s">
        <v>3124</v>
      </c>
      <c r="N250" s="372">
        <v>1</v>
      </c>
      <c r="O250" s="373">
        <v>595</v>
      </c>
      <c r="P250" s="373">
        <v>851</v>
      </c>
      <c r="Q250" s="373">
        <v>1097</v>
      </c>
      <c r="R250" s="373">
        <v>1347</v>
      </c>
      <c r="S250" s="374">
        <v>1078</v>
      </c>
      <c r="T250" s="374">
        <v>1385</v>
      </c>
      <c r="U250" s="374">
        <v>1699</v>
      </c>
      <c r="V250" s="374">
        <v>1767</v>
      </c>
      <c r="W250" s="373">
        <v>456</v>
      </c>
      <c r="X250" s="373">
        <v>653</v>
      </c>
      <c r="Y250" s="373">
        <v>842</v>
      </c>
      <c r="Z250" s="373">
        <v>1033</v>
      </c>
      <c r="AA250" s="374">
        <v>828</v>
      </c>
      <c r="AB250" s="374">
        <v>1071</v>
      </c>
      <c r="AC250" s="374">
        <v>1293</v>
      </c>
      <c r="AD250" s="374">
        <v>1319</v>
      </c>
      <c r="AE250" s="373">
        <v>3</v>
      </c>
      <c r="AF250" s="373">
        <v>3</v>
      </c>
      <c r="AG250" s="373">
        <v>4</v>
      </c>
      <c r="AH250" s="373">
        <v>4</v>
      </c>
      <c r="AI250" s="374">
        <v>4</v>
      </c>
      <c r="AJ250" s="374">
        <v>5</v>
      </c>
      <c r="AK250" s="374">
        <v>5</v>
      </c>
      <c r="AL250" s="374">
        <v>6</v>
      </c>
      <c r="AM250" s="226">
        <v>139</v>
      </c>
      <c r="AN250" s="226">
        <v>198</v>
      </c>
      <c r="AO250" s="226">
        <v>256</v>
      </c>
      <c r="AP250" s="226">
        <v>314</v>
      </c>
      <c r="AQ250" s="227">
        <v>250</v>
      </c>
      <c r="AR250" s="227">
        <v>313</v>
      </c>
      <c r="AS250" s="227">
        <v>406</v>
      </c>
      <c r="AT250" s="227">
        <v>447</v>
      </c>
      <c r="AU250" s="226">
        <v>97</v>
      </c>
      <c r="AV250" s="226">
        <v>128</v>
      </c>
      <c r="AW250" s="226">
        <v>167</v>
      </c>
      <c r="AX250" s="226">
        <v>211</v>
      </c>
      <c r="AY250" s="227">
        <v>162</v>
      </c>
      <c r="AZ250" s="227">
        <v>172</v>
      </c>
      <c r="BA250" s="227">
        <v>192</v>
      </c>
      <c r="BB250" s="227">
        <v>195</v>
      </c>
      <c r="BC250" s="226">
        <f t="shared" si="87"/>
        <v>42</v>
      </c>
      <c r="BD250" s="226">
        <f t="shared" si="87"/>
        <v>69</v>
      </c>
      <c r="BE250" s="226">
        <f t="shared" si="87"/>
        <v>88</v>
      </c>
      <c r="BF250" s="226">
        <f t="shared" si="87"/>
        <v>102</v>
      </c>
      <c r="BG250" s="218">
        <f t="shared" si="87"/>
        <v>79</v>
      </c>
      <c r="BH250" s="218">
        <f t="shared" si="110"/>
        <v>132</v>
      </c>
      <c r="BI250" s="218">
        <f t="shared" si="110"/>
        <v>204</v>
      </c>
      <c r="BJ250" s="218">
        <f t="shared" si="110"/>
        <v>243</v>
      </c>
      <c r="BK250" s="226">
        <f t="shared" si="107"/>
        <v>0</v>
      </c>
      <c r="BL250" s="226">
        <f t="shared" si="107"/>
        <v>1</v>
      </c>
      <c r="BM250" s="226">
        <f t="shared" si="107"/>
        <v>1</v>
      </c>
      <c r="BN250" s="226">
        <f t="shared" si="106"/>
        <v>1</v>
      </c>
      <c r="BO250" s="227">
        <f t="shared" si="106"/>
        <v>9</v>
      </c>
      <c r="BP250" s="227">
        <f t="shared" si="106"/>
        <v>9</v>
      </c>
      <c r="BQ250" s="227">
        <f t="shared" si="106"/>
        <v>10</v>
      </c>
      <c r="BR250" s="227">
        <f t="shared" si="106"/>
        <v>9</v>
      </c>
      <c r="BS250" s="226">
        <v>0</v>
      </c>
      <c r="BT250" s="226">
        <v>1</v>
      </c>
      <c r="BU250" s="226">
        <v>1</v>
      </c>
      <c r="BV250" s="226">
        <v>1</v>
      </c>
      <c r="BW250" s="227">
        <v>9</v>
      </c>
      <c r="BX250" s="227">
        <v>9</v>
      </c>
      <c r="BY250" s="227">
        <v>10</v>
      </c>
      <c r="BZ250" s="227">
        <v>9</v>
      </c>
      <c r="CA250" s="226">
        <v>0</v>
      </c>
      <c r="CB250" s="226">
        <f>IFERROR(VLOOKUP($G250,[12]ITEM!$B$2:$AC$939,26,0),0)</f>
        <v>0</v>
      </c>
      <c r="CC250" s="226">
        <f>IFERROR(VLOOKUP($G250,[12]ITEM!$B$2:$AC$939,27,0),0)</f>
        <v>0</v>
      </c>
      <c r="CD250" s="226">
        <f>IFERROR(VLOOKUP($G250,[12]ITEM!$B$2:$AC$939,28,0),0)</f>
        <v>0</v>
      </c>
      <c r="CE250" s="227">
        <v>0</v>
      </c>
      <c r="CF250" s="227">
        <v>0</v>
      </c>
      <c r="CG250" s="227">
        <v>0</v>
      </c>
      <c r="CH250" s="227">
        <v>0</v>
      </c>
      <c r="CI250" s="375"/>
      <c r="CJ250" s="226">
        <f t="shared" si="105"/>
        <v>41</v>
      </c>
      <c r="CK250" s="226">
        <f t="shared" si="105"/>
        <v>48</v>
      </c>
      <c r="CL250" s="226">
        <f t="shared" si="105"/>
        <v>51</v>
      </c>
      <c r="CM250" s="226">
        <f t="shared" si="105"/>
        <v>52</v>
      </c>
      <c r="CN250" s="227">
        <f t="shared" si="105"/>
        <v>79</v>
      </c>
      <c r="CO250" s="227">
        <f t="shared" si="89"/>
        <v>93.365603601816318</v>
      </c>
      <c r="CP250" s="227">
        <f t="shared" si="89"/>
        <v>115.37985723204694</v>
      </c>
      <c r="CQ250" s="227">
        <f t="shared" si="89"/>
        <v>126.86508125776621</v>
      </c>
      <c r="CR250" s="226">
        <v>1</v>
      </c>
      <c r="CS250" s="226">
        <v>1</v>
      </c>
      <c r="CT250" s="226">
        <v>2</v>
      </c>
      <c r="CU250" s="226">
        <v>2</v>
      </c>
      <c r="CV250" s="227">
        <f t="shared" si="92"/>
        <v>57</v>
      </c>
      <c r="CW250" s="227">
        <f>CV250*(1+('[13]GROWTH (YoY)'!AR250/100))</f>
        <v>71.365603601816318</v>
      </c>
      <c r="CX250" s="227">
        <f>CW250*(1+('[13]GROWTH (YoY)'!AS250/100))</f>
        <v>92.379857232046945</v>
      </c>
      <c r="CY250" s="227">
        <f>CX250*(1+('[13]GROWTH (YoY)'!AT250/100))</f>
        <v>101.86508125776621</v>
      </c>
      <c r="CZ250" s="226">
        <v>27</v>
      </c>
      <c r="DA250" s="226">
        <v>36</v>
      </c>
      <c r="DB250" s="226">
        <v>37</v>
      </c>
      <c r="DC250" s="226">
        <v>37</v>
      </c>
      <c r="DD250" s="227">
        <v>11</v>
      </c>
      <c r="DE250" s="227">
        <v>11</v>
      </c>
      <c r="DF250" s="227">
        <v>11</v>
      </c>
      <c r="DG250" s="227">
        <v>13</v>
      </c>
      <c r="DH250" s="226">
        <v>13</v>
      </c>
      <c r="DI250" s="226">
        <v>11</v>
      </c>
      <c r="DJ250" s="226">
        <v>12</v>
      </c>
      <c r="DK250" s="226">
        <v>13</v>
      </c>
      <c r="DL250" s="227">
        <v>11</v>
      </c>
      <c r="DM250" s="227">
        <v>11</v>
      </c>
      <c r="DN250" s="227">
        <v>12</v>
      </c>
      <c r="DO250" s="227">
        <v>12</v>
      </c>
      <c r="DP250" s="376">
        <f t="shared" si="111"/>
        <v>1</v>
      </c>
      <c r="DQ250" s="226">
        <f t="shared" si="111"/>
        <v>21</v>
      </c>
      <c r="DR250" s="226">
        <f t="shared" si="111"/>
        <v>37</v>
      </c>
      <c r="DS250" s="226">
        <f t="shared" si="109"/>
        <v>50</v>
      </c>
      <c r="DT250" s="227">
        <f t="shared" si="109"/>
        <v>0</v>
      </c>
      <c r="DU250" s="227">
        <f t="shared" si="109"/>
        <v>38.634396398183682</v>
      </c>
      <c r="DV250" s="227">
        <f t="shared" si="109"/>
        <v>88.620142767953055</v>
      </c>
      <c r="DW250" s="227">
        <f t="shared" si="109"/>
        <v>116.13491874223379</v>
      </c>
      <c r="DX250" s="377">
        <f t="shared" si="108"/>
        <v>0.76638655462184879</v>
      </c>
      <c r="DY250" s="377">
        <f t="shared" si="108"/>
        <v>0.76733254994124556</v>
      </c>
      <c r="DZ250" s="377">
        <f t="shared" si="108"/>
        <v>0.7675478577939836</v>
      </c>
      <c r="EA250" s="377">
        <f t="shared" si="108"/>
        <v>0.76688938381588712</v>
      </c>
      <c r="EB250" s="378">
        <f t="shared" si="108"/>
        <v>0.76808905380333947</v>
      </c>
      <c r="EC250" s="378">
        <f t="shared" si="108"/>
        <v>0.77328519855595668</v>
      </c>
      <c r="ED250" s="378">
        <f t="shared" si="108"/>
        <v>0.76103590347263095</v>
      </c>
      <c r="EE250" s="378">
        <f t="shared" si="108"/>
        <v>0.74646293152235432</v>
      </c>
      <c r="EG250" s="226">
        <v>596</v>
      </c>
      <c r="EH250" s="226">
        <v>457</v>
      </c>
      <c r="EI250" s="226">
        <v>139</v>
      </c>
      <c r="EJ250" s="226">
        <v>67</v>
      </c>
      <c r="EK250" s="226">
        <v>217</v>
      </c>
      <c r="EL250" s="226">
        <v>2991</v>
      </c>
      <c r="EM250" s="226">
        <v>2843</v>
      </c>
      <c r="EN250" s="379">
        <f t="shared" si="93"/>
        <v>0.76677852348993292</v>
      </c>
      <c r="EO250" s="226">
        <f t="shared" si="94"/>
        <v>48.201438848920866</v>
      </c>
      <c r="EP250" s="379">
        <f t="shared" si="95"/>
        <v>0.36409395973154363</v>
      </c>
      <c r="EQ250" s="226">
        <f t="shared" si="96"/>
        <v>72550.986292209956</v>
      </c>
      <c r="ER250" s="226">
        <f t="shared" si="97"/>
        <v>1963.8879118302264</v>
      </c>
      <c r="ES250" s="292"/>
      <c r="ET250" s="227">
        <v>1078</v>
      </c>
      <c r="EU250" s="227">
        <v>828</v>
      </c>
      <c r="EV250" s="227">
        <v>250</v>
      </c>
      <c r="EW250" s="227">
        <v>155</v>
      </c>
      <c r="EX250" s="227">
        <v>582</v>
      </c>
      <c r="EY250" s="227">
        <v>4884</v>
      </c>
      <c r="EZ250" s="227">
        <v>4698</v>
      </c>
      <c r="FA250" s="380">
        <f t="shared" si="100"/>
        <v>0.76808905380333947</v>
      </c>
      <c r="FB250" s="228">
        <f t="shared" si="101"/>
        <v>62</v>
      </c>
      <c r="FC250" s="380">
        <f t="shared" si="102"/>
        <v>0.53988868274582558</v>
      </c>
      <c r="FD250" s="227">
        <f t="shared" si="103"/>
        <v>119164.61916461916</v>
      </c>
      <c r="FE250" s="227">
        <f t="shared" si="104"/>
        <v>2749.3969064850294</v>
      </c>
      <c r="FF250" s="227">
        <v>250</v>
      </c>
      <c r="FG250" s="228">
        <f t="shared" si="98"/>
        <v>75.2</v>
      </c>
      <c r="FH250" s="227">
        <v>188</v>
      </c>
      <c r="FI250" s="227">
        <v>250</v>
      </c>
      <c r="FJ250" s="227">
        <v>3</v>
      </c>
      <c r="FK250" s="227">
        <f t="shared" si="90"/>
        <v>59</v>
      </c>
      <c r="FL250" s="227">
        <v>22</v>
      </c>
      <c r="FM250" s="227">
        <f t="shared" si="91"/>
        <v>37</v>
      </c>
      <c r="FZ250" s="229"/>
      <c r="GA250" s="229"/>
      <c r="GB250" s="229"/>
      <c r="GC250" s="229"/>
      <c r="GD250" s="229"/>
    </row>
    <row r="251" spans="1:186" s="368" customFormat="1">
      <c r="A251" s="287" t="s">
        <v>534</v>
      </c>
      <c r="B251" s="369" t="s">
        <v>535</v>
      </c>
      <c r="C251" s="287" t="s">
        <v>536</v>
      </c>
      <c r="D251" s="403" t="s">
        <v>3126</v>
      </c>
      <c r="E251" s="369" t="s">
        <v>537</v>
      </c>
      <c r="F251" s="403">
        <v>248</v>
      </c>
      <c r="G251" s="404" t="s">
        <v>641</v>
      </c>
      <c r="H251" s="392" t="s">
        <v>642</v>
      </c>
      <c r="I251" s="287" t="s">
        <v>557</v>
      </c>
      <c r="J251" s="369" t="s">
        <v>558</v>
      </c>
      <c r="K251" s="287" t="s">
        <v>316</v>
      </c>
      <c r="L251" s="369" t="s">
        <v>542</v>
      </c>
      <c r="M251" s="369" t="s">
        <v>3124</v>
      </c>
      <c r="N251" s="372">
        <v>1</v>
      </c>
      <c r="O251" s="373">
        <v>93</v>
      </c>
      <c r="P251" s="373">
        <v>120</v>
      </c>
      <c r="Q251" s="373">
        <v>131</v>
      </c>
      <c r="R251" s="373">
        <v>140</v>
      </c>
      <c r="S251" s="374">
        <v>88</v>
      </c>
      <c r="T251" s="374">
        <v>97</v>
      </c>
      <c r="U251" s="374">
        <v>103</v>
      </c>
      <c r="V251" s="374">
        <v>112</v>
      </c>
      <c r="W251" s="373">
        <v>91</v>
      </c>
      <c r="X251" s="373">
        <v>117</v>
      </c>
      <c r="Y251" s="373">
        <v>128</v>
      </c>
      <c r="Z251" s="373">
        <v>137</v>
      </c>
      <c r="AA251" s="374">
        <v>68</v>
      </c>
      <c r="AB251" s="374">
        <v>74</v>
      </c>
      <c r="AC251" s="374">
        <v>78</v>
      </c>
      <c r="AD251" s="374">
        <v>83</v>
      </c>
      <c r="AE251" s="373">
        <v>0</v>
      </c>
      <c r="AF251" s="373">
        <v>0</v>
      </c>
      <c r="AG251" s="373">
        <v>0</v>
      </c>
      <c r="AH251" s="373">
        <v>0</v>
      </c>
      <c r="AI251" s="374">
        <v>0</v>
      </c>
      <c r="AJ251" s="374">
        <v>0</v>
      </c>
      <c r="AK251" s="374">
        <v>0</v>
      </c>
      <c r="AL251" s="374">
        <v>0</v>
      </c>
      <c r="AM251" s="226">
        <v>2</v>
      </c>
      <c r="AN251" s="226">
        <v>3</v>
      </c>
      <c r="AO251" s="226">
        <v>3</v>
      </c>
      <c r="AP251" s="226">
        <v>3</v>
      </c>
      <c r="AQ251" s="227">
        <v>20</v>
      </c>
      <c r="AR251" s="227">
        <v>23</v>
      </c>
      <c r="AS251" s="227">
        <v>25</v>
      </c>
      <c r="AT251" s="227">
        <v>28</v>
      </c>
      <c r="AU251" s="226">
        <v>1</v>
      </c>
      <c r="AV251" s="226">
        <v>1</v>
      </c>
      <c r="AW251" s="226">
        <v>1</v>
      </c>
      <c r="AX251" s="226">
        <v>1</v>
      </c>
      <c r="AY251" s="227">
        <v>11</v>
      </c>
      <c r="AZ251" s="227">
        <v>12</v>
      </c>
      <c r="BA251" s="227">
        <v>13</v>
      </c>
      <c r="BB251" s="227">
        <v>14</v>
      </c>
      <c r="BC251" s="226">
        <f t="shared" si="87"/>
        <v>1</v>
      </c>
      <c r="BD251" s="226">
        <f t="shared" si="87"/>
        <v>1</v>
      </c>
      <c r="BE251" s="226">
        <f t="shared" si="87"/>
        <v>1</v>
      </c>
      <c r="BF251" s="226">
        <f t="shared" si="87"/>
        <v>1</v>
      </c>
      <c r="BG251" s="218">
        <f t="shared" si="87"/>
        <v>6</v>
      </c>
      <c r="BH251" s="218">
        <f t="shared" si="110"/>
        <v>7</v>
      </c>
      <c r="BI251" s="218">
        <f t="shared" si="110"/>
        <v>8</v>
      </c>
      <c r="BJ251" s="218">
        <f t="shared" si="110"/>
        <v>11</v>
      </c>
      <c r="BK251" s="226">
        <f t="shared" si="107"/>
        <v>0</v>
      </c>
      <c r="BL251" s="226">
        <f t="shared" si="107"/>
        <v>1</v>
      </c>
      <c r="BM251" s="226">
        <f t="shared" si="107"/>
        <v>1</v>
      </c>
      <c r="BN251" s="226">
        <f t="shared" si="106"/>
        <v>1</v>
      </c>
      <c r="BO251" s="227">
        <f t="shared" si="106"/>
        <v>3</v>
      </c>
      <c r="BP251" s="227">
        <f t="shared" si="106"/>
        <v>4</v>
      </c>
      <c r="BQ251" s="227">
        <f t="shared" si="106"/>
        <v>4</v>
      </c>
      <c r="BR251" s="227">
        <f t="shared" si="106"/>
        <v>3</v>
      </c>
      <c r="BS251" s="226">
        <v>0</v>
      </c>
      <c r="BT251" s="226">
        <v>1</v>
      </c>
      <c r="BU251" s="226">
        <v>1</v>
      </c>
      <c r="BV251" s="226">
        <v>1</v>
      </c>
      <c r="BW251" s="227">
        <v>3</v>
      </c>
      <c r="BX251" s="227">
        <v>4</v>
      </c>
      <c r="BY251" s="227">
        <v>4</v>
      </c>
      <c r="BZ251" s="227">
        <v>3</v>
      </c>
      <c r="CA251" s="226">
        <v>0</v>
      </c>
      <c r="CB251" s="226">
        <f>IFERROR(VLOOKUP($G251,[12]ITEM!$B$2:$AC$939,26,0),0)</f>
        <v>0</v>
      </c>
      <c r="CC251" s="226">
        <f>IFERROR(VLOOKUP($G251,[12]ITEM!$B$2:$AC$939,27,0),0)</f>
        <v>0</v>
      </c>
      <c r="CD251" s="226">
        <f>IFERROR(VLOOKUP($G251,[12]ITEM!$B$2:$AC$939,28,0),0)</f>
        <v>0</v>
      </c>
      <c r="CE251" s="227">
        <v>0</v>
      </c>
      <c r="CF251" s="227">
        <v>0</v>
      </c>
      <c r="CG251" s="227">
        <v>0</v>
      </c>
      <c r="CH251" s="227">
        <v>0</v>
      </c>
      <c r="CI251" s="375"/>
      <c r="CJ251" s="226">
        <f t="shared" si="105"/>
        <v>1</v>
      </c>
      <c r="CK251" s="226">
        <f t="shared" si="105"/>
        <v>2</v>
      </c>
      <c r="CL251" s="226">
        <f t="shared" si="105"/>
        <v>2</v>
      </c>
      <c r="CM251" s="226">
        <f t="shared" si="105"/>
        <v>1</v>
      </c>
      <c r="CN251" s="227">
        <f t="shared" si="105"/>
        <v>6</v>
      </c>
      <c r="CO251" s="227">
        <f t="shared" si="89"/>
        <v>6.4461262322483748</v>
      </c>
      <c r="CP251" s="227">
        <f t="shared" si="89"/>
        <v>5.7954585540891372</v>
      </c>
      <c r="CQ251" s="227">
        <f t="shared" si="89"/>
        <v>6.3201112726398545</v>
      </c>
      <c r="CR251" s="226">
        <v>1</v>
      </c>
      <c r="CS251" s="226">
        <v>2</v>
      </c>
      <c r="CT251" s="226">
        <v>2</v>
      </c>
      <c r="CU251" s="226">
        <v>2</v>
      </c>
      <c r="CV251" s="227">
        <f t="shared" si="92"/>
        <v>3</v>
      </c>
      <c r="CW251" s="227">
        <f>CV251*(1+('[13]GROWTH (YoY)'!AR251/100))</f>
        <v>3.4461262322483748</v>
      </c>
      <c r="CX251" s="227">
        <f>CW251*(1+('[13]GROWTH (YoY)'!AS251/100))</f>
        <v>3.7954585540891368</v>
      </c>
      <c r="CY251" s="227">
        <f>CX251*(1+('[13]GROWTH (YoY)'!AT251/100))</f>
        <v>4.3201112726398545</v>
      </c>
      <c r="CZ251" s="226">
        <v>0</v>
      </c>
      <c r="DA251" s="226">
        <v>0</v>
      </c>
      <c r="DB251" s="226">
        <v>0</v>
      </c>
      <c r="DC251" s="226">
        <v>0</v>
      </c>
      <c r="DD251" s="227">
        <v>3</v>
      </c>
      <c r="DE251" s="227">
        <v>3</v>
      </c>
      <c r="DF251" s="227">
        <v>3</v>
      </c>
      <c r="DG251" s="227">
        <v>3</v>
      </c>
      <c r="DH251" s="226">
        <v>0</v>
      </c>
      <c r="DI251" s="226">
        <v>0</v>
      </c>
      <c r="DJ251" s="226">
        <v>0</v>
      </c>
      <c r="DK251" s="226">
        <v>-1</v>
      </c>
      <c r="DL251" s="227">
        <v>0</v>
      </c>
      <c r="DM251" s="227">
        <v>0</v>
      </c>
      <c r="DN251" s="227">
        <v>-1</v>
      </c>
      <c r="DO251" s="227">
        <v>-1</v>
      </c>
      <c r="DP251" s="376">
        <f t="shared" si="111"/>
        <v>0</v>
      </c>
      <c r="DQ251" s="226">
        <f t="shared" si="111"/>
        <v>-1</v>
      </c>
      <c r="DR251" s="226">
        <f t="shared" si="111"/>
        <v>-1</v>
      </c>
      <c r="DS251" s="226">
        <f t="shared" si="109"/>
        <v>0</v>
      </c>
      <c r="DT251" s="227">
        <f t="shared" si="109"/>
        <v>0</v>
      </c>
      <c r="DU251" s="227">
        <f t="shared" si="109"/>
        <v>0.55387376775162522</v>
      </c>
      <c r="DV251" s="227">
        <f t="shared" si="109"/>
        <v>2.2045414459108628</v>
      </c>
      <c r="DW251" s="227">
        <f t="shared" si="109"/>
        <v>4.6798887273601455</v>
      </c>
      <c r="DX251" s="377">
        <f t="shared" si="108"/>
        <v>0.978494623655914</v>
      </c>
      <c r="DY251" s="377">
        <f t="shared" si="108"/>
        <v>0.97499999999999998</v>
      </c>
      <c r="DZ251" s="377">
        <f t="shared" si="108"/>
        <v>0.97709923664122134</v>
      </c>
      <c r="EA251" s="377">
        <f t="shared" si="108"/>
        <v>0.97857142857142854</v>
      </c>
      <c r="EB251" s="378">
        <f t="shared" si="108"/>
        <v>0.77272727272727271</v>
      </c>
      <c r="EC251" s="378">
        <f t="shared" si="108"/>
        <v>0.76288659793814428</v>
      </c>
      <c r="ED251" s="378">
        <f t="shared" si="108"/>
        <v>0.75728155339805825</v>
      </c>
      <c r="EE251" s="378">
        <f t="shared" si="108"/>
        <v>0.7410714285714286</v>
      </c>
      <c r="EG251" s="226">
        <v>39</v>
      </c>
      <c r="EH251" s="226">
        <v>34</v>
      </c>
      <c r="EI251" s="226">
        <v>5</v>
      </c>
      <c r="EJ251" s="226">
        <v>2</v>
      </c>
      <c r="EK251" s="226">
        <v>4</v>
      </c>
      <c r="EL251" s="226">
        <v>155</v>
      </c>
      <c r="EM251" s="226">
        <v>145</v>
      </c>
      <c r="EN251" s="379">
        <f t="shared" si="93"/>
        <v>0.87179487179487181</v>
      </c>
      <c r="EO251" s="226">
        <f t="shared" si="94"/>
        <v>40</v>
      </c>
      <c r="EP251" s="379">
        <f t="shared" si="95"/>
        <v>0.10256410256410256</v>
      </c>
      <c r="EQ251" s="226">
        <f t="shared" si="96"/>
        <v>25806.451612903227</v>
      </c>
      <c r="ER251" s="226">
        <f t="shared" si="97"/>
        <v>1149.4252873563219</v>
      </c>
      <c r="ES251" s="292"/>
      <c r="ET251" s="227">
        <v>88</v>
      </c>
      <c r="EU251" s="227">
        <v>68</v>
      </c>
      <c r="EV251" s="227">
        <v>20</v>
      </c>
      <c r="EW251" s="227">
        <v>11</v>
      </c>
      <c r="EX251" s="227">
        <v>12</v>
      </c>
      <c r="EY251" s="227">
        <v>433</v>
      </c>
      <c r="EZ251" s="227">
        <v>410</v>
      </c>
      <c r="FA251" s="380">
        <f t="shared" si="100"/>
        <v>0.77272727272727271</v>
      </c>
      <c r="FB251" s="228">
        <f t="shared" si="101"/>
        <v>55.000000000000007</v>
      </c>
      <c r="FC251" s="380">
        <f t="shared" si="102"/>
        <v>0.13636363636363635</v>
      </c>
      <c r="FD251" s="227">
        <f t="shared" si="103"/>
        <v>27713.625866050807</v>
      </c>
      <c r="FE251" s="227">
        <f t="shared" si="104"/>
        <v>2235.772357723577</v>
      </c>
      <c r="FF251" s="227">
        <v>20</v>
      </c>
      <c r="FG251" s="228">
        <f t="shared" si="98"/>
        <v>65</v>
      </c>
      <c r="FH251" s="227">
        <v>13</v>
      </c>
      <c r="FI251" s="227">
        <v>20</v>
      </c>
      <c r="FJ251" s="227">
        <v>0</v>
      </c>
      <c r="FK251" s="227">
        <f t="shared" si="90"/>
        <v>7</v>
      </c>
      <c r="FL251" s="227">
        <v>2</v>
      </c>
      <c r="FM251" s="227">
        <f t="shared" si="91"/>
        <v>5</v>
      </c>
      <c r="FZ251" s="229"/>
      <c r="GA251" s="229"/>
      <c r="GB251" s="229"/>
      <c r="GC251" s="229"/>
      <c r="GD251" s="229"/>
    </row>
    <row r="252" spans="1:186" s="368" customFormat="1">
      <c r="A252" s="287" t="s">
        <v>534</v>
      </c>
      <c r="B252" s="369" t="s">
        <v>535</v>
      </c>
      <c r="C252" s="287" t="s">
        <v>536</v>
      </c>
      <c r="D252" s="403" t="s">
        <v>3126</v>
      </c>
      <c r="E252" s="369" t="s">
        <v>537</v>
      </c>
      <c r="F252" s="403">
        <v>249</v>
      </c>
      <c r="G252" s="404" t="s">
        <v>643</v>
      </c>
      <c r="H252" s="392" t="s">
        <v>644</v>
      </c>
      <c r="I252" s="287" t="s">
        <v>557</v>
      </c>
      <c r="J252" s="369" t="s">
        <v>558</v>
      </c>
      <c r="K252" s="287" t="s">
        <v>316</v>
      </c>
      <c r="L252" s="369" t="s">
        <v>542</v>
      </c>
      <c r="M252" s="369" t="s">
        <v>3124</v>
      </c>
      <c r="N252" s="372">
        <v>1</v>
      </c>
      <c r="O252" s="373">
        <v>1754</v>
      </c>
      <c r="P252" s="373">
        <v>2443</v>
      </c>
      <c r="Q252" s="373">
        <v>2460</v>
      </c>
      <c r="R252" s="373">
        <v>2592</v>
      </c>
      <c r="S252" s="374">
        <v>2289</v>
      </c>
      <c r="T252" s="374">
        <v>2302</v>
      </c>
      <c r="U252" s="374">
        <v>2427</v>
      </c>
      <c r="V252" s="374">
        <v>2461</v>
      </c>
      <c r="W252" s="373">
        <v>1169</v>
      </c>
      <c r="X252" s="373">
        <v>1628</v>
      </c>
      <c r="Y252" s="373">
        <v>1639</v>
      </c>
      <c r="Z252" s="373">
        <v>1727</v>
      </c>
      <c r="AA252" s="374">
        <v>1450</v>
      </c>
      <c r="AB252" s="374">
        <v>1460</v>
      </c>
      <c r="AC252" s="374">
        <v>1561</v>
      </c>
      <c r="AD252" s="374">
        <v>1562</v>
      </c>
      <c r="AE252" s="373">
        <v>9</v>
      </c>
      <c r="AF252" s="373">
        <v>9</v>
      </c>
      <c r="AG252" s="373">
        <v>8</v>
      </c>
      <c r="AH252" s="373">
        <v>8</v>
      </c>
      <c r="AI252" s="374">
        <v>8</v>
      </c>
      <c r="AJ252" s="374">
        <v>8</v>
      </c>
      <c r="AK252" s="374">
        <v>8</v>
      </c>
      <c r="AL252" s="374">
        <v>8</v>
      </c>
      <c r="AM252" s="226">
        <v>585</v>
      </c>
      <c r="AN252" s="226">
        <v>815</v>
      </c>
      <c r="AO252" s="226">
        <v>821</v>
      </c>
      <c r="AP252" s="226">
        <v>865</v>
      </c>
      <c r="AQ252" s="227">
        <v>839</v>
      </c>
      <c r="AR252" s="227">
        <v>842</v>
      </c>
      <c r="AS252" s="227">
        <v>867</v>
      </c>
      <c r="AT252" s="227">
        <v>899</v>
      </c>
      <c r="AU252" s="226">
        <v>193</v>
      </c>
      <c r="AV252" s="226">
        <v>446</v>
      </c>
      <c r="AW252" s="226">
        <v>452</v>
      </c>
      <c r="AX252" s="226">
        <v>487</v>
      </c>
      <c r="AY252" s="227">
        <v>373</v>
      </c>
      <c r="AZ252" s="227">
        <v>401</v>
      </c>
      <c r="BA252" s="227">
        <v>439</v>
      </c>
      <c r="BB252" s="227">
        <v>444</v>
      </c>
      <c r="BC252" s="226">
        <f t="shared" ref="BC252:BG302" si="112">AM252-AU252-BK252</f>
        <v>397</v>
      </c>
      <c r="BD252" s="226">
        <f t="shared" si="112"/>
        <v>326</v>
      </c>
      <c r="BE252" s="226">
        <f t="shared" si="112"/>
        <v>298</v>
      </c>
      <c r="BF252" s="226">
        <f t="shared" si="112"/>
        <v>315</v>
      </c>
      <c r="BG252" s="218">
        <f t="shared" si="112"/>
        <v>409</v>
      </c>
      <c r="BH252" s="218">
        <f t="shared" si="110"/>
        <v>350</v>
      </c>
      <c r="BI252" s="218">
        <f t="shared" si="110"/>
        <v>345</v>
      </c>
      <c r="BJ252" s="218">
        <f t="shared" si="110"/>
        <v>408</v>
      </c>
      <c r="BK252" s="226">
        <f t="shared" si="107"/>
        <v>-5</v>
      </c>
      <c r="BL252" s="226">
        <f t="shared" si="107"/>
        <v>43</v>
      </c>
      <c r="BM252" s="226">
        <f t="shared" si="107"/>
        <v>71</v>
      </c>
      <c r="BN252" s="226">
        <f t="shared" si="106"/>
        <v>63</v>
      </c>
      <c r="BO252" s="227">
        <f t="shared" si="106"/>
        <v>57</v>
      </c>
      <c r="BP252" s="227">
        <f t="shared" si="106"/>
        <v>91</v>
      </c>
      <c r="BQ252" s="227">
        <f t="shared" si="106"/>
        <v>83</v>
      </c>
      <c r="BR252" s="227">
        <f t="shared" si="106"/>
        <v>47</v>
      </c>
      <c r="BS252" s="226">
        <v>9</v>
      </c>
      <c r="BT252" s="226">
        <v>43</v>
      </c>
      <c r="BU252" s="226">
        <v>71</v>
      </c>
      <c r="BV252" s="226">
        <v>63</v>
      </c>
      <c r="BW252" s="227">
        <v>57</v>
      </c>
      <c r="BX252" s="227">
        <v>91</v>
      </c>
      <c r="BY252" s="227">
        <v>83</v>
      </c>
      <c r="BZ252" s="227">
        <v>47</v>
      </c>
      <c r="CA252" s="226">
        <v>14</v>
      </c>
      <c r="CB252" s="226">
        <f>IFERROR(VLOOKUP($G252,[12]ITEM!$B$2:$AC$939,26,0),0)</f>
        <v>0</v>
      </c>
      <c r="CC252" s="226">
        <f>IFERROR(VLOOKUP($G252,[12]ITEM!$B$2:$AC$939,27,0),0)</f>
        <v>0</v>
      </c>
      <c r="CD252" s="226">
        <f>IFERROR(VLOOKUP($G252,[12]ITEM!$B$2:$AC$939,28,0),0)</f>
        <v>0</v>
      </c>
      <c r="CE252" s="227">
        <v>0</v>
      </c>
      <c r="CF252" s="227">
        <v>0</v>
      </c>
      <c r="CG252" s="227">
        <v>0</v>
      </c>
      <c r="CH252" s="227">
        <v>0</v>
      </c>
      <c r="CI252" s="375"/>
      <c r="CJ252" s="226">
        <f t="shared" si="105"/>
        <v>398</v>
      </c>
      <c r="CK252" s="226">
        <f t="shared" si="105"/>
        <v>633</v>
      </c>
      <c r="CL252" s="226">
        <f t="shared" si="105"/>
        <v>664</v>
      </c>
      <c r="CM252" s="226">
        <f t="shared" si="105"/>
        <v>712</v>
      </c>
      <c r="CN252" s="227">
        <f t="shared" si="105"/>
        <v>409</v>
      </c>
      <c r="CO252" s="227">
        <f t="shared" si="89"/>
        <v>432.19478462777965</v>
      </c>
      <c r="CP252" s="227">
        <f t="shared" si="89"/>
        <v>465.97634512947513</v>
      </c>
      <c r="CQ252" s="227">
        <f t="shared" si="89"/>
        <v>472.2814448354074</v>
      </c>
      <c r="CR252" s="226">
        <v>71</v>
      </c>
      <c r="CS252" s="226">
        <v>85</v>
      </c>
      <c r="CT252" s="226">
        <v>85</v>
      </c>
      <c r="CU252" s="226">
        <v>90</v>
      </c>
      <c r="CV252" s="227">
        <f t="shared" si="92"/>
        <v>60</v>
      </c>
      <c r="CW252" s="227">
        <f>CV252*(1+('[13]GROWTH (YoY)'!AR252/100))</f>
        <v>60.19478462777969</v>
      </c>
      <c r="CX252" s="227">
        <f>CW252*(1+('[13]GROWTH (YoY)'!AS252/100))</f>
        <v>61.976345129475114</v>
      </c>
      <c r="CY252" s="227">
        <f>CX252*(1+('[13]GROWTH (YoY)'!AT252/100))</f>
        <v>64.281444835407385</v>
      </c>
      <c r="CZ252" s="226">
        <v>175</v>
      </c>
      <c r="DA252" s="226">
        <v>228</v>
      </c>
      <c r="DB252" s="226">
        <v>232</v>
      </c>
      <c r="DC252" s="226">
        <v>238</v>
      </c>
      <c r="DD252" s="227">
        <v>34</v>
      </c>
      <c r="DE252" s="227">
        <v>34</v>
      </c>
      <c r="DF252" s="227">
        <v>36</v>
      </c>
      <c r="DG252" s="227">
        <v>40</v>
      </c>
      <c r="DH252" s="226">
        <v>152</v>
      </c>
      <c r="DI252" s="226">
        <v>320</v>
      </c>
      <c r="DJ252" s="226">
        <v>347</v>
      </c>
      <c r="DK252" s="226">
        <v>384</v>
      </c>
      <c r="DL252" s="227">
        <v>315</v>
      </c>
      <c r="DM252" s="227">
        <v>338</v>
      </c>
      <c r="DN252" s="227">
        <v>368</v>
      </c>
      <c r="DO252" s="227">
        <v>368</v>
      </c>
      <c r="DP252" s="376">
        <f t="shared" si="111"/>
        <v>-1</v>
      </c>
      <c r="DQ252" s="226">
        <f t="shared" si="111"/>
        <v>-307</v>
      </c>
      <c r="DR252" s="226">
        <f t="shared" si="111"/>
        <v>-366</v>
      </c>
      <c r="DS252" s="226">
        <f t="shared" si="109"/>
        <v>-397</v>
      </c>
      <c r="DT252" s="227">
        <f t="shared" si="109"/>
        <v>0</v>
      </c>
      <c r="DU252" s="227">
        <f t="shared" si="109"/>
        <v>-82.194784627779654</v>
      </c>
      <c r="DV252" s="227">
        <f t="shared" si="109"/>
        <v>-120.97634512947513</v>
      </c>
      <c r="DW252" s="227">
        <f t="shared" si="109"/>
        <v>-64.281444835407399</v>
      </c>
      <c r="DX252" s="377">
        <f t="shared" si="108"/>
        <v>0.66647662485746861</v>
      </c>
      <c r="DY252" s="377">
        <f t="shared" si="108"/>
        <v>0.66639377814162915</v>
      </c>
      <c r="DZ252" s="377">
        <f t="shared" si="108"/>
        <v>0.66626016260162602</v>
      </c>
      <c r="EA252" s="377">
        <f t="shared" si="108"/>
        <v>0.66628086419753085</v>
      </c>
      <c r="EB252" s="378">
        <f t="shared" si="108"/>
        <v>0.63346439493228479</v>
      </c>
      <c r="EC252" s="378">
        <f t="shared" si="108"/>
        <v>0.63423110338835798</v>
      </c>
      <c r="ED252" s="378">
        <f t="shared" si="108"/>
        <v>0.64318088174701282</v>
      </c>
      <c r="EE252" s="378">
        <f t="shared" si="108"/>
        <v>0.63470134091832586</v>
      </c>
      <c r="EG252" s="226">
        <v>1835</v>
      </c>
      <c r="EH252" s="226">
        <v>1198</v>
      </c>
      <c r="EI252" s="226">
        <v>637</v>
      </c>
      <c r="EJ252" s="226">
        <v>208</v>
      </c>
      <c r="EK252" s="226">
        <v>590</v>
      </c>
      <c r="EL252" s="226">
        <v>8881</v>
      </c>
      <c r="EM252" s="226">
        <v>8305</v>
      </c>
      <c r="EN252" s="379">
        <f t="shared" si="93"/>
        <v>0.65286103542234331</v>
      </c>
      <c r="EO252" s="226">
        <f t="shared" si="94"/>
        <v>32.653061224489797</v>
      </c>
      <c r="EP252" s="379">
        <f t="shared" si="95"/>
        <v>0.32152588555858308</v>
      </c>
      <c r="EQ252" s="226">
        <f t="shared" si="96"/>
        <v>66433.960139623916</v>
      </c>
      <c r="ER252" s="226">
        <f t="shared" si="97"/>
        <v>2087.0961268312262</v>
      </c>
      <c r="ES252" s="292"/>
      <c r="ET252" s="227">
        <v>2289</v>
      </c>
      <c r="EU252" s="227">
        <v>1740</v>
      </c>
      <c r="EV252" s="227">
        <v>549</v>
      </c>
      <c r="EW252" s="227">
        <v>273</v>
      </c>
      <c r="EX252" s="227">
        <v>695</v>
      </c>
      <c r="EY252" s="227">
        <v>9856</v>
      </c>
      <c r="EZ252" s="227">
        <v>9492</v>
      </c>
      <c r="FA252" s="380">
        <f t="shared" si="100"/>
        <v>0.76015727391874177</v>
      </c>
      <c r="FB252" s="228">
        <f t="shared" si="101"/>
        <v>49.72677595628415</v>
      </c>
      <c r="FC252" s="380">
        <f t="shared" si="102"/>
        <v>0.30362603757099171</v>
      </c>
      <c r="FD252" s="227">
        <f t="shared" si="103"/>
        <v>70515.422077922078</v>
      </c>
      <c r="FE252" s="227">
        <f t="shared" si="104"/>
        <v>2396.7551622418878</v>
      </c>
      <c r="FF252" s="227">
        <v>839</v>
      </c>
      <c r="FG252" s="228">
        <f t="shared" si="98"/>
        <v>51.609058402860555</v>
      </c>
      <c r="FH252" s="227">
        <v>433</v>
      </c>
      <c r="FI252" s="227">
        <v>839</v>
      </c>
      <c r="FJ252" s="227">
        <v>11</v>
      </c>
      <c r="FK252" s="227">
        <f t="shared" si="90"/>
        <v>395</v>
      </c>
      <c r="FL252" s="227">
        <v>47</v>
      </c>
      <c r="FM252" s="227">
        <f t="shared" si="91"/>
        <v>348</v>
      </c>
      <c r="FZ252" s="229"/>
      <c r="GA252" s="229"/>
      <c r="GB252" s="229"/>
      <c r="GC252" s="229"/>
      <c r="GD252" s="229"/>
    </row>
    <row r="253" spans="1:186" s="368" customFormat="1">
      <c r="A253" s="287" t="s">
        <v>534</v>
      </c>
      <c r="B253" s="369" t="s">
        <v>535</v>
      </c>
      <c r="C253" s="287" t="s">
        <v>536</v>
      </c>
      <c r="D253" s="403" t="s">
        <v>3126</v>
      </c>
      <c r="E253" s="369" t="s">
        <v>537</v>
      </c>
      <c r="F253" s="403">
        <v>250</v>
      </c>
      <c r="G253" s="404" t="s">
        <v>645</v>
      </c>
      <c r="H253" s="392" t="s">
        <v>646</v>
      </c>
      <c r="I253" s="287" t="s">
        <v>557</v>
      </c>
      <c r="J253" s="369" t="s">
        <v>558</v>
      </c>
      <c r="K253" s="287" t="s">
        <v>316</v>
      </c>
      <c r="L253" s="369" t="s">
        <v>542</v>
      </c>
      <c r="M253" s="369" t="s">
        <v>3124</v>
      </c>
      <c r="N253" s="372">
        <v>1</v>
      </c>
      <c r="O253" s="373">
        <v>4763</v>
      </c>
      <c r="P253" s="373">
        <v>6131</v>
      </c>
      <c r="Q253" s="373">
        <v>6716</v>
      </c>
      <c r="R253" s="373">
        <v>7081</v>
      </c>
      <c r="S253" s="374">
        <v>8186</v>
      </c>
      <c r="T253" s="374">
        <v>8838</v>
      </c>
      <c r="U253" s="374">
        <v>9153</v>
      </c>
      <c r="V253" s="374">
        <v>11856</v>
      </c>
      <c r="W253" s="373">
        <v>4212</v>
      </c>
      <c r="X253" s="373">
        <v>5421</v>
      </c>
      <c r="Y253" s="373">
        <v>5939</v>
      </c>
      <c r="Z253" s="373">
        <v>6261</v>
      </c>
      <c r="AA253" s="374">
        <v>7208</v>
      </c>
      <c r="AB253" s="374">
        <v>7818</v>
      </c>
      <c r="AC253" s="374">
        <v>8097</v>
      </c>
      <c r="AD253" s="374">
        <v>10530</v>
      </c>
      <c r="AE253" s="373">
        <v>24</v>
      </c>
      <c r="AF253" s="373">
        <v>23</v>
      </c>
      <c r="AG253" s="373">
        <v>23</v>
      </c>
      <c r="AH253" s="373">
        <v>22</v>
      </c>
      <c r="AI253" s="374">
        <v>30</v>
      </c>
      <c r="AJ253" s="374">
        <v>29</v>
      </c>
      <c r="AK253" s="374">
        <v>29</v>
      </c>
      <c r="AL253" s="374">
        <v>38</v>
      </c>
      <c r="AM253" s="226">
        <v>551</v>
      </c>
      <c r="AN253" s="226">
        <v>710</v>
      </c>
      <c r="AO253" s="226">
        <v>778</v>
      </c>
      <c r="AP253" s="226">
        <v>820</v>
      </c>
      <c r="AQ253" s="227">
        <v>978</v>
      </c>
      <c r="AR253" s="227">
        <v>1020</v>
      </c>
      <c r="AS253" s="227">
        <v>1057</v>
      </c>
      <c r="AT253" s="227">
        <v>1325</v>
      </c>
      <c r="AU253" s="226">
        <v>257</v>
      </c>
      <c r="AV253" s="226">
        <v>241</v>
      </c>
      <c r="AW253" s="226">
        <v>266</v>
      </c>
      <c r="AX253" s="226">
        <v>288</v>
      </c>
      <c r="AY253" s="227">
        <v>281</v>
      </c>
      <c r="AZ253" s="227">
        <v>318</v>
      </c>
      <c r="BA253" s="227">
        <v>347</v>
      </c>
      <c r="BB253" s="227">
        <v>360</v>
      </c>
      <c r="BC253" s="226">
        <f t="shared" si="112"/>
        <v>295</v>
      </c>
      <c r="BD253" s="226">
        <f t="shared" si="112"/>
        <v>432</v>
      </c>
      <c r="BE253" s="226">
        <f t="shared" si="112"/>
        <v>460</v>
      </c>
      <c r="BF253" s="226">
        <f t="shared" si="112"/>
        <v>484</v>
      </c>
      <c r="BG253" s="218">
        <f t="shared" si="112"/>
        <v>597</v>
      </c>
      <c r="BH253" s="218">
        <f t="shared" si="110"/>
        <v>581</v>
      </c>
      <c r="BI253" s="218">
        <f t="shared" si="110"/>
        <v>588</v>
      </c>
      <c r="BJ253" s="218">
        <f t="shared" si="110"/>
        <v>857</v>
      </c>
      <c r="BK253" s="226">
        <f t="shared" si="107"/>
        <v>-1</v>
      </c>
      <c r="BL253" s="226">
        <f t="shared" si="107"/>
        <v>37</v>
      </c>
      <c r="BM253" s="226">
        <f t="shared" si="107"/>
        <v>52</v>
      </c>
      <c r="BN253" s="226">
        <f t="shared" si="106"/>
        <v>48</v>
      </c>
      <c r="BO253" s="227">
        <f t="shared" si="106"/>
        <v>100</v>
      </c>
      <c r="BP253" s="227">
        <f t="shared" si="106"/>
        <v>121</v>
      </c>
      <c r="BQ253" s="227">
        <f t="shared" si="106"/>
        <v>122</v>
      </c>
      <c r="BR253" s="227">
        <f t="shared" si="106"/>
        <v>108</v>
      </c>
      <c r="BS253" s="226">
        <v>13</v>
      </c>
      <c r="BT253" s="226">
        <v>37</v>
      </c>
      <c r="BU253" s="226">
        <v>52</v>
      </c>
      <c r="BV253" s="226">
        <v>48</v>
      </c>
      <c r="BW253" s="227">
        <v>100</v>
      </c>
      <c r="BX253" s="227">
        <v>121</v>
      </c>
      <c r="BY253" s="227">
        <v>122</v>
      </c>
      <c r="BZ253" s="227">
        <v>108</v>
      </c>
      <c r="CA253" s="226">
        <v>14</v>
      </c>
      <c r="CB253" s="226">
        <f>IFERROR(VLOOKUP($G253,[12]ITEM!$B$2:$AC$939,26,0),0)</f>
        <v>0</v>
      </c>
      <c r="CC253" s="226">
        <f>IFERROR(VLOOKUP($G253,[12]ITEM!$B$2:$AC$939,27,0),0)</f>
        <v>0</v>
      </c>
      <c r="CD253" s="226">
        <f>IFERROR(VLOOKUP($G253,[12]ITEM!$B$2:$AC$939,28,0),0)</f>
        <v>0</v>
      </c>
      <c r="CE253" s="227">
        <v>0</v>
      </c>
      <c r="CF253" s="227">
        <v>0</v>
      </c>
      <c r="CG253" s="227">
        <v>0</v>
      </c>
      <c r="CH253" s="227">
        <v>0</v>
      </c>
      <c r="CI253" s="375"/>
      <c r="CJ253" s="226">
        <f t="shared" si="105"/>
        <v>294</v>
      </c>
      <c r="CK253" s="226">
        <f t="shared" si="105"/>
        <v>451</v>
      </c>
      <c r="CL253" s="226">
        <f t="shared" si="105"/>
        <v>485</v>
      </c>
      <c r="CM253" s="226">
        <f t="shared" si="105"/>
        <v>511</v>
      </c>
      <c r="CN253" s="227">
        <f t="shared" si="105"/>
        <v>597</v>
      </c>
      <c r="CO253" s="227">
        <f t="shared" si="89"/>
        <v>625.5307706103041</v>
      </c>
      <c r="CP253" s="227">
        <f t="shared" si="89"/>
        <v>651.65569478171722</v>
      </c>
      <c r="CQ253" s="227">
        <f t="shared" si="89"/>
        <v>793.85019213448049</v>
      </c>
      <c r="CR253" s="226">
        <v>176</v>
      </c>
      <c r="CS253" s="226">
        <v>255</v>
      </c>
      <c r="CT253" s="226">
        <v>280</v>
      </c>
      <c r="CU253" s="226">
        <v>295</v>
      </c>
      <c r="CV253" s="227">
        <f t="shared" si="92"/>
        <v>514</v>
      </c>
      <c r="CW253" s="227">
        <f>CV253*(1+('[13]GROWTH (YoY)'!AR253/100))</f>
        <v>536.5307706103041</v>
      </c>
      <c r="CX253" s="227">
        <f>CW253*(1+('[13]GROWTH (YoY)'!AS253/100))</f>
        <v>555.65569478171722</v>
      </c>
      <c r="CY253" s="227">
        <f>CX253*(1+('[13]GROWTH (YoY)'!AT253/100))</f>
        <v>696.85019213448049</v>
      </c>
      <c r="CZ253" s="226">
        <v>87</v>
      </c>
      <c r="DA253" s="226">
        <v>114</v>
      </c>
      <c r="DB253" s="226">
        <v>116</v>
      </c>
      <c r="DC253" s="226">
        <v>118</v>
      </c>
      <c r="DD253" s="227">
        <v>2</v>
      </c>
      <c r="DE253" s="227">
        <v>2</v>
      </c>
      <c r="DF253" s="227">
        <v>2</v>
      </c>
      <c r="DG253" s="227">
        <v>2</v>
      </c>
      <c r="DH253" s="226">
        <v>31</v>
      </c>
      <c r="DI253" s="226">
        <v>82</v>
      </c>
      <c r="DJ253" s="226">
        <v>89</v>
      </c>
      <c r="DK253" s="226">
        <v>98</v>
      </c>
      <c r="DL253" s="227">
        <v>81</v>
      </c>
      <c r="DM253" s="227">
        <v>87</v>
      </c>
      <c r="DN253" s="227">
        <v>94</v>
      </c>
      <c r="DO253" s="227">
        <v>95</v>
      </c>
      <c r="DP253" s="376">
        <f t="shared" si="111"/>
        <v>1</v>
      </c>
      <c r="DQ253" s="226">
        <f t="shared" si="111"/>
        <v>-19</v>
      </c>
      <c r="DR253" s="226">
        <f t="shared" si="111"/>
        <v>-25</v>
      </c>
      <c r="DS253" s="226">
        <f t="shared" si="109"/>
        <v>-27</v>
      </c>
      <c r="DT253" s="227">
        <f t="shared" si="109"/>
        <v>0</v>
      </c>
      <c r="DU253" s="227">
        <f t="shared" si="109"/>
        <v>-44.530770610304103</v>
      </c>
      <c r="DV253" s="227">
        <f t="shared" si="109"/>
        <v>-63.655694781717216</v>
      </c>
      <c r="DW253" s="227">
        <f t="shared" si="109"/>
        <v>63.149807865519506</v>
      </c>
      <c r="DX253" s="377">
        <f t="shared" si="108"/>
        <v>0.88431660718034855</v>
      </c>
      <c r="DY253" s="377">
        <f t="shared" si="108"/>
        <v>0.8841950742130158</v>
      </c>
      <c r="DZ253" s="377">
        <f t="shared" si="108"/>
        <v>0.88430613460393093</v>
      </c>
      <c r="EA253" s="377">
        <f t="shared" si="108"/>
        <v>0.88419714729557974</v>
      </c>
      <c r="EB253" s="378">
        <f t="shared" si="108"/>
        <v>0.88052773027119469</v>
      </c>
      <c r="EC253" s="378">
        <f t="shared" si="108"/>
        <v>0.88458927359131023</v>
      </c>
      <c r="ED253" s="378">
        <f t="shared" si="108"/>
        <v>0.88462799082268107</v>
      </c>
      <c r="EE253" s="378">
        <f t="shared" si="108"/>
        <v>0.88815789473684215</v>
      </c>
      <c r="EG253" s="226">
        <v>4765</v>
      </c>
      <c r="EH253" s="226">
        <v>4142</v>
      </c>
      <c r="EI253" s="226">
        <v>623</v>
      </c>
      <c r="EJ253" s="226">
        <v>288</v>
      </c>
      <c r="EK253" s="226">
        <v>501</v>
      </c>
      <c r="EL253" s="226">
        <v>5668</v>
      </c>
      <c r="EM253" s="226">
        <v>5662</v>
      </c>
      <c r="EN253" s="379">
        <f t="shared" si="93"/>
        <v>0.86925498426023085</v>
      </c>
      <c r="EO253" s="226">
        <f t="shared" si="94"/>
        <v>46.227929373996787</v>
      </c>
      <c r="EP253" s="379">
        <f t="shared" si="95"/>
        <v>0.10514165792235047</v>
      </c>
      <c r="EQ253" s="226">
        <f t="shared" si="96"/>
        <v>88390.966831333804</v>
      </c>
      <c r="ER253" s="226">
        <f t="shared" si="97"/>
        <v>4238.7848816672549</v>
      </c>
      <c r="ES253" s="292"/>
      <c r="ET253" s="227">
        <v>8986</v>
      </c>
      <c r="EU253" s="227">
        <v>7208</v>
      </c>
      <c r="EV253" s="227">
        <v>1778</v>
      </c>
      <c r="EW253" s="227">
        <v>469</v>
      </c>
      <c r="EX253" s="227">
        <v>1006</v>
      </c>
      <c r="EY253" s="227">
        <v>10459</v>
      </c>
      <c r="EZ253" s="227">
        <v>10444</v>
      </c>
      <c r="FA253" s="380">
        <f t="shared" si="100"/>
        <v>0.80213665702203429</v>
      </c>
      <c r="FB253" s="228">
        <f t="shared" si="101"/>
        <v>26.377952755905511</v>
      </c>
      <c r="FC253" s="380">
        <f t="shared" si="102"/>
        <v>0.11195192521700423</v>
      </c>
      <c r="FD253" s="227">
        <f t="shared" si="103"/>
        <v>96185.10373840711</v>
      </c>
      <c r="FE253" s="227">
        <f t="shared" si="104"/>
        <v>3742.1805183199285</v>
      </c>
      <c r="FF253" s="227">
        <v>978</v>
      </c>
      <c r="FG253" s="228">
        <f t="shared" si="98"/>
        <v>33.333333333333329</v>
      </c>
      <c r="FH253" s="227">
        <v>326</v>
      </c>
      <c r="FI253" s="227">
        <v>978</v>
      </c>
      <c r="FJ253" s="227">
        <v>14</v>
      </c>
      <c r="FK253" s="227">
        <f t="shared" si="90"/>
        <v>638</v>
      </c>
      <c r="FL253" s="227">
        <v>166</v>
      </c>
      <c r="FM253" s="227">
        <f t="shared" si="91"/>
        <v>472</v>
      </c>
      <c r="FZ253" s="229"/>
      <c r="GA253" s="229"/>
      <c r="GB253" s="229"/>
      <c r="GC253" s="229"/>
      <c r="GD253" s="229"/>
    </row>
    <row r="254" spans="1:186" s="368" customFormat="1">
      <c r="A254" s="287" t="s">
        <v>534</v>
      </c>
      <c r="B254" s="369" t="s">
        <v>535</v>
      </c>
      <c r="C254" s="287" t="s">
        <v>647</v>
      </c>
      <c r="D254" s="403" t="s">
        <v>3126</v>
      </c>
      <c r="E254" s="369" t="s">
        <v>648</v>
      </c>
      <c r="F254" s="403">
        <v>251</v>
      </c>
      <c r="G254" s="404" t="s">
        <v>649</v>
      </c>
      <c r="H254" s="392" t="s">
        <v>650</v>
      </c>
      <c r="I254" s="287" t="s">
        <v>651</v>
      </c>
      <c r="J254" s="369" t="s">
        <v>652</v>
      </c>
      <c r="K254" s="287" t="s">
        <v>350</v>
      </c>
      <c r="L254" s="369" t="s">
        <v>653</v>
      </c>
      <c r="M254" s="369" t="s">
        <v>3124</v>
      </c>
      <c r="N254" s="372">
        <v>1</v>
      </c>
      <c r="O254" s="373">
        <v>299</v>
      </c>
      <c r="P254" s="373">
        <v>399</v>
      </c>
      <c r="Q254" s="373">
        <v>438</v>
      </c>
      <c r="R254" s="373">
        <v>473</v>
      </c>
      <c r="S254" s="374">
        <v>263</v>
      </c>
      <c r="T254" s="374">
        <v>289</v>
      </c>
      <c r="U254" s="374">
        <v>314</v>
      </c>
      <c r="V254" s="374">
        <v>325</v>
      </c>
      <c r="W254" s="373">
        <v>159</v>
      </c>
      <c r="X254" s="373">
        <v>208</v>
      </c>
      <c r="Y254" s="373">
        <v>228</v>
      </c>
      <c r="Z254" s="373">
        <v>247</v>
      </c>
      <c r="AA254" s="374">
        <v>170</v>
      </c>
      <c r="AB254" s="374">
        <v>191</v>
      </c>
      <c r="AC254" s="374">
        <v>208</v>
      </c>
      <c r="AD254" s="374">
        <v>218</v>
      </c>
      <c r="AE254" s="373">
        <v>1</v>
      </c>
      <c r="AF254" s="373">
        <v>1</v>
      </c>
      <c r="AG254" s="373">
        <v>1</v>
      </c>
      <c r="AH254" s="373">
        <v>1</v>
      </c>
      <c r="AI254" s="374">
        <v>1</v>
      </c>
      <c r="AJ254" s="374">
        <v>1</v>
      </c>
      <c r="AK254" s="374">
        <v>1</v>
      </c>
      <c r="AL254" s="374">
        <v>1</v>
      </c>
      <c r="AM254" s="226">
        <v>139</v>
      </c>
      <c r="AN254" s="226">
        <v>192</v>
      </c>
      <c r="AO254" s="226">
        <v>210</v>
      </c>
      <c r="AP254" s="226">
        <v>226</v>
      </c>
      <c r="AQ254" s="227">
        <v>93</v>
      </c>
      <c r="AR254" s="227">
        <v>99</v>
      </c>
      <c r="AS254" s="227">
        <v>106</v>
      </c>
      <c r="AT254" s="227">
        <v>108</v>
      </c>
      <c r="AU254" s="226">
        <v>11</v>
      </c>
      <c r="AV254" s="226">
        <v>24</v>
      </c>
      <c r="AW254" s="226">
        <v>27</v>
      </c>
      <c r="AX254" s="226">
        <v>31</v>
      </c>
      <c r="AY254" s="227">
        <v>19</v>
      </c>
      <c r="AZ254" s="227">
        <v>22</v>
      </c>
      <c r="BA254" s="227">
        <v>25</v>
      </c>
      <c r="BB254" s="227">
        <v>27</v>
      </c>
      <c r="BC254" s="226">
        <f t="shared" si="112"/>
        <v>20</v>
      </c>
      <c r="BD254" s="226">
        <f t="shared" si="112"/>
        <v>3</v>
      </c>
      <c r="BE254" s="226">
        <f t="shared" si="112"/>
        <v>23</v>
      </c>
      <c r="BF254" s="226">
        <f t="shared" si="112"/>
        <v>-15</v>
      </c>
      <c r="BG254" s="218">
        <f t="shared" si="112"/>
        <v>69</v>
      </c>
      <c r="BH254" s="218">
        <f t="shared" si="110"/>
        <v>69</v>
      </c>
      <c r="BI254" s="218">
        <f t="shared" si="110"/>
        <v>75</v>
      </c>
      <c r="BJ254" s="218">
        <f t="shared" si="110"/>
        <v>78</v>
      </c>
      <c r="BK254" s="226">
        <f t="shared" si="107"/>
        <v>108</v>
      </c>
      <c r="BL254" s="226">
        <f t="shared" si="107"/>
        <v>165</v>
      </c>
      <c r="BM254" s="226">
        <f t="shared" si="107"/>
        <v>160</v>
      </c>
      <c r="BN254" s="226">
        <f t="shared" si="106"/>
        <v>210</v>
      </c>
      <c r="BO254" s="227">
        <f t="shared" si="106"/>
        <v>5</v>
      </c>
      <c r="BP254" s="227">
        <f t="shared" si="106"/>
        <v>8</v>
      </c>
      <c r="BQ254" s="227">
        <f t="shared" si="106"/>
        <v>6</v>
      </c>
      <c r="BR254" s="227">
        <f t="shared" si="106"/>
        <v>3</v>
      </c>
      <c r="BS254" s="226">
        <v>109</v>
      </c>
      <c r="BT254" s="226">
        <v>165</v>
      </c>
      <c r="BU254" s="226">
        <v>160</v>
      </c>
      <c r="BV254" s="226">
        <v>210</v>
      </c>
      <c r="BW254" s="227">
        <v>5</v>
      </c>
      <c r="BX254" s="227">
        <v>8</v>
      </c>
      <c r="BY254" s="227">
        <v>6</v>
      </c>
      <c r="BZ254" s="227">
        <v>3</v>
      </c>
      <c r="CA254" s="226">
        <v>1</v>
      </c>
      <c r="CB254" s="226">
        <f>IFERROR(VLOOKUP($G254,[12]ITEM!$B$2:$AC$939,26,0),0)</f>
        <v>0</v>
      </c>
      <c r="CC254" s="226">
        <f>IFERROR(VLOOKUP($G254,[12]ITEM!$B$2:$AC$939,27,0),0)</f>
        <v>0</v>
      </c>
      <c r="CD254" s="226">
        <f>IFERROR(VLOOKUP($G254,[12]ITEM!$B$2:$AC$939,28,0),0)</f>
        <v>0</v>
      </c>
      <c r="CE254" s="227">
        <v>0</v>
      </c>
      <c r="CF254" s="227">
        <v>0</v>
      </c>
      <c r="CG254" s="227">
        <v>0</v>
      </c>
      <c r="CH254" s="227">
        <v>0</v>
      </c>
      <c r="CI254" s="375"/>
      <c r="CJ254" s="226">
        <f t="shared" si="105"/>
        <v>19</v>
      </c>
      <c r="CK254" s="226">
        <f t="shared" si="105"/>
        <v>7</v>
      </c>
      <c r="CL254" s="226">
        <f t="shared" si="105"/>
        <v>8</v>
      </c>
      <c r="CM254" s="226">
        <f t="shared" si="105"/>
        <v>9</v>
      </c>
      <c r="CN254" s="227">
        <f t="shared" si="105"/>
        <v>69</v>
      </c>
      <c r="CO254" s="227">
        <f t="shared" si="105"/>
        <v>72.679439620802</v>
      </c>
      <c r="CP254" s="227">
        <f t="shared" si="105"/>
        <v>78.879105805410362</v>
      </c>
      <c r="CQ254" s="227">
        <f t="shared" si="105"/>
        <v>79.999415717241206</v>
      </c>
      <c r="CR254" s="226">
        <v>3</v>
      </c>
      <c r="CS254" s="226">
        <v>4</v>
      </c>
      <c r="CT254" s="226">
        <v>5</v>
      </c>
      <c r="CU254" s="226">
        <v>5</v>
      </c>
      <c r="CV254" s="227">
        <f t="shared" si="92"/>
        <v>65</v>
      </c>
      <c r="CW254" s="227">
        <f>CV254*(1+('[13]GROWTH (YoY)'!AR254/100))</f>
        <v>68.679439620802</v>
      </c>
      <c r="CX254" s="227">
        <f>CW254*(1+('[13]GROWTH (YoY)'!AS254/100))</f>
        <v>73.879105805410362</v>
      </c>
      <c r="CY254" s="227">
        <f>CX254*(1+('[13]GROWTH (YoY)'!AT254/100))</f>
        <v>74.999415717241206</v>
      </c>
      <c r="CZ254" s="226">
        <v>16</v>
      </c>
      <c r="DA254" s="226">
        <v>2</v>
      </c>
      <c r="DB254" s="226">
        <v>2</v>
      </c>
      <c r="DC254" s="226">
        <v>2</v>
      </c>
      <c r="DD254" s="227">
        <v>3</v>
      </c>
      <c r="DE254" s="227">
        <v>3</v>
      </c>
      <c r="DF254" s="227">
        <v>3</v>
      </c>
      <c r="DG254" s="227">
        <v>3</v>
      </c>
      <c r="DH254" s="226">
        <v>0</v>
      </c>
      <c r="DI254" s="226">
        <v>1</v>
      </c>
      <c r="DJ254" s="226">
        <v>1</v>
      </c>
      <c r="DK254" s="226">
        <v>2</v>
      </c>
      <c r="DL254" s="227">
        <v>1</v>
      </c>
      <c r="DM254" s="227">
        <v>1</v>
      </c>
      <c r="DN254" s="227">
        <v>2</v>
      </c>
      <c r="DO254" s="227">
        <v>2</v>
      </c>
      <c r="DP254" s="376">
        <f t="shared" si="111"/>
        <v>1</v>
      </c>
      <c r="DQ254" s="226">
        <f t="shared" si="111"/>
        <v>-4</v>
      </c>
      <c r="DR254" s="226">
        <f t="shared" si="111"/>
        <v>15</v>
      </c>
      <c r="DS254" s="226">
        <f t="shared" si="109"/>
        <v>-24</v>
      </c>
      <c r="DT254" s="227">
        <f t="shared" si="109"/>
        <v>0</v>
      </c>
      <c r="DU254" s="227">
        <f t="shared" si="109"/>
        <v>-3.6794396208020004</v>
      </c>
      <c r="DV254" s="227">
        <f t="shared" si="109"/>
        <v>-3.8791058054103615</v>
      </c>
      <c r="DW254" s="227">
        <f t="shared" si="109"/>
        <v>-1.9994157172412059</v>
      </c>
      <c r="DX254" s="377">
        <f t="shared" si="108"/>
        <v>0.5317725752508361</v>
      </c>
      <c r="DY254" s="377">
        <f t="shared" si="108"/>
        <v>0.52130325814536338</v>
      </c>
      <c r="DZ254" s="377">
        <f t="shared" si="108"/>
        <v>0.52054794520547942</v>
      </c>
      <c r="EA254" s="377">
        <f t="shared" si="108"/>
        <v>0.52219873150105711</v>
      </c>
      <c r="EB254" s="378">
        <f t="shared" si="108"/>
        <v>0.64638783269961975</v>
      </c>
      <c r="EC254" s="378">
        <f t="shared" si="108"/>
        <v>0.66089965397923878</v>
      </c>
      <c r="ED254" s="378">
        <f t="shared" si="108"/>
        <v>0.66242038216560506</v>
      </c>
      <c r="EE254" s="378">
        <f t="shared" si="108"/>
        <v>0.67076923076923078</v>
      </c>
      <c r="EG254" s="226">
        <v>216</v>
      </c>
      <c r="EH254" s="226">
        <v>160</v>
      </c>
      <c r="EI254" s="226">
        <v>56</v>
      </c>
      <c r="EJ254" s="226">
        <v>13</v>
      </c>
      <c r="EK254" s="226">
        <v>36</v>
      </c>
      <c r="EL254" s="226">
        <v>429</v>
      </c>
      <c r="EM254" s="226">
        <v>425</v>
      </c>
      <c r="EN254" s="379">
        <f t="shared" si="93"/>
        <v>0.7407407407407407</v>
      </c>
      <c r="EO254" s="226">
        <f t="shared" si="94"/>
        <v>23.214285714285715</v>
      </c>
      <c r="EP254" s="379">
        <f t="shared" si="95"/>
        <v>0.16666666666666666</v>
      </c>
      <c r="EQ254" s="226">
        <f t="shared" si="96"/>
        <v>83916.08391608391</v>
      </c>
      <c r="ER254" s="226">
        <f t="shared" si="97"/>
        <v>2549.0196078431372</v>
      </c>
      <c r="ES254" s="292"/>
      <c r="ET254" s="227">
        <v>243</v>
      </c>
      <c r="EU254" s="227">
        <v>170</v>
      </c>
      <c r="EV254" s="227">
        <v>73</v>
      </c>
      <c r="EW254" s="227">
        <v>18</v>
      </c>
      <c r="EX254" s="227">
        <v>94</v>
      </c>
      <c r="EY254" s="227">
        <v>434</v>
      </c>
      <c r="EZ254" s="227">
        <v>428</v>
      </c>
      <c r="FA254" s="380">
        <f t="shared" si="100"/>
        <v>0.69958847736625518</v>
      </c>
      <c r="FB254" s="228">
        <f t="shared" si="101"/>
        <v>24.657534246575342</v>
      </c>
      <c r="FC254" s="380">
        <f t="shared" si="102"/>
        <v>0.38683127572016462</v>
      </c>
      <c r="FD254" s="227">
        <f t="shared" si="103"/>
        <v>216589.86175115209</v>
      </c>
      <c r="FE254" s="227">
        <f t="shared" si="104"/>
        <v>3504.6728971962616</v>
      </c>
      <c r="FF254" s="227">
        <v>93</v>
      </c>
      <c r="FG254" s="228">
        <f t="shared" si="98"/>
        <v>12.903225806451612</v>
      </c>
      <c r="FH254" s="227">
        <v>12</v>
      </c>
      <c r="FI254" s="227">
        <v>93</v>
      </c>
      <c r="FJ254" s="227">
        <v>1</v>
      </c>
      <c r="FK254" s="227">
        <f t="shared" si="90"/>
        <v>80</v>
      </c>
      <c r="FL254" s="227">
        <v>5</v>
      </c>
      <c r="FM254" s="227">
        <f t="shared" si="91"/>
        <v>75</v>
      </c>
      <c r="FZ254" s="229"/>
      <c r="GA254" s="229"/>
      <c r="GB254" s="229"/>
      <c r="GC254" s="229"/>
      <c r="GD254" s="229"/>
    </row>
    <row r="255" spans="1:186" s="368" customFormat="1">
      <c r="A255" s="287" t="s">
        <v>534</v>
      </c>
      <c r="B255" s="369" t="s">
        <v>535</v>
      </c>
      <c r="C255" s="287" t="s">
        <v>647</v>
      </c>
      <c r="D255" s="403" t="s">
        <v>3126</v>
      </c>
      <c r="E255" s="369" t="s">
        <v>648</v>
      </c>
      <c r="F255" s="403">
        <v>252</v>
      </c>
      <c r="G255" s="404" t="s">
        <v>654</v>
      </c>
      <c r="H255" s="392" t="s">
        <v>655</v>
      </c>
      <c r="I255" s="287" t="s">
        <v>651</v>
      </c>
      <c r="J255" s="369" t="s">
        <v>652</v>
      </c>
      <c r="K255" s="287" t="s">
        <v>350</v>
      </c>
      <c r="L255" s="369" t="s">
        <v>653</v>
      </c>
      <c r="M255" s="369" t="s">
        <v>3124</v>
      </c>
      <c r="N255" s="372">
        <v>1</v>
      </c>
      <c r="O255" s="373">
        <v>41</v>
      </c>
      <c r="P255" s="373">
        <v>55</v>
      </c>
      <c r="Q255" s="373">
        <v>61</v>
      </c>
      <c r="R255" s="373">
        <v>66</v>
      </c>
      <c r="S255" s="374">
        <v>131</v>
      </c>
      <c r="T255" s="374">
        <v>144</v>
      </c>
      <c r="U255" s="374">
        <v>156</v>
      </c>
      <c r="V255" s="374">
        <v>172</v>
      </c>
      <c r="W255" s="373">
        <v>14</v>
      </c>
      <c r="X255" s="373">
        <v>19</v>
      </c>
      <c r="Y255" s="373">
        <v>21</v>
      </c>
      <c r="Z255" s="373">
        <v>22</v>
      </c>
      <c r="AA255" s="374">
        <v>75</v>
      </c>
      <c r="AB255" s="374">
        <v>83</v>
      </c>
      <c r="AC255" s="374">
        <v>89</v>
      </c>
      <c r="AD255" s="374">
        <v>107</v>
      </c>
      <c r="AE255" s="373">
        <v>0</v>
      </c>
      <c r="AF255" s="373">
        <v>0</v>
      </c>
      <c r="AG255" s="373">
        <v>0</v>
      </c>
      <c r="AH255" s="373">
        <v>0</v>
      </c>
      <c r="AI255" s="374">
        <v>0</v>
      </c>
      <c r="AJ255" s="374">
        <v>0</v>
      </c>
      <c r="AK255" s="374">
        <v>0</v>
      </c>
      <c r="AL255" s="374">
        <v>1</v>
      </c>
      <c r="AM255" s="226">
        <v>27</v>
      </c>
      <c r="AN255" s="226">
        <v>37</v>
      </c>
      <c r="AO255" s="226">
        <v>40</v>
      </c>
      <c r="AP255" s="226">
        <v>43</v>
      </c>
      <c r="AQ255" s="227">
        <v>56</v>
      </c>
      <c r="AR255" s="227">
        <v>61</v>
      </c>
      <c r="AS255" s="227">
        <v>67</v>
      </c>
      <c r="AT255" s="227">
        <v>64</v>
      </c>
      <c r="AU255" s="226">
        <v>2</v>
      </c>
      <c r="AV255" s="226">
        <v>3</v>
      </c>
      <c r="AW255" s="226">
        <v>3</v>
      </c>
      <c r="AX255" s="226">
        <v>3</v>
      </c>
      <c r="AY255" s="227">
        <v>10</v>
      </c>
      <c r="AZ255" s="227">
        <v>12</v>
      </c>
      <c r="BA255" s="227">
        <v>13</v>
      </c>
      <c r="BB255" s="227">
        <v>14</v>
      </c>
      <c r="BC255" s="226">
        <f t="shared" si="112"/>
        <v>22</v>
      </c>
      <c r="BD255" s="226">
        <f t="shared" si="112"/>
        <v>30</v>
      </c>
      <c r="BE255" s="226">
        <f t="shared" si="112"/>
        <v>25</v>
      </c>
      <c r="BF255" s="226">
        <f t="shared" si="112"/>
        <v>36</v>
      </c>
      <c r="BG255" s="218">
        <f t="shared" si="112"/>
        <v>43</v>
      </c>
      <c r="BH255" s="218">
        <f t="shared" si="110"/>
        <v>44</v>
      </c>
      <c r="BI255" s="218">
        <f t="shared" si="110"/>
        <v>48</v>
      </c>
      <c r="BJ255" s="218">
        <f t="shared" si="110"/>
        <v>46</v>
      </c>
      <c r="BK255" s="226">
        <f t="shared" si="107"/>
        <v>3</v>
      </c>
      <c r="BL255" s="226">
        <f t="shared" si="107"/>
        <v>4</v>
      </c>
      <c r="BM255" s="226">
        <f t="shared" si="107"/>
        <v>12</v>
      </c>
      <c r="BN255" s="226">
        <f t="shared" si="106"/>
        <v>4</v>
      </c>
      <c r="BO255" s="227">
        <f t="shared" si="106"/>
        <v>3</v>
      </c>
      <c r="BP255" s="227">
        <f t="shared" si="106"/>
        <v>5</v>
      </c>
      <c r="BQ255" s="227">
        <f t="shared" si="106"/>
        <v>6</v>
      </c>
      <c r="BR255" s="227">
        <f t="shared" si="106"/>
        <v>4</v>
      </c>
      <c r="BS255" s="226">
        <v>4</v>
      </c>
      <c r="BT255" s="226">
        <v>4</v>
      </c>
      <c r="BU255" s="226">
        <v>12</v>
      </c>
      <c r="BV255" s="226">
        <v>4</v>
      </c>
      <c r="BW255" s="227">
        <v>3</v>
      </c>
      <c r="BX255" s="227">
        <v>5</v>
      </c>
      <c r="BY255" s="227">
        <v>6</v>
      </c>
      <c r="BZ255" s="227">
        <v>4</v>
      </c>
      <c r="CA255" s="226">
        <v>1</v>
      </c>
      <c r="CB255" s="226">
        <f>IFERROR(VLOOKUP($G255,[12]ITEM!$B$2:$AC$939,26,0),0)</f>
        <v>0</v>
      </c>
      <c r="CC255" s="226">
        <f>IFERROR(VLOOKUP($G255,[12]ITEM!$B$2:$AC$939,27,0),0)</f>
        <v>0</v>
      </c>
      <c r="CD255" s="226">
        <f>IFERROR(VLOOKUP($G255,[12]ITEM!$B$2:$AC$939,28,0),0)</f>
        <v>0</v>
      </c>
      <c r="CE255" s="227">
        <v>0</v>
      </c>
      <c r="CF255" s="227">
        <v>0</v>
      </c>
      <c r="CG255" s="227">
        <v>0</v>
      </c>
      <c r="CH255" s="227">
        <v>0</v>
      </c>
      <c r="CI255" s="375"/>
      <c r="CJ255" s="226">
        <f t="shared" si="105"/>
        <v>22</v>
      </c>
      <c r="CK255" s="226">
        <f t="shared" si="105"/>
        <v>29</v>
      </c>
      <c r="CL255" s="226">
        <f t="shared" si="105"/>
        <v>31</v>
      </c>
      <c r="CM255" s="226">
        <f t="shared" si="105"/>
        <v>32</v>
      </c>
      <c r="CN255" s="227">
        <f t="shared" si="105"/>
        <v>43</v>
      </c>
      <c r="CO255" s="227">
        <f t="shared" si="105"/>
        <v>46.54808293300627</v>
      </c>
      <c r="CP255" s="227">
        <f t="shared" si="105"/>
        <v>50.744104226561511</v>
      </c>
      <c r="CQ255" s="227">
        <f t="shared" si="105"/>
        <v>48.941321237584724</v>
      </c>
      <c r="CR255" s="226">
        <v>14</v>
      </c>
      <c r="CS255" s="226">
        <v>19</v>
      </c>
      <c r="CT255" s="226">
        <v>21</v>
      </c>
      <c r="CU255" s="226">
        <v>22</v>
      </c>
      <c r="CV255" s="227">
        <f t="shared" si="92"/>
        <v>42</v>
      </c>
      <c r="CW255" s="227">
        <f>CV255*(1+('[13]GROWTH (YoY)'!AR255/100))</f>
        <v>45.54808293300627</v>
      </c>
      <c r="CX255" s="227">
        <f>CW255*(1+('[13]GROWTH (YoY)'!AS255/100))</f>
        <v>49.744104226561511</v>
      </c>
      <c r="CY255" s="227">
        <f>CX255*(1+('[13]GROWTH (YoY)'!AT255/100))</f>
        <v>47.941321237584724</v>
      </c>
      <c r="CZ255" s="226">
        <v>7</v>
      </c>
      <c r="DA255" s="226">
        <v>9</v>
      </c>
      <c r="DB255" s="226">
        <v>9</v>
      </c>
      <c r="DC255" s="226">
        <v>9</v>
      </c>
      <c r="DD255" s="227">
        <v>0</v>
      </c>
      <c r="DE255" s="227">
        <v>0</v>
      </c>
      <c r="DF255" s="227">
        <v>0</v>
      </c>
      <c r="DG255" s="227">
        <v>0</v>
      </c>
      <c r="DH255" s="226">
        <v>1</v>
      </c>
      <c r="DI255" s="226">
        <v>1</v>
      </c>
      <c r="DJ255" s="226">
        <v>1</v>
      </c>
      <c r="DK255" s="226">
        <v>1</v>
      </c>
      <c r="DL255" s="227">
        <v>1</v>
      </c>
      <c r="DM255" s="227">
        <v>1</v>
      </c>
      <c r="DN255" s="227">
        <v>1</v>
      </c>
      <c r="DO255" s="227">
        <v>1</v>
      </c>
      <c r="DP255" s="376">
        <f t="shared" si="111"/>
        <v>0</v>
      </c>
      <c r="DQ255" s="226">
        <f t="shared" si="111"/>
        <v>1</v>
      </c>
      <c r="DR255" s="226">
        <f t="shared" si="111"/>
        <v>-6</v>
      </c>
      <c r="DS255" s="226">
        <f t="shared" si="109"/>
        <v>4</v>
      </c>
      <c r="DT255" s="227">
        <f t="shared" si="109"/>
        <v>0</v>
      </c>
      <c r="DU255" s="227">
        <f t="shared" si="109"/>
        <v>-2.5480829330062704</v>
      </c>
      <c r="DV255" s="227">
        <f t="shared" si="109"/>
        <v>-2.744104226561511</v>
      </c>
      <c r="DW255" s="227">
        <f t="shared" si="109"/>
        <v>-2.9413212375847237</v>
      </c>
      <c r="DX255" s="377">
        <f t="shared" si="108"/>
        <v>0.34146341463414637</v>
      </c>
      <c r="DY255" s="377">
        <f t="shared" si="108"/>
        <v>0.34545454545454546</v>
      </c>
      <c r="DZ255" s="377">
        <f t="shared" si="108"/>
        <v>0.34426229508196721</v>
      </c>
      <c r="EA255" s="377">
        <f t="shared" si="108"/>
        <v>0.33333333333333331</v>
      </c>
      <c r="EB255" s="378">
        <f t="shared" si="108"/>
        <v>0.5725190839694656</v>
      </c>
      <c r="EC255" s="378">
        <f t="shared" si="108"/>
        <v>0.57638888888888884</v>
      </c>
      <c r="ED255" s="378">
        <f t="shared" si="108"/>
        <v>0.57051282051282048</v>
      </c>
      <c r="EE255" s="378">
        <f t="shared" si="108"/>
        <v>0.62209302325581395</v>
      </c>
      <c r="EG255" s="226">
        <v>29</v>
      </c>
      <c r="EH255" s="226">
        <v>13</v>
      </c>
      <c r="EI255" s="226">
        <v>15</v>
      </c>
      <c r="EJ255" s="226">
        <v>5</v>
      </c>
      <c r="EK255" s="226">
        <v>10</v>
      </c>
      <c r="EL255" s="226">
        <v>302</v>
      </c>
      <c r="EM255" s="226">
        <v>300</v>
      </c>
      <c r="EN255" s="379">
        <f t="shared" si="93"/>
        <v>0.44827586206896552</v>
      </c>
      <c r="EO255" s="226">
        <f t="shared" si="94"/>
        <v>33.333333333333329</v>
      </c>
      <c r="EP255" s="379">
        <f t="shared" si="95"/>
        <v>0.34482758620689657</v>
      </c>
      <c r="EQ255" s="226">
        <f t="shared" si="96"/>
        <v>33112.582781456957</v>
      </c>
      <c r="ER255" s="226">
        <f t="shared" si="97"/>
        <v>1388.8888888888889</v>
      </c>
      <c r="ES255" s="292"/>
      <c r="ET255" s="227">
        <v>131</v>
      </c>
      <c r="EU255" s="227">
        <v>85</v>
      </c>
      <c r="EV255" s="227">
        <v>46</v>
      </c>
      <c r="EW255" s="227">
        <v>13</v>
      </c>
      <c r="EX255" s="227">
        <v>85</v>
      </c>
      <c r="EY255" s="227">
        <v>444</v>
      </c>
      <c r="EZ255" s="227">
        <v>443</v>
      </c>
      <c r="FA255" s="380">
        <f t="shared" si="100"/>
        <v>0.64885496183206104</v>
      </c>
      <c r="FB255" s="228">
        <f t="shared" si="101"/>
        <v>28.260869565217391</v>
      </c>
      <c r="FC255" s="380">
        <f t="shared" si="102"/>
        <v>0.64885496183206104</v>
      </c>
      <c r="FD255" s="227">
        <f t="shared" si="103"/>
        <v>191441.44144144145</v>
      </c>
      <c r="FE255" s="227">
        <f t="shared" si="104"/>
        <v>2445.4477050413848</v>
      </c>
      <c r="FF255" s="227">
        <v>56</v>
      </c>
      <c r="FG255" s="228">
        <f t="shared" si="98"/>
        <v>10.714285714285714</v>
      </c>
      <c r="FH255" s="227">
        <v>6</v>
      </c>
      <c r="FI255" s="227">
        <v>56</v>
      </c>
      <c r="FJ255" s="227">
        <v>3</v>
      </c>
      <c r="FK255" s="227">
        <f t="shared" si="90"/>
        <v>47</v>
      </c>
      <c r="FL255" s="227">
        <v>3</v>
      </c>
      <c r="FM255" s="227">
        <f t="shared" si="91"/>
        <v>44</v>
      </c>
      <c r="FZ255" s="229"/>
      <c r="GA255" s="229"/>
      <c r="GB255" s="229"/>
      <c r="GC255" s="229"/>
      <c r="GD255" s="229"/>
    </row>
    <row r="256" spans="1:186" s="368" customFormat="1">
      <c r="A256" s="287" t="s">
        <v>534</v>
      </c>
      <c r="B256" s="369" t="s">
        <v>535</v>
      </c>
      <c r="C256" s="287" t="s">
        <v>647</v>
      </c>
      <c r="D256" s="403" t="s">
        <v>3126</v>
      </c>
      <c r="E256" s="369" t="s">
        <v>648</v>
      </c>
      <c r="F256" s="403">
        <v>253</v>
      </c>
      <c r="G256" s="404" t="s">
        <v>656</v>
      </c>
      <c r="H256" s="392" t="s">
        <v>657</v>
      </c>
      <c r="I256" s="287" t="s">
        <v>651</v>
      </c>
      <c r="J256" s="369" t="s">
        <v>652</v>
      </c>
      <c r="K256" s="287" t="s">
        <v>350</v>
      </c>
      <c r="L256" s="369" t="s">
        <v>653</v>
      </c>
      <c r="M256" s="369" t="s">
        <v>3124</v>
      </c>
      <c r="N256" s="372">
        <v>1</v>
      </c>
      <c r="O256" s="373">
        <v>3316</v>
      </c>
      <c r="P256" s="373">
        <v>4091</v>
      </c>
      <c r="Q256" s="373">
        <v>4530</v>
      </c>
      <c r="R256" s="373">
        <v>4876</v>
      </c>
      <c r="S256" s="374">
        <v>3528</v>
      </c>
      <c r="T256" s="374">
        <v>3888</v>
      </c>
      <c r="U256" s="374">
        <v>4487</v>
      </c>
      <c r="V256" s="374">
        <v>5124</v>
      </c>
      <c r="W256" s="373">
        <v>797</v>
      </c>
      <c r="X256" s="373">
        <v>938</v>
      </c>
      <c r="Y256" s="373">
        <v>1053</v>
      </c>
      <c r="Z256" s="373">
        <v>1156</v>
      </c>
      <c r="AA256" s="374">
        <v>1179</v>
      </c>
      <c r="AB256" s="374">
        <v>1285</v>
      </c>
      <c r="AC256" s="374">
        <v>1642</v>
      </c>
      <c r="AD256" s="374">
        <v>2168</v>
      </c>
      <c r="AE256" s="373">
        <v>17</v>
      </c>
      <c r="AF256" s="373">
        <v>15</v>
      </c>
      <c r="AG256" s="373">
        <v>15</v>
      </c>
      <c r="AH256" s="373">
        <v>15</v>
      </c>
      <c r="AI256" s="374">
        <v>13</v>
      </c>
      <c r="AJ256" s="374">
        <v>13</v>
      </c>
      <c r="AK256" s="374">
        <v>14</v>
      </c>
      <c r="AL256" s="374">
        <v>16</v>
      </c>
      <c r="AM256" s="226">
        <v>2518</v>
      </c>
      <c r="AN256" s="226">
        <v>3152</v>
      </c>
      <c r="AO256" s="226">
        <v>3478</v>
      </c>
      <c r="AP256" s="226">
        <v>3721</v>
      </c>
      <c r="AQ256" s="227">
        <v>2349</v>
      </c>
      <c r="AR256" s="227">
        <v>2603</v>
      </c>
      <c r="AS256" s="227">
        <v>2845</v>
      </c>
      <c r="AT256" s="227">
        <v>2956</v>
      </c>
      <c r="AU256" s="226">
        <v>74</v>
      </c>
      <c r="AV256" s="226">
        <v>98</v>
      </c>
      <c r="AW256" s="226">
        <v>126</v>
      </c>
      <c r="AX256" s="226">
        <v>149</v>
      </c>
      <c r="AY256" s="227">
        <v>93</v>
      </c>
      <c r="AZ256" s="227">
        <v>157</v>
      </c>
      <c r="BA256" s="227">
        <v>182</v>
      </c>
      <c r="BB256" s="227">
        <v>198</v>
      </c>
      <c r="BC256" s="226">
        <f t="shared" si="112"/>
        <v>1310</v>
      </c>
      <c r="BD256" s="226">
        <f t="shared" si="112"/>
        <v>1507</v>
      </c>
      <c r="BE256" s="226">
        <f t="shared" si="112"/>
        <v>1484</v>
      </c>
      <c r="BF256" s="226">
        <f t="shared" si="112"/>
        <v>1524</v>
      </c>
      <c r="BG256" s="218">
        <f t="shared" si="112"/>
        <v>2017</v>
      </c>
      <c r="BH256" s="218">
        <f t="shared" si="110"/>
        <v>2178</v>
      </c>
      <c r="BI256" s="218">
        <f t="shared" si="110"/>
        <v>2415</v>
      </c>
      <c r="BJ256" s="218">
        <f t="shared" si="110"/>
        <v>2522</v>
      </c>
      <c r="BK256" s="226">
        <f t="shared" si="107"/>
        <v>1134</v>
      </c>
      <c r="BL256" s="226">
        <f t="shared" si="107"/>
        <v>1547</v>
      </c>
      <c r="BM256" s="226">
        <f t="shared" si="107"/>
        <v>1868</v>
      </c>
      <c r="BN256" s="226">
        <f t="shared" si="106"/>
        <v>2048</v>
      </c>
      <c r="BO256" s="227">
        <f t="shared" si="106"/>
        <v>239</v>
      </c>
      <c r="BP256" s="227">
        <f t="shared" si="106"/>
        <v>268</v>
      </c>
      <c r="BQ256" s="227">
        <f t="shared" si="106"/>
        <v>248</v>
      </c>
      <c r="BR256" s="227">
        <f t="shared" si="106"/>
        <v>236</v>
      </c>
      <c r="BS256" s="226">
        <v>1268</v>
      </c>
      <c r="BT256" s="226">
        <v>1547</v>
      </c>
      <c r="BU256" s="226">
        <v>1868</v>
      </c>
      <c r="BV256" s="226">
        <v>2048</v>
      </c>
      <c r="BW256" s="227">
        <v>239</v>
      </c>
      <c r="BX256" s="227">
        <v>268</v>
      </c>
      <c r="BY256" s="227">
        <v>248</v>
      </c>
      <c r="BZ256" s="227">
        <v>236</v>
      </c>
      <c r="CA256" s="226">
        <v>134</v>
      </c>
      <c r="CB256" s="226">
        <f>IFERROR(VLOOKUP($G256,[12]ITEM!$B$2:$AC$939,26,0),0)</f>
        <v>0</v>
      </c>
      <c r="CC256" s="226">
        <f>IFERROR(VLOOKUP($G256,[12]ITEM!$B$2:$AC$939,27,0),0)</f>
        <v>0</v>
      </c>
      <c r="CD256" s="226">
        <f>IFERROR(VLOOKUP($G256,[12]ITEM!$B$2:$AC$939,28,0),0)</f>
        <v>0</v>
      </c>
      <c r="CE256" s="227">
        <v>0</v>
      </c>
      <c r="CF256" s="227">
        <v>0</v>
      </c>
      <c r="CG256" s="227">
        <v>0</v>
      </c>
      <c r="CH256" s="227">
        <v>0</v>
      </c>
      <c r="CI256" s="375"/>
      <c r="CJ256" s="226">
        <f t="shared" si="105"/>
        <v>1311</v>
      </c>
      <c r="CK256" s="226">
        <f t="shared" si="105"/>
        <v>1595</v>
      </c>
      <c r="CL256" s="226">
        <f t="shared" si="105"/>
        <v>1761</v>
      </c>
      <c r="CM256" s="226">
        <f t="shared" si="105"/>
        <v>1900</v>
      </c>
      <c r="CN256" s="227">
        <f t="shared" si="105"/>
        <v>2017</v>
      </c>
      <c r="CO256" s="227">
        <f t="shared" si="105"/>
        <v>2237.9236819535645</v>
      </c>
      <c r="CP256" s="227">
        <f t="shared" si="105"/>
        <v>2460.6379793519741</v>
      </c>
      <c r="CQ256" s="227">
        <f t="shared" si="105"/>
        <v>2554.9576274476344</v>
      </c>
      <c r="CR256" s="226">
        <v>1279</v>
      </c>
      <c r="CS256" s="226">
        <v>1517</v>
      </c>
      <c r="CT256" s="226">
        <v>1674</v>
      </c>
      <c r="CU256" s="226">
        <v>1791</v>
      </c>
      <c r="CV256" s="227">
        <f t="shared" si="92"/>
        <v>1936</v>
      </c>
      <c r="CW256" s="227">
        <f>CV256*(1+('[13]GROWTH (YoY)'!AR256/100))</f>
        <v>2144.9236819535645</v>
      </c>
      <c r="CX256" s="227">
        <f>CW256*(1+('[13]GROWTH (YoY)'!AS256/100))</f>
        <v>2344.6379793519741</v>
      </c>
      <c r="CY256" s="227">
        <f>CX256*(1+('[13]GROWTH (YoY)'!AT256/100))</f>
        <v>2435.9576274476344</v>
      </c>
      <c r="CZ256" s="226">
        <v>0</v>
      </c>
      <c r="DA256" s="226">
        <v>0</v>
      </c>
      <c r="DB256" s="226">
        <v>0</v>
      </c>
      <c r="DC256" s="226">
        <v>0</v>
      </c>
      <c r="DD256" s="227">
        <v>2</v>
      </c>
      <c r="DE256" s="227">
        <v>2</v>
      </c>
      <c r="DF256" s="227">
        <v>3</v>
      </c>
      <c r="DG256" s="227">
        <v>3</v>
      </c>
      <c r="DH256" s="226">
        <v>32</v>
      </c>
      <c r="DI256" s="226">
        <v>78</v>
      </c>
      <c r="DJ256" s="226">
        <v>87</v>
      </c>
      <c r="DK256" s="226">
        <v>109</v>
      </c>
      <c r="DL256" s="227">
        <v>79</v>
      </c>
      <c r="DM256" s="227">
        <v>91</v>
      </c>
      <c r="DN256" s="227">
        <v>113</v>
      </c>
      <c r="DO256" s="227">
        <v>116</v>
      </c>
      <c r="DP256" s="376">
        <f t="shared" si="111"/>
        <v>-1</v>
      </c>
      <c r="DQ256" s="226">
        <f t="shared" si="111"/>
        <v>-88</v>
      </c>
      <c r="DR256" s="226">
        <f t="shared" si="111"/>
        <v>-277</v>
      </c>
      <c r="DS256" s="226">
        <f t="shared" si="109"/>
        <v>-376</v>
      </c>
      <c r="DT256" s="227">
        <f t="shared" si="109"/>
        <v>0</v>
      </c>
      <c r="DU256" s="227">
        <f t="shared" si="109"/>
        <v>-59.923681953564483</v>
      </c>
      <c r="DV256" s="227">
        <f t="shared" si="109"/>
        <v>-45.637979351974082</v>
      </c>
      <c r="DW256" s="227">
        <f t="shared" si="109"/>
        <v>-32.957627447634422</v>
      </c>
      <c r="DX256" s="377">
        <f t="shared" si="108"/>
        <v>0.24034981905910735</v>
      </c>
      <c r="DY256" s="377">
        <f t="shared" si="108"/>
        <v>0.22928379369347349</v>
      </c>
      <c r="DZ256" s="377">
        <f t="shared" si="108"/>
        <v>0.2324503311258278</v>
      </c>
      <c r="EA256" s="377">
        <f t="shared" si="108"/>
        <v>0.23707957342083674</v>
      </c>
      <c r="EB256" s="378">
        <f t="shared" si="108"/>
        <v>0.33418367346938777</v>
      </c>
      <c r="EC256" s="378">
        <f t="shared" si="108"/>
        <v>0.33050411522633744</v>
      </c>
      <c r="ED256" s="378">
        <f t="shared" si="108"/>
        <v>0.36594606641408511</v>
      </c>
      <c r="EE256" s="378">
        <f t="shared" si="108"/>
        <v>0.42310694769711166</v>
      </c>
      <c r="EG256" s="226">
        <v>1852</v>
      </c>
      <c r="EH256" s="226">
        <v>1041</v>
      </c>
      <c r="EI256" s="226">
        <v>811</v>
      </c>
      <c r="EJ256" s="226">
        <v>50</v>
      </c>
      <c r="EK256" s="226">
        <v>357</v>
      </c>
      <c r="EL256" s="226">
        <v>443</v>
      </c>
      <c r="EM256" s="226">
        <v>443</v>
      </c>
      <c r="EN256" s="379">
        <f t="shared" si="93"/>
        <v>0.56209503239740821</v>
      </c>
      <c r="EO256" s="226">
        <f t="shared" si="94"/>
        <v>6.1652281134401976</v>
      </c>
      <c r="EP256" s="379">
        <f t="shared" si="95"/>
        <v>0.1927645788336933</v>
      </c>
      <c r="EQ256" s="226">
        <f t="shared" si="96"/>
        <v>805869.07449209935</v>
      </c>
      <c r="ER256" s="226">
        <f t="shared" si="97"/>
        <v>9405.5680963130162</v>
      </c>
      <c r="ES256" s="292"/>
      <c r="ET256" s="227">
        <v>2028</v>
      </c>
      <c r="EU256" s="227">
        <v>1362</v>
      </c>
      <c r="EV256" s="227">
        <v>667</v>
      </c>
      <c r="EW256" s="227">
        <v>41</v>
      </c>
      <c r="EX256" s="227">
        <v>550</v>
      </c>
      <c r="EY256" s="227">
        <v>556</v>
      </c>
      <c r="EZ256" s="227">
        <v>554</v>
      </c>
      <c r="FA256" s="380">
        <f t="shared" si="100"/>
        <v>0.67159763313609466</v>
      </c>
      <c r="FB256" s="228">
        <f t="shared" si="101"/>
        <v>6.1469265367316339</v>
      </c>
      <c r="FC256" s="380">
        <f t="shared" si="102"/>
        <v>0.27120315581854043</v>
      </c>
      <c r="FD256" s="227">
        <f t="shared" si="103"/>
        <v>989208.63309352519</v>
      </c>
      <c r="FE256" s="227">
        <f t="shared" si="104"/>
        <v>6167.2683513838747</v>
      </c>
      <c r="FF256" s="227">
        <v>2017</v>
      </c>
      <c r="FG256" s="228">
        <f t="shared" si="98"/>
        <v>2.7764005949429844</v>
      </c>
      <c r="FH256" s="227">
        <v>56</v>
      </c>
      <c r="FI256" s="227">
        <v>2017</v>
      </c>
      <c r="FJ256" s="227">
        <v>3</v>
      </c>
      <c r="FK256" s="227">
        <f t="shared" si="90"/>
        <v>1958</v>
      </c>
      <c r="FL256" s="227">
        <v>62</v>
      </c>
      <c r="FM256" s="227">
        <f t="shared" si="91"/>
        <v>1896</v>
      </c>
      <c r="FZ256" s="229"/>
      <c r="GA256" s="229"/>
      <c r="GB256" s="229"/>
      <c r="GC256" s="229"/>
      <c r="GD256" s="229"/>
    </row>
    <row r="257" spans="1:186" s="368" customFormat="1">
      <c r="A257" s="287" t="s">
        <v>534</v>
      </c>
      <c r="B257" s="369" t="s">
        <v>535</v>
      </c>
      <c r="C257" s="287" t="s">
        <v>647</v>
      </c>
      <c r="D257" s="403" t="s">
        <v>3126</v>
      </c>
      <c r="E257" s="369" t="s">
        <v>648</v>
      </c>
      <c r="F257" s="403">
        <v>254</v>
      </c>
      <c r="G257" s="404" t="s">
        <v>658</v>
      </c>
      <c r="H257" s="392" t="s">
        <v>659</v>
      </c>
      <c r="I257" s="287" t="s">
        <v>651</v>
      </c>
      <c r="J257" s="369" t="s">
        <v>652</v>
      </c>
      <c r="K257" s="287" t="s">
        <v>350</v>
      </c>
      <c r="L257" s="369" t="s">
        <v>653</v>
      </c>
      <c r="M257" s="369" t="s">
        <v>3124</v>
      </c>
      <c r="N257" s="372">
        <v>1</v>
      </c>
      <c r="O257" s="373">
        <v>4108</v>
      </c>
      <c r="P257" s="373">
        <v>6787</v>
      </c>
      <c r="Q257" s="373">
        <v>7411</v>
      </c>
      <c r="R257" s="373">
        <v>8773</v>
      </c>
      <c r="S257" s="374">
        <v>5977</v>
      </c>
      <c r="T257" s="374">
        <v>6584</v>
      </c>
      <c r="U257" s="374">
        <v>7011</v>
      </c>
      <c r="V257" s="374">
        <v>6946</v>
      </c>
      <c r="W257" s="373">
        <v>3235</v>
      </c>
      <c r="X257" s="373">
        <v>5266</v>
      </c>
      <c r="Y257" s="373">
        <v>5751</v>
      </c>
      <c r="Z257" s="373">
        <v>6878</v>
      </c>
      <c r="AA257" s="374">
        <v>4553</v>
      </c>
      <c r="AB257" s="374">
        <v>5029</v>
      </c>
      <c r="AC257" s="374">
        <v>5301</v>
      </c>
      <c r="AD257" s="374">
        <v>5210</v>
      </c>
      <c r="AE257" s="373">
        <v>20</v>
      </c>
      <c r="AF257" s="373">
        <v>25</v>
      </c>
      <c r="AG257" s="373">
        <v>25</v>
      </c>
      <c r="AH257" s="373">
        <v>28</v>
      </c>
      <c r="AI257" s="374">
        <v>22</v>
      </c>
      <c r="AJ257" s="374">
        <v>22</v>
      </c>
      <c r="AK257" s="374">
        <v>22</v>
      </c>
      <c r="AL257" s="374">
        <v>22</v>
      </c>
      <c r="AM257" s="226">
        <v>873</v>
      </c>
      <c r="AN257" s="226">
        <v>1520</v>
      </c>
      <c r="AO257" s="226">
        <v>1660</v>
      </c>
      <c r="AP257" s="226">
        <v>1895</v>
      </c>
      <c r="AQ257" s="227">
        <v>1424</v>
      </c>
      <c r="AR257" s="227">
        <v>1555</v>
      </c>
      <c r="AS257" s="227">
        <v>1710</v>
      </c>
      <c r="AT257" s="227">
        <v>1736</v>
      </c>
      <c r="AU257" s="226">
        <v>288</v>
      </c>
      <c r="AV257" s="226">
        <v>506</v>
      </c>
      <c r="AW257" s="226">
        <v>555</v>
      </c>
      <c r="AX257" s="226">
        <v>630</v>
      </c>
      <c r="AY257" s="227">
        <v>702</v>
      </c>
      <c r="AZ257" s="227">
        <v>731</v>
      </c>
      <c r="BA257" s="227">
        <v>843</v>
      </c>
      <c r="BB257" s="227">
        <v>912</v>
      </c>
      <c r="BC257" s="226">
        <f t="shared" si="112"/>
        <v>417</v>
      </c>
      <c r="BD257" s="226">
        <f t="shared" si="112"/>
        <v>866</v>
      </c>
      <c r="BE257" s="226">
        <f t="shared" si="112"/>
        <v>1077</v>
      </c>
      <c r="BF257" s="226">
        <f t="shared" si="112"/>
        <v>1241</v>
      </c>
      <c r="BG257" s="218">
        <f t="shared" si="112"/>
        <v>540</v>
      </c>
      <c r="BH257" s="218">
        <f t="shared" si="110"/>
        <v>785</v>
      </c>
      <c r="BI257" s="218">
        <f t="shared" si="110"/>
        <v>832</v>
      </c>
      <c r="BJ257" s="218">
        <f t="shared" si="110"/>
        <v>741</v>
      </c>
      <c r="BK257" s="226">
        <f t="shared" si="107"/>
        <v>168</v>
      </c>
      <c r="BL257" s="226">
        <f t="shared" si="107"/>
        <v>148</v>
      </c>
      <c r="BM257" s="226">
        <f t="shared" si="107"/>
        <v>28</v>
      </c>
      <c r="BN257" s="226">
        <f t="shared" si="106"/>
        <v>24</v>
      </c>
      <c r="BO257" s="227">
        <f t="shared" si="106"/>
        <v>182</v>
      </c>
      <c r="BP257" s="227">
        <f t="shared" si="106"/>
        <v>39</v>
      </c>
      <c r="BQ257" s="227">
        <f t="shared" si="106"/>
        <v>35</v>
      </c>
      <c r="BR257" s="227">
        <f t="shared" si="106"/>
        <v>83</v>
      </c>
      <c r="BS257" s="226">
        <v>175</v>
      </c>
      <c r="BT257" s="226">
        <v>148</v>
      </c>
      <c r="BU257" s="226">
        <v>28</v>
      </c>
      <c r="BV257" s="226">
        <v>24</v>
      </c>
      <c r="BW257" s="227">
        <v>182</v>
      </c>
      <c r="BX257" s="227">
        <v>39</v>
      </c>
      <c r="BY257" s="227">
        <v>35</v>
      </c>
      <c r="BZ257" s="227">
        <v>83</v>
      </c>
      <c r="CA257" s="226">
        <v>7</v>
      </c>
      <c r="CB257" s="226">
        <f>IFERROR(VLOOKUP($G257,[12]ITEM!$B$2:$AC$939,26,0),0)</f>
        <v>0</v>
      </c>
      <c r="CC257" s="226">
        <f>IFERROR(VLOOKUP($G257,[12]ITEM!$B$2:$AC$939,27,0),0)</f>
        <v>0</v>
      </c>
      <c r="CD257" s="226">
        <f>IFERROR(VLOOKUP($G257,[12]ITEM!$B$2:$AC$939,28,0),0)</f>
        <v>0</v>
      </c>
      <c r="CE257" s="227">
        <v>0</v>
      </c>
      <c r="CF257" s="227">
        <v>0</v>
      </c>
      <c r="CG257" s="227">
        <v>0</v>
      </c>
      <c r="CH257" s="227">
        <v>0</v>
      </c>
      <c r="CI257" s="375"/>
      <c r="CJ257" s="226">
        <f t="shared" si="105"/>
        <v>418</v>
      </c>
      <c r="CK257" s="226">
        <f t="shared" si="105"/>
        <v>921</v>
      </c>
      <c r="CL257" s="226">
        <f t="shared" si="105"/>
        <v>961</v>
      </c>
      <c r="CM257" s="226">
        <f t="shared" si="105"/>
        <v>1098</v>
      </c>
      <c r="CN257" s="227">
        <f t="shared" si="105"/>
        <v>540</v>
      </c>
      <c r="CO257" s="227">
        <f t="shared" si="105"/>
        <v>567.16543809414338</v>
      </c>
      <c r="CP257" s="227">
        <f t="shared" si="105"/>
        <v>664.93504204160388</v>
      </c>
      <c r="CQ257" s="227">
        <f t="shared" si="105"/>
        <v>682.38548953254963</v>
      </c>
      <c r="CR257" s="226">
        <v>109</v>
      </c>
      <c r="CS257" s="226">
        <v>203</v>
      </c>
      <c r="CT257" s="226">
        <v>222</v>
      </c>
      <c r="CU257" s="226">
        <v>253</v>
      </c>
      <c r="CV257" s="227">
        <f t="shared" si="92"/>
        <v>-85</v>
      </c>
      <c r="CW257" s="227">
        <f>CV257*(1+('[13]GROWTH (YoY)'!AR257/100))</f>
        <v>-92.834561905856575</v>
      </c>
      <c r="CX257" s="227">
        <f>CW257*(1+('[13]GROWTH (YoY)'!AS257/100))</f>
        <v>-102.06495795839609</v>
      </c>
      <c r="CY257" s="227">
        <f>CX257*(1+('[13]GROWTH (YoY)'!AT257/100))</f>
        <v>-103.61451046745034</v>
      </c>
      <c r="CZ257" s="226">
        <v>80</v>
      </c>
      <c r="DA257" s="226">
        <v>115</v>
      </c>
      <c r="DB257" s="226">
        <v>117</v>
      </c>
      <c r="DC257" s="226">
        <v>120</v>
      </c>
      <c r="DD257" s="227">
        <v>14</v>
      </c>
      <c r="DE257" s="227">
        <v>14</v>
      </c>
      <c r="DF257" s="227">
        <v>15</v>
      </c>
      <c r="DG257" s="227">
        <v>17</v>
      </c>
      <c r="DH257" s="226">
        <v>229</v>
      </c>
      <c r="DI257" s="226">
        <v>603</v>
      </c>
      <c r="DJ257" s="226">
        <v>622</v>
      </c>
      <c r="DK257" s="226">
        <v>725</v>
      </c>
      <c r="DL257" s="227">
        <v>611</v>
      </c>
      <c r="DM257" s="227">
        <v>646</v>
      </c>
      <c r="DN257" s="227">
        <v>752</v>
      </c>
      <c r="DO257" s="227">
        <v>769</v>
      </c>
      <c r="DP257" s="376">
        <f t="shared" si="111"/>
        <v>-1</v>
      </c>
      <c r="DQ257" s="226">
        <f t="shared" si="111"/>
        <v>-55</v>
      </c>
      <c r="DR257" s="226">
        <f t="shared" si="111"/>
        <v>116</v>
      </c>
      <c r="DS257" s="226">
        <f t="shared" si="109"/>
        <v>143</v>
      </c>
      <c r="DT257" s="227">
        <f t="shared" si="109"/>
        <v>0</v>
      </c>
      <c r="DU257" s="227">
        <f t="shared" si="109"/>
        <v>217.83456190585662</v>
      </c>
      <c r="DV257" s="227">
        <f t="shared" si="109"/>
        <v>167.06495795839612</v>
      </c>
      <c r="DW257" s="227">
        <f t="shared" si="109"/>
        <v>58.614510467450373</v>
      </c>
      <c r="DX257" s="377">
        <f t="shared" si="108"/>
        <v>0.78748782862706912</v>
      </c>
      <c r="DY257" s="377">
        <f t="shared" si="108"/>
        <v>0.77589509356122</v>
      </c>
      <c r="DZ257" s="377">
        <f t="shared" si="108"/>
        <v>0.77600863581163138</v>
      </c>
      <c r="EA257" s="377">
        <f t="shared" si="108"/>
        <v>0.78399635244500177</v>
      </c>
      <c r="EB257" s="378">
        <f t="shared" si="108"/>
        <v>0.76175338798728454</v>
      </c>
      <c r="EC257" s="378">
        <f t="shared" si="108"/>
        <v>0.7638213851761847</v>
      </c>
      <c r="ED257" s="378">
        <f t="shared" si="108"/>
        <v>0.75609756097560976</v>
      </c>
      <c r="EE257" s="378">
        <f t="shared" si="108"/>
        <v>0.75007198387561191</v>
      </c>
      <c r="EG257" s="226">
        <v>3960</v>
      </c>
      <c r="EH257" s="226">
        <v>3395</v>
      </c>
      <c r="EI257" s="226">
        <v>564</v>
      </c>
      <c r="EJ257" s="226">
        <v>268</v>
      </c>
      <c r="EK257" s="226">
        <v>1025</v>
      </c>
      <c r="EL257" s="226">
        <v>7970</v>
      </c>
      <c r="EM257" s="226">
        <v>7818</v>
      </c>
      <c r="EN257" s="379">
        <f t="shared" si="93"/>
        <v>0.85732323232323238</v>
      </c>
      <c r="EO257" s="226">
        <f t="shared" si="94"/>
        <v>47.5177304964539</v>
      </c>
      <c r="EP257" s="379">
        <f t="shared" si="95"/>
        <v>0.25883838383838381</v>
      </c>
      <c r="EQ257" s="226">
        <f t="shared" si="96"/>
        <v>128607.27728983689</v>
      </c>
      <c r="ER257" s="226">
        <f t="shared" si="97"/>
        <v>2856.6555811375456</v>
      </c>
      <c r="ES257" s="292"/>
      <c r="ET257" s="227">
        <v>5977</v>
      </c>
      <c r="EU257" s="227">
        <v>4553</v>
      </c>
      <c r="EV257" s="227">
        <v>1424</v>
      </c>
      <c r="EW257" s="227">
        <v>345</v>
      </c>
      <c r="EX257" s="227">
        <v>1587</v>
      </c>
      <c r="EY257" s="227">
        <v>9332</v>
      </c>
      <c r="EZ257" s="227">
        <v>9175</v>
      </c>
      <c r="FA257" s="380">
        <f t="shared" si="100"/>
        <v>0.76175338798728454</v>
      </c>
      <c r="FB257" s="228">
        <f t="shared" si="101"/>
        <v>24.227528089887642</v>
      </c>
      <c r="FC257" s="380">
        <f t="shared" si="102"/>
        <v>0.26551781830349674</v>
      </c>
      <c r="FD257" s="227">
        <f t="shared" si="103"/>
        <v>170060.00857265323</v>
      </c>
      <c r="FE257" s="227">
        <f t="shared" si="104"/>
        <v>3133.5149863760216</v>
      </c>
      <c r="FF257" s="227">
        <v>1424</v>
      </c>
      <c r="FG257" s="228">
        <f t="shared" si="98"/>
        <v>29.49438202247191</v>
      </c>
      <c r="FH257" s="227">
        <v>420</v>
      </c>
      <c r="FI257" s="227">
        <v>1424</v>
      </c>
      <c r="FJ257" s="227">
        <v>12</v>
      </c>
      <c r="FK257" s="227">
        <f t="shared" si="90"/>
        <v>992</v>
      </c>
      <c r="FL257" s="227">
        <v>122</v>
      </c>
      <c r="FM257" s="227">
        <f t="shared" si="91"/>
        <v>870</v>
      </c>
      <c r="FZ257" s="229"/>
      <c r="GA257" s="229"/>
      <c r="GB257" s="229"/>
      <c r="GC257" s="229"/>
      <c r="GD257" s="229"/>
    </row>
    <row r="258" spans="1:186" s="368" customFormat="1">
      <c r="A258" s="287" t="s">
        <v>534</v>
      </c>
      <c r="B258" s="369" t="s">
        <v>535</v>
      </c>
      <c r="C258" s="287" t="s">
        <v>647</v>
      </c>
      <c r="D258" s="403" t="s">
        <v>3126</v>
      </c>
      <c r="E258" s="369" t="s">
        <v>648</v>
      </c>
      <c r="F258" s="403">
        <v>255</v>
      </c>
      <c r="G258" s="404" t="s">
        <v>660</v>
      </c>
      <c r="H258" s="392" t="s">
        <v>661</v>
      </c>
      <c r="I258" s="287" t="s">
        <v>651</v>
      </c>
      <c r="J258" s="369" t="s">
        <v>652</v>
      </c>
      <c r="K258" s="287" t="s">
        <v>350</v>
      </c>
      <c r="L258" s="369" t="s">
        <v>653</v>
      </c>
      <c r="M258" s="369" t="s">
        <v>3124</v>
      </c>
      <c r="N258" s="372">
        <v>1</v>
      </c>
      <c r="O258" s="373">
        <v>596</v>
      </c>
      <c r="P258" s="373">
        <v>1170</v>
      </c>
      <c r="Q258" s="373">
        <v>1277</v>
      </c>
      <c r="R258" s="373">
        <v>1236</v>
      </c>
      <c r="S258" s="374">
        <v>833</v>
      </c>
      <c r="T258" s="374">
        <v>897</v>
      </c>
      <c r="U258" s="374">
        <v>914</v>
      </c>
      <c r="V258" s="374">
        <v>969</v>
      </c>
      <c r="W258" s="373">
        <v>429</v>
      </c>
      <c r="X258" s="373">
        <v>831</v>
      </c>
      <c r="Y258" s="373">
        <v>907</v>
      </c>
      <c r="Z258" s="373">
        <v>878</v>
      </c>
      <c r="AA258" s="374">
        <v>605</v>
      </c>
      <c r="AB258" s="374">
        <v>651</v>
      </c>
      <c r="AC258" s="374">
        <v>683</v>
      </c>
      <c r="AD258" s="374">
        <v>729</v>
      </c>
      <c r="AE258" s="373">
        <v>3</v>
      </c>
      <c r="AF258" s="373">
        <v>4</v>
      </c>
      <c r="AG258" s="373">
        <v>4</v>
      </c>
      <c r="AH258" s="373">
        <v>4</v>
      </c>
      <c r="AI258" s="374">
        <v>3</v>
      </c>
      <c r="AJ258" s="374">
        <v>3</v>
      </c>
      <c r="AK258" s="374">
        <v>3</v>
      </c>
      <c r="AL258" s="374">
        <v>3</v>
      </c>
      <c r="AM258" s="226">
        <v>167</v>
      </c>
      <c r="AN258" s="226">
        <v>339</v>
      </c>
      <c r="AO258" s="226">
        <v>370</v>
      </c>
      <c r="AP258" s="226">
        <v>358</v>
      </c>
      <c r="AQ258" s="227">
        <v>229</v>
      </c>
      <c r="AR258" s="227">
        <v>246</v>
      </c>
      <c r="AS258" s="227">
        <v>231</v>
      </c>
      <c r="AT258" s="227">
        <v>241</v>
      </c>
      <c r="AU258" s="226">
        <v>78</v>
      </c>
      <c r="AV258" s="226">
        <v>192</v>
      </c>
      <c r="AW258" s="226">
        <v>202</v>
      </c>
      <c r="AX258" s="226">
        <v>200</v>
      </c>
      <c r="AY258" s="227">
        <v>224</v>
      </c>
      <c r="AZ258" s="227">
        <v>227</v>
      </c>
      <c r="BA258" s="227">
        <v>261</v>
      </c>
      <c r="BB258" s="227">
        <v>282</v>
      </c>
      <c r="BC258" s="226">
        <f t="shared" si="112"/>
        <v>86</v>
      </c>
      <c r="BD258" s="226">
        <f t="shared" si="112"/>
        <v>136</v>
      </c>
      <c r="BE258" s="226">
        <f t="shared" si="112"/>
        <v>154</v>
      </c>
      <c r="BF258" s="226">
        <f t="shared" si="112"/>
        <v>146</v>
      </c>
      <c r="BG258" s="218">
        <f t="shared" si="112"/>
        <v>5</v>
      </c>
      <c r="BH258" s="218">
        <f t="shared" si="110"/>
        <v>19</v>
      </c>
      <c r="BI258" s="218">
        <f t="shared" si="110"/>
        <v>-30</v>
      </c>
      <c r="BJ258" s="218">
        <f t="shared" si="110"/>
        <v>-41</v>
      </c>
      <c r="BK258" s="226">
        <f t="shared" si="107"/>
        <v>3</v>
      </c>
      <c r="BL258" s="226">
        <f t="shared" si="107"/>
        <v>11</v>
      </c>
      <c r="BM258" s="226">
        <f t="shared" si="107"/>
        <v>14</v>
      </c>
      <c r="BN258" s="226">
        <f t="shared" si="106"/>
        <v>12</v>
      </c>
      <c r="BO258" s="227">
        <f t="shared" si="106"/>
        <v>0</v>
      </c>
      <c r="BP258" s="227">
        <f t="shared" si="106"/>
        <v>0</v>
      </c>
      <c r="BQ258" s="227">
        <f t="shared" si="106"/>
        <v>0</v>
      </c>
      <c r="BR258" s="227">
        <f t="shared" si="106"/>
        <v>0</v>
      </c>
      <c r="BS258" s="226">
        <v>5</v>
      </c>
      <c r="BT258" s="226">
        <v>11</v>
      </c>
      <c r="BU258" s="226">
        <v>14</v>
      </c>
      <c r="BV258" s="226">
        <v>12</v>
      </c>
      <c r="BW258" s="227">
        <v>0</v>
      </c>
      <c r="BX258" s="227">
        <v>0</v>
      </c>
      <c r="BY258" s="227">
        <v>0</v>
      </c>
      <c r="BZ258" s="227">
        <v>0</v>
      </c>
      <c r="CA258" s="226">
        <v>2</v>
      </c>
      <c r="CB258" s="226">
        <f>IFERROR(VLOOKUP($G258,[12]ITEM!$B$2:$AC$939,26,0),0)</f>
        <v>0</v>
      </c>
      <c r="CC258" s="226">
        <f>IFERROR(VLOOKUP($G258,[12]ITEM!$B$2:$AC$939,27,0),0)</f>
        <v>0</v>
      </c>
      <c r="CD258" s="226">
        <f>IFERROR(VLOOKUP($G258,[12]ITEM!$B$2:$AC$939,28,0),0)</f>
        <v>0</v>
      </c>
      <c r="CE258" s="227">
        <v>0</v>
      </c>
      <c r="CF258" s="227">
        <v>0</v>
      </c>
      <c r="CG258" s="227">
        <v>0</v>
      </c>
      <c r="CH258" s="227">
        <v>0</v>
      </c>
      <c r="CI258" s="375"/>
      <c r="CJ258" s="226">
        <f t="shared" si="105"/>
        <v>86</v>
      </c>
      <c r="CK258" s="226">
        <f t="shared" si="105"/>
        <v>158</v>
      </c>
      <c r="CL258" s="226">
        <f t="shared" si="105"/>
        <v>171</v>
      </c>
      <c r="CM258" s="226">
        <f t="shared" si="105"/>
        <v>169</v>
      </c>
      <c r="CN258" s="227">
        <f t="shared" si="105"/>
        <v>5</v>
      </c>
      <c r="CO258" s="227">
        <f t="shared" si="105"/>
        <v>5.1623822546541511</v>
      </c>
      <c r="CP258" s="227">
        <f t="shared" si="105"/>
        <v>8.9001662929650269</v>
      </c>
      <c r="CQ258" s="227">
        <f t="shared" si="105"/>
        <v>10.430934846401792</v>
      </c>
      <c r="CR258" s="226">
        <v>53</v>
      </c>
      <c r="CS258" s="226">
        <v>120</v>
      </c>
      <c r="CT258" s="226">
        <v>132</v>
      </c>
      <c r="CU258" s="226">
        <v>127</v>
      </c>
      <c r="CV258" s="227">
        <f t="shared" si="92"/>
        <v>-11</v>
      </c>
      <c r="CW258" s="227">
        <f>CV258*(1+('[13]GROWTH (YoY)'!AR258/100))</f>
        <v>-11.837617745345849</v>
      </c>
      <c r="CX258" s="227">
        <f>CW258*(1+('[13]GROWTH (YoY)'!AS258/100))</f>
        <v>-11.099833707034973</v>
      </c>
      <c r="CY258" s="227">
        <f>CX258*(1+('[13]GROWTH (YoY)'!AT258/100))</f>
        <v>-11.569065153598208</v>
      </c>
      <c r="CZ258" s="226">
        <v>16</v>
      </c>
      <c r="DA258" s="226">
        <v>28</v>
      </c>
      <c r="DB258" s="226">
        <v>28</v>
      </c>
      <c r="DC258" s="226">
        <v>29</v>
      </c>
      <c r="DD258" s="227">
        <v>6</v>
      </c>
      <c r="DE258" s="227">
        <v>6</v>
      </c>
      <c r="DF258" s="227">
        <v>7</v>
      </c>
      <c r="DG258" s="227">
        <v>8</v>
      </c>
      <c r="DH258" s="226">
        <v>17</v>
      </c>
      <c r="DI258" s="226">
        <v>10</v>
      </c>
      <c r="DJ258" s="226">
        <v>11</v>
      </c>
      <c r="DK258" s="226">
        <v>13</v>
      </c>
      <c r="DL258" s="227">
        <v>10</v>
      </c>
      <c r="DM258" s="227">
        <v>11</v>
      </c>
      <c r="DN258" s="227">
        <v>13</v>
      </c>
      <c r="DO258" s="227">
        <v>14</v>
      </c>
      <c r="DP258" s="376">
        <f t="shared" si="111"/>
        <v>0</v>
      </c>
      <c r="DQ258" s="226">
        <f t="shared" si="111"/>
        <v>-22</v>
      </c>
      <c r="DR258" s="226">
        <f t="shared" si="111"/>
        <v>-17</v>
      </c>
      <c r="DS258" s="226">
        <f t="shared" si="109"/>
        <v>-23</v>
      </c>
      <c r="DT258" s="227">
        <f t="shared" si="109"/>
        <v>0</v>
      </c>
      <c r="DU258" s="227">
        <f t="shared" si="109"/>
        <v>13.837617745345849</v>
      </c>
      <c r="DV258" s="227">
        <f t="shared" si="109"/>
        <v>-38.900166292965025</v>
      </c>
      <c r="DW258" s="227">
        <f t="shared" si="109"/>
        <v>-51.43093484640179</v>
      </c>
      <c r="DX258" s="377">
        <f t="shared" si="108"/>
        <v>0.71979865771812079</v>
      </c>
      <c r="DY258" s="377">
        <f t="shared" si="108"/>
        <v>0.71025641025641029</v>
      </c>
      <c r="DZ258" s="377">
        <f t="shared" si="108"/>
        <v>0.71025841816758029</v>
      </c>
      <c r="EA258" s="377">
        <f t="shared" si="108"/>
        <v>0.71035598705501624</v>
      </c>
      <c r="EB258" s="378">
        <f t="shared" si="108"/>
        <v>0.72629051620648255</v>
      </c>
      <c r="EC258" s="378">
        <f t="shared" si="108"/>
        <v>0.72575250836120397</v>
      </c>
      <c r="ED258" s="378">
        <f t="shared" si="108"/>
        <v>0.74726477024070026</v>
      </c>
      <c r="EE258" s="378">
        <f t="shared" si="108"/>
        <v>0.75232198142414863</v>
      </c>
      <c r="EG258" s="226">
        <v>396</v>
      </c>
      <c r="EH258" s="226">
        <v>280</v>
      </c>
      <c r="EI258" s="226">
        <v>116</v>
      </c>
      <c r="EJ258" s="226">
        <v>54</v>
      </c>
      <c r="EK258" s="226">
        <v>271</v>
      </c>
      <c r="EL258" s="226">
        <v>2888</v>
      </c>
      <c r="EM258" s="226">
        <v>2871</v>
      </c>
      <c r="EN258" s="379">
        <f t="shared" si="93"/>
        <v>0.70707070707070707</v>
      </c>
      <c r="EO258" s="226">
        <f t="shared" si="94"/>
        <v>46.551724137931032</v>
      </c>
      <c r="EP258" s="379">
        <f t="shared" si="95"/>
        <v>0.68434343434343436</v>
      </c>
      <c r="EQ258" s="226">
        <f t="shared" si="96"/>
        <v>93836.565096952909</v>
      </c>
      <c r="ER258" s="226">
        <f t="shared" si="97"/>
        <v>1567.3981191222572</v>
      </c>
      <c r="ES258" s="292"/>
      <c r="ET258" s="227">
        <v>833</v>
      </c>
      <c r="EU258" s="227">
        <v>605</v>
      </c>
      <c r="EV258" s="227">
        <v>229</v>
      </c>
      <c r="EW258" s="227">
        <v>110</v>
      </c>
      <c r="EX258" s="227">
        <v>378</v>
      </c>
      <c r="EY258" s="227">
        <v>4026</v>
      </c>
      <c r="EZ258" s="227">
        <v>3991</v>
      </c>
      <c r="FA258" s="380">
        <f t="shared" si="100"/>
        <v>0.72629051620648255</v>
      </c>
      <c r="FB258" s="228">
        <f t="shared" si="101"/>
        <v>48.034934497816593</v>
      </c>
      <c r="FC258" s="380">
        <f t="shared" si="102"/>
        <v>0.45378151260504201</v>
      </c>
      <c r="FD258" s="227">
        <f t="shared" si="103"/>
        <v>93889.716840536508</v>
      </c>
      <c r="FE258" s="227">
        <f t="shared" si="104"/>
        <v>2296.8345443915478</v>
      </c>
      <c r="FF258" s="227">
        <v>229</v>
      </c>
      <c r="FG258" s="228">
        <f t="shared" si="98"/>
        <v>58.515283842794766</v>
      </c>
      <c r="FH258" s="227">
        <v>134</v>
      </c>
      <c r="FI258" s="227">
        <v>229</v>
      </c>
      <c r="FJ258" s="227">
        <v>4</v>
      </c>
      <c r="FK258" s="227">
        <f t="shared" si="90"/>
        <v>91</v>
      </c>
      <c r="FL258" s="227">
        <v>17</v>
      </c>
      <c r="FM258" s="227">
        <f t="shared" si="91"/>
        <v>74</v>
      </c>
      <c r="FZ258" s="229"/>
      <c r="GA258" s="229"/>
      <c r="GB258" s="229"/>
      <c r="GC258" s="229"/>
      <c r="GD258" s="229"/>
    </row>
    <row r="259" spans="1:186" s="368" customFormat="1">
      <c r="A259" s="287" t="s">
        <v>534</v>
      </c>
      <c r="B259" s="369" t="s">
        <v>535</v>
      </c>
      <c r="C259" s="287" t="s">
        <v>662</v>
      </c>
      <c r="D259" s="403" t="s">
        <v>3126</v>
      </c>
      <c r="E259" s="369" t="s">
        <v>663</v>
      </c>
      <c r="F259" s="403">
        <v>256</v>
      </c>
      <c r="G259" s="404" t="s">
        <v>664</v>
      </c>
      <c r="H259" s="392" t="s">
        <v>663</v>
      </c>
      <c r="I259" s="287" t="s">
        <v>665</v>
      </c>
      <c r="J259" s="369" t="s">
        <v>666</v>
      </c>
      <c r="K259" s="287" t="s">
        <v>350</v>
      </c>
      <c r="L259" s="369" t="s">
        <v>653</v>
      </c>
      <c r="M259" s="369" t="s">
        <v>3124</v>
      </c>
      <c r="N259" s="372">
        <v>1</v>
      </c>
      <c r="O259" s="373">
        <v>4286</v>
      </c>
      <c r="P259" s="373">
        <v>5924</v>
      </c>
      <c r="Q259" s="373">
        <v>6104</v>
      </c>
      <c r="R259" s="373">
        <v>6247</v>
      </c>
      <c r="S259" s="374">
        <v>5503</v>
      </c>
      <c r="T259" s="374">
        <v>5667</v>
      </c>
      <c r="U259" s="374">
        <v>5800</v>
      </c>
      <c r="V259" s="374">
        <v>5912</v>
      </c>
      <c r="W259" s="373">
        <v>1223</v>
      </c>
      <c r="X259" s="373">
        <v>1682</v>
      </c>
      <c r="Y259" s="373">
        <v>1733</v>
      </c>
      <c r="Z259" s="373">
        <v>1774</v>
      </c>
      <c r="AA259" s="374">
        <v>2058</v>
      </c>
      <c r="AB259" s="374">
        <v>2111</v>
      </c>
      <c r="AC259" s="374">
        <v>2161</v>
      </c>
      <c r="AD259" s="374">
        <v>2169</v>
      </c>
      <c r="AE259" s="373">
        <v>21</v>
      </c>
      <c r="AF259" s="373">
        <v>22</v>
      </c>
      <c r="AG259" s="373">
        <v>21</v>
      </c>
      <c r="AH259" s="373">
        <v>20</v>
      </c>
      <c r="AI259" s="374">
        <v>20</v>
      </c>
      <c r="AJ259" s="374">
        <v>19</v>
      </c>
      <c r="AK259" s="374">
        <v>18</v>
      </c>
      <c r="AL259" s="374">
        <v>19</v>
      </c>
      <c r="AM259" s="226">
        <v>3063</v>
      </c>
      <c r="AN259" s="226">
        <v>4241</v>
      </c>
      <c r="AO259" s="226">
        <v>4370</v>
      </c>
      <c r="AP259" s="226">
        <v>4473</v>
      </c>
      <c r="AQ259" s="227">
        <v>3445</v>
      </c>
      <c r="AR259" s="227">
        <v>3556</v>
      </c>
      <c r="AS259" s="227">
        <v>3639</v>
      </c>
      <c r="AT259" s="227">
        <v>3743</v>
      </c>
      <c r="AU259" s="226">
        <v>330</v>
      </c>
      <c r="AV259" s="226">
        <v>544</v>
      </c>
      <c r="AW259" s="226">
        <v>558</v>
      </c>
      <c r="AX259" s="226">
        <v>571</v>
      </c>
      <c r="AY259" s="227">
        <v>270</v>
      </c>
      <c r="AZ259" s="227">
        <v>269</v>
      </c>
      <c r="BA259" s="227">
        <v>314</v>
      </c>
      <c r="BB259" s="227">
        <v>209</v>
      </c>
      <c r="BC259" s="226">
        <f t="shared" si="112"/>
        <v>153</v>
      </c>
      <c r="BD259" s="226">
        <f t="shared" si="112"/>
        <v>1002</v>
      </c>
      <c r="BE259" s="226">
        <f t="shared" si="112"/>
        <v>761</v>
      </c>
      <c r="BF259" s="226">
        <f t="shared" si="112"/>
        <v>2482</v>
      </c>
      <c r="BG259" s="218">
        <f t="shared" si="112"/>
        <v>1027</v>
      </c>
      <c r="BH259" s="218">
        <f t="shared" si="110"/>
        <v>972</v>
      </c>
      <c r="BI259" s="218">
        <f t="shared" si="110"/>
        <v>1784</v>
      </c>
      <c r="BJ259" s="218">
        <f t="shared" si="110"/>
        <v>3231</v>
      </c>
      <c r="BK259" s="226">
        <f t="shared" si="107"/>
        <v>2580</v>
      </c>
      <c r="BL259" s="226">
        <f t="shared" si="107"/>
        <v>2695</v>
      </c>
      <c r="BM259" s="226">
        <f t="shared" si="107"/>
        <v>3051</v>
      </c>
      <c r="BN259" s="226">
        <f t="shared" si="106"/>
        <v>1420</v>
      </c>
      <c r="BO259" s="227">
        <f t="shared" si="106"/>
        <v>2148</v>
      </c>
      <c r="BP259" s="227">
        <f t="shared" si="106"/>
        <v>2315</v>
      </c>
      <c r="BQ259" s="227">
        <f t="shared" si="106"/>
        <v>1541</v>
      </c>
      <c r="BR259" s="227">
        <f t="shared" si="106"/>
        <v>303</v>
      </c>
      <c r="BS259" s="226">
        <v>2733</v>
      </c>
      <c r="BT259" s="226">
        <v>2695</v>
      </c>
      <c r="BU259" s="226">
        <v>3051</v>
      </c>
      <c r="BV259" s="226">
        <v>1420</v>
      </c>
      <c r="BW259" s="227">
        <v>2148</v>
      </c>
      <c r="BX259" s="227">
        <v>2315</v>
      </c>
      <c r="BY259" s="227">
        <v>1541</v>
      </c>
      <c r="BZ259" s="227">
        <v>303</v>
      </c>
      <c r="CA259" s="226">
        <v>153</v>
      </c>
      <c r="CB259" s="226">
        <f>IFERROR(VLOOKUP($G259,[12]ITEM!$B$2:$AC$939,26,0),0)</f>
        <v>0</v>
      </c>
      <c r="CC259" s="226">
        <f>IFERROR(VLOOKUP($G259,[12]ITEM!$B$2:$AC$939,27,0),0)</f>
        <v>0</v>
      </c>
      <c r="CD259" s="226">
        <f>IFERROR(VLOOKUP($G259,[12]ITEM!$B$2:$AC$939,28,0),0)</f>
        <v>0</v>
      </c>
      <c r="CE259" s="227">
        <v>0</v>
      </c>
      <c r="CF259" s="227">
        <v>0</v>
      </c>
      <c r="CG259" s="227">
        <v>0</v>
      </c>
      <c r="CH259" s="227">
        <v>0</v>
      </c>
      <c r="CI259" s="375"/>
      <c r="CJ259" s="226">
        <f t="shared" si="105"/>
        <v>153</v>
      </c>
      <c r="CK259" s="226">
        <f t="shared" si="105"/>
        <v>164</v>
      </c>
      <c r="CL259" s="226">
        <f t="shared" si="105"/>
        <v>222</v>
      </c>
      <c r="CM259" s="226">
        <f t="shared" si="105"/>
        <v>170</v>
      </c>
      <c r="CN259" s="227">
        <f>CV259+DD259+DL259</f>
        <v>1027</v>
      </c>
      <c r="CO259" s="227">
        <f t="shared" si="105"/>
        <v>1117.8542527232717</v>
      </c>
      <c r="CP259" s="227">
        <f t="shared" si="105"/>
        <v>1084.3543359610621</v>
      </c>
      <c r="CQ259" s="227">
        <f t="shared" si="105"/>
        <v>1115.9542851886692</v>
      </c>
      <c r="CR259" s="226">
        <v>-50</v>
      </c>
      <c r="CS259" s="226">
        <v>-69</v>
      </c>
      <c r="CT259" s="226">
        <v>-71</v>
      </c>
      <c r="CU259" s="226">
        <v>-73</v>
      </c>
      <c r="CV259" s="227">
        <f t="shared" si="92"/>
        <v>1017</v>
      </c>
      <c r="CW259" s="227">
        <f>CV259*(1+('[13]GROWTH (YoY)'!AR259/100))</f>
        <v>1049.8542527232717</v>
      </c>
      <c r="CX259" s="227">
        <f>CW259*(1+('[13]GROWTH (YoY)'!AS259/100))</f>
        <v>1074.3543359610621</v>
      </c>
      <c r="CY259" s="227">
        <f>CX259*(1+('[13]GROWTH (YoY)'!AT259/100))</f>
        <v>1104.9542851886692</v>
      </c>
      <c r="CZ259" s="226">
        <v>175</v>
      </c>
      <c r="DA259" s="226">
        <v>228</v>
      </c>
      <c r="DB259" s="226">
        <v>232</v>
      </c>
      <c r="DC259" s="226">
        <v>238</v>
      </c>
      <c r="DD259" s="227">
        <v>5</v>
      </c>
      <c r="DE259" s="227">
        <v>5</v>
      </c>
      <c r="DF259" s="227">
        <v>5</v>
      </c>
      <c r="DG259" s="227">
        <v>6</v>
      </c>
      <c r="DH259" s="226">
        <v>28</v>
      </c>
      <c r="DI259" s="226">
        <v>5</v>
      </c>
      <c r="DJ259" s="226">
        <v>61</v>
      </c>
      <c r="DK259" s="226">
        <v>5</v>
      </c>
      <c r="DL259" s="227">
        <v>5</v>
      </c>
      <c r="DM259" s="227">
        <v>63</v>
      </c>
      <c r="DN259" s="227">
        <v>5</v>
      </c>
      <c r="DO259" s="227">
        <v>5</v>
      </c>
      <c r="DP259" s="376">
        <f t="shared" si="111"/>
        <v>0</v>
      </c>
      <c r="DQ259" s="226">
        <f t="shared" si="111"/>
        <v>838</v>
      </c>
      <c r="DR259" s="226">
        <f t="shared" si="111"/>
        <v>539</v>
      </c>
      <c r="DS259" s="226">
        <f t="shared" si="109"/>
        <v>2312</v>
      </c>
      <c r="DT259" s="227">
        <f t="shared" si="109"/>
        <v>0</v>
      </c>
      <c r="DU259" s="227">
        <f t="shared" si="109"/>
        <v>-145.85425272327166</v>
      </c>
      <c r="DV259" s="227">
        <f t="shared" si="109"/>
        <v>699.64566403893787</v>
      </c>
      <c r="DW259" s="227">
        <f t="shared" si="109"/>
        <v>2115.045714811331</v>
      </c>
      <c r="DX259" s="377">
        <f t="shared" si="108"/>
        <v>0.28534764349043396</v>
      </c>
      <c r="DY259" s="377">
        <f t="shared" si="108"/>
        <v>0.28392977717758272</v>
      </c>
      <c r="DZ259" s="377">
        <f t="shared" si="108"/>
        <v>0.2839121887287025</v>
      </c>
      <c r="EA259" s="377">
        <f t="shared" si="108"/>
        <v>0.28397630862814149</v>
      </c>
      <c r="EB259" s="378">
        <f t="shared" si="108"/>
        <v>0.37397783027439579</v>
      </c>
      <c r="EC259" s="378">
        <f t="shared" si="108"/>
        <v>0.37250749955884949</v>
      </c>
      <c r="ED259" s="378">
        <f t="shared" si="108"/>
        <v>0.3725862068965517</v>
      </c>
      <c r="EE259" s="378">
        <f t="shared" si="108"/>
        <v>0.36688092016238161</v>
      </c>
      <c r="EG259" s="226">
        <v>2162</v>
      </c>
      <c r="EH259" s="226">
        <v>1174</v>
      </c>
      <c r="EI259" s="226">
        <v>988</v>
      </c>
      <c r="EJ259" s="226">
        <v>172</v>
      </c>
      <c r="EK259" s="226">
        <v>666</v>
      </c>
      <c r="EL259" s="226">
        <v>2543</v>
      </c>
      <c r="EM259" s="226">
        <v>2459</v>
      </c>
      <c r="EN259" s="379">
        <f t="shared" si="93"/>
        <v>0.54301572617946348</v>
      </c>
      <c r="EO259" s="226">
        <f t="shared" si="94"/>
        <v>17.408906882591094</v>
      </c>
      <c r="EP259" s="379">
        <f t="shared" si="95"/>
        <v>0.30804810360777057</v>
      </c>
      <c r="EQ259" s="226">
        <f t="shared" si="96"/>
        <v>261895.39913488008</v>
      </c>
      <c r="ER259" s="226">
        <f t="shared" si="97"/>
        <v>5828.9277484072118</v>
      </c>
      <c r="ES259" s="292"/>
      <c r="ET259" s="227">
        <v>4203</v>
      </c>
      <c r="EU259" s="227">
        <v>2258</v>
      </c>
      <c r="EV259" s="227">
        <v>1945</v>
      </c>
      <c r="EW259" s="227">
        <v>133</v>
      </c>
      <c r="EX259" s="227">
        <v>439</v>
      </c>
      <c r="EY259" s="227">
        <v>2179</v>
      </c>
      <c r="EZ259" s="227">
        <v>2154</v>
      </c>
      <c r="FA259" s="380">
        <f t="shared" si="100"/>
        <v>0.53723530811325249</v>
      </c>
      <c r="FB259" s="228">
        <f t="shared" si="101"/>
        <v>6.8380462724935738</v>
      </c>
      <c r="FC259" s="380">
        <f t="shared" si="102"/>
        <v>0.10444920295027361</v>
      </c>
      <c r="FD259" s="227">
        <f t="shared" si="103"/>
        <v>201468.56356126664</v>
      </c>
      <c r="FE259" s="227">
        <f t="shared" si="104"/>
        <v>5145.4658000619002</v>
      </c>
      <c r="FF259" s="227">
        <v>3445</v>
      </c>
      <c r="FG259" s="228">
        <f t="shared" si="98"/>
        <v>4.6734397677793904</v>
      </c>
      <c r="FH259" s="227">
        <v>161</v>
      </c>
      <c r="FI259" s="227">
        <v>3445</v>
      </c>
      <c r="FJ259" s="227">
        <v>4</v>
      </c>
      <c r="FK259" s="227">
        <f t="shared" si="90"/>
        <v>3280</v>
      </c>
      <c r="FL259" s="227">
        <v>112</v>
      </c>
      <c r="FM259" s="227">
        <f t="shared" si="91"/>
        <v>3168</v>
      </c>
      <c r="FZ259" s="229"/>
      <c r="GA259" s="229"/>
      <c r="GB259" s="229"/>
      <c r="GC259" s="229"/>
      <c r="GD259" s="229"/>
    </row>
    <row r="260" spans="1:186" s="368" customFormat="1">
      <c r="A260" s="287" t="s">
        <v>534</v>
      </c>
      <c r="B260" s="369" t="s">
        <v>535</v>
      </c>
      <c r="C260" s="287" t="s">
        <v>667</v>
      </c>
      <c r="D260" s="403" t="s">
        <v>3126</v>
      </c>
      <c r="E260" s="369" t="s">
        <v>668</v>
      </c>
      <c r="F260" s="403">
        <v>257</v>
      </c>
      <c r="G260" s="404" t="s">
        <v>669</v>
      </c>
      <c r="H260" s="392" t="s">
        <v>670</v>
      </c>
      <c r="I260" s="287" t="s">
        <v>671</v>
      </c>
      <c r="J260" s="369" t="s">
        <v>672</v>
      </c>
      <c r="K260" s="287" t="s">
        <v>364</v>
      </c>
      <c r="L260" s="369" t="s">
        <v>673</v>
      </c>
      <c r="M260" s="369" t="s">
        <v>3124</v>
      </c>
      <c r="N260" s="372">
        <v>1</v>
      </c>
      <c r="O260" s="373">
        <v>745</v>
      </c>
      <c r="P260" s="373">
        <v>694</v>
      </c>
      <c r="Q260" s="373">
        <v>719</v>
      </c>
      <c r="R260" s="373">
        <v>798</v>
      </c>
      <c r="S260" s="374">
        <v>971</v>
      </c>
      <c r="T260" s="374">
        <v>1019</v>
      </c>
      <c r="U260" s="374">
        <v>1130</v>
      </c>
      <c r="V260" s="374">
        <v>1148</v>
      </c>
      <c r="W260" s="373">
        <v>550</v>
      </c>
      <c r="X260" s="373">
        <v>511</v>
      </c>
      <c r="Y260" s="373">
        <v>529</v>
      </c>
      <c r="Z260" s="373">
        <v>588</v>
      </c>
      <c r="AA260" s="374">
        <v>710</v>
      </c>
      <c r="AB260" s="374">
        <v>742</v>
      </c>
      <c r="AC260" s="374">
        <v>818</v>
      </c>
      <c r="AD260" s="374">
        <v>813</v>
      </c>
      <c r="AE260" s="373">
        <v>4</v>
      </c>
      <c r="AF260" s="373">
        <v>3</v>
      </c>
      <c r="AG260" s="373">
        <v>2</v>
      </c>
      <c r="AH260" s="373">
        <v>3</v>
      </c>
      <c r="AI260" s="374">
        <v>4</v>
      </c>
      <c r="AJ260" s="374">
        <v>3</v>
      </c>
      <c r="AK260" s="374">
        <v>4</v>
      </c>
      <c r="AL260" s="374">
        <v>4</v>
      </c>
      <c r="AM260" s="226">
        <v>195</v>
      </c>
      <c r="AN260" s="226">
        <v>183</v>
      </c>
      <c r="AO260" s="226">
        <v>190</v>
      </c>
      <c r="AP260" s="226">
        <v>211</v>
      </c>
      <c r="AQ260" s="227">
        <v>261</v>
      </c>
      <c r="AR260" s="227">
        <v>276</v>
      </c>
      <c r="AS260" s="227">
        <v>311</v>
      </c>
      <c r="AT260" s="227">
        <v>335</v>
      </c>
      <c r="AU260" s="226">
        <v>80</v>
      </c>
      <c r="AV260" s="226">
        <v>86</v>
      </c>
      <c r="AW260" s="226">
        <v>90</v>
      </c>
      <c r="AX260" s="226">
        <v>100</v>
      </c>
      <c r="AY260" s="227">
        <v>127</v>
      </c>
      <c r="AZ260" s="227">
        <v>137</v>
      </c>
      <c r="BA260" s="227">
        <v>149</v>
      </c>
      <c r="BB260" s="227">
        <v>156</v>
      </c>
      <c r="BC260" s="226">
        <f t="shared" si="112"/>
        <v>99</v>
      </c>
      <c r="BD260" s="226">
        <f t="shared" si="112"/>
        <v>85</v>
      </c>
      <c r="BE260" s="226">
        <f t="shared" si="112"/>
        <v>92</v>
      </c>
      <c r="BF260" s="226">
        <f t="shared" si="112"/>
        <v>105</v>
      </c>
      <c r="BG260" s="218">
        <f t="shared" si="112"/>
        <v>117</v>
      </c>
      <c r="BH260" s="218">
        <f t="shared" si="110"/>
        <v>121</v>
      </c>
      <c r="BI260" s="218">
        <f t="shared" si="110"/>
        <v>143</v>
      </c>
      <c r="BJ260" s="218">
        <f t="shared" si="110"/>
        <v>159</v>
      </c>
      <c r="BK260" s="226">
        <f t="shared" si="107"/>
        <v>16</v>
      </c>
      <c r="BL260" s="226">
        <f t="shared" si="107"/>
        <v>12</v>
      </c>
      <c r="BM260" s="226">
        <f t="shared" si="107"/>
        <v>8</v>
      </c>
      <c r="BN260" s="226">
        <f t="shared" si="106"/>
        <v>6</v>
      </c>
      <c r="BO260" s="227">
        <f t="shared" si="106"/>
        <v>17</v>
      </c>
      <c r="BP260" s="227">
        <f t="shared" si="106"/>
        <v>18</v>
      </c>
      <c r="BQ260" s="227">
        <f t="shared" si="106"/>
        <v>19</v>
      </c>
      <c r="BR260" s="227">
        <f t="shared" si="106"/>
        <v>20</v>
      </c>
      <c r="BS260" s="226">
        <v>18</v>
      </c>
      <c r="BT260" s="226">
        <v>12</v>
      </c>
      <c r="BU260" s="226">
        <v>8</v>
      </c>
      <c r="BV260" s="226">
        <v>6</v>
      </c>
      <c r="BW260" s="227">
        <v>17</v>
      </c>
      <c r="BX260" s="227">
        <v>18</v>
      </c>
      <c r="BY260" s="227">
        <v>19</v>
      </c>
      <c r="BZ260" s="227">
        <v>20</v>
      </c>
      <c r="CA260" s="226">
        <v>2</v>
      </c>
      <c r="CB260" s="226">
        <f>IFERROR(VLOOKUP($G260,[12]ITEM!$B$2:$AC$939,26,0),0)</f>
        <v>0</v>
      </c>
      <c r="CC260" s="226">
        <f>IFERROR(VLOOKUP($G260,[12]ITEM!$B$2:$AC$939,27,0),0)</f>
        <v>0</v>
      </c>
      <c r="CD260" s="226">
        <f>IFERROR(VLOOKUP($G260,[12]ITEM!$B$2:$AC$939,28,0),0)</f>
        <v>0</v>
      </c>
      <c r="CE260" s="227">
        <v>0</v>
      </c>
      <c r="CF260" s="227">
        <v>0</v>
      </c>
      <c r="CG260" s="227">
        <v>0</v>
      </c>
      <c r="CH260" s="227">
        <v>0</v>
      </c>
      <c r="CI260" s="375"/>
      <c r="CJ260" s="226">
        <f t="shared" si="105"/>
        <v>99</v>
      </c>
      <c r="CK260" s="226">
        <f t="shared" si="105"/>
        <v>129</v>
      </c>
      <c r="CL260" s="226">
        <f t="shared" si="105"/>
        <v>133</v>
      </c>
      <c r="CM260" s="226">
        <f t="shared" ref="CM260:CQ310" si="113">CU260+DC260+DK260</f>
        <v>143</v>
      </c>
      <c r="CN260" s="227">
        <f t="shared" si="113"/>
        <v>117</v>
      </c>
      <c r="CO260" s="227">
        <f t="shared" si="113"/>
        <v>124.89680409317</v>
      </c>
      <c r="CP260" s="227">
        <f t="shared" si="113"/>
        <v>137.16411631416668</v>
      </c>
      <c r="CQ260" s="227">
        <f t="shared" si="113"/>
        <v>146.49025460919933</v>
      </c>
      <c r="CR260" s="226">
        <v>76</v>
      </c>
      <c r="CS260" s="226">
        <v>85</v>
      </c>
      <c r="CT260" s="226">
        <v>88</v>
      </c>
      <c r="CU260" s="226">
        <v>98</v>
      </c>
      <c r="CV260" s="227">
        <f t="shared" si="92"/>
        <v>69</v>
      </c>
      <c r="CW260" s="227">
        <f>CV260*(1+('[13]GROWTH (YoY)'!AR260/100))</f>
        <v>72.896804093170005</v>
      </c>
      <c r="CX260" s="227">
        <f>CW260*(1+('[13]GROWTH (YoY)'!AS260/100))</f>
        <v>82.164116314166662</v>
      </c>
      <c r="CY260" s="227">
        <f>CX260*(1+('[13]GROWTH (YoY)'!AT260/100))</f>
        <v>88.490254609199326</v>
      </c>
      <c r="CZ260" s="226">
        <v>2</v>
      </c>
      <c r="DA260" s="226">
        <v>3</v>
      </c>
      <c r="DB260" s="226">
        <v>3</v>
      </c>
      <c r="DC260" s="226">
        <v>3</v>
      </c>
      <c r="DD260" s="227">
        <v>5</v>
      </c>
      <c r="DE260" s="227">
        <v>5</v>
      </c>
      <c r="DF260" s="227">
        <v>5</v>
      </c>
      <c r="DG260" s="227">
        <v>6</v>
      </c>
      <c r="DH260" s="226">
        <v>21</v>
      </c>
      <c r="DI260" s="226">
        <v>41</v>
      </c>
      <c r="DJ260" s="226">
        <v>42</v>
      </c>
      <c r="DK260" s="226">
        <v>42</v>
      </c>
      <c r="DL260" s="227">
        <v>43</v>
      </c>
      <c r="DM260" s="227">
        <v>47</v>
      </c>
      <c r="DN260" s="227">
        <v>50</v>
      </c>
      <c r="DO260" s="227">
        <v>52</v>
      </c>
      <c r="DP260" s="376">
        <f t="shared" si="111"/>
        <v>0</v>
      </c>
      <c r="DQ260" s="226">
        <f t="shared" si="111"/>
        <v>-44</v>
      </c>
      <c r="DR260" s="226">
        <f t="shared" si="111"/>
        <v>-41</v>
      </c>
      <c r="DS260" s="226">
        <f t="shared" si="109"/>
        <v>-38</v>
      </c>
      <c r="DT260" s="227">
        <f t="shared" si="109"/>
        <v>0</v>
      </c>
      <c r="DU260" s="227">
        <f t="shared" si="109"/>
        <v>-3.8968040931700045</v>
      </c>
      <c r="DV260" s="227">
        <f t="shared" si="109"/>
        <v>5.8358836858333234</v>
      </c>
      <c r="DW260" s="227">
        <f t="shared" si="109"/>
        <v>12.509745390800674</v>
      </c>
      <c r="DX260" s="377">
        <f t="shared" si="108"/>
        <v>0.73825503355704702</v>
      </c>
      <c r="DY260" s="377">
        <f t="shared" si="108"/>
        <v>0.73631123919308361</v>
      </c>
      <c r="DZ260" s="377">
        <f t="shared" si="108"/>
        <v>0.73574408901251742</v>
      </c>
      <c r="EA260" s="377">
        <f t="shared" si="108"/>
        <v>0.73684210526315785</v>
      </c>
      <c r="EB260" s="378">
        <f t="shared" si="108"/>
        <v>0.73120494335736352</v>
      </c>
      <c r="EC260" s="378">
        <f t="shared" si="108"/>
        <v>0.72816486751717369</v>
      </c>
      <c r="ED260" s="378">
        <f t="shared" si="108"/>
        <v>0.72389380530973446</v>
      </c>
      <c r="EE260" s="378">
        <f t="shared" si="108"/>
        <v>0.70818815331010454</v>
      </c>
      <c r="EG260" s="226">
        <v>746</v>
      </c>
      <c r="EH260" s="226">
        <v>554</v>
      </c>
      <c r="EI260" s="226">
        <v>192</v>
      </c>
      <c r="EJ260" s="226">
        <v>66</v>
      </c>
      <c r="EK260" s="226">
        <v>618</v>
      </c>
      <c r="EL260" s="226">
        <v>3546</v>
      </c>
      <c r="EM260" s="226">
        <v>3534</v>
      </c>
      <c r="EN260" s="379">
        <f t="shared" si="93"/>
        <v>0.74262734584450407</v>
      </c>
      <c r="EO260" s="226">
        <f t="shared" si="94"/>
        <v>34.375</v>
      </c>
      <c r="EP260" s="379">
        <f t="shared" si="95"/>
        <v>0.82841823056300268</v>
      </c>
      <c r="EQ260" s="226">
        <f t="shared" si="96"/>
        <v>174280.8798646362</v>
      </c>
      <c r="ER260" s="226">
        <f t="shared" si="97"/>
        <v>1556.31013016412</v>
      </c>
      <c r="ES260" s="292"/>
      <c r="ET260" s="227">
        <v>971</v>
      </c>
      <c r="EU260" s="227">
        <v>710</v>
      </c>
      <c r="EV260" s="227">
        <v>261</v>
      </c>
      <c r="EW260" s="227">
        <v>104</v>
      </c>
      <c r="EX260" s="227">
        <v>652</v>
      </c>
      <c r="EY260" s="227">
        <v>3763</v>
      </c>
      <c r="EZ260" s="227">
        <v>3747</v>
      </c>
      <c r="FA260" s="380">
        <f t="shared" si="100"/>
        <v>0.73120494335736352</v>
      </c>
      <c r="FB260" s="228">
        <f t="shared" si="101"/>
        <v>39.846743295019152</v>
      </c>
      <c r="FC260" s="380">
        <f t="shared" si="102"/>
        <v>0.67147270854788876</v>
      </c>
      <c r="FD260" s="227">
        <f t="shared" si="103"/>
        <v>173266.01116130746</v>
      </c>
      <c r="FE260" s="227">
        <f t="shared" si="104"/>
        <v>2312.9614802953474</v>
      </c>
      <c r="FF260" s="227">
        <v>261</v>
      </c>
      <c r="FG260" s="228">
        <f t="shared" si="98"/>
        <v>48.275862068965516</v>
      </c>
      <c r="FH260" s="227">
        <v>126</v>
      </c>
      <c r="FI260" s="227">
        <v>261</v>
      </c>
      <c r="FJ260" s="227">
        <v>3</v>
      </c>
      <c r="FK260" s="227">
        <f t="shared" ref="FK260:FK323" si="114">FI260-FH260-FJ260</f>
        <v>132</v>
      </c>
      <c r="FL260" s="227">
        <v>31</v>
      </c>
      <c r="FM260" s="227">
        <f t="shared" ref="FM260:FM323" si="115">FK260-FL260</f>
        <v>101</v>
      </c>
      <c r="FZ260" s="229"/>
      <c r="GA260" s="229"/>
      <c r="GB260" s="229"/>
      <c r="GC260" s="229"/>
      <c r="GD260" s="229"/>
    </row>
    <row r="261" spans="1:186" s="368" customFormat="1">
      <c r="A261" s="287" t="s">
        <v>534</v>
      </c>
      <c r="B261" s="369" t="s">
        <v>535</v>
      </c>
      <c r="C261" s="287" t="s">
        <v>667</v>
      </c>
      <c r="D261" s="403" t="s">
        <v>3126</v>
      </c>
      <c r="E261" s="369" t="s">
        <v>668</v>
      </c>
      <c r="F261" s="403">
        <v>258</v>
      </c>
      <c r="G261" s="404" t="s">
        <v>674</v>
      </c>
      <c r="H261" s="392" t="s">
        <v>675</v>
      </c>
      <c r="I261" s="287" t="s">
        <v>671</v>
      </c>
      <c r="J261" s="369" t="s">
        <v>672</v>
      </c>
      <c r="K261" s="287" t="s">
        <v>364</v>
      </c>
      <c r="L261" s="369" t="s">
        <v>673</v>
      </c>
      <c r="M261" s="369" t="s">
        <v>3124</v>
      </c>
      <c r="N261" s="372">
        <v>1</v>
      </c>
      <c r="O261" s="373">
        <v>2726</v>
      </c>
      <c r="P261" s="373">
        <v>3203</v>
      </c>
      <c r="Q261" s="373">
        <v>3303</v>
      </c>
      <c r="R261" s="373">
        <v>3340</v>
      </c>
      <c r="S261" s="374">
        <v>3662</v>
      </c>
      <c r="T261" s="374">
        <v>3775</v>
      </c>
      <c r="U261" s="374">
        <v>3818</v>
      </c>
      <c r="V261" s="374">
        <v>4152</v>
      </c>
      <c r="W261" s="373">
        <v>2126</v>
      </c>
      <c r="X261" s="373">
        <v>2491</v>
      </c>
      <c r="Y261" s="373">
        <v>2568</v>
      </c>
      <c r="Z261" s="373">
        <v>2597</v>
      </c>
      <c r="AA261" s="374">
        <v>2835</v>
      </c>
      <c r="AB261" s="374">
        <v>2907</v>
      </c>
      <c r="AC261" s="374">
        <v>2948</v>
      </c>
      <c r="AD261" s="374">
        <v>3196</v>
      </c>
      <c r="AE261" s="373">
        <v>14</v>
      </c>
      <c r="AF261" s="373">
        <v>12</v>
      </c>
      <c r="AG261" s="373">
        <v>11</v>
      </c>
      <c r="AH261" s="373">
        <v>10</v>
      </c>
      <c r="AI261" s="374">
        <v>13</v>
      </c>
      <c r="AJ261" s="374">
        <v>13</v>
      </c>
      <c r="AK261" s="374">
        <v>12</v>
      </c>
      <c r="AL261" s="374">
        <v>13</v>
      </c>
      <c r="AM261" s="226">
        <v>600</v>
      </c>
      <c r="AN261" s="226">
        <v>713</v>
      </c>
      <c r="AO261" s="226">
        <v>735</v>
      </c>
      <c r="AP261" s="226">
        <v>743</v>
      </c>
      <c r="AQ261" s="227">
        <v>827</v>
      </c>
      <c r="AR261" s="227">
        <v>869</v>
      </c>
      <c r="AS261" s="227">
        <v>870</v>
      </c>
      <c r="AT261" s="227">
        <v>956</v>
      </c>
      <c r="AU261" s="226">
        <v>164</v>
      </c>
      <c r="AV261" s="226">
        <v>203</v>
      </c>
      <c r="AW261" s="226">
        <v>208</v>
      </c>
      <c r="AX261" s="226">
        <v>210</v>
      </c>
      <c r="AY261" s="227">
        <v>195</v>
      </c>
      <c r="AZ261" s="227">
        <v>237</v>
      </c>
      <c r="BA261" s="227">
        <v>252</v>
      </c>
      <c r="BB261" s="227">
        <v>266</v>
      </c>
      <c r="BC261" s="226">
        <f t="shared" si="112"/>
        <v>432</v>
      </c>
      <c r="BD261" s="226">
        <f t="shared" si="112"/>
        <v>496</v>
      </c>
      <c r="BE261" s="226">
        <f t="shared" si="112"/>
        <v>513</v>
      </c>
      <c r="BF261" s="226">
        <f t="shared" si="112"/>
        <v>519</v>
      </c>
      <c r="BG261" s="218">
        <f t="shared" si="112"/>
        <v>585</v>
      </c>
      <c r="BH261" s="218">
        <f t="shared" si="110"/>
        <v>583</v>
      </c>
      <c r="BI261" s="218">
        <f t="shared" si="110"/>
        <v>566</v>
      </c>
      <c r="BJ261" s="218">
        <f t="shared" si="110"/>
        <v>635</v>
      </c>
      <c r="BK261" s="226">
        <f t="shared" si="107"/>
        <v>4</v>
      </c>
      <c r="BL261" s="226">
        <f t="shared" si="107"/>
        <v>14</v>
      </c>
      <c r="BM261" s="226">
        <f t="shared" si="107"/>
        <v>14</v>
      </c>
      <c r="BN261" s="226">
        <f t="shared" si="106"/>
        <v>14</v>
      </c>
      <c r="BO261" s="227">
        <f t="shared" si="106"/>
        <v>47</v>
      </c>
      <c r="BP261" s="227">
        <f t="shared" si="106"/>
        <v>49</v>
      </c>
      <c r="BQ261" s="227">
        <f t="shared" si="106"/>
        <v>52</v>
      </c>
      <c r="BR261" s="227">
        <f t="shared" si="106"/>
        <v>55</v>
      </c>
      <c r="BS261" s="226">
        <v>10</v>
      </c>
      <c r="BT261" s="226">
        <v>14</v>
      </c>
      <c r="BU261" s="226">
        <v>14</v>
      </c>
      <c r="BV261" s="226">
        <v>14</v>
      </c>
      <c r="BW261" s="227">
        <v>47</v>
      </c>
      <c r="BX261" s="227">
        <v>49</v>
      </c>
      <c r="BY261" s="227">
        <v>52</v>
      </c>
      <c r="BZ261" s="227">
        <v>55</v>
      </c>
      <c r="CA261" s="226">
        <v>6</v>
      </c>
      <c r="CB261" s="226">
        <f>IFERROR(VLOOKUP($G261,[12]ITEM!$B$2:$AC$939,26,0),0)</f>
        <v>0</v>
      </c>
      <c r="CC261" s="226">
        <f>IFERROR(VLOOKUP($G261,[12]ITEM!$B$2:$AC$939,27,0),0)</f>
        <v>0</v>
      </c>
      <c r="CD261" s="226">
        <f>IFERROR(VLOOKUP($G261,[12]ITEM!$B$2:$AC$939,28,0),0)</f>
        <v>0</v>
      </c>
      <c r="CE261" s="227">
        <v>0</v>
      </c>
      <c r="CF261" s="227">
        <v>0</v>
      </c>
      <c r="CG261" s="227">
        <v>0</v>
      </c>
      <c r="CH261" s="227">
        <v>0</v>
      </c>
      <c r="CI261" s="375"/>
      <c r="CJ261" s="226">
        <f t="shared" ref="CJ261:CQ324" si="116">CR261+CZ261+DH261</f>
        <v>430</v>
      </c>
      <c r="CK261" s="226">
        <f t="shared" si="116"/>
        <v>348</v>
      </c>
      <c r="CL261" s="226">
        <f t="shared" si="116"/>
        <v>372</v>
      </c>
      <c r="CM261" s="226">
        <f t="shared" si="113"/>
        <v>383</v>
      </c>
      <c r="CN261" s="227">
        <f t="shared" si="113"/>
        <v>585</v>
      </c>
      <c r="CO261" s="227">
        <f t="shared" si="113"/>
        <v>643.82543392938078</v>
      </c>
      <c r="CP261" s="227">
        <f t="shared" si="113"/>
        <v>670.52849425280863</v>
      </c>
      <c r="CQ261" s="227">
        <f t="shared" si="113"/>
        <v>718.49262367610845</v>
      </c>
      <c r="CR261" s="226">
        <v>100</v>
      </c>
      <c r="CS261" s="226">
        <v>110</v>
      </c>
      <c r="CT261" s="226">
        <v>113</v>
      </c>
      <c r="CU261" s="226">
        <v>115</v>
      </c>
      <c r="CV261" s="227">
        <f t="shared" ref="CV261:CV324" si="117">AQ261-AY261-BO261-DD261-DL261</f>
        <v>337</v>
      </c>
      <c r="CW261" s="227">
        <f>CV261*(1+('[13]GROWTH (YoY)'!AR261/100))</f>
        <v>353.82543392938072</v>
      </c>
      <c r="CX261" s="227">
        <f>CW261*(1+('[13]GROWTH (YoY)'!AS261/100))</f>
        <v>354.52849425280863</v>
      </c>
      <c r="CY261" s="227">
        <f>CX261*(1+('[13]GROWTH (YoY)'!AT261/100))</f>
        <v>389.49262367610839</v>
      </c>
      <c r="CZ261" s="226">
        <v>3</v>
      </c>
      <c r="DA261" s="226">
        <v>4</v>
      </c>
      <c r="DB261" s="226">
        <v>4</v>
      </c>
      <c r="DC261" s="226">
        <v>4</v>
      </c>
      <c r="DD261" s="227">
        <v>4</v>
      </c>
      <c r="DE261" s="227">
        <v>4</v>
      </c>
      <c r="DF261" s="227">
        <v>4</v>
      </c>
      <c r="DG261" s="227">
        <v>5</v>
      </c>
      <c r="DH261" s="226">
        <v>327</v>
      </c>
      <c r="DI261" s="226">
        <v>234</v>
      </c>
      <c r="DJ261" s="226">
        <v>255</v>
      </c>
      <c r="DK261" s="226">
        <v>264</v>
      </c>
      <c r="DL261" s="227">
        <v>244</v>
      </c>
      <c r="DM261" s="227">
        <v>286</v>
      </c>
      <c r="DN261" s="227">
        <v>312</v>
      </c>
      <c r="DO261" s="227">
        <v>324</v>
      </c>
      <c r="DP261" s="376">
        <f t="shared" si="111"/>
        <v>2</v>
      </c>
      <c r="DQ261" s="226">
        <f t="shared" si="111"/>
        <v>148</v>
      </c>
      <c r="DR261" s="226">
        <f t="shared" si="111"/>
        <v>141</v>
      </c>
      <c r="DS261" s="226">
        <f t="shared" si="109"/>
        <v>136</v>
      </c>
      <c r="DT261" s="227">
        <f t="shared" si="109"/>
        <v>0</v>
      </c>
      <c r="DU261" s="227">
        <f t="shared" si="109"/>
        <v>-60.825433929380779</v>
      </c>
      <c r="DV261" s="227">
        <f t="shared" si="109"/>
        <v>-104.52849425280863</v>
      </c>
      <c r="DW261" s="227">
        <f t="shared" si="109"/>
        <v>-83.492623676108451</v>
      </c>
      <c r="DX261" s="377">
        <f t="shared" si="108"/>
        <v>0.77989728539985326</v>
      </c>
      <c r="DY261" s="377">
        <f t="shared" si="108"/>
        <v>0.77770839837652206</v>
      </c>
      <c r="DZ261" s="377">
        <f t="shared" si="108"/>
        <v>0.77747502270663038</v>
      </c>
      <c r="EA261" s="377">
        <f t="shared" si="108"/>
        <v>0.77754491017964067</v>
      </c>
      <c r="EB261" s="378">
        <f t="shared" si="108"/>
        <v>0.77416712179137082</v>
      </c>
      <c r="EC261" s="378">
        <f t="shared" si="108"/>
        <v>0.77006622516556289</v>
      </c>
      <c r="ED261" s="378">
        <f t="shared" si="108"/>
        <v>0.77213200628601364</v>
      </c>
      <c r="EE261" s="378">
        <f t="shared" si="108"/>
        <v>0.76974951830443161</v>
      </c>
      <c r="EG261" s="226">
        <v>2929</v>
      </c>
      <c r="EH261" s="226">
        <v>2278</v>
      </c>
      <c r="EI261" s="226">
        <v>650</v>
      </c>
      <c r="EJ261" s="226">
        <v>164</v>
      </c>
      <c r="EK261" s="226">
        <v>1567</v>
      </c>
      <c r="EL261" s="226">
        <v>7987</v>
      </c>
      <c r="EM261" s="226">
        <v>7928</v>
      </c>
      <c r="EN261" s="379">
        <f t="shared" ref="EN261:EN324" si="118">IFERROR(EH261/EG261,0)</f>
        <v>0.77773984294981224</v>
      </c>
      <c r="EO261" s="226">
        <f t="shared" ref="EO261:EO324" si="119">IFERROR((EJ261/EI261)*100,0)</f>
        <v>25.23076923076923</v>
      </c>
      <c r="EP261" s="379">
        <f t="shared" ref="EP261:EP324" si="120">IFERROR(EK261/EG261,0)</f>
        <v>0.5349948787982246</v>
      </c>
      <c r="EQ261" s="226">
        <f t="shared" ref="EQ261:EQ324" si="121">IFERROR((EK261*1000000)/EL261,0)</f>
        <v>196193.8149492926</v>
      </c>
      <c r="ER261" s="226">
        <f t="shared" ref="ER261:ER324" si="122">IFERROR((EJ261*1000000)/EM261/12,0)</f>
        <v>1723.8479650185</v>
      </c>
      <c r="ES261" s="292"/>
      <c r="ET261" s="227">
        <v>3662</v>
      </c>
      <c r="EU261" s="227">
        <v>2835</v>
      </c>
      <c r="EV261" s="227">
        <v>827</v>
      </c>
      <c r="EW261" s="227">
        <v>148</v>
      </c>
      <c r="EX261" s="227">
        <v>781</v>
      </c>
      <c r="EY261" s="227">
        <v>5612</v>
      </c>
      <c r="EZ261" s="227">
        <v>5555</v>
      </c>
      <c r="FA261" s="380">
        <f t="shared" si="100"/>
        <v>0.77416712179137082</v>
      </c>
      <c r="FB261" s="228">
        <f t="shared" si="101"/>
        <v>17.896009673518741</v>
      </c>
      <c r="FC261" s="380">
        <f t="shared" si="102"/>
        <v>0.21327143637356635</v>
      </c>
      <c r="FD261" s="227">
        <f t="shared" si="103"/>
        <v>139166.07270135425</v>
      </c>
      <c r="FE261" s="227">
        <f t="shared" si="104"/>
        <v>2220.2220222022202</v>
      </c>
      <c r="FF261" s="227">
        <v>827</v>
      </c>
      <c r="FG261" s="228">
        <f t="shared" ref="FG261:FG324" si="123">IFERROR((FH261/FF261)*100,0)</f>
        <v>23.337363966142686</v>
      </c>
      <c r="FH261" s="227">
        <v>193</v>
      </c>
      <c r="FI261" s="227">
        <v>827</v>
      </c>
      <c r="FJ261" s="227">
        <v>10</v>
      </c>
      <c r="FK261" s="227">
        <f t="shared" si="114"/>
        <v>624</v>
      </c>
      <c r="FL261" s="227">
        <v>119</v>
      </c>
      <c r="FM261" s="227">
        <f t="shared" si="115"/>
        <v>505</v>
      </c>
      <c r="FZ261" s="229"/>
      <c r="GA261" s="229"/>
      <c r="GB261" s="229"/>
      <c r="GC261" s="229"/>
      <c r="GD261" s="229"/>
    </row>
    <row r="262" spans="1:186" s="368" customFormat="1">
      <c r="A262" s="287" t="s">
        <v>534</v>
      </c>
      <c r="B262" s="369" t="s">
        <v>535</v>
      </c>
      <c r="C262" s="287" t="s">
        <v>667</v>
      </c>
      <c r="D262" s="403" t="s">
        <v>3126</v>
      </c>
      <c r="E262" s="369" t="s">
        <v>668</v>
      </c>
      <c r="F262" s="403">
        <v>259</v>
      </c>
      <c r="G262" s="404" t="s">
        <v>676</v>
      </c>
      <c r="H262" s="392" t="s">
        <v>677</v>
      </c>
      <c r="I262" s="287" t="s">
        <v>671</v>
      </c>
      <c r="J262" s="369" t="s">
        <v>672</v>
      </c>
      <c r="K262" s="287" t="s">
        <v>364</v>
      </c>
      <c r="L262" s="369" t="s">
        <v>673</v>
      </c>
      <c r="M262" s="369" t="s">
        <v>3124</v>
      </c>
      <c r="N262" s="372">
        <v>1</v>
      </c>
      <c r="O262" s="373">
        <v>58</v>
      </c>
      <c r="P262" s="373">
        <v>75</v>
      </c>
      <c r="Q262" s="373">
        <v>80</v>
      </c>
      <c r="R262" s="373">
        <v>85</v>
      </c>
      <c r="S262" s="374">
        <v>96</v>
      </c>
      <c r="T262" s="374">
        <v>99</v>
      </c>
      <c r="U262" s="374">
        <v>101</v>
      </c>
      <c r="V262" s="374">
        <v>83</v>
      </c>
      <c r="W262" s="373">
        <v>45</v>
      </c>
      <c r="X262" s="373">
        <v>58</v>
      </c>
      <c r="Y262" s="373">
        <v>61</v>
      </c>
      <c r="Z262" s="373">
        <v>66</v>
      </c>
      <c r="AA262" s="374">
        <v>63</v>
      </c>
      <c r="AB262" s="374">
        <v>65</v>
      </c>
      <c r="AC262" s="374">
        <v>67</v>
      </c>
      <c r="AD262" s="374">
        <v>55</v>
      </c>
      <c r="AE262" s="373">
        <v>0</v>
      </c>
      <c r="AF262" s="373">
        <v>0</v>
      </c>
      <c r="AG262" s="373">
        <v>0</v>
      </c>
      <c r="AH262" s="373">
        <v>0</v>
      </c>
      <c r="AI262" s="374">
        <v>0</v>
      </c>
      <c r="AJ262" s="374">
        <v>0</v>
      </c>
      <c r="AK262" s="374">
        <v>0</v>
      </c>
      <c r="AL262" s="374">
        <v>0</v>
      </c>
      <c r="AM262" s="226">
        <v>13</v>
      </c>
      <c r="AN262" s="226">
        <v>17</v>
      </c>
      <c r="AO262" s="226">
        <v>18</v>
      </c>
      <c r="AP262" s="226">
        <v>20</v>
      </c>
      <c r="AQ262" s="227">
        <v>33</v>
      </c>
      <c r="AR262" s="227">
        <v>34</v>
      </c>
      <c r="AS262" s="227">
        <v>34</v>
      </c>
      <c r="AT262" s="227">
        <v>28</v>
      </c>
      <c r="AU262" s="226">
        <v>10</v>
      </c>
      <c r="AV262" s="226">
        <v>14</v>
      </c>
      <c r="AW262" s="226">
        <v>15</v>
      </c>
      <c r="AX262" s="226">
        <v>16</v>
      </c>
      <c r="AY262" s="227">
        <v>21</v>
      </c>
      <c r="AZ262" s="227">
        <v>22</v>
      </c>
      <c r="BA262" s="227">
        <v>23</v>
      </c>
      <c r="BB262" s="227">
        <v>24</v>
      </c>
      <c r="BC262" s="226">
        <f t="shared" si="112"/>
        <v>3</v>
      </c>
      <c r="BD262" s="226">
        <f t="shared" si="112"/>
        <v>3</v>
      </c>
      <c r="BE262" s="226">
        <f t="shared" si="112"/>
        <v>2</v>
      </c>
      <c r="BF262" s="226">
        <f t="shared" si="112"/>
        <v>3</v>
      </c>
      <c r="BG262" s="218">
        <f t="shared" si="112"/>
        <v>11</v>
      </c>
      <c r="BH262" s="218">
        <f t="shared" si="110"/>
        <v>10</v>
      </c>
      <c r="BI262" s="218">
        <f t="shared" si="110"/>
        <v>9</v>
      </c>
      <c r="BJ262" s="218">
        <f t="shared" si="110"/>
        <v>3</v>
      </c>
      <c r="BK262" s="226">
        <f t="shared" si="107"/>
        <v>0</v>
      </c>
      <c r="BL262" s="226">
        <f t="shared" si="107"/>
        <v>0</v>
      </c>
      <c r="BM262" s="226">
        <f t="shared" si="107"/>
        <v>1</v>
      </c>
      <c r="BN262" s="226">
        <f t="shared" si="106"/>
        <v>1</v>
      </c>
      <c r="BO262" s="227">
        <f t="shared" si="106"/>
        <v>1</v>
      </c>
      <c r="BP262" s="227">
        <f t="shared" si="106"/>
        <v>2</v>
      </c>
      <c r="BQ262" s="227">
        <f t="shared" si="106"/>
        <v>2</v>
      </c>
      <c r="BR262" s="227">
        <f t="shared" si="106"/>
        <v>1</v>
      </c>
      <c r="BS262" s="226">
        <v>0</v>
      </c>
      <c r="BT262" s="226">
        <v>0</v>
      </c>
      <c r="BU262" s="226">
        <v>1</v>
      </c>
      <c r="BV262" s="226">
        <v>1</v>
      </c>
      <c r="BW262" s="227">
        <v>1</v>
      </c>
      <c r="BX262" s="227">
        <v>2</v>
      </c>
      <c r="BY262" s="227">
        <v>2</v>
      </c>
      <c r="BZ262" s="227">
        <v>1</v>
      </c>
      <c r="CA262" s="226">
        <v>0</v>
      </c>
      <c r="CB262" s="226">
        <f>IFERROR(VLOOKUP($G262,[12]ITEM!$B$2:$AC$939,26,0),0)</f>
        <v>0</v>
      </c>
      <c r="CC262" s="226">
        <f>IFERROR(VLOOKUP($G262,[12]ITEM!$B$2:$AC$939,27,0),0)</f>
        <v>0</v>
      </c>
      <c r="CD262" s="226">
        <f>IFERROR(VLOOKUP($G262,[12]ITEM!$B$2:$AC$939,28,0),0)</f>
        <v>0</v>
      </c>
      <c r="CE262" s="227">
        <v>0</v>
      </c>
      <c r="CF262" s="227">
        <v>0</v>
      </c>
      <c r="CG262" s="227">
        <v>0</v>
      </c>
      <c r="CH262" s="227">
        <v>0</v>
      </c>
      <c r="CI262" s="375"/>
      <c r="CJ262" s="226">
        <f t="shared" si="116"/>
        <v>3</v>
      </c>
      <c r="CK262" s="226">
        <f t="shared" si="116"/>
        <v>4</v>
      </c>
      <c r="CL262" s="226">
        <f t="shared" si="116"/>
        <v>4</v>
      </c>
      <c r="CM262" s="226">
        <f t="shared" si="113"/>
        <v>4</v>
      </c>
      <c r="CN262" s="227">
        <f t="shared" si="113"/>
        <v>11</v>
      </c>
      <c r="CO262" s="227">
        <f t="shared" si="113"/>
        <v>10.974342564549278</v>
      </c>
      <c r="CP262" s="227">
        <f t="shared" si="113"/>
        <v>11.971761422777618</v>
      </c>
      <c r="CQ262" s="227">
        <f t="shared" si="113"/>
        <v>13.139739883103436</v>
      </c>
      <c r="CR262" s="226">
        <v>0</v>
      </c>
      <c r="CS262" s="226">
        <v>0</v>
      </c>
      <c r="CT262" s="226">
        <v>0</v>
      </c>
      <c r="CU262" s="226">
        <v>0</v>
      </c>
      <c r="CV262" s="227">
        <f t="shared" si="117"/>
        <v>-1</v>
      </c>
      <c r="CW262" s="227">
        <f>CV262*(1+('[13]GROWTH (YoY)'!AR262/100))</f>
        <v>-1.0256574354507224</v>
      </c>
      <c r="CX262" s="227">
        <f>CW262*(1+('[13]GROWTH (YoY)'!AS262/100))</f>
        <v>-1.0282385772223821</v>
      </c>
      <c r="CY262" s="227">
        <f>CX262*(1+('[13]GROWTH (YoY)'!AT262/100))</f>
        <v>-0.86026011689656423</v>
      </c>
      <c r="CZ262" s="226">
        <v>2</v>
      </c>
      <c r="DA262" s="226">
        <v>3</v>
      </c>
      <c r="DB262" s="226">
        <v>3</v>
      </c>
      <c r="DC262" s="226">
        <v>3</v>
      </c>
      <c r="DD262" s="227">
        <v>11</v>
      </c>
      <c r="DE262" s="227">
        <v>11</v>
      </c>
      <c r="DF262" s="227">
        <v>12</v>
      </c>
      <c r="DG262" s="227">
        <v>13</v>
      </c>
      <c r="DH262" s="226">
        <v>1</v>
      </c>
      <c r="DI262" s="226">
        <v>1</v>
      </c>
      <c r="DJ262" s="226">
        <v>1</v>
      </c>
      <c r="DK262" s="226">
        <v>1</v>
      </c>
      <c r="DL262" s="227">
        <v>1</v>
      </c>
      <c r="DM262" s="227">
        <v>1</v>
      </c>
      <c r="DN262" s="227">
        <v>1</v>
      </c>
      <c r="DO262" s="227">
        <v>1</v>
      </c>
      <c r="DP262" s="376">
        <f t="shared" si="111"/>
        <v>0</v>
      </c>
      <c r="DQ262" s="226">
        <f t="shared" si="111"/>
        <v>-1</v>
      </c>
      <c r="DR262" s="226">
        <f t="shared" si="111"/>
        <v>-2</v>
      </c>
      <c r="DS262" s="226">
        <f t="shared" si="109"/>
        <v>-1</v>
      </c>
      <c r="DT262" s="227">
        <f t="shared" si="109"/>
        <v>0</v>
      </c>
      <c r="DU262" s="227">
        <f t="shared" si="109"/>
        <v>-0.97434256454927848</v>
      </c>
      <c r="DV262" s="227">
        <f t="shared" si="109"/>
        <v>-2.9717614227776181</v>
      </c>
      <c r="DW262" s="227">
        <f t="shared" si="109"/>
        <v>-10.139739883103436</v>
      </c>
      <c r="DX262" s="377">
        <f t="shared" si="108"/>
        <v>0.77586206896551724</v>
      </c>
      <c r="DY262" s="377">
        <f t="shared" si="108"/>
        <v>0.77333333333333332</v>
      </c>
      <c r="DZ262" s="377">
        <f t="shared" si="108"/>
        <v>0.76249999999999996</v>
      </c>
      <c r="EA262" s="377">
        <f t="shared" si="108"/>
        <v>0.77647058823529413</v>
      </c>
      <c r="EB262" s="378">
        <f t="shared" si="108"/>
        <v>0.65625</v>
      </c>
      <c r="EC262" s="378">
        <f t="shared" si="108"/>
        <v>0.65656565656565657</v>
      </c>
      <c r="ED262" s="378">
        <f t="shared" si="108"/>
        <v>0.6633663366336634</v>
      </c>
      <c r="EE262" s="378">
        <f t="shared" si="108"/>
        <v>0.66265060240963858</v>
      </c>
      <c r="EG262" s="226">
        <v>76</v>
      </c>
      <c r="EH262" s="226">
        <v>47</v>
      </c>
      <c r="EI262" s="226">
        <v>29</v>
      </c>
      <c r="EJ262" s="226">
        <v>16</v>
      </c>
      <c r="EK262" s="226">
        <v>39</v>
      </c>
      <c r="EL262" s="226">
        <v>1770</v>
      </c>
      <c r="EM262" s="226">
        <v>1517</v>
      </c>
      <c r="EN262" s="379">
        <f t="shared" si="118"/>
        <v>0.61842105263157898</v>
      </c>
      <c r="EO262" s="226">
        <f t="shared" si="119"/>
        <v>55.172413793103445</v>
      </c>
      <c r="EP262" s="379">
        <f t="shared" si="120"/>
        <v>0.51315789473684215</v>
      </c>
      <c r="EQ262" s="226">
        <f t="shared" si="121"/>
        <v>22033.898305084746</v>
      </c>
      <c r="ER262" s="226">
        <f t="shared" si="122"/>
        <v>878.92770819600082</v>
      </c>
      <c r="ES262" s="292"/>
      <c r="ET262" s="227">
        <v>96</v>
      </c>
      <c r="EU262" s="227">
        <v>63</v>
      </c>
      <c r="EV262" s="227">
        <v>33</v>
      </c>
      <c r="EW262" s="227">
        <v>17</v>
      </c>
      <c r="EX262" s="227">
        <v>28</v>
      </c>
      <c r="EY262" s="227">
        <v>1366</v>
      </c>
      <c r="EZ262" s="227">
        <v>1108</v>
      </c>
      <c r="FA262" s="380">
        <f t="shared" si="100"/>
        <v>0.65625</v>
      </c>
      <c r="FB262" s="228">
        <f t="shared" si="101"/>
        <v>51.515151515151516</v>
      </c>
      <c r="FC262" s="380">
        <f t="shared" si="102"/>
        <v>0.29166666666666669</v>
      </c>
      <c r="FD262" s="227">
        <f t="shared" si="103"/>
        <v>20497.803806734992</v>
      </c>
      <c r="FE262" s="227">
        <f t="shared" si="104"/>
        <v>1278.5800240673886</v>
      </c>
      <c r="FF262" s="227">
        <v>33</v>
      </c>
      <c r="FG262" s="228">
        <f t="shared" si="123"/>
        <v>60.606060606060609</v>
      </c>
      <c r="FH262" s="227">
        <v>20</v>
      </c>
      <c r="FI262" s="227">
        <v>33</v>
      </c>
      <c r="FJ262" s="227">
        <v>0</v>
      </c>
      <c r="FK262" s="227">
        <f t="shared" si="114"/>
        <v>13</v>
      </c>
      <c r="FL262" s="227">
        <v>3</v>
      </c>
      <c r="FM262" s="227">
        <f t="shared" si="115"/>
        <v>10</v>
      </c>
      <c r="FZ262" s="229"/>
      <c r="GA262" s="229"/>
      <c r="GB262" s="229"/>
      <c r="GC262" s="229"/>
      <c r="GD262" s="229"/>
    </row>
    <row r="263" spans="1:186" s="368" customFormat="1">
      <c r="A263" s="287" t="s">
        <v>534</v>
      </c>
      <c r="B263" s="369" t="s">
        <v>535</v>
      </c>
      <c r="C263" s="287" t="s">
        <v>667</v>
      </c>
      <c r="D263" s="403" t="s">
        <v>3126</v>
      </c>
      <c r="E263" s="369" t="s">
        <v>668</v>
      </c>
      <c r="F263" s="403">
        <v>260</v>
      </c>
      <c r="G263" s="404" t="s">
        <v>678</v>
      </c>
      <c r="H263" s="392" t="s">
        <v>679</v>
      </c>
      <c r="I263" s="287" t="s">
        <v>671</v>
      </c>
      <c r="J263" s="369" t="s">
        <v>672</v>
      </c>
      <c r="K263" s="287" t="s">
        <v>364</v>
      </c>
      <c r="L263" s="369" t="s">
        <v>673</v>
      </c>
      <c r="M263" s="369" t="s">
        <v>3124</v>
      </c>
      <c r="N263" s="372">
        <v>1</v>
      </c>
      <c r="O263" s="373">
        <v>990</v>
      </c>
      <c r="P263" s="373">
        <v>1381</v>
      </c>
      <c r="Q263" s="373">
        <v>1498</v>
      </c>
      <c r="R263" s="373">
        <v>1487</v>
      </c>
      <c r="S263" s="374">
        <v>1313</v>
      </c>
      <c r="T263" s="374">
        <v>1436</v>
      </c>
      <c r="U263" s="374">
        <v>1428</v>
      </c>
      <c r="V263" s="374">
        <v>1187</v>
      </c>
      <c r="W263" s="373">
        <v>721</v>
      </c>
      <c r="X263" s="373">
        <v>1003</v>
      </c>
      <c r="Y263" s="373">
        <v>1088</v>
      </c>
      <c r="Z263" s="373">
        <v>1081</v>
      </c>
      <c r="AA263" s="374">
        <v>913</v>
      </c>
      <c r="AB263" s="374">
        <v>1004</v>
      </c>
      <c r="AC263" s="374">
        <v>1000</v>
      </c>
      <c r="AD263" s="374">
        <v>816</v>
      </c>
      <c r="AE263" s="373">
        <v>5</v>
      </c>
      <c r="AF263" s="373">
        <v>5</v>
      </c>
      <c r="AG263" s="373">
        <v>5</v>
      </c>
      <c r="AH263" s="373">
        <v>5</v>
      </c>
      <c r="AI263" s="374">
        <v>5</v>
      </c>
      <c r="AJ263" s="374">
        <v>5</v>
      </c>
      <c r="AK263" s="374">
        <v>5</v>
      </c>
      <c r="AL263" s="374">
        <v>4</v>
      </c>
      <c r="AM263" s="226">
        <v>268</v>
      </c>
      <c r="AN263" s="226">
        <v>378</v>
      </c>
      <c r="AO263" s="226">
        <v>410</v>
      </c>
      <c r="AP263" s="226">
        <v>407</v>
      </c>
      <c r="AQ263" s="227">
        <v>399</v>
      </c>
      <c r="AR263" s="227">
        <v>431</v>
      </c>
      <c r="AS263" s="227">
        <v>429</v>
      </c>
      <c r="AT263" s="227">
        <v>370</v>
      </c>
      <c r="AU263" s="226">
        <v>143</v>
      </c>
      <c r="AV263" s="226">
        <v>196</v>
      </c>
      <c r="AW263" s="226">
        <v>215</v>
      </c>
      <c r="AX263" s="226">
        <v>214</v>
      </c>
      <c r="AY263" s="227">
        <v>183</v>
      </c>
      <c r="AZ263" s="227">
        <v>200</v>
      </c>
      <c r="BA263" s="227">
        <v>214</v>
      </c>
      <c r="BB263" s="227">
        <v>218</v>
      </c>
      <c r="BC263" s="226">
        <f t="shared" si="112"/>
        <v>101</v>
      </c>
      <c r="BD263" s="226">
        <f t="shared" si="112"/>
        <v>160</v>
      </c>
      <c r="BE263" s="226">
        <f t="shared" si="112"/>
        <v>179</v>
      </c>
      <c r="BF263" s="226">
        <f t="shared" si="112"/>
        <v>182</v>
      </c>
      <c r="BG263" s="218">
        <f t="shared" si="112"/>
        <v>201</v>
      </c>
      <c r="BH263" s="218">
        <f t="shared" si="110"/>
        <v>212</v>
      </c>
      <c r="BI263" s="218">
        <f t="shared" si="110"/>
        <v>197</v>
      </c>
      <c r="BJ263" s="218">
        <f t="shared" si="110"/>
        <v>136</v>
      </c>
      <c r="BK263" s="226">
        <f t="shared" si="107"/>
        <v>24</v>
      </c>
      <c r="BL263" s="226">
        <f t="shared" si="107"/>
        <v>22</v>
      </c>
      <c r="BM263" s="226">
        <f t="shared" si="107"/>
        <v>16</v>
      </c>
      <c r="BN263" s="226">
        <f t="shared" si="106"/>
        <v>11</v>
      </c>
      <c r="BO263" s="227">
        <f t="shared" si="106"/>
        <v>15</v>
      </c>
      <c r="BP263" s="227">
        <f t="shared" si="106"/>
        <v>19</v>
      </c>
      <c r="BQ263" s="227">
        <f t="shared" si="106"/>
        <v>18</v>
      </c>
      <c r="BR263" s="227">
        <f t="shared" si="106"/>
        <v>16</v>
      </c>
      <c r="BS263" s="226">
        <v>30</v>
      </c>
      <c r="BT263" s="226">
        <v>22</v>
      </c>
      <c r="BU263" s="226">
        <v>16</v>
      </c>
      <c r="BV263" s="226">
        <v>11</v>
      </c>
      <c r="BW263" s="227">
        <v>15</v>
      </c>
      <c r="BX263" s="227">
        <v>19</v>
      </c>
      <c r="BY263" s="227">
        <v>18</v>
      </c>
      <c r="BZ263" s="227">
        <v>16</v>
      </c>
      <c r="CA263" s="226">
        <v>6</v>
      </c>
      <c r="CB263" s="226">
        <f>IFERROR(VLOOKUP($G263,[12]ITEM!$B$2:$AC$939,26,0),0)</f>
        <v>0</v>
      </c>
      <c r="CC263" s="226">
        <f>IFERROR(VLOOKUP($G263,[12]ITEM!$B$2:$AC$939,27,0),0)</f>
        <v>0</v>
      </c>
      <c r="CD263" s="226">
        <f>IFERROR(VLOOKUP($G263,[12]ITEM!$B$2:$AC$939,28,0),0)</f>
        <v>0</v>
      </c>
      <c r="CE263" s="227">
        <v>0</v>
      </c>
      <c r="CF263" s="227">
        <v>0</v>
      </c>
      <c r="CG263" s="227">
        <v>0</v>
      </c>
      <c r="CH263" s="227">
        <v>0</v>
      </c>
      <c r="CI263" s="375"/>
      <c r="CJ263" s="226">
        <f t="shared" si="116"/>
        <v>102</v>
      </c>
      <c r="CK263" s="226">
        <f t="shared" si="116"/>
        <v>48</v>
      </c>
      <c r="CL263" s="226">
        <f t="shared" si="116"/>
        <v>47</v>
      </c>
      <c r="CM263" s="226">
        <f t="shared" si="113"/>
        <v>49</v>
      </c>
      <c r="CN263" s="227">
        <f t="shared" si="113"/>
        <v>201</v>
      </c>
      <c r="CO263" s="227">
        <f t="shared" si="113"/>
        <v>216.83684966521511</v>
      </c>
      <c r="CP263" s="227">
        <f t="shared" si="113"/>
        <v>219.78145166300126</v>
      </c>
      <c r="CQ263" s="227">
        <f t="shared" si="113"/>
        <v>200.28191626840277</v>
      </c>
      <c r="CR263" s="226">
        <v>-9</v>
      </c>
      <c r="CS263" s="226">
        <v>-13</v>
      </c>
      <c r="CT263" s="226">
        <v>-15</v>
      </c>
      <c r="CU263" s="226">
        <v>-14</v>
      </c>
      <c r="CV263" s="227">
        <f t="shared" si="117"/>
        <v>147</v>
      </c>
      <c r="CW263" s="227">
        <f>CV263*(1+('[13]GROWTH (YoY)'!AR263/100))</f>
        <v>158.83684966521511</v>
      </c>
      <c r="CX263" s="227">
        <f>CW263*(1+('[13]GROWTH (YoY)'!AS263/100))</f>
        <v>157.78145166300126</v>
      </c>
      <c r="CY263" s="227">
        <f>CX263*(1+('[13]GROWTH (YoY)'!AT263/100))</f>
        <v>136.28191626840277</v>
      </c>
      <c r="CZ263" s="226">
        <v>10</v>
      </c>
      <c r="DA263" s="226">
        <v>13</v>
      </c>
      <c r="DB263" s="226">
        <v>13</v>
      </c>
      <c r="DC263" s="226">
        <v>14</v>
      </c>
      <c r="DD263" s="227">
        <v>3</v>
      </c>
      <c r="DE263" s="227">
        <v>3</v>
      </c>
      <c r="DF263" s="227">
        <v>3</v>
      </c>
      <c r="DG263" s="227">
        <v>3</v>
      </c>
      <c r="DH263" s="226">
        <v>101</v>
      </c>
      <c r="DI263" s="226">
        <v>48</v>
      </c>
      <c r="DJ263" s="226">
        <v>49</v>
      </c>
      <c r="DK263" s="226">
        <v>49</v>
      </c>
      <c r="DL263" s="227">
        <v>51</v>
      </c>
      <c r="DM263" s="227">
        <v>55</v>
      </c>
      <c r="DN263" s="227">
        <v>59</v>
      </c>
      <c r="DO263" s="227">
        <v>61</v>
      </c>
      <c r="DP263" s="376">
        <f t="shared" si="111"/>
        <v>-1</v>
      </c>
      <c r="DQ263" s="226">
        <f t="shared" si="111"/>
        <v>112</v>
      </c>
      <c r="DR263" s="226">
        <f t="shared" si="111"/>
        <v>132</v>
      </c>
      <c r="DS263" s="226">
        <f t="shared" si="109"/>
        <v>133</v>
      </c>
      <c r="DT263" s="227">
        <f t="shared" si="109"/>
        <v>0</v>
      </c>
      <c r="DU263" s="227">
        <f t="shared" si="109"/>
        <v>-4.8368496652151123</v>
      </c>
      <c r="DV263" s="227">
        <f t="shared" si="109"/>
        <v>-22.781451663001263</v>
      </c>
      <c r="DW263" s="227">
        <f t="shared" si="109"/>
        <v>-64.281916268402767</v>
      </c>
      <c r="DX263" s="377">
        <f t="shared" si="108"/>
        <v>0.72828282828282831</v>
      </c>
      <c r="DY263" s="377">
        <f t="shared" si="108"/>
        <v>0.72628530050687912</v>
      </c>
      <c r="DZ263" s="377">
        <f t="shared" si="108"/>
        <v>0.72630173564753009</v>
      </c>
      <c r="EA263" s="377">
        <f t="shared" si="108"/>
        <v>0.72696704774714194</v>
      </c>
      <c r="EB263" s="378">
        <f t="shared" si="108"/>
        <v>0.69535415079969531</v>
      </c>
      <c r="EC263" s="378">
        <f t="shared" si="108"/>
        <v>0.69916434540389971</v>
      </c>
      <c r="ED263" s="378">
        <f t="shared" si="108"/>
        <v>0.70028011204481788</v>
      </c>
      <c r="EE263" s="378">
        <f t="shared" si="108"/>
        <v>0.68744734625105308</v>
      </c>
      <c r="EG263" s="226">
        <v>988</v>
      </c>
      <c r="EH263" s="226">
        <v>778</v>
      </c>
      <c r="EI263" s="226">
        <v>211</v>
      </c>
      <c r="EJ263" s="226">
        <v>107</v>
      </c>
      <c r="EK263" s="226">
        <v>388</v>
      </c>
      <c r="EL263" s="226">
        <v>3679</v>
      </c>
      <c r="EM263" s="226">
        <v>3661</v>
      </c>
      <c r="EN263" s="379">
        <f t="shared" si="118"/>
        <v>0.78744939271255066</v>
      </c>
      <c r="EO263" s="226">
        <f t="shared" si="119"/>
        <v>50.710900473933648</v>
      </c>
      <c r="EP263" s="379">
        <f t="shared" si="120"/>
        <v>0.39271255060728744</v>
      </c>
      <c r="EQ263" s="226">
        <f t="shared" si="121"/>
        <v>105463.4411524871</v>
      </c>
      <c r="ER263" s="226">
        <f t="shared" si="122"/>
        <v>2435.5822634981337</v>
      </c>
      <c r="ES263" s="292"/>
      <c r="ET263" s="227">
        <v>1313</v>
      </c>
      <c r="EU263" s="227">
        <v>913</v>
      </c>
      <c r="EV263" s="227">
        <v>399</v>
      </c>
      <c r="EW263" s="227">
        <v>149</v>
      </c>
      <c r="EX263" s="227">
        <v>581</v>
      </c>
      <c r="EY263" s="227">
        <v>4292</v>
      </c>
      <c r="EZ263" s="227">
        <v>4253</v>
      </c>
      <c r="FA263" s="380">
        <f t="shared" si="100"/>
        <v>0.69535415079969531</v>
      </c>
      <c r="FB263" s="228">
        <f t="shared" si="101"/>
        <v>37.343358395989974</v>
      </c>
      <c r="FC263" s="380">
        <f t="shared" si="102"/>
        <v>0.44249809596344247</v>
      </c>
      <c r="FD263" s="227">
        <f t="shared" si="103"/>
        <v>135368.12674743708</v>
      </c>
      <c r="FE263" s="227">
        <f t="shared" si="104"/>
        <v>2919.5077984168038</v>
      </c>
      <c r="FF263" s="227">
        <v>399</v>
      </c>
      <c r="FG263" s="228">
        <f t="shared" si="123"/>
        <v>45.363408521303256</v>
      </c>
      <c r="FH263" s="227">
        <v>181</v>
      </c>
      <c r="FI263" s="227">
        <v>399</v>
      </c>
      <c r="FJ263" s="227">
        <v>10</v>
      </c>
      <c r="FK263" s="227">
        <f t="shared" si="114"/>
        <v>208</v>
      </c>
      <c r="FL263" s="227">
        <v>43</v>
      </c>
      <c r="FM263" s="227">
        <f t="shared" si="115"/>
        <v>165</v>
      </c>
      <c r="FZ263" s="229"/>
      <c r="GA263" s="229"/>
      <c r="GB263" s="229"/>
      <c r="GC263" s="229"/>
      <c r="GD263" s="229"/>
    </row>
    <row r="264" spans="1:186" s="368" customFormat="1">
      <c r="A264" s="287" t="s">
        <v>534</v>
      </c>
      <c r="B264" s="369" t="s">
        <v>535</v>
      </c>
      <c r="C264" s="287" t="s">
        <v>667</v>
      </c>
      <c r="D264" s="403" t="s">
        <v>3126</v>
      </c>
      <c r="E264" s="369" t="s">
        <v>668</v>
      </c>
      <c r="F264" s="403">
        <v>261</v>
      </c>
      <c r="G264" s="404" t="s">
        <v>680</v>
      </c>
      <c r="H264" s="392" t="s">
        <v>681</v>
      </c>
      <c r="I264" s="287" t="s">
        <v>671</v>
      </c>
      <c r="J264" s="369" t="s">
        <v>672</v>
      </c>
      <c r="K264" s="287" t="s">
        <v>364</v>
      </c>
      <c r="L264" s="369" t="s">
        <v>673</v>
      </c>
      <c r="M264" s="369" t="s">
        <v>3124</v>
      </c>
      <c r="N264" s="372">
        <v>1</v>
      </c>
      <c r="O264" s="373">
        <v>0</v>
      </c>
      <c r="P264" s="373">
        <v>0</v>
      </c>
      <c r="Q264" s="373">
        <v>0</v>
      </c>
      <c r="R264" s="373">
        <v>0</v>
      </c>
      <c r="S264" s="374">
        <v>0</v>
      </c>
      <c r="T264" s="374">
        <v>0</v>
      </c>
      <c r="U264" s="374">
        <v>0</v>
      </c>
      <c r="V264" s="374">
        <v>0</v>
      </c>
      <c r="W264" s="373">
        <v>0</v>
      </c>
      <c r="X264" s="373">
        <v>0</v>
      </c>
      <c r="Y264" s="373">
        <v>0</v>
      </c>
      <c r="Z264" s="373">
        <v>0</v>
      </c>
      <c r="AA264" s="374">
        <v>0</v>
      </c>
      <c r="AB264" s="374">
        <v>0</v>
      </c>
      <c r="AC264" s="374">
        <v>0</v>
      </c>
      <c r="AD264" s="374">
        <v>0</v>
      </c>
      <c r="AE264" s="373">
        <v>0</v>
      </c>
      <c r="AF264" s="373">
        <v>0</v>
      </c>
      <c r="AG264" s="373">
        <v>0</v>
      </c>
      <c r="AH264" s="373">
        <v>0</v>
      </c>
      <c r="AI264" s="374">
        <v>0</v>
      </c>
      <c r="AJ264" s="374">
        <v>0</v>
      </c>
      <c r="AK264" s="374">
        <v>0</v>
      </c>
      <c r="AL264" s="374">
        <v>0</v>
      </c>
      <c r="AM264" s="226">
        <v>0</v>
      </c>
      <c r="AN264" s="226">
        <v>0</v>
      </c>
      <c r="AO264" s="226">
        <v>0</v>
      </c>
      <c r="AP264" s="226">
        <v>0</v>
      </c>
      <c r="AQ264" s="227">
        <v>0</v>
      </c>
      <c r="AR264" s="227">
        <v>0</v>
      </c>
      <c r="AS264" s="227">
        <v>0</v>
      </c>
      <c r="AT264" s="227">
        <v>0</v>
      </c>
      <c r="AU264" s="226">
        <v>0</v>
      </c>
      <c r="AV264" s="226">
        <v>0</v>
      </c>
      <c r="AW264" s="226">
        <v>0</v>
      </c>
      <c r="AX264" s="226">
        <v>0</v>
      </c>
      <c r="AY264" s="227">
        <v>0</v>
      </c>
      <c r="AZ264" s="227">
        <v>0</v>
      </c>
      <c r="BA264" s="227">
        <v>0</v>
      </c>
      <c r="BB264" s="227">
        <v>0</v>
      </c>
      <c r="BC264" s="226">
        <f t="shared" si="112"/>
        <v>-2</v>
      </c>
      <c r="BD264" s="226">
        <f t="shared" si="112"/>
        <v>-9</v>
      </c>
      <c r="BE264" s="226">
        <f t="shared" si="112"/>
        <v>-3</v>
      </c>
      <c r="BF264" s="226">
        <f t="shared" si="112"/>
        <v>-7</v>
      </c>
      <c r="BG264" s="218">
        <f t="shared" si="112"/>
        <v>0</v>
      </c>
      <c r="BH264" s="218">
        <f t="shared" si="110"/>
        <v>0</v>
      </c>
      <c r="BI264" s="218">
        <f t="shared" si="110"/>
        <v>0</v>
      </c>
      <c r="BJ264" s="218">
        <f t="shared" si="110"/>
        <v>0</v>
      </c>
      <c r="BK264" s="226">
        <f t="shared" si="107"/>
        <v>2</v>
      </c>
      <c r="BL264" s="226">
        <f t="shared" si="107"/>
        <v>9</v>
      </c>
      <c r="BM264" s="226">
        <f t="shared" si="107"/>
        <v>3</v>
      </c>
      <c r="BN264" s="226">
        <f t="shared" si="106"/>
        <v>7</v>
      </c>
      <c r="BO264" s="227">
        <f t="shared" si="106"/>
        <v>0</v>
      </c>
      <c r="BP264" s="227">
        <f t="shared" si="106"/>
        <v>0</v>
      </c>
      <c r="BQ264" s="227">
        <f t="shared" si="106"/>
        <v>0</v>
      </c>
      <c r="BR264" s="227">
        <f t="shared" si="106"/>
        <v>0</v>
      </c>
      <c r="BS264" s="226">
        <v>6</v>
      </c>
      <c r="BT264" s="226">
        <v>9</v>
      </c>
      <c r="BU264" s="226">
        <v>3</v>
      </c>
      <c r="BV264" s="226">
        <v>7</v>
      </c>
      <c r="BW264" s="227">
        <v>0</v>
      </c>
      <c r="BX264" s="227">
        <v>0</v>
      </c>
      <c r="BY264" s="227">
        <v>0</v>
      </c>
      <c r="BZ264" s="227">
        <v>0</v>
      </c>
      <c r="CA264" s="226">
        <v>4</v>
      </c>
      <c r="CB264" s="226">
        <f>IFERROR(VLOOKUP($G264,[12]ITEM!$B$2:$AC$939,26,0),0)</f>
        <v>0</v>
      </c>
      <c r="CC264" s="226">
        <f>IFERROR(VLOOKUP($G264,[12]ITEM!$B$2:$AC$939,27,0),0)</f>
        <v>0</v>
      </c>
      <c r="CD264" s="226">
        <f>IFERROR(VLOOKUP($G264,[12]ITEM!$B$2:$AC$939,28,0),0)</f>
        <v>0</v>
      </c>
      <c r="CE264" s="227">
        <v>0</v>
      </c>
      <c r="CF264" s="227">
        <v>0</v>
      </c>
      <c r="CG264" s="227">
        <v>0</v>
      </c>
      <c r="CH264" s="227">
        <v>0</v>
      </c>
      <c r="CI264" s="375"/>
      <c r="CJ264" s="226">
        <f t="shared" si="116"/>
        <v>-3</v>
      </c>
      <c r="CK264" s="226">
        <f t="shared" si="116"/>
        <v>-3</v>
      </c>
      <c r="CL264" s="226">
        <f t="shared" si="116"/>
        <v>-3</v>
      </c>
      <c r="CM264" s="226">
        <f t="shared" si="113"/>
        <v>-3</v>
      </c>
      <c r="CN264" s="227">
        <f t="shared" si="113"/>
        <v>0</v>
      </c>
      <c r="CO264" s="227">
        <f t="shared" si="113"/>
        <v>0</v>
      </c>
      <c r="CP264" s="227">
        <f t="shared" si="113"/>
        <v>0</v>
      </c>
      <c r="CQ264" s="227">
        <f t="shared" si="113"/>
        <v>0</v>
      </c>
      <c r="CR264" s="226">
        <v>-3</v>
      </c>
      <c r="CS264" s="226">
        <v>-3</v>
      </c>
      <c r="CT264" s="226">
        <v>-3</v>
      </c>
      <c r="CU264" s="226">
        <v>-3</v>
      </c>
      <c r="CV264" s="227">
        <f t="shared" si="117"/>
        <v>0</v>
      </c>
      <c r="CW264" s="227">
        <f>CV264*(1+('[13]GROWTH (YoY)'!AR264/100))</f>
        <v>0</v>
      </c>
      <c r="CX264" s="227">
        <f>CW264*(1+('[13]GROWTH (YoY)'!AS264/100))</f>
        <v>0</v>
      </c>
      <c r="CY264" s="227">
        <f>CX264*(1+('[13]GROWTH (YoY)'!AT264/100))</f>
        <v>0</v>
      </c>
      <c r="CZ264" s="226">
        <v>0</v>
      </c>
      <c r="DA264" s="226">
        <v>0</v>
      </c>
      <c r="DB264" s="226">
        <v>0</v>
      </c>
      <c r="DC264" s="226">
        <v>0</v>
      </c>
      <c r="DD264" s="227">
        <v>0</v>
      </c>
      <c r="DE264" s="227">
        <v>0</v>
      </c>
      <c r="DF264" s="227">
        <v>0</v>
      </c>
      <c r="DG264" s="227">
        <v>0</v>
      </c>
      <c r="DH264" s="226">
        <v>0</v>
      </c>
      <c r="DI264" s="226">
        <v>0</v>
      </c>
      <c r="DJ264" s="226">
        <v>0</v>
      </c>
      <c r="DK264" s="226">
        <v>0</v>
      </c>
      <c r="DL264" s="227">
        <v>0</v>
      </c>
      <c r="DM264" s="227">
        <v>0</v>
      </c>
      <c r="DN264" s="227">
        <v>0</v>
      </c>
      <c r="DO264" s="227">
        <v>0</v>
      </c>
      <c r="DP264" s="376">
        <f t="shared" si="111"/>
        <v>1</v>
      </c>
      <c r="DQ264" s="226">
        <f t="shared" si="111"/>
        <v>-6</v>
      </c>
      <c r="DR264" s="226">
        <f t="shared" si="111"/>
        <v>0</v>
      </c>
      <c r="DS264" s="226">
        <f t="shared" si="109"/>
        <v>-4</v>
      </c>
      <c r="DT264" s="227">
        <f t="shared" si="109"/>
        <v>0</v>
      </c>
      <c r="DU264" s="227">
        <f t="shared" si="109"/>
        <v>0</v>
      </c>
      <c r="DV264" s="227">
        <f t="shared" si="109"/>
        <v>0</v>
      </c>
      <c r="DW264" s="227">
        <f t="shared" si="109"/>
        <v>0</v>
      </c>
      <c r="DX264" s="377">
        <f t="shared" si="108"/>
        <v>0</v>
      </c>
      <c r="DY264" s="377">
        <f t="shared" si="108"/>
        <v>0</v>
      </c>
      <c r="DZ264" s="377">
        <f t="shared" si="108"/>
        <v>0</v>
      </c>
      <c r="EA264" s="377">
        <f t="shared" si="108"/>
        <v>0</v>
      </c>
      <c r="EB264" s="378">
        <f t="shared" si="108"/>
        <v>0</v>
      </c>
      <c r="EC264" s="378">
        <f t="shared" si="108"/>
        <v>0</v>
      </c>
      <c r="ED264" s="378">
        <f t="shared" si="108"/>
        <v>0</v>
      </c>
      <c r="EE264" s="378">
        <f t="shared" si="108"/>
        <v>0</v>
      </c>
      <c r="EG264" s="226">
        <v>0</v>
      </c>
      <c r="EH264" s="226">
        <v>0</v>
      </c>
      <c r="EI264" s="226">
        <v>0</v>
      </c>
      <c r="EJ264" s="226">
        <v>0</v>
      </c>
      <c r="EK264" s="226">
        <v>0</v>
      </c>
      <c r="EL264" s="226">
        <v>0</v>
      </c>
      <c r="EM264" s="226">
        <v>0</v>
      </c>
      <c r="EN264" s="379">
        <f t="shared" si="118"/>
        <v>0</v>
      </c>
      <c r="EO264" s="226">
        <f t="shared" si="119"/>
        <v>0</v>
      </c>
      <c r="EP264" s="379">
        <f t="shared" si="120"/>
        <v>0</v>
      </c>
      <c r="EQ264" s="226">
        <f t="shared" si="121"/>
        <v>0</v>
      </c>
      <c r="ER264" s="226">
        <f t="shared" si="122"/>
        <v>0</v>
      </c>
      <c r="ES264" s="292"/>
      <c r="ET264" s="227">
        <v>0</v>
      </c>
      <c r="EU264" s="227">
        <v>0</v>
      </c>
      <c r="EV264" s="227">
        <v>0</v>
      </c>
      <c r="EW264" s="227">
        <v>0</v>
      </c>
      <c r="EX264" s="227">
        <v>0</v>
      </c>
      <c r="EY264" s="227">
        <v>0</v>
      </c>
      <c r="EZ264" s="227">
        <v>0</v>
      </c>
      <c r="FA264" s="380">
        <f t="shared" si="100"/>
        <v>0</v>
      </c>
      <c r="FB264" s="228">
        <f t="shared" si="101"/>
        <v>0</v>
      </c>
      <c r="FC264" s="380">
        <f t="shared" si="102"/>
        <v>0</v>
      </c>
      <c r="FD264" s="227">
        <f t="shared" si="103"/>
        <v>0</v>
      </c>
      <c r="FE264" s="227">
        <f t="shared" si="104"/>
        <v>0</v>
      </c>
      <c r="FF264" s="227">
        <v>0</v>
      </c>
      <c r="FG264" s="228">
        <f t="shared" si="123"/>
        <v>0</v>
      </c>
      <c r="FH264" s="227">
        <v>0</v>
      </c>
      <c r="FI264" s="227">
        <v>0</v>
      </c>
      <c r="FJ264" s="227">
        <v>0</v>
      </c>
      <c r="FK264" s="227">
        <f t="shared" si="114"/>
        <v>0</v>
      </c>
      <c r="FL264" s="227">
        <v>0</v>
      </c>
      <c r="FM264" s="227">
        <f t="shared" si="115"/>
        <v>0</v>
      </c>
      <c r="FZ264" s="229"/>
      <c r="GA264" s="229"/>
      <c r="GB264" s="229"/>
      <c r="GC264" s="229"/>
      <c r="GD264" s="229"/>
    </row>
    <row r="265" spans="1:186" s="368" customFormat="1">
      <c r="A265" s="287" t="s">
        <v>534</v>
      </c>
      <c r="B265" s="369" t="s">
        <v>535</v>
      </c>
      <c r="C265" s="287" t="s">
        <v>667</v>
      </c>
      <c r="D265" s="403" t="s">
        <v>3126</v>
      </c>
      <c r="E265" s="369" t="s">
        <v>668</v>
      </c>
      <c r="F265" s="403">
        <v>262</v>
      </c>
      <c r="G265" s="404" t="s">
        <v>682</v>
      </c>
      <c r="H265" s="392" t="s">
        <v>683</v>
      </c>
      <c r="I265" s="287" t="s">
        <v>671</v>
      </c>
      <c r="J265" s="369" t="s">
        <v>672</v>
      </c>
      <c r="K265" s="287" t="s">
        <v>364</v>
      </c>
      <c r="L265" s="369" t="s">
        <v>673</v>
      </c>
      <c r="M265" s="369" t="s">
        <v>3124</v>
      </c>
      <c r="N265" s="372">
        <v>1</v>
      </c>
      <c r="O265" s="373">
        <v>823</v>
      </c>
      <c r="P265" s="373">
        <v>1244</v>
      </c>
      <c r="Q265" s="373">
        <v>1312</v>
      </c>
      <c r="R265" s="373">
        <v>1428</v>
      </c>
      <c r="S265" s="374">
        <v>1249</v>
      </c>
      <c r="T265" s="374">
        <v>1313</v>
      </c>
      <c r="U265" s="374">
        <v>1410</v>
      </c>
      <c r="V265" s="374">
        <v>1295</v>
      </c>
      <c r="W265" s="373">
        <v>622</v>
      </c>
      <c r="X265" s="373">
        <v>939</v>
      </c>
      <c r="Y265" s="373">
        <v>991</v>
      </c>
      <c r="Z265" s="373">
        <v>1078</v>
      </c>
      <c r="AA265" s="374">
        <v>1015</v>
      </c>
      <c r="AB265" s="374">
        <v>1069</v>
      </c>
      <c r="AC265" s="374">
        <v>1142</v>
      </c>
      <c r="AD265" s="374">
        <v>1045</v>
      </c>
      <c r="AE265" s="373">
        <v>4</v>
      </c>
      <c r="AF265" s="373">
        <v>5</v>
      </c>
      <c r="AG265" s="373">
        <v>4</v>
      </c>
      <c r="AH265" s="373">
        <v>4</v>
      </c>
      <c r="AI265" s="374">
        <v>5</v>
      </c>
      <c r="AJ265" s="374">
        <v>4</v>
      </c>
      <c r="AK265" s="374">
        <v>4</v>
      </c>
      <c r="AL265" s="374">
        <v>4</v>
      </c>
      <c r="AM265" s="226">
        <v>201</v>
      </c>
      <c r="AN265" s="226">
        <v>305</v>
      </c>
      <c r="AO265" s="226">
        <v>322</v>
      </c>
      <c r="AP265" s="226">
        <v>350</v>
      </c>
      <c r="AQ265" s="227">
        <v>234</v>
      </c>
      <c r="AR265" s="227">
        <v>244</v>
      </c>
      <c r="AS265" s="227">
        <v>268</v>
      </c>
      <c r="AT265" s="227">
        <v>249</v>
      </c>
      <c r="AU265" s="226">
        <v>126</v>
      </c>
      <c r="AV265" s="226">
        <v>197</v>
      </c>
      <c r="AW265" s="226">
        <v>210</v>
      </c>
      <c r="AX265" s="226">
        <v>220</v>
      </c>
      <c r="AY265" s="227">
        <v>137</v>
      </c>
      <c r="AZ265" s="227">
        <v>146</v>
      </c>
      <c r="BA265" s="227">
        <v>158</v>
      </c>
      <c r="BB265" s="227">
        <v>162</v>
      </c>
      <c r="BC265" s="226">
        <f t="shared" si="112"/>
        <v>39</v>
      </c>
      <c r="BD265" s="226">
        <f t="shared" si="112"/>
        <v>82</v>
      </c>
      <c r="BE265" s="226">
        <f t="shared" si="112"/>
        <v>96</v>
      </c>
      <c r="BF265" s="226">
        <f t="shared" si="112"/>
        <v>120</v>
      </c>
      <c r="BG265" s="218">
        <f t="shared" si="112"/>
        <v>79</v>
      </c>
      <c r="BH265" s="218">
        <f t="shared" si="110"/>
        <v>83</v>
      </c>
      <c r="BI265" s="218">
        <f t="shared" si="110"/>
        <v>93</v>
      </c>
      <c r="BJ265" s="218">
        <f t="shared" si="110"/>
        <v>71</v>
      </c>
      <c r="BK265" s="226">
        <f t="shared" si="107"/>
        <v>36</v>
      </c>
      <c r="BL265" s="226">
        <f t="shared" si="107"/>
        <v>26</v>
      </c>
      <c r="BM265" s="226">
        <f t="shared" si="107"/>
        <v>16</v>
      </c>
      <c r="BN265" s="226">
        <f t="shared" si="106"/>
        <v>10</v>
      </c>
      <c r="BO265" s="227">
        <f t="shared" si="106"/>
        <v>18</v>
      </c>
      <c r="BP265" s="227">
        <f t="shared" si="106"/>
        <v>15</v>
      </c>
      <c r="BQ265" s="227">
        <f t="shared" si="106"/>
        <v>17</v>
      </c>
      <c r="BR265" s="227">
        <f t="shared" si="106"/>
        <v>16</v>
      </c>
      <c r="BS265" s="226">
        <v>39</v>
      </c>
      <c r="BT265" s="226">
        <v>26</v>
      </c>
      <c r="BU265" s="226">
        <v>16</v>
      </c>
      <c r="BV265" s="226">
        <v>10</v>
      </c>
      <c r="BW265" s="227">
        <v>18</v>
      </c>
      <c r="BX265" s="227">
        <v>15</v>
      </c>
      <c r="BY265" s="227">
        <v>17</v>
      </c>
      <c r="BZ265" s="227">
        <v>16</v>
      </c>
      <c r="CA265" s="226">
        <v>3</v>
      </c>
      <c r="CB265" s="226">
        <f>IFERROR(VLOOKUP($G265,[12]ITEM!$B$2:$AC$939,26,0),0)</f>
        <v>0</v>
      </c>
      <c r="CC265" s="226">
        <f>IFERROR(VLOOKUP($G265,[12]ITEM!$B$2:$AC$939,27,0),0)</f>
        <v>0</v>
      </c>
      <c r="CD265" s="226">
        <f>IFERROR(VLOOKUP($G265,[12]ITEM!$B$2:$AC$939,28,0),0)</f>
        <v>0</v>
      </c>
      <c r="CE265" s="227">
        <v>0</v>
      </c>
      <c r="CF265" s="227">
        <v>0</v>
      </c>
      <c r="CG265" s="227">
        <v>0</v>
      </c>
      <c r="CH265" s="227">
        <v>0</v>
      </c>
      <c r="CI265" s="375"/>
      <c r="CJ265" s="226">
        <f t="shared" si="116"/>
        <v>40</v>
      </c>
      <c r="CK265" s="226">
        <f t="shared" si="116"/>
        <v>49</v>
      </c>
      <c r="CL265" s="226">
        <f t="shared" si="116"/>
        <v>52</v>
      </c>
      <c r="CM265" s="226">
        <f t="shared" si="113"/>
        <v>57</v>
      </c>
      <c r="CN265" s="227">
        <f t="shared" si="113"/>
        <v>79</v>
      </c>
      <c r="CO265" s="227">
        <f t="shared" si="113"/>
        <v>82.911581022839655</v>
      </c>
      <c r="CP265" s="227">
        <f t="shared" si="113"/>
        <v>92.263944121783268</v>
      </c>
      <c r="CQ265" s="227">
        <f t="shared" si="113"/>
        <v>86.632336657183004</v>
      </c>
      <c r="CR265" s="226">
        <v>26</v>
      </c>
      <c r="CS265" s="226">
        <v>39</v>
      </c>
      <c r="CT265" s="226">
        <v>41</v>
      </c>
      <c r="CU265" s="226">
        <v>45</v>
      </c>
      <c r="CV265" s="227">
        <f t="shared" si="117"/>
        <v>69</v>
      </c>
      <c r="CW265" s="227">
        <f>CV265*(1+('[13]GROWTH (YoY)'!AR265/100))</f>
        <v>71.911581022839655</v>
      </c>
      <c r="CX265" s="227">
        <f>CW265*(1+('[13]GROWTH (YoY)'!AS265/100))</f>
        <v>79.263944121783268</v>
      </c>
      <c r="CY265" s="227">
        <f>CX265*(1+('[13]GROWTH (YoY)'!AT265/100))</f>
        <v>73.632336657183004</v>
      </c>
      <c r="CZ265" s="226">
        <v>3</v>
      </c>
      <c r="DA265" s="226">
        <v>3</v>
      </c>
      <c r="DB265" s="226">
        <v>4</v>
      </c>
      <c r="DC265" s="226">
        <v>4</v>
      </c>
      <c r="DD265" s="227">
        <v>3</v>
      </c>
      <c r="DE265" s="227">
        <v>3</v>
      </c>
      <c r="DF265" s="227">
        <v>4</v>
      </c>
      <c r="DG265" s="227">
        <v>4</v>
      </c>
      <c r="DH265" s="226">
        <v>11</v>
      </c>
      <c r="DI265" s="226">
        <v>7</v>
      </c>
      <c r="DJ265" s="226">
        <v>7</v>
      </c>
      <c r="DK265" s="226">
        <v>8</v>
      </c>
      <c r="DL265" s="227">
        <v>7</v>
      </c>
      <c r="DM265" s="227">
        <v>8</v>
      </c>
      <c r="DN265" s="227">
        <v>9</v>
      </c>
      <c r="DO265" s="227">
        <v>9</v>
      </c>
      <c r="DP265" s="376">
        <f t="shared" si="111"/>
        <v>-1</v>
      </c>
      <c r="DQ265" s="226">
        <f t="shared" si="111"/>
        <v>33</v>
      </c>
      <c r="DR265" s="226">
        <f t="shared" si="111"/>
        <v>44</v>
      </c>
      <c r="DS265" s="226">
        <f t="shared" si="109"/>
        <v>63</v>
      </c>
      <c r="DT265" s="227">
        <f t="shared" si="109"/>
        <v>0</v>
      </c>
      <c r="DU265" s="227">
        <f t="shared" si="109"/>
        <v>8.8418977160344525E-2</v>
      </c>
      <c r="DV265" s="227">
        <f t="shared" si="109"/>
        <v>0.73605587821673168</v>
      </c>
      <c r="DW265" s="227">
        <f t="shared" si="109"/>
        <v>-15.632336657183004</v>
      </c>
      <c r="DX265" s="377">
        <f t="shared" si="108"/>
        <v>0.75577156743620899</v>
      </c>
      <c r="DY265" s="377">
        <f t="shared" si="108"/>
        <v>0.75482315112540188</v>
      </c>
      <c r="DZ265" s="377">
        <f t="shared" si="108"/>
        <v>0.75533536585365857</v>
      </c>
      <c r="EA265" s="377">
        <f t="shared" si="108"/>
        <v>0.75490196078431371</v>
      </c>
      <c r="EB265" s="378">
        <f t="shared" si="108"/>
        <v>0.81265012009607684</v>
      </c>
      <c r="EC265" s="378">
        <f t="shared" si="108"/>
        <v>0.81416603198781412</v>
      </c>
      <c r="ED265" s="378">
        <f t="shared" si="108"/>
        <v>0.80992907801418434</v>
      </c>
      <c r="EE265" s="378">
        <f t="shared" si="108"/>
        <v>0.806949806949807</v>
      </c>
      <c r="EG265" s="226">
        <v>822</v>
      </c>
      <c r="EH265" s="226">
        <v>680</v>
      </c>
      <c r="EI265" s="226">
        <v>142</v>
      </c>
      <c r="EJ265" s="226">
        <v>87</v>
      </c>
      <c r="EK265" s="226">
        <v>613</v>
      </c>
      <c r="EL265" s="226">
        <v>4283</v>
      </c>
      <c r="EM265" s="226">
        <v>4227</v>
      </c>
      <c r="EN265" s="379">
        <f t="shared" si="118"/>
        <v>0.82725060827250607</v>
      </c>
      <c r="EO265" s="226">
        <f t="shared" si="119"/>
        <v>61.267605633802816</v>
      </c>
      <c r="EP265" s="379">
        <f t="shared" si="120"/>
        <v>0.74574209245742096</v>
      </c>
      <c r="EQ265" s="226">
        <f t="shared" si="121"/>
        <v>143123.97851972916</v>
      </c>
      <c r="ER265" s="226">
        <f t="shared" si="122"/>
        <v>1715.1644192098413</v>
      </c>
      <c r="ES265" s="292"/>
      <c r="ET265" s="227">
        <v>1249</v>
      </c>
      <c r="EU265" s="227">
        <v>1015</v>
      </c>
      <c r="EV265" s="227">
        <v>234</v>
      </c>
      <c r="EW265" s="227">
        <v>112</v>
      </c>
      <c r="EX265" s="227">
        <v>1507</v>
      </c>
      <c r="EY265" s="227">
        <v>4471</v>
      </c>
      <c r="EZ265" s="227">
        <v>4443</v>
      </c>
      <c r="FA265" s="380">
        <f t="shared" si="100"/>
        <v>0.81265012009607684</v>
      </c>
      <c r="FB265" s="228">
        <f t="shared" si="101"/>
        <v>47.863247863247864</v>
      </c>
      <c r="FC265" s="380">
        <f t="shared" si="102"/>
        <v>1.2065652522017614</v>
      </c>
      <c r="FD265" s="227">
        <f t="shared" si="103"/>
        <v>337061.06016551109</v>
      </c>
      <c r="FE265" s="227">
        <f t="shared" si="104"/>
        <v>2100.6827218846124</v>
      </c>
      <c r="FF265" s="227">
        <v>234</v>
      </c>
      <c r="FG265" s="228">
        <f t="shared" si="123"/>
        <v>58.119658119658126</v>
      </c>
      <c r="FH265" s="227">
        <v>136</v>
      </c>
      <c r="FI265" s="227">
        <v>234</v>
      </c>
      <c r="FJ265" s="227">
        <v>3</v>
      </c>
      <c r="FK265" s="227">
        <f t="shared" si="114"/>
        <v>95</v>
      </c>
      <c r="FL265" s="227">
        <v>40</v>
      </c>
      <c r="FM265" s="227">
        <f t="shared" si="115"/>
        <v>55</v>
      </c>
      <c r="FZ265" s="229"/>
      <c r="GA265" s="229"/>
      <c r="GB265" s="229"/>
      <c r="GC265" s="229"/>
      <c r="GD265" s="229"/>
    </row>
    <row r="266" spans="1:186" s="368" customFormat="1">
      <c r="A266" s="287" t="s">
        <v>534</v>
      </c>
      <c r="B266" s="369" t="s">
        <v>535</v>
      </c>
      <c r="C266" s="287" t="s">
        <v>667</v>
      </c>
      <c r="D266" s="403" t="s">
        <v>3126</v>
      </c>
      <c r="E266" s="369" t="s">
        <v>668</v>
      </c>
      <c r="F266" s="403">
        <v>263</v>
      </c>
      <c r="G266" s="404" t="s">
        <v>684</v>
      </c>
      <c r="H266" s="392" t="s">
        <v>685</v>
      </c>
      <c r="I266" s="287" t="s">
        <v>671</v>
      </c>
      <c r="J266" s="369" t="s">
        <v>672</v>
      </c>
      <c r="K266" s="287" t="s">
        <v>364</v>
      </c>
      <c r="L266" s="369" t="s">
        <v>673</v>
      </c>
      <c r="M266" s="369" t="s">
        <v>3124</v>
      </c>
      <c r="N266" s="372">
        <v>1</v>
      </c>
      <c r="O266" s="373">
        <v>52</v>
      </c>
      <c r="P266" s="373">
        <v>55</v>
      </c>
      <c r="Q266" s="373">
        <v>58</v>
      </c>
      <c r="R266" s="373">
        <v>62</v>
      </c>
      <c r="S266" s="374">
        <v>134</v>
      </c>
      <c r="T266" s="374">
        <v>141</v>
      </c>
      <c r="U266" s="374">
        <v>149</v>
      </c>
      <c r="V266" s="374">
        <v>157</v>
      </c>
      <c r="W266" s="373">
        <v>38</v>
      </c>
      <c r="X266" s="373">
        <v>40</v>
      </c>
      <c r="Y266" s="373">
        <v>43</v>
      </c>
      <c r="Z266" s="373">
        <v>46</v>
      </c>
      <c r="AA266" s="374">
        <v>86</v>
      </c>
      <c r="AB266" s="374">
        <v>92</v>
      </c>
      <c r="AC266" s="374">
        <v>98</v>
      </c>
      <c r="AD266" s="374">
        <v>105</v>
      </c>
      <c r="AE266" s="373">
        <v>0</v>
      </c>
      <c r="AF266" s="373">
        <v>0</v>
      </c>
      <c r="AG266" s="373">
        <v>0</v>
      </c>
      <c r="AH266" s="373">
        <v>0</v>
      </c>
      <c r="AI266" s="374">
        <v>0</v>
      </c>
      <c r="AJ266" s="374">
        <v>0</v>
      </c>
      <c r="AK266" s="374">
        <v>0</v>
      </c>
      <c r="AL266" s="374">
        <v>0</v>
      </c>
      <c r="AM266" s="226">
        <v>14</v>
      </c>
      <c r="AN266" s="226">
        <v>15</v>
      </c>
      <c r="AO266" s="226">
        <v>16</v>
      </c>
      <c r="AP266" s="226">
        <v>17</v>
      </c>
      <c r="AQ266" s="227">
        <v>48</v>
      </c>
      <c r="AR266" s="227">
        <v>50</v>
      </c>
      <c r="AS266" s="227">
        <v>51</v>
      </c>
      <c r="AT266" s="227">
        <v>52</v>
      </c>
      <c r="AU266" s="226">
        <v>7</v>
      </c>
      <c r="AV266" s="226">
        <v>10</v>
      </c>
      <c r="AW266" s="226">
        <v>11</v>
      </c>
      <c r="AX266" s="226">
        <v>12</v>
      </c>
      <c r="AY266" s="227">
        <v>31</v>
      </c>
      <c r="AZ266" s="227">
        <v>33</v>
      </c>
      <c r="BA266" s="227">
        <v>35</v>
      </c>
      <c r="BB266" s="227">
        <v>37</v>
      </c>
      <c r="BC266" s="226">
        <f t="shared" si="112"/>
        <v>7</v>
      </c>
      <c r="BD266" s="226">
        <f t="shared" si="112"/>
        <v>4</v>
      </c>
      <c r="BE266" s="226">
        <f t="shared" si="112"/>
        <v>3</v>
      </c>
      <c r="BF266" s="226">
        <f t="shared" si="112"/>
        <v>3</v>
      </c>
      <c r="BG266" s="218">
        <f t="shared" si="112"/>
        <v>13</v>
      </c>
      <c r="BH266" s="218">
        <f t="shared" si="110"/>
        <v>13</v>
      </c>
      <c r="BI266" s="218">
        <f t="shared" si="110"/>
        <v>12</v>
      </c>
      <c r="BJ266" s="218">
        <f t="shared" si="110"/>
        <v>11</v>
      </c>
      <c r="BK266" s="226">
        <f t="shared" si="107"/>
        <v>0</v>
      </c>
      <c r="BL266" s="226">
        <f t="shared" si="107"/>
        <v>1</v>
      </c>
      <c r="BM266" s="226">
        <f t="shared" si="107"/>
        <v>2</v>
      </c>
      <c r="BN266" s="226">
        <f t="shared" si="106"/>
        <v>2</v>
      </c>
      <c r="BO266" s="227">
        <f t="shared" si="106"/>
        <v>4</v>
      </c>
      <c r="BP266" s="227">
        <f t="shared" si="106"/>
        <v>4</v>
      </c>
      <c r="BQ266" s="227">
        <f t="shared" si="106"/>
        <v>4</v>
      </c>
      <c r="BR266" s="227">
        <f t="shared" si="106"/>
        <v>4</v>
      </c>
      <c r="BS266" s="226">
        <v>0</v>
      </c>
      <c r="BT266" s="226">
        <v>1</v>
      </c>
      <c r="BU266" s="226">
        <v>2</v>
      </c>
      <c r="BV266" s="226">
        <v>2</v>
      </c>
      <c r="BW266" s="227">
        <v>4</v>
      </c>
      <c r="BX266" s="227">
        <v>4</v>
      </c>
      <c r="BY266" s="227">
        <v>4</v>
      </c>
      <c r="BZ266" s="227">
        <v>4</v>
      </c>
      <c r="CA266" s="226">
        <v>0</v>
      </c>
      <c r="CB266" s="226">
        <f>IFERROR(VLOOKUP($G266,[12]ITEM!$B$2:$AC$939,26,0),0)</f>
        <v>0</v>
      </c>
      <c r="CC266" s="226">
        <f>IFERROR(VLOOKUP($G266,[12]ITEM!$B$2:$AC$939,27,0),0)</f>
        <v>0</v>
      </c>
      <c r="CD266" s="226">
        <f>IFERROR(VLOOKUP($G266,[12]ITEM!$B$2:$AC$939,28,0),0)</f>
        <v>0</v>
      </c>
      <c r="CE266" s="227">
        <v>0</v>
      </c>
      <c r="CF266" s="227">
        <v>0</v>
      </c>
      <c r="CG266" s="227">
        <v>0</v>
      </c>
      <c r="CH266" s="227">
        <v>0</v>
      </c>
      <c r="CI266" s="375"/>
      <c r="CJ266" s="226">
        <f t="shared" si="116"/>
        <v>7</v>
      </c>
      <c r="CK266" s="226">
        <f t="shared" si="116"/>
        <v>6</v>
      </c>
      <c r="CL266" s="226">
        <f t="shared" si="116"/>
        <v>7</v>
      </c>
      <c r="CM266" s="226">
        <f t="shared" si="113"/>
        <v>7</v>
      </c>
      <c r="CN266" s="227">
        <f t="shared" si="113"/>
        <v>13</v>
      </c>
      <c r="CO266" s="227">
        <f t="shared" si="113"/>
        <v>13.306951792886974</v>
      </c>
      <c r="CP266" s="227">
        <f t="shared" si="113"/>
        <v>13.637954375421032</v>
      </c>
      <c r="CQ266" s="227">
        <f t="shared" si="113"/>
        <v>14.704177341610485</v>
      </c>
      <c r="CR266" s="226">
        <v>4</v>
      </c>
      <c r="CS266" s="226">
        <v>4</v>
      </c>
      <c r="CT266" s="226">
        <v>5</v>
      </c>
      <c r="CU266" s="226">
        <v>5</v>
      </c>
      <c r="CV266" s="227">
        <f t="shared" si="117"/>
        <v>9</v>
      </c>
      <c r="CW266" s="227">
        <f>CV266*(1+('[13]GROWTH (YoY)'!AR266/100))</f>
        <v>9.3069517928869736</v>
      </c>
      <c r="CX266" s="227">
        <f>CW266*(1+('[13]GROWTH (YoY)'!AS266/100))</f>
        <v>9.6379543754210317</v>
      </c>
      <c r="CY266" s="227">
        <f>CX266*(1+('[13]GROWTH (YoY)'!AT266/100))</f>
        <v>9.7041773416104853</v>
      </c>
      <c r="CZ266" s="226">
        <v>1</v>
      </c>
      <c r="DA266" s="226">
        <v>2</v>
      </c>
      <c r="DB266" s="226">
        <v>2</v>
      </c>
      <c r="DC266" s="226">
        <v>2</v>
      </c>
      <c r="DD266" s="227">
        <v>4</v>
      </c>
      <c r="DE266" s="227">
        <v>4</v>
      </c>
      <c r="DF266" s="227">
        <v>4</v>
      </c>
      <c r="DG266" s="227">
        <v>5</v>
      </c>
      <c r="DH266" s="226">
        <v>2</v>
      </c>
      <c r="DI266" s="226">
        <v>0</v>
      </c>
      <c r="DJ266" s="226">
        <v>0</v>
      </c>
      <c r="DK266" s="226">
        <v>0</v>
      </c>
      <c r="DL266" s="227">
        <v>0</v>
      </c>
      <c r="DM266" s="227">
        <v>0</v>
      </c>
      <c r="DN266" s="227">
        <v>0</v>
      </c>
      <c r="DO266" s="227">
        <v>0</v>
      </c>
      <c r="DP266" s="376">
        <f t="shared" si="111"/>
        <v>0</v>
      </c>
      <c r="DQ266" s="226">
        <f t="shared" si="111"/>
        <v>-2</v>
      </c>
      <c r="DR266" s="226">
        <f t="shared" si="111"/>
        <v>-4</v>
      </c>
      <c r="DS266" s="226">
        <f t="shared" si="109"/>
        <v>-4</v>
      </c>
      <c r="DT266" s="227">
        <f t="shared" si="109"/>
        <v>0</v>
      </c>
      <c r="DU266" s="227">
        <f t="shared" si="109"/>
        <v>-0.30695179288697361</v>
      </c>
      <c r="DV266" s="227">
        <f t="shared" si="109"/>
        <v>-1.6379543754210317</v>
      </c>
      <c r="DW266" s="227">
        <f t="shared" si="109"/>
        <v>-3.7041773416104853</v>
      </c>
      <c r="DX266" s="377">
        <f t="shared" si="108"/>
        <v>0.73076923076923073</v>
      </c>
      <c r="DY266" s="377">
        <f t="shared" si="108"/>
        <v>0.72727272727272729</v>
      </c>
      <c r="DZ266" s="377">
        <f t="shared" si="108"/>
        <v>0.74137931034482762</v>
      </c>
      <c r="EA266" s="377">
        <f t="shared" si="108"/>
        <v>0.74193548387096775</v>
      </c>
      <c r="EB266" s="378">
        <f t="shared" si="108"/>
        <v>0.64179104477611937</v>
      </c>
      <c r="EC266" s="378">
        <f t="shared" si="108"/>
        <v>0.65248226950354615</v>
      </c>
      <c r="ED266" s="378">
        <f t="shared" si="108"/>
        <v>0.65771812080536918</v>
      </c>
      <c r="EE266" s="378">
        <f t="shared" si="108"/>
        <v>0.66878980891719741</v>
      </c>
      <c r="EG266" s="226">
        <v>52</v>
      </c>
      <c r="EH266" s="226">
        <v>35</v>
      </c>
      <c r="EI266" s="226">
        <v>16</v>
      </c>
      <c r="EJ266" s="226">
        <v>8</v>
      </c>
      <c r="EK266" s="226">
        <v>12</v>
      </c>
      <c r="EL266" s="226">
        <v>550</v>
      </c>
      <c r="EM266" s="226">
        <v>528</v>
      </c>
      <c r="EN266" s="379">
        <f t="shared" si="118"/>
        <v>0.67307692307692313</v>
      </c>
      <c r="EO266" s="226">
        <f t="shared" si="119"/>
        <v>50</v>
      </c>
      <c r="EP266" s="379">
        <f t="shared" si="120"/>
        <v>0.23076923076923078</v>
      </c>
      <c r="EQ266" s="226">
        <f t="shared" si="121"/>
        <v>21818.18181818182</v>
      </c>
      <c r="ER266" s="226">
        <f t="shared" si="122"/>
        <v>1262.6262626262626</v>
      </c>
      <c r="ES266" s="292"/>
      <c r="ET266" s="227">
        <v>134</v>
      </c>
      <c r="EU266" s="227">
        <v>86</v>
      </c>
      <c r="EV266" s="227">
        <v>48</v>
      </c>
      <c r="EW266" s="227">
        <v>25</v>
      </c>
      <c r="EX266" s="227">
        <v>43</v>
      </c>
      <c r="EY266" s="227">
        <v>1011</v>
      </c>
      <c r="EZ266" s="227">
        <v>973</v>
      </c>
      <c r="FA266" s="380">
        <f t="shared" si="100"/>
        <v>0.64179104477611937</v>
      </c>
      <c r="FB266" s="228">
        <f t="shared" si="101"/>
        <v>52.083333333333336</v>
      </c>
      <c r="FC266" s="380">
        <f t="shared" si="102"/>
        <v>0.32089552238805968</v>
      </c>
      <c r="FD266" s="227">
        <f t="shared" si="103"/>
        <v>42532.146389713154</v>
      </c>
      <c r="FE266" s="227">
        <f t="shared" si="104"/>
        <v>2141.144227475163</v>
      </c>
      <c r="FF266" s="227">
        <v>48</v>
      </c>
      <c r="FG266" s="228">
        <f t="shared" si="123"/>
        <v>64.583333333333343</v>
      </c>
      <c r="FH266" s="227">
        <v>31</v>
      </c>
      <c r="FI266" s="227">
        <v>48</v>
      </c>
      <c r="FJ266" s="227">
        <v>1</v>
      </c>
      <c r="FK266" s="227">
        <f t="shared" si="114"/>
        <v>16</v>
      </c>
      <c r="FL266" s="227">
        <v>4</v>
      </c>
      <c r="FM266" s="227">
        <f t="shared" si="115"/>
        <v>12</v>
      </c>
      <c r="FZ266" s="229"/>
      <c r="GA266" s="229"/>
      <c r="GB266" s="229"/>
      <c r="GC266" s="229"/>
      <c r="GD266" s="229"/>
    </row>
    <row r="267" spans="1:186" s="368" customFormat="1">
      <c r="A267" s="287" t="s">
        <v>534</v>
      </c>
      <c r="B267" s="369" t="s">
        <v>535</v>
      </c>
      <c r="C267" s="287" t="s">
        <v>667</v>
      </c>
      <c r="D267" s="403" t="s">
        <v>3126</v>
      </c>
      <c r="E267" s="369" t="s">
        <v>668</v>
      </c>
      <c r="F267" s="403">
        <v>264</v>
      </c>
      <c r="G267" s="404" t="s">
        <v>686</v>
      </c>
      <c r="H267" s="392" t="s">
        <v>687</v>
      </c>
      <c r="I267" s="287" t="s">
        <v>671</v>
      </c>
      <c r="J267" s="369" t="s">
        <v>672</v>
      </c>
      <c r="K267" s="287" t="s">
        <v>364</v>
      </c>
      <c r="L267" s="369" t="s">
        <v>673</v>
      </c>
      <c r="M267" s="369" t="s">
        <v>3124</v>
      </c>
      <c r="N267" s="372">
        <v>1</v>
      </c>
      <c r="O267" s="373">
        <v>568</v>
      </c>
      <c r="P267" s="373">
        <v>652</v>
      </c>
      <c r="Q267" s="373">
        <v>688</v>
      </c>
      <c r="R267" s="373">
        <v>743</v>
      </c>
      <c r="S267" s="374">
        <v>653</v>
      </c>
      <c r="T267" s="374">
        <v>687</v>
      </c>
      <c r="U267" s="374">
        <v>732</v>
      </c>
      <c r="V267" s="374">
        <v>732</v>
      </c>
      <c r="W267" s="373">
        <v>375</v>
      </c>
      <c r="X267" s="373">
        <v>429</v>
      </c>
      <c r="Y267" s="373">
        <v>453</v>
      </c>
      <c r="Z267" s="373">
        <v>489</v>
      </c>
      <c r="AA267" s="374">
        <v>427</v>
      </c>
      <c r="AB267" s="374">
        <v>454</v>
      </c>
      <c r="AC267" s="374">
        <v>493</v>
      </c>
      <c r="AD267" s="374">
        <v>506</v>
      </c>
      <c r="AE267" s="373">
        <v>3</v>
      </c>
      <c r="AF267" s="373">
        <v>2</v>
      </c>
      <c r="AG267" s="373">
        <v>2</v>
      </c>
      <c r="AH267" s="373">
        <v>2</v>
      </c>
      <c r="AI267" s="374">
        <v>2</v>
      </c>
      <c r="AJ267" s="374">
        <v>2</v>
      </c>
      <c r="AK267" s="374">
        <v>2</v>
      </c>
      <c r="AL267" s="374">
        <v>2</v>
      </c>
      <c r="AM267" s="226">
        <v>193</v>
      </c>
      <c r="AN267" s="226">
        <v>222</v>
      </c>
      <c r="AO267" s="226">
        <v>235</v>
      </c>
      <c r="AP267" s="226">
        <v>254</v>
      </c>
      <c r="AQ267" s="227">
        <v>226</v>
      </c>
      <c r="AR267" s="227">
        <v>233</v>
      </c>
      <c r="AS267" s="227">
        <v>238</v>
      </c>
      <c r="AT267" s="227">
        <v>226</v>
      </c>
      <c r="AU267" s="226">
        <v>95</v>
      </c>
      <c r="AV267" s="226">
        <v>143</v>
      </c>
      <c r="AW267" s="226">
        <v>150</v>
      </c>
      <c r="AX267" s="226">
        <v>156</v>
      </c>
      <c r="AY267" s="227">
        <v>117</v>
      </c>
      <c r="AZ267" s="227">
        <v>126</v>
      </c>
      <c r="BA267" s="227">
        <v>135</v>
      </c>
      <c r="BB267" s="227">
        <v>139</v>
      </c>
      <c r="BC267" s="226">
        <f t="shared" si="112"/>
        <v>95</v>
      </c>
      <c r="BD267" s="226">
        <f t="shared" si="112"/>
        <v>75</v>
      </c>
      <c r="BE267" s="226">
        <f t="shared" si="112"/>
        <v>80</v>
      </c>
      <c r="BF267" s="226">
        <f t="shared" si="112"/>
        <v>94</v>
      </c>
      <c r="BG267" s="218">
        <f t="shared" si="112"/>
        <v>104</v>
      </c>
      <c r="BH267" s="218">
        <f t="shared" si="110"/>
        <v>101</v>
      </c>
      <c r="BI267" s="218">
        <f t="shared" si="110"/>
        <v>97</v>
      </c>
      <c r="BJ267" s="218">
        <f t="shared" si="110"/>
        <v>82</v>
      </c>
      <c r="BK267" s="226">
        <f t="shared" si="107"/>
        <v>3</v>
      </c>
      <c r="BL267" s="226">
        <f t="shared" si="107"/>
        <v>4</v>
      </c>
      <c r="BM267" s="226">
        <f t="shared" si="107"/>
        <v>5</v>
      </c>
      <c r="BN267" s="226">
        <f t="shared" si="106"/>
        <v>4</v>
      </c>
      <c r="BO267" s="227">
        <f t="shared" si="106"/>
        <v>5</v>
      </c>
      <c r="BP267" s="227">
        <f t="shared" si="106"/>
        <v>6</v>
      </c>
      <c r="BQ267" s="227">
        <f t="shared" si="106"/>
        <v>6</v>
      </c>
      <c r="BR267" s="227">
        <f t="shared" si="106"/>
        <v>5</v>
      </c>
      <c r="BS267" s="226">
        <v>3</v>
      </c>
      <c r="BT267" s="226">
        <v>4</v>
      </c>
      <c r="BU267" s="226">
        <v>5</v>
      </c>
      <c r="BV267" s="226">
        <v>4</v>
      </c>
      <c r="BW267" s="227">
        <v>5</v>
      </c>
      <c r="BX267" s="227">
        <v>6</v>
      </c>
      <c r="BY267" s="227">
        <v>6</v>
      </c>
      <c r="BZ267" s="227">
        <v>5</v>
      </c>
      <c r="CA267" s="226">
        <v>0</v>
      </c>
      <c r="CB267" s="226">
        <f>IFERROR(VLOOKUP($G267,[12]ITEM!$B$2:$AC$939,26,0),0)</f>
        <v>0</v>
      </c>
      <c r="CC267" s="226">
        <f>IFERROR(VLOOKUP($G267,[12]ITEM!$B$2:$AC$939,27,0),0)</f>
        <v>0</v>
      </c>
      <c r="CD267" s="226">
        <f>IFERROR(VLOOKUP($G267,[12]ITEM!$B$2:$AC$939,28,0),0)</f>
        <v>0</v>
      </c>
      <c r="CE267" s="227">
        <v>0</v>
      </c>
      <c r="CF267" s="227">
        <v>0</v>
      </c>
      <c r="CG267" s="227">
        <v>0</v>
      </c>
      <c r="CH267" s="227">
        <v>0</v>
      </c>
      <c r="CI267" s="375"/>
      <c r="CJ267" s="226">
        <f t="shared" si="116"/>
        <v>95</v>
      </c>
      <c r="CK267" s="226">
        <f t="shared" si="116"/>
        <v>90</v>
      </c>
      <c r="CL267" s="226">
        <f t="shared" si="116"/>
        <v>94</v>
      </c>
      <c r="CM267" s="226">
        <f t="shared" si="113"/>
        <v>100</v>
      </c>
      <c r="CN267" s="227">
        <f t="shared" si="113"/>
        <v>104</v>
      </c>
      <c r="CO267" s="227">
        <f t="shared" si="113"/>
        <v>107.66950831804627</v>
      </c>
      <c r="CP267" s="227">
        <f t="shared" si="113"/>
        <v>112.76845888625054</v>
      </c>
      <c r="CQ267" s="227">
        <f t="shared" si="113"/>
        <v>115.06495927191369</v>
      </c>
      <c r="CR267" s="226">
        <v>51</v>
      </c>
      <c r="CS267" s="226">
        <v>58</v>
      </c>
      <c r="CT267" s="226">
        <v>62</v>
      </c>
      <c r="CU267" s="226">
        <v>67</v>
      </c>
      <c r="CV267" s="227">
        <f t="shared" si="117"/>
        <v>49</v>
      </c>
      <c r="CW267" s="227">
        <f>CV267*(1+('[13]GROWTH (YoY)'!AR267/100))</f>
        <v>50.669508318046269</v>
      </c>
      <c r="CX267" s="227">
        <f>CW267*(1+('[13]GROWTH (YoY)'!AS267/100))</f>
        <v>51.768458886250542</v>
      </c>
      <c r="CY267" s="227">
        <f>CX267*(1+('[13]GROWTH (YoY)'!AT267/100))</f>
        <v>49.064959271913686</v>
      </c>
      <c r="CZ267" s="226">
        <v>15</v>
      </c>
      <c r="DA267" s="226">
        <v>20</v>
      </c>
      <c r="DB267" s="226">
        <v>20</v>
      </c>
      <c r="DC267" s="226">
        <v>21</v>
      </c>
      <c r="DD267" s="227">
        <v>43</v>
      </c>
      <c r="DE267" s="227">
        <v>44</v>
      </c>
      <c r="DF267" s="227">
        <v>47</v>
      </c>
      <c r="DG267" s="227">
        <v>51</v>
      </c>
      <c r="DH267" s="226">
        <v>29</v>
      </c>
      <c r="DI267" s="226">
        <v>12</v>
      </c>
      <c r="DJ267" s="226">
        <v>12</v>
      </c>
      <c r="DK267" s="226">
        <v>12</v>
      </c>
      <c r="DL267" s="227">
        <v>12</v>
      </c>
      <c r="DM267" s="227">
        <v>13</v>
      </c>
      <c r="DN267" s="227">
        <v>14</v>
      </c>
      <c r="DO267" s="227">
        <v>15</v>
      </c>
      <c r="DP267" s="376">
        <f t="shared" si="111"/>
        <v>0</v>
      </c>
      <c r="DQ267" s="226">
        <f t="shared" si="111"/>
        <v>-15</v>
      </c>
      <c r="DR267" s="226">
        <f t="shared" si="111"/>
        <v>-14</v>
      </c>
      <c r="DS267" s="226">
        <f t="shared" si="109"/>
        <v>-6</v>
      </c>
      <c r="DT267" s="227">
        <f t="shared" si="109"/>
        <v>0</v>
      </c>
      <c r="DU267" s="227">
        <f t="shared" si="109"/>
        <v>-6.6695083180462689</v>
      </c>
      <c r="DV267" s="227">
        <f t="shared" si="109"/>
        <v>-15.768458886250542</v>
      </c>
      <c r="DW267" s="227">
        <f t="shared" si="109"/>
        <v>-33.064959271913693</v>
      </c>
      <c r="DX267" s="377">
        <f t="shared" si="108"/>
        <v>0.66021126760563376</v>
      </c>
      <c r="DY267" s="377">
        <f t="shared" si="108"/>
        <v>0.65797546012269936</v>
      </c>
      <c r="DZ267" s="377">
        <f t="shared" si="108"/>
        <v>0.65843023255813948</v>
      </c>
      <c r="EA267" s="377">
        <f t="shared" ref="EA267:EE317" si="124">IFERROR(Z267/R267,0)</f>
        <v>0.65814266487214002</v>
      </c>
      <c r="EB267" s="378">
        <f t="shared" si="124"/>
        <v>0.65390505359877493</v>
      </c>
      <c r="EC267" s="378">
        <f t="shared" si="124"/>
        <v>0.66084425036390104</v>
      </c>
      <c r="ED267" s="378">
        <f t="shared" si="124"/>
        <v>0.67349726775956287</v>
      </c>
      <c r="EE267" s="378">
        <f t="shared" si="124"/>
        <v>0.69125683060109289</v>
      </c>
      <c r="EG267" s="226">
        <v>568</v>
      </c>
      <c r="EH267" s="226">
        <v>375</v>
      </c>
      <c r="EI267" s="226">
        <v>193</v>
      </c>
      <c r="EJ267" s="226">
        <v>95</v>
      </c>
      <c r="EK267" s="226">
        <v>77</v>
      </c>
      <c r="EL267" s="226">
        <v>4685</v>
      </c>
      <c r="EM267" s="226">
        <v>4336</v>
      </c>
      <c r="EN267" s="379">
        <f t="shared" si="118"/>
        <v>0.66021126760563376</v>
      </c>
      <c r="EO267" s="226">
        <f t="shared" si="119"/>
        <v>49.222797927461137</v>
      </c>
      <c r="EP267" s="379">
        <f t="shared" si="120"/>
        <v>0.13556338028169015</v>
      </c>
      <c r="EQ267" s="226">
        <f t="shared" si="121"/>
        <v>16435.432230522947</v>
      </c>
      <c r="ER267" s="226">
        <f t="shared" si="122"/>
        <v>1825.7995079950799</v>
      </c>
      <c r="ES267" s="292"/>
      <c r="ET267" s="227">
        <v>482</v>
      </c>
      <c r="EU267" s="227">
        <v>327</v>
      </c>
      <c r="EV267" s="227">
        <v>155</v>
      </c>
      <c r="EW267" s="227">
        <v>96</v>
      </c>
      <c r="EX267" s="227">
        <v>116</v>
      </c>
      <c r="EY267" s="227">
        <v>4145</v>
      </c>
      <c r="EZ267" s="227">
        <v>3748</v>
      </c>
      <c r="FA267" s="380">
        <f t="shared" si="100"/>
        <v>0.67842323651452285</v>
      </c>
      <c r="FB267" s="228">
        <f t="shared" si="101"/>
        <v>61.935483870967744</v>
      </c>
      <c r="FC267" s="380">
        <f t="shared" si="102"/>
        <v>0.24066390041493776</v>
      </c>
      <c r="FD267" s="227">
        <f t="shared" si="103"/>
        <v>27985.524728588662</v>
      </c>
      <c r="FE267" s="227">
        <f t="shared" si="104"/>
        <v>2134.4717182497329</v>
      </c>
      <c r="FF267" s="227">
        <v>226</v>
      </c>
      <c r="FG267" s="228">
        <f t="shared" si="123"/>
        <v>51.327433628318587</v>
      </c>
      <c r="FH267" s="227">
        <v>116</v>
      </c>
      <c r="FI267" s="227">
        <v>226</v>
      </c>
      <c r="FJ267" s="227">
        <v>2</v>
      </c>
      <c r="FK267" s="227">
        <f t="shared" si="114"/>
        <v>108</v>
      </c>
      <c r="FL267" s="227">
        <v>21</v>
      </c>
      <c r="FM267" s="227">
        <f t="shared" si="115"/>
        <v>87</v>
      </c>
      <c r="FZ267" s="229"/>
      <c r="GA267" s="229"/>
      <c r="GB267" s="229"/>
      <c r="GC267" s="229"/>
      <c r="GD267" s="229"/>
    </row>
    <row r="268" spans="1:186" s="368" customFormat="1">
      <c r="A268" s="287" t="s">
        <v>534</v>
      </c>
      <c r="B268" s="369" t="s">
        <v>535</v>
      </c>
      <c r="C268" s="287" t="s">
        <v>667</v>
      </c>
      <c r="D268" s="403" t="s">
        <v>3126</v>
      </c>
      <c r="E268" s="369" t="s">
        <v>668</v>
      </c>
      <c r="F268" s="403">
        <v>265</v>
      </c>
      <c r="G268" s="404" t="s">
        <v>688</v>
      </c>
      <c r="H268" s="392" t="s">
        <v>689</v>
      </c>
      <c r="I268" s="287" t="s">
        <v>671</v>
      </c>
      <c r="J268" s="369" t="s">
        <v>672</v>
      </c>
      <c r="K268" s="287" t="s">
        <v>364</v>
      </c>
      <c r="L268" s="369" t="s">
        <v>673</v>
      </c>
      <c r="M268" s="369" t="s">
        <v>3124</v>
      </c>
      <c r="N268" s="372">
        <v>1</v>
      </c>
      <c r="O268" s="373">
        <v>160</v>
      </c>
      <c r="P268" s="373">
        <v>263</v>
      </c>
      <c r="Q268" s="373">
        <v>279</v>
      </c>
      <c r="R268" s="373">
        <v>301</v>
      </c>
      <c r="S268" s="374">
        <v>258</v>
      </c>
      <c r="T268" s="374">
        <v>272</v>
      </c>
      <c r="U268" s="374">
        <v>289</v>
      </c>
      <c r="V268" s="374">
        <v>269</v>
      </c>
      <c r="W268" s="373">
        <v>116</v>
      </c>
      <c r="X268" s="373">
        <v>190</v>
      </c>
      <c r="Y268" s="373">
        <v>201</v>
      </c>
      <c r="Z268" s="373">
        <v>217</v>
      </c>
      <c r="AA268" s="374">
        <v>185</v>
      </c>
      <c r="AB268" s="374">
        <v>196</v>
      </c>
      <c r="AC268" s="374">
        <v>207</v>
      </c>
      <c r="AD268" s="374">
        <v>191</v>
      </c>
      <c r="AE268" s="373">
        <v>1</v>
      </c>
      <c r="AF268" s="373">
        <v>1</v>
      </c>
      <c r="AG268" s="373">
        <v>1</v>
      </c>
      <c r="AH268" s="373">
        <v>1</v>
      </c>
      <c r="AI268" s="374">
        <v>1</v>
      </c>
      <c r="AJ268" s="374">
        <v>1</v>
      </c>
      <c r="AK268" s="374">
        <v>1</v>
      </c>
      <c r="AL268" s="374">
        <v>1</v>
      </c>
      <c r="AM268" s="226">
        <v>44</v>
      </c>
      <c r="AN268" s="226">
        <v>73</v>
      </c>
      <c r="AO268" s="226">
        <v>77</v>
      </c>
      <c r="AP268" s="226">
        <v>83</v>
      </c>
      <c r="AQ268" s="227">
        <v>73</v>
      </c>
      <c r="AR268" s="227">
        <v>76</v>
      </c>
      <c r="AS268" s="227">
        <v>82</v>
      </c>
      <c r="AT268" s="227">
        <v>78</v>
      </c>
      <c r="AU268" s="226">
        <v>29</v>
      </c>
      <c r="AV268" s="226">
        <v>48</v>
      </c>
      <c r="AW268" s="226">
        <v>50</v>
      </c>
      <c r="AX268" s="226">
        <v>54</v>
      </c>
      <c r="AY268" s="227">
        <v>47</v>
      </c>
      <c r="AZ268" s="227">
        <v>49</v>
      </c>
      <c r="BA268" s="227">
        <v>53</v>
      </c>
      <c r="BB268" s="227">
        <v>55</v>
      </c>
      <c r="BC268" s="226">
        <f t="shared" si="112"/>
        <v>13</v>
      </c>
      <c r="BD268" s="226">
        <f t="shared" si="112"/>
        <v>23</v>
      </c>
      <c r="BE268" s="226">
        <f t="shared" si="112"/>
        <v>25</v>
      </c>
      <c r="BF268" s="226">
        <f t="shared" si="112"/>
        <v>27</v>
      </c>
      <c r="BG268" s="218">
        <f t="shared" si="112"/>
        <v>23</v>
      </c>
      <c r="BH268" s="218">
        <f t="shared" si="110"/>
        <v>24</v>
      </c>
      <c r="BI268" s="218">
        <f t="shared" si="110"/>
        <v>25</v>
      </c>
      <c r="BJ268" s="218">
        <f t="shared" si="110"/>
        <v>20</v>
      </c>
      <c r="BK268" s="226">
        <f t="shared" si="107"/>
        <v>2</v>
      </c>
      <c r="BL268" s="226">
        <f t="shared" si="107"/>
        <v>2</v>
      </c>
      <c r="BM268" s="226">
        <f t="shared" si="107"/>
        <v>2</v>
      </c>
      <c r="BN268" s="226">
        <f t="shared" si="106"/>
        <v>2</v>
      </c>
      <c r="BO268" s="227">
        <f t="shared" si="106"/>
        <v>3</v>
      </c>
      <c r="BP268" s="227">
        <f t="shared" si="106"/>
        <v>3</v>
      </c>
      <c r="BQ268" s="227">
        <f t="shared" si="106"/>
        <v>4</v>
      </c>
      <c r="BR268" s="227">
        <f t="shared" si="106"/>
        <v>3</v>
      </c>
      <c r="BS268" s="226">
        <v>2</v>
      </c>
      <c r="BT268" s="226">
        <v>2</v>
      </c>
      <c r="BU268" s="226">
        <v>2</v>
      </c>
      <c r="BV268" s="226">
        <v>2</v>
      </c>
      <c r="BW268" s="227">
        <v>3</v>
      </c>
      <c r="BX268" s="227">
        <v>3</v>
      </c>
      <c r="BY268" s="227">
        <v>4</v>
      </c>
      <c r="BZ268" s="227">
        <v>3</v>
      </c>
      <c r="CA268" s="226">
        <v>0</v>
      </c>
      <c r="CB268" s="226">
        <f>IFERROR(VLOOKUP($G268,[12]ITEM!$B$2:$AC$939,26,0),0)</f>
        <v>0</v>
      </c>
      <c r="CC268" s="226">
        <f>IFERROR(VLOOKUP($G268,[12]ITEM!$B$2:$AC$939,27,0),0)</f>
        <v>0</v>
      </c>
      <c r="CD268" s="226">
        <f>IFERROR(VLOOKUP($G268,[12]ITEM!$B$2:$AC$939,28,0),0)</f>
        <v>0</v>
      </c>
      <c r="CE268" s="227">
        <v>0</v>
      </c>
      <c r="CF268" s="227">
        <v>0</v>
      </c>
      <c r="CG268" s="227">
        <v>0</v>
      </c>
      <c r="CH268" s="227">
        <v>0</v>
      </c>
      <c r="CI268" s="375"/>
      <c r="CJ268" s="226">
        <f t="shared" si="116"/>
        <v>14</v>
      </c>
      <c r="CK268" s="226">
        <f t="shared" si="116"/>
        <v>25</v>
      </c>
      <c r="CL268" s="226">
        <f t="shared" si="116"/>
        <v>26</v>
      </c>
      <c r="CM268" s="226">
        <f t="shared" si="113"/>
        <v>28</v>
      </c>
      <c r="CN268" s="227">
        <f t="shared" si="113"/>
        <v>23</v>
      </c>
      <c r="CO268" s="227">
        <f t="shared" si="113"/>
        <v>24.55090481171586</v>
      </c>
      <c r="CP268" s="227">
        <f t="shared" si="113"/>
        <v>25.877775260114475</v>
      </c>
      <c r="CQ268" s="227">
        <f t="shared" si="113"/>
        <v>25.943897030737975</v>
      </c>
      <c r="CR268" s="226">
        <v>10</v>
      </c>
      <c r="CS268" s="226">
        <v>16</v>
      </c>
      <c r="CT268" s="226">
        <v>17</v>
      </c>
      <c r="CU268" s="226">
        <v>19</v>
      </c>
      <c r="CV268" s="227">
        <f t="shared" si="117"/>
        <v>15</v>
      </c>
      <c r="CW268" s="227">
        <f>CV268*(1+('[13]GROWTH (YoY)'!AR268/100))</f>
        <v>15.550904811715862</v>
      </c>
      <c r="CX268" s="227">
        <f>CW268*(1+('[13]GROWTH (YoY)'!AS268/100))</f>
        <v>16.877775260114475</v>
      </c>
      <c r="CY268" s="227">
        <f>CX268*(1+('[13]GROWTH (YoY)'!AT268/100))</f>
        <v>15.943897030737975</v>
      </c>
      <c r="CZ268" s="226">
        <v>2</v>
      </c>
      <c r="DA268" s="226">
        <v>2</v>
      </c>
      <c r="DB268" s="226">
        <v>2</v>
      </c>
      <c r="DC268" s="226">
        <v>2</v>
      </c>
      <c r="DD268" s="227">
        <v>1</v>
      </c>
      <c r="DE268" s="227">
        <v>1</v>
      </c>
      <c r="DF268" s="227">
        <v>1</v>
      </c>
      <c r="DG268" s="227">
        <v>1</v>
      </c>
      <c r="DH268" s="226">
        <v>2</v>
      </c>
      <c r="DI268" s="226">
        <v>7</v>
      </c>
      <c r="DJ268" s="226">
        <v>7</v>
      </c>
      <c r="DK268" s="226">
        <v>7</v>
      </c>
      <c r="DL268" s="227">
        <v>7</v>
      </c>
      <c r="DM268" s="227">
        <v>8</v>
      </c>
      <c r="DN268" s="227">
        <v>8</v>
      </c>
      <c r="DO268" s="227">
        <v>9</v>
      </c>
      <c r="DP268" s="376">
        <f t="shared" si="111"/>
        <v>-1</v>
      </c>
      <c r="DQ268" s="226">
        <f t="shared" si="111"/>
        <v>-2</v>
      </c>
      <c r="DR268" s="226">
        <f t="shared" si="111"/>
        <v>-1</v>
      </c>
      <c r="DS268" s="226">
        <f t="shared" si="109"/>
        <v>-1</v>
      </c>
      <c r="DT268" s="227">
        <f t="shared" si="109"/>
        <v>0</v>
      </c>
      <c r="DU268" s="227">
        <f t="shared" si="109"/>
        <v>-0.55090481171585992</v>
      </c>
      <c r="DV268" s="227">
        <f t="shared" si="109"/>
        <v>-0.87777526011447549</v>
      </c>
      <c r="DW268" s="227">
        <f t="shared" si="109"/>
        <v>-5.9438970307379755</v>
      </c>
      <c r="DX268" s="377">
        <f t="shared" ref="DX268:EE331" si="125">IFERROR(W268/O268,0)</f>
        <v>0.72499999999999998</v>
      </c>
      <c r="DY268" s="377">
        <f t="shared" si="125"/>
        <v>0.72243346007604559</v>
      </c>
      <c r="DZ268" s="377">
        <f t="shared" si="125"/>
        <v>0.72043010752688175</v>
      </c>
      <c r="EA268" s="377">
        <f t="shared" si="124"/>
        <v>0.72093023255813948</v>
      </c>
      <c r="EB268" s="378">
        <f t="shared" si="124"/>
        <v>0.71705426356589153</v>
      </c>
      <c r="EC268" s="378">
        <f t="shared" si="124"/>
        <v>0.72058823529411764</v>
      </c>
      <c r="ED268" s="378">
        <f t="shared" si="124"/>
        <v>0.7162629757785467</v>
      </c>
      <c r="EE268" s="378">
        <f t="shared" si="124"/>
        <v>0.71003717472118955</v>
      </c>
      <c r="EG268" s="226">
        <v>160</v>
      </c>
      <c r="EH268" s="226">
        <v>117</v>
      </c>
      <c r="EI268" s="226">
        <v>43</v>
      </c>
      <c r="EJ268" s="226">
        <v>19</v>
      </c>
      <c r="EK268" s="226">
        <v>49</v>
      </c>
      <c r="EL268" s="226">
        <v>1084</v>
      </c>
      <c r="EM268" s="226">
        <v>1058</v>
      </c>
      <c r="EN268" s="379">
        <f t="shared" si="118"/>
        <v>0.73124999999999996</v>
      </c>
      <c r="EO268" s="226">
        <f t="shared" si="119"/>
        <v>44.186046511627907</v>
      </c>
      <c r="EP268" s="379">
        <f t="shared" si="120"/>
        <v>0.30625000000000002</v>
      </c>
      <c r="EQ268" s="226">
        <f t="shared" si="121"/>
        <v>45202.952029520296</v>
      </c>
      <c r="ER268" s="226">
        <f t="shared" si="122"/>
        <v>1496.5343415248897</v>
      </c>
      <c r="ES268" s="292"/>
      <c r="ET268" s="227">
        <v>258</v>
      </c>
      <c r="EU268" s="227">
        <v>185</v>
      </c>
      <c r="EV268" s="227">
        <v>73</v>
      </c>
      <c r="EW268" s="227">
        <v>46</v>
      </c>
      <c r="EX268" s="227">
        <v>76</v>
      </c>
      <c r="EY268" s="227">
        <v>2208</v>
      </c>
      <c r="EZ268" s="227">
        <v>2194</v>
      </c>
      <c r="FA268" s="380">
        <f t="shared" si="100"/>
        <v>0.71705426356589153</v>
      </c>
      <c r="FB268" s="228">
        <f t="shared" si="101"/>
        <v>63.013698630136986</v>
      </c>
      <c r="FC268" s="380">
        <f t="shared" si="102"/>
        <v>0.29457364341085274</v>
      </c>
      <c r="FD268" s="227">
        <f t="shared" si="103"/>
        <v>34420.289855072464</v>
      </c>
      <c r="FE268" s="227">
        <f t="shared" si="104"/>
        <v>1747.1893041628684</v>
      </c>
      <c r="FF268" s="227">
        <v>73</v>
      </c>
      <c r="FG268" s="228">
        <f t="shared" si="123"/>
        <v>63.013698630136986</v>
      </c>
      <c r="FH268" s="227">
        <v>46</v>
      </c>
      <c r="FI268" s="227">
        <v>73</v>
      </c>
      <c r="FJ268" s="227">
        <v>1</v>
      </c>
      <c r="FK268" s="227">
        <f t="shared" si="114"/>
        <v>26</v>
      </c>
      <c r="FL268" s="227">
        <v>8</v>
      </c>
      <c r="FM268" s="227">
        <f t="shared" si="115"/>
        <v>18</v>
      </c>
      <c r="FZ268" s="229"/>
      <c r="GA268" s="229"/>
      <c r="GB268" s="229"/>
      <c r="GC268" s="229"/>
      <c r="GD268" s="229"/>
    </row>
    <row r="269" spans="1:186" s="368" customFormat="1">
      <c r="A269" s="287" t="s">
        <v>534</v>
      </c>
      <c r="B269" s="369" t="s">
        <v>535</v>
      </c>
      <c r="C269" s="287" t="s">
        <v>667</v>
      </c>
      <c r="D269" s="403" t="s">
        <v>3126</v>
      </c>
      <c r="E269" s="369" t="s">
        <v>668</v>
      </c>
      <c r="F269" s="403">
        <v>266</v>
      </c>
      <c r="G269" s="404" t="s">
        <v>690</v>
      </c>
      <c r="H269" s="392" t="s">
        <v>691</v>
      </c>
      <c r="I269" s="287" t="s">
        <v>671</v>
      </c>
      <c r="J269" s="369" t="s">
        <v>672</v>
      </c>
      <c r="K269" s="287" t="s">
        <v>364</v>
      </c>
      <c r="L269" s="369" t="s">
        <v>673</v>
      </c>
      <c r="M269" s="369" t="s">
        <v>3124</v>
      </c>
      <c r="N269" s="372">
        <v>1</v>
      </c>
      <c r="O269" s="373">
        <v>129</v>
      </c>
      <c r="P269" s="373">
        <v>188</v>
      </c>
      <c r="Q269" s="373">
        <v>199</v>
      </c>
      <c r="R269" s="373">
        <v>216</v>
      </c>
      <c r="S269" s="374">
        <v>190</v>
      </c>
      <c r="T269" s="374">
        <v>200</v>
      </c>
      <c r="U269" s="374">
        <v>215</v>
      </c>
      <c r="V269" s="374">
        <v>217</v>
      </c>
      <c r="W269" s="373">
        <v>95</v>
      </c>
      <c r="X269" s="373">
        <v>138</v>
      </c>
      <c r="Y269" s="373">
        <v>146</v>
      </c>
      <c r="Z269" s="373">
        <v>159</v>
      </c>
      <c r="AA269" s="374">
        <v>147</v>
      </c>
      <c r="AB269" s="374">
        <v>154</v>
      </c>
      <c r="AC269" s="374">
        <v>164</v>
      </c>
      <c r="AD269" s="374">
        <v>168</v>
      </c>
      <c r="AE269" s="373">
        <v>1</v>
      </c>
      <c r="AF269" s="373">
        <v>1</v>
      </c>
      <c r="AG269" s="373">
        <v>1</v>
      </c>
      <c r="AH269" s="373">
        <v>1</v>
      </c>
      <c r="AI269" s="374">
        <v>1</v>
      </c>
      <c r="AJ269" s="374">
        <v>1</v>
      </c>
      <c r="AK269" s="374">
        <v>1</v>
      </c>
      <c r="AL269" s="374">
        <v>1</v>
      </c>
      <c r="AM269" s="226">
        <v>34</v>
      </c>
      <c r="AN269" s="226">
        <v>50</v>
      </c>
      <c r="AO269" s="226">
        <v>53</v>
      </c>
      <c r="AP269" s="226">
        <v>57</v>
      </c>
      <c r="AQ269" s="227">
        <v>43</v>
      </c>
      <c r="AR269" s="227">
        <v>46</v>
      </c>
      <c r="AS269" s="227">
        <v>51</v>
      </c>
      <c r="AT269" s="227">
        <v>48</v>
      </c>
      <c r="AU269" s="226">
        <v>18</v>
      </c>
      <c r="AV269" s="226">
        <v>31</v>
      </c>
      <c r="AW269" s="226">
        <v>33</v>
      </c>
      <c r="AX269" s="226">
        <v>36</v>
      </c>
      <c r="AY269" s="227">
        <v>26</v>
      </c>
      <c r="AZ269" s="227">
        <v>28</v>
      </c>
      <c r="BA269" s="227">
        <v>30</v>
      </c>
      <c r="BB269" s="227">
        <v>31</v>
      </c>
      <c r="BC269" s="226">
        <f t="shared" si="112"/>
        <v>13</v>
      </c>
      <c r="BD269" s="226">
        <f t="shared" si="112"/>
        <v>16</v>
      </c>
      <c r="BE269" s="226">
        <f t="shared" si="112"/>
        <v>17</v>
      </c>
      <c r="BF269" s="226">
        <f t="shared" si="112"/>
        <v>19</v>
      </c>
      <c r="BG269" s="218">
        <f t="shared" si="112"/>
        <v>15</v>
      </c>
      <c r="BH269" s="218">
        <f t="shared" si="110"/>
        <v>16</v>
      </c>
      <c r="BI269" s="218">
        <f t="shared" si="110"/>
        <v>19</v>
      </c>
      <c r="BJ269" s="218">
        <f t="shared" si="110"/>
        <v>16</v>
      </c>
      <c r="BK269" s="226">
        <f t="shared" si="107"/>
        <v>3</v>
      </c>
      <c r="BL269" s="226">
        <f t="shared" si="107"/>
        <v>3</v>
      </c>
      <c r="BM269" s="226">
        <f t="shared" si="107"/>
        <v>3</v>
      </c>
      <c r="BN269" s="226">
        <f t="shared" si="106"/>
        <v>2</v>
      </c>
      <c r="BO269" s="227">
        <f t="shared" si="106"/>
        <v>2</v>
      </c>
      <c r="BP269" s="227">
        <f t="shared" si="106"/>
        <v>2</v>
      </c>
      <c r="BQ269" s="227">
        <f t="shared" si="106"/>
        <v>2</v>
      </c>
      <c r="BR269" s="227">
        <f t="shared" si="106"/>
        <v>1</v>
      </c>
      <c r="BS269" s="226">
        <v>4</v>
      </c>
      <c r="BT269" s="226">
        <v>3</v>
      </c>
      <c r="BU269" s="226">
        <v>3</v>
      </c>
      <c r="BV269" s="226">
        <v>2</v>
      </c>
      <c r="BW269" s="227">
        <v>2</v>
      </c>
      <c r="BX269" s="227">
        <v>2</v>
      </c>
      <c r="BY269" s="227">
        <v>2</v>
      </c>
      <c r="BZ269" s="227">
        <v>1</v>
      </c>
      <c r="CA269" s="226">
        <v>1</v>
      </c>
      <c r="CB269" s="226">
        <f>IFERROR(VLOOKUP($G269,[12]ITEM!$B$2:$AC$939,26,0),0)</f>
        <v>0</v>
      </c>
      <c r="CC269" s="226">
        <f>IFERROR(VLOOKUP($G269,[12]ITEM!$B$2:$AC$939,27,0),0)</f>
        <v>0</v>
      </c>
      <c r="CD269" s="226">
        <f>IFERROR(VLOOKUP($G269,[12]ITEM!$B$2:$AC$939,28,0),0)</f>
        <v>0</v>
      </c>
      <c r="CE269" s="227">
        <v>0</v>
      </c>
      <c r="CF269" s="227">
        <v>0</v>
      </c>
      <c r="CG269" s="227">
        <v>0</v>
      </c>
      <c r="CH269" s="227">
        <v>0</v>
      </c>
      <c r="CI269" s="375"/>
      <c r="CJ269" s="226">
        <f t="shared" si="116"/>
        <v>14</v>
      </c>
      <c r="CK269" s="226">
        <f t="shared" si="116"/>
        <v>17</v>
      </c>
      <c r="CL269" s="226">
        <f t="shared" si="116"/>
        <v>17</v>
      </c>
      <c r="CM269" s="226">
        <f t="shared" si="113"/>
        <v>18</v>
      </c>
      <c r="CN269" s="227">
        <f t="shared" si="113"/>
        <v>15</v>
      </c>
      <c r="CO269" s="227">
        <f t="shared" si="113"/>
        <v>15.682604800074778</v>
      </c>
      <c r="CP269" s="227">
        <f t="shared" si="113"/>
        <v>17.552018831750985</v>
      </c>
      <c r="CQ269" s="227">
        <f t="shared" si="113"/>
        <v>18.123642619377559</v>
      </c>
      <c r="CR269" s="226">
        <v>8</v>
      </c>
      <c r="CS269" s="226">
        <v>12</v>
      </c>
      <c r="CT269" s="226">
        <v>12</v>
      </c>
      <c r="CU269" s="226">
        <v>13</v>
      </c>
      <c r="CV269" s="227">
        <f t="shared" si="117"/>
        <v>9</v>
      </c>
      <c r="CW269" s="227">
        <f>CV269*(1+('[13]GROWTH (YoY)'!AR269/100))</f>
        <v>9.6826048000747775</v>
      </c>
      <c r="CX269" s="227">
        <f>CW269*(1+('[13]GROWTH (YoY)'!AS269/100))</f>
        <v>10.552018831750983</v>
      </c>
      <c r="CY269" s="227">
        <f>CX269*(1+('[13]GROWTH (YoY)'!AT269/100))</f>
        <v>10.123642619377559</v>
      </c>
      <c r="CZ269" s="226">
        <v>0</v>
      </c>
      <c r="DA269" s="226">
        <v>0</v>
      </c>
      <c r="DB269" s="226">
        <v>0</v>
      </c>
      <c r="DC269" s="226">
        <v>0</v>
      </c>
      <c r="DD269" s="227">
        <v>1</v>
      </c>
      <c r="DE269" s="227">
        <v>1</v>
      </c>
      <c r="DF269" s="227">
        <v>1</v>
      </c>
      <c r="DG269" s="227">
        <v>2</v>
      </c>
      <c r="DH269" s="226">
        <v>6</v>
      </c>
      <c r="DI269" s="226">
        <v>5</v>
      </c>
      <c r="DJ269" s="226">
        <v>5</v>
      </c>
      <c r="DK269" s="226">
        <v>5</v>
      </c>
      <c r="DL269" s="227">
        <v>5</v>
      </c>
      <c r="DM269" s="227">
        <v>5</v>
      </c>
      <c r="DN269" s="227">
        <v>6</v>
      </c>
      <c r="DO269" s="227">
        <v>6</v>
      </c>
      <c r="DP269" s="376">
        <f t="shared" si="111"/>
        <v>-1</v>
      </c>
      <c r="DQ269" s="226">
        <f t="shared" si="111"/>
        <v>-1</v>
      </c>
      <c r="DR269" s="226">
        <f t="shared" si="111"/>
        <v>0</v>
      </c>
      <c r="DS269" s="226">
        <f t="shared" si="109"/>
        <v>1</v>
      </c>
      <c r="DT269" s="227">
        <f t="shared" si="109"/>
        <v>0</v>
      </c>
      <c r="DU269" s="227">
        <f t="shared" si="109"/>
        <v>0.31739519992522247</v>
      </c>
      <c r="DV269" s="227">
        <f t="shared" si="109"/>
        <v>1.4479811682490151</v>
      </c>
      <c r="DW269" s="227">
        <f t="shared" si="109"/>
        <v>-2.1236426193775593</v>
      </c>
      <c r="DX269" s="377">
        <f t="shared" si="125"/>
        <v>0.73643410852713176</v>
      </c>
      <c r="DY269" s="377">
        <f t="shared" si="125"/>
        <v>0.73404255319148937</v>
      </c>
      <c r="DZ269" s="377">
        <f t="shared" si="125"/>
        <v>0.73366834170854267</v>
      </c>
      <c r="EA269" s="377">
        <f t="shared" si="124"/>
        <v>0.73611111111111116</v>
      </c>
      <c r="EB269" s="378">
        <f t="shared" si="124"/>
        <v>0.77368421052631575</v>
      </c>
      <c r="EC269" s="378">
        <f t="shared" si="124"/>
        <v>0.77</v>
      </c>
      <c r="ED269" s="378">
        <f t="shared" si="124"/>
        <v>0.76279069767441865</v>
      </c>
      <c r="EE269" s="378">
        <f t="shared" si="124"/>
        <v>0.77419354838709675</v>
      </c>
      <c r="EG269" s="226">
        <v>129</v>
      </c>
      <c r="EH269" s="226">
        <v>96</v>
      </c>
      <c r="EI269" s="226">
        <v>34</v>
      </c>
      <c r="EJ269" s="226">
        <v>18</v>
      </c>
      <c r="EK269" s="226">
        <v>90</v>
      </c>
      <c r="EL269" s="226">
        <v>909</v>
      </c>
      <c r="EM269" s="226">
        <v>904</v>
      </c>
      <c r="EN269" s="379">
        <f t="shared" si="118"/>
        <v>0.7441860465116279</v>
      </c>
      <c r="EO269" s="226">
        <f t="shared" si="119"/>
        <v>52.941176470588239</v>
      </c>
      <c r="EP269" s="379">
        <f t="shared" si="120"/>
        <v>0.69767441860465118</v>
      </c>
      <c r="EQ269" s="226">
        <f t="shared" si="121"/>
        <v>99009.900990099006</v>
      </c>
      <c r="ER269" s="226">
        <f t="shared" si="122"/>
        <v>1659.2920353982302</v>
      </c>
      <c r="ES269" s="292"/>
      <c r="ET269" s="227">
        <v>190</v>
      </c>
      <c r="EU269" s="227">
        <v>147</v>
      </c>
      <c r="EV269" s="227">
        <v>43</v>
      </c>
      <c r="EW269" s="227">
        <v>22</v>
      </c>
      <c r="EX269" s="227">
        <v>55</v>
      </c>
      <c r="EY269" s="227">
        <v>902</v>
      </c>
      <c r="EZ269" s="227">
        <v>897</v>
      </c>
      <c r="FA269" s="380">
        <f t="shared" si="100"/>
        <v>0.77368421052631575</v>
      </c>
      <c r="FB269" s="228">
        <f t="shared" si="101"/>
        <v>51.162790697674424</v>
      </c>
      <c r="FC269" s="380">
        <f t="shared" si="102"/>
        <v>0.28947368421052633</v>
      </c>
      <c r="FD269" s="227">
        <f t="shared" si="103"/>
        <v>60975.609756097561</v>
      </c>
      <c r="FE269" s="227">
        <f t="shared" si="104"/>
        <v>2043.8498699368265</v>
      </c>
      <c r="FF269" s="227">
        <v>43</v>
      </c>
      <c r="FG269" s="228">
        <f t="shared" si="123"/>
        <v>60.465116279069761</v>
      </c>
      <c r="FH269" s="227">
        <v>26</v>
      </c>
      <c r="FI269" s="227">
        <v>43</v>
      </c>
      <c r="FJ269" s="227">
        <v>0</v>
      </c>
      <c r="FK269" s="227">
        <f t="shared" si="114"/>
        <v>17</v>
      </c>
      <c r="FL269" s="227">
        <v>6</v>
      </c>
      <c r="FM269" s="227">
        <f t="shared" si="115"/>
        <v>11</v>
      </c>
      <c r="FZ269" s="229"/>
      <c r="GA269" s="229"/>
      <c r="GB269" s="229"/>
      <c r="GC269" s="229"/>
      <c r="GD269" s="229"/>
    </row>
    <row r="270" spans="1:186" s="368" customFormat="1">
      <c r="A270" s="287" t="s">
        <v>534</v>
      </c>
      <c r="B270" s="369" t="s">
        <v>535</v>
      </c>
      <c r="C270" s="287" t="s">
        <v>667</v>
      </c>
      <c r="D270" s="403" t="s">
        <v>3126</v>
      </c>
      <c r="E270" s="369" t="s">
        <v>668</v>
      </c>
      <c r="F270" s="403">
        <v>267</v>
      </c>
      <c r="G270" s="404" t="s">
        <v>692</v>
      </c>
      <c r="H270" s="392" t="s">
        <v>693</v>
      </c>
      <c r="I270" s="287" t="s">
        <v>671</v>
      </c>
      <c r="J270" s="369" t="s">
        <v>672</v>
      </c>
      <c r="K270" s="287" t="s">
        <v>364</v>
      </c>
      <c r="L270" s="369" t="s">
        <v>673</v>
      </c>
      <c r="M270" s="369" t="s">
        <v>3124</v>
      </c>
      <c r="N270" s="372">
        <v>1</v>
      </c>
      <c r="O270" s="373">
        <v>216</v>
      </c>
      <c r="P270" s="373">
        <v>328</v>
      </c>
      <c r="Q270" s="373">
        <v>347</v>
      </c>
      <c r="R270" s="373">
        <v>376</v>
      </c>
      <c r="S270" s="374">
        <v>358</v>
      </c>
      <c r="T270" s="374">
        <v>378</v>
      </c>
      <c r="U270" s="374">
        <v>405</v>
      </c>
      <c r="V270" s="374">
        <v>438</v>
      </c>
      <c r="W270" s="373">
        <v>131</v>
      </c>
      <c r="X270" s="373">
        <v>197</v>
      </c>
      <c r="Y270" s="373">
        <v>208</v>
      </c>
      <c r="Z270" s="373">
        <v>226</v>
      </c>
      <c r="AA270" s="374">
        <v>187</v>
      </c>
      <c r="AB270" s="374">
        <v>194</v>
      </c>
      <c r="AC270" s="374">
        <v>209</v>
      </c>
      <c r="AD270" s="374">
        <v>240</v>
      </c>
      <c r="AE270" s="373">
        <v>1</v>
      </c>
      <c r="AF270" s="373">
        <v>1</v>
      </c>
      <c r="AG270" s="373">
        <v>1</v>
      </c>
      <c r="AH270" s="373">
        <v>1</v>
      </c>
      <c r="AI270" s="374">
        <v>1</v>
      </c>
      <c r="AJ270" s="374">
        <v>1</v>
      </c>
      <c r="AK270" s="374">
        <v>1</v>
      </c>
      <c r="AL270" s="374">
        <v>1</v>
      </c>
      <c r="AM270" s="226">
        <v>86</v>
      </c>
      <c r="AN270" s="226">
        <v>131</v>
      </c>
      <c r="AO270" s="226">
        <v>139</v>
      </c>
      <c r="AP270" s="226">
        <v>150</v>
      </c>
      <c r="AQ270" s="227">
        <v>171</v>
      </c>
      <c r="AR270" s="227">
        <v>184</v>
      </c>
      <c r="AS270" s="227">
        <v>196</v>
      </c>
      <c r="AT270" s="227">
        <v>198</v>
      </c>
      <c r="AU270" s="226">
        <v>49</v>
      </c>
      <c r="AV270" s="226">
        <v>81</v>
      </c>
      <c r="AW270" s="226">
        <v>85</v>
      </c>
      <c r="AX270" s="226">
        <v>92</v>
      </c>
      <c r="AY270" s="227">
        <v>76</v>
      </c>
      <c r="AZ270" s="227">
        <v>84</v>
      </c>
      <c r="BA270" s="227">
        <v>91</v>
      </c>
      <c r="BB270" s="227">
        <v>94</v>
      </c>
      <c r="BC270" s="226">
        <f t="shared" si="112"/>
        <v>36</v>
      </c>
      <c r="BD270" s="226">
        <f t="shared" si="112"/>
        <v>47</v>
      </c>
      <c r="BE270" s="226">
        <f t="shared" si="112"/>
        <v>49</v>
      </c>
      <c r="BF270" s="226">
        <f t="shared" si="112"/>
        <v>54</v>
      </c>
      <c r="BG270" s="218">
        <f t="shared" si="112"/>
        <v>86</v>
      </c>
      <c r="BH270" s="218">
        <f t="shared" si="110"/>
        <v>91</v>
      </c>
      <c r="BI270" s="218">
        <f t="shared" si="110"/>
        <v>95</v>
      </c>
      <c r="BJ270" s="218">
        <f t="shared" si="110"/>
        <v>97</v>
      </c>
      <c r="BK270" s="226">
        <f t="shared" si="107"/>
        <v>1</v>
      </c>
      <c r="BL270" s="226">
        <f t="shared" si="107"/>
        <v>3</v>
      </c>
      <c r="BM270" s="226">
        <f t="shared" si="107"/>
        <v>5</v>
      </c>
      <c r="BN270" s="226">
        <f t="shared" si="106"/>
        <v>4</v>
      </c>
      <c r="BO270" s="227">
        <f t="shared" si="106"/>
        <v>9</v>
      </c>
      <c r="BP270" s="227">
        <f t="shared" si="106"/>
        <v>9</v>
      </c>
      <c r="BQ270" s="227">
        <f t="shared" si="106"/>
        <v>10</v>
      </c>
      <c r="BR270" s="227">
        <f t="shared" si="106"/>
        <v>7</v>
      </c>
      <c r="BS270" s="226">
        <v>1</v>
      </c>
      <c r="BT270" s="226">
        <v>3</v>
      </c>
      <c r="BU270" s="226">
        <v>5</v>
      </c>
      <c r="BV270" s="226">
        <v>4</v>
      </c>
      <c r="BW270" s="227">
        <v>9</v>
      </c>
      <c r="BX270" s="227">
        <v>9</v>
      </c>
      <c r="BY270" s="227">
        <v>10</v>
      </c>
      <c r="BZ270" s="227">
        <v>7</v>
      </c>
      <c r="CA270" s="226">
        <v>0</v>
      </c>
      <c r="CB270" s="226">
        <f>IFERROR(VLOOKUP($G270,[12]ITEM!$B$2:$AC$939,26,0),0)</f>
        <v>0</v>
      </c>
      <c r="CC270" s="226">
        <f>IFERROR(VLOOKUP($G270,[12]ITEM!$B$2:$AC$939,27,0),0)</f>
        <v>0</v>
      </c>
      <c r="CD270" s="226">
        <f>IFERROR(VLOOKUP($G270,[12]ITEM!$B$2:$AC$939,28,0),0)</f>
        <v>0</v>
      </c>
      <c r="CE270" s="227">
        <v>0</v>
      </c>
      <c r="CF270" s="227">
        <v>0</v>
      </c>
      <c r="CG270" s="227">
        <v>0</v>
      </c>
      <c r="CH270" s="227">
        <v>0</v>
      </c>
      <c r="CI270" s="375"/>
      <c r="CJ270" s="226">
        <f t="shared" si="116"/>
        <v>36</v>
      </c>
      <c r="CK270" s="226">
        <f t="shared" si="116"/>
        <v>41</v>
      </c>
      <c r="CL270" s="226">
        <f t="shared" si="116"/>
        <v>43</v>
      </c>
      <c r="CM270" s="226">
        <f t="shared" si="113"/>
        <v>47</v>
      </c>
      <c r="CN270" s="227">
        <f t="shared" si="113"/>
        <v>86</v>
      </c>
      <c r="CO270" s="227">
        <f t="shared" si="113"/>
        <v>90.971538987756858</v>
      </c>
      <c r="CP270" s="227">
        <f t="shared" si="113"/>
        <v>96.579113604470407</v>
      </c>
      <c r="CQ270" s="227">
        <f t="shared" si="113"/>
        <v>100.6532391773013</v>
      </c>
      <c r="CR270" s="226">
        <v>23</v>
      </c>
      <c r="CS270" s="226">
        <v>34</v>
      </c>
      <c r="CT270" s="226">
        <v>36</v>
      </c>
      <c r="CU270" s="226">
        <v>39</v>
      </c>
      <c r="CV270" s="227">
        <f t="shared" si="117"/>
        <v>65</v>
      </c>
      <c r="CW270" s="227">
        <f>CV270*(1+('[13]GROWTH (YoY)'!AR270/100))</f>
        <v>69.971538987756858</v>
      </c>
      <c r="CX270" s="227">
        <f>CW270*(1+('[13]GROWTH (YoY)'!AS270/100))</f>
        <v>74.579113604470407</v>
      </c>
      <c r="CY270" s="227">
        <f>CX270*(1+('[13]GROWTH (YoY)'!AT270/100))</f>
        <v>75.653239177301302</v>
      </c>
      <c r="CZ270" s="226">
        <v>6</v>
      </c>
      <c r="DA270" s="226">
        <v>8</v>
      </c>
      <c r="DB270" s="226">
        <v>8</v>
      </c>
      <c r="DC270" s="226">
        <v>9</v>
      </c>
      <c r="DD270" s="227">
        <v>22</v>
      </c>
      <c r="DE270" s="227">
        <v>22</v>
      </c>
      <c r="DF270" s="227">
        <v>23</v>
      </c>
      <c r="DG270" s="227">
        <v>26</v>
      </c>
      <c r="DH270" s="226">
        <v>7</v>
      </c>
      <c r="DI270" s="226">
        <v>-1</v>
      </c>
      <c r="DJ270" s="226">
        <v>-1</v>
      </c>
      <c r="DK270" s="226">
        <v>-1</v>
      </c>
      <c r="DL270" s="227">
        <v>-1</v>
      </c>
      <c r="DM270" s="227">
        <v>-1</v>
      </c>
      <c r="DN270" s="227">
        <v>-1</v>
      </c>
      <c r="DO270" s="227">
        <v>-1</v>
      </c>
      <c r="DP270" s="376">
        <f t="shared" si="111"/>
        <v>0</v>
      </c>
      <c r="DQ270" s="226">
        <f t="shared" si="111"/>
        <v>6</v>
      </c>
      <c r="DR270" s="226">
        <f t="shared" si="111"/>
        <v>6</v>
      </c>
      <c r="DS270" s="226">
        <f t="shared" si="109"/>
        <v>7</v>
      </c>
      <c r="DT270" s="227">
        <f t="shared" si="109"/>
        <v>0</v>
      </c>
      <c r="DU270" s="227">
        <f t="shared" si="109"/>
        <v>2.8461012243141681E-2</v>
      </c>
      <c r="DV270" s="227">
        <f t="shared" si="109"/>
        <v>-1.5791136044704075</v>
      </c>
      <c r="DW270" s="227">
        <f t="shared" si="109"/>
        <v>-3.6532391773013018</v>
      </c>
      <c r="DX270" s="377">
        <f t="shared" si="125"/>
        <v>0.60648148148148151</v>
      </c>
      <c r="DY270" s="377">
        <f t="shared" si="125"/>
        <v>0.60060975609756095</v>
      </c>
      <c r="DZ270" s="377">
        <f t="shared" si="125"/>
        <v>0.59942363112391928</v>
      </c>
      <c r="EA270" s="377">
        <f t="shared" si="124"/>
        <v>0.60106382978723405</v>
      </c>
      <c r="EB270" s="378">
        <f t="shared" si="124"/>
        <v>0.52234636871508378</v>
      </c>
      <c r="EC270" s="378">
        <f t="shared" si="124"/>
        <v>0.51322751322751325</v>
      </c>
      <c r="ED270" s="378">
        <f t="shared" si="124"/>
        <v>0.51604938271604939</v>
      </c>
      <c r="EE270" s="378">
        <f t="shared" si="124"/>
        <v>0.54794520547945202</v>
      </c>
      <c r="EG270" s="226">
        <v>187</v>
      </c>
      <c r="EH270" s="226">
        <v>114</v>
      </c>
      <c r="EI270" s="226">
        <v>73</v>
      </c>
      <c r="EJ270" s="226">
        <v>41</v>
      </c>
      <c r="EK270" s="226">
        <v>118</v>
      </c>
      <c r="EL270" s="226">
        <v>2393</v>
      </c>
      <c r="EM270" s="226">
        <v>2289</v>
      </c>
      <c r="EN270" s="379">
        <f t="shared" si="118"/>
        <v>0.60962566844919786</v>
      </c>
      <c r="EO270" s="226">
        <f t="shared" si="119"/>
        <v>56.164383561643838</v>
      </c>
      <c r="EP270" s="379">
        <f t="shared" si="120"/>
        <v>0.63101604278074863</v>
      </c>
      <c r="EQ270" s="226">
        <f t="shared" si="121"/>
        <v>49310.488926034268</v>
      </c>
      <c r="ER270" s="226">
        <f t="shared" si="122"/>
        <v>1492.645988058832</v>
      </c>
      <c r="ES270" s="292"/>
      <c r="ET270" s="227">
        <v>358</v>
      </c>
      <c r="EU270" s="227">
        <v>260</v>
      </c>
      <c r="EV270" s="227">
        <v>99</v>
      </c>
      <c r="EW270" s="227">
        <v>54</v>
      </c>
      <c r="EX270" s="227">
        <v>128</v>
      </c>
      <c r="EY270" s="227">
        <v>2111</v>
      </c>
      <c r="EZ270" s="227">
        <v>1994</v>
      </c>
      <c r="FA270" s="380">
        <f t="shared" ref="FA270:FA333" si="126">IFERROR(EU270/ET270,0)</f>
        <v>0.72625698324022347</v>
      </c>
      <c r="FB270" s="228">
        <f t="shared" ref="FB270:FB333" si="127">IFERROR((EW270/EV270)*100,0)</f>
        <v>54.54545454545454</v>
      </c>
      <c r="FC270" s="380">
        <f t="shared" ref="FC270:FC333" si="128">IFERROR(EX270/ET270,0)</f>
        <v>0.35754189944134079</v>
      </c>
      <c r="FD270" s="227">
        <f t="shared" ref="FD270:FD333" si="129">IFERROR((EX270*1000000)/EY270,0)</f>
        <v>60634.770251065849</v>
      </c>
      <c r="FE270" s="227">
        <f t="shared" ref="FE270:FE333" si="130">IFERROR((EW270*1000000)/EZ270/12,0)</f>
        <v>2256.7703109327981</v>
      </c>
      <c r="FF270" s="227">
        <v>171</v>
      </c>
      <c r="FG270" s="228">
        <f t="shared" si="123"/>
        <v>44.444444444444443</v>
      </c>
      <c r="FH270" s="227">
        <v>76</v>
      </c>
      <c r="FI270" s="227">
        <v>171</v>
      </c>
      <c r="FJ270" s="227">
        <v>1</v>
      </c>
      <c r="FK270" s="227">
        <f t="shared" si="114"/>
        <v>94</v>
      </c>
      <c r="FL270" s="227">
        <v>12</v>
      </c>
      <c r="FM270" s="227">
        <f t="shared" si="115"/>
        <v>82</v>
      </c>
      <c r="FZ270" s="229"/>
      <c r="GA270" s="229"/>
      <c r="GB270" s="229"/>
      <c r="GC270" s="229"/>
      <c r="GD270" s="229"/>
    </row>
    <row r="271" spans="1:186" s="368" customFormat="1">
      <c r="A271" s="287" t="s">
        <v>534</v>
      </c>
      <c r="B271" s="369" t="s">
        <v>535</v>
      </c>
      <c r="C271" s="287" t="s">
        <v>694</v>
      </c>
      <c r="D271" s="403" t="s">
        <v>3126</v>
      </c>
      <c r="E271" s="369" t="s">
        <v>695</v>
      </c>
      <c r="F271" s="403">
        <v>268</v>
      </c>
      <c r="G271" s="404" t="s">
        <v>696</v>
      </c>
      <c r="H271" s="392" t="s">
        <v>697</v>
      </c>
      <c r="I271" s="287" t="s">
        <v>671</v>
      </c>
      <c r="J271" s="369" t="s">
        <v>672</v>
      </c>
      <c r="K271" s="287" t="s">
        <v>364</v>
      </c>
      <c r="L271" s="369" t="s">
        <v>673</v>
      </c>
      <c r="M271" s="369" t="s">
        <v>3124</v>
      </c>
      <c r="N271" s="372">
        <v>1</v>
      </c>
      <c r="O271" s="373">
        <v>398</v>
      </c>
      <c r="P271" s="373">
        <v>583</v>
      </c>
      <c r="Q271" s="373">
        <v>616</v>
      </c>
      <c r="R271" s="373">
        <v>666</v>
      </c>
      <c r="S271" s="374">
        <v>422</v>
      </c>
      <c r="T271" s="374">
        <v>453</v>
      </c>
      <c r="U271" s="374">
        <v>496</v>
      </c>
      <c r="V271" s="374">
        <v>485</v>
      </c>
      <c r="W271" s="373">
        <v>274</v>
      </c>
      <c r="X271" s="373">
        <v>400</v>
      </c>
      <c r="Y271" s="373">
        <v>422</v>
      </c>
      <c r="Z271" s="373">
        <v>457</v>
      </c>
      <c r="AA271" s="374">
        <v>152</v>
      </c>
      <c r="AB271" s="374">
        <v>163</v>
      </c>
      <c r="AC271" s="374">
        <v>179</v>
      </c>
      <c r="AD271" s="374">
        <v>167</v>
      </c>
      <c r="AE271" s="373">
        <v>2</v>
      </c>
      <c r="AF271" s="373">
        <v>2</v>
      </c>
      <c r="AG271" s="373">
        <v>2</v>
      </c>
      <c r="AH271" s="373">
        <v>2</v>
      </c>
      <c r="AI271" s="374">
        <v>2</v>
      </c>
      <c r="AJ271" s="374">
        <v>2</v>
      </c>
      <c r="AK271" s="374">
        <v>2</v>
      </c>
      <c r="AL271" s="374">
        <v>2</v>
      </c>
      <c r="AM271" s="226">
        <v>124</v>
      </c>
      <c r="AN271" s="226">
        <v>183</v>
      </c>
      <c r="AO271" s="226">
        <v>194</v>
      </c>
      <c r="AP271" s="226">
        <v>209</v>
      </c>
      <c r="AQ271" s="227">
        <v>270</v>
      </c>
      <c r="AR271" s="227">
        <v>290</v>
      </c>
      <c r="AS271" s="227">
        <v>317</v>
      </c>
      <c r="AT271" s="227">
        <v>317</v>
      </c>
      <c r="AU271" s="226">
        <v>69</v>
      </c>
      <c r="AV271" s="226">
        <v>108</v>
      </c>
      <c r="AW271" s="226">
        <v>113</v>
      </c>
      <c r="AX271" s="226">
        <v>121</v>
      </c>
      <c r="AY271" s="227">
        <v>97</v>
      </c>
      <c r="AZ271" s="227">
        <v>109</v>
      </c>
      <c r="BA271" s="227">
        <v>118</v>
      </c>
      <c r="BB271" s="227">
        <v>123</v>
      </c>
      <c r="BC271" s="226">
        <f t="shared" si="112"/>
        <v>55</v>
      </c>
      <c r="BD271" s="226">
        <f t="shared" si="112"/>
        <v>71</v>
      </c>
      <c r="BE271" s="226">
        <f t="shared" si="112"/>
        <v>73</v>
      </c>
      <c r="BF271" s="226">
        <f t="shared" si="112"/>
        <v>81</v>
      </c>
      <c r="BG271" s="218">
        <f t="shared" si="112"/>
        <v>166</v>
      </c>
      <c r="BH271" s="218">
        <f t="shared" si="110"/>
        <v>169</v>
      </c>
      <c r="BI271" s="218">
        <f t="shared" si="110"/>
        <v>188</v>
      </c>
      <c r="BJ271" s="218">
        <f t="shared" si="110"/>
        <v>186</v>
      </c>
      <c r="BK271" s="226">
        <f t="shared" si="107"/>
        <v>0</v>
      </c>
      <c r="BL271" s="226">
        <f t="shared" si="107"/>
        <v>4</v>
      </c>
      <c r="BM271" s="226">
        <f t="shared" si="107"/>
        <v>8</v>
      </c>
      <c r="BN271" s="226">
        <f t="shared" si="106"/>
        <v>7</v>
      </c>
      <c r="BO271" s="227">
        <f t="shared" si="106"/>
        <v>7</v>
      </c>
      <c r="BP271" s="227">
        <f t="shared" si="106"/>
        <v>12</v>
      </c>
      <c r="BQ271" s="227">
        <f t="shared" si="106"/>
        <v>11</v>
      </c>
      <c r="BR271" s="227">
        <f t="shared" si="106"/>
        <v>8</v>
      </c>
      <c r="BS271" s="226">
        <v>0</v>
      </c>
      <c r="BT271" s="226">
        <v>4</v>
      </c>
      <c r="BU271" s="226">
        <v>8</v>
      </c>
      <c r="BV271" s="226">
        <v>7</v>
      </c>
      <c r="BW271" s="227">
        <v>7</v>
      </c>
      <c r="BX271" s="227">
        <v>12</v>
      </c>
      <c r="BY271" s="227">
        <v>11</v>
      </c>
      <c r="BZ271" s="227">
        <v>8</v>
      </c>
      <c r="CA271" s="226">
        <v>0</v>
      </c>
      <c r="CB271" s="226">
        <f>IFERROR(VLOOKUP($G271,[12]ITEM!$B$2:$AC$939,26,0),0)</f>
        <v>0</v>
      </c>
      <c r="CC271" s="226">
        <f>IFERROR(VLOOKUP($G271,[12]ITEM!$B$2:$AC$939,27,0),0)</f>
        <v>0</v>
      </c>
      <c r="CD271" s="226">
        <f>IFERROR(VLOOKUP($G271,[12]ITEM!$B$2:$AC$939,28,0),0)</f>
        <v>0</v>
      </c>
      <c r="CE271" s="227">
        <v>0</v>
      </c>
      <c r="CF271" s="227">
        <v>0</v>
      </c>
      <c r="CG271" s="227">
        <v>0</v>
      </c>
      <c r="CH271" s="227">
        <v>0</v>
      </c>
      <c r="CI271" s="375"/>
      <c r="CJ271" s="226">
        <f t="shared" si="116"/>
        <v>56</v>
      </c>
      <c r="CK271" s="226">
        <f t="shared" si="116"/>
        <v>80</v>
      </c>
      <c r="CL271" s="226">
        <f t="shared" si="116"/>
        <v>84</v>
      </c>
      <c r="CM271" s="226">
        <f t="shared" si="113"/>
        <v>89</v>
      </c>
      <c r="CN271" s="227">
        <f t="shared" si="113"/>
        <v>166</v>
      </c>
      <c r="CO271" s="227">
        <f t="shared" si="113"/>
        <v>175.11686181384798</v>
      </c>
      <c r="CP271" s="227">
        <f t="shared" si="113"/>
        <v>189.2226076085482</v>
      </c>
      <c r="CQ271" s="227">
        <f t="shared" si="113"/>
        <v>195.39247033753213</v>
      </c>
      <c r="CR271" s="226">
        <v>45</v>
      </c>
      <c r="CS271" s="226">
        <v>66</v>
      </c>
      <c r="CT271" s="226">
        <v>70</v>
      </c>
      <c r="CU271" s="226">
        <v>75</v>
      </c>
      <c r="CV271" s="227">
        <f t="shared" si="117"/>
        <v>111</v>
      </c>
      <c r="CW271" s="227">
        <f>CV271*(1+('[13]GROWTH (YoY)'!AR271/100))</f>
        <v>119.11686181384798</v>
      </c>
      <c r="CX271" s="227">
        <f>CW271*(1+('[13]GROWTH (YoY)'!AS271/100))</f>
        <v>130.2226076085482</v>
      </c>
      <c r="CY271" s="227">
        <f>CX271*(1+('[13]GROWTH (YoY)'!AT271/100))</f>
        <v>130.39247033753213</v>
      </c>
      <c r="CZ271" s="226">
        <v>8</v>
      </c>
      <c r="DA271" s="226">
        <v>10</v>
      </c>
      <c r="DB271" s="226">
        <v>10</v>
      </c>
      <c r="DC271" s="226">
        <v>10</v>
      </c>
      <c r="DD271" s="227">
        <v>51</v>
      </c>
      <c r="DE271" s="227">
        <v>52</v>
      </c>
      <c r="DF271" s="227">
        <v>55</v>
      </c>
      <c r="DG271" s="227">
        <v>61</v>
      </c>
      <c r="DH271" s="226">
        <v>3</v>
      </c>
      <c r="DI271" s="226">
        <v>4</v>
      </c>
      <c r="DJ271" s="226">
        <v>4</v>
      </c>
      <c r="DK271" s="226">
        <v>4</v>
      </c>
      <c r="DL271" s="227">
        <v>4</v>
      </c>
      <c r="DM271" s="227">
        <v>4</v>
      </c>
      <c r="DN271" s="227">
        <v>4</v>
      </c>
      <c r="DO271" s="227">
        <v>4</v>
      </c>
      <c r="DP271" s="376">
        <f t="shared" si="111"/>
        <v>-1</v>
      </c>
      <c r="DQ271" s="226">
        <f t="shared" si="111"/>
        <v>-9</v>
      </c>
      <c r="DR271" s="226">
        <f t="shared" si="111"/>
        <v>-11</v>
      </c>
      <c r="DS271" s="226">
        <f t="shared" si="109"/>
        <v>-8</v>
      </c>
      <c r="DT271" s="227">
        <f t="shared" si="109"/>
        <v>0</v>
      </c>
      <c r="DU271" s="227">
        <f t="shared" si="109"/>
        <v>-6.1168618138479758</v>
      </c>
      <c r="DV271" s="227">
        <f t="shared" si="109"/>
        <v>-1.2226076085482021</v>
      </c>
      <c r="DW271" s="227">
        <f t="shared" si="109"/>
        <v>-9.3924703375321315</v>
      </c>
      <c r="DX271" s="377">
        <f t="shared" si="125"/>
        <v>0.68844221105527637</v>
      </c>
      <c r="DY271" s="377">
        <f t="shared" si="125"/>
        <v>0.68610634648370494</v>
      </c>
      <c r="DZ271" s="377">
        <f t="shared" si="125"/>
        <v>0.68506493506493504</v>
      </c>
      <c r="EA271" s="377">
        <f t="shared" si="124"/>
        <v>0.68618618618618621</v>
      </c>
      <c r="EB271" s="378">
        <f t="shared" si="124"/>
        <v>0.36018957345971564</v>
      </c>
      <c r="EC271" s="378">
        <f t="shared" si="124"/>
        <v>0.3598233995584989</v>
      </c>
      <c r="ED271" s="378">
        <f t="shared" si="124"/>
        <v>0.36088709677419356</v>
      </c>
      <c r="EE271" s="378">
        <f t="shared" si="124"/>
        <v>0.34432989690721649</v>
      </c>
      <c r="EG271" s="226">
        <v>172</v>
      </c>
      <c r="EH271" s="226">
        <v>112</v>
      </c>
      <c r="EI271" s="226">
        <v>60</v>
      </c>
      <c r="EJ271" s="226">
        <v>33</v>
      </c>
      <c r="EK271" s="226">
        <v>34</v>
      </c>
      <c r="EL271" s="226">
        <v>2684</v>
      </c>
      <c r="EM271" s="226">
        <v>2499</v>
      </c>
      <c r="EN271" s="379">
        <f t="shared" si="118"/>
        <v>0.65116279069767447</v>
      </c>
      <c r="EO271" s="226">
        <f t="shared" si="119"/>
        <v>55.000000000000007</v>
      </c>
      <c r="EP271" s="379">
        <f t="shared" si="120"/>
        <v>0.19767441860465115</v>
      </c>
      <c r="EQ271" s="226">
        <f t="shared" si="121"/>
        <v>12667.660208643816</v>
      </c>
      <c r="ER271" s="226">
        <f t="shared" si="122"/>
        <v>1100.4401760704282</v>
      </c>
      <c r="ES271" s="292"/>
      <c r="ET271" s="227">
        <v>312</v>
      </c>
      <c r="EU271" s="227">
        <v>202</v>
      </c>
      <c r="EV271" s="227">
        <v>110</v>
      </c>
      <c r="EW271" s="227">
        <v>62</v>
      </c>
      <c r="EX271" s="227">
        <v>76</v>
      </c>
      <c r="EY271" s="227">
        <v>3063</v>
      </c>
      <c r="EZ271" s="227">
        <v>2872</v>
      </c>
      <c r="FA271" s="380">
        <f t="shared" si="126"/>
        <v>0.64743589743589747</v>
      </c>
      <c r="FB271" s="228">
        <f t="shared" si="127"/>
        <v>56.36363636363636</v>
      </c>
      <c r="FC271" s="380">
        <f t="shared" si="128"/>
        <v>0.24358974358974358</v>
      </c>
      <c r="FD271" s="227">
        <f t="shared" si="129"/>
        <v>24812.275546849494</v>
      </c>
      <c r="FE271" s="227">
        <f t="shared" si="130"/>
        <v>1798.9786443825442</v>
      </c>
      <c r="FF271" s="227">
        <v>270</v>
      </c>
      <c r="FG271" s="228">
        <f t="shared" si="123"/>
        <v>35.555555555555557</v>
      </c>
      <c r="FH271" s="227">
        <v>96</v>
      </c>
      <c r="FI271" s="227">
        <v>270</v>
      </c>
      <c r="FJ271" s="227">
        <v>2</v>
      </c>
      <c r="FK271" s="227">
        <f t="shared" si="114"/>
        <v>172</v>
      </c>
      <c r="FL271" s="227">
        <v>14</v>
      </c>
      <c r="FM271" s="227">
        <f t="shared" si="115"/>
        <v>158</v>
      </c>
      <c r="FZ271" s="229"/>
      <c r="GA271" s="229"/>
      <c r="GB271" s="229"/>
      <c r="GC271" s="229"/>
      <c r="GD271" s="229"/>
    </row>
    <row r="272" spans="1:186" s="368" customFormat="1">
      <c r="A272" s="287" t="s">
        <v>534</v>
      </c>
      <c r="B272" s="369" t="s">
        <v>535</v>
      </c>
      <c r="C272" s="287" t="s">
        <v>694</v>
      </c>
      <c r="D272" s="403" t="s">
        <v>3126</v>
      </c>
      <c r="E272" s="369" t="s">
        <v>695</v>
      </c>
      <c r="F272" s="403">
        <v>269</v>
      </c>
      <c r="G272" s="404" t="s">
        <v>698</v>
      </c>
      <c r="H272" s="392" t="s">
        <v>699</v>
      </c>
      <c r="I272" s="287" t="s">
        <v>671</v>
      </c>
      <c r="J272" s="369" t="s">
        <v>672</v>
      </c>
      <c r="K272" s="287" t="s">
        <v>364</v>
      </c>
      <c r="L272" s="369" t="s">
        <v>673</v>
      </c>
      <c r="M272" s="369" t="s">
        <v>3124</v>
      </c>
      <c r="N272" s="372">
        <v>1</v>
      </c>
      <c r="O272" s="373">
        <v>4094</v>
      </c>
      <c r="P272" s="373">
        <v>4866</v>
      </c>
      <c r="Q272" s="373">
        <v>5294</v>
      </c>
      <c r="R272" s="373">
        <v>5936</v>
      </c>
      <c r="S272" s="374">
        <v>5562</v>
      </c>
      <c r="T272" s="374">
        <v>6030</v>
      </c>
      <c r="U272" s="374">
        <v>6858</v>
      </c>
      <c r="V272" s="374">
        <v>6932</v>
      </c>
      <c r="W272" s="373">
        <v>3168</v>
      </c>
      <c r="X272" s="373">
        <v>3754</v>
      </c>
      <c r="Y272" s="373">
        <v>4084</v>
      </c>
      <c r="Z272" s="373">
        <v>4579</v>
      </c>
      <c r="AA272" s="374">
        <v>4295</v>
      </c>
      <c r="AB272" s="374">
        <v>4655</v>
      </c>
      <c r="AC272" s="374">
        <v>5305</v>
      </c>
      <c r="AD272" s="374">
        <v>5318</v>
      </c>
      <c r="AE272" s="373">
        <v>20</v>
      </c>
      <c r="AF272" s="373">
        <v>18</v>
      </c>
      <c r="AG272" s="373">
        <v>18</v>
      </c>
      <c r="AH272" s="373">
        <v>19</v>
      </c>
      <c r="AI272" s="374">
        <v>20</v>
      </c>
      <c r="AJ272" s="374">
        <v>20</v>
      </c>
      <c r="AK272" s="374">
        <v>22</v>
      </c>
      <c r="AL272" s="374">
        <v>22</v>
      </c>
      <c r="AM272" s="226">
        <v>926</v>
      </c>
      <c r="AN272" s="226">
        <v>1112</v>
      </c>
      <c r="AO272" s="226">
        <v>1210</v>
      </c>
      <c r="AP272" s="226">
        <v>1357</v>
      </c>
      <c r="AQ272" s="227">
        <v>1267</v>
      </c>
      <c r="AR272" s="227">
        <v>1375</v>
      </c>
      <c r="AS272" s="227">
        <v>1553</v>
      </c>
      <c r="AT272" s="227">
        <v>1614</v>
      </c>
      <c r="AU272" s="226">
        <v>595</v>
      </c>
      <c r="AV272" s="226">
        <v>716</v>
      </c>
      <c r="AW272" s="226">
        <v>768</v>
      </c>
      <c r="AX272" s="226">
        <v>869</v>
      </c>
      <c r="AY272" s="227">
        <v>1195</v>
      </c>
      <c r="AZ272" s="227">
        <v>1223</v>
      </c>
      <c r="BA272" s="227">
        <v>1328</v>
      </c>
      <c r="BB272" s="227">
        <v>1380</v>
      </c>
      <c r="BC272" s="226">
        <f t="shared" si="112"/>
        <v>296</v>
      </c>
      <c r="BD272" s="226">
        <f t="shared" si="112"/>
        <v>358</v>
      </c>
      <c r="BE272" s="226">
        <f t="shared" si="112"/>
        <v>412</v>
      </c>
      <c r="BF272" s="226">
        <f t="shared" si="112"/>
        <v>457</v>
      </c>
      <c r="BG272" s="218">
        <f t="shared" si="112"/>
        <v>12</v>
      </c>
      <c r="BH272" s="218">
        <f t="shared" si="110"/>
        <v>96</v>
      </c>
      <c r="BI272" s="218">
        <f t="shared" si="110"/>
        <v>166</v>
      </c>
      <c r="BJ272" s="218">
        <f t="shared" si="110"/>
        <v>174</v>
      </c>
      <c r="BK272" s="226">
        <f t="shared" si="107"/>
        <v>35</v>
      </c>
      <c r="BL272" s="226">
        <f t="shared" si="107"/>
        <v>38</v>
      </c>
      <c r="BM272" s="226">
        <f t="shared" si="107"/>
        <v>30</v>
      </c>
      <c r="BN272" s="226">
        <f t="shared" si="106"/>
        <v>31</v>
      </c>
      <c r="BO272" s="227">
        <f t="shared" si="106"/>
        <v>60</v>
      </c>
      <c r="BP272" s="227">
        <f t="shared" si="106"/>
        <v>56</v>
      </c>
      <c r="BQ272" s="227">
        <f t="shared" si="106"/>
        <v>59</v>
      </c>
      <c r="BR272" s="227">
        <f t="shared" si="106"/>
        <v>60</v>
      </c>
      <c r="BS272" s="226">
        <v>39</v>
      </c>
      <c r="BT272" s="226">
        <v>38</v>
      </c>
      <c r="BU272" s="226">
        <v>30</v>
      </c>
      <c r="BV272" s="226">
        <v>31</v>
      </c>
      <c r="BW272" s="227">
        <v>60</v>
      </c>
      <c r="BX272" s="227">
        <v>56</v>
      </c>
      <c r="BY272" s="227">
        <v>59</v>
      </c>
      <c r="BZ272" s="227">
        <v>60</v>
      </c>
      <c r="CA272" s="226">
        <v>4</v>
      </c>
      <c r="CB272" s="226">
        <f>IFERROR(VLOOKUP($G272,[12]ITEM!$B$2:$AC$939,26,0),0)</f>
        <v>0</v>
      </c>
      <c r="CC272" s="226">
        <f>IFERROR(VLOOKUP($G272,[12]ITEM!$B$2:$AC$939,27,0),0)</f>
        <v>0</v>
      </c>
      <c r="CD272" s="226">
        <f>IFERROR(VLOOKUP($G272,[12]ITEM!$B$2:$AC$939,28,0),0)</f>
        <v>0</v>
      </c>
      <c r="CE272" s="227">
        <v>0</v>
      </c>
      <c r="CF272" s="227">
        <v>0</v>
      </c>
      <c r="CG272" s="227">
        <v>0</v>
      </c>
      <c r="CH272" s="227">
        <v>0</v>
      </c>
      <c r="CI272" s="375"/>
      <c r="CJ272" s="226">
        <f t="shared" si="116"/>
        <v>296</v>
      </c>
      <c r="CK272" s="226">
        <f t="shared" si="116"/>
        <v>447</v>
      </c>
      <c r="CL272" s="226">
        <f t="shared" si="116"/>
        <v>459</v>
      </c>
      <c r="CM272" s="226">
        <f t="shared" si="113"/>
        <v>471</v>
      </c>
      <c r="CN272" s="227">
        <f t="shared" si="113"/>
        <v>12</v>
      </c>
      <c r="CO272" s="227">
        <f t="shared" si="113"/>
        <v>14.257496916136972</v>
      </c>
      <c r="CP272" s="227">
        <f t="shared" si="113"/>
        <v>-2.4923984053396566</v>
      </c>
      <c r="CQ272" s="227">
        <f t="shared" si="113"/>
        <v>1.5408787970497997</v>
      </c>
      <c r="CR272" s="226">
        <v>10</v>
      </c>
      <c r="CS272" s="226">
        <v>12</v>
      </c>
      <c r="CT272" s="226">
        <v>13</v>
      </c>
      <c r="CU272" s="226">
        <v>15</v>
      </c>
      <c r="CV272" s="227">
        <f t="shared" si="117"/>
        <v>-290</v>
      </c>
      <c r="CW272" s="227">
        <f>CV272*(1+('[13]GROWTH (YoY)'!AR272/100))</f>
        <v>-314.74250308386303</v>
      </c>
      <c r="CX272" s="227">
        <f>CW272*(1+('[13]GROWTH (YoY)'!AS272/100))</f>
        <v>-355.49239840533966</v>
      </c>
      <c r="CY272" s="227">
        <f>CX272*(1+('[13]GROWTH (YoY)'!AT272/100))</f>
        <v>-369.4591212029502</v>
      </c>
      <c r="CZ272" s="226">
        <v>164</v>
      </c>
      <c r="DA272" s="226">
        <v>213</v>
      </c>
      <c r="DB272" s="226">
        <v>217</v>
      </c>
      <c r="DC272" s="226">
        <v>222</v>
      </c>
      <c r="DD272" s="227">
        <v>70</v>
      </c>
      <c r="DE272" s="227">
        <v>72</v>
      </c>
      <c r="DF272" s="227">
        <v>76</v>
      </c>
      <c r="DG272" s="227">
        <v>84</v>
      </c>
      <c r="DH272" s="226">
        <v>122</v>
      </c>
      <c r="DI272" s="226">
        <v>222</v>
      </c>
      <c r="DJ272" s="226">
        <v>229</v>
      </c>
      <c r="DK272" s="226">
        <v>234</v>
      </c>
      <c r="DL272" s="227">
        <v>232</v>
      </c>
      <c r="DM272" s="227">
        <v>257</v>
      </c>
      <c r="DN272" s="227">
        <v>277</v>
      </c>
      <c r="DO272" s="227">
        <v>287</v>
      </c>
      <c r="DP272" s="376">
        <f t="shared" si="111"/>
        <v>0</v>
      </c>
      <c r="DQ272" s="226">
        <f t="shared" si="111"/>
        <v>-89</v>
      </c>
      <c r="DR272" s="226">
        <f t="shared" si="111"/>
        <v>-47</v>
      </c>
      <c r="DS272" s="226">
        <f t="shared" si="109"/>
        <v>-14</v>
      </c>
      <c r="DT272" s="227">
        <f t="shared" si="109"/>
        <v>0</v>
      </c>
      <c r="DU272" s="227">
        <f t="shared" si="109"/>
        <v>81.742503083863028</v>
      </c>
      <c r="DV272" s="227">
        <f t="shared" si="109"/>
        <v>168.49239840533966</v>
      </c>
      <c r="DW272" s="227">
        <f t="shared" si="109"/>
        <v>172.4591212029502</v>
      </c>
      <c r="DX272" s="377">
        <f t="shared" si="125"/>
        <v>0.77381533952125059</v>
      </c>
      <c r="DY272" s="377">
        <f t="shared" si="125"/>
        <v>0.77147554459515</v>
      </c>
      <c r="DZ272" s="377">
        <f t="shared" si="125"/>
        <v>0.7714393653192293</v>
      </c>
      <c r="EA272" s="377">
        <f t="shared" si="124"/>
        <v>0.77139487870619949</v>
      </c>
      <c r="EB272" s="378">
        <f t="shared" si="124"/>
        <v>0.77220424307802948</v>
      </c>
      <c r="EC272" s="378">
        <f t="shared" si="124"/>
        <v>0.77197346600331673</v>
      </c>
      <c r="ED272" s="378">
        <f t="shared" si="124"/>
        <v>0.77354913969087202</v>
      </c>
      <c r="EE272" s="378">
        <f t="shared" si="124"/>
        <v>0.76716676283900753</v>
      </c>
      <c r="EG272" s="226">
        <v>3807</v>
      </c>
      <c r="EH272" s="226">
        <v>2780</v>
      </c>
      <c r="EI272" s="226">
        <v>1028</v>
      </c>
      <c r="EJ272" s="226">
        <v>677</v>
      </c>
      <c r="EK272" s="226">
        <v>758</v>
      </c>
      <c r="EL272" s="226">
        <v>40022</v>
      </c>
      <c r="EM272" s="226">
        <v>39225</v>
      </c>
      <c r="EN272" s="379">
        <f t="shared" si="118"/>
        <v>0.73023377987916993</v>
      </c>
      <c r="EO272" s="226">
        <f t="shared" si="119"/>
        <v>65.856031128404666</v>
      </c>
      <c r="EP272" s="379">
        <f t="shared" si="120"/>
        <v>0.19910690832676647</v>
      </c>
      <c r="EQ272" s="226">
        <f t="shared" si="121"/>
        <v>18939.583229223928</v>
      </c>
      <c r="ER272" s="226">
        <f t="shared" si="122"/>
        <v>1438.2834076906736</v>
      </c>
      <c r="ES272" s="292"/>
      <c r="ET272" s="227">
        <v>6012</v>
      </c>
      <c r="EU272" s="227">
        <v>4295</v>
      </c>
      <c r="EV272" s="227">
        <v>1717</v>
      </c>
      <c r="EW272" s="227">
        <v>895</v>
      </c>
      <c r="EX272" s="227">
        <v>1121</v>
      </c>
      <c r="EY272" s="227">
        <v>39724</v>
      </c>
      <c r="EZ272" s="227">
        <v>39135</v>
      </c>
      <c r="FA272" s="380">
        <f t="shared" si="126"/>
        <v>0.71440452428476375</v>
      </c>
      <c r="FB272" s="228">
        <f t="shared" si="127"/>
        <v>52.125800815375655</v>
      </c>
      <c r="FC272" s="380">
        <f t="shared" si="128"/>
        <v>0.18646041250831669</v>
      </c>
      <c r="FD272" s="227">
        <f t="shared" si="129"/>
        <v>28219.716040680698</v>
      </c>
      <c r="FE272" s="227">
        <f t="shared" si="130"/>
        <v>1905.7961756313616</v>
      </c>
      <c r="FF272" s="227">
        <v>1717</v>
      </c>
      <c r="FG272" s="228">
        <f t="shared" si="123"/>
        <v>69.073966220151434</v>
      </c>
      <c r="FH272" s="227">
        <v>1186</v>
      </c>
      <c r="FI272" s="227">
        <v>1717</v>
      </c>
      <c r="FJ272" s="227">
        <v>26</v>
      </c>
      <c r="FK272" s="227">
        <f t="shared" si="114"/>
        <v>505</v>
      </c>
      <c r="FL272" s="227">
        <v>195</v>
      </c>
      <c r="FM272" s="227">
        <f t="shared" si="115"/>
        <v>310</v>
      </c>
      <c r="FZ272" s="229"/>
      <c r="GA272" s="229"/>
      <c r="GB272" s="229"/>
      <c r="GC272" s="229"/>
      <c r="GD272" s="229"/>
    </row>
    <row r="273" spans="1:186" s="368" customFormat="1">
      <c r="A273" s="287" t="s">
        <v>534</v>
      </c>
      <c r="B273" s="369" t="s">
        <v>535</v>
      </c>
      <c r="C273" s="287" t="s">
        <v>694</v>
      </c>
      <c r="D273" s="403" t="s">
        <v>3126</v>
      </c>
      <c r="E273" s="369" t="s">
        <v>695</v>
      </c>
      <c r="F273" s="403">
        <v>270</v>
      </c>
      <c r="G273" s="404" t="s">
        <v>700</v>
      </c>
      <c r="H273" s="392" t="s">
        <v>701</v>
      </c>
      <c r="I273" s="287" t="s">
        <v>671</v>
      </c>
      <c r="J273" s="369" t="s">
        <v>672</v>
      </c>
      <c r="K273" s="287" t="s">
        <v>364</v>
      </c>
      <c r="L273" s="369" t="s">
        <v>673</v>
      </c>
      <c r="M273" s="369" t="s">
        <v>3124</v>
      </c>
      <c r="N273" s="372">
        <v>1</v>
      </c>
      <c r="O273" s="373">
        <v>498</v>
      </c>
      <c r="P273" s="373">
        <v>659</v>
      </c>
      <c r="Q273" s="373">
        <v>697</v>
      </c>
      <c r="R273" s="373">
        <v>752</v>
      </c>
      <c r="S273" s="374">
        <v>737</v>
      </c>
      <c r="T273" s="374">
        <v>793</v>
      </c>
      <c r="U273" s="374">
        <v>870</v>
      </c>
      <c r="V273" s="374">
        <v>951</v>
      </c>
      <c r="W273" s="373">
        <v>236</v>
      </c>
      <c r="X273" s="373">
        <v>312</v>
      </c>
      <c r="Y273" s="373">
        <v>330</v>
      </c>
      <c r="Z273" s="373">
        <v>356</v>
      </c>
      <c r="AA273" s="374">
        <v>412</v>
      </c>
      <c r="AB273" s="374">
        <v>441</v>
      </c>
      <c r="AC273" s="374">
        <v>485</v>
      </c>
      <c r="AD273" s="374">
        <v>519</v>
      </c>
      <c r="AE273" s="373">
        <v>2</v>
      </c>
      <c r="AF273" s="373">
        <v>2</v>
      </c>
      <c r="AG273" s="373">
        <v>2</v>
      </c>
      <c r="AH273" s="373">
        <v>2</v>
      </c>
      <c r="AI273" s="374">
        <v>3</v>
      </c>
      <c r="AJ273" s="374">
        <v>3</v>
      </c>
      <c r="AK273" s="374">
        <v>3</v>
      </c>
      <c r="AL273" s="374">
        <v>3</v>
      </c>
      <c r="AM273" s="226">
        <v>262</v>
      </c>
      <c r="AN273" s="226">
        <v>347</v>
      </c>
      <c r="AO273" s="226">
        <v>367</v>
      </c>
      <c r="AP273" s="226">
        <v>396</v>
      </c>
      <c r="AQ273" s="227">
        <v>325</v>
      </c>
      <c r="AR273" s="227">
        <v>352</v>
      </c>
      <c r="AS273" s="227">
        <v>386</v>
      </c>
      <c r="AT273" s="227">
        <v>432</v>
      </c>
      <c r="AU273" s="226">
        <v>119</v>
      </c>
      <c r="AV273" s="226">
        <v>159</v>
      </c>
      <c r="AW273" s="226">
        <v>173</v>
      </c>
      <c r="AX273" s="226">
        <v>193</v>
      </c>
      <c r="AY273" s="227">
        <v>162</v>
      </c>
      <c r="AZ273" s="227">
        <v>175</v>
      </c>
      <c r="BA273" s="227">
        <v>190</v>
      </c>
      <c r="BB273" s="227">
        <v>199</v>
      </c>
      <c r="BC273" s="226">
        <f t="shared" si="112"/>
        <v>134</v>
      </c>
      <c r="BD273" s="226">
        <f t="shared" si="112"/>
        <v>175</v>
      </c>
      <c r="BE273" s="226">
        <f t="shared" si="112"/>
        <v>179</v>
      </c>
      <c r="BF273" s="226">
        <f t="shared" si="112"/>
        <v>191</v>
      </c>
      <c r="BG273" s="218">
        <f t="shared" si="112"/>
        <v>153</v>
      </c>
      <c r="BH273" s="218">
        <f t="shared" si="110"/>
        <v>161</v>
      </c>
      <c r="BI273" s="218">
        <f t="shared" si="110"/>
        <v>182</v>
      </c>
      <c r="BJ273" s="218">
        <f t="shared" si="110"/>
        <v>222</v>
      </c>
      <c r="BK273" s="226">
        <f t="shared" si="107"/>
        <v>9</v>
      </c>
      <c r="BL273" s="226">
        <f t="shared" si="107"/>
        <v>13</v>
      </c>
      <c r="BM273" s="226">
        <f t="shared" si="107"/>
        <v>15</v>
      </c>
      <c r="BN273" s="226">
        <f t="shared" si="106"/>
        <v>12</v>
      </c>
      <c r="BO273" s="227">
        <f t="shared" si="106"/>
        <v>10</v>
      </c>
      <c r="BP273" s="227">
        <f t="shared" si="106"/>
        <v>16</v>
      </c>
      <c r="BQ273" s="227">
        <f t="shared" si="106"/>
        <v>14</v>
      </c>
      <c r="BR273" s="227">
        <f t="shared" si="106"/>
        <v>11</v>
      </c>
      <c r="BS273" s="226">
        <v>12</v>
      </c>
      <c r="BT273" s="226">
        <v>13</v>
      </c>
      <c r="BU273" s="226">
        <v>15</v>
      </c>
      <c r="BV273" s="226">
        <v>12</v>
      </c>
      <c r="BW273" s="227">
        <v>10</v>
      </c>
      <c r="BX273" s="227">
        <v>16</v>
      </c>
      <c r="BY273" s="227">
        <v>14</v>
      </c>
      <c r="BZ273" s="227">
        <v>11</v>
      </c>
      <c r="CA273" s="226">
        <v>3</v>
      </c>
      <c r="CB273" s="226">
        <f>IFERROR(VLOOKUP($G273,[12]ITEM!$B$2:$AC$939,26,0),0)</f>
        <v>0</v>
      </c>
      <c r="CC273" s="226">
        <f>IFERROR(VLOOKUP($G273,[12]ITEM!$B$2:$AC$939,27,0),0)</f>
        <v>0</v>
      </c>
      <c r="CD273" s="226">
        <f>IFERROR(VLOOKUP($G273,[12]ITEM!$B$2:$AC$939,28,0),0)</f>
        <v>0</v>
      </c>
      <c r="CE273" s="227">
        <v>0</v>
      </c>
      <c r="CF273" s="227">
        <v>0</v>
      </c>
      <c r="CG273" s="227">
        <v>0</v>
      </c>
      <c r="CH273" s="227">
        <v>0</v>
      </c>
      <c r="CI273" s="375"/>
      <c r="CJ273" s="226">
        <f t="shared" si="116"/>
        <v>134</v>
      </c>
      <c r="CK273" s="226">
        <f t="shared" si="116"/>
        <v>173</v>
      </c>
      <c r="CL273" s="226">
        <f t="shared" si="116"/>
        <v>177</v>
      </c>
      <c r="CM273" s="226">
        <f t="shared" si="113"/>
        <v>182</v>
      </c>
      <c r="CN273" s="227">
        <f t="shared" si="113"/>
        <v>153</v>
      </c>
      <c r="CO273" s="227">
        <f t="shared" si="113"/>
        <v>156.91524449587752</v>
      </c>
      <c r="CP273" s="227">
        <f t="shared" si="113"/>
        <v>166.81261391311034</v>
      </c>
      <c r="CQ273" s="227">
        <f t="shared" si="113"/>
        <v>182.66984183536866</v>
      </c>
      <c r="CR273" s="226">
        <v>14</v>
      </c>
      <c r="CS273" s="226">
        <v>18</v>
      </c>
      <c r="CT273" s="226">
        <v>19</v>
      </c>
      <c r="CU273" s="226">
        <v>21</v>
      </c>
      <c r="CV273" s="227">
        <f t="shared" si="117"/>
        <v>-1</v>
      </c>
      <c r="CW273" s="227">
        <f>CV273*(1+('[13]GROWTH (YoY)'!AR273/100))</f>
        <v>-1.0847555041224728</v>
      </c>
      <c r="CX273" s="227">
        <f>CW273*(1+('[13]GROWTH (YoY)'!AS273/100))</f>
        <v>-1.1873860868896675</v>
      </c>
      <c r="CY273" s="227">
        <f>CX273*(1+('[13]GROWTH (YoY)'!AT273/100))</f>
        <v>-1.3301581646313458</v>
      </c>
      <c r="CZ273" s="226">
        <v>118</v>
      </c>
      <c r="DA273" s="226">
        <v>154</v>
      </c>
      <c r="DB273" s="226">
        <v>157</v>
      </c>
      <c r="DC273" s="226">
        <v>160</v>
      </c>
      <c r="DD273" s="227">
        <v>153</v>
      </c>
      <c r="DE273" s="227">
        <v>156</v>
      </c>
      <c r="DF273" s="227">
        <v>166</v>
      </c>
      <c r="DG273" s="227">
        <v>182</v>
      </c>
      <c r="DH273" s="226">
        <v>2</v>
      </c>
      <c r="DI273" s="226">
        <v>1</v>
      </c>
      <c r="DJ273" s="226">
        <v>1</v>
      </c>
      <c r="DK273" s="226">
        <v>1</v>
      </c>
      <c r="DL273" s="227">
        <v>1</v>
      </c>
      <c r="DM273" s="227">
        <v>2</v>
      </c>
      <c r="DN273" s="227">
        <v>2</v>
      </c>
      <c r="DO273" s="227">
        <v>2</v>
      </c>
      <c r="DP273" s="376">
        <f t="shared" si="111"/>
        <v>0</v>
      </c>
      <c r="DQ273" s="226">
        <f t="shared" si="111"/>
        <v>2</v>
      </c>
      <c r="DR273" s="226">
        <f t="shared" si="111"/>
        <v>2</v>
      </c>
      <c r="DS273" s="226">
        <f t="shared" si="109"/>
        <v>9</v>
      </c>
      <c r="DT273" s="227">
        <f t="shared" si="109"/>
        <v>0</v>
      </c>
      <c r="DU273" s="227">
        <f t="shared" si="109"/>
        <v>4.0847555041224837</v>
      </c>
      <c r="DV273" s="227">
        <f t="shared" si="109"/>
        <v>15.18738608688966</v>
      </c>
      <c r="DW273" s="227">
        <f t="shared" si="109"/>
        <v>39.330158164631342</v>
      </c>
      <c r="DX273" s="377">
        <f t="shared" si="125"/>
        <v>0.47389558232931728</v>
      </c>
      <c r="DY273" s="377">
        <f t="shared" si="125"/>
        <v>0.47344461305007585</v>
      </c>
      <c r="DZ273" s="377">
        <f t="shared" si="125"/>
        <v>0.47345767575322811</v>
      </c>
      <c r="EA273" s="377">
        <f t="shared" si="124"/>
        <v>0.47340425531914893</v>
      </c>
      <c r="EB273" s="378">
        <f t="shared" si="124"/>
        <v>0.55902306648575306</v>
      </c>
      <c r="EC273" s="378">
        <f t="shared" si="124"/>
        <v>0.5561160151324086</v>
      </c>
      <c r="ED273" s="378">
        <f t="shared" si="124"/>
        <v>0.55747126436781613</v>
      </c>
      <c r="EE273" s="378">
        <f t="shared" si="124"/>
        <v>0.5457413249211357</v>
      </c>
      <c r="EG273" s="226">
        <v>497</v>
      </c>
      <c r="EH273" s="226">
        <v>236</v>
      </c>
      <c r="EI273" s="226">
        <v>262</v>
      </c>
      <c r="EJ273" s="226">
        <v>108</v>
      </c>
      <c r="EK273" s="226">
        <v>107</v>
      </c>
      <c r="EL273" s="226">
        <v>18960</v>
      </c>
      <c r="EM273" s="226">
        <v>9954</v>
      </c>
      <c r="EN273" s="379">
        <f t="shared" si="118"/>
        <v>0.47484909456740443</v>
      </c>
      <c r="EO273" s="226">
        <f t="shared" si="119"/>
        <v>41.221374045801525</v>
      </c>
      <c r="EP273" s="379">
        <f t="shared" si="120"/>
        <v>0.2152917505030181</v>
      </c>
      <c r="EQ273" s="226">
        <f t="shared" si="121"/>
        <v>5643.4599156118147</v>
      </c>
      <c r="ER273" s="226">
        <f t="shared" si="122"/>
        <v>904.15913200723332</v>
      </c>
      <c r="ES273" s="292"/>
      <c r="ET273" s="227">
        <v>737</v>
      </c>
      <c r="EU273" s="227">
        <v>412</v>
      </c>
      <c r="EV273" s="227">
        <v>325</v>
      </c>
      <c r="EW273" s="227">
        <v>170</v>
      </c>
      <c r="EX273" s="227">
        <v>204</v>
      </c>
      <c r="EY273" s="227">
        <v>15714</v>
      </c>
      <c r="EZ273" s="227">
        <v>8568</v>
      </c>
      <c r="FA273" s="380">
        <f t="shared" si="126"/>
        <v>0.55902306648575306</v>
      </c>
      <c r="FB273" s="228">
        <f t="shared" si="127"/>
        <v>52.307692307692314</v>
      </c>
      <c r="FC273" s="380">
        <f t="shared" si="128"/>
        <v>0.27679782903663502</v>
      </c>
      <c r="FD273" s="227">
        <f t="shared" si="129"/>
        <v>12982.054219167621</v>
      </c>
      <c r="FE273" s="227">
        <f t="shared" si="130"/>
        <v>1653.4391534391534</v>
      </c>
      <c r="FF273" s="227">
        <v>325</v>
      </c>
      <c r="FG273" s="228">
        <f t="shared" si="123"/>
        <v>49.230769230769234</v>
      </c>
      <c r="FH273" s="227">
        <v>160</v>
      </c>
      <c r="FI273" s="227">
        <v>325</v>
      </c>
      <c r="FJ273" s="227">
        <v>5</v>
      </c>
      <c r="FK273" s="227">
        <f t="shared" si="114"/>
        <v>160</v>
      </c>
      <c r="FL273" s="227">
        <v>24</v>
      </c>
      <c r="FM273" s="227">
        <f t="shared" si="115"/>
        <v>136</v>
      </c>
      <c r="FZ273" s="229"/>
      <c r="GA273" s="229"/>
      <c r="GB273" s="229"/>
      <c r="GC273" s="229"/>
      <c r="GD273" s="229"/>
    </row>
    <row r="274" spans="1:186" s="368" customFormat="1">
      <c r="A274" s="287" t="s">
        <v>534</v>
      </c>
      <c r="B274" s="369" t="s">
        <v>535</v>
      </c>
      <c r="C274" s="287" t="s">
        <v>694</v>
      </c>
      <c r="D274" s="403" t="s">
        <v>3126</v>
      </c>
      <c r="E274" s="369" t="s">
        <v>695</v>
      </c>
      <c r="F274" s="403">
        <v>271</v>
      </c>
      <c r="G274" s="404" t="s">
        <v>702</v>
      </c>
      <c r="H274" s="392" t="s">
        <v>703</v>
      </c>
      <c r="I274" s="287" t="s">
        <v>671</v>
      </c>
      <c r="J274" s="369" t="s">
        <v>672</v>
      </c>
      <c r="K274" s="287" t="s">
        <v>364</v>
      </c>
      <c r="L274" s="369" t="s">
        <v>673</v>
      </c>
      <c r="M274" s="369" t="s">
        <v>3124</v>
      </c>
      <c r="N274" s="372">
        <v>1</v>
      </c>
      <c r="O274" s="373">
        <v>186</v>
      </c>
      <c r="P274" s="373">
        <v>141</v>
      </c>
      <c r="Q274" s="373">
        <v>150</v>
      </c>
      <c r="R274" s="373">
        <v>164</v>
      </c>
      <c r="S274" s="374">
        <v>161</v>
      </c>
      <c r="T274" s="374">
        <v>173</v>
      </c>
      <c r="U274" s="374">
        <v>192</v>
      </c>
      <c r="V274" s="374">
        <v>224</v>
      </c>
      <c r="W274" s="373">
        <v>128</v>
      </c>
      <c r="X274" s="373">
        <v>97</v>
      </c>
      <c r="Y274" s="373">
        <v>103</v>
      </c>
      <c r="Z274" s="373">
        <v>112</v>
      </c>
      <c r="AA274" s="374">
        <v>111</v>
      </c>
      <c r="AB274" s="374">
        <v>118</v>
      </c>
      <c r="AC274" s="374">
        <v>132</v>
      </c>
      <c r="AD274" s="374">
        <v>153</v>
      </c>
      <c r="AE274" s="373">
        <v>1</v>
      </c>
      <c r="AF274" s="373">
        <v>1</v>
      </c>
      <c r="AG274" s="373">
        <v>1</v>
      </c>
      <c r="AH274" s="373">
        <v>1</v>
      </c>
      <c r="AI274" s="374">
        <v>1</v>
      </c>
      <c r="AJ274" s="374">
        <v>1</v>
      </c>
      <c r="AK274" s="374">
        <v>1</v>
      </c>
      <c r="AL274" s="374">
        <v>1</v>
      </c>
      <c r="AM274" s="226">
        <v>58</v>
      </c>
      <c r="AN274" s="226">
        <v>44</v>
      </c>
      <c r="AO274" s="226">
        <v>47</v>
      </c>
      <c r="AP274" s="226">
        <v>51</v>
      </c>
      <c r="AQ274" s="227">
        <v>51</v>
      </c>
      <c r="AR274" s="227">
        <v>55</v>
      </c>
      <c r="AS274" s="227">
        <v>60</v>
      </c>
      <c r="AT274" s="227">
        <v>71</v>
      </c>
      <c r="AU274" s="226">
        <v>35</v>
      </c>
      <c r="AV274" s="226">
        <v>20</v>
      </c>
      <c r="AW274" s="226">
        <v>21</v>
      </c>
      <c r="AX274" s="226">
        <v>23</v>
      </c>
      <c r="AY274" s="227">
        <v>31</v>
      </c>
      <c r="AZ274" s="227">
        <v>33</v>
      </c>
      <c r="BA274" s="227">
        <v>35</v>
      </c>
      <c r="BB274" s="227">
        <v>37</v>
      </c>
      <c r="BC274" s="226">
        <f t="shared" si="112"/>
        <v>22</v>
      </c>
      <c r="BD274" s="226">
        <f t="shared" si="112"/>
        <v>22</v>
      </c>
      <c r="BE274" s="226">
        <f t="shared" si="112"/>
        <v>23</v>
      </c>
      <c r="BF274" s="226">
        <f t="shared" si="112"/>
        <v>25</v>
      </c>
      <c r="BG274" s="218">
        <f t="shared" si="112"/>
        <v>17</v>
      </c>
      <c r="BH274" s="218">
        <f t="shared" si="110"/>
        <v>19</v>
      </c>
      <c r="BI274" s="218">
        <f t="shared" si="110"/>
        <v>22</v>
      </c>
      <c r="BJ274" s="218">
        <f t="shared" si="110"/>
        <v>32</v>
      </c>
      <c r="BK274" s="226">
        <f t="shared" si="107"/>
        <v>1</v>
      </c>
      <c r="BL274" s="226">
        <f t="shared" si="107"/>
        <v>2</v>
      </c>
      <c r="BM274" s="226">
        <f t="shared" si="107"/>
        <v>3</v>
      </c>
      <c r="BN274" s="226">
        <f t="shared" si="106"/>
        <v>3</v>
      </c>
      <c r="BO274" s="227">
        <f t="shared" si="106"/>
        <v>3</v>
      </c>
      <c r="BP274" s="227">
        <f t="shared" si="106"/>
        <v>3</v>
      </c>
      <c r="BQ274" s="227">
        <f t="shared" si="106"/>
        <v>3</v>
      </c>
      <c r="BR274" s="227">
        <f t="shared" si="106"/>
        <v>2</v>
      </c>
      <c r="BS274" s="226">
        <v>1</v>
      </c>
      <c r="BT274" s="226">
        <v>2</v>
      </c>
      <c r="BU274" s="226">
        <v>3</v>
      </c>
      <c r="BV274" s="226">
        <v>3</v>
      </c>
      <c r="BW274" s="227">
        <v>3</v>
      </c>
      <c r="BX274" s="227">
        <v>3</v>
      </c>
      <c r="BY274" s="227">
        <v>3</v>
      </c>
      <c r="BZ274" s="227">
        <v>2</v>
      </c>
      <c r="CA274" s="226">
        <v>0</v>
      </c>
      <c r="CB274" s="226">
        <f>IFERROR(VLOOKUP($G274,[12]ITEM!$B$2:$AC$939,26,0),0)</f>
        <v>0</v>
      </c>
      <c r="CC274" s="226">
        <f>IFERROR(VLOOKUP($G274,[12]ITEM!$B$2:$AC$939,27,0),0)</f>
        <v>0</v>
      </c>
      <c r="CD274" s="226">
        <f>IFERROR(VLOOKUP($G274,[12]ITEM!$B$2:$AC$939,28,0),0)</f>
        <v>0</v>
      </c>
      <c r="CE274" s="227">
        <v>0</v>
      </c>
      <c r="CF274" s="227">
        <v>0</v>
      </c>
      <c r="CG274" s="227">
        <v>0</v>
      </c>
      <c r="CH274" s="227">
        <v>0</v>
      </c>
      <c r="CI274" s="375"/>
      <c r="CJ274" s="226">
        <f t="shared" si="116"/>
        <v>23</v>
      </c>
      <c r="CK274" s="226">
        <f t="shared" si="116"/>
        <v>19</v>
      </c>
      <c r="CL274" s="226">
        <f t="shared" si="116"/>
        <v>19</v>
      </c>
      <c r="CM274" s="226">
        <f t="shared" si="113"/>
        <v>20</v>
      </c>
      <c r="CN274" s="227">
        <f t="shared" si="113"/>
        <v>17</v>
      </c>
      <c r="CO274" s="227">
        <f t="shared" si="113"/>
        <v>18.079704853623625</v>
      </c>
      <c r="CP274" s="227">
        <f t="shared" si="113"/>
        <v>21.472507786976298</v>
      </c>
      <c r="CQ274" s="227">
        <f t="shared" si="113"/>
        <v>24.066994146555658</v>
      </c>
      <c r="CR274" s="226">
        <v>0</v>
      </c>
      <c r="CS274" s="226">
        <v>0</v>
      </c>
      <c r="CT274" s="226">
        <v>0</v>
      </c>
      <c r="CU274" s="226">
        <v>0</v>
      </c>
      <c r="CV274" s="227">
        <f t="shared" si="117"/>
        <v>13</v>
      </c>
      <c r="CW274" s="227">
        <f>CV274*(1+('[13]GROWTH (YoY)'!AR274/100))</f>
        <v>14.079704853623625</v>
      </c>
      <c r="CX274" s="227">
        <f>CW274*(1+('[13]GROWTH (YoY)'!AS274/100))</f>
        <v>15.472507786976298</v>
      </c>
      <c r="CY274" s="227">
        <f>CX274*(1+('[13]GROWTH (YoY)'!AT274/100))</f>
        <v>18.066994146555658</v>
      </c>
      <c r="CZ274" s="226">
        <v>14</v>
      </c>
      <c r="DA274" s="226">
        <v>18</v>
      </c>
      <c r="DB274" s="226">
        <v>18</v>
      </c>
      <c r="DC274" s="226">
        <v>19</v>
      </c>
      <c r="DD274" s="227">
        <v>3</v>
      </c>
      <c r="DE274" s="227">
        <v>3</v>
      </c>
      <c r="DF274" s="227">
        <v>4</v>
      </c>
      <c r="DG274" s="227">
        <v>4</v>
      </c>
      <c r="DH274" s="226">
        <v>9</v>
      </c>
      <c r="DI274" s="226">
        <v>1</v>
      </c>
      <c r="DJ274" s="226">
        <v>1</v>
      </c>
      <c r="DK274" s="226">
        <v>1</v>
      </c>
      <c r="DL274" s="227">
        <v>1</v>
      </c>
      <c r="DM274" s="227">
        <v>1</v>
      </c>
      <c r="DN274" s="227">
        <v>2</v>
      </c>
      <c r="DO274" s="227">
        <v>2</v>
      </c>
      <c r="DP274" s="376">
        <f t="shared" si="111"/>
        <v>-1</v>
      </c>
      <c r="DQ274" s="226">
        <f t="shared" si="111"/>
        <v>3</v>
      </c>
      <c r="DR274" s="226">
        <f t="shared" si="111"/>
        <v>4</v>
      </c>
      <c r="DS274" s="226">
        <f t="shared" si="109"/>
        <v>5</v>
      </c>
      <c r="DT274" s="227">
        <f t="shared" si="109"/>
        <v>0</v>
      </c>
      <c r="DU274" s="227">
        <f t="shared" si="109"/>
        <v>0.92029514637637533</v>
      </c>
      <c r="DV274" s="227">
        <f t="shared" si="109"/>
        <v>0.52749221302370231</v>
      </c>
      <c r="DW274" s="227">
        <f t="shared" si="109"/>
        <v>7.9330058534443424</v>
      </c>
      <c r="DX274" s="377">
        <f t="shared" si="125"/>
        <v>0.68817204301075274</v>
      </c>
      <c r="DY274" s="377">
        <f t="shared" si="125"/>
        <v>0.68794326241134751</v>
      </c>
      <c r="DZ274" s="377">
        <f t="shared" si="125"/>
        <v>0.68666666666666665</v>
      </c>
      <c r="EA274" s="377">
        <f t="shared" si="124"/>
        <v>0.68292682926829273</v>
      </c>
      <c r="EB274" s="378">
        <f t="shared" si="124"/>
        <v>0.68944099378881984</v>
      </c>
      <c r="EC274" s="378">
        <f t="shared" si="124"/>
        <v>0.68208092485549132</v>
      </c>
      <c r="ED274" s="378">
        <f t="shared" si="124"/>
        <v>0.6875</v>
      </c>
      <c r="EE274" s="378">
        <f t="shared" si="124"/>
        <v>0.6830357142857143</v>
      </c>
      <c r="EG274" s="226">
        <v>158</v>
      </c>
      <c r="EH274" s="226">
        <v>103</v>
      </c>
      <c r="EI274" s="226">
        <v>54</v>
      </c>
      <c r="EJ274" s="226">
        <v>32</v>
      </c>
      <c r="EK274" s="226">
        <v>138</v>
      </c>
      <c r="EL274" s="226">
        <v>1884</v>
      </c>
      <c r="EM274" s="226">
        <v>1780</v>
      </c>
      <c r="EN274" s="379">
        <f t="shared" si="118"/>
        <v>0.65189873417721522</v>
      </c>
      <c r="EO274" s="226">
        <f t="shared" si="119"/>
        <v>59.259259259259252</v>
      </c>
      <c r="EP274" s="379">
        <f t="shared" si="120"/>
        <v>0.87341772151898733</v>
      </c>
      <c r="EQ274" s="226">
        <f t="shared" si="121"/>
        <v>73248.407643312108</v>
      </c>
      <c r="ER274" s="226">
        <f t="shared" si="122"/>
        <v>1498.1273408239701</v>
      </c>
      <c r="ES274" s="292"/>
      <c r="ET274" s="227">
        <v>161</v>
      </c>
      <c r="EU274" s="227">
        <v>111</v>
      </c>
      <c r="EV274" s="227">
        <v>51</v>
      </c>
      <c r="EW274" s="227">
        <v>31</v>
      </c>
      <c r="EX274" s="227">
        <v>56</v>
      </c>
      <c r="EY274" s="227">
        <v>1127</v>
      </c>
      <c r="EZ274" s="227">
        <v>1037</v>
      </c>
      <c r="FA274" s="380">
        <f t="shared" si="126"/>
        <v>0.68944099378881984</v>
      </c>
      <c r="FB274" s="228">
        <f t="shared" si="127"/>
        <v>60.784313725490193</v>
      </c>
      <c r="FC274" s="380">
        <f t="shared" si="128"/>
        <v>0.34782608695652173</v>
      </c>
      <c r="FD274" s="227">
        <f t="shared" si="129"/>
        <v>49689.440993788819</v>
      </c>
      <c r="FE274" s="227">
        <f t="shared" si="130"/>
        <v>2491.1603985856636</v>
      </c>
      <c r="FF274" s="227">
        <v>51</v>
      </c>
      <c r="FG274" s="228">
        <f t="shared" si="123"/>
        <v>60.784313725490193</v>
      </c>
      <c r="FH274" s="227">
        <v>31</v>
      </c>
      <c r="FI274" s="227">
        <v>51</v>
      </c>
      <c r="FJ274" s="227">
        <v>1</v>
      </c>
      <c r="FK274" s="227">
        <f t="shared" si="114"/>
        <v>19</v>
      </c>
      <c r="FL274" s="227">
        <v>5</v>
      </c>
      <c r="FM274" s="227">
        <f t="shared" si="115"/>
        <v>14</v>
      </c>
      <c r="FZ274" s="229"/>
      <c r="GA274" s="229"/>
      <c r="GB274" s="229"/>
      <c r="GC274" s="229"/>
      <c r="GD274" s="229"/>
    </row>
    <row r="275" spans="1:186" s="368" customFormat="1">
      <c r="A275" s="287" t="s">
        <v>534</v>
      </c>
      <c r="B275" s="369" t="s">
        <v>535</v>
      </c>
      <c r="C275" s="287" t="s">
        <v>694</v>
      </c>
      <c r="D275" s="403" t="s">
        <v>3126</v>
      </c>
      <c r="E275" s="369" t="s">
        <v>695</v>
      </c>
      <c r="F275" s="403">
        <v>272</v>
      </c>
      <c r="G275" s="404" t="s">
        <v>704</v>
      </c>
      <c r="H275" s="392" t="s">
        <v>705</v>
      </c>
      <c r="I275" s="287" t="s">
        <v>671</v>
      </c>
      <c r="J275" s="369" t="s">
        <v>672</v>
      </c>
      <c r="K275" s="287" t="s">
        <v>364</v>
      </c>
      <c r="L275" s="369" t="s">
        <v>673</v>
      </c>
      <c r="M275" s="369" t="s">
        <v>3124</v>
      </c>
      <c r="N275" s="372">
        <v>1</v>
      </c>
      <c r="O275" s="373">
        <v>20</v>
      </c>
      <c r="P275" s="373">
        <v>13</v>
      </c>
      <c r="Q275" s="373">
        <v>14</v>
      </c>
      <c r="R275" s="373">
        <v>15</v>
      </c>
      <c r="S275" s="374">
        <v>53</v>
      </c>
      <c r="T275" s="374">
        <v>57</v>
      </c>
      <c r="U275" s="374">
        <v>62</v>
      </c>
      <c r="V275" s="374">
        <v>61</v>
      </c>
      <c r="W275" s="373">
        <v>9</v>
      </c>
      <c r="X275" s="373">
        <v>6</v>
      </c>
      <c r="Y275" s="373">
        <v>6</v>
      </c>
      <c r="Z275" s="373">
        <v>7</v>
      </c>
      <c r="AA275" s="374">
        <v>38</v>
      </c>
      <c r="AB275" s="374">
        <v>40</v>
      </c>
      <c r="AC275" s="374">
        <v>44</v>
      </c>
      <c r="AD275" s="374">
        <v>43</v>
      </c>
      <c r="AE275" s="373">
        <v>0</v>
      </c>
      <c r="AF275" s="373">
        <v>0</v>
      </c>
      <c r="AG275" s="373">
        <v>0</v>
      </c>
      <c r="AH275" s="373">
        <v>0</v>
      </c>
      <c r="AI275" s="374">
        <v>0</v>
      </c>
      <c r="AJ275" s="374">
        <v>0</v>
      </c>
      <c r="AK275" s="374">
        <v>0</v>
      </c>
      <c r="AL275" s="374">
        <v>0</v>
      </c>
      <c r="AM275" s="226">
        <v>11</v>
      </c>
      <c r="AN275" s="226">
        <v>7</v>
      </c>
      <c r="AO275" s="226">
        <v>8</v>
      </c>
      <c r="AP275" s="226">
        <v>8</v>
      </c>
      <c r="AQ275" s="227">
        <v>16</v>
      </c>
      <c r="AR275" s="227">
        <v>17</v>
      </c>
      <c r="AS275" s="227">
        <v>18</v>
      </c>
      <c r="AT275" s="227">
        <v>17</v>
      </c>
      <c r="AU275" s="226">
        <v>4</v>
      </c>
      <c r="AV275" s="226">
        <v>3</v>
      </c>
      <c r="AW275" s="226">
        <v>3</v>
      </c>
      <c r="AX275" s="226">
        <v>3</v>
      </c>
      <c r="AY275" s="227">
        <v>7</v>
      </c>
      <c r="AZ275" s="227">
        <v>8</v>
      </c>
      <c r="BA275" s="227">
        <v>8</v>
      </c>
      <c r="BB275" s="227">
        <v>8</v>
      </c>
      <c r="BC275" s="226">
        <f t="shared" si="112"/>
        <v>7</v>
      </c>
      <c r="BD275" s="226">
        <f t="shared" si="112"/>
        <v>4</v>
      </c>
      <c r="BE275" s="226">
        <f t="shared" si="112"/>
        <v>5</v>
      </c>
      <c r="BF275" s="226">
        <f t="shared" si="112"/>
        <v>5</v>
      </c>
      <c r="BG275" s="218">
        <f t="shared" si="112"/>
        <v>9</v>
      </c>
      <c r="BH275" s="218">
        <f t="shared" si="110"/>
        <v>9</v>
      </c>
      <c r="BI275" s="218">
        <f t="shared" si="110"/>
        <v>10</v>
      </c>
      <c r="BJ275" s="218">
        <f t="shared" si="110"/>
        <v>9</v>
      </c>
      <c r="BK275" s="226">
        <f t="shared" si="107"/>
        <v>0</v>
      </c>
      <c r="BL275" s="226">
        <f t="shared" si="107"/>
        <v>0</v>
      </c>
      <c r="BM275" s="226">
        <f t="shared" si="107"/>
        <v>0</v>
      </c>
      <c r="BN275" s="226">
        <f t="shared" si="106"/>
        <v>0</v>
      </c>
      <c r="BO275" s="227">
        <f t="shared" si="106"/>
        <v>0</v>
      </c>
      <c r="BP275" s="227">
        <f t="shared" si="106"/>
        <v>0</v>
      </c>
      <c r="BQ275" s="227">
        <f t="shared" si="106"/>
        <v>0</v>
      </c>
      <c r="BR275" s="227">
        <f t="shared" si="106"/>
        <v>0</v>
      </c>
      <c r="BS275" s="226">
        <v>0</v>
      </c>
      <c r="BT275" s="226">
        <v>0</v>
      </c>
      <c r="BU275" s="226">
        <v>0</v>
      </c>
      <c r="BV275" s="226">
        <v>0</v>
      </c>
      <c r="BW275" s="227">
        <v>0</v>
      </c>
      <c r="BX275" s="227">
        <v>0</v>
      </c>
      <c r="BY275" s="227">
        <v>0</v>
      </c>
      <c r="BZ275" s="227">
        <v>0</v>
      </c>
      <c r="CA275" s="226">
        <v>0</v>
      </c>
      <c r="CB275" s="226">
        <f>IFERROR(VLOOKUP($G275,[12]ITEM!$B$2:$AC$939,26,0),0)</f>
        <v>0</v>
      </c>
      <c r="CC275" s="226">
        <f>IFERROR(VLOOKUP($G275,[12]ITEM!$B$2:$AC$939,27,0),0)</f>
        <v>0</v>
      </c>
      <c r="CD275" s="226">
        <f>IFERROR(VLOOKUP($G275,[12]ITEM!$B$2:$AC$939,28,0),0)</f>
        <v>0</v>
      </c>
      <c r="CE275" s="227">
        <v>0</v>
      </c>
      <c r="CF275" s="227">
        <v>0</v>
      </c>
      <c r="CG275" s="227">
        <v>0</v>
      </c>
      <c r="CH275" s="227">
        <v>0</v>
      </c>
      <c r="CI275" s="375"/>
      <c r="CJ275" s="226">
        <f t="shared" si="116"/>
        <v>7</v>
      </c>
      <c r="CK275" s="226">
        <f t="shared" si="116"/>
        <v>7</v>
      </c>
      <c r="CL275" s="226">
        <f t="shared" si="116"/>
        <v>7</v>
      </c>
      <c r="CM275" s="226">
        <f t="shared" si="113"/>
        <v>7</v>
      </c>
      <c r="CN275" s="227">
        <f t="shared" si="113"/>
        <v>9</v>
      </c>
      <c r="CO275" s="227">
        <f t="shared" si="113"/>
        <v>9.6485033458495142</v>
      </c>
      <c r="CP275" s="227">
        <f t="shared" si="113"/>
        <v>10.334379655731343</v>
      </c>
      <c r="CQ275" s="227">
        <f t="shared" si="113"/>
        <v>9.9716523158490205</v>
      </c>
      <c r="CR275" s="226">
        <v>5</v>
      </c>
      <c r="CS275" s="226">
        <v>4</v>
      </c>
      <c r="CT275" s="226">
        <v>4</v>
      </c>
      <c r="CU275" s="226">
        <v>4</v>
      </c>
      <c r="CV275" s="227">
        <f t="shared" si="117"/>
        <v>8</v>
      </c>
      <c r="CW275" s="227">
        <f>CV275*(1+('[13]GROWTH (YoY)'!AR275/100))</f>
        <v>8.6485033458495142</v>
      </c>
      <c r="CX275" s="227">
        <f>CW275*(1+('[13]GROWTH (YoY)'!AS275/100))</f>
        <v>9.3343796557313432</v>
      </c>
      <c r="CY275" s="227">
        <f>CX275*(1+('[13]GROWTH (YoY)'!AT275/100))</f>
        <v>8.9716523158490205</v>
      </c>
      <c r="CZ275" s="226">
        <v>2</v>
      </c>
      <c r="DA275" s="226">
        <v>2</v>
      </c>
      <c r="DB275" s="226">
        <v>2</v>
      </c>
      <c r="DC275" s="226">
        <v>2</v>
      </c>
      <c r="DD275" s="227">
        <v>0</v>
      </c>
      <c r="DE275" s="227">
        <v>0</v>
      </c>
      <c r="DF275" s="227">
        <v>0</v>
      </c>
      <c r="DG275" s="227">
        <v>0</v>
      </c>
      <c r="DH275" s="226">
        <v>0</v>
      </c>
      <c r="DI275" s="226">
        <v>1</v>
      </c>
      <c r="DJ275" s="226">
        <v>1</v>
      </c>
      <c r="DK275" s="226">
        <v>1</v>
      </c>
      <c r="DL275" s="227">
        <v>1</v>
      </c>
      <c r="DM275" s="227">
        <v>1</v>
      </c>
      <c r="DN275" s="227">
        <v>1</v>
      </c>
      <c r="DO275" s="227">
        <v>1</v>
      </c>
      <c r="DP275" s="376">
        <f t="shared" si="111"/>
        <v>0</v>
      </c>
      <c r="DQ275" s="226">
        <f t="shared" si="111"/>
        <v>-3</v>
      </c>
      <c r="DR275" s="226">
        <f t="shared" si="111"/>
        <v>-2</v>
      </c>
      <c r="DS275" s="226">
        <f t="shared" si="109"/>
        <v>-2</v>
      </c>
      <c r="DT275" s="227">
        <f t="shared" si="109"/>
        <v>0</v>
      </c>
      <c r="DU275" s="227">
        <f t="shared" si="109"/>
        <v>-0.64850334584951419</v>
      </c>
      <c r="DV275" s="227">
        <f t="shared" si="109"/>
        <v>-0.33437965573134321</v>
      </c>
      <c r="DW275" s="227">
        <f t="shared" si="109"/>
        <v>-0.97165231584902045</v>
      </c>
      <c r="DX275" s="377">
        <f t="shared" si="125"/>
        <v>0.45</v>
      </c>
      <c r="DY275" s="377">
        <f t="shared" si="125"/>
        <v>0.46153846153846156</v>
      </c>
      <c r="DZ275" s="377">
        <f t="shared" si="125"/>
        <v>0.42857142857142855</v>
      </c>
      <c r="EA275" s="377">
        <f t="shared" si="124"/>
        <v>0.46666666666666667</v>
      </c>
      <c r="EB275" s="378">
        <f t="shared" si="124"/>
        <v>0.71698113207547165</v>
      </c>
      <c r="EC275" s="378">
        <f t="shared" si="124"/>
        <v>0.70175438596491224</v>
      </c>
      <c r="ED275" s="378">
        <f t="shared" si="124"/>
        <v>0.70967741935483875</v>
      </c>
      <c r="EE275" s="378">
        <f t="shared" si="124"/>
        <v>0.70491803278688525</v>
      </c>
      <c r="EG275" s="226">
        <v>20</v>
      </c>
      <c r="EH275" s="226">
        <v>10</v>
      </c>
      <c r="EI275" s="226">
        <v>10</v>
      </c>
      <c r="EJ275" s="226">
        <v>3</v>
      </c>
      <c r="EK275" s="226">
        <v>7</v>
      </c>
      <c r="EL275" s="226">
        <v>220</v>
      </c>
      <c r="EM275" s="226">
        <v>206</v>
      </c>
      <c r="EN275" s="379">
        <f t="shared" si="118"/>
        <v>0.5</v>
      </c>
      <c r="EO275" s="226">
        <f t="shared" si="119"/>
        <v>30</v>
      </c>
      <c r="EP275" s="379">
        <f t="shared" si="120"/>
        <v>0.35</v>
      </c>
      <c r="EQ275" s="226">
        <f t="shared" si="121"/>
        <v>31818.18181818182</v>
      </c>
      <c r="ER275" s="226">
        <f t="shared" si="122"/>
        <v>1213.5922330097087</v>
      </c>
      <c r="ES275" s="292"/>
      <c r="ET275" s="227">
        <v>53</v>
      </c>
      <c r="EU275" s="227">
        <v>38</v>
      </c>
      <c r="EV275" s="227">
        <v>16</v>
      </c>
      <c r="EW275" s="227">
        <v>7</v>
      </c>
      <c r="EX275" s="227">
        <v>120</v>
      </c>
      <c r="EY275" s="227">
        <v>321</v>
      </c>
      <c r="EZ275" s="227">
        <v>316</v>
      </c>
      <c r="FA275" s="380">
        <f t="shared" si="126"/>
        <v>0.71698113207547165</v>
      </c>
      <c r="FB275" s="228">
        <f t="shared" si="127"/>
        <v>43.75</v>
      </c>
      <c r="FC275" s="380">
        <f t="shared" si="128"/>
        <v>2.2641509433962264</v>
      </c>
      <c r="FD275" s="227">
        <f t="shared" si="129"/>
        <v>373831.77570093458</v>
      </c>
      <c r="FE275" s="227">
        <f t="shared" si="130"/>
        <v>1845.9915611814347</v>
      </c>
      <c r="FF275" s="227">
        <v>16</v>
      </c>
      <c r="FG275" s="228">
        <f t="shared" si="123"/>
        <v>43.75</v>
      </c>
      <c r="FH275" s="227">
        <v>7</v>
      </c>
      <c r="FI275" s="227">
        <v>16</v>
      </c>
      <c r="FJ275" s="227">
        <v>0</v>
      </c>
      <c r="FK275" s="227">
        <f t="shared" si="114"/>
        <v>9</v>
      </c>
      <c r="FL275" s="227">
        <v>2</v>
      </c>
      <c r="FM275" s="227">
        <f t="shared" si="115"/>
        <v>7</v>
      </c>
      <c r="FZ275" s="229"/>
      <c r="GA275" s="229"/>
      <c r="GB275" s="229"/>
      <c r="GC275" s="229"/>
      <c r="GD275" s="229"/>
    </row>
    <row r="276" spans="1:186" s="368" customFormat="1">
      <c r="A276" s="287" t="s">
        <v>534</v>
      </c>
      <c r="B276" s="369" t="s">
        <v>535</v>
      </c>
      <c r="C276" s="287" t="s">
        <v>694</v>
      </c>
      <c r="D276" s="403" t="s">
        <v>3126</v>
      </c>
      <c r="E276" s="369" t="s">
        <v>695</v>
      </c>
      <c r="F276" s="403">
        <v>273</v>
      </c>
      <c r="G276" s="404" t="s">
        <v>706</v>
      </c>
      <c r="H276" s="392" t="s">
        <v>707</v>
      </c>
      <c r="I276" s="287" t="s">
        <v>671</v>
      </c>
      <c r="J276" s="369" t="s">
        <v>672</v>
      </c>
      <c r="K276" s="287" t="s">
        <v>364</v>
      </c>
      <c r="L276" s="369" t="s">
        <v>673</v>
      </c>
      <c r="M276" s="369" t="s">
        <v>3124</v>
      </c>
      <c r="N276" s="372">
        <v>1</v>
      </c>
      <c r="O276" s="373">
        <v>90</v>
      </c>
      <c r="P276" s="373">
        <v>129</v>
      </c>
      <c r="Q276" s="373">
        <v>137</v>
      </c>
      <c r="R276" s="373">
        <v>149</v>
      </c>
      <c r="S276" s="374">
        <v>278</v>
      </c>
      <c r="T276" s="374">
        <v>298</v>
      </c>
      <c r="U276" s="374">
        <v>329</v>
      </c>
      <c r="V276" s="374">
        <v>365</v>
      </c>
      <c r="W276" s="373">
        <v>62</v>
      </c>
      <c r="X276" s="373">
        <v>89</v>
      </c>
      <c r="Y276" s="373">
        <v>94</v>
      </c>
      <c r="Z276" s="373">
        <v>102</v>
      </c>
      <c r="AA276" s="374">
        <v>225</v>
      </c>
      <c r="AB276" s="374">
        <v>243</v>
      </c>
      <c r="AC276" s="374">
        <v>269</v>
      </c>
      <c r="AD276" s="374">
        <v>299</v>
      </c>
      <c r="AE276" s="373">
        <v>0</v>
      </c>
      <c r="AF276" s="373">
        <v>0</v>
      </c>
      <c r="AG276" s="373">
        <v>0</v>
      </c>
      <c r="AH276" s="373">
        <v>0</v>
      </c>
      <c r="AI276" s="374">
        <v>1</v>
      </c>
      <c r="AJ276" s="374">
        <v>1</v>
      </c>
      <c r="AK276" s="374">
        <v>1</v>
      </c>
      <c r="AL276" s="374">
        <v>1</v>
      </c>
      <c r="AM276" s="226">
        <v>28</v>
      </c>
      <c r="AN276" s="226">
        <v>40</v>
      </c>
      <c r="AO276" s="226">
        <v>43</v>
      </c>
      <c r="AP276" s="226">
        <v>46</v>
      </c>
      <c r="AQ276" s="227">
        <v>52</v>
      </c>
      <c r="AR276" s="227">
        <v>56</v>
      </c>
      <c r="AS276" s="227">
        <v>60</v>
      </c>
      <c r="AT276" s="227">
        <v>66</v>
      </c>
      <c r="AU276" s="226">
        <v>20</v>
      </c>
      <c r="AV276" s="226">
        <v>28</v>
      </c>
      <c r="AW276" s="226">
        <v>29</v>
      </c>
      <c r="AX276" s="226">
        <v>33</v>
      </c>
      <c r="AY276" s="227">
        <v>34</v>
      </c>
      <c r="AZ276" s="227">
        <v>35</v>
      </c>
      <c r="BA276" s="227">
        <v>38</v>
      </c>
      <c r="BB276" s="227">
        <v>40</v>
      </c>
      <c r="BC276" s="226">
        <f t="shared" si="112"/>
        <v>8</v>
      </c>
      <c r="BD276" s="226">
        <f t="shared" si="112"/>
        <v>12</v>
      </c>
      <c r="BE276" s="226">
        <f t="shared" si="112"/>
        <v>13</v>
      </c>
      <c r="BF276" s="226">
        <f t="shared" si="112"/>
        <v>12</v>
      </c>
      <c r="BG276" s="218">
        <f t="shared" si="112"/>
        <v>16</v>
      </c>
      <c r="BH276" s="218">
        <f t="shared" si="110"/>
        <v>18</v>
      </c>
      <c r="BI276" s="218">
        <f t="shared" si="110"/>
        <v>20</v>
      </c>
      <c r="BJ276" s="218">
        <f t="shared" si="110"/>
        <v>24</v>
      </c>
      <c r="BK276" s="226">
        <f t="shared" si="107"/>
        <v>0</v>
      </c>
      <c r="BL276" s="226">
        <f t="shared" si="107"/>
        <v>0</v>
      </c>
      <c r="BM276" s="226">
        <f t="shared" si="107"/>
        <v>1</v>
      </c>
      <c r="BN276" s="226">
        <f t="shared" si="106"/>
        <v>1</v>
      </c>
      <c r="BO276" s="227">
        <f t="shared" si="106"/>
        <v>2</v>
      </c>
      <c r="BP276" s="227">
        <f t="shared" si="106"/>
        <v>3</v>
      </c>
      <c r="BQ276" s="227">
        <f t="shared" si="106"/>
        <v>2</v>
      </c>
      <c r="BR276" s="227">
        <f t="shared" si="106"/>
        <v>2</v>
      </c>
      <c r="BS276" s="226">
        <v>0</v>
      </c>
      <c r="BT276" s="226">
        <v>0</v>
      </c>
      <c r="BU276" s="226">
        <v>1</v>
      </c>
      <c r="BV276" s="226">
        <v>1</v>
      </c>
      <c r="BW276" s="227">
        <v>2</v>
      </c>
      <c r="BX276" s="227">
        <v>3</v>
      </c>
      <c r="BY276" s="227">
        <v>2</v>
      </c>
      <c r="BZ276" s="227">
        <v>2</v>
      </c>
      <c r="CA276" s="226">
        <v>0</v>
      </c>
      <c r="CB276" s="226">
        <f>IFERROR(VLOOKUP($G276,[12]ITEM!$B$2:$AC$939,26,0),0)</f>
        <v>0</v>
      </c>
      <c r="CC276" s="226">
        <f>IFERROR(VLOOKUP($G276,[12]ITEM!$B$2:$AC$939,27,0),0)</f>
        <v>0</v>
      </c>
      <c r="CD276" s="226">
        <f>IFERROR(VLOOKUP($G276,[12]ITEM!$B$2:$AC$939,28,0),0)</f>
        <v>0</v>
      </c>
      <c r="CE276" s="227">
        <v>0</v>
      </c>
      <c r="CF276" s="227">
        <v>0</v>
      </c>
      <c r="CG276" s="227">
        <v>0</v>
      </c>
      <c r="CH276" s="227">
        <v>0</v>
      </c>
      <c r="CI276" s="375"/>
      <c r="CJ276" s="226">
        <f t="shared" si="116"/>
        <v>8</v>
      </c>
      <c r="CK276" s="226">
        <f t="shared" si="116"/>
        <v>13</v>
      </c>
      <c r="CL276" s="226">
        <f t="shared" si="116"/>
        <v>14</v>
      </c>
      <c r="CM276" s="226">
        <f t="shared" si="113"/>
        <v>15</v>
      </c>
      <c r="CN276" s="227">
        <f t="shared" si="113"/>
        <v>16</v>
      </c>
      <c r="CO276" s="227">
        <f t="shared" si="113"/>
        <v>16.727568496117964</v>
      </c>
      <c r="CP276" s="227">
        <f t="shared" si="113"/>
        <v>17.767890559004037</v>
      </c>
      <c r="CQ276" s="227">
        <f t="shared" si="113"/>
        <v>20.112682143977359</v>
      </c>
      <c r="CR276" s="226">
        <v>7</v>
      </c>
      <c r="CS276" s="226">
        <v>9</v>
      </c>
      <c r="CT276" s="226">
        <v>10</v>
      </c>
      <c r="CU276" s="226">
        <v>11</v>
      </c>
      <c r="CV276" s="227">
        <f t="shared" si="117"/>
        <v>12</v>
      </c>
      <c r="CW276" s="227">
        <f>CV276*(1+('[13]GROWTH (YoY)'!AR276/100))</f>
        <v>12.727568496117964</v>
      </c>
      <c r="CX276" s="227">
        <f>CW276*(1+('[13]GROWTH (YoY)'!AS276/100))</f>
        <v>13.767890559004039</v>
      </c>
      <c r="CY276" s="227">
        <f>CX276*(1+('[13]GROWTH (YoY)'!AT276/100))</f>
        <v>15.112682143977358</v>
      </c>
      <c r="CZ276" s="226">
        <v>1</v>
      </c>
      <c r="DA276" s="226">
        <v>2</v>
      </c>
      <c r="DB276" s="226">
        <v>2</v>
      </c>
      <c r="DC276" s="226">
        <v>2</v>
      </c>
      <c r="DD276" s="227">
        <v>2</v>
      </c>
      <c r="DE276" s="227">
        <v>2</v>
      </c>
      <c r="DF276" s="227">
        <v>2</v>
      </c>
      <c r="DG276" s="227">
        <v>2</v>
      </c>
      <c r="DH276" s="226">
        <v>0</v>
      </c>
      <c r="DI276" s="226">
        <v>2</v>
      </c>
      <c r="DJ276" s="226">
        <v>2</v>
      </c>
      <c r="DK276" s="226">
        <v>2</v>
      </c>
      <c r="DL276" s="227">
        <v>2</v>
      </c>
      <c r="DM276" s="227">
        <v>2</v>
      </c>
      <c r="DN276" s="227">
        <v>2</v>
      </c>
      <c r="DO276" s="227">
        <v>3</v>
      </c>
      <c r="DP276" s="376">
        <f t="shared" si="111"/>
        <v>0</v>
      </c>
      <c r="DQ276" s="226">
        <f t="shared" si="111"/>
        <v>-1</v>
      </c>
      <c r="DR276" s="226">
        <f t="shared" si="111"/>
        <v>-1</v>
      </c>
      <c r="DS276" s="226">
        <f t="shared" si="109"/>
        <v>-3</v>
      </c>
      <c r="DT276" s="227">
        <f t="shared" si="109"/>
        <v>0</v>
      </c>
      <c r="DU276" s="227">
        <f t="shared" si="109"/>
        <v>1.2724315038820357</v>
      </c>
      <c r="DV276" s="227">
        <f t="shared" si="109"/>
        <v>2.2321094409959628</v>
      </c>
      <c r="DW276" s="227">
        <f t="shared" si="109"/>
        <v>3.8873178560226407</v>
      </c>
      <c r="DX276" s="377">
        <f t="shared" si="125"/>
        <v>0.68888888888888888</v>
      </c>
      <c r="DY276" s="377">
        <f t="shared" si="125"/>
        <v>0.68992248062015504</v>
      </c>
      <c r="DZ276" s="377">
        <f t="shared" si="125"/>
        <v>0.68613138686131392</v>
      </c>
      <c r="EA276" s="377">
        <f t="shared" si="124"/>
        <v>0.68456375838926176</v>
      </c>
      <c r="EB276" s="378">
        <f t="shared" si="124"/>
        <v>0.80935251798561147</v>
      </c>
      <c r="EC276" s="378">
        <f t="shared" si="124"/>
        <v>0.81543624161073824</v>
      </c>
      <c r="ED276" s="378">
        <f t="shared" si="124"/>
        <v>0.81762917933130697</v>
      </c>
      <c r="EE276" s="378">
        <f t="shared" si="124"/>
        <v>0.81917808219178079</v>
      </c>
      <c r="EG276" s="226">
        <v>82</v>
      </c>
      <c r="EH276" s="226">
        <v>62</v>
      </c>
      <c r="EI276" s="226">
        <v>20</v>
      </c>
      <c r="EJ276" s="226">
        <v>14</v>
      </c>
      <c r="EK276" s="226">
        <v>20</v>
      </c>
      <c r="EL276" s="226">
        <v>882</v>
      </c>
      <c r="EM276" s="226">
        <v>848</v>
      </c>
      <c r="EN276" s="379">
        <f t="shared" si="118"/>
        <v>0.75609756097560976</v>
      </c>
      <c r="EO276" s="226">
        <f t="shared" si="119"/>
        <v>70</v>
      </c>
      <c r="EP276" s="379">
        <f t="shared" si="120"/>
        <v>0.24390243902439024</v>
      </c>
      <c r="EQ276" s="226">
        <f t="shared" si="121"/>
        <v>22675.736961451246</v>
      </c>
      <c r="ER276" s="226">
        <f t="shared" si="122"/>
        <v>1375.7861635220124</v>
      </c>
      <c r="ES276" s="292"/>
      <c r="ET276" s="227">
        <v>278</v>
      </c>
      <c r="EU276" s="227">
        <v>225</v>
      </c>
      <c r="EV276" s="227">
        <v>52</v>
      </c>
      <c r="EW276" s="227">
        <v>33</v>
      </c>
      <c r="EX276" s="227">
        <v>50</v>
      </c>
      <c r="EY276" s="227">
        <v>1583</v>
      </c>
      <c r="EZ276" s="227">
        <v>1571</v>
      </c>
      <c r="FA276" s="380">
        <f t="shared" si="126"/>
        <v>0.80935251798561147</v>
      </c>
      <c r="FB276" s="228">
        <f t="shared" si="127"/>
        <v>63.46153846153846</v>
      </c>
      <c r="FC276" s="380">
        <f t="shared" si="128"/>
        <v>0.17985611510791366</v>
      </c>
      <c r="FD276" s="227">
        <f t="shared" si="129"/>
        <v>31585.596967782691</v>
      </c>
      <c r="FE276" s="227">
        <f t="shared" si="130"/>
        <v>1750.4774029280713</v>
      </c>
      <c r="FF276" s="227">
        <v>52</v>
      </c>
      <c r="FG276" s="228">
        <f t="shared" si="123"/>
        <v>63.46153846153846</v>
      </c>
      <c r="FH276" s="227">
        <v>33</v>
      </c>
      <c r="FI276" s="227">
        <v>52</v>
      </c>
      <c r="FJ276" s="227">
        <v>1</v>
      </c>
      <c r="FK276" s="227">
        <f t="shared" si="114"/>
        <v>18</v>
      </c>
      <c r="FL276" s="227">
        <v>9</v>
      </c>
      <c r="FM276" s="227">
        <f t="shared" si="115"/>
        <v>9</v>
      </c>
      <c r="FZ276" s="229"/>
      <c r="GA276" s="229"/>
      <c r="GB276" s="229"/>
      <c r="GC276" s="229"/>
      <c r="GD276" s="229"/>
    </row>
    <row r="277" spans="1:186" s="368" customFormat="1">
      <c r="A277" s="287" t="s">
        <v>534</v>
      </c>
      <c r="B277" s="369" t="s">
        <v>535</v>
      </c>
      <c r="C277" s="287" t="s">
        <v>708</v>
      </c>
      <c r="D277" s="403" t="s">
        <v>3126</v>
      </c>
      <c r="E277" s="369" t="s">
        <v>709</v>
      </c>
      <c r="F277" s="403">
        <v>274</v>
      </c>
      <c r="G277" s="404" t="s">
        <v>710</v>
      </c>
      <c r="H277" s="392" t="s">
        <v>711</v>
      </c>
      <c r="I277" s="287" t="s">
        <v>712</v>
      </c>
      <c r="J277" s="369" t="s">
        <v>713</v>
      </c>
      <c r="K277" s="287" t="s">
        <v>364</v>
      </c>
      <c r="L277" s="369" t="s">
        <v>673</v>
      </c>
      <c r="M277" s="369" t="s">
        <v>3124</v>
      </c>
      <c r="N277" s="372">
        <v>1</v>
      </c>
      <c r="O277" s="373">
        <v>47</v>
      </c>
      <c r="P277" s="373">
        <v>75</v>
      </c>
      <c r="Q277" s="373">
        <v>87</v>
      </c>
      <c r="R277" s="373">
        <v>84</v>
      </c>
      <c r="S277" s="374">
        <v>67</v>
      </c>
      <c r="T277" s="374">
        <v>73</v>
      </c>
      <c r="U277" s="374">
        <v>77</v>
      </c>
      <c r="V277" s="374">
        <v>77</v>
      </c>
      <c r="W277" s="373">
        <v>44</v>
      </c>
      <c r="X277" s="373">
        <v>69</v>
      </c>
      <c r="Y277" s="373">
        <v>80</v>
      </c>
      <c r="Z277" s="373">
        <v>77</v>
      </c>
      <c r="AA277" s="374">
        <v>39</v>
      </c>
      <c r="AB277" s="374">
        <v>43</v>
      </c>
      <c r="AC277" s="374">
        <v>47</v>
      </c>
      <c r="AD277" s="374">
        <v>49</v>
      </c>
      <c r="AE277" s="373">
        <v>0</v>
      </c>
      <c r="AF277" s="373">
        <v>0</v>
      </c>
      <c r="AG277" s="373">
        <v>0</v>
      </c>
      <c r="AH277" s="373">
        <v>0</v>
      </c>
      <c r="AI277" s="374">
        <v>0</v>
      </c>
      <c r="AJ277" s="374">
        <v>0</v>
      </c>
      <c r="AK277" s="374">
        <v>0</v>
      </c>
      <c r="AL277" s="374">
        <v>0</v>
      </c>
      <c r="AM277" s="226">
        <v>4</v>
      </c>
      <c r="AN277" s="226">
        <v>6</v>
      </c>
      <c r="AO277" s="226">
        <v>7</v>
      </c>
      <c r="AP277" s="226">
        <v>7</v>
      </c>
      <c r="AQ277" s="227">
        <v>27</v>
      </c>
      <c r="AR277" s="227">
        <v>30</v>
      </c>
      <c r="AS277" s="227">
        <v>30</v>
      </c>
      <c r="AT277" s="227">
        <v>28</v>
      </c>
      <c r="AU277" s="226">
        <v>1</v>
      </c>
      <c r="AV277" s="226">
        <v>2</v>
      </c>
      <c r="AW277" s="226">
        <v>2</v>
      </c>
      <c r="AX277" s="226">
        <v>2</v>
      </c>
      <c r="AY277" s="227">
        <v>8</v>
      </c>
      <c r="AZ277" s="227">
        <v>10</v>
      </c>
      <c r="BA277" s="227">
        <v>10</v>
      </c>
      <c r="BB277" s="227">
        <v>11</v>
      </c>
      <c r="BC277" s="226">
        <f t="shared" si="112"/>
        <v>3</v>
      </c>
      <c r="BD277" s="226">
        <f t="shared" si="112"/>
        <v>4</v>
      </c>
      <c r="BE277" s="226">
        <f t="shared" si="112"/>
        <v>5</v>
      </c>
      <c r="BF277" s="226">
        <f t="shared" si="112"/>
        <v>5</v>
      </c>
      <c r="BG277" s="218">
        <f t="shared" si="112"/>
        <v>19</v>
      </c>
      <c r="BH277" s="218">
        <f t="shared" si="110"/>
        <v>20</v>
      </c>
      <c r="BI277" s="218">
        <f t="shared" si="110"/>
        <v>20</v>
      </c>
      <c r="BJ277" s="218">
        <f t="shared" si="110"/>
        <v>17</v>
      </c>
      <c r="BK277" s="226">
        <f t="shared" si="107"/>
        <v>0</v>
      </c>
      <c r="BL277" s="226">
        <f t="shared" si="107"/>
        <v>0</v>
      </c>
      <c r="BM277" s="226">
        <f t="shared" si="107"/>
        <v>0</v>
      </c>
      <c r="BN277" s="226">
        <f t="shared" si="106"/>
        <v>0</v>
      </c>
      <c r="BO277" s="227">
        <f t="shared" si="106"/>
        <v>0</v>
      </c>
      <c r="BP277" s="227">
        <f t="shared" si="106"/>
        <v>0</v>
      </c>
      <c r="BQ277" s="227">
        <f t="shared" si="106"/>
        <v>0</v>
      </c>
      <c r="BR277" s="227">
        <f t="shared" si="106"/>
        <v>0</v>
      </c>
      <c r="BS277" s="226">
        <v>0</v>
      </c>
      <c r="BT277" s="226">
        <v>0</v>
      </c>
      <c r="BU277" s="226">
        <v>0</v>
      </c>
      <c r="BV277" s="226">
        <v>0</v>
      </c>
      <c r="BW277" s="227">
        <v>0</v>
      </c>
      <c r="BX277" s="227">
        <v>0</v>
      </c>
      <c r="BY277" s="227">
        <v>0</v>
      </c>
      <c r="BZ277" s="227">
        <v>0</v>
      </c>
      <c r="CA277" s="226">
        <v>0</v>
      </c>
      <c r="CB277" s="226">
        <f>IFERROR(VLOOKUP($G277,[12]ITEM!$B$2:$AC$939,26,0),0)</f>
        <v>0</v>
      </c>
      <c r="CC277" s="226">
        <f>IFERROR(VLOOKUP($G277,[12]ITEM!$B$2:$AC$939,27,0),0)</f>
        <v>0</v>
      </c>
      <c r="CD277" s="226">
        <f>IFERROR(VLOOKUP($G277,[12]ITEM!$B$2:$AC$939,28,0),0)</f>
        <v>0</v>
      </c>
      <c r="CE277" s="227">
        <v>0</v>
      </c>
      <c r="CF277" s="227">
        <v>0</v>
      </c>
      <c r="CG277" s="227">
        <v>0</v>
      </c>
      <c r="CH277" s="227">
        <v>0</v>
      </c>
      <c r="CI277" s="375"/>
      <c r="CJ277" s="226">
        <f t="shared" si="116"/>
        <v>4</v>
      </c>
      <c r="CK277" s="226">
        <f t="shared" si="116"/>
        <v>2</v>
      </c>
      <c r="CL277" s="226">
        <f t="shared" si="116"/>
        <v>2</v>
      </c>
      <c r="CM277" s="226">
        <f t="shared" si="113"/>
        <v>2</v>
      </c>
      <c r="CN277" s="227">
        <f t="shared" si="113"/>
        <v>19</v>
      </c>
      <c r="CO277" s="227">
        <f t="shared" si="113"/>
        <v>20.928195698030972</v>
      </c>
      <c r="CP277" s="227">
        <f t="shared" si="113"/>
        <v>20.659045764912509</v>
      </c>
      <c r="CQ277" s="227">
        <f t="shared" si="113"/>
        <v>19.766845272121866</v>
      </c>
      <c r="CR277" s="226">
        <v>1</v>
      </c>
      <c r="CS277" s="226">
        <v>1</v>
      </c>
      <c r="CT277" s="226">
        <v>1</v>
      </c>
      <c r="CU277" s="226">
        <v>1</v>
      </c>
      <c r="CV277" s="227">
        <f t="shared" si="117"/>
        <v>19</v>
      </c>
      <c r="CW277" s="227">
        <f>CV277*(1+('[13]GROWTH (YoY)'!AR277/100))</f>
        <v>20.928195698030972</v>
      </c>
      <c r="CX277" s="227">
        <f>CW277*(1+('[13]GROWTH (YoY)'!AS277/100))</f>
        <v>20.659045764912509</v>
      </c>
      <c r="CY277" s="227">
        <f>CX277*(1+('[13]GROWTH (YoY)'!AT277/100))</f>
        <v>19.766845272121866</v>
      </c>
      <c r="CZ277" s="226">
        <v>1</v>
      </c>
      <c r="DA277" s="226">
        <v>1</v>
      </c>
      <c r="DB277" s="226">
        <v>1</v>
      </c>
      <c r="DC277" s="226">
        <v>1</v>
      </c>
      <c r="DD277" s="227">
        <v>0</v>
      </c>
      <c r="DE277" s="227">
        <v>0</v>
      </c>
      <c r="DF277" s="227">
        <v>0</v>
      </c>
      <c r="DG277" s="227">
        <v>0</v>
      </c>
      <c r="DH277" s="226">
        <v>2</v>
      </c>
      <c r="DI277" s="226">
        <v>0</v>
      </c>
      <c r="DJ277" s="226">
        <v>0</v>
      </c>
      <c r="DK277" s="226">
        <v>0</v>
      </c>
      <c r="DL277" s="227">
        <v>0</v>
      </c>
      <c r="DM277" s="227">
        <v>0</v>
      </c>
      <c r="DN277" s="227">
        <v>0</v>
      </c>
      <c r="DO277" s="227">
        <v>0</v>
      </c>
      <c r="DP277" s="376">
        <f t="shared" si="111"/>
        <v>-1</v>
      </c>
      <c r="DQ277" s="226">
        <f t="shared" si="111"/>
        <v>2</v>
      </c>
      <c r="DR277" s="226">
        <f t="shared" si="111"/>
        <v>3</v>
      </c>
      <c r="DS277" s="226">
        <f t="shared" si="109"/>
        <v>3</v>
      </c>
      <c r="DT277" s="227">
        <f t="shared" si="109"/>
        <v>0</v>
      </c>
      <c r="DU277" s="227">
        <f t="shared" si="109"/>
        <v>-0.92819569803097224</v>
      </c>
      <c r="DV277" s="227">
        <f t="shared" si="109"/>
        <v>-0.65904576491250921</v>
      </c>
      <c r="DW277" s="227">
        <f t="shared" si="109"/>
        <v>-2.7668452721218664</v>
      </c>
      <c r="DX277" s="377">
        <f t="shared" si="125"/>
        <v>0.93617021276595747</v>
      </c>
      <c r="DY277" s="377">
        <f t="shared" si="125"/>
        <v>0.92</v>
      </c>
      <c r="DZ277" s="377">
        <f t="shared" si="125"/>
        <v>0.91954022988505746</v>
      </c>
      <c r="EA277" s="377">
        <f t="shared" si="124"/>
        <v>0.91666666666666663</v>
      </c>
      <c r="EB277" s="378">
        <f t="shared" si="124"/>
        <v>0.58208955223880599</v>
      </c>
      <c r="EC277" s="378">
        <f t="shared" si="124"/>
        <v>0.58904109589041098</v>
      </c>
      <c r="ED277" s="378">
        <f t="shared" si="124"/>
        <v>0.61038961038961037</v>
      </c>
      <c r="EE277" s="378">
        <f t="shared" si="124"/>
        <v>0.63636363636363635</v>
      </c>
      <c r="EG277" s="226">
        <v>37</v>
      </c>
      <c r="EH277" s="226">
        <v>34</v>
      </c>
      <c r="EI277" s="226">
        <v>3</v>
      </c>
      <c r="EJ277" s="226">
        <v>4</v>
      </c>
      <c r="EK277" s="226">
        <v>5</v>
      </c>
      <c r="EL277" s="226">
        <v>257</v>
      </c>
      <c r="EM277" s="226">
        <v>256</v>
      </c>
      <c r="EN277" s="379">
        <f t="shared" si="118"/>
        <v>0.91891891891891897</v>
      </c>
      <c r="EO277" s="226">
        <f t="shared" si="119"/>
        <v>133.33333333333331</v>
      </c>
      <c r="EP277" s="379">
        <f t="shared" si="120"/>
        <v>0.13513513513513514</v>
      </c>
      <c r="EQ277" s="226">
        <f t="shared" si="121"/>
        <v>19455.252918287937</v>
      </c>
      <c r="ER277" s="226">
        <f t="shared" si="122"/>
        <v>1302.0833333333333</v>
      </c>
      <c r="ES277" s="292"/>
      <c r="ET277" s="227">
        <v>67</v>
      </c>
      <c r="EU277" s="227">
        <v>39</v>
      </c>
      <c r="EV277" s="227">
        <v>27</v>
      </c>
      <c r="EW277" s="227">
        <v>8</v>
      </c>
      <c r="EX277" s="227">
        <v>12</v>
      </c>
      <c r="EY277" s="227">
        <v>300</v>
      </c>
      <c r="EZ277" s="227">
        <v>298</v>
      </c>
      <c r="FA277" s="380">
        <f t="shared" si="126"/>
        <v>0.58208955223880599</v>
      </c>
      <c r="FB277" s="228">
        <f t="shared" si="127"/>
        <v>29.629629629629626</v>
      </c>
      <c r="FC277" s="380">
        <f t="shared" si="128"/>
        <v>0.17910447761194029</v>
      </c>
      <c r="FD277" s="227">
        <f t="shared" si="129"/>
        <v>40000</v>
      </c>
      <c r="FE277" s="227">
        <f t="shared" si="130"/>
        <v>2237.136465324385</v>
      </c>
      <c r="FF277" s="227">
        <v>27</v>
      </c>
      <c r="FG277" s="228">
        <f t="shared" si="123"/>
        <v>29.629629629629626</v>
      </c>
      <c r="FH277" s="227">
        <v>8</v>
      </c>
      <c r="FI277" s="227">
        <v>27</v>
      </c>
      <c r="FJ277" s="227">
        <v>0</v>
      </c>
      <c r="FK277" s="227">
        <f t="shared" si="114"/>
        <v>19</v>
      </c>
      <c r="FL277" s="227">
        <v>2</v>
      </c>
      <c r="FM277" s="227">
        <f t="shared" si="115"/>
        <v>17</v>
      </c>
      <c r="FZ277" s="229"/>
      <c r="GA277" s="229"/>
      <c r="GB277" s="229"/>
      <c r="GC277" s="229"/>
      <c r="GD277" s="229"/>
    </row>
    <row r="278" spans="1:186" s="368" customFormat="1">
      <c r="A278" s="287" t="s">
        <v>534</v>
      </c>
      <c r="B278" s="369" t="s">
        <v>535</v>
      </c>
      <c r="C278" s="287" t="s">
        <v>708</v>
      </c>
      <c r="D278" s="403" t="s">
        <v>3126</v>
      </c>
      <c r="E278" s="369" t="s">
        <v>709</v>
      </c>
      <c r="F278" s="403">
        <v>275</v>
      </c>
      <c r="G278" s="404" t="s">
        <v>714</v>
      </c>
      <c r="H278" s="392" t="s">
        <v>715</v>
      </c>
      <c r="I278" s="287" t="s">
        <v>712</v>
      </c>
      <c r="J278" s="369" t="s">
        <v>713</v>
      </c>
      <c r="K278" s="287" t="s">
        <v>364</v>
      </c>
      <c r="L278" s="369" t="s">
        <v>673</v>
      </c>
      <c r="M278" s="369" t="s">
        <v>3124</v>
      </c>
      <c r="N278" s="372">
        <v>1</v>
      </c>
      <c r="O278" s="373">
        <v>176</v>
      </c>
      <c r="P278" s="373">
        <v>409</v>
      </c>
      <c r="Q278" s="373">
        <v>468</v>
      </c>
      <c r="R278" s="373">
        <v>510</v>
      </c>
      <c r="S278" s="374">
        <v>821</v>
      </c>
      <c r="T278" s="374">
        <v>934</v>
      </c>
      <c r="U278" s="374">
        <v>1061</v>
      </c>
      <c r="V278" s="374">
        <v>998</v>
      </c>
      <c r="W278" s="373">
        <v>135</v>
      </c>
      <c r="X278" s="373">
        <v>316</v>
      </c>
      <c r="Y278" s="373">
        <v>359</v>
      </c>
      <c r="Z278" s="373">
        <v>391</v>
      </c>
      <c r="AA278" s="374">
        <v>623</v>
      </c>
      <c r="AB278" s="374">
        <v>698</v>
      </c>
      <c r="AC278" s="374">
        <v>799</v>
      </c>
      <c r="AD278" s="374">
        <v>749</v>
      </c>
      <c r="AE278" s="373">
        <v>1</v>
      </c>
      <c r="AF278" s="373">
        <v>2</v>
      </c>
      <c r="AG278" s="373">
        <v>2</v>
      </c>
      <c r="AH278" s="373">
        <v>2</v>
      </c>
      <c r="AI278" s="374">
        <v>3</v>
      </c>
      <c r="AJ278" s="374">
        <v>3</v>
      </c>
      <c r="AK278" s="374">
        <v>3</v>
      </c>
      <c r="AL278" s="374">
        <v>3</v>
      </c>
      <c r="AM278" s="226">
        <v>41</v>
      </c>
      <c r="AN278" s="226">
        <v>93</v>
      </c>
      <c r="AO278" s="226">
        <v>109</v>
      </c>
      <c r="AP278" s="226">
        <v>119</v>
      </c>
      <c r="AQ278" s="227">
        <v>198</v>
      </c>
      <c r="AR278" s="227">
        <v>236</v>
      </c>
      <c r="AS278" s="227">
        <v>262</v>
      </c>
      <c r="AT278" s="227">
        <v>250</v>
      </c>
      <c r="AU278" s="226">
        <v>21</v>
      </c>
      <c r="AV278" s="226">
        <v>44</v>
      </c>
      <c r="AW278" s="226">
        <v>50</v>
      </c>
      <c r="AX278" s="226">
        <v>55</v>
      </c>
      <c r="AY278" s="227">
        <v>119</v>
      </c>
      <c r="AZ278" s="227">
        <v>137</v>
      </c>
      <c r="BA278" s="227">
        <v>139</v>
      </c>
      <c r="BB278" s="227">
        <v>147</v>
      </c>
      <c r="BC278" s="226">
        <f t="shared" si="112"/>
        <v>19</v>
      </c>
      <c r="BD278" s="226">
        <f t="shared" si="112"/>
        <v>47</v>
      </c>
      <c r="BE278" s="226">
        <f t="shared" si="112"/>
        <v>56</v>
      </c>
      <c r="BF278" s="226">
        <f t="shared" si="112"/>
        <v>62</v>
      </c>
      <c r="BG278" s="218">
        <f t="shared" si="112"/>
        <v>73</v>
      </c>
      <c r="BH278" s="218">
        <f t="shared" si="110"/>
        <v>92</v>
      </c>
      <c r="BI278" s="218">
        <f t="shared" si="110"/>
        <v>116</v>
      </c>
      <c r="BJ278" s="218">
        <f t="shared" si="110"/>
        <v>96</v>
      </c>
      <c r="BK278" s="226">
        <f t="shared" si="107"/>
        <v>1</v>
      </c>
      <c r="BL278" s="226">
        <f t="shared" si="107"/>
        <v>2</v>
      </c>
      <c r="BM278" s="226">
        <f t="shared" si="107"/>
        <v>3</v>
      </c>
      <c r="BN278" s="226">
        <f t="shared" si="106"/>
        <v>2</v>
      </c>
      <c r="BO278" s="227">
        <f t="shared" si="106"/>
        <v>6</v>
      </c>
      <c r="BP278" s="227">
        <f t="shared" si="106"/>
        <v>7</v>
      </c>
      <c r="BQ278" s="227">
        <f t="shared" si="106"/>
        <v>7</v>
      </c>
      <c r="BR278" s="227">
        <f t="shared" si="106"/>
        <v>7</v>
      </c>
      <c r="BS278" s="226">
        <v>1</v>
      </c>
      <c r="BT278" s="226">
        <v>2</v>
      </c>
      <c r="BU278" s="226">
        <v>3</v>
      </c>
      <c r="BV278" s="226">
        <v>2</v>
      </c>
      <c r="BW278" s="227">
        <v>6</v>
      </c>
      <c r="BX278" s="227">
        <v>7</v>
      </c>
      <c r="BY278" s="227">
        <v>7</v>
      </c>
      <c r="BZ278" s="227">
        <v>7</v>
      </c>
      <c r="CA278" s="226">
        <v>0</v>
      </c>
      <c r="CB278" s="226">
        <f>IFERROR(VLOOKUP($G278,[12]ITEM!$B$2:$AC$939,26,0),0)</f>
        <v>0</v>
      </c>
      <c r="CC278" s="226">
        <f>IFERROR(VLOOKUP($G278,[12]ITEM!$B$2:$AC$939,27,0),0)</f>
        <v>0</v>
      </c>
      <c r="CD278" s="226">
        <f>IFERROR(VLOOKUP($G278,[12]ITEM!$B$2:$AC$939,28,0),0)</f>
        <v>0</v>
      </c>
      <c r="CE278" s="227">
        <v>0</v>
      </c>
      <c r="CF278" s="227">
        <v>0</v>
      </c>
      <c r="CG278" s="227">
        <v>0</v>
      </c>
      <c r="CH278" s="227">
        <v>0</v>
      </c>
      <c r="CI278" s="375"/>
      <c r="CJ278" s="226">
        <f t="shared" si="116"/>
        <v>19</v>
      </c>
      <c r="CK278" s="226">
        <f t="shared" si="116"/>
        <v>20</v>
      </c>
      <c r="CL278" s="226">
        <f t="shared" si="116"/>
        <v>16</v>
      </c>
      <c r="CM278" s="226">
        <f t="shared" si="113"/>
        <v>15</v>
      </c>
      <c r="CN278" s="227">
        <f t="shared" si="113"/>
        <v>73</v>
      </c>
      <c r="CO278" s="227">
        <f t="shared" si="113"/>
        <v>80.260333796419957</v>
      </c>
      <c r="CP278" s="227">
        <f t="shared" si="113"/>
        <v>86.697994171674637</v>
      </c>
      <c r="CQ278" s="227">
        <f t="shared" si="113"/>
        <v>82.62198414302587</v>
      </c>
      <c r="CR278" s="226">
        <v>1</v>
      </c>
      <c r="CS278" s="226">
        <v>3</v>
      </c>
      <c r="CT278" s="226">
        <v>4</v>
      </c>
      <c r="CU278" s="226">
        <v>4</v>
      </c>
      <c r="CV278" s="227">
        <f t="shared" si="117"/>
        <v>64</v>
      </c>
      <c r="CW278" s="227">
        <f>CV278*(1+('[13]GROWTH (YoY)'!AR278/100))</f>
        <v>76.260333796419957</v>
      </c>
      <c r="CX278" s="227">
        <f>CW278*(1+('[13]GROWTH (YoY)'!AS278/100))</f>
        <v>84.697994171674637</v>
      </c>
      <c r="CY278" s="227">
        <f>CX278*(1+('[13]GROWTH (YoY)'!AT278/100))</f>
        <v>80.62198414302587</v>
      </c>
      <c r="CZ278" s="226">
        <v>14</v>
      </c>
      <c r="DA278" s="226">
        <v>18</v>
      </c>
      <c r="DB278" s="226">
        <v>18</v>
      </c>
      <c r="DC278" s="226">
        <v>19</v>
      </c>
      <c r="DD278" s="227">
        <v>10</v>
      </c>
      <c r="DE278" s="227">
        <v>11</v>
      </c>
      <c r="DF278" s="227">
        <v>11</v>
      </c>
      <c r="DG278" s="227">
        <v>12</v>
      </c>
      <c r="DH278" s="226">
        <v>4</v>
      </c>
      <c r="DI278" s="226">
        <v>-1</v>
      </c>
      <c r="DJ278" s="226">
        <v>-6</v>
      </c>
      <c r="DK278" s="226">
        <v>-8</v>
      </c>
      <c r="DL278" s="227">
        <v>-1</v>
      </c>
      <c r="DM278" s="227">
        <v>-7</v>
      </c>
      <c r="DN278" s="227">
        <v>-9</v>
      </c>
      <c r="DO278" s="227">
        <v>-10</v>
      </c>
      <c r="DP278" s="376">
        <f t="shared" si="111"/>
        <v>0</v>
      </c>
      <c r="DQ278" s="226">
        <f t="shared" si="111"/>
        <v>27</v>
      </c>
      <c r="DR278" s="226">
        <f t="shared" si="111"/>
        <v>40</v>
      </c>
      <c r="DS278" s="226">
        <f t="shared" si="109"/>
        <v>47</v>
      </c>
      <c r="DT278" s="227">
        <f t="shared" si="109"/>
        <v>0</v>
      </c>
      <c r="DU278" s="227">
        <f t="shared" si="109"/>
        <v>11.739666203580043</v>
      </c>
      <c r="DV278" s="227">
        <f t="shared" si="109"/>
        <v>29.302005828325363</v>
      </c>
      <c r="DW278" s="227">
        <f t="shared" si="109"/>
        <v>13.37801585697413</v>
      </c>
      <c r="DX278" s="377">
        <f t="shared" si="125"/>
        <v>0.76704545454545459</v>
      </c>
      <c r="DY278" s="377">
        <f t="shared" si="125"/>
        <v>0.77261613691931541</v>
      </c>
      <c r="DZ278" s="377">
        <f t="shared" si="125"/>
        <v>0.76709401709401714</v>
      </c>
      <c r="EA278" s="377">
        <f t="shared" si="124"/>
        <v>0.76666666666666672</v>
      </c>
      <c r="EB278" s="378">
        <f t="shared" si="124"/>
        <v>0.75883069427527405</v>
      </c>
      <c r="EC278" s="378">
        <f t="shared" si="124"/>
        <v>0.74732334047109206</v>
      </c>
      <c r="ED278" s="378">
        <f t="shared" si="124"/>
        <v>0.75306314797360985</v>
      </c>
      <c r="EE278" s="378">
        <f t="shared" si="124"/>
        <v>0.75050100200400804</v>
      </c>
      <c r="EG278" s="226">
        <v>179</v>
      </c>
      <c r="EH278" s="226">
        <v>119</v>
      </c>
      <c r="EI278" s="226">
        <v>60</v>
      </c>
      <c r="EJ278" s="226">
        <v>31</v>
      </c>
      <c r="EK278" s="226">
        <v>52</v>
      </c>
      <c r="EL278" s="226">
        <v>1735</v>
      </c>
      <c r="EM278" s="226">
        <v>1681</v>
      </c>
      <c r="EN278" s="379">
        <f t="shared" si="118"/>
        <v>0.66480446927374304</v>
      </c>
      <c r="EO278" s="226">
        <f t="shared" si="119"/>
        <v>51.666666666666671</v>
      </c>
      <c r="EP278" s="379">
        <f t="shared" si="120"/>
        <v>0.29050279329608941</v>
      </c>
      <c r="EQ278" s="226">
        <f t="shared" si="121"/>
        <v>29971.181556195967</v>
      </c>
      <c r="ER278" s="226">
        <f t="shared" si="122"/>
        <v>1536.7836605195318</v>
      </c>
      <c r="ES278" s="292"/>
      <c r="ET278" s="227">
        <v>821</v>
      </c>
      <c r="EU278" s="227">
        <v>623</v>
      </c>
      <c r="EV278" s="227">
        <v>198</v>
      </c>
      <c r="EW278" s="227">
        <v>104</v>
      </c>
      <c r="EX278" s="227">
        <v>146</v>
      </c>
      <c r="EY278" s="227">
        <v>4195</v>
      </c>
      <c r="EZ278" s="227">
        <v>4131</v>
      </c>
      <c r="FA278" s="380">
        <f t="shared" si="126"/>
        <v>0.75883069427527405</v>
      </c>
      <c r="FB278" s="228">
        <f t="shared" si="127"/>
        <v>52.525252525252533</v>
      </c>
      <c r="FC278" s="380">
        <f t="shared" si="128"/>
        <v>0.17783191230207065</v>
      </c>
      <c r="FD278" s="227">
        <f t="shared" si="129"/>
        <v>34803.337306317044</v>
      </c>
      <c r="FE278" s="227">
        <f t="shared" si="130"/>
        <v>2097.9585249737756</v>
      </c>
      <c r="FF278" s="227">
        <v>198</v>
      </c>
      <c r="FG278" s="228">
        <f t="shared" si="123"/>
        <v>59.595959595959592</v>
      </c>
      <c r="FH278" s="227">
        <v>118</v>
      </c>
      <c r="FI278" s="227">
        <v>198</v>
      </c>
      <c r="FJ278" s="227">
        <v>2</v>
      </c>
      <c r="FK278" s="227">
        <f t="shared" si="114"/>
        <v>78</v>
      </c>
      <c r="FL278" s="227">
        <v>27</v>
      </c>
      <c r="FM278" s="227">
        <f t="shared" si="115"/>
        <v>51</v>
      </c>
      <c r="FZ278" s="229"/>
      <c r="GA278" s="229"/>
      <c r="GB278" s="229"/>
      <c r="GC278" s="229"/>
      <c r="GD278" s="229"/>
    </row>
    <row r="279" spans="1:186" s="368" customFormat="1">
      <c r="A279" s="287" t="s">
        <v>534</v>
      </c>
      <c r="B279" s="369" t="s">
        <v>535</v>
      </c>
      <c r="C279" s="287" t="s">
        <v>708</v>
      </c>
      <c r="D279" s="403" t="s">
        <v>3126</v>
      </c>
      <c r="E279" s="369" t="s">
        <v>709</v>
      </c>
      <c r="F279" s="403">
        <v>276</v>
      </c>
      <c r="G279" s="404" t="s">
        <v>716</v>
      </c>
      <c r="H279" s="392" t="s">
        <v>717</v>
      </c>
      <c r="I279" s="287" t="s">
        <v>712</v>
      </c>
      <c r="J279" s="369" t="s">
        <v>713</v>
      </c>
      <c r="K279" s="287" t="s">
        <v>364</v>
      </c>
      <c r="L279" s="369" t="s">
        <v>673</v>
      </c>
      <c r="M279" s="369" t="s">
        <v>3124</v>
      </c>
      <c r="N279" s="372">
        <v>1</v>
      </c>
      <c r="O279" s="373">
        <v>303</v>
      </c>
      <c r="P279" s="373">
        <v>445</v>
      </c>
      <c r="Q279" s="373">
        <v>549</v>
      </c>
      <c r="R279" s="373">
        <v>463</v>
      </c>
      <c r="S279" s="374">
        <v>445</v>
      </c>
      <c r="T279" s="374">
        <v>554</v>
      </c>
      <c r="U279" s="374">
        <v>467</v>
      </c>
      <c r="V279" s="374">
        <v>458</v>
      </c>
      <c r="W279" s="373">
        <v>206</v>
      </c>
      <c r="X279" s="373">
        <v>303</v>
      </c>
      <c r="Y279" s="373">
        <v>374</v>
      </c>
      <c r="Z279" s="373">
        <v>316</v>
      </c>
      <c r="AA279" s="374">
        <v>307</v>
      </c>
      <c r="AB279" s="374">
        <v>383</v>
      </c>
      <c r="AC279" s="374">
        <v>332</v>
      </c>
      <c r="AD279" s="374">
        <v>326</v>
      </c>
      <c r="AE279" s="373">
        <v>2</v>
      </c>
      <c r="AF279" s="373">
        <v>2</v>
      </c>
      <c r="AG279" s="373">
        <v>2</v>
      </c>
      <c r="AH279" s="373">
        <v>1</v>
      </c>
      <c r="AI279" s="374">
        <v>2</v>
      </c>
      <c r="AJ279" s="374">
        <v>2</v>
      </c>
      <c r="AK279" s="374">
        <v>1</v>
      </c>
      <c r="AL279" s="374">
        <v>1</v>
      </c>
      <c r="AM279" s="226">
        <v>97</v>
      </c>
      <c r="AN279" s="226">
        <v>142</v>
      </c>
      <c r="AO279" s="226">
        <v>175</v>
      </c>
      <c r="AP279" s="226">
        <v>147</v>
      </c>
      <c r="AQ279" s="227">
        <v>138</v>
      </c>
      <c r="AR279" s="227">
        <v>171</v>
      </c>
      <c r="AS279" s="227">
        <v>135</v>
      </c>
      <c r="AT279" s="227">
        <v>132</v>
      </c>
      <c r="AU279" s="226">
        <v>62</v>
      </c>
      <c r="AV279" s="226">
        <v>91</v>
      </c>
      <c r="AW279" s="226">
        <v>111</v>
      </c>
      <c r="AX279" s="226">
        <v>96</v>
      </c>
      <c r="AY279" s="227">
        <v>83</v>
      </c>
      <c r="AZ279" s="227">
        <v>96</v>
      </c>
      <c r="BA279" s="227">
        <v>94</v>
      </c>
      <c r="BB279" s="227">
        <v>100</v>
      </c>
      <c r="BC279" s="226">
        <f t="shared" si="112"/>
        <v>19</v>
      </c>
      <c r="BD279" s="226">
        <f t="shared" si="112"/>
        <v>41</v>
      </c>
      <c r="BE279" s="226">
        <f t="shared" si="112"/>
        <v>58</v>
      </c>
      <c r="BF279" s="226">
        <f t="shared" si="112"/>
        <v>45</v>
      </c>
      <c r="BG279" s="218">
        <f t="shared" si="112"/>
        <v>51</v>
      </c>
      <c r="BH279" s="218">
        <f t="shared" si="110"/>
        <v>70</v>
      </c>
      <c r="BI279" s="218">
        <f t="shared" si="110"/>
        <v>36</v>
      </c>
      <c r="BJ279" s="218">
        <f t="shared" si="110"/>
        <v>27</v>
      </c>
      <c r="BK279" s="226">
        <f t="shared" si="107"/>
        <v>16</v>
      </c>
      <c r="BL279" s="226">
        <f t="shared" si="107"/>
        <v>10</v>
      </c>
      <c r="BM279" s="226">
        <f t="shared" si="107"/>
        <v>6</v>
      </c>
      <c r="BN279" s="226">
        <f t="shared" si="106"/>
        <v>6</v>
      </c>
      <c r="BO279" s="227">
        <f t="shared" si="106"/>
        <v>4</v>
      </c>
      <c r="BP279" s="227">
        <f t="shared" si="106"/>
        <v>5</v>
      </c>
      <c r="BQ279" s="227">
        <f t="shared" si="106"/>
        <v>5</v>
      </c>
      <c r="BR279" s="227">
        <f t="shared" si="106"/>
        <v>5</v>
      </c>
      <c r="BS279" s="226">
        <v>17</v>
      </c>
      <c r="BT279" s="226">
        <v>10</v>
      </c>
      <c r="BU279" s="226">
        <v>6</v>
      </c>
      <c r="BV279" s="226">
        <v>6</v>
      </c>
      <c r="BW279" s="227">
        <v>4</v>
      </c>
      <c r="BX279" s="227">
        <v>5</v>
      </c>
      <c r="BY279" s="227">
        <v>5</v>
      </c>
      <c r="BZ279" s="227">
        <v>5</v>
      </c>
      <c r="CA279" s="226">
        <v>1</v>
      </c>
      <c r="CB279" s="226">
        <f>IFERROR(VLOOKUP($G279,[12]ITEM!$B$2:$AC$939,26,0),0)</f>
        <v>0</v>
      </c>
      <c r="CC279" s="226">
        <f>IFERROR(VLOOKUP($G279,[12]ITEM!$B$2:$AC$939,27,0),0)</f>
        <v>0</v>
      </c>
      <c r="CD279" s="226">
        <f>IFERROR(VLOOKUP($G279,[12]ITEM!$B$2:$AC$939,28,0),0)</f>
        <v>0</v>
      </c>
      <c r="CE279" s="227">
        <v>0</v>
      </c>
      <c r="CF279" s="227">
        <v>0</v>
      </c>
      <c r="CG279" s="227">
        <v>0</v>
      </c>
      <c r="CH279" s="227">
        <v>0</v>
      </c>
      <c r="CI279" s="375"/>
      <c r="CJ279" s="226">
        <f t="shared" si="116"/>
        <v>18</v>
      </c>
      <c r="CK279" s="226">
        <f t="shared" si="116"/>
        <v>21</v>
      </c>
      <c r="CL279" s="226">
        <f t="shared" si="116"/>
        <v>23</v>
      </c>
      <c r="CM279" s="226">
        <f t="shared" si="113"/>
        <v>21</v>
      </c>
      <c r="CN279" s="227">
        <f t="shared" si="113"/>
        <v>51</v>
      </c>
      <c r="CO279" s="227">
        <f t="shared" si="113"/>
        <v>60.807331563277124</v>
      </c>
      <c r="CP279" s="227">
        <f t="shared" si="113"/>
        <v>53.363926435532591</v>
      </c>
      <c r="CQ279" s="227">
        <f t="shared" si="113"/>
        <v>53.640083107198926</v>
      </c>
      <c r="CR279" s="226">
        <v>6</v>
      </c>
      <c r="CS279" s="226">
        <v>11</v>
      </c>
      <c r="CT279" s="226">
        <v>13</v>
      </c>
      <c r="CU279" s="226">
        <v>11</v>
      </c>
      <c r="CV279" s="227">
        <f t="shared" si="117"/>
        <v>33</v>
      </c>
      <c r="CW279" s="227">
        <f>CV279*(1+('[13]GROWTH (YoY)'!AR279/100))</f>
        <v>40.807331563277124</v>
      </c>
      <c r="CX279" s="227">
        <f>CW279*(1+('[13]GROWTH (YoY)'!AS279/100))</f>
        <v>32.363926435532591</v>
      </c>
      <c r="CY279" s="227">
        <f>CX279*(1+('[13]GROWTH (YoY)'!AT279/100))</f>
        <v>31.640083107198926</v>
      </c>
      <c r="CZ279" s="226">
        <v>6</v>
      </c>
      <c r="DA279" s="226">
        <v>8</v>
      </c>
      <c r="DB279" s="226">
        <v>8</v>
      </c>
      <c r="DC279" s="226">
        <v>8</v>
      </c>
      <c r="DD279" s="227">
        <v>16</v>
      </c>
      <c r="DE279" s="227">
        <v>17</v>
      </c>
      <c r="DF279" s="227">
        <v>18</v>
      </c>
      <c r="DG279" s="227">
        <v>19</v>
      </c>
      <c r="DH279" s="226">
        <v>6</v>
      </c>
      <c r="DI279" s="226">
        <v>2</v>
      </c>
      <c r="DJ279" s="226">
        <v>2</v>
      </c>
      <c r="DK279" s="226">
        <v>2</v>
      </c>
      <c r="DL279" s="227">
        <v>2</v>
      </c>
      <c r="DM279" s="227">
        <v>3</v>
      </c>
      <c r="DN279" s="227">
        <v>3</v>
      </c>
      <c r="DO279" s="227">
        <v>3</v>
      </c>
      <c r="DP279" s="376">
        <f t="shared" si="111"/>
        <v>1</v>
      </c>
      <c r="DQ279" s="226">
        <f t="shared" si="111"/>
        <v>20</v>
      </c>
      <c r="DR279" s="226">
        <f t="shared" si="111"/>
        <v>35</v>
      </c>
      <c r="DS279" s="226">
        <f t="shared" si="109"/>
        <v>24</v>
      </c>
      <c r="DT279" s="227">
        <f t="shared" si="109"/>
        <v>0</v>
      </c>
      <c r="DU279" s="227">
        <f t="shared" si="109"/>
        <v>9.1926684367228759</v>
      </c>
      <c r="DV279" s="227">
        <f t="shared" si="109"/>
        <v>-17.363926435532591</v>
      </c>
      <c r="DW279" s="227">
        <f t="shared" si="109"/>
        <v>-26.640083107198926</v>
      </c>
      <c r="DX279" s="377">
        <f t="shared" si="125"/>
        <v>0.67986798679867988</v>
      </c>
      <c r="DY279" s="377">
        <f t="shared" si="125"/>
        <v>0.68089887640449442</v>
      </c>
      <c r="DZ279" s="377">
        <f t="shared" si="125"/>
        <v>0.68123861566484523</v>
      </c>
      <c r="EA279" s="377">
        <f t="shared" si="124"/>
        <v>0.68250539956803458</v>
      </c>
      <c r="EB279" s="378">
        <f t="shared" si="124"/>
        <v>0.68988764044943818</v>
      </c>
      <c r="EC279" s="378">
        <f t="shared" si="124"/>
        <v>0.69133574007220222</v>
      </c>
      <c r="ED279" s="378">
        <f t="shared" si="124"/>
        <v>0.71092077087794436</v>
      </c>
      <c r="EE279" s="378">
        <f t="shared" si="124"/>
        <v>0.71179039301310043</v>
      </c>
      <c r="EG279" s="226">
        <v>302</v>
      </c>
      <c r="EH279" s="226">
        <v>197</v>
      </c>
      <c r="EI279" s="226">
        <v>106</v>
      </c>
      <c r="EJ279" s="226">
        <v>63</v>
      </c>
      <c r="EK279" s="226">
        <v>61</v>
      </c>
      <c r="EL279" s="226">
        <v>3544</v>
      </c>
      <c r="EM279" s="226">
        <v>3366</v>
      </c>
      <c r="EN279" s="379">
        <f t="shared" si="118"/>
        <v>0.65231788079470199</v>
      </c>
      <c r="EO279" s="226">
        <f t="shared" si="119"/>
        <v>59.433962264150942</v>
      </c>
      <c r="EP279" s="379">
        <f t="shared" si="120"/>
        <v>0.20198675496688742</v>
      </c>
      <c r="EQ279" s="226">
        <f t="shared" si="121"/>
        <v>17212.189616252821</v>
      </c>
      <c r="ER279" s="226">
        <f t="shared" si="122"/>
        <v>1559.7147950089127</v>
      </c>
      <c r="ES279" s="292"/>
      <c r="ET279" s="227">
        <v>256</v>
      </c>
      <c r="EU279" s="227">
        <v>187</v>
      </c>
      <c r="EV279" s="227">
        <v>69</v>
      </c>
      <c r="EW279" s="227">
        <v>51</v>
      </c>
      <c r="EX279" s="227">
        <v>80</v>
      </c>
      <c r="EY279" s="227">
        <v>2193</v>
      </c>
      <c r="EZ279" s="227">
        <v>2133</v>
      </c>
      <c r="FA279" s="380">
        <f t="shared" si="126"/>
        <v>0.73046875</v>
      </c>
      <c r="FB279" s="228">
        <f t="shared" si="127"/>
        <v>73.91304347826086</v>
      </c>
      <c r="FC279" s="380">
        <f t="shared" si="128"/>
        <v>0.3125</v>
      </c>
      <c r="FD279" s="227">
        <f t="shared" si="129"/>
        <v>36479.708162334704</v>
      </c>
      <c r="FE279" s="227">
        <f t="shared" si="130"/>
        <v>1992.4988279418658</v>
      </c>
      <c r="FF279" s="227">
        <v>138</v>
      </c>
      <c r="FG279" s="228">
        <f t="shared" si="123"/>
        <v>59.420289855072461</v>
      </c>
      <c r="FH279" s="227">
        <v>82</v>
      </c>
      <c r="FI279" s="227">
        <v>138</v>
      </c>
      <c r="FJ279" s="227">
        <v>1</v>
      </c>
      <c r="FK279" s="227">
        <f t="shared" si="114"/>
        <v>55</v>
      </c>
      <c r="FL279" s="227">
        <v>14</v>
      </c>
      <c r="FM279" s="227">
        <f t="shared" si="115"/>
        <v>41</v>
      </c>
      <c r="FZ279" s="229"/>
      <c r="GA279" s="229"/>
      <c r="GB279" s="229"/>
      <c r="GC279" s="229"/>
      <c r="GD279" s="229"/>
    </row>
    <row r="280" spans="1:186" s="368" customFormat="1">
      <c r="A280" s="287" t="s">
        <v>534</v>
      </c>
      <c r="B280" s="369" t="s">
        <v>535</v>
      </c>
      <c r="C280" s="287" t="s">
        <v>708</v>
      </c>
      <c r="D280" s="403" t="s">
        <v>3126</v>
      </c>
      <c r="E280" s="369" t="s">
        <v>709</v>
      </c>
      <c r="F280" s="403">
        <v>277</v>
      </c>
      <c r="G280" s="404" t="s">
        <v>718</v>
      </c>
      <c r="H280" s="392" t="s">
        <v>719</v>
      </c>
      <c r="I280" s="287" t="s">
        <v>712</v>
      </c>
      <c r="J280" s="369" t="s">
        <v>713</v>
      </c>
      <c r="K280" s="287" t="s">
        <v>364</v>
      </c>
      <c r="L280" s="369" t="s">
        <v>673</v>
      </c>
      <c r="M280" s="369" t="s">
        <v>3124</v>
      </c>
      <c r="N280" s="372">
        <v>1</v>
      </c>
      <c r="O280" s="373">
        <v>71</v>
      </c>
      <c r="P280" s="373">
        <v>120</v>
      </c>
      <c r="Q280" s="373">
        <v>139</v>
      </c>
      <c r="R280" s="373">
        <v>137</v>
      </c>
      <c r="S280" s="374">
        <v>128</v>
      </c>
      <c r="T280" s="374">
        <v>150</v>
      </c>
      <c r="U280" s="374">
        <v>148</v>
      </c>
      <c r="V280" s="374">
        <v>166</v>
      </c>
      <c r="W280" s="373">
        <v>60</v>
      </c>
      <c r="X280" s="373">
        <v>103</v>
      </c>
      <c r="Y280" s="373">
        <v>119</v>
      </c>
      <c r="Z280" s="373">
        <v>117</v>
      </c>
      <c r="AA280" s="374">
        <v>82</v>
      </c>
      <c r="AB280" s="374">
        <v>96</v>
      </c>
      <c r="AC280" s="374">
        <v>95</v>
      </c>
      <c r="AD280" s="374">
        <v>106</v>
      </c>
      <c r="AE280" s="373">
        <v>0</v>
      </c>
      <c r="AF280" s="373">
        <v>0</v>
      </c>
      <c r="AG280" s="373">
        <v>0</v>
      </c>
      <c r="AH280" s="373">
        <v>0</v>
      </c>
      <c r="AI280" s="374">
        <v>0</v>
      </c>
      <c r="AJ280" s="374">
        <v>0</v>
      </c>
      <c r="AK280" s="374">
        <v>0</v>
      </c>
      <c r="AL280" s="374">
        <v>1</v>
      </c>
      <c r="AM280" s="226">
        <v>10</v>
      </c>
      <c r="AN280" s="226">
        <v>17</v>
      </c>
      <c r="AO280" s="226">
        <v>20</v>
      </c>
      <c r="AP280" s="226">
        <v>20</v>
      </c>
      <c r="AQ280" s="227">
        <v>46</v>
      </c>
      <c r="AR280" s="227">
        <v>54</v>
      </c>
      <c r="AS280" s="227">
        <v>53</v>
      </c>
      <c r="AT280" s="227">
        <v>59</v>
      </c>
      <c r="AU280" s="226">
        <v>7</v>
      </c>
      <c r="AV280" s="226">
        <v>10</v>
      </c>
      <c r="AW280" s="226">
        <v>12</v>
      </c>
      <c r="AX280" s="226">
        <v>12</v>
      </c>
      <c r="AY280" s="227">
        <v>25</v>
      </c>
      <c r="AZ280" s="227">
        <v>30</v>
      </c>
      <c r="BA280" s="227">
        <v>29</v>
      </c>
      <c r="BB280" s="227">
        <v>32</v>
      </c>
      <c r="BC280" s="226">
        <f t="shared" si="112"/>
        <v>3</v>
      </c>
      <c r="BD280" s="226">
        <f t="shared" si="112"/>
        <v>7</v>
      </c>
      <c r="BE280" s="226">
        <f t="shared" si="112"/>
        <v>7</v>
      </c>
      <c r="BF280" s="226">
        <f t="shared" si="112"/>
        <v>7</v>
      </c>
      <c r="BG280" s="218">
        <f t="shared" si="112"/>
        <v>19</v>
      </c>
      <c r="BH280" s="218">
        <f t="shared" si="110"/>
        <v>22</v>
      </c>
      <c r="BI280" s="218">
        <f t="shared" si="110"/>
        <v>22</v>
      </c>
      <c r="BJ280" s="218">
        <f t="shared" si="110"/>
        <v>25</v>
      </c>
      <c r="BK280" s="226">
        <f t="shared" si="107"/>
        <v>0</v>
      </c>
      <c r="BL280" s="226">
        <f t="shared" si="107"/>
        <v>0</v>
      </c>
      <c r="BM280" s="226">
        <f t="shared" si="107"/>
        <v>1</v>
      </c>
      <c r="BN280" s="226">
        <f t="shared" si="106"/>
        <v>1</v>
      </c>
      <c r="BO280" s="227">
        <f t="shared" si="106"/>
        <v>2</v>
      </c>
      <c r="BP280" s="227">
        <f t="shared" si="106"/>
        <v>2</v>
      </c>
      <c r="BQ280" s="227">
        <f t="shared" si="106"/>
        <v>2</v>
      </c>
      <c r="BR280" s="227">
        <f t="shared" si="106"/>
        <v>2</v>
      </c>
      <c r="BS280" s="226">
        <v>0</v>
      </c>
      <c r="BT280" s="226">
        <v>0</v>
      </c>
      <c r="BU280" s="226">
        <v>1</v>
      </c>
      <c r="BV280" s="226">
        <v>1</v>
      </c>
      <c r="BW280" s="227">
        <v>2</v>
      </c>
      <c r="BX280" s="227">
        <v>2</v>
      </c>
      <c r="BY280" s="227">
        <v>2</v>
      </c>
      <c r="BZ280" s="227">
        <v>2</v>
      </c>
      <c r="CA280" s="226">
        <v>0</v>
      </c>
      <c r="CB280" s="226">
        <f>IFERROR(VLOOKUP($G280,[12]ITEM!$B$2:$AC$939,26,0),0)</f>
        <v>0</v>
      </c>
      <c r="CC280" s="226">
        <f>IFERROR(VLOOKUP($G280,[12]ITEM!$B$2:$AC$939,27,0),0)</f>
        <v>0</v>
      </c>
      <c r="CD280" s="226">
        <f>IFERROR(VLOOKUP($G280,[12]ITEM!$B$2:$AC$939,28,0),0)</f>
        <v>0</v>
      </c>
      <c r="CE280" s="227">
        <v>0</v>
      </c>
      <c r="CF280" s="227">
        <v>0</v>
      </c>
      <c r="CG280" s="227">
        <v>0</v>
      </c>
      <c r="CH280" s="227">
        <v>0</v>
      </c>
      <c r="CI280" s="375"/>
      <c r="CJ280" s="226">
        <f t="shared" si="116"/>
        <v>3</v>
      </c>
      <c r="CK280" s="226">
        <f t="shared" si="116"/>
        <v>9</v>
      </c>
      <c r="CL280" s="226">
        <f t="shared" si="116"/>
        <v>9</v>
      </c>
      <c r="CM280" s="226">
        <f t="shared" si="113"/>
        <v>9</v>
      </c>
      <c r="CN280" s="227">
        <f t="shared" si="113"/>
        <v>19</v>
      </c>
      <c r="CO280" s="227">
        <f t="shared" si="113"/>
        <v>21.140196956872856</v>
      </c>
      <c r="CP280" s="227">
        <f t="shared" si="113"/>
        <v>22.024531155718197</v>
      </c>
      <c r="CQ280" s="227">
        <f t="shared" si="113"/>
        <v>24.826580733258744</v>
      </c>
      <c r="CR280" s="226">
        <v>2</v>
      </c>
      <c r="CS280" s="226">
        <v>4</v>
      </c>
      <c r="CT280" s="226">
        <v>4</v>
      </c>
      <c r="CU280" s="226">
        <v>4</v>
      </c>
      <c r="CV280" s="227">
        <f t="shared" si="117"/>
        <v>6</v>
      </c>
      <c r="CW280" s="227">
        <f>CV280*(1+('[13]GROWTH (YoY)'!AR280/100))</f>
        <v>7.1401969568728578</v>
      </c>
      <c r="CX280" s="227">
        <f>CW280*(1+('[13]GROWTH (YoY)'!AS280/100))</f>
        <v>7.024531155718198</v>
      </c>
      <c r="CY280" s="227">
        <f>CX280*(1+('[13]GROWTH (YoY)'!AT280/100))</f>
        <v>7.8265807332587443</v>
      </c>
      <c r="CZ280" s="226">
        <v>2</v>
      </c>
      <c r="DA280" s="226">
        <v>3</v>
      </c>
      <c r="DB280" s="226">
        <v>3</v>
      </c>
      <c r="DC280" s="226">
        <v>3</v>
      </c>
      <c r="DD280" s="227">
        <v>11</v>
      </c>
      <c r="DE280" s="227">
        <v>12</v>
      </c>
      <c r="DF280" s="227">
        <v>12</v>
      </c>
      <c r="DG280" s="227">
        <v>14</v>
      </c>
      <c r="DH280" s="226">
        <v>-1</v>
      </c>
      <c r="DI280" s="226">
        <v>2</v>
      </c>
      <c r="DJ280" s="226">
        <v>2</v>
      </c>
      <c r="DK280" s="226">
        <v>2</v>
      </c>
      <c r="DL280" s="227">
        <v>2</v>
      </c>
      <c r="DM280" s="227">
        <v>2</v>
      </c>
      <c r="DN280" s="227">
        <v>3</v>
      </c>
      <c r="DO280" s="227">
        <v>3</v>
      </c>
      <c r="DP280" s="376">
        <f t="shared" si="111"/>
        <v>0</v>
      </c>
      <c r="DQ280" s="226">
        <f t="shared" si="111"/>
        <v>-2</v>
      </c>
      <c r="DR280" s="226">
        <f t="shared" si="111"/>
        <v>-2</v>
      </c>
      <c r="DS280" s="226">
        <f t="shared" si="109"/>
        <v>-2</v>
      </c>
      <c r="DT280" s="227">
        <f t="shared" si="109"/>
        <v>0</v>
      </c>
      <c r="DU280" s="227">
        <f t="shared" si="109"/>
        <v>0.85980304312714395</v>
      </c>
      <c r="DV280" s="227">
        <f t="shared" si="109"/>
        <v>-2.4531155718197084E-2</v>
      </c>
      <c r="DW280" s="227">
        <f t="shared" si="109"/>
        <v>0.17341926674125574</v>
      </c>
      <c r="DX280" s="377">
        <f t="shared" si="125"/>
        <v>0.84507042253521125</v>
      </c>
      <c r="DY280" s="377">
        <f t="shared" si="125"/>
        <v>0.85833333333333328</v>
      </c>
      <c r="DZ280" s="377">
        <f t="shared" si="125"/>
        <v>0.85611510791366907</v>
      </c>
      <c r="EA280" s="377">
        <f t="shared" si="124"/>
        <v>0.85401459854014594</v>
      </c>
      <c r="EB280" s="378">
        <f t="shared" si="124"/>
        <v>0.640625</v>
      </c>
      <c r="EC280" s="378">
        <f t="shared" si="124"/>
        <v>0.64</v>
      </c>
      <c r="ED280" s="378">
        <f t="shared" si="124"/>
        <v>0.64189189189189189</v>
      </c>
      <c r="EE280" s="378">
        <f t="shared" si="124"/>
        <v>0.63855421686746983</v>
      </c>
      <c r="EG280" s="226">
        <v>71</v>
      </c>
      <c r="EH280" s="226">
        <v>58</v>
      </c>
      <c r="EI280" s="226">
        <v>13</v>
      </c>
      <c r="EJ280" s="226">
        <v>9</v>
      </c>
      <c r="EK280" s="226">
        <v>9</v>
      </c>
      <c r="EL280" s="226">
        <v>655</v>
      </c>
      <c r="EM280" s="226">
        <v>596</v>
      </c>
      <c r="EN280" s="379">
        <f t="shared" si="118"/>
        <v>0.81690140845070425</v>
      </c>
      <c r="EO280" s="226">
        <f t="shared" si="119"/>
        <v>69.230769230769226</v>
      </c>
      <c r="EP280" s="379">
        <f t="shared" si="120"/>
        <v>0.12676056338028169</v>
      </c>
      <c r="EQ280" s="226">
        <f t="shared" si="121"/>
        <v>13740.458015267175</v>
      </c>
      <c r="ER280" s="226">
        <f t="shared" si="122"/>
        <v>1258.3892617449665</v>
      </c>
      <c r="ES280" s="292"/>
      <c r="ET280" s="227">
        <v>128</v>
      </c>
      <c r="EU280" s="227">
        <v>82</v>
      </c>
      <c r="EV280" s="227">
        <v>46</v>
      </c>
      <c r="EW280" s="227">
        <v>29</v>
      </c>
      <c r="EX280" s="227">
        <v>35</v>
      </c>
      <c r="EY280" s="227">
        <v>1223</v>
      </c>
      <c r="EZ280" s="227">
        <v>1179</v>
      </c>
      <c r="FA280" s="380">
        <f t="shared" si="126"/>
        <v>0.640625</v>
      </c>
      <c r="FB280" s="228">
        <f t="shared" si="127"/>
        <v>63.04347826086957</v>
      </c>
      <c r="FC280" s="380">
        <f t="shared" si="128"/>
        <v>0.2734375</v>
      </c>
      <c r="FD280" s="227">
        <f t="shared" si="129"/>
        <v>28618.152085036796</v>
      </c>
      <c r="FE280" s="227">
        <f t="shared" si="130"/>
        <v>2049.7596833474695</v>
      </c>
      <c r="FF280" s="227">
        <v>46</v>
      </c>
      <c r="FG280" s="228">
        <f t="shared" si="123"/>
        <v>54.347826086956516</v>
      </c>
      <c r="FH280" s="227">
        <v>25</v>
      </c>
      <c r="FI280" s="227">
        <v>46</v>
      </c>
      <c r="FJ280" s="227">
        <v>1</v>
      </c>
      <c r="FK280" s="227">
        <f t="shared" si="114"/>
        <v>20</v>
      </c>
      <c r="FL280" s="227">
        <v>4</v>
      </c>
      <c r="FM280" s="227">
        <f t="shared" si="115"/>
        <v>16</v>
      </c>
      <c r="FZ280" s="229"/>
      <c r="GA280" s="229"/>
      <c r="GB280" s="229"/>
      <c r="GC280" s="229"/>
      <c r="GD280" s="229"/>
    </row>
    <row r="281" spans="1:186" s="368" customFormat="1">
      <c r="A281" s="287" t="s">
        <v>534</v>
      </c>
      <c r="B281" s="369" t="s">
        <v>535</v>
      </c>
      <c r="C281" s="287" t="s">
        <v>708</v>
      </c>
      <c r="D281" s="403" t="s">
        <v>3126</v>
      </c>
      <c r="E281" s="369" t="s">
        <v>709</v>
      </c>
      <c r="F281" s="403">
        <v>278</v>
      </c>
      <c r="G281" s="404" t="s">
        <v>720</v>
      </c>
      <c r="H281" s="392" t="s">
        <v>721</v>
      </c>
      <c r="I281" s="287" t="s">
        <v>712</v>
      </c>
      <c r="J281" s="369" t="s">
        <v>713</v>
      </c>
      <c r="K281" s="287" t="s">
        <v>364</v>
      </c>
      <c r="L281" s="369" t="s">
        <v>673</v>
      </c>
      <c r="M281" s="369" t="s">
        <v>3124</v>
      </c>
      <c r="N281" s="372">
        <v>1</v>
      </c>
      <c r="O281" s="373">
        <v>365</v>
      </c>
      <c r="P281" s="373">
        <v>637</v>
      </c>
      <c r="Q281" s="373">
        <v>695</v>
      </c>
      <c r="R281" s="373">
        <v>754</v>
      </c>
      <c r="S281" s="374">
        <v>451</v>
      </c>
      <c r="T281" s="374">
        <v>492</v>
      </c>
      <c r="U281" s="374">
        <v>519</v>
      </c>
      <c r="V281" s="374">
        <v>593</v>
      </c>
      <c r="W281" s="373">
        <v>270</v>
      </c>
      <c r="X281" s="373">
        <v>474</v>
      </c>
      <c r="Y281" s="373">
        <v>516</v>
      </c>
      <c r="Z281" s="373">
        <v>558</v>
      </c>
      <c r="AA281" s="374">
        <v>297</v>
      </c>
      <c r="AB281" s="374">
        <v>325</v>
      </c>
      <c r="AC281" s="374">
        <v>343</v>
      </c>
      <c r="AD281" s="374">
        <v>392</v>
      </c>
      <c r="AE281" s="373">
        <v>2</v>
      </c>
      <c r="AF281" s="373">
        <v>2</v>
      </c>
      <c r="AG281" s="373">
        <v>2</v>
      </c>
      <c r="AH281" s="373">
        <v>2</v>
      </c>
      <c r="AI281" s="374">
        <v>2</v>
      </c>
      <c r="AJ281" s="374">
        <v>2</v>
      </c>
      <c r="AK281" s="374">
        <v>2</v>
      </c>
      <c r="AL281" s="374">
        <v>2</v>
      </c>
      <c r="AM281" s="226">
        <v>95</v>
      </c>
      <c r="AN281" s="226">
        <v>164</v>
      </c>
      <c r="AO281" s="226">
        <v>178</v>
      </c>
      <c r="AP281" s="226">
        <v>196</v>
      </c>
      <c r="AQ281" s="227">
        <v>155</v>
      </c>
      <c r="AR281" s="227">
        <v>167</v>
      </c>
      <c r="AS281" s="227">
        <v>177</v>
      </c>
      <c r="AT281" s="227">
        <v>200</v>
      </c>
      <c r="AU281" s="226">
        <v>53</v>
      </c>
      <c r="AV281" s="226">
        <v>92</v>
      </c>
      <c r="AW281" s="226">
        <v>100</v>
      </c>
      <c r="AX281" s="226">
        <v>111</v>
      </c>
      <c r="AY281" s="227">
        <v>88</v>
      </c>
      <c r="AZ281" s="227">
        <v>101</v>
      </c>
      <c r="BA281" s="227">
        <v>102</v>
      </c>
      <c r="BB281" s="227">
        <v>110</v>
      </c>
      <c r="BC281" s="226">
        <f t="shared" si="112"/>
        <v>42</v>
      </c>
      <c r="BD281" s="226">
        <f t="shared" si="112"/>
        <v>72</v>
      </c>
      <c r="BE281" s="226">
        <f t="shared" si="112"/>
        <v>78</v>
      </c>
      <c r="BF281" s="226">
        <f t="shared" si="112"/>
        <v>85</v>
      </c>
      <c r="BG281" s="218">
        <f t="shared" si="112"/>
        <v>52</v>
      </c>
      <c r="BH281" s="218">
        <f t="shared" si="110"/>
        <v>54</v>
      </c>
      <c r="BI281" s="218">
        <f t="shared" si="110"/>
        <v>62</v>
      </c>
      <c r="BJ281" s="218">
        <f t="shared" si="110"/>
        <v>74</v>
      </c>
      <c r="BK281" s="226">
        <f t="shared" si="107"/>
        <v>0</v>
      </c>
      <c r="BL281" s="226">
        <f t="shared" si="107"/>
        <v>0</v>
      </c>
      <c r="BM281" s="226">
        <f t="shared" si="107"/>
        <v>0</v>
      </c>
      <c r="BN281" s="226">
        <f t="shared" si="106"/>
        <v>0</v>
      </c>
      <c r="BO281" s="227">
        <f t="shared" si="106"/>
        <v>15</v>
      </c>
      <c r="BP281" s="227">
        <f t="shared" si="106"/>
        <v>12</v>
      </c>
      <c r="BQ281" s="227">
        <f t="shared" si="106"/>
        <v>13</v>
      </c>
      <c r="BR281" s="227">
        <f t="shared" si="106"/>
        <v>16</v>
      </c>
      <c r="BS281" s="226">
        <v>0</v>
      </c>
      <c r="BT281" s="226">
        <v>0</v>
      </c>
      <c r="BU281" s="226">
        <v>0</v>
      </c>
      <c r="BV281" s="226">
        <v>0</v>
      </c>
      <c r="BW281" s="227">
        <v>15</v>
      </c>
      <c r="BX281" s="227">
        <v>12</v>
      </c>
      <c r="BY281" s="227">
        <v>13</v>
      </c>
      <c r="BZ281" s="227">
        <v>16</v>
      </c>
      <c r="CA281" s="226">
        <v>0</v>
      </c>
      <c r="CB281" s="226">
        <f>IFERROR(VLOOKUP($G281,[12]ITEM!$B$2:$AC$939,26,0),0)</f>
        <v>0</v>
      </c>
      <c r="CC281" s="226">
        <f>IFERROR(VLOOKUP($G281,[12]ITEM!$B$2:$AC$939,27,0),0)</f>
        <v>0</v>
      </c>
      <c r="CD281" s="226">
        <f>IFERROR(VLOOKUP($G281,[12]ITEM!$B$2:$AC$939,28,0),0)</f>
        <v>0</v>
      </c>
      <c r="CE281" s="227">
        <v>0</v>
      </c>
      <c r="CF281" s="227">
        <v>0</v>
      </c>
      <c r="CG281" s="227">
        <v>0</v>
      </c>
      <c r="CH281" s="227">
        <v>0</v>
      </c>
      <c r="CI281" s="375"/>
      <c r="CJ281" s="226">
        <f t="shared" si="116"/>
        <v>42</v>
      </c>
      <c r="CK281" s="226">
        <f t="shared" si="116"/>
        <v>75</v>
      </c>
      <c r="CL281" s="226">
        <f t="shared" si="116"/>
        <v>61</v>
      </c>
      <c r="CM281" s="226">
        <f t="shared" si="113"/>
        <v>60</v>
      </c>
      <c r="CN281" s="227">
        <f t="shared" si="113"/>
        <v>52</v>
      </c>
      <c r="CO281" s="227">
        <f t="shared" si="113"/>
        <v>35.69690322535002</v>
      </c>
      <c r="CP281" s="227">
        <f t="shared" si="113"/>
        <v>30.72983051229933</v>
      </c>
      <c r="CQ281" s="227">
        <f t="shared" si="113"/>
        <v>36.966784144653623</v>
      </c>
      <c r="CR281" s="226">
        <v>28</v>
      </c>
      <c r="CS281" s="226">
        <v>42</v>
      </c>
      <c r="CT281" s="226">
        <v>46</v>
      </c>
      <c r="CU281" s="226">
        <v>50</v>
      </c>
      <c r="CV281" s="227">
        <f t="shared" si="117"/>
        <v>34</v>
      </c>
      <c r="CW281" s="227">
        <f>CV281*(1+('[13]GROWTH (YoY)'!AR281/100))</f>
        <v>36.69690322535002</v>
      </c>
      <c r="CX281" s="227">
        <f>CW281*(1+('[13]GROWTH (YoY)'!AS281/100))</f>
        <v>38.72983051229933</v>
      </c>
      <c r="CY281" s="227">
        <f>CX281*(1+('[13]GROWTH (YoY)'!AT281/100))</f>
        <v>43.966784144653623</v>
      </c>
      <c r="CZ281" s="226">
        <v>15</v>
      </c>
      <c r="DA281" s="226">
        <v>20</v>
      </c>
      <c r="DB281" s="226">
        <v>20</v>
      </c>
      <c r="DC281" s="226">
        <v>21</v>
      </c>
      <c r="DD281" s="227">
        <v>5</v>
      </c>
      <c r="DE281" s="227">
        <v>5</v>
      </c>
      <c r="DF281" s="227">
        <v>5</v>
      </c>
      <c r="DG281" s="227">
        <v>6</v>
      </c>
      <c r="DH281" s="226">
        <v>-1</v>
      </c>
      <c r="DI281" s="226">
        <v>13</v>
      </c>
      <c r="DJ281" s="226">
        <v>-5</v>
      </c>
      <c r="DK281" s="226">
        <v>-11</v>
      </c>
      <c r="DL281" s="227">
        <v>13</v>
      </c>
      <c r="DM281" s="227">
        <v>-6</v>
      </c>
      <c r="DN281" s="227">
        <v>-13</v>
      </c>
      <c r="DO281" s="227">
        <v>-13</v>
      </c>
      <c r="DP281" s="376">
        <f t="shared" si="111"/>
        <v>0</v>
      </c>
      <c r="DQ281" s="226">
        <f t="shared" si="111"/>
        <v>-3</v>
      </c>
      <c r="DR281" s="226">
        <f t="shared" si="111"/>
        <v>17</v>
      </c>
      <c r="DS281" s="226">
        <f t="shared" si="109"/>
        <v>25</v>
      </c>
      <c r="DT281" s="227">
        <f t="shared" si="109"/>
        <v>0</v>
      </c>
      <c r="DU281" s="227">
        <f t="shared" si="109"/>
        <v>18.30309677464998</v>
      </c>
      <c r="DV281" s="227">
        <f t="shared" si="109"/>
        <v>31.27016948770067</v>
      </c>
      <c r="DW281" s="227">
        <f t="shared" si="109"/>
        <v>37.033215855346377</v>
      </c>
      <c r="DX281" s="377">
        <f t="shared" si="125"/>
        <v>0.73972602739726023</v>
      </c>
      <c r="DY281" s="377">
        <f t="shared" si="125"/>
        <v>0.74411302982731553</v>
      </c>
      <c r="DZ281" s="377">
        <f t="shared" si="125"/>
        <v>0.74244604316546758</v>
      </c>
      <c r="EA281" s="377">
        <f t="shared" si="124"/>
        <v>0.74005305039787794</v>
      </c>
      <c r="EB281" s="378">
        <f t="shared" si="124"/>
        <v>0.65853658536585369</v>
      </c>
      <c r="EC281" s="378">
        <f t="shared" si="124"/>
        <v>0.66056910569105687</v>
      </c>
      <c r="ED281" s="378">
        <f t="shared" si="124"/>
        <v>0.66088631984585744</v>
      </c>
      <c r="EE281" s="378">
        <f t="shared" si="124"/>
        <v>0.66104553119730181</v>
      </c>
      <c r="EG281" s="226">
        <v>365</v>
      </c>
      <c r="EH281" s="226">
        <v>258</v>
      </c>
      <c r="EI281" s="226">
        <v>107</v>
      </c>
      <c r="EJ281" s="226">
        <v>50</v>
      </c>
      <c r="EK281" s="226">
        <v>97</v>
      </c>
      <c r="EL281" s="226">
        <v>1867</v>
      </c>
      <c r="EM281" s="226">
        <v>1846</v>
      </c>
      <c r="EN281" s="379">
        <f t="shared" si="118"/>
        <v>0.70684931506849313</v>
      </c>
      <c r="EO281" s="226">
        <f t="shared" si="119"/>
        <v>46.728971962616825</v>
      </c>
      <c r="EP281" s="379">
        <f t="shared" si="120"/>
        <v>0.26575342465753427</v>
      </c>
      <c r="EQ281" s="226">
        <f t="shared" si="121"/>
        <v>51955.008034279592</v>
      </c>
      <c r="ER281" s="226">
        <f t="shared" si="122"/>
        <v>2257.1325388226796</v>
      </c>
      <c r="ES281" s="292"/>
      <c r="ET281" s="227">
        <v>451</v>
      </c>
      <c r="EU281" s="227">
        <v>297</v>
      </c>
      <c r="EV281" s="227">
        <v>155</v>
      </c>
      <c r="EW281" s="227">
        <v>80</v>
      </c>
      <c r="EX281" s="227">
        <v>58</v>
      </c>
      <c r="EY281" s="227">
        <v>1507</v>
      </c>
      <c r="EZ281" s="227">
        <v>1480</v>
      </c>
      <c r="FA281" s="380">
        <f t="shared" si="126"/>
        <v>0.65853658536585369</v>
      </c>
      <c r="FB281" s="228">
        <f t="shared" si="127"/>
        <v>51.612903225806448</v>
      </c>
      <c r="FC281" s="380">
        <f t="shared" si="128"/>
        <v>0.12860310421286031</v>
      </c>
      <c r="FD281" s="227">
        <f t="shared" si="129"/>
        <v>38487.060384870601</v>
      </c>
      <c r="FE281" s="227">
        <f t="shared" si="130"/>
        <v>4504.5045045045044</v>
      </c>
      <c r="FF281" s="227">
        <v>155</v>
      </c>
      <c r="FG281" s="228">
        <f t="shared" si="123"/>
        <v>56.129032258064512</v>
      </c>
      <c r="FH281" s="227">
        <v>87</v>
      </c>
      <c r="FI281" s="227">
        <v>155</v>
      </c>
      <c r="FJ281" s="227">
        <v>1</v>
      </c>
      <c r="FK281" s="227">
        <f t="shared" si="114"/>
        <v>67</v>
      </c>
      <c r="FL281" s="227">
        <v>15</v>
      </c>
      <c r="FM281" s="227">
        <f t="shared" si="115"/>
        <v>52</v>
      </c>
      <c r="FZ281" s="229"/>
      <c r="GA281" s="229"/>
      <c r="GB281" s="229"/>
      <c r="GC281" s="229"/>
      <c r="GD281" s="229"/>
    </row>
    <row r="282" spans="1:186" s="368" customFormat="1">
      <c r="A282" s="287" t="s">
        <v>534</v>
      </c>
      <c r="B282" s="369" t="s">
        <v>535</v>
      </c>
      <c r="C282" s="287" t="s">
        <v>708</v>
      </c>
      <c r="D282" s="403" t="s">
        <v>3126</v>
      </c>
      <c r="E282" s="369" t="s">
        <v>709</v>
      </c>
      <c r="F282" s="403">
        <v>279</v>
      </c>
      <c r="G282" s="404" t="s">
        <v>722</v>
      </c>
      <c r="H282" s="392" t="s">
        <v>723</v>
      </c>
      <c r="I282" s="287" t="s">
        <v>712</v>
      </c>
      <c r="J282" s="369" t="s">
        <v>713</v>
      </c>
      <c r="K282" s="287" t="s">
        <v>364</v>
      </c>
      <c r="L282" s="369" t="s">
        <v>673</v>
      </c>
      <c r="M282" s="369" t="s">
        <v>3124</v>
      </c>
      <c r="N282" s="372">
        <v>1</v>
      </c>
      <c r="O282" s="373">
        <v>34</v>
      </c>
      <c r="P282" s="373">
        <v>43</v>
      </c>
      <c r="Q282" s="373">
        <v>50</v>
      </c>
      <c r="R282" s="373">
        <v>50</v>
      </c>
      <c r="S282" s="374">
        <v>174</v>
      </c>
      <c r="T282" s="374">
        <v>204</v>
      </c>
      <c r="U282" s="374">
        <v>202</v>
      </c>
      <c r="V282" s="374">
        <v>208</v>
      </c>
      <c r="W282" s="373">
        <v>22</v>
      </c>
      <c r="X282" s="373">
        <v>28</v>
      </c>
      <c r="Y282" s="373">
        <v>32</v>
      </c>
      <c r="Z282" s="373">
        <v>32</v>
      </c>
      <c r="AA282" s="374">
        <v>112</v>
      </c>
      <c r="AB282" s="374">
        <v>131</v>
      </c>
      <c r="AC282" s="374">
        <v>127</v>
      </c>
      <c r="AD282" s="374">
        <v>130</v>
      </c>
      <c r="AE282" s="373">
        <v>0</v>
      </c>
      <c r="AF282" s="373">
        <v>0</v>
      </c>
      <c r="AG282" s="373">
        <v>0</v>
      </c>
      <c r="AH282" s="373">
        <v>0</v>
      </c>
      <c r="AI282" s="374">
        <v>1</v>
      </c>
      <c r="AJ282" s="374">
        <v>1</v>
      </c>
      <c r="AK282" s="374">
        <v>1</v>
      </c>
      <c r="AL282" s="374">
        <v>1</v>
      </c>
      <c r="AM282" s="226">
        <v>12</v>
      </c>
      <c r="AN282" s="226">
        <v>16</v>
      </c>
      <c r="AO282" s="226">
        <v>18</v>
      </c>
      <c r="AP282" s="226">
        <v>18</v>
      </c>
      <c r="AQ282" s="227">
        <v>63</v>
      </c>
      <c r="AR282" s="227">
        <v>74</v>
      </c>
      <c r="AS282" s="227">
        <v>74</v>
      </c>
      <c r="AT282" s="227">
        <v>78</v>
      </c>
      <c r="AU282" s="226">
        <v>8</v>
      </c>
      <c r="AV282" s="226">
        <v>10</v>
      </c>
      <c r="AW282" s="226">
        <v>12</v>
      </c>
      <c r="AX282" s="226">
        <v>12</v>
      </c>
      <c r="AY282" s="227">
        <v>40</v>
      </c>
      <c r="AZ282" s="227">
        <v>46</v>
      </c>
      <c r="BA282" s="227">
        <v>46</v>
      </c>
      <c r="BB282" s="227">
        <v>50</v>
      </c>
      <c r="BC282" s="226">
        <f t="shared" si="112"/>
        <v>4</v>
      </c>
      <c r="BD282" s="226">
        <f t="shared" si="112"/>
        <v>4</v>
      </c>
      <c r="BE282" s="226">
        <f t="shared" si="112"/>
        <v>3</v>
      </c>
      <c r="BF282" s="226">
        <f t="shared" si="112"/>
        <v>3</v>
      </c>
      <c r="BG282" s="218">
        <f t="shared" si="112"/>
        <v>20</v>
      </c>
      <c r="BH282" s="218">
        <f t="shared" si="110"/>
        <v>23</v>
      </c>
      <c r="BI282" s="218">
        <f t="shared" si="110"/>
        <v>24</v>
      </c>
      <c r="BJ282" s="218">
        <f t="shared" si="110"/>
        <v>25</v>
      </c>
      <c r="BK282" s="226">
        <f t="shared" si="107"/>
        <v>0</v>
      </c>
      <c r="BL282" s="226">
        <f t="shared" si="107"/>
        <v>2</v>
      </c>
      <c r="BM282" s="226">
        <f t="shared" si="107"/>
        <v>3</v>
      </c>
      <c r="BN282" s="226">
        <f t="shared" si="107"/>
        <v>3</v>
      </c>
      <c r="BO282" s="227">
        <f t="shared" si="107"/>
        <v>3</v>
      </c>
      <c r="BP282" s="227">
        <f t="shared" si="107"/>
        <v>5</v>
      </c>
      <c r="BQ282" s="227">
        <f t="shared" si="107"/>
        <v>4</v>
      </c>
      <c r="BR282" s="227">
        <f t="shared" si="107"/>
        <v>3</v>
      </c>
      <c r="BS282" s="226">
        <v>0</v>
      </c>
      <c r="BT282" s="226">
        <v>2</v>
      </c>
      <c r="BU282" s="226">
        <v>3</v>
      </c>
      <c r="BV282" s="226">
        <v>3</v>
      </c>
      <c r="BW282" s="227">
        <v>3</v>
      </c>
      <c r="BX282" s="227">
        <v>5</v>
      </c>
      <c r="BY282" s="227">
        <v>4</v>
      </c>
      <c r="BZ282" s="227">
        <v>3</v>
      </c>
      <c r="CA282" s="226">
        <v>0</v>
      </c>
      <c r="CB282" s="226">
        <f>IFERROR(VLOOKUP($G282,[12]ITEM!$B$2:$AC$939,26,0),0)</f>
        <v>0</v>
      </c>
      <c r="CC282" s="226">
        <f>IFERROR(VLOOKUP($G282,[12]ITEM!$B$2:$AC$939,27,0),0)</f>
        <v>0</v>
      </c>
      <c r="CD282" s="226">
        <f>IFERROR(VLOOKUP($G282,[12]ITEM!$B$2:$AC$939,28,0),0)</f>
        <v>0</v>
      </c>
      <c r="CE282" s="227">
        <v>0</v>
      </c>
      <c r="CF282" s="227">
        <v>0</v>
      </c>
      <c r="CG282" s="227">
        <v>0</v>
      </c>
      <c r="CH282" s="227">
        <v>0</v>
      </c>
      <c r="CI282" s="375"/>
      <c r="CJ282" s="226">
        <f t="shared" si="116"/>
        <v>5</v>
      </c>
      <c r="CK282" s="226">
        <f t="shared" si="116"/>
        <v>6</v>
      </c>
      <c r="CL282" s="226">
        <f t="shared" si="116"/>
        <v>4</v>
      </c>
      <c r="CM282" s="226">
        <f t="shared" si="113"/>
        <v>4</v>
      </c>
      <c r="CN282" s="227">
        <f t="shared" si="113"/>
        <v>20</v>
      </c>
      <c r="CO282" s="227">
        <f t="shared" si="113"/>
        <v>20.374902096019049</v>
      </c>
      <c r="CP282" s="227">
        <f t="shared" si="113"/>
        <v>21.467982113263524</v>
      </c>
      <c r="CQ282" s="227">
        <f t="shared" si="113"/>
        <v>22.929912253457871</v>
      </c>
      <c r="CR282" s="226">
        <v>-1</v>
      </c>
      <c r="CS282" s="226">
        <v>-1</v>
      </c>
      <c r="CT282" s="226">
        <v>-2</v>
      </c>
      <c r="CU282" s="226">
        <v>-2</v>
      </c>
      <c r="CV282" s="227">
        <f t="shared" si="117"/>
        <v>8</v>
      </c>
      <c r="CW282" s="227">
        <f>CV282*(1+('[13]GROWTH (YoY)'!AR282/100))</f>
        <v>9.374902096019051</v>
      </c>
      <c r="CX282" s="227">
        <f>CW282*(1+('[13]GROWTH (YoY)'!AS282/100))</f>
        <v>9.4679821132635258</v>
      </c>
      <c r="CY282" s="227">
        <f>CX282*(1+('[13]GROWTH (YoY)'!AT282/100))</f>
        <v>9.9299122534578732</v>
      </c>
      <c r="CZ282" s="226">
        <v>4</v>
      </c>
      <c r="DA282" s="226">
        <v>5</v>
      </c>
      <c r="DB282" s="226">
        <v>5</v>
      </c>
      <c r="DC282" s="226">
        <v>5</v>
      </c>
      <c r="DD282" s="227">
        <v>10</v>
      </c>
      <c r="DE282" s="227">
        <v>10</v>
      </c>
      <c r="DF282" s="227">
        <v>11</v>
      </c>
      <c r="DG282" s="227">
        <v>12</v>
      </c>
      <c r="DH282" s="226">
        <v>2</v>
      </c>
      <c r="DI282" s="226">
        <v>2</v>
      </c>
      <c r="DJ282" s="226">
        <v>1</v>
      </c>
      <c r="DK282" s="226">
        <v>1</v>
      </c>
      <c r="DL282" s="227">
        <v>2</v>
      </c>
      <c r="DM282" s="227">
        <v>1</v>
      </c>
      <c r="DN282" s="227">
        <v>1</v>
      </c>
      <c r="DO282" s="227">
        <v>1</v>
      </c>
      <c r="DP282" s="376">
        <f t="shared" si="111"/>
        <v>-1</v>
      </c>
      <c r="DQ282" s="226">
        <f t="shared" si="111"/>
        <v>-2</v>
      </c>
      <c r="DR282" s="226">
        <f t="shared" si="111"/>
        <v>-1</v>
      </c>
      <c r="DS282" s="226">
        <f t="shared" si="109"/>
        <v>-1</v>
      </c>
      <c r="DT282" s="227">
        <f t="shared" si="109"/>
        <v>0</v>
      </c>
      <c r="DU282" s="227">
        <f t="shared" si="109"/>
        <v>2.6250979039809508</v>
      </c>
      <c r="DV282" s="227">
        <f t="shared" si="109"/>
        <v>2.532017886736476</v>
      </c>
      <c r="DW282" s="227">
        <f t="shared" si="109"/>
        <v>2.0700877465421286</v>
      </c>
      <c r="DX282" s="377">
        <f t="shared" si="125"/>
        <v>0.6470588235294118</v>
      </c>
      <c r="DY282" s="377">
        <f t="shared" si="125"/>
        <v>0.65116279069767447</v>
      </c>
      <c r="DZ282" s="377">
        <f t="shared" si="125"/>
        <v>0.64</v>
      </c>
      <c r="EA282" s="377">
        <f t="shared" si="124"/>
        <v>0.64</v>
      </c>
      <c r="EB282" s="378">
        <f t="shared" si="124"/>
        <v>0.64367816091954022</v>
      </c>
      <c r="EC282" s="378">
        <f t="shared" si="124"/>
        <v>0.64215686274509809</v>
      </c>
      <c r="ED282" s="378">
        <f t="shared" si="124"/>
        <v>0.62871287128712872</v>
      </c>
      <c r="EE282" s="378">
        <f t="shared" si="124"/>
        <v>0.625</v>
      </c>
      <c r="EG282" s="226">
        <v>34</v>
      </c>
      <c r="EH282" s="226">
        <v>21</v>
      </c>
      <c r="EI282" s="226">
        <v>13</v>
      </c>
      <c r="EJ282" s="226">
        <v>8</v>
      </c>
      <c r="EK282" s="226">
        <v>6</v>
      </c>
      <c r="EL282" s="226">
        <v>552</v>
      </c>
      <c r="EM282" s="226">
        <v>525</v>
      </c>
      <c r="EN282" s="379">
        <f t="shared" si="118"/>
        <v>0.61764705882352944</v>
      </c>
      <c r="EO282" s="226">
        <f t="shared" si="119"/>
        <v>61.53846153846154</v>
      </c>
      <c r="EP282" s="379">
        <f t="shared" si="120"/>
        <v>0.17647058823529413</v>
      </c>
      <c r="EQ282" s="226">
        <f t="shared" si="121"/>
        <v>10869.565217391304</v>
      </c>
      <c r="ER282" s="226">
        <f t="shared" si="122"/>
        <v>1269.8412698412699</v>
      </c>
      <c r="ES282" s="292"/>
      <c r="ET282" s="227">
        <v>174</v>
      </c>
      <c r="EU282" s="227">
        <v>112</v>
      </c>
      <c r="EV282" s="227">
        <v>63</v>
      </c>
      <c r="EW282" s="227">
        <v>33</v>
      </c>
      <c r="EX282" s="227">
        <v>50</v>
      </c>
      <c r="EY282" s="227">
        <v>1412</v>
      </c>
      <c r="EZ282" s="227">
        <v>1380</v>
      </c>
      <c r="FA282" s="380">
        <f t="shared" si="126"/>
        <v>0.64367816091954022</v>
      </c>
      <c r="FB282" s="228">
        <f t="shared" si="127"/>
        <v>52.380952380952387</v>
      </c>
      <c r="FC282" s="380">
        <f t="shared" si="128"/>
        <v>0.28735632183908044</v>
      </c>
      <c r="FD282" s="227">
        <f t="shared" si="129"/>
        <v>35410.764872521249</v>
      </c>
      <c r="FE282" s="227">
        <f t="shared" si="130"/>
        <v>1992.7536231884058</v>
      </c>
      <c r="FF282" s="227">
        <v>63</v>
      </c>
      <c r="FG282" s="228">
        <f t="shared" si="123"/>
        <v>63.492063492063487</v>
      </c>
      <c r="FH282" s="227">
        <v>40</v>
      </c>
      <c r="FI282" s="227">
        <v>63</v>
      </c>
      <c r="FJ282" s="227">
        <v>1</v>
      </c>
      <c r="FK282" s="227">
        <f t="shared" si="114"/>
        <v>22</v>
      </c>
      <c r="FL282" s="227">
        <v>6</v>
      </c>
      <c r="FM282" s="227">
        <f t="shared" si="115"/>
        <v>16</v>
      </c>
      <c r="FZ282" s="229"/>
      <c r="GA282" s="229"/>
      <c r="GB282" s="229"/>
      <c r="GC282" s="229"/>
      <c r="GD282" s="229"/>
    </row>
    <row r="283" spans="1:186" s="368" customFormat="1">
      <c r="A283" s="287" t="s">
        <v>534</v>
      </c>
      <c r="B283" s="369" t="s">
        <v>535</v>
      </c>
      <c r="C283" s="287" t="s">
        <v>724</v>
      </c>
      <c r="D283" s="403" t="s">
        <v>3126</v>
      </c>
      <c r="E283" s="369" t="s">
        <v>725</v>
      </c>
      <c r="F283" s="403">
        <v>280</v>
      </c>
      <c r="G283" s="404" t="s">
        <v>726</v>
      </c>
      <c r="H283" s="392" t="s">
        <v>727</v>
      </c>
      <c r="I283" s="287" t="s">
        <v>728</v>
      </c>
      <c r="J283" s="369" t="s">
        <v>729</v>
      </c>
      <c r="K283" s="287" t="s">
        <v>409</v>
      </c>
      <c r="L283" s="369" t="s">
        <v>730</v>
      </c>
      <c r="M283" s="369" t="s">
        <v>3124</v>
      </c>
      <c r="N283" s="372">
        <v>1</v>
      </c>
      <c r="O283" s="373">
        <v>6089</v>
      </c>
      <c r="P283" s="373">
        <v>13916</v>
      </c>
      <c r="Q283" s="373">
        <v>16489</v>
      </c>
      <c r="R283" s="373">
        <v>18000</v>
      </c>
      <c r="S283" s="374">
        <v>8226</v>
      </c>
      <c r="T283" s="374">
        <v>9999</v>
      </c>
      <c r="U283" s="374">
        <v>10857</v>
      </c>
      <c r="V283" s="374">
        <v>11458</v>
      </c>
      <c r="W283" s="373">
        <v>4844</v>
      </c>
      <c r="X283" s="373">
        <v>11022</v>
      </c>
      <c r="Y283" s="373">
        <v>13109</v>
      </c>
      <c r="Z283" s="373">
        <v>14292</v>
      </c>
      <c r="AA283" s="374">
        <v>5866</v>
      </c>
      <c r="AB283" s="374">
        <v>7191</v>
      </c>
      <c r="AC283" s="374">
        <v>7793</v>
      </c>
      <c r="AD283" s="374">
        <v>8224</v>
      </c>
      <c r="AE283" s="373">
        <v>30</v>
      </c>
      <c r="AF283" s="373">
        <v>52</v>
      </c>
      <c r="AG283" s="373">
        <v>55</v>
      </c>
      <c r="AH283" s="373">
        <v>56</v>
      </c>
      <c r="AI283" s="374">
        <v>30</v>
      </c>
      <c r="AJ283" s="374">
        <v>33</v>
      </c>
      <c r="AK283" s="374">
        <v>34</v>
      </c>
      <c r="AL283" s="374">
        <v>36</v>
      </c>
      <c r="AM283" s="226">
        <v>1245</v>
      </c>
      <c r="AN283" s="226">
        <v>2895</v>
      </c>
      <c r="AO283" s="226">
        <v>3380</v>
      </c>
      <c r="AP283" s="226">
        <v>3708</v>
      </c>
      <c r="AQ283" s="227">
        <v>2360</v>
      </c>
      <c r="AR283" s="227">
        <v>2808</v>
      </c>
      <c r="AS283" s="227">
        <v>3063</v>
      </c>
      <c r="AT283" s="227">
        <v>3234</v>
      </c>
      <c r="AU283" s="226">
        <v>663</v>
      </c>
      <c r="AV283" s="226">
        <v>1578</v>
      </c>
      <c r="AW283" s="226">
        <v>1808</v>
      </c>
      <c r="AX283" s="226">
        <v>2015</v>
      </c>
      <c r="AY283" s="227">
        <v>975</v>
      </c>
      <c r="AZ283" s="227">
        <v>1088</v>
      </c>
      <c r="BA283" s="227">
        <v>1174</v>
      </c>
      <c r="BB283" s="227">
        <v>1387</v>
      </c>
      <c r="BC283" s="226">
        <f t="shared" si="112"/>
        <v>578</v>
      </c>
      <c r="BD283" s="226">
        <f t="shared" si="112"/>
        <v>1266</v>
      </c>
      <c r="BE283" s="226">
        <f t="shared" si="112"/>
        <v>1503</v>
      </c>
      <c r="BF283" s="226">
        <f t="shared" si="112"/>
        <v>1622</v>
      </c>
      <c r="BG283" s="218">
        <f t="shared" si="112"/>
        <v>1308</v>
      </c>
      <c r="BH283" s="218">
        <f t="shared" si="110"/>
        <v>1620</v>
      </c>
      <c r="BI283" s="218">
        <f t="shared" si="110"/>
        <v>1796</v>
      </c>
      <c r="BJ283" s="218">
        <f t="shared" si="110"/>
        <v>1777</v>
      </c>
      <c r="BK283" s="226">
        <f t="shared" si="107"/>
        <v>4</v>
      </c>
      <c r="BL283" s="226">
        <f t="shared" si="107"/>
        <v>51</v>
      </c>
      <c r="BM283" s="226">
        <f t="shared" si="107"/>
        <v>69</v>
      </c>
      <c r="BN283" s="226">
        <f t="shared" si="107"/>
        <v>71</v>
      </c>
      <c r="BO283" s="227">
        <f t="shared" si="107"/>
        <v>77</v>
      </c>
      <c r="BP283" s="227">
        <f t="shared" si="107"/>
        <v>100</v>
      </c>
      <c r="BQ283" s="227">
        <f t="shared" si="107"/>
        <v>93</v>
      </c>
      <c r="BR283" s="227">
        <f t="shared" si="107"/>
        <v>70</v>
      </c>
      <c r="BS283" s="226">
        <v>23</v>
      </c>
      <c r="BT283" s="226">
        <v>51</v>
      </c>
      <c r="BU283" s="226">
        <v>69</v>
      </c>
      <c r="BV283" s="226">
        <v>71</v>
      </c>
      <c r="BW283" s="227">
        <v>77</v>
      </c>
      <c r="BX283" s="227">
        <v>100</v>
      </c>
      <c r="BY283" s="227">
        <v>93</v>
      </c>
      <c r="BZ283" s="227">
        <v>70</v>
      </c>
      <c r="CA283" s="226">
        <v>19</v>
      </c>
      <c r="CB283" s="226">
        <f>IFERROR(VLOOKUP($G283,[12]ITEM!$B$2:$AC$939,26,0),0)</f>
        <v>0</v>
      </c>
      <c r="CC283" s="226">
        <f>IFERROR(VLOOKUP($G283,[12]ITEM!$B$2:$AC$939,27,0),0)</f>
        <v>0</v>
      </c>
      <c r="CD283" s="226">
        <f>IFERROR(VLOOKUP($G283,[12]ITEM!$B$2:$AC$939,28,0),0)</f>
        <v>0</v>
      </c>
      <c r="CE283" s="227">
        <v>0</v>
      </c>
      <c r="CF283" s="227">
        <v>0</v>
      </c>
      <c r="CG283" s="227">
        <v>0</v>
      </c>
      <c r="CH283" s="227">
        <v>0</v>
      </c>
      <c r="CI283" s="375"/>
      <c r="CJ283" s="226">
        <f t="shared" si="116"/>
        <v>579</v>
      </c>
      <c r="CK283" s="226">
        <f t="shared" si="116"/>
        <v>912</v>
      </c>
      <c r="CL283" s="226">
        <f t="shared" si="116"/>
        <v>1050</v>
      </c>
      <c r="CM283" s="226">
        <f t="shared" si="113"/>
        <v>1157</v>
      </c>
      <c r="CN283" s="227">
        <f t="shared" si="113"/>
        <v>1308</v>
      </c>
      <c r="CO283" s="227">
        <f t="shared" si="113"/>
        <v>1530.9390000540966</v>
      </c>
      <c r="CP283" s="227">
        <f t="shared" si="113"/>
        <v>1675.6768231450276</v>
      </c>
      <c r="CQ283" s="227">
        <f t="shared" si="113"/>
        <v>1766.3040176542397</v>
      </c>
      <c r="CR283" s="226">
        <v>405</v>
      </c>
      <c r="CS283" s="226">
        <v>814</v>
      </c>
      <c r="CT283" s="226">
        <v>950</v>
      </c>
      <c r="CU283" s="226">
        <v>1042</v>
      </c>
      <c r="CV283" s="227">
        <f t="shared" si="117"/>
        <v>1171</v>
      </c>
      <c r="CW283" s="227">
        <f>CV283*(1+('[13]GROWTH (YoY)'!AR283/100))</f>
        <v>1392.9390000540966</v>
      </c>
      <c r="CX283" s="227">
        <f>CW283*(1+('[13]GROWTH (YoY)'!AS283/100))</f>
        <v>1519.6768231450276</v>
      </c>
      <c r="CY283" s="227">
        <f>CX283*(1+('[13]GROWTH (YoY)'!AT283/100))</f>
        <v>1604.3040176542397</v>
      </c>
      <c r="CZ283" s="226">
        <v>38</v>
      </c>
      <c r="DA283" s="226">
        <v>49</v>
      </c>
      <c r="DB283" s="226">
        <v>50</v>
      </c>
      <c r="DC283" s="226">
        <v>51</v>
      </c>
      <c r="DD283" s="227">
        <v>88</v>
      </c>
      <c r="DE283" s="227">
        <v>90</v>
      </c>
      <c r="DF283" s="227">
        <v>96</v>
      </c>
      <c r="DG283" s="227">
        <v>105</v>
      </c>
      <c r="DH283" s="226">
        <v>136</v>
      </c>
      <c r="DI283" s="226">
        <v>49</v>
      </c>
      <c r="DJ283" s="226">
        <v>50</v>
      </c>
      <c r="DK283" s="226">
        <v>64</v>
      </c>
      <c r="DL283" s="227">
        <v>49</v>
      </c>
      <c r="DM283" s="227">
        <v>48</v>
      </c>
      <c r="DN283" s="227">
        <v>60</v>
      </c>
      <c r="DO283" s="227">
        <v>57</v>
      </c>
      <c r="DP283" s="376">
        <f t="shared" si="111"/>
        <v>-1</v>
      </c>
      <c r="DQ283" s="226">
        <f t="shared" si="111"/>
        <v>354</v>
      </c>
      <c r="DR283" s="226">
        <f t="shared" si="111"/>
        <v>453</v>
      </c>
      <c r="DS283" s="226">
        <f t="shared" si="109"/>
        <v>465</v>
      </c>
      <c r="DT283" s="227">
        <f t="shared" si="109"/>
        <v>0</v>
      </c>
      <c r="DU283" s="227">
        <f t="shared" si="109"/>
        <v>89.060999945903404</v>
      </c>
      <c r="DV283" s="227">
        <f t="shared" si="109"/>
        <v>120.32317685497242</v>
      </c>
      <c r="DW283" s="227">
        <f t="shared" si="109"/>
        <v>10.695982345760285</v>
      </c>
      <c r="DX283" s="377">
        <f t="shared" si="125"/>
        <v>0.79553292823123667</v>
      </c>
      <c r="DY283" s="377">
        <f t="shared" si="125"/>
        <v>0.79203794193733834</v>
      </c>
      <c r="DZ283" s="377">
        <f t="shared" si="125"/>
        <v>0.79501485839044206</v>
      </c>
      <c r="EA283" s="377">
        <f t="shared" si="124"/>
        <v>0.79400000000000004</v>
      </c>
      <c r="EB283" s="378">
        <f t="shared" si="124"/>
        <v>0.71310478969122293</v>
      </c>
      <c r="EC283" s="378">
        <f t="shared" si="124"/>
        <v>0.71917191719171913</v>
      </c>
      <c r="ED283" s="378">
        <f t="shared" si="124"/>
        <v>0.71778576033895181</v>
      </c>
      <c r="EE283" s="378">
        <f t="shared" si="124"/>
        <v>0.7177517891429569</v>
      </c>
      <c r="EG283" s="226">
        <v>5238</v>
      </c>
      <c r="EH283" s="226">
        <v>4168</v>
      </c>
      <c r="EI283" s="226">
        <v>1070</v>
      </c>
      <c r="EJ283" s="226">
        <v>571</v>
      </c>
      <c r="EK283" s="226">
        <v>1578</v>
      </c>
      <c r="EL283" s="226">
        <v>32312</v>
      </c>
      <c r="EM283" s="226">
        <v>32139</v>
      </c>
      <c r="EN283" s="379">
        <f t="shared" si="118"/>
        <v>0.79572355861015653</v>
      </c>
      <c r="EO283" s="226">
        <f t="shared" si="119"/>
        <v>53.364485981308405</v>
      </c>
      <c r="EP283" s="379">
        <f t="shared" si="120"/>
        <v>0.30126002290950743</v>
      </c>
      <c r="EQ283" s="226">
        <f t="shared" si="121"/>
        <v>48836.345630106465</v>
      </c>
      <c r="ER283" s="226">
        <f t="shared" si="122"/>
        <v>1480.5480361347065</v>
      </c>
      <c r="ES283" s="292"/>
      <c r="ET283" s="227">
        <v>5726</v>
      </c>
      <c r="EU283" s="227">
        <v>4416</v>
      </c>
      <c r="EV283" s="227">
        <v>1310</v>
      </c>
      <c r="EW283" s="227">
        <v>702</v>
      </c>
      <c r="EX283" s="227">
        <v>1379</v>
      </c>
      <c r="EY283" s="227">
        <v>30060</v>
      </c>
      <c r="EZ283" s="227">
        <v>29875</v>
      </c>
      <c r="FA283" s="380">
        <f t="shared" si="126"/>
        <v>0.7712190010478519</v>
      </c>
      <c r="FB283" s="228">
        <f t="shared" si="127"/>
        <v>53.587786259541978</v>
      </c>
      <c r="FC283" s="380">
        <f t="shared" si="128"/>
        <v>0.24083129584352078</v>
      </c>
      <c r="FD283" s="227">
        <f t="shared" si="129"/>
        <v>45874.916833000665</v>
      </c>
      <c r="FE283" s="227">
        <f t="shared" si="130"/>
        <v>1958.1589958158995</v>
      </c>
      <c r="FF283" s="227">
        <v>2310</v>
      </c>
      <c r="FG283" s="228">
        <f t="shared" si="123"/>
        <v>36.883116883116884</v>
      </c>
      <c r="FH283" s="227">
        <v>852</v>
      </c>
      <c r="FI283" s="227">
        <v>2310</v>
      </c>
      <c r="FJ283" s="227">
        <v>27</v>
      </c>
      <c r="FK283" s="227">
        <f t="shared" si="114"/>
        <v>1431</v>
      </c>
      <c r="FL283" s="227">
        <v>402</v>
      </c>
      <c r="FM283" s="227">
        <f t="shared" si="115"/>
        <v>1029</v>
      </c>
      <c r="FZ283" s="229"/>
      <c r="GA283" s="229"/>
      <c r="GB283" s="229"/>
      <c r="GC283" s="229"/>
      <c r="GD283" s="229"/>
    </row>
    <row r="284" spans="1:186" s="368" customFormat="1">
      <c r="A284" s="287" t="s">
        <v>534</v>
      </c>
      <c r="B284" s="369" t="s">
        <v>535</v>
      </c>
      <c r="C284" s="287" t="s">
        <v>724</v>
      </c>
      <c r="D284" s="403" t="s">
        <v>3126</v>
      </c>
      <c r="E284" s="369" t="s">
        <v>725</v>
      </c>
      <c r="F284" s="403">
        <v>281</v>
      </c>
      <c r="G284" s="404" t="s">
        <v>731</v>
      </c>
      <c r="H284" s="392" t="s">
        <v>732</v>
      </c>
      <c r="I284" s="287" t="s">
        <v>728</v>
      </c>
      <c r="J284" s="369" t="s">
        <v>729</v>
      </c>
      <c r="K284" s="287" t="s">
        <v>409</v>
      </c>
      <c r="L284" s="369" t="s">
        <v>730</v>
      </c>
      <c r="M284" s="369" t="s">
        <v>3124</v>
      </c>
      <c r="N284" s="372">
        <v>1</v>
      </c>
      <c r="O284" s="373">
        <v>8684</v>
      </c>
      <c r="P284" s="373">
        <v>7074</v>
      </c>
      <c r="Q284" s="373">
        <v>6347</v>
      </c>
      <c r="R284" s="373">
        <v>6110</v>
      </c>
      <c r="S284" s="374">
        <v>9413</v>
      </c>
      <c r="T284" s="374">
        <v>8525</v>
      </c>
      <c r="U284" s="374">
        <v>8153</v>
      </c>
      <c r="V284" s="374">
        <v>8833</v>
      </c>
      <c r="W284" s="373">
        <v>6511</v>
      </c>
      <c r="X284" s="373">
        <v>5314</v>
      </c>
      <c r="Y284" s="373">
        <v>4768</v>
      </c>
      <c r="Z284" s="373">
        <v>4590</v>
      </c>
      <c r="AA284" s="374">
        <v>7284</v>
      </c>
      <c r="AB284" s="374">
        <v>6647</v>
      </c>
      <c r="AC284" s="374">
        <v>6284</v>
      </c>
      <c r="AD284" s="374">
        <v>6839</v>
      </c>
      <c r="AE284" s="373">
        <v>43</v>
      </c>
      <c r="AF284" s="373">
        <v>26</v>
      </c>
      <c r="AG284" s="373">
        <v>21</v>
      </c>
      <c r="AH284" s="373">
        <v>19</v>
      </c>
      <c r="AI284" s="374">
        <v>35</v>
      </c>
      <c r="AJ284" s="374">
        <v>28</v>
      </c>
      <c r="AK284" s="374">
        <v>26</v>
      </c>
      <c r="AL284" s="374">
        <v>28</v>
      </c>
      <c r="AM284" s="226">
        <v>2173</v>
      </c>
      <c r="AN284" s="226">
        <v>1760</v>
      </c>
      <c r="AO284" s="226">
        <v>1579</v>
      </c>
      <c r="AP284" s="226">
        <v>1520</v>
      </c>
      <c r="AQ284" s="227">
        <v>2129</v>
      </c>
      <c r="AR284" s="227">
        <v>1879</v>
      </c>
      <c r="AS284" s="227">
        <v>1869</v>
      </c>
      <c r="AT284" s="227">
        <v>1994</v>
      </c>
      <c r="AU284" s="226">
        <v>895</v>
      </c>
      <c r="AV284" s="226">
        <v>737</v>
      </c>
      <c r="AW284" s="226">
        <v>668</v>
      </c>
      <c r="AX284" s="226">
        <v>657</v>
      </c>
      <c r="AY284" s="227">
        <v>1135</v>
      </c>
      <c r="AZ284" s="227">
        <v>1194</v>
      </c>
      <c r="BA284" s="227">
        <v>1276</v>
      </c>
      <c r="BB284" s="227">
        <v>1510</v>
      </c>
      <c r="BC284" s="226">
        <f t="shared" si="112"/>
        <v>1264</v>
      </c>
      <c r="BD284" s="226">
        <f t="shared" si="112"/>
        <v>980</v>
      </c>
      <c r="BE284" s="226">
        <f t="shared" si="112"/>
        <v>867</v>
      </c>
      <c r="BF284" s="226">
        <f t="shared" si="112"/>
        <v>820</v>
      </c>
      <c r="BG284" s="218">
        <f t="shared" si="112"/>
        <v>941</v>
      </c>
      <c r="BH284" s="218">
        <f t="shared" si="110"/>
        <v>625</v>
      </c>
      <c r="BI284" s="218">
        <f t="shared" si="110"/>
        <v>529</v>
      </c>
      <c r="BJ284" s="218">
        <f t="shared" si="110"/>
        <v>427</v>
      </c>
      <c r="BK284" s="226">
        <f t="shared" si="107"/>
        <v>14</v>
      </c>
      <c r="BL284" s="226">
        <f t="shared" si="107"/>
        <v>43</v>
      </c>
      <c r="BM284" s="226">
        <f t="shared" si="107"/>
        <v>44</v>
      </c>
      <c r="BN284" s="226">
        <f t="shared" si="107"/>
        <v>43</v>
      </c>
      <c r="BO284" s="227">
        <f t="shared" si="107"/>
        <v>53</v>
      </c>
      <c r="BP284" s="227">
        <f t="shared" si="107"/>
        <v>60</v>
      </c>
      <c r="BQ284" s="227">
        <f t="shared" si="107"/>
        <v>64</v>
      </c>
      <c r="BR284" s="227">
        <f t="shared" si="107"/>
        <v>57</v>
      </c>
      <c r="BS284" s="226">
        <v>33</v>
      </c>
      <c r="BT284" s="226">
        <v>43</v>
      </c>
      <c r="BU284" s="226">
        <v>44</v>
      </c>
      <c r="BV284" s="226">
        <v>43</v>
      </c>
      <c r="BW284" s="227">
        <v>53</v>
      </c>
      <c r="BX284" s="227">
        <v>60</v>
      </c>
      <c r="BY284" s="227">
        <v>64</v>
      </c>
      <c r="BZ284" s="227">
        <v>57</v>
      </c>
      <c r="CA284" s="226">
        <v>19</v>
      </c>
      <c r="CB284" s="226">
        <f>IFERROR(VLOOKUP($G284,[12]ITEM!$B$2:$AC$939,26,0),0)</f>
        <v>0</v>
      </c>
      <c r="CC284" s="226">
        <f>IFERROR(VLOOKUP($G284,[12]ITEM!$B$2:$AC$939,27,0),0)</f>
        <v>0</v>
      </c>
      <c r="CD284" s="226">
        <f>IFERROR(VLOOKUP($G284,[12]ITEM!$B$2:$AC$939,28,0),0)</f>
        <v>0</v>
      </c>
      <c r="CE284" s="227">
        <v>0</v>
      </c>
      <c r="CF284" s="227">
        <v>0</v>
      </c>
      <c r="CG284" s="227">
        <v>0</v>
      </c>
      <c r="CH284" s="227">
        <v>0</v>
      </c>
      <c r="CI284" s="375"/>
      <c r="CJ284" s="226">
        <f t="shared" si="116"/>
        <v>1263</v>
      </c>
      <c r="CK284" s="226">
        <f t="shared" si="116"/>
        <v>1545</v>
      </c>
      <c r="CL284" s="226">
        <f t="shared" si="116"/>
        <v>1532</v>
      </c>
      <c r="CM284" s="226">
        <f t="shared" si="113"/>
        <v>1676</v>
      </c>
      <c r="CN284" s="227">
        <f t="shared" si="113"/>
        <v>941</v>
      </c>
      <c r="CO284" s="227">
        <f t="shared" si="113"/>
        <v>969.2211991623376</v>
      </c>
      <c r="CP284" s="227">
        <f t="shared" si="113"/>
        <v>1113.7039563659562</v>
      </c>
      <c r="CQ284" s="227">
        <f t="shared" si="113"/>
        <v>1091.6566733138093</v>
      </c>
      <c r="CR284" s="226">
        <v>922</v>
      </c>
      <c r="CS284" s="226">
        <v>915</v>
      </c>
      <c r="CT284" s="226">
        <v>821</v>
      </c>
      <c r="CU284" s="226">
        <v>790</v>
      </c>
      <c r="CV284" s="227">
        <f t="shared" si="117"/>
        <v>321</v>
      </c>
      <c r="CW284" s="227">
        <f>CV284*(1+('[13]GROWTH (YoY)'!AR284/100))</f>
        <v>283.22119916233765</v>
      </c>
      <c r="CX284" s="227">
        <f>CW284*(1+('[13]GROWTH (YoY)'!AS284/100))</f>
        <v>281.70395636595623</v>
      </c>
      <c r="CY284" s="227">
        <f>CX284*(1+('[13]GROWTH (YoY)'!AT284/100))</f>
        <v>300.65667331380916</v>
      </c>
      <c r="CZ284" s="226">
        <v>6</v>
      </c>
      <c r="DA284" s="226">
        <v>8</v>
      </c>
      <c r="DB284" s="226">
        <v>8</v>
      </c>
      <c r="DC284" s="226">
        <v>8</v>
      </c>
      <c r="DD284" s="227">
        <v>8</v>
      </c>
      <c r="DE284" s="227">
        <v>8</v>
      </c>
      <c r="DF284" s="227">
        <v>9</v>
      </c>
      <c r="DG284" s="227">
        <v>9</v>
      </c>
      <c r="DH284" s="226">
        <v>335</v>
      </c>
      <c r="DI284" s="226">
        <v>622</v>
      </c>
      <c r="DJ284" s="226">
        <v>703</v>
      </c>
      <c r="DK284" s="226">
        <v>878</v>
      </c>
      <c r="DL284" s="227">
        <v>612</v>
      </c>
      <c r="DM284" s="227">
        <v>678</v>
      </c>
      <c r="DN284" s="227">
        <v>823</v>
      </c>
      <c r="DO284" s="227">
        <v>782</v>
      </c>
      <c r="DP284" s="376">
        <f t="shared" si="111"/>
        <v>1</v>
      </c>
      <c r="DQ284" s="226">
        <f t="shared" si="111"/>
        <v>-565</v>
      </c>
      <c r="DR284" s="226">
        <f t="shared" si="111"/>
        <v>-665</v>
      </c>
      <c r="DS284" s="226">
        <f t="shared" si="109"/>
        <v>-856</v>
      </c>
      <c r="DT284" s="227">
        <f t="shared" si="109"/>
        <v>0</v>
      </c>
      <c r="DU284" s="227">
        <f t="shared" si="109"/>
        <v>-344.2211991623376</v>
      </c>
      <c r="DV284" s="227">
        <f t="shared" si="109"/>
        <v>-584.70395636595617</v>
      </c>
      <c r="DW284" s="227">
        <f t="shared" si="109"/>
        <v>-664.65667331380928</v>
      </c>
      <c r="DX284" s="377">
        <f t="shared" si="125"/>
        <v>0.74976969138645788</v>
      </c>
      <c r="DY284" s="377">
        <f t="shared" si="125"/>
        <v>0.75120158326265196</v>
      </c>
      <c r="DZ284" s="377">
        <f t="shared" si="125"/>
        <v>0.75122104931463685</v>
      </c>
      <c r="EA284" s="377">
        <f t="shared" si="124"/>
        <v>0.75122749590834692</v>
      </c>
      <c r="EB284" s="378">
        <f t="shared" si="124"/>
        <v>0.77382343567406775</v>
      </c>
      <c r="EC284" s="378">
        <f t="shared" si="124"/>
        <v>0.77970674486803515</v>
      </c>
      <c r="ED284" s="378">
        <f t="shared" si="124"/>
        <v>0.77075922973138722</v>
      </c>
      <c r="EE284" s="378">
        <f t="shared" si="124"/>
        <v>0.77425563228801086</v>
      </c>
      <c r="EG284" s="226">
        <v>8700</v>
      </c>
      <c r="EH284" s="226">
        <v>6411</v>
      </c>
      <c r="EI284" s="226">
        <v>2289</v>
      </c>
      <c r="EJ284" s="226">
        <v>746</v>
      </c>
      <c r="EK284" s="226">
        <v>3392</v>
      </c>
      <c r="EL284" s="226">
        <v>52276</v>
      </c>
      <c r="EM284" s="226">
        <v>52244</v>
      </c>
      <c r="EN284" s="379">
        <f t="shared" si="118"/>
        <v>0.73689655172413793</v>
      </c>
      <c r="EO284" s="226">
        <f t="shared" si="119"/>
        <v>32.590650939274788</v>
      </c>
      <c r="EP284" s="379">
        <f t="shared" si="120"/>
        <v>0.38988505747126434</v>
      </c>
      <c r="EQ284" s="226">
        <f t="shared" si="121"/>
        <v>64886.372331471423</v>
      </c>
      <c r="ER284" s="226">
        <f t="shared" si="122"/>
        <v>1189.9293060766149</v>
      </c>
      <c r="ES284" s="292"/>
      <c r="ET284" s="227">
        <v>9413</v>
      </c>
      <c r="EU284" s="227">
        <v>7284</v>
      </c>
      <c r="EV284" s="227">
        <v>2129</v>
      </c>
      <c r="EW284" s="227">
        <v>976</v>
      </c>
      <c r="EX284" s="227">
        <v>2970</v>
      </c>
      <c r="EY284" s="227">
        <v>44512</v>
      </c>
      <c r="EZ284" s="227">
        <v>44472</v>
      </c>
      <c r="FA284" s="380">
        <f t="shared" si="126"/>
        <v>0.77382343567406775</v>
      </c>
      <c r="FB284" s="228">
        <f t="shared" si="127"/>
        <v>45.843118835133865</v>
      </c>
      <c r="FC284" s="380">
        <f t="shared" si="128"/>
        <v>0.31552108785721872</v>
      </c>
      <c r="FD284" s="227">
        <f t="shared" si="129"/>
        <v>66723.580158159602</v>
      </c>
      <c r="FE284" s="227">
        <f t="shared" si="130"/>
        <v>1828.86610301613</v>
      </c>
      <c r="FF284" s="227">
        <v>2129</v>
      </c>
      <c r="FG284" s="228">
        <f t="shared" si="123"/>
        <v>46.59464537341475</v>
      </c>
      <c r="FH284" s="227">
        <v>992</v>
      </c>
      <c r="FI284" s="227">
        <v>2129</v>
      </c>
      <c r="FJ284" s="227">
        <v>16</v>
      </c>
      <c r="FK284" s="227">
        <f t="shared" si="114"/>
        <v>1121</v>
      </c>
      <c r="FL284" s="227">
        <v>490</v>
      </c>
      <c r="FM284" s="227">
        <f t="shared" si="115"/>
        <v>631</v>
      </c>
      <c r="FZ284" s="229"/>
      <c r="GA284" s="229"/>
      <c r="GB284" s="229"/>
      <c r="GC284" s="229"/>
      <c r="GD284" s="229"/>
    </row>
    <row r="285" spans="1:186" s="368" customFormat="1">
      <c r="A285" s="287" t="s">
        <v>534</v>
      </c>
      <c r="B285" s="369" t="s">
        <v>535</v>
      </c>
      <c r="C285" s="287" t="s">
        <v>724</v>
      </c>
      <c r="D285" s="403" t="s">
        <v>3126</v>
      </c>
      <c r="E285" s="369" t="s">
        <v>725</v>
      </c>
      <c r="F285" s="403">
        <v>282</v>
      </c>
      <c r="G285" s="404" t="s">
        <v>733</v>
      </c>
      <c r="H285" s="392" t="s">
        <v>734</v>
      </c>
      <c r="I285" s="287" t="s">
        <v>728</v>
      </c>
      <c r="J285" s="369" t="s">
        <v>729</v>
      </c>
      <c r="K285" s="287" t="s">
        <v>409</v>
      </c>
      <c r="L285" s="369" t="s">
        <v>730</v>
      </c>
      <c r="M285" s="369" t="s">
        <v>3124</v>
      </c>
      <c r="N285" s="372">
        <v>1</v>
      </c>
      <c r="O285" s="373">
        <v>2547</v>
      </c>
      <c r="P285" s="373">
        <v>3269</v>
      </c>
      <c r="Q285" s="373">
        <v>3689</v>
      </c>
      <c r="R285" s="373">
        <v>3805</v>
      </c>
      <c r="S285" s="374">
        <v>4404</v>
      </c>
      <c r="T285" s="374">
        <v>4984</v>
      </c>
      <c r="U285" s="374">
        <v>5142</v>
      </c>
      <c r="V285" s="374">
        <v>5158</v>
      </c>
      <c r="W285" s="373">
        <v>1935</v>
      </c>
      <c r="X285" s="373">
        <v>2489</v>
      </c>
      <c r="Y285" s="373">
        <v>2808</v>
      </c>
      <c r="Z285" s="373">
        <v>2897</v>
      </c>
      <c r="AA285" s="374">
        <v>3446</v>
      </c>
      <c r="AB285" s="374">
        <v>3852</v>
      </c>
      <c r="AC285" s="374">
        <v>3983</v>
      </c>
      <c r="AD285" s="374">
        <v>3981</v>
      </c>
      <c r="AE285" s="373">
        <v>13</v>
      </c>
      <c r="AF285" s="373">
        <v>12</v>
      </c>
      <c r="AG285" s="373">
        <v>12</v>
      </c>
      <c r="AH285" s="373">
        <v>12</v>
      </c>
      <c r="AI285" s="374">
        <v>16</v>
      </c>
      <c r="AJ285" s="374">
        <v>17</v>
      </c>
      <c r="AK285" s="374">
        <v>16</v>
      </c>
      <c r="AL285" s="374">
        <v>16</v>
      </c>
      <c r="AM285" s="226">
        <v>612</v>
      </c>
      <c r="AN285" s="226">
        <v>781</v>
      </c>
      <c r="AO285" s="226">
        <v>881</v>
      </c>
      <c r="AP285" s="226">
        <v>909</v>
      </c>
      <c r="AQ285" s="227">
        <v>958</v>
      </c>
      <c r="AR285" s="227">
        <v>1132</v>
      </c>
      <c r="AS285" s="227">
        <v>1160</v>
      </c>
      <c r="AT285" s="227">
        <v>1177</v>
      </c>
      <c r="AU285" s="226">
        <v>209</v>
      </c>
      <c r="AV285" s="226">
        <v>398</v>
      </c>
      <c r="AW285" s="226">
        <v>449</v>
      </c>
      <c r="AX285" s="226">
        <v>477</v>
      </c>
      <c r="AY285" s="227">
        <v>451</v>
      </c>
      <c r="AZ285" s="227">
        <v>495</v>
      </c>
      <c r="BA285" s="227">
        <v>530</v>
      </c>
      <c r="BB285" s="227">
        <v>623</v>
      </c>
      <c r="BC285" s="226">
        <f t="shared" si="112"/>
        <v>404</v>
      </c>
      <c r="BD285" s="226">
        <f t="shared" si="112"/>
        <v>368</v>
      </c>
      <c r="BE285" s="226">
        <f t="shared" si="112"/>
        <v>419</v>
      </c>
      <c r="BF285" s="226">
        <f t="shared" si="112"/>
        <v>421</v>
      </c>
      <c r="BG285" s="218">
        <f t="shared" si="112"/>
        <v>475</v>
      </c>
      <c r="BH285" s="218">
        <f t="shared" si="110"/>
        <v>603</v>
      </c>
      <c r="BI285" s="218">
        <f t="shared" si="110"/>
        <v>595</v>
      </c>
      <c r="BJ285" s="218">
        <f t="shared" si="110"/>
        <v>518</v>
      </c>
      <c r="BK285" s="226">
        <f t="shared" si="107"/>
        <v>-1</v>
      </c>
      <c r="BL285" s="226">
        <f t="shared" si="107"/>
        <v>15</v>
      </c>
      <c r="BM285" s="226">
        <f t="shared" si="107"/>
        <v>13</v>
      </c>
      <c r="BN285" s="226">
        <f t="shared" si="107"/>
        <v>11</v>
      </c>
      <c r="BO285" s="227">
        <f t="shared" si="107"/>
        <v>32</v>
      </c>
      <c r="BP285" s="227">
        <f t="shared" si="107"/>
        <v>34</v>
      </c>
      <c r="BQ285" s="227">
        <f t="shared" si="107"/>
        <v>35</v>
      </c>
      <c r="BR285" s="227">
        <f t="shared" si="107"/>
        <v>36</v>
      </c>
      <c r="BS285" s="226">
        <v>13</v>
      </c>
      <c r="BT285" s="226">
        <v>15</v>
      </c>
      <c r="BU285" s="226">
        <v>13</v>
      </c>
      <c r="BV285" s="226">
        <v>11</v>
      </c>
      <c r="BW285" s="227">
        <v>32</v>
      </c>
      <c r="BX285" s="227">
        <v>34</v>
      </c>
      <c r="BY285" s="227">
        <v>35</v>
      </c>
      <c r="BZ285" s="227">
        <v>36</v>
      </c>
      <c r="CA285" s="226">
        <v>14</v>
      </c>
      <c r="CB285" s="226">
        <f>IFERROR(VLOOKUP($G285,[12]ITEM!$B$2:$AC$939,26,0),0)</f>
        <v>0</v>
      </c>
      <c r="CC285" s="226">
        <f>IFERROR(VLOOKUP($G285,[12]ITEM!$B$2:$AC$939,27,0),0)</f>
        <v>0</v>
      </c>
      <c r="CD285" s="226">
        <f>IFERROR(VLOOKUP($G285,[12]ITEM!$B$2:$AC$939,28,0),0)</f>
        <v>0</v>
      </c>
      <c r="CE285" s="227">
        <v>0</v>
      </c>
      <c r="CF285" s="227">
        <v>0</v>
      </c>
      <c r="CG285" s="227">
        <v>0</v>
      </c>
      <c r="CH285" s="227">
        <v>0</v>
      </c>
      <c r="CI285" s="375"/>
      <c r="CJ285" s="226">
        <f t="shared" si="116"/>
        <v>404</v>
      </c>
      <c r="CK285" s="226">
        <f t="shared" si="116"/>
        <v>548</v>
      </c>
      <c r="CL285" s="226">
        <f t="shared" si="116"/>
        <v>604</v>
      </c>
      <c r="CM285" s="226">
        <f t="shared" si="113"/>
        <v>654</v>
      </c>
      <c r="CN285" s="227">
        <f t="shared" si="113"/>
        <v>475</v>
      </c>
      <c r="CO285" s="227">
        <f t="shared" si="113"/>
        <v>538.74451206366689</v>
      </c>
      <c r="CP285" s="227">
        <f t="shared" si="113"/>
        <v>578.12669743154845</v>
      </c>
      <c r="CQ285" s="227">
        <f t="shared" si="113"/>
        <v>578.51332826545718</v>
      </c>
      <c r="CR285" s="226">
        <v>338</v>
      </c>
      <c r="CS285" s="226">
        <v>427</v>
      </c>
      <c r="CT285" s="226">
        <v>482</v>
      </c>
      <c r="CU285" s="226">
        <v>497</v>
      </c>
      <c r="CV285" s="227">
        <f t="shared" si="117"/>
        <v>357</v>
      </c>
      <c r="CW285" s="227">
        <f>CV285*(1+('[13]GROWTH (YoY)'!AR285/100))</f>
        <v>421.74451206366689</v>
      </c>
      <c r="CX285" s="227">
        <f>CW285*(1+('[13]GROWTH (YoY)'!AS285/100))</f>
        <v>432.12669743154845</v>
      </c>
      <c r="CY285" s="227">
        <f>CX285*(1+('[13]GROWTH (YoY)'!AT285/100))</f>
        <v>438.51332826545723</v>
      </c>
      <c r="CZ285" s="226">
        <v>2</v>
      </c>
      <c r="DA285" s="226">
        <v>3</v>
      </c>
      <c r="DB285" s="226">
        <v>3</v>
      </c>
      <c r="DC285" s="226">
        <v>3</v>
      </c>
      <c r="DD285" s="227">
        <v>2</v>
      </c>
      <c r="DE285" s="227">
        <v>2</v>
      </c>
      <c r="DF285" s="227">
        <v>2</v>
      </c>
      <c r="DG285" s="227">
        <v>3</v>
      </c>
      <c r="DH285" s="226">
        <v>64</v>
      </c>
      <c r="DI285" s="226">
        <v>118</v>
      </c>
      <c r="DJ285" s="226">
        <v>119</v>
      </c>
      <c r="DK285" s="226">
        <v>154</v>
      </c>
      <c r="DL285" s="227">
        <v>116</v>
      </c>
      <c r="DM285" s="227">
        <v>115</v>
      </c>
      <c r="DN285" s="227">
        <v>144</v>
      </c>
      <c r="DO285" s="227">
        <v>137</v>
      </c>
      <c r="DP285" s="376">
        <f t="shared" si="111"/>
        <v>0</v>
      </c>
      <c r="DQ285" s="226">
        <f t="shared" si="111"/>
        <v>-180</v>
      </c>
      <c r="DR285" s="226">
        <f t="shared" si="111"/>
        <v>-185</v>
      </c>
      <c r="DS285" s="226">
        <f t="shared" si="109"/>
        <v>-233</v>
      </c>
      <c r="DT285" s="227">
        <f t="shared" si="109"/>
        <v>0</v>
      </c>
      <c r="DU285" s="227">
        <f t="shared" si="109"/>
        <v>64.255487936333111</v>
      </c>
      <c r="DV285" s="227">
        <f t="shared" si="109"/>
        <v>16.87330256845155</v>
      </c>
      <c r="DW285" s="227">
        <f t="shared" si="109"/>
        <v>-60.513328265457176</v>
      </c>
      <c r="DX285" s="377">
        <f t="shared" si="125"/>
        <v>0.75971731448763247</v>
      </c>
      <c r="DY285" s="377">
        <f t="shared" si="125"/>
        <v>0.76139492199449377</v>
      </c>
      <c r="DZ285" s="377">
        <f t="shared" si="125"/>
        <v>0.76118189211168341</v>
      </c>
      <c r="EA285" s="377">
        <f t="shared" si="124"/>
        <v>0.76136662286465173</v>
      </c>
      <c r="EB285" s="378">
        <f t="shared" si="124"/>
        <v>0.78247048138056308</v>
      </c>
      <c r="EC285" s="378">
        <f t="shared" si="124"/>
        <v>0.7728731942215088</v>
      </c>
      <c r="ED285" s="378">
        <f t="shared" si="124"/>
        <v>0.77460132244262936</v>
      </c>
      <c r="EE285" s="378">
        <f t="shared" si="124"/>
        <v>0.77181077937184961</v>
      </c>
      <c r="EG285" s="226">
        <v>2555</v>
      </c>
      <c r="EH285" s="226">
        <v>1897</v>
      </c>
      <c r="EI285" s="226">
        <v>658</v>
      </c>
      <c r="EJ285" s="226">
        <v>218</v>
      </c>
      <c r="EK285" s="226">
        <v>2182</v>
      </c>
      <c r="EL285" s="226">
        <v>8450</v>
      </c>
      <c r="EM285" s="226">
        <v>8439</v>
      </c>
      <c r="EN285" s="379">
        <f t="shared" si="118"/>
        <v>0.74246575342465748</v>
      </c>
      <c r="EO285" s="226">
        <f t="shared" si="119"/>
        <v>33.130699088145896</v>
      </c>
      <c r="EP285" s="379">
        <f t="shared" si="120"/>
        <v>0.85401174168297456</v>
      </c>
      <c r="EQ285" s="226">
        <f t="shared" si="121"/>
        <v>258224.85207100591</v>
      </c>
      <c r="ER285" s="226">
        <f t="shared" si="122"/>
        <v>2152.7037168700872</v>
      </c>
      <c r="ES285" s="292"/>
      <c r="ET285" s="227">
        <v>4404</v>
      </c>
      <c r="EU285" s="227">
        <v>3446</v>
      </c>
      <c r="EV285" s="227">
        <v>958</v>
      </c>
      <c r="EW285" s="227">
        <v>242</v>
      </c>
      <c r="EX285" s="227">
        <v>2047</v>
      </c>
      <c r="EY285" s="227">
        <v>6990</v>
      </c>
      <c r="EZ285" s="227">
        <v>6978</v>
      </c>
      <c r="FA285" s="380">
        <f t="shared" si="126"/>
        <v>0.78247048138056308</v>
      </c>
      <c r="FB285" s="228">
        <f t="shared" si="127"/>
        <v>25.260960334029225</v>
      </c>
      <c r="FC285" s="380">
        <f t="shared" si="128"/>
        <v>0.46480472297910991</v>
      </c>
      <c r="FD285" s="227">
        <f t="shared" si="129"/>
        <v>292846.92417739629</v>
      </c>
      <c r="FE285" s="227">
        <f t="shared" si="130"/>
        <v>2890.0353491927012</v>
      </c>
      <c r="FF285" s="227">
        <v>958</v>
      </c>
      <c r="FG285" s="228">
        <f t="shared" si="123"/>
        <v>41.231732776617953</v>
      </c>
      <c r="FH285" s="227">
        <v>395</v>
      </c>
      <c r="FI285" s="227">
        <v>958</v>
      </c>
      <c r="FJ285" s="227">
        <v>8</v>
      </c>
      <c r="FK285" s="227">
        <f t="shared" si="114"/>
        <v>555</v>
      </c>
      <c r="FL285" s="227">
        <v>229</v>
      </c>
      <c r="FM285" s="227">
        <f t="shared" si="115"/>
        <v>326</v>
      </c>
      <c r="FZ285" s="229"/>
      <c r="GA285" s="229"/>
      <c r="GB285" s="229"/>
      <c r="GC285" s="229"/>
      <c r="GD285" s="229"/>
    </row>
    <row r="286" spans="1:186" s="368" customFormat="1">
      <c r="A286" s="287" t="s">
        <v>534</v>
      </c>
      <c r="B286" s="369" t="s">
        <v>535</v>
      </c>
      <c r="C286" s="287" t="s">
        <v>724</v>
      </c>
      <c r="D286" s="403" t="s">
        <v>3126</v>
      </c>
      <c r="E286" s="369" t="s">
        <v>725</v>
      </c>
      <c r="F286" s="403">
        <v>283</v>
      </c>
      <c r="G286" s="404" t="s">
        <v>735</v>
      </c>
      <c r="H286" s="392" t="s">
        <v>736</v>
      </c>
      <c r="I286" s="287" t="s">
        <v>728</v>
      </c>
      <c r="J286" s="369" t="s">
        <v>729</v>
      </c>
      <c r="K286" s="287" t="s">
        <v>409</v>
      </c>
      <c r="L286" s="369" t="s">
        <v>730</v>
      </c>
      <c r="M286" s="369" t="s">
        <v>3124</v>
      </c>
      <c r="N286" s="372">
        <v>1</v>
      </c>
      <c r="O286" s="373">
        <v>1600</v>
      </c>
      <c r="P286" s="373">
        <v>3277</v>
      </c>
      <c r="Q286" s="373">
        <v>3551</v>
      </c>
      <c r="R286" s="373">
        <v>3077</v>
      </c>
      <c r="S286" s="374">
        <v>1886</v>
      </c>
      <c r="T286" s="374">
        <v>2045</v>
      </c>
      <c r="U286" s="374">
        <v>1773</v>
      </c>
      <c r="V286" s="374">
        <v>1962</v>
      </c>
      <c r="W286" s="373">
        <v>1234</v>
      </c>
      <c r="X286" s="373">
        <v>2497</v>
      </c>
      <c r="Y286" s="373">
        <v>2706</v>
      </c>
      <c r="Z286" s="373">
        <v>2345</v>
      </c>
      <c r="AA286" s="374">
        <v>1368</v>
      </c>
      <c r="AB286" s="374">
        <v>1481</v>
      </c>
      <c r="AC286" s="374">
        <v>1304</v>
      </c>
      <c r="AD286" s="374">
        <v>1449</v>
      </c>
      <c r="AE286" s="373">
        <v>8</v>
      </c>
      <c r="AF286" s="373">
        <v>12</v>
      </c>
      <c r="AG286" s="373">
        <v>12</v>
      </c>
      <c r="AH286" s="373">
        <v>10</v>
      </c>
      <c r="AI286" s="374">
        <v>7</v>
      </c>
      <c r="AJ286" s="374">
        <v>7</v>
      </c>
      <c r="AK286" s="374">
        <v>6</v>
      </c>
      <c r="AL286" s="374">
        <v>6</v>
      </c>
      <c r="AM286" s="226">
        <v>366</v>
      </c>
      <c r="AN286" s="226">
        <v>780</v>
      </c>
      <c r="AO286" s="226">
        <v>845</v>
      </c>
      <c r="AP286" s="226">
        <v>732</v>
      </c>
      <c r="AQ286" s="227">
        <v>518</v>
      </c>
      <c r="AR286" s="227">
        <v>564</v>
      </c>
      <c r="AS286" s="227">
        <v>469</v>
      </c>
      <c r="AT286" s="227">
        <v>513</v>
      </c>
      <c r="AU286" s="226">
        <v>221</v>
      </c>
      <c r="AV286" s="226">
        <v>600</v>
      </c>
      <c r="AW286" s="226">
        <v>628</v>
      </c>
      <c r="AX286" s="226">
        <v>559</v>
      </c>
      <c r="AY286" s="227">
        <v>425</v>
      </c>
      <c r="AZ286" s="227">
        <v>440</v>
      </c>
      <c r="BA286" s="227">
        <v>466</v>
      </c>
      <c r="BB286" s="227">
        <v>552</v>
      </c>
      <c r="BC286" s="226">
        <f t="shared" si="112"/>
        <v>141</v>
      </c>
      <c r="BD286" s="226">
        <f t="shared" si="112"/>
        <v>168</v>
      </c>
      <c r="BE286" s="226">
        <f t="shared" si="112"/>
        <v>202</v>
      </c>
      <c r="BF286" s="226">
        <f t="shared" si="112"/>
        <v>160</v>
      </c>
      <c r="BG286" s="218">
        <f t="shared" si="112"/>
        <v>74</v>
      </c>
      <c r="BH286" s="218">
        <f t="shared" si="110"/>
        <v>101</v>
      </c>
      <c r="BI286" s="218">
        <f t="shared" si="110"/>
        <v>-20</v>
      </c>
      <c r="BJ286" s="218">
        <f t="shared" si="110"/>
        <v>-61</v>
      </c>
      <c r="BK286" s="226">
        <f t="shared" si="107"/>
        <v>4</v>
      </c>
      <c r="BL286" s="226">
        <f t="shared" si="107"/>
        <v>12</v>
      </c>
      <c r="BM286" s="226">
        <f t="shared" si="107"/>
        <v>15</v>
      </c>
      <c r="BN286" s="226">
        <f t="shared" si="107"/>
        <v>13</v>
      </c>
      <c r="BO286" s="227">
        <f t="shared" si="107"/>
        <v>19</v>
      </c>
      <c r="BP286" s="227">
        <f t="shared" si="107"/>
        <v>23</v>
      </c>
      <c r="BQ286" s="227">
        <f t="shared" si="107"/>
        <v>23</v>
      </c>
      <c r="BR286" s="227">
        <f t="shared" si="107"/>
        <v>22</v>
      </c>
      <c r="BS286" s="226">
        <v>8</v>
      </c>
      <c r="BT286" s="226">
        <v>12</v>
      </c>
      <c r="BU286" s="226">
        <v>15</v>
      </c>
      <c r="BV286" s="226">
        <v>13</v>
      </c>
      <c r="BW286" s="227">
        <v>19</v>
      </c>
      <c r="BX286" s="227">
        <v>23</v>
      </c>
      <c r="BY286" s="227">
        <v>23</v>
      </c>
      <c r="BZ286" s="227">
        <v>22</v>
      </c>
      <c r="CA286" s="226">
        <v>4</v>
      </c>
      <c r="CB286" s="226">
        <f>IFERROR(VLOOKUP($G286,[12]ITEM!$B$2:$AC$939,26,0),0)</f>
        <v>0</v>
      </c>
      <c r="CC286" s="226">
        <f>IFERROR(VLOOKUP($G286,[12]ITEM!$B$2:$AC$939,27,0),0)</f>
        <v>0</v>
      </c>
      <c r="CD286" s="226">
        <f>IFERROR(VLOOKUP($G286,[12]ITEM!$B$2:$AC$939,28,0),0)</f>
        <v>0</v>
      </c>
      <c r="CE286" s="227">
        <v>0</v>
      </c>
      <c r="CF286" s="227">
        <v>0</v>
      </c>
      <c r="CG286" s="227">
        <v>0</v>
      </c>
      <c r="CH286" s="227">
        <v>0</v>
      </c>
      <c r="CI286" s="375"/>
      <c r="CJ286" s="226">
        <f t="shared" si="116"/>
        <v>142</v>
      </c>
      <c r="CK286" s="226">
        <f t="shared" si="116"/>
        <v>175</v>
      </c>
      <c r="CL286" s="226">
        <f t="shared" si="116"/>
        <v>183</v>
      </c>
      <c r="CM286" s="226">
        <f t="shared" si="113"/>
        <v>181</v>
      </c>
      <c r="CN286" s="227">
        <f t="shared" si="113"/>
        <v>74</v>
      </c>
      <c r="CO286" s="227">
        <f t="shared" si="113"/>
        <v>76.771402529281829</v>
      </c>
      <c r="CP286" s="227">
        <f t="shared" si="113"/>
        <v>81.097656246387913</v>
      </c>
      <c r="CQ286" s="227">
        <f t="shared" si="113"/>
        <v>83.785432203522419</v>
      </c>
      <c r="CR286" s="226">
        <v>51</v>
      </c>
      <c r="CS286" s="226">
        <v>86</v>
      </c>
      <c r="CT286" s="226">
        <v>93</v>
      </c>
      <c r="CU286" s="226">
        <v>81</v>
      </c>
      <c r="CV286" s="227">
        <f t="shared" si="117"/>
        <v>20</v>
      </c>
      <c r="CW286" s="227">
        <f>CV286*(1+('[13]GROWTH (YoY)'!AR286/100))</f>
        <v>21.771402529281836</v>
      </c>
      <c r="CX286" s="227">
        <f>CW286*(1+('[13]GROWTH (YoY)'!AS286/100))</f>
        <v>18.097656246387906</v>
      </c>
      <c r="CY286" s="227">
        <f>CX286*(1+('[13]GROWTH (YoY)'!AT286/100))</f>
        <v>19.785432203522411</v>
      </c>
      <c r="CZ286" s="226">
        <v>45</v>
      </c>
      <c r="DA286" s="226">
        <v>60</v>
      </c>
      <c r="DB286" s="226">
        <v>61</v>
      </c>
      <c r="DC286" s="226">
        <v>62</v>
      </c>
      <c r="DD286" s="227">
        <v>26</v>
      </c>
      <c r="DE286" s="227">
        <v>27</v>
      </c>
      <c r="DF286" s="227">
        <v>28</v>
      </c>
      <c r="DG286" s="227">
        <v>31</v>
      </c>
      <c r="DH286" s="226">
        <v>46</v>
      </c>
      <c r="DI286" s="226">
        <v>29</v>
      </c>
      <c r="DJ286" s="226">
        <v>29</v>
      </c>
      <c r="DK286" s="226">
        <v>38</v>
      </c>
      <c r="DL286" s="227">
        <v>28</v>
      </c>
      <c r="DM286" s="227">
        <v>28</v>
      </c>
      <c r="DN286" s="227">
        <v>35</v>
      </c>
      <c r="DO286" s="227">
        <v>33</v>
      </c>
      <c r="DP286" s="376">
        <f t="shared" si="111"/>
        <v>-1</v>
      </c>
      <c r="DQ286" s="226">
        <f t="shared" si="111"/>
        <v>-7</v>
      </c>
      <c r="DR286" s="226">
        <f t="shared" si="111"/>
        <v>19</v>
      </c>
      <c r="DS286" s="226">
        <f t="shared" si="109"/>
        <v>-21</v>
      </c>
      <c r="DT286" s="227">
        <f t="shared" si="109"/>
        <v>0</v>
      </c>
      <c r="DU286" s="227">
        <f t="shared" si="109"/>
        <v>24.228597470718171</v>
      </c>
      <c r="DV286" s="227">
        <f t="shared" si="109"/>
        <v>-101.09765624638791</v>
      </c>
      <c r="DW286" s="227">
        <f t="shared" si="109"/>
        <v>-144.78543220352242</v>
      </c>
      <c r="DX286" s="377">
        <f t="shared" si="125"/>
        <v>0.77124999999999999</v>
      </c>
      <c r="DY286" s="377">
        <f t="shared" si="125"/>
        <v>0.76197741837046074</v>
      </c>
      <c r="DZ286" s="377">
        <f t="shared" si="125"/>
        <v>0.76203886229231199</v>
      </c>
      <c r="EA286" s="377">
        <f t="shared" si="124"/>
        <v>0.7621059473513162</v>
      </c>
      <c r="EB286" s="378">
        <f t="shared" si="124"/>
        <v>0.7253446447507953</v>
      </c>
      <c r="EC286" s="378">
        <f t="shared" si="124"/>
        <v>0.72420537897310511</v>
      </c>
      <c r="ED286" s="378">
        <f t="shared" si="124"/>
        <v>0.73547659334461368</v>
      </c>
      <c r="EE286" s="378">
        <f t="shared" si="124"/>
        <v>0.73853211009174313</v>
      </c>
      <c r="EG286" s="226">
        <v>1310</v>
      </c>
      <c r="EH286" s="226">
        <v>993</v>
      </c>
      <c r="EI286" s="226">
        <v>317</v>
      </c>
      <c r="EJ286" s="226">
        <v>190</v>
      </c>
      <c r="EK286" s="226">
        <v>486</v>
      </c>
      <c r="EL286" s="226">
        <v>9574</v>
      </c>
      <c r="EM286" s="226">
        <v>9335</v>
      </c>
      <c r="EN286" s="379">
        <f t="shared" si="118"/>
        <v>0.75801526717557255</v>
      </c>
      <c r="EO286" s="226">
        <f t="shared" si="119"/>
        <v>59.936908517350162</v>
      </c>
      <c r="EP286" s="379">
        <f t="shared" si="120"/>
        <v>0.37099236641221373</v>
      </c>
      <c r="EQ286" s="226">
        <f t="shared" si="121"/>
        <v>50762.481721328601</v>
      </c>
      <c r="ER286" s="226">
        <f t="shared" si="122"/>
        <v>1696.1256918407428</v>
      </c>
      <c r="ES286" s="292"/>
      <c r="ET286" s="227">
        <v>1886</v>
      </c>
      <c r="EU286" s="227">
        <v>1368</v>
      </c>
      <c r="EV286" s="227">
        <v>518</v>
      </c>
      <c r="EW286" s="227">
        <v>304</v>
      </c>
      <c r="EX286" s="227">
        <v>662</v>
      </c>
      <c r="EY286" s="227">
        <v>10538</v>
      </c>
      <c r="EZ286" s="227">
        <v>10312</v>
      </c>
      <c r="FA286" s="380">
        <f t="shared" si="126"/>
        <v>0.7253446447507953</v>
      </c>
      <c r="FB286" s="228">
        <f t="shared" si="127"/>
        <v>58.687258687258691</v>
      </c>
      <c r="FC286" s="380">
        <f t="shared" si="128"/>
        <v>0.35100742311770944</v>
      </c>
      <c r="FD286" s="227">
        <f t="shared" si="129"/>
        <v>62820.269500854054</v>
      </c>
      <c r="FE286" s="227">
        <f t="shared" si="130"/>
        <v>2456.6847685544349</v>
      </c>
      <c r="FF286" s="227">
        <v>518</v>
      </c>
      <c r="FG286" s="228">
        <f t="shared" si="123"/>
        <v>71.814671814671811</v>
      </c>
      <c r="FH286" s="227">
        <v>372</v>
      </c>
      <c r="FI286" s="227">
        <v>518</v>
      </c>
      <c r="FJ286" s="227">
        <v>9</v>
      </c>
      <c r="FK286" s="227">
        <f t="shared" si="114"/>
        <v>137</v>
      </c>
      <c r="FL286" s="227">
        <v>98</v>
      </c>
      <c r="FM286" s="227">
        <f t="shared" si="115"/>
        <v>39</v>
      </c>
      <c r="FZ286" s="229"/>
      <c r="GA286" s="229"/>
      <c r="GB286" s="229"/>
      <c r="GC286" s="229"/>
      <c r="GD286" s="229"/>
    </row>
    <row r="287" spans="1:186" s="368" customFormat="1">
      <c r="A287" s="287" t="s">
        <v>534</v>
      </c>
      <c r="B287" s="369" t="s">
        <v>535</v>
      </c>
      <c r="C287" s="287" t="s">
        <v>724</v>
      </c>
      <c r="D287" s="403" t="s">
        <v>3126</v>
      </c>
      <c r="E287" s="369" t="s">
        <v>725</v>
      </c>
      <c r="F287" s="403">
        <v>284</v>
      </c>
      <c r="G287" s="404" t="s">
        <v>737</v>
      </c>
      <c r="H287" s="392" t="s">
        <v>738</v>
      </c>
      <c r="I287" s="287" t="s">
        <v>728</v>
      </c>
      <c r="J287" s="369" t="s">
        <v>729</v>
      </c>
      <c r="K287" s="287" t="s">
        <v>409</v>
      </c>
      <c r="L287" s="369" t="s">
        <v>730</v>
      </c>
      <c r="M287" s="369" t="s">
        <v>3124</v>
      </c>
      <c r="N287" s="372">
        <v>1</v>
      </c>
      <c r="O287" s="373">
        <v>105</v>
      </c>
      <c r="P287" s="373">
        <v>158</v>
      </c>
      <c r="Q287" s="373">
        <v>169</v>
      </c>
      <c r="R287" s="373">
        <v>178</v>
      </c>
      <c r="S287" s="374">
        <v>145</v>
      </c>
      <c r="T287" s="374">
        <v>154</v>
      </c>
      <c r="U287" s="374">
        <v>161</v>
      </c>
      <c r="V287" s="374">
        <v>158</v>
      </c>
      <c r="W287" s="373">
        <v>83</v>
      </c>
      <c r="X287" s="373">
        <v>125</v>
      </c>
      <c r="Y287" s="373">
        <v>134</v>
      </c>
      <c r="Z287" s="373">
        <v>141</v>
      </c>
      <c r="AA287" s="374">
        <v>99</v>
      </c>
      <c r="AB287" s="374">
        <v>105</v>
      </c>
      <c r="AC287" s="374">
        <v>110</v>
      </c>
      <c r="AD287" s="374">
        <v>107</v>
      </c>
      <c r="AE287" s="373">
        <v>1</v>
      </c>
      <c r="AF287" s="373">
        <v>1</v>
      </c>
      <c r="AG287" s="373">
        <v>1</v>
      </c>
      <c r="AH287" s="373">
        <v>1</v>
      </c>
      <c r="AI287" s="374">
        <v>1</v>
      </c>
      <c r="AJ287" s="374">
        <v>1</v>
      </c>
      <c r="AK287" s="374">
        <v>1</v>
      </c>
      <c r="AL287" s="374">
        <v>1</v>
      </c>
      <c r="AM287" s="226">
        <v>22</v>
      </c>
      <c r="AN287" s="226">
        <v>33</v>
      </c>
      <c r="AO287" s="226">
        <v>35</v>
      </c>
      <c r="AP287" s="226">
        <v>37</v>
      </c>
      <c r="AQ287" s="227">
        <v>46</v>
      </c>
      <c r="AR287" s="227">
        <v>49</v>
      </c>
      <c r="AS287" s="227">
        <v>51</v>
      </c>
      <c r="AT287" s="227">
        <v>51</v>
      </c>
      <c r="AU287" s="226">
        <v>12</v>
      </c>
      <c r="AV287" s="226">
        <v>21</v>
      </c>
      <c r="AW287" s="226">
        <v>22</v>
      </c>
      <c r="AX287" s="226">
        <v>23</v>
      </c>
      <c r="AY287" s="227">
        <v>35</v>
      </c>
      <c r="AZ287" s="227">
        <v>36</v>
      </c>
      <c r="BA287" s="227">
        <v>39</v>
      </c>
      <c r="BB287" s="227">
        <v>46</v>
      </c>
      <c r="BC287" s="226">
        <f t="shared" si="112"/>
        <v>10</v>
      </c>
      <c r="BD287" s="226">
        <f t="shared" si="112"/>
        <v>10</v>
      </c>
      <c r="BE287" s="226">
        <f t="shared" si="112"/>
        <v>9</v>
      </c>
      <c r="BF287" s="226">
        <f t="shared" si="112"/>
        <v>10</v>
      </c>
      <c r="BG287" s="218">
        <f t="shared" si="112"/>
        <v>8</v>
      </c>
      <c r="BH287" s="218">
        <f t="shared" si="110"/>
        <v>8</v>
      </c>
      <c r="BI287" s="218">
        <f t="shared" si="110"/>
        <v>6</v>
      </c>
      <c r="BJ287" s="218">
        <f t="shared" si="110"/>
        <v>2</v>
      </c>
      <c r="BK287" s="226">
        <f t="shared" si="107"/>
        <v>0</v>
      </c>
      <c r="BL287" s="226">
        <f t="shared" si="107"/>
        <v>2</v>
      </c>
      <c r="BM287" s="226">
        <f t="shared" si="107"/>
        <v>4</v>
      </c>
      <c r="BN287" s="226">
        <f t="shared" si="107"/>
        <v>4</v>
      </c>
      <c r="BO287" s="227">
        <f t="shared" si="107"/>
        <v>3</v>
      </c>
      <c r="BP287" s="227">
        <f t="shared" si="107"/>
        <v>5</v>
      </c>
      <c r="BQ287" s="227">
        <f t="shared" si="107"/>
        <v>6</v>
      </c>
      <c r="BR287" s="227">
        <f t="shared" si="107"/>
        <v>3</v>
      </c>
      <c r="BS287" s="226">
        <v>0</v>
      </c>
      <c r="BT287" s="226">
        <v>2</v>
      </c>
      <c r="BU287" s="226">
        <v>4</v>
      </c>
      <c r="BV287" s="226">
        <v>4</v>
      </c>
      <c r="BW287" s="227">
        <v>3</v>
      </c>
      <c r="BX287" s="227">
        <v>5</v>
      </c>
      <c r="BY287" s="227">
        <v>6</v>
      </c>
      <c r="BZ287" s="227">
        <v>3</v>
      </c>
      <c r="CA287" s="226">
        <v>0</v>
      </c>
      <c r="CB287" s="226">
        <f>IFERROR(VLOOKUP($G287,[12]ITEM!$B$2:$AC$939,26,0),0)</f>
        <v>0</v>
      </c>
      <c r="CC287" s="226">
        <f>IFERROR(VLOOKUP($G287,[12]ITEM!$B$2:$AC$939,27,0),0)</f>
        <v>0</v>
      </c>
      <c r="CD287" s="226">
        <f>IFERROR(VLOOKUP($G287,[12]ITEM!$B$2:$AC$939,28,0),0)</f>
        <v>0</v>
      </c>
      <c r="CE287" s="227">
        <v>0</v>
      </c>
      <c r="CF287" s="227">
        <v>0</v>
      </c>
      <c r="CG287" s="227">
        <v>0</v>
      </c>
      <c r="CH287" s="227">
        <v>0</v>
      </c>
      <c r="CI287" s="375"/>
      <c r="CJ287" s="226">
        <f t="shared" si="116"/>
        <v>9</v>
      </c>
      <c r="CK287" s="226">
        <f t="shared" si="116"/>
        <v>17</v>
      </c>
      <c r="CL287" s="226">
        <f t="shared" si="116"/>
        <v>18</v>
      </c>
      <c r="CM287" s="226">
        <f t="shared" si="113"/>
        <v>20</v>
      </c>
      <c r="CN287" s="227">
        <f t="shared" si="113"/>
        <v>8</v>
      </c>
      <c r="CO287" s="227">
        <f t="shared" si="113"/>
        <v>8.2621842569707411</v>
      </c>
      <c r="CP287" s="227">
        <f t="shared" si="113"/>
        <v>9.4097233427544005</v>
      </c>
      <c r="CQ287" s="227">
        <f t="shared" si="113"/>
        <v>9.4351851395953794</v>
      </c>
      <c r="CR287" s="226">
        <v>5</v>
      </c>
      <c r="CS287" s="226">
        <v>8</v>
      </c>
      <c r="CT287" s="226">
        <v>9</v>
      </c>
      <c r="CU287" s="226">
        <v>9</v>
      </c>
      <c r="CV287" s="227">
        <f t="shared" si="117"/>
        <v>4</v>
      </c>
      <c r="CW287" s="227">
        <f>CV287*(1+('[13]GROWTH (YoY)'!AR287/100))</f>
        <v>4.2621842569707411</v>
      </c>
      <c r="CX287" s="227">
        <f>CW287*(1+('[13]GROWTH (YoY)'!AS287/100))</f>
        <v>4.4097233427544014</v>
      </c>
      <c r="CY287" s="227">
        <f>CX287*(1+('[13]GROWTH (YoY)'!AT287/100))</f>
        <v>4.4351851395953803</v>
      </c>
      <c r="CZ287" s="226">
        <v>6</v>
      </c>
      <c r="DA287" s="226">
        <v>7</v>
      </c>
      <c r="DB287" s="226">
        <v>7</v>
      </c>
      <c r="DC287" s="226">
        <v>8</v>
      </c>
      <c r="DD287" s="227">
        <v>2</v>
      </c>
      <c r="DE287" s="227">
        <v>2</v>
      </c>
      <c r="DF287" s="227">
        <v>2</v>
      </c>
      <c r="DG287" s="227">
        <v>2</v>
      </c>
      <c r="DH287" s="226">
        <v>-2</v>
      </c>
      <c r="DI287" s="226">
        <v>2</v>
      </c>
      <c r="DJ287" s="226">
        <v>2</v>
      </c>
      <c r="DK287" s="226">
        <v>3</v>
      </c>
      <c r="DL287" s="227">
        <v>2</v>
      </c>
      <c r="DM287" s="227">
        <v>2</v>
      </c>
      <c r="DN287" s="227">
        <v>3</v>
      </c>
      <c r="DO287" s="227">
        <v>3</v>
      </c>
      <c r="DP287" s="376">
        <f t="shared" si="111"/>
        <v>1</v>
      </c>
      <c r="DQ287" s="226">
        <f t="shared" si="111"/>
        <v>-7</v>
      </c>
      <c r="DR287" s="226">
        <f t="shared" si="111"/>
        <v>-9</v>
      </c>
      <c r="DS287" s="226">
        <f t="shared" si="109"/>
        <v>-10</v>
      </c>
      <c r="DT287" s="227">
        <f t="shared" si="109"/>
        <v>0</v>
      </c>
      <c r="DU287" s="227">
        <f t="shared" si="109"/>
        <v>-0.2621842569707411</v>
      </c>
      <c r="DV287" s="227">
        <f t="shared" si="109"/>
        <v>-3.4097233427544005</v>
      </c>
      <c r="DW287" s="227">
        <f t="shared" si="109"/>
        <v>-7.4351851395953794</v>
      </c>
      <c r="DX287" s="377">
        <f t="shared" si="125"/>
        <v>0.79047619047619044</v>
      </c>
      <c r="DY287" s="377">
        <f t="shared" si="125"/>
        <v>0.79113924050632911</v>
      </c>
      <c r="DZ287" s="377">
        <f t="shared" si="125"/>
        <v>0.79289940828402372</v>
      </c>
      <c r="EA287" s="377">
        <f t="shared" si="124"/>
        <v>0.7921348314606742</v>
      </c>
      <c r="EB287" s="378">
        <f t="shared" si="124"/>
        <v>0.6827586206896552</v>
      </c>
      <c r="EC287" s="378">
        <f t="shared" si="124"/>
        <v>0.68181818181818177</v>
      </c>
      <c r="ED287" s="378">
        <f t="shared" si="124"/>
        <v>0.68322981366459623</v>
      </c>
      <c r="EE287" s="378">
        <f t="shared" si="124"/>
        <v>0.67721518987341767</v>
      </c>
      <c r="EG287" s="226">
        <v>104</v>
      </c>
      <c r="EH287" s="226">
        <v>81</v>
      </c>
      <c r="EI287" s="226">
        <v>23</v>
      </c>
      <c r="EJ287" s="226">
        <v>15</v>
      </c>
      <c r="EK287" s="226">
        <v>64</v>
      </c>
      <c r="EL287" s="226">
        <v>1061</v>
      </c>
      <c r="EM287" s="226">
        <v>1045</v>
      </c>
      <c r="EN287" s="379">
        <f t="shared" si="118"/>
        <v>0.77884615384615385</v>
      </c>
      <c r="EO287" s="226">
        <f t="shared" si="119"/>
        <v>65.217391304347828</v>
      </c>
      <c r="EP287" s="379">
        <f t="shared" si="120"/>
        <v>0.61538461538461542</v>
      </c>
      <c r="EQ287" s="226">
        <f t="shared" si="121"/>
        <v>60320.452403393028</v>
      </c>
      <c r="ER287" s="226">
        <f t="shared" si="122"/>
        <v>1196.1722488038279</v>
      </c>
      <c r="ES287" s="292"/>
      <c r="ET287" s="227">
        <v>145</v>
      </c>
      <c r="EU287" s="227">
        <v>99</v>
      </c>
      <c r="EV287" s="227">
        <v>46</v>
      </c>
      <c r="EW287" s="227">
        <v>25</v>
      </c>
      <c r="EX287" s="227">
        <v>48</v>
      </c>
      <c r="EY287" s="227">
        <v>879</v>
      </c>
      <c r="EZ287" s="227">
        <v>860</v>
      </c>
      <c r="FA287" s="380">
        <f t="shared" si="126"/>
        <v>0.6827586206896552</v>
      </c>
      <c r="FB287" s="228">
        <f t="shared" si="127"/>
        <v>54.347826086956516</v>
      </c>
      <c r="FC287" s="380">
        <f t="shared" si="128"/>
        <v>0.33103448275862069</v>
      </c>
      <c r="FD287" s="227">
        <f t="shared" si="129"/>
        <v>54607.508532423206</v>
      </c>
      <c r="FE287" s="227">
        <f t="shared" si="130"/>
        <v>2422.4806201550387</v>
      </c>
      <c r="FF287" s="227">
        <v>46</v>
      </c>
      <c r="FG287" s="228">
        <f t="shared" si="123"/>
        <v>67.391304347826093</v>
      </c>
      <c r="FH287" s="227">
        <v>31</v>
      </c>
      <c r="FI287" s="227">
        <v>46</v>
      </c>
      <c r="FJ287" s="227">
        <v>1</v>
      </c>
      <c r="FK287" s="227">
        <f t="shared" si="114"/>
        <v>14</v>
      </c>
      <c r="FL287" s="227">
        <v>8</v>
      </c>
      <c r="FM287" s="227">
        <f t="shared" si="115"/>
        <v>6</v>
      </c>
      <c r="FZ287" s="229"/>
      <c r="GA287" s="229"/>
      <c r="GB287" s="229"/>
      <c r="GC287" s="229"/>
      <c r="GD287" s="229"/>
    </row>
    <row r="288" spans="1:186" s="368" customFormat="1">
      <c r="A288" s="287" t="s">
        <v>534</v>
      </c>
      <c r="B288" s="369" t="s">
        <v>535</v>
      </c>
      <c r="C288" s="287" t="s">
        <v>724</v>
      </c>
      <c r="D288" s="403" t="s">
        <v>3126</v>
      </c>
      <c r="E288" s="369" t="s">
        <v>725</v>
      </c>
      <c r="F288" s="403">
        <v>285</v>
      </c>
      <c r="G288" s="404" t="s">
        <v>739</v>
      </c>
      <c r="H288" s="392" t="s">
        <v>740</v>
      </c>
      <c r="I288" s="287" t="s">
        <v>728</v>
      </c>
      <c r="J288" s="369" t="s">
        <v>729</v>
      </c>
      <c r="K288" s="287" t="s">
        <v>409</v>
      </c>
      <c r="L288" s="369" t="s">
        <v>730</v>
      </c>
      <c r="M288" s="369" t="s">
        <v>3124</v>
      </c>
      <c r="N288" s="372">
        <v>1</v>
      </c>
      <c r="O288" s="373">
        <v>517</v>
      </c>
      <c r="P288" s="373">
        <v>842</v>
      </c>
      <c r="Q288" s="373">
        <v>1053</v>
      </c>
      <c r="R288" s="373">
        <v>1729</v>
      </c>
      <c r="S288" s="374">
        <v>667</v>
      </c>
      <c r="T288" s="374">
        <v>833</v>
      </c>
      <c r="U288" s="374">
        <v>1368</v>
      </c>
      <c r="V288" s="374">
        <v>1570</v>
      </c>
      <c r="W288" s="373">
        <v>378</v>
      </c>
      <c r="X288" s="373">
        <v>615</v>
      </c>
      <c r="Y288" s="373">
        <v>769</v>
      </c>
      <c r="Z288" s="373">
        <v>1262</v>
      </c>
      <c r="AA288" s="374">
        <v>458</v>
      </c>
      <c r="AB288" s="374">
        <v>571</v>
      </c>
      <c r="AC288" s="374">
        <v>961</v>
      </c>
      <c r="AD288" s="374">
        <v>1089</v>
      </c>
      <c r="AE288" s="373">
        <v>3</v>
      </c>
      <c r="AF288" s="373">
        <v>3</v>
      </c>
      <c r="AG288" s="373">
        <v>4</v>
      </c>
      <c r="AH288" s="373">
        <v>5</v>
      </c>
      <c r="AI288" s="374">
        <v>2</v>
      </c>
      <c r="AJ288" s="374">
        <v>3</v>
      </c>
      <c r="AK288" s="374">
        <v>4</v>
      </c>
      <c r="AL288" s="374">
        <v>5</v>
      </c>
      <c r="AM288" s="226">
        <v>139</v>
      </c>
      <c r="AN288" s="226">
        <v>227</v>
      </c>
      <c r="AO288" s="226">
        <v>284</v>
      </c>
      <c r="AP288" s="226">
        <v>466</v>
      </c>
      <c r="AQ288" s="227">
        <v>208</v>
      </c>
      <c r="AR288" s="227">
        <v>262</v>
      </c>
      <c r="AS288" s="227">
        <v>407</v>
      </c>
      <c r="AT288" s="227">
        <v>481</v>
      </c>
      <c r="AU288" s="226">
        <v>70</v>
      </c>
      <c r="AV288" s="226">
        <v>122</v>
      </c>
      <c r="AW288" s="226">
        <v>153</v>
      </c>
      <c r="AX288" s="226">
        <v>262</v>
      </c>
      <c r="AY288" s="227">
        <v>161</v>
      </c>
      <c r="AZ288" s="227">
        <v>169</v>
      </c>
      <c r="BA288" s="227">
        <v>189</v>
      </c>
      <c r="BB288" s="227">
        <v>226</v>
      </c>
      <c r="BC288" s="226">
        <f t="shared" si="112"/>
        <v>68</v>
      </c>
      <c r="BD288" s="226">
        <f t="shared" si="112"/>
        <v>100</v>
      </c>
      <c r="BE288" s="226">
        <f t="shared" si="112"/>
        <v>123</v>
      </c>
      <c r="BF288" s="226">
        <f t="shared" si="112"/>
        <v>196</v>
      </c>
      <c r="BG288" s="218">
        <f t="shared" si="112"/>
        <v>35</v>
      </c>
      <c r="BH288" s="218">
        <f t="shared" si="110"/>
        <v>77</v>
      </c>
      <c r="BI288" s="218">
        <f t="shared" si="110"/>
        <v>201</v>
      </c>
      <c r="BJ288" s="218">
        <f t="shared" si="110"/>
        <v>241</v>
      </c>
      <c r="BK288" s="226">
        <f t="shared" si="107"/>
        <v>1</v>
      </c>
      <c r="BL288" s="226">
        <f t="shared" si="107"/>
        <v>5</v>
      </c>
      <c r="BM288" s="226">
        <f t="shared" si="107"/>
        <v>8</v>
      </c>
      <c r="BN288" s="226">
        <f t="shared" si="107"/>
        <v>8</v>
      </c>
      <c r="BO288" s="227">
        <f t="shared" si="107"/>
        <v>12</v>
      </c>
      <c r="BP288" s="227">
        <f t="shared" si="107"/>
        <v>16</v>
      </c>
      <c r="BQ288" s="227">
        <f t="shared" si="107"/>
        <v>17</v>
      </c>
      <c r="BR288" s="227">
        <f t="shared" si="107"/>
        <v>14</v>
      </c>
      <c r="BS288" s="226">
        <v>2</v>
      </c>
      <c r="BT288" s="226">
        <v>5</v>
      </c>
      <c r="BU288" s="226">
        <v>8</v>
      </c>
      <c r="BV288" s="226">
        <v>8</v>
      </c>
      <c r="BW288" s="227">
        <v>12</v>
      </c>
      <c r="BX288" s="227">
        <v>16</v>
      </c>
      <c r="BY288" s="227">
        <v>17</v>
      </c>
      <c r="BZ288" s="227">
        <v>14</v>
      </c>
      <c r="CA288" s="226">
        <v>1</v>
      </c>
      <c r="CB288" s="226">
        <f>IFERROR(VLOOKUP($G288,[12]ITEM!$B$2:$AC$939,26,0),0)</f>
        <v>0</v>
      </c>
      <c r="CC288" s="226">
        <f>IFERROR(VLOOKUP($G288,[12]ITEM!$B$2:$AC$939,27,0),0)</f>
        <v>0</v>
      </c>
      <c r="CD288" s="226">
        <f>IFERROR(VLOOKUP($G288,[12]ITEM!$B$2:$AC$939,28,0),0)</f>
        <v>0</v>
      </c>
      <c r="CE288" s="227">
        <v>0</v>
      </c>
      <c r="CF288" s="227">
        <v>0</v>
      </c>
      <c r="CG288" s="227">
        <v>0</v>
      </c>
      <c r="CH288" s="227">
        <v>0</v>
      </c>
      <c r="CI288" s="375"/>
      <c r="CJ288" s="226">
        <f t="shared" si="116"/>
        <v>68</v>
      </c>
      <c r="CK288" s="226">
        <f t="shared" si="116"/>
        <v>86</v>
      </c>
      <c r="CL288" s="226">
        <f t="shared" si="116"/>
        <v>104</v>
      </c>
      <c r="CM288" s="226">
        <f t="shared" si="113"/>
        <v>161</v>
      </c>
      <c r="CN288" s="227">
        <f t="shared" si="113"/>
        <v>35</v>
      </c>
      <c r="CO288" s="227">
        <f t="shared" si="113"/>
        <v>36</v>
      </c>
      <c r="CP288" s="227">
        <f t="shared" si="113"/>
        <v>38</v>
      </c>
      <c r="CQ288" s="227">
        <f t="shared" si="113"/>
        <v>41</v>
      </c>
      <c r="CR288" s="226">
        <v>48</v>
      </c>
      <c r="CS288" s="226">
        <v>70</v>
      </c>
      <c r="CT288" s="226">
        <v>88</v>
      </c>
      <c r="CU288" s="226">
        <v>144</v>
      </c>
      <c r="CV288" s="227">
        <f t="shared" si="117"/>
        <v>0</v>
      </c>
      <c r="CW288" s="227">
        <f>CV288*(1+('[13]GROWTH (YoY)'!AR288/100))</f>
        <v>0</v>
      </c>
      <c r="CX288" s="227">
        <f>CW288*(1+('[13]GROWTH (YoY)'!AS288/100))</f>
        <v>0</v>
      </c>
      <c r="CY288" s="227">
        <f>CX288*(1+('[13]GROWTH (YoY)'!AT288/100))</f>
        <v>0</v>
      </c>
      <c r="CZ288" s="226">
        <v>10</v>
      </c>
      <c r="DA288" s="226">
        <v>13</v>
      </c>
      <c r="DB288" s="226">
        <v>13</v>
      </c>
      <c r="DC288" s="226">
        <v>13</v>
      </c>
      <c r="DD288" s="227">
        <v>32</v>
      </c>
      <c r="DE288" s="227">
        <v>33</v>
      </c>
      <c r="DF288" s="227">
        <v>35</v>
      </c>
      <c r="DG288" s="227">
        <v>38</v>
      </c>
      <c r="DH288" s="226">
        <v>10</v>
      </c>
      <c r="DI288" s="226">
        <v>3</v>
      </c>
      <c r="DJ288" s="226">
        <v>3</v>
      </c>
      <c r="DK288" s="226">
        <v>4</v>
      </c>
      <c r="DL288" s="227">
        <v>3</v>
      </c>
      <c r="DM288" s="227">
        <v>3</v>
      </c>
      <c r="DN288" s="227">
        <v>3</v>
      </c>
      <c r="DO288" s="227">
        <v>3</v>
      </c>
      <c r="DP288" s="376">
        <f t="shared" si="111"/>
        <v>0</v>
      </c>
      <c r="DQ288" s="226">
        <f t="shared" si="111"/>
        <v>14</v>
      </c>
      <c r="DR288" s="226">
        <f t="shared" si="111"/>
        <v>19</v>
      </c>
      <c r="DS288" s="226">
        <f t="shared" si="109"/>
        <v>35</v>
      </c>
      <c r="DT288" s="227">
        <f t="shared" si="109"/>
        <v>0</v>
      </c>
      <c r="DU288" s="227">
        <f t="shared" si="109"/>
        <v>41</v>
      </c>
      <c r="DV288" s="227">
        <f t="shared" si="109"/>
        <v>163</v>
      </c>
      <c r="DW288" s="227">
        <f t="shared" si="109"/>
        <v>200</v>
      </c>
      <c r="DX288" s="377">
        <f t="shared" si="125"/>
        <v>0.7311411992263056</v>
      </c>
      <c r="DY288" s="377">
        <f t="shared" si="125"/>
        <v>0.73040380047505937</v>
      </c>
      <c r="DZ288" s="377">
        <f t="shared" si="125"/>
        <v>0.73029439696106357</v>
      </c>
      <c r="EA288" s="377">
        <f t="shared" si="124"/>
        <v>0.72990167727009836</v>
      </c>
      <c r="EB288" s="378">
        <f t="shared" si="124"/>
        <v>0.68665667166416788</v>
      </c>
      <c r="EC288" s="378">
        <f t="shared" si="124"/>
        <v>0.68547418967587037</v>
      </c>
      <c r="ED288" s="378">
        <f t="shared" si="124"/>
        <v>0.70248538011695905</v>
      </c>
      <c r="EE288" s="378">
        <f t="shared" si="124"/>
        <v>0.6936305732484076</v>
      </c>
      <c r="EG288" s="226">
        <v>517</v>
      </c>
      <c r="EH288" s="226">
        <v>388</v>
      </c>
      <c r="EI288" s="226">
        <v>130</v>
      </c>
      <c r="EJ288" s="226">
        <v>65</v>
      </c>
      <c r="EK288" s="226">
        <v>103</v>
      </c>
      <c r="EL288" s="226">
        <v>3330</v>
      </c>
      <c r="EM288" s="226">
        <v>3260</v>
      </c>
      <c r="EN288" s="379">
        <f t="shared" si="118"/>
        <v>0.75048355899419728</v>
      </c>
      <c r="EO288" s="226">
        <f t="shared" si="119"/>
        <v>50</v>
      </c>
      <c r="EP288" s="379">
        <f t="shared" si="120"/>
        <v>0.19922630560928434</v>
      </c>
      <c r="EQ288" s="226">
        <f t="shared" si="121"/>
        <v>30930.930930930932</v>
      </c>
      <c r="ER288" s="226">
        <f t="shared" si="122"/>
        <v>1661.5541922290388</v>
      </c>
      <c r="ES288" s="292"/>
      <c r="ET288" s="227">
        <v>667</v>
      </c>
      <c r="EU288" s="227">
        <v>458</v>
      </c>
      <c r="EV288" s="227">
        <v>208</v>
      </c>
      <c r="EW288" s="227">
        <v>104</v>
      </c>
      <c r="EX288" s="227">
        <v>175</v>
      </c>
      <c r="EY288" s="227">
        <v>4254</v>
      </c>
      <c r="EZ288" s="227">
        <v>4161</v>
      </c>
      <c r="FA288" s="380">
        <f t="shared" si="126"/>
        <v>0.68665667166416788</v>
      </c>
      <c r="FB288" s="228">
        <f t="shared" si="127"/>
        <v>50</v>
      </c>
      <c r="FC288" s="380">
        <f t="shared" si="128"/>
        <v>0.26236881559220387</v>
      </c>
      <c r="FD288" s="227">
        <f t="shared" si="129"/>
        <v>41137.752703338032</v>
      </c>
      <c r="FE288" s="227">
        <f t="shared" si="130"/>
        <v>2082.8326524072741</v>
      </c>
      <c r="FF288" s="227">
        <v>208</v>
      </c>
      <c r="FG288" s="228">
        <f t="shared" si="123"/>
        <v>67.788461538461547</v>
      </c>
      <c r="FH288" s="227">
        <v>141</v>
      </c>
      <c r="FI288" s="227">
        <v>208</v>
      </c>
      <c r="FJ288" s="227">
        <v>5</v>
      </c>
      <c r="FK288" s="227">
        <f t="shared" si="114"/>
        <v>62</v>
      </c>
      <c r="FL288" s="227">
        <v>35</v>
      </c>
      <c r="FM288" s="227">
        <f t="shared" si="115"/>
        <v>27</v>
      </c>
      <c r="FZ288" s="229"/>
      <c r="GA288" s="229"/>
      <c r="GB288" s="229"/>
      <c r="GC288" s="229"/>
      <c r="GD288" s="229"/>
    </row>
    <row r="289" spans="1:186" s="368" customFormat="1">
      <c r="A289" s="287" t="s">
        <v>534</v>
      </c>
      <c r="B289" s="369" t="s">
        <v>535</v>
      </c>
      <c r="C289" s="287" t="s">
        <v>724</v>
      </c>
      <c r="D289" s="403" t="s">
        <v>3126</v>
      </c>
      <c r="E289" s="369" t="s">
        <v>725</v>
      </c>
      <c r="F289" s="403">
        <v>286</v>
      </c>
      <c r="G289" s="404" t="s">
        <v>741</v>
      </c>
      <c r="H289" s="392" t="s">
        <v>742</v>
      </c>
      <c r="I289" s="287" t="s">
        <v>728</v>
      </c>
      <c r="J289" s="369" t="s">
        <v>729</v>
      </c>
      <c r="K289" s="287" t="s">
        <v>409</v>
      </c>
      <c r="L289" s="369" t="s">
        <v>730</v>
      </c>
      <c r="M289" s="369" t="s">
        <v>3124</v>
      </c>
      <c r="N289" s="372">
        <v>1</v>
      </c>
      <c r="O289" s="373">
        <v>78</v>
      </c>
      <c r="P289" s="373">
        <v>97</v>
      </c>
      <c r="Q289" s="373">
        <v>103</v>
      </c>
      <c r="R289" s="373">
        <v>109</v>
      </c>
      <c r="S289" s="374">
        <v>170</v>
      </c>
      <c r="T289" s="374">
        <v>181</v>
      </c>
      <c r="U289" s="374">
        <v>191</v>
      </c>
      <c r="V289" s="374">
        <v>209</v>
      </c>
      <c r="W289" s="373">
        <v>59</v>
      </c>
      <c r="X289" s="373">
        <v>74</v>
      </c>
      <c r="Y289" s="373">
        <v>79</v>
      </c>
      <c r="Z289" s="373">
        <v>83</v>
      </c>
      <c r="AA289" s="374">
        <v>105</v>
      </c>
      <c r="AB289" s="374">
        <v>114</v>
      </c>
      <c r="AC289" s="374">
        <v>121</v>
      </c>
      <c r="AD289" s="374">
        <v>133</v>
      </c>
      <c r="AE289" s="373">
        <v>0</v>
      </c>
      <c r="AF289" s="373">
        <v>0</v>
      </c>
      <c r="AG289" s="373">
        <v>0</v>
      </c>
      <c r="AH289" s="373">
        <v>0</v>
      </c>
      <c r="AI289" s="374">
        <v>1</v>
      </c>
      <c r="AJ289" s="374">
        <v>1</v>
      </c>
      <c r="AK289" s="374">
        <v>1</v>
      </c>
      <c r="AL289" s="374">
        <v>1</v>
      </c>
      <c r="AM289" s="226">
        <v>19</v>
      </c>
      <c r="AN289" s="226">
        <v>23</v>
      </c>
      <c r="AO289" s="226">
        <v>25</v>
      </c>
      <c r="AP289" s="226">
        <v>26</v>
      </c>
      <c r="AQ289" s="227">
        <v>65</v>
      </c>
      <c r="AR289" s="227">
        <v>67</v>
      </c>
      <c r="AS289" s="227">
        <v>70</v>
      </c>
      <c r="AT289" s="227">
        <v>76</v>
      </c>
      <c r="AU289" s="226">
        <v>10</v>
      </c>
      <c r="AV289" s="226">
        <v>17</v>
      </c>
      <c r="AW289" s="226">
        <v>18</v>
      </c>
      <c r="AX289" s="226">
        <v>19</v>
      </c>
      <c r="AY289" s="227">
        <v>54</v>
      </c>
      <c r="AZ289" s="227">
        <v>55</v>
      </c>
      <c r="BA289" s="227">
        <v>59</v>
      </c>
      <c r="BB289" s="227">
        <v>70</v>
      </c>
      <c r="BC289" s="226">
        <f t="shared" si="112"/>
        <v>9</v>
      </c>
      <c r="BD289" s="226">
        <f t="shared" si="112"/>
        <v>5</v>
      </c>
      <c r="BE289" s="226">
        <f t="shared" si="112"/>
        <v>5</v>
      </c>
      <c r="BF289" s="226">
        <f t="shared" si="112"/>
        <v>5</v>
      </c>
      <c r="BG289" s="218">
        <f t="shared" si="112"/>
        <v>9</v>
      </c>
      <c r="BH289" s="218">
        <f t="shared" si="110"/>
        <v>9</v>
      </c>
      <c r="BI289" s="218">
        <f t="shared" si="110"/>
        <v>8</v>
      </c>
      <c r="BJ289" s="218">
        <f t="shared" si="110"/>
        <v>4</v>
      </c>
      <c r="BK289" s="226">
        <f t="shared" si="107"/>
        <v>0</v>
      </c>
      <c r="BL289" s="226">
        <f t="shared" si="107"/>
        <v>1</v>
      </c>
      <c r="BM289" s="226">
        <f t="shared" si="107"/>
        <v>2</v>
      </c>
      <c r="BN289" s="226">
        <f t="shared" si="107"/>
        <v>2</v>
      </c>
      <c r="BO289" s="227">
        <f t="shared" si="107"/>
        <v>2</v>
      </c>
      <c r="BP289" s="227">
        <f t="shared" si="107"/>
        <v>3</v>
      </c>
      <c r="BQ289" s="227">
        <f t="shared" si="107"/>
        <v>3</v>
      </c>
      <c r="BR289" s="227">
        <f t="shared" si="107"/>
        <v>2</v>
      </c>
      <c r="BS289" s="226">
        <v>1</v>
      </c>
      <c r="BT289" s="226">
        <v>1</v>
      </c>
      <c r="BU289" s="226">
        <v>2</v>
      </c>
      <c r="BV289" s="226">
        <v>2</v>
      </c>
      <c r="BW289" s="227">
        <v>2</v>
      </c>
      <c r="BX289" s="227">
        <v>3</v>
      </c>
      <c r="BY289" s="227">
        <v>3</v>
      </c>
      <c r="BZ289" s="227">
        <v>2</v>
      </c>
      <c r="CA289" s="226">
        <v>1</v>
      </c>
      <c r="CB289" s="226">
        <f>IFERROR(VLOOKUP($G289,[12]ITEM!$B$2:$AC$939,26,0),0)</f>
        <v>0</v>
      </c>
      <c r="CC289" s="226">
        <f>IFERROR(VLOOKUP($G289,[12]ITEM!$B$2:$AC$939,27,0),0)</f>
        <v>0</v>
      </c>
      <c r="CD289" s="226">
        <f>IFERROR(VLOOKUP($G289,[12]ITEM!$B$2:$AC$939,28,0),0)</f>
        <v>0</v>
      </c>
      <c r="CE289" s="227">
        <v>0</v>
      </c>
      <c r="CF289" s="227">
        <v>0</v>
      </c>
      <c r="CG289" s="227">
        <v>0</v>
      </c>
      <c r="CH289" s="227">
        <v>0</v>
      </c>
      <c r="CI289" s="375"/>
      <c r="CJ289" s="226">
        <f t="shared" si="116"/>
        <v>10</v>
      </c>
      <c r="CK289" s="226">
        <f t="shared" si="116"/>
        <v>5</v>
      </c>
      <c r="CL289" s="226">
        <f t="shared" si="116"/>
        <v>5</v>
      </c>
      <c r="CM289" s="226">
        <f t="shared" si="113"/>
        <v>5</v>
      </c>
      <c r="CN289" s="227">
        <f t="shared" si="113"/>
        <v>9</v>
      </c>
      <c r="CO289" s="227">
        <f t="shared" si="113"/>
        <v>9.0888258230256707</v>
      </c>
      <c r="CP289" s="227">
        <f t="shared" si="113"/>
        <v>10.231438097938788</v>
      </c>
      <c r="CQ289" s="227">
        <f t="shared" si="113"/>
        <v>11.521257523672773</v>
      </c>
      <c r="CR289" s="226">
        <v>2</v>
      </c>
      <c r="CS289" s="226">
        <v>3</v>
      </c>
      <c r="CT289" s="226">
        <v>3</v>
      </c>
      <c r="CU289" s="226">
        <v>3</v>
      </c>
      <c r="CV289" s="227">
        <f t="shared" si="117"/>
        <v>3</v>
      </c>
      <c r="CW289" s="227">
        <f>CV289*(1+('[13]GROWTH (YoY)'!AR289/100))</f>
        <v>3.0888258230256707</v>
      </c>
      <c r="CX289" s="227">
        <f>CW289*(1+('[13]GROWTH (YoY)'!AS289/100))</f>
        <v>3.2314380979387893</v>
      </c>
      <c r="CY289" s="227">
        <f>CX289*(1+('[13]GROWTH (YoY)'!AT289/100))</f>
        <v>3.521257523672773</v>
      </c>
      <c r="CZ289" s="226">
        <v>5</v>
      </c>
      <c r="DA289" s="226">
        <v>4</v>
      </c>
      <c r="DB289" s="226">
        <v>4</v>
      </c>
      <c r="DC289" s="226">
        <v>4</v>
      </c>
      <c r="DD289" s="227">
        <v>8</v>
      </c>
      <c r="DE289" s="227">
        <v>8</v>
      </c>
      <c r="DF289" s="227">
        <v>9</v>
      </c>
      <c r="DG289" s="227">
        <v>10</v>
      </c>
      <c r="DH289" s="226">
        <v>3</v>
      </c>
      <c r="DI289" s="226">
        <v>-2</v>
      </c>
      <c r="DJ289" s="226">
        <v>-2</v>
      </c>
      <c r="DK289" s="226">
        <v>-2</v>
      </c>
      <c r="DL289" s="227">
        <v>-2</v>
      </c>
      <c r="DM289" s="227">
        <v>-2</v>
      </c>
      <c r="DN289" s="227">
        <v>-2</v>
      </c>
      <c r="DO289" s="227">
        <v>-2</v>
      </c>
      <c r="DP289" s="376">
        <f t="shared" si="111"/>
        <v>-1</v>
      </c>
      <c r="DQ289" s="226">
        <f t="shared" si="111"/>
        <v>0</v>
      </c>
      <c r="DR289" s="226">
        <f t="shared" si="111"/>
        <v>0</v>
      </c>
      <c r="DS289" s="226">
        <f t="shared" si="109"/>
        <v>0</v>
      </c>
      <c r="DT289" s="227">
        <f t="shared" si="109"/>
        <v>0</v>
      </c>
      <c r="DU289" s="227">
        <f t="shared" si="109"/>
        <v>-8.8825823025670658E-2</v>
      </c>
      <c r="DV289" s="227">
        <f t="shared" si="109"/>
        <v>-2.2314380979387884</v>
      </c>
      <c r="DW289" s="227">
        <f t="shared" si="109"/>
        <v>-7.521257523672773</v>
      </c>
      <c r="DX289" s="377">
        <f t="shared" si="125"/>
        <v>0.75641025641025639</v>
      </c>
      <c r="DY289" s="377">
        <f t="shared" si="125"/>
        <v>0.76288659793814428</v>
      </c>
      <c r="DZ289" s="377">
        <f t="shared" si="125"/>
        <v>0.76699029126213591</v>
      </c>
      <c r="EA289" s="377">
        <f t="shared" si="124"/>
        <v>0.76146788990825687</v>
      </c>
      <c r="EB289" s="378">
        <f t="shared" si="124"/>
        <v>0.61764705882352944</v>
      </c>
      <c r="EC289" s="378">
        <f t="shared" si="124"/>
        <v>0.62983425414364635</v>
      </c>
      <c r="ED289" s="378">
        <f t="shared" si="124"/>
        <v>0.63350785340314131</v>
      </c>
      <c r="EE289" s="378">
        <f t="shared" si="124"/>
        <v>0.63636363636363635</v>
      </c>
      <c r="EG289" s="226">
        <v>78</v>
      </c>
      <c r="EH289" s="226">
        <v>49</v>
      </c>
      <c r="EI289" s="226">
        <v>29</v>
      </c>
      <c r="EJ289" s="226">
        <v>15</v>
      </c>
      <c r="EK289" s="226">
        <v>60</v>
      </c>
      <c r="EL289" s="226">
        <v>1173</v>
      </c>
      <c r="EM289" s="226">
        <v>1124</v>
      </c>
      <c r="EN289" s="379">
        <f t="shared" si="118"/>
        <v>0.62820512820512819</v>
      </c>
      <c r="EO289" s="226">
        <f t="shared" si="119"/>
        <v>51.724137931034484</v>
      </c>
      <c r="EP289" s="379">
        <f t="shared" si="120"/>
        <v>0.76923076923076927</v>
      </c>
      <c r="EQ289" s="226">
        <f t="shared" si="121"/>
        <v>51150.895140664965</v>
      </c>
      <c r="ER289" s="226">
        <f t="shared" si="122"/>
        <v>1112.0996441281138</v>
      </c>
      <c r="ES289" s="292"/>
      <c r="ET289" s="227">
        <v>170</v>
      </c>
      <c r="EU289" s="227">
        <v>105</v>
      </c>
      <c r="EV289" s="227">
        <v>65</v>
      </c>
      <c r="EW289" s="227">
        <v>30</v>
      </c>
      <c r="EX289" s="227">
        <v>83</v>
      </c>
      <c r="EY289" s="227">
        <v>1628</v>
      </c>
      <c r="EZ289" s="227">
        <v>1572</v>
      </c>
      <c r="FA289" s="380">
        <f t="shared" si="126"/>
        <v>0.61764705882352944</v>
      </c>
      <c r="FB289" s="228">
        <f t="shared" si="127"/>
        <v>46.153846153846153</v>
      </c>
      <c r="FC289" s="380">
        <f t="shared" si="128"/>
        <v>0.48823529411764705</v>
      </c>
      <c r="FD289" s="227">
        <f t="shared" si="129"/>
        <v>50982.800982800982</v>
      </c>
      <c r="FE289" s="227">
        <f t="shared" si="130"/>
        <v>1590.3307888040711</v>
      </c>
      <c r="FF289" s="227">
        <v>65</v>
      </c>
      <c r="FG289" s="228">
        <f t="shared" si="123"/>
        <v>72.307692307692307</v>
      </c>
      <c r="FH289" s="227">
        <v>47</v>
      </c>
      <c r="FI289" s="227">
        <v>65</v>
      </c>
      <c r="FJ289" s="227">
        <v>1</v>
      </c>
      <c r="FK289" s="227">
        <f t="shared" si="114"/>
        <v>17</v>
      </c>
      <c r="FL289" s="227">
        <v>9</v>
      </c>
      <c r="FM289" s="227">
        <f t="shared" si="115"/>
        <v>8</v>
      </c>
      <c r="FZ289" s="229"/>
      <c r="GA289" s="229"/>
      <c r="GB289" s="229"/>
      <c r="GC289" s="229"/>
      <c r="GD289" s="229"/>
    </row>
    <row r="290" spans="1:186" s="368" customFormat="1">
      <c r="A290" s="287" t="s">
        <v>534</v>
      </c>
      <c r="B290" s="369" t="s">
        <v>535</v>
      </c>
      <c r="C290" s="287" t="s">
        <v>724</v>
      </c>
      <c r="D290" s="403" t="s">
        <v>3126</v>
      </c>
      <c r="E290" s="369" t="s">
        <v>725</v>
      </c>
      <c r="F290" s="403">
        <v>287</v>
      </c>
      <c r="G290" s="404" t="s">
        <v>743</v>
      </c>
      <c r="H290" s="392" t="s">
        <v>744</v>
      </c>
      <c r="I290" s="287" t="s">
        <v>728</v>
      </c>
      <c r="J290" s="369" t="s">
        <v>729</v>
      </c>
      <c r="K290" s="287" t="s">
        <v>409</v>
      </c>
      <c r="L290" s="369" t="s">
        <v>730</v>
      </c>
      <c r="M290" s="369" t="s">
        <v>3124</v>
      </c>
      <c r="N290" s="372">
        <v>1</v>
      </c>
      <c r="O290" s="373">
        <v>367</v>
      </c>
      <c r="P290" s="373">
        <v>450</v>
      </c>
      <c r="Q290" s="373">
        <v>480</v>
      </c>
      <c r="R290" s="373">
        <v>504</v>
      </c>
      <c r="S290" s="374">
        <v>642</v>
      </c>
      <c r="T290" s="374">
        <v>682</v>
      </c>
      <c r="U290" s="374">
        <v>720</v>
      </c>
      <c r="V290" s="374">
        <v>734</v>
      </c>
      <c r="W290" s="373">
        <v>247</v>
      </c>
      <c r="X290" s="373">
        <v>303</v>
      </c>
      <c r="Y290" s="373">
        <v>323</v>
      </c>
      <c r="Z290" s="373">
        <v>340</v>
      </c>
      <c r="AA290" s="374">
        <v>457</v>
      </c>
      <c r="AB290" s="374">
        <v>488</v>
      </c>
      <c r="AC290" s="374">
        <v>517</v>
      </c>
      <c r="AD290" s="374">
        <v>522</v>
      </c>
      <c r="AE290" s="373">
        <v>2</v>
      </c>
      <c r="AF290" s="373">
        <v>2</v>
      </c>
      <c r="AG290" s="373">
        <v>2</v>
      </c>
      <c r="AH290" s="373">
        <v>2</v>
      </c>
      <c r="AI290" s="374">
        <v>2</v>
      </c>
      <c r="AJ290" s="374">
        <v>2</v>
      </c>
      <c r="AK290" s="374">
        <v>2</v>
      </c>
      <c r="AL290" s="374">
        <v>2</v>
      </c>
      <c r="AM290" s="226">
        <v>120</v>
      </c>
      <c r="AN290" s="226">
        <v>147</v>
      </c>
      <c r="AO290" s="226">
        <v>157</v>
      </c>
      <c r="AP290" s="226">
        <v>165</v>
      </c>
      <c r="AQ290" s="227">
        <v>186</v>
      </c>
      <c r="AR290" s="227">
        <v>194</v>
      </c>
      <c r="AS290" s="227">
        <v>203</v>
      </c>
      <c r="AT290" s="227">
        <v>212</v>
      </c>
      <c r="AU290" s="226">
        <v>76</v>
      </c>
      <c r="AV290" s="226">
        <v>90</v>
      </c>
      <c r="AW290" s="226">
        <v>95</v>
      </c>
      <c r="AX290" s="226">
        <v>105</v>
      </c>
      <c r="AY290" s="227">
        <v>131</v>
      </c>
      <c r="AZ290" s="227">
        <v>137</v>
      </c>
      <c r="BA290" s="227">
        <v>147</v>
      </c>
      <c r="BB290" s="227">
        <v>173</v>
      </c>
      <c r="BC290" s="226">
        <f t="shared" si="112"/>
        <v>42</v>
      </c>
      <c r="BD290" s="226">
        <f t="shared" si="112"/>
        <v>48</v>
      </c>
      <c r="BE290" s="226">
        <f t="shared" si="112"/>
        <v>47</v>
      </c>
      <c r="BF290" s="226">
        <f t="shared" si="112"/>
        <v>46</v>
      </c>
      <c r="BG290" s="218">
        <f t="shared" si="112"/>
        <v>43</v>
      </c>
      <c r="BH290" s="218">
        <f t="shared" si="110"/>
        <v>37</v>
      </c>
      <c r="BI290" s="218">
        <f t="shared" si="110"/>
        <v>36</v>
      </c>
      <c r="BJ290" s="218">
        <f t="shared" si="110"/>
        <v>27</v>
      </c>
      <c r="BK290" s="226">
        <f t="shared" si="107"/>
        <v>2</v>
      </c>
      <c r="BL290" s="226">
        <f t="shared" si="107"/>
        <v>9</v>
      </c>
      <c r="BM290" s="226">
        <f t="shared" si="107"/>
        <v>15</v>
      </c>
      <c r="BN290" s="226">
        <f t="shared" si="107"/>
        <v>14</v>
      </c>
      <c r="BO290" s="227">
        <f t="shared" si="107"/>
        <v>12</v>
      </c>
      <c r="BP290" s="227">
        <f t="shared" si="107"/>
        <v>20</v>
      </c>
      <c r="BQ290" s="227">
        <f t="shared" si="107"/>
        <v>20</v>
      </c>
      <c r="BR290" s="227">
        <f t="shared" si="107"/>
        <v>12</v>
      </c>
      <c r="BS290" s="226">
        <v>3</v>
      </c>
      <c r="BT290" s="226">
        <v>9</v>
      </c>
      <c r="BU290" s="226">
        <v>15</v>
      </c>
      <c r="BV290" s="226">
        <v>14</v>
      </c>
      <c r="BW290" s="227">
        <v>12</v>
      </c>
      <c r="BX290" s="227">
        <v>20</v>
      </c>
      <c r="BY290" s="227">
        <v>20</v>
      </c>
      <c r="BZ290" s="227">
        <v>12</v>
      </c>
      <c r="CA290" s="226">
        <v>1</v>
      </c>
      <c r="CB290" s="226">
        <f>IFERROR(VLOOKUP($G290,[12]ITEM!$B$2:$AC$939,26,0),0)</f>
        <v>0</v>
      </c>
      <c r="CC290" s="226">
        <f>IFERROR(VLOOKUP($G290,[12]ITEM!$B$2:$AC$939,27,0),0)</f>
        <v>0</v>
      </c>
      <c r="CD290" s="226">
        <f>IFERROR(VLOOKUP($G290,[12]ITEM!$B$2:$AC$939,28,0),0)</f>
        <v>0</v>
      </c>
      <c r="CE290" s="227">
        <v>0</v>
      </c>
      <c r="CF290" s="227">
        <v>0</v>
      </c>
      <c r="CG290" s="227">
        <v>0</v>
      </c>
      <c r="CH290" s="227">
        <v>0</v>
      </c>
      <c r="CI290" s="375"/>
      <c r="CJ290" s="226">
        <f t="shared" si="116"/>
        <v>41</v>
      </c>
      <c r="CK290" s="226">
        <f t="shared" si="116"/>
        <v>50</v>
      </c>
      <c r="CL290" s="226">
        <f t="shared" si="116"/>
        <v>51</v>
      </c>
      <c r="CM290" s="226">
        <f t="shared" si="113"/>
        <v>54</v>
      </c>
      <c r="CN290" s="227">
        <f t="shared" si="113"/>
        <v>43</v>
      </c>
      <c r="CO290" s="227">
        <f t="shared" si="113"/>
        <v>43.85651950580602</v>
      </c>
      <c r="CP290" s="227">
        <f t="shared" si="113"/>
        <v>47.809995960293321</v>
      </c>
      <c r="CQ290" s="227">
        <f t="shared" si="113"/>
        <v>50.782142447721775</v>
      </c>
      <c r="CR290" s="226">
        <v>2</v>
      </c>
      <c r="CS290" s="226">
        <v>3</v>
      </c>
      <c r="CT290" s="226">
        <v>3</v>
      </c>
      <c r="CU290" s="226">
        <v>4</v>
      </c>
      <c r="CV290" s="227">
        <f t="shared" si="117"/>
        <v>20</v>
      </c>
      <c r="CW290" s="227">
        <f>CV290*(1+('[13]GROWTH (YoY)'!AR290/100))</f>
        <v>20.856519505806016</v>
      </c>
      <c r="CX290" s="227">
        <f>CW290*(1+('[13]GROWTH (YoY)'!AS290/100))</f>
        <v>21.809995960293318</v>
      </c>
      <c r="CY290" s="227">
        <f>CX290*(1+('[13]GROWTH (YoY)'!AT290/100))</f>
        <v>22.782142447721775</v>
      </c>
      <c r="CZ290" s="226">
        <v>35</v>
      </c>
      <c r="DA290" s="226">
        <v>46</v>
      </c>
      <c r="DB290" s="226">
        <v>47</v>
      </c>
      <c r="DC290" s="226">
        <v>48</v>
      </c>
      <c r="DD290" s="227">
        <v>22</v>
      </c>
      <c r="DE290" s="227">
        <v>22</v>
      </c>
      <c r="DF290" s="227">
        <v>24</v>
      </c>
      <c r="DG290" s="227">
        <v>26</v>
      </c>
      <c r="DH290" s="226">
        <v>4</v>
      </c>
      <c r="DI290" s="226">
        <v>1</v>
      </c>
      <c r="DJ290" s="226">
        <v>1</v>
      </c>
      <c r="DK290" s="226">
        <v>2</v>
      </c>
      <c r="DL290" s="227">
        <v>1</v>
      </c>
      <c r="DM290" s="227">
        <v>1</v>
      </c>
      <c r="DN290" s="227">
        <v>2</v>
      </c>
      <c r="DO290" s="227">
        <v>2</v>
      </c>
      <c r="DP290" s="376">
        <f t="shared" si="111"/>
        <v>1</v>
      </c>
      <c r="DQ290" s="226">
        <f t="shared" si="111"/>
        <v>-2</v>
      </c>
      <c r="DR290" s="226">
        <f t="shared" si="111"/>
        <v>-4</v>
      </c>
      <c r="DS290" s="226">
        <f t="shared" si="109"/>
        <v>-8</v>
      </c>
      <c r="DT290" s="227">
        <f t="shared" si="109"/>
        <v>0</v>
      </c>
      <c r="DU290" s="227">
        <f t="shared" si="109"/>
        <v>-6.8565195058060198</v>
      </c>
      <c r="DV290" s="227">
        <f t="shared" si="109"/>
        <v>-11.809995960293321</v>
      </c>
      <c r="DW290" s="227">
        <f t="shared" si="109"/>
        <v>-23.782142447721775</v>
      </c>
      <c r="DX290" s="377">
        <f t="shared" si="125"/>
        <v>0.67302452316076289</v>
      </c>
      <c r="DY290" s="377">
        <f t="shared" si="125"/>
        <v>0.67333333333333334</v>
      </c>
      <c r="DZ290" s="377">
        <f t="shared" si="125"/>
        <v>0.67291666666666672</v>
      </c>
      <c r="EA290" s="377">
        <f t="shared" si="124"/>
        <v>0.67460317460317465</v>
      </c>
      <c r="EB290" s="378">
        <f t="shared" si="124"/>
        <v>0.71183800623052962</v>
      </c>
      <c r="EC290" s="378">
        <f t="shared" si="124"/>
        <v>0.71554252199413493</v>
      </c>
      <c r="ED290" s="378">
        <f t="shared" si="124"/>
        <v>0.71805555555555556</v>
      </c>
      <c r="EE290" s="378">
        <f t="shared" si="124"/>
        <v>0.71117166212534055</v>
      </c>
      <c r="EG290" s="226">
        <v>366</v>
      </c>
      <c r="EH290" s="226">
        <v>237</v>
      </c>
      <c r="EI290" s="226">
        <v>129</v>
      </c>
      <c r="EJ290" s="226">
        <v>82</v>
      </c>
      <c r="EK290" s="226">
        <v>88</v>
      </c>
      <c r="EL290" s="226">
        <v>4437</v>
      </c>
      <c r="EM290" s="226">
        <v>4154</v>
      </c>
      <c r="EN290" s="379">
        <f t="shared" si="118"/>
        <v>0.64754098360655743</v>
      </c>
      <c r="EO290" s="226">
        <f t="shared" si="119"/>
        <v>63.565891472868216</v>
      </c>
      <c r="EP290" s="379">
        <f t="shared" si="120"/>
        <v>0.24043715846994534</v>
      </c>
      <c r="EQ290" s="226">
        <f t="shared" si="121"/>
        <v>19833.220644579669</v>
      </c>
      <c r="ER290" s="226">
        <f t="shared" si="122"/>
        <v>1645.0008024394158</v>
      </c>
      <c r="ES290" s="292"/>
      <c r="ET290" s="227">
        <v>642</v>
      </c>
      <c r="EU290" s="227">
        <v>457</v>
      </c>
      <c r="EV290" s="227">
        <v>186</v>
      </c>
      <c r="EW290" s="227">
        <v>103</v>
      </c>
      <c r="EX290" s="227">
        <v>256</v>
      </c>
      <c r="EY290" s="227">
        <v>4254</v>
      </c>
      <c r="EZ290" s="227">
        <v>3989</v>
      </c>
      <c r="FA290" s="380">
        <f t="shared" si="126"/>
        <v>0.71183800623052962</v>
      </c>
      <c r="FB290" s="228">
        <f t="shared" si="127"/>
        <v>55.376344086021504</v>
      </c>
      <c r="FC290" s="380">
        <f t="shared" si="128"/>
        <v>0.39875389408099687</v>
      </c>
      <c r="FD290" s="227">
        <f t="shared" si="129"/>
        <v>60178.655383168785</v>
      </c>
      <c r="FE290" s="227">
        <f t="shared" si="130"/>
        <v>2151.7506476142726</v>
      </c>
      <c r="FF290" s="227">
        <v>186</v>
      </c>
      <c r="FG290" s="228">
        <f t="shared" si="123"/>
        <v>61.827956989247312</v>
      </c>
      <c r="FH290" s="227">
        <v>115</v>
      </c>
      <c r="FI290" s="227">
        <v>186</v>
      </c>
      <c r="FJ290" s="227">
        <v>3</v>
      </c>
      <c r="FK290" s="227">
        <f t="shared" si="114"/>
        <v>68</v>
      </c>
      <c r="FL290" s="227">
        <v>33</v>
      </c>
      <c r="FM290" s="227">
        <f t="shared" si="115"/>
        <v>35</v>
      </c>
      <c r="FZ290" s="229"/>
      <c r="GA290" s="229"/>
      <c r="GB290" s="229"/>
      <c r="GC290" s="229"/>
      <c r="GD290" s="229"/>
    </row>
    <row r="291" spans="1:186" s="368" customFormat="1">
      <c r="A291" s="287" t="s">
        <v>534</v>
      </c>
      <c r="B291" s="369" t="s">
        <v>535</v>
      </c>
      <c r="C291" s="287" t="s">
        <v>745</v>
      </c>
      <c r="D291" s="403" t="s">
        <v>3126</v>
      </c>
      <c r="E291" s="369" t="s">
        <v>746</v>
      </c>
      <c r="F291" s="403">
        <v>288</v>
      </c>
      <c r="G291" s="404" t="s">
        <v>747</v>
      </c>
      <c r="H291" s="392" t="s">
        <v>748</v>
      </c>
      <c r="I291" s="287" t="s">
        <v>749</v>
      </c>
      <c r="J291" s="369" t="s">
        <v>750</v>
      </c>
      <c r="K291" s="287" t="s">
        <v>409</v>
      </c>
      <c r="L291" s="369" t="s">
        <v>730</v>
      </c>
      <c r="M291" s="369" t="s">
        <v>3124</v>
      </c>
      <c r="N291" s="372">
        <v>1</v>
      </c>
      <c r="O291" s="373">
        <v>2417</v>
      </c>
      <c r="P291" s="373">
        <v>2761</v>
      </c>
      <c r="Q291" s="373">
        <v>2590</v>
      </c>
      <c r="R291" s="373">
        <v>2443</v>
      </c>
      <c r="S291" s="374">
        <v>3723</v>
      </c>
      <c r="T291" s="374">
        <v>3493</v>
      </c>
      <c r="U291" s="374">
        <v>3219</v>
      </c>
      <c r="V291" s="374">
        <v>3412</v>
      </c>
      <c r="W291" s="373">
        <v>1787</v>
      </c>
      <c r="X291" s="373">
        <v>2042</v>
      </c>
      <c r="Y291" s="373">
        <v>1915</v>
      </c>
      <c r="Z291" s="373">
        <v>1807</v>
      </c>
      <c r="AA291" s="374">
        <v>2820</v>
      </c>
      <c r="AB291" s="374">
        <v>2671</v>
      </c>
      <c r="AC291" s="374">
        <v>2442</v>
      </c>
      <c r="AD291" s="374">
        <v>2590</v>
      </c>
      <c r="AE291" s="373">
        <v>12</v>
      </c>
      <c r="AF291" s="373">
        <v>10</v>
      </c>
      <c r="AG291" s="373">
        <v>9</v>
      </c>
      <c r="AH291" s="373">
        <v>8</v>
      </c>
      <c r="AI291" s="374">
        <v>14</v>
      </c>
      <c r="AJ291" s="374">
        <v>12</v>
      </c>
      <c r="AK291" s="374">
        <v>10</v>
      </c>
      <c r="AL291" s="374">
        <v>11</v>
      </c>
      <c r="AM291" s="226">
        <v>630</v>
      </c>
      <c r="AN291" s="226">
        <v>720</v>
      </c>
      <c r="AO291" s="226">
        <v>675</v>
      </c>
      <c r="AP291" s="226">
        <v>637</v>
      </c>
      <c r="AQ291" s="227">
        <v>903</v>
      </c>
      <c r="AR291" s="227">
        <v>822</v>
      </c>
      <c r="AS291" s="227">
        <v>777</v>
      </c>
      <c r="AT291" s="227">
        <v>822</v>
      </c>
      <c r="AU291" s="226">
        <v>262</v>
      </c>
      <c r="AV291" s="226">
        <v>411</v>
      </c>
      <c r="AW291" s="226">
        <v>374</v>
      </c>
      <c r="AX291" s="226">
        <v>361</v>
      </c>
      <c r="AY291" s="227">
        <v>432</v>
      </c>
      <c r="AZ291" s="227">
        <v>468</v>
      </c>
      <c r="BA291" s="227">
        <v>514</v>
      </c>
      <c r="BB291" s="227">
        <v>527</v>
      </c>
      <c r="BC291" s="226">
        <f t="shared" si="112"/>
        <v>341</v>
      </c>
      <c r="BD291" s="226">
        <f t="shared" si="112"/>
        <v>258</v>
      </c>
      <c r="BE291" s="226">
        <f t="shared" si="112"/>
        <v>274</v>
      </c>
      <c r="BF291" s="226">
        <f t="shared" si="112"/>
        <v>252</v>
      </c>
      <c r="BG291" s="218">
        <f t="shared" si="112"/>
        <v>417</v>
      </c>
      <c r="BH291" s="218">
        <f t="shared" si="110"/>
        <v>310</v>
      </c>
      <c r="BI291" s="218">
        <f t="shared" si="110"/>
        <v>218</v>
      </c>
      <c r="BJ291" s="218">
        <f t="shared" si="110"/>
        <v>242</v>
      </c>
      <c r="BK291" s="226">
        <f t="shared" si="107"/>
        <v>27</v>
      </c>
      <c r="BL291" s="226">
        <f t="shared" si="107"/>
        <v>51</v>
      </c>
      <c r="BM291" s="226">
        <f t="shared" si="107"/>
        <v>27</v>
      </c>
      <c r="BN291" s="226">
        <f t="shared" si="107"/>
        <v>24</v>
      </c>
      <c r="BO291" s="227">
        <f t="shared" si="107"/>
        <v>54</v>
      </c>
      <c r="BP291" s="227">
        <f t="shared" si="107"/>
        <v>44</v>
      </c>
      <c r="BQ291" s="227">
        <f t="shared" si="107"/>
        <v>45</v>
      </c>
      <c r="BR291" s="227">
        <f t="shared" si="107"/>
        <v>53</v>
      </c>
      <c r="BS291" s="226">
        <v>46</v>
      </c>
      <c r="BT291" s="226">
        <v>51</v>
      </c>
      <c r="BU291" s="226">
        <v>27</v>
      </c>
      <c r="BV291" s="226">
        <v>24</v>
      </c>
      <c r="BW291" s="227">
        <v>54</v>
      </c>
      <c r="BX291" s="227">
        <v>44</v>
      </c>
      <c r="BY291" s="227">
        <v>45</v>
      </c>
      <c r="BZ291" s="227">
        <v>53</v>
      </c>
      <c r="CA291" s="226">
        <v>19</v>
      </c>
      <c r="CB291" s="226">
        <f>IFERROR(VLOOKUP($G291,[12]ITEM!$B$2:$AC$939,26,0),0)</f>
        <v>0</v>
      </c>
      <c r="CC291" s="226">
        <f>IFERROR(VLOOKUP($G291,[12]ITEM!$B$2:$AC$939,27,0),0)</f>
        <v>0</v>
      </c>
      <c r="CD291" s="226">
        <f>IFERROR(VLOOKUP($G291,[12]ITEM!$B$2:$AC$939,28,0),0)</f>
        <v>0</v>
      </c>
      <c r="CE291" s="227">
        <v>0</v>
      </c>
      <c r="CF291" s="227">
        <v>0</v>
      </c>
      <c r="CG291" s="227">
        <v>0</v>
      </c>
      <c r="CH291" s="227">
        <v>0</v>
      </c>
      <c r="CI291" s="375"/>
      <c r="CJ291" s="226">
        <f t="shared" si="116"/>
        <v>341</v>
      </c>
      <c r="CK291" s="226">
        <f t="shared" si="116"/>
        <v>495</v>
      </c>
      <c r="CL291" s="226">
        <f t="shared" si="116"/>
        <v>448</v>
      </c>
      <c r="CM291" s="226">
        <f t="shared" si="113"/>
        <v>333</v>
      </c>
      <c r="CN291" s="227">
        <f t="shared" si="113"/>
        <v>417</v>
      </c>
      <c r="CO291" s="227">
        <f t="shared" si="113"/>
        <v>361.28380472992353</v>
      </c>
      <c r="CP291" s="227">
        <f t="shared" si="113"/>
        <v>242.34779982175453</v>
      </c>
      <c r="CQ291" s="227">
        <f t="shared" si="113"/>
        <v>232.29386268866025</v>
      </c>
      <c r="CR291" s="226">
        <v>3</v>
      </c>
      <c r="CS291" s="226">
        <v>11</v>
      </c>
      <c r="CT291" s="226">
        <v>10</v>
      </c>
      <c r="CU291" s="226">
        <v>10</v>
      </c>
      <c r="CV291" s="227">
        <f t="shared" si="117"/>
        <v>19</v>
      </c>
      <c r="CW291" s="227">
        <f>CV291*(1+('[13]GROWTH (YoY)'!AR291/100))</f>
        <v>17.283804729923528</v>
      </c>
      <c r="CX291" s="227">
        <f>CW291*(1+('[13]GROWTH (YoY)'!AS291/100))</f>
        <v>16.347799821754524</v>
      </c>
      <c r="CY291" s="227">
        <f>CX291*(1+('[13]GROWTH (YoY)'!AT291/100))</f>
        <v>17.293862688660258</v>
      </c>
      <c r="CZ291" s="226">
        <v>58</v>
      </c>
      <c r="DA291" s="226">
        <v>82</v>
      </c>
      <c r="DB291" s="226">
        <v>84</v>
      </c>
      <c r="DC291" s="226">
        <v>86</v>
      </c>
      <c r="DD291" s="227">
        <v>3</v>
      </c>
      <c r="DE291" s="227">
        <v>3</v>
      </c>
      <c r="DF291" s="227">
        <v>3</v>
      </c>
      <c r="DG291" s="227">
        <v>4</v>
      </c>
      <c r="DH291" s="226">
        <v>280</v>
      </c>
      <c r="DI291" s="226">
        <v>402</v>
      </c>
      <c r="DJ291" s="226">
        <v>354</v>
      </c>
      <c r="DK291" s="226">
        <v>237</v>
      </c>
      <c r="DL291" s="227">
        <v>395</v>
      </c>
      <c r="DM291" s="227">
        <v>341</v>
      </c>
      <c r="DN291" s="227">
        <v>223</v>
      </c>
      <c r="DO291" s="227">
        <v>211</v>
      </c>
      <c r="DP291" s="376">
        <f t="shared" si="111"/>
        <v>0</v>
      </c>
      <c r="DQ291" s="226">
        <f t="shared" si="111"/>
        <v>-237</v>
      </c>
      <c r="DR291" s="226">
        <f t="shared" si="111"/>
        <v>-174</v>
      </c>
      <c r="DS291" s="226">
        <f t="shared" si="109"/>
        <v>-81</v>
      </c>
      <c r="DT291" s="227">
        <f t="shared" ref="DS291:DW342" si="131">BG291-CN291</f>
        <v>0</v>
      </c>
      <c r="DU291" s="227">
        <f t="shared" si="131"/>
        <v>-51.283804729923531</v>
      </c>
      <c r="DV291" s="227">
        <f t="shared" si="131"/>
        <v>-24.347799821754535</v>
      </c>
      <c r="DW291" s="227">
        <f t="shared" si="131"/>
        <v>9.7061373113397451</v>
      </c>
      <c r="DX291" s="377">
        <f t="shared" si="125"/>
        <v>0.73934629706247412</v>
      </c>
      <c r="DY291" s="377">
        <f t="shared" si="125"/>
        <v>0.73958710612097067</v>
      </c>
      <c r="DZ291" s="377">
        <f t="shared" si="125"/>
        <v>0.73938223938223935</v>
      </c>
      <c r="EA291" s="377">
        <f t="shared" si="124"/>
        <v>0.73966434711420381</v>
      </c>
      <c r="EB291" s="378">
        <f t="shared" si="124"/>
        <v>0.75745366639806611</v>
      </c>
      <c r="EC291" s="378">
        <f t="shared" si="124"/>
        <v>0.76467220154594906</v>
      </c>
      <c r="ED291" s="378">
        <f t="shared" si="124"/>
        <v>0.75862068965517238</v>
      </c>
      <c r="EE291" s="378">
        <f t="shared" si="124"/>
        <v>0.75908558030480655</v>
      </c>
      <c r="EG291" s="226">
        <v>2415</v>
      </c>
      <c r="EH291" s="226">
        <v>1786</v>
      </c>
      <c r="EI291" s="226">
        <v>629</v>
      </c>
      <c r="EJ291" s="226">
        <v>260</v>
      </c>
      <c r="EK291" s="226">
        <v>2559</v>
      </c>
      <c r="EL291" s="226">
        <v>9543</v>
      </c>
      <c r="EM291" s="226">
        <v>9497</v>
      </c>
      <c r="EN291" s="379">
        <f t="shared" si="118"/>
        <v>0.7395445134575569</v>
      </c>
      <c r="EO291" s="226">
        <f t="shared" si="119"/>
        <v>41.335453100158979</v>
      </c>
      <c r="EP291" s="379">
        <f t="shared" si="120"/>
        <v>1.0596273291925467</v>
      </c>
      <c r="EQ291" s="226">
        <f t="shared" si="121"/>
        <v>268154.6683432883</v>
      </c>
      <c r="ER291" s="226">
        <f t="shared" si="122"/>
        <v>2281.4222035028606</v>
      </c>
      <c r="ES291" s="292"/>
      <c r="ET291" s="227">
        <v>3723</v>
      </c>
      <c r="EU291" s="227">
        <v>2820</v>
      </c>
      <c r="EV291" s="227">
        <v>903</v>
      </c>
      <c r="EW291" s="227">
        <v>294</v>
      </c>
      <c r="EX291" s="227">
        <v>2383</v>
      </c>
      <c r="EY291" s="227">
        <v>8120</v>
      </c>
      <c r="EZ291" s="227">
        <v>8089</v>
      </c>
      <c r="FA291" s="380">
        <f t="shared" si="126"/>
        <v>0.75745366639806611</v>
      </c>
      <c r="FB291" s="228">
        <f t="shared" si="127"/>
        <v>32.558139534883722</v>
      </c>
      <c r="FC291" s="380">
        <f t="shared" si="128"/>
        <v>0.64007520816545793</v>
      </c>
      <c r="FD291" s="227">
        <f t="shared" si="129"/>
        <v>293472.90640394087</v>
      </c>
      <c r="FE291" s="227">
        <f t="shared" si="130"/>
        <v>3028.8045493880581</v>
      </c>
      <c r="FF291" s="227">
        <v>903</v>
      </c>
      <c r="FG291" s="228">
        <f t="shared" si="123"/>
        <v>41.749723145071982</v>
      </c>
      <c r="FH291" s="227">
        <v>377</v>
      </c>
      <c r="FI291" s="227">
        <v>903</v>
      </c>
      <c r="FJ291" s="227">
        <v>10</v>
      </c>
      <c r="FK291" s="227">
        <f t="shared" si="114"/>
        <v>516</v>
      </c>
      <c r="FL291" s="227">
        <v>194</v>
      </c>
      <c r="FM291" s="227">
        <f t="shared" si="115"/>
        <v>322</v>
      </c>
      <c r="FZ291" s="229"/>
      <c r="GA291" s="229"/>
      <c r="GB291" s="229"/>
      <c r="GC291" s="229"/>
      <c r="GD291" s="229"/>
    </row>
    <row r="292" spans="1:186" s="368" customFormat="1">
      <c r="A292" s="287" t="s">
        <v>534</v>
      </c>
      <c r="B292" s="369" t="s">
        <v>535</v>
      </c>
      <c r="C292" s="287" t="s">
        <v>745</v>
      </c>
      <c r="D292" s="403" t="s">
        <v>3126</v>
      </c>
      <c r="E292" s="369" t="s">
        <v>746</v>
      </c>
      <c r="F292" s="403">
        <v>289</v>
      </c>
      <c r="G292" s="404" t="s">
        <v>751</v>
      </c>
      <c r="H292" s="392" t="s">
        <v>752</v>
      </c>
      <c r="I292" s="287" t="s">
        <v>749</v>
      </c>
      <c r="J292" s="369" t="s">
        <v>750</v>
      </c>
      <c r="K292" s="287" t="s">
        <v>409</v>
      </c>
      <c r="L292" s="369" t="s">
        <v>730</v>
      </c>
      <c r="M292" s="369" t="s">
        <v>3124</v>
      </c>
      <c r="N292" s="372">
        <v>1</v>
      </c>
      <c r="O292" s="373">
        <v>5120</v>
      </c>
      <c r="P292" s="373">
        <v>6359</v>
      </c>
      <c r="Q292" s="373">
        <v>7363</v>
      </c>
      <c r="R292" s="373">
        <v>8436</v>
      </c>
      <c r="S292" s="374">
        <v>6795</v>
      </c>
      <c r="T292" s="374">
        <v>7820</v>
      </c>
      <c r="U292" s="374">
        <v>9162</v>
      </c>
      <c r="V292" s="374">
        <v>10145</v>
      </c>
      <c r="W292" s="373">
        <v>4067</v>
      </c>
      <c r="X292" s="373">
        <v>5054</v>
      </c>
      <c r="Y292" s="373">
        <v>5852</v>
      </c>
      <c r="Z292" s="373">
        <v>6672</v>
      </c>
      <c r="AA292" s="374">
        <v>5385</v>
      </c>
      <c r="AB292" s="374">
        <v>6144</v>
      </c>
      <c r="AC292" s="374">
        <v>7146</v>
      </c>
      <c r="AD292" s="374">
        <v>7933</v>
      </c>
      <c r="AE292" s="373">
        <v>26</v>
      </c>
      <c r="AF292" s="373">
        <v>24</v>
      </c>
      <c r="AG292" s="373">
        <v>25</v>
      </c>
      <c r="AH292" s="373">
        <v>26</v>
      </c>
      <c r="AI292" s="374">
        <v>25</v>
      </c>
      <c r="AJ292" s="374">
        <v>26</v>
      </c>
      <c r="AK292" s="374">
        <v>29</v>
      </c>
      <c r="AL292" s="374">
        <v>32</v>
      </c>
      <c r="AM292" s="226">
        <v>1053</v>
      </c>
      <c r="AN292" s="226">
        <v>1305</v>
      </c>
      <c r="AO292" s="226">
        <v>1511</v>
      </c>
      <c r="AP292" s="226">
        <v>1764</v>
      </c>
      <c r="AQ292" s="227">
        <v>1411</v>
      </c>
      <c r="AR292" s="227">
        <v>1676</v>
      </c>
      <c r="AS292" s="227">
        <v>2016</v>
      </c>
      <c r="AT292" s="227">
        <v>2212</v>
      </c>
      <c r="AU292" s="226">
        <v>582</v>
      </c>
      <c r="AV292" s="226">
        <v>759</v>
      </c>
      <c r="AW292" s="226">
        <v>872</v>
      </c>
      <c r="AX292" s="226">
        <v>1016</v>
      </c>
      <c r="AY292" s="227">
        <v>1112</v>
      </c>
      <c r="AZ292" s="227">
        <v>1178</v>
      </c>
      <c r="BA292" s="227">
        <v>1325</v>
      </c>
      <c r="BB292" s="227">
        <v>1362</v>
      </c>
      <c r="BC292" s="226">
        <f t="shared" si="112"/>
        <v>391</v>
      </c>
      <c r="BD292" s="226">
        <f t="shared" si="112"/>
        <v>425</v>
      </c>
      <c r="BE292" s="226">
        <f t="shared" si="112"/>
        <v>564</v>
      </c>
      <c r="BF292" s="226">
        <f t="shared" si="112"/>
        <v>672</v>
      </c>
      <c r="BG292" s="218">
        <f t="shared" si="112"/>
        <v>193</v>
      </c>
      <c r="BH292" s="218">
        <f t="shared" si="110"/>
        <v>395</v>
      </c>
      <c r="BI292" s="218">
        <f t="shared" si="110"/>
        <v>585</v>
      </c>
      <c r="BJ292" s="218">
        <f t="shared" si="110"/>
        <v>742</v>
      </c>
      <c r="BK292" s="226">
        <f t="shared" si="107"/>
        <v>80</v>
      </c>
      <c r="BL292" s="226">
        <f t="shared" si="107"/>
        <v>121</v>
      </c>
      <c r="BM292" s="226">
        <f t="shared" si="107"/>
        <v>75</v>
      </c>
      <c r="BN292" s="226">
        <f t="shared" si="107"/>
        <v>76</v>
      </c>
      <c r="BO292" s="227">
        <f t="shared" si="107"/>
        <v>106</v>
      </c>
      <c r="BP292" s="227">
        <f t="shared" si="107"/>
        <v>103</v>
      </c>
      <c r="BQ292" s="227">
        <f t="shared" si="107"/>
        <v>106</v>
      </c>
      <c r="BR292" s="227">
        <f t="shared" si="107"/>
        <v>108</v>
      </c>
      <c r="BS292" s="226">
        <v>99</v>
      </c>
      <c r="BT292" s="226">
        <v>121</v>
      </c>
      <c r="BU292" s="226">
        <v>75</v>
      </c>
      <c r="BV292" s="226">
        <v>76</v>
      </c>
      <c r="BW292" s="227">
        <v>106</v>
      </c>
      <c r="BX292" s="227">
        <v>103</v>
      </c>
      <c r="BY292" s="227">
        <v>106</v>
      </c>
      <c r="BZ292" s="227">
        <v>108</v>
      </c>
      <c r="CA292" s="226">
        <v>19</v>
      </c>
      <c r="CB292" s="226">
        <f>IFERROR(VLOOKUP($G292,[12]ITEM!$B$2:$AC$939,26,0),0)</f>
        <v>0</v>
      </c>
      <c r="CC292" s="226">
        <f>IFERROR(VLOOKUP($G292,[12]ITEM!$B$2:$AC$939,27,0),0)</f>
        <v>0</v>
      </c>
      <c r="CD292" s="226">
        <f>IFERROR(VLOOKUP($G292,[12]ITEM!$B$2:$AC$939,28,0),0)</f>
        <v>0</v>
      </c>
      <c r="CE292" s="227">
        <v>0</v>
      </c>
      <c r="CF292" s="227">
        <v>0</v>
      </c>
      <c r="CG292" s="227">
        <v>0</v>
      </c>
      <c r="CH292" s="227">
        <v>0</v>
      </c>
      <c r="CI292" s="375"/>
      <c r="CJ292" s="226">
        <f t="shared" si="116"/>
        <v>391</v>
      </c>
      <c r="CK292" s="226">
        <f t="shared" si="116"/>
        <v>203</v>
      </c>
      <c r="CL292" s="226">
        <f t="shared" si="116"/>
        <v>211</v>
      </c>
      <c r="CM292" s="226">
        <f t="shared" si="113"/>
        <v>222</v>
      </c>
      <c r="CN292" s="227">
        <f t="shared" si="113"/>
        <v>193</v>
      </c>
      <c r="CO292" s="227">
        <f t="shared" si="113"/>
        <v>202.94901908646878</v>
      </c>
      <c r="CP292" s="227">
        <f t="shared" si="113"/>
        <v>216.86995079555416</v>
      </c>
      <c r="CQ292" s="227">
        <f t="shared" si="113"/>
        <v>215.00557482352764</v>
      </c>
      <c r="CR292" s="226">
        <v>-2</v>
      </c>
      <c r="CS292" s="226">
        <v>-3</v>
      </c>
      <c r="CT292" s="226">
        <v>-3</v>
      </c>
      <c r="CU292" s="226">
        <v>-3</v>
      </c>
      <c r="CV292" s="227">
        <f t="shared" si="117"/>
        <v>37</v>
      </c>
      <c r="CW292" s="227">
        <f>CV292*(1+('[13]GROWTH (YoY)'!AR292/100))</f>
        <v>43.949019086468773</v>
      </c>
      <c r="CX292" s="227">
        <f>CW292*(1+('[13]GROWTH (YoY)'!AS292/100))</f>
        <v>52.869950795554161</v>
      </c>
      <c r="CY292" s="227">
        <f>CX292*(1+('[13]GROWTH (YoY)'!AT292/100))</f>
        <v>58.005574823527645</v>
      </c>
      <c r="CZ292" s="226">
        <v>40</v>
      </c>
      <c r="DA292" s="226">
        <v>53</v>
      </c>
      <c r="DB292" s="226">
        <v>54</v>
      </c>
      <c r="DC292" s="226">
        <v>55</v>
      </c>
      <c r="DD292" s="227">
        <v>5</v>
      </c>
      <c r="DE292" s="227">
        <v>5</v>
      </c>
      <c r="DF292" s="227">
        <v>5</v>
      </c>
      <c r="DG292" s="227">
        <v>6</v>
      </c>
      <c r="DH292" s="226">
        <v>353</v>
      </c>
      <c r="DI292" s="226">
        <v>153</v>
      </c>
      <c r="DJ292" s="226">
        <v>160</v>
      </c>
      <c r="DK292" s="226">
        <v>170</v>
      </c>
      <c r="DL292" s="227">
        <v>151</v>
      </c>
      <c r="DM292" s="227">
        <v>154</v>
      </c>
      <c r="DN292" s="227">
        <v>159</v>
      </c>
      <c r="DO292" s="227">
        <v>151</v>
      </c>
      <c r="DP292" s="376">
        <f t="shared" si="111"/>
        <v>0</v>
      </c>
      <c r="DQ292" s="226">
        <f t="shared" si="111"/>
        <v>222</v>
      </c>
      <c r="DR292" s="226">
        <f t="shared" si="111"/>
        <v>353</v>
      </c>
      <c r="DS292" s="226">
        <f t="shared" si="131"/>
        <v>450</v>
      </c>
      <c r="DT292" s="227">
        <f t="shared" si="131"/>
        <v>0</v>
      </c>
      <c r="DU292" s="227">
        <f t="shared" si="131"/>
        <v>192.05098091353122</v>
      </c>
      <c r="DV292" s="227">
        <f t="shared" si="131"/>
        <v>368.13004920444587</v>
      </c>
      <c r="DW292" s="227">
        <f t="shared" si="131"/>
        <v>526.9944251764723</v>
      </c>
      <c r="DX292" s="377">
        <f t="shared" si="125"/>
        <v>0.79433593749999998</v>
      </c>
      <c r="DY292" s="377">
        <f t="shared" si="125"/>
        <v>0.79477905331026888</v>
      </c>
      <c r="DZ292" s="377">
        <f t="shared" si="125"/>
        <v>0.79478473448322695</v>
      </c>
      <c r="EA292" s="377">
        <f t="shared" si="124"/>
        <v>0.79089615931721191</v>
      </c>
      <c r="EB292" s="378">
        <f t="shared" si="124"/>
        <v>0.79249448123620314</v>
      </c>
      <c r="EC292" s="378">
        <f t="shared" si="124"/>
        <v>0.78567774936061385</v>
      </c>
      <c r="ED292" s="378">
        <f t="shared" si="124"/>
        <v>0.77996070726915523</v>
      </c>
      <c r="EE292" s="378">
        <f t="shared" si="124"/>
        <v>0.781961557417447</v>
      </c>
      <c r="EG292" s="226">
        <v>5122</v>
      </c>
      <c r="EH292" s="226">
        <v>3807</v>
      </c>
      <c r="EI292" s="226">
        <v>1316</v>
      </c>
      <c r="EJ292" s="226">
        <v>673</v>
      </c>
      <c r="EK292" s="226">
        <v>2746</v>
      </c>
      <c r="EL292" s="226">
        <v>28725</v>
      </c>
      <c r="EM292" s="226">
        <v>28686</v>
      </c>
      <c r="EN292" s="379">
        <f t="shared" si="118"/>
        <v>0.74326434986333467</v>
      </c>
      <c r="EO292" s="226">
        <f t="shared" si="119"/>
        <v>51.139817629179326</v>
      </c>
      <c r="EP292" s="379">
        <f t="shared" si="120"/>
        <v>0.53611870363139402</v>
      </c>
      <c r="EQ292" s="226">
        <f t="shared" si="121"/>
        <v>95596.17058311576</v>
      </c>
      <c r="ER292" s="226">
        <f t="shared" si="122"/>
        <v>1955.0768086639243</v>
      </c>
      <c r="ES292" s="292"/>
      <c r="ET292" s="227">
        <v>6795</v>
      </c>
      <c r="EU292" s="227">
        <v>5085</v>
      </c>
      <c r="EV292" s="227">
        <v>1711</v>
      </c>
      <c r="EW292" s="227">
        <v>808</v>
      </c>
      <c r="EX292" s="227">
        <v>2747</v>
      </c>
      <c r="EY292" s="227">
        <v>23701</v>
      </c>
      <c r="EZ292" s="227">
        <v>23668</v>
      </c>
      <c r="FA292" s="380">
        <f t="shared" si="126"/>
        <v>0.7483443708609272</v>
      </c>
      <c r="FB292" s="228">
        <f t="shared" si="127"/>
        <v>47.223845704266509</v>
      </c>
      <c r="FC292" s="380">
        <f t="shared" si="128"/>
        <v>0.40426784400294336</v>
      </c>
      <c r="FD292" s="227">
        <f t="shared" si="129"/>
        <v>115902.28260410952</v>
      </c>
      <c r="FE292" s="227">
        <f t="shared" si="130"/>
        <v>2844.9101459072731</v>
      </c>
      <c r="FF292" s="227">
        <v>1411</v>
      </c>
      <c r="FG292" s="228">
        <f t="shared" si="123"/>
        <v>68.887313961729262</v>
      </c>
      <c r="FH292" s="227">
        <v>972</v>
      </c>
      <c r="FI292" s="227">
        <v>1411</v>
      </c>
      <c r="FJ292" s="227">
        <v>24</v>
      </c>
      <c r="FK292" s="227">
        <f t="shared" si="114"/>
        <v>415</v>
      </c>
      <c r="FL292" s="227">
        <v>354</v>
      </c>
      <c r="FM292" s="227">
        <f t="shared" si="115"/>
        <v>61</v>
      </c>
      <c r="FZ292" s="229"/>
      <c r="GA292" s="229"/>
      <c r="GB292" s="229"/>
      <c r="GC292" s="229"/>
      <c r="GD292" s="229"/>
    </row>
    <row r="293" spans="1:186" s="368" customFormat="1">
      <c r="A293" s="287" t="s">
        <v>534</v>
      </c>
      <c r="B293" s="369" t="s">
        <v>535</v>
      </c>
      <c r="C293" s="287" t="s">
        <v>745</v>
      </c>
      <c r="D293" s="403" t="s">
        <v>3126</v>
      </c>
      <c r="E293" s="369" t="s">
        <v>746</v>
      </c>
      <c r="F293" s="403">
        <v>290</v>
      </c>
      <c r="G293" s="404" t="s">
        <v>753</v>
      </c>
      <c r="H293" s="392" t="s">
        <v>754</v>
      </c>
      <c r="I293" s="287" t="s">
        <v>749</v>
      </c>
      <c r="J293" s="369" t="s">
        <v>750</v>
      </c>
      <c r="K293" s="287" t="s">
        <v>409</v>
      </c>
      <c r="L293" s="369" t="s">
        <v>730</v>
      </c>
      <c r="M293" s="369" t="s">
        <v>3124</v>
      </c>
      <c r="N293" s="372">
        <v>1</v>
      </c>
      <c r="O293" s="373">
        <v>289</v>
      </c>
      <c r="P293" s="373">
        <v>356</v>
      </c>
      <c r="Q293" s="373">
        <v>347</v>
      </c>
      <c r="R293" s="373">
        <v>331</v>
      </c>
      <c r="S293" s="374">
        <v>363</v>
      </c>
      <c r="T293" s="374">
        <v>354</v>
      </c>
      <c r="U293" s="374">
        <v>331</v>
      </c>
      <c r="V293" s="374">
        <v>353</v>
      </c>
      <c r="W293" s="373">
        <v>208</v>
      </c>
      <c r="X293" s="373">
        <v>257</v>
      </c>
      <c r="Y293" s="373">
        <v>250</v>
      </c>
      <c r="Z293" s="373">
        <v>239</v>
      </c>
      <c r="AA293" s="374">
        <v>211</v>
      </c>
      <c r="AB293" s="374">
        <v>208</v>
      </c>
      <c r="AC293" s="374">
        <v>189</v>
      </c>
      <c r="AD293" s="374">
        <v>204</v>
      </c>
      <c r="AE293" s="373">
        <v>1</v>
      </c>
      <c r="AF293" s="373">
        <v>1</v>
      </c>
      <c r="AG293" s="373">
        <v>1</v>
      </c>
      <c r="AH293" s="373">
        <v>1</v>
      </c>
      <c r="AI293" s="374">
        <v>1</v>
      </c>
      <c r="AJ293" s="374">
        <v>1</v>
      </c>
      <c r="AK293" s="374">
        <v>1</v>
      </c>
      <c r="AL293" s="374">
        <v>1</v>
      </c>
      <c r="AM293" s="226">
        <v>81</v>
      </c>
      <c r="AN293" s="226">
        <v>99</v>
      </c>
      <c r="AO293" s="226">
        <v>97</v>
      </c>
      <c r="AP293" s="226">
        <v>92</v>
      </c>
      <c r="AQ293" s="227">
        <v>151</v>
      </c>
      <c r="AR293" s="227">
        <v>146</v>
      </c>
      <c r="AS293" s="227">
        <v>143</v>
      </c>
      <c r="AT293" s="227">
        <v>148</v>
      </c>
      <c r="AU293" s="226">
        <v>33</v>
      </c>
      <c r="AV293" s="226">
        <v>43</v>
      </c>
      <c r="AW293" s="226">
        <v>39</v>
      </c>
      <c r="AX293" s="226">
        <v>39</v>
      </c>
      <c r="AY293" s="227">
        <v>80</v>
      </c>
      <c r="AZ293" s="227">
        <v>86</v>
      </c>
      <c r="BA293" s="227">
        <v>95</v>
      </c>
      <c r="BB293" s="227">
        <v>97</v>
      </c>
      <c r="BC293" s="226">
        <f t="shared" si="112"/>
        <v>48</v>
      </c>
      <c r="BD293" s="226">
        <f t="shared" si="112"/>
        <v>56</v>
      </c>
      <c r="BE293" s="226">
        <f t="shared" si="112"/>
        <v>57</v>
      </c>
      <c r="BF293" s="226">
        <f t="shared" si="112"/>
        <v>52</v>
      </c>
      <c r="BG293" s="218">
        <f t="shared" si="112"/>
        <v>65</v>
      </c>
      <c r="BH293" s="218">
        <f t="shared" si="110"/>
        <v>56</v>
      </c>
      <c r="BI293" s="218">
        <f t="shared" si="110"/>
        <v>44</v>
      </c>
      <c r="BJ293" s="218">
        <f t="shared" si="110"/>
        <v>46</v>
      </c>
      <c r="BK293" s="226">
        <f t="shared" si="107"/>
        <v>0</v>
      </c>
      <c r="BL293" s="226">
        <f t="shared" si="107"/>
        <v>0</v>
      </c>
      <c r="BM293" s="226">
        <f t="shared" si="107"/>
        <v>1</v>
      </c>
      <c r="BN293" s="226">
        <f t="shared" si="107"/>
        <v>1</v>
      </c>
      <c r="BO293" s="227">
        <f t="shared" si="107"/>
        <v>6</v>
      </c>
      <c r="BP293" s="227">
        <f t="shared" si="107"/>
        <v>4</v>
      </c>
      <c r="BQ293" s="227">
        <f t="shared" si="107"/>
        <v>4</v>
      </c>
      <c r="BR293" s="227">
        <f t="shared" si="107"/>
        <v>5</v>
      </c>
      <c r="BS293" s="226">
        <v>0</v>
      </c>
      <c r="BT293" s="226">
        <v>0</v>
      </c>
      <c r="BU293" s="226">
        <v>1</v>
      </c>
      <c r="BV293" s="226">
        <v>1</v>
      </c>
      <c r="BW293" s="227">
        <v>6</v>
      </c>
      <c r="BX293" s="227">
        <v>4</v>
      </c>
      <c r="BY293" s="227">
        <v>4</v>
      </c>
      <c r="BZ293" s="227">
        <v>5</v>
      </c>
      <c r="CA293" s="226">
        <v>0</v>
      </c>
      <c r="CB293" s="226">
        <f>IFERROR(VLOOKUP($G293,[12]ITEM!$B$2:$AC$939,26,0),0)</f>
        <v>0</v>
      </c>
      <c r="CC293" s="226">
        <f>IFERROR(VLOOKUP($G293,[12]ITEM!$B$2:$AC$939,27,0),0)</f>
        <v>0</v>
      </c>
      <c r="CD293" s="226">
        <f>IFERROR(VLOOKUP($G293,[12]ITEM!$B$2:$AC$939,28,0),0)</f>
        <v>0</v>
      </c>
      <c r="CE293" s="227">
        <v>0</v>
      </c>
      <c r="CF293" s="227">
        <v>0</v>
      </c>
      <c r="CG293" s="227">
        <v>0</v>
      </c>
      <c r="CH293" s="227">
        <v>0</v>
      </c>
      <c r="CI293" s="375"/>
      <c r="CJ293" s="226">
        <f t="shared" si="116"/>
        <v>49</v>
      </c>
      <c r="CK293" s="226">
        <f t="shared" si="116"/>
        <v>94</v>
      </c>
      <c r="CL293" s="226">
        <f t="shared" si="116"/>
        <v>67</v>
      </c>
      <c r="CM293" s="226">
        <f t="shared" si="113"/>
        <v>99</v>
      </c>
      <c r="CN293" s="227">
        <f t="shared" si="113"/>
        <v>65</v>
      </c>
      <c r="CO293" s="227">
        <f t="shared" si="113"/>
        <v>40.293647002207564</v>
      </c>
      <c r="CP293" s="227">
        <f t="shared" si="113"/>
        <v>68.742963856140648</v>
      </c>
      <c r="CQ293" s="227">
        <f t="shared" si="113"/>
        <v>67.599621473471373</v>
      </c>
      <c r="CR293" s="226">
        <v>26</v>
      </c>
      <c r="CS293" s="226">
        <v>29</v>
      </c>
      <c r="CT293" s="226">
        <v>28</v>
      </c>
      <c r="CU293" s="226">
        <v>27</v>
      </c>
      <c r="CV293" s="227">
        <f t="shared" si="117"/>
        <v>22</v>
      </c>
      <c r="CW293" s="227">
        <f>CV293*(1+('[13]GROWTH (YoY)'!AR293/100))</f>
        <v>21.293647002207567</v>
      </c>
      <c r="CX293" s="227">
        <f>CW293*(1+('[13]GROWTH (YoY)'!AS293/100))</f>
        <v>20.742963856140641</v>
      </c>
      <c r="CY293" s="227">
        <f>CX293*(1+('[13]GROWTH (YoY)'!AT293/100))</f>
        <v>21.59962147347137</v>
      </c>
      <c r="CZ293" s="226">
        <v>17</v>
      </c>
      <c r="DA293" s="226">
        <v>22</v>
      </c>
      <c r="DB293" s="226">
        <v>22</v>
      </c>
      <c r="DC293" s="226">
        <v>23</v>
      </c>
      <c r="DD293" s="227">
        <v>1</v>
      </c>
      <c r="DE293" s="227">
        <v>2</v>
      </c>
      <c r="DF293" s="227">
        <v>2</v>
      </c>
      <c r="DG293" s="227">
        <v>2</v>
      </c>
      <c r="DH293" s="226">
        <v>6</v>
      </c>
      <c r="DI293" s="226">
        <v>43</v>
      </c>
      <c r="DJ293" s="226">
        <v>17</v>
      </c>
      <c r="DK293" s="226">
        <v>49</v>
      </c>
      <c r="DL293" s="227">
        <v>42</v>
      </c>
      <c r="DM293" s="227">
        <v>17</v>
      </c>
      <c r="DN293" s="227">
        <v>46</v>
      </c>
      <c r="DO293" s="227">
        <v>44</v>
      </c>
      <c r="DP293" s="376">
        <f t="shared" si="111"/>
        <v>-1</v>
      </c>
      <c r="DQ293" s="226">
        <f t="shared" si="111"/>
        <v>-38</v>
      </c>
      <c r="DR293" s="226">
        <f t="shared" si="111"/>
        <v>-10</v>
      </c>
      <c r="DS293" s="226">
        <f t="shared" si="131"/>
        <v>-47</v>
      </c>
      <c r="DT293" s="227">
        <f t="shared" si="131"/>
        <v>0</v>
      </c>
      <c r="DU293" s="227">
        <f t="shared" si="131"/>
        <v>15.706352997792436</v>
      </c>
      <c r="DV293" s="227">
        <f t="shared" si="131"/>
        <v>-24.742963856140648</v>
      </c>
      <c r="DW293" s="227">
        <f t="shared" si="131"/>
        <v>-21.599621473471373</v>
      </c>
      <c r="DX293" s="377">
        <f t="shared" si="125"/>
        <v>0.7197231833910035</v>
      </c>
      <c r="DY293" s="377">
        <f t="shared" si="125"/>
        <v>0.7219101123595506</v>
      </c>
      <c r="DZ293" s="377">
        <f t="shared" si="125"/>
        <v>0.72046109510086453</v>
      </c>
      <c r="EA293" s="377">
        <f t="shared" si="124"/>
        <v>0.72205438066465255</v>
      </c>
      <c r="EB293" s="378">
        <f t="shared" si="124"/>
        <v>0.58126721763085398</v>
      </c>
      <c r="EC293" s="378">
        <f t="shared" si="124"/>
        <v>0.58757062146892658</v>
      </c>
      <c r="ED293" s="378">
        <f t="shared" si="124"/>
        <v>0.57099697885196377</v>
      </c>
      <c r="EE293" s="378">
        <f t="shared" si="124"/>
        <v>0.57790368271954673</v>
      </c>
      <c r="EG293" s="226">
        <v>289</v>
      </c>
      <c r="EH293" s="226">
        <v>209</v>
      </c>
      <c r="EI293" s="226">
        <v>80</v>
      </c>
      <c r="EJ293" s="226">
        <v>32</v>
      </c>
      <c r="EK293" s="226">
        <v>97</v>
      </c>
      <c r="EL293" s="226">
        <v>1581</v>
      </c>
      <c r="EM293" s="226">
        <v>1565</v>
      </c>
      <c r="EN293" s="379">
        <f t="shared" si="118"/>
        <v>0.72318339100346019</v>
      </c>
      <c r="EO293" s="226">
        <f t="shared" si="119"/>
        <v>40</v>
      </c>
      <c r="EP293" s="379">
        <f t="shared" si="120"/>
        <v>0.33564013840830448</v>
      </c>
      <c r="EQ293" s="226">
        <f t="shared" si="121"/>
        <v>61353.573687539531</v>
      </c>
      <c r="ER293" s="226">
        <f t="shared" si="122"/>
        <v>1703.940362087327</v>
      </c>
      <c r="ES293" s="292"/>
      <c r="ET293" s="227">
        <v>363</v>
      </c>
      <c r="EU293" s="227">
        <v>211</v>
      </c>
      <c r="EV293" s="227">
        <v>151</v>
      </c>
      <c r="EW293" s="227">
        <v>58</v>
      </c>
      <c r="EX293" s="227">
        <v>172</v>
      </c>
      <c r="EY293" s="227">
        <v>1734</v>
      </c>
      <c r="EZ293" s="227">
        <v>1722</v>
      </c>
      <c r="FA293" s="380">
        <f t="shared" si="126"/>
        <v>0.58126721763085398</v>
      </c>
      <c r="FB293" s="228">
        <f t="shared" si="127"/>
        <v>38.410596026490069</v>
      </c>
      <c r="FC293" s="380">
        <f t="shared" si="128"/>
        <v>0.47382920110192839</v>
      </c>
      <c r="FD293" s="227">
        <f t="shared" si="129"/>
        <v>99192.618223760088</v>
      </c>
      <c r="FE293" s="227">
        <f t="shared" si="130"/>
        <v>2806.8137824235387</v>
      </c>
      <c r="FF293" s="227">
        <v>151</v>
      </c>
      <c r="FG293" s="228">
        <f t="shared" si="123"/>
        <v>46.357615894039732</v>
      </c>
      <c r="FH293" s="227">
        <v>70</v>
      </c>
      <c r="FI293" s="227">
        <v>151</v>
      </c>
      <c r="FJ293" s="227">
        <v>2</v>
      </c>
      <c r="FK293" s="227">
        <f t="shared" si="114"/>
        <v>79</v>
      </c>
      <c r="FL293" s="227">
        <v>19</v>
      </c>
      <c r="FM293" s="227">
        <f t="shared" si="115"/>
        <v>60</v>
      </c>
      <c r="FZ293" s="229"/>
      <c r="GA293" s="229"/>
      <c r="GB293" s="229"/>
      <c r="GC293" s="229"/>
      <c r="GD293" s="229"/>
    </row>
    <row r="294" spans="1:186" s="368" customFormat="1">
      <c r="A294" s="287" t="s">
        <v>534</v>
      </c>
      <c r="B294" s="369" t="s">
        <v>535</v>
      </c>
      <c r="C294" s="287" t="s">
        <v>745</v>
      </c>
      <c r="D294" s="403" t="s">
        <v>3126</v>
      </c>
      <c r="E294" s="369" t="s">
        <v>746</v>
      </c>
      <c r="F294" s="403">
        <v>291</v>
      </c>
      <c r="G294" s="404" t="s">
        <v>755</v>
      </c>
      <c r="H294" s="392" t="s">
        <v>756</v>
      </c>
      <c r="I294" s="287" t="s">
        <v>749</v>
      </c>
      <c r="J294" s="369" t="s">
        <v>750</v>
      </c>
      <c r="K294" s="287" t="s">
        <v>409</v>
      </c>
      <c r="L294" s="369" t="s">
        <v>730</v>
      </c>
      <c r="M294" s="369" t="s">
        <v>3124</v>
      </c>
      <c r="N294" s="372">
        <v>1</v>
      </c>
      <c r="O294" s="373">
        <v>1811</v>
      </c>
      <c r="P294" s="373">
        <v>2058</v>
      </c>
      <c r="Q294" s="373">
        <v>2290</v>
      </c>
      <c r="R294" s="373">
        <v>2632</v>
      </c>
      <c r="S294" s="374">
        <v>3144</v>
      </c>
      <c r="T294" s="374">
        <v>3501</v>
      </c>
      <c r="U294" s="374">
        <v>4025</v>
      </c>
      <c r="V294" s="374">
        <v>4125</v>
      </c>
      <c r="W294" s="373">
        <v>1443</v>
      </c>
      <c r="X294" s="373">
        <v>1640</v>
      </c>
      <c r="Y294" s="373">
        <v>1825</v>
      </c>
      <c r="Z294" s="373">
        <v>2098</v>
      </c>
      <c r="AA294" s="374">
        <v>2484</v>
      </c>
      <c r="AB294" s="374">
        <v>2756</v>
      </c>
      <c r="AC294" s="374">
        <v>3205</v>
      </c>
      <c r="AD294" s="374">
        <v>3292</v>
      </c>
      <c r="AE294" s="373">
        <v>9</v>
      </c>
      <c r="AF294" s="373">
        <v>8</v>
      </c>
      <c r="AG294" s="373">
        <v>8</v>
      </c>
      <c r="AH294" s="373">
        <v>8</v>
      </c>
      <c r="AI294" s="374">
        <v>12</v>
      </c>
      <c r="AJ294" s="374">
        <v>12</v>
      </c>
      <c r="AK294" s="374">
        <v>13</v>
      </c>
      <c r="AL294" s="374">
        <v>13</v>
      </c>
      <c r="AM294" s="226">
        <v>368</v>
      </c>
      <c r="AN294" s="226">
        <v>418</v>
      </c>
      <c r="AO294" s="226">
        <v>465</v>
      </c>
      <c r="AP294" s="226">
        <v>534</v>
      </c>
      <c r="AQ294" s="227">
        <v>660</v>
      </c>
      <c r="AR294" s="227">
        <v>745</v>
      </c>
      <c r="AS294" s="227">
        <v>820</v>
      </c>
      <c r="AT294" s="227">
        <v>833</v>
      </c>
      <c r="AU294" s="226">
        <v>162</v>
      </c>
      <c r="AV294" s="226">
        <v>271</v>
      </c>
      <c r="AW294" s="226">
        <v>315</v>
      </c>
      <c r="AX294" s="226">
        <v>373</v>
      </c>
      <c r="AY294" s="227">
        <v>394</v>
      </c>
      <c r="AZ294" s="227">
        <v>427</v>
      </c>
      <c r="BA294" s="227">
        <v>476</v>
      </c>
      <c r="BB294" s="227">
        <v>486</v>
      </c>
      <c r="BC294" s="226">
        <f t="shared" si="112"/>
        <v>201</v>
      </c>
      <c r="BD294" s="226">
        <f t="shared" si="112"/>
        <v>137</v>
      </c>
      <c r="BE294" s="226">
        <f t="shared" si="112"/>
        <v>142</v>
      </c>
      <c r="BF294" s="226">
        <f t="shared" si="112"/>
        <v>154</v>
      </c>
      <c r="BG294" s="218">
        <f t="shared" si="112"/>
        <v>220</v>
      </c>
      <c r="BH294" s="218">
        <f t="shared" si="110"/>
        <v>288</v>
      </c>
      <c r="BI294" s="218">
        <f t="shared" si="110"/>
        <v>313</v>
      </c>
      <c r="BJ294" s="218">
        <f t="shared" si="110"/>
        <v>302</v>
      </c>
      <c r="BK294" s="226">
        <f t="shared" si="107"/>
        <v>5</v>
      </c>
      <c r="BL294" s="226">
        <f t="shared" si="107"/>
        <v>10</v>
      </c>
      <c r="BM294" s="226">
        <f t="shared" si="107"/>
        <v>8</v>
      </c>
      <c r="BN294" s="226">
        <f t="shared" si="107"/>
        <v>7</v>
      </c>
      <c r="BO294" s="227">
        <f t="shared" si="107"/>
        <v>46</v>
      </c>
      <c r="BP294" s="227">
        <f t="shared" si="107"/>
        <v>30</v>
      </c>
      <c r="BQ294" s="227">
        <f t="shared" si="107"/>
        <v>31</v>
      </c>
      <c r="BR294" s="227">
        <f t="shared" si="107"/>
        <v>45</v>
      </c>
      <c r="BS294" s="226">
        <v>8</v>
      </c>
      <c r="BT294" s="226">
        <v>10</v>
      </c>
      <c r="BU294" s="226">
        <v>8</v>
      </c>
      <c r="BV294" s="226">
        <v>7</v>
      </c>
      <c r="BW294" s="227">
        <v>46</v>
      </c>
      <c r="BX294" s="227">
        <v>30</v>
      </c>
      <c r="BY294" s="227">
        <v>31</v>
      </c>
      <c r="BZ294" s="227">
        <v>45</v>
      </c>
      <c r="CA294" s="226">
        <v>3</v>
      </c>
      <c r="CB294" s="226">
        <f>IFERROR(VLOOKUP($G294,[12]ITEM!$B$2:$AC$939,26,0),0)</f>
        <v>0</v>
      </c>
      <c r="CC294" s="226">
        <f>IFERROR(VLOOKUP($G294,[12]ITEM!$B$2:$AC$939,27,0),0)</f>
        <v>0</v>
      </c>
      <c r="CD294" s="226">
        <f>IFERROR(VLOOKUP($G294,[12]ITEM!$B$2:$AC$939,28,0),0)</f>
        <v>0</v>
      </c>
      <c r="CE294" s="227">
        <v>0</v>
      </c>
      <c r="CF294" s="227">
        <v>0</v>
      </c>
      <c r="CG294" s="227">
        <v>0</v>
      </c>
      <c r="CH294" s="227">
        <v>0</v>
      </c>
      <c r="CI294" s="375"/>
      <c r="CJ294" s="226">
        <f t="shared" si="116"/>
        <v>201</v>
      </c>
      <c r="CK294" s="226">
        <f t="shared" si="116"/>
        <v>314</v>
      </c>
      <c r="CL294" s="226">
        <f t="shared" si="116"/>
        <v>328</v>
      </c>
      <c r="CM294" s="226">
        <f t="shared" si="113"/>
        <v>357</v>
      </c>
      <c r="CN294" s="227">
        <f t="shared" si="113"/>
        <v>220</v>
      </c>
      <c r="CO294" s="227">
        <f t="shared" si="113"/>
        <v>236.40253641956318</v>
      </c>
      <c r="CP294" s="227">
        <f t="shared" si="113"/>
        <v>257.76819116487962</v>
      </c>
      <c r="CQ294" s="227">
        <f t="shared" si="113"/>
        <v>256.42657139156699</v>
      </c>
      <c r="CR294" s="226">
        <v>84</v>
      </c>
      <c r="CS294" s="226">
        <v>91</v>
      </c>
      <c r="CT294" s="226">
        <v>103</v>
      </c>
      <c r="CU294" s="226">
        <v>119</v>
      </c>
      <c r="CV294" s="227">
        <f t="shared" si="117"/>
        <v>135</v>
      </c>
      <c r="CW294" s="227">
        <f>CV294*(1+('[13]GROWTH (YoY)'!AR294/100))</f>
        <v>152.40253641956318</v>
      </c>
      <c r="CX294" s="227">
        <f>CW294*(1+('[13]GROWTH (YoY)'!AS294/100))</f>
        <v>167.76819116487962</v>
      </c>
      <c r="CY294" s="227">
        <f>CX294*(1+('[13]GROWTH (YoY)'!AT294/100))</f>
        <v>170.42657139156702</v>
      </c>
      <c r="CZ294" s="226">
        <v>117</v>
      </c>
      <c r="DA294" s="226">
        <v>136</v>
      </c>
      <c r="DB294" s="226">
        <v>138</v>
      </c>
      <c r="DC294" s="226">
        <v>142</v>
      </c>
      <c r="DD294" s="227">
        <v>0</v>
      </c>
      <c r="DE294" s="227">
        <v>0</v>
      </c>
      <c r="DF294" s="227">
        <v>0</v>
      </c>
      <c r="DG294" s="227">
        <v>0</v>
      </c>
      <c r="DH294" s="226">
        <v>0</v>
      </c>
      <c r="DI294" s="226">
        <v>87</v>
      </c>
      <c r="DJ294" s="226">
        <v>87</v>
      </c>
      <c r="DK294" s="226">
        <v>96</v>
      </c>
      <c r="DL294" s="227">
        <v>85</v>
      </c>
      <c r="DM294" s="227">
        <v>84</v>
      </c>
      <c r="DN294" s="227">
        <v>90</v>
      </c>
      <c r="DO294" s="227">
        <v>86</v>
      </c>
      <c r="DP294" s="376">
        <f t="shared" si="111"/>
        <v>0</v>
      </c>
      <c r="DQ294" s="226">
        <f t="shared" si="111"/>
        <v>-177</v>
      </c>
      <c r="DR294" s="226">
        <f t="shared" si="111"/>
        <v>-186</v>
      </c>
      <c r="DS294" s="226">
        <f t="shared" si="131"/>
        <v>-203</v>
      </c>
      <c r="DT294" s="227">
        <f t="shared" si="131"/>
        <v>0</v>
      </c>
      <c r="DU294" s="227">
        <f t="shared" si="131"/>
        <v>51.597463580436823</v>
      </c>
      <c r="DV294" s="227">
        <f t="shared" si="131"/>
        <v>55.231808835120376</v>
      </c>
      <c r="DW294" s="227">
        <f t="shared" si="131"/>
        <v>45.573428608433005</v>
      </c>
      <c r="DX294" s="377">
        <f t="shared" si="125"/>
        <v>0.79679734953064607</v>
      </c>
      <c r="DY294" s="377">
        <f t="shared" si="125"/>
        <v>0.79689018464528671</v>
      </c>
      <c r="DZ294" s="377">
        <f t="shared" si="125"/>
        <v>0.79694323144104806</v>
      </c>
      <c r="EA294" s="377">
        <f t="shared" si="124"/>
        <v>0.79711246200607899</v>
      </c>
      <c r="EB294" s="378">
        <f t="shared" si="124"/>
        <v>0.79007633587786263</v>
      </c>
      <c r="EC294" s="378">
        <f t="shared" si="124"/>
        <v>0.7872036560982576</v>
      </c>
      <c r="ED294" s="378">
        <f t="shared" si="124"/>
        <v>0.79627329192546581</v>
      </c>
      <c r="EE294" s="378">
        <f t="shared" si="124"/>
        <v>0.79806060606060603</v>
      </c>
      <c r="EG294" s="226">
        <v>1817</v>
      </c>
      <c r="EH294" s="226">
        <v>1469</v>
      </c>
      <c r="EI294" s="226">
        <v>349</v>
      </c>
      <c r="EJ294" s="226">
        <v>134</v>
      </c>
      <c r="EK294" s="226">
        <v>646</v>
      </c>
      <c r="EL294" s="226">
        <v>5793</v>
      </c>
      <c r="EM294" s="226">
        <v>5790</v>
      </c>
      <c r="EN294" s="379">
        <f t="shared" si="118"/>
        <v>0.8084755090809026</v>
      </c>
      <c r="EO294" s="226">
        <f t="shared" si="119"/>
        <v>38.395415472779369</v>
      </c>
      <c r="EP294" s="379">
        <f t="shared" si="120"/>
        <v>0.35553109521188775</v>
      </c>
      <c r="EQ294" s="226">
        <f t="shared" si="121"/>
        <v>111513.89608147765</v>
      </c>
      <c r="ER294" s="226">
        <f t="shared" si="122"/>
        <v>1928.6125503742085</v>
      </c>
      <c r="ES294" s="292"/>
      <c r="ET294" s="227">
        <v>3144</v>
      </c>
      <c r="EU294" s="227">
        <v>2334</v>
      </c>
      <c r="EV294" s="227">
        <v>810</v>
      </c>
      <c r="EW294" s="227">
        <v>271</v>
      </c>
      <c r="EX294" s="227">
        <v>1086</v>
      </c>
      <c r="EY294" s="227">
        <v>8528</v>
      </c>
      <c r="EZ294" s="227">
        <v>8518</v>
      </c>
      <c r="FA294" s="380">
        <f t="shared" si="126"/>
        <v>0.74236641221374045</v>
      </c>
      <c r="FB294" s="228">
        <f t="shared" si="127"/>
        <v>33.456790123456791</v>
      </c>
      <c r="FC294" s="380">
        <f t="shared" si="128"/>
        <v>0.34541984732824427</v>
      </c>
      <c r="FD294" s="227">
        <f t="shared" si="129"/>
        <v>127345.2157598499</v>
      </c>
      <c r="FE294" s="227">
        <f t="shared" si="130"/>
        <v>2651.2483368552871</v>
      </c>
      <c r="FF294" s="227">
        <v>660</v>
      </c>
      <c r="FG294" s="228">
        <f t="shared" si="123"/>
        <v>52.121212121212125</v>
      </c>
      <c r="FH294" s="227">
        <v>344</v>
      </c>
      <c r="FI294" s="227">
        <v>660</v>
      </c>
      <c r="FJ294" s="227">
        <v>7</v>
      </c>
      <c r="FK294" s="227">
        <f t="shared" si="114"/>
        <v>309</v>
      </c>
      <c r="FL294" s="227">
        <v>164</v>
      </c>
      <c r="FM294" s="227">
        <f t="shared" si="115"/>
        <v>145</v>
      </c>
      <c r="FZ294" s="229"/>
      <c r="GA294" s="229"/>
      <c r="GB294" s="229"/>
      <c r="GC294" s="229"/>
      <c r="GD294" s="229"/>
    </row>
    <row r="295" spans="1:186" s="368" customFormat="1">
      <c r="A295" s="287" t="s">
        <v>534</v>
      </c>
      <c r="B295" s="369" t="s">
        <v>535</v>
      </c>
      <c r="C295" s="287" t="s">
        <v>745</v>
      </c>
      <c r="D295" s="403" t="s">
        <v>3126</v>
      </c>
      <c r="E295" s="369" t="s">
        <v>746</v>
      </c>
      <c r="F295" s="403">
        <v>292</v>
      </c>
      <c r="G295" s="404" t="s">
        <v>757</v>
      </c>
      <c r="H295" s="392" t="s">
        <v>758</v>
      </c>
      <c r="I295" s="287" t="s">
        <v>749</v>
      </c>
      <c r="J295" s="369" t="s">
        <v>750</v>
      </c>
      <c r="K295" s="287" t="s">
        <v>409</v>
      </c>
      <c r="L295" s="369" t="s">
        <v>730</v>
      </c>
      <c r="M295" s="369" t="s">
        <v>3124</v>
      </c>
      <c r="N295" s="372">
        <v>1</v>
      </c>
      <c r="O295" s="373">
        <v>1009</v>
      </c>
      <c r="P295" s="373">
        <v>867</v>
      </c>
      <c r="Q295" s="373">
        <v>893</v>
      </c>
      <c r="R295" s="373">
        <v>977</v>
      </c>
      <c r="S295" s="374">
        <v>1637</v>
      </c>
      <c r="T295" s="374">
        <v>1689</v>
      </c>
      <c r="U295" s="374">
        <v>1763</v>
      </c>
      <c r="V295" s="374">
        <v>1625</v>
      </c>
      <c r="W295" s="373">
        <v>767</v>
      </c>
      <c r="X295" s="373">
        <v>660</v>
      </c>
      <c r="Y295" s="373">
        <v>679</v>
      </c>
      <c r="Z295" s="373">
        <v>743</v>
      </c>
      <c r="AA295" s="374">
        <v>1218</v>
      </c>
      <c r="AB295" s="374">
        <v>1248</v>
      </c>
      <c r="AC295" s="374">
        <v>1296</v>
      </c>
      <c r="AD295" s="374">
        <v>1138</v>
      </c>
      <c r="AE295" s="373">
        <v>5</v>
      </c>
      <c r="AF295" s="373">
        <v>3</v>
      </c>
      <c r="AG295" s="373">
        <v>3</v>
      </c>
      <c r="AH295" s="373">
        <v>3</v>
      </c>
      <c r="AI295" s="374">
        <v>6</v>
      </c>
      <c r="AJ295" s="374">
        <v>6</v>
      </c>
      <c r="AK295" s="374">
        <v>6</v>
      </c>
      <c r="AL295" s="374">
        <v>5</v>
      </c>
      <c r="AM295" s="226">
        <v>241</v>
      </c>
      <c r="AN295" s="226">
        <v>207</v>
      </c>
      <c r="AO295" s="226">
        <v>213</v>
      </c>
      <c r="AP295" s="226">
        <v>233</v>
      </c>
      <c r="AQ295" s="227">
        <v>419</v>
      </c>
      <c r="AR295" s="227">
        <v>441</v>
      </c>
      <c r="AS295" s="227">
        <v>467</v>
      </c>
      <c r="AT295" s="227">
        <v>488</v>
      </c>
      <c r="AU295" s="226">
        <v>124</v>
      </c>
      <c r="AV295" s="226">
        <v>110</v>
      </c>
      <c r="AW295" s="226">
        <v>115</v>
      </c>
      <c r="AX295" s="226">
        <v>124</v>
      </c>
      <c r="AY295" s="227">
        <v>296</v>
      </c>
      <c r="AZ295" s="227">
        <v>313</v>
      </c>
      <c r="BA295" s="227">
        <v>348</v>
      </c>
      <c r="BB295" s="227">
        <v>356</v>
      </c>
      <c r="BC295" s="226">
        <f t="shared" si="112"/>
        <v>113</v>
      </c>
      <c r="BD295" s="226">
        <f t="shared" si="112"/>
        <v>86</v>
      </c>
      <c r="BE295" s="226">
        <f t="shared" si="112"/>
        <v>87</v>
      </c>
      <c r="BF295" s="226">
        <f t="shared" si="112"/>
        <v>99</v>
      </c>
      <c r="BG295" s="218">
        <f t="shared" si="112"/>
        <v>100</v>
      </c>
      <c r="BH295" s="218">
        <f t="shared" si="110"/>
        <v>108</v>
      </c>
      <c r="BI295" s="218">
        <f t="shared" si="110"/>
        <v>99</v>
      </c>
      <c r="BJ295" s="218">
        <f t="shared" si="110"/>
        <v>110</v>
      </c>
      <c r="BK295" s="226">
        <f t="shared" si="107"/>
        <v>4</v>
      </c>
      <c r="BL295" s="226">
        <f t="shared" ref="BL295:BR331" si="132">BT295-CB295</f>
        <v>11</v>
      </c>
      <c r="BM295" s="226">
        <f t="shared" si="132"/>
        <v>11</v>
      </c>
      <c r="BN295" s="226">
        <f t="shared" si="132"/>
        <v>10</v>
      </c>
      <c r="BO295" s="227">
        <f t="shared" si="132"/>
        <v>23</v>
      </c>
      <c r="BP295" s="227">
        <f t="shared" si="132"/>
        <v>20</v>
      </c>
      <c r="BQ295" s="227">
        <f t="shared" si="132"/>
        <v>20</v>
      </c>
      <c r="BR295" s="227">
        <f t="shared" si="132"/>
        <v>22</v>
      </c>
      <c r="BS295" s="226">
        <v>6</v>
      </c>
      <c r="BT295" s="226">
        <v>11</v>
      </c>
      <c r="BU295" s="226">
        <v>11</v>
      </c>
      <c r="BV295" s="226">
        <v>10</v>
      </c>
      <c r="BW295" s="227">
        <v>23</v>
      </c>
      <c r="BX295" s="227">
        <v>20</v>
      </c>
      <c r="BY295" s="227">
        <v>20</v>
      </c>
      <c r="BZ295" s="227">
        <v>22</v>
      </c>
      <c r="CA295" s="226">
        <v>2</v>
      </c>
      <c r="CB295" s="226">
        <f>IFERROR(VLOOKUP($G295,[12]ITEM!$B$2:$AC$939,26,0),0)</f>
        <v>0</v>
      </c>
      <c r="CC295" s="226">
        <f>IFERROR(VLOOKUP($G295,[12]ITEM!$B$2:$AC$939,27,0),0)</f>
        <v>0</v>
      </c>
      <c r="CD295" s="226">
        <f>IFERROR(VLOOKUP($G295,[12]ITEM!$B$2:$AC$939,28,0),0)</f>
        <v>0</v>
      </c>
      <c r="CE295" s="227">
        <v>0</v>
      </c>
      <c r="CF295" s="227">
        <v>0</v>
      </c>
      <c r="CG295" s="227">
        <v>0</v>
      </c>
      <c r="CH295" s="227">
        <v>0</v>
      </c>
      <c r="CI295" s="375"/>
      <c r="CJ295" s="226">
        <f t="shared" si="116"/>
        <v>114</v>
      </c>
      <c r="CK295" s="226">
        <f t="shared" si="116"/>
        <v>165</v>
      </c>
      <c r="CL295" s="226">
        <f t="shared" si="116"/>
        <v>166</v>
      </c>
      <c r="CM295" s="226">
        <f t="shared" si="113"/>
        <v>173</v>
      </c>
      <c r="CN295" s="227">
        <f t="shared" si="113"/>
        <v>100</v>
      </c>
      <c r="CO295" s="227">
        <f t="shared" si="113"/>
        <v>100.0503208693108</v>
      </c>
      <c r="CP295" s="227">
        <f t="shared" si="113"/>
        <v>107.28556232203165</v>
      </c>
      <c r="CQ295" s="227">
        <f t="shared" si="113"/>
        <v>105.26884324516503</v>
      </c>
      <c r="CR295" s="226">
        <v>-43</v>
      </c>
      <c r="CS295" s="226">
        <v>-43</v>
      </c>
      <c r="CT295" s="226">
        <v>-44</v>
      </c>
      <c r="CU295" s="226">
        <v>-48</v>
      </c>
      <c r="CV295" s="227">
        <f t="shared" si="117"/>
        <v>20</v>
      </c>
      <c r="CW295" s="227">
        <f>CV295*(1+('[13]GROWTH (YoY)'!AR295/100))</f>
        <v>21.050320869310791</v>
      </c>
      <c r="CX295" s="227">
        <f>CW295*(1+('[13]GROWTH (YoY)'!AS295/100))</f>
        <v>22.285562322031655</v>
      </c>
      <c r="CY295" s="227">
        <f>CX295*(1+('[13]GROWTH (YoY)'!AT295/100))</f>
        <v>23.268843245165034</v>
      </c>
      <c r="CZ295" s="226">
        <v>100</v>
      </c>
      <c r="DA295" s="226">
        <v>141</v>
      </c>
      <c r="DB295" s="226">
        <v>143</v>
      </c>
      <c r="DC295" s="226">
        <v>147</v>
      </c>
      <c r="DD295" s="227">
        <v>14</v>
      </c>
      <c r="DE295" s="227">
        <v>14</v>
      </c>
      <c r="DF295" s="227">
        <v>15</v>
      </c>
      <c r="DG295" s="227">
        <v>16</v>
      </c>
      <c r="DH295" s="226">
        <v>57</v>
      </c>
      <c r="DI295" s="226">
        <v>67</v>
      </c>
      <c r="DJ295" s="226">
        <v>67</v>
      </c>
      <c r="DK295" s="226">
        <v>74</v>
      </c>
      <c r="DL295" s="227">
        <v>66</v>
      </c>
      <c r="DM295" s="227">
        <v>65</v>
      </c>
      <c r="DN295" s="227">
        <v>70</v>
      </c>
      <c r="DO295" s="227">
        <v>66</v>
      </c>
      <c r="DP295" s="376">
        <f t="shared" si="111"/>
        <v>-1</v>
      </c>
      <c r="DQ295" s="226">
        <f t="shared" si="111"/>
        <v>-79</v>
      </c>
      <c r="DR295" s="226">
        <f t="shared" si="111"/>
        <v>-79</v>
      </c>
      <c r="DS295" s="226">
        <f t="shared" si="131"/>
        <v>-74</v>
      </c>
      <c r="DT295" s="227">
        <f t="shared" si="131"/>
        <v>0</v>
      </c>
      <c r="DU295" s="227">
        <f t="shared" si="131"/>
        <v>7.949679130689205</v>
      </c>
      <c r="DV295" s="227">
        <f t="shared" si="131"/>
        <v>-8.2855623220316517</v>
      </c>
      <c r="DW295" s="227">
        <f t="shared" si="131"/>
        <v>4.73115675483497</v>
      </c>
      <c r="DX295" s="377">
        <f t="shared" si="125"/>
        <v>0.76015857284440036</v>
      </c>
      <c r="DY295" s="377">
        <f t="shared" si="125"/>
        <v>0.76124567474048443</v>
      </c>
      <c r="DZ295" s="377">
        <f t="shared" si="125"/>
        <v>0.76035834266517355</v>
      </c>
      <c r="EA295" s="377">
        <f t="shared" si="124"/>
        <v>0.76049129989764586</v>
      </c>
      <c r="EB295" s="378">
        <f t="shared" si="124"/>
        <v>0.74404398289554063</v>
      </c>
      <c r="EC295" s="378">
        <f t="shared" si="124"/>
        <v>0.738898756660746</v>
      </c>
      <c r="ED295" s="378">
        <f t="shared" si="124"/>
        <v>0.73511060692002272</v>
      </c>
      <c r="EE295" s="378">
        <f t="shared" si="124"/>
        <v>0.7003076923076923</v>
      </c>
      <c r="EG295" s="226">
        <v>1017</v>
      </c>
      <c r="EH295" s="226">
        <v>730</v>
      </c>
      <c r="EI295" s="226">
        <v>287</v>
      </c>
      <c r="EJ295" s="226">
        <v>144</v>
      </c>
      <c r="EK295" s="226">
        <v>317</v>
      </c>
      <c r="EL295" s="226">
        <v>5656</v>
      </c>
      <c r="EM295" s="226">
        <v>5431</v>
      </c>
      <c r="EN295" s="379">
        <f t="shared" si="118"/>
        <v>0.71779744346116026</v>
      </c>
      <c r="EO295" s="226">
        <f t="shared" si="119"/>
        <v>50.174216027874564</v>
      </c>
      <c r="EP295" s="379">
        <f t="shared" si="120"/>
        <v>0.31170108161258603</v>
      </c>
      <c r="EQ295" s="226">
        <f t="shared" si="121"/>
        <v>56046.676096181043</v>
      </c>
      <c r="ER295" s="226">
        <f t="shared" si="122"/>
        <v>2209.5378383354814</v>
      </c>
      <c r="ES295" s="292"/>
      <c r="ET295" s="227">
        <v>1637</v>
      </c>
      <c r="EU295" s="227">
        <v>1218</v>
      </c>
      <c r="EV295" s="227">
        <v>419</v>
      </c>
      <c r="EW295" s="227">
        <v>210</v>
      </c>
      <c r="EX295" s="227">
        <v>495</v>
      </c>
      <c r="EY295" s="227">
        <v>6151</v>
      </c>
      <c r="EZ295" s="227">
        <v>6073</v>
      </c>
      <c r="FA295" s="380">
        <f t="shared" si="126"/>
        <v>0.74404398289554063</v>
      </c>
      <c r="FB295" s="228">
        <f t="shared" si="127"/>
        <v>50.119331742243432</v>
      </c>
      <c r="FC295" s="380">
        <f t="shared" si="128"/>
        <v>0.30238240684178375</v>
      </c>
      <c r="FD295" s="227">
        <f t="shared" si="129"/>
        <v>80474.719557795484</v>
      </c>
      <c r="FE295" s="227">
        <f t="shared" si="130"/>
        <v>2881.6071134529884</v>
      </c>
      <c r="FF295" s="227">
        <v>419</v>
      </c>
      <c r="FG295" s="228">
        <f t="shared" si="123"/>
        <v>61.813842482100235</v>
      </c>
      <c r="FH295" s="227">
        <v>259</v>
      </c>
      <c r="FI295" s="227">
        <v>419</v>
      </c>
      <c r="FJ295" s="227">
        <v>6</v>
      </c>
      <c r="FK295" s="227">
        <f t="shared" si="114"/>
        <v>154</v>
      </c>
      <c r="FL295" s="227">
        <v>85</v>
      </c>
      <c r="FM295" s="227">
        <f t="shared" si="115"/>
        <v>69</v>
      </c>
      <c r="FZ295" s="229"/>
      <c r="GA295" s="229"/>
      <c r="GB295" s="229"/>
      <c r="GC295" s="229"/>
      <c r="GD295" s="229"/>
    </row>
    <row r="296" spans="1:186" s="368" customFormat="1">
      <c r="A296" s="287" t="s">
        <v>534</v>
      </c>
      <c r="B296" s="369" t="s">
        <v>535</v>
      </c>
      <c r="C296" s="287" t="s">
        <v>745</v>
      </c>
      <c r="D296" s="403" t="s">
        <v>3126</v>
      </c>
      <c r="E296" s="369" t="s">
        <v>746</v>
      </c>
      <c r="F296" s="403">
        <v>293</v>
      </c>
      <c r="G296" s="404" t="s">
        <v>759</v>
      </c>
      <c r="H296" s="392" t="s">
        <v>760</v>
      </c>
      <c r="I296" s="287" t="s">
        <v>749</v>
      </c>
      <c r="J296" s="369" t="s">
        <v>750</v>
      </c>
      <c r="K296" s="287" t="s">
        <v>409</v>
      </c>
      <c r="L296" s="369" t="s">
        <v>730</v>
      </c>
      <c r="M296" s="369" t="s">
        <v>3124</v>
      </c>
      <c r="N296" s="372">
        <v>1</v>
      </c>
      <c r="O296" s="373">
        <v>130</v>
      </c>
      <c r="P296" s="373">
        <v>141</v>
      </c>
      <c r="Q296" s="373">
        <v>148</v>
      </c>
      <c r="R296" s="373">
        <v>163</v>
      </c>
      <c r="S296" s="374">
        <v>222</v>
      </c>
      <c r="T296" s="374">
        <v>236</v>
      </c>
      <c r="U296" s="374">
        <v>251</v>
      </c>
      <c r="V296" s="374">
        <v>238</v>
      </c>
      <c r="W296" s="373">
        <v>107</v>
      </c>
      <c r="X296" s="373">
        <v>116</v>
      </c>
      <c r="Y296" s="373">
        <v>122</v>
      </c>
      <c r="Z296" s="373">
        <v>134</v>
      </c>
      <c r="AA296" s="374">
        <v>175</v>
      </c>
      <c r="AB296" s="374">
        <v>185</v>
      </c>
      <c r="AC296" s="374">
        <v>193</v>
      </c>
      <c r="AD296" s="374">
        <v>181</v>
      </c>
      <c r="AE296" s="373">
        <v>1</v>
      </c>
      <c r="AF296" s="373">
        <v>1</v>
      </c>
      <c r="AG296" s="373">
        <v>0</v>
      </c>
      <c r="AH296" s="373">
        <v>1</v>
      </c>
      <c r="AI296" s="374">
        <v>1</v>
      </c>
      <c r="AJ296" s="374">
        <v>1</v>
      </c>
      <c r="AK296" s="374">
        <v>1</v>
      </c>
      <c r="AL296" s="374">
        <v>1</v>
      </c>
      <c r="AM296" s="226">
        <v>23</v>
      </c>
      <c r="AN296" s="226">
        <v>25</v>
      </c>
      <c r="AO296" s="226">
        <v>27</v>
      </c>
      <c r="AP296" s="226">
        <v>29</v>
      </c>
      <c r="AQ296" s="227">
        <v>46</v>
      </c>
      <c r="AR296" s="227">
        <v>50</v>
      </c>
      <c r="AS296" s="227">
        <v>58</v>
      </c>
      <c r="AT296" s="227">
        <v>57</v>
      </c>
      <c r="AU296" s="226">
        <v>14</v>
      </c>
      <c r="AV296" s="226">
        <v>13</v>
      </c>
      <c r="AW296" s="226">
        <v>14</v>
      </c>
      <c r="AX296" s="226">
        <v>16</v>
      </c>
      <c r="AY296" s="227">
        <v>33</v>
      </c>
      <c r="AZ296" s="227">
        <v>35</v>
      </c>
      <c r="BA296" s="227">
        <v>39</v>
      </c>
      <c r="BB296" s="227">
        <v>40</v>
      </c>
      <c r="BC296" s="226">
        <f t="shared" si="112"/>
        <v>9</v>
      </c>
      <c r="BD296" s="226">
        <f t="shared" si="112"/>
        <v>11</v>
      </c>
      <c r="BE296" s="226">
        <f t="shared" si="112"/>
        <v>11</v>
      </c>
      <c r="BF296" s="226">
        <f t="shared" si="112"/>
        <v>11</v>
      </c>
      <c r="BG296" s="218">
        <f t="shared" si="112"/>
        <v>10</v>
      </c>
      <c r="BH296" s="218">
        <f t="shared" si="110"/>
        <v>11</v>
      </c>
      <c r="BI296" s="218">
        <f t="shared" si="110"/>
        <v>16</v>
      </c>
      <c r="BJ296" s="218">
        <f t="shared" si="110"/>
        <v>14</v>
      </c>
      <c r="BK296" s="226">
        <f t="shared" ref="BK296:BN359" si="133">BS296-CA296</f>
        <v>0</v>
      </c>
      <c r="BL296" s="226">
        <f t="shared" si="132"/>
        <v>1</v>
      </c>
      <c r="BM296" s="226">
        <f t="shared" si="132"/>
        <v>2</v>
      </c>
      <c r="BN296" s="226">
        <f t="shared" si="132"/>
        <v>2</v>
      </c>
      <c r="BO296" s="227">
        <f t="shared" si="132"/>
        <v>3</v>
      </c>
      <c r="BP296" s="227">
        <f t="shared" si="132"/>
        <v>4</v>
      </c>
      <c r="BQ296" s="227">
        <f t="shared" si="132"/>
        <v>3</v>
      </c>
      <c r="BR296" s="227">
        <f t="shared" si="132"/>
        <v>3</v>
      </c>
      <c r="BS296" s="226">
        <v>0</v>
      </c>
      <c r="BT296" s="226">
        <v>1</v>
      </c>
      <c r="BU296" s="226">
        <v>2</v>
      </c>
      <c r="BV296" s="226">
        <v>2</v>
      </c>
      <c r="BW296" s="227">
        <v>3</v>
      </c>
      <c r="BX296" s="227">
        <v>4</v>
      </c>
      <c r="BY296" s="227">
        <v>3</v>
      </c>
      <c r="BZ296" s="227">
        <v>3</v>
      </c>
      <c r="CA296" s="226">
        <v>0</v>
      </c>
      <c r="CB296" s="226">
        <f>IFERROR(VLOOKUP($G296,[12]ITEM!$B$2:$AC$939,26,0),0)</f>
        <v>0</v>
      </c>
      <c r="CC296" s="226">
        <f>IFERROR(VLOOKUP($G296,[12]ITEM!$B$2:$AC$939,27,0),0)</f>
        <v>0</v>
      </c>
      <c r="CD296" s="226">
        <f>IFERROR(VLOOKUP($G296,[12]ITEM!$B$2:$AC$939,28,0),0)</f>
        <v>0</v>
      </c>
      <c r="CE296" s="227">
        <v>0</v>
      </c>
      <c r="CF296" s="227">
        <v>0</v>
      </c>
      <c r="CG296" s="227">
        <v>0</v>
      </c>
      <c r="CH296" s="227">
        <v>0</v>
      </c>
      <c r="CI296" s="375"/>
      <c r="CJ296" s="226">
        <f t="shared" si="116"/>
        <v>9</v>
      </c>
      <c r="CK296" s="226">
        <f t="shared" si="116"/>
        <v>12</v>
      </c>
      <c r="CL296" s="226">
        <f t="shared" si="116"/>
        <v>12</v>
      </c>
      <c r="CM296" s="226">
        <f t="shared" si="113"/>
        <v>13</v>
      </c>
      <c r="CN296" s="227">
        <f t="shared" si="113"/>
        <v>10</v>
      </c>
      <c r="CO296" s="227">
        <f t="shared" si="113"/>
        <v>9.3833636766297435</v>
      </c>
      <c r="CP296" s="227">
        <f t="shared" si="113"/>
        <v>9.2421472706684451</v>
      </c>
      <c r="CQ296" s="227">
        <f t="shared" si="113"/>
        <v>10.446526988102384</v>
      </c>
      <c r="CR296" s="226">
        <v>0</v>
      </c>
      <c r="CS296" s="226">
        <v>0</v>
      </c>
      <c r="CT296" s="226">
        <v>0</v>
      </c>
      <c r="CU296" s="226">
        <v>0</v>
      </c>
      <c r="CV296" s="227">
        <f t="shared" si="117"/>
        <v>-7</v>
      </c>
      <c r="CW296" s="227">
        <f>CV296*(1+('[13]GROWTH (YoY)'!AR296/100))</f>
        <v>-7.6166363233702565</v>
      </c>
      <c r="CX296" s="227">
        <f>CW296*(1+('[13]GROWTH (YoY)'!AS296/100))</f>
        <v>-8.7578527293315549</v>
      </c>
      <c r="CY296" s="227">
        <f>CX296*(1+('[13]GROWTH (YoY)'!AT296/100))</f>
        <v>-8.5534730118976157</v>
      </c>
      <c r="CZ296" s="226">
        <v>8</v>
      </c>
      <c r="DA296" s="226">
        <v>10</v>
      </c>
      <c r="DB296" s="226">
        <v>10</v>
      </c>
      <c r="DC296" s="226">
        <v>11</v>
      </c>
      <c r="DD296" s="227">
        <v>15</v>
      </c>
      <c r="DE296" s="227">
        <v>15</v>
      </c>
      <c r="DF296" s="227">
        <v>16</v>
      </c>
      <c r="DG296" s="227">
        <v>17</v>
      </c>
      <c r="DH296" s="226">
        <v>1</v>
      </c>
      <c r="DI296" s="226">
        <v>2</v>
      </c>
      <c r="DJ296" s="226">
        <v>2</v>
      </c>
      <c r="DK296" s="226">
        <v>2</v>
      </c>
      <c r="DL296" s="227">
        <v>2</v>
      </c>
      <c r="DM296" s="227">
        <v>2</v>
      </c>
      <c r="DN296" s="227">
        <v>2</v>
      </c>
      <c r="DO296" s="227">
        <v>2</v>
      </c>
      <c r="DP296" s="376">
        <f t="shared" si="111"/>
        <v>0</v>
      </c>
      <c r="DQ296" s="226">
        <f t="shared" si="111"/>
        <v>-1</v>
      </c>
      <c r="DR296" s="226">
        <f t="shared" si="111"/>
        <v>-1</v>
      </c>
      <c r="DS296" s="226">
        <f t="shared" si="131"/>
        <v>-2</v>
      </c>
      <c r="DT296" s="227">
        <f t="shared" si="131"/>
        <v>0</v>
      </c>
      <c r="DU296" s="227">
        <f t="shared" si="131"/>
        <v>1.6166363233702565</v>
      </c>
      <c r="DV296" s="227">
        <f t="shared" si="131"/>
        <v>6.7578527293315549</v>
      </c>
      <c r="DW296" s="227">
        <f t="shared" si="131"/>
        <v>3.5534730118976157</v>
      </c>
      <c r="DX296" s="377">
        <f t="shared" si="125"/>
        <v>0.82307692307692304</v>
      </c>
      <c r="DY296" s="377">
        <f t="shared" si="125"/>
        <v>0.82269503546099287</v>
      </c>
      <c r="DZ296" s="377">
        <f t="shared" si="125"/>
        <v>0.82432432432432434</v>
      </c>
      <c r="EA296" s="377">
        <f t="shared" si="124"/>
        <v>0.82208588957055218</v>
      </c>
      <c r="EB296" s="378">
        <f t="shared" si="124"/>
        <v>0.78828828828828834</v>
      </c>
      <c r="EC296" s="378">
        <f t="shared" si="124"/>
        <v>0.78389830508474578</v>
      </c>
      <c r="ED296" s="378">
        <f t="shared" si="124"/>
        <v>0.7689243027888446</v>
      </c>
      <c r="EE296" s="378">
        <f t="shared" si="124"/>
        <v>0.76050420168067223</v>
      </c>
      <c r="EG296" s="226">
        <v>130</v>
      </c>
      <c r="EH296" s="226">
        <v>114</v>
      </c>
      <c r="EI296" s="226">
        <v>17</v>
      </c>
      <c r="EJ296" s="226">
        <v>10</v>
      </c>
      <c r="EK296" s="226">
        <v>17</v>
      </c>
      <c r="EL296" s="226">
        <v>635</v>
      </c>
      <c r="EM296" s="226">
        <v>584</v>
      </c>
      <c r="EN296" s="379">
        <f t="shared" si="118"/>
        <v>0.87692307692307692</v>
      </c>
      <c r="EO296" s="226">
        <f t="shared" si="119"/>
        <v>58.82352941176471</v>
      </c>
      <c r="EP296" s="379">
        <f t="shared" si="120"/>
        <v>0.13076923076923078</v>
      </c>
      <c r="EQ296" s="226">
        <f t="shared" si="121"/>
        <v>26771.653543307086</v>
      </c>
      <c r="ER296" s="226">
        <f t="shared" si="122"/>
        <v>1426.9406392694063</v>
      </c>
      <c r="ES296" s="292"/>
      <c r="ET296" s="227">
        <v>222</v>
      </c>
      <c r="EU296" s="227">
        <v>175</v>
      </c>
      <c r="EV296" s="227">
        <v>46</v>
      </c>
      <c r="EW296" s="227">
        <v>24</v>
      </c>
      <c r="EX296" s="227">
        <v>63</v>
      </c>
      <c r="EY296" s="227">
        <v>988</v>
      </c>
      <c r="EZ296" s="227">
        <v>906</v>
      </c>
      <c r="FA296" s="380">
        <f t="shared" si="126"/>
        <v>0.78828828828828834</v>
      </c>
      <c r="FB296" s="228">
        <f t="shared" si="127"/>
        <v>52.173913043478258</v>
      </c>
      <c r="FC296" s="380">
        <f t="shared" si="128"/>
        <v>0.28378378378378377</v>
      </c>
      <c r="FD296" s="227">
        <f t="shared" si="129"/>
        <v>63765.182186234815</v>
      </c>
      <c r="FE296" s="227">
        <f t="shared" si="130"/>
        <v>2207.5055187637968</v>
      </c>
      <c r="FF296" s="227">
        <v>46</v>
      </c>
      <c r="FG296" s="228">
        <f t="shared" si="123"/>
        <v>63.04347826086957</v>
      </c>
      <c r="FH296" s="227">
        <v>29</v>
      </c>
      <c r="FI296" s="227">
        <v>46</v>
      </c>
      <c r="FJ296" s="227">
        <v>1</v>
      </c>
      <c r="FK296" s="227">
        <f t="shared" si="114"/>
        <v>16</v>
      </c>
      <c r="FL296" s="227">
        <v>12</v>
      </c>
      <c r="FM296" s="227">
        <f t="shared" si="115"/>
        <v>4</v>
      </c>
      <c r="FZ296" s="229"/>
      <c r="GA296" s="229"/>
      <c r="GB296" s="229"/>
      <c r="GC296" s="229"/>
      <c r="GD296" s="229"/>
    </row>
    <row r="297" spans="1:186" s="368" customFormat="1">
      <c r="A297" s="287" t="s">
        <v>534</v>
      </c>
      <c r="B297" s="369" t="s">
        <v>535</v>
      </c>
      <c r="C297" s="287" t="s">
        <v>745</v>
      </c>
      <c r="D297" s="403" t="s">
        <v>3126</v>
      </c>
      <c r="E297" s="369" t="s">
        <v>746</v>
      </c>
      <c r="F297" s="403">
        <v>294</v>
      </c>
      <c r="G297" s="404" t="s">
        <v>761</v>
      </c>
      <c r="H297" s="392" t="s">
        <v>762</v>
      </c>
      <c r="I297" s="287" t="s">
        <v>749</v>
      </c>
      <c r="J297" s="369" t="s">
        <v>750</v>
      </c>
      <c r="K297" s="287" t="s">
        <v>409</v>
      </c>
      <c r="L297" s="369" t="s">
        <v>730</v>
      </c>
      <c r="M297" s="369" t="s">
        <v>3124</v>
      </c>
      <c r="N297" s="372">
        <v>1</v>
      </c>
      <c r="O297" s="373">
        <v>447</v>
      </c>
      <c r="P297" s="373">
        <v>506</v>
      </c>
      <c r="Q297" s="373">
        <v>532</v>
      </c>
      <c r="R297" s="373">
        <v>586</v>
      </c>
      <c r="S297" s="374">
        <v>1002</v>
      </c>
      <c r="T297" s="374">
        <v>1065</v>
      </c>
      <c r="U297" s="374">
        <v>1133</v>
      </c>
      <c r="V297" s="374">
        <v>1104</v>
      </c>
      <c r="W297" s="373">
        <v>381</v>
      </c>
      <c r="X297" s="373">
        <v>431</v>
      </c>
      <c r="Y297" s="373">
        <v>453</v>
      </c>
      <c r="Z297" s="373">
        <v>499</v>
      </c>
      <c r="AA297" s="374">
        <v>698</v>
      </c>
      <c r="AB297" s="374">
        <v>751</v>
      </c>
      <c r="AC297" s="374">
        <v>773</v>
      </c>
      <c r="AD297" s="374">
        <v>765</v>
      </c>
      <c r="AE297" s="373">
        <v>2</v>
      </c>
      <c r="AF297" s="373">
        <v>2</v>
      </c>
      <c r="AG297" s="373">
        <v>2</v>
      </c>
      <c r="AH297" s="373">
        <v>2</v>
      </c>
      <c r="AI297" s="374">
        <v>4</v>
      </c>
      <c r="AJ297" s="374">
        <v>4</v>
      </c>
      <c r="AK297" s="374">
        <v>4</v>
      </c>
      <c r="AL297" s="374">
        <v>4</v>
      </c>
      <c r="AM297" s="226">
        <v>66</v>
      </c>
      <c r="AN297" s="226">
        <v>75</v>
      </c>
      <c r="AO297" s="226">
        <v>79</v>
      </c>
      <c r="AP297" s="226">
        <v>87</v>
      </c>
      <c r="AQ297" s="227">
        <v>304</v>
      </c>
      <c r="AR297" s="227">
        <v>314</v>
      </c>
      <c r="AS297" s="227">
        <v>360</v>
      </c>
      <c r="AT297" s="227">
        <v>338</v>
      </c>
      <c r="AU297" s="226">
        <v>34</v>
      </c>
      <c r="AV297" s="226">
        <v>40</v>
      </c>
      <c r="AW297" s="226">
        <v>42</v>
      </c>
      <c r="AX297" s="226">
        <v>47</v>
      </c>
      <c r="AY297" s="227">
        <v>167</v>
      </c>
      <c r="AZ297" s="227">
        <v>181</v>
      </c>
      <c r="BA297" s="227">
        <v>203</v>
      </c>
      <c r="BB297" s="227">
        <v>205</v>
      </c>
      <c r="BC297" s="226">
        <f t="shared" si="112"/>
        <v>26</v>
      </c>
      <c r="BD297" s="226">
        <f t="shared" si="112"/>
        <v>24</v>
      </c>
      <c r="BE297" s="226">
        <f t="shared" si="112"/>
        <v>21</v>
      </c>
      <c r="BF297" s="226">
        <f t="shared" si="112"/>
        <v>26</v>
      </c>
      <c r="BG297" s="218">
        <f t="shared" si="112"/>
        <v>118</v>
      </c>
      <c r="BH297" s="218">
        <f t="shared" si="110"/>
        <v>111</v>
      </c>
      <c r="BI297" s="218">
        <f t="shared" si="110"/>
        <v>137</v>
      </c>
      <c r="BJ297" s="218">
        <f t="shared" si="110"/>
        <v>115</v>
      </c>
      <c r="BK297" s="226">
        <f t="shared" si="133"/>
        <v>6</v>
      </c>
      <c r="BL297" s="226">
        <f t="shared" si="132"/>
        <v>11</v>
      </c>
      <c r="BM297" s="226">
        <f t="shared" si="132"/>
        <v>16</v>
      </c>
      <c r="BN297" s="226">
        <f t="shared" si="132"/>
        <v>14</v>
      </c>
      <c r="BO297" s="227">
        <f t="shared" si="132"/>
        <v>19</v>
      </c>
      <c r="BP297" s="227">
        <f t="shared" si="132"/>
        <v>22</v>
      </c>
      <c r="BQ297" s="227">
        <f t="shared" si="132"/>
        <v>20</v>
      </c>
      <c r="BR297" s="227">
        <f t="shared" si="132"/>
        <v>18</v>
      </c>
      <c r="BS297" s="226">
        <v>7</v>
      </c>
      <c r="BT297" s="226">
        <v>11</v>
      </c>
      <c r="BU297" s="226">
        <v>16</v>
      </c>
      <c r="BV297" s="226">
        <v>14</v>
      </c>
      <c r="BW297" s="227">
        <v>19</v>
      </c>
      <c r="BX297" s="227">
        <v>22</v>
      </c>
      <c r="BY297" s="227">
        <v>20</v>
      </c>
      <c r="BZ297" s="227">
        <v>18</v>
      </c>
      <c r="CA297" s="226">
        <v>1</v>
      </c>
      <c r="CB297" s="226">
        <f>IFERROR(VLOOKUP($G297,[12]ITEM!$B$2:$AC$939,26,0),0)</f>
        <v>0</v>
      </c>
      <c r="CC297" s="226">
        <f>IFERROR(VLOOKUP($G297,[12]ITEM!$B$2:$AC$939,27,0),0)</f>
        <v>0</v>
      </c>
      <c r="CD297" s="226">
        <f>IFERROR(VLOOKUP($G297,[12]ITEM!$B$2:$AC$939,28,0),0)</f>
        <v>0</v>
      </c>
      <c r="CE297" s="227">
        <v>0</v>
      </c>
      <c r="CF297" s="227">
        <v>0</v>
      </c>
      <c r="CG297" s="227">
        <v>0</v>
      </c>
      <c r="CH297" s="227">
        <v>0</v>
      </c>
      <c r="CI297" s="375"/>
      <c r="CJ297" s="226">
        <f t="shared" si="116"/>
        <v>27</v>
      </c>
      <c r="CK297" s="226">
        <f t="shared" si="116"/>
        <v>15</v>
      </c>
      <c r="CL297" s="226">
        <f t="shared" si="116"/>
        <v>15</v>
      </c>
      <c r="CM297" s="226">
        <f t="shared" si="113"/>
        <v>13</v>
      </c>
      <c r="CN297" s="227">
        <f t="shared" si="113"/>
        <v>118</v>
      </c>
      <c r="CO297" s="227">
        <f t="shared" si="113"/>
        <v>121.86386914475682</v>
      </c>
      <c r="CP297" s="227">
        <f t="shared" si="113"/>
        <v>138.93256197843269</v>
      </c>
      <c r="CQ297" s="227">
        <f t="shared" si="113"/>
        <v>130.75087097787326</v>
      </c>
      <c r="CR297" s="226">
        <v>-14</v>
      </c>
      <c r="CS297" s="226">
        <v>-17</v>
      </c>
      <c r="CT297" s="226">
        <v>-18</v>
      </c>
      <c r="CU297" s="226">
        <v>-20</v>
      </c>
      <c r="CV297" s="227">
        <f t="shared" si="117"/>
        <v>113</v>
      </c>
      <c r="CW297" s="227">
        <f>CV297*(1+('[13]GROWTH (YoY)'!AR297/100))</f>
        <v>116.86386914475682</v>
      </c>
      <c r="CX297" s="227">
        <f>CW297*(1+('[13]GROWTH (YoY)'!AS297/100))</f>
        <v>133.93256197843269</v>
      </c>
      <c r="CY297" s="227">
        <f>CX297*(1+('[13]GROWTH (YoY)'!AT297/100))</f>
        <v>125.75087097787328</v>
      </c>
      <c r="CZ297" s="226">
        <v>24</v>
      </c>
      <c r="DA297" s="226">
        <v>31</v>
      </c>
      <c r="DB297" s="226">
        <v>32</v>
      </c>
      <c r="DC297" s="226">
        <v>32</v>
      </c>
      <c r="DD297" s="227">
        <v>4</v>
      </c>
      <c r="DE297" s="227">
        <v>4</v>
      </c>
      <c r="DF297" s="227">
        <v>4</v>
      </c>
      <c r="DG297" s="227">
        <v>4</v>
      </c>
      <c r="DH297" s="226">
        <v>17</v>
      </c>
      <c r="DI297" s="226">
        <v>1</v>
      </c>
      <c r="DJ297" s="226">
        <v>1</v>
      </c>
      <c r="DK297" s="226">
        <v>1</v>
      </c>
      <c r="DL297" s="227">
        <v>1</v>
      </c>
      <c r="DM297" s="227">
        <v>1</v>
      </c>
      <c r="DN297" s="227">
        <v>1</v>
      </c>
      <c r="DO297" s="227">
        <v>1</v>
      </c>
      <c r="DP297" s="376">
        <f t="shared" si="111"/>
        <v>-1</v>
      </c>
      <c r="DQ297" s="226">
        <f t="shared" si="111"/>
        <v>9</v>
      </c>
      <c r="DR297" s="226">
        <f t="shared" si="111"/>
        <v>6</v>
      </c>
      <c r="DS297" s="226">
        <f t="shared" si="131"/>
        <v>13</v>
      </c>
      <c r="DT297" s="227">
        <f t="shared" si="131"/>
        <v>0</v>
      </c>
      <c r="DU297" s="227">
        <f t="shared" si="131"/>
        <v>-10.863869144756819</v>
      </c>
      <c r="DV297" s="227">
        <f t="shared" si="131"/>
        <v>-1.9325619784326875</v>
      </c>
      <c r="DW297" s="227">
        <f t="shared" si="131"/>
        <v>-15.750870977873262</v>
      </c>
      <c r="DX297" s="377">
        <f t="shared" si="125"/>
        <v>0.8523489932885906</v>
      </c>
      <c r="DY297" s="377">
        <f t="shared" si="125"/>
        <v>0.85177865612648218</v>
      </c>
      <c r="DZ297" s="377">
        <f t="shared" si="125"/>
        <v>0.85150375939849621</v>
      </c>
      <c r="EA297" s="377">
        <f t="shared" si="124"/>
        <v>0.85153583617747441</v>
      </c>
      <c r="EB297" s="378">
        <f t="shared" si="124"/>
        <v>0.69660678642714569</v>
      </c>
      <c r="EC297" s="378">
        <f t="shared" si="124"/>
        <v>0.70516431924882628</v>
      </c>
      <c r="ED297" s="378">
        <f t="shared" si="124"/>
        <v>0.6822594880847308</v>
      </c>
      <c r="EE297" s="378">
        <f t="shared" si="124"/>
        <v>0.69293478260869568</v>
      </c>
      <c r="EG297" s="226">
        <v>448</v>
      </c>
      <c r="EH297" s="226">
        <v>348</v>
      </c>
      <c r="EI297" s="226">
        <v>100</v>
      </c>
      <c r="EJ297" s="226">
        <v>51</v>
      </c>
      <c r="EK297" s="226">
        <v>118</v>
      </c>
      <c r="EL297" s="226">
        <v>2230</v>
      </c>
      <c r="EM297" s="226">
        <v>2208</v>
      </c>
      <c r="EN297" s="379">
        <f t="shared" si="118"/>
        <v>0.7767857142857143</v>
      </c>
      <c r="EO297" s="226">
        <f t="shared" si="119"/>
        <v>51</v>
      </c>
      <c r="EP297" s="379">
        <f t="shared" si="120"/>
        <v>0.26339285714285715</v>
      </c>
      <c r="EQ297" s="226">
        <f t="shared" si="121"/>
        <v>52914.798206278028</v>
      </c>
      <c r="ER297" s="226">
        <f t="shared" si="122"/>
        <v>1924.81884057971</v>
      </c>
      <c r="ES297" s="292"/>
      <c r="ET297" s="227">
        <v>1002</v>
      </c>
      <c r="EU297" s="227">
        <v>698</v>
      </c>
      <c r="EV297" s="227">
        <v>304</v>
      </c>
      <c r="EW297" s="227">
        <v>120</v>
      </c>
      <c r="EX297" s="227">
        <v>303</v>
      </c>
      <c r="EY297" s="227">
        <v>4508</v>
      </c>
      <c r="EZ297" s="227">
        <v>4477</v>
      </c>
      <c r="FA297" s="380">
        <f t="shared" si="126"/>
        <v>0.69660678642714569</v>
      </c>
      <c r="FB297" s="228">
        <f t="shared" si="127"/>
        <v>39.473684210526315</v>
      </c>
      <c r="FC297" s="380">
        <f t="shared" si="128"/>
        <v>0.30239520958083832</v>
      </c>
      <c r="FD297" s="227">
        <f t="shared" si="129"/>
        <v>67213.842058562557</v>
      </c>
      <c r="FE297" s="227">
        <f t="shared" si="130"/>
        <v>2233.6385972749608</v>
      </c>
      <c r="FF297" s="227">
        <v>304</v>
      </c>
      <c r="FG297" s="228">
        <f t="shared" si="123"/>
        <v>48.026315789473685</v>
      </c>
      <c r="FH297" s="227">
        <v>146</v>
      </c>
      <c r="FI297" s="227">
        <v>304</v>
      </c>
      <c r="FJ297" s="227">
        <v>4</v>
      </c>
      <c r="FK297" s="227">
        <f t="shared" si="114"/>
        <v>154</v>
      </c>
      <c r="FL297" s="227">
        <v>52</v>
      </c>
      <c r="FM297" s="227">
        <f t="shared" si="115"/>
        <v>102</v>
      </c>
      <c r="FZ297" s="229"/>
      <c r="GA297" s="229"/>
      <c r="GB297" s="229"/>
      <c r="GC297" s="229"/>
      <c r="GD297" s="229"/>
    </row>
    <row r="298" spans="1:186" s="368" customFormat="1">
      <c r="A298" s="287" t="s">
        <v>534</v>
      </c>
      <c r="B298" s="369" t="s">
        <v>535</v>
      </c>
      <c r="C298" s="287" t="s">
        <v>763</v>
      </c>
      <c r="D298" s="403" t="s">
        <v>3126</v>
      </c>
      <c r="E298" s="369" t="s">
        <v>764</v>
      </c>
      <c r="F298" s="403">
        <v>295</v>
      </c>
      <c r="G298" s="404" t="s">
        <v>765</v>
      </c>
      <c r="H298" s="392" t="s">
        <v>766</v>
      </c>
      <c r="I298" s="287" t="s">
        <v>767</v>
      </c>
      <c r="J298" s="369" t="s">
        <v>768</v>
      </c>
      <c r="K298" s="287" t="s">
        <v>409</v>
      </c>
      <c r="L298" s="369" t="s">
        <v>730</v>
      </c>
      <c r="M298" s="369" t="s">
        <v>3124</v>
      </c>
      <c r="N298" s="372">
        <v>1</v>
      </c>
      <c r="O298" s="373">
        <v>4982</v>
      </c>
      <c r="P298" s="373">
        <v>7057</v>
      </c>
      <c r="Q298" s="373">
        <v>7590</v>
      </c>
      <c r="R298" s="373">
        <v>8050</v>
      </c>
      <c r="S298" s="374">
        <v>7875</v>
      </c>
      <c r="T298" s="374">
        <v>8311</v>
      </c>
      <c r="U298" s="374">
        <v>8799</v>
      </c>
      <c r="V298" s="374">
        <v>8828</v>
      </c>
      <c r="W298" s="373">
        <v>3187</v>
      </c>
      <c r="X298" s="373">
        <v>4515</v>
      </c>
      <c r="Y298" s="373">
        <v>4856</v>
      </c>
      <c r="Z298" s="373">
        <v>5155</v>
      </c>
      <c r="AA298" s="374">
        <v>5124</v>
      </c>
      <c r="AB298" s="374">
        <v>5362</v>
      </c>
      <c r="AC298" s="374">
        <v>5681</v>
      </c>
      <c r="AD298" s="374">
        <v>5700</v>
      </c>
      <c r="AE298" s="373">
        <v>25</v>
      </c>
      <c r="AF298" s="373">
        <v>26</v>
      </c>
      <c r="AG298" s="373">
        <v>26</v>
      </c>
      <c r="AH298" s="373">
        <v>25</v>
      </c>
      <c r="AI298" s="374">
        <v>29</v>
      </c>
      <c r="AJ298" s="374">
        <v>28</v>
      </c>
      <c r="AK298" s="374">
        <v>28</v>
      </c>
      <c r="AL298" s="374">
        <v>28</v>
      </c>
      <c r="AM298" s="226">
        <v>1794</v>
      </c>
      <c r="AN298" s="226">
        <v>2542</v>
      </c>
      <c r="AO298" s="226">
        <v>2734</v>
      </c>
      <c r="AP298" s="226">
        <v>2895</v>
      </c>
      <c r="AQ298" s="227">
        <v>2752</v>
      </c>
      <c r="AR298" s="227">
        <v>2949</v>
      </c>
      <c r="AS298" s="227">
        <v>3118</v>
      </c>
      <c r="AT298" s="227">
        <v>3128</v>
      </c>
      <c r="AU298" s="226">
        <v>945</v>
      </c>
      <c r="AV298" s="226">
        <v>1500</v>
      </c>
      <c r="AW298" s="226">
        <v>1632</v>
      </c>
      <c r="AX298" s="226">
        <v>1759</v>
      </c>
      <c r="AY298" s="227">
        <v>1860</v>
      </c>
      <c r="AZ298" s="227">
        <v>2053</v>
      </c>
      <c r="BA298" s="227">
        <v>2226</v>
      </c>
      <c r="BB298" s="227">
        <v>2121</v>
      </c>
      <c r="BC298" s="226">
        <f t="shared" si="112"/>
        <v>829</v>
      </c>
      <c r="BD298" s="226">
        <f t="shared" si="112"/>
        <v>978</v>
      </c>
      <c r="BE298" s="226">
        <f t="shared" si="112"/>
        <v>1005</v>
      </c>
      <c r="BF298" s="226">
        <f t="shared" si="112"/>
        <v>1043</v>
      </c>
      <c r="BG298" s="218">
        <f t="shared" si="112"/>
        <v>768</v>
      </c>
      <c r="BH298" s="218">
        <f t="shared" si="110"/>
        <v>730</v>
      </c>
      <c r="BI298" s="218">
        <f t="shared" si="110"/>
        <v>727</v>
      </c>
      <c r="BJ298" s="218">
        <f t="shared" si="110"/>
        <v>872</v>
      </c>
      <c r="BK298" s="226">
        <f t="shared" si="133"/>
        <v>20</v>
      </c>
      <c r="BL298" s="226">
        <f t="shared" si="132"/>
        <v>64</v>
      </c>
      <c r="BM298" s="226">
        <f t="shared" si="132"/>
        <v>97</v>
      </c>
      <c r="BN298" s="226">
        <f t="shared" si="132"/>
        <v>93</v>
      </c>
      <c r="BO298" s="227">
        <f t="shared" si="132"/>
        <v>124</v>
      </c>
      <c r="BP298" s="227">
        <f t="shared" si="132"/>
        <v>166</v>
      </c>
      <c r="BQ298" s="227">
        <f t="shared" si="132"/>
        <v>165</v>
      </c>
      <c r="BR298" s="227">
        <f t="shared" si="132"/>
        <v>135</v>
      </c>
      <c r="BS298" s="226">
        <v>22</v>
      </c>
      <c r="BT298" s="226">
        <v>64</v>
      </c>
      <c r="BU298" s="226">
        <v>97</v>
      </c>
      <c r="BV298" s="226">
        <v>93</v>
      </c>
      <c r="BW298" s="227">
        <v>124</v>
      </c>
      <c r="BX298" s="227">
        <v>166</v>
      </c>
      <c r="BY298" s="227">
        <v>165</v>
      </c>
      <c r="BZ298" s="227">
        <v>135</v>
      </c>
      <c r="CA298" s="226">
        <v>2</v>
      </c>
      <c r="CB298" s="226">
        <f>IFERROR(VLOOKUP($G298,[12]ITEM!$B$2:$AC$939,26,0),0)</f>
        <v>0</v>
      </c>
      <c r="CC298" s="226">
        <f>IFERROR(VLOOKUP($G298,[12]ITEM!$B$2:$AC$939,27,0),0)</f>
        <v>0</v>
      </c>
      <c r="CD298" s="226">
        <f>IFERROR(VLOOKUP($G298,[12]ITEM!$B$2:$AC$939,28,0),0)</f>
        <v>0</v>
      </c>
      <c r="CE298" s="227">
        <v>0</v>
      </c>
      <c r="CF298" s="227">
        <v>0</v>
      </c>
      <c r="CG298" s="227">
        <v>0</v>
      </c>
      <c r="CH298" s="227">
        <v>0</v>
      </c>
      <c r="CI298" s="375"/>
      <c r="CJ298" s="226">
        <f t="shared" si="116"/>
        <v>830</v>
      </c>
      <c r="CK298" s="226">
        <f t="shared" si="116"/>
        <v>1278</v>
      </c>
      <c r="CL298" s="226">
        <f t="shared" si="116"/>
        <v>1293</v>
      </c>
      <c r="CM298" s="226">
        <f t="shared" si="113"/>
        <v>1170</v>
      </c>
      <c r="CN298" s="227">
        <f t="shared" si="113"/>
        <v>768</v>
      </c>
      <c r="CO298" s="227">
        <f t="shared" si="113"/>
        <v>734.47353458053817</v>
      </c>
      <c r="CP298" s="227">
        <f t="shared" si="113"/>
        <v>575.80048527457859</v>
      </c>
      <c r="CQ298" s="227">
        <f t="shared" si="113"/>
        <v>552.77855520716321</v>
      </c>
      <c r="CR298" s="226">
        <v>89</v>
      </c>
      <c r="CS298" s="226">
        <v>123</v>
      </c>
      <c r="CT298" s="226">
        <v>132</v>
      </c>
      <c r="CU298" s="226">
        <v>139</v>
      </c>
      <c r="CV298" s="227">
        <f t="shared" si="117"/>
        <v>-272</v>
      </c>
      <c r="CW298" s="227">
        <f>CV298*(1+('[13]GROWTH (YoY)'!AR298/100))</f>
        <v>-291.52646541946183</v>
      </c>
      <c r="CX298" s="227">
        <f>CW298*(1+('[13]GROWTH (YoY)'!AS298/100))</f>
        <v>-308.19951472542141</v>
      </c>
      <c r="CY298" s="227">
        <f>CX298*(1+('[13]GROWTH (YoY)'!AT298/100))</f>
        <v>-309.22144479283685</v>
      </c>
      <c r="CZ298" s="226">
        <v>184</v>
      </c>
      <c r="DA298" s="226">
        <v>240</v>
      </c>
      <c r="DB298" s="226">
        <v>244</v>
      </c>
      <c r="DC298" s="226">
        <v>250</v>
      </c>
      <c r="DD298" s="227">
        <v>140</v>
      </c>
      <c r="DE298" s="227">
        <v>143</v>
      </c>
      <c r="DF298" s="227">
        <v>152</v>
      </c>
      <c r="DG298" s="227">
        <v>167</v>
      </c>
      <c r="DH298" s="226">
        <v>557</v>
      </c>
      <c r="DI298" s="226">
        <v>915</v>
      </c>
      <c r="DJ298" s="226">
        <v>917</v>
      </c>
      <c r="DK298" s="226">
        <v>781</v>
      </c>
      <c r="DL298" s="227">
        <v>900</v>
      </c>
      <c r="DM298" s="227">
        <v>883</v>
      </c>
      <c r="DN298" s="227">
        <v>732</v>
      </c>
      <c r="DO298" s="227">
        <v>695</v>
      </c>
      <c r="DP298" s="376">
        <f t="shared" si="111"/>
        <v>-1</v>
      </c>
      <c r="DQ298" s="226">
        <f t="shared" si="111"/>
        <v>-300</v>
      </c>
      <c r="DR298" s="226">
        <f t="shared" si="111"/>
        <v>-288</v>
      </c>
      <c r="DS298" s="226">
        <f t="shared" si="131"/>
        <v>-127</v>
      </c>
      <c r="DT298" s="227">
        <f t="shared" si="131"/>
        <v>0</v>
      </c>
      <c r="DU298" s="227">
        <f t="shared" si="131"/>
        <v>-4.4735345805381712</v>
      </c>
      <c r="DV298" s="227">
        <f t="shared" si="131"/>
        <v>151.19951472542141</v>
      </c>
      <c r="DW298" s="227">
        <f t="shared" si="131"/>
        <v>319.22144479283679</v>
      </c>
      <c r="DX298" s="377">
        <f t="shared" si="125"/>
        <v>0.63970293054997995</v>
      </c>
      <c r="DY298" s="377">
        <f t="shared" si="125"/>
        <v>0.6397902791554485</v>
      </c>
      <c r="DZ298" s="377">
        <f t="shared" si="125"/>
        <v>0.63978919631093545</v>
      </c>
      <c r="EA298" s="377">
        <f t="shared" si="124"/>
        <v>0.64037267080745341</v>
      </c>
      <c r="EB298" s="378">
        <f t="shared" si="124"/>
        <v>0.65066666666666662</v>
      </c>
      <c r="EC298" s="378">
        <f t="shared" si="124"/>
        <v>0.64516905306220673</v>
      </c>
      <c r="ED298" s="378">
        <f t="shared" si="124"/>
        <v>0.64564155017615643</v>
      </c>
      <c r="EE298" s="378">
        <f t="shared" si="124"/>
        <v>0.64567285908473038</v>
      </c>
      <c r="EG298" s="226">
        <v>5675</v>
      </c>
      <c r="EH298" s="226">
        <v>3634</v>
      </c>
      <c r="EI298" s="226">
        <v>2041</v>
      </c>
      <c r="EJ298" s="226">
        <v>1066</v>
      </c>
      <c r="EK298" s="226">
        <v>2591</v>
      </c>
      <c r="EL298" s="226">
        <v>42187</v>
      </c>
      <c r="EM298" s="226">
        <v>40936</v>
      </c>
      <c r="EN298" s="379">
        <f t="shared" si="118"/>
        <v>0.64035242290748895</v>
      </c>
      <c r="EO298" s="226">
        <f t="shared" si="119"/>
        <v>52.229299363057322</v>
      </c>
      <c r="EP298" s="379">
        <f t="shared" si="120"/>
        <v>0.45656387665198239</v>
      </c>
      <c r="EQ298" s="226">
        <f t="shared" si="121"/>
        <v>61417.024201768319</v>
      </c>
      <c r="ER298" s="226">
        <f t="shared" si="122"/>
        <v>2170.0540681388834</v>
      </c>
      <c r="ES298" s="292"/>
      <c r="ET298" s="227">
        <v>7875</v>
      </c>
      <c r="EU298" s="227">
        <v>5124</v>
      </c>
      <c r="EV298" s="227">
        <v>2752</v>
      </c>
      <c r="EW298" s="227">
        <v>1352</v>
      </c>
      <c r="EX298" s="227">
        <v>3156</v>
      </c>
      <c r="EY298" s="227">
        <v>43709</v>
      </c>
      <c r="EZ298" s="227">
        <v>42467</v>
      </c>
      <c r="FA298" s="380">
        <f t="shared" si="126"/>
        <v>0.65066666666666662</v>
      </c>
      <c r="FB298" s="228">
        <f t="shared" si="127"/>
        <v>49.127906976744185</v>
      </c>
      <c r="FC298" s="380">
        <f t="shared" si="128"/>
        <v>0.40076190476190476</v>
      </c>
      <c r="FD298" s="227">
        <f t="shared" si="129"/>
        <v>72204.809078221879</v>
      </c>
      <c r="FE298" s="227">
        <f t="shared" si="130"/>
        <v>2653.0403999968603</v>
      </c>
      <c r="FF298" s="227">
        <v>2752</v>
      </c>
      <c r="FG298" s="228">
        <f t="shared" si="123"/>
        <v>59.084302325581397</v>
      </c>
      <c r="FH298" s="227">
        <v>1626</v>
      </c>
      <c r="FI298" s="227">
        <v>2752</v>
      </c>
      <c r="FJ298" s="227">
        <v>35</v>
      </c>
      <c r="FK298" s="227">
        <f t="shared" si="114"/>
        <v>1091</v>
      </c>
      <c r="FL298" s="227">
        <v>410</v>
      </c>
      <c r="FM298" s="227">
        <f t="shared" si="115"/>
        <v>681</v>
      </c>
      <c r="FZ298" s="229"/>
      <c r="GA298" s="229"/>
      <c r="GB298" s="229"/>
      <c r="GC298" s="229"/>
      <c r="GD298" s="229"/>
    </row>
    <row r="299" spans="1:186" s="368" customFormat="1">
      <c r="A299" s="287" t="s">
        <v>534</v>
      </c>
      <c r="B299" s="369" t="s">
        <v>535</v>
      </c>
      <c r="C299" s="287" t="s">
        <v>763</v>
      </c>
      <c r="D299" s="403" t="s">
        <v>3126</v>
      </c>
      <c r="E299" s="369" t="s">
        <v>764</v>
      </c>
      <c r="F299" s="403">
        <v>296</v>
      </c>
      <c r="G299" s="404" t="s">
        <v>769</v>
      </c>
      <c r="H299" s="392" t="s">
        <v>770</v>
      </c>
      <c r="I299" s="287" t="s">
        <v>767</v>
      </c>
      <c r="J299" s="369" t="s">
        <v>768</v>
      </c>
      <c r="K299" s="287" t="s">
        <v>409</v>
      </c>
      <c r="L299" s="369" t="s">
        <v>730</v>
      </c>
      <c r="M299" s="369" t="s">
        <v>3124</v>
      </c>
      <c r="N299" s="372">
        <v>1</v>
      </c>
      <c r="O299" s="373">
        <v>1541</v>
      </c>
      <c r="P299" s="373">
        <v>1811</v>
      </c>
      <c r="Q299" s="373">
        <v>2179</v>
      </c>
      <c r="R299" s="373">
        <v>2313</v>
      </c>
      <c r="S299" s="374">
        <v>2052</v>
      </c>
      <c r="T299" s="374">
        <v>2407</v>
      </c>
      <c r="U299" s="374">
        <v>2529</v>
      </c>
      <c r="V299" s="374">
        <v>2618</v>
      </c>
      <c r="W299" s="373">
        <v>1055</v>
      </c>
      <c r="X299" s="373">
        <v>1240</v>
      </c>
      <c r="Y299" s="373">
        <v>1492</v>
      </c>
      <c r="Z299" s="373">
        <v>1585</v>
      </c>
      <c r="AA299" s="374">
        <v>1326</v>
      </c>
      <c r="AB299" s="374">
        <v>1557</v>
      </c>
      <c r="AC299" s="374">
        <v>1648</v>
      </c>
      <c r="AD299" s="374">
        <v>1706</v>
      </c>
      <c r="AE299" s="373">
        <v>8</v>
      </c>
      <c r="AF299" s="373">
        <v>7</v>
      </c>
      <c r="AG299" s="373">
        <v>7</v>
      </c>
      <c r="AH299" s="373">
        <v>7</v>
      </c>
      <c r="AI299" s="374">
        <v>8</v>
      </c>
      <c r="AJ299" s="374">
        <v>8</v>
      </c>
      <c r="AK299" s="374">
        <v>8</v>
      </c>
      <c r="AL299" s="374">
        <v>8</v>
      </c>
      <c r="AM299" s="226">
        <v>486</v>
      </c>
      <c r="AN299" s="226">
        <v>571</v>
      </c>
      <c r="AO299" s="226">
        <v>687</v>
      </c>
      <c r="AP299" s="226">
        <v>728</v>
      </c>
      <c r="AQ299" s="227">
        <v>725</v>
      </c>
      <c r="AR299" s="227">
        <v>850</v>
      </c>
      <c r="AS299" s="227">
        <v>880</v>
      </c>
      <c r="AT299" s="227">
        <v>912</v>
      </c>
      <c r="AU299" s="226">
        <v>338</v>
      </c>
      <c r="AV299" s="226">
        <v>385</v>
      </c>
      <c r="AW299" s="226">
        <v>462</v>
      </c>
      <c r="AX299" s="226">
        <v>511</v>
      </c>
      <c r="AY299" s="227">
        <v>498</v>
      </c>
      <c r="AZ299" s="227">
        <v>554</v>
      </c>
      <c r="BA299" s="227">
        <v>599</v>
      </c>
      <c r="BB299" s="227">
        <v>573</v>
      </c>
      <c r="BC299" s="226">
        <f t="shared" si="112"/>
        <v>142</v>
      </c>
      <c r="BD299" s="226">
        <f t="shared" si="112"/>
        <v>162</v>
      </c>
      <c r="BE299" s="226">
        <f t="shared" si="112"/>
        <v>184</v>
      </c>
      <c r="BF299" s="226">
        <f t="shared" si="112"/>
        <v>180</v>
      </c>
      <c r="BG299" s="218">
        <f t="shared" si="112"/>
        <v>191</v>
      </c>
      <c r="BH299" s="218">
        <f t="shared" si="110"/>
        <v>239</v>
      </c>
      <c r="BI299" s="218">
        <f t="shared" si="110"/>
        <v>229</v>
      </c>
      <c r="BJ299" s="218">
        <f t="shared" si="110"/>
        <v>300</v>
      </c>
      <c r="BK299" s="226">
        <f t="shared" si="133"/>
        <v>6</v>
      </c>
      <c r="BL299" s="226">
        <f t="shared" si="132"/>
        <v>24</v>
      </c>
      <c r="BM299" s="226">
        <f t="shared" si="132"/>
        <v>41</v>
      </c>
      <c r="BN299" s="226">
        <f t="shared" si="132"/>
        <v>37</v>
      </c>
      <c r="BO299" s="227">
        <f t="shared" si="132"/>
        <v>36</v>
      </c>
      <c r="BP299" s="227">
        <f t="shared" si="132"/>
        <v>57</v>
      </c>
      <c r="BQ299" s="227">
        <f t="shared" si="132"/>
        <v>52</v>
      </c>
      <c r="BR299" s="227">
        <f t="shared" si="132"/>
        <v>39</v>
      </c>
      <c r="BS299" s="226">
        <v>7</v>
      </c>
      <c r="BT299" s="226">
        <v>24</v>
      </c>
      <c r="BU299" s="226">
        <v>41</v>
      </c>
      <c r="BV299" s="226">
        <v>37</v>
      </c>
      <c r="BW299" s="227">
        <v>36</v>
      </c>
      <c r="BX299" s="227">
        <v>57</v>
      </c>
      <c r="BY299" s="227">
        <v>52</v>
      </c>
      <c r="BZ299" s="227">
        <v>39</v>
      </c>
      <c r="CA299" s="226">
        <v>1</v>
      </c>
      <c r="CB299" s="226">
        <f>IFERROR(VLOOKUP($G299,[12]ITEM!$B$2:$AC$939,26,0),0)</f>
        <v>0</v>
      </c>
      <c r="CC299" s="226">
        <f>IFERROR(VLOOKUP($G299,[12]ITEM!$B$2:$AC$939,27,0),0)</f>
        <v>0</v>
      </c>
      <c r="CD299" s="226">
        <f>IFERROR(VLOOKUP($G299,[12]ITEM!$B$2:$AC$939,28,0),0)</f>
        <v>0</v>
      </c>
      <c r="CE299" s="227">
        <v>0</v>
      </c>
      <c r="CF299" s="227">
        <v>0</v>
      </c>
      <c r="CG299" s="227">
        <v>0</v>
      </c>
      <c r="CH299" s="227">
        <v>0</v>
      </c>
      <c r="CI299" s="375"/>
      <c r="CJ299" s="226">
        <f t="shared" si="116"/>
        <v>143</v>
      </c>
      <c r="CK299" s="226">
        <f t="shared" si="116"/>
        <v>111</v>
      </c>
      <c r="CL299" s="226">
        <f t="shared" si="116"/>
        <v>109</v>
      </c>
      <c r="CM299" s="226">
        <f t="shared" si="113"/>
        <v>105</v>
      </c>
      <c r="CN299" s="227">
        <f t="shared" si="113"/>
        <v>191</v>
      </c>
      <c r="CO299" s="227">
        <f t="shared" si="113"/>
        <v>209.91650848136118</v>
      </c>
      <c r="CP299" s="227">
        <f t="shared" si="113"/>
        <v>212.19623508417791</v>
      </c>
      <c r="CQ299" s="227">
        <f t="shared" si="113"/>
        <v>221.69880147652731</v>
      </c>
      <c r="CR299" s="226">
        <v>-11</v>
      </c>
      <c r="CS299" s="226">
        <v>-16</v>
      </c>
      <c r="CT299" s="226">
        <v>-20</v>
      </c>
      <c r="CU299" s="226">
        <v>-21</v>
      </c>
      <c r="CV299" s="227">
        <f t="shared" si="117"/>
        <v>104</v>
      </c>
      <c r="CW299" s="227">
        <f>CV299*(1+('[13]GROWTH (YoY)'!AR299/100))</f>
        <v>121.91650848136118</v>
      </c>
      <c r="CX299" s="227">
        <f>CW299*(1+('[13]GROWTH (YoY)'!AS299/100))</f>
        <v>126.19623508417791</v>
      </c>
      <c r="CY299" s="227">
        <f>CX299*(1+('[13]GROWTH (YoY)'!AT299/100))</f>
        <v>130.69880147652731</v>
      </c>
      <c r="CZ299" s="226">
        <v>74</v>
      </c>
      <c r="DA299" s="226">
        <v>96</v>
      </c>
      <c r="DB299" s="226">
        <v>98</v>
      </c>
      <c r="DC299" s="226">
        <v>100</v>
      </c>
      <c r="DD299" s="227">
        <v>57</v>
      </c>
      <c r="DE299" s="227">
        <v>58</v>
      </c>
      <c r="DF299" s="227">
        <v>61</v>
      </c>
      <c r="DG299" s="227">
        <v>67</v>
      </c>
      <c r="DH299" s="226">
        <v>80</v>
      </c>
      <c r="DI299" s="226">
        <v>31</v>
      </c>
      <c r="DJ299" s="226">
        <v>31</v>
      </c>
      <c r="DK299" s="226">
        <v>26</v>
      </c>
      <c r="DL299" s="227">
        <v>30</v>
      </c>
      <c r="DM299" s="227">
        <v>30</v>
      </c>
      <c r="DN299" s="227">
        <v>25</v>
      </c>
      <c r="DO299" s="227">
        <v>24</v>
      </c>
      <c r="DP299" s="376">
        <f t="shared" si="111"/>
        <v>-1</v>
      </c>
      <c r="DQ299" s="226">
        <f t="shared" si="111"/>
        <v>51</v>
      </c>
      <c r="DR299" s="226">
        <f t="shared" si="111"/>
        <v>75</v>
      </c>
      <c r="DS299" s="226">
        <f t="shared" si="131"/>
        <v>75</v>
      </c>
      <c r="DT299" s="227">
        <f t="shared" si="131"/>
        <v>0</v>
      </c>
      <c r="DU299" s="227">
        <f t="shared" si="131"/>
        <v>29.083491518638823</v>
      </c>
      <c r="DV299" s="227">
        <f t="shared" si="131"/>
        <v>16.803764915822086</v>
      </c>
      <c r="DW299" s="227">
        <f t="shared" si="131"/>
        <v>78.301198523472692</v>
      </c>
      <c r="DX299" s="377">
        <f t="shared" si="125"/>
        <v>0.68462037637897466</v>
      </c>
      <c r="DY299" s="377">
        <f t="shared" si="125"/>
        <v>0.68470458310325788</v>
      </c>
      <c r="DZ299" s="377">
        <f t="shared" si="125"/>
        <v>0.68471776044056909</v>
      </c>
      <c r="EA299" s="377">
        <f t="shared" si="124"/>
        <v>0.68525724167747515</v>
      </c>
      <c r="EB299" s="378">
        <f t="shared" si="124"/>
        <v>0.64619883040935677</v>
      </c>
      <c r="EC299" s="378">
        <f t="shared" si="124"/>
        <v>0.64686331533028663</v>
      </c>
      <c r="ED299" s="378">
        <f t="shared" si="124"/>
        <v>0.65164096480822464</v>
      </c>
      <c r="EE299" s="378">
        <f t="shared" si="124"/>
        <v>0.65164247517188689</v>
      </c>
      <c r="EG299" s="226">
        <v>1563</v>
      </c>
      <c r="EH299" s="226">
        <v>1029</v>
      </c>
      <c r="EI299" s="226">
        <v>533</v>
      </c>
      <c r="EJ299" s="226">
        <v>306</v>
      </c>
      <c r="EK299" s="226">
        <v>672</v>
      </c>
      <c r="EL299" s="226">
        <v>13878</v>
      </c>
      <c r="EM299" s="226">
        <v>13133</v>
      </c>
      <c r="EN299" s="379">
        <f t="shared" si="118"/>
        <v>0.65834932821497116</v>
      </c>
      <c r="EO299" s="226">
        <f t="shared" si="119"/>
        <v>57.410881801125704</v>
      </c>
      <c r="EP299" s="379">
        <f t="shared" si="120"/>
        <v>0.42994241842610365</v>
      </c>
      <c r="EQ299" s="226">
        <f t="shared" si="121"/>
        <v>48421.962818849977</v>
      </c>
      <c r="ER299" s="226">
        <f t="shared" si="122"/>
        <v>1941.6736465392523</v>
      </c>
      <c r="ES299" s="292"/>
      <c r="ET299" s="227">
        <v>2052</v>
      </c>
      <c r="EU299" s="227">
        <v>1326</v>
      </c>
      <c r="EV299" s="227">
        <v>725</v>
      </c>
      <c r="EW299" s="227">
        <v>355</v>
      </c>
      <c r="EX299" s="227">
        <v>767</v>
      </c>
      <c r="EY299" s="227">
        <v>12942</v>
      </c>
      <c r="EZ299" s="227">
        <v>12474</v>
      </c>
      <c r="FA299" s="380">
        <f t="shared" si="126"/>
        <v>0.64619883040935677</v>
      </c>
      <c r="FB299" s="228">
        <f t="shared" si="127"/>
        <v>48.96551724137931</v>
      </c>
      <c r="FC299" s="380">
        <f t="shared" si="128"/>
        <v>0.37378167641325538</v>
      </c>
      <c r="FD299" s="227">
        <f t="shared" si="129"/>
        <v>59264.410446607944</v>
      </c>
      <c r="FE299" s="227">
        <f t="shared" si="130"/>
        <v>2371.5995938218161</v>
      </c>
      <c r="FF299" s="227">
        <v>725</v>
      </c>
      <c r="FG299" s="228">
        <f t="shared" si="123"/>
        <v>60</v>
      </c>
      <c r="FH299" s="227">
        <v>435</v>
      </c>
      <c r="FI299" s="227">
        <v>725</v>
      </c>
      <c r="FJ299" s="227">
        <v>10</v>
      </c>
      <c r="FK299" s="227">
        <f t="shared" si="114"/>
        <v>280</v>
      </c>
      <c r="FL299" s="227">
        <v>107</v>
      </c>
      <c r="FM299" s="227">
        <f t="shared" si="115"/>
        <v>173</v>
      </c>
      <c r="FZ299" s="229"/>
      <c r="GA299" s="229"/>
      <c r="GB299" s="229"/>
      <c r="GC299" s="229"/>
      <c r="GD299" s="229"/>
    </row>
    <row r="300" spans="1:186" s="368" customFormat="1">
      <c r="A300" s="287" t="s">
        <v>534</v>
      </c>
      <c r="B300" s="369" t="s">
        <v>535</v>
      </c>
      <c r="C300" s="287" t="s">
        <v>763</v>
      </c>
      <c r="D300" s="403" t="s">
        <v>3126</v>
      </c>
      <c r="E300" s="369" t="s">
        <v>764</v>
      </c>
      <c r="F300" s="403">
        <v>297</v>
      </c>
      <c r="G300" s="404" t="s">
        <v>771</v>
      </c>
      <c r="H300" s="392" t="s">
        <v>772</v>
      </c>
      <c r="I300" s="287" t="s">
        <v>767</v>
      </c>
      <c r="J300" s="369" t="s">
        <v>768</v>
      </c>
      <c r="K300" s="287" t="s">
        <v>409</v>
      </c>
      <c r="L300" s="369" t="s">
        <v>730</v>
      </c>
      <c r="M300" s="369" t="s">
        <v>3124</v>
      </c>
      <c r="N300" s="372">
        <v>1</v>
      </c>
      <c r="O300" s="373">
        <v>21</v>
      </c>
      <c r="P300" s="373">
        <v>24</v>
      </c>
      <c r="Q300" s="373">
        <v>27</v>
      </c>
      <c r="R300" s="373">
        <v>29</v>
      </c>
      <c r="S300" s="374">
        <v>44</v>
      </c>
      <c r="T300" s="374">
        <v>47</v>
      </c>
      <c r="U300" s="374">
        <v>49</v>
      </c>
      <c r="V300" s="374">
        <v>50</v>
      </c>
      <c r="W300" s="373">
        <v>17</v>
      </c>
      <c r="X300" s="373">
        <v>20</v>
      </c>
      <c r="Y300" s="373">
        <v>22</v>
      </c>
      <c r="Z300" s="373">
        <v>24</v>
      </c>
      <c r="AA300" s="374">
        <v>29</v>
      </c>
      <c r="AB300" s="374">
        <v>31</v>
      </c>
      <c r="AC300" s="374">
        <v>33</v>
      </c>
      <c r="AD300" s="374">
        <v>33</v>
      </c>
      <c r="AE300" s="373">
        <v>0</v>
      </c>
      <c r="AF300" s="373">
        <v>0</v>
      </c>
      <c r="AG300" s="373">
        <v>0</v>
      </c>
      <c r="AH300" s="373">
        <v>0</v>
      </c>
      <c r="AI300" s="374">
        <v>0</v>
      </c>
      <c r="AJ300" s="374">
        <v>0</v>
      </c>
      <c r="AK300" s="374">
        <v>0</v>
      </c>
      <c r="AL300" s="374">
        <v>0</v>
      </c>
      <c r="AM300" s="226">
        <v>4</v>
      </c>
      <c r="AN300" s="226">
        <v>4</v>
      </c>
      <c r="AO300" s="226">
        <v>5</v>
      </c>
      <c r="AP300" s="226">
        <v>5</v>
      </c>
      <c r="AQ300" s="227">
        <v>15</v>
      </c>
      <c r="AR300" s="227">
        <v>16</v>
      </c>
      <c r="AS300" s="227">
        <v>16</v>
      </c>
      <c r="AT300" s="227">
        <v>16</v>
      </c>
      <c r="AU300" s="226">
        <v>2</v>
      </c>
      <c r="AV300" s="226">
        <v>2</v>
      </c>
      <c r="AW300" s="226">
        <v>2</v>
      </c>
      <c r="AX300" s="226">
        <v>2</v>
      </c>
      <c r="AY300" s="227">
        <v>8</v>
      </c>
      <c r="AZ300" s="227">
        <v>9</v>
      </c>
      <c r="BA300" s="227">
        <v>10</v>
      </c>
      <c r="BB300" s="227">
        <v>9</v>
      </c>
      <c r="BC300" s="226">
        <f t="shared" si="112"/>
        <v>1</v>
      </c>
      <c r="BD300" s="226">
        <f t="shared" si="112"/>
        <v>1</v>
      </c>
      <c r="BE300" s="226">
        <f t="shared" si="112"/>
        <v>0</v>
      </c>
      <c r="BF300" s="226">
        <f t="shared" si="112"/>
        <v>1</v>
      </c>
      <c r="BG300" s="218">
        <f t="shared" si="112"/>
        <v>6</v>
      </c>
      <c r="BH300" s="218">
        <f t="shared" si="110"/>
        <v>4</v>
      </c>
      <c r="BI300" s="218">
        <f t="shared" si="110"/>
        <v>3</v>
      </c>
      <c r="BJ300" s="218">
        <f t="shared" si="110"/>
        <v>6</v>
      </c>
      <c r="BK300" s="226">
        <f t="shared" si="133"/>
        <v>1</v>
      </c>
      <c r="BL300" s="226">
        <f t="shared" si="132"/>
        <v>1</v>
      </c>
      <c r="BM300" s="226">
        <f t="shared" si="132"/>
        <v>3</v>
      </c>
      <c r="BN300" s="226">
        <f t="shared" si="132"/>
        <v>2</v>
      </c>
      <c r="BO300" s="227">
        <f t="shared" si="132"/>
        <v>1</v>
      </c>
      <c r="BP300" s="227">
        <f t="shared" si="132"/>
        <v>3</v>
      </c>
      <c r="BQ300" s="227">
        <f t="shared" si="132"/>
        <v>3</v>
      </c>
      <c r="BR300" s="227">
        <f t="shared" si="132"/>
        <v>1</v>
      </c>
      <c r="BS300" s="226">
        <v>1</v>
      </c>
      <c r="BT300" s="226">
        <v>1</v>
      </c>
      <c r="BU300" s="226">
        <v>3</v>
      </c>
      <c r="BV300" s="226">
        <v>2</v>
      </c>
      <c r="BW300" s="227">
        <v>1</v>
      </c>
      <c r="BX300" s="227">
        <v>3</v>
      </c>
      <c r="BY300" s="227">
        <v>3</v>
      </c>
      <c r="BZ300" s="227">
        <v>1</v>
      </c>
      <c r="CA300" s="226">
        <v>0</v>
      </c>
      <c r="CB300" s="226">
        <f>IFERROR(VLOOKUP($G300,[12]ITEM!$B$2:$AC$939,26,0),0)</f>
        <v>0</v>
      </c>
      <c r="CC300" s="226">
        <f>IFERROR(VLOOKUP($G300,[12]ITEM!$B$2:$AC$939,27,0),0)</f>
        <v>0</v>
      </c>
      <c r="CD300" s="226">
        <f>IFERROR(VLOOKUP($G300,[12]ITEM!$B$2:$AC$939,28,0),0)</f>
        <v>0</v>
      </c>
      <c r="CE300" s="227">
        <v>0</v>
      </c>
      <c r="CF300" s="227">
        <v>0</v>
      </c>
      <c r="CG300" s="227">
        <v>0</v>
      </c>
      <c r="CH300" s="227">
        <v>0</v>
      </c>
      <c r="CI300" s="375"/>
      <c r="CJ300" s="226">
        <f t="shared" si="116"/>
        <v>2</v>
      </c>
      <c r="CK300" s="226">
        <f t="shared" si="116"/>
        <v>0</v>
      </c>
      <c r="CL300" s="226">
        <f t="shared" si="116"/>
        <v>0</v>
      </c>
      <c r="CM300" s="226">
        <f t="shared" si="113"/>
        <v>0</v>
      </c>
      <c r="CN300" s="227">
        <f t="shared" si="113"/>
        <v>6</v>
      </c>
      <c r="CO300" s="227">
        <f t="shared" si="113"/>
        <v>6.4268700899538054</v>
      </c>
      <c r="CP300" s="227">
        <f t="shared" si="113"/>
        <v>6.7302586040956376</v>
      </c>
      <c r="CQ300" s="227">
        <f t="shared" si="113"/>
        <v>6.8012385950959544</v>
      </c>
      <c r="CR300" s="226">
        <v>-1</v>
      </c>
      <c r="CS300" s="226">
        <v>-1</v>
      </c>
      <c r="CT300" s="226">
        <v>-1</v>
      </c>
      <c r="CU300" s="226">
        <v>-1</v>
      </c>
      <c r="CV300" s="227">
        <f t="shared" si="117"/>
        <v>6</v>
      </c>
      <c r="CW300" s="227">
        <f>CV300*(1+('[13]GROWTH (YoY)'!AR300/100))</f>
        <v>6.4268700899538054</v>
      </c>
      <c r="CX300" s="227">
        <f>CW300*(1+('[13]GROWTH (YoY)'!AS300/100))</f>
        <v>6.7302586040956376</v>
      </c>
      <c r="CY300" s="227">
        <f>CX300*(1+('[13]GROWTH (YoY)'!AT300/100))</f>
        <v>6.8012385950959544</v>
      </c>
      <c r="CZ300" s="226">
        <v>1</v>
      </c>
      <c r="DA300" s="226">
        <v>1</v>
      </c>
      <c r="DB300" s="226">
        <v>1</v>
      </c>
      <c r="DC300" s="226">
        <v>1</v>
      </c>
      <c r="DD300" s="227">
        <v>0</v>
      </c>
      <c r="DE300" s="227">
        <v>0</v>
      </c>
      <c r="DF300" s="227">
        <v>0</v>
      </c>
      <c r="DG300" s="227">
        <v>0</v>
      </c>
      <c r="DH300" s="226">
        <v>2</v>
      </c>
      <c r="DI300" s="226">
        <v>0</v>
      </c>
      <c r="DJ300" s="226">
        <v>0</v>
      </c>
      <c r="DK300" s="226">
        <v>0</v>
      </c>
      <c r="DL300" s="227">
        <v>0</v>
      </c>
      <c r="DM300" s="227">
        <v>0</v>
      </c>
      <c r="DN300" s="227">
        <v>0</v>
      </c>
      <c r="DO300" s="227">
        <v>0</v>
      </c>
      <c r="DP300" s="376">
        <f t="shared" si="111"/>
        <v>-1</v>
      </c>
      <c r="DQ300" s="226">
        <f t="shared" si="111"/>
        <v>1</v>
      </c>
      <c r="DR300" s="226">
        <f t="shared" si="111"/>
        <v>0</v>
      </c>
      <c r="DS300" s="226">
        <f t="shared" si="131"/>
        <v>1</v>
      </c>
      <c r="DT300" s="227">
        <f t="shared" si="131"/>
        <v>0</v>
      </c>
      <c r="DU300" s="227">
        <f t="shared" si="131"/>
        <v>-2.4268700899538054</v>
      </c>
      <c r="DV300" s="227">
        <f t="shared" si="131"/>
        <v>-3.7302586040956376</v>
      </c>
      <c r="DW300" s="227">
        <f t="shared" si="131"/>
        <v>-0.80123859509595441</v>
      </c>
      <c r="DX300" s="377">
        <f t="shared" si="125"/>
        <v>0.80952380952380953</v>
      </c>
      <c r="DY300" s="377">
        <f t="shared" si="125"/>
        <v>0.83333333333333337</v>
      </c>
      <c r="DZ300" s="377">
        <f t="shared" si="125"/>
        <v>0.81481481481481477</v>
      </c>
      <c r="EA300" s="377">
        <f t="shared" si="124"/>
        <v>0.82758620689655171</v>
      </c>
      <c r="EB300" s="378">
        <f t="shared" si="124"/>
        <v>0.65909090909090906</v>
      </c>
      <c r="EC300" s="378">
        <f t="shared" si="124"/>
        <v>0.65957446808510634</v>
      </c>
      <c r="ED300" s="378">
        <f t="shared" si="124"/>
        <v>0.67346938775510201</v>
      </c>
      <c r="EE300" s="378">
        <f t="shared" si="124"/>
        <v>0.66</v>
      </c>
      <c r="EG300" s="226">
        <v>21</v>
      </c>
      <c r="EH300" s="226">
        <v>17</v>
      </c>
      <c r="EI300" s="226">
        <v>4</v>
      </c>
      <c r="EJ300" s="226">
        <v>2</v>
      </c>
      <c r="EK300" s="226">
        <v>9</v>
      </c>
      <c r="EL300" s="226">
        <v>51</v>
      </c>
      <c r="EM300" s="226">
        <v>51</v>
      </c>
      <c r="EN300" s="379">
        <f t="shared" si="118"/>
        <v>0.80952380952380953</v>
      </c>
      <c r="EO300" s="226">
        <f t="shared" si="119"/>
        <v>50</v>
      </c>
      <c r="EP300" s="379">
        <f t="shared" si="120"/>
        <v>0.42857142857142855</v>
      </c>
      <c r="EQ300" s="226">
        <f t="shared" si="121"/>
        <v>176470.58823529413</v>
      </c>
      <c r="ER300" s="226">
        <f t="shared" si="122"/>
        <v>3267.9738562091502</v>
      </c>
      <c r="ES300" s="292"/>
      <c r="ET300" s="227">
        <v>44</v>
      </c>
      <c r="EU300" s="227">
        <v>29</v>
      </c>
      <c r="EV300" s="227">
        <v>15</v>
      </c>
      <c r="EW300" s="227">
        <v>9</v>
      </c>
      <c r="EX300" s="227">
        <v>18</v>
      </c>
      <c r="EY300" s="227">
        <v>288</v>
      </c>
      <c r="EZ300" s="227">
        <v>284</v>
      </c>
      <c r="FA300" s="380">
        <f t="shared" si="126"/>
        <v>0.65909090909090906</v>
      </c>
      <c r="FB300" s="228">
        <f t="shared" si="127"/>
        <v>60</v>
      </c>
      <c r="FC300" s="380">
        <f t="shared" si="128"/>
        <v>0.40909090909090912</v>
      </c>
      <c r="FD300" s="227">
        <f t="shared" si="129"/>
        <v>62500</v>
      </c>
      <c r="FE300" s="227">
        <f t="shared" si="130"/>
        <v>2640.8450704225352</v>
      </c>
      <c r="FF300" s="227">
        <v>15</v>
      </c>
      <c r="FG300" s="228">
        <f t="shared" si="123"/>
        <v>46.666666666666664</v>
      </c>
      <c r="FH300" s="227">
        <v>7</v>
      </c>
      <c r="FI300" s="227">
        <v>15</v>
      </c>
      <c r="FJ300" s="227">
        <v>0</v>
      </c>
      <c r="FK300" s="227">
        <f t="shared" si="114"/>
        <v>8</v>
      </c>
      <c r="FL300" s="227">
        <v>2</v>
      </c>
      <c r="FM300" s="227">
        <f t="shared" si="115"/>
        <v>6</v>
      </c>
      <c r="FZ300" s="229"/>
      <c r="GA300" s="229"/>
      <c r="GB300" s="229"/>
      <c r="GC300" s="229"/>
      <c r="GD300" s="229"/>
    </row>
    <row r="301" spans="1:186" s="368" customFormat="1">
      <c r="A301" s="287" t="s">
        <v>534</v>
      </c>
      <c r="B301" s="369" t="s">
        <v>535</v>
      </c>
      <c r="C301" s="287" t="s">
        <v>773</v>
      </c>
      <c r="D301" s="403" t="s">
        <v>3126</v>
      </c>
      <c r="E301" s="369" t="s">
        <v>774</v>
      </c>
      <c r="F301" s="403">
        <v>298</v>
      </c>
      <c r="G301" s="404" t="s">
        <v>775</v>
      </c>
      <c r="H301" s="392" t="s">
        <v>776</v>
      </c>
      <c r="I301" s="287" t="s">
        <v>777</v>
      </c>
      <c r="J301" s="369" t="s">
        <v>778</v>
      </c>
      <c r="K301" s="287" t="s">
        <v>420</v>
      </c>
      <c r="L301" s="369" t="s">
        <v>779</v>
      </c>
      <c r="M301" s="369" t="s">
        <v>3124</v>
      </c>
      <c r="N301" s="372">
        <v>1</v>
      </c>
      <c r="O301" s="373">
        <v>0</v>
      </c>
      <c r="P301" s="373">
        <v>0</v>
      </c>
      <c r="Q301" s="373">
        <v>0</v>
      </c>
      <c r="R301" s="373">
        <v>0</v>
      </c>
      <c r="S301" s="374">
        <v>0</v>
      </c>
      <c r="T301" s="374">
        <v>0</v>
      </c>
      <c r="U301" s="374">
        <v>0</v>
      </c>
      <c r="V301" s="374">
        <v>0</v>
      </c>
      <c r="W301" s="373">
        <v>0</v>
      </c>
      <c r="X301" s="373">
        <v>0</v>
      </c>
      <c r="Y301" s="373">
        <v>0</v>
      </c>
      <c r="Z301" s="373">
        <v>0</v>
      </c>
      <c r="AA301" s="374">
        <v>0</v>
      </c>
      <c r="AB301" s="374">
        <v>0</v>
      </c>
      <c r="AC301" s="374">
        <v>0</v>
      </c>
      <c r="AD301" s="374">
        <v>0</v>
      </c>
      <c r="AE301" s="373">
        <v>0</v>
      </c>
      <c r="AF301" s="373">
        <v>0</v>
      </c>
      <c r="AG301" s="373">
        <v>0</v>
      </c>
      <c r="AH301" s="373">
        <v>0</v>
      </c>
      <c r="AI301" s="374">
        <v>0</v>
      </c>
      <c r="AJ301" s="374">
        <v>0</v>
      </c>
      <c r="AK301" s="374">
        <v>0</v>
      </c>
      <c r="AL301" s="374">
        <v>0</v>
      </c>
      <c r="AM301" s="226">
        <v>0</v>
      </c>
      <c r="AN301" s="226">
        <v>0</v>
      </c>
      <c r="AO301" s="226">
        <v>0</v>
      </c>
      <c r="AP301" s="226">
        <v>0</v>
      </c>
      <c r="AQ301" s="227">
        <v>0</v>
      </c>
      <c r="AR301" s="227">
        <v>0</v>
      </c>
      <c r="AS301" s="227">
        <v>0</v>
      </c>
      <c r="AT301" s="227">
        <v>0</v>
      </c>
      <c r="AU301" s="226">
        <v>0</v>
      </c>
      <c r="AV301" s="226"/>
      <c r="AW301" s="226"/>
      <c r="AX301" s="226"/>
      <c r="AY301" s="227">
        <v>0</v>
      </c>
      <c r="AZ301" s="227">
        <v>0</v>
      </c>
      <c r="BA301" s="227">
        <v>0</v>
      </c>
      <c r="BB301" s="227">
        <v>0</v>
      </c>
      <c r="BC301" s="226">
        <f t="shared" si="112"/>
        <v>0</v>
      </c>
      <c r="BD301" s="226">
        <f t="shared" si="112"/>
        <v>0</v>
      </c>
      <c r="BE301" s="226">
        <f t="shared" si="112"/>
        <v>0</v>
      </c>
      <c r="BF301" s="226">
        <f t="shared" si="112"/>
        <v>0</v>
      </c>
      <c r="BG301" s="218">
        <f t="shared" si="112"/>
        <v>0</v>
      </c>
      <c r="BH301" s="218">
        <f t="shared" si="110"/>
        <v>0</v>
      </c>
      <c r="BI301" s="218">
        <f t="shared" si="110"/>
        <v>0</v>
      </c>
      <c r="BJ301" s="218">
        <f t="shared" si="110"/>
        <v>0</v>
      </c>
      <c r="BK301" s="226">
        <f t="shared" si="133"/>
        <v>0</v>
      </c>
      <c r="BL301" s="226">
        <f t="shared" si="132"/>
        <v>0</v>
      </c>
      <c r="BM301" s="226">
        <f t="shared" si="132"/>
        <v>0</v>
      </c>
      <c r="BN301" s="226">
        <f t="shared" si="132"/>
        <v>0</v>
      </c>
      <c r="BO301" s="227">
        <f t="shared" si="132"/>
        <v>0</v>
      </c>
      <c r="BP301" s="227">
        <f t="shared" si="132"/>
        <v>0</v>
      </c>
      <c r="BQ301" s="227">
        <f t="shared" si="132"/>
        <v>0</v>
      </c>
      <c r="BR301" s="227">
        <f t="shared" si="132"/>
        <v>0</v>
      </c>
      <c r="BS301" s="226">
        <v>0</v>
      </c>
      <c r="BT301" s="226">
        <v>0</v>
      </c>
      <c r="BU301" s="226">
        <v>0</v>
      </c>
      <c r="BV301" s="226">
        <v>0</v>
      </c>
      <c r="BW301" s="227">
        <v>0</v>
      </c>
      <c r="BX301" s="227">
        <v>0</v>
      </c>
      <c r="BY301" s="227">
        <v>0</v>
      </c>
      <c r="BZ301" s="227">
        <v>0</v>
      </c>
      <c r="CA301" s="226">
        <v>0</v>
      </c>
      <c r="CB301" s="226">
        <f>IFERROR(VLOOKUP($G301,[12]ITEM!$B$2:$AC$939,26,0),0)</f>
        <v>0</v>
      </c>
      <c r="CC301" s="226">
        <f>IFERROR(VLOOKUP($G301,[12]ITEM!$B$2:$AC$939,27,0),0)</f>
        <v>0</v>
      </c>
      <c r="CD301" s="226">
        <f>IFERROR(VLOOKUP($G301,[12]ITEM!$B$2:$AC$939,28,0),0)</f>
        <v>0</v>
      </c>
      <c r="CE301" s="227">
        <v>0</v>
      </c>
      <c r="CF301" s="227">
        <v>0</v>
      </c>
      <c r="CG301" s="227">
        <v>0</v>
      </c>
      <c r="CH301" s="227">
        <v>0</v>
      </c>
      <c r="CI301" s="375"/>
      <c r="CJ301" s="226">
        <f t="shared" si="116"/>
        <v>0</v>
      </c>
      <c r="CK301" s="226">
        <f t="shared" si="116"/>
        <v>0</v>
      </c>
      <c r="CL301" s="226">
        <f t="shared" si="116"/>
        <v>0</v>
      </c>
      <c r="CM301" s="226">
        <f t="shared" si="113"/>
        <v>0</v>
      </c>
      <c r="CN301" s="227">
        <f t="shared" si="113"/>
        <v>0</v>
      </c>
      <c r="CO301" s="227">
        <f t="shared" si="113"/>
        <v>0</v>
      </c>
      <c r="CP301" s="227">
        <f t="shared" si="113"/>
        <v>0</v>
      </c>
      <c r="CQ301" s="227">
        <f t="shared" si="113"/>
        <v>0</v>
      </c>
      <c r="CR301" s="226">
        <v>0</v>
      </c>
      <c r="CS301" s="226">
        <v>0</v>
      </c>
      <c r="CT301" s="226">
        <v>0</v>
      </c>
      <c r="CU301" s="226">
        <v>0</v>
      </c>
      <c r="CV301" s="227">
        <f t="shared" si="117"/>
        <v>0</v>
      </c>
      <c r="CW301" s="227">
        <f>CV301*(1+('[13]GROWTH (YoY)'!AR301/100))</f>
        <v>0</v>
      </c>
      <c r="CX301" s="227">
        <f>CW301*(1+('[13]GROWTH (YoY)'!AS301/100))</f>
        <v>0</v>
      </c>
      <c r="CY301" s="227">
        <f>CX301*(1+('[13]GROWTH (YoY)'!AT301/100))</f>
        <v>0</v>
      </c>
      <c r="CZ301" s="226">
        <v>0</v>
      </c>
      <c r="DA301" s="226">
        <v>0</v>
      </c>
      <c r="DB301" s="226">
        <v>0</v>
      </c>
      <c r="DC301" s="226">
        <v>0</v>
      </c>
      <c r="DD301" s="227">
        <v>0</v>
      </c>
      <c r="DE301" s="227">
        <v>0</v>
      </c>
      <c r="DF301" s="227">
        <v>0</v>
      </c>
      <c r="DG301" s="227">
        <v>0</v>
      </c>
      <c r="DH301" s="226">
        <v>0</v>
      </c>
      <c r="DI301" s="226">
        <v>0</v>
      </c>
      <c r="DJ301" s="226">
        <v>0</v>
      </c>
      <c r="DK301" s="226">
        <v>0</v>
      </c>
      <c r="DL301" s="227">
        <v>0</v>
      </c>
      <c r="DM301" s="227">
        <v>0</v>
      </c>
      <c r="DN301" s="227">
        <v>0</v>
      </c>
      <c r="DO301" s="227">
        <v>0</v>
      </c>
      <c r="DP301" s="376">
        <f t="shared" si="111"/>
        <v>0</v>
      </c>
      <c r="DQ301" s="226">
        <f t="shared" si="111"/>
        <v>0</v>
      </c>
      <c r="DR301" s="226">
        <f t="shared" si="111"/>
        <v>0</v>
      </c>
      <c r="DS301" s="226">
        <f t="shared" si="131"/>
        <v>0</v>
      </c>
      <c r="DT301" s="227">
        <f t="shared" si="131"/>
        <v>0</v>
      </c>
      <c r="DU301" s="227">
        <f t="shared" si="131"/>
        <v>0</v>
      </c>
      <c r="DV301" s="227">
        <f t="shared" si="131"/>
        <v>0</v>
      </c>
      <c r="DW301" s="227">
        <f t="shared" si="131"/>
        <v>0</v>
      </c>
      <c r="DX301" s="377">
        <f t="shared" si="125"/>
        <v>0</v>
      </c>
      <c r="DY301" s="377">
        <f t="shared" si="125"/>
        <v>0</v>
      </c>
      <c r="DZ301" s="377">
        <f t="shared" si="125"/>
        <v>0</v>
      </c>
      <c r="EA301" s="377">
        <f t="shared" si="124"/>
        <v>0</v>
      </c>
      <c r="EB301" s="378">
        <f t="shared" si="124"/>
        <v>0</v>
      </c>
      <c r="EC301" s="378">
        <f t="shared" si="124"/>
        <v>0</v>
      </c>
      <c r="ED301" s="378">
        <f t="shared" si="124"/>
        <v>0</v>
      </c>
      <c r="EE301" s="378">
        <f t="shared" si="124"/>
        <v>0</v>
      </c>
      <c r="EG301" s="226">
        <v>0</v>
      </c>
      <c r="EH301" s="226">
        <v>0</v>
      </c>
      <c r="EI301" s="226">
        <v>0</v>
      </c>
      <c r="EJ301" s="226">
        <v>0</v>
      </c>
      <c r="EK301" s="226">
        <v>0</v>
      </c>
      <c r="EL301" s="226">
        <v>0</v>
      </c>
      <c r="EM301" s="226">
        <v>0</v>
      </c>
      <c r="EN301" s="379">
        <f t="shared" si="118"/>
        <v>0</v>
      </c>
      <c r="EO301" s="226">
        <f t="shared" si="119"/>
        <v>0</v>
      </c>
      <c r="EP301" s="379">
        <f t="shared" si="120"/>
        <v>0</v>
      </c>
      <c r="EQ301" s="226">
        <f t="shared" si="121"/>
        <v>0</v>
      </c>
      <c r="ER301" s="226">
        <f t="shared" si="122"/>
        <v>0</v>
      </c>
      <c r="ES301" s="292"/>
      <c r="ET301" s="227">
        <v>0</v>
      </c>
      <c r="EU301" s="227">
        <v>0</v>
      </c>
      <c r="EV301" s="227">
        <v>0</v>
      </c>
      <c r="EW301" s="227">
        <v>0</v>
      </c>
      <c r="EX301" s="227">
        <v>0</v>
      </c>
      <c r="EY301" s="227">
        <v>0</v>
      </c>
      <c r="EZ301" s="227">
        <v>0</v>
      </c>
      <c r="FA301" s="380">
        <f t="shared" si="126"/>
        <v>0</v>
      </c>
      <c r="FB301" s="228">
        <f t="shared" si="127"/>
        <v>0</v>
      </c>
      <c r="FC301" s="380">
        <f t="shared" si="128"/>
        <v>0</v>
      </c>
      <c r="FD301" s="227">
        <f t="shared" si="129"/>
        <v>0</v>
      </c>
      <c r="FE301" s="227">
        <f t="shared" si="130"/>
        <v>0</v>
      </c>
      <c r="FF301" s="227">
        <v>0</v>
      </c>
      <c r="FG301" s="228">
        <f t="shared" si="123"/>
        <v>0</v>
      </c>
      <c r="FH301" s="227">
        <v>0</v>
      </c>
      <c r="FI301" s="227">
        <v>0</v>
      </c>
      <c r="FJ301" s="227">
        <v>0</v>
      </c>
      <c r="FK301" s="227">
        <f t="shared" si="114"/>
        <v>0</v>
      </c>
      <c r="FL301" s="227">
        <v>0</v>
      </c>
      <c r="FM301" s="227">
        <f t="shared" si="115"/>
        <v>0</v>
      </c>
      <c r="FZ301" s="229"/>
      <c r="GA301" s="229"/>
      <c r="GB301" s="229"/>
      <c r="GC301" s="229"/>
      <c r="GD301" s="229"/>
    </row>
    <row r="302" spans="1:186" s="368" customFormat="1">
      <c r="A302" s="287" t="s">
        <v>534</v>
      </c>
      <c r="B302" s="369" t="s">
        <v>535</v>
      </c>
      <c r="C302" s="287" t="s">
        <v>773</v>
      </c>
      <c r="D302" s="403" t="s">
        <v>3126</v>
      </c>
      <c r="E302" s="369" t="s">
        <v>774</v>
      </c>
      <c r="F302" s="403">
        <v>299</v>
      </c>
      <c r="G302" s="404" t="s">
        <v>780</v>
      </c>
      <c r="H302" s="392" t="s">
        <v>781</v>
      </c>
      <c r="I302" s="287" t="s">
        <v>777</v>
      </c>
      <c r="J302" s="369" t="s">
        <v>778</v>
      </c>
      <c r="K302" s="287" t="s">
        <v>420</v>
      </c>
      <c r="L302" s="369" t="s">
        <v>779</v>
      </c>
      <c r="M302" s="369" t="s">
        <v>3124</v>
      </c>
      <c r="N302" s="372">
        <v>1</v>
      </c>
      <c r="O302" s="373">
        <v>112849</v>
      </c>
      <c r="P302" s="373">
        <v>138679</v>
      </c>
      <c r="Q302" s="373">
        <v>130972</v>
      </c>
      <c r="R302" s="373">
        <v>161111</v>
      </c>
      <c r="S302" s="374">
        <v>135017</v>
      </c>
      <c r="T302" s="374">
        <v>123801</v>
      </c>
      <c r="U302" s="374">
        <v>149116</v>
      </c>
      <c r="V302" s="374">
        <v>173936</v>
      </c>
      <c r="W302" s="373">
        <v>84863</v>
      </c>
      <c r="X302" s="373">
        <v>104576</v>
      </c>
      <c r="Y302" s="373">
        <v>98792</v>
      </c>
      <c r="Z302" s="373">
        <v>121581</v>
      </c>
      <c r="AA302" s="374">
        <v>100936</v>
      </c>
      <c r="AB302" s="374">
        <v>91643</v>
      </c>
      <c r="AC302" s="374">
        <v>109615</v>
      </c>
      <c r="AD302" s="374">
        <v>128908</v>
      </c>
      <c r="AE302" s="373">
        <v>562</v>
      </c>
      <c r="AF302" s="373">
        <v>515</v>
      </c>
      <c r="AG302" s="373">
        <v>440</v>
      </c>
      <c r="AH302" s="373">
        <v>506</v>
      </c>
      <c r="AI302" s="374">
        <v>498</v>
      </c>
      <c r="AJ302" s="374">
        <v>413</v>
      </c>
      <c r="AK302" s="374">
        <v>471</v>
      </c>
      <c r="AL302" s="374">
        <v>553</v>
      </c>
      <c r="AM302" s="226">
        <v>27987</v>
      </c>
      <c r="AN302" s="226">
        <v>34103</v>
      </c>
      <c r="AO302" s="226">
        <v>32181</v>
      </c>
      <c r="AP302" s="226">
        <v>39530</v>
      </c>
      <c r="AQ302" s="227">
        <v>34081</v>
      </c>
      <c r="AR302" s="227">
        <v>32158</v>
      </c>
      <c r="AS302" s="227">
        <v>39501</v>
      </c>
      <c r="AT302" s="227">
        <v>45029</v>
      </c>
      <c r="AU302" s="226">
        <v>683</v>
      </c>
      <c r="AV302" s="226">
        <v>965</v>
      </c>
      <c r="AW302" s="226">
        <v>901</v>
      </c>
      <c r="AX302" s="226">
        <v>1178</v>
      </c>
      <c r="AY302" s="227">
        <v>1270</v>
      </c>
      <c r="AZ302" s="227">
        <v>1203</v>
      </c>
      <c r="BA302" s="227">
        <v>1543</v>
      </c>
      <c r="BB302" s="227">
        <v>1828</v>
      </c>
      <c r="BC302" s="226">
        <f t="shared" si="112"/>
        <v>28536</v>
      </c>
      <c r="BD302" s="226">
        <f t="shared" si="112"/>
        <v>35225.834463970343</v>
      </c>
      <c r="BE302" s="226">
        <f t="shared" si="112"/>
        <v>33197.262109596515</v>
      </c>
      <c r="BF302" s="226">
        <f t="shared" si="112"/>
        <v>41452.169550999999</v>
      </c>
      <c r="BG302" s="218">
        <f t="shared" si="112"/>
        <v>35624</v>
      </c>
      <c r="BH302" s="218">
        <f t="shared" si="110"/>
        <v>33104</v>
      </c>
      <c r="BI302" s="218">
        <f t="shared" si="110"/>
        <v>40788</v>
      </c>
      <c r="BJ302" s="218">
        <f t="shared" si="110"/>
        <v>50296</v>
      </c>
      <c r="BK302" s="226">
        <f t="shared" si="133"/>
        <v>-1232</v>
      </c>
      <c r="BL302" s="226">
        <f t="shared" si="132"/>
        <v>-2087.834463970345</v>
      </c>
      <c r="BM302" s="226">
        <f t="shared" si="132"/>
        <v>-1917.2621095965178</v>
      </c>
      <c r="BN302" s="226">
        <f t="shared" si="132"/>
        <v>-3100.169551</v>
      </c>
      <c r="BO302" s="227">
        <f t="shared" si="132"/>
        <v>-2813</v>
      </c>
      <c r="BP302" s="227">
        <f t="shared" si="132"/>
        <v>-2149</v>
      </c>
      <c r="BQ302" s="227">
        <f t="shared" si="132"/>
        <v>-2830</v>
      </c>
      <c r="BR302" s="227">
        <f t="shared" si="132"/>
        <v>-7095</v>
      </c>
      <c r="BS302" s="226">
        <v>107</v>
      </c>
      <c r="BT302" s="226">
        <v>558</v>
      </c>
      <c r="BU302" s="226">
        <v>91</v>
      </c>
      <c r="BV302" s="226">
        <v>93</v>
      </c>
      <c r="BW302" s="227">
        <v>362</v>
      </c>
      <c r="BX302" s="227">
        <v>342</v>
      </c>
      <c r="BY302" s="227">
        <v>363</v>
      </c>
      <c r="BZ302" s="227">
        <v>376</v>
      </c>
      <c r="CA302" s="226">
        <v>1339</v>
      </c>
      <c r="CB302" s="226">
        <f>IFERROR(VLOOKUP($G302,[12]ITEM!$B$2:$AC$939,26,0),0)</f>
        <v>2645.834463970345</v>
      </c>
      <c r="CC302" s="226">
        <f>IFERROR(VLOOKUP($G302,[12]ITEM!$B$2:$AC$939,27,0),0)</f>
        <v>2008.2621095965178</v>
      </c>
      <c r="CD302" s="226">
        <f>IFERROR(VLOOKUP($G302,[12]ITEM!$B$2:$AC$939,28,0),0)</f>
        <v>3193.169551</v>
      </c>
      <c r="CE302" s="227">
        <v>3175</v>
      </c>
      <c r="CF302" s="227">
        <v>2491</v>
      </c>
      <c r="CG302" s="227">
        <v>3193</v>
      </c>
      <c r="CH302" s="227">
        <v>7471</v>
      </c>
      <c r="CI302" s="375"/>
      <c r="CJ302" s="226">
        <f t="shared" si="116"/>
        <v>28536</v>
      </c>
      <c r="CK302" s="226">
        <f t="shared" si="116"/>
        <v>36888</v>
      </c>
      <c r="CL302" s="226">
        <f t="shared" si="116"/>
        <v>35741</v>
      </c>
      <c r="CM302" s="226">
        <f t="shared" si="113"/>
        <v>43343</v>
      </c>
      <c r="CN302" s="227">
        <f t="shared" si="113"/>
        <v>35624</v>
      </c>
      <c r="CO302" s="227">
        <f t="shared" si="113"/>
        <v>34513.834238248615</v>
      </c>
      <c r="CP302" s="227">
        <f t="shared" si="113"/>
        <v>41789.793820081766</v>
      </c>
      <c r="CQ302" s="227">
        <f t="shared" si="113"/>
        <v>47157.308762982022</v>
      </c>
      <c r="CR302" s="226">
        <v>24530</v>
      </c>
      <c r="CS302" s="226">
        <v>31391</v>
      </c>
      <c r="CT302" s="226">
        <v>29622</v>
      </c>
      <c r="CU302" s="226">
        <v>36386</v>
      </c>
      <c r="CV302" s="227">
        <f t="shared" si="117"/>
        <v>30170</v>
      </c>
      <c r="CW302" s="227">
        <f>CV302*(1+('[13]GROWTH (YoY)'!AR302/100))</f>
        <v>28467.834238248615</v>
      </c>
      <c r="CX302" s="227">
        <f>CW302*(1+('[13]GROWTH (YoY)'!AS302/100))</f>
        <v>34967.793820081766</v>
      </c>
      <c r="CY302" s="227">
        <f>CX302*(1+('[13]GROWTH (YoY)'!AT302/100))</f>
        <v>39861.308762982022</v>
      </c>
      <c r="CZ302" s="226">
        <v>0</v>
      </c>
      <c r="DA302" s="226">
        <v>0</v>
      </c>
      <c r="DB302" s="226">
        <v>0</v>
      </c>
      <c r="DC302" s="226">
        <v>0</v>
      </c>
      <c r="DD302" s="227">
        <v>0</v>
      </c>
      <c r="DE302" s="227">
        <v>0</v>
      </c>
      <c r="DF302" s="227">
        <v>0</v>
      </c>
      <c r="DG302" s="227">
        <v>0</v>
      </c>
      <c r="DH302" s="226">
        <v>4006</v>
      </c>
      <c r="DI302" s="226">
        <v>5497</v>
      </c>
      <c r="DJ302" s="226">
        <v>6119</v>
      </c>
      <c r="DK302" s="226">
        <v>6957</v>
      </c>
      <c r="DL302" s="227">
        <v>5454</v>
      </c>
      <c r="DM302" s="227">
        <v>6046</v>
      </c>
      <c r="DN302" s="227">
        <v>6822</v>
      </c>
      <c r="DO302" s="227">
        <v>7296</v>
      </c>
      <c r="DP302" s="376">
        <f t="shared" si="111"/>
        <v>0</v>
      </c>
      <c r="DQ302" s="226">
        <f t="shared" si="111"/>
        <v>-1662.1655360296572</v>
      </c>
      <c r="DR302" s="226">
        <f t="shared" si="111"/>
        <v>-2543.7378904034849</v>
      </c>
      <c r="DS302" s="226">
        <f t="shared" si="131"/>
        <v>-1890.830449000001</v>
      </c>
      <c r="DT302" s="227">
        <f t="shared" si="131"/>
        <v>0</v>
      </c>
      <c r="DU302" s="227">
        <f t="shared" si="131"/>
        <v>-1409.8342382486153</v>
      </c>
      <c r="DV302" s="227">
        <f t="shared" si="131"/>
        <v>-1001.7938200817662</v>
      </c>
      <c r="DW302" s="227">
        <f t="shared" si="131"/>
        <v>3138.691237017978</v>
      </c>
      <c r="DX302" s="377">
        <f t="shared" si="125"/>
        <v>0.75200489149217098</v>
      </c>
      <c r="DY302" s="377">
        <f t="shared" si="125"/>
        <v>0.75408677593579421</v>
      </c>
      <c r="DZ302" s="377">
        <f t="shared" si="125"/>
        <v>0.75429862871453446</v>
      </c>
      <c r="EA302" s="377">
        <f t="shared" si="124"/>
        <v>0.75464121009738627</v>
      </c>
      <c r="EB302" s="378">
        <f t="shared" si="124"/>
        <v>0.74757993437863379</v>
      </c>
      <c r="EC302" s="378">
        <f t="shared" si="124"/>
        <v>0.74024442451999584</v>
      </c>
      <c r="ED302" s="378">
        <f t="shared" si="124"/>
        <v>0.73509884921805846</v>
      </c>
      <c r="EE302" s="378">
        <f t="shared" si="124"/>
        <v>0.74112317174133013</v>
      </c>
      <c r="EG302" s="226">
        <v>112879</v>
      </c>
      <c r="EH302" s="226">
        <v>83028</v>
      </c>
      <c r="EI302" s="226">
        <v>29851</v>
      </c>
      <c r="EJ302" s="226">
        <v>534</v>
      </c>
      <c r="EK302" s="226">
        <v>19451</v>
      </c>
      <c r="EL302" s="226">
        <v>6915</v>
      </c>
      <c r="EM302" s="226">
        <v>6915</v>
      </c>
      <c r="EN302" s="379">
        <f t="shared" si="118"/>
        <v>0.73554868487495462</v>
      </c>
      <c r="EO302" s="226">
        <f t="shared" si="119"/>
        <v>1.788884794479247</v>
      </c>
      <c r="EP302" s="379">
        <f t="shared" si="120"/>
        <v>0.17231726007494752</v>
      </c>
      <c r="EQ302" s="226">
        <f t="shared" si="121"/>
        <v>2812870.5712219812</v>
      </c>
      <c r="ER302" s="226">
        <f t="shared" si="122"/>
        <v>6435.2856109905997</v>
      </c>
      <c r="ES302" s="292"/>
      <c r="ET302" s="227">
        <v>135017</v>
      </c>
      <c r="EU302" s="227">
        <v>100136</v>
      </c>
      <c r="EV302" s="227">
        <v>34881</v>
      </c>
      <c r="EW302" s="227">
        <v>1530</v>
      </c>
      <c r="EX302" s="227">
        <v>29392</v>
      </c>
      <c r="EY302" s="227">
        <v>13744</v>
      </c>
      <c r="EZ302" s="227">
        <v>13744</v>
      </c>
      <c r="FA302" s="380">
        <f t="shared" si="126"/>
        <v>0.74165475458645946</v>
      </c>
      <c r="FB302" s="228">
        <f t="shared" si="127"/>
        <v>4.3863421346865055</v>
      </c>
      <c r="FC302" s="380">
        <f t="shared" si="128"/>
        <v>0.21769110556448448</v>
      </c>
      <c r="FD302" s="227">
        <f t="shared" si="129"/>
        <v>2138533.1781140859</v>
      </c>
      <c r="FE302" s="227">
        <f t="shared" si="130"/>
        <v>9276.7753201396972</v>
      </c>
      <c r="FF302" s="227">
        <v>34081</v>
      </c>
      <c r="FG302" s="228">
        <f t="shared" si="123"/>
        <v>4.1283999882632552</v>
      </c>
      <c r="FH302" s="227">
        <v>1407</v>
      </c>
      <c r="FI302" s="227">
        <v>34081</v>
      </c>
      <c r="FJ302" s="227">
        <v>136</v>
      </c>
      <c r="FK302" s="227">
        <f t="shared" si="114"/>
        <v>32538</v>
      </c>
      <c r="FL302" s="227">
        <v>4792</v>
      </c>
      <c r="FM302" s="227">
        <f t="shared" si="115"/>
        <v>27746</v>
      </c>
      <c r="FZ302" s="229"/>
      <c r="GA302" s="229"/>
      <c r="GB302" s="229"/>
      <c r="GC302" s="229"/>
      <c r="GD302" s="229"/>
    </row>
    <row r="303" spans="1:186" s="368" customFormat="1">
      <c r="A303" s="287" t="s">
        <v>534</v>
      </c>
      <c r="B303" s="369" t="s">
        <v>535</v>
      </c>
      <c r="C303" s="287" t="s">
        <v>773</v>
      </c>
      <c r="D303" s="403" t="s">
        <v>3126</v>
      </c>
      <c r="E303" s="369" t="s">
        <v>774</v>
      </c>
      <c r="F303" s="403">
        <v>300</v>
      </c>
      <c r="G303" s="404" t="s">
        <v>782</v>
      </c>
      <c r="H303" s="392" t="s">
        <v>783</v>
      </c>
      <c r="I303" s="287" t="s">
        <v>777</v>
      </c>
      <c r="J303" s="369" t="s">
        <v>778</v>
      </c>
      <c r="K303" s="287" t="s">
        <v>420</v>
      </c>
      <c r="L303" s="369" t="s">
        <v>779</v>
      </c>
      <c r="M303" s="369" t="s">
        <v>3124</v>
      </c>
      <c r="N303" s="372">
        <v>1</v>
      </c>
      <c r="O303" s="373">
        <v>122</v>
      </c>
      <c r="P303" s="373">
        <v>164</v>
      </c>
      <c r="Q303" s="373">
        <v>155</v>
      </c>
      <c r="R303" s="373">
        <v>190</v>
      </c>
      <c r="S303" s="374">
        <v>2685</v>
      </c>
      <c r="T303" s="374">
        <v>2399</v>
      </c>
      <c r="U303" s="374">
        <v>3011</v>
      </c>
      <c r="V303" s="374">
        <v>3051</v>
      </c>
      <c r="W303" s="373">
        <v>86</v>
      </c>
      <c r="X303" s="373">
        <v>116</v>
      </c>
      <c r="Y303" s="373">
        <v>109</v>
      </c>
      <c r="Z303" s="373">
        <v>135</v>
      </c>
      <c r="AA303" s="374">
        <v>2425</v>
      </c>
      <c r="AB303" s="374">
        <v>2154</v>
      </c>
      <c r="AC303" s="374">
        <v>2721</v>
      </c>
      <c r="AD303" s="374">
        <v>2751</v>
      </c>
      <c r="AE303" s="373">
        <v>1</v>
      </c>
      <c r="AF303" s="373">
        <v>1</v>
      </c>
      <c r="AG303" s="373">
        <v>1</v>
      </c>
      <c r="AH303" s="373">
        <v>1</v>
      </c>
      <c r="AI303" s="374">
        <v>10</v>
      </c>
      <c r="AJ303" s="374">
        <v>8</v>
      </c>
      <c r="AK303" s="374">
        <v>10</v>
      </c>
      <c r="AL303" s="374">
        <v>10</v>
      </c>
      <c r="AM303" s="226">
        <v>36</v>
      </c>
      <c r="AN303" s="226">
        <v>48</v>
      </c>
      <c r="AO303" s="226">
        <v>45</v>
      </c>
      <c r="AP303" s="226">
        <v>56</v>
      </c>
      <c r="AQ303" s="227">
        <v>260</v>
      </c>
      <c r="AR303" s="227">
        <v>245</v>
      </c>
      <c r="AS303" s="227">
        <v>290</v>
      </c>
      <c r="AT303" s="227">
        <v>300</v>
      </c>
      <c r="AU303" s="226">
        <v>15</v>
      </c>
      <c r="AV303" s="226">
        <v>16</v>
      </c>
      <c r="AW303" s="226">
        <v>15</v>
      </c>
      <c r="AX303" s="226">
        <v>21</v>
      </c>
      <c r="AY303" s="227">
        <v>129</v>
      </c>
      <c r="AZ303" s="227">
        <v>110</v>
      </c>
      <c r="BA303" s="227">
        <v>141</v>
      </c>
      <c r="BB303" s="227">
        <v>167</v>
      </c>
      <c r="BC303" s="226">
        <f t="shared" ref="BC303:BJ336" si="134">AM303-AU303-BK303</f>
        <v>21</v>
      </c>
      <c r="BD303" s="226">
        <f t="shared" si="134"/>
        <v>29</v>
      </c>
      <c r="BE303" s="226">
        <f t="shared" si="134"/>
        <v>25</v>
      </c>
      <c r="BF303" s="226">
        <f t="shared" si="134"/>
        <v>30</v>
      </c>
      <c r="BG303" s="218">
        <f t="shared" si="134"/>
        <v>30</v>
      </c>
      <c r="BH303" s="218">
        <f t="shared" si="110"/>
        <v>111</v>
      </c>
      <c r="BI303" s="218">
        <f t="shared" si="110"/>
        <v>106</v>
      </c>
      <c r="BJ303" s="218">
        <f t="shared" si="110"/>
        <v>95</v>
      </c>
      <c r="BK303" s="226">
        <f t="shared" si="133"/>
        <v>0</v>
      </c>
      <c r="BL303" s="226">
        <f t="shared" si="132"/>
        <v>3</v>
      </c>
      <c r="BM303" s="226">
        <f t="shared" si="132"/>
        <v>5</v>
      </c>
      <c r="BN303" s="226">
        <f t="shared" si="132"/>
        <v>5</v>
      </c>
      <c r="BO303" s="227">
        <f t="shared" si="132"/>
        <v>101</v>
      </c>
      <c r="BP303" s="227">
        <f t="shared" si="132"/>
        <v>24</v>
      </c>
      <c r="BQ303" s="227">
        <f t="shared" si="132"/>
        <v>43</v>
      </c>
      <c r="BR303" s="227">
        <f t="shared" si="132"/>
        <v>38</v>
      </c>
      <c r="BS303" s="226">
        <v>0</v>
      </c>
      <c r="BT303" s="226">
        <v>3</v>
      </c>
      <c r="BU303" s="226">
        <v>5</v>
      </c>
      <c r="BV303" s="226">
        <v>5</v>
      </c>
      <c r="BW303" s="227">
        <v>101</v>
      </c>
      <c r="BX303" s="227">
        <v>24</v>
      </c>
      <c r="BY303" s="227">
        <v>43</v>
      </c>
      <c r="BZ303" s="227">
        <v>38</v>
      </c>
      <c r="CA303" s="226">
        <v>0</v>
      </c>
      <c r="CB303" s="226">
        <f>IFERROR(VLOOKUP($G303,[12]ITEM!$B$2:$AC$939,26,0),0)</f>
        <v>0</v>
      </c>
      <c r="CC303" s="226">
        <f>IFERROR(VLOOKUP($G303,[12]ITEM!$B$2:$AC$939,27,0),0)</f>
        <v>0</v>
      </c>
      <c r="CD303" s="226">
        <f>IFERROR(VLOOKUP($G303,[12]ITEM!$B$2:$AC$939,28,0),0)</f>
        <v>0</v>
      </c>
      <c r="CE303" s="227">
        <v>0</v>
      </c>
      <c r="CF303" s="227">
        <v>0</v>
      </c>
      <c r="CG303" s="227">
        <v>0</v>
      </c>
      <c r="CH303" s="227">
        <v>0</v>
      </c>
      <c r="CI303" s="375"/>
      <c r="CJ303" s="226">
        <f t="shared" si="116"/>
        <v>21</v>
      </c>
      <c r="CK303" s="226">
        <f t="shared" si="116"/>
        <v>27</v>
      </c>
      <c r="CL303" s="226">
        <f t="shared" si="116"/>
        <v>27</v>
      </c>
      <c r="CM303" s="226">
        <f t="shared" si="113"/>
        <v>34</v>
      </c>
      <c r="CN303" s="227">
        <f t="shared" si="113"/>
        <v>30</v>
      </c>
      <c r="CO303" s="227">
        <f t="shared" si="113"/>
        <v>29.642886047887</v>
      </c>
      <c r="CP303" s="227">
        <f t="shared" si="113"/>
        <v>35.803401236049396</v>
      </c>
      <c r="CQ303" s="227">
        <f t="shared" si="113"/>
        <v>36.678202324945289</v>
      </c>
      <c r="CR303" s="226">
        <v>16</v>
      </c>
      <c r="CS303" s="226">
        <v>21</v>
      </c>
      <c r="CT303" s="226">
        <v>20</v>
      </c>
      <c r="CU303" s="226">
        <v>25</v>
      </c>
      <c r="CV303" s="227">
        <f t="shared" si="117"/>
        <v>24</v>
      </c>
      <c r="CW303" s="227">
        <f>CV303*(1+('[13]GROWTH (YoY)'!AR303/100))</f>
        <v>22.642886047887</v>
      </c>
      <c r="CX303" s="227">
        <f>CW303*(1+('[13]GROWTH (YoY)'!AS303/100))</f>
        <v>26.803401236049393</v>
      </c>
      <c r="CY303" s="227">
        <f>CX303*(1+('[13]GROWTH (YoY)'!AT303/100))</f>
        <v>27.678202324945286</v>
      </c>
      <c r="CZ303" s="226">
        <v>0</v>
      </c>
      <c r="DA303" s="226">
        <v>0</v>
      </c>
      <c r="DB303" s="226">
        <v>0</v>
      </c>
      <c r="DC303" s="226">
        <v>0</v>
      </c>
      <c r="DD303" s="227">
        <v>0</v>
      </c>
      <c r="DE303" s="227">
        <v>0</v>
      </c>
      <c r="DF303" s="227">
        <v>0</v>
      </c>
      <c r="DG303" s="227">
        <v>0</v>
      </c>
      <c r="DH303" s="226">
        <v>5</v>
      </c>
      <c r="DI303" s="226">
        <v>6</v>
      </c>
      <c r="DJ303" s="226">
        <v>7</v>
      </c>
      <c r="DK303" s="226">
        <v>9</v>
      </c>
      <c r="DL303" s="227">
        <v>6</v>
      </c>
      <c r="DM303" s="227">
        <v>7</v>
      </c>
      <c r="DN303" s="227">
        <v>9</v>
      </c>
      <c r="DO303" s="227">
        <v>9</v>
      </c>
      <c r="DP303" s="376">
        <f t="shared" si="111"/>
        <v>0</v>
      </c>
      <c r="DQ303" s="226">
        <f t="shared" si="111"/>
        <v>2</v>
      </c>
      <c r="DR303" s="226">
        <f t="shared" si="111"/>
        <v>-2</v>
      </c>
      <c r="DS303" s="226">
        <f t="shared" si="131"/>
        <v>-4</v>
      </c>
      <c r="DT303" s="227">
        <f t="shared" si="131"/>
        <v>0</v>
      </c>
      <c r="DU303" s="227">
        <f t="shared" si="131"/>
        <v>81.357113952112996</v>
      </c>
      <c r="DV303" s="227">
        <f t="shared" si="131"/>
        <v>70.196598763950604</v>
      </c>
      <c r="DW303" s="227">
        <f t="shared" si="131"/>
        <v>58.321797675054711</v>
      </c>
      <c r="DX303" s="377">
        <f t="shared" si="125"/>
        <v>0.70491803278688525</v>
      </c>
      <c r="DY303" s="377">
        <f t="shared" si="125"/>
        <v>0.70731707317073167</v>
      </c>
      <c r="DZ303" s="377">
        <f t="shared" si="125"/>
        <v>0.70322580645161292</v>
      </c>
      <c r="EA303" s="377">
        <f t="shared" si="124"/>
        <v>0.71052631578947367</v>
      </c>
      <c r="EB303" s="378">
        <f t="shared" si="124"/>
        <v>0.9031657355679702</v>
      </c>
      <c r="EC303" s="378">
        <f t="shared" si="124"/>
        <v>0.89787411421425589</v>
      </c>
      <c r="ED303" s="378">
        <f t="shared" si="124"/>
        <v>0.9036864828960478</v>
      </c>
      <c r="EE303" s="378">
        <f t="shared" si="124"/>
        <v>0.90167158308751227</v>
      </c>
      <c r="EG303" s="226">
        <v>124</v>
      </c>
      <c r="EH303" s="226">
        <v>86</v>
      </c>
      <c r="EI303" s="226">
        <v>38</v>
      </c>
      <c r="EJ303" s="226">
        <v>16</v>
      </c>
      <c r="EK303" s="226">
        <v>117</v>
      </c>
      <c r="EL303" s="226">
        <v>744</v>
      </c>
      <c r="EM303" s="226">
        <v>744</v>
      </c>
      <c r="EN303" s="379">
        <f t="shared" si="118"/>
        <v>0.69354838709677424</v>
      </c>
      <c r="EO303" s="226">
        <f t="shared" si="119"/>
        <v>42.105263157894733</v>
      </c>
      <c r="EP303" s="379">
        <f t="shared" si="120"/>
        <v>0.94354838709677424</v>
      </c>
      <c r="EQ303" s="226">
        <f t="shared" si="121"/>
        <v>157258.06451612903</v>
      </c>
      <c r="ER303" s="226">
        <f t="shared" si="122"/>
        <v>1792.1146953405016</v>
      </c>
      <c r="ES303" s="292"/>
      <c r="ET303" s="227">
        <v>2885</v>
      </c>
      <c r="EU303" s="227">
        <v>2525</v>
      </c>
      <c r="EV303" s="227">
        <v>360</v>
      </c>
      <c r="EW303" s="227">
        <v>143</v>
      </c>
      <c r="EX303" s="227">
        <v>520</v>
      </c>
      <c r="EY303" s="227">
        <v>3195</v>
      </c>
      <c r="EZ303" s="227">
        <v>3195</v>
      </c>
      <c r="FA303" s="380">
        <f t="shared" si="126"/>
        <v>0.87521663778162917</v>
      </c>
      <c r="FB303" s="228">
        <f t="shared" si="127"/>
        <v>39.722222222222221</v>
      </c>
      <c r="FC303" s="380">
        <f t="shared" si="128"/>
        <v>0.18024263431542462</v>
      </c>
      <c r="FD303" s="227">
        <f t="shared" si="129"/>
        <v>162754.30359937402</v>
      </c>
      <c r="FE303" s="227">
        <f t="shared" si="130"/>
        <v>3729.786124152321</v>
      </c>
      <c r="FF303" s="227">
        <v>260</v>
      </c>
      <c r="FG303" s="228">
        <f t="shared" si="123"/>
        <v>55.000000000000007</v>
      </c>
      <c r="FH303" s="227">
        <v>143</v>
      </c>
      <c r="FI303" s="227">
        <v>260</v>
      </c>
      <c r="FJ303" s="227">
        <v>3</v>
      </c>
      <c r="FK303" s="227">
        <f t="shared" si="114"/>
        <v>114</v>
      </c>
      <c r="FL303" s="227">
        <v>95</v>
      </c>
      <c r="FM303" s="227">
        <f t="shared" si="115"/>
        <v>19</v>
      </c>
      <c r="FZ303" s="229"/>
      <c r="GA303" s="229"/>
      <c r="GB303" s="229"/>
      <c r="GC303" s="229"/>
      <c r="GD303" s="229"/>
    </row>
    <row r="304" spans="1:186" s="368" customFormat="1">
      <c r="A304" s="287" t="s">
        <v>534</v>
      </c>
      <c r="B304" s="369" t="s">
        <v>535</v>
      </c>
      <c r="C304" s="287" t="s">
        <v>784</v>
      </c>
      <c r="D304" s="403" t="s">
        <v>3126</v>
      </c>
      <c r="E304" s="369" t="s">
        <v>785</v>
      </c>
      <c r="F304" s="403">
        <v>301</v>
      </c>
      <c r="G304" s="404" t="s">
        <v>786</v>
      </c>
      <c r="H304" s="392" t="s">
        <v>787</v>
      </c>
      <c r="I304" s="287" t="s">
        <v>788</v>
      </c>
      <c r="J304" s="369" t="s">
        <v>789</v>
      </c>
      <c r="K304" s="287" t="s">
        <v>420</v>
      </c>
      <c r="L304" s="369" t="s">
        <v>779</v>
      </c>
      <c r="M304" s="369" t="s">
        <v>3124</v>
      </c>
      <c r="N304" s="372">
        <v>1</v>
      </c>
      <c r="O304" s="373">
        <v>11701</v>
      </c>
      <c r="P304" s="373">
        <v>16070</v>
      </c>
      <c r="Q304" s="373">
        <v>17577</v>
      </c>
      <c r="R304" s="373">
        <v>19645</v>
      </c>
      <c r="S304" s="374">
        <v>11943</v>
      </c>
      <c r="T304" s="374">
        <v>13056</v>
      </c>
      <c r="U304" s="374">
        <v>15403</v>
      </c>
      <c r="V304" s="374">
        <v>16398</v>
      </c>
      <c r="W304" s="373">
        <v>5500</v>
      </c>
      <c r="X304" s="373">
        <v>7071</v>
      </c>
      <c r="Y304" s="373">
        <v>7734</v>
      </c>
      <c r="Z304" s="373">
        <v>8644</v>
      </c>
      <c r="AA304" s="374">
        <v>4903</v>
      </c>
      <c r="AB304" s="374">
        <v>5357</v>
      </c>
      <c r="AC304" s="374">
        <v>6654</v>
      </c>
      <c r="AD304" s="374">
        <v>7055</v>
      </c>
      <c r="AE304" s="373">
        <v>58</v>
      </c>
      <c r="AF304" s="373">
        <v>60</v>
      </c>
      <c r="AG304" s="373">
        <v>59</v>
      </c>
      <c r="AH304" s="373">
        <v>62</v>
      </c>
      <c r="AI304" s="374">
        <v>44</v>
      </c>
      <c r="AJ304" s="374">
        <v>44</v>
      </c>
      <c r="AK304" s="374">
        <v>49</v>
      </c>
      <c r="AL304" s="374">
        <v>52</v>
      </c>
      <c r="AM304" s="226">
        <v>6202</v>
      </c>
      <c r="AN304" s="226">
        <v>8999</v>
      </c>
      <c r="AO304" s="226">
        <v>9843</v>
      </c>
      <c r="AP304" s="226">
        <v>11001</v>
      </c>
      <c r="AQ304" s="227">
        <v>7040</v>
      </c>
      <c r="AR304" s="227">
        <v>7699</v>
      </c>
      <c r="AS304" s="227">
        <v>8749</v>
      </c>
      <c r="AT304" s="227">
        <v>9343</v>
      </c>
      <c r="AU304" s="226">
        <v>1106</v>
      </c>
      <c r="AV304" s="226">
        <v>1548</v>
      </c>
      <c r="AW304" s="226">
        <v>1539</v>
      </c>
      <c r="AX304" s="226">
        <v>1718</v>
      </c>
      <c r="AY304" s="227">
        <v>655</v>
      </c>
      <c r="AZ304" s="227">
        <v>747</v>
      </c>
      <c r="BA304" s="227">
        <v>851</v>
      </c>
      <c r="BB304" s="227">
        <v>899</v>
      </c>
      <c r="BC304" s="226">
        <f t="shared" si="134"/>
        <v>5356</v>
      </c>
      <c r="BD304" s="226">
        <f t="shared" si="134"/>
        <v>7323</v>
      </c>
      <c r="BE304" s="226">
        <f t="shared" si="134"/>
        <v>8177</v>
      </c>
      <c r="BF304" s="226">
        <f t="shared" si="134"/>
        <v>9161</v>
      </c>
      <c r="BG304" s="218">
        <f t="shared" si="134"/>
        <v>6314</v>
      </c>
      <c r="BH304" s="218">
        <f t="shared" si="110"/>
        <v>6873</v>
      </c>
      <c r="BI304" s="218">
        <f t="shared" si="110"/>
        <v>7816</v>
      </c>
      <c r="BJ304" s="218">
        <f t="shared" si="110"/>
        <v>8366</v>
      </c>
      <c r="BK304" s="226">
        <f t="shared" si="133"/>
        <v>-260</v>
      </c>
      <c r="BL304" s="226">
        <f t="shared" si="132"/>
        <v>128</v>
      </c>
      <c r="BM304" s="226">
        <f t="shared" si="132"/>
        <v>127</v>
      </c>
      <c r="BN304" s="226">
        <f t="shared" si="132"/>
        <v>122</v>
      </c>
      <c r="BO304" s="227">
        <f t="shared" si="132"/>
        <v>71</v>
      </c>
      <c r="BP304" s="227">
        <f t="shared" si="132"/>
        <v>79</v>
      </c>
      <c r="BQ304" s="227">
        <f t="shared" si="132"/>
        <v>82</v>
      </c>
      <c r="BR304" s="227">
        <f t="shared" si="132"/>
        <v>78</v>
      </c>
      <c r="BS304" s="226">
        <v>105</v>
      </c>
      <c r="BT304" s="226">
        <v>128</v>
      </c>
      <c r="BU304" s="226">
        <v>127</v>
      </c>
      <c r="BV304" s="226">
        <v>122</v>
      </c>
      <c r="BW304" s="227">
        <v>71</v>
      </c>
      <c r="BX304" s="227">
        <v>79</v>
      </c>
      <c r="BY304" s="227">
        <v>82</v>
      </c>
      <c r="BZ304" s="227">
        <v>78</v>
      </c>
      <c r="CA304" s="226">
        <v>365</v>
      </c>
      <c r="CB304" s="226">
        <f>IFERROR(VLOOKUP($G304,[12]ITEM!$B$2:$AC$939,26,0),0)</f>
        <v>0</v>
      </c>
      <c r="CC304" s="226">
        <f>IFERROR(VLOOKUP($G304,[12]ITEM!$B$2:$AC$939,27,0),0)</f>
        <v>0</v>
      </c>
      <c r="CD304" s="226">
        <f>IFERROR(VLOOKUP($G304,[12]ITEM!$B$2:$AC$939,28,0),0)</f>
        <v>0</v>
      </c>
      <c r="CE304" s="227">
        <v>0</v>
      </c>
      <c r="CF304" s="227">
        <v>0</v>
      </c>
      <c r="CG304" s="227">
        <v>0</v>
      </c>
      <c r="CH304" s="227">
        <v>0</v>
      </c>
      <c r="CI304" s="375"/>
      <c r="CJ304" s="226">
        <f t="shared" si="116"/>
        <v>5355</v>
      </c>
      <c r="CK304" s="226">
        <f t="shared" si="116"/>
        <v>8634</v>
      </c>
      <c r="CL304" s="226">
        <f t="shared" si="116"/>
        <v>9486</v>
      </c>
      <c r="CM304" s="226">
        <f t="shared" si="113"/>
        <v>10898</v>
      </c>
      <c r="CN304" s="227">
        <f t="shared" si="113"/>
        <v>6314</v>
      </c>
      <c r="CO304" s="227">
        <f t="shared" si="113"/>
        <v>6941.8188623687056</v>
      </c>
      <c r="CP304" s="227">
        <f t="shared" si="113"/>
        <v>8108.855099086577</v>
      </c>
      <c r="CQ304" s="227">
        <f t="shared" si="113"/>
        <v>8664.940860270377</v>
      </c>
      <c r="CR304" s="226">
        <v>4171</v>
      </c>
      <c r="CS304" s="226">
        <v>6158</v>
      </c>
      <c r="CT304" s="226">
        <v>6735</v>
      </c>
      <c r="CU304" s="226">
        <v>7528</v>
      </c>
      <c r="CV304" s="227">
        <f t="shared" si="117"/>
        <v>3898</v>
      </c>
      <c r="CW304" s="227">
        <f>CV304*(1+('[13]GROWTH (YoY)'!AR304/100))</f>
        <v>4262.8188623687056</v>
      </c>
      <c r="CX304" s="227">
        <f>CW304*(1+('[13]GROWTH (YoY)'!AS304/100))</f>
        <v>4843.855099086577</v>
      </c>
      <c r="CY304" s="227">
        <f>CX304*(1+('[13]GROWTH (YoY)'!AT304/100))</f>
        <v>5172.940860270377</v>
      </c>
      <c r="CZ304" s="226">
        <v>31</v>
      </c>
      <c r="DA304" s="226">
        <v>41</v>
      </c>
      <c r="DB304" s="226">
        <v>41</v>
      </c>
      <c r="DC304" s="226">
        <v>42</v>
      </c>
      <c r="DD304" s="227">
        <v>1</v>
      </c>
      <c r="DE304" s="227">
        <v>1</v>
      </c>
      <c r="DF304" s="227">
        <v>1</v>
      </c>
      <c r="DG304" s="227">
        <v>1</v>
      </c>
      <c r="DH304" s="226">
        <v>1153</v>
      </c>
      <c r="DI304" s="226">
        <v>2435</v>
      </c>
      <c r="DJ304" s="226">
        <v>2710</v>
      </c>
      <c r="DK304" s="226">
        <v>3328</v>
      </c>
      <c r="DL304" s="227">
        <v>2415</v>
      </c>
      <c r="DM304" s="227">
        <v>2678</v>
      </c>
      <c r="DN304" s="227">
        <v>3264</v>
      </c>
      <c r="DO304" s="227">
        <v>3491</v>
      </c>
      <c r="DP304" s="376">
        <f t="shared" si="111"/>
        <v>1</v>
      </c>
      <c r="DQ304" s="226">
        <f t="shared" si="111"/>
        <v>-1311</v>
      </c>
      <c r="DR304" s="226">
        <f t="shared" si="111"/>
        <v>-1309</v>
      </c>
      <c r="DS304" s="226">
        <f t="shared" si="131"/>
        <v>-1737</v>
      </c>
      <c r="DT304" s="227">
        <f t="shared" si="131"/>
        <v>0</v>
      </c>
      <c r="DU304" s="227">
        <f t="shared" si="131"/>
        <v>-68.818862368705595</v>
      </c>
      <c r="DV304" s="227">
        <f t="shared" si="131"/>
        <v>-292.85509908657696</v>
      </c>
      <c r="DW304" s="227">
        <f t="shared" si="131"/>
        <v>-298.94086027037702</v>
      </c>
      <c r="DX304" s="377">
        <f t="shared" si="125"/>
        <v>0.4700452952739082</v>
      </c>
      <c r="DY304" s="377">
        <f t="shared" si="125"/>
        <v>0.44001244555071561</v>
      </c>
      <c r="DZ304" s="377">
        <f t="shared" si="125"/>
        <v>0.44000682710360128</v>
      </c>
      <c r="EA304" s="377">
        <f t="shared" si="124"/>
        <v>0.44001018070755915</v>
      </c>
      <c r="EB304" s="378">
        <f t="shared" si="124"/>
        <v>0.4105333668257557</v>
      </c>
      <c r="EC304" s="378">
        <f t="shared" si="124"/>
        <v>0.41030943627450983</v>
      </c>
      <c r="ED304" s="378">
        <f t="shared" si="124"/>
        <v>0.43199376744789975</v>
      </c>
      <c r="EE304" s="378">
        <f t="shared" si="124"/>
        <v>0.43023539456031223</v>
      </c>
      <c r="EG304" s="226">
        <v>10525</v>
      </c>
      <c r="EH304" s="226">
        <v>3560</v>
      </c>
      <c r="EI304" s="226">
        <v>6965</v>
      </c>
      <c r="EJ304" s="226">
        <v>732</v>
      </c>
      <c r="EK304" s="226">
        <v>11875</v>
      </c>
      <c r="EL304" s="226">
        <v>11214</v>
      </c>
      <c r="EM304" s="226">
        <v>11213</v>
      </c>
      <c r="EN304" s="379">
        <f t="shared" si="118"/>
        <v>0.33824228028503561</v>
      </c>
      <c r="EO304" s="226">
        <f t="shared" si="119"/>
        <v>10.509691313711414</v>
      </c>
      <c r="EP304" s="379">
        <f t="shared" si="120"/>
        <v>1.1282660332541568</v>
      </c>
      <c r="EQ304" s="226">
        <f t="shared" si="121"/>
        <v>1058944.176921705</v>
      </c>
      <c r="ER304" s="226">
        <f t="shared" si="122"/>
        <v>5440.1141532150186</v>
      </c>
      <c r="ES304" s="292"/>
      <c r="ET304" s="227">
        <v>7243</v>
      </c>
      <c r="EU304" s="227">
        <v>3303</v>
      </c>
      <c r="EV304" s="227">
        <v>3940</v>
      </c>
      <c r="EW304" s="227">
        <v>494</v>
      </c>
      <c r="EX304" s="227">
        <v>3472</v>
      </c>
      <c r="EY304" s="227">
        <v>10656</v>
      </c>
      <c r="EZ304" s="227">
        <v>10655</v>
      </c>
      <c r="FA304" s="380">
        <f t="shared" si="126"/>
        <v>0.45602650835289243</v>
      </c>
      <c r="FB304" s="228">
        <f t="shared" si="127"/>
        <v>12.538071065989847</v>
      </c>
      <c r="FC304" s="380">
        <f t="shared" si="128"/>
        <v>0.47935938147176582</v>
      </c>
      <c r="FD304" s="227">
        <f t="shared" si="129"/>
        <v>325825.8258258258</v>
      </c>
      <c r="FE304" s="227">
        <f t="shared" si="130"/>
        <v>3863.6008133896448</v>
      </c>
      <c r="FF304" s="227">
        <v>7040</v>
      </c>
      <c r="FG304" s="228">
        <f t="shared" si="123"/>
        <v>10.298295454545455</v>
      </c>
      <c r="FH304" s="227">
        <v>725</v>
      </c>
      <c r="FI304" s="227">
        <v>7040</v>
      </c>
      <c r="FJ304" s="227">
        <v>16</v>
      </c>
      <c r="FK304" s="227">
        <f t="shared" si="114"/>
        <v>6299</v>
      </c>
      <c r="FL304" s="227">
        <v>424</v>
      </c>
      <c r="FM304" s="227">
        <f t="shared" si="115"/>
        <v>5875</v>
      </c>
      <c r="FZ304" s="229"/>
      <c r="GA304" s="229"/>
      <c r="GB304" s="229"/>
      <c r="GC304" s="229"/>
      <c r="GD304" s="229"/>
    </row>
    <row r="305" spans="1:186" s="368" customFormat="1">
      <c r="A305" s="287" t="s">
        <v>534</v>
      </c>
      <c r="B305" s="369" t="s">
        <v>535</v>
      </c>
      <c r="C305" s="287" t="s">
        <v>784</v>
      </c>
      <c r="D305" s="403" t="s">
        <v>3126</v>
      </c>
      <c r="E305" s="369" t="s">
        <v>785</v>
      </c>
      <c r="F305" s="403">
        <v>302</v>
      </c>
      <c r="G305" s="404" t="s">
        <v>790</v>
      </c>
      <c r="H305" s="392" t="s">
        <v>791</v>
      </c>
      <c r="I305" s="287" t="s">
        <v>788</v>
      </c>
      <c r="J305" s="369" t="s">
        <v>789</v>
      </c>
      <c r="K305" s="287" t="s">
        <v>420</v>
      </c>
      <c r="L305" s="369" t="s">
        <v>779</v>
      </c>
      <c r="M305" s="369" t="s">
        <v>3124</v>
      </c>
      <c r="N305" s="372">
        <v>1</v>
      </c>
      <c r="O305" s="373">
        <v>23706</v>
      </c>
      <c r="P305" s="373">
        <v>33440</v>
      </c>
      <c r="Q305" s="373">
        <v>33931</v>
      </c>
      <c r="R305" s="373">
        <v>36386</v>
      </c>
      <c r="S305" s="374">
        <v>29009</v>
      </c>
      <c r="T305" s="374">
        <v>29398</v>
      </c>
      <c r="U305" s="374">
        <v>31676</v>
      </c>
      <c r="V305" s="374">
        <v>32397</v>
      </c>
      <c r="W305" s="373">
        <v>18349</v>
      </c>
      <c r="X305" s="373">
        <v>25414</v>
      </c>
      <c r="Y305" s="373">
        <v>25788</v>
      </c>
      <c r="Z305" s="373">
        <v>27653</v>
      </c>
      <c r="AA305" s="374">
        <v>21462</v>
      </c>
      <c r="AB305" s="374">
        <v>21557</v>
      </c>
      <c r="AC305" s="374">
        <v>23256</v>
      </c>
      <c r="AD305" s="374">
        <v>23727</v>
      </c>
      <c r="AE305" s="373">
        <v>118</v>
      </c>
      <c r="AF305" s="373">
        <v>124</v>
      </c>
      <c r="AG305" s="373">
        <v>114</v>
      </c>
      <c r="AH305" s="373">
        <v>114</v>
      </c>
      <c r="AI305" s="374">
        <v>107</v>
      </c>
      <c r="AJ305" s="374">
        <v>98</v>
      </c>
      <c r="AK305" s="374">
        <v>100</v>
      </c>
      <c r="AL305" s="374">
        <v>103</v>
      </c>
      <c r="AM305" s="226">
        <v>5358</v>
      </c>
      <c r="AN305" s="226">
        <v>8026</v>
      </c>
      <c r="AO305" s="226">
        <v>8143</v>
      </c>
      <c r="AP305" s="226">
        <v>8733</v>
      </c>
      <c r="AQ305" s="227">
        <v>7548</v>
      </c>
      <c r="AR305" s="227">
        <v>7842</v>
      </c>
      <c r="AS305" s="227">
        <v>8420</v>
      </c>
      <c r="AT305" s="227">
        <v>8670</v>
      </c>
      <c r="AU305" s="226">
        <v>640</v>
      </c>
      <c r="AV305" s="226">
        <v>895</v>
      </c>
      <c r="AW305" s="226">
        <v>906</v>
      </c>
      <c r="AX305" s="226">
        <v>1076</v>
      </c>
      <c r="AY305" s="227">
        <v>1037</v>
      </c>
      <c r="AZ305" s="227">
        <v>1096</v>
      </c>
      <c r="BA305" s="227">
        <v>1232</v>
      </c>
      <c r="BB305" s="227">
        <v>1295</v>
      </c>
      <c r="BC305" s="226">
        <f t="shared" si="134"/>
        <v>4846</v>
      </c>
      <c r="BD305" s="226">
        <f t="shared" si="134"/>
        <v>7028</v>
      </c>
      <c r="BE305" s="226">
        <f t="shared" si="134"/>
        <v>7168</v>
      </c>
      <c r="BF305" s="226">
        <f t="shared" si="134"/>
        <v>7599</v>
      </c>
      <c r="BG305" s="218">
        <f t="shared" si="134"/>
        <v>6182</v>
      </c>
      <c r="BH305" s="218">
        <f t="shared" si="110"/>
        <v>6405</v>
      </c>
      <c r="BI305" s="218">
        <f t="shared" si="110"/>
        <v>6827</v>
      </c>
      <c r="BJ305" s="218">
        <f t="shared" si="110"/>
        <v>6989</v>
      </c>
      <c r="BK305" s="226">
        <f t="shared" si="133"/>
        <v>-128</v>
      </c>
      <c r="BL305" s="226">
        <f t="shared" si="132"/>
        <v>103</v>
      </c>
      <c r="BM305" s="226">
        <f t="shared" si="132"/>
        <v>69</v>
      </c>
      <c r="BN305" s="226">
        <f t="shared" si="132"/>
        <v>58</v>
      </c>
      <c r="BO305" s="227">
        <f t="shared" si="132"/>
        <v>329</v>
      </c>
      <c r="BP305" s="227">
        <f t="shared" si="132"/>
        <v>341</v>
      </c>
      <c r="BQ305" s="227">
        <f t="shared" si="132"/>
        <v>361</v>
      </c>
      <c r="BR305" s="227">
        <f t="shared" si="132"/>
        <v>386</v>
      </c>
      <c r="BS305" s="226">
        <v>106</v>
      </c>
      <c r="BT305" s="226">
        <v>103</v>
      </c>
      <c r="BU305" s="226">
        <v>69</v>
      </c>
      <c r="BV305" s="226">
        <v>58</v>
      </c>
      <c r="BW305" s="227">
        <v>329</v>
      </c>
      <c r="BX305" s="227">
        <v>341</v>
      </c>
      <c r="BY305" s="227">
        <v>361</v>
      </c>
      <c r="BZ305" s="227">
        <v>386</v>
      </c>
      <c r="CA305" s="226">
        <v>234</v>
      </c>
      <c r="CB305" s="226">
        <f>IFERROR(VLOOKUP($G305,[12]ITEM!$B$2:$AC$939,26,0),0)</f>
        <v>0</v>
      </c>
      <c r="CC305" s="226">
        <f>IFERROR(VLOOKUP($G305,[12]ITEM!$B$2:$AC$939,27,0),0)</f>
        <v>0</v>
      </c>
      <c r="CD305" s="226">
        <f>IFERROR(VLOOKUP($G305,[12]ITEM!$B$2:$AC$939,28,0),0)</f>
        <v>0</v>
      </c>
      <c r="CE305" s="227">
        <v>0</v>
      </c>
      <c r="CF305" s="227">
        <v>0</v>
      </c>
      <c r="CG305" s="227">
        <v>0</v>
      </c>
      <c r="CH305" s="227">
        <v>0</v>
      </c>
      <c r="CI305" s="375"/>
      <c r="CJ305" s="226">
        <f t="shared" si="116"/>
        <v>4845</v>
      </c>
      <c r="CK305" s="226">
        <f t="shared" si="116"/>
        <v>6918</v>
      </c>
      <c r="CL305" s="226">
        <f t="shared" si="116"/>
        <v>7041</v>
      </c>
      <c r="CM305" s="226">
        <f t="shared" si="113"/>
        <v>7567</v>
      </c>
      <c r="CN305" s="227">
        <f t="shared" si="113"/>
        <v>6182</v>
      </c>
      <c r="CO305" s="227">
        <f t="shared" si="113"/>
        <v>6436.8814050117126</v>
      </c>
      <c r="CP305" s="227">
        <f t="shared" si="113"/>
        <v>6927.9313922633319</v>
      </c>
      <c r="CQ305" s="227">
        <f t="shared" si="113"/>
        <v>7144.2420730018612</v>
      </c>
      <c r="CR305" s="226">
        <v>4775</v>
      </c>
      <c r="CS305" s="226">
        <v>6684</v>
      </c>
      <c r="CT305" s="226">
        <v>6782</v>
      </c>
      <c r="CU305" s="226">
        <v>7273</v>
      </c>
      <c r="CV305" s="227">
        <f t="shared" si="117"/>
        <v>5977</v>
      </c>
      <c r="CW305" s="227">
        <f>CV305*(1+('[13]GROWTH (YoY)'!AR305/100))</f>
        <v>6209.8814050117126</v>
      </c>
      <c r="CX305" s="227">
        <f>CW305*(1+('[13]GROWTH (YoY)'!AS305/100))</f>
        <v>6667.9313922633319</v>
      </c>
      <c r="CY305" s="227">
        <f>CX305*(1+('[13]GROWTH (YoY)'!AT305/100))</f>
        <v>6866.2420730018612</v>
      </c>
      <c r="CZ305" s="226">
        <v>22</v>
      </c>
      <c r="DA305" s="226">
        <v>29</v>
      </c>
      <c r="DB305" s="226">
        <v>30</v>
      </c>
      <c r="DC305" s="226">
        <v>30</v>
      </c>
      <c r="DD305" s="227">
        <v>1</v>
      </c>
      <c r="DE305" s="227">
        <v>1</v>
      </c>
      <c r="DF305" s="227">
        <v>1</v>
      </c>
      <c r="DG305" s="227">
        <v>1</v>
      </c>
      <c r="DH305" s="226">
        <v>48</v>
      </c>
      <c r="DI305" s="226">
        <v>205</v>
      </c>
      <c r="DJ305" s="226">
        <v>229</v>
      </c>
      <c r="DK305" s="226">
        <v>264</v>
      </c>
      <c r="DL305" s="227">
        <v>204</v>
      </c>
      <c r="DM305" s="227">
        <v>226</v>
      </c>
      <c r="DN305" s="227">
        <v>259</v>
      </c>
      <c r="DO305" s="227">
        <v>277</v>
      </c>
      <c r="DP305" s="376">
        <f t="shared" si="111"/>
        <v>1</v>
      </c>
      <c r="DQ305" s="226">
        <f t="shared" si="111"/>
        <v>110</v>
      </c>
      <c r="DR305" s="226">
        <f t="shared" si="111"/>
        <v>127</v>
      </c>
      <c r="DS305" s="226">
        <f t="shared" si="131"/>
        <v>32</v>
      </c>
      <c r="DT305" s="227">
        <f t="shared" si="131"/>
        <v>0</v>
      </c>
      <c r="DU305" s="227">
        <f t="shared" si="131"/>
        <v>-31.881405011712559</v>
      </c>
      <c r="DV305" s="227">
        <f t="shared" si="131"/>
        <v>-100.93139226333187</v>
      </c>
      <c r="DW305" s="227">
        <f t="shared" si="131"/>
        <v>-155.24207300186117</v>
      </c>
      <c r="DX305" s="377">
        <f t="shared" si="125"/>
        <v>0.77402345397789585</v>
      </c>
      <c r="DY305" s="377">
        <f t="shared" si="125"/>
        <v>0.75998803827751193</v>
      </c>
      <c r="DZ305" s="377">
        <f t="shared" si="125"/>
        <v>0.76001296749285319</v>
      </c>
      <c r="EA305" s="377">
        <f t="shared" si="124"/>
        <v>0.75999010608475792</v>
      </c>
      <c r="EB305" s="378">
        <f t="shared" si="124"/>
        <v>0.73983936019855912</v>
      </c>
      <c r="EC305" s="378">
        <f t="shared" si="124"/>
        <v>0.73328117559017625</v>
      </c>
      <c r="ED305" s="378">
        <f t="shared" si="124"/>
        <v>0.73418360904154567</v>
      </c>
      <c r="EE305" s="378">
        <f t="shared" si="124"/>
        <v>0.73238262802111309</v>
      </c>
      <c r="EG305" s="226">
        <v>20283</v>
      </c>
      <c r="EH305" s="226">
        <v>16074</v>
      </c>
      <c r="EI305" s="226">
        <v>4209</v>
      </c>
      <c r="EJ305" s="226">
        <v>498</v>
      </c>
      <c r="EK305" s="226">
        <v>6456</v>
      </c>
      <c r="EL305" s="226">
        <v>6993</v>
      </c>
      <c r="EM305" s="226">
        <v>6989</v>
      </c>
      <c r="EN305" s="379">
        <f t="shared" si="118"/>
        <v>0.79248631859192431</v>
      </c>
      <c r="EO305" s="226">
        <f t="shared" si="119"/>
        <v>11.831789023521026</v>
      </c>
      <c r="EP305" s="379">
        <f t="shared" si="120"/>
        <v>0.31829611004289304</v>
      </c>
      <c r="EQ305" s="226">
        <f t="shared" si="121"/>
        <v>923208.9232089232</v>
      </c>
      <c r="ER305" s="226">
        <f t="shared" si="122"/>
        <v>5937.9024180855631</v>
      </c>
      <c r="ES305" s="292"/>
      <c r="ET305" s="227">
        <v>29009</v>
      </c>
      <c r="EU305" s="227">
        <v>21462</v>
      </c>
      <c r="EV305" s="227">
        <v>7548</v>
      </c>
      <c r="EW305" s="227">
        <v>1012</v>
      </c>
      <c r="EX305" s="227">
        <v>12535</v>
      </c>
      <c r="EY305" s="227">
        <v>9206</v>
      </c>
      <c r="EZ305" s="227">
        <v>9198</v>
      </c>
      <c r="FA305" s="380">
        <f t="shared" si="126"/>
        <v>0.73983936019855912</v>
      </c>
      <c r="FB305" s="228">
        <f t="shared" si="127"/>
        <v>13.407525172231056</v>
      </c>
      <c r="FC305" s="380">
        <f t="shared" si="128"/>
        <v>0.4321072770519494</v>
      </c>
      <c r="FD305" s="227">
        <f t="shared" si="129"/>
        <v>1361611.9921790138</v>
      </c>
      <c r="FE305" s="227">
        <f t="shared" si="130"/>
        <v>9168.6598535913599</v>
      </c>
      <c r="FF305" s="227">
        <v>7548</v>
      </c>
      <c r="FG305" s="228">
        <f t="shared" si="123"/>
        <v>15.209326974032855</v>
      </c>
      <c r="FH305" s="227">
        <v>1148</v>
      </c>
      <c r="FI305" s="227">
        <v>7548</v>
      </c>
      <c r="FJ305" s="227">
        <v>155</v>
      </c>
      <c r="FK305" s="227">
        <f t="shared" si="114"/>
        <v>6245</v>
      </c>
      <c r="FL305" s="227">
        <v>1030</v>
      </c>
      <c r="FM305" s="227">
        <f t="shared" si="115"/>
        <v>5215</v>
      </c>
      <c r="FZ305" s="229"/>
      <c r="GA305" s="229"/>
      <c r="GB305" s="229"/>
      <c r="GC305" s="229"/>
      <c r="GD305" s="229"/>
    </row>
    <row r="306" spans="1:186" s="368" customFormat="1">
      <c r="A306" s="287" t="s">
        <v>534</v>
      </c>
      <c r="B306" s="369" t="s">
        <v>535</v>
      </c>
      <c r="C306" s="287" t="s">
        <v>784</v>
      </c>
      <c r="D306" s="403" t="s">
        <v>3126</v>
      </c>
      <c r="E306" s="369" t="s">
        <v>785</v>
      </c>
      <c r="F306" s="403">
        <v>303</v>
      </c>
      <c r="G306" s="404" t="s">
        <v>792</v>
      </c>
      <c r="H306" s="392" t="s">
        <v>793</v>
      </c>
      <c r="I306" s="287" t="s">
        <v>788</v>
      </c>
      <c r="J306" s="369" t="s">
        <v>789</v>
      </c>
      <c r="K306" s="287" t="s">
        <v>420</v>
      </c>
      <c r="L306" s="369" t="s">
        <v>779</v>
      </c>
      <c r="M306" s="369" t="s">
        <v>3124</v>
      </c>
      <c r="N306" s="372">
        <v>1</v>
      </c>
      <c r="O306" s="373">
        <v>2785</v>
      </c>
      <c r="P306" s="373">
        <v>3005</v>
      </c>
      <c r="Q306" s="373">
        <v>3002</v>
      </c>
      <c r="R306" s="373">
        <v>3334</v>
      </c>
      <c r="S306" s="374">
        <v>4329</v>
      </c>
      <c r="T306" s="374">
        <v>4332</v>
      </c>
      <c r="U306" s="374">
        <v>5056</v>
      </c>
      <c r="V306" s="374">
        <v>5427</v>
      </c>
      <c r="W306" s="373">
        <v>2061</v>
      </c>
      <c r="X306" s="373">
        <v>2225</v>
      </c>
      <c r="Y306" s="373">
        <v>2222</v>
      </c>
      <c r="Z306" s="373">
        <v>2468</v>
      </c>
      <c r="AA306" s="374">
        <v>3227</v>
      </c>
      <c r="AB306" s="374">
        <v>3258</v>
      </c>
      <c r="AC306" s="374">
        <v>3846</v>
      </c>
      <c r="AD306" s="374">
        <v>4129</v>
      </c>
      <c r="AE306" s="373">
        <v>14</v>
      </c>
      <c r="AF306" s="373">
        <v>11</v>
      </c>
      <c r="AG306" s="373">
        <v>10</v>
      </c>
      <c r="AH306" s="373">
        <v>10</v>
      </c>
      <c r="AI306" s="374">
        <v>16</v>
      </c>
      <c r="AJ306" s="374">
        <v>14</v>
      </c>
      <c r="AK306" s="374">
        <v>16</v>
      </c>
      <c r="AL306" s="374">
        <v>17</v>
      </c>
      <c r="AM306" s="226">
        <v>724</v>
      </c>
      <c r="AN306" s="226">
        <v>781</v>
      </c>
      <c r="AO306" s="226">
        <v>780</v>
      </c>
      <c r="AP306" s="226">
        <v>866</v>
      </c>
      <c r="AQ306" s="227">
        <v>1103</v>
      </c>
      <c r="AR306" s="227">
        <v>1074</v>
      </c>
      <c r="AS306" s="227">
        <v>1210</v>
      </c>
      <c r="AT306" s="227">
        <v>1298</v>
      </c>
      <c r="AU306" s="226">
        <v>183</v>
      </c>
      <c r="AV306" s="226">
        <v>195</v>
      </c>
      <c r="AW306" s="226">
        <v>183</v>
      </c>
      <c r="AX306" s="226">
        <v>225</v>
      </c>
      <c r="AY306" s="227">
        <v>318</v>
      </c>
      <c r="AZ306" s="227">
        <v>310</v>
      </c>
      <c r="BA306" s="227">
        <v>350</v>
      </c>
      <c r="BB306" s="227">
        <v>369</v>
      </c>
      <c r="BC306" s="226">
        <f t="shared" si="134"/>
        <v>541</v>
      </c>
      <c r="BD306" s="226">
        <f t="shared" si="134"/>
        <v>585</v>
      </c>
      <c r="BE306" s="226">
        <f t="shared" si="134"/>
        <v>595</v>
      </c>
      <c r="BF306" s="226">
        <f t="shared" si="134"/>
        <v>639</v>
      </c>
      <c r="BG306" s="218">
        <f t="shared" si="134"/>
        <v>748</v>
      </c>
      <c r="BH306" s="218">
        <f t="shared" si="110"/>
        <v>728</v>
      </c>
      <c r="BI306" s="218">
        <f t="shared" si="110"/>
        <v>821</v>
      </c>
      <c r="BJ306" s="218">
        <f t="shared" si="110"/>
        <v>888</v>
      </c>
      <c r="BK306" s="226">
        <f t="shared" si="133"/>
        <v>0</v>
      </c>
      <c r="BL306" s="226">
        <f t="shared" si="132"/>
        <v>1</v>
      </c>
      <c r="BM306" s="226">
        <f t="shared" si="132"/>
        <v>2</v>
      </c>
      <c r="BN306" s="226">
        <f t="shared" si="132"/>
        <v>2</v>
      </c>
      <c r="BO306" s="227">
        <f t="shared" si="132"/>
        <v>37</v>
      </c>
      <c r="BP306" s="227">
        <f t="shared" si="132"/>
        <v>36</v>
      </c>
      <c r="BQ306" s="227">
        <f t="shared" si="132"/>
        <v>39</v>
      </c>
      <c r="BR306" s="227">
        <f t="shared" si="132"/>
        <v>41</v>
      </c>
      <c r="BS306" s="226">
        <v>0</v>
      </c>
      <c r="BT306" s="226">
        <v>1</v>
      </c>
      <c r="BU306" s="226">
        <v>2</v>
      </c>
      <c r="BV306" s="226">
        <v>2</v>
      </c>
      <c r="BW306" s="227">
        <v>37</v>
      </c>
      <c r="BX306" s="227">
        <v>36</v>
      </c>
      <c r="BY306" s="227">
        <v>39</v>
      </c>
      <c r="BZ306" s="227">
        <v>41</v>
      </c>
      <c r="CA306" s="226">
        <v>0</v>
      </c>
      <c r="CB306" s="226">
        <f>IFERROR(VLOOKUP($G306,[12]ITEM!$B$2:$AC$939,26,0),0)</f>
        <v>0</v>
      </c>
      <c r="CC306" s="226">
        <f>IFERROR(VLOOKUP($G306,[12]ITEM!$B$2:$AC$939,27,0),0)</f>
        <v>0</v>
      </c>
      <c r="CD306" s="226">
        <f>IFERROR(VLOOKUP($G306,[12]ITEM!$B$2:$AC$939,28,0),0)</f>
        <v>0</v>
      </c>
      <c r="CE306" s="227">
        <v>0</v>
      </c>
      <c r="CF306" s="227">
        <v>0</v>
      </c>
      <c r="CG306" s="227">
        <v>0</v>
      </c>
      <c r="CH306" s="227">
        <v>0</v>
      </c>
      <c r="CI306" s="375"/>
      <c r="CJ306" s="226">
        <f t="shared" si="116"/>
        <v>541</v>
      </c>
      <c r="CK306" s="226">
        <f t="shared" si="116"/>
        <v>614</v>
      </c>
      <c r="CL306" s="226">
        <f t="shared" si="116"/>
        <v>625</v>
      </c>
      <c r="CM306" s="226">
        <f t="shared" si="113"/>
        <v>695</v>
      </c>
      <c r="CN306" s="227">
        <f t="shared" si="113"/>
        <v>748</v>
      </c>
      <c r="CO306" s="227">
        <f t="shared" si="113"/>
        <v>739.68142455233578</v>
      </c>
      <c r="CP306" s="227">
        <f t="shared" si="113"/>
        <v>835.82740594326322</v>
      </c>
      <c r="CQ306" s="227">
        <f t="shared" si="113"/>
        <v>896.61635071800652</v>
      </c>
      <c r="CR306" s="226">
        <v>409</v>
      </c>
      <c r="CS306" s="226">
        <v>501</v>
      </c>
      <c r="CT306" s="226">
        <v>500</v>
      </c>
      <c r="CU306" s="226">
        <v>555</v>
      </c>
      <c r="CV306" s="227">
        <f t="shared" si="117"/>
        <v>657</v>
      </c>
      <c r="CW306" s="227">
        <f>CV306*(1+('[13]GROWTH (YoY)'!AR306/100))</f>
        <v>639.68142455233578</v>
      </c>
      <c r="CX306" s="227">
        <f>CW306*(1+('[13]GROWTH (YoY)'!AS306/100))</f>
        <v>720.82740594326322</v>
      </c>
      <c r="CY306" s="227">
        <f>CX306*(1+('[13]GROWTH (YoY)'!AT306/100))</f>
        <v>773.61635071800652</v>
      </c>
      <c r="CZ306" s="226">
        <v>17</v>
      </c>
      <c r="DA306" s="226">
        <v>22</v>
      </c>
      <c r="DB306" s="226">
        <v>23</v>
      </c>
      <c r="DC306" s="226">
        <v>23</v>
      </c>
      <c r="DD306" s="227">
        <v>0</v>
      </c>
      <c r="DE306" s="227">
        <v>0</v>
      </c>
      <c r="DF306" s="227">
        <v>0</v>
      </c>
      <c r="DG306" s="227">
        <v>0</v>
      </c>
      <c r="DH306" s="226">
        <v>115</v>
      </c>
      <c r="DI306" s="226">
        <v>91</v>
      </c>
      <c r="DJ306" s="226">
        <v>102</v>
      </c>
      <c r="DK306" s="226">
        <v>117</v>
      </c>
      <c r="DL306" s="227">
        <v>91</v>
      </c>
      <c r="DM306" s="227">
        <v>100</v>
      </c>
      <c r="DN306" s="227">
        <v>115</v>
      </c>
      <c r="DO306" s="227">
        <v>123</v>
      </c>
      <c r="DP306" s="376">
        <f t="shared" si="111"/>
        <v>0</v>
      </c>
      <c r="DQ306" s="226">
        <f t="shared" si="111"/>
        <v>-29</v>
      </c>
      <c r="DR306" s="226">
        <f t="shared" si="111"/>
        <v>-30</v>
      </c>
      <c r="DS306" s="226">
        <f t="shared" si="131"/>
        <v>-56</v>
      </c>
      <c r="DT306" s="227">
        <f t="shared" si="131"/>
        <v>0</v>
      </c>
      <c r="DU306" s="227">
        <f t="shared" si="131"/>
        <v>-11.681424552335784</v>
      </c>
      <c r="DV306" s="227">
        <f t="shared" si="131"/>
        <v>-14.827405943263216</v>
      </c>
      <c r="DW306" s="227">
        <f t="shared" si="131"/>
        <v>-8.6163507180065153</v>
      </c>
      <c r="DX306" s="377">
        <f t="shared" si="125"/>
        <v>0.74003590664272889</v>
      </c>
      <c r="DY306" s="377">
        <f t="shared" si="125"/>
        <v>0.74043261231281199</v>
      </c>
      <c r="DZ306" s="377">
        <f t="shared" si="125"/>
        <v>0.74017321785476353</v>
      </c>
      <c r="EA306" s="377">
        <f t="shared" si="124"/>
        <v>0.74025194961007801</v>
      </c>
      <c r="EB306" s="378">
        <f t="shared" si="124"/>
        <v>0.74543774543774544</v>
      </c>
      <c r="EC306" s="378">
        <f t="shared" si="124"/>
        <v>0.75207756232686984</v>
      </c>
      <c r="ED306" s="378">
        <f t="shared" si="124"/>
        <v>0.76068037974683544</v>
      </c>
      <c r="EE306" s="378">
        <f t="shared" si="124"/>
        <v>0.76082550211903444</v>
      </c>
      <c r="EG306" s="226">
        <v>2786</v>
      </c>
      <c r="EH306" s="226">
        <v>2162</v>
      </c>
      <c r="EI306" s="226">
        <v>623</v>
      </c>
      <c r="EJ306" s="226">
        <v>155</v>
      </c>
      <c r="EK306" s="226">
        <v>1088</v>
      </c>
      <c r="EL306" s="226">
        <v>3514</v>
      </c>
      <c r="EM306" s="226">
        <v>3512</v>
      </c>
      <c r="EN306" s="379">
        <f t="shared" si="118"/>
        <v>0.77602297200287151</v>
      </c>
      <c r="EO306" s="226">
        <f t="shared" si="119"/>
        <v>24.879614767255216</v>
      </c>
      <c r="EP306" s="379">
        <f t="shared" si="120"/>
        <v>0.39052404881550612</v>
      </c>
      <c r="EQ306" s="226">
        <f t="shared" si="121"/>
        <v>309618.66818440525</v>
      </c>
      <c r="ER306" s="226">
        <f t="shared" si="122"/>
        <v>3677.8663629460898</v>
      </c>
      <c r="ES306" s="292"/>
      <c r="ET306" s="227">
        <v>4329</v>
      </c>
      <c r="EU306" s="227">
        <v>3227</v>
      </c>
      <c r="EV306" s="227">
        <v>1103</v>
      </c>
      <c r="EW306" s="227">
        <v>342</v>
      </c>
      <c r="EX306" s="227">
        <v>7396</v>
      </c>
      <c r="EY306" s="227">
        <v>5252</v>
      </c>
      <c r="EZ306" s="227">
        <v>5249</v>
      </c>
      <c r="FA306" s="380">
        <f t="shared" si="126"/>
        <v>0.74543774543774544</v>
      </c>
      <c r="FB306" s="228">
        <f t="shared" si="127"/>
        <v>31.006346328195828</v>
      </c>
      <c r="FC306" s="380">
        <f t="shared" si="128"/>
        <v>1.7084777084777085</v>
      </c>
      <c r="FD306" s="227">
        <f t="shared" si="129"/>
        <v>1408225.4379284082</v>
      </c>
      <c r="FE306" s="227">
        <f t="shared" si="130"/>
        <v>5429.6056391693655</v>
      </c>
      <c r="FF306" s="227">
        <v>1103</v>
      </c>
      <c r="FG306" s="228">
        <f t="shared" si="123"/>
        <v>32.003626473254762</v>
      </c>
      <c r="FH306" s="227">
        <v>353</v>
      </c>
      <c r="FI306" s="227">
        <v>1103</v>
      </c>
      <c r="FJ306" s="227">
        <v>12</v>
      </c>
      <c r="FK306" s="227">
        <f t="shared" si="114"/>
        <v>738</v>
      </c>
      <c r="FL306" s="227">
        <v>154</v>
      </c>
      <c r="FM306" s="227">
        <f t="shared" si="115"/>
        <v>584</v>
      </c>
      <c r="FZ306" s="229"/>
      <c r="GA306" s="229"/>
      <c r="GB306" s="229"/>
      <c r="GC306" s="229"/>
      <c r="GD306" s="229"/>
    </row>
    <row r="307" spans="1:186" s="368" customFormat="1">
      <c r="A307" s="287" t="s">
        <v>534</v>
      </c>
      <c r="B307" s="369" t="s">
        <v>535</v>
      </c>
      <c r="C307" s="287" t="s">
        <v>784</v>
      </c>
      <c r="D307" s="403" t="s">
        <v>3126</v>
      </c>
      <c r="E307" s="369" t="s">
        <v>785</v>
      </c>
      <c r="F307" s="403">
        <v>304</v>
      </c>
      <c r="G307" s="404" t="s">
        <v>794</v>
      </c>
      <c r="H307" s="392" t="s">
        <v>795</v>
      </c>
      <c r="I307" s="287" t="s">
        <v>788</v>
      </c>
      <c r="J307" s="369" t="s">
        <v>789</v>
      </c>
      <c r="K307" s="287" t="s">
        <v>420</v>
      </c>
      <c r="L307" s="369" t="s">
        <v>779</v>
      </c>
      <c r="M307" s="369" t="s">
        <v>3124</v>
      </c>
      <c r="N307" s="372">
        <v>1</v>
      </c>
      <c r="O307" s="373">
        <v>797</v>
      </c>
      <c r="P307" s="373">
        <v>1311</v>
      </c>
      <c r="Q307" s="373">
        <v>1358</v>
      </c>
      <c r="R307" s="373">
        <v>1452</v>
      </c>
      <c r="S307" s="374">
        <v>1302</v>
      </c>
      <c r="T307" s="374">
        <v>1335</v>
      </c>
      <c r="U307" s="374">
        <v>1481</v>
      </c>
      <c r="V307" s="374">
        <v>1449</v>
      </c>
      <c r="W307" s="373">
        <v>673</v>
      </c>
      <c r="X307" s="373">
        <v>1107</v>
      </c>
      <c r="Y307" s="373">
        <v>1146</v>
      </c>
      <c r="Z307" s="373">
        <v>1225</v>
      </c>
      <c r="AA307" s="374">
        <v>1067</v>
      </c>
      <c r="AB307" s="374">
        <v>1096</v>
      </c>
      <c r="AC307" s="374">
        <v>1228</v>
      </c>
      <c r="AD307" s="374">
        <v>1180</v>
      </c>
      <c r="AE307" s="373">
        <v>4</v>
      </c>
      <c r="AF307" s="373">
        <v>5</v>
      </c>
      <c r="AG307" s="373">
        <v>5</v>
      </c>
      <c r="AH307" s="373">
        <v>5</v>
      </c>
      <c r="AI307" s="374">
        <v>5</v>
      </c>
      <c r="AJ307" s="374">
        <v>4</v>
      </c>
      <c r="AK307" s="374">
        <v>5</v>
      </c>
      <c r="AL307" s="374">
        <v>5</v>
      </c>
      <c r="AM307" s="226">
        <v>125</v>
      </c>
      <c r="AN307" s="226">
        <v>205</v>
      </c>
      <c r="AO307" s="226">
        <v>212</v>
      </c>
      <c r="AP307" s="226">
        <v>227</v>
      </c>
      <c r="AQ307" s="227">
        <v>236</v>
      </c>
      <c r="AR307" s="227">
        <v>239</v>
      </c>
      <c r="AS307" s="227">
        <v>253</v>
      </c>
      <c r="AT307" s="227">
        <v>268</v>
      </c>
      <c r="AU307" s="226">
        <v>30</v>
      </c>
      <c r="AV307" s="226">
        <v>47</v>
      </c>
      <c r="AW307" s="226">
        <v>48</v>
      </c>
      <c r="AX307" s="226">
        <v>56</v>
      </c>
      <c r="AY307" s="227">
        <v>43</v>
      </c>
      <c r="AZ307" s="227">
        <v>43</v>
      </c>
      <c r="BA307" s="227">
        <v>49</v>
      </c>
      <c r="BB307" s="227">
        <v>52</v>
      </c>
      <c r="BC307" s="226">
        <f t="shared" si="134"/>
        <v>95</v>
      </c>
      <c r="BD307" s="226">
        <f t="shared" si="134"/>
        <v>153</v>
      </c>
      <c r="BE307" s="226">
        <f t="shared" si="134"/>
        <v>160</v>
      </c>
      <c r="BF307" s="226">
        <f t="shared" si="134"/>
        <v>168</v>
      </c>
      <c r="BG307" s="218">
        <f t="shared" si="134"/>
        <v>181</v>
      </c>
      <c r="BH307" s="218">
        <f t="shared" si="134"/>
        <v>184</v>
      </c>
      <c r="BI307" s="218">
        <f t="shared" si="134"/>
        <v>193</v>
      </c>
      <c r="BJ307" s="218">
        <f t="shared" si="134"/>
        <v>206</v>
      </c>
      <c r="BK307" s="226">
        <f t="shared" si="133"/>
        <v>0</v>
      </c>
      <c r="BL307" s="226">
        <f t="shared" si="132"/>
        <v>5</v>
      </c>
      <c r="BM307" s="226">
        <f t="shared" si="132"/>
        <v>4</v>
      </c>
      <c r="BN307" s="226">
        <f t="shared" si="132"/>
        <v>3</v>
      </c>
      <c r="BO307" s="227">
        <f t="shared" si="132"/>
        <v>12</v>
      </c>
      <c r="BP307" s="227">
        <f t="shared" si="132"/>
        <v>12</v>
      </c>
      <c r="BQ307" s="227">
        <f t="shared" si="132"/>
        <v>11</v>
      </c>
      <c r="BR307" s="227">
        <f t="shared" si="132"/>
        <v>10</v>
      </c>
      <c r="BS307" s="226">
        <v>0</v>
      </c>
      <c r="BT307" s="226">
        <v>5</v>
      </c>
      <c r="BU307" s="226">
        <v>4</v>
      </c>
      <c r="BV307" s="226">
        <v>3</v>
      </c>
      <c r="BW307" s="227">
        <v>12</v>
      </c>
      <c r="BX307" s="227">
        <v>12</v>
      </c>
      <c r="BY307" s="227">
        <v>11</v>
      </c>
      <c r="BZ307" s="227">
        <v>10</v>
      </c>
      <c r="CA307" s="226">
        <v>0</v>
      </c>
      <c r="CB307" s="226">
        <f>IFERROR(VLOOKUP($G307,[12]ITEM!$B$2:$AC$939,26,0),0)</f>
        <v>0</v>
      </c>
      <c r="CC307" s="226">
        <f>IFERROR(VLOOKUP($G307,[12]ITEM!$B$2:$AC$939,27,0),0)</f>
        <v>0</v>
      </c>
      <c r="CD307" s="226">
        <f>IFERROR(VLOOKUP($G307,[12]ITEM!$B$2:$AC$939,28,0),0)</f>
        <v>0</v>
      </c>
      <c r="CE307" s="227">
        <v>0</v>
      </c>
      <c r="CF307" s="227">
        <v>0</v>
      </c>
      <c r="CG307" s="227">
        <v>0</v>
      </c>
      <c r="CH307" s="227">
        <v>0</v>
      </c>
      <c r="CI307" s="375"/>
      <c r="CJ307" s="226">
        <f t="shared" si="116"/>
        <v>95</v>
      </c>
      <c r="CK307" s="226">
        <f t="shared" si="116"/>
        <v>147</v>
      </c>
      <c r="CL307" s="226">
        <f t="shared" si="116"/>
        <v>153</v>
      </c>
      <c r="CM307" s="226">
        <f t="shared" si="113"/>
        <v>163</v>
      </c>
      <c r="CN307" s="227">
        <f t="shared" si="113"/>
        <v>181</v>
      </c>
      <c r="CO307" s="227">
        <f t="shared" si="113"/>
        <v>184.22424621197652</v>
      </c>
      <c r="CP307" s="227">
        <f t="shared" si="113"/>
        <v>196.2220044516329</v>
      </c>
      <c r="CQ307" s="227">
        <f t="shared" si="113"/>
        <v>207.25115434266414</v>
      </c>
      <c r="CR307" s="226">
        <v>87</v>
      </c>
      <c r="CS307" s="226">
        <v>134</v>
      </c>
      <c r="CT307" s="226">
        <v>139</v>
      </c>
      <c r="CU307" s="226">
        <v>148</v>
      </c>
      <c r="CV307" s="227">
        <f t="shared" si="117"/>
        <v>175</v>
      </c>
      <c r="CW307" s="227">
        <f>CV307*(1+('[13]GROWTH (YoY)'!AR307/100))</f>
        <v>177.22424621197652</v>
      </c>
      <c r="CX307" s="227">
        <f>CW307*(1+('[13]GROWTH (YoY)'!AS307/100))</f>
        <v>188.2220044516329</v>
      </c>
      <c r="CY307" s="227">
        <f>CX307*(1+('[13]GROWTH (YoY)'!AT307/100))</f>
        <v>199.25115434266414</v>
      </c>
      <c r="CZ307" s="226">
        <v>6</v>
      </c>
      <c r="DA307" s="226">
        <v>8</v>
      </c>
      <c r="DB307" s="226">
        <v>8</v>
      </c>
      <c r="DC307" s="226">
        <v>8</v>
      </c>
      <c r="DD307" s="227">
        <v>1</v>
      </c>
      <c r="DE307" s="227">
        <v>1</v>
      </c>
      <c r="DF307" s="227">
        <v>1</v>
      </c>
      <c r="DG307" s="227">
        <v>1</v>
      </c>
      <c r="DH307" s="226">
        <v>2</v>
      </c>
      <c r="DI307" s="226">
        <v>5</v>
      </c>
      <c r="DJ307" s="226">
        <v>6</v>
      </c>
      <c r="DK307" s="226">
        <v>7</v>
      </c>
      <c r="DL307" s="227">
        <v>5</v>
      </c>
      <c r="DM307" s="227">
        <v>6</v>
      </c>
      <c r="DN307" s="227">
        <v>7</v>
      </c>
      <c r="DO307" s="227">
        <v>7</v>
      </c>
      <c r="DP307" s="376">
        <f t="shared" si="111"/>
        <v>0</v>
      </c>
      <c r="DQ307" s="226">
        <f t="shared" si="111"/>
        <v>6</v>
      </c>
      <c r="DR307" s="226">
        <f t="shared" si="111"/>
        <v>7</v>
      </c>
      <c r="DS307" s="226">
        <f t="shared" si="131"/>
        <v>5</v>
      </c>
      <c r="DT307" s="227">
        <f t="shared" si="131"/>
        <v>0</v>
      </c>
      <c r="DU307" s="227">
        <f t="shared" si="131"/>
        <v>-0.22424621197652073</v>
      </c>
      <c r="DV307" s="227">
        <f t="shared" si="131"/>
        <v>-3.2220044516328983</v>
      </c>
      <c r="DW307" s="227">
        <f t="shared" si="131"/>
        <v>-1.2511543426641367</v>
      </c>
      <c r="DX307" s="377">
        <f t="shared" si="125"/>
        <v>0.84441656210790461</v>
      </c>
      <c r="DY307" s="377">
        <f t="shared" si="125"/>
        <v>0.84439359267734548</v>
      </c>
      <c r="DZ307" s="377">
        <f t="shared" si="125"/>
        <v>0.8438880706921944</v>
      </c>
      <c r="EA307" s="377">
        <f t="shared" si="124"/>
        <v>0.84366391184572997</v>
      </c>
      <c r="EB307" s="378">
        <f t="shared" si="124"/>
        <v>0.81950844854070659</v>
      </c>
      <c r="EC307" s="378">
        <f t="shared" si="124"/>
        <v>0.82097378277153554</v>
      </c>
      <c r="ED307" s="378">
        <f t="shared" si="124"/>
        <v>0.82916948008102631</v>
      </c>
      <c r="EE307" s="378">
        <f t="shared" si="124"/>
        <v>0.81435472739820569</v>
      </c>
      <c r="EG307" s="226">
        <v>797</v>
      </c>
      <c r="EH307" s="226">
        <v>672</v>
      </c>
      <c r="EI307" s="226">
        <v>124</v>
      </c>
      <c r="EJ307" s="226">
        <v>29</v>
      </c>
      <c r="EK307" s="226">
        <v>115</v>
      </c>
      <c r="EL307" s="226">
        <v>670</v>
      </c>
      <c r="EM307" s="226">
        <v>666</v>
      </c>
      <c r="EN307" s="379">
        <f t="shared" si="118"/>
        <v>0.84316185696361357</v>
      </c>
      <c r="EO307" s="226">
        <f t="shared" si="119"/>
        <v>23.387096774193548</v>
      </c>
      <c r="EP307" s="379">
        <f t="shared" si="120"/>
        <v>0.14429109159347553</v>
      </c>
      <c r="EQ307" s="226">
        <f t="shared" si="121"/>
        <v>171641.79104477612</v>
      </c>
      <c r="ER307" s="226">
        <f t="shared" si="122"/>
        <v>3628.6286286286286</v>
      </c>
      <c r="ES307" s="292"/>
      <c r="ET307" s="227">
        <v>1302</v>
      </c>
      <c r="EU307" s="227">
        <v>1067</v>
      </c>
      <c r="EV307" s="227">
        <v>236</v>
      </c>
      <c r="EW307" s="227">
        <v>80</v>
      </c>
      <c r="EX307" s="227">
        <v>293</v>
      </c>
      <c r="EY307" s="227">
        <v>2009</v>
      </c>
      <c r="EZ307" s="227">
        <v>2003</v>
      </c>
      <c r="FA307" s="380">
        <f t="shared" si="126"/>
        <v>0.81950844854070659</v>
      </c>
      <c r="FB307" s="228">
        <f t="shared" si="127"/>
        <v>33.898305084745758</v>
      </c>
      <c r="FC307" s="380">
        <f t="shared" si="128"/>
        <v>0.2250384024577573</v>
      </c>
      <c r="FD307" s="227">
        <f t="shared" si="129"/>
        <v>145843.70333499255</v>
      </c>
      <c r="FE307" s="227">
        <f t="shared" si="130"/>
        <v>3328.3408221001828</v>
      </c>
      <c r="FF307" s="227">
        <v>236</v>
      </c>
      <c r="FG307" s="228">
        <f t="shared" si="123"/>
        <v>19.915254237288135</v>
      </c>
      <c r="FH307" s="227">
        <v>47</v>
      </c>
      <c r="FI307" s="227">
        <v>236</v>
      </c>
      <c r="FJ307" s="227">
        <v>3</v>
      </c>
      <c r="FK307" s="227">
        <f t="shared" si="114"/>
        <v>186</v>
      </c>
      <c r="FL307" s="227">
        <v>46</v>
      </c>
      <c r="FM307" s="227">
        <f t="shared" si="115"/>
        <v>140</v>
      </c>
      <c r="FZ307" s="229"/>
      <c r="GA307" s="229"/>
      <c r="GB307" s="229"/>
      <c r="GC307" s="229"/>
      <c r="GD307" s="229"/>
    </row>
    <row r="308" spans="1:186" s="368" customFormat="1">
      <c r="A308" s="287" t="s">
        <v>534</v>
      </c>
      <c r="B308" s="369" t="s">
        <v>535</v>
      </c>
      <c r="C308" s="287" t="s">
        <v>784</v>
      </c>
      <c r="D308" s="403" t="s">
        <v>3126</v>
      </c>
      <c r="E308" s="369" t="s">
        <v>785</v>
      </c>
      <c r="F308" s="403">
        <v>305</v>
      </c>
      <c r="G308" s="404" t="s">
        <v>796</v>
      </c>
      <c r="H308" s="392" t="s">
        <v>797</v>
      </c>
      <c r="I308" s="287" t="s">
        <v>788</v>
      </c>
      <c r="J308" s="369" t="s">
        <v>789</v>
      </c>
      <c r="K308" s="287" t="s">
        <v>420</v>
      </c>
      <c r="L308" s="369" t="s">
        <v>779</v>
      </c>
      <c r="M308" s="369" t="s">
        <v>3124</v>
      </c>
      <c r="N308" s="372">
        <v>1</v>
      </c>
      <c r="O308" s="373">
        <v>3457</v>
      </c>
      <c r="P308" s="373">
        <v>5006</v>
      </c>
      <c r="Q308" s="373">
        <v>4357</v>
      </c>
      <c r="R308" s="373">
        <v>4142</v>
      </c>
      <c r="S308" s="374">
        <v>5227</v>
      </c>
      <c r="T308" s="374">
        <v>4556</v>
      </c>
      <c r="U308" s="374">
        <v>4338</v>
      </c>
      <c r="V308" s="374">
        <v>3989</v>
      </c>
      <c r="W308" s="373">
        <v>2669</v>
      </c>
      <c r="X308" s="373">
        <v>3865</v>
      </c>
      <c r="Y308" s="373">
        <v>3364</v>
      </c>
      <c r="Z308" s="373">
        <v>3198</v>
      </c>
      <c r="AA308" s="374">
        <v>3810</v>
      </c>
      <c r="AB308" s="374">
        <v>3324</v>
      </c>
      <c r="AC308" s="374">
        <v>3176</v>
      </c>
      <c r="AD308" s="374">
        <v>2812</v>
      </c>
      <c r="AE308" s="373">
        <v>17</v>
      </c>
      <c r="AF308" s="373">
        <v>19</v>
      </c>
      <c r="AG308" s="373">
        <v>15</v>
      </c>
      <c r="AH308" s="373">
        <v>13</v>
      </c>
      <c r="AI308" s="374">
        <v>19</v>
      </c>
      <c r="AJ308" s="374">
        <v>15</v>
      </c>
      <c r="AK308" s="374">
        <v>14</v>
      </c>
      <c r="AL308" s="374">
        <v>13</v>
      </c>
      <c r="AM308" s="226">
        <v>788</v>
      </c>
      <c r="AN308" s="226">
        <v>1141</v>
      </c>
      <c r="AO308" s="226">
        <v>993</v>
      </c>
      <c r="AP308" s="226">
        <v>944</v>
      </c>
      <c r="AQ308" s="227">
        <v>1417</v>
      </c>
      <c r="AR308" s="227">
        <v>1232</v>
      </c>
      <c r="AS308" s="227">
        <v>1162</v>
      </c>
      <c r="AT308" s="227">
        <v>1177</v>
      </c>
      <c r="AU308" s="226">
        <v>168</v>
      </c>
      <c r="AV308" s="226">
        <v>164</v>
      </c>
      <c r="AW308" s="226">
        <v>142</v>
      </c>
      <c r="AX308" s="226">
        <v>162</v>
      </c>
      <c r="AY308" s="227">
        <v>225</v>
      </c>
      <c r="AZ308" s="227">
        <v>229</v>
      </c>
      <c r="BA308" s="227">
        <v>254</v>
      </c>
      <c r="BB308" s="227">
        <v>266</v>
      </c>
      <c r="BC308" s="226">
        <f t="shared" si="134"/>
        <v>626</v>
      </c>
      <c r="BD308" s="226">
        <f t="shared" si="134"/>
        <v>950</v>
      </c>
      <c r="BE308" s="226">
        <f t="shared" si="134"/>
        <v>811</v>
      </c>
      <c r="BF308" s="226">
        <f t="shared" si="134"/>
        <v>745</v>
      </c>
      <c r="BG308" s="218">
        <f t="shared" si="134"/>
        <v>1101</v>
      </c>
      <c r="BH308" s="218">
        <f t="shared" si="134"/>
        <v>894</v>
      </c>
      <c r="BI308" s="218">
        <f t="shared" si="134"/>
        <v>799</v>
      </c>
      <c r="BJ308" s="218">
        <f t="shared" si="134"/>
        <v>824</v>
      </c>
      <c r="BK308" s="226">
        <f t="shared" si="133"/>
        <v>-6</v>
      </c>
      <c r="BL308" s="226">
        <f t="shared" si="132"/>
        <v>27</v>
      </c>
      <c r="BM308" s="226">
        <f t="shared" si="132"/>
        <v>40</v>
      </c>
      <c r="BN308" s="226">
        <f t="shared" si="132"/>
        <v>37</v>
      </c>
      <c r="BO308" s="227">
        <f t="shared" si="132"/>
        <v>91</v>
      </c>
      <c r="BP308" s="227">
        <f t="shared" si="132"/>
        <v>109</v>
      </c>
      <c r="BQ308" s="227">
        <f t="shared" si="132"/>
        <v>109</v>
      </c>
      <c r="BR308" s="227">
        <f t="shared" si="132"/>
        <v>87</v>
      </c>
      <c r="BS308" s="226">
        <v>4</v>
      </c>
      <c r="BT308" s="226">
        <v>27</v>
      </c>
      <c r="BU308" s="226">
        <v>40</v>
      </c>
      <c r="BV308" s="226">
        <v>37</v>
      </c>
      <c r="BW308" s="227">
        <v>91</v>
      </c>
      <c r="BX308" s="227">
        <v>109</v>
      </c>
      <c r="BY308" s="227">
        <v>109</v>
      </c>
      <c r="BZ308" s="227">
        <v>87</v>
      </c>
      <c r="CA308" s="226">
        <v>10</v>
      </c>
      <c r="CB308" s="226">
        <f>IFERROR(VLOOKUP($G308,[12]ITEM!$B$2:$AC$939,26,0),0)</f>
        <v>0</v>
      </c>
      <c r="CC308" s="226">
        <f>IFERROR(VLOOKUP($G308,[12]ITEM!$B$2:$AC$939,27,0),0)</f>
        <v>0</v>
      </c>
      <c r="CD308" s="226">
        <f>IFERROR(VLOOKUP($G308,[12]ITEM!$B$2:$AC$939,28,0),0)</f>
        <v>0</v>
      </c>
      <c r="CE308" s="227">
        <v>0</v>
      </c>
      <c r="CF308" s="227">
        <v>0</v>
      </c>
      <c r="CG308" s="227">
        <v>0</v>
      </c>
      <c r="CH308" s="227">
        <v>0</v>
      </c>
      <c r="CI308" s="375"/>
      <c r="CJ308" s="226">
        <f t="shared" si="116"/>
        <v>626</v>
      </c>
      <c r="CK308" s="226">
        <f t="shared" si="116"/>
        <v>893</v>
      </c>
      <c r="CL308" s="226">
        <f t="shared" si="116"/>
        <v>807</v>
      </c>
      <c r="CM308" s="226">
        <f t="shared" si="113"/>
        <v>790</v>
      </c>
      <c r="CN308" s="227">
        <f t="shared" si="113"/>
        <v>1101</v>
      </c>
      <c r="CO308" s="227">
        <f t="shared" si="113"/>
        <v>972.70469893106542</v>
      </c>
      <c r="CP308" s="227">
        <f t="shared" si="113"/>
        <v>931.60709891165652</v>
      </c>
      <c r="CQ308" s="227">
        <f t="shared" si="113"/>
        <v>949.69416908828919</v>
      </c>
      <c r="CR308" s="226">
        <v>525</v>
      </c>
      <c r="CS308" s="226">
        <v>730</v>
      </c>
      <c r="CT308" s="226">
        <v>635</v>
      </c>
      <c r="CU308" s="226">
        <v>604</v>
      </c>
      <c r="CV308" s="227">
        <f t="shared" si="117"/>
        <v>1031</v>
      </c>
      <c r="CW308" s="227">
        <f>CV308*(1+('[13]GROWTH (YoY)'!AR308/100))</f>
        <v>896.70469893106542</v>
      </c>
      <c r="CX308" s="227">
        <f>CW308*(1+('[13]GROWTH (YoY)'!AS308/100))</f>
        <v>845.60709891165652</v>
      </c>
      <c r="CY308" s="227">
        <f>CX308*(1+('[13]GROWTH (YoY)'!AT308/100))</f>
        <v>856.69416908828919</v>
      </c>
      <c r="CZ308" s="226">
        <v>78</v>
      </c>
      <c r="DA308" s="226">
        <v>101</v>
      </c>
      <c r="DB308" s="226">
        <v>103</v>
      </c>
      <c r="DC308" s="226">
        <v>106</v>
      </c>
      <c r="DD308" s="227">
        <v>8</v>
      </c>
      <c r="DE308" s="227">
        <v>8</v>
      </c>
      <c r="DF308" s="227">
        <v>8</v>
      </c>
      <c r="DG308" s="227">
        <v>9</v>
      </c>
      <c r="DH308" s="226">
        <v>23</v>
      </c>
      <c r="DI308" s="226">
        <v>62</v>
      </c>
      <c r="DJ308" s="226">
        <v>69</v>
      </c>
      <c r="DK308" s="226">
        <v>80</v>
      </c>
      <c r="DL308" s="227">
        <v>62</v>
      </c>
      <c r="DM308" s="227">
        <v>68</v>
      </c>
      <c r="DN308" s="227">
        <v>78</v>
      </c>
      <c r="DO308" s="227">
        <v>84</v>
      </c>
      <c r="DP308" s="376">
        <f t="shared" ref="DP308:DR371" si="135">BC308-CJ308</f>
        <v>0</v>
      </c>
      <c r="DQ308" s="226">
        <f t="shared" si="135"/>
        <v>57</v>
      </c>
      <c r="DR308" s="226">
        <f t="shared" si="135"/>
        <v>4</v>
      </c>
      <c r="DS308" s="226">
        <f t="shared" si="131"/>
        <v>-45</v>
      </c>
      <c r="DT308" s="227">
        <f t="shared" si="131"/>
        <v>0</v>
      </c>
      <c r="DU308" s="227">
        <f t="shared" si="131"/>
        <v>-78.704698931065423</v>
      </c>
      <c r="DV308" s="227">
        <f t="shared" si="131"/>
        <v>-132.60709891165652</v>
      </c>
      <c r="DW308" s="227">
        <f t="shared" si="131"/>
        <v>-125.69416908828919</v>
      </c>
      <c r="DX308" s="377">
        <f t="shared" si="125"/>
        <v>0.77205669655770903</v>
      </c>
      <c r="DY308" s="377">
        <f t="shared" si="125"/>
        <v>0.77207351178585693</v>
      </c>
      <c r="DZ308" s="377">
        <f t="shared" si="125"/>
        <v>0.77209088822584349</v>
      </c>
      <c r="EA308" s="377">
        <f t="shared" si="124"/>
        <v>0.7720907774022211</v>
      </c>
      <c r="EB308" s="378">
        <f t="shared" si="124"/>
        <v>0.72890759517887893</v>
      </c>
      <c r="EC308" s="378">
        <f t="shared" si="124"/>
        <v>0.72958735733099211</v>
      </c>
      <c r="ED308" s="378">
        <f t="shared" si="124"/>
        <v>0.73213462425080678</v>
      </c>
      <c r="EE308" s="378">
        <f t="shared" si="124"/>
        <v>0.70493858109801955</v>
      </c>
      <c r="EG308" s="226">
        <v>2956</v>
      </c>
      <c r="EH308" s="226">
        <v>2286</v>
      </c>
      <c r="EI308" s="226">
        <v>670</v>
      </c>
      <c r="EJ308" s="226">
        <v>143</v>
      </c>
      <c r="EK308" s="226">
        <v>1304</v>
      </c>
      <c r="EL308" s="226">
        <v>3259</v>
      </c>
      <c r="EM308" s="226">
        <v>3182</v>
      </c>
      <c r="EN308" s="379">
        <f t="shared" si="118"/>
        <v>0.77334235453315292</v>
      </c>
      <c r="EO308" s="226">
        <f t="shared" si="119"/>
        <v>21.343283582089555</v>
      </c>
      <c r="EP308" s="379">
        <f t="shared" si="120"/>
        <v>0.44113667117726657</v>
      </c>
      <c r="EQ308" s="226">
        <f t="shared" si="121"/>
        <v>400122.73703590059</v>
      </c>
      <c r="ER308" s="226">
        <f t="shared" si="122"/>
        <v>3745.0240938613028</v>
      </c>
      <c r="ES308" s="292"/>
      <c r="ET308" s="227">
        <v>5227</v>
      </c>
      <c r="EU308" s="227">
        <v>3810</v>
      </c>
      <c r="EV308" s="227">
        <v>1417</v>
      </c>
      <c r="EW308" s="227">
        <v>467</v>
      </c>
      <c r="EX308" s="227">
        <v>2779</v>
      </c>
      <c r="EY308" s="227">
        <v>9004</v>
      </c>
      <c r="EZ308" s="227">
        <v>8968</v>
      </c>
      <c r="FA308" s="380">
        <f t="shared" si="126"/>
        <v>0.72890759517887893</v>
      </c>
      <c r="FB308" s="228">
        <f t="shared" si="127"/>
        <v>32.95695130557516</v>
      </c>
      <c r="FC308" s="380">
        <f t="shared" si="128"/>
        <v>0.53166252152286209</v>
      </c>
      <c r="FD308" s="227">
        <f t="shared" si="129"/>
        <v>308640.60417592182</v>
      </c>
      <c r="FE308" s="227">
        <f t="shared" si="130"/>
        <v>4339.5034195658636</v>
      </c>
      <c r="FF308" s="227">
        <v>1417</v>
      </c>
      <c r="FG308" s="228">
        <f t="shared" si="123"/>
        <v>17.572335920959777</v>
      </c>
      <c r="FH308" s="227">
        <v>249</v>
      </c>
      <c r="FI308" s="227">
        <v>1417</v>
      </c>
      <c r="FJ308" s="227">
        <v>52</v>
      </c>
      <c r="FK308" s="227">
        <f t="shared" si="114"/>
        <v>1116</v>
      </c>
      <c r="FL308" s="227">
        <v>186</v>
      </c>
      <c r="FM308" s="227">
        <f t="shared" si="115"/>
        <v>930</v>
      </c>
      <c r="FZ308" s="229"/>
      <c r="GA308" s="229"/>
      <c r="GB308" s="229"/>
      <c r="GC308" s="229"/>
      <c r="GD308" s="229"/>
    </row>
    <row r="309" spans="1:186" s="368" customFormat="1">
      <c r="A309" s="287" t="s">
        <v>534</v>
      </c>
      <c r="B309" s="369" t="s">
        <v>535</v>
      </c>
      <c r="C309" s="287" t="s">
        <v>784</v>
      </c>
      <c r="D309" s="403" t="s">
        <v>3126</v>
      </c>
      <c r="E309" s="369" t="s">
        <v>785</v>
      </c>
      <c r="F309" s="403">
        <v>306</v>
      </c>
      <c r="G309" s="404" t="s">
        <v>798</v>
      </c>
      <c r="H309" s="392" t="s">
        <v>799</v>
      </c>
      <c r="I309" s="287" t="s">
        <v>788</v>
      </c>
      <c r="J309" s="369" t="s">
        <v>789</v>
      </c>
      <c r="K309" s="287" t="s">
        <v>420</v>
      </c>
      <c r="L309" s="369" t="s">
        <v>779</v>
      </c>
      <c r="M309" s="369" t="s">
        <v>3124</v>
      </c>
      <c r="N309" s="372">
        <v>1</v>
      </c>
      <c r="O309" s="373">
        <v>112</v>
      </c>
      <c r="P309" s="373">
        <v>168</v>
      </c>
      <c r="Q309" s="373">
        <v>174</v>
      </c>
      <c r="R309" s="373">
        <v>187</v>
      </c>
      <c r="S309" s="374">
        <v>65</v>
      </c>
      <c r="T309" s="374">
        <v>59</v>
      </c>
      <c r="U309" s="374">
        <v>55</v>
      </c>
      <c r="V309" s="374">
        <v>58</v>
      </c>
      <c r="W309" s="373">
        <v>67</v>
      </c>
      <c r="X309" s="373">
        <v>100</v>
      </c>
      <c r="Y309" s="373">
        <v>104</v>
      </c>
      <c r="Z309" s="373">
        <v>111</v>
      </c>
      <c r="AA309" s="374">
        <v>27</v>
      </c>
      <c r="AB309" s="374">
        <v>24</v>
      </c>
      <c r="AC309" s="374">
        <v>19</v>
      </c>
      <c r="AD309" s="374">
        <v>20</v>
      </c>
      <c r="AE309" s="373">
        <v>1</v>
      </c>
      <c r="AF309" s="373">
        <v>1</v>
      </c>
      <c r="AG309" s="373">
        <v>1</v>
      </c>
      <c r="AH309" s="373">
        <v>1</v>
      </c>
      <c r="AI309" s="374">
        <v>0</v>
      </c>
      <c r="AJ309" s="374">
        <v>0</v>
      </c>
      <c r="AK309" s="374">
        <v>0</v>
      </c>
      <c r="AL309" s="374">
        <v>0</v>
      </c>
      <c r="AM309" s="226">
        <v>45</v>
      </c>
      <c r="AN309" s="226">
        <v>68</v>
      </c>
      <c r="AO309" s="226">
        <v>70</v>
      </c>
      <c r="AP309" s="226">
        <v>75</v>
      </c>
      <c r="AQ309" s="227">
        <v>38</v>
      </c>
      <c r="AR309" s="227">
        <v>35</v>
      </c>
      <c r="AS309" s="227">
        <v>36</v>
      </c>
      <c r="AT309" s="227">
        <v>39</v>
      </c>
      <c r="AU309" s="226">
        <v>25</v>
      </c>
      <c r="AV309" s="226">
        <v>34</v>
      </c>
      <c r="AW309" s="226">
        <v>36</v>
      </c>
      <c r="AX309" s="226">
        <v>41</v>
      </c>
      <c r="AY309" s="227">
        <v>21</v>
      </c>
      <c r="AZ309" s="227">
        <v>19</v>
      </c>
      <c r="BA309" s="227">
        <v>22</v>
      </c>
      <c r="BB309" s="227">
        <v>23</v>
      </c>
      <c r="BC309" s="226">
        <f t="shared" si="134"/>
        <v>20</v>
      </c>
      <c r="BD309" s="226">
        <f t="shared" si="134"/>
        <v>34</v>
      </c>
      <c r="BE309" s="226">
        <f t="shared" si="134"/>
        <v>34</v>
      </c>
      <c r="BF309" s="226">
        <f t="shared" si="134"/>
        <v>34</v>
      </c>
      <c r="BG309" s="218">
        <f t="shared" si="134"/>
        <v>17</v>
      </c>
      <c r="BH309" s="218">
        <f t="shared" si="134"/>
        <v>16</v>
      </c>
      <c r="BI309" s="218">
        <f t="shared" si="134"/>
        <v>14</v>
      </c>
      <c r="BJ309" s="218">
        <f t="shared" si="134"/>
        <v>16</v>
      </c>
      <c r="BK309" s="226">
        <f t="shared" si="133"/>
        <v>0</v>
      </c>
      <c r="BL309" s="226">
        <f t="shared" si="132"/>
        <v>0</v>
      </c>
      <c r="BM309" s="226">
        <f t="shared" si="132"/>
        <v>0</v>
      </c>
      <c r="BN309" s="226">
        <f t="shared" si="132"/>
        <v>0</v>
      </c>
      <c r="BO309" s="227">
        <f t="shared" si="132"/>
        <v>0</v>
      </c>
      <c r="BP309" s="227">
        <f t="shared" si="132"/>
        <v>0</v>
      </c>
      <c r="BQ309" s="227">
        <f t="shared" si="132"/>
        <v>0</v>
      </c>
      <c r="BR309" s="227">
        <f t="shared" si="132"/>
        <v>0</v>
      </c>
      <c r="BS309" s="226">
        <v>0</v>
      </c>
      <c r="BT309" s="226">
        <v>0</v>
      </c>
      <c r="BU309" s="226">
        <v>0</v>
      </c>
      <c r="BV309" s="226">
        <v>0</v>
      </c>
      <c r="BW309" s="227">
        <v>0</v>
      </c>
      <c r="BX309" s="227">
        <v>0</v>
      </c>
      <c r="BY309" s="227">
        <v>0</v>
      </c>
      <c r="BZ309" s="227">
        <v>0</v>
      </c>
      <c r="CA309" s="226">
        <v>0</v>
      </c>
      <c r="CB309" s="226">
        <f>IFERROR(VLOOKUP($G309,[12]ITEM!$B$2:$AC$939,26,0),0)</f>
        <v>0</v>
      </c>
      <c r="CC309" s="226">
        <f>IFERROR(VLOOKUP($G309,[12]ITEM!$B$2:$AC$939,27,0),0)</f>
        <v>0</v>
      </c>
      <c r="CD309" s="226">
        <f>IFERROR(VLOOKUP($G309,[12]ITEM!$B$2:$AC$939,28,0),0)</f>
        <v>0</v>
      </c>
      <c r="CE309" s="227">
        <v>0</v>
      </c>
      <c r="CF309" s="227">
        <v>0</v>
      </c>
      <c r="CG309" s="227">
        <v>0</v>
      </c>
      <c r="CH309" s="227">
        <v>0</v>
      </c>
      <c r="CI309" s="375"/>
      <c r="CJ309" s="226">
        <f t="shared" si="116"/>
        <v>20</v>
      </c>
      <c r="CK309" s="226">
        <f t="shared" si="116"/>
        <v>27</v>
      </c>
      <c r="CL309" s="226">
        <f t="shared" si="116"/>
        <v>28</v>
      </c>
      <c r="CM309" s="226">
        <f t="shared" si="113"/>
        <v>31</v>
      </c>
      <c r="CN309" s="227">
        <f t="shared" si="113"/>
        <v>17</v>
      </c>
      <c r="CO309" s="227">
        <f t="shared" si="113"/>
        <v>15.682770720970888</v>
      </c>
      <c r="CP309" s="227">
        <f t="shared" si="113"/>
        <v>16.967479177042257</v>
      </c>
      <c r="CQ309" s="227">
        <f t="shared" si="113"/>
        <v>18.042840121703755</v>
      </c>
      <c r="CR309" s="226">
        <v>17</v>
      </c>
      <c r="CS309" s="226">
        <v>25</v>
      </c>
      <c r="CT309" s="226">
        <v>26</v>
      </c>
      <c r="CU309" s="226">
        <v>28</v>
      </c>
      <c r="CV309" s="227">
        <f t="shared" si="117"/>
        <v>15</v>
      </c>
      <c r="CW309" s="227">
        <f>CV309*(1+('[13]GROWTH (YoY)'!AR309/100))</f>
        <v>13.682770720970888</v>
      </c>
      <c r="CX309" s="227">
        <f>CW309*(1+('[13]GROWTH (YoY)'!AS309/100))</f>
        <v>13.967479177042259</v>
      </c>
      <c r="CY309" s="227">
        <f>CX309*(1+('[13]GROWTH (YoY)'!AT309/100))</f>
        <v>15.042840121703755</v>
      </c>
      <c r="CZ309" s="226">
        <v>0</v>
      </c>
      <c r="DA309" s="226">
        <v>0</v>
      </c>
      <c r="DB309" s="226">
        <v>0</v>
      </c>
      <c r="DC309" s="226">
        <v>0</v>
      </c>
      <c r="DD309" s="227">
        <v>0</v>
      </c>
      <c r="DE309" s="227">
        <v>0</v>
      </c>
      <c r="DF309" s="227">
        <v>0</v>
      </c>
      <c r="DG309" s="227">
        <v>0</v>
      </c>
      <c r="DH309" s="226">
        <v>3</v>
      </c>
      <c r="DI309" s="226">
        <v>2</v>
      </c>
      <c r="DJ309" s="226">
        <v>2</v>
      </c>
      <c r="DK309" s="226">
        <v>3</v>
      </c>
      <c r="DL309" s="227">
        <v>2</v>
      </c>
      <c r="DM309" s="227">
        <v>2</v>
      </c>
      <c r="DN309" s="227">
        <v>3</v>
      </c>
      <c r="DO309" s="227">
        <v>3</v>
      </c>
      <c r="DP309" s="376">
        <f t="shared" si="135"/>
        <v>0</v>
      </c>
      <c r="DQ309" s="226">
        <f t="shared" si="135"/>
        <v>7</v>
      </c>
      <c r="DR309" s="226">
        <f t="shared" si="135"/>
        <v>6</v>
      </c>
      <c r="DS309" s="226">
        <f t="shared" si="131"/>
        <v>3</v>
      </c>
      <c r="DT309" s="227">
        <f t="shared" si="131"/>
        <v>0</v>
      </c>
      <c r="DU309" s="227">
        <f t="shared" si="131"/>
        <v>0.31722927902911202</v>
      </c>
      <c r="DV309" s="227">
        <f t="shared" si="131"/>
        <v>-2.9674791770422573</v>
      </c>
      <c r="DW309" s="227">
        <f t="shared" si="131"/>
        <v>-2.0428401217037546</v>
      </c>
      <c r="DX309" s="377">
        <f t="shared" si="125"/>
        <v>0.5982142857142857</v>
      </c>
      <c r="DY309" s="377">
        <f t="shared" si="125"/>
        <v>0.59523809523809523</v>
      </c>
      <c r="DZ309" s="377">
        <f t="shared" si="125"/>
        <v>0.5977011494252874</v>
      </c>
      <c r="EA309" s="377">
        <f t="shared" si="124"/>
        <v>0.5935828877005348</v>
      </c>
      <c r="EB309" s="378">
        <f t="shared" si="124"/>
        <v>0.41538461538461541</v>
      </c>
      <c r="EC309" s="378">
        <f t="shared" si="124"/>
        <v>0.40677966101694918</v>
      </c>
      <c r="ED309" s="378">
        <f t="shared" si="124"/>
        <v>0.34545454545454546</v>
      </c>
      <c r="EE309" s="378">
        <f t="shared" si="124"/>
        <v>0.34482758620689657</v>
      </c>
      <c r="EG309" s="226">
        <v>111</v>
      </c>
      <c r="EH309" s="226">
        <v>67</v>
      </c>
      <c r="EI309" s="226">
        <v>45</v>
      </c>
      <c r="EJ309" s="226">
        <v>25</v>
      </c>
      <c r="EK309" s="226">
        <v>20</v>
      </c>
      <c r="EL309" s="226">
        <v>678</v>
      </c>
      <c r="EM309" s="226">
        <v>678</v>
      </c>
      <c r="EN309" s="379">
        <f t="shared" si="118"/>
        <v>0.60360360360360366</v>
      </c>
      <c r="EO309" s="226">
        <f t="shared" si="119"/>
        <v>55.555555555555557</v>
      </c>
      <c r="EP309" s="379">
        <f t="shared" si="120"/>
        <v>0.18018018018018017</v>
      </c>
      <c r="EQ309" s="226">
        <f t="shared" si="121"/>
        <v>29498.525073746314</v>
      </c>
      <c r="ER309" s="226">
        <f t="shared" si="122"/>
        <v>3072.7630285152409</v>
      </c>
      <c r="ES309" s="292"/>
      <c r="ET309" s="227">
        <v>65</v>
      </c>
      <c r="EU309" s="227">
        <v>27</v>
      </c>
      <c r="EV309" s="227">
        <v>38</v>
      </c>
      <c r="EW309" s="227">
        <v>5</v>
      </c>
      <c r="EX309" s="227">
        <v>9</v>
      </c>
      <c r="EY309" s="227">
        <v>180</v>
      </c>
      <c r="EZ309" s="227">
        <v>177</v>
      </c>
      <c r="FA309" s="380">
        <f t="shared" si="126"/>
        <v>0.41538461538461541</v>
      </c>
      <c r="FB309" s="228">
        <f t="shared" si="127"/>
        <v>13.157894736842104</v>
      </c>
      <c r="FC309" s="380">
        <f t="shared" si="128"/>
        <v>0.13846153846153847</v>
      </c>
      <c r="FD309" s="227">
        <f t="shared" si="129"/>
        <v>50000</v>
      </c>
      <c r="FE309" s="227">
        <f t="shared" si="130"/>
        <v>2354.0489642184557</v>
      </c>
      <c r="FF309" s="227">
        <v>38</v>
      </c>
      <c r="FG309" s="228">
        <f t="shared" si="123"/>
        <v>60.526315789473685</v>
      </c>
      <c r="FH309" s="227">
        <v>23</v>
      </c>
      <c r="FI309" s="227">
        <v>38</v>
      </c>
      <c r="FJ309" s="227">
        <v>0</v>
      </c>
      <c r="FK309" s="227">
        <f t="shared" si="114"/>
        <v>15</v>
      </c>
      <c r="FL309" s="227">
        <v>2</v>
      </c>
      <c r="FM309" s="227">
        <f t="shared" si="115"/>
        <v>13</v>
      </c>
      <c r="FZ309" s="229"/>
      <c r="GA309" s="229"/>
      <c r="GB309" s="229"/>
      <c r="GC309" s="229"/>
      <c r="GD309" s="229"/>
    </row>
    <row r="310" spans="1:186" s="368" customFormat="1">
      <c r="A310" s="287" t="s">
        <v>534</v>
      </c>
      <c r="B310" s="369" t="s">
        <v>535</v>
      </c>
      <c r="C310" s="287" t="s">
        <v>784</v>
      </c>
      <c r="D310" s="403" t="s">
        <v>3126</v>
      </c>
      <c r="E310" s="369" t="s">
        <v>785</v>
      </c>
      <c r="F310" s="403">
        <v>307</v>
      </c>
      <c r="G310" s="404" t="s">
        <v>800</v>
      </c>
      <c r="H310" s="392" t="s">
        <v>801</v>
      </c>
      <c r="I310" s="287" t="s">
        <v>788</v>
      </c>
      <c r="J310" s="369" t="s">
        <v>789</v>
      </c>
      <c r="K310" s="287" t="s">
        <v>420</v>
      </c>
      <c r="L310" s="369" t="s">
        <v>779</v>
      </c>
      <c r="M310" s="369" t="s">
        <v>3124</v>
      </c>
      <c r="N310" s="372">
        <v>1</v>
      </c>
      <c r="O310" s="373">
        <v>18617</v>
      </c>
      <c r="P310" s="373">
        <v>15880</v>
      </c>
      <c r="Q310" s="373">
        <v>16943</v>
      </c>
      <c r="R310" s="373">
        <v>17611</v>
      </c>
      <c r="S310" s="374">
        <v>24533</v>
      </c>
      <c r="T310" s="374">
        <v>27060</v>
      </c>
      <c r="U310" s="374">
        <v>27517</v>
      </c>
      <c r="V310" s="374">
        <v>28941</v>
      </c>
      <c r="W310" s="373">
        <v>15819</v>
      </c>
      <c r="X310" s="373">
        <v>13436</v>
      </c>
      <c r="Y310" s="373">
        <v>14403</v>
      </c>
      <c r="Z310" s="373">
        <v>14971</v>
      </c>
      <c r="AA310" s="374">
        <v>21355</v>
      </c>
      <c r="AB310" s="374">
        <v>23661</v>
      </c>
      <c r="AC310" s="374">
        <v>24023</v>
      </c>
      <c r="AD310" s="374">
        <v>25154</v>
      </c>
      <c r="AE310" s="373">
        <v>93</v>
      </c>
      <c r="AF310" s="373">
        <v>59</v>
      </c>
      <c r="AG310" s="373">
        <v>57</v>
      </c>
      <c r="AH310" s="373">
        <v>55</v>
      </c>
      <c r="AI310" s="374">
        <v>90</v>
      </c>
      <c r="AJ310" s="374">
        <v>90</v>
      </c>
      <c r="AK310" s="374">
        <v>87</v>
      </c>
      <c r="AL310" s="374">
        <v>92</v>
      </c>
      <c r="AM310" s="226">
        <v>2798</v>
      </c>
      <c r="AN310" s="226">
        <v>2444</v>
      </c>
      <c r="AO310" s="226">
        <v>2540</v>
      </c>
      <c r="AP310" s="226">
        <v>2640</v>
      </c>
      <c r="AQ310" s="227">
        <v>3178</v>
      </c>
      <c r="AR310" s="227">
        <v>3399</v>
      </c>
      <c r="AS310" s="227">
        <v>3494</v>
      </c>
      <c r="AT310" s="227">
        <v>3787</v>
      </c>
      <c r="AU310" s="226">
        <v>675</v>
      </c>
      <c r="AV310" s="226">
        <v>555</v>
      </c>
      <c r="AW310" s="226">
        <v>561</v>
      </c>
      <c r="AX310" s="226">
        <v>594</v>
      </c>
      <c r="AY310" s="227">
        <v>961</v>
      </c>
      <c r="AZ310" s="227">
        <v>938</v>
      </c>
      <c r="BA310" s="227">
        <v>1052</v>
      </c>
      <c r="BB310" s="227">
        <v>1112</v>
      </c>
      <c r="BC310" s="226">
        <f t="shared" si="134"/>
        <v>2157</v>
      </c>
      <c r="BD310" s="226">
        <f t="shared" si="134"/>
        <v>1822</v>
      </c>
      <c r="BE310" s="226">
        <f t="shared" si="134"/>
        <v>1926</v>
      </c>
      <c r="BF310" s="226">
        <f t="shared" si="134"/>
        <v>1997</v>
      </c>
      <c r="BG310" s="218">
        <f t="shared" si="134"/>
        <v>1908</v>
      </c>
      <c r="BH310" s="218">
        <f t="shared" si="134"/>
        <v>2136</v>
      </c>
      <c r="BI310" s="218">
        <f t="shared" si="134"/>
        <v>2101</v>
      </c>
      <c r="BJ310" s="218">
        <f t="shared" si="134"/>
        <v>2313</v>
      </c>
      <c r="BK310" s="226">
        <f t="shared" si="133"/>
        <v>-34</v>
      </c>
      <c r="BL310" s="226">
        <f t="shared" si="132"/>
        <v>67</v>
      </c>
      <c r="BM310" s="226">
        <f t="shared" si="132"/>
        <v>53</v>
      </c>
      <c r="BN310" s="226">
        <f t="shared" si="132"/>
        <v>49</v>
      </c>
      <c r="BO310" s="227">
        <f t="shared" si="132"/>
        <v>309</v>
      </c>
      <c r="BP310" s="227">
        <f t="shared" si="132"/>
        <v>325</v>
      </c>
      <c r="BQ310" s="227">
        <f t="shared" si="132"/>
        <v>341</v>
      </c>
      <c r="BR310" s="227">
        <f t="shared" si="132"/>
        <v>362</v>
      </c>
      <c r="BS310" s="226">
        <v>56</v>
      </c>
      <c r="BT310" s="226">
        <v>67</v>
      </c>
      <c r="BU310" s="226">
        <v>53</v>
      </c>
      <c r="BV310" s="226">
        <v>49</v>
      </c>
      <c r="BW310" s="227">
        <v>309</v>
      </c>
      <c r="BX310" s="227">
        <v>325</v>
      </c>
      <c r="BY310" s="227">
        <v>341</v>
      </c>
      <c r="BZ310" s="227">
        <v>362</v>
      </c>
      <c r="CA310" s="226">
        <v>90</v>
      </c>
      <c r="CB310" s="226">
        <f>IFERROR(VLOOKUP($G310,[12]ITEM!$B$2:$AC$939,26,0),0)</f>
        <v>0</v>
      </c>
      <c r="CC310" s="226">
        <f>IFERROR(VLOOKUP($G310,[12]ITEM!$B$2:$AC$939,27,0),0)</f>
        <v>0</v>
      </c>
      <c r="CD310" s="226">
        <f>IFERROR(VLOOKUP($G310,[12]ITEM!$B$2:$AC$939,28,0),0)</f>
        <v>0</v>
      </c>
      <c r="CE310" s="227">
        <v>0</v>
      </c>
      <c r="CF310" s="227">
        <v>0</v>
      </c>
      <c r="CG310" s="227">
        <v>0</v>
      </c>
      <c r="CH310" s="227">
        <v>0</v>
      </c>
      <c r="CI310" s="375"/>
      <c r="CJ310" s="226">
        <f t="shared" si="116"/>
        <v>2155</v>
      </c>
      <c r="CK310" s="226">
        <f t="shared" si="116"/>
        <v>2980</v>
      </c>
      <c r="CL310" s="226">
        <f t="shared" si="116"/>
        <v>3161</v>
      </c>
      <c r="CM310" s="226">
        <f t="shared" si="113"/>
        <v>3231</v>
      </c>
      <c r="CN310" s="227">
        <f t="shared" si="113"/>
        <v>1908</v>
      </c>
      <c r="CO310" s="227">
        <f t="shared" si="113"/>
        <v>2076.2429339269111</v>
      </c>
      <c r="CP310" s="227">
        <f t="shared" si="113"/>
        <v>2084.1958054503075</v>
      </c>
      <c r="CQ310" s="227">
        <f t="shared" si="113"/>
        <v>2244.6480383242424</v>
      </c>
      <c r="CR310" s="226">
        <v>1873</v>
      </c>
      <c r="CS310" s="226">
        <v>2076</v>
      </c>
      <c r="CT310" s="226">
        <v>2157</v>
      </c>
      <c r="CU310" s="226">
        <v>2242</v>
      </c>
      <c r="CV310" s="227">
        <f t="shared" si="117"/>
        <v>1036</v>
      </c>
      <c r="CW310" s="227">
        <f>CV310*(1+('[13]GROWTH (YoY)'!AR310/100))</f>
        <v>1108.2429339269108</v>
      </c>
      <c r="CX310" s="227">
        <f>CW310*(1+('[13]GROWTH (YoY)'!AS310/100))</f>
        <v>1139.1958054503077</v>
      </c>
      <c r="CY310" s="227">
        <f>CX310*(1+('[13]GROWTH (YoY)'!AT310/100))</f>
        <v>1234.6480383242426</v>
      </c>
      <c r="CZ310" s="226">
        <v>22</v>
      </c>
      <c r="DA310" s="226">
        <v>29</v>
      </c>
      <c r="DB310" s="226">
        <v>30</v>
      </c>
      <c r="DC310" s="226">
        <v>30</v>
      </c>
      <c r="DD310" s="227">
        <v>4</v>
      </c>
      <c r="DE310" s="227">
        <v>5</v>
      </c>
      <c r="DF310" s="227">
        <v>5</v>
      </c>
      <c r="DG310" s="227">
        <v>5</v>
      </c>
      <c r="DH310" s="226">
        <v>260</v>
      </c>
      <c r="DI310" s="226">
        <v>875</v>
      </c>
      <c r="DJ310" s="226">
        <v>974</v>
      </c>
      <c r="DK310" s="226">
        <v>959</v>
      </c>
      <c r="DL310" s="227">
        <v>868</v>
      </c>
      <c r="DM310" s="227">
        <v>963</v>
      </c>
      <c r="DN310" s="227">
        <v>940</v>
      </c>
      <c r="DO310" s="227">
        <v>1005</v>
      </c>
      <c r="DP310" s="376">
        <f t="shared" si="135"/>
        <v>2</v>
      </c>
      <c r="DQ310" s="226">
        <f t="shared" si="135"/>
        <v>-1158</v>
      </c>
      <c r="DR310" s="226">
        <f t="shared" si="135"/>
        <v>-1235</v>
      </c>
      <c r="DS310" s="226">
        <f t="shared" si="131"/>
        <v>-1234</v>
      </c>
      <c r="DT310" s="227">
        <f t="shared" si="131"/>
        <v>0</v>
      </c>
      <c r="DU310" s="227">
        <f t="shared" si="131"/>
        <v>59.757066073088936</v>
      </c>
      <c r="DV310" s="227">
        <f t="shared" si="131"/>
        <v>16.804194549692511</v>
      </c>
      <c r="DW310" s="227">
        <f t="shared" si="131"/>
        <v>68.351961675757593</v>
      </c>
      <c r="DX310" s="377">
        <f t="shared" si="125"/>
        <v>0.84970725680829351</v>
      </c>
      <c r="DY310" s="377">
        <f t="shared" si="125"/>
        <v>0.84609571788413096</v>
      </c>
      <c r="DZ310" s="377">
        <f t="shared" si="125"/>
        <v>0.85008558106592691</v>
      </c>
      <c r="EA310" s="377">
        <f t="shared" si="124"/>
        <v>0.85009369144284819</v>
      </c>
      <c r="EB310" s="378">
        <f t="shared" si="124"/>
        <v>0.87046019647006079</v>
      </c>
      <c r="EC310" s="378">
        <f t="shared" si="124"/>
        <v>0.87439024390243902</v>
      </c>
      <c r="ED310" s="378">
        <f t="shared" si="124"/>
        <v>0.87302394883163137</v>
      </c>
      <c r="EE310" s="378">
        <f t="shared" si="124"/>
        <v>0.86914757610310633</v>
      </c>
      <c r="EG310" s="226">
        <v>18568</v>
      </c>
      <c r="EH310" s="226">
        <v>15817</v>
      </c>
      <c r="EI310" s="226">
        <v>2752</v>
      </c>
      <c r="EJ310" s="226">
        <v>655</v>
      </c>
      <c r="EK310" s="226">
        <v>7381</v>
      </c>
      <c r="EL310" s="226">
        <v>13734</v>
      </c>
      <c r="EM310" s="226">
        <v>13723</v>
      </c>
      <c r="EN310" s="379">
        <f t="shared" si="118"/>
        <v>0.8518418785006463</v>
      </c>
      <c r="EO310" s="226">
        <f t="shared" si="119"/>
        <v>23.800872093023255</v>
      </c>
      <c r="EP310" s="379">
        <f t="shared" si="120"/>
        <v>0.39751184834123221</v>
      </c>
      <c r="EQ310" s="226">
        <f t="shared" si="121"/>
        <v>537425.36770059704</v>
      </c>
      <c r="ER310" s="226">
        <f t="shared" si="122"/>
        <v>3977.5073477616656</v>
      </c>
      <c r="ES310" s="292"/>
      <c r="ET310" s="227">
        <v>24533</v>
      </c>
      <c r="EU310" s="227">
        <v>20355</v>
      </c>
      <c r="EV310" s="227">
        <v>4178</v>
      </c>
      <c r="EW310" s="227">
        <v>900</v>
      </c>
      <c r="EX310" s="227">
        <v>6482</v>
      </c>
      <c r="EY310" s="227">
        <v>14951</v>
      </c>
      <c r="EZ310" s="227">
        <v>14927</v>
      </c>
      <c r="FA310" s="380">
        <f t="shared" si="126"/>
        <v>0.82969877308115603</v>
      </c>
      <c r="FB310" s="228">
        <f t="shared" si="127"/>
        <v>21.541407371948303</v>
      </c>
      <c r="FC310" s="380">
        <f t="shared" si="128"/>
        <v>0.26421554640688055</v>
      </c>
      <c r="FD310" s="227">
        <f t="shared" si="129"/>
        <v>433549.59534479299</v>
      </c>
      <c r="FE310" s="227">
        <f t="shared" si="130"/>
        <v>5024.4523346955184</v>
      </c>
      <c r="FF310" s="227">
        <v>3178</v>
      </c>
      <c r="FG310" s="228">
        <f t="shared" si="123"/>
        <v>33.511642542479549</v>
      </c>
      <c r="FH310" s="227">
        <v>1065</v>
      </c>
      <c r="FI310" s="227">
        <v>3178</v>
      </c>
      <c r="FJ310" s="227">
        <v>283</v>
      </c>
      <c r="FK310" s="227">
        <f t="shared" si="114"/>
        <v>1830</v>
      </c>
      <c r="FL310" s="227">
        <v>871</v>
      </c>
      <c r="FM310" s="227">
        <f t="shared" si="115"/>
        <v>959</v>
      </c>
      <c r="FZ310" s="229"/>
      <c r="GA310" s="229"/>
      <c r="GB310" s="229"/>
      <c r="GC310" s="229"/>
      <c r="GD310" s="229"/>
    </row>
    <row r="311" spans="1:186" s="368" customFormat="1">
      <c r="A311" s="287" t="s">
        <v>534</v>
      </c>
      <c r="B311" s="369" t="s">
        <v>535</v>
      </c>
      <c r="C311" s="287" t="s">
        <v>784</v>
      </c>
      <c r="D311" s="403" t="s">
        <v>3126</v>
      </c>
      <c r="E311" s="369" t="s">
        <v>785</v>
      </c>
      <c r="F311" s="403">
        <v>308</v>
      </c>
      <c r="G311" s="404" t="s">
        <v>802</v>
      </c>
      <c r="H311" s="392" t="s">
        <v>803</v>
      </c>
      <c r="I311" s="287" t="s">
        <v>788</v>
      </c>
      <c r="J311" s="369" t="s">
        <v>789</v>
      </c>
      <c r="K311" s="287" t="s">
        <v>420</v>
      </c>
      <c r="L311" s="369" t="s">
        <v>779</v>
      </c>
      <c r="M311" s="369" t="s">
        <v>3124</v>
      </c>
      <c r="N311" s="372">
        <v>1</v>
      </c>
      <c r="O311" s="373">
        <v>521</v>
      </c>
      <c r="P311" s="373">
        <v>667</v>
      </c>
      <c r="Q311" s="373">
        <v>691</v>
      </c>
      <c r="R311" s="373">
        <v>739</v>
      </c>
      <c r="S311" s="374">
        <v>896</v>
      </c>
      <c r="T311" s="374">
        <v>922</v>
      </c>
      <c r="U311" s="374">
        <v>977</v>
      </c>
      <c r="V311" s="374">
        <v>1022</v>
      </c>
      <c r="W311" s="373">
        <v>430</v>
      </c>
      <c r="X311" s="373">
        <v>551</v>
      </c>
      <c r="Y311" s="373">
        <v>571</v>
      </c>
      <c r="Z311" s="373">
        <v>610</v>
      </c>
      <c r="AA311" s="374">
        <v>662</v>
      </c>
      <c r="AB311" s="374">
        <v>683</v>
      </c>
      <c r="AC311" s="374">
        <v>721</v>
      </c>
      <c r="AD311" s="374">
        <v>738</v>
      </c>
      <c r="AE311" s="373">
        <v>3</v>
      </c>
      <c r="AF311" s="373">
        <v>2</v>
      </c>
      <c r="AG311" s="373">
        <v>2</v>
      </c>
      <c r="AH311" s="373">
        <v>2</v>
      </c>
      <c r="AI311" s="374">
        <v>3</v>
      </c>
      <c r="AJ311" s="374">
        <v>3</v>
      </c>
      <c r="AK311" s="374">
        <v>3</v>
      </c>
      <c r="AL311" s="374">
        <v>3</v>
      </c>
      <c r="AM311" s="226">
        <v>91</v>
      </c>
      <c r="AN311" s="226">
        <v>116</v>
      </c>
      <c r="AO311" s="226">
        <v>120</v>
      </c>
      <c r="AP311" s="226">
        <v>128</v>
      </c>
      <c r="AQ311" s="227">
        <v>234</v>
      </c>
      <c r="AR311" s="227">
        <v>239</v>
      </c>
      <c r="AS311" s="227">
        <v>256</v>
      </c>
      <c r="AT311" s="227">
        <v>284</v>
      </c>
      <c r="AU311" s="226">
        <v>15</v>
      </c>
      <c r="AV311" s="226">
        <v>18</v>
      </c>
      <c r="AW311" s="226">
        <v>18</v>
      </c>
      <c r="AX311" s="226">
        <v>21</v>
      </c>
      <c r="AY311" s="227">
        <v>22</v>
      </c>
      <c r="AZ311" s="227">
        <v>25</v>
      </c>
      <c r="BA311" s="227">
        <v>28</v>
      </c>
      <c r="BB311" s="227">
        <v>30</v>
      </c>
      <c r="BC311" s="226">
        <f t="shared" si="134"/>
        <v>76</v>
      </c>
      <c r="BD311" s="226">
        <f t="shared" si="134"/>
        <v>95</v>
      </c>
      <c r="BE311" s="226">
        <f t="shared" si="134"/>
        <v>99</v>
      </c>
      <c r="BF311" s="226">
        <f t="shared" si="134"/>
        <v>106</v>
      </c>
      <c r="BG311" s="218">
        <f t="shared" si="134"/>
        <v>203</v>
      </c>
      <c r="BH311" s="218">
        <f t="shared" si="134"/>
        <v>205</v>
      </c>
      <c r="BI311" s="218">
        <f t="shared" si="134"/>
        <v>221</v>
      </c>
      <c r="BJ311" s="218">
        <f t="shared" si="134"/>
        <v>246</v>
      </c>
      <c r="BK311" s="226">
        <f t="shared" si="133"/>
        <v>0</v>
      </c>
      <c r="BL311" s="226">
        <f t="shared" si="132"/>
        <v>3</v>
      </c>
      <c r="BM311" s="226">
        <f t="shared" si="132"/>
        <v>3</v>
      </c>
      <c r="BN311" s="226">
        <f t="shared" si="132"/>
        <v>1</v>
      </c>
      <c r="BO311" s="227">
        <f t="shared" si="132"/>
        <v>9</v>
      </c>
      <c r="BP311" s="227">
        <f t="shared" si="132"/>
        <v>9</v>
      </c>
      <c r="BQ311" s="227">
        <f t="shared" si="132"/>
        <v>7</v>
      </c>
      <c r="BR311" s="227">
        <f t="shared" si="132"/>
        <v>8</v>
      </c>
      <c r="BS311" s="226">
        <v>0</v>
      </c>
      <c r="BT311" s="226">
        <v>3</v>
      </c>
      <c r="BU311" s="226">
        <v>3</v>
      </c>
      <c r="BV311" s="226">
        <v>1</v>
      </c>
      <c r="BW311" s="227">
        <v>9</v>
      </c>
      <c r="BX311" s="227">
        <v>9</v>
      </c>
      <c r="BY311" s="227">
        <v>7</v>
      </c>
      <c r="BZ311" s="227">
        <v>8</v>
      </c>
      <c r="CA311" s="226">
        <v>0</v>
      </c>
      <c r="CB311" s="226">
        <f>IFERROR(VLOOKUP($G311,[12]ITEM!$B$2:$AC$939,26,0),0)</f>
        <v>0</v>
      </c>
      <c r="CC311" s="226">
        <f>IFERROR(VLOOKUP($G311,[12]ITEM!$B$2:$AC$939,27,0),0)</f>
        <v>0</v>
      </c>
      <c r="CD311" s="226">
        <f>IFERROR(VLOOKUP($G311,[12]ITEM!$B$2:$AC$939,28,0),0)</f>
        <v>0</v>
      </c>
      <c r="CE311" s="227">
        <v>0</v>
      </c>
      <c r="CF311" s="227">
        <v>0</v>
      </c>
      <c r="CG311" s="227">
        <v>0</v>
      </c>
      <c r="CH311" s="227">
        <v>0</v>
      </c>
      <c r="CI311" s="375"/>
      <c r="CJ311" s="226">
        <f t="shared" si="116"/>
        <v>76</v>
      </c>
      <c r="CK311" s="226">
        <f t="shared" si="116"/>
        <v>157</v>
      </c>
      <c r="CL311" s="226">
        <f t="shared" si="116"/>
        <v>168</v>
      </c>
      <c r="CM311" s="226">
        <f t="shared" si="116"/>
        <v>186</v>
      </c>
      <c r="CN311" s="227">
        <f t="shared" si="116"/>
        <v>203</v>
      </c>
      <c r="CO311" s="227">
        <f t="shared" si="116"/>
        <v>212.9331476357336</v>
      </c>
      <c r="CP311" s="227">
        <f t="shared" si="116"/>
        <v>232.73799143795705</v>
      </c>
      <c r="CQ311" s="227">
        <f t="shared" si="116"/>
        <v>254.5617137331254</v>
      </c>
      <c r="CR311" s="226">
        <v>76</v>
      </c>
      <c r="CS311" s="226">
        <v>91</v>
      </c>
      <c r="CT311" s="226">
        <v>94</v>
      </c>
      <c r="CU311" s="226">
        <v>101</v>
      </c>
      <c r="CV311" s="227">
        <f t="shared" si="117"/>
        <v>135</v>
      </c>
      <c r="CW311" s="227">
        <f>CV311*(1+('[13]GROWTH (YoY)'!AR311/100))</f>
        <v>137.9331476357336</v>
      </c>
      <c r="CX311" s="227">
        <f>CW311*(1+('[13]GROWTH (YoY)'!AS311/100))</f>
        <v>147.73799143795705</v>
      </c>
      <c r="CY311" s="227">
        <f>CX311*(1+('[13]GROWTH (YoY)'!AT311/100))</f>
        <v>163.5617137331254</v>
      </c>
      <c r="CZ311" s="226">
        <v>0</v>
      </c>
      <c r="DA311" s="226">
        <v>0</v>
      </c>
      <c r="DB311" s="226">
        <v>0</v>
      </c>
      <c r="DC311" s="226">
        <v>0</v>
      </c>
      <c r="DD311" s="227">
        <v>2</v>
      </c>
      <c r="DE311" s="227">
        <v>2</v>
      </c>
      <c r="DF311" s="227">
        <v>2</v>
      </c>
      <c r="DG311" s="227">
        <v>2</v>
      </c>
      <c r="DH311" s="226">
        <v>0</v>
      </c>
      <c r="DI311" s="226">
        <v>66</v>
      </c>
      <c r="DJ311" s="226">
        <v>74</v>
      </c>
      <c r="DK311" s="226">
        <v>85</v>
      </c>
      <c r="DL311" s="227">
        <v>66</v>
      </c>
      <c r="DM311" s="227">
        <v>73</v>
      </c>
      <c r="DN311" s="227">
        <v>83</v>
      </c>
      <c r="DO311" s="227">
        <v>89</v>
      </c>
      <c r="DP311" s="376">
        <f t="shared" si="135"/>
        <v>0</v>
      </c>
      <c r="DQ311" s="226">
        <f t="shared" si="135"/>
        <v>-62</v>
      </c>
      <c r="DR311" s="226">
        <f t="shared" si="135"/>
        <v>-69</v>
      </c>
      <c r="DS311" s="226">
        <f t="shared" si="131"/>
        <v>-80</v>
      </c>
      <c r="DT311" s="227">
        <f t="shared" si="131"/>
        <v>0</v>
      </c>
      <c r="DU311" s="227">
        <f t="shared" si="131"/>
        <v>-7.9331476357336044</v>
      </c>
      <c r="DV311" s="227">
        <f t="shared" si="131"/>
        <v>-11.737991437957049</v>
      </c>
      <c r="DW311" s="227">
        <f t="shared" si="131"/>
        <v>-8.5617137331254014</v>
      </c>
      <c r="DX311" s="377">
        <f t="shared" si="125"/>
        <v>0.82533589251439543</v>
      </c>
      <c r="DY311" s="377">
        <f t="shared" si="125"/>
        <v>0.82608695652173914</v>
      </c>
      <c r="DZ311" s="377">
        <f t="shared" si="125"/>
        <v>0.82633863965267729</v>
      </c>
      <c r="EA311" s="377">
        <f t="shared" si="124"/>
        <v>0.82543978349120428</v>
      </c>
      <c r="EB311" s="378">
        <f t="shared" si="124"/>
        <v>0.7388392857142857</v>
      </c>
      <c r="EC311" s="378">
        <f t="shared" si="124"/>
        <v>0.74078091106290678</v>
      </c>
      <c r="ED311" s="378">
        <f t="shared" si="124"/>
        <v>0.7379733879222109</v>
      </c>
      <c r="EE311" s="378">
        <f t="shared" si="124"/>
        <v>0.72211350293542076</v>
      </c>
      <c r="EG311" s="226">
        <v>534</v>
      </c>
      <c r="EH311" s="226">
        <v>442</v>
      </c>
      <c r="EI311" s="226">
        <v>92</v>
      </c>
      <c r="EJ311" s="226">
        <v>12</v>
      </c>
      <c r="EK311" s="226">
        <v>155</v>
      </c>
      <c r="EL311" s="226">
        <v>202</v>
      </c>
      <c r="EM311" s="226">
        <v>202</v>
      </c>
      <c r="EN311" s="379">
        <f t="shared" si="118"/>
        <v>0.82771535580524347</v>
      </c>
      <c r="EO311" s="226">
        <f t="shared" si="119"/>
        <v>13.043478260869565</v>
      </c>
      <c r="EP311" s="379">
        <f t="shared" si="120"/>
        <v>0.29026217228464418</v>
      </c>
      <c r="EQ311" s="226">
        <f t="shared" si="121"/>
        <v>767326.73267326737</v>
      </c>
      <c r="ER311" s="226">
        <f t="shared" si="122"/>
        <v>4950.4950495049507</v>
      </c>
      <c r="ES311" s="292"/>
      <c r="ET311" s="227">
        <v>896</v>
      </c>
      <c r="EU311" s="227">
        <v>662</v>
      </c>
      <c r="EV311" s="227">
        <v>234</v>
      </c>
      <c r="EW311" s="227">
        <v>20</v>
      </c>
      <c r="EX311" s="227">
        <v>266</v>
      </c>
      <c r="EY311" s="227">
        <v>556</v>
      </c>
      <c r="EZ311" s="227">
        <v>556</v>
      </c>
      <c r="FA311" s="380">
        <f t="shared" si="126"/>
        <v>0.7388392857142857</v>
      </c>
      <c r="FB311" s="228">
        <f t="shared" si="127"/>
        <v>8.5470085470085468</v>
      </c>
      <c r="FC311" s="380">
        <f t="shared" si="128"/>
        <v>0.296875</v>
      </c>
      <c r="FD311" s="227">
        <f t="shared" si="129"/>
        <v>478417.26618705038</v>
      </c>
      <c r="FE311" s="227">
        <f t="shared" si="130"/>
        <v>2997.6019184652282</v>
      </c>
      <c r="FF311" s="227">
        <v>234</v>
      </c>
      <c r="FG311" s="228">
        <f t="shared" si="123"/>
        <v>10.683760683760683</v>
      </c>
      <c r="FH311" s="227">
        <v>25</v>
      </c>
      <c r="FI311" s="227">
        <v>234</v>
      </c>
      <c r="FJ311" s="227">
        <v>0</v>
      </c>
      <c r="FK311" s="227">
        <f t="shared" si="114"/>
        <v>209</v>
      </c>
      <c r="FL311" s="227">
        <v>32</v>
      </c>
      <c r="FM311" s="227">
        <f t="shared" si="115"/>
        <v>177</v>
      </c>
      <c r="FZ311" s="229"/>
      <c r="GA311" s="229"/>
      <c r="GB311" s="229"/>
      <c r="GC311" s="229"/>
      <c r="GD311" s="229"/>
    </row>
    <row r="312" spans="1:186" s="368" customFormat="1">
      <c r="A312" s="287" t="s">
        <v>534</v>
      </c>
      <c r="B312" s="369" t="s">
        <v>535</v>
      </c>
      <c r="C312" s="287" t="s">
        <v>784</v>
      </c>
      <c r="D312" s="403" t="s">
        <v>3126</v>
      </c>
      <c r="E312" s="369" t="s">
        <v>785</v>
      </c>
      <c r="F312" s="403">
        <v>309</v>
      </c>
      <c r="G312" s="404" t="s">
        <v>804</v>
      </c>
      <c r="H312" s="392" t="s">
        <v>805</v>
      </c>
      <c r="I312" s="287" t="s">
        <v>788</v>
      </c>
      <c r="J312" s="369" t="s">
        <v>789</v>
      </c>
      <c r="K312" s="287" t="s">
        <v>420</v>
      </c>
      <c r="L312" s="369" t="s">
        <v>779</v>
      </c>
      <c r="M312" s="369" t="s">
        <v>3124</v>
      </c>
      <c r="N312" s="372">
        <v>1</v>
      </c>
      <c r="O312" s="373">
        <v>0</v>
      </c>
      <c r="P312" s="373">
        <v>0</v>
      </c>
      <c r="Q312" s="373">
        <v>0</v>
      </c>
      <c r="R312" s="373">
        <v>0</v>
      </c>
      <c r="S312" s="374">
        <v>0</v>
      </c>
      <c r="T312" s="374">
        <v>0</v>
      </c>
      <c r="U312" s="374">
        <v>0</v>
      </c>
      <c r="V312" s="374">
        <v>0</v>
      </c>
      <c r="W312" s="373">
        <v>0</v>
      </c>
      <c r="X312" s="373">
        <v>0</v>
      </c>
      <c r="Y312" s="373">
        <v>0</v>
      </c>
      <c r="Z312" s="373">
        <v>0</v>
      </c>
      <c r="AA312" s="374">
        <v>0</v>
      </c>
      <c r="AB312" s="374">
        <v>0</v>
      </c>
      <c r="AC312" s="374">
        <v>0</v>
      </c>
      <c r="AD312" s="374">
        <v>0</v>
      </c>
      <c r="AE312" s="373">
        <v>0</v>
      </c>
      <c r="AF312" s="373">
        <v>0</v>
      </c>
      <c r="AG312" s="373">
        <v>0</v>
      </c>
      <c r="AH312" s="373">
        <v>0</v>
      </c>
      <c r="AI312" s="374">
        <v>0</v>
      </c>
      <c r="AJ312" s="374">
        <v>0</v>
      </c>
      <c r="AK312" s="374">
        <v>0</v>
      </c>
      <c r="AL312" s="374">
        <v>0</v>
      </c>
      <c r="AM312" s="226">
        <v>0</v>
      </c>
      <c r="AN312" s="226">
        <v>0</v>
      </c>
      <c r="AO312" s="226">
        <v>0</v>
      </c>
      <c r="AP312" s="226">
        <v>0</v>
      </c>
      <c r="AQ312" s="227">
        <v>0</v>
      </c>
      <c r="AR312" s="227">
        <v>0</v>
      </c>
      <c r="AS312" s="227">
        <v>0</v>
      </c>
      <c r="AT312" s="227">
        <v>0</v>
      </c>
      <c r="AU312" s="226">
        <v>0</v>
      </c>
      <c r="AV312" s="226">
        <v>0</v>
      </c>
      <c r="AW312" s="226">
        <v>0</v>
      </c>
      <c r="AX312" s="226">
        <v>0</v>
      </c>
      <c r="AY312" s="227">
        <v>0</v>
      </c>
      <c r="AZ312" s="227">
        <v>0</v>
      </c>
      <c r="BA312" s="227">
        <v>0</v>
      </c>
      <c r="BB312" s="227">
        <v>0</v>
      </c>
      <c r="BC312" s="226">
        <f t="shared" si="134"/>
        <v>0</v>
      </c>
      <c r="BD312" s="226">
        <f t="shared" si="134"/>
        <v>0</v>
      </c>
      <c r="BE312" s="226">
        <f t="shared" si="134"/>
        <v>0</v>
      </c>
      <c r="BF312" s="226">
        <f t="shared" si="134"/>
        <v>0</v>
      </c>
      <c r="BG312" s="218">
        <f t="shared" si="134"/>
        <v>0</v>
      </c>
      <c r="BH312" s="218">
        <f t="shared" si="134"/>
        <v>0</v>
      </c>
      <c r="BI312" s="218">
        <f t="shared" si="134"/>
        <v>0</v>
      </c>
      <c r="BJ312" s="218">
        <f t="shared" si="134"/>
        <v>0</v>
      </c>
      <c r="BK312" s="226">
        <f t="shared" si="133"/>
        <v>0</v>
      </c>
      <c r="BL312" s="226">
        <f t="shared" si="132"/>
        <v>0</v>
      </c>
      <c r="BM312" s="226">
        <f t="shared" si="132"/>
        <v>0</v>
      </c>
      <c r="BN312" s="226">
        <f t="shared" si="132"/>
        <v>0</v>
      </c>
      <c r="BO312" s="227">
        <f t="shared" si="132"/>
        <v>0</v>
      </c>
      <c r="BP312" s="227">
        <f t="shared" si="132"/>
        <v>0</v>
      </c>
      <c r="BQ312" s="227">
        <f t="shared" si="132"/>
        <v>0</v>
      </c>
      <c r="BR312" s="227">
        <f t="shared" si="132"/>
        <v>0</v>
      </c>
      <c r="BS312" s="226">
        <v>0</v>
      </c>
      <c r="BT312" s="226">
        <v>0</v>
      </c>
      <c r="BU312" s="226">
        <v>0</v>
      </c>
      <c r="BV312" s="226">
        <v>0</v>
      </c>
      <c r="BW312" s="227">
        <v>0</v>
      </c>
      <c r="BX312" s="227">
        <v>0</v>
      </c>
      <c r="BY312" s="227">
        <v>0</v>
      </c>
      <c r="BZ312" s="227">
        <v>0</v>
      </c>
      <c r="CA312" s="226">
        <v>0</v>
      </c>
      <c r="CB312" s="226">
        <f>IFERROR(VLOOKUP($G312,[12]ITEM!$B$2:$AC$939,26,0),0)</f>
        <v>0</v>
      </c>
      <c r="CC312" s="226">
        <f>IFERROR(VLOOKUP($G312,[12]ITEM!$B$2:$AC$939,27,0),0)</f>
        <v>0</v>
      </c>
      <c r="CD312" s="226">
        <f>IFERROR(VLOOKUP($G312,[12]ITEM!$B$2:$AC$939,28,0),0)</f>
        <v>0</v>
      </c>
      <c r="CE312" s="227">
        <v>0</v>
      </c>
      <c r="CF312" s="227">
        <v>0</v>
      </c>
      <c r="CG312" s="227">
        <v>0</v>
      </c>
      <c r="CH312" s="227">
        <v>0</v>
      </c>
      <c r="CI312" s="375"/>
      <c r="CJ312" s="226">
        <f t="shared" si="116"/>
        <v>0</v>
      </c>
      <c r="CK312" s="226">
        <f t="shared" si="116"/>
        <v>0</v>
      </c>
      <c r="CL312" s="226">
        <f t="shared" si="116"/>
        <v>0</v>
      </c>
      <c r="CM312" s="226">
        <f t="shared" si="116"/>
        <v>0</v>
      </c>
      <c r="CN312" s="227">
        <f t="shared" si="116"/>
        <v>0</v>
      </c>
      <c r="CO312" s="227">
        <f t="shared" si="116"/>
        <v>0</v>
      </c>
      <c r="CP312" s="227">
        <f t="shared" si="116"/>
        <v>0</v>
      </c>
      <c r="CQ312" s="227">
        <f t="shared" si="116"/>
        <v>0</v>
      </c>
      <c r="CR312" s="226">
        <v>0</v>
      </c>
      <c r="CS312" s="226">
        <v>0</v>
      </c>
      <c r="CT312" s="226">
        <v>0</v>
      </c>
      <c r="CU312" s="226">
        <v>0</v>
      </c>
      <c r="CV312" s="227">
        <f t="shared" si="117"/>
        <v>0</v>
      </c>
      <c r="CW312" s="227">
        <f>CV312*(1+('[13]GROWTH (YoY)'!AR312/100))</f>
        <v>0</v>
      </c>
      <c r="CX312" s="227">
        <f>CW312*(1+('[13]GROWTH (YoY)'!AS312/100))</f>
        <v>0</v>
      </c>
      <c r="CY312" s="227">
        <f>CX312*(1+('[13]GROWTH (YoY)'!AT312/100))</f>
        <v>0</v>
      </c>
      <c r="CZ312" s="226">
        <v>0</v>
      </c>
      <c r="DA312" s="226">
        <v>0</v>
      </c>
      <c r="DB312" s="226">
        <v>0</v>
      </c>
      <c r="DC312" s="226">
        <v>0</v>
      </c>
      <c r="DD312" s="227">
        <v>0</v>
      </c>
      <c r="DE312" s="227">
        <v>0</v>
      </c>
      <c r="DF312" s="227">
        <v>0</v>
      </c>
      <c r="DG312" s="227">
        <v>0</v>
      </c>
      <c r="DH312" s="226">
        <v>0</v>
      </c>
      <c r="DI312" s="226">
        <v>0</v>
      </c>
      <c r="DJ312" s="226">
        <v>0</v>
      </c>
      <c r="DK312" s="226">
        <v>0</v>
      </c>
      <c r="DL312" s="227">
        <v>0</v>
      </c>
      <c r="DM312" s="227">
        <v>0</v>
      </c>
      <c r="DN312" s="227">
        <v>0</v>
      </c>
      <c r="DO312" s="227">
        <v>0</v>
      </c>
      <c r="DP312" s="376">
        <f t="shared" si="135"/>
        <v>0</v>
      </c>
      <c r="DQ312" s="226">
        <f t="shared" si="135"/>
        <v>0</v>
      </c>
      <c r="DR312" s="226">
        <f t="shared" si="135"/>
        <v>0</v>
      </c>
      <c r="DS312" s="226">
        <f t="shared" si="131"/>
        <v>0</v>
      </c>
      <c r="DT312" s="227">
        <f t="shared" si="131"/>
        <v>0</v>
      </c>
      <c r="DU312" s="227">
        <f t="shared" si="131"/>
        <v>0</v>
      </c>
      <c r="DV312" s="227">
        <f t="shared" si="131"/>
        <v>0</v>
      </c>
      <c r="DW312" s="227">
        <f t="shared" si="131"/>
        <v>0</v>
      </c>
      <c r="DX312" s="377">
        <f t="shared" si="125"/>
        <v>0</v>
      </c>
      <c r="DY312" s="377">
        <f t="shared" si="125"/>
        <v>0</v>
      </c>
      <c r="DZ312" s="377">
        <f t="shared" si="125"/>
        <v>0</v>
      </c>
      <c r="EA312" s="377">
        <f t="shared" si="124"/>
        <v>0</v>
      </c>
      <c r="EB312" s="378">
        <f t="shared" si="124"/>
        <v>0</v>
      </c>
      <c r="EC312" s="378">
        <f t="shared" si="124"/>
        <v>0</v>
      </c>
      <c r="ED312" s="378">
        <f t="shared" si="124"/>
        <v>0</v>
      </c>
      <c r="EE312" s="378">
        <f t="shared" si="124"/>
        <v>0</v>
      </c>
      <c r="EG312" s="226">
        <v>0</v>
      </c>
      <c r="EH312" s="226">
        <v>0</v>
      </c>
      <c r="EI312" s="226">
        <v>0</v>
      </c>
      <c r="EJ312" s="226">
        <v>0</v>
      </c>
      <c r="EK312" s="226">
        <v>0</v>
      </c>
      <c r="EL312" s="226">
        <v>0</v>
      </c>
      <c r="EM312" s="226">
        <v>0</v>
      </c>
      <c r="EN312" s="379">
        <f t="shared" si="118"/>
        <v>0</v>
      </c>
      <c r="EO312" s="226">
        <f t="shared" si="119"/>
        <v>0</v>
      </c>
      <c r="EP312" s="379">
        <f t="shared" si="120"/>
        <v>0</v>
      </c>
      <c r="EQ312" s="226">
        <f t="shared" si="121"/>
        <v>0</v>
      </c>
      <c r="ER312" s="226">
        <f t="shared" si="122"/>
        <v>0</v>
      </c>
      <c r="ES312" s="292"/>
      <c r="ET312" s="227">
        <v>0</v>
      </c>
      <c r="EU312" s="227">
        <v>0</v>
      </c>
      <c r="EV312" s="227">
        <v>0</v>
      </c>
      <c r="EW312" s="227">
        <v>0</v>
      </c>
      <c r="EX312" s="227">
        <v>0</v>
      </c>
      <c r="EY312" s="227">
        <v>0</v>
      </c>
      <c r="EZ312" s="227">
        <v>0</v>
      </c>
      <c r="FA312" s="380">
        <f t="shared" si="126"/>
        <v>0</v>
      </c>
      <c r="FB312" s="228">
        <f t="shared" si="127"/>
        <v>0</v>
      </c>
      <c r="FC312" s="380">
        <f t="shared" si="128"/>
        <v>0</v>
      </c>
      <c r="FD312" s="227">
        <f t="shared" si="129"/>
        <v>0</v>
      </c>
      <c r="FE312" s="227">
        <f t="shared" si="130"/>
        <v>0</v>
      </c>
      <c r="FF312" s="227">
        <v>0</v>
      </c>
      <c r="FG312" s="228">
        <f t="shared" si="123"/>
        <v>0</v>
      </c>
      <c r="FH312" s="227">
        <v>0</v>
      </c>
      <c r="FI312" s="227">
        <v>0</v>
      </c>
      <c r="FJ312" s="227">
        <v>0</v>
      </c>
      <c r="FK312" s="227">
        <f t="shared" si="114"/>
        <v>0</v>
      </c>
      <c r="FL312" s="227">
        <v>0</v>
      </c>
      <c r="FM312" s="227">
        <f t="shared" si="115"/>
        <v>0</v>
      </c>
      <c r="FZ312" s="229"/>
      <c r="GA312" s="229"/>
      <c r="GB312" s="229"/>
      <c r="GC312" s="229"/>
      <c r="GD312" s="229"/>
    </row>
    <row r="313" spans="1:186" s="368" customFormat="1">
      <c r="A313" s="287" t="s">
        <v>534</v>
      </c>
      <c r="B313" s="369" t="s">
        <v>535</v>
      </c>
      <c r="C313" s="287" t="s">
        <v>784</v>
      </c>
      <c r="D313" s="403" t="s">
        <v>3126</v>
      </c>
      <c r="E313" s="369" t="s">
        <v>785</v>
      </c>
      <c r="F313" s="403">
        <v>310</v>
      </c>
      <c r="G313" s="404" t="s">
        <v>806</v>
      </c>
      <c r="H313" s="392" t="s">
        <v>807</v>
      </c>
      <c r="I313" s="287" t="s">
        <v>788</v>
      </c>
      <c r="J313" s="369" t="s">
        <v>789</v>
      </c>
      <c r="K313" s="287" t="s">
        <v>420</v>
      </c>
      <c r="L313" s="369" t="s">
        <v>779</v>
      </c>
      <c r="M313" s="369" t="s">
        <v>3124</v>
      </c>
      <c r="N313" s="372">
        <v>1</v>
      </c>
      <c r="O313" s="373">
        <v>1412</v>
      </c>
      <c r="P313" s="373">
        <v>1978</v>
      </c>
      <c r="Q313" s="373">
        <v>1850</v>
      </c>
      <c r="R313" s="373">
        <v>1765</v>
      </c>
      <c r="S313" s="374">
        <v>1621</v>
      </c>
      <c r="T313" s="374">
        <v>1517</v>
      </c>
      <c r="U313" s="374">
        <v>1447</v>
      </c>
      <c r="V313" s="374">
        <v>1513</v>
      </c>
      <c r="W313" s="373">
        <v>1098</v>
      </c>
      <c r="X313" s="373">
        <v>1539</v>
      </c>
      <c r="Y313" s="373">
        <v>1439</v>
      </c>
      <c r="Z313" s="373">
        <v>1373</v>
      </c>
      <c r="AA313" s="374">
        <v>1095</v>
      </c>
      <c r="AB313" s="374">
        <v>1042</v>
      </c>
      <c r="AC313" s="374">
        <v>996</v>
      </c>
      <c r="AD313" s="374">
        <v>1056</v>
      </c>
      <c r="AE313" s="373">
        <v>7</v>
      </c>
      <c r="AF313" s="373">
        <v>7</v>
      </c>
      <c r="AG313" s="373">
        <v>6</v>
      </c>
      <c r="AH313" s="373">
        <v>6</v>
      </c>
      <c r="AI313" s="374">
        <v>6</v>
      </c>
      <c r="AJ313" s="374">
        <v>5</v>
      </c>
      <c r="AK313" s="374">
        <v>5</v>
      </c>
      <c r="AL313" s="374">
        <v>5</v>
      </c>
      <c r="AM313" s="226">
        <v>314</v>
      </c>
      <c r="AN313" s="226">
        <v>439</v>
      </c>
      <c r="AO313" s="226">
        <v>411</v>
      </c>
      <c r="AP313" s="226">
        <v>392</v>
      </c>
      <c r="AQ313" s="227">
        <v>526</v>
      </c>
      <c r="AR313" s="227">
        <v>474</v>
      </c>
      <c r="AS313" s="227">
        <v>451</v>
      </c>
      <c r="AT313" s="227">
        <v>457</v>
      </c>
      <c r="AU313" s="226">
        <v>137</v>
      </c>
      <c r="AV313" s="226">
        <v>146</v>
      </c>
      <c r="AW313" s="226">
        <v>135</v>
      </c>
      <c r="AX313" s="226">
        <v>139</v>
      </c>
      <c r="AY313" s="227">
        <v>135</v>
      </c>
      <c r="AZ313" s="227">
        <v>132</v>
      </c>
      <c r="BA313" s="227">
        <v>147</v>
      </c>
      <c r="BB313" s="227">
        <v>154</v>
      </c>
      <c r="BC313" s="226">
        <f t="shared" si="134"/>
        <v>175</v>
      </c>
      <c r="BD313" s="226">
        <f t="shared" si="134"/>
        <v>286</v>
      </c>
      <c r="BE313" s="226">
        <f t="shared" si="134"/>
        <v>267</v>
      </c>
      <c r="BF313" s="226">
        <f t="shared" si="134"/>
        <v>241</v>
      </c>
      <c r="BG313" s="218">
        <f t="shared" si="134"/>
        <v>377</v>
      </c>
      <c r="BH313" s="218">
        <f t="shared" si="134"/>
        <v>326</v>
      </c>
      <c r="BI313" s="218">
        <f t="shared" si="134"/>
        <v>284</v>
      </c>
      <c r="BJ313" s="218">
        <f t="shared" si="134"/>
        <v>288</v>
      </c>
      <c r="BK313" s="226">
        <f t="shared" si="133"/>
        <v>2</v>
      </c>
      <c r="BL313" s="226">
        <f t="shared" si="132"/>
        <v>7</v>
      </c>
      <c r="BM313" s="226">
        <f t="shared" si="132"/>
        <v>9</v>
      </c>
      <c r="BN313" s="226">
        <f t="shared" si="132"/>
        <v>12</v>
      </c>
      <c r="BO313" s="227">
        <f t="shared" si="132"/>
        <v>14</v>
      </c>
      <c r="BP313" s="227">
        <f t="shared" si="132"/>
        <v>16</v>
      </c>
      <c r="BQ313" s="227">
        <f t="shared" si="132"/>
        <v>20</v>
      </c>
      <c r="BR313" s="227">
        <f t="shared" si="132"/>
        <v>15</v>
      </c>
      <c r="BS313" s="226">
        <v>3</v>
      </c>
      <c r="BT313" s="226">
        <v>7</v>
      </c>
      <c r="BU313" s="226">
        <v>9</v>
      </c>
      <c r="BV313" s="226">
        <v>12</v>
      </c>
      <c r="BW313" s="227">
        <v>14</v>
      </c>
      <c r="BX313" s="227">
        <v>16</v>
      </c>
      <c r="BY313" s="227">
        <v>20</v>
      </c>
      <c r="BZ313" s="227">
        <v>15</v>
      </c>
      <c r="CA313" s="226">
        <v>1</v>
      </c>
      <c r="CB313" s="226">
        <f>IFERROR(VLOOKUP($G313,[12]ITEM!$B$2:$AC$939,26,0),0)</f>
        <v>0</v>
      </c>
      <c r="CC313" s="226">
        <f>IFERROR(VLOOKUP($G313,[12]ITEM!$B$2:$AC$939,27,0),0)</f>
        <v>0</v>
      </c>
      <c r="CD313" s="226">
        <f>IFERROR(VLOOKUP($G313,[12]ITEM!$B$2:$AC$939,28,0),0)</f>
        <v>0</v>
      </c>
      <c r="CE313" s="227">
        <v>0</v>
      </c>
      <c r="CF313" s="227">
        <v>0</v>
      </c>
      <c r="CG313" s="227">
        <v>0</v>
      </c>
      <c r="CH313" s="227">
        <v>0</v>
      </c>
      <c r="CI313" s="375"/>
      <c r="CJ313" s="226">
        <f t="shared" si="116"/>
        <v>175</v>
      </c>
      <c r="CK313" s="226">
        <f t="shared" si="116"/>
        <v>272</v>
      </c>
      <c r="CL313" s="226">
        <f t="shared" si="116"/>
        <v>257</v>
      </c>
      <c r="CM313" s="226">
        <f t="shared" si="116"/>
        <v>248</v>
      </c>
      <c r="CN313" s="227">
        <f t="shared" si="116"/>
        <v>377</v>
      </c>
      <c r="CO313" s="227">
        <f t="shared" si="116"/>
        <v>342.58475104553111</v>
      </c>
      <c r="CP313" s="227">
        <f t="shared" si="116"/>
        <v>328.53002207443473</v>
      </c>
      <c r="CQ313" s="227">
        <f t="shared" si="116"/>
        <v>334.48596875326933</v>
      </c>
      <c r="CR313" s="226">
        <v>160</v>
      </c>
      <c r="CS313" s="226">
        <v>258</v>
      </c>
      <c r="CT313" s="226">
        <v>242</v>
      </c>
      <c r="CU313" s="226">
        <v>231</v>
      </c>
      <c r="CV313" s="227">
        <f t="shared" si="117"/>
        <v>364</v>
      </c>
      <c r="CW313" s="227">
        <f>CV313*(1+('[13]GROWTH (YoY)'!AR313/100))</f>
        <v>328.58475104553111</v>
      </c>
      <c r="CX313" s="227">
        <f>CW313*(1+('[13]GROWTH (YoY)'!AS313/100))</f>
        <v>312.53002207443473</v>
      </c>
      <c r="CY313" s="227">
        <f>CX313*(1+('[13]GROWTH (YoY)'!AT313/100))</f>
        <v>316.48596875326933</v>
      </c>
      <c r="CZ313" s="226">
        <v>2</v>
      </c>
      <c r="DA313" s="226">
        <v>3</v>
      </c>
      <c r="DB313" s="226">
        <v>3</v>
      </c>
      <c r="DC313" s="226">
        <v>3</v>
      </c>
      <c r="DD313" s="227">
        <v>2</v>
      </c>
      <c r="DE313" s="227">
        <v>2</v>
      </c>
      <c r="DF313" s="227">
        <v>2</v>
      </c>
      <c r="DG313" s="227">
        <v>3</v>
      </c>
      <c r="DH313" s="226">
        <v>13</v>
      </c>
      <c r="DI313" s="226">
        <v>11</v>
      </c>
      <c r="DJ313" s="226">
        <v>12</v>
      </c>
      <c r="DK313" s="226">
        <v>14</v>
      </c>
      <c r="DL313" s="227">
        <v>11</v>
      </c>
      <c r="DM313" s="227">
        <v>12</v>
      </c>
      <c r="DN313" s="227">
        <v>14</v>
      </c>
      <c r="DO313" s="227">
        <v>15</v>
      </c>
      <c r="DP313" s="376">
        <f t="shared" si="135"/>
        <v>0</v>
      </c>
      <c r="DQ313" s="226">
        <f t="shared" si="135"/>
        <v>14</v>
      </c>
      <c r="DR313" s="226">
        <f t="shared" si="135"/>
        <v>10</v>
      </c>
      <c r="DS313" s="226">
        <f t="shared" si="131"/>
        <v>-7</v>
      </c>
      <c r="DT313" s="227">
        <f t="shared" si="131"/>
        <v>0</v>
      </c>
      <c r="DU313" s="227">
        <f t="shared" si="131"/>
        <v>-16.584751045531107</v>
      </c>
      <c r="DV313" s="227">
        <f t="shared" si="131"/>
        <v>-44.530022074434726</v>
      </c>
      <c r="DW313" s="227">
        <f t="shared" si="131"/>
        <v>-46.485968753269333</v>
      </c>
      <c r="DX313" s="377">
        <f t="shared" si="125"/>
        <v>0.77762039660056659</v>
      </c>
      <c r="DY313" s="377">
        <f t="shared" si="125"/>
        <v>0.7780586450960566</v>
      </c>
      <c r="DZ313" s="377">
        <f t="shared" si="125"/>
        <v>0.77783783783783789</v>
      </c>
      <c r="EA313" s="377">
        <f t="shared" si="124"/>
        <v>0.7779036827195468</v>
      </c>
      <c r="EB313" s="378">
        <f t="shared" si="124"/>
        <v>0.67550894509561998</v>
      </c>
      <c r="EC313" s="378">
        <f t="shared" si="124"/>
        <v>0.68688200395517474</v>
      </c>
      <c r="ED313" s="378">
        <f t="shared" si="124"/>
        <v>0.68832066344160336</v>
      </c>
      <c r="EE313" s="378">
        <f t="shared" si="124"/>
        <v>0.69795109054857896</v>
      </c>
      <c r="EG313" s="226">
        <v>1421</v>
      </c>
      <c r="EH313" s="226">
        <v>1070</v>
      </c>
      <c r="EI313" s="226">
        <v>351</v>
      </c>
      <c r="EJ313" s="226">
        <v>153</v>
      </c>
      <c r="EK313" s="226">
        <v>131</v>
      </c>
      <c r="EL313" s="226">
        <v>5295</v>
      </c>
      <c r="EM313" s="226">
        <v>5294</v>
      </c>
      <c r="EN313" s="379">
        <f t="shared" si="118"/>
        <v>0.75299085151301903</v>
      </c>
      <c r="EO313" s="226">
        <f t="shared" si="119"/>
        <v>43.589743589743591</v>
      </c>
      <c r="EP313" s="379">
        <f t="shared" si="120"/>
        <v>9.218859957776214E-2</v>
      </c>
      <c r="EQ313" s="226">
        <f t="shared" si="121"/>
        <v>24740.321057601512</v>
      </c>
      <c r="ER313" s="226">
        <f t="shared" si="122"/>
        <v>2408.3868530411787</v>
      </c>
      <c r="ES313" s="292"/>
      <c r="ET313" s="227">
        <v>1621</v>
      </c>
      <c r="EU313" s="227">
        <v>1095</v>
      </c>
      <c r="EV313" s="227">
        <v>526</v>
      </c>
      <c r="EW313" s="227">
        <v>115</v>
      </c>
      <c r="EX313" s="227">
        <v>364</v>
      </c>
      <c r="EY313" s="227">
        <v>3158</v>
      </c>
      <c r="EZ313" s="227">
        <v>3152</v>
      </c>
      <c r="FA313" s="380">
        <f t="shared" si="126"/>
        <v>0.67550894509561998</v>
      </c>
      <c r="FB313" s="228">
        <f t="shared" si="127"/>
        <v>21.863117870722434</v>
      </c>
      <c r="FC313" s="380">
        <f t="shared" si="128"/>
        <v>0.22455274521900062</v>
      </c>
      <c r="FD313" s="227">
        <f t="shared" si="129"/>
        <v>115262.82457251425</v>
      </c>
      <c r="FE313" s="227">
        <f t="shared" si="130"/>
        <v>3040.3976311336719</v>
      </c>
      <c r="FF313" s="227">
        <v>526</v>
      </c>
      <c r="FG313" s="228">
        <f t="shared" si="123"/>
        <v>28.326996197718628</v>
      </c>
      <c r="FH313" s="227">
        <v>149</v>
      </c>
      <c r="FI313" s="227">
        <v>526</v>
      </c>
      <c r="FJ313" s="227">
        <v>6</v>
      </c>
      <c r="FK313" s="227">
        <f t="shared" si="114"/>
        <v>371</v>
      </c>
      <c r="FL313" s="227">
        <v>58</v>
      </c>
      <c r="FM313" s="227">
        <f t="shared" si="115"/>
        <v>313</v>
      </c>
      <c r="FZ313" s="229"/>
      <c r="GA313" s="229"/>
      <c r="GB313" s="229"/>
      <c r="GC313" s="229"/>
      <c r="GD313" s="229"/>
    </row>
    <row r="314" spans="1:186" s="368" customFormat="1">
      <c r="A314" s="287" t="s">
        <v>534</v>
      </c>
      <c r="B314" s="369" t="s">
        <v>535</v>
      </c>
      <c r="C314" s="287" t="s">
        <v>784</v>
      </c>
      <c r="D314" s="403" t="s">
        <v>3126</v>
      </c>
      <c r="E314" s="369" t="s">
        <v>785</v>
      </c>
      <c r="F314" s="403">
        <v>311</v>
      </c>
      <c r="G314" s="404" t="s">
        <v>808</v>
      </c>
      <c r="H314" s="392" t="s">
        <v>809</v>
      </c>
      <c r="I314" s="287" t="s">
        <v>788</v>
      </c>
      <c r="J314" s="369" t="s">
        <v>789</v>
      </c>
      <c r="K314" s="287" t="s">
        <v>420</v>
      </c>
      <c r="L314" s="369" t="s">
        <v>779</v>
      </c>
      <c r="M314" s="369" t="s">
        <v>3124</v>
      </c>
      <c r="N314" s="372">
        <v>1</v>
      </c>
      <c r="O314" s="373">
        <v>3142</v>
      </c>
      <c r="P314" s="373">
        <v>4055</v>
      </c>
      <c r="Q314" s="373">
        <v>4193</v>
      </c>
      <c r="R314" s="373">
        <v>4491</v>
      </c>
      <c r="S314" s="374">
        <v>4399</v>
      </c>
      <c r="T314" s="374">
        <v>4550</v>
      </c>
      <c r="U314" s="374">
        <v>4873</v>
      </c>
      <c r="V314" s="374">
        <v>5169</v>
      </c>
      <c r="W314" s="373">
        <v>2433</v>
      </c>
      <c r="X314" s="373">
        <v>3140</v>
      </c>
      <c r="Y314" s="373">
        <v>3247</v>
      </c>
      <c r="Z314" s="373">
        <v>3478</v>
      </c>
      <c r="AA314" s="374">
        <v>3172</v>
      </c>
      <c r="AB314" s="374">
        <v>3287</v>
      </c>
      <c r="AC314" s="374">
        <v>3486</v>
      </c>
      <c r="AD314" s="374">
        <v>3710</v>
      </c>
      <c r="AE314" s="373">
        <v>16</v>
      </c>
      <c r="AF314" s="373">
        <v>15</v>
      </c>
      <c r="AG314" s="373">
        <v>14</v>
      </c>
      <c r="AH314" s="373">
        <v>14</v>
      </c>
      <c r="AI314" s="374">
        <v>16</v>
      </c>
      <c r="AJ314" s="374">
        <v>15</v>
      </c>
      <c r="AK314" s="374">
        <v>15</v>
      </c>
      <c r="AL314" s="374">
        <v>16</v>
      </c>
      <c r="AM314" s="226">
        <v>709</v>
      </c>
      <c r="AN314" s="226">
        <v>915</v>
      </c>
      <c r="AO314" s="226">
        <v>946</v>
      </c>
      <c r="AP314" s="226">
        <v>1013</v>
      </c>
      <c r="AQ314" s="227">
        <v>1227</v>
      </c>
      <c r="AR314" s="227">
        <v>1263</v>
      </c>
      <c r="AS314" s="227">
        <v>1387</v>
      </c>
      <c r="AT314" s="227">
        <v>1459</v>
      </c>
      <c r="AU314" s="226">
        <v>332</v>
      </c>
      <c r="AV314" s="226">
        <v>413</v>
      </c>
      <c r="AW314" s="226">
        <v>428</v>
      </c>
      <c r="AX314" s="226">
        <v>480</v>
      </c>
      <c r="AY314" s="227">
        <v>537</v>
      </c>
      <c r="AZ314" s="227">
        <v>511</v>
      </c>
      <c r="BA314" s="227">
        <v>576</v>
      </c>
      <c r="BB314" s="227">
        <v>607</v>
      </c>
      <c r="BC314" s="226">
        <f t="shared" si="134"/>
        <v>289</v>
      </c>
      <c r="BD314" s="226">
        <f t="shared" si="134"/>
        <v>413</v>
      </c>
      <c r="BE314" s="226">
        <f t="shared" si="134"/>
        <v>488</v>
      </c>
      <c r="BF314" s="226">
        <f t="shared" si="134"/>
        <v>508</v>
      </c>
      <c r="BG314" s="218">
        <f t="shared" si="134"/>
        <v>549</v>
      </c>
      <c r="BH314" s="218">
        <f t="shared" si="134"/>
        <v>681</v>
      </c>
      <c r="BI314" s="218">
        <f t="shared" si="134"/>
        <v>743</v>
      </c>
      <c r="BJ314" s="218">
        <f t="shared" si="134"/>
        <v>767</v>
      </c>
      <c r="BK314" s="226">
        <f t="shared" si="133"/>
        <v>88</v>
      </c>
      <c r="BL314" s="226">
        <f t="shared" si="132"/>
        <v>89</v>
      </c>
      <c r="BM314" s="226">
        <f t="shared" si="132"/>
        <v>30</v>
      </c>
      <c r="BN314" s="226">
        <f t="shared" si="132"/>
        <v>25</v>
      </c>
      <c r="BO314" s="227">
        <f t="shared" si="132"/>
        <v>141</v>
      </c>
      <c r="BP314" s="227">
        <f t="shared" si="132"/>
        <v>71</v>
      </c>
      <c r="BQ314" s="227">
        <f t="shared" si="132"/>
        <v>68</v>
      </c>
      <c r="BR314" s="227">
        <f t="shared" si="132"/>
        <v>85</v>
      </c>
      <c r="BS314" s="226">
        <v>90</v>
      </c>
      <c r="BT314" s="226">
        <v>89</v>
      </c>
      <c r="BU314" s="226">
        <v>30</v>
      </c>
      <c r="BV314" s="226">
        <v>25</v>
      </c>
      <c r="BW314" s="227">
        <v>141</v>
      </c>
      <c r="BX314" s="227">
        <v>71</v>
      </c>
      <c r="BY314" s="227">
        <v>68</v>
      </c>
      <c r="BZ314" s="227">
        <v>85</v>
      </c>
      <c r="CA314" s="226">
        <v>2</v>
      </c>
      <c r="CB314" s="226">
        <f>IFERROR(VLOOKUP($G314,[12]ITEM!$B$2:$AC$939,26,0),0)</f>
        <v>0</v>
      </c>
      <c r="CC314" s="226">
        <f>IFERROR(VLOOKUP($G314,[12]ITEM!$B$2:$AC$939,27,0),0)</f>
        <v>0</v>
      </c>
      <c r="CD314" s="226">
        <f>IFERROR(VLOOKUP($G314,[12]ITEM!$B$2:$AC$939,28,0),0)</f>
        <v>0</v>
      </c>
      <c r="CE314" s="227">
        <v>0</v>
      </c>
      <c r="CF314" s="227">
        <v>0</v>
      </c>
      <c r="CG314" s="227">
        <v>0</v>
      </c>
      <c r="CH314" s="227">
        <v>0</v>
      </c>
      <c r="CI314" s="375"/>
      <c r="CJ314" s="226">
        <f t="shared" si="116"/>
        <v>289</v>
      </c>
      <c r="CK314" s="226">
        <f t="shared" si="116"/>
        <v>384</v>
      </c>
      <c r="CL314" s="226">
        <f t="shared" si="116"/>
        <v>398</v>
      </c>
      <c r="CM314" s="226">
        <f t="shared" si="116"/>
        <v>422</v>
      </c>
      <c r="CN314" s="227">
        <f t="shared" si="116"/>
        <v>549</v>
      </c>
      <c r="CO314" s="227">
        <f t="shared" si="116"/>
        <v>569.56070656291581</v>
      </c>
      <c r="CP314" s="227">
        <f t="shared" si="116"/>
        <v>627.77945499377699</v>
      </c>
      <c r="CQ314" s="227">
        <f t="shared" si="116"/>
        <v>661.85849189154123</v>
      </c>
      <c r="CR314" s="226">
        <v>102</v>
      </c>
      <c r="CS314" s="226">
        <v>155</v>
      </c>
      <c r="CT314" s="226">
        <v>160</v>
      </c>
      <c r="CU314" s="226">
        <v>172</v>
      </c>
      <c r="CV314" s="227">
        <f t="shared" si="117"/>
        <v>496</v>
      </c>
      <c r="CW314" s="227">
        <f>CV314*(1+('[13]GROWTH (YoY)'!AR314/100))</f>
        <v>510.56070656291581</v>
      </c>
      <c r="CX314" s="227">
        <f>CW314*(1+('[13]GROWTH (YoY)'!AS314/100))</f>
        <v>560.77945499377699</v>
      </c>
      <c r="CY314" s="227">
        <f>CX314*(1+('[13]GROWTH (YoY)'!AT314/100))</f>
        <v>589.85849189154123</v>
      </c>
      <c r="CZ314" s="226">
        <v>136</v>
      </c>
      <c r="DA314" s="226">
        <v>178</v>
      </c>
      <c r="DB314" s="226">
        <v>181</v>
      </c>
      <c r="DC314" s="226">
        <v>185</v>
      </c>
      <c r="DD314" s="227">
        <v>3</v>
      </c>
      <c r="DE314" s="227">
        <v>3</v>
      </c>
      <c r="DF314" s="227">
        <v>3</v>
      </c>
      <c r="DG314" s="227">
        <v>4</v>
      </c>
      <c r="DH314" s="226">
        <v>51</v>
      </c>
      <c r="DI314" s="226">
        <v>51</v>
      </c>
      <c r="DJ314" s="226">
        <v>57</v>
      </c>
      <c r="DK314" s="226">
        <v>65</v>
      </c>
      <c r="DL314" s="227">
        <v>50</v>
      </c>
      <c r="DM314" s="227">
        <v>56</v>
      </c>
      <c r="DN314" s="227">
        <v>64</v>
      </c>
      <c r="DO314" s="227">
        <v>68</v>
      </c>
      <c r="DP314" s="376">
        <f t="shared" si="135"/>
        <v>0</v>
      </c>
      <c r="DQ314" s="226">
        <f t="shared" si="135"/>
        <v>29</v>
      </c>
      <c r="DR314" s="226">
        <f t="shared" si="135"/>
        <v>90</v>
      </c>
      <c r="DS314" s="226">
        <f t="shared" si="131"/>
        <v>86</v>
      </c>
      <c r="DT314" s="227">
        <f t="shared" si="131"/>
        <v>0</v>
      </c>
      <c r="DU314" s="227">
        <f t="shared" si="131"/>
        <v>111.43929343708419</v>
      </c>
      <c r="DV314" s="227">
        <f t="shared" si="131"/>
        <v>115.22054500622301</v>
      </c>
      <c r="DW314" s="227">
        <f t="shared" si="131"/>
        <v>105.14150810845877</v>
      </c>
      <c r="DX314" s="377">
        <f t="shared" si="125"/>
        <v>0.77434754933163585</v>
      </c>
      <c r="DY314" s="377">
        <f t="shared" si="125"/>
        <v>0.77435265104808881</v>
      </c>
      <c r="DZ314" s="377">
        <f t="shared" si="125"/>
        <v>0.77438588123062246</v>
      </c>
      <c r="EA314" s="377">
        <f t="shared" si="124"/>
        <v>0.77443776441772438</v>
      </c>
      <c r="EB314" s="378">
        <f t="shared" si="124"/>
        <v>0.72107297112980218</v>
      </c>
      <c r="EC314" s="378">
        <f t="shared" si="124"/>
        <v>0.72241758241758247</v>
      </c>
      <c r="ED314" s="378">
        <f t="shared" si="124"/>
        <v>0.71537040837266574</v>
      </c>
      <c r="EE314" s="378">
        <f t="shared" si="124"/>
        <v>0.71774037531437418</v>
      </c>
      <c r="EG314" s="226">
        <v>3135</v>
      </c>
      <c r="EH314" s="226">
        <v>2459</v>
      </c>
      <c r="EI314" s="226">
        <v>676</v>
      </c>
      <c r="EJ314" s="226">
        <v>315</v>
      </c>
      <c r="EK314" s="226">
        <v>693</v>
      </c>
      <c r="EL314" s="226">
        <v>7817</v>
      </c>
      <c r="EM314" s="226">
        <v>7790</v>
      </c>
      <c r="EN314" s="379">
        <f t="shared" si="118"/>
        <v>0.78437001594896327</v>
      </c>
      <c r="EO314" s="226">
        <f t="shared" si="119"/>
        <v>46.597633136094672</v>
      </c>
      <c r="EP314" s="379">
        <f t="shared" si="120"/>
        <v>0.22105263157894736</v>
      </c>
      <c r="EQ314" s="226">
        <f t="shared" si="121"/>
        <v>88652.935908916465</v>
      </c>
      <c r="ER314" s="226">
        <f t="shared" si="122"/>
        <v>3369.704749679076</v>
      </c>
      <c r="ES314" s="292"/>
      <c r="ET314" s="227">
        <v>4399</v>
      </c>
      <c r="EU314" s="227">
        <v>3172</v>
      </c>
      <c r="EV314" s="227">
        <v>1227</v>
      </c>
      <c r="EW314" s="227">
        <v>445</v>
      </c>
      <c r="EX314" s="227">
        <v>962</v>
      </c>
      <c r="EY314" s="227">
        <v>10000</v>
      </c>
      <c r="EZ314" s="227">
        <v>9987</v>
      </c>
      <c r="FA314" s="380">
        <f t="shared" si="126"/>
        <v>0.72107297112980218</v>
      </c>
      <c r="FB314" s="228">
        <f t="shared" si="127"/>
        <v>36.267318663406684</v>
      </c>
      <c r="FC314" s="380">
        <f t="shared" si="128"/>
        <v>0.21868606501477608</v>
      </c>
      <c r="FD314" s="227">
        <f t="shared" si="129"/>
        <v>96200</v>
      </c>
      <c r="FE314" s="227">
        <f t="shared" si="130"/>
        <v>3713.1604419078135</v>
      </c>
      <c r="FF314" s="227">
        <v>1227</v>
      </c>
      <c r="FG314" s="228">
        <f t="shared" si="123"/>
        <v>48.492257538712309</v>
      </c>
      <c r="FH314" s="227">
        <v>595</v>
      </c>
      <c r="FI314" s="227">
        <v>1227</v>
      </c>
      <c r="FJ314" s="227">
        <v>20</v>
      </c>
      <c r="FK314" s="227">
        <f t="shared" si="114"/>
        <v>612</v>
      </c>
      <c r="FL314" s="227">
        <v>156</v>
      </c>
      <c r="FM314" s="227">
        <f t="shared" si="115"/>
        <v>456</v>
      </c>
      <c r="FZ314" s="229"/>
      <c r="GA314" s="229"/>
      <c r="GB314" s="229"/>
      <c r="GC314" s="229"/>
      <c r="GD314" s="229"/>
    </row>
    <row r="315" spans="1:186" s="368" customFormat="1">
      <c r="A315" s="287" t="s">
        <v>534</v>
      </c>
      <c r="B315" s="369" t="s">
        <v>535</v>
      </c>
      <c r="C315" s="287" t="s">
        <v>784</v>
      </c>
      <c r="D315" s="403" t="s">
        <v>3126</v>
      </c>
      <c r="E315" s="369" t="s">
        <v>785</v>
      </c>
      <c r="F315" s="403">
        <v>312</v>
      </c>
      <c r="G315" s="404" t="s">
        <v>810</v>
      </c>
      <c r="H315" s="392" t="s">
        <v>811</v>
      </c>
      <c r="I315" s="287" t="s">
        <v>788</v>
      </c>
      <c r="J315" s="369" t="s">
        <v>789</v>
      </c>
      <c r="K315" s="287" t="s">
        <v>420</v>
      </c>
      <c r="L315" s="369" t="s">
        <v>779</v>
      </c>
      <c r="M315" s="369" t="s">
        <v>3124</v>
      </c>
      <c r="N315" s="372">
        <v>1</v>
      </c>
      <c r="O315" s="373">
        <v>768</v>
      </c>
      <c r="P315" s="373">
        <v>772</v>
      </c>
      <c r="Q315" s="373">
        <v>855</v>
      </c>
      <c r="R315" s="373">
        <v>917</v>
      </c>
      <c r="S315" s="374">
        <v>1342</v>
      </c>
      <c r="T315" s="374">
        <v>1485</v>
      </c>
      <c r="U315" s="374">
        <v>1593</v>
      </c>
      <c r="V315" s="374">
        <v>1704</v>
      </c>
      <c r="W315" s="373">
        <v>576</v>
      </c>
      <c r="X315" s="373">
        <v>580</v>
      </c>
      <c r="Y315" s="373">
        <v>642</v>
      </c>
      <c r="Z315" s="373">
        <v>688</v>
      </c>
      <c r="AA315" s="374">
        <v>972</v>
      </c>
      <c r="AB315" s="374">
        <v>1064</v>
      </c>
      <c r="AC315" s="374">
        <v>1145</v>
      </c>
      <c r="AD315" s="374">
        <v>1229</v>
      </c>
      <c r="AE315" s="373">
        <v>4</v>
      </c>
      <c r="AF315" s="373">
        <v>3</v>
      </c>
      <c r="AG315" s="373">
        <v>3</v>
      </c>
      <c r="AH315" s="373">
        <v>3</v>
      </c>
      <c r="AI315" s="374">
        <v>5</v>
      </c>
      <c r="AJ315" s="374">
        <v>5</v>
      </c>
      <c r="AK315" s="374">
        <v>5</v>
      </c>
      <c r="AL315" s="374">
        <v>5</v>
      </c>
      <c r="AM315" s="226">
        <v>192</v>
      </c>
      <c r="AN315" s="226">
        <v>193</v>
      </c>
      <c r="AO315" s="226">
        <v>213</v>
      </c>
      <c r="AP315" s="226">
        <v>229</v>
      </c>
      <c r="AQ315" s="227">
        <v>370</v>
      </c>
      <c r="AR315" s="227">
        <v>421</v>
      </c>
      <c r="AS315" s="227">
        <v>448</v>
      </c>
      <c r="AT315" s="227">
        <v>475</v>
      </c>
      <c r="AU315" s="226">
        <v>113</v>
      </c>
      <c r="AV315" s="226">
        <v>98</v>
      </c>
      <c r="AW315" s="226">
        <v>109</v>
      </c>
      <c r="AX315" s="226">
        <v>129</v>
      </c>
      <c r="AY315" s="227">
        <v>156</v>
      </c>
      <c r="AZ315" s="227">
        <v>149</v>
      </c>
      <c r="BA315" s="227">
        <v>168</v>
      </c>
      <c r="BB315" s="227">
        <v>177</v>
      </c>
      <c r="BC315" s="226">
        <f t="shared" si="134"/>
        <v>78</v>
      </c>
      <c r="BD315" s="226">
        <f t="shared" si="134"/>
        <v>90</v>
      </c>
      <c r="BE315" s="226">
        <f t="shared" si="134"/>
        <v>98</v>
      </c>
      <c r="BF315" s="226">
        <f t="shared" si="134"/>
        <v>96</v>
      </c>
      <c r="BG315" s="218">
        <f t="shared" si="134"/>
        <v>191</v>
      </c>
      <c r="BH315" s="218">
        <f t="shared" si="134"/>
        <v>257</v>
      </c>
      <c r="BI315" s="218">
        <f t="shared" si="134"/>
        <v>265</v>
      </c>
      <c r="BJ315" s="218">
        <f t="shared" si="134"/>
        <v>280</v>
      </c>
      <c r="BK315" s="226">
        <f t="shared" si="133"/>
        <v>1</v>
      </c>
      <c r="BL315" s="226">
        <f t="shared" si="132"/>
        <v>5</v>
      </c>
      <c r="BM315" s="226">
        <f t="shared" si="132"/>
        <v>6</v>
      </c>
      <c r="BN315" s="226">
        <f t="shared" si="132"/>
        <v>4</v>
      </c>
      <c r="BO315" s="227">
        <f t="shared" si="132"/>
        <v>23</v>
      </c>
      <c r="BP315" s="227">
        <f t="shared" si="132"/>
        <v>15</v>
      </c>
      <c r="BQ315" s="227">
        <f t="shared" si="132"/>
        <v>15</v>
      </c>
      <c r="BR315" s="227">
        <f t="shared" si="132"/>
        <v>18</v>
      </c>
      <c r="BS315" s="226">
        <v>4</v>
      </c>
      <c r="BT315" s="226">
        <v>5</v>
      </c>
      <c r="BU315" s="226">
        <v>6</v>
      </c>
      <c r="BV315" s="226">
        <v>4</v>
      </c>
      <c r="BW315" s="227">
        <v>23</v>
      </c>
      <c r="BX315" s="227">
        <v>15</v>
      </c>
      <c r="BY315" s="227">
        <v>15</v>
      </c>
      <c r="BZ315" s="227">
        <v>18</v>
      </c>
      <c r="CA315" s="226">
        <v>3</v>
      </c>
      <c r="CB315" s="226">
        <f>IFERROR(VLOOKUP($G315,[12]ITEM!$B$2:$AC$939,26,0),0)</f>
        <v>0</v>
      </c>
      <c r="CC315" s="226">
        <f>IFERROR(VLOOKUP($G315,[12]ITEM!$B$2:$AC$939,27,0),0)</f>
        <v>0</v>
      </c>
      <c r="CD315" s="226">
        <f>IFERROR(VLOOKUP($G315,[12]ITEM!$B$2:$AC$939,28,0),0)</f>
        <v>0</v>
      </c>
      <c r="CE315" s="227">
        <v>0</v>
      </c>
      <c r="CF315" s="227">
        <v>0</v>
      </c>
      <c r="CG315" s="227">
        <v>0</v>
      </c>
      <c r="CH315" s="227">
        <v>0</v>
      </c>
      <c r="CI315" s="375"/>
      <c r="CJ315" s="226">
        <f t="shared" si="116"/>
        <v>78</v>
      </c>
      <c r="CK315" s="226">
        <f t="shared" si="116"/>
        <v>76</v>
      </c>
      <c r="CL315" s="226">
        <f t="shared" si="116"/>
        <v>84</v>
      </c>
      <c r="CM315" s="226">
        <f t="shared" si="116"/>
        <v>91</v>
      </c>
      <c r="CN315" s="227">
        <f t="shared" si="116"/>
        <v>191</v>
      </c>
      <c r="CO315" s="227">
        <f t="shared" si="116"/>
        <v>216.38645358247854</v>
      </c>
      <c r="CP315" s="227">
        <f t="shared" si="116"/>
        <v>230.68814873827341</v>
      </c>
      <c r="CQ315" s="227">
        <f t="shared" si="116"/>
        <v>245.25963229228222</v>
      </c>
      <c r="CR315" s="226">
        <v>62</v>
      </c>
      <c r="CS315" s="226">
        <v>65</v>
      </c>
      <c r="CT315" s="226">
        <v>72</v>
      </c>
      <c r="CU315" s="226">
        <v>78</v>
      </c>
      <c r="CV315" s="227">
        <f t="shared" si="117"/>
        <v>183</v>
      </c>
      <c r="CW315" s="227">
        <f>CV315*(1+('[13]GROWTH (YoY)'!AR315/100))</f>
        <v>208.38645358247854</v>
      </c>
      <c r="CX315" s="227">
        <f>CW315*(1+('[13]GROWTH (YoY)'!AS315/100))</f>
        <v>221.68814873827341</v>
      </c>
      <c r="CY315" s="227">
        <f>CX315*(1+('[13]GROWTH (YoY)'!AT315/100))</f>
        <v>235.25963229228222</v>
      </c>
      <c r="CZ315" s="226">
        <v>4</v>
      </c>
      <c r="DA315" s="226">
        <v>5</v>
      </c>
      <c r="DB315" s="226">
        <v>5</v>
      </c>
      <c r="DC315" s="226">
        <v>5</v>
      </c>
      <c r="DD315" s="227">
        <v>2</v>
      </c>
      <c r="DE315" s="227">
        <v>2</v>
      </c>
      <c r="DF315" s="227">
        <v>2</v>
      </c>
      <c r="DG315" s="227">
        <v>2</v>
      </c>
      <c r="DH315" s="226">
        <v>12</v>
      </c>
      <c r="DI315" s="226">
        <v>6</v>
      </c>
      <c r="DJ315" s="226">
        <v>7</v>
      </c>
      <c r="DK315" s="226">
        <v>8</v>
      </c>
      <c r="DL315" s="227">
        <v>6</v>
      </c>
      <c r="DM315" s="227">
        <v>6</v>
      </c>
      <c r="DN315" s="227">
        <v>7</v>
      </c>
      <c r="DO315" s="227">
        <v>8</v>
      </c>
      <c r="DP315" s="376">
        <f t="shared" si="135"/>
        <v>0</v>
      </c>
      <c r="DQ315" s="226">
        <f t="shared" si="135"/>
        <v>14</v>
      </c>
      <c r="DR315" s="226">
        <f t="shared" si="135"/>
        <v>14</v>
      </c>
      <c r="DS315" s="226">
        <f t="shared" si="131"/>
        <v>5</v>
      </c>
      <c r="DT315" s="227">
        <f t="shared" si="131"/>
        <v>0</v>
      </c>
      <c r="DU315" s="227">
        <f t="shared" si="131"/>
        <v>40.613546417521462</v>
      </c>
      <c r="DV315" s="227">
        <f t="shared" si="131"/>
        <v>34.311851261726588</v>
      </c>
      <c r="DW315" s="227">
        <f t="shared" si="131"/>
        <v>34.74036770771778</v>
      </c>
      <c r="DX315" s="377">
        <f t="shared" si="125"/>
        <v>0.75</v>
      </c>
      <c r="DY315" s="377">
        <f t="shared" si="125"/>
        <v>0.75129533678756477</v>
      </c>
      <c r="DZ315" s="377">
        <f t="shared" si="125"/>
        <v>0.75087719298245614</v>
      </c>
      <c r="EA315" s="377">
        <f t="shared" si="124"/>
        <v>0.75027262813522355</v>
      </c>
      <c r="EB315" s="378">
        <f t="shared" si="124"/>
        <v>0.72429210134128164</v>
      </c>
      <c r="EC315" s="378">
        <f t="shared" si="124"/>
        <v>0.71649831649831652</v>
      </c>
      <c r="ED315" s="378">
        <f t="shared" si="124"/>
        <v>0.71876961707470177</v>
      </c>
      <c r="EE315" s="378">
        <f t="shared" si="124"/>
        <v>0.72124413145539901</v>
      </c>
      <c r="EG315" s="226">
        <v>770</v>
      </c>
      <c r="EH315" s="226">
        <v>592</v>
      </c>
      <c r="EI315" s="226">
        <v>178</v>
      </c>
      <c r="EJ315" s="226">
        <v>105</v>
      </c>
      <c r="EK315" s="226">
        <v>260</v>
      </c>
      <c r="EL315" s="226">
        <v>2574</v>
      </c>
      <c r="EM315" s="226">
        <v>2569</v>
      </c>
      <c r="EN315" s="379">
        <f t="shared" si="118"/>
        <v>0.76883116883116887</v>
      </c>
      <c r="EO315" s="226">
        <f t="shared" si="119"/>
        <v>58.988764044943821</v>
      </c>
      <c r="EP315" s="379">
        <f t="shared" si="120"/>
        <v>0.33766233766233766</v>
      </c>
      <c r="EQ315" s="226">
        <f t="shared" si="121"/>
        <v>101010.101010101</v>
      </c>
      <c r="ER315" s="226">
        <f t="shared" si="122"/>
        <v>3405.9945504087191</v>
      </c>
      <c r="ES315" s="292"/>
      <c r="ET315" s="227">
        <v>1342</v>
      </c>
      <c r="EU315" s="227">
        <v>972</v>
      </c>
      <c r="EV315" s="227">
        <v>370</v>
      </c>
      <c r="EW315" s="227">
        <v>183</v>
      </c>
      <c r="EX315" s="227">
        <v>435</v>
      </c>
      <c r="EY315" s="227">
        <v>3648</v>
      </c>
      <c r="EZ315" s="227">
        <v>3645</v>
      </c>
      <c r="FA315" s="380">
        <f t="shared" si="126"/>
        <v>0.72429210134128164</v>
      </c>
      <c r="FB315" s="228">
        <f t="shared" si="127"/>
        <v>49.45945945945946</v>
      </c>
      <c r="FC315" s="380">
        <f t="shared" si="128"/>
        <v>0.32414307004470938</v>
      </c>
      <c r="FD315" s="227">
        <f t="shared" si="129"/>
        <v>119243.42105263157</v>
      </c>
      <c r="FE315" s="227">
        <f t="shared" si="130"/>
        <v>4183.8134430727023</v>
      </c>
      <c r="FF315" s="227">
        <v>370</v>
      </c>
      <c r="FG315" s="228">
        <f t="shared" si="123"/>
        <v>46.486486486486491</v>
      </c>
      <c r="FH315" s="227">
        <v>172</v>
      </c>
      <c r="FI315" s="227">
        <v>370</v>
      </c>
      <c r="FJ315" s="227">
        <v>5</v>
      </c>
      <c r="FK315" s="227">
        <f t="shared" si="114"/>
        <v>193</v>
      </c>
      <c r="FL315" s="227">
        <v>48</v>
      </c>
      <c r="FM315" s="227">
        <f t="shared" si="115"/>
        <v>145</v>
      </c>
      <c r="FZ315" s="229"/>
      <c r="GA315" s="229"/>
      <c r="GB315" s="229"/>
      <c r="GC315" s="229"/>
      <c r="GD315" s="229"/>
    </row>
    <row r="316" spans="1:186" s="368" customFormat="1">
      <c r="A316" s="287" t="s">
        <v>534</v>
      </c>
      <c r="B316" s="369" t="s">
        <v>535</v>
      </c>
      <c r="C316" s="287" t="s">
        <v>784</v>
      </c>
      <c r="D316" s="403" t="s">
        <v>3126</v>
      </c>
      <c r="E316" s="369" t="s">
        <v>785</v>
      </c>
      <c r="F316" s="403">
        <v>313</v>
      </c>
      <c r="G316" s="404" t="s">
        <v>812</v>
      </c>
      <c r="H316" s="392" t="s">
        <v>813</v>
      </c>
      <c r="I316" s="287" t="s">
        <v>788</v>
      </c>
      <c r="J316" s="369" t="s">
        <v>789</v>
      </c>
      <c r="K316" s="287" t="s">
        <v>420</v>
      </c>
      <c r="L316" s="369" t="s">
        <v>779</v>
      </c>
      <c r="M316" s="369" t="s">
        <v>3124</v>
      </c>
      <c r="N316" s="372">
        <v>1</v>
      </c>
      <c r="O316" s="373">
        <v>1702</v>
      </c>
      <c r="P316" s="373">
        <v>1933</v>
      </c>
      <c r="Q316" s="373">
        <v>2061</v>
      </c>
      <c r="R316" s="373">
        <v>2271</v>
      </c>
      <c r="S316" s="374">
        <v>3730</v>
      </c>
      <c r="T316" s="374">
        <v>3983</v>
      </c>
      <c r="U316" s="374">
        <v>4393</v>
      </c>
      <c r="V316" s="374">
        <v>4327</v>
      </c>
      <c r="W316" s="373">
        <v>1373</v>
      </c>
      <c r="X316" s="373">
        <v>1560</v>
      </c>
      <c r="Y316" s="373">
        <v>1663</v>
      </c>
      <c r="Z316" s="373">
        <v>1832</v>
      </c>
      <c r="AA316" s="374">
        <v>2856</v>
      </c>
      <c r="AB316" s="374">
        <v>3062</v>
      </c>
      <c r="AC316" s="374">
        <v>3366</v>
      </c>
      <c r="AD316" s="374">
        <v>3347</v>
      </c>
      <c r="AE316" s="373">
        <v>8</v>
      </c>
      <c r="AF316" s="373">
        <v>7</v>
      </c>
      <c r="AG316" s="373">
        <v>7</v>
      </c>
      <c r="AH316" s="373">
        <v>7</v>
      </c>
      <c r="AI316" s="374">
        <v>14</v>
      </c>
      <c r="AJ316" s="374">
        <v>13</v>
      </c>
      <c r="AK316" s="374">
        <v>14</v>
      </c>
      <c r="AL316" s="374">
        <v>14</v>
      </c>
      <c r="AM316" s="226">
        <v>329</v>
      </c>
      <c r="AN316" s="226">
        <v>373</v>
      </c>
      <c r="AO316" s="226">
        <v>398</v>
      </c>
      <c r="AP316" s="226">
        <v>438</v>
      </c>
      <c r="AQ316" s="227">
        <v>875</v>
      </c>
      <c r="AR316" s="227">
        <v>920</v>
      </c>
      <c r="AS316" s="227">
        <v>1028</v>
      </c>
      <c r="AT316" s="227">
        <v>981</v>
      </c>
      <c r="AU316" s="226">
        <v>113</v>
      </c>
      <c r="AV316" s="226">
        <v>113</v>
      </c>
      <c r="AW316" s="226">
        <v>121</v>
      </c>
      <c r="AX316" s="226">
        <v>147</v>
      </c>
      <c r="AY316" s="227">
        <v>247</v>
      </c>
      <c r="AZ316" s="227">
        <v>242</v>
      </c>
      <c r="BA316" s="227">
        <v>273</v>
      </c>
      <c r="BB316" s="227">
        <v>285</v>
      </c>
      <c r="BC316" s="226">
        <f t="shared" si="134"/>
        <v>216</v>
      </c>
      <c r="BD316" s="226">
        <f t="shared" si="134"/>
        <v>255</v>
      </c>
      <c r="BE316" s="226">
        <f t="shared" si="134"/>
        <v>269</v>
      </c>
      <c r="BF316" s="226">
        <f t="shared" si="134"/>
        <v>285</v>
      </c>
      <c r="BG316" s="218">
        <f t="shared" si="134"/>
        <v>497</v>
      </c>
      <c r="BH316" s="218">
        <f t="shared" si="134"/>
        <v>567</v>
      </c>
      <c r="BI316" s="218">
        <f t="shared" si="134"/>
        <v>640</v>
      </c>
      <c r="BJ316" s="218">
        <f t="shared" si="134"/>
        <v>559</v>
      </c>
      <c r="BK316" s="226">
        <f t="shared" si="133"/>
        <v>0</v>
      </c>
      <c r="BL316" s="226">
        <f t="shared" si="132"/>
        <v>5</v>
      </c>
      <c r="BM316" s="226">
        <f t="shared" si="132"/>
        <v>8</v>
      </c>
      <c r="BN316" s="226">
        <f t="shared" si="132"/>
        <v>6</v>
      </c>
      <c r="BO316" s="227">
        <f t="shared" si="132"/>
        <v>131</v>
      </c>
      <c r="BP316" s="227">
        <f t="shared" si="132"/>
        <v>111</v>
      </c>
      <c r="BQ316" s="227">
        <f t="shared" si="132"/>
        <v>115</v>
      </c>
      <c r="BR316" s="227">
        <f t="shared" si="132"/>
        <v>137</v>
      </c>
      <c r="BS316" s="226">
        <v>0</v>
      </c>
      <c r="BT316" s="226">
        <v>5</v>
      </c>
      <c r="BU316" s="226">
        <v>8</v>
      </c>
      <c r="BV316" s="226">
        <v>6</v>
      </c>
      <c r="BW316" s="227">
        <v>131</v>
      </c>
      <c r="BX316" s="227">
        <v>111</v>
      </c>
      <c r="BY316" s="227">
        <v>115</v>
      </c>
      <c r="BZ316" s="227">
        <v>137</v>
      </c>
      <c r="CA316" s="226">
        <v>0</v>
      </c>
      <c r="CB316" s="226">
        <f>IFERROR(VLOOKUP($G316,[12]ITEM!$B$2:$AC$939,26,0),0)</f>
        <v>0</v>
      </c>
      <c r="CC316" s="226">
        <f>IFERROR(VLOOKUP($G316,[12]ITEM!$B$2:$AC$939,27,0),0)</f>
        <v>0</v>
      </c>
      <c r="CD316" s="226">
        <f>IFERROR(VLOOKUP($G316,[12]ITEM!$B$2:$AC$939,28,0),0)</f>
        <v>0</v>
      </c>
      <c r="CE316" s="227">
        <v>0</v>
      </c>
      <c r="CF316" s="227">
        <v>0</v>
      </c>
      <c r="CG316" s="227">
        <v>0</v>
      </c>
      <c r="CH316" s="227">
        <v>0</v>
      </c>
      <c r="CI316" s="375"/>
      <c r="CJ316" s="226">
        <f t="shared" si="116"/>
        <v>215</v>
      </c>
      <c r="CK316" s="226">
        <f t="shared" si="116"/>
        <v>278</v>
      </c>
      <c r="CL316" s="226">
        <f t="shared" si="116"/>
        <v>298</v>
      </c>
      <c r="CM316" s="226">
        <f t="shared" si="116"/>
        <v>329</v>
      </c>
      <c r="CN316" s="227">
        <f t="shared" si="116"/>
        <v>497</v>
      </c>
      <c r="CO316" s="227">
        <f t="shared" si="116"/>
        <v>526.19528319754102</v>
      </c>
      <c r="CP316" s="227">
        <f t="shared" si="116"/>
        <v>588.23514657788405</v>
      </c>
      <c r="CQ316" s="227">
        <f t="shared" si="116"/>
        <v>572.44639591106511</v>
      </c>
      <c r="CR316" s="226">
        <v>156</v>
      </c>
      <c r="CS316" s="226">
        <v>176</v>
      </c>
      <c r="CT316" s="226">
        <v>188</v>
      </c>
      <c r="CU316" s="226">
        <v>207</v>
      </c>
      <c r="CV316" s="227">
        <f t="shared" si="117"/>
        <v>425</v>
      </c>
      <c r="CW316" s="227">
        <f>CV316*(1+('[13]GROWTH (YoY)'!AR316/100))</f>
        <v>447.19528319754102</v>
      </c>
      <c r="CX316" s="227">
        <f>CW316*(1+('[13]GROWTH (YoY)'!AS316/100))</f>
        <v>499.23514657788405</v>
      </c>
      <c r="CY316" s="227">
        <f>CX316*(1+('[13]GROWTH (YoY)'!AT316/100))</f>
        <v>476.44639591106511</v>
      </c>
      <c r="CZ316" s="226">
        <v>28</v>
      </c>
      <c r="DA316" s="226">
        <v>37</v>
      </c>
      <c r="DB316" s="226">
        <v>38</v>
      </c>
      <c r="DC316" s="226">
        <v>39</v>
      </c>
      <c r="DD316" s="227">
        <v>8</v>
      </c>
      <c r="DE316" s="227">
        <v>8</v>
      </c>
      <c r="DF316" s="227">
        <v>8</v>
      </c>
      <c r="DG316" s="227">
        <v>9</v>
      </c>
      <c r="DH316" s="226">
        <v>31</v>
      </c>
      <c r="DI316" s="226">
        <v>65</v>
      </c>
      <c r="DJ316" s="226">
        <v>72</v>
      </c>
      <c r="DK316" s="226">
        <v>83</v>
      </c>
      <c r="DL316" s="227">
        <v>64</v>
      </c>
      <c r="DM316" s="227">
        <v>71</v>
      </c>
      <c r="DN316" s="227">
        <v>81</v>
      </c>
      <c r="DO316" s="227">
        <v>87</v>
      </c>
      <c r="DP316" s="376">
        <f t="shared" si="135"/>
        <v>1</v>
      </c>
      <c r="DQ316" s="226">
        <f t="shared" si="135"/>
        <v>-23</v>
      </c>
      <c r="DR316" s="226">
        <f t="shared" si="135"/>
        <v>-29</v>
      </c>
      <c r="DS316" s="226">
        <f t="shared" si="131"/>
        <v>-44</v>
      </c>
      <c r="DT316" s="227">
        <f t="shared" si="131"/>
        <v>0</v>
      </c>
      <c r="DU316" s="227">
        <f t="shared" si="131"/>
        <v>40.804716802458984</v>
      </c>
      <c r="DV316" s="227">
        <f t="shared" si="131"/>
        <v>51.764853422115948</v>
      </c>
      <c r="DW316" s="227">
        <f t="shared" si="131"/>
        <v>-13.44639591106511</v>
      </c>
      <c r="DX316" s="377">
        <f t="shared" si="125"/>
        <v>0.8066980023501763</v>
      </c>
      <c r="DY316" s="377">
        <f t="shared" si="125"/>
        <v>0.80703569580962231</v>
      </c>
      <c r="DZ316" s="377">
        <f t="shared" si="125"/>
        <v>0.80688985929160606</v>
      </c>
      <c r="EA316" s="377">
        <f t="shared" si="124"/>
        <v>0.80669308674592688</v>
      </c>
      <c r="EB316" s="378">
        <f t="shared" si="124"/>
        <v>0.76568364611260054</v>
      </c>
      <c r="EC316" s="378">
        <f t="shared" si="124"/>
        <v>0.76876726085864922</v>
      </c>
      <c r="ED316" s="378">
        <f t="shared" si="124"/>
        <v>0.76621898474846351</v>
      </c>
      <c r="EE316" s="378">
        <f t="shared" si="124"/>
        <v>0.77351513750866652</v>
      </c>
      <c r="EG316" s="226">
        <v>1699</v>
      </c>
      <c r="EH316" s="226">
        <v>1387</v>
      </c>
      <c r="EI316" s="226">
        <v>312</v>
      </c>
      <c r="EJ316" s="226">
        <v>107</v>
      </c>
      <c r="EK316" s="226">
        <v>246</v>
      </c>
      <c r="EL316" s="226">
        <v>3964</v>
      </c>
      <c r="EM316" s="226">
        <v>3913</v>
      </c>
      <c r="EN316" s="379">
        <f t="shared" si="118"/>
        <v>0.8163625662154208</v>
      </c>
      <c r="EO316" s="226">
        <f t="shared" si="119"/>
        <v>34.294871794871796</v>
      </c>
      <c r="EP316" s="379">
        <f t="shared" si="120"/>
        <v>0.14479105356091818</v>
      </c>
      <c r="EQ316" s="226">
        <f t="shared" si="121"/>
        <v>62058.526740665991</v>
      </c>
      <c r="ER316" s="226">
        <f t="shared" si="122"/>
        <v>2278.7290229150694</v>
      </c>
      <c r="ES316" s="292"/>
      <c r="ET316" s="227">
        <v>3730</v>
      </c>
      <c r="EU316" s="227">
        <v>2856</v>
      </c>
      <c r="EV316" s="227">
        <v>875</v>
      </c>
      <c r="EW316" s="227">
        <v>223</v>
      </c>
      <c r="EX316" s="227">
        <v>436</v>
      </c>
      <c r="EY316" s="227">
        <v>6459</v>
      </c>
      <c r="EZ316" s="227">
        <v>6402</v>
      </c>
      <c r="FA316" s="380">
        <f t="shared" si="126"/>
        <v>0.76568364611260054</v>
      </c>
      <c r="FB316" s="228">
        <f t="shared" si="127"/>
        <v>25.485714285714284</v>
      </c>
      <c r="FC316" s="380">
        <f t="shared" si="128"/>
        <v>0.11689008042895442</v>
      </c>
      <c r="FD316" s="227">
        <f t="shared" si="129"/>
        <v>67502.709397739585</v>
      </c>
      <c r="FE316" s="227">
        <f t="shared" si="130"/>
        <v>2902.7387274809953</v>
      </c>
      <c r="FF316" s="227">
        <v>875</v>
      </c>
      <c r="FG316" s="228">
        <f t="shared" si="123"/>
        <v>31.2</v>
      </c>
      <c r="FH316" s="227">
        <v>273</v>
      </c>
      <c r="FI316" s="227">
        <v>875</v>
      </c>
      <c r="FJ316" s="227">
        <v>4</v>
      </c>
      <c r="FK316" s="227">
        <f t="shared" si="114"/>
        <v>598</v>
      </c>
      <c r="FL316" s="227">
        <v>132</v>
      </c>
      <c r="FM316" s="227">
        <f t="shared" si="115"/>
        <v>466</v>
      </c>
      <c r="FZ316" s="229"/>
      <c r="GA316" s="229"/>
      <c r="GB316" s="229"/>
      <c r="GC316" s="229"/>
      <c r="GD316" s="229"/>
    </row>
    <row r="317" spans="1:186" s="368" customFormat="1">
      <c r="A317" s="287" t="s">
        <v>534</v>
      </c>
      <c r="B317" s="369" t="s">
        <v>535</v>
      </c>
      <c r="C317" s="287" t="s">
        <v>784</v>
      </c>
      <c r="D317" s="403" t="s">
        <v>3126</v>
      </c>
      <c r="E317" s="369" t="s">
        <v>785</v>
      </c>
      <c r="F317" s="403">
        <v>314</v>
      </c>
      <c r="G317" s="404" t="s">
        <v>814</v>
      </c>
      <c r="H317" s="392" t="s">
        <v>815</v>
      </c>
      <c r="I317" s="287" t="s">
        <v>788</v>
      </c>
      <c r="J317" s="369" t="s">
        <v>789</v>
      </c>
      <c r="K317" s="287" t="s">
        <v>420</v>
      </c>
      <c r="L317" s="369" t="s">
        <v>779</v>
      </c>
      <c r="M317" s="369" t="s">
        <v>3124</v>
      </c>
      <c r="N317" s="372">
        <v>1</v>
      </c>
      <c r="O317" s="373">
        <v>1609</v>
      </c>
      <c r="P317" s="373">
        <v>3289</v>
      </c>
      <c r="Q317" s="373">
        <v>3488</v>
      </c>
      <c r="R317" s="373">
        <v>3450</v>
      </c>
      <c r="S317" s="374">
        <v>1969</v>
      </c>
      <c r="T317" s="374">
        <v>2089</v>
      </c>
      <c r="U317" s="374">
        <v>2067</v>
      </c>
      <c r="V317" s="374">
        <v>2001</v>
      </c>
      <c r="W317" s="373">
        <v>1172</v>
      </c>
      <c r="X317" s="373">
        <v>2397</v>
      </c>
      <c r="Y317" s="373">
        <v>2542</v>
      </c>
      <c r="Z317" s="373">
        <v>2514</v>
      </c>
      <c r="AA317" s="374">
        <v>1387</v>
      </c>
      <c r="AB317" s="374">
        <v>1488</v>
      </c>
      <c r="AC317" s="374">
        <v>1474</v>
      </c>
      <c r="AD317" s="374">
        <v>1436</v>
      </c>
      <c r="AE317" s="373">
        <v>8</v>
      </c>
      <c r="AF317" s="373">
        <v>12</v>
      </c>
      <c r="AG317" s="373">
        <v>12</v>
      </c>
      <c r="AH317" s="373">
        <v>11</v>
      </c>
      <c r="AI317" s="374">
        <v>7</v>
      </c>
      <c r="AJ317" s="374">
        <v>7</v>
      </c>
      <c r="AK317" s="374">
        <v>7</v>
      </c>
      <c r="AL317" s="374">
        <v>6</v>
      </c>
      <c r="AM317" s="226">
        <v>437</v>
      </c>
      <c r="AN317" s="226">
        <v>892</v>
      </c>
      <c r="AO317" s="226">
        <v>946</v>
      </c>
      <c r="AP317" s="226">
        <v>936</v>
      </c>
      <c r="AQ317" s="227">
        <v>583</v>
      </c>
      <c r="AR317" s="227">
        <v>601</v>
      </c>
      <c r="AS317" s="227">
        <v>593</v>
      </c>
      <c r="AT317" s="227">
        <v>565</v>
      </c>
      <c r="AU317" s="226">
        <v>187</v>
      </c>
      <c r="AV317" s="226">
        <v>392</v>
      </c>
      <c r="AW317" s="226">
        <v>418</v>
      </c>
      <c r="AX317" s="226">
        <v>438</v>
      </c>
      <c r="AY317" s="227">
        <v>363</v>
      </c>
      <c r="AZ317" s="227">
        <v>341</v>
      </c>
      <c r="BA317" s="227">
        <v>382</v>
      </c>
      <c r="BB317" s="227">
        <v>402</v>
      </c>
      <c r="BC317" s="226">
        <f t="shared" si="134"/>
        <v>179</v>
      </c>
      <c r="BD317" s="226">
        <f t="shared" si="134"/>
        <v>445</v>
      </c>
      <c r="BE317" s="226">
        <f t="shared" si="134"/>
        <v>517</v>
      </c>
      <c r="BF317" s="226">
        <f t="shared" si="134"/>
        <v>488</v>
      </c>
      <c r="BG317" s="218">
        <f t="shared" si="134"/>
        <v>164</v>
      </c>
      <c r="BH317" s="218">
        <f t="shared" si="134"/>
        <v>230</v>
      </c>
      <c r="BI317" s="218">
        <f t="shared" si="134"/>
        <v>179</v>
      </c>
      <c r="BJ317" s="218">
        <f t="shared" si="134"/>
        <v>113</v>
      </c>
      <c r="BK317" s="226">
        <f t="shared" si="133"/>
        <v>71</v>
      </c>
      <c r="BL317" s="226">
        <f t="shared" si="132"/>
        <v>55</v>
      </c>
      <c r="BM317" s="226">
        <f t="shared" si="132"/>
        <v>11</v>
      </c>
      <c r="BN317" s="226">
        <f t="shared" si="132"/>
        <v>10</v>
      </c>
      <c r="BO317" s="227">
        <f t="shared" si="132"/>
        <v>56</v>
      </c>
      <c r="BP317" s="227">
        <f t="shared" si="132"/>
        <v>30</v>
      </c>
      <c r="BQ317" s="227">
        <f t="shared" si="132"/>
        <v>32</v>
      </c>
      <c r="BR317" s="227">
        <f t="shared" si="132"/>
        <v>50</v>
      </c>
      <c r="BS317" s="226">
        <v>73</v>
      </c>
      <c r="BT317" s="226">
        <v>55</v>
      </c>
      <c r="BU317" s="226">
        <v>11</v>
      </c>
      <c r="BV317" s="226">
        <v>10</v>
      </c>
      <c r="BW317" s="227">
        <v>56</v>
      </c>
      <c r="BX317" s="227">
        <v>30</v>
      </c>
      <c r="BY317" s="227">
        <v>32</v>
      </c>
      <c r="BZ317" s="227">
        <v>50</v>
      </c>
      <c r="CA317" s="226">
        <v>2</v>
      </c>
      <c r="CB317" s="226">
        <f>IFERROR(VLOOKUP($G317,[12]ITEM!$B$2:$AC$939,26,0),0)</f>
        <v>0</v>
      </c>
      <c r="CC317" s="226">
        <f>IFERROR(VLOOKUP($G317,[12]ITEM!$B$2:$AC$939,27,0),0)</f>
        <v>0</v>
      </c>
      <c r="CD317" s="226">
        <f>IFERROR(VLOOKUP($G317,[12]ITEM!$B$2:$AC$939,28,0),0)</f>
        <v>0</v>
      </c>
      <c r="CE317" s="227">
        <v>0</v>
      </c>
      <c r="CF317" s="227">
        <v>0</v>
      </c>
      <c r="CG317" s="227">
        <v>0</v>
      </c>
      <c r="CH317" s="227">
        <v>0</v>
      </c>
      <c r="CI317" s="375"/>
      <c r="CJ317" s="226">
        <f t="shared" si="116"/>
        <v>179</v>
      </c>
      <c r="CK317" s="226">
        <f t="shared" si="116"/>
        <v>328</v>
      </c>
      <c r="CL317" s="226">
        <f t="shared" si="116"/>
        <v>349</v>
      </c>
      <c r="CM317" s="226">
        <f t="shared" si="116"/>
        <v>357</v>
      </c>
      <c r="CN317" s="227">
        <f t="shared" si="116"/>
        <v>164</v>
      </c>
      <c r="CO317" s="227">
        <f t="shared" si="116"/>
        <v>173.3013610061783</v>
      </c>
      <c r="CP317" s="227">
        <f t="shared" si="116"/>
        <v>181.90821645796456</v>
      </c>
      <c r="CQ317" s="227">
        <f t="shared" si="116"/>
        <v>181.85491951232217</v>
      </c>
      <c r="CR317" s="226">
        <v>136</v>
      </c>
      <c r="CS317" s="226">
        <v>232</v>
      </c>
      <c r="CT317" s="226">
        <v>246</v>
      </c>
      <c r="CU317" s="226">
        <v>243</v>
      </c>
      <c r="CV317" s="227">
        <f t="shared" si="117"/>
        <v>105</v>
      </c>
      <c r="CW317" s="227">
        <f>CV317*(1+('[13]GROWTH (YoY)'!AR317/100))</f>
        <v>108.3013610061783</v>
      </c>
      <c r="CX317" s="227">
        <f>CW317*(1+('[13]GROWTH (YoY)'!AS317/100))</f>
        <v>106.90821645796456</v>
      </c>
      <c r="CY317" s="227">
        <f>CX317*(1+('[13]GROWTH (YoY)'!AT317/100))</f>
        <v>101.85491951232216</v>
      </c>
      <c r="CZ317" s="226">
        <v>30</v>
      </c>
      <c r="DA317" s="226">
        <v>39</v>
      </c>
      <c r="DB317" s="226">
        <v>40</v>
      </c>
      <c r="DC317" s="226">
        <v>41</v>
      </c>
      <c r="DD317" s="227">
        <v>3</v>
      </c>
      <c r="DE317" s="227">
        <v>3</v>
      </c>
      <c r="DF317" s="227">
        <v>3</v>
      </c>
      <c r="DG317" s="227">
        <v>3</v>
      </c>
      <c r="DH317" s="226">
        <v>13</v>
      </c>
      <c r="DI317" s="226">
        <v>57</v>
      </c>
      <c r="DJ317" s="226">
        <v>63</v>
      </c>
      <c r="DK317" s="226">
        <v>73</v>
      </c>
      <c r="DL317" s="227">
        <v>56</v>
      </c>
      <c r="DM317" s="227">
        <v>62</v>
      </c>
      <c r="DN317" s="227">
        <v>72</v>
      </c>
      <c r="DO317" s="227">
        <v>77</v>
      </c>
      <c r="DP317" s="376">
        <f t="shared" si="135"/>
        <v>0</v>
      </c>
      <c r="DQ317" s="226">
        <f t="shared" si="135"/>
        <v>117</v>
      </c>
      <c r="DR317" s="226">
        <f t="shared" si="135"/>
        <v>168</v>
      </c>
      <c r="DS317" s="226">
        <f t="shared" si="131"/>
        <v>131</v>
      </c>
      <c r="DT317" s="227">
        <f t="shared" si="131"/>
        <v>0</v>
      </c>
      <c r="DU317" s="227">
        <f t="shared" si="131"/>
        <v>56.698638993821703</v>
      </c>
      <c r="DV317" s="227">
        <f t="shared" si="131"/>
        <v>-2.9082164579645564</v>
      </c>
      <c r="DW317" s="227">
        <f t="shared" si="131"/>
        <v>-68.854919512322169</v>
      </c>
      <c r="DX317" s="377">
        <f t="shared" si="125"/>
        <v>0.72840273461777505</v>
      </c>
      <c r="DY317" s="377">
        <f t="shared" si="125"/>
        <v>0.7287929461842505</v>
      </c>
      <c r="DZ317" s="377">
        <f t="shared" si="125"/>
        <v>0.72878440366972475</v>
      </c>
      <c r="EA317" s="377">
        <f t="shared" si="124"/>
        <v>0.72869565217391308</v>
      </c>
      <c r="EB317" s="378">
        <f t="shared" si="124"/>
        <v>0.70441848654139161</v>
      </c>
      <c r="EC317" s="378">
        <f t="shared" si="124"/>
        <v>0.71230253709909053</v>
      </c>
      <c r="ED317" s="378">
        <f t="shared" si="124"/>
        <v>0.71311078858248667</v>
      </c>
      <c r="EE317" s="378">
        <f t="shared" si="124"/>
        <v>0.71764117941029482</v>
      </c>
      <c r="EG317" s="226">
        <v>1614</v>
      </c>
      <c r="EH317" s="226">
        <v>1190</v>
      </c>
      <c r="EI317" s="226">
        <v>424</v>
      </c>
      <c r="EJ317" s="226">
        <v>182</v>
      </c>
      <c r="EK317" s="226">
        <v>396</v>
      </c>
      <c r="EL317" s="226">
        <v>6991</v>
      </c>
      <c r="EM317" s="226">
        <v>6967</v>
      </c>
      <c r="EN317" s="379">
        <f t="shared" si="118"/>
        <v>0.73729863692688968</v>
      </c>
      <c r="EO317" s="226">
        <f t="shared" si="119"/>
        <v>42.924528301886795</v>
      </c>
      <c r="EP317" s="379">
        <f t="shared" si="120"/>
        <v>0.24535315985130113</v>
      </c>
      <c r="EQ317" s="226">
        <f t="shared" si="121"/>
        <v>56644.256901730798</v>
      </c>
      <c r="ER317" s="226">
        <f t="shared" si="122"/>
        <v>2176.9293335247116</v>
      </c>
      <c r="ES317" s="292"/>
      <c r="ET317" s="227">
        <v>1969</v>
      </c>
      <c r="EU317" s="227">
        <v>1387</v>
      </c>
      <c r="EV317" s="227">
        <v>583</v>
      </c>
      <c r="EW317" s="227">
        <v>452</v>
      </c>
      <c r="EX317" s="227">
        <v>1619</v>
      </c>
      <c r="EY317" s="227">
        <v>11479</v>
      </c>
      <c r="EZ317" s="227">
        <v>11446</v>
      </c>
      <c r="FA317" s="380">
        <f t="shared" si="126"/>
        <v>0.70441848654139161</v>
      </c>
      <c r="FB317" s="228">
        <f t="shared" si="127"/>
        <v>77.530017152658658</v>
      </c>
      <c r="FC317" s="380">
        <f t="shared" si="128"/>
        <v>0.82224479431183339</v>
      </c>
      <c r="FD317" s="227">
        <f t="shared" si="129"/>
        <v>141040.16029270843</v>
      </c>
      <c r="FE317" s="227">
        <f t="shared" si="130"/>
        <v>3290.8148407012636</v>
      </c>
      <c r="FF317" s="227">
        <v>583</v>
      </c>
      <c r="FG317" s="228">
        <f t="shared" si="123"/>
        <v>68.953687821612348</v>
      </c>
      <c r="FH317" s="227">
        <v>402</v>
      </c>
      <c r="FI317" s="227">
        <v>583</v>
      </c>
      <c r="FJ317" s="227">
        <v>8</v>
      </c>
      <c r="FK317" s="227">
        <f t="shared" si="114"/>
        <v>173</v>
      </c>
      <c r="FL317" s="227">
        <v>70</v>
      </c>
      <c r="FM317" s="227">
        <f t="shared" si="115"/>
        <v>103</v>
      </c>
      <c r="FZ317" s="229"/>
      <c r="GA317" s="229"/>
      <c r="GB317" s="229"/>
      <c r="GC317" s="229"/>
      <c r="GD317" s="229"/>
    </row>
    <row r="318" spans="1:186" s="368" customFormat="1">
      <c r="A318" s="287" t="s">
        <v>534</v>
      </c>
      <c r="B318" s="369" t="s">
        <v>535</v>
      </c>
      <c r="C318" s="287" t="s">
        <v>784</v>
      </c>
      <c r="D318" s="403" t="s">
        <v>3126</v>
      </c>
      <c r="E318" s="369" t="s">
        <v>785</v>
      </c>
      <c r="F318" s="403">
        <v>315</v>
      </c>
      <c r="G318" s="404" t="s">
        <v>816</v>
      </c>
      <c r="H318" s="392" t="s">
        <v>817</v>
      </c>
      <c r="I318" s="287" t="s">
        <v>788</v>
      </c>
      <c r="J318" s="369" t="s">
        <v>789</v>
      </c>
      <c r="K318" s="287" t="s">
        <v>420</v>
      </c>
      <c r="L318" s="369" t="s">
        <v>779</v>
      </c>
      <c r="M318" s="369" t="s">
        <v>3124</v>
      </c>
      <c r="N318" s="372">
        <v>1</v>
      </c>
      <c r="O318" s="373">
        <v>342</v>
      </c>
      <c r="P318" s="373">
        <v>700</v>
      </c>
      <c r="Q318" s="373">
        <v>716</v>
      </c>
      <c r="R318" s="373">
        <v>716</v>
      </c>
      <c r="S318" s="374">
        <v>89</v>
      </c>
      <c r="T318" s="374">
        <v>91</v>
      </c>
      <c r="U318" s="374">
        <v>91</v>
      </c>
      <c r="V318" s="374">
        <v>97</v>
      </c>
      <c r="W318" s="373">
        <v>261</v>
      </c>
      <c r="X318" s="373">
        <v>535</v>
      </c>
      <c r="Y318" s="373">
        <v>547</v>
      </c>
      <c r="Z318" s="373">
        <v>547</v>
      </c>
      <c r="AA318" s="374">
        <v>64</v>
      </c>
      <c r="AB318" s="374">
        <v>66</v>
      </c>
      <c r="AC318" s="374">
        <v>65</v>
      </c>
      <c r="AD318" s="374">
        <v>69</v>
      </c>
      <c r="AE318" s="373">
        <v>2</v>
      </c>
      <c r="AF318" s="373">
        <v>3</v>
      </c>
      <c r="AG318" s="373">
        <v>2</v>
      </c>
      <c r="AH318" s="373">
        <v>2</v>
      </c>
      <c r="AI318" s="374">
        <v>0</v>
      </c>
      <c r="AJ318" s="374">
        <v>0</v>
      </c>
      <c r="AK318" s="374">
        <v>0</v>
      </c>
      <c r="AL318" s="374">
        <v>0</v>
      </c>
      <c r="AM318" s="226">
        <v>81</v>
      </c>
      <c r="AN318" s="226">
        <v>165</v>
      </c>
      <c r="AO318" s="226">
        <v>169</v>
      </c>
      <c r="AP318" s="226">
        <v>169</v>
      </c>
      <c r="AQ318" s="227">
        <v>25</v>
      </c>
      <c r="AR318" s="227">
        <v>25</v>
      </c>
      <c r="AS318" s="227">
        <v>25</v>
      </c>
      <c r="AT318" s="227">
        <v>27</v>
      </c>
      <c r="AU318" s="226">
        <v>40</v>
      </c>
      <c r="AV318" s="226">
        <v>66</v>
      </c>
      <c r="AW318" s="226">
        <v>68</v>
      </c>
      <c r="AX318" s="226">
        <v>73</v>
      </c>
      <c r="AY318" s="227">
        <v>13</v>
      </c>
      <c r="AZ318" s="227">
        <v>12</v>
      </c>
      <c r="BA318" s="227">
        <v>14</v>
      </c>
      <c r="BB318" s="227">
        <v>14</v>
      </c>
      <c r="BC318" s="226">
        <f t="shared" si="134"/>
        <v>41</v>
      </c>
      <c r="BD318" s="226">
        <f t="shared" si="134"/>
        <v>98</v>
      </c>
      <c r="BE318" s="226">
        <f t="shared" si="134"/>
        <v>100</v>
      </c>
      <c r="BF318" s="226">
        <f t="shared" si="134"/>
        <v>95</v>
      </c>
      <c r="BG318" s="218">
        <f t="shared" si="134"/>
        <v>11</v>
      </c>
      <c r="BH318" s="218">
        <f t="shared" si="134"/>
        <v>12</v>
      </c>
      <c r="BI318" s="218">
        <f t="shared" si="134"/>
        <v>10</v>
      </c>
      <c r="BJ318" s="218">
        <f t="shared" si="134"/>
        <v>12</v>
      </c>
      <c r="BK318" s="226">
        <f t="shared" si="133"/>
        <v>0</v>
      </c>
      <c r="BL318" s="226">
        <f t="shared" si="132"/>
        <v>1</v>
      </c>
      <c r="BM318" s="226">
        <f t="shared" si="132"/>
        <v>1</v>
      </c>
      <c r="BN318" s="226">
        <f t="shared" si="132"/>
        <v>1</v>
      </c>
      <c r="BO318" s="227">
        <f t="shared" si="132"/>
        <v>1</v>
      </c>
      <c r="BP318" s="227">
        <f t="shared" si="132"/>
        <v>1</v>
      </c>
      <c r="BQ318" s="227">
        <f t="shared" si="132"/>
        <v>1</v>
      </c>
      <c r="BR318" s="227">
        <f t="shared" si="132"/>
        <v>1</v>
      </c>
      <c r="BS318" s="226">
        <v>0</v>
      </c>
      <c r="BT318" s="226">
        <v>1</v>
      </c>
      <c r="BU318" s="226">
        <v>1</v>
      </c>
      <c r="BV318" s="226">
        <v>1</v>
      </c>
      <c r="BW318" s="227">
        <v>1</v>
      </c>
      <c r="BX318" s="227">
        <v>1</v>
      </c>
      <c r="BY318" s="227">
        <v>1</v>
      </c>
      <c r="BZ318" s="227">
        <v>1</v>
      </c>
      <c r="CA318" s="226">
        <v>0</v>
      </c>
      <c r="CB318" s="226">
        <f>IFERROR(VLOOKUP($G318,[12]ITEM!$B$2:$AC$939,26,0),0)</f>
        <v>0</v>
      </c>
      <c r="CC318" s="226">
        <f>IFERROR(VLOOKUP($G318,[12]ITEM!$B$2:$AC$939,27,0),0)</f>
        <v>0</v>
      </c>
      <c r="CD318" s="226">
        <f>IFERROR(VLOOKUP($G318,[12]ITEM!$B$2:$AC$939,28,0),0)</f>
        <v>0</v>
      </c>
      <c r="CE318" s="227">
        <v>0</v>
      </c>
      <c r="CF318" s="227">
        <v>0</v>
      </c>
      <c r="CG318" s="227">
        <v>0</v>
      </c>
      <c r="CH318" s="227">
        <v>0</v>
      </c>
      <c r="CI318" s="375"/>
      <c r="CJ318" s="226">
        <f t="shared" si="116"/>
        <v>41</v>
      </c>
      <c r="CK318" s="226">
        <f t="shared" si="116"/>
        <v>19</v>
      </c>
      <c r="CL318" s="226">
        <f t="shared" si="116"/>
        <v>20</v>
      </c>
      <c r="CM318" s="226">
        <f t="shared" si="116"/>
        <v>20</v>
      </c>
      <c r="CN318" s="227">
        <f t="shared" si="116"/>
        <v>11</v>
      </c>
      <c r="CO318" s="227">
        <f t="shared" si="116"/>
        <v>11.189774893555528</v>
      </c>
      <c r="CP318" s="227">
        <f t="shared" si="116"/>
        <v>11.316590693662313</v>
      </c>
      <c r="CQ318" s="227">
        <f t="shared" si="116"/>
        <v>12.123086121048081</v>
      </c>
      <c r="CR318" s="226">
        <v>11</v>
      </c>
      <c r="CS318" s="226">
        <v>18</v>
      </c>
      <c r="CT318" s="226">
        <v>19</v>
      </c>
      <c r="CU318" s="226">
        <v>19</v>
      </c>
      <c r="CV318" s="227">
        <f t="shared" si="117"/>
        <v>11</v>
      </c>
      <c r="CW318" s="227">
        <f>CV318*(1+('[13]GROWTH (YoY)'!AR318/100))</f>
        <v>11.189774893555528</v>
      </c>
      <c r="CX318" s="227">
        <f>CW318*(1+('[13]GROWTH (YoY)'!AS318/100))</f>
        <v>11.316590693662313</v>
      </c>
      <c r="CY318" s="227">
        <f>CX318*(1+('[13]GROWTH (YoY)'!AT318/100))</f>
        <v>12.123086121048081</v>
      </c>
      <c r="CZ318" s="226">
        <v>1</v>
      </c>
      <c r="DA318" s="226">
        <v>1</v>
      </c>
      <c r="DB318" s="226">
        <v>1</v>
      </c>
      <c r="DC318" s="226">
        <v>1</v>
      </c>
      <c r="DD318" s="227">
        <v>0</v>
      </c>
      <c r="DE318" s="227">
        <v>0</v>
      </c>
      <c r="DF318" s="227">
        <v>0</v>
      </c>
      <c r="DG318" s="227">
        <v>0</v>
      </c>
      <c r="DH318" s="226">
        <v>29</v>
      </c>
      <c r="DI318" s="226">
        <v>0</v>
      </c>
      <c r="DJ318" s="226">
        <v>0</v>
      </c>
      <c r="DK318" s="226">
        <v>0</v>
      </c>
      <c r="DL318" s="227">
        <v>0</v>
      </c>
      <c r="DM318" s="227">
        <v>0</v>
      </c>
      <c r="DN318" s="227">
        <v>0</v>
      </c>
      <c r="DO318" s="227">
        <v>0</v>
      </c>
      <c r="DP318" s="376">
        <f t="shared" si="135"/>
        <v>0</v>
      </c>
      <c r="DQ318" s="226">
        <f t="shared" si="135"/>
        <v>79</v>
      </c>
      <c r="DR318" s="226">
        <f t="shared" si="135"/>
        <v>80</v>
      </c>
      <c r="DS318" s="226">
        <f t="shared" si="131"/>
        <v>75</v>
      </c>
      <c r="DT318" s="227">
        <f t="shared" si="131"/>
        <v>0</v>
      </c>
      <c r="DU318" s="227">
        <f t="shared" si="131"/>
        <v>0.81022510644447188</v>
      </c>
      <c r="DV318" s="227">
        <f t="shared" si="131"/>
        <v>-1.3165906936623131</v>
      </c>
      <c r="DW318" s="227">
        <f t="shared" si="131"/>
        <v>-0.1230861210480807</v>
      </c>
      <c r="DX318" s="377">
        <f t="shared" si="125"/>
        <v>0.76315789473684215</v>
      </c>
      <c r="DY318" s="377">
        <f t="shared" si="125"/>
        <v>0.76428571428571423</v>
      </c>
      <c r="DZ318" s="377">
        <f t="shared" si="125"/>
        <v>0.76396648044692739</v>
      </c>
      <c r="EA318" s="377">
        <f t="shared" si="125"/>
        <v>0.76396648044692739</v>
      </c>
      <c r="EB318" s="378">
        <f t="shared" si="125"/>
        <v>0.7191011235955056</v>
      </c>
      <c r="EC318" s="378">
        <f t="shared" si="125"/>
        <v>0.72527472527472525</v>
      </c>
      <c r="ED318" s="378">
        <f t="shared" si="125"/>
        <v>0.7142857142857143</v>
      </c>
      <c r="EE318" s="378">
        <f t="shared" si="125"/>
        <v>0.71134020618556704</v>
      </c>
      <c r="EG318" s="226">
        <v>345</v>
      </c>
      <c r="EH318" s="226">
        <v>285</v>
      </c>
      <c r="EI318" s="226">
        <v>61</v>
      </c>
      <c r="EJ318" s="226">
        <v>30</v>
      </c>
      <c r="EK318" s="226">
        <v>93</v>
      </c>
      <c r="EL318" s="226">
        <v>688</v>
      </c>
      <c r="EM318" s="226">
        <v>688</v>
      </c>
      <c r="EN318" s="379">
        <f t="shared" si="118"/>
        <v>0.82608695652173914</v>
      </c>
      <c r="EO318" s="226">
        <f t="shared" si="119"/>
        <v>49.180327868852459</v>
      </c>
      <c r="EP318" s="379">
        <f t="shared" si="120"/>
        <v>0.26956521739130435</v>
      </c>
      <c r="EQ318" s="226">
        <f t="shared" si="121"/>
        <v>135174.41860465117</v>
      </c>
      <c r="ER318" s="226">
        <f t="shared" si="122"/>
        <v>3633.7209302325577</v>
      </c>
      <c r="ES318" s="292"/>
      <c r="ET318" s="227">
        <v>89</v>
      </c>
      <c r="EU318" s="227">
        <v>64</v>
      </c>
      <c r="EV318" s="227">
        <v>25</v>
      </c>
      <c r="EW318" s="227">
        <v>12</v>
      </c>
      <c r="EX318" s="227">
        <v>19</v>
      </c>
      <c r="EY318" s="227">
        <v>385</v>
      </c>
      <c r="EZ318" s="227">
        <v>385</v>
      </c>
      <c r="FA318" s="380">
        <f t="shared" si="126"/>
        <v>0.7191011235955056</v>
      </c>
      <c r="FB318" s="228">
        <f t="shared" si="127"/>
        <v>48</v>
      </c>
      <c r="FC318" s="380">
        <f t="shared" si="128"/>
        <v>0.21348314606741572</v>
      </c>
      <c r="FD318" s="227">
        <f t="shared" si="129"/>
        <v>49350.64935064935</v>
      </c>
      <c r="FE318" s="227">
        <f t="shared" si="130"/>
        <v>2597.4025974025976</v>
      </c>
      <c r="FF318" s="227">
        <v>25</v>
      </c>
      <c r="FG318" s="228">
        <f t="shared" si="123"/>
        <v>56.000000000000007</v>
      </c>
      <c r="FH318" s="227">
        <v>14</v>
      </c>
      <c r="FI318" s="227">
        <v>25</v>
      </c>
      <c r="FJ318" s="227">
        <v>0</v>
      </c>
      <c r="FK318" s="227">
        <f t="shared" si="114"/>
        <v>11</v>
      </c>
      <c r="FL318" s="227">
        <v>3</v>
      </c>
      <c r="FM318" s="227">
        <f t="shared" si="115"/>
        <v>8</v>
      </c>
      <c r="FZ318" s="229"/>
      <c r="GA318" s="229"/>
      <c r="GB318" s="229"/>
      <c r="GC318" s="229"/>
      <c r="GD318" s="229"/>
    </row>
    <row r="319" spans="1:186" s="368" customFormat="1">
      <c r="A319" s="287" t="s">
        <v>534</v>
      </c>
      <c r="B319" s="369" t="s">
        <v>535</v>
      </c>
      <c r="C319" s="287" t="s">
        <v>784</v>
      </c>
      <c r="D319" s="403" t="s">
        <v>3126</v>
      </c>
      <c r="E319" s="369" t="s">
        <v>785</v>
      </c>
      <c r="F319" s="403">
        <v>316</v>
      </c>
      <c r="G319" s="404" t="s">
        <v>818</v>
      </c>
      <c r="H319" s="392" t="s">
        <v>819</v>
      </c>
      <c r="I319" s="287" t="s">
        <v>788</v>
      </c>
      <c r="J319" s="369" t="s">
        <v>789</v>
      </c>
      <c r="K319" s="287" t="s">
        <v>420</v>
      </c>
      <c r="L319" s="369" t="s">
        <v>779</v>
      </c>
      <c r="M319" s="369" t="s">
        <v>3124</v>
      </c>
      <c r="N319" s="372">
        <v>1</v>
      </c>
      <c r="O319" s="373">
        <v>524</v>
      </c>
      <c r="P319" s="373">
        <v>880</v>
      </c>
      <c r="Q319" s="373">
        <v>914</v>
      </c>
      <c r="R319" s="373">
        <v>988</v>
      </c>
      <c r="S319" s="374">
        <v>1</v>
      </c>
      <c r="T319" s="374">
        <v>1</v>
      </c>
      <c r="U319" s="374">
        <v>1</v>
      </c>
      <c r="V319" s="374">
        <v>1</v>
      </c>
      <c r="W319" s="373">
        <v>334</v>
      </c>
      <c r="X319" s="373">
        <v>555</v>
      </c>
      <c r="Y319" s="373">
        <v>576</v>
      </c>
      <c r="Z319" s="373">
        <v>622</v>
      </c>
      <c r="AA319" s="374">
        <v>1</v>
      </c>
      <c r="AB319" s="374">
        <v>1</v>
      </c>
      <c r="AC319" s="374">
        <v>1</v>
      </c>
      <c r="AD319" s="374">
        <v>1</v>
      </c>
      <c r="AE319" s="373">
        <v>3</v>
      </c>
      <c r="AF319" s="373">
        <v>3</v>
      </c>
      <c r="AG319" s="373">
        <v>3</v>
      </c>
      <c r="AH319" s="373">
        <v>3</v>
      </c>
      <c r="AI319" s="374">
        <v>0</v>
      </c>
      <c r="AJ319" s="374">
        <v>0</v>
      </c>
      <c r="AK319" s="374">
        <v>0</v>
      </c>
      <c r="AL319" s="374">
        <v>0</v>
      </c>
      <c r="AM319" s="226">
        <v>191</v>
      </c>
      <c r="AN319" s="226">
        <v>326</v>
      </c>
      <c r="AO319" s="226">
        <v>338</v>
      </c>
      <c r="AP319" s="226">
        <v>365</v>
      </c>
      <c r="AQ319" s="227">
        <v>1</v>
      </c>
      <c r="AR319" s="227">
        <v>1</v>
      </c>
      <c r="AS319" s="227">
        <v>1</v>
      </c>
      <c r="AT319" s="227">
        <v>1</v>
      </c>
      <c r="AU319" s="226">
        <v>161</v>
      </c>
      <c r="AV319" s="226">
        <v>243</v>
      </c>
      <c r="AW319" s="226">
        <v>247</v>
      </c>
      <c r="AX319" s="226">
        <v>283</v>
      </c>
      <c r="AY319" s="227">
        <v>0</v>
      </c>
      <c r="AZ319" s="227">
        <v>0</v>
      </c>
      <c r="BA319" s="227">
        <v>0</v>
      </c>
      <c r="BB319" s="227">
        <v>1</v>
      </c>
      <c r="BC319" s="226">
        <f t="shared" si="134"/>
        <v>30</v>
      </c>
      <c r="BD319" s="226">
        <f t="shared" si="134"/>
        <v>83</v>
      </c>
      <c r="BE319" s="226">
        <f t="shared" si="134"/>
        <v>91</v>
      </c>
      <c r="BF319" s="226">
        <f t="shared" si="134"/>
        <v>82</v>
      </c>
      <c r="BG319" s="218">
        <f t="shared" si="134"/>
        <v>1</v>
      </c>
      <c r="BH319" s="218">
        <f t="shared" si="134"/>
        <v>1</v>
      </c>
      <c r="BI319" s="218">
        <f t="shared" si="134"/>
        <v>1</v>
      </c>
      <c r="BJ319" s="218">
        <f t="shared" si="134"/>
        <v>0</v>
      </c>
      <c r="BK319" s="226">
        <f t="shared" si="133"/>
        <v>0</v>
      </c>
      <c r="BL319" s="226">
        <f t="shared" si="132"/>
        <v>0</v>
      </c>
      <c r="BM319" s="226">
        <f t="shared" si="132"/>
        <v>0</v>
      </c>
      <c r="BN319" s="226">
        <f t="shared" si="132"/>
        <v>0</v>
      </c>
      <c r="BO319" s="227">
        <f t="shared" si="132"/>
        <v>0</v>
      </c>
      <c r="BP319" s="227">
        <f t="shared" si="132"/>
        <v>0</v>
      </c>
      <c r="BQ319" s="227">
        <f t="shared" si="132"/>
        <v>0</v>
      </c>
      <c r="BR319" s="227">
        <f t="shared" si="132"/>
        <v>0</v>
      </c>
      <c r="BS319" s="226">
        <v>0</v>
      </c>
      <c r="BT319" s="226">
        <v>0</v>
      </c>
      <c r="BU319" s="226">
        <v>0</v>
      </c>
      <c r="BV319" s="226">
        <v>0</v>
      </c>
      <c r="BW319" s="227">
        <v>0</v>
      </c>
      <c r="BX319" s="227">
        <v>0</v>
      </c>
      <c r="BY319" s="227">
        <v>0</v>
      </c>
      <c r="BZ319" s="227">
        <v>0</v>
      </c>
      <c r="CA319" s="226">
        <v>0</v>
      </c>
      <c r="CB319" s="226">
        <f>IFERROR(VLOOKUP($G319,[12]ITEM!$B$2:$AC$939,26,0),0)</f>
        <v>0</v>
      </c>
      <c r="CC319" s="226">
        <f>IFERROR(VLOOKUP($G319,[12]ITEM!$B$2:$AC$939,27,0),0)</f>
        <v>0</v>
      </c>
      <c r="CD319" s="226">
        <f>IFERROR(VLOOKUP($G319,[12]ITEM!$B$2:$AC$939,28,0),0)</f>
        <v>0</v>
      </c>
      <c r="CE319" s="227">
        <v>0</v>
      </c>
      <c r="CF319" s="227">
        <v>0</v>
      </c>
      <c r="CG319" s="227">
        <v>0</v>
      </c>
      <c r="CH319" s="227">
        <v>0</v>
      </c>
      <c r="CI319" s="375"/>
      <c r="CJ319" s="226">
        <f t="shared" si="116"/>
        <v>30</v>
      </c>
      <c r="CK319" s="226">
        <f t="shared" si="116"/>
        <v>47</v>
      </c>
      <c r="CL319" s="226">
        <f t="shared" si="116"/>
        <v>49</v>
      </c>
      <c r="CM319" s="226">
        <f t="shared" si="116"/>
        <v>53</v>
      </c>
      <c r="CN319" s="227">
        <f t="shared" si="116"/>
        <v>1</v>
      </c>
      <c r="CO319" s="227">
        <f t="shared" si="116"/>
        <v>1.0333759753131322</v>
      </c>
      <c r="CP319" s="227">
        <f t="shared" si="116"/>
        <v>1.1768325944337763</v>
      </c>
      <c r="CQ319" s="227">
        <f t="shared" si="116"/>
        <v>1.2669335936261277</v>
      </c>
      <c r="CR319" s="226">
        <v>30</v>
      </c>
      <c r="CS319" s="226">
        <v>47</v>
      </c>
      <c r="CT319" s="226">
        <v>49</v>
      </c>
      <c r="CU319" s="226">
        <v>53</v>
      </c>
      <c r="CV319" s="227">
        <f t="shared" si="117"/>
        <v>1</v>
      </c>
      <c r="CW319" s="227">
        <f>CV319*(1+('[13]GROWTH (YoY)'!AR319/100))</f>
        <v>1.0333759753131322</v>
      </c>
      <c r="CX319" s="227">
        <f>CW319*(1+('[13]GROWTH (YoY)'!AS319/100))</f>
        <v>1.1768325944337763</v>
      </c>
      <c r="CY319" s="227">
        <f>CX319*(1+('[13]GROWTH (YoY)'!AT319/100))</f>
        <v>1.2669335936261277</v>
      </c>
      <c r="CZ319" s="226">
        <v>0</v>
      </c>
      <c r="DA319" s="226">
        <v>0</v>
      </c>
      <c r="DB319" s="226">
        <v>0</v>
      </c>
      <c r="DC319" s="226">
        <v>0</v>
      </c>
      <c r="DD319" s="227">
        <v>0</v>
      </c>
      <c r="DE319" s="227">
        <v>0</v>
      </c>
      <c r="DF319" s="227">
        <v>0</v>
      </c>
      <c r="DG319" s="227">
        <v>0</v>
      </c>
      <c r="DH319" s="226">
        <v>0</v>
      </c>
      <c r="DI319" s="226">
        <v>0</v>
      </c>
      <c r="DJ319" s="226">
        <v>0</v>
      </c>
      <c r="DK319" s="226">
        <v>0</v>
      </c>
      <c r="DL319" s="227">
        <v>0</v>
      </c>
      <c r="DM319" s="227">
        <v>0</v>
      </c>
      <c r="DN319" s="227">
        <v>0</v>
      </c>
      <c r="DO319" s="227">
        <v>0</v>
      </c>
      <c r="DP319" s="376">
        <f t="shared" si="135"/>
        <v>0</v>
      </c>
      <c r="DQ319" s="226">
        <f t="shared" si="135"/>
        <v>36</v>
      </c>
      <c r="DR319" s="226">
        <f t="shared" si="135"/>
        <v>42</v>
      </c>
      <c r="DS319" s="226">
        <f t="shared" si="131"/>
        <v>29</v>
      </c>
      <c r="DT319" s="227">
        <f t="shared" si="131"/>
        <v>0</v>
      </c>
      <c r="DU319" s="227">
        <f t="shared" si="131"/>
        <v>-3.3375975313132189E-2</v>
      </c>
      <c r="DV319" s="227">
        <f t="shared" si="131"/>
        <v>-0.1768325944337763</v>
      </c>
      <c r="DW319" s="227">
        <f t="shared" si="131"/>
        <v>-1.2669335936261277</v>
      </c>
      <c r="DX319" s="377">
        <f t="shared" si="125"/>
        <v>0.63740458015267176</v>
      </c>
      <c r="DY319" s="377">
        <f t="shared" si="125"/>
        <v>0.63068181818181823</v>
      </c>
      <c r="DZ319" s="377">
        <f t="shared" si="125"/>
        <v>0.63019693654266962</v>
      </c>
      <c r="EA319" s="377">
        <f t="shared" si="125"/>
        <v>0.62955465587044535</v>
      </c>
      <c r="EB319" s="378">
        <f t="shared" si="125"/>
        <v>1</v>
      </c>
      <c r="EC319" s="378">
        <f t="shared" si="125"/>
        <v>1</v>
      </c>
      <c r="ED319" s="378">
        <f t="shared" si="125"/>
        <v>1</v>
      </c>
      <c r="EE319" s="378">
        <f t="shared" si="125"/>
        <v>1</v>
      </c>
      <c r="EG319" s="226">
        <v>3</v>
      </c>
      <c r="EH319" s="226">
        <v>2</v>
      </c>
      <c r="EI319" s="226">
        <v>1</v>
      </c>
      <c r="EJ319" s="226">
        <v>1</v>
      </c>
      <c r="EK319" s="226">
        <v>0</v>
      </c>
      <c r="EL319" s="226">
        <v>45</v>
      </c>
      <c r="EM319" s="226">
        <v>44</v>
      </c>
      <c r="EN319" s="379">
        <f t="shared" si="118"/>
        <v>0.66666666666666663</v>
      </c>
      <c r="EO319" s="226">
        <f t="shared" si="119"/>
        <v>100</v>
      </c>
      <c r="EP319" s="379">
        <f t="shared" si="120"/>
        <v>0</v>
      </c>
      <c r="EQ319" s="226">
        <f t="shared" si="121"/>
        <v>0</v>
      </c>
      <c r="ER319" s="226">
        <f t="shared" si="122"/>
        <v>1893.939393939394</v>
      </c>
      <c r="ES319" s="292"/>
      <c r="ET319" s="227">
        <v>1</v>
      </c>
      <c r="EU319" s="227">
        <v>1</v>
      </c>
      <c r="EV319" s="227">
        <v>1</v>
      </c>
      <c r="EW319" s="227">
        <v>1</v>
      </c>
      <c r="EX319" s="227">
        <v>1</v>
      </c>
      <c r="EY319" s="227">
        <v>21</v>
      </c>
      <c r="EZ319" s="227">
        <v>20</v>
      </c>
      <c r="FA319" s="380">
        <f t="shared" si="126"/>
        <v>1</v>
      </c>
      <c r="FB319" s="228">
        <f t="shared" si="127"/>
        <v>100</v>
      </c>
      <c r="FC319" s="380">
        <f t="shared" si="128"/>
        <v>1</v>
      </c>
      <c r="FD319" s="227">
        <f t="shared" si="129"/>
        <v>47619.047619047618</v>
      </c>
      <c r="FE319" s="227">
        <f t="shared" si="130"/>
        <v>4166.666666666667</v>
      </c>
      <c r="FF319" s="227">
        <v>1</v>
      </c>
      <c r="FG319" s="228">
        <f t="shared" si="123"/>
        <v>100</v>
      </c>
      <c r="FH319" s="227">
        <v>1</v>
      </c>
      <c r="FI319" s="227">
        <v>1</v>
      </c>
      <c r="FJ319" s="227">
        <v>0</v>
      </c>
      <c r="FK319" s="227">
        <f t="shared" si="114"/>
        <v>0</v>
      </c>
      <c r="FL319" s="227">
        <v>0</v>
      </c>
      <c r="FM319" s="227">
        <f t="shared" si="115"/>
        <v>0</v>
      </c>
      <c r="FZ319" s="229"/>
      <c r="GA319" s="229"/>
      <c r="GB319" s="229"/>
      <c r="GC319" s="229"/>
      <c r="GD319" s="229"/>
    </row>
    <row r="320" spans="1:186" s="368" customFormat="1">
      <c r="A320" s="287" t="s">
        <v>534</v>
      </c>
      <c r="B320" s="369" t="s">
        <v>535</v>
      </c>
      <c r="C320" s="287" t="s">
        <v>784</v>
      </c>
      <c r="D320" s="403" t="s">
        <v>3126</v>
      </c>
      <c r="E320" s="369" t="s">
        <v>785</v>
      </c>
      <c r="F320" s="403">
        <v>317</v>
      </c>
      <c r="G320" s="404" t="s">
        <v>820</v>
      </c>
      <c r="H320" s="392" t="s">
        <v>821</v>
      </c>
      <c r="I320" s="287" t="s">
        <v>788</v>
      </c>
      <c r="J320" s="369" t="s">
        <v>789</v>
      </c>
      <c r="K320" s="287" t="s">
        <v>420</v>
      </c>
      <c r="L320" s="369" t="s">
        <v>779</v>
      </c>
      <c r="M320" s="369" t="s">
        <v>3124</v>
      </c>
      <c r="N320" s="372">
        <v>1</v>
      </c>
      <c r="O320" s="373">
        <v>7316</v>
      </c>
      <c r="P320" s="373">
        <v>15670</v>
      </c>
      <c r="Q320" s="373">
        <v>15816</v>
      </c>
      <c r="R320" s="373">
        <v>16706</v>
      </c>
      <c r="S320" s="374">
        <v>8670</v>
      </c>
      <c r="T320" s="374">
        <v>8768</v>
      </c>
      <c r="U320" s="374">
        <v>9261</v>
      </c>
      <c r="V320" s="374">
        <v>10362</v>
      </c>
      <c r="W320" s="373">
        <v>5551</v>
      </c>
      <c r="X320" s="373">
        <v>11831</v>
      </c>
      <c r="Y320" s="373">
        <v>12004</v>
      </c>
      <c r="Z320" s="373">
        <v>12680</v>
      </c>
      <c r="AA320" s="374">
        <v>6066</v>
      </c>
      <c r="AB320" s="374">
        <v>6267</v>
      </c>
      <c r="AC320" s="374">
        <v>6668</v>
      </c>
      <c r="AD320" s="374">
        <v>7383</v>
      </c>
      <c r="AE320" s="373">
        <v>36</v>
      </c>
      <c r="AF320" s="373">
        <v>58</v>
      </c>
      <c r="AG320" s="373">
        <v>53</v>
      </c>
      <c r="AH320" s="373">
        <v>52</v>
      </c>
      <c r="AI320" s="374">
        <v>32</v>
      </c>
      <c r="AJ320" s="374">
        <v>29</v>
      </c>
      <c r="AK320" s="374">
        <v>29</v>
      </c>
      <c r="AL320" s="374">
        <v>33</v>
      </c>
      <c r="AM320" s="226">
        <v>1765</v>
      </c>
      <c r="AN320" s="226">
        <v>3839</v>
      </c>
      <c r="AO320" s="226">
        <v>3812</v>
      </c>
      <c r="AP320" s="226">
        <v>4026</v>
      </c>
      <c r="AQ320" s="227">
        <v>2604</v>
      </c>
      <c r="AR320" s="227">
        <v>2501</v>
      </c>
      <c r="AS320" s="227">
        <v>2593</v>
      </c>
      <c r="AT320" s="227">
        <v>2979</v>
      </c>
      <c r="AU320" s="226">
        <v>426</v>
      </c>
      <c r="AV320" s="226">
        <v>1029</v>
      </c>
      <c r="AW320" s="226">
        <v>983</v>
      </c>
      <c r="AX320" s="226">
        <v>1101</v>
      </c>
      <c r="AY320" s="227">
        <v>608</v>
      </c>
      <c r="AZ320" s="227">
        <v>600</v>
      </c>
      <c r="BA320" s="227">
        <v>673</v>
      </c>
      <c r="BB320" s="227">
        <v>715</v>
      </c>
      <c r="BC320" s="226">
        <f t="shared" si="134"/>
        <v>1340</v>
      </c>
      <c r="BD320" s="226">
        <f t="shared" si="134"/>
        <v>2750</v>
      </c>
      <c r="BE320" s="226">
        <f t="shared" si="134"/>
        <v>2760</v>
      </c>
      <c r="BF320" s="226">
        <f t="shared" si="134"/>
        <v>2852</v>
      </c>
      <c r="BG320" s="218">
        <f t="shared" si="134"/>
        <v>1906</v>
      </c>
      <c r="BH320" s="218">
        <f t="shared" si="134"/>
        <v>1794</v>
      </c>
      <c r="BI320" s="218">
        <f t="shared" si="134"/>
        <v>1806</v>
      </c>
      <c r="BJ320" s="218">
        <f t="shared" si="134"/>
        <v>2183</v>
      </c>
      <c r="BK320" s="226">
        <f t="shared" si="133"/>
        <v>-1</v>
      </c>
      <c r="BL320" s="226">
        <f t="shared" si="132"/>
        <v>60</v>
      </c>
      <c r="BM320" s="226">
        <f t="shared" si="132"/>
        <v>69</v>
      </c>
      <c r="BN320" s="226">
        <f t="shared" si="132"/>
        <v>73</v>
      </c>
      <c r="BO320" s="227">
        <f t="shared" si="132"/>
        <v>90</v>
      </c>
      <c r="BP320" s="227">
        <f t="shared" si="132"/>
        <v>107</v>
      </c>
      <c r="BQ320" s="227">
        <f t="shared" si="132"/>
        <v>114</v>
      </c>
      <c r="BR320" s="227">
        <f t="shared" si="132"/>
        <v>81</v>
      </c>
      <c r="BS320" s="226">
        <v>15</v>
      </c>
      <c r="BT320" s="226">
        <v>60</v>
      </c>
      <c r="BU320" s="226">
        <v>69</v>
      </c>
      <c r="BV320" s="226">
        <v>73</v>
      </c>
      <c r="BW320" s="227">
        <v>90</v>
      </c>
      <c r="BX320" s="227">
        <v>107</v>
      </c>
      <c r="BY320" s="227">
        <v>114</v>
      </c>
      <c r="BZ320" s="227">
        <v>81</v>
      </c>
      <c r="CA320" s="226">
        <v>16</v>
      </c>
      <c r="CB320" s="226">
        <f>IFERROR(VLOOKUP($G320,[12]ITEM!$B$2:$AC$939,26,0),0)</f>
        <v>0</v>
      </c>
      <c r="CC320" s="226">
        <f>IFERROR(VLOOKUP($G320,[12]ITEM!$B$2:$AC$939,27,0),0)</f>
        <v>0</v>
      </c>
      <c r="CD320" s="226">
        <f>IFERROR(VLOOKUP($G320,[12]ITEM!$B$2:$AC$939,28,0),0)</f>
        <v>0</v>
      </c>
      <c r="CE320" s="227">
        <v>0</v>
      </c>
      <c r="CF320" s="227">
        <v>0</v>
      </c>
      <c r="CG320" s="227">
        <v>0</v>
      </c>
      <c r="CH320" s="227">
        <v>0</v>
      </c>
      <c r="CI320" s="375"/>
      <c r="CJ320" s="226">
        <f t="shared" si="116"/>
        <v>1340</v>
      </c>
      <c r="CK320" s="226">
        <f t="shared" si="116"/>
        <v>2614</v>
      </c>
      <c r="CL320" s="226">
        <f t="shared" si="116"/>
        <v>2609</v>
      </c>
      <c r="CM320" s="226">
        <f t="shared" si="116"/>
        <v>2765</v>
      </c>
      <c r="CN320" s="227">
        <f t="shared" si="116"/>
        <v>1906</v>
      </c>
      <c r="CO320" s="227">
        <f t="shared" si="116"/>
        <v>1846.4262717544791</v>
      </c>
      <c r="CP320" s="227">
        <f t="shared" si="116"/>
        <v>1927.5884673611936</v>
      </c>
      <c r="CQ320" s="227">
        <f t="shared" si="116"/>
        <v>2202.9873013359379</v>
      </c>
      <c r="CR320" s="226">
        <v>1189</v>
      </c>
      <c r="CS320" s="226">
        <v>2462</v>
      </c>
      <c r="CT320" s="226">
        <v>2444</v>
      </c>
      <c r="CU320" s="226">
        <v>2582</v>
      </c>
      <c r="CV320" s="227">
        <f t="shared" si="117"/>
        <v>1789</v>
      </c>
      <c r="CW320" s="227">
        <f>CV320*(1+('[13]GROWTH (YoY)'!AR320/100))</f>
        <v>1718.4262717544791</v>
      </c>
      <c r="CX320" s="227">
        <f>CW320*(1+('[13]GROWTH (YoY)'!AS320/100))</f>
        <v>1781.5884673611936</v>
      </c>
      <c r="CY320" s="227">
        <f>CX320*(1+('[13]GROWTH (YoY)'!AT320/100))</f>
        <v>2046.9873013359379</v>
      </c>
      <c r="CZ320" s="226">
        <v>36</v>
      </c>
      <c r="DA320" s="226">
        <v>47</v>
      </c>
      <c r="DB320" s="226">
        <v>48</v>
      </c>
      <c r="DC320" s="226">
        <v>49</v>
      </c>
      <c r="DD320" s="227">
        <v>13</v>
      </c>
      <c r="DE320" s="227">
        <v>13</v>
      </c>
      <c r="DF320" s="227">
        <v>14</v>
      </c>
      <c r="DG320" s="227">
        <v>15</v>
      </c>
      <c r="DH320" s="226">
        <v>115</v>
      </c>
      <c r="DI320" s="226">
        <v>105</v>
      </c>
      <c r="DJ320" s="226">
        <v>117</v>
      </c>
      <c r="DK320" s="226">
        <v>134</v>
      </c>
      <c r="DL320" s="227">
        <v>104</v>
      </c>
      <c r="DM320" s="227">
        <v>115</v>
      </c>
      <c r="DN320" s="227">
        <v>132</v>
      </c>
      <c r="DO320" s="227">
        <v>141</v>
      </c>
      <c r="DP320" s="376">
        <f t="shared" si="135"/>
        <v>0</v>
      </c>
      <c r="DQ320" s="226">
        <f t="shared" si="135"/>
        <v>136</v>
      </c>
      <c r="DR320" s="226">
        <f t="shared" si="135"/>
        <v>151</v>
      </c>
      <c r="DS320" s="226">
        <f t="shared" si="131"/>
        <v>87</v>
      </c>
      <c r="DT320" s="227">
        <f t="shared" si="131"/>
        <v>0</v>
      </c>
      <c r="DU320" s="227">
        <f t="shared" si="131"/>
        <v>-52.426271754479103</v>
      </c>
      <c r="DV320" s="227">
        <f t="shared" si="131"/>
        <v>-121.58846736119358</v>
      </c>
      <c r="DW320" s="227">
        <f t="shared" si="131"/>
        <v>-19.9873013359379</v>
      </c>
      <c r="DX320" s="377">
        <f t="shared" si="125"/>
        <v>0.75874794969928927</v>
      </c>
      <c r="DY320" s="377">
        <f t="shared" si="125"/>
        <v>0.75500957243139755</v>
      </c>
      <c r="DZ320" s="377">
        <f t="shared" si="125"/>
        <v>0.75897824987354578</v>
      </c>
      <c r="EA320" s="377">
        <f t="shared" si="125"/>
        <v>0.75900873937507485</v>
      </c>
      <c r="EB320" s="378">
        <f t="shared" si="125"/>
        <v>0.69965397923875428</v>
      </c>
      <c r="EC320" s="378">
        <f t="shared" si="125"/>
        <v>0.71475821167883213</v>
      </c>
      <c r="ED320" s="378">
        <f t="shared" si="125"/>
        <v>0.72000863837598528</v>
      </c>
      <c r="EE320" s="378">
        <f t="shared" si="125"/>
        <v>0.71250723798494497</v>
      </c>
      <c r="EG320" s="226">
        <v>7336</v>
      </c>
      <c r="EH320" s="226">
        <v>6010</v>
      </c>
      <c r="EI320" s="226">
        <v>1326</v>
      </c>
      <c r="EJ320" s="226">
        <v>317</v>
      </c>
      <c r="EK320" s="226">
        <v>2458</v>
      </c>
      <c r="EL320" s="226">
        <v>9322</v>
      </c>
      <c r="EM320" s="226">
        <v>9242</v>
      </c>
      <c r="EN320" s="379">
        <f t="shared" si="118"/>
        <v>0.81924754634678298</v>
      </c>
      <c r="EO320" s="226">
        <f t="shared" si="119"/>
        <v>23.906485671191554</v>
      </c>
      <c r="EP320" s="379">
        <f t="shared" si="120"/>
        <v>0.3350599781897492</v>
      </c>
      <c r="EQ320" s="226">
        <f t="shared" si="121"/>
        <v>263677.32246299076</v>
      </c>
      <c r="ER320" s="226">
        <f t="shared" si="122"/>
        <v>2858.3279232489363</v>
      </c>
      <c r="ES320" s="292"/>
      <c r="ET320" s="227">
        <v>5670</v>
      </c>
      <c r="EU320" s="227">
        <v>4066</v>
      </c>
      <c r="EV320" s="227">
        <v>1604</v>
      </c>
      <c r="EW320" s="227">
        <v>553</v>
      </c>
      <c r="EX320" s="227">
        <v>1196</v>
      </c>
      <c r="EY320" s="227">
        <v>13992</v>
      </c>
      <c r="EZ320" s="227">
        <v>13976</v>
      </c>
      <c r="FA320" s="380">
        <f t="shared" si="126"/>
        <v>0.71710758377425043</v>
      </c>
      <c r="FB320" s="228">
        <f t="shared" si="127"/>
        <v>34.476309226932663</v>
      </c>
      <c r="FC320" s="380">
        <f t="shared" si="128"/>
        <v>0.2109347442680776</v>
      </c>
      <c r="FD320" s="227">
        <f t="shared" si="129"/>
        <v>85477.415666094908</v>
      </c>
      <c r="FE320" s="227">
        <f t="shared" si="130"/>
        <v>3297.3192138904792</v>
      </c>
      <c r="FF320" s="227">
        <v>2604</v>
      </c>
      <c r="FG320" s="228">
        <f t="shared" si="123"/>
        <v>25.844854070660521</v>
      </c>
      <c r="FH320" s="227">
        <v>673</v>
      </c>
      <c r="FI320" s="227">
        <v>2604</v>
      </c>
      <c r="FJ320" s="227">
        <v>16</v>
      </c>
      <c r="FK320" s="227">
        <f t="shared" si="114"/>
        <v>1915</v>
      </c>
      <c r="FL320" s="227">
        <v>308</v>
      </c>
      <c r="FM320" s="227">
        <f t="shared" si="115"/>
        <v>1607</v>
      </c>
      <c r="FZ320" s="229"/>
      <c r="GA320" s="229"/>
      <c r="GB320" s="229"/>
      <c r="GC320" s="229"/>
      <c r="GD320" s="229"/>
    </row>
    <row r="321" spans="1:186" s="368" customFormat="1">
      <c r="A321" s="287" t="s">
        <v>534</v>
      </c>
      <c r="B321" s="369" t="s">
        <v>535</v>
      </c>
      <c r="C321" s="287" t="s">
        <v>784</v>
      </c>
      <c r="D321" s="403" t="s">
        <v>3126</v>
      </c>
      <c r="E321" s="369" t="s">
        <v>785</v>
      </c>
      <c r="F321" s="403">
        <v>318</v>
      </c>
      <c r="G321" s="404" t="s">
        <v>822</v>
      </c>
      <c r="H321" s="392" t="s">
        <v>823</v>
      </c>
      <c r="I321" s="287" t="s">
        <v>788</v>
      </c>
      <c r="J321" s="369" t="s">
        <v>789</v>
      </c>
      <c r="K321" s="287" t="s">
        <v>420</v>
      </c>
      <c r="L321" s="369" t="s">
        <v>779</v>
      </c>
      <c r="M321" s="369" t="s">
        <v>3124</v>
      </c>
      <c r="N321" s="372">
        <v>1</v>
      </c>
      <c r="O321" s="373">
        <v>325</v>
      </c>
      <c r="P321" s="373">
        <v>488</v>
      </c>
      <c r="Q321" s="373">
        <v>505</v>
      </c>
      <c r="R321" s="373">
        <v>533</v>
      </c>
      <c r="S321" s="374">
        <v>494</v>
      </c>
      <c r="T321" s="374">
        <v>507</v>
      </c>
      <c r="U321" s="374">
        <v>548</v>
      </c>
      <c r="V321" s="374">
        <v>589</v>
      </c>
      <c r="W321" s="373">
        <v>301</v>
      </c>
      <c r="X321" s="373">
        <v>451</v>
      </c>
      <c r="Y321" s="373">
        <v>467</v>
      </c>
      <c r="Z321" s="373">
        <v>493</v>
      </c>
      <c r="AA321" s="374">
        <v>403</v>
      </c>
      <c r="AB321" s="374">
        <v>411</v>
      </c>
      <c r="AC321" s="374">
        <v>451</v>
      </c>
      <c r="AD321" s="374">
        <v>489</v>
      </c>
      <c r="AE321" s="373">
        <v>2</v>
      </c>
      <c r="AF321" s="373">
        <v>2</v>
      </c>
      <c r="AG321" s="373">
        <v>2</v>
      </c>
      <c r="AH321" s="373">
        <v>2</v>
      </c>
      <c r="AI321" s="374">
        <v>2</v>
      </c>
      <c r="AJ321" s="374">
        <v>2</v>
      </c>
      <c r="AK321" s="374">
        <v>2</v>
      </c>
      <c r="AL321" s="374">
        <v>2</v>
      </c>
      <c r="AM321" s="226">
        <v>24</v>
      </c>
      <c r="AN321" s="226">
        <v>36</v>
      </c>
      <c r="AO321" s="226">
        <v>38</v>
      </c>
      <c r="AP321" s="226">
        <v>40</v>
      </c>
      <c r="AQ321" s="227">
        <v>91</v>
      </c>
      <c r="AR321" s="227">
        <v>95</v>
      </c>
      <c r="AS321" s="227">
        <v>97</v>
      </c>
      <c r="AT321" s="227">
        <v>101</v>
      </c>
      <c r="AU321" s="226">
        <v>11</v>
      </c>
      <c r="AV321" s="226">
        <v>17</v>
      </c>
      <c r="AW321" s="226">
        <v>18</v>
      </c>
      <c r="AX321" s="226">
        <v>23</v>
      </c>
      <c r="AY321" s="227">
        <v>34</v>
      </c>
      <c r="AZ321" s="227">
        <v>33</v>
      </c>
      <c r="BA321" s="227">
        <v>37</v>
      </c>
      <c r="BB321" s="227">
        <v>39</v>
      </c>
      <c r="BC321" s="226">
        <f t="shared" si="134"/>
        <v>15</v>
      </c>
      <c r="BD321" s="226">
        <f t="shared" si="134"/>
        <v>17</v>
      </c>
      <c r="BE321" s="226">
        <f t="shared" si="134"/>
        <v>18</v>
      </c>
      <c r="BF321" s="226">
        <f t="shared" si="134"/>
        <v>15</v>
      </c>
      <c r="BG321" s="218">
        <f t="shared" si="134"/>
        <v>54</v>
      </c>
      <c r="BH321" s="218">
        <f t="shared" si="134"/>
        <v>59</v>
      </c>
      <c r="BI321" s="218">
        <f t="shared" si="134"/>
        <v>58</v>
      </c>
      <c r="BJ321" s="218">
        <f t="shared" si="134"/>
        <v>60</v>
      </c>
      <c r="BK321" s="226">
        <f t="shared" si="133"/>
        <v>-2</v>
      </c>
      <c r="BL321" s="226">
        <f t="shared" si="132"/>
        <v>2</v>
      </c>
      <c r="BM321" s="226">
        <f t="shared" si="132"/>
        <v>2</v>
      </c>
      <c r="BN321" s="226">
        <f t="shared" si="132"/>
        <v>2</v>
      </c>
      <c r="BO321" s="227">
        <f t="shared" si="132"/>
        <v>3</v>
      </c>
      <c r="BP321" s="227">
        <f t="shared" si="132"/>
        <v>3</v>
      </c>
      <c r="BQ321" s="227">
        <f t="shared" si="132"/>
        <v>2</v>
      </c>
      <c r="BR321" s="227">
        <f t="shared" si="132"/>
        <v>2</v>
      </c>
      <c r="BS321" s="226">
        <v>1</v>
      </c>
      <c r="BT321" s="226">
        <v>2</v>
      </c>
      <c r="BU321" s="226">
        <v>2</v>
      </c>
      <c r="BV321" s="226">
        <v>2</v>
      </c>
      <c r="BW321" s="227">
        <v>3</v>
      </c>
      <c r="BX321" s="227">
        <v>3</v>
      </c>
      <c r="BY321" s="227">
        <v>2</v>
      </c>
      <c r="BZ321" s="227">
        <v>2</v>
      </c>
      <c r="CA321" s="226">
        <v>3</v>
      </c>
      <c r="CB321" s="226">
        <f>IFERROR(VLOOKUP($G321,[12]ITEM!$B$2:$AC$939,26,0),0)</f>
        <v>0</v>
      </c>
      <c r="CC321" s="226">
        <f>IFERROR(VLOOKUP($G321,[12]ITEM!$B$2:$AC$939,27,0),0)</f>
        <v>0</v>
      </c>
      <c r="CD321" s="226">
        <f>IFERROR(VLOOKUP($G321,[12]ITEM!$B$2:$AC$939,28,0),0)</f>
        <v>0</v>
      </c>
      <c r="CE321" s="227">
        <v>0</v>
      </c>
      <c r="CF321" s="227">
        <v>0</v>
      </c>
      <c r="CG321" s="227">
        <v>0</v>
      </c>
      <c r="CH321" s="227">
        <v>0</v>
      </c>
      <c r="CI321" s="375"/>
      <c r="CJ321" s="226">
        <f t="shared" si="116"/>
        <v>16</v>
      </c>
      <c r="CK321" s="226">
        <f t="shared" si="116"/>
        <v>32</v>
      </c>
      <c r="CL321" s="226">
        <f t="shared" si="116"/>
        <v>35</v>
      </c>
      <c r="CM321" s="226">
        <f t="shared" si="116"/>
        <v>39</v>
      </c>
      <c r="CN321" s="227">
        <f t="shared" si="116"/>
        <v>54</v>
      </c>
      <c r="CO321" s="227">
        <f t="shared" si="116"/>
        <v>56.934364385645559</v>
      </c>
      <c r="CP321" s="227">
        <f t="shared" si="116"/>
        <v>61.694621633853778</v>
      </c>
      <c r="CQ321" s="227">
        <f t="shared" si="116"/>
        <v>64.093691862994916</v>
      </c>
      <c r="CR321" s="226">
        <v>9</v>
      </c>
      <c r="CS321" s="226">
        <v>13</v>
      </c>
      <c r="CT321" s="226">
        <v>13</v>
      </c>
      <c r="CU321" s="226">
        <v>14</v>
      </c>
      <c r="CV321" s="227">
        <f t="shared" si="117"/>
        <v>38</v>
      </c>
      <c r="CW321" s="227">
        <f>CV321*(1+('[13]GROWTH (YoY)'!AR321/100))</f>
        <v>39.934364385645559</v>
      </c>
      <c r="CX321" s="227">
        <f>CW321*(1+('[13]GROWTH (YoY)'!AS321/100))</f>
        <v>40.694621633853778</v>
      </c>
      <c r="CY321" s="227">
        <f>CX321*(1+('[13]GROWTH (YoY)'!AT321/100))</f>
        <v>42.093691862994909</v>
      </c>
      <c r="CZ321" s="226">
        <v>3</v>
      </c>
      <c r="DA321" s="226">
        <v>3</v>
      </c>
      <c r="DB321" s="226">
        <v>4</v>
      </c>
      <c r="DC321" s="226">
        <v>4</v>
      </c>
      <c r="DD321" s="227">
        <v>0</v>
      </c>
      <c r="DE321" s="227">
        <v>0</v>
      </c>
      <c r="DF321" s="227">
        <v>0</v>
      </c>
      <c r="DG321" s="227">
        <v>0</v>
      </c>
      <c r="DH321" s="226">
        <v>4</v>
      </c>
      <c r="DI321" s="226">
        <v>16</v>
      </c>
      <c r="DJ321" s="226">
        <v>18</v>
      </c>
      <c r="DK321" s="226">
        <v>21</v>
      </c>
      <c r="DL321" s="227">
        <v>16</v>
      </c>
      <c r="DM321" s="227">
        <v>17</v>
      </c>
      <c r="DN321" s="227">
        <v>21</v>
      </c>
      <c r="DO321" s="227">
        <v>22</v>
      </c>
      <c r="DP321" s="376">
        <f t="shared" si="135"/>
        <v>-1</v>
      </c>
      <c r="DQ321" s="226">
        <f t="shared" si="135"/>
        <v>-15</v>
      </c>
      <c r="DR321" s="226">
        <f t="shared" si="135"/>
        <v>-17</v>
      </c>
      <c r="DS321" s="226">
        <f t="shared" si="131"/>
        <v>-24</v>
      </c>
      <c r="DT321" s="227">
        <f t="shared" si="131"/>
        <v>0</v>
      </c>
      <c r="DU321" s="227">
        <f t="shared" si="131"/>
        <v>2.0656356143544414</v>
      </c>
      <c r="DV321" s="227">
        <f t="shared" si="131"/>
        <v>-3.6946216338537781</v>
      </c>
      <c r="DW321" s="227">
        <f t="shared" si="131"/>
        <v>-4.0936918629949162</v>
      </c>
      <c r="DX321" s="377">
        <f t="shared" si="125"/>
        <v>0.92615384615384611</v>
      </c>
      <c r="DY321" s="377">
        <f t="shared" si="125"/>
        <v>0.92418032786885251</v>
      </c>
      <c r="DZ321" s="377">
        <f t="shared" si="125"/>
        <v>0.9247524752475248</v>
      </c>
      <c r="EA321" s="377">
        <f t="shared" si="125"/>
        <v>0.924953095684803</v>
      </c>
      <c r="EB321" s="378">
        <f t="shared" si="125"/>
        <v>0.81578947368421051</v>
      </c>
      <c r="EC321" s="378">
        <f t="shared" si="125"/>
        <v>0.81065088757396453</v>
      </c>
      <c r="ED321" s="378">
        <f t="shared" si="125"/>
        <v>0.82299270072992703</v>
      </c>
      <c r="EE321" s="378">
        <f t="shared" si="125"/>
        <v>0.83022071307300505</v>
      </c>
      <c r="EG321" s="226">
        <v>326</v>
      </c>
      <c r="EH321" s="226">
        <v>302</v>
      </c>
      <c r="EI321" s="226">
        <v>24</v>
      </c>
      <c r="EJ321" s="226">
        <v>10</v>
      </c>
      <c r="EK321" s="226">
        <v>33</v>
      </c>
      <c r="EL321" s="226">
        <v>220</v>
      </c>
      <c r="EM321" s="226">
        <v>219</v>
      </c>
      <c r="EN321" s="379">
        <f t="shared" si="118"/>
        <v>0.92638036809815949</v>
      </c>
      <c r="EO321" s="226">
        <f t="shared" si="119"/>
        <v>41.666666666666671</v>
      </c>
      <c r="EP321" s="379">
        <f t="shared" si="120"/>
        <v>0.10122699386503067</v>
      </c>
      <c r="EQ321" s="226">
        <f t="shared" si="121"/>
        <v>150000</v>
      </c>
      <c r="ER321" s="226">
        <f t="shared" si="122"/>
        <v>3805.1750380517501</v>
      </c>
      <c r="ES321" s="292"/>
      <c r="ET321" s="227">
        <v>494</v>
      </c>
      <c r="EU321" s="227">
        <v>403</v>
      </c>
      <c r="EV321" s="227">
        <v>91</v>
      </c>
      <c r="EW321" s="227">
        <v>23</v>
      </c>
      <c r="EX321" s="227">
        <v>404</v>
      </c>
      <c r="EY321" s="227">
        <v>495</v>
      </c>
      <c r="EZ321" s="227">
        <v>494</v>
      </c>
      <c r="FA321" s="380">
        <f t="shared" si="126"/>
        <v>0.81578947368421051</v>
      </c>
      <c r="FB321" s="228">
        <f t="shared" si="127"/>
        <v>25.274725274725274</v>
      </c>
      <c r="FC321" s="380">
        <f t="shared" si="128"/>
        <v>0.81781376518218618</v>
      </c>
      <c r="FD321" s="227">
        <f t="shared" si="129"/>
        <v>816161.61616161617</v>
      </c>
      <c r="FE321" s="227">
        <f t="shared" si="130"/>
        <v>3879.8920377867744</v>
      </c>
      <c r="FF321" s="227">
        <v>91</v>
      </c>
      <c r="FG321" s="228">
        <f t="shared" si="123"/>
        <v>41.758241758241759</v>
      </c>
      <c r="FH321" s="227">
        <v>38</v>
      </c>
      <c r="FI321" s="227">
        <v>91</v>
      </c>
      <c r="FJ321" s="227">
        <v>1</v>
      </c>
      <c r="FK321" s="227">
        <f t="shared" si="114"/>
        <v>52</v>
      </c>
      <c r="FL321" s="227">
        <v>18</v>
      </c>
      <c r="FM321" s="227">
        <f t="shared" si="115"/>
        <v>34</v>
      </c>
      <c r="FZ321" s="229"/>
      <c r="GA321" s="229"/>
      <c r="GB321" s="229"/>
      <c r="GC321" s="229"/>
      <c r="GD321" s="229"/>
    </row>
    <row r="322" spans="1:186" s="368" customFormat="1">
      <c r="A322" s="287" t="s">
        <v>534</v>
      </c>
      <c r="B322" s="369" t="s">
        <v>535</v>
      </c>
      <c r="C322" s="287" t="s">
        <v>824</v>
      </c>
      <c r="D322" s="403" t="s">
        <v>3126</v>
      </c>
      <c r="E322" s="369" t="s">
        <v>825</v>
      </c>
      <c r="F322" s="403">
        <v>319</v>
      </c>
      <c r="G322" s="404" t="s">
        <v>826</v>
      </c>
      <c r="H322" s="392" t="s">
        <v>827</v>
      </c>
      <c r="I322" s="287" t="s">
        <v>788</v>
      </c>
      <c r="J322" s="369" t="s">
        <v>789</v>
      </c>
      <c r="K322" s="287" t="s">
        <v>420</v>
      </c>
      <c r="L322" s="369" t="s">
        <v>779</v>
      </c>
      <c r="M322" s="369" t="s">
        <v>3124</v>
      </c>
      <c r="N322" s="372">
        <v>1</v>
      </c>
      <c r="O322" s="373">
        <v>2581</v>
      </c>
      <c r="P322" s="373">
        <v>4686</v>
      </c>
      <c r="Q322" s="373">
        <v>5048</v>
      </c>
      <c r="R322" s="373">
        <v>5403</v>
      </c>
      <c r="S322" s="374">
        <v>3116</v>
      </c>
      <c r="T322" s="374">
        <v>3357</v>
      </c>
      <c r="U322" s="374">
        <v>3593</v>
      </c>
      <c r="V322" s="374">
        <v>3942</v>
      </c>
      <c r="W322" s="373">
        <v>1867</v>
      </c>
      <c r="X322" s="373">
        <v>3390</v>
      </c>
      <c r="Y322" s="373">
        <v>3651</v>
      </c>
      <c r="Z322" s="373">
        <v>3909</v>
      </c>
      <c r="AA322" s="374">
        <v>1990</v>
      </c>
      <c r="AB322" s="374">
        <v>2146</v>
      </c>
      <c r="AC322" s="374">
        <v>2311</v>
      </c>
      <c r="AD322" s="374">
        <v>2557</v>
      </c>
      <c r="AE322" s="373">
        <v>13</v>
      </c>
      <c r="AF322" s="373">
        <v>17</v>
      </c>
      <c r="AG322" s="373">
        <v>17</v>
      </c>
      <c r="AH322" s="373">
        <v>17</v>
      </c>
      <c r="AI322" s="374">
        <v>11</v>
      </c>
      <c r="AJ322" s="374">
        <v>11</v>
      </c>
      <c r="AK322" s="374">
        <v>11</v>
      </c>
      <c r="AL322" s="374">
        <v>13</v>
      </c>
      <c r="AM322" s="226">
        <v>714</v>
      </c>
      <c r="AN322" s="226">
        <v>1296</v>
      </c>
      <c r="AO322" s="226">
        <v>1396</v>
      </c>
      <c r="AP322" s="226">
        <v>1495</v>
      </c>
      <c r="AQ322" s="227">
        <v>1127</v>
      </c>
      <c r="AR322" s="227">
        <v>1211</v>
      </c>
      <c r="AS322" s="227">
        <v>1282</v>
      </c>
      <c r="AT322" s="227">
        <v>1384</v>
      </c>
      <c r="AU322" s="226">
        <v>231</v>
      </c>
      <c r="AV322" s="226">
        <v>573</v>
      </c>
      <c r="AW322" s="226">
        <v>619</v>
      </c>
      <c r="AX322" s="226">
        <v>700</v>
      </c>
      <c r="AY322" s="227">
        <v>430</v>
      </c>
      <c r="AZ322" s="227">
        <v>413</v>
      </c>
      <c r="BA322" s="227">
        <v>464</v>
      </c>
      <c r="BB322" s="227">
        <v>490</v>
      </c>
      <c r="BC322" s="226">
        <f t="shared" si="134"/>
        <v>472</v>
      </c>
      <c r="BD322" s="226">
        <f t="shared" si="134"/>
        <v>706</v>
      </c>
      <c r="BE322" s="226">
        <f t="shared" si="134"/>
        <v>759</v>
      </c>
      <c r="BF322" s="226">
        <f t="shared" si="134"/>
        <v>777</v>
      </c>
      <c r="BG322" s="218">
        <f t="shared" si="134"/>
        <v>678</v>
      </c>
      <c r="BH322" s="218">
        <f t="shared" si="134"/>
        <v>779</v>
      </c>
      <c r="BI322" s="218">
        <f t="shared" si="134"/>
        <v>797</v>
      </c>
      <c r="BJ322" s="218">
        <f t="shared" si="134"/>
        <v>872</v>
      </c>
      <c r="BK322" s="226">
        <f t="shared" si="133"/>
        <v>11</v>
      </c>
      <c r="BL322" s="226">
        <f t="shared" si="132"/>
        <v>17</v>
      </c>
      <c r="BM322" s="226">
        <f t="shared" si="132"/>
        <v>18</v>
      </c>
      <c r="BN322" s="226">
        <f t="shared" si="132"/>
        <v>18</v>
      </c>
      <c r="BO322" s="227">
        <f t="shared" si="132"/>
        <v>19</v>
      </c>
      <c r="BP322" s="227">
        <f t="shared" si="132"/>
        <v>19</v>
      </c>
      <c r="BQ322" s="227">
        <f t="shared" si="132"/>
        <v>21</v>
      </c>
      <c r="BR322" s="227">
        <f t="shared" si="132"/>
        <v>22</v>
      </c>
      <c r="BS322" s="226">
        <v>13</v>
      </c>
      <c r="BT322" s="226">
        <v>17</v>
      </c>
      <c r="BU322" s="226">
        <v>18</v>
      </c>
      <c r="BV322" s="226">
        <v>18</v>
      </c>
      <c r="BW322" s="227">
        <v>19</v>
      </c>
      <c r="BX322" s="227">
        <v>19</v>
      </c>
      <c r="BY322" s="227">
        <v>21</v>
      </c>
      <c r="BZ322" s="227">
        <v>22</v>
      </c>
      <c r="CA322" s="226">
        <v>2</v>
      </c>
      <c r="CB322" s="226">
        <f>IFERROR(VLOOKUP($G322,[12]ITEM!$B$2:$AC$939,26,0),0)</f>
        <v>0</v>
      </c>
      <c r="CC322" s="226">
        <f>IFERROR(VLOOKUP($G322,[12]ITEM!$B$2:$AC$939,27,0),0)</f>
        <v>0</v>
      </c>
      <c r="CD322" s="226">
        <f>IFERROR(VLOOKUP($G322,[12]ITEM!$B$2:$AC$939,28,0),0)</f>
        <v>0</v>
      </c>
      <c r="CE322" s="227">
        <v>0</v>
      </c>
      <c r="CF322" s="227">
        <v>0</v>
      </c>
      <c r="CG322" s="227">
        <v>0</v>
      </c>
      <c r="CH322" s="227">
        <v>0</v>
      </c>
      <c r="CI322" s="375"/>
      <c r="CJ322" s="226">
        <f t="shared" si="116"/>
        <v>474</v>
      </c>
      <c r="CK322" s="226">
        <f t="shared" si="116"/>
        <v>815</v>
      </c>
      <c r="CL322" s="226">
        <f t="shared" si="116"/>
        <v>880</v>
      </c>
      <c r="CM322" s="226">
        <f t="shared" si="116"/>
        <v>951</v>
      </c>
      <c r="CN322" s="227">
        <f t="shared" si="116"/>
        <v>678</v>
      </c>
      <c r="CO322" s="227">
        <f t="shared" si="116"/>
        <v>732.51016570088689</v>
      </c>
      <c r="CP322" s="227">
        <f t="shared" si="116"/>
        <v>785.34647599032883</v>
      </c>
      <c r="CQ322" s="227">
        <f t="shared" si="116"/>
        <v>846.83832897072227</v>
      </c>
      <c r="CR322" s="226">
        <v>353</v>
      </c>
      <c r="CS322" s="226">
        <v>672</v>
      </c>
      <c r="CT322" s="226">
        <v>724</v>
      </c>
      <c r="CU322" s="226">
        <v>775</v>
      </c>
      <c r="CV322" s="227">
        <f t="shared" si="117"/>
        <v>568</v>
      </c>
      <c r="CW322" s="227">
        <f>CV322*(1+('[13]GROWTH (YoY)'!AR322/100))</f>
        <v>610.51016570088689</v>
      </c>
      <c r="CX322" s="227">
        <f>CW322*(1+('[13]GROWTH (YoY)'!AS322/100))</f>
        <v>646.34647599032883</v>
      </c>
      <c r="CY322" s="227">
        <f>CX322*(1+('[13]GROWTH (YoY)'!AT322/100))</f>
        <v>697.83832897072227</v>
      </c>
      <c r="CZ322" s="226">
        <v>27</v>
      </c>
      <c r="DA322" s="226">
        <v>35</v>
      </c>
      <c r="DB322" s="226">
        <v>36</v>
      </c>
      <c r="DC322" s="226">
        <v>37</v>
      </c>
      <c r="DD322" s="227">
        <v>3</v>
      </c>
      <c r="DE322" s="227">
        <v>3</v>
      </c>
      <c r="DF322" s="227">
        <v>3</v>
      </c>
      <c r="DG322" s="227">
        <v>3</v>
      </c>
      <c r="DH322" s="226">
        <v>94</v>
      </c>
      <c r="DI322" s="226">
        <v>108</v>
      </c>
      <c r="DJ322" s="226">
        <v>120</v>
      </c>
      <c r="DK322" s="226">
        <v>139</v>
      </c>
      <c r="DL322" s="227">
        <v>107</v>
      </c>
      <c r="DM322" s="227">
        <v>119</v>
      </c>
      <c r="DN322" s="227">
        <v>136</v>
      </c>
      <c r="DO322" s="227">
        <v>146</v>
      </c>
      <c r="DP322" s="376">
        <f t="shared" si="135"/>
        <v>-2</v>
      </c>
      <c r="DQ322" s="226">
        <f t="shared" si="135"/>
        <v>-109</v>
      </c>
      <c r="DR322" s="226">
        <f t="shared" si="135"/>
        <v>-121</v>
      </c>
      <c r="DS322" s="226">
        <f t="shared" si="131"/>
        <v>-174</v>
      </c>
      <c r="DT322" s="227">
        <f t="shared" si="131"/>
        <v>0</v>
      </c>
      <c r="DU322" s="227">
        <f t="shared" si="131"/>
        <v>46.489834299113113</v>
      </c>
      <c r="DV322" s="227">
        <f t="shared" si="131"/>
        <v>11.653524009671173</v>
      </c>
      <c r="DW322" s="227">
        <f t="shared" si="131"/>
        <v>25.161671029277727</v>
      </c>
      <c r="DX322" s="377">
        <f t="shared" si="125"/>
        <v>0.72336303758233245</v>
      </c>
      <c r="DY322" s="377">
        <f t="shared" si="125"/>
        <v>0.72343149807938545</v>
      </c>
      <c r="DZ322" s="377">
        <f t="shared" si="125"/>
        <v>0.72325673534072898</v>
      </c>
      <c r="EA322" s="377">
        <f t="shared" si="125"/>
        <v>0.72348695169350363</v>
      </c>
      <c r="EB322" s="378">
        <f t="shared" si="125"/>
        <v>0.6386392811296534</v>
      </c>
      <c r="EC322" s="378">
        <f t="shared" si="125"/>
        <v>0.63926124515936844</v>
      </c>
      <c r="ED322" s="378">
        <f t="shared" si="125"/>
        <v>0.64319510158641802</v>
      </c>
      <c r="EE322" s="378">
        <f t="shared" si="125"/>
        <v>0.64865550481988843</v>
      </c>
      <c r="EG322" s="226">
        <v>2371</v>
      </c>
      <c r="EH322" s="226">
        <v>1636</v>
      </c>
      <c r="EI322" s="226">
        <v>735</v>
      </c>
      <c r="EJ322" s="226">
        <v>237</v>
      </c>
      <c r="EK322" s="226">
        <v>1045</v>
      </c>
      <c r="EL322" s="226">
        <v>8381</v>
      </c>
      <c r="EM322" s="226">
        <v>8325</v>
      </c>
      <c r="EN322" s="379">
        <f t="shared" si="118"/>
        <v>0.69000421762969211</v>
      </c>
      <c r="EO322" s="226">
        <f t="shared" si="119"/>
        <v>32.244897959183675</v>
      </c>
      <c r="EP322" s="379">
        <f t="shared" si="120"/>
        <v>0.44074230282581189</v>
      </c>
      <c r="EQ322" s="226">
        <f t="shared" si="121"/>
        <v>124686.79155232072</v>
      </c>
      <c r="ER322" s="226">
        <f t="shared" si="122"/>
        <v>2372.3723723723724</v>
      </c>
      <c r="ES322" s="292"/>
      <c r="ET322" s="227">
        <v>3116</v>
      </c>
      <c r="EU322" s="227">
        <v>1990</v>
      </c>
      <c r="EV322" s="227">
        <v>1127</v>
      </c>
      <c r="EW322" s="227">
        <v>476</v>
      </c>
      <c r="EX322" s="227">
        <v>1303</v>
      </c>
      <c r="EY322" s="227">
        <v>12501</v>
      </c>
      <c r="EZ322" s="227">
        <v>12464</v>
      </c>
      <c r="FA322" s="380">
        <f t="shared" si="126"/>
        <v>0.6386392811296534</v>
      </c>
      <c r="FB322" s="228">
        <f t="shared" si="127"/>
        <v>42.236024844720497</v>
      </c>
      <c r="FC322" s="380">
        <f t="shared" si="128"/>
        <v>0.41816431322207959</v>
      </c>
      <c r="FD322" s="227">
        <f t="shared" si="129"/>
        <v>104231.66146708264</v>
      </c>
      <c r="FE322" s="227">
        <f t="shared" si="130"/>
        <v>3182.4989302524605</v>
      </c>
      <c r="FF322" s="227">
        <v>1127</v>
      </c>
      <c r="FG322" s="228">
        <f t="shared" si="123"/>
        <v>42.236024844720497</v>
      </c>
      <c r="FH322" s="227">
        <v>476</v>
      </c>
      <c r="FI322" s="227">
        <v>1127</v>
      </c>
      <c r="FJ322" s="227">
        <v>10</v>
      </c>
      <c r="FK322" s="227">
        <f t="shared" si="114"/>
        <v>641</v>
      </c>
      <c r="FL322" s="227">
        <v>111</v>
      </c>
      <c r="FM322" s="227">
        <f t="shared" si="115"/>
        <v>530</v>
      </c>
      <c r="FZ322" s="229"/>
      <c r="GA322" s="229"/>
      <c r="GB322" s="229"/>
      <c r="GC322" s="229"/>
      <c r="GD322" s="229"/>
    </row>
    <row r="323" spans="1:186" s="368" customFormat="1">
      <c r="A323" s="287" t="s">
        <v>534</v>
      </c>
      <c r="B323" s="369" t="s">
        <v>535</v>
      </c>
      <c r="C323" s="287" t="s">
        <v>824</v>
      </c>
      <c r="D323" s="403" t="s">
        <v>3126</v>
      </c>
      <c r="E323" s="369" t="s">
        <v>825</v>
      </c>
      <c r="F323" s="403">
        <v>320</v>
      </c>
      <c r="G323" s="404" t="s">
        <v>828</v>
      </c>
      <c r="H323" s="392" t="s">
        <v>829</v>
      </c>
      <c r="I323" s="287" t="s">
        <v>788</v>
      </c>
      <c r="J323" s="369" t="s">
        <v>789</v>
      </c>
      <c r="K323" s="287" t="s">
        <v>420</v>
      </c>
      <c r="L323" s="369" t="s">
        <v>779</v>
      </c>
      <c r="M323" s="369" t="s">
        <v>3124</v>
      </c>
      <c r="N323" s="372">
        <v>1</v>
      </c>
      <c r="O323" s="373">
        <v>0</v>
      </c>
      <c r="P323" s="373">
        <v>0</v>
      </c>
      <c r="Q323" s="373">
        <v>0</v>
      </c>
      <c r="R323" s="373">
        <v>0</v>
      </c>
      <c r="S323" s="374">
        <v>0</v>
      </c>
      <c r="T323" s="374">
        <v>0</v>
      </c>
      <c r="U323" s="374">
        <v>0</v>
      </c>
      <c r="V323" s="374">
        <v>0</v>
      </c>
      <c r="W323" s="373">
        <v>0</v>
      </c>
      <c r="X323" s="373">
        <v>0</v>
      </c>
      <c r="Y323" s="373">
        <v>0</v>
      </c>
      <c r="Z323" s="373">
        <v>0</v>
      </c>
      <c r="AA323" s="374">
        <v>0</v>
      </c>
      <c r="AB323" s="374">
        <v>0</v>
      </c>
      <c r="AC323" s="374">
        <v>0</v>
      </c>
      <c r="AD323" s="374">
        <v>0</v>
      </c>
      <c r="AE323" s="373">
        <v>0</v>
      </c>
      <c r="AF323" s="373">
        <v>0</v>
      </c>
      <c r="AG323" s="373">
        <v>0</v>
      </c>
      <c r="AH323" s="373">
        <v>0</v>
      </c>
      <c r="AI323" s="374">
        <v>0</v>
      </c>
      <c r="AJ323" s="374">
        <v>0</v>
      </c>
      <c r="AK323" s="374">
        <v>0</v>
      </c>
      <c r="AL323" s="374">
        <v>0</v>
      </c>
      <c r="AM323" s="226">
        <v>0</v>
      </c>
      <c r="AN323" s="226">
        <v>0</v>
      </c>
      <c r="AO323" s="226">
        <v>0</v>
      </c>
      <c r="AP323" s="226">
        <v>0</v>
      </c>
      <c r="AQ323" s="227">
        <v>0</v>
      </c>
      <c r="AR323" s="227">
        <v>0</v>
      </c>
      <c r="AS323" s="227">
        <v>0</v>
      </c>
      <c r="AT323" s="227">
        <v>0</v>
      </c>
      <c r="AU323" s="226">
        <v>0</v>
      </c>
      <c r="AV323" s="226">
        <v>0</v>
      </c>
      <c r="AW323" s="226">
        <v>0</v>
      </c>
      <c r="AX323" s="226">
        <v>0</v>
      </c>
      <c r="AY323" s="227">
        <v>0</v>
      </c>
      <c r="AZ323" s="227">
        <v>0</v>
      </c>
      <c r="BA323" s="227">
        <v>0</v>
      </c>
      <c r="BB323" s="227">
        <v>0</v>
      </c>
      <c r="BC323" s="226">
        <f t="shared" si="134"/>
        <v>0</v>
      </c>
      <c r="BD323" s="226">
        <f t="shared" si="134"/>
        <v>0</v>
      </c>
      <c r="BE323" s="226">
        <f t="shared" si="134"/>
        <v>0</v>
      </c>
      <c r="BF323" s="226">
        <f t="shared" si="134"/>
        <v>0</v>
      </c>
      <c r="BG323" s="218">
        <f t="shared" si="134"/>
        <v>0</v>
      </c>
      <c r="BH323" s="218">
        <f t="shared" si="134"/>
        <v>0</v>
      </c>
      <c r="BI323" s="218">
        <f t="shared" si="134"/>
        <v>0</v>
      </c>
      <c r="BJ323" s="218">
        <f t="shared" si="134"/>
        <v>0</v>
      </c>
      <c r="BK323" s="226">
        <f t="shared" si="133"/>
        <v>0</v>
      </c>
      <c r="BL323" s="226">
        <f t="shared" si="132"/>
        <v>0</v>
      </c>
      <c r="BM323" s="226">
        <f t="shared" si="132"/>
        <v>0</v>
      </c>
      <c r="BN323" s="226">
        <f t="shared" si="132"/>
        <v>0</v>
      </c>
      <c r="BO323" s="227">
        <f t="shared" si="132"/>
        <v>0</v>
      </c>
      <c r="BP323" s="227">
        <f t="shared" si="132"/>
        <v>0</v>
      </c>
      <c r="BQ323" s="227">
        <f t="shared" si="132"/>
        <v>0</v>
      </c>
      <c r="BR323" s="227">
        <f t="shared" si="132"/>
        <v>0</v>
      </c>
      <c r="BS323" s="226">
        <v>0</v>
      </c>
      <c r="BT323" s="226">
        <v>0</v>
      </c>
      <c r="BU323" s="226">
        <v>0</v>
      </c>
      <c r="BV323" s="226">
        <v>0</v>
      </c>
      <c r="BW323" s="227">
        <v>0</v>
      </c>
      <c r="BX323" s="227">
        <v>0</v>
      </c>
      <c r="BY323" s="227">
        <v>0</v>
      </c>
      <c r="BZ323" s="227">
        <v>0</v>
      </c>
      <c r="CA323" s="226">
        <v>0</v>
      </c>
      <c r="CB323" s="226">
        <f>IFERROR(VLOOKUP($G323,[12]ITEM!$B$2:$AC$939,26,0),0)</f>
        <v>0</v>
      </c>
      <c r="CC323" s="226">
        <f>IFERROR(VLOOKUP($G323,[12]ITEM!$B$2:$AC$939,27,0),0)</f>
        <v>0</v>
      </c>
      <c r="CD323" s="226">
        <f>IFERROR(VLOOKUP($G323,[12]ITEM!$B$2:$AC$939,28,0),0)</f>
        <v>0</v>
      </c>
      <c r="CE323" s="227">
        <v>0</v>
      </c>
      <c r="CF323" s="227">
        <v>0</v>
      </c>
      <c r="CG323" s="227">
        <v>0</v>
      </c>
      <c r="CH323" s="227">
        <v>0</v>
      </c>
      <c r="CI323" s="375"/>
      <c r="CJ323" s="226">
        <f t="shared" si="116"/>
        <v>0</v>
      </c>
      <c r="CK323" s="226">
        <f t="shared" si="116"/>
        <v>0</v>
      </c>
      <c r="CL323" s="226">
        <f t="shared" si="116"/>
        <v>0</v>
      </c>
      <c r="CM323" s="226">
        <f t="shared" si="116"/>
        <v>0</v>
      </c>
      <c r="CN323" s="227">
        <f t="shared" si="116"/>
        <v>0</v>
      </c>
      <c r="CO323" s="227">
        <f t="shared" si="116"/>
        <v>0</v>
      </c>
      <c r="CP323" s="227">
        <f t="shared" si="116"/>
        <v>0</v>
      </c>
      <c r="CQ323" s="227">
        <f t="shared" si="116"/>
        <v>0</v>
      </c>
      <c r="CR323" s="226">
        <v>0</v>
      </c>
      <c r="CS323" s="226">
        <v>0</v>
      </c>
      <c r="CT323" s="226">
        <v>0</v>
      </c>
      <c r="CU323" s="226">
        <v>0</v>
      </c>
      <c r="CV323" s="227">
        <f t="shared" si="117"/>
        <v>0</v>
      </c>
      <c r="CW323" s="227">
        <f>CV323*(1+('[13]GROWTH (YoY)'!AR323/100))</f>
        <v>0</v>
      </c>
      <c r="CX323" s="227">
        <f>CW323*(1+('[13]GROWTH (YoY)'!AS323/100))</f>
        <v>0</v>
      </c>
      <c r="CY323" s="227">
        <f>CX323*(1+('[13]GROWTH (YoY)'!AT323/100))</f>
        <v>0</v>
      </c>
      <c r="CZ323" s="226">
        <v>0</v>
      </c>
      <c r="DA323" s="226">
        <v>0</v>
      </c>
      <c r="DB323" s="226">
        <v>0</v>
      </c>
      <c r="DC323" s="226">
        <v>0</v>
      </c>
      <c r="DD323" s="227">
        <v>0</v>
      </c>
      <c r="DE323" s="227">
        <v>0</v>
      </c>
      <c r="DF323" s="227">
        <v>0</v>
      </c>
      <c r="DG323" s="227">
        <v>0</v>
      </c>
      <c r="DH323" s="226">
        <v>0</v>
      </c>
      <c r="DI323" s="226">
        <v>0</v>
      </c>
      <c r="DJ323" s="226">
        <v>0</v>
      </c>
      <c r="DK323" s="226">
        <v>0</v>
      </c>
      <c r="DL323" s="227">
        <v>0</v>
      </c>
      <c r="DM323" s="227">
        <v>0</v>
      </c>
      <c r="DN323" s="227">
        <v>0</v>
      </c>
      <c r="DO323" s="227">
        <v>0</v>
      </c>
      <c r="DP323" s="376">
        <f t="shared" si="135"/>
        <v>0</v>
      </c>
      <c r="DQ323" s="226">
        <f t="shared" si="135"/>
        <v>0</v>
      </c>
      <c r="DR323" s="226">
        <f t="shared" si="135"/>
        <v>0</v>
      </c>
      <c r="DS323" s="226">
        <f t="shared" si="131"/>
        <v>0</v>
      </c>
      <c r="DT323" s="227">
        <f t="shared" si="131"/>
        <v>0</v>
      </c>
      <c r="DU323" s="227">
        <f t="shared" si="131"/>
        <v>0</v>
      </c>
      <c r="DV323" s="227">
        <f t="shared" si="131"/>
        <v>0</v>
      </c>
      <c r="DW323" s="227">
        <f t="shared" si="131"/>
        <v>0</v>
      </c>
      <c r="DX323" s="377">
        <f t="shared" si="125"/>
        <v>0</v>
      </c>
      <c r="DY323" s="377">
        <f t="shared" si="125"/>
        <v>0</v>
      </c>
      <c r="DZ323" s="377">
        <f t="shared" si="125"/>
        <v>0</v>
      </c>
      <c r="EA323" s="377">
        <f t="shared" si="125"/>
        <v>0</v>
      </c>
      <c r="EB323" s="378">
        <f t="shared" si="125"/>
        <v>0</v>
      </c>
      <c r="EC323" s="378">
        <f t="shared" si="125"/>
        <v>0</v>
      </c>
      <c r="ED323" s="378">
        <f t="shared" si="125"/>
        <v>0</v>
      </c>
      <c r="EE323" s="378">
        <f t="shared" si="125"/>
        <v>0</v>
      </c>
      <c r="EG323" s="226">
        <v>0</v>
      </c>
      <c r="EH323" s="226">
        <v>0</v>
      </c>
      <c r="EI323" s="226">
        <v>0</v>
      </c>
      <c r="EJ323" s="226">
        <v>0</v>
      </c>
      <c r="EK323" s="226">
        <v>0</v>
      </c>
      <c r="EL323" s="226">
        <v>0</v>
      </c>
      <c r="EM323" s="226">
        <v>0</v>
      </c>
      <c r="EN323" s="379">
        <f t="shared" si="118"/>
        <v>0</v>
      </c>
      <c r="EO323" s="226">
        <f t="shared" si="119"/>
        <v>0</v>
      </c>
      <c r="EP323" s="379">
        <f t="shared" si="120"/>
        <v>0</v>
      </c>
      <c r="EQ323" s="226">
        <f t="shared" si="121"/>
        <v>0</v>
      </c>
      <c r="ER323" s="226">
        <f t="shared" si="122"/>
        <v>0</v>
      </c>
      <c r="ES323" s="292"/>
      <c r="ET323" s="227">
        <v>0</v>
      </c>
      <c r="EU323" s="227">
        <v>0</v>
      </c>
      <c r="EV323" s="227">
        <v>0</v>
      </c>
      <c r="EW323" s="227">
        <v>0</v>
      </c>
      <c r="EX323" s="227">
        <v>0</v>
      </c>
      <c r="EY323" s="227">
        <v>0</v>
      </c>
      <c r="EZ323" s="227">
        <v>0</v>
      </c>
      <c r="FA323" s="380">
        <f t="shared" si="126"/>
        <v>0</v>
      </c>
      <c r="FB323" s="228">
        <f t="shared" si="127"/>
        <v>0</v>
      </c>
      <c r="FC323" s="380">
        <f t="shared" si="128"/>
        <v>0</v>
      </c>
      <c r="FD323" s="227">
        <f t="shared" si="129"/>
        <v>0</v>
      </c>
      <c r="FE323" s="227">
        <f t="shared" si="130"/>
        <v>0</v>
      </c>
      <c r="FF323" s="227">
        <v>0</v>
      </c>
      <c r="FG323" s="228">
        <f t="shared" si="123"/>
        <v>0</v>
      </c>
      <c r="FH323" s="227">
        <v>0</v>
      </c>
      <c r="FI323" s="227">
        <v>0</v>
      </c>
      <c r="FJ323" s="227">
        <v>0</v>
      </c>
      <c r="FK323" s="227">
        <f t="shared" si="114"/>
        <v>0</v>
      </c>
      <c r="FL323" s="227">
        <v>0</v>
      </c>
      <c r="FM323" s="227">
        <f t="shared" si="115"/>
        <v>0</v>
      </c>
      <c r="FZ323" s="229"/>
      <c r="GA323" s="229"/>
      <c r="GB323" s="229"/>
      <c r="GC323" s="229"/>
      <c r="GD323" s="229"/>
    </row>
    <row r="324" spans="1:186" s="368" customFormat="1">
      <c r="A324" s="287" t="s">
        <v>534</v>
      </c>
      <c r="B324" s="369" t="s">
        <v>535</v>
      </c>
      <c r="C324" s="287" t="s">
        <v>824</v>
      </c>
      <c r="D324" s="403" t="s">
        <v>3126</v>
      </c>
      <c r="E324" s="369" t="s">
        <v>825</v>
      </c>
      <c r="F324" s="403">
        <v>321</v>
      </c>
      <c r="G324" s="404" t="s">
        <v>830</v>
      </c>
      <c r="H324" s="392" t="s">
        <v>831</v>
      </c>
      <c r="I324" s="287" t="s">
        <v>788</v>
      </c>
      <c r="J324" s="369" t="s">
        <v>789</v>
      </c>
      <c r="K324" s="287" t="s">
        <v>420</v>
      </c>
      <c r="L324" s="369" t="s">
        <v>779</v>
      </c>
      <c r="M324" s="369" t="s">
        <v>3124</v>
      </c>
      <c r="N324" s="372">
        <v>1</v>
      </c>
      <c r="O324" s="373">
        <v>185</v>
      </c>
      <c r="P324" s="373">
        <v>314</v>
      </c>
      <c r="Q324" s="373">
        <v>325</v>
      </c>
      <c r="R324" s="373">
        <v>351</v>
      </c>
      <c r="S324" s="374">
        <v>294</v>
      </c>
      <c r="T324" s="374">
        <v>320</v>
      </c>
      <c r="U324" s="374">
        <v>343</v>
      </c>
      <c r="V324" s="374">
        <v>346</v>
      </c>
      <c r="W324" s="373">
        <v>94</v>
      </c>
      <c r="X324" s="373">
        <v>159</v>
      </c>
      <c r="Y324" s="373">
        <v>165</v>
      </c>
      <c r="Z324" s="373">
        <v>178</v>
      </c>
      <c r="AA324" s="374">
        <v>185</v>
      </c>
      <c r="AB324" s="374">
        <v>206</v>
      </c>
      <c r="AC324" s="374">
        <v>222</v>
      </c>
      <c r="AD324" s="374">
        <v>218</v>
      </c>
      <c r="AE324" s="373">
        <v>1</v>
      </c>
      <c r="AF324" s="373">
        <v>1</v>
      </c>
      <c r="AG324" s="373">
        <v>1</v>
      </c>
      <c r="AH324" s="373">
        <v>1</v>
      </c>
      <c r="AI324" s="374">
        <v>1</v>
      </c>
      <c r="AJ324" s="374">
        <v>1</v>
      </c>
      <c r="AK324" s="374">
        <v>1</v>
      </c>
      <c r="AL324" s="374">
        <v>1</v>
      </c>
      <c r="AM324" s="226">
        <v>91</v>
      </c>
      <c r="AN324" s="226">
        <v>154</v>
      </c>
      <c r="AO324" s="226">
        <v>160</v>
      </c>
      <c r="AP324" s="226">
        <v>173</v>
      </c>
      <c r="AQ324" s="227">
        <v>109</v>
      </c>
      <c r="AR324" s="227">
        <v>114</v>
      </c>
      <c r="AS324" s="227">
        <v>121</v>
      </c>
      <c r="AT324" s="227">
        <v>127</v>
      </c>
      <c r="AU324" s="226">
        <v>21</v>
      </c>
      <c r="AV324" s="226">
        <v>44</v>
      </c>
      <c r="AW324" s="226">
        <v>45</v>
      </c>
      <c r="AX324" s="226">
        <v>52</v>
      </c>
      <c r="AY324" s="227">
        <v>30</v>
      </c>
      <c r="AZ324" s="227">
        <v>29</v>
      </c>
      <c r="BA324" s="227">
        <v>33</v>
      </c>
      <c r="BB324" s="227">
        <v>35</v>
      </c>
      <c r="BC324" s="226">
        <f t="shared" si="134"/>
        <v>70</v>
      </c>
      <c r="BD324" s="226">
        <f t="shared" si="134"/>
        <v>108</v>
      </c>
      <c r="BE324" s="226">
        <f t="shared" si="134"/>
        <v>114</v>
      </c>
      <c r="BF324" s="226">
        <f t="shared" si="134"/>
        <v>120</v>
      </c>
      <c r="BG324" s="218">
        <f t="shared" si="134"/>
        <v>75</v>
      </c>
      <c r="BH324" s="218">
        <f t="shared" si="134"/>
        <v>81</v>
      </c>
      <c r="BI324" s="218">
        <f t="shared" si="134"/>
        <v>84</v>
      </c>
      <c r="BJ324" s="218">
        <f t="shared" si="134"/>
        <v>89</v>
      </c>
      <c r="BK324" s="226">
        <f t="shared" si="133"/>
        <v>0</v>
      </c>
      <c r="BL324" s="226">
        <f t="shared" si="132"/>
        <v>2</v>
      </c>
      <c r="BM324" s="226">
        <f t="shared" si="132"/>
        <v>1</v>
      </c>
      <c r="BN324" s="226">
        <f t="shared" si="132"/>
        <v>1</v>
      </c>
      <c r="BO324" s="227">
        <f t="shared" si="132"/>
        <v>4</v>
      </c>
      <c r="BP324" s="227">
        <f t="shared" si="132"/>
        <v>4</v>
      </c>
      <c r="BQ324" s="227">
        <f t="shared" si="132"/>
        <v>4</v>
      </c>
      <c r="BR324" s="227">
        <f t="shared" si="132"/>
        <v>3</v>
      </c>
      <c r="BS324" s="226">
        <v>0</v>
      </c>
      <c r="BT324" s="226">
        <v>2</v>
      </c>
      <c r="BU324" s="226">
        <v>1</v>
      </c>
      <c r="BV324" s="226">
        <v>1</v>
      </c>
      <c r="BW324" s="227">
        <v>4</v>
      </c>
      <c r="BX324" s="227">
        <v>4</v>
      </c>
      <c r="BY324" s="227">
        <v>4</v>
      </c>
      <c r="BZ324" s="227">
        <v>3</v>
      </c>
      <c r="CA324" s="226">
        <v>0</v>
      </c>
      <c r="CB324" s="226">
        <f>IFERROR(VLOOKUP($G324,[12]ITEM!$B$2:$AC$939,26,0),0)</f>
        <v>0</v>
      </c>
      <c r="CC324" s="226">
        <f>IFERROR(VLOOKUP($G324,[12]ITEM!$B$2:$AC$939,27,0),0)</f>
        <v>0</v>
      </c>
      <c r="CD324" s="226">
        <f>IFERROR(VLOOKUP($G324,[12]ITEM!$B$2:$AC$939,28,0),0)</f>
        <v>0</v>
      </c>
      <c r="CE324" s="227">
        <v>0</v>
      </c>
      <c r="CF324" s="227">
        <v>0</v>
      </c>
      <c r="CG324" s="227">
        <v>0</v>
      </c>
      <c r="CH324" s="227">
        <v>0</v>
      </c>
      <c r="CI324" s="375"/>
      <c r="CJ324" s="226">
        <f t="shared" si="116"/>
        <v>71</v>
      </c>
      <c r="CK324" s="226">
        <f t="shared" ref="CK324:CQ360" si="136">CS324+DA324+DI324</f>
        <v>91</v>
      </c>
      <c r="CL324" s="226">
        <f t="shared" si="136"/>
        <v>96</v>
      </c>
      <c r="CM324" s="226">
        <f t="shared" si="136"/>
        <v>102</v>
      </c>
      <c r="CN324" s="227">
        <f t="shared" si="136"/>
        <v>75</v>
      </c>
      <c r="CO324" s="227">
        <f t="shared" si="136"/>
        <v>77.933431005837107</v>
      </c>
      <c r="CP324" s="227">
        <f t="shared" si="136"/>
        <v>82.707049689638339</v>
      </c>
      <c r="CQ324" s="227">
        <f t="shared" si="136"/>
        <v>88.514673593790789</v>
      </c>
      <c r="CR324" s="226">
        <v>47</v>
      </c>
      <c r="CS324" s="226">
        <v>74</v>
      </c>
      <c r="CT324" s="226">
        <v>77</v>
      </c>
      <c r="CU324" s="226">
        <v>83</v>
      </c>
      <c r="CV324" s="227">
        <f t="shared" si="117"/>
        <v>62</v>
      </c>
      <c r="CW324" s="227">
        <f>CV324*(1+('[13]GROWTH (YoY)'!AR324/100))</f>
        <v>64.933431005837107</v>
      </c>
      <c r="CX324" s="227">
        <f>CW324*(1+('[13]GROWTH (YoY)'!AS324/100))</f>
        <v>68.707049689638339</v>
      </c>
      <c r="CY324" s="227">
        <f>CX324*(1+('[13]GROWTH (YoY)'!AT324/100))</f>
        <v>72.514673593790789</v>
      </c>
      <c r="CZ324" s="226">
        <v>10</v>
      </c>
      <c r="DA324" s="226">
        <v>13</v>
      </c>
      <c r="DB324" s="226">
        <v>14</v>
      </c>
      <c r="DC324" s="226">
        <v>14</v>
      </c>
      <c r="DD324" s="227">
        <v>9</v>
      </c>
      <c r="DE324" s="227">
        <v>9</v>
      </c>
      <c r="DF324" s="227">
        <v>9</v>
      </c>
      <c r="DG324" s="227">
        <v>10</v>
      </c>
      <c r="DH324" s="226">
        <v>14</v>
      </c>
      <c r="DI324" s="226">
        <v>4</v>
      </c>
      <c r="DJ324" s="226">
        <v>5</v>
      </c>
      <c r="DK324" s="226">
        <v>5</v>
      </c>
      <c r="DL324" s="227">
        <v>4</v>
      </c>
      <c r="DM324" s="227">
        <v>4</v>
      </c>
      <c r="DN324" s="227">
        <v>5</v>
      </c>
      <c r="DO324" s="227">
        <v>6</v>
      </c>
      <c r="DP324" s="376">
        <f t="shared" si="135"/>
        <v>-1</v>
      </c>
      <c r="DQ324" s="226">
        <f t="shared" si="135"/>
        <v>17</v>
      </c>
      <c r="DR324" s="226">
        <f t="shared" si="135"/>
        <v>18</v>
      </c>
      <c r="DS324" s="226">
        <f t="shared" si="131"/>
        <v>18</v>
      </c>
      <c r="DT324" s="227">
        <f t="shared" si="131"/>
        <v>0</v>
      </c>
      <c r="DU324" s="227">
        <f t="shared" si="131"/>
        <v>3.0665689941628926</v>
      </c>
      <c r="DV324" s="227">
        <f t="shared" si="131"/>
        <v>1.2929503103616611</v>
      </c>
      <c r="DW324" s="227">
        <f t="shared" si="131"/>
        <v>0.48532640620921086</v>
      </c>
      <c r="DX324" s="377">
        <f t="shared" si="125"/>
        <v>0.50810810810810814</v>
      </c>
      <c r="DY324" s="377">
        <f t="shared" si="125"/>
        <v>0.50636942675159236</v>
      </c>
      <c r="DZ324" s="377">
        <f t="shared" si="125"/>
        <v>0.50769230769230766</v>
      </c>
      <c r="EA324" s="377">
        <f t="shared" si="125"/>
        <v>0.50712250712250717</v>
      </c>
      <c r="EB324" s="378">
        <f t="shared" si="125"/>
        <v>0.62925170068027214</v>
      </c>
      <c r="EC324" s="378">
        <f t="shared" si="125"/>
        <v>0.64375000000000004</v>
      </c>
      <c r="ED324" s="378">
        <f t="shared" si="125"/>
        <v>0.64723032069970843</v>
      </c>
      <c r="EE324" s="378">
        <f t="shared" si="125"/>
        <v>0.63005780346820806</v>
      </c>
      <c r="EG324" s="226">
        <v>184</v>
      </c>
      <c r="EH324" s="226">
        <v>95</v>
      </c>
      <c r="EI324" s="226">
        <v>89</v>
      </c>
      <c r="EJ324" s="226">
        <v>20</v>
      </c>
      <c r="EK324" s="226">
        <v>112</v>
      </c>
      <c r="EL324" s="226">
        <v>1014</v>
      </c>
      <c r="EM324" s="226">
        <v>990</v>
      </c>
      <c r="EN324" s="379">
        <f t="shared" si="118"/>
        <v>0.51630434782608692</v>
      </c>
      <c r="EO324" s="226">
        <f t="shared" si="119"/>
        <v>22.471910112359549</v>
      </c>
      <c r="EP324" s="379">
        <f t="shared" si="120"/>
        <v>0.60869565217391308</v>
      </c>
      <c r="EQ324" s="226">
        <f t="shared" si="121"/>
        <v>110453.64891518738</v>
      </c>
      <c r="ER324" s="226">
        <f t="shared" si="122"/>
        <v>1683.5016835016834</v>
      </c>
      <c r="ES324" s="292"/>
      <c r="ET324" s="227">
        <v>274</v>
      </c>
      <c r="EU324" s="227">
        <v>185</v>
      </c>
      <c r="EV324" s="227">
        <v>89</v>
      </c>
      <c r="EW324" s="227">
        <v>42</v>
      </c>
      <c r="EX324" s="227">
        <v>125</v>
      </c>
      <c r="EY324" s="227">
        <v>1580</v>
      </c>
      <c r="EZ324" s="227">
        <v>1516</v>
      </c>
      <c r="FA324" s="380">
        <f t="shared" si="126"/>
        <v>0.67518248175182483</v>
      </c>
      <c r="FB324" s="228">
        <f t="shared" si="127"/>
        <v>47.191011235955052</v>
      </c>
      <c r="FC324" s="380">
        <f t="shared" si="128"/>
        <v>0.45620437956204379</v>
      </c>
      <c r="FD324" s="227">
        <f t="shared" si="129"/>
        <v>79113.924050632908</v>
      </c>
      <c r="FE324" s="227">
        <f t="shared" si="130"/>
        <v>2308.7071240105538</v>
      </c>
      <c r="FF324" s="227">
        <v>109</v>
      </c>
      <c r="FG324" s="228">
        <f t="shared" si="123"/>
        <v>30.275229357798167</v>
      </c>
      <c r="FH324" s="227">
        <v>33</v>
      </c>
      <c r="FI324" s="227">
        <v>109</v>
      </c>
      <c r="FJ324" s="227">
        <v>2</v>
      </c>
      <c r="FK324" s="227">
        <f t="shared" ref="FK324:FK387" si="137">FI324-FH324-FJ324</f>
        <v>74</v>
      </c>
      <c r="FL324" s="227">
        <v>10</v>
      </c>
      <c r="FM324" s="227">
        <f t="shared" ref="FM324:FM387" si="138">FK324-FL324</f>
        <v>64</v>
      </c>
      <c r="FZ324" s="229"/>
      <c r="GA324" s="229"/>
      <c r="GB324" s="229"/>
      <c r="GC324" s="229"/>
      <c r="GD324" s="229"/>
    </row>
    <row r="325" spans="1:186" s="368" customFormat="1">
      <c r="A325" s="287" t="s">
        <v>534</v>
      </c>
      <c r="B325" s="369" t="s">
        <v>535</v>
      </c>
      <c r="C325" s="287" t="s">
        <v>824</v>
      </c>
      <c r="D325" s="403" t="s">
        <v>3126</v>
      </c>
      <c r="E325" s="369" t="s">
        <v>825</v>
      </c>
      <c r="F325" s="403">
        <v>322</v>
      </c>
      <c r="G325" s="404" t="s">
        <v>832</v>
      </c>
      <c r="H325" s="392" t="s">
        <v>833</v>
      </c>
      <c r="I325" s="287" t="s">
        <v>788</v>
      </c>
      <c r="J325" s="369" t="s">
        <v>789</v>
      </c>
      <c r="K325" s="287" t="s">
        <v>420</v>
      </c>
      <c r="L325" s="369" t="s">
        <v>779</v>
      </c>
      <c r="M325" s="369" t="s">
        <v>3124</v>
      </c>
      <c r="N325" s="372">
        <v>1</v>
      </c>
      <c r="O325" s="373">
        <v>0</v>
      </c>
      <c r="P325" s="373">
        <v>0</v>
      </c>
      <c r="Q325" s="373">
        <v>0</v>
      </c>
      <c r="R325" s="373">
        <v>0</v>
      </c>
      <c r="S325" s="374">
        <v>0</v>
      </c>
      <c r="T325" s="374">
        <v>0</v>
      </c>
      <c r="U325" s="374">
        <v>0</v>
      </c>
      <c r="V325" s="374">
        <v>0</v>
      </c>
      <c r="W325" s="373">
        <v>0</v>
      </c>
      <c r="X325" s="373">
        <v>0</v>
      </c>
      <c r="Y325" s="373">
        <v>0</v>
      </c>
      <c r="Z325" s="373">
        <v>0</v>
      </c>
      <c r="AA325" s="374">
        <v>0</v>
      </c>
      <c r="AB325" s="374">
        <v>0</v>
      </c>
      <c r="AC325" s="374">
        <v>0</v>
      </c>
      <c r="AD325" s="374">
        <v>0</v>
      </c>
      <c r="AE325" s="373">
        <v>0</v>
      </c>
      <c r="AF325" s="373">
        <v>0</v>
      </c>
      <c r="AG325" s="373">
        <v>0</v>
      </c>
      <c r="AH325" s="373">
        <v>0</v>
      </c>
      <c r="AI325" s="374">
        <v>0</v>
      </c>
      <c r="AJ325" s="374">
        <v>0</v>
      </c>
      <c r="AK325" s="374">
        <v>0</v>
      </c>
      <c r="AL325" s="374">
        <v>0</v>
      </c>
      <c r="AM325" s="226">
        <v>0</v>
      </c>
      <c r="AN325" s="226">
        <v>0</v>
      </c>
      <c r="AO325" s="226">
        <v>0</v>
      </c>
      <c r="AP325" s="226">
        <v>0</v>
      </c>
      <c r="AQ325" s="227">
        <v>0</v>
      </c>
      <c r="AR325" s="227">
        <v>0</v>
      </c>
      <c r="AS325" s="227">
        <v>0</v>
      </c>
      <c r="AT325" s="227">
        <v>0</v>
      </c>
      <c r="AU325" s="226">
        <v>0</v>
      </c>
      <c r="AV325" s="226">
        <v>0</v>
      </c>
      <c r="AW325" s="226">
        <v>0</v>
      </c>
      <c r="AX325" s="226">
        <v>0</v>
      </c>
      <c r="AY325" s="227">
        <v>0</v>
      </c>
      <c r="AZ325" s="227">
        <v>0</v>
      </c>
      <c r="BA325" s="227">
        <v>0</v>
      </c>
      <c r="BB325" s="227">
        <v>0</v>
      </c>
      <c r="BC325" s="226">
        <f t="shared" si="134"/>
        <v>0</v>
      </c>
      <c r="BD325" s="226">
        <f t="shared" si="134"/>
        <v>0</v>
      </c>
      <c r="BE325" s="226">
        <f t="shared" si="134"/>
        <v>0</v>
      </c>
      <c r="BF325" s="226">
        <f t="shared" si="134"/>
        <v>0</v>
      </c>
      <c r="BG325" s="218">
        <f t="shared" si="134"/>
        <v>0</v>
      </c>
      <c r="BH325" s="218">
        <f t="shared" si="134"/>
        <v>0</v>
      </c>
      <c r="BI325" s="218">
        <f t="shared" si="134"/>
        <v>0</v>
      </c>
      <c r="BJ325" s="218">
        <f t="shared" si="134"/>
        <v>0</v>
      </c>
      <c r="BK325" s="226">
        <f t="shared" si="133"/>
        <v>0</v>
      </c>
      <c r="BL325" s="226">
        <f t="shared" si="132"/>
        <v>0</v>
      </c>
      <c r="BM325" s="226">
        <f t="shared" si="132"/>
        <v>0</v>
      </c>
      <c r="BN325" s="226">
        <f t="shared" si="132"/>
        <v>0</v>
      </c>
      <c r="BO325" s="227">
        <f t="shared" si="132"/>
        <v>0</v>
      </c>
      <c r="BP325" s="227">
        <f t="shared" si="132"/>
        <v>0</v>
      </c>
      <c r="BQ325" s="227">
        <f t="shared" si="132"/>
        <v>0</v>
      </c>
      <c r="BR325" s="227">
        <f t="shared" si="132"/>
        <v>0</v>
      </c>
      <c r="BS325" s="226">
        <v>0</v>
      </c>
      <c r="BT325" s="226">
        <v>0</v>
      </c>
      <c r="BU325" s="226">
        <v>0</v>
      </c>
      <c r="BV325" s="226">
        <v>0</v>
      </c>
      <c r="BW325" s="227">
        <v>0</v>
      </c>
      <c r="BX325" s="227">
        <v>0</v>
      </c>
      <c r="BY325" s="227">
        <v>0</v>
      </c>
      <c r="BZ325" s="227">
        <v>0</v>
      </c>
      <c r="CA325" s="226">
        <v>0</v>
      </c>
      <c r="CB325" s="226">
        <f>IFERROR(VLOOKUP($G325,[12]ITEM!$B$2:$AC$939,26,0),0)</f>
        <v>0</v>
      </c>
      <c r="CC325" s="226">
        <f>IFERROR(VLOOKUP($G325,[12]ITEM!$B$2:$AC$939,27,0),0)</f>
        <v>0</v>
      </c>
      <c r="CD325" s="226">
        <f>IFERROR(VLOOKUP($G325,[12]ITEM!$B$2:$AC$939,28,0),0)</f>
        <v>0</v>
      </c>
      <c r="CE325" s="227">
        <v>0</v>
      </c>
      <c r="CF325" s="227">
        <v>0</v>
      </c>
      <c r="CG325" s="227">
        <v>0</v>
      </c>
      <c r="CH325" s="227">
        <v>0</v>
      </c>
      <c r="CI325" s="375"/>
      <c r="CJ325" s="226">
        <f t="shared" ref="CJ325:CM388" si="139">CR325+CZ325+DH325</f>
        <v>0</v>
      </c>
      <c r="CK325" s="226">
        <f t="shared" si="136"/>
        <v>0</v>
      </c>
      <c r="CL325" s="226">
        <f t="shared" si="136"/>
        <v>0</v>
      </c>
      <c r="CM325" s="226">
        <f t="shared" si="136"/>
        <v>0</v>
      </c>
      <c r="CN325" s="227">
        <f t="shared" si="136"/>
        <v>0</v>
      </c>
      <c r="CO325" s="227">
        <f t="shared" si="136"/>
        <v>0</v>
      </c>
      <c r="CP325" s="227">
        <f t="shared" si="136"/>
        <v>0</v>
      </c>
      <c r="CQ325" s="227">
        <f t="shared" si="136"/>
        <v>0</v>
      </c>
      <c r="CR325" s="226">
        <v>0</v>
      </c>
      <c r="CS325" s="226">
        <v>0</v>
      </c>
      <c r="CT325" s="226">
        <v>0</v>
      </c>
      <c r="CU325" s="226">
        <v>0</v>
      </c>
      <c r="CV325" s="227">
        <f t="shared" ref="CV325:CV388" si="140">AQ325-AY325-BO325-DD325-DL325</f>
        <v>0</v>
      </c>
      <c r="CW325" s="227">
        <f>CV325*(1+('[13]GROWTH (YoY)'!AR325/100))</f>
        <v>0</v>
      </c>
      <c r="CX325" s="227">
        <f>CW325*(1+('[13]GROWTH (YoY)'!AS325/100))</f>
        <v>0</v>
      </c>
      <c r="CY325" s="227">
        <f>CX325*(1+('[13]GROWTH (YoY)'!AT325/100))</f>
        <v>0</v>
      </c>
      <c r="CZ325" s="226">
        <v>0</v>
      </c>
      <c r="DA325" s="226">
        <v>0</v>
      </c>
      <c r="DB325" s="226">
        <v>0</v>
      </c>
      <c r="DC325" s="226">
        <v>0</v>
      </c>
      <c r="DD325" s="227">
        <v>0</v>
      </c>
      <c r="DE325" s="227">
        <v>0</v>
      </c>
      <c r="DF325" s="227">
        <v>0</v>
      </c>
      <c r="DG325" s="227">
        <v>0</v>
      </c>
      <c r="DH325" s="226">
        <v>0</v>
      </c>
      <c r="DI325" s="226">
        <v>0</v>
      </c>
      <c r="DJ325" s="226">
        <v>0</v>
      </c>
      <c r="DK325" s="226">
        <v>0</v>
      </c>
      <c r="DL325" s="227">
        <v>0</v>
      </c>
      <c r="DM325" s="227">
        <v>0</v>
      </c>
      <c r="DN325" s="227">
        <v>0</v>
      </c>
      <c r="DO325" s="227">
        <v>0</v>
      </c>
      <c r="DP325" s="376">
        <f t="shared" si="135"/>
        <v>0</v>
      </c>
      <c r="DQ325" s="226">
        <f t="shared" si="135"/>
        <v>0</v>
      </c>
      <c r="DR325" s="226">
        <f t="shared" si="135"/>
        <v>0</v>
      </c>
      <c r="DS325" s="226">
        <f t="shared" si="131"/>
        <v>0</v>
      </c>
      <c r="DT325" s="227">
        <f t="shared" si="131"/>
        <v>0</v>
      </c>
      <c r="DU325" s="227">
        <f t="shared" si="131"/>
        <v>0</v>
      </c>
      <c r="DV325" s="227">
        <f t="shared" si="131"/>
        <v>0</v>
      </c>
      <c r="DW325" s="227">
        <f t="shared" si="131"/>
        <v>0</v>
      </c>
      <c r="DX325" s="377">
        <f t="shared" si="125"/>
        <v>0</v>
      </c>
      <c r="DY325" s="377">
        <f t="shared" si="125"/>
        <v>0</v>
      </c>
      <c r="DZ325" s="377">
        <f t="shared" si="125"/>
        <v>0</v>
      </c>
      <c r="EA325" s="377">
        <f t="shared" si="125"/>
        <v>0</v>
      </c>
      <c r="EB325" s="378">
        <f t="shared" si="125"/>
        <v>0</v>
      </c>
      <c r="EC325" s="378">
        <f t="shared" si="125"/>
        <v>0</v>
      </c>
      <c r="ED325" s="378">
        <f t="shared" si="125"/>
        <v>0</v>
      </c>
      <c r="EE325" s="378">
        <f t="shared" si="125"/>
        <v>0</v>
      </c>
      <c r="EG325" s="226">
        <v>0</v>
      </c>
      <c r="EH325" s="226">
        <v>0</v>
      </c>
      <c r="EI325" s="226">
        <v>0</v>
      </c>
      <c r="EJ325" s="226">
        <v>0</v>
      </c>
      <c r="EK325" s="226">
        <v>0</v>
      </c>
      <c r="EL325" s="226">
        <v>0</v>
      </c>
      <c r="EM325" s="226">
        <v>0</v>
      </c>
      <c r="EN325" s="379">
        <f t="shared" ref="EN325:EN388" si="141">IFERROR(EH325/EG325,0)</f>
        <v>0</v>
      </c>
      <c r="EO325" s="226">
        <f t="shared" ref="EO325:EO388" si="142">IFERROR((EJ325/EI325)*100,0)</f>
        <v>0</v>
      </c>
      <c r="EP325" s="379">
        <f t="shared" ref="EP325:EP388" si="143">IFERROR(EK325/EG325,0)</f>
        <v>0</v>
      </c>
      <c r="EQ325" s="226">
        <f t="shared" ref="EQ325:EQ388" si="144">IFERROR((EK325*1000000)/EL325,0)</f>
        <v>0</v>
      </c>
      <c r="ER325" s="226">
        <f t="shared" ref="ER325:ER388" si="145">IFERROR((EJ325*1000000)/EM325/12,0)</f>
        <v>0</v>
      </c>
      <c r="ES325" s="292"/>
      <c r="ET325" s="227">
        <v>0</v>
      </c>
      <c r="EU325" s="227">
        <v>0</v>
      </c>
      <c r="EV325" s="227">
        <v>0</v>
      </c>
      <c r="EW325" s="227">
        <v>0</v>
      </c>
      <c r="EX325" s="227">
        <v>0</v>
      </c>
      <c r="EY325" s="227">
        <v>0</v>
      </c>
      <c r="EZ325" s="227">
        <v>0</v>
      </c>
      <c r="FA325" s="380">
        <f t="shared" si="126"/>
        <v>0</v>
      </c>
      <c r="FB325" s="228">
        <f t="shared" si="127"/>
        <v>0</v>
      </c>
      <c r="FC325" s="380">
        <f t="shared" si="128"/>
        <v>0</v>
      </c>
      <c r="FD325" s="227">
        <f t="shared" si="129"/>
        <v>0</v>
      </c>
      <c r="FE325" s="227">
        <f t="shared" si="130"/>
        <v>0</v>
      </c>
      <c r="FF325" s="227">
        <v>0</v>
      </c>
      <c r="FG325" s="228">
        <f t="shared" ref="FG325:FG388" si="146">IFERROR((FH325/FF325)*100,0)</f>
        <v>0</v>
      </c>
      <c r="FH325" s="227">
        <v>0</v>
      </c>
      <c r="FI325" s="227">
        <v>0</v>
      </c>
      <c r="FJ325" s="227">
        <v>0</v>
      </c>
      <c r="FK325" s="227">
        <f t="shared" si="137"/>
        <v>0</v>
      </c>
      <c r="FL325" s="227">
        <v>0</v>
      </c>
      <c r="FM325" s="227">
        <f t="shared" si="138"/>
        <v>0</v>
      </c>
      <c r="FZ325" s="229"/>
      <c r="GA325" s="229"/>
      <c r="GB325" s="229"/>
      <c r="GC325" s="229"/>
      <c r="GD325" s="229"/>
    </row>
    <row r="326" spans="1:186" s="368" customFormat="1">
      <c r="A326" s="287" t="s">
        <v>534</v>
      </c>
      <c r="B326" s="369" t="s">
        <v>535</v>
      </c>
      <c r="C326" s="287" t="s">
        <v>824</v>
      </c>
      <c r="D326" s="403" t="s">
        <v>3126</v>
      </c>
      <c r="E326" s="369" t="s">
        <v>825</v>
      </c>
      <c r="F326" s="403">
        <v>323</v>
      </c>
      <c r="G326" s="404" t="s">
        <v>834</v>
      </c>
      <c r="H326" s="392" t="s">
        <v>835</v>
      </c>
      <c r="I326" s="287" t="s">
        <v>788</v>
      </c>
      <c r="J326" s="369" t="s">
        <v>789</v>
      </c>
      <c r="K326" s="287" t="s">
        <v>420</v>
      </c>
      <c r="L326" s="369" t="s">
        <v>779</v>
      </c>
      <c r="M326" s="369" t="s">
        <v>3124</v>
      </c>
      <c r="N326" s="372">
        <v>1</v>
      </c>
      <c r="O326" s="373">
        <v>0</v>
      </c>
      <c r="P326" s="373">
        <v>0</v>
      </c>
      <c r="Q326" s="373">
        <v>0</v>
      </c>
      <c r="R326" s="373">
        <v>0</v>
      </c>
      <c r="S326" s="374">
        <v>2</v>
      </c>
      <c r="T326" s="374">
        <v>2</v>
      </c>
      <c r="U326" s="374">
        <v>2</v>
      </c>
      <c r="V326" s="374">
        <v>2</v>
      </c>
      <c r="W326" s="373">
        <v>0</v>
      </c>
      <c r="X326" s="373">
        <v>0</v>
      </c>
      <c r="Y326" s="373">
        <v>0</v>
      </c>
      <c r="Z326" s="373">
        <v>0</v>
      </c>
      <c r="AA326" s="374">
        <v>1</v>
      </c>
      <c r="AB326" s="374">
        <v>1</v>
      </c>
      <c r="AC326" s="374">
        <v>1</v>
      </c>
      <c r="AD326" s="374">
        <v>1</v>
      </c>
      <c r="AE326" s="373">
        <v>0</v>
      </c>
      <c r="AF326" s="373">
        <v>0</v>
      </c>
      <c r="AG326" s="373">
        <v>0</v>
      </c>
      <c r="AH326" s="373">
        <v>0</v>
      </c>
      <c r="AI326" s="374">
        <v>0</v>
      </c>
      <c r="AJ326" s="374">
        <v>0</v>
      </c>
      <c r="AK326" s="374">
        <v>0</v>
      </c>
      <c r="AL326" s="374">
        <v>0</v>
      </c>
      <c r="AM326" s="226">
        <v>0</v>
      </c>
      <c r="AN326" s="226">
        <v>0</v>
      </c>
      <c r="AO326" s="226">
        <v>0</v>
      </c>
      <c r="AP326" s="226">
        <v>0</v>
      </c>
      <c r="AQ326" s="227">
        <v>0</v>
      </c>
      <c r="AR326" s="227">
        <v>1</v>
      </c>
      <c r="AS326" s="227">
        <v>1</v>
      </c>
      <c r="AT326" s="227">
        <v>1</v>
      </c>
      <c r="AU326" s="226">
        <v>0</v>
      </c>
      <c r="AV326" s="226">
        <v>0</v>
      </c>
      <c r="AW326" s="226">
        <v>0</v>
      </c>
      <c r="AX326" s="226">
        <v>0</v>
      </c>
      <c r="AY326" s="227">
        <v>0</v>
      </c>
      <c r="AZ326" s="227">
        <v>0</v>
      </c>
      <c r="BA326" s="227">
        <v>0</v>
      </c>
      <c r="BB326" s="227">
        <v>0</v>
      </c>
      <c r="BC326" s="226">
        <f t="shared" si="134"/>
        <v>0</v>
      </c>
      <c r="BD326" s="226">
        <f t="shared" si="134"/>
        <v>0</v>
      </c>
      <c r="BE326" s="226">
        <f t="shared" si="134"/>
        <v>0</v>
      </c>
      <c r="BF326" s="226">
        <f t="shared" si="134"/>
        <v>0</v>
      </c>
      <c r="BG326" s="218">
        <f t="shared" si="134"/>
        <v>0</v>
      </c>
      <c r="BH326" s="218">
        <f t="shared" si="134"/>
        <v>1</v>
      </c>
      <c r="BI326" s="218">
        <f t="shared" si="134"/>
        <v>1</v>
      </c>
      <c r="BJ326" s="218">
        <f t="shared" si="134"/>
        <v>1</v>
      </c>
      <c r="BK326" s="226">
        <f t="shared" si="133"/>
        <v>0</v>
      </c>
      <c r="BL326" s="226">
        <f t="shared" si="132"/>
        <v>0</v>
      </c>
      <c r="BM326" s="226">
        <f t="shared" si="132"/>
        <v>0</v>
      </c>
      <c r="BN326" s="226">
        <f t="shared" si="132"/>
        <v>0</v>
      </c>
      <c r="BO326" s="227">
        <f t="shared" si="132"/>
        <v>0</v>
      </c>
      <c r="BP326" s="227">
        <f t="shared" si="132"/>
        <v>0</v>
      </c>
      <c r="BQ326" s="227">
        <f t="shared" si="132"/>
        <v>0</v>
      </c>
      <c r="BR326" s="227">
        <f t="shared" si="132"/>
        <v>0</v>
      </c>
      <c r="BS326" s="226">
        <v>0</v>
      </c>
      <c r="BT326" s="226">
        <v>0</v>
      </c>
      <c r="BU326" s="226">
        <v>0</v>
      </c>
      <c r="BV326" s="226">
        <v>0</v>
      </c>
      <c r="BW326" s="227">
        <v>0</v>
      </c>
      <c r="BX326" s="227">
        <v>0</v>
      </c>
      <c r="BY326" s="227">
        <v>0</v>
      </c>
      <c r="BZ326" s="227">
        <v>0</v>
      </c>
      <c r="CA326" s="226">
        <v>0</v>
      </c>
      <c r="CB326" s="226">
        <f>IFERROR(VLOOKUP($G326,[12]ITEM!$B$2:$AC$939,26,0),0)</f>
        <v>0</v>
      </c>
      <c r="CC326" s="226">
        <f>IFERROR(VLOOKUP($G326,[12]ITEM!$B$2:$AC$939,27,0),0)</f>
        <v>0</v>
      </c>
      <c r="CD326" s="226">
        <f>IFERROR(VLOOKUP($G326,[12]ITEM!$B$2:$AC$939,28,0),0)</f>
        <v>0</v>
      </c>
      <c r="CE326" s="227">
        <v>0</v>
      </c>
      <c r="CF326" s="227">
        <v>0</v>
      </c>
      <c r="CG326" s="227">
        <v>0</v>
      </c>
      <c r="CH326" s="227">
        <v>0</v>
      </c>
      <c r="CI326" s="375"/>
      <c r="CJ326" s="226">
        <f t="shared" si="139"/>
        <v>0</v>
      </c>
      <c r="CK326" s="226">
        <f t="shared" si="136"/>
        <v>0</v>
      </c>
      <c r="CL326" s="226">
        <f t="shared" si="136"/>
        <v>0</v>
      </c>
      <c r="CM326" s="226">
        <f t="shared" si="136"/>
        <v>0</v>
      </c>
      <c r="CN326" s="227">
        <f t="shared" si="136"/>
        <v>0</v>
      </c>
      <c r="CO326" s="227">
        <f t="shared" si="136"/>
        <v>0</v>
      </c>
      <c r="CP326" s="227">
        <f t="shared" si="136"/>
        <v>0</v>
      </c>
      <c r="CQ326" s="227">
        <f t="shared" si="136"/>
        <v>0</v>
      </c>
      <c r="CR326" s="226">
        <v>0</v>
      </c>
      <c r="CS326" s="226">
        <v>0</v>
      </c>
      <c r="CT326" s="226">
        <v>0</v>
      </c>
      <c r="CU326" s="226">
        <v>0</v>
      </c>
      <c r="CV326" s="227">
        <f t="shared" si="140"/>
        <v>0</v>
      </c>
      <c r="CW326" s="227">
        <f>CV326*(1+('[13]GROWTH (YoY)'!AR326/100))</f>
        <v>0</v>
      </c>
      <c r="CX326" s="227">
        <f>CW326*(1+('[13]GROWTH (YoY)'!AS326/100))</f>
        <v>0</v>
      </c>
      <c r="CY326" s="227">
        <f>CX326*(1+('[13]GROWTH (YoY)'!AT326/100))</f>
        <v>0</v>
      </c>
      <c r="CZ326" s="226">
        <v>0</v>
      </c>
      <c r="DA326" s="226">
        <v>0</v>
      </c>
      <c r="DB326" s="226">
        <v>0</v>
      </c>
      <c r="DC326" s="226">
        <v>0</v>
      </c>
      <c r="DD326" s="227">
        <v>0</v>
      </c>
      <c r="DE326" s="227">
        <v>0</v>
      </c>
      <c r="DF326" s="227">
        <v>0</v>
      </c>
      <c r="DG326" s="227">
        <v>0</v>
      </c>
      <c r="DH326" s="226">
        <v>0</v>
      </c>
      <c r="DI326" s="226">
        <v>0</v>
      </c>
      <c r="DJ326" s="226">
        <v>0</v>
      </c>
      <c r="DK326" s="226">
        <v>0</v>
      </c>
      <c r="DL326" s="227">
        <v>0</v>
      </c>
      <c r="DM326" s="227">
        <v>0</v>
      </c>
      <c r="DN326" s="227">
        <v>0</v>
      </c>
      <c r="DO326" s="227">
        <v>0</v>
      </c>
      <c r="DP326" s="376">
        <f t="shared" si="135"/>
        <v>0</v>
      </c>
      <c r="DQ326" s="226">
        <f t="shared" si="135"/>
        <v>0</v>
      </c>
      <c r="DR326" s="226">
        <f t="shared" si="135"/>
        <v>0</v>
      </c>
      <c r="DS326" s="226">
        <f t="shared" si="131"/>
        <v>0</v>
      </c>
      <c r="DT326" s="227">
        <f t="shared" si="131"/>
        <v>0</v>
      </c>
      <c r="DU326" s="227">
        <f t="shared" si="131"/>
        <v>1</v>
      </c>
      <c r="DV326" s="227">
        <f t="shared" si="131"/>
        <v>1</v>
      </c>
      <c r="DW326" s="227">
        <f t="shared" si="131"/>
        <v>1</v>
      </c>
      <c r="DX326" s="377">
        <f t="shared" si="125"/>
        <v>0</v>
      </c>
      <c r="DY326" s="377">
        <f t="shared" si="125"/>
        <v>0</v>
      </c>
      <c r="DZ326" s="377">
        <f t="shared" si="125"/>
        <v>0</v>
      </c>
      <c r="EA326" s="377">
        <f t="shared" si="125"/>
        <v>0</v>
      </c>
      <c r="EB326" s="378">
        <f t="shared" si="125"/>
        <v>0.5</v>
      </c>
      <c r="EC326" s="378">
        <f t="shared" si="125"/>
        <v>0.5</v>
      </c>
      <c r="ED326" s="378">
        <f t="shared" si="125"/>
        <v>0.5</v>
      </c>
      <c r="EE326" s="378">
        <f t="shared" si="125"/>
        <v>0.5</v>
      </c>
      <c r="EG326" s="226">
        <v>0</v>
      </c>
      <c r="EH326" s="226">
        <v>0</v>
      </c>
      <c r="EI326" s="226">
        <v>0</v>
      </c>
      <c r="EJ326" s="226">
        <v>0</v>
      </c>
      <c r="EK326" s="226">
        <v>0</v>
      </c>
      <c r="EL326" s="226">
        <v>0</v>
      </c>
      <c r="EM326" s="226">
        <v>0</v>
      </c>
      <c r="EN326" s="379">
        <f t="shared" si="141"/>
        <v>0</v>
      </c>
      <c r="EO326" s="226">
        <f t="shared" si="142"/>
        <v>0</v>
      </c>
      <c r="EP326" s="379">
        <f t="shared" si="143"/>
        <v>0</v>
      </c>
      <c r="EQ326" s="226">
        <f t="shared" si="144"/>
        <v>0</v>
      </c>
      <c r="ER326" s="226">
        <f t="shared" si="145"/>
        <v>0</v>
      </c>
      <c r="ES326" s="292"/>
      <c r="ET326" s="227">
        <v>2</v>
      </c>
      <c r="EU326" s="227">
        <v>1</v>
      </c>
      <c r="EV326" s="227">
        <v>0</v>
      </c>
      <c r="EW326" s="227">
        <v>0</v>
      </c>
      <c r="EX326" s="227">
        <v>0</v>
      </c>
      <c r="EY326" s="227">
        <v>16</v>
      </c>
      <c r="EZ326" s="227">
        <v>16</v>
      </c>
      <c r="FA326" s="380">
        <f t="shared" si="126"/>
        <v>0.5</v>
      </c>
      <c r="FB326" s="228">
        <f t="shared" si="127"/>
        <v>0</v>
      </c>
      <c r="FC326" s="380">
        <f t="shared" si="128"/>
        <v>0</v>
      </c>
      <c r="FD326" s="227">
        <f t="shared" si="129"/>
        <v>0</v>
      </c>
      <c r="FE326" s="227">
        <f t="shared" si="130"/>
        <v>0</v>
      </c>
      <c r="FF326" s="227">
        <v>0</v>
      </c>
      <c r="FG326" s="228">
        <f t="shared" si="146"/>
        <v>0</v>
      </c>
      <c r="FH326" s="227">
        <v>0</v>
      </c>
      <c r="FI326" s="227">
        <v>0</v>
      </c>
      <c r="FJ326" s="227">
        <v>0</v>
      </c>
      <c r="FK326" s="227">
        <f t="shared" si="137"/>
        <v>0</v>
      </c>
      <c r="FL326" s="227">
        <v>0</v>
      </c>
      <c r="FM326" s="227">
        <f t="shared" si="138"/>
        <v>0</v>
      </c>
      <c r="FZ326" s="229"/>
      <c r="GA326" s="229"/>
      <c r="GB326" s="229"/>
      <c r="GC326" s="229"/>
      <c r="GD326" s="229"/>
    </row>
    <row r="327" spans="1:186" s="368" customFormat="1">
      <c r="A327" s="287" t="s">
        <v>534</v>
      </c>
      <c r="B327" s="369" t="s">
        <v>535</v>
      </c>
      <c r="C327" s="287" t="s">
        <v>824</v>
      </c>
      <c r="D327" s="403" t="s">
        <v>3126</v>
      </c>
      <c r="E327" s="369" t="s">
        <v>825</v>
      </c>
      <c r="F327" s="403">
        <v>324</v>
      </c>
      <c r="G327" s="404" t="s">
        <v>836</v>
      </c>
      <c r="H327" s="392" t="s">
        <v>837</v>
      </c>
      <c r="I327" s="287" t="s">
        <v>788</v>
      </c>
      <c r="J327" s="369" t="s">
        <v>789</v>
      </c>
      <c r="K327" s="287" t="s">
        <v>420</v>
      </c>
      <c r="L327" s="369" t="s">
        <v>779</v>
      </c>
      <c r="M327" s="369" t="s">
        <v>3124</v>
      </c>
      <c r="N327" s="372">
        <v>1</v>
      </c>
      <c r="O327" s="373">
        <v>0</v>
      </c>
      <c r="P327" s="373">
        <v>0</v>
      </c>
      <c r="Q327" s="373">
        <v>0</v>
      </c>
      <c r="R327" s="373">
        <v>0</v>
      </c>
      <c r="S327" s="374">
        <v>32</v>
      </c>
      <c r="T327" s="374">
        <v>31</v>
      </c>
      <c r="U327" s="374">
        <v>31</v>
      </c>
      <c r="V327" s="374">
        <v>32</v>
      </c>
      <c r="W327" s="373">
        <v>0</v>
      </c>
      <c r="X327" s="373">
        <v>0</v>
      </c>
      <c r="Y327" s="373">
        <v>0</v>
      </c>
      <c r="Z327" s="373">
        <v>0</v>
      </c>
      <c r="AA327" s="374">
        <v>14</v>
      </c>
      <c r="AB327" s="374">
        <v>14</v>
      </c>
      <c r="AC327" s="374">
        <v>14</v>
      </c>
      <c r="AD327" s="374">
        <v>15</v>
      </c>
      <c r="AE327" s="373">
        <v>0</v>
      </c>
      <c r="AF327" s="373">
        <v>0</v>
      </c>
      <c r="AG327" s="373">
        <v>0</v>
      </c>
      <c r="AH327" s="373">
        <v>0</v>
      </c>
      <c r="AI327" s="374">
        <v>0</v>
      </c>
      <c r="AJ327" s="374">
        <v>0</v>
      </c>
      <c r="AK327" s="374">
        <v>0</v>
      </c>
      <c r="AL327" s="374">
        <v>0</v>
      </c>
      <c r="AM327" s="226">
        <v>0</v>
      </c>
      <c r="AN327" s="226">
        <v>0</v>
      </c>
      <c r="AO327" s="226">
        <v>0</v>
      </c>
      <c r="AP327" s="226">
        <v>0</v>
      </c>
      <c r="AQ327" s="227">
        <v>18</v>
      </c>
      <c r="AR327" s="227">
        <v>17</v>
      </c>
      <c r="AS327" s="227">
        <v>17</v>
      </c>
      <c r="AT327" s="227">
        <v>16</v>
      </c>
      <c r="AU327" s="226">
        <v>0</v>
      </c>
      <c r="AV327" s="226">
        <v>0</v>
      </c>
      <c r="AW327" s="226">
        <v>0</v>
      </c>
      <c r="AX327" s="226">
        <v>0</v>
      </c>
      <c r="AY327" s="227">
        <v>5</v>
      </c>
      <c r="AZ327" s="227">
        <v>5</v>
      </c>
      <c r="BA327" s="227">
        <v>6</v>
      </c>
      <c r="BB327" s="227">
        <v>6</v>
      </c>
      <c r="BC327" s="226">
        <f t="shared" si="134"/>
        <v>0</v>
      </c>
      <c r="BD327" s="226">
        <f t="shared" si="134"/>
        <v>0</v>
      </c>
      <c r="BE327" s="226">
        <f t="shared" si="134"/>
        <v>0</v>
      </c>
      <c r="BF327" s="226">
        <f t="shared" si="134"/>
        <v>0</v>
      </c>
      <c r="BG327" s="218">
        <f t="shared" si="134"/>
        <v>13</v>
      </c>
      <c r="BH327" s="218">
        <f t="shared" si="134"/>
        <v>12</v>
      </c>
      <c r="BI327" s="218">
        <f t="shared" si="134"/>
        <v>11</v>
      </c>
      <c r="BJ327" s="218">
        <f t="shared" si="134"/>
        <v>10</v>
      </c>
      <c r="BK327" s="226">
        <f t="shared" si="133"/>
        <v>0</v>
      </c>
      <c r="BL327" s="226">
        <f t="shared" si="132"/>
        <v>0</v>
      </c>
      <c r="BM327" s="226">
        <f t="shared" si="132"/>
        <v>0</v>
      </c>
      <c r="BN327" s="226">
        <f t="shared" si="132"/>
        <v>0</v>
      </c>
      <c r="BO327" s="227">
        <f t="shared" si="132"/>
        <v>0</v>
      </c>
      <c r="BP327" s="227">
        <f t="shared" si="132"/>
        <v>0</v>
      </c>
      <c r="BQ327" s="227">
        <f t="shared" si="132"/>
        <v>0</v>
      </c>
      <c r="BR327" s="227">
        <f t="shared" si="132"/>
        <v>0</v>
      </c>
      <c r="BS327" s="226">
        <v>0</v>
      </c>
      <c r="BT327" s="226">
        <v>0</v>
      </c>
      <c r="BU327" s="226">
        <v>0</v>
      </c>
      <c r="BV327" s="226">
        <v>0</v>
      </c>
      <c r="BW327" s="227">
        <v>0</v>
      </c>
      <c r="BX327" s="227">
        <v>0</v>
      </c>
      <c r="BY327" s="227">
        <v>0</v>
      </c>
      <c r="BZ327" s="227">
        <v>0</v>
      </c>
      <c r="CA327" s="226">
        <v>0</v>
      </c>
      <c r="CB327" s="226">
        <f>IFERROR(VLOOKUP($G327,[12]ITEM!$B$2:$AC$939,26,0),0)</f>
        <v>0</v>
      </c>
      <c r="CC327" s="226">
        <f>IFERROR(VLOOKUP($G327,[12]ITEM!$B$2:$AC$939,27,0),0)</f>
        <v>0</v>
      </c>
      <c r="CD327" s="226">
        <f>IFERROR(VLOOKUP($G327,[12]ITEM!$B$2:$AC$939,28,0),0)</f>
        <v>0</v>
      </c>
      <c r="CE327" s="227">
        <v>0</v>
      </c>
      <c r="CF327" s="227">
        <v>0</v>
      </c>
      <c r="CG327" s="227">
        <v>0</v>
      </c>
      <c r="CH327" s="227">
        <v>0</v>
      </c>
      <c r="CI327" s="375"/>
      <c r="CJ327" s="226">
        <f t="shared" si="139"/>
        <v>0</v>
      </c>
      <c r="CK327" s="226">
        <f t="shared" si="136"/>
        <v>0</v>
      </c>
      <c r="CL327" s="226">
        <f t="shared" si="136"/>
        <v>0</v>
      </c>
      <c r="CM327" s="226">
        <f t="shared" si="136"/>
        <v>0</v>
      </c>
      <c r="CN327" s="227">
        <f t="shared" si="136"/>
        <v>13</v>
      </c>
      <c r="CO327" s="227">
        <f t="shared" si="136"/>
        <v>12.569601049382538</v>
      </c>
      <c r="CP327" s="227">
        <f t="shared" si="136"/>
        <v>12.569601049382538</v>
      </c>
      <c r="CQ327" s="227">
        <f t="shared" si="136"/>
        <v>12.189869419071993</v>
      </c>
      <c r="CR327" s="226">
        <v>0</v>
      </c>
      <c r="CS327" s="226">
        <v>0</v>
      </c>
      <c r="CT327" s="226">
        <v>0</v>
      </c>
      <c r="CU327" s="226">
        <v>0</v>
      </c>
      <c r="CV327" s="227">
        <f t="shared" si="140"/>
        <v>13</v>
      </c>
      <c r="CW327" s="227">
        <f>CV327*(1+('[13]GROWTH (YoY)'!AR327/100))</f>
        <v>12.569601049382538</v>
      </c>
      <c r="CX327" s="227">
        <f>CW327*(1+('[13]GROWTH (YoY)'!AS327/100))</f>
        <v>12.569601049382538</v>
      </c>
      <c r="CY327" s="227">
        <f>CX327*(1+('[13]GROWTH (YoY)'!AT327/100))</f>
        <v>12.189869419071993</v>
      </c>
      <c r="CZ327" s="226">
        <v>0</v>
      </c>
      <c r="DA327" s="226">
        <v>0</v>
      </c>
      <c r="DB327" s="226">
        <v>0</v>
      </c>
      <c r="DC327" s="226">
        <v>0</v>
      </c>
      <c r="DD327" s="227">
        <v>0</v>
      </c>
      <c r="DE327" s="227">
        <v>0</v>
      </c>
      <c r="DF327" s="227">
        <v>0</v>
      </c>
      <c r="DG327" s="227">
        <v>0</v>
      </c>
      <c r="DH327" s="226">
        <v>0</v>
      </c>
      <c r="DI327" s="226">
        <v>0</v>
      </c>
      <c r="DJ327" s="226">
        <v>0</v>
      </c>
      <c r="DK327" s="226">
        <v>0</v>
      </c>
      <c r="DL327" s="227">
        <v>0</v>
      </c>
      <c r="DM327" s="227">
        <v>0</v>
      </c>
      <c r="DN327" s="227">
        <v>0</v>
      </c>
      <c r="DO327" s="227">
        <v>0</v>
      </c>
      <c r="DP327" s="376">
        <f t="shared" si="135"/>
        <v>0</v>
      </c>
      <c r="DQ327" s="226">
        <f t="shared" si="135"/>
        <v>0</v>
      </c>
      <c r="DR327" s="226">
        <f t="shared" si="135"/>
        <v>0</v>
      </c>
      <c r="DS327" s="226">
        <f t="shared" si="131"/>
        <v>0</v>
      </c>
      <c r="DT327" s="227">
        <f t="shared" si="131"/>
        <v>0</v>
      </c>
      <c r="DU327" s="227">
        <f t="shared" si="131"/>
        <v>-0.56960104938253764</v>
      </c>
      <c r="DV327" s="227">
        <f t="shared" si="131"/>
        <v>-1.5696010493825376</v>
      </c>
      <c r="DW327" s="227">
        <f t="shared" si="131"/>
        <v>-2.189869419071993</v>
      </c>
      <c r="DX327" s="377">
        <f t="shared" si="125"/>
        <v>0</v>
      </c>
      <c r="DY327" s="377">
        <f t="shared" si="125"/>
        <v>0</v>
      </c>
      <c r="DZ327" s="377">
        <f t="shared" si="125"/>
        <v>0</v>
      </c>
      <c r="EA327" s="377">
        <f t="shared" si="125"/>
        <v>0</v>
      </c>
      <c r="EB327" s="378">
        <f t="shared" si="125"/>
        <v>0.4375</v>
      </c>
      <c r="EC327" s="378">
        <f t="shared" si="125"/>
        <v>0.45161290322580644</v>
      </c>
      <c r="ED327" s="378">
        <f t="shared" si="125"/>
        <v>0.45161290322580644</v>
      </c>
      <c r="EE327" s="378">
        <f t="shared" si="125"/>
        <v>0.46875</v>
      </c>
      <c r="EG327" s="226">
        <v>0</v>
      </c>
      <c r="EH327" s="226">
        <v>0</v>
      </c>
      <c r="EI327" s="226">
        <v>0</v>
      </c>
      <c r="EJ327" s="226">
        <v>0</v>
      </c>
      <c r="EK327" s="226">
        <v>0</v>
      </c>
      <c r="EL327" s="226">
        <v>0</v>
      </c>
      <c r="EM327" s="226">
        <v>0</v>
      </c>
      <c r="EN327" s="379">
        <f t="shared" si="141"/>
        <v>0</v>
      </c>
      <c r="EO327" s="226">
        <f t="shared" si="142"/>
        <v>0</v>
      </c>
      <c r="EP327" s="379">
        <f t="shared" si="143"/>
        <v>0</v>
      </c>
      <c r="EQ327" s="226">
        <f t="shared" si="144"/>
        <v>0</v>
      </c>
      <c r="ER327" s="226">
        <f t="shared" si="145"/>
        <v>0</v>
      </c>
      <c r="ES327" s="292"/>
      <c r="ET327" s="227">
        <v>32</v>
      </c>
      <c r="EU327" s="227">
        <v>14</v>
      </c>
      <c r="EV327" s="227">
        <v>18</v>
      </c>
      <c r="EW327" s="227">
        <v>6</v>
      </c>
      <c r="EX327" s="227">
        <v>28</v>
      </c>
      <c r="EY327" s="227">
        <v>73</v>
      </c>
      <c r="EZ327" s="227">
        <v>73</v>
      </c>
      <c r="FA327" s="380">
        <f t="shared" si="126"/>
        <v>0.4375</v>
      </c>
      <c r="FB327" s="228">
        <f t="shared" si="127"/>
        <v>33.333333333333329</v>
      </c>
      <c r="FC327" s="380">
        <f t="shared" si="128"/>
        <v>0.875</v>
      </c>
      <c r="FD327" s="227">
        <f t="shared" si="129"/>
        <v>383561.64383561641</v>
      </c>
      <c r="FE327" s="227">
        <f t="shared" si="130"/>
        <v>6849.3150684931506</v>
      </c>
      <c r="FF327" s="227">
        <v>18</v>
      </c>
      <c r="FG327" s="228">
        <f t="shared" si="146"/>
        <v>33.333333333333329</v>
      </c>
      <c r="FH327" s="227">
        <v>6</v>
      </c>
      <c r="FI327" s="227">
        <v>18</v>
      </c>
      <c r="FJ327" s="227">
        <v>0</v>
      </c>
      <c r="FK327" s="227">
        <f t="shared" si="137"/>
        <v>12</v>
      </c>
      <c r="FL327" s="227">
        <v>1</v>
      </c>
      <c r="FM327" s="227">
        <f t="shared" si="138"/>
        <v>11</v>
      </c>
      <c r="FZ327" s="229"/>
      <c r="GA327" s="229"/>
      <c r="GB327" s="229"/>
      <c r="GC327" s="229"/>
      <c r="GD327" s="229"/>
    </row>
    <row r="328" spans="1:186" s="368" customFormat="1">
      <c r="A328" s="287" t="s">
        <v>534</v>
      </c>
      <c r="B328" s="369" t="s">
        <v>535</v>
      </c>
      <c r="C328" s="287" t="s">
        <v>824</v>
      </c>
      <c r="D328" s="403" t="s">
        <v>3126</v>
      </c>
      <c r="E328" s="369" t="s">
        <v>825</v>
      </c>
      <c r="F328" s="403">
        <v>325</v>
      </c>
      <c r="G328" s="404" t="s">
        <v>838</v>
      </c>
      <c r="H328" s="392" t="s">
        <v>839</v>
      </c>
      <c r="I328" s="287" t="s">
        <v>788</v>
      </c>
      <c r="J328" s="369" t="s">
        <v>789</v>
      </c>
      <c r="K328" s="287" t="s">
        <v>420</v>
      </c>
      <c r="L328" s="369" t="s">
        <v>779</v>
      </c>
      <c r="M328" s="369" t="s">
        <v>3124</v>
      </c>
      <c r="N328" s="372">
        <v>1</v>
      </c>
      <c r="O328" s="373">
        <v>7</v>
      </c>
      <c r="P328" s="373">
        <v>11</v>
      </c>
      <c r="Q328" s="373">
        <v>12</v>
      </c>
      <c r="R328" s="373">
        <v>13</v>
      </c>
      <c r="S328" s="374">
        <v>140</v>
      </c>
      <c r="T328" s="374">
        <v>152</v>
      </c>
      <c r="U328" s="374">
        <v>162</v>
      </c>
      <c r="V328" s="374">
        <v>175</v>
      </c>
      <c r="W328" s="373">
        <v>5</v>
      </c>
      <c r="X328" s="373">
        <v>9</v>
      </c>
      <c r="Y328" s="373">
        <v>9</v>
      </c>
      <c r="Z328" s="373">
        <v>10</v>
      </c>
      <c r="AA328" s="374">
        <v>97</v>
      </c>
      <c r="AB328" s="374">
        <v>108</v>
      </c>
      <c r="AC328" s="374">
        <v>117</v>
      </c>
      <c r="AD328" s="374">
        <v>131</v>
      </c>
      <c r="AE328" s="373">
        <v>0</v>
      </c>
      <c r="AF328" s="373">
        <v>0</v>
      </c>
      <c r="AG328" s="373">
        <v>0</v>
      </c>
      <c r="AH328" s="373">
        <v>0</v>
      </c>
      <c r="AI328" s="374">
        <v>1</v>
      </c>
      <c r="AJ328" s="374">
        <v>1</v>
      </c>
      <c r="AK328" s="374">
        <v>1</v>
      </c>
      <c r="AL328" s="374">
        <v>1</v>
      </c>
      <c r="AM328" s="226">
        <v>2</v>
      </c>
      <c r="AN328" s="226">
        <v>3</v>
      </c>
      <c r="AO328" s="226">
        <v>3</v>
      </c>
      <c r="AP328" s="226">
        <v>3</v>
      </c>
      <c r="AQ328" s="227">
        <v>42</v>
      </c>
      <c r="AR328" s="227">
        <v>45</v>
      </c>
      <c r="AS328" s="227">
        <v>45</v>
      </c>
      <c r="AT328" s="227">
        <v>44</v>
      </c>
      <c r="AU328" s="226">
        <v>1</v>
      </c>
      <c r="AV328" s="226">
        <v>1</v>
      </c>
      <c r="AW328" s="226">
        <v>1</v>
      </c>
      <c r="AX328" s="226">
        <v>1</v>
      </c>
      <c r="AY328" s="227">
        <v>17</v>
      </c>
      <c r="AZ328" s="227">
        <v>16</v>
      </c>
      <c r="BA328" s="227">
        <v>18</v>
      </c>
      <c r="BB328" s="227">
        <v>19</v>
      </c>
      <c r="BC328" s="226">
        <f t="shared" si="134"/>
        <v>1</v>
      </c>
      <c r="BD328" s="226">
        <f t="shared" si="134"/>
        <v>2</v>
      </c>
      <c r="BE328" s="226">
        <f t="shared" si="134"/>
        <v>1</v>
      </c>
      <c r="BF328" s="226">
        <f t="shared" si="134"/>
        <v>1</v>
      </c>
      <c r="BG328" s="218">
        <f t="shared" si="134"/>
        <v>22</v>
      </c>
      <c r="BH328" s="218">
        <f t="shared" si="134"/>
        <v>26</v>
      </c>
      <c r="BI328" s="218">
        <f t="shared" si="134"/>
        <v>24</v>
      </c>
      <c r="BJ328" s="218">
        <f t="shared" si="134"/>
        <v>22</v>
      </c>
      <c r="BK328" s="226">
        <f t="shared" si="133"/>
        <v>0</v>
      </c>
      <c r="BL328" s="226">
        <f t="shared" si="132"/>
        <v>0</v>
      </c>
      <c r="BM328" s="226">
        <f t="shared" si="132"/>
        <v>1</v>
      </c>
      <c r="BN328" s="226">
        <f t="shared" si="132"/>
        <v>1</v>
      </c>
      <c r="BO328" s="227">
        <f t="shared" si="132"/>
        <v>3</v>
      </c>
      <c r="BP328" s="227">
        <f t="shared" si="132"/>
        <v>3</v>
      </c>
      <c r="BQ328" s="227">
        <f t="shared" si="132"/>
        <v>3</v>
      </c>
      <c r="BR328" s="227">
        <f t="shared" si="132"/>
        <v>3</v>
      </c>
      <c r="BS328" s="226">
        <v>0</v>
      </c>
      <c r="BT328" s="226">
        <v>0</v>
      </c>
      <c r="BU328" s="226">
        <v>1</v>
      </c>
      <c r="BV328" s="226">
        <v>1</v>
      </c>
      <c r="BW328" s="227">
        <v>3</v>
      </c>
      <c r="BX328" s="227">
        <v>3</v>
      </c>
      <c r="BY328" s="227">
        <v>3</v>
      </c>
      <c r="BZ328" s="227">
        <v>3</v>
      </c>
      <c r="CA328" s="226">
        <v>0</v>
      </c>
      <c r="CB328" s="226">
        <f>IFERROR(VLOOKUP($G328,[12]ITEM!$B$2:$AC$939,26,0),0)</f>
        <v>0</v>
      </c>
      <c r="CC328" s="226">
        <f>IFERROR(VLOOKUP($G328,[12]ITEM!$B$2:$AC$939,27,0),0)</f>
        <v>0</v>
      </c>
      <c r="CD328" s="226">
        <f>IFERROR(VLOOKUP($G328,[12]ITEM!$B$2:$AC$939,28,0),0)</f>
        <v>0</v>
      </c>
      <c r="CE328" s="227">
        <v>0</v>
      </c>
      <c r="CF328" s="227">
        <v>0</v>
      </c>
      <c r="CG328" s="227">
        <v>0</v>
      </c>
      <c r="CH328" s="227">
        <v>0</v>
      </c>
      <c r="CI328" s="375"/>
      <c r="CJ328" s="226">
        <f t="shared" si="139"/>
        <v>1</v>
      </c>
      <c r="CK328" s="226">
        <f t="shared" si="136"/>
        <v>2</v>
      </c>
      <c r="CL328" s="226">
        <f t="shared" si="136"/>
        <v>2</v>
      </c>
      <c r="CM328" s="226">
        <f t="shared" si="136"/>
        <v>2</v>
      </c>
      <c r="CN328" s="227">
        <f t="shared" si="136"/>
        <v>22</v>
      </c>
      <c r="CO328" s="227">
        <f t="shared" si="136"/>
        <v>23.165419241826061</v>
      </c>
      <c r="CP328" s="227">
        <f t="shared" si="136"/>
        <v>23.518982176045576</v>
      </c>
      <c r="CQ328" s="227">
        <f t="shared" si="136"/>
        <v>22.854910549802845</v>
      </c>
      <c r="CR328" s="226">
        <v>1</v>
      </c>
      <c r="CS328" s="226">
        <v>2</v>
      </c>
      <c r="CT328" s="226">
        <v>2</v>
      </c>
      <c r="CU328" s="226">
        <v>2</v>
      </c>
      <c r="CV328" s="227">
        <f t="shared" si="140"/>
        <v>22</v>
      </c>
      <c r="CW328" s="227">
        <f>CV328*(1+('[13]GROWTH (YoY)'!AR328/100))</f>
        <v>23.165419241826061</v>
      </c>
      <c r="CX328" s="227">
        <f>CW328*(1+('[13]GROWTH (YoY)'!AS328/100))</f>
        <v>23.518982176045576</v>
      </c>
      <c r="CY328" s="227">
        <f>CX328*(1+('[13]GROWTH (YoY)'!AT328/100))</f>
        <v>22.854910549802845</v>
      </c>
      <c r="CZ328" s="226">
        <v>0</v>
      </c>
      <c r="DA328" s="226">
        <v>0</v>
      </c>
      <c r="DB328" s="226">
        <v>0</v>
      </c>
      <c r="DC328" s="226">
        <v>0</v>
      </c>
      <c r="DD328" s="227">
        <v>0</v>
      </c>
      <c r="DE328" s="227">
        <v>0</v>
      </c>
      <c r="DF328" s="227">
        <v>0</v>
      </c>
      <c r="DG328" s="227">
        <v>0</v>
      </c>
      <c r="DH328" s="226">
        <v>0</v>
      </c>
      <c r="DI328" s="226">
        <v>0</v>
      </c>
      <c r="DJ328" s="226">
        <v>0</v>
      </c>
      <c r="DK328" s="226">
        <v>0</v>
      </c>
      <c r="DL328" s="227">
        <v>0</v>
      </c>
      <c r="DM328" s="227">
        <v>0</v>
      </c>
      <c r="DN328" s="227">
        <v>0</v>
      </c>
      <c r="DO328" s="227">
        <v>0</v>
      </c>
      <c r="DP328" s="376">
        <f t="shared" si="135"/>
        <v>0</v>
      </c>
      <c r="DQ328" s="226">
        <f t="shared" si="135"/>
        <v>0</v>
      </c>
      <c r="DR328" s="226">
        <f t="shared" si="135"/>
        <v>-1</v>
      </c>
      <c r="DS328" s="226">
        <f t="shared" si="131"/>
        <v>-1</v>
      </c>
      <c r="DT328" s="227">
        <f t="shared" si="131"/>
        <v>0</v>
      </c>
      <c r="DU328" s="227">
        <f t="shared" si="131"/>
        <v>2.8345807581739386</v>
      </c>
      <c r="DV328" s="227">
        <f t="shared" si="131"/>
        <v>0.48101782395442427</v>
      </c>
      <c r="DW328" s="227">
        <f t="shared" si="131"/>
        <v>-0.85491054980284531</v>
      </c>
      <c r="DX328" s="377">
        <f t="shared" si="125"/>
        <v>0.7142857142857143</v>
      </c>
      <c r="DY328" s="377">
        <f t="shared" si="125"/>
        <v>0.81818181818181823</v>
      </c>
      <c r="DZ328" s="377">
        <f t="shared" si="125"/>
        <v>0.75</v>
      </c>
      <c r="EA328" s="377">
        <f t="shared" si="125"/>
        <v>0.76923076923076927</v>
      </c>
      <c r="EB328" s="378">
        <f t="shared" si="125"/>
        <v>0.69285714285714284</v>
      </c>
      <c r="EC328" s="378">
        <f t="shared" si="125"/>
        <v>0.71052631578947367</v>
      </c>
      <c r="ED328" s="378">
        <f t="shared" si="125"/>
        <v>0.72222222222222221</v>
      </c>
      <c r="EE328" s="378">
        <f t="shared" si="125"/>
        <v>0.74857142857142855</v>
      </c>
      <c r="EG328" s="226">
        <v>7</v>
      </c>
      <c r="EH328" s="226">
        <v>4</v>
      </c>
      <c r="EI328" s="226">
        <v>3</v>
      </c>
      <c r="EJ328" s="226">
        <v>2</v>
      </c>
      <c r="EK328" s="226">
        <v>0</v>
      </c>
      <c r="EL328" s="226">
        <v>71</v>
      </c>
      <c r="EM328" s="226">
        <v>71</v>
      </c>
      <c r="EN328" s="379">
        <f t="shared" si="141"/>
        <v>0.5714285714285714</v>
      </c>
      <c r="EO328" s="226">
        <f t="shared" si="142"/>
        <v>66.666666666666657</v>
      </c>
      <c r="EP328" s="379">
        <f t="shared" si="143"/>
        <v>0</v>
      </c>
      <c r="EQ328" s="226">
        <f t="shared" si="144"/>
        <v>0</v>
      </c>
      <c r="ER328" s="226">
        <f t="shared" si="145"/>
        <v>2347.4178403755868</v>
      </c>
      <c r="ES328" s="292"/>
      <c r="ET328" s="227">
        <v>140</v>
      </c>
      <c r="EU328" s="227">
        <v>97</v>
      </c>
      <c r="EV328" s="227">
        <v>42</v>
      </c>
      <c r="EW328" s="227">
        <v>24</v>
      </c>
      <c r="EX328" s="227">
        <v>186</v>
      </c>
      <c r="EY328" s="227">
        <v>714</v>
      </c>
      <c r="EZ328" s="227">
        <v>713</v>
      </c>
      <c r="FA328" s="380">
        <f t="shared" si="126"/>
        <v>0.69285714285714284</v>
      </c>
      <c r="FB328" s="228">
        <f t="shared" si="127"/>
        <v>57.142857142857139</v>
      </c>
      <c r="FC328" s="380">
        <f t="shared" si="128"/>
        <v>1.3285714285714285</v>
      </c>
      <c r="FD328" s="227">
        <f t="shared" si="129"/>
        <v>260504.20168067227</v>
      </c>
      <c r="FE328" s="227">
        <f t="shared" si="130"/>
        <v>2805.0490883590464</v>
      </c>
      <c r="FF328" s="227">
        <v>42</v>
      </c>
      <c r="FG328" s="228">
        <f t="shared" si="146"/>
        <v>45.238095238095241</v>
      </c>
      <c r="FH328" s="227">
        <v>19</v>
      </c>
      <c r="FI328" s="227">
        <v>42</v>
      </c>
      <c r="FJ328" s="227">
        <v>1</v>
      </c>
      <c r="FK328" s="227">
        <f t="shared" si="137"/>
        <v>22</v>
      </c>
      <c r="FL328" s="227">
        <v>5</v>
      </c>
      <c r="FM328" s="227">
        <f t="shared" si="138"/>
        <v>17</v>
      </c>
      <c r="FZ328" s="229"/>
      <c r="GA328" s="229"/>
      <c r="GB328" s="229"/>
      <c r="GC328" s="229"/>
      <c r="GD328" s="229"/>
    </row>
    <row r="329" spans="1:186" s="368" customFormat="1">
      <c r="A329" s="287" t="s">
        <v>534</v>
      </c>
      <c r="B329" s="369" t="s">
        <v>535</v>
      </c>
      <c r="C329" s="287" t="s">
        <v>824</v>
      </c>
      <c r="D329" s="403" t="s">
        <v>3126</v>
      </c>
      <c r="E329" s="369" t="s">
        <v>825</v>
      </c>
      <c r="F329" s="403">
        <v>326</v>
      </c>
      <c r="G329" s="404" t="s">
        <v>840</v>
      </c>
      <c r="H329" s="392" t="s">
        <v>841</v>
      </c>
      <c r="I329" s="287" t="s">
        <v>788</v>
      </c>
      <c r="J329" s="369" t="s">
        <v>789</v>
      </c>
      <c r="K329" s="287" t="s">
        <v>420</v>
      </c>
      <c r="L329" s="369" t="s">
        <v>779</v>
      </c>
      <c r="M329" s="369" t="s">
        <v>3124</v>
      </c>
      <c r="N329" s="372">
        <v>1</v>
      </c>
      <c r="O329" s="373">
        <v>158</v>
      </c>
      <c r="P329" s="373">
        <v>271</v>
      </c>
      <c r="Q329" s="373">
        <v>280</v>
      </c>
      <c r="R329" s="373">
        <v>304</v>
      </c>
      <c r="S329" s="374">
        <v>558</v>
      </c>
      <c r="T329" s="374">
        <v>607</v>
      </c>
      <c r="U329" s="374">
        <v>653</v>
      </c>
      <c r="V329" s="374">
        <v>759</v>
      </c>
      <c r="W329" s="373">
        <v>93</v>
      </c>
      <c r="X329" s="373">
        <v>159</v>
      </c>
      <c r="Y329" s="373">
        <v>165</v>
      </c>
      <c r="Z329" s="373">
        <v>179</v>
      </c>
      <c r="AA329" s="374">
        <v>375</v>
      </c>
      <c r="AB329" s="374">
        <v>406</v>
      </c>
      <c r="AC329" s="374">
        <v>436</v>
      </c>
      <c r="AD329" s="374">
        <v>530</v>
      </c>
      <c r="AE329" s="373">
        <v>1</v>
      </c>
      <c r="AF329" s="373">
        <v>1</v>
      </c>
      <c r="AG329" s="373">
        <v>1</v>
      </c>
      <c r="AH329" s="373">
        <v>1</v>
      </c>
      <c r="AI329" s="374">
        <v>2</v>
      </c>
      <c r="AJ329" s="374">
        <v>2</v>
      </c>
      <c r="AK329" s="374">
        <v>2</v>
      </c>
      <c r="AL329" s="374">
        <v>2</v>
      </c>
      <c r="AM329" s="226">
        <v>65</v>
      </c>
      <c r="AN329" s="226">
        <v>111</v>
      </c>
      <c r="AO329" s="226">
        <v>115</v>
      </c>
      <c r="AP329" s="226">
        <v>125</v>
      </c>
      <c r="AQ329" s="227">
        <v>183</v>
      </c>
      <c r="AR329" s="227">
        <v>201</v>
      </c>
      <c r="AS329" s="227">
        <v>217</v>
      </c>
      <c r="AT329" s="227">
        <v>229</v>
      </c>
      <c r="AU329" s="226">
        <v>25</v>
      </c>
      <c r="AV329" s="226">
        <v>52</v>
      </c>
      <c r="AW329" s="226">
        <v>53</v>
      </c>
      <c r="AX329" s="226">
        <v>63</v>
      </c>
      <c r="AY329" s="227">
        <v>69</v>
      </c>
      <c r="AZ329" s="227">
        <v>66</v>
      </c>
      <c r="BA329" s="227">
        <v>75</v>
      </c>
      <c r="BB329" s="227">
        <v>79</v>
      </c>
      <c r="BC329" s="226">
        <f t="shared" si="134"/>
        <v>40</v>
      </c>
      <c r="BD329" s="226">
        <f t="shared" si="134"/>
        <v>52</v>
      </c>
      <c r="BE329" s="226">
        <f t="shared" si="134"/>
        <v>51</v>
      </c>
      <c r="BF329" s="226">
        <f t="shared" si="134"/>
        <v>53</v>
      </c>
      <c r="BG329" s="218">
        <f t="shared" si="134"/>
        <v>103</v>
      </c>
      <c r="BH329" s="218">
        <f t="shared" si="134"/>
        <v>120</v>
      </c>
      <c r="BI329" s="218">
        <f t="shared" si="134"/>
        <v>129</v>
      </c>
      <c r="BJ329" s="218">
        <f t="shared" si="134"/>
        <v>142</v>
      </c>
      <c r="BK329" s="226">
        <f t="shared" si="133"/>
        <v>0</v>
      </c>
      <c r="BL329" s="226">
        <f t="shared" si="132"/>
        <v>7</v>
      </c>
      <c r="BM329" s="226">
        <f t="shared" si="132"/>
        <v>11</v>
      </c>
      <c r="BN329" s="226">
        <f t="shared" si="132"/>
        <v>9</v>
      </c>
      <c r="BO329" s="227">
        <f t="shared" si="132"/>
        <v>11</v>
      </c>
      <c r="BP329" s="227">
        <f t="shared" si="132"/>
        <v>15</v>
      </c>
      <c r="BQ329" s="227">
        <f t="shared" si="132"/>
        <v>13</v>
      </c>
      <c r="BR329" s="227">
        <f t="shared" si="132"/>
        <v>8</v>
      </c>
      <c r="BS329" s="226">
        <v>0</v>
      </c>
      <c r="BT329" s="226">
        <v>7</v>
      </c>
      <c r="BU329" s="226">
        <v>11</v>
      </c>
      <c r="BV329" s="226">
        <v>9</v>
      </c>
      <c r="BW329" s="227">
        <v>11</v>
      </c>
      <c r="BX329" s="227">
        <v>15</v>
      </c>
      <c r="BY329" s="227">
        <v>13</v>
      </c>
      <c r="BZ329" s="227">
        <v>8</v>
      </c>
      <c r="CA329" s="226">
        <v>0</v>
      </c>
      <c r="CB329" s="226">
        <f>IFERROR(VLOOKUP($G329,[12]ITEM!$B$2:$AC$939,26,0),0)</f>
        <v>0</v>
      </c>
      <c r="CC329" s="226">
        <f>IFERROR(VLOOKUP($G329,[12]ITEM!$B$2:$AC$939,27,0),0)</f>
        <v>0</v>
      </c>
      <c r="CD329" s="226">
        <f>IFERROR(VLOOKUP($G329,[12]ITEM!$B$2:$AC$939,28,0),0)</f>
        <v>0</v>
      </c>
      <c r="CE329" s="227">
        <v>0</v>
      </c>
      <c r="CF329" s="227">
        <v>0</v>
      </c>
      <c r="CG329" s="227">
        <v>0</v>
      </c>
      <c r="CH329" s="227">
        <v>0</v>
      </c>
      <c r="CI329" s="375"/>
      <c r="CJ329" s="226">
        <f t="shared" si="139"/>
        <v>40</v>
      </c>
      <c r="CK329" s="226">
        <f t="shared" si="136"/>
        <v>59</v>
      </c>
      <c r="CL329" s="226">
        <f t="shared" si="136"/>
        <v>61</v>
      </c>
      <c r="CM329" s="226">
        <f t="shared" si="136"/>
        <v>67</v>
      </c>
      <c r="CN329" s="227">
        <f t="shared" si="136"/>
        <v>103</v>
      </c>
      <c r="CO329" s="227">
        <f t="shared" si="136"/>
        <v>112.24592629066422</v>
      </c>
      <c r="CP329" s="227">
        <f t="shared" si="136"/>
        <v>121.8454739356393</v>
      </c>
      <c r="CQ329" s="227">
        <f t="shared" si="136"/>
        <v>129.73878084028192</v>
      </c>
      <c r="CR329" s="226">
        <v>28</v>
      </c>
      <c r="CS329" s="226">
        <v>46</v>
      </c>
      <c r="CT329" s="226">
        <v>48</v>
      </c>
      <c r="CU329" s="226">
        <v>52</v>
      </c>
      <c r="CV329" s="227">
        <f t="shared" si="140"/>
        <v>95</v>
      </c>
      <c r="CW329" s="227">
        <f>CV329*(1+('[13]GROWTH (YoY)'!AR329/100))</f>
        <v>104.24592629066422</v>
      </c>
      <c r="CX329" s="227">
        <f>CW329*(1+('[13]GROWTH (YoY)'!AS329/100))</f>
        <v>112.8454739356393</v>
      </c>
      <c r="CY329" s="227">
        <f>CX329*(1+('[13]GROWTH (YoY)'!AT329/100))</f>
        <v>118.73878084028192</v>
      </c>
      <c r="CZ329" s="226">
        <v>4</v>
      </c>
      <c r="DA329" s="226">
        <v>6</v>
      </c>
      <c r="DB329" s="226">
        <v>6</v>
      </c>
      <c r="DC329" s="226">
        <v>6</v>
      </c>
      <c r="DD329" s="227">
        <v>1</v>
      </c>
      <c r="DE329" s="227">
        <v>1</v>
      </c>
      <c r="DF329" s="227">
        <v>1</v>
      </c>
      <c r="DG329" s="227">
        <v>2</v>
      </c>
      <c r="DH329" s="226">
        <v>8</v>
      </c>
      <c r="DI329" s="226">
        <v>7</v>
      </c>
      <c r="DJ329" s="226">
        <v>7</v>
      </c>
      <c r="DK329" s="226">
        <v>9</v>
      </c>
      <c r="DL329" s="227">
        <v>7</v>
      </c>
      <c r="DM329" s="227">
        <v>7</v>
      </c>
      <c r="DN329" s="227">
        <v>8</v>
      </c>
      <c r="DO329" s="227">
        <v>9</v>
      </c>
      <c r="DP329" s="376">
        <f t="shared" si="135"/>
        <v>0</v>
      </c>
      <c r="DQ329" s="226">
        <f t="shared" si="135"/>
        <v>-7</v>
      </c>
      <c r="DR329" s="226">
        <f t="shared" si="135"/>
        <v>-10</v>
      </c>
      <c r="DS329" s="226">
        <f t="shared" si="131"/>
        <v>-14</v>
      </c>
      <c r="DT329" s="227">
        <f t="shared" si="131"/>
        <v>0</v>
      </c>
      <c r="DU329" s="227">
        <f t="shared" si="131"/>
        <v>7.7540737093357848</v>
      </c>
      <c r="DV329" s="227">
        <f t="shared" si="131"/>
        <v>7.1545260643606952</v>
      </c>
      <c r="DW329" s="227">
        <f t="shared" si="131"/>
        <v>12.261219159718081</v>
      </c>
      <c r="DX329" s="377">
        <f t="shared" si="125"/>
        <v>0.58860759493670889</v>
      </c>
      <c r="DY329" s="377">
        <f t="shared" si="125"/>
        <v>0.58671586715867163</v>
      </c>
      <c r="DZ329" s="377">
        <f t="shared" si="125"/>
        <v>0.5892857142857143</v>
      </c>
      <c r="EA329" s="377">
        <f t="shared" si="125"/>
        <v>0.58881578947368418</v>
      </c>
      <c r="EB329" s="378">
        <f t="shared" si="125"/>
        <v>0.67204301075268813</v>
      </c>
      <c r="EC329" s="378">
        <f t="shared" si="125"/>
        <v>0.66886326194398682</v>
      </c>
      <c r="ED329" s="378">
        <f t="shared" si="125"/>
        <v>0.66768759571209801</v>
      </c>
      <c r="EE329" s="378">
        <f t="shared" si="125"/>
        <v>0.69828722002635046</v>
      </c>
      <c r="EG329" s="226">
        <v>158</v>
      </c>
      <c r="EH329" s="226">
        <v>100</v>
      </c>
      <c r="EI329" s="226">
        <v>58</v>
      </c>
      <c r="EJ329" s="226">
        <v>29</v>
      </c>
      <c r="EK329" s="226">
        <v>105</v>
      </c>
      <c r="EL329" s="226">
        <v>893</v>
      </c>
      <c r="EM329" s="226">
        <v>889</v>
      </c>
      <c r="EN329" s="379">
        <f t="shared" si="141"/>
        <v>0.63291139240506333</v>
      </c>
      <c r="EO329" s="226">
        <f t="shared" si="142"/>
        <v>50</v>
      </c>
      <c r="EP329" s="379">
        <f t="shared" si="143"/>
        <v>0.66455696202531644</v>
      </c>
      <c r="EQ329" s="226">
        <f t="shared" si="144"/>
        <v>117581.18701007839</v>
      </c>
      <c r="ER329" s="226">
        <f t="shared" si="145"/>
        <v>2718.4101987251593</v>
      </c>
      <c r="ES329" s="292"/>
      <c r="ET329" s="227">
        <v>558</v>
      </c>
      <c r="EU329" s="227">
        <v>375</v>
      </c>
      <c r="EV329" s="227">
        <v>183</v>
      </c>
      <c r="EW329" s="227">
        <v>61</v>
      </c>
      <c r="EX329" s="227">
        <v>130</v>
      </c>
      <c r="EY329" s="227">
        <v>2451</v>
      </c>
      <c r="EZ329" s="227">
        <v>2435</v>
      </c>
      <c r="FA329" s="380">
        <f t="shared" si="126"/>
        <v>0.67204301075268813</v>
      </c>
      <c r="FB329" s="228">
        <f t="shared" si="127"/>
        <v>33.333333333333329</v>
      </c>
      <c r="FC329" s="380">
        <f t="shared" si="128"/>
        <v>0.23297491039426524</v>
      </c>
      <c r="FD329" s="227">
        <f t="shared" si="129"/>
        <v>53039.575683394534</v>
      </c>
      <c r="FE329" s="227">
        <f t="shared" si="130"/>
        <v>2087.6112251882273</v>
      </c>
      <c r="FF329" s="227">
        <v>183</v>
      </c>
      <c r="FG329" s="228">
        <f t="shared" si="146"/>
        <v>41.530054644808743</v>
      </c>
      <c r="FH329" s="227">
        <v>76</v>
      </c>
      <c r="FI329" s="227">
        <v>183</v>
      </c>
      <c r="FJ329" s="227">
        <v>2</v>
      </c>
      <c r="FK329" s="227">
        <f t="shared" si="137"/>
        <v>105</v>
      </c>
      <c r="FL329" s="227">
        <v>20</v>
      </c>
      <c r="FM329" s="227">
        <f t="shared" si="138"/>
        <v>85</v>
      </c>
      <c r="FZ329" s="229"/>
      <c r="GA329" s="229"/>
      <c r="GB329" s="229"/>
      <c r="GC329" s="229"/>
      <c r="GD329" s="229"/>
    </row>
    <row r="330" spans="1:186" s="368" customFormat="1">
      <c r="A330" s="287" t="s">
        <v>534</v>
      </c>
      <c r="B330" s="369" t="s">
        <v>535</v>
      </c>
      <c r="C330" s="287" t="s">
        <v>842</v>
      </c>
      <c r="D330" s="403" t="s">
        <v>3126</v>
      </c>
      <c r="E330" s="369" t="s">
        <v>843</v>
      </c>
      <c r="F330" s="403">
        <v>327</v>
      </c>
      <c r="G330" s="404" t="s">
        <v>844</v>
      </c>
      <c r="H330" s="392" t="s">
        <v>845</v>
      </c>
      <c r="I330" s="287" t="s">
        <v>846</v>
      </c>
      <c r="J330" s="369" t="s">
        <v>847</v>
      </c>
      <c r="K330" s="287" t="s">
        <v>434</v>
      </c>
      <c r="L330" s="369" t="s">
        <v>848</v>
      </c>
      <c r="M330" s="369" t="s">
        <v>3124</v>
      </c>
      <c r="N330" s="372">
        <v>1</v>
      </c>
      <c r="O330" s="373">
        <v>1978</v>
      </c>
      <c r="P330" s="373">
        <v>1970</v>
      </c>
      <c r="Q330" s="373">
        <v>2033</v>
      </c>
      <c r="R330" s="373">
        <v>2319</v>
      </c>
      <c r="S330" s="374">
        <v>3034</v>
      </c>
      <c r="T330" s="374">
        <v>3128</v>
      </c>
      <c r="U330" s="374">
        <v>3133</v>
      </c>
      <c r="V330" s="374">
        <v>3427</v>
      </c>
      <c r="W330" s="373">
        <v>1641</v>
      </c>
      <c r="X330" s="373">
        <v>1627</v>
      </c>
      <c r="Y330" s="373">
        <v>1682</v>
      </c>
      <c r="Z330" s="373">
        <v>1918</v>
      </c>
      <c r="AA330" s="374">
        <v>2525</v>
      </c>
      <c r="AB330" s="374">
        <v>2596</v>
      </c>
      <c r="AC330" s="374">
        <v>2533</v>
      </c>
      <c r="AD330" s="374">
        <v>2773</v>
      </c>
      <c r="AE330" s="373">
        <v>10</v>
      </c>
      <c r="AF330" s="373">
        <v>7</v>
      </c>
      <c r="AG330" s="373">
        <v>7</v>
      </c>
      <c r="AH330" s="373">
        <v>7</v>
      </c>
      <c r="AI330" s="374">
        <v>11</v>
      </c>
      <c r="AJ330" s="374">
        <v>10</v>
      </c>
      <c r="AK330" s="374">
        <v>10</v>
      </c>
      <c r="AL330" s="374">
        <v>11</v>
      </c>
      <c r="AM330" s="226">
        <v>337</v>
      </c>
      <c r="AN330" s="226">
        <v>343</v>
      </c>
      <c r="AO330" s="226">
        <v>351</v>
      </c>
      <c r="AP330" s="226">
        <v>401</v>
      </c>
      <c r="AQ330" s="227">
        <v>509</v>
      </c>
      <c r="AR330" s="227">
        <v>532</v>
      </c>
      <c r="AS330" s="227">
        <v>600</v>
      </c>
      <c r="AT330" s="227">
        <v>654</v>
      </c>
      <c r="AU330" s="226">
        <v>227</v>
      </c>
      <c r="AV330" s="226">
        <v>252</v>
      </c>
      <c r="AW330" s="226">
        <v>256</v>
      </c>
      <c r="AX330" s="226">
        <v>310</v>
      </c>
      <c r="AY330" s="227">
        <v>319</v>
      </c>
      <c r="AZ330" s="227">
        <v>320</v>
      </c>
      <c r="BA330" s="227">
        <v>376</v>
      </c>
      <c r="BB330" s="227">
        <v>408</v>
      </c>
      <c r="BC330" s="226">
        <f t="shared" si="134"/>
        <v>128</v>
      </c>
      <c r="BD330" s="226">
        <f t="shared" si="134"/>
        <v>76</v>
      </c>
      <c r="BE330" s="226">
        <f t="shared" si="134"/>
        <v>82</v>
      </c>
      <c r="BF330" s="226">
        <f t="shared" si="134"/>
        <v>81</v>
      </c>
      <c r="BG330" s="218">
        <f t="shared" si="134"/>
        <v>164</v>
      </c>
      <c r="BH330" s="218">
        <f t="shared" si="134"/>
        <v>187</v>
      </c>
      <c r="BI330" s="218">
        <f t="shared" si="134"/>
        <v>201</v>
      </c>
      <c r="BJ330" s="218">
        <f t="shared" si="134"/>
        <v>227</v>
      </c>
      <c r="BK330" s="226">
        <f t="shared" si="133"/>
        <v>-18</v>
      </c>
      <c r="BL330" s="226">
        <f t="shared" si="132"/>
        <v>15</v>
      </c>
      <c r="BM330" s="226">
        <f t="shared" si="132"/>
        <v>13</v>
      </c>
      <c r="BN330" s="226">
        <f t="shared" si="132"/>
        <v>10</v>
      </c>
      <c r="BO330" s="227">
        <f t="shared" si="132"/>
        <v>26</v>
      </c>
      <c r="BP330" s="227">
        <f t="shared" si="132"/>
        <v>25</v>
      </c>
      <c r="BQ330" s="227">
        <f t="shared" si="132"/>
        <v>23</v>
      </c>
      <c r="BR330" s="227">
        <f t="shared" si="132"/>
        <v>19</v>
      </c>
      <c r="BS330" s="226">
        <v>3</v>
      </c>
      <c r="BT330" s="226">
        <v>15</v>
      </c>
      <c r="BU330" s="226">
        <v>13</v>
      </c>
      <c r="BV330" s="226">
        <v>10</v>
      </c>
      <c r="BW330" s="227">
        <v>26</v>
      </c>
      <c r="BX330" s="227">
        <v>25</v>
      </c>
      <c r="BY330" s="227">
        <v>23</v>
      </c>
      <c r="BZ330" s="227">
        <v>19</v>
      </c>
      <c r="CA330" s="226">
        <v>21</v>
      </c>
      <c r="CB330" s="226">
        <f>IFERROR(VLOOKUP($G330,[12]ITEM!$B$2:$AC$939,26,0),0)</f>
        <v>0</v>
      </c>
      <c r="CC330" s="226">
        <f>IFERROR(VLOOKUP($G330,[12]ITEM!$B$2:$AC$939,27,0),0)</f>
        <v>0</v>
      </c>
      <c r="CD330" s="226">
        <f>IFERROR(VLOOKUP($G330,[12]ITEM!$B$2:$AC$939,28,0),0)</f>
        <v>0</v>
      </c>
      <c r="CE330" s="227">
        <v>0</v>
      </c>
      <c r="CF330" s="227">
        <v>0</v>
      </c>
      <c r="CG330" s="227">
        <v>0</v>
      </c>
      <c r="CH330" s="227">
        <v>0</v>
      </c>
      <c r="CI330" s="375"/>
      <c r="CJ330" s="226">
        <f t="shared" si="139"/>
        <v>129</v>
      </c>
      <c r="CK330" s="226">
        <f t="shared" si="136"/>
        <v>80</v>
      </c>
      <c r="CL330" s="226">
        <f t="shared" si="136"/>
        <v>77</v>
      </c>
      <c r="CM330" s="226">
        <f t="shared" si="136"/>
        <v>-10</v>
      </c>
      <c r="CN330" s="227">
        <f t="shared" si="136"/>
        <v>164</v>
      </c>
      <c r="CO330" s="227">
        <f t="shared" si="136"/>
        <v>164.99345077799276</v>
      </c>
      <c r="CP330" s="227">
        <f t="shared" si="136"/>
        <v>94.63333812766939</v>
      </c>
      <c r="CQ330" s="227">
        <f t="shared" si="136"/>
        <v>103.70808805769482</v>
      </c>
      <c r="CR330" s="226">
        <v>23</v>
      </c>
      <c r="CS330" s="226">
        <v>19</v>
      </c>
      <c r="CT330" s="226">
        <v>20</v>
      </c>
      <c r="CU330" s="226">
        <v>22</v>
      </c>
      <c r="CV330" s="227">
        <f t="shared" si="140"/>
        <v>132</v>
      </c>
      <c r="CW330" s="227">
        <f>CV330*(1+('[13]GROWTH (YoY)'!AR330/100))</f>
        <v>137.99345077799276</v>
      </c>
      <c r="CX330" s="227">
        <f>CW330*(1+('[13]GROWTH (YoY)'!AS330/100))</f>
        <v>155.63333812766939</v>
      </c>
      <c r="CY330" s="227">
        <f>CX330*(1+('[13]GROWTH (YoY)'!AT330/100))</f>
        <v>169.70808805769482</v>
      </c>
      <c r="CZ330" s="226">
        <v>24</v>
      </c>
      <c r="DA330" s="226">
        <v>31</v>
      </c>
      <c r="DB330" s="226">
        <v>32</v>
      </c>
      <c r="DC330" s="226">
        <v>33</v>
      </c>
      <c r="DD330" s="227">
        <v>2</v>
      </c>
      <c r="DE330" s="227">
        <v>2</v>
      </c>
      <c r="DF330" s="227">
        <v>3</v>
      </c>
      <c r="DG330" s="227">
        <v>3</v>
      </c>
      <c r="DH330" s="226">
        <v>82</v>
      </c>
      <c r="DI330" s="226">
        <v>30</v>
      </c>
      <c r="DJ330" s="226">
        <v>25</v>
      </c>
      <c r="DK330" s="226">
        <v>-65</v>
      </c>
      <c r="DL330" s="227">
        <v>30</v>
      </c>
      <c r="DM330" s="227">
        <v>25</v>
      </c>
      <c r="DN330" s="227">
        <v>-64</v>
      </c>
      <c r="DO330" s="227">
        <v>-69</v>
      </c>
      <c r="DP330" s="376">
        <f t="shared" si="135"/>
        <v>-1</v>
      </c>
      <c r="DQ330" s="226">
        <f t="shared" si="135"/>
        <v>-4</v>
      </c>
      <c r="DR330" s="226">
        <f t="shared" si="135"/>
        <v>5</v>
      </c>
      <c r="DS330" s="226">
        <f t="shared" si="131"/>
        <v>91</v>
      </c>
      <c r="DT330" s="227">
        <f t="shared" si="131"/>
        <v>0</v>
      </c>
      <c r="DU330" s="227">
        <f t="shared" si="131"/>
        <v>22.006549222007237</v>
      </c>
      <c r="DV330" s="227">
        <f t="shared" si="131"/>
        <v>106.36666187233061</v>
      </c>
      <c r="DW330" s="227">
        <f t="shared" si="131"/>
        <v>123.29191194230518</v>
      </c>
      <c r="DX330" s="377">
        <f t="shared" si="125"/>
        <v>0.82962588473205257</v>
      </c>
      <c r="DY330" s="377">
        <f t="shared" si="125"/>
        <v>0.82588832487309649</v>
      </c>
      <c r="DZ330" s="377">
        <f t="shared" si="125"/>
        <v>0.82734874569601569</v>
      </c>
      <c r="EA330" s="377">
        <f t="shared" si="125"/>
        <v>0.82708063820612332</v>
      </c>
      <c r="EB330" s="378">
        <f t="shared" si="125"/>
        <v>0.83223467369808835</v>
      </c>
      <c r="EC330" s="378">
        <f t="shared" si="125"/>
        <v>0.82992327365728902</v>
      </c>
      <c r="ED330" s="378">
        <f t="shared" si="125"/>
        <v>0.80849026492180021</v>
      </c>
      <c r="EE330" s="378">
        <f t="shared" si="125"/>
        <v>0.80916253282754591</v>
      </c>
      <c r="EG330" s="226">
        <v>1984</v>
      </c>
      <c r="EH330" s="226">
        <v>1669</v>
      </c>
      <c r="EI330" s="226">
        <v>315</v>
      </c>
      <c r="EJ330" s="226">
        <v>243</v>
      </c>
      <c r="EK330" s="226">
        <v>633</v>
      </c>
      <c r="EL330" s="226">
        <v>5248</v>
      </c>
      <c r="EM330" s="226">
        <v>5238</v>
      </c>
      <c r="EN330" s="379">
        <f t="shared" si="141"/>
        <v>0.84122983870967738</v>
      </c>
      <c r="EO330" s="226">
        <f t="shared" si="142"/>
        <v>77.142857142857153</v>
      </c>
      <c r="EP330" s="379">
        <f t="shared" si="143"/>
        <v>0.31905241935483869</v>
      </c>
      <c r="EQ330" s="226">
        <f t="shared" si="144"/>
        <v>120617.37804878049</v>
      </c>
      <c r="ER330" s="226">
        <f t="shared" si="145"/>
        <v>3865.9793814432992</v>
      </c>
      <c r="ES330" s="292"/>
      <c r="ET330" s="227">
        <v>3184</v>
      </c>
      <c r="EU330" s="227">
        <v>2525</v>
      </c>
      <c r="EV330" s="227">
        <v>659</v>
      </c>
      <c r="EW330" s="227">
        <v>343</v>
      </c>
      <c r="EX330" s="227">
        <v>1511</v>
      </c>
      <c r="EY330" s="227">
        <v>7360</v>
      </c>
      <c r="EZ330" s="227">
        <v>7336</v>
      </c>
      <c r="FA330" s="380">
        <f t="shared" si="126"/>
        <v>0.79302763819095479</v>
      </c>
      <c r="FB330" s="228">
        <f t="shared" si="127"/>
        <v>52.04855842185129</v>
      </c>
      <c r="FC330" s="380">
        <f t="shared" si="128"/>
        <v>0.4745603015075377</v>
      </c>
      <c r="FD330" s="227">
        <f t="shared" si="129"/>
        <v>205298.91304347827</v>
      </c>
      <c r="FE330" s="227">
        <f t="shared" si="130"/>
        <v>3896.3104325699746</v>
      </c>
      <c r="FF330" s="227">
        <v>509</v>
      </c>
      <c r="FG330" s="228">
        <f t="shared" si="146"/>
        <v>69.351669941060905</v>
      </c>
      <c r="FH330" s="227">
        <v>353</v>
      </c>
      <c r="FI330" s="227">
        <v>509</v>
      </c>
      <c r="FJ330" s="227">
        <v>4</v>
      </c>
      <c r="FK330" s="227">
        <f t="shared" si="137"/>
        <v>152</v>
      </c>
      <c r="FL330" s="227">
        <v>108</v>
      </c>
      <c r="FM330" s="227">
        <f t="shared" si="138"/>
        <v>44</v>
      </c>
      <c r="FZ330" s="229"/>
      <c r="GA330" s="229"/>
      <c r="GB330" s="229"/>
      <c r="GC330" s="229"/>
      <c r="GD330" s="229"/>
    </row>
    <row r="331" spans="1:186" s="368" customFormat="1">
      <c r="A331" s="287" t="s">
        <v>534</v>
      </c>
      <c r="B331" s="369" t="s">
        <v>535</v>
      </c>
      <c r="C331" s="287" t="s">
        <v>842</v>
      </c>
      <c r="D331" s="403" t="s">
        <v>3126</v>
      </c>
      <c r="E331" s="369" t="s">
        <v>843</v>
      </c>
      <c r="F331" s="403">
        <v>328</v>
      </c>
      <c r="G331" s="404" t="s">
        <v>849</v>
      </c>
      <c r="H331" s="392" t="s">
        <v>850</v>
      </c>
      <c r="I331" s="287" t="s">
        <v>846</v>
      </c>
      <c r="J331" s="369" t="s">
        <v>847</v>
      </c>
      <c r="K331" s="287" t="s">
        <v>434</v>
      </c>
      <c r="L331" s="369" t="s">
        <v>848</v>
      </c>
      <c r="M331" s="369" t="s">
        <v>3124</v>
      </c>
      <c r="N331" s="372">
        <v>1</v>
      </c>
      <c r="O331" s="373">
        <v>967</v>
      </c>
      <c r="P331" s="373">
        <v>1094</v>
      </c>
      <c r="Q331" s="373">
        <v>1072</v>
      </c>
      <c r="R331" s="373">
        <v>1174</v>
      </c>
      <c r="S331" s="374">
        <v>474</v>
      </c>
      <c r="T331" s="374">
        <v>465</v>
      </c>
      <c r="U331" s="374">
        <v>458</v>
      </c>
      <c r="V331" s="374">
        <v>480</v>
      </c>
      <c r="W331" s="373">
        <v>816</v>
      </c>
      <c r="X331" s="373">
        <v>914</v>
      </c>
      <c r="Y331" s="373">
        <v>897</v>
      </c>
      <c r="Z331" s="373">
        <v>982</v>
      </c>
      <c r="AA331" s="374">
        <v>329</v>
      </c>
      <c r="AB331" s="374">
        <v>320</v>
      </c>
      <c r="AC331" s="374">
        <v>305</v>
      </c>
      <c r="AD331" s="374">
        <v>324</v>
      </c>
      <c r="AE331" s="373">
        <v>5</v>
      </c>
      <c r="AF331" s="373">
        <v>4</v>
      </c>
      <c r="AG331" s="373">
        <v>4</v>
      </c>
      <c r="AH331" s="373">
        <v>4</v>
      </c>
      <c r="AI331" s="374">
        <v>2</v>
      </c>
      <c r="AJ331" s="374">
        <v>2</v>
      </c>
      <c r="AK331" s="374">
        <v>1</v>
      </c>
      <c r="AL331" s="374">
        <v>2</v>
      </c>
      <c r="AM331" s="226">
        <v>151</v>
      </c>
      <c r="AN331" s="226">
        <v>181</v>
      </c>
      <c r="AO331" s="226">
        <v>176</v>
      </c>
      <c r="AP331" s="226">
        <v>192</v>
      </c>
      <c r="AQ331" s="227">
        <v>145</v>
      </c>
      <c r="AR331" s="227">
        <v>145</v>
      </c>
      <c r="AS331" s="227">
        <v>153</v>
      </c>
      <c r="AT331" s="227">
        <v>157</v>
      </c>
      <c r="AU331" s="226">
        <v>47</v>
      </c>
      <c r="AV331" s="226">
        <v>85</v>
      </c>
      <c r="AW331" s="226">
        <v>75</v>
      </c>
      <c r="AX331" s="226">
        <v>97</v>
      </c>
      <c r="AY331" s="227">
        <v>56</v>
      </c>
      <c r="AZ331" s="227">
        <v>58</v>
      </c>
      <c r="BA331" s="227">
        <v>68</v>
      </c>
      <c r="BB331" s="227">
        <v>73</v>
      </c>
      <c r="BC331" s="226">
        <f t="shared" si="134"/>
        <v>103</v>
      </c>
      <c r="BD331" s="226">
        <f t="shared" si="134"/>
        <v>89</v>
      </c>
      <c r="BE331" s="226">
        <f t="shared" si="134"/>
        <v>92</v>
      </c>
      <c r="BF331" s="226">
        <f t="shared" si="134"/>
        <v>87</v>
      </c>
      <c r="BG331" s="218">
        <f t="shared" si="134"/>
        <v>79</v>
      </c>
      <c r="BH331" s="218">
        <f t="shared" si="134"/>
        <v>74</v>
      </c>
      <c r="BI331" s="218">
        <f t="shared" si="134"/>
        <v>73</v>
      </c>
      <c r="BJ331" s="218">
        <f t="shared" si="134"/>
        <v>74</v>
      </c>
      <c r="BK331" s="226">
        <f t="shared" si="133"/>
        <v>1</v>
      </c>
      <c r="BL331" s="226">
        <f t="shared" si="132"/>
        <v>7</v>
      </c>
      <c r="BM331" s="226">
        <f t="shared" si="132"/>
        <v>9</v>
      </c>
      <c r="BN331" s="226">
        <f t="shared" si="132"/>
        <v>8</v>
      </c>
      <c r="BO331" s="227">
        <f t="shared" ref="BO331:BR394" si="147">BW331-CE331</f>
        <v>10</v>
      </c>
      <c r="BP331" s="227">
        <f t="shared" si="147"/>
        <v>13</v>
      </c>
      <c r="BQ331" s="227">
        <f t="shared" si="147"/>
        <v>12</v>
      </c>
      <c r="BR331" s="227">
        <f t="shared" si="147"/>
        <v>10</v>
      </c>
      <c r="BS331" s="226">
        <v>4</v>
      </c>
      <c r="BT331" s="226">
        <v>7</v>
      </c>
      <c r="BU331" s="226">
        <v>9</v>
      </c>
      <c r="BV331" s="226">
        <v>8</v>
      </c>
      <c r="BW331" s="227">
        <v>10</v>
      </c>
      <c r="BX331" s="227">
        <v>13</v>
      </c>
      <c r="BY331" s="227">
        <v>12</v>
      </c>
      <c r="BZ331" s="227">
        <v>10</v>
      </c>
      <c r="CA331" s="226">
        <v>3</v>
      </c>
      <c r="CB331" s="226">
        <f>IFERROR(VLOOKUP($G331,[12]ITEM!$B$2:$AC$939,26,0),0)</f>
        <v>0</v>
      </c>
      <c r="CC331" s="226">
        <f>IFERROR(VLOOKUP($G331,[12]ITEM!$B$2:$AC$939,27,0),0)</f>
        <v>0</v>
      </c>
      <c r="CD331" s="226">
        <f>IFERROR(VLOOKUP($G331,[12]ITEM!$B$2:$AC$939,28,0),0)</f>
        <v>0</v>
      </c>
      <c r="CE331" s="227">
        <v>0</v>
      </c>
      <c r="CF331" s="227">
        <v>0</v>
      </c>
      <c r="CG331" s="227">
        <v>0</v>
      </c>
      <c r="CH331" s="227">
        <v>0</v>
      </c>
      <c r="CI331" s="375"/>
      <c r="CJ331" s="226">
        <f t="shared" si="139"/>
        <v>103</v>
      </c>
      <c r="CK331" s="226">
        <f t="shared" si="136"/>
        <v>174</v>
      </c>
      <c r="CL331" s="226">
        <f t="shared" si="136"/>
        <v>182</v>
      </c>
      <c r="CM331" s="226">
        <f t="shared" si="136"/>
        <v>129</v>
      </c>
      <c r="CN331" s="227">
        <f t="shared" si="136"/>
        <v>79</v>
      </c>
      <c r="CO331" s="227">
        <f t="shared" si="136"/>
        <v>89.018431178919514</v>
      </c>
      <c r="CP331" s="227">
        <f t="shared" si="136"/>
        <v>27.910022412999695</v>
      </c>
      <c r="CQ331" s="227">
        <f t="shared" si="136"/>
        <v>30.519493923200038</v>
      </c>
      <c r="CR331" s="226">
        <v>84</v>
      </c>
      <c r="CS331" s="226">
        <v>72</v>
      </c>
      <c r="CT331" s="226">
        <v>70</v>
      </c>
      <c r="CU331" s="226">
        <v>77</v>
      </c>
      <c r="CV331" s="227">
        <f t="shared" si="140"/>
        <v>-18</v>
      </c>
      <c r="CW331" s="227">
        <f>CV331*(1+('[13]GROWTH (YoY)'!AR331/100))</f>
        <v>-17.981568821080494</v>
      </c>
      <c r="CX331" s="227">
        <f>CW331*(1+('[13]GROWTH (YoY)'!AS331/100))</f>
        <v>-19.089977587000305</v>
      </c>
      <c r="CY331" s="227">
        <f>CX331*(1+('[13]GROWTH (YoY)'!AT331/100))</f>
        <v>-19.480506076799962</v>
      </c>
      <c r="CZ331" s="226">
        <v>6</v>
      </c>
      <c r="DA331" s="226">
        <v>8</v>
      </c>
      <c r="DB331" s="226">
        <v>8</v>
      </c>
      <c r="DC331" s="226">
        <v>8</v>
      </c>
      <c r="DD331" s="227">
        <v>4</v>
      </c>
      <c r="DE331" s="227">
        <v>4</v>
      </c>
      <c r="DF331" s="227">
        <v>4</v>
      </c>
      <c r="DG331" s="227">
        <v>4</v>
      </c>
      <c r="DH331" s="226">
        <v>13</v>
      </c>
      <c r="DI331" s="226">
        <v>94</v>
      </c>
      <c r="DJ331" s="226">
        <v>104</v>
      </c>
      <c r="DK331" s="226">
        <v>44</v>
      </c>
      <c r="DL331" s="227">
        <v>93</v>
      </c>
      <c r="DM331" s="227">
        <v>103</v>
      </c>
      <c r="DN331" s="227">
        <v>43</v>
      </c>
      <c r="DO331" s="227">
        <v>46</v>
      </c>
      <c r="DP331" s="376">
        <f t="shared" si="135"/>
        <v>0</v>
      </c>
      <c r="DQ331" s="226">
        <f t="shared" si="135"/>
        <v>-85</v>
      </c>
      <c r="DR331" s="226">
        <f t="shared" si="135"/>
        <v>-90</v>
      </c>
      <c r="DS331" s="226">
        <f t="shared" si="131"/>
        <v>-42</v>
      </c>
      <c r="DT331" s="227">
        <f t="shared" si="131"/>
        <v>0</v>
      </c>
      <c r="DU331" s="227">
        <f t="shared" si="131"/>
        <v>-15.018431178919514</v>
      </c>
      <c r="DV331" s="227">
        <f t="shared" si="131"/>
        <v>45.089977587000305</v>
      </c>
      <c r="DW331" s="227">
        <f t="shared" si="131"/>
        <v>43.480506076799962</v>
      </c>
      <c r="DX331" s="377">
        <f t="shared" si="125"/>
        <v>0.84384694932781801</v>
      </c>
      <c r="DY331" s="377">
        <f t="shared" ref="DY331:EE367" si="148">IFERROR(X331/P331,0)</f>
        <v>0.8354661791590493</v>
      </c>
      <c r="DZ331" s="377">
        <f t="shared" si="148"/>
        <v>0.83675373134328357</v>
      </c>
      <c r="EA331" s="377">
        <f t="shared" si="148"/>
        <v>0.83645655877342417</v>
      </c>
      <c r="EB331" s="378">
        <f t="shared" si="148"/>
        <v>0.69409282700421937</v>
      </c>
      <c r="EC331" s="378">
        <f t="shared" si="148"/>
        <v>0.68817204301075274</v>
      </c>
      <c r="ED331" s="378">
        <f t="shared" si="148"/>
        <v>0.66593886462882101</v>
      </c>
      <c r="EE331" s="378">
        <f t="shared" si="148"/>
        <v>0.67500000000000004</v>
      </c>
      <c r="EG331" s="226">
        <v>965</v>
      </c>
      <c r="EH331" s="226">
        <v>746</v>
      </c>
      <c r="EI331" s="226">
        <v>219</v>
      </c>
      <c r="EJ331" s="226">
        <v>97</v>
      </c>
      <c r="EK331" s="226">
        <v>318</v>
      </c>
      <c r="EL331" s="226">
        <v>3466</v>
      </c>
      <c r="EM331" s="226">
        <v>3459</v>
      </c>
      <c r="EN331" s="379">
        <f t="shared" si="141"/>
        <v>0.77305699481865287</v>
      </c>
      <c r="EO331" s="226">
        <f t="shared" si="142"/>
        <v>44.292237442922371</v>
      </c>
      <c r="EP331" s="379">
        <f t="shared" si="143"/>
        <v>0.32953367875647671</v>
      </c>
      <c r="EQ331" s="226">
        <f t="shared" si="144"/>
        <v>91748.41315637622</v>
      </c>
      <c r="ER331" s="226">
        <f t="shared" si="145"/>
        <v>2336.8989110532907</v>
      </c>
      <c r="ES331" s="292"/>
      <c r="ET331" s="227">
        <v>474</v>
      </c>
      <c r="EU331" s="227">
        <v>329</v>
      </c>
      <c r="EV331" s="227">
        <v>145</v>
      </c>
      <c r="EW331" s="227">
        <v>72</v>
      </c>
      <c r="EX331" s="227">
        <v>136</v>
      </c>
      <c r="EY331" s="227">
        <v>2289</v>
      </c>
      <c r="EZ331" s="227">
        <v>2284</v>
      </c>
      <c r="FA331" s="380">
        <f t="shared" si="126"/>
        <v>0.69409282700421937</v>
      </c>
      <c r="FB331" s="228">
        <f t="shared" si="127"/>
        <v>49.655172413793103</v>
      </c>
      <c r="FC331" s="380">
        <f t="shared" si="128"/>
        <v>0.28691983122362869</v>
      </c>
      <c r="FD331" s="227">
        <f t="shared" si="129"/>
        <v>59414.591524683266</v>
      </c>
      <c r="FE331" s="227">
        <f t="shared" si="130"/>
        <v>2626.970227670753</v>
      </c>
      <c r="FF331" s="227">
        <v>145</v>
      </c>
      <c r="FG331" s="228">
        <f t="shared" si="146"/>
        <v>42.758620689655174</v>
      </c>
      <c r="FH331" s="227">
        <v>62</v>
      </c>
      <c r="FI331" s="227">
        <v>145</v>
      </c>
      <c r="FJ331" s="227">
        <v>3</v>
      </c>
      <c r="FK331" s="227">
        <f t="shared" si="137"/>
        <v>80</v>
      </c>
      <c r="FL331" s="227">
        <v>17</v>
      </c>
      <c r="FM331" s="227">
        <f t="shared" si="138"/>
        <v>63</v>
      </c>
      <c r="FZ331" s="229"/>
      <c r="GA331" s="229"/>
      <c r="GB331" s="229"/>
      <c r="GC331" s="229"/>
      <c r="GD331" s="229"/>
    </row>
    <row r="332" spans="1:186" s="368" customFormat="1">
      <c r="A332" s="287" t="s">
        <v>534</v>
      </c>
      <c r="B332" s="369" t="s">
        <v>535</v>
      </c>
      <c r="C332" s="287" t="s">
        <v>842</v>
      </c>
      <c r="D332" s="403" t="s">
        <v>3126</v>
      </c>
      <c r="E332" s="369" t="s">
        <v>843</v>
      </c>
      <c r="F332" s="403">
        <v>329</v>
      </c>
      <c r="G332" s="404" t="s">
        <v>851</v>
      </c>
      <c r="H332" s="392" t="s">
        <v>852</v>
      </c>
      <c r="I332" s="287" t="s">
        <v>846</v>
      </c>
      <c r="J332" s="369" t="s">
        <v>847</v>
      </c>
      <c r="K332" s="287" t="s">
        <v>434</v>
      </c>
      <c r="L332" s="369" t="s">
        <v>848</v>
      </c>
      <c r="M332" s="369" t="s">
        <v>3124</v>
      </c>
      <c r="N332" s="372">
        <v>1</v>
      </c>
      <c r="O332" s="373">
        <v>1940</v>
      </c>
      <c r="P332" s="373">
        <v>2075</v>
      </c>
      <c r="Q332" s="373">
        <v>2152</v>
      </c>
      <c r="R332" s="373">
        <v>2458</v>
      </c>
      <c r="S332" s="374">
        <v>3947</v>
      </c>
      <c r="T332" s="374">
        <v>4088</v>
      </c>
      <c r="U332" s="374">
        <v>4714</v>
      </c>
      <c r="V332" s="374">
        <v>4530</v>
      </c>
      <c r="W332" s="373">
        <v>1540</v>
      </c>
      <c r="X332" s="373">
        <v>1631</v>
      </c>
      <c r="Y332" s="373">
        <v>1707</v>
      </c>
      <c r="Z332" s="373">
        <v>1950</v>
      </c>
      <c r="AA332" s="374">
        <v>3190</v>
      </c>
      <c r="AB332" s="374">
        <v>3322</v>
      </c>
      <c r="AC332" s="374">
        <v>3841</v>
      </c>
      <c r="AD332" s="374">
        <v>3648</v>
      </c>
      <c r="AE332" s="373">
        <v>10</v>
      </c>
      <c r="AF332" s="373">
        <v>8</v>
      </c>
      <c r="AG332" s="373">
        <v>7</v>
      </c>
      <c r="AH332" s="373">
        <v>8</v>
      </c>
      <c r="AI332" s="374">
        <v>15</v>
      </c>
      <c r="AJ332" s="374">
        <v>14</v>
      </c>
      <c r="AK332" s="374">
        <v>15</v>
      </c>
      <c r="AL332" s="374">
        <v>14</v>
      </c>
      <c r="AM332" s="226">
        <v>400</v>
      </c>
      <c r="AN332" s="226">
        <v>444</v>
      </c>
      <c r="AO332" s="226">
        <v>445</v>
      </c>
      <c r="AP332" s="226">
        <v>508</v>
      </c>
      <c r="AQ332" s="227">
        <v>757</v>
      </c>
      <c r="AR332" s="227">
        <v>766</v>
      </c>
      <c r="AS332" s="227">
        <v>873</v>
      </c>
      <c r="AT332" s="227">
        <v>882</v>
      </c>
      <c r="AU332" s="226">
        <v>114</v>
      </c>
      <c r="AV332" s="226">
        <v>188</v>
      </c>
      <c r="AW332" s="226">
        <v>194</v>
      </c>
      <c r="AX332" s="226">
        <v>240</v>
      </c>
      <c r="AY332" s="227">
        <v>278</v>
      </c>
      <c r="AZ332" s="227">
        <v>293</v>
      </c>
      <c r="BA332" s="227">
        <v>345</v>
      </c>
      <c r="BB332" s="227">
        <v>371</v>
      </c>
      <c r="BC332" s="226">
        <f t="shared" si="134"/>
        <v>286</v>
      </c>
      <c r="BD332" s="226">
        <f t="shared" si="134"/>
        <v>253</v>
      </c>
      <c r="BE332" s="226">
        <f t="shared" si="134"/>
        <v>247</v>
      </c>
      <c r="BF332" s="226">
        <f t="shared" si="134"/>
        <v>255</v>
      </c>
      <c r="BG332" s="218">
        <f t="shared" si="134"/>
        <v>459</v>
      </c>
      <c r="BH332" s="218">
        <f t="shared" si="134"/>
        <v>451</v>
      </c>
      <c r="BI332" s="218">
        <f t="shared" si="134"/>
        <v>495</v>
      </c>
      <c r="BJ332" s="218">
        <f t="shared" si="134"/>
        <v>487</v>
      </c>
      <c r="BK332" s="226">
        <f t="shared" si="133"/>
        <v>0</v>
      </c>
      <c r="BL332" s="226">
        <f t="shared" si="133"/>
        <v>3</v>
      </c>
      <c r="BM332" s="226">
        <f t="shared" si="133"/>
        <v>4</v>
      </c>
      <c r="BN332" s="226">
        <f t="shared" si="133"/>
        <v>13</v>
      </c>
      <c r="BO332" s="227">
        <f t="shared" si="147"/>
        <v>20</v>
      </c>
      <c r="BP332" s="227">
        <f t="shared" si="147"/>
        <v>22</v>
      </c>
      <c r="BQ332" s="227">
        <f t="shared" si="147"/>
        <v>33</v>
      </c>
      <c r="BR332" s="227">
        <f t="shared" si="147"/>
        <v>24</v>
      </c>
      <c r="BS332" s="226">
        <v>0</v>
      </c>
      <c r="BT332" s="226">
        <v>3</v>
      </c>
      <c r="BU332" s="226">
        <v>4</v>
      </c>
      <c r="BV332" s="226">
        <v>13</v>
      </c>
      <c r="BW332" s="227">
        <v>20</v>
      </c>
      <c r="BX332" s="227">
        <v>22</v>
      </c>
      <c r="BY332" s="227">
        <v>33</v>
      </c>
      <c r="BZ332" s="227">
        <v>24</v>
      </c>
      <c r="CA332" s="226">
        <v>0</v>
      </c>
      <c r="CB332" s="226">
        <f>IFERROR(VLOOKUP($G332,[12]ITEM!$B$2:$AC$939,26,0),0)</f>
        <v>0</v>
      </c>
      <c r="CC332" s="226">
        <f>IFERROR(VLOOKUP($G332,[12]ITEM!$B$2:$AC$939,27,0),0)</f>
        <v>0</v>
      </c>
      <c r="CD332" s="226">
        <f>IFERROR(VLOOKUP($G332,[12]ITEM!$B$2:$AC$939,28,0),0)</f>
        <v>0</v>
      </c>
      <c r="CE332" s="227">
        <v>0</v>
      </c>
      <c r="CF332" s="227">
        <v>0</v>
      </c>
      <c r="CG332" s="227">
        <v>0</v>
      </c>
      <c r="CH332" s="227">
        <v>0</v>
      </c>
      <c r="CI332" s="375"/>
      <c r="CJ332" s="226">
        <f t="shared" si="139"/>
        <v>285</v>
      </c>
      <c r="CK332" s="226">
        <f t="shared" si="136"/>
        <v>295</v>
      </c>
      <c r="CL332" s="226">
        <f t="shared" si="136"/>
        <v>304</v>
      </c>
      <c r="CM332" s="226">
        <f t="shared" si="136"/>
        <v>326</v>
      </c>
      <c r="CN332" s="227">
        <f t="shared" si="136"/>
        <v>459</v>
      </c>
      <c r="CO332" s="227">
        <f t="shared" si="136"/>
        <v>472.64543578073688</v>
      </c>
      <c r="CP332" s="227">
        <f t="shared" si="136"/>
        <v>519.67066748416437</v>
      </c>
      <c r="CQ332" s="227">
        <f t="shared" si="136"/>
        <v>530.21455464247651</v>
      </c>
      <c r="CR332" s="226">
        <v>204</v>
      </c>
      <c r="CS332" s="226">
        <v>181</v>
      </c>
      <c r="CT332" s="226">
        <v>181</v>
      </c>
      <c r="CU332" s="226">
        <v>207</v>
      </c>
      <c r="CV332" s="227">
        <f t="shared" si="140"/>
        <v>376</v>
      </c>
      <c r="CW332" s="227">
        <f>CV332*(1+('[13]GROWTH (YoY)'!AR332/100))</f>
        <v>380.64543578073688</v>
      </c>
      <c r="CX332" s="227">
        <f>CW332*(1+('[13]GROWTH (YoY)'!AS332/100))</f>
        <v>433.67066748416437</v>
      </c>
      <c r="CY332" s="227">
        <f>CX332*(1+('[13]GROWTH (YoY)'!AT332/100))</f>
        <v>438.21455464247651</v>
      </c>
      <c r="CZ332" s="226">
        <v>23</v>
      </c>
      <c r="DA332" s="226">
        <v>31</v>
      </c>
      <c r="DB332" s="226">
        <v>31</v>
      </c>
      <c r="DC332" s="226">
        <v>32</v>
      </c>
      <c r="DD332" s="227">
        <v>1</v>
      </c>
      <c r="DE332" s="227">
        <v>1</v>
      </c>
      <c r="DF332" s="227">
        <v>1</v>
      </c>
      <c r="DG332" s="227">
        <v>1</v>
      </c>
      <c r="DH332" s="226">
        <v>58</v>
      </c>
      <c r="DI332" s="226">
        <v>83</v>
      </c>
      <c r="DJ332" s="226">
        <v>92</v>
      </c>
      <c r="DK332" s="226">
        <v>87</v>
      </c>
      <c r="DL332" s="227">
        <v>82</v>
      </c>
      <c r="DM332" s="227">
        <v>91</v>
      </c>
      <c r="DN332" s="227">
        <v>85</v>
      </c>
      <c r="DO332" s="227">
        <v>91</v>
      </c>
      <c r="DP332" s="376">
        <f t="shared" si="135"/>
        <v>1</v>
      </c>
      <c r="DQ332" s="226">
        <f t="shared" si="135"/>
        <v>-42</v>
      </c>
      <c r="DR332" s="226">
        <f t="shared" si="135"/>
        <v>-57</v>
      </c>
      <c r="DS332" s="226">
        <f t="shared" si="131"/>
        <v>-71</v>
      </c>
      <c r="DT332" s="227">
        <f t="shared" si="131"/>
        <v>0</v>
      </c>
      <c r="DU332" s="227">
        <f t="shared" si="131"/>
        <v>-21.645435780736875</v>
      </c>
      <c r="DV332" s="227">
        <f t="shared" si="131"/>
        <v>-24.670667484164369</v>
      </c>
      <c r="DW332" s="227">
        <f t="shared" si="131"/>
        <v>-43.214554642476514</v>
      </c>
      <c r="DX332" s="377">
        <f t="shared" ref="DX332:EA395" si="149">IFERROR(W332/O332,0)</f>
        <v>0.79381443298969068</v>
      </c>
      <c r="DY332" s="377">
        <f t="shared" si="148"/>
        <v>0.78602409638554216</v>
      </c>
      <c r="DZ332" s="377">
        <f t="shared" si="148"/>
        <v>0.79321561338289959</v>
      </c>
      <c r="EA332" s="377">
        <f t="shared" si="148"/>
        <v>0.79332790886899918</v>
      </c>
      <c r="EB332" s="378">
        <f t="shared" si="148"/>
        <v>0.8082087661515075</v>
      </c>
      <c r="EC332" s="378">
        <f t="shared" si="148"/>
        <v>0.81262230919765166</v>
      </c>
      <c r="ED332" s="378">
        <f t="shared" si="148"/>
        <v>0.8148069579974544</v>
      </c>
      <c r="EE332" s="378">
        <f t="shared" si="148"/>
        <v>0.80529801324503314</v>
      </c>
      <c r="EG332" s="226">
        <v>1940</v>
      </c>
      <c r="EH332" s="226">
        <v>1556</v>
      </c>
      <c r="EI332" s="226">
        <v>384</v>
      </c>
      <c r="EJ332" s="226">
        <v>176</v>
      </c>
      <c r="EK332" s="226">
        <v>514</v>
      </c>
      <c r="EL332" s="226">
        <v>7056</v>
      </c>
      <c r="EM332" s="226">
        <v>7041</v>
      </c>
      <c r="EN332" s="379">
        <f t="shared" si="141"/>
        <v>0.80206185567010313</v>
      </c>
      <c r="EO332" s="226">
        <f t="shared" si="142"/>
        <v>45.833333333333329</v>
      </c>
      <c r="EP332" s="379">
        <f t="shared" si="143"/>
        <v>0.26494845360824743</v>
      </c>
      <c r="EQ332" s="226">
        <f t="shared" si="144"/>
        <v>72845.80498866213</v>
      </c>
      <c r="ER332" s="226">
        <f t="shared" si="145"/>
        <v>2083.0374473322918</v>
      </c>
      <c r="ES332" s="292"/>
      <c r="ET332" s="227">
        <v>4247</v>
      </c>
      <c r="EU332" s="227">
        <v>3390</v>
      </c>
      <c r="EV332" s="227">
        <v>857</v>
      </c>
      <c r="EW332" s="227">
        <v>307</v>
      </c>
      <c r="EX332" s="227">
        <v>1576</v>
      </c>
      <c r="EY332" s="227">
        <v>9230</v>
      </c>
      <c r="EZ332" s="227">
        <v>9216</v>
      </c>
      <c r="FA332" s="380">
        <f t="shared" si="126"/>
        <v>0.79821050153049211</v>
      </c>
      <c r="FB332" s="228">
        <f t="shared" si="127"/>
        <v>35.822637106184359</v>
      </c>
      <c r="FC332" s="380">
        <f t="shared" si="128"/>
        <v>0.37108547209795151</v>
      </c>
      <c r="FD332" s="227">
        <f t="shared" si="129"/>
        <v>170747.56229685806</v>
      </c>
      <c r="FE332" s="227">
        <f t="shared" si="130"/>
        <v>2775.9693287037039</v>
      </c>
      <c r="FF332" s="227">
        <v>757</v>
      </c>
      <c r="FG332" s="228">
        <f t="shared" si="146"/>
        <v>40.686922060766186</v>
      </c>
      <c r="FH332" s="227">
        <v>308</v>
      </c>
      <c r="FI332" s="227">
        <v>757</v>
      </c>
      <c r="FJ332" s="227">
        <v>11</v>
      </c>
      <c r="FK332" s="227">
        <f t="shared" si="137"/>
        <v>438</v>
      </c>
      <c r="FL332" s="227">
        <v>140</v>
      </c>
      <c r="FM332" s="227">
        <f t="shared" si="138"/>
        <v>298</v>
      </c>
      <c r="FZ332" s="229"/>
      <c r="GA332" s="229"/>
      <c r="GB332" s="229"/>
      <c r="GC332" s="229"/>
      <c r="GD332" s="229"/>
    </row>
    <row r="333" spans="1:186" s="368" customFormat="1">
      <c r="A333" s="287" t="s">
        <v>534</v>
      </c>
      <c r="B333" s="369" t="s">
        <v>535</v>
      </c>
      <c r="C333" s="287" t="s">
        <v>842</v>
      </c>
      <c r="D333" s="403" t="s">
        <v>3126</v>
      </c>
      <c r="E333" s="369" t="s">
        <v>843</v>
      </c>
      <c r="F333" s="403">
        <v>330</v>
      </c>
      <c r="G333" s="404" t="s">
        <v>853</v>
      </c>
      <c r="H333" s="392" t="s">
        <v>854</v>
      </c>
      <c r="I333" s="287" t="s">
        <v>846</v>
      </c>
      <c r="J333" s="369" t="s">
        <v>847</v>
      </c>
      <c r="K333" s="287" t="s">
        <v>434</v>
      </c>
      <c r="L333" s="369" t="s">
        <v>848</v>
      </c>
      <c r="M333" s="369" t="s">
        <v>3124</v>
      </c>
      <c r="N333" s="372">
        <v>1</v>
      </c>
      <c r="O333" s="373">
        <v>9716</v>
      </c>
      <c r="P333" s="373">
        <v>12242</v>
      </c>
      <c r="Q333" s="373">
        <v>12739</v>
      </c>
      <c r="R333" s="373">
        <v>14423</v>
      </c>
      <c r="S333" s="374">
        <v>12816</v>
      </c>
      <c r="T333" s="374">
        <v>13317</v>
      </c>
      <c r="U333" s="374">
        <v>15130</v>
      </c>
      <c r="V333" s="374">
        <v>15637</v>
      </c>
      <c r="W333" s="373">
        <v>7151</v>
      </c>
      <c r="X333" s="373">
        <v>9057</v>
      </c>
      <c r="Y333" s="373">
        <v>9424</v>
      </c>
      <c r="Z333" s="373">
        <v>10670</v>
      </c>
      <c r="AA333" s="374">
        <v>9744</v>
      </c>
      <c r="AB333" s="374">
        <v>10176</v>
      </c>
      <c r="AC333" s="374">
        <v>11516</v>
      </c>
      <c r="AD333" s="374">
        <v>11899</v>
      </c>
      <c r="AE333" s="373">
        <v>48</v>
      </c>
      <c r="AF333" s="373">
        <v>46</v>
      </c>
      <c r="AG333" s="373">
        <v>43</v>
      </c>
      <c r="AH333" s="373">
        <v>45</v>
      </c>
      <c r="AI333" s="374">
        <v>47</v>
      </c>
      <c r="AJ333" s="374">
        <v>44</v>
      </c>
      <c r="AK333" s="374">
        <v>48</v>
      </c>
      <c r="AL333" s="374">
        <v>50</v>
      </c>
      <c r="AM333" s="226">
        <v>2566</v>
      </c>
      <c r="AN333" s="226">
        <v>3185</v>
      </c>
      <c r="AO333" s="226">
        <v>3315</v>
      </c>
      <c r="AP333" s="226">
        <v>3753</v>
      </c>
      <c r="AQ333" s="227">
        <v>3072</v>
      </c>
      <c r="AR333" s="227">
        <v>3141</v>
      </c>
      <c r="AS333" s="227">
        <v>3614</v>
      </c>
      <c r="AT333" s="227">
        <v>3738</v>
      </c>
      <c r="AU333" s="226">
        <v>1003</v>
      </c>
      <c r="AV333" s="226">
        <v>1402</v>
      </c>
      <c r="AW333" s="226">
        <v>1439</v>
      </c>
      <c r="AX333" s="226">
        <v>1668</v>
      </c>
      <c r="AY333" s="227">
        <v>1375</v>
      </c>
      <c r="AZ333" s="227">
        <v>1420</v>
      </c>
      <c r="BA333" s="227">
        <v>1671</v>
      </c>
      <c r="BB333" s="227">
        <v>1805</v>
      </c>
      <c r="BC333" s="226">
        <f t="shared" si="134"/>
        <v>1590</v>
      </c>
      <c r="BD333" s="226">
        <f t="shared" si="134"/>
        <v>1719</v>
      </c>
      <c r="BE333" s="226">
        <f t="shared" si="134"/>
        <v>1834</v>
      </c>
      <c r="BF333" s="226">
        <f t="shared" si="134"/>
        <v>2053</v>
      </c>
      <c r="BG333" s="218">
        <f t="shared" si="134"/>
        <v>1630</v>
      </c>
      <c r="BH333" s="218">
        <f t="shared" si="134"/>
        <v>1651</v>
      </c>
      <c r="BI333" s="218">
        <f t="shared" si="134"/>
        <v>1867</v>
      </c>
      <c r="BJ333" s="218">
        <f t="shared" si="134"/>
        <v>1856</v>
      </c>
      <c r="BK333" s="226">
        <f t="shared" si="133"/>
        <v>-27</v>
      </c>
      <c r="BL333" s="226">
        <f t="shared" si="133"/>
        <v>64</v>
      </c>
      <c r="BM333" s="226">
        <f t="shared" si="133"/>
        <v>42</v>
      </c>
      <c r="BN333" s="226">
        <f t="shared" si="133"/>
        <v>32</v>
      </c>
      <c r="BO333" s="227">
        <f t="shared" si="147"/>
        <v>67</v>
      </c>
      <c r="BP333" s="227">
        <f t="shared" si="147"/>
        <v>70</v>
      </c>
      <c r="BQ333" s="227">
        <f t="shared" si="147"/>
        <v>76</v>
      </c>
      <c r="BR333" s="227">
        <f t="shared" si="147"/>
        <v>77</v>
      </c>
      <c r="BS333" s="226">
        <v>88</v>
      </c>
      <c r="BT333" s="226">
        <v>64</v>
      </c>
      <c r="BU333" s="226">
        <v>42</v>
      </c>
      <c r="BV333" s="226">
        <v>32</v>
      </c>
      <c r="BW333" s="227">
        <v>67</v>
      </c>
      <c r="BX333" s="227">
        <v>70</v>
      </c>
      <c r="BY333" s="227">
        <v>76</v>
      </c>
      <c r="BZ333" s="227">
        <v>77</v>
      </c>
      <c r="CA333" s="226">
        <v>115</v>
      </c>
      <c r="CB333" s="226">
        <f>IFERROR(VLOOKUP($G333,[12]ITEM!$B$2:$AC$939,26,0),0)</f>
        <v>0</v>
      </c>
      <c r="CC333" s="226">
        <f>IFERROR(VLOOKUP($G333,[12]ITEM!$B$2:$AC$939,27,0),0)</f>
        <v>0</v>
      </c>
      <c r="CD333" s="226">
        <f>IFERROR(VLOOKUP($G333,[12]ITEM!$B$2:$AC$939,28,0),0)</f>
        <v>0</v>
      </c>
      <c r="CE333" s="227">
        <v>0</v>
      </c>
      <c r="CF333" s="227">
        <v>0</v>
      </c>
      <c r="CG333" s="227">
        <v>0</v>
      </c>
      <c r="CH333" s="227">
        <v>0</v>
      </c>
      <c r="CI333" s="375"/>
      <c r="CJ333" s="226">
        <f t="shared" si="139"/>
        <v>1591</v>
      </c>
      <c r="CK333" s="226">
        <f t="shared" si="136"/>
        <v>2090</v>
      </c>
      <c r="CL333" s="226">
        <f t="shared" si="136"/>
        <v>2231</v>
      </c>
      <c r="CM333" s="226">
        <f t="shared" si="136"/>
        <v>2580</v>
      </c>
      <c r="CN333" s="227">
        <f t="shared" si="136"/>
        <v>1630</v>
      </c>
      <c r="CO333" s="227">
        <f t="shared" si="136"/>
        <v>1730.3335532990172</v>
      </c>
      <c r="CP333" s="227">
        <f t="shared" si="136"/>
        <v>2024.9671694347212</v>
      </c>
      <c r="CQ333" s="227">
        <f t="shared" si="136"/>
        <v>2124.7485945102917</v>
      </c>
      <c r="CR333" s="226">
        <v>1220</v>
      </c>
      <c r="CS333" s="226">
        <v>1442</v>
      </c>
      <c r="CT333" s="226">
        <v>1501</v>
      </c>
      <c r="CU333" s="226">
        <v>1699</v>
      </c>
      <c r="CV333" s="227">
        <f t="shared" si="140"/>
        <v>991</v>
      </c>
      <c r="CW333" s="227">
        <f>CV333*(1+('[13]GROWTH (YoY)'!AR333/100))</f>
        <v>1013.3335532990172</v>
      </c>
      <c r="CX333" s="227">
        <f>CW333*(1+('[13]GROWTH (YoY)'!AS333/100))</f>
        <v>1165.9671694347212</v>
      </c>
      <c r="CY333" s="227">
        <f>CX333*(1+('[13]GROWTH (YoY)'!AT333/100))</f>
        <v>1205.7485945102919</v>
      </c>
      <c r="CZ333" s="226">
        <v>4</v>
      </c>
      <c r="DA333" s="226">
        <v>5</v>
      </c>
      <c r="DB333" s="226">
        <v>6</v>
      </c>
      <c r="DC333" s="226">
        <v>6</v>
      </c>
      <c r="DD333" s="227">
        <v>1</v>
      </c>
      <c r="DE333" s="227">
        <v>1</v>
      </c>
      <c r="DF333" s="227">
        <v>1</v>
      </c>
      <c r="DG333" s="227">
        <v>1</v>
      </c>
      <c r="DH333" s="226">
        <v>367</v>
      </c>
      <c r="DI333" s="226">
        <v>643</v>
      </c>
      <c r="DJ333" s="226">
        <v>724</v>
      </c>
      <c r="DK333" s="226">
        <v>875</v>
      </c>
      <c r="DL333" s="227">
        <v>638</v>
      </c>
      <c r="DM333" s="227">
        <v>716</v>
      </c>
      <c r="DN333" s="227">
        <v>858</v>
      </c>
      <c r="DO333" s="227">
        <v>918</v>
      </c>
      <c r="DP333" s="376">
        <f t="shared" si="135"/>
        <v>-1</v>
      </c>
      <c r="DQ333" s="226">
        <f t="shared" si="135"/>
        <v>-371</v>
      </c>
      <c r="DR333" s="226">
        <f t="shared" si="135"/>
        <v>-397</v>
      </c>
      <c r="DS333" s="226">
        <f t="shared" si="131"/>
        <v>-527</v>
      </c>
      <c r="DT333" s="227">
        <f t="shared" si="131"/>
        <v>0</v>
      </c>
      <c r="DU333" s="227">
        <f t="shared" si="131"/>
        <v>-79.33355329901724</v>
      </c>
      <c r="DV333" s="227">
        <f t="shared" si="131"/>
        <v>-157.9671694347212</v>
      </c>
      <c r="DW333" s="227">
        <f t="shared" si="131"/>
        <v>-268.7485945102917</v>
      </c>
      <c r="DX333" s="377">
        <f t="shared" si="149"/>
        <v>0.736002470152326</v>
      </c>
      <c r="DY333" s="377">
        <f t="shared" si="148"/>
        <v>0.73983009312203885</v>
      </c>
      <c r="DZ333" s="377">
        <f t="shared" si="148"/>
        <v>0.73977549258183528</v>
      </c>
      <c r="EA333" s="377">
        <f t="shared" si="148"/>
        <v>0.73979061221659848</v>
      </c>
      <c r="EB333" s="378">
        <f t="shared" si="148"/>
        <v>0.76029962546816476</v>
      </c>
      <c r="EC333" s="378">
        <f t="shared" si="148"/>
        <v>0.7641360666816851</v>
      </c>
      <c r="ED333" s="378">
        <f t="shared" si="148"/>
        <v>0.76113681427627233</v>
      </c>
      <c r="EE333" s="378">
        <f t="shared" si="148"/>
        <v>0.76095158917951011</v>
      </c>
      <c r="EG333" s="226">
        <v>9741</v>
      </c>
      <c r="EH333" s="226">
        <v>6992</v>
      </c>
      <c r="EI333" s="226">
        <v>2749</v>
      </c>
      <c r="EJ333" s="226">
        <v>791</v>
      </c>
      <c r="EK333" s="226">
        <v>3195</v>
      </c>
      <c r="EL333" s="226">
        <v>39517</v>
      </c>
      <c r="EM333" s="226">
        <v>39514</v>
      </c>
      <c r="EN333" s="379">
        <f t="shared" si="141"/>
        <v>0.71779078123395956</v>
      </c>
      <c r="EO333" s="226">
        <f t="shared" si="142"/>
        <v>28.774099672608223</v>
      </c>
      <c r="EP333" s="379">
        <f t="shared" si="143"/>
        <v>0.32799507237449954</v>
      </c>
      <c r="EQ333" s="226">
        <f t="shared" si="144"/>
        <v>80851.279196295261</v>
      </c>
      <c r="ER333" s="226">
        <f t="shared" si="145"/>
        <v>1668.1851158239272</v>
      </c>
      <c r="ES333" s="292"/>
      <c r="ET333" s="227">
        <v>14916</v>
      </c>
      <c r="EU333" s="227">
        <v>10544</v>
      </c>
      <c r="EV333" s="227">
        <v>4372</v>
      </c>
      <c r="EW333" s="227">
        <v>1429</v>
      </c>
      <c r="EX333" s="227">
        <v>5744</v>
      </c>
      <c r="EY333" s="227">
        <v>53699</v>
      </c>
      <c r="EZ333" s="227">
        <v>53695</v>
      </c>
      <c r="FA333" s="380">
        <f t="shared" si="126"/>
        <v>0.70689192813086621</v>
      </c>
      <c r="FB333" s="228">
        <f t="shared" si="127"/>
        <v>32.685269899359561</v>
      </c>
      <c r="FC333" s="380">
        <f t="shared" si="128"/>
        <v>0.38508983641727007</v>
      </c>
      <c r="FD333" s="227">
        <f t="shared" si="129"/>
        <v>106966.6101789605</v>
      </c>
      <c r="FE333" s="227">
        <f t="shared" si="130"/>
        <v>2217.7732253158269</v>
      </c>
      <c r="FF333" s="227">
        <v>3272</v>
      </c>
      <c r="FG333" s="228">
        <f t="shared" si="146"/>
        <v>46.546454767726161</v>
      </c>
      <c r="FH333" s="227">
        <v>1523</v>
      </c>
      <c r="FI333" s="227">
        <v>3272</v>
      </c>
      <c r="FJ333" s="227">
        <v>32</v>
      </c>
      <c r="FK333" s="227">
        <f t="shared" si="137"/>
        <v>1717</v>
      </c>
      <c r="FL333" s="227">
        <v>455</v>
      </c>
      <c r="FM333" s="227">
        <f t="shared" si="138"/>
        <v>1262</v>
      </c>
      <c r="FZ333" s="229"/>
      <c r="GA333" s="229"/>
      <c r="GB333" s="229"/>
      <c r="GC333" s="229"/>
      <c r="GD333" s="229"/>
    </row>
    <row r="334" spans="1:186" s="368" customFormat="1">
      <c r="A334" s="287" t="s">
        <v>534</v>
      </c>
      <c r="B334" s="369" t="s">
        <v>535</v>
      </c>
      <c r="C334" s="287" t="s">
        <v>842</v>
      </c>
      <c r="D334" s="403" t="s">
        <v>3126</v>
      </c>
      <c r="E334" s="369" t="s">
        <v>843</v>
      </c>
      <c r="F334" s="403">
        <v>331</v>
      </c>
      <c r="G334" s="404" t="s">
        <v>855</v>
      </c>
      <c r="H334" s="392" t="s">
        <v>856</v>
      </c>
      <c r="I334" s="287" t="s">
        <v>846</v>
      </c>
      <c r="J334" s="369" t="s">
        <v>847</v>
      </c>
      <c r="K334" s="287" t="s">
        <v>434</v>
      </c>
      <c r="L334" s="369" t="s">
        <v>848</v>
      </c>
      <c r="M334" s="369" t="s">
        <v>3124</v>
      </c>
      <c r="N334" s="372">
        <v>1</v>
      </c>
      <c r="O334" s="373">
        <v>13657</v>
      </c>
      <c r="P334" s="373">
        <v>7543</v>
      </c>
      <c r="Q334" s="373">
        <v>7619</v>
      </c>
      <c r="R334" s="373">
        <v>8927</v>
      </c>
      <c r="S334" s="374">
        <v>7168</v>
      </c>
      <c r="T334" s="374">
        <v>7244</v>
      </c>
      <c r="U334" s="374">
        <v>8714</v>
      </c>
      <c r="V334" s="374">
        <v>9339</v>
      </c>
      <c r="W334" s="373">
        <v>12387</v>
      </c>
      <c r="X334" s="373">
        <v>6857</v>
      </c>
      <c r="Y334" s="373">
        <v>6926</v>
      </c>
      <c r="Z334" s="373">
        <v>8115</v>
      </c>
      <c r="AA334" s="374">
        <v>6447</v>
      </c>
      <c r="AB334" s="374">
        <v>6511</v>
      </c>
      <c r="AC334" s="374">
        <v>7898</v>
      </c>
      <c r="AD334" s="374">
        <v>8464</v>
      </c>
      <c r="AE334" s="373">
        <v>68</v>
      </c>
      <c r="AF334" s="373">
        <v>28</v>
      </c>
      <c r="AG334" s="373">
        <v>26</v>
      </c>
      <c r="AH334" s="373">
        <v>28</v>
      </c>
      <c r="AI334" s="374">
        <v>26</v>
      </c>
      <c r="AJ334" s="374">
        <v>24</v>
      </c>
      <c r="AK334" s="374">
        <v>28</v>
      </c>
      <c r="AL334" s="374">
        <v>30</v>
      </c>
      <c r="AM334" s="226">
        <v>1270</v>
      </c>
      <c r="AN334" s="226">
        <v>686</v>
      </c>
      <c r="AO334" s="226">
        <v>693</v>
      </c>
      <c r="AP334" s="226">
        <v>812</v>
      </c>
      <c r="AQ334" s="227">
        <v>721</v>
      </c>
      <c r="AR334" s="227">
        <v>733</v>
      </c>
      <c r="AS334" s="227">
        <v>816</v>
      </c>
      <c r="AT334" s="227">
        <v>875</v>
      </c>
      <c r="AU334" s="226">
        <v>271</v>
      </c>
      <c r="AV334" s="226">
        <v>215</v>
      </c>
      <c r="AW334" s="226">
        <v>220</v>
      </c>
      <c r="AX334" s="226">
        <v>274</v>
      </c>
      <c r="AY334" s="227">
        <v>133</v>
      </c>
      <c r="AZ334" s="227">
        <v>156</v>
      </c>
      <c r="BA334" s="227">
        <v>183</v>
      </c>
      <c r="BB334" s="227">
        <v>199</v>
      </c>
      <c r="BC334" s="226">
        <f t="shared" si="134"/>
        <v>984</v>
      </c>
      <c r="BD334" s="226">
        <f t="shared" si="134"/>
        <v>437</v>
      </c>
      <c r="BE334" s="226">
        <f t="shared" si="134"/>
        <v>450</v>
      </c>
      <c r="BF334" s="226">
        <f t="shared" si="134"/>
        <v>520</v>
      </c>
      <c r="BG334" s="218">
        <f t="shared" si="134"/>
        <v>569</v>
      </c>
      <c r="BH334" s="218">
        <f t="shared" si="134"/>
        <v>557</v>
      </c>
      <c r="BI334" s="218">
        <f t="shared" si="134"/>
        <v>610</v>
      </c>
      <c r="BJ334" s="218">
        <f t="shared" si="134"/>
        <v>655</v>
      </c>
      <c r="BK334" s="226">
        <f t="shared" si="133"/>
        <v>15</v>
      </c>
      <c r="BL334" s="226">
        <f t="shared" si="133"/>
        <v>34</v>
      </c>
      <c r="BM334" s="226">
        <f t="shared" si="133"/>
        <v>23</v>
      </c>
      <c r="BN334" s="226">
        <f t="shared" si="133"/>
        <v>18</v>
      </c>
      <c r="BO334" s="227">
        <f t="shared" si="147"/>
        <v>19</v>
      </c>
      <c r="BP334" s="227">
        <f t="shared" si="147"/>
        <v>20</v>
      </c>
      <c r="BQ334" s="227">
        <f t="shared" si="147"/>
        <v>23</v>
      </c>
      <c r="BR334" s="227">
        <f t="shared" si="147"/>
        <v>21</v>
      </c>
      <c r="BS334" s="226">
        <v>45</v>
      </c>
      <c r="BT334" s="226">
        <v>34</v>
      </c>
      <c r="BU334" s="226">
        <v>23</v>
      </c>
      <c r="BV334" s="226">
        <v>18</v>
      </c>
      <c r="BW334" s="227">
        <v>19</v>
      </c>
      <c r="BX334" s="227">
        <v>20</v>
      </c>
      <c r="BY334" s="227">
        <v>23</v>
      </c>
      <c r="BZ334" s="227">
        <v>21</v>
      </c>
      <c r="CA334" s="226">
        <v>30</v>
      </c>
      <c r="CB334" s="226">
        <f>IFERROR(VLOOKUP($G334,[12]ITEM!$B$2:$AC$939,26,0),0)</f>
        <v>0</v>
      </c>
      <c r="CC334" s="226">
        <f>IFERROR(VLOOKUP($G334,[12]ITEM!$B$2:$AC$939,27,0),0)</f>
        <v>0</v>
      </c>
      <c r="CD334" s="226">
        <f>IFERROR(VLOOKUP($G334,[12]ITEM!$B$2:$AC$939,28,0),0)</f>
        <v>0</v>
      </c>
      <c r="CE334" s="227">
        <v>0</v>
      </c>
      <c r="CF334" s="227">
        <v>0</v>
      </c>
      <c r="CG334" s="227">
        <v>0</v>
      </c>
      <c r="CH334" s="227">
        <v>0</v>
      </c>
      <c r="CI334" s="375"/>
      <c r="CJ334" s="226">
        <f t="shared" si="139"/>
        <v>984</v>
      </c>
      <c r="CK334" s="226">
        <f t="shared" si="136"/>
        <v>543</v>
      </c>
      <c r="CL334" s="226">
        <f t="shared" si="136"/>
        <v>553</v>
      </c>
      <c r="CM334" s="226">
        <f t="shared" si="136"/>
        <v>638</v>
      </c>
      <c r="CN334" s="227">
        <f t="shared" si="136"/>
        <v>569</v>
      </c>
      <c r="CO334" s="227">
        <f t="shared" si="136"/>
        <v>582.27077016559815</v>
      </c>
      <c r="CP334" s="227">
        <f t="shared" si="136"/>
        <v>638.51063958835925</v>
      </c>
      <c r="CQ334" s="227">
        <f t="shared" si="136"/>
        <v>686.70553663259477</v>
      </c>
      <c r="CR334" s="226">
        <v>950</v>
      </c>
      <c r="CS334" s="226">
        <v>504</v>
      </c>
      <c r="CT334" s="226">
        <v>509</v>
      </c>
      <c r="CU334" s="226">
        <v>596</v>
      </c>
      <c r="CV334" s="227">
        <f t="shared" si="140"/>
        <v>495</v>
      </c>
      <c r="CW334" s="227">
        <f>CV334*(1+('[13]GROWTH (YoY)'!AR334/100))</f>
        <v>503.27077016559821</v>
      </c>
      <c r="CX334" s="227">
        <f>CW334*(1+('[13]GROWTH (YoY)'!AS334/100))</f>
        <v>560.51063958835925</v>
      </c>
      <c r="CY334" s="227">
        <f>CX334*(1+('[13]GROWTH (YoY)'!AT334/100))</f>
        <v>600.70553663259477</v>
      </c>
      <c r="CZ334" s="226">
        <v>6</v>
      </c>
      <c r="DA334" s="226">
        <v>7</v>
      </c>
      <c r="DB334" s="226">
        <v>8</v>
      </c>
      <c r="DC334" s="226">
        <v>8</v>
      </c>
      <c r="DD334" s="227">
        <v>42</v>
      </c>
      <c r="DE334" s="227">
        <v>43</v>
      </c>
      <c r="DF334" s="227">
        <v>45</v>
      </c>
      <c r="DG334" s="227">
        <v>50</v>
      </c>
      <c r="DH334" s="226">
        <v>28</v>
      </c>
      <c r="DI334" s="226">
        <v>32</v>
      </c>
      <c r="DJ334" s="226">
        <v>36</v>
      </c>
      <c r="DK334" s="226">
        <v>34</v>
      </c>
      <c r="DL334" s="227">
        <v>32</v>
      </c>
      <c r="DM334" s="227">
        <v>36</v>
      </c>
      <c r="DN334" s="227">
        <v>33</v>
      </c>
      <c r="DO334" s="227">
        <v>36</v>
      </c>
      <c r="DP334" s="376">
        <f t="shared" si="135"/>
        <v>0</v>
      </c>
      <c r="DQ334" s="226">
        <f t="shared" si="135"/>
        <v>-106</v>
      </c>
      <c r="DR334" s="226">
        <f t="shared" si="135"/>
        <v>-103</v>
      </c>
      <c r="DS334" s="226">
        <f t="shared" si="131"/>
        <v>-118</v>
      </c>
      <c r="DT334" s="227">
        <f t="shared" si="131"/>
        <v>0</v>
      </c>
      <c r="DU334" s="227">
        <f t="shared" si="131"/>
        <v>-25.270770165598151</v>
      </c>
      <c r="DV334" s="227">
        <f t="shared" si="131"/>
        <v>-28.510639588359254</v>
      </c>
      <c r="DW334" s="227">
        <f t="shared" si="131"/>
        <v>-31.705536632594772</v>
      </c>
      <c r="DX334" s="377">
        <f t="shared" si="149"/>
        <v>0.9070073954748481</v>
      </c>
      <c r="DY334" s="377">
        <f t="shared" si="148"/>
        <v>0.90905475275089487</v>
      </c>
      <c r="DZ334" s="377">
        <f t="shared" si="148"/>
        <v>0.9090431815198845</v>
      </c>
      <c r="EA334" s="377">
        <f t="shared" si="148"/>
        <v>0.90903999103842281</v>
      </c>
      <c r="EB334" s="378">
        <f t="shared" si="148"/>
        <v>0.8994140625</v>
      </c>
      <c r="EC334" s="378">
        <f t="shared" si="148"/>
        <v>0.89881281060187745</v>
      </c>
      <c r="ED334" s="378">
        <f t="shared" si="148"/>
        <v>0.90635758549460643</v>
      </c>
      <c r="EE334" s="378">
        <f t="shared" si="148"/>
        <v>0.90630688510547164</v>
      </c>
      <c r="EG334" s="226">
        <v>13681</v>
      </c>
      <c r="EH334" s="226">
        <v>12554</v>
      </c>
      <c r="EI334" s="226">
        <v>1127</v>
      </c>
      <c r="EJ334" s="226">
        <v>219</v>
      </c>
      <c r="EK334" s="226">
        <v>635</v>
      </c>
      <c r="EL334" s="226">
        <v>7299</v>
      </c>
      <c r="EM334" s="226">
        <v>7280</v>
      </c>
      <c r="EN334" s="379">
        <f t="shared" si="141"/>
        <v>0.91762298077625903</v>
      </c>
      <c r="EO334" s="226">
        <f t="shared" si="142"/>
        <v>19.4321206743567</v>
      </c>
      <c r="EP334" s="379">
        <f t="shared" si="143"/>
        <v>4.6414735764929466E-2</v>
      </c>
      <c r="EQ334" s="226">
        <f t="shared" si="144"/>
        <v>86998.218934100558</v>
      </c>
      <c r="ER334" s="226">
        <f t="shared" si="145"/>
        <v>2506.868131868132</v>
      </c>
      <c r="ES334" s="292"/>
      <c r="ET334" s="227">
        <v>7168</v>
      </c>
      <c r="EU334" s="227">
        <v>6247</v>
      </c>
      <c r="EV334" s="227">
        <v>921</v>
      </c>
      <c r="EW334" s="227">
        <v>147</v>
      </c>
      <c r="EX334" s="227">
        <v>588</v>
      </c>
      <c r="EY334" s="227">
        <v>5475</v>
      </c>
      <c r="EZ334" s="227">
        <v>5470</v>
      </c>
      <c r="FA334" s="380">
        <f t="shared" ref="FA334:FA397" si="150">IFERROR(EU334/ET334,0)</f>
        <v>0.8715122767857143</v>
      </c>
      <c r="FB334" s="228">
        <f t="shared" ref="FB334:FB397" si="151">IFERROR((EW334/EV334)*100,0)</f>
        <v>15.960912052117262</v>
      </c>
      <c r="FC334" s="380">
        <f t="shared" ref="FC334:FC397" si="152">IFERROR(EX334/ET334,0)</f>
        <v>8.203125E-2</v>
      </c>
      <c r="FD334" s="227">
        <f t="shared" ref="FD334:FD397" si="153">IFERROR((EX334*1000000)/EY334,0)</f>
        <v>107397.2602739726</v>
      </c>
      <c r="FE334" s="227">
        <f t="shared" ref="FE334:FE397" si="154">IFERROR((EW334*1000000)/EZ334/12,0)</f>
        <v>2239.4881170018284</v>
      </c>
      <c r="FF334" s="227">
        <v>721</v>
      </c>
      <c r="FG334" s="228">
        <f t="shared" si="146"/>
        <v>20.388349514563107</v>
      </c>
      <c r="FH334" s="227">
        <v>147</v>
      </c>
      <c r="FI334" s="227">
        <v>721</v>
      </c>
      <c r="FJ334" s="227">
        <v>7</v>
      </c>
      <c r="FK334" s="227">
        <f t="shared" si="137"/>
        <v>567</v>
      </c>
      <c r="FL334" s="227">
        <v>254</v>
      </c>
      <c r="FM334" s="227">
        <f t="shared" si="138"/>
        <v>313</v>
      </c>
      <c r="FZ334" s="229"/>
      <c r="GA334" s="229"/>
      <c r="GB334" s="229"/>
      <c r="GC334" s="229"/>
      <c r="GD334" s="229"/>
    </row>
    <row r="335" spans="1:186" s="368" customFormat="1">
      <c r="A335" s="287" t="s">
        <v>534</v>
      </c>
      <c r="B335" s="369" t="s">
        <v>535</v>
      </c>
      <c r="C335" s="287" t="s">
        <v>842</v>
      </c>
      <c r="D335" s="403" t="s">
        <v>3126</v>
      </c>
      <c r="E335" s="369" t="s">
        <v>843</v>
      </c>
      <c r="F335" s="403">
        <v>332</v>
      </c>
      <c r="G335" s="404" t="s">
        <v>857</v>
      </c>
      <c r="H335" s="392" t="s">
        <v>858</v>
      </c>
      <c r="I335" s="287" t="s">
        <v>846</v>
      </c>
      <c r="J335" s="369" t="s">
        <v>847</v>
      </c>
      <c r="K335" s="287" t="s">
        <v>434</v>
      </c>
      <c r="L335" s="369" t="s">
        <v>848</v>
      </c>
      <c r="M335" s="369" t="s">
        <v>3124</v>
      </c>
      <c r="N335" s="372">
        <v>1</v>
      </c>
      <c r="O335" s="373">
        <v>3820</v>
      </c>
      <c r="P335" s="373">
        <v>4284</v>
      </c>
      <c r="Q335" s="373">
        <v>4616</v>
      </c>
      <c r="R335" s="373">
        <v>5228</v>
      </c>
      <c r="S335" s="374">
        <v>3993</v>
      </c>
      <c r="T335" s="374">
        <v>4356</v>
      </c>
      <c r="U335" s="374">
        <v>4929</v>
      </c>
      <c r="V335" s="374">
        <v>5273</v>
      </c>
      <c r="W335" s="373">
        <v>2898</v>
      </c>
      <c r="X335" s="373">
        <v>3256</v>
      </c>
      <c r="Y335" s="373">
        <v>3508</v>
      </c>
      <c r="Z335" s="373">
        <v>3973</v>
      </c>
      <c r="AA335" s="374">
        <v>2782</v>
      </c>
      <c r="AB335" s="374">
        <v>3014</v>
      </c>
      <c r="AC335" s="374">
        <v>3410</v>
      </c>
      <c r="AD335" s="374">
        <v>3648</v>
      </c>
      <c r="AE335" s="373">
        <v>19</v>
      </c>
      <c r="AF335" s="373">
        <v>16</v>
      </c>
      <c r="AG335" s="373">
        <v>16</v>
      </c>
      <c r="AH335" s="373">
        <v>16</v>
      </c>
      <c r="AI335" s="374">
        <v>15</v>
      </c>
      <c r="AJ335" s="374">
        <v>15</v>
      </c>
      <c r="AK335" s="374">
        <v>16</v>
      </c>
      <c r="AL335" s="374">
        <v>17</v>
      </c>
      <c r="AM335" s="226">
        <v>922</v>
      </c>
      <c r="AN335" s="226">
        <v>1028</v>
      </c>
      <c r="AO335" s="226">
        <v>1108</v>
      </c>
      <c r="AP335" s="226">
        <v>1255</v>
      </c>
      <c r="AQ335" s="227">
        <v>1211</v>
      </c>
      <c r="AR335" s="227">
        <v>1342</v>
      </c>
      <c r="AS335" s="227">
        <v>1519</v>
      </c>
      <c r="AT335" s="227">
        <v>1625</v>
      </c>
      <c r="AU335" s="226">
        <v>446</v>
      </c>
      <c r="AV335" s="226">
        <v>579</v>
      </c>
      <c r="AW335" s="226">
        <v>629</v>
      </c>
      <c r="AX335" s="226">
        <v>738</v>
      </c>
      <c r="AY335" s="227">
        <v>719</v>
      </c>
      <c r="AZ335" s="227">
        <v>730</v>
      </c>
      <c r="BA335" s="227">
        <v>857</v>
      </c>
      <c r="BB335" s="227">
        <v>929</v>
      </c>
      <c r="BC335" s="226">
        <f t="shared" si="134"/>
        <v>374</v>
      </c>
      <c r="BD335" s="226">
        <f t="shared" si="134"/>
        <v>366</v>
      </c>
      <c r="BE335" s="226">
        <f t="shared" si="134"/>
        <v>445</v>
      </c>
      <c r="BF335" s="226">
        <f t="shared" si="134"/>
        <v>484</v>
      </c>
      <c r="BG335" s="218">
        <f t="shared" si="134"/>
        <v>395</v>
      </c>
      <c r="BH335" s="218">
        <f t="shared" si="134"/>
        <v>561</v>
      </c>
      <c r="BI335" s="218">
        <f t="shared" si="134"/>
        <v>610</v>
      </c>
      <c r="BJ335" s="218">
        <f t="shared" si="134"/>
        <v>623</v>
      </c>
      <c r="BK335" s="226">
        <f t="shared" si="133"/>
        <v>102</v>
      </c>
      <c r="BL335" s="226">
        <f t="shared" si="133"/>
        <v>83</v>
      </c>
      <c r="BM335" s="226">
        <f t="shared" si="133"/>
        <v>34</v>
      </c>
      <c r="BN335" s="226">
        <f t="shared" si="133"/>
        <v>33</v>
      </c>
      <c r="BO335" s="227">
        <f t="shared" si="147"/>
        <v>97</v>
      </c>
      <c r="BP335" s="227">
        <f t="shared" si="147"/>
        <v>51</v>
      </c>
      <c r="BQ335" s="227">
        <f t="shared" si="147"/>
        <v>52</v>
      </c>
      <c r="BR335" s="227">
        <f t="shared" si="147"/>
        <v>73</v>
      </c>
      <c r="BS335" s="226">
        <v>135</v>
      </c>
      <c r="BT335" s="226">
        <v>83</v>
      </c>
      <c r="BU335" s="226">
        <v>34</v>
      </c>
      <c r="BV335" s="226">
        <v>33</v>
      </c>
      <c r="BW335" s="227">
        <v>97</v>
      </c>
      <c r="BX335" s="227">
        <v>51</v>
      </c>
      <c r="BY335" s="227">
        <v>52</v>
      </c>
      <c r="BZ335" s="227">
        <v>73</v>
      </c>
      <c r="CA335" s="226">
        <v>33</v>
      </c>
      <c r="CB335" s="226">
        <f>IFERROR(VLOOKUP($G335,[12]ITEM!$B$2:$AC$939,26,0),0)</f>
        <v>0</v>
      </c>
      <c r="CC335" s="226">
        <f>IFERROR(VLOOKUP($G335,[12]ITEM!$B$2:$AC$939,27,0),0)</f>
        <v>0</v>
      </c>
      <c r="CD335" s="226">
        <f>IFERROR(VLOOKUP($G335,[12]ITEM!$B$2:$AC$939,28,0),0)</f>
        <v>0</v>
      </c>
      <c r="CE335" s="227">
        <v>0</v>
      </c>
      <c r="CF335" s="227">
        <v>0</v>
      </c>
      <c r="CG335" s="227">
        <v>0</v>
      </c>
      <c r="CH335" s="227">
        <v>0</v>
      </c>
      <c r="CI335" s="375"/>
      <c r="CJ335" s="226">
        <f t="shared" si="139"/>
        <v>373</v>
      </c>
      <c r="CK335" s="226">
        <f t="shared" si="136"/>
        <v>402</v>
      </c>
      <c r="CL335" s="226">
        <f t="shared" si="136"/>
        <v>430</v>
      </c>
      <c r="CM335" s="226">
        <f t="shared" si="136"/>
        <v>470</v>
      </c>
      <c r="CN335" s="227">
        <f t="shared" si="136"/>
        <v>395</v>
      </c>
      <c r="CO335" s="227">
        <f t="shared" si="136"/>
        <v>436.71938889594611</v>
      </c>
      <c r="CP335" s="227">
        <f t="shared" si="136"/>
        <v>483.32445958013926</v>
      </c>
      <c r="CQ335" s="227">
        <f t="shared" si="136"/>
        <v>517.07680671751268</v>
      </c>
      <c r="CR335" s="226">
        <v>247</v>
      </c>
      <c r="CS335" s="226">
        <v>287</v>
      </c>
      <c r="CT335" s="226">
        <v>309</v>
      </c>
      <c r="CU335" s="226">
        <v>350</v>
      </c>
      <c r="CV335" s="227">
        <f t="shared" si="140"/>
        <v>340</v>
      </c>
      <c r="CW335" s="227">
        <f>CV335*(1+('[13]GROWTH (YoY)'!AR335/100))</f>
        <v>376.71938889594611</v>
      </c>
      <c r="CX335" s="227">
        <f>CW335*(1+('[13]GROWTH (YoY)'!AS335/100))</f>
        <v>426.32445958013926</v>
      </c>
      <c r="CY335" s="227">
        <f>CX335*(1+('[13]GROWTH (YoY)'!AT335/100))</f>
        <v>456.07680671751274</v>
      </c>
      <c r="CZ335" s="226">
        <v>53</v>
      </c>
      <c r="DA335" s="226">
        <v>70</v>
      </c>
      <c r="DB335" s="226">
        <v>71</v>
      </c>
      <c r="DC335" s="226">
        <v>73</v>
      </c>
      <c r="DD335" s="227">
        <v>10</v>
      </c>
      <c r="DE335" s="227">
        <v>10</v>
      </c>
      <c r="DF335" s="227">
        <v>10</v>
      </c>
      <c r="DG335" s="227">
        <v>11</v>
      </c>
      <c r="DH335" s="226">
        <v>73</v>
      </c>
      <c r="DI335" s="226">
        <v>45</v>
      </c>
      <c r="DJ335" s="226">
        <v>50</v>
      </c>
      <c r="DK335" s="226">
        <v>47</v>
      </c>
      <c r="DL335" s="227">
        <v>45</v>
      </c>
      <c r="DM335" s="227">
        <v>50</v>
      </c>
      <c r="DN335" s="227">
        <v>47</v>
      </c>
      <c r="DO335" s="227">
        <v>50</v>
      </c>
      <c r="DP335" s="376">
        <f t="shared" si="135"/>
        <v>1</v>
      </c>
      <c r="DQ335" s="226">
        <f t="shared" si="135"/>
        <v>-36</v>
      </c>
      <c r="DR335" s="226">
        <f t="shared" si="135"/>
        <v>15</v>
      </c>
      <c r="DS335" s="226">
        <f t="shared" si="131"/>
        <v>14</v>
      </c>
      <c r="DT335" s="227">
        <f t="shared" si="131"/>
        <v>0</v>
      </c>
      <c r="DU335" s="227">
        <f t="shared" si="131"/>
        <v>124.28061110405389</v>
      </c>
      <c r="DV335" s="227">
        <f t="shared" si="131"/>
        <v>126.67554041986074</v>
      </c>
      <c r="DW335" s="227">
        <f t="shared" si="131"/>
        <v>105.92319328248732</v>
      </c>
      <c r="DX335" s="377">
        <f t="shared" si="149"/>
        <v>0.75863874345549742</v>
      </c>
      <c r="DY335" s="377">
        <f t="shared" si="148"/>
        <v>0.76003734827264235</v>
      </c>
      <c r="DZ335" s="377">
        <f t="shared" si="148"/>
        <v>0.75996533795493937</v>
      </c>
      <c r="EA335" s="377">
        <f t="shared" si="148"/>
        <v>0.759946442234124</v>
      </c>
      <c r="EB335" s="378">
        <f t="shared" si="148"/>
        <v>0.69671925870272977</v>
      </c>
      <c r="EC335" s="378">
        <f t="shared" si="148"/>
        <v>0.69191919191919193</v>
      </c>
      <c r="ED335" s="378">
        <f t="shared" si="148"/>
        <v>0.69182389937106914</v>
      </c>
      <c r="EE335" s="378">
        <f t="shared" si="148"/>
        <v>0.69182628484733544</v>
      </c>
      <c r="EG335" s="226">
        <v>3829</v>
      </c>
      <c r="EH335" s="226">
        <v>2934</v>
      </c>
      <c r="EI335" s="226">
        <v>895</v>
      </c>
      <c r="EJ335" s="226">
        <v>527</v>
      </c>
      <c r="EK335" s="226">
        <v>1068</v>
      </c>
      <c r="EL335" s="226">
        <v>23387</v>
      </c>
      <c r="EM335" s="226">
        <v>23330</v>
      </c>
      <c r="EN335" s="379">
        <f t="shared" si="141"/>
        <v>0.76625750848785579</v>
      </c>
      <c r="EO335" s="226">
        <f t="shared" si="142"/>
        <v>58.882681564245807</v>
      </c>
      <c r="EP335" s="379">
        <f t="shared" si="143"/>
        <v>0.2789240010446592</v>
      </c>
      <c r="EQ335" s="226">
        <f t="shared" si="144"/>
        <v>45666.395860948389</v>
      </c>
      <c r="ER335" s="226">
        <f t="shared" si="145"/>
        <v>1882.4117731104443</v>
      </c>
      <c r="ES335" s="292"/>
      <c r="ET335" s="227">
        <v>3993</v>
      </c>
      <c r="EU335" s="227">
        <v>2582</v>
      </c>
      <c r="EV335" s="227">
        <v>1411</v>
      </c>
      <c r="EW335" s="227">
        <v>794</v>
      </c>
      <c r="EX335" s="227">
        <v>1412</v>
      </c>
      <c r="EY335" s="227">
        <v>26232</v>
      </c>
      <c r="EZ335" s="227">
        <v>26163</v>
      </c>
      <c r="FA335" s="380">
        <f t="shared" si="150"/>
        <v>0.64663160530929131</v>
      </c>
      <c r="FB335" s="228">
        <f t="shared" si="151"/>
        <v>56.27214741318214</v>
      </c>
      <c r="FC335" s="380">
        <f t="shared" si="152"/>
        <v>0.35361883295767593</v>
      </c>
      <c r="FD335" s="227">
        <f t="shared" si="153"/>
        <v>53827.386398292161</v>
      </c>
      <c r="FE335" s="227">
        <f t="shared" si="154"/>
        <v>2529.0168049025979</v>
      </c>
      <c r="FF335" s="227">
        <v>1211</v>
      </c>
      <c r="FG335" s="228">
        <f t="shared" si="146"/>
        <v>65.81337737407101</v>
      </c>
      <c r="FH335" s="227">
        <v>797</v>
      </c>
      <c r="FI335" s="227">
        <v>1211</v>
      </c>
      <c r="FJ335" s="227">
        <v>12</v>
      </c>
      <c r="FK335" s="227">
        <f t="shared" si="137"/>
        <v>402</v>
      </c>
      <c r="FL335" s="227">
        <v>142</v>
      </c>
      <c r="FM335" s="227">
        <f t="shared" si="138"/>
        <v>260</v>
      </c>
      <c r="FZ335" s="229"/>
      <c r="GA335" s="229"/>
      <c r="GB335" s="229"/>
      <c r="GC335" s="229"/>
      <c r="GD335" s="229"/>
    </row>
    <row r="336" spans="1:186" s="368" customFormat="1">
      <c r="A336" s="287" t="s">
        <v>534</v>
      </c>
      <c r="B336" s="369" t="s">
        <v>535</v>
      </c>
      <c r="C336" s="287" t="s">
        <v>842</v>
      </c>
      <c r="D336" s="403" t="s">
        <v>3126</v>
      </c>
      <c r="E336" s="369" t="s">
        <v>843</v>
      </c>
      <c r="F336" s="403">
        <v>333</v>
      </c>
      <c r="G336" s="404" t="s">
        <v>859</v>
      </c>
      <c r="H336" s="392" t="s">
        <v>860</v>
      </c>
      <c r="I336" s="287" t="s">
        <v>861</v>
      </c>
      <c r="J336" s="369" t="s">
        <v>862</v>
      </c>
      <c r="K336" s="287" t="s">
        <v>434</v>
      </c>
      <c r="L336" s="369" t="s">
        <v>848</v>
      </c>
      <c r="M336" s="369" t="s">
        <v>3124</v>
      </c>
      <c r="N336" s="372">
        <v>1</v>
      </c>
      <c r="O336" s="373">
        <v>2835</v>
      </c>
      <c r="P336" s="373">
        <v>7012</v>
      </c>
      <c r="Q336" s="373">
        <v>7735</v>
      </c>
      <c r="R336" s="373">
        <v>8682</v>
      </c>
      <c r="S336" s="374">
        <v>5670</v>
      </c>
      <c r="T336" s="374">
        <v>6218</v>
      </c>
      <c r="U336" s="374">
        <v>6977</v>
      </c>
      <c r="V336" s="374">
        <v>7176</v>
      </c>
      <c r="W336" s="373">
        <v>2289</v>
      </c>
      <c r="X336" s="373">
        <v>5644</v>
      </c>
      <c r="Y336" s="373">
        <v>6226</v>
      </c>
      <c r="Z336" s="373">
        <v>6989</v>
      </c>
      <c r="AA336" s="374">
        <v>4306</v>
      </c>
      <c r="AB336" s="374">
        <v>4778</v>
      </c>
      <c r="AC336" s="374">
        <v>5353</v>
      </c>
      <c r="AD336" s="374">
        <v>5493</v>
      </c>
      <c r="AE336" s="373">
        <v>14</v>
      </c>
      <c r="AF336" s="373">
        <v>26</v>
      </c>
      <c r="AG336" s="373">
        <v>26</v>
      </c>
      <c r="AH336" s="373">
        <v>27</v>
      </c>
      <c r="AI336" s="374">
        <v>21</v>
      </c>
      <c r="AJ336" s="374">
        <v>21</v>
      </c>
      <c r="AK336" s="374">
        <v>22</v>
      </c>
      <c r="AL336" s="374">
        <v>23</v>
      </c>
      <c r="AM336" s="226">
        <v>546</v>
      </c>
      <c r="AN336" s="226">
        <v>1368</v>
      </c>
      <c r="AO336" s="226">
        <v>1509</v>
      </c>
      <c r="AP336" s="226">
        <v>1694</v>
      </c>
      <c r="AQ336" s="227">
        <v>1363</v>
      </c>
      <c r="AR336" s="227">
        <v>1440</v>
      </c>
      <c r="AS336" s="227">
        <v>1624</v>
      </c>
      <c r="AT336" s="227">
        <v>1683</v>
      </c>
      <c r="AU336" s="226">
        <v>235</v>
      </c>
      <c r="AV336" s="226">
        <v>549</v>
      </c>
      <c r="AW336" s="226">
        <v>607</v>
      </c>
      <c r="AX336" s="226">
        <v>699</v>
      </c>
      <c r="AY336" s="227">
        <v>552</v>
      </c>
      <c r="AZ336" s="227">
        <v>589</v>
      </c>
      <c r="BA336" s="227">
        <v>628</v>
      </c>
      <c r="BB336" s="227">
        <v>715</v>
      </c>
      <c r="BC336" s="226">
        <f t="shared" si="134"/>
        <v>296</v>
      </c>
      <c r="BD336" s="226">
        <f t="shared" si="134"/>
        <v>783</v>
      </c>
      <c r="BE336" s="226">
        <f t="shared" si="134"/>
        <v>869</v>
      </c>
      <c r="BF336" s="226">
        <f t="shared" ref="BF336:BJ386" si="155">AP336-AX336-BN336</f>
        <v>967</v>
      </c>
      <c r="BG336" s="218">
        <f t="shared" si="155"/>
        <v>738</v>
      </c>
      <c r="BH336" s="218">
        <f t="shared" si="155"/>
        <v>794</v>
      </c>
      <c r="BI336" s="218">
        <f t="shared" si="155"/>
        <v>939</v>
      </c>
      <c r="BJ336" s="218">
        <f t="shared" si="155"/>
        <v>902</v>
      </c>
      <c r="BK336" s="226">
        <f t="shared" si="133"/>
        <v>15</v>
      </c>
      <c r="BL336" s="226">
        <f t="shared" si="133"/>
        <v>36</v>
      </c>
      <c r="BM336" s="226">
        <f t="shared" si="133"/>
        <v>33</v>
      </c>
      <c r="BN336" s="226">
        <f t="shared" si="133"/>
        <v>28</v>
      </c>
      <c r="BO336" s="227">
        <f t="shared" si="147"/>
        <v>73</v>
      </c>
      <c r="BP336" s="227">
        <f t="shared" si="147"/>
        <v>57</v>
      </c>
      <c r="BQ336" s="227">
        <f t="shared" si="147"/>
        <v>57</v>
      </c>
      <c r="BR336" s="227">
        <f t="shared" si="147"/>
        <v>66</v>
      </c>
      <c r="BS336" s="226">
        <v>28</v>
      </c>
      <c r="BT336" s="226">
        <v>36</v>
      </c>
      <c r="BU336" s="226">
        <v>33</v>
      </c>
      <c r="BV336" s="226">
        <v>28</v>
      </c>
      <c r="BW336" s="227">
        <v>73</v>
      </c>
      <c r="BX336" s="227">
        <v>57</v>
      </c>
      <c r="BY336" s="227">
        <v>57</v>
      </c>
      <c r="BZ336" s="227">
        <v>66</v>
      </c>
      <c r="CA336" s="226">
        <v>13</v>
      </c>
      <c r="CB336" s="226">
        <f>IFERROR(VLOOKUP($G336,[12]ITEM!$B$2:$AC$939,26,0),0)</f>
        <v>0</v>
      </c>
      <c r="CC336" s="226">
        <f>IFERROR(VLOOKUP($G336,[12]ITEM!$B$2:$AC$939,27,0),0)</f>
        <v>0</v>
      </c>
      <c r="CD336" s="226">
        <f>IFERROR(VLOOKUP($G336,[12]ITEM!$B$2:$AC$939,28,0),0)</f>
        <v>0</v>
      </c>
      <c r="CE336" s="227">
        <v>0</v>
      </c>
      <c r="CF336" s="227">
        <v>0</v>
      </c>
      <c r="CG336" s="227">
        <v>0</v>
      </c>
      <c r="CH336" s="227">
        <v>0</v>
      </c>
      <c r="CI336" s="375"/>
      <c r="CJ336" s="226">
        <f t="shared" si="139"/>
        <v>296</v>
      </c>
      <c r="CK336" s="226">
        <f t="shared" si="136"/>
        <v>492</v>
      </c>
      <c r="CL336" s="226">
        <f t="shared" si="136"/>
        <v>543</v>
      </c>
      <c r="CM336" s="226">
        <f t="shared" si="136"/>
        <v>596</v>
      </c>
      <c r="CN336" s="227">
        <f t="shared" si="136"/>
        <v>738</v>
      </c>
      <c r="CO336" s="227">
        <f t="shared" si="136"/>
        <v>780.38882708725896</v>
      </c>
      <c r="CP336" s="227">
        <f t="shared" si="136"/>
        <v>859.43215274645036</v>
      </c>
      <c r="CQ336" s="227">
        <f t="shared" si="136"/>
        <v>899.56410365793761</v>
      </c>
      <c r="CR336" s="226">
        <v>260</v>
      </c>
      <c r="CS336" s="226">
        <v>423</v>
      </c>
      <c r="CT336" s="226">
        <v>466</v>
      </c>
      <c r="CU336" s="226">
        <v>524</v>
      </c>
      <c r="CV336" s="227">
        <f t="shared" si="140"/>
        <v>578</v>
      </c>
      <c r="CW336" s="227">
        <f>CV336*(1+('[13]GROWTH (YoY)'!AR336/100))</f>
        <v>610.38882708725896</v>
      </c>
      <c r="CX336" s="227">
        <f>CW336*(1+('[13]GROWTH (YoY)'!AS336/100))</f>
        <v>688.43215274645036</v>
      </c>
      <c r="CY336" s="227">
        <f>CX336*(1+('[13]GROWTH (YoY)'!AT336/100))</f>
        <v>713.56410365793761</v>
      </c>
      <c r="CZ336" s="226">
        <v>1</v>
      </c>
      <c r="DA336" s="226">
        <v>2</v>
      </c>
      <c r="DB336" s="226">
        <v>2</v>
      </c>
      <c r="DC336" s="226">
        <v>2</v>
      </c>
      <c r="DD336" s="227">
        <v>94</v>
      </c>
      <c r="DE336" s="227">
        <v>96</v>
      </c>
      <c r="DF336" s="227">
        <v>102</v>
      </c>
      <c r="DG336" s="227">
        <v>112</v>
      </c>
      <c r="DH336" s="226">
        <v>35</v>
      </c>
      <c r="DI336" s="226">
        <v>67</v>
      </c>
      <c r="DJ336" s="226">
        <v>75</v>
      </c>
      <c r="DK336" s="226">
        <v>70</v>
      </c>
      <c r="DL336" s="227">
        <v>66</v>
      </c>
      <c r="DM336" s="227">
        <v>74</v>
      </c>
      <c r="DN336" s="227">
        <v>69</v>
      </c>
      <c r="DO336" s="227">
        <v>74</v>
      </c>
      <c r="DP336" s="376">
        <f t="shared" si="135"/>
        <v>0</v>
      </c>
      <c r="DQ336" s="226">
        <f t="shared" si="135"/>
        <v>291</v>
      </c>
      <c r="DR336" s="226">
        <f t="shared" si="135"/>
        <v>326</v>
      </c>
      <c r="DS336" s="226">
        <f t="shared" si="131"/>
        <v>371</v>
      </c>
      <c r="DT336" s="227">
        <f t="shared" si="131"/>
        <v>0</v>
      </c>
      <c r="DU336" s="227">
        <f t="shared" si="131"/>
        <v>13.61117291274104</v>
      </c>
      <c r="DV336" s="227">
        <f t="shared" si="131"/>
        <v>79.567847253549644</v>
      </c>
      <c r="DW336" s="227">
        <f t="shared" si="131"/>
        <v>2.4358963420623923</v>
      </c>
      <c r="DX336" s="377">
        <f t="shared" si="149"/>
        <v>0.80740740740740746</v>
      </c>
      <c r="DY336" s="377">
        <f t="shared" si="148"/>
        <v>0.80490587564175697</v>
      </c>
      <c r="DZ336" s="377">
        <f t="shared" si="148"/>
        <v>0.80491273432449906</v>
      </c>
      <c r="EA336" s="377">
        <f t="shared" si="148"/>
        <v>0.8049988481916609</v>
      </c>
      <c r="EB336" s="378">
        <f t="shared" si="148"/>
        <v>0.75943562610229276</v>
      </c>
      <c r="EC336" s="378">
        <f t="shared" si="148"/>
        <v>0.76841428111933097</v>
      </c>
      <c r="ED336" s="378">
        <f t="shared" si="148"/>
        <v>0.76723520137594958</v>
      </c>
      <c r="EE336" s="378">
        <f t="shared" si="148"/>
        <v>0.76546822742474918</v>
      </c>
      <c r="EG336" s="226">
        <v>2833</v>
      </c>
      <c r="EH336" s="226">
        <v>2324</v>
      </c>
      <c r="EI336" s="226">
        <v>509</v>
      </c>
      <c r="EJ336" s="226">
        <v>217</v>
      </c>
      <c r="EK336" s="226">
        <v>947</v>
      </c>
      <c r="EL336" s="226">
        <v>8022</v>
      </c>
      <c r="EM336" s="226">
        <v>7998</v>
      </c>
      <c r="EN336" s="379">
        <f t="shared" si="141"/>
        <v>0.82033180374161663</v>
      </c>
      <c r="EO336" s="226">
        <f t="shared" si="142"/>
        <v>42.632612966601179</v>
      </c>
      <c r="EP336" s="379">
        <f t="shared" si="143"/>
        <v>0.33427462054359336</v>
      </c>
      <c r="EQ336" s="226">
        <f t="shared" si="144"/>
        <v>118050.36150585889</v>
      </c>
      <c r="ER336" s="226">
        <f t="shared" si="145"/>
        <v>2260.9819121447031</v>
      </c>
      <c r="ES336" s="292"/>
      <c r="ET336" s="227">
        <v>5670</v>
      </c>
      <c r="EU336" s="227">
        <v>4306</v>
      </c>
      <c r="EV336" s="227">
        <v>1363</v>
      </c>
      <c r="EW336" s="227">
        <v>761</v>
      </c>
      <c r="EX336" s="227">
        <v>2071</v>
      </c>
      <c r="EY336" s="227">
        <v>14102</v>
      </c>
      <c r="EZ336" s="227">
        <v>14065</v>
      </c>
      <c r="FA336" s="380">
        <f t="shared" si="150"/>
        <v>0.75943562610229276</v>
      </c>
      <c r="FB336" s="228">
        <f t="shared" si="151"/>
        <v>55.832721936903887</v>
      </c>
      <c r="FC336" s="380">
        <f t="shared" si="152"/>
        <v>0.36525573192239857</v>
      </c>
      <c r="FD336" s="227">
        <f t="shared" si="153"/>
        <v>146858.60161679194</v>
      </c>
      <c r="FE336" s="227">
        <f t="shared" si="154"/>
        <v>4508.8280601967062</v>
      </c>
      <c r="FF336" s="227">
        <v>1363</v>
      </c>
      <c r="FG336" s="228">
        <f t="shared" si="146"/>
        <v>44.827586206896555</v>
      </c>
      <c r="FH336" s="227">
        <v>611</v>
      </c>
      <c r="FI336" s="227">
        <v>1363</v>
      </c>
      <c r="FJ336" s="227">
        <v>16</v>
      </c>
      <c r="FK336" s="227">
        <f t="shared" si="137"/>
        <v>736</v>
      </c>
      <c r="FL336" s="227">
        <v>201</v>
      </c>
      <c r="FM336" s="227">
        <f t="shared" si="138"/>
        <v>535</v>
      </c>
      <c r="FZ336" s="229"/>
      <c r="GA336" s="229"/>
      <c r="GB336" s="229"/>
      <c r="GC336" s="229"/>
      <c r="GD336" s="229"/>
    </row>
    <row r="337" spans="1:186" s="368" customFormat="1">
      <c r="A337" s="287" t="s">
        <v>534</v>
      </c>
      <c r="B337" s="369" t="s">
        <v>535</v>
      </c>
      <c r="C337" s="287" t="s">
        <v>842</v>
      </c>
      <c r="D337" s="403" t="s">
        <v>3126</v>
      </c>
      <c r="E337" s="369" t="s">
        <v>843</v>
      </c>
      <c r="F337" s="403">
        <v>334</v>
      </c>
      <c r="G337" s="404" t="s">
        <v>863</v>
      </c>
      <c r="H337" s="392" t="s">
        <v>864</v>
      </c>
      <c r="I337" s="287" t="s">
        <v>861</v>
      </c>
      <c r="J337" s="369" t="s">
        <v>862</v>
      </c>
      <c r="K337" s="287" t="s">
        <v>434</v>
      </c>
      <c r="L337" s="369" t="s">
        <v>848</v>
      </c>
      <c r="M337" s="369" t="s">
        <v>3124</v>
      </c>
      <c r="N337" s="372">
        <v>1</v>
      </c>
      <c r="O337" s="373">
        <v>1319</v>
      </c>
      <c r="P337" s="373">
        <v>1546</v>
      </c>
      <c r="Q337" s="373">
        <v>1843</v>
      </c>
      <c r="R337" s="373">
        <v>1831</v>
      </c>
      <c r="S337" s="374">
        <v>2487</v>
      </c>
      <c r="T337" s="374">
        <v>2924</v>
      </c>
      <c r="U337" s="374">
        <v>2905</v>
      </c>
      <c r="V337" s="374">
        <v>2820</v>
      </c>
      <c r="W337" s="373">
        <v>1039</v>
      </c>
      <c r="X337" s="373">
        <v>1217</v>
      </c>
      <c r="Y337" s="373">
        <v>1451</v>
      </c>
      <c r="Z337" s="373">
        <v>1442</v>
      </c>
      <c r="AA337" s="374">
        <v>1834</v>
      </c>
      <c r="AB337" s="374">
        <v>2204</v>
      </c>
      <c r="AC337" s="374">
        <v>2189</v>
      </c>
      <c r="AD337" s="374">
        <v>2039</v>
      </c>
      <c r="AE337" s="373">
        <v>7</v>
      </c>
      <c r="AF337" s="373">
        <v>6</v>
      </c>
      <c r="AG337" s="373">
        <v>6</v>
      </c>
      <c r="AH337" s="373">
        <v>6</v>
      </c>
      <c r="AI337" s="374">
        <v>9</v>
      </c>
      <c r="AJ337" s="374">
        <v>10</v>
      </c>
      <c r="AK337" s="374">
        <v>9</v>
      </c>
      <c r="AL337" s="374">
        <v>9</v>
      </c>
      <c r="AM337" s="226">
        <v>280</v>
      </c>
      <c r="AN337" s="226">
        <v>329</v>
      </c>
      <c r="AO337" s="226">
        <v>392</v>
      </c>
      <c r="AP337" s="226">
        <v>390</v>
      </c>
      <c r="AQ337" s="227">
        <v>653</v>
      </c>
      <c r="AR337" s="227">
        <v>720</v>
      </c>
      <c r="AS337" s="227">
        <v>716</v>
      </c>
      <c r="AT337" s="227">
        <v>781</v>
      </c>
      <c r="AU337" s="226">
        <v>133</v>
      </c>
      <c r="AV337" s="226">
        <v>150</v>
      </c>
      <c r="AW337" s="226">
        <v>179</v>
      </c>
      <c r="AX337" s="226">
        <v>179</v>
      </c>
      <c r="AY337" s="227">
        <v>274</v>
      </c>
      <c r="AZ337" s="227">
        <v>293</v>
      </c>
      <c r="BA337" s="227">
        <v>308</v>
      </c>
      <c r="BB337" s="227">
        <v>353</v>
      </c>
      <c r="BC337" s="226">
        <f t="shared" ref="BC337:BJ400" si="156">AM337-AU337-BK337</f>
        <v>144</v>
      </c>
      <c r="BD337" s="226">
        <f t="shared" si="156"/>
        <v>156</v>
      </c>
      <c r="BE337" s="226">
        <f t="shared" si="156"/>
        <v>175</v>
      </c>
      <c r="BF337" s="226">
        <f t="shared" si="155"/>
        <v>177</v>
      </c>
      <c r="BG337" s="218">
        <f t="shared" si="155"/>
        <v>325</v>
      </c>
      <c r="BH337" s="218">
        <f t="shared" si="155"/>
        <v>364</v>
      </c>
      <c r="BI337" s="218">
        <f t="shared" si="155"/>
        <v>348</v>
      </c>
      <c r="BJ337" s="218">
        <f t="shared" si="155"/>
        <v>378</v>
      </c>
      <c r="BK337" s="226">
        <f t="shared" si="133"/>
        <v>3</v>
      </c>
      <c r="BL337" s="226">
        <f t="shared" si="133"/>
        <v>23</v>
      </c>
      <c r="BM337" s="226">
        <f t="shared" si="133"/>
        <v>38</v>
      </c>
      <c r="BN337" s="226">
        <f t="shared" si="133"/>
        <v>34</v>
      </c>
      <c r="BO337" s="227">
        <f t="shared" si="147"/>
        <v>54</v>
      </c>
      <c r="BP337" s="227">
        <f t="shared" si="147"/>
        <v>63</v>
      </c>
      <c r="BQ337" s="227">
        <f t="shared" si="147"/>
        <v>60</v>
      </c>
      <c r="BR337" s="227">
        <f t="shared" si="147"/>
        <v>50</v>
      </c>
      <c r="BS337" s="226">
        <v>4</v>
      </c>
      <c r="BT337" s="226">
        <v>23</v>
      </c>
      <c r="BU337" s="226">
        <v>38</v>
      </c>
      <c r="BV337" s="226">
        <v>34</v>
      </c>
      <c r="BW337" s="227">
        <v>54</v>
      </c>
      <c r="BX337" s="227">
        <v>63</v>
      </c>
      <c r="BY337" s="227">
        <v>60</v>
      </c>
      <c r="BZ337" s="227">
        <v>50</v>
      </c>
      <c r="CA337" s="226">
        <v>1</v>
      </c>
      <c r="CB337" s="226">
        <f>IFERROR(VLOOKUP($G337,[12]ITEM!$B$2:$AC$939,26,0),0)</f>
        <v>0</v>
      </c>
      <c r="CC337" s="226">
        <f>IFERROR(VLOOKUP($G337,[12]ITEM!$B$2:$AC$939,27,0),0)</f>
        <v>0</v>
      </c>
      <c r="CD337" s="226">
        <f>IFERROR(VLOOKUP($G337,[12]ITEM!$B$2:$AC$939,28,0),0)</f>
        <v>0</v>
      </c>
      <c r="CE337" s="227">
        <v>0</v>
      </c>
      <c r="CF337" s="227">
        <v>0</v>
      </c>
      <c r="CG337" s="227">
        <v>0</v>
      </c>
      <c r="CH337" s="227">
        <v>0</v>
      </c>
      <c r="CI337" s="375"/>
      <c r="CJ337" s="226">
        <f t="shared" si="139"/>
        <v>144</v>
      </c>
      <c r="CK337" s="226">
        <f t="shared" si="136"/>
        <v>211</v>
      </c>
      <c r="CL337" s="226">
        <f t="shared" si="136"/>
        <v>249</v>
      </c>
      <c r="CM337" s="226">
        <f t="shared" si="136"/>
        <v>246</v>
      </c>
      <c r="CN337" s="227">
        <f t="shared" si="136"/>
        <v>325</v>
      </c>
      <c r="CO337" s="227">
        <f t="shared" si="136"/>
        <v>357.88725700977585</v>
      </c>
      <c r="CP337" s="227">
        <f t="shared" si="136"/>
        <v>354.96110643934594</v>
      </c>
      <c r="CQ337" s="227">
        <f t="shared" si="136"/>
        <v>387.25013849999419</v>
      </c>
      <c r="CR337" s="226">
        <v>115</v>
      </c>
      <c r="CS337" s="226">
        <v>175</v>
      </c>
      <c r="CT337" s="226">
        <v>209</v>
      </c>
      <c r="CU337" s="226">
        <v>208</v>
      </c>
      <c r="CV337" s="227">
        <f t="shared" si="140"/>
        <v>292</v>
      </c>
      <c r="CW337" s="227">
        <f>CV337*(1+('[13]GROWTH (YoY)'!AR337/100))</f>
        <v>321.88725700977585</v>
      </c>
      <c r="CX337" s="227">
        <f>CW337*(1+('[13]GROWTH (YoY)'!AS337/100))</f>
        <v>319.96110643934594</v>
      </c>
      <c r="CY337" s="227">
        <f>CX337*(1+('[13]GROWTH (YoY)'!AT337/100))</f>
        <v>349.25013849999419</v>
      </c>
      <c r="CZ337" s="226">
        <v>9</v>
      </c>
      <c r="DA337" s="226">
        <v>12</v>
      </c>
      <c r="DB337" s="226">
        <v>13</v>
      </c>
      <c r="DC337" s="226">
        <v>13</v>
      </c>
      <c r="DD337" s="227">
        <v>9</v>
      </c>
      <c r="DE337" s="227">
        <v>9</v>
      </c>
      <c r="DF337" s="227">
        <v>10</v>
      </c>
      <c r="DG337" s="227">
        <v>11</v>
      </c>
      <c r="DH337" s="226">
        <v>20</v>
      </c>
      <c r="DI337" s="226">
        <v>24</v>
      </c>
      <c r="DJ337" s="226">
        <v>27</v>
      </c>
      <c r="DK337" s="226">
        <v>25</v>
      </c>
      <c r="DL337" s="227">
        <v>24</v>
      </c>
      <c r="DM337" s="227">
        <v>27</v>
      </c>
      <c r="DN337" s="227">
        <v>25</v>
      </c>
      <c r="DO337" s="227">
        <v>27</v>
      </c>
      <c r="DP337" s="376">
        <f t="shared" si="135"/>
        <v>0</v>
      </c>
      <c r="DQ337" s="226">
        <f t="shared" si="135"/>
        <v>-55</v>
      </c>
      <c r="DR337" s="226">
        <f t="shared" si="135"/>
        <v>-74</v>
      </c>
      <c r="DS337" s="226">
        <f t="shared" si="131"/>
        <v>-69</v>
      </c>
      <c r="DT337" s="227">
        <f t="shared" si="131"/>
        <v>0</v>
      </c>
      <c r="DU337" s="227">
        <f t="shared" si="131"/>
        <v>6.1127429902241488</v>
      </c>
      <c r="DV337" s="227">
        <f t="shared" si="131"/>
        <v>-6.9611064393459401</v>
      </c>
      <c r="DW337" s="227">
        <f t="shared" si="131"/>
        <v>-9.2501384999941934</v>
      </c>
      <c r="DX337" s="377">
        <f t="shared" si="149"/>
        <v>0.78771796815769524</v>
      </c>
      <c r="DY337" s="377">
        <f t="shared" si="148"/>
        <v>0.78719275549805956</v>
      </c>
      <c r="DZ337" s="377">
        <f t="shared" si="148"/>
        <v>0.7873033098209441</v>
      </c>
      <c r="EA337" s="377">
        <f t="shared" si="148"/>
        <v>0.78754778809393777</v>
      </c>
      <c r="EB337" s="378">
        <f t="shared" si="148"/>
        <v>0.73743466023321269</v>
      </c>
      <c r="EC337" s="378">
        <f t="shared" si="148"/>
        <v>0.75376196990424071</v>
      </c>
      <c r="ED337" s="378">
        <f t="shared" si="148"/>
        <v>0.75352839931153182</v>
      </c>
      <c r="EE337" s="378">
        <f t="shared" si="148"/>
        <v>0.72304964539007088</v>
      </c>
      <c r="EG337" s="226">
        <v>1322</v>
      </c>
      <c r="EH337" s="226">
        <v>1006</v>
      </c>
      <c r="EI337" s="226">
        <v>316</v>
      </c>
      <c r="EJ337" s="226">
        <v>149</v>
      </c>
      <c r="EK337" s="226">
        <v>521</v>
      </c>
      <c r="EL337" s="226">
        <v>5229</v>
      </c>
      <c r="EM337" s="226">
        <v>5199</v>
      </c>
      <c r="EN337" s="379">
        <f t="shared" si="141"/>
        <v>0.76096822995461422</v>
      </c>
      <c r="EO337" s="226">
        <f t="shared" si="142"/>
        <v>47.151898734177216</v>
      </c>
      <c r="EP337" s="379">
        <f t="shared" si="143"/>
        <v>0.39409984871406961</v>
      </c>
      <c r="EQ337" s="226">
        <f t="shared" si="144"/>
        <v>99636.641805316511</v>
      </c>
      <c r="ER337" s="226">
        <f t="shared" si="145"/>
        <v>2388.279797396935</v>
      </c>
      <c r="ES337" s="292"/>
      <c r="ET337" s="227">
        <v>2487</v>
      </c>
      <c r="EU337" s="227">
        <v>1834</v>
      </c>
      <c r="EV337" s="227">
        <v>653</v>
      </c>
      <c r="EW337" s="227">
        <v>300</v>
      </c>
      <c r="EX337" s="227">
        <v>934</v>
      </c>
      <c r="EY337" s="227">
        <v>9255</v>
      </c>
      <c r="EZ337" s="227">
        <v>9210</v>
      </c>
      <c r="FA337" s="380">
        <f t="shared" si="150"/>
        <v>0.73743466023321269</v>
      </c>
      <c r="FB337" s="228">
        <f t="shared" si="151"/>
        <v>45.941807044410417</v>
      </c>
      <c r="FC337" s="380">
        <f t="shared" si="152"/>
        <v>0.37555287494973866</v>
      </c>
      <c r="FD337" s="227">
        <f t="shared" si="153"/>
        <v>100918.42247433819</v>
      </c>
      <c r="FE337" s="227">
        <f t="shared" si="154"/>
        <v>2714.4408251900109</v>
      </c>
      <c r="FF337" s="227">
        <v>653</v>
      </c>
      <c r="FG337" s="228">
        <f t="shared" si="146"/>
        <v>46.554364471669217</v>
      </c>
      <c r="FH337" s="227">
        <v>304</v>
      </c>
      <c r="FI337" s="227">
        <v>653</v>
      </c>
      <c r="FJ337" s="227">
        <v>14</v>
      </c>
      <c r="FK337" s="227">
        <f t="shared" si="137"/>
        <v>335</v>
      </c>
      <c r="FL337" s="227">
        <v>88</v>
      </c>
      <c r="FM337" s="227">
        <f t="shared" si="138"/>
        <v>247</v>
      </c>
      <c r="FZ337" s="229"/>
      <c r="GA337" s="229"/>
      <c r="GB337" s="229"/>
      <c r="GC337" s="229"/>
      <c r="GD337" s="229"/>
    </row>
    <row r="338" spans="1:186" s="368" customFormat="1">
      <c r="A338" s="287" t="s">
        <v>534</v>
      </c>
      <c r="B338" s="369" t="s">
        <v>535</v>
      </c>
      <c r="C338" s="287" t="s">
        <v>842</v>
      </c>
      <c r="D338" s="403" t="s">
        <v>3126</v>
      </c>
      <c r="E338" s="369" t="s">
        <v>843</v>
      </c>
      <c r="F338" s="403">
        <v>335</v>
      </c>
      <c r="G338" s="404" t="s">
        <v>865</v>
      </c>
      <c r="H338" s="392" t="s">
        <v>866</v>
      </c>
      <c r="I338" s="287" t="s">
        <v>861</v>
      </c>
      <c r="J338" s="369" t="s">
        <v>862</v>
      </c>
      <c r="K338" s="287" t="s">
        <v>434</v>
      </c>
      <c r="L338" s="369" t="s">
        <v>848</v>
      </c>
      <c r="M338" s="369" t="s">
        <v>3124</v>
      </c>
      <c r="N338" s="372">
        <v>1</v>
      </c>
      <c r="O338" s="373">
        <v>6681</v>
      </c>
      <c r="P338" s="373">
        <v>11968</v>
      </c>
      <c r="Q338" s="373">
        <v>13344</v>
      </c>
      <c r="R338" s="373">
        <v>14024</v>
      </c>
      <c r="S338" s="374">
        <v>9496</v>
      </c>
      <c r="T338" s="374">
        <v>10402</v>
      </c>
      <c r="U338" s="374">
        <v>10933</v>
      </c>
      <c r="V338" s="374">
        <v>11133</v>
      </c>
      <c r="W338" s="373">
        <v>4913</v>
      </c>
      <c r="X338" s="373">
        <v>8795</v>
      </c>
      <c r="Y338" s="373">
        <v>9806</v>
      </c>
      <c r="Z338" s="373">
        <v>10306</v>
      </c>
      <c r="AA338" s="374">
        <v>6843</v>
      </c>
      <c r="AB338" s="374">
        <v>7468</v>
      </c>
      <c r="AC338" s="374">
        <v>7889</v>
      </c>
      <c r="AD338" s="374">
        <v>7973</v>
      </c>
      <c r="AE338" s="373">
        <v>33</v>
      </c>
      <c r="AF338" s="373">
        <v>44</v>
      </c>
      <c r="AG338" s="373">
        <v>45</v>
      </c>
      <c r="AH338" s="373">
        <v>44</v>
      </c>
      <c r="AI338" s="374">
        <v>35</v>
      </c>
      <c r="AJ338" s="374">
        <v>35</v>
      </c>
      <c r="AK338" s="374">
        <v>35</v>
      </c>
      <c r="AL338" s="374">
        <v>35</v>
      </c>
      <c r="AM338" s="226">
        <v>1768</v>
      </c>
      <c r="AN338" s="226">
        <v>3173</v>
      </c>
      <c r="AO338" s="226">
        <v>3537</v>
      </c>
      <c r="AP338" s="226">
        <v>3718</v>
      </c>
      <c r="AQ338" s="227">
        <v>2653</v>
      </c>
      <c r="AR338" s="227">
        <v>2934</v>
      </c>
      <c r="AS338" s="227">
        <v>3044</v>
      </c>
      <c r="AT338" s="227">
        <v>3159</v>
      </c>
      <c r="AU338" s="226">
        <v>1036</v>
      </c>
      <c r="AV338" s="226">
        <v>1881</v>
      </c>
      <c r="AW338" s="226">
        <v>2078</v>
      </c>
      <c r="AX338" s="226">
        <v>2223</v>
      </c>
      <c r="AY338" s="227">
        <v>994</v>
      </c>
      <c r="AZ338" s="227">
        <v>1077</v>
      </c>
      <c r="BA338" s="227">
        <v>1137</v>
      </c>
      <c r="BB338" s="227">
        <v>1295</v>
      </c>
      <c r="BC338" s="226">
        <f t="shared" si="156"/>
        <v>685</v>
      </c>
      <c r="BD338" s="226">
        <f t="shared" si="156"/>
        <v>1229</v>
      </c>
      <c r="BE338" s="226">
        <f t="shared" si="156"/>
        <v>1391</v>
      </c>
      <c r="BF338" s="226">
        <f t="shared" si="155"/>
        <v>1435</v>
      </c>
      <c r="BG338" s="218">
        <f t="shared" si="155"/>
        <v>1520</v>
      </c>
      <c r="BH338" s="218">
        <f t="shared" si="155"/>
        <v>1732</v>
      </c>
      <c r="BI338" s="218">
        <f t="shared" si="155"/>
        <v>1782</v>
      </c>
      <c r="BJ338" s="218">
        <f t="shared" si="155"/>
        <v>1724</v>
      </c>
      <c r="BK338" s="226">
        <f t="shared" si="133"/>
        <v>47</v>
      </c>
      <c r="BL338" s="226">
        <f t="shared" si="133"/>
        <v>63</v>
      </c>
      <c r="BM338" s="226">
        <f t="shared" si="133"/>
        <v>68</v>
      </c>
      <c r="BN338" s="226">
        <f t="shared" si="133"/>
        <v>60</v>
      </c>
      <c r="BO338" s="227">
        <f t="shared" si="147"/>
        <v>139</v>
      </c>
      <c r="BP338" s="227">
        <f t="shared" si="147"/>
        <v>125</v>
      </c>
      <c r="BQ338" s="227">
        <f t="shared" si="147"/>
        <v>125</v>
      </c>
      <c r="BR338" s="227">
        <f t="shared" si="147"/>
        <v>140</v>
      </c>
      <c r="BS338" s="226">
        <v>49</v>
      </c>
      <c r="BT338" s="226">
        <v>63</v>
      </c>
      <c r="BU338" s="226">
        <v>68</v>
      </c>
      <c r="BV338" s="226">
        <v>60</v>
      </c>
      <c r="BW338" s="227">
        <v>139</v>
      </c>
      <c r="BX338" s="227">
        <v>125</v>
      </c>
      <c r="BY338" s="227">
        <v>125</v>
      </c>
      <c r="BZ338" s="227">
        <v>140</v>
      </c>
      <c r="CA338" s="226">
        <v>2</v>
      </c>
      <c r="CB338" s="226">
        <f>IFERROR(VLOOKUP($G338,[12]ITEM!$B$2:$AC$939,26,0),0)</f>
        <v>0</v>
      </c>
      <c r="CC338" s="226">
        <f>IFERROR(VLOOKUP($G338,[12]ITEM!$B$2:$AC$939,27,0),0)</f>
        <v>0</v>
      </c>
      <c r="CD338" s="226">
        <f>IFERROR(VLOOKUP($G338,[12]ITEM!$B$2:$AC$939,28,0),0)</f>
        <v>0</v>
      </c>
      <c r="CE338" s="227">
        <v>0</v>
      </c>
      <c r="CF338" s="227">
        <v>0</v>
      </c>
      <c r="CG338" s="227">
        <v>0</v>
      </c>
      <c r="CH338" s="227">
        <v>0</v>
      </c>
      <c r="CI338" s="375"/>
      <c r="CJ338" s="226">
        <f t="shared" si="139"/>
        <v>685</v>
      </c>
      <c r="CK338" s="226">
        <f t="shared" si="136"/>
        <v>1034</v>
      </c>
      <c r="CL338" s="226">
        <f t="shared" si="136"/>
        <v>1146</v>
      </c>
      <c r="CM338" s="226">
        <f t="shared" si="136"/>
        <v>1189</v>
      </c>
      <c r="CN338" s="227">
        <f t="shared" si="136"/>
        <v>1520</v>
      </c>
      <c r="CO338" s="227">
        <f t="shared" si="136"/>
        <v>1678.0252646134611</v>
      </c>
      <c r="CP338" s="227">
        <f t="shared" si="136"/>
        <v>1729.0648526482828</v>
      </c>
      <c r="CQ338" s="227">
        <f t="shared" si="136"/>
        <v>1800.9231196800129</v>
      </c>
      <c r="CR338" s="226">
        <v>449</v>
      </c>
      <c r="CS338" s="226">
        <v>848</v>
      </c>
      <c r="CT338" s="226">
        <v>946</v>
      </c>
      <c r="CU338" s="226">
        <v>994</v>
      </c>
      <c r="CV338" s="227">
        <f t="shared" si="140"/>
        <v>1377</v>
      </c>
      <c r="CW338" s="227">
        <f>CV338*(1+('[13]GROWTH (YoY)'!AR338/100))</f>
        <v>1523.0252646134611</v>
      </c>
      <c r="CX338" s="227">
        <f>CW338*(1+('[13]GROWTH (YoY)'!AS338/100))</f>
        <v>1580.0648526482828</v>
      </c>
      <c r="CY338" s="227">
        <f>CX338*(1+('[13]GROWTH (YoY)'!AT338/100))</f>
        <v>1639.9231196800129</v>
      </c>
      <c r="CZ338" s="226">
        <v>57</v>
      </c>
      <c r="DA338" s="226">
        <v>75</v>
      </c>
      <c r="DB338" s="226">
        <v>76</v>
      </c>
      <c r="DC338" s="226">
        <v>78</v>
      </c>
      <c r="DD338" s="227">
        <v>33</v>
      </c>
      <c r="DE338" s="227">
        <v>33</v>
      </c>
      <c r="DF338" s="227">
        <v>35</v>
      </c>
      <c r="DG338" s="227">
        <v>39</v>
      </c>
      <c r="DH338" s="226">
        <v>179</v>
      </c>
      <c r="DI338" s="226">
        <v>111</v>
      </c>
      <c r="DJ338" s="226">
        <v>124</v>
      </c>
      <c r="DK338" s="226">
        <v>117</v>
      </c>
      <c r="DL338" s="227">
        <v>110</v>
      </c>
      <c r="DM338" s="227">
        <v>122</v>
      </c>
      <c r="DN338" s="227">
        <v>114</v>
      </c>
      <c r="DO338" s="227">
        <v>122</v>
      </c>
      <c r="DP338" s="376">
        <f t="shared" si="135"/>
        <v>0</v>
      </c>
      <c r="DQ338" s="226">
        <f t="shared" si="135"/>
        <v>195</v>
      </c>
      <c r="DR338" s="226">
        <f t="shared" si="135"/>
        <v>245</v>
      </c>
      <c r="DS338" s="226">
        <f t="shared" si="131"/>
        <v>246</v>
      </c>
      <c r="DT338" s="227">
        <f t="shared" si="131"/>
        <v>0</v>
      </c>
      <c r="DU338" s="227">
        <f t="shared" si="131"/>
        <v>53.974735386538896</v>
      </c>
      <c r="DV338" s="227">
        <f t="shared" si="131"/>
        <v>52.935147351717205</v>
      </c>
      <c r="DW338" s="227">
        <f t="shared" si="131"/>
        <v>-76.92311968001286</v>
      </c>
      <c r="DX338" s="377">
        <f t="shared" si="149"/>
        <v>0.73536895674300251</v>
      </c>
      <c r="DY338" s="377">
        <f t="shared" si="148"/>
        <v>0.73487633689839571</v>
      </c>
      <c r="DZ338" s="377">
        <f t="shared" si="148"/>
        <v>0.73486211031175064</v>
      </c>
      <c r="EA338" s="377">
        <f t="shared" si="148"/>
        <v>0.73488305761551631</v>
      </c>
      <c r="EB338" s="378">
        <f t="shared" si="148"/>
        <v>0.72061920808761581</v>
      </c>
      <c r="EC338" s="378">
        <f t="shared" si="148"/>
        <v>0.71793885791194001</v>
      </c>
      <c r="ED338" s="378">
        <f t="shared" si="148"/>
        <v>0.72157687734382148</v>
      </c>
      <c r="EE338" s="378">
        <f t="shared" si="148"/>
        <v>0.71615916644210909</v>
      </c>
      <c r="EG338" s="226">
        <v>6694</v>
      </c>
      <c r="EH338" s="226">
        <v>4990</v>
      </c>
      <c r="EI338" s="226">
        <v>1704</v>
      </c>
      <c r="EJ338" s="226">
        <v>827</v>
      </c>
      <c r="EK338" s="226">
        <v>2509</v>
      </c>
      <c r="EL338" s="226">
        <v>35756</v>
      </c>
      <c r="EM338" s="226">
        <v>35622</v>
      </c>
      <c r="EN338" s="379">
        <f t="shared" si="141"/>
        <v>0.74544368090827606</v>
      </c>
      <c r="EO338" s="226">
        <f t="shared" si="142"/>
        <v>48.532863849765256</v>
      </c>
      <c r="EP338" s="379">
        <f t="shared" si="143"/>
        <v>0.37481326561099493</v>
      </c>
      <c r="EQ338" s="226">
        <f t="shared" si="144"/>
        <v>70170.041391654551</v>
      </c>
      <c r="ER338" s="226">
        <f t="shared" si="145"/>
        <v>1934.6658432055099</v>
      </c>
      <c r="ES338" s="292"/>
      <c r="ET338" s="227">
        <v>8696</v>
      </c>
      <c r="EU338" s="227">
        <v>6343</v>
      </c>
      <c r="EV338" s="227">
        <v>2353</v>
      </c>
      <c r="EW338" s="227">
        <v>1117</v>
      </c>
      <c r="EX338" s="227">
        <v>3189</v>
      </c>
      <c r="EY338" s="227">
        <v>38228</v>
      </c>
      <c r="EZ338" s="227">
        <v>38071</v>
      </c>
      <c r="FA338" s="380">
        <f t="shared" si="150"/>
        <v>0.72941582336706534</v>
      </c>
      <c r="FB338" s="228">
        <f t="shared" si="151"/>
        <v>47.471313217169566</v>
      </c>
      <c r="FC338" s="380">
        <f t="shared" si="152"/>
        <v>0.36672033118675251</v>
      </c>
      <c r="FD338" s="227">
        <f t="shared" si="153"/>
        <v>83420.52945484985</v>
      </c>
      <c r="FE338" s="227">
        <f t="shared" si="154"/>
        <v>2444.9931268769756</v>
      </c>
      <c r="FF338" s="227">
        <v>2653</v>
      </c>
      <c r="FG338" s="228">
        <f t="shared" si="146"/>
        <v>41.500188465887675</v>
      </c>
      <c r="FH338" s="227">
        <v>1101</v>
      </c>
      <c r="FI338" s="227">
        <v>2653</v>
      </c>
      <c r="FJ338" s="227">
        <v>31</v>
      </c>
      <c r="FK338" s="227">
        <f t="shared" si="137"/>
        <v>1521</v>
      </c>
      <c r="FL338" s="227">
        <v>337</v>
      </c>
      <c r="FM338" s="227">
        <f t="shared" si="138"/>
        <v>1184</v>
      </c>
      <c r="FZ338" s="229"/>
      <c r="GA338" s="229"/>
      <c r="GB338" s="229"/>
      <c r="GC338" s="229"/>
      <c r="GD338" s="229"/>
    </row>
    <row r="339" spans="1:186" s="368" customFormat="1">
      <c r="A339" s="287" t="s">
        <v>534</v>
      </c>
      <c r="B339" s="369" t="s">
        <v>535</v>
      </c>
      <c r="C339" s="287" t="s">
        <v>842</v>
      </c>
      <c r="D339" s="403" t="s">
        <v>3126</v>
      </c>
      <c r="E339" s="369" t="s">
        <v>843</v>
      </c>
      <c r="F339" s="403">
        <v>336</v>
      </c>
      <c r="G339" s="404" t="s">
        <v>867</v>
      </c>
      <c r="H339" s="392" t="s">
        <v>868</v>
      </c>
      <c r="I339" s="287" t="s">
        <v>861</v>
      </c>
      <c r="J339" s="369" t="s">
        <v>862</v>
      </c>
      <c r="K339" s="287" t="s">
        <v>434</v>
      </c>
      <c r="L339" s="369" t="s">
        <v>848</v>
      </c>
      <c r="M339" s="369" t="s">
        <v>3124</v>
      </c>
      <c r="N339" s="372">
        <v>1</v>
      </c>
      <c r="O339" s="373">
        <v>816</v>
      </c>
      <c r="P339" s="373">
        <v>1915</v>
      </c>
      <c r="Q339" s="373">
        <v>2067</v>
      </c>
      <c r="R339" s="373">
        <v>2222</v>
      </c>
      <c r="S339" s="374">
        <v>965</v>
      </c>
      <c r="T339" s="374">
        <v>1042</v>
      </c>
      <c r="U339" s="374">
        <v>1103</v>
      </c>
      <c r="V339" s="374">
        <v>1155</v>
      </c>
      <c r="W339" s="373">
        <v>624</v>
      </c>
      <c r="X339" s="373">
        <v>1463</v>
      </c>
      <c r="Y339" s="373">
        <v>1578</v>
      </c>
      <c r="Z339" s="373">
        <v>1697</v>
      </c>
      <c r="AA339" s="374">
        <v>684</v>
      </c>
      <c r="AB339" s="374">
        <v>738</v>
      </c>
      <c r="AC339" s="374">
        <v>787</v>
      </c>
      <c r="AD339" s="374">
        <v>820</v>
      </c>
      <c r="AE339" s="373">
        <v>4</v>
      </c>
      <c r="AF339" s="373">
        <v>7</v>
      </c>
      <c r="AG339" s="373">
        <v>7</v>
      </c>
      <c r="AH339" s="373">
        <v>7</v>
      </c>
      <c r="AI339" s="374">
        <v>4</v>
      </c>
      <c r="AJ339" s="374">
        <v>3</v>
      </c>
      <c r="AK339" s="374">
        <v>3</v>
      </c>
      <c r="AL339" s="374">
        <v>4</v>
      </c>
      <c r="AM339" s="226">
        <v>192</v>
      </c>
      <c r="AN339" s="226">
        <v>452</v>
      </c>
      <c r="AO339" s="226">
        <v>488</v>
      </c>
      <c r="AP339" s="226">
        <v>525</v>
      </c>
      <c r="AQ339" s="227">
        <v>282</v>
      </c>
      <c r="AR339" s="227">
        <v>305</v>
      </c>
      <c r="AS339" s="227">
        <v>316</v>
      </c>
      <c r="AT339" s="227">
        <v>336</v>
      </c>
      <c r="AU339" s="226">
        <v>112</v>
      </c>
      <c r="AV339" s="226">
        <v>206</v>
      </c>
      <c r="AW339" s="226">
        <v>219</v>
      </c>
      <c r="AX339" s="226">
        <v>240</v>
      </c>
      <c r="AY339" s="227">
        <v>113</v>
      </c>
      <c r="AZ339" s="227">
        <v>121</v>
      </c>
      <c r="BA339" s="227">
        <v>128</v>
      </c>
      <c r="BB339" s="227">
        <v>146</v>
      </c>
      <c r="BC339" s="226">
        <f t="shared" si="156"/>
        <v>35</v>
      </c>
      <c r="BD339" s="226">
        <f t="shared" si="156"/>
        <v>210</v>
      </c>
      <c r="BE339" s="226">
        <f t="shared" si="156"/>
        <v>249</v>
      </c>
      <c r="BF339" s="226">
        <f t="shared" si="155"/>
        <v>273</v>
      </c>
      <c r="BG339" s="218">
        <f t="shared" si="155"/>
        <v>155</v>
      </c>
      <c r="BH339" s="218">
        <f t="shared" si="155"/>
        <v>169</v>
      </c>
      <c r="BI339" s="218">
        <f t="shared" si="155"/>
        <v>174</v>
      </c>
      <c r="BJ339" s="218">
        <f t="shared" si="155"/>
        <v>174</v>
      </c>
      <c r="BK339" s="226">
        <f t="shared" si="133"/>
        <v>45</v>
      </c>
      <c r="BL339" s="226">
        <f t="shared" si="133"/>
        <v>36</v>
      </c>
      <c r="BM339" s="226">
        <f t="shared" si="133"/>
        <v>20</v>
      </c>
      <c r="BN339" s="226">
        <f t="shared" si="133"/>
        <v>12</v>
      </c>
      <c r="BO339" s="227">
        <f t="shared" si="147"/>
        <v>14</v>
      </c>
      <c r="BP339" s="227">
        <f t="shared" si="147"/>
        <v>15</v>
      </c>
      <c r="BQ339" s="227">
        <f t="shared" si="147"/>
        <v>14</v>
      </c>
      <c r="BR339" s="227">
        <f t="shared" si="147"/>
        <v>16</v>
      </c>
      <c r="BS339" s="226">
        <v>55</v>
      </c>
      <c r="BT339" s="226">
        <v>36</v>
      </c>
      <c r="BU339" s="226">
        <v>20</v>
      </c>
      <c r="BV339" s="226">
        <v>12</v>
      </c>
      <c r="BW339" s="227">
        <v>14</v>
      </c>
      <c r="BX339" s="227">
        <v>15</v>
      </c>
      <c r="BY339" s="227">
        <v>14</v>
      </c>
      <c r="BZ339" s="227">
        <v>16</v>
      </c>
      <c r="CA339" s="226">
        <v>10</v>
      </c>
      <c r="CB339" s="226">
        <f>IFERROR(VLOOKUP($G339,[12]ITEM!$B$2:$AC$939,26,0),0)</f>
        <v>0</v>
      </c>
      <c r="CC339" s="226">
        <f>IFERROR(VLOOKUP($G339,[12]ITEM!$B$2:$AC$939,27,0),0)</f>
        <v>0</v>
      </c>
      <c r="CD339" s="226">
        <f>IFERROR(VLOOKUP($G339,[12]ITEM!$B$2:$AC$939,28,0),0)</f>
        <v>0</v>
      </c>
      <c r="CE339" s="227">
        <v>0</v>
      </c>
      <c r="CF339" s="227">
        <v>0</v>
      </c>
      <c r="CG339" s="227">
        <v>0</v>
      </c>
      <c r="CH339" s="227">
        <v>0</v>
      </c>
      <c r="CI339" s="375"/>
      <c r="CJ339" s="226">
        <f t="shared" si="139"/>
        <v>34</v>
      </c>
      <c r="CK339" s="226">
        <f t="shared" si="136"/>
        <v>36</v>
      </c>
      <c r="CL339" s="226">
        <f t="shared" si="136"/>
        <v>39</v>
      </c>
      <c r="CM339" s="226">
        <f t="shared" si="136"/>
        <v>41</v>
      </c>
      <c r="CN339" s="227">
        <f t="shared" si="136"/>
        <v>155</v>
      </c>
      <c r="CO339" s="227">
        <f t="shared" si="136"/>
        <v>167.86302751267772</v>
      </c>
      <c r="CP339" s="227">
        <f t="shared" si="136"/>
        <v>172.66671815154029</v>
      </c>
      <c r="CQ339" s="227">
        <f t="shared" si="136"/>
        <v>184.01861060273379</v>
      </c>
      <c r="CR339" s="226">
        <v>13</v>
      </c>
      <c r="CS339" s="226">
        <v>29</v>
      </c>
      <c r="CT339" s="226">
        <v>31</v>
      </c>
      <c r="CU339" s="226">
        <v>34</v>
      </c>
      <c r="CV339" s="227">
        <f t="shared" si="140"/>
        <v>147</v>
      </c>
      <c r="CW339" s="227">
        <f>CV339*(1+('[13]GROWTH (YoY)'!AR339/100))</f>
        <v>158.86302751267772</v>
      </c>
      <c r="CX339" s="227">
        <f>CW339*(1+('[13]GROWTH (YoY)'!AS339/100))</f>
        <v>164.66671815154029</v>
      </c>
      <c r="CY339" s="227">
        <f>CX339*(1+('[13]GROWTH (YoY)'!AT339/100))</f>
        <v>175.01861060273379</v>
      </c>
      <c r="CZ339" s="226">
        <v>2</v>
      </c>
      <c r="DA339" s="226">
        <v>3</v>
      </c>
      <c r="DB339" s="226">
        <v>3</v>
      </c>
      <c r="DC339" s="226">
        <v>3</v>
      </c>
      <c r="DD339" s="227">
        <v>4</v>
      </c>
      <c r="DE339" s="227">
        <v>4</v>
      </c>
      <c r="DF339" s="227">
        <v>4</v>
      </c>
      <c r="DG339" s="227">
        <v>4</v>
      </c>
      <c r="DH339" s="226">
        <v>19</v>
      </c>
      <c r="DI339" s="226">
        <v>4</v>
      </c>
      <c r="DJ339" s="226">
        <v>5</v>
      </c>
      <c r="DK339" s="226">
        <v>4</v>
      </c>
      <c r="DL339" s="227">
        <v>4</v>
      </c>
      <c r="DM339" s="227">
        <v>5</v>
      </c>
      <c r="DN339" s="227">
        <v>4</v>
      </c>
      <c r="DO339" s="227">
        <v>5</v>
      </c>
      <c r="DP339" s="376">
        <f t="shared" si="135"/>
        <v>1</v>
      </c>
      <c r="DQ339" s="226">
        <f t="shared" si="135"/>
        <v>174</v>
      </c>
      <c r="DR339" s="226">
        <f t="shared" si="135"/>
        <v>210</v>
      </c>
      <c r="DS339" s="226">
        <f t="shared" si="131"/>
        <v>232</v>
      </c>
      <c r="DT339" s="227">
        <f t="shared" si="131"/>
        <v>0</v>
      </c>
      <c r="DU339" s="227">
        <f t="shared" si="131"/>
        <v>1.1369724873222822</v>
      </c>
      <c r="DV339" s="227">
        <f t="shared" si="131"/>
        <v>1.3332818484597055</v>
      </c>
      <c r="DW339" s="227">
        <f t="shared" si="131"/>
        <v>-10.018610602733787</v>
      </c>
      <c r="DX339" s="377">
        <f t="shared" si="149"/>
        <v>0.76470588235294112</v>
      </c>
      <c r="DY339" s="377">
        <f t="shared" si="148"/>
        <v>0.7639686684073107</v>
      </c>
      <c r="DZ339" s="377">
        <f t="shared" si="148"/>
        <v>0.76342525399129169</v>
      </c>
      <c r="EA339" s="377">
        <f t="shared" si="148"/>
        <v>0.76372637263726373</v>
      </c>
      <c r="EB339" s="378">
        <f t="shared" si="148"/>
        <v>0.70880829015544045</v>
      </c>
      <c r="EC339" s="378">
        <f t="shared" si="148"/>
        <v>0.70825335892514396</v>
      </c>
      <c r="ED339" s="378">
        <f t="shared" si="148"/>
        <v>0.71350861287398004</v>
      </c>
      <c r="EE339" s="378">
        <f t="shared" si="148"/>
        <v>0.70995670995671001</v>
      </c>
      <c r="EG339" s="226">
        <v>819</v>
      </c>
      <c r="EH339" s="226">
        <v>660</v>
      </c>
      <c r="EI339" s="226">
        <v>158</v>
      </c>
      <c r="EJ339" s="226">
        <v>82</v>
      </c>
      <c r="EK339" s="226">
        <v>171</v>
      </c>
      <c r="EL339" s="226">
        <v>2831</v>
      </c>
      <c r="EM339" s="226">
        <v>2814</v>
      </c>
      <c r="EN339" s="379">
        <f t="shared" si="141"/>
        <v>0.80586080586080588</v>
      </c>
      <c r="EO339" s="226">
        <f t="shared" si="142"/>
        <v>51.898734177215189</v>
      </c>
      <c r="EP339" s="379">
        <f t="shared" si="143"/>
        <v>0.2087912087912088</v>
      </c>
      <c r="EQ339" s="226">
        <f t="shared" si="144"/>
        <v>60402.68456375839</v>
      </c>
      <c r="ER339" s="226">
        <f t="shared" si="145"/>
        <v>2428.3345178867567</v>
      </c>
      <c r="ES339" s="292"/>
      <c r="ET339" s="227">
        <v>965</v>
      </c>
      <c r="EU339" s="227">
        <v>684</v>
      </c>
      <c r="EV339" s="227">
        <v>282</v>
      </c>
      <c r="EW339" s="227">
        <v>105</v>
      </c>
      <c r="EX339" s="227">
        <v>333</v>
      </c>
      <c r="EY339" s="227">
        <v>3556</v>
      </c>
      <c r="EZ339" s="227">
        <v>3540</v>
      </c>
      <c r="FA339" s="380">
        <f t="shared" si="150"/>
        <v>0.70880829015544045</v>
      </c>
      <c r="FB339" s="228">
        <f t="shared" si="151"/>
        <v>37.234042553191486</v>
      </c>
      <c r="FC339" s="380">
        <f t="shared" si="152"/>
        <v>0.34507772020725391</v>
      </c>
      <c r="FD339" s="227">
        <f t="shared" si="153"/>
        <v>93644.544431946008</v>
      </c>
      <c r="FE339" s="227">
        <f t="shared" si="154"/>
        <v>2471.7514124293784</v>
      </c>
      <c r="FF339" s="227">
        <v>282</v>
      </c>
      <c r="FG339" s="228">
        <f t="shared" si="146"/>
        <v>44.326241134751768</v>
      </c>
      <c r="FH339" s="227">
        <v>125</v>
      </c>
      <c r="FI339" s="227">
        <v>282</v>
      </c>
      <c r="FJ339" s="227">
        <v>4</v>
      </c>
      <c r="FK339" s="227">
        <f t="shared" si="137"/>
        <v>153</v>
      </c>
      <c r="FL339" s="227">
        <v>34</v>
      </c>
      <c r="FM339" s="227">
        <f t="shared" si="138"/>
        <v>119</v>
      </c>
      <c r="FZ339" s="229"/>
      <c r="GA339" s="229"/>
      <c r="GB339" s="229"/>
      <c r="GC339" s="229"/>
      <c r="GD339" s="229"/>
    </row>
    <row r="340" spans="1:186" s="368" customFormat="1">
      <c r="A340" s="287" t="s">
        <v>534</v>
      </c>
      <c r="B340" s="369" t="s">
        <v>535</v>
      </c>
      <c r="C340" s="287" t="s">
        <v>842</v>
      </c>
      <c r="D340" s="403" t="s">
        <v>3126</v>
      </c>
      <c r="E340" s="369" t="s">
        <v>843</v>
      </c>
      <c r="F340" s="403">
        <v>337</v>
      </c>
      <c r="G340" s="404" t="s">
        <v>869</v>
      </c>
      <c r="H340" s="392" t="s">
        <v>870</v>
      </c>
      <c r="I340" s="287" t="s">
        <v>861</v>
      </c>
      <c r="J340" s="369" t="s">
        <v>862</v>
      </c>
      <c r="K340" s="287" t="s">
        <v>434</v>
      </c>
      <c r="L340" s="369" t="s">
        <v>848</v>
      </c>
      <c r="M340" s="369" t="s">
        <v>3124</v>
      </c>
      <c r="N340" s="372">
        <v>1</v>
      </c>
      <c r="O340" s="373">
        <v>1565</v>
      </c>
      <c r="P340" s="373">
        <v>2946</v>
      </c>
      <c r="Q340" s="373">
        <v>2973</v>
      </c>
      <c r="R340" s="373">
        <v>3036</v>
      </c>
      <c r="S340" s="374">
        <v>2404</v>
      </c>
      <c r="T340" s="374">
        <v>2428</v>
      </c>
      <c r="U340" s="374">
        <v>2479</v>
      </c>
      <c r="V340" s="374">
        <v>2649</v>
      </c>
      <c r="W340" s="373">
        <v>1185</v>
      </c>
      <c r="X340" s="373">
        <v>2227</v>
      </c>
      <c r="Y340" s="373">
        <v>2247</v>
      </c>
      <c r="Z340" s="373">
        <v>2294</v>
      </c>
      <c r="AA340" s="374">
        <v>1770</v>
      </c>
      <c r="AB340" s="374">
        <v>1790</v>
      </c>
      <c r="AC340" s="374">
        <v>1825</v>
      </c>
      <c r="AD340" s="374">
        <v>1929</v>
      </c>
      <c r="AE340" s="373">
        <v>8</v>
      </c>
      <c r="AF340" s="373">
        <v>11</v>
      </c>
      <c r="AG340" s="373">
        <v>10</v>
      </c>
      <c r="AH340" s="373">
        <v>10</v>
      </c>
      <c r="AI340" s="374">
        <v>9</v>
      </c>
      <c r="AJ340" s="374">
        <v>8</v>
      </c>
      <c r="AK340" s="374">
        <v>8</v>
      </c>
      <c r="AL340" s="374">
        <v>8</v>
      </c>
      <c r="AM340" s="226">
        <v>379</v>
      </c>
      <c r="AN340" s="226">
        <v>719</v>
      </c>
      <c r="AO340" s="226">
        <v>726</v>
      </c>
      <c r="AP340" s="226">
        <v>741</v>
      </c>
      <c r="AQ340" s="227">
        <v>634</v>
      </c>
      <c r="AR340" s="227">
        <v>638</v>
      </c>
      <c r="AS340" s="227">
        <v>654</v>
      </c>
      <c r="AT340" s="227">
        <v>720</v>
      </c>
      <c r="AU340" s="226">
        <v>243</v>
      </c>
      <c r="AV340" s="226">
        <v>461</v>
      </c>
      <c r="AW340" s="226">
        <v>473</v>
      </c>
      <c r="AX340" s="226">
        <v>496</v>
      </c>
      <c r="AY340" s="227">
        <v>348</v>
      </c>
      <c r="AZ340" s="227">
        <v>360</v>
      </c>
      <c r="BA340" s="227">
        <v>380</v>
      </c>
      <c r="BB340" s="227">
        <v>435</v>
      </c>
      <c r="BC340" s="226">
        <f t="shared" si="156"/>
        <v>132</v>
      </c>
      <c r="BD340" s="226">
        <f t="shared" si="156"/>
        <v>251</v>
      </c>
      <c r="BE340" s="226">
        <f t="shared" si="156"/>
        <v>245</v>
      </c>
      <c r="BF340" s="226">
        <f t="shared" si="155"/>
        <v>238</v>
      </c>
      <c r="BG340" s="218">
        <f t="shared" si="155"/>
        <v>237</v>
      </c>
      <c r="BH340" s="218">
        <f t="shared" si="155"/>
        <v>238</v>
      </c>
      <c r="BI340" s="218">
        <f t="shared" si="155"/>
        <v>232</v>
      </c>
      <c r="BJ340" s="218">
        <f t="shared" si="155"/>
        <v>232</v>
      </c>
      <c r="BK340" s="226">
        <f t="shared" si="133"/>
        <v>4</v>
      </c>
      <c r="BL340" s="226">
        <f t="shared" si="133"/>
        <v>7</v>
      </c>
      <c r="BM340" s="226">
        <f t="shared" si="133"/>
        <v>8</v>
      </c>
      <c r="BN340" s="226">
        <f t="shared" si="133"/>
        <v>7</v>
      </c>
      <c r="BO340" s="227">
        <f t="shared" si="147"/>
        <v>49</v>
      </c>
      <c r="BP340" s="227">
        <f t="shared" si="147"/>
        <v>40</v>
      </c>
      <c r="BQ340" s="227">
        <f t="shared" si="147"/>
        <v>42</v>
      </c>
      <c r="BR340" s="227">
        <f t="shared" si="147"/>
        <v>53</v>
      </c>
      <c r="BS340" s="226">
        <v>4</v>
      </c>
      <c r="BT340" s="226">
        <v>7</v>
      </c>
      <c r="BU340" s="226">
        <v>8</v>
      </c>
      <c r="BV340" s="226">
        <v>7</v>
      </c>
      <c r="BW340" s="227">
        <v>49</v>
      </c>
      <c r="BX340" s="227">
        <v>40</v>
      </c>
      <c r="BY340" s="227">
        <v>42</v>
      </c>
      <c r="BZ340" s="227">
        <v>53</v>
      </c>
      <c r="CA340" s="226">
        <v>0</v>
      </c>
      <c r="CB340" s="226">
        <f>IFERROR(VLOOKUP($G340,[12]ITEM!$B$2:$AC$939,26,0),0)</f>
        <v>0</v>
      </c>
      <c r="CC340" s="226">
        <f>IFERROR(VLOOKUP($G340,[12]ITEM!$B$2:$AC$939,27,0),0)</f>
        <v>0</v>
      </c>
      <c r="CD340" s="226">
        <f>IFERROR(VLOOKUP($G340,[12]ITEM!$B$2:$AC$939,28,0),0)</f>
        <v>0</v>
      </c>
      <c r="CE340" s="227">
        <v>0</v>
      </c>
      <c r="CF340" s="227">
        <v>0</v>
      </c>
      <c r="CG340" s="227">
        <v>0</v>
      </c>
      <c r="CH340" s="227">
        <v>0</v>
      </c>
      <c r="CI340" s="375"/>
      <c r="CJ340" s="226">
        <f t="shared" si="139"/>
        <v>133</v>
      </c>
      <c r="CK340" s="226">
        <f t="shared" si="136"/>
        <v>174</v>
      </c>
      <c r="CL340" s="226">
        <f t="shared" si="136"/>
        <v>177</v>
      </c>
      <c r="CM340" s="226">
        <f t="shared" si="136"/>
        <v>179</v>
      </c>
      <c r="CN340" s="227">
        <f t="shared" si="136"/>
        <v>237</v>
      </c>
      <c r="CO340" s="227">
        <f t="shared" si="136"/>
        <v>240.20667655927699</v>
      </c>
      <c r="CP340" s="227">
        <f t="shared" si="136"/>
        <v>245.573363249121</v>
      </c>
      <c r="CQ340" s="227">
        <f t="shared" si="136"/>
        <v>268.4090212993267</v>
      </c>
      <c r="CR340" s="226">
        <v>82</v>
      </c>
      <c r="CS340" s="226">
        <v>149</v>
      </c>
      <c r="CT340" s="226">
        <v>150</v>
      </c>
      <c r="CU340" s="226">
        <v>153</v>
      </c>
      <c r="CV340" s="227">
        <f t="shared" si="140"/>
        <v>211</v>
      </c>
      <c r="CW340" s="227">
        <f>CV340*(1+('[13]GROWTH (YoY)'!AR340/100))</f>
        <v>212.20667655927699</v>
      </c>
      <c r="CX340" s="227">
        <f>CW340*(1+('[13]GROWTH (YoY)'!AS340/100))</f>
        <v>217.573363249121</v>
      </c>
      <c r="CY340" s="227">
        <f>CX340*(1+('[13]GROWTH (YoY)'!AT340/100))</f>
        <v>239.4090212993267</v>
      </c>
      <c r="CZ340" s="226">
        <v>4</v>
      </c>
      <c r="DA340" s="226">
        <v>5</v>
      </c>
      <c r="DB340" s="226">
        <v>5</v>
      </c>
      <c r="DC340" s="226">
        <v>5</v>
      </c>
      <c r="DD340" s="227">
        <v>6</v>
      </c>
      <c r="DE340" s="227">
        <v>6</v>
      </c>
      <c r="DF340" s="227">
        <v>7</v>
      </c>
      <c r="DG340" s="227">
        <v>7</v>
      </c>
      <c r="DH340" s="226">
        <v>47</v>
      </c>
      <c r="DI340" s="226">
        <v>20</v>
      </c>
      <c r="DJ340" s="226">
        <v>22</v>
      </c>
      <c r="DK340" s="226">
        <v>21</v>
      </c>
      <c r="DL340" s="227">
        <v>20</v>
      </c>
      <c r="DM340" s="227">
        <v>22</v>
      </c>
      <c r="DN340" s="227">
        <v>21</v>
      </c>
      <c r="DO340" s="227">
        <v>22</v>
      </c>
      <c r="DP340" s="376">
        <f t="shared" si="135"/>
        <v>-1</v>
      </c>
      <c r="DQ340" s="226">
        <f t="shared" si="135"/>
        <v>77</v>
      </c>
      <c r="DR340" s="226">
        <f t="shared" si="135"/>
        <v>68</v>
      </c>
      <c r="DS340" s="226">
        <f t="shared" si="131"/>
        <v>59</v>
      </c>
      <c r="DT340" s="227">
        <f t="shared" si="131"/>
        <v>0</v>
      </c>
      <c r="DU340" s="227">
        <f t="shared" si="131"/>
        <v>-2.2066765592769855</v>
      </c>
      <c r="DV340" s="227">
        <f t="shared" si="131"/>
        <v>-13.573363249121002</v>
      </c>
      <c r="DW340" s="227">
        <f t="shared" si="131"/>
        <v>-36.409021299326696</v>
      </c>
      <c r="DX340" s="377">
        <f t="shared" si="149"/>
        <v>0.75718849840255587</v>
      </c>
      <c r="DY340" s="377">
        <f t="shared" si="148"/>
        <v>0.75594025797691788</v>
      </c>
      <c r="DZ340" s="377">
        <f t="shared" si="148"/>
        <v>0.75580221997981833</v>
      </c>
      <c r="EA340" s="377">
        <f t="shared" si="148"/>
        <v>0.75559947299077734</v>
      </c>
      <c r="EB340" s="378">
        <f t="shared" si="148"/>
        <v>0.73627287853577372</v>
      </c>
      <c r="EC340" s="378">
        <f t="shared" si="148"/>
        <v>0.73723228995057666</v>
      </c>
      <c r="ED340" s="378">
        <f t="shared" si="148"/>
        <v>0.73618394513916907</v>
      </c>
      <c r="EE340" s="378">
        <f t="shared" si="148"/>
        <v>0.72819932049830127</v>
      </c>
      <c r="EG340" s="226">
        <v>1568</v>
      </c>
      <c r="EH340" s="226">
        <v>1106</v>
      </c>
      <c r="EI340" s="226">
        <v>462</v>
      </c>
      <c r="EJ340" s="226">
        <v>224</v>
      </c>
      <c r="EK340" s="226">
        <v>494</v>
      </c>
      <c r="EL340" s="226">
        <v>10680</v>
      </c>
      <c r="EM340" s="226">
        <v>10630</v>
      </c>
      <c r="EN340" s="379">
        <f t="shared" si="141"/>
        <v>0.7053571428571429</v>
      </c>
      <c r="EO340" s="226">
        <f t="shared" si="142"/>
        <v>48.484848484848484</v>
      </c>
      <c r="EP340" s="379">
        <f t="shared" si="143"/>
        <v>0.31505102040816324</v>
      </c>
      <c r="EQ340" s="226">
        <f t="shared" si="144"/>
        <v>46254.681647940073</v>
      </c>
      <c r="ER340" s="226">
        <f t="shared" si="145"/>
        <v>1756.0363750391973</v>
      </c>
      <c r="ES340" s="292"/>
      <c r="ET340" s="227">
        <v>2404</v>
      </c>
      <c r="EU340" s="227">
        <v>1770</v>
      </c>
      <c r="EV340" s="227">
        <v>634</v>
      </c>
      <c r="EW340" s="227">
        <v>355</v>
      </c>
      <c r="EX340" s="227">
        <v>724</v>
      </c>
      <c r="EY340" s="227">
        <v>12705</v>
      </c>
      <c r="EZ340" s="227">
        <v>12672</v>
      </c>
      <c r="FA340" s="380">
        <f t="shared" si="150"/>
        <v>0.73627287853577372</v>
      </c>
      <c r="FB340" s="228">
        <f t="shared" si="151"/>
        <v>55.99369085173501</v>
      </c>
      <c r="FC340" s="380">
        <f t="shared" si="152"/>
        <v>0.30116472545757073</v>
      </c>
      <c r="FD340" s="227">
        <f t="shared" si="153"/>
        <v>56985.438803620622</v>
      </c>
      <c r="FE340" s="227">
        <f t="shared" si="154"/>
        <v>2334.5433501683501</v>
      </c>
      <c r="FF340" s="227">
        <v>634</v>
      </c>
      <c r="FG340" s="228">
        <f t="shared" si="146"/>
        <v>60.725552050473183</v>
      </c>
      <c r="FH340" s="227">
        <v>385</v>
      </c>
      <c r="FI340" s="227">
        <v>634</v>
      </c>
      <c r="FJ340" s="227">
        <v>15</v>
      </c>
      <c r="FK340" s="227">
        <f t="shared" si="137"/>
        <v>234</v>
      </c>
      <c r="FL340" s="227">
        <v>85</v>
      </c>
      <c r="FM340" s="227">
        <f t="shared" si="138"/>
        <v>149</v>
      </c>
      <c r="FZ340" s="229"/>
      <c r="GA340" s="229"/>
      <c r="GB340" s="229"/>
      <c r="GC340" s="229"/>
      <c r="GD340" s="229"/>
    </row>
    <row r="341" spans="1:186" s="368" customFormat="1">
      <c r="A341" s="287" t="s">
        <v>534</v>
      </c>
      <c r="B341" s="369" t="s">
        <v>535</v>
      </c>
      <c r="C341" s="287" t="s">
        <v>842</v>
      </c>
      <c r="D341" s="403" t="s">
        <v>3126</v>
      </c>
      <c r="E341" s="369" t="s">
        <v>843</v>
      </c>
      <c r="F341" s="403">
        <v>338</v>
      </c>
      <c r="G341" s="404" t="s">
        <v>871</v>
      </c>
      <c r="H341" s="392" t="s">
        <v>872</v>
      </c>
      <c r="I341" s="287" t="s">
        <v>861</v>
      </c>
      <c r="J341" s="369" t="s">
        <v>862</v>
      </c>
      <c r="K341" s="287" t="s">
        <v>434</v>
      </c>
      <c r="L341" s="369" t="s">
        <v>848</v>
      </c>
      <c r="M341" s="369" t="s">
        <v>3124</v>
      </c>
      <c r="N341" s="372">
        <v>1</v>
      </c>
      <c r="O341" s="373">
        <v>9713</v>
      </c>
      <c r="P341" s="373">
        <v>13555</v>
      </c>
      <c r="Q341" s="373">
        <v>13627</v>
      </c>
      <c r="R341" s="373">
        <v>13930</v>
      </c>
      <c r="S341" s="374">
        <v>11717</v>
      </c>
      <c r="T341" s="374">
        <v>11740</v>
      </c>
      <c r="U341" s="374">
        <v>12003</v>
      </c>
      <c r="V341" s="374">
        <v>12718</v>
      </c>
      <c r="W341" s="373">
        <v>7009</v>
      </c>
      <c r="X341" s="373">
        <v>9784</v>
      </c>
      <c r="Y341" s="373">
        <v>9836</v>
      </c>
      <c r="Z341" s="373">
        <v>10055</v>
      </c>
      <c r="AA341" s="374">
        <v>8323</v>
      </c>
      <c r="AB341" s="374">
        <v>8338</v>
      </c>
      <c r="AC341" s="374">
        <v>8484</v>
      </c>
      <c r="AD341" s="374">
        <v>9136</v>
      </c>
      <c r="AE341" s="373">
        <v>48</v>
      </c>
      <c r="AF341" s="373">
        <v>50</v>
      </c>
      <c r="AG341" s="373">
        <v>46</v>
      </c>
      <c r="AH341" s="373">
        <v>44</v>
      </c>
      <c r="AI341" s="374">
        <v>43</v>
      </c>
      <c r="AJ341" s="374">
        <v>39</v>
      </c>
      <c r="AK341" s="374">
        <v>38</v>
      </c>
      <c r="AL341" s="374">
        <v>40</v>
      </c>
      <c r="AM341" s="226">
        <v>2705</v>
      </c>
      <c r="AN341" s="226">
        <v>3771</v>
      </c>
      <c r="AO341" s="226">
        <v>3791</v>
      </c>
      <c r="AP341" s="226">
        <v>3875</v>
      </c>
      <c r="AQ341" s="227">
        <v>3394</v>
      </c>
      <c r="AR341" s="227">
        <v>3402</v>
      </c>
      <c r="AS341" s="227">
        <v>3519</v>
      </c>
      <c r="AT341" s="227">
        <v>3582</v>
      </c>
      <c r="AU341" s="226">
        <v>1439</v>
      </c>
      <c r="AV341" s="226">
        <v>1946</v>
      </c>
      <c r="AW341" s="226">
        <v>1954</v>
      </c>
      <c r="AX341" s="226">
        <v>2005</v>
      </c>
      <c r="AY341" s="227">
        <v>1625</v>
      </c>
      <c r="AZ341" s="227">
        <v>1699</v>
      </c>
      <c r="BA341" s="227">
        <v>1795</v>
      </c>
      <c r="BB341" s="227">
        <v>2041</v>
      </c>
      <c r="BC341" s="226">
        <f t="shared" si="156"/>
        <v>1084</v>
      </c>
      <c r="BD341" s="226">
        <f t="shared" si="156"/>
        <v>1657</v>
      </c>
      <c r="BE341" s="226">
        <f t="shared" si="156"/>
        <v>1762</v>
      </c>
      <c r="BF341" s="226">
        <f t="shared" si="155"/>
        <v>1798</v>
      </c>
      <c r="BG341" s="218">
        <f t="shared" si="155"/>
        <v>1596</v>
      </c>
      <c r="BH341" s="218">
        <f t="shared" si="155"/>
        <v>1552</v>
      </c>
      <c r="BI341" s="218">
        <f t="shared" si="155"/>
        <v>1568</v>
      </c>
      <c r="BJ341" s="218">
        <f t="shared" si="155"/>
        <v>1369</v>
      </c>
      <c r="BK341" s="226">
        <f t="shared" si="133"/>
        <v>182</v>
      </c>
      <c r="BL341" s="226">
        <f t="shared" si="133"/>
        <v>168</v>
      </c>
      <c r="BM341" s="226">
        <f t="shared" si="133"/>
        <v>75</v>
      </c>
      <c r="BN341" s="226">
        <f t="shared" si="133"/>
        <v>72</v>
      </c>
      <c r="BO341" s="227">
        <f t="shared" si="147"/>
        <v>173</v>
      </c>
      <c r="BP341" s="227">
        <f t="shared" si="147"/>
        <v>151</v>
      </c>
      <c r="BQ341" s="227">
        <f t="shared" si="147"/>
        <v>156</v>
      </c>
      <c r="BR341" s="227">
        <f t="shared" si="147"/>
        <v>172</v>
      </c>
      <c r="BS341" s="226">
        <v>189</v>
      </c>
      <c r="BT341" s="226">
        <v>168</v>
      </c>
      <c r="BU341" s="226">
        <v>75</v>
      </c>
      <c r="BV341" s="226">
        <v>72</v>
      </c>
      <c r="BW341" s="227">
        <v>173</v>
      </c>
      <c r="BX341" s="227">
        <v>151</v>
      </c>
      <c r="BY341" s="227">
        <v>156</v>
      </c>
      <c r="BZ341" s="227">
        <v>172</v>
      </c>
      <c r="CA341" s="226">
        <v>7</v>
      </c>
      <c r="CB341" s="226">
        <f>IFERROR(VLOOKUP($G341,[12]ITEM!$B$2:$AC$939,26,0),0)</f>
        <v>0</v>
      </c>
      <c r="CC341" s="226">
        <f>IFERROR(VLOOKUP($G341,[12]ITEM!$B$2:$AC$939,27,0),0)</f>
        <v>0</v>
      </c>
      <c r="CD341" s="226">
        <f>IFERROR(VLOOKUP($G341,[12]ITEM!$B$2:$AC$939,28,0),0)</f>
        <v>0</v>
      </c>
      <c r="CE341" s="227">
        <v>0</v>
      </c>
      <c r="CF341" s="227">
        <v>0</v>
      </c>
      <c r="CG341" s="227">
        <v>0</v>
      </c>
      <c r="CH341" s="227">
        <v>0</v>
      </c>
      <c r="CI341" s="375"/>
      <c r="CJ341" s="226">
        <f t="shared" si="139"/>
        <v>1084</v>
      </c>
      <c r="CK341" s="226">
        <f t="shared" si="136"/>
        <v>1633</v>
      </c>
      <c r="CL341" s="226">
        <f t="shared" si="136"/>
        <v>1661</v>
      </c>
      <c r="CM341" s="226">
        <f t="shared" si="136"/>
        <v>1682</v>
      </c>
      <c r="CN341" s="227">
        <f t="shared" si="136"/>
        <v>1596</v>
      </c>
      <c r="CO341" s="227">
        <f t="shared" si="136"/>
        <v>1621.3762470305571</v>
      </c>
      <c r="CP341" s="227">
        <f t="shared" si="136"/>
        <v>1660.9589879581581</v>
      </c>
      <c r="CQ341" s="227">
        <f t="shared" si="136"/>
        <v>1711.114563654161</v>
      </c>
      <c r="CR341" s="226">
        <v>833</v>
      </c>
      <c r="CS341" s="226">
        <v>1431</v>
      </c>
      <c r="CT341" s="226">
        <v>1439</v>
      </c>
      <c r="CU341" s="226">
        <v>1471</v>
      </c>
      <c r="CV341" s="227">
        <f t="shared" si="140"/>
        <v>1296</v>
      </c>
      <c r="CW341" s="227">
        <f>CV341*(1+('[13]GROWTH (YoY)'!AR341/100))</f>
        <v>1299.3762470305571</v>
      </c>
      <c r="CX341" s="227">
        <f>CW341*(1+('[13]GROWTH (YoY)'!AS341/100))</f>
        <v>1343.9589879581581</v>
      </c>
      <c r="CY341" s="227">
        <f>CX341*(1+('[13]GROWTH (YoY)'!AT341/100))</f>
        <v>1368.114563654161</v>
      </c>
      <c r="CZ341" s="226">
        <v>14</v>
      </c>
      <c r="DA341" s="226">
        <v>19</v>
      </c>
      <c r="DB341" s="226">
        <v>19</v>
      </c>
      <c r="DC341" s="226">
        <v>20</v>
      </c>
      <c r="DD341" s="227">
        <v>119</v>
      </c>
      <c r="DE341" s="227">
        <v>121</v>
      </c>
      <c r="DF341" s="227">
        <v>129</v>
      </c>
      <c r="DG341" s="227">
        <v>142</v>
      </c>
      <c r="DH341" s="226">
        <v>237</v>
      </c>
      <c r="DI341" s="226">
        <v>183</v>
      </c>
      <c r="DJ341" s="226">
        <v>203</v>
      </c>
      <c r="DK341" s="226">
        <v>191</v>
      </c>
      <c r="DL341" s="227">
        <v>181</v>
      </c>
      <c r="DM341" s="227">
        <v>201</v>
      </c>
      <c r="DN341" s="227">
        <v>188</v>
      </c>
      <c r="DO341" s="227">
        <v>201</v>
      </c>
      <c r="DP341" s="376">
        <f t="shared" si="135"/>
        <v>0</v>
      </c>
      <c r="DQ341" s="226">
        <f t="shared" si="135"/>
        <v>24</v>
      </c>
      <c r="DR341" s="226">
        <f t="shared" si="135"/>
        <v>101</v>
      </c>
      <c r="DS341" s="226">
        <f t="shared" si="131"/>
        <v>116</v>
      </c>
      <c r="DT341" s="227">
        <f t="shared" si="131"/>
        <v>0</v>
      </c>
      <c r="DU341" s="227">
        <f t="shared" si="131"/>
        <v>-69.376247030557124</v>
      </c>
      <c r="DV341" s="227">
        <f t="shared" si="131"/>
        <v>-92.958987958158104</v>
      </c>
      <c r="DW341" s="227">
        <f t="shared" si="131"/>
        <v>-342.11456365416097</v>
      </c>
      <c r="DX341" s="377">
        <f t="shared" si="149"/>
        <v>0.72161021311644191</v>
      </c>
      <c r="DY341" s="377">
        <f t="shared" si="148"/>
        <v>0.72180007377351529</v>
      </c>
      <c r="DZ341" s="377">
        <f t="shared" si="148"/>
        <v>0.72180230424891756</v>
      </c>
      <c r="EA341" s="377">
        <f t="shared" si="148"/>
        <v>0.72182340272792533</v>
      </c>
      <c r="EB341" s="378">
        <f t="shared" si="148"/>
        <v>0.71033541008790646</v>
      </c>
      <c r="EC341" s="378">
        <f t="shared" si="148"/>
        <v>0.71022146507666095</v>
      </c>
      <c r="ED341" s="378">
        <f t="shared" si="148"/>
        <v>0.70682329417645584</v>
      </c>
      <c r="EE341" s="378">
        <f t="shared" si="148"/>
        <v>0.71835194212926556</v>
      </c>
      <c r="EG341" s="226">
        <v>9790</v>
      </c>
      <c r="EH341" s="226">
        <v>7087</v>
      </c>
      <c r="EI341" s="226">
        <v>2704</v>
      </c>
      <c r="EJ341" s="226">
        <v>1374</v>
      </c>
      <c r="EK341" s="226">
        <v>4015</v>
      </c>
      <c r="EL341" s="226">
        <v>52686</v>
      </c>
      <c r="EM341" s="226">
        <v>52607</v>
      </c>
      <c r="EN341" s="379">
        <f t="shared" si="141"/>
        <v>0.72390194075587333</v>
      </c>
      <c r="EO341" s="226">
        <f t="shared" si="142"/>
        <v>50.81360946745562</v>
      </c>
      <c r="EP341" s="379">
        <f t="shared" si="143"/>
        <v>0.4101123595505618</v>
      </c>
      <c r="EQ341" s="226">
        <f t="shared" si="144"/>
        <v>76206.202786318943</v>
      </c>
      <c r="ER341" s="226">
        <f t="shared" si="145"/>
        <v>2176.5164331742922</v>
      </c>
      <c r="ES341" s="292"/>
      <c r="ET341" s="227">
        <v>10967</v>
      </c>
      <c r="EU341" s="227">
        <v>7724</v>
      </c>
      <c r="EV341" s="227">
        <v>3243</v>
      </c>
      <c r="EW341" s="227">
        <v>1790</v>
      </c>
      <c r="EX341" s="227">
        <v>3322</v>
      </c>
      <c r="EY341" s="227">
        <v>58228</v>
      </c>
      <c r="EZ341" s="227">
        <v>58138</v>
      </c>
      <c r="FA341" s="380">
        <f t="shared" si="150"/>
        <v>0.70429470228868418</v>
      </c>
      <c r="FB341" s="228">
        <f t="shared" si="151"/>
        <v>55.195806352143073</v>
      </c>
      <c r="FC341" s="380">
        <f t="shared" si="152"/>
        <v>0.30290872617853559</v>
      </c>
      <c r="FD341" s="227">
        <f t="shared" si="153"/>
        <v>57051.590300199219</v>
      </c>
      <c r="FE341" s="227">
        <f t="shared" si="154"/>
        <v>2565.7344020548808</v>
      </c>
      <c r="FF341" s="227">
        <v>3343</v>
      </c>
      <c r="FG341" s="228">
        <f t="shared" si="146"/>
        <v>53.843852826802276</v>
      </c>
      <c r="FH341" s="227">
        <v>1800</v>
      </c>
      <c r="FI341" s="227">
        <v>3343</v>
      </c>
      <c r="FJ341" s="227">
        <v>45</v>
      </c>
      <c r="FK341" s="227">
        <f t="shared" si="137"/>
        <v>1498</v>
      </c>
      <c r="FL341" s="227">
        <v>400</v>
      </c>
      <c r="FM341" s="227">
        <f t="shared" si="138"/>
        <v>1098</v>
      </c>
      <c r="FZ341" s="229"/>
      <c r="GA341" s="229"/>
      <c r="GB341" s="229"/>
      <c r="GC341" s="229"/>
      <c r="GD341" s="229"/>
    </row>
    <row r="342" spans="1:186" s="368" customFormat="1">
      <c r="A342" s="287" t="s">
        <v>534</v>
      </c>
      <c r="B342" s="369" t="s">
        <v>535</v>
      </c>
      <c r="C342" s="287" t="s">
        <v>873</v>
      </c>
      <c r="D342" s="403" t="s">
        <v>3126</v>
      </c>
      <c r="E342" s="369" t="s">
        <v>874</v>
      </c>
      <c r="F342" s="403">
        <v>339</v>
      </c>
      <c r="G342" s="404" t="s">
        <v>875</v>
      </c>
      <c r="H342" s="392" t="s">
        <v>876</v>
      </c>
      <c r="I342" s="287" t="s">
        <v>877</v>
      </c>
      <c r="J342" s="369" t="s">
        <v>878</v>
      </c>
      <c r="K342" s="287" t="s">
        <v>540</v>
      </c>
      <c r="L342" s="369" t="s">
        <v>879</v>
      </c>
      <c r="M342" s="369" t="s">
        <v>3124</v>
      </c>
      <c r="N342" s="372">
        <v>1</v>
      </c>
      <c r="O342" s="373">
        <v>2440</v>
      </c>
      <c r="P342" s="373">
        <v>3227</v>
      </c>
      <c r="Q342" s="373">
        <v>3737</v>
      </c>
      <c r="R342" s="373">
        <v>4107</v>
      </c>
      <c r="S342" s="374">
        <v>1680</v>
      </c>
      <c r="T342" s="374">
        <v>1944</v>
      </c>
      <c r="U342" s="374">
        <v>2137</v>
      </c>
      <c r="V342" s="374">
        <v>2172</v>
      </c>
      <c r="W342" s="373">
        <v>1600</v>
      </c>
      <c r="X342" s="373">
        <v>2117</v>
      </c>
      <c r="Y342" s="373">
        <v>2450</v>
      </c>
      <c r="Z342" s="373">
        <v>2693</v>
      </c>
      <c r="AA342" s="374">
        <v>1123</v>
      </c>
      <c r="AB342" s="374">
        <v>1282</v>
      </c>
      <c r="AC342" s="374">
        <v>1403</v>
      </c>
      <c r="AD342" s="374">
        <v>1430</v>
      </c>
      <c r="AE342" s="373">
        <v>12</v>
      </c>
      <c r="AF342" s="373">
        <v>12</v>
      </c>
      <c r="AG342" s="373">
        <v>13</v>
      </c>
      <c r="AH342" s="373">
        <v>13</v>
      </c>
      <c r="AI342" s="374">
        <v>6</v>
      </c>
      <c r="AJ342" s="374">
        <v>6</v>
      </c>
      <c r="AK342" s="374">
        <v>7</v>
      </c>
      <c r="AL342" s="374">
        <v>7</v>
      </c>
      <c r="AM342" s="226">
        <v>840</v>
      </c>
      <c r="AN342" s="226">
        <v>1111</v>
      </c>
      <c r="AO342" s="226">
        <v>1286</v>
      </c>
      <c r="AP342" s="226">
        <v>1414</v>
      </c>
      <c r="AQ342" s="227">
        <v>557</v>
      </c>
      <c r="AR342" s="227">
        <v>662</v>
      </c>
      <c r="AS342" s="227">
        <v>734</v>
      </c>
      <c r="AT342" s="227">
        <v>743</v>
      </c>
      <c r="AU342" s="226">
        <v>350</v>
      </c>
      <c r="AV342" s="226">
        <v>427</v>
      </c>
      <c r="AW342" s="226">
        <v>498</v>
      </c>
      <c r="AX342" s="226">
        <v>559</v>
      </c>
      <c r="AY342" s="227">
        <v>237</v>
      </c>
      <c r="AZ342" s="227">
        <v>255</v>
      </c>
      <c r="BA342" s="227">
        <v>274</v>
      </c>
      <c r="BB342" s="227">
        <v>288</v>
      </c>
      <c r="BC342" s="226">
        <f t="shared" si="156"/>
        <v>488</v>
      </c>
      <c r="BD342" s="226">
        <f t="shared" si="156"/>
        <v>665</v>
      </c>
      <c r="BE342" s="226">
        <f t="shared" si="156"/>
        <v>768</v>
      </c>
      <c r="BF342" s="226">
        <f t="shared" si="155"/>
        <v>835</v>
      </c>
      <c r="BG342" s="218">
        <f t="shared" si="155"/>
        <v>303</v>
      </c>
      <c r="BH342" s="218">
        <f t="shared" si="155"/>
        <v>388</v>
      </c>
      <c r="BI342" s="218">
        <f t="shared" si="155"/>
        <v>440</v>
      </c>
      <c r="BJ342" s="218">
        <f t="shared" si="155"/>
        <v>434</v>
      </c>
      <c r="BK342" s="226">
        <f t="shared" si="133"/>
        <v>2</v>
      </c>
      <c r="BL342" s="226">
        <f t="shared" si="133"/>
        <v>19</v>
      </c>
      <c r="BM342" s="226">
        <f t="shared" si="133"/>
        <v>20</v>
      </c>
      <c r="BN342" s="226">
        <f t="shared" si="133"/>
        <v>20</v>
      </c>
      <c r="BO342" s="227">
        <f t="shared" si="147"/>
        <v>17</v>
      </c>
      <c r="BP342" s="227">
        <f t="shared" si="147"/>
        <v>19</v>
      </c>
      <c r="BQ342" s="227">
        <f t="shared" si="147"/>
        <v>20</v>
      </c>
      <c r="BR342" s="227">
        <f t="shared" si="147"/>
        <v>21</v>
      </c>
      <c r="BS342" s="226">
        <v>13</v>
      </c>
      <c r="BT342" s="226">
        <v>19</v>
      </c>
      <c r="BU342" s="226">
        <v>20</v>
      </c>
      <c r="BV342" s="226">
        <v>20</v>
      </c>
      <c r="BW342" s="227">
        <v>17</v>
      </c>
      <c r="BX342" s="227">
        <v>19</v>
      </c>
      <c r="BY342" s="227">
        <v>20</v>
      </c>
      <c r="BZ342" s="227">
        <v>21</v>
      </c>
      <c r="CA342" s="226">
        <v>11</v>
      </c>
      <c r="CB342" s="226">
        <f>IFERROR(VLOOKUP($G342,[12]ITEM!$B$2:$AC$939,26,0),0)</f>
        <v>0</v>
      </c>
      <c r="CC342" s="226">
        <f>IFERROR(VLOOKUP($G342,[12]ITEM!$B$2:$AC$939,27,0),0)</f>
        <v>0</v>
      </c>
      <c r="CD342" s="226">
        <f>IFERROR(VLOOKUP($G342,[12]ITEM!$B$2:$AC$939,28,0),0)</f>
        <v>0</v>
      </c>
      <c r="CE342" s="227">
        <v>0</v>
      </c>
      <c r="CF342" s="227">
        <v>0</v>
      </c>
      <c r="CG342" s="227">
        <v>0</v>
      </c>
      <c r="CH342" s="227">
        <v>0</v>
      </c>
      <c r="CI342" s="375"/>
      <c r="CJ342" s="226">
        <f t="shared" si="139"/>
        <v>489</v>
      </c>
      <c r="CK342" s="226">
        <f t="shared" si="136"/>
        <v>647</v>
      </c>
      <c r="CL342" s="226">
        <f t="shared" si="136"/>
        <v>669</v>
      </c>
      <c r="CM342" s="226">
        <f t="shared" si="136"/>
        <v>591</v>
      </c>
      <c r="CN342" s="227">
        <f t="shared" si="136"/>
        <v>303</v>
      </c>
      <c r="CO342" s="227">
        <f t="shared" si="136"/>
        <v>270.93759501639346</v>
      </c>
      <c r="CP342" s="227">
        <f t="shared" si="136"/>
        <v>155.25118635187613</v>
      </c>
      <c r="CQ342" s="227">
        <f t="shared" si="136"/>
        <v>155.57010640767311</v>
      </c>
      <c r="CR342" s="226">
        <v>0</v>
      </c>
      <c r="CS342" s="226">
        <v>0</v>
      </c>
      <c r="CT342" s="226">
        <v>0</v>
      </c>
      <c r="CU342" s="226">
        <v>0</v>
      </c>
      <c r="CV342" s="227">
        <f t="shared" si="140"/>
        <v>-299</v>
      </c>
      <c r="CW342" s="227">
        <f>CV342*(1+('[13]GROWTH (YoY)'!AR342/100))</f>
        <v>-355.06240498360654</v>
      </c>
      <c r="CX342" s="227">
        <f>CW342*(1+('[13]GROWTH (YoY)'!AS342/100))</f>
        <v>-393.74881364812387</v>
      </c>
      <c r="CY342" s="227">
        <f>CX342*(1+('[13]GROWTH (YoY)'!AT342/100))</f>
        <v>-398.42989359232689</v>
      </c>
      <c r="CZ342" s="226">
        <v>42</v>
      </c>
      <c r="DA342" s="226">
        <v>55</v>
      </c>
      <c r="DB342" s="226">
        <v>55</v>
      </c>
      <c r="DC342" s="226">
        <v>57</v>
      </c>
      <c r="DD342" s="227">
        <v>12</v>
      </c>
      <c r="DE342" s="227">
        <v>12</v>
      </c>
      <c r="DF342" s="227">
        <v>13</v>
      </c>
      <c r="DG342" s="227">
        <v>14</v>
      </c>
      <c r="DH342" s="226">
        <v>447</v>
      </c>
      <c r="DI342" s="226">
        <v>592</v>
      </c>
      <c r="DJ342" s="226">
        <v>614</v>
      </c>
      <c r="DK342" s="226">
        <v>534</v>
      </c>
      <c r="DL342" s="227">
        <v>590</v>
      </c>
      <c r="DM342" s="227">
        <v>614</v>
      </c>
      <c r="DN342" s="227">
        <v>536</v>
      </c>
      <c r="DO342" s="227">
        <v>540</v>
      </c>
      <c r="DP342" s="376">
        <f t="shared" si="135"/>
        <v>-1</v>
      </c>
      <c r="DQ342" s="226">
        <f t="shared" si="135"/>
        <v>18</v>
      </c>
      <c r="DR342" s="226">
        <f t="shared" si="135"/>
        <v>99</v>
      </c>
      <c r="DS342" s="226">
        <f t="shared" si="131"/>
        <v>244</v>
      </c>
      <c r="DT342" s="227">
        <f t="shared" ref="DS342:DW393" si="157">BG342-CN342</f>
        <v>0</v>
      </c>
      <c r="DU342" s="227">
        <f t="shared" si="157"/>
        <v>117.06240498360654</v>
      </c>
      <c r="DV342" s="227">
        <f t="shared" si="157"/>
        <v>284.74881364812387</v>
      </c>
      <c r="DW342" s="227">
        <f t="shared" si="157"/>
        <v>278.42989359232689</v>
      </c>
      <c r="DX342" s="377">
        <f t="shared" si="149"/>
        <v>0.65573770491803274</v>
      </c>
      <c r="DY342" s="377">
        <f t="shared" si="148"/>
        <v>0.65602726991013327</v>
      </c>
      <c r="DZ342" s="377">
        <f t="shared" si="148"/>
        <v>0.65560610115065565</v>
      </c>
      <c r="EA342" s="377">
        <f t="shared" si="148"/>
        <v>0.65570976381787194</v>
      </c>
      <c r="EB342" s="378">
        <f t="shared" si="148"/>
        <v>0.66845238095238091</v>
      </c>
      <c r="EC342" s="378">
        <f t="shared" si="148"/>
        <v>0.65946502057613166</v>
      </c>
      <c r="ED342" s="378">
        <f t="shared" si="148"/>
        <v>0.65652784277023868</v>
      </c>
      <c r="EE342" s="378">
        <f t="shared" si="148"/>
        <v>0.65837937384898715</v>
      </c>
      <c r="EG342" s="226">
        <v>2628</v>
      </c>
      <c r="EH342" s="226">
        <v>1830</v>
      </c>
      <c r="EI342" s="226">
        <v>798</v>
      </c>
      <c r="EJ342" s="226">
        <v>206</v>
      </c>
      <c r="EK342" s="226">
        <v>5721</v>
      </c>
      <c r="EL342" s="226">
        <v>5819</v>
      </c>
      <c r="EM342" s="226">
        <v>5721</v>
      </c>
      <c r="EN342" s="379">
        <f t="shared" si="141"/>
        <v>0.69634703196347036</v>
      </c>
      <c r="EO342" s="226">
        <f t="shared" si="142"/>
        <v>25.814536340852129</v>
      </c>
      <c r="EP342" s="379">
        <f t="shared" si="143"/>
        <v>2.1769406392694064</v>
      </c>
      <c r="EQ342" s="226">
        <f t="shared" si="144"/>
        <v>983158.61831929884</v>
      </c>
      <c r="ER342" s="226">
        <f t="shared" si="145"/>
        <v>3000.6409135931949</v>
      </c>
      <c r="ES342" s="292"/>
      <c r="ET342" s="227">
        <v>1680</v>
      </c>
      <c r="EU342" s="227">
        <v>1123</v>
      </c>
      <c r="EV342" s="227">
        <v>557</v>
      </c>
      <c r="EW342" s="227">
        <v>209</v>
      </c>
      <c r="EX342" s="227">
        <v>550</v>
      </c>
      <c r="EY342" s="227">
        <v>5086</v>
      </c>
      <c r="EZ342" s="227">
        <v>4987</v>
      </c>
      <c r="FA342" s="380">
        <f t="shared" si="150"/>
        <v>0.66845238095238091</v>
      </c>
      <c r="FB342" s="228">
        <f t="shared" si="151"/>
        <v>37.52244165170557</v>
      </c>
      <c r="FC342" s="380">
        <f t="shared" si="152"/>
        <v>0.32738095238095238</v>
      </c>
      <c r="FD342" s="227">
        <f t="shared" si="153"/>
        <v>108139.99213527329</v>
      </c>
      <c r="FE342" s="227">
        <f t="shared" si="154"/>
        <v>3492.413608715995</v>
      </c>
      <c r="FF342" s="227">
        <v>557</v>
      </c>
      <c r="FG342" s="228">
        <f t="shared" si="146"/>
        <v>40.215439856373429</v>
      </c>
      <c r="FH342" s="227">
        <v>224</v>
      </c>
      <c r="FI342" s="227">
        <v>557</v>
      </c>
      <c r="FJ342" s="227">
        <v>5</v>
      </c>
      <c r="FK342" s="227">
        <f t="shared" si="137"/>
        <v>328</v>
      </c>
      <c r="FL342" s="227">
        <v>60</v>
      </c>
      <c r="FM342" s="227">
        <f t="shared" si="138"/>
        <v>268</v>
      </c>
      <c r="FZ342" s="229"/>
      <c r="GA342" s="229"/>
      <c r="GB342" s="229"/>
      <c r="GC342" s="229"/>
      <c r="GD342" s="229"/>
    </row>
    <row r="343" spans="1:186" s="368" customFormat="1">
      <c r="A343" s="287" t="s">
        <v>534</v>
      </c>
      <c r="B343" s="369" t="s">
        <v>535</v>
      </c>
      <c r="C343" s="287" t="s">
        <v>873</v>
      </c>
      <c r="D343" s="403" t="s">
        <v>3126</v>
      </c>
      <c r="E343" s="369" t="s">
        <v>874</v>
      </c>
      <c r="F343" s="403">
        <v>340</v>
      </c>
      <c r="G343" s="404" t="s">
        <v>880</v>
      </c>
      <c r="H343" s="392" t="s">
        <v>881</v>
      </c>
      <c r="I343" s="287" t="s">
        <v>877</v>
      </c>
      <c r="J343" s="369" t="s">
        <v>878</v>
      </c>
      <c r="K343" s="287" t="s">
        <v>540</v>
      </c>
      <c r="L343" s="369" t="s">
        <v>879</v>
      </c>
      <c r="M343" s="369" t="s">
        <v>3124</v>
      </c>
      <c r="N343" s="372">
        <v>1</v>
      </c>
      <c r="O343" s="373">
        <v>0</v>
      </c>
      <c r="P343" s="373">
        <v>0</v>
      </c>
      <c r="Q343" s="373">
        <v>0</v>
      </c>
      <c r="R343" s="373">
        <v>0</v>
      </c>
      <c r="S343" s="374">
        <v>55</v>
      </c>
      <c r="T343" s="374">
        <v>64</v>
      </c>
      <c r="U343" s="374">
        <v>64</v>
      </c>
      <c r="V343" s="374">
        <v>71</v>
      </c>
      <c r="W343" s="373">
        <v>0</v>
      </c>
      <c r="X343" s="373">
        <v>0</v>
      </c>
      <c r="Y343" s="373">
        <v>0</v>
      </c>
      <c r="Z343" s="373">
        <v>0</v>
      </c>
      <c r="AA343" s="374">
        <v>31</v>
      </c>
      <c r="AB343" s="374">
        <v>35</v>
      </c>
      <c r="AC343" s="374">
        <v>35</v>
      </c>
      <c r="AD343" s="374">
        <v>40</v>
      </c>
      <c r="AE343" s="373">
        <v>0</v>
      </c>
      <c r="AF343" s="373">
        <v>0</v>
      </c>
      <c r="AG343" s="373">
        <v>0</v>
      </c>
      <c r="AH343" s="373">
        <v>0</v>
      </c>
      <c r="AI343" s="374">
        <v>0</v>
      </c>
      <c r="AJ343" s="374">
        <v>0</v>
      </c>
      <c r="AK343" s="374">
        <v>0</v>
      </c>
      <c r="AL343" s="374">
        <v>0</v>
      </c>
      <c r="AM343" s="226">
        <v>0</v>
      </c>
      <c r="AN343" s="226">
        <v>0</v>
      </c>
      <c r="AO343" s="226">
        <v>0</v>
      </c>
      <c r="AP343" s="226">
        <v>0</v>
      </c>
      <c r="AQ343" s="227">
        <v>25</v>
      </c>
      <c r="AR343" s="227">
        <v>29</v>
      </c>
      <c r="AS343" s="227">
        <v>29</v>
      </c>
      <c r="AT343" s="227">
        <v>31</v>
      </c>
      <c r="AU343" s="226">
        <v>0</v>
      </c>
      <c r="AV343" s="226">
        <v>0</v>
      </c>
      <c r="AW343" s="226">
        <v>0</v>
      </c>
      <c r="AX343" s="226">
        <v>0</v>
      </c>
      <c r="AY343" s="227">
        <v>15</v>
      </c>
      <c r="AZ343" s="227">
        <v>15</v>
      </c>
      <c r="BA343" s="227">
        <v>16</v>
      </c>
      <c r="BB343" s="227">
        <v>17</v>
      </c>
      <c r="BC343" s="226">
        <f t="shared" si="156"/>
        <v>0</v>
      </c>
      <c r="BD343" s="226">
        <f t="shared" si="156"/>
        <v>0</v>
      </c>
      <c r="BE343" s="226">
        <f t="shared" si="156"/>
        <v>0</v>
      </c>
      <c r="BF343" s="226">
        <f t="shared" si="155"/>
        <v>0</v>
      </c>
      <c r="BG343" s="218">
        <f t="shared" si="155"/>
        <v>9</v>
      </c>
      <c r="BH343" s="218">
        <f t="shared" si="155"/>
        <v>13</v>
      </c>
      <c r="BI343" s="218">
        <f t="shared" si="155"/>
        <v>12</v>
      </c>
      <c r="BJ343" s="218">
        <f t="shared" si="155"/>
        <v>13</v>
      </c>
      <c r="BK343" s="226">
        <f t="shared" si="133"/>
        <v>0</v>
      </c>
      <c r="BL343" s="226">
        <f t="shared" si="133"/>
        <v>0</v>
      </c>
      <c r="BM343" s="226">
        <f t="shared" si="133"/>
        <v>0</v>
      </c>
      <c r="BN343" s="226">
        <f t="shared" si="133"/>
        <v>0</v>
      </c>
      <c r="BO343" s="227">
        <f t="shared" si="147"/>
        <v>1</v>
      </c>
      <c r="BP343" s="227">
        <f t="shared" si="147"/>
        <v>1</v>
      </c>
      <c r="BQ343" s="227">
        <f t="shared" si="147"/>
        <v>1</v>
      </c>
      <c r="BR343" s="227">
        <f t="shared" si="147"/>
        <v>1</v>
      </c>
      <c r="BS343" s="226">
        <v>0</v>
      </c>
      <c r="BT343" s="226">
        <v>0</v>
      </c>
      <c r="BU343" s="226">
        <v>0</v>
      </c>
      <c r="BV343" s="226">
        <v>0</v>
      </c>
      <c r="BW343" s="227">
        <v>1</v>
      </c>
      <c r="BX343" s="227">
        <v>1</v>
      </c>
      <c r="BY343" s="227">
        <v>1</v>
      </c>
      <c r="BZ343" s="227">
        <v>1</v>
      </c>
      <c r="CA343" s="226">
        <v>0</v>
      </c>
      <c r="CB343" s="226">
        <f>IFERROR(VLOOKUP($G343,[12]ITEM!$B$2:$AC$939,26,0),0)</f>
        <v>0</v>
      </c>
      <c r="CC343" s="226">
        <f>IFERROR(VLOOKUP($G343,[12]ITEM!$B$2:$AC$939,27,0),0)</f>
        <v>0</v>
      </c>
      <c r="CD343" s="226">
        <f>IFERROR(VLOOKUP($G343,[12]ITEM!$B$2:$AC$939,28,0),0)</f>
        <v>0</v>
      </c>
      <c r="CE343" s="227">
        <v>0</v>
      </c>
      <c r="CF343" s="227">
        <v>0</v>
      </c>
      <c r="CG343" s="227">
        <v>0</v>
      </c>
      <c r="CH343" s="227">
        <v>0</v>
      </c>
      <c r="CI343" s="375"/>
      <c r="CJ343" s="226">
        <f t="shared" si="139"/>
        <v>0</v>
      </c>
      <c r="CK343" s="226">
        <f t="shared" si="136"/>
        <v>0</v>
      </c>
      <c r="CL343" s="226">
        <f t="shared" si="136"/>
        <v>0</v>
      </c>
      <c r="CM343" s="226">
        <f t="shared" si="136"/>
        <v>0</v>
      </c>
      <c r="CN343" s="227">
        <f t="shared" si="136"/>
        <v>9</v>
      </c>
      <c r="CO343" s="227">
        <f t="shared" si="136"/>
        <v>10.143963931236279</v>
      </c>
      <c r="CP343" s="227">
        <f t="shared" si="136"/>
        <v>10.143963931236279</v>
      </c>
      <c r="CQ343" s="227">
        <f t="shared" si="136"/>
        <v>10.829389731604202</v>
      </c>
      <c r="CR343" s="226">
        <v>0</v>
      </c>
      <c r="CS343" s="226">
        <v>0</v>
      </c>
      <c r="CT343" s="226">
        <v>0</v>
      </c>
      <c r="CU343" s="226">
        <v>0</v>
      </c>
      <c r="CV343" s="227">
        <f t="shared" si="140"/>
        <v>7</v>
      </c>
      <c r="CW343" s="227">
        <f>CV343*(1+('[13]GROWTH (YoY)'!AR343/100))</f>
        <v>8.1439639312362786</v>
      </c>
      <c r="CX343" s="227">
        <f>CW343*(1+('[13]GROWTH (YoY)'!AS343/100))</f>
        <v>8.1439639312362786</v>
      </c>
      <c r="CY343" s="227">
        <f>CX343*(1+('[13]GROWTH (YoY)'!AT343/100))</f>
        <v>8.829389731604202</v>
      </c>
      <c r="CZ343" s="226">
        <v>0</v>
      </c>
      <c r="DA343" s="226">
        <v>0</v>
      </c>
      <c r="DB343" s="226">
        <v>0</v>
      </c>
      <c r="DC343" s="226">
        <v>0</v>
      </c>
      <c r="DD343" s="227">
        <v>2</v>
      </c>
      <c r="DE343" s="227">
        <v>2</v>
      </c>
      <c r="DF343" s="227">
        <v>2</v>
      </c>
      <c r="DG343" s="227">
        <v>2</v>
      </c>
      <c r="DH343" s="226">
        <v>0</v>
      </c>
      <c r="DI343" s="226">
        <v>0</v>
      </c>
      <c r="DJ343" s="226">
        <v>0</v>
      </c>
      <c r="DK343" s="226">
        <v>0</v>
      </c>
      <c r="DL343" s="227">
        <v>0</v>
      </c>
      <c r="DM343" s="227">
        <v>0</v>
      </c>
      <c r="DN343" s="227">
        <v>0</v>
      </c>
      <c r="DO343" s="227">
        <v>0</v>
      </c>
      <c r="DP343" s="376">
        <f t="shared" si="135"/>
        <v>0</v>
      </c>
      <c r="DQ343" s="226">
        <f t="shared" si="135"/>
        <v>0</v>
      </c>
      <c r="DR343" s="226">
        <f t="shared" si="135"/>
        <v>0</v>
      </c>
      <c r="DS343" s="226">
        <f t="shared" si="157"/>
        <v>0</v>
      </c>
      <c r="DT343" s="227">
        <f t="shared" si="157"/>
        <v>0</v>
      </c>
      <c r="DU343" s="227">
        <f t="shared" si="157"/>
        <v>2.8560360687637214</v>
      </c>
      <c r="DV343" s="227">
        <f t="shared" si="157"/>
        <v>1.8560360687637214</v>
      </c>
      <c r="DW343" s="227">
        <f t="shared" si="157"/>
        <v>2.170610268395798</v>
      </c>
      <c r="DX343" s="377">
        <f t="shared" si="149"/>
        <v>0</v>
      </c>
      <c r="DY343" s="377">
        <f t="shared" si="148"/>
        <v>0</v>
      </c>
      <c r="DZ343" s="377">
        <f t="shared" si="148"/>
        <v>0</v>
      </c>
      <c r="EA343" s="377">
        <f t="shared" si="148"/>
        <v>0</v>
      </c>
      <c r="EB343" s="378">
        <f t="shared" si="148"/>
        <v>0.5636363636363636</v>
      </c>
      <c r="EC343" s="378">
        <f t="shared" si="148"/>
        <v>0.546875</v>
      </c>
      <c r="ED343" s="378">
        <f t="shared" si="148"/>
        <v>0.546875</v>
      </c>
      <c r="EE343" s="378">
        <f t="shared" si="148"/>
        <v>0.56338028169014087</v>
      </c>
      <c r="EG343" s="226">
        <v>0</v>
      </c>
      <c r="EH343" s="226">
        <v>0</v>
      </c>
      <c r="EI343" s="226">
        <v>0</v>
      </c>
      <c r="EJ343" s="226">
        <v>0</v>
      </c>
      <c r="EK343" s="226">
        <v>0</v>
      </c>
      <c r="EL343" s="226">
        <v>0</v>
      </c>
      <c r="EM343" s="226">
        <v>0</v>
      </c>
      <c r="EN343" s="379">
        <f t="shared" si="141"/>
        <v>0</v>
      </c>
      <c r="EO343" s="226">
        <f t="shared" si="142"/>
        <v>0</v>
      </c>
      <c r="EP343" s="379">
        <f t="shared" si="143"/>
        <v>0</v>
      </c>
      <c r="EQ343" s="226">
        <f t="shared" si="144"/>
        <v>0</v>
      </c>
      <c r="ER343" s="226">
        <f t="shared" si="145"/>
        <v>0</v>
      </c>
      <c r="ES343" s="292"/>
      <c r="ET343" s="227">
        <v>55</v>
      </c>
      <c r="EU343" s="227">
        <v>31</v>
      </c>
      <c r="EV343" s="227">
        <v>25</v>
      </c>
      <c r="EW343" s="227">
        <v>14</v>
      </c>
      <c r="EX343" s="227">
        <v>11</v>
      </c>
      <c r="EY343" s="227">
        <v>422</v>
      </c>
      <c r="EZ343" s="227">
        <v>410</v>
      </c>
      <c r="FA343" s="380">
        <f t="shared" si="150"/>
        <v>0.5636363636363636</v>
      </c>
      <c r="FB343" s="228">
        <f t="shared" si="151"/>
        <v>56.000000000000007</v>
      </c>
      <c r="FC343" s="380">
        <f t="shared" si="152"/>
        <v>0.2</v>
      </c>
      <c r="FD343" s="227">
        <f t="shared" si="153"/>
        <v>26066.350710900475</v>
      </c>
      <c r="FE343" s="227">
        <f t="shared" si="154"/>
        <v>2845.5284552845528</v>
      </c>
      <c r="FF343" s="227">
        <v>25</v>
      </c>
      <c r="FG343" s="228">
        <f t="shared" si="146"/>
        <v>56.000000000000007</v>
      </c>
      <c r="FH343" s="227">
        <v>14</v>
      </c>
      <c r="FI343" s="227">
        <v>25</v>
      </c>
      <c r="FJ343" s="227">
        <v>0</v>
      </c>
      <c r="FK343" s="227">
        <f t="shared" si="137"/>
        <v>11</v>
      </c>
      <c r="FL343" s="227">
        <v>2</v>
      </c>
      <c r="FM343" s="227">
        <f t="shared" si="138"/>
        <v>9</v>
      </c>
      <c r="FZ343" s="229"/>
      <c r="GA343" s="229"/>
      <c r="GB343" s="229"/>
      <c r="GC343" s="229"/>
      <c r="GD343" s="229"/>
    </row>
    <row r="344" spans="1:186" s="368" customFormat="1">
      <c r="A344" s="287" t="s">
        <v>534</v>
      </c>
      <c r="B344" s="369" t="s">
        <v>535</v>
      </c>
      <c r="C344" s="287" t="s">
        <v>873</v>
      </c>
      <c r="D344" s="403" t="s">
        <v>3126</v>
      </c>
      <c r="E344" s="369" t="s">
        <v>874</v>
      </c>
      <c r="F344" s="403">
        <v>341</v>
      </c>
      <c r="G344" s="404" t="s">
        <v>882</v>
      </c>
      <c r="H344" s="392" t="s">
        <v>883</v>
      </c>
      <c r="I344" s="287" t="s">
        <v>877</v>
      </c>
      <c r="J344" s="369" t="s">
        <v>878</v>
      </c>
      <c r="K344" s="287" t="s">
        <v>540</v>
      </c>
      <c r="L344" s="369" t="s">
        <v>879</v>
      </c>
      <c r="M344" s="369" t="s">
        <v>3124</v>
      </c>
      <c r="N344" s="372">
        <v>1</v>
      </c>
      <c r="O344" s="373">
        <v>2463</v>
      </c>
      <c r="P344" s="373">
        <v>2789</v>
      </c>
      <c r="Q344" s="373">
        <v>3041</v>
      </c>
      <c r="R344" s="373">
        <v>3378</v>
      </c>
      <c r="S344" s="374">
        <v>3328</v>
      </c>
      <c r="T344" s="374">
        <v>3622</v>
      </c>
      <c r="U344" s="374">
        <v>4022</v>
      </c>
      <c r="V344" s="374">
        <v>4015</v>
      </c>
      <c r="W344" s="373">
        <v>1953</v>
      </c>
      <c r="X344" s="373">
        <v>2214</v>
      </c>
      <c r="Y344" s="373">
        <v>2414</v>
      </c>
      <c r="Z344" s="373">
        <v>2681</v>
      </c>
      <c r="AA344" s="374">
        <v>2466</v>
      </c>
      <c r="AB344" s="374">
        <v>2660</v>
      </c>
      <c r="AC344" s="374">
        <v>2955</v>
      </c>
      <c r="AD344" s="374">
        <v>2905</v>
      </c>
      <c r="AE344" s="373">
        <v>12</v>
      </c>
      <c r="AF344" s="373">
        <v>10</v>
      </c>
      <c r="AG344" s="373">
        <v>10</v>
      </c>
      <c r="AH344" s="373">
        <v>11</v>
      </c>
      <c r="AI344" s="374">
        <v>12</v>
      </c>
      <c r="AJ344" s="374">
        <v>12</v>
      </c>
      <c r="AK344" s="374">
        <v>13</v>
      </c>
      <c r="AL344" s="374">
        <v>13</v>
      </c>
      <c r="AM344" s="226">
        <v>509</v>
      </c>
      <c r="AN344" s="226">
        <v>575</v>
      </c>
      <c r="AO344" s="226">
        <v>627</v>
      </c>
      <c r="AP344" s="226">
        <v>697</v>
      </c>
      <c r="AQ344" s="227">
        <v>862</v>
      </c>
      <c r="AR344" s="227">
        <v>962</v>
      </c>
      <c r="AS344" s="227">
        <v>1067</v>
      </c>
      <c r="AT344" s="227">
        <v>1110</v>
      </c>
      <c r="AU344" s="226">
        <v>184</v>
      </c>
      <c r="AV344" s="226">
        <v>189</v>
      </c>
      <c r="AW344" s="226">
        <v>199</v>
      </c>
      <c r="AX344" s="226">
        <v>233</v>
      </c>
      <c r="AY344" s="227">
        <v>369</v>
      </c>
      <c r="AZ344" s="227">
        <v>395</v>
      </c>
      <c r="BA344" s="227">
        <v>424</v>
      </c>
      <c r="BB344" s="227">
        <v>447</v>
      </c>
      <c r="BC344" s="226">
        <f t="shared" si="156"/>
        <v>325</v>
      </c>
      <c r="BD344" s="226">
        <f t="shared" si="156"/>
        <v>377</v>
      </c>
      <c r="BE344" s="226">
        <f t="shared" si="156"/>
        <v>407</v>
      </c>
      <c r="BF344" s="226">
        <f t="shared" si="155"/>
        <v>453</v>
      </c>
      <c r="BG344" s="218">
        <f t="shared" si="155"/>
        <v>459</v>
      </c>
      <c r="BH344" s="218">
        <f t="shared" si="155"/>
        <v>517</v>
      </c>
      <c r="BI344" s="218">
        <f t="shared" si="155"/>
        <v>603</v>
      </c>
      <c r="BJ344" s="218">
        <f t="shared" si="155"/>
        <v>629</v>
      </c>
      <c r="BK344" s="226">
        <f t="shared" si="133"/>
        <v>0</v>
      </c>
      <c r="BL344" s="226">
        <f t="shared" si="133"/>
        <v>9</v>
      </c>
      <c r="BM344" s="226">
        <f t="shared" si="133"/>
        <v>21</v>
      </c>
      <c r="BN344" s="226">
        <f t="shared" si="133"/>
        <v>11</v>
      </c>
      <c r="BO344" s="227">
        <f t="shared" si="147"/>
        <v>34</v>
      </c>
      <c r="BP344" s="227">
        <f t="shared" si="147"/>
        <v>50</v>
      </c>
      <c r="BQ344" s="227">
        <f t="shared" si="147"/>
        <v>40</v>
      </c>
      <c r="BR344" s="227">
        <f t="shared" si="147"/>
        <v>34</v>
      </c>
      <c r="BS344" s="226">
        <v>0</v>
      </c>
      <c r="BT344" s="226">
        <v>9</v>
      </c>
      <c r="BU344" s="226">
        <v>21</v>
      </c>
      <c r="BV344" s="226">
        <v>11</v>
      </c>
      <c r="BW344" s="227">
        <v>34</v>
      </c>
      <c r="BX344" s="227">
        <v>50</v>
      </c>
      <c r="BY344" s="227">
        <v>40</v>
      </c>
      <c r="BZ344" s="227">
        <v>34</v>
      </c>
      <c r="CA344" s="226">
        <v>0</v>
      </c>
      <c r="CB344" s="226">
        <f>IFERROR(VLOOKUP($G344,[12]ITEM!$B$2:$AC$939,26,0),0)</f>
        <v>0</v>
      </c>
      <c r="CC344" s="226">
        <f>IFERROR(VLOOKUP($G344,[12]ITEM!$B$2:$AC$939,27,0),0)</f>
        <v>0</v>
      </c>
      <c r="CD344" s="226">
        <f>IFERROR(VLOOKUP($G344,[12]ITEM!$B$2:$AC$939,28,0),0)</f>
        <v>0</v>
      </c>
      <c r="CE344" s="227">
        <v>0</v>
      </c>
      <c r="CF344" s="227">
        <v>0</v>
      </c>
      <c r="CG344" s="227">
        <v>0</v>
      </c>
      <c r="CH344" s="227">
        <v>0</v>
      </c>
      <c r="CI344" s="375"/>
      <c r="CJ344" s="226">
        <f t="shared" si="139"/>
        <v>324</v>
      </c>
      <c r="CK344" s="226">
        <f t="shared" si="136"/>
        <v>208</v>
      </c>
      <c r="CL344" s="226">
        <f t="shared" si="136"/>
        <v>183</v>
      </c>
      <c r="CM344" s="226">
        <f t="shared" si="136"/>
        <v>128</v>
      </c>
      <c r="CN344" s="227">
        <f t="shared" si="136"/>
        <v>459</v>
      </c>
      <c r="CO344" s="227">
        <f t="shared" si="136"/>
        <v>473.60145601755727</v>
      </c>
      <c r="CP344" s="227">
        <f t="shared" si="136"/>
        <v>459.04231753164277</v>
      </c>
      <c r="CQ344" s="227">
        <f t="shared" si="136"/>
        <v>476.72864297422097</v>
      </c>
      <c r="CR344" s="226">
        <v>-29</v>
      </c>
      <c r="CS344" s="226">
        <v>-27</v>
      </c>
      <c r="CT344" s="226">
        <v>-30</v>
      </c>
      <c r="CU344" s="226">
        <v>-33</v>
      </c>
      <c r="CV344" s="227">
        <f t="shared" si="140"/>
        <v>316</v>
      </c>
      <c r="CW344" s="227">
        <f>CV344*(1+('[13]GROWTH (YoY)'!AR344/100))</f>
        <v>352.60145601755727</v>
      </c>
      <c r="CX344" s="227">
        <f>CW344*(1+('[13]GROWTH (YoY)'!AS344/100))</f>
        <v>391.04231753164277</v>
      </c>
      <c r="CY344" s="227">
        <f>CX344*(1+('[13]GROWTH (YoY)'!AT344/100))</f>
        <v>406.72864297422097</v>
      </c>
      <c r="CZ344" s="226">
        <v>85</v>
      </c>
      <c r="DA344" s="226">
        <v>112</v>
      </c>
      <c r="DB344" s="226">
        <v>114</v>
      </c>
      <c r="DC344" s="226">
        <v>116</v>
      </c>
      <c r="DD344" s="227">
        <v>21</v>
      </c>
      <c r="DE344" s="227">
        <v>22</v>
      </c>
      <c r="DF344" s="227">
        <v>23</v>
      </c>
      <c r="DG344" s="227">
        <v>25</v>
      </c>
      <c r="DH344" s="226">
        <v>268</v>
      </c>
      <c r="DI344" s="226">
        <v>123</v>
      </c>
      <c r="DJ344" s="226">
        <v>99</v>
      </c>
      <c r="DK344" s="226">
        <v>45</v>
      </c>
      <c r="DL344" s="227">
        <v>122</v>
      </c>
      <c r="DM344" s="227">
        <v>99</v>
      </c>
      <c r="DN344" s="227">
        <v>45</v>
      </c>
      <c r="DO344" s="227">
        <v>45</v>
      </c>
      <c r="DP344" s="376">
        <f t="shared" si="135"/>
        <v>1</v>
      </c>
      <c r="DQ344" s="226">
        <f t="shared" si="135"/>
        <v>169</v>
      </c>
      <c r="DR344" s="226">
        <f t="shared" si="135"/>
        <v>224</v>
      </c>
      <c r="DS344" s="226">
        <f t="shared" si="157"/>
        <v>325</v>
      </c>
      <c r="DT344" s="227">
        <f t="shared" si="157"/>
        <v>0</v>
      </c>
      <c r="DU344" s="227">
        <f t="shared" si="157"/>
        <v>43.398543982442732</v>
      </c>
      <c r="DV344" s="227">
        <f t="shared" si="157"/>
        <v>143.95768246835723</v>
      </c>
      <c r="DW344" s="227">
        <f t="shared" si="157"/>
        <v>152.27135702577903</v>
      </c>
      <c r="DX344" s="377">
        <f t="shared" si="149"/>
        <v>0.79293544457978071</v>
      </c>
      <c r="DY344" s="377">
        <f t="shared" si="148"/>
        <v>0.79383291502330589</v>
      </c>
      <c r="DZ344" s="377">
        <f t="shared" si="148"/>
        <v>0.79381782308451165</v>
      </c>
      <c r="EA344" s="377">
        <f t="shared" si="148"/>
        <v>0.79366489046773236</v>
      </c>
      <c r="EB344" s="378">
        <f t="shared" si="148"/>
        <v>0.74098557692307687</v>
      </c>
      <c r="EC344" s="378">
        <f t="shared" si="148"/>
        <v>0.73440088348978461</v>
      </c>
      <c r="ED344" s="378">
        <f t="shared" si="148"/>
        <v>0.73470909995027345</v>
      </c>
      <c r="EE344" s="378">
        <f t="shared" si="148"/>
        <v>0.72353673723536738</v>
      </c>
      <c r="EG344" s="226">
        <v>2637</v>
      </c>
      <c r="EH344" s="226">
        <v>1771</v>
      </c>
      <c r="EI344" s="226">
        <v>866</v>
      </c>
      <c r="EJ344" s="226">
        <v>436</v>
      </c>
      <c r="EK344" s="226">
        <v>2186</v>
      </c>
      <c r="EL344" s="226">
        <v>9332</v>
      </c>
      <c r="EM344" s="226">
        <v>9166</v>
      </c>
      <c r="EN344" s="379">
        <f t="shared" si="141"/>
        <v>0.67159651118695485</v>
      </c>
      <c r="EO344" s="226">
        <f t="shared" si="142"/>
        <v>50.346420323325638</v>
      </c>
      <c r="EP344" s="379">
        <f t="shared" si="143"/>
        <v>0.82897231702692453</v>
      </c>
      <c r="EQ344" s="226">
        <f t="shared" si="144"/>
        <v>234247.74967852549</v>
      </c>
      <c r="ER344" s="226">
        <f t="shared" si="145"/>
        <v>3963.9246490653863</v>
      </c>
      <c r="ES344" s="292"/>
      <c r="ET344" s="227">
        <v>3328</v>
      </c>
      <c r="EU344" s="227">
        <v>2466</v>
      </c>
      <c r="EV344" s="227">
        <v>862</v>
      </c>
      <c r="EW344" s="227">
        <v>363</v>
      </c>
      <c r="EX344" s="227">
        <v>2465</v>
      </c>
      <c r="EY344" s="227">
        <v>9506</v>
      </c>
      <c r="EZ344" s="227">
        <v>9333</v>
      </c>
      <c r="FA344" s="380">
        <f t="shared" si="150"/>
        <v>0.74098557692307687</v>
      </c>
      <c r="FB344" s="228">
        <f t="shared" si="151"/>
        <v>42.111368909512755</v>
      </c>
      <c r="FC344" s="380">
        <f t="shared" si="152"/>
        <v>0.74068509615384615</v>
      </c>
      <c r="FD344" s="227">
        <f t="shared" si="153"/>
        <v>259309.90953082262</v>
      </c>
      <c r="FE344" s="227">
        <f t="shared" si="154"/>
        <v>3241.1871852566164</v>
      </c>
      <c r="FF344" s="227">
        <v>862</v>
      </c>
      <c r="FG344" s="228">
        <f t="shared" si="146"/>
        <v>40.487238979118331</v>
      </c>
      <c r="FH344" s="227">
        <v>349</v>
      </c>
      <c r="FI344" s="227">
        <v>862</v>
      </c>
      <c r="FJ344" s="227">
        <v>16</v>
      </c>
      <c r="FK344" s="227">
        <f t="shared" si="137"/>
        <v>497</v>
      </c>
      <c r="FL344" s="227">
        <v>118</v>
      </c>
      <c r="FM344" s="227">
        <f t="shared" si="138"/>
        <v>379</v>
      </c>
      <c r="FZ344" s="229"/>
      <c r="GA344" s="229"/>
      <c r="GB344" s="229"/>
      <c r="GC344" s="229"/>
      <c r="GD344" s="229"/>
    </row>
    <row r="345" spans="1:186" s="368" customFormat="1">
      <c r="A345" s="287" t="s">
        <v>534</v>
      </c>
      <c r="B345" s="369" t="s">
        <v>535</v>
      </c>
      <c r="C345" s="287" t="s">
        <v>873</v>
      </c>
      <c r="D345" s="403" t="s">
        <v>3126</v>
      </c>
      <c r="E345" s="369" t="s">
        <v>874</v>
      </c>
      <c r="F345" s="403">
        <v>342</v>
      </c>
      <c r="G345" s="404" t="s">
        <v>884</v>
      </c>
      <c r="H345" s="392" t="s">
        <v>885</v>
      </c>
      <c r="I345" s="287" t="s">
        <v>877</v>
      </c>
      <c r="J345" s="369" t="s">
        <v>878</v>
      </c>
      <c r="K345" s="287" t="s">
        <v>540</v>
      </c>
      <c r="L345" s="369" t="s">
        <v>879</v>
      </c>
      <c r="M345" s="369" t="s">
        <v>3124</v>
      </c>
      <c r="N345" s="372">
        <v>1</v>
      </c>
      <c r="O345" s="373">
        <v>32</v>
      </c>
      <c r="P345" s="373">
        <v>35</v>
      </c>
      <c r="Q345" s="373">
        <v>38</v>
      </c>
      <c r="R345" s="373">
        <v>39</v>
      </c>
      <c r="S345" s="374">
        <v>210</v>
      </c>
      <c r="T345" s="374">
        <v>224</v>
      </c>
      <c r="U345" s="374">
        <v>232</v>
      </c>
      <c r="V345" s="374">
        <v>247</v>
      </c>
      <c r="W345" s="373">
        <v>23</v>
      </c>
      <c r="X345" s="373">
        <v>25</v>
      </c>
      <c r="Y345" s="373">
        <v>27</v>
      </c>
      <c r="Z345" s="373">
        <v>29</v>
      </c>
      <c r="AA345" s="374">
        <v>160</v>
      </c>
      <c r="AB345" s="374">
        <v>172</v>
      </c>
      <c r="AC345" s="374">
        <v>179</v>
      </c>
      <c r="AD345" s="374">
        <v>194</v>
      </c>
      <c r="AE345" s="373">
        <v>0</v>
      </c>
      <c r="AF345" s="373">
        <v>0</v>
      </c>
      <c r="AG345" s="373">
        <v>0</v>
      </c>
      <c r="AH345" s="373">
        <v>0</v>
      </c>
      <c r="AI345" s="374">
        <v>1</v>
      </c>
      <c r="AJ345" s="374">
        <v>1</v>
      </c>
      <c r="AK345" s="374">
        <v>1</v>
      </c>
      <c r="AL345" s="374">
        <v>1</v>
      </c>
      <c r="AM345" s="226">
        <v>9</v>
      </c>
      <c r="AN345" s="226">
        <v>9</v>
      </c>
      <c r="AO345" s="226">
        <v>10</v>
      </c>
      <c r="AP345" s="226">
        <v>11</v>
      </c>
      <c r="AQ345" s="227">
        <v>49</v>
      </c>
      <c r="AR345" s="227">
        <v>52</v>
      </c>
      <c r="AS345" s="227">
        <v>53</v>
      </c>
      <c r="AT345" s="227">
        <v>54</v>
      </c>
      <c r="AU345" s="226">
        <v>2</v>
      </c>
      <c r="AV345" s="226">
        <v>2</v>
      </c>
      <c r="AW345" s="226">
        <v>2</v>
      </c>
      <c r="AX345" s="226">
        <v>2</v>
      </c>
      <c r="AY345" s="227">
        <v>13</v>
      </c>
      <c r="AZ345" s="227">
        <v>15</v>
      </c>
      <c r="BA345" s="227">
        <v>16</v>
      </c>
      <c r="BB345" s="227">
        <v>16</v>
      </c>
      <c r="BC345" s="226">
        <f t="shared" si="156"/>
        <v>7</v>
      </c>
      <c r="BD345" s="226">
        <f t="shared" si="156"/>
        <v>5</v>
      </c>
      <c r="BE345" s="226">
        <f t="shared" si="156"/>
        <v>6</v>
      </c>
      <c r="BF345" s="226">
        <f t="shared" si="155"/>
        <v>7</v>
      </c>
      <c r="BG345" s="218">
        <f t="shared" si="155"/>
        <v>32</v>
      </c>
      <c r="BH345" s="218">
        <f t="shared" si="155"/>
        <v>34</v>
      </c>
      <c r="BI345" s="218">
        <f t="shared" si="155"/>
        <v>34</v>
      </c>
      <c r="BJ345" s="218">
        <f t="shared" si="155"/>
        <v>36</v>
      </c>
      <c r="BK345" s="226">
        <f t="shared" si="133"/>
        <v>0</v>
      </c>
      <c r="BL345" s="226">
        <f t="shared" si="133"/>
        <v>2</v>
      </c>
      <c r="BM345" s="226">
        <f t="shared" si="133"/>
        <v>2</v>
      </c>
      <c r="BN345" s="226">
        <f t="shared" si="133"/>
        <v>2</v>
      </c>
      <c r="BO345" s="227">
        <f t="shared" si="147"/>
        <v>4</v>
      </c>
      <c r="BP345" s="227">
        <f t="shared" si="147"/>
        <v>3</v>
      </c>
      <c r="BQ345" s="227">
        <f t="shared" si="147"/>
        <v>3</v>
      </c>
      <c r="BR345" s="227">
        <f t="shared" si="147"/>
        <v>2</v>
      </c>
      <c r="BS345" s="226">
        <v>0</v>
      </c>
      <c r="BT345" s="226">
        <v>2</v>
      </c>
      <c r="BU345" s="226">
        <v>2</v>
      </c>
      <c r="BV345" s="226">
        <v>2</v>
      </c>
      <c r="BW345" s="227">
        <v>4</v>
      </c>
      <c r="BX345" s="227">
        <v>3</v>
      </c>
      <c r="BY345" s="227">
        <v>3</v>
      </c>
      <c r="BZ345" s="227">
        <v>2</v>
      </c>
      <c r="CA345" s="226">
        <v>0</v>
      </c>
      <c r="CB345" s="226">
        <f>IFERROR(VLOOKUP($G345,[12]ITEM!$B$2:$AC$939,26,0),0)</f>
        <v>0</v>
      </c>
      <c r="CC345" s="226">
        <f>IFERROR(VLOOKUP($G345,[12]ITEM!$B$2:$AC$939,27,0),0)</f>
        <v>0</v>
      </c>
      <c r="CD345" s="226">
        <f>IFERROR(VLOOKUP($G345,[12]ITEM!$B$2:$AC$939,28,0),0)</f>
        <v>0</v>
      </c>
      <c r="CE345" s="227">
        <v>0</v>
      </c>
      <c r="CF345" s="227">
        <v>0</v>
      </c>
      <c r="CG345" s="227">
        <v>0</v>
      </c>
      <c r="CH345" s="227">
        <v>0</v>
      </c>
      <c r="CI345" s="375"/>
      <c r="CJ345" s="226">
        <f t="shared" si="139"/>
        <v>7</v>
      </c>
      <c r="CK345" s="226">
        <f t="shared" si="136"/>
        <v>7</v>
      </c>
      <c r="CL345" s="226">
        <f t="shared" si="136"/>
        <v>8</v>
      </c>
      <c r="CM345" s="226">
        <f t="shared" si="136"/>
        <v>8</v>
      </c>
      <c r="CN345" s="227">
        <f t="shared" si="136"/>
        <v>32</v>
      </c>
      <c r="CO345" s="227">
        <f t="shared" si="136"/>
        <v>34.038584929865785</v>
      </c>
      <c r="CP345" s="227">
        <f t="shared" si="136"/>
        <v>34.589703992082676</v>
      </c>
      <c r="CQ345" s="227">
        <f t="shared" si="136"/>
        <v>34.977844417486395</v>
      </c>
      <c r="CR345" s="226">
        <v>7</v>
      </c>
      <c r="CS345" s="226">
        <v>7</v>
      </c>
      <c r="CT345" s="226">
        <v>8</v>
      </c>
      <c r="CU345" s="226">
        <v>8</v>
      </c>
      <c r="CV345" s="227">
        <f t="shared" si="140"/>
        <v>32</v>
      </c>
      <c r="CW345" s="227">
        <f>CV345*(1+('[13]GROWTH (YoY)'!AR345/100))</f>
        <v>34.038584929865785</v>
      </c>
      <c r="CX345" s="227">
        <f>CW345*(1+('[13]GROWTH (YoY)'!AS345/100))</f>
        <v>34.589703992082676</v>
      </c>
      <c r="CY345" s="227">
        <f>CX345*(1+('[13]GROWTH (YoY)'!AT345/100))</f>
        <v>34.977844417486395</v>
      </c>
      <c r="CZ345" s="226">
        <v>0</v>
      </c>
      <c r="DA345" s="226">
        <v>0</v>
      </c>
      <c r="DB345" s="226">
        <v>0</v>
      </c>
      <c r="DC345" s="226">
        <v>0</v>
      </c>
      <c r="DD345" s="227">
        <v>0</v>
      </c>
      <c r="DE345" s="227">
        <v>0</v>
      </c>
      <c r="DF345" s="227">
        <v>0</v>
      </c>
      <c r="DG345" s="227">
        <v>0</v>
      </c>
      <c r="DH345" s="226">
        <v>0</v>
      </c>
      <c r="DI345" s="226">
        <v>0</v>
      </c>
      <c r="DJ345" s="226">
        <v>0</v>
      </c>
      <c r="DK345" s="226">
        <v>0</v>
      </c>
      <c r="DL345" s="227">
        <v>0</v>
      </c>
      <c r="DM345" s="227">
        <v>0</v>
      </c>
      <c r="DN345" s="227">
        <v>0</v>
      </c>
      <c r="DO345" s="227">
        <v>0</v>
      </c>
      <c r="DP345" s="376">
        <f t="shared" si="135"/>
        <v>0</v>
      </c>
      <c r="DQ345" s="226">
        <f t="shared" si="135"/>
        <v>-2</v>
      </c>
      <c r="DR345" s="226">
        <f t="shared" si="135"/>
        <v>-2</v>
      </c>
      <c r="DS345" s="226">
        <f t="shared" si="157"/>
        <v>-1</v>
      </c>
      <c r="DT345" s="227">
        <f t="shared" si="157"/>
        <v>0</v>
      </c>
      <c r="DU345" s="227">
        <f t="shared" si="157"/>
        <v>-3.8584929865784545E-2</v>
      </c>
      <c r="DV345" s="227">
        <f t="shared" si="157"/>
        <v>-0.58970399208267565</v>
      </c>
      <c r="DW345" s="227">
        <f t="shared" si="157"/>
        <v>1.0221555825136051</v>
      </c>
      <c r="DX345" s="377">
        <f t="shared" si="149"/>
        <v>0.71875</v>
      </c>
      <c r="DY345" s="377">
        <f t="shared" si="148"/>
        <v>0.7142857142857143</v>
      </c>
      <c r="DZ345" s="377">
        <f t="shared" si="148"/>
        <v>0.71052631578947367</v>
      </c>
      <c r="EA345" s="377">
        <f t="shared" si="148"/>
        <v>0.74358974358974361</v>
      </c>
      <c r="EB345" s="378">
        <f t="shared" si="148"/>
        <v>0.76190476190476186</v>
      </c>
      <c r="EC345" s="378">
        <f t="shared" si="148"/>
        <v>0.7678571428571429</v>
      </c>
      <c r="ED345" s="378">
        <f t="shared" si="148"/>
        <v>0.77155172413793105</v>
      </c>
      <c r="EE345" s="378">
        <f t="shared" si="148"/>
        <v>0.78542510121457487</v>
      </c>
      <c r="EG345" s="226">
        <v>12</v>
      </c>
      <c r="EH345" s="226">
        <v>7</v>
      </c>
      <c r="EI345" s="226">
        <v>5</v>
      </c>
      <c r="EJ345" s="226">
        <v>0</v>
      </c>
      <c r="EK345" s="226">
        <v>1</v>
      </c>
      <c r="EL345" s="226">
        <v>31</v>
      </c>
      <c r="EM345" s="226">
        <v>31</v>
      </c>
      <c r="EN345" s="379">
        <f t="shared" si="141"/>
        <v>0.58333333333333337</v>
      </c>
      <c r="EO345" s="226">
        <f t="shared" si="142"/>
        <v>0</v>
      </c>
      <c r="EP345" s="379">
        <f t="shared" si="143"/>
        <v>8.3333333333333329E-2</v>
      </c>
      <c r="EQ345" s="226">
        <f t="shared" si="144"/>
        <v>32258.064516129034</v>
      </c>
      <c r="ER345" s="226">
        <f t="shared" si="145"/>
        <v>0</v>
      </c>
      <c r="ES345" s="292"/>
      <c r="ET345" s="227">
        <v>210</v>
      </c>
      <c r="EU345" s="227">
        <v>160</v>
      </c>
      <c r="EV345" s="227">
        <v>49</v>
      </c>
      <c r="EW345" s="227">
        <v>27</v>
      </c>
      <c r="EX345" s="227">
        <v>43</v>
      </c>
      <c r="EY345" s="227">
        <v>805</v>
      </c>
      <c r="EZ345" s="227">
        <v>804</v>
      </c>
      <c r="FA345" s="380">
        <f t="shared" si="150"/>
        <v>0.76190476190476186</v>
      </c>
      <c r="FB345" s="228">
        <f t="shared" si="151"/>
        <v>55.102040816326522</v>
      </c>
      <c r="FC345" s="380">
        <f t="shared" si="152"/>
        <v>0.20476190476190476</v>
      </c>
      <c r="FD345" s="227">
        <f t="shared" si="153"/>
        <v>53416.149068322979</v>
      </c>
      <c r="FE345" s="227">
        <f t="shared" si="154"/>
        <v>2798.5074626865676</v>
      </c>
      <c r="FF345" s="227">
        <v>49</v>
      </c>
      <c r="FG345" s="228">
        <f t="shared" si="146"/>
        <v>24.489795918367346</v>
      </c>
      <c r="FH345" s="227">
        <v>12</v>
      </c>
      <c r="FI345" s="227">
        <v>49</v>
      </c>
      <c r="FJ345" s="227">
        <v>0</v>
      </c>
      <c r="FK345" s="227">
        <f t="shared" si="137"/>
        <v>37</v>
      </c>
      <c r="FL345" s="227">
        <v>7</v>
      </c>
      <c r="FM345" s="227">
        <f t="shared" si="138"/>
        <v>30</v>
      </c>
      <c r="FZ345" s="229"/>
      <c r="GA345" s="229"/>
      <c r="GB345" s="229"/>
      <c r="GC345" s="229"/>
      <c r="GD345" s="229"/>
    </row>
    <row r="346" spans="1:186" s="368" customFormat="1">
      <c r="A346" s="287" t="s">
        <v>534</v>
      </c>
      <c r="B346" s="369" t="s">
        <v>535</v>
      </c>
      <c r="C346" s="287" t="s">
        <v>873</v>
      </c>
      <c r="D346" s="403" t="s">
        <v>3126</v>
      </c>
      <c r="E346" s="369" t="s">
        <v>874</v>
      </c>
      <c r="F346" s="403">
        <v>343</v>
      </c>
      <c r="G346" s="404" t="s">
        <v>886</v>
      </c>
      <c r="H346" s="392" t="s">
        <v>887</v>
      </c>
      <c r="I346" s="287" t="s">
        <v>877</v>
      </c>
      <c r="J346" s="369" t="s">
        <v>878</v>
      </c>
      <c r="K346" s="287" t="s">
        <v>540</v>
      </c>
      <c r="L346" s="369" t="s">
        <v>879</v>
      </c>
      <c r="M346" s="369" t="s">
        <v>3124</v>
      </c>
      <c r="N346" s="372">
        <v>1</v>
      </c>
      <c r="O346" s="373">
        <v>709</v>
      </c>
      <c r="P346" s="373">
        <v>1155</v>
      </c>
      <c r="Q346" s="373">
        <v>1275</v>
      </c>
      <c r="R346" s="373">
        <v>1338</v>
      </c>
      <c r="S346" s="374">
        <v>788</v>
      </c>
      <c r="T346" s="374">
        <v>862</v>
      </c>
      <c r="U346" s="374">
        <v>900</v>
      </c>
      <c r="V346" s="374">
        <v>1002</v>
      </c>
      <c r="W346" s="373">
        <v>471</v>
      </c>
      <c r="X346" s="373">
        <v>768</v>
      </c>
      <c r="Y346" s="373">
        <v>848</v>
      </c>
      <c r="Z346" s="373">
        <v>890</v>
      </c>
      <c r="AA346" s="374">
        <v>481</v>
      </c>
      <c r="AB346" s="374">
        <v>511</v>
      </c>
      <c r="AC346" s="374">
        <v>533</v>
      </c>
      <c r="AD346" s="374">
        <v>570</v>
      </c>
      <c r="AE346" s="373">
        <v>4</v>
      </c>
      <c r="AF346" s="373">
        <v>4</v>
      </c>
      <c r="AG346" s="373">
        <v>4</v>
      </c>
      <c r="AH346" s="373">
        <v>4</v>
      </c>
      <c r="AI346" s="374">
        <v>3</v>
      </c>
      <c r="AJ346" s="374">
        <v>3</v>
      </c>
      <c r="AK346" s="374">
        <v>3</v>
      </c>
      <c r="AL346" s="374">
        <v>3</v>
      </c>
      <c r="AM346" s="226">
        <v>237</v>
      </c>
      <c r="AN346" s="226">
        <v>387</v>
      </c>
      <c r="AO346" s="226">
        <v>427</v>
      </c>
      <c r="AP346" s="226">
        <v>448</v>
      </c>
      <c r="AQ346" s="227">
        <v>308</v>
      </c>
      <c r="AR346" s="227">
        <v>351</v>
      </c>
      <c r="AS346" s="227">
        <v>366</v>
      </c>
      <c r="AT346" s="227">
        <v>432</v>
      </c>
      <c r="AU346" s="226">
        <v>108</v>
      </c>
      <c r="AV346" s="226">
        <v>177</v>
      </c>
      <c r="AW346" s="226">
        <v>197</v>
      </c>
      <c r="AX346" s="226">
        <v>215</v>
      </c>
      <c r="AY346" s="227">
        <v>155</v>
      </c>
      <c r="AZ346" s="227">
        <v>164</v>
      </c>
      <c r="BA346" s="227">
        <v>175</v>
      </c>
      <c r="BB346" s="227">
        <v>187</v>
      </c>
      <c r="BC346" s="226">
        <f t="shared" si="156"/>
        <v>132</v>
      </c>
      <c r="BD346" s="226">
        <f t="shared" si="156"/>
        <v>198</v>
      </c>
      <c r="BE346" s="226">
        <f t="shared" si="156"/>
        <v>225</v>
      </c>
      <c r="BF346" s="226">
        <f t="shared" si="155"/>
        <v>229</v>
      </c>
      <c r="BG346" s="218">
        <f t="shared" si="155"/>
        <v>119</v>
      </c>
      <c r="BH346" s="218">
        <f t="shared" si="155"/>
        <v>178</v>
      </c>
      <c r="BI346" s="218">
        <f t="shared" si="155"/>
        <v>183</v>
      </c>
      <c r="BJ346" s="218">
        <f t="shared" si="155"/>
        <v>237</v>
      </c>
      <c r="BK346" s="226">
        <f t="shared" si="133"/>
        <v>-3</v>
      </c>
      <c r="BL346" s="226">
        <f t="shared" si="133"/>
        <v>12</v>
      </c>
      <c r="BM346" s="226">
        <f t="shared" si="133"/>
        <v>5</v>
      </c>
      <c r="BN346" s="226">
        <f t="shared" si="133"/>
        <v>4</v>
      </c>
      <c r="BO346" s="227">
        <f t="shared" si="147"/>
        <v>34</v>
      </c>
      <c r="BP346" s="227">
        <f t="shared" si="147"/>
        <v>9</v>
      </c>
      <c r="BQ346" s="227">
        <f t="shared" si="147"/>
        <v>8</v>
      </c>
      <c r="BR346" s="227">
        <f t="shared" si="147"/>
        <v>8</v>
      </c>
      <c r="BS346" s="226">
        <v>8</v>
      </c>
      <c r="BT346" s="226">
        <v>12</v>
      </c>
      <c r="BU346" s="226">
        <v>5</v>
      </c>
      <c r="BV346" s="226">
        <v>4</v>
      </c>
      <c r="BW346" s="227">
        <v>34</v>
      </c>
      <c r="BX346" s="227">
        <v>9</v>
      </c>
      <c r="BY346" s="227">
        <v>8</v>
      </c>
      <c r="BZ346" s="227">
        <v>8</v>
      </c>
      <c r="CA346" s="226">
        <v>11</v>
      </c>
      <c r="CB346" s="226">
        <f>IFERROR(VLOOKUP($G346,[12]ITEM!$B$2:$AC$939,26,0),0)</f>
        <v>0</v>
      </c>
      <c r="CC346" s="226">
        <f>IFERROR(VLOOKUP($G346,[12]ITEM!$B$2:$AC$939,27,0),0)</f>
        <v>0</v>
      </c>
      <c r="CD346" s="226">
        <f>IFERROR(VLOOKUP($G346,[12]ITEM!$B$2:$AC$939,28,0),0)</f>
        <v>0</v>
      </c>
      <c r="CE346" s="227">
        <v>0</v>
      </c>
      <c r="CF346" s="227">
        <v>0</v>
      </c>
      <c r="CG346" s="227">
        <v>0</v>
      </c>
      <c r="CH346" s="227">
        <v>0</v>
      </c>
      <c r="CI346" s="375"/>
      <c r="CJ346" s="226">
        <f t="shared" si="139"/>
        <v>133</v>
      </c>
      <c r="CK346" s="226">
        <f t="shared" si="136"/>
        <v>228</v>
      </c>
      <c r="CL346" s="226">
        <f t="shared" si="136"/>
        <v>249</v>
      </c>
      <c r="CM346" s="226">
        <f t="shared" si="136"/>
        <v>264</v>
      </c>
      <c r="CN346" s="227">
        <f t="shared" si="136"/>
        <v>119</v>
      </c>
      <c r="CO346" s="227">
        <f t="shared" si="136"/>
        <v>132.28526603059686</v>
      </c>
      <c r="CP346" s="227">
        <f t="shared" si="136"/>
        <v>142.14444642211453</v>
      </c>
      <c r="CQ346" s="227">
        <f t="shared" si="136"/>
        <v>162.36625510853733</v>
      </c>
      <c r="CR346" s="226">
        <v>123</v>
      </c>
      <c r="CS346" s="226">
        <v>199</v>
      </c>
      <c r="CT346" s="226">
        <v>220</v>
      </c>
      <c r="CU346" s="226">
        <v>231</v>
      </c>
      <c r="CV346" s="227">
        <f t="shared" si="140"/>
        <v>95</v>
      </c>
      <c r="CW346" s="227">
        <f>CV346*(1+('[13]GROWTH (YoY)'!AR346/100))</f>
        <v>108.28526603059684</v>
      </c>
      <c r="CX346" s="227">
        <f>CW346*(1+('[13]GROWTH (YoY)'!AS346/100))</f>
        <v>113.14444642211454</v>
      </c>
      <c r="CY346" s="227">
        <f>CX346*(1+('[13]GROWTH (YoY)'!AT346/100))</f>
        <v>133.36625510853733</v>
      </c>
      <c r="CZ346" s="226">
        <v>8</v>
      </c>
      <c r="DA346" s="226">
        <v>11</v>
      </c>
      <c r="DB346" s="226">
        <v>11</v>
      </c>
      <c r="DC346" s="226">
        <v>11</v>
      </c>
      <c r="DD346" s="227">
        <v>6</v>
      </c>
      <c r="DE346" s="227">
        <v>6</v>
      </c>
      <c r="DF346" s="227">
        <v>7</v>
      </c>
      <c r="DG346" s="227">
        <v>7</v>
      </c>
      <c r="DH346" s="226">
        <v>2</v>
      </c>
      <c r="DI346" s="226">
        <v>18</v>
      </c>
      <c r="DJ346" s="226">
        <v>18</v>
      </c>
      <c r="DK346" s="226">
        <v>22</v>
      </c>
      <c r="DL346" s="227">
        <v>18</v>
      </c>
      <c r="DM346" s="227">
        <v>18</v>
      </c>
      <c r="DN346" s="227">
        <v>22</v>
      </c>
      <c r="DO346" s="227">
        <v>22</v>
      </c>
      <c r="DP346" s="376">
        <f t="shared" si="135"/>
        <v>-1</v>
      </c>
      <c r="DQ346" s="226">
        <f t="shared" si="135"/>
        <v>-30</v>
      </c>
      <c r="DR346" s="226">
        <f t="shared" si="135"/>
        <v>-24</v>
      </c>
      <c r="DS346" s="226">
        <f t="shared" si="157"/>
        <v>-35</v>
      </c>
      <c r="DT346" s="227">
        <f t="shared" si="157"/>
        <v>0</v>
      </c>
      <c r="DU346" s="227">
        <f t="shared" si="157"/>
        <v>45.714733969403142</v>
      </c>
      <c r="DV346" s="227">
        <f t="shared" si="157"/>
        <v>40.855553577885473</v>
      </c>
      <c r="DW346" s="227">
        <f t="shared" si="157"/>
        <v>74.633744891462669</v>
      </c>
      <c r="DX346" s="377">
        <f t="shared" si="149"/>
        <v>0.6643159379407616</v>
      </c>
      <c r="DY346" s="377">
        <f t="shared" si="148"/>
        <v>0.66493506493506493</v>
      </c>
      <c r="DZ346" s="377">
        <f t="shared" si="148"/>
        <v>0.66509803921568622</v>
      </c>
      <c r="EA346" s="377">
        <f t="shared" si="148"/>
        <v>0.66517189835575485</v>
      </c>
      <c r="EB346" s="378">
        <f t="shared" si="148"/>
        <v>0.61040609137055835</v>
      </c>
      <c r="EC346" s="378">
        <f t="shared" si="148"/>
        <v>0.59280742459396751</v>
      </c>
      <c r="ED346" s="378">
        <f t="shared" si="148"/>
        <v>0.59222222222222221</v>
      </c>
      <c r="EE346" s="378">
        <f t="shared" si="148"/>
        <v>0.56886227544910184</v>
      </c>
      <c r="EG346" s="226">
        <v>209</v>
      </c>
      <c r="EH346" s="226">
        <v>141</v>
      </c>
      <c r="EI346" s="226">
        <v>67</v>
      </c>
      <c r="EJ346" s="226">
        <v>30</v>
      </c>
      <c r="EK346" s="226">
        <v>204</v>
      </c>
      <c r="EL346" s="226">
        <v>1377</v>
      </c>
      <c r="EM346" s="226">
        <v>1367</v>
      </c>
      <c r="EN346" s="379">
        <f t="shared" si="141"/>
        <v>0.67464114832535882</v>
      </c>
      <c r="EO346" s="226">
        <f t="shared" si="142"/>
        <v>44.776119402985074</v>
      </c>
      <c r="EP346" s="379">
        <f t="shared" si="143"/>
        <v>0.97607655502392343</v>
      </c>
      <c r="EQ346" s="226">
        <f t="shared" si="144"/>
        <v>148148.14814814815</v>
      </c>
      <c r="ER346" s="226">
        <f t="shared" si="145"/>
        <v>1828.8222384784201</v>
      </c>
      <c r="ES346" s="292"/>
      <c r="ET346" s="227">
        <v>788</v>
      </c>
      <c r="EU346" s="227">
        <v>481</v>
      </c>
      <c r="EV346" s="227">
        <v>308</v>
      </c>
      <c r="EW346" s="227">
        <v>121</v>
      </c>
      <c r="EX346" s="227">
        <v>553</v>
      </c>
      <c r="EY346" s="227">
        <v>4246</v>
      </c>
      <c r="EZ346" s="227">
        <v>4226</v>
      </c>
      <c r="FA346" s="380">
        <f t="shared" si="150"/>
        <v>0.61040609137055835</v>
      </c>
      <c r="FB346" s="228">
        <f t="shared" si="151"/>
        <v>39.285714285714285</v>
      </c>
      <c r="FC346" s="380">
        <f t="shared" si="152"/>
        <v>0.70177664974619292</v>
      </c>
      <c r="FD346" s="227">
        <f t="shared" si="153"/>
        <v>130240.22609514838</v>
      </c>
      <c r="FE346" s="227">
        <f t="shared" si="154"/>
        <v>2386.0230320239784</v>
      </c>
      <c r="FF346" s="227">
        <v>308</v>
      </c>
      <c r="FG346" s="228">
        <f t="shared" si="146"/>
        <v>47.727272727272727</v>
      </c>
      <c r="FH346" s="227">
        <v>147</v>
      </c>
      <c r="FI346" s="227">
        <v>308</v>
      </c>
      <c r="FJ346" s="227">
        <v>6</v>
      </c>
      <c r="FK346" s="227">
        <f t="shared" si="137"/>
        <v>155</v>
      </c>
      <c r="FL346" s="227">
        <v>27</v>
      </c>
      <c r="FM346" s="227">
        <f t="shared" si="138"/>
        <v>128</v>
      </c>
      <c r="FZ346" s="229"/>
      <c r="GA346" s="229"/>
      <c r="GB346" s="229"/>
      <c r="GC346" s="229"/>
      <c r="GD346" s="229"/>
    </row>
    <row r="347" spans="1:186" s="368" customFormat="1">
      <c r="A347" s="287" t="s">
        <v>534</v>
      </c>
      <c r="B347" s="369" t="s">
        <v>535</v>
      </c>
      <c r="C347" s="287" t="s">
        <v>873</v>
      </c>
      <c r="D347" s="403" t="s">
        <v>3126</v>
      </c>
      <c r="E347" s="369" t="s">
        <v>874</v>
      </c>
      <c r="F347" s="403">
        <v>344</v>
      </c>
      <c r="G347" s="404" t="s">
        <v>888</v>
      </c>
      <c r="H347" s="392" t="s">
        <v>889</v>
      </c>
      <c r="I347" s="287" t="s">
        <v>877</v>
      </c>
      <c r="J347" s="369" t="s">
        <v>878</v>
      </c>
      <c r="K347" s="287" t="s">
        <v>540</v>
      </c>
      <c r="L347" s="369" t="s">
        <v>879</v>
      </c>
      <c r="M347" s="369" t="s">
        <v>3124</v>
      </c>
      <c r="N347" s="372">
        <v>1</v>
      </c>
      <c r="O347" s="373">
        <v>2282</v>
      </c>
      <c r="P347" s="373">
        <v>2405</v>
      </c>
      <c r="Q347" s="373">
        <v>2518</v>
      </c>
      <c r="R347" s="373">
        <v>2489</v>
      </c>
      <c r="S347" s="374">
        <v>2358</v>
      </c>
      <c r="T347" s="374">
        <v>2453</v>
      </c>
      <c r="U347" s="374">
        <v>2427</v>
      </c>
      <c r="V347" s="374">
        <v>2639</v>
      </c>
      <c r="W347" s="373">
        <v>1424</v>
      </c>
      <c r="X347" s="373">
        <v>1501</v>
      </c>
      <c r="Y347" s="373">
        <v>1571</v>
      </c>
      <c r="Z347" s="373">
        <v>1553</v>
      </c>
      <c r="AA347" s="374">
        <v>1505</v>
      </c>
      <c r="AB347" s="374">
        <v>1577</v>
      </c>
      <c r="AC347" s="374">
        <v>1566</v>
      </c>
      <c r="AD347" s="374">
        <v>1737</v>
      </c>
      <c r="AE347" s="373">
        <v>11</v>
      </c>
      <c r="AF347" s="373">
        <v>9</v>
      </c>
      <c r="AG347" s="373">
        <v>8</v>
      </c>
      <c r="AH347" s="373">
        <v>8</v>
      </c>
      <c r="AI347" s="374">
        <v>9</v>
      </c>
      <c r="AJ347" s="374">
        <v>8</v>
      </c>
      <c r="AK347" s="374">
        <v>8</v>
      </c>
      <c r="AL347" s="374">
        <v>8</v>
      </c>
      <c r="AM347" s="226">
        <v>858</v>
      </c>
      <c r="AN347" s="226">
        <v>904</v>
      </c>
      <c r="AO347" s="226">
        <v>946</v>
      </c>
      <c r="AP347" s="226">
        <v>935</v>
      </c>
      <c r="AQ347" s="227">
        <v>853</v>
      </c>
      <c r="AR347" s="227">
        <v>875</v>
      </c>
      <c r="AS347" s="227">
        <v>861</v>
      </c>
      <c r="AT347" s="227">
        <v>903</v>
      </c>
      <c r="AU347" s="226">
        <v>514</v>
      </c>
      <c r="AV347" s="226">
        <v>511</v>
      </c>
      <c r="AW347" s="226">
        <v>538</v>
      </c>
      <c r="AX347" s="226">
        <v>543</v>
      </c>
      <c r="AY347" s="227">
        <v>477</v>
      </c>
      <c r="AZ347" s="227">
        <v>495</v>
      </c>
      <c r="BA347" s="227">
        <v>527</v>
      </c>
      <c r="BB347" s="227">
        <v>555</v>
      </c>
      <c r="BC347" s="226">
        <f t="shared" si="156"/>
        <v>246</v>
      </c>
      <c r="BD347" s="226">
        <f t="shared" si="156"/>
        <v>297</v>
      </c>
      <c r="BE347" s="226">
        <f t="shared" si="156"/>
        <v>383</v>
      </c>
      <c r="BF347" s="226">
        <f t="shared" si="155"/>
        <v>366</v>
      </c>
      <c r="BG347" s="218">
        <f t="shared" si="155"/>
        <v>291</v>
      </c>
      <c r="BH347" s="218">
        <f t="shared" si="155"/>
        <v>337</v>
      </c>
      <c r="BI347" s="218">
        <f t="shared" si="155"/>
        <v>287</v>
      </c>
      <c r="BJ347" s="218">
        <f t="shared" si="155"/>
        <v>303</v>
      </c>
      <c r="BK347" s="226">
        <f t="shared" si="133"/>
        <v>98</v>
      </c>
      <c r="BL347" s="226">
        <f t="shared" si="133"/>
        <v>96</v>
      </c>
      <c r="BM347" s="226">
        <f t="shared" si="133"/>
        <v>25</v>
      </c>
      <c r="BN347" s="226">
        <f t="shared" si="133"/>
        <v>26</v>
      </c>
      <c r="BO347" s="227">
        <f t="shared" si="147"/>
        <v>85</v>
      </c>
      <c r="BP347" s="227">
        <f t="shared" si="147"/>
        <v>43</v>
      </c>
      <c r="BQ347" s="227">
        <f t="shared" si="147"/>
        <v>47</v>
      </c>
      <c r="BR347" s="227">
        <f t="shared" si="147"/>
        <v>45</v>
      </c>
      <c r="BS347" s="226">
        <v>109</v>
      </c>
      <c r="BT347" s="226">
        <v>96</v>
      </c>
      <c r="BU347" s="226">
        <v>25</v>
      </c>
      <c r="BV347" s="226">
        <v>26</v>
      </c>
      <c r="BW347" s="227">
        <v>85</v>
      </c>
      <c r="BX347" s="227">
        <v>43</v>
      </c>
      <c r="BY347" s="227">
        <v>47</v>
      </c>
      <c r="BZ347" s="227">
        <v>45</v>
      </c>
      <c r="CA347" s="226">
        <v>11</v>
      </c>
      <c r="CB347" s="226">
        <f>IFERROR(VLOOKUP($G347,[12]ITEM!$B$2:$AC$939,26,0),0)</f>
        <v>0</v>
      </c>
      <c r="CC347" s="226">
        <f>IFERROR(VLOOKUP($G347,[12]ITEM!$B$2:$AC$939,27,0),0)</f>
        <v>0</v>
      </c>
      <c r="CD347" s="226">
        <f>IFERROR(VLOOKUP($G347,[12]ITEM!$B$2:$AC$939,28,0),0)</f>
        <v>0</v>
      </c>
      <c r="CE347" s="227">
        <v>0</v>
      </c>
      <c r="CF347" s="227">
        <v>0</v>
      </c>
      <c r="CG347" s="227">
        <v>0</v>
      </c>
      <c r="CH347" s="227">
        <v>0</v>
      </c>
      <c r="CI347" s="375"/>
      <c r="CJ347" s="226">
        <f t="shared" si="139"/>
        <v>247</v>
      </c>
      <c r="CK347" s="226">
        <f t="shared" si="136"/>
        <v>249</v>
      </c>
      <c r="CL347" s="226">
        <f t="shared" si="136"/>
        <v>280</v>
      </c>
      <c r="CM347" s="226">
        <f t="shared" si="136"/>
        <v>330</v>
      </c>
      <c r="CN347" s="227">
        <f t="shared" si="136"/>
        <v>291</v>
      </c>
      <c r="CO347" s="227">
        <f t="shared" si="136"/>
        <v>324.72639939803423</v>
      </c>
      <c r="CP347" s="227">
        <f t="shared" si="136"/>
        <v>373.61674093077238</v>
      </c>
      <c r="CQ347" s="227">
        <f t="shared" si="136"/>
        <v>379.84602462133336</v>
      </c>
      <c r="CR347" s="226">
        <v>-2</v>
      </c>
      <c r="CS347" s="226">
        <v>-2</v>
      </c>
      <c r="CT347" s="226">
        <v>-2</v>
      </c>
      <c r="CU347" s="226">
        <v>-2</v>
      </c>
      <c r="CV347" s="227">
        <f t="shared" si="140"/>
        <v>66</v>
      </c>
      <c r="CW347" s="227">
        <f>CV347*(1+('[13]GROWTH (YoY)'!AR347/100))</f>
        <v>67.726399398034204</v>
      </c>
      <c r="CX347" s="227">
        <f>CW347*(1+('[13]GROWTH (YoY)'!AS347/100))</f>
        <v>66.616740930772409</v>
      </c>
      <c r="CY347" s="227">
        <f>CX347*(1+('[13]GROWTH (YoY)'!AT347/100))</f>
        <v>69.846024621333342</v>
      </c>
      <c r="CZ347" s="226">
        <v>22</v>
      </c>
      <c r="DA347" s="226">
        <v>29</v>
      </c>
      <c r="DB347" s="226">
        <v>29</v>
      </c>
      <c r="DC347" s="226">
        <v>30</v>
      </c>
      <c r="DD347" s="227">
        <v>4</v>
      </c>
      <c r="DE347" s="227">
        <v>4</v>
      </c>
      <c r="DF347" s="227">
        <v>4</v>
      </c>
      <c r="DG347" s="227">
        <v>5</v>
      </c>
      <c r="DH347" s="226">
        <v>227</v>
      </c>
      <c r="DI347" s="226">
        <v>222</v>
      </c>
      <c r="DJ347" s="226">
        <v>253</v>
      </c>
      <c r="DK347" s="226">
        <v>302</v>
      </c>
      <c r="DL347" s="227">
        <v>221</v>
      </c>
      <c r="DM347" s="227">
        <v>253</v>
      </c>
      <c r="DN347" s="227">
        <v>303</v>
      </c>
      <c r="DO347" s="227">
        <v>305</v>
      </c>
      <c r="DP347" s="376">
        <f t="shared" si="135"/>
        <v>-1</v>
      </c>
      <c r="DQ347" s="226">
        <f t="shared" si="135"/>
        <v>48</v>
      </c>
      <c r="DR347" s="226">
        <f t="shared" si="135"/>
        <v>103</v>
      </c>
      <c r="DS347" s="226">
        <f t="shared" si="157"/>
        <v>36</v>
      </c>
      <c r="DT347" s="227">
        <f t="shared" si="157"/>
        <v>0</v>
      </c>
      <c r="DU347" s="227">
        <f t="shared" si="157"/>
        <v>12.273600601965768</v>
      </c>
      <c r="DV347" s="227">
        <f t="shared" si="157"/>
        <v>-86.61674093077238</v>
      </c>
      <c r="DW347" s="227">
        <f t="shared" si="157"/>
        <v>-76.846024621333356</v>
      </c>
      <c r="DX347" s="377">
        <f t="shared" si="149"/>
        <v>0.62401402278702889</v>
      </c>
      <c r="DY347" s="377">
        <f t="shared" si="148"/>
        <v>0.6241164241164241</v>
      </c>
      <c r="DZ347" s="377">
        <f t="shared" si="148"/>
        <v>0.6239078633836378</v>
      </c>
      <c r="EA347" s="377">
        <f t="shared" si="148"/>
        <v>0.62394535958216146</v>
      </c>
      <c r="EB347" s="378">
        <f t="shared" si="148"/>
        <v>0.63825275657336722</v>
      </c>
      <c r="EC347" s="378">
        <f t="shared" si="148"/>
        <v>0.64288626172034247</v>
      </c>
      <c r="ED347" s="378">
        <f t="shared" si="148"/>
        <v>0.64524103831891222</v>
      </c>
      <c r="EE347" s="378">
        <f t="shared" si="148"/>
        <v>0.65820386510041684</v>
      </c>
      <c r="EG347" s="226">
        <v>2282</v>
      </c>
      <c r="EH347" s="226">
        <v>1457</v>
      </c>
      <c r="EI347" s="226">
        <v>826</v>
      </c>
      <c r="EJ347" s="226">
        <v>367</v>
      </c>
      <c r="EK347" s="226">
        <v>2075</v>
      </c>
      <c r="EL347" s="226">
        <v>15530</v>
      </c>
      <c r="EM347" s="226">
        <v>15467</v>
      </c>
      <c r="EN347" s="379">
        <f t="shared" si="141"/>
        <v>0.63847502191060468</v>
      </c>
      <c r="EO347" s="226">
        <f t="shared" si="142"/>
        <v>44.430992736077478</v>
      </c>
      <c r="EP347" s="379">
        <f t="shared" si="143"/>
        <v>0.90929009640666081</v>
      </c>
      <c r="EQ347" s="226">
        <f t="shared" si="144"/>
        <v>133612.36316806183</v>
      </c>
      <c r="ER347" s="226">
        <f t="shared" si="145"/>
        <v>1977.3280748259738</v>
      </c>
      <c r="ES347" s="292"/>
      <c r="ET347" s="227">
        <v>2358</v>
      </c>
      <c r="EU347" s="227">
        <v>1505</v>
      </c>
      <c r="EV347" s="227">
        <v>853</v>
      </c>
      <c r="EW347" s="227">
        <v>372</v>
      </c>
      <c r="EX347" s="227">
        <v>1523</v>
      </c>
      <c r="EY347" s="227">
        <v>12008</v>
      </c>
      <c r="EZ347" s="227">
        <v>11966</v>
      </c>
      <c r="FA347" s="380">
        <f t="shared" si="150"/>
        <v>0.63825275657336722</v>
      </c>
      <c r="FB347" s="228">
        <f t="shared" si="151"/>
        <v>43.610785463071508</v>
      </c>
      <c r="FC347" s="380">
        <f t="shared" si="152"/>
        <v>0.64588634435962677</v>
      </c>
      <c r="FD347" s="227">
        <f t="shared" si="153"/>
        <v>126832.11192538308</v>
      </c>
      <c r="FE347" s="227">
        <f t="shared" si="154"/>
        <v>2590.6735751295337</v>
      </c>
      <c r="FF347" s="227">
        <v>853</v>
      </c>
      <c r="FG347" s="228">
        <f t="shared" si="146"/>
        <v>52.872215709261425</v>
      </c>
      <c r="FH347" s="227">
        <v>451</v>
      </c>
      <c r="FI347" s="227">
        <v>853</v>
      </c>
      <c r="FJ347" s="227">
        <v>13</v>
      </c>
      <c r="FK347" s="227">
        <f t="shared" si="137"/>
        <v>389</v>
      </c>
      <c r="FL347" s="227">
        <v>81</v>
      </c>
      <c r="FM347" s="227">
        <f t="shared" si="138"/>
        <v>308</v>
      </c>
      <c r="FZ347" s="229"/>
      <c r="GA347" s="229"/>
      <c r="GB347" s="229"/>
      <c r="GC347" s="229"/>
      <c r="GD347" s="229"/>
    </row>
    <row r="348" spans="1:186" s="368" customFormat="1">
      <c r="A348" s="287" t="s">
        <v>534</v>
      </c>
      <c r="B348" s="369" t="s">
        <v>535</v>
      </c>
      <c r="C348" s="287" t="s">
        <v>873</v>
      </c>
      <c r="D348" s="403" t="s">
        <v>3126</v>
      </c>
      <c r="E348" s="369" t="s">
        <v>874</v>
      </c>
      <c r="F348" s="403">
        <v>345</v>
      </c>
      <c r="G348" s="404" t="s">
        <v>890</v>
      </c>
      <c r="H348" s="392" t="s">
        <v>891</v>
      </c>
      <c r="I348" s="287" t="s">
        <v>877</v>
      </c>
      <c r="J348" s="369" t="s">
        <v>878</v>
      </c>
      <c r="K348" s="287" t="s">
        <v>540</v>
      </c>
      <c r="L348" s="369" t="s">
        <v>879</v>
      </c>
      <c r="M348" s="369" t="s">
        <v>3124</v>
      </c>
      <c r="N348" s="372">
        <v>1</v>
      </c>
      <c r="O348" s="373">
        <v>210</v>
      </c>
      <c r="P348" s="373">
        <v>403</v>
      </c>
      <c r="Q348" s="373">
        <v>428</v>
      </c>
      <c r="R348" s="373">
        <v>445</v>
      </c>
      <c r="S348" s="374">
        <v>334</v>
      </c>
      <c r="T348" s="374">
        <v>337</v>
      </c>
      <c r="U348" s="374">
        <v>331</v>
      </c>
      <c r="V348" s="374">
        <v>336</v>
      </c>
      <c r="W348" s="373">
        <v>153</v>
      </c>
      <c r="X348" s="373">
        <v>294</v>
      </c>
      <c r="Y348" s="373">
        <v>312</v>
      </c>
      <c r="Z348" s="373">
        <v>325</v>
      </c>
      <c r="AA348" s="374">
        <v>252</v>
      </c>
      <c r="AB348" s="374">
        <v>255</v>
      </c>
      <c r="AC348" s="374">
        <v>245</v>
      </c>
      <c r="AD348" s="374">
        <v>250</v>
      </c>
      <c r="AE348" s="373">
        <v>1</v>
      </c>
      <c r="AF348" s="373">
        <v>1</v>
      </c>
      <c r="AG348" s="373">
        <v>1</v>
      </c>
      <c r="AH348" s="373">
        <v>1</v>
      </c>
      <c r="AI348" s="374">
        <v>1</v>
      </c>
      <c r="AJ348" s="374">
        <v>1</v>
      </c>
      <c r="AK348" s="374">
        <v>1</v>
      </c>
      <c r="AL348" s="374">
        <v>1</v>
      </c>
      <c r="AM348" s="226">
        <v>57</v>
      </c>
      <c r="AN348" s="226">
        <v>109</v>
      </c>
      <c r="AO348" s="226">
        <v>116</v>
      </c>
      <c r="AP348" s="226">
        <v>121</v>
      </c>
      <c r="AQ348" s="227">
        <v>82</v>
      </c>
      <c r="AR348" s="227">
        <v>82</v>
      </c>
      <c r="AS348" s="227">
        <v>85</v>
      </c>
      <c r="AT348" s="227">
        <v>87</v>
      </c>
      <c r="AU348" s="226">
        <v>34</v>
      </c>
      <c r="AV348" s="226">
        <v>64</v>
      </c>
      <c r="AW348" s="226">
        <v>66</v>
      </c>
      <c r="AX348" s="226">
        <v>69</v>
      </c>
      <c r="AY348" s="227">
        <v>47</v>
      </c>
      <c r="AZ348" s="227">
        <v>49</v>
      </c>
      <c r="BA348" s="227">
        <v>52</v>
      </c>
      <c r="BB348" s="227">
        <v>55</v>
      </c>
      <c r="BC348" s="226">
        <f t="shared" si="156"/>
        <v>23</v>
      </c>
      <c r="BD348" s="226">
        <f t="shared" si="156"/>
        <v>40</v>
      </c>
      <c r="BE348" s="226">
        <f t="shared" si="156"/>
        <v>42</v>
      </c>
      <c r="BF348" s="226">
        <f t="shared" si="155"/>
        <v>45</v>
      </c>
      <c r="BG348" s="218">
        <f t="shared" si="155"/>
        <v>25</v>
      </c>
      <c r="BH348" s="218">
        <f t="shared" si="155"/>
        <v>22</v>
      </c>
      <c r="BI348" s="218">
        <f t="shared" si="155"/>
        <v>24</v>
      </c>
      <c r="BJ348" s="218">
        <f t="shared" si="155"/>
        <v>26</v>
      </c>
      <c r="BK348" s="226">
        <f t="shared" si="133"/>
        <v>0</v>
      </c>
      <c r="BL348" s="226">
        <f t="shared" si="133"/>
        <v>5</v>
      </c>
      <c r="BM348" s="226">
        <f t="shared" si="133"/>
        <v>8</v>
      </c>
      <c r="BN348" s="226">
        <f t="shared" si="133"/>
        <v>7</v>
      </c>
      <c r="BO348" s="227">
        <f t="shared" si="147"/>
        <v>10</v>
      </c>
      <c r="BP348" s="227">
        <f t="shared" si="147"/>
        <v>11</v>
      </c>
      <c r="BQ348" s="227">
        <f t="shared" si="147"/>
        <v>9</v>
      </c>
      <c r="BR348" s="227">
        <f t="shared" si="147"/>
        <v>6</v>
      </c>
      <c r="BS348" s="226">
        <v>0</v>
      </c>
      <c r="BT348" s="226">
        <v>5</v>
      </c>
      <c r="BU348" s="226">
        <v>8</v>
      </c>
      <c r="BV348" s="226">
        <v>7</v>
      </c>
      <c r="BW348" s="227">
        <v>10</v>
      </c>
      <c r="BX348" s="227">
        <v>11</v>
      </c>
      <c r="BY348" s="227">
        <v>9</v>
      </c>
      <c r="BZ348" s="227">
        <v>6</v>
      </c>
      <c r="CA348" s="226">
        <v>0</v>
      </c>
      <c r="CB348" s="226">
        <f>IFERROR(VLOOKUP($G348,[12]ITEM!$B$2:$AC$939,26,0),0)</f>
        <v>0</v>
      </c>
      <c r="CC348" s="226">
        <f>IFERROR(VLOOKUP($G348,[12]ITEM!$B$2:$AC$939,27,0),0)</f>
        <v>0</v>
      </c>
      <c r="CD348" s="226">
        <f>IFERROR(VLOOKUP($G348,[12]ITEM!$B$2:$AC$939,28,0),0)</f>
        <v>0</v>
      </c>
      <c r="CE348" s="227">
        <v>0</v>
      </c>
      <c r="CF348" s="227">
        <v>0</v>
      </c>
      <c r="CG348" s="227">
        <v>0</v>
      </c>
      <c r="CH348" s="227">
        <v>0</v>
      </c>
      <c r="CI348" s="375"/>
      <c r="CJ348" s="226">
        <f t="shared" si="139"/>
        <v>24</v>
      </c>
      <c r="CK348" s="226">
        <f t="shared" si="136"/>
        <v>56</v>
      </c>
      <c r="CL348" s="226">
        <f t="shared" si="136"/>
        <v>60</v>
      </c>
      <c r="CM348" s="226">
        <f t="shared" si="136"/>
        <v>63</v>
      </c>
      <c r="CN348" s="227">
        <f t="shared" si="136"/>
        <v>25</v>
      </c>
      <c r="CO348" s="227">
        <f t="shared" si="136"/>
        <v>26.115498734847897</v>
      </c>
      <c r="CP348" s="227">
        <f t="shared" si="136"/>
        <v>27.776895924050041</v>
      </c>
      <c r="CQ348" s="227">
        <f t="shared" si="136"/>
        <v>28.012025602074413</v>
      </c>
      <c r="CR348" s="226">
        <v>25</v>
      </c>
      <c r="CS348" s="226">
        <v>48</v>
      </c>
      <c r="CT348" s="226">
        <v>51</v>
      </c>
      <c r="CU348" s="226">
        <v>53</v>
      </c>
      <c r="CV348" s="227">
        <f t="shared" si="140"/>
        <v>17</v>
      </c>
      <c r="CW348" s="227">
        <f>CV348*(1+('[13]GROWTH (YoY)'!AR348/100))</f>
        <v>17.115498734847897</v>
      </c>
      <c r="CX348" s="227">
        <f>CW348*(1+('[13]GROWTH (YoY)'!AS348/100))</f>
        <v>17.776895924050041</v>
      </c>
      <c r="CY348" s="227">
        <f>CX348*(1+('[13]GROWTH (YoY)'!AT348/100))</f>
        <v>18.012025602074413</v>
      </c>
      <c r="CZ348" s="226">
        <v>1</v>
      </c>
      <c r="DA348" s="226">
        <v>1</v>
      </c>
      <c r="DB348" s="226">
        <v>1</v>
      </c>
      <c r="DC348" s="226">
        <v>1</v>
      </c>
      <c r="DD348" s="227">
        <v>1</v>
      </c>
      <c r="DE348" s="227">
        <v>1</v>
      </c>
      <c r="DF348" s="227">
        <v>1</v>
      </c>
      <c r="DG348" s="227">
        <v>1</v>
      </c>
      <c r="DH348" s="226">
        <v>-2</v>
      </c>
      <c r="DI348" s="226">
        <v>7</v>
      </c>
      <c r="DJ348" s="226">
        <v>8</v>
      </c>
      <c r="DK348" s="226">
        <v>9</v>
      </c>
      <c r="DL348" s="227">
        <v>7</v>
      </c>
      <c r="DM348" s="227">
        <v>8</v>
      </c>
      <c r="DN348" s="227">
        <v>9</v>
      </c>
      <c r="DO348" s="227">
        <v>9</v>
      </c>
      <c r="DP348" s="376">
        <f t="shared" si="135"/>
        <v>-1</v>
      </c>
      <c r="DQ348" s="226">
        <f t="shared" si="135"/>
        <v>-16</v>
      </c>
      <c r="DR348" s="226">
        <f t="shared" si="135"/>
        <v>-18</v>
      </c>
      <c r="DS348" s="226">
        <f t="shared" si="157"/>
        <v>-18</v>
      </c>
      <c r="DT348" s="227">
        <f t="shared" si="157"/>
        <v>0</v>
      </c>
      <c r="DU348" s="227">
        <f t="shared" si="157"/>
        <v>-4.1154987348478969</v>
      </c>
      <c r="DV348" s="227">
        <f t="shared" si="157"/>
        <v>-3.7768959240500415</v>
      </c>
      <c r="DW348" s="227">
        <f t="shared" si="157"/>
        <v>-2.0120256020744129</v>
      </c>
      <c r="DX348" s="377">
        <f t="shared" si="149"/>
        <v>0.72857142857142854</v>
      </c>
      <c r="DY348" s="377">
        <f t="shared" si="148"/>
        <v>0.72952853598014888</v>
      </c>
      <c r="DZ348" s="377">
        <f t="shared" si="148"/>
        <v>0.7289719626168224</v>
      </c>
      <c r="EA348" s="377">
        <f t="shared" si="148"/>
        <v>0.7303370786516854</v>
      </c>
      <c r="EB348" s="378">
        <f t="shared" si="148"/>
        <v>0.75449101796407181</v>
      </c>
      <c r="EC348" s="378">
        <f t="shared" si="148"/>
        <v>0.75667655786350152</v>
      </c>
      <c r="ED348" s="378">
        <f t="shared" si="148"/>
        <v>0.74018126888217528</v>
      </c>
      <c r="EE348" s="378">
        <f t="shared" si="148"/>
        <v>0.74404761904761907</v>
      </c>
      <c r="EG348" s="226">
        <v>209</v>
      </c>
      <c r="EH348" s="226">
        <v>143</v>
      </c>
      <c r="EI348" s="226">
        <v>67</v>
      </c>
      <c r="EJ348" s="226">
        <v>39</v>
      </c>
      <c r="EK348" s="226">
        <v>178</v>
      </c>
      <c r="EL348" s="226">
        <v>1934</v>
      </c>
      <c r="EM348" s="226">
        <v>1932</v>
      </c>
      <c r="EN348" s="379">
        <f t="shared" si="141"/>
        <v>0.68421052631578949</v>
      </c>
      <c r="EO348" s="226">
        <f t="shared" si="142"/>
        <v>58.208955223880601</v>
      </c>
      <c r="EP348" s="379">
        <f t="shared" si="143"/>
        <v>0.85167464114832536</v>
      </c>
      <c r="EQ348" s="226">
        <f t="shared" si="144"/>
        <v>92037.228541882112</v>
      </c>
      <c r="ER348" s="226">
        <f t="shared" si="145"/>
        <v>1682.1946169772257</v>
      </c>
      <c r="ES348" s="292"/>
      <c r="ET348" s="227">
        <v>334</v>
      </c>
      <c r="EU348" s="227">
        <v>252</v>
      </c>
      <c r="EV348" s="227">
        <v>82</v>
      </c>
      <c r="EW348" s="227">
        <v>37</v>
      </c>
      <c r="EX348" s="227">
        <v>110</v>
      </c>
      <c r="EY348" s="227">
        <v>1415</v>
      </c>
      <c r="EZ348" s="227">
        <v>1406</v>
      </c>
      <c r="FA348" s="380">
        <f t="shared" si="150"/>
        <v>0.75449101796407181</v>
      </c>
      <c r="FB348" s="228">
        <f t="shared" si="151"/>
        <v>45.121951219512198</v>
      </c>
      <c r="FC348" s="380">
        <f t="shared" si="152"/>
        <v>0.32934131736526945</v>
      </c>
      <c r="FD348" s="227">
        <f t="shared" si="153"/>
        <v>77738.515901060076</v>
      </c>
      <c r="FE348" s="227">
        <f t="shared" si="154"/>
        <v>2192.9824561403507</v>
      </c>
      <c r="FF348" s="227">
        <v>82</v>
      </c>
      <c r="FG348" s="228">
        <f t="shared" si="146"/>
        <v>53.658536585365859</v>
      </c>
      <c r="FH348" s="227">
        <v>44</v>
      </c>
      <c r="FI348" s="227">
        <v>82</v>
      </c>
      <c r="FJ348" s="227">
        <v>1</v>
      </c>
      <c r="FK348" s="227">
        <f t="shared" si="137"/>
        <v>37</v>
      </c>
      <c r="FL348" s="227">
        <v>12</v>
      </c>
      <c r="FM348" s="227">
        <f t="shared" si="138"/>
        <v>25</v>
      </c>
      <c r="FZ348" s="229"/>
      <c r="GA348" s="229"/>
      <c r="GB348" s="229"/>
      <c r="GC348" s="229"/>
      <c r="GD348" s="229"/>
    </row>
    <row r="349" spans="1:186" s="368" customFormat="1">
      <c r="A349" s="287" t="s">
        <v>534</v>
      </c>
      <c r="B349" s="369" t="s">
        <v>535</v>
      </c>
      <c r="C349" s="287" t="s">
        <v>873</v>
      </c>
      <c r="D349" s="403" t="s">
        <v>3126</v>
      </c>
      <c r="E349" s="369" t="s">
        <v>874</v>
      </c>
      <c r="F349" s="403">
        <v>346</v>
      </c>
      <c r="G349" s="404" t="s">
        <v>892</v>
      </c>
      <c r="H349" s="392" t="s">
        <v>893</v>
      </c>
      <c r="I349" s="287" t="s">
        <v>877</v>
      </c>
      <c r="J349" s="369" t="s">
        <v>878</v>
      </c>
      <c r="K349" s="287" t="s">
        <v>540</v>
      </c>
      <c r="L349" s="369" t="s">
        <v>879</v>
      </c>
      <c r="M349" s="369" t="s">
        <v>3124</v>
      </c>
      <c r="N349" s="372">
        <v>1</v>
      </c>
      <c r="O349" s="373">
        <v>651</v>
      </c>
      <c r="P349" s="373">
        <v>1335</v>
      </c>
      <c r="Q349" s="373">
        <v>1487</v>
      </c>
      <c r="R349" s="373">
        <v>1398</v>
      </c>
      <c r="S349" s="374">
        <v>852</v>
      </c>
      <c r="T349" s="374">
        <v>950</v>
      </c>
      <c r="U349" s="374">
        <v>893</v>
      </c>
      <c r="V349" s="374">
        <v>981</v>
      </c>
      <c r="W349" s="373">
        <v>461</v>
      </c>
      <c r="X349" s="373">
        <v>945</v>
      </c>
      <c r="Y349" s="373">
        <v>1052</v>
      </c>
      <c r="Z349" s="373">
        <v>989</v>
      </c>
      <c r="AA349" s="374">
        <v>576</v>
      </c>
      <c r="AB349" s="374">
        <v>642</v>
      </c>
      <c r="AC349" s="374">
        <v>608</v>
      </c>
      <c r="AD349" s="374">
        <v>654</v>
      </c>
      <c r="AE349" s="373">
        <v>3</v>
      </c>
      <c r="AF349" s="373">
        <v>5</v>
      </c>
      <c r="AG349" s="373">
        <v>5</v>
      </c>
      <c r="AH349" s="373">
        <v>4</v>
      </c>
      <c r="AI349" s="374">
        <v>3</v>
      </c>
      <c r="AJ349" s="374">
        <v>3</v>
      </c>
      <c r="AK349" s="374">
        <v>3</v>
      </c>
      <c r="AL349" s="374">
        <v>3</v>
      </c>
      <c r="AM349" s="226">
        <v>190</v>
      </c>
      <c r="AN349" s="226">
        <v>390</v>
      </c>
      <c r="AO349" s="226">
        <v>435</v>
      </c>
      <c r="AP349" s="226">
        <v>409</v>
      </c>
      <c r="AQ349" s="227">
        <v>276</v>
      </c>
      <c r="AR349" s="227">
        <v>307</v>
      </c>
      <c r="AS349" s="227">
        <v>286</v>
      </c>
      <c r="AT349" s="227">
        <v>327</v>
      </c>
      <c r="AU349" s="226">
        <v>145</v>
      </c>
      <c r="AV349" s="226">
        <v>331</v>
      </c>
      <c r="AW349" s="226">
        <v>367</v>
      </c>
      <c r="AX349" s="226">
        <v>353</v>
      </c>
      <c r="AY349" s="227">
        <v>214</v>
      </c>
      <c r="AZ349" s="227">
        <v>219</v>
      </c>
      <c r="BA349" s="227">
        <v>232</v>
      </c>
      <c r="BB349" s="227">
        <v>246</v>
      </c>
      <c r="BC349" s="226">
        <f t="shared" si="156"/>
        <v>48</v>
      </c>
      <c r="BD349" s="226">
        <f t="shared" si="156"/>
        <v>46</v>
      </c>
      <c r="BE349" s="226">
        <f t="shared" si="156"/>
        <v>54</v>
      </c>
      <c r="BF349" s="226">
        <f t="shared" si="155"/>
        <v>43</v>
      </c>
      <c r="BG349" s="218">
        <f t="shared" si="155"/>
        <v>42</v>
      </c>
      <c r="BH349" s="218">
        <f t="shared" si="155"/>
        <v>74</v>
      </c>
      <c r="BI349" s="218">
        <f t="shared" si="155"/>
        <v>40</v>
      </c>
      <c r="BJ349" s="218">
        <f t="shared" si="155"/>
        <v>71</v>
      </c>
      <c r="BK349" s="226">
        <f t="shared" si="133"/>
        <v>-3</v>
      </c>
      <c r="BL349" s="226">
        <f t="shared" si="133"/>
        <v>13</v>
      </c>
      <c r="BM349" s="226">
        <f t="shared" si="133"/>
        <v>14</v>
      </c>
      <c r="BN349" s="226">
        <f t="shared" si="133"/>
        <v>13</v>
      </c>
      <c r="BO349" s="227">
        <f t="shared" si="147"/>
        <v>20</v>
      </c>
      <c r="BP349" s="227">
        <f t="shared" si="147"/>
        <v>14</v>
      </c>
      <c r="BQ349" s="227">
        <f t="shared" si="147"/>
        <v>14</v>
      </c>
      <c r="BR349" s="227">
        <f t="shared" si="147"/>
        <v>10</v>
      </c>
      <c r="BS349" s="226">
        <v>8</v>
      </c>
      <c r="BT349" s="226">
        <v>13</v>
      </c>
      <c r="BU349" s="226">
        <v>14</v>
      </c>
      <c r="BV349" s="226">
        <v>13</v>
      </c>
      <c r="BW349" s="227">
        <v>20</v>
      </c>
      <c r="BX349" s="227">
        <v>14</v>
      </c>
      <c r="BY349" s="227">
        <v>14</v>
      </c>
      <c r="BZ349" s="227">
        <v>10</v>
      </c>
      <c r="CA349" s="226">
        <v>11</v>
      </c>
      <c r="CB349" s="226">
        <f>IFERROR(VLOOKUP($G349,[12]ITEM!$B$2:$AC$939,26,0),0)</f>
        <v>0</v>
      </c>
      <c r="CC349" s="226">
        <f>IFERROR(VLOOKUP($G349,[12]ITEM!$B$2:$AC$939,27,0),0)</f>
        <v>0</v>
      </c>
      <c r="CD349" s="226">
        <f>IFERROR(VLOOKUP($G349,[12]ITEM!$B$2:$AC$939,28,0),0)</f>
        <v>0</v>
      </c>
      <c r="CE349" s="227">
        <v>0</v>
      </c>
      <c r="CF349" s="227">
        <v>0</v>
      </c>
      <c r="CG349" s="227">
        <v>0</v>
      </c>
      <c r="CH349" s="227">
        <v>0</v>
      </c>
      <c r="CI349" s="375"/>
      <c r="CJ349" s="226">
        <f t="shared" si="139"/>
        <v>49</v>
      </c>
      <c r="CK349" s="226">
        <f t="shared" si="136"/>
        <v>128</v>
      </c>
      <c r="CL349" s="226">
        <f t="shared" si="136"/>
        <v>110</v>
      </c>
      <c r="CM349" s="226">
        <f t="shared" si="136"/>
        <v>130</v>
      </c>
      <c r="CN349" s="227">
        <f t="shared" si="136"/>
        <v>42</v>
      </c>
      <c r="CO349" s="227">
        <f t="shared" si="136"/>
        <v>18.35322532229813</v>
      </c>
      <c r="CP349" s="227">
        <f t="shared" si="136"/>
        <v>41.884653661937762</v>
      </c>
      <c r="CQ349" s="227">
        <f t="shared" si="136"/>
        <v>38.069274954050499</v>
      </c>
      <c r="CR349" s="226">
        <v>10</v>
      </c>
      <c r="CS349" s="226">
        <v>16</v>
      </c>
      <c r="CT349" s="226">
        <v>18</v>
      </c>
      <c r="CU349" s="226">
        <v>17</v>
      </c>
      <c r="CV349" s="227">
        <f t="shared" si="140"/>
        <v>-32</v>
      </c>
      <c r="CW349" s="227">
        <f>CV349*(1+('[13]GROWTH (YoY)'!AR349/100))</f>
        <v>-35.64677467770187</v>
      </c>
      <c r="CX349" s="227">
        <f>CW349*(1+('[13]GROWTH (YoY)'!AS349/100))</f>
        <v>-33.115346338062238</v>
      </c>
      <c r="CY349" s="227">
        <f>CX349*(1+('[13]GROWTH (YoY)'!AT349/100))</f>
        <v>-37.930725045949501</v>
      </c>
      <c r="CZ349" s="226">
        <v>30</v>
      </c>
      <c r="DA349" s="226">
        <v>40</v>
      </c>
      <c r="DB349" s="226">
        <v>40</v>
      </c>
      <c r="DC349" s="226">
        <v>41</v>
      </c>
      <c r="DD349" s="227">
        <v>2</v>
      </c>
      <c r="DE349" s="227">
        <v>2</v>
      </c>
      <c r="DF349" s="227">
        <v>3</v>
      </c>
      <c r="DG349" s="227">
        <v>3</v>
      </c>
      <c r="DH349" s="226">
        <v>9</v>
      </c>
      <c r="DI349" s="226">
        <v>72</v>
      </c>
      <c r="DJ349" s="226">
        <v>52</v>
      </c>
      <c r="DK349" s="226">
        <v>72</v>
      </c>
      <c r="DL349" s="227">
        <v>72</v>
      </c>
      <c r="DM349" s="227">
        <v>52</v>
      </c>
      <c r="DN349" s="227">
        <v>72</v>
      </c>
      <c r="DO349" s="227">
        <v>73</v>
      </c>
      <c r="DP349" s="376">
        <f t="shared" si="135"/>
        <v>-1</v>
      </c>
      <c r="DQ349" s="226">
        <f t="shared" si="135"/>
        <v>-82</v>
      </c>
      <c r="DR349" s="226">
        <f t="shared" si="135"/>
        <v>-56</v>
      </c>
      <c r="DS349" s="226">
        <f t="shared" si="157"/>
        <v>-87</v>
      </c>
      <c r="DT349" s="227">
        <f t="shared" si="157"/>
        <v>0</v>
      </c>
      <c r="DU349" s="227">
        <f t="shared" si="157"/>
        <v>55.64677467770187</v>
      </c>
      <c r="DV349" s="227">
        <f t="shared" si="157"/>
        <v>-1.8846536619377616</v>
      </c>
      <c r="DW349" s="227">
        <f t="shared" si="157"/>
        <v>32.930725045949501</v>
      </c>
      <c r="DX349" s="377">
        <f t="shared" si="149"/>
        <v>0.70814132104454686</v>
      </c>
      <c r="DY349" s="377">
        <f t="shared" si="148"/>
        <v>0.7078651685393258</v>
      </c>
      <c r="DZ349" s="377">
        <f t="shared" si="148"/>
        <v>0.70746469401479484</v>
      </c>
      <c r="EA349" s="377">
        <f t="shared" si="148"/>
        <v>0.70743919885550788</v>
      </c>
      <c r="EB349" s="378">
        <f t="shared" si="148"/>
        <v>0.676056338028169</v>
      </c>
      <c r="EC349" s="378">
        <f t="shared" si="148"/>
        <v>0.6757894736842105</v>
      </c>
      <c r="ED349" s="378">
        <f t="shared" si="148"/>
        <v>0.68085106382978722</v>
      </c>
      <c r="EE349" s="378">
        <f t="shared" si="148"/>
        <v>0.66666666666666663</v>
      </c>
      <c r="EG349" s="226">
        <v>649</v>
      </c>
      <c r="EH349" s="226">
        <v>440</v>
      </c>
      <c r="EI349" s="226">
        <v>208</v>
      </c>
      <c r="EJ349" s="226">
        <v>127</v>
      </c>
      <c r="EK349" s="226">
        <v>350</v>
      </c>
      <c r="EL349" s="226">
        <v>5488</v>
      </c>
      <c r="EM349" s="226">
        <v>5415</v>
      </c>
      <c r="EN349" s="379">
        <f t="shared" si="141"/>
        <v>0.67796610169491522</v>
      </c>
      <c r="EO349" s="226">
        <f t="shared" si="142"/>
        <v>61.057692307692314</v>
      </c>
      <c r="EP349" s="379">
        <f t="shared" si="143"/>
        <v>0.53929121725731899</v>
      </c>
      <c r="EQ349" s="226">
        <f t="shared" si="144"/>
        <v>63775.510204081635</v>
      </c>
      <c r="ER349" s="226">
        <f t="shared" si="145"/>
        <v>1954.4475223145582</v>
      </c>
      <c r="ES349" s="292"/>
      <c r="ET349" s="227">
        <v>852</v>
      </c>
      <c r="EU349" s="227">
        <v>576</v>
      </c>
      <c r="EV349" s="227">
        <v>276</v>
      </c>
      <c r="EW349" s="227">
        <v>150</v>
      </c>
      <c r="EX349" s="227">
        <v>330</v>
      </c>
      <c r="EY349" s="227">
        <v>5230</v>
      </c>
      <c r="EZ349" s="227">
        <v>5173</v>
      </c>
      <c r="FA349" s="380">
        <f t="shared" si="150"/>
        <v>0.676056338028169</v>
      </c>
      <c r="FB349" s="228">
        <f t="shared" si="151"/>
        <v>54.347826086956516</v>
      </c>
      <c r="FC349" s="380">
        <f t="shared" si="152"/>
        <v>0.38732394366197181</v>
      </c>
      <c r="FD349" s="227">
        <f t="shared" si="153"/>
        <v>63097.514340344169</v>
      </c>
      <c r="FE349" s="227">
        <f t="shared" si="154"/>
        <v>2416.392808815001</v>
      </c>
      <c r="FF349" s="227">
        <v>276</v>
      </c>
      <c r="FG349" s="228">
        <f t="shared" si="146"/>
        <v>73.188405797101453</v>
      </c>
      <c r="FH349" s="227">
        <v>202</v>
      </c>
      <c r="FI349" s="227">
        <v>276</v>
      </c>
      <c r="FJ349" s="227">
        <v>3</v>
      </c>
      <c r="FK349" s="227">
        <f t="shared" si="137"/>
        <v>71</v>
      </c>
      <c r="FL349" s="227">
        <v>29</v>
      </c>
      <c r="FM349" s="227">
        <f t="shared" si="138"/>
        <v>42</v>
      </c>
      <c r="FZ349" s="229"/>
      <c r="GA349" s="229"/>
      <c r="GB349" s="229"/>
      <c r="GC349" s="229"/>
      <c r="GD349" s="229"/>
    </row>
    <row r="350" spans="1:186" s="368" customFormat="1">
      <c r="A350" s="287" t="s">
        <v>534</v>
      </c>
      <c r="B350" s="369" t="s">
        <v>535</v>
      </c>
      <c r="C350" s="287" t="s">
        <v>873</v>
      </c>
      <c r="D350" s="403" t="s">
        <v>3126</v>
      </c>
      <c r="E350" s="369" t="s">
        <v>874</v>
      </c>
      <c r="F350" s="403">
        <v>347</v>
      </c>
      <c r="G350" s="404" t="s">
        <v>894</v>
      </c>
      <c r="H350" s="392" t="s">
        <v>895</v>
      </c>
      <c r="I350" s="287" t="s">
        <v>877</v>
      </c>
      <c r="J350" s="369" t="s">
        <v>878</v>
      </c>
      <c r="K350" s="287" t="s">
        <v>540</v>
      </c>
      <c r="L350" s="369" t="s">
        <v>879</v>
      </c>
      <c r="M350" s="369" t="s">
        <v>3124</v>
      </c>
      <c r="N350" s="372">
        <v>1</v>
      </c>
      <c r="O350" s="373">
        <v>5913</v>
      </c>
      <c r="P350" s="373">
        <v>9749</v>
      </c>
      <c r="Q350" s="373">
        <v>9626</v>
      </c>
      <c r="R350" s="373">
        <v>9820</v>
      </c>
      <c r="S350" s="374">
        <v>10046</v>
      </c>
      <c r="T350" s="374">
        <v>9845</v>
      </c>
      <c r="U350" s="374">
        <v>10066</v>
      </c>
      <c r="V350" s="374">
        <v>11091</v>
      </c>
      <c r="W350" s="373">
        <v>3991</v>
      </c>
      <c r="X350" s="373">
        <v>6552</v>
      </c>
      <c r="Y350" s="373">
        <v>6470</v>
      </c>
      <c r="Z350" s="373">
        <v>6600</v>
      </c>
      <c r="AA350" s="374">
        <v>7246</v>
      </c>
      <c r="AB350" s="374">
        <v>7049</v>
      </c>
      <c r="AC350" s="374">
        <v>7178</v>
      </c>
      <c r="AD350" s="374">
        <v>8058</v>
      </c>
      <c r="AE350" s="373">
        <v>29</v>
      </c>
      <c r="AF350" s="373">
        <v>36</v>
      </c>
      <c r="AG350" s="373">
        <v>32</v>
      </c>
      <c r="AH350" s="373">
        <v>31</v>
      </c>
      <c r="AI350" s="374">
        <v>37</v>
      </c>
      <c r="AJ350" s="374">
        <v>33</v>
      </c>
      <c r="AK350" s="374">
        <v>32</v>
      </c>
      <c r="AL350" s="374">
        <v>35</v>
      </c>
      <c r="AM350" s="226">
        <v>1922</v>
      </c>
      <c r="AN350" s="226">
        <v>3196</v>
      </c>
      <c r="AO350" s="226">
        <v>3156</v>
      </c>
      <c r="AP350" s="226">
        <v>3220</v>
      </c>
      <c r="AQ350" s="227">
        <v>2799</v>
      </c>
      <c r="AR350" s="227">
        <v>2796</v>
      </c>
      <c r="AS350" s="227">
        <v>2889</v>
      </c>
      <c r="AT350" s="227">
        <v>3034</v>
      </c>
      <c r="AU350" s="226">
        <v>328</v>
      </c>
      <c r="AV350" s="226">
        <v>560</v>
      </c>
      <c r="AW350" s="226">
        <v>505</v>
      </c>
      <c r="AX350" s="226">
        <v>522</v>
      </c>
      <c r="AY350" s="227">
        <v>530</v>
      </c>
      <c r="AZ350" s="227">
        <v>625</v>
      </c>
      <c r="BA350" s="227">
        <v>666</v>
      </c>
      <c r="BB350" s="227">
        <v>703</v>
      </c>
      <c r="BC350" s="226">
        <f t="shared" si="156"/>
        <v>1580</v>
      </c>
      <c r="BD350" s="226">
        <f t="shared" si="156"/>
        <v>2587</v>
      </c>
      <c r="BE350" s="226">
        <f t="shared" si="156"/>
        <v>2610</v>
      </c>
      <c r="BF350" s="226">
        <f t="shared" si="155"/>
        <v>2667</v>
      </c>
      <c r="BG350" s="218">
        <f t="shared" si="155"/>
        <v>2108</v>
      </c>
      <c r="BH350" s="218">
        <f t="shared" si="155"/>
        <v>2006</v>
      </c>
      <c r="BI350" s="218">
        <f t="shared" si="155"/>
        <v>2059</v>
      </c>
      <c r="BJ350" s="218">
        <f t="shared" si="155"/>
        <v>2158</v>
      </c>
      <c r="BK350" s="226">
        <f t="shared" si="133"/>
        <v>14</v>
      </c>
      <c r="BL350" s="226">
        <f t="shared" si="133"/>
        <v>49</v>
      </c>
      <c r="BM350" s="226">
        <f t="shared" si="133"/>
        <v>41</v>
      </c>
      <c r="BN350" s="226">
        <f t="shared" si="133"/>
        <v>31</v>
      </c>
      <c r="BO350" s="227">
        <f t="shared" si="147"/>
        <v>161</v>
      </c>
      <c r="BP350" s="227">
        <f t="shared" si="147"/>
        <v>165</v>
      </c>
      <c r="BQ350" s="227">
        <f t="shared" si="147"/>
        <v>164</v>
      </c>
      <c r="BR350" s="227">
        <f t="shared" si="147"/>
        <v>173</v>
      </c>
      <c r="BS350" s="226">
        <v>25</v>
      </c>
      <c r="BT350" s="226">
        <v>49</v>
      </c>
      <c r="BU350" s="226">
        <v>41</v>
      </c>
      <c r="BV350" s="226">
        <v>31</v>
      </c>
      <c r="BW350" s="227">
        <v>161</v>
      </c>
      <c r="BX350" s="227">
        <v>165</v>
      </c>
      <c r="BY350" s="227">
        <v>164</v>
      </c>
      <c r="BZ350" s="227">
        <v>173</v>
      </c>
      <c r="CA350" s="226">
        <v>11</v>
      </c>
      <c r="CB350" s="226">
        <f>IFERROR(VLOOKUP($G350,[12]ITEM!$B$2:$AC$939,26,0),0)</f>
        <v>0</v>
      </c>
      <c r="CC350" s="226">
        <f>IFERROR(VLOOKUP($G350,[12]ITEM!$B$2:$AC$939,27,0),0)</f>
        <v>0</v>
      </c>
      <c r="CD350" s="226">
        <f>IFERROR(VLOOKUP($G350,[12]ITEM!$B$2:$AC$939,28,0),0)</f>
        <v>0</v>
      </c>
      <c r="CE350" s="227">
        <v>0</v>
      </c>
      <c r="CF350" s="227">
        <v>0</v>
      </c>
      <c r="CG350" s="227">
        <v>0</v>
      </c>
      <c r="CH350" s="227">
        <v>0</v>
      </c>
      <c r="CI350" s="375"/>
      <c r="CJ350" s="226">
        <f t="shared" si="139"/>
        <v>1580</v>
      </c>
      <c r="CK350" s="226">
        <f t="shared" si="136"/>
        <v>1872</v>
      </c>
      <c r="CL350" s="226">
        <f t="shared" si="136"/>
        <v>1912</v>
      </c>
      <c r="CM350" s="226">
        <f t="shared" si="136"/>
        <v>1910</v>
      </c>
      <c r="CN350" s="227">
        <f t="shared" si="136"/>
        <v>2108</v>
      </c>
      <c r="CO350" s="227">
        <f t="shared" si="136"/>
        <v>2163.4060956778985</v>
      </c>
      <c r="CP350" s="227">
        <f t="shared" si="136"/>
        <v>2188.2411134973709</v>
      </c>
      <c r="CQ350" s="227">
        <f t="shared" si="136"/>
        <v>2267.5693965464498</v>
      </c>
      <c r="CR350" s="226">
        <v>792</v>
      </c>
      <c r="CS350" s="226">
        <v>1174</v>
      </c>
      <c r="CT350" s="226">
        <v>1160</v>
      </c>
      <c r="CU350" s="226">
        <v>1183</v>
      </c>
      <c r="CV350" s="227">
        <f t="shared" si="140"/>
        <v>1417</v>
      </c>
      <c r="CW350" s="227">
        <f>CV350*(1+('[13]GROWTH (YoY)'!AR350/100))</f>
        <v>1415.4060956778985</v>
      </c>
      <c r="CX350" s="227">
        <f>CW350*(1+('[13]GROWTH (YoY)'!AS350/100))</f>
        <v>1462.2411134973706</v>
      </c>
      <c r="CY350" s="227">
        <f>CX350*(1+('[13]GROWTH (YoY)'!AT350/100))</f>
        <v>1535.5693965464498</v>
      </c>
      <c r="CZ350" s="226">
        <v>4</v>
      </c>
      <c r="DA350" s="226">
        <v>5</v>
      </c>
      <c r="DB350" s="226">
        <v>6</v>
      </c>
      <c r="DC350" s="226">
        <v>6</v>
      </c>
      <c r="DD350" s="227">
        <v>1</v>
      </c>
      <c r="DE350" s="227">
        <v>1</v>
      </c>
      <c r="DF350" s="227">
        <v>1</v>
      </c>
      <c r="DG350" s="227">
        <v>2</v>
      </c>
      <c r="DH350" s="226">
        <v>784</v>
      </c>
      <c r="DI350" s="226">
        <v>693</v>
      </c>
      <c r="DJ350" s="226">
        <v>746</v>
      </c>
      <c r="DK350" s="226">
        <v>721</v>
      </c>
      <c r="DL350" s="227">
        <v>690</v>
      </c>
      <c r="DM350" s="227">
        <v>747</v>
      </c>
      <c r="DN350" s="227">
        <v>725</v>
      </c>
      <c r="DO350" s="227">
        <v>730</v>
      </c>
      <c r="DP350" s="376">
        <f t="shared" si="135"/>
        <v>0</v>
      </c>
      <c r="DQ350" s="226">
        <f t="shared" si="135"/>
        <v>715</v>
      </c>
      <c r="DR350" s="226">
        <f t="shared" si="135"/>
        <v>698</v>
      </c>
      <c r="DS350" s="226">
        <f t="shared" si="157"/>
        <v>757</v>
      </c>
      <c r="DT350" s="227">
        <f t="shared" si="157"/>
        <v>0</v>
      </c>
      <c r="DU350" s="227">
        <f t="shared" si="157"/>
        <v>-157.40609567789852</v>
      </c>
      <c r="DV350" s="227">
        <f t="shared" si="157"/>
        <v>-129.24111349737086</v>
      </c>
      <c r="DW350" s="227">
        <f t="shared" si="157"/>
        <v>-109.56939654644975</v>
      </c>
      <c r="DX350" s="377">
        <f t="shared" si="149"/>
        <v>0.6749534923050905</v>
      </c>
      <c r="DY350" s="377">
        <f t="shared" si="148"/>
        <v>0.67206893014668168</v>
      </c>
      <c r="DZ350" s="377">
        <f t="shared" si="148"/>
        <v>0.67213795969249945</v>
      </c>
      <c r="EA350" s="377">
        <f t="shared" si="148"/>
        <v>0.67209775967413443</v>
      </c>
      <c r="EB350" s="378">
        <f t="shared" si="148"/>
        <v>0.72128210232928525</v>
      </c>
      <c r="EC350" s="378">
        <f t="shared" si="148"/>
        <v>0.71599796851193498</v>
      </c>
      <c r="ED350" s="378">
        <f t="shared" si="148"/>
        <v>0.71309358235644749</v>
      </c>
      <c r="EE350" s="378">
        <f t="shared" si="148"/>
        <v>0.72653502840140649</v>
      </c>
      <c r="EG350" s="226">
        <v>5521</v>
      </c>
      <c r="EH350" s="226">
        <v>3655</v>
      </c>
      <c r="EI350" s="226">
        <v>1866</v>
      </c>
      <c r="EJ350" s="226">
        <v>271</v>
      </c>
      <c r="EK350" s="226">
        <v>4366</v>
      </c>
      <c r="EL350" s="226">
        <v>5360</v>
      </c>
      <c r="EM350" s="226">
        <v>5352</v>
      </c>
      <c r="EN350" s="379">
        <f t="shared" si="141"/>
        <v>0.66201775040753486</v>
      </c>
      <c r="EO350" s="226">
        <f t="shared" si="142"/>
        <v>14.52304394426581</v>
      </c>
      <c r="EP350" s="379">
        <f t="shared" si="143"/>
        <v>0.79079876833906904</v>
      </c>
      <c r="EQ350" s="226">
        <f t="shared" si="144"/>
        <v>814552.23880597018</v>
      </c>
      <c r="ER350" s="226">
        <f t="shared" si="145"/>
        <v>4219.6063776781266</v>
      </c>
      <c r="ES350" s="292"/>
      <c r="ET350" s="227">
        <v>10046</v>
      </c>
      <c r="EU350" s="227">
        <v>7246</v>
      </c>
      <c r="EV350" s="227">
        <v>2799</v>
      </c>
      <c r="EW350" s="227">
        <v>421</v>
      </c>
      <c r="EX350" s="227">
        <v>5074</v>
      </c>
      <c r="EY350" s="227">
        <v>7204</v>
      </c>
      <c r="EZ350" s="227">
        <v>7200</v>
      </c>
      <c r="FA350" s="380">
        <f t="shared" si="150"/>
        <v>0.72128210232928525</v>
      </c>
      <c r="FB350" s="228">
        <f t="shared" si="151"/>
        <v>15.041086102179349</v>
      </c>
      <c r="FC350" s="380">
        <f t="shared" si="152"/>
        <v>0.50507664742185943</v>
      </c>
      <c r="FD350" s="227">
        <f t="shared" si="153"/>
        <v>704330.92726263183</v>
      </c>
      <c r="FE350" s="227">
        <f t="shared" si="154"/>
        <v>4872.6851851851852</v>
      </c>
      <c r="FF350" s="227">
        <v>2799</v>
      </c>
      <c r="FG350" s="228">
        <f t="shared" si="146"/>
        <v>17.934976777420509</v>
      </c>
      <c r="FH350" s="227">
        <v>502</v>
      </c>
      <c r="FI350" s="227">
        <v>2799</v>
      </c>
      <c r="FJ350" s="227">
        <v>30</v>
      </c>
      <c r="FK350" s="227">
        <f t="shared" si="137"/>
        <v>2267</v>
      </c>
      <c r="FL350" s="227">
        <v>347</v>
      </c>
      <c r="FM350" s="227">
        <f t="shared" si="138"/>
        <v>1920</v>
      </c>
      <c r="FZ350" s="229"/>
      <c r="GA350" s="229"/>
      <c r="GB350" s="229"/>
      <c r="GC350" s="229"/>
      <c r="GD350" s="229"/>
    </row>
    <row r="351" spans="1:186" s="368" customFormat="1">
      <c r="A351" s="287" t="s">
        <v>534</v>
      </c>
      <c r="B351" s="369" t="s">
        <v>535</v>
      </c>
      <c r="C351" s="287" t="s">
        <v>873</v>
      </c>
      <c r="D351" s="403" t="s">
        <v>3126</v>
      </c>
      <c r="E351" s="369" t="s">
        <v>874</v>
      </c>
      <c r="F351" s="403">
        <v>348</v>
      </c>
      <c r="G351" s="404" t="s">
        <v>896</v>
      </c>
      <c r="H351" s="392" t="s">
        <v>897</v>
      </c>
      <c r="I351" s="287" t="s">
        <v>877</v>
      </c>
      <c r="J351" s="369" t="s">
        <v>878</v>
      </c>
      <c r="K351" s="287" t="s">
        <v>540</v>
      </c>
      <c r="L351" s="369" t="s">
        <v>879</v>
      </c>
      <c r="M351" s="369" t="s">
        <v>3124</v>
      </c>
      <c r="N351" s="372">
        <v>1</v>
      </c>
      <c r="O351" s="373">
        <v>449</v>
      </c>
      <c r="P351" s="373">
        <v>1002</v>
      </c>
      <c r="Q351" s="373">
        <v>1072</v>
      </c>
      <c r="R351" s="373">
        <v>1262</v>
      </c>
      <c r="S351" s="374">
        <v>1058</v>
      </c>
      <c r="T351" s="374">
        <v>1134</v>
      </c>
      <c r="U351" s="374">
        <v>1334</v>
      </c>
      <c r="V351" s="374">
        <v>1416</v>
      </c>
      <c r="W351" s="373">
        <v>353</v>
      </c>
      <c r="X351" s="373">
        <v>786</v>
      </c>
      <c r="Y351" s="373">
        <v>841</v>
      </c>
      <c r="Z351" s="373">
        <v>990</v>
      </c>
      <c r="AA351" s="374">
        <v>715</v>
      </c>
      <c r="AB351" s="374">
        <v>772</v>
      </c>
      <c r="AC351" s="374">
        <v>908</v>
      </c>
      <c r="AD351" s="374">
        <v>967</v>
      </c>
      <c r="AE351" s="373">
        <v>2</v>
      </c>
      <c r="AF351" s="373">
        <v>4</v>
      </c>
      <c r="AG351" s="373">
        <v>4</v>
      </c>
      <c r="AH351" s="373">
        <v>4</v>
      </c>
      <c r="AI351" s="374">
        <v>4</v>
      </c>
      <c r="AJ351" s="374">
        <v>4</v>
      </c>
      <c r="AK351" s="374">
        <v>4</v>
      </c>
      <c r="AL351" s="374">
        <v>4</v>
      </c>
      <c r="AM351" s="226">
        <v>97</v>
      </c>
      <c r="AN351" s="226">
        <v>216</v>
      </c>
      <c r="AO351" s="226">
        <v>231</v>
      </c>
      <c r="AP351" s="226">
        <v>272</v>
      </c>
      <c r="AQ351" s="227">
        <v>343</v>
      </c>
      <c r="AR351" s="227">
        <v>362</v>
      </c>
      <c r="AS351" s="227">
        <v>426</v>
      </c>
      <c r="AT351" s="227">
        <v>449</v>
      </c>
      <c r="AU351" s="226">
        <v>27</v>
      </c>
      <c r="AV351" s="226">
        <v>127</v>
      </c>
      <c r="AW351" s="226">
        <v>137</v>
      </c>
      <c r="AX351" s="226">
        <v>167</v>
      </c>
      <c r="AY351" s="227">
        <v>119</v>
      </c>
      <c r="AZ351" s="227">
        <v>130</v>
      </c>
      <c r="BA351" s="227">
        <v>141</v>
      </c>
      <c r="BB351" s="227">
        <v>149</v>
      </c>
      <c r="BC351" s="226">
        <f t="shared" si="156"/>
        <v>79</v>
      </c>
      <c r="BD351" s="226">
        <f t="shared" si="156"/>
        <v>83</v>
      </c>
      <c r="BE351" s="226">
        <f t="shared" si="156"/>
        <v>88</v>
      </c>
      <c r="BF351" s="226">
        <f t="shared" si="155"/>
        <v>99</v>
      </c>
      <c r="BG351" s="218">
        <f t="shared" si="155"/>
        <v>212</v>
      </c>
      <c r="BH351" s="218">
        <f t="shared" si="155"/>
        <v>218</v>
      </c>
      <c r="BI351" s="218">
        <f t="shared" si="155"/>
        <v>271</v>
      </c>
      <c r="BJ351" s="218">
        <f t="shared" si="155"/>
        <v>288</v>
      </c>
      <c r="BK351" s="226">
        <f t="shared" si="133"/>
        <v>-9</v>
      </c>
      <c r="BL351" s="226">
        <f t="shared" si="133"/>
        <v>6</v>
      </c>
      <c r="BM351" s="226">
        <f t="shared" si="133"/>
        <v>6</v>
      </c>
      <c r="BN351" s="226">
        <f t="shared" si="133"/>
        <v>6</v>
      </c>
      <c r="BO351" s="227">
        <f t="shared" si="147"/>
        <v>12</v>
      </c>
      <c r="BP351" s="227">
        <f t="shared" si="147"/>
        <v>14</v>
      </c>
      <c r="BQ351" s="227">
        <f t="shared" si="147"/>
        <v>14</v>
      </c>
      <c r="BR351" s="227">
        <f t="shared" si="147"/>
        <v>12</v>
      </c>
      <c r="BS351" s="226">
        <v>2</v>
      </c>
      <c r="BT351" s="226">
        <v>6</v>
      </c>
      <c r="BU351" s="226">
        <v>6</v>
      </c>
      <c r="BV351" s="226">
        <v>6</v>
      </c>
      <c r="BW351" s="227">
        <v>12</v>
      </c>
      <c r="BX351" s="227">
        <v>14</v>
      </c>
      <c r="BY351" s="227">
        <v>14</v>
      </c>
      <c r="BZ351" s="227">
        <v>12</v>
      </c>
      <c r="CA351" s="226">
        <v>11</v>
      </c>
      <c r="CB351" s="226">
        <f>IFERROR(VLOOKUP($G351,[12]ITEM!$B$2:$AC$939,26,0),0)</f>
        <v>0</v>
      </c>
      <c r="CC351" s="226">
        <f>IFERROR(VLOOKUP($G351,[12]ITEM!$B$2:$AC$939,27,0),0)</f>
        <v>0</v>
      </c>
      <c r="CD351" s="226">
        <f>IFERROR(VLOOKUP($G351,[12]ITEM!$B$2:$AC$939,28,0),0)</f>
        <v>0</v>
      </c>
      <c r="CE351" s="227">
        <v>0</v>
      </c>
      <c r="CF351" s="227">
        <v>0</v>
      </c>
      <c r="CG351" s="227">
        <v>0</v>
      </c>
      <c r="CH351" s="227">
        <v>0</v>
      </c>
      <c r="CI351" s="375"/>
      <c r="CJ351" s="226">
        <f t="shared" si="139"/>
        <v>80</v>
      </c>
      <c r="CK351" s="226">
        <f t="shared" si="136"/>
        <v>95</v>
      </c>
      <c r="CL351" s="226">
        <f t="shared" si="136"/>
        <v>101</v>
      </c>
      <c r="CM351" s="226">
        <f t="shared" si="136"/>
        <v>113</v>
      </c>
      <c r="CN351" s="227">
        <f t="shared" si="136"/>
        <v>212</v>
      </c>
      <c r="CO351" s="227">
        <f t="shared" si="136"/>
        <v>223.62556168775998</v>
      </c>
      <c r="CP351" s="227">
        <f t="shared" si="136"/>
        <v>259.29324414192155</v>
      </c>
      <c r="CQ351" s="227">
        <f t="shared" si="136"/>
        <v>273.47382130573476</v>
      </c>
      <c r="CR351" s="226">
        <v>43</v>
      </c>
      <c r="CS351" s="226">
        <v>69</v>
      </c>
      <c r="CT351" s="226">
        <v>74</v>
      </c>
      <c r="CU351" s="226">
        <v>87</v>
      </c>
      <c r="CV351" s="227">
        <f t="shared" si="140"/>
        <v>196</v>
      </c>
      <c r="CW351" s="227">
        <f>CV351*(1+('[13]GROWTH (YoY)'!AR351/100))</f>
        <v>206.62556168775998</v>
      </c>
      <c r="CX351" s="227">
        <f>CW351*(1+('[13]GROWTH (YoY)'!AS351/100))</f>
        <v>243.29324414192155</v>
      </c>
      <c r="CY351" s="227">
        <f>CX351*(1+('[13]GROWTH (YoY)'!AT351/100))</f>
        <v>256.47382130573476</v>
      </c>
      <c r="CZ351" s="226">
        <v>12</v>
      </c>
      <c r="DA351" s="226">
        <v>16</v>
      </c>
      <c r="DB351" s="226">
        <v>16</v>
      </c>
      <c r="DC351" s="226">
        <v>16</v>
      </c>
      <c r="DD351" s="227">
        <v>6</v>
      </c>
      <c r="DE351" s="227">
        <v>6</v>
      </c>
      <c r="DF351" s="227">
        <v>6</v>
      </c>
      <c r="DG351" s="227">
        <v>7</v>
      </c>
      <c r="DH351" s="226">
        <v>25</v>
      </c>
      <c r="DI351" s="226">
        <v>10</v>
      </c>
      <c r="DJ351" s="226">
        <v>11</v>
      </c>
      <c r="DK351" s="226">
        <v>10</v>
      </c>
      <c r="DL351" s="227">
        <v>10</v>
      </c>
      <c r="DM351" s="227">
        <v>11</v>
      </c>
      <c r="DN351" s="227">
        <v>10</v>
      </c>
      <c r="DO351" s="227">
        <v>10</v>
      </c>
      <c r="DP351" s="376">
        <f t="shared" si="135"/>
        <v>-1</v>
      </c>
      <c r="DQ351" s="226">
        <f t="shared" si="135"/>
        <v>-12</v>
      </c>
      <c r="DR351" s="226">
        <f t="shared" si="135"/>
        <v>-13</v>
      </c>
      <c r="DS351" s="226">
        <f t="shared" si="157"/>
        <v>-14</v>
      </c>
      <c r="DT351" s="227">
        <f t="shared" si="157"/>
        <v>0</v>
      </c>
      <c r="DU351" s="227">
        <f t="shared" si="157"/>
        <v>-5.6255616877599834</v>
      </c>
      <c r="DV351" s="227">
        <f t="shared" si="157"/>
        <v>11.706755858078452</v>
      </c>
      <c r="DW351" s="227">
        <f t="shared" si="157"/>
        <v>14.526178694265241</v>
      </c>
      <c r="DX351" s="377">
        <f t="shared" si="149"/>
        <v>0.78619153674832964</v>
      </c>
      <c r="DY351" s="377">
        <f t="shared" si="148"/>
        <v>0.78443113772455086</v>
      </c>
      <c r="DZ351" s="377">
        <f t="shared" si="148"/>
        <v>0.78451492537313428</v>
      </c>
      <c r="EA351" s="377">
        <f t="shared" si="148"/>
        <v>0.78446909667194931</v>
      </c>
      <c r="EB351" s="378">
        <f t="shared" si="148"/>
        <v>0.67580340264650285</v>
      </c>
      <c r="EC351" s="378">
        <f t="shared" si="148"/>
        <v>0.6807760141093474</v>
      </c>
      <c r="ED351" s="378">
        <f t="shared" si="148"/>
        <v>0.68065967016491757</v>
      </c>
      <c r="EE351" s="378">
        <f t="shared" si="148"/>
        <v>0.68290960451977401</v>
      </c>
      <c r="EG351" s="226">
        <v>399</v>
      </c>
      <c r="EH351" s="226">
        <v>282</v>
      </c>
      <c r="EI351" s="226">
        <v>118</v>
      </c>
      <c r="EJ351" s="226">
        <v>33</v>
      </c>
      <c r="EK351" s="226">
        <v>249</v>
      </c>
      <c r="EL351" s="226">
        <v>1255</v>
      </c>
      <c r="EM351" s="226">
        <v>1231</v>
      </c>
      <c r="EN351" s="379">
        <f t="shared" si="141"/>
        <v>0.70676691729323304</v>
      </c>
      <c r="EO351" s="226">
        <f t="shared" si="142"/>
        <v>27.966101694915253</v>
      </c>
      <c r="EP351" s="379">
        <f t="shared" si="143"/>
        <v>0.62406015037593987</v>
      </c>
      <c r="EQ351" s="226">
        <f t="shared" si="144"/>
        <v>198406.37450199205</v>
      </c>
      <c r="ER351" s="226">
        <f t="shared" si="145"/>
        <v>2233.95613322502</v>
      </c>
      <c r="ES351" s="292"/>
      <c r="ET351" s="227">
        <v>1058</v>
      </c>
      <c r="EU351" s="227">
        <v>715</v>
      </c>
      <c r="EV351" s="227">
        <v>343</v>
      </c>
      <c r="EW351" s="227">
        <v>85</v>
      </c>
      <c r="EX351" s="227">
        <v>339</v>
      </c>
      <c r="EY351" s="227">
        <v>2952</v>
      </c>
      <c r="EZ351" s="227">
        <v>2927</v>
      </c>
      <c r="FA351" s="380">
        <f t="shared" si="150"/>
        <v>0.67580340264650285</v>
      </c>
      <c r="FB351" s="228">
        <f t="shared" si="151"/>
        <v>24.781341107871722</v>
      </c>
      <c r="FC351" s="380">
        <f t="shared" si="152"/>
        <v>0.32041587901701324</v>
      </c>
      <c r="FD351" s="227">
        <f t="shared" si="153"/>
        <v>114837.39837398374</v>
      </c>
      <c r="FE351" s="227">
        <f t="shared" si="154"/>
        <v>2419.997722355085</v>
      </c>
      <c r="FF351" s="227">
        <v>343</v>
      </c>
      <c r="FG351" s="228">
        <f t="shared" si="146"/>
        <v>32.944606413994173</v>
      </c>
      <c r="FH351" s="227">
        <v>113</v>
      </c>
      <c r="FI351" s="227">
        <v>343</v>
      </c>
      <c r="FJ351" s="227">
        <v>4</v>
      </c>
      <c r="FK351" s="227">
        <f t="shared" si="137"/>
        <v>226</v>
      </c>
      <c r="FL351" s="227">
        <v>37</v>
      </c>
      <c r="FM351" s="227">
        <f t="shared" si="138"/>
        <v>189</v>
      </c>
      <c r="FZ351" s="229"/>
      <c r="GA351" s="229"/>
      <c r="GB351" s="229"/>
      <c r="GC351" s="229"/>
      <c r="GD351" s="229"/>
    </row>
    <row r="352" spans="1:186" s="368" customFormat="1">
      <c r="A352" s="287" t="s">
        <v>534</v>
      </c>
      <c r="B352" s="369" t="s">
        <v>535</v>
      </c>
      <c r="C352" s="287" t="s">
        <v>873</v>
      </c>
      <c r="D352" s="403" t="s">
        <v>3126</v>
      </c>
      <c r="E352" s="369" t="s">
        <v>874</v>
      </c>
      <c r="F352" s="403">
        <v>349</v>
      </c>
      <c r="G352" s="404" t="s">
        <v>898</v>
      </c>
      <c r="H352" s="392" t="s">
        <v>899</v>
      </c>
      <c r="I352" s="287" t="s">
        <v>877</v>
      </c>
      <c r="J352" s="369" t="s">
        <v>878</v>
      </c>
      <c r="K352" s="287" t="s">
        <v>540</v>
      </c>
      <c r="L352" s="369" t="s">
        <v>879</v>
      </c>
      <c r="M352" s="369" t="s">
        <v>3124</v>
      </c>
      <c r="N352" s="372">
        <v>1</v>
      </c>
      <c r="O352" s="373">
        <v>3965</v>
      </c>
      <c r="P352" s="373">
        <v>5699</v>
      </c>
      <c r="Q352" s="373">
        <v>6216</v>
      </c>
      <c r="R352" s="373">
        <v>6342</v>
      </c>
      <c r="S352" s="374">
        <v>7282</v>
      </c>
      <c r="T352" s="374">
        <v>7911</v>
      </c>
      <c r="U352" s="374">
        <v>8073</v>
      </c>
      <c r="V352" s="374">
        <v>7771</v>
      </c>
      <c r="W352" s="373">
        <v>3469</v>
      </c>
      <c r="X352" s="373">
        <v>4981</v>
      </c>
      <c r="Y352" s="373">
        <v>5433</v>
      </c>
      <c r="Z352" s="373">
        <v>5543</v>
      </c>
      <c r="AA352" s="374">
        <v>5942</v>
      </c>
      <c r="AB352" s="374">
        <v>6399</v>
      </c>
      <c r="AC352" s="374">
        <v>6486</v>
      </c>
      <c r="AD352" s="374">
        <v>6157</v>
      </c>
      <c r="AE352" s="373">
        <v>20</v>
      </c>
      <c r="AF352" s="373">
        <v>21</v>
      </c>
      <c r="AG352" s="373">
        <v>21</v>
      </c>
      <c r="AH352" s="373">
        <v>20</v>
      </c>
      <c r="AI352" s="374">
        <v>27</v>
      </c>
      <c r="AJ352" s="374">
        <v>26</v>
      </c>
      <c r="AK352" s="374">
        <v>26</v>
      </c>
      <c r="AL352" s="374">
        <v>25</v>
      </c>
      <c r="AM352" s="226">
        <v>496</v>
      </c>
      <c r="AN352" s="226">
        <v>718</v>
      </c>
      <c r="AO352" s="226">
        <v>783</v>
      </c>
      <c r="AP352" s="226">
        <v>799</v>
      </c>
      <c r="AQ352" s="227">
        <v>1340</v>
      </c>
      <c r="AR352" s="227">
        <v>1512</v>
      </c>
      <c r="AS352" s="227">
        <v>1587</v>
      </c>
      <c r="AT352" s="227">
        <v>1614</v>
      </c>
      <c r="AU352" s="226">
        <v>280</v>
      </c>
      <c r="AV352" s="226">
        <v>449</v>
      </c>
      <c r="AW352" s="226">
        <v>492</v>
      </c>
      <c r="AX352" s="226">
        <v>508</v>
      </c>
      <c r="AY352" s="227">
        <v>703</v>
      </c>
      <c r="AZ352" s="227">
        <v>739</v>
      </c>
      <c r="BA352" s="227">
        <v>789</v>
      </c>
      <c r="BB352" s="227">
        <v>830</v>
      </c>
      <c r="BC352" s="226">
        <f t="shared" si="156"/>
        <v>182</v>
      </c>
      <c r="BD352" s="226">
        <f t="shared" si="156"/>
        <v>190</v>
      </c>
      <c r="BE352" s="226">
        <f t="shared" si="156"/>
        <v>210</v>
      </c>
      <c r="BF352" s="226">
        <f t="shared" si="155"/>
        <v>221</v>
      </c>
      <c r="BG352" s="218">
        <f t="shared" si="155"/>
        <v>530</v>
      </c>
      <c r="BH352" s="218">
        <f t="shared" si="155"/>
        <v>651</v>
      </c>
      <c r="BI352" s="218">
        <f t="shared" si="155"/>
        <v>681</v>
      </c>
      <c r="BJ352" s="218">
        <f t="shared" si="155"/>
        <v>692</v>
      </c>
      <c r="BK352" s="226">
        <f t="shared" si="133"/>
        <v>34</v>
      </c>
      <c r="BL352" s="226">
        <f t="shared" si="133"/>
        <v>79</v>
      </c>
      <c r="BM352" s="226">
        <f t="shared" si="133"/>
        <v>81</v>
      </c>
      <c r="BN352" s="226">
        <f t="shared" si="133"/>
        <v>70</v>
      </c>
      <c r="BO352" s="227">
        <f t="shared" si="147"/>
        <v>107</v>
      </c>
      <c r="BP352" s="227">
        <f t="shared" si="147"/>
        <v>122</v>
      </c>
      <c r="BQ352" s="227">
        <f t="shared" si="147"/>
        <v>117</v>
      </c>
      <c r="BR352" s="227">
        <f t="shared" si="147"/>
        <v>92</v>
      </c>
      <c r="BS352" s="226">
        <v>45</v>
      </c>
      <c r="BT352" s="226">
        <v>79</v>
      </c>
      <c r="BU352" s="226">
        <v>81</v>
      </c>
      <c r="BV352" s="226">
        <v>70</v>
      </c>
      <c r="BW352" s="227">
        <v>107</v>
      </c>
      <c r="BX352" s="227">
        <v>122</v>
      </c>
      <c r="BY352" s="227">
        <v>117</v>
      </c>
      <c r="BZ352" s="227">
        <v>92</v>
      </c>
      <c r="CA352" s="226">
        <v>11</v>
      </c>
      <c r="CB352" s="226">
        <f>IFERROR(VLOOKUP($G352,[12]ITEM!$B$2:$AC$939,26,0),0)</f>
        <v>0</v>
      </c>
      <c r="CC352" s="226">
        <f>IFERROR(VLOOKUP($G352,[12]ITEM!$B$2:$AC$939,27,0),0)</f>
        <v>0</v>
      </c>
      <c r="CD352" s="226">
        <f>IFERROR(VLOOKUP($G352,[12]ITEM!$B$2:$AC$939,28,0),0)</f>
        <v>0</v>
      </c>
      <c r="CE352" s="227">
        <v>0</v>
      </c>
      <c r="CF352" s="227">
        <v>0</v>
      </c>
      <c r="CG352" s="227">
        <v>0</v>
      </c>
      <c r="CH352" s="227">
        <v>0</v>
      </c>
      <c r="CI352" s="375"/>
      <c r="CJ352" s="226">
        <f t="shared" si="139"/>
        <v>182</v>
      </c>
      <c r="CK352" s="226">
        <f t="shared" si="136"/>
        <v>251</v>
      </c>
      <c r="CL352" s="226">
        <f t="shared" si="136"/>
        <v>269</v>
      </c>
      <c r="CM352" s="226">
        <f t="shared" si="136"/>
        <v>269</v>
      </c>
      <c r="CN352" s="227">
        <f t="shared" si="136"/>
        <v>530</v>
      </c>
      <c r="CO352" s="227">
        <f t="shared" si="136"/>
        <v>591.23846877534515</v>
      </c>
      <c r="CP352" s="227">
        <f t="shared" si="136"/>
        <v>613.95392122154192</v>
      </c>
      <c r="CQ352" s="227">
        <f t="shared" si="136"/>
        <v>623.96125752899684</v>
      </c>
      <c r="CR352" s="226">
        <v>101</v>
      </c>
      <c r="CS352" s="226">
        <v>185</v>
      </c>
      <c r="CT352" s="226">
        <v>201</v>
      </c>
      <c r="CU352" s="226">
        <v>205</v>
      </c>
      <c r="CV352" s="227">
        <f t="shared" si="140"/>
        <v>455</v>
      </c>
      <c r="CW352" s="227">
        <f>CV352*(1+('[13]GROWTH (YoY)'!AR352/100))</f>
        <v>513.23846877534515</v>
      </c>
      <c r="CX352" s="227">
        <f>CW352*(1+('[13]GROWTH (YoY)'!AS352/100))</f>
        <v>538.95392122154192</v>
      </c>
      <c r="CY352" s="227">
        <f>CX352*(1+('[13]GROWTH (YoY)'!AT352/100))</f>
        <v>547.96125752899684</v>
      </c>
      <c r="CZ352" s="226">
        <v>5</v>
      </c>
      <c r="DA352" s="226">
        <v>7</v>
      </c>
      <c r="DB352" s="226">
        <v>7</v>
      </c>
      <c r="DC352" s="226">
        <v>7</v>
      </c>
      <c r="DD352" s="227">
        <v>16</v>
      </c>
      <c r="DE352" s="227">
        <v>17</v>
      </c>
      <c r="DF352" s="227">
        <v>18</v>
      </c>
      <c r="DG352" s="227">
        <v>19</v>
      </c>
      <c r="DH352" s="226">
        <v>76</v>
      </c>
      <c r="DI352" s="226">
        <v>59</v>
      </c>
      <c r="DJ352" s="226">
        <v>61</v>
      </c>
      <c r="DK352" s="226">
        <v>57</v>
      </c>
      <c r="DL352" s="227">
        <v>59</v>
      </c>
      <c r="DM352" s="227">
        <v>61</v>
      </c>
      <c r="DN352" s="227">
        <v>57</v>
      </c>
      <c r="DO352" s="227">
        <v>57</v>
      </c>
      <c r="DP352" s="376">
        <f t="shared" si="135"/>
        <v>0</v>
      </c>
      <c r="DQ352" s="226">
        <f t="shared" si="135"/>
        <v>-61</v>
      </c>
      <c r="DR352" s="226">
        <f t="shared" si="135"/>
        <v>-59</v>
      </c>
      <c r="DS352" s="226">
        <f t="shared" si="157"/>
        <v>-48</v>
      </c>
      <c r="DT352" s="227">
        <f t="shared" si="157"/>
        <v>0</v>
      </c>
      <c r="DU352" s="227">
        <f t="shared" si="157"/>
        <v>59.761531224654846</v>
      </c>
      <c r="DV352" s="227">
        <f t="shared" si="157"/>
        <v>67.046078778458082</v>
      </c>
      <c r="DW352" s="227">
        <f t="shared" si="157"/>
        <v>68.038742471003161</v>
      </c>
      <c r="DX352" s="377">
        <f t="shared" si="149"/>
        <v>0.87490542244640601</v>
      </c>
      <c r="DY352" s="377">
        <f t="shared" si="148"/>
        <v>0.87401298473416389</v>
      </c>
      <c r="DZ352" s="377">
        <f t="shared" si="148"/>
        <v>0.87403474903474898</v>
      </c>
      <c r="EA352" s="377">
        <f t="shared" si="148"/>
        <v>0.87401450646483758</v>
      </c>
      <c r="EB352" s="378">
        <f t="shared" si="148"/>
        <v>0.81598461960999724</v>
      </c>
      <c r="EC352" s="378">
        <f t="shared" si="148"/>
        <v>0.80887372013651881</v>
      </c>
      <c r="ED352" s="378">
        <f t="shared" si="148"/>
        <v>0.80341880341880345</v>
      </c>
      <c r="EE352" s="378">
        <f t="shared" si="148"/>
        <v>0.79230472268691288</v>
      </c>
      <c r="EG352" s="226">
        <v>3465</v>
      </c>
      <c r="EH352" s="226">
        <v>2946</v>
      </c>
      <c r="EI352" s="226">
        <v>520</v>
      </c>
      <c r="EJ352" s="226">
        <v>291</v>
      </c>
      <c r="EK352" s="226">
        <v>371</v>
      </c>
      <c r="EL352" s="226">
        <v>9183</v>
      </c>
      <c r="EM352" s="226">
        <v>9175</v>
      </c>
      <c r="EN352" s="379">
        <f t="shared" si="141"/>
        <v>0.8502164502164502</v>
      </c>
      <c r="EO352" s="226">
        <f t="shared" si="142"/>
        <v>55.96153846153846</v>
      </c>
      <c r="EP352" s="379">
        <f t="shared" si="143"/>
        <v>0.10707070707070707</v>
      </c>
      <c r="EQ352" s="226">
        <f t="shared" si="144"/>
        <v>40400.740498747684</v>
      </c>
      <c r="ER352" s="226">
        <f t="shared" si="145"/>
        <v>2643.0517711171665</v>
      </c>
      <c r="ES352" s="292"/>
      <c r="ET352" s="227">
        <v>7282</v>
      </c>
      <c r="EU352" s="227">
        <v>5942</v>
      </c>
      <c r="EV352" s="227">
        <v>1340</v>
      </c>
      <c r="EW352" s="227">
        <v>604</v>
      </c>
      <c r="EX352" s="227">
        <v>1005</v>
      </c>
      <c r="EY352" s="227">
        <v>15584</v>
      </c>
      <c r="EZ352" s="227">
        <v>15558</v>
      </c>
      <c r="FA352" s="380">
        <f t="shared" si="150"/>
        <v>0.81598461960999724</v>
      </c>
      <c r="FB352" s="228">
        <f t="shared" si="151"/>
        <v>45.07462686567164</v>
      </c>
      <c r="FC352" s="380">
        <f t="shared" si="152"/>
        <v>0.13801153529250207</v>
      </c>
      <c r="FD352" s="227">
        <f t="shared" si="153"/>
        <v>64489.219712525664</v>
      </c>
      <c r="FE352" s="227">
        <f t="shared" si="154"/>
        <v>3235.2058962163087</v>
      </c>
      <c r="FF352" s="227">
        <v>1340</v>
      </c>
      <c r="FG352" s="228">
        <f t="shared" si="146"/>
        <v>49.626865671641788</v>
      </c>
      <c r="FH352" s="227">
        <v>665</v>
      </c>
      <c r="FI352" s="227">
        <v>1340</v>
      </c>
      <c r="FJ352" s="227">
        <v>25</v>
      </c>
      <c r="FK352" s="227">
        <f t="shared" si="137"/>
        <v>650</v>
      </c>
      <c r="FL352" s="227">
        <v>252</v>
      </c>
      <c r="FM352" s="227">
        <f t="shared" si="138"/>
        <v>398</v>
      </c>
      <c r="FZ352" s="229"/>
      <c r="GA352" s="229"/>
      <c r="GB352" s="229"/>
      <c r="GC352" s="229"/>
      <c r="GD352" s="229"/>
    </row>
    <row r="353" spans="1:186" s="368" customFormat="1">
      <c r="A353" s="287" t="s">
        <v>534</v>
      </c>
      <c r="B353" s="369" t="s">
        <v>535</v>
      </c>
      <c r="C353" s="287" t="s">
        <v>873</v>
      </c>
      <c r="D353" s="403" t="s">
        <v>3126</v>
      </c>
      <c r="E353" s="369" t="s">
        <v>874</v>
      </c>
      <c r="F353" s="403">
        <v>350</v>
      </c>
      <c r="G353" s="404" t="s">
        <v>900</v>
      </c>
      <c r="H353" s="392" t="s">
        <v>901</v>
      </c>
      <c r="I353" s="287" t="s">
        <v>877</v>
      </c>
      <c r="J353" s="369" t="s">
        <v>878</v>
      </c>
      <c r="K353" s="287" t="s">
        <v>540</v>
      </c>
      <c r="L353" s="369" t="s">
        <v>879</v>
      </c>
      <c r="M353" s="369" t="s">
        <v>3124</v>
      </c>
      <c r="N353" s="372">
        <v>1</v>
      </c>
      <c r="O353" s="373">
        <v>1166</v>
      </c>
      <c r="P353" s="373">
        <v>1272</v>
      </c>
      <c r="Q353" s="373">
        <v>1163</v>
      </c>
      <c r="R353" s="373">
        <v>1066</v>
      </c>
      <c r="S353" s="374">
        <v>4681</v>
      </c>
      <c r="T353" s="374">
        <v>4272</v>
      </c>
      <c r="U353" s="374">
        <v>3967</v>
      </c>
      <c r="V353" s="374">
        <v>3977</v>
      </c>
      <c r="W353" s="373">
        <v>961</v>
      </c>
      <c r="X353" s="373">
        <v>1048</v>
      </c>
      <c r="Y353" s="373">
        <v>958</v>
      </c>
      <c r="Z353" s="373">
        <v>879</v>
      </c>
      <c r="AA353" s="374">
        <v>3735</v>
      </c>
      <c r="AB353" s="374">
        <v>3419</v>
      </c>
      <c r="AC353" s="374">
        <v>3195</v>
      </c>
      <c r="AD353" s="374">
        <v>3194</v>
      </c>
      <c r="AE353" s="373">
        <v>6</v>
      </c>
      <c r="AF353" s="373">
        <v>5</v>
      </c>
      <c r="AG353" s="373">
        <v>4</v>
      </c>
      <c r="AH353" s="373">
        <v>3</v>
      </c>
      <c r="AI353" s="374">
        <v>17</v>
      </c>
      <c r="AJ353" s="374">
        <v>14</v>
      </c>
      <c r="AK353" s="374">
        <v>13</v>
      </c>
      <c r="AL353" s="374">
        <v>13</v>
      </c>
      <c r="AM353" s="226">
        <v>205</v>
      </c>
      <c r="AN353" s="226">
        <v>224</v>
      </c>
      <c r="AO353" s="226">
        <v>205</v>
      </c>
      <c r="AP353" s="226">
        <v>188</v>
      </c>
      <c r="AQ353" s="227">
        <v>946</v>
      </c>
      <c r="AR353" s="227">
        <v>852</v>
      </c>
      <c r="AS353" s="227">
        <v>772</v>
      </c>
      <c r="AT353" s="227">
        <v>783</v>
      </c>
      <c r="AU353" s="226">
        <v>119</v>
      </c>
      <c r="AV353" s="226">
        <v>147</v>
      </c>
      <c r="AW353" s="226">
        <v>134</v>
      </c>
      <c r="AX353" s="226">
        <v>129</v>
      </c>
      <c r="AY353" s="227">
        <v>510</v>
      </c>
      <c r="AZ353" s="227">
        <v>527</v>
      </c>
      <c r="BA353" s="227">
        <v>557</v>
      </c>
      <c r="BB353" s="227">
        <v>586</v>
      </c>
      <c r="BC353" s="226">
        <f t="shared" si="156"/>
        <v>86</v>
      </c>
      <c r="BD353" s="226">
        <f t="shared" si="156"/>
        <v>54</v>
      </c>
      <c r="BE353" s="226">
        <f t="shared" si="156"/>
        <v>29</v>
      </c>
      <c r="BF353" s="226">
        <f t="shared" si="155"/>
        <v>26</v>
      </c>
      <c r="BG353" s="218">
        <f t="shared" si="155"/>
        <v>381</v>
      </c>
      <c r="BH353" s="218">
        <f t="shared" si="155"/>
        <v>249</v>
      </c>
      <c r="BI353" s="218">
        <f t="shared" si="155"/>
        <v>148</v>
      </c>
      <c r="BJ353" s="218">
        <f t="shared" si="155"/>
        <v>148</v>
      </c>
      <c r="BK353" s="226">
        <f t="shared" si="133"/>
        <v>0</v>
      </c>
      <c r="BL353" s="226">
        <f t="shared" si="133"/>
        <v>23</v>
      </c>
      <c r="BM353" s="226">
        <f t="shared" si="133"/>
        <v>42</v>
      </c>
      <c r="BN353" s="226">
        <f t="shared" si="133"/>
        <v>33</v>
      </c>
      <c r="BO353" s="227">
        <f t="shared" si="147"/>
        <v>55</v>
      </c>
      <c r="BP353" s="227">
        <f t="shared" si="147"/>
        <v>76</v>
      </c>
      <c r="BQ353" s="227">
        <f t="shared" si="147"/>
        <v>67</v>
      </c>
      <c r="BR353" s="227">
        <f t="shared" si="147"/>
        <v>49</v>
      </c>
      <c r="BS353" s="226">
        <v>0</v>
      </c>
      <c r="BT353" s="226">
        <v>23</v>
      </c>
      <c r="BU353" s="226">
        <v>42</v>
      </c>
      <c r="BV353" s="226">
        <v>33</v>
      </c>
      <c r="BW353" s="227">
        <v>55</v>
      </c>
      <c r="BX353" s="227">
        <v>76</v>
      </c>
      <c r="BY353" s="227">
        <v>67</v>
      </c>
      <c r="BZ353" s="227">
        <v>49</v>
      </c>
      <c r="CA353" s="226">
        <v>0</v>
      </c>
      <c r="CB353" s="226">
        <f>IFERROR(VLOOKUP($G353,[12]ITEM!$B$2:$AC$939,26,0),0)</f>
        <v>0</v>
      </c>
      <c r="CC353" s="226">
        <f>IFERROR(VLOOKUP($G353,[12]ITEM!$B$2:$AC$939,27,0),0)</f>
        <v>0</v>
      </c>
      <c r="CD353" s="226">
        <f>IFERROR(VLOOKUP($G353,[12]ITEM!$B$2:$AC$939,28,0),0)</f>
        <v>0</v>
      </c>
      <c r="CE353" s="227">
        <v>0</v>
      </c>
      <c r="CF353" s="227">
        <v>0</v>
      </c>
      <c r="CG353" s="227">
        <v>0</v>
      </c>
      <c r="CH353" s="227">
        <v>0</v>
      </c>
      <c r="CI353" s="375"/>
      <c r="CJ353" s="226">
        <f t="shared" si="139"/>
        <v>85</v>
      </c>
      <c r="CK353" s="226">
        <f t="shared" si="136"/>
        <v>123</v>
      </c>
      <c r="CL353" s="226">
        <f t="shared" si="136"/>
        <v>125</v>
      </c>
      <c r="CM353" s="226">
        <f t="shared" si="136"/>
        <v>125</v>
      </c>
      <c r="CN353" s="227">
        <f t="shared" si="136"/>
        <v>381</v>
      </c>
      <c r="CO353" s="227">
        <f t="shared" si="136"/>
        <v>351.21038320219964</v>
      </c>
      <c r="CP353" s="227">
        <f t="shared" si="136"/>
        <v>321.09642057058113</v>
      </c>
      <c r="CQ353" s="227">
        <f t="shared" si="136"/>
        <v>325.87934065541731</v>
      </c>
      <c r="CR353" s="226">
        <v>3</v>
      </c>
      <c r="CS353" s="226">
        <v>4</v>
      </c>
      <c r="CT353" s="226">
        <v>3</v>
      </c>
      <c r="CU353" s="226">
        <v>3</v>
      </c>
      <c r="CV353" s="227">
        <f t="shared" si="140"/>
        <v>332</v>
      </c>
      <c r="CW353" s="227">
        <f>CV353*(1+('[13]GROWTH (YoY)'!AR353/100))</f>
        <v>299.21038320219964</v>
      </c>
      <c r="CX353" s="227">
        <f>CW353*(1+('[13]GROWTH (YoY)'!AS353/100))</f>
        <v>271.09642057058113</v>
      </c>
      <c r="CY353" s="227">
        <f>CX353*(1+('[13]GROWTH (YoY)'!AT353/100))</f>
        <v>274.87934065541731</v>
      </c>
      <c r="CZ353" s="226">
        <v>64</v>
      </c>
      <c r="DA353" s="226">
        <v>84</v>
      </c>
      <c r="DB353" s="226">
        <v>85</v>
      </c>
      <c r="DC353" s="226">
        <v>88</v>
      </c>
      <c r="DD353" s="227">
        <v>14</v>
      </c>
      <c r="DE353" s="227">
        <v>15</v>
      </c>
      <c r="DF353" s="227">
        <v>16</v>
      </c>
      <c r="DG353" s="227">
        <v>17</v>
      </c>
      <c r="DH353" s="226">
        <v>18</v>
      </c>
      <c r="DI353" s="226">
        <v>35</v>
      </c>
      <c r="DJ353" s="226">
        <v>37</v>
      </c>
      <c r="DK353" s="226">
        <v>34</v>
      </c>
      <c r="DL353" s="227">
        <v>35</v>
      </c>
      <c r="DM353" s="227">
        <v>37</v>
      </c>
      <c r="DN353" s="227">
        <v>34</v>
      </c>
      <c r="DO353" s="227">
        <v>34</v>
      </c>
      <c r="DP353" s="376">
        <f t="shared" si="135"/>
        <v>1</v>
      </c>
      <c r="DQ353" s="226">
        <f t="shared" si="135"/>
        <v>-69</v>
      </c>
      <c r="DR353" s="226">
        <f t="shared" si="135"/>
        <v>-96</v>
      </c>
      <c r="DS353" s="226">
        <f t="shared" si="157"/>
        <v>-99</v>
      </c>
      <c r="DT353" s="227">
        <f t="shared" si="157"/>
        <v>0</v>
      </c>
      <c r="DU353" s="227">
        <f t="shared" si="157"/>
        <v>-102.21038320219964</v>
      </c>
      <c r="DV353" s="227">
        <f t="shared" si="157"/>
        <v>-173.09642057058113</v>
      </c>
      <c r="DW353" s="227">
        <f t="shared" si="157"/>
        <v>-177.87934065541731</v>
      </c>
      <c r="DX353" s="377">
        <f t="shared" si="149"/>
        <v>0.82418524871355059</v>
      </c>
      <c r="DY353" s="377">
        <f t="shared" si="148"/>
        <v>0.82389937106918243</v>
      </c>
      <c r="DZ353" s="377">
        <f t="shared" si="148"/>
        <v>0.82373172828890795</v>
      </c>
      <c r="EA353" s="377">
        <f t="shared" si="148"/>
        <v>0.82457786116322707</v>
      </c>
      <c r="EB353" s="378">
        <f t="shared" si="148"/>
        <v>0.79790643024994656</v>
      </c>
      <c r="EC353" s="378">
        <f t="shared" si="148"/>
        <v>0.80032771535580527</v>
      </c>
      <c r="ED353" s="378">
        <f t="shared" si="148"/>
        <v>0.80539450466347362</v>
      </c>
      <c r="EE353" s="378">
        <f t="shared" si="148"/>
        <v>0.8031179280864974</v>
      </c>
      <c r="EG353" s="226">
        <v>1116</v>
      </c>
      <c r="EH353" s="226">
        <v>809</v>
      </c>
      <c r="EI353" s="226">
        <v>308</v>
      </c>
      <c r="EJ353" s="226">
        <v>121</v>
      </c>
      <c r="EK353" s="226">
        <v>507</v>
      </c>
      <c r="EL353" s="226">
        <v>5933</v>
      </c>
      <c r="EM353" s="226">
        <v>5754</v>
      </c>
      <c r="EN353" s="379">
        <f t="shared" si="141"/>
        <v>0.72491039426523296</v>
      </c>
      <c r="EO353" s="226">
        <f t="shared" si="142"/>
        <v>39.285714285714285</v>
      </c>
      <c r="EP353" s="379">
        <f t="shared" si="143"/>
        <v>0.45430107526881719</v>
      </c>
      <c r="EQ353" s="226">
        <f t="shared" si="144"/>
        <v>85454.239002191141</v>
      </c>
      <c r="ER353" s="226">
        <f t="shared" si="145"/>
        <v>1752.4041246668985</v>
      </c>
      <c r="ES353" s="292"/>
      <c r="ET353" s="227">
        <v>4681</v>
      </c>
      <c r="EU353" s="227">
        <v>3235</v>
      </c>
      <c r="EV353" s="227">
        <v>1446</v>
      </c>
      <c r="EW353" s="227">
        <v>426</v>
      </c>
      <c r="EX353" s="227">
        <v>1675</v>
      </c>
      <c r="EY353" s="227">
        <v>12417</v>
      </c>
      <c r="EZ353" s="227">
        <v>12244</v>
      </c>
      <c r="FA353" s="380">
        <f t="shared" si="150"/>
        <v>0.69109164708395643</v>
      </c>
      <c r="FB353" s="228">
        <f t="shared" si="151"/>
        <v>29.460580912863072</v>
      </c>
      <c r="FC353" s="380">
        <f t="shared" si="152"/>
        <v>0.35782952360606707</v>
      </c>
      <c r="FD353" s="227">
        <f t="shared" si="153"/>
        <v>134895.7074977853</v>
      </c>
      <c r="FE353" s="227">
        <f t="shared" si="154"/>
        <v>2899.3792878144395</v>
      </c>
      <c r="FF353" s="227">
        <v>946</v>
      </c>
      <c r="FG353" s="228">
        <f t="shared" si="146"/>
        <v>51.057082452431288</v>
      </c>
      <c r="FH353" s="227">
        <v>483</v>
      </c>
      <c r="FI353" s="227">
        <v>946</v>
      </c>
      <c r="FJ353" s="227">
        <v>12</v>
      </c>
      <c r="FK353" s="227">
        <f t="shared" si="137"/>
        <v>451</v>
      </c>
      <c r="FL353" s="227">
        <v>162</v>
      </c>
      <c r="FM353" s="227">
        <f t="shared" si="138"/>
        <v>289</v>
      </c>
      <c r="FZ353" s="229"/>
      <c r="GA353" s="229"/>
      <c r="GB353" s="229"/>
      <c r="GC353" s="229"/>
      <c r="GD353" s="229"/>
    </row>
    <row r="354" spans="1:186" s="368" customFormat="1">
      <c r="A354" s="287" t="s">
        <v>534</v>
      </c>
      <c r="B354" s="369" t="s">
        <v>535</v>
      </c>
      <c r="C354" s="287" t="s">
        <v>873</v>
      </c>
      <c r="D354" s="403" t="s">
        <v>3126</v>
      </c>
      <c r="E354" s="369" t="s">
        <v>874</v>
      </c>
      <c r="F354" s="403">
        <v>351</v>
      </c>
      <c r="G354" s="404" t="s">
        <v>902</v>
      </c>
      <c r="H354" s="392" t="s">
        <v>903</v>
      </c>
      <c r="I354" s="287" t="s">
        <v>877</v>
      </c>
      <c r="J354" s="369" t="s">
        <v>878</v>
      </c>
      <c r="K354" s="287" t="s">
        <v>540</v>
      </c>
      <c r="L354" s="369" t="s">
        <v>879</v>
      </c>
      <c r="M354" s="369" t="s">
        <v>3124</v>
      </c>
      <c r="N354" s="372">
        <v>1</v>
      </c>
      <c r="O354" s="373">
        <v>2060</v>
      </c>
      <c r="P354" s="373">
        <v>2769</v>
      </c>
      <c r="Q354" s="373">
        <v>3256</v>
      </c>
      <c r="R354" s="373">
        <v>3057</v>
      </c>
      <c r="S354" s="374">
        <v>2462</v>
      </c>
      <c r="T354" s="374">
        <v>2868</v>
      </c>
      <c r="U354" s="374">
        <v>2693</v>
      </c>
      <c r="V354" s="374">
        <v>2711</v>
      </c>
      <c r="W354" s="373">
        <v>1432</v>
      </c>
      <c r="X354" s="373">
        <v>1924</v>
      </c>
      <c r="Y354" s="373">
        <v>2263</v>
      </c>
      <c r="Z354" s="373">
        <v>2125</v>
      </c>
      <c r="AA354" s="374">
        <v>1775</v>
      </c>
      <c r="AB354" s="374">
        <v>2070</v>
      </c>
      <c r="AC354" s="374">
        <v>1957</v>
      </c>
      <c r="AD354" s="374">
        <v>1958</v>
      </c>
      <c r="AE354" s="373">
        <v>10</v>
      </c>
      <c r="AF354" s="373">
        <v>10</v>
      </c>
      <c r="AG354" s="373">
        <v>11</v>
      </c>
      <c r="AH354" s="373">
        <v>10</v>
      </c>
      <c r="AI354" s="374">
        <v>9</v>
      </c>
      <c r="AJ354" s="374">
        <v>10</v>
      </c>
      <c r="AK354" s="374">
        <v>9</v>
      </c>
      <c r="AL354" s="374">
        <v>9</v>
      </c>
      <c r="AM354" s="226">
        <v>628</v>
      </c>
      <c r="AN354" s="226">
        <v>844</v>
      </c>
      <c r="AO354" s="226">
        <v>993</v>
      </c>
      <c r="AP354" s="226">
        <v>933</v>
      </c>
      <c r="AQ354" s="227">
        <v>687</v>
      </c>
      <c r="AR354" s="227">
        <v>797</v>
      </c>
      <c r="AS354" s="227">
        <v>736</v>
      </c>
      <c r="AT354" s="227">
        <v>754</v>
      </c>
      <c r="AU354" s="226">
        <v>176</v>
      </c>
      <c r="AV354" s="226">
        <v>306</v>
      </c>
      <c r="AW354" s="226">
        <v>365</v>
      </c>
      <c r="AX354" s="226">
        <v>356</v>
      </c>
      <c r="AY354" s="227">
        <v>263</v>
      </c>
      <c r="AZ354" s="227">
        <v>286</v>
      </c>
      <c r="BA354" s="227">
        <v>301</v>
      </c>
      <c r="BB354" s="227">
        <v>317</v>
      </c>
      <c r="BC354" s="226">
        <f t="shared" si="156"/>
        <v>452</v>
      </c>
      <c r="BD354" s="226">
        <f t="shared" si="156"/>
        <v>521</v>
      </c>
      <c r="BE354" s="226">
        <f t="shared" si="156"/>
        <v>607</v>
      </c>
      <c r="BF354" s="226">
        <f t="shared" si="155"/>
        <v>556</v>
      </c>
      <c r="BG354" s="218">
        <f t="shared" si="155"/>
        <v>406</v>
      </c>
      <c r="BH354" s="218">
        <f t="shared" si="155"/>
        <v>490</v>
      </c>
      <c r="BI354" s="218">
        <f t="shared" si="155"/>
        <v>413</v>
      </c>
      <c r="BJ354" s="218">
        <f t="shared" si="155"/>
        <v>415</v>
      </c>
      <c r="BK354" s="226">
        <f t="shared" si="133"/>
        <v>0</v>
      </c>
      <c r="BL354" s="226">
        <f t="shared" si="133"/>
        <v>17</v>
      </c>
      <c r="BM354" s="226">
        <f t="shared" si="133"/>
        <v>21</v>
      </c>
      <c r="BN354" s="226">
        <f t="shared" si="133"/>
        <v>21</v>
      </c>
      <c r="BO354" s="227">
        <f t="shared" si="147"/>
        <v>18</v>
      </c>
      <c r="BP354" s="227">
        <f t="shared" si="147"/>
        <v>21</v>
      </c>
      <c r="BQ354" s="227">
        <f t="shared" si="147"/>
        <v>22</v>
      </c>
      <c r="BR354" s="227">
        <f t="shared" si="147"/>
        <v>22</v>
      </c>
      <c r="BS354" s="226">
        <v>11</v>
      </c>
      <c r="BT354" s="226">
        <v>17</v>
      </c>
      <c r="BU354" s="226">
        <v>21</v>
      </c>
      <c r="BV354" s="226">
        <v>21</v>
      </c>
      <c r="BW354" s="227">
        <v>18</v>
      </c>
      <c r="BX354" s="227">
        <v>21</v>
      </c>
      <c r="BY354" s="227">
        <v>22</v>
      </c>
      <c r="BZ354" s="227">
        <v>22</v>
      </c>
      <c r="CA354" s="226">
        <v>11</v>
      </c>
      <c r="CB354" s="226">
        <f>IFERROR(VLOOKUP($G354,[12]ITEM!$B$2:$AC$939,26,0),0)</f>
        <v>0</v>
      </c>
      <c r="CC354" s="226">
        <f>IFERROR(VLOOKUP($G354,[12]ITEM!$B$2:$AC$939,27,0),0)</f>
        <v>0</v>
      </c>
      <c r="CD354" s="226">
        <f>IFERROR(VLOOKUP($G354,[12]ITEM!$B$2:$AC$939,28,0),0)</f>
        <v>0</v>
      </c>
      <c r="CE354" s="227">
        <v>0</v>
      </c>
      <c r="CF354" s="227">
        <v>0</v>
      </c>
      <c r="CG354" s="227">
        <v>0</v>
      </c>
      <c r="CH354" s="227">
        <v>0</v>
      </c>
      <c r="CI354" s="375"/>
      <c r="CJ354" s="226">
        <f t="shared" si="139"/>
        <v>454</v>
      </c>
      <c r="CK354" s="226">
        <f t="shared" si="136"/>
        <v>643</v>
      </c>
      <c r="CL354" s="226">
        <f t="shared" si="136"/>
        <v>745</v>
      </c>
      <c r="CM354" s="226">
        <f t="shared" si="136"/>
        <v>700</v>
      </c>
      <c r="CN354" s="227">
        <f t="shared" si="136"/>
        <v>406</v>
      </c>
      <c r="CO354" s="227">
        <f t="shared" si="136"/>
        <v>461.53987849254099</v>
      </c>
      <c r="CP354" s="227">
        <f t="shared" si="136"/>
        <v>428.37870521627445</v>
      </c>
      <c r="CQ354" s="227">
        <f t="shared" si="136"/>
        <v>438.62946575048647</v>
      </c>
      <c r="CR354" s="226">
        <v>368</v>
      </c>
      <c r="CS354" s="226">
        <v>552</v>
      </c>
      <c r="CT354" s="226">
        <v>650</v>
      </c>
      <c r="CU354" s="226">
        <v>610</v>
      </c>
      <c r="CV354" s="227">
        <f t="shared" si="140"/>
        <v>329</v>
      </c>
      <c r="CW354" s="227">
        <f>CV354*(1+('[13]GROWTH (YoY)'!AR354/100))</f>
        <v>381.53987849254099</v>
      </c>
      <c r="CX354" s="227">
        <f>CW354*(1+('[13]GROWTH (YoY)'!AS354/100))</f>
        <v>352.37870521627445</v>
      </c>
      <c r="CY354" s="227">
        <f>CX354*(1+('[13]GROWTH (YoY)'!AT354/100))</f>
        <v>360.62946575048647</v>
      </c>
      <c r="CZ354" s="226">
        <v>21</v>
      </c>
      <c r="DA354" s="226">
        <v>27</v>
      </c>
      <c r="DB354" s="226">
        <v>28</v>
      </c>
      <c r="DC354" s="226">
        <v>28</v>
      </c>
      <c r="DD354" s="227">
        <v>13</v>
      </c>
      <c r="DE354" s="227">
        <v>13</v>
      </c>
      <c r="DF354" s="227">
        <v>14</v>
      </c>
      <c r="DG354" s="227">
        <v>15</v>
      </c>
      <c r="DH354" s="226">
        <v>65</v>
      </c>
      <c r="DI354" s="226">
        <v>64</v>
      </c>
      <c r="DJ354" s="226">
        <v>67</v>
      </c>
      <c r="DK354" s="226">
        <v>62</v>
      </c>
      <c r="DL354" s="227">
        <v>64</v>
      </c>
      <c r="DM354" s="227">
        <v>67</v>
      </c>
      <c r="DN354" s="227">
        <v>62</v>
      </c>
      <c r="DO354" s="227">
        <v>63</v>
      </c>
      <c r="DP354" s="376">
        <f t="shared" si="135"/>
        <v>-2</v>
      </c>
      <c r="DQ354" s="226">
        <f t="shared" si="135"/>
        <v>-122</v>
      </c>
      <c r="DR354" s="226">
        <f t="shared" si="135"/>
        <v>-138</v>
      </c>
      <c r="DS354" s="226">
        <f t="shared" si="157"/>
        <v>-144</v>
      </c>
      <c r="DT354" s="227">
        <f t="shared" si="157"/>
        <v>0</v>
      </c>
      <c r="DU354" s="227">
        <f t="shared" si="157"/>
        <v>28.460121507459007</v>
      </c>
      <c r="DV354" s="227">
        <f t="shared" si="157"/>
        <v>-15.378705216274454</v>
      </c>
      <c r="DW354" s="227">
        <f t="shared" si="157"/>
        <v>-23.629465750486474</v>
      </c>
      <c r="DX354" s="377">
        <f t="shared" si="149"/>
        <v>0.69514563106796112</v>
      </c>
      <c r="DY354" s="377">
        <f t="shared" si="148"/>
        <v>0.69483568075117375</v>
      </c>
      <c r="DZ354" s="377">
        <f t="shared" si="148"/>
        <v>0.69502457002457008</v>
      </c>
      <c r="EA354" s="377">
        <f t="shared" si="148"/>
        <v>0.69512594046450771</v>
      </c>
      <c r="EB354" s="378">
        <f t="shared" si="148"/>
        <v>0.72095857026807475</v>
      </c>
      <c r="EC354" s="378">
        <f t="shared" si="148"/>
        <v>0.72175732217573219</v>
      </c>
      <c r="ED354" s="378">
        <f t="shared" si="148"/>
        <v>0.72669884886743408</v>
      </c>
      <c r="EE354" s="378">
        <f t="shared" si="148"/>
        <v>0.72224271486536329</v>
      </c>
      <c r="EG354" s="226">
        <v>2017</v>
      </c>
      <c r="EH354" s="226">
        <v>1645</v>
      </c>
      <c r="EI354" s="226">
        <v>372</v>
      </c>
      <c r="EJ354" s="226">
        <v>104</v>
      </c>
      <c r="EK354" s="226">
        <v>664</v>
      </c>
      <c r="EL354" s="226">
        <v>3800</v>
      </c>
      <c r="EM354" s="226">
        <v>3774</v>
      </c>
      <c r="EN354" s="379">
        <f t="shared" si="141"/>
        <v>0.81556767476450176</v>
      </c>
      <c r="EO354" s="226">
        <f t="shared" si="142"/>
        <v>27.956989247311824</v>
      </c>
      <c r="EP354" s="379">
        <f t="shared" si="143"/>
        <v>0.3292017848289539</v>
      </c>
      <c r="EQ354" s="226">
        <f t="shared" si="144"/>
        <v>174736.84210526315</v>
      </c>
      <c r="ER354" s="226">
        <f t="shared" si="145"/>
        <v>2296.4140611199432</v>
      </c>
      <c r="ES354" s="292"/>
      <c r="ET354" s="227">
        <v>2462</v>
      </c>
      <c r="EU354" s="227">
        <v>1775</v>
      </c>
      <c r="EV354" s="227">
        <v>687</v>
      </c>
      <c r="EW354" s="227">
        <v>249</v>
      </c>
      <c r="EX354" s="227">
        <v>771</v>
      </c>
      <c r="EY354" s="227">
        <v>6570</v>
      </c>
      <c r="EZ354" s="227">
        <v>6524</v>
      </c>
      <c r="FA354" s="380">
        <f t="shared" si="150"/>
        <v>0.72095857026807475</v>
      </c>
      <c r="FB354" s="228">
        <f t="shared" si="151"/>
        <v>36.244541484716159</v>
      </c>
      <c r="FC354" s="380">
        <f t="shared" si="152"/>
        <v>0.31316003249390739</v>
      </c>
      <c r="FD354" s="227">
        <f t="shared" si="153"/>
        <v>117351.59817351599</v>
      </c>
      <c r="FE354" s="227">
        <f t="shared" si="154"/>
        <v>3180.5640711220112</v>
      </c>
      <c r="FF354" s="227">
        <v>687</v>
      </c>
      <c r="FG354" s="228">
        <f t="shared" si="146"/>
        <v>36.244541484716159</v>
      </c>
      <c r="FH354" s="227">
        <v>249</v>
      </c>
      <c r="FI354" s="227">
        <v>687</v>
      </c>
      <c r="FJ354" s="227">
        <v>9</v>
      </c>
      <c r="FK354" s="227">
        <f t="shared" si="137"/>
        <v>429</v>
      </c>
      <c r="FL354" s="227">
        <v>85</v>
      </c>
      <c r="FM354" s="227">
        <f t="shared" si="138"/>
        <v>344</v>
      </c>
      <c r="FZ354" s="229"/>
      <c r="GA354" s="229"/>
      <c r="GB354" s="229"/>
      <c r="GC354" s="229"/>
      <c r="GD354" s="229"/>
    </row>
    <row r="355" spans="1:186" s="368" customFormat="1">
      <c r="A355" s="287" t="s">
        <v>534</v>
      </c>
      <c r="B355" s="369" t="s">
        <v>535</v>
      </c>
      <c r="C355" s="287" t="s">
        <v>873</v>
      </c>
      <c r="D355" s="403" t="s">
        <v>3126</v>
      </c>
      <c r="E355" s="369" t="s">
        <v>874</v>
      </c>
      <c r="F355" s="403">
        <v>352</v>
      </c>
      <c r="G355" s="404" t="s">
        <v>904</v>
      </c>
      <c r="H355" s="392" t="s">
        <v>905</v>
      </c>
      <c r="I355" s="287" t="s">
        <v>877</v>
      </c>
      <c r="J355" s="369" t="s">
        <v>878</v>
      </c>
      <c r="K355" s="287" t="s">
        <v>540</v>
      </c>
      <c r="L355" s="369" t="s">
        <v>879</v>
      </c>
      <c r="M355" s="369" t="s">
        <v>3124</v>
      </c>
      <c r="N355" s="372">
        <v>1</v>
      </c>
      <c r="O355" s="373">
        <v>1200</v>
      </c>
      <c r="P355" s="373">
        <v>2131</v>
      </c>
      <c r="Q355" s="373">
        <v>2208</v>
      </c>
      <c r="R355" s="373">
        <v>2376</v>
      </c>
      <c r="S355" s="374">
        <v>1690</v>
      </c>
      <c r="T355" s="374">
        <v>1753</v>
      </c>
      <c r="U355" s="374">
        <v>1887</v>
      </c>
      <c r="V355" s="374">
        <v>1906</v>
      </c>
      <c r="W355" s="373">
        <v>1062</v>
      </c>
      <c r="X355" s="373">
        <v>1880</v>
      </c>
      <c r="Y355" s="373">
        <v>1948</v>
      </c>
      <c r="Z355" s="373">
        <v>2096</v>
      </c>
      <c r="AA355" s="374">
        <v>1386</v>
      </c>
      <c r="AB355" s="374">
        <v>1438</v>
      </c>
      <c r="AC355" s="374">
        <v>1546</v>
      </c>
      <c r="AD355" s="374">
        <v>1549</v>
      </c>
      <c r="AE355" s="373">
        <v>6</v>
      </c>
      <c r="AF355" s="373">
        <v>8</v>
      </c>
      <c r="AG355" s="373">
        <v>7</v>
      </c>
      <c r="AH355" s="373">
        <v>7</v>
      </c>
      <c r="AI355" s="374">
        <v>6</v>
      </c>
      <c r="AJ355" s="374">
        <v>6</v>
      </c>
      <c r="AK355" s="374">
        <v>6</v>
      </c>
      <c r="AL355" s="374">
        <v>6</v>
      </c>
      <c r="AM355" s="226">
        <v>138</v>
      </c>
      <c r="AN355" s="226">
        <v>251</v>
      </c>
      <c r="AO355" s="226">
        <v>260</v>
      </c>
      <c r="AP355" s="226">
        <v>280</v>
      </c>
      <c r="AQ355" s="227">
        <v>303</v>
      </c>
      <c r="AR355" s="227">
        <v>315</v>
      </c>
      <c r="AS355" s="227">
        <v>341</v>
      </c>
      <c r="AT355" s="227">
        <v>357</v>
      </c>
      <c r="AU355" s="226">
        <v>45</v>
      </c>
      <c r="AV355" s="226">
        <v>101</v>
      </c>
      <c r="AW355" s="226">
        <v>104</v>
      </c>
      <c r="AX355" s="226">
        <v>115</v>
      </c>
      <c r="AY355" s="227">
        <v>125</v>
      </c>
      <c r="AZ355" s="227">
        <v>134</v>
      </c>
      <c r="BA355" s="227">
        <v>143</v>
      </c>
      <c r="BB355" s="227">
        <v>151</v>
      </c>
      <c r="BC355" s="226">
        <f t="shared" si="156"/>
        <v>93</v>
      </c>
      <c r="BD355" s="226">
        <f t="shared" si="156"/>
        <v>108</v>
      </c>
      <c r="BE355" s="226">
        <f t="shared" si="156"/>
        <v>105</v>
      </c>
      <c r="BF355" s="226">
        <f t="shared" si="155"/>
        <v>139</v>
      </c>
      <c r="BG355" s="218">
        <f t="shared" si="155"/>
        <v>124</v>
      </c>
      <c r="BH355" s="218">
        <f t="shared" si="155"/>
        <v>115</v>
      </c>
      <c r="BI355" s="218">
        <f t="shared" si="155"/>
        <v>161</v>
      </c>
      <c r="BJ355" s="218">
        <f t="shared" si="155"/>
        <v>186</v>
      </c>
      <c r="BK355" s="226">
        <f t="shared" si="133"/>
        <v>0</v>
      </c>
      <c r="BL355" s="226">
        <f t="shared" si="133"/>
        <v>42</v>
      </c>
      <c r="BM355" s="226">
        <f t="shared" si="133"/>
        <v>51</v>
      </c>
      <c r="BN355" s="226">
        <f t="shared" si="133"/>
        <v>26</v>
      </c>
      <c r="BO355" s="227">
        <f t="shared" si="147"/>
        <v>54</v>
      </c>
      <c r="BP355" s="227">
        <f t="shared" si="147"/>
        <v>66</v>
      </c>
      <c r="BQ355" s="227">
        <f t="shared" si="147"/>
        <v>37</v>
      </c>
      <c r="BR355" s="227">
        <f t="shared" si="147"/>
        <v>20</v>
      </c>
      <c r="BS355" s="226">
        <v>0</v>
      </c>
      <c r="BT355" s="226">
        <v>42</v>
      </c>
      <c r="BU355" s="226">
        <v>51</v>
      </c>
      <c r="BV355" s="226">
        <v>26</v>
      </c>
      <c r="BW355" s="227">
        <v>54</v>
      </c>
      <c r="BX355" s="227">
        <v>66</v>
      </c>
      <c r="BY355" s="227">
        <v>37</v>
      </c>
      <c r="BZ355" s="227">
        <v>20</v>
      </c>
      <c r="CA355" s="226">
        <v>0</v>
      </c>
      <c r="CB355" s="226">
        <f>IFERROR(VLOOKUP($G355,[12]ITEM!$B$2:$AC$939,26,0),0)</f>
        <v>0</v>
      </c>
      <c r="CC355" s="226">
        <f>IFERROR(VLOOKUP($G355,[12]ITEM!$B$2:$AC$939,27,0),0)</f>
        <v>0</v>
      </c>
      <c r="CD355" s="226">
        <f>IFERROR(VLOOKUP($G355,[12]ITEM!$B$2:$AC$939,28,0),0)</f>
        <v>0</v>
      </c>
      <c r="CE355" s="227">
        <v>0</v>
      </c>
      <c r="CF355" s="227">
        <v>0</v>
      </c>
      <c r="CG355" s="227">
        <v>0</v>
      </c>
      <c r="CH355" s="227">
        <v>0</v>
      </c>
      <c r="CI355" s="375"/>
      <c r="CJ355" s="226">
        <f t="shared" si="139"/>
        <v>94</v>
      </c>
      <c r="CK355" s="226">
        <f t="shared" si="136"/>
        <v>132</v>
      </c>
      <c r="CL355" s="226">
        <f t="shared" si="136"/>
        <v>137</v>
      </c>
      <c r="CM355" s="226">
        <f t="shared" si="136"/>
        <v>141</v>
      </c>
      <c r="CN355" s="227">
        <f t="shared" si="136"/>
        <v>124</v>
      </c>
      <c r="CO355" s="227">
        <f t="shared" si="136"/>
        <v>128.77290518025103</v>
      </c>
      <c r="CP355" s="227">
        <f t="shared" si="136"/>
        <v>135.41642535511539</v>
      </c>
      <c r="CQ355" s="227">
        <f t="shared" si="136"/>
        <v>141.60096625661117</v>
      </c>
      <c r="CR355" s="226">
        <v>54</v>
      </c>
      <c r="CS355" s="226">
        <v>75</v>
      </c>
      <c r="CT355" s="226">
        <v>78</v>
      </c>
      <c r="CU355" s="226">
        <v>83</v>
      </c>
      <c r="CV355" s="227">
        <f t="shared" si="140"/>
        <v>100</v>
      </c>
      <c r="CW355" s="227">
        <f>CV355*(1+('[13]GROWTH (YoY)'!AR355/100))</f>
        <v>103.77290518025104</v>
      </c>
      <c r="CX355" s="227">
        <f>CW355*(1+('[13]GROWTH (YoY)'!AS355/100))</f>
        <v>112.41642535511538</v>
      </c>
      <c r="CY355" s="227">
        <f>CX355*(1+('[13]GROWTH (YoY)'!AT355/100))</f>
        <v>117.60096625661116</v>
      </c>
      <c r="CZ355" s="226">
        <v>29</v>
      </c>
      <c r="DA355" s="226">
        <v>37</v>
      </c>
      <c r="DB355" s="226">
        <v>38</v>
      </c>
      <c r="DC355" s="226">
        <v>39</v>
      </c>
      <c r="DD355" s="227">
        <v>4</v>
      </c>
      <c r="DE355" s="227">
        <v>4</v>
      </c>
      <c r="DF355" s="227">
        <v>4</v>
      </c>
      <c r="DG355" s="227">
        <v>5</v>
      </c>
      <c r="DH355" s="226">
        <v>11</v>
      </c>
      <c r="DI355" s="226">
        <v>20</v>
      </c>
      <c r="DJ355" s="226">
        <v>21</v>
      </c>
      <c r="DK355" s="226">
        <v>19</v>
      </c>
      <c r="DL355" s="227">
        <v>20</v>
      </c>
      <c r="DM355" s="227">
        <v>21</v>
      </c>
      <c r="DN355" s="227">
        <v>19</v>
      </c>
      <c r="DO355" s="227">
        <v>19</v>
      </c>
      <c r="DP355" s="376">
        <f t="shared" si="135"/>
        <v>-1</v>
      </c>
      <c r="DQ355" s="226">
        <f t="shared" si="135"/>
        <v>-24</v>
      </c>
      <c r="DR355" s="226">
        <f t="shared" si="135"/>
        <v>-32</v>
      </c>
      <c r="DS355" s="226">
        <f t="shared" si="157"/>
        <v>-2</v>
      </c>
      <c r="DT355" s="227">
        <f t="shared" si="157"/>
        <v>0</v>
      </c>
      <c r="DU355" s="227">
        <f t="shared" si="157"/>
        <v>-13.77290518025103</v>
      </c>
      <c r="DV355" s="227">
        <f t="shared" si="157"/>
        <v>25.583574644884607</v>
      </c>
      <c r="DW355" s="227">
        <f t="shared" si="157"/>
        <v>44.399033743388827</v>
      </c>
      <c r="DX355" s="377">
        <f t="shared" si="149"/>
        <v>0.88500000000000001</v>
      </c>
      <c r="DY355" s="377">
        <f t="shared" si="148"/>
        <v>0.88221492257156264</v>
      </c>
      <c r="DZ355" s="377">
        <f t="shared" si="148"/>
        <v>0.88224637681159424</v>
      </c>
      <c r="EA355" s="377">
        <f t="shared" si="148"/>
        <v>0.88215488215488214</v>
      </c>
      <c r="EB355" s="378">
        <f t="shared" si="148"/>
        <v>0.82011834319526622</v>
      </c>
      <c r="EC355" s="378">
        <f t="shared" si="148"/>
        <v>0.82030804335424989</v>
      </c>
      <c r="ED355" s="378">
        <f t="shared" si="148"/>
        <v>0.81928987811340748</v>
      </c>
      <c r="EE355" s="378">
        <f t="shared" si="148"/>
        <v>0.81269674711437567</v>
      </c>
      <c r="EG355" s="226">
        <v>1202</v>
      </c>
      <c r="EH355" s="226">
        <v>839</v>
      </c>
      <c r="EI355" s="226">
        <v>363</v>
      </c>
      <c r="EJ355" s="226">
        <v>118</v>
      </c>
      <c r="EK355" s="226">
        <v>318</v>
      </c>
      <c r="EL355" s="226">
        <v>4594</v>
      </c>
      <c r="EM355" s="226">
        <v>4539</v>
      </c>
      <c r="EN355" s="379">
        <f t="shared" si="141"/>
        <v>0.69800332778702168</v>
      </c>
      <c r="EO355" s="226">
        <f t="shared" si="142"/>
        <v>32.506887052341597</v>
      </c>
      <c r="EP355" s="379">
        <f t="shared" si="143"/>
        <v>0.26455906821963393</v>
      </c>
      <c r="EQ355" s="226">
        <f t="shared" si="144"/>
        <v>69220.722681758809</v>
      </c>
      <c r="ER355" s="226">
        <f t="shared" si="145"/>
        <v>2166.4096350150548</v>
      </c>
      <c r="ES355" s="292"/>
      <c r="ET355" s="227">
        <v>1690</v>
      </c>
      <c r="EU355" s="227">
        <v>986</v>
      </c>
      <c r="EV355" s="227">
        <v>703</v>
      </c>
      <c r="EW355" s="227">
        <v>237</v>
      </c>
      <c r="EX355" s="227">
        <v>1157</v>
      </c>
      <c r="EY355" s="227">
        <v>5793</v>
      </c>
      <c r="EZ355" s="227">
        <v>5723</v>
      </c>
      <c r="FA355" s="380">
        <f t="shared" si="150"/>
        <v>0.58343195266272185</v>
      </c>
      <c r="FB355" s="228">
        <f t="shared" si="151"/>
        <v>33.712660028449505</v>
      </c>
      <c r="FC355" s="380">
        <f t="shared" si="152"/>
        <v>0.68461538461538463</v>
      </c>
      <c r="FD355" s="227">
        <f t="shared" si="153"/>
        <v>199723.80459174866</v>
      </c>
      <c r="FE355" s="227">
        <f t="shared" si="154"/>
        <v>3450.9872444522102</v>
      </c>
      <c r="FF355" s="227">
        <v>303</v>
      </c>
      <c r="FG355" s="228">
        <f t="shared" si="146"/>
        <v>39.273927392739274</v>
      </c>
      <c r="FH355" s="227">
        <v>119</v>
      </c>
      <c r="FI355" s="227">
        <v>303</v>
      </c>
      <c r="FJ355" s="227">
        <v>4</v>
      </c>
      <c r="FK355" s="227">
        <f t="shared" si="137"/>
        <v>180</v>
      </c>
      <c r="FL355" s="227">
        <v>58</v>
      </c>
      <c r="FM355" s="227">
        <f t="shared" si="138"/>
        <v>122</v>
      </c>
      <c r="FZ355" s="229"/>
      <c r="GA355" s="229"/>
      <c r="GB355" s="229"/>
      <c r="GC355" s="229"/>
      <c r="GD355" s="229"/>
    </row>
    <row r="356" spans="1:186" s="368" customFormat="1">
      <c r="A356" s="287" t="s">
        <v>534</v>
      </c>
      <c r="B356" s="369" t="s">
        <v>535</v>
      </c>
      <c r="C356" s="287" t="s">
        <v>873</v>
      </c>
      <c r="D356" s="403" t="s">
        <v>3126</v>
      </c>
      <c r="E356" s="369" t="s">
        <v>874</v>
      </c>
      <c r="F356" s="403">
        <v>353</v>
      </c>
      <c r="G356" s="404" t="s">
        <v>906</v>
      </c>
      <c r="H356" s="392" t="s">
        <v>907</v>
      </c>
      <c r="I356" s="287" t="s">
        <v>877</v>
      </c>
      <c r="J356" s="369" t="s">
        <v>878</v>
      </c>
      <c r="K356" s="287" t="s">
        <v>540</v>
      </c>
      <c r="L356" s="369" t="s">
        <v>879</v>
      </c>
      <c r="M356" s="369" t="s">
        <v>3124</v>
      </c>
      <c r="N356" s="372">
        <v>1</v>
      </c>
      <c r="O356" s="373">
        <v>288</v>
      </c>
      <c r="P356" s="373">
        <v>393</v>
      </c>
      <c r="Q356" s="373">
        <v>431</v>
      </c>
      <c r="R356" s="373">
        <v>448</v>
      </c>
      <c r="S356" s="374">
        <v>394</v>
      </c>
      <c r="T356" s="374">
        <v>427</v>
      </c>
      <c r="U356" s="374">
        <v>443</v>
      </c>
      <c r="V356" s="374">
        <v>519</v>
      </c>
      <c r="W356" s="373">
        <v>191</v>
      </c>
      <c r="X356" s="373">
        <v>261</v>
      </c>
      <c r="Y356" s="373">
        <v>286</v>
      </c>
      <c r="Z356" s="373">
        <v>297</v>
      </c>
      <c r="AA356" s="374">
        <v>280</v>
      </c>
      <c r="AB356" s="374">
        <v>302</v>
      </c>
      <c r="AC356" s="374">
        <v>311</v>
      </c>
      <c r="AD356" s="374">
        <v>366</v>
      </c>
      <c r="AE356" s="373">
        <v>1</v>
      </c>
      <c r="AF356" s="373">
        <v>1</v>
      </c>
      <c r="AG356" s="373">
        <v>1</v>
      </c>
      <c r="AH356" s="373">
        <v>1</v>
      </c>
      <c r="AI356" s="374">
        <v>1</v>
      </c>
      <c r="AJ356" s="374">
        <v>1</v>
      </c>
      <c r="AK356" s="374">
        <v>1</v>
      </c>
      <c r="AL356" s="374">
        <v>2</v>
      </c>
      <c r="AM356" s="226">
        <v>97</v>
      </c>
      <c r="AN356" s="226">
        <v>132</v>
      </c>
      <c r="AO356" s="226">
        <v>145</v>
      </c>
      <c r="AP356" s="226">
        <v>151</v>
      </c>
      <c r="AQ356" s="227">
        <v>113</v>
      </c>
      <c r="AR356" s="227">
        <v>126</v>
      </c>
      <c r="AS356" s="227">
        <v>132</v>
      </c>
      <c r="AT356" s="227">
        <v>154</v>
      </c>
      <c r="AU356" s="226">
        <v>46</v>
      </c>
      <c r="AV356" s="226">
        <v>75</v>
      </c>
      <c r="AW356" s="226">
        <v>82</v>
      </c>
      <c r="AX356" s="226">
        <v>87</v>
      </c>
      <c r="AY356" s="227">
        <v>65</v>
      </c>
      <c r="AZ356" s="227">
        <v>68</v>
      </c>
      <c r="BA356" s="227">
        <v>72</v>
      </c>
      <c r="BB356" s="227">
        <v>77</v>
      </c>
      <c r="BC356" s="226">
        <f t="shared" si="156"/>
        <v>49</v>
      </c>
      <c r="BD356" s="226">
        <f t="shared" si="156"/>
        <v>52</v>
      </c>
      <c r="BE356" s="226">
        <f t="shared" si="156"/>
        <v>55</v>
      </c>
      <c r="BF356" s="226">
        <f t="shared" si="155"/>
        <v>57</v>
      </c>
      <c r="BG356" s="218">
        <f t="shared" si="155"/>
        <v>42</v>
      </c>
      <c r="BH356" s="218">
        <f t="shared" si="155"/>
        <v>50</v>
      </c>
      <c r="BI356" s="218">
        <f t="shared" si="155"/>
        <v>52</v>
      </c>
      <c r="BJ356" s="218">
        <f t="shared" si="155"/>
        <v>70</v>
      </c>
      <c r="BK356" s="226">
        <f t="shared" si="133"/>
        <v>2</v>
      </c>
      <c r="BL356" s="226">
        <f t="shared" si="133"/>
        <v>5</v>
      </c>
      <c r="BM356" s="226">
        <f t="shared" si="133"/>
        <v>8</v>
      </c>
      <c r="BN356" s="226">
        <f t="shared" si="133"/>
        <v>7</v>
      </c>
      <c r="BO356" s="227">
        <f t="shared" si="147"/>
        <v>6</v>
      </c>
      <c r="BP356" s="227">
        <f t="shared" si="147"/>
        <v>8</v>
      </c>
      <c r="BQ356" s="227">
        <f t="shared" si="147"/>
        <v>8</v>
      </c>
      <c r="BR356" s="227">
        <f t="shared" si="147"/>
        <v>7</v>
      </c>
      <c r="BS356" s="226">
        <v>3</v>
      </c>
      <c r="BT356" s="226">
        <v>5</v>
      </c>
      <c r="BU356" s="226">
        <v>8</v>
      </c>
      <c r="BV356" s="226">
        <v>7</v>
      </c>
      <c r="BW356" s="227">
        <v>6</v>
      </c>
      <c r="BX356" s="227">
        <v>8</v>
      </c>
      <c r="BY356" s="227">
        <v>8</v>
      </c>
      <c r="BZ356" s="227">
        <v>7</v>
      </c>
      <c r="CA356" s="226">
        <v>1</v>
      </c>
      <c r="CB356" s="226">
        <f>IFERROR(VLOOKUP($G356,[12]ITEM!$B$2:$AC$939,26,0),0)</f>
        <v>0</v>
      </c>
      <c r="CC356" s="226">
        <f>IFERROR(VLOOKUP($G356,[12]ITEM!$B$2:$AC$939,27,0),0)</f>
        <v>0</v>
      </c>
      <c r="CD356" s="226">
        <f>IFERROR(VLOOKUP($G356,[12]ITEM!$B$2:$AC$939,28,0),0)</f>
        <v>0</v>
      </c>
      <c r="CE356" s="227">
        <v>0</v>
      </c>
      <c r="CF356" s="227">
        <v>0</v>
      </c>
      <c r="CG356" s="227">
        <v>0</v>
      </c>
      <c r="CH356" s="227">
        <v>0</v>
      </c>
      <c r="CI356" s="375"/>
      <c r="CJ356" s="226">
        <f t="shared" si="139"/>
        <v>50</v>
      </c>
      <c r="CK356" s="226">
        <f t="shared" si="136"/>
        <v>34</v>
      </c>
      <c r="CL356" s="226">
        <f t="shared" si="136"/>
        <v>36</v>
      </c>
      <c r="CM356" s="226">
        <f t="shared" si="136"/>
        <v>39</v>
      </c>
      <c r="CN356" s="227">
        <f t="shared" si="136"/>
        <v>42</v>
      </c>
      <c r="CO356" s="227">
        <f t="shared" si="136"/>
        <v>46.447875821450808</v>
      </c>
      <c r="CP356" s="227">
        <f t="shared" si="136"/>
        <v>51.196569088848889</v>
      </c>
      <c r="CQ356" s="227">
        <f t="shared" si="136"/>
        <v>61.803511981941455</v>
      </c>
      <c r="CR356" s="226">
        <v>11</v>
      </c>
      <c r="CS356" s="226">
        <v>13</v>
      </c>
      <c r="CT356" s="226">
        <v>14</v>
      </c>
      <c r="CU356" s="226">
        <v>15</v>
      </c>
      <c r="CV356" s="227">
        <f t="shared" si="140"/>
        <v>50</v>
      </c>
      <c r="CW356" s="227">
        <f>CV356*(1+('[13]GROWTH (YoY)'!AR356/100))</f>
        <v>55.447875821450808</v>
      </c>
      <c r="CX356" s="227">
        <f>CW356*(1+('[13]GROWTH (YoY)'!AS356/100))</f>
        <v>58.196569088848882</v>
      </c>
      <c r="CY356" s="227">
        <f>CX356*(1+('[13]GROWTH (YoY)'!AT356/100))</f>
        <v>67.803511981941455</v>
      </c>
      <c r="CZ356" s="226">
        <v>31</v>
      </c>
      <c r="DA356" s="226">
        <v>40</v>
      </c>
      <c r="DB356" s="226">
        <v>41</v>
      </c>
      <c r="DC356" s="226">
        <v>42</v>
      </c>
      <c r="DD356" s="227">
        <v>10</v>
      </c>
      <c r="DE356" s="227">
        <v>10</v>
      </c>
      <c r="DF356" s="227">
        <v>11</v>
      </c>
      <c r="DG356" s="227">
        <v>12</v>
      </c>
      <c r="DH356" s="226">
        <v>8</v>
      </c>
      <c r="DI356" s="226">
        <v>-19</v>
      </c>
      <c r="DJ356" s="226">
        <v>-19</v>
      </c>
      <c r="DK356" s="226">
        <v>-18</v>
      </c>
      <c r="DL356" s="227">
        <v>-18</v>
      </c>
      <c r="DM356" s="227">
        <v>-19</v>
      </c>
      <c r="DN356" s="227">
        <v>-18</v>
      </c>
      <c r="DO356" s="227">
        <v>-18</v>
      </c>
      <c r="DP356" s="376">
        <f t="shared" si="135"/>
        <v>-1</v>
      </c>
      <c r="DQ356" s="226">
        <f t="shared" si="135"/>
        <v>18</v>
      </c>
      <c r="DR356" s="226">
        <f t="shared" si="135"/>
        <v>19</v>
      </c>
      <c r="DS356" s="226">
        <f t="shared" si="157"/>
        <v>18</v>
      </c>
      <c r="DT356" s="227">
        <f t="shared" si="157"/>
        <v>0</v>
      </c>
      <c r="DU356" s="227">
        <f t="shared" si="157"/>
        <v>3.5521241785491924</v>
      </c>
      <c r="DV356" s="227">
        <f t="shared" si="157"/>
        <v>0.80343091115111065</v>
      </c>
      <c r="DW356" s="227">
        <f t="shared" si="157"/>
        <v>8.1964880180585453</v>
      </c>
      <c r="DX356" s="377">
        <f t="shared" si="149"/>
        <v>0.66319444444444442</v>
      </c>
      <c r="DY356" s="377">
        <f t="shared" si="148"/>
        <v>0.66412213740458015</v>
      </c>
      <c r="DZ356" s="377">
        <f t="shared" si="148"/>
        <v>0.66357308584686769</v>
      </c>
      <c r="EA356" s="377">
        <f t="shared" si="148"/>
        <v>0.6629464285714286</v>
      </c>
      <c r="EB356" s="378">
        <f t="shared" si="148"/>
        <v>0.71065989847715738</v>
      </c>
      <c r="EC356" s="378">
        <f t="shared" si="148"/>
        <v>0.70725995316159251</v>
      </c>
      <c r="ED356" s="378">
        <f t="shared" si="148"/>
        <v>0.7020316027088036</v>
      </c>
      <c r="EE356" s="378">
        <f t="shared" si="148"/>
        <v>0.7052023121387283</v>
      </c>
      <c r="EG356" s="226">
        <v>287</v>
      </c>
      <c r="EH356" s="226">
        <v>193</v>
      </c>
      <c r="EI356" s="226">
        <v>94</v>
      </c>
      <c r="EJ356" s="226">
        <v>44</v>
      </c>
      <c r="EK356" s="226">
        <v>135</v>
      </c>
      <c r="EL356" s="226">
        <v>2055</v>
      </c>
      <c r="EM356" s="226">
        <v>1963</v>
      </c>
      <c r="EN356" s="379">
        <f t="shared" si="141"/>
        <v>0.67247386759581884</v>
      </c>
      <c r="EO356" s="226">
        <f t="shared" si="142"/>
        <v>46.808510638297875</v>
      </c>
      <c r="EP356" s="379">
        <f t="shared" si="143"/>
        <v>0.47038327526132406</v>
      </c>
      <c r="EQ356" s="226">
        <f t="shared" si="144"/>
        <v>65693.430656934303</v>
      </c>
      <c r="ER356" s="226">
        <f t="shared" si="145"/>
        <v>1867.8892851078281</v>
      </c>
      <c r="ES356" s="292"/>
      <c r="ET356" s="227">
        <v>394</v>
      </c>
      <c r="EU356" s="227">
        <v>280</v>
      </c>
      <c r="EV356" s="227">
        <v>113</v>
      </c>
      <c r="EW356" s="227">
        <v>52</v>
      </c>
      <c r="EX356" s="227">
        <v>161</v>
      </c>
      <c r="EY356" s="227">
        <v>1804</v>
      </c>
      <c r="EZ356" s="227">
        <v>1706</v>
      </c>
      <c r="FA356" s="380">
        <f t="shared" si="150"/>
        <v>0.71065989847715738</v>
      </c>
      <c r="FB356" s="228">
        <f t="shared" si="151"/>
        <v>46.017699115044245</v>
      </c>
      <c r="FC356" s="380">
        <f t="shared" si="152"/>
        <v>0.40862944162436549</v>
      </c>
      <c r="FD356" s="227">
        <f t="shared" si="153"/>
        <v>89246.119733924614</v>
      </c>
      <c r="FE356" s="227">
        <f t="shared" si="154"/>
        <v>2540.0547088706526</v>
      </c>
      <c r="FF356" s="227">
        <v>113</v>
      </c>
      <c r="FG356" s="228">
        <f t="shared" si="146"/>
        <v>54.86725663716814</v>
      </c>
      <c r="FH356" s="227">
        <v>62</v>
      </c>
      <c r="FI356" s="227">
        <v>113</v>
      </c>
      <c r="FJ356" s="227">
        <v>4</v>
      </c>
      <c r="FK356" s="227">
        <f t="shared" si="137"/>
        <v>47</v>
      </c>
      <c r="FL356" s="227">
        <v>14</v>
      </c>
      <c r="FM356" s="227">
        <f t="shared" si="138"/>
        <v>33</v>
      </c>
      <c r="FZ356" s="229"/>
      <c r="GA356" s="229"/>
      <c r="GB356" s="229"/>
      <c r="GC356" s="229"/>
      <c r="GD356" s="229"/>
    </row>
    <row r="357" spans="1:186" s="368" customFormat="1">
      <c r="A357" s="287" t="s">
        <v>534</v>
      </c>
      <c r="B357" s="369" t="s">
        <v>535</v>
      </c>
      <c r="C357" s="287" t="s">
        <v>873</v>
      </c>
      <c r="D357" s="403" t="s">
        <v>3126</v>
      </c>
      <c r="E357" s="369" t="s">
        <v>874</v>
      </c>
      <c r="F357" s="403">
        <v>354</v>
      </c>
      <c r="G357" s="404" t="s">
        <v>908</v>
      </c>
      <c r="H357" s="392" t="s">
        <v>909</v>
      </c>
      <c r="I357" s="287" t="s">
        <v>877</v>
      </c>
      <c r="J357" s="369" t="s">
        <v>878</v>
      </c>
      <c r="K357" s="287" t="s">
        <v>540</v>
      </c>
      <c r="L357" s="369" t="s">
        <v>879</v>
      </c>
      <c r="M357" s="369" t="s">
        <v>3124</v>
      </c>
      <c r="N357" s="372">
        <v>1</v>
      </c>
      <c r="O357" s="373">
        <v>2921</v>
      </c>
      <c r="P357" s="373">
        <v>5543</v>
      </c>
      <c r="Q357" s="373">
        <v>6203</v>
      </c>
      <c r="R357" s="373">
        <v>7202</v>
      </c>
      <c r="S357" s="374">
        <v>3087</v>
      </c>
      <c r="T357" s="374">
        <v>3613</v>
      </c>
      <c r="U357" s="374">
        <v>4194</v>
      </c>
      <c r="V357" s="374">
        <v>4087</v>
      </c>
      <c r="W357" s="373">
        <v>2296</v>
      </c>
      <c r="X357" s="373">
        <v>4345</v>
      </c>
      <c r="Y357" s="373">
        <v>4863</v>
      </c>
      <c r="Z357" s="373">
        <v>5646</v>
      </c>
      <c r="AA357" s="374">
        <v>2310</v>
      </c>
      <c r="AB357" s="374">
        <v>2695</v>
      </c>
      <c r="AC357" s="374">
        <v>3137</v>
      </c>
      <c r="AD357" s="374">
        <v>3007</v>
      </c>
      <c r="AE357" s="373">
        <v>15</v>
      </c>
      <c r="AF357" s="373">
        <v>21</v>
      </c>
      <c r="AG357" s="373">
        <v>21</v>
      </c>
      <c r="AH357" s="373">
        <v>23</v>
      </c>
      <c r="AI357" s="374">
        <v>11</v>
      </c>
      <c r="AJ357" s="374">
        <v>12</v>
      </c>
      <c r="AK357" s="374">
        <v>13</v>
      </c>
      <c r="AL357" s="374">
        <v>13</v>
      </c>
      <c r="AM357" s="226">
        <v>624</v>
      </c>
      <c r="AN357" s="226">
        <v>1198</v>
      </c>
      <c r="AO357" s="226">
        <v>1341</v>
      </c>
      <c r="AP357" s="226">
        <v>1557</v>
      </c>
      <c r="AQ357" s="227">
        <v>777</v>
      </c>
      <c r="AR357" s="227">
        <v>918</v>
      </c>
      <c r="AS357" s="227">
        <v>1057</v>
      </c>
      <c r="AT357" s="227">
        <v>1081</v>
      </c>
      <c r="AU357" s="226">
        <v>310</v>
      </c>
      <c r="AV357" s="226">
        <v>604</v>
      </c>
      <c r="AW357" s="226">
        <v>665</v>
      </c>
      <c r="AX357" s="226">
        <v>796</v>
      </c>
      <c r="AY357" s="227">
        <v>348</v>
      </c>
      <c r="AZ357" s="227">
        <v>373</v>
      </c>
      <c r="BA357" s="227">
        <v>402</v>
      </c>
      <c r="BB357" s="227">
        <v>423</v>
      </c>
      <c r="BC357" s="226">
        <f t="shared" si="156"/>
        <v>313</v>
      </c>
      <c r="BD357" s="226">
        <f t="shared" si="156"/>
        <v>570</v>
      </c>
      <c r="BE357" s="226">
        <f t="shared" si="156"/>
        <v>649</v>
      </c>
      <c r="BF357" s="226">
        <f t="shared" si="155"/>
        <v>731</v>
      </c>
      <c r="BG357" s="218">
        <f t="shared" si="155"/>
        <v>383</v>
      </c>
      <c r="BH357" s="218">
        <f t="shared" si="155"/>
        <v>495</v>
      </c>
      <c r="BI357" s="218">
        <f t="shared" si="155"/>
        <v>598</v>
      </c>
      <c r="BJ357" s="218">
        <f t="shared" si="155"/>
        <v>613</v>
      </c>
      <c r="BK357" s="226">
        <f t="shared" si="133"/>
        <v>1</v>
      </c>
      <c r="BL357" s="226">
        <f t="shared" si="133"/>
        <v>24</v>
      </c>
      <c r="BM357" s="226">
        <f t="shared" si="133"/>
        <v>27</v>
      </c>
      <c r="BN357" s="226">
        <f t="shared" si="133"/>
        <v>30</v>
      </c>
      <c r="BO357" s="227">
        <f t="shared" si="147"/>
        <v>46</v>
      </c>
      <c r="BP357" s="227">
        <f t="shared" si="147"/>
        <v>50</v>
      </c>
      <c r="BQ357" s="227">
        <f t="shared" si="147"/>
        <v>57</v>
      </c>
      <c r="BR357" s="227">
        <f t="shared" si="147"/>
        <v>45</v>
      </c>
      <c r="BS357" s="226">
        <v>12</v>
      </c>
      <c r="BT357" s="226">
        <v>24</v>
      </c>
      <c r="BU357" s="226">
        <v>27</v>
      </c>
      <c r="BV357" s="226">
        <v>30</v>
      </c>
      <c r="BW357" s="227">
        <v>46</v>
      </c>
      <c r="BX357" s="227">
        <v>50</v>
      </c>
      <c r="BY357" s="227">
        <v>57</v>
      </c>
      <c r="BZ357" s="227">
        <v>45</v>
      </c>
      <c r="CA357" s="226">
        <v>11</v>
      </c>
      <c r="CB357" s="226">
        <f>IFERROR(VLOOKUP($G357,[12]ITEM!$B$2:$AC$939,26,0),0)</f>
        <v>0</v>
      </c>
      <c r="CC357" s="226">
        <f>IFERROR(VLOOKUP($G357,[12]ITEM!$B$2:$AC$939,27,0),0)</f>
        <v>0</v>
      </c>
      <c r="CD357" s="226">
        <f>IFERROR(VLOOKUP($G357,[12]ITEM!$B$2:$AC$939,28,0),0)</f>
        <v>0</v>
      </c>
      <c r="CE357" s="227">
        <v>0</v>
      </c>
      <c r="CF357" s="227">
        <v>0</v>
      </c>
      <c r="CG357" s="227">
        <v>0</v>
      </c>
      <c r="CH357" s="227">
        <v>0</v>
      </c>
      <c r="CI357" s="375"/>
      <c r="CJ357" s="226">
        <f t="shared" si="139"/>
        <v>313</v>
      </c>
      <c r="CK357" s="226">
        <f t="shared" si="136"/>
        <v>689</v>
      </c>
      <c r="CL357" s="226">
        <f t="shared" si="136"/>
        <v>728</v>
      </c>
      <c r="CM357" s="226">
        <f t="shared" si="136"/>
        <v>949</v>
      </c>
      <c r="CN357" s="227">
        <f t="shared" si="136"/>
        <v>383</v>
      </c>
      <c r="CO357" s="227">
        <f t="shared" si="136"/>
        <v>397.53092114610115</v>
      </c>
      <c r="CP357" s="227">
        <f t="shared" si="136"/>
        <v>568.79866402178777</v>
      </c>
      <c r="CQ357" s="227">
        <f t="shared" si="136"/>
        <v>575.8560746327455</v>
      </c>
      <c r="CR357" s="226">
        <v>232</v>
      </c>
      <c r="CS357" s="226">
        <v>379</v>
      </c>
      <c r="CT357" s="226">
        <v>424</v>
      </c>
      <c r="CU357" s="226">
        <v>493</v>
      </c>
      <c r="CV357" s="227">
        <f t="shared" si="140"/>
        <v>102</v>
      </c>
      <c r="CW357" s="227">
        <f>CV357*(1+('[13]GROWTH (YoY)'!AR357/100))</f>
        <v>120.53092114610112</v>
      </c>
      <c r="CX357" s="227">
        <f>CW357*(1+('[13]GROWTH (YoY)'!AS357/100))</f>
        <v>138.79866402178774</v>
      </c>
      <c r="CY357" s="227">
        <f>CX357*(1+('[13]GROWTH (YoY)'!AT357/100))</f>
        <v>141.85607463274545</v>
      </c>
      <c r="CZ357" s="226">
        <v>24</v>
      </c>
      <c r="DA357" s="226">
        <v>32</v>
      </c>
      <c r="DB357" s="226">
        <v>32</v>
      </c>
      <c r="DC357" s="226">
        <v>33</v>
      </c>
      <c r="DD357" s="227">
        <v>5</v>
      </c>
      <c r="DE357" s="227">
        <v>5</v>
      </c>
      <c r="DF357" s="227">
        <v>5</v>
      </c>
      <c r="DG357" s="227">
        <v>6</v>
      </c>
      <c r="DH357" s="226">
        <v>57</v>
      </c>
      <c r="DI357" s="226">
        <v>278</v>
      </c>
      <c r="DJ357" s="226">
        <v>272</v>
      </c>
      <c r="DK357" s="226">
        <v>423</v>
      </c>
      <c r="DL357" s="227">
        <v>276</v>
      </c>
      <c r="DM357" s="227">
        <v>272</v>
      </c>
      <c r="DN357" s="227">
        <v>425</v>
      </c>
      <c r="DO357" s="227">
        <v>428</v>
      </c>
      <c r="DP357" s="376">
        <f t="shared" si="135"/>
        <v>0</v>
      </c>
      <c r="DQ357" s="226">
        <f t="shared" si="135"/>
        <v>-119</v>
      </c>
      <c r="DR357" s="226">
        <f t="shared" si="135"/>
        <v>-79</v>
      </c>
      <c r="DS357" s="226">
        <f t="shared" si="157"/>
        <v>-218</v>
      </c>
      <c r="DT357" s="227">
        <f t="shared" si="157"/>
        <v>0</v>
      </c>
      <c r="DU357" s="227">
        <f t="shared" si="157"/>
        <v>97.46907885389885</v>
      </c>
      <c r="DV357" s="227">
        <f t="shared" si="157"/>
        <v>29.201335978212228</v>
      </c>
      <c r="DW357" s="227">
        <f t="shared" si="157"/>
        <v>37.143925367254496</v>
      </c>
      <c r="DX357" s="377">
        <f t="shared" si="149"/>
        <v>0.78603218076001369</v>
      </c>
      <c r="DY357" s="377">
        <f t="shared" si="148"/>
        <v>0.78387154970232731</v>
      </c>
      <c r="DZ357" s="377">
        <f t="shared" si="148"/>
        <v>0.78397549572787362</v>
      </c>
      <c r="EA357" s="377">
        <f t="shared" si="148"/>
        <v>0.78394890308247711</v>
      </c>
      <c r="EB357" s="378">
        <f t="shared" si="148"/>
        <v>0.74829931972789121</v>
      </c>
      <c r="EC357" s="378">
        <f t="shared" si="148"/>
        <v>0.74591752006642675</v>
      </c>
      <c r="ED357" s="378">
        <f t="shared" si="148"/>
        <v>0.74797329518359557</v>
      </c>
      <c r="EE357" s="378">
        <f t="shared" si="148"/>
        <v>0.73574749204795697</v>
      </c>
      <c r="EG357" s="226">
        <v>2536</v>
      </c>
      <c r="EH357" s="226">
        <v>2053</v>
      </c>
      <c r="EI357" s="226">
        <v>484</v>
      </c>
      <c r="EJ357" s="226">
        <v>239</v>
      </c>
      <c r="EK357" s="226">
        <v>625</v>
      </c>
      <c r="EL357" s="226">
        <v>5700</v>
      </c>
      <c r="EM357" s="226">
        <v>5678</v>
      </c>
      <c r="EN357" s="379">
        <f t="shared" si="141"/>
        <v>0.80954258675078861</v>
      </c>
      <c r="EO357" s="226">
        <f t="shared" si="142"/>
        <v>49.380165289256198</v>
      </c>
      <c r="EP357" s="379">
        <f t="shared" si="143"/>
        <v>0.24645110410094637</v>
      </c>
      <c r="EQ357" s="226">
        <f t="shared" si="144"/>
        <v>109649.12280701754</v>
      </c>
      <c r="ER357" s="226">
        <f t="shared" si="145"/>
        <v>3507.6905013502405</v>
      </c>
      <c r="ES357" s="292"/>
      <c r="ET357" s="227">
        <v>3087</v>
      </c>
      <c r="EU357" s="227">
        <v>2310</v>
      </c>
      <c r="EV357" s="227">
        <v>777</v>
      </c>
      <c r="EW357" s="227">
        <v>309</v>
      </c>
      <c r="EX357" s="227">
        <v>607</v>
      </c>
      <c r="EY357" s="227">
        <v>7635</v>
      </c>
      <c r="EZ357" s="227">
        <v>7594</v>
      </c>
      <c r="FA357" s="380">
        <f t="shared" si="150"/>
        <v>0.74829931972789121</v>
      </c>
      <c r="FB357" s="228">
        <f t="shared" si="151"/>
        <v>39.768339768339764</v>
      </c>
      <c r="FC357" s="380">
        <f t="shared" si="152"/>
        <v>0.19663103336572724</v>
      </c>
      <c r="FD357" s="227">
        <f t="shared" si="153"/>
        <v>79502.292075965946</v>
      </c>
      <c r="FE357" s="227">
        <f t="shared" si="154"/>
        <v>3390.8348696339217</v>
      </c>
      <c r="FF357" s="227">
        <v>777</v>
      </c>
      <c r="FG357" s="228">
        <f t="shared" si="146"/>
        <v>42.342342342342342</v>
      </c>
      <c r="FH357" s="227">
        <v>329</v>
      </c>
      <c r="FI357" s="227">
        <v>777</v>
      </c>
      <c r="FJ357" s="227">
        <v>9</v>
      </c>
      <c r="FK357" s="227">
        <f t="shared" si="137"/>
        <v>439</v>
      </c>
      <c r="FL357" s="227">
        <v>107</v>
      </c>
      <c r="FM357" s="227">
        <f t="shared" si="138"/>
        <v>332</v>
      </c>
      <c r="FZ357" s="229"/>
      <c r="GA357" s="229"/>
      <c r="GB357" s="229"/>
      <c r="GC357" s="229"/>
      <c r="GD357" s="229"/>
    </row>
    <row r="358" spans="1:186" s="368" customFormat="1">
      <c r="A358" s="287" t="s">
        <v>534</v>
      </c>
      <c r="B358" s="369" t="s">
        <v>535</v>
      </c>
      <c r="C358" s="287" t="s">
        <v>910</v>
      </c>
      <c r="D358" s="403" t="s">
        <v>3126</v>
      </c>
      <c r="E358" s="369" t="s">
        <v>911</v>
      </c>
      <c r="F358" s="403">
        <v>355</v>
      </c>
      <c r="G358" s="404" t="s">
        <v>912</v>
      </c>
      <c r="H358" s="392" t="s">
        <v>913</v>
      </c>
      <c r="I358" s="287" t="s">
        <v>914</v>
      </c>
      <c r="J358" s="369" t="s">
        <v>915</v>
      </c>
      <c r="K358" s="287" t="s">
        <v>540</v>
      </c>
      <c r="L358" s="369" t="s">
        <v>879</v>
      </c>
      <c r="M358" s="369" t="s">
        <v>3124</v>
      </c>
      <c r="N358" s="372">
        <v>1</v>
      </c>
      <c r="O358" s="373">
        <v>4827</v>
      </c>
      <c r="P358" s="373">
        <v>3323</v>
      </c>
      <c r="Q358" s="373">
        <v>4094</v>
      </c>
      <c r="R358" s="373">
        <v>4501</v>
      </c>
      <c r="S358" s="374">
        <v>3630</v>
      </c>
      <c r="T358" s="374">
        <v>4469</v>
      </c>
      <c r="U358" s="374">
        <v>4895</v>
      </c>
      <c r="V358" s="374">
        <v>5140</v>
      </c>
      <c r="W358" s="373">
        <v>4216</v>
      </c>
      <c r="X358" s="373">
        <v>2904</v>
      </c>
      <c r="Y358" s="373">
        <v>3579</v>
      </c>
      <c r="Z358" s="373">
        <v>3934</v>
      </c>
      <c r="AA358" s="374">
        <v>3149</v>
      </c>
      <c r="AB358" s="374">
        <v>3918</v>
      </c>
      <c r="AC358" s="374">
        <v>4293</v>
      </c>
      <c r="AD358" s="374">
        <v>4516</v>
      </c>
      <c r="AE358" s="373">
        <v>24</v>
      </c>
      <c r="AF358" s="373">
        <v>12</v>
      </c>
      <c r="AG358" s="373">
        <v>14</v>
      </c>
      <c r="AH358" s="373">
        <v>14</v>
      </c>
      <c r="AI358" s="374">
        <v>13</v>
      </c>
      <c r="AJ358" s="374">
        <v>15</v>
      </c>
      <c r="AK358" s="374">
        <v>15</v>
      </c>
      <c r="AL358" s="374">
        <v>16</v>
      </c>
      <c r="AM358" s="226">
        <v>611</v>
      </c>
      <c r="AN358" s="226">
        <v>419</v>
      </c>
      <c r="AO358" s="226">
        <v>516</v>
      </c>
      <c r="AP358" s="226">
        <v>567</v>
      </c>
      <c r="AQ358" s="227">
        <v>481</v>
      </c>
      <c r="AR358" s="227">
        <v>551</v>
      </c>
      <c r="AS358" s="227">
        <v>602</v>
      </c>
      <c r="AT358" s="227">
        <v>624</v>
      </c>
      <c r="AU358" s="226">
        <v>210</v>
      </c>
      <c r="AV358" s="226">
        <v>189</v>
      </c>
      <c r="AW358" s="226">
        <v>236</v>
      </c>
      <c r="AX358" s="226">
        <v>274</v>
      </c>
      <c r="AY358" s="227">
        <v>230</v>
      </c>
      <c r="AZ358" s="227">
        <v>244</v>
      </c>
      <c r="BA358" s="227">
        <v>280</v>
      </c>
      <c r="BB358" s="227">
        <v>303</v>
      </c>
      <c r="BC358" s="226">
        <f t="shared" si="156"/>
        <v>401</v>
      </c>
      <c r="BD358" s="226">
        <f t="shared" si="156"/>
        <v>227</v>
      </c>
      <c r="BE358" s="226">
        <f t="shared" si="156"/>
        <v>276</v>
      </c>
      <c r="BF358" s="226">
        <f t="shared" si="155"/>
        <v>289</v>
      </c>
      <c r="BG358" s="218">
        <f t="shared" si="155"/>
        <v>202</v>
      </c>
      <c r="BH358" s="218">
        <f t="shared" si="155"/>
        <v>255</v>
      </c>
      <c r="BI358" s="218">
        <f t="shared" si="155"/>
        <v>268</v>
      </c>
      <c r="BJ358" s="218">
        <f t="shared" si="155"/>
        <v>265</v>
      </c>
      <c r="BK358" s="226">
        <f t="shared" si="133"/>
        <v>0</v>
      </c>
      <c r="BL358" s="226">
        <f t="shared" si="133"/>
        <v>3</v>
      </c>
      <c r="BM358" s="226">
        <f t="shared" si="133"/>
        <v>4</v>
      </c>
      <c r="BN358" s="226">
        <f t="shared" si="133"/>
        <v>4</v>
      </c>
      <c r="BO358" s="227">
        <f t="shared" si="147"/>
        <v>49</v>
      </c>
      <c r="BP358" s="227">
        <f t="shared" si="147"/>
        <v>52</v>
      </c>
      <c r="BQ358" s="227">
        <f t="shared" si="147"/>
        <v>54</v>
      </c>
      <c r="BR358" s="227">
        <f t="shared" si="147"/>
        <v>56</v>
      </c>
      <c r="BS358" s="226">
        <v>0</v>
      </c>
      <c r="BT358" s="226">
        <v>3</v>
      </c>
      <c r="BU358" s="226">
        <v>4</v>
      </c>
      <c r="BV358" s="226">
        <v>4</v>
      </c>
      <c r="BW358" s="227">
        <v>49</v>
      </c>
      <c r="BX358" s="227">
        <v>52</v>
      </c>
      <c r="BY358" s="227">
        <v>54</v>
      </c>
      <c r="BZ358" s="227">
        <v>56</v>
      </c>
      <c r="CA358" s="226">
        <v>0</v>
      </c>
      <c r="CB358" s="226">
        <f>IFERROR(VLOOKUP($G358,[12]ITEM!$B$2:$AC$939,26,0),0)</f>
        <v>0</v>
      </c>
      <c r="CC358" s="226">
        <f>IFERROR(VLOOKUP($G358,[12]ITEM!$B$2:$AC$939,27,0),0)</f>
        <v>0</v>
      </c>
      <c r="CD358" s="226">
        <f>IFERROR(VLOOKUP($G358,[12]ITEM!$B$2:$AC$939,28,0),0)</f>
        <v>0</v>
      </c>
      <c r="CE358" s="227">
        <v>0</v>
      </c>
      <c r="CF358" s="227">
        <v>0</v>
      </c>
      <c r="CG358" s="227">
        <v>0</v>
      </c>
      <c r="CH358" s="227">
        <v>0</v>
      </c>
      <c r="CI358" s="375"/>
      <c r="CJ358" s="226">
        <f t="shared" si="139"/>
        <v>401</v>
      </c>
      <c r="CK358" s="226">
        <f t="shared" si="136"/>
        <v>481</v>
      </c>
      <c r="CL358" s="226">
        <f t="shared" si="136"/>
        <v>537</v>
      </c>
      <c r="CM358" s="226">
        <f t="shared" si="136"/>
        <v>554</v>
      </c>
      <c r="CN358" s="227">
        <f t="shared" si="136"/>
        <v>202</v>
      </c>
      <c r="CO358" s="227">
        <f t="shared" si="136"/>
        <v>213.46992608459169</v>
      </c>
      <c r="CP358" s="227">
        <f t="shared" si="136"/>
        <v>204.99867663995065</v>
      </c>
      <c r="CQ358" s="227">
        <f t="shared" si="136"/>
        <v>208.12093923633398</v>
      </c>
      <c r="CR358" s="226">
        <v>235</v>
      </c>
      <c r="CS358" s="226">
        <v>211</v>
      </c>
      <c r="CT358" s="226">
        <v>260</v>
      </c>
      <c r="CU358" s="226">
        <v>286</v>
      </c>
      <c r="CV358" s="227">
        <f t="shared" si="140"/>
        <v>24</v>
      </c>
      <c r="CW358" s="227">
        <f>CV358*(1+('[13]GROWTH (YoY)'!AR358/100))</f>
        <v>27.469926084591684</v>
      </c>
      <c r="CX358" s="227">
        <f>CW358*(1+('[13]GROWTH (YoY)'!AS358/100))</f>
        <v>29.998676639950638</v>
      </c>
      <c r="CY358" s="227">
        <f>CX358*(1+('[13]GROWTH (YoY)'!AT358/100))</f>
        <v>31.120939236333982</v>
      </c>
      <c r="CZ358" s="226">
        <v>74</v>
      </c>
      <c r="DA358" s="226">
        <v>97</v>
      </c>
      <c r="DB358" s="226">
        <v>98</v>
      </c>
      <c r="DC358" s="226">
        <v>101</v>
      </c>
      <c r="DD358" s="227">
        <v>6</v>
      </c>
      <c r="DE358" s="227">
        <v>7</v>
      </c>
      <c r="DF358" s="227">
        <v>7</v>
      </c>
      <c r="DG358" s="227">
        <v>8</v>
      </c>
      <c r="DH358" s="226">
        <v>92</v>
      </c>
      <c r="DI358" s="226">
        <v>173</v>
      </c>
      <c r="DJ358" s="226">
        <v>179</v>
      </c>
      <c r="DK358" s="226">
        <v>167</v>
      </c>
      <c r="DL358" s="227">
        <v>172</v>
      </c>
      <c r="DM358" s="227">
        <v>179</v>
      </c>
      <c r="DN358" s="227">
        <v>168</v>
      </c>
      <c r="DO358" s="227">
        <v>169</v>
      </c>
      <c r="DP358" s="376">
        <f t="shared" si="135"/>
        <v>0</v>
      </c>
      <c r="DQ358" s="226">
        <f t="shared" si="135"/>
        <v>-254</v>
      </c>
      <c r="DR358" s="226">
        <f t="shared" si="135"/>
        <v>-261</v>
      </c>
      <c r="DS358" s="226">
        <f t="shared" si="157"/>
        <v>-265</v>
      </c>
      <c r="DT358" s="227">
        <f t="shared" si="157"/>
        <v>0</v>
      </c>
      <c r="DU358" s="227">
        <f t="shared" si="157"/>
        <v>41.530073915408309</v>
      </c>
      <c r="DV358" s="227">
        <f t="shared" si="157"/>
        <v>63.001323360049355</v>
      </c>
      <c r="DW358" s="227">
        <f t="shared" si="157"/>
        <v>56.879060763666018</v>
      </c>
      <c r="DX358" s="377">
        <f t="shared" si="149"/>
        <v>0.873420343898902</v>
      </c>
      <c r="DY358" s="377">
        <f t="shared" si="148"/>
        <v>0.87390911826662654</v>
      </c>
      <c r="DZ358" s="377">
        <f t="shared" si="148"/>
        <v>0.87420615534929169</v>
      </c>
      <c r="EA358" s="377">
        <f t="shared" si="148"/>
        <v>0.87402799377916018</v>
      </c>
      <c r="EB358" s="378">
        <f t="shared" si="148"/>
        <v>0.86749311294765841</v>
      </c>
      <c r="EC358" s="378">
        <f t="shared" si="148"/>
        <v>0.87670619825464313</v>
      </c>
      <c r="ED358" s="378">
        <f t="shared" si="148"/>
        <v>0.8770173646578141</v>
      </c>
      <c r="EE358" s="378">
        <f t="shared" si="148"/>
        <v>0.87859922178988326</v>
      </c>
      <c r="EG358" s="226">
        <v>4827</v>
      </c>
      <c r="EH358" s="226">
        <v>4175</v>
      </c>
      <c r="EI358" s="226">
        <v>652</v>
      </c>
      <c r="EJ358" s="226">
        <v>224</v>
      </c>
      <c r="EK358" s="226">
        <v>2572</v>
      </c>
      <c r="EL358" s="226">
        <v>7733</v>
      </c>
      <c r="EM358" s="226">
        <v>7549</v>
      </c>
      <c r="EN358" s="379">
        <f t="shared" si="141"/>
        <v>0.86492645535529311</v>
      </c>
      <c r="EO358" s="226">
        <f t="shared" si="142"/>
        <v>34.355828220858896</v>
      </c>
      <c r="EP358" s="379">
        <f t="shared" si="143"/>
        <v>0.53283613010151232</v>
      </c>
      <c r="EQ358" s="226">
        <f t="shared" si="144"/>
        <v>332600.54312685889</v>
      </c>
      <c r="ER358" s="226">
        <f t="shared" si="145"/>
        <v>2472.7336954121961</v>
      </c>
      <c r="ES358" s="292"/>
      <c r="ET358" s="227">
        <v>3630</v>
      </c>
      <c r="EU358" s="227">
        <v>2749</v>
      </c>
      <c r="EV358" s="227">
        <v>881</v>
      </c>
      <c r="EW358" s="227">
        <v>286</v>
      </c>
      <c r="EX358" s="227">
        <v>3023</v>
      </c>
      <c r="EY358" s="227">
        <v>6909</v>
      </c>
      <c r="EZ358" s="227">
        <v>6806</v>
      </c>
      <c r="FA358" s="380">
        <f t="shared" si="150"/>
        <v>0.75730027548209367</v>
      </c>
      <c r="FB358" s="228">
        <f t="shared" si="151"/>
        <v>32.463110102156641</v>
      </c>
      <c r="FC358" s="380">
        <f t="shared" si="152"/>
        <v>0.83278236914600556</v>
      </c>
      <c r="FD358" s="227">
        <f t="shared" si="153"/>
        <v>437545.23085830075</v>
      </c>
      <c r="FE358" s="227">
        <f t="shared" si="154"/>
        <v>3501.8121265550003</v>
      </c>
      <c r="FF358" s="227">
        <v>481</v>
      </c>
      <c r="FG358" s="228">
        <f t="shared" si="146"/>
        <v>45.322245322245323</v>
      </c>
      <c r="FH358" s="227">
        <v>218</v>
      </c>
      <c r="FI358" s="227">
        <v>481</v>
      </c>
      <c r="FJ358" s="227">
        <v>13</v>
      </c>
      <c r="FK358" s="227">
        <f t="shared" si="137"/>
        <v>250</v>
      </c>
      <c r="FL358" s="227">
        <v>125</v>
      </c>
      <c r="FM358" s="227">
        <f t="shared" si="138"/>
        <v>125</v>
      </c>
      <c r="FZ358" s="229"/>
      <c r="GA358" s="229"/>
      <c r="GB358" s="229"/>
      <c r="GC358" s="229"/>
      <c r="GD358" s="229"/>
    </row>
    <row r="359" spans="1:186" s="368" customFormat="1">
      <c r="A359" s="287" t="s">
        <v>534</v>
      </c>
      <c r="B359" s="369" t="s">
        <v>535</v>
      </c>
      <c r="C359" s="287" t="s">
        <v>910</v>
      </c>
      <c r="D359" s="403" t="s">
        <v>3126</v>
      </c>
      <c r="E359" s="369" t="s">
        <v>911</v>
      </c>
      <c r="F359" s="403">
        <v>356</v>
      </c>
      <c r="G359" s="404" t="s">
        <v>916</v>
      </c>
      <c r="H359" s="392" t="s">
        <v>917</v>
      </c>
      <c r="I359" s="287" t="s">
        <v>914</v>
      </c>
      <c r="J359" s="369" t="s">
        <v>915</v>
      </c>
      <c r="K359" s="287" t="s">
        <v>540</v>
      </c>
      <c r="L359" s="369" t="s">
        <v>879</v>
      </c>
      <c r="M359" s="369" t="s">
        <v>3124</v>
      </c>
      <c r="N359" s="372">
        <v>1</v>
      </c>
      <c r="O359" s="373">
        <v>20518</v>
      </c>
      <c r="P359" s="373">
        <v>21273</v>
      </c>
      <c r="Q359" s="373">
        <v>21012</v>
      </c>
      <c r="R359" s="373">
        <v>24728</v>
      </c>
      <c r="S359" s="374">
        <v>17291</v>
      </c>
      <c r="T359" s="374">
        <v>17032</v>
      </c>
      <c r="U359" s="374">
        <v>19704</v>
      </c>
      <c r="V359" s="374">
        <v>20717</v>
      </c>
      <c r="W359" s="373">
        <v>17823</v>
      </c>
      <c r="X359" s="373">
        <v>18465</v>
      </c>
      <c r="Y359" s="373">
        <v>18239</v>
      </c>
      <c r="Z359" s="373">
        <v>21464</v>
      </c>
      <c r="AA359" s="374">
        <v>14541</v>
      </c>
      <c r="AB359" s="374">
        <v>14289</v>
      </c>
      <c r="AC359" s="374">
        <v>16516</v>
      </c>
      <c r="AD359" s="374">
        <v>17235</v>
      </c>
      <c r="AE359" s="373">
        <v>102</v>
      </c>
      <c r="AF359" s="373">
        <v>79</v>
      </c>
      <c r="AG359" s="373">
        <v>71</v>
      </c>
      <c r="AH359" s="373">
        <v>78</v>
      </c>
      <c r="AI359" s="374">
        <v>64</v>
      </c>
      <c r="AJ359" s="374">
        <v>57</v>
      </c>
      <c r="AK359" s="374">
        <v>62</v>
      </c>
      <c r="AL359" s="374">
        <v>66</v>
      </c>
      <c r="AM359" s="226">
        <v>2695</v>
      </c>
      <c r="AN359" s="226">
        <v>2808</v>
      </c>
      <c r="AO359" s="226">
        <v>2774</v>
      </c>
      <c r="AP359" s="226">
        <v>3264</v>
      </c>
      <c r="AQ359" s="227">
        <v>2749</v>
      </c>
      <c r="AR359" s="227">
        <v>2743</v>
      </c>
      <c r="AS359" s="227">
        <v>3188</v>
      </c>
      <c r="AT359" s="227">
        <v>3482</v>
      </c>
      <c r="AU359" s="226">
        <v>1302</v>
      </c>
      <c r="AV359" s="226">
        <v>1733</v>
      </c>
      <c r="AW359" s="226">
        <v>1706</v>
      </c>
      <c r="AX359" s="226">
        <v>2039</v>
      </c>
      <c r="AY359" s="227">
        <v>1525</v>
      </c>
      <c r="AZ359" s="227">
        <v>1562</v>
      </c>
      <c r="BA359" s="227">
        <v>1807</v>
      </c>
      <c r="BB359" s="227">
        <v>1966</v>
      </c>
      <c r="BC359" s="226">
        <f t="shared" si="156"/>
        <v>1349</v>
      </c>
      <c r="BD359" s="226">
        <f t="shared" si="156"/>
        <v>989</v>
      </c>
      <c r="BE359" s="226">
        <f t="shared" si="156"/>
        <v>958</v>
      </c>
      <c r="BF359" s="226">
        <f t="shared" si="155"/>
        <v>1121</v>
      </c>
      <c r="BG359" s="218">
        <f t="shared" si="155"/>
        <v>977</v>
      </c>
      <c r="BH359" s="218">
        <f t="shared" si="155"/>
        <v>901</v>
      </c>
      <c r="BI359" s="218">
        <f t="shared" si="155"/>
        <v>1092</v>
      </c>
      <c r="BJ359" s="218">
        <f t="shared" si="155"/>
        <v>1229</v>
      </c>
      <c r="BK359" s="226">
        <f t="shared" si="133"/>
        <v>44</v>
      </c>
      <c r="BL359" s="226">
        <f t="shared" si="133"/>
        <v>86</v>
      </c>
      <c r="BM359" s="226">
        <f t="shared" si="133"/>
        <v>110</v>
      </c>
      <c r="BN359" s="226">
        <f t="shared" si="133"/>
        <v>104</v>
      </c>
      <c r="BO359" s="227">
        <f t="shared" si="147"/>
        <v>247</v>
      </c>
      <c r="BP359" s="227">
        <f t="shared" si="147"/>
        <v>280</v>
      </c>
      <c r="BQ359" s="227">
        <f t="shared" si="147"/>
        <v>289</v>
      </c>
      <c r="BR359" s="227">
        <f t="shared" si="147"/>
        <v>287</v>
      </c>
      <c r="BS359" s="226">
        <v>55</v>
      </c>
      <c r="BT359" s="226">
        <v>86</v>
      </c>
      <c r="BU359" s="226">
        <v>110</v>
      </c>
      <c r="BV359" s="226">
        <v>104</v>
      </c>
      <c r="BW359" s="227">
        <v>247</v>
      </c>
      <c r="BX359" s="227">
        <v>280</v>
      </c>
      <c r="BY359" s="227">
        <v>289</v>
      </c>
      <c r="BZ359" s="227">
        <v>287</v>
      </c>
      <c r="CA359" s="226">
        <v>11</v>
      </c>
      <c r="CB359" s="226">
        <f>IFERROR(VLOOKUP($G359,[12]ITEM!$B$2:$AC$939,26,0),0)</f>
        <v>0</v>
      </c>
      <c r="CC359" s="226">
        <f>IFERROR(VLOOKUP($G359,[12]ITEM!$B$2:$AC$939,27,0),0)</f>
        <v>0</v>
      </c>
      <c r="CD359" s="226">
        <f>IFERROR(VLOOKUP($G359,[12]ITEM!$B$2:$AC$939,28,0),0)</f>
        <v>0</v>
      </c>
      <c r="CE359" s="227">
        <v>0</v>
      </c>
      <c r="CF359" s="227">
        <v>0</v>
      </c>
      <c r="CG359" s="227">
        <v>0</v>
      </c>
      <c r="CH359" s="227">
        <v>0</v>
      </c>
      <c r="CI359" s="375"/>
      <c r="CJ359" s="226">
        <f t="shared" si="139"/>
        <v>1351</v>
      </c>
      <c r="CK359" s="226">
        <f t="shared" si="136"/>
        <v>1648</v>
      </c>
      <c r="CL359" s="226">
        <f t="shared" si="136"/>
        <v>1667</v>
      </c>
      <c r="CM359" s="226">
        <f t="shared" si="136"/>
        <v>1854</v>
      </c>
      <c r="CN359" s="227">
        <f t="shared" si="136"/>
        <v>977</v>
      </c>
      <c r="CO359" s="227">
        <f t="shared" si="136"/>
        <v>1011.8883856583955</v>
      </c>
      <c r="CP359" s="227">
        <f t="shared" si="136"/>
        <v>1077.5244090549086</v>
      </c>
      <c r="CQ359" s="227">
        <f t="shared" si="136"/>
        <v>1134.7904880437072</v>
      </c>
      <c r="CR359" s="226">
        <v>1170</v>
      </c>
      <c r="CS359" s="226">
        <v>1174</v>
      </c>
      <c r="CT359" s="226">
        <v>1160</v>
      </c>
      <c r="CU359" s="226">
        <v>1365</v>
      </c>
      <c r="CV359" s="227">
        <f t="shared" si="140"/>
        <v>498</v>
      </c>
      <c r="CW359" s="227">
        <f>CV359*(1+('[13]GROWTH (YoY)'!AR359/100))</f>
        <v>496.88838565839552</v>
      </c>
      <c r="CX359" s="227">
        <f>CW359*(1+('[13]GROWTH (YoY)'!AS359/100))</f>
        <v>577.52440905490869</v>
      </c>
      <c r="CY359" s="227">
        <f>CX359*(1+('[13]GROWTH (YoY)'!AT359/100))</f>
        <v>630.79048804370711</v>
      </c>
      <c r="CZ359" s="226">
        <v>0</v>
      </c>
      <c r="DA359" s="226">
        <v>0</v>
      </c>
      <c r="DB359" s="226">
        <v>0</v>
      </c>
      <c r="DC359" s="226">
        <v>0</v>
      </c>
      <c r="DD359" s="227">
        <v>8</v>
      </c>
      <c r="DE359" s="227">
        <v>8</v>
      </c>
      <c r="DF359" s="227">
        <v>8</v>
      </c>
      <c r="DG359" s="227">
        <v>9</v>
      </c>
      <c r="DH359" s="226">
        <v>181</v>
      </c>
      <c r="DI359" s="226">
        <v>474</v>
      </c>
      <c r="DJ359" s="226">
        <v>507</v>
      </c>
      <c r="DK359" s="226">
        <v>489</v>
      </c>
      <c r="DL359" s="227">
        <v>471</v>
      </c>
      <c r="DM359" s="227">
        <v>507</v>
      </c>
      <c r="DN359" s="227">
        <v>492</v>
      </c>
      <c r="DO359" s="227">
        <v>495</v>
      </c>
      <c r="DP359" s="376">
        <f t="shared" si="135"/>
        <v>-2</v>
      </c>
      <c r="DQ359" s="226">
        <f t="shared" si="135"/>
        <v>-659</v>
      </c>
      <c r="DR359" s="226">
        <f t="shared" si="135"/>
        <v>-709</v>
      </c>
      <c r="DS359" s="226">
        <f t="shared" si="157"/>
        <v>-733</v>
      </c>
      <c r="DT359" s="227">
        <f t="shared" si="157"/>
        <v>0</v>
      </c>
      <c r="DU359" s="227">
        <f t="shared" si="157"/>
        <v>-110.88838565839546</v>
      </c>
      <c r="DV359" s="227">
        <f t="shared" si="157"/>
        <v>14.475590945091426</v>
      </c>
      <c r="DW359" s="227">
        <f t="shared" si="157"/>
        <v>94.209511956292772</v>
      </c>
      <c r="DX359" s="377">
        <f t="shared" si="149"/>
        <v>0.86865191539136366</v>
      </c>
      <c r="DY359" s="377">
        <f t="shared" si="148"/>
        <v>0.86800169228599633</v>
      </c>
      <c r="DZ359" s="377">
        <f t="shared" si="148"/>
        <v>0.86802779364172855</v>
      </c>
      <c r="EA359" s="377">
        <f t="shared" si="148"/>
        <v>0.86800388223875768</v>
      </c>
      <c r="EB359" s="378">
        <f t="shared" si="148"/>
        <v>0.84095772367127408</v>
      </c>
      <c r="EC359" s="378">
        <f t="shared" si="148"/>
        <v>0.83895021136683889</v>
      </c>
      <c r="ED359" s="378">
        <f t="shared" si="148"/>
        <v>0.83820544051969148</v>
      </c>
      <c r="EE359" s="378">
        <f t="shared" si="148"/>
        <v>0.83192547183472509</v>
      </c>
      <c r="EG359" s="226">
        <v>20018</v>
      </c>
      <c r="EH359" s="226">
        <v>16855</v>
      </c>
      <c r="EI359" s="226">
        <v>3163</v>
      </c>
      <c r="EJ359" s="226">
        <v>1523</v>
      </c>
      <c r="EK359" s="226">
        <v>4659</v>
      </c>
      <c r="EL359" s="226">
        <v>19944</v>
      </c>
      <c r="EM359" s="226">
        <v>19880</v>
      </c>
      <c r="EN359" s="379">
        <f t="shared" si="141"/>
        <v>0.84199220701368771</v>
      </c>
      <c r="EO359" s="226">
        <f t="shared" si="142"/>
        <v>48.15049004110022</v>
      </c>
      <c r="EP359" s="379">
        <f t="shared" si="143"/>
        <v>0.23274053351983215</v>
      </c>
      <c r="EQ359" s="226">
        <f t="shared" si="144"/>
        <v>233604.091456077</v>
      </c>
      <c r="ER359" s="226">
        <f t="shared" si="145"/>
        <v>6384.1381623071766</v>
      </c>
      <c r="ES359" s="292"/>
      <c r="ET359" s="227">
        <v>15391</v>
      </c>
      <c r="EU359" s="227">
        <v>12424</v>
      </c>
      <c r="EV359" s="227">
        <v>2966</v>
      </c>
      <c r="EW359" s="227">
        <v>957</v>
      </c>
      <c r="EX359" s="227">
        <v>9866</v>
      </c>
      <c r="EY359" s="227">
        <v>21885</v>
      </c>
      <c r="EZ359" s="227">
        <v>21835</v>
      </c>
      <c r="FA359" s="380">
        <f t="shared" si="150"/>
        <v>0.80722500162432587</v>
      </c>
      <c r="FB359" s="228">
        <f t="shared" si="151"/>
        <v>32.265677680377614</v>
      </c>
      <c r="FC359" s="380">
        <f t="shared" si="152"/>
        <v>0.64102397505035413</v>
      </c>
      <c r="FD359" s="227">
        <f t="shared" si="153"/>
        <v>450811.05780214758</v>
      </c>
      <c r="FE359" s="227">
        <f t="shared" si="154"/>
        <v>3652.3929471032748</v>
      </c>
      <c r="FF359" s="227">
        <v>2866</v>
      </c>
      <c r="FG359" s="228">
        <f t="shared" si="146"/>
        <v>50.348918353105375</v>
      </c>
      <c r="FH359" s="227">
        <v>1443</v>
      </c>
      <c r="FI359" s="227">
        <v>2866</v>
      </c>
      <c r="FJ359" s="227">
        <v>53</v>
      </c>
      <c r="FK359" s="227">
        <f t="shared" si="137"/>
        <v>1370</v>
      </c>
      <c r="FL359" s="227">
        <v>532</v>
      </c>
      <c r="FM359" s="227">
        <f t="shared" si="138"/>
        <v>838</v>
      </c>
      <c r="FZ359" s="229"/>
      <c r="GA359" s="229"/>
      <c r="GB359" s="229"/>
      <c r="GC359" s="229"/>
      <c r="GD359" s="229"/>
    </row>
    <row r="360" spans="1:186" s="368" customFormat="1">
      <c r="A360" s="287" t="s">
        <v>534</v>
      </c>
      <c r="B360" s="369" t="s">
        <v>535</v>
      </c>
      <c r="C360" s="287" t="s">
        <v>910</v>
      </c>
      <c r="D360" s="403" t="s">
        <v>3126</v>
      </c>
      <c r="E360" s="369" t="s">
        <v>911</v>
      </c>
      <c r="F360" s="403">
        <v>357</v>
      </c>
      <c r="G360" s="404" t="s">
        <v>918</v>
      </c>
      <c r="H360" s="392" t="s">
        <v>919</v>
      </c>
      <c r="I360" s="287" t="s">
        <v>914</v>
      </c>
      <c r="J360" s="369" t="s">
        <v>915</v>
      </c>
      <c r="K360" s="287" t="s">
        <v>540</v>
      </c>
      <c r="L360" s="369" t="s">
        <v>879</v>
      </c>
      <c r="M360" s="369" t="s">
        <v>3124</v>
      </c>
      <c r="N360" s="372">
        <v>1</v>
      </c>
      <c r="O360" s="373">
        <v>3267</v>
      </c>
      <c r="P360" s="373">
        <v>4365</v>
      </c>
      <c r="Q360" s="373">
        <v>4058</v>
      </c>
      <c r="R360" s="373">
        <v>4275</v>
      </c>
      <c r="S360" s="374">
        <v>2646</v>
      </c>
      <c r="T360" s="374">
        <v>2460</v>
      </c>
      <c r="U360" s="374">
        <v>2589</v>
      </c>
      <c r="V360" s="374">
        <v>2742</v>
      </c>
      <c r="W360" s="373">
        <v>2497</v>
      </c>
      <c r="X360" s="373">
        <v>3338</v>
      </c>
      <c r="Y360" s="373">
        <v>3103</v>
      </c>
      <c r="Z360" s="373">
        <v>3269</v>
      </c>
      <c r="AA360" s="374">
        <v>1979</v>
      </c>
      <c r="AB360" s="374">
        <v>1821</v>
      </c>
      <c r="AC360" s="374">
        <v>1912</v>
      </c>
      <c r="AD360" s="374">
        <v>2025</v>
      </c>
      <c r="AE360" s="373">
        <v>16</v>
      </c>
      <c r="AF360" s="373">
        <v>16</v>
      </c>
      <c r="AG360" s="373">
        <v>14</v>
      </c>
      <c r="AH360" s="373">
        <v>13</v>
      </c>
      <c r="AI360" s="374">
        <v>10</v>
      </c>
      <c r="AJ360" s="374">
        <v>8</v>
      </c>
      <c r="AK360" s="374">
        <v>8</v>
      </c>
      <c r="AL360" s="374">
        <v>9</v>
      </c>
      <c r="AM360" s="226">
        <v>770</v>
      </c>
      <c r="AN360" s="226">
        <v>1027</v>
      </c>
      <c r="AO360" s="226">
        <v>954</v>
      </c>
      <c r="AP360" s="226">
        <v>1005</v>
      </c>
      <c r="AQ360" s="227">
        <v>667</v>
      </c>
      <c r="AR360" s="227">
        <v>638</v>
      </c>
      <c r="AS360" s="227">
        <v>676</v>
      </c>
      <c r="AT360" s="227">
        <v>717</v>
      </c>
      <c r="AU360" s="226">
        <v>241</v>
      </c>
      <c r="AV360" s="226">
        <v>421</v>
      </c>
      <c r="AW360" s="226">
        <v>387</v>
      </c>
      <c r="AX360" s="226">
        <v>423</v>
      </c>
      <c r="AY360" s="227">
        <v>283</v>
      </c>
      <c r="AZ360" s="227">
        <v>297</v>
      </c>
      <c r="BA360" s="227">
        <v>340</v>
      </c>
      <c r="BB360" s="227">
        <v>369</v>
      </c>
      <c r="BC360" s="226">
        <f t="shared" si="156"/>
        <v>529</v>
      </c>
      <c r="BD360" s="226">
        <f t="shared" si="156"/>
        <v>600</v>
      </c>
      <c r="BE360" s="226">
        <f t="shared" si="156"/>
        <v>563</v>
      </c>
      <c r="BF360" s="226">
        <f t="shared" si="155"/>
        <v>576</v>
      </c>
      <c r="BG360" s="218">
        <f t="shared" si="155"/>
        <v>357</v>
      </c>
      <c r="BH360" s="218">
        <f t="shared" si="155"/>
        <v>317</v>
      </c>
      <c r="BI360" s="218">
        <f t="shared" si="155"/>
        <v>309</v>
      </c>
      <c r="BJ360" s="218">
        <f t="shared" si="155"/>
        <v>324</v>
      </c>
      <c r="BK360" s="226">
        <f t="shared" ref="BK360:BQ411" si="158">BS360-CA360</f>
        <v>0</v>
      </c>
      <c r="BL360" s="226">
        <f t="shared" si="158"/>
        <v>6</v>
      </c>
      <c r="BM360" s="226">
        <f t="shared" si="158"/>
        <v>4</v>
      </c>
      <c r="BN360" s="226">
        <f t="shared" si="158"/>
        <v>6</v>
      </c>
      <c r="BO360" s="227">
        <f t="shared" si="147"/>
        <v>27</v>
      </c>
      <c r="BP360" s="227">
        <f t="shared" si="147"/>
        <v>24</v>
      </c>
      <c r="BQ360" s="227">
        <f t="shared" si="147"/>
        <v>27</v>
      </c>
      <c r="BR360" s="227">
        <f t="shared" si="147"/>
        <v>24</v>
      </c>
      <c r="BS360" s="226">
        <v>0</v>
      </c>
      <c r="BT360" s="226">
        <v>6</v>
      </c>
      <c r="BU360" s="226">
        <v>4</v>
      </c>
      <c r="BV360" s="226">
        <v>6</v>
      </c>
      <c r="BW360" s="227">
        <v>27</v>
      </c>
      <c r="BX360" s="227">
        <v>24</v>
      </c>
      <c r="BY360" s="227">
        <v>27</v>
      </c>
      <c r="BZ360" s="227">
        <v>24</v>
      </c>
      <c r="CA360" s="226">
        <v>0</v>
      </c>
      <c r="CB360" s="226">
        <f>IFERROR(VLOOKUP($G360,[12]ITEM!$B$2:$AC$939,26,0),0)</f>
        <v>0</v>
      </c>
      <c r="CC360" s="226">
        <f>IFERROR(VLOOKUP($G360,[12]ITEM!$B$2:$AC$939,27,0),0)</f>
        <v>0</v>
      </c>
      <c r="CD360" s="226">
        <f>IFERROR(VLOOKUP($G360,[12]ITEM!$B$2:$AC$939,28,0),0)</f>
        <v>0</v>
      </c>
      <c r="CE360" s="227">
        <v>0</v>
      </c>
      <c r="CF360" s="227">
        <v>0</v>
      </c>
      <c r="CG360" s="227">
        <v>0</v>
      </c>
      <c r="CH360" s="227">
        <v>0</v>
      </c>
      <c r="CI360" s="375"/>
      <c r="CJ360" s="226">
        <f t="shared" si="139"/>
        <v>529</v>
      </c>
      <c r="CK360" s="226">
        <f t="shared" si="136"/>
        <v>690</v>
      </c>
      <c r="CL360" s="226">
        <f t="shared" si="136"/>
        <v>655</v>
      </c>
      <c r="CM360" s="226">
        <f t="shared" si="136"/>
        <v>675</v>
      </c>
      <c r="CN360" s="227">
        <f t="shared" ref="CN360:CQ423" si="159">CV360+DD360+DL360</f>
        <v>357</v>
      </c>
      <c r="CO360" s="227">
        <f t="shared" si="159"/>
        <v>352.30664271023937</v>
      </c>
      <c r="CP360" s="227">
        <f t="shared" si="159"/>
        <v>357.13241339431579</v>
      </c>
      <c r="CQ360" s="227">
        <f t="shared" si="159"/>
        <v>372.87455883007817</v>
      </c>
      <c r="CR360" s="226">
        <v>426</v>
      </c>
      <c r="CS360" s="226">
        <v>561</v>
      </c>
      <c r="CT360" s="226">
        <v>522</v>
      </c>
      <c r="CU360" s="226">
        <v>550</v>
      </c>
      <c r="CV360" s="227">
        <f t="shared" si="140"/>
        <v>224</v>
      </c>
      <c r="CW360" s="227">
        <f>CV360*(1+('[13]GROWTH (YoY)'!AR360/100))</f>
        <v>214.30664271023937</v>
      </c>
      <c r="CX360" s="227">
        <f>CW360*(1+('[13]GROWTH (YoY)'!AS360/100))</f>
        <v>227.13241339431579</v>
      </c>
      <c r="CY360" s="227">
        <f>CX360*(1+('[13]GROWTH (YoY)'!AT360/100))</f>
        <v>240.87455883007817</v>
      </c>
      <c r="CZ360" s="226">
        <v>0</v>
      </c>
      <c r="DA360" s="226">
        <v>0</v>
      </c>
      <c r="DB360" s="226">
        <v>0</v>
      </c>
      <c r="DC360" s="226">
        <v>0</v>
      </c>
      <c r="DD360" s="227">
        <v>5</v>
      </c>
      <c r="DE360" s="227">
        <v>5</v>
      </c>
      <c r="DF360" s="227">
        <v>5</v>
      </c>
      <c r="DG360" s="227">
        <v>6</v>
      </c>
      <c r="DH360" s="226">
        <v>103</v>
      </c>
      <c r="DI360" s="226">
        <v>129</v>
      </c>
      <c r="DJ360" s="226">
        <v>133</v>
      </c>
      <c r="DK360" s="226">
        <v>125</v>
      </c>
      <c r="DL360" s="227">
        <v>128</v>
      </c>
      <c r="DM360" s="227">
        <v>133</v>
      </c>
      <c r="DN360" s="227">
        <v>125</v>
      </c>
      <c r="DO360" s="227">
        <v>126</v>
      </c>
      <c r="DP360" s="376">
        <f t="shared" si="135"/>
        <v>0</v>
      </c>
      <c r="DQ360" s="226">
        <f t="shared" si="135"/>
        <v>-90</v>
      </c>
      <c r="DR360" s="226">
        <f t="shared" si="135"/>
        <v>-92</v>
      </c>
      <c r="DS360" s="226">
        <f t="shared" si="157"/>
        <v>-99</v>
      </c>
      <c r="DT360" s="227">
        <f t="shared" si="157"/>
        <v>0</v>
      </c>
      <c r="DU360" s="227">
        <f t="shared" si="157"/>
        <v>-35.306642710239373</v>
      </c>
      <c r="DV360" s="227">
        <f t="shared" si="157"/>
        <v>-48.13241339431579</v>
      </c>
      <c r="DW360" s="227">
        <f t="shared" si="157"/>
        <v>-48.874558830078172</v>
      </c>
      <c r="DX360" s="377">
        <f t="shared" si="149"/>
        <v>0.76430976430976427</v>
      </c>
      <c r="DY360" s="377">
        <f t="shared" si="148"/>
        <v>0.76471935853379147</v>
      </c>
      <c r="DZ360" s="377">
        <f t="shared" si="148"/>
        <v>0.76466239526860524</v>
      </c>
      <c r="EA360" s="377">
        <f t="shared" si="148"/>
        <v>0.7646783625730994</v>
      </c>
      <c r="EB360" s="378">
        <f t="shared" si="148"/>
        <v>0.74792139077853359</v>
      </c>
      <c r="EC360" s="378">
        <f t="shared" si="148"/>
        <v>0.74024390243902438</v>
      </c>
      <c r="ED360" s="378">
        <f t="shared" si="148"/>
        <v>0.73850907686365397</v>
      </c>
      <c r="EE360" s="378">
        <f t="shared" si="148"/>
        <v>0.73851203501094087</v>
      </c>
      <c r="EG360" s="226">
        <v>3257</v>
      </c>
      <c r="EH360" s="226">
        <v>2666</v>
      </c>
      <c r="EI360" s="226">
        <v>590</v>
      </c>
      <c r="EJ360" s="226">
        <v>183</v>
      </c>
      <c r="EK360" s="226">
        <v>1114</v>
      </c>
      <c r="EL360" s="226">
        <v>5690</v>
      </c>
      <c r="EM360" s="226">
        <v>5683</v>
      </c>
      <c r="EN360" s="379">
        <f t="shared" si="141"/>
        <v>0.8185446730119742</v>
      </c>
      <c r="EO360" s="226">
        <f t="shared" si="142"/>
        <v>31.016949152542374</v>
      </c>
      <c r="EP360" s="379">
        <f t="shared" si="143"/>
        <v>0.342032545287074</v>
      </c>
      <c r="EQ360" s="226">
        <f t="shared" si="144"/>
        <v>195782.07381370827</v>
      </c>
      <c r="ER360" s="226">
        <f t="shared" si="145"/>
        <v>2683.4418440964278</v>
      </c>
      <c r="ES360" s="292"/>
      <c r="ET360" s="227">
        <v>1646</v>
      </c>
      <c r="EU360" s="227">
        <v>1229</v>
      </c>
      <c r="EV360" s="227">
        <v>417</v>
      </c>
      <c r="EW360" s="227">
        <v>220</v>
      </c>
      <c r="EX360" s="227">
        <v>703</v>
      </c>
      <c r="EY360" s="227">
        <v>7015</v>
      </c>
      <c r="EZ360" s="227">
        <v>6982</v>
      </c>
      <c r="FA360" s="380">
        <f t="shared" si="150"/>
        <v>0.74665856622114213</v>
      </c>
      <c r="FB360" s="228">
        <f t="shared" si="151"/>
        <v>52.757793764988016</v>
      </c>
      <c r="FC360" s="380">
        <f t="shared" si="152"/>
        <v>0.42709599027946538</v>
      </c>
      <c r="FD360" s="227">
        <f t="shared" si="153"/>
        <v>100213.82751247328</v>
      </c>
      <c r="FE360" s="227">
        <f t="shared" si="154"/>
        <v>2625.7996753556768</v>
      </c>
      <c r="FF360" s="227">
        <v>667</v>
      </c>
      <c r="FG360" s="228">
        <f t="shared" si="146"/>
        <v>40.179910044977511</v>
      </c>
      <c r="FH360" s="227">
        <v>268</v>
      </c>
      <c r="FI360" s="227">
        <v>667</v>
      </c>
      <c r="FJ360" s="227">
        <v>21</v>
      </c>
      <c r="FK360" s="227">
        <f t="shared" si="137"/>
        <v>378</v>
      </c>
      <c r="FL360" s="227">
        <v>91</v>
      </c>
      <c r="FM360" s="227">
        <f t="shared" si="138"/>
        <v>287</v>
      </c>
      <c r="FZ360" s="229"/>
      <c r="GA360" s="229"/>
      <c r="GB360" s="229"/>
      <c r="GC360" s="229"/>
      <c r="GD360" s="229"/>
    </row>
    <row r="361" spans="1:186" s="368" customFormat="1">
      <c r="A361" s="287" t="s">
        <v>534</v>
      </c>
      <c r="B361" s="369" t="s">
        <v>535</v>
      </c>
      <c r="C361" s="287" t="s">
        <v>910</v>
      </c>
      <c r="D361" s="403" t="s">
        <v>3126</v>
      </c>
      <c r="E361" s="369" t="s">
        <v>911</v>
      </c>
      <c r="F361" s="403">
        <v>358</v>
      </c>
      <c r="G361" s="404" t="s">
        <v>920</v>
      </c>
      <c r="H361" s="392" t="s">
        <v>921</v>
      </c>
      <c r="I361" s="287" t="s">
        <v>914</v>
      </c>
      <c r="J361" s="369" t="s">
        <v>915</v>
      </c>
      <c r="K361" s="287" t="s">
        <v>540</v>
      </c>
      <c r="L361" s="369" t="s">
        <v>879</v>
      </c>
      <c r="M361" s="369" t="s">
        <v>3124</v>
      </c>
      <c r="N361" s="372">
        <v>1</v>
      </c>
      <c r="O361" s="373">
        <v>33</v>
      </c>
      <c r="P361" s="373">
        <v>39</v>
      </c>
      <c r="Q361" s="373">
        <v>40</v>
      </c>
      <c r="R361" s="373">
        <v>44</v>
      </c>
      <c r="S361" s="374">
        <v>120</v>
      </c>
      <c r="T361" s="374">
        <v>123</v>
      </c>
      <c r="U361" s="374">
        <v>138</v>
      </c>
      <c r="V361" s="374">
        <v>161</v>
      </c>
      <c r="W361" s="373">
        <v>27</v>
      </c>
      <c r="X361" s="373">
        <v>32</v>
      </c>
      <c r="Y361" s="373">
        <v>32</v>
      </c>
      <c r="Z361" s="373">
        <v>36</v>
      </c>
      <c r="AA361" s="374">
        <v>72</v>
      </c>
      <c r="AB361" s="374">
        <v>73</v>
      </c>
      <c r="AC361" s="374">
        <v>81</v>
      </c>
      <c r="AD361" s="374">
        <v>93</v>
      </c>
      <c r="AE361" s="373">
        <v>0</v>
      </c>
      <c r="AF361" s="373">
        <v>0</v>
      </c>
      <c r="AG361" s="373">
        <v>0</v>
      </c>
      <c r="AH361" s="373">
        <v>0</v>
      </c>
      <c r="AI361" s="374">
        <v>0</v>
      </c>
      <c r="AJ361" s="374">
        <v>0</v>
      </c>
      <c r="AK361" s="374">
        <v>0</v>
      </c>
      <c r="AL361" s="374">
        <v>1</v>
      </c>
      <c r="AM361" s="226">
        <v>6</v>
      </c>
      <c r="AN361" s="226">
        <v>7</v>
      </c>
      <c r="AO361" s="226">
        <v>8</v>
      </c>
      <c r="AP361" s="226">
        <v>8</v>
      </c>
      <c r="AQ361" s="227">
        <v>48</v>
      </c>
      <c r="AR361" s="227">
        <v>50</v>
      </c>
      <c r="AS361" s="227">
        <v>57</v>
      </c>
      <c r="AT361" s="227">
        <v>68</v>
      </c>
      <c r="AU361" s="226">
        <v>3</v>
      </c>
      <c r="AV361" s="226">
        <v>5</v>
      </c>
      <c r="AW361" s="226">
        <v>5</v>
      </c>
      <c r="AX361" s="226">
        <v>5</v>
      </c>
      <c r="AY361" s="227">
        <v>28</v>
      </c>
      <c r="AZ361" s="227">
        <v>29</v>
      </c>
      <c r="BA361" s="227">
        <v>33</v>
      </c>
      <c r="BB361" s="227">
        <v>37</v>
      </c>
      <c r="BC361" s="226">
        <f t="shared" si="156"/>
        <v>3</v>
      </c>
      <c r="BD361" s="226">
        <f t="shared" si="156"/>
        <v>-1</v>
      </c>
      <c r="BE361" s="226">
        <f t="shared" si="156"/>
        <v>-4</v>
      </c>
      <c r="BF361" s="226">
        <f t="shared" si="155"/>
        <v>0</v>
      </c>
      <c r="BG361" s="218">
        <f t="shared" si="155"/>
        <v>16</v>
      </c>
      <c r="BH361" s="218">
        <f t="shared" si="155"/>
        <v>13</v>
      </c>
      <c r="BI361" s="218">
        <f t="shared" si="155"/>
        <v>21</v>
      </c>
      <c r="BJ361" s="218">
        <f t="shared" si="155"/>
        <v>30</v>
      </c>
      <c r="BK361" s="226">
        <f t="shared" si="158"/>
        <v>0</v>
      </c>
      <c r="BL361" s="226">
        <f t="shared" si="158"/>
        <v>3</v>
      </c>
      <c r="BM361" s="226">
        <f t="shared" si="158"/>
        <v>7</v>
      </c>
      <c r="BN361" s="226">
        <f t="shared" si="158"/>
        <v>3</v>
      </c>
      <c r="BO361" s="227">
        <f t="shared" si="147"/>
        <v>4</v>
      </c>
      <c r="BP361" s="227">
        <f t="shared" si="147"/>
        <v>8</v>
      </c>
      <c r="BQ361" s="227">
        <f t="shared" si="147"/>
        <v>3</v>
      </c>
      <c r="BR361" s="227">
        <f t="shared" si="147"/>
        <v>1</v>
      </c>
      <c r="BS361" s="226">
        <v>0</v>
      </c>
      <c r="BT361" s="226">
        <v>3</v>
      </c>
      <c r="BU361" s="226">
        <v>7</v>
      </c>
      <c r="BV361" s="226">
        <v>3</v>
      </c>
      <c r="BW361" s="227">
        <v>4</v>
      </c>
      <c r="BX361" s="227">
        <v>8</v>
      </c>
      <c r="BY361" s="227">
        <v>3</v>
      </c>
      <c r="BZ361" s="227">
        <v>1</v>
      </c>
      <c r="CA361" s="226">
        <v>0</v>
      </c>
      <c r="CB361" s="226">
        <f>IFERROR(VLOOKUP($G361,[12]ITEM!$B$2:$AC$939,26,0),0)</f>
        <v>0</v>
      </c>
      <c r="CC361" s="226">
        <f>IFERROR(VLOOKUP($G361,[12]ITEM!$B$2:$AC$939,27,0),0)</f>
        <v>0</v>
      </c>
      <c r="CD361" s="226">
        <f>IFERROR(VLOOKUP($G361,[12]ITEM!$B$2:$AC$939,28,0),0)</f>
        <v>0</v>
      </c>
      <c r="CE361" s="227">
        <v>0</v>
      </c>
      <c r="CF361" s="227">
        <v>0</v>
      </c>
      <c r="CG361" s="227">
        <v>0</v>
      </c>
      <c r="CH361" s="227">
        <v>0</v>
      </c>
      <c r="CI361" s="375"/>
      <c r="CJ361" s="226">
        <f t="shared" si="139"/>
        <v>3</v>
      </c>
      <c r="CK361" s="226">
        <f t="shared" si="139"/>
        <v>4</v>
      </c>
      <c r="CL361" s="226">
        <f t="shared" si="139"/>
        <v>4</v>
      </c>
      <c r="CM361" s="226">
        <f t="shared" si="139"/>
        <v>4</v>
      </c>
      <c r="CN361" s="227">
        <f t="shared" si="159"/>
        <v>16</v>
      </c>
      <c r="CO361" s="227">
        <f t="shared" si="159"/>
        <v>16.533386875107979</v>
      </c>
      <c r="CP361" s="227">
        <f t="shared" si="159"/>
        <v>18.484277472183827</v>
      </c>
      <c r="CQ361" s="227">
        <f t="shared" si="159"/>
        <v>21.338885239439978</v>
      </c>
      <c r="CR361" s="226">
        <v>1</v>
      </c>
      <c r="CS361" s="226">
        <v>1</v>
      </c>
      <c r="CT361" s="226">
        <v>1</v>
      </c>
      <c r="CU361" s="226">
        <v>1</v>
      </c>
      <c r="CV361" s="227">
        <f t="shared" si="140"/>
        <v>13</v>
      </c>
      <c r="CW361" s="227">
        <f>CV361*(1+('[13]GROWTH (YoY)'!AR361/100))</f>
        <v>13.533386875107977</v>
      </c>
      <c r="CX361" s="227">
        <f>CW361*(1+('[13]GROWTH (YoY)'!AS361/100))</f>
        <v>15.484277472183825</v>
      </c>
      <c r="CY361" s="227">
        <f>CX361*(1+('[13]GROWTH (YoY)'!AT361/100))</f>
        <v>18.338885239439978</v>
      </c>
      <c r="CZ361" s="226">
        <v>0</v>
      </c>
      <c r="DA361" s="226">
        <v>0</v>
      </c>
      <c r="DB361" s="226">
        <v>0</v>
      </c>
      <c r="DC361" s="226">
        <v>0</v>
      </c>
      <c r="DD361" s="227">
        <v>0</v>
      </c>
      <c r="DE361" s="227">
        <v>0</v>
      </c>
      <c r="DF361" s="227">
        <v>0</v>
      </c>
      <c r="DG361" s="227">
        <v>0</v>
      </c>
      <c r="DH361" s="226">
        <v>2</v>
      </c>
      <c r="DI361" s="226">
        <v>3</v>
      </c>
      <c r="DJ361" s="226">
        <v>3</v>
      </c>
      <c r="DK361" s="226">
        <v>3</v>
      </c>
      <c r="DL361" s="227">
        <v>3</v>
      </c>
      <c r="DM361" s="227">
        <v>3</v>
      </c>
      <c r="DN361" s="227">
        <v>3</v>
      </c>
      <c r="DO361" s="227">
        <v>3</v>
      </c>
      <c r="DP361" s="376">
        <f t="shared" si="135"/>
        <v>0</v>
      </c>
      <c r="DQ361" s="226">
        <f t="shared" si="135"/>
        <v>-5</v>
      </c>
      <c r="DR361" s="226">
        <f t="shared" si="135"/>
        <v>-8</v>
      </c>
      <c r="DS361" s="226">
        <f t="shared" si="157"/>
        <v>-4</v>
      </c>
      <c r="DT361" s="227">
        <f t="shared" si="157"/>
        <v>0</v>
      </c>
      <c r="DU361" s="227">
        <f t="shared" si="157"/>
        <v>-3.5333868751079791</v>
      </c>
      <c r="DV361" s="227">
        <f t="shared" si="157"/>
        <v>2.5157225278161732</v>
      </c>
      <c r="DW361" s="227">
        <f t="shared" si="157"/>
        <v>8.6611147605600216</v>
      </c>
      <c r="DX361" s="377">
        <f t="shared" si="149"/>
        <v>0.81818181818181823</v>
      </c>
      <c r="DY361" s="377">
        <f t="shared" si="148"/>
        <v>0.82051282051282048</v>
      </c>
      <c r="DZ361" s="377">
        <f t="shared" si="148"/>
        <v>0.8</v>
      </c>
      <c r="EA361" s="377">
        <f t="shared" si="148"/>
        <v>0.81818181818181823</v>
      </c>
      <c r="EB361" s="378">
        <f t="shared" si="148"/>
        <v>0.6</v>
      </c>
      <c r="EC361" s="378">
        <f t="shared" si="148"/>
        <v>0.5934959349593496</v>
      </c>
      <c r="ED361" s="378">
        <f t="shared" si="148"/>
        <v>0.58695652173913049</v>
      </c>
      <c r="EE361" s="378">
        <f t="shared" si="148"/>
        <v>0.57763975155279501</v>
      </c>
      <c r="EG361" s="226">
        <v>31</v>
      </c>
      <c r="EH361" s="226">
        <v>21</v>
      </c>
      <c r="EI361" s="226">
        <v>10</v>
      </c>
      <c r="EJ361" s="226">
        <v>3</v>
      </c>
      <c r="EK361" s="226">
        <v>15</v>
      </c>
      <c r="EL361" s="226">
        <v>47</v>
      </c>
      <c r="EM361" s="226">
        <v>47</v>
      </c>
      <c r="EN361" s="379">
        <f t="shared" si="141"/>
        <v>0.67741935483870963</v>
      </c>
      <c r="EO361" s="226">
        <f t="shared" si="142"/>
        <v>30</v>
      </c>
      <c r="EP361" s="379">
        <f t="shared" si="143"/>
        <v>0.4838709677419355</v>
      </c>
      <c r="EQ361" s="226">
        <f t="shared" si="144"/>
        <v>319148.93617021275</v>
      </c>
      <c r="ER361" s="226">
        <f t="shared" si="145"/>
        <v>5319.1489361702124</v>
      </c>
      <c r="ES361" s="292"/>
      <c r="ET361" s="227">
        <v>120</v>
      </c>
      <c r="EU361" s="227">
        <v>72</v>
      </c>
      <c r="EV361" s="227">
        <v>48</v>
      </c>
      <c r="EW361" s="227">
        <v>5</v>
      </c>
      <c r="EX361" s="227">
        <v>7</v>
      </c>
      <c r="EY361" s="227">
        <v>200</v>
      </c>
      <c r="EZ361" s="227">
        <v>200</v>
      </c>
      <c r="FA361" s="380">
        <f t="shared" si="150"/>
        <v>0.6</v>
      </c>
      <c r="FB361" s="228">
        <f t="shared" si="151"/>
        <v>10.416666666666668</v>
      </c>
      <c r="FC361" s="380">
        <f t="shared" si="152"/>
        <v>5.8333333333333334E-2</v>
      </c>
      <c r="FD361" s="227">
        <f t="shared" si="153"/>
        <v>35000</v>
      </c>
      <c r="FE361" s="227">
        <f t="shared" si="154"/>
        <v>2083.3333333333335</v>
      </c>
      <c r="FF361" s="227">
        <v>48</v>
      </c>
      <c r="FG361" s="228">
        <f t="shared" si="146"/>
        <v>56.25</v>
      </c>
      <c r="FH361" s="227">
        <v>27</v>
      </c>
      <c r="FI361" s="227">
        <v>48</v>
      </c>
      <c r="FJ361" s="227">
        <v>0</v>
      </c>
      <c r="FK361" s="227">
        <f t="shared" si="137"/>
        <v>21</v>
      </c>
      <c r="FL361" s="227">
        <v>4</v>
      </c>
      <c r="FM361" s="227">
        <f t="shared" si="138"/>
        <v>17</v>
      </c>
      <c r="FZ361" s="229"/>
      <c r="GA361" s="229"/>
      <c r="GB361" s="229"/>
      <c r="GC361" s="229"/>
      <c r="GD361" s="229"/>
    </row>
    <row r="362" spans="1:186" s="368" customFormat="1">
      <c r="A362" s="287" t="s">
        <v>534</v>
      </c>
      <c r="B362" s="369" t="s">
        <v>535</v>
      </c>
      <c r="C362" s="287" t="s">
        <v>910</v>
      </c>
      <c r="D362" s="403" t="s">
        <v>3126</v>
      </c>
      <c r="E362" s="369" t="s">
        <v>911</v>
      </c>
      <c r="F362" s="403">
        <v>359</v>
      </c>
      <c r="G362" s="404" t="s">
        <v>922</v>
      </c>
      <c r="H362" s="392" t="s">
        <v>923</v>
      </c>
      <c r="I362" s="287" t="s">
        <v>914</v>
      </c>
      <c r="J362" s="369" t="s">
        <v>915</v>
      </c>
      <c r="K362" s="287" t="s">
        <v>540</v>
      </c>
      <c r="L362" s="369" t="s">
        <v>879</v>
      </c>
      <c r="M362" s="369" t="s">
        <v>3124</v>
      </c>
      <c r="N362" s="372">
        <v>1</v>
      </c>
      <c r="O362" s="373">
        <v>467</v>
      </c>
      <c r="P362" s="373">
        <v>438</v>
      </c>
      <c r="Q362" s="373">
        <v>484</v>
      </c>
      <c r="R362" s="373">
        <v>521</v>
      </c>
      <c r="S362" s="374">
        <v>1847</v>
      </c>
      <c r="T362" s="374">
        <v>2041</v>
      </c>
      <c r="U362" s="374">
        <v>2191</v>
      </c>
      <c r="V362" s="374">
        <v>2519</v>
      </c>
      <c r="W362" s="373">
        <v>275</v>
      </c>
      <c r="X362" s="373">
        <v>258</v>
      </c>
      <c r="Y362" s="373">
        <v>285</v>
      </c>
      <c r="Z362" s="373">
        <v>307</v>
      </c>
      <c r="AA362" s="374">
        <v>1219</v>
      </c>
      <c r="AB362" s="374">
        <v>1351</v>
      </c>
      <c r="AC362" s="374">
        <v>1443</v>
      </c>
      <c r="AD362" s="374">
        <v>1648</v>
      </c>
      <c r="AE362" s="373">
        <v>2</v>
      </c>
      <c r="AF362" s="373">
        <v>2</v>
      </c>
      <c r="AG362" s="373">
        <v>2</v>
      </c>
      <c r="AH362" s="373">
        <v>2</v>
      </c>
      <c r="AI362" s="374">
        <v>7</v>
      </c>
      <c r="AJ362" s="374">
        <v>7</v>
      </c>
      <c r="AK362" s="374">
        <v>7</v>
      </c>
      <c r="AL362" s="374">
        <v>8</v>
      </c>
      <c r="AM362" s="226">
        <v>192</v>
      </c>
      <c r="AN362" s="226">
        <v>180</v>
      </c>
      <c r="AO362" s="226">
        <v>199</v>
      </c>
      <c r="AP362" s="226">
        <v>214</v>
      </c>
      <c r="AQ362" s="227">
        <v>627</v>
      </c>
      <c r="AR362" s="227">
        <v>690</v>
      </c>
      <c r="AS362" s="227">
        <v>748</v>
      </c>
      <c r="AT362" s="227">
        <v>872</v>
      </c>
      <c r="AU362" s="226">
        <v>110</v>
      </c>
      <c r="AV362" s="226">
        <v>142</v>
      </c>
      <c r="AW362" s="226">
        <v>158</v>
      </c>
      <c r="AX362" s="226">
        <v>177</v>
      </c>
      <c r="AY362" s="227">
        <v>511</v>
      </c>
      <c r="AZ362" s="227">
        <v>510</v>
      </c>
      <c r="BA362" s="227">
        <v>586</v>
      </c>
      <c r="BB362" s="227">
        <v>640</v>
      </c>
      <c r="BC362" s="226">
        <f t="shared" si="156"/>
        <v>82</v>
      </c>
      <c r="BD362" s="226">
        <f t="shared" si="156"/>
        <v>-3</v>
      </c>
      <c r="BE362" s="226">
        <f t="shared" si="156"/>
        <v>-69</v>
      </c>
      <c r="BF362" s="226">
        <f t="shared" si="155"/>
        <v>-29</v>
      </c>
      <c r="BG362" s="218">
        <f t="shared" si="155"/>
        <v>70</v>
      </c>
      <c r="BH362" s="218">
        <f t="shared" si="155"/>
        <v>54</v>
      </c>
      <c r="BI362" s="218">
        <f t="shared" si="155"/>
        <v>88</v>
      </c>
      <c r="BJ362" s="218">
        <f t="shared" si="155"/>
        <v>198</v>
      </c>
      <c r="BK362" s="226">
        <f t="shared" si="158"/>
        <v>0</v>
      </c>
      <c r="BL362" s="226">
        <f t="shared" si="158"/>
        <v>41</v>
      </c>
      <c r="BM362" s="226">
        <f t="shared" si="158"/>
        <v>110</v>
      </c>
      <c r="BN362" s="226">
        <f t="shared" si="158"/>
        <v>66</v>
      </c>
      <c r="BO362" s="227">
        <f t="shared" si="147"/>
        <v>46</v>
      </c>
      <c r="BP362" s="227">
        <f t="shared" si="147"/>
        <v>126</v>
      </c>
      <c r="BQ362" s="227">
        <f t="shared" si="147"/>
        <v>74</v>
      </c>
      <c r="BR362" s="227">
        <f t="shared" si="147"/>
        <v>34</v>
      </c>
      <c r="BS362" s="226">
        <v>0</v>
      </c>
      <c r="BT362" s="226">
        <v>41</v>
      </c>
      <c r="BU362" s="226">
        <v>110</v>
      </c>
      <c r="BV362" s="226">
        <v>66</v>
      </c>
      <c r="BW362" s="227">
        <v>46</v>
      </c>
      <c r="BX362" s="227">
        <v>126</v>
      </c>
      <c r="BY362" s="227">
        <v>74</v>
      </c>
      <c r="BZ362" s="227">
        <v>34</v>
      </c>
      <c r="CA362" s="226">
        <v>0</v>
      </c>
      <c r="CB362" s="226">
        <f>IFERROR(VLOOKUP($G362,[12]ITEM!$B$2:$AC$939,26,0),0)</f>
        <v>0</v>
      </c>
      <c r="CC362" s="226">
        <f>IFERROR(VLOOKUP($G362,[12]ITEM!$B$2:$AC$939,27,0),0)</f>
        <v>0</v>
      </c>
      <c r="CD362" s="226">
        <f>IFERROR(VLOOKUP($G362,[12]ITEM!$B$2:$AC$939,28,0),0)</f>
        <v>0</v>
      </c>
      <c r="CE362" s="227">
        <v>0</v>
      </c>
      <c r="CF362" s="227">
        <v>0</v>
      </c>
      <c r="CG362" s="227">
        <v>0</v>
      </c>
      <c r="CH362" s="227">
        <v>0</v>
      </c>
      <c r="CI362" s="375"/>
      <c r="CJ362" s="226">
        <f t="shared" si="139"/>
        <v>82</v>
      </c>
      <c r="CK362" s="226">
        <f t="shared" si="139"/>
        <v>100</v>
      </c>
      <c r="CL362" s="226">
        <f t="shared" si="139"/>
        <v>105</v>
      </c>
      <c r="CM362" s="226">
        <f t="shared" si="139"/>
        <v>107</v>
      </c>
      <c r="CN362" s="227">
        <f t="shared" si="159"/>
        <v>70</v>
      </c>
      <c r="CO362" s="227">
        <f t="shared" si="159"/>
        <v>75.488448628793037</v>
      </c>
      <c r="CP362" s="227">
        <f t="shared" si="159"/>
        <v>81.571148260510967</v>
      </c>
      <c r="CQ362" s="227">
        <f t="shared" si="159"/>
        <v>92.415429620983218</v>
      </c>
      <c r="CR362" s="226">
        <v>22</v>
      </c>
      <c r="CS362" s="226">
        <v>22</v>
      </c>
      <c r="CT362" s="226">
        <v>25</v>
      </c>
      <c r="CU362" s="226">
        <v>26</v>
      </c>
      <c r="CV362" s="227">
        <f t="shared" si="140"/>
        <v>55</v>
      </c>
      <c r="CW362" s="227">
        <f>CV362*(1+('[13]GROWTH (YoY)'!AR362/100))</f>
        <v>60.48844862879303</v>
      </c>
      <c r="CX362" s="227">
        <f>CW362*(1+('[13]GROWTH (YoY)'!AS362/100))</f>
        <v>65.571148260510967</v>
      </c>
      <c r="CY362" s="227">
        <f>CX362*(1+('[13]GROWTH (YoY)'!AT362/100))</f>
        <v>76.415429620983218</v>
      </c>
      <c r="CZ362" s="226">
        <v>55</v>
      </c>
      <c r="DA362" s="226">
        <v>72</v>
      </c>
      <c r="DB362" s="226">
        <v>74</v>
      </c>
      <c r="DC362" s="226">
        <v>75</v>
      </c>
      <c r="DD362" s="227">
        <v>9</v>
      </c>
      <c r="DE362" s="227">
        <v>9</v>
      </c>
      <c r="DF362" s="227">
        <v>10</v>
      </c>
      <c r="DG362" s="227">
        <v>10</v>
      </c>
      <c r="DH362" s="226">
        <v>5</v>
      </c>
      <c r="DI362" s="226">
        <v>6</v>
      </c>
      <c r="DJ362" s="226">
        <v>6</v>
      </c>
      <c r="DK362" s="226">
        <v>6</v>
      </c>
      <c r="DL362" s="227">
        <v>6</v>
      </c>
      <c r="DM362" s="227">
        <v>6</v>
      </c>
      <c r="DN362" s="227">
        <v>6</v>
      </c>
      <c r="DO362" s="227">
        <v>6</v>
      </c>
      <c r="DP362" s="376">
        <f t="shared" si="135"/>
        <v>0</v>
      </c>
      <c r="DQ362" s="226">
        <f t="shared" si="135"/>
        <v>-103</v>
      </c>
      <c r="DR362" s="226">
        <f t="shared" si="135"/>
        <v>-174</v>
      </c>
      <c r="DS362" s="226">
        <f t="shared" si="157"/>
        <v>-136</v>
      </c>
      <c r="DT362" s="227">
        <f t="shared" si="157"/>
        <v>0</v>
      </c>
      <c r="DU362" s="227">
        <f t="shared" si="157"/>
        <v>-21.488448628793037</v>
      </c>
      <c r="DV362" s="227">
        <f t="shared" si="157"/>
        <v>6.4288517394890334</v>
      </c>
      <c r="DW362" s="227">
        <f t="shared" si="157"/>
        <v>105.58457037901678</v>
      </c>
      <c r="DX362" s="377">
        <f t="shared" si="149"/>
        <v>0.58886509635974305</v>
      </c>
      <c r="DY362" s="377">
        <f t="shared" si="148"/>
        <v>0.58904109589041098</v>
      </c>
      <c r="DZ362" s="377">
        <f t="shared" si="148"/>
        <v>0.58884297520661155</v>
      </c>
      <c r="EA362" s="377">
        <f t="shared" si="148"/>
        <v>0.58925143953934744</v>
      </c>
      <c r="EB362" s="378">
        <f t="shared" si="148"/>
        <v>0.65998917162966975</v>
      </c>
      <c r="EC362" s="378">
        <f t="shared" si="148"/>
        <v>0.66193042626163645</v>
      </c>
      <c r="ED362" s="378">
        <f t="shared" si="148"/>
        <v>0.65860337745321773</v>
      </c>
      <c r="EE362" s="378">
        <f t="shared" si="148"/>
        <v>0.65422786820166734</v>
      </c>
      <c r="EG362" s="226">
        <v>466</v>
      </c>
      <c r="EH362" s="226">
        <v>327</v>
      </c>
      <c r="EI362" s="226">
        <v>139</v>
      </c>
      <c r="EJ362" s="226">
        <v>79</v>
      </c>
      <c r="EK362" s="226">
        <v>249</v>
      </c>
      <c r="EL362" s="226">
        <v>3657</v>
      </c>
      <c r="EM362" s="226">
        <v>3549</v>
      </c>
      <c r="EN362" s="379">
        <f t="shared" si="141"/>
        <v>0.70171673819742486</v>
      </c>
      <c r="EO362" s="226">
        <f t="shared" si="142"/>
        <v>56.834532374100718</v>
      </c>
      <c r="EP362" s="379">
        <f t="shared" si="143"/>
        <v>0.53433476394849788</v>
      </c>
      <c r="EQ362" s="226">
        <f t="shared" si="144"/>
        <v>68088.59721082855</v>
      </c>
      <c r="ER362" s="226">
        <f t="shared" si="145"/>
        <v>1854.9826242133934</v>
      </c>
      <c r="ES362" s="292"/>
      <c r="ET362" s="227">
        <v>4847</v>
      </c>
      <c r="EU362" s="227">
        <v>3619</v>
      </c>
      <c r="EV362" s="227">
        <v>1227</v>
      </c>
      <c r="EW362" s="227">
        <v>503</v>
      </c>
      <c r="EX362" s="227">
        <v>2832</v>
      </c>
      <c r="EY362" s="227">
        <v>13886</v>
      </c>
      <c r="EZ362" s="227">
        <v>13741</v>
      </c>
      <c r="FA362" s="380">
        <f t="shared" si="150"/>
        <v>0.74664741076954821</v>
      </c>
      <c r="FB362" s="228">
        <f t="shared" si="151"/>
        <v>40.99429502852486</v>
      </c>
      <c r="FC362" s="380">
        <f t="shared" si="152"/>
        <v>0.58427893542397358</v>
      </c>
      <c r="FD362" s="227">
        <f t="shared" si="153"/>
        <v>203946.42085553796</v>
      </c>
      <c r="FE362" s="227">
        <f t="shared" si="154"/>
        <v>3050.4815273027193</v>
      </c>
      <c r="FF362" s="227">
        <v>627</v>
      </c>
      <c r="FG362" s="228">
        <f t="shared" si="146"/>
        <v>77.033492822966508</v>
      </c>
      <c r="FH362" s="227">
        <v>483</v>
      </c>
      <c r="FI362" s="227">
        <v>627</v>
      </c>
      <c r="FJ362" s="227">
        <v>9</v>
      </c>
      <c r="FK362" s="227">
        <f t="shared" si="137"/>
        <v>135</v>
      </c>
      <c r="FL362" s="227">
        <v>64</v>
      </c>
      <c r="FM362" s="227">
        <f t="shared" si="138"/>
        <v>71</v>
      </c>
      <c r="FZ362" s="229"/>
      <c r="GA362" s="229"/>
      <c r="GB362" s="229"/>
      <c r="GC362" s="229"/>
      <c r="GD362" s="229"/>
    </row>
    <row r="363" spans="1:186" s="368" customFormat="1">
      <c r="A363" s="287" t="s">
        <v>534</v>
      </c>
      <c r="B363" s="369" t="s">
        <v>535</v>
      </c>
      <c r="C363" s="287" t="s">
        <v>910</v>
      </c>
      <c r="D363" s="403" t="s">
        <v>3126</v>
      </c>
      <c r="E363" s="369" t="s">
        <v>911</v>
      </c>
      <c r="F363" s="403">
        <v>360</v>
      </c>
      <c r="G363" s="404" t="s">
        <v>924</v>
      </c>
      <c r="H363" s="392" t="s">
        <v>925</v>
      </c>
      <c r="I363" s="287" t="s">
        <v>914</v>
      </c>
      <c r="J363" s="369" t="s">
        <v>915</v>
      </c>
      <c r="K363" s="287" t="s">
        <v>540</v>
      </c>
      <c r="L363" s="369" t="s">
        <v>879</v>
      </c>
      <c r="M363" s="369" t="s">
        <v>3124</v>
      </c>
      <c r="N363" s="372">
        <v>1</v>
      </c>
      <c r="O363" s="373">
        <v>1121</v>
      </c>
      <c r="P363" s="373">
        <v>855</v>
      </c>
      <c r="Q363" s="373">
        <v>763</v>
      </c>
      <c r="R363" s="373">
        <v>820</v>
      </c>
      <c r="S363" s="374">
        <v>2714</v>
      </c>
      <c r="T363" s="374">
        <v>2419</v>
      </c>
      <c r="U363" s="374">
        <v>2597</v>
      </c>
      <c r="V363" s="374">
        <v>2685</v>
      </c>
      <c r="W363" s="373">
        <v>1021</v>
      </c>
      <c r="X363" s="373">
        <v>766</v>
      </c>
      <c r="Y363" s="373">
        <v>684</v>
      </c>
      <c r="Z363" s="373">
        <v>734</v>
      </c>
      <c r="AA363" s="374">
        <v>2241</v>
      </c>
      <c r="AB363" s="374">
        <v>1990</v>
      </c>
      <c r="AC363" s="374">
        <v>2139</v>
      </c>
      <c r="AD363" s="374">
        <v>2203</v>
      </c>
      <c r="AE363" s="373">
        <v>6</v>
      </c>
      <c r="AF363" s="373">
        <v>3</v>
      </c>
      <c r="AG363" s="373">
        <v>3</v>
      </c>
      <c r="AH363" s="373">
        <v>3</v>
      </c>
      <c r="AI363" s="374">
        <v>10</v>
      </c>
      <c r="AJ363" s="374">
        <v>8</v>
      </c>
      <c r="AK363" s="374">
        <v>8</v>
      </c>
      <c r="AL363" s="374">
        <v>9</v>
      </c>
      <c r="AM363" s="226">
        <v>100</v>
      </c>
      <c r="AN363" s="226">
        <v>89</v>
      </c>
      <c r="AO363" s="226">
        <v>79</v>
      </c>
      <c r="AP363" s="226">
        <v>85</v>
      </c>
      <c r="AQ363" s="227">
        <v>473</v>
      </c>
      <c r="AR363" s="227">
        <v>429</v>
      </c>
      <c r="AS363" s="227">
        <v>458</v>
      </c>
      <c r="AT363" s="227">
        <v>481</v>
      </c>
      <c r="AU363" s="226">
        <v>54</v>
      </c>
      <c r="AV363" s="226">
        <v>46</v>
      </c>
      <c r="AW363" s="226">
        <v>41</v>
      </c>
      <c r="AX363" s="226">
        <v>45</v>
      </c>
      <c r="AY363" s="227">
        <v>244</v>
      </c>
      <c r="AZ363" s="227">
        <v>249</v>
      </c>
      <c r="BA363" s="227">
        <v>286</v>
      </c>
      <c r="BB363" s="227">
        <v>310</v>
      </c>
      <c r="BC363" s="226">
        <f t="shared" si="156"/>
        <v>46</v>
      </c>
      <c r="BD363" s="226">
        <f t="shared" si="156"/>
        <v>43</v>
      </c>
      <c r="BE363" s="226">
        <f t="shared" si="156"/>
        <v>38</v>
      </c>
      <c r="BF363" s="226">
        <f t="shared" si="155"/>
        <v>39</v>
      </c>
      <c r="BG363" s="218">
        <f t="shared" si="155"/>
        <v>228</v>
      </c>
      <c r="BH363" s="218">
        <f t="shared" si="155"/>
        <v>179</v>
      </c>
      <c r="BI363" s="218">
        <f t="shared" si="155"/>
        <v>170</v>
      </c>
      <c r="BJ363" s="218">
        <f t="shared" si="155"/>
        <v>170</v>
      </c>
      <c r="BK363" s="226">
        <f t="shared" si="158"/>
        <v>0</v>
      </c>
      <c r="BL363" s="226">
        <f t="shared" si="158"/>
        <v>0</v>
      </c>
      <c r="BM363" s="226">
        <f t="shared" si="158"/>
        <v>0</v>
      </c>
      <c r="BN363" s="226">
        <f t="shared" si="158"/>
        <v>1</v>
      </c>
      <c r="BO363" s="227">
        <f t="shared" si="147"/>
        <v>1</v>
      </c>
      <c r="BP363" s="227">
        <f t="shared" si="147"/>
        <v>1</v>
      </c>
      <c r="BQ363" s="227">
        <f t="shared" si="147"/>
        <v>2</v>
      </c>
      <c r="BR363" s="227">
        <f t="shared" si="147"/>
        <v>1</v>
      </c>
      <c r="BS363" s="226">
        <v>0</v>
      </c>
      <c r="BT363" s="226">
        <v>0</v>
      </c>
      <c r="BU363" s="226">
        <v>0</v>
      </c>
      <c r="BV363" s="226">
        <v>1</v>
      </c>
      <c r="BW363" s="227">
        <v>1</v>
      </c>
      <c r="BX363" s="227">
        <v>1</v>
      </c>
      <c r="BY363" s="227">
        <v>2</v>
      </c>
      <c r="BZ363" s="227">
        <v>1</v>
      </c>
      <c r="CA363" s="226">
        <v>0</v>
      </c>
      <c r="CB363" s="226">
        <f>IFERROR(VLOOKUP($G363,[12]ITEM!$B$2:$AC$939,26,0),0)</f>
        <v>0</v>
      </c>
      <c r="CC363" s="226">
        <f>IFERROR(VLOOKUP($G363,[12]ITEM!$B$2:$AC$939,27,0),0)</f>
        <v>0</v>
      </c>
      <c r="CD363" s="226">
        <f>IFERROR(VLOOKUP($G363,[12]ITEM!$B$2:$AC$939,28,0),0)</f>
        <v>0</v>
      </c>
      <c r="CE363" s="227">
        <v>0</v>
      </c>
      <c r="CF363" s="227">
        <v>0</v>
      </c>
      <c r="CG363" s="227">
        <v>0</v>
      </c>
      <c r="CH363" s="227">
        <v>0</v>
      </c>
      <c r="CI363" s="375"/>
      <c r="CJ363" s="226">
        <f t="shared" si="139"/>
        <v>46</v>
      </c>
      <c r="CK363" s="226">
        <f t="shared" si="139"/>
        <v>46</v>
      </c>
      <c r="CL363" s="226">
        <f t="shared" si="139"/>
        <v>42</v>
      </c>
      <c r="CM363" s="226">
        <f t="shared" si="139"/>
        <v>44</v>
      </c>
      <c r="CN363" s="227">
        <f t="shared" si="159"/>
        <v>228</v>
      </c>
      <c r="CO363" s="227">
        <f t="shared" si="159"/>
        <v>207.56997003487652</v>
      </c>
      <c r="CP363" s="227">
        <f t="shared" si="159"/>
        <v>221.08987000003364</v>
      </c>
      <c r="CQ363" s="227">
        <f t="shared" si="159"/>
        <v>231.91965239336446</v>
      </c>
      <c r="CR363" s="226">
        <v>44</v>
      </c>
      <c r="CS363" s="226">
        <v>39</v>
      </c>
      <c r="CT363" s="226">
        <v>35</v>
      </c>
      <c r="CU363" s="226">
        <v>37</v>
      </c>
      <c r="CV363" s="227">
        <f t="shared" si="140"/>
        <v>221</v>
      </c>
      <c r="CW363" s="227">
        <f>CV363*(1+('[13]GROWTH (YoY)'!AR363/100))</f>
        <v>200.56997003487652</v>
      </c>
      <c r="CX363" s="227">
        <f>CW363*(1+('[13]GROWTH (YoY)'!AS363/100))</f>
        <v>214.08987000003364</v>
      </c>
      <c r="CY363" s="227">
        <f>CX363*(1+('[13]GROWTH (YoY)'!AT363/100))</f>
        <v>224.91965239336446</v>
      </c>
      <c r="CZ363" s="226">
        <v>0</v>
      </c>
      <c r="DA363" s="226">
        <v>0</v>
      </c>
      <c r="DB363" s="226">
        <v>0</v>
      </c>
      <c r="DC363" s="226">
        <v>0</v>
      </c>
      <c r="DD363" s="227">
        <v>0</v>
      </c>
      <c r="DE363" s="227">
        <v>0</v>
      </c>
      <c r="DF363" s="227">
        <v>0</v>
      </c>
      <c r="DG363" s="227">
        <v>0</v>
      </c>
      <c r="DH363" s="226">
        <v>2</v>
      </c>
      <c r="DI363" s="226">
        <v>7</v>
      </c>
      <c r="DJ363" s="226">
        <v>7</v>
      </c>
      <c r="DK363" s="226">
        <v>7</v>
      </c>
      <c r="DL363" s="227">
        <v>7</v>
      </c>
      <c r="DM363" s="227">
        <v>7</v>
      </c>
      <c r="DN363" s="227">
        <v>7</v>
      </c>
      <c r="DO363" s="227">
        <v>7</v>
      </c>
      <c r="DP363" s="376">
        <f t="shared" si="135"/>
        <v>0</v>
      </c>
      <c r="DQ363" s="226">
        <f t="shared" si="135"/>
        <v>-3</v>
      </c>
      <c r="DR363" s="226">
        <f t="shared" si="135"/>
        <v>-4</v>
      </c>
      <c r="DS363" s="226">
        <f t="shared" si="157"/>
        <v>-5</v>
      </c>
      <c r="DT363" s="227">
        <f t="shared" si="157"/>
        <v>0</v>
      </c>
      <c r="DU363" s="227">
        <f t="shared" si="157"/>
        <v>-28.569970034876519</v>
      </c>
      <c r="DV363" s="227">
        <f t="shared" si="157"/>
        <v>-51.089870000033642</v>
      </c>
      <c r="DW363" s="227">
        <f t="shared" si="157"/>
        <v>-61.919652393364458</v>
      </c>
      <c r="DX363" s="377">
        <f t="shared" si="149"/>
        <v>0.91079393398751118</v>
      </c>
      <c r="DY363" s="377">
        <f t="shared" si="148"/>
        <v>0.89590643274853798</v>
      </c>
      <c r="DZ363" s="377">
        <f t="shared" si="148"/>
        <v>0.89646133682830931</v>
      </c>
      <c r="EA363" s="377">
        <f t="shared" si="148"/>
        <v>0.89512195121951221</v>
      </c>
      <c r="EB363" s="378">
        <f t="shared" si="148"/>
        <v>0.82571849668386144</v>
      </c>
      <c r="EC363" s="378">
        <f t="shared" si="148"/>
        <v>0.82265398925175692</v>
      </c>
      <c r="ED363" s="378">
        <f t="shared" si="148"/>
        <v>0.82364266461301505</v>
      </c>
      <c r="EE363" s="378">
        <f t="shared" si="148"/>
        <v>0.82048417132216012</v>
      </c>
      <c r="EG363" s="226">
        <v>3171</v>
      </c>
      <c r="EH363" s="226">
        <v>2853</v>
      </c>
      <c r="EI363" s="226">
        <v>318</v>
      </c>
      <c r="EJ363" s="226">
        <v>24</v>
      </c>
      <c r="EK363" s="226">
        <v>13</v>
      </c>
      <c r="EL363" s="226">
        <v>526</v>
      </c>
      <c r="EM363" s="226">
        <v>526</v>
      </c>
      <c r="EN363" s="379">
        <f t="shared" si="141"/>
        <v>0.89971617786187319</v>
      </c>
      <c r="EO363" s="226">
        <f t="shared" si="142"/>
        <v>7.5471698113207548</v>
      </c>
      <c r="EP363" s="379">
        <f t="shared" si="143"/>
        <v>4.0996531062756228E-3</v>
      </c>
      <c r="EQ363" s="226">
        <f t="shared" si="144"/>
        <v>24714.828897338404</v>
      </c>
      <c r="ER363" s="226">
        <f t="shared" si="145"/>
        <v>3802.2813688212932</v>
      </c>
      <c r="ES363" s="292"/>
      <c r="ET363" s="227">
        <v>1114</v>
      </c>
      <c r="EU363" s="227">
        <v>1041</v>
      </c>
      <c r="EV363" s="227">
        <v>73</v>
      </c>
      <c r="EW363" s="227">
        <v>31</v>
      </c>
      <c r="EX363" s="227">
        <v>49</v>
      </c>
      <c r="EY363" s="227">
        <v>530</v>
      </c>
      <c r="EZ363" s="227">
        <v>530</v>
      </c>
      <c r="FA363" s="380">
        <f t="shared" si="150"/>
        <v>0.93447037701974867</v>
      </c>
      <c r="FB363" s="228">
        <f t="shared" si="151"/>
        <v>42.465753424657535</v>
      </c>
      <c r="FC363" s="380">
        <f t="shared" si="152"/>
        <v>4.3985637342908439E-2</v>
      </c>
      <c r="FD363" s="227">
        <f t="shared" si="153"/>
        <v>92452.830188679247</v>
      </c>
      <c r="FE363" s="227">
        <f t="shared" si="154"/>
        <v>4874.2138364779876</v>
      </c>
      <c r="FF363" s="227">
        <v>473</v>
      </c>
      <c r="FG363" s="228">
        <f t="shared" si="146"/>
        <v>48.837209302325576</v>
      </c>
      <c r="FH363" s="227">
        <v>231</v>
      </c>
      <c r="FI363" s="227">
        <v>473</v>
      </c>
      <c r="FJ363" s="227">
        <v>0</v>
      </c>
      <c r="FK363" s="227">
        <f t="shared" si="137"/>
        <v>242</v>
      </c>
      <c r="FL363" s="227">
        <v>94</v>
      </c>
      <c r="FM363" s="227">
        <f t="shared" si="138"/>
        <v>148</v>
      </c>
      <c r="FZ363" s="229"/>
      <c r="GA363" s="229"/>
      <c r="GB363" s="229"/>
      <c r="GC363" s="229"/>
      <c r="GD363" s="229"/>
    </row>
    <row r="364" spans="1:186" s="368" customFormat="1">
      <c r="A364" s="287" t="s">
        <v>534</v>
      </c>
      <c r="B364" s="369" t="s">
        <v>535</v>
      </c>
      <c r="C364" s="287" t="s">
        <v>910</v>
      </c>
      <c r="D364" s="403" t="s">
        <v>3126</v>
      </c>
      <c r="E364" s="369" t="s">
        <v>911</v>
      </c>
      <c r="F364" s="403">
        <v>361</v>
      </c>
      <c r="G364" s="404" t="s">
        <v>926</v>
      </c>
      <c r="H364" s="392" t="s">
        <v>927</v>
      </c>
      <c r="I364" s="287" t="s">
        <v>914</v>
      </c>
      <c r="J364" s="369" t="s">
        <v>915</v>
      </c>
      <c r="K364" s="287" t="s">
        <v>540</v>
      </c>
      <c r="L364" s="369" t="s">
        <v>879</v>
      </c>
      <c r="M364" s="369" t="s">
        <v>3124</v>
      </c>
      <c r="N364" s="372">
        <v>1</v>
      </c>
      <c r="O364" s="373">
        <v>2216</v>
      </c>
      <c r="P364" s="373">
        <v>4634</v>
      </c>
      <c r="Q364" s="373">
        <v>5693</v>
      </c>
      <c r="R364" s="373">
        <v>6345</v>
      </c>
      <c r="S364" s="374">
        <v>4232</v>
      </c>
      <c r="T364" s="374">
        <v>5184</v>
      </c>
      <c r="U364" s="374">
        <v>5778</v>
      </c>
      <c r="V364" s="374">
        <v>6396</v>
      </c>
      <c r="W364" s="373">
        <v>1984</v>
      </c>
      <c r="X364" s="373">
        <v>4149</v>
      </c>
      <c r="Y364" s="373">
        <v>5097</v>
      </c>
      <c r="Z364" s="373">
        <v>5680</v>
      </c>
      <c r="AA364" s="374">
        <v>3742</v>
      </c>
      <c r="AB364" s="374">
        <v>4622</v>
      </c>
      <c r="AC364" s="374">
        <v>5147</v>
      </c>
      <c r="AD364" s="374">
        <v>5698</v>
      </c>
      <c r="AE364" s="373">
        <v>11</v>
      </c>
      <c r="AF364" s="373">
        <v>17</v>
      </c>
      <c r="AG364" s="373">
        <v>19</v>
      </c>
      <c r="AH364" s="373">
        <v>20</v>
      </c>
      <c r="AI364" s="374">
        <v>16</v>
      </c>
      <c r="AJ364" s="374">
        <v>17</v>
      </c>
      <c r="AK364" s="374">
        <v>18</v>
      </c>
      <c r="AL364" s="374">
        <v>20</v>
      </c>
      <c r="AM364" s="226">
        <v>232</v>
      </c>
      <c r="AN364" s="226">
        <v>485</v>
      </c>
      <c r="AO364" s="226">
        <v>596</v>
      </c>
      <c r="AP364" s="226">
        <v>664</v>
      </c>
      <c r="AQ364" s="227">
        <v>490</v>
      </c>
      <c r="AR364" s="227">
        <v>562</v>
      </c>
      <c r="AS364" s="227">
        <v>631</v>
      </c>
      <c r="AT364" s="227">
        <v>698</v>
      </c>
      <c r="AU364" s="226">
        <v>196</v>
      </c>
      <c r="AV364" s="226">
        <v>240</v>
      </c>
      <c r="AW364" s="226">
        <v>283</v>
      </c>
      <c r="AX364" s="226">
        <v>325</v>
      </c>
      <c r="AY364" s="227">
        <v>276</v>
      </c>
      <c r="AZ364" s="227">
        <v>287</v>
      </c>
      <c r="BA364" s="227">
        <v>331</v>
      </c>
      <c r="BB364" s="227">
        <v>360</v>
      </c>
      <c r="BC364" s="226">
        <f t="shared" si="156"/>
        <v>32</v>
      </c>
      <c r="BD364" s="226">
        <f t="shared" si="156"/>
        <v>224</v>
      </c>
      <c r="BE364" s="226">
        <f t="shared" si="156"/>
        <v>291</v>
      </c>
      <c r="BF364" s="226">
        <f t="shared" si="155"/>
        <v>318</v>
      </c>
      <c r="BG364" s="218">
        <f t="shared" si="155"/>
        <v>165</v>
      </c>
      <c r="BH364" s="218">
        <f t="shared" si="155"/>
        <v>223</v>
      </c>
      <c r="BI364" s="218">
        <f t="shared" si="155"/>
        <v>245</v>
      </c>
      <c r="BJ364" s="218">
        <f t="shared" si="155"/>
        <v>283</v>
      </c>
      <c r="BK364" s="226">
        <f t="shared" si="158"/>
        <v>4</v>
      </c>
      <c r="BL364" s="226">
        <f t="shared" si="158"/>
        <v>21</v>
      </c>
      <c r="BM364" s="226">
        <f t="shared" si="158"/>
        <v>22</v>
      </c>
      <c r="BN364" s="226">
        <f t="shared" si="158"/>
        <v>21</v>
      </c>
      <c r="BO364" s="227">
        <f t="shared" si="147"/>
        <v>49</v>
      </c>
      <c r="BP364" s="227">
        <f t="shared" si="147"/>
        <v>52</v>
      </c>
      <c r="BQ364" s="227">
        <f t="shared" si="147"/>
        <v>55</v>
      </c>
      <c r="BR364" s="227">
        <f t="shared" si="147"/>
        <v>55</v>
      </c>
      <c r="BS364" s="226">
        <v>14</v>
      </c>
      <c r="BT364" s="226">
        <v>21</v>
      </c>
      <c r="BU364" s="226">
        <v>22</v>
      </c>
      <c r="BV364" s="226">
        <v>21</v>
      </c>
      <c r="BW364" s="227">
        <v>49</v>
      </c>
      <c r="BX364" s="227">
        <v>52</v>
      </c>
      <c r="BY364" s="227">
        <v>55</v>
      </c>
      <c r="BZ364" s="227">
        <v>55</v>
      </c>
      <c r="CA364" s="226">
        <v>10</v>
      </c>
      <c r="CB364" s="226">
        <f>IFERROR(VLOOKUP($G364,[12]ITEM!$B$2:$AC$939,26,0),0)</f>
        <v>0</v>
      </c>
      <c r="CC364" s="226">
        <f>IFERROR(VLOOKUP($G364,[12]ITEM!$B$2:$AC$939,27,0),0)</f>
        <v>0</v>
      </c>
      <c r="CD364" s="226">
        <f>IFERROR(VLOOKUP($G364,[12]ITEM!$B$2:$AC$939,28,0),0)</f>
        <v>0</v>
      </c>
      <c r="CE364" s="227">
        <v>0</v>
      </c>
      <c r="CF364" s="227">
        <v>0</v>
      </c>
      <c r="CG364" s="227">
        <v>0</v>
      </c>
      <c r="CH364" s="227">
        <v>0</v>
      </c>
      <c r="CI364" s="375"/>
      <c r="CJ364" s="226">
        <f t="shared" si="139"/>
        <v>32</v>
      </c>
      <c r="CK364" s="226">
        <f t="shared" si="139"/>
        <v>59</v>
      </c>
      <c r="CL364" s="226">
        <f t="shared" si="139"/>
        <v>66</v>
      </c>
      <c r="CM364" s="226">
        <f t="shared" si="139"/>
        <v>68</v>
      </c>
      <c r="CN364" s="227">
        <f t="shared" si="159"/>
        <v>165</v>
      </c>
      <c r="CO364" s="227">
        <f t="shared" si="159"/>
        <v>185.38020786182028</v>
      </c>
      <c r="CP364" s="227">
        <f t="shared" si="159"/>
        <v>201.79096068188215</v>
      </c>
      <c r="CQ364" s="227">
        <f t="shared" si="159"/>
        <v>222.02254364548338</v>
      </c>
      <c r="CR364" s="226">
        <v>15</v>
      </c>
      <c r="CS364" s="226">
        <v>29</v>
      </c>
      <c r="CT364" s="226">
        <v>35</v>
      </c>
      <c r="CU364" s="226">
        <v>39</v>
      </c>
      <c r="CV364" s="227">
        <f t="shared" si="140"/>
        <v>132</v>
      </c>
      <c r="CW364" s="227">
        <f>CV364*(1+('[13]GROWTH (YoY)'!AR364/100))</f>
        <v>151.38020786182028</v>
      </c>
      <c r="CX364" s="227">
        <f>CW364*(1+('[13]GROWTH (YoY)'!AS364/100))</f>
        <v>169.79096068188215</v>
      </c>
      <c r="CY364" s="227">
        <f>CX364*(1+('[13]GROWTH (YoY)'!AT364/100))</f>
        <v>188.02254364548338</v>
      </c>
      <c r="CZ364" s="226">
        <v>0</v>
      </c>
      <c r="DA364" s="226">
        <v>0</v>
      </c>
      <c r="DB364" s="226">
        <v>0</v>
      </c>
      <c r="DC364" s="226">
        <v>0</v>
      </c>
      <c r="DD364" s="227">
        <v>3</v>
      </c>
      <c r="DE364" s="227">
        <v>3</v>
      </c>
      <c r="DF364" s="227">
        <v>3</v>
      </c>
      <c r="DG364" s="227">
        <v>4</v>
      </c>
      <c r="DH364" s="226">
        <v>17</v>
      </c>
      <c r="DI364" s="226">
        <v>30</v>
      </c>
      <c r="DJ364" s="226">
        <v>31</v>
      </c>
      <c r="DK364" s="226">
        <v>29</v>
      </c>
      <c r="DL364" s="227">
        <v>30</v>
      </c>
      <c r="DM364" s="227">
        <v>31</v>
      </c>
      <c r="DN364" s="227">
        <v>29</v>
      </c>
      <c r="DO364" s="227">
        <v>30</v>
      </c>
      <c r="DP364" s="376">
        <f t="shared" si="135"/>
        <v>0</v>
      </c>
      <c r="DQ364" s="226">
        <f t="shared" si="135"/>
        <v>165</v>
      </c>
      <c r="DR364" s="226">
        <f t="shared" si="135"/>
        <v>225</v>
      </c>
      <c r="DS364" s="226">
        <f t="shared" si="157"/>
        <v>250</v>
      </c>
      <c r="DT364" s="227">
        <f t="shared" si="157"/>
        <v>0</v>
      </c>
      <c r="DU364" s="227">
        <f t="shared" si="157"/>
        <v>37.619792138179719</v>
      </c>
      <c r="DV364" s="227">
        <f t="shared" si="157"/>
        <v>43.209039318117846</v>
      </c>
      <c r="DW364" s="227">
        <f t="shared" si="157"/>
        <v>60.977456354516619</v>
      </c>
      <c r="DX364" s="377">
        <f t="shared" si="149"/>
        <v>0.89530685920577613</v>
      </c>
      <c r="DY364" s="377">
        <f t="shared" si="148"/>
        <v>0.89533880017263701</v>
      </c>
      <c r="DZ364" s="377">
        <f t="shared" si="148"/>
        <v>0.89531002986123309</v>
      </c>
      <c r="EA364" s="377">
        <f t="shared" si="148"/>
        <v>0.89519306540583132</v>
      </c>
      <c r="EB364" s="378">
        <f t="shared" si="148"/>
        <v>0.88421550094517953</v>
      </c>
      <c r="EC364" s="378">
        <f t="shared" si="148"/>
        <v>0.8915895061728395</v>
      </c>
      <c r="ED364" s="378">
        <f t="shared" si="148"/>
        <v>0.89079266182069916</v>
      </c>
      <c r="EE364" s="378">
        <f t="shared" si="148"/>
        <v>0.89086929330831766</v>
      </c>
      <c r="EG364" s="226">
        <v>3776</v>
      </c>
      <c r="EH364" s="226">
        <v>3075</v>
      </c>
      <c r="EI364" s="226">
        <v>702</v>
      </c>
      <c r="EJ364" s="226">
        <v>344</v>
      </c>
      <c r="EK364" s="226">
        <v>1125</v>
      </c>
      <c r="EL364" s="226">
        <v>13605</v>
      </c>
      <c r="EM364" s="226">
        <v>13513</v>
      </c>
      <c r="EN364" s="379">
        <f t="shared" si="141"/>
        <v>0.81435381355932202</v>
      </c>
      <c r="EO364" s="226">
        <f t="shared" si="142"/>
        <v>49.002849002849004</v>
      </c>
      <c r="EP364" s="379">
        <f t="shared" si="143"/>
        <v>0.2979343220338983</v>
      </c>
      <c r="EQ364" s="226">
        <f t="shared" si="144"/>
        <v>82690.187431091515</v>
      </c>
      <c r="ER364" s="226">
        <f t="shared" si="145"/>
        <v>2121.4139470633218</v>
      </c>
      <c r="ES364" s="292"/>
      <c r="ET364" s="227">
        <v>7602</v>
      </c>
      <c r="EU364" s="227">
        <v>5942</v>
      </c>
      <c r="EV364" s="227">
        <v>1660</v>
      </c>
      <c r="EW364" s="227">
        <v>688</v>
      </c>
      <c r="EX364" s="227">
        <v>5958</v>
      </c>
      <c r="EY364" s="227">
        <v>21969</v>
      </c>
      <c r="EZ364" s="227">
        <v>21892</v>
      </c>
      <c r="FA364" s="380">
        <f t="shared" si="150"/>
        <v>0.78163641147066565</v>
      </c>
      <c r="FB364" s="228">
        <f t="shared" si="151"/>
        <v>41.445783132530124</v>
      </c>
      <c r="FC364" s="380">
        <f t="shared" si="152"/>
        <v>0.78374112075769531</v>
      </c>
      <c r="FD364" s="227">
        <f t="shared" si="153"/>
        <v>271200.32773453504</v>
      </c>
      <c r="FE364" s="227">
        <f t="shared" si="154"/>
        <v>2618.9171082282724</v>
      </c>
      <c r="FF364" s="227">
        <v>490</v>
      </c>
      <c r="FG364" s="228">
        <f t="shared" si="146"/>
        <v>53.265306122448976</v>
      </c>
      <c r="FH364" s="227">
        <v>261</v>
      </c>
      <c r="FI364" s="227">
        <v>490</v>
      </c>
      <c r="FJ364" s="227">
        <v>23</v>
      </c>
      <c r="FK364" s="227">
        <f t="shared" si="137"/>
        <v>206</v>
      </c>
      <c r="FL364" s="227">
        <v>146</v>
      </c>
      <c r="FM364" s="227">
        <f t="shared" si="138"/>
        <v>60</v>
      </c>
      <c r="FZ364" s="229"/>
      <c r="GA364" s="229"/>
      <c r="GB364" s="229"/>
      <c r="GC364" s="229"/>
      <c r="GD364" s="229"/>
    </row>
    <row r="365" spans="1:186" s="368" customFormat="1">
      <c r="A365" s="287" t="s">
        <v>534</v>
      </c>
      <c r="B365" s="369" t="s">
        <v>535</v>
      </c>
      <c r="C365" s="287" t="s">
        <v>910</v>
      </c>
      <c r="D365" s="403" t="s">
        <v>3126</v>
      </c>
      <c r="E365" s="369" t="s">
        <v>911</v>
      </c>
      <c r="F365" s="403">
        <v>362</v>
      </c>
      <c r="G365" s="404" t="s">
        <v>928</v>
      </c>
      <c r="H365" s="392" t="s">
        <v>929</v>
      </c>
      <c r="I365" s="287" t="s">
        <v>914</v>
      </c>
      <c r="J365" s="369" t="s">
        <v>915</v>
      </c>
      <c r="K365" s="287" t="s">
        <v>540</v>
      </c>
      <c r="L365" s="369" t="s">
        <v>879</v>
      </c>
      <c r="M365" s="369" t="s">
        <v>3124</v>
      </c>
      <c r="N365" s="372">
        <v>1</v>
      </c>
      <c r="O365" s="373">
        <v>10064</v>
      </c>
      <c r="P365" s="373">
        <v>9870</v>
      </c>
      <c r="Q365" s="373">
        <v>10024</v>
      </c>
      <c r="R365" s="373">
        <v>10532</v>
      </c>
      <c r="S365" s="374">
        <v>5698</v>
      </c>
      <c r="T365" s="374">
        <v>5775</v>
      </c>
      <c r="U365" s="374">
        <v>6060</v>
      </c>
      <c r="V365" s="374">
        <v>6319</v>
      </c>
      <c r="W365" s="373">
        <v>8748</v>
      </c>
      <c r="X365" s="373">
        <v>8580</v>
      </c>
      <c r="Y365" s="373">
        <v>8714</v>
      </c>
      <c r="Z365" s="373">
        <v>9155</v>
      </c>
      <c r="AA365" s="374">
        <v>4558</v>
      </c>
      <c r="AB365" s="374">
        <v>4618</v>
      </c>
      <c r="AC365" s="374">
        <v>4851</v>
      </c>
      <c r="AD365" s="374">
        <v>5062</v>
      </c>
      <c r="AE365" s="373">
        <v>50</v>
      </c>
      <c r="AF365" s="373">
        <v>37</v>
      </c>
      <c r="AG365" s="373">
        <v>34</v>
      </c>
      <c r="AH365" s="373">
        <v>33</v>
      </c>
      <c r="AI365" s="374">
        <v>21</v>
      </c>
      <c r="AJ365" s="374">
        <v>19</v>
      </c>
      <c r="AK365" s="374">
        <v>19</v>
      </c>
      <c r="AL365" s="374">
        <v>20</v>
      </c>
      <c r="AM365" s="226">
        <v>1317</v>
      </c>
      <c r="AN365" s="226">
        <v>1290</v>
      </c>
      <c r="AO365" s="226">
        <v>1310</v>
      </c>
      <c r="AP365" s="226">
        <v>1377</v>
      </c>
      <c r="AQ365" s="227">
        <v>1140</v>
      </c>
      <c r="AR365" s="227">
        <v>1156</v>
      </c>
      <c r="AS365" s="227">
        <v>1209</v>
      </c>
      <c r="AT365" s="227">
        <v>1257</v>
      </c>
      <c r="AU365" s="226">
        <v>396</v>
      </c>
      <c r="AV365" s="226">
        <v>517</v>
      </c>
      <c r="AW365" s="226">
        <v>533</v>
      </c>
      <c r="AX365" s="226">
        <v>575</v>
      </c>
      <c r="AY365" s="227">
        <v>795</v>
      </c>
      <c r="AZ365" s="227">
        <v>798</v>
      </c>
      <c r="BA365" s="227">
        <v>914</v>
      </c>
      <c r="BB365" s="227">
        <v>990</v>
      </c>
      <c r="BC365" s="226">
        <f t="shared" si="156"/>
        <v>879</v>
      </c>
      <c r="BD365" s="226">
        <f t="shared" si="156"/>
        <v>715</v>
      </c>
      <c r="BE365" s="226">
        <f t="shared" si="156"/>
        <v>735</v>
      </c>
      <c r="BF365" s="226">
        <f t="shared" si="155"/>
        <v>763</v>
      </c>
      <c r="BG365" s="218">
        <f t="shared" si="155"/>
        <v>287</v>
      </c>
      <c r="BH365" s="218">
        <f t="shared" si="155"/>
        <v>302</v>
      </c>
      <c r="BI365" s="218">
        <f t="shared" si="155"/>
        <v>233</v>
      </c>
      <c r="BJ365" s="218">
        <f t="shared" si="155"/>
        <v>216</v>
      </c>
      <c r="BK365" s="226">
        <f t="shared" si="158"/>
        <v>42</v>
      </c>
      <c r="BL365" s="226">
        <f t="shared" si="158"/>
        <v>58</v>
      </c>
      <c r="BM365" s="226">
        <f t="shared" si="158"/>
        <v>42</v>
      </c>
      <c r="BN365" s="226">
        <f t="shared" si="158"/>
        <v>39</v>
      </c>
      <c r="BO365" s="227">
        <f t="shared" si="147"/>
        <v>58</v>
      </c>
      <c r="BP365" s="227">
        <f t="shared" si="147"/>
        <v>56</v>
      </c>
      <c r="BQ365" s="227">
        <f t="shared" si="147"/>
        <v>62</v>
      </c>
      <c r="BR365" s="227">
        <f t="shared" si="147"/>
        <v>51</v>
      </c>
      <c r="BS365" s="226">
        <v>53</v>
      </c>
      <c r="BT365" s="226">
        <v>58</v>
      </c>
      <c r="BU365" s="226">
        <v>42</v>
      </c>
      <c r="BV365" s="226">
        <v>39</v>
      </c>
      <c r="BW365" s="227">
        <v>58</v>
      </c>
      <c r="BX365" s="227">
        <v>56</v>
      </c>
      <c r="BY365" s="227">
        <v>62</v>
      </c>
      <c r="BZ365" s="227">
        <v>51</v>
      </c>
      <c r="CA365" s="226">
        <v>11</v>
      </c>
      <c r="CB365" s="226">
        <f>IFERROR(VLOOKUP($G365,[12]ITEM!$B$2:$AC$939,26,0),0)</f>
        <v>0</v>
      </c>
      <c r="CC365" s="226">
        <f>IFERROR(VLOOKUP($G365,[12]ITEM!$B$2:$AC$939,27,0),0)</f>
        <v>0</v>
      </c>
      <c r="CD365" s="226">
        <f>IFERROR(VLOOKUP($G365,[12]ITEM!$B$2:$AC$939,28,0),0)</f>
        <v>0</v>
      </c>
      <c r="CE365" s="227">
        <v>0</v>
      </c>
      <c r="CF365" s="227">
        <v>0</v>
      </c>
      <c r="CG365" s="227">
        <v>0</v>
      </c>
      <c r="CH365" s="227">
        <v>0</v>
      </c>
      <c r="CI365" s="375"/>
      <c r="CJ365" s="226">
        <f t="shared" si="139"/>
        <v>879</v>
      </c>
      <c r="CK365" s="226">
        <f t="shared" si="139"/>
        <v>979</v>
      </c>
      <c r="CL365" s="226">
        <f t="shared" si="139"/>
        <v>1002</v>
      </c>
      <c r="CM365" s="226">
        <f t="shared" si="139"/>
        <v>1010</v>
      </c>
      <c r="CN365" s="227">
        <f t="shared" si="159"/>
        <v>287</v>
      </c>
      <c r="CO365" s="227">
        <f t="shared" si="159"/>
        <v>299.28063806531179</v>
      </c>
      <c r="CP365" s="227">
        <f t="shared" si="159"/>
        <v>277.95203563026115</v>
      </c>
      <c r="CQ365" s="227">
        <f t="shared" si="159"/>
        <v>277.86402762754579</v>
      </c>
      <c r="CR365" s="226">
        <v>528</v>
      </c>
      <c r="CS365" s="226">
        <v>535</v>
      </c>
      <c r="CT365" s="226">
        <v>544</v>
      </c>
      <c r="CU365" s="226">
        <v>571</v>
      </c>
      <c r="CV365" s="227">
        <f t="shared" si="140"/>
        <v>-50</v>
      </c>
      <c r="CW365" s="227">
        <f>CV365*(1+('[13]GROWTH (YoY)'!AR365/100))</f>
        <v>-50.719361934688237</v>
      </c>
      <c r="CX365" s="227">
        <f>CW365*(1+('[13]GROWTH (YoY)'!AS365/100))</f>
        <v>-53.047964369738835</v>
      </c>
      <c r="CY365" s="227">
        <f>CX365*(1+('[13]GROWTH (YoY)'!AT365/100))</f>
        <v>-55.135972372454219</v>
      </c>
      <c r="CZ365" s="226">
        <v>86</v>
      </c>
      <c r="DA365" s="226">
        <v>112</v>
      </c>
      <c r="DB365" s="226">
        <v>114</v>
      </c>
      <c r="DC365" s="226">
        <v>117</v>
      </c>
      <c r="DD365" s="227">
        <v>6</v>
      </c>
      <c r="DE365" s="227">
        <v>6</v>
      </c>
      <c r="DF365" s="227">
        <v>7</v>
      </c>
      <c r="DG365" s="227">
        <v>7</v>
      </c>
      <c r="DH365" s="226">
        <v>265</v>
      </c>
      <c r="DI365" s="226">
        <v>332</v>
      </c>
      <c r="DJ365" s="226">
        <v>344</v>
      </c>
      <c r="DK365" s="226">
        <v>322</v>
      </c>
      <c r="DL365" s="227">
        <v>331</v>
      </c>
      <c r="DM365" s="227">
        <v>344</v>
      </c>
      <c r="DN365" s="227">
        <v>324</v>
      </c>
      <c r="DO365" s="227">
        <v>326</v>
      </c>
      <c r="DP365" s="376">
        <f t="shared" si="135"/>
        <v>0</v>
      </c>
      <c r="DQ365" s="226">
        <f t="shared" si="135"/>
        <v>-264</v>
      </c>
      <c r="DR365" s="226">
        <f t="shared" si="135"/>
        <v>-267</v>
      </c>
      <c r="DS365" s="226">
        <f t="shared" si="157"/>
        <v>-247</v>
      </c>
      <c r="DT365" s="227">
        <f t="shared" si="157"/>
        <v>0</v>
      </c>
      <c r="DU365" s="227">
        <f t="shared" si="157"/>
        <v>2.7193619346882087</v>
      </c>
      <c r="DV365" s="227">
        <f t="shared" si="157"/>
        <v>-44.95203563026115</v>
      </c>
      <c r="DW365" s="227">
        <f t="shared" si="157"/>
        <v>-61.864027627545795</v>
      </c>
      <c r="DX365" s="377">
        <f t="shared" si="149"/>
        <v>0.86923688394276633</v>
      </c>
      <c r="DY365" s="377">
        <f t="shared" si="148"/>
        <v>0.8693009118541033</v>
      </c>
      <c r="DZ365" s="377">
        <f t="shared" si="148"/>
        <v>0.86931364724660809</v>
      </c>
      <c r="EA365" s="377">
        <f t="shared" si="148"/>
        <v>0.86925560197493357</v>
      </c>
      <c r="EB365" s="378">
        <f t="shared" si="148"/>
        <v>0.79992979992979996</v>
      </c>
      <c r="EC365" s="378">
        <f t="shared" si="148"/>
        <v>0.79965367965367962</v>
      </c>
      <c r="ED365" s="378">
        <f t="shared" si="148"/>
        <v>0.80049504950495054</v>
      </c>
      <c r="EE365" s="378">
        <f t="shared" si="148"/>
        <v>0.80107611963918346</v>
      </c>
      <c r="EG365" s="226">
        <v>9076</v>
      </c>
      <c r="EH365" s="226">
        <v>7818</v>
      </c>
      <c r="EI365" s="226">
        <v>1258</v>
      </c>
      <c r="EJ365" s="226">
        <v>316</v>
      </c>
      <c r="EK365" s="226">
        <v>1813</v>
      </c>
      <c r="EL365" s="226">
        <v>9852</v>
      </c>
      <c r="EM365" s="226">
        <v>9812</v>
      </c>
      <c r="EN365" s="379">
        <f t="shared" si="141"/>
        <v>0.86139268400176294</v>
      </c>
      <c r="EO365" s="226">
        <f t="shared" si="142"/>
        <v>25.119236883942765</v>
      </c>
      <c r="EP365" s="379">
        <f t="shared" si="143"/>
        <v>0.19975760246804761</v>
      </c>
      <c r="EQ365" s="226">
        <f t="shared" si="144"/>
        <v>184023.5485180674</v>
      </c>
      <c r="ER365" s="226">
        <f t="shared" si="145"/>
        <v>2683.7885582280201</v>
      </c>
      <c r="ES365" s="292"/>
      <c r="ET365" s="227">
        <v>5498</v>
      </c>
      <c r="EU365" s="227">
        <v>4558</v>
      </c>
      <c r="EV365" s="227">
        <v>940</v>
      </c>
      <c r="EW365" s="227">
        <v>449</v>
      </c>
      <c r="EX365" s="227">
        <v>1547</v>
      </c>
      <c r="EY365" s="227">
        <v>11325</v>
      </c>
      <c r="EZ365" s="227">
        <v>11270</v>
      </c>
      <c r="FA365" s="380">
        <f t="shared" si="150"/>
        <v>0.82902873772280827</v>
      </c>
      <c r="FB365" s="228">
        <f t="shared" si="151"/>
        <v>47.765957446808507</v>
      </c>
      <c r="FC365" s="380">
        <f t="shared" si="152"/>
        <v>0.28137504547108039</v>
      </c>
      <c r="FD365" s="227">
        <f t="shared" si="153"/>
        <v>136600.44150110375</v>
      </c>
      <c r="FE365" s="227">
        <f t="shared" si="154"/>
        <v>3320.0236616385682</v>
      </c>
      <c r="FF365" s="227">
        <v>1140</v>
      </c>
      <c r="FG365" s="228">
        <f t="shared" si="146"/>
        <v>65.964912280701753</v>
      </c>
      <c r="FH365" s="227">
        <v>752</v>
      </c>
      <c r="FI365" s="227">
        <v>1140</v>
      </c>
      <c r="FJ365" s="227">
        <v>27</v>
      </c>
      <c r="FK365" s="227">
        <f t="shared" si="137"/>
        <v>361</v>
      </c>
      <c r="FL365" s="227">
        <v>197</v>
      </c>
      <c r="FM365" s="227">
        <f t="shared" si="138"/>
        <v>164</v>
      </c>
      <c r="FZ365" s="229"/>
      <c r="GA365" s="229"/>
      <c r="GB365" s="229"/>
      <c r="GC365" s="229"/>
      <c r="GD365" s="229"/>
    </row>
    <row r="366" spans="1:186" s="368" customFormat="1">
      <c r="A366" s="287" t="s">
        <v>534</v>
      </c>
      <c r="B366" s="369" t="s">
        <v>535</v>
      </c>
      <c r="C366" s="287" t="s">
        <v>910</v>
      </c>
      <c r="D366" s="403" t="s">
        <v>3126</v>
      </c>
      <c r="E366" s="369" t="s">
        <v>911</v>
      </c>
      <c r="F366" s="403">
        <v>363</v>
      </c>
      <c r="G366" s="404" t="s">
        <v>930</v>
      </c>
      <c r="H366" s="392" t="s">
        <v>931</v>
      </c>
      <c r="I366" s="287" t="s">
        <v>914</v>
      </c>
      <c r="J366" s="369" t="s">
        <v>915</v>
      </c>
      <c r="K366" s="287" t="s">
        <v>540</v>
      </c>
      <c r="L366" s="369" t="s">
        <v>879</v>
      </c>
      <c r="M366" s="369" t="s">
        <v>3124</v>
      </c>
      <c r="N366" s="372">
        <v>1</v>
      </c>
      <c r="O366" s="373">
        <v>2037</v>
      </c>
      <c r="P366" s="373">
        <v>2295</v>
      </c>
      <c r="Q366" s="373">
        <v>2368</v>
      </c>
      <c r="R366" s="373">
        <v>2753</v>
      </c>
      <c r="S366" s="374">
        <v>1084</v>
      </c>
      <c r="T366" s="374">
        <v>1112</v>
      </c>
      <c r="U366" s="374">
        <v>1294</v>
      </c>
      <c r="V366" s="374">
        <v>1587</v>
      </c>
      <c r="W366" s="373">
        <v>1676</v>
      </c>
      <c r="X366" s="373">
        <v>1889</v>
      </c>
      <c r="Y366" s="373">
        <v>1950</v>
      </c>
      <c r="Z366" s="373">
        <v>2266</v>
      </c>
      <c r="AA366" s="374">
        <v>796</v>
      </c>
      <c r="AB366" s="374">
        <v>816</v>
      </c>
      <c r="AC366" s="374">
        <v>954</v>
      </c>
      <c r="AD366" s="374">
        <v>1196</v>
      </c>
      <c r="AE366" s="373">
        <v>10</v>
      </c>
      <c r="AF366" s="373">
        <v>9</v>
      </c>
      <c r="AG366" s="373">
        <v>8</v>
      </c>
      <c r="AH366" s="373">
        <v>9</v>
      </c>
      <c r="AI366" s="374">
        <v>4</v>
      </c>
      <c r="AJ366" s="374">
        <v>4</v>
      </c>
      <c r="AK366" s="374">
        <v>4</v>
      </c>
      <c r="AL366" s="374">
        <v>5</v>
      </c>
      <c r="AM366" s="226">
        <v>361</v>
      </c>
      <c r="AN366" s="226">
        <v>405</v>
      </c>
      <c r="AO366" s="226">
        <v>418</v>
      </c>
      <c r="AP366" s="226">
        <v>486</v>
      </c>
      <c r="AQ366" s="227">
        <v>287</v>
      </c>
      <c r="AR366" s="227">
        <v>296</v>
      </c>
      <c r="AS366" s="227">
        <v>341</v>
      </c>
      <c r="AT366" s="227">
        <v>391</v>
      </c>
      <c r="AU366" s="226">
        <v>203</v>
      </c>
      <c r="AV366" s="226">
        <v>211</v>
      </c>
      <c r="AW366" s="226">
        <v>219</v>
      </c>
      <c r="AX366" s="226">
        <v>263</v>
      </c>
      <c r="AY366" s="227">
        <v>187</v>
      </c>
      <c r="AZ366" s="227">
        <v>189</v>
      </c>
      <c r="BA366" s="227">
        <v>218</v>
      </c>
      <c r="BB366" s="227">
        <v>239</v>
      </c>
      <c r="BC366" s="226">
        <f t="shared" si="156"/>
        <v>141</v>
      </c>
      <c r="BD366" s="226">
        <f t="shared" si="156"/>
        <v>170</v>
      </c>
      <c r="BE366" s="226">
        <f t="shared" si="156"/>
        <v>177</v>
      </c>
      <c r="BF366" s="226">
        <f t="shared" si="155"/>
        <v>207</v>
      </c>
      <c r="BG366" s="218">
        <f t="shared" si="155"/>
        <v>83</v>
      </c>
      <c r="BH366" s="218">
        <f t="shared" si="155"/>
        <v>84</v>
      </c>
      <c r="BI366" s="218">
        <f t="shared" si="155"/>
        <v>102</v>
      </c>
      <c r="BJ366" s="218">
        <f t="shared" si="155"/>
        <v>134</v>
      </c>
      <c r="BK366" s="226">
        <f t="shared" si="158"/>
        <v>17</v>
      </c>
      <c r="BL366" s="226">
        <f t="shared" si="158"/>
        <v>24</v>
      </c>
      <c r="BM366" s="226">
        <f t="shared" si="158"/>
        <v>22</v>
      </c>
      <c r="BN366" s="226">
        <f t="shared" si="158"/>
        <v>16</v>
      </c>
      <c r="BO366" s="227">
        <f t="shared" si="147"/>
        <v>17</v>
      </c>
      <c r="BP366" s="227">
        <f t="shared" si="147"/>
        <v>23</v>
      </c>
      <c r="BQ366" s="227">
        <f t="shared" si="147"/>
        <v>21</v>
      </c>
      <c r="BR366" s="227">
        <f t="shared" si="147"/>
        <v>18</v>
      </c>
      <c r="BS366" s="226">
        <v>28</v>
      </c>
      <c r="BT366" s="226">
        <v>24</v>
      </c>
      <c r="BU366" s="226">
        <v>22</v>
      </c>
      <c r="BV366" s="226">
        <v>16</v>
      </c>
      <c r="BW366" s="227">
        <v>17</v>
      </c>
      <c r="BX366" s="227">
        <v>23</v>
      </c>
      <c r="BY366" s="227">
        <v>21</v>
      </c>
      <c r="BZ366" s="227">
        <v>18</v>
      </c>
      <c r="CA366" s="226">
        <v>11</v>
      </c>
      <c r="CB366" s="226">
        <f>IFERROR(VLOOKUP($G366,[12]ITEM!$B$2:$AC$939,26,0),0)</f>
        <v>0</v>
      </c>
      <c r="CC366" s="226">
        <f>IFERROR(VLOOKUP($G366,[12]ITEM!$B$2:$AC$939,27,0),0)</f>
        <v>0</v>
      </c>
      <c r="CD366" s="226">
        <f>IFERROR(VLOOKUP($G366,[12]ITEM!$B$2:$AC$939,28,0),0)</f>
        <v>0</v>
      </c>
      <c r="CE366" s="227">
        <v>0</v>
      </c>
      <c r="CF366" s="227">
        <v>0</v>
      </c>
      <c r="CG366" s="227">
        <v>0</v>
      </c>
      <c r="CH366" s="227">
        <v>0</v>
      </c>
      <c r="CI366" s="375"/>
      <c r="CJ366" s="226">
        <f t="shared" si="139"/>
        <v>141</v>
      </c>
      <c r="CK366" s="226">
        <f t="shared" si="139"/>
        <v>184</v>
      </c>
      <c r="CL366" s="226">
        <f t="shared" si="139"/>
        <v>188</v>
      </c>
      <c r="CM366" s="226">
        <f t="shared" si="139"/>
        <v>200</v>
      </c>
      <c r="CN366" s="227">
        <f t="shared" si="159"/>
        <v>83</v>
      </c>
      <c r="CO366" s="227">
        <f t="shared" si="159"/>
        <v>84.905281367203997</v>
      </c>
      <c r="CP366" s="227">
        <f t="shared" si="159"/>
        <v>88.437507380577884</v>
      </c>
      <c r="CQ366" s="227">
        <f t="shared" si="159"/>
        <v>95.534569367708144</v>
      </c>
      <c r="CR366" s="226">
        <v>55</v>
      </c>
      <c r="CS366" s="226">
        <v>68</v>
      </c>
      <c r="CT366" s="226">
        <v>70</v>
      </c>
      <c r="CU366" s="226">
        <v>82</v>
      </c>
      <c r="CV366" s="227">
        <f t="shared" si="140"/>
        <v>29</v>
      </c>
      <c r="CW366" s="227">
        <f>CV366*(1+('[13]GROWTH (YoY)'!AR366/100))</f>
        <v>29.90528136720399</v>
      </c>
      <c r="CX366" s="227">
        <f>CW366*(1+('[13]GROWTH (YoY)'!AS366/100))</f>
        <v>34.437507380577884</v>
      </c>
      <c r="CY366" s="227">
        <f>CX366*(1+('[13]GROWTH (YoY)'!AT366/100))</f>
        <v>39.534569367708144</v>
      </c>
      <c r="CZ366" s="226">
        <v>60</v>
      </c>
      <c r="DA366" s="226">
        <v>79</v>
      </c>
      <c r="DB366" s="226">
        <v>80</v>
      </c>
      <c r="DC366" s="226">
        <v>82</v>
      </c>
      <c r="DD366" s="227">
        <v>17</v>
      </c>
      <c r="DE366" s="227">
        <v>17</v>
      </c>
      <c r="DF366" s="227">
        <v>18</v>
      </c>
      <c r="DG366" s="227">
        <v>20</v>
      </c>
      <c r="DH366" s="226">
        <v>26</v>
      </c>
      <c r="DI366" s="226">
        <v>37</v>
      </c>
      <c r="DJ366" s="226">
        <v>38</v>
      </c>
      <c r="DK366" s="226">
        <v>36</v>
      </c>
      <c r="DL366" s="227">
        <v>37</v>
      </c>
      <c r="DM366" s="227">
        <v>38</v>
      </c>
      <c r="DN366" s="227">
        <v>36</v>
      </c>
      <c r="DO366" s="227">
        <v>36</v>
      </c>
      <c r="DP366" s="376">
        <f t="shared" si="135"/>
        <v>0</v>
      </c>
      <c r="DQ366" s="226">
        <f t="shared" si="135"/>
        <v>-14</v>
      </c>
      <c r="DR366" s="226">
        <f t="shared" si="135"/>
        <v>-11</v>
      </c>
      <c r="DS366" s="226">
        <f t="shared" si="157"/>
        <v>7</v>
      </c>
      <c r="DT366" s="227">
        <f t="shared" si="157"/>
        <v>0</v>
      </c>
      <c r="DU366" s="227">
        <f t="shared" si="157"/>
        <v>-0.90528136720399743</v>
      </c>
      <c r="DV366" s="227">
        <f t="shared" si="157"/>
        <v>13.562492619422116</v>
      </c>
      <c r="DW366" s="227">
        <f t="shared" si="157"/>
        <v>38.465430632291856</v>
      </c>
      <c r="DX366" s="377">
        <f t="shared" si="149"/>
        <v>0.82277859597447223</v>
      </c>
      <c r="DY366" s="377">
        <f t="shared" si="148"/>
        <v>0.82309368191721133</v>
      </c>
      <c r="DZ366" s="377">
        <f t="shared" si="148"/>
        <v>0.82347972972972971</v>
      </c>
      <c r="EA366" s="377">
        <f t="shared" si="148"/>
        <v>0.82310207046857975</v>
      </c>
      <c r="EB366" s="378">
        <f t="shared" si="148"/>
        <v>0.73431734317343178</v>
      </c>
      <c r="EC366" s="378">
        <f t="shared" si="148"/>
        <v>0.73381294964028776</v>
      </c>
      <c r="ED366" s="378">
        <f t="shared" si="148"/>
        <v>0.73724884080370945</v>
      </c>
      <c r="EE366" s="378">
        <f t="shared" si="148"/>
        <v>0.75362318840579712</v>
      </c>
      <c r="EG366" s="226">
        <v>1052</v>
      </c>
      <c r="EH366" s="226">
        <v>729</v>
      </c>
      <c r="EI366" s="226">
        <v>323</v>
      </c>
      <c r="EJ366" s="226">
        <v>178</v>
      </c>
      <c r="EK366" s="226">
        <v>353</v>
      </c>
      <c r="EL366" s="226">
        <v>6247</v>
      </c>
      <c r="EM366" s="226">
        <v>6157</v>
      </c>
      <c r="EN366" s="379">
        <f t="shared" si="141"/>
        <v>0.69296577946768056</v>
      </c>
      <c r="EO366" s="226">
        <f t="shared" si="142"/>
        <v>55.108359133126939</v>
      </c>
      <c r="EP366" s="379">
        <f t="shared" si="143"/>
        <v>0.3355513307984791</v>
      </c>
      <c r="EQ366" s="226">
        <f t="shared" si="144"/>
        <v>56507.123419241238</v>
      </c>
      <c r="ER366" s="226">
        <f t="shared" si="145"/>
        <v>2409.1819609116997</v>
      </c>
      <c r="ES366" s="292"/>
      <c r="ET366" s="227">
        <v>1084</v>
      </c>
      <c r="EU366" s="227">
        <v>796</v>
      </c>
      <c r="EV366" s="227">
        <v>287</v>
      </c>
      <c r="EW366" s="227">
        <v>177</v>
      </c>
      <c r="EX366" s="227">
        <v>579</v>
      </c>
      <c r="EY366" s="227">
        <v>5871</v>
      </c>
      <c r="EZ366" s="227">
        <v>5780</v>
      </c>
      <c r="FA366" s="380">
        <f t="shared" si="150"/>
        <v>0.73431734317343178</v>
      </c>
      <c r="FB366" s="228">
        <f t="shared" si="151"/>
        <v>61.672473867595826</v>
      </c>
      <c r="FC366" s="380">
        <f t="shared" si="152"/>
        <v>0.53413284132841332</v>
      </c>
      <c r="FD366" s="227">
        <f t="shared" si="153"/>
        <v>98620.337250894227</v>
      </c>
      <c r="FE366" s="227">
        <f t="shared" si="154"/>
        <v>2551.9031141868513</v>
      </c>
      <c r="FF366" s="227">
        <v>287</v>
      </c>
      <c r="FG366" s="228">
        <f t="shared" si="146"/>
        <v>61.672473867595826</v>
      </c>
      <c r="FH366" s="227">
        <v>177</v>
      </c>
      <c r="FI366" s="227">
        <v>287</v>
      </c>
      <c r="FJ366" s="227">
        <v>10</v>
      </c>
      <c r="FK366" s="227">
        <f t="shared" si="137"/>
        <v>100</v>
      </c>
      <c r="FL366" s="227">
        <v>37</v>
      </c>
      <c r="FM366" s="227">
        <f t="shared" si="138"/>
        <v>63</v>
      </c>
      <c r="FZ366" s="229"/>
      <c r="GA366" s="229"/>
      <c r="GB366" s="229"/>
      <c r="GC366" s="229"/>
      <c r="GD366" s="229"/>
    </row>
    <row r="367" spans="1:186" s="368" customFormat="1">
      <c r="A367" s="287" t="s">
        <v>534</v>
      </c>
      <c r="B367" s="369" t="s">
        <v>535</v>
      </c>
      <c r="C367" s="287" t="s">
        <v>910</v>
      </c>
      <c r="D367" s="403" t="s">
        <v>3126</v>
      </c>
      <c r="E367" s="369" t="s">
        <v>911</v>
      </c>
      <c r="F367" s="403">
        <v>364</v>
      </c>
      <c r="G367" s="404" t="s">
        <v>932</v>
      </c>
      <c r="H367" s="392" t="s">
        <v>933</v>
      </c>
      <c r="I367" s="287" t="s">
        <v>914</v>
      </c>
      <c r="J367" s="369" t="s">
        <v>915</v>
      </c>
      <c r="K367" s="287" t="s">
        <v>540</v>
      </c>
      <c r="L367" s="369" t="s">
        <v>879</v>
      </c>
      <c r="M367" s="369" t="s">
        <v>3124</v>
      </c>
      <c r="N367" s="372">
        <v>1</v>
      </c>
      <c r="O367" s="373">
        <v>81</v>
      </c>
      <c r="P367" s="373">
        <v>106</v>
      </c>
      <c r="Q367" s="373">
        <v>109</v>
      </c>
      <c r="R367" s="373">
        <v>122</v>
      </c>
      <c r="S367" s="374">
        <v>569</v>
      </c>
      <c r="T367" s="374">
        <v>579</v>
      </c>
      <c r="U367" s="374">
        <v>648</v>
      </c>
      <c r="V367" s="374">
        <v>730</v>
      </c>
      <c r="W367" s="373">
        <v>57</v>
      </c>
      <c r="X367" s="373">
        <v>75</v>
      </c>
      <c r="Y367" s="373">
        <v>77</v>
      </c>
      <c r="Z367" s="373">
        <v>86</v>
      </c>
      <c r="AA367" s="374">
        <v>437</v>
      </c>
      <c r="AB367" s="374">
        <v>444</v>
      </c>
      <c r="AC367" s="374">
        <v>493</v>
      </c>
      <c r="AD367" s="374">
        <v>547</v>
      </c>
      <c r="AE367" s="373">
        <v>0</v>
      </c>
      <c r="AF367" s="373">
        <v>0</v>
      </c>
      <c r="AG367" s="373">
        <v>0</v>
      </c>
      <c r="AH367" s="373">
        <v>0</v>
      </c>
      <c r="AI367" s="374">
        <v>2</v>
      </c>
      <c r="AJ367" s="374">
        <v>2</v>
      </c>
      <c r="AK367" s="374">
        <v>2</v>
      </c>
      <c r="AL367" s="374">
        <v>2</v>
      </c>
      <c r="AM367" s="226">
        <v>24</v>
      </c>
      <c r="AN367" s="226">
        <v>32</v>
      </c>
      <c r="AO367" s="226">
        <v>32</v>
      </c>
      <c r="AP367" s="226">
        <v>36</v>
      </c>
      <c r="AQ367" s="227">
        <v>132</v>
      </c>
      <c r="AR367" s="227">
        <v>135</v>
      </c>
      <c r="AS367" s="227">
        <v>156</v>
      </c>
      <c r="AT367" s="227">
        <v>183</v>
      </c>
      <c r="AU367" s="226">
        <v>9</v>
      </c>
      <c r="AV367" s="226">
        <v>13</v>
      </c>
      <c r="AW367" s="226">
        <v>13</v>
      </c>
      <c r="AX367" s="226">
        <v>15</v>
      </c>
      <c r="AY367" s="227">
        <v>97</v>
      </c>
      <c r="AZ367" s="227">
        <v>97</v>
      </c>
      <c r="BA367" s="227">
        <v>112</v>
      </c>
      <c r="BB367" s="227">
        <v>122</v>
      </c>
      <c r="BC367" s="226">
        <f t="shared" si="156"/>
        <v>15</v>
      </c>
      <c r="BD367" s="226">
        <f t="shared" si="156"/>
        <v>17</v>
      </c>
      <c r="BE367" s="226">
        <f t="shared" si="156"/>
        <v>15</v>
      </c>
      <c r="BF367" s="226">
        <f t="shared" si="155"/>
        <v>17</v>
      </c>
      <c r="BG367" s="218">
        <f t="shared" si="155"/>
        <v>27</v>
      </c>
      <c r="BH367" s="218">
        <f t="shared" si="155"/>
        <v>28</v>
      </c>
      <c r="BI367" s="218">
        <f t="shared" si="155"/>
        <v>33</v>
      </c>
      <c r="BJ367" s="218">
        <f t="shared" si="155"/>
        <v>52</v>
      </c>
      <c r="BK367" s="226">
        <f t="shared" si="158"/>
        <v>0</v>
      </c>
      <c r="BL367" s="226">
        <f t="shared" si="158"/>
        <v>2</v>
      </c>
      <c r="BM367" s="226">
        <f t="shared" si="158"/>
        <v>4</v>
      </c>
      <c r="BN367" s="226">
        <f t="shared" si="158"/>
        <v>4</v>
      </c>
      <c r="BO367" s="227">
        <f t="shared" si="147"/>
        <v>8</v>
      </c>
      <c r="BP367" s="227">
        <f t="shared" si="147"/>
        <v>10</v>
      </c>
      <c r="BQ367" s="227">
        <f t="shared" si="147"/>
        <v>11</v>
      </c>
      <c r="BR367" s="227">
        <f t="shared" si="147"/>
        <v>9</v>
      </c>
      <c r="BS367" s="226">
        <v>0</v>
      </c>
      <c r="BT367" s="226">
        <v>2</v>
      </c>
      <c r="BU367" s="226">
        <v>4</v>
      </c>
      <c r="BV367" s="226">
        <v>4</v>
      </c>
      <c r="BW367" s="227">
        <v>8</v>
      </c>
      <c r="BX367" s="227">
        <v>10</v>
      </c>
      <c r="BY367" s="227">
        <v>11</v>
      </c>
      <c r="BZ367" s="227">
        <v>9</v>
      </c>
      <c r="CA367" s="226">
        <v>0</v>
      </c>
      <c r="CB367" s="226">
        <f>IFERROR(VLOOKUP($G367,[12]ITEM!$B$2:$AC$939,26,0),0)</f>
        <v>0</v>
      </c>
      <c r="CC367" s="226">
        <f>IFERROR(VLOOKUP($G367,[12]ITEM!$B$2:$AC$939,27,0),0)</f>
        <v>0</v>
      </c>
      <c r="CD367" s="226">
        <f>IFERROR(VLOOKUP($G367,[12]ITEM!$B$2:$AC$939,28,0),0)</f>
        <v>0</v>
      </c>
      <c r="CE367" s="227">
        <v>0</v>
      </c>
      <c r="CF367" s="227">
        <v>0</v>
      </c>
      <c r="CG367" s="227">
        <v>0</v>
      </c>
      <c r="CH367" s="227">
        <v>0</v>
      </c>
      <c r="CI367" s="375"/>
      <c r="CJ367" s="226">
        <f t="shared" si="139"/>
        <v>14</v>
      </c>
      <c r="CK367" s="226">
        <f t="shared" si="139"/>
        <v>21</v>
      </c>
      <c r="CL367" s="226">
        <f t="shared" si="139"/>
        <v>22</v>
      </c>
      <c r="CM367" s="226">
        <f t="shared" si="139"/>
        <v>24</v>
      </c>
      <c r="CN367" s="227">
        <f t="shared" si="159"/>
        <v>27</v>
      </c>
      <c r="CO367" s="227">
        <f t="shared" si="159"/>
        <v>27.534767320898034</v>
      </c>
      <c r="CP367" s="227">
        <f t="shared" si="159"/>
        <v>30.975357264722934</v>
      </c>
      <c r="CQ367" s="227">
        <f t="shared" si="159"/>
        <v>35.572813606570818</v>
      </c>
      <c r="CR367" s="226">
        <v>7</v>
      </c>
      <c r="CS367" s="226">
        <v>9</v>
      </c>
      <c r="CT367" s="226">
        <v>10</v>
      </c>
      <c r="CU367" s="226">
        <v>11</v>
      </c>
      <c r="CV367" s="227">
        <f t="shared" si="140"/>
        <v>22</v>
      </c>
      <c r="CW367" s="227">
        <f>CV367*(1+('[13]GROWTH (YoY)'!AR367/100))</f>
        <v>22.534767320898034</v>
      </c>
      <c r="CX367" s="227">
        <f>CW367*(1+('[13]GROWTH (YoY)'!AS367/100))</f>
        <v>25.975357264722934</v>
      </c>
      <c r="CY367" s="227">
        <f>CX367*(1+('[13]GROWTH (YoY)'!AT367/100))</f>
        <v>30.572813606570818</v>
      </c>
      <c r="CZ367" s="226">
        <v>7</v>
      </c>
      <c r="DA367" s="226">
        <v>9</v>
      </c>
      <c r="DB367" s="226">
        <v>9</v>
      </c>
      <c r="DC367" s="226">
        <v>10</v>
      </c>
      <c r="DD367" s="227">
        <v>2</v>
      </c>
      <c r="DE367" s="227">
        <v>2</v>
      </c>
      <c r="DF367" s="227">
        <v>2</v>
      </c>
      <c r="DG367" s="227">
        <v>2</v>
      </c>
      <c r="DH367" s="226">
        <v>0</v>
      </c>
      <c r="DI367" s="226">
        <v>3</v>
      </c>
      <c r="DJ367" s="226">
        <v>3</v>
      </c>
      <c r="DK367" s="226">
        <v>3</v>
      </c>
      <c r="DL367" s="227">
        <v>3</v>
      </c>
      <c r="DM367" s="227">
        <v>3</v>
      </c>
      <c r="DN367" s="227">
        <v>3</v>
      </c>
      <c r="DO367" s="227">
        <v>3</v>
      </c>
      <c r="DP367" s="376">
        <f t="shared" si="135"/>
        <v>1</v>
      </c>
      <c r="DQ367" s="226">
        <f t="shared" si="135"/>
        <v>-4</v>
      </c>
      <c r="DR367" s="226">
        <f t="shared" si="135"/>
        <v>-7</v>
      </c>
      <c r="DS367" s="226">
        <f t="shared" si="157"/>
        <v>-7</v>
      </c>
      <c r="DT367" s="227">
        <f t="shared" si="157"/>
        <v>0</v>
      </c>
      <c r="DU367" s="227">
        <f t="shared" si="157"/>
        <v>0.46523267910196608</v>
      </c>
      <c r="DV367" s="227">
        <f t="shared" si="157"/>
        <v>2.024642735277066</v>
      </c>
      <c r="DW367" s="227">
        <f t="shared" si="157"/>
        <v>16.427186393429182</v>
      </c>
      <c r="DX367" s="377">
        <f t="shared" si="149"/>
        <v>0.70370370370370372</v>
      </c>
      <c r="DY367" s="377">
        <f t="shared" si="148"/>
        <v>0.70754716981132071</v>
      </c>
      <c r="DZ367" s="377">
        <f t="shared" si="148"/>
        <v>0.70642201834862384</v>
      </c>
      <c r="EA367" s="377">
        <f t="shared" si="148"/>
        <v>0.70491803278688525</v>
      </c>
      <c r="EB367" s="378">
        <f t="shared" ref="EB367:EE430" si="160">IFERROR(AA367/S367,0)</f>
        <v>0.76801405975395431</v>
      </c>
      <c r="EC367" s="378">
        <f t="shared" si="160"/>
        <v>0.76683937823834192</v>
      </c>
      <c r="ED367" s="378">
        <f t="shared" si="160"/>
        <v>0.76080246913580252</v>
      </c>
      <c r="EE367" s="378">
        <f t="shared" si="160"/>
        <v>0.74931506849315066</v>
      </c>
      <c r="EG367" s="226">
        <v>81</v>
      </c>
      <c r="EH367" s="226">
        <v>57</v>
      </c>
      <c r="EI367" s="226">
        <v>24</v>
      </c>
      <c r="EJ367" s="226">
        <v>10</v>
      </c>
      <c r="EK367" s="226">
        <v>19</v>
      </c>
      <c r="EL367" s="226">
        <v>339</v>
      </c>
      <c r="EM367" s="226">
        <v>326</v>
      </c>
      <c r="EN367" s="379">
        <f t="shared" si="141"/>
        <v>0.70370370370370372</v>
      </c>
      <c r="EO367" s="226">
        <f t="shared" si="142"/>
        <v>41.666666666666671</v>
      </c>
      <c r="EP367" s="379">
        <f t="shared" si="143"/>
        <v>0.23456790123456789</v>
      </c>
      <c r="EQ367" s="226">
        <f t="shared" si="144"/>
        <v>56047.197640117993</v>
      </c>
      <c r="ER367" s="226">
        <f t="shared" si="145"/>
        <v>2556.2372188139057</v>
      </c>
      <c r="ES367" s="292"/>
      <c r="ET367" s="227">
        <v>569</v>
      </c>
      <c r="EU367" s="227">
        <v>437</v>
      </c>
      <c r="EV367" s="227">
        <v>132</v>
      </c>
      <c r="EW367" s="227">
        <v>91</v>
      </c>
      <c r="EX367" s="227">
        <v>260</v>
      </c>
      <c r="EY367" s="227">
        <v>2591</v>
      </c>
      <c r="EZ367" s="227">
        <v>2569</v>
      </c>
      <c r="FA367" s="380">
        <f t="shared" si="150"/>
        <v>0.76801405975395431</v>
      </c>
      <c r="FB367" s="228">
        <f t="shared" si="151"/>
        <v>68.939393939393938</v>
      </c>
      <c r="FC367" s="380">
        <f t="shared" si="152"/>
        <v>0.45694200351493847</v>
      </c>
      <c r="FD367" s="227">
        <f t="shared" si="153"/>
        <v>100347.35623311462</v>
      </c>
      <c r="FE367" s="227">
        <f t="shared" si="154"/>
        <v>2951.8619436875565</v>
      </c>
      <c r="FF367" s="227">
        <v>132</v>
      </c>
      <c r="FG367" s="228">
        <f t="shared" si="146"/>
        <v>68.939393939393938</v>
      </c>
      <c r="FH367" s="227">
        <v>91</v>
      </c>
      <c r="FI367" s="227">
        <v>132</v>
      </c>
      <c r="FJ367" s="227">
        <v>5</v>
      </c>
      <c r="FK367" s="227">
        <f t="shared" si="137"/>
        <v>36</v>
      </c>
      <c r="FL367" s="227">
        <v>20</v>
      </c>
      <c r="FM367" s="227">
        <f t="shared" si="138"/>
        <v>16</v>
      </c>
      <c r="FZ367" s="229"/>
      <c r="GA367" s="229"/>
      <c r="GB367" s="229"/>
      <c r="GC367" s="229"/>
      <c r="GD367" s="229"/>
    </row>
    <row r="368" spans="1:186" s="368" customFormat="1">
      <c r="A368" s="287" t="s">
        <v>534</v>
      </c>
      <c r="B368" s="369" t="s">
        <v>535</v>
      </c>
      <c r="C368" s="287" t="s">
        <v>910</v>
      </c>
      <c r="D368" s="403" t="s">
        <v>3126</v>
      </c>
      <c r="E368" s="369" t="s">
        <v>911</v>
      </c>
      <c r="F368" s="403">
        <v>365</v>
      </c>
      <c r="G368" s="404" t="s">
        <v>934</v>
      </c>
      <c r="H368" s="392" t="s">
        <v>935</v>
      </c>
      <c r="I368" s="287" t="s">
        <v>914</v>
      </c>
      <c r="J368" s="369" t="s">
        <v>915</v>
      </c>
      <c r="K368" s="287" t="s">
        <v>540</v>
      </c>
      <c r="L368" s="369" t="s">
        <v>879</v>
      </c>
      <c r="M368" s="369" t="s">
        <v>3124</v>
      </c>
      <c r="N368" s="372">
        <v>1</v>
      </c>
      <c r="O368" s="373">
        <v>356</v>
      </c>
      <c r="P368" s="373">
        <v>471</v>
      </c>
      <c r="Q368" s="373">
        <v>484</v>
      </c>
      <c r="R368" s="373">
        <v>541</v>
      </c>
      <c r="S368" s="374">
        <v>593</v>
      </c>
      <c r="T368" s="374">
        <v>607</v>
      </c>
      <c r="U368" s="374">
        <v>679</v>
      </c>
      <c r="V368" s="374">
        <v>778</v>
      </c>
      <c r="W368" s="373">
        <v>259</v>
      </c>
      <c r="X368" s="373">
        <v>342</v>
      </c>
      <c r="Y368" s="373">
        <v>352</v>
      </c>
      <c r="Z368" s="373">
        <v>393</v>
      </c>
      <c r="AA368" s="374">
        <v>377</v>
      </c>
      <c r="AB368" s="374">
        <v>386</v>
      </c>
      <c r="AC368" s="374">
        <v>427</v>
      </c>
      <c r="AD368" s="374">
        <v>501</v>
      </c>
      <c r="AE368" s="373">
        <v>2</v>
      </c>
      <c r="AF368" s="373">
        <v>2</v>
      </c>
      <c r="AG368" s="373">
        <v>2</v>
      </c>
      <c r="AH368" s="373">
        <v>2</v>
      </c>
      <c r="AI368" s="374">
        <v>2</v>
      </c>
      <c r="AJ368" s="374">
        <v>2</v>
      </c>
      <c r="AK368" s="374">
        <v>2</v>
      </c>
      <c r="AL368" s="374">
        <v>2</v>
      </c>
      <c r="AM368" s="226">
        <v>98</v>
      </c>
      <c r="AN368" s="226">
        <v>129</v>
      </c>
      <c r="AO368" s="226">
        <v>133</v>
      </c>
      <c r="AP368" s="226">
        <v>148</v>
      </c>
      <c r="AQ368" s="227">
        <v>216</v>
      </c>
      <c r="AR368" s="227">
        <v>221</v>
      </c>
      <c r="AS368" s="227">
        <v>252</v>
      </c>
      <c r="AT368" s="227">
        <v>278</v>
      </c>
      <c r="AU368" s="226">
        <v>50</v>
      </c>
      <c r="AV368" s="226">
        <v>54</v>
      </c>
      <c r="AW368" s="226">
        <v>57</v>
      </c>
      <c r="AX368" s="226">
        <v>65</v>
      </c>
      <c r="AY368" s="227">
        <v>157</v>
      </c>
      <c r="AZ368" s="227">
        <v>157</v>
      </c>
      <c r="BA368" s="227">
        <v>181</v>
      </c>
      <c r="BB368" s="227">
        <v>197</v>
      </c>
      <c r="BC368" s="226">
        <f t="shared" si="156"/>
        <v>39</v>
      </c>
      <c r="BD368" s="226">
        <f t="shared" si="156"/>
        <v>64</v>
      </c>
      <c r="BE368" s="226">
        <f t="shared" si="156"/>
        <v>65</v>
      </c>
      <c r="BF368" s="226">
        <f t="shared" si="155"/>
        <v>74</v>
      </c>
      <c r="BG368" s="218">
        <f t="shared" si="155"/>
        <v>51</v>
      </c>
      <c r="BH368" s="218">
        <f t="shared" si="155"/>
        <v>52</v>
      </c>
      <c r="BI368" s="218">
        <f t="shared" si="155"/>
        <v>60</v>
      </c>
      <c r="BJ368" s="218">
        <f t="shared" si="155"/>
        <v>73</v>
      </c>
      <c r="BK368" s="226">
        <f t="shared" si="158"/>
        <v>9</v>
      </c>
      <c r="BL368" s="226">
        <f t="shared" si="158"/>
        <v>11</v>
      </c>
      <c r="BM368" s="226">
        <f t="shared" si="158"/>
        <v>11</v>
      </c>
      <c r="BN368" s="226">
        <f t="shared" si="158"/>
        <v>9</v>
      </c>
      <c r="BO368" s="227">
        <f t="shared" si="147"/>
        <v>8</v>
      </c>
      <c r="BP368" s="227">
        <f t="shared" si="147"/>
        <v>12</v>
      </c>
      <c r="BQ368" s="227">
        <f t="shared" si="147"/>
        <v>11</v>
      </c>
      <c r="BR368" s="227">
        <f t="shared" si="147"/>
        <v>8</v>
      </c>
      <c r="BS368" s="226">
        <v>12</v>
      </c>
      <c r="BT368" s="226">
        <v>11</v>
      </c>
      <c r="BU368" s="226">
        <v>11</v>
      </c>
      <c r="BV368" s="226">
        <v>9</v>
      </c>
      <c r="BW368" s="227">
        <v>8</v>
      </c>
      <c r="BX368" s="227">
        <v>12</v>
      </c>
      <c r="BY368" s="227">
        <v>11</v>
      </c>
      <c r="BZ368" s="227">
        <v>8</v>
      </c>
      <c r="CA368" s="226">
        <v>3</v>
      </c>
      <c r="CB368" s="226">
        <f>IFERROR(VLOOKUP($G368,[12]ITEM!$B$2:$AC$939,26,0),0)</f>
        <v>0</v>
      </c>
      <c r="CC368" s="226">
        <f>IFERROR(VLOOKUP($G368,[12]ITEM!$B$2:$AC$939,27,0),0)</f>
        <v>0</v>
      </c>
      <c r="CD368" s="226">
        <f>IFERROR(VLOOKUP($G368,[12]ITEM!$B$2:$AC$939,28,0),0)</f>
        <v>0</v>
      </c>
      <c r="CE368" s="227">
        <v>0</v>
      </c>
      <c r="CF368" s="227">
        <v>0</v>
      </c>
      <c r="CG368" s="227">
        <v>0</v>
      </c>
      <c r="CH368" s="227">
        <v>0</v>
      </c>
      <c r="CI368" s="375"/>
      <c r="CJ368" s="226">
        <f t="shared" si="139"/>
        <v>39</v>
      </c>
      <c r="CK368" s="226">
        <f t="shared" si="139"/>
        <v>56</v>
      </c>
      <c r="CL368" s="226">
        <f t="shared" si="139"/>
        <v>58</v>
      </c>
      <c r="CM368" s="226">
        <f t="shared" si="139"/>
        <v>59</v>
      </c>
      <c r="CN368" s="227">
        <f t="shared" si="159"/>
        <v>51</v>
      </c>
      <c r="CO368" s="227">
        <f t="shared" si="159"/>
        <v>52.424237779269319</v>
      </c>
      <c r="CP368" s="227">
        <f t="shared" si="159"/>
        <v>53.474552790515887</v>
      </c>
      <c r="CQ368" s="227">
        <f t="shared" si="159"/>
        <v>56.951536507176193</v>
      </c>
      <c r="CR368" s="226">
        <v>13</v>
      </c>
      <c r="CS368" s="226">
        <v>16</v>
      </c>
      <c r="CT368" s="226">
        <v>17</v>
      </c>
      <c r="CU368" s="226">
        <v>19</v>
      </c>
      <c r="CV368" s="227">
        <f t="shared" si="140"/>
        <v>21</v>
      </c>
      <c r="CW368" s="227">
        <f>CV368*(1+('[13]GROWTH (YoY)'!AR368/100))</f>
        <v>21.424237779269315</v>
      </c>
      <c r="CX368" s="227">
        <f>CW368*(1+('[13]GROWTH (YoY)'!AS368/100))</f>
        <v>24.474552790515883</v>
      </c>
      <c r="CY368" s="227">
        <f>CX368*(1+('[13]GROWTH (YoY)'!AT368/100))</f>
        <v>26.951536507176193</v>
      </c>
      <c r="CZ368" s="226">
        <v>9</v>
      </c>
      <c r="DA368" s="226">
        <v>12</v>
      </c>
      <c r="DB368" s="226">
        <v>12</v>
      </c>
      <c r="DC368" s="226">
        <v>13</v>
      </c>
      <c r="DD368" s="227">
        <v>2</v>
      </c>
      <c r="DE368" s="227">
        <v>2</v>
      </c>
      <c r="DF368" s="227">
        <v>2</v>
      </c>
      <c r="DG368" s="227">
        <v>2</v>
      </c>
      <c r="DH368" s="226">
        <v>17</v>
      </c>
      <c r="DI368" s="226">
        <v>28</v>
      </c>
      <c r="DJ368" s="226">
        <v>29</v>
      </c>
      <c r="DK368" s="226">
        <v>27</v>
      </c>
      <c r="DL368" s="227">
        <v>28</v>
      </c>
      <c r="DM368" s="227">
        <v>29</v>
      </c>
      <c r="DN368" s="227">
        <v>27</v>
      </c>
      <c r="DO368" s="227">
        <v>28</v>
      </c>
      <c r="DP368" s="376">
        <f t="shared" si="135"/>
        <v>0</v>
      </c>
      <c r="DQ368" s="226">
        <f t="shared" si="135"/>
        <v>8</v>
      </c>
      <c r="DR368" s="226">
        <f t="shared" si="135"/>
        <v>7</v>
      </c>
      <c r="DS368" s="226">
        <f t="shared" si="157"/>
        <v>15</v>
      </c>
      <c r="DT368" s="227">
        <f t="shared" si="157"/>
        <v>0</v>
      </c>
      <c r="DU368" s="227">
        <f t="shared" si="157"/>
        <v>-0.42423777926931905</v>
      </c>
      <c r="DV368" s="227">
        <f t="shared" si="157"/>
        <v>6.5254472094841134</v>
      </c>
      <c r="DW368" s="227">
        <f t="shared" si="157"/>
        <v>16.048463492823807</v>
      </c>
      <c r="DX368" s="377">
        <f t="shared" si="149"/>
        <v>0.72752808988764039</v>
      </c>
      <c r="DY368" s="377">
        <f t="shared" si="149"/>
        <v>0.72611464968152861</v>
      </c>
      <c r="DZ368" s="377">
        <f t="shared" si="149"/>
        <v>0.72727272727272729</v>
      </c>
      <c r="EA368" s="377">
        <f t="shared" si="149"/>
        <v>0.7264325323475046</v>
      </c>
      <c r="EB368" s="378">
        <f t="shared" si="160"/>
        <v>0.63575042158516015</v>
      </c>
      <c r="EC368" s="378">
        <f t="shared" si="160"/>
        <v>0.63591433278418452</v>
      </c>
      <c r="ED368" s="378">
        <f t="shared" si="160"/>
        <v>0.62886597938144329</v>
      </c>
      <c r="EE368" s="378">
        <f t="shared" si="160"/>
        <v>0.64395886889460152</v>
      </c>
      <c r="EG368" s="226">
        <v>357</v>
      </c>
      <c r="EH368" s="226">
        <v>265</v>
      </c>
      <c r="EI368" s="226">
        <v>92</v>
      </c>
      <c r="EJ368" s="226">
        <v>47</v>
      </c>
      <c r="EK368" s="226">
        <v>125</v>
      </c>
      <c r="EL368" s="226">
        <v>2552</v>
      </c>
      <c r="EM368" s="226">
        <v>2545</v>
      </c>
      <c r="EN368" s="379">
        <f t="shared" si="141"/>
        <v>0.74229691876750703</v>
      </c>
      <c r="EO368" s="226">
        <f t="shared" si="142"/>
        <v>51.086956521739133</v>
      </c>
      <c r="EP368" s="379">
        <f t="shared" si="143"/>
        <v>0.35014005602240894</v>
      </c>
      <c r="EQ368" s="226">
        <f t="shared" si="144"/>
        <v>48981.191222570531</v>
      </c>
      <c r="ER368" s="226">
        <f t="shared" si="145"/>
        <v>1538.9652914210872</v>
      </c>
      <c r="ES368" s="292"/>
      <c r="ET368" s="227">
        <v>593</v>
      </c>
      <c r="EU368" s="227">
        <v>377</v>
      </c>
      <c r="EV368" s="227">
        <v>216</v>
      </c>
      <c r="EW368" s="227">
        <v>148</v>
      </c>
      <c r="EX368" s="227">
        <v>278</v>
      </c>
      <c r="EY368" s="227">
        <v>5094</v>
      </c>
      <c r="EZ368" s="227">
        <v>5078</v>
      </c>
      <c r="FA368" s="380">
        <f t="shared" si="150"/>
        <v>0.63575042158516015</v>
      </c>
      <c r="FB368" s="228">
        <f t="shared" si="151"/>
        <v>68.518518518518519</v>
      </c>
      <c r="FC368" s="380">
        <f t="shared" si="152"/>
        <v>0.46880269814502529</v>
      </c>
      <c r="FD368" s="227">
        <f t="shared" si="153"/>
        <v>54574.008637612875</v>
      </c>
      <c r="FE368" s="227">
        <f t="shared" si="154"/>
        <v>2428.7777340160169</v>
      </c>
      <c r="FF368" s="227">
        <v>216</v>
      </c>
      <c r="FG368" s="228">
        <f t="shared" si="146"/>
        <v>68.518518518518519</v>
      </c>
      <c r="FH368" s="227">
        <v>148</v>
      </c>
      <c r="FI368" s="227">
        <v>216</v>
      </c>
      <c r="FJ368" s="227">
        <v>4</v>
      </c>
      <c r="FK368" s="227">
        <f t="shared" si="137"/>
        <v>64</v>
      </c>
      <c r="FL368" s="227">
        <v>20</v>
      </c>
      <c r="FM368" s="227">
        <f t="shared" si="138"/>
        <v>44</v>
      </c>
      <c r="FZ368" s="229"/>
      <c r="GA368" s="229"/>
      <c r="GB368" s="229"/>
      <c r="GC368" s="229"/>
      <c r="GD368" s="229"/>
    </row>
    <row r="369" spans="1:186" s="368" customFormat="1">
      <c r="A369" s="287" t="s">
        <v>534</v>
      </c>
      <c r="B369" s="369" t="s">
        <v>535</v>
      </c>
      <c r="C369" s="287" t="s">
        <v>936</v>
      </c>
      <c r="D369" s="403" t="s">
        <v>3126</v>
      </c>
      <c r="E369" s="369" t="s">
        <v>937</v>
      </c>
      <c r="F369" s="403">
        <v>366</v>
      </c>
      <c r="G369" s="404" t="s">
        <v>938</v>
      </c>
      <c r="H369" s="392" t="s">
        <v>939</v>
      </c>
      <c r="I369" s="287" t="s">
        <v>940</v>
      </c>
      <c r="J369" s="369" t="s">
        <v>941</v>
      </c>
      <c r="K369" s="287" t="s">
        <v>540</v>
      </c>
      <c r="L369" s="369" t="s">
        <v>879</v>
      </c>
      <c r="M369" s="369" t="s">
        <v>3124</v>
      </c>
      <c r="N369" s="372">
        <v>1</v>
      </c>
      <c r="O369" s="373">
        <v>31</v>
      </c>
      <c r="P369" s="373">
        <v>56</v>
      </c>
      <c r="Q369" s="373">
        <v>59</v>
      </c>
      <c r="R369" s="373">
        <v>64</v>
      </c>
      <c r="S369" s="374">
        <v>1411</v>
      </c>
      <c r="T369" s="374">
        <v>1494</v>
      </c>
      <c r="U369" s="374">
        <v>1630</v>
      </c>
      <c r="V369" s="374">
        <v>1811</v>
      </c>
      <c r="W369" s="373">
        <v>22</v>
      </c>
      <c r="X369" s="373">
        <v>40</v>
      </c>
      <c r="Y369" s="373">
        <v>43</v>
      </c>
      <c r="Z369" s="373">
        <v>46</v>
      </c>
      <c r="AA369" s="374">
        <v>977</v>
      </c>
      <c r="AB369" s="374">
        <v>1046</v>
      </c>
      <c r="AC369" s="374">
        <v>1153</v>
      </c>
      <c r="AD369" s="374">
        <v>1292</v>
      </c>
      <c r="AE369" s="373">
        <v>0</v>
      </c>
      <c r="AF369" s="373">
        <v>0</v>
      </c>
      <c r="AG369" s="373">
        <v>0</v>
      </c>
      <c r="AH369" s="373">
        <v>0</v>
      </c>
      <c r="AI369" s="374">
        <v>5</v>
      </c>
      <c r="AJ369" s="374">
        <v>5</v>
      </c>
      <c r="AK369" s="374">
        <v>5</v>
      </c>
      <c r="AL369" s="374">
        <v>6</v>
      </c>
      <c r="AM369" s="226">
        <v>9</v>
      </c>
      <c r="AN369" s="226">
        <v>16</v>
      </c>
      <c r="AO369" s="226">
        <v>17</v>
      </c>
      <c r="AP369" s="226">
        <v>18</v>
      </c>
      <c r="AQ369" s="227">
        <v>434</v>
      </c>
      <c r="AR369" s="227">
        <v>448</v>
      </c>
      <c r="AS369" s="227">
        <v>476</v>
      </c>
      <c r="AT369" s="227">
        <v>518</v>
      </c>
      <c r="AU369" s="226">
        <v>3</v>
      </c>
      <c r="AV369" s="226">
        <v>6</v>
      </c>
      <c r="AW369" s="226">
        <v>6</v>
      </c>
      <c r="AX369" s="226">
        <v>7</v>
      </c>
      <c r="AY369" s="227">
        <v>165</v>
      </c>
      <c r="AZ369" s="227">
        <v>175</v>
      </c>
      <c r="BA369" s="227">
        <v>196</v>
      </c>
      <c r="BB369" s="227">
        <v>214</v>
      </c>
      <c r="BC369" s="226">
        <f t="shared" si="156"/>
        <v>6</v>
      </c>
      <c r="BD369" s="226">
        <f t="shared" si="156"/>
        <v>6</v>
      </c>
      <c r="BE369" s="226">
        <f t="shared" si="156"/>
        <v>0</v>
      </c>
      <c r="BF369" s="226">
        <f t="shared" si="155"/>
        <v>1</v>
      </c>
      <c r="BG369" s="218">
        <f t="shared" si="155"/>
        <v>255</v>
      </c>
      <c r="BH369" s="218">
        <f t="shared" si="155"/>
        <v>253</v>
      </c>
      <c r="BI369" s="218">
        <f t="shared" si="155"/>
        <v>262</v>
      </c>
      <c r="BJ369" s="218">
        <f t="shared" si="155"/>
        <v>289</v>
      </c>
      <c r="BK369" s="226">
        <f t="shared" si="158"/>
        <v>0</v>
      </c>
      <c r="BL369" s="226">
        <f t="shared" si="158"/>
        <v>4</v>
      </c>
      <c r="BM369" s="226">
        <f t="shared" si="158"/>
        <v>11</v>
      </c>
      <c r="BN369" s="226">
        <f t="shared" si="158"/>
        <v>10</v>
      </c>
      <c r="BO369" s="227">
        <f t="shared" si="147"/>
        <v>14</v>
      </c>
      <c r="BP369" s="227">
        <f t="shared" si="147"/>
        <v>20</v>
      </c>
      <c r="BQ369" s="227">
        <f t="shared" si="147"/>
        <v>18</v>
      </c>
      <c r="BR369" s="227">
        <f t="shared" si="147"/>
        <v>15</v>
      </c>
      <c r="BS369" s="226">
        <v>0</v>
      </c>
      <c r="BT369" s="226">
        <v>4</v>
      </c>
      <c r="BU369" s="226">
        <v>11</v>
      </c>
      <c r="BV369" s="226">
        <v>10</v>
      </c>
      <c r="BW369" s="227">
        <v>14</v>
      </c>
      <c r="BX369" s="227">
        <v>20</v>
      </c>
      <c r="BY369" s="227">
        <v>18</v>
      </c>
      <c r="BZ369" s="227">
        <v>15</v>
      </c>
      <c r="CA369" s="226">
        <v>0</v>
      </c>
      <c r="CB369" s="226">
        <f>IFERROR(VLOOKUP($G369,[12]ITEM!$B$2:$AC$939,26,0),0)</f>
        <v>0</v>
      </c>
      <c r="CC369" s="226">
        <f>IFERROR(VLOOKUP($G369,[12]ITEM!$B$2:$AC$939,27,0),0)</f>
        <v>0</v>
      </c>
      <c r="CD369" s="226">
        <f>IFERROR(VLOOKUP($G369,[12]ITEM!$B$2:$AC$939,28,0),0)</f>
        <v>0</v>
      </c>
      <c r="CE369" s="227">
        <v>0</v>
      </c>
      <c r="CF369" s="227">
        <v>0</v>
      </c>
      <c r="CG369" s="227">
        <v>0</v>
      </c>
      <c r="CH369" s="227">
        <v>0</v>
      </c>
      <c r="CI369" s="375"/>
      <c r="CJ369" s="226">
        <f t="shared" si="139"/>
        <v>6</v>
      </c>
      <c r="CK369" s="226">
        <f t="shared" si="139"/>
        <v>9</v>
      </c>
      <c r="CL369" s="226">
        <f t="shared" si="139"/>
        <v>10</v>
      </c>
      <c r="CM369" s="226">
        <f t="shared" si="139"/>
        <v>11</v>
      </c>
      <c r="CN369" s="227">
        <f t="shared" si="159"/>
        <v>255</v>
      </c>
      <c r="CO369" s="227">
        <f t="shared" si="159"/>
        <v>262.55149238075768</v>
      </c>
      <c r="CP369" s="227">
        <f t="shared" si="159"/>
        <v>280.03430638248938</v>
      </c>
      <c r="CQ369" s="227">
        <f t="shared" si="159"/>
        <v>304.86895465625685</v>
      </c>
      <c r="CR369" s="226">
        <v>4</v>
      </c>
      <c r="CS369" s="226">
        <v>8</v>
      </c>
      <c r="CT369" s="226">
        <v>9</v>
      </c>
      <c r="CU369" s="226">
        <v>9</v>
      </c>
      <c r="CV369" s="227">
        <f t="shared" si="140"/>
        <v>236</v>
      </c>
      <c r="CW369" s="227">
        <f>CV369*(1+('[13]GROWTH (YoY)'!AR369/100))</f>
        <v>243.55149238075768</v>
      </c>
      <c r="CX369" s="227">
        <f>CW369*(1+('[13]GROWTH (YoY)'!AS369/100))</f>
        <v>259.03430638248938</v>
      </c>
      <c r="CY369" s="227">
        <f>CX369*(1+('[13]GROWTH (YoY)'!AT369/100))</f>
        <v>281.86895465625685</v>
      </c>
      <c r="CZ369" s="226">
        <v>0</v>
      </c>
      <c r="DA369" s="226">
        <v>0</v>
      </c>
      <c r="DB369" s="226">
        <v>0</v>
      </c>
      <c r="DC369" s="226">
        <v>0</v>
      </c>
      <c r="DD369" s="227">
        <v>18</v>
      </c>
      <c r="DE369" s="227">
        <v>18</v>
      </c>
      <c r="DF369" s="227">
        <v>19</v>
      </c>
      <c r="DG369" s="227">
        <v>21</v>
      </c>
      <c r="DH369" s="226">
        <v>2</v>
      </c>
      <c r="DI369" s="226">
        <v>1</v>
      </c>
      <c r="DJ369" s="226">
        <v>1</v>
      </c>
      <c r="DK369" s="226">
        <v>2</v>
      </c>
      <c r="DL369" s="227">
        <v>1</v>
      </c>
      <c r="DM369" s="227">
        <v>1</v>
      </c>
      <c r="DN369" s="227">
        <v>2</v>
      </c>
      <c r="DO369" s="227">
        <v>2</v>
      </c>
      <c r="DP369" s="376">
        <f t="shared" si="135"/>
        <v>0</v>
      </c>
      <c r="DQ369" s="226">
        <f t="shared" si="135"/>
        <v>-3</v>
      </c>
      <c r="DR369" s="226">
        <f t="shared" si="135"/>
        <v>-10</v>
      </c>
      <c r="DS369" s="226">
        <f t="shared" si="157"/>
        <v>-10</v>
      </c>
      <c r="DT369" s="227">
        <f t="shared" si="157"/>
        <v>0</v>
      </c>
      <c r="DU369" s="227">
        <f t="shared" si="157"/>
        <v>-9.5514923807576793</v>
      </c>
      <c r="DV369" s="227">
        <f t="shared" si="157"/>
        <v>-18.034306382489376</v>
      </c>
      <c r="DW369" s="227">
        <f t="shared" si="157"/>
        <v>-15.868954656256847</v>
      </c>
      <c r="DX369" s="377">
        <f t="shared" si="149"/>
        <v>0.70967741935483875</v>
      </c>
      <c r="DY369" s="377">
        <f t="shared" si="149"/>
        <v>0.7142857142857143</v>
      </c>
      <c r="DZ369" s="377">
        <f t="shared" si="149"/>
        <v>0.72881355932203384</v>
      </c>
      <c r="EA369" s="377">
        <f t="shared" si="149"/>
        <v>0.71875</v>
      </c>
      <c r="EB369" s="378">
        <f t="shared" si="160"/>
        <v>0.6924167257264352</v>
      </c>
      <c r="EC369" s="378">
        <f t="shared" si="160"/>
        <v>0.70013386880856765</v>
      </c>
      <c r="ED369" s="378">
        <f t="shared" si="160"/>
        <v>0.70736196319018407</v>
      </c>
      <c r="EE369" s="378">
        <f t="shared" si="160"/>
        <v>0.71341800110436226</v>
      </c>
      <c r="EG369" s="226">
        <v>31</v>
      </c>
      <c r="EH369" s="226">
        <v>19</v>
      </c>
      <c r="EI369" s="226">
        <v>11</v>
      </c>
      <c r="EJ369" s="226">
        <v>7</v>
      </c>
      <c r="EK369" s="226">
        <v>12</v>
      </c>
      <c r="EL369" s="226">
        <v>437</v>
      </c>
      <c r="EM369" s="226">
        <v>409</v>
      </c>
      <c r="EN369" s="379">
        <f t="shared" si="141"/>
        <v>0.61290322580645162</v>
      </c>
      <c r="EO369" s="226">
        <f t="shared" si="142"/>
        <v>63.636363636363633</v>
      </c>
      <c r="EP369" s="379">
        <f t="shared" si="143"/>
        <v>0.38709677419354838</v>
      </c>
      <c r="EQ369" s="226">
        <f t="shared" si="144"/>
        <v>27459.954233409611</v>
      </c>
      <c r="ER369" s="226">
        <f t="shared" si="145"/>
        <v>1426.2428687856561</v>
      </c>
      <c r="ES369" s="292"/>
      <c r="ET369" s="227">
        <v>1411</v>
      </c>
      <c r="EU369" s="227">
        <v>977</v>
      </c>
      <c r="EV369" s="227">
        <v>434</v>
      </c>
      <c r="EW369" s="227">
        <v>124</v>
      </c>
      <c r="EX369" s="227">
        <v>231</v>
      </c>
      <c r="EY369" s="227">
        <v>4171</v>
      </c>
      <c r="EZ369" s="227">
        <v>4132</v>
      </c>
      <c r="FA369" s="380">
        <f t="shared" si="150"/>
        <v>0.6924167257264352</v>
      </c>
      <c r="FB369" s="228">
        <f t="shared" si="151"/>
        <v>28.571428571428569</v>
      </c>
      <c r="FC369" s="380">
        <f t="shared" si="152"/>
        <v>0.16371367824238128</v>
      </c>
      <c r="FD369" s="227">
        <f t="shared" si="153"/>
        <v>55382.402301606329</v>
      </c>
      <c r="FE369" s="227">
        <f t="shared" si="154"/>
        <v>2500.8067118425301</v>
      </c>
      <c r="FF369" s="227">
        <v>434</v>
      </c>
      <c r="FG369" s="228">
        <f t="shared" si="146"/>
        <v>35.944700460829495</v>
      </c>
      <c r="FH369" s="227">
        <v>156</v>
      </c>
      <c r="FI369" s="227">
        <v>434</v>
      </c>
      <c r="FJ369" s="227">
        <v>3</v>
      </c>
      <c r="FK369" s="227">
        <f t="shared" si="137"/>
        <v>275</v>
      </c>
      <c r="FL369" s="227">
        <v>49</v>
      </c>
      <c r="FM369" s="227">
        <f t="shared" si="138"/>
        <v>226</v>
      </c>
      <c r="FZ369" s="229"/>
      <c r="GA369" s="229"/>
      <c r="GB369" s="229"/>
      <c r="GC369" s="229"/>
      <c r="GD369" s="229"/>
    </row>
    <row r="370" spans="1:186" s="368" customFormat="1">
      <c r="A370" s="287" t="s">
        <v>534</v>
      </c>
      <c r="B370" s="369" t="s">
        <v>535</v>
      </c>
      <c r="C370" s="287" t="s">
        <v>936</v>
      </c>
      <c r="D370" s="403" t="s">
        <v>3126</v>
      </c>
      <c r="E370" s="369" t="s">
        <v>937</v>
      </c>
      <c r="F370" s="403">
        <v>367</v>
      </c>
      <c r="G370" s="404" t="s">
        <v>942</v>
      </c>
      <c r="H370" s="392" t="s">
        <v>943</v>
      </c>
      <c r="I370" s="287" t="s">
        <v>940</v>
      </c>
      <c r="J370" s="369" t="s">
        <v>941</v>
      </c>
      <c r="K370" s="287" t="s">
        <v>540</v>
      </c>
      <c r="L370" s="369" t="s">
        <v>879</v>
      </c>
      <c r="M370" s="369" t="s">
        <v>3124</v>
      </c>
      <c r="N370" s="372">
        <v>1</v>
      </c>
      <c r="O370" s="373">
        <v>43</v>
      </c>
      <c r="P370" s="373">
        <v>75</v>
      </c>
      <c r="Q370" s="373">
        <v>79</v>
      </c>
      <c r="R370" s="373">
        <v>85</v>
      </c>
      <c r="S370" s="374">
        <v>262</v>
      </c>
      <c r="T370" s="374">
        <v>278</v>
      </c>
      <c r="U370" s="374">
        <v>303</v>
      </c>
      <c r="V370" s="374">
        <v>317</v>
      </c>
      <c r="W370" s="373">
        <v>32</v>
      </c>
      <c r="X370" s="373">
        <v>55</v>
      </c>
      <c r="Y370" s="373">
        <v>59</v>
      </c>
      <c r="Z370" s="373">
        <v>63</v>
      </c>
      <c r="AA370" s="374">
        <v>187</v>
      </c>
      <c r="AB370" s="374">
        <v>200</v>
      </c>
      <c r="AC370" s="374">
        <v>223</v>
      </c>
      <c r="AD370" s="374">
        <v>237</v>
      </c>
      <c r="AE370" s="373">
        <v>0</v>
      </c>
      <c r="AF370" s="373">
        <v>0</v>
      </c>
      <c r="AG370" s="373">
        <v>0</v>
      </c>
      <c r="AH370" s="373">
        <v>0</v>
      </c>
      <c r="AI370" s="374">
        <v>1</v>
      </c>
      <c r="AJ370" s="374">
        <v>1</v>
      </c>
      <c r="AK370" s="374">
        <v>1</v>
      </c>
      <c r="AL370" s="374">
        <v>1</v>
      </c>
      <c r="AM370" s="226">
        <v>11</v>
      </c>
      <c r="AN370" s="226">
        <v>19</v>
      </c>
      <c r="AO370" s="226">
        <v>21</v>
      </c>
      <c r="AP370" s="226">
        <v>22</v>
      </c>
      <c r="AQ370" s="227">
        <v>75</v>
      </c>
      <c r="AR370" s="227">
        <v>78</v>
      </c>
      <c r="AS370" s="227">
        <v>81</v>
      </c>
      <c r="AT370" s="227">
        <v>80</v>
      </c>
      <c r="AU370" s="226">
        <v>5</v>
      </c>
      <c r="AV370" s="226">
        <v>10</v>
      </c>
      <c r="AW370" s="226">
        <v>11</v>
      </c>
      <c r="AX370" s="226">
        <v>12</v>
      </c>
      <c r="AY370" s="227">
        <v>19</v>
      </c>
      <c r="AZ370" s="227">
        <v>21</v>
      </c>
      <c r="BA370" s="227">
        <v>24</v>
      </c>
      <c r="BB370" s="227">
        <v>26</v>
      </c>
      <c r="BC370" s="226">
        <f t="shared" si="156"/>
        <v>6</v>
      </c>
      <c r="BD370" s="226">
        <f t="shared" si="156"/>
        <v>8</v>
      </c>
      <c r="BE370" s="226">
        <f t="shared" si="156"/>
        <v>7</v>
      </c>
      <c r="BF370" s="226">
        <f t="shared" si="155"/>
        <v>7</v>
      </c>
      <c r="BG370" s="218">
        <f t="shared" si="155"/>
        <v>50</v>
      </c>
      <c r="BH370" s="218">
        <f t="shared" si="155"/>
        <v>52</v>
      </c>
      <c r="BI370" s="218">
        <f t="shared" si="155"/>
        <v>52</v>
      </c>
      <c r="BJ370" s="218">
        <f t="shared" si="155"/>
        <v>49</v>
      </c>
      <c r="BK370" s="226">
        <f t="shared" si="158"/>
        <v>0</v>
      </c>
      <c r="BL370" s="226">
        <f t="shared" si="158"/>
        <v>1</v>
      </c>
      <c r="BM370" s="226">
        <f t="shared" si="158"/>
        <v>3</v>
      </c>
      <c r="BN370" s="226">
        <f t="shared" si="158"/>
        <v>3</v>
      </c>
      <c r="BO370" s="227">
        <f t="shared" si="147"/>
        <v>6</v>
      </c>
      <c r="BP370" s="227">
        <f t="shared" si="147"/>
        <v>5</v>
      </c>
      <c r="BQ370" s="227">
        <f t="shared" si="147"/>
        <v>5</v>
      </c>
      <c r="BR370" s="227">
        <f t="shared" si="147"/>
        <v>5</v>
      </c>
      <c r="BS370" s="226">
        <v>0</v>
      </c>
      <c r="BT370" s="226">
        <v>1</v>
      </c>
      <c r="BU370" s="226">
        <v>3</v>
      </c>
      <c r="BV370" s="226">
        <v>3</v>
      </c>
      <c r="BW370" s="227">
        <v>6</v>
      </c>
      <c r="BX370" s="227">
        <v>5</v>
      </c>
      <c r="BY370" s="227">
        <v>5</v>
      </c>
      <c r="BZ370" s="227">
        <v>5</v>
      </c>
      <c r="CA370" s="226">
        <v>0</v>
      </c>
      <c r="CB370" s="226">
        <f>IFERROR(VLOOKUP($G370,[12]ITEM!$B$2:$AC$939,26,0),0)</f>
        <v>0</v>
      </c>
      <c r="CC370" s="226">
        <f>IFERROR(VLOOKUP($G370,[12]ITEM!$B$2:$AC$939,27,0),0)</f>
        <v>0</v>
      </c>
      <c r="CD370" s="226">
        <f>IFERROR(VLOOKUP($G370,[12]ITEM!$B$2:$AC$939,28,0),0)</f>
        <v>0</v>
      </c>
      <c r="CE370" s="227">
        <v>0</v>
      </c>
      <c r="CF370" s="227">
        <v>0</v>
      </c>
      <c r="CG370" s="227">
        <v>0</v>
      </c>
      <c r="CH370" s="227">
        <v>0</v>
      </c>
      <c r="CI370" s="375"/>
      <c r="CJ370" s="226">
        <f t="shared" si="139"/>
        <v>6</v>
      </c>
      <c r="CK370" s="226">
        <f t="shared" si="139"/>
        <v>12</v>
      </c>
      <c r="CL370" s="226">
        <f t="shared" si="139"/>
        <v>12</v>
      </c>
      <c r="CM370" s="226">
        <f t="shared" si="139"/>
        <v>13</v>
      </c>
      <c r="CN370" s="227">
        <f t="shared" si="159"/>
        <v>50</v>
      </c>
      <c r="CO370" s="227">
        <f t="shared" si="159"/>
        <v>51.446413394118935</v>
      </c>
      <c r="CP370" s="227">
        <f t="shared" si="159"/>
        <v>53.2288971051941</v>
      </c>
      <c r="CQ370" s="227">
        <f t="shared" si="159"/>
        <v>53.621630033834144</v>
      </c>
      <c r="CR370" s="226">
        <v>6</v>
      </c>
      <c r="CS370" s="226">
        <v>11</v>
      </c>
      <c r="CT370" s="226">
        <v>11</v>
      </c>
      <c r="CU370" s="226">
        <v>12</v>
      </c>
      <c r="CV370" s="227">
        <f t="shared" si="140"/>
        <v>45</v>
      </c>
      <c r="CW370" s="227">
        <f>CV370*(1+('[13]GROWTH (YoY)'!AR370/100))</f>
        <v>46.446413394118935</v>
      </c>
      <c r="CX370" s="227">
        <f>CW370*(1+('[13]GROWTH (YoY)'!AS370/100))</f>
        <v>48.2288971051941</v>
      </c>
      <c r="CY370" s="227">
        <f>CX370*(1+('[13]GROWTH (YoY)'!AT370/100))</f>
        <v>47.621630033834144</v>
      </c>
      <c r="CZ370" s="226">
        <v>0</v>
      </c>
      <c r="DA370" s="226">
        <v>0</v>
      </c>
      <c r="DB370" s="226">
        <v>0</v>
      </c>
      <c r="DC370" s="226">
        <v>0</v>
      </c>
      <c r="DD370" s="227">
        <v>4</v>
      </c>
      <c r="DE370" s="227">
        <v>4</v>
      </c>
      <c r="DF370" s="227">
        <v>4</v>
      </c>
      <c r="DG370" s="227">
        <v>5</v>
      </c>
      <c r="DH370" s="226">
        <v>0</v>
      </c>
      <c r="DI370" s="226">
        <v>1</v>
      </c>
      <c r="DJ370" s="226">
        <v>1</v>
      </c>
      <c r="DK370" s="226">
        <v>1</v>
      </c>
      <c r="DL370" s="227">
        <v>1</v>
      </c>
      <c r="DM370" s="227">
        <v>1</v>
      </c>
      <c r="DN370" s="227">
        <v>1</v>
      </c>
      <c r="DO370" s="227">
        <v>1</v>
      </c>
      <c r="DP370" s="376">
        <f t="shared" si="135"/>
        <v>0</v>
      </c>
      <c r="DQ370" s="226">
        <f t="shared" si="135"/>
        <v>-4</v>
      </c>
      <c r="DR370" s="226">
        <f t="shared" si="135"/>
        <v>-5</v>
      </c>
      <c r="DS370" s="226">
        <f t="shared" si="157"/>
        <v>-6</v>
      </c>
      <c r="DT370" s="227">
        <f t="shared" si="157"/>
        <v>0</v>
      </c>
      <c r="DU370" s="227">
        <f t="shared" si="157"/>
        <v>0.55358660588106545</v>
      </c>
      <c r="DV370" s="227">
        <f t="shared" si="157"/>
        <v>-1.2288971051941004</v>
      </c>
      <c r="DW370" s="227">
        <f t="shared" si="157"/>
        <v>-4.6216300338341441</v>
      </c>
      <c r="DX370" s="377">
        <f t="shared" si="149"/>
        <v>0.7441860465116279</v>
      </c>
      <c r="DY370" s="377">
        <f t="shared" si="149"/>
        <v>0.73333333333333328</v>
      </c>
      <c r="DZ370" s="377">
        <f t="shared" si="149"/>
        <v>0.74683544303797467</v>
      </c>
      <c r="EA370" s="377">
        <f t="shared" si="149"/>
        <v>0.74117647058823533</v>
      </c>
      <c r="EB370" s="378">
        <f t="shared" si="160"/>
        <v>0.7137404580152672</v>
      </c>
      <c r="EC370" s="378">
        <f t="shared" si="160"/>
        <v>0.71942446043165464</v>
      </c>
      <c r="ED370" s="378">
        <f t="shared" si="160"/>
        <v>0.735973597359736</v>
      </c>
      <c r="EE370" s="378">
        <f t="shared" si="160"/>
        <v>0.74763406940063093</v>
      </c>
      <c r="EG370" s="226">
        <v>43</v>
      </c>
      <c r="EH370" s="226">
        <v>31</v>
      </c>
      <c r="EI370" s="226">
        <v>12</v>
      </c>
      <c r="EJ370" s="226">
        <v>6</v>
      </c>
      <c r="EK370" s="226">
        <v>5</v>
      </c>
      <c r="EL370" s="226">
        <v>240</v>
      </c>
      <c r="EM370" s="226">
        <v>226</v>
      </c>
      <c r="EN370" s="379">
        <f t="shared" si="141"/>
        <v>0.72093023255813948</v>
      </c>
      <c r="EO370" s="226">
        <f t="shared" si="142"/>
        <v>50</v>
      </c>
      <c r="EP370" s="379">
        <f t="shared" si="143"/>
        <v>0.11627906976744186</v>
      </c>
      <c r="EQ370" s="226">
        <f t="shared" si="144"/>
        <v>20833.333333333332</v>
      </c>
      <c r="ER370" s="226">
        <f t="shared" si="145"/>
        <v>2212.3893805309735</v>
      </c>
      <c r="ES370" s="292"/>
      <c r="ET370" s="227">
        <v>262</v>
      </c>
      <c r="EU370" s="227">
        <v>187</v>
      </c>
      <c r="EV370" s="227">
        <v>75</v>
      </c>
      <c r="EW370" s="227">
        <v>15</v>
      </c>
      <c r="EX370" s="227">
        <v>19</v>
      </c>
      <c r="EY370" s="227">
        <v>488</v>
      </c>
      <c r="EZ370" s="227">
        <v>475</v>
      </c>
      <c r="FA370" s="380">
        <f t="shared" si="150"/>
        <v>0.7137404580152672</v>
      </c>
      <c r="FB370" s="228">
        <f t="shared" si="151"/>
        <v>20</v>
      </c>
      <c r="FC370" s="380">
        <f t="shared" si="152"/>
        <v>7.2519083969465645E-2</v>
      </c>
      <c r="FD370" s="227">
        <f t="shared" si="153"/>
        <v>38934.426229508194</v>
      </c>
      <c r="FE370" s="227">
        <f t="shared" si="154"/>
        <v>2631.5789473684213</v>
      </c>
      <c r="FF370" s="227">
        <v>75</v>
      </c>
      <c r="FG370" s="228">
        <f t="shared" si="146"/>
        <v>24</v>
      </c>
      <c r="FH370" s="227">
        <v>18</v>
      </c>
      <c r="FI370" s="227">
        <v>75</v>
      </c>
      <c r="FJ370" s="227">
        <v>1</v>
      </c>
      <c r="FK370" s="227">
        <f t="shared" si="137"/>
        <v>56</v>
      </c>
      <c r="FL370" s="227">
        <v>9</v>
      </c>
      <c r="FM370" s="227">
        <f t="shared" si="138"/>
        <v>47</v>
      </c>
      <c r="FZ370" s="229"/>
      <c r="GA370" s="229"/>
      <c r="GB370" s="229"/>
      <c r="GC370" s="229"/>
      <c r="GD370" s="229"/>
    </row>
    <row r="371" spans="1:186" s="368" customFormat="1">
      <c r="A371" s="287" t="s">
        <v>534</v>
      </c>
      <c r="B371" s="369" t="s">
        <v>535</v>
      </c>
      <c r="C371" s="287" t="s">
        <v>936</v>
      </c>
      <c r="D371" s="403" t="s">
        <v>3126</v>
      </c>
      <c r="E371" s="369" t="s">
        <v>937</v>
      </c>
      <c r="F371" s="403">
        <v>368</v>
      </c>
      <c r="G371" s="404" t="s">
        <v>944</v>
      </c>
      <c r="H371" s="392" t="s">
        <v>945</v>
      </c>
      <c r="I371" s="287" t="s">
        <v>940</v>
      </c>
      <c r="J371" s="369" t="s">
        <v>941</v>
      </c>
      <c r="K371" s="287" t="s">
        <v>540</v>
      </c>
      <c r="L371" s="369" t="s">
        <v>879</v>
      </c>
      <c r="M371" s="369" t="s">
        <v>3124</v>
      </c>
      <c r="N371" s="372">
        <v>1</v>
      </c>
      <c r="O371" s="373">
        <v>2061</v>
      </c>
      <c r="P371" s="373">
        <v>4035</v>
      </c>
      <c r="Q371" s="373">
        <v>4092</v>
      </c>
      <c r="R371" s="373">
        <v>4493</v>
      </c>
      <c r="S371" s="374">
        <v>3549</v>
      </c>
      <c r="T371" s="374">
        <v>3616</v>
      </c>
      <c r="U371" s="374">
        <v>4081</v>
      </c>
      <c r="V371" s="374">
        <v>4096</v>
      </c>
      <c r="W371" s="373">
        <v>1340</v>
      </c>
      <c r="X371" s="373">
        <v>2620</v>
      </c>
      <c r="Y371" s="373">
        <v>2656</v>
      </c>
      <c r="Z371" s="373">
        <v>2917</v>
      </c>
      <c r="AA371" s="374">
        <v>2355</v>
      </c>
      <c r="AB371" s="374">
        <v>2391</v>
      </c>
      <c r="AC371" s="374">
        <v>2727</v>
      </c>
      <c r="AD371" s="374">
        <v>2709</v>
      </c>
      <c r="AE371" s="373">
        <v>10</v>
      </c>
      <c r="AF371" s="373">
        <v>15</v>
      </c>
      <c r="AG371" s="373">
        <v>14</v>
      </c>
      <c r="AH371" s="373">
        <v>14</v>
      </c>
      <c r="AI371" s="374">
        <v>13</v>
      </c>
      <c r="AJ371" s="374">
        <v>12</v>
      </c>
      <c r="AK371" s="374">
        <v>13</v>
      </c>
      <c r="AL371" s="374">
        <v>13</v>
      </c>
      <c r="AM371" s="226">
        <v>721</v>
      </c>
      <c r="AN371" s="226">
        <v>1416</v>
      </c>
      <c r="AO371" s="226">
        <v>1435</v>
      </c>
      <c r="AP371" s="226">
        <v>1576</v>
      </c>
      <c r="AQ371" s="227">
        <v>1194</v>
      </c>
      <c r="AR371" s="227">
        <v>1225</v>
      </c>
      <c r="AS371" s="227">
        <v>1354</v>
      </c>
      <c r="AT371" s="227">
        <v>1387</v>
      </c>
      <c r="AU371" s="226">
        <v>404</v>
      </c>
      <c r="AV371" s="226">
        <v>866</v>
      </c>
      <c r="AW371" s="226">
        <v>883</v>
      </c>
      <c r="AX371" s="226">
        <v>990</v>
      </c>
      <c r="AY371" s="227">
        <v>474</v>
      </c>
      <c r="AZ371" s="227">
        <v>501</v>
      </c>
      <c r="BA371" s="227">
        <v>562</v>
      </c>
      <c r="BB371" s="227">
        <v>612</v>
      </c>
      <c r="BC371" s="226">
        <f t="shared" si="156"/>
        <v>317</v>
      </c>
      <c r="BD371" s="226">
        <f t="shared" si="156"/>
        <v>545</v>
      </c>
      <c r="BE371" s="226">
        <f t="shared" si="156"/>
        <v>533</v>
      </c>
      <c r="BF371" s="226">
        <f t="shared" si="155"/>
        <v>569</v>
      </c>
      <c r="BG371" s="218">
        <f t="shared" si="155"/>
        <v>663</v>
      </c>
      <c r="BH371" s="218">
        <f t="shared" si="155"/>
        <v>678</v>
      </c>
      <c r="BI371" s="218">
        <f t="shared" si="155"/>
        <v>748</v>
      </c>
      <c r="BJ371" s="218">
        <f t="shared" si="155"/>
        <v>723</v>
      </c>
      <c r="BK371" s="226">
        <f t="shared" si="158"/>
        <v>0</v>
      </c>
      <c r="BL371" s="226">
        <f t="shared" si="158"/>
        <v>5</v>
      </c>
      <c r="BM371" s="226">
        <f t="shared" si="158"/>
        <v>19</v>
      </c>
      <c r="BN371" s="226">
        <f t="shared" si="158"/>
        <v>17</v>
      </c>
      <c r="BO371" s="227">
        <f t="shared" si="147"/>
        <v>57</v>
      </c>
      <c r="BP371" s="227">
        <f t="shared" si="147"/>
        <v>46</v>
      </c>
      <c r="BQ371" s="227">
        <f t="shared" si="147"/>
        <v>44</v>
      </c>
      <c r="BR371" s="227">
        <f t="shared" si="147"/>
        <v>52</v>
      </c>
      <c r="BS371" s="226">
        <v>0</v>
      </c>
      <c r="BT371" s="226">
        <v>5</v>
      </c>
      <c r="BU371" s="226">
        <v>19</v>
      </c>
      <c r="BV371" s="226">
        <v>17</v>
      </c>
      <c r="BW371" s="227">
        <v>57</v>
      </c>
      <c r="BX371" s="227">
        <v>46</v>
      </c>
      <c r="BY371" s="227">
        <v>44</v>
      </c>
      <c r="BZ371" s="227">
        <v>52</v>
      </c>
      <c r="CA371" s="226">
        <v>0</v>
      </c>
      <c r="CB371" s="226">
        <f>IFERROR(VLOOKUP($G371,[12]ITEM!$B$2:$AC$939,26,0),0)</f>
        <v>0</v>
      </c>
      <c r="CC371" s="226">
        <f>IFERROR(VLOOKUP($G371,[12]ITEM!$B$2:$AC$939,27,0),0)</f>
        <v>0</v>
      </c>
      <c r="CD371" s="226">
        <f>IFERROR(VLOOKUP($G371,[12]ITEM!$B$2:$AC$939,28,0),0)</f>
        <v>0</v>
      </c>
      <c r="CE371" s="227">
        <v>0</v>
      </c>
      <c r="CF371" s="227">
        <v>0</v>
      </c>
      <c r="CG371" s="227">
        <v>0</v>
      </c>
      <c r="CH371" s="227">
        <v>0</v>
      </c>
      <c r="CI371" s="375"/>
      <c r="CJ371" s="226">
        <f t="shared" si="139"/>
        <v>318</v>
      </c>
      <c r="CK371" s="226">
        <f t="shared" si="139"/>
        <v>669</v>
      </c>
      <c r="CL371" s="226">
        <f t="shared" si="139"/>
        <v>679</v>
      </c>
      <c r="CM371" s="226">
        <f t="shared" si="139"/>
        <v>748</v>
      </c>
      <c r="CN371" s="227">
        <f t="shared" si="159"/>
        <v>663</v>
      </c>
      <c r="CO371" s="227">
        <f t="shared" si="159"/>
        <v>676.95665550564286</v>
      </c>
      <c r="CP371" s="227">
        <f t="shared" si="159"/>
        <v>731.16523198596576</v>
      </c>
      <c r="CQ371" s="227">
        <f t="shared" si="159"/>
        <v>784.32701513712198</v>
      </c>
      <c r="CR371" s="226">
        <v>302</v>
      </c>
      <c r="CS371" s="226">
        <v>637</v>
      </c>
      <c r="CT371" s="226">
        <v>646</v>
      </c>
      <c r="CU371" s="226">
        <v>709</v>
      </c>
      <c r="CV371" s="227">
        <f t="shared" si="140"/>
        <v>187</v>
      </c>
      <c r="CW371" s="227">
        <f>CV371*(1+('[13]GROWTH (YoY)'!AR371/100))</f>
        <v>191.9566555056428</v>
      </c>
      <c r="CX371" s="227">
        <f>CW371*(1+('[13]GROWTH (YoY)'!AS371/100))</f>
        <v>212.16523198596579</v>
      </c>
      <c r="CY371" s="227">
        <f>CX371*(1+('[13]GROWTH (YoY)'!AT371/100))</f>
        <v>217.327015137122</v>
      </c>
      <c r="CZ371" s="226">
        <v>0</v>
      </c>
      <c r="DA371" s="226">
        <v>0</v>
      </c>
      <c r="DB371" s="226">
        <v>0</v>
      </c>
      <c r="DC371" s="226">
        <v>0</v>
      </c>
      <c r="DD371" s="227">
        <v>444</v>
      </c>
      <c r="DE371" s="227">
        <v>452</v>
      </c>
      <c r="DF371" s="227">
        <v>480</v>
      </c>
      <c r="DG371" s="227">
        <v>527</v>
      </c>
      <c r="DH371" s="226">
        <v>16</v>
      </c>
      <c r="DI371" s="226">
        <v>32</v>
      </c>
      <c r="DJ371" s="226">
        <v>33</v>
      </c>
      <c r="DK371" s="226">
        <v>39</v>
      </c>
      <c r="DL371" s="227">
        <v>32</v>
      </c>
      <c r="DM371" s="227">
        <v>33</v>
      </c>
      <c r="DN371" s="227">
        <v>39</v>
      </c>
      <c r="DO371" s="227">
        <v>40</v>
      </c>
      <c r="DP371" s="376">
        <f t="shared" si="135"/>
        <v>-1</v>
      </c>
      <c r="DQ371" s="226">
        <f t="shared" si="135"/>
        <v>-124</v>
      </c>
      <c r="DR371" s="226">
        <f t="shared" si="135"/>
        <v>-146</v>
      </c>
      <c r="DS371" s="226">
        <f t="shared" si="157"/>
        <v>-179</v>
      </c>
      <c r="DT371" s="227">
        <f t="shared" si="157"/>
        <v>0</v>
      </c>
      <c r="DU371" s="227">
        <f t="shared" si="157"/>
        <v>1.043344494357143</v>
      </c>
      <c r="DV371" s="227">
        <f t="shared" si="157"/>
        <v>16.834768014034239</v>
      </c>
      <c r="DW371" s="227">
        <f t="shared" si="157"/>
        <v>-61.327015137121975</v>
      </c>
      <c r="DX371" s="377">
        <f t="shared" si="149"/>
        <v>0.65016982047549732</v>
      </c>
      <c r="DY371" s="377">
        <f t="shared" si="149"/>
        <v>0.64931846344485755</v>
      </c>
      <c r="DZ371" s="377">
        <f t="shared" si="149"/>
        <v>0.64907135874877808</v>
      </c>
      <c r="EA371" s="377">
        <f t="shared" si="149"/>
        <v>0.64923213888270648</v>
      </c>
      <c r="EB371" s="378">
        <f t="shared" si="160"/>
        <v>0.66356720202874053</v>
      </c>
      <c r="EC371" s="378">
        <f t="shared" si="160"/>
        <v>0.66122787610619471</v>
      </c>
      <c r="ED371" s="378">
        <f t="shared" si="160"/>
        <v>0.66821857387895123</v>
      </c>
      <c r="EE371" s="378">
        <f t="shared" si="160"/>
        <v>0.661376953125</v>
      </c>
      <c r="EG371" s="226">
        <v>1011</v>
      </c>
      <c r="EH371" s="226">
        <v>700</v>
      </c>
      <c r="EI371" s="226">
        <v>310</v>
      </c>
      <c r="EJ371" s="226">
        <v>173</v>
      </c>
      <c r="EK371" s="226">
        <v>246</v>
      </c>
      <c r="EL371" s="226">
        <v>11164</v>
      </c>
      <c r="EM371" s="226">
        <v>9503</v>
      </c>
      <c r="EN371" s="379">
        <f t="shared" si="141"/>
        <v>0.6923837784371909</v>
      </c>
      <c r="EO371" s="226">
        <f t="shared" si="142"/>
        <v>55.806451612903231</v>
      </c>
      <c r="EP371" s="379">
        <f t="shared" si="143"/>
        <v>0.24332344213649851</v>
      </c>
      <c r="EQ371" s="226">
        <f t="shared" si="144"/>
        <v>22035.1128627732</v>
      </c>
      <c r="ER371" s="226">
        <f t="shared" si="145"/>
        <v>1517.0647865586307</v>
      </c>
      <c r="ES371" s="292"/>
      <c r="ET371" s="227">
        <v>3549</v>
      </c>
      <c r="EU371" s="227">
        <v>2355</v>
      </c>
      <c r="EV371" s="227">
        <v>1194</v>
      </c>
      <c r="EW371" s="227">
        <v>369</v>
      </c>
      <c r="EX371" s="227">
        <v>637</v>
      </c>
      <c r="EY371" s="227">
        <v>17046</v>
      </c>
      <c r="EZ371" s="227">
        <v>14947</v>
      </c>
      <c r="FA371" s="380">
        <f t="shared" si="150"/>
        <v>0.66356720202874053</v>
      </c>
      <c r="FB371" s="228">
        <f t="shared" si="151"/>
        <v>30.904522613065328</v>
      </c>
      <c r="FC371" s="380">
        <f t="shared" si="152"/>
        <v>0.17948717948717949</v>
      </c>
      <c r="FD371" s="227">
        <f t="shared" si="153"/>
        <v>37369.470843599673</v>
      </c>
      <c r="FE371" s="227">
        <f t="shared" si="154"/>
        <v>2057.2690171940858</v>
      </c>
      <c r="FF371" s="227">
        <v>1194</v>
      </c>
      <c r="FG371" s="228">
        <f t="shared" si="146"/>
        <v>37.520938023450583</v>
      </c>
      <c r="FH371" s="227">
        <v>448</v>
      </c>
      <c r="FI371" s="227">
        <v>1194</v>
      </c>
      <c r="FJ371" s="227">
        <v>10</v>
      </c>
      <c r="FK371" s="227">
        <f t="shared" si="137"/>
        <v>736</v>
      </c>
      <c r="FL371" s="227">
        <v>123</v>
      </c>
      <c r="FM371" s="227">
        <f t="shared" si="138"/>
        <v>613</v>
      </c>
      <c r="FZ371" s="229"/>
      <c r="GA371" s="229"/>
      <c r="GB371" s="229"/>
      <c r="GC371" s="229"/>
      <c r="GD371" s="229"/>
    </row>
    <row r="372" spans="1:186" s="368" customFormat="1">
      <c r="A372" s="287" t="s">
        <v>534</v>
      </c>
      <c r="B372" s="369" t="s">
        <v>535</v>
      </c>
      <c r="C372" s="287" t="s">
        <v>936</v>
      </c>
      <c r="D372" s="403" t="s">
        <v>3126</v>
      </c>
      <c r="E372" s="369" t="s">
        <v>937</v>
      </c>
      <c r="F372" s="403">
        <v>369</v>
      </c>
      <c r="G372" s="404" t="s">
        <v>946</v>
      </c>
      <c r="H372" s="392" t="s">
        <v>947</v>
      </c>
      <c r="I372" s="287" t="s">
        <v>940</v>
      </c>
      <c r="J372" s="369" t="s">
        <v>941</v>
      </c>
      <c r="K372" s="287" t="s">
        <v>540</v>
      </c>
      <c r="L372" s="369" t="s">
        <v>879</v>
      </c>
      <c r="M372" s="369" t="s">
        <v>3124</v>
      </c>
      <c r="N372" s="372">
        <v>1</v>
      </c>
      <c r="O372" s="373">
        <v>7443</v>
      </c>
      <c r="P372" s="373">
        <v>13827</v>
      </c>
      <c r="Q372" s="373">
        <v>14652</v>
      </c>
      <c r="R372" s="373">
        <v>15533</v>
      </c>
      <c r="S372" s="374">
        <v>7619</v>
      </c>
      <c r="T372" s="374">
        <v>8074</v>
      </c>
      <c r="U372" s="374">
        <v>8202</v>
      </c>
      <c r="V372" s="374">
        <v>9028</v>
      </c>
      <c r="W372" s="373">
        <v>5136</v>
      </c>
      <c r="X372" s="373">
        <v>9519</v>
      </c>
      <c r="Y372" s="373">
        <v>10086</v>
      </c>
      <c r="Z372" s="373">
        <v>10693</v>
      </c>
      <c r="AA372" s="374">
        <v>5896</v>
      </c>
      <c r="AB372" s="374">
        <v>6178</v>
      </c>
      <c r="AC372" s="374">
        <v>6294</v>
      </c>
      <c r="AD372" s="374">
        <v>6996</v>
      </c>
      <c r="AE372" s="373">
        <v>37</v>
      </c>
      <c r="AF372" s="373">
        <v>51</v>
      </c>
      <c r="AG372" s="373">
        <v>49</v>
      </c>
      <c r="AH372" s="373">
        <v>49</v>
      </c>
      <c r="AI372" s="374">
        <v>28</v>
      </c>
      <c r="AJ372" s="374">
        <v>27</v>
      </c>
      <c r="AK372" s="374">
        <v>26</v>
      </c>
      <c r="AL372" s="374">
        <v>29</v>
      </c>
      <c r="AM372" s="226">
        <v>2307</v>
      </c>
      <c r="AN372" s="226">
        <v>4309</v>
      </c>
      <c r="AO372" s="226">
        <v>4565</v>
      </c>
      <c r="AP372" s="226">
        <v>4840</v>
      </c>
      <c r="AQ372" s="227">
        <v>1722</v>
      </c>
      <c r="AR372" s="227">
        <v>1896</v>
      </c>
      <c r="AS372" s="227">
        <v>1908</v>
      </c>
      <c r="AT372" s="227">
        <v>2032</v>
      </c>
      <c r="AU372" s="226">
        <v>815</v>
      </c>
      <c r="AV372" s="226">
        <v>1818</v>
      </c>
      <c r="AW372" s="226">
        <v>1947</v>
      </c>
      <c r="AX372" s="226">
        <v>2116</v>
      </c>
      <c r="AY372" s="227">
        <v>749</v>
      </c>
      <c r="AZ372" s="227">
        <v>790</v>
      </c>
      <c r="BA372" s="227">
        <v>878</v>
      </c>
      <c r="BB372" s="227">
        <v>960</v>
      </c>
      <c r="BC372" s="226">
        <f t="shared" si="156"/>
        <v>1333</v>
      </c>
      <c r="BD372" s="226">
        <f t="shared" si="156"/>
        <v>2381</v>
      </c>
      <c r="BE372" s="226">
        <f t="shared" si="156"/>
        <v>2558</v>
      </c>
      <c r="BF372" s="226">
        <f t="shared" si="155"/>
        <v>2669</v>
      </c>
      <c r="BG372" s="218">
        <f t="shared" si="155"/>
        <v>878</v>
      </c>
      <c r="BH372" s="218">
        <f t="shared" si="155"/>
        <v>1020</v>
      </c>
      <c r="BI372" s="218">
        <f t="shared" si="155"/>
        <v>947</v>
      </c>
      <c r="BJ372" s="218">
        <f t="shared" si="155"/>
        <v>987</v>
      </c>
      <c r="BK372" s="226">
        <f t="shared" si="158"/>
        <v>159</v>
      </c>
      <c r="BL372" s="226">
        <f t="shared" si="158"/>
        <v>110</v>
      </c>
      <c r="BM372" s="226">
        <f t="shared" si="158"/>
        <v>60</v>
      </c>
      <c r="BN372" s="226">
        <f t="shared" si="158"/>
        <v>55</v>
      </c>
      <c r="BO372" s="227">
        <f t="shared" si="147"/>
        <v>95</v>
      </c>
      <c r="BP372" s="227">
        <f t="shared" si="147"/>
        <v>86</v>
      </c>
      <c r="BQ372" s="227">
        <f t="shared" si="147"/>
        <v>83</v>
      </c>
      <c r="BR372" s="227">
        <f t="shared" si="147"/>
        <v>85</v>
      </c>
      <c r="BS372" s="226">
        <v>170</v>
      </c>
      <c r="BT372" s="226">
        <v>110</v>
      </c>
      <c r="BU372" s="226">
        <v>60</v>
      </c>
      <c r="BV372" s="226">
        <v>55</v>
      </c>
      <c r="BW372" s="227">
        <v>95</v>
      </c>
      <c r="BX372" s="227">
        <v>86</v>
      </c>
      <c r="BY372" s="227">
        <v>83</v>
      </c>
      <c r="BZ372" s="227">
        <v>85</v>
      </c>
      <c r="CA372" s="226">
        <v>11</v>
      </c>
      <c r="CB372" s="226">
        <f>IFERROR(VLOOKUP($G372,[12]ITEM!$B$2:$AC$939,26,0),0)</f>
        <v>0</v>
      </c>
      <c r="CC372" s="226">
        <f>IFERROR(VLOOKUP($G372,[12]ITEM!$B$2:$AC$939,27,0),0)</f>
        <v>0</v>
      </c>
      <c r="CD372" s="226">
        <f>IFERROR(VLOOKUP($G372,[12]ITEM!$B$2:$AC$939,28,0),0)</f>
        <v>0</v>
      </c>
      <c r="CE372" s="227">
        <v>0</v>
      </c>
      <c r="CF372" s="227">
        <v>0</v>
      </c>
      <c r="CG372" s="227">
        <v>0</v>
      </c>
      <c r="CH372" s="227">
        <v>0</v>
      </c>
      <c r="CI372" s="375"/>
      <c r="CJ372" s="226">
        <f t="shared" si="139"/>
        <v>1333</v>
      </c>
      <c r="CK372" s="226">
        <f t="shared" si="139"/>
        <v>2420</v>
      </c>
      <c r="CL372" s="226">
        <f t="shared" si="139"/>
        <v>2559</v>
      </c>
      <c r="CM372" s="226">
        <f t="shared" si="139"/>
        <v>2745</v>
      </c>
      <c r="CN372" s="227">
        <f t="shared" si="159"/>
        <v>878</v>
      </c>
      <c r="CO372" s="227">
        <f t="shared" si="159"/>
        <v>940.62170028093226</v>
      </c>
      <c r="CP372" s="227">
        <f t="shared" si="159"/>
        <v>1000.9366457156658</v>
      </c>
      <c r="CQ372" s="227">
        <f t="shared" si="159"/>
        <v>1053.4238063196544</v>
      </c>
      <c r="CR372" s="226">
        <v>1213</v>
      </c>
      <c r="CS372" s="226">
        <v>2178</v>
      </c>
      <c r="CT372" s="226">
        <v>2308</v>
      </c>
      <c r="CU372" s="226">
        <v>2447</v>
      </c>
      <c r="CV372" s="227">
        <f t="shared" si="140"/>
        <v>492</v>
      </c>
      <c r="CW372" s="227">
        <f>CV372*(1+('[13]GROWTH (YoY)'!AR372/100))</f>
        <v>541.62170028093226</v>
      </c>
      <c r="CX372" s="227">
        <f>CW372*(1+('[13]GROWTH (YoY)'!AS372/100))</f>
        <v>544.9366457156658</v>
      </c>
      <c r="CY372" s="227">
        <f>CX372*(1+('[13]GROWTH (YoY)'!AT372/100))</f>
        <v>580.42380631965455</v>
      </c>
      <c r="CZ372" s="226">
        <v>0</v>
      </c>
      <c r="DA372" s="226">
        <v>0</v>
      </c>
      <c r="DB372" s="226">
        <v>0</v>
      </c>
      <c r="DC372" s="226">
        <v>0</v>
      </c>
      <c r="DD372" s="227">
        <v>145</v>
      </c>
      <c r="DE372" s="227">
        <v>148</v>
      </c>
      <c r="DF372" s="227">
        <v>157</v>
      </c>
      <c r="DG372" s="227">
        <v>172</v>
      </c>
      <c r="DH372" s="226">
        <v>120</v>
      </c>
      <c r="DI372" s="226">
        <v>242</v>
      </c>
      <c r="DJ372" s="226">
        <v>251</v>
      </c>
      <c r="DK372" s="226">
        <v>298</v>
      </c>
      <c r="DL372" s="227">
        <v>241</v>
      </c>
      <c r="DM372" s="227">
        <v>251</v>
      </c>
      <c r="DN372" s="227">
        <v>299</v>
      </c>
      <c r="DO372" s="227">
        <v>301</v>
      </c>
      <c r="DP372" s="376">
        <f t="shared" ref="DP372:DR435" si="161">BC372-CJ372</f>
        <v>0</v>
      </c>
      <c r="DQ372" s="226">
        <f t="shared" si="161"/>
        <v>-39</v>
      </c>
      <c r="DR372" s="226">
        <f t="shared" si="161"/>
        <v>-1</v>
      </c>
      <c r="DS372" s="226">
        <f t="shared" si="157"/>
        <v>-76</v>
      </c>
      <c r="DT372" s="227">
        <f t="shared" si="157"/>
        <v>0</v>
      </c>
      <c r="DU372" s="227">
        <f t="shared" si="157"/>
        <v>79.378299719067741</v>
      </c>
      <c r="DV372" s="227">
        <f t="shared" si="157"/>
        <v>-53.936645715665804</v>
      </c>
      <c r="DW372" s="227">
        <f t="shared" si="157"/>
        <v>-66.423806319654432</v>
      </c>
      <c r="DX372" s="377">
        <f t="shared" si="149"/>
        <v>0.69004433696090284</v>
      </c>
      <c r="DY372" s="377">
        <f t="shared" si="149"/>
        <v>0.68843566934259059</v>
      </c>
      <c r="DZ372" s="377">
        <f t="shared" si="149"/>
        <v>0.68837018837018837</v>
      </c>
      <c r="EA372" s="377">
        <f t="shared" si="149"/>
        <v>0.68840533058649322</v>
      </c>
      <c r="EB372" s="378">
        <f t="shared" si="160"/>
        <v>0.77385483659272869</v>
      </c>
      <c r="EC372" s="378">
        <f t="shared" si="160"/>
        <v>0.76517215754272971</v>
      </c>
      <c r="ED372" s="378">
        <f t="shared" si="160"/>
        <v>0.76737381126554494</v>
      </c>
      <c r="EE372" s="378">
        <f t="shared" si="160"/>
        <v>0.77492246344705362</v>
      </c>
      <c r="EG372" s="226">
        <v>3224</v>
      </c>
      <c r="EH372" s="226">
        <v>2353</v>
      </c>
      <c r="EI372" s="226">
        <v>871</v>
      </c>
      <c r="EJ372" s="226">
        <v>397</v>
      </c>
      <c r="EK372" s="226">
        <v>1096</v>
      </c>
      <c r="EL372" s="226">
        <v>16661</v>
      </c>
      <c r="EM372" s="226">
        <v>15939</v>
      </c>
      <c r="EN372" s="379">
        <f t="shared" si="141"/>
        <v>0.72983870967741937</v>
      </c>
      <c r="EO372" s="226">
        <f t="shared" si="142"/>
        <v>45.579793340987372</v>
      </c>
      <c r="EP372" s="379">
        <f t="shared" si="143"/>
        <v>0.33995037220843671</v>
      </c>
      <c r="EQ372" s="226">
        <f t="shared" si="144"/>
        <v>65782.366004441516</v>
      </c>
      <c r="ER372" s="226">
        <f t="shared" si="145"/>
        <v>2075.6216408390324</v>
      </c>
      <c r="ES372" s="292"/>
      <c r="ET372" s="227">
        <v>7919</v>
      </c>
      <c r="EU372" s="227">
        <v>5896</v>
      </c>
      <c r="EV372" s="227">
        <v>2022</v>
      </c>
      <c r="EW372" s="227">
        <v>567</v>
      </c>
      <c r="EX372" s="227">
        <v>1756</v>
      </c>
      <c r="EY372" s="227">
        <v>19069</v>
      </c>
      <c r="EZ372" s="227">
        <v>18392</v>
      </c>
      <c r="FA372" s="380">
        <f t="shared" si="150"/>
        <v>0.74453845182472533</v>
      </c>
      <c r="FB372" s="228">
        <f t="shared" si="151"/>
        <v>28.041543026706233</v>
      </c>
      <c r="FC372" s="380">
        <f t="shared" si="152"/>
        <v>0.22174516984467735</v>
      </c>
      <c r="FD372" s="227">
        <f t="shared" si="153"/>
        <v>92086.632754732811</v>
      </c>
      <c r="FE372" s="227">
        <f t="shared" si="154"/>
        <v>2569.0517616354937</v>
      </c>
      <c r="FF372" s="227">
        <v>1722</v>
      </c>
      <c r="FG372" s="228">
        <f t="shared" si="146"/>
        <v>41.11498257839721</v>
      </c>
      <c r="FH372" s="227">
        <v>708</v>
      </c>
      <c r="FI372" s="227">
        <v>1722</v>
      </c>
      <c r="FJ372" s="227">
        <v>17</v>
      </c>
      <c r="FK372" s="227">
        <f t="shared" si="137"/>
        <v>997</v>
      </c>
      <c r="FL372" s="227">
        <v>263</v>
      </c>
      <c r="FM372" s="227">
        <f t="shared" si="138"/>
        <v>734</v>
      </c>
      <c r="FZ372" s="229"/>
      <c r="GA372" s="229"/>
      <c r="GB372" s="229"/>
      <c r="GC372" s="229"/>
      <c r="GD372" s="229"/>
    </row>
    <row r="373" spans="1:186" s="368" customFormat="1">
      <c r="A373" s="287" t="s">
        <v>534</v>
      </c>
      <c r="B373" s="369" t="s">
        <v>535</v>
      </c>
      <c r="C373" s="287" t="s">
        <v>936</v>
      </c>
      <c r="D373" s="403" t="s">
        <v>3126</v>
      </c>
      <c r="E373" s="369" t="s">
        <v>937</v>
      </c>
      <c r="F373" s="403">
        <v>370</v>
      </c>
      <c r="G373" s="404" t="s">
        <v>948</v>
      </c>
      <c r="H373" s="392" t="s">
        <v>949</v>
      </c>
      <c r="I373" s="287" t="s">
        <v>940</v>
      </c>
      <c r="J373" s="369" t="s">
        <v>941</v>
      </c>
      <c r="K373" s="287" t="s">
        <v>540</v>
      </c>
      <c r="L373" s="369" t="s">
        <v>879</v>
      </c>
      <c r="M373" s="369" t="s">
        <v>3124</v>
      </c>
      <c r="N373" s="372">
        <v>1</v>
      </c>
      <c r="O373" s="373">
        <v>1585</v>
      </c>
      <c r="P373" s="373">
        <v>2145</v>
      </c>
      <c r="Q373" s="373">
        <v>2225</v>
      </c>
      <c r="R373" s="373">
        <v>2351</v>
      </c>
      <c r="S373" s="374">
        <v>4340</v>
      </c>
      <c r="T373" s="374">
        <v>4501</v>
      </c>
      <c r="U373" s="374">
        <v>4755</v>
      </c>
      <c r="V373" s="374">
        <v>5109</v>
      </c>
      <c r="W373" s="373">
        <v>1109</v>
      </c>
      <c r="X373" s="373">
        <v>1500</v>
      </c>
      <c r="Y373" s="373">
        <v>1556</v>
      </c>
      <c r="Z373" s="373">
        <v>1643</v>
      </c>
      <c r="AA373" s="374">
        <v>3172</v>
      </c>
      <c r="AB373" s="374">
        <v>3288</v>
      </c>
      <c r="AC373" s="374">
        <v>3478</v>
      </c>
      <c r="AD373" s="374">
        <v>3675</v>
      </c>
      <c r="AE373" s="373">
        <v>8</v>
      </c>
      <c r="AF373" s="373">
        <v>8</v>
      </c>
      <c r="AG373" s="373">
        <v>7</v>
      </c>
      <c r="AH373" s="373">
        <v>7</v>
      </c>
      <c r="AI373" s="374">
        <v>16</v>
      </c>
      <c r="AJ373" s="374">
        <v>15</v>
      </c>
      <c r="AK373" s="374">
        <v>15</v>
      </c>
      <c r="AL373" s="374">
        <v>16</v>
      </c>
      <c r="AM373" s="226">
        <v>475</v>
      </c>
      <c r="AN373" s="226">
        <v>645</v>
      </c>
      <c r="AO373" s="226">
        <v>669</v>
      </c>
      <c r="AP373" s="226">
        <v>707</v>
      </c>
      <c r="AQ373" s="227">
        <v>1168</v>
      </c>
      <c r="AR373" s="227">
        <v>1213</v>
      </c>
      <c r="AS373" s="227">
        <v>1278</v>
      </c>
      <c r="AT373" s="227">
        <v>1434</v>
      </c>
      <c r="AU373" s="226">
        <v>216</v>
      </c>
      <c r="AV373" s="226">
        <v>242</v>
      </c>
      <c r="AW373" s="226">
        <v>256</v>
      </c>
      <c r="AX373" s="226">
        <v>290</v>
      </c>
      <c r="AY373" s="227">
        <v>350</v>
      </c>
      <c r="AZ373" s="227">
        <v>382</v>
      </c>
      <c r="BA373" s="227">
        <v>426</v>
      </c>
      <c r="BB373" s="227">
        <v>469</v>
      </c>
      <c r="BC373" s="226">
        <f t="shared" si="156"/>
        <v>253</v>
      </c>
      <c r="BD373" s="226">
        <f t="shared" si="156"/>
        <v>387</v>
      </c>
      <c r="BE373" s="226">
        <f t="shared" si="156"/>
        <v>394</v>
      </c>
      <c r="BF373" s="226">
        <f t="shared" si="155"/>
        <v>397</v>
      </c>
      <c r="BG373" s="218">
        <f t="shared" si="155"/>
        <v>750</v>
      </c>
      <c r="BH373" s="218">
        <f t="shared" si="155"/>
        <v>769</v>
      </c>
      <c r="BI373" s="218">
        <f t="shared" si="155"/>
        <v>786</v>
      </c>
      <c r="BJ373" s="218">
        <f t="shared" si="155"/>
        <v>895</v>
      </c>
      <c r="BK373" s="226">
        <f t="shared" si="158"/>
        <v>6</v>
      </c>
      <c r="BL373" s="226">
        <f t="shared" si="158"/>
        <v>16</v>
      </c>
      <c r="BM373" s="226">
        <f t="shared" si="158"/>
        <v>19</v>
      </c>
      <c r="BN373" s="226">
        <f t="shared" si="158"/>
        <v>20</v>
      </c>
      <c r="BO373" s="227">
        <f t="shared" si="147"/>
        <v>68</v>
      </c>
      <c r="BP373" s="227">
        <f t="shared" si="147"/>
        <v>62</v>
      </c>
      <c r="BQ373" s="227">
        <f t="shared" si="147"/>
        <v>66</v>
      </c>
      <c r="BR373" s="227">
        <f t="shared" si="147"/>
        <v>70</v>
      </c>
      <c r="BS373" s="226">
        <v>9</v>
      </c>
      <c r="BT373" s="226">
        <v>16</v>
      </c>
      <c r="BU373" s="226">
        <v>19</v>
      </c>
      <c r="BV373" s="226">
        <v>20</v>
      </c>
      <c r="BW373" s="227">
        <v>68</v>
      </c>
      <c r="BX373" s="227">
        <v>62</v>
      </c>
      <c r="BY373" s="227">
        <v>66</v>
      </c>
      <c r="BZ373" s="227">
        <v>70</v>
      </c>
      <c r="CA373" s="226">
        <v>3</v>
      </c>
      <c r="CB373" s="226">
        <f>IFERROR(VLOOKUP($G373,[12]ITEM!$B$2:$AC$939,26,0),0)</f>
        <v>0</v>
      </c>
      <c r="CC373" s="226">
        <f>IFERROR(VLOOKUP($G373,[12]ITEM!$B$2:$AC$939,27,0),0)</f>
        <v>0</v>
      </c>
      <c r="CD373" s="226">
        <f>IFERROR(VLOOKUP($G373,[12]ITEM!$B$2:$AC$939,28,0),0)</f>
        <v>0</v>
      </c>
      <c r="CE373" s="227">
        <v>0</v>
      </c>
      <c r="CF373" s="227">
        <v>0</v>
      </c>
      <c r="CG373" s="227">
        <v>0</v>
      </c>
      <c r="CH373" s="227">
        <v>0</v>
      </c>
      <c r="CI373" s="375"/>
      <c r="CJ373" s="226">
        <f t="shared" si="139"/>
        <v>254</v>
      </c>
      <c r="CK373" s="226">
        <f t="shared" si="139"/>
        <v>331</v>
      </c>
      <c r="CL373" s="226">
        <f t="shared" si="139"/>
        <v>344</v>
      </c>
      <c r="CM373" s="226">
        <f t="shared" si="139"/>
        <v>375</v>
      </c>
      <c r="CN373" s="227">
        <f t="shared" si="159"/>
        <v>750</v>
      </c>
      <c r="CO373" s="227">
        <f t="shared" si="159"/>
        <v>779.27872051300039</v>
      </c>
      <c r="CP373" s="227">
        <f t="shared" si="159"/>
        <v>833.4486418635247</v>
      </c>
      <c r="CQ373" s="227">
        <f t="shared" si="159"/>
        <v>923.27870326217999</v>
      </c>
      <c r="CR373" s="226">
        <v>210</v>
      </c>
      <c r="CS373" s="226">
        <v>243</v>
      </c>
      <c r="CT373" s="226">
        <v>252</v>
      </c>
      <c r="CU373" s="226">
        <v>266</v>
      </c>
      <c r="CV373" s="227">
        <f t="shared" si="140"/>
        <v>655</v>
      </c>
      <c r="CW373" s="227">
        <f>CV373*(1+('[13]GROWTH (YoY)'!AR373/100))</f>
        <v>680.27872051300039</v>
      </c>
      <c r="CX373" s="227">
        <f>CW373*(1+('[13]GROWTH (YoY)'!AS373/100))</f>
        <v>716.4486418635247</v>
      </c>
      <c r="CY373" s="227">
        <f>CX373*(1+('[13]GROWTH (YoY)'!AT373/100))</f>
        <v>804.27870326217999</v>
      </c>
      <c r="CZ373" s="226">
        <v>0</v>
      </c>
      <c r="DA373" s="226">
        <v>0</v>
      </c>
      <c r="DB373" s="226">
        <v>0</v>
      </c>
      <c r="DC373" s="226">
        <v>0</v>
      </c>
      <c r="DD373" s="227">
        <v>7</v>
      </c>
      <c r="DE373" s="227">
        <v>7</v>
      </c>
      <c r="DF373" s="227">
        <v>8</v>
      </c>
      <c r="DG373" s="227">
        <v>9</v>
      </c>
      <c r="DH373" s="226">
        <v>44</v>
      </c>
      <c r="DI373" s="226">
        <v>88</v>
      </c>
      <c r="DJ373" s="226">
        <v>92</v>
      </c>
      <c r="DK373" s="226">
        <v>109</v>
      </c>
      <c r="DL373" s="227">
        <v>88</v>
      </c>
      <c r="DM373" s="227">
        <v>92</v>
      </c>
      <c r="DN373" s="227">
        <v>109</v>
      </c>
      <c r="DO373" s="227">
        <v>110</v>
      </c>
      <c r="DP373" s="376">
        <f t="shared" si="161"/>
        <v>-1</v>
      </c>
      <c r="DQ373" s="226">
        <f t="shared" si="161"/>
        <v>56</v>
      </c>
      <c r="DR373" s="226">
        <f t="shared" si="161"/>
        <v>50</v>
      </c>
      <c r="DS373" s="226">
        <f t="shared" si="157"/>
        <v>22</v>
      </c>
      <c r="DT373" s="227">
        <f t="shared" si="157"/>
        <v>0</v>
      </c>
      <c r="DU373" s="227">
        <f t="shared" si="157"/>
        <v>-10.278720513000394</v>
      </c>
      <c r="DV373" s="227">
        <f t="shared" si="157"/>
        <v>-47.448641863524699</v>
      </c>
      <c r="DW373" s="227">
        <f t="shared" si="157"/>
        <v>-28.278703262179988</v>
      </c>
      <c r="DX373" s="377">
        <f t="shared" si="149"/>
        <v>0.69968454258675084</v>
      </c>
      <c r="DY373" s="377">
        <f t="shared" si="149"/>
        <v>0.69930069930069927</v>
      </c>
      <c r="DZ373" s="377">
        <f t="shared" si="149"/>
        <v>0.69932584269662923</v>
      </c>
      <c r="EA373" s="377">
        <f t="shared" si="149"/>
        <v>0.69885155253083797</v>
      </c>
      <c r="EB373" s="378">
        <f t="shared" si="160"/>
        <v>0.73087557603686637</v>
      </c>
      <c r="EC373" s="378">
        <f t="shared" si="160"/>
        <v>0.73050433237058432</v>
      </c>
      <c r="ED373" s="378">
        <f t="shared" si="160"/>
        <v>0.73144058885383811</v>
      </c>
      <c r="EE373" s="378">
        <f t="shared" si="160"/>
        <v>0.71931884908984145</v>
      </c>
      <c r="EG373" s="226">
        <v>1593</v>
      </c>
      <c r="EH373" s="226">
        <v>1209</v>
      </c>
      <c r="EI373" s="226">
        <v>385</v>
      </c>
      <c r="EJ373" s="226">
        <v>174</v>
      </c>
      <c r="EK373" s="226">
        <v>578</v>
      </c>
      <c r="EL373" s="226">
        <v>6054</v>
      </c>
      <c r="EM373" s="226">
        <v>6025</v>
      </c>
      <c r="EN373" s="379">
        <f t="shared" si="141"/>
        <v>0.75894538606403017</v>
      </c>
      <c r="EO373" s="226">
        <f t="shared" si="142"/>
        <v>45.194805194805191</v>
      </c>
      <c r="EP373" s="379">
        <f t="shared" si="143"/>
        <v>0.36283741368487132</v>
      </c>
      <c r="EQ373" s="226">
        <f t="shared" si="144"/>
        <v>95474.066732738691</v>
      </c>
      <c r="ER373" s="226">
        <f t="shared" si="145"/>
        <v>2406.6390041493773</v>
      </c>
      <c r="ES373" s="292"/>
      <c r="ET373" s="227">
        <v>4340</v>
      </c>
      <c r="EU373" s="227">
        <v>3172</v>
      </c>
      <c r="EV373" s="227">
        <v>1168</v>
      </c>
      <c r="EW373" s="227">
        <v>276</v>
      </c>
      <c r="EX373" s="227">
        <v>788</v>
      </c>
      <c r="EY373" s="227">
        <v>7620</v>
      </c>
      <c r="EZ373" s="227">
        <v>7598</v>
      </c>
      <c r="FA373" s="380">
        <f t="shared" si="150"/>
        <v>0.73087557603686637</v>
      </c>
      <c r="FB373" s="228">
        <f t="shared" si="151"/>
        <v>23.63013698630137</v>
      </c>
      <c r="FC373" s="380">
        <f t="shared" si="152"/>
        <v>0.1815668202764977</v>
      </c>
      <c r="FD373" s="227">
        <f t="shared" si="153"/>
        <v>103412.07349081365</v>
      </c>
      <c r="FE373" s="227">
        <f t="shared" si="154"/>
        <v>3027.1123979994736</v>
      </c>
      <c r="FF373" s="227">
        <v>1168</v>
      </c>
      <c r="FG373" s="228">
        <f t="shared" si="146"/>
        <v>28.339041095890412</v>
      </c>
      <c r="FH373" s="227">
        <v>331</v>
      </c>
      <c r="FI373" s="227">
        <v>1168</v>
      </c>
      <c r="FJ373" s="227">
        <v>6</v>
      </c>
      <c r="FK373" s="227">
        <f t="shared" si="137"/>
        <v>831</v>
      </c>
      <c r="FL373" s="227">
        <v>150</v>
      </c>
      <c r="FM373" s="227">
        <f t="shared" si="138"/>
        <v>681</v>
      </c>
      <c r="FZ373" s="229"/>
      <c r="GA373" s="229"/>
      <c r="GB373" s="229"/>
      <c r="GC373" s="229"/>
      <c r="GD373" s="229"/>
    </row>
    <row r="374" spans="1:186" s="368" customFormat="1">
      <c r="A374" s="287" t="s">
        <v>534</v>
      </c>
      <c r="B374" s="369" t="s">
        <v>535</v>
      </c>
      <c r="C374" s="287" t="s">
        <v>936</v>
      </c>
      <c r="D374" s="403" t="s">
        <v>3126</v>
      </c>
      <c r="E374" s="369" t="s">
        <v>937</v>
      </c>
      <c r="F374" s="403">
        <v>371</v>
      </c>
      <c r="G374" s="404" t="s">
        <v>950</v>
      </c>
      <c r="H374" s="392" t="s">
        <v>951</v>
      </c>
      <c r="I374" s="287" t="s">
        <v>940</v>
      </c>
      <c r="J374" s="369" t="s">
        <v>941</v>
      </c>
      <c r="K374" s="287" t="s">
        <v>540</v>
      </c>
      <c r="L374" s="369" t="s">
        <v>879</v>
      </c>
      <c r="M374" s="369" t="s">
        <v>3124</v>
      </c>
      <c r="N374" s="372">
        <v>1</v>
      </c>
      <c r="O374" s="373">
        <v>44</v>
      </c>
      <c r="P374" s="373">
        <v>67</v>
      </c>
      <c r="Q374" s="373">
        <v>71</v>
      </c>
      <c r="R374" s="373">
        <v>76</v>
      </c>
      <c r="S374" s="374">
        <v>1116</v>
      </c>
      <c r="T374" s="374">
        <v>1179</v>
      </c>
      <c r="U374" s="374">
        <v>1271</v>
      </c>
      <c r="V374" s="374">
        <v>1661</v>
      </c>
      <c r="W374" s="373">
        <v>31</v>
      </c>
      <c r="X374" s="373">
        <v>47</v>
      </c>
      <c r="Y374" s="373">
        <v>50</v>
      </c>
      <c r="Z374" s="373">
        <v>54</v>
      </c>
      <c r="AA374" s="374">
        <v>826</v>
      </c>
      <c r="AB374" s="374">
        <v>869</v>
      </c>
      <c r="AC374" s="374">
        <v>943</v>
      </c>
      <c r="AD374" s="374">
        <v>1268</v>
      </c>
      <c r="AE374" s="373">
        <v>0</v>
      </c>
      <c r="AF374" s="373">
        <v>0</v>
      </c>
      <c r="AG374" s="373">
        <v>0</v>
      </c>
      <c r="AH374" s="373">
        <v>0</v>
      </c>
      <c r="AI374" s="374">
        <v>4</v>
      </c>
      <c r="AJ374" s="374">
        <v>4</v>
      </c>
      <c r="AK374" s="374">
        <v>4</v>
      </c>
      <c r="AL374" s="374">
        <v>5</v>
      </c>
      <c r="AM374" s="226">
        <v>13</v>
      </c>
      <c r="AN374" s="226">
        <v>20</v>
      </c>
      <c r="AO374" s="226">
        <v>21</v>
      </c>
      <c r="AP374" s="226">
        <v>23</v>
      </c>
      <c r="AQ374" s="227">
        <v>291</v>
      </c>
      <c r="AR374" s="227">
        <v>310</v>
      </c>
      <c r="AS374" s="227">
        <v>328</v>
      </c>
      <c r="AT374" s="227">
        <v>393</v>
      </c>
      <c r="AU374" s="226">
        <v>3</v>
      </c>
      <c r="AV374" s="226">
        <v>4</v>
      </c>
      <c r="AW374" s="226">
        <v>4</v>
      </c>
      <c r="AX374" s="226">
        <v>5</v>
      </c>
      <c r="AY374" s="227">
        <v>57</v>
      </c>
      <c r="AZ374" s="227">
        <v>66</v>
      </c>
      <c r="BA374" s="227">
        <v>74</v>
      </c>
      <c r="BB374" s="227">
        <v>83</v>
      </c>
      <c r="BC374" s="226">
        <f t="shared" si="156"/>
        <v>9</v>
      </c>
      <c r="BD374" s="226">
        <f t="shared" si="156"/>
        <v>15</v>
      </c>
      <c r="BE374" s="226">
        <f t="shared" si="156"/>
        <v>16</v>
      </c>
      <c r="BF374" s="226">
        <f t="shared" si="155"/>
        <v>17</v>
      </c>
      <c r="BG374" s="218">
        <f t="shared" si="155"/>
        <v>232</v>
      </c>
      <c r="BH374" s="218">
        <f t="shared" si="155"/>
        <v>242</v>
      </c>
      <c r="BI374" s="218">
        <f t="shared" si="155"/>
        <v>252</v>
      </c>
      <c r="BJ374" s="218">
        <f t="shared" si="155"/>
        <v>308</v>
      </c>
      <c r="BK374" s="226">
        <f t="shared" si="158"/>
        <v>1</v>
      </c>
      <c r="BL374" s="226">
        <f t="shared" si="158"/>
        <v>1</v>
      </c>
      <c r="BM374" s="226">
        <f t="shared" si="158"/>
        <v>1</v>
      </c>
      <c r="BN374" s="226">
        <f t="shared" si="158"/>
        <v>1</v>
      </c>
      <c r="BO374" s="227">
        <f t="shared" si="147"/>
        <v>2</v>
      </c>
      <c r="BP374" s="227">
        <f t="shared" si="147"/>
        <v>2</v>
      </c>
      <c r="BQ374" s="227">
        <f t="shared" si="147"/>
        <v>2</v>
      </c>
      <c r="BR374" s="227">
        <f t="shared" si="147"/>
        <v>2</v>
      </c>
      <c r="BS374" s="226">
        <v>1</v>
      </c>
      <c r="BT374" s="226">
        <v>1</v>
      </c>
      <c r="BU374" s="226">
        <v>1</v>
      </c>
      <c r="BV374" s="226">
        <v>1</v>
      </c>
      <c r="BW374" s="227">
        <v>2</v>
      </c>
      <c r="BX374" s="227">
        <v>2</v>
      </c>
      <c r="BY374" s="227">
        <v>2</v>
      </c>
      <c r="BZ374" s="227">
        <v>2</v>
      </c>
      <c r="CA374" s="226">
        <v>0</v>
      </c>
      <c r="CB374" s="226">
        <f>IFERROR(VLOOKUP($G374,[12]ITEM!$B$2:$AC$939,26,0),0)</f>
        <v>0</v>
      </c>
      <c r="CC374" s="226">
        <f>IFERROR(VLOOKUP($G374,[12]ITEM!$B$2:$AC$939,27,0),0)</f>
        <v>0</v>
      </c>
      <c r="CD374" s="226">
        <f>IFERROR(VLOOKUP($G374,[12]ITEM!$B$2:$AC$939,28,0),0)</f>
        <v>0</v>
      </c>
      <c r="CE374" s="227">
        <v>0</v>
      </c>
      <c r="CF374" s="227">
        <v>0</v>
      </c>
      <c r="CG374" s="227">
        <v>0</v>
      </c>
      <c r="CH374" s="227">
        <v>0</v>
      </c>
      <c r="CI374" s="375"/>
      <c r="CJ374" s="226">
        <f t="shared" si="139"/>
        <v>9</v>
      </c>
      <c r="CK374" s="226">
        <f t="shared" si="139"/>
        <v>13</v>
      </c>
      <c r="CL374" s="226">
        <f t="shared" si="139"/>
        <v>14</v>
      </c>
      <c r="CM374" s="226">
        <f t="shared" si="139"/>
        <v>15</v>
      </c>
      <c r="CN374" s="227">
        <f t="shared" si="159"/>
        <v>232</v>
      </c>
      <c r="CO374" s="227">
        <f t="shared" si="159"/>
        <v>247.14668003644695</v>
      </c>
      <c r="CP374" s="227">
        <f t="shared" si="159"/>
        <v>261.69661232894919</v>
      </c>
      <c r="CQ374" s="227">
        <f t="shared" si="159"/>
        <v>313.72946263024426</v>
      </c>
      <c r="CR374" s="226">
        <v>9</v>
      </c>
      <c r="CS374" s="226">
        <v>13</v>
      </c>
      <c r="CT374" s="226">
        <v>14</v>
      </c>
      <c r="CU374" s="226">
        <v>15</v>
      </c>
      <c r="CV374" s="227">
        <f t="shared" si="140"/>
        <v>232</v>
      </c>
      <c r="CW374" s="227">
        <f>CV374*(1+('[13]GROWTH (YoY)'!AR374/100))</f>
        <v>247.14668003644695</v>
      </c>
      <c r="CX374" s="227">
        <f>CW374*(1+('[13]GROWTH (YoY)'!AS374/100))</f>
        <v>261.69661232894919</v>
      </c>
      <c r="CY374" s="227">
        <f>CX374*(1+('[13]GROWTH (YoY)'!AT374/100))</f>
        <v>313.72946263024426</v>
      </c>
      <c r="CZ374" s="226">
        <v>0</v>
      </c>
      <c r="DA374" s="226">
        <v>0</v>
      </c>
      <c r="DB374" s="226">
        <v>0</v>
      </c>
      <c r="DC374" s="226">
        <v>0</v>
      </c>
      <c r="DD374" s="227">
        <v>0</v>
      </c>
      <c r="DE374" s="227">
        <v>0</v>
      </c>
      <c r="DF374" s="227">
        <v>0</v>
      </c>
      <c r="DG374" s="227">
        <v>0</v>
      </c>
      <c r="DH374" s="226">
        <v>0</v>
      </c>
      <c r="DI374" s="226">
        <v>0</v>
      </c>
      <c r="DJ374" s="226">
        <v>0</v>
      </c>
      <c r="DK374" s="226">
        <v>0</v>
      </c>
      <c r="DL374" s="227">
        <v>0</v>
      </c>
      <c r="DM374" s="227">
        <v>0</v>
      </c>
      <c r="DN374" s="227">
        <v>0</v>
      </c>
      <c r="DO374" s="227">
        <v>0</v>
      </c>
      <c r="DP374" s="376">
        <f t="shared" si="161"/>
        <v>0</v>
      </c>
      <c r="DQ374" s="226">
        <f t="shared" si="161"/>
        <v>2</v>
      </c>
      <c r="DR374" s="226">
        <f t="shared" si="161"/>
        <v>2</v>
      </c>
      <c r="DS374" s="226">
        <f t="shared" si="157"/>
        <v>2</v>
      </c>
      <c r="DT374" s="227">
        <f t="shared" si="157"/>
        <v>0</v>
      </c>
      <c r="DU374" s="227">
        <f t="shared" si="157"/>
        <v>-5.146680036446952</v>
      </c>
      <c r="DV374" s="227">
        <f t="shared" si="157"/>
        <v>-9.6966123289491861</v>
      </c>
      <c r="DW374" s="227">
        <f t="shared" si="157"/>
        <v>-5.7294626302442566</v>
      </c>
      <c r="DX374" s="377">
        <f t="shared" si="149"/>
        <v>0.70454545454545459</v>
      </c>
      <c r="DY374" s="377">
        <f t="shared" si="149"/>
        <v>0.70149253731343286</v>
      </c>
      <c r="DZ374" s="377">
        <f t="shared" si="149"/>
        <v>0.70422535211267601</v>
      </c>
      <c r="EA374" s="377">
        <f t="shared" si="149"/>
        <v>0.71052631578947367</v>
      </c>
      <c r="EB374" s="378">
        <f t="shared" si="160"/>
        <v>0.74014336917562729</v>
      </c>
      <c r="EC374" s="378">
        <f t="shared" si="160"/>
        <v>0.73706530958439354</v>
      </c>
      <c r="ED374" s="378">
        <f t="shared" si="160"/>
        <v>0.74193548387096775</v>
      </c>
      <c r="EE374" s="378">
        <f t="shared" si="160"/>
        <v>0.7633955448524985</v>
      </c>
      <c r="EG374" s="226">
        <v>44</v>
      </c>
      <c r="EH374" s="226">
        <v>31</v>
      </c>
      <c r="EI374" s="226">
        <v>13</v>
      </c>
      <c r="EJ374" s="226">
        <v>3</v>
      </c>
      <c r="EK374" s="226">
        <v>12</v>
      </c>
      <c r="EL374" s="226">
        <v>84</v>
      </c>
      <c r="EM374" s="226">
        <v>84</v>
      </c>
      <c r="EN374" s="379">
        <f t="shared" si="141"/>
        <v>0.70454545454545459</v>
      </c>
      <c r="EO374" s="226">
        <f t="shared" si="142"/>
        <v>23.076923076923077</v>
      </c>
      <c r="EP374" s="379">
        <f t="shared" si="143"/>
        <v>0.27272727272727271</v>
      </c>
      <c r="EQ374" s="226">
        <f t="shared" si="144"/>
        <v>142857.14285714287</v>
      </c>
      <c r="ER374" s="226">
        <f t="shared" si="145"/>
        <v>2976.1904761904766</v>
      </c>
      <c r="ES374" s="292"/>
      <c r="ET374" s="227">
        <v>1116</v>
      </c>
      <c r="EU374" s="227">
        <v>826</v>
      </c>
      <c r="EV374" s="227">
        <v>291</v>
      </c>
      <c r="EW374" s="227">
        <v>61</v>
      </c>
      <c r="EX374" s="227">
        <v>77</v>
      </c>
      <c r="EY374" s="227">
        <v>1836</v>
      </c>
      <c r="EZ374" s="227">
        <v>1836</v>
      </c>
      <c r="FA374" s="380">
        <f t="shared" si="150"/>
        <v>0.74014336917562729</v>
      </c>
      <c r="FB374" s="228">
        <f t="shared" si="151"/>
        <v>20.962199312714777</v>
      </c>
      <c r="FC374" s="380">
        <f t="shared" si="152"/>
        <v>6.8996415770609318E-2</v>
      </c>
      <c r="FD374" s="227">
        <f t="shared" si="153"/>
        <v>41938.997821350764</v>
      </c>
      <c r="FE374" s="227">
        <f t="shared" si="154"/>
        <v>2768.7000726216411</v>
      </c>
      <c r="FF374" s="227">
        <v>291</v>
      </c>
      <c r="FG374" s="228">
        <f t="shared" si="146"/>
        <v>18.556701030927837</v>
      </c>
      <c r="FH374" s="227">
        <v>54</v>
      </c>
      <c r="FI374" s="227">
        <v>291</v>
      </c>
      <c r="FJ374" s="227">
        <v>0</v>
      </c>
      <c r="FK374" s="227">
        <f t="shared" si="137"/>
        <v>237</v>
      </c>
      <c r="FL374" s="227">
        <v>39</v>
      </c>
      <c r="FM374" s="227">
        <f t="shared" si="138"/>
        <v>198</v>
      </c>
      <c r="FZ374" s="229"/>
      <c r="GA374" s="229"/>
      <c r="GB374" s="229"/>
      <c r="GC374" s="229"/>
      <c r="GD374" s="229"/>
    </row>
    <row r="375" spans="1:186" s="368" customFormat="1">
      <c r="A375" s="287" t="s">
        <v>534</v>
      </c>
      <c r="B375" s="369" t="s">
        <v>535</v>
      </c>
      <c r="C375" s="397" t="s">
        <v>936</v>
      </c>
      <c r="D375" s="403" t="s">
        <v>3126</v>
      </c>
      <c r="E375" s="398" t="s">
        <v>937</v>
      </c>
      <c r="F375" s="403">
        <v>372</v>
      </c>
      <c r="G375" s="404" t="s">
        <v>952</v>
      </c>
      <c r="H375" s="392" t="s">
        <v>953</v>
      </c>
      <c r="I375" s="397" t="s">
        <v>954</v>
      </c>
      <c r="J375" s="405" t="s">
        <v>955</v>
      </c>
      <c r="K375" s="397" t="s">
        <v>557</v>
      </c>
      <c r="L375" s="405" t="s">
        <v>956</v>
      </c>
      <c r="M375" s="405" t="s">
        <v>3124</v>
      </c>
      <c r="N375" s="372">
        <v>1</v>
      </c>
      <c r="O375" s="373">
        <v>151</v>
      </c>
      <c r="P375" s="373">
        <v>222</v>
      </c>
      <c r="Q375" s="373">
        <v>233</v>
      </c>
      <c r="R375" s="373">
        <v>247</v>
      </c>
      <c r="S375" s="374">
        <v>200</v>
      </c>
      <c r="T375" s="374">
        <v>209</v>
      </c>
      <c r="U375" s="374">
        <v>226</v>
      </c>
      <c r="V375" s="374">
        <v>217</v>
      </c>
      <c r="W375" s="373">
        <v>97</v>
      </c>
      <c r="X375" s="373">
        <v>143</v>
      </c>
      <c r="Y375" s="373">
        <v>150</v>
      </c>
      <c r="Z375" s="373">
        <v>158</v>
      </c>
      <c r="AA375" s="374">
        <v>158</v>
      </c>
      <c r="AB375" s="374">
        <v>165</v>
      </c>
      <c r="AC375" s="374">
        <v>180</v>
      </c>
      <c r="AD375" s="374">
        <v>173</v>
      </c>
      <c r="AE375" s="373">
        <v>1</v>
      </c>
      <c r="AF375" s="373">
        <v>1</v>
      </c>
      <c r="AG375" s="373">
        <v>1</v>
      </c>
      <c r="AH375" s="373">
        <v>1</v>
      </c>
      <c r="AI375" s="374">
        <v>1</v>
      </c>
      <c r="AJ375" s="374">
        <v>1</v>
      </c>
      <c r="AK375" s="374">
        <v>1</v>
      </c>
      <c r="AL375" s="374">
        <v>1</v>
      </c>
      <c r="AM375" s="226">
        <v>54</v>
      </c>
      <c r="AN375" s="226">
        <v>80</v>
      </c>
      <c r="AO375" s="226">
        <v>83</v>
      </c>
      <c r="AP375" s="226">
        <v>88</v>
      </c>
      <c r="AQ375" s="227">
        <v>42</v>
      </c>
      <c r="AR375" s="227">
        <v>44</v>
      </c>
      <c r="AS375" s="227">
        <v>47</v>
      </c>
      <c r="AT375" s="227">
        <v>44</v>
      </c>
      <c r="AU375" s="226">
        <v>21</v>
      </c>
      <c r="AV375" s="226">
        <v>13</v>
      </c>
      <c r="AW375" s="226">
        <v>14</v>
      </c>
      <c r="AX375" s="226">
        <v>15</v>
      </c>
      <c r="AY375" s="227">
        <v>11</v>
      </c>
      <c r="AZ375" s="227">
        <v>13</v>
      </c>
      <c r="BA375" s="227">
        <v>14</v>
      </c>
      <c r="BB375" s="227">
        <v>16</v>
      </c>
      <c r="BC375" s="226">
        <f t="shared" si="156"/>
        <v>29</v>
      </c>
      <c r="BD375" s="226">
        <f t="shared" si="156"/>
        <v>62</v>
      </c>
      <c r="BE375" s="226">
        <f t="shared" si="156"/>
        <v>64</v>
      </c>
      <c r="BF375" s="226">
        <f t="shared" si="155"/>
        <v>68</v>
      </c>
      <c r="BG375" s="218">
        <f t="shared" si="155"/>
        <v>30</v>
      </c>
      <c r="BH375" s="218">
        <f t="shared" si="155"/>
        <v>29</v>
      </c>
      <c r="BI375" s="218">
        <f t="shared" si="155"/>
        <v>31</v>
      </c>
      <c r="BJ375" s="218">
        <f t="shared" si="155"/>
        <v>26</v>
      </c>
      <c r="BK375" s="226">
        <f t="shared" si="158"/>
        <v>4</v>
      </c>
      <c r="BL375" s="226">
        <f t="shared" si="158"/>
        <v>5</v>
      </c>
      <c r="BM375" s="226">
        <f t="shared" si="158"/>
        <v>5</v>
      </c>
      <c r="BN375" s="226">
        <f t="shared" si="158"/>
        <v>5</v>
      </c>
      <c r="BO375" s="227">
        <f t="shared" si="147"/>
        <v>1</v>
      </c>
      <c r="BP375" s="227">
        <f t="shared" si="147"/>
        <v>2</v>
      </c>
      <c r="BQ375" s="227">
        <f t="shared" si="147"/>
        <v>2</v>
      </c>
      <c r="BR375" s="227">
        <f t="shared" si="147"/>
        <v>2</v>
      </c>
      <c r="BS375" s="226">
        <v>4</v>
      </c>
      <c r="BT375" s="226">
        <v>5</v>
      </c>
      <c r="BU375" s="226">
        <v>5</v>
      </c>
      <c r="BV375" s="226">
        <v>5</v>
      </c>
      <c r="BW375" s="227">
        <v>1</v>
      </c>
      <c r="BX375" s="227">
        <v>2</v>
      </c>
      <c r="BY375" s="227">
        <v>2</v>
      </c>
      <c r="BZ375" s="227">
        <v>2</v>
      </c>
      <c r="CA375" s="226">
        <v>0</v>
      </c>
      <c r="CB375" s="226">
        <f>IFERROR(VLOOKUP($G375,[12]ITEM!$B$2:$AC$939,26,0),0)</f>
        <v>0</v>
      </c>
      <c r="CC375" s="226">
        <f>IFERROR(VLOOKUP($G375,[12]ITEM!$B$2:$AC$939,27,0),0)</f>
        <v>0</v>
      </c>
      <c r="CD375" s="226">
        <f>IFERROR(VLOOKUP($G375,[12]ITEM!$B$2:$AC$939,28,0),0)</f>
        <v>0</v>
      </c>
      <c r="CE375" s="227">
        <v>0</v>
      </c>
      <c r="CF375" s="227">
        <v>0</v>
      </c>
      <c r="CG375" s="227">
        <v>0</v>
      </c>
      <c r="CH375" s="227">
        <v>0</v>
      </c>
      <c r="CI375" s="375"/>
      <c r="CJ375" s="226">
        <f t="shared" si="139"/>
        <v>30</v>
      </c>
      <c r="CK375" s="226">
        <f t="shared" si="139"/>
        <v>43</v>
      </c>
      <c r="CL375" s="226">
        <f t="shared" si="139"/>
        <v>45</v>
      </c>
      <c r="CM375" s="226">
        <f t="shared" si="139"/>
        <v>47</v>
      </c>
      <c r="CN375" s="227">
        <f t="shared" si="159"/>
        <v>30</v>
      </c>
      <c r="CO375" s="227">
        <f t="shared" si="159"/>
        <v>31.170036818677769</v>
      </c>
      <c r="CP375" s="227">
        <f t="shared" si="159"/>
        <v>33.024974840150023</v>
      </c>
      <c r="CQ375" s="227">
        <f t="shared" si="159"/>
        <v>31.214989898145369</v>
      </c>
      <c r="CR375" s="226">
        <v>27</v>
      </c>
      <c r="CS375" s="226">
        <v>40</v>
      </c>
      <c r="CT375" s="226">
        <v>42</v>
      </c>
      <c r="CU375" s="226">
        <v>44</v>
      </c>
      <c r="CV375" s="227">
        <f t="shared" si="140"/>
        <v>27</v>
      </c>
      <c r="CW375" s="227">
        <f>CV375*(1+('[13]GROWTH (YoY)'!AR375/100))</f>
        <v>28.170036818677769</v>
      </c>
      <c r="CX375" s="227">
        <f>CW375*(1+('[13]GROWTH (YoY)'!AS375/100))</f>
        <v>30.024974840150023</v>
      </c>
      <c r="CY375" s="227">
        <f>CX375*(1+('[13]GROWTH (YoY)'!AT375/100))</f>
        <v>28.214989898145369</v>
      </c>
      <c r="CZ375" s="226">
        <v>0</v>
      </c>
      <c r="DA375" s="226">
        <v>0</v>
      </c>
      <c r="DB375" s="226">
        <v>0</v>
      </c>
      <c r="DC375" s="226">
        <v>0</v>
      </c>
      <c r="DD375" s="227">
        <v>0</v>
      </c>
      <c r="DE375" s="227">
        <v>0</v>
      </c>
      <c r="DF375" s="227">
        <v>0</v>
      </c>
      <c r="DG375" s="227">
        <v>0</v>
      </c>
      <c r="DH375" s="226">
        <v>3</v>
      </c>
      <c r="DI375" s="226">
        <v>3</v>
      </c>
      <c r="DJ375" s="226">
        <v>3</v>
      </c>
      <c r="DK375" s="226">
        <v>3</v>
      </c>
      <c r="DL375" s="227">
        <v>3</v>
      </c>
      <c r="DM375" s="227">
        <v>3</v>
      </c>
      <c r="DN375" s="227">
        <v>3</v>
      </c>
      <c r="DO375" s="227">
        <v>3</v>
      </c>
      <c r="DP375" s="376">
        <f t="shared" si="161"/>
        <v>-1</v>
      </c>
      <c r="DQ375" s="226">
        <f t="shared" si="161"/>
        <v>19</v>
      </c>
      <c r="DR375" s="226">
        <f t="shared" si="161"/>
        <v>19</v>
      </c>
      <c r="DS375" s="226">
        <f t="shared" si="157"/>
        <v>21</v>
      </c>
      <c r="DT375" s="227">
        <f t="shared" si="157"/>
        <v>0</v>
      </c>
      <c r="DU375" s="227">
        <f t="shared" si="157"/>
        <v>-2.1700368186777688</v>
      </c>
      <c r="DV375" s="227">
        <f t="shared" si="157"/>
        <v>-2.0249748401500227</v>
      </c>
      <c r="DW375" s="227">
        <f t="shared" si="157"/>
        <v>-5.2149898981453688</v>
      </c>
      <c r="DX375" s="377">
        <f t="shared" si="149"/>
        <v>0.64238410596026485</v>
      </c>
      <c r="DY375" s="377">
        <f t="shared" si="149"/>
        <v>0.64414414414414412</v>
      </c>
      <c r="DZ375" s="377">
        <f t="shared" si="149"/>
        <v>0.64377682403433478</v>
      </c>
      <c r="EA375" s="377">
        <f t="shared" si="149"/>
        <v>0.63967611336032393</v>
      </c>
      <c r="EB375" s="378">
        <f t="shared" si="160"/>
        <v>0.79</v>
      </c>
      <c r="EC375" s="378">
        <f t="shared" si="160"/>
        <v>0.78947368421052633</v>
      </c>
      <c r="ED375" s="378">
        <f t="shared" si="160"/>
        <v>0.79646017699115046</v>
      </c>
      <c r="EE375" s="378">
        <f t="shared" si="160"/>
        <v>0.79723502304147464</v>
      </c>
      <c r="EG375" s="226">
        <v>151</v>
      </c>
      <c r="EH375" s="226">
        <v>100</v>
      </c>
      <c r="EI375" s="226">
        <v>51</v>
      </c>
      <c r="EJ375" s="226">
        <v>19</v>
      </c>
      <c r="EK375" s="226">
        <v>11</v>
      </c>
      <c r="EL375" s="226">
        <v>569</v>
      </c>
      <c r="EM375" s="226">
        <v>569</v>
      </c>
      <c r="EN375" s="379">
        <f t="shared" si="141"/>
        <v>0.66225165562913912</v>
      </c>
      <c r="EO375" s="226">
        <f t="shared" si="142"/>
        <v>37.254901960784316</v>
      </c>
      <c r="EP375" s="379">
        <f t="shared" si="143"/>
        <v>7.2847682119205295E-2</v>
      </c>
      <c r="EQ375" s="226">
        <f t="shared" si="144"/>
        <v>19332.161687170475</v>
      </c>
      <c r="ER375" s="226">
        <f t="shared" si="145"/>
        <v>2782.6596367896896</v>
      </c>
      <c r="ES375" s="292"/>
      <c r="ET375" s="227">
        <v>200</v>
      </c>
      <c r="EU375" s="227">
        <v>158</v>
      </c>
      <c r="EV375" s="227">
        <v>42</v>
      </c>
      <c r="EW375" s="227">
        <v>20</v>
      </c>
      <c r="EX375" s="227">
        <v>16</v>
      </c>
      <c r="EY375" s="227">
        <v>415</v>
      </c>
      <c r="EZ375" s="227">
        <v>415</v>
      </c>
      <c r="FA375" s="380">
        <f t="shared" si="150"/>
        <v>0.79</v>
      </c>
      <c r="FB375" s="228">
        <f t="shared" si="151"/>
        <v>47.619047619047613</v>
      </c>
      <c r="FC375" s="380">
        <f t="shared" si="152"/>
        <v>0.08</v>
      </c>
      <c r="FD375" s="227">
        <f t="shared" si="153"/>
        <v>38554.216867469877</v>
      </c>
      <c r="FE375" s="227">
        <f t="shared" si="154"/>
        <v>4016.0642570281125</v>
      </c>
      <c r="FF375" s="227">
        <v>42</v>
      </c>
      <c r="FG375" s="228">
        <f t="shared" si="146"/>
        <v>23.809523809523807</v>
      </c>
      <c r="FH375" s="227">
        <v>10</v>
      </c>
      <c r="FI375" s="227">
        <v>42</v>
      </c>
      <c r="FJ375" s="227">
        <v>1</v>
      </c>
      <c r="FK375" s="227">
        <f t="shared" si="137"/>
        <v>31</v>
      </c>
      <c r="FL375" s="227">
        <v>7</v>
      </c>
      <c r="FM375" s="227">
        <f t="shared" si="138"/>
        <v>24</v>
      </c>
      <c r="FZ375" s="229"/>
      <c r="GA375" s="229"/>
      <c r="GB375" s="229"/>
      <c r="GC375" s="229"/>
      <c r="GD375" s="229"/>
    </row>
    <row r="376" spans="1:186" s="368" customFormat="1">
      <c r="A376" s="287" t="s">
        <v>534</v>
      </c>
      <c r="B376" s="369" t="s">
        <v>535</v>
      </c>
      <c r="C376" s="287" t="s">
        <v>936</v>
      </c>
      <c r="D376" s="403" t="s">
        <v>3126</v>
      </c>
      <c r="E376" s="369" t="s">
        <v>937</v>
      </c>
      <c r="F376" s="403">
        <v>373</v>
      </c>
      <c r="G376" s="404" t="s">
        <v>957</v>
      </c>
      <c r="H376" s="392" t="s">
        <v>958</v>
      </c>
      <c r="I376" s="287" t="s">
        <v>940</v>
      </c>
      <c r="J376" s="369" t="s">
        <v>941</v>
      </c>
      <c r="K376" s="287" t="s">
        <v>540</v>
      </c>
      <c r="L376" s="369" t="s">
        <v>879</v>
      </c>
      <c r="M376" s="369" t="s">
        <v>3124</v>
      </c>
      <c r="N376" s="372">
        <v>1</v>
      </c>
      <c r="O376" s="373">
        <v>2002</v>
      </c>
      <c r="P376" s="373">
        <v>3916</v>
      </c>
      <c r="Q376" s="373">
        <v>4044</v>
      </c>
      <c r="R376" s="373">
        <v>4235</v>
      </c>
      <c r="S376" s="374">
        <v>4261</v>
      </c>
      <c r="T376" s="374">
        <v>4402</v>
      </c>
      <c r="U376" s="374">
        <v>4616</v>
      </c>
      <c r="V376" s="374">
        <v>4691</v>
      </c>
      <c r="W376" s="373">
        <v>1394</v>
      </c>
      <c r="X376" s="373">
        <v>2725</v>
      </c>
      <c r="Y376" s="373">
        <v>2814</v>
      </c>
      <c r="Z376" s="373">
        <v>2947</v>
      </c>
      <c r="AA376" s="374">
        <v>3043</v>
      </c>
      <c r="AB376" s="374">
        <v>3148</v>
      </c>
      <c r="AC376" s="374">
        <v>3282</v>
      </c>
      <c r="AD376" s="374">
        <v>3248</v>
      </c>
      <c r="AE376" s="373">
        <v>10</v>
      </c>
      <c r="AF376" s="373">
        <v>15</v>
      </c>
      <c r="AG376" s="373">
        <v>14</v>
      </c>
      <c r="AH376" s="373">
        <v>13</v>
      </c>
      <c r="AI376" s="374">
        <v>16</v>
      </c>
      <c r="AJ376" s="374">
        <v>15</v>
      </c>
      <c r="AK376" s="374">
        <v>15</v>
      </c>
      <c r="AL376" s="374">
        <v>15</v>
      </c>
      <c r="AM376" s="226">
        <v>608</v>
      </c>
      <c r="AN376" s="226">
        <v>1191</v>
      </c>
      <c r="AO376" s="226">
        <v>1230</v>
      </c>
      <c r="AP376" s="226">
        <v>1288</v>
      </c>
      <c r="AQ376" s="227">
        <v>1218</v>
      </c>
      <c r="AR376" s="227">
        <v>1254</v>
      </c>
      <c r="AS376" s="227">
        <v>1335</v>
      </c>
      <c r="AT376" s="227">
        <v>1443</v>
      </c>
      <c r="AU376" s="226">
        <v>355</v>
      </c>
      <c r="AV376" s="226">
        <v>474</v>
      </c>
      <c r="AW376" s="226">
        <v>486</v>
      </c>
      <c r="AX376" s="226">
        <v>544</v>
      </c>
      <c r="AY376" s="227">
        <v>490</v>
      </c>
      <c r="AZ376" s="227">
        <v>518</v>
      </c>
      <c r="BA376" s="227">
        <v>578</v>
      </c>
      <c r="BB376" s="227">
        <v>633</v>
      </c>
      <c r="BC376" s="226">
        <f t="shared" si="156"/>
        <v>232</v>
      </c>
      <c r="BD376" s="226">
        <f t="shared" si="156"/>
        <v>683</v>
      </c>
      <c r="BE376" s="226">
        <f t="shared" si="156"/>
        <v>708</v>
      </c>
      <c r="BF376" s="226">
        <f t="shared" si="155"/>
        <v>712</v>
      </c>
      <c r="BG376" s="218">
        <f t="shared" si="155"/>
        <v>677</v>
      </c>
      <c r="BH376" s="218">
        <f t="shared" si="155"/>
        <v>673</v>
      </c>
      <c r="BI376" s="218">
        <f t="shared" si="155"/>
        <v>693</v>
      </c>
      <c r="BJ376" s="218">
        <f t="shared" si="155"/>
        <v>757</v>
      </c>
      <c r="BK376" s="226">
        <f t="shared" si="158"/>
        <v>21</v>
      </c>
      <c r="BL376" s="226">
        <f t="shared" si="158"/>
        <v>34</v>
      </c>
      <c r="BM376" s="226">
        <f t="shared" si="158"/>
        <v>36</v>
      </c>
      <c r="BN376" s="226">
        <f t="shared" si="158"/>
        <v>32</v>
      </c>
      <c r="BO376" s="227">
        <f t="shared" si="147"/>
        <v>51</v>
      </c>
      <c r="BP376" s="227">
        <f t="shared" si="147"/>
        <v>63</v>
      </c>
      <c r="BQ376" s="227">
        <f t="shared" si="147"/>
        <v>64</v>
      </c>
      <c r="BR376" s="227">
        <f t="shared" si="147"/>
        <v>53</v>
      </c>
      <c r="BS376" s="226">
        <v>28</v>
      </c>
      <c r="BT376" s="226">
        <v>34</v>
      </c>
      <c r="BU376" s="226">
        <v>36</v>
      </c>
      <c r="BV376" s="226">
        <v>32</v>
      </c>
      <c r="BW376" s="227">
        <v>51</v>
      </c>
      <c r="BX376" s="227">
        <v>63</v>
      </c>
      <c r="BY376" s="227">
        <v>64</v>
      </c>
      <c r="BZ376" s="227">
        <v>53</v>
      </c>
      <c r="CA376" s="226">
        <v>7</v>
      </c>
      <c r="CB376" s="226">
        <f>IFERROR(VLOOKUP($G376,[12]ITEM!$B$2:$AC$939,26,0),0)</f>
        <v>0</v>
      </c>
      <c r="CC376" s="226">
        <f>IFERROR(VLOOKUP($G376,[12]ITEM!$B$2:$AC$939,27,0),0)</f>
        <v>0</v>
      </c>
      <c r="CD376" s="226">
        <f>IFERROR(VLOOKUP($G376,[12]ITEM!$B$2:$AC$939,28,0),0)</f>
        <v>0</v>
      </c>
      <c r="CE376" s="227">
        <v>0</v>
      </c>
      <c r="CF376" s="227">
        <v>0</v>
      </c>
      <c r="CG376" s="227">
        <v>0</v>
      </c>
      <c r="CH376" s="227">
        <v>0</v>
      </c>
      <c r="CI376" s="375"/>
      <c r="CJ376" s="226">
        <f t="shared" si="139"/>
        <v>232</v>
      </c>
      <c r="CK376" s="226">
        <f t="shared" si="139"/>
        <v>486</v>
      </c>
      <c r="CL376" s="226">
        <f t="shared" si="139"/>
        <v>502</v>
      </c>
      <c r="CM376" s="226">
        <f t="shared" si="139"/>
        <v>538</v>
      </c>
      <c r="CN376" s="227">
        <f t="shared" si="159"/>
        <v>677</v>
      </c>
      <c r="CO376" s="227">
        <f t="shared" si="159"/>
        <v>698.31502079104837</v>
      </c>
      <c r="CP376" s="227">
        <f t="shared" si="159"/>
        <v>753.98923883370378</v>
      </c>
      <c r="CQ376" s="227">
        <f t="shared" si="159"/>
        <v>808.21423847895517</v>
      </c>
      <c r="CR376" s="226">
        <v>190</v>
      </c>
      <c r="CS376" s="226">
        <v>401</v>
      </c>
      <c r="CT376" s="226">
        <v>414</v>
      </c>
      <c r="CU376" s="226">
        <v>434</v>
      </c>
      <c r="CV376" s="227">
        <f t="shared" si="140"/>
        <v>584</v>
      </c>
      <c r="CW376" s="227">
        <f>CV376*(1+('[13]GROWTH (YoY)'!AR376/100))</f>
        <v>601.31502079104837</v>
      </c>
      <c r="CX376" s="227">
        <f>CW376*(1+('[13]GROWTH (YoY)'!AS376/100))</f>
        <v>639.98923883370378</v>
      </c>
      <c r="CY376" s="227">
        <f>CX376*(1+('[13]GROWTH (YoY)'!AT376/100))</f>
        <v>692.21423847895517</v>
      </c>
      <c r="CZ376" s="226">
        <v>0</v>
      </c>
      <c r="DA376" s="226">
        <v>0</v>
      </c>
      <c r="DB376" s="226">
        <v>0</v>
      </c>
      <c r="DC376" s="226">
        <v>0</v>
      </c>
      <c r="DD376" s="227">
        <v>8</v>
      </c>
      <c r="DE376" s="227">
        <v>9</v>
      </c>
      <c r="DF376" s="227">
        <v>9</v>
      </c>
      <c r="DG376" s="227">
        <v>10</v>
      </c>
      <c r="DH376" s="226">
        <v>42</v>
      </c>
      <c r="DI376" s="226">
        <v>85</v>
      </c>
      <c r="DJ376" s="226">
        <v>88</v>
      </c>
      <c r="DK376" s="226">
        <v>104</v>
      </c>
      <c r="DL376" s="227">
        <v>85</v>
      </c>
      <c r="DM376" s="227">
        <v>88</v>
      </c>
      <c r="DN376" s="227">
        <v>105</v>
      </c>
      <c r="DO376" s="227">
        <v>106</v>
      </c>
      <c r="DP376" s="376">
        <f t="shared" si="161"/>
        <v>0</v>
      </c>
      <c r="DQ376" s="226">
        <f t="shared" si="161"/>
        <v>197</v>
      </c>
      <c r="DR376" s="226">
        <f t="shared" si="161"/>
        <v>206</v>
      </c>
      <c r="DS376" s="226">
        <f t="shared" si="157"/>
        <v>174</v>
      </c>
      <c r="DT376" s="227">
        <f t="shared" si="157"/>
        <v>0</v>
      </c>
      <c r="DU376" s="227">
        <f t="shared" si="157"/>
        <v>-25.315020791048369</v>
      </c>
      <c r="DV376" s="227">
        <f t="shared" si="157"/>
        <v>-60.98923883370378</v>
      </c>
      <c r="DW376" s="227">
        <f t="shared" si="157"/>
        <v>-51.214238478955167</v>
      </c>
      <c r="DX376" s="377">
        <f t="shared" si="149"/>
        <v>0.69630369630369626</v>
      </c>
      <c r="DY376" s="377">
        <f t="shared" si="149"/>
        <v>0.69586312563840658</v>
      </c>
      <c r="DZ376" s="377">
        <f t="shared" si="149"/>
        <v>0.69584569732937684</v>
      </c>
      <c r="EA376" s="377">
        <f t="shared" si="149"/>
        <v>0.69586776859504129</v>
      </c>
      <c r="EB376" s="378">
        <f t="shared" si="160"/>
        <v>0.71415160760384888</v>
      </c>
      <c r="EC376" s="378">
        <f t="shared" si="160"/>
        <v>0.71512948659700137</v>
      </c>
      <c r="ED376" s="378">
        <f t="shared" si="160"/>
        <v>0.71100519930675909</v>
      </c>
      <c r="EE376" s="378">
        <f t="shared" si="160"/>
        <v>0.6923896823704967</v>
      </c>
      <c r="EG376" s="226">
        <v>2028</v>
      </c>
      <c r="EH376" s="226">
        <v>1459</v>
      </c>
      <c r="EI376" s="226">
        <v>569</v>
      </c>
      <c r="EJ376" s="226">
        <v>331</v>
      </c>
      <c r="EK376" s="226">
        <v>618</v>
      </c>
      <c r="EL376" s="226">
        <v>12953</v>
      </c>
      <c r="EM376" s="226">
        <v>12903</v>
      </c>
      <c r="EN376" s="379">
        <f t="shared" si="141"/>
        <v>0.71942800788954631</v>
      </c>
      <c r="EO376" s="226">
        <f t="shared" si="142"/>
        <v>58.17223198594025</v>
      </c>
      <c r="EP376" s="379">
        <f t="shared" si="143"/>
        <v>0.30473372781065089</v>
      </c>
      <c r="EQ376" s="226">
        <f t="shared" si="144"/>
        <v>47710.954991121747</v>
      </c>
      <c r="ER376" s="226">
        <f t="shared" si="145"/>
        <v>2137.7457438838514</v>
      </c>
      <c r="ES376" s="292"/>
      <c r="ET376" s="227">
        <v>4261</v>
      </c>
      <c r="EU376" s="227">
        <v>3043</v>
      </c>
      <c r="EV376" s="227">
        <v>1218</v>
      </c>
      <c r="EW376" s="227">
        <v>504</v>
      </c>
      <c r="EX376" s="227">
        <v>1279</v>
      </c>
      <c r="EY376" s="227">
        <v>17012</v>
      </c>
      <c r="EZ376" s="227">
        <v>16979</v>
      </c>
      <c r="FA376" s="380">
        <f t="shared" si="150"/>
        <v>0.71415160760384888</v>
      </c>
      <c r="FB376" s="228">
        <f t="shared" si="151"/>
        <v>41.379310344827587</v>
      </c>
      <c r="FC376" s="380">
        <f t="shared" si="152"/>
        <v>0.30016428068528517</v>
      </c>
      <c r="FD376" s="227">
        <f t="shared" si="153"/>
        <v>75182.224312250182</v>
      </c>
      <c r="FE376" s="227">
        <f t="shared" si="154"/>
        <v>2473.6439130690856</v>
      </c>
      <c r="FF376" s="227">
        <v>1218</v>
      </c>
      <c r="FG376" s="228">
        <f t="shared" si="146"/>
        <v>38.095238095238095</v>
      </c>
      <c r="FH376" s="227">
        <v>464</v>
      </c>
      <c r="FI376" s="227">
        <v>1218</v>
      </c>
      <c r="FJ376" s="227">
        <v>15</v>
      </c>
      <c r="FK376" s="227">
        <f t="shared" si="137"/>
        <v>739</v>
      </c>
      <c r="FL376" s="227">
        <v>147</v>
      </c>
      <c r="FM376" s="227">
        <f t="shared" si="138"/>
        <v>592</v>
      </c>
      <c r="FZ376" s="229"/>
      <c r="GA376" s="229"/>
      <c r="GB376" s="229"/>
      <c r="GC376" s="229"/>
      <c r="GD376" s="229"/>
    </row>
    <row r="377" spans="1:186" s="368" customFormat="1">
      <c r="A377" s="287" t="s">
        <v>534</v>
      </c>
      <c r="B377" s="369" t="s">
        <v>535</v>
      </c>
      <c r="C377" s="287" t="s">
        <v>936</v>
      </c>
      <c r="D377" s="403" t="s">
        <v>3126</v>
      </c>
      <c r="E377" s="369" t="s">
        <v>937</v>
      </c>
      <c r="F377" s="403">
        <v>374</v>
      </c>
      <c r="G377" s="404" t="s">
        <v>959</v>
      </c>
      <c r="H377" s="392" t="s">
        <v>960</v>
      </c>
      <c r="I377" s="287" t="s">
        <v>940</v>
      </c>
      <c r="J377" s="369" t="s">
        <v>941</v>
      </c>
      <c r="K377" s="287" t="s">
        <v>540</v>
      </c>
      <c r="L377" s="369" t="s">
        <v>879</v>
      </c>
      <c r="M377" s="369" t="s">
        <v>3124</v>
      </c>
      <c r="N377" s="372">
        <v>1</v>
      </c>
      <c r="O377" s="373">
        <v>1698</v>
      </c>
      <c r="P377" s="373">
        <v>2596</v>
      </c>
      <c r="Q377" s="373">
        <v>3065</v>
      </c>
      <c r="R377" s="373">
        <v>3403</v>
      </c>
      <c r="S377" s="374">
        <v>2693</v>
      </c>
      <c r="T377" s="374">
        <v>3186</v>
      </c>
      <c r="U377" s="374">
        <v>3532</v>
      </c>
      <c r="V377" s="374">
        <v>3655</v>
      </c>
      <c r="W377" s="373">
        <v>1234</v>
      </c>
      <c r="X377" s="373">
        <v>1886</v>
      </c>
      <c r="Y377" s="373">
        <v>2227</v>
      </c>
      <c r="Z377" s="373">
        <v>2472</v>
      </c>
      <c r="AA377" s="374">
        <v>1757</v>
      </c>
      <c r="AB377" s="374">
        <v>2072</v>
      </c>
      <c r="AC377" s="374">
        <v>2300</v>
      </c>
      <c r="AD377" s="374">
        <v>2419</v>
      </c>
      <c r="AE377" s="373">
        <v>8</v>
      </c>
      <c r="AF377" s="373">
        <v>10</v>
      </c>
      <c r="AG377" s="373">
        <v>10</v>
      </c>
      <c r="AH377" s="373">
        <v>11</v>
      </c>
      <c r="AI377" s="374">
        <v>10</v>
      </c>
      <c r="AJ377" s="374">
        <v>11</v>
      </c>
      <c r="AK377" s="374">
        <v>11</v>
      </c>
      <c r="AL377" s="374">
        <v>12</v>
      </c>
      <c r="AM377" s="226">
        <v>463</v>
      </c>
      <c r="AN377" s="226">
        <v>710</v>
      </c>
      <c r="AO377" s="226">
        <v>838</v>
      </c>
      <c r="AP377" s="226">
        <v>930</v>
      </c>
      <c r="AQ377" s="227">
        <v>937</v>
      </c>
      <c r="AR377" s="227">
        <v>1113</v>
      </c>
      <c r="AS377" s="227">
        <v>1232</v>
      </c>
      <c r="AT377" s="227">
        <v>1236</v>
      </c>
      <c r="AU377" s="226">
        <v>185</v>
      </c>
      <c r="AV377" s="226">
        <v>269</v>
      </c>
      <c r="AW377" s="226">
        <v>323</v>
      </c>
      <c r="AX377" s="226">
        <v>378</v>
      </c>
      <c r="AY377" s="227">
        <v>365</v>
      </c>
      <c r="AZ377" s="227">
        <v>393</v>
      </c>
      <c r="BA377" s="227">
        <v>441</v>
      </c>
      <c r="BB377" s="227">
        <v>479</v>
      </c>
      <c r="BC377" s="226">
        <f t="shared" si="156"/>
        <v>272</v>
      </c>
      <c r="BD377" s="226">
        <f t="shared" si="156"/>
        <v>412</v>
      </c>
      <c r="BE377" s="226">
        <f t="shared" si="156"/>
        <v>470</v>
      </c>
      <c r="BF377" s="226">
        <f t="shared" si="155"/>
        <v>514</v>
      </c>
      <c r="BG377" s="218">
        <f t="shared" si="155"/>
        <v>521</v>
      </c>
      <c r="BH377" s="218">
        <f t="shared" si="155"/>
        <v>648</v>
      </c>
      <c r="BI377" s="218">
        <f t="shared" si="155"/>
        <v>724</v>
      </c>
      <c r="BJ377" s="218">
        <f t="shared" si="155"/>
        <v>708</v>
      </c>
      <c r="BK377" s="226">
        <f t="shared" si="158"/>
        <v>6</v>
      </c>
      <c r="BL377" s="226">
        <f t="shared" si="158"/>
        <v>29</v>
      </c>
      <c r="BM377" s="226">
        <f t="shared" si="158"/>
        <v>45</v>
      </c>
      <c r="BN377" s="226">
        <f t="shared" si="158"/>
        <v>38</v>
      </c>
      <c r="BO377" s="227">
        <f t="shared" si="147"/>
        <v>51</v>
      </c>
      <c r="BP377" s="227">
        <f t="shared" si="147"/>
        <v>72</v>
      </c>
      <c r="BQ377" s="227">
        <f t="shared" si="147"/>
        <v>67</v>
      </c>
      <c r="BR377" s="227">
        <f t="shared" si="147"/>
        <v>49</v>
      </c>
      <c r="BS377" s="226">
        <v>9</v>
      </c>
      <c r="BT377" s="226">
        <v>29</v>
      </c>
      <c r="BU377" s="226">
        <v>45</v>
      </c>
      <c r="BV377" s="226">
        <v>38</v>
      </c>
      <c r="BW377" s="227">
        <v>51</v>
      </c>
      <c r="BX377" s="227">
        <v>72</v>
      </c>
      <c r="BY377" s="227">
        <v>67</v>
      </c>
      <c r="BZ377" s="227">
        <v>49</v>
      </c>
      <c r="CA377" s="226">
        <v>3</v>
      </c>
      <c r="CB377" s="226">
        <f>IFERROR(VLOOKUP($G377,[12]ITEM!$B$2:$AC$939,26,0),0)</f>
        <v>0</v>
      </c>
      <c r="CC377" s="226">
        <f>IFERROR(VLOOKUP($G377,[12]ITEM!$B$2:$AC$939,27,0),0)</f>
        <v>0</v>
      </c>
      <c r="CD377" s="226">
        <f>IFERROR(VLOOKUP($G377,[12]ITEM!$B$2:$AC$939,28,0),0)</f>
        <v>0</v>
      </c>
      <c r="CE377" s="227">
        <v>0</v>
      </c>
      <c r="CF377" s="227">
        <v>0</v>
      </c>
      <c r="CG377" s="227">
        <v>0</v>
      </c>
      <c r="CH377" s="227">
        <v>0</v>
      </c>
      <c r="CI377" s="375"/>
      <c r="CJ377" s="226">
        <f t="shared" si="139"/>
        <v>273</v>
      </c>
      <c r="CK377" s="226">
        <f t="shared" si="139"/>
        <v>406</v>
      </c>
      <c r="CL377" s="226">
        <f t="shared" si="139"/>
        <v>478</v>
      </c>
      <c r="CM377" s="226">
        <f t="shared" si="139"/>
        <v>531</v>
      </c>
      <c r="CN377" s="227">
        <f t="shared" si="159"/>
        <v>521</v>
      </c>
      <c r="CO377" s="227">
        <f t="shared" si="159"/>
        <v>614.67243828447022</v>
      </c>
      <c r="CP377" s="227">
        <f t="shared" si="159"/>
        <v>680.3869167992583</v>
      </c>
      <c r="CQ377" s="227">
        <f t="shared" si="159"/>
        <v>684.6005780065334</v>
      </c>
      <c r="CR377" s="226">
        <v>269</v>
      </c>
      <c r="CS377" s="226">
        <v>400</v>
      </c>
      <c r="CT377" s="226">
        <v>472</v>
      </c>
      <c r="CU377" s="226">
        <v>524</v>
      </c>
      <c r="CV377" s="227">
        <f t="shared" si="140"/>
        <v>496</v>
      </c>
      <c r="CW377" s="227">
        <f>CV377*(1+('[13]GROWTH (YoY)'!AR377/100))</f>
        <v>589.67243828447022</v>
      </c>
      <c r="CX377" s="227">
        <f>CW377*(1+('[13]GROWTH (YoY)'!AS377/100))</f>
        <v>652.3869167992583</v>
      </c>
      <c r="CY377" s="227">
        <f>CX377*(1+('[13]GROWTH (YoY)'!AT377/100))</f>
        <v>654.6005780065334</v>
      </c>
      <c r="CZ377" s="226">
        <v>0</v>
      </c>
      <c r="DA377" s="226">
        <v>0</v>
      </c>
      <c r="DB377" s="226">
        <v>0</v>
      </c>
      <c r="DC377" s="226">
        <v>0</v>
      </c>
      <c r="DD377" s="227">
        <v>19</v>
      </c>
      <c r="DE377" s="227">
        <v>19</v>
      </c>
      <c r="DF377" s="227">
        <v>21</v>
      </c>
      <c r="DG377" s="227">
        <v>23</v>
      </c>
      <c r="DH377" s="226">
        <v>4</v>
      </c>
      <c r="DI377" s="226">
        <v>6</v>
      </c>
      <c r="DJ377" s="226">
        <v>6</v>
      </c>
      <c r="DK377" s="226">
        <v>7</v>
      </c>
      <c r="DL377" s="227">
        <v>6</v>
      </c>
      <c r="DM377" s="227">
        <v>6</v>
      </c>
      <c r="DN377" s="227">
        <v>7</v>
      </c>
      <c r="DO377" s="227">
        <v>7</v>
      </c>
      <c r="DP377" s="376">
        <f t="shared" si="161"/>
        <v>-1</v>
      </c>
      <c r="DQ377" s="226">
        <f t="shared" si="161"/>
        <v>6</v>
      </c>
      <c r="DR377" s="226">
        <f t="shared" si="161"/>
        <v>-8</v>
      </c>
      <c r="DS377" s="226">
        <f t="shared" si="157"/>
        <v>-17</v>
      </c>
      <c r="DT377" s="227">
        <f t="shared" si="157"/>
        <v>0</v>
      </c>
      <c r="DU377" s="227">
        <f t="shared" si="157"/>
        <v>33.327561715529782</v>
      </c>
      <c r="DV377" s="227">
        <f t="shared" si="157"/>
        <v>43.613083200741698</v>
      </c>
      <c r="DW377" s="227">
        <f t="shared" si="157"/>
        <v>23.399421993466603</v>
      </c>
      <c r="DX377" s="377">
        <f t="shared" si="149"/>
        <v>0.72673733804475849</v>
      </c>
      <c r="DY377" s="377">
        <f t="shared" si="149"/>
        <v>0.72650231124807396</v>
      </c>
      <c r="DZ377" s="377">
        <f t="shared" si="149"/>
        <v>0.72659053833605225</v>
      </c>
      <c r="EA377" s="377">
        <f t="shared" si="149"/>
        <v>0.72641786658830443</v>
      </c>
      <c r="EB377" s="378">
        <f t="shared" si="160"/>
        <v>0.6524322317118455</v>
      </c>
      <c r="EC377" s="378">
        <f t="shared" si="160"/>
        <v>0.65034526051475205</v>
      </c>
      <c r="ED377" s="378">
        <f t="shared" si="160"/>
        <v>0.65118912797281991</v>
      </c>
      <c r="EE377" s="378">
        <f t="shared" si="160"/>
        <v>0.66183310533515727</v>
      </c>
      <c r="EG377" s="226">
        <v>1696</v>
      </c>
      <c r="EH377" s="226">
        <v>1236</v>
      </c>
      <c r="EI377" s="226">
        <v>460</v>
      </c>
      <c r="EJ377" s="226">
        <v>183</v>
      </c>
      <c r="EK377" s="226">
        <v>355</v>
      </c>
      <c r="EL377" s="226">
        <v>7162</v>
      </c>
      <c r="EM377" s="226">
        <v>7095</v>
      </c>
      <c r="EN377" s="379">
        <f t="shared" si="141"/>
        <v>0.72877358490566035</v>
      </c>
      <c r="EO377" s="226">
        <f t="shared" si="142"/>
        <v>39.782608695652172</v>
      </c>
      <c r="EP377" s="379">
        <f t="shared" si="143"/>
        <v>0.20931603773584906</v>
      </c>
      <c r="EQ377" s="226">
        <f t="shared" si="144"/>
        <v>49567.160011170061</v>
      </c>
      <c r="ER377" s="226">
        <f t="shared" si="145"/>
        <v>2149.4009866102892</v>
      </c>
      <c r="ES377" s="292"/>
      <c r="ET377" s="227">
        <v>2693</v>
      </c>
      <c r="EU377" s="227">
        <v>1757</v>
      </c>
      <c r="EV377" s="227">
        <v>937</v>
      </c>
      <c r="EW377" s="227">
        <v>285</v>
      </c>
      <c r="EX377" s="227">
        <v>529</v>
      </c>
      <c r="EY377" s="227">
        <v>9567</v>
      </c>
      <c r="EZ377" s="227">
        <v>9473</v>
      </c>
      <c r="FA377" s="380">
        <f t="shared" si="150"/>
        <v>0.6524322317118455</v>
      </c>
      <c r="FB377" s="228">
        <f t="shared" si="151"/>
        <v>30.416221985058701</v>
      </c>
      <c r="FC377" s="380">
        <f t="shared" si="152"/>
        <v>0.19643520237653175</v>
      </c>
      <c r="FD377" s="227">
        <f t="shared" si="153"/>
        <v>55294.240618793767</v>
      </c>
      <c r="FE377" s="227">
        <f t="shared" si="154"/>
        <v>2507.1255146205003</v>
      </c>
      <c r="FF377" s="227">
        <v>937</v>
      </c>
      <c r="FG377" s="228">
        <f t="shared" si="146"/>
        <v>36.926360725720386</v>
      </c>
      <c r="FH377" s="227">
        <v>346</v>
      </c>
      <c r="FI377" s="227">
        <v>937</v>
      </c>
      <c r="FJ377" s="227">
        <v>9</v>
      </c>
      <c r="FK377" s="227">
        <f t="shared" si="137"/>
        <v>582</v>
      </c>
      <c r="FL377" s="227">
        <v>93</v>
      </c>
      <c r="FM377" s="227">
        <f t="shared" si="138"/>
        <v>489</v>
      </c>
      <c r="FZ377" s="229"/>
      <c r="GA377" s="229"/>
      <c r="GB377" s="229"/>
      <c r="GC377" s="229"/>
      <c r="GD377" s="229"/>
    </row>
    <row r="378" spans="1:186" s="368" customFormat="1">
      <c r="A378" s="287" t="s">
        <v>534</v>
      </c>
      <c r="B378" s="369" t="s">
        <v>535</v>
      </c>
      <c r="C378" s="287" t="s">
        <v>936</v>
      </c>
      <c r="D378" s="403" t="s">
        <v>3126</v>
      </c>
      <c r="E378" s="369" t="s">
        <v>937</v>
      </c>
      <c r="F378" s="403">
        <v>375</v>
      </c>
      <c r="G378" s="404" t="s">
        <v>961</v>
      </c>
      <c r="H378" s="392" t="s">
        <v>962</v>
      </c>
      <c r="I378" s="287" t="s">
        <v>940</v>
      </c>
      <c r="J378" s="369" t="s">
        <v>941</v>
      </c>
      <c r="K378" s="287" t="s">
        <v>540</v>
      </c>
      <c r="L378" s="369" t="s">
        <v>879</v>
      </c>
      <c r="M378" s="369" t="s">
        <v>3124</v>
      </c>
      <c r="N378" s="372">
        <v>1</v>
      </c>
      <c r="O378" s="373">
        <v>1506</v>
      </c>
      <c r="P378" s="373">
        <v>2454</v>
      </c>
      <c r="Q378" s="373">
        <v>2597</v>
      </c>
      <c r="R378" s="373">
        <v>2901</v>
      </c>
      <c r="S378" s="374">
        <v>2722</v>
      </c>
      <c r="T378" s="374">
        <v>2876</v>
      </c>
      <c r="U378" s="374">
        <v>3209</v>
      </c>
      <c r="V378" s="374">
        <v>3071</v>
      </c>
      <c r="W378" s="373">
        <v>1048</v>
      </c>
      <c r="X378" s="373">
        <v>1709</v>
      </c>
      <c r="Y378" s="373">
        <v>1808</v>
      </c>
      <c r="Z378" s="373">
        <v>2020</v>
      </c>
      <c r="AA378" s="374">
        <v>1822</v>
      </c>
      <c r="AB378" s="374">
        <v>1952</v>
      </c>
      <c r="AC378" s="374">
        <v>2196</v>
      </c>
      <c r="AD378" s="374">
        <v>2043</v>
      </c>
      <c r="AE378" s="373">
        <v>8</v>
      </c>
      <c r="AF378" s="373">
        <v>9</v>
      </c>
      <c r="AG378" s="373">
        <v>9</v>
      </c>
      <c r="AH378" s="373">
        <v>9</v>
      </c>
      <c r="AI378" s="374">
        <v>10</v>
      </c>
      <c r="AJ378" s="374">
        <v>10</v>
      </c>
      <c r="AK378" s="374">
        <v>10</v>
      </c>
      <c r="AL378" s="374">
        <v>10</v>
      </c>
      <c r="AM378" s="226">
        <v>458</v>
      </c>
      <c r="AN378" s="226">
        <v>746</v>
      </c>
      <c r="AO378" s="226">
        <v>789</v>
      </c>
      <c r="AP378" s="226">
        <v>881</v>
      </c>
      <c r="AQ378" s="227">
        <v>900</v>
      </c>
      <c r="AR378" s="227">
        <v>925</v>
      </c>
      <c r="AS378" s="227">
        <v>1013</v>
      </c>
      <c r="AT378" s="227">
        <v>1029</v>
      </c>
      <c r="AU378" s="226">
        <v>202</v>
      </c>
      <c r="AV378" s="226">
        <v>271</v>
      </c>
      <c r="AW378" s="226">
        <v>289</v>
      </c>
      <c r="AX378" s="226">
        <v>340</v>
      </c>
      <c r="AY378" s="227">
        <v>348</v>
      </c>
      <c r="AZ378" s="227">
        <v>369</v>
      </c>
      <c r="BA378" s="227">
        <v>414</v>
      </c>
      <c r="BB378" s="227">
        <v>450</v>
      </c>
      <c r="BC378" s="226">
        <f t="shared" si="156"/>
        <v>252</v>
      </c>
      <c r="BD378" s="226">
        <f t="shared" si="156"/>
        <v>468</v>
      </c>
      <c r="BE378" s="226">
        <f t="shared" si="156"/>
        <v>491</v>
      </c>
      <c r="BF378" s="226">
        <f t="shared" si="155"/>
        <v>532</v>
      </c>
      <c r="BG378" s="218">
        <f t="shared" si="155"/>
        <v>514</v>
      </c>
      <c r="BH378" s="218">
        <f t="shared" si="155"/>
        <v>514</v>
      </c>
      <c r="BI378" s="218">
        <f t="shared" si="155"/>
        <v>555</v>
      </c>
      <c r="BJ378" s="218">
        <f t="shared" si="155"/>
        <v>534</v>
      </c>
      <c r="BK378" s="226">
        <f t="shared" si="158"/>
        <v>4</v>
      </c>
      <c r="BL378" s="226">
        <f t="shared" si="158"/>
        <v>7</v>
      </c>
      <c r="BM378" s="226">
        <f t="shared" si="158"/>
        <v>9</v>
      </c>
      <c r="BN378" s="226">
        <f t="shared" si="158"/>
        <v>9</v>
      </c>
      <c r="BO378" s="227">
        <f t="shared" si="147"/>
        <v>38</v>
      </c>
      <c r="BP378" s="227">
        <f t="shared" si="147"/>
        <v>42</v>
      </c>
      <c r="BQ378" s="227">
        <f t="shared" si="147"/>
        <v>44</v>
      </c>
      <c r="BR378" s="227">
        <f t="shared" si="147"/>
        <v>45</v>
      </c>
      <c r="BS378" s="226">
        <v>4</v>
      </c>
      <c r="BT378" s="226">
        <v>7</v>
      </c>
      <c r="BU378" s="226">
        <v>9</v>
      </c>
      <c r="BV378" s="226">
        <v>9</v>
      </c>
      <c r="BW378" s="227">
        <v>38</v>
      </c>
      <c r="BX378" s="227">
        <v>42</v>
      </c>
      <c r="BY378" s="227">
        <v>44</v>
      </c>
      <c r="BZ378" s="227">
        <v>45</v>
      </c>
      <c r="CA378" s="226">
        <v>0</v>
      </c>
      <c r="CB378" s="226">
        <f>IFERROR(VLOOKUP($G378,[12]ITEM!$B$2:$AC$939,26,0),0)</f>
        <v>0</v>
      </c>
      <c r="CC378" s="226">
        <f>IFERROR(VLOOKUP($G378,[12]ITEM!$B$2:$AC$939,27,0),0)</f>
        <v>0</v>
      </c>
      <c r="CD378" s="226">
        <f>IFERROR(VLOOKUP($G378,[12]ITEM!$B$2:$AC$939,28,0),0)</f>
        <v>0</v>
      </c>
      <c r="CE378" s="227">
        <v>0</v>
      </c>
      <c r="CF378" s="227">
        <v>0</v>
      </c>
      <c r="CG378" s="227">
        <v>0</v>
      </c>
      <c r="CH378" s="227">
        <v>0</v>
      </c>
      <c r="CI378" s="375"/>
      <c r="CJ378" s="226">
        <f t="shared" si="139"/>
        <v>252</v>
      </c>
      <c r="CK378" s="226">
        <f t="shared" si="139"/>
        <v>423</v>
      </c>
      <c r="CL378" s="226">
        <f t="shared" si="139"/>
        <v>446</v>
      </c>
      <c r="CM378" s="226">
        <f t="shared" si="139"/>
        <v>505</v>
      </c>
      <c r="CN378" s="227">
        <f t="shared" si="159"/>
        <v>514</v>
      </c>
      <c r="CO378" s="227">
        <f t="shared" si="159"/>
        <v>529.95078534634581</v>
      </c>
      <c r="CP378" s="227">
        <f t="shared" si="159"/>
        <v>587.51771685799952</v>
      </c>
      <c r="CQ378" s="227">
        <f t="shared" si="159"/>
        <v>600.79883864974909</v>
      </c>
      <c r="CR378" s="226">
        <v>200</v>
      </c>
      <c r="CS378" s="226">
        <v>324</v>
      </c>
      <c r="CT378" s="226">
        <v>343</v>
      </c>
      <c r="CU378" s="226">
        <v>383</v>
      </c>
      <c r="CV378" s="227">
        <f t="shared" si="140"/>
        <v>354</v>
      </c>
      <c r="CW378" s="227">
        <f>CV378*(1+('[13]GROWTH (YoY)'!AR378/100))</f>
        <v>363.95078534634581</v>
      </c>
      <c r="CX378" s="227">
        <f>CW378*(1+('[13]GROWTH (YoY)'!AS378/100))</f>
        <v>398.51771685799952</v>
      </c>
      <c r="CY378" s="227">
        <f>CX378*(1+('[13]GROWTH (YoY)'!AT378/100))</f>
        <v>404.79883864974903</v>
      </c>
      <c r="CZ378" s="226">
        <v>0</v>
      </c>
      <c r="DA378" s="226">
        <v>0</v>
      </c>
      <c r="DB378" s="226">
        <v>0</v>
      </c>
      <c r="DC378" s="226">
        <v>0</v>
      </c>
      <c r="DD378" s="227">
        <v>62</v>
      </c>
      <c r="DE378" s="227">
        <v>63</v>
      </c>
      <c r="DF378" s="227">
        <v>67</v>
      </c>
      <c r="DG378" s="227">
        <v>73</v>
      </c>
      <c r="DH378" s="226">
        <v>52</v>
      </c>
      <c r="DI378" s="226">
        <v>99</v>
      </c>
      <c r="DJ378" s="226">
        <v>103</v>
      </c>
      <c r="DK378" s="226">
        <v>122</v>
      </c>
      <c r="DL378" s="227">
        <v>98</v>
      </c>
      <c r="DM378" s="227">
        <v>103</v>
      </c>
      <c r="DN378" s="227">
        <v>122</v>
      </c>
      <c r="DO378" s="227">
        <v>123</v>
      </c>
      <c r="DP378" s="376">
        <f t="shared" si="161"/>
        <v>0</v>
      </c>
      <c r="DQ378" s="226">
        <f t="shared" si="161"/>
        <v>45</v>
      </c>
      <c r="DR378" s="226">
        <f t="shared" si="161"/>
        <v>45</v>
      </c>
      <c r="DS378" s="226">
        <f t="shared" si="157"/>
        <v>27</v>
      </c>
      <c r="DT378" s="227">
        <f t="shared" si="157"/>
        <v>0</v>
      </c>
      <c r="DU378" s="227">
        <f t="shared" si="157"/>
        <v>-15.95078534634581</v>
      </c>
      <c r="DV378" s="227">
        <f t="shared" si="157"/>
        <v>-32.517716857999517</v>
      </c>
      <c r="DW378" s="227">
        <f t="shared" si="157"/>
        <v>-66.798838649749086</v>
      </c>
      <c r="DX378" s="377">
        <f t="shared" si="149"/>
        <v>0.69588313413014613</v>
      </c>
      <c r="DY378" s="377">
        <f t="shared" si="149"/>
        <v>0.69641401792991031</v>
      </c>
      <c r="DZ378" s="377">
        <f t="shared" si="149"/>
        <v>0.69618790912591455</v>
      </c>
      <c r="EA378" s="377">
        <f t="shared" si="149"/>
        <v>0.69631161668390207</v>
      </c>
      <c r="EB378" s="378">
        <f t="shared" si="160"/>
        <v>0.6693607641440118</v>
      </c>
      <c r="EC378" s="378">
        <f t="shared" si="160"/>
        <v>0.67872044506258689</v>
      </c>
      <c r="ED378" s="378">
        <f t="shared" si="160"/>
        <v>0.68432533499532566</v>
      </c>
      <c r="EE378" s="378">
        <f t="shared" si="160"/>
        <v>0.66525561706284597</v>
      </c>
      <c r="EG378" s="226">
        <v>1501</v>
      </c>
      <c r="EH378" s="226">
        <v>1060</v>
      </c>
      <c r="EI378" s="226">
        <v>441</v>
      </c>
      <c r="EJ378" s="226">
        <v>195</v>
      </c>
      <c r="EK378" s="226">
        <v>399</v>
      </c>
      <c r="EL378" s="226">
        <v>7737</v>
      </c>
      <c r="EM378" s="226">
        <v>7440</v>
      </c>
      <c r="EN378" s="379">
        <f t="shared" si="141"/>
        <v>0.70619586942038637</v>
      </c>
      <c r="EO378" s="226">
        <f t="shared" si="142"/>
        <v>44.217687074829932</v>
      </c>
      <c r="EP378" s="379">
        <f t="shared" si="143"/>
        <v>0.26582278481012656</v>
      </c>
      <c r="EQ378" s="226">
        <f t="shared" si="144"/>
        <v>51570.376114773171</v>
      </c>
      <c r="ER378" s="226">
        <f t="shared" si="145"/>
        <v>2184.1397849462364</v>
      </c>
      <c r="ES378" s="292"/>
      <c r="ET378" s="227">
        <v>2722</v>
      </c>
      <c r="EU378" s="227">
        <v>1822</v>
      </c>
      <c r="EV378" s="227">
        <v>900</v>
      </c>
      <c r="EW378" s="227">
        <v>272</v>
      </c>
      <c r="EX378" s="227">
        <v>551</v>
      </c>
      <c r="EY378" s="227">
        <v>10139</v>
      </c>
      <c r="EZ378" s="227">
        <v>9844</v>
      </c>
      <c r="FA378" s="380">
        <f t="shared" si="150"/>
        <v>0.6693607641440118</v>
      </c>
      <c r="FB378" s="228">
        <f t="shared" si="151"/>
        <v>30.222222222222221</v>
      </c>
      <c r="FC378" s="380">
        <f t="shared" si="152"/>
        <v>0.20242468772961059</v>
      </c>
      <c r="FD378" s="227">
        <f t="shared" si="153"/>
        <v>54344.609922083044</v>
      </c>
      <c r="FE378" s="227">
        <f t="shared" si="154"/>
        <v>2302.5870242448868</v>
      </c>
      <c r="FF378" s="227">
        <v>900</v>
      </c>
      <c r="FG378" s="228">
        <f t="shared" si="146"/>
        <v>36.666666666666664</v>
      </c>
      <c r="FH378" s="227">
        <v>330</v>
      </c>
      <c r="FI378" s="227">
        <v>900</v>
      </c>
      <c r="FJ378" s="227">
        <v>8</v>
      </c>
      <c r="FK378" s="227">
        <f t="shared" si="137"/>
        <v>562</v>
      </c>
      <c r="FL378" s="227">
        <v>94</v>
      </c>
      <c r="FM378" s="227">
        <f t="shared" si="138"/>
        <v>468</v>
      </c>
      <c r="FZ378" s="229"/>
      <c r="GA378" s="229"/>
      <c r="GB378" s="229"/>
      <c r="GC378" s="229"/>
      <c r="GD378" s="229"/>
    </row>
    <row r="379" spans="1:186" s="368" customFormat="1">
      <c r="A379" s="287" t="s">
        <v>534</v>
      </c>
      <c r="B379" s="369" t="s">
        <v>535</v>
      </c>
      <c r="C379" s="287" t="s">
        <v>936</v>
      </c>
      <c r="D379" s="403" t="s">
        <v>3126</v>
      </c>
      <c r="E379" s="369" t="s">
        <v>937</v>
      </c>
      <c r="F379" s="403">
        <v>376</v>
      </c>
      <c r="G379" s="404" t="s">
        <v>963</v>
      </c>
      <c r="H379" s="392" t="s">
        <v>964</v>
      </c>
      <c r="I379" s="287" t="s">
        <v>940</v>
      </c>
      <c r="J379" s="369" t="s">
        <v>941</v>
      </c>
      <c r="K379" s="287" t="s">
        <v>540</v>
      </c>
      <c r="L379" s="369" t="s">
        <v>879</v>
      </c>
      <c r="M379" s="369" t="s">
        <v>3124</v>
      </c>
      <c r="N379" s="372">
        <v>1</v>
      </c>
      <c r="O379" s="373">
        <v>2499</v>
      </c>
      <c r="P379" s="373">
        <v>3527</v>
      </c>
      <c r="Q379" s="373">
        <v>3788</v>
      </c>
      <c r="R379" s="373">
        <v>4059</v>
      </c>
      <c r="S379" s="374">
        <v>6171</v>
      </c>
      <c r="T379" s="374">
        <v>6649</v>
      </c>
      <c r="U379" s="374">
        <v>7124</v>
      </c>
      <c r="V379" s="374">
        <v>6527</v>
      </c>
      <c r="W379" s="373">
        <v>1947</v>
      </c>
      <c r="X379" s="373">
        <v>2746</v>
      </c>
      <c r="Y379" s="373">
        <v>2949</v>
      </c>
      <c r="Z379" s="373">
        <v>3160</v>
      </c>
      <c r="AA379" s="374">
        <v>4609</v>
      </c>
      <c r="AB379" s="374">
        <v>4975</v>
      </c>
      <c r="AC379" s="374">
        <v>5309</v>
      </c>
      <c r="AD379" s="374">
        <v>4721</v>
      </c>
      <c r="AE379" s="373">
        <v>12</v>
      </c>
      <c r="AF379" s="373">
        <v>13</v>
      </c>
      <c r="AG379" s="373">
        <v>13</v>
      </c>
      <c r="AH379" s="373">
        <v>13</v>
      </c>
      <c r="AI379" s="374">
        <v>23</v>
      </c>
      <c r="AJ379" s="374">
        <v>22</v>
      </c>
      <c r="AK379" s="374">
        <v>23</v>
      </c>
      <c r="AL379" s="374">
        <v>21</v>
      </c>
      <c r="AM379" s="226">
        <v>552</v>
      </c>
      <c r="AN379" s="226">
        <v>781</v>
      </c>
      <c r="AO379" s="226">
        <v>839</v>
      </c>
      <c r="AP379" s="226">
        <v>899</v>
      </c>
      <c r="AQ379" s="227">
        <v>1563</v>
      </c>
      <c r="AR379" s="227">
        <v>1675</v>
      </c>
      <c r="AS379" s="227">
        <v>1815</v>
      </c>
      <c r="AT379" s="227">
        <v>1806</v>
      </c>
      <c r="AU379" s="226">
        <v>240</v>
      </c>
      <c r="AV379" s="226">
        <v>269</v>
      </c>
      <c r="AW379" s="226">
        <v>295</v>
      </c>
      <c r="AX379" s="226">
        <v>331</v>
      </c>
      <c r="AY379" s="227">
        <v>484</v>
      </c>
      <c r="AZ379" s="227">
        <v>528</v>
      </c>
      <c r="BA379" s="227">
        <v>591</v>
      </c>
      <c r="BB379" s="227">
        <v>641</v>
      </c>
      <c r="BC379" s="226">
        <f t="shared" si="156"/>
        <v>301</v>
      </c>
      <c r="BD379" s="226">
        <f t="shared" si="156"/>
        <v>493</v>
      </c>
      <c r="BE379" s="226">
        <f t="shared" si="156"/>
        <v>525</v>
      </c>
      <c r="BF379" s="226">
        <f t="shared" si="155"/>
        <v>553</v>
      </c>
      <c r="BG379" s="218">
        <f t="shared" si="155"/>
        <v>1029</v>
      </c>
      <c r="BH379" s="218">
        <f t="shared" si="155"/>
        <v>1092</v>
      </c>
      <c r="BI379" s="218">
        <f t="shared" si="155"/>
        <v>1169</v>
      </c>
      <c r="BJ379" s="218">
        <f t="shared" si="155"/>
        <v>1111</v>
      </c>
      <c r="BK379" s="226">
        <f t="shared" si="158"/>
        <v>11</v>
      </c>
      <c r="BL379" s="226">
        <f t="shared" si="158"/>
        <v>19</v>
      </c>
      <c r="BM379" s="226">
        <f t="shared" si="158"/>
        <v>19</v>
      </c>
      <c r="BN379" s="226">
        <f t="shared" si="158"/>
        <v>15</v>
      </c>
      <c r="BO379" s="227">
        <f t="shared" si="147"/>
        <v>50</v>
      </c>
      <c r="BP379" s="227">
        <f t="shared" si="147"/>
        <v>55</v>
      </c>
      <c r="BQ379" s="227">
        <f t="shared" si="147"/>
        <v>55</v>
      </c>
      <c r="BR379" s="227">
        <f t="shared" si="147"/>
        <v>54</v>
      </c>
      <c r="BS379" s="226">
        <v>15</v>
      </c>
      <c r="BT379" s="226">
        <v>19</v>
      </c>
      <c r="BU379" s="226">
        <v>19</v>
      </c>
      <c r="BV379" s="226">
        <v>15</v>
      </c>
      <c r="BW379" s="227">
        <v>50</v>
      </c>
      <c r="BX379" s="227">
        <v>55</v>
      </c>
      <c r="BY379" s="227">
        <v>55</v>
      </c>
      <c r="BZ379" s="227">
        <v>54</v>
      </c>
      <c r="CA379" s="226">
        <v>4</v>
      </c>
      <c r="CB379" s="226">
        <f>IFERROR(VLOOKUP($G379,[12]ITEM!$B$2:$AC$939,26,0),0)</f>
        <v>0</v>
      </c>
      <c r="CC379" s="226">
        <f>IFERROR(VLOOKUP($G379,[12]ITEM!$B$2:$AC$939,27,0),0)</f>
        <v>0</v>
      </c>
      <c r="CD379" s="226">
        <f>IFERROR(VLOOKUP($G379,[12]ITEM!$B$2:$AC$939,28,0),0)</f>
        <v>0</v>
      </c>
      <c r="CE379" s="227">
        <v>0</v>
      </c>
      <c r="CF379" s="227">
        <v>0</v>
      </c>
      <c r="CG379" s="227">
        <v>0</v>
      </c>
      <c r="CH379" s="227">
        <v>0</v>
      </c>
      <c r="CI379" s="375"/>
      <c r="CJ379" s="226">
        <f t="shared" si="139"/>
        <v>302</v>
      </c>
      <c r="CK379" s="226">
        <f t="shared" si="139"/>
        <v>472</v>
      </c>
      <c r="CL379" s="226">
        <f t="shared" si="139"/>
        <v>506</v>
      </c>
      <c r="CM379" s="226">
        <f t="shared" si="139"/>
        <v>546</v>
      </c>
      <c r="CN379" s="227">
        <f t="shared" si="159"/>
        <v>1029</v>
      </c>
      <c r="CO379" s="227">
        <f t="shared" si="159"/>
        <v>1100.8124562618332</v>
      </c>
      <c r="CP379" s="227">
        <f t="shared" si="159"/>
        <v>1196.1564745934747</v>
      </c>
      <c r="CQ379" s="227">
        <f t="shared" si="159"/>
        <v>1193.3948061594142</v>
      </c>
      <c r="CR379" s="226">
        <v>283</v>
      </c>
      <c r="CS379" s="226">
        <v>433</v>
      </c>
      <c r="CT379" s="226">
        <v>465</v>
      </c>
      <c r="CU379" s="226">
        <v>498</v>
      </c>
      <c r="CV379" s="227">
        <f t="shared" si="140"/>
        <v>971</v>
      </c>
      <c r="CW379" s="227">
        <f>CV379*(1+('[13]GROWTH (YoY)'!AR379/100))</f>
        <v>1040.8124562618332</v>
      </c>
      <c r="CX379" s="227">
        <f>CW379*(1+('[13]GROWTH (YoY)'!AS379/100))</f>
        <v>1128.1564745934747</v>
      </c>
      <c r="CY379" s="227">
        <f>CX379*(1+('[13]GROWTH (YoY)'!AT379/100))</f>
        <v>1122.3948061594142</v>
      </c>
      <c r="CZ379" s="226">
        <v>0</v>
      </c>
      <c r="DA379" s="226">
        <v>0</v>
      </c>
      <c r="DB379" s="226">
        <v>0</v>
      </c>
      <c r="DC379" s="226">
        <v>0</v>
      </c>
      <c r="DD379" s="227">
        <v>19</v>
      </c>
      <c r="DE379" s="227">
        <v>19</v>
      </c>
      <c r="DF379" s="227">
        <v>20</v>
      </c>
      <c r="DG379" s="227">
        <v>22</v>
      </c>
      <c r="DH379" s="226">
        <v>19</v>
      </c>
      <c r="DI379" s="226">
        <v>39</v>
      </c>
      <c r="DJ379" s="226">
        <v>41</v>
      </c>
      <c r="DK379" s="226">
        <v>48</v>
      </c>
      <c r="DL379" s="227">
        <v>39</v>
      </c>
      <c r="DM379" s="227">
        <v>41</v>
      </c>
      <c r="DN379" s="227">
        <v>48</v>
      </c>
      <c r="DO379" s="227">
        <v>49</v>
      </c>
      <c r="DP379" s="376">
        <f t="shared" si="161"/>
        <v>-1</v>
      </c>
      <c r="DQ379" s="226">
        <f t="shared" si="161"/>
        <v>21</v>
      </c>
      <c r="DR379" s="226">
        <f t="shared" si="161"/>
        <v>19</v>
      </c>
      <c r="DS379" s="226">
        <f t="shared" si="157"/>
        <v>7</v>
      </c>
      <c r="DT379" s="227">
        <f t="shared" si="157"/>
        <v>0</v>
      </c>
      <c r="DU379" s="227">
        <f t="shared" si="157"/>
        <v>-8.8124562618331765</v>
      </c>
      <c r="DV379" s="227">
        <f t="shared" si="157"/>
        <v>-27.156474593474741</v>
      </c>
      <c r="DW379" s="227">
        <f t="shared" si="157"/>
        <v>-82.394806159414202</v>
      </c>
      <c r="DX379" s="377">
        <f t="shared" si="149"/>
        <v>0.7791116446578632</v>
      </c>
      <c r="DY379" s="377">
        <f t="shared" si="149"/>
        <v>0.77856535299121066</v>
      </c>
      <c r="DZ379" s="377">
        <f t="shared" si="149"/>
        <v>0.77851108764519539</v>
      </c>
      <c r="EA379" s="377">
        <f t="shared" si="149"/>
        <v>0.77851687607785169</v>
      </c>
      <c r="EB379" s="378">
        <f t="shared" si="160"/>
        <v>0.74688057040998213</v>
      </c>
      <c r="EC379" s="378">
        <f t="shared" si="160"/>
        <v>0.74823281696495714</v>
      </c>
      <c r="ED379" s="378">
        <f t="shared" si="160"/>
        <v>0.74522740033688939</v>
      </c>
      <c r="EE379" s="378">
        <f t="shared" si="160"/>
        <v>0.72330320208365251</v>
      </c>
      <c r="EG379" s="226">
        <v>2503</v>
      </c>
      <c r="EH379" s="226">
        <v>1942</v>
      </c>
      <c r="EI379" s="226">
        <v>561</v>
      </c>
      <c r="EJ379" s="226">
        <v>240</v>
      </c>
      <c r="EK379" s="226">
        <v>873</v>
      </c>
      <c r="EL379" s="226">
        <v>7745</v>
      </c>
      <c r="EM379" s="226">
        <v>7657</v>
      </c>
      <c r="EN379" s="379">
        <f t="shared" si="141"/>
        <v>0.77586895725129845</v>
      </c>
      <c r="EO379" s="226">
        <f t="shared" si="142"/>
        <v>42.780748663101605</v>
      </c>
      <c r="EP379" s="379">
        <f t="shared" si="143"/>
        <v>0.34878146224530565</v>
      </c>
      <c r="EQ379" s="226">
        <f t="shared" si="144"/>
        <v>112717.88250484184</v>
      </c>
      <c r="ER379" s="226">
        <f t="shared" si="145"/>
        <v>2611.9890296460758</v>
      </c>
      <c r="ES379" s="292"/>
      <c r="ET379" s="227">
        <v>6171</v>
      </c>
      <c r="EU379" s="227">
        <v>4609</v>
      </c>
      <c r="EV379" s="227">
        <v>1563</v>
      </c>
      <c r="EW379" s="227">
        <v>319</v>
      </c>
      <c r="EX379" s="227">
        <v>1365</v>
      </c>
      <c r="EY379" s="227">
        <v>7946</v>
      </c>
      <c r="EZ379" s="227">
        <v>7866</v>
      </c>
      <c r="FA379" s="380">
        <f t="shared" si="150"/>
        <v>0.74688057040998213</v>
      </c>
      <c r="FB379" s="228">
        <f t="shared" si="151"/>
        <v>20.409468969929623</v>
      </c>
      <c r="FC379" s="380">
        <f t="shared" si="152"/>
        <v>0.22119591638308217</v>
      </c>
      <c r="FD379" s="227">
        <f t="shared" si="153"/>
        <v>171784.5456833627</v>
      </c>
      <c r="FE379" s="227">
        <f t="shared" si="154"/>
        <v>3379.5236884481733</v>
      </c>
      <c r="FF379" s="227">
        <v>1563</v>
      </c>
      <c r="FG379" s="228">
        <f t="shared" si="146"/>
        <v>29.30262316058861</v>
      </c>
      <c r="FH379" s="227">
        <v>458</v>
      </c>
      <c r="FI379" s="227">
        <v>1563</v>
      </c>
      <c r="FJ379" s="227">
        <v>13</v>
      </c>
      <c r="FK379" s="227">
        <f t="shared" si="137"/>
        <v>1092</v>
      </c>
      <c r="FL379" s="227">
        <v>213</v>
      </c>
      <c r="FM379" s="227">
        <f t="shared" si="138"/>
        <v>879</v>
      </c>
      <c r="FZ379" s="229"/>
      <c r="GA379" s="229"/>
      <c r="GB379" s="229"/>
      <c r="GC379" s="229"/>
      <c r="GD379" s="229"/>
    </row>
    <row r="380" spans="1:186" s="368" customFormat="1">
      <c r="A380" s="287" t="s">
        <v>534</v>
      </c>
      <c r="B380" s="369" t="s">
        <v>535</v>
      </c>
      <c r="C380" s="287" t="s">
        <v>936</v>
      </c>
      <c r="D380" s="403" t="s">
        <v>3126</v>
      </c>
      <c r="E380" s="369" t="s">
        <v>937</v>
      </c>
      <c r="F380" s="403">
        <v>377</v>
      </c>
      <c r="G380" s="404" t="s">
        <v>965</v>
      </c>
      <c r="H380" s="392" t="s">
        <v>966</v>
      </c>
      <c r="I380" s="287" t="s">
        <v>940</v>
      </c>
      <c r="J380" s="369" t="s">
        <v>941</v>
      </c>
      <c r="K380" s="287" t="s">
        <v>540</v>
      </c>
      <c r="L380" s="369" t="s">
        <v>879</v>
      </c>
      <c r="M380" s="369" t="s">
        <v>3124</v>
      </c>
      <c r="N380" s="372">
        <v>1</v>
      </c>
      <c r="O380" s="373">
        <v>4580</v>
      </c>
      <c r="P380" s="373">
        <v>5201</v>
      </c>
      <c r="Q380" s="373">
        <v>5242</v>
      </c>
      <c r="R380" s="373">
        <v>5590</v>
      </c>
      <c r="S380" s="374">
        <v>6864</v>
      </c>
      <c r="T380" s="374">
        <v>6905</v>
      </c>
      <c r="U380" s="374">
        <v>7099</v>
      </c>
      <c r="V380" s="374">
        <v>7610</v>
      </c>
      <c r="W380" s="373">
        <v>3463</v>
      </c>
      <c r="X380" s="373">
        <v>3931</v>
      </c>
      <c r="Y380" s="373">
        <v>3962</v>
      </c>
      <c r="Z380" s="373">
        <v>4226</v>
      </c>
      <c r="AA380" s="374">
        <v>5554</v>
      </c>
      <c r="AB380" s="374">
        <v>5595</v>
      </c>
      <c r="AC380" s="374">
        <v>5755</v>
      </c>
      <c r="AD380" s="374">
        <v>6137</v>
      </c>
      <c r="AE380" s="373">
        <v>23</v>
      </c>
      <c r="AF380" s="373">
        <v>19</v>
      </c>
      <c r="AG380" s="373">
        <v>18</v>
      </c>
      <c r="AH380" s="373">
        <v>18</v>
      </c>
      <c r="AI380" s="374">
        <v>25</v>
      </c>
      <c r="AJ380" s="374">
        <v>23</v>
      </c>
      <c r="AK380" s="374">
        <v>22</v>
      </c>
      <c r="AL380" s="374">
        <v>24</v>
      </c>
      <c r="AM380" s="226">
        <v>1118</v>
      </c>
      <c r="AN380" s="226">
        <v>1269</v>
      </c>
      <c r="AO380" s="226">
        <v>1280</v>
      </c>
      <c r="AP380" s="226">
        <v>1365</v>
      </c>
      <c r="AQ380" s="227">
        <v>1310</v>
      </c>
      <c r="AR380" s="227">
        <v>1310</v>
      </c>
      <c r="AS380" s="227">
        <v>1345</v>
      </c>
      <c r="AT380" s="227">
        <v>1473</v>
      </c>
      <c r="AU380" s="226">
        <v>481</v>
      </c>
      <c r="AV380" s="226">
        <v>450</v>
      </c>
      <c r="AW380" s="226">
        <v>458</v>
      </c>
      <c r="AX380" s="226">
        <v>518</v>
      </c>
      <c r="AY380" s="227">
        <v>488</v>
      </c>
      <c r="AZ380" s="227">
        <v>518</v>
      </c>
      <c r="BA380" s="227">
        <v>577</v>
      </c>
      <c r="BB380" s="227">
        <v>632</v>
      </c>
      <c r="BC380" s="226">
        <f t="shared" si="156"/>
        <v>605</v>
      </c>
      <c r="BD380" s="226">
        <f t="shared" si="156"/>
        <v>779</v>
      </c>
      <c r="BE380" s="226">
        <f t="shared" si="156"/>
        <v>789</v>
      </c>
      <c r="BF380" s="226">
        <f t="shared" si="155"/>
        <v>816</v>
      </c>
      <c r="BG380" s="218">
        <f t="shared" si="155"/>
        <v>792</v>
      </c>
      <c r="BH380" s="218">
        <f t="shared" si="155"/>
        <v>759</v>
      </c>
      <c r="BI380" s="218">
        <f t="shared" si="155"/>
        <v>732</v>
      </c>
      <c r="BJ380" s="218">
        <f t="shared" si="155"/>
        <v>806</v>
      </c>
      <c r="BK380" s="226">
        <f t="shared" si="158"/>
        <v>32</v>
      </c>
      <c r="BL380" s="226">
        <f t="shared" si="158"/>
        <v>40</v>
      </c>
      <c r="BM380" s="226">
        <f t="shared" si="158"/>
        <v>33</v>
      </c>
      <c r="BN380" s="226">
        <f t="shared" si="158"/>
        <v>31</v>
      </c>
      <c r="BO380" s="227">
        <f t="shared" si="147"/>
        <v>30</v>
      </c>
      <c r="BP380" s="227">
        <f t="shared" si="147"/>
        <v>33</v>
      </c>
      <c r="BQ380" s="227">
        <f t="shared" si="147"/>
        <v>36</v>
      </c>
      <c r="BR380" s="227">
        <f t="shared" si="147"/>
        <v>35</v>
      </c>
      <c r="BS380" s="226">
        <v>45</v>
      </c>
      <c r="BT380" s="226">
        <v>40</v>
      </c>
      <c r="BU380" s="226">
        <v>33</v>
      </c>
      <c r="BV380" s="226">
        <v>31</v>
      </c>
      <c r="BW380" s="227">
        <v>30</v>
      </c>
      <c r="BX380" s="227">
        <v>33</v>
      </c>
      <c r="BY380" s="227">
        <v>36</v>
      </c>
      <c r="BZ380" s="227">
        <v>35</v>
      </c>
      <c r="CA380" s="226">
        <v>13</v>
      </c>
      <c r="CB380" s="226">
        <f>IFERROR(VLOOKUP($G380,[12]ITEM!$B$2:$AC$939,26,0),0)</f>
        <v>0</v>
      </c>
      <c r="CC380" s="226">
        <f>IFERROR(VLOOKUP($G380,[12]ITEM!$B$2:$AC$939,27,0),0)</f>
        <v>0</v>
      </c>
      <c r="CD380" s="226">
        <f>IFERROR(VLOOKUP($G380,[12]ITEM!$B$2:$AC$939,28,0),0)</f>
        <v>0</v>
      </c>
      <c r="CE380" s="227">
        <v>0</v>
      </c>
      <c r="CF380" s="227">
        <v>0</v>
      </c>
      <c r="CG380" s="227">
        <v>0</v>
      </c>
      <c r="CH380" s="227">
        <v>0</v>
      </c>
      <c r="CI380" s="375"/>
      <c r="CJ380" s="226">
        <f t="shared" si="139"/>
        <v>605</v>
      </c>
      <c r="CK380" s="226">
        <f t="shared" si="139"/>
        <v>786</v>
      </c>
      <c r="CL380" s="226">
        <f t="shared" si="139"/>
        <v>795</v>
      </c>
      <c r="CM380" s="226">
        <f t="shared" si="139"/>
        <v>855</v>
      </c>
      <c r="CN380" s="227">
        <f t="shared" si="159"/>
        <v>792</v>
      </c>
      <c r="CO380" s="227">
        <f t="shared" si="159"/>
        <v>795.09427403773714</v>
      </c>
      <c r="CP380" s="227">
        <f t="shared" si="159"/>
        <v>826.75174496729869</v>
      </c>
      <c r="CQ380" s="227">
        <f t="shared" si="159"/>
        <v>898.96037391362154</v>
      </c>
      <c r="CR380" s="226">
        <v>572</v>
      </c>
      <c r="CS380" s="226">
        <v>721</v>
      </c>
      <c r="CT380" s="226">
        <v>727</v>
      </c>
      <c r="CU380" s="226">
        <v>775</v>
      </c>
      <c r="CV380" s="227">
        <f t="shared" si="140"/>
        <v>708</v>
      </c>
      <c r="CW380" s="227">
        <f>CV380*(1+('[13]GROWTH (YoY)'!AR380/100))</f>
        <v>708.09427403773714</v>
      </c>
      <c r="CX380" s="227">
        <f>CW380*(1+('[13]GROWTH (YoY)'!AS380/100))</f>
        <v>726.75174496729869</v>
      </c>
      <c r="CY380" s="227">
        <f>CX380*(1+('[13]GROWTH (YoY)'!AT380/100))</f>
        <v>795.96037391362154</v>
      </c>
      <c r="CZ380" s="226">
        <v>0</v>
      </c>
      <c r="DA380" s="226">
        <v>0</v>
      </c>
      <c r="DB380" s="226">
        <v>0</v>
      </c>
      <c r="DC380" s="226">
        <v>0</v>
      </c>
      <c r="DD380" s="227">
        <v>19</v>
      </c>
      <c r="DE380" s="227">
        <v>19</v>
      </c>
      <c r="DF380" s="227">
        <v>20</v>
      </c>
      <c r="DG380" s="227">
        <v>22</v>
      </c>
      <c r="DH380" s="226">
        <v>33</v>
      </c>
      <c r="DI380" s="226">
        <v>65</v>
      </c>
      <c r="DJ380" s="226">
        <v>68</v>
      </c>
      <c r="DK380" s="226">
        <v>80</v>
      </c>
      <c r="DL380" s="227">
        <v>65</v>
      </c>
      <c r="DM380" s="227">
        <v>68</v>
      </c>
      <c r="DN380" s="227">
        <v>80</v>
      </c>
      <c r="DO380" s="227">
        <v>81</v>
      </c>
      <c r="DP380" s="376">
        <f t="shared" si="161"/>
        <v>0</v>
      </c>
      <c r="DQ380" s="226">
        <f t="shared" si="161"/>
        <v>-7</v>
      </c>
      <c r="DR380" s="226">
        <f t="shared" si="161"/>
        <v>-6</v>
      </c>
      <c r="DS380" s="226">
        <f t="shared" si="157"/>
        <v>-39</v>
      </c>
      <c r="DT380" s="227">
        <f t="shared" si="157"/>
        <v>0</v>
      </c>
      <c r="DU380" s="227">
        <f t="shared" si="157"/>
        <v>-36.094274037737136</v>
      </c>
      <c r="DV380" s="227">
        <f t="shared" si="157"/>
        <v>-94.751744967298691</v>
      </c>
      <c r="DW380" s="227">
        <f t="shared" si="157"/>
        <v>-92.960373913621538</v>
      </c>
      <c r="DX380" s="377">
        <f t="shared" si="149"/>
        <v>0.75611353711790397</v>
      </c>
      <c r="DY380" s="377">
        <f t="shared" si="149"/>
        <v>0.75581618919438565</v>
      </c>
      <c r="DZ380" s="377">
        <f t="shared" si="149"/>
        <v>0.7558183899275086</v>
      </c>
      <c r="EA380" s="377">
        <f t="shared" si="149"/>
        <v>0.75599284436493741</v>
      </c>
      <c r="EB380" s="378">
        <f t="shared" si="160"/>
        <v>0.80914918414918413</v>
      </c>
      <c r="EC380" s="378">
        <f t="shared" si="160"/>
        <v>0.8102824040550326</v>
      </c>
      <c r="ED380" s="378">
        <f t="shared" si="160"/>
        <v>0.81067756021974924</v>
      </c>
      <c r="EE380" s="378">
        <f t="shared" si="160"/>
        <v>0.80643889618922471</v>
      </c>
      <c r="EG380" s="226">
        <v>4581</v>
      </c>
      <c r="EH380" s="226">
        <v>3891</v>
      </c>
      <c r="EI380" s="226">
        <v>690</v>
      </c>
      <c r="EJ380" s="226">
        <v>293</v>
      </c>
      <c r="EK380" s="226">
        <v>984</v>
      </c>
      <c r="EL380" s="226">
        <v>8748</v>
      </c>
      <c r="EM380" s="226">
        <v>8688</v>
      </c>
      <c r="EN380" s="379">
        <f t="shared" si="141"/>
        <v>0.84937786509495738</v>
      </c>
      <c r="EO380" s="226">
        <f t="shared" si="142"/>
        <v>42.463768115942031</v>
      </c>
      <c r="EP380" s="379">
        <f t="shared" si="143"/>
        <v>0.21480026195153898</v>
      </c>
      <c r="EQ380" s="226">
        <f t="shared" si="144"/>
        <v>112482.85322359396</v>
      </c>
      <c r="ER380" s="226">
        <f t="shared" si="145"/>
        <v>2810.389809699202</v>
      </c>
      <c r="ES380" s="292"/>
      <c r="ET380" s="227">
        <v>6864</v>
      </c>
      <c r="EU380" s="227">
        <v>5554</v>
      </c>
      <c r="EV380" s="227">
        <v>1310</v>
      </c>
      <c r="EW380" s="227">
        <v>380</v>
      </c>
      <c r="EX380" s="227">
        <v>2501</v>
      </c>
      <c r="EY380" s="227">
        <v>9257</v>
      </c>
      <c r="EZ380" s="227">
        <v>9206</v>
      </c>
      <c r="FA380" s="380">
        <f t="shared" si="150"/>
        <v>0.80914918414918413</v>
      </c>
      <c r="FB380" s="228">
        <f t="shared" si="151"/>
        <v>29.007633587786259</v>
      </c>
      <c r="FC380" s="380">
        <f t="shared" si="152"/>
        <v>0.36436480186480186</v>
      </c>
      <c r="FD380" s="227">
        <f t="shared" si="153"/>
        <v>270173.92243707465</v>
      </c>
      <c r="FE380" s="227">
        <f t="shared" si="154"/>
        <v>3439.7856470417846</v>
      </c>
      <c r="FF380" s="227">
        <v>1310</v>
      </c>
      <c r="FG380" s="228">
        <f t="shared" si="146"/>
        <v>35.267175572519079</v>
      </c>
      <c r="FH380" s="227">
        <v>462</v>
      </c>
      <c r="FI380" s="227">
        <v>1310</v>
      </c>
      <c r="FJ380" s="227">
        <v>14</v>
      </c>
      <c r="FK380" s="227">
        <f t="shared" si="137"/>
        <v>834</v>
      </c>
      <c r="FL380" s="227">
        <v>237</v>
      </c>
      <c r="FM380" s="227">
        <f t="shared" si="138"/>
        <v>597</v>
      </c>
      <c r="FZ380" s="229"/>
      <c r="GA380" s="229"/>
      <c r="GB380" s="229"/>
      <c r="GC380" s="229"/>
      <c r="GD380" s="229"/>
    </row>
    <row r="381" spans="1:186" s="368" customFormat="1">
      <c r="A381" s="287" t="s">
        <v>534</v>
      </c>
      <c r="B381" s="369" t="s">
        <v>535</v>
      </c>
      <c r="C381" s="287" t="s">
        <v>936</v>
      </c>
      <c r="D381" s="403" t="s">
        <v>3126</v>
      </c>
      <c r="E381" s="369" t="s">
        <v>937</v>
      </c>
      <c r="F381" s="403">
        <v>378</v>
      </c>
      <c r="G381" s="404" t="s">
        <v>967</v>
      </c>
      <c r="H381" s="392" t="s">
        <v>968</v>
      </c>
      <c r="I381" s="287" t="s">
        <v>940</v>
      </c>
      <c r="J381" s="369" t="s">
        <v>941</v>
      </c>
      <c r="K381" s="287" t="s">
        <v>540</v>
      </c>
      <c r="L381" s="369" t="s">
        <v>879</v>
      </c>
      <c r="M381" s="369" t="s">
        <v>3124</v>
      </c>
      <c r="N381" s="372">
        <v>1</v>
      </c>
      <c r="O381" s="373">
        <v>1583</v>
      </c>
      <c r="P381" s="373">
        <v>2698</v>
      </c>
      <c r="Q381" s="373">
        <v>2555</v>
      </c>
      <c r="R381" s="373">
        <v>2569</v>
      </c>
      <c r="S381" s="374">
        <v>3902</v>
      </c>
      <c r="T381" s="374">
        <v>3697</v>
      </c>
      <c r="U381" s="374">
        <v>3715</v>
      </c>
      <c r="V381" s="374">
        <v>3776</v>
      </c>
      <c r="W381" s="373">
        <v>939</v>
      </c>
      <c r="X381" s="373">
        <v>1601</v>
      </c>
      <c r="Y381" s="373">
        <v>1517</v>
      </c>
      <c r="Z381" s="373">
        <v>1524</v>
      </c>
      <c r="AA381" s="374">
        <v>2748</v>
      </c>
      <c r="AB381" s="374">
        <v>2582</v>
      </c>
      <c r="AC381" s="374">
        <v>2587</v>
      </c>
      <c r="AD381" s="374">
        <v>2647</v>
      </c>
      <c r="AE381" s="373">
        <v>8</v>
      </c>
      <c r="AF381" s="373">
        <v>10</v>
      </c>
      <c r="AG381" s="373">
        <v>9</v>
      </c>
      <c r="AH381" s="373">
        <v>8</v>
      </c>
      <c r="AI381" s="374">
        <v>14</v>
      </c>
      <c r="AJ381" s="374">
        <v>12</v>
      </c>
      <c r="AK381" s="374">
        <v>12</v>
      </c>
      <c r="AL381" s="374">
        <v>12</v>
      </c>
      <c r="AM381" s="226">
        <v>644</v>
      </c>
      <c r="AN381" s="226">
        <v>1097</v>
      </c>
      <c r="AO381" s="226">
        <v>1039</v>
      </c>
      <c r="AP381" s="226">
        <v>1044</v>
      </c>
      <c r="AQ381" s="227">
        <v>1154</v>
      </c>
      <c r="AR381" s="227">
        <v>1115</v>
      </c>
      <c r="AS381" s="227">
        <v>1129</v>
      </c>
      <c r="AT381" s="227">
        <v>1128</v>
      </c>
      <c r="AU381" s="226">
        <v>279</v>
      </c>
      <c r="AV381" s="226">
        <v>393</v>
      </c>
      <c r="AW381" s="226">
        <v>368</v>
      </c>
      <c r="AX381" s="226">
        <v>388</v>
      </c>
      <c r="AY381" s="227">
        <v>388</v>
      </c>
      <c r="AZ381" s="227">
        <v>415</v>
      </c>
      <c r="BA381" s="227">
        <v>461</v>
      </c>
      <c r="BB381" s="227">
        <v>501</v>
      </c>
      <c r="BC381" s="226">
        <f t="shared" si="156"/>
        <v>365</v>
      </c>
      <c r="BD381" s="226">
        <f t="shared" si="156"/>
        <v>699</v>
      </c>
      <c r="BE381" s="226">
        <f t="shared" si="156"/>
        <v>665</v>
      </c>
      <c r="BF381" s="226">
        <f t="shared" si="155"/>
        <v>650</v>
      </c>
      <c r="BG381" s="218">
        <f t="shared" si="155"/>
        <v>740</v>
      </c>
      <c r="BH381" s="218">
        <f t="shared" si="155"/>
        <v>671</v>
      </c>
      <c r="BI381" s="218">
        <f t="shared" si="155"/>
        <v>638</v>
      </c>
      <c r="BJ381" s="218">
        <f t="shared" si="155"/>
        <v>599</v>
      </c>
      <c r="BK381" s="226">
        <f t="shared" si="158"/>
        <v>0</v>
      </c>
      <c r="BL381" s="226">
        <f t="shared" si="158"/>
        <v>5</v>
      </c>
      <c r="BM381" s="226">
        <f t="shared" si="158"/>
        <v>6</v>
      </c>
      <c r="BN381" s="226">
        <f t="shared" si="158"/>
        <v>6</v>
      </c>
      <c r="BO381" s="227">
        <f t="shared" si="147"/>
        <v>26</v>
      </c>
      <c r="BP381" s="227">
        <f t="shared" si="147"/>
        <v>29</v>
      </c>
      <c r="BQ381" s="227">
        <f t="shared" si="147"/>
        <v>30</v>
      </c>
      <c r="BR381" s="227">
        <f t="shared" si="147"/>
        <v>28</v>
      </c>
      <c r="BS381" s="226">
        <v>0</v>
      </c>
      <c r="BT381" s="226">
        <v>5</v>
      </c>
      <c r="BU381" s="226">
        <v>6</v>
      </c>
      <c r="BV381" s="226">
        <v>6</v>
      </c>
      <c r="BW381" s="227">
        <v>26</v>
      </c>
      <c r="BX381" s="227">
        <v>29</v>
      </c>
      <c r="BY381" s="227">
        <v>30</v>
      </c>
      <c r="BZ381" s="227">
        <v>28</v>
      </c>
      <c r="CA381" s="226">
        <v>0</v>
      </c>
      <c r="CB381" s="226">
        <f>IFERROR(VLOOKUP($G381,[12]ITEM!$B$2:$AC$939,26,0),0)</f>
        <v>0</v>
      </c>
      <c r="CC381" s="226">
        <f>IFERROR(VLOOKUP($G381,[12]ITEM!$B$2:$AC$939,27,0),0)</f>
        <v>0</v>
      </c>
      <c r="CD381" s="226">
        <f>IFERROR(VLOOKUP($G381,[12]ITEM!$B$2:$AC$939,28,0),0)</f>
        <v>0</v>
      </c>
      <c r="CE381" s="227">
        <v>0</v>
      </c>
      <c r="CF381" s="227">
        <v>0</v>
      </c>
      <c r="CG381" s="227">
        <v>0</v>
      </c>
      <c r="CH381" s="227">
        <v>0</v>
      </c>
      <c r="CI381" s="375"/>
      <c r="CJ381" s="226">
        <f t="shared" si="139"/>
        <v>365</v>
      </c>
      <c r="CK381" s="226">
        <f t="shared" si="139"/>
        <v>607</v>
      </c>
      <c r="CL381" s="226">
        <f t="shared" si="139"/>
        <v>584</v>
      </c>
      <c r="CM381" s="226">
        <f t="shared" si="139"/>
        <v>606</v>
      </c>
      <c r="CN381" s="227">
        <f t="shared" si="159"/>
        <v>740</v>
      </c>
      <c r="CO381" s="227">
        <f t="shared" si="159"/>
        <v>722.88509598382268</v>
      </c>
      <c r="CP381" s="227">
        <f t="shared" si="159"/>
        <v>752.15571639901862</v>
      </c>
      <c r="CQ381" s="227">
        <f t="shared" si="159"/>
        <v>755.10032483582995</v>
      </c>
      <c r="CR381" s="226">
        <v>313</v>
      </c>
      <c r="CS381" s="226">
        <v>503</v>
      </c>
      <c r="CT381" s="226">
        <v>477</v>
      </c>
      <c r="CU381" s="226">
        <v>479</v>
      </c>
      <c r="CV381" s="227">
        <f t="shared" si="140"/>
        <v>619</v>
      </c>
      <c r="CW381" s="227">
        <f>CV381*(1+('[13]GROWTH (YoY)'!AR381/100))</f>
        <v>597.88509598382268</v>
      </c>
      <c r="CX381" s="227">
        <f>CW381*(1+('[13]GROWTH (YoY)'!AS381/100))</f>
        <v>605.15571639901862</v>
      </c>
      <c r="CY381" s="227">
        <f>CX381*(1+('[13]GROWTH (YoY)'!AT381/100))</f>
        <v>605.10032483582995</v>
      </c>
      <c r="CZ381" s="226">
        <v>0</v>
      </c>
      <c r="DA381" s="226">
        <v>0</v>
      </c>
      <c r="DB381" s="226">
        <v>0</v>
      </c>
      <c r="DC381" s="226">
        <v>0</v>
      </c>
      <c r="DD381" s="227">
        <v>18</v>
      </c>
      <c r="DE381" s="227">
        <v>18</v>
      </c>
      <c r="DF381" s="227">
        <v>19</v>
      </c>
      <c r="DG381" s="227">
        <v>21</v>
      </c>
      <c r="DH381" s="226">
        <v>52</v>
      </c>
      <c r="DI381" s="226">
        <v>104</v>
      </c>
      <c r="DJ381" s="226">
        <v>107</v>
      </c>
      <c r="DK381" s="226">
        <v>127</v>
      </c>
      <c r="DL381" s="227">
        <v>103</v>
      </c>
      <c r="DM381" s="227">
        <v>107</v>
      </c>
      <c r="DN381" s="227">
        <v>128</v>
      </c>
      <c r="DO381" s="227">
        <v>129</v>
      </c>
      <c r="DP381" s="376">
        <f t="shared" si="161"/>
        <v>0</v>
      </c>
      <c r="DQ381" s="226">
        <f t="shared" si="161"/>
        <v>92</v>
      </c>
      <c r="DR381" s="226">
        <f t="shared" si="161"/>
        <v>81</v>
      </c>
      <c r="DS381" s="226">
        <f t="shared" si="157"/>
        <v>44</v>
      </c>
      <c r="DT381" s="227">
        <f t="shared" si="157"/>
        <v>0</v>
      </c>
      <c r="DU381" s="227">
        <f t="shared" si="157"/>
        <v>-51.88509598382268</v>
      </c>
      <c r="DV381" s="227">
        <f t="shared" si="157"/>
        <v>-114.15571639901862</v>
      </c>
      <c r="DW381" s="227">
        <f t="shared" si="157"/>
        <v>-156.10032483582995</v>
      </c>
      <c r="DX381" s="377">
        <f t="shared" si="149"/>
        <v>0.59317751105495897</v>
      </c>
      <c r="DY381" s="377">
        <f t="shared" si="149"/>
        <v>0.5934025203854707</v>
      </c>
      <c r="DZ381" s="377">
        <f t="shared" si="149"/>
        <v>0.59373776908023479</v>
      </c>
      <c r="EA381" s="377">
        <f t="shared" si="149"/>
        <v>0.59322693655118719</v>
      </c>
      <c r="EB381" s="378">
        <f t="shared" si="160"/>
        <v>0.70425422860071762</v>
      </c>
      <c r="EC381" s="378">
        <f t="shared" si="160"/>
        <v>0.69840411144170944</v>
      </c>
      <c r="ED381" s="378">
        <f t="shared" si="160"/>
        <v>0.69636608344549122</v>
      </c>
      <c r="EE381" s="378">
        <f t="shared" si="160"/>
        <v>0.7010063559322034</v>
      </c>
      <c r="EG381" s="226">
        <v>1624</v>
      </c>
      <c r="EH381" s="226">
        <v>1169</v>
      </c>
      <c r="EI381" s="226">
        <v>455</v>
      </c>
      <c r="EJ381" s="226">
        <v>197</v>
      </c>
      <c r="EK381" s="226">
        <v>479</v>
      </c>
      <c r="EL381" s="226">
        <v>8103</v>
      </c>
      <c r="EM381" s="226">
        <v>8052</v>
      </c>
      <c r="EN381" s="379">
        <f t="shared" si="141"/>
        <v>0.71982758620689657</v>
      </c>
      <c r="EO381" s="226">
        <f t="shared" si="142"/>
        <v>43.296703296703299</v>
      </c>
      <c r="EP381" s="379">
        <f t="shared" si="143"/>
        <v>0.29495073891625617</v>
      </c>
      <c r="EQ381" s="226">
        <f t="shared" si="144"/>
        <v>59113.908428976923</v>
      </c>
      <c r="ER381" s="226">
        <f t="shared" si="145"/>
        <v>2038.8309322735552</v>
      </c>
      <c r="ES381" s="292"/>
      <c r="ET381" s="227">
        <v>3902</v>
      </c>
      <c r="EU381" s="227">
        <v>2748</v>
      </c>
      <c r="EV381" s="227">
        <v>1154</v>
      </c>
      <c r="EW381" s="227">
        <v>302</v>
      </c>
      <c r="EX381" s="227">
        <v>678</v>
      </c>
      <c r="EY381" s="227">
        <v>10023</v>
      </c>
      <c r="EZ381" s="227">
        <v>9972</v>
      </c>
      <c r="FA381" s="380">
        <f t="shared" si="150"/>
        <v>0.70425422860071762</v>
      </c>
      <c r="FB381" s="228">
        <f t="shared" si="151"/>
        <v>26.169844020797228</v>
      </c>
      <c r="FC381" s="380">
        <f t="shared" si="152"/>
        <v>0.17375704766786262</v>
      </c>
      <c r="FD381" s="227">
        <f t="shared" si="153"/>
        <v>67644.417838970374</v>
      </c>
      <c r="FE381" s="227">
        <f t="shared" si="154"/>
        <v>2523.7331194009894</v>
      </c>
      <c r="FF381" s="227">
        <v>1154</v>
      </c>
      <c r="FG381" s="228">
        <f t="shared" si="146"/>
        <v>31.802426343154245</v>
      </c>
      <c r="FH381" s="227">
        <v>367</v>
      </c>
      <c r="FI381" s="227">
        <v>1154</v>
      </c>
      <c r="FJ381" s="227">
        <v>9</v>
      </c>
      <c r="FK381" s="227">
        <f t="shared" si="137"/>
        <v>778</v>
      </c>
      <c r="FL381" s="227">
        <v>135</v>
      </c>
      <c r="FM381" s="227">
        <f t="shared" si="138"/>
        <v>643</v>
      </c>
      <c r="FZ381" s="229"/>
      <c r="GA381" s="229"/>
      <c r="GB381" s="229"/>
      <c r="GC381" s="229"/>
      <c r="GD381" s="229"/>
    </row>
    <row r="382" spans="1:186" s="368" customFormat="1">
      <c r="A382" s="287" t="s">
        <v>534</v>
      </c>
      <c r="B382" s="369" t="s">
        <v>535</v>
      </c>
      <c r="C382" s="287" t="s">
        <v>936</v>
      </c>
      <c r="D382" s="403" t="s">
        <v>3126</v>
      </c>
      <c r="E382" s="369" t="s">
        <v>937</v>
      </c>
      <c r="F382" s="403">
        <v>379</v>
      </c>
      <c r="G382" s="404" t="s">
        <v>969</v>
      </c>
      <c r="H382" s="392" t="s">
        <v>970</v>
      </c>
      <c r="I382" s="287" t="s">
        <v>940</v>
      </c>
      <c r="J382" s="369" t="s">
        <v>941</v>
      </c>
      <c r="K382" s="287" t="s">
        <v>540</v>
      </c>
      <c r="L382" s="369" t="s">
        <v>879</v>
      </c>
      <c r="M382" s="369" t="s">
        <v>3124</v>
      </c>
      <c r="N382" s="372">
        <v>1</v>
      </c>
      <c r="O382" s="373">
        <v>955</v>
      </c>
      <c r="P382" s="373">
        <v>1236</v>
      </c>
      <c r="Q382" s="373">
        <v>1316</v>
      </c>
      <c r="R382" s="373">
        <v>1427</v>
      </c>
      <c r="S382" s="374">
        <v>701</v>
      </c>
      <c r="T382" s="374">
        <v>742</v>
      </c>
      <c r="U382" s="374">
        <v>812</v>
      </c>
      <c r="V382" s="374">
        <v>830</v>
      </c>
      <c r="W382" s="373">
        <v>757</v>
      </c>
      <c r="X382" s="373">
        <v>979</v>
      </c>
      <c r="Y382" s="373">
        <v>1043</v>
      </c>
      <c r="Z382" s="373">
        <v>1131</v>
      </c>
      <c r="AA382" s="374">
        <v>438</v>
      </c>
      <c r="AB382" s="374">
        <v>459</v>
      </c>
      <c r="AC382" s="374">
        <v>504</v>
      </c>
      <c r="AD382" s="374">
        <v>514</v>
      </c>
      <c r="AE382" s="373">
        <v>5</v>
      </c>
      <c r="AF382" s="373">
        <v>5</v>
      </c>
      <c r="AG382" s="373">
        <v>4</v>
      </c>
      <c r="AH382" s="373">
        <v>4</v>
      </c>
      <c r="AI382" s="374">
        <v>3</v>
      </c>
      <c r="AJ382" s="374">
        <v>2</v>
      </c>
      <c r="AK382" s="374">
        <v>3</v>
      </c>
      <c r="AL382" s="374">
        <v>3</v>
      </c>
      <c r="AM382" s="226">
        <v>197</v>
      </c>
      <c r="AN382" s="226">
        <v>256</v>
      </c>
      <c r="AO382" s="226">
        <v>273</v>
      </c>
      <c r="AP382" s="226">
        <v>296</v>
      </c>
      <c r="AQ382" s="227">
        <v>263</v>
      </c>
      <c r="AR382" s="227">
        <v>283</v>
      </c>
      <c r="AS382" s="227">
        <v>308</v>
      </c>
      <c r="AT382" s="227">
        <v>317</v>
      </c>
      <c r="AU382" s="226">
        <v>104</v>
      </c>
      <c r="AV382" s="226">
        <v>85</v>
      </c>
      <c r="AW382" s="226">
        <v>91</v>
      </c>
      <c r="AX382" s="226">
        <v>109</v>
      </c>
      <c r="AY382" s="227">
        <v>104</v>
      </c>
      <c r="AZ382" s="227">
        <v>110</v>
      </c>
      <c r="BA382" s="227">
        <v>123</v>
      </c>
      <c r="BB382" s="227">
        <v>134</v>
      </c>
      <c r="BC382" s="226">
        <f t="shared" si="156"/>
        <v>72</v>
      </c>
      <c r="BD382" s="226">
        <f t="shared" si="156"/>
        <v>142</v>
      </c>
      <c r="BE382" s="226">
        <f t="shared" si="156"/>
        <v>168</v>
      </c>
      <c r="BF382" s="226">
        <f t="shared" si="155"/>
        <v>177</v>
      </c>
      <c r="BG382" s="218">
        <f t="shared" si="155"/>
        <v>152</v>
      </c>
      <c r="BH382" s="218">
        <f t="shared" si="155"/>
        <v>165</v>
      </c>
      <c r="BI382" s="218">
        <f t="shared" si="155"/>
        <v>176</v>
      </c>
      <c r="BJ382" s="218">
        <f t="shared" si="155"/>
        <v>175</v>
      </c>
      <c r="BK382" s="226">
        <f t="shared" si="158"/>
        <v>21</v>
      </c>
      <c r="BL382" s="226">
        <f t="shared" si="158"/>
        <v>29</v>
      </c>
      <c r="BM382" s="226">
        <f t="shared" si="158"/>
        <v>14</v>
      </c>
      <c r="BN382" s="226">
        <f t="shared" si="158"/>
        <v>10</v>
      </c>
      <c r="BO382" s="227">
        <f t="shared" si="147"/>
        <v>7</v>
      </c>
      <c r="BP382" s="227">
        <f t="shared" si="147"/>
        <v>8</v>
      </c>
      <c r="BQ382" s="227">
        <f t="shared" si="147"/>
        <v>9</v>
      </c>
      <c r="BR382" s="227">
        <f t="shared" si="147"/>
        <v>8</v>
      </c>
      <c r="BS382" s="226">
        <v>48</v>
      </c>
      <c r="BT382" s="226">
        <v>29</v>
      </c>
      <c r="BU382" s="226">
        <v>14</v>
      </c>
      <c r="BV382" s="226">
        <v>10</v>
      </c>
      <c r="BW382" s="227">
        <v>7</v>
      </c>
      <c r="BX382" s="227">
        <v>8</v>
      </c>
      <c r="BY382" s="227">
        <v>9</v>
      </c>
      <c r="BZ382" s="227">
        <v>8</v>
      </c>
      <c r="CA382" s="226">
        <v>27</v>
      </c>
      <c r="CB382" s="226">
        <f>IFERROR(VLOOKUP($G382,[12]ITEM!$B$2:$AC$939,26,0),0)</f>
        <v>0</v>
      </c>
      <c r="CC382" s="226">
        <f>IFERROR(VLOOKUP($G382,[12]ITEM!$B$2:$AC$939,27,0),0)</f>
        <v>0</v>
      </c>
      <c r="CD382" s="226">
        <f>IFERROR(VLOOKUP($G382,[12]ITEM!$B$2:$AC$939,28,0),0)</f>
        <v>0</v>
      </c>
      <c r="CE382" s="227">
        <v>0</v>
      </c>
      <c r="CF382" s="227">
        <v>0</v>
      </c>
      <c r="CG382" s="227">
        <v>0</v>
      </c>
      <c r="CH382" s="227">
        <v>0</v>
      </c>
      <c r="CI382" s="375"/>
      <c r="CJ382" s="226">
        <f t="shared" si="139"/>
        <v>72</v>
      </c>
      <c r="CK382" s="226">
        <f t="shared" si="139"/>
        <v>104</v>
      </c>
      <c r="CL382" s="226">
        <f t="shared" si="139"/>
        <v>110</v>
      </c>
      <c r="CM382" s="226">
        <f t="shared" si="139"/>
        <v>121</v>
      </c>
      <c r="CN382" s="227">
        <f t="shared" si="159"/>
        <v>152</v>
      </c>
      <c r="CO382" s="227">
        <f t="shared" si="159"/>
        <v>161.72499479114811</v>
      </c>
      <c r="CP382" s="227">
        <f t="shared" si="159"/>
        <v>179.79911504844981</v>
      </c>
      <c r="CQ382" s="227">
        <f t="shared" si="159"/>
        <v>184.42097023415474</v>
      </c>
      <c r="CR382" s="226">
        <v>58</v>
      </c>
      <c r="CS382" s="226">
        <v>76</v>
      </c>
      <c r="CT382" s="226">
        <v>81</v>
      </c>
      <c r="CU382" s="226">
        <v>87</v>
      </c>
      <c r="CV382" s="227">
        <f t="shared" si="140"/>
        <v>115</v>
      </c>
      <c r="CW382" s="227">
        <f>CV382*(1+('[13]GROWTH (YoY)'!AR382/100))</f>
        <v>123.72499479114811</v>
      </c>
      <c r="CX382" s="227">
        <f>CW382*(1+('[13]GROWTH (YoY)'!AS382/100))</f>
        <v>134.79911504844981</v>
      </c>
      <c r="CY382" s="227">
        <f>CX382*(1+('[13]GROWTH (YoY)'!AT382/100))</f>
        <v>138.42097023415474</v>
      </c>
      <c r="CZ382" s="226">
        <v>0</v>
      </c>
      <c r="DA382" s="226">
        <v>0</v>
      </c>
      <c r="DB382" s="226">
        <v>0</v>
      </c>
      <c r="DC382" s="226">
        <v>0</v>
      </c>
      <c r="DD382" s="227">
        <v>9</v>
      </c>
      <c r="DE382" s="227">
        <v>9</v>
      </c>
      <c r="DF382" s="227">
        <v>10</v>
      </c>
      <c r="DG382" s="227">
        <v>11</v>
      </c>
      <c r="DH382" s="226">
        <v>14</v>
      </c>
      <c r="DI382" s="226">
        <v>28</v>
      </c>
      <c r="DJ382" s="226">
        <v>29</v>
      </c>
      <c r="DK382" s="226">
        <v>34</v>
      </c>
      <c r="DL382" s="227">
        <v>28</v>
      </c>
      <c r="DM382" s="227">
        <v>29</v>
      </c>
      <c r="DN382" s="227">
        <v>35</v>
      </c>
      <c r="DO382" s="227">
        <v>35</v>
      </c>
      <c r="DP382" s="376">
        <f t="shared" si="161"/>
        <v>0</v>
      </c>
      <c r="DQ382" s="226">
        <f t="shared" si="161"/>
        <v>38</v>
      </c>
      <c r="DR382" s="226">
        <f t="shared" si="161"/>
        <v>58</v>
      </c>
      <c r="DS382" s="226">
        <f t="shared" si="157"/>
        <v>56</v>
      </c>
      <c r="DT382" s="227">
        <f t="shared" si="157"/>
        <v>0</v>
      </c>
      <c r="DU382" s="227">
        <f t="shared" si="157"/>
        <v>3.2750052088518942</v>
      </c>
      <c r="DV382" s="227">
        <f t="shared" si="157"/>
        <v>-3.7991150484498064</v>
      </c>
      <c r="DW382" s="227">
        <f t="shared" si="157"/>
        <v>-9.420970234154737</v>
      </c>
      <c r="DX382" s="377">
        <f t="shared" si="149"/>
        <v>0.79267015706806288</v>
      </c>
      <c r="DY382" s="377">
        <f t="shared" si="149"/>
        <v>0.79207119741100329</v>
      </c>
      <c r="DZ382" s="377">
        <f t="shared" si="149"/>
        <v>0.79255319148936165</v>
      </c>
      <c r="EA382" s="377">
        <f t="shared" si="149"/>
        <v>0.79257182901191314</v>
      </c>
      <c r="EB382" s="378">
        <f t="shared" si="160"/>
        <v>0.62482168330955778</v>
      </c>
      <c r="EC382" s="378">
        <f t="shared" si="160"/>
        <v>0.6185983827493261</v>
      </c>
      <c r="ED382" s="378">
        <f t="shared" si="160"/>
        <v>0.62068965517241381</v>
      </c>
      <c r="EE382" s="378">
        <f t="shared" si="160"/>
        <v>0.61927710843373496</v>
      </c>
      <c r="EG382" s="226">
        <v>953</v>
      </c>
      <c r="EH382" s="226">
        <v>747</v>
      </c>
      <c r="EI382" s="226">
        <v>205</v>
      </c>
      <c r="EJ382" s="226">
        <v>107</v>
      </c>
      <c r="EK382" s="226">
        <v>381</v>
      </c>
      <c r="EL382" s="226">
        <v>5206</v>
      </c>
      <c r="EM382" s="226">
        <v>5139</v>
      </c>
      <c r="EN382" s="379">
        <f t="shared" si="141"/>
        <v>0.78384050367261282</v>
      </c>
      <c r="EO382" s="226">
        <f t="shared" si="142"/>
        <v>52.195121951219512</v>
      </c>
      <c r="EP382" s="379">
        <f t="shared" si="143"/>
        <v>0.39979013641133265</v>
      </c>
      <c r="EQ382" s="226">
        <f t="shared" si="144"/>
        <v>73184.786784479453</v>
      </c>
      <c r="ER382" s="226">
        <f t="shared" si="145"/>
        <v>1735.0976195109295</v>
      </c>
      <c r="ES382" s="292"/>
      <c r="ET382" s="227">
        <v>701</v>
      </c>
      <c r="EU382" s="227">
        <v>438</v>
      </c>
      <c r="EV382" s="227">
        <v>263</v>
      </c>
      <c r="EW382" s="227">
        <v>87</v>
      </c>
      <c r="EX382" s="227">
        <v>239</v>
      </c>
      <c r="EY382" s="227">
        <v>3049</v>
      </c>
      <c r="EZ382" s="227">
        <v>3003</v>
      </c>
      <c r="FA382" s="380">
        <f t="shared" si="150"/>
        <v>0.62482168330955778</v>
      </c>
      <c r="FB382" s="228">
        <f t="shared" si="151"/>
        <v>33.079847908745244</v>
      </c>
      <c r="FC382" s="380">
        <f t="shared" si="152"/>
        <v>0.34094151212553497</v>
      </c>
      <c r="FD382" s="227">
        <f t="shared" si="153"/>
        <v>78386.356182354866</v>
      </c>
      <c r="FE382" s="227">
        <f t="shared" si="154"/>
        <v>2414.2524142524144</v>
      </c>
      <c r="FF382" s="227">
        <v>263</v>
      </c>
      <c r="FG382" s="228">
        <f t="shared" si="146"/>
        <v>37.262357414448672</v>
      </c>
      <c r="FH382" s="227">
        <v>98</v>
      </c>
      <c r="FI382" s="227">
        <v>263</v>
      </c>
      <c r="FJ382" s="227">
        <v>2</v>
      </c>
      <c r="FK382" s="227">
        <f t="shared" si="137"/>
        <v>163</v>
      </c>
      <c r="FL382" s="227">
        <v>24</v>
      </c>
      <c r="FM382" s="227">
        <f t="shared" si="138"/>
        <v>139</v>
      </c>
      <c r="FZ382" s="229"/>
      <c r="GA382" s="229"/>
      <c r="GB382" s="229"/>
      <c r="GC382" s="229"/>
      <c r="GD382" s="229"/>
    </row>
    <row r="383" spans="1:186" s="368" customFormat="1">
      <c r="A383" s="287" t="s">
        <v>534</v>
      </c>
      <c r="B383" s="369" t="s">
        <v>535</v>
      </c>
      <c r="C383" s="287" t="s">
        <v>936</v>
      </c>
      <c r="D383" s="403" t="s">
        <v>3126</v>
      </c>
      <c r="E383" s="369" t="s">
        <v>937</v>
      </c>
      <c r="F383" s="403">
        <v>380</v>
      </c>
      <c r="G383" s="404" t="s">
        <v>971</v>
      </c>
      <c r="H383" s="392" t="s">
        <v>972</v>
      </c>
      <c r="I383" s="287" t="s">
        <v>940</v>
      </c>
      <c r="J383" s="369" t="s">
        <v>941</v>
      </c>
      <c r="K383" s="287" t="s">
        <v>540</v>
      </c>
      <c r="L383" s="369" t="s">
        <v>879</v>
      </c>
      <c r="M383" s="369" t="s">
        <v>3124</v>
      </c>
      <c r="N383" s="372">
        <v>1</v>
      </c>
      <c r="O383" s="373">
        <v>3747</v>
      </c>
      <c r="P383" s="373">
        <v>7242</v>
      </c>
      <c r="Q383" s="373">
        <v>8328</v>
      </c>
      <c r="R383" s="373">
        <v>9208</v>
      </c>
      <c r="S383" s="374">
        <v>6308</v>
      </c>
      <c r="T383" s="374">
        <v>7245</v>
      </c>
      <c r="U383" s="374">
        <v>8006</v>
      </c>
      <c r="V383" s="374">
        <v>8775</v>
      </c>
      <c r="W383" s="373">
        <v>2789</v>
      </c>
      <c r="X383" s="373">
        <v>5372</v>
      </c>
      <c r="Y383" s="373">
        <v>6177</v>
      </c>
      <c r="Z383" s="373">
        <v>6830</v>
      </c>
      <c r="AA383" s="374">
        <v>4596</v>
      </c>
      <c r="AB383" s="374">
        <v>5362</v>
      </c>
      <c r="AC383" s="374">
        <v>5854</v>
      </c>
      <c r="AD383" s="374">
        <v>6422</v>
      </c>
      <c r="AE383" s="373">
        <v>19</v>
      </c>
      <c r="AF383" s="373">
        <v>27</v>
      </c>
      <c r="AG383" s="373">
        <v>28</v>
      </c>
      <c r="AH383" s="373">
        <v>29</v>
      </c>
      <c r="AI383" s="374">
        <v>23</v>
      </c>
      <c r="AJ383" s="374">
        <v>24</v>
      </c>
      <c r="AK383" s="374">
        <v>25</v>
      </c>
      <c r="AL383" s="374">
        <v>28</v>
      </c>
      <c r="AM383" s="226">
        <v>958</v>
      </c>
      <c r="AN383" s="226">
        <v>1870</v>
      </c>
      <c r="AO383" s="226">
        <v>2150</v>
      </c>
      <c r="AP383" s="226">
        <v>2378</v>
      </c>
      <c r="AQ383" s="227">
        <v>1712</v>
      </c>
      <c r="AR383" s="227">
        <v>1883</v>
      </c>
      <c r="AS383" s="227">
        <v>2152</v>
      </c>
      <c r="AT383" s="227">
        <v>2352</v>
      </c>
      <c r="AU383" s="226">
        <v>586</v>
      </c>
      <c r="AV383" s="226">
        <v>1030</v>
      </c>
      <c r="AW383" s="226">
        <v>1163</v>
      </c>
      <c r="AX383" s="226">
        <v>1348</v>
      </c>
      <c r="AY383" s="227">
        <v>851</v>
      </c>
      <c r="AZ383" s="227">
        <v>888</v>
      </c>
      <c r="BA383" s="227">
        <v>997</v>
      </c>
      <c r="BB383" s="227">
        <v>1093</v>
      </c>
      <c r="BC383" s="226">
        <f t="shared" si="156"/>
        <v>353</v>
      </c>
      <c r="BD383" s="226">
        <f t="shared" si="156"/>
        <v>770</v>
      </c>
      <c r="BE383" s="226">
        <f t="shared" si="156"/>
        <v>880</v>
      </c>
      <c r="BF383" s="226">
        <f t="shared" si="155"/>
        <v>939</v>
      </c>
      <c r="BG383" s="218">
        <f t="shared" si="155"/>
        <v>764</v>
      </c>
      <c r="BH383" s="218">
        <f t="shared" si="155"/>
        <v>847</v>
      </c>
      <c r="BI383" s="218">
        <f t="shared" si="155"/>
        <v>1022</v>
      </c>
      <c r="BJ383" s="218">
        <f t="shared" si="155"/>
        <v>1167</v>
      </c>
      <c r="BK383" s="226">
        <f t="shared" si="158"/>
        <v>19</v>
      </c>
      <c r="BL383" s="226">
        <f t="shared" si="158"/>
        <v>70</v>
      </c>
      <c r="BM383" s="226">
        <f t="shared" si="158"/>
        <v>107</v>
      </c>
      <c r="BN383" s="226">
        <f t="shared" si="158"/>
        <v>91</v>
      </c>
      <c r="BO383" s="227">
        <f t="shared" si="147"/>
        <v>97</v>
      </c>
      <c r="BP383" s="227">
        <f t="shared" si="147"/>
        <v>148</v>
      </c>
      <c r="BQ383" s="227">
        <f t="shared" si="147"/>
        <v>133</v>
      </c>
      <c r="BR383" s="227">
        <f t="shared" si="147"/>
        <v>92</v>
      </c>
      <c r="BS383" s="226">
        <v>24</v>
      </c>
      <c r="BT383" s="226">
        <v>70</v>
      </c>
      <c r="BU383" s="226">
        <v>107</v>
      </c>
      <c r="BV383" s="226">
        <v>91</v>
      </c>
      <c r="BW383" s="227">
        <v>97</v>
      </c>
      <c r="BX383" s="227">
        <v>148</v>
      </c>
      <c r="BY383" s="227">
        <v>133</v>
      </c>
      <c r="BZ383" s="227">
        <v>92</v>
      </c>
      <c r="CA383" s="226">
        <v>5</v>
      </c>
      <c r="CB383" s="226">
        <f>IFERROR(VLOOKUP($G383,[12]ITEM!$B$2:$AC$939,26,0),0)</f>
        <v>0</v>
      </c>
      <c r="CC383" s="226">
        <f>IFERROR(VLOOKUP($G383,[12]ITEM!$B$2:$AC$939,27,0),0)</f>
        <v>0</v>
      </c>
      <c r="CD383" s="226">
        <f>IFERROR(VLOOKUP($G383,[12]ITEM!$B$2:$AC$939,28,0),0)</f>
        <v>0</v>
      </c>
      <c r="CE383" s="227">
        <v>0</v>
      </c>
      <c r="CF383" s="227">
        <v>0</v>
      </c>
      <c r="CG383" s="227">
        <v>0</v>
      </c>
      <c r="CH383" s="227">
        <v>0</v>
      </c>
      <c r="CI383" s="375"/>
      <c r="CJ383" s="226">
        <f t="shared" si="139"/>
        <v>354</v>
      </c>
      <c r="CK383" s="226">
        <f t="shared" si="139"/>
        <v>703</v>
      </c>
      <c r="CL383" s="226">
        <f t="shared" si="139"/>
        <v>790</v>
      </c>
      <c r="CM383" s="226">
        <f t="shared" si="139"/>
        <v>887</v>
      </c>
      <c r="CN383" s="227">
        <f t="shared" si="159"/>
        <v>764</v>
      </c>
      <c r="CO383" s="227">
        <f t="shared" si="159"/>
        <v>826.34411748692594</v>
      </c>
      <c r="CP383" s="227">
        <f t="shared" si="159"/>
        <v>948.218119985258</v>
      </c>
      <c r="CQ383" s="227">
        <f t="shared" si="159"/>
        <v>1018.9610981863925</v>
      </c>
      <c r="CR383" s="226">
        <v>272</v>
      </c>
      <c r="CS383" s="226">
        <v>538</v>
      </c>
      <c r="CT383" s="226">
        <v>619</v>
      </c>
      <c r="CU383" s="226">
        <v>685</v>
      </c>
      <c r="CV383" s="227">
        <f t="shared" si="140"/>
        <v>545</v>
      </c>
      <c r="CW383" s="227">
        <f>CV383*(1+('[13]GROWTH (YoY)'!AR383/100))</f>
        <v>599.34411748692594</v>
      </c>
      <c r="CX383" s="227">
        <f>CW383*(1+('[13]GROWTH (YoY)'!AS383/100))</f>
        <v>685.218119985258</v>
      </c>
      <c r="CY383" s="227">
        <f>CX383*(1+('[13]GROWTH (YoY)'!AT383/100))</f>
        <v>748.96109818639252</v>
      </c>
      <c r="CZ383" s="226">
        <v>0</v>
      </c>
      <c r="DA383" s="226">
        <v>0</v>
      </c>
      <c r="DB383" s="226">
        <v>0</v>
      </c>
      <c r="DC383" s="226">
        <v>0</v>
      </c>
      <c r="DD383" s="227">
        <v>55</v>
      </c>
      <c r="DE383" s="227">
        <v>56</v>
      </c>
      <c r="DF383" s="227">
        <v>60</v>
      </c>
      <c r="DG383" s="227">
        <v>66</v>
      </c>
      <c r="DH383" s="226">
        <v>82</v>
      </c>
      <c r="DI383" s="226">
        <v>165</v>
      </c>
      <c r="DJ383" s="226">
        <v>171</v>
      </c>
      <c r="DK383" s="226">
        <v>202</v>
      </c>
      <c r="DL383" s="227">
        <v>164</v>
      </c>
      <c r="DM383" s="227">
        <v>171</v>
      </c>
      <c r="DN383" s="227">
        <v>203</v>
      </c>
      <c r="DO383" s="227">
        <v>204</v>
      </c>
      <c r="DP383" s="376">
        <f t="shared" si="161"/>
        <v>-1</v>
      </c>
      <c r="DQ383" s="226">
        <f t="shared" si="161"/>
        <v>67</v>
      </c>
      <c r="DR383" s="226">
        <f t="shared" si="161"/>
        <v>90</v>
      </c>
      <c r="DS383" s="226">
        <f t="shared" si="157"/>
        <v>52</v>
      </c>
      <c r="DT383" s="227">
        <f t="shared" si="157"/>
        <v>0</v>
      </c>
      <c r="DU383" s="227">
        <f t="shared" si="157"/>
        <v>20.655882513074062</v>
      </c>
      <c r="DV383" s="227">
        <f t="shared" si="157"/>
        <v>73.781880014742001</v>
      </c>
      <c r="DW383" s="227">
        <f t="shared" si="157"/>
        <v>148.03890181360748</v>
      </c>
      <c r="DX383" s="377">
        <f t="shared" si="149"/>
        <v>0.7443287963704297</v>
      </c>
      <c r="DY383" s="377">
        <f t="shared" si="149"/>
        <v>0.74178403755868549</v>
      </c>
      <c r="DZ383" s="377">
        <f t="shared" si="149"/>
        <v>0.74171469740634011</v>
      </c>
      <c r="EA383" s="377">
        <f t="shared" si="149"/>
        <v>0.74174630755864468</v>
      </c>
      <c r="EB383" s="378">
        <f t="shared" si="160"/>
        <v>0.72859860494610018</v>
      </c>
      <c r="EC383" s="378">
        <f t="shared" si="160"/>
        <v>0.74009661835748797</v>
      </c>
      <c r="ED383" s="378">
        <f t="shared" si="160"/>
        <v>0.7312015988008993</v>
      </c>
      <c r="EE383" s="378">
        <f t="shared" si="160"/>
        <v>0.73185185185185186</v>
      </c>
      <c r="EG383" s="226">
        <v>3764</v>
      </c>
      <c r="EH383" s="226">
        <v>2806</v>
      </c>
      <c r="EI383" s="226">
        <v>958</v>
      </c>
      <c r="EJ383" s="226">
        <v>468</v>
      </c>
      <c r="EK383" s="226">
        <v>1095</v>
      </c>
      <c r="EL383" s="226">
        <v>16687</v>
      </c>
      <c r="EM383" s="226">
        <v>16461</v>
      </c>
      <c r="EN383" s="379">
        <f t="shared" si="141"/>
        <v>0.7454835281615303</v>
      </c>
      <c r="EO383" s="226">
        <f t="shared" si="142"/>
        <v>48.851774530271399</v>
      </c>
      <c r="EP383" s="379">
        <f t="shared" si="143"/>
        <v>0.29091392136025507</v>
      </c>
      <c r="EQ383" s="226">
        <f t="shared" si="144"/>
        <v>65619.943668724154</v>
      </c>
      <c r="ER383" s="226">
        <f t="shared" si="145"/>
        <v>2369.2363768908331</v>
      </c>
      <c r="ES383" s="292"/>
      <c r="ET383" s="227">
        <v>6308</v>
      </c>
      <c r="EU383" s="227">
        <v>4596</v>
      </c>
      <c r="EV383" s="227">
        <v>1712</v>
      </c>
      <c r="EW383" s="227">
        <v>588</v>
      </c>
      <c r="EX383" s="227">
        <v>1483</v>
      </c>
      <c r="EY383" s="227">
        <v>18468</v>
      </c>
      <c r="EZ383" s="227">
        <v>18230</v>
      </c>
      <c r="FA383" s="380">
        <f t="shared" si="150"/>
        <v>0.72859860494610018</v>
      </c>
      <c r="FB383" s="228">
        <f t="shared" si="151"/>
        <v>34.345794392523366</v>
      </c>
      <c r="FC383" s="380">
        <f t="shared" si="152"/>
        <v>0.23509828788839568</v>
      </c>
      <c r="FD383" s="227">
        <f t="shared" si="153"/>
        <v>80301.061295213338</v>
      </c>
      <c r="FE383" s="227">
        <f t="shared" si="154"/>
        <v>2687.8771256171144</v>
      </c>
      <c r="FF383" s="227">
        <v>1712</v>
      </c>
      <c r="FG383" s="228">
        <f t="shared" si="146"/>
        <v>47.021028037383175</v>
      </c>
      <c r="FH383" s="227">
        <v>805</v>
      </c>
      <c r="FI383" s="227">
        <v>1712</v>
      </c>
      <c r="FJ383" s="227">
        <v>15</v>
      </c>
      <c r="FK383" s="227">
        <f t="shared" si="137"/>
        <v>892</v>
      </c>
      <c r="FL383" s="227">
        <v>218</v>
      </c>
      <c r="FM383" s="227">
        <f t="shared" si="138"/>
        <v>674</v>
      </c>
      <c r="FZ383" s="229"/>
      <c r="GA383" s="229"/>
      <c r="GB383" s="229"/>
      <c r="GC383" s="229"/>
      <c r="GD383" s="229"/>
    </row>
    <row r="384" spans="1:186" s="368" customFormat="1">
      <c r="A384" s="287" t="s">
        <v>534</v>
      </c>
      <c r="B384" s="369" t="s">
        <v>535</v>
      </c>
      <c r="C384" s="397" t="s">
        <v>973</v>
      </c>
      <c r="D384" s="403" t="s">
        <v>3126</v>
      </c>
      <c r="E384" s="398" t="s">
        <v>974</v>
      </c>
      <c r="F384" s="403">
        <v>381</v>
      </c>
      <c r="G384" s="404" t="s">
        <v>975</v>
      </c>
      <c r="H384" s="392" t="s">
        <v>976</v>
      </c>
      <c r="I384" s="397" t="s">
        <v>954</v>
      </c>
      <c r="J384" s="405" t="s">
        <v>955</v>
      </c>
      <c r="K384" s="397" t="s">
        <v>557</v>
      </c>
      <c r="L384" s="405" t="s">
        <v>956</v>
      </c>
      <c r="M384" s="405" t="s">
        <v>3124</v>
      </c>
      <c r="N384" s="372">
        <v>1</v>
      </c>
      <c r="O384" s="373">
        <v>4022</v>
      </c>
      <c r="P384" s="373">
        <v>5413</v>
      </c>
      <c r="Q384" s="373">
        <v>5665</v>
      </c>
      <c r="R384" s="373">
        <v>5828</v>
      </c>
      <c r="S384" s="374">
        <v>6275</v>
      </c>
      <c r="T384" s="374">
        <v>6583</v>
      </c>
      <c r="U384" s="374">
        <v>6764</v>
      </c>
      <c r="V384" s="374">
        <v>7587</v>
      </c>
      <c r="W384" s="373">
        <v>3361</v>
      </c>
      <c r="X384" s="373">
        <v>4481</v>
      </c>
      <c r="Y384" s="373">
        <v>4690</v>
      </c>
      <c r="Z384" s="373">
        <v>4825</v>
      </c>
      <c r="AA384" s="374">
        <v>4996</v>
      </c>
      <c r="AB384" s="374">
        <v>5287</v>
      </c>
      <c r="AC384" s="374">
        <v>5417</v>
      </c>
      <c r="AD384" s="374">
        <v>6047</v>
      </c>
      <c r="AE384" s="373">
        <v>20</v>
      </c>
      <c r="AF384" s="373">
        <v>20</v>
      </c>
      <c r="AG384" s="373">
        <v>19</v>
      </c>
      <c r="AH384" s="373">
        <v>18</v>
      </c>
      <c r="AI384" s="374">
        <v>23</v>
      </c>
      <c r="AJ384" s="374">
        <v>22</v>
      </c>
      <c r="AK384" s="374">
        <v>21</v>
      </c>
      <c r="AL384" s="374">
        <v>24</v>
      </c>
      <c r="AM384" s="226">
        <v>662</v>
      </c>
      <c r="AN384" s="226">
        <v>932</v>
      </c>
      <c r="AO384" s="226">
        <v>976</v>
      </c>
      <c r="AP384" s="226">
        <v>1004</v>
      </c>
      <c r="AQ384" s="227">
        <v>1279</v>
      </c>
      <c r="AR384" s="227">
        <v>1296</v>
      </c>
      <c r="AS384" s="227">
        <v>1347</v>
      </c>
      <c r="AT384" s="227">
        <v>1540</v>
      </c>
      <c r="AU384" s="226">
        <v>346</v>
      </c>
      <c r="AV384" s="226">
        <v>487</v>
      </c>
      <c r="AW384" s="226">
        <v>512</v>
      </c>
      <c r="AX384" s="226">
        <v>545</v>
      </c>
      <c r="AY384" s="227">
        <v>789</v>
      </c>
      <c r="AZ384" s="227">
        <v>812</v>
      </c>
      <c r="BA384" s="227">
        <v>885</v>
      </c>
      <c r="BB384" s="227">
        <v>1009</v>
      </c>
      <c r="BC384" s="226">
        <f t="shared" si="156"/>
        <v>309</v>
      </c>
      <c r="BD384" s="226">
        <f t="shared" si="156"/>
        <v>430</v>
      </c>
      <c r="BE384" s="226">
        <f t="shared" si="156"/>
        <v>451</v>
      </c>
      <c r="BF384" s="226">
        <f t="shared" si="155"/>
        <v>448</v>
      </c>
      <c r="BG384" s="218">
        <f t="shared" si="155"/>
        <v>460</v>
      </c>
      <c r="BH384" s="218">
        <f t="shared" si="155"/>
        <v>452</v>
      </c>
      <c r="BI384" s="218">
        <f t="shared" si="155"/>
        <v>430</v>
      </c>
      <c r="BJ384" s="218">
        <f t="shared" si="155"/>
        <v>499</v>
      </c>
      <c r="BK384" s="226">
        <f t="shared" si="158"/>
        <v>7</v>
      </c>
      <c r="BL384" s="226">
        <f t="shared" si="158"/>
        <v>15</v>
      </c>
      <c r="BM384" s="226">
        <f t="shared" si="158"/>
        <v>13</v>
      </c>
      <c r="BN384" s="226">
        <f t="shared" si="158"/>
        <v>11</v>
      </c>
      <c r="BO384" s="227">
        <f t="shared" si="147"/>
        <v>30</v>
      </c>
      <c r="BP384" s="227">
        <f t="shared" si="147"/>
        <v>32</v>
      </c>
      <c r="BQ384" s="227">
        <f t="shared" si="147"/>
        <v>32</v>
      </c>
      <c r="BR384" s="227">
        <f t="shared" si="147"/>
        <v>32</v>
      </c>
      <c r="BS384" s="226">
        <v>11</v>
      </c>
      <c r="BT384" s="226">
        <v>15</v>
      </c>
      <c r="BU384" s="226">
        <v>13</v>
      </c>
      <c r="BV384" s="226">
        <v>11</v>
      </c>
      <c r="BW384" s="227">
        <v>30</v>
      </c>
      <c r="BX384" s="227">
        <v>32</v>
      </c>
      <c r="BY384" s="227">
        <v>32</v>
      </c>
      <c r="BZ384" s="227">
        <v>32</v>
      </c>
      <c r="CA384" s="226">
        <v>4</v>
      </c>
      <c r="CB384" s="226">
        <f>IFERROR(VLOOKUP($G384,[12]ITEM!$B$2:$AC$939,26,0),0)</f>
        <v>0</v>
      </c>
      <c r="CC384" s="226">
        <f>IFERROR(VLOOKUP($G384,[12]ITEM!$B$2:$AC$939,27,0),0)</f>
        <v>0</v>
      </c>
      <c r="CD384" s="226">
        <f>IFERROR(VLOOKUP($G384,[12]ITEM!$B$2:$AC$939,28,0),0)</f>
        <v>0</v>
      </c>
      <c r="CE384" s="227">
        <v>0</v>
      </c>
      <c r="CF384" s="227">
        <v>0</v>
      </c>
      <c r="CG384" s="227">
        <v>0</v>
      </c>
      <c r="CH384" s="227">
        <v>0</v>
      </c>
      <c r="CI384" s="375"/>
      <c r="CJ384" s="226">
        <f t="shared" si="139"/>
        <v>310</v>
      </c>
      <c r="CK384" s="226">
        <f t="shared" si="139"/>
        <v>270</v>
      </c>
      <c r="CL384" s="226">
        <f t="shared" si="139"/>
        <v>283</v>
      </c>
      <c r="CM384" s="226">
        <f t="shared" si="139"/>
        <v>299</v>
      </c>
      <c r="CN384" s="227">
        <f t="shared" si="159"/>
        <v>460</v>
      </c>
      <c r="CO384" s="227">
        <f t="shared" si="159"/>
        <v>467.86843809894668</v>
      </c>
      <c r="CP384" s="227">
        <f t="shared" si="159"/>
        <v>490.10339764570909</v>
      </c>
      <c r="CQ384" s="227">
        <f t="shared" si="159"/>
        <v>549.43324886543496</v>
      </c>
      <c r="CR384" s="226">
        <v>171</v>
      </c>
      <c r="CS384" s="226">
        <v>204</v>
      </c>
      <c r="CT384" s="226">
        <v>213</v>
      </c>
      <c r="CU384" s="226">
        <v>222</v>
      </c>
      <c r="CV384" s="227">
        <f t="shared" si="140"/>
        <v>379</v>
      </c>
      <c r="CW384" s="227">
        <f>CV384*(1+('[13]GROWTH (YoY)'!AR384/100))</f>
        <v>383.86843809894668</v>
      </c>
      <c r="CX384" s="227">
        <f>CW384*(1+('[13]GROWTH (YoY)'!AS384/100))</f>
        <v>399.10339764570909</v>
      </c>
      <c r="CY384" s="227">
        <f>CX384*(1+('[13]GROWTH (YoY)'!AT384/100))</f>
        <v>456.43324886543502</v>
      </c>
      <c r="CZ384" s="226">
        <v>0</v>
      </c>
      <c r="DA384" s="226">
        <v>0</v>
      </c>
      <c r="DB384" s="226">
        <v>0</v>
      </c>
      <c r="DC384" s="226">
        <v>0</v>
      </c>
      <c r="DD384" s="227">
        <v>16</v>
      </c>
      <c r="DE384" s="227">
        <v>17</v>
      </c>
      <c r="DF384" s="227">
        <v>18</v>
      </c>
      <c r="DG384" s="227">
        <v>19</v>
      </c>
      <c r="DH384" s="226">
        <v>139</v>
      </c>
      <c r="DI384" s="226">
        <v>66</v>
      </c>
      <c r="DJ384" s="226">
        <v>70</v>
      </c>
      <c r="DK384" s="226">
        <v>77</v>
      </c>
      <c r="DL384" s="227">
        <v>65</v>
      </c>
      <c r="DM384" s="227">
        <v>67</v>
      </c>
      <c r="DN384" s="227">
        <v>73</v>
      </c>
      <c r="DO384" s="227">
        <v>74</v>
      </c>
      <c r="DP384" s="376">
        <f t="shared" si="161"/>
        <v>-1</v>
      </c>
      <c r="DQ384" s="226">
        <f t="shared" si="161"/>
        <v>160</v>
      </c>
      <c r="DR384" s="226">
        <f t="shared" si="161"/>
        <v>168</v>
      </c>
      <c r="DS384" s="226">
        <f t="shared" si="157"/>
        <v>149</v>
      </c>
      <c r="DT384" s="227">
        <f t="shared" si="157"/>
        <v>0</v>
      </c>
      <c r="DU384" s="227">
        <f t="shared" si="157"/>
        <v>-15.868438098946683</v>
      </c>
      <c r="DV384" s="227">
        <f t="shared" si="157"/>
        <v>-60.103397645709094</v>
      </c>
      <c r="DW384" s="227">
        <f t="shared" si="157"/>
        <v>-50.433248865434962</v>
      </c>
      <c r="DX384" s="377">
        <f t="shared" si="149"/>
        <v>0.83565390353058178</v>
      </c>
      <c r="DY384" s="377">
        <f t="shared" si="149"/>
        <v>0.82782191021614626</v>
      </c>
      <c r="DZ384" s="377">
        <f t="shared" si="149"/>
        <v>0.8278905560458959</v>
      </c>
      <c r="EA384" s="377">
        <f t="shared" si="149"/>
        <v>0.82789979409746051</v>
      </c>
      <c r="EB384" s="378">
        <f t="shared" si="160"/>
        <v>0.79617529880478088</v>
      </c>
      <c r="EC384" s="378">
        <f t="shared" si="160"/>
        <v>0.80312927236822118</v>
      </c>
      <c r="ED384" s="378">
        <f t="shared" si="160"/>
        <v>0.80085748078060315</v>
      </c>
      <c r="EE384" s="378">
        <f t="shared" si="160"/>
        <v>0.797021220508765</v>
      </c>
      <c r="EG384" s="226">
        <v>4025</v>
      </c>
      <c r="EH384" s="226">
        <v>3398</v>
      </c>
      <c r="EI384" s="226">
        <v>627</v>
      </c>
      <c r="EJ384" s="226">
        <v>327</v>
      </c>
      <c r="EK384" s="226">
        <v>661</v>
      </c>
      <c r="EL384" s="226">
        <v>9809</v>
      </c>
      <c r="EM384" s="226">
        <v>9794</v>
      </c>
      <c r="EN384" s="379">
        <f t="shared" si="141"/>
        <v>0.84422360248447204</v>
      </c>
      <c r="EO384" s="226">
        <f t="shared" si="142"/>
        <v>52.153110047846887</v>
      </c>
      <c r="EP384" s="379">
        <f t="shared" si="143"/>
        <v>0.16422360248447204</v>
      </c>
      <c r="EQ384" s="226">
        <f t="shared" si="144"/>
        <v>67387.093485574471</v>
      </c>
      <c r="ER384" s="226">
        <f t="shared" si="145"/>
        <v>2782.3157034919336</v>
      </c>
      <c r="ES384" s="292"/>
      <c r="ET384" s="227">
        <v>7275</v>
      </c>
      <c r="EU384" s="227">
        <v>5496</v>
      </c>
      <c r="EV384" s="227">
        <v>1779</v>
      </c>
      <c r="EW384" s="227">
        <v>597</v>
      </c>
      <c r="EX384" s="227">
        <v>3097</v>
      </c>
      <c r="EY384" s="227">
        <v>15081</v>
      </c>
      <c r="EZ384" s="227">
        <v>15064</v>
      </c>
      <c r="FA384" s="380">
        <f t="shared" si="150"/>
        <v>0.75546391752577324</v>
      </c>
      <c r="FB384" s="228">
        <f t="shared" si="151"/>
        <v>33.558178752107928</v>
      </c>
      <c r="FC384" s="380">
        <f t="shared" si="152"/>
        <v>0.4257044673539519</v>
      </c>
      <c r="FD384" s="227">
        <f t="shared" si="153"/>
        <v>205357.73489821629</v>
      </c>
      <c r="FE384" s="227">
        <f t="shared" si="154"/>
        <v>3302.5756771109932</v>
      </c>
      <c r="FF384" s="227">
        <v>1279</v>
      </c>
      <c r="FG384" s="228">
        <f t="shared" si="146"/>
        <v>55.824863174354967</v>
      </c>
      <c r="FH384" s="227">
        <v>714</v>
      </c>
      <c r="FI384" s="227">
        <v>1279</v>
      </c>
      <c r="FJ384" s="227">
        <v>7</v>
      </c>
      <c r="FK384" s="227">
        <f t="shared" si="137"/>
        <v>558</v>
      </c>
      <c r="FL384" s="227">
        <v>279</v>
      </c>
      <c r="FM384" s="227">
        <f t="shared" si="138"/>
        <v>279</v>
      </c>
      <c r="FZ384" s="229"/>
      <c r="GA384" s="229"/>
      <c r="GB384" s="229"/>
      <c r="GC384" s="229"/>
      <c r="GD384" s="229"/>
    </row>
    <row r="385" spans="1:186" s="368" customFormat="1">
      <c r="A385" s="287" t="s">
        <v>534</v>
      </c>
      <c r="B385" s="369" t="s">
        <v>535</v>
      </c>
      <c r="C385" s="287" t="s">
        <v>977</v>
      </c>
      <c r="D385" s="403" t="s">
        <v>3126</v>
      </c>
      <c r="E385" s="369" t="s">
        <v>978</v>
      </c>
      <c r="F385" s="403">
        <v>382</v>
      </c>
      <c r="G385" s="404" t="s">
        <v>979</v>
      </c>
      <c r="H385" s="392" t="s">
        <v>980</v>
      </c>
      <c r="I385" s="287" t="s">
        <v>954</v>
      </c>
      <c r="J385" s="369" t="s">
        <v>955</v>
      </c>
      <c r="K385" s="287" t="s">
        <v>557</v>
      </c>
      <c r="L385" s="369" t="s">
        <v>956</v>
      </c>
      <c r="M385" s="369" t="s">
        <v>3124</v>
      </c>
      <c r="N385" s="372">
        <v>1</v>
      </c>
      <c r="O385" s="373">
        <v>27</v>
      </c>
      <c r="P385" s="373">
        <v>37</v>
      </c>
      <c r="Q385" s="373">
        <v>39</v>
      </c>
      <c r="R385" s="373">
        <v>42</v>
      </c>
      <c r="S385" s="374">
        <v>365</v>
      </c>
      <c r="T385" s="374">
        <v>382</v>
      </c>
      <c r="U385" s="374">
        <v>398</v>
      </c>
      <c r="V385" s="374">
        <v>424</v>
      </c>
      <c r="W385" s="373">
        <v>19</v>
      </c>
      <c r="X385" s="373">
        <v>26</v>
      </c>
      <c r="Y385" s="373">
        <v>27</v>
      </c>
      <c r="Z385" s="373">
        <v>29</v>
      </c>
      <c r="AA385" s="374">
        <v>282</v>
      </c>
      <c r="AB385" s="374">
        <v>292</v>
      </c>
      <c r="AC385" s="374">
        <v>304</v>
      </c>
      <c r="AD385" s="374">
        <v>325</v>
      </c>
      <c r="AE385" s="373">
        <v>0</v>
      </c>
      <c r="AF385" s="373">
        <v>0</v>
      </c>
      <c r="AG385" s="373">
        <v>0</v>
      </c>
      <c r="AH385" s="373">
        <v>0</v>
      </c>
      <c r="AI385" s="374">
        <v>1</v>
      </c>
      <c r="AJ385" s="374">
        <v>1</v>
      </c>
      <c r="AK385" s="374">
        <v>1</v>
      </c>
      <c r="AL385" s="374">
        <v>1</v>
      </c>
      <c r="AM385" s="226">
        <v>8</v>
      </c>
      <c r="AN385" s="226">
        <v>12</v>
      </c>
      <c r="AO385" s="226">
        <v>12</v>
      </c>
      <c r="AP385" s="226">
        <v>13</v>
      </c>
      <c r="AQ385" s="227">
        <v>83</v>
      </c>
      <c r="AR385" s="227">
        <v>90</v>
      </c>
      <c r="AS385" s="227">
        <v>94</v>
      </c>
      <c r="AT385" s="227">
        <v>99</v>
      </c>
      <c r="AU385" s="226">
        <v>5</v>
      </c>
      <c r="AV385" s="226">
        <v>9</v>
      </c>
      <c r="AW385" s="226">
        <v>10</v>
      </c>
      <c r="AX385" s="226">
        <v>11</v>
      </c>
      <c r="AY385" s="227">
        <v>41</v>
      </c>
      <c r="AZ385" s="227">
        <v>43</v>
      </c>
      <c r="BA385" s="227">
        <v>47</v>
      </c>
      <c r="BB385" s="227">
        <v>53</v>
      </c>
      <c r="BC385" s="226">
        <f t="shared" si="156"/>
        <v>3</v>
      </c>
      <c r="BD385" s="226">
        <f t="shared" si="156"/>
        <v>0</v>
      </c>
      <c r="BE385" s="226">
        <f t="shared" si="156"/>
        <v>-4</v>
      </c>
      <c r="BF385" s="226">
        <f t="shared" si="155"/>
        <v>-5</v>
      </c>
      <c r="BG385" s="218">
        <f t="shared" si="155"/>
        <v>37</v>
      </c>
      <c r="BH385" s="218">
        <f t="shared" si="155"/>
        <v>38</v>
      </c>
      <c r="BI385" s="218">
        <f t="shared" si="155"/>
        <v>37</v>
      </c>
      <c r="BJ385" s="218">
        <f t="shared" si="155"/>
        <v>44</v>
      </c>
      <c r="BK385" s="226">
        <f t="shared" si="158"/>
        <v>0</v>
      </c>
      <c r="BL385" s="226">
        <f t="shared" si="158"/>
        <v>3</v>
      </c>
      <c r="BM385" s="226">
        <f t="shared" si="158"/>
        <v>6</v>
      </c>
      <c r="BN385" s="226">
        <f t="shared" si="158"/>
        <v>7</v>
      </c>
      <c r="BO385" s="227">
        <f t="shared" si="147"/>
        <v>5</v>
      </c>
      <c r="BP385" s="227">
        <f t="shared" si="147"/>
        <v>9</v>
      </c>
      <c r="BQ385" s="227">
        <f t="shared" si="147"/>
        <v>10</v>
      </c>
      <c r="BR385" s="227">
        <f t="shared" si="147"/>
        <v>2</v>
      </c>
      <c r="BS385" s="226">
        <v>0</v>
      </c>
      <c r="BT385" s="226">
        <v>3</v>
      </c>
      <c r="BU385" s="226">
        <v>6</v>
      </c>
      <c r="BV385" s="226">
        <v>7</v>
      </c>
      <c r="BW385" s="227">
        <v>5</v>
      </c>
      <c r="BX385" s="227">
        <v>9</v>
      </c>
      <c r="BY385" s="227">
        <v>10</v>
      </c>
      <c r="BZ385" s="227">
        <v>2</v>
      </c>
      <c r="CA385" s="226">
        <v>0</v>
      </c>
      <c r="CB385" s="226">
        <f>IFERROR(VLOOKUP($G385,[12]ITEM!$B$2:$AC$939,26,0),0)</f>
        <v>0</v>
      </c>
      <c r="CC385" s="226">
        <f>IFERROR(VLOOKUP($G385,[12]ITEM!$B$2:$AC$939,27,0),0)</f>
        <v>0</v>
      </c>
      <c r="CD385" s="226">
        <f>IFERROR(VLOOKUP($G385,[12]ITEM!$B$2:$AC$939,28,0),0)</f>
        <v>0</v>
      </c>
      <c r="CE385" s="227">
        <v>0</v>
      </c>
      <c r="CF385" s="227">
        <v>0</v>
      </c>
      <c r="CG385" s="227">
        <v>0</v>
      </c>
      <c r="CH385" s="227">
        <v>0</v>
      </c>
      <c r="CI385" s="375"/>
      <c r="CJ385" s="226">
        <f t="shared" si="139"/>
        <v>4</v>
      </c>
      <c r="CK385" s="226">
        <f t="shared" si="139"/>
        <v>5</v>
      </c>
      <c r="CL385" s="226">
        <f t="shared" si="139"/>
        <v>5</v>
      </c>
      <c r="CM385" s="226">
        <f t="shared" si="139"/>
        <v>6</v>
      </c>
      <c r="CN385" s="227">
        <f t="shared" si="159"/>
        <v>37</v>
      </c>
      <c r="CO385" s="227">
        <f t="shared" si="159"/>
        <v>40.445898615793475</v>
      </c>
      <c r="CP385" s="227">
        <f t="shared" si="159"/>
        <v>42.017979176876231</v>
      </c>
      <c r="CQ385" s="227">
        <f t="shared" si="159"/>
        <v>44.272977400056782</v>
      </c>
      <c r="CR385" s="226">
        <v>4</v>
      </c>
      <c r="CS385" s="226">
        <v>5</v>
      </c>
      <c r="CT385" s="226">
        <v>5</v>
      </c>
      <c r="CU385" s="226">
        <v>6</v>
      </c>
      <c r="CV385" s="227">
        <f t="shared" si="140"/>
        <v>37</v>
      </c>
      <c r="CW385" s="227">
        <f>CV385*(1+('[13]GROWTH (YoY)'!AR385/100))</f>
        <v>40.445898615793475</v>
      </c>
      <c r="CX385" s="227">
        <f>CW385*(1+('[13]GROWTH (YoY)'!AS385/100))</f>
        <v>42.017979176876231</v>
      </c>
      <c r="CY385" s="227">
        <f>CX385*(1+('[13]GROWTH (YoY)'!AT385/100))</f>
        <v>44.272977400056782</v>
      </c>
      <c r="CZ385" s="226">
        <v>0</v>
      </c>
      <c r="DA385" s="226">
        <v>0</v>
      </c>
      <c r="DB385" s="226">
        <v>0</v>
      </c>
      <c r="DC385" s="226">
        <v>0</v>
      </c>
      <c r="DD385" s="227">
        <v>0</v>
      </c>
      <c r="DE385" s="227">
        <v>0</v>
      </c>
      <c r="DF385" s="227">
        <v>0</v>
      </c>
      <c r="DG385" s="227">
        <v>0</v>
      </c>
      <c r="DH385" s="226">
        <v>0</v>
      </c>
      <c r="DI385" s="226">
        <v>0</v>
      </c>
      <c r="DJ385" s="226">
        <v>0</v>
      </c>
      <c r="DK385" s="226">
        <v>0</v>
      </c>
      <c r="DL385" s="227">
        <v>0</v>
      </c>
      <c r="DM385" s="227">
        <v>0</v>
      </c>
      <c r="DN385" s="227">
        <v>0</v>
      </c>
      <c r="DO385" s="227">
        <v>0</v>
      </c>
      <c r="DP385" s="376">
        <f t="shared" si="161"/>
        <v>-1</v>
      </c>
      <c r="DQ385" s="226">
        <f t="shared" si="161"/>
        <v>-5</v>
      </c>
      <c r="DR385" s="226">
        <f t="shared" si="161"/>
        <v>-9</v>
      </c>
      <c r="DS385" s="226">
        <f t="shared" si="157"/>
        <v>-11</v>
      </c>
      <c r="DT385" s="227">
        <f t="shared" si="157"/>
        <v>0</v>
      </c>
      <c r="DU385" s="227">
        <f t="shared" si="157"/>
        <v>-2.4458986157934746</v>
      </c>
      <c r="DV385" s="227">
        <f t="shared" si="157"/>
        <v>-5.0179791768762314</v>
      </c>
      <c r="DW385" s="227">
        <f t="shared" si="157"/>
        <v>-0.27297740005678151</v>
      </c>
      <c r="DX385" s="377">
        <f t="shared" si="149"/>
        <v>0.70370370370370372</v>
      </c>
      <c r="DY385" s="377">
        <f t="shared" si="149"/>
        <v>0.70270270270270274</v>
      </c>
      <c r="DZ385" s="377">
        <f t="shared" si="149"/>
        <v>0.69230769230769229</v>
      </c>
      <c r="EA385" s="377">
        <f t="shared" si="149"/>
        <v>0.69047619047619047</v>
      </c>
      <c r="EB385" s="378">
        <f t="shared" si="160"/>
        <v>0.77260273972602744</v>
      </c>
      <c r="EC385" s="378">
        <f t="shared" si="160"/>
        <v>0.76439790575916233</v>
      </c>
      <c r="ED385" s="378">
        <f t="shared" si="160"/>
        <v>0.76381909547738691</v>
      </c>
      <c r="EE385" s="378">
        <f t="shared" si="160"/>
        <v>0.76650943396226412</v>
      </c>
      <c r="EG385" s="226">
        <v>27</v>
      </c>
      <c r="EH385" s="226">
        <v>18</v>
      </c>
      <c r="EI385" s="226">
        <v>9</v>
      </c>
      <c r="EJ385" s="226">
        <v>5</v>
      </c>
      <c r="EK385" s="226">
        <v>3</v>
      </c>
      <c r="EL385" s="226">
        <v>255</v>
      </c>
      <c r="EM385" s="226">
        <v>235</v>
      </c>
      <c r="EN385" s="379">
        <f t="shared" si="141"/>
        <v>0.66666666666666663</v>
      </c>
      <c r="EO385" s="226">
        <f t="shared" si="142"/>
        <v>55.555555555555557</v>
      </c>
      <c r="EP385" s="379">
        <f t="shared" si="143"/>
        <v>0.1111111111111111</v>
      </c>
      <c r="EQ385" s="226">
        <f t="shared" si="144"/>
        <v>11764.705882352941</v>
      </c>
      <c r="ER385" s="226">
        <f t="shared" si="145"/>
        <v>1773.0496453900707</v>
      </c>
      <c r="ES385" s="292"/>
      <c r="ET385" s="227">
        <v>365</v>
      </c>
      <c r="EU385" s="227">
        <v>282</v>
      </c>
      <c r="EV385" s="227">
        <v>83</v>
      </c>
      <c r="EW385" s="227">
        <v>28</v>
      </c>
      <c r="EX385" s="227">
        <v>31</v>
      </c>
      <c r="EY385" s="227">
        <v>663</v>
      </c>
      <c r="EZ385" s="227">
        <v>657</v>
      </c>
      <c r="FA385" s="380">
        <f t="shared" si="150"/>
        <v>0.77260273972602744</v>
      </c>
      <c r="FB385" s="228">
        <f t="shared" si="151"/>
        <v>33.734939759036145</v>
      </c>
      <c r="FC385" s="380">
        <f t="shared" si="152"/>
        <v>8.4931506849315067E-2</v>
      </c>
      <c r="FD385" s="227">
        <f t="shared" si="153"/>
        <v>46757.164404223229</v>
      </c>
      <c r="FE385" s="227">
        <f t="shared" si="154"/>
        <v>3551.4967021816337</v>
      </c>
      <c r="FF385" s="227">
        <v>83</v>
      </c>
      <c r="FG385" s="228">
        <f t="shared" si="146"/>
        <v>44.578313253012048</v>
      </c>
      <c r="FH385" s="227">
        <v>37</v>
      </c>
      <c r="FI385" s="227">
        <v>83</v>
      </c>
      <c r="FJ385" s="227">
        <v>2</v>
      </c>
      <c r="FK385" s="227">
        <f t="shared" si="137"/>
        <v>44</v>
      </c>
      <c r="FL385" s="227">
        <v>7</v>
      </c>
      <c r="FM385" s="227">
        <f t="shared" si="138"/>
        <v>37</v>
      </c>
      <c r="FZ385" s="229"/>
      <c r="GA385" s="229"/>
      <c r="GB385" s="229"/>
      <c r="GC385" s="229"/>
      <c r="GD385" s="229"/>
    </row>
    <row r="386" spans="1:186" s="368" customFormat="1">
      <c r="A386" s="287" t="s">
        <v>534</v>
      </c>
      <c r="B386" s="369" t="s">
        <v>535</v>
      </c>
      <c r="C386" s="287" t="s">
        <v>977</v>
      </c>
      <c r="D386" s="403" t="s">
        <v>3126</v>
      </c>
      <c r="E386" s="369" t="s">
        <v>978</v>
      </c>
      <c r="F386" s="403">
        <v>383</v>
      </c>
      <c r="G386" s="404" t="s">
        <v>981</v>
      </c>
      <c r="H386" s="392" t="s">
        <v>982</v>
      </c>
      <c r="I386" s="287" t="s">
        <v>954</v>
      </c>
      <c r="J386" s="369" t="s">
        <v>955</v>
      </c>
      <c r="K386" s="287" t="s">
        <v>557</v>
      </c>
      <c r="L386" s="369" t="s">
        <v>956</v>
      </c>
      <c r="M386" s="369" t="s">
        <v>3124</v>
      </c>
      <c r="N386" s="372">
        <v>1</v>
      </c>
      <c r="O386" s="373">
        <v>209</v>
      </c>
      <c r="P386" s="373">
        <v>277</v>
      </c>
      <c r="Q386" s="373">
        <v>306</v>
      </c>
      <c r="R386" s="373">
        <v>315</v>
      </c>
      <c r="S386" s="374">
        <v>19</v>
      </c>
      <c r="T386" s="374">
        <v>21</v>
      </c>
      <c r="U386" s="374">
        <v>22</v>
      </c>
      <c r="V386" s="374">
        <v>24</v>
      </c>
      <c r="W386" s="373">
        <v>178</v>
      </c>
      <c r="X386" s="373">
        <v>236</v>
      </c>
      <c r="Y386" s="373">
        <v>260</v>
      </c>
      <c r="Z386" s="373">
        <v>267</v>
      </c>
      <c r="AA386" s="374">
        <v>14</v>
      </c>
      <c r="AB386" s="374">
        <v>15</v>
      </c>
      <c r="AC386" s="374">
        <v>15</v>
      </c>
      <c r="AD386" s="374">
        <v>16</v>
      </c>
      <c r="AE386" s="373">
        <v>1</v>
      </c>
      <c r="AF386" s="373">
        <v>1</v>
      </c>
      <c r="AG386" s="373">
        <v>1</v>
      </c>
      <c r="AH386" s="373">
        <v>1</v>
      </c>
      <c r="AI386" s="374">
        <v>0</v>
      </c>
      <c r="AJ386" s="374">
        <v>0</v>
      </c>
      <c r="AK386" s="374">
        <v>0</v>
      </c>
      <c r="AL386" s="374">
        <v>0</v>
      </c>
      <c r="AM386" s="226">
        <v>31</v>
      </c>
      <c r="AN386" s="226">
        <v>42</v>
      </c>
      <c r="AO386" s="226">
        <v>46</v>
      </c>
      <c r="AP386" s="226">
        <v>47</v>
      </c>
      <c r="AQ386" s="227">
        <v>5</v>
      </c>
      <c r="AR386" s="227">
        <v>6</v>
      </c>
      <c r="AS386" s="227">
        <v>6</v>
      </c>
      <c r="AT386" s="227">
        <v>7</v>
      </c>
      <c r="AU386" s="226">
        <v>13</v>
      </c>
      <c r="AV386" s="226">
        <v>18</v>
      </c>
      <c r="AW386" s="226">
        <v>20</v>
      </c>
      <c r="AX386" s="226">
        <v>21</v>
      </c>
      <c r="AY386" s="227">
        <v>2</v>
      </c>
      <c r="AZ386" s="227">
        <v>3</v>
      </c>
      <c r="BA386" s="227">
        <v>3</v>
      </c>
      <c r="BB386" s="227">
        <v>3</v>
      </c>
      <c r="BC386" s="226">
        <f t="shared" si="156"/>
        <v>17</v>
      </c>
      <c r="BD386" s="226">
        <f t="shared" si="156"/>
        <v>22</v>
      </c>
      <c r="BE386" s="226">
        <f t="shared" si="156"/>
        <v>23</v>
      </c>
      <c r="BF386" s="226">
        <f t="shared" si="155"/>
        <v>23</v>
      </c>
      <c r="BG386" s="218">
        <f t="shared" si="155"/>
        <v>1</v>
      </c>
      <c r="BH386" s="218">
        <f t="shared" si="155"/>
        <v>0</v>
      </c>
      <c r="BI386" s="218">
        <f t="shared" si="155"/>
        <v>0</v>
      </c>
      <c r="BJ386" s="218">
        <f t="shared" si="155"/>
        <v>4</v>
      </c>
      <c r="BK386" s="226">
        <f t="shared" si="158"/>
        <v>1</v>
      </c>
      <c r="BL386" s="226">
        <f t="shared" si="158"/>
        <v>2</v>
      </c>
      <c r="BM386" s="226">
        <f t="shared" si="158"/>
        <v>3</v>
      </c>
      <c r="BN386" s="226">
        <f t="shared" si="158"/>
        <v>3</v>
      </c>
      <c r="BO386" s="227">
        <f t="shared" si="147"/>
        <v>2</v>
      </c>
      <c r="BP386" s="227">
        <f t="shared" si="147"/>
        <v>3</v>
      </c>
      <c r="BQ386" s="227">
        <f t="shared" si="147"/>
        <v>3</v>
      </c>
      <c r="BR386" s="227">
        <f t="shared" si="147"/>
        <v>0</v>
      </c>
      <c r="BS386" s="226">
        <v>1</v>
      </c>
      <c r="BT386" s="226">
        <v>2</v>
      </c>
      <c r="BU386" s="226">
        <v>3</v>
      </c>
      <c r="BV386" s="226">
        <v>3</v>
      </c>
      <c r="BW386" s="227">
        <v>2</v>
      </c>
      <c r="BX386" s="227">
        <v>3</v>
      </c>
      <c r="BY386" s="227">
        <v>3</v>
      </c>
      <c r="BZ386" s="227">
        <v>0</v>
      </c>
      <c r="CA386" s="226">
        <v>0</v>
      </c>
      <c r="CB386" s="226">
        <f>IFERROR(VLOOKUP($G386,[12]ITEM!$B$2:$AC$939,26,0),0)</f>
        <v>0</v>
      </c>
      <c r="CC386" s="226">
        <f>IFERROR(VLOOKUP($G386,[12]ITEM!$B$2:$AC$939,27,0),0)</f>
        <v>0</v>
      </c>
      <c r="CD386" s="226">
        <f>IFERROR(VLOOKUP($G386,[12]ITEM!$B$2:$AC$939,28,0),0)</f>
        <v>0</v>
      </c>
      <c r="CE386" s="227">
        <v>0</v>
      </c>
      <c r="CF386" s="227">
        <v>0</v>
      </c>
      <c r="CG386" s="227">
        <v>0</v>
      </c>
      <c r="CH386" s="227">
        <v>0</v>
      </c>
      <c r="CI386" s="375"/>
      <c r="CJ386" s="226">
        <f t="shared" si="139"/>
        <v>17</v>
      </c>
      <c r="CK386" s="226">
        <f t="shared" si="139"/>
        <v>23</v>
      </c>
      <c r="CL386" s="226">
        <f t="shared" si="139"/>
        <v>25</v>
      </c>
      <c r="CM386" s="226">
        <f t="shared" si="139"/>
        <v>26</v>
      </c>
      <c r="CN386" s="227">
        <f t="shared" si="159"/>
        <v>1</v>
      </c>
      <c r="CO386" s="227">
        <f t="shared" si="159"/>
        <v>1.1275331086225471</v>
      </c>
      <c r="CP386" s="227">
        <f t="shared" si="159"/>
        <v>1.1961183167128744</v>
      </c>
      <c r="CQ386" s="227">
        <f t="shared" si="159"/>
        <v>1.3480426662974077</v>
      </c>
      <c r="CR386" s="226">
        <v>17</v>
      </c>
      <c r="CS386" s="226">
        <v>23</v>
      </c>
      <c r="CT386" s="226">
        <v>25</v>
      </c>
      <c r="CU386" s="226">
        <v>26</v>
      </c>
      <c r="CV386" s="227">
        <f t="shared" si="140"/>
        <v>1</v>
      </c>
      <c r="CW386" s="227">
        <f>CV386*(1+('[13]GROWTH (YoY)'!AR386/100))</f>
        <v>1.1275331086225471</v>
      </c>
      <c r="CX386" s="227">
        <f>CW386*(1+('[13]GROWTH (YoY)'!AS386/100))</f>
        <v>1.1961183167128744</v>
      </c>
      <c r="CY386" s="227">
        <f>CX386*(1+('[13]GROWTH (YoY)'!AT386/100))</f>
        <v>1.3480426662974077</v>
      </c>
      <c r="CZ386" s="226">
        <v>0</v>
      </c>
      <c r="DA386" s="226">
        <v>0</v>
      </c>
      <c r="DB386" s="226">
        <v>0</v>
      </c>
      <c r="DC386" s="226">
        <v>0</v>
      </c>
      <c r="DD386" s="227">
        <v>0</v>
      </c>
      <c r="DE386" s="227">
        <v>0</v>
      </c>
      <c r="DF386" s="227">
        <v>0</v>
      </c>
      <c r="DG386" s="227">
        <v>0</v>
      </c>
      <c r="DH386" s="226">
        <v>0</v>
      </c>
      <c r="DI386" s="226">
        <v>0</v>
      </c>
      <c r="DJ386" s="226">
        <v>0</v>
      </c>
      <c r="DK386" s="226">
        <v>0</v>
      </c>
      <c r="DL386" s="227">
        <v>0</v>
      </c>
      <c r="DM386" s="227">
        <v>0</v>
      </c>
      <c r="DN386" s="227">
        <v>0</v>
      </c>
      <c r="DO386" s="227">
        <v>0</v>
      </c>
      <c r="DP386" s="376">
        <f t="shared" si="161"/>
        <v>0</v>
      </c>
      <c r="DQ386" s="226">
        <f t="shared" si="161"/>
        <v>-1</v>
      </c>
      <c r="DR386" s="226">
        <f t="shared" si="161"/>
        <v>-2</v>
      </c>
      <c r="DS386" s="226">
        <f t="shared" si="157"/>
        <v>-3</v>
      </c>
      <c r="DT386" s="227">
        <f t="shared" si="157"/>
        <v>0</v>
      </c>
      <c r="DU386" s="227">
        <f t="shared" si="157"/>
        <v>-1.1275331086225471</v>
      </c>
      <c r="DV386" s="227">
        <f t="shared" si="157"/>
        <v>-1.1961183167128744</v>
      </c>
      <c r="DW386" s="227">
        <f t="shared" si="157"/>
        <v>2.6519573337025921</v>
      </c>
      <c r="DX386" s="377">
        <f t="shared" si="149"/>
        <v>0.85167464114832536</v>
      </c>
      <c r="DY386" s="377">
        <f t="shared" si="149"/>
        <v>0.85198555956678701</v>
      </c>
      <c r="DZ386" s="377">
        <f t="shared" si="149"/>
        <v>0.84967320261437906</v>
      </c>
      <c r="EA386" s="377">
        <f t="shared" si="149"/>
        <v>0.84761904761904761</v>
      </c>
      <c r="EB386" s="378">
        <f t="shared" si="160"/>
        <v>0.73684210526315785</v>
      </c>
      <c r="EC386" s="378">
        <f t="shared" si="160"/>
        <v>0.7142857142857143</v>
      </c>
      <c r="ED386" s="378">
        <f t="shared" si="160"/>
        <v>0.68181818181818177</v>
      </c>
      <c r="EE386" s="378">
        <f t="shared" si="160"/>
        <v>0.66666666666666663</v>
      </c>
      <c r="EG386" s="226">
        <v>209</v>
      </c>
      <c r="EH386" s="226">
        <v>178</v>
      </c>
      <c r="EI386" s="226">
        <v>31</v>
      </c>
      <c r="EJ386" s="226">
        <v>12</v>
      </c>
      <c r="EK386" s="226">
        <v>2</v>
      </c>
      <c r="EL386" s="226">
        <v>216</v>
      </c>
      <c r="EM386" s="226">
        <v>213</v>
      </c>
      <c r="EN386" s="379">
        <f t="shared" si="141"/>
        <v>0.85167464114832536</v>
      </c>
      <c r="EO386" s="226">
        <f t="shared" si="142"/>
        <v>38.70967741935484</v>
      </c>
      <c r="EP386" s="379">
        <f t="shared" si="143"/>
        <v>9.5693779904306216E-3</v>
      </c>
      <c r="EQ386" s="226">
        <f t="shared" si="144"/>
        <v>9259.2592592592591</v>
      </c>
      <c r="ER386" s="226">
        <f t="shared" si="145"/>
        <v>4694.8356807511736</v>
      </c>
      <c r="ES386" s="292"/>
      <c r="ET386" s="227">
        <v>19</v>
      </c>
      <c r="EU386" s="227">
        <v>14</v>
      </c>
      <c r="EV386" s="227">
        <v>5</v>
      </c>
      <c r="EW386" s="227">
        <v>4</v>
      </c>
      <c r="EX386" s="227">
        <v>6</v>
      </c>
      <c r="EY386" s="227">
        <v>146</v>
      </c>
      <c r="EZ386" s="227">
        <v>144</v>
      </c>
      <c r="FA386" s="380">
        <f t="shared" si="150"/>
        <v>0.73684210526315785</v>
      </c>
      <c r="FB386" s="228">
        <f t="shared" si="151"/>
        <v>80</v>
      </c>
      <c r="FC386" s="380">
        <f t="shared" si="152"/>
        <v>0.31578947368421051</v>
      </c>
      <c r="FD386" s="227">
        <f t="shared" si="153"/>
        <v>41095.890410958906</v>
      </c>
      <c r="FE386" s="227">
        <f t="shared" si="154"/>
        <v>2314.8148148148148</v>
      </c>
      <c r="FF386" s="227">
        <v>5</v>
      </c>
      <c r="FG386" s="228">
        <f t="shared" si="146"/>
        <v>40</v>
      </c>
      <c r="FH386" s="227">
        <v>2</v>
      </c>
      <c r="FI386" s="227">
        <v>5</v>
      </c>
      <c r="FJ386" s="227">
        <v>0</v>
      </c>
      <c r="FK386" s="227">
        <f t="shared" si="137"/>
        <v>3</v>
      </c>
      <c r="FL386" s="227">
        <v>0</v>
      </c>
      <c r="FM386" s="227">
        <f t="shared" si="138"/>
        <v>3</v>
      </c>
      <c r="FZ386" s="229"/>
      <c r="GA386" s="229"/>
      <c r="GB386" s="229"/>
      <c r="GC386" s="229"/>
      <c r="GD386" s="229"/>
    </row>
    <row r="387" spans="1:186" s="368" customFormat="1">
      <c r="A387" s="287" t="s">
        <v>534</v>
      </c>
      <c r="B387" s="369" t="s">
        <v>535</v>
      </c>
      <c r="C387" s="287" t="s">
        <v>977</v>
      </c>
      <c r="D387" s="403" t="s">
        <v>3126</v>
      </c>
      <c r="E387" s="369" t="s">
        <v>978</v>
      </c>
      <c r="F387" s="403">
        <v>384</v>
      </c>
      <c r="G387" s="404" t="s">
        <v>983</v>
      </c>
      <c r="H387" s="392" t="s">
        <v>984</v>
      </c>
      <c r="I387" s="287" t="s">
        <v>954</v>
      </c>
      <c r="J387" s="369" t="s">
        <v>955</v>
      </c>
      <c r="K387" s="287" t="s">
        <v>557</v>
      </c>
      <c r="L387" s="369" t="s">
        <v>956</v>
      </c>
      <c r="M387" s="369" t="s">
        <v>3124</v>
      </c>
      <c r="N387" s="372">
        <v>1</v>
      </c>
      <c r="O387" s="373">
        <v>2552</v>
      </c>
      <c r="P387" s="373">
        <v>2571</v>
      </c>
      <c r="Q387" s="373">
        <v>2963</v>
      </c>
      <c r="R387" s="373">
        <v>3199</v>
      </c>
      <c r="S387" s="374">
        <v>2136</v>
      </c>
      <c r="T387" s="374">
        <v>2462</v>
      </c>
      <c r="U387" s="374">
        <v>2658</v>
      </c>
      <c r="V387" s="374">
        <v>2754</v>
      </c>
      <c r="W387" s="373">
        <v>2129</v>
      </c>
      <c r="X387" s="373">
        <v>2142</v>
      </c>
      <c r="Y387" s="373">
        <v>2468</v>
      </c>
      <c r="Z387" s="373">
        <v>2664</v>
      </c>
      <c r="AA387" s="374">
        <v>1655</v>
      </c>
      <c r="AB387" s="374">
        <v>1904</v>
      </c>
      <c r="AC387" s="374">
        <v>2041</v>
      </c>
      <c r="AD387" s="374">
        <v>2156</v>
      </c>
      <c r="AE387" s="373">
        <v>13</v>
      </c>
      <c r="AF387" s="373">
        <v>10</v>
      </c>
      <c r="AG387" s="373">
        <v>10</v>
      </c>
      <c r="AH387" s="373">
        <v>10</v>
      </c>
      <c r="AI387" s="374">
        <v>8</v>
      </c>
      <c r="AJ387" s="374">
        <v>8</v>
      </c>
      <c r="AK387" s="374">
        <v>8</v>
      </c>
      <c r="AL387" s="374">
        <v>9</v>
      </c>
      <c r="AM387" s="226">
        <v>422</v>
      </c>
      <c r="AN387" s="226">
        <v>430</v>
      </c>
      <c r="AO387" s="226">
        <v>495</v>
      </c>
      <c r="AP387" s="226">
        <v>535</v>
      </c>
      <c r="AQ387" s="227">
        <v>481</v>
      </c>
      <c r="AR387" s="227">
        <v>558</v>
      </c>
      <c r="AS387" s="227">
        <v>617</v>
      </c>
      <c r="AT387" s="227">
        <v>598</v>
      </c>
      <c r="AU387" s="226">
        <v>258</v>
      </c>
      <c r="AV387" s="226">
        <v>297</v>
      </c>
      <c r="AW387" s="226">
        <v>345</v>
      </c>
      <c r="AX387" s="226">
        <v>390</v>
      </c>
      <c r="AY387" s="227">
        <v>358</v>
      </c>
      <c r="AZ387" s="227">
        <v>367</v>
      </c>
      <c r="BA387" s="227">
        <v>402</v>
      </c>
      <c r="BB387" s="227">
        <v>452</v>
      </c>
      <c r="BC387" s="226">
        <f t="shared" si="156"/>
        <v>151</v>
      </c>
      <c r="BD387" s="226">
        <f t="shared" si="156"/>
        <v>118</v>
      </c>
      <c r="BE387" s="226">
        <f t="shared" si="156"/>
        <v>137</v>
      </c>
      <c r="BF387" s="226">
        <f t="shared" si="156"/>
        <v>134</v>
      </c>
      <c r="BG387" s="218">
        <f t="shared" si="156"/>
        <v>105</v>
      </c>
      <c r="BH387" s="218">
        <f t="shared" si="156"/>
        <v>171</v>
      </c>
      <c r="BI387" s="218">
        <f t="shared" si="156"/>
        <v>195</v>
      </c>
      <c r="BJ387" s="218">
        <f t="shared" si="156"/>
        <v>129</v>
      </c>
      <c r="BK387" s="226">
        <f t="shared" si="158"/>
        <v>13</v>
      </c>
      <c r="BL387" s="226">
        <f t="shared" si="158"/>
        <v>15</v>
      </c>
      <c r="BM387" s="226">
        <f t="shared" si="158"/>
        <v>13</v>
      </c>
      <c r="BN387" s="226">
        <f t="shared" si="158"/>
        <v>11</v>
      </c>
      <c r="BO387" s="227">
        <f t="shared" si="147"/>
        <v>18</v>
      </c>
      <c r="BP387" s="227">
        <f t="shared" si="147"/>
        <v>20</v>
      </c>
      <c r="BQ387" s="227">
        <f t="shared" si="147"/>
        <v>20</v>
      </c>
      <c r="BR387" s="227">
        <f t="shared" si="147"/>
        <v>17</v>
      </c>
      <c r="BS387" s="226">
        <v>15</v>
      </c>
      <c r="BT387" s="226">
        <v>15</v>
      </c>
      <c r="BU387" s="226">
        <v>13</v>
      </c>
      <c r="BV387" s="226">
        <v>11</v>
      </c>
      <c r="BW387" s="227">
        <v>18</v>
      </c>
      <c r="BX387" s="227">
        <v>20</v>
      </c>
      <c r="BY387" s="227">
        <v>20</v>
      </c>
      <c r="BZ387" s="227">
        <v>17</v>
      </c>
      <c r="CA387" s="226">
        <v>2</v>
      </c>
      <c r="CB387" s="226">
        <f>IFERROR(VLOOKUP($G387,[12]ITEM!$B$2:$AC$939,26,0),0)</f>
        <v>0</v>
      </c>
      <c r="CC387" s="226">
        <f>IFERROR(VLOOKUP($G387,[12]ITEM!$B$2:$AC$939,27,0),0)</f>
        <v>0</v>
      </c>
      <c r="CD387" s="226">
        <f>IFERROR(VLOOKUP($G387,[12]ITEM!$B$2:$AC$939,28,0),0)</f>
        <v>0</v>
      </c>
      <c r="CE387" s="227">
        <v>0</v>
      </c>
      <c r="CF387" s="227">
        <v>0</v>
      </c>
      <c r="CG387" s="227">
        <v>0</v>
      </c>
      <c r="CH387" s="227">
        <v>0</v>
      </c>
      <c r="CI387" s="375"/>
      <c r="CJ387" s="226">
        <f t="shared" si="139"/>
        <v>152</v>
      </c>
      <c r="CK387" s="226">
        <f t="shared" si="139"/>
        <v>796</v>
      </c>
      <c r="CL387" s="226">
        <f t="shared" si="139"/>
        <v>908</v>
      </c>
      <c r="CM387" s="226">
        <f t="shared" si="139"/>
        <v>985</v>
      </c>
      <c r="CN387" s="227">
        <f t="shared" si="159"/>
        <v>105</v>
      </c>
      <c r="CO387" s="227">
        <f t="shared" si="159"/>
        <v>111.56865126070105</v>
      </c>
      <c r="CP387" s="227">
        <f t="shared" si="159"/>
        <v>122.85037669595798</v>
      </c>
      <c r="CQ387" s="227">
        <f t="shared" si="159"/>
        <v>122.48548609703886</v>
      </c>
      <c r="CR387" s="226">
        <v>738</v>
      </c>
      <c r="CS387" s="226">
        <v>725</v>
      </c>
      <c r="CT387" s="226">
        <v>833</v>
      </c>
      <c r="CU387" s="226">
        <v>903</v>
      </c>
      <c r="CV387" s="227">
        <f t="shared" si="140"/>
        <v>35</v>
      </c>
      <c r="CW387" s="227">
        <f>CV387*(1+('[13]GROWTH (YoY)'!AR387/100))</f>
        <v>40.568651260701053</v>
      </c>
      <c r="CX387" s="227">
        <f>CW387*(1+('[13]GROWTH (YoY)'!AS387/100))</f>
        <v>44.850376695957969</v>
      </c>
      <c r="CY387" s="227">
        <f>CX387*(1+('[13]GROWTH (YoY)'!AT387/100))</f>
        <v>43.485486097038866</v>
      </c>
      <c r="CZ387" s="226">
        <v>0</v>
      </c>
      <c r="DA387" s="226">
        <v>0</v>
      </c>
      <c r="DB387" s="226">
        <v>0</v>
      </c>
      <c r="DC387" s="226">
        <v>0</v>
      </c>
      <c r="DD387" s="227">
        <v>0</v>
      </c>
      <c r="DE387" s="227">
        <v>0</v>
      </c>
      <c r="DF387" s="227">
        <v>0</v>
      </c>
      <c r="DG387" s="227">
        <v>0</v>
      </c>
      <c r="DH387" s="226">
        <v>-586</v>
      </c>
      <c r="DI387" s="226">
        <v>71</v>
      </c>
      <c r="DJ387" s="226">
        <v>75</v>
      </c>
      <c r="DK387" s="226">
        <v>82</v>
      </c>
      <c r="DL387" s="227">
        <v>70</v>
      </c>
      <c r="DM387" s="227">
        <v>71</v>
      </c>
      <c r="DN387" s="227">
        <v>78</v>
      </c>
      <c r="DO387" s="227">
        <v>79</v>
      </c>
      <c r="DP387" s="376">
        <f t="shared" si="161"/>
        <v>-1</v>
      </c>
      <c r="DQ387" s="226">
        <f t="shared" si="161"/>
        <v>-678</v>
      </c>
      <c r="DR387" s="226">
        <f t="shared" si="161"/>
        <v>-771</v>
      </c>
      <c r="DS387" s="226">
        <f t="shared" si="157"/>
        <v>-851</v>
      </c>
      <c r="DT387" s="227">
        <f t="shared" si="157"/>
        <v>0</v>
      </c>
      <c r="DU387" s="227">
        <f t="shared" si="157"/>
        <v>59.431348739298954</v>
      </c>
      <c r="DV387" s="227">
        <f t="shared" si="157"/>
        <v>72.149623304042024</v>
      </c>
      <c r="DW387" s="227">
        <f t="shared" si="157"/>
        <v>6.5145139029611414</v>
      </c>
      <c r="DX387" s="377">
        <f t="shared" si="149"/>
        <v>0.83424764890282133</v>
      </c>
      <c r="DY387" s="377">
        <f t="shared" si="149"/>
        <v>0.83313885647607933</v>
      </c>
      <c r="DZ387" s="377">
        <f t="shared" si="149"/>
        <v>0.8329395882551468</v>
      </c>
      <c r="EA387" s="377">
        <f t="shared" si="149"/>
        <v>0.832760237574242</v>
      </c>
      <c r="EB387" s="378">
        <f t="shared" si="160"/>
        <v>0.77481273408239704</v>
      </c>
      <c r="EC387" s="378">
        <f t="shared" si="160"/>
        <v>0.77335499593826162</v>
      </c>
      <c r="ED387" s="378">
        <f t="shared" si="160"/>
        <v>0.76787057938299474</v>
      </c>
      <c r="EE387" s="378">
        <f t="shared" si="160"/>
        <v>0.7828612926652142</v>
      </c>
      <c r="EG387" s="226">
        <v>2551</v>
      </c>
      <c r="EH387" s="226">
        <v>2092</v>
      </c>
      <c r="EI387" s="226">
        <v>459</v>
      </c>
      <c r="EJ387" s="226">
        <v>271</v>
      </c>
      <c r="EK387" s="226">
        <v>265</v>
      </c>
      <c r="EL387" s="226">
        <v>6650</v>
      </c>
      <c r="EM387" s="226">
        <v>6640</v>
      </c>
      <c r="EN387" s="379">
        <f t="shared" si="141"/>
        <v>0.82007056056448446</v>
      </c>
      <c r="EO387" s="226">
        <f t="shared" si="142"/>
        <v>59.041394335511988</v>
      </c>
      <c r="EP387" s="379">
        <f t="shared" si="143"/>
        <v>0.10388083104664837</v>
      </c>
      <c r="EQ387" s="226">
        <f t="shared" si="144"/>
        <v>39849.624060150374</v>
      </c>
      <c r="ER387" s="226">
        <f t="shared" si="145"/>
        <v>3401.1044176706823</v>
      </c>
      <c r="ES387" s="292"/>
      <c r="ET387" s="227">
        <v>2166</v>
      </c>
      <c r="EU387" s="227">
        <v>1645</v>
      </c>
      <c r="EV387" s="227">
        <v>521</v>
      </c>
      <c r="EW387" s="227">
        <v>267</v>
      </c>
      <c r="EX387" s="227">
        <v>505</v>
      </c>
      <c r="EY387" s="227">
        <v>6195</v>
      </c>
      <c r="EZ387" s="227">
        <v>6188</v>
      </c>
      <c r="FA387" s="380">
        <f t="shared" si="150"/>
        <v>0.75946445060018464</v>
      </c>
      <c r="FB387" s="228">
        <f t="shared" si="151"/>
        <v>51.247600767754321</v>
      </c>
      <c r="FC387" s="380">
        <f t="shared" si="152"/>
        <v>0.23314866112650046</v>
      </c>
      <c r="FD387" s="227">
        <f t="shared" si="153"/>
        <v>81517.352703793382</v>
      </c>
      <c r="FE387" s="227">
        <f t="shared" si="154"/>
        <v>3595.6690368455074</v>
      </c>
      <c r="FF387" s="227">
        <v>481</v>
      </c>
      <c r="FG387" s="228">
        <f t="shared" si="146"/>
        <v>67.35966735966737</v>
      </c>
      <c r="FH387" s="227">
        <v>324</v>
      </c>
      <c r="FI387" s="227">
        <v>481</v>
      </c>
      <c r="FJ387" s="227">
        <v>6</v>
      </c>
      <c r="FK387" s="227">
        <f t="shared" si="137"/>
        <v>151</v>
      </c>
      <c r="FL387" s="227">
        <v>43</v>
      </c>
      <c r="FM387" s="227">
        <f t="shared" si="138"/>
        <v>108</v>
      </c>
      <c r="FZ387" s="229"/>
      <c r="GA387" s="229"/>
      <c r="GB387" s="229"/>
      <c r="GC387" s="229"/>
      <c r="GD387" s="229"/>
    </row>
    <row r="388" spans="1:186" s="368" customFormat="1">
      <c r="A388" s="287" t="s">
        <v>534</v>
      </c>
      <c r="B388" s="369" t="s">
        <v>535</v>
      </c>
      <c r="C388" s="287" t="s">
        <v>977</v>
      </c>
      <c r="D388" s="403" t="s">
        <v>3126</v>
      </c>
      <c r="E388" s="369" t="s">
        <v>978</v>
      </c>
      <c r="F388" s="403">
        <v>385</v>
      </c>
      <c r="G388" s="404" t="s">
        <v>985</v>
      </c>
      <c r="H388" s="392" t="s">
        <v>986</v>
      </c>
      <c r="I388" s="287" t="s">
        <v>954</v>
      </c>
      <c r="J388" s="369" t="s">
        <v>955</v>
      </c>
      <c r="K388" s="287" t="s">
        <v>557</v>
      </c>
      <c r="L388" s="369" t="s">
        <v>956</v>
      </c>
      <c r="M388" s="369" t="s">
        <v>3124</v>
      </c>
      <c r="N388" s="372">
        <v>1</v>
      </c>
      <c r="O388" s="373">
        <v>771</v>
      </c>
      <c r="P388" s="373">
        <v>739</v>
      </c>
      <c r="Q388" s="373">
        <v>660</v>
      </c>
      <c r="R388" s="373">
        <v>687</v>
      </c>
      <c r="S388" s="374">
        <v>699</v>
      </c>
      <c r="T388" s="374">
        <v>625</v>
      </c>
      <c r="U388" s="374">
        <v>651</v>
      </c>
      <c r="V388" s="374">
        <v>707</v>
      </c>
      <c r="W388" s="373">
        <v>558</v>
      </c>
      <c r="X388" s="373">
        <v>533</v>
      </c>
      <c r="Y388" s="373">
        <v>476</v>
      </c>
      <c r="Z388" s="373">
        <v>496</v>
      </c>
      <c r="AA388" s="374">
        <v>507</v>
      </c>
      <c r="AB388" s="374">
        <v>451</v>
      </c>
      <c r="AC388" s="374">
        <v>461</v>
      </c>
      <c r="AD388" s="374">
        <v>500</v>
      </c>
      <c r="AE388" s="373">
        <v>4</v>
      </c>
      <c r="AF388" s="373">
        <v>3</v>
      </c>
      <c r="AG388" s="373">
        <v>2</v>
      </c>
      <c r="AH388" s="373">
        <v>2</v>
      </c>
      <c r="AI388" s="374">
        <v>3</v>
      </c>
      <c r="AJ388" s="374">
        <v>2</v>
      </c>
      <c r="AK388" s="374">
        <v>2</v>
      </c>
      <c r="AL388" s="374">
        <v>2</v>
      </c>
      <c r="AM388" s="226">
        <v>214</v>
      </c>
      <c r="AN388" s="226">
        <v>206</v>
      </c>
      <c r="AO388" s="226">
        <v>184</v>
      </c>
      <c r="AP388" s="226">
        <v>192</v>
      </c>
      <c r="AQ388" s="227">
        <v>192</v>
      </c>
      <c r="AR388" s="227">
        <v>174</v>
      </c>
      <c r="AS388" s="227">
        <v>190</v>
      </c>
      <c r="AT388" s="227">
        <v>207</v>
      </c>
      <c r="AU388" s="226">
        <v>42</v>
      </c>
      <c r="AV388" s="226">
        <v>94</v>
      </c>
      <c r="AW388" s="226">
        <v>84</v>
      </c>
      <c r="AX388" s="226">
        <v>88</v>
      </c>
      <c r="AY388" s="227">
        <v>95</v>
      </c>
      <c r="AZ388" s="227">
        <v>99</v>
      </c>
      <c r="BA388" s="227">
        <v>108</v>
      </c>
      <c r="BB388" s="227">
        <v>123</v>
      </c>
      <c r="BC388" s="226">
        <f t="shared" si="156"/>
        <v>176</v>
      </c>
      <c r="BD388" s="226">
        <f t="shared" si="156"/>
        <v>108</v>
      </c>
      <c r="BE388" s="226">
        <f t="shared" si="156"/>
        <v>95</v>
      </c>
      <c r="BF388" s="226">
        <f t="shared" si="156"/>
        <v>101</v>
      </c>
      <c r="BG388" s="218">
        <f t="shared" si="156"/>
        <v>82</v>
      </c>
      <c r="BH388" s="218">
        <f t="shared" si="156"/>
        <v>62</v>
      </c>
      <c r="BI388" s="218">
        <f t="shared" si="156"/>
        <v>71</v>
      </c>
      <c r="BJ388" s="218">
        <f t="shared" si="156"/>
        <v>69</v>
      </c>
      <c r="BK388" s="226">
        <f t="shared" si="158"/>
        <v>-4</v>
      </c>
      <c r="BL388" s="226">
        <f t="shared" si="158"/>
        <v>4</v>
      </c>
      <c r="BM388" s="226">
        <f t="shared" si="158"/>
        <v>5</v>
      </c>
      <c r="BN388" s="226">
        <f t="shared" si="158"/>
        <v>3</v>
      </c>
      <c r="BO388" s="227">
        <f t="shared" si="147"/>
        <v>15</v>
      </c>
      <c r="BP388" s="227">
        <f t="shared" si="147"/>
        <v>13</v>
      </c>
      <c r="BQ388" s="227">
        <f t="shared" si="147"/>
        <v>11</v>
      </c>
      <c r="BR388" s="227">
        <f t="shared" si="147"/>
        <v>15</v>
      </c>
      <c r="BS388" s="226">
        <v>2</v>
      </c>
      <c r="BT388" s="226">
        <v>4</v>
      </c>
      <c r="BU388" s="226">
        <v>5</v>
      </c>
      <c r="BV388" s="226">
        <v>3</v>
      </c>
      <c r="BW388" s="227">
        <v>15</v>
      </c>
      <c r="BX388" s="227">
        <v>13</v>
      </c>
      <c r="BY388" s="227">
        <v>11</v>
      </c>
      <c r="BZ388" s="227">
        <v>15</v>
      </c>
      <c r="CA388" s="226">
        <v>6</v>
      </c>
      <c r="CB388" s="226">
        <f>IFERROR(VLOOKUP($G388,[12]ITEM!$B$2:$AC$939,26,0),0)</f>
        <v>0</v>
      </c>
      <c r="CC388" s="226">
        <f>IFERROR(VLOOKUP($G388,[12]ITEM!$B$2:$AC$939,27,0),0)</f>
        <v>0</v>
      </c>
      <c r="CD388" s="226">
        <f>IFERROR(VLOOKUP($G388,[12]ITEM!$B$2:$AC$939,28,0),0)</f>
        <v>0</v>
      </c>
      <c r="CE388" s="227">
        <v>0</v>
      </c>
      <c r="CF388" s="227">
        <v>0</v>
      </c>
      <c r="CG388" s="227">
        <v>0</v>
      </c>
      <c r="CH388" s="227">
        <v>0</v>
      </c>
      <c r="CI388" s="375"/>
      <c r="CJ388" s="226">
        <f t="shared" si="139"/>
        <v>176</v>
      </c>
      <c r="CK388" s="226">
        <f t="shared" si="139"/>
        <v>168</v>
      </c>
      <c r="CL388" s="226">
        <f t="shared" si="139"/>
        <v>161</v>
      </c>
      <c r="CM388" s="226">
        <f t="shared" si="139"/>
        <v>102</v>
      </c>
      <c r="CN388" s="227">
        <f t="shared" si="159"/>
        <v>82</v>
      </c>
      <c r="CO388" s="227">
        <f t="shared" si="159"/>
        <v>83.357943297858043</v>
      </c>
      <c r="CP388" s="227">
        <f t="shared" si="159"/>
        <v>25.527207051061069</v>
      </c>
      <c r="CQ388" s="227">
        <f t="shared" si="159"/>
        <v>28.919203842658952</v>
      </c>
      <c r="CR388" s="226">
        <v>127</v>
      </c>
      <c r="CS388" s="226">
        <v>123</v>
      </c>
      <c r="CT388" s="226">
        <v>110</v>
      </c>
      <c r="CU388" s="226">
        <v>115</v>
      </c>
      <c r="CV388" s="227">
        <f t="shared" si="140"/>
        <v>38</v>
      </c>
      <c r="CW388" s="227">
        <f>CV388*(1+('[13]GROWTH (YoY)'!AR388/100))</f>
        <v>34.35794329785805</v>
      </c>
      <c r="CX388" s="227">
        <f>CW388*(1+('[13]GROWTH (YoY)'!AS388/100))</f>
        <v>37.527207051061069</v>
      </c>
      <c r="CY388" s="227">
        <f>CX388*(1+('[13]GROWTH (YoY)'!AT388/100))</f>
        <v>40.919203842658952</v>
      </c>
      <c r="CZ388" s="226">
        <v>0</v>
      </c>
      <c r="DA388" s="226">
        <v>0</v>
      </c>
      <c r="DB388" s="226">
        <v>0</v>
      </c>
      <c r="DC388" s="226">
        <v>0</v>
      </c>
      <c r="DD388" s="227">
        <v>0</v>
      </c>
      <c r="DE388" s="227">
        <v>0</v>
      </c>
      <c r="DF388" s="227">
        <v>0</v>
      </c>
      <c r="DG388" s="227">
        <v>0</v>
      </c>
      <c r="DH388" s="226">
        <v>49</v>
      </c>
      <c r="DI388" s="226">
        <v>45</v>
      </c>
      <c r="DJ388" s="226">
        <v>51</v>
      </c>
      <c r="DK388" s="226">
        <v>-13</v>
      </c>
      <c r="DL388" s="227">
        <v>44</v>
      </c>
      <c r="DM388" s="227">
        <v>49</v>
      </c>
      <c r="DN388" s="227">
        <v>-12</v>
      </c>
      <c r="DO388" s="227">
        <v>-12</v>
      </c>
      <c r="DP388" s="376">
        <f t="shared" si="161"/>
        <v>0</v>
      </c>
      <c r="DQ388" s="226">
        <f t="shared" si="161"/>
        <v>-60</v>
      </c>
      <c r="DR388" s="226">
        <f t="shared" si="161"/>
        <v>-66</v>
      </c>
      <c r="DS388" s="226">
        <f t="shared" si="157"/>
        <v>-1</v>
      </c>
      <c r="DT388" s="227">
        <f t="shared" si="157"/>
        <v>0</v>
      </c>
      <c r="DU388" s="227">
        <f t="shared" si="157"/>
        <v>-21.357943297858043</v>
      </c>
      <c r="DV388" s="227">
        <f t="shared" si="157"/>
        <v>45.472792948938931</v>
      </c>
      <c r="DW388" s="227">
        <f t="shared" si="157"/>
        <v>40.080796157341048</v>
      </c>
      <c r="DX388" s="377">
        <f t="shared" si="149"/>
        <v>0.72373540856031127</v>
      </c>
      <c r="DY388" s="377">
        <f t="shared" si="149"/>
        <v>0.72124492557510145</v>
      </c>
      <c r="DZ388" s="377">
        <f t="shared" si="149"/>
        <v>0.72121212121212119</v>
      </c>
      <c r="EA388" s="377">
        <f t="shared" si="149"/>
        <v>0.72197962154294038</v>
      </c>
      <c r="EB388" s="378">
        <f t="shared" si="160"/>
        <v>0.72532188841201717</v>
      </c>
      <c r="EC388" s="378">
        <f t="shared" si="160"/>
        <v>0.72160000000000002</v>
      </c>
      <c r="ED388" s="378">
        <f t="shared" si="160"/>
        <v>0.70814132104454686</v>
      </c>
      <c r="EE388" s="378">
        <f t="shared" si="160"/>
        <v>0.70721357850070721</v>
      </c>
      <c r="EG388" s="226">
        <v>777</v>
      </c>
      <c r="EH388" s="226">
        <v>415</v>
      </c>
      <c r="EI388" s="226">
        <v>363</v>
      </c>
      <c r="EJ388" s="226">
        <v>71</v>
      </c>
      <c r="EK388" s="226">
        <v>262</v>
      </c>
      <c r="EL388" s="226">
        <v>2606</v>
      </c>
      <c r="EM388" s="226">
        <v>2571</v>
      </c>
      <c r="EN388" s="379">
        <f t="shared" si="141"/>
        <v>0.53410553410553407</v>
      </c>
      <c r="EO388" s="226">
        <f t="shared" si="142"/>
        <v>19.55922865013774</v>
      </c>
      <c r="EP388" s="379">
        <f t="shared" si="143"/>
        <v>0.33719433719433717</v>
      </c>
      <c r="EQ388" s="226">
        <f t="shared" si="144"/>
        <v>100537.22179585572</v>
      </c>
      <c r="ER388" s="226">
        <f t="shared" si="145"/>
        <v>2301.3094775055101</v>
      </c>
      <c r="ES388" s="292"/>
      <c r="ET388" s="227">
        <v>699</v>
      </c>
      <c r="EU388" s="227">
        <v>507</v>
      </c>
      <c r="EV388" s="227">
        <v>192</v>
      </c>
      <c r="EW388" s="227">
        <v>126</v>
      </c>
      <c r="EX388" s="227">
        <v>308</v>
      </c>
      <c r="EY388" s="227">
        <v>2958</v>
      </c>
      <c r="EZ388" s="227">
        <v>2939</v>
      </c>
      <c r="FA388" s="380">
        <f t="shared" si="150"/>
        <v>0.72532188841201717</v>
      </c>
      <c r="FB388" s="228">
        <f t="shared" si="151"/>
        <v>65.625</v>
      </c>
      <c r="FC388" s="380">
        <f t="shared" si="152"/>
        <v>0.44062947067238911</v>
      </c>
      <c r="FD388" s="227">
        <f t="shared" si="153"/>
        <v>104124.40838404327</v>
      </c>
      <c r="FE388" s="227">
        <f t="shared" si="154"/>
        <v>3572.6437563797208</v>
      </c>
      <c r="FF388" s="227">
        <v>192</v>
      </c>
      <c r="FG388" s="228">
        <f t="shared" si="146"/>
        <v>44.791666666666671</v>
      </c>
      <c r="FH388" s="227">
        <v>86</v>
      </c>
      <c r="FI388" s="227">
        <v>192</v>
      </c>
      <c r="FJ388" s="227">
        <v>2</v>
      </c>
      <c r="FK388" s="227">
        <f t="shared" ref="FK388:FK451" si="162">FI388-FH388-FJ388</f>
        <v>104</v>
      </c>
      <c r="FL388" s="227">
        <v>14</v>
      </c>
      <c r="FM388" s="227">
        <f t="shared" ref="FM388:FM451" si="163">FK388-FL388</f>
        <v>90</v>
      </c>
      <c r="FZ388" s="229"/>
      <c r="GA388" s="229"/>
      <c r="GB388" s="229"/>
      <c r="GC388" s="229"/>
      <c r="GD388" s="229"/>
    </row>
    <row r="389" spans="1:186" s="368" customFormat="1">
      <c r="A389" s="287" t="s">
        <v>534</v>
      </c>
      <c r="B389" s="369" t="s">
        <v>535</v>
      </c>
      <c r="C389" s="287" t="s">
        <v>977</v>
      </c>
      <c r="D389" s="403" t="s">
        <v>3126</v>
      </c>
      <c r="E389" s="369" t="s">
        <v>978</v>
      </c>
      <c r="F389" s="403">
        <v>386</v>
      </c>
      <c r="G389" s="404" t="s">
        <v>987</v>
      </c>
      <c r="H389" s="392" t="s">
        <v>988</v>
      </c>
      <c r="I389" s="287" t="s">
        <v>954</v>
      </c>
      <c r="J389" s="369" t="s">
        <v>955</v>
      </c>
      <c r="K389" s="287" t="s">
        <v>557</v>
      </c>
      <c r="L389" s="369" t="s">
        <v>956</v>
      </c>
      <c r="M389" s="369" t="s">
        <v>3124</v>
      </c>
      <c r="N389" s="372">
        <v>1</v>
      </c>
      <c r="O389" s="373">
        <v>62</v>
      </c>
      <c r="P389" s="373">
        <v>87</v>
      </c>
      <c r="Q389" s="373">
        <v>91</v>
      </c>
      <c r="R389" s="373">
        <v>96</v>
      </c>
      <c r="S389" s="374">
        <v>7</v>
      </c>
      <c r="T389" s="374">
        <v>7</v>
      </c>
      <c r="U389" s="374">
        <v>7</v>
      </c>
      <c r="V389" s="374">
        <v>8</v>
      </c>
      <c r="W389" s="373">
        <v>51</v>
      </c>
      <c r="X389" s="373">
        <v>72</v>
      </c>
      <c r="Y389" s="373">
        <v>75</v>
      </c>
      <c r="Z389" s="373">
        <v>79</v>
      </c>
      <c r="AA389" s="374">
        <v>4</v>
      </c>
      <c r="AB389" s="374">
        <v>4</v>
      </c>
      <c r="AC389" s="374">
        <v>4</v>
      </c>
      <c r="AD389" s="374">
        <v>5</v>
      </c>
      <c r="AE389" s="373">
        <v>0</v>
      </c>
      <c r="AF389" s="373">
        <v>0</v>
      </c>
      <c r="AG389" s="373">
        <v>0</v>
      </c>
      <c r="AH389" s="373">
        <v>0</v>
      </c>
      <c r="AI389" s="374">
        <v>0</v>
      </c>
      <c r="AJ389" s="374">
        <v>0</v>
      </c>
      <c r="AK389" s="374">
        <v>0</v>
      </c>
      <c r="AL389" s="374">
        <v>0</v>
      </c>
      <c r="AM389" s="226">
        <v>11</v>
      </c>
      <c r="AN389" s="226">
        <v>15</v>
      </c>
      <c r="AO389" s="226">
        <v>16</v>
      </c>
      <c r="AP389" s="226">
        <v>17</v>
      </c>
      <c r="AQ389" s="227">
        <v>3</v>
      </c>
      <c r="AR389" s="227">
        <v>3</v>
      </c>
      <c r="AS389" s="227">
        <v>3</v>
      </c>
      <c r="AT389" s="227">
        <v>3</v>
      </c>
      <c r="AU389" s="226">
        <v>6</v>
      </c>
      <c r="AV389" s="226">
        <v>8</v>
      </c>
      <c r="AW389" s="226">
        <v>8</v>
      </c>
      <c r="AX389" s="226">
        <v>8</v>
      </c>
      <c r="AY389" s="227">
        <v>2</v>
      </c>
      <c r="AZ389" s="227">
        <v>2</v>
      </c>
      <c r="BA389" s="227">
        <v>3</v>
      </c>
      <c r="BB389" s="227">
        <v>3</v>
      </c>
      <c r="BC389" s="226">
        <f t="shared" si="156"/>
        <v>5</v>
      </c>
      <c r="BD389" s="226">
        <f t="shared" si="156"/>
        <v>6</v>
      </c>
      <c r="BE389" s="226">
        <f t="shared" si="156"/>
        <v>6</v>
      </c>
      <c r="BF389" s="226">
        <f t="shared" si="156"/>
        <v>8</v>
      </c>
      <c r="BG389" s="218">
        <f t="shared" si="156"/>
        <v>1</v>
      </c>
      <c r="BH389" s="218">
        <f t="shared" si="156"/>
        <v>1</v>
      </c>
      <c r="BI389" s="218">
        <f t="shared" si="156"/>
        <v>0</v>
      </c>
      <c r="BJ389" s="218">
        <f t="shared" si="156"/>
        <v>0</v>
      </c>
      <c r="BK389" s="226">
        <f t="shared" si="158"/>
        <v>0</v>
      </c>
      <c r="BL389" s="226">
        <f t="shared" si="158"/>
        <v>1</v>
      </c>
      <c r="BM389" s="226">
        <f t="shared" si="158"/>
        <v>2</v>
      </c>
      <c r="BN389" s="226">
        <f t="shared" si="158"/>
        <v>1</v>
      </c>
      <c r="BO389" s="227">
        <f t="shared" si="147"/>
        <v>0</v>
      </c>
      <c r="BP389" s="227">
        <f t="shared" si="147"/>
        <v>0</v>
      </c>
      <c r="BQ389" s="227">
        <f t="shared" si="147"/>
        <v>0</v>
      </c>
      <c r="BR389" s="227">
        <f t="shared" si="147"/>
        <v>0</v>
      </c>
      <c r="BS389" s="226">
        <v>0</v>
      </c>
      <c r="BT389" s="226">
        <v>1</v>
      </c>
      <c r="BU389" s="226">
        <v>2</v>
      </c>
      <c r="BV389" s="226">
        <v>1</v>
      </c>
      <c r="BW389" s="227">
        <v>0</v>
      </c>
      <c r="BX389" s="227">
        <v>0</v>
      </c>
      <c r="BY389" s="227">
        <v>0</v>
      </c>
      <c r="BZ389" s="227">
        <v>0</v>
      </c>
      <c r="CA389" s="226">
        <v>0</v>
      </c>
      <c r="CB389" s="226">
        <f>IFERROR(VLOOKUP($G389,[12]ITEM!$B$2:$AC$939,26,0),0)</f>
        <v>0</v>
      </c>
      <c r="CC389" s="226">
        <f>IFERROR(VLOOKUP($G389,[12]ITEM!$B$2:$AC$939,27,0),0)</f>
        <v>0</v>
      </c>
      <c r="CD389" s="226">
        <f>IFERROR(VLOOKUP($G389,[12]ITEM!$B$2:$AC$939,28,0),0)</f>
        <v>0</v>
      </c>
      <c r="CE389" s="227">
        <v>0</v>
      </c>
      <c r="CF389" s="227">
        <v>0</v>
      </c>
      <c r="CG389" s="227">
        <v>0</v>
      </c>
      <c r="CH389" s="227">
        <v>0</v>
      </c>
      <c r="CI389" s="375"/>
      <c r="CJ389" s="226">
        <f t="shared" ref="CJ389:CP440" si="164">CR389+CZ389+DH389</f>
        <v>5</v>
      </c>
      <c r="CK389" s="226">
        <f t="shared" si="164"/>
        <v>6</v>
      </c>
      <c r="CL389" s="226">
        <f t="shared" si="164"/>
        <v>7</v>
      </c>
      <c r="CM389" s="226">
        <f t="shared" si="164"/>
        <v>8</v>
      </c>
      <c r="CN389" s="227">
        <f t="shared" si="159"/>
        <v>1</v>
      </c>
      <c r="CO389" s="227">
        <f t="shared" si="159"/>
        <v>1.0638587870266722</v>
      </c>
      <c r="CP389" s="227">
        <f t="shared" si="159"/>
        <v>2.0733737530552068</v>
      </c>
      <c r="CQ389" s="227">
        <f t="shared" si="159"/>
        <v>2.1298076382828315</v>
      </c>
      <c r="CR389" s="226">
        <v>4</v>
      </c>
      <c r="CS389" s="226">
        <v>6</v>
      </c>
      <c r="CT389" s="226">
        <v>6</v>
      </c>
      <c r="CU389" s="226">
        <v>7</v>
      </c>
      <c r="CV389" s="227">
        <f t="shared" ref="CV389:CV452" si="165">AQ389-AY389-BO389-DD389-DL389</f>
        <v>1</v>
      </c>
      <c r="CW389" s="227">
        <f>CV389*(1+('[13]GROWTH (YoY)'!AR389/100))</f>
        <v>1.0638587870266722</v>
      </c>
      <c r="CX389" s="227">
        <f>CW389*(1+('[13]GROWTH (YoY)'!AS389/100))</f>
        <v>1.0733737530552068</v>
      </c>
      <c r="CY389" s="227">
        <f>CX389*(1+('[13]GROWTH (YoY)'!AT389/100))</f>
        <v>1.1298076382828315</v>
      </c>
      <c r="CZ389" s="226">
        <v>0</v>
      </c>
      <c r="DA389" s="226">
        <v>0</v>
      </c>
      <c r="DB389" s="226">
        <v>0</v>
      </c>
      <c r="DC389" s="226">
        <v>0</v>
      </c>
      <c r="DD389" s="227">
        <v>0</v>
      </c>
      <c r="DE389" s="227">
        <v>0</v>
      </c>
      <c r="DF389" s="227">
        <v>0</v>
      </c>
      <c r="DG389" s="227">
        <v>0</v>
      </c>
      <c r="DH389" s="226">
        <v>1</v>
      </c>
      <c r="DI389" s="226">
        <v>0</v>
      </c>
      <c r="DJ389" s="226">
        <v>1</v>
      </c>
      <c r="DK389" s="226">
        <v>1</v>
      </c>
      <c r="DL389" s="227">
        <v>0</v>
      </c>
      <c r="DM389" s="227">
        <v>0</v>
      </c>
      <c r="DN389" s="227">
        <v>1</v>
      </c>
      <c r="DO389" s="227">
        <v>1</v>
      </c>
      <c r="DP389" s="376">
        <f t="shared" si="161"/>
        <v>0</v>
      </c>
      <c r="DQ389" s="226">
        <f t="shared" si="161"/>
        <v>0</v>
      </c>
      <c r="DR389" s="226">
        <f t="shared" si="161"/>
        <v>-1</v>
      </c>
      <c r="DS389" s="226">
        <f t="shared" si="157"/>
        <v>0</v>
      </c>
      <c r="DT389" s="227">
        <f t="shared" si="157"/>
        <v>0</v>
      </c>
      <c r="DU389" s="227">
        <f t="shared" si="157"/>
        <v>-6.3858787026672248E-2</v>
      </c>
      <c r="DV389" s="227">
        <f t="shared" si="157"/>
        <v>-2.0733737530552068</v>
      </c>
      <c r="DW389" s="227">
        <f t="shared" si="157"/>
        <v>-2.1298076382828315</v>
      </c>
      <c r="DX389" s="377">
        <f t="shared" si="149"/>
        <v>0.82258064516129037</v>
      </c>
      <c r="DY389" s="377">
        <f t="shared" si="149"/>
        <v>0.82758620689655171</v>
      </c>
      <c r="DZ389" s="377">
        <f t="shared" si="149"/>
        <v>0.82417582417582413</v>
      </c>
      <c r="EA389" s="377">
        <f t="shared" si="149"/>
        <v>0.82291666666666663</v>
      </c>
      <c r="EB389" s="378">
        <f t="shared" si="160"/>
        <v>0.5714285714285714</v>
      </c>
      <c r="EC389" s="378">
        <f t="shared" si="160"/>
        <v>0.5714285714285714</v>
      </c>
      <c r="ED389" s="378">
        <f t="shared" si="160"/>
        <v>0.5714285714285714</v>
      </c>
      <c r="EE389" s="378">
        <f t="shared" si="160"/>
        <v>0.625</v>
      </c>
      <c r="EG389" s="226">
        <v>62</v>
      </c>
      <c r="EH389" s="226">
        <v>37</v>
      </c>
      <c r="EI389" s="226">
        <v>25</v>
      </c>
      <c r="EJ389" s="226">
        <v>13</v>
      </c>
      <c r="EK389" s="226">
        <v>20</v>
      </c>
      <c r="EL389" s="226">
        <v>377</v>
      </c>
      <c r="EM389" s="226">
        <v>375</v>
      </c>
      <c r="EN389" s="379">
        <f t="shared" ref="EN389:EN452" si="166">IFERROR(EH389/EG389,0)</f>
        <v>0.59677419354838712</v>
      </c>
      <c r="EO389" s="226">
        <f t="shared" ref="EO389:EO452" si="167">IFERROR((EJ389/EI389)*100,0)</f>
        <v>52</v>
      </c>
      <c r="EP389" s="379">
        <f t="shared" ref="EP389:EP452" si="168">IFERROR(EK389/EG389,0)</f>
        <v>0.32258064516129031</v>
      </c>
      <c r="EQ389" s="226">
        <f t="shared" ref="EQ389:EQ452" si="169">IFERROR((EK389*1000000)/EL389,0)</f>
        <v>53050.397877984084</v>
      </c>
      <c r="ER389" s="226">
        <f t="shared" ref="ER389:ER452" si="170">IFERROR((EJ389*1000000)/EM389/12,0)</f>
        <v>2888.8888888888887</v>
      </c>
      <c r="ES389" s="292"/>
      <c r="ET389" s="227">
        <v>7</v>
      </c>
      <c r="EU389" s="227">
        <v>4</v>
      </c>
      <c r="EV389" s="227">
        <v>3</v>
      </c>
      <c r="EW389" s="227">
        <v>2</v>
      </c>
      <c r="EX389" s="227">
        <v>7</v>
      </c>
      <c r="EY389" s="227">
        <v>69</v>
      </c>
      <c r="EZ389" s="227">
        <v>66</v>
      </c>
      <c r="FA389" s="380">
        <f t="shared" si="150"/>
        <v>0.5714285714285714</v>
      </c>
      <c r="FB389" s="228">
        <f t="shared" si="151"/>
        <v>66.666666666666657</v>
      </c>
      <c r="FC389" s="380">
        <f t="shared" si="152"/>
        <v>1</v>
      </c>
      <c r="FD389" s="227">
        <f t="shared" si="153"/>
        <v>101449.27536231885</v>
      </c>
      <c r="FE389" s="227">
        <f t="shared" si="154"/>
        <v>2525.2525252525252</v>
      </c>
      <c r="FF389" s="227">
        <v>3</v>
      </c>
      <c r="FG389" s="228">
        <f t="shared" ref="FG389:FG452" si="171">IFERROR((FH389/FF389)*100,0)</f>
        <v>66.666666666666657</v>
      </c>
      <c r="FH389" s="227">
        <v>2</v>
      </c>
      <c r="FI389" s="227">
        <v>3</v>
      </c>
      <c r="FJ389" s="227">
        <v>0</v>
      </c>
      <c r="FK389" s="227">
        <f t="shared" si="162"/>
        <v>1</v>
      </c>
      <c r="FL389" s="227">
        <v>0</v>
      </c>
      <c r="FM389" s="227">
        <f t="shared" si="163"/>
        <v>1</v>
      </c>
      <c r="FZ389" s="229"/>
      <c r="GA389" s="229"/>
      <c r="GB389" s="229"/>
      <c r="GC389" s="229"/>
      <c r="GD389" s="229"/>
    </row>
    <row r="390" spans="1:186" s="368" customFormat="1">
      <c r="A390" s="287" t="s">
        <v>534</v>
      </c>
      <c r="B390" s="369" t="s">
        <v>535</v>
      </c>
      <c r="C390" s="287" t="s">
        <v>977</v>
      </c>
      <c r="D390" s="403" t="s">
        <v>3126</v>
      </c>
      <c r="E390" s="369" t="s">
        <v>978</v>
      </c>
      <c r="F390" s="403">
        <v>387</v>
      </c>
      <c r="G390" s="404" t="s">
        <v>989</v>
      </c>
      <c r="H390" s="392" t="s">
        <v>990</v>
      </c>
      <c r="I390" s="287" t="s">
        <v>954</v>
      </c>
      <c r="J390" s="369" t="s">
        <v>955</v>
      </c>
      <c r="K390" s="287" t="s">
        <v>557</v>
      </c>
      <c r="L390" s="369" t="s">
        <v>956</v>
      </c>
      <c r="M390" s="369" t="s">
        <v>3124</v>
      </c>
      <c r="N390" s="372">
        <v>1</v>
      </c>
      <c r="O390" s="373">
        <v>1052</v>
      </c>
      <c r="P390" s="373">
        <v>1418</v>
      </c>
      <c r="Q390" s="373">
        <v>1585</v>
      </c>
      <c r="R390" s="373">
        <v>1499</v>
      </c>
      <c r="S390" s="374">
        <v>1372</v>
      </c>
      <c r="T390" s="374">
        <v>1534</v>
      </c>
      <c r="U390" s="374">
        <v>1452</v>
      </c>
      <c r="V390" s="374">
        <v>1718</v>
      </c>
      <c r="W390" s="373">
        <v>867</v>
      </c>
      <c r="X390" s="373">
        <v>1167</v>
      </c>
      <c r="Y390" s="373">
        <v>1304</v>
      </c>
      <c r="Z390" s="373">
        <v>1234</v>
      </c>
      <c r="AA390" s="374">
        <v>1121</v>
      </c>
      <c r="AB390" s="374">
        <v>1269</v>
      </c>
      <c r="AC390" s="374">
        <v>1199</v>
      </c>
      <c r="AD390" s="374">
        <v>1416</v>
      </c>
      <c r="AE390" s="373">
        <v>5</v>
      </c>
      <c r="AF390" s="373">
        <v>5</v>
      </c>
      <c r="AG390" s="373">
        <v>5</v>
      </c>
      <c r="AH390" s="373">
        <v>5</v>
      </c>
      <c r="AI390" s="374">
        <v>5</v>
      </c>
      <c r="AJ390" s="374">
        <v>5</v>
      </c>
      <c r="AK390" s="374">
        <v>5</v>
      </c>
      <c r="AL390" s="374">
        <v>5</v>
      </c>
      <c r="AM390" s="226">
        <v>185</v>
      </c>
      <c r="AN390" s="226">
        <v>251</v>
      </c>
      <c r="AO390" s="226">
        <v>281</v>
      </c>
      <c r="AP390" s="226">
        <v>266</v>
      </c>
      <c r="AQ390" s="227">
        <v>251</v>
      </c>
      <c r="AR390" s="227">
        <v>266</v>
      </c>
      <c r="AS390" s="227">
        <v>254</v>
      </c>
      <c r="AT390" s="227">
        <v>302</v>
      </c>
      <c r="AU390" s="226">
        <v>100</v>
      </c>
      <c r="AV390" s="226">
        <v>144</v>
      </c>
      <c r="AW390" s="226">
        <v>162</v>
      </c>
      <c r="AX390" s="226">
        <v>163</v>
      </c>
      <c r="AY390" s="227">
        <v>164</v>
      </c>
      <c r="AZ390" s="227">
        <v>169</v>
      </c>
      <c r="BA390" s="227">
        <v>183</v>
      </c>
      <c r="BB390" s="227">
        <v>209</v>
      </c>
      <c r="BC390" s="226">
        <f t="shared" si="156"/>
        <v>80</v>
      </c>
      <c r="BD390" s="226">
        <f t="shared" si="156"/>
        <v>98</v>
      </c>
      <c r="BE390" s="226">
        <f t="shared" si="156"/>
        <v>108</v>
      </c>
      <c r="BF390" s="226">
        <f t="shared" si="156"/>
        <v>93</v>
      </c>
      <c r="BG390" s="218">
        <f t="shared" si="156"/>
        <v>62</v>
      </c>
      <c r="BH390" s="218">
        <f t="shared" si="156"/>
        <v>80</v>
      </c>
      <c r="BI390" s="218">
        <f t="shared" si="156"/>
        <v>54</v>
      </c>
      <c r="BJ390" s="218">
        <f t="shared" si="156"/>
        <v>65</v>
      </c>
      <c r="BK390" s="226">
        <f t="shared" si="158"/>
        <v>5</v>
      </c>
      <c r="BL390" s="226">
        <f t="shared" si="158"/>
        <v>9</v>
      </c>
      <c r="BM390" s="226">
        <f t="shared" si="158"/>
        <v>11</v>
      </c>
      <c r="BN390" s="226">
        <f t="shared" si="158"/>
        <v>10</v>
      </c>
      <c r="BO390" s="227">
        <f t="shared" si="147"/>
        <v>25</v>
      </c>
      <c r="BP390" s="227">
        <f t="shared" si="147"/>
        <v>17</v>
      </c>
      <c r="BQ390" s="227">
        <f t="shared" si="147"/>
        <v>17</v>
      </c>
      <c r="BR390" s="227">
        <f t="shared" si="147"/>
        <v>28</v>
      </c>
      <c r="BS390" s="226">
        <v>7</v>
      </c>
      <c r="BT390" s="226">
        <v>9</v>
      </c>
      <c r="BU390" s="226">
        <v>11</v>
      </c>
      <c r="BV390" s="226">
        <v>10</v>
      </c>
      <c r="BW390" s="227">
        <v>25</v>
      </c>
      <c r="BX390" s="227">
        <v>17</v>
      </c>
      <c r="BY390" s="227">
        <v>17</v>
      </c>
      <c r="BZ390" s="227">
        <v>28</v>
      </c>
      <c r="CA390" s="226">
        <v>2</v>
      </c>
      <c r="CB390" s="226">
        <f>IFERROR(VLOOKUP($G390,[12]ITEM!$B$2:$AC$939,26,0),0)</f>
        <v>0</v>
      </c>
      <c r="CC390" s="226">
        <f>IFERROR(VLOOKUP($G390,[12]ITEM!$B$2:$AC$939,27,0),0)</f>
        <v>0</v>
      </c>
      <c r="CD390" s="226">
        <f>IFERROR(VLOOKUP($G390,[12]ITEM!$B$2:$AC$939,28,0),0)</f>
        <v>0</v>
      </c>
      <c r="CE390" s="227">
        <v>0</v>
      </c>
      <c r="CF390" s="227">
        <v>0</v>
      </c>
      <c r="CG390" s="227">
        <v>0</v>
      </c>
      <c r="CH390" s="227">
        <v>0</v>
      </c>
      <c r="CI390" s="375"/>
      <c r="CJ390" s="226">
        <f t="shared" si="164"/>
        <v>79</v>
      </c>
      <c r="CK390" s="226">
        <f t="shared" si="164"/>
        <v>54</v>
      </c>
      <c r="CL390" s="226">
        <f t="shared" si="164"/>
        <v>62</v>
      </c>
      <c r="CM390" s="226">
        <f t="shared" si="164"/>
        <v>55</v>
      </c>
      <c r="CN390" s="227">
        <f t="shared" si="159"/>
        <v>62</v>
      </c>
      <c r="CO390" s="227">
        <f t="shared" si="159"/>
        <v>66.797189799953031</v>
      </c>
      <c r="CP390" s="227">
        <f t="shared" si="159"/>
        <v>60.982597829933525</v>
      </c>
      <c r="CQ390" s="227">
        <f t="shared" si="159"/>
        <v>76.562861803765031</v>
      </c>
      <c r="CR390" s="226">
        <v>48</v>
      </c>
      <c r="CS390" s="226">
        <v>73</v>
      </c>
      <c r="CT390" s="226">
        <v>82</v>
      </c>
      <c r="CU390" s="226">
        <v>77</v>
      </c>
      <c r="CV390" s="227">
        <f t="shared" si="165"/>
        <v>81</v>
      </c>
      <c r="CW390" s="227">
        <f>CV390*(1+('[13]GROWTH (YoY)'!AR390/100))</f>
        <v>85.797189799953031</v>
      </c>
      <c r="CX390" s="227">
        <f>CW390*(1+('[13]GROWTH (YoY)'!AS390/100))</f>
        <v>81.982597829933525</v>
      </c>
      <c r="CY390" s="227">
        <f>CX390*(1+('[13]GROWTH (YoY)'!AT390/100))</f>
        <v>97.562861803765031</v>
      </c>
      <c r="CZ390" s="226">
        <v>0</v>
      </c>
      <c r="DA390" s="226">
        <v>0</v>
      </c>
      <c r="DB390" s="226">
        <v>0</v>
      </c>
      <c r="DC390" s="226">
        <v>0</v>
      </c>
      <c r="DD390" s="227">
        <v>0</v>
      </c>
      <c r="DE390" s="227">
        <v>0</v>
      </c>
      <c r="DF390" s="227">
        <v>0</v>
      </c>
      <c r="DG390" s="227">
        <v>0</v>
      </c>
      <c r="DH390" s="226">
        <v>31</v>
      </c>
      <c r="DI390" s="226">
        <v>-19</v>
      </c>
      <c r="DJ390" s="226">
        <v>-20</v>
      </c>
      <c r="DK390" s="226">
        <v>-22</v>
      </c>
      <c r="DL390" s="227">
        <v>-19</v>
      </c>
      <c r="DM390" s="227">
        <v>-19</v>
      </c>
      <c r="DN390" s="227">
        <v>-21</v>
      </c>
      <c r="DO390" s="227">
        <v>-21</v>
      </c>
      <c r="DP390" s="376">
        <f t="shared" si="161"/>
        <v>1</v>
      </c>
      <c r="DQ390" s="226">
        <f t="shared" si="161"/>
        <v>44</v>
      </c>
      <c r="DR390" s="226">
        <f t="shared" si="161"/>
        <v>46</v>
      </c>
      <c r="DS390" s="226">
        <f t="shared" si="157"/>
        <v>38</v>
      </c>
      <c r="DT390" s="227">
        <f t="shared" si="157"/>
        <v>0</v>
      </c>
      <c r="DU390" s="227">
        <f t="shared" si="157"/>
        <v>13.202810200046969</v>
      </c>
      <c r="DV390" s="227">
        <f t="shared" si="157"/>
        <v>-6.9825978299335247</v>
      </c>
      <c r="DW390" s="227">
        <f t="shared" si="157"/>
        <v>-11.562861803765031</v>
      </c>
      <c r="DX390" s="377">
        <f t="shared" si="149"/>
        <v>0.82414448669201523</v>
      </c>
      <c r="DY390" s="377">
        <f t="shared" si="149"/>
        <v>0.82299012693935125</v>
      </c>
      <c r="DZ390" s="377">
        <f t="shared" si="149"/>
        <v>0.82271293375394317</v>
      </c>
      <c r="EA390" s="377">
        <f t="shared" si="149"/>
        <v>0.82321547698465647</v>
      </c>
      <c r="EB390" s="378">
        <f t="shared" si="160"/>
        <v>0.81705539358600587</v>
      </c>
      <c r="EC390" s="378">
        <f t="shared" si="160"/>
        <v>0.82724902216427643</v>
      </c>
      <c r="ED390" s="378">
        <f t="shared" si="160"/>
        <v>0.8257575757575758</v>
      </c>
      <c r="EE390" s="378">
        <f t="shared" si="160"/>
        <v>0.82421420256111755</v>
      </c>
      <c r="EG390" s="226">
        <v>1056</v>
      </c>
      <c r="EH390" s="226">
        <v>861</v>
      </c>
      <c r="EI390" s="226">
        <v>195</v>
      </c>
      <c r="EJ390" s="226">
        <v>106</v>
      </c>
      <c r="EK390" s="226">
        <v>463</v>
      </c>
      <c r="EL390" s="226">
        <v>3919</v>
      </c>
      <c r="EM390" s="226">
        <v>3904</v>
      </c>
      <c r="EN390" s="379">
        <f t="shared" si="166"/>
        <v>0.81534090909090906</v>
      </c>
      <c r="EO390" s="226">
        <f t="shared" si="167"/>
        <v>54.358974358974358</v>
      </c>
      <c r="EP390" s="379">
        <f t="shared" si="168"/>
        <v>0.43844696969696972</v>
      </c>
      <c r="EQ390" s="226">
        <f t="shared" si="169"/>
        <v>118142.38326103598</v>
      </c>
      <c r="ER390" s="226">
        <f t="shared" si="170"/>
        <v>2262.6366120218577</v>
      </c>
      <c r="ES390" s="292"/>
      <c r="ET390" s="227">
        <v>1372</v>
      </c>
      <c r="EU390" s="227">
        <v>1054</v>
      </c>
      <c r="EV390" s="227">
        <v>318</v>
      </c>
      <c r="EW390" s="227">
        <v>159</v>
      </c>
      <c r="EX390" s="227">
        <v>266</v>
      </c>
      <c r="EY390" s="227">
        <v>3799</v>
      </c>
      <c r="EZ390" s="227">
        <v>3782</v>
      </c>
      <c r="FA390" s="380">
        <f t="shared" si="150"/>
        <v>0.76822157434402327</v>
      </c>
      <c r="FB390" s="228">
        <f t="shared" si="151"/>
        <v>50</v>
      </c>
      <c r="FC390" s="380">
        <f t="shared" si="152"/>
        <v>0.19387755102040816</v>
      </c>
      <c r="FD390" s="227">
        <f t="shared" si="153"/>
        <v>70018.425901553041</v>
      </c>
      <c r="FE390" s="227">
        <f t="shared" si="154"/>
        <v>3503.4373347435217</v>
      </c>
      <c r="FF390" s="227">
        <v>251</v>
      </c>
      <c r="FG390" s="228">
        <f t="shared" si="171"/>
        <v>59.362549800796813</v>
      </c>
      <c r="FH390" s="227">
        <v>149</v>
      </c>
      <c r="FI390" s="227">
        <v>251</v>
      </c>
      <c r="FJ390" s="227">
        <v>3</v>
      </c>
      <c r="FK390" s="227">
        <f t="shared" si="162"/>
        <v>99</v>
      </c>
      <c r="FL390" s="227">
        <v>28</v>
      </c>
      <c r="FM390" s="227">
        <f t="shared" si="163"/>
        <v>71</v>
      </c>
      <c r="FZ390" s="229"/>
      <c r="GA390" s="229"/>
      <c r="GB390" s="229"/>
      <c r="GC390" s="229"/>
      <c r="GD390" s="229"/>
    </row>
    <row r="391" spans="1:186" s="368" customFormat="1">
      <c r="A391" s="287" t="s">
        <v>534</v>
      </c>
      <c r="B391" s="369" t="s">
        <v>535</v>
      </c>
      <c r="C391" s="287" t="s">
        <v>977</v>
      </c>
      <c r="D391" s="403" t="s">
        <v>3126</v>
      </c>
      <c r="E391" s="369" t="s">
        <v>978</v>
      </c>
      <c r="F391" s="403">
        <v>388</v>
      </c>
      <c r="G391" s="404" t="s">
        <v>991</v>
      </c>
      <c r="H391" s="392" t="s">
        <v>992</v>
      </c>
      <c r="I391" s="287" t="s">
        <v>954</v>
      </c>
      <c r="J391" s="369" t="s">
        <v>955</v>
      </c>
      <c r="K391" s="287" t="s">
        <v>557</v>
      </c>
      <c r="L391" s="369" t="s">
        <v>956</v>
      </c>
      <c r="M391" s="369" t="s">
        <v>3124</v>
      </c>
      <c r="N391" s="372">
        <v>1</v>
      </c>
      <c r="O391" s="373">
        <v>933</v>
      </c>
      <c r="P391" s="373">
        <v>1227</v>
      </c>
      <c r="Q391" s="373">
        <v>1314</v>
      </c>
      <c r="R391" s="373">
        <v>1257</v>
      </c>
      <c r="S391" s="374">
        <v>1288</v>
      </c>
      <c r="T391" s="374">
        <v>1380</v>
      </c>
      <c r="U391" s="374">
        <v>1321</v>
      </c>
      <c r="V391" s="374">
        <v>1242</v>
      </c>
      <c r="W391" s="373">
        <v>824</v>
      </c>
      <c r="X391" s="373">
        <v>1083</v>
      </c>
      <c r="Y391" s="373">
        <v>1160</v>
      </c>
      <c r="Z391" s="373">
        <v>1109</v>
      </c>
      <c r="AA391" s="374">
        <v>1071</v>
      </c>
      <c r="AB391" s="374">
        <v>1146</v>
      </c>
      <c r="AC391" s="374">
        <v>1095</v>
      </c>
      <c r="AD391" s="374">
        <v>1030</v>
      </c>
      <c r="AE391" s="373">
        <v>5</v>
      </c>
      <c r="AF391" s="373">
        <v>5</v>
      </c>
      <c r="AG391" s="373">
        <v>4</v>
      </c>
      <c r="AH391" s="373">
        <v>4</v>
      </c>
      <c r="AI391" s="374">
        <v>5</v>
      </c>
      <c r="AJ391" s="374">
        <v>5</v>
      </c>
      <c r="AK391" s="374">
        <v>4</v>
      </c>
      <c r="AL391" s="374">
        <v>4</v>
      </c>
      <c r="AM391" s="226">
        <v>109</v>
      </c>
      <c r="AN391" s="226">
        <v>144</v>
      </c>
      <c r="AO391" s="226">
        <v>154</v>
      </c>
      <c r="AP391" s="226">
        <v>147</v>
      </c>
      <c r="AQ391" s="227">
        <v>217</v>
      </c>
      <c r="AR391" s="227">
        <v>234</v>
      </c>
      <c r="AS391" s="227">
        <v>227</v>
      </c>
      <c r="AT391" s="227">
        <v>212</v>
      </c>
      <c r="AU391" s="226">
        <v>31</v>
      </c>
      <c r="AV391" s="226">
        <v>41</v>
      </c>
      <c r="AW391" s="226">
        <v>44</v>
      </c>
      <c r="AX391" s="226">
        <v>43</v>
      </c>
      <c r="AY391" s="227">
        <v>90</v>
      </c>
      <c r="AZ391" s="227">
        <v>97</v>
      </c>
      <c r="BA391" s="227">
        <v>105</v>
      </c>
      <c r="BB391" s="227">
        <v>117</v>
      </c>
      <c r="BC391" s="226">
        <f t="shared" si="156"/>
        <v>78</v>
      </c>
      <c r="BD391" s="226">
        <f t="shared" si="156"/>
        <v>103</v>
      </c>
      <c r="BE391" s="226">
        <f t="shared" si="156"/>
        <v>110</v>
      </c>
      <c r="BF391" s="226">
        <f t="shared" si="156"/>
        <v>104</v>
      </c>
      <c r="BG391" s="218">
        <f t="shared" si="156"/>
        <v>118</v>
      </c>
      <c r="BH391" s="218">
        <f t="shared" si="156"/>
        <v>128</v>
      </c>
      <c r="BI391" s="218">
        <f t="shared" si="156"/>
        <v>112</v>
      </c>
      <c r="BJ391" s="218">
        <f t="shared" si="156"/>
        <v>85</v>
      </c>
      <c r="BK391" s="226">
        <f t="shared" si="158"/>
        <v>0</v>
      </c>
      <c r="BL391" s="226">
        <f t="shared" si="158"/>
        <v>0</v>
      </c>
      <c r="BM391" s="226">
        <f t="shared" si="158"/>
        <v>0</v>
      </c>
      <c r="BN391" s="226">
        <f t="shared" si="158"/>
        <v>0</v>
      </c>
      <c r="BO391" s="227">
        <f t="shared" si="147"/>
        <v>9</v>
      </c>
      <c r="BP391" s="227">
        <f t="shared" si="147"/>
        <v>9</v>
      </c>
      <c r="BQ391" s="227">
        <f t="shared" si="147"/>
        <v>10</v>
      </c>
      <c r="BR391" s="227">
        <f t="shared" si="147"/>
        <v>10</v>
      </c>
      <c r="BS391" s="226">
        <v>0</v>
      </c>
      <c r="BT391" s="226">
        <v>0</v>
      </c>
      <c r="BU391" s="226">
        <v>0</v>
      </c>
      <c r="BV391" s="226">
        <v>0</v>
      </c>
      <c r="BW391" s="227">
        <v>9</v>
      </c>
      <c r="BX391" s="227">
        <v>9</v>
      </c>
      <c r="BY391" s="227">
        <v>10</v>
      </c>
      <c r="BZ391" s="227">
        <v>10</v>
      </c>
      <c r="CA391" s="226">
        <v>0</v>
      </c>
      <c r="CB391" s="226">
        <f>IFERROR(VLOOKUP($G391,[12]ITEM!$B$2:$AC$939,26,0),0)</f>
        <v>0</v>
      </c>
      <c r="CC391" s="226">
        <f>IFERROR(VLOOKUP($G391,[12]ITEM!$B$2:$AC$939,27,0),0)</f>
        <v>0</v>
      </c>
      <c r="CD391" s="226">
        <f>IFERROR(VLOOKUP($G391,[12]ITEM!$B$2:$AC$939,28,0),0)</f>
        <v>0</v>
      </c>
      <c r="CE391" s="227">
        <v>0</v>
      </c>
      <c r="CF391" s="227">
        <v>0</v>
      </c>
      <c r="CG391" s="227">
        <v>0</v>
      </c>
      <c r="CH391" s="227">
        <v>0</v>
      </c>
      <c r="CI391" s="375"/>
      <c r="CJ391" s="226">
        <f t="shared" si="164"/>
        <v>78</v>
      </c>
      <c r="CK391" s="226">
        <f t="shared" si="164"/>
        <v>137</v>
      </c>
      <c r="CL391" s="226">
        <f t="shared" si="164"/>
        <v>145</v>
      </c>
      <c r="CM391" s="226">
        <f t="shared" si="164"/>
        <v>147</v>
      </c>
      <c r="CN391" s="227">
        <f t="shared" si="159"/>
        <v>118</v>
      </c>
      <c r="CO391" s="227">
        <f t="shared" si="159"/>
        <v>124.67581638943453</v>
      </c>
      <c r="CP391" s="227">
        <f t="shared" si="159"/>
        <v>126.22814961883232</v>
      </c>
      <c r="CQ391" s="227">
        <f t="shared" si="159"/>
        <v>122.52193163620073</v>
      </c>
      <c r="CR391" s="226">
        <v>53</v>
      </c>
      <c r="CS391" s="226">
        <v>89</v>
      </c>
      <c r="CT391" s="226">
        <v>95</v>
      </c>
      <c r="CU391" s="226">
        <v>91</v>
      </c>
      <c r="CV391" s="227">
        <f t="shared" si="165"/>
        <v>71</v>
      </c>
      <c r="CW391" s="227">
        <f>CV391*(1+('[13]GROWTH (YoY)'!AR391/100))</f>
        <v>76.67581638943453</v>
      </c>
      <c r="CX391" s="227">
        <f>CW391*(1+('[13]GROWTH (YoY)'!AS391/100))</f>
        <v>74.228149618832319</v>
      </c>
      <c r="CY391" s="227">
        <f>CX391*(1+('[13]GROWTH (YoY)'!AT391/100))</f>
        <v>69.521931636200733</v>
      </c>
      <c r="CZ391" s="226">
        <v>0</v>
      </c>
      <c r="DA391" s="226">
        <v>0</v>
      </c>
      <c r="DB391" s="226">
        <v>0</v>
      </c>
      <c r="DC391" s="226">
        <v>0</v>
      </c>
      <c r="DD391" s="227">
        <v>0</v>
      </c>
      <c r="DE391" s="227">
        <v>0</v>
      </c>
      <c r="DF391" s="227">
        <v>0</v>
      </c>
      <c r="DG391" s="227">
        <v>0</v>
      </c>
      <c r="DH391" s="226">
        <v>25</v>
      </c>
      <c r="DI391" s="226">
        <v>48</v>
      </c>
      <c r="DJ391" s="226">
        <v>50</v>
      </c>
      <c r="DK391" s="226">
        <v>56</v>
      </c>
      <c r="DL391" s="227">
        <v>47</v>
      </c>
      <c r="DM391" s="227">
        <v>48</v>
      </c>
      <c r="DN391" s="227">
        <v>52</v>
      </c>
      <c r="DO391" s="227">
        <v>53</v>
      </c>
      <c r="DP391" s="376">
        <f t="shared" si="161"/>
        <v>0</v>
      </c>
      <c r="DQ391" s="226">
        <f t="shared" si="161"/>
        <v>-34</v>
      </c>
      <c r="DR391" s="226">
        <f t="shared" si="161"/>
        <v>-35</v>
      </c>
      <c r="DS391" s="226">
        <f t="shared" si="157"/>
        <v>-43</v>
      </c>
      <c r="DT391" s="227">
        <f t="shared" si="157"/>
        <v>0</v>
      </c>
      <c r="DU391" s="227">
        <f t="shared" si="157"/>
        <v>3.3241836105654698</v>
      </c>
      <c r="DV391" s="227">
        <f t="shared" si="157"/>
        <v>-14.228149618832319</v>
      </c>
      <c r="DW391" s="227">
        <f t="shared" si="157"/>
        <v>-37.521931636200733</v>
      </c>
      <c r="DX391" s="377">
        <f t="shared" si="149"/>
        <v>0.88317256162915325</v>
      </c>
      <c r="DY391" s="377">
        <f t="shared" si="149"/>
        <v>0.88264058679706603</v>
      </c>
      <c r="DZ391" s="377">
        <f t="shared" si="149"/>
        <v>0.88280060882800604</v>
      </c>
      <c r="EA391" s="377">
        <f t="shared" si="149"/>
        <v>0.8822593476531424</v>
      </c>
      <c r="EB391" s="378">
        <f t="shared" si="160"/>
        <v>0.83152173913043481</v>
      </c>
      <c r="EC391" s="378">
        <f t="shared" si="160"/>
        <v>0.83043478260869563</v>
      </c>
      <c r="ED391" s="378">
        <f t="shared" si="160"/>
        <v>0.82891748675246024</v>
      </c>
      <c r="EE391" s="378">
        <f t="shared" si="160"/>
        <v>0.82930756843800324</v>
      </c>
      <c r="EG391" s="226">
        <v>934</v>
      </c>
      <c r="EH391" s="226">
        <v>827</v>
      </c>
      <c r="EI391" s="226">
        <v>108</v>
      </c>
      <c r="EJ391" s="226">
        <v>62</v>
      </c>
      <c r="EK391" s="226">
        <v>92</v>
      </c>
      <c r="EL391" s="226">
        <v>1697</v>
      </c>
      <c r="EM391" s="226">
        <v>1695</v>
      </c>
      <c r="EN391" s="379">
        <f t="shared" si="166"/>
        <v>0.88543897216274092</v>
      </c>
      <c r="EO391" s="226">
        <f t="shared" si="167"/>
        <v>57.407407407407405</v>
      </c>
      <c r="EP391" s="379">
        <f t="shared" si="168"/>
        <v>9.8501070663811557E-2</v>
      </c>
      <c r="EQ391" s="226">
        <f t="shared" si="169"/>
        <v>54213.317619328227</v>
      </c>
      <c r="ER391" s="226">
        <f t="shared" si="170"/>
        <v>3048.1809242871191</v>
      </c>
      <c r="ES391" s="292"/>
      <c r="ET391" s="227">
        <v>1288</v>
      </c>
      <c r="EU391" s="227">
        <v>1071</v>
      </c>
      <c r="EV391" s="227">
        <v>217</v>
      </c>
      <c r="EW391" s="227">
        <v>92</v>
      </c>
      <c r="EX391" s="227">
        <v>226</v>
      </c>
      <c r="EY391" s="227">
        <v>1783</v>
      </c>
      <c r="EZ391" s="227">
        <v>1781</v>
      </c>
      <c r="FA391" s="380">
        <f t="shared" si="150"/>
        <v>0.83152173913043481</v>
      </c>
      <c r="FB391" s="228">
        <f t="shared" si="151"/>
        <v>42.396313364055302</v>
      </c>
      <c r="FC391" s="380">
        <f t="shared" si="152"/>
        <v>0.17546583850931677</v>
      </c>
      <c r="FD391" s="227">
        <f t="shared" si="153"/>
        <v>126752.66404935502</v>
      </c>
      <c r="FE391" s="227">
        <f t="shared" si="154"/>
        <v>4304.6977353546699</v>
      </c>
      <c r="FF391" s="227">
        <v>217</v>
      </c>
      <c r="FG391" s="228">
        <f t="shared" si="171"/>
        <v>37.788018433179722</v>
      </c>
      <c r="FH391" s="227">
        <v>82</v>
      </c>
      <c r="FI391" s="227">
        <v>217</v>
      </c>
      <c r="FJ391" s="227">
        <v>1</v>
      </c>
      <c r="FK391" s="227">
        <f t="shared" si="162"/>
        <v>134</v>
      </c>
      <c r="FL391" s="227">
        <v>26</v>
      </c>
      <c r="FM391" s="227">
        <f t="shared" si="163"/>
        <v>108</v>
      </c>
      <c r="FZ391" s="229"/>
      <c r="GA391" s="229"/>
      <c r="GB391" s="229"/>
      <c r="GC391" s="229"/>
      <c r="GD391" s="229"/>
    </row>
    <row r="392" spans="1:186" s="368" customFormat="1">
      <c r="A392" s="287" t="s">
        <v>534</v>
      </c>
      <c r="B392" s="369" t="s">
        <v>535</v>
      </c>
      <c r="C392" s="287" t="s">
        <v>977</v>
      </c>
      <c r="D392" s="403" t="s">
        <v>3126</v>
      </c>
      <c r="E392" s="369" t="s">
        <v>978</v>
      </c>
      <c r="F392" s="403">
        <v>389</v>
      </c>
      <c r="G392" s="404" t="s">
        <v>993</v>
      </c>
      <c r="H392" s="392" t="s">
        <v>994</v>
      </c>
      <c r="I392" s="287" t="s">
        <v>954</v>
      </c>
      <c r="J392" s="369" t="s">
        <v>955</v>
      </c>
      <c r="K392" s="287" t="s">
        <v>557</v>
      </c>
      <c r="L392" s="369" t="s">
        <v>956</v>
      </c>
      <c r="M392" s="369" t="s">
        <v>3124</v>
      </c>
      <c r="N392" s="372">
        <v>1</v>
      </c>
      <c r="O392" s="373">
        <v>367</v>
      </c>
      <c r="P392" s="373">
        <v>531</v>
      </c>
      <c r="Q392" s="373">
        <v>559</v>
      </c>
      <c r="R392" s="373">
        <v>587</v>
      </c>
      <c r="S392" s="374">
        <v>417</v>
      </c>
      <c r="T392" s="374">
        <v>438</v>
      </c>
      <c r="U392" s="374">
        <v>452</v>
      </c>
      <c r="V392" s="374">
        <v>471</v>
      </c>
      <c r="W392" s="373">
        <v>303</v>
      </c>
      <c r="X392" s="373">
        <v>438</v>
      </c>
      <c r="Y392" s="373">
        <v>462</v>
      </c>
      <c r="Z392" s="373">
        <v>485</v>
      </c>
      <c r="AA392" s="374">
        <v>273</v>
      </c>
      <c r="AB392" s="374">
        <v>290</v>
      </c>
      <c r="AC392" s="374">
        <v>298</v>
      </c>
      <c r="AD392" s="374">
        <v>317</v>
      </c>
      <c r="AE392" s="373">
        <v>2</v>
      </c>
      <c r="AF392" s="373">
        <v>2</v>
      </c>
      <c r="AG392" s="373">
        <v>2</v>
      </c>
      <c r="AH392" s="373">
        <v>2</v>
      </c>
      <c r="AI392" s="374">
        <v>2</v>
      </c>
      <c r="AJ392" s="374">
        <v>1</v>
      </c>
      <c r="AK392" s="374">
        <v>1</v>
      </c>
      <c r="AL392" s="374">
        <v>1</v>
      </c>
      <c r="AM392" s="226">
        <v>64</v>
      </c>
      <c r="AN392" s="226">
        <v>92</v>
      </c>
      <c r="AO392" s="226">
        <v>97</v>
      </c>
      <c r="AP392" s="226">
        <v>102</v>
      </c>
      <c r="AQ392" s="227">
        <v>143</v>
      </c>
      <c r="AR392" s="227">
        <v>148</v>
      </c>
      <c r="AS392" s="227">
        <v>154</v>
      </c>
      <c r="AT392" s="227">
        <v>154</v>
      </c>
      <c r="AU392" s="226">
        <v>10</v>
      </c>
      <c r="AV392" s="226">
        <v>14</v>
      </c>
      <c r="AW392" s="226">
        <v>15</v>
      </c>
      <c r="AX392" s="226">
        <v>16</v>
      </c>
      <c r="AY392" s="227">
        <v>47</v>
      </c>
      <c r="AZ392" s="227">
        <v>53</v>
      </c>
      <c r="BA392" s="227">
        <v>57</v>
      </c>
      <c r="BB392" s="227">
        <v>64</v>
      </c>
      <c r="BC392" s="226">
        <f t="shared" si="156"/>
        <v>54</v>
      </c>
      <c r="BD392" s="226">
        <f t="shared" si="156"/>
        <v>77</v>
      </c>
      <c r="BE392" s="226">
        <f t="shared" si="156"/>
        <v>79</v>
      </c>
      <c r="BF392" s="226">
        <f t="shared" si="156"/>
        <v>84</v>
      </c>
      <c r="BG392" s="218">
        <f t="shared" si="156"/>
        <v>89</v>
      </c>
      <c r="BH392" s="218">
        <f t="shared" si="156"/>
        <v>89</v>
      </c>
      <c r="BI392" s="218">
        <f t="shared" si="156"/>
        <v>92</v>
      </c>
      <c r="BJ392" s="218">
        <f t="shared" si="156"/>
        <v>83</v>
      </c>
      <c r="BK392" s="226">
        <f t="shared" si="158"/>
        <v>0</v>
      </c>
      <c r="BL392" s="226">
        <f t="shared" si="158"/>
        <v>1</v>
      </c>
      <c r="BM392" s="226">
        <f t="shared" si="158"/>
        <v>3</v>
      </c>
      <c r="BN392" s="226">
        <f t="shared" si="158"/>
        <v>2</v>
      </c>
      <c r="BO392" s="227">
        <f t="shared" si="147"/>
        <v>7</v>
      </c>
      <c r="BP392" s="227">
        <f t="shared" si="147"/>
        <v>6</v>
      </c>
      <c r="BQ392" s="227">
        <f t="shared" si="147"/>
        <v>5</v>
      </c>
      <c r="BR392" s="227">
        <f t="shared" si="147"/>
        <v>7</v>
      </c>
      <c r="BS392" s="226">
        <v>0</v>
      </c>
      <c r="BT392" s="226">
        <v>1</v>
      </c>
      <c r="BU392" s="226">
        <v>3</v>
      </c>
      <c r="BV392" s="226">
        <v>2</v>
      </c>
      <c r="BW392" s="227">
        <v>7</v>
      </c>
      <c r="BX392" s="227">
        <v>6</v>
      </c>
      <c r="BY392" s="227">
        <v>5</v>
      </c>
      <c r="BZ392" s="227">
        <v>7</v>
      </c>
      <c r="CA392" s="226">
        <v>0</v>
      </c>
      <c r="CB392" s="226">
        <f>IFERROR(VLOOKUP($G392,[12]ITEM!$B$2:$AC$939,26,0),0)</f>
        <v>0</v>
      </c>
      <c r="CC392" s="226">
        <f>IFERROR(VLOOKUP($G392,[12]ITEM!$B$2:$AC$939,27,0),0)</f>
        <v>0</v>
      </c>
      <c r="CD392" s="226">
        <f>IFERROR(VLOOKUP($G392,[12]ITEM!$B$2:$AC$939,28,0),0)</f>
        <v>0</v>
      </c>
      <c r="CE392" s="227">
        <v>0</v>
      </c>
      <c r="CF392" s="227">
        <v>0</v>
      </c>
      <c r="CG392" s="227">
        <v>0</v>
      </c>
      <c r="CH392" s="227">
        <v>0</v>
      </c>
      <c r="CI392" s="375"/>
      <c r="CJ392" s="226">
        <f t="shared" si="164"/>
        <v>54</v>
      </c>
      <c r="CK392" s="226">
        <f t="shared" si="164"/>
        <v>69</v>
      </c>
      <c r="CL392" s="226">
        <f t="shared" si="164"/>
        <v>72</v>
      </c>
      <c r="CM392" s="226">
        <f t="shared" si="164"/>
        <v>76</v>
      </c>
      <c r="CN392" s="227">
        <f t="shared" si="159"/>
        <v>89</v>
      </c>
      <c r="CO392" s="227">
        <f t="shared" si="159"/>
        <v>91.705029742778706</v>
      </c>
      <c r="CP392" s="227">
        <f t="shared" si="159"/>
        <v>95.203729087551523</v>
      </c>
      <c r="CQ392" s="227">
        <f t="shared" si="159"/>
        <v>95.205820388844046</v>
      </c>
      <c r="CR392" s="226">
        <v>46</v>
      </c>
      <c r="CS392" s="226">
        <v>66</v>
      </c>
      <c r="CT392" s="226">
        <v>69</v>
      </c>
      <c r="CU392" s="226">
        <v>73</v>
      </c>
      <c r="CV392" s="227">
        <f t="shared" si="165"/>
        <v>86</v>
      </c>
      <c r="CW392" s="227">
        <f>CV392*(1+('[13]GROWTH (YoY)'!AR392/100))</f>
        <v>88.705029742778706</v>
      </c>
      <c r="CX392" s="227">
        <f>CW392*(1+('[13]GROWTH (YoY)'!AS392/100))</f>
        <v>92.203729087551523</v>
      </c>
      <c r="CY392" s="227">
        <f>CX392*(1+('[13]GROWTH (YoY)'!AT392/100))</f>
        <v>92.205820388844046</v>
      </c>
      <c r="CZ392" s="226">
        <v>0</v>
      </c>
      <c r="DA392" s="226">
        <v>0</v>
      </c>
      <c r="DB392" s="226">
        <v>0</v>
      </c>
      <c r="DC392" s="226">
        <v>0</v>
      </c>
      <c r="DD392" s="227">
        <v>0</v>
      </c>
      <c r="DE392" s="227">
        <v>0</v>
      </c>
      <c r="DF392" s="227">
        <v>0</v>
      </c>
      <c r="DG392" s="227">
        <v>0</v>
      </c>
      <c r="DH392" s="226">
        <v>8</v>
      </c>
      <c r="DI392" s="226">
        <v>3</v>
      </c>
      <c r="DJ392" s="226">
        <v>3</v>
      </c>
      <c r="DK392" s="226">
        <v>3</v>
      </c>
      <c r="DL392" s="227">
        <v>3</v>
      </c>
      <c r="DM392" s="227">
        <v>3</v>
      </c>
      <c r="DN392" s="227">
        <v>3</v>
      </c>
      <c r="DO392" s="227">
        <v>3</v>
      </c>
      <c r="DP392" s="376">
        <f t="shared" si="161"/>
        <v>0</v>
      </c>
      <c r="DQ392" s="226">
        <f t="shared" si="161"/>
        <v>8</v>
      </c>
      <c r="DR392" s="226">
        <f t="shared" si="161"/>
        <v>7</v>
      </c>
      <c r="DS392" s="226">
        <f t="shared" si="157"/>
        <v>8</v>
      </c>
      <c r="DT392" s="227">
        <f t="shared" si="157"/>
        <v>0</v>
      </c>
      <c r="DU392" s="227">
        <f t="shared" si="157"/>
        <v>-2.7050297427787058</v>
      </c>
      <c r="DV392" s="227">
        <f t="shared" si="157"/>
        <v>-3.2037290875515225</v>
      </c>
      <c r="DW392" s="227">
        <f t="shared" si="157"/>
        <v>-12.205820388844046</v>
      </c>
      <c r="DX392" s="377">
        <f t="shared" si="149"/>
        <v>0.82561307901907355</v>
      </c>
      <c r="DY392" s="377">
        <f t="shared" si="149"/>
        <v>0.82485875706214684</v>
      </c>
      <c r="DZ392" s="377">
        <f t="shared" si="149"/>
        <v>0.82647584973166366</v>
      </c>
      <c r="EA392" s="377">
        <f t="shared" si="149"/>
        <v>0.82623509369676318</v>
      </c>
      <c r="EB392" s="378">
        <f t="shared" si="160"/>
        <v>0.65467625899280579</v>
      </c>
      <c r="EC392" s="378">
        <f t="shared" si="160"/>
        <v>0.66210045662100458</v>
      </c>
      <c r="ED392" s="378">
        <f t="shared" si="160"/>
        <v>0.65929203539823011</v>
      </c>
      <c r="EE392" s="378">
        <f t="shared" si="160"/>
        <v>0.67303609341825898</v>
      </c>
      <c r="EG392" s="226">
        <v>372</v>
      </c>
      <c r="EH392" s="226">
        <v>314</v>
      </c>
      <c r="EI392" s="226">
        <v>58</v>
      </c>
      <c r="EJ392" s="226">
        <v>50</v>
      </c>
      <c r="EK392" s="226">
        <v>112</v>
      </c>
      <c r="EL392" s="226">
        <v>1859</v>
      </c>
      <c r="EM392" s="226">
        <v>1834</v>
      </c>
      <c r="EN392" s="379">
        <f t="shared" si="166"/>
        <v>0.84408602150537637</v>
      </c>
      <c r="EO392" s="226">
        <f t="shared" si="167"/>
        <v>86.206896551724128</v>
      </c>
      <c r="EP392" s="379">
        <f t="shared" si="168"/>
        <v>0.30107526881720431</v>
      </c>
      <c r="EQ392" s="226">
        <f t="shared" si="169"/>
        <v>60247.444862829478</v>
      </c>
      <c r="ER392" s="226">
        <f t="shared" si="170"/>
        <v>2271.9011268629588</v>
      </c>
      <c r="ES392" s="292"/>
      <c r="ET392" s="227">
        <v>417</v>
      </c>
      <c r="EU392" s="227">
        <v>273</v>
      </c>
      <c r="EV392" s="227">
        <v>143</v>
      </c>
      <c r="EW392" s="227">
        <v>83</v>
      </c>
      <c r="EX392" s="227">
        <v>100</v>
      </c>
      <c r="EY392" s="227">
        <v>2140</v>
      </c>
      <c r="EZ392" s="227">
        <v>2124</v>
      </c>
      <c r="FA392" s="380">
        <f t="shared" si="150"/>
        <v>0.65467625899280579</v>
      </c>
      <c r="FB392" s="228">
        <f t="shared" si="151"/>
        <v>58.04195804195804</v>
      </c>
      <c r="FC392" s="380">
        <f t="shared" si="152"/>
        <v>0.23980815347721823</v>
      </c>
      <c r="FD392" s="227">
        <f t="shared" si="153"/>
        <v>46728.971962616823</v>
      </c>
      <c r="FE392" s="227">
        <f t="shared" si="154"/>
        <v>3256.4344005021971</v>
      </c>
      <c r="FF392" s="227">
        <v>143</v>
      </c>
      <c r="FG392" s="228">
        <f t="shared" si="171"/>
        <v>30.069930069930066</v>
      </c>
      <c r="FH392" s="227">
        <v>43</v>
      </c>
      <c r="FI392" s="227">
        <v>143</v>
      </c>
      <c r="FJ392" s="227">
        <v>1</v>
      </c>
      <c r="FK392" s="227">
        <f t="shared" si="162"/>
        <v>99</v>
      </c>
      <c r="FL392" s="227">
        <v>8</v>
      </c>
      <c r="FM392" s="227">
        <f t="shared" si="163"/>
        <v>91</v>
      </c>
      <c r="FZ392" s="229"/>
      <c r="GA392" s="229"/>
      <c r="GB392" s="229"/>
      <c r="GC392" s="229"/>
      <c r="GD392" s="229"/>
    </row>
    <row r="393" spans="1:186" s="368" customFormat="1">
      <c r="A393" s="287" t="s">
        <v>534</v>
      </c>
      <c r="B393" s="369" t="s">
        <v>535</v>
      </c>
      <c r="C393" s="287" t="s">
        <v>977</v>
      </c>
      <c r="D393" s="403" t="s">
        <v>3126</v>
      </c>
      <c r="E393" s="369" t="s">
        <v>978</v>
      </c>
      <c r="F393" s="403">
        <v>390</v>
      </c>
      <c r="G393" s="404" t="s">
        <v>995</v>
      </c>
      <c r="H393" s="392" t="s">
        <v>996</v>
      </c>
      <c r="I393" s="287" t="s">
        <v>954</v>
      </c>
      <c r="J393" s="369" t="s">
        <v>955</v>
      </c>
      <c r="K393" s="287" t="s">
        <v>557</v>
      </c>
      <c r="L393" s="369" t="s">
        <v>956</v>
      </c>
      <c r="M393" s="369" t="s">
        <v>3124</v>
      </c>
      <c r="N393" s="372">
        <v>1</v>
      </c>
      <c r="O393" s="373">
        <v>7482</v>
      </c>
      <c r="P393" s="373">
        <v>6629</v>
      </c>
      <c r="Q393" s="373">
        <v>7209</v>
      </c>
      <c r="R393" s="373">
        <v>7921</v>
      </c>
      <c r="S393" s="374">
        <v>8215</v>
      </c>
      <c r="T393" s="374">
        <v>8947</v>
      </c>
      <c r="U393" s="374">
        <v>9495</v>
      </c>
      <c r="V393" s="374">
        <v>10146</v>
      </c>
      <c r="W393" s="373">
        <v>5925</v>
      </c>
      <c r="X393" s="373">
        <v>5235</v>
      </c>
      <c r="Y393" s="373">
        <v>5694</v>
      </c>
      <c r="Z393" s="373">
        <v>6256</v>
      </c>
      <c r="AA393" s="374">
        <v>6516</v>
      </c>
      <c r="AB393" s="374">
        <v>7086</v>
      </c>
      <c r="AC393" s="374">
        <v>7480</v>
      </c>
      <c r="AD393" s="374">
        <v>8060</v>
      </c>
      <c r="AE393" s="373">
        <v>37</v>
      </c>
      <c r="AF393" s="373">
        <v>25</v>
      </c>
      <c r="AG393" s="373">
        <v>24</v>
      </c>
      <c r="AH393" s="373">
        <v>25</v>
      </c>
      <c r="AI393" s="374">
        <v>30</v>
      </c>
      <c r="AJ393" s="374">
        <v>30</v>
      </c>
      <c r="AK393" s="374">
        <v>30</v>
      </c>
      <c r="AL393" s="374">
        <v>32</v>
      </c>
      <c r="AM393" s="226">
        <v>1557</v>
      </c>
      <c r="AN393" s="226">
        <v>1393</v>
      </c>
      <c r="AO393" s="226">
        <v>1515</v>
      </c>
      <c r="AP393" s="226">
        <v>1665</v>
      </c>
      <c r="AQ393" s="227">
        <v>1699</v>
      </c>
      <c r="AR393" s="227">
        <v>1861</v>
      </c>
      <c r="AS393" s="227">
        <v>2015</v>
      </c>
      <c r="AT393" s="227">
        <v>2085</v>
      </c>
      <c r="AU393" s="226">
        <v>778</v>
      </c>
      <c r="AV393" s="226">
        <v>692</v>
      </c>
      <c r="AW393" s="226">
        <v>749</v>
      </c>
      <c r="AX393" s="226">
        <v>841</v>
      </c>
      <c r="AY393" s="227">
        <v>641</v>
      </c>
      <c r="AZ393" s="227">
        <v>704</v>
      </c>
      <c r="BA393" s="227">
        <v>771</v>
      </c>
      <c r="BB393" s="227">
        <v>870</v>
      </c>
      <c r="BC393" s="226">
        <f t="shared" si="156"/>
        <v>755</v>
      </c>
      <c r="BD393" s="226">
        <f t="shared" si="156"/>
        <v>670</v>
      </c>
      <c r="BE393" s="226">
        <f t="shared" si="156"/>
        <v>740</v>
      </c>
      <c r="BF393" s="226">
        <f t="shared" si="156"/>
        <v>800</v>
      </c>
      <c r="BG393" s="218">
        <f t="shared" si="156"/>
        <v>886</v>
      </c>
      <c r="BH393" s="218">
        <f t="shared" si="156"/>
        <v>987</v>
      </c>
      <c r="BI393" s="218">
        <f t="shared" si="156"/>
        <v>1063</v>
      </c>
      <c r="BJ393" s="218">
        <f t="shared" si="156"/>
        <v>1011</v>
      </c>
      <c r="BK393" s="226">
        <f t="shared" si="158"/>
        <v>24</v>
      </c>
      <c r="BL393" s="226">
        <f t="shared" si="158"/>
        <v>31</v>
      </c>
      <c r="BM393" s="226">
        <f t="shared" si="158"/>
        <v>26</v>
      </c>
      <c r="BN393" s="226">
        <f t="shared" si="158"/>
        <v>24</v>
      </c>
      <c r="BO393" s="227">
        <f t="shared" si="147"/>
        <v>172</v>
      </c>
      <c r="BP393" s="227">
        <f t="shared" si="147"/>
        <v>170</v>
      </c>
      <c r="BQ393" s="227">
        <f t="shared" si="147"/>
        <v>181</v>
      </c>
      <c r="BR393" s="227">
        <f t="shared" si="147"/>
        <v>204</v>
      </c>
      <c r="BS393" s="226">
        <v>32</v>
      </c>
      <c r="BT393" s="226">
        <v>31</v>
      </c>
      <c r="BU393" s="226">
        <v>26</v>
      </c>
      <c r="BV393" s="226">
        <v>24</v>
      </c>
      <c r="BW393" s="227">
        <v>172</v>
      </c>
      <c r="BX393" s="227">
        <v>170</v>
      </c>
      <c r="BY393" s="227">
        <v>181</v>
      </c>
      <c r="BZ393" s="227">
        <v>204</v>
      </c>
      <c r="CA393" s="226">
        <v>8</v>
      </c>
      <c r="CB393" s="226">
        <f>IFERROR(VLOOKUP($G393,[12]ITEM!$B$2:$AC$939,26,0),0)</f>
        <v>0</v>
      </c>
      <c r="CC393" s="226">
        <f>IFERROR(VLOOKUP($G393,[12]ITEM!$B$2:$AC$939,27,0),0)</f>
        <v>0</v>
      </c>
      <c r="CD393" s="226">
        <f>IFERROR(VLOOKUP($G393,[12]ITEM!$B$2:$AC$939,28,0),0)</f>
        <v>0</v>
      </c>
      <c r="CE393" s="227">
        <v>0</v>
      </c>
      <c r="CF393" s="227">
        <v>0</v>
      </c>
      <c r="CG393" s="227">
        <v>0</v>
      </c>
      <c r="CH393" s="227">
        <v>0</v>
      </c>
      <c r="CI393" s="375"/>
      <c r="CJ393" s="226">
        <f t="shared" si="164"/>
        <v>755</v>
      </c>
      <c r="CK393" s="226">
        <f t="shared" si="164"/>
        <v>1057</v>
      </c>
      <c r="CL393" s="226">
        <f t="shared" si="164"/>
        <v>1128</v>
      </c>
      <c r="CM393" s="226">
        <f t="shared" si="164"/>
        <v>1247</v>
      </c>
      <c r="CN393" s="227">
        <f t="shared" si="159"/>
        <v>886</v>
      </c>
      <c r="CO393" s="227">
        <f t="shared" si="159"/>
        <v>934.07286998203415</v>
      </c>
      <c r="CP393" s="227">
        <f t="shared" si="159"/>
        <v>1014.4189322369148</v>
      </c>
      <c r="CQ393" s="227">
        <f t="shared" si="159"/>
        <v>1038.7347555601593</v>
      </c>
      <c r="CR393" s="226">
        <v>399</v>
      </c>
      <c r="CS393" s="226">
        <v>507</v>
      </c>
      <c r="CT393" s="226">
        <v>549</v>
      </c>
      <c r="CU393" s="226">
        <v>606</v>
      </c>
      <c r="CV393" s="227">
        <f t="shared" si="165"/>
        <v>346</v>
      </c>
      <c r="CW393" s="227">
        <f>CV393*(1+('[13]GROWTH (YoY)'!AR393/100))</f>
        <v>379.07286998203415</v>
      </c>
      <c r="CX393" s="227">
        <f>CW393*(1+('[13]GROWTH (YoY)'!AS393/100))</f>
        <v>410.41893223691477</v>
      </c>
      <c r="CY393" s="227">
        <f>CX393*(1+('[13]GROWTH (YoY)'!AT393/100))</f>
        <v>424.73475556015927</v>
      </c>
      <c r="CZ393" s="226">
        <v>0</v>
      </c>
      <c r="DA393" s="226">
        <v>0</v>
      </c>
      <c r="DB393" s="226">
        <v>0</v>
      </c>
      <c r="DC393" s="226">
        <v>0</v>
      </c>
      <c r="DD393" s="227">
        <v>0</v>
      </c>
      <c r="DE393" s="227">
        <v>0</v>
      </c>
      <c r="DF393" s="227">
        <v>0</v>
      </c>
      <c r="DG393" s="227">
        <v>0</v>
      </c>
      <c r="DH393" s="226">
        <v>356</v>
      </c>
      <c r="DI393" s="226">
        <v>550</v>
      </c>
      <c r="DJ393" s="226">
        <v>579</v>
      </c>
      <c r="DK393" s="226">
        <v>641</v>
      </c>
      <c r="DL393" s="227">
        <v>540</v>
      </c>
      <c r="DM393" s="227">
        <v>555</v>
      </c>
      <c r="DN393" s="227">
        <v>604</v>
      </c>
      <c r="DO393" s="227">
        <v>614</v>
      </c>
      <c r="DP393" s="376">
        <f t="shared" si="161"/>
        <v>0</v>
      </c>
      <c r="DQ393" s="226">
        <f t="shared" si="161"/>
        <v>-387</v>
      </c>
      <c r="DR393" s="226">
        <f t="shared" si="161"/>
        <v>-388</v>
      </c>
      <c r="DS393" s="226">
        <f t="shared" si="157"/>
        <v>-447</v>
      </c>
      <c r="DT393" s="227">
        <f t="shared" ref="DS393:DW444" si="172">BG393-CN393</f>
        <v>0</v>
      </c>
      <c r="DU393" s="227">
        <f t="shared" si="172"/>
        <v>52.927130017965851</v>
      </c>
      <c r="DV393" s="227">
        <f t="shared" si="172"/>
        <v>48.58106776308523</v>
      </c>
      <c r="DW393" s="227">
        <f t="shared" si="172"/>
        <v>-27.734755560159329</v>
      </c>
      <c r="DX393" s="377">
        <f t="shared" si="149"/>
        <v>0.79190056134723341</v>
      </c>
      <c r="DY393" s="377">
        <f t="shared" si="149"/>
        <v>0.78971187207723637</v>
      </c>
      <c r="DZ393" s="377">
        <f t="shared" si="149"/>
        <v>0.78984602580108199</v>
      </c>
      <c r="EA393" s="377">
        <f t="shared" si="149"/>
        <v>0.78979926776922105</v>
      </c>
      <c r="EB393" s="378">
        <f t="shared" si="160"/>
        <v>0.7931832014607425</v>
      </c>
      <c r="EC393" s="378">
        <f t="shared" si="160"/>
        <v>0.79199731753660441</v>
      </c>
      <c r="ED393" s="378">
        <f t="shared" si="160"/>
        <v>0.7877830437072143</v>
      </c>
      <c r="EE393" s="378">
        <f t="shared" si="160"/>
        <v>0.79440173467376307</v>
      </c>
      <c r="EG393" s="226">
        <v>6021</v>
      </c>
      <c r="EH393" s="226">
        <v>4718</v>
      </c>
      <c r="EI393" s="226">
        <v>1303</v>
      </c>
      <c r="EJ393" s="226">
        <v>590</v>
      </c>
      <c r="EK393" s="226">
        <v>1066</v>
      </c>
      <c r="EL393" s="226">
        <v>11644</v>
      </c>
      <c r="EM393" s="226">
        <v>11617</v>
      </c>
      <c r="EN393" s="379">
        <f t="shared" si="166"/>
        <v>0.78359076565354591</v>
      </c>
      <c r="EO393" s="226">
        <f t="shared" si="167"/>
        <v>45.280122793553339</v>
      </c>
      <c r="EP393" s="379">
        <f t="shared" si="168"/>
        <v>0.17704700215910979</v>
      </c>
      <c r="EQ393" s="226">
        <f t="shared" si="169"/>
        <v>91549.295774647893</v>
      </c>
      <c r="ER393" s="226">
        <f t="shared" si="170"/>
        <v>4232.3032337666064</v>
      </c>
      <c r="ES393" s="292"/>
      <c r="ET393" s="227">
        <v>8215</v>
      </c>
      <c r="EU393" s="227">
        <v>5716</v>
      </c>
      <c r="EV393" s="227">
        <v>2499</v>
      </c>
      <c r="EW393" s="227">
        <v>451</v>
      </c>
      <c r="EX393" s="227">
        <v>912</v>
      </c>
      <c r="EY393" s="227">
        <v>10354</v>
      </c>
      <c r="EZ393" s="227">
        <v>10337</v>
      </c>
      <c r="FA393" s="380">
        <f t="shared" si="150"/>
        <v>0.69580036518563604</v>
      </c>
      <c r="FB393" s="228">
        <f t="shared" si="151"/>
        <v>18.047218887555022</v>
      </c>
      <c r="FC393" s="380">
        <f t="shared" si="152"/>
        <v>0.11101643335362142</v>
      </c>
      <c r="FD393" s="227">
        <f t="shared" si="153"/>
        <v>88081.90071469963</v>
      </c>
      <c r="FE393" s="227">
        <f t="shared" si="154"/>
        <v>3635.8066492534908</v>
      </c>
      <c r="FF393" s="227">
        <v>1699</v>
      </c>
      <c r="FG393" s="228">
        <f t="shared" si="171"/>
        <v>34.137728075338437</v>
      </c>
      <c r="FH393" s="227">
        <v>580</v>
      </c>
      <c r="FI393" s="227">
        <v>1699</v>
      </c>
      <c r="FJ393" s="227">
        <v>16</v>
      </c>
      <c r="FK393" s="227">
        <f t="shared" si="162"/>
        <v>1103</v>
      </c>
      <c r="FL393" s="227">
        <v>167</v>
      </c>
      <c r="FM393" s="227">
        <f t="shared" si="163"/>
        <v>936</v>
      </c>
      <c r="FZ393" s="229"/>
      <c r="GA393" s="229"/>
      <c r="GB393" s="229"/>
      <c r="GC393" s="229"/>
      <c r="GD393" s="229"/>
    </row>
    <row r="394" spans="1:186" s="368" customFormat="1">
      <c r="A394" s="287" t="s">
        <v>534</v>
      </c>
      <c r="B394" s="369" t="s">
        <v>535</v>
      </c>
      <c r="C394" s="287" t="s">
        <v>977</v>
      </c>
      <c r="D394" s="403" t="s">
        <v>3126</v>
      </c>
      <c r="E394" s="369" t="s">
        <v>978</v>
      </c>
      <c r="F394" s="403">
        <v>391</v>
      </c>
      <c r="G394" s="404" t="s">
        <v>997</v>
      </c>
      <c r="H394" s="392" t="s">
        <v>998</v>
      </c>
      <c r="I394" s="287" t="s">
        <v>954</v>
      </c>
      <c r="J394" s="369" t="s">
        <v>955</v>
      </c>
      <c r="K394" s="287" t="s">
        <v>557</v>
      </c>
      <c r="L394" s="369" t="s">
        <v>956</v>
      </c>
      <c r="M394" s="369" t="s">
        <v>3124</v>
      </c>
      <c r="N394" s="372">
        <v>1</v>
      </c>
      <c r="O394" s="373">
        <v>1432</v>
      </c>
      <c r="P394" s="373">
        <v>2149</v>
      </c>
      <c r="Q394" s="373">
        <v>2253</v>
      </c>
      <c r="R394" s="373">
        <v>2314</v>
      </c>
      <c r="S394" s="374">
        <v>2540</v>
      </c>
      <c r="T394" s="374">
        <v>2655</v>
      </c>
      <c r="U394" s="374">
        <v>2803</v>
      </c>
      <c r="V394" s="374">
        <v>3127</v>
      </c>
      <c r="W394" s="373">
        <v>992</v>
      </c>
      <c r="X394" s="373">
        <v>1488</v>
      </c>
      <c r="Y394" s="373">
        <v>1560</v>
      </c>
      <c r="Z394" s="373">
        <v>1602</v>
      </c>
      <c r="AA394" s="374">
        <v>1782</v>
      </c>
      <c r="AB394" s="374">
        <v>1824</v>
      </c>
      <c r="AC394" s="374">
        <v>1923</v>
      </c>
      <c r="AD394" s="374">
        <v>2163</v>
      </c>
      <c r="AE394" s="373">
        <v>7</v>
      </c>
      <c r="AF394" s="373">
        <v>8</v>
      </c>
      <c r="AG394" s="373">
        <v>8</v>
      </c>
      <c r="AH394" s="373">
        <v>7</v>
      </c>
      <c r="AI394" s="374">
        <v>9</v>
      </c>
      <c r="AJ394" s="374">
        <v>9</v>
      </c>
      <c r="AK394" s="374">
        <v>9</v>
      </c>
      <c r="AL394" s="374">
        <v>10</v>
      </c>
      <c r="AM394" s="226">
        <v>440</v>
      </c>
      <c r="AN394" s="226">
        <v>661</v>
      </c>
      <c r="AO394" s="226">
        <v>693</v>
      </c>
      <c r="AP394" s="226">
        <v>711</v>
      </c>
      <c r="AQ394" s="227">
        <v>758</v>
      </c>
      <c r="AR394" s="227">
        <v>831</v>
      </c>
      <c r="AS394" s="227">
        <v>880</v>
      </c>
      <c r="AT394" s="227">
        <v>964</v>
      </c>
      <c r="AU394" s="226">
        <v>245</v>
      </c>
      <c r="AV394" s="226">
        <v>364</v>
      </c>
      <c r="AW394" s="226">
        <v>381</v>
      </c>
      <c r="AX394" s="226">
        <v>408</v>
      </c>
      <c r="AY394" s="227">
        <v>474</v>
      </c>
      <c r="AZ394" s="227">
        <v>491</v>
      </c>
      <c r="BA394" s="227">
        <v>536</v>
      </c>
      <c r="BB394" s="227">
        <v>609</v>
      </c>
      <c r="BC394" s="226">
        <f t="shared" si="156"/>
        <v>144</v>
      </c>
      <c r="BD394" s="226">
        <f t="shared" si="156"/>
        <v>232</v>
      </c>
      <c r="BE394" s="226">
        <f t="shared" si="156"/>
        <v>285</v>
      </c>
      <c r="BF394" s="226">
        <f t="shared" si="156"/>
        <v>278</v>
      </c>
      <c r="BG394" s="218">
        <f t="shared" si="156"/>
        <v>147</v>
      </c>
      <c r="BH394" s="218">
        <f t="shared" si="156"/>
        <v>215</v>
      </c>
      <c r="BI394" s="218">
        <f t="shared" si="156"/>
        <v>214</v>
      </c>
      <c r="BJ394" s="218">
        <f t="shared" si="156"/>
        <v>204</v>
      </c>
      <c r="BK394" s="226">
        <f t="shared" si="158"/>
        <v>51</v>
      </c>
      <c r="BL394" s="226">
        <f t="shared" si="158"/>
        <v>65</v>
      </c>
      <c r="BM394" s="226">
        <f t="shared" si="158"/>
        <v>27</v>
      </c>
      <c r="BN394" s="226">
        <f t="shared" si="158"/>
        <v>25</v>
      </c>
      <c r="BO394" s="227">
        <f t="shared" si="147"/>
        <v>137</v>
      </c>
      <c r="BP394" s="227">
        <f t="shared" si="147"/>
        <v>125</v>
      </c>
      <c r="BQ394" s="227">
        <f t="shared" si="147"/>
        <v>130</v>
      </c>
      <c r="BR394" s="227">
        <f t="shared" ref="BR394:BR457" si="173">BZ394-CH394</f>
        <v>151</v>
      </c>
      <c r="BS394" s="226">
        <v>52</v>
      </c>
      <c r="BT394" s="226">
        <v>65</v>
      </c>
      <c r="BU394" s="226">
        <v>27</v>
      </c>
      <c r="BV394" s="226">
        <v>25</v>
      </c>
      <c r="BW394" s="227">
        <v>137</v>
      </c>
      <c r="BX394" s="227">
        <v>125</v>
      </c>
      <c r="BY394" s="227">
        <v>130</v>
      </c>
      <c r="BZ394" s="227">
        <v>151</v>
      </c>
      <c r="CA394" s="226">
        <v>1</v>
      </c>
      <c r="CB394" s="226">
        <f>IFERROR(VLOOKUP($G394,[12]ITEM!$B$2:$AC$939,26,0),0)</f>
        <v>0</v>
      </c>
      <c r="CC394" s="226">
        <f>IFERROR(VLOOKUP($G394,[12]ITEM!$B$2:$AC$939,27,0),0)</f>
        <v>0</v>
      </c>
      <c r="CD394" s="226">
        <f>IFERROR(VLOOKUP($G394,[12]ITEM!$B$2:$AC$939,28,0),0)</f>
        <v>0</v>
      </c>
      <c r="CE394" s="227">
        <v>0</v>
      </c>
      <c r="CF394" s="227">
        <v>0</v>
      </c>
      <c r="CG394" s="227">
        <v>0</v>
      </c>
      <c r="CH394" s="227">
        <v>0</v>
      </c>
      <c r="CI394" s="375"/>
      <c r="CJ394" s="226">
        <f t="shared" si="164"/>
        <v>143</v>
      </c>
      <c r="CK394" s="226">
        <f t="shared" si="164"/>
        <v>145</v>
      </c>
      <c r="CL394" s="226">
        <f t="shared" si="164"/>
        <v>152</v>
      </c>
      <c r="CM394" s="226">
        <f t="shared" si="164"/>
        <v>161</v>
      </c>
      <c r="CN394" s="227">
        <f t="shared" si="159"/>
        <v>147</v>
      </c>
      <c r="CO394" s="227">
        <f t="shared" si="159"/>
        <v>158.36770866863174</v>
      </c>
      <c r="CP394" s="227">
        <f t="shared" si="159"/>
        <v>168.28528558082903</v>
      </c>
      <c r="CQ394" s="227">
        <f t="shared" si="159"/>
        <v>182.14001760527876</v>
      </c>
      <c r="CR394" s="226">
        <v>81</v>
      </c>
      <c r="CS394" s="226">
        <v>121</v>
      </c>
      <c r="CT394" s="226">
        <v>127</v>
      </c>
      <c r="CU394" s="226">
        <v>133</v>
      </c>
      <c r="CV394" s="227">
        <f t="shared" si="165"/>
        <v>107</v>
      </c>
      <c r="CW394" s="227">
        <f>CV394*(1+('[13]GROWTH (YoY)'!AR394/100))</f>
        <v>117.36770866863174</v>
      </c>
      <c r="CX394" s="227">
        <f>CW394*(1+('[13]GROWTH (YoY)'!AS394/100))</f>
        <v>124.28528558082903</v>
      </c>
      <c r="CY394" s="227">
        <f>CX394*(1+('[13]GROWTH (YoY)'!AT394/100))</f>
        <v>136.14001760527876</v>
      </c>
      <c r="CZ394" s="226">
        <v>0</v>
      </c>
      <c r="DA394" s="226">
        <v>0</v>
      </c>
      <c r="DB394" s="226">
        <v>0</v>
      </c>
      <c r="DC394" s="226">
        <v>0</v>
      </c>
      <c r="DD394" s="227">
        <v>17</v>
      </c>
      <c r="DE394" s="227">
        <v>17</v>
      </c>
      <c r="DF394" s="227">
        <v>18</v>
      </c>
      <c r="DG394" s="227">
        <v>20</v>
      </c>
      <c r="DH394" s="226">
        <v>62</v>
      </c>
      <c r="DI394" s="226">
        <v>24</v>
      </c>
      <c r="DJ394" s="226">
        <v>25</v>
      </c>
      <c r="DK394" s="226">
        <v>28</v>
      </c>
      <c r="DL394" s="227">
        <v>23</v>
      </c>
      <c r="DM394" s="227">
        <v>24</v>
      </c>
      <c r="DN394" s="227">
        <v>26</v>
      </c>
      <c r="DO394" s="227">
        <v>26</v>
      </c>
      <c r="DP394" s="376">
        <f t="shared" si="161"/>
        <v>1</v>
      </c>
      <c r="DQ394" s="226">
        <f t="shared" si="161"/>
        <v>87</v>
      </c>
      <c r="DR394" s="226">
        <f t="shared" si="161"/>
        <v>133</v>
      </c>
      <c r="DS394" s="226">
        <f t="shared" si="172"/>
        <v>117</v>
      </c>
      <c r="DT394" s="227">
        <f t="shared" si="172"/>
        <v>0</v>
      </c>
      <c r="DU394" s="227">
        <f t="shared" si="172"/>
        <v>56.632291331368265</v>
      </c>
      <c r="DV394" s="227">
        <f t="shared" si="172"/>
        <v>45.714714419170974</v>
      </c>
      <c r="DW394" s="227">
        <f t="shared" si="172"/>
        <v>21.859982394721243</v>
      </c>
      <c r="DX394" s="377">
        <f t="shared" si="149"/>
        <v>0.69273743016759781</v>
      </c>
      <c r="DY394" s="377">
        <f t="shared" si="149"/>
        <v>0.69241507677989766</v>
      </c>
      <c r="DZ394" s="377">
        <f t="shared" si="149"/>
        <v>0.69241011984021306</v>
      </c>
      <c r="EA394" s="377">
        <f t="shared" si="149"/>
        <v>0.69230769230769229</v>
      </c>
      <c r="EB394" s="378">
        <f t="shared" si="160"/>
        <v>0.7015748031496063</v>
      </c>
      <c r="EC394" s="378">
        <f t="shared" si="160"/>
        <v>0.6870056497175141</v>
      </c>
      <c r="ED394" s="378">
        <f t="shared" si="160"/>
        <v>0.68605066000713522</v>
      </c>
      <c r="EE394" s="378">
        <f t="shared" si="160"/>
        <v>0.69171730092740646</v>
      </c>
      <c r="EG394" s="226">
        <v>1522</v>
      </c>
      <c r="EH394" s="226">
        <v>1057</v>
      </c>
      <c r="EI394" s="226">
        <v>465</v>
      </c>
      <c r="EJ394" s="226">
        <v>234</v>
      </c>
      <c r="EK394" s="226">
        <v>411</v>
      </c>
      <c r="EL394" s="226">
        <v>10439</v>
      </c>
      <c r="EM394" s="226">
        <v>10322</v>
      </c>
      <c r="EN394" s="379">
        <f t="shared" si="166"/>
        <v>0.69448094612352174</v>
      </c>
      <c r="EO394" s="226">
        <f t="shared" si="167"/>
        <v>50.322580645161288</v>
      </c>
      <c r="EP394" s="379">
        <f t="shared" si="168"/>
        <v>0.2700394218134034</v>
      </c>
      <c r="EQ394" s="226">
        <f t="shared" si="169"/>
        <v>39371.587316792793</v>
      </c>
      <c r="ER394" s="226">
        <f t="shared" si="170"/>
        <v>1889.168765743073</v>
      </c>
      <c r="ES394" s="292"/>
      <c r="ET394" s="227">
        <v>2540</v>
      </c>
      <c r="EU394" s="227">
        <v>1782</v>
      </c>
      <c r="EV394" s="227">
        <v>758</v>
      </c>
      <c r="EW394" s="227">
        <v>428</v>
      </c>
      <c r="EX394" s="227">
        <v>935</v>
      </c>
      <c r="EY394" s="227">
        <v>14657</v>
      </c>
      <c r="EZ394" s="227">
        <v>14525</v>
      </c>
      <c r="FA394" s="380">
        <f t="shared" si="150"/>
        <v>0.7015748031496063</v>
      </c>
      <c r="FB394" s="228">
        <f t="shared" si="151"/>
        <v>56.464379947229546</v>
      </c>
      <c r="FC394" s="380">
        <f t="shared" si="152"/>
        <v>0.36811023622047245</v>
      </c>
      <c r="FD394" s="227">
        <f t="shared" si="153"/>
        <v>63792.044756771509</v>
      </c>
      <c r="FE394" s="227">
        <f t="shared" si="154"/>
        <v>2455.5364314400458</v>
      </c>
      <c r="FF394" s="227">
        <v>758</v>
      </c>
      <c r="FG394" s="228">
        <f t="shared" si="171"/>
        <v>56.596306068601585</v>
      </c>
      <c r="FH394" s="227">
        <v>429</v>
      </c>
      <c r="FI394" s="227">
        <v>758</v>
      </c>
      <c r="FJ394" s="227">
        <v>14</v>
      </c>
      <c r="FK394" s="227">
        <f t="shared" si="162"/>
        <v>315</v>
      </c>
      <c r="FL394" s="227">
        <v>52</v>
      </c>
      <c r="FM394" s="227">
        <f t="shared" si="163"/>
        <v>263</v>
      </c>
      <c r="FZ394" s="229"/>
      <c r="GA394" s="229"/>
      <c r="GB394" s="229"/>
      <c r="GC394" s="229"/>
      <c r="GD394" s="229"/>
    </row>
    <row r="395" spans="1:186" s="368" customFormat="1">
      <c r="A395" s="287" t="s">
        <v>534</v>
      </c>
      <c r="B395" s="369" t="s">
        <v>535</v>
      </c>
      <c r="C395" s="287" t="s">
        <v>977</v>
      </c>
      <c r="D395" s="403" t="s">
        <v>3126</v>
      </c>
      <c r="E395" s="369" t="s">
        <v>978</v>
      </c>
      <c r="F395" s="403">
        <v>392</v>
      </c>
      <c r="G395" s="404" t="s">
        <v>999</v>
      </c>
      <c r="H395" s="392" t="s">
        <v>1000</v>
      </c>
      <c r="I395" s="287" t="s">
        <v>954</v>
      </c>
      <c r="J395" s="369" t="s">
        <v>955</v>
      </c>
      <c r="K395" s="287" t="s">
        <v>557</v>
      </c>
      <c r="L395" s="369" t="s">
        <v>956</v>
      </c>
      <c r="M395" s="369" t="s">
        <v>3124</v>
      </c>
      <c r="N395" s="372">
        <v>1</v>
      </c>
      <c r="O395" s="373">
        <v>743</v>
      </c>
      <c r="P395" s="373">
        <v>1087</v>
      </c>
      <c r="Q395" s="373">
        <v>1140</v>
      </c>
      <c r="R395" s="373">
        <v>1199</v>
      </c>
      <c r="S395" s="374">
        <v>1713</v>
      </c>
      <c r="T395" s="374">
        <v>1803</v>
      </c>
      <c r="U395" s="374">
        <v>1896</v>
      </c>
      <c r="V395" s="374">
        <v>1824</v>
      </c>
      <c r="W395" s="373">
        <v>517</v>
      </c>
      <c r="X395" s="373">
        <v>767</v>
      </c>
      <c r="Y395" s="373">
        <v>804</v>
      </c>
      <c r="Z395" s="373">
        <v>847</v>
      </c>
      <c r="AA395" s="374">
        <v>1442</v>
      </c>
      <c r="AB395" s="374">
        <v>1516</v>
      </c>
      <c r="AC395" s="374">
        <v>1598</v>
      </c>
      <c r="AD395" s="374">
        <v>1556</v>
      </c>
      <c r="AE395" s="373">
        <v>4</v>
      </c>
      <c r="AF395" s="373">
        <v>4</v>
      </c>
      <c r="AG395" s="373">
        <v>4</v>
      </c>
      <c r="AH395" s="373">
        <v>4</v>
      </c>
      <c r="AI395" s="374">
        <v>6</v>
      </c>
      <c r="AJ395" s="374">
        <v>6</v>
      </c>
      <c r="AK395" s="374">
        <v>6</v>
      </c>
      <c r="AL395" s="374">
        <v>6</v>
      </c>
      <c r="AM395" s="226">
        <v>226</v>
      </c>
      <c r="AN395" s="226">
        <v>320</v>
      </c>
      <c r="AO395" s="226">
        <v>335</v>
      </c>
      <c r="AP395" s="226">
        <v>353</v>
      </c>
      <c r="AQ395" s="227">
        <v>271</v>
      </c>
      <c r="AR395" s="227">
        <v>287</v>
      </c>
      <c r="AS395" s="227">
        <v>298</v>
      </c>
      <c r="AT395" s="227">
        <v>268</v>
      </c>
      <c r="AU395" s="226">
        <v>107</v>
      </c>
      <c r="AV395" s="226">
        <v>161</v>
      </c>
      <c r="AW395" s="226">
        <v>169</v>
      </c>
      <c r="AX395" s="226">
        <v>192</v>
      </c>
      <c r="AY395" s="227">
        <v>174</v>
      </c>
      <c r="AZ395" s="227">
        <v>179</v>
      </c>
      <c r="BA395" s="227">
        <v>195</v>
      </c>
      <c r="BB395" s="227">
        <v>218</v>
      </c>
      <c r="BC395" s="226">
        <f t="shared" si="156"/>
        <v>114</v>
      </c>
      <c r="BD395" s="226">
        <f t="shared" si="156"/>
        <v>150</v>
      </c>
      <c r="BE395" s="226">
        <f t="shared" si="156"/>
        <v>161</v>
      </c>
      <c r="BF395" s="226">
        <f t="shared" si="156"/>
        <v>156</v>
      </c>
      <c r="BG395" s="218">
        <f t="shared" si="156"/>
        <v>85</v>
      </c>
      <c r="BH395" s="218">
        <f t="shared" si="156"/>
        <v>94</v>
      </c>
      <c r="BI395" s="218">
        <f t="shared" si="156"/>
        <v>88</v>
      </c>
      <c r="BJ395" s="218">
        <f t="shared" si="156"/>
        <v>37</v>
      </c>
      <c r="BK395" s="226">
        <f t="shared" si="158"/>
        <v>5</v>
      </c>
      <c r="BL395" s="226">
        <f t="shared" si="158"/>
        <v>9</v>
      </c>
      <c r="BM395" s="226">
        <f t="shared" si="158"/>
        <v>5</v>
      </c>
      <c r="BN395" s="226">
        <f t="shared" si="158"/>
        <v>5</v>
      </c>
      <c r="BO395" s="227">
        <f t="shared" si="158"/>
        <v>12</v>
      </c>
      <c r="BP395" s="227">
        <f t="shared" si="158"/>
        <v>14</v>
      </c>
      <c r="BQ395" s="227">
        <f t="shared" si="158"/>
        <v>15</v>
      </c>
      <c r="BR395" s="227">
        <f t="shared" si="173"/>
        <v>13</v>
      </c>
      <c r="BS395" s="226">
        <v>7</v>
      </c>
      <c r="BT395" s="226">
        <v>9</v>
      </c>
      <c r="BU395" s="226">
        <v>5</v>
      </c>
      <c r="BV395" s="226">
        <v>5</v>
      </c>
      <c r="BW395" s="227">
        <v>12</v>
      </c>
      <c r="BX395" s="227">
        <v>14</v>
      </c>
      <c r="BY395" s="227">
        <v>15</v>
      </c>
      <c r="BZ395" s="227">
        <v>13</v>
      </c>
      <c r="CA395" s="226">
        <v>2</v>
      </c>
      <c r="CB395" s="226">
        <f>IFERROR(VLOOKUP($G395,[12]ITEM!$B$2:$AC$939,26,0),0)</f>
        <v>0</v>
      </c>
      <c r="CC395" s="226">
        <f>IFERROR(VLOOKUP($G395,[12]ITEM!$B$2:$AC$939,27,0),0)</f>
        <v>0</v>
      </c>
      <c r="CD395" s="226">
        <f>IFERROR(VLOOKUP($G395,[12]ITEM!$B$2:$AC$939,28,0),0)</f>
        <v>0</v>
      </c>
      <c r="CE395" s="227">
        <v>0</v>
      </c>
      <c r="CF395" s="227">
        <v>0</v>
      </c>
      <c r="CG395" s="227">
        <v>0</v>
      </c>
      <c r="CH395" s="227">
        <v>0</v>
      </c>
      <c r="CI395" s="375"/>
      <c r="CJ395" s="226">
        <f t="shared" si="164"/>
        <v>113</v>
      </c>
      <c r="CK395" s="226">
        <f t="shared" si="164"/>
        <v>145</v>
      </c>
      <c r="CL395" s="226">
        <f t="shared" si="164"/>
        <v>151</v>
      </c>
      <c r="CM395" s="226">
        <f t="shared" si="164"/>
        <v>161</v>
      </c>
      <c r="CN395" s="227">
        <f t="shared" si="159"/>
        <v>85</v>
      </c>
      <c r="CO395" s="227">
        <f t="shared" si="159"/>
        <v>90.15297439996165</v>
      </c>
      <c r="CP395" s="227">
        <f t="shared" si="159"/>
        <v>93.678662189268437</v>
      </c>
      <c r="CQ395" s="227">
        <f t="shared" si="159"/>
        <v>84.097609957764931</v>
      </c>
      <c r="CR395" s="226">
        <v>106</v>
      </c>
      <c r="CS395" s="226">
        <v>147</v>
      </c>
      <c r="CT395" s="226">
        <v>153</v>
      </c>
      <c r="CU395" s="226">
        <v>163</v>
      </c>
      <c r="CV395" s="227">
        <f t="shared" si="165"/>
        <v>87</v>
      </c>
      <c r="CW395" s="227">
        <f>CV395*(1+('[13]GROWTH (YoY)'!AR395/100))</f>
        <v>92.15297439996165</v>
      </c>
      <c r="CX395" s="227">
        <f>CW395*(1+('[13]GROWTH (YoY)'!AS395/100))</f>
        <v>95.678662189268437</v>
      </c>
      <c r="CY395" s="227">
        <f>CX395*(1+('[13]GROWTH (YoY)'!AT395/100))</f>
        <v>86.097609957764931</v>
      </c>
      <c r="CZ395" s="226">
        <v>0</v>
      </c>
      <c r="DA395" s="226">
        <v>0</v>
      </c>
      <c r="DB395" s="226">
        <v>0</v>
      </c>
      <c r="DC395" s="226">
        <v>0</v>
      </c>
      <c r="DD395" s="227">
        <v>0</v>
      </c>
      <c r="DE395" s="227">
        <v>0</v>
      </c>
      <c r="DF395" s="227">
        <v>0</v>
      </c>
      <c r="DG395" s="227">
        <v>0</v>
      </c>
      <c r="DH395" s="226">
        <v>7</v>
      </c>
      <c r="DI395" s="226">
        <v>-2</v>
      </c>
      <c r="DJ395" s="226">
        <v>-2</v>
      </c>
      <c r="DK395" s="226">
        <v>-2</v>
      </c>
      <c r="DL395" s="227">
        <v>-2</v>
      </c>
      <c r="DM395" s="227">
        <v>-2</v>
      </c>
      <c r="DN395" s="227">
        <v>-2</v>
      </c>
      <c r="DO395" s="227">
        <v>-2</v>
      </c>
      <c r="DP395" s="376">
        <f t="shared" si="161"/>
        <v>1</v>
      </c>
      <c r="DQ395" s="226">
        <f t="shared" si="161"/>
        <v>5</v>
      </c>
      <c r="DR395" s="226">
        <f t="shared" si="161"/>
        <v>10</v>
      </c>
      <c r="DS395" s="226">
        <f t="shared" si="172"/>
        <v>-5</v>
      </c>
      <c r="DT395" s="227">
        <f t="shared" si="172"/>
        <v>0</v>
      </c>
      <c r="DU395" s="227">
        <f t="shared" si="172"/>
        <v>3.84702560003835</v>
      </c>
      <c r="DV395" s="227">
        <f t="shared" si="172"/>
        <v>-5.6786621892684366</v>
      </c>
      <c r="DW395" s="227">
        <f t="shared" si="172"/>
        <v>-47.097609957764931</v>
      </c>
      <c r="DX395" s="377">
        <f t="shared" si="149"/>
        <v>0.69582772543741589</v>
      </c>
      <c r="DY395" s="377">
        <f t="shared" si="149"/>
        <v>0.7056117755289788</v>
      </c>
      <c r="DZ395" s="377">
        <f t="shared" si="149"/>
        <v>0.70526315789473681</v>
      </c>
      <c r="EA395" s="377">
        <f t="shared" si="149"/>
        <v>0.70642201834862384</v>
      </c>
      <c r="EB395" s="378">
        <f t="shared" si="160"/>
        <v>0.8417980151780502</v>
      </c>
      <c r="EC395" s="378">
        <f t="shared" si="160"/>
        <v>0.84082085413200225</v>
      </c>
      <c r="ED395" s="378">
        <f t="shared" si="160"/>
        <v>0.84282700421940926</v>
      </c>
      <c r="EE395" s="378">
        <f t="shared" si="160"/>
        <v>0.85307017543859653</v>
      </c>
      <c r="EG395" s="226">
        <v>743</v>
      </c>
      <c r="EH395" s="226">
        <v>634</v>
      </c>
      <c r="EI395" s="226">
        <v>109</v>
      </c>
      <c r="EJ395" s="226">
        <v>52</v>
      </c>
      <c r="EK395" s="226">
        <v>153</v>
      </c>
      <c r="EL395" s="226">
        <v>1726</v>
      </c>
      <c r="EM395" s="226">
        <v>1672</v>
      </c>
      <c r="EN395" s="379">
        <f t="shared" si="166"/>
        <v>0.85329744279946163</v>
      </c>
      <c r="EO395" s="226">
        <f t="shared" si="167"/>
        <v>47.706422018348626</v>
      </c>
      <c r="EP395" s="379">
        <f t="shared" si="168"/>
        <v>0.20592193808882908</v>
      </c>
      <c r="EQ395" s="226">
        <f t="shared" si="169"/>
        <v>88644.264194669755</v>
      </c>
      <c r="ER395" s="226">
        <f t="shared" si="170"/>
        <v>2591.7065390749599</v>
      </c>
      <c r="ES395" s="292"/>
      <c r="ET395" s="227">
        <v>1713</v>
      </c>
      <c r="EU395" s="227">
        <v>1442</v>
      </c>
      <c r="EV395" s="227">
        <v>271</v>
      </c>
      <c r="EW395" s="227">
        <v>177</v>
      </c>
      <c r="EX395" s="227">
        <v>488</v>
      </c>
      <c r="EY395" s="227">
        <v>3453</v>
      </c>
      <c r="EZ395" s="227">
        <v>3422</v>
      </c>
      <c r="FA395" s="380">
        <f t="shared" si="150"/>
        <v>0.8417980151780502</v>
      </c>
      <c r="FB395" s="228">
        <f t="shared" si="151"/>
        <v>65.313653136531372</v>
      </c>
      <c r="FC395" s="380">
        <f t="shared" si="152"/>
        <v>0.28488032691185056</v>
      </c>
      <c r="FD395" s="227">
        <f t="shared" si="153"/>
        <v>141326.38285548799</v>
      </c>
      <c r="FE395" s="227">
        <f t="shared" si="154"/>
        <v>4310.3448275862074</v>
      </c>
      <c r="FF395" s="227">
        <v>271</v>
      </c>
      <c r="FG395" s="228">
        <f t="shared" si="171"/>
        <v>57.933579335793361</v>
      </c>
      <c r="FH395" s="227">
        <v>157</v>
      </c>
      <c r="FI395" s="227">
        <v>271</v>
      </c>
      <c r="FJ395" s="227">
        <v>4</v>
      </c>
      <c r="FK395" s="227">
        <f t="shared" si="162"/>
        <v>110</v>
      </c>
      <c r="FL395" s="227">
        <v>35</v>
      </c>
      <c r="FM395" s="227">
        <f t="shared" si="163"/>
        <v>75</v>
      </c>
      <c r="FZ395" s="229"/>
      <c r="GA395" s="229"/>
      <c r="GB395" s="229"/>
      <c r="GC395" s="229"/>
      <c r="GD395" s="229"/>
    </row>
    <row r="396" spans="1:186" s="368" customFormat="1">
      <c r="A396" s="287" t="s">
        <v>534</v>
      </c>
      <c r="B396" s="369" t="s">
        <v>535</v>
      </c>
      <c r="C396" s="287" t="s">
        <v>977</v>
      </c>
      <c r="D396" s="403" t="s">
        <v>3126</v>
      </c>
      <c r="E396" s="369" t="s">
        <v>978</v>
      </c>
      <c r="F396" s="403">
        <v>393</v>
      </c>
      <c r="G396" s="404" t="s">
        <v>1001</v>
      </c>
      <c r="H396" s="392" t="s">
        <v>1002</v>
      </c>
      <c r="I396" s="287" t="s">
        <v>954</v>
      </c>
      <c r="J396" s="369" t="s">
        <v>955</v>
      </c>
      <c r="K396" s="287" t="s">
        <v>557</v>
      </c>
      <c r="L396" s="369" t="s">
        <v>956</v>
      </c>
      <c r="M396" s="369" t="s">
        <v>3124</v>
      </c>
      <c r="N396" s="372">
        <v>1</v>
      </c>
      <c r="O396" s="373">
        <v>3076</v>
      </c>
      <c r="P396" s="373">
        <v>7003</v>
      </c>
      <c r="Q396" s="373">
        <v>6847</v>
      </c>
      <c r="R396" s="373">
        <v>6953</v>
      </c>
      <c r="S396" s="374">
        <v>3812</v>
      </c>
      <c r="T396" s="374">
        <v>3732</v>
      </c>
      <c r="U396" s="374">
        <v>3791</v>
      </c>
      <c r="V396" s="374">
        <v>4052</v>
      </c>
      <c r="W396" s="373">
        <v>2116</v>
      </c>
      <c r="X396" s="373">
        <v>4810</v>
      </c>
      <c r="Y396" s="373">
        <v>4703</v>
      </c>
      <c r="Z396" s="373">
        <v>4776</v>
      </c>
      <c r="AA396" s="374">
        <v>2581</v>
      </c>
      <c r="AB396" s="374">
        <v>2522</v>
      </c>
      <c r="AC396" s="374">
        <v>2580</v>
      </c>
      <c r="AD396" s="374">
        <v>2760</v>
      </c>
      <c r="AE396" s="373">
        <v>15</v>
      </c>
      <c r="AF396" s="373">
        <v>26</v>
      </c>
      <c r="AG396" s="373">
        <v>23</v>
      </c>
      <c r="AH396" s="373">
        <v>22</v>
      </c>
      <c r="AI396" s="374">
        <v>14</v>
      </c>
      <c r="AJ396" s="374">
        <v>12</v>
      </c>
      <c r="AK396" s="374">
        <v>12</v>
      </c>
      <c r="AL396" s="374">
        <v>13</v>
      </c>
      <c r="AM396" s="226">
        <v>960</v>
      </c>
      <c r="AN396" s="226">
        <v>2193</v>
      </c>
      <c r="AO396" s="226">
        <v>2144</v>
      </c>
      <c r="AP396" s="226">
        <v>2177</v>
      </c>
      <c r="AQ396" s="227">
        <v>1231</v>
      </c>
      <c r="AR396" s="227">
        <v>1210</v>
      </c>
      <c r="AS396" s="227">
        <v>1211</v>
      </c>
      <c r="AT396" s="227">
        <v>1292</v>
      </c>
      <c r="AU396" s="226">
        <v>491</v>
      </c>
      <c r="AV396" s="226">
        <v>1278</v>
      </c>
      <c r="AW396" s="226">
        <v>1226</v>
      </c>
      <c r="AX396" s="226">
        <v>1283</v>
      </c>
      <c r="AY396" s="227">
        <v>862</v>
      </c>
      <c r="AZ396" s="227">
        <v>877</v>
      </c>
      <c r="BA396" s="227">
        <v>953</v>
      </c>
      <c r="BB396" s="227">
        <v>1079</v>
      </c>
      <c r="BC396" s="226">
        <f t="shared" si="156"/>
        <v>402</v>
      </c>
      <c r="BD396" s="226">
        <f t="shared" si="156"/>
        <v>849</v>
      </c>
      <c r="BE396" s="226">
        <f t="shared" si="156"/>
        <v>861</v>
      </c>
      <c r="BF396" s="226">
        <f t="shared" si="156"/>
        <v>844</v>
      </c>
      <c r="BG396" s="218">
        <f t="shared" si="156"/>
        <v>336</v>
      </c>
      <c r="BH396" s="218">
        <f t="shared" si="156"/>
        <v>294</v>
      </c>
      <c r="BI396" s="218">
        <f t="shared" si="156"/>
        <v>218</v>
      </c>
      <c r="BJ396" s="218">
        <f t="shared" si="156"/>
        <v>183</v>
      </c>
      <c r="BK396" s="226">
        <f t="shared" si="158"/>
        <v>67</v>
      </c>
      <c r="BL396" s="226">
        <f t="shared" si="158"/>
        <v>66</v>
      </c>
      <c r="BM396" s="226">
        <f t="shared" si="158"/>
        <v>57</v>
      </c>
      <c r="BN396" s="226">
        <f t="shared" si="158"/>
        <v>50</v>
      </c>
      <c r="BO396" s="227">
        <f t="shared" si="158"/>
        <v>33</v>
      </c>
      <c r="BP396" s="227">
        <f t="shared" si="158"/>
        <v>39</v>
      </c>
      <c r="BQ396" s="227">
        <f t="shared" si="158"/>
        <v>40</v>
      </c>
      <c r="BR396" s="227">
        <f t="shared" si="173"/>
        <v>30</v>
      </c>
      <c r="BS396" s="226">
        <v>71</v>
      </c>
      <c r="BT396" s="226">
        <v>66</v>
      </c>
      <c r="BU396" s="226">
        <v>57</v>
      </c>
      <c r="BV396" s="226">
        <v>50</v>
      </c>
      <c r="BW396" s="227">
        <v>33</v>
      </c>
      <c r="BX396" s="227">
        <v>39</v>
      </c>
      <c r="BY396" s="227">
        <v>40</v>
      </c>
      <c r="BZ396" s="227">
        <v>30</v>
      </c>
      <c r="CA396" s="226">
        <v>4</v>
      </c>
      <c r="CB396" s="226">
        <f>IFERROR(VLOOKUP($G396,[12]ITEM!$B$2:$AC$939,26,0),0)</f>
        <v>0</v>
      </c>
      <c r="CC396" s="226">
        <f>IFERROR(VLOOKUP($G396,[12]ITEM!$B$2:$AC$939,27,0),0)</f>
        <v>0</v>
      </c>
      <c r="CD396" s="226">
        <f>IFERROR(VLOOKUP($G396,[12]ITEM!$B$2:$AC$939,28,0),0)</f>
        <v>0</v>
      </c>
      <c r="CE396" s="227">
        <v>0</v>
      </c>
      <c r="CF396" s="227">
        <v>0</v>
      </c>
      <c r="CG396" s="227">
        <v>0</v>
      </c>
      <c r="CH396" s="227">
        <v>0</v>
      </c>
      <c r="CI396" s="375"/>
      <c r="CJ396" s="226">
        <f t="shared" si="164"/>
        <v>402</v>
      </c>
      <c r="CK396" s="226">
        <f t="shared" si="164"/>
        <v>729</v>
      </c>
      <c r="CL396" s="226">
        <f t="shared" si="164"/>
        <v>715</v>
      </c>
      <c r="CM396" s="226">
        <f t="shared" si="164"/>
        <v>735</v>
      </c>
      <c r="CN396" s="227">
        <f t="shared" si="159"/>
        <v>336</v>
      </c>
      <c r="CO396" s="227">
        <f t="shared" si="159"/>
        <v>333.50909791025146</v>
      </c>
      <c r="CP396" s="227">
        <f t="shared" si="159"/>
        <v>340.83798961241934</v>
      </c>
      <c r="CQ396" s="227">
        <f t="shared" si="159"/>
        <v>361.7425552216842</v>
      </c>
      <c r="CR396" s="226">
        <v>361</v>
      </c>
      <c r="CS396" s="226">
        <v>676</v>
      </c>
      <c r="CT396" s="226">
        <v>659</v>
      </c>
      <c r="CU396" s="226">
        <v>673</v>
      </c>
      <c r="CV396" s="227">
        <f t="shared" si="165"/>
        <v>258</v>
      </c>
      <c r="CW396" s="227">
        <f>CV396*(1+('[13]GROWTH (YoY)'!AR396/100))</f>
        <v>253.50909791025146</v>
      </c>
      <c r="CX396" s="227">
        <f>CW396*(1+('[13]GROWTH (YoY)'!AS396/100))</f>
        <v>253.83798961241934</v>
      </c>
      <c r="CY396" s="227">
        <f>CX396*(1+('[13]GROWTH (YoY)'!AT396/100))</f>
        <v>270.7425552216842</v>
      </c>
      <c r="CZ396" s="226">
        <v>0</v>
      </c>
      <c r="DA396" s="226">
        <v>0</v>
      </c>
      <c r="DB396" s="226">
        <v>0</v>
      </c>
      <c r="DC396" s="226">
        <v>0</v>
      </c>
      <c r="DD396" s="227">
        <v>26</v>
      </c>
      <c r="DE396" s="227">
        <v>26</v>
      </c>
      <c r="DF396" s="227">
        <v>28</v>
      </c>
      <c r="DG396" s="227">
        <v>31</v>
      </c>
      <c r="DH396" s="226">
        <v>41</v>
      </c>
      <c r="DI396" s="226">
        <v>53</v>
      </c>
      <c r="DJ396" s="226">
        <v>56</v>
      </c>
      <c r="DK396" s="226">
        <v>62</v>
      </c>
      <c r="DL396" s="227">
        <v>52</v>
      </c>
      <c r="DM396" s="227">
        <v>54</v>
      </c>
      <c r="DN396" s="227">
        <v>59</v>
      </c>
      <c r="DO396" s="227">
        <v>60</v>
      </c>
      <c r="DP396" s="376">
        <f t="shared" si="161"/>
        <v>0</v>
      </c>
      <c r="DQ396" s="226">
        <f t="shared" si="161"/>
        <v>120</v>
      </c>
      <c r="DR396" s="226">
        <f t="shared" si="161"/>
        <v>146</v>
      </c>
      <c r="DS396" s="226">
        <f t="shared" si="172"/>
        <v>109</v>
      </c>
      <c r="DT396" s="227">
        <f t="shared" si="172"/>
        <v>0</v>
      </c>
      <c r="DU396" s="227">
        <f t="shared" si="172"/>
        <v>-39.509097910251455</v>
      </c>
      <c r="DV396" s="227">
        <f t="shared" si="172"/>
        <v>-122.83798961241934</v>
      </c>
      <c r="DW396" s="227">
        <f t="shared" si="172"/>
        <v>-178.7425552216842</v>
      </c>
      <c r="DX396" s="377">
        <f t="shared" ref="DX396:ED447" si="174">IFERROR(W396/O396,0)</f>
        <v>0.68790637191157344</v>
      </c>
      <c r="DY396" s="377">
        <f t="shared" si="174"/>
        <v>0.68684849350278454</v>
      </c>
      <c r="DZ396" s="377">
        <f t="shared" si="174"/>
        <v>0.68687016211479479</v>
      </c>
      <c r="EA396" s="377">
        <f t="shared" si="174"/>
        <v>0.68689774198187836</v>
      </c>
      <c r="EB396" s="378">
        <f t="shared" si="160"/>
        <v>0.67707240293809023</v>
      </c>
      <c r="EC396" s="378">
        <f t="shared" si="160"/>
        <v>0.67577706323687026</v>
      </c>
      <c r="ED396" s="378">
        <f t="shared" si="160"/>
        <v>0.68055921920337636</v>
      </c>
      <c r="EE396" s="378">
        <f t="shared" si="160"/>
        <v>0.68114511352418561</v>
      </c>
      <c r="EG396" s="226">
        <v>3096</v>
      </c>
      <c r="EH396" s="226">
        <v>2124</v>
      </c>
      <c r="EI396" s="226">
        <v>971</v>
      </c>
      <c r="EJ396" s="226">
        <v>476</v>
      </c>
      <c r="EK396" s="226">
        <v>1018</v>
      </c>
      <c r="EL396" s="226">
        <v>18018</v>
      </c>
      <c r="EM396" s="226">
        <v>17889</v>
      </c>
      <c r="EN396" s="379">
        <f t="shared" si="166"/>
        <v>0.68604651162790697</v>
      </c>
      <c r="EO396" s="226">
        <f t="shared" si="167"/>
        <v>49.021627188465501</v>
      </c>
      <c r="EP396" s="379">
        <f t="shared" si="168"/>
        <v>0.32881136950904394</v>
      </c>
      <c r="EQ396" s="226">
        <f t="shared" si="169"/>
        <v>56499.056499056496</v>
      </c>
      <c r="ER396" s="226">
        <f t="shared" si="170"/>
        <v>2217.3775318165726</v>
      </c>
      <c r="ES396" s="292"/>
      <c r="ET396" s="227">
        <v>4212</v>
      </c>
      <c r="EU396" s="227">
        <v>2981</v>
      </c>
      <c r="EV396" s="227">
        <v>1231</v>
      </c>
      <c r="EW396" s="227">
        <v>800</v>
      </c>
      <c r="EX396" s="227">
        <v>1179</v>
      </c>
      <c r="EY396" s="227">
        <v>22159</v>
      </c>
      <c r="EZ396" s="227">
        <v>22000</v>
      </c>
      <c r="FA396" s="380">
        <f t="shared" si="150"/>
        <v>0.70773979107312446</v>
      </c>
      <c r="FB396" s="228">
        <f t="shared" si="151"/>
        <v>64.98781478472786</v>
      </c>
      <c r="FC396" s="380">
        <f t="shared" si="152"/>
        <v>0.27991452991452992</v>
      </c>
      <c r="FD396" s="227">
        <f t="shared" si="153"/>
        <v>53206.372128706171</v>
      </c>
      <c r="FE396" s="227">
        <f t="shared" si="154"/>
        <v>3030.30303030303</v>
      </c>
      <c r="FF396" s="227">
        <v>1231</v>
      </c>
      <c r="FG396" s="228">
        <f t="shared" si="171"/>
        <v>63.363119415109672</v>
      </c>
      <c r="FH396" s="227">
        <v>780</v>
      </c>
      <c r="FI396" s="227">
        <v>1231</v>
      </c>
      <c r="FJ396" s="227">
        <v>19</v>
      </c>
      <c r="FK396" s="227">
        <f t="shared" si="162"/>
        <v>432</v>
      </c>
      <c r="FL396" s="227">
        <v>78</v>
      </c>
      <c r="FM396" s="227">
        <f t="shared" si="163"/>
        <v>354</v>
      </c>
      <c r="FZ396" s="229"/>
      <c r="GA396" s="229"/>
      <c r="GB396" s="229"/>
      <c r="GC396" s="229"/>
      <c r="GD396" s="229"/>
    </row>
    <row r="397" spans="1:186" s="368" customFormat="1">
      <c r="A397" s="287" t="s">
        <v>534</v>
      </c>
      <c r="B397" s="369" t="s">
        <v>535</v>
      </c>
      <c r="C397" s="287" t="s">
        <v>977</v>
      </c>
      <c r="D397" s="403" t="s">
        <v>3126</v>
      </c>
      <c r="E397" s="369" t="s">
        <v>978</v>
      </c>
      <c r="F397" s="403">
        <v>394</v>
      </c>
      <c r="G397" s="404" t="s">
        <v>1003</v>
      </c>
      <c r="H397" s="392" t="s">
        <v>1004</v>
      </c>
      <c r="I397" s="287" t="s">
        <v>954</v>
      </c>
      <c r="J397" s="369" t="s">
        <v>955</v>
      </c>
      <c r="K397" s="287" t="s">
        <v>557</v>
      </c>
      <c r="L397" s="369" t="s">
        <v>956</v>
      </c>
      <c r="M397" s="369" t="s">
        <v>3124</v>
      </c>
      <c r="N397" s="372">
        <v>1</v>
      </c>
      <c r="O397" s="373">
        <v>46</v>
      </c>
      <c r="P397" s="373">
        <v>71</v>
      </c>
      <c r="Q397" s="373">
        <v>74</v>
      </c>
      <c r="R397" s="373">
        <v>79</v>
      </c>
      <c r="S397" s="374">
        <v>84</v>
      </c>
      <c r="T397" s="374">
        <v>88</v>
      </c>
      <c r="U397" s="374">
        <v>93</v>
      </c>
      <c r="V397" s="374">
        <v>86</v>
      </c>
      <c r="W397" s="373">
        <v>33</v>
      </c>
      <c r="X397" s="373">
        <v>50</v>
      </c>
      <c r="Y397" s="373">
        <v>53</v>
      </c>
      <c r="Z397" s="373">
        <v>56</v>
      </c>
      <c r="AA397" s="374">
        <v>51</v>
      </c>
      <c r="AB397" s="374">
        <v>53</v>
      </c>
      <c r="AC397" s="374">
        <v>55</v>
      </c>
      <c r="AD397" s="374">
        <v>50</v>
      </c>
      <c r="AE397" s="373">
        <v>0</v>
      </c>
      <c r="AF397" s="373">
        <v>0</v>
      </c>
      <c r="AG397" s="373">
        <v>0</v>
      </c>
      <c r="AH397" s="373">
        <v>0</v>
      </c>
      <c r="AI397" s="374">
        <v>0</v>
      </c>
      <c r="AJ397" s="374">
        <v>0</v>
      </c>
      <c r="AK397" s="374">
        <v>0</v>
      </c>
      <c r="AL397" s="374">
        <v>0</v>
      </c>
      <c r="AM397" s="226">
        <v>13</v>
      </c>
      <c r="AN397" s="226">
        <v>21</v>
      </c>
      <c r="AO397" s="226">
        <v>22</v>
      </c>
      <c r="AP397" s="226">
        <v>23</v>
      </c>
      <c r="AQ397" s="227">
        <v>33</v>
      </c>
      <c r="AR397" s="227">
        <v>35</v>
      </c>
      <c r="AS397" s="227">
        <v>38</v>
      </c>
      <c r="AT397" s="227">
        <v>36</v>
      </c>
      <c r="AU397" s="226">
        <v>6</v>
      </c>
      <c r="AV397" s="226">
        <v>9</v>
      </c>
      <c r="AW397" s="226">
        <v>10</v>
      </c>
      <c r="AX397" s="226">
        <v>10</v>
      </c>
      <c r="AY397" s="227">
        <v>17</v>
      </c>
      <c r="AZ397" s="227">
        <v>18</v>
      </c>
      <c r="BA397" s="227">
        <v>20</v>
      </c>
      <c r="BB397" s="227">
        <v>22</v>
      </c>
      <c r="BC397" s="226">
        <f t="shared" si="156"/>
        <v>8</v>
      </c>
      <c r="BD397" s="226">
        <f t="shared" si="156"/>
        <v>12</v>
      </c>
      <c r="BE397" s="226">
        <f t="shared" si="156"/>
        <v>12</v>
      </c>
      <c r="BF397" s="226">
        <f t="shared" si="156"/>
        <v>12</v>
      </c>
      <c r="BG397" s="218">
        <f t="shared" si="156"/>
        <v>15</v>
      </c>
      <c r="BH397" s="218">
        <f t="shared" si="156"/>
        <v>16</v>
      </c>
      <c r="BI397" s="218">
        <f t="shared" si="156"/>
        <v>17</v>
      </c>
      <c r="BJ397" s="218">
        <f t="shared" si="156"/>
        <v>13</v>
      </c>
      <c r="BK397" s="226">
        <f t="shared" si="158"/>
        <v>-1</v>
      </c>
      <c r="BL397" s="226">
        <f t="shared" si="158"/>
        <v>0</v>
      </c>
      <c r="BM397" s="226">
        <f t="shared" si="158"/>
        <v>0</v>
      </c>
      <c r="BN397" s="226">
        <f t="shared" si="158"/>
        <v>1</v>
      </c>
      <c r="BO397" s="227">
        <f t="shared" si="158"/>
        <v>1</v>
      </c>
      <c r="BP397" s="227">
        <f t="shared" si="158"/>
        <v>1</v>
      </c>
      <c r="BQ397" s="227">
        <f t="shared" si="158"/>
        <v>1</v>
      </c>
      <c r="BR397" s="227">
        <f t="shared" si="173"/>
        <v>1</v>
      </c>
      <c r="BS397" s="226">
        <v>0</v>
      </c>
      <c r="BT397" s="226">
        <v>0</v>
      </c>
      <c r="BU397" s="226">
        <v>0</v>
      </c>
      <c r="BV397" s="226">
        <v>1</v>
      </c>
      <c r="BW397" s="227">
        <v>1</v>
      </c>
      <c r="BX397" s="227">
        <v>1</v>
      </c>
      <c r="BY397" s="227">
        <v>1</v>
      </c>
      <c r="BZ397" s="227">
        <v>1</v>
      </c>
      <c r="CA397" s="226">
        <v>1</v>
      </c>
      <c r="CB397" s="226">
        <f>IFERROR(VLOOKUP($G397,[12]ITEM!$B$2:$AC$939,26,0),0)</f>
        <v>0</v>
      </c>
      <c r="CC397" s="226">
        <f>IFERROR(VLOOKUP($G397,[12]ITEM!$B$2:$AC$939,27,0),0)</f>
        <v>0</v>
      </c>
      <c r="CD397" s="226">
        <f>IFERROR(VLOOKUP($G397,[12]ITEM!$B$2:$AC$939,28,0),0)</f>
        <v>0</v>
      </c>
      <c r="CE397" s="227">
        <v>0</v>
      </c>
      <c r="CF397" s="227">
        <v>0</v>
      </c>
      <c r="CG397" s="227">
        <v>0</v>
      </c>
      <c r="CH397" s="227">
        <v>0</v>
      </c>
      <c r="CI397" s="375"/>
      <c r="CJ397" s="226">
        <f t="shared" si="164"/>
        <v>8</v>
      </c>
      <c r="CK397" s="226">
        <f t="shared" si="164"/>
        <v>14</v>
      </c>
      <c r="CL397" s="226">
        <f t="shared" si="164"/>
        <v>14</v>
      </c>
      <c r="CM397" s="226">
        <f t="shared" si="164"/>
        <v>15</v>
      </c>
      <c r="CN397" s="227">
        <f t="shared" si="159"/>
        <v>15</v>
      </c>
      <c r="CO397" s="227">
        <f t="shared" si="159"/>
        <v>15.864029217423468</v>
      </c>
      <c r="CP397" s="227">
        <f t="shared" si="159"/>
        <v>16.955775897470648</v>
      </c>
      <c r="CQ397" s="227">
        <f t="shared" si="159"/>
        <v>16.223499621939716</v>
      </c>
      <c r="CR397" s="226">
        <v>8</v>
      </c>
      <c r="CS397" s="226">
        <v>12</v>
      </c>
      <c r="CT397" s="226">
        <v>12</v>
      </c>
      <c r="CU397" s="226">
        <v>13</v>
      </c>
      <c r="CV397" s="227">
        <f t="shared" si="165"/>
        <v>13</v>
      </c>
      <c r="CW397" s="227">
        <f>CV397*(1+('[13]GROWTH (YoY)'!AR397/100))</f>
        <v>13.864029217423468</v>
      </c>
      <c r="CX397" s="227">
        <f>CW397*(1+('[13]GROWTH (YoY)'!AS397/100))</f>
        <v>14.955775897470648</v>
      </c>
      <c r="CY397" s="227">
        <f>CX397*(1+('[13]GROWTH (YoY)'!AT397/100))</f>
        <v>14.223499621939718</v>
      </c>
      <c r="CZ397" s="226">
        <v>0</v>
      </c>
      <c r="DA397" s="226">
        <v>0</v>
      </c>
      <c r="DB397" s="226">
        <v>0</v>
      </c>
      <c r="DC397" s="226">
        <v>0</v>
      </c>
      <c r="DD397" s="227">
        <v>0</v>
      </c>
      <c r="DE397" s="227">
        <v>0</v>
      </c>
      <c r="DF397" s="227">
        <v>0</v>
      </c>
      <c r="DG397" s="227">
        <v>0</v>
      </c>
      <c r="DH397" s="226">
        <v>0</v>
      </c>
      <c r="DI397" s="226">
        <v>2</v>
      </c>
      <c r="DJ397" s="226">
        <v>2</v>
      </c>
      <c r="DK397" s="226">
        <v>2</v>
      </c>
      <c r="DL397" s="227">
        <v>2</v>
      </c>
      <c r="DM397" s="227">
        <v>2</v>
      </c>
      <c r="DN397" s="227">
        <v>2</v>
      </c>
      <c r="DO397" s="227">
        <v>2</v>
      </c>
      <c r="DP397" s="376">
        <f t="shared" si="161"/>
        <v>0</v>
      </c>
      <c r="DQ397" s="226">
        <f t="shared" si="161"/>
        <v>-2</v>
      </c>
      <c r="DR397" s="226">
        <f t="shared" si="161"/>
        <v>-2</v>
      </c>
      <c r="DS397" s="226">
        <f t="shared" si="172"/>
        <v>-3</v>
      </c>
      <c r="DT397" s="227">
        <f t="shared" si="172"/>
        <v>0</v>
      </c>
      <c r="DU397" s="227">
        <f t="shared" si="172"/>
        <v>0.13597078257653195</v>
      </c>
      <c r="DV397" s="227">
        <f t="shared" si="172"/>
        <v>4.4224102529351939E-2</v>
      </c>
      <c r="DW397" s="227">
        <f t="shared" si="172"/>
        <v>-3.2234996219397161</v>
      </c>
      <c r="DX397" s="377">
        <f t="shared" si="174"/>
        <v>0.71739130434782605</v>
      </c>
      <c r="DY397" s="377">
        <f t="shared" si="174"/>
        <v>0.70422535211267601</v>
      </c>
      <c r="DZ397" s="377">
        <f t="shared" si="174"/>
        <v>0.71621621621621623</v>
      </c>
      <c r="EA397" s="377">
        <f t="shared" si="174"/>
        <v>0.70886075949367089</v>
      </c>
      <c r="EB397" s="378">
        <f t="shared" si="160"/>
        <v>0.6071428571428571</v>
      </c>
      <c r="EC397" s="378">
        <f t="shared" si="160"/>
        <v>0.60227272727272729</v>
      </c>
      <c r="ED397" s="378">
        <f t="shared" si="160"/>
        <v>0.59139784946236562</v>
      </c>
      <c r="EE397" s="378">
        <f t="shared" si="160"/>
        <v>0.58139534883720934</v>
      </c>
      <c r="EG397" s="226">
        <v>46</v>
      </c>
      <c r="EH397" s="226">
        <v>32</v>
      </c>
      <c r="EI397" s="226">
        <v>14</v>
      </c>
      <c r="EJ397" s="226">
        <v>8</v>
      </c>
      <c r="EK397" s="226">
        <v>14</v>
      </c>
      <c r="EL397" s="226">
        <v>299</v>
      </c>
      <c r="EM397" s="226">
        <v>294</v>
      </c>
      <c r="EN397" s="379">
        <f t="shared" si="166"/>
        <v>0.69565217391304346</v>
      </c>
      <c r="EO397" s="226">
        <f t="shared" si="167"/>
        <v>57.142857142857139</v>
      </c>
      <c r="EP397" s="379">
        <f t="shared" si="168"/>
        <v>0.30434782608695654</v>
      </c>
      <c r="EQ397" s="226">
        <f t="shared" si="169"/>
        <v>46822.742474916391</v>
      </c>
      <c r="ER397" s="226">
        <f t="shared" si="170"/>
        <v>2267.5736961451248</v>
      </c>
      <c r="ES397" s="292"/>
      <c r="ET397" s="227">
        <v>84</v>
      </c>
      <c r="EU397" s="227">
        <v>51</v>
      </c>
      <c r="EV397" s="227">
        <v>33</v>
      </c>
      <c r="EW397" s="227">
        <v>26</v>
      </c>
      <c r="EX397" s="227">
        <v>69</v>
      </c>
      <c r="EY397" s="227">
        <v>861</v>
      </c>
      <c r="EZ397" s="227">
        <v>858</v>
      </c>
      <c r="FA397" s="380">
        <f t="shared" si="150"/>
        <v>0.6071428571428571</v>
      </c>
      <c r="FB397" s="228">
        <f t="shared" si="151"/>
        <v>78.787878787878782</v>
      </c>
      <c r="FC397" s="380">
        <f t="shared" si="152"/>
        <v>0.8214285714285714</v>
      </c>
      <c r="FD397" s="227">
        <f t="shared" si="153"/>
        <v>80139.372822299658</v>
      </c>
      <c r="FE397" s="227">
        <f t="shared" si="154"/>
        <v>2525.2525252525252</v>
      </c>
      <c r="FF397" s="227">
        <v>33</v>
      </c>
      <c r="FG397" s="228">
        <f t="shared" si="171"/>
        <v>48.484848484848484</v>
      </c>
      <c r="FH397" s="227">
        <v>16</v>
      </c>
      <c r="FI397" s="227">
        <v>33</v>
      </c>
      <c r="FJ397" s="227">
        <v>0</v>
      </c>
      <c r="FK397" s="227">
        <f t="shared" si="162"/>
        <v>17</v>
      </c>
      <c r="FL397" s="227">
        <v>2</v>
      </c>
      <c r="FM397" s="227">
        <f t="shared" si="163"/>
        <v>15</v>
      </c>
      <c r="FZ397" s="229"/>
      <c r="GA397" s="229"/>
      <c r="GB397" s="229"/>
      <c r="GC397" s="229"/>
      <c r="GD397" s="229"/>
    </row>
    <row r="398" spans="1:186" s="368" customFormat="1">
      <c r="A398" s="287" t="s">
        <v>534</v>
      </c>
      <c r="B398" s="369" t="s">
        <v>535</v>
      </c>
      <c r="C398" s="287" t="s">
        <v>977</v>
      </c>
      <c r="D398" s="403" t="s">
        <v>3126</v>
      </c>
      <c r="E398" s="369" t="s">
        <v>978</v>
      </c>
      <c r="F398" s="403">
        <v>395</v>
      </c>
      <c r="G398" s="404" t="s">
        <v>1005</v>
      </c>
      <c r="H398" s="392" t="s">
        <v>1006</v>
      </c>
      <c r="I398" s="287" t="s">
        <v>954</v>
      </c>
      <c r="J398" s="369" t="s">
        <v>955</v>
      </c>
      <c r="K398" s="287" t="s">
        <v>557</v>
      </c>
      <c r="L398" s="369" t="s">
        <v>956</v>
      </c>
      <c r="M398" s="369" t="s">
        <v>3124</v>
      </c>
      <c r="N398" s="372">
        <v>1</v>
      </c>
      <c r="O398" s="373">
        <v>609</v>
      </c>
      <c r="P398" s="373">
        <v>863</v>
      </c>
      <c r="Q398" s="373">
        <v>905</v>
      </c>
      <c r="R398" s="373">
        <v>948</v>
      </c>
      <c r="S398" s="374">
        <v>1775</v>
      </c>
      <c r="T398" s="374">
        <v>1869</v>
      </c>
      <c r="U398" s="374">
        <v>1969</v>
      </c>
      <c r="V398" s="374">
        <v>1567</v>
      </c>
      <c r="W398" s="373">
        <v>444</v>
      </c>
      <c r="X398" s="373">
        <v>629</v>
      </c>
      <c r="Y398" s="373">
        <v>660</v>
      </c>
      <c r="Z398" s="373">
        <v>692</v>
      </c>
      <c r="AA398" s="374">
        <v>1316</v>
      </c>
      <c r="AB398" s="374">
        <v>1394</v>
      </c>
      <c r="AC398" s="374">
        <v>1477</v>
      </c>
      <c r="AD398" s="374">
        <v>1141</v>
      </c>
      <c r="AE398" s="373">
        <v>3</v>
      </c>
      <c r="AF398" s="373">
        <v>3</v>
      </c>
      <c r="AG398" s="373">
        <v>3</v>
      </c>
      <c r="AH398" s="373">
        <v>3</v>
      </c>
      <c r="AI398" s="374">
        <v>7</v>
      </c>
      <c r="AJ398" s="374">
        <v>6</v>
      </c>
      <c r="AK398" s="374">
        <v>6</v>
      </c>
      <c r="AL398" s="374">
        <v>5</v>
      </c>
      <c r="AM398" s="226">
        <v>165</v>
      </c>
      <c r="AN398" s="226">
        <v>234</v>
      </c>
      <c r="AO398" s="226">
        <v>245</v>
      </c>
      <c r="AP398" s="226">
        <v>257</v>
      </c>
      <c r="AQ398" s="227">
        <v>459</v>
      </c>
      <c r="AR398" s="227">
        <v>474</v>
      </c>
      <c r="AS398" s="227">
        <v>492</v>
      </c>
      <c r="AT398" s="227">
        <v>426</v>
      </c>
      <c r="AU398" s="226">
        <v>57</v>
      </c>
      <c r="AV398" s="226">
        <v>126</v>
      </c>
      <c r="AW398" s="226">
        <v>132</v>
      </c>
      <c r="AX398" s="226">
        <v>146</v>
      </c>
      <c r="AY398" s="227">
        <v>241</v>
      </c>
      <c r="AZ398" s="227">
        <v>252</v>
      </c>
      <c r="BA398" s="227">
        <v>275</v>
      </c>
      <c r="BB398" s="227">
        <v>305</v>
      </c>
      <c r="BC398" s="226">
        <f t="shared" si="156"/>
        <v>108</v>
      </c>
      <c r="BD398" s="226">
        <f t="shared" si="156"/>
        <v>104</v>
      </c>
      <c r="BE398" s="226">
        <f t="shared" si="156"/>
        <v>107</v>
      </c>
      <c r="BF398" s="226">
        <f t="shared" si="156"/>
        <v>107</v>
      </c>
      <c r="BG398" s="218">
        <f t="shared" si="156"/>
        <v>179</v>
      </c>
      <c r="BH398" s="218">
        <f t="shared" si="156"/>
        <v>180</v>
      </c>
      <c r="BI398" s="218">
        <f t="shared" si="156"/>
        <v>175</v>
      </c>
      <c r="BJ398" s="218">
        <f t="shared" si="156"/>
        <v>80</v>
      </c>
      <c r="BK398" s="226">
        <f t="shared" si="158"/>
        <v>0</v>
      </c>
      <c r="BL398" s="226">
        <f t="shared" si="158"/>
        <v>4</v>
      </c>
      <c r="BM398" s="226">
        <f t="shared" si="158"/>
        <v>6</v>
      </c>
      <c r="BN398" s="226">
        <f t="shared" si="158"/>
        <v>4</v>
      </c>
      <c r="BO398" s="227">
        <f t="shared" si="158"/>
        <v>39</v>
      </c>
      <c r="BP398" s="227">
        <f t="shared" si="158"/>
        <v>42</v>
      </c>
      <c r="BQ398" s="227">
        <f t="shared" si="158"/>
        <v>42</v>
      </c>
      <c r="BR398" s="227">
        <f t="shared" si="173"/>
        <v>41</v>
      </c>
      <c r="BS398" s="226">
        <v>0</v>
      </c>
      <c r="BT398" s="226">
        <v>4</v>
      </c>
      <c r="BU398" s="226">
        <v>6</v>
      </c>
      <c r="BV398" s="226">
        <v>4</v>
      </c>
      <c r="BW398" s="227">
        <v>39</v>
      </c>
      <c r="BX398" s="227">
        <v>42</v>
      </c>
      <c r="BY398" s="227">
        <v>42</v>
      </c>
      <c r="BZ398" s="227">
        <v>41</v>
      </c>
      <c r="CA398" s="226">
        <v>0</v>
      </c>
      <c r="CB398" s="226">
        <f>IFERROR(VLOOKUP($G398,[12]ITEM!$B$2:$AC$939,26,0),0)</f>
        <v>0</v>
      </c>
      <c r="CC398" s="226">
        <f>IFERROR(VLOOKUP($G398,[12]ITEM!$B$2:$AC$939,27,0),0)</f>
        <v>0</v>
      </c>
      <c r="CD398" s="226">
        <f>IFERROR(VLOOKUP($G398,[12]ITEM!$B$2:$AC$939,28,0),0)</f>
        <v>0</v>
      </c>
      <c r="CE398" s="227">
        <v>0</v>
      </c>
      <c r="CF398" s="227">
        <v>0</v>
      </c>
      <c r="CG398" s="227">
        <v>0</v>
      </c>
      <c r="CH398" s="227">
        <v>0</v>
      </c>
      <c r="CI398" s="375"/>
      <c r="CJ398" s="226">
        <f t="shared" si="164"/>
        <v>108</v>
      </c>
      <c r="CK398" s="226">
        <f t="shared" si="164"/>
        <v>198</v>
      </c>
      <c r="CL398" s="226">
        <f t="shared" si="164"/>
        <v>208</v>
      </c>
      <c r="CM398" s="226">
        <f t="shared" si="164"/>
        <v>222</v>
      </c>
      <c r="CN398" s="227">
        <f t="shared" si="159"/>
        <v>179</v>
      </c>
      <c r="CO398" s="227">
        <f t="shared" si="159"/>
        <v>184.65013346087446</v>
      </c>
      <c r="CP398" s="227">
        <f t="shared" si="159"/>
        <v>194.74279087175142</v>
      </c>
      <c r="CQ398" s="227">
        <f t="shared" si="159"/>
        <v>180.34578335980308</v>
      </c>
      <c r="CR398" s="226">
        <v>88</v>
      </c>
      <c r="CS398" s="226">
        <v>125</v>
      </c>
      <c r="CT398" s="226">
        <v>131</v>
      </c>
      <c r="CU398" s="226">
        <v>137</v>
      </c>
      <c r="CV398" s="227">
        <f t="shared" si="165"/>
        <v>107</v>
      </c>
      <c r="CW398" s="227">
        <f>CV398*(1+('[13]GROWTH (YoY)'!AR398/100))</f>
        <v>110.65013346087446</v>
      </c>
      <c r="CX398" s="227">
        <f>CW398*(1+('[13]GROWTH (YoY)'!AS398/100))</f>
        <v>114.74279087175141</v>
      </c>
      <c r="CY398" s="227">
        <f>CX398*(1+('[13]GROWTH (YoY)'!AT398/100))</f>
        <v>99.345783359803065</v>
      </c>
      <c r="CZ398" s="226">
        <v>0</v>
      </c>
      <c r="DA398" s="226">
        <v>0</v>
      </c>
      <c r="DB398" s="226">
        <v>0</v>
      </c>
      <c r="DC398" s="226">
        <v>0</v>
      </c>
      <c r="DD398" s="227">
        <v>0</v>
      </c>
      <c r="DE398" s="227">
        <v>0</v>
      </c>
      <c r="DF398" s="227">
        <v>0</v>
      </c>
      <c r="DG398" s="227">
        <v>0</v>
      </c>
      <c r="DH398" s="226">
        <v>20</v>
      </c>
      <c r="DI398" s="226">
        <v>73</v>
      </c>
      <c r="DJ398" s="226">
        <v>77</v>
      </c>
      <c r="DK398" s="226">
        <v>85</v>
      </c>
      <c r="DL398" s="227">
        <v>72</v>
      </c>
      <c r="DM398" s="227">
        <v>74</v>
      </c>
      <c r="DN398" s="227">
        <v>80</v>
      </c>
      <c r="DO398" s="227">
        <v>81</v>
      </c>
      <c r="DP398" s="376">
        <f t="shared" si="161"/>
        <v>0</v>
      </c>
      <c r="DQ398" s="226">
        <f t="shared" si="161"/>
        <v>-94</v>
      </c>
      <c r="DR398" s="226">
        <f t="shared" si="161"/>
        <v>-101</v>
      </c>
      <c r="DS398" s="226">
        <f t="shared" si="172"/>
        <v>-115</v>
      </c>
      <c r="DT398" s="227">
        <f t="shared" si="172"/>
        <v>0</v>
      </c>
      <c r="DU398" s="227">
        <f t="shared" si="172"/>
        <v>-4.6501334608744571</v>
      </c>
      <c r="DV398" s="227">
        <f t="shared" si="172"/>
        <v>-19.742790871751424</v>
      </c>
      <c r="DW398" s="227">
        <f t="shared" si="172"/>
        <v>-100.34578335980308</v>
      </c>
      <c r="DX398" s="377">
        <f t="shared" si="174"/>
        <v>0.72906403940886699</v>
      </c>
      <c r="DY398" s="377">
        <f t="shared" si="174"/>
        <v>0.72885283893395136</v>
      </c>
      <c r="DZ398" s="377">
        <f t="shared" si="174"/>
        <v>0.72928176795580113</v>
      </c>
      <c r="EA398" s="377">
        <f t="shared" si="174"/>
        <v>0.72995780590717296</v>
      </c>
      <c r="EB398" s="378">
        <f t="shared" si="160"/>
        <v>0.74140845070422534</v>
      </c>
      <c r="EC398" s="378">
        <f t="shared" si="160"/>
        <v>0.74585339753879076</v>
      </c>
      <c r="ED398" s="378">
        <f t="shared" si="160"/>
        <v>0.75012696800406298</v>
      </c>
      <c r="EE398" s="378">
        <f t="shared" si="160"/>
        <v>0.7281429483088705</v>
      </c>
      <c r="EG398" s="226">
        <v>614</v>
      </c>
      <c r="EH398" s="226">
        <v>448</v>
      </c>
      <c r="EI398" s="226">
        <v>166</v>
      </c>
      <c r="EJ398" s="226">
        <v>57</v>
      </c>
      <c r="EK398" s="226">
        <v>168</v>
      </c>
      <c r="EL398" s="226">
        <v>1437</v>
      </c>
      <c r="EM398" s="226">
        <v>1406</v>
      </c>
      <c r="EN398" s="379">
        <f t="shared" si="166"/>
        <v>0.72964169381107491</v>
      </c>
      <c r="EO398" s="226">
        <f t="shared" si="167"/>
        <v>34.337349397590359</v>
      </c>
      <c r="EP398" s="379">
        <f t="shared" si="168"/>
        <v>0.2736156351791531</v>
      </c>
      <c r="EQ398" s="226">
        <f t="shared" si="169"/>
        <v>116910.22964509395</v>
      </c>
      <c r="ER398" s="226">
        <f t="shared" si="170"/>
        <v>3378.3783783783783</v>
      </c>
      <c r="ES398" s="292"/>
      <c r="ET398" s="227">
        <v>1775</v>
      </c>
      <c r="EU398" s="227">
        <v>1116</v>
      </c>
      <c r="EV398" s="227">
        <v>659</v>
      </c>
      <c r="EW398" s="227">
        <v>216</v>
      </c>
      <c r="EX398" s="227">
        <v>302</v>
      </c>
      <c r="EY398" s="227">
        <v>4396</v>
      </c>
      <c r="EZ398" s="227">
        <v>4384</v>
      </c>
      <c r="FA398" s="380">
        <f t="shared" ref="FA398:FA461" si="175">IFERROR(EU398/ET398,0)</f>
        <v>0.62873239436619721</v>
      </c>
      <c r="FB398" s="228">
        <f t="shared" ref="FB398:FB461" si="176">IFERROR((EW398/EV398)*100,0)</f>
        <v>32.776934749620636</v>
      </c>
      <c r="FC398" s="380">
        <f t="shared" ref="FC398:FC461" si="177">IFERROR(EX398/ET398,0)</f>
        <v>0.17014084507042254</v>
      </c>
      <c r="FD398" s="227">
        <f t="shared" ref="FD398:FD461" si="178">IFERROR((EX398*1000000)/EY398,0)</f>
        <v>68698.817106460425</v>
      </c>
      <c r="FE398" s="227">
        <f t="shared" ref="FE398:FE461" si="179">IFERROR((EW398*1000000)/EZ398/12,0)</f>
        <v>4105.8394160583939</v>
      </c>
      <c r="FF398" s="227">
        <v>459</v>
      </c>
      <c r="FG398" s="228">
        <f t="shared" si="171"/>
        <v>47.494553376906318</v>
      </c>
      <c r="FH398" s="227">
        <v>218</v>
      </c>
      <c r="FI398" s="227">
        <v>459</v>
      </c>
      <c r="FJ398" s="227">
        <v>5</v>
      </c>
      <c r="FK398" s="227">
        <f t="shared" si="162"/>
        <v>236</v>
      </c>
      <c r="FL398" s="227">
        <v>36</v>
      </c>
      <c r="FM398" s="227">
        <f t="shared" si="163"/>
        <v>200</v>
      </c>
      <c r="FZ398" s="229"/>
      <c r="GA398" s="229"/>
      <c r="GB398" s="229"/>
      <c r="GC398" s="229"/>
      <c r="GD398" s="229"/>
    </row>
    <row r="399" spans="1:186" s="368" customFormat="1">
      <c r="A399" s="287" t="s">
        <v>534</v>
      </c>
      <c r="B399" s="369" t="s">
        <v>535</v>
      </c>
      <c r="C399" s="287" t="s">
        <v>977</v>
      </c>
      <c r="D399" s="403" t="s">
        <v>3126</v>
      </c>
      <c r="E399" s="369" t="s">
        <v>978</v>
      </c>
      <c r="F399" s="403">
        <v>396</v>
      </c>
      <c r="G399" s="404" t="s">
        <v>1007</v>
      </c>
      <c r="H399" s="392" t="s">
        <v>1008</v>
      </c>
      <c r="I399" s="287" t="s">
        <v>954</v>
      </c>
      <c r="J399" s="369" t="s">
        <v>955</v>
      </c>
      <c r="K399" s="287" t="s">
        <v>557</v>
      </c>
      <c r="L399" s="369" t="s">
        <v>956</v>
      </c>
      <c r="M399" s="369" t="s">
        <v>3124</v>
      </c>
      <c r="N399" s="372">
        <v>1</v>
      </c>
      <c r="O399" s="373">
        <v>119</v>
      </c>
      <c r="P399" s="373">
        <v>175</v>
      </c>
      <c r="Q399" s="373">
        <v>183</v>
      </c>
      <c r="R399" s="373">
        <v>193</v>
      </c>
      <c r="S399" s="374">
        <v>245</v>
      </c>
      <c r="T399" s="374">
        <v>257</v>
      </c>
      <c r="U399" s="374">
        <v>271</v>
      </c>
      <c r="V399" s="374">
        <v>297</v>
      </c>
      <c r="W399" s="373">
        <v>84</v>
      </c>
      <c r="X399" s="373">
        <v>123</v>
      </c>
      <c r="Y399" s="373">
        <v>129</v>
      </c>
      <c r="Z399" s="373">
        <v>135</v>
      </c>
      <c r="AA399" s="374">
        <v>165</v>
      </c>
      <c r="AB399" s="374">
        <v>171</v>
      </c>
      <c r="AC399" s="374">
        <v>178</v>
      </c>
      <c r="AD399" s="374">
        <v>196</v>
      </c>
      <c r="AE399" s="373">
        <v>1</v>
      </c>
      <c r="AF399" s="373">
        <v>1</v>
      </c>
      <c r="AG399" s="373">
        <v>1</v>
      </c>
      <c r="AH399" s="373">
        <v>1</v>
      </c>
      <c r="AI399" s="374">
        <v>1</v>
      </c>
      <c r="AJ399" s="374">
        <v>1</v>
      </c>
      <c r="AK399" s="374">
        <v>1</v>
      </c>
      <c r="AL399" s="374">
        <v>1</v>
      </c>
      <c r="AM399" s="226">
        <v>35</v>
      </c>
      <c r="AN399" s="226">
        <v>52</v>
      </c>
      <c r="AO399" s="226">
        <v>55</v>
      </c>
      <c r="AP399" s="226">
        <v>58</v>
      </c>
      <c r="AQ399" s="227">
        <v>79</v>
      </c>
      <c r="AR399" s="227">
        <v>86</v>
      </c>
      <c r="AS399" s="227">
        <v>92</v>
      </c>
      <c r="AT399" s="227">
        <v>101</v>
      </c>
      <c r="AU399" s="226">
        <v>21</v>
      </c>
      <c r="AV399" s="226">
        <v>41</v>
      </c>
      <c r="AW399" s="226">
        <v>43</v>
      </c>
      <c r="AX399" s="226">
        <v>45</v>
      </c>
      <c r="AY399" s="227">
        <v>60</v>
      </c>
      <c r="AZ399" s="227">
        <v>61</v>
      </c>
      <c r="BA399" s="227">
        <v>67</v>
      </c>
      <c r="BB399" s="227">
        <v>76</v>
      </c>
      <c r="BC399" s="226">
        <f t="shared" si="156"/>
        <v>13</v>
      </c>
      <c r="BD399" s="226">
        <f t="shared" si="156"/>
        <v>9</v>
      </c>
      <c r="BE399" s="226">
        <f t="shared" si="156"/>
        <v>10</v>
      </c>
      <c r="BF399" s="226">
        <f t="shared" si="156"/>
        <v>10</v>
      </c>
      <c r="BG399" s="218">
        <f t="shared" si="156"/>
        <v>16</v>
      </c>
      <c r="BH399" s="218">
        <f t="shared" si="156"/>
        <v>21</v>
      </c>
      <c r="BI399" s="218">
        <f t="shared" si="156"/>
        <v>21</v>
      </c>
      <c r="BJ399" s="218">
        <f t="shared" si="156"/>
        <v>23</v>
      </c>
      <c r="BK399" s="226">
        <f t="shared" si="158"/>
        <v>1</v>
      </c>
      <c r="BL399" s="226">
        <f t="shared" si="158"/>
        <v>2</v>
      </c>
      <c r="BM399" s="226">
        <f t="shared" si="158"/>
        <v>2</v>
      </c>
      <c r="BN399" s="226">
        <f t="shared" si="158"/>
        <v>3</v>
      </c>
      <c r="BO399" s="227">
        <f t="shared" si="158"/>
        <v>3</v>
      </c>
      <c r="BP399" s="227">
        <f t="shared" si="158"/>
        <v>4</v>
      </c>
      <c r="BQ399" s="227">
        <f t="shared" si="158"/>
        <v>4</v>
      </c>
      <c r="BR399" s="227">
        <f t="shared" si="173"/>
        <v>2</v>
      </c>
      <c r="BS399" s="226">
        <v>1</v>
      </c>
      <c r="BT399" s="226">
        <v>2</v>
      </c>
      <c r="BU399" s="226">
        <v>2</v>
      </c>
      <c r="BV399" s="226">
        <v>3</v>
      </c>
      <c r="BW399" s="227">
        <v>3</v>
      </c>
      <c r="BX399" s="227">
        <v>4</v>
      </c>
      <c r="BY399" s="227">
        <v>4</v>
      </c>
      <c r="BZ399" s="227">
        <v>2</v>
      </c>
      <c r="CA399" s="226">
        <v>0</v>
      </c>
      <c r="CB399" s="226">
        <f>IFERROR(VLOOKUP($G399,[12]ITEM!$B$2:$AC$939,26,0),0)</f>
        <v>0</v>
      </c>
      <c r="CC399" s="226">
        <f>IFERROR(VLOOKUP($G399,[12]ITEM!$B$2:$AC$939,27,0),0)</f>
        <v>0</v>
      </c>
      <c r="CD399" s="226">
        <f>IFERROR(VLOOKUP($G399,[12]ITEM!$B$2:$AC$939,28,0),0)</f>
        <v>0</v>
      </c>
      <c r="CE399" s="227">
        <v>0</v>
      </c>
      <c r="CF399" s="227">
        <v>0</v>
      </c>
      <c r="CG399" s="227">
        <v>0</v>
      </c>
      <c r="CH399" s="227">
        <v>0</v>
      </c>
      <c r="CI399" s="375"/>
      <c r="CJ399" s="226">
        <f t="shared" si="164"/>
        <v>14</v>
      </c>
      <c r="CK399" s="226">
        <f t="shared" si="164"/>
        <v>17</v>
      </c>
      <c r="CL399" s="226">
        <f t="shared" si="164"/>
        <v>18</v>
      </c>
      <c r="CM399" s="226">
        <f t="shared" si="164"/>
        <v>19</v>
      </c>
      <c r="CN399" s="227">
        <f t="shared" si="159"/>
        <v>16</v>
      </c>
      <c r="CO399" s="227">
        <f t="shared" si="159"/>
        <v>17.256375300020107</v>
      </c>
      <c r="CP399" s="227">
        <f t="shared" si="159"/>
        <v>18.319517661189007</v>
      </c>
      <c r="CQ399" s="227">
        <f t="shared" si="159"/>
        <v>19.855486809080745</v>
      </c>
      <c r="CR399" s="226">
        <v>10</v>
      </c>
      <c r="CS399" s="226">
        <v>15</v>
      </c>
      <c r="CT399" s="226">
        <v>16</v>
      </c>
      <c r="CU399" s="226">
        <v>17</v>
      </c>
      <c r="CV399" s="227">
        <f t="shared" si="165"/>
        <v>14</v>
      </c>
      <c r="CW399" s="227">
        <f>CV399*(1+('[13]GROWTH (YoY)'!AR399/100))</f>
        <v>15.256375300020107</v>
      </c>
      <c r="CX399" s="227">
        <f>CW399*(1+('[13]GROWTH (YoY)'!AS399/100))</f>
        <v>16.319517661189007</v>
      </c>
      <c r="CY399" s="227">
        <f>CX399*(1+('[13]GROWTH (YoY)'!AT399/100))</f>
        <v>17.855486809080745</v>
      </c>
      <c r="CZ399" s="226">
        <v>0</v>
      </c>
      <c r="DA399" s="226">
        <v>0</v>
      </c>
      <c r="DB399" s="226">
        <v>0</v>
      </c>
      <c r="DC399" s="226">
        <v>0</v>
      </c>
      <c r="DD399" s="227">
        <v>0</v>
      </c>
      <c r="DE399" s="227">
        <v>0</v>
      </c>
      <c r="DF399" s="227">
        <v>0</v>
      </c>
      <c r="DG399" s="227">
        <v>0</v>
      </c>
      <c r="DH399" s="226">
        <v>4</v>
      </c>
      <c r="DI399" s="226">
        <v>2</v>
      </c>
      <c r="DJ399" s="226">
        <v>2</v>
      </c>
      <c r="DK399" s="226">
        <v>2</v>
      </c>
      <c r="DL399" s="227">
        <v>2</v>
      </c>
      <c r="DM399" s="227">
        <v>2</v>
      </c>
      <c r="DN399" s="227">
        <v>2</v>
      </c>
      <c r="DO399" s="227">
        <v>2</v>
      </c>
      <c r="DP399" s="376">
        <f t="shared" si="161"/>
        <v>-1</v>
      </c>
      <c r="DQ399" s="226">
        <f t="shared" si="161"/>
        <v>-8</v>
      </c>
      <c r="DR399" s="226">
        <f t="shared" si="161"/>
        <v>-8</v>
      </c>
      <c r="DS399" s="226">
        <f t="shared" si="172"/>
        <v>-9</v>
      </c>
      <c r="DT399" s="227">
        <f t="shared" si="172"/>
        <v>0</v>
      </c>
      <c r="DU399" s="227">
        <f t="shared" si="172"/>
        <v>3.7436246999798932</v>
      </c>
      <c r="DV399" s="227">
        <f t="shared" si="172"/>
        <v>2.6804823388109931</v>
      </c>
      <c r="DW399" s="227">
        <f t="shared" si="172"/>
        <v>3.1445131909192554</v>
      </c>
      <c r="DX399" s="377">
        <f t="shared" si="174"/>
        <v>0.70588235294117652</v>
      </c>
      <c r="DY399" s="377">
        <f t="shared" si="174"/>
        <v>0.70285714285714285</v>
      </c>
      <c r="DZ399" s="377">
        <f t="shared" si="174"/>
        <v>0.70491803278688525</v>
      </c>
      <c r="EA399" s="377">
        <f t="shared" si="174"/>
        <v>0.69948186528497414</v>
      </c>
      <c r="EB399" s="378">
        <f t="shared" si="160"/>
        <v>0.67346938775510201</v>
      </c>
      <c r="EC399" s="378">
        <f t="shared" si="160"/>
        <v>0.66536964980544744</v>
      </c>
      <c r="ED399" s="378">
        <f t="shared" si="160"/>
        <v>0.65682656826568264</v>
      </c>
      <c r="EE399" s="378">
        <f t="shared" si="160"/>
        <v>0.65993265993265993</v>
      </c>
      <c r="EG399" s="226">
        <v>120</v>
      </c>
      <c r="EH399" s="226">
        <v>74</v>
      </c>
      <c r="EI399" s="226">
        <v>46</v>
      </c>
      <c r="EJ399" s="226">
        <v>27</v>
      </c>
      <c r="EK399" s="226">
        <v>42</v>
      </c>
      <c r="EL399" s="226">
        <v>958</v>
      </c>
      <c r="EM399" s="226">
        <v>946</v>
      </c>
      <c r="EN399" s="379">
        <f t="shared" si="166"/>
        <v>0.6166666666666667</v>
      </c>
      <c r="EO399" s="226">
        <f t="shared" si="167"/>
        <v>58.695652173913047</v>
      </c>
      <c r="EP399" s="379">
        <f t="shared" si="168"/>
        <v>0.35</v>
      </c>
      <c r="EQ399" s="226">
        <f t="shared" si="169"/>
        <v>43841.336116910228</v>
      </c>
      <c r="ER399" s="226">
        <f t="shared" si="170"/>
        <v>2378.4355179704016</v>
      </c>
      <c r="ES399" s="292"/>
      <c r="ET399" s="227">
        <v>245</v>
      </c>
      <c r="EU399" s="227">
        <v>165</v>
      </c>
      <c r="EV399" s="227">
        <v>79</v>
      </c>
      <c r="EW399" s="227">
        <v>54</v>
      </c>
      <c r="EX399" s="227">
        <v>91</v>
      </c>
      <c r="EY399" s="227">
        <v>1568</v>
      </c>
      <c r="EZ399" s="227">
        <v>1562</v>
      </c>
      <c r="FA399" s="380">
        <f t="shared" si="175"/>
        <v>0.67346938775510201</v>
      </c>
      <c r="FB399" s="228">
        <f t="shared" si="176"/>
        <v>68.35443037974683</v>
      </c>
      <c r="FC399" s="380">
        <f t="shared" si="177"/>
        <v>0.37142857142857144</v>
      </c>
      <c r="FD399" s="227">
        <f t="shared" si="178"/>
        <v>58035.714285714283</v>
      </c>
      <c r="FE399" s="227">
        <f t="shared" si="179"/>
        <v>2880.9218950064023</v>
      </c>
      <c r="FF399" s="227">
        <v>79</v>
      </c>
      <c r="FG399" s="228">
        <f t="shared" si="171"/>
        <v>68.35443037974683</v>
      </c>
      <c r="FH399" s="227">
        <v>54</v>
      </c>
      <c r="FI399" s="227">
        <v>79</v>
      </c>
      <c r="FJ399" s="227">
        <v>1</v>
      </c>
      <c r="FK399" s="227">
        <f t="shared" si="162"/>
        <v>24</v>
      </c>
      <c r="FL399" s="227">
        <v>5</v>
      </c>
      <c r="FM399" s="227">
        <f t="shared" si="163"/>
        <v>19</v>
      </c>
      <c r="FZ399" s="229"/>
      <c r="GA399" s="229"/>
      <c r="GB399" s="229"/>
      <c r="GC399" s="229"/>
      <c r="GD399" s="229"/>
    </row>
    <row r="400" spans="1:186" s="368" customFormat="1">
      <c r="A400" s="287" t="s">
        <v>534</v>
      </c>
      <c r="B400" s="369" t="s">
        <v>535</v>
      </c>
      <c r="C400" s="287" t="s">
        <v>977</v>
      </c>
      <c r="D400" s="403" t="s">
        <v>3126</v>
      </c>
      <c r="E400" s="369" t="s">
        <v>978</v>
      </c>
      <c r="F400" s="403">
        <v>397</v>
      </c>
      <c r="G400" s="404" t="s">
        <v>1009</v>
      </c>
      <c r="H400" s="392" t="s">
        <v>1010</v>
      </c>
      <c r="I400" s="287" t="s">
        <v>954</v>
      </c>
      <c r="J400" s="369" t="s">
        <v>955</v>
      </c>
      <c r="K400" s="287" t="s">
        <v>557</v>
      </c>
      <c r="L400" s="369" t="s">
        <v>956</v>
      </c>
      <c r="M400" s="369" t="s">
        <v>3124</v>
      </c>
      <c r="N400" s="372">
        <v>1</v>
      </c>
      <c r="O400" s="373">
        <v>170</v>
      </c>
      <c r="P400" s="373">
        <v>287</v>
      </c>
      <c r="Q400" s="373">
        <v>302</v>
      </c>
      <c r="R400" s="373">
        <v>322</v>
      </c>
      <c r="S400" s="374">
        <v>184</v>
      </c>
      <c r="T400" s="374">
        <v>194</v>
      </c>
      <c r="U400" s="374">
        <v>206</v>
      </c>
      <c r="V400" s="374">
        <v>204</v>
      </c>
      <c r="W400" s="373">
        <v>113</v>
      </c>
      <c r="X400" s="373">
        <v>190</v>
      </c>
      <c r="Y400" s="373">
        <v>199</v>
      </c>
      <c r="Z400" s="373">
        <v>213</v>
      </c>
      <c r="AA400" s="374">
        <v>100</v>
      </c>
      <c r="AB400" s="374">
        <v>103</v>
      </c>
      <c r="AC400" s="374">
        <v>111</v>
      </c>
      <c r="AD400" s="374">
        <v>109</v>
      </c>
      <c r="AE400" s="373">
        <v>1</v>
      </c>
      <c r="AF400" s="373">
        <v>1</v>
      </c>
      <c r="AG400" s="373">
        <v>1</v>
      </c>
      <c r="AH400" s="373">
        <v>1</v>
      </c>
      <c r="AI400" s="374">
        <v>1</v>
      </c>
      <c r="AJ400" s="374">
        <v>1</v>
      </c>
      <c r="AK400" s="374">
        <v>1</v>
      </c>
      <c r="AL400" s="374">
        <v>1</v>
      </c>
      <c r="AM400" s="226">
        <v>58</v>
      </c>
      <c r="AN400" s="226">
        <v>97</v>
      </c>
      <c r="AO400" s="226">
        <v>102</v>
      </c>
      <c r="AP400" s="226">
        <v>109</v>
      </c>
      <c r="AQ400" s="227">
        <v>84</v>
      </c>
      <c r="AR400" s="227">
        <v>92</v>
      </c>
      <c r="AS400" s="227">
        <v>96</v>
      </c>
      <c r="AT400" s="227">
        <v>96</v>
      </c>
      <c r="AU400" s="226">
        <v>21</v>
      </c>
      <c r="AV400" s="226">
        <v>48</v>
      </c>
      <c r="AW400" s="226">
        <v>50</v>
      </c>
      <c r="AX400" s="226">
        <v>53</v>
      </c>
      <c r="AY400" s="227">
        <v>46</v>
      </c>
      <c r="AZ400" s="227">
        <v>48</v>
      </c>
      <c r="BA400" s="227">
        <v>52</v>
      </c>
      <c r="BB400" s="227">
        <v>59</v>
      </c>
      <c r="BC400" s="226">
        <f t="shared" si="156"/>
        <v>37</v>
      </c>
      <c r="BD400" s="226">
        <f t="shared" ref="BD400:BJ436" si="180">AN400-AV400-BL400</f>
        <v>49</v>
      </c>
      <c r="BE400" s="226">
        <f t="shared" si="180"/>
        <v>52</v>
      </c>
      <c r="BF400" s="226">
        <f t="shared" si="180"/>
        <v>56</v>
      </c>
      <c r="BG400" s="218">
        <f t="shared" si="180"/>
        <v>36</v>
      </c>
      <c r="BH400" s="218">
        <f t="shared" si="180"/>
        <v>42</v>
      </c>
      <c r="BI400" s="218">
        <f t="shared" si="180"/>
        <v>42</v>
      </c>
      <c r="BJ400" s="218">
        <f t="shared" si="180"/>
        <v>35</v>
      </c>
      <c r="BK400" s="226">
        <f t="shared" si="158"/>
        <v>0</v>
      </c>
      <c r="BL400" s="226">
        <f t="shared" si="158"/>
        <v>0</v>
      </c>
      <c r="BM400" s="226">
        <f t="shared" si="158"/>
        <v>0</v>
      </c>
      <c r="BN400" s="226">
        <f t="shared" si="158"/>
        <v>0</v>
      </c>
      <c r="BO400" s="227">
        <f t="shared" si="158"/>
        <v>2</v>
      </c>
      <c r="BP400" s="227">
        <f t="shared" si="158"/>
        <v>2</v>
      </c>
      <c r="BQ400" s="227">
        <f t="shared" si="158"/>
        <v>2</v>
      </c>
      <c r="BR400" s="227">
        <f t="shared" si="173"/>
        <v>2</v>
      </c>
      <c r="BS400" s="226">
        <v>0</v>
      </c>
      <c r="BT400" s="226">
        <v>0</v>
      </c>
      <c r="BU400" s="226">
        <v>0</v>
      </c>
      <c r="BV400" s="226">
        <v>0</v>
      </c>
      <c r="BW400" s="227">
        <v>2</v>
      </c>
      <c r="BX400" s="227">
        <v>2</v>
      </c>
      <c r="BY400" s="227">
        <v>2</v>
      </c>
      <c r="BZ400" s="227">
        <v>2</v>
      </c>
      <c r="CA400" s="226">
        <v>0</v>
      </c>
      <c r="CB400" s="226">
        <f>IFERROR(VLOOKUP($G400,[12]ITEM!$B$2:$AC$939,26,0),0)</f>
        <v>0</v>
      </c>
      <c r="CC400" s="226">
        <f>IFERROR(VLOOKUP($G400,[12]ITEM!$B$2:$AC$939,27,0),0)</f>
        <v>0</v>
      </c>
      <c r="CD400" s="226">
        <f>IFERROR(VLOOKUP($G400,[12]ITEM!$B$2:$AC$939,28,0),0)</f>
        <v>0</v>
      </c>
      <c r="CE400" s="227">
        <v>0</v>
      </c>
      <c r="CF400" s="227">
        <v>0</v>
      </c>
      <c r="CG400" s="227">
        <v>0</v>
      </c>
      <c r="CH400" s="227">
        <v>0</v>
      </c>
      <c r="CI400" s="375"/>
      <c r="CJ400" s="226">
        <f t="shared" si="164"/>
        <v>36</v>
      </c>
      <c r="CK400" s="226">
        <f t="shared" si="164"/>
        <v>26</v>
      </c>
      <c r="CL400" s="226">
        <f t="shared" si="164"/>
        <v>28</v>
      </c>
      <c r="CM400" s="226">
        <f t="shared" si="164"/>
        <v>30</v>
      </c>
      <c r="CN400" s="227">
        <f t="shared" si="159"/>
        <v>36</v>
      </c>
      <c r="CO400" s="227">
        <f t="shared" si="159"/>
        <v>38.31486516483907</v>
      </c>
      <c r="CP400" s="227">
        <f t="shared" si="159"/>
        <v>40.169899686338113</v>
      </c>
      <c r="CQ400" s="227">
        <f t="shared" si="159"/>
        <v>40.27824829185532</v>
      </c>
      <c r="CR400" s="226">
        <v>18</v>
      </c>
      <c r="CS400" s="226">
        <v>30</v>
      </c>
      <c r="CT400" s="226">
        <v>32</v>
      </c>
      <c r="CU400" s="226">
        <v>34</v>
      </c>
      <c r="CV400" s="227">
        <f t="shared" si="165"/>
        <v>39</v>
      </c>
      <c r="CW400" s="227">
        <f>CV400*(1+('[13]GROWTH (YoY)'!AR400/100))</f>
        <v>42.31486516483907</v>
      </c>
      <c r="CX400" s="227">
        <f>CW400*(1+('[13]GROWTH (YoY)'!AS400/100))</f>
        <v>44.169899686338113</v>
      </c>
      <c r="CY400" s="227">
        <f>CX400*(1+('[13]GROWTH (YoY)'!AT400/100))</f>
        <v>44.27824829185532</v>
      </c>
      <c r="CZ400" s="226">
        <v>0</v>
      </c>
      <c r="DA400" s="226">
        <v>0</v>
      </c>
      <c r="DB400" s="226">
        <v>0</v>
      </c>
      <c r="DC400" s="226">
        <v>0</v>
      </c>
      <c r="DD400" s="227">
        <v>0</v>
      </c>
      <c r="DE400" s="227">
        <v>0</v>
      </c>
      <c r="DF400" s="227">
        <v>0</v>
      </c>
      <c r="DG400" s="227">
        <v>0</v>
      </c>
      <c r="DH400" s="226">
        <v>18</v>
      </c>
      <c r="DI400" s="226">
        <v>-4</v>
      </c>
      <c r="DJ400" s="226">
        <v>-4</v>
      </c>
      <c r="DK400" s="226">
        <v>-4</v>
      </c>
      <c r="DL400" s="227">
        <v>-3</v>
      </c>
      <c r="DM400" s="227">
        <v>-4</v>
      </c>
      <c r="DN400" s="227">
        <v>-4</v>
      </c>
      <c r="DO400" s="227">
        <v>-4</v>
      </c>
      <c r="DP400" s="376">
        <f t="shared" si="161"/>
        <v>1</v>
      </c>
      <c r="DQ400" s="226">
        <f t="shared" si="161"/>
        <v>23</v>
      </c>
      <c r="DR400" s="226">
        <f t="shared" si="161"/>
        <v>24</v>
      </c>
      <c r="DS400" s="226">
        <f t="shared" si="172"/>
        <v>26</v>
      </c>
      <c r="DT400" s="227">
        <f t="shared" si="172"/>
        <v>0</v>
      </c>
      <c r="DU400" s="227">
        <f t="shared" si="172"/>
        <v>3.6851348351609303</v>
      </c>
      <c r="DV400" s="227">
        <f t="shared" si="172"/>
        <v>1.8301003136618874</v>
      </c>
      <c r="DW400" s="227">
        <f t="shared" si="172"/>
        <v>-5.27824829185532</v>
      </c>
      <c r="DX400" s="377">
        <f t="shared" si="174"/>
        <v>0.66470588235294115</v>
      </c>
      <c r="DY400" s="377">
        <f t="shared" si="174"/>
        <v>0.66202090592334495</v>
      </c>
      <c r="DZ400" s="377">
        <f t="shared" si="174"/>
        <v>0.65894039735099341</v>
      </c>
      <c r="EA400" s="377">
        <f t="shared" si="174"/>
        <v>0.66149068322981364</v>
      </c>
      <c r="EB400" s="378">
        <f t="shared" si="160"/>
        <v>0.54347826086956519</v>
      </c>
      <c r="EC400" s="378">
        <f t="shared" si="160"/>
        <v>0.53092783505154639</v>
      </c>
      <c r="ED400" s="378">
        <f t="shared" si="160"/>
        <v>0.53883495145631066</v>
      </c>
      <c r="EE400" s="378">
        <f t="shared" si="160"/>
        <v>0.53431372549019607</v>
      </c>
      <c r="EG400" s="226">
        <v>166</v>
      </c>
      <c r="EH400" s="226">
        <v>110</v>
      </c>
      <c r="EI400" s="226">
        <v>56</v>
      </c>
      <c r="EJ400" s="226">
        <v>21</v>
      </c>
      <c r="EK400" s="226">
        <v>95</v>
      </c>
      <c r="EL400" s="226">
        <v>659</v>
      </c>
      <c r="EM400" s="226">
        <v>653</v>
      </c>
      <c r="EN400" s="379">
        <f t="shared" si="166"/>
        <v>0.66265060240963858</v>
      </c>
      <c r="EO400" s="226">
        <f t="shared" si="167"/>
        <v>37.5</v>
      </c>
      <c r="EP400" s="379">
        <f t="shared" si="168"/>
        <v>0.57228915662650603</v>
      </c>
      <c r="EQ400" s="226">
        <f t="shared" si="169"/>
        <v>144157.81487101669</v>
      </c>
      <c r="ER400" s="226">
        <f t="shared" si="170"/>
        <v>2679.9387442572743</v>
      </c>
      <c r="ES400" s="292"/>
      <c r="ET400" s="227">
        <v>104</v>
      </c>
      <c r="EU400" s="227">
        <v>72</v>
      </c>
      <c r="EV400" s="227">
        <v>32</v>
      </c>
      <c r="EW400" s="227">
        <v>21</v>
      </c>
      <c r="EX400" s="227">
        <v>31</v>
      </c>
      <c r="EY400" s="227">
        <v>807</v>
      </c>
      <c r="EZ400" s="227">
        <v>795</v>
      </c>
      <c r="FA400" s="380">
        <f t="shared" si="175"/>
        <v>0.69230769230769229</v>
      </c>
      <c r="FB400" s="228">
        <f t="shared" si="176"/>
        <v>65.625</v>
      </c>
      <c r="FC400" s="380">
        <f t="shared" si="177"/>
        <v>0.29807692307692307</v>
      </c>
      <c r="FD400" s="227">
        <f t="shared" si="178"/>
        <v>38413.878562577447</v>
      </c>
      <c r="FE400" s="227">
        <f t="shared" si="179"/>
        <v>2201.2578616352203</v>
      </c>
      <c r="FF400" s="227">
        <v>84</v>
      </c>
      <c r="FG400" s="228">
        <f t="shared" si="171"/>
        <v>48.80952380952381</v>
      </c>
      <c r="FH400" s="227">
        <v>41</v>
      </c>
      <c r="FI400" s="227">
        <v>84</v>
      </c>
      <c r="FJ400" s="227">
        <v>0</v>
      </c>
      <c r="FK400" s="227">
        <f t="shared" si="162"/>
        <v>43</v>
      </c>
      <c r="FL400" s="227">
        <v>4</v>
      </c>
      <c r="FM400" s="227">
        <f t="shared" si="163"/>
        <v>39</v>
      </c>
      <c r="FZ400" s="229"/>
      <c r="GA400" s="229"/>
      <c r="GB400" s="229"/>
      <c r="GC400" s="229"/>
      <c r="GD400" s="229"/>
    </row>
    <row r="401" spans="1:186" s="368" customFormat="1">
      <c r="A401" s="287" t="s">
        <v>534</v>
      </c>
      <c r="B401" s="369" t="s">
        <v>535</v>
      </c>
      <c r="C401" s="287" t="s">
        <v>977</v>
      </c>
      <c r="D401" s="403" t="s">
        <v>3126</v>
      </c>
      <c r="E401" s="369" t="s">
        <v>978</v>
      </c>
      <c r="F401" s="403">
        <v>398</v>
      </c>
      <c r="G401" s="404" t="s">
        <v>1011</v>
      </c>
      <c r="H401" s="392" t="s">
        <v>1012</v>
      </c>
      <c r="I401" s="287" t="s">
        <v>954</v>
      </c>
      <c r="J401" s="369" t="s">
        <v>955</v>
      </c>
      <c r="K401" s="287" t="s">
        <v>557</v>
      </c>
      <c r="L401" s="369" t="s">
        <v>956</v>
      </c>
      <c r="M401" s="369" t="s">
        <v>3124</v>
      </c>
      <c r="N401" s="372">
        <v>1</v>
      </c>
      <c r="O401" s="373">
        <v>1586</v>
      </c>
      <c r="P401" s="373">
        <v>3170</v>
      </c>
      <c r="Q401" s="373">
        <v>3604</v>
      </c>
      <c r="R401" s="373">
        <v>4127</v>
      </c>
      <c r="S401" s="374">
        <v>2872</v>
      </c>
      <c r="T401" s="374">
        <v>3267</v>
      </c>
      <c r="U401" s="374">
        <v>3762</v>
      </c>
      <c r="V401" s="374">
        <v>3793</v>
      </c>
      <c r="W401" s="373">
        <v>1147</v>
      </c>
      <c r="X401" s="373">
        <v>2260</v>
      </c>
      <c r="Y401" s="373">
        <v>2569</v>
      </c>
      <c r="Z401" s="373">
        <v>2941</v>
      </c>
      <c r="AA401" s="374">
        <v>1889</v>
      </c>
      <c r="AB401" s="374">
        <v>2203</v>
      </c>
      <c r="AC401" s="374">
        <v>2617</v>
      </c>
      <c r="AD401" s="374">
        <v>2616</v>
      </c>
      <c r="AE401" s="373">
        <v>8</v>
      </c>
      <c r="AF401" s="373">
        <v>12</v>
      </c>
      <c r="AG401" s="373">
        <v>12</v>
      </c>
      <c r="AH401" s="373">
        <v>13</v>
      </c>
      <c r="AI401" s="374">
        <v>11</v>
      </c>
      <c r="AJ401" s="374">
        <v>11</v>
      </c>
      <c r="AK401" s="374">
        <v>12</v>
      </c>
      <c r="AL401" s="374">
        <v>12</v>
      </c>
      <c r="AM401" s="226">
        <v>439</v>
      </c>
      <c r="AN401" s="226">
        <v>911</v>
      </c>
      <c r="AO401" s="226">
        <v>1035</v>
      </c>
      <c r="AP401" s="226">
        <v>1185</v>
      </c>
      <c r="AQ401" s="227">
        <v>984</v>
      </c>
      <c r="AR401" s="227">
        <v>1064</v>
      </c>
      <c r="AS401" s="227">
        <v>1144</v>
      </c>
      <c r="AT401" s="227">
        <v>1177</v>
      </c>
      <c r="AU401" s="226">
        <v>182</v>
      </c>
      <c r="AV401" s="226">
        <v>467</v>
      </c>
      <c r="AW401" s="226">
        <v>542</v>
      </c>
      <c r="AX401" s="226">
        <v>640</v>
      </c>
      <c r="AY401" s="227">
        <v>460</v>
      </c>
      <c r="AZ401" s="227">
        <v>490</v>
      </c>
      <c r="BA401" s="227">
        <v>536</v>
      </c>
      <c r="BB401" s="227">
        <v>605</v>
      </c>
      <c r="BC401" s="226">
        <f t="shared" ref="BC401:BF464" si="181">AM401-AU401-BK401</f>
        <v>255</v>
      </c>
      <c r="BD401" s="226">
        <f t="shared" si="180"/>
        <v>425</v>
      </c>
      <c r="BE401" s="226">
        <f t="shared" si="180"/>
        <v>455</v>
      </c>
      <c r="BF401" s="226">
        <f t="shared" si="180"/>
        <v>505</v>
      </c>
      <c r="BG401" s="218">
        <f t="shared" si="180"/>
        <v>483</v>
      </c>
      <c r="BH401" s="218">
        <f t="shared" si="180"/>
        <v>510</v>
      </c>
      <c r="BI401" s="218">
        <f t="shared" si="180"/>
        <v>541</v>
      </c>
      <c r="BJ401" s="218">
        <f t="shared" si="180"/>
        <v>542</v>
      </c>
      <c r="BK401" s="226">
        <f t="shared" si="158"/>
        <v>2</v>
      </c>
      <c r="BL401" s="226">
        <f t="shared" si="158"/>
        <v>19</v>
      </c>
      <c r="BM401" s="226">
        <f t="shared" si="158"/>
        <v>38</v>
      </c>
      <c r="BN401" s="226">
        <f t="shared" si="158"/>
        <v>40</v>
      </c>
      <c r="BO401" s="227">
        <f t="shared" si="158"/>
        <v>41</v>
      </c>
      <c r="BP401" s="227">
        <f t="shared" si="158"/>
        <v>64</v>
      </c>
      <c r="BQ401" s="227">
        <f t="shared" si="158"/>
        <v>67</v>
      </c>
      <c r="BR401" s="227">
        <f t="shared" si="173"/>
        <v>30</v>
      </c>
      <c r="BS401" s="226">
        <v>3</v>
      </c>
      <c r="BT401" s="226">
        <v>19</v>
      </c>
      <c r="BU401" s="226">
        <v>38</v>
      </c>
      <c r="BV401" s="226">
        <v>40</v>
      </c>
      <c r="BW401" s="227">
        <v>41</v>
      </c>
      <c r="BX401" s="227">
        <v>64</v>
      </c>
      <c r="BY401" s="227">
        <v>67</v>
      </c>
      <c r="BZ401" s="227">
        <v>30</v>
      </c>
      <c r="CA401" s="226">
        <v>1</v>
      </c>
      <c r="CB401" s="226">
        <f>IFERROR(VLOOKUP($G401,[12]ITEM!$B$2:$AC$939,26,0),0)</f>
        <v>0</v>
      </c>
      <c r="CC401" s="226">
        <f>IFERROR(VLOOKUP($G401,[12]ITEM!$B$2:$AC$939,27,0),0)</f>
        <v>0</v>
      </c>
      <c r="CD401" s="226">
        <f>IFERROR(VLOOKUP($G401,[12]ITEM!$B$2:$AC$939,28,0),0)</f>
        <v>0</v>
      </c>
      <c r="CE401" s="227">
        <v>0</v>
      </c>
      <c r="CF401" s="227">
        <v>0</v>
      </c>
      <c r="CG401" s="227">
        <v>0</v>
      </c>
      <c r="CH401" s="227">
        <v>0</v>
      </c>
      <c r="CI401" s="375"/>
      <c r="CJ401" s="226">
        <f t="shared" si="164"/>
        <v>255</v>
      </c>
      <c r="CK401" s="226">
        <f t="shared" si="164"/>
        <v>490</v>
      </c>
      <c r="CL401" s="226">
        <f t="shared" si="164"/>
        <v>554</v>
      </c>
      <c r="CM401" s="226">
        <f t="shared" si="164"/>
        <v>636</v>
      </c>
      <c r="CN401" s="227">
        <f t="shared" si="159"/>
        <v>483</v>
      </c>
      <c r="CO401" s="227">
        <f t="shared" si="159"/>
        <v>521.10625173959522</v>
      </c>
      <c r="CP401" s="227">
        <f t="shared" si="159"/>
        <v>560.84904546719679</v>
      </c>
      <c r="CQ401" s="227">
        <f t="shared" si="159"/>
        <v>577.09956252203665</v>
      </c>
      <c r="CR401" s="226">
        <v>233</v>
      </c>
      <c r="CS401" s="226">
        <v>471</v>
      </c>
      <c r="CT401" s="226">
        <v>534</v>
      </c>
      <c r="CU401" s="226">
        <v>614</v>
      </c>
      <c r="CV401" s="227">
        <f t="shared" si="165"/>
        <v>464</v>
      </c>
      <c r="CW401" s="227">
        <f>CV401*(1+('[13]GROWTH (YoY)'!AR401/100))</f>
        <v>502.10625173959522</v>
      </c>
      <c r="CX401" s="227">
        <f>CW401*(1+('[13]GROWTH (YoY)'!AS401/100))</f>
        <v>539.84904546719679</v>
      </c>
      <c r="CY401" s="227">
        <f>CX401*(1+('[13]GROWTH (YoY)'!AT401/100))</f>
        <v>555.09956252203665</v>
      </c>
      <c r="CZ401" s="226">
        <v>0</v>
      </c>
      <c r="DA401" s="226">
        <v>0</v>
      </c>
      <c r="DB401" s="226">
        <v>0</v>
      </c>
      <c r="DC401" s="226">
        <v>0</v>
      </c>
      <c r="DD401" s="227">
        <v>0</v>
      </c>
      <c r="DE401" s="227">
        <v>0</v>
      </c>
      <c r="DF401" s="227">
        <v>0</v>
      </c>
      <c r="DG401" s="227">
        <v>0</v>
      </c>
      <c r="DH401" s="226">
        <v>22</v>
      </c>
      <c r="DI401" s="226">
        <v>19</v>
      </c>
      <c r="DJ401" s="226">
        <v>20</v>
      </c>
      <c r="DK401" s="226">
        <v>22</v>
      </c>
      <c r="DL401" s="227">
        <v>19</v>
      </c>
      <c r="DM401" s="227">
        <v>19</v>
      </c>
      <c r="DN401" s="227">
        <v>21</v>
      </c>
      <c r="DO401" s="227">
        <v>22</v>
      </c>
      <c r="DP401" s="376">
        <f t="shared" si="161"/>
        <v>0</v>
      </c>
      <c r="DQ401" s="226">
        <f t="shared" si="161"/>
        <v>-65</v>
      </c>
      <c r="DR401" s="226">
        <f t="shared" si="161"/>
        <v>-99</v>
      </c>
      <c r="DS401" s="226">
        <f t="shared" si="172"/>
        <v>-131</v>
      </c>
      <c r="DT401" s="227">
        <f t="shared" si="172"/>
        <v>0</v>
      </c>
      <c r="DU401" s="227">
        <f t="shared" si="172"/>
        <v>-11.106251739595223</v>
      </c>
      <c r="DV401" s="227">
        <f t="shared" si="172"/>
        <v>-19.849045467196788</v>
      </c>
      <c r="DW401" s="227">
        <f t="shared" si="172"/>
        <v>-35.099562522036649</v>
      </c>
      <c r="DX401" s="377">
        <f t="shared" si="174"/>
        <v>0.72320302648171497</v>
      </c>
      <c r="DY401" s="377">
        <f t="shared" si="174"/>
        <v>0.71293375394321767</v>
      </c>
      <c r="DZ401" s="377">
        <f t="shared" si="174"/>
        <v>0.712819089900111</v>
      </c>
      <c r="EA401" s="377">
        <f t="shared" si="174"/>
        <v>0.71262418221468382</v>
      </c>
      <c r="EB401" s="378">
        <f t="shared" si="160"/>
        <v>0.65772980501392753</v>
      </c>
      <c r="EC401" s="378">
        <f t="shared" si="160"/>
        <v>0.67431894704621975</v>
      </c>
      <c r="ED401" s="378">
        <f t="shared" si="160"/>
        <v>0.69564061669324828</v>
      </c>
      <c r="EE401" s="378">
        <f t="shared" si="160"/>
        <v>0.68969153704191932</v>
      </c>
      <c r="EG401" s="226">
        <v>1672</v>
      </c>
      <c r="EH401" s="226">
        <v>1171</v>
      </c>
      <c r="EI401" s="226">
        <v>502</v>
      </c>
      <c r="EJ401" s="226">
        <v>204</v>
      </c>
      <c r="EK401" s="226">
        <v>371</v>
      </c>
      <c r="EL401" s="226">
        <v>7528</v>
      </c>
      <c r="EM401" s="226">
        <v>7437</v>
      </c>
      <c r="EN401" s="379">
        <f t="shared" si="166"/>
        <v>0.70035885167464118</v>
      </c>
      <c r="EO401" s="226">
        <f t="shared" si="167"/>
        <v>40.637450199203187</v>
      </c>
      <c r="EP401" s="379">
        <f t="shared" si="168"/>
        <v>0.22188995215311005</v>
      </c>
      <c r="EQ401" s="226">
        <f t="shared" si="169"/>
        <v>49282.678002125402</v>
      </c>
      <c r="ER401" s="226">
        <f t="shared" si="170"/>
        <v>2285.8679575097485</v>
      </c>
      <c r="ES401" s="292"/>
      <c r="ET401" s="227">
        <v>2872</v>
      </c>
      <c r="EU401" s="227">
        <v>1889</v>
      </c>
      <c r="EV401" s="227">
        <v>984</v>
      </c>
      <c r="EW401" s="227">
        <v>365</v>
      </c>
      <c r="EX401" s="227">
        <v>1131</v>
      </c>
      <c r="EY401" s="227">
        <v>8726</v>
      </c>
      <c r="EZ401" s="227">
        <v>8675</v>
      </c>
      <c r="FA401" s="380">
        <f t="shared" si="175"/>
        <v>0.65772980501392753</v>
      </c>
      <c r="FB401" s="228">
        <f t="shared" si="176"/>
        <v>37.09349593495935</v>
      </c>
      <c r="FC401" s="380">
        <f t="shared" si="177"/>
        <v>0.39380222841225626</v>
      </c>
      <c r="FD401" s="227">
        <f t="shared" si="178"/>
        <v>129612.65184506074</v>
      </c>
      <c r="FE401" s="227">
        <f t="shared" si="179"/>
        <v>3506.2439961575406</v>
      </c>
      <c r="FF401" s="227">
        <v>984</v>
      </c>
      <c r="FG401" s="228">
        <f t="shared" si="171"/>
        <v>42.276422764227647</v>
      </c>
      <c r="FH401" s="227">
        <v>416</v>
      </c>
      <c r="FI401" s="227">
        <v>984</v>
      </c>
      <c r="FJ401" s="227">
        <v>8</v>
      </c>
      <c r="FK401" s="227">
        <f t="shared" si="162"/>
        <v>560</v>
      </c>
      <c r="FL401" s="227">
        <v>58</v>
      </c>
      <c r="FM401" s="227">
        <f t="shared" si="163"/>
        <v>502</v>
      </c>
      <c r="FZ401" s="229"/>
      <c r="GA401" s="229"/>
      <c r="GB401" s="229"/>
      <c r="GC401" s="229"/>
      <c r="GD401" s="229"/>
    </row>
    <row r="402" spans="1:186" s="368" customFormat="1">
      <c r="A402" s="287" t="s">
        <v>534</v>
      </c>
      <c r="B402" s="369" t="s">
        <v>535</v>
      </c>
      <c r="C402" s="287" t="s">
        <v>1013</v>
      </c>
      <c r="D402" s="403" t="s">
        <v>3126</v>
      </c>
      <c r="E402" s="369" t="s">
        <v>1014</v>
      </c>
      <c r="F402" s="403">
        <v>399</v>
      </c>
      <c r="G402" s="404" t="s">
        <v>1015</v>
      </c>
      <c r="H402" s="392" t="s">
        <v>1016</v>
      </c>
      <c r="I402" s="287" t="s">
        <v>1017</v>
      </c>
      <c r="J402" s="369" t="s">
        <v>1018</v>
      </c>
      <c r="K402" s="287" t="s">
        <v>557</v>
      </c>
      <c r="L402" s="369" t="s">
        <v>956</v>
      </c>
      <c r="M402" s="369" t="s">
        <v>3124</v>
      </c>
      <c r="N402" s="372">
        <v>1</v>
      </c>
      <c r="O402" s="373">
        <v>9065</v>
      </c>
      <c r="P402" s="373">
        <v>5230</v>
      </c>
      <c r="Q402" s="373">
        <v>6004</v>
      </c>
      <c r="R402" s="373">
        <v>6050</v>
      </c>
      <c r="S402" s="374">
        <v>10831</v>
      </c>
      <c r="T402" s="374">
        <v>11906</v>
      </c>
      <c r="U402" s="374">
        <v>12463</v>
      </c>
      <c r="V402" s="374">
        <v>13623</v>
      </c>
      <c r="W402" s="373">
        <v>7148</v>
      </c>
      <c r="X402" s="373">
        <v>4119</v>
      </c>
      <c r="Y402" s="373">
        <v>4728</v>
      </c>
      <c r="Z402" s="373">
        <v>4765</v>
      </c>
      <c r="AA402" s="374">
        <v>8609</v>
      </c>
      <c r="AB402" s="374">
        <v>9492</v>
      </c>
      <c r="AC402" s="374">
        <v>10028</v>
      </c>
      <c r="AD402" s="374">
        <v>10930</v>
      </c>
      <c r="AE402" s="373">
        <v>45</v>
      </c>
      <c r="AF402" s="373">
        <v>19</v>
      </c>
      <c r="AG402" s="373">
        <v>20</v>
      </c>
      <c r="AH402" s="373">
        <v>19</v>
      </c>
      <c r="AI402" s="374">
        <v>40</v>
      </c>
      <c r="AJ402" s="374">
        <v>40</v>
      </c>
      <c r="AK402" s="374">
        <v>39</v>
      </c>
      <c r="AL402" s="374">
        <v>43</v>
      </c>
      <c r="AM402" s="226">
        <v>1917</v>
      </c>
      <c r="AN402" s="226">
        <v>1111</v>
      </c>
      <c r="AO402" s="226">
        <v>1276</v>
      </c>
      <c r="AP402" s="226">
        <v>1286</v>
      </c>
      <c r="AQ402" s="227">
        <v>2221</v>
      </c>
      <c r="AR402" s="227">
        <v>2414</v>
      </c>
      <c r="AS402" s="227">
        <v>2434</v>
      </c>
      <c r="AT402" s="227">
        <v>2693</v>
      </c>
      <c r="AU402" s="226">
        <v>540</v>
      </c>
      <c r="AV402" s="226">
        <v>320</v>
      </c>
      <c r="AW402" s="226">
        <v>383</v>
      </c>
      <c r="AX402" s="226">
        <v>422</v>
      </c>
      <c r="AY402" s="227">
        <v>875</v>
      </c>
      <c r="AZ402" s="227">
        <v>947</v>
      </c>
      <c r="BA402" s="227">
        <v>933</v>
      </c>
      <c r="BB402" s="227">
        <v>1085</v>
      </c>
      <c r="BC402" s="226">
        <f t="shared" si="181"/>
        <v>1377</v>
      </c>
      <c r="BD402" s="226">
        <f t="shared" si="180"/>
        <v>788</v>
      </c>
      <c r="BE402" s="226">
        <f t="shared" si="180"/>
        <v>891</v>
      </c>
      <c r="BF402" s="226">
        <f t="shared" si="180"/>
        <v>862</v>
      </c>
      <c r="BG402" s="218">
        <f t="shared" si="180"/>
        <v>1331</v>
      </c>
      <c r="BH402" s="218">
        <f t="shared" si="180"/>
        <v>1454</v>
      </c>
      <c r="BI402" s="218">
        <f t="shared" si="180"/>
        <v>1487</v>
      </c>
      <c r="BJ402" s="218">
        <f t="shared" si="180"/>
        <v>1594</v>
      </c>
      <c r="BK402" s="226">
        <f t="shared" si="158"/>
        <v>0</v>
      </c>
      <c r="BL402" s="226">
        <f t="shared" si="158"/>
        <v>3</v>
      </c>
      <c r="BM402" s="226">
        <f t="shared" si="158"/>
        <v>2</v>
      </c>
      <c r="BN402" s="226">
        <f t="shared" si="158"/>
        <v>2</v>
      </c>
      <c r="BO402" s="227">
        <f t="shared" si="158"/>
        <v>15</v>
      </c>
      <c r="BP402" s="227">
        <f t="shared" si="158"/>
        <v>13</v>
      </c>
      <c r="BQ402" s="227">
        <f t="shared" si="158"/>
        <v>14</v>
      </c>
      <c r="BR402" s="227">
        <f t="shared" si="173"/>
        <v>14</v>
      </c>
      <c r="BS402" s="226">
        <v>0</v>
      </c>
      <c r="BT402" s="226">
        <v>3</v>
      </c>
      <c r="BU402" s="226">
        <v>2</v>
      </c>
      <c r="BV402" s="226">
        <v>2</v>
      </c>
      <c r="BW402" s="227">
        <v>15</v>
      </c>
      <c r="BX402" s="227">
        <v>13</v>
      </c>
      <c r="BY402" s="227">
        <v>14</v>
      </c>
      <c r="BZ402" s="227">
        <v>14</v>
      </c>
      <c r="CA402" s="226">
        <v>0</v>
      </c>
      <c r="CB402" s="226">
        <f>IFERROR(VLOOKUP($G402,[12]ITEM!$B$2:$AC$939,26,0),0)</f>
        <v>0</v>
      </c>
      <c r="CC402" s="226">
        <f>IFERROR(VLOOKUP($G402,[12]ITEM!$B$2:$AC$939,27,0),0)</f>
        <v>0</v>
      </c>
      <c r="CD402" s="226">
        <f>IFERROR(VLOOKUP($G402,[12]ITEM!$B$2:$AC$939,28,0),0)</f>
        <v>0</v>
      </c>
      <c r="CE402" s="227">
        <v>0</v>
      </c>
      <c r="CF402" s="227">
        <v>0</v>
      </c>
      <c r="CG402" s="227">
        <v>0</v>
      </c>
      <c r="CH402" s="227">
        <v>0</v>
      </c>
      <c r="CI402" s="375"/>
      <c r="CJ402" s="226">
        <f t="shared" si="164"/>
        <v>1377</v>
      </c>
      <c r="CK402" s="226">
        <f t="shared" si="164"/>
        <v>871</v>
      </c>
      <c r="CL402" s="226">
        <f t="shared" si="164"/>
        <v>991</v>
      </c>
      <c r="CM402" s="226">
        <f t="shared" si="164"/>
        <v>1008</v>
      </c>
      <c r="CN402" s="227">
        <f t="shared" si="159"/>
        <v>1331</v>
      </c>
      <c r="CO402" s="227">
        <f t="shared" si="159"/>
        <v>1441.2700451598855</v>
      </c>
      <c r="CP402" s="227">
        <f t="shared" si="159"/>
        <v>1460.7656722816794</v>
      </c>
      <c r="CQ402" s="227">
        <f t="shared" si="159"/>
        <v>1606.9943527658927</v>
      </c>
      <c r="CR402" s="226">
        <v>1284</v>
      </c>
      <c r="CS402" s="226">
        <v>777</v>
      </c>
      <c r="CT402" s="226">
        <v>892</v>
      </c>
      <c r="CU402" s="226">
        <v>899</v>
      </c>
      <c r="CV402" s="227">
        <f t="shared" si="165"/>
        <v>1239</v>
      </c>
      <c r="CW402" s="227">
        <f>CV402*(1+('[13]GROWTH (YoY)'!AR402/100))</f>
        <v>1346.2700451598855</v>
      </c>
      <c r="CX402" s="227">
        <f>CW402*(1+('[13]GROWTH (YoY)'!AS402/100))</f>
        <v>1357.7656722816794</v>
      </c>
      <c r="CY402" s="227">
        <f>CX402*(1+('[13]GROWTH (YoY)'!AT402/100))</f>
        <v>1501.9943527658927</v>
      </c>
      <c r="CZ402" s="226">
        <v>0</v>
      </c>
      <c r="DA402" s="226">
        <v>0</v>
      </c>
      <c r="DB402" s="226">
        <v>0</v>
      </c>
      <c r="DC402" s="226">
        <v>0</v>
      </c>
      <c r="DD402" s="227">
        <v>0</v>
      </c>
      <c r="DE402" s="227">
        <v>0</v>
      </c>
      <c r="DF402" s="227">
        <v>0</v>
      </c>
      <c r="DG402" s="227">
        <v>0</v>
      </c>
      <c r="DH402" s="226">
        <v>93</v>
      </c>
      <c r="DI402" s="226">
        <v>94</v>
      </c>
      <c r="DJ402" s="226">
        <v>99</v>
      </c>
      <c r="DK402" s="226">
        <v>109</v>
      </c>
      <c r="DL402" s="227">
        <v>92</v>
      </c>
      <c r="DM402" s="227">
        <v>95</v>
      </c>
      <c r="DN402" s="227">
        <v>103</v>
      </c>
      <c r="DO402" s="227">
        <v>105</v>
      </c>
      <c r="DP402" s="376">
        <f t="shared" si="161"/>
        <v>0</v>
      </c>
      <c r="DQ402" s="226">
        <f t="shared" si="161"/>
        <v>-83</v>
      </c>
      <c r="DR402" s="226">
        <f t="shared" si="161"/>
        <v>-100</v>
      </c>
      <c r="DS402" s="226">
        <f t="shared" si="172"/>
        <v>-146</v>
      </c>
      <c r="DT402" s="227">
        <f t="shared" si="172"/>
        <v>0</v>
      </c>
      <c r="DU402" s="227">
        <f t="shared" si="172"/>
        <v>12.729954840114488</v>
      </c>
      <c r="DV402" s="227">
        <f t="shared" si="172"/>
        <v>26.234327718320628</v>
      </c>
      <c r="DW402" s="227">
        <f t="shared" si="172"/>
        <v>-12.9943527658927</v>
      </c>
      <c r="DX402" s="377">
        <f t="shared" si="174"/>
        <v>0.78852730281301708</v>
      </c>
      <c r="DY402" s="377">
        <f t="shared" si="174"/>
        <v>0.78757170172084134</v>
      </c>
      <c r="DZ402" s="377">
        <f t="shared" si="174"/>
        <v>0.78747501665556296</v>
      </c>
      <c r="EA402" s="377">
        <f t="shared" si="174"/>
        <v>0.78760330578512394</v>
      </c>
      <c r="EB402" s="378">
        <f t="shared" si="160"/>
        <v>0.79484812113378267</v>
      </c>
      <c r="EC402" s="378">
        <f t="shared" si="160"/>
        <v>0.7972450865110029</v>
      </c>
      <c r="ED402" s="378">
        <f t="shared" si="160"/>
        <v>0.80462168017331304</v>
      </c>
      <c r="EE402" s="378">
        <f t="shared" si="160"/>
        <v>0.80231960654775014</v>
      </c>
      <c r="EG402" s="226">
        <v>7834</v>
      </c>
      <c r="EH402" s="226">
        <v>7007</v>
      </c>
      <c r="EI402" s="226">
        <v>827</v>
      </c>
      <c r="EJ402" s="226">
        <v>232</v>
      </c>
      <c r="EK402" s="226">
        <v>1137</v>
      </c>
      <c r="EL402" s="226">
        <v>8600</v>
      </c>
      <c r="EM402" s="226">
        <v>8600</v>
      </c>
      <c r="EN402" s="379">
        <f t="shared" si="166"/>
        <v>0.89443451621138625</v>
      </c>
      <c r="EO402" s="226">
        <f t="shared" si="167"/>
        <v>28.053204353083434</v>
      </c>
      <c r="EP402" s="379">
        <f t="shared" si="168"/>
        <v>0.14513658412050037</v>
      </c>
      <c r="EQ402" s="226">
        <f t="shared" si="169"/>
        <v>132209.3023255814</v>
      </c>
      <c r="ER402" s="226">
        <f t="shared" si="170"/>
        <v>2248.062015503876</v>
      </c>
      <c r="ES402" s="292"/>
      <c r="ET402" s="227">
        <v>11593</v>
      </c>
      <c r="EU402" s="227">
        <v>9122</v>
      </c>
      <c r="EV402" s="227">
        <v>2471</v>
      </c>
      <c r="EW402" s="227">
        <v>692</v>
      </c>
      <c r="EX402" s="227">
        <v>1348</v>
      </c>
      <c r="EY402" s="227">
        <v>21036</v>
      </c>
      <c r="EZ402" s="227">
        <v>21028</v>
      </c>
      <c r="FA402" s="380">
        <f t="shared" si="175"/>
        <v>0.78685413611662214</v>
      </c>
      <c r="FB402" s="228">
        <f t="shared" si="176"/>
        <v>28.004856333468233</v>
      </c>
      <c r="FC402" s="380">
        <f t="shared" si="177"/>
        <v>0.11627706374536358</v>
      </c>
      <c r="FD402" s="227">
        <f t="shared" si="178"/>
        <v>64080.623692717243</v>
      </c>
      <c r="FE402" s="227">
        <f t="shared" si="179"/>
        <v>2742.3752457041405</v>
      </c>
      <c r="FF402" s="227">
        <v>2521</v>
      </c>
      <c r="FG402" s="228">
        <f t="shared" si="171"/>
        <v>31.416104720349068</v>
      </c>
      <c r="FH402" s="227">
        <v>792</v>
      </c>
      <c r="FI402" s="227">
        <v>2521</v>
      </c>
      <c r="FJ402" s="227">
        <v>6</v>
      </c>
      <c r="FK402" s="227">
        <f t="shared" si="162"/>
        <v>1723</v>
      </c>
      <c r="FL402" s="227">
        <v>546</v>
      </c>
      <c r="FM402" s="227">
        <f t="shared" si="163"/>
        <v>1177</v>
      </c>
      <c r="FZ402" s="229"/>
      <c r="GA402" s="229"/>
      <c r="GB402" s="229"/>
      <c r="GC402" s="229"/>
      <c r="GD402" s="229"/>
    </row>
    <row r="403" spans="1:186" s="368" customFormat="1">
      <c r="A403" s="287" t="s">
        <v>534</v>
      </c>
      <c r="B403" s="369" t="s">
        <v>535</v>
      </c>
      <c r="C403" s="287" t="s">
        <v>1013</v>
      </c>
      <c r="D403" s="403" t="s">
        <v>3126</v>
      </c>
      <c r="E403" s="369" t="s">
        <v>1014</v>
      </c>
      <c r="F403" s="403">
        <v>400</v>
      </c>
      <c r="G403" s="404" t="s">
        <v>1019</v>
      </c>
      <c r="H403" s="392" t="s">
        <v>1020</v>
      </c>
      <c r="I403" s="287" t="s">
        <v>1017</v>
      </c>
      <c r="J403" s="369" t="s">
        <v>1018</v>
      </c>
      <c r="K403" s="287" t="s">
        <v>557</v>
      </c>
      <c r="L403" s="369" t="s">
        <v>956</v>
      </c>
      <c r="M403" s="369" t="s">
        <v>3124</v>
      </c>
      <c r="N403" s="372">
        <v>1</v>
      </c>
      <c r="O403" s="373">
        <v>24554</v>
      </c>
      <c r="P403" s="373">
        <v>19491</v>
      </c>
      <c r="Q403" s="373">
        <v>19621</v>
      </c>
      <c r="R403" s="373">
        <v>17587</v>
      </c>
      <c r="S403" s="374">
        <v>22926</v>
      </c>
      <c r="T403" s="374">
        <v>23274</v>
      </c>
      <c r="U403" s="374">
        <v>19151</v>
      </c>
      <c r="V403" s="374">
        <v>18859</v>
      </c>
      <c r="W403" s="373">
        <v>20379</v>
      </c>
      <c r="X403" s="373">
        <v>16166</v>
      </c>
      <c r="Y403" s="373">
        <v>16274</v>
      </c>
      <c r="Z403" s="373">
        <v>14586</v>
      </c>
      <c r="AA403" s="374">
        <v>19810</v>
      </c>
      <c r="AB403" s="374">
        <v>20140</v>
      </c>
      <c r="AC403" s="374">
        <v>16425</v>
      </c>
      <c r="AD403" s="374">
        <v>16307</v>
      </c>
      <c r="AE403" s="373">
        <v>122</v>
      </c>
      <c r="AF403" s="373">
        <v>72</v>
      </c>
      <c r="AG403" s="373">
        <v>66</v>
      </c>
      <c r="AH403" s="373">
        <v>55</v>
      </c>
      <c r="AI403" s="374">
        <v>84</v>
      </c>
      <c r="AJ403" s="374">
        <v>78</v>
      </c>
      <c r="AK403" s="374">
        <v>60</v>
      </c>
      <c r="AL403" s="374">
        <v>60</v>
      </c>
      <c r="AM403" s="226">
        <v>4176</v>
      </c>
      <c r="AN403" s="226">
        <v>3325</v>
      </c>
      <c r="AO403" s="226">
        <v>3347</v>
      </c>
      <c r="AP403" s="226">
        <v>3000</v>
      </c>
      <c r="AQ403" s="227">
        <v>3116</v>
      </c>
      <c r="AR403" s="227">
        <v>3134</v>
      </c>
      <c r="AS403" s="227">
        <v>2726</v>
      </c>
      <c r="AT403" s="227">
        <v>2553</v>
      </c>
      <c r="AU403" s="226">
        <v>1161</v>
      </c>
      <c r="AV403" s="226">
        <v>1344</v>
      </c>
      <c r="AW403" s="226">
        <v>1361</v>
      </c>
      <c r="AX403" s="226">
        <v>1273</v>
      </c>
      <c r="AY403" s="227">
        <v>1809</v>
      </c>
      <c r="AZ403" s="227">
        <v>1864</v>
      </c>
      <c r="BA403" s="227">
        <v>1806</v>
      </c>
      <c r="BB403" s="227">
        <v>2062</v>
      </c>
      <c r="BC403" s="226">
        <f t="shared" si="181"/>
        <v>2917</v>
      </c>
      <c r="BD403" s="226">
        <f t="shared" si="180"/>
        <v>1844</v>
      </c>
      <c r="BE403" s="226">
        <f t="shared" si="180"/>
        <v>1938</v>
      </c>
      <c r="BF403" s="226">
        <f t="shared" si="180"/>
        <v>1678</v>
      </c>
      <c r="BG403" s="218">
        <f t="shared" si="180"/>
        <v>1222</v>
      </c>
      <c r="BH403" s="218">
        <f t="shared" si="180"/>
        <v>1175</v>
      </c>
      <c r="BI403" s="218">
        <f t="shared" si="180"/>
        <v>807</v>
      </c>
      <c r="BJ403" s="218">
        <f t="shared" si="180"/>
        <v>400</v>
      </c>
      <c r="BK403" s="226">
        <f t="shared" si="158"/>
        <v>98</v>
      </c>
      <c r="BL403" s="226">
        <f t="shared" si="158"/>
        <v>137</v>
      </c>
      <c r="BM403" s="226">
        <f t="shared" si="158"/>
        <v>48</v>
      </c>
      <c r="BN403" s="226">
        <f t="shared" si="158"/>
        <v>49</v>
      </c>
      <c r="BO403" s="227">
        <f t="shared" si="158"/>
        <v>85</v>
      </c>
      <c r="BP403" s="227">
        <f t="shared" si="158"/>
        <v>95</v>
      </c>
      <c r="BQ403" s="227">
        <f t="shared" si="158"/>
        <v>113</v>
      </c>
      <c r="BR403" s="227">
        <f t="shared" si="173"/>
        <v>91</v>
      </c>
      <c r="BS403" s="226">
        <v>122</v>
      </c>
      <c r="BT403" s="226">
        <v>137</v>
      </c>
      <c r="BU403" s="226">
        <v>48</v>
      </c>
      <c r="BV403" s="226">
        <v>49</v>
      </c>
      <c r="BW403" s="227">
        <v>85</v>
      </c>
      <c r="BX403" s="227">
        <v>95</v>
      </c>
      <c r="BY403" s="227">
        <v>113</v>
      </c>
      <c r="BZ403" s="227">
        <v>91</v>
      </c>
      <c r="CA403" s="226">
        <v>24</v>
      </c>
      <c r="CB403" s="226">
        <f>IFERROR(VLOOKUP($G403,[12]ITEM!$B$2:$AC$939,26,0),0)</f>
        <v>0</v>
      </c>
      <c r="CC403" s="226">
        <f>IFERROR(VLOOKUP($G403,[12]ITEM!$B$2:$AC$939,27,0),0)</f>
        <v>0</v>
      </c>
      <c r="CD403" s="226">
        <f>IFERROR(VLOOKUP($G403,[12]ITEM!$B$2:$AC$939,28,0),0)</f>
        <v>0</v>
      </c>
      <c r="CE403" s="227">
        <v>0</v>
      </c>
      <c r="CF403" s="227">
        <v>0</v>
      </c>
      <c r="CG403" s="227">
        <v>0</v>
      </c>
      <c r="CH403" s="227">
        <v>0</v>
      </c>
      <c r="CI403" s="375"/>
      <c r="CJ403" s="226">
        <f t="shared" si="164"/>
        <v>2917</v>
      </c>
      <c r="CK403" s="226">
        <f t="shared" si="164"/>
        <v>2174</v>
      </c>
      <c r="CL403" s="226">
        <f t="shared" si="164"/>
        <v>2011</v>
      </c>
      <c r="CM403" s="226">
        <f t="shared" si="164"/>
        <v>2104</v>
      </c>
      <c r="CN403" s="227">
        <f t="shared" si="159"/>
        <v>1222</v>
      </c>
      <c r="CO403" s="227">
        <f t="shared" si="159"/>
        <v>1023.3578666673435</v>
      </c>
      <c r="CP403" s="227">
        <f t="shared" si="159"/>
        <v>1191.9080470405809</v>
      </c>
      <c r="CQ403" s="227">
        <f t="shared" si="159"/>
        <v>1230.8949758908943</v>
      </c>
      <c r="CR403" s="226">
        <v>820</v>
      </c>
      <c r="CS403" s="226">
        <v>637</v>
      </c>
      <c r="CT403" s="226">
        <v>641</v>
      </c>
      <c r="CU403" s="226">
        <v>574</v>
      </c>
      <c r="CV403" s="227">
        <f t="shared" si="165"/>
        <v>-287</v>
      </c>
      <c r="CW403" s="227">
        <f>CV403*(1+('[13]GROWTH (YoY)'!AR403/100))</f>
        <v>-288.6421333326565</v>
      </c>
      <c r="CX403" s="227">
        <f>CW403*(1+('[13]GROWTH (YoY)'!AS403/100))</f>
        <v>-251.09195295941913</v>
      </c>
      <c r="CY403" s="227">
        <f>CX403*(1+('[13]GROWTH (YoY)'!AT403/100))</f>
        <v>-235.10502410910576</v>
      </c>
      <c r="CZ403" s="226">
        <v>0</v>
      </c>
      <c r="DA403" s="226">
        <v>0</v>
      </c>
      <c r="DB403" s="226">
        <v>0</v>
      </c>
      <c r="DC403" s="226">
        <v>0</v>
      </c>
      <c r="DD403" s="227">
        <v>0</v>
      </c>
      <c r="DE403" s="227">
        <v>0</v>
      </c>
      <c r="DF403" s="227">
        <v>0</v>
      </c>
      <c r="DG403" s="227">
        <v>0</v>
      </c>
      <c r="DH403" s="226">
        <v>2097</v>
      </c>
      <c r="DI403" s="226">
        <v>1537</v>
      </c>
      <c r="DJ403" s="226">
        <v>1370</v>
      </c>
      <c r="DK403" s="226">
        <v>1530</v>
      </c>
      <c r="DL403" s="227">
        <v>1509</v>
      </c>
      <c r="DM403" s="227">
        <v>1312</v>
      </c>
      <c r="DN403" s="227">
        <v>1443</v>
      </c>
      <c r="DO403" s="227">
        <v>1466</v>
      </c>
      <c r="DP403" s="376">
        <f t="shared" si="161"/>
        <v>0</v>
      </c>
      <c r="DQ403" s="226">
        <f t="shared" si="161"/>
        <v>-330</v>
      </c>
      <c r="DR403" s="226">
        <f t="shared" si="161"/>
        <v>-73</v>
      </c>
      <c r="DS403" s="226">
        <f t="shared" si="172"/>
        <v>-426</v>
      </c>
      <c r="DT403" s="227">
        <f t="shared" si="172"/>
        <v>0</v>
      </c>
      <c r="DU403" s="227">
        <f t="shared" si="172"/>
        <v>151.6421333326565</v>
      </c>
      <c r="DV403" s="227">
        <f t="shared" si="172"/>
        <v>-384.90804704058087</v>
      </c>
      <c r="DW403" s="227">
        <f t="shared" si="172"/>
        <v>-830.89497589089433</v>
      </c>
      <c r="DX403" s="377">
        <f t="shared" si="174"/>
        <v>0.82996660421927182</v>
      </c>
      <c r="DY403" s="377">
        <f t="shared" si="174"/>
        <v>0.82940844492329791</v>
      </c>
      <c r="DZ403" s="377">
        <f t="shared" si="174"/>
        <v>0.82941746088374702</v>
      </c>
      <c r="EA403" s="377">
        <f t="shared" si="174"/>
        <v>0.82936259737305962</v>
      </c>
      <c r="EB403" s="378">
        <f t="shared" si="160"/>
        <v>0.86408444560760711</v>
      </c>
      <c r="EC403" s="378">
        <f t="shared" si="160"/>
        <v>0.86534330153819716</v>
      </c>
      <c r="ED403" s="378">
        <f t="shared" si="160"/>
        <v>0.85765756357370371</v>
      </c>
      <c r="EE403" s="378">
        <f t="shared" si="160"/>
        <v>0.86467999363699033</v>
      </c>
      <c r="EG403" s="226">
        <v>22280</v>
      </c>
      <c r="EH403" s="226">
        <v>17540</v>
      </c>
      <c r="EI403" s="226">
        <v>4740</v>
      </c>
      <c r="EJ403" s="226">
        <v>1232</v>
      </c>
      <c r="EK403" s="226">
        <v>5504</v>
      </c>
      <c r="EL403" s="226">
        <v>55454</v>
      </c>
      <c r="EM403" s="226">
        <v>55448</v>
      </c>
      <c r="EN403" s="379">
        <f t="shared" si="166"/>
        <v>0.78725314183123873</v>
      </c>
      <c r="EO403" s="226">
        <f t="shared" si="167"/>
        <v>25.991561181434598</v>
      </c>
      <c r="EP403" s="379">
        <f t="shared" si="168"/>
        <v>0.24703770197486535</v>
      </c>
      <c r="EQ403" s="226">
        <f t="shared" si="169"/>
        <v>99253.435279691272</v>
      </c>
      <c r="ER403" s="226">
        <f t="shared" si="170"/>
        <v>1851.5846679170875</v>
      </c>
      <c r="ES403" s="292"/>
      <c r="ET403" s="227">
        <v>24765</v>
      </c>
      <c r="EU403" s="227">
        <v>20399</v>
      </c>
      <c r="EV403" s="227">
        <v>4366</v>
      </c>
      <c r="EW403" s="227">
        <v>1737</v>
      </c>
      <c r="EX403" s="227">
        <v>2901</v>
      </c>
      <c r="EY403" s="227">
        <v>40588</v>
      </c>
      <c r="EZ403" s="227">
        <v>40584</v>
      </c>
      <c r="FA403" s="380">
        <f t="shared" si="175"/>
        <v>0.82370280637997173</v>
      </c>
      <c r="FB403" s="228">
        <f t="shared" si="176"/>
        <v>39.784699954191474</v>
      </c>
      <c r="FC403" s="380">
        <f t="shared" si="177"/>
        <v>0.11714112658994549</v>
      </c>
      <c r="FD403" s="227">
        <f t="shared" si="178"/>
        <v>71474.327387405137</v>
      </c>
      <c r="FE403" s="227">
        <f t="shared" si="179"/>
        <v>3566.6765227675933</v>
      </c>
      <c r="FF403" s="227">
        <v>3366</v>
      </c>
      <c r="FG403" s="228">
        <f t="shared" si="171"/>
        <v>48.633392751039814</v>
      </c>
      <c r="FH403" s="227">
        <v>1637</v>
      </c>
      <c r="FI403" s="227">
        <v>3366</v>
      </c>
      <c r="FJ403" s="227">
        <v>6</v>
      </c>
      <c r="FK403" s="227">
        <f t="shared" si="162"/>
        <v>1723</v>
      </c>
      <c r="FL403" s="227">
        <v>1100</v>
      </c>
      <c r="FM403" s="227">
        <f t="shared" si="163"/>
        <v>623</v>
      </c>
      <c r="FZ403" s="229"/>
      <c r="GA403" s="229"/>
      <c r="GB403" s="229"/>
      <c r="GC403" s="229"/>
      <c r="GD403" s="229"/>
    </row>
    <row r="404" spans="1:186" s="368" customFormat="1">
      <c r="A404" s="287" t="s">
        <v>534</v>
      </c>
      <c r="B404" s="369" t="s">
        <v>535</v>
      </c>
      <c r="C404" s="397" t="s">
        <v>977</v>
      </c>
      <c r="D404" s="403" t="s">
        <v>3126</v>
      </c>
      <c r="E404" s="398" t="s">
        <v>978</v>
      </c>
      <c r="F404" s="403">
        <v>401</v>
      </c>
      <c r="G404" s="404" t="s">
        <v>1021</v>
      </c>
      <c r="H404" s="392" t="s">
        <v>1022</v>
      </c>
      <c r="I404" s="397" t="s">
        <v>1017</v>
      </c>
      <c r="J404" s="405" t="s">
        <v>1018</v>
      </c>
      <c r="K404" s="397" t="s">
        <v>557</v>
      </c>
      <c r="L404" s="405" t="s">
        <v>956</v>
      </c>
      <c r="M404" s="405" t="s">
        <v>3124</v>
      </c>
      <c r="N404" s="372">
        <v>1</v>
      </c>
      <c r="O404" s="373">
        <v>283</v>
      </c>
      <c r="P404" s="373">
        <v>236</v>
      </c>
      <c r="Q404" s="373">
        <v>244</v>
      </c>
      <c r="R404" s="373">
        <v>226</v>
      </c>
      <c r="S404" s="374">
        <v>183</v>
      </c>
      <c r="T404" s="374">
        <v>191</v>
      </c>
      <c r="U404" s="374">
        <v>176</v>
      </c>
      <c r="V404" s="374">
        <v>167</v>
      </c>
      <c r="W404" s="373">
        <v>230</v>
      </c>
      <c r="X404" s="373">
        <v>192</v>
      </c>
      <c r="Y404" s="373">
        <v>198</v>
      </c>
      <c r="Z404" s="373">
        <v>183</v>
      </c>
      <c r="AA404" s="374">
        <v>133</v>
      </c>
      <c r="AB404" s="374">
        <v>138</v>
      </c>
      <c r="AC404" s="374">
        <v>126</v>
      </c>
      <c r="AD404" s="374">
        <v>121</v>
      </c>
      <c r="AE404" s="373">
        <v>1</v>
      </c>
      <c r="AF404" s="373">
        <v>1</v>
      </c>
      <c r="AG404" s="373">
        <v>1</v>
      </c>
      <c r="AH404" s="373">
        <v>1</v>
      </c>
      <c r="AI404" s="374">
        <v>1</v>
      </c>
      <c r="AJ404" s="374">
        <v>1</v>
      </c>
      <c r="AK404" s="374">
        <v>1</v>
      </c>
      <c r="AL404" s="374">
        <v>1</v>
      </c>
      <c r="AM404" s="226">
        <v>53</v>
      </c>
      <c r="AN404" s="226">
        <v>44</v>
      </c>
      <c r="AO404" s="226">
        <v>46</v>
      </c>
      <c r="AP404" s="226">
        <v>42</v>
      </c>
      <c r="AQ404" s="227">
        <v>50</v>
      </c>
      <c r="AR404" s="227">
        <v>53</v>
      </c>
      <c r="AS404" s="227">
        <v>50</v>
      </c>
      <c r="AT404" s="227">
        <v>47</v>
      </c>
      <c r="AU404" s="226">
        <v>25</v>
      </c>
      <c r="AV404" s="226">
        <v>32</v>
      </c>
      <c r="AW404" s="226">
        <v>34</v>
      </c>
      <c r="AX404" s="226">
        <v>32</v>
      </c>
      <c r="AY404" s="227">
        <v>36</v>
      </c>
      <c r="AZ404" s="227">
        <v>36</v>
      </c>
      <c r="BA404" s="227">
        <v>35</v>
      </c>
      <c r="BB404" s="227">
        <v>40</v>
      </c>
      <c r="BC404" s="226">
        <f t="shared" si="181"/>
        <v>26</v>
      </c>
      <c r="BD404" s="226">
        <f t="shared" si="180"/>
        <v>10</v>
      </c>
      <c r="BE404" s="226">
        <f t="shared" si="180"/>
        <v>11</v>
      </c>
      <c r="BF404" s="226">
        <f t="shared" si="180"/>
        <v>9</v>
      </c>
      <c r="BG404" s="218">
        <f t="shared" si="180"/>
        <v>12</v>
      </c>
      <c r="BH404" s="218">
        <f t="shared" si="180"/>
        <v>16</v>
      </c>
      <c r="BI404" s="218">
        <f t="shared" si="180"/>
        <v>14</v>
      </c>
      <c r="BJ404" s="218">
        <f t="shared" si="180"/>
        <v>6</v>
      </c>
      <c r="BK404" s="226">
        <f t="shared" si="158"/>
        <v>2</v>
      </c>
      <c r="BL404" s="226">
        <f t="shared" si="158"/>
        <v>2</v>
      </c>
      <c r="BM404" s="226">
        <f t="shared" si="158"/>
        <v>1</v>
      </c>
      <c r="BN404" s="226">
        <f t="shared" si="158"/>
        <v>1</v>
      </c>
      <c r="BO404" s="227">
        <f t="shared" si="158"/>
        <v>2</v>
      </c>
      <c r="BP404" s="227">
        <f t="shared" si="158"/>
        <v>1</v>
      </c>
      <c r="BQ404" s="227">
        <f t="shared" si="158"/>
        <v>1</v>
      </c>
      <c r="BR404" s="227">
        <f t="shared" si="173"/>
        <v>1</v>
      </c>
      <c r="BS404" s="226">
        <v>2</v>
      </c>
      <c r="BT404" s="226">
        <v>2</v>
      </c>
      <c r="BU404" s="226">
        <v>1</v>
      </c>
      <c r="BV404" s="226">
        <v>1</v>
      </c>
      <c r="BW404" s="227">
        <v>2</v>
      </c>
      <c r="BX404" s="227">
        <v>1</v>
      </c>
      <c r="BY404" s="227">
        <v>1</v>
      </c>
      <c r="BZ404" s="227">
        <v>1</v>
      </c>
      <c r="CA404" s="226">
        <v>0</v>
      </c>
      <c r="CB404" s="226">
        <f>IFERROR(VLOOKUP($G404,[12]ITEM!$B$2:$AC$939,26,0),0)</f>
        <v>0</v>
      </c>
      <c r="CC404" s="226">
        <f>IFERROR(VLOOKUP($G404,[12]ITEM!$B$2:$AC$939,27,0),0)</f>
        <v>0</v>
      </c>
      <c r="CD404" s="226">
        <f>IFERROR(VLOOKUP($G404,[12]ITEM!$B$2:$AC$939,28,0),0)</f>
        <v>0</v>
      </c>
      <c r="CE404" s="227">
        <v>0</v>
      </c>
      <c r="CF404" s="227">
        <v>0</v>
      </c>
      <c r="CG404" s="227">
        <v>0</v>
      </c>
      <c r="CH404" s="227">
        <v>0</v>
      </c>
      <c r="CI404" s="375"/>
      <c r="CJ404" s="226">
        <f t="shared" si="164"/>
        <v>26</v>
      </c>
      <c r="CK404" s="226">
        <f t="shared" si="164"/>
        <v>24</v>
      </c>
      <c r="CL404" s="226">
        <f t="shared" si="164"/>
        <v>24</v>
      </c>
      <c r="CM404" s="226">
        <f t="shared" si="164"/>
        <v>23</v>
      </c>
      <c r="CN404" s="227">
        <f t="shared" si="159"/>
        <v>12</v>
      </c>
      <c r="CO404" s="227">
        <f t="shared" si="159"/>
        <v>13.367041252473879</v>
      </c>
      <c r="CP404" s="227">
        <f t="shared" si="159"/>
        <v>13.021359376721403</v>
      </c>
      <c r="CQ404" s="227">
        <f t="shared" si="159"/>
        <v>12.627894154636763</v>
      </c>
      <c r="CR404" s="226">
        <v>21</v>
      </c>
      <c r="CS404" s="226">
        <v>17</v>
      </c>
      <c r="CT404" s="226">
        <v>17</v>
      </c>
      <c r="CU404" s="226">
        <v>16</v>
      </c>
      <c r="CV404" s="227">
        <f t="shared" si="165"/>
        <v>6</v>
      </c>
      <c r="CW404" s="227">
        <f>CV404*(1+('[13]GROWTH (YoY)'!AR404/100))</f>
        <v>6.3670412524738778</v>
      </c>
      <c r="CX404" s="227">
        <f>CW404*(1+('[13]GROWTH (YoY)'!AS404/100))</f>
        <v>6.0213593767214029</v>
      </c>
      <c r="CY404" s="227">
        <f>CX404*(1+('[13]GROWTH (YoY)'!AT404/100))</f>
        <v>5.6278941546367625</v>
      </c>
      <c r="CZ404" s="226">
        <v>0</v>
      </c>
      <c r="DA404" s="226">
        <v>0</v>
      </c>
      <c r="DB404" s="226">
        <v>0</v>
      </c>
      <c r="DC404" s="226">
        <v>0</v>
      </c>
      <c r="DD404" s="227">
        <v>0</v>
      </c>
      <c r="DE404" s="227">
        <v>0</v>
      </c>
      <c r="DF404" s="227">
        <v>0</v>
      </c>
      <c r="DG404" s="227">
        <v>0</v>
      </c>
      <c r="DH404" s="226">
        <v>5</v>
      </c>
      <c r="DI404" s="226">
        <v>7</v>
      </c>
      <c r="DJ404" s="226">
        <v>7</v>
      </c>
      <c r="DK404" s="226">
        <v>7</v>
      </c>
      <c r="DL404" s="227">
        <v>6</v>
      </c>
      <c r="DM404" s="227">
        <v>7</v>
      </c>
      <c r="DN404" s="227">
        <v>7</v>
      </c>
      <c r="DO404" s="227">
        <v>7</v>
      </c>
      <c r="DP404" s="376">
        <f t="shared" si="161"/>
        <v>0</v>
      </c>
      <c r="DQ404" s="226">
        <f t="shared" si="161"/>
        <v>-14</v>
      </c>
      <c r="DR404" s="226">
        <f t="shared" si="161"/>
        <v>-13</v>
      </c>
      <c r="DS404" s="226">
        <f t="shared" si="172"/>
        <v>-14</v>
      </c>
      <c r="DT404" s="227">
        <f t="shared" si="172"/>
        <v>0</v>
      </c>
      <c r="DU404" s="227">
        <f t="shared" si="172"/>
        <v>2.6329587475261214</v>
      </c>
      <c r="DV404" s="227">
        <f t="shared" si="172"/>
        <v>0.97864062327859713</v>
      </c>
      <c r="DW404" s="227">
        <f t="shared" si="172"/>
        <v>-6.6278941546367633</v>
      </c>
      <c r="DX404" s="377">
        <f t="shared" si="174"/>
        <v>0.8127208480565371</v>
      </c>
      <c r="DY404" s="377">
        <f t="shared" si="174"/>
        <v>0.81355932203389836</v>
      </c>
      <c r="DZ404" s="377">
        <f t="shared" si="174"/>
        <v>0.81147540983606559</v>
      </c>
      <c r="EA404" s="377">
        <f t="shared" si="174"/>
        <v>0.80973451327433632</v>
      </c>
      <c r="EB404" s="378">
        <f t="shared" si="160"/>
        <v>0.72677595628415304</v>
      </c>
      <c r="EC404" s="378">
        <f t="shared" si="160"/>
        <v>0.72251308900523559</v>
      </c>
      <c r="ED404" s="378">
        <f t="shared" si="160"/>
        <v>0.71590909090909094</v>
      </c>
      <c r="EE404" s="378">
        <f t="shared" si="160"/>
        <v>0.72455089820359286</v>
      </c>
      <c r="EG404" s="226">
        <v>283</v>
      </c>
      <c r="EH404" s="226">
        <v>233</v>
      </c>
      <c r="EI404" s="226">
        <v>50</v>
      </c>
      <c r="EJ404" s="226">
        <v>24</v>
      </c>
      <c r="EK404" s="226">
        <v>65</v>
      </c>
      <c r="EL404" s="226">
        <v>1193</v>
      </c>
      <c r="EM404" s="226">
        <v>1191</v>
      </c>
      <c r="EN404" s="379">
        <f t="shared" si="166"/>
        <v>0.82332155477031799</v>
      </c>
      <c r="EO404" s="226">
        <f t="shared" si="167"/>
        <v>48</v>
      </c>
      <c r="EP404" s="379">
        <f t="shared" si="168"/>
        <v>0.22968197879858657</v>
      </c>
      <c r="EQ404" s="226">
        <f t="shared" si="169"/>
        <v>54484.492875104777</v>
      </c>
      <c r="ER404" s="226">
        <f t="shared" si="170"/>
        <v>1679.2611251049539</v>
      </c>
      <c r="ES404" s="292"/>
      <c r="ET404" s="227">
        <v>183</v>
      </c>
      <c r="EU404" s="227">
        <v>133</v>
      </c>
      <c r="EV404" s="227">
        <v>50</v>
      </c>
      <c r="EW404" s="227">
        <v>32</v>
      </c>
      <c r="EX404" s="227">
        <v>28</v>
      </c>
      <c r="EY404" s="227">
        <v>1252</v>
      </c>
      <c r="EZ404" s="227">
        <v>1241</v>
      </c>
      <c r="FA404" s="380">
        <f t="shared" si="175"/>
        <v>0.72677595628415304</v>
      </c>
      <c r="FB404" s="228">
        <f t="shared" si="176"/>
        <v>64</v>
      </c>
      <c r="FC404" s="380">
        <f t="shared" si="177"/>
        <v>0.15300546448087432</v>
      </c>
      <c r="FD404" s="227">
        <f t="shared" si="178"/>
        <v>22364.217252396167</v>
      </c>
      <c r="FE404" s="227">
        <f t="shared" si="179"/>
        <v>2148.8047273704001</v>
      </c>
      <c r="FF404" s="227">
        <v>50</v>
      </c>
      <c r="FG404" s="228">
        <f t="shared" si="171"/>
        <v>64</v>
      </c>
      <c r="FH404" s="227">
        <v>32</v>
      </c>
      <c r="FI404" s="227">
        <v>50</v>
      </c>
      <c r="FJ404" s="227">
        <v>0</v>
      </c>
      <c r="FK404" s="227">
        <f t="shared" si="162"/>
        <v>18</v>
      </c>
      <c r="FL404" s="227">
        <v>4</v>
      </c>
      <c r="FM404" s="227">
        <f t="shared" si="163"/>
        <v>14</v>
      </c>
      <c r="FZ404" s="229"/>
      <c r="GA404" s="229"/>
      <c r="GB404" s="229"/>
      <c r="GC404" s="229"/>
      <c r="GD404" s="229"/>
    </row>
    <row r="405" spans="1:186" s="368" customFormat="1">
      <c r="A405" s="287" t="s">
        <v>534</v>
      </c>
      <c r="B405" s="369" t="s">
        <v>535</v>
      </c>
      <c r="C405" s="287" t="s">
        <v>973</v>
      </c>
      <c r="D405" s="403" t="s">
        <v>3126</v>
      </c>
      <c r="E405" s="369" t="s">
        <v>974</v>
      </c>
      <c r="F405" s="403">
        <v>402</v>
      </c>
      <c r="G405" s="404" t="s">
        <v>1023</v>
      </c>
      <c r="H405" s="392" t="s">
        <v>1024</v>
      </c>
      <c r="I405" s="287" t="s">
        <v>1025</v>
      </c>
      <c r="J405" s="369" t="s">
        <v>1026</v>
      </c>
      <c r="K405" s="287" t="s">
        <v>557</v>
      </c>
      <c r="L405" s="369" t="s">
        <v>956</v>
      </c>
      <c r="M405" s="369" t="s">
        <v>3124</v>
      </c>
      <c r="N405" s="372">
        <v>1</v>
      </c>
      <c r="O405" s="373">
        <v>2374</v>
      </c>
      <c r="P405" s="373">
        <v>3263</v>
      </c>
      <c r="Q405" s="373">
        <v>3660</v>
      </c>
      <c r="R405" s="373">
        <v>4133</v>
      </c>
      <c r="S405" s="374">
        <v>2970</v>
      </c>
      <c r="T405" s="374">
        <v>3336</v>
      </c>
      <c r="U405" s="374">
        <v>3761</v>
      </c>
      <c r="V405" s="374">
        <v>3781</v>
      </c>
      <c r="W405" s="373">
        <v>1755</v>
      </c>
      <c r="X405" s="373">
        <v>2414</v>
      </c>
      <c r="Y405" s="373">
        <v>2708</v>
      </c>
      <c r="Z405" s="373">
        <v>3057</v>
      </c>
      <c r="AA405" s="374">
        <v>2184</v>
      </c>
      <c r="AB405" s="374">
        <v>2469</v>
      </c>
      <c r="AC405" s="374">
        <v>2765</v>
      </c>
      <c r="AD405" s="374">
        <v>2755</v>
      </c>
      <c r="AE405" s="373">
        <v>12</v>
      </c>
      <c r="AF405" s="373">
        <v>12</v>
      </c>
      <c r="AG405" s="373">
        <v>12</v>
      </c>
      <c r="AH405" s="373">
        <v>13</v>
      </c>
      <c r="AI405" s="374">
        <v>11</v>
      </c>
      <c r="AJ405" s="374">
        <v>11</v>
      </c>
      <c r="AK405" s="374">
        <v>12</v>
      </c>
      <c r="AL405" s="374">
        <v>12</v>
      </c>
      <c r="AM405" s="226">
        <v>618</v>
      </c>
      <c r="AN405" s="226">
        <v>849</v>
      </c>
      <c r="AO405" s="226">
        <v>953</v>
      </c>
      <c r="AP405" s="226">
        <v>1076</v>
      </c>
      <c r="AQ405" s="227">
        <v>786</v>
      </c>
      <c r="AR405" s="227">
        <v>866</v>
      </c>
      <c r="AS405" s="227">
        <v>996</v>
      </c>
      <c r="AT405" s="227">
        <v>1026</v>
      </c>
      <c r="AU405" s="226">
        <v>313</v>
      </c>
      <c r="AV405" s="226">
        <v>310</v>
      </c>
      <c r="AW405" s="226">
        <v>350</v>
      </c>
      <c r="AX405" s="226">
        <v>417</v>
      </c>
      <c r="AY405" s="227">
        <v>412</v>
      </c>
      <c r="AZ405" s="227">
        <v>439</v>
      </c>
      <c r="BA405" s="227">
        <v>533</v>
      </c>
      <c r="BB405" s="227">
        <v>561</v>
      </c>
      <c r="BC405" s="226">
        <f t="shared" si="181"/>
        <v>279</v>
      </c>
      <c r="BD405" s="226">
        <f t="shared" si="180"/>
        <v>514</v>
      </c>
      <c r="BE405" s="226">
        <f t="shared" si="180"/>
        <v>582</v>
      </c>
      <c r="BF405" s="226">
        <f t="shared" si="180"/>
        <v>645</v>
      </c>
      <c r="BG405" s="218">
        <f t="shared" si="180"/>
        <v>357</v>
      </c>
      <c r="BH405" s="218">
        <f t="shared" si="180"/>
        <v>405</v>
      </c>
      <c r="BI405" s="218">
        <f t="shared" si="180"/>
        <v>444</v>
      </c>
      <c r="BJ405" s="218">
        <f t="shared" si="180"/>
        <v>451</v>
      </c>
      <c r="BK405" s="226">
        <f t="shared" si="158"/>
        <v>26</v>
      </c>
      <c r="BL405" s="226">
        <f t="shared" si="158"/>
        <v>25</v>
      </c>
      <c r="BM405" s="226">
        <f t="shared" si="158"/>
        <v>21</v>
      </c>
      <c r="BN405" s="226">
        <f t="shared" si="158"/>
        <v>14</v>
      </c>
      <c r="BO405" s="227">
        <f t="shared" si="158"/>
        <v>17</v>
      </c>
      <c r="BP405" s="227">
        <f t="shared" si="158"/>
        <v>22</v>
      </c>
      <c r="BQ405" s="227">
        <f t="shared" si="158"/>
        <v>19</v>
      </c>
      <c r="BR405" s="227">
        <f t="shared" si="173"/>
        <v>14</v>
      </c>
      <c r="BS405" s="226">
        <v>28</v>
      </c>
      <c r="BT405" s="226">
        <v>25</v>
      </c>
      <c r="BU405" s="226">
        <v>21</v>
      </c>
      <c r="BV405" s="226">
        <v>14</v>
      </c>
      <c r="BW405" s="227">
        <v>17</v>
      </c>
      <c r="BX405" s="227">
        <v>22</v>
      </c>
      <c r="BY405" s="227">
        <v>19</v>
      </c>
      <c r="BZ405" s="227">
        <v>14</v>
      </c>
      <c r="CA405" s="226">
        <v>2</v>
      </c>
      <c r="CB405" s="226">
        <f>IFERROR(VLOOKUP($G405,[12]ITEM!$B$2:$AC$939,26,0),0)</f>
        <v>0</v>
      </c>
      <c r="CC405" s="226">
        <f>IFERROR(VLOOKUP($G405,[12]ITEM!$B$2:$AC$939,27,0),0)</f>
        <v>0</v>
      </c>
      <c r="CD405" s="226">
        <f>IFERROR(VLOOKUP($G405,[12]ITEM!$B$2:$AC$939,28,0),0)</f>
        <v>0</v>
      </c>
      <c r="CE405" s="227">
        <v>0</v>
      </c>
      <c r="CF405" s="227">
        <v>0</v>
      </c>
      <c r="CG405" s="227">
        <v>0</v>
      </c>
      <c r="CH405" s="227">
        <v>0</v>
      </c>
      <c r="CI405" s="375"/>
      <c r="CJ405" s="226">
        <f t="shared" si="164"/>
        <v>281</v>
      </c>
      <c r="CK405" s="226">
        <f t="shared" si="164"/>
        <v>457</v>
      </c>
      <c r="CL405" s="226">
        <f t="shared" si="164"/>
        <v>503</v>
      </c>
      <c r="CM405" s="226">
        <f t="shared" si="164"/>
        <v>556</v>
      </c>
      <c r="CN405" s="227">
        <f t="shared" si="159"/>
        <v>357</v>
      </c>
      <c r="CO405" s="227">
        <f t="shared" si="159"/>
        <v>384.03093792565051</v>
      </c>
      <c r="CP405" s="227">
        <f t="shared" si="159"/>
        <v>425.15366700375091</v>
      </c>
      <c r="CQ405" s="227">
        <f t="shared" si="159"/>
        <v>435.66931514422578</v>
      </c>
      <c r="CR405" s="226">
        <v>244</v>
      </c>
      <c r="CS405" s="226">
        <v>322</v>
      </c>
      <c r="CT405" s="226">
        <v>361</v>
      </c>
      <c r="CU405" s="226">
        <v>408</v>
      </c>
      <c r="CV405" s="227">
        <f t="shared" si="165"/>
        <v>225</v>
      </c>
      <c r="CW405" s="227">
        <f>CV405*(1+('[13]GROWTH (YoY)'!AR405/100))</f>
        <v>248.03093792565053</v>
      </c>
      <c r="CX405" s="227">
        <f>CW405*(1+('[13]GROWTH (YoY)'!AS405/100))</f>
        <v>285.15366700375091</v>
      </c>
      <c r="CY405" s="227">
        <f>CX405*(1+('[13]GROWTH (YoY)'!AT405/100))</f>
        <v>293.66931514422578</v>
      </c>
      <c r="CZ405" s="226">
        <v>0</v>
      </c>
      <c r="DA405" s="226">
        <v>0</v>
      </c>
      <c r="DB405" s="226">
        <v>0</v>
      </c>
      <c r="DC405" s="226">
        <v>0</v>
      </c>
      <c r="DD405" s="227">
        <v>0</v>
      </c>
      <c r="DE405" s="227">
        <v>0</v>
      </c>
      <c r="DF405" s="227">
        <v>0</v>
      </c>
      <c r="DG405" s="227">
        <v>0</v>
      </c>
      <c r="DH405" s="226">
        <v>37</v>
      </c>
      <c r="DI405" s="226">
        <v>135</v>
      </c>
      <c r="DJ405" s="226">
        <v>142</v>
      </c>
      <c r="DK405" s="226">
        <v>148</v>
      </c>
      <c r="DL405" s="227">
        <v>132</v>
      </c>
      <c r="DM405" s="227">
        <v>136</v>
      </c>
      <c r="DN405" s="227">
        <v>140</v>
      </c>
      <c r="DO405" s="227">
        <v>142</v>
      </c>
      <c r="DP405" s="376">
        <f t="shared" si="161"/>
        <v>-2</v>
      </c>
      <c r="DQ405" s="226">
        <f t="shared" si="161"/>
        <v>57</v>
      </c>
      <c r="DR405" s="226">
        <f t="shared" si="161"/>
        <v>79</v>
      </c>
      <c r="DS405" s="226">
        <f t="shared" si="172"/>
        <v>89</v>
      </c>
      <c r="DT405" s="227">
        <f t="shared" si="172"/>
        <v>0</v>
      </c>
      <c r="DU405" s="227">
        <f t="shared" si="172"/>
        <v>20.969062074349495</v>
      </c>
      <c r="DV405" s="227">
        <f t="shared" si="172"/>
        <v>18.846332996249089</v>
      </c>
      <c r="DW405" s="227">
        <f t="shared" si="172"/>
        <v>15.330684855774223</v>
      </c>
      <c r="DX405" s="377">
        <f t="shared" si="174"/>
        <v>0.73925863521482726</v>
      </c>
      <c r="DY405" s="377">
        <f t="shared" si="174"/>
        <v>0.73980999080600673</v>
      </c>
      <c r="DZ405" s="377">
        <f t="shared" si="174"/>
        <v>0.73989071038251364</v>
      </c>
      <c r="EA405" s="377">
        <f t="shared" si="174"/>
        <v>0.73965642390515363</v>
      </c>
      <c r="EB405" s="378">
        <f t="shared" si="160"/>
        <v>0.73535353535353531</v>
      </c>
      <c r="EC405" s="378">
        <f t="shared" si="160"/>
        <v>0.7401079136690647</v>
      </c>
      <c r="ED405" s="378">
        <f t="shared" si="160"/>
        <v>0.73517681467694762</v>
      </c>
      <c r="EE405" s="378">
        <f t="shared" si="160"/>
        <v>0.72864321608040206</v>
      </c>
      <c r="EG405" s="226">
        <v>2368</v>
      </c>
      <c r="EH405" s="226">
        <v>1863</v>
      </c>
      <c r="EI405" s="226">
        <v>504</v>
      </c>
      <c r="EJ405" s="226">
        <v>288</v>
      </c>
      <c r="EK405" s="226">
        <v>352</v>
      </c>
      <c r="EL405" s="226">
        <v>12253</v>
      </c>
      <c r="EM405" s="226">
        <v>12235</v>
      </c>
      <c r="EN405" s="379">
        <f t="shared" si="166"/>
        <v>0.78673986486486491</v>
      </c>
      <c r="EO405" s="226">
        <f t="shared" si="167"/>
        <v>57.142857142857139</v>
      </c>
      <c r="EP405" s="379">
        <f t="shared" si="168"/>
        <v>0.14864864864864866</v>
      </c>
      <c r="EQ405" s="226">
        <f t="shared" si="169"/>
        <v>28727.658532604259</v>
      </c>
      <c r="ER405" s="226">
        <f t="shared" si="170"/>
        <v>1961.5856150388229</v>
      </c>
      <c r="ES405" s="292"/>
      <c r="ET405" s="227">
        <v>2970</v>
      </c>
      <c r="EU405" s="227">
        <v>2184</v>
      </c>
      <c r="EV405" s="227">
        <v>786</v>
      </c>
      <c r="EW405" s="227">
        <v>373</v>
      </c>
      <c r="EX405" s="227">
        <v>535</v>
      </c>
      <c r="EY405" s="227">
        <v>12765</v>
      </c>
      <c r="EZ405" s="227">
        <v>12750</v>
      </c>
      <c r="FA405" s="380">
        <f t="shared" si="175"/>
        <v>0.73535353535353531</v>
      </c>
      <c r="FB405" s="228">
        <f t="shared" si="176"/>
        <v>47.455470737913487</v>
      </c>
      <c r="FC405" s="380">
        <f t="shared" si="177"/>
        <v>0.18013468013468015</v>
      </c>
      <c r="FD405" s="227">
        <f t="shared" si="178"/>
        <v>41911.476694085388</v>
      </c>
      <c r="FE405" s="227">
        <f t="shared" si="179"/>
        <v>2437.9084967320264</v>
      </c>
      <c r="FF405" s="227">
        <v>786</v>
      </c>
      <c r="FG405" s="228">
        <f t="shared" si="171"/>
        <v>47.455470737913487</v>
      </c>
      <c r="FH405" s="227">
        <v>373</v>
      </c>
      <c r="FI405" s="227">
        <v>786</v>
      </c>
      <c r="FJ405" s="227">
        <v>4</v>
      </c>
      <c r="FK405" s="227">
        <f t="shared" si="162"/>
        <v>409</v>
      </c>
      <c r="FL405" s="227">
        <v>132</v>
      </c>
      <c r="FM405" s="227">
        <f t="shared" si="163"/>
        <v>277</v>
      </c>
      <c r="FZ405" s="229"/>
      <c r="GA405" s="229"/>
      <c r="GB405" s="229"/>
      <c r="GC405" s="229"/>
      <c r="GD405" s="229"/>
    </row>
    <row r="406" spans="1:186" s="368" customFormat="1">
      <c r="A406" s="287" t="s">
        <v>534</v>
      </c>
      <c r="B406" s="369" t="s">
        <v>535</v>
      </c>
      <c r="C406" s="287" t="s">
        <v>973</v>
      </c>
      <c r="D406" s="403" t="s">
        <v>3126</v>
      </c>
      <c r="E406" s="369" t="s">
        <v>974</v>
      </c>
      <c r="F406" s="403">
        <v>403</v>
      </c>
      <c r="G406" s="404" t="s">
        <v>1027</v>
      </c>
      <c r="H406" s="392" t="s">
        <v>1028</v>
      </c>
      <c r="I406" s="287" t="s">
        <v>1025</v>
      </c>
      <c r="J406" s="369" t="s">
        <v>1026</v>
      </c>
      <c r="K406" s="287" t="s">
        <v>557</v>
      </c>
      <c r="L406" s="369" t="s">
        <v>956</v>
      </c>
      <c r="M406" s="369" t="s">
        <v>3124</v>
      </c>
      <c r="N406" s="372">
        <v>1</v>
      </c>
      <c r="O406" s="373">
        <v>4505</v>
      </c>
      <c r="P406" s="373">
        <v>4495</v>
      </c>
      <c r="Q406" s="373">
        <v>4607</v>
      </c>
      <c r="R406" s="373">
        <v>4973</v>
      </c>
      <c r="S406" s="374">
        <v>5923</v>
      </c>
      <c r="T406" s="374">
        <v>6086</v>
      </c>
      <c r="U406" s="374">
        <v>6570</v>
      </c>
      <c r="V406" s="374">
        <v>6496</v>
      </c>
      <c r="W406" s="373">
        <v>3480</v>
      </c>
      <c r="X406" s="373">
        <v>3479</v>
      </c>
      <c r="Y406" s="373">
        <v>3566</v>
      </c>
      <c r="Z406" s="373">
        <v>3849</v>
      </c>
      <c r="AA406" s="374">
        <v>4626</v>
      </c>
      <c r="AB406" s="374">
        <v>4740</v>
      </c>
      <c r="AC406" s="374">
        <v>5109</v>
      </c>
      <c r="AD406" s="374">
        <v>5052</v>
      </c>
      <c r="AE406" s="373">
        <v>22</v>
      </c>
      <c r="AF406" s="373">
        <v>17</v>
      </c>
      <c r="AG406" s="373">
        <v>15</v>
      </c>
      <c r="AH406" s="373">
        <v>16</v>
      </c>
      <c r="AI406" s="374">
        <v>22</v>
      </c>
      <c r="AJ406" s="374">
        <v>20</v>
      </c>
      <c r="AK406" s="374">
        <v>21</v>
      </c>
      <c r="AL406" s="374">
        <v>21</v>
      </c>
      <c r="AM406" s="226">
        <v>1025</v>
      </c>
      <c r="AN406" s="226">
        <v>1016</v>
      </c>
      <c r="AO406" s="226">
        <v>1041</v>
      </c>
      <c r="AP406" s="226">
        <v>1124</v>
      </c>
      <c r="AQ406" s="227">
        <v>1297</v>
      </c>
      <c r="AR406" s="227">
        <v>1346</v>
      </c>
      <c r="AS406" s="227">
        <v>1461</v>
      </c>
      <c r="AT406" s="227">
        <v>1445</v>
      </c>
      <c r="AU406" s="226">
        <v>637</v>
      </c>
      <c r="AV406" s="226">
        <v>664</v>
      </c>
      <c r="AW406" s="226">
        <v>685</v>
      </c>
      <c r="AX406" s="226">
        <v>768</v>
      </c>
      <c r="AY406" s="227">
        <v>746</v>
      </c>
      <c r="AZ406" s="227">
        <v>783</v>
      </c>
      <c r="BA406" s="227">
        <v>946</v>
      </c>
      <c r="BB406" s="227">
        <v>991</v>
      </c>
      <c r="BC406" s="226">
        <f t="shared" si="181"/>
        <v>380</v>
      </c>
      <c r="BD406" s="226">
        <f t="shared" si="180"/>
        <v>330</v>
      </c>
      <c r="BE406" s="226">
        <f t="shared" si="180"/>
        <v>320</v>
      </c>
      <c r="BF406" s="226">
        <f t="shared" si="180"/>
        <v>320</v>
      </c>
      <c r="BG406" s="218">
        <f t="shared" si="180"/>
        <v>489</v>
      </c>
      <c r="BH406" s="218">
        <f t="shared" si="180"/>
        <v>493</v>
      </c>
      <c r="BI406" s="218">
        <f t="shared" si="180"/>
        <v>441</v>
      </c>
      <c r="BJ406" s="218">
        <f t="shared" si="180"/>
        <v>407</v>
      </c>
      <c r="BK406" s="226">
        <f t="shared" si="158"/>
        <v>8</v>
      </c>
      <c r="BL406" s="226">
        <f t="shared" si="158"/>
        <v>22</v>
      </c>
      <c r="BM406" s="226">
        <f t="shared" si="158"/>
        <v>36</v>
      </c>
      <c r="BN406" s="226">
        <f t="shared" si="158"/>
        <v>36</v>
      </c>
      <c r="BO406" s="227">
        <f t="shared" si="158"/>
        <v>62</v>
      </c>
      <c r="BP406" s="227">
        <f t="shared" si="158"/>
        <v>70</v>
      </c>
      <c r="BQ406" s="227">
        <f t="shared" si="158"/>
        <v>74</v>
      </c>
      <c r="BR406" s="227">
        <f t="shared" si="173"/>
        <v>47</v>
      </c>
      <c r="BS406" s="226">
        <v>10</v>
      </c>
      <c r="BT406" s="226">
        <v>22</v>
      </c>
      <c r="BU406" s="226">
        <v>36</v>
      </c>
      <c r="BV406" s="226">
        <v>36</v>
      </c>
      <c r="BW406" s="227">
        <v>62</v>
      </c>
      <c r="BX406" s="227">
        <v>70</v>
      </c>
      <c r="BY406" s="227">
        <v>74</v>
      </c>
      <c r="BZ406" s="227">
        <v>47</v>
      </c>
      <c r="CA406" s="226">
        <v>2</v>
      </c>
      <c r="CB406" s="226">
        <f>IFERROR(VLOOKUP($G406,[12]ITEM!$B$2:$AC$939,26,0),0)</f>
        <v>0</v>
      </c>
      <c r="CC406" s="226">
        <f>IFERROR(VLOOKUP($G406,[12]ITEM!$B$2:$AC$939,27,0),0)</f>
        <v>0</v>
      </c>
      <c r="CD406" s="226">
        <f>IFERROR(VLOOKUP($G406,[12]ITEM!$B$2:$AC$939,28,0),0)</f>
        <v>0</v>
      </c>
      <c r="CE406" s="227">
        <v>0</v>
      </c>
      <c r="CF406" s="227">
        <v>0</v>
      </c>
      <c r="CG406" s="227">
        <v>0</v>
      </c>
      <c r="CH406" s="227">
        <v>0</v>
      </c>
      <c r="CI406" s="375"/>
      <c r="CJ406" s="226">
        <f t="shared" si="164"/>
        <v>382</v>
      </c>
      <c r="CK406" s="226">
        <f t="shared" si="164"/>
        <v>571</v>
      </c>
      <c r="CL406" s="226">
        <f t="shared" si="164"/>
        <v>593</v>
      </c>
      <c r="CM406" s="226">
        <f t="shared" si="164"/>
        <v>630</v>
      </c>
      <c r="CN406" s="227">
        <f t="shared" si="159"/>
        <v>489</v>
      </c>
      <c r="CO406" s="227">
        <f t="shared" si="159"/>
        <v>504.52437489883152</v>
      </c>
      <c r="CP406" s="227">
        <f t="shared" si="159"/>
        <v>531.76856290608953</v>
      </c>
      <c r="CQ406" s="227">
        <f t="shared" si="159"/>
        <v>533.87266003521597</v>
      </c>
      <c r="CR406" s="226">
        <v>309</v>
      </c>
      <c r="CS406" s="226">
        <v>305</v>
      </c>
      <c r="CT406" s="226">
        <v>313</v>
      </c>
      <c r="CU406" s="226">
        <v>338</v>
      </c>
      <c r="CV406" s="227">
        <f t="shared" si="165"/>
        <v>228</v>
      </c>
      <c r="CW406" s="227">
        <f>CV406*(1+('[13]GROWTH (YoY)'!AR406/100))</f>
        <v>236.52437489883155</v>
      </c>
      <c r="CX406" s="227">
        <f>CW406*(1+('[13]GROWTH (YoY)'!AS406/100))</f>
        <v>256.76856290608958</v>
      </c>
      <c r="CY406" s="227">
        <f>CX406*(1+('[13]GROWTH (YoY)'!AT406/100))</f>
        <v>253.87266003521594</v>
      </c>
      <c r="CZ406" s="226">
        <v>0</v>
      </c>
      <c r="DA406" s="226">
        <v>0</v>
      </c>
      <c r="DB406" s="226">
        <v>0</v>
      </c>
      <c r="DC406" s="226">
        <v>0</v>
      </c>
      <c r="DD406" s="227">
        <v>0</v>
      </c>
      <c r="DE406" s="227">
        <v>0</v>
      </c>
      <c r="DF406" s="227">
        <v>0</v>
      </c>
      <c r="DG406" s="227">
        <v>0</v>
      </c>
      <c r="DH406" s="226">
        <v>73</v>
      </c>
      <c r="DI406" s="226">
        <v>266</v>
      </c>
      <c r="DJ406" s="226">
        <v>280</v>
      </c>
      <c r="DK406" s="226">
        <v>292</v>
      </c>
      <c r="DL406" s="227">
        <v>261</v>
      </c>
      <c r="DM406" s="227">
        <v>268</v>
      </c>
      <c r="DN406" s="227">
        <v>275</v>
      </c>
      <c r="DO406" s="227">
        <v>280</v>
      </c>
      <c r="DP406" s="376">
        <f t="shared" si="161"/>
        <v>-2</v>
      </c>
      <c r="DQ406" s="226">
        <f t="shared" si="161"/>
        <v>-241</v>
      </c>
      <c r="DR406" s="226">
        <f t="shared" si="161"/>
        <v>-273</v>
      </c>
      <c r="DS406" s="226">
        <f t="shared" si="172"/>
        <v>-310</v>
      </c>
      <c r="DT406" s="227">
        <f t="shared" si="172"/>
        <v>0</v>
      </c>
      <c r="DU406" s="227">
        <f t="shared" si="172"/>
        <v>-11.524374898831525</v>
      </c>
      <c r="DV406" s="227">
        <f t="shared" si="172"/>
        <v>-90.768562906089528</v>
      </c>
      <c r="DW406" s="227">
        <f t="shared" si="172"/>
        <v>-126.87266003521597</v>
      </c>
      <c r="DX406" s="377">
        <f t="shared" si="174"/>
        <v>0.77247502774694787</v>
      </c>
      <c r="DY406" s="377">
        <f t="shared" si="174"/>
        <v>0.77397107897664075</v>
      </c>
      <c r="DZ406" s="377">
        <f t="shared" si="174"/>
        <v>0.77403950510093333</v>
      </c>
      <c r="EA406" s="377">
        <f t="shared" si="174"/>
        <v>0.77397948924190629</v>
      </c>
      <c r="EB406" s="378">
        <f t="shared" si="160"/>
        <v>0.78102313017052172</v>
      </c>
      <c r="EC406" s="378">
        <f t="shared" si="160"/>
        <v>0.77883667433453829</v>
      </c>
      <c r="ED406" s="378">
        <f t="shared" si="160"/>
        <v>0.77762557077625571</v>
      </c>
      <c r="EE406" s="378">
        <f t="shared" si="160"/>
        <v>0.77770935960591137</v>
      </c>
      <c r="EG406" s="226">
        <v>4495</v>
      </c>
      <c r="EH406" s="226">
        <v>3567</v>
      </c>
      <c r="EI406" s="226">
        <v>929</v>
      </c>
      <c r="EJ406" s="226">
        <v>614</v>
      </c>
      <c r="EK406" s="226">
        <v>657</v>
      </c>
      <c r="EL406" s="226">
        <v>20171</v>
      </c>
      <c r="EM406" s="226">
        <v>20129</v>
      </c>
      <c r="EN406" s="379">
        <f t="shared" si="166"/>
        <v>0.79354838709677422</v>
      </c>
      <c r="EO406" s="226">
        <f t="shared" si="167"/>
        <v>66.09257265877288</v>
      </c>
      <c r="EP406" s="379">
        <f t="shared" si="168"/>
        <v>0.14616240266963293</v>
      </c>
      <c r="EQ406" s="226">
        <f t="shared" si="169"/>
        <v>32571.51355906995</v>
      </c>
      <c r="ER406" s="226">
        <f t="shared" si="170"/>
        <v>2541.9378343020849</v>
      </c>
      <c r="ES406" s="292"/>
      <c r="ET406" s="227">
        <v>5923</v>
      </c>
      <c r="EU406" s="227">
        <v>4276</v>
      </c>
      <c r="EV406" s="227">
        <v>1647</v>
      </c>
      <c r="EW406" s="227">
        <v>675</v>
      </c>
      <c r="EX406" s="227">
        <v>1419</v>
      </c>
      <c r="EY406" s="227">
        <v>20572</v>
      </c>
      <c r="EZ406" s="227">
        <v>20526</v>
      </c>
      <c r="FA406" s="380">
        <f t="shared" si="175"/>
        <v>0.72193145365524225</v>
      </c>
      <c r="FB406" s="228">
        <f t="shared" si="176"/>
        <v>40.983606557377051</v>
      </c>
      <c r="FC406" s="380">
        <f t="shared" si="177"/>
        <v>0.23957453992908997</v>
      </c>
      <c r="FD406" s="227">
        <f t="shared" si="178"/>
        <v>68977.250631926887</v>
      </c>
      <c r="FE406" s="227">
        <f t="shared" si="179"/>
        <v>2740.4267757965504</v>
      </c>
      <c r="FF406" s="227">
        <v>1347</v>
      </c>
      <c r="FG406" s="228">
        <f t="shared" si="171"/>
        <v>50.111358574610243</v>
      </c>
      <c r="FH406" s="227">
        <v>675</v>
      </c>
      <c r="FI406" s="227">
        <v>1347</v>
      </c>
      <c r="FJ406" s="227">
        <v>20</v>
      </c>
      <c r="FK406" s="227">
        <f t="shared" si="162"/>
        <v>652</v>
      </c>
      <c r="FL406" s="227">
        <v>263</v>
      </c>
      <c r="FM406" s="227">
        <f t="shared" si="163"/>
        <v>389</v>
      </c>
      <c r="FZ406" s="229"/>
      <c r="GA406" s="229"/>
      <c r="GB406" s="229"/>
      <c r="GC406" s="229"/>
      <c r="GD406" s="229"/>
    </row>
    <row r="407" spans="1:186" s="368" customFormat="1">
      <c r="A407" s="287" t="s">
        <v>534</v>
      </c>
      <c r="B407" s="369" t="s">
        <v>535</v>
      </c>
      <c r="C407" s="287" t="s">
        <v>973</v>
      </c>
      <c r="D407" s="403" t="s">
        <v>3126</v>
      </c>
      <c r="E407" s="369" t="s">
        <v>974</v>
      </c>
      <c r="F407" s="403">
        <v>404</v>
      </c>
      <c r="G407" s="404" t="s">
        <v>1029</v>
      </c>
      <c r="H407" s="392" t="s">
        <v>1030</v>
      </c>
      <c r="I407" s="287" t="s">
        <v>1025</v>
      </c>
      <c r="J407" s="369" t="s">
        <v>1026</v>
      </c>
      <c r="K407" s="287" t="s">
        <v>557</v>
      </c>
      <c r="L407" s="369" t="s">
        <v>956</v>
      </c>
      <c r="M407" s="369" t="s">
        <v>3124</v>
      </c>
      <c r="N407" s="372">
        <v>1</v>
      </c>
      <c r="O407" s="373">
        <v>684</v>
      </c>
      <c r="P407" s="373">
        <v>823</v>
      </c>
      <c r="Q407" s="373">
        <v>882</v>
      </c>
      <c r="R407" s="373">
        <v>1042</v>
      </c>
      <c r="S407" s="374">
        <v>3238</v>
      </c>
      <c r="T407" s="374">
        <v>3439</v>
      </c>
      <c r="U407" s="374">
        <v>4007</v>
      </c>
      <c r="V407" s="374">
        <v>4093</v>
      </c>
      <c r="W407" s="373">
        <v>529</v>
      </c>
      <c r="X407" s="373">
        <v>636</v>
      </c>
      <c r="Y407" s="373">
        <v>681</v>
      </c>
      <c r="Z407" s="373">
        <v>805</v>
      </c>
      <c r="AA407" s="374">
        <v>2727</v>
      </c>
      <c r="AB407" s="374">
        <v>2886</v>
      </c>
      <c r="AC407" s="374">
        <v>3335</v>
      </c>
      <c r="AD407" s="374">
        <v>3405</v>
      </c>
      <c r="AE407" s="373">
        <v>3</v>
      </c>
      <c r="AF407" s="373">
        <v>3</v>
      </c>
      <c r="AG407" s="373">
        <v>3</v>
      </c>
      <c r="AH407" s="373">
        <v>3</v>
      </c>
      <c r="AI407" s="374">
        <v>12</v>
      </c>
      <c r="AJ407" s="374">
        <v>11</v>
      </c>
      <c r="AK407" s="374">
        <v>13</v>
      </c>
      <c r="AL407" s="374">
        <v>13</v>
      </c>
      <c r="AM407" s="226">
        <v>156</v>
      </c>
      <c r="AN407" s="226">
        <v>187</v>
      </c>
      <c r="AO407" s="226">
        <v>201</v>
      </c>
      <c r="AP407" s="226">
        <v>237</v>
      </c>
      <c r="AQ407" s="227">
        <v>511</v>
      </c>
      <c r="AR407" s="227">
        <v>554</v>
      </c>
      <c r="AS407" s="227">
        <v>673</v>
      </c>
      <c r="AT407" s="227">
        <v>687</v>
      </c>
      <c r="AU407" s="226">
        <v>57</v>
      </c>
      <c r="AV407" s="226">
        <v>113</v>
      </c>
      <c r="AW407" s="226">
        <v>123</v>
      </c>
      <c r="AX407" s="226">
        <v>151</v>
      </c>
      <c r="AY407" s="227">
        <v>200</v>
      </c>
      <c r="AZ407" s="227">
        <v>221</v>
      </c>
      <c r="BA407" s="227">
        <v>270</v>
      </c>
      <c r="BB407" s="227">
        <v>284</v>
      </c>
      <c r="BC407" s="226">
        <f t="shared" si="181"/>
        <v>70</v>
      </c>
      <c r="BD407" s="226">
        <f t="shared" si="180"/>
        <v>54</v>
      </c>
      <c r="BE407" s="226">
        <f t="shared" si="180"/>
        <v>70</v>
      </c>
      <c r="BF407" s="226">
        <f t="shared" si="180"/>
        <v>80</v>
      </c>
      <c r="BG407" s="218">
        <f t="shared" si="180"/>
        <v>297</v>
      </c>
      <c r="BH407" s="218">
        <f t="shared" si="180"/>
        <v>319</v>
      </c>
      <c r="BI407" s="218">
        <f t="shared" si="180"/>
        <v>389</v>
      </c>
      <c r="BJ407" s="218">
        <f t="shared" si="180"/>
        <v>392</v>
      </c>
      <c r="BK407" s="226">
        <f t="shared" si="158"/>
        <v>29</v>
      </c>
      <c r="BL407" s="226">
        <f t="shared" si="158"/>
        <v>20</v>
      </c>
      <c r="BM407" s="226">
        <f t="shared" si="158"/>
        <v>8</v>
      </c>
      <c r="BN407" s="226">
        <f t="shared" si="158"/>
        <v>6</v>
      </c>
      <c r="BO407" s="227">
        <f t="shared" si="158"/>
        <v>14</v>
      </c>
      <c r="BP407" s="227">
        <f t="shared" si="158"/>
        <v>14</v>
      </c>
      <c r="BQ407" s="227">
        <f t="shared" si="158"/>
        <v>14</v>
      </c>
      <c r="BR407" s="227">
        <f t="shared" si="173"/>
        <v>11</v>
      </c>
      <c r="BS407" s="226">
        <v>30</v>
      </c>
      <c r="BT407" s="226">
        <v>20</v>
      </c>
      <c r="BU407" s="226">
        <v>8</v>
      </c>
      <c r="BV407" s="226">
        <v>6</v>
      </c>
      <c r="BW407" s="227">
        <v>14</v>
      </c>
      <c r="BX407" s="227">
        <v>14</v>
      </c>
      <c r="BY407" s="227">
        <v>14</v>
      </c>
      <c r="BZ407" s="227">
        <v>11</v>
      </c>
      <c r="CA407" s="226">
        <v>1</v>
      </c>
      <c r="CB407" s="226">
        <f>IFERROR(VLOOKUP($G407,[12]ITEM!$B$2:$AC$939,26,0),0)</f>
        <v>0</v>
      </c>
      <c r="CC407" s="226">
        <f>IFERROR(VLOOKUP($G407,[12]ITEM!$B$2:$AC$939,27,0),0)</f>
        <v>0</v>
      </c>
      <c r="CD407" s="226">
        <f>IFERROR(VLOOKUP($G407,[12]ITEM!$B$2:$AC$939,28,0),0)</f>
        <v>0</v>
      </c>
      <c r="CE407" s="227">
        <v>0</v>
      </c>
      <c r="CF407" s="227">
        <v>0</v>
      </c>
      <c r="CG407" s="227">
        <v>0</v>
      </c>
      <c r="CH407" s="227">
        <v>0</v>
      </c>
      <c r="CI407" s="375"/>
      <c r="CJ407" s="226">
        <f t="shared" si="164"/>
        <v>69</v>
      </c>
      <c r="CK407" s="226">
        <f t="shared" si="164"/>
        <v>131</v>
      </c>
      <c r="CL407" s="226">
        <f t="shared" si="164"/>
        <v>96</v>
      </c>
      <c r="CM407" s="226">
        <f t="shared" si="164"/>
        <v>122</v>
      </c>
      <c r="CN407" s="227">
        <f t="shared" si="159"/>
        <v>297</v>
      </c>
      <c r="CO407" s="227">
        <f t="shared" si="159"/>
        <v>276.96712268146257</v>
      </c>
      <c r="CP407" s="227">
        <f t="shared" si="159"/>
        <v>343.23021876187914</v>
      </c>
      <c r="CQ407" s="227">
        <f t="shared" si="159"/>
        <v>350.01753870529075</v>
      </c>
      <c r="CR407" s="226">
        <v>54</v>
      </c>
      <c r="CS407" s="226">
        <v>70</v>
      </c>
      <c r="CT407" s="226">
        <v>75</v>
      </c>
      <c r="CU407" s="226">
        <v>89</v>
      </c>
      <c r="CV407" s="227">
        <f t="shared" si="165"/>
        <v>237</v>
      </c>
      <c r="CW407" s="227">
        <f>CV407*(1+('[13]GROWTH (YoY)'!AR407/100))</f>
        <v>256.96712268146257</v>
      </c>
      <c r="CX407" s="227">
        <f>CW407*(1+('[13]GROWTH (YoY)'!AS407/100))</f>
        <v>312.23021876187914</v>
      </c>
      <c r="CY407" s="227">
        <f>CX407*(1+('[13]GROWTH (YoY)'!AT407/100))</f>
        <v>319.01753870529075</v>
      </c>
      <c r="CZ407" s="226">
        <v>0</v>
      </c>
      <c r="DA407" s="226">
        <v>0</v>
      </c>
      <c r="DB407" s="226">
        <v>0</v>
      </c>
      <c r="DC407" s="226">
        <v>0</v>
      </c>
      <c r="DD407" s="227">
        <v>0</v>
      </c>
      <c r="DE407" s="227">
        <v>0</v>
      </c>
      <c r="DF407" s="227">
        <v>0</v>
      </c>
      <c r="DG407" s="227">
        <v>0</v>
      </c>
      <c r="DH407" s="226">
        <v>15</v>
      </c>
      <c r="DI407" s="226">
        <v>61</v>
      </c>
      <c r="DJ407" s="226">
        <v>21</v>
      </c>
      <c r="DK407" s="226">
        <v>33</v>
      </c>
      <c r="DL407" s="227">
        <v>60</v>
      </c>
      <c r="DM407" s="227">
        <v>20</v>
      </c>
      <c r="DN407" s="227">
        <v>31</v>
      </c>
      <c r="DO407" s="227">
        <v>31</v>
      </c>
      <c r="DP407" s="376">
        <f t="shared" si="161"/>
        <v>1</v>
      </c>
      <c r="DQ407" s="226">
        <f t="shared" si="161"/>
        <v>-77</v>
      </c>
      <c r="DR407" s="226">
        <f t="shared" si="161"/>
        <v>-26</v>
      </c>
      <c r="DS407" s="226">
        <f t="shared" si="172"/>
        <v>-42</v>
      </c>
      <c r="DT407" s="227">
        <f t="shared" si="172"/>
        <v>0</v>
      </c>
      <c r="DU407" s="227">
        <f t="shared" si="172"/>
        <v>42.03287731853743</v>
      </c>
      <c r="DV407" s="227">
        <f t="shared" si="172"/>
        <v>45.769781238120856</v>
      </c>
      <c r="DW407" s="227">
        <f t="shared" si="172"/>
        <v>41.982461294709253</v>
      </c>
      <c r="DX407" s="377">
        <f t="shared" si="174"/>
        <v>0.77339181286549707</v>
      </c>
      <c r="DY407" s="377">
        <f t="shared" si="174"/>
        <v>0.77278250303766705</v>
      </c>
      <c r="DZ407" s="377">
        <f t="shared" si="174"/>
        <v>0.77210884353741494</v>
      </c>
      <c r="EA407" s="377">
        <f t="shared" si="174"/>
        <v>0.77255278310940501</v>
      </c>
      <c r="EB407" s="378">
        <f t="shared" si="160"/>
        <v>0.84218653489808526</v>
      </c>
      <c r="EC407" s="378">
        <f t="shared" si="160"/>
        <v>0.83919744111660366</v>
      </c>
      <c r="ED407" s="378">
        <f t="shared" si="160"/>
        <v>0.83229348639880207</v>
      </c>
      <c r="EE407" s="378">
        <f t="shared" si="160"/>
        <v>0.83190813584168088</v>
      </c>
      <c r="EG407" s="226">
        <v>684</v>
      </c>
      <c r="EH407" s="226">
        <v>501</v>
      </c>
      <c r="EI407" s="226">
        <v>183</v>
      </c>
      <c r="EJ407" s="226">
        <v>65</v>
      </c>
      <c r="EK407" s="226">
        <v>310</v>
      </c>
      <c r="EL407" s="226">
        <v>2457</v>
      </c>
      <c r="EM407" s="226">
        <v>2453</v>
      </c>
      <c r="EN407" s="379">
        <f t="shared" si="166"/>
        <v>0.73245614035087714</v>
      </c>
      <c r="EO407" s="226">
        <f t="shared" si="167"/>
        <v>35.519125683060111</v>
      </c>
      <c r="EP407" s="379">
        <f t="shared" si="168"/>
        <v>0.45321637426900585</v>
      </c>
      <c r="EQ407" s="226">
        <f t="shared" si="169"/>
        <v>126170.12617012617</v>
      </c>
      <c r="ER407" s="226">
        <f t="shared" si="170"/>
        <v>2208.1804593015354</v>
      </c>
      <c r="ES407" s="292"/>
      <c r="ET407" s="227">
        <v>3238</v>
      </c>
      <c r="EU407" s="227">
        <v>2572</v>
      </c>
      <c r="EV407" s="227">
        <v>666</v>
      </c>
      <c r="EW407" s="227">
        <v>181</v>
      </c>
      <c r="EX407" s="227">
        <v>1700</v>
      </c>
      <c r="EY407" s="227">
        <v>4639</v>
      </c>
      <c r="EZ407" s="227">
        <v>4638</v>
      </c>
      <c r="FA407" s="380">
        <f t="shared" si="175"/>
        <v>0.7943174799258802</v>
      </c>
      <c r="FB407" s="228">
        <f t="shared" si="176"/>
        <v>27.177177177177175</v>
      </c>
      <c r="FC407" s="380">
        <f t="shared" si="177"/>
        <v>0.52501544163063618</v>
      </c>
      <c r="FD407" s="227">
        <f t="shared" si="178"/>
        <v>366458.28842422937</v>
      </c>
      <c r="FE407" s="227">
        <f t="shared" si="179"/>
        <v>3252.1201667385371</v>
      </c>
      <c r="FF407" s="227">
        <v>566</v>
      </c>
      <c r="FG407" s="228">
        <f t="shared" si="171"/>
        <v>31.978798586572438</v>
      </c>
      <c r="FH407" s="227">
        <v>181</v>
      </c>
      <c r="FI407" s="227">
        <v>566</v>
      </c>
      <c r="FJ407" s="227">
        <v>2</v>
      </c>
      <c r="FK407" s="227">
        <f t="shared" si="162"/>
        <v>383</v>
      </c>
      <c r="FL407" s="227">
        <v>144</v>
      </c>
      <c r="FM407" s="227">
        <f t="shared" si="163"/>
        <v>239</v>
      </c>
      <c r="FZ407" s="229"/>
      <c r="GA407" s="229"/>
      <c r="GB407" s="229"/>
      <c r="GC407" s="229"/>
      <c r="GD407" s="229"/>
    </row>
    <row r="408" spans="1:186" s="368" customFormat="1">
      <c r="A408" s="287" t="s">
        <v>534</v>
      </c>
      <c r="B408" s="369" t="s">
        <v>535</v>
      </c>
      <c r="C408" s="287" t="s">
        <v>973</v>
      </c>
      <c r="D408" s="403" t="s">
        <v>3126</v>
      </c>
      <c r="E408" s="369" t="s">
        <v>974</v>
      </c>
      <c r="F408" s="403">
        <v>405</v>
      </c>
      <c r="G408" s="404" t="s">
        <v>1031</v>
      </c>
      <c r="H408" s="392" t="s">
        <v>1032</v>
      </c>
      <c r="I408" s="287" t="s">
        <v>1025</v>
      </c>
      <c r="J408" s="369" t="s">
        <v>1026</v>
      </c>
      <c r="K408" s="287" t="s">
        <v>557</v>
      </c>
      <c r="L408" s="369" t="s">
        <v>956</v>
      </c>
      <c r="M408" s="369" t="s">
        <v>3124</v>
      </c>
      <c r="N408" s="372">
        <v>1</v>
      </c>
      <c r="O408" s="373">
        <v>264</v>
      </c>
      <c r="P408" s="373">
        <v>305</v>
      </c>
      <c r="Q408" s="373">
        <v>297</v>
      </c>
      <c r="R408" s="373">
        <v>350</v>
      </c>
      <c r="S408" s="374">
        <v>367</v>
      </c>
      <c r="T408" s="374">
        <v>359</v>
      </c>
      <c r="U408" s="374">
        <v>423</v>
      </c>
      <c r="V408" s="374">
        <v>429</v>
      </c>
      <c r="W408" s="373">
        <v>193</v>
      </c>
      <c r="X408" s="373">
        <v>223</v>
      </c>
      <c r="Y408" s="373">
        <v>218</v>
      </c>
      <c r="Z408" s="373">
        <v>257</v>
      </c>
      <c r="AA408" s="374">
        <v>258</v>
      </c>
      <c r="AB408" s="374">
        <v>253</v>
      </c>
      <c r="AC408" s="374">
        <v>296</v>
      </c>
      <c r="AD408" s="374">
        <v>305</v>
      </c>
      <c r="AE408" s="373">
        <v>1</v>
      </c>
      <c r="AF408" s="373">
        <v>1</v>
      </c>
      <c r="AG408" s="373">
        <v>1</v>
      </c>
      <c r="AH408" s="373">
        <v>1</v>
      </c>
      <c r="AI408" s="374">
        <v>1</v>
      </c>
      <c r="AJ408" s="374">
        <v>1</v>
      </c>
      <c r="AK408" s="374">
        <v>1</v>
      </c>
      <c r="AL408" s="374">
        <v>1</v>
      </c>
      <c r="AM408" s="226">
        <v>70</v>
      </c>
      <c r="AN408" s="226">
        <v>82</v>
      </c>
      <c r="AO408" s="226">
        <v>79</v>
      </c>
      <c r="AP408" s="226">
        <v>93</v>
      </c>
      <c r="AQ408" s="227">
        <v>109</v>
      </c>
      <c r="AR408" s="227">
        <v>106</v>
      </c>
      <c r="AS408" s="227">
        <v>127</v>
      </c>
      <c r="AT408" s="227">
        <v>123</v>
      </c>
      <c r="AU408" s="226">
        <v>42</v>
      </c>
      <c r="AV408" s="226">
        <v>59</v>
      </c>
      <c r="AW408" s="226">
        <v>57</v>
      </c>
      <c r="AX408" s="226">
        <v>70</v>
      </c>
      <c r="AY408" s="227">
        <v>59</v>
      </c>
      <c r="AZ408" s="227">
        <v>62</v>
      </c>
      <c r="BA408" s="227">
        <v>75</v>
      </c>
      <c r="BB408" s="227">
        <v>78</v>
      </c>
      <c r="BC408" s="226">
        <f t="shared" si="181"/>
        <v>22</v>
      </c>
      <c r="BD408" s="226">
        <f t="shared" si="180"/>
        <v>18</v>
      </c>
      <c r="BE408" s="226">
        <f t="shared" si="180"/>
        <v>18</v>
      </c>
      <c r="BF408" s="226">
        <f t="shared" si="180"/>
        <v>20</v>
      </c>
      <c r="BG408" s="218">
        <f t="shared" si="180"/>
        <v>45</v>
      </c>
      <c r="BH408" s="218">
        <f t="shared" si="180"/>
        <v>38</v>
      </c>
      <c r="BI408" s="218">
        <f t="shared" si="180"/>
        <v>46</v>
      </c>
      <c r="BJ408" s="218">
        <f t="shared" si="180"/>
        <v>40</v>
      </c>
      <c r="BK408" s="226">
        <f t="shared" si="158"/>
        <v>6</v>
      </c>
      <c r="BL408" s="226">
        <f t="shared" si="158"/>
        <v>5</v>
      </c>
      <c r="BM408" s="226">
        <f t="shared" si="158"/>
        <v>4</v>
      </c>
      <c r="BN408" s="226">
        <f t="shared" si="158"/>
        <v>3</v>
      </c>
      <c r="BO408" s="227">
        <f t="shared" si="158"/>
        <v>5</v>
      </c>
      <c r="BP408" s="227">
        <f t="shared" si="158"/>
        <v>6</v>
      </c>
      <c r="BQ408" s="227">
        <f t="shared" si="158"/>
        <v>6</v>
      </c>
      <c r="BR408" s="227">
        <f t="shared" si="173"/>
        <v>5</v>
      </c>
      <c r="BS408" s="226">
        <v>6</v>
      </c>
      <c r="BT408" s="226">
        <v>5</v>
      </c>
      <c r="BU408" s="226">
        <v>4</v>
      </c>
      <c r="BV408" s="226">
        <v>3</v>
      </c>
      <c r="BW408" s="227">
        <v>5</v>
      </c>
      <c r="BX408" s="227">
        <v>6</v>
      </c>
      <c r="BY408" s="227">
        <v>6</v>
      </c>
      <c r="BZ408" s="227">
        <v>5</v>
      </c>
      <c r="CA408" s="226">
        <v>0</v>
      </c>
      <c r="CB408" s="226">
        <f>IFERROR(VLOOKUP($G408,[12]ITEM!$B$2:$AC$939,26,0),0)</f>
        <v>0</v>
      </c>
      <c r="CC408" s="226">
        <f>IFERROR(VLOOKUP($G408,[12]ITEM!$B$2:$AC$939,27,0),0)</f>
        <v>0</v>
      </c>
      <c r="CD408" s="226">
        <f>IFERROR(VLOOKUP($G408,[12]ITEM!$B$2:$AC$939,28,0),0)</f>
        <v>0</v>
      </c>
      <c r="CE408" s="227">
        <v>0</v>
      </c>
      <c r="CF408" s="227">
        <v>0</v>
      </c>
      <c r="CG408" s="227">
        <v>0</v>
      </c>
      <c r="CH408" s="227">
        <v>0</v>
      </c>
      <c r="CI408" s="375"/>
      <c r="CJ408" s="226">
        <f t="shared" si="164"/>
        <v>22</v>
      </c>
      <c r="CK408" s="226">
        <f t="shared" si="164"/>
        <v>28</v>
      </c>
      <c r="CL408" s="226">
        <f t="shared" si="164"/>
        <v>28</v>
      </c>
      <c r="CM408" s="226">
        <f t="shared" si="164"/>
        <v>31</v>
      </c>
      <c r="CN408" s="227">
        <f t="shared" si="159"/>
        <v>45</v>
      </c>
      <c r="CO408" s="227">
        <f t="shared" si="159"/>
        <v>45.224825311679041</v>
      </c>
      <c r="CP408" s="227">
        <f t="shared" si="159"/>
        <v>52.069205466677523</v>
      </c>
      <c r="CQ408" s="227">
        <f t="shared" si="159"/>
        <v>50.838043408958136</v>
      </c>
      <c r="CR408" s="226">
        <v>14</v>
      </c>
      <c r="CS408" s="226">
        <v>19</v>
      </c>
      <c r="CT408" s="226">
        <v>18</v>
      </c>
      <c r="CU408" s="226">
        <v>21</v>
      </c>
      <c r="CV408" s="227">
        <f t="shared" si="165"/>
        <v>36</v>
      </c>
      <c r="CW408" s="227">
        <f>CV408*(1+('[13]GROWTH (YoY)'!AR408/100))</f>
        <v>35.224825311679041</v>
      </c>
      <c r="CX408" s="227">
        <f>CW408*(1+('[13]GROWTH (YoY)'!AS408/100))</f>
        <v>42.069205466677523</v>
      </c>
      <c r="CY408" s="227">
        <f>CX408*(1+('[13]GROWTH (YoY)'!AT408/100))</f>
        <v>40.838043408958136</v>
      </c>
      <c r="CZ408" s="226">
        <v>0</v>
      </c>
      <c r="DA408" s="226">
        <v>0</v>
      </c>
      <c r="DB408" s="226">
        <v>0</v>
      </c>
      <c r="DC408" s="226">
        <v>0</v>
      </c>
      <c r="DD408" s="227">
        <v>0</v>
      </c>
      <c r="DE408" s="227">
        <v>0</v>
      </c>
      <c r="DF408" s="227">
        <v>0</v>
      </c>
      <c r="DG408" s="227">
        <v>0</v>
      </c>
      <c r="DH408" s="226">
        <v>8</v>
      </c>
      <c r="DI408" s="226">
        <v>9</v>
      </c>
      <c r="DJ408" s="226">
        <v>10</v>
      </c>
      <c r="DK408" s="226">
        <v>10</v>
      </c>
      <c r="DL408" s="227">
        <v>9</v>
      </c>
      <c r="DM408" s="227">
        <v>10</v>
      </c>
      <c r="DN408" s="227">
        <v>10</v>
      </c>
      <c r="DO408" s="227">
        <v>10</v>
      </c>
      <c r="DP408" s="376">
        <f t="shared" si="161"/>
        <v>0</v>
      </c>
      <c r="DQ408" s="226">
        <f t="shared" si="161"/>
        <v>-10</v>
      </c>
      <c r="DR408" s="226">
        <f t="shared" si="161"/>
        <v>-10</v>
      </c>
      <c r="DS408" s="226">
        <f t="shared" si="172"/>
        <v>-11</v>
      </c>
      <c r="DT408" s="227">
        <f t="shared" si="172"/>
        <v>0</v>
      </c>
      <c r="DU408" s="227">
        <f t="shared" si="172"/>
        <v>-7.2248253116790409</v>
      </c>
      <c r="DV408" s="227">
        <f t="shared" si="172"/>
        <v>-6.0692054666775235</v>
      </c>
      <c r="DW408" s="227">
        <f t="shared" si="172"/>
        <v>-10.838043408958136</v>
      </c>
      <c r="DX408" s="377">
        <f t="shared" si="174"/>
        <v>0.73106060606060608</v>
      </c>
      <c r="DY408" s="377">
        <f t="shared" si="174"/>
        <v>0.73114754098360657</v>
      </c>
      <c r="DZ408" s="377">
        <f t="shared" si="174"/>
        <v>0.734006734006734</v>
      </c>
      <c r="EA408" s="377">
        <f t="shared" si="174"/>
        <v>0.73428571428571432</v>
      </c>
      <c r="EB408" s="378">
        <f t="shared" si="160"/>
        <v>0.70299727520435973</v>
      </c>
      <c r="EC408" s="378">
        <f t="shared" si="160"/>
        <v>0.70473537604456826</v>
      </c>
      <c r="ED408" s="378">
        <f t="shared" si="160"/>
        <v>0.69976359338061467</v>
      </c>
      <c r="EE408" s="378">
        <f t="shared" si="160"/>
        <v>0.71095571095571097</v>
      </c>
      <c r="EG408" s="226">
        <v>266</v>
      </c>
      <c r="EH408" s="226">
        <v>190</v>
      </c>
      <c r="EI408" s="226">
        <v>76</v>
      </c>
      <c r="EJ408" s="226">
        <v>45</v>
      </c>
      <c r="EK408" s="226">
        <v>63</v>
      </c>
      <c r="EL408" s="226">
        <v>1593</v>
      </c>
      <c r="EM408" s="226">
        <v>1593</v>
      </c>
      <c r="EN408" s="379">
        <f t="shared" si="166"/>
        <v>0.7142857142857143</v>
      </c>
      <c r="EO408" s="226">
        <f t="shared" si="167"/>
        <v>59.210526315789465</v>
      </c>
      <c r="EP408" s="379">
        <f t="shared" si="168"/>
        <v>0.23684210526315788</v>
      </c>
      <c r="EQ408" s="226">
        <f t="shared" si="169"/>
        <v>39548.022598870055</v>
      </c>
      <c r="ER408" s="226">
        <f t="shared" si="170"/>
        <v>2354.0489642184557</v>
      </c>
      <c r="ES408" s="292"/>
      <c r="ET408" s="227">
        <v>367</v>
      </c>
      <c r="EU408" s="227">
        <v>258</v>
      </c>
      <c r="EV408" s="227">
        <v>109</v>
      </c>
      <c r="EW408" s="227">
        <v>53</v>
      </c>
      <c r="EX408" s="227">
        <v>45</v>
      </c>
      <c r="EY408" s="227">
        <v>990</v>
      </c>
      <c r="EZ408" s="227">
        <v>989</v>
      </c>
      <c r="FA408" s="380">
        <f t="shared" si="175"/>
        <v>0.70299727520435973</v>
      </c>
      <c r="FB408" s="228">
        <f t="shared" si="176"/>
        <v>48.623853211009177</v>
      </c>
      <c r="FC408" s="380">
        <f t="shared" si="177"/>
        <v>0.1226158038147139</v>
      </c>
      <c r="FD408" s="227">
        <f t="shared" si="178"/>
        <v>45454.545454545456</v>
      </c>
      <c r="FE408" s="227">
        <f t="shared" si="179"/>
        <v>4465.7903606336367</v>
      </c>
      <c r="FF408" s="227">
        <v>109</v>
      </c>
      <c r="FG408" s="228">
        <f t="shared" si="171"/>
        <v>48.623853211009177</v>
      </c>
      <c r="FH408" s="227">
        <v>53</v>
      </c>
      <c r="FI408" s="227">
        <v>109</v>
      </c>
      <c r="FJ408" s="227">
        <v>1</v>
      </c>
      <c r="FK408" s="227">
        <f t="shared" si="162"/>
        <v>55</v>
      </c>
      <c r="FL408" s="227">
        <v>16</v>
      </c>
      <c r="FM408" s="227">
        <f t="shared" si="163"/>
        <v>39</v>
      </c>
      <c r="FZ408" s="229"/>
      <c r="GA408" s="229"/>
      <c r="GB408" s="229"/>
      <c r="GC408" s="229"/>
      <c r="GD408" s="229"/>
    </row>
    <row r="409" spans="1:186" s="368" customFormat="1">
      <c r="A409" s="287" t="s">
        <v>534</v>
      </c>
      <c r="B409" s="369" t="s">
        <v>535</v>
      </c>
      <c r="C409" s="287" t="s">
        <v>973</v>
      </c>
      <c r="D409" s="403" t="s">
        <v>3126</v>
      </c>
      <c r="E409" s="369" t="s">
        <v>974</v>
      </c>
      <c r="F409" s="403">
        <v>406</v>
      </c>
      <c r="G409" s="404" t="s">
        <v>1033</v>
      </c>
      <c r="H409" s="392" t="s">
        <v>1034</v>
      </c>
      <c r="I409" s="287" t="s">
        <v>1025</v>
      </c>
      <c r="J409" s="369" t="s">
        <v>1026</v>
      </c>
      <c r="K409" s="287" t="s">
        <v>557</v>
      </c>
      <c r="L409" s="369" t="s">
        <v>956</v>
      </c>
      <c r="M409" s="369" t="s">
        <v>3124</v>
      </c>
      <c r="N409" s="372">
        <v>1</v>
      </c>
      <c r="O409" s="373">
        <v>8221</v>
      </c>
      <c r="P409" s="373">
        <v>12945</v>
      </c>
      <c r="Q409" s="373">
        <v>13361</v>
      </c>
      <c r="R409" s="373">
        <v>16718</v>
      </c>
      <c r="S409" s="374">
        <v>10012</v>
      </c>
      <c r="T409" s="374">
        <v>10332</v>
      </c>
      <c r="U409" s="374">
        <v>12394</v>
      </c>
      <c r="V409" s="374">
        <v>13034</v>
      </c>
      <c r="W409" s="373">
        <v>7204</v>
      </c>
      <c r="X409" s="373">
        <v>11340</v>
      </c>
      <c r="Y409" s="373">
        <v>11714</v>
      </c>
      <c r="Z409" s="373">
        <v>14657</v>
      </c>
      <c r="AA409" s="374">
        <v>8282</v>
      </c>
      <c r="AB409" s="374">
        <v>8564</v>
      </c>
      <c r="AC409" s="374">
        <v>10234</v>
      </c>
      <c r="AD409" s="374">
        <v>10794</v>
      </c>
      <c r="AE409" s="373">
        <v>41</v>
      </c>
      <c r="AF409" s="373">
        <v>48</v>
      </c>
      <c r="AG409" s="373">
        <v>45</v>
      </c>
      <c r="AH409" s="373">
        <v>52</v>
      </c>
      <c r="AI409" s="374">
        <v>37</v>
      </c>
      <c r="AJ409" s="374">
        <v>34</v>
      </c>
      <c r="AK409" s="374">
        <v>39</v>
      </c>
      <c r="AL409" s="374">
        <v>41</v>
      </c>
      <c r="AM409" s="226">
        <v>1017</v>
      </c>
      <c r="AN409" s="226">
        <v>1604</v>
      </c>
      <c r="AO409" s="226">
        <v>1647</v>
      </c>
      <c r="AP409" s="226">
        <v>2061</v>
      </c>
      <c r="AQ409" s="227">
        <v>1730</v>
      </c>
      <c r="AR409" s="227">
        <v>1767</v>
      </c>
      <c r="AS409" s="227">
        <v>2160</v>
      </c>
      <c r="AT409" s="227">
        <v>2240</v>
      </c>
      <c r="AU409" s="226">
        <v>311</v>
      </c>
      <c r="AV409" s="226">
        <v>443</v>
      </c>
      <c r="AW409" s="226">
        <v>461</v>
      </c>
      <c r="AX409" s="226">
        <v>616</v>
      </c>
      <c r="AY409" s="227">
        <v>935</v>
      </c>
      <c r="AZ409" s="227">
        <v>987</v>
      </c>
      <c r="BA409" s="227">
        <v>1205</v>
      </c>
      <c r="BB409" s="227">
        <v>1269</v>
      </c>
      <c r="BC409" s="226">
        <f t="shared" si="181"/>
        <v>643</v>
      </c>
      <c r="BD409" s="226">
        <f t="shared" si="180"/>
        <v>1088</v>
      </c>
      <c r="BE409" s="226">
        <f t="shared" si="180"/>
        <v>1107</v>
      </c>
      <c r="BF409" s="226">
        <f t="shared" si="180"/>
        <v>1376</v>
      </c>
      <c r="BG409" s="218">
        <f t="shared" si="180"/>
        <v>734</v>
      </c>
      <c r="BH409" s="218">
        <f t="shared" si="180"/>
        <v>695</v>
      </c>
      <c r="BI409" s="218">
        <f t="shared" si="180"/>
        <v>873</v>
      </c>
      <c r="BJ409" s="218">
        <f t="shared" si="180"/>
        <v>929</v>
      </c>
      <c r="BK409" s="226">
        <f t="shared" si="158"/>
        <v>63</v>
      </c>
      <c r="BL409" s="226">
        <f t="shared" si="158"/>
        <v>73</v>
      </c>
      <c r="BM409" s="226">
        <f t="shared" si="158"/>
        <v>79</v>
      </c>
      <c r="BN409" s="226">
        <f t="shared" si="158"/>
        <v>69</v>
      </c>
      <c r="BO409" s="227">
        <f t="shared" si="158"/>
        <v>61</v>
      </c>
      <c r="BP409" s="227">
        <f t="shared" si="158"/>
        <v>85</v>
      </c>
      <c r="BQ409" s="227">
        <f t="shared" si="158"/>
        <v>82</v>
      </c>
      <c r="BR409" s="227">
        <f t="shared" si="173"/>
        <v>42</v>
      </c>
      <c r="BS409" s="226">
        <v>66</v>
      </c>
      <c r="BT409" s="226">
        <v>73</v>
      </c>
      <c r="BU409" s="226">
        <v>79</v>
      </c>
      <c r="BV409" s="226">
        <v>69</v>
      </c>
      <c r="BW409" s="227">
        <v>61</v>
      </c>
      <c r="BX409" s="227">
        <v>85</v>
      </c>
      <c r="BY409" s="227">
        <v>82</v>
      </c>
      <c r="BZ409" s="227">
        <v>42</v>
      </c>
      <c r="CA409" s="226">
        <v>3</v>
      </c>
      <c r="CB409" s="226">
        <f>IFERROR(VLOOKUP($G409,[12]ITEM!$B$2:$AC$939,26,0),0)</f>
        <v>0</v>
      </c>
      <c r="CC409" s="226">
        <f>IFERROR(VLOOKUP($G409,[12]ITEM!$B$2:$AC$939,27,0),0)</f>
        <v>0</v>
      </c>
      <c r="CD409" s="226">
        <f>IFERROR(VLOOKUP($G409,[12]ITEM!$B$2:$AC$939,28,0),0)</f>
        <v>0</v>
      </c>
      <c r="CE409" s="227">
        <v>0</v>
      </c>
      <c r="CF409" s="227">
        <v>0</v>
      </c>
      <c r="CG409" s="227">
        <v>0</v>
      </c>
      <c r="CH409" s="227">
        <v>0</v>
      </c>
      <c r="CI409" s="375"/>
      <c r="CJ409" s="226">
        <f t="shared" si="164"/>
        <v>642</v>
      </c>
      <c r="CK409" s="226">
        <f t="shared" si="164"/>
        <v>958</v>
      </c>
      <c r="CL409" s="226">
        <f t="shared" si="164"/>
        <v>988</v>
      </c>
      <c r="CM409" s="226">
        <f t="shared" si="164"/>
        <v>1195</v>
      </c>
      <c r="CN409" s="227">
        <f t="shared" si="159"/>
        <v>734</v>
      </c>
      <c r="CO409" s="227">
        <f t="shared" si="159"/>
        <v>750.87417334873487</v>
      </c>
      <c r="CP409" s="227">
        <f t="shared" si="159"/>
        <v>880.90037966577859</v>
      </c>
      <c r="CQ409" s="227">
        <f t="shared" si="159"/>
        <v>909.10622379086601</v>
      </c>
      <c r="CR409" s="226">
        <v>491</v>
      </c>
      <c r="CS409" s="226">
        <v>766</v>
      </c>
      <c r="CT409" s="226">
        <v>786</v>
      </c>
      <c r="CU409" s="226">
        <v>984</v>
      </c>
      <c r="CV409" s="227">
        <f t="shared" si="165"/>
        <v>546</v>
      </c>
      <c r="CW409" s="227">
        <f>CV409*(1+('[13]GROWTH (YoY)'!AR409/100))</f>
        <v>557.87417334873487</v>
      </c>
      <c r="CX409" s="227">
        <f>CW409*(1+('[13]GROWTH (YoY)'!AS409/100))</f>
        <v>681.90037966577859</v>
      </c>
      <c r="CY409" s="227">
        <f>CX409*(1+('[13]GROWTH (YoY)'!AT409/100))</f>
        <v>707.10622379086601</v>
      </c>
      <c r="CZ409" s="226">
        <v>0</v>
      </c>
      <c r="DA409" s="226">
        <v>0</v>
      </c>
      <c r="DB409" s="226">
        <v>0</v>
      </c>
      <c r="DC409" s="226">
        <v>0</v>
      </c>
      <c r="DD409" s="227">
        <v>0</v>
      </c>
      <c r="DE409" s="227">
        <v>0</v>
      </c>
      <c r="DF409" s="227">
        <v>0</v>
      </c>
      <c r="DG409" s="227">
        <v>0</v>
      </c>
      <c r="DH409" s="226">
        <v>151</v>
      </c>
      <c r="DI409" s="226">
        <v>192</v>
      </c>
      <c r="DJ409" s="226">
        <v>202</v>
      </c>
      <c r="DK409" s="226">
        <v>211</v>
      </c>
      <c r="DL409" s="227">
        <v>188</v>
      </c>
      <c r="DM409" s="227">
        <v>193</v>
      </c>
      <c r="DN409" s="227">
        <v>199</v>
      </c>
      <c r="DO409" s="227">
        <v>202</v>
      </c>
      <c r="DP409" s="376">
        <f t="shared" si="161"/>
        <v>1</v>
      </c>
      <c r="DQ409" s="226">
        <f t="shared" si="161"/>
        <v>130</v>
      </c>
      <c r="DR409" s="226">
        <f t="shared" si="161"/>
        <v>119</v>
      </c>
      <c r="DS409" s="226">
        <f t="shared" si="172"/>
        <v>181</v>
      </c>
      <c r="DT409" s="227">
        <f t="shared" si="172"/>
        <v>0</v>
      </c>
      <c r="DU409" s="227">
        <f t="shared" si="172"/>
        <v>-55.874173348734871</v>
      </c>
      <c r="DV409" s="227">
        <f t="shared" si="172"/>
        <v>-7.900379665778587</v>
      </c>
      <c r="DW409" s="227">
        <f t="shared" si="172"/>
        <v>19.893776209133989</v>
      </c>
      <c r="DX409" s="377">
        <f t="shared" si="174"/>
        <v>0.8762924218464907</v>
      </c>
      <c r="DY409" s="377">
        <f t="shared" si="174"/>
        <v>0.87601390498261877</v>
      </c>
      <c r="DZ409" s="377">
        <f t="shared" si="174"/>
        <v>0.87673078362398027</v>
      </c>
      <c r="EA409" s="377">
        <f t="shared" si="174"/>
        <v>0.87671970331379356</v>
      </c>
      <c r="EB409" s="378">
        <f t="shared" si="160"/>
        <v>0.82720735117858568</v>
      </c>
      <c r="EC409" s="378">
        <f t="shared" si="160"/>
        <v>0.82888114595431672</v>
      </c>
      <c r="ED409" s="378">
        <f t="shared" si="160"/>
        <v>0.82572212360819752</v>
      </c>
      <c r="EE409" s="378">
        <f t="shared" si="160"/>
        <v>0.8281417830290011</v>
      </c>
      <c r="EG409" s="226">
        <v>8254</v>
      </c>
      <c r="EH409" s="226">
        <v>7259</v>
      </c>
      <c r="EI409" s="226">
        <v>995</v>
      </c>
      <c r="EJ409" s="226">
        <v>376</v>
      </c>
      <c r="EK409" s="226">
        <v>1253</v>
      </c>
      <c r="EL409" s="226">
        <v>13818</v>
      </c>
      <c r="EM409" s="226">
        <v>13801</v>
      </c>
      <c r="EN409" s="379">
        <f t="shared" si="166"/>
        <v>0.87945238672158954</v>
      </c>
      <c r="EO409" s="226">
        <f t="shared" si="167"/>
        <v>37.788944723618087</v>
      </c>
      <c r="EP409" s="379">
        <f t="shared" si="168"/>
        <v>0.15180518536467166</v>
      </c>
      <c r="EQ409" s="226">
        <f t="shared" si="169"/>
        <v>90678.82472137791</v>
      </c>
      <c r="ER409" s="226">
        <f t="shared" si="170"/>
        <v>2270.3668816269351</v>
      </c>
      <c r="ES409" s="292"/>
      <c r="ET409" s="227">
        <v>10012</v>
      </c>
      <c r="EU409" s="227">
        <v>8282</v>
      </c>
      <c r="EV409" s="227">
        <v>1730</v>
      </c>
      <c r="EW409" s="227">
        <v>847</v>
      </c>
      <c r="EX409" s="227">
        <v>1660</v>
      </c>
      <c r="EY409" s="227">
        <v>18352</v>
      </c>
      <c r="EZ409" s="227">
        <v>18341</v>
      </c>
      <c r="FA409" s="380">
        <f t="shared" si="175"/>
        <v>0.82720735117858568</v>
      </c>
      <c r="FB409" s="228">
        <f t="shared" si="176"/>
        <v>48.959537572254334</v>
      </c>
      <c r="FC409" s="380">
        <f t="shared" si="177"/>
        <v>0.16580103875349581</v>
      </c>
      <c r="FD409" s="227">
        <f t="shared" si="178"/>
        <v>90453.356582388835</v>
      </c>
      <c r="FE409" s="227">
        <f t="shared" si="179"/>
        <v>3848.3906729912947</v>
      </c>
      <c r="FF409" s="227">
        <v>1730</v>
      </c>
      <c r="FG409" s="228">
        <f t="shared" si="171"/>
        <v>48.959537572254334</v>
      </c>
      <c r="FH409" s="227">
        <v>847</v>
      </c>
      <c r="FI409" s="227">
        <v>1730</v>
      </c>
      <c r="FJ409" s="227">
        <v>17</v>
      </c>
      <c r="FK409" s="227">
        <f t="shared" si="162"/>
        <v>866</v>
      </c>
      <c r="FL409" s="227">
        <v>445</v>
      </c>
      <c r="FM409" s="227">
        <f t="shared" si="163"/>
        <v>421</v>
      </c>
      <c r="FZ409" s="229"/>
      <c r="GA409" s="229"/>
      <c r="GB409" s="229"/>
      <c r="GC409" s="229"/>
      <c r="GD409" s="229"/>
    </row>
    <row r="410" spans="1:186" s="368" customFormat="1">
      <c r="A410" s="287" t="s">
        <v>534</v>
      </c>
      <c r="B410" s="369" t="s">
        <v>535</v>
      </c>
      <c r="C410" s="287" t="s">
        <v>973</v>
      </c>
      <c r="D410" s="403" t="s">
        <v>3126</v>
      </c>
      <c r="E410" s="369" t="s">
        <v>974</v>
      </c>
      <c r="F410" s="403">
        <v>407</v>
      </c>
      <c r="G410" s="404" t="s">
        <v>1035</v>
      </c>
      <c r="H410" s="392" t="s">
        <v>1036</v>
      </c>
      <c r="I410" s="287" t="s">
        <v>1025</v>
      </c>
      <c r="J410" s="369" t="s">
        <v>1026</v>
      </c>
      <c r="K410" s="287" t="s">
        <v>557</v>
      </c>
      <c r="L410" s="369" t="s">
        <v>956</v>
      </c>
      <c r="M410" s="369" t="s">
        <v>3124</v>
      </c>
      <c r="N410" s="372">
        <v>1</v>
      </c>
      <c r="O410" s="373">
        <v>158</v>
      </c>
      <c r="P410" s="373">
        <v>255</v>
      </c>
      <c r="Q410" s="373">
        <v>271</v>
      </c>
      <c r="R410" s="373">
        <v>322</v>
      </c>
      <c r="S410" s="374">
        <v>375</v>
      </c>
      <c r="T410" s="374">
        <v>383</v>
      </c>
      <c r="U410" s="374">
        <v>474</v>
      </c>
      <c r="V410" s="374">
        <v>536</v>
      </c>
      <c r="W410" s="373">
        <v>115</v>
      </c>
      <c r="X410" s="373">
        <v>186</v>
      </c>
      <c r="Y410" s="373">
        <v>198</v>
      </c>
      <c r="Z410" s="373">
        <v>236</v>
      </c>
      <c r="AA410" s="374">
        <v>317</v>
      </c>
      <c r="AB410" s="374">
        <v>320</v>
      </c>
      <c r="AC410" s="374">
        <v>399</v>
      </c>
      <c r="AD410" s="374">
        <v>454</v>
      </c>
      <c r="AE410" s="373">
        <v>1</v>
      </c>
      <c r="AF410" s="373">
        <v>1</v>
      </c>
      <c r="AG410" s="373">
        <v>1</v>
      </c>
      <c r="AH410" s="373">
        <v>1</v>
      </c>
      <c r="AI410" s="374">
        <v>1</v>
      </c>
      <c r="AJ410" s="374">
        <v>1</v>
      </c>
      <c r="AK410" s="374">
        <v>1</v>
      </c>
      <c r="AL410" s="374">
        <v>2</v>
      </c>
      <c r="AM410" s="226">
        <v>42</v>
      </c>
      <c r="AN410" s="226">
        <v>68</v>
      </c>
      <c r="AO410" s="226">
        <v>73</v>
      </c>
      <c r="AP410" s="226">
        <v>87</v>
      </c>
      <c r="AQ410" s="227">
        <v>58</v>
      </c>
      <c r="AR410" s="227">
        <v>63</v>
      </c>
      <c r="AS410" s="227">
        <v>76</v>
      </c>
      <c r="AT410" s="227">
        <v>82</v>
      </c>
      <c r="AU410" s="226">
        <v>26</v>
      </c>
      <c r="AV410" s="226">
        <v>37</v>
      </c>
      <c r="AW410" s="226">
        <v>39</v>
      </c>
      <c r="AX410" s="226">
        <v>49</v>
      </c>
      <c r="AY410" s="227">
        <v>45</v>
      </c>
      <c r="AZ410" s="227">
        <v>46</v>
      </c>
      <c r="BA410" s="227">
        <v>56</v>
      </c>
      <c r="BB410" s="227">
        <v>59</v>
      </c>
      <c r="BC410" s="226">
        <f t="shared" si="181"/>
        <v>16</v>
      </c>
      <c r="BD410" s="226">
        <f t="shared" si="180"/>
        <v>29</v>
      </c>
      <c r="BE410" s="226">
        <f t="shared" si="180"/>
        <v>32</v>
      </c>
      <c r="BF410" s="226">
        <f t="shared" si="180"/>
        <v>36</v>
      </c>
      <c r="BG410" s="218">
        <f t="shared" si="180"/>
        <v>7</v>
      </c>
      <c r="BH410" s="218">
        <f t="shared" si="180"/>
        <v>11</v>
      </c>
      <c r="BI410" s="218">
        <f t="shared" si="180"/>
        <v>13</v>
      </c>
      <c r="BJ410" s="218">
        <f t="shared" si="180"/>
        <v>18</v>
      </c>
      <c r="BK410" s="226">
        <f t="shared" si="158"/>
        <v>0</v>
      </c>
      <c r="BL410" s="226">
        <f t="shared" si="158"/>
        <v>2</v>
      </c>
      <c r="BM410" s="226">
        <f t="shared" si="158"/>
        <v>2</v>
      </c>
      <c r="BN410" s="226">
        <f t="shared" si="158"/>
        <v>2</v>
      </c>
      <c r="BO410" s="227">
        <f t="shared" si="158"/>
        <v>6</v>
      </c>
      <c r="BP410" s="227">
        <f t="shared" si="158"/>
        <v>6</v>
      </c>
      <c r="BQ410" s="227">
        <f t="shared" si="158"/>
        <v>7</v>
      </c>
      <c r="BR410" s="227">
        <f t="shared" si="173"/>
        <v>5</v>
      </c>
      <c r="BS410" s="226">
        <v>0</v>
      </c>
      <c r="BT410" s="226">
        <v>2</v>
      </c>
      <c r="BU410" s="226">
        <v>2</v>
      </c>
      <c r="BV410" s="226">
        <v>2</v>
      </c>
      <c r="BW410" s="227">
        <v>6</v>
      </c>
      <c r="BX410" s="227">
        <v>6</v>
      </c>
      <c r="BY410" s="227">
        <v>7</v>
      </c>
      <c r="BZ410" s="227">
        <v>5</v>
      </c>
      <c r="CA410" s="226">
        <v>0</v>
      </c>
      <c r="CB410" s="226">
        <f>IFERROR(VLOOKUP($G410,[12]ITEM!$B$2:$AC$939,26,0),0)</f>
        <v>0</v>
      </c>
      <c r="CC410" s="226">
        <f>IFERROR(VLOOKUP($G410,[12]ITEM!$B$2:$AC$939,27,0),0)</f>
        <v>0</v>
      </c>
      <c r="CD410" s="226">
        <f>IFERROR(VLOOKUP($G410,[12]ITEM!$B$2:$AC$939,28,0),0)</f>
        <v>0</v>
      </c>
      <c r="CE410" s="227">
        <v>0</v>
      </c>
      <c r="CF410" s="227">
        <v>0</v>
      </c>
      <c r="CG410" s="227">
        <v>0</v>
      </c>
      <c r="CH410" s="227">
        <v>0</v>
      </c>
      <c r="CI410" s="375"/>
      <c r="CJ410" s="226">
        <f t="shared" si="164"/>
        <v>16</v>
      </c>
      <c r="CK410" s="226">
        <f t="shared" si="164"/>
        <v>76</v>
      </c>
      <c r="CL410" s="226">
        <f t="shared" si="164"/>
        <v>80</v>
      </c>
      <c r="CM410" s="226">
        <f t="shared" si="164"/>
        <v>94</v>
      </c>
      <c r="CN410" s="227">
        <f t="shared" si="159"/>
        <v>7</v>
      </c>
      <c r="CO410" s="227">
        <f t="shared" si="159"/>
        <v>7.430973617873847</v>
      </c>
      <c r="CP410" s="227">
        <f t="shared" si="159"/>
        <v>5.84934944234924</v>
      </c>
      <c r="CQ410" s="227">
        <f t="shared" si="159"/>
        <v>5.1144055851908075</v>
      </c>
      <c r="CR410" s="226">
        <v>38</v>
      </c>
      <c r="CS410" s="226">
        <v>61</v>
      </c>
      <c r="CT410" s="226">
        <v>65</v>
      </c>
      <c r="CU410" s="226">
        <v>78</v>
      </c>
      <c r="CV410" s="227">
        <f t="shared" si="165"/>
        <v>-7</v>
      </c>
      <c r="CW410" s="227">
        <f>CV410*(1+('[13]GROWTH (YoY)'!AR410/100))</f>
        <v>-7.569026382126153</v>
      </c>
      <c r="CX410" s="227">
        <f>CW410*(1+('[13]GROWTH (YoY)'!AS410/100))</f>
        <v>-9.15065055765076</v>
      </c>
      <c r="CY410" s="227">
        <f>CX410*(1+('[13]GROWTH (YoY)'!AT410/100))</f>
        <v>-9.8855944148091925</v>
      </c>
      <c r="CZ410" s="226">
        <v>0</v>
      </c>
      <c r="DA410" s="226">
        <v>0</v>
      </c>
      <c r="DB410" s="226">
        <v>0</v>
      </c>
      <c r="DC410" s="226">
        <v>0</v>
      </c>
      <c r="DD410" s="227">
        <v>0</v>
      </c>
      <c r="DE410" s="227">
        <v>0</v>
      </c>
      <c r="DF410" s="227">
        <v>0</v>
      </c>
      <c r="DG410" s="227">
        <v>0</v>
      </c>
      <c r="DH410" s="226">
        <v>-22</v>
      </c>
      <c r="DI410" s="226">
        <v>15</v>
      </c>
      <c r="DJ410" s="226">
        <v>15</v>
      </c>
      <c r="DK410" s="226">
        <v>16</v>
      </c>
      <c r="DL410" s="227">
        <v>14</v>
      </c>
      <c r="DM410" s="227">
        <v>15</v>
      </c>
      <c r="DN410" s="227">
        <v>15</v>
      </c>
      <c r="DO410" s="227">
        <v>15</v>
      </c>
      <c r="DP410" s="376">
        <f t="shared" si="161"/>
        <v>0</v>
      </c>
      <c r="DQ410" s="226">
        <f t="shared" si="161"/>
        <v>-47</v>
      </c>
      <c r="DR410" s="226">
        <f t="shared" si="161"/>
        <v>-48</v>
      </c>
      <c r="DS410" s="226">
        <f t="shared" si="172"/>
        <v>-58</v>
      </c>
      <c r="DT410" s="227">
        <f t="shared" si="172"/>
        <v>0</v>
      </c>
      <c r="DU410" s="227">
        <f t="shared" si="172"/>
        <v>3.569026382126153</v>
      </c>
      <c r="DV410" s="227">
        <f t="shared" si="172"/>
        <v>7.15065055765076</v>
      </c>
      <c r="DW410" s="227">
        <f t="shared" si="172"/>
        <v>12.885594414809193</v>
      </c>
      <c r="DX410" s="377">
        <f t="shared" si="174"/>
        <v>0.72784810126582278</v>
      </c>
      <c r="DY410" s="377">
        <f t="shared" si="174"/>
        <v>0.72941176470588232</v>
      </c>
      <c r="DZ410" s="377">
        <f t="shared" si="174"/>
        <v>0.73062730627306272</v>
      </c>
      <c r="EA410" s="377">
        <f t="shared" si="174"/>
        <v>0.73291925465838514</v>
      </c>
      <c r="EB410" s="378">
        <f t="shared" si="160"/>
        <v>0.84533333333333338</v>
      </c>
      <c r="EC410" s="378">
        <f t="shared" si="160"/>
        <v>0.835509138381201</v>
      </c>
      <c r="ED410" s="378">
        <f t="shared" si="160"/>
        <v>0.84177215189873422</v>
      </c>
      <c r="EE410" s="378">
        <f t="shared" si="160"/>
        <v>0.84701492537313428</v>
      </c>
      <c r="EG410" s="226">
        <v>160</v>
      </c>
      <c r="EH410" s="226">
        <v>117</v>
      </c>
      <c r="EI410" s="226">
        <v>43</v>
      </c>
      <c r="EJ410" s="226">
        <v>25</v>
      </c>
      <c r="EK410" s="226">
        <v>63</v>
      </c>
      <c r="EL410" s="226">
        <v>1001</v>
      </c>
      <c r="EM410" s="226">
        <v>996</v>
      </c>
      <c r="EN410" s="379">
        <f t="shared" si="166"/>
        <v>0.73124999999999996</v>
      </c>
      <c r="EO410" s="226">
        <f t="shared" si="167"/>
        <v>58.139534883720934</v>
      </c>
      <c r="EP410" s="379">
        <f t="shared" si="168"/>
        <v>0.39374999999999999</v>
      </c>
      <c r="EQ410" s="226">
        <f t="shared" si="169"/>
        <v>62937.062937062939</v>
      </c>
      <c r="ER410" s="226">
        <f t="shared" si="170"/>
        <v>2091.7001338688083</v>
      </c>
      <c r="ES410" s="292"/>
      <c r="ET410" s="227">
        <v>375</v>
      </c>
      <c r="EU410" s="227">
        <v>317</v>
      </c>
      <c r="EV410" s="227">
        <v>58</v>
      </c>
      <c r="EW410" s="227">
        <v>37</v>
      </c>
      <c r="EX410" s="227">
        <v>65</v>
      </c>
      <c r="EY410" s="227">
        <v>1378</v>
      </c>
      <c r="EZ410" s="227">
        <v>1366</v>
      </c>
      <c r="FA410" s="380">
        <f t="shared" si="175"/>
        <v>0.84533333333333338</v>
      </c>
      <c r="FB410" s="228">
        <f t="shared" si="176"/>
        <v>63.793103448275865</v>
      </c>
      <c r="FC410" s="380">
        <f t="shared" si="177"/>
        <v>0.17333333333333334</v>
      </c>
      <c r="FD410" s="227">
        <f t="shared" si="178"/>
        <v>47169.811320754714</v>
      </c>
      <c r="FE410" s="227">
        <f t="shared" si="179"/>
        <v>2257.1986334797461</v>
      </c>
      <c r="FF410" s="227">
        <v>58</v>
      </c>
      <c r="FG410" s="228">
        <f t="shared" si="171"/>
        <v>68.965517241379317</v>
      </c>
      <c r="FH410" s="227">
        <v>40</v>
      </c>
      <c r="FI410" s="227">
        <v>58</v>
      </c>
      <c r="FJ410" s="227">
        <v>1</v>
      </c>
      <c r="FK410" s="227">
        <f t="shared" si="162"/>
        <v>17</v>
      </c>
      <c r="FL410" s="227">
        <v>17</v>
      </c>
      <c r="FM410" s="227">
        <f t="shared" si="163"/>
        <v>0</v>
      </c>
      <c r="FZ410" s="229"/>
      <c r="GA410" s="229"/>
      <c r="GB410" s="229"/>
      <c r="GC410" s="229"/>
      <c r="GD410" s="229"/>
    </row>
    <row r="411" spans="1:186" s="368" customFormat="1">
      <c r="A411" s="287" t="s">
        <v>534</v>
      </c>
      <c r="B411" s="369" t="s">
        <v>535</v>
      </c>
      <c r="C411" s="287" t="s">
        <v>973</v>
      </c>
      <c r="D411" s="403" t="s">
        <v>3126</v>
      </c>
      <c r="E411" s="369" t="s">
        <v>974</v>
      </c>
      <c r="F411" s="403">
        <v>408</v>
      </c>
      <c r="G411" s="404" t="s">
        <v>1037</v>
      </c>
      <c r="H411" s="392" t="s">
        <v>1038</v>
      </c>
      <c r="I411" s="287" t="s">
        <v>1025</v>
      </c>
      <c r="J411" s="369" t="s">
        <v>1026</v>
      </c>
      <c r="K411" s="287" t="s">
        <v>557</v>
      </c>
      <c r="L411" s="369" t="s">
        <v>956</v>
      </c>
      <c r="M411" s="369" t="s">
        <v>3124</v>
      </c>
      <c r="N411" s="372">
        <v>1</v>
      </c>
      <c r="O411" s="373">
        <v>814</v>
      </c>
      <c r="P411" s="373">
        <v>1393</v>
      </c>
      <c r="Q411" s="373">
        <v>1491</v>
      </c>
      <c r="R411" s="373">
        <v>1777</v>
      </c>
      <c r="S411" s="374">
        <v>867</v>
      </c>
      <c r="T411" s="374">
        <v>924</v>
      </c>
      <c r="U411" s="374">
        <v>1073</v>
      </c>
      <c r="V411" s="374">
        <v>1174</v>
      </c>
      <c r="W411" s="373">
        <v>563</v>
      </c>
      <c r="X411" s="373">
        <v>963</v>
      </c>
      <c r="Y411" s="373">
        <v>1031</v>
      </c>
      <c r="Z411" s="373">
        <v>1228</v>
      </c>
      <c r="AA411" s="374">
        <v>626</v>
      </c>
      <c r="AB411" s="374">
        <v>660</v>
      </c>
      <c r="AC411" s="374">
        <v>766</v>
      </c>
      <c r="AD411" s="374">
        <v>818</v>
      </c>
      <c r="AE411" s="373">
        <v>4</v>
      </c>
      <c r="AF411" s="373">
        <v>5</v>
      </c>
      <c r="AG411" s="373">
        <v>5</v>
      </c>
      <c r="AH411" s="373">
        <v>6</v>
      </c>
      <c r="AI411" s="374">
        <v>3</v>
      </c>
      <c r="AJ411" s="374">
        <v>3</v>
      </c>
      <c r="AK411" s="374">
        <v>3</v>
      </c>
      <c r="AL411" s="374">
        <v>4</v>
      </c>
      <c r="AM411" s="226">
        <v>252</v>
      </c>
      <c r="AN411" s="226">
        <v>430</v>
      </c>
      <c r="AO411" s="226">
        <v>461</v>
      </c>
      <c r="AP411" s="226">
        <v>549</v>
      </c>
      <c r="AQ411" s="227">
        <v>241</v>
      </c>
      <c r="AR411" s="227">
        <v>264</v>
      </c>
      <c r="AS411" s="227">
        <v>307</v>
      </c>
      <c r="AT411" s="227">
        <v>356</v>
      </c>
      <c r="AU411" s="226">
        <v>113</v>
      </c>
      <c r="AV411" s="226">
        <v>240</v>
      </c>
      <c r="AW411" s="226">
        <v>256</v>
      </c>
      <c r="AX411" s="226">
        <v>322</v>
      </c>
      <c r="AY411" s="227">
        <v>150</v>
      </c>
      <c r="AZ411" s="227">
        <v>157</v>
      </c>
      <c r="BA411" s="227">
        <v>190</v>
      </c>
      <c r="BB411" s="227">
        <v>203</v>
      </c>
      <c r="BC411" s="226">
        <f t="shared" si="181"/>
        <v>134</v>
      </c>
      <c r="BD411" s="226">
        <f t="shared" si="180"/>
        <v>180</v>
      </c>
      <c r="BE411" s="226">
        <f t="shared" si="180"/>
        <v>197</v>
      </c>
      <c r="BF411" s="226">
        <f t="shared" si="180"/>
        <v>220</v>
      </c>
      <c r="BG411" s="218">
        <f t="shared" si="180"/>
        <v>83</v>
      </c>
      <c r="BH411" s="218">
        <f t="shared" si="180"/>
        <v>98</v>
      </c>
      <c r="BI411" s="218">
        <f t="shared" si="180"/>
        <v>108</v>
      </c>
      <c r="BJ411" s="218">
        <f t="shared" si="180"/>
        <v>148</v>
      </c>
      <c r="BK411" s="226">
        <f t="shared" si="158"/>
        <v>5</v>
      </c>
      <c r="BL411" s="226">
        <f t="shared" si="158"/>
        <v>10</v>
      </c>
      <c r="BM411" s="226">
        <f t="shared" si="158"/>
        <v>8</v>
      </c>
      <c r="BN411" s="226">
        <f t="shared" ref="BN411:BR471" si="182">BV411-CD411</f>
        <v>7</v>
      </c>
      <c r="BO411" s="227">
        <f t="shared" si="182"/>
        <v>8</v>
      </c>
      <c r="BP411" s="227">
        <f t="shared" si="182"/>
        <v>9</v>
      </c>
      <c r="BQ411" s="227">
        <f t="shared" si="182"/>
        <v>9</v>
      </c>
      <c r="BR411" s="227">
        <f t="shared" si="173"/>
        <v>5</v>
      </c>
      <c r="BS411" s="226">
        <v>9</v>
      </c>
      <c r="BT411" s="226">
        <v>10</v>
      </c>
      <c r="BU411" s="226">
        <v>8</v>
      </c>
      <c r="BV411" s="226">
        <v>7</v>
      </c>
      <c r="BW411" s="227">
        <v>8</v>
      </c>
      <c r="BX411" s="227">
        <v>9</v>
      </c>
      <c r="BY411" s="227">
        <v>9</v>
      </c>
      <c r="BZ411" s="227">
        <v>5</v>
      </c>
      <c r="CA411" s="226">
        <v>4</v>
      </c>
      <c r="CB411" s="226">
        <f>IFERROR(VLOOKUP($G411,[12]ITEM!$B$2:$AC$939,26,0),0)</f>
        <v>0</v>
      </c>
      <c r="CC411" s="226">
        <f>IFERROR(VLOOKUP($G411,[12]ITEM!$B$2:$AC$939,27,0),0)</f>
        <v>0</v>
      </c>
      <c r="CD411" s="226">
        <f>IFERROR(VLOOKUP($G411,[12]ITEM!$B$2:$AC$939,28,0),0)</f>
        <v>0</v>
      </c>
      <c r="CE411" s="227">
        <v>0</v>
      </c>
      <c r="CF411" s="227">
        <v>0</v>
      </c>
      <c r="CG411" s="227">
        <v>0</v>
      </c>
      <c r="CH411" s="227">
        <v>0</v>
      </c>
      <c r="CI411" s="375"/>
      <c r="CJ411" s="226">
        <f t="shared" si="164"/>
        <v>133</v>
      </c>
      <c r="CK411" s="226">
        <f t="shared" si="164"/>
        <v>198</v>
      </c>
      <c r="CL411" s="226">
        <f t="shared" si="164"/>
        <v>212</v>
      </c>
      <c r="CM411" s="226">
        <f t="shared" si="164"/>
        <v>246</v>
      </c>
      <c r="CN411" s="227">
        <f t="shared" si="159"/>
        <v>83</v>
      </c>
      <c r="CO411" s="227">
        <f t="shared" si="159"/>
        <v>88.285322577014341</v>
      </c>
      <c r="CP411" s="227">
        <f t="shared" si="159"/>
        <v>98.142347937001219</v>
      </c>
      <c r="CQ411" s="227">
        <f t="shared" si="159"/>
        <v>107.1450801912641</v>
      </c>
      <c r="CR411" s="226">
        <v>93</v>
      </c>
      <c r="CS411" s="226">
        <v>158</v>
      </c>
      <c r="CT411" s="226">
        <v>170</v>
      </c>
      <c r="CU411" s="226">
        <v>202</v>
      </c>
      <c r="CV411" s="227">
        <f t="shared" si="165"/>
        <v>44</v>
      </c>
      <c r="CW411" s="227">
        <f>CV411*(1+('[13]GROWTH (YoY)'!AR411/100))</f>
        <v>48.285322577014348</v>
      </c>
      <c r="CX411" s="227">
        <f>CW411*(1+('[13]GROWTH (YoY)'!AS411/100))</f>
        <v>56.142347937001219</v>
      </c>
      <c r="CY411" s="227">
        <f>CX411*(1+('[13]GROWTH (YoY)'!AT411/100))</f>
        <v>65.1450801912641</v>
      </c>
      <c r="CZ411" s="226">
        <v>0</v>
      </c>
      <c r="DA411" s="226">
        <v>0</v>
      </c>
      <c r="DB411" s="226">
        <v>0</v>
      </c>
      <c r="DC411" s="226">
        <v>0</v>
      </c>
      <c r="DD411" s="227">
        <v>0</v>
      </c>
      <c r="DE411" s="227">
        <v>0</v>
      </c>
      <c r="DF411" s="227">
        <v>0</v>
      </c>
      <c r="DG411" s="227">
        <v>0</v>
      </c>
      <c r="DH411" s="226">
        <v>40</v>
      </c>
      <c r="DI411" s="226">
        <v>40</v>
      </c>
      <c r="DJ411" s="226">
        <v>42</v>
      </c>
      <c r="DK411" s="226">
        <v>44</v>
      </c>
      <c r="DL411" s="227">
        <v>39</v>
      </c>
      <c r="DM411" s="227">
        <v>40</v>
      </c>
      <c r="DN411" s="227">
        <v>42</v>
      </c>
      <c r="DO411" s="227">
        <v>42</v>
      </c>
      <c r="DP411" s="376">
        <f t="shared" si="161"/>
        <v>1</v>
      </c>
      <c r="DQ411" s="226">
        <f t="shared" si="161"/>
        <v>-18</v>
      </c>
      <c r="DR411" s="226">
        <f t="shared" si="161"/>
        <v>-15</v>
      </c>
      <c r="DS411" s="226">
        <f t="shared" si="172"/>
        <v>-26</v>
      </c>
      <c r="DT411" s="227">
        <f t="shared" si="172"/>
        <v>0</v>
      </c>
      <c r="DU411" s="227">
        <f t="shared" si="172"/>
        <v>9.7146774229856589</v>
      </c>
      <c r="DV411" s="227">
        <f t="shared" si="172"/>
        <v>9.8576520629987812</v>
      </c>
      <c r="DW411" s="227">
        <f t="shared" si="172"/>
        <v>40.8549198087359</v>
      </c>
      <c r="DX411" s="377">
        <f t="shared" si="174"/>
        <v>0.69164619164619168</v>
      </c>
      <c r="DY411" s="377">
        <f t="shared" si="174"/>
        <v>0.69131371141421394</v>
      </c>
      <c r="DZ411" s="377">
        <f t="shared" si="174"/>
        <v>0.69148222669349435</v>
      </c>
      <c r="EA411" s="377">
        <f t="shared" si="174"/>
        <v>0.69105233539673605</v>
      </c>
      <c r="EB411" s="378">
        <f t="shared" si="160"/>
        <v>0.72202998846597466</v>
      </c>
      <c r="EC411" s="378">
        <f t="shared" si="160"/>
        <v>0.7142857142857143</v>
      </c>
      <c r="ED411" s="378">
        <f t="shared" si="160"/>
        <v>0.71388630009319665</v>
      </c>
      <c r="EE411" s="378">
        <f t="shared" si="160"/>
        <v>0.69676320272572401</v>
      </c>
      <c r="EG411" s="226">
        <v>816</v>
      </c>
      <c r="EH411" s="226">
        <v>572</v>
      </c>
      <c r="EI411" s="226">
        <v>244</v>
      </c>
      <c r="EJ411" s="226">
        <v>109</v>
      </c>
      <c r="EK411" s="226">
        <v>240</v>
      </c>
      <c r="EL411" s="226">
        <v>4429</v>
      </c>
      <c r="EM411" s="226">
        <v>4423</v>
      </c>
      <c r="EN411" s="379">
        <f t="shared" si="166"/>
        <v>0.7009803921568627</v>
      </c>
      <c r="EO411" s="226">
        <f t="shared" si="167"/>
        <v>44.672131147540981</v>
      </c>
      <c r="EP411" s="379">
        <f t="shared" si="168"/>
        <v>0.29411764705882354</v>
      </c>
      <c r="EQ411" s="226">
        <f t="shared" si="169"/>
        <v>54188.30435764281</v>
      </c>
      <c r="ER411" s="226">
        <f t="shared" si="170"/>
        <v>2053.6589042128267</v>
      </c>
      <c r="ES411" s="292"/>
      <c r="ET411" s="227">
        <v>867</v>
      </c>
      <c r="EU411" s="227">
        <v>626</v>
      </c>
      <c r="EV411" s="227">
        <v>241</v>
      </c>
      <c r="EW411" s="227">
        <v>124</v>
      </c>
      <c r="EX411" s="227">
        <v>224</v>
      </c>
      <c r="EY411" s="227">
        <v>4085</v>
      </c>
      <c r="EZ411" s="227">
        <v>4082</v>
      </c>
      <c r="FA411" s="380">
        <f t="shared" si="175"/>
        <v>0.72202998846597466</v>
      </c>
      <c r="FB411" s="228">
        <f t="shared" si="176"/>
        <v>51.452282157676343</v>
      </c>
      <c r="FC411" s="380">
        <f t="shared" si="177"/>
        <v>0.25836216839677045</v>
      </c>
      <c r="FD411" s="227">
        <f t="shared" si="178"/>
        <v>54834.761321909427</v>
      </c>
      <c r="FE411" s="227">
        <f t="shared" si="179"/>
        <v>2531.4388371713212</v>
      </c>
      <c r="FF411" s="227">
        <v>241</v>
      </c>
      <c r="FG411" s="228">
        <f t="shared" si="171"/>
        <v>56.016597510373444</v>
      </c>
      <c r="FH411" s="227">
        <v>135</v>
      </c>
      <c r="FI411" s="227">
        <v>241</v>
      </c>
      <c r="FJ411" s="227">
        <v>3</v>
      </c>
      <c r="FK411" s="227">
        <f t="shared" si="162"/>
        <v>103</v>
      </c>
      <c r="FL411" s="227">
        <v>39</v>
      </c>
      <c r="FM411" s="227">
        <f t="shared" si="163"/>
        <v>64</v>
      </c>
      <c r="FZ411" s="229"/>
      <c r="GA411" s="229"/>
      <c r="GB411" s="229"/>
      <c r="GC411" s="229"/>
      <c r="GD411" s="229"/>
    </row>
    <row r="412" spans="1:186" s="368" customFormat="1">
      <c r="A412" s="287" t="s">
        <v>534</v>
      </c>
      <c r="B412" s="369" t="s">
        <v>535</v>
      </c>
      <c r="C412" s="287" t="s">
        <v>973</v>
      </c>
      <c r="D412" s="403" t="s">
        <v>3126</v>
      </c>
      <c r="E412" s="369" t="s">
        <v>974</v>
      </c>
      <c r="F412" s="403">
        <v>409</v>
      </c>
      <c r="G412" s="404" t="s">
        <v>1039</v>
      </c>
      <c r="H412" s="392" t="s">
        <v>1040</v>
      </c>
      <c r="I412" s="287" t="s">
        <v>1025</v>
      </c>
      <c r="J412" s="369" t="s">
        <v>1026</v>
      </c>
      <c r="K412" s="287" t="s">
        <v>557</v>
      </c>
      <c r="L412" s="369" t="s">
        <v>956</v>
      </c>
      <c r="M412" s="369" t="s">
        <v>3124</v>
      </c>
      <c r="N412" s="372">
        <v>1</v>
      </c>
      <c r="O412" s="373">
        <v>831</v>
      </c>
      <c r="P412" s="373">
        <v>1273</v>
      </c>
      <c r="Q412" s="373">
        <v>1361</v>
      </c>
      <c r="R412" s="373">
        <v>1618</v>
      </c>
      <c r="S412" s="374">
        <v>2365</v>
      </c>
      <c r="T412" s="374">
        <v>2513</v>
      </c>
      <c r="U412" s="374">
        <v>2927</v>
      </c>
      <c r="V412" s="374">
        <v>2828</v>
      </c>
      <c r="W412" s="373">
        <v>606</v>
      </c>
      <c r="X412" s="373">
        <v>927</v>
      </c>
      <c r="Y412" s="373">
        <v>992</v>
      </c>
      <c r="Z412" s="373">
        <v>1179</v>
      </c>
      <c r="AA412" s="374">
        <v>1803</v>
      </c>
      <c r="AB412" s="374">
        <v>1939</v>
      </c>
      <c r="AC412" s="374">
        <v>2263</v>
      </c>
      <c r="AD412" s="374">
        <v>2165</v>
      </c>
      <c r="AE412" s="373">
        <v>4</v>
      </c>
      <c r="AF412" s="373">
        <v>5</v>
      </c>
      <c r="AG412" s="373">
        <v>5</v>
      </c>
      <c r="AH412" s="373">
        <v>5</v>
      </c>
      <c r="AI412" s="374">
        <v>9</v>
      </c>
      <c r="AJ412" s="374">
        <v>8</v>
      </c>
      <c r="AK412" s="374">
        <v>9</v>
      </c>
      <c r="AL412" s="374">
        <v>9</v>
      </c>
      <c r="AM412" s="226">
        <v>226</v>
      </c>
      <c r="AN412" s="226">
        <v>345</v>
      </c>
      <c r="AO412" s="226">
        <v>369</v>
      </c>
      <c r="AP412" s="226">
        <v>439</v>
      </c>
      <c r="AQ412" s="227">
        <v>563</v>
      </c>
      <c r="AR412" s="227">
        <v>575</v>
      </c>
      <c r="AS412" s="227">
        <v>664</v>
      </c>
      <c r="AT412" s="227">
        <v>663</v>
      </c>
      <c r="AU412" s="226">
        <v>122</v>
      </c>
      <c r="AV412" s="226">
        <v>201</v>
      </c>
      <c r="AW412" s="226">
        <v>215</v>
      </c>
      <c r="AX412" s="226">
        <v>267</v>
      </c>
      <c r="AY412" s="227">
        <v>364</v>
      </c>
      <c r="AZ412" s="227">
        <v>378</v>
      </c>
      <c r="BA412" s="227">
        <v>458</v>
      </c>
      <c r="BB412" s="227">
        <v>481</v>
      </c>
      <c r="BC412" s="226">
        <f t="shared" si="181"/>
        <v>24</v>
      </c>
      <c r="BD412" s="226">
        <f t="shared" si="180"/>
        <v>89</v>
      </c>
      <c r="BE412" s="226">
        <f t="shared" si="180"/>
        <v>117</v>
      </c>
      <c r="BF412" s="226">
        <f t="shared" si="180"/>
        <v>149</v>
      </c>
      <c r="BG412" s="218">
        <f t="shared" si="180"/>
        <v>171</v>
      </c>
      <c r="BH412" s="218">
        <f t="shared" si="180"/>
        <v>161</v>
      </c>
      <c r="BI412" s="218">
        <f t="shared" si="180"/>
        <v>171</v>
      </c>
      <c r="BJ412" s="218">
        <f t="shared" si="180"/>
        <v>157</v>
      </c>
      <c r="BK412" s="226">
        <f t="shared" ref="BK412:BO475" si="183">BS412-CA412</f>
        <v>80</v>
      </c>
      <c r="BL412" s="226">
        <f t="shared" si="183"/>
        <v>55</v>
      </c>
      <c r="BM412" s="226">
        <f t="shared" si="183"/>
        <v>37</v>
      </c>
      <c r="BN412" s="226">
        <f t="shared" si="182"/>
        <v>23</v>
      </c>
      <c r="BO412" s="227">
        <f t="shared" si="182"/>
        <v>28</v>
      </c>
      <c r="BP412" s="227">
        <f t="shared" si="182"/>
        <v>36</v>
      </c>
      <c r="BQ412" s="227">
        <f t="shared" si="182"/>
        <v>35</v>
      </c>
      <c r="BR412" s="227">
        <f t="shared" si="173"/>
        <v>25</v>
      </c>
      <c r="BS412" s="226">
        <v>81</v>
      </c>
      <c r="BT412" s="226">
        <v>55</v>
      </c>
      <c r="BU412" s="226">
        <v>37</v>
      </c>
      <c r="BV412" s="226">
        <v>23</v>
      </c>
      <c r="BW412" s="227">
        <v>28</v>
      </c>
      <c r="BX412" s="227">
        <v>36</v>
      </c>
      <c r="BY412" s="227">
        <v>35</v>
      </c>
      <c r="BZ412" s="227">
        <v>25</v>
      </c>
      <c r="CA412" s="226">
        <v>1</v>
      </c>
      <c r="CB412" s="226">
        <f>IFERROR(VLOOKUP($G412,[12]ITEM!$B$2:$AC$939,26,0),0)</f>
        <v>0</v>
      </c>
      <c r="CC412" s="226">
        <f>IFERROR(VLOOKUP($G412,[12]ITEM!$B$2:$AC$939,27,0),0)</f>
        <v>0</v>
      </c>
      <c r="CD412" s="226">
        <f>IFERROR(VLOOKUP($G412,[12]ITEM!$B$2:$AC$939,28,0),0)</f>
        <v>0</v>
      </c>
      <c r="CE412" s="227">
        <v>0</v>
      </c>
      <c r="CF412" s="227">
        <v>0</v>
      </c>
      <c r="CG412" s="227">
        <v>0</v>
      </c>
      <c r="CH412" s="227">
        <v>0</v>
      </c>
      <c r="CI412" s="375"/>
      <c r="CJ412" s="226">
        <f t="shared" si="164"/>
        <v>24</v>
      </c>
      <c r="CK412" s="226">
        <f t="shared" si="164"/>
        <v>134</v>
      </c>
      <c r="CL412" s="226">
        <f t="shared" si="164"/>
        <v>142</v>
      </c>
      <c r="CM412" s="226">
        <f t="shared" si="164"/>
        <v>152</v>
      </c>
      <c r="CN412" s="227">
        <f t="shared" si="159"/>
        <v>171</v>
      </c>
      <c r="CO412" s="227">
        <f t="shared" si="159"/>
        <v>175.41945459106466</v>
      </c>
      <c r="CP412" s="227">
        <f t="shared" si="159"/>
        <v>189.06434834255225</v>
      </c>
      <c r="CQ412" s="227">
        <f t="shared" si="159"/>
        <v>190.96899756361677</v>
      </c>
      <c r="CR412" s="226">
        <v>16</v>
      </c>
      <c r="CS412" s="226">
        <v>28</v>
      </c>
      <c r="CT412" s="226">
        <v>30</v>
      </c>
      <c r="CU412" s="226">
        <v>35</v>
      </c>
      <c r="CV412" s="227">
        <f t="shared" si="165"/>
        <v>67</v>
      </c>
      <c r="CW412" s="227">
        <f>CV412*(1+('[13]GROWTH (YoY)'!AR412/100))</f>
        <v>68.41945459106465</v>
      </c>
      <c r="CX412" s="227">
        <f>CW412*(1+('[13]GROWTH (YoY)'!AS412/100))</f>
        <v>79.06434834255225</v>
      </c>
      <c r="CY412" s="227">
        <f>CX412*(1+('[13]GROWTH (YoY)'!AT412/100))</f>
        <v>78.968997563616767</v>
      </c>
      <c r="CZ412" s="226">
        <v>0</v>
      </c>
      <c r="DA412" s="226">
        <v>0</v>
      </c>
      <c r="DB412" s="226">
        <v>0</v>
      </c>
      <c r="DC412" s="226">
        <v>0</v>
      </c>
      <c r="DD412" s="227">
        <v>0</v>
      </c>
      <c r="DE412" s="227">
        <v>0</v>
      </c>
      <c r="DF412" s="227">
        <v>0</v>
      </c>
      <c r="DG412" s="227">
        <v>0</v>
      </c>
      <c r="DH412" s="226">
        <v>8</v>
      </c>
      <c r="DI412" s="226">
        <v>106</v>
      </c>
      <c r="DJ412" s="226">
        <v>112</v>
      </c>
      <c r="DK412" s="226">
        <v>117</v>
      </c>
      <c r="DL412" s="227">
        <v>104</v>
      </c>
      <c r="DM412" s="227">
        <v>107</v>
      </c>
      <c r="DN412" s="227">
        <v>110</v>
      </c>
      <c r="DO412" s="227">
        <v>112</v>
      </c>
      <c r="DP412" s="376">
        <f t="shared" si="161"/>
        <v>0</v>
      </c>
      <c r="DQ412" s="226">
        <f t="shared" si="161"/>
        <v>-45</v>
      </c>
      <c r="DR412" s="226">
        <f t="shared" si="161"/>
        <v>-25</v>
      </c>
      <c r="DS412" s="226">
        <f t="shared" si="172"/>
        <v>-3</v>
      </c>
      <c r="DT412" s="227">
        <f t="shared" si="172"/>
        <v>0</v>
      </c>
      <c r="DU412" s="227">
        <f t="shared" si="172"/>
        <v>-14.419454591064664</v>
      </c>
      <c r="DV412" s="227">
        <f t="shared" si="172"/>
        <v>-18.06434834255225</v>
      </c>
      <c r="DW412" s="227">
        <f t="shared" si="172"/>
        <v>-33.968997563616767</v>
      </c>
      <c r="DX412" s="377">
        <f t="shared" si="174"/>
        <v>0.72924187725631773</v>
      </c>
      <c r="DY412" s="377">
        <f t="shared" si="174"/>
        <v>0.72820109976433622</v>
      </c>
      <c r="DZ412" s="377">
        <f t="shared" si="174"/>
        <v>0.72887582659808969</v>
      </c>
      <c r="EA412" s="377">
        <f t="shared" si="174"/>
        <v>0.72867737948084055</v>
      </c>
      <c r="EB412" s="378">
        <f t="shared" si="160"/>
        <v>0.76236786469344608</v>
      </c>
      <c r="EC412" s="378">
        <f t="shared" si="160"/>
        <v>0.77158774373259054</v>
      </c>
      <c r="ED412" s="378">
        <f t="shared" si="160"/>
        <v>0.77314656645029045</v>
      </c>
      <c r="EE412" s="378">
        <f t="shared" si="160"/>
        <v>0.76555869872701554</v>
      </c>
      <c r="EG412" s="226">
        <v>828</v>
      </c>
      <c r="EH412" s="226">
        <v>577</v>
      </c>
      <c r="EI412" s="226">
        <v>251</v>
      </c>
      <c r="EJ412" s="226">
        <v>135</v>
      </c>
      <c r="EK412" s="226">
        <v>152</v>
      </c>
      <c r="EL412" s="226">
        <v>5999</v>
      </c>
      <c r="EM412" s="226">
        <v>5979</v>
      </c>
      <c r="EN412" s="379">
        <f t="shared" si="166"/>
        <v>0.6968599033816425</v>
      </c>
      <c r="EO412" s="226">
        <f t="shared" si="167"/>
        <v>53.784860557768923</v>
      </c>
      <c r="EP412" s="379">
        <f t="shared" si="168"/>
        <v>0.18357487922705315</v>
      </c>
      <c r="EQ412" s="226">
        <f t="shared" si="169"/>
        <v>25337.556259376564</v>
      </c>
      <c r="ER412" s="226">
        <f t="shared" si="170"/>
        <v>1881.5855494229806</v>
      </c>
      <c r="ES412" s="292"/>
      <c r="ET412" s="227">
        <v>4365</v>
      </c>
      <c r="EU412" s="227">
        <v>3103</v>
      </c>
      <c r="EV412" s="227">
        <v>1263</v>
      </c>
      <c r="EW412" s="227">
        <v>250</v>
      </c>
      <c r="EX412" s="227">
        <v>1040</v>
      </c>
      <c r="EY412" s="227">
        <v>8354</v>
      </c>
      <c r="EZ412" s="227">
        <v>8320</v>
      </c>
      <c r="FA412" s="380">
        <f t="shared" si="175"/>
        <v>0.71088201603665524</v>
      </c>
      <c r="FB412" s="228">
        <f t="shared" si="176"/>
        <v>19.794140934283451</v>
      </c>
      <c r="FC412" s="380">
        <f t="shared" si="177"/>
        <v>0.23825887743413515</v>
      </c>
      <c r="FD412" s="227">
        <f t="shared" si="178"/>
        <v>124491.26167105578</v>
      </c>
      <c r="FE412" s="227">
        <f t="shared" si="179"/>
        <v>2504.0064102564102</v>
      </c>
      <c r="FF412" s="227">
        <v>563</v>
      </c>
      <c r="FG412" s="228">
        <f t="shared" si="171"/>
        <v>58.436944937833033</v>
      </c>
      <c r="FH412" s="227">
        <v>329</v>
      </c>
      <c r="FI412" s="227">
        <v>563</v>
      </c>
      <c r="FJ412" s="227">
        <v>7</v>
      </c>
      <c r="FK412" s="227">
        <f t="shared" si="162"/>
        <v>227</v>
      </c>
      <c r="FL412" s="227">
        <v>105</v>
      </c>
      <c r="FM412" s="227">
        <f t="shared" si="163"/>
        <v>122</v>
      </c>
      <c r="FZ412" s="229"/>
      <c r="GA412" s="229"/>
      <c r="GB412" s="229"/>
      <c r="GC412" s="229"/>
      <c r="GD412" s="229"/>
    </row>
    <row r="413" spans="1:186" s="368" customFormat="1">
      <c r="A413" s="287" t="s">
        <v>534</v>
      </c>
      <c r="B413" s="369" t="s">
        <v>535</v>
      </c>
      <c r="C413" s="287" t="s">
        <v>1013</v>
      </c>
      <c r="D413" s="403" t="s">
        <v>3126</v>
      </c>
      <c r="E413" s="369" t="s">
        <v>1014</v>
      </c>
      <c r="F413" s="403">
        <v>410</v>
      </c>
      <c r="G413" s="404" t="s">
        <v>1041</v>
      </c>
      <c r="H413" s="392" t="s">
        <v>1042</v>
      </c>
      <c r="I413" s="287" t="s">
        <v>1043</v>
      </c>
      <c r="J413" s="369" t="s">
        <v>1044</v>
      </c>
      <c r="K413" s="287" t="s">
        <v>557</v>
      </c>
      <c r="L413" s="369" t="s">
        <v>956</v>
      </c>
      <c r="M413" s="369" t="s">
        <v>3124</v>
      </c>
      <c r="N413" s="372">
        <v>1</v>
      </c>
      <c r="O413" s="373">
        <v>39310</v>
      </c>
      <c r="P413" s="373">
        <v>57762</v>
      </c>
      <c r="Q413" s="373">
        <v>62879</v>
      </c>
      <c r="R413" s="373">
        <v>71326</v>
      </c>
      <c r="S413" s="374">
        <v>60903</v>
      </c>
      <c r="T413" s="374">
        <v>67467</v>
      </c>
      <c r="U413" s="374">
        <v>72145</v>
      </c>
      <c r="V413" s="374">
        <v>79280</v>
      </c>
      <c r="W413" s="373">
        <v>30462</v>
      </c>
      <c r="X413" s="373">
        <v>44682</v>
      </c>
      <c r="Y413" s="373">
        <v>48455</v>
      </c>
      <c r="Z413" s="373">
        <v>54964</v>
      </c>
      <c r="AA413" s="374">
        <v>48656</v>
      </c>
      <c r="AB413" s="374">
        <v>53771</v>
      </c>
      <c r="AC413" s="374">
        <v>56635</v>
      </c>
      <c r="AD413" s="374">
        <v>62962</v>
      </c>
      <c r="AE413" s="373">
        <v>196</v>
      </c>
      <c r="AF413" s="373">
        <v>215</v>
      </c>
      <c r="AG413" s="373">
        <v>211</v>
      </c>
      <c r="AH413" s="373">
        <v>224</v>
      </c>
      <c r="AI413" s="374">
        <v>224</v>
      </c>
      <c r="AJ413" s="374">
        <v>225</v>
      </c>
      <c r="AK413" s="374">
        <v>228</v>
      </c>
      <c r="AL413" s="374">
        <v>252</v>
      </c>
      <c r="AM413" s="226">
        <v>8848</v>
      </c>
      <c r="AN413" s="226">
        <v>13080</v>
      </c>
      <c r="AO413" s="226">
        <v>14424</v>
      </c>
      <c r="AP413" s="226">
        <v>16361</v>
      </c>
      <c r="AQ413" s="227">
        <v>12247</v>
      </c>
      <c r="AR413" s="227">
        <v>13695</v>
      </c>
      <c r="AS413" s="227">
        <v>15510</v>
      </c>
      <c r="AT413" s="227">
        <v>16318</v>
      </c>
      <c r="AU413" s="226">
        <v>3620</v>
      </c>
      <c r="AV413" s="226">
        <v>6399</v>
      </c>
      <c r="AW413" s="226">
        <v>7003</v>
      </c>
      <c r="AX413" s="226">
        <v>8065</v>
      </c>
      <c r="AY413" s="227">
        <v>6715</v>
      </c>
      <c r="AZ413" s="227">
        <v>7278</v>
      </c>
      <c r="BA413" s="227">
        <v>8206</v>
      </c>
      <c r="BB413" s="227">
        <v>8316</v>
      </c>
      <c r="BC413" s="226">
        <f t="shared" si="181"/>
        <v>5163</v>
      </c>
      <c r="BD413" s="226">
        <f t="shared" si="180"/>
        <v>6570</v>
      </c>
      <c r="BE413" s="226">
        <f t="shared" si="180"/>
        <v>7321</v>
      </c>
      <c r="BF413" s="226">
        <f t="shared" si="180"/>
        <v>8227</v>
      </c>
      <c r="BG413" s="218">
        <f t="shared" si="180"/>
        <v>5061</v>
      </c>
      <c r="BH413" s="218">
        <f t="shared" si="180"/>
        <v>5981</v>
      </c>
      <c r="BI413" s="218">
        <f t="shared" si="180"/>
        <v>6869</v>
      </c>
      <c r="BJ413" s="218">
        <f t="shared" si="180"/>
        <v>7510</v>
      </c>
      <c r="BK413" s="226">
        <f t="shared" si="183"/>
        <v>65</v>
      </c>
      <c r="BL413" s="226">
        <f t="shared" si="183"/>
        <v>111</v>
      </c>
      <c r="BM413" s="226">
        <f t="shared" si="183"/>
        <v>100</v>
      </c>
      <c r="BN413" s="226">
        <f t="shared" si="182"/>
        <v>69</v>
      </c>
      <c r="BO413" s="227">
        <f t="shared" si="182"/>
        <v>471</v>
      </c>
      <c r="BP413" s="227">
        <f t="shared" si="182"/>
        <v>436</v>
      </c>
      <c r="BQ413" s="227">
        <f t="shared" si="182"/>
        <v>435</v>
      </c>
      <c r="BR413" s="227">
        <f t="shared" si="173"/>
        <v>492</v>
      </c>
      <c r="BS413" s="226">
        <v>107</v>
      </c>
      <c r="BT413" s="226">
        <v>111</v>
      </c>
      <c r="BU413" s="226">
        <v>100</v>
      </c>
      <c r="BV413" s="226">
        <v>69</v>
      </c>
      <c r="BW413" s="227">
        <v>471</v>
      </c>
      <c r="BX413" s="227">
        <v>436</v>
      </c>
      <c r="BY413" s="227">
        <v>435</v>
      </c>
      <c r="BZ413" s="227">
        <v>492</v>
      </c>
      <c r="CA413" s="226">
        <v>42</v>
      </c>
      <c r="CB413" s="226">
        <f>IFERROR(VLOOKUP($G413,[12]ITEM!$B$2:$AC$939,26,0),0)</f>
        <v>0</v>
      </c>
      <c r="CC413" s="226">
        <f>IFERROR(VLOOKUP($G413,[12]ITEM!$B$2:$AC$939,27,0),0)</f>
        <v>0</v>
      </c>
      <c r="CD413" s="226">
        <f>IFERROR(VLOOKUP($G413,[12]ITEM!$B$2:$AC$939,28,0),0)</f>
        <v>0</v>
      </c>
      <c r="CE413" s="227">
        <v>0</v>
      </c>
      <c r="CF413" s="227">
        <v>0</v>
      </c>
      <c r="CG413" s="227">
        <v>0</v>
      </c>
      <c r="CH413" s="227">
        <v>0</v>
      </c>
      <c r="CI413" s="375"/>
      <c r="CJ413" s="226">
        <f t="shared" si="164"/>
        <v>5163</v>
      </c>
      <c r="CK413" s="226">
        <f t="shared" si="164"/>
        <v>7269</v>
      </c>
      <c r="CL413" s="226">
        <f t="shared" si="164"/>
        <v>8031</v>
      </c>
      <c r="CM413" s="226">
        <f t="shared" si="164"/>
        <v>8484</v>
      </c>
      <c r="CN413" s="227">
        <f t="shared" si="159"/>
        <v>5061</v>
      </c>
      <c r="CO413" s="227">
        <f t="shared" si="159"/>
        <v>5444.4482784020265</v>
      </c>
      <c r="CP413" s="227">
        <f t="shared" si="159"/>
        <v>5481.6330831117593</v>
      </c>
      <c r="CQ413" s="227">
        <f t="shared" si="159"/>
        <v>5555.9914625160209</v>
      </c>
      <c r="CR413" s="226">
        <v>1159</v>
      </c>
      <c r="CS413" s="226">
        <v>1765</v>
      </c>
      <c r="CT413" s="226">
        <v>1947</v>
      </c>
      <c r="CU413" s="226">
        <v>2208</v>
      </c>
      <c r="CV413" s="227">
        <f t="shared" si="165"/>
        <v>-343</v>
      </c>
      <c r="CW413" s="227">
        <f>CV413*(1+('[13]GROWTH (YoY)'!AR413/100))</f>
        <v>-383.5517215979732</v>
      </c>
      <c r="CX413" s="227">
        <f>CW413*(1+('[13]GROWTH (YoY)'!AS413/100))</f>
        <v>-434.36691688824044</v>
      </c>
      <c r="CY413" s="227">
        <f>CX413*(1+('[13]GROWTH (YoY)'!AT413/100))</f>
        <v>-457.00853748397896</v>
      </c>
      <c r="CZ413" s="226">
        <v>0</v>
      </c>
      <c r="DA413" s="226">
        <v>0</v>
      </c>
      <c r="DB413" s="226">
        <v>0</v>
      </c>
      <c r="DC413" s="226">
        <v>0</v>
      </c>
      <c r="DD413" s="227">
        <v>0</v>
      </c>
      <c r="DE413" s="227">
        <v>0</v>
      </c>
      <c r="DF413" s="227">
        <v>0</v>
      </c>
      <c r="DG413" s="227">
        <v>0</v>
      </c>
      <c r="DH413" s="226">
        <v>4004</v>
      </c>
      <c r="DI413" s="226">
        <v>5504</v>
      </c>
      <c r="DJ413" s="226">
        <v>6084</v>
      </c>
      <c r="DK413" s="226">
        <v>6276</v>
      </c>
      <c r="DL413" s="227">
        <v>5404</v>
      </c>
      <c r="DM413" s="227">
        <v>5828</v>
      </c>
      <c r="DN413" s="227">
        <v>5916</v>
      </c>
      <c r="DO413" s="227">
        <v>6013</v>
      </c>
      <c r="DP413" s="376">
        <f t="shared" si="161"/>
        <v>0</v>
      </c>
      <c r="DQ413" s="226">
        <f t="shared" si="161"/>
        <v>-699</v>
      </c>
      <c r="DR413" s="226">
        <f t="shared" si="161"/>
        <v>-710</v>
      </c>
      <c r="DS413" s="226">
        <f t="shared" si="172"/>
        <v>-257</v>
      </c>
      <c r="DT413" s="227">
        <f t="shared" si="172"/>
        <v>0</v>
      </c>
      <c r="DU413" s="227">
        <f t="shared" si="172"/>
        <v>536.55172159797348</v>
      </c>
      <c r="DV413" s="227">
        <f t="shared" si="172"/>
        <v>1387.3669168882407</v>
      </c>
      <c r="DW413" s="227">
        <f t="shared" si="172"/>
        <v>1954.0085374839791</v>
      </c>
      <c r="DX413" s="377">
        <f t="shared" si="174"/>
        <v>0.77491732383617395</v>
      </c>
      <c r="DY413" s="377">
        <f t="shared" si="174"/>
        <v>0.77355354731484371</v>
      </c>
      <c r="DZ413" s="377">
        <f t="shared" si="174"/>
        <v>0.77060703891601334</v>
      </c>
      <c r="EA413" s="377">
        <f t="shared" si="174"/>
        <v>0.7706025853125088</v>
      </c>
      <c r="EB413" s="378">
        <f t="shared" si="160"/>
        <v>0.79890974172044071</v>
      </c>
      <c r="EC413" s="378">
        <f t="shared" si="160"/>
        <v>0.79699705040983004</v>
      </c>
      <c r="ED413" s="378">
        <f t="shared" si="160"/>
        <v>0.78501628664495116</v>
      </c>
      <c r="EE413" s="378">
        <f t="shared" si="160"/>
        <v>0.79417255297679112</v>
      </c>
      <c r="EG413" s="226">
        <v>36347</v>
      </c>
      <c r="EH413" s="226">
        <v>28648</v>
      </c>
      <c r="EI413" s="226">
        <v>7699</v>
      </c>
      <c r="EJ413" s="226">
        <v>2632</v>
      </c>
      <c r="EK413" s="226">
        <v>12380</v>
      </c>
      <c r="EL413" s="226">
        <v>66281</v>
      </c>
      <c r="EM413" s="226">
        <v>66269</v>
      </c>
      <c r="EN413" s="379">
        <f t="shared" si="166"/>
        <v>0.78818059262112417</v>
      </c>
      <c r="EO413" s="226">
        <f t="shared" si="167"/>
        <v>34.186257955578647</v>
      </c>
      <c r="EP413" s="379">
        <f t="shared" si="168"/>
        <v>0.34060582716592841</v>
      </c>
      <c r="EQ413" s="226">
        <f t="shared" si="169"/>
        <v>186780.52533908663</v>
      </c>
      <c r="ER413" s="226">
        <f t="shared" si="170"/>
        <v>3309.7426146966659</v>
      </c>
      <c r="ES413" s="292"/>
      <c r="ET413" s="227">
        <v>60903</v>
      </c>
      <c r="EU413" s="227">
        <v>48656</v>
      </c>
      <c r="EV413" s="227">
        <v>12247</v>
      </c>
      <c r="EW413" s="227">
        <v>4213</v>
      </c>
      <c r="EX413" s="227">
        <v>19092</v>
      </c>
      <c r="EY413" s="227">
        <v>77394</v>
      </c>
      <c r="EZ413" s="227">
        <v>77383</v>
      </c>
      <c r="FA413" s="380">
        <f t="shared" si="175"/>
        <v>0.79890974172044071</v>
      </c>
      <c r="FB413" s="228">
        <f t="shared" si="176"/>
        <v>34.400261288478809</v>
      </c>
      <c r="FC413" s="380">
        <f t="shared" si="177"/>
        <v>0.31348209447810454</v>
      </c>
      <c r="FD413" s="227">
        <f t="shared" si="178"/>
        <v>246685.78959609271</v>
      </c>
      <c r="FE413" s="227">
        <f t="shared" si="179"/>
        <v>4536.9568682182562</v>
      </c>
      <c r="FF413" s="227">
        <v>12247</v>
      </c>
      <c r="FG413" s="228">
        <f t="shared" si="171"/>
        <v>49.628480444190416</v>
      </c>
      <c r="FH413" s="227">
        <v>6078</v>
      </c>
      <c r="FI413" s="227">
        <v>12247</v>
      </c>
      <c r="FJ413" s="227">
        <v>44</v>
      </c>
      <c r="FK413" s="227">
        <f t="shared" si="162"/>
        <v>6125</v>
      </c>
      <c r="FL413" s="227">
        <v>2705</v>
      </c>
      <c r="FM413" s="227">
        <f t="shared" si="163"/>
        <v>3420</v>
      </c>
      <c r="FZ413" s="229"/>
      <c r="GA413" s="229"/>
      <c r="GB413" s="229"/>
      <c r="GC413" s="229"/>
      <c r="GD413" s="229"/>
    </row>
    <row r="414" spans="1:186" s="368" customFormat="1">
      <c r="A414" s="287" t="s">
        <v>534</v>
      </c>
      <c r="B414" s="369" t="s">
        <v>535</v>
      </c>
      <c r="C414" s="287" t="s">
        <v>1013</v>
      </c>
      <c r="D414" s="403" t="s">
        <v>3126</v>
      </c>
      <c r="E414" s="369" t="s">
        <v>1014</v>
      </c>
      <c r="F414" s="403">
        <v>411</v>
      </c>
      <c r="G414" s="404" t="s">
        <v>1045</v>
      </c>
      <c r="H414" s="392" t="s">
        <v>1046</v>
      </c>
      <c r="I414" s="287" t="s">
        <v>1043</v>
      </c>
      <c r="J414" s="369" t="s">
        <v>1044</v>
      </c>
      <c r="K414" s="287" t="s">
        <v>557</v>
      </c>
      <c r="L414" s="369" t="s">
        <v>956</v>
      </c>
      <c r="M414" s="369" t="s">
        <v>3124</v>
      </c>
      <c r="N414" s="372">
        <v>1</v>
      </c>
      <c r="O414" s="373">
        <v>15672</v>
      </c>
      <c r="P414" s="373">
        <v>20479</v>
      </c>
      <c r="Q414" s="373">
        <v>23459</v>
      </c>
      <c r="R414" s="373">
        <v>27031</v>
      </c>
      <c r="S414" s="374">
        <v>30780</v>
      </c>
      <c r="T414" s="374">
        <v>35155</v>
      </c>
      <c r="U414" s="374">
        <v>40524</v>
      </c>
      <c r="V414" s="374">
        <v>41151</v>
      </c>
      <c r="W414" s="373">
        <v>10734</v>
      </c>
      <c r="X414" s="373">
        <v>14036</v>
      </c>
      <c r="Y414" s="373">
        <v>16079</v>
      </c>
      <c r="Z414" s="373">
        <v>18527</v>
      </c>
      <c r="AA414" s="374">
        <v>24065</v>
      </c>
      <c r="AB414" s="374">
        <v>27493</v>
      </c>
      <c r="AC414" s="374">
        <v>31713</v>
      </c>
      <c r="AD414" s="374">
        <v>32113</v>
      </c>
      <c r="AE414" s="373">
        <v>78</v>
      </c>
      <c r="AF414" s="373">
        <v>76</v>
      </c>
      <c r="AG414" s="373">
        <v>79</v>
      </c>
      <c r="AH414" s="373">
        <v>85</v>
      </c>
      <c r="AI414" s="374">
        <v>113</v>
      </c>
      <c r="AJ414" s="374">
        <v>117</v>
      </c>
      <c r="AK414" s="374">
        <v>128</v>
      </c>
      <c r="AL414" s="374">
        <v>131</v>
      </c>
      <c r="AM414" s="226">
        <v>4938</v>
      </c>
      <c r="AN414" s="226">
        <v>6443</v>
      </c>
      <c r="AO414" s="226">
        <v>7380</v>
      </c>
      <c r="AP414" s="226">
        <v>8504</v>
      </c>
      <c r="AQ414" s="227">
        <v>6715</v>
      </c>
      <c r="AR414" s="227">
        <v>7662</v>
      </c>
      <c r="AS414" s="227">
        <v>8812</v>
      </c>
      <c r="AT414" s="227">
        <v>9038</v>
      </c>
      <c r="AU414" s="226">
        <v>3670</v>
      </c>
      <c r="AV414" s="226">
        <v>5656</v>
      </c>
      <c r="AW414" s="226">
        <v>6489</v>
      </c>
      <c r="AX414" s="226">
        <v>7574</v>
      </c>
      <c r="AY414" s="227">
        <v>5289</v>
      </c>
      <c r="AZ414" s="227">
        <v>5564</v>
      </c>
      <c r="BA414" s="227">
        <v>6274</v>
      </c>
      <c r="BB414" s="227">
        <v>6342</v>
      </c>
      <c r="BC414" s="226">
        <f t="shared" si="181"/>
        <v>1231</v>
      </c>
      <c r="BD414" s="226">
        <f t="shared" si="180"/>
        <v>738</v>
      </c>
      <c r="BE414" s="226">
        <f t="shared" si="180"/>
        <v>858</v>
      </c>
      <c r="BF414" s="226">
        <f t="shared" si="180"/>
        <v>898</v>
      </c>
      <c r="BG414" s="218">
        <f t="shared" si="180"/>
        <v>1314</v>
      </c>
      <c r="BH414" s="218">
        <f t="shared" si="180"/>
        <v>2024</v>
      </c>
      <c r="BI414" s="218">
        <f t="shared" si="180"/>
        <v>2457</v>
      </c>
      <c r="BJ414" s="218">
        <f t="shared" si="180"/>
        <v>2591</v>
      </c>
      <c r="BK414" s="226">
        <f t="shared" si="183"/>
        <v>37</v>
      </c>
      <c r="BL414" s="226">
        <f t="shared" si="183"/>
        <v>49</v>
      </c>
      <c r="BM414" s="226">
        <f t="shared" si="183"/>
        <v>33</v>
      </c>
      <c r="BN414" s="226">
        <f t="shared" si="182"/>
        <v>32</v>
      </c>
      <c r="BO414" s="227">
        <f t="shared" si="182"/>
        <v>112</v>
      </c>
      <c r="BP414" s="227">
        <f t="shared" si="182"/>
        <v>74</v>
      </c>
      <c r="BQ414" s="227">
        <f t="shared" si="182"/>
        <v>81</v>
      </c>
      <c r="BR414" s="227">
        <f t="shared" si="173"/>
        <v>105</v>
      </c>
      <c r="BS414" s="226">
        <v>60</v>
      </c>
      <c r="BT414" s="226">
        <v>49</v>
      </c>
      <c r="BU414" s="226">
        <v>33</v>
      </c>
      <c r="BV414" s="226">
        <v>32</v>
      </c>
      <c r="BW414" s="227">
        <v>112</v>
      </c>
      <c r="BX414" s="227">
        <v>74</v>
      </c>
      <c r="BY414" s="227">
        <v>81</v>
      </c>
      <c r="BZ414" s="227">
        <v>105</v>
      </c>
      <c r="CA414" s="226">
        <v>23</v>
      </c>
      <c r="CB414" s="226">
        <f>IFERROR(VLOOKUP($G414,[12]ITEM!$B$2:$AC$939,26,0),0)</f>
        <v>0</v>
      </c>
      <c r="CC414" s="226">
        <f>IFERROR(VLOOKUP($G414,[12]ITEM!$B$2:$AC$939,27,0),0)</f>
        <v>0</v>
      </c>
      <c r="CD414" s="226">
        <f>IFERROR(VLOOKUP($G414,[12]ITEM!$B$2:$AC$939,28,0),0)</f>
        <v>0</v>
      </c>
      <c r="CE414" s="227">
        <v>0</v>
      </c>
      <c r="CF414" s="227">
        <v>0</v>
      </c>
      <c r="CG414" s="227">
        <v>0</v>
      </c>
      <c r="CH414" s="227">
        <v>0</v>
      </c>
      <c r="CI414" s="375"/>
      <c r="CJ414" s="226">
        <f t="shared" si="164"/>
        <v>1232</v>
      </c>
      <c r="CK414" s="226">
        <f t="shared" si="164"/>
        <v>943</v>
      </c>
      <c r="CL414" s="226">
        <f t="shared" si="164"/>
        <v>654</v>
      </c>
      <c r="CM414" s="226">
        <f t="shared" si="164"/>
        <v>852</v>
      </c>
      <c r="CN414" s="227">
        <f t="shared" si="159"/>
        <v>1314</v>
      </c>
      <c r="CO414" s="227">
        <f t="shared" si="159"/>
        <v>1070.9437320103521</v>
      </c>
      <c r="CP414" s="227">
        <f t="shared" si="159"/>
        <v>1316.654875134215</v>
      </c>
      <c r="CQ414" s="227">
        <f t="shared" si="159"/>
        <v>1344.1515587396811</v>
      </c>
      <c r="CR414" s="226">
        <v>71</v>
      </c>
      <c r="CS414" s="226">
        <v>103</v>
      </c>
      <c r="CT414" s="226">
        <v>118</v>
      </c>
      <c r="CU414" s="226">
        <v>136</v>
      </c>
      <c r="CV414" s="227">
        <f t="shared" si="165"/>
        <v>489</v>
      </c>
      <c r="CW414" s="227">
        <f>CV414*(1+('[13]GROWTH (YoY)'!AR414/100))</f>
        <v>557.94373201035194</v>
      </c>
      <c r="CX414" s="227">
        <f>CW414*(1+('[13]GROWTH (YoY)'!AS414/100))</f>
        <v>641.65487513421499</v>
      </c>
      <c r="CY414" s="227">
        <f>CX414*(1+('[13]GROWTH (YoY)'!AT414/100))</f>
        <v>658.15155873968115</v>
      </c>
      <c r="CZ414" s="226">
        <v>0</v>
      </c>
      <c r="DA414" s="226">
        <v>0</v>
      </c>
      <c r="DB414" s="226">
        <v>0</v>
      </c>
      <c r="DC414" s="226">
        <v>0</v>
      </c>
      <c r="DD414" s="227">
        <v>0</v>
      </c>
      <c r="DE414" s="227">
        <v>0</v>
      </c>
      <c r="DF414" s="227">
        <v>0</v>
      </c>
      <c r="DG414" s="227">
        <v>0</v>
      </c>
      <c r="DH414" s="226">
        <v>1161</v>
      </c>
      <c r="DI414" s="226">
        <v>840</v>
      </c>
      <c r="DJ414" s="226">
        <v>536</v>
      </c>
      <c r="DK414" s="226">
        <v>716</v>
      </c>
      <c r="DL414" s="227">
        <v>825</v>
      </c>
      <c r="DM414" s="227">
        <v>513</v>
      </c>
      <c r="DN414" s="227">
        <v>675</v>
      </c>
      <c r="DO414" s="227">
        <v>686</v>
      </c>
      <c r="DP414" s="376">
        <f t="shared" si="161"/>
        <v>-1</v>
      </c>
      <c r="DQ414" s="226">
        <f t="shared" si="161"/>
        <v>-205</v>
      </c>
      <c r="DR414" s="226">
        <f t="shared" si="161"/>
        <v>204</v>
      </c>
      <c r="DS414" s="226">
        <f t="shared" si="172"/>
        <v>46</v>
      </c>
      <c r="DT414" s="227">
        <f t="shared" si="172"/>
        <v>0</v>
      </c>
      <c r="DU414" s="227">
        <f t="shared" si="172"/>
        <v>953.05626798964795</v>
      </c>
      <c r="DV414" s="227">
        <f t="shared" si="172"/>
        <v>1140.345124865785</v>
      </c>
      <c r="DW414" s="227">
        <f t="shared" si="172"/>
        <v>1246.8484412603189</v>
      </c>
      <c r="DX414" s="377">
        <f t="shared" si="174"/>
        <v>0.68491577335375187</v>
      </c>
      <c r="DY414" s="377">
        <f t="shared" si="174"/>
        <v>0.68538502856584793</v>
      </c>
      <c r="DZ414" s="377">
        <f t="shared" si="174"/>
        <v>0.68540858519118464</v>
      </c>
      <c r="EA414" s="377">
        <f t="shared" si="174"/>
        <v>0.6853982464577707</v>
      </c>
      <c r="EB414" s="378">
        <f t="shared" si="160"/>
        <v>0.78183885640025996</v>
      </c>
      <c r="EC414" s="378">
        <f t="shared" si="160"/>
        <v>0.78205091736595078</v>
      </c>
      <c r="ED414" s="378">
        <f t="shared" si="160"/>
        <v>0.78257328990228014</v>
      </c>
      <c r="EE414" s="378">
        <f t="shared" si="160"/>
        <v>0.78036985735462083</v>
      </c>
      <c r="EG414" s="226">
        <v>23245</v>
      </c>
      <c r="EH414" s="226">
        <v>19388</v>
      </c>
      <c r="EI414" s="226">
        <v>3857</v>
      </c>
      <c r="EJ414" s="226">
        <v>1918</v>
      </c>
      <c r="EK414" s="226">
        <v>5078</v>
      </c>
      <c r="EL414" s="226">
        <v>42372</v>
      </c>
      <c r="EM414" s="226">
        <v>42370</v>
      </c>
      <c r="EN414" s="379">
        <f t="shared" si="166"/>
        <v>0.83407184340718432</v>
      </c>
      <c r="EO414" s="226">
        <f t="shared" si="167"/>
        <v>49.727767695099814</v>
      </c>
      <c r="EP414" s="379">
        <f t="shared" si="168"/>
        <v>0.21845558184555819</v>
      </c>
      <c r="EQ414" s="226">
        <f t="shared" si="169"/>
        <v>119843.29274048901</v>
      </c>
      <c r="ER414" s="226">
        <f t="shared" si="170"/>
        <v>3772.3231846432227</v>
      </c>
      <c r="ES414" s="292"/>
      <c r="ET414" s="227">
        <v>31780</v>
      </c>
      <c r="EU414" s="227">
        <v>25165</v>
      </c>
      <c r="EV414" s="227">
        <v>6615</v>
      </c>
      <c r="EW414" s="227">
        <v>1651</v>
      </c>
      <c r="EX414" s="227">
        <v>4835</v>
      </c>
      <c r="EY414" s="227">
        <v>35764</v>
      </c>
      <c r="EZ414" s="227">
        <v>35762</v>
      </c>
      <c r="FA414" s="380">
        <f t="shared" si="175"/>
        <v>0.79185022026431717</v>
      </c>
      <c r="FB414" s="228">
        <f t="shared" si="176"/>
        <v>24.958427815570673</v>
      </c>
      <c r="FC414" s="380">
        <f t="shared" si="177"/>
        <v>0.15213971050975456</v>
      </c>
      <c r="FD414" s="227">
        <f t="shared" si="178"/>
        <v>135191.81299630913</v>
      </c>
      <c r="FE414" s="227">
        <f t="shared" si="179"/>
        <v>3847.1934828402586</v>
      </c>
      <c r="FF414" s="227">
        <v>7215</v>
      </c>
      <c r="FG414" s="228">
        <f t="shared" si="171"/>
        <v>66.347886347886359</v>
      </c>
      <c r="FH414" s="227">
        <v>4787</v>
      </c>
      <c r="FI414" s="227">
        <v>7215</v>
      </c>
      <c r="FJ414" s="227">
        <v>24</v>
      </c>
      <c r="FK414" s="227">
        <f t="shared" si="162"/>
        <v>2404</v>
      </c>
      <c r="FL414" s="227">
        <v>1389</v>
      </c>
      <c r="FM414" s="227">
        <f t="shared" si="163"/>
        <v>1015</v>
      </c>
      <c r="FZ414" s="229"/>
      <c r="GA414" s="229"/>
      <c r="GB414" s="229"/>
      <c r="GC414" s="229"/>
      <c r="GD414" s="229"/>
    </row>
    <row r="415" spans="1:186" s="368" customFormat="1">
      <c r="A415" s="287" t="s">
        <v>534</v>
      </c>
      <c r="B415" s="369" t="s">
        <v>535</v>
      </c>
      <c r="C415" s="287" t="s">
        <v>1013</v>
      </c>
      <c r="D415" s="403" t="s">
        <v>3126</v>
      </c>
      <c r="E415" s="369" t="s">
        <v>1014</v>
      </c>
      <c r="F415" s="403">
        <v>412</v>
      </c>
      <c r="G415" s="404" t="s">
        <v>1047</v>
      </c>
      <c r="H415" s="392" t="s">
        <v>1048</v>
      </c>
      <c r="I415" s="287" t="s">
        <v>1043</v>
      </c>
      <c r="J415" s="369" t="s">
        <v>1044</v>
      </c>
      <c r="K415" s="287" t="s">
        <v>557</v>
      </c>
      <c r="L415" s="369" t="s">
        <v>956</v>
      </c>
      <c r="M415" s="369" t="s">
        <v>3124</v>
      </c>
      <c r="N415" s="372">
        <v>1</v>
      </c>
      <c r="O415" s="373">
        <v>2144</v>
      </c>
      <c r="P415" s="373">
        <v>2926</v>
      </c>
      <c r="Q415" s="373">
        <v>3605</v>
      </c>
      <c r="R415" s="373">
        <v>3951</v>
      </c>
      <c r="S415" s="374">
        <v>3341</v>
      </c>
      <c r="T415" s="374">
        <v>4095</v>
      </c>
      <c r="U415" s="374">
        <v>4487</v>
      </c>
      <c r="V415" s="374">
        <v>4748</v>
      </c>
      <c r="W415" s="373">
        <v>1819</v>
      </c>
      <c r="X415" s="373">
        <v>2483</v>
      </c>
      <c r="Y415" s="373">
        <v>3059</v>
      </c>
      <c r="Z415" s="373">
        <v>3352</v>
      </c>
      <c r="AA415" s="374">
        <v>2431</v>
      </c>
      <c r="AB415" s="374">
        <v>2923</v>
      </c>
      <c r="AC415" s="374">
        <v>3208</v>
      </c>
      <c r="AD415" s="374">
        <v>3389</v>
      </c>
      <c r="AE415" s="373">
        <v>11</v>
      </c>
      <c r="AF415" s="373">
        <v>11</v>
      </c>
      <c r="AG415" s="373">
        <v>12</v>
      </c>
      <c r="AH415" s="373">
        <v>12</v>
      </c>
      <c r="AI415" s="374">
        <v>12</v>
      </c>
      <c r="AJ415" s="374">
        <v>14</v>
      </c>
      <c r="AK415" s="374">
        <v>14</v>
      </c>
      <c r="AL415" s="374">
        <v>15</v>
      </c>
      <c r="AM415" s="226">
        <v>325</v>
      </c>
      <c r="AN415" s="226">
        <v>444</v>
      </c>
      <c r="AO415" s="226">
        <v>547</v>
      </c>
      <c r="AP415" s="226">
        <v>599</v>
      </c>
      <c r="AQ415" s="227">
        <v>910</v>
      </c>
      <c r="AR415" s="227">
        <v>1172</v>
      </c>
      <c r="AS415" s="227">
        <v>1279</v>
      </c>
      <c r="AT415" s="227">
        <v>1359</v>
      </c>
      <c r="AU415" s="226">
        <v>189</v>
      </c>
      <c r="AV415" s="226">
        <v>171</v>
      </c>
      <c r="AW415" s="226">
        <v>212</v>
      </c>
      <c r="AX415" s="226">
        <v>240</v>
      </c>
      <c r="AY415" s="227">
        <v>469</v>
      </c>
      <c r="AZ415" s="227">
        <v>520</v>
      </c>
      <c r="BA415" s="227">
        <v>584</v>
      </c>
      <c r="BB415" s="227">
        <v>593</v>
      </c>
      <c r="BC415" s="226">
        <f t="shared" si="181"/>
        <v>136</v>
      </c>
      <c r="BD415" s="226">
        <f t="shared" si="180"/>
        <v>269</v>
      </c>
      <c r="BE415" s="226">
        <f t="shared" si="180"/>
        <v>327</v>
      </c>
      <c r="BF415" s="226">
        <f t="shared" si="180"/>
        <v>349</v>
      </c>
      <c r="BG415" s="218">
        <f t="shared" si="180"/>
        <v>411</v>
      </c>
      <c r="BH415" s="218">
        <f t="shared" si="180"/>
        <v>627</v>
      </c>
      <c r="BI415" s="218">
        <f t="shared" si="180"/>
        <v>668</v>
      </c>
      <c r="BJ415" s="218">
        <f t="shared" si="180"/>
        <v>743</v>
      </c>
      <c r="BK415" s="226">
        <f t="shared" si="183"/>
        <v>0</v>
      </c>
      <c r="BL415" s="226">
        <f t="shared" si="183"/>
        <v>4</v>
      </c>
      <c r="BM415" s="226">
        <f t="shared" si="183"/>
        <v>8</v>
      </c>
      <c r="BN415" s="226">
        <f t="shared" si="182"/>
        <v>10</v>
      </c>
      <c r="BO415" s="227">
        <f t="shared" si="182"/>
        <v>30</v>
      </c>
      <c r="BP415" s="227">
        <f t="shared" si="182"/>
        <v>25</v>
      </c>
      <c r="BQ415" s="227">
        <f t="shared" si="182"/>
        <v>27</v>
      </c>
      <c r="BR415" s="227">
        <f t="shared" si="173"/>
        <v>23</v>
      </c>
      <c r="BS415" s="226">
        <v>0</v>
      </c>
      <c r="BT415" s="226">
        <v>4</v>
      </c>
      <c r="BU415" s="226">
        <v>8</v>
      </c>
      <c r="BV415" s="226">
        <v>10</v>
      </c>
      <c r="BW415" s="227">
        <v>30</v>
      </c>
      <c r="BX415" s="227">
        <v>25</v>
      </c>
      <c r="BY415" s="227">
        <v>27</v>
      </c>
      <c r="BZ415" s="227">
        <v>23</v>
      </c>
      <c r="CA415" s="226">
        <v>0</v>
      </c>
      <c r="CB415" s="226">
        <f>IFERROR(VLOOKUP($G415,[12]ITEM!$B$2:$AC$939,26,0),0)</f>
        <v>0</v>
      </c>
      <c r="CC415" s="226">
        <f>IFERROR(VLOOKUP($G415,[12]ITEM!$B$2:$AC$939,27,0),0)</f>
        <v>0</v>
      </c>
      <c r="CD415" s="226">
        <f>IFERROR(VLOOKUP($G415,[12]ITEM!$B$2:$AC$939,28,0),0)</f>
        <v>0</v>
      </c>
      <c r="CE415" s="227">
        <v>0</v>
      </c>
      <c r="CF415" s="227">
        <v>0</v>
      </c>
      <c r="CG415" s="227">
        <v>0</v>
      </c>
      <c r="CH415" s="227">
        <v>0</v>
      </c>
      <c r="CI415" s="375"/>
      <c r="CJ415" s="226">
        <f t="shared" si="164"/>
        <v>137</v>
      </c>
      <c r="CK415" s="226">
        <f t="shared" si="164"/>
        <v>216</v>
      </c>
      <c r="CL415" s="226">
        <f t="shared" si="164"/>
        <v>226</v>
      </c>
      <c r="CM415" s="226">
        <f t="shared" si="164"/>
        <v>246</v>
      </c>
      <c r="CN415" s="227">
        <f t="shared" si="159"/>
        <v>411</v>
      </c>
      <c r="CO415" s="227">
        <f t="shared" si="159"/>
        <v>479.1434318468871</v>
      </c>
      <c r="CP415" s="227">
        <f t="shared" si="159"/>
        <v>520.65545025982351</v>
      </c>
      <c r="CQ415" s="227">
        <f t="shared" si="159"/>
        <v>547.56900134977491</v>
      </c>
      <c r="CR415" s="226">
        <v>62</v>
      </c>
      <c r="CS415" s="226">
        <v>88</v>
      </c>
      <c r="CT415" s="226">
        <v>109</v>
      </c>
      <c r="CU415" s="226">
        <v>119</v>
      </c>
      <c r="CV415" s="227">
        <f t="shared" si="165"/>
        <v>285</v>
      </c>
      <c r="CW415" s="227">
        <f>CV415*(1+('[13]GROWTH (YoY)'!AR415/100))</f>
        <v>367.1434318468871</v>
      </c>
      <c r="CX415" s="227">
        <f>CW415*(1+('[13]GROWTH (YoY)'!AS415/100))</f>
        <v>400.65545025982345</v>
      </c>
      <c r="CY415" s="227">
        <f>CX415*(1+('[13]GROWTH (YoY)'!AT415/100))</f>
        <v>425.56900134977485</v>
      </c>
      <c r="CZ415" s="226">
        <v>0</v>
      </c>
      <c r="DA415" s="226">
        <v>0</v>
      </c>
      <c r="DB415" s="226">
        <v>0</v>
      </c>
      <c r="DC415" s="226">
        <v>0</v>
      </c>
      <c r="DD415" s="227">
        <v>0</v>
      </c>
      <c r="DE415" s="227">
        <v>0</v>
      </c>
      <c r="DF415" s="227">
        <v>0</v>
      </c>
      <c r="DG415" s="227">
        <v>0</v>
      </c>
      <c r="DH415" s="226">
        <v>75</v>
      </c>
      <c r="DI415" s="226">
        <v>128</v>
      </c>
      <c r="DJ415" s="226">
        <v>117</v>
      </c>
      <c r="DK415" s="226">
        <v>127</v>
      </c>
      <c r="DL415" s="227">
        <v>126</v>
      </c>
      <c r="DM415" s="227">
        <v>112</v>
      </c>
      <c r="DN415" s="227">
        <v>120</v>
      </c>
      <c r="DO415" s="227">
        <v>122</v>
      </c>
      <c r="DP415" s="376">
        <f t="shared" si="161"/>
        <v>-1</v>
      </c>
      <c r="DQ415" s="226">
        <f t="shared" si="161"/>
        <v>53</v>
      </c>
      <c r="DR415" s="226">
        <f t="shared" si="161"/>
        <v>101</v>
      </c>
      <c r="DS415" s="226">
        <f t="shared" si="172"/>
        <v>103</v>
      </c>
      <c r="DT415" s="227">
        <f t="shared" si="172"/>
        <v>0</v>
      </c>
      <c r="DU415" s="227">
        <f t="shared" si="172"/>
        <v>147.8565681531129</v>
      </c>
      <c r="DV415" s="227">
        <f t="shared" si="172"/>
        <v>147.34454974017649</v>
      </c>
      <c r="DW415" s="227">
        <f t="shared" si="172"/>
        <v>195.43099865022509</v>
      </c>
      <c r="DX415" s="377">
        <f t="shared" si="174"/>
        <v>0.84841417910447758</v>
      </c>
      <c r="DY415" s="377">
        <f t="shared" si="174"/>
        <v>0.84859876965140124</v>
      </c>
      <c r="DZ415" s="377">
        <f t="shared" si="174"/>
        <v>0.84854368932038837</v>
      </c>
      <c r="EA415" s="377">
        <f t="shared" si="174"/>
        <v>0.84839281194634275</v>
      </c>
      <c r="EB415" s="378">
        <f t="shared" si="160"/>
        <v>0.72762645914396884</v>
      </c>
      <c r="EC415" s="378">
        <f t="shared" si="160"/>
        <v>0.71379731379731381</v>
      </c>
      <c r="ED415" s="378">
        <f t="shared" si="160"/>
        <v>0.71495431245821262</v>
      </c>
      <c r="EE415" s="378">
        <f t="shared" si="160"/>
        <v>0.71377422072451557</v>
      </c>
      <c r="EG415" s="226">
        <v>2156</v>
      </c>
      <c r="EH415" s="226">
        <v>1708</v>
      </c>
      <c r="EI415" s="226">
        <v>448</v>
      </c>
      <c r="EJ415" s="226">
        <v>259</v>
      </c>
      <c r="EK415" s="226">
        <v>1365</v>
      </c>
      <c r="EL415" s="226">
        <v>10827</v>
      </c>
      <c r="EM415" s="226">
        <v>10825</v>
      </c>
      <c r="EN415" s="379">
        <f t="shared" si="166"/>
        <v>0.79220779220779225</v>
      </c>
      <c r="EO415" s="226">
        <f t="shared" si="167"/>
        <v>57.8125</v>
      </c>
      <c r="EP415" s="379">
        <f t="shared" si="168"/>
        <v>0.63311688311688308</v>
      </c>
      <c r="EQ415" s="226">
        <f t="shared" si="169"/>
        <v>126073.70462732059</v>
      </c>
      <c r="ER415" s="226">
        <f t="shared" si="170"/>
        <v>1993.841416474211</v>
      </c>
      <c r="ES415" s="292"/>
      <c r="ET415" s="227">
        <v>3341</v>
      </c>
      <c r="EU415" s="227">
        <v>2231</v>
      </c>
      <c r="EV415" s="227">
        <v>1110</v>
      </c>
      <c r="EW415" s="227">
        <v>431</v>
      </c>
      <c r="EX415" s="227">
        <v>915</v>
      </c>
      <c r="EY415" s="227">
        <v>12040</v>
      </c>
      <c r="EZ415" s="227">
        <v>12034</v>
      </c>
      <c r="FA415" s="380">
        <f t="shared" si="175"/>
        <v>0.66776414247231364</v>
      </c>
      <c r="FB415" s="228">
        <f t="shared" si="176"/>
        <v>38.828828828828826</v>
      </c>
      <c r="FC415" s="380">
        <f t="shared" si="177"/>
        <v>0.27387009877282253</v>
      </c>
      <c r="FD415" s="227">
        <f t="shared" si="178"/>
        <v>75996.677740863786</v>
      </c>
      <c r="FE415" s="227">
        <f t="shared" si="179"/>
        <v>2984.5991911805436</v>
      </c>
      <c r="FF415" s="227">
        <v>1110</v>
      </c>
      <c r="FG415" s="228">
        <f t="shared" si="171"/>
        <v>38.288288288288285</v>
      </c>
      <c r="FH415" s="227">
        <v>425</v>
      </c>
      <c r="FI415" s="227">
        <v>1110</v>
      </c>
      <c r="FJ415" s="227">
        <v>6</v>
      </c>
      <c r="FK415" s="227">
        <f t="shared" si="162"/>
        <v>679</v>
      </c>
      <c r="FL415" s="227">
        <v>148</v>
      </c>
      <c r="FM415" s="227">
        <f t="shared" si="163"/>
        <v>531</v>
      </c>
      <c r="FZ415" s="229"/>
      <c r="GA415" s="229"/>
      <c r="GB415" s="229"/>
      <c r="GC415" s="229"/>
      <c r="GD415" s="229"/>
    </row>
    <row r="416" spans="1:186" s="368" customFormat="1">
      <c r="A416" s="287" t="s">
        <v>534</v>
      </c>
      <c r="B416" s="369" t="s">
        <v>535</v>
      </c>
      <c r="C416" s="287" t="s">
        <v>1013</v>
      </c>
      <c r="D416" s="403" t="s">
        <v>3126</v>
      </c>
      <c r="E416" s="369" t="s">
        <v>1014</v>
      </c>
      <c r="F416" s="403">
        <v>413</v>
      </c>
      <c r="G416" s="404" t="s">
        <v>1049</v>
      </c>
      <c r="H416" s="392" t="s">
        <v>1050</v>
      </c>
      <c r="I416" s="287" t="s">
        <v>1043</v>
      </c>
      <c r="J416" s="369" t="s">
        <v>1044</v>
      </c>
      <c r="K416" s="287" t="s">
        <v>557</v>
      </c>
      <c r="L416" s="369" t="s">
        <v>956</v>
      </c>
      <c r="M416" s="369" t="s">
        <v>3124</v>
      </c>
      <c r="N416" s="372">
        <v>1</v>
      </c>
      <c r="O416" s="373">
        <v>30055</v>
      </c>
      <c r="P416" s="373">
        <v>51938</v>
      </c>
      <c r="Q416" s="373">
        <v>56964</v>
      </c>
      <c r="R416" s="373">
        <v>64855</v>
      </c>
      <c r="S416" s="374">
        <v>46269</v>
      </c>
      <c r="T416" s="374">
        <v>51011</v>
      </c>
      <c r="U416" s="374">
        <v>55376</v>
      </c>
      <c r="V416" s="374">
        <v>61338</v>
      </c>
      <c r="W416" s="373">
        <v>24209</v>
      </c>
      <c r="X416" s="373">
        <v>41742</v>
      </c>
      <c r="Y416" s="373">
        <v>45782</v>
      </c>
      <c r="Z416" s="373">
        <v>52124</v>
      </c>
      <c r="AA416" s="374">
        <v>38036</v>
      </c>
      <c r="AB416" s="374">
        <v>41998</v>
      </c>
      <c r="AC416" s="374">
        <v>45138</v>
      </c>
      <c r="AD416" s="374">
        <v>50713</v>
      </c>
      <c r="AE416" s="373">
        <v>150</v>
      </c>
      <c r="AF416" s="373">
        <v>193</v>
      </c>
      <c r="AG416" s="373">
        <v>192</v>
      </c>
      <c r="AH416" s="373">
        <v>204</v>
      </c>
      <c r="AI416" s="374">
        <v>171</v>
      </c>
      <c r="AJ416" s="374">
        <v>170</v>
      </c>
      <c r="AK416" s="374">
        <v>175</v>
      </c>
      <c r="AL416" s="374">
        <v>195</v>
      </c>
      <c r="AM416" s="226">
        <v>5846</v>
      </c>
      <c r="AN416" s="226">
        <v>10195</v>
      </c>
      <c r="AO416" s="226">
        <v>11182</v>
      </c>
      <c r="AP416" s="226">
        <v>12731</v>
      </c>
      <c r="AQ416" s="227">
        <v>8233</v>
      </c>
      <c r="AR416" s="227">
        <v>9013</v>
      </c>
      <c r="AS416" s="227">
        <v>10239</v>
      </c>
      <c r="AT416" s="227">
        <v>10625</v>
      </c>
      <c r="AU416" s="226">
        <v>2900</v>
      </c>
      <c r="AV416" s="226">
        <v>5218</v>
      </c>
      <c r="AW416" s="226">
        <v>5649</v>
      </c>
      <c r="AX416" s="226">
        <v>6540</v>
      </c>
      <c r="AY416" s="227">
        <v>3978</v>
      </c>
      <c r="AZ416" s="227">
        <v>4360</v>
      </c>
      <c r="BA416" s="227">
        <v>4919</v>
      </c>
      <c r="BB416" s="227">
        <v>4979</v>
      </c>
      <c r="BC416" s="226">
        <f t="shared" si="181"/>
        <v>2902</v>
      </c>
      <c r="BD416" s="226">
        <f t="shared" si="180"/>
        <v>4902</v>
      </c>
      <c r="BE416" s="226">
        <f t="shared" si="180"/>
        <v>5479</v>
      </c>
      <c r="BF416" s="226">
        <f t="shared" si="180"/>
        <v>6144</v>
      </c>
      <c r="BG416" s="218">
        <f t="shared" si="180"/>
        <v>4088</v>
      </c>
      <c r="BH416" s="218">
        <f t="shared" si="180"/>
        <v>4560</v>
      </c>
      <c r="BI416" s="218">
        <f t="shared" si="180"/>
        <v>5224</v>
      </c>
      <c r="BJ416" s="218">
        <f t="shared" si="180"/>
        <v>5513</v>
      </c>
      <c r="BK416" s="226">
        <f t="shared" si="183"/>
        <v>44</v>
      </c>
      <c r="BL416" s="226">
        <f t="shared" si="183"/>
        <v>75</v>
      </c>
      <c r="BM416" s="226">
        <f t="shared" si="183"/>
        <v>54</v>
      </c>
      <c r="BN416" s="226">
        <f t="shared" si="182"/>
        <v>47</v>
      </c>
      <c r="BO416" s="227">
        <f t="shared" si="182"/>
        <v>167</v>
      </c>
      <c r="BP416" s="227">
        <f t="shared" si="182"/>
        <v>93</v>
      </c>
      <c r="BQ416" s="227">
        <f t="shared" si="182"/>
        <v>96</v>
      </c>
      <c r="BR416" s="227">
        <f t="shared" si="173"/>
        <v>133</v>
      </c>
      <c r="BS416" s="226">
        <v>69</v>
      </c>
      <c r="BT416" s="226">
        <v>75</v>
      </c>
      <c r="BU416" s="226">
        <v>54</v>
      </c>
      <c r="BV416" s="226">
        <v>47</v>
      </c>
      <c r="BW416" s="227">
        <v>167</v>
      </c>
      <c r="BX416" s="227">
        <v>93</v>
      </c>
      <c r="BY416" s="227">
        <v>96</v>
      </c>
      <c r="BZ416" s="227">
        <v>133</v>
      </c>
      <c r="CA416" s="226">
        <v>25</v>
      </c>
      <c r="CB416" s="226">
        <f>IFERROR(VLOOKUP($G416,[12]ITEM!$B$2:$AC$939,26,0),0)</f>
        <v>0</v>
      </c>
      <c r="CC416" s="226">
        <f>IFERROR(VLOOKUP($G416,[12]ITEM!$B$2:$AC$939,27,0),0)</f>
        <v>0</v>
      </c>
      <c r="CD416" s="226">
        <f>IFERROR(VLOOKUP($G416,[12]ITEM!$B$2:$AC$939,28,0),0)</f>
        <v>0</v>
      </c>
      <c r="CE416" s="227">
        <v>0</v>
      </c>
      <c r="CF416" s="227">
        <v>0</v>
      </c>
      <c r="CG416" s="227">
        <v>0</v>
      </c>
      <c r="CH416" s="227">
        <v>0</v>
      </c>
      <c r="CI416" s="375"/>
      <c r="CJ416" s="226">
        <f t="shared" si="164"/>
        <v>2902</v>
      </c>
      <c r="CK416" s="226">
        <f t="shared" si="164"/>
        <v>4200</v>
      </c>
      <c r="CL416" s="226">
        <f t="shared" si="164"/>
        <v>4566</v>
      </c>
      <c r="CM416" s="226">
        <f t="shared" si="164"/>
        <v>5105</v>
      </c>
      <c r="CN416" s="227">
        <f t="shared" si="159"/>
        <v>4088</v>
      </c>
      <c r="CO416" s="227">
        <f t="shared" si="159"/>
        <v>4412.792267656223</v>
      </c>
      <c r="CP416" s="227">
        <f t="shared" si="159"/>
        <v>4911.1598038857555</v>
      </c>
      <c r="CQ416" s="227">
        <f t="shared" si="159"/>
        <v>5075.9504875861821</v>
      </c>
      <c r="CR416" s="226">
        <v>2208</v>
      </c>
      <c r="CS416" s="226">
        <v>3261</v>
      </c>
      <c r="CT416" s="226">
        <v>3577</v>
      </c>
      <c r="CU416" s="226">
        <v>4072</v>
      </c>
      <c r="CV416" s="227">
        <f t="shared" si="165"/>
        <v>3166</v>
      </c>
      <c r="CW416" s="227">
        <f>CV416*(1+('[13]GROWTH (YoY)'!AR416/100))</f>
        <v>3465.7922676562225</v>
      </c>
      <c r="CX416" s="227">
        <f>CW416*(1+('[13]GROWTH (YoY)'!AS416/100))</f>
        <v>3937.1598038857551</v>
      </c>
      <c r="CY416" s="227">
        <f>CX416*(1+('[13]GROWTH (YoY)'!AT416/100))</f>
        <v>4085.9504875861826</v>
      </c>
      <c r="CZ416" s="226">
        <v>0</v>
      </c>
      <c r="DA416" s="226">
        <v>0</v>
      </c>
      <c r="DB416" s="226">
        <v>0</v>
      </c>
      <c r="DC416" s="226">
        <v>0</v>
      </c>
      <c r="DD416" s="227">
        <v>0</v>
      </c>
      <c r="DE416" s="227">
        <v>0</v>
      </c>
      <c r="DF416" s="227">
        <v>0</v>
      </c>
      <c r="DG416" s="227">
        <v>0</v>
      </c>
      <c r="DH416" s="226">
        <v>694</v>
      </c>
      <c r="DI416" s="226">
        <v>939</v>
      </c>
      <c r="DJ416" s="226">
        <v>989</v>
      </c>
      <c r="DK416" s="226">
        <v>1033</v>
      </c>
      <c r="DL416" s="227">
        <v>922</v>
      </c>
      <c r="DM416" s="227">
        <v>947</v>
      </c>
      <c r="DN416" s="227">
        <v>974</v>
      </c>
      <c r="DO416" s="227">
        <v>990</v>
      </c>
      <c r="DP416" s="376">
        <f t="shared" si="161"/>
        <v>0</v>
      </c>
      <c r="DQ416" s="226">
        <f t="shared" si="161"/>
        <v>702</v>
      </c>
      <c r="DR416" s="226">
        <f t="shared" si="161"/>
        <v>913</v>
      </c>
      <c r="DS416" s="226">
        <f t="shared" si="172"/>
        <v>1039</v>
      </c>
      <c r="DT416" s="227">
        <f t="shared" si="172"/>
        <v>0</v>
      </c>
      <c r="DU416" s="227">
        <f t="shared" si="172"/>
        <v>147.20773234377702</v>
      </c>
      <c r="DV416" s="227">
        <f t="shared" si="172"/>
        <v>312.84019611424446</v>
      </c>
      <c r="DW416" s="227">
        <f t="shared" si="172"/>
        <v>437.04951241381787</v>
      </c>
      <c r="DX416" s="377">
        <f t="shared" si="174"/>
        <v>0.80548993511894862</v>
      </c>
      <c r="DY416" s="377">
        <f t="shared" si="174"/>
        <v>0.80368901382417501</v>
      </c>
      <c r="DZ416" s="377">
        <f t="shared" si="174"/>
        <v>0.80370058282423984</v>
      </c>
      <c r="EA416" s="377">
        <f t="shared" si="174"/>
        <v>0.80370056279392488</v>
      </c>
      <c r="EB416" s="378">
        <f t="shared" si="160"/>
        <v>0.82206228792496061</v>
      </c>
      <c r="EC416" s="378">
        <f t="shared" si="160"/>
        <v>0.82331261884691542</v>
      </c>
      <c r="ED416" s="378">
        <f t="shared" si="160"/>
        <v>0.81511846287200229</v>
      </c>
      <c r="EE416" s="378">
        <f t="shared" si="160"/>
        <v>0.82677948416968272</v>
      </c>
      <c r="EG416" s="226">
        <v>24469</v>
      </c>
      <c r="EH416" s="226">
        <v>19104</v>
      </c>
      <c r="EI416" s="226">
        <v>5365</v>
      </c>
      <c r="EJ416" s="226">
        <v>1478</v>
      </c>
      <c r="EK416" s="226">
        <v>2672</v>
      </c>
      <c r="EL416" s="226">
        <v>51702</v>
      </c>
      <c r="EM416" s="226">
        <v>51701</v>
      </c>
      <c r="EN416" s="379">
        <f t="shared" si="166"/>
        <v>0.78074298091462668</v>
      </c>
      <c r="EO416" s="226">
        <f t="shared" si="167"/>
        <v>27.548928238583407</v>
      </c>
      <c r="EP416" s="379">
        <f t="shared" si="168"/>
        <v>0.1091993951530508</v>
      </c>
      <c r="EQ416" s="226">
        <f t="shared" si="169"/>
        <v>51680.78604309311</v>
      </c>
      <c r="ER416" s="226">
        <f t="shared" si="170"/>
        <v>2382.2878990090453</v>
      </c>
      <c r="ES416" s="292"/>
      <c r="ET416" s="227">
        <v>46269</v>
      </c>
      <c r="EU416" s="227">
        <v>38036</v>
      </c>
      <c r="EV416" s="227">
        <v>8233</v>
      </c>
      <c r="EW416" s="227">
        <v>2437</v>
      </c>
      <c r="EX416" s="227">
        <v>4721</v>
      </c>
      <c r="EY416" s="227">
        <v>58696</v>
      </c>
      <c r="EZ416" s="227">
        <v>58691</v>
      </c>
      <c r="FA416" s="380">
        <f t="shared" si="175"/>
        <v>0.82206228792496061</v>
      </c>
      <c r="FB416" s="228">
        <f t="shared" si="176"/>
        <v>29.600388679703631</v>
      </c>
      <c r="FC416" s="380">
        <f t="shared" si="177"/>
        <v>0.10203375910436793</v>
      </c>
      <c r="FD416" s="227">
        <f t="shared" si="178"/>
        <v>80431.375221480164</v>
      </c>
      <c r="FE416" s="227">
        <f t="shared" si="179"/>
        <v>3460.2125254865878</v>
      </c>
      <c r="FF416" s="227">
        <v>8233</v>
      </c>
      <c r="FG416" s="228">
        <f t="shared" si="171"/>
        <v>43.726466658569173</v>
      </c>
      <c r="FH416" s="227">
        <v>3600</v>
      </c>
      <c r="FI416" s="227">
        <v>8233</v>
      </c>
      <c r="FJ416" s="227">
        <v>20</v>
      </c>
      <c r="FK416" s="227">
        <f t="shared" si="162"/>
        <v>4613</v>
      </c>
      <c r="FL416" s="227">
        <v>2099</v>
      </c>
      <c r="FM416" s="227">
        <f t="shared" si="163"/>
        <v>2514</v>
      </c>
      <c r="FZ416" s="229"/>
      <c r="GA416" s="229"/>
      <c r="GB416" s="229"/>
      <c r="GC416" s="229"/>
      <c r="GD416" s="229"/>
    </row>
    <row r="417" spans="1:186" s="368" customFormat="1">
      <c r="A417" s="287" t="s">
        <v>534</v>
      </c>
      <c r="B417" s="369" t="s">
        <v>535</v>
      </c>
      <c r="C417" s="287" t="s">
        <v>1013</v>
      </c>
      <c r="D417" s="403" t="s">
        <v>3126</v>
      </c>
      <c r="E417" s="369" t="s">
        <v>1014</v>
      </c>
      <c r="F417" s="403">
        <v>414</v>
      </c>
      <c r="G417" s="404" t="s">
        <v>1051</v>
      </c>
      <c r="H417" s="392" t="s">
        <v>1052</v>
      </c>
      <c r="I417" s="287" t="s">
        <v>1043</v>
      </c>
      <c r="J417" s="369" t="s">
        <v>1044</v>
      </c>
      <c r="K417" s="287" t="s">
        <v>557</v>
      </c>
      <c r="L417" s="369" t="s">
        <v>956</v>
      </c>
      <c r="M417" s="369" t="s">
        <v>3124</v>
      </c>
      <c r="N417" s="372">
        <v>1</v>
      </c>
      <c r="O417" s="373">
        <v>1665</v>
      </c>
      <c r="P417" s="373">
        <v>1984</v>
      </c>
      <c r="Q417" s="373">
        <v>2199</v>
      </c>
      <c r="R417" s="373">
        <v>2624</v>
      </c>
      <c r="S417" s="374">
        <v>1984</v>
      </c>
      <c r="T417" s="374">
        <v>2189</v>
      </c>
      <c r="U417" s="374">
        <v>2610</v>
      </c>
      <c r="V417" s="374">
        <v>2412</v>
      </c>
      <c r="W417" s="373">
        <v>1488</v>
      </c>
      <c r="X417" s="373">
        <v>1774</v>
      </c>
      <c r="Y417" s="373">
        <v>1966</v>
      </c>
      <c r="Z417" s="373">
        <v>2346</v>
      </c>
      <c r="AA417" s="374">
        <v>1774</v>
      </c>
      <c r="AB417" s="374">
        <v>1953</v>
      </c>
      <c r="AC417" s="374">
        <v>2324</v>
      </c>
      <c r="AD417" s="374">
        <v>2116</v>
      </c>
      <c r="AE417" s="373">
        <v>8</v>
      </c>
      <c r="AF417" s="373">
        <v>7</v>
      </c>
      <c r="AG417" s="373">
        <v>7</v>
      </c>
      <c r="AH417" s="373">
        <v>8</v>
      </c>
      <c r="AI417" s="374">
        <v>7</v>
      </c>
      <c r="AJ417" s="374">
        <v>7</v>
      </c>
      <c r="AK417" s="374">
        <v>8</v>
      </c>
      <c r="AL417" s="374">
        <v>8</v>
      </c>
      <c r="AM417" s="226">
        <v>177</v>
      </c>
      <c r="AN417" s="226">
        <v>210</v>
      </c>
      <c r="AO417" s="226">
        <v>233</v>
      </c>
      <c r="AP417" s="226">
        <v>278</v>
      </c>
      <c r="AQ417" s="227">
        <v>210</v>
      </c>
      <c r="AR417" s="227">
        <v>236</v>
      </c>
      <c r="AS417" s="227">
        <v>286</v>
      </c>
      <c r="AT417" s="227">
        <v>296</v>
      </c>
      <c r="AU417" s="226">
        <v>127</v>
      </c>
      <c r="AV417" s="226">
        <v>159</v>
      </c>
      <c r="AW417" s="226">
        <v>178</v>
      </c>
      <c r="AX417" s="226">
        <v>217</v>
      </c>
      <c r="AY417" s="227">
        <v>144</v>
      </c>
      <c r="AZ417" s="227">
        <v>153</v>
      </c>
      <c r="BA417" s="227">
        <v>173</v>
      </c>
      <c r="BB417" s="227">
        <v>175</v>
      </c>
      <c r="BC417" s="226">
        <f t="shared" si="181"/>
        <v>50</v>
      </c>
      <c r="BD417" s="226">
        <f t="shared" si="180"/>
        <v>51</v>
      </c>
      <c r="BE417" s="226">
        <f t="shared" si="180"/>
        <v>55</v>
      </c>
      <c r="BF417" s="226">
        <f t="shared" si="180"/>
        <v>61</v>
      </c>
      <c r="BG417" s="218">
        <f t="shared" si="180"/>
        <v>65</v>
      </c>
      <c r="BH417" s="218">
        <f t="shared" si="180"/>
        <v>82</v>
      </c>
      <c r="BI417" s="218">
        <f t="shared" si="180"/>
        <v>112</v>
      </c>
      <c r="BJ417" s="218">
        <f t="shared" si="180"/>
        <v>121</v>
      </c>
      <c r="BK417" s="226">
        <f t="shared" si="183"/>
        <v>0</v>
      </c>
      <c r="BL417" s="226">
        <f t="shared" si="183"/>
        <v>0</v>
      </c>
      <c r="BM417" s="226">
        <f t="shared" si="183"/>
        <v>0</v>
      </c>
      <c r="BN417" s="226">
        <f t="shared" si="182"/>
        <v>0</v>
      </c>
      <c r="BO417" s="227">
        <f t="shared" si="182"/>
        <v>1</v>
      </c>
      <c r="BP417" s="227">
        <f t="shared" si="182"/>
        <v>1</v>
      </c>
      <c r="BQ417" s="227">
        <f t="shared" si="182"/>
        <v>1</v>
      </c>
      <c r="BR417" s="227">
        <f t="shared" si="173"/>
        <v>0</v>
      </c>
      <c r="BS417" s="226">
        <v>0</v>
      </c>
      <c r="BT417" s="226">
        <v>0</v>
      </c>
      <c r="BU417" s="226">
        <v>0</v>
      </c>
      <c r="BV417" s="226">
        <v>0</v>
      </c>
      <c r="BW417" s="227">
        <v>1</v>
      </c>
      <c r="BX417" s="227">
        <v>1</v>
      </c>
      <c r="BY417" s="227">
        <v>1</v>
      </c>
      <c r="BZ417" s="227">
        <v>0</v>
      </c>
      <c r="CA417" s="226">
        <v>0</v>
      </c>
      <c r="CB417" s="226">
        <f>IFERROR(VLOOKUP($G417,[12]ITEM!$B$2:$AC$939,26,0),0)</f>
        <v>0</v>
      </c>
      <c r="CC417" s="226">
        <f>IFERROR(VLOOKUP($G417,[12]ITEM!$B$2:$AC$939,27,0),0)</f>
        <v>0</v>
      </c>
      <c r="CD417" s="226">
        <f>IFERROR(VLOOKUP($G417,[12]ITEM!$B$2:$AC$939,28,0),0)</f>
        <v>0</v>
      </c>
      <c r="CE417" s="227">
        <v>0</v>
      </c>
      <c r="CF417" s="227">
        <v>0</v>
      </c>
      <c r="CG417" s="227">
        <v>0</v>
      </c>
      <c r="CH417" s="227">
        <v>0</v>
      </c>
      <c r="CI417" s="375"/>
      <c r="CJ417" s="226">
        <f t="shared" si="164"/>
        <v>50</v>
      </c>
      <c r="CK417" s="226">
        <f t="shared" si="164"/>
        <v>68</v>
      </c>
      <c r="CL417" s="226">
        <f t="shared" si="164"/>
        <v>76</v>
      </c>
      <c r="CM417" s="226">
        <f t="shared" si="164"/>
        <v>90</v>
      </c>
      <c r="CN417" s="227">
        <f t="shared" si="159"/>
        <v>65</v>
      </c>
      <c r="CO417" s="227">
        <f t="shared" si="159"/>
        <v>73.74038108804325</v>
      </c>
      <c r="CP417" s="227">
        <f t="shared" si="159"/>
        <v>88.709480003654704</v>
      </c>
      <c r="CQ417" s="227">
        <f t="shared" si="159"/>
        <v>91.692246790012263</v>
      </c>
      <c r="CR417" s="226">
        <v>52</v>
      </c>
      <c r="CS417" s="226">
        <v>66</v>
      </c>
      <c r="CT417" s="226">
        <v>73</v>
      </c>
      <c r="CU417" s="226">
        <v>87</v>
      </c>
      <c r="CV417" s="227">
        <f t="shared" si="165"/>
        <v>63</v>
      </c>
      <c r="CW417" s="227">
        <f>CV417*(1+('[13]GROWTH (YoY)'!AR417/100))</f>
        <v>70.74038108804325</v>
      </c>
      <c r="CX417" s="227">
        <f>CW417*(1+('[13]GROWTH (YoY)'!AS417/100))</f>
        <v>85.709480003654704</v>
      </c>
      <c r="CY417" s="227">
        <f>CX417*(1+('[13]GROWTH (YoY)'!AT417/100))</f>
        <v>88.692246790012263</v>
      </c>
      <c r="CZ417" s="226">
        <v>0</v>
      </c>
      <c r="DA417" s="226">
        <v>0</v>
      </c>
      <c r="DB417" s="226">
        <v>0</v>
      </c>
      <c r="DC417" s="226">
        <v>0</v>
      </c>
      <c r="DD417" s="227">
        <v>0</v>
      </c>
      <c r="DE417" s="227">
        <v>0</v>
      </c>
      <c r="DF417" s="227">
        <v>0</v>
      </c>
      <c r="DG417" s="227">
        <v>0</v>
      </c>
      <c r="DH417" s="226">
        <v>-2</v>
      </c>
      <c r="DI417" s="226">
        <v>2</v>
      </c>
      <c r="DJ417" s="226">
        <v>3</v>
      </c>
      <c r="DK417" s="226">
        <v>3</v>
      </c>
      <c r="DL417" s="227">
        <v>2</v>
      </c>
      <c r="DM417" s="227">
        <v>3</v>
      </c>
      <c r="DN417" s="227">
        <v>3</v>
      </c>
      <c r="DO417" s="227">
        <v>3</v>
      </c>
      <c r="DP417" s="376">
        <f t="shared" si="161"/>
        <v>0</v>
      </c>
      <c r="DQ417" s="226">
        <f t="shared" si="161"/>
        <v>-17</v>
      </c>
      <c r="DR417" s="226">
        <f t="shared" si="161"/>
        <v>-21</v>
      </c>
      <c r="DS417" s="226">
        <f t="shared" si="172"/>
        <v>-29</v>
      </c>
      <c r="DT417" s="227">
        <f t="shared" si="172"/>
        <v>0</v>
      </c>
      <c r="DU417" s="227">
        <f t="shared" si="172"/>
        <v>8.2596189119567498</v>
      </c>
      <c r="DV417" s="227">
        <f t="shared" si="172"/>
        <v>23.290519996345296</v>
      </c>
      <c r="DW417" s="227">
        <f t="shared" si="172"/>
        <v>29.307753209987737</v>
      </c>
      <c r="DX417" s="377">
        <f t="shared" si="174"/>
        <v>0.89369369369369367</v>
      </c>
      <c r="DY417" s="377">
        <f t="shared" si="174"/>
        <v>0.89415322580645162</v>
      </c>
      <c r="DZ417" s="377">
        <f t="shared" si="174"/>
        <v>0.89404274670304684</v>
      </c>
      <c r="EA417" s="377">
        <f t="shared" si="174"/>
        <v>0.89405487804878048</v>
      </c>
      <c r="EB417" s="378">
        <f t="shared" si="160"/>
        <v>0.89415322580645162</v>
      </c>
      <c r="EC417" s="378">
        <f t="shared" si="160"/>
        <v>0.89218821379625401</v>
      </c>
      <c r="ED417" s="378">
        <f t="shared" si="160"/>
        <v>0.89042145593869737</v>
      </c>
      <c r="EE417" s="378">
        <f t="shared" si="160"/>
        <v>0.87728026533996684</v>
      </c>
      <c r="EG417" s="226">
        <v>1668</v>
      </c>
      <c r="EH417" s="226">
        <v>1410</v>
      </c>
      <c r="EI417" s="226">
        <v>258</v>
      </c>
      <c r="EJ417" s="226">
        <v>178</v>
      </c>
      <c r="EK417" s="226">
        <v>325</v>
      </c>
      <c r="EL417" s="226">
        <v>6314</v>
      </c>
      <c r="EM417" s="226">
        <v>6314</v>
      </c>
      <c r="EN417" s="379">
        <f t="shared" si="166"/>
        <v>0.84532374100719421</v>
      </c>
      <c r="EO417" s="226">
        <f t="shared" si="167"/>
        <v>68.992248062015506</v>
      </c>
      <c r="EP417" s="379">
        <f t="shared" si="168"/>
        <v>0.19484412470023982</v>
      </c>
      <c r="EQ417" s="226">
        <f t="shared" si="169"/>
        <v>51472.917326575865</v>
      </c>
      <c r="ER417" s="226">
        <f t="shared" si="170"/>
        <v>2349.276739520642</v>
      </c>
      <c r="ES417" s="292"/>
      <c r="ET417" s="227">
        <v>153</v>
      </c>
      <c r="EU417" s="227">
        <v>126</v>
      </c>
      <c r="EV417" s="227">
        <v>27</v>
      </c>
      <c r="EW417" s="227">
        <v>21</v>
      </c>
      <c r="EX417" s="227">
        <v>22</v>
      </c>
      <c r="EY417" s="227">
        <v>645</v>
      </c>
      <c r="EZ417" s="227">
        <v>642</v>
      </c>
      <c r="FA417" s="380">
        <f t="shared" si="175"/>
        <v>0.82352941176470584</v>
      </c>
      <c r="FB417" s="228">
        <f t="shared" si="176"/>
        <v>77.777777777777786</v>
      </c>
      <c r="FC417" s="380">
        <f t="shared" si="177"/>
        <v>0.1437908496732026</v>
      </c>
      <c r="FD417" s="227">
        <f t="shared" si="178"/>
        <v>34108.527131782947</v>
      </c>
      <c r="FE417" s="227">
        <f t="shared" si="179"/>
        <v>2725.8566978193144</v>
      </c>
      <c r="FF417" s="227">
        <v>210</v>
      </c>
      <c r="FG417" s="228">
        <f t="shared" si="171"/>
        <v>61.904761904761905</v>
      </c>
      <c r="FH417" s="227">
        <v>130</v>
      </c>
      <c r="FI417" s="227">
        <v>210</v>
      </c>
      <c r="FJ417" s="227">
        <v>0</v>
      </c>
      <c r="FK417" s="227">
        <f t="shared" si="162"/>
        <v>80</v>
      </c>
      <c r="FL417" s="227">
        <v>44</v>
      </c>
      <c r="FM417" s="227">
        <f t="shared" si="163"/>
        <v>36</v>
      </c>
      <c r="FZ417" s="229"/>
      <c r="GA417" s="229"/>
      <c r="GB417" s="229"/>
      <c r="GC417" s="229"/>
      <c r="GD417" s="229"/>
    </row>
    <row r="418" spans="1:186" s="368" customFormat="1">
      <c r="A418" s="287" t="s">
        <v>534</v>
      </c>
      <c r="B418" s="369" t="s">
        <v>535</v>
      </c>
      <c r="C418" s="287" t="s">
        <v>1013</v>
      </c>
      <c r="D418" s="403" t="s">
        <v>3126</v>
      </c>
      <c r="E418" s="369" t="s">
        <v>1014</v>
      </c>
      <c r="F418" s="403">
        <v>415</v>
      </c>
      <c r="G418" s="404" t="s">
        <v>1053</v>
      </c>
      <c r="H418" s="392" t="s">
        <v>1054</v>
      </c>
      <c r="I418" s="287" t="s">
        <v>1043</v>
      </c>
      <c r="J418" s="369" t="s">
        <v>1044</v>
      </c>
      <c r="K418" s="287" t="s">
        <v>557</v>
      </c>
      <c r="L418" s="369" t="s">
        <v>956</v>
      </c>
      <c r="M418" s="369" t="s">
        <v>3124</v>
      </c>
      <c r="N418" s="372">
        <v>1</v>
      </c>
      <c r="O418" s="373">
        <v>3028</v>
      </c>
      <c r="P418" s="373">
        <v>4145</v>
      </c>
      <c r="Q418" s="373">
        <v>4870</v>
      </c>
      <c r="R418" s="373">
        <v>5082</v>
      </c>
      <c r="S418" s="374">
        <v>3600</v>
      </c>
      <c r="T418" s="374">
        <v>4192</v>
      </c>
      <c r="U418" s="374">
        <v>4402</v>
      </c>
      <c r="V418" s="374">
        <v>4367</v>
      </c>
      <c r="W418" s="373">
        <v>2282</v>
      </c>
      <c r="X418" s="373">
        <v>3125</v>
      </c>
      <c r="Y418" s="373">
        <v>3672</v>
      </c>
      <c r="Z418" s="373">
        <v>3832</v>
      </c>
      <c r="AA418" s="374">
        <v>2896</v>
      </c>
      <c r="AB418" s="374">
        <v>3354</v>
      </c>
      <c r="AC418" s="374">
        <v>3524</v>
      </c>
      <c r="AD418" s="374">
        <v>3482</v>
      </c>
      <c r="AE418" s="373">
        <v>15</v>
      </c>
      <c r="AF418" s="373">
        <v>15</v>
      </c>
      <c r="AG418" s="373">
        <v>16</v>
      </c>
      <c r="AH418" s="373">
        <v>16</v>
      </c>
      <c r="AI418" s="374">
        <v>13</v>
      </c>
      <c r="AJ418" s="374">
        <v>14</v>
      </c>
      <c r="AK418" s="374">
        <v>14</v>
      </c>
      <c r="AL418" s="374">
        <v>14</v>
      </c>
      <c r="AM418" s="226">
        <v>746</v>
      </c>
      <c r="AN418" s="226">
        <v>1020</v>
      </c>
      <c r="AO418" s="226">
        <v>1198</v>
      </c>
      <c r="AP418" s="226">
        <v>1250</v>
      </c>
      <c r="AQ418" s="227">
        <v>704</v>
      </c>
      <c r="AR418" s="227">
        <v>838</v>
      </c>
      <c r="AS418" s="227">
        <v>879</v>
      </c>
      <c r="AT418" s="227">
        <v>885</v>
      </c>
      <c r="AU418" s="226">
        <v>375</v>
      </c>
      <c r="AV418" s="226">
        <v>335</v>
      </c>
      <c r="AW418" s="226">
        <v>394</v>
      </c>
      <c r="AX418" s="226">
        <v>425</v>
      </c>
      <c r="AY418" s="227">
        <v>222</v>
      </c>
      <c r="AZ418" s="227">
        <v>261</v>
      </c>
      <c r="BA418" s="227">
        <v>291</v>
      </c>
      <c r="BB418" s="227">
        <v>294</v>
      </c>
      <c r="BC418" s="226">
        <f t="shared" si="181"/>
        <v>47</v>
      </c>
      <c r="BD418" s="226">
        <f t="shared" si="180"/>
        <v>426</v>
      </c>
      <c r="BE418" s="226">
        <f t="shared" si="180"/>
        <v>707</v>
      </c>
      <c r="BF418" s="226">
        <f t="shared" si="180"/>
        <v>746</v>
      </c>
      <c r="BG418" s="218">
        <f t="shared" si="180"/>
        <v>382</v>
      </c>
      <c r="BH418" s="218">
        <f t="shared" si="180"/>
        <v>466</v>
      </c>
      <c r="BI418" s="218">
        <f t="shared" si="180"/>
        <v>493</v>
      </c>
      <c r="BJ418" s="218">
        <f t="shared" si="180"/>
        <v>574</v>
      </c>
      <c r="BK418" s="226">
        <f t="shared" si="183"/>
        <v>324</v>
      </c>
      <c r="BL418" s="226">
        <f t="shared" si="183"/>
        <v>259</v>
      </c>
      <c r="BM418" s="226">
        <f t="shared" si="183"/>
        <v>97</v>
      </c>
      <c r="BN418" s="226">
        <f t="shared" si="182"/>
        <v>79</v>
      </c>
      <c r="BO418" s="227">
        <f t="shared" si="182"/>
        <v>100</v>
      </c>
      <c r="BP418" s="227">
        <f t="shared" si="182"/>
        <v>111</v>
      </c>
      <c r="BQ418" s="227">
        <f t="shared" si="182"/>
        <v>95</v>
      </c>
      <c r="BR418" s="227">
        <f t="shared" si="173"/>
        <v>17</v>
      </c>
      <c r="BS418" s="226">
        <v>330</v>
      </c>
      <c r="BT418" s="226">
        <v>259</v>
      </c>
      <c r="BU418" s="226">
        <v>97</v>
      </c>
      <c r="BV418" s="226">
        <v>79</v>
      </c>
      <c r="BW418" s="227">
        <v>100</v>
      </c>
      <c r="BX418" s="227">
        <v>111</v>
      </c>
      <c r="BY418" s="227">
        <v>95</v>
      </c>
      <c r="BZ418" s="227">
        <v>17</v>
      </c>
      <c r="CA418" s="226">
        <v>6</v>
      </c>
      <c r="CB418" s="226">
        <f>IFERROR(VLOOKUP($G418,[12]ITEM!$B$2:$AC$939,26,0),0)</f>
        <v>0</v>
      </c>
      <c r="CC418" s="226">
        <f>IFERROR(VLOOKUP($G418,[12]ITEM!$B$2:$AC$939,27,0),0)</f>
        <v>0</v>
      </c>
      <c r="CD418" s="226">
        <f>IFERROR(VLOOKUP($G418,[12]ITEM!$B$2:$AC$939,28,0),0)</f>
        <v>0</v>
      </c>
      <c r="CE418" s="227">
        <v>0</v>
      </c>
      <c r="CF418" s="227">
        <v>0</v>
      </c>
      <c r="CG418" s="227">
        <v>0</v>
      </c>
      <c r="CH418" s="227">
        <v>0</v>
      </c>
      <c r="CI418" s="375"/>
      <c r="CJ418" s="226">
        <f t="shared" si="164"/>
        <v>47</v>
      </c>
      <c r="CK418" s="226">
        <f t="shared" si="164"/>
        <v>-49</v>
      </c>
      <c r="CL418" s="226">
        <f t="shared" si="164"/>
        <v>-58</v>
      </c>
      <c r="CM418" s="226">
        <f t="shared" si="164"/>
        <v>-61</v>
      </c>
      <c r="CN418" s="227">
        <f t="shared" si="159"/>
        <v>382</v>
      </c>
      <c r="CO418" s="227">
        <f t="shared" si="159"/>
        <v>454.62852262718553</v>
      </c>
      <c r="CP418" s="227">
        <f t="shared" si="159"/>
        <v>476.43372096183742</v>
      </c>
      <c r="CQ418" s="227">
        <f t="shared" si="159"/>
        <v>479.99313823566365</v>
      </c>
      <c r="CR418" s="226">
        <v>-34</v>
      </c>
      <c r="CS418" s="226">
        <v>-51</v>
      </c>
      <c r="CT418" s="226">
        <v>-60</v>
      </c>
      <c r="CU418" s="226">
        <v>-63</v>
      </c>
      <c r="CV418" s="227">
        <f t="shared" si="165"/>
        <v>380</v>
      </c>
      <c r="CW418" s="227">
        <f>CV418*(1+('[13]GROWTH (YoY)'!AR418/100))</f>
        <v>452.62852262718553</v>
      </c>
      <c r="CX418" s="227">
        <f>CW418*(1+('[13]GROWTH (YoY)'!AS418/100))</f>
        <v>474.43372096183742</v>
      </c>
      <c r="CY418" s="227">
        <f>CX418*(1+('[13]GROWTH (YoY)'!AT418/100))</f>
        <v>477.99313823566365</v>
      </c>
      <c r="CZ418" s="226">
        <v>0</v>
      </c>
      <c r="DA418" s="226">
        <v>0</v>
      </c>
      <c r="DB418" s="226">
        <v>0</v>
      </c>
      <c r="DC418" s="226">
        <v>0</v>
      </c>
      <c r="DD418" s="227">
        <v>0</v>
      </c>
      <c r="DE418" s="227">
        <v>0</v>
      </c>
      <c r="DF418" s="227">
        <v>0</v>
      </c>
      <c r="DG418" s="227">
        <v>0</v>
      </c>
      <c r="DH418" s="226">
        <v>81</v>
      </c>
      <c r="DI418" s="226">
        <v>2</v>
      </c>
      <c r="DJ418" s="226">
        <v>2</v>
      </c>
      <c r="DK418" s="226">
        <v>2</v>
      </c>
      <c r="DL418" s="227">
        <v>2</v>
      </c>
      <c r="DM418" s="227">
        <v>2</v>
      </c>
      <c r="DN418" s="227">
        <v>2</v>
      </c>
      <c r="DO418" s="227">
        <v>2</v>
      </c>
      <c r="DP418" s="376">
        <f t="shared" si="161"/>
        <v>0</v>
      </c>
      <c r="DQ418" s="226">
        <f t="shared" si="161"/>
        <v>475</v>
      </c>
      <c r="DR418" s="226">
        <f t="shared" si="161"/>
        <v>765</v>
      </c>
      <c r="DS418" s="226">
        <f t="shared" si="172"/>
        <v>807</v>
      </c>
      <c r="DT418" s="227">
        <f t="shared" si="172"/>
        <v>0</v>
      </c>
      <c r="DU418" s="227">
        <f t="shared" si="172"/>
        <v>11.371477372814468</v>
      </c>
      <c r="DV418" s="227">
        <f t="shared" si="172"/>
        <v>16.566279038162577</v>
      </c>
      <c r="DW418" s="227">
        <f t="shared" si="172"/>
        <v>94.00686176433635</v>
      </c>
      <c r="DX418" s="377">
        <f t="shared" si="174"/>
        <v>0.75363276089828268</v>
      </c>
      <c r="DY418" s="377">
        <f t="shared" si="174"/>
        <v>0.75392038600723765</v>
      </c>
      <c r="DZ418" s="377">
        <f t="shared" si="174"/>
        <v>0.75400410677618068</v>
      </c>
      <c r="EA418" s="377">
        <f t="shared" si="174"/>
        <v>0.7540338449429359</v>
      </c>
      <c r="EB418" s="378">
        <f t="shared" si="160"/>
        <v>0.80444444444444441</v>
      </c>
      <c r="EC418" s="378">
        <f t="shared" si="160"/>
        <v>0.80009541984732824</v>
      </c>
      <c r="ED418" s="378">
        <f t="shared" si="160"/>
        <v>0.80054520672421625</v>
      </c>
      <c r="EE418" s="378">
        <f t="shared" si="160"/>
        <v>0.79734371422028849</v>
      </c>
      <c r="EG418" s="226">
        <v>3026</v>
      </c>
      <c r="EH418" s="226">
        <v>2648</v>
      </c>
      <c r="EI418" s="226">
        <v>377</v>
      </c>
      <c r="EJ418" s="226">
        <v>186</v>
      </c>
      <c r="EK418" s="226">
        <v>500</v>
      </c>
      <c r="EL418" s="226">
        <v>5014</v>
      </c>
      <c r="EM418" s="226">
        <v>5008</v>
      </c>
      <c r="EN418" s="379">
        <f t="shared" si="166"/>
        <v>0.87508261731658954</v>
      </c>
      <c r="EO418" s="226">
        <f t="shared" si="167"/>
        <v>49.336870026525197</v>
      </c>
      <c r="EP418" s="379">
        <f t="shared" si="168"/>
        <v>0.16523463317911435</v>
      </c>
      <c r="EQ418" s="226">
        <f t="shared" si="169"/>
        <v>99720.781810929402</v>
      </c>
      <c r="ER418" s="226">
        <f t="shared" si="170"/>
        <v>3095.0479233226838</v>
      </c>
      <c r="ES418" s="292"/>
      <c r="ET418" s="227">
        <v>3600</v>
      </c>
      <c r="EU418" s="227">
        <v>2896</v>
      </c>
      <c r="EV418" s="227">
        <v>704</v>
      </c>
      <c r="EW418" s="227">
        <v>279</v>
      </c>
      <c r="EX418" s="227">
        <v>311</v>
      </c>
      <c r="EY418" s="227">
        <v>9562</v>
      </c>
      <c r="EZ418" s="227">
        <v>9556</v>
      </c>
      <c r="FA418" s="380">
        <f t="shared" si="175"/>
        <v>0.80444444444444441</v>
      </c>
      <c r="FB418" s="228">
        <f t="shared" si="176"/>
        <v>39.63068181818182</v>
      </c>
      <c r="FC418" s="380">
        <f t="shared" si="177"/>
        <v>8.638888888888889E-2</v>
      </c>
      <c r="FD418" s="227">
        <f t="shared" si="178"/>
        <v>32524.576448441749</v>
      </c>
      <c r="FE418" s="227">
        <f t="shared" si="179"/>
        <v>2433.0263708664711</v>
      </c>
      <c r="FF418" s="227">
        <v>704</v>
      </c>
      <c r="FG418" s="228">
        <f t="shared" si="171"/>
        <v>28.551136363636363</v>
      </c>
      <c r="FH418" s="227">
        <v>201</v>
      </c>
      <c r="FI418" s="227">
        <v>704</v>
      </c>
      <c r="FJ418" s="227">
        <v>4</v>
      </c>
      <c r="FK418" s="227">
        <f t="shared" si="162"/>
        <v>499</v>
      </c>
      <c r="FL418" s="227">
        <v>160</v>
      </c>
      <c r="FM418" s="227">
        <f t="shared" si="163"/>
        <v>339</v>
      </c>
      <c r="FZ418" s="229"/>
      <c r="GA418" s="229"/>
      <c r="GB418" s="229"/>
      <c r="GC418" s="229"/>
      <c r="GD418" s="229"/>
    </row>
    <row r="419" spans="1:186" s="368" customFormat="1">
      <c r="A419" s="287" t="s">
        <v>534</v>
      </c>
      <c r="B419" s="369" t="s">
        <v>535</v>
      </c>
      <c r="C419" s="287" t="s">
        <v>1013</v>
      </c>
      <c r="D419" s="403" t="s">
        <v>3126</v>
      </c>
      <c r="E419" s="369" t="s">
        <v>1014</v>
      </c>
      <c r="F419" s="403">
        <v>416</v>
      </c>
      <c r="G419" s="404" t="s">
        <v>1055</v>
      </c>
      <c r="H419" s="392" t="s">
        <v>1056</v>
      </c>
      <c r="I419" s="287" t="s">
        <v>1043</v>
      </c>
      <c r="J419" s="369" t="s">
        <v>1044</v>
      </c>
      <c r="K419" s="287" t="s">
        <v>557</v>
      </c>
      <c r="L419" s="369" t="s">
        <v>956</v>
      </c>
      <c r="M419" s="369" t="s">
        <v>3124</v>
      </c>
      <c r="N419" s="372">
        <v>1</v>
      </c>
      <c r="O419" s="373">
        <v>17007</v>
      </c>
      <c r="P419" s="373">
        <v>22874</v>
      </c>
      <c r="Q419" s="373">
        <v>23750</v>
      </c>
      <c r="R419" s="373">
        <v>25282</v>
      </c>
      <c r="S419" s="374">
        <v>18857</v>
      </c>
      <c r="T419" s="374">
        <v>19511</v>
      </c>
      <c r="U419" s="374">
        <v>20765</v>
      </c>
      <c r="V419" s="374">
        <v>21172</v>
      </c>
      <c r="W419" s="373">
        <v>12840</v>
      </c>
      <c r="X419" s="373">
        <v>17181</v>
      </c>
      <c r="Y419" s="373">
        <v>17838</v>
      </c>
      <c r="Z419" s="373">
        <v>18990</v>
      </c>
      <c r="AA419" s="374">
        <v>13434</v>
      </c>
      <c r="AB419" s="374">
        <v>13927</v>
      </c>
      <c r="AC419" s="374">
        <v>14769</v>
      </c>
      <c r="AD419" s="374">
        <v>15103</v>
      </c>
      <c r="AE419" s="373">
        <v>85</v>
      </c>
      <c r="AF419" s="373">
        <v>85</v>
      </c>
      <c r="AG419" s="373">
        <v>80</v>
      </c>
      <c r="AH419" s="373">
        <v>79</v>
      </c>
      <c r="AI419" s="374">
        <v>69</v>
      </c>
      <c r="AJ419" s="374">
        <v>65</v>
      </c>
      <c r="AK419" s="374">
        <v>66</v>
      </c>
      <c r="AL419" s="374">
        <v>67</v>
      </c>
      <c r="AM419" s="226">
        <v>4167</v>
      </c>
      <c r="AN419" s="226">
        <v>5693</v>
      </c>
      <c r="AO419" s="226">
        <v>5911</v>
      </c>
      <c r="AP419" s="226">
        <v>6293</v>
      </c>
      <c r="AQ419" s="227">
        <v>5423</v>
      </c>
      <c r="AR419" s="227">
        <v>5584</v>
      </c>
      <c r="AS419" s="227">
        <v>5995</v>
      </c>
      <c r="AT419" s="227">
        <v>6070</v>
      </c>
      <c r="AU419" s="226">
        <v>1831</v>
      </c>
      <c r="AV419" s="226">
        <v>2721</v>
      </c>
      <c r="AW419" s="226">
        <v>2815</v>
      </c>
      <c r="AX419" s="226">
        <v>3136</v>
      </c>
      <c r="AY419" s="227">
        <v>2671</v>
      </c>
      <c r="AZ419" s="227">
        <v>2902</v>
      </c>
      <c r="BA419" s="227">
        <v>3254</v>
      </c>
      <c r="BB419" s="227">
        <v>3285</v>
      </c>
      <c r="BC419" s="226">
        <f t="shared" si="181"/>
        <v>2326</v>
      </c>
      <c r="BD419" s="226">
        <f t="shared" si="180"/>
        <v>2950</v>
      </c>
      <c r="BE419" s="226">
        <f t="shared" si="180"/>
        <v>3071</v>
      </c>
      <c r="BF419" s="226">
        <f t="shared" si="180"/>
        <v>3133</v>
      </c>
      <c r="BG419" s="218">
        <f t="shared" si="180"/>
        <v>2653</v>
      </c>
      <c r="BH419" s="218">
        <f t="shared" si="180"/>
        <v>2577</v>
      </c>
      <c r="BI419" s="218">
        <f t="shared" si="180"/>
        <v>2631</v>
      </c>
      <c r="BJ419" s="218">
        <f t="shared" si="180"/>
        <v>2674</v>
      </c>
      <c r="BK419" s="226">
        <f t="shared" si="183"/>
        <v>10</v>
      </c>
      <c r="BL419" s="226">
        <f t="shared" si="183"/>
        <v>22</v>
      </c>
      <c r="BM419" s="226">
        <f t="shared" si="183"/>
        <v>25</v>
      </c>
      <c r="BN419" s="226">
        <f t="shared" si="182"/>
        <v>24</v>
      </c>
      <c r="BO419" s="227">
        <f t="shared" si="182"/>
        <v>99</v>
      </c>
      <c r="BP419" s="227">
        <f t="shared" si="182"/>
        <v>105</v>
      </c>
      <c r="BQ419" s="227">
        <f t="shared" si="182"/>
        <v>110</v>
      </c>
      <c r="BR419" s="227">
        <f t="shared" si="173"/>
        <v>111</v>
      </c>
      <c r="BS419" s="226">
        <v>13</v>
      </c>
      <c r="BT419" s="226">
        <v>22</v>
      </c>
      <c r="BU419" s="226">
        <v>25</v>
      </c>
      <c r="BV419" s="226">
        <v>24</v>
      </c>
      <c r="BW419" s="227">
        <v>99</v>
      </c>
      <c r="BX419" s="227">
        <v>105</v>
      </c>
      <c r="BY419" s="227">
        <v>110</v>
      </c>
      <c r="BZ419" s="227">
        <v>111</v>
      </c>
      <c r="CA419" s="226">
        <v>3</v>
      </c>
      <c r="CB419" s="226">
        <f>IFERROR(VLOOKUP($G419,[12]ITEM!$B$2:$AC$939,26,0),0)</f>
        <v>0</v>
      </c>
      <c r="CC419" s="226">
        <f>IFERROR(VLOOKUP($G419,[12]ITEM!$B$2:$AC$939,27,0),0)</f>
        <v>0</v>
      </c>
      <c r="CD419" s="226">
        <f>IFERROR(VLOOKUP($G419,[12]ITEM!$B$2:$AC$939,28,0),0)</f>
        <v>0</v>
      </c>
      <c r="CE419" s="227">
        <v>0</v>
      </c>
      <c r="CF419" s="227">
        <v>0</v>
      </c>
      <c r="CG419" s="227">
        <v>0</v>
      </c>
      <c r="CH419" s="227">
        <v>0</v>
      </c>
      <c r="CI419" s="375"/>
      <c r="CJ419" s="226">
        <f t="shared" si="164"/>
        <v>2326</v>
      </c>
      <c r="CK419" s="226">
        <f t="shared" si="164"/>
        <v>2921</v>
      </c>
      <c r="CL419" s="226">
        <f t="shared" si="164"/>
        <v>3036</v>
      </c>
      <c r="CM419" s="226">
        <f t="shared" si="164"/>
        <v>3227</v>
      </c>
      <c r="CN419" s="227">
        <f t="shared" si="159"/>
        <v>2653</v>
      </c>
      <c r="CO419" s="227">
        <f t="shared" si="159"/>
        <v>2732.0633849423648</v>
      </c>
      <c r="CP419" s="227">
        <f t="shared" si="159"/>
        <v>2922.3063657910234</v>
      </c>
      <c r="CQ419" s="227">
        <f t="shared" si="159"/>
        <v>2959.5890332907306</v>
      </c>
      <c r="CR419" s="226">
        <v>2064</v>
      </c>
      <c r="CS419" s="226">
        <v>2690</v>
      </c>
      <c r="CT419" s="226">
        <v>2793</v>
      </c>
      <c r="CU419" s="226">
        <v>2973</v>
      </c>
      <c r="CV419" s="227">
        <f t="shared" si="165"/>
        <v>2427</v>
      </c>
      <c r="CW419" s="227">
        <f>CV419*(1+('[13]GROWTH (YoY)'!AR419/100))</f>
        <v>2499.0633849423648</v>
      </c>
      <c r="CX419" s="227">
        <f>CW419*(1+('[13]GROWTH (YoY)'!AS419/100))</f>
        <v>2683.3063657910234</v>
      </c>
      <c r="CY419" s="227">
        <f>CX419*(1+('[13]GROWTH (YoY)'!AT419/100))</f>
        <v>2716.5890332907306</v>
      </c>
      <c r="CZ419" s="226">
        <v>0</v>
      </c>
      <c r="DA419" s="226">
        <v>0</v>
      </c>
      <c r="DB419" s="226">
        <v>0</v>
      </c>
      <c r="DC419" s="226">
        <v>0</v>
      </c>
      <c r="DD419" s="227">
        <v>0</v>
      </c>
      <c r="DE419" s="227">
        <v>0</v>
      </c>
      <c r="DF419" s="227">
        <v>0</v>
      </c>
      <c r="DG419" s="227">
        <v>0</v>
      </c>
      <c r="DH419" s="226">
        <v>262</v>
      </c>
      <c r="DI419" s="226">
        <v>231</v>
      </c>
      <c r="DJ419" s="226">
        <v>243</v>
      </c>
      <c r="DK419" s="226">
        <v>254</v>
      </c>
      <c r="DL419" s="227">
        <v>226</v>
      </c>
      <c r="DM419" s="227">
        <v>233</v>
      </c>
      <c r="DN419" s="227">
        <v>239</v>
      </c>
      <c r="DO419" s="227">
        <v>243</v>
      </c>
      <c r="DP419" s="376">
        <f t="shared" si="161"/>
        <v>0</v>
      </c>
      <c r="DQ419" s="226">
        <f t="shared" si="161"/>
        <v>29</v>
      </c>
      <c r="DR419" s="226">
        <f t="shared" si="161"/>
        <v>35</v>
      </c>
      <c r="DS419" s="226">
        <f t="shared" si="172"/>
        <v>-94</v>
      </c>
      <c r="DT419" s="227">
        <f t="shared" si="172"/>
        <v>0</v>
      </c>
      <c r="DU419" s="227">
        <f t="shared" si="172"/>
        <v>-155.06338494236479</v>
      </c>
      <c r="DV419" s="227">
        <f t="shared" si="172"/>
        <v>-291.30636579102338</v>
      </c>
      <c r="DW419" s="227">
        <f t="shared" si="172"/>
        <v>-285.58903329073064</v>
      </c>
      <c r="DX419" s="377">
        <f t="shared" si="174"/>
        <v>0.7549832421943905</v>
      </c>
      <c r="DY419" s="377">
        <f t="shared" si="174"/>
        <v>0.75111480283291077</v>
      </c>
      <c r="DZ419" s="377">
        <f t="shared" si="174"/>
        <v>0.75107368421052634</v>
      </c>
      <c r="EA419" s="377">
        <f t="shared" si="174"/>
        <v>0.75112728423384223</v>
      </c>
      <c r="EB419" s="378">
        <f t="shared" si="160"/>
        <v>0.71241448798854534</v>
      </c>
      <c r="EC419" s="378">
        <f t="shared" si="160"/>
        <v>0.71380247040131206</v>
      </c>
      <c r="ED419" s="378">
        <f t="shared" si="160"/>
        <v>0.71124488321695156</v>
      </c>
      <c r="EE419" s="378">
        <f t="shared" si="160"/>
        <v>0.71334781787266199</v>
      </c>
      <c r="EG419" s="226">
        <v>11421</v>
      </c>
      <c r="EH419" s="226">
        <v>9444</v>
      </c>
      <c r="EI419" s="226">
        <v>1977</v>
      </c>
      <c r="EJ419" s="226">
        <v>802</v>
      </c>
      <c r="EK419" s="226">
        <v>739</v>
      </c>
      <c r="EL419" s="226">
        <v>27272</v>
      </c>
      <c r="EM419" s="226">
        <v>27265</v>
      </c>
      <c r="EN419" s="379">
        <f t="shared" si="166"/>
        <v>0.82689781980562127</v>
      </c>
      <c r="EO419" s="226">
        <f t="shared" si="167"/>
        <v>40.566514921598376</v>
      </c>
      <c r="EP419" s="379">
        <f t="shared" si="168"/>
        <v>6.4705367305840117E-2</v>
      </c>
      <c r="EQ419" s="226">
        <f t="shared" si="169"/>
        <v>27097.3892637137</v>
      </c>
      <c r="ER419" s="226">
        <f t="shared" si="170"/>
        <v>2451.2500764105384</v>
      </c>
      <c r="ES419" s="292"/>
      <c r="ET419" s="227">
        <v>14857</v>
      </c>
      <c r="EU419" s="227">
        <v>11434</v>
      </c>
      <c r="EV419" s="227">
        <v>3423</v>
      </c>
      <c r="EW419" s="227">
        <v>976</v>
      </c>
      <c r="EX419" s="227">
        <v>1650</v>
      </c>
      <c r="EY419" s="227">
        <v>23676</v>
      </c>
      <c r="EZ419" s="227">
        <v>23668</v>
      </c>
      <c r="FA419" s="380">
        <f t="shared" si="175"/>
        <v>0.76960355388032575</v>
      </c>
      <c r="FB419" s="228">
        <f t="shared" si="176"/>
        <v>28.513000292141395</v>
      </c>
      <c r="FC419" s="380">
        <f t="shared" si="177"/>
        <v>0.11105876018038635</v>
      </c>
      <c r="FD419" s="227">
        <f t="shared" si="178"/>
        <v>69690.826153066402</v>
      </c>
      <c r="FE419" s="227">
        <f t="shared" si="179"/>
        <v>3436.4261168384878</v>
      </c>
      <c r="FF419" s="227">
        <v>5423</v>
      </c>
      <c r="FG419" s="228">
        <f t="shared" si="171"/>
        <v>44.58786649456021</v>
      </c>
      <c r="FH419" s="227">
        <v>2418</v>
      </c>
      <c r="FI419" s="227">
        <v>5423</v>
      </c>
      <c r="FJ419" s="227">
        <v>16</v>
      </c>
      <c r="FK419" s="227">
        <f t="shared" si="162"/>
        <v>2989</v>
      </c>
      <c r="FL419" s="227">
        <v>838</v>
      </c>
      <c r="FM419" s="227">
        <f t="shared" si="163"/>
        <v>2151</v>
      </c>
      <c r="FZ419" s="229"/>
      <c r="GA419" s="229"/>
      <c r="GB419" s="229"/>
      <c r="GC419" s="229"/>
      <c r="GD419" s="229"/>
    </row>
    <row r="420" spans="1:186" s="368" customFormat="1">
      <c r="A420" s="287" t="s">
        <v>534</v>
      </c>
      <c r="B420" s="369" t="s">
        <v>535</v>
      </c>
      <c r="C420" s="287" t="s">
        <v>1013</v>
      </c>
      <c r="D420" s="403" t="s">
        <v>3126</v>
      </c>
      <c r="E420" s="369" t="s">
        <v>1014</v>
      </c>
      <c r="F420" s="403">
        <v>417</v>
      </c>
      <c r="G420" s="404" t="s">
        <v>1057</v>
      </c>
      <c r="H420" s="392" t="s">
        <v>1058</v>
      </c>
      <c r="I420" s="287" t="s">
        <v>1043</v>
      </c>
      <c r="J420" s="369" t="s">
        <v>1044</v>
      </c>
      <c r="K420" s="287" t="s">
        <v>557</v>
      </c>
      <c r="L420" s="369" t="s">
        <v>956</v>
      </c>
      <c r="M420" s="369" t="s">
        <v>3124</v>
      </c>
      <c r="N420" s="372">
        <v>1</v>
      </c>
      <c r="O420" s="373">
        <v>41760</v>
      </c>
      <c r="P420" s="373">
        <v>62396</v>
      </c>
      <c r="Q420" s="373">
        <v>64039</v>
      </c>
      <c r="R420" s="373">
        <v>64094</v>
      </c>
      <c r="S420" s="374">
        <v>61581</v>
      </c>
      <c r="T420" s="374">
        <v>63227</v>
      </c>
      <c r="U420" s="374">
        <v>62141</v>
      </c>
      <c r="V420" s="374">
        <v>62496</v>
      </c>
      <c r="W420" s="373">
        <v>33616</v>
      </c>
      <c r="X420" s="373">
        <v>50239</v>
      </c>
      <c r="Y420" s="373">
        <v>51457</v>
      </c>
      <c r="Z420" s="373">
        <v>51501</v>
      </c>
      <c r="AA420" s="374">
        <v>49326</v>
      </c>
      <c r="AB420" s="374">
        <v>50732</v>
      </c>
      <c r="AC420" s="374">
        <v>49751</v>
      </c>
      <c r="AD420" s="374">
        <v>50214</v>
      </c>
      <c r="AE420" s="373">
        <v>208</v>
      </c>
      <c r="AF420" s="373">
        <v>232</v>
      </c>
      <c r="AG420" s="373">
        <v>215</v>
      </c>
      <c r="AH420" s="373">
        <v>201</v>
      </c>
      <c r="AI420" s="374">
        <v>227</v>
      </c>
      <c r="AJ420" s="374">
        <v>211</v>
      </c>
      <c r="AK420" s="374">
        <v>196</v>
      </c>
      <c r="AL420" s="374">
        <v>199</v>
      </c>
      <c r="AM420" s="226">
        <v>8143</v>
      </c>
      <c r="AN420" s="226">
        <v>12157</v>
      </c>
      <c r="AO420" s="226">
        <v>12582</v>
      </c>
      <c r="AP420" s="226">
        <v>12593</v>
      </c>
      <c r="AQ420" s="227">
        <v>12255</v>
      </c>
      <c r="AR420" s="227">
        <v>12495</v>
      </c>
      <c r="AS420" s="227">
        <v>12390</v>
      </c>
      <c r="AT420" s="227">
        <v>12282</v>
      </c>
      <c r="AU420" s="226">
        <v>3635</v>
      </c>
      <c r="AV420" s="226">
        <v>6579</v>
      </c>
      <c r="AW420" s="226">
        <v>6828</v>
      </c>
      <c r="AX420" s="226">
        <v>7023</v>
      </c>
      <c r="AY420" s="227">
        <v>5722</v>
      </c>
      <c r="AZ420" s="227">
        <v>6246</v>
      </c>
      <c r="BA420" s="227">
        <v>6947</v>
      </c>
      <c r="BB420" s="227">
        <v>6998</v>
      </c>
      <c r="BC420" s="226">
        <f t="shared" si="181"/>
        <v>4494</v>
      </c>
      <c r="BD420" s="226">
        <f t="shared" si="180"/>
        <v>5528</v>
      </c>
      <c r="BE420" s="226">
        <f t="shared" si="180"/>
        <v>5694</v>
      </c>
      <c r="BF420" s="226">
        <f t="shared" si="180"/>
        <v>5525</v>
      </c>
      <c r="BG420" s="218">
        <f t="shared" si="180"/>
        <v>6363</v>
      </c>
      <c r="BH420" s="218">
        <f t="shared" si="180"/>
        <v>6062</v>
      </c>
      <c r="BI420" s="218">
        <f t="shared" si="180"/>
        <v>5262</v>
      </c>
      <c r="BJ420" s="218">
        <f t="shared" si="180"/>
        <v>5120</v>
      </c>
      <c r="BK420" s="226">
        <f t="shared" si="183"/>
        <v>14</v>
      </c>
      <c r="BL420" s="226">
        <f t="shared" si="183"/>
        <v>50</v>
      </c>
      <c r="BM420" s="226">
        <f t="shared" si="183"/>
        <v>60</v>
      </c>
      <c r="BN420" s="226">
        <f t="shared" si="182"/>
        <v>45</v>
      </c>
      <c r="BO420" s="227">
        <f t="shared" si="182"/>
        <v>170</v>
      </c>
      <c r="BP420" s="227">
        <f t="shared" si="182"/>
        <v>187</v>
      </c>
      <c r="BQ420" s="227">
        <f t="shared" si="182"/>
        <v>181</v>
      </c>
      <c r="BR420" s="227">
        <f t="shared" si="173"/>
        <v>164</v>
      </c>
      <c r="BS420" s="226">
        <v>20</v>
      </c>
      <c r="BT420" s="226">
        <v>50</v>
      </c>
      <c r="BU420" s="226">
        <v>60</v>
      </c>
      <c r="BV420" s="226">
        <v>45</v>
      </c>
      <c r="BW420" s="227">
        <v>170</v>
      </c>
      <c r="BX420" s="227">
        <v>187</v>
      </c>
      <c r="BY420" s="227">
        <v>181</v>
      </c>
      <c r="BZ420" s="227">
        <v>164</v>
      </c>
      <c r="CA420" s="226">
        <v>6</v>
      </c>
      <c r="CB420" s="226">
        <f>IFERROR(VLOOKUP($G420,[12]ITEM!$B$2:$AC$939,26,0),0)</f>
        <v>0</v>
      </c>
      <c r="CC420" s="226">
        <f>IFERROR(VLOOKUP($G420,[12]ITEM!$B$2:$AC$939,27,0),0)</f>
        <v>0</v>
      </c>
      <c r="CD420" s="226">
        <f>IFERROR(VLOOKUP($G420,[12]ITEM!$B$2:$AC$939,28,0),0)</f>
        <v>0</v>
      </c>
      <c r="CE420" s="227">
        <v>0</v>
      </c>
      <c r="CF420" s="227">
        <v>0</v>
      </c>
      <c r="CG420" s="227">
        <v>0</v>
      </c>
      <c r="CH420" s="227">
        <v>0</v>
      </c>
      <c r="CI420" s="375"/>
      <c r="CJ420" s="226">
        <f t="shared" si="164"/>
        <v>4494</v>
      </c>
      <c r="CK420" s="226">
        <f t="shared" si="164"/>
        <v>6484</v>
      </c>
      <c r="CL420" s="226">
        <f t="shared" si="164"/>
        <v>7125</v>
      </c>
      <c r="CM420" s="226">
        <f t="shared" si="164"/>
        <v>7174</v>
      </c>
      <c r="CN420" s="227">
        <f t="shared" si="159"/>
        <v>6363</v>
      </c>
      <c r="CO420" s="227">
        <f t="shared" si="159"/>
        <v>6858.55006772263</v>
      </c>
      <c r="CP420" s="227">
        <f t="shared" si="159"/>
        <v>6822.0699162517849</v>
      </c>
      <c r="CQ420" s="227">
        <f t="shared" si="159"/>
        <v>6837.2497917160272</v>
      </c>
      <c r="CR420" s="226">
        <v>2684</v>
      </c>
      <c r="CS420" s="226">
        <v>3894</v>
      </c>
      <c r="CT420" s="226">
        <v>4031</v>
      </c>
      <c r="CU420" s="226">
        <v>4034</v>
      </c>
      <c r="CV420" s="227">
        <f t="shared" si="165"/>
        <v>3820</v>
      </c>
      <c r="CW420" s="227">
        <f>CV420*(1+('[13]GROWTH (YoY)'!AR420/100))</f>
        <v>3894.55006772263</v>
      </c>
      <c r="CX420" s="227">
        <f>CW420*(1+('[13]GROWTH (YoY)'!AS420/100))</f>
        <v>3862.0699162517853</v>
      </c>
      <c r="CY420" s="227">
        <f>CX420*(1+('[13]GROWTH (YoY)'!AT420/100))</f>
        <v>3828.2497917160267</v>
      </c>
      <c r="CZ420" s="226">
        <v>0</v>
      </c>
      <c r="DA420" s="226">
        <v>0</v>
      </c>
      <c r="DB420" s="226">
        <v>0</v>
      </c>
      <c r="DC420" s="226">
        <v>0</v>
      </c>
      <c r="DD420" s="227">
        <v>0</v>
      </c>
      <c r="DE420" s="227">
        <v>0</v>
      </c>
      <c r="DF420" s="227">
        <v>0</v>
      </c>
      <c r="DG420" s="227">
        <v>0</v>
      </c>
      <c r="DH420" s="226">
        <v>1810</v>
      </c>
      <c r="DI420" s="226">
        <v>2590</v>
      </c>
      <c r="DJ420" s="226">
        <v>3094</v>
      </c>
      <c r="DK420" s="226">
        <v>3140</v>
      </c>
      <c r="DL420" s="227">
        <v>2543</v>
      </c>
      <c r="DM420" s="227">
        <v>2964</v>
      </c>
      <c r="DN420" s="227">
        <v>2960</v>
      </c>
      <c r="DO420" s="227">
        <v>3009</v>
      </c>
      <c r="DP420" s="376">
        <f t="shared" si="161"/>
        <v>0</v>
      </c>
      <c r="DQ420" s="226">
        <f t="shared" si="161"/>
        <v>-956</v>
      </c>
      <c r="DR420" s="226">
        <f t="shared" si="161"/>
        <v>-1431</v>
      </c>
      <c r="DS420" s="226">
        <f t="shared" si="172"/>
        <v>-1649</v>
      </c>
      <c r="DT420" s="227">
        <f t="shared" si="172"/>
        <v>0</v>
      </c>
      <c r="DU420" s="227">
        <f t="shared" si="172"/>
        <v>-796.55006772263005</v>
      </c>
      <c r="DV420" s="227">
        <f t="shared" si="172"/>
        <v>-1560.0699162517849</v>
      </c>
      <c r="DW420" s="227">
        <f t="shared" si="172"/>
        <v>-1717.2497917160272</v>
      </c>
      <c r="DX420" s="377">
        <f t="shared" si="174"/>
        <v>0.80498084291187744</v>
      </c>
      <c r="DY420" s="377">
        <f t="shared" si="174"/>
        <v>0.8051637925508045</v>
      </c>
      <c r="DZ420" s="377">
        <f t="shared" si="174"/>
        <v>0.8035259763581567</v>
      </c>
      <c r="EA420" s="377">
        <f t="shared" si="174"/>
        <v>0.80352295066620905</v>
      </c>
      <c r="EB420" s="378">
        <f t="shared" si="160"/>
        <v>0.80099381302674522</v>
      </c>
      <c r="EC420" s="378">
        <f t="shared" si="160"/>
        <v>0.80237873060559572</v>
      </c>
      <c r="ED420" s="378">
        <f t="shared" si="160"/>
        <v>0.80061473101494984</v>
      </c>
      <c r="EE420" s="378">
        <f t="shared" si="160"/>
        <v>0.80347542242703529</v>
      </c>
      <c r="EG420" s="226">
        <v>40260</v>
      </c>
      <c r="EH420" s="226">
        <v>34969</v>
      </c>
      <c r="EI420" s="226">
        <v>5290</v>
      </c>
      <c r="EJ420" s="226">
        <v>1433</v>
      </c>
      <c r="EK420" s="226">
        <v>2688</v>
      </c>
      <c r="EL420" s="226">
        <v>40197</v>
      </c>
      <c r="EM420" s="226">
        <v>40194</v>
      </c>
      <c r="EN420" s="379">
        <f t="shared" si="166"/>
        <v>0.86857923497267764</v>
      </c>
      <c r="EO420" s="226">
        <f t="shared" si="167"/>
        <v>27.088846880907376</v>
      </c>
      <c r="EP420" s="379">
        <f t="shared" si="168"/>
        <v>6.676602086438152E-2</v>
      </c>
      <c r="EQ420" s="226">
        <f t="shared" si="169"/>
        <v>66870.661989700719</v>
      </c>
      <c r="ER420" s="226">
        <f t="shared" si="170"/>
        <v>2971.0072813521092</v>
      </c>
      <c r="ES420" s="292"/>
      <c r="ET420" s="227">
        <v>47581</v>
      </c>
      <c r="EU420" s="227">
        <v>38426</v>
      </c>
      <c r="EV420" s="227">
        <v>9155</v>
      </c>
      <c r="EW420" s="227">
        <v>1405</v>
      </c>
      <c r="EX420" s="227">
        <v>1885</v>
      </c>
      <c r="EY420" s="227">
        <v>31868</v>
      </c>
      <c r="EZ420" s="227">
        <v>31866</v>
      </c>
      <c r="FA420" s="380">
        <f t="shared" si="175"/>
        <v>0.8075912654210714</v>
      </c>
      <c r="FB420" s="228">
        <f t="shared" si="176"/>
        <v>15.346805024576735</v>
      </c>
      <c r="FC420" s="380">
        <f t="shared" si="177"/>
        <v>3.9616653706311344E-2</v>
      </c>
      <c r="FD420" s="227">
        <f t="shared" si="178"/>
        <v>59150.24475963349</v>
      </c>
      <c r="FE420" s="227">
        <f t="shared" si="179"/>
        <v>3674.2400468629053</v>
      </c>
      <c r="FF420" s="227">
        <v>12255</v>
      </c>
      <c r="FG420" s="228">
        <f t="shared" si="171"/>
        <v>42.260301917584655</v>
      </c>
      <c r="FH420" s="227">
        <v>5179</v>
      </c>
      <c r="FI420" s="227">
        <v>12255</v>
      </c>
      <c r="FJ420" s="227">
        <v>27</v>
      </c>
      <c r="FK420" s="227">
        <f t="shared" si="162"/>
        <v>7049</v>
      </c>
      <c r="FL420" s="227">
        <v>2735</v>
      </c>
      <c r="FM420" s="227">
        <f t="shared" si="163"/>
        <v>4314</v>
      </c>
      <c r="FZ420" s="229"/>
      <c r="GA420" s="229"/>
      <c r="GB420" s="229"/>
      <c r="GC420" s="229"/>
      <c r="GD420" s="229"/>
    </row>
    <row r="421" spans="1:186" s="368" customFormat="1">
      <c r="A421" s="287" t="s">
        <v>534</v>
      </c>
      <c r="B421" s="369" t="s">
        <v>535</v>
      </c>
      <c r="C421" s="287" t="s">
        <v>1013</v>
      </c>
      <c r="D421" s="403" t="s">
        <v>3126</v>
      </c>
      <c r="E421" s="369" t="s">
        <v>1014</v>
      </c>
      <c r="F421" s="403">
        <v>418</v>
      </c>
      <c r="G421" s="404" t="s">
        <v>1059</v>
      </c>
      <c r="H421" s="392" t="s">
        <v>1060</v>
      </c>
      <c r="I421" s="287" t="s">
        <v>1061</v>
      </c>
      <c r="J421" s="369" t="s">
        <v>1062</v>
      </c>
      <c r="K421" s="287" t="s">
        <v>557</v>
      </c>
      <c r="L421" s="369" t="s">
        <v>956</v>
      </c>
      <c r="M421" s="369" t="s">
        <v>3124</v>
      </c>
      <c r="N421" s="372">
        <v>1</v>
      </c>
      <c r="O421" s="373">
        <v>2043</v>
      </c>
      <c r="P421" s="373">
        <v>2359</v>
      </c>
      <c r="Q421" s="373">
        <v>2865</v>
      </c>
      <c r="R421" s="373">
        <v>2856</v>
      </c>
      <c r="S421" s="374">
        <v>5855</v>
      </c>
      <c r="T421" s="374">
        <v>7266</v>
      </c>
      <c r="U421" s="374">
        <v>7302</v>
      </c>
      <c r="V421" s="374">
        <v>7440</v>
      </c>
      <c r="W421" s="373">
        <v>1226</v>
      </c>
      <c r="X421" s="373">
        <v>1411</v>
      </c>
      <c r="Y421" s="373">
        <v>1713</v>
      </c>
      <c r="Z421" s="373">
        <v>1679</v>
      </c>
      <c r="AA421" s="374">
        <v>4379</v>
      </c>
      <c r="AB421" s="374">
        <v>5518</v>
      </c>
      <c r="AC421" s="374">
        <v>5522</v>
      </c>
      <c r="AD421" s="374">
        <v>5666</v>
      </c>
      <c r="AE421" s="373">
        <v>10</v>
      </c>
      <c r="AF421" s="373">
        <v>9</v>
      </c>
      <c r="AG421" s="373">
        <v>10</v>
      </c>
      <c r="AH421" s="373">
        <v>9</v>
      </c>
      <c r="AI421" s="374">
        <v>22</v>
      </c>
      <c r="AJ421" s="374">
        <v>24</v>
      </c>
      <c r="AK421" s="374">
        <v>23</v>
      </c>
      <c r="AL421" s="374">
        <v>24</v>
      </c>
      <c r="AM421" s="226">
        <v>817</v>
      </c>
      <c r="AN421" s="226">
        <v>948</v>
      </c>
      <c r="AO421" s="226">
        <v>1152</v>
      </c>
      <c r="AP421" s="226">
        <v>1177</v>
      </c>
      <c r="AQ421" s="227">
        <v>1476</v>
      </c>
      <c r="AR421" s="227">
        <v>1748</v>
      </c>
      <c r="AS421" s="227">
        <v>1780</v>
      </c>
      <c r="AT421" s="227">
        <v>1774</v>
      </c>
      <c r="AU421" s="226">
        <v>332</v>
      </c>
      <c r="AV421" s="226">
        <v>460</v>
      </c>
      <c r="AW421" s="226">
        <v>570</v>
      </c>
      <c r="AX421" s="226">
        <v>607</v>
      </c>
      <c r="AY421" s="227">
        <v>722</v>
      </c>
      <c r="AZ421" s="227">
        <v>792</v>
      </c>
      <c r="BA421" s="227">
        <v>840</v>
      </c>
      <c r="BB421" s="227">
        <v>988</v>
      </c>
      <c r="BC421" s="226">
        <f t="shared" si="181"/>
        <v>485</v>
      </c>
      <c r="BD421" s="226">
        <f t="shared" si="180"/>
        <v>460</v>
      </c>
      <c r="BE421" s="226">
        <f t="shared" si="180"/>
        <v>538</v>
      </c>
      <c r="BF421" s="226">
        <f t="shared" si="180"/>
        <v>524</v>
      </c>
      <c r="BG421" s="218">
        <f t="shared" si="180"/>
        <v>679</v>
      </c>
      <c r="BH421" s="218">
        <f t="shared" si="180"/>
        <v>861</v>
      </c>
      <c r="BI421" s="218">
        <f t="shared" si="180"/>
        <v>840</v>
      </c>
      <c r="BJ421" s="218">
        <f t="shared" si="180"/>
        <v>708</v>
      </c>
      <c r="BK421" s="226">
        <f t="shared" si="183"/>
        <v>0</v>
      </c>
      <c r="BL421" s="226">
        <f t="shared" si="183"/>
        <v>28</v>
      </c>
      <c r="BM421" s="226">
        <f t="shared" si="183"/>
        <v>44</v>
      </c>
      <c r="BN421" s="226">
        <f t="shared" si="182"/>
        <v>46</v>
      </c>
      <c r="BO421" s="227">
        <f t="shared" si="182"/>
        <v>75</v>
      </c>
      <c r="BP421" s="227">
        <f t="shared" si="182"/>
        <v>95</v>
      </c>
      <c r="BQ421" s="227">
        <f t="shared" si="182"/>
        <v>100</v>
      </c>
      <c r="BR421" s="227">
        <f t="shared" si="173"/>
        <v>78</v>
      </c>
      <c r="BS421" s="226">
        <v>3</v>
      </c>
      <c r="BT421" s="226">
        <v>28</v>
      </c>
      <c r="BU421" s="226">
        <v>44</v>
      </c>
      <c r="BV421" s="226">
        <v>46</v>
      </c>
      <c r="BW421" s="227">
        <v>75</v>
      </c>
      <c r="BX421" s="227">
        <v>95</v>
      </c>
      <c r="BY421" s="227">
        <v>100</v>
      </c>
      <c r="BZ421" s="227">
        <v>78</v>
      </c>
      <c r="CA421" s="226">
        <v>3</v>
      </c>
      <c r="CB421" s="226">
        <f>IFERROR(VLOOKUP($G421,[12]ITEM!$B$2:$AC$939,26,0),0)</f>
        <v>0</v>
      </c>
      <c r="CC421" s="226">
        <f>IFERROR(VLOOKUP($G421,[12]ITEM!$B$2:$AC$939,27,0),0)</f>
        <v>0</v>
      </c>
      <c r="CD421" s="226">
        <f>IFERROR(VLOOKUP($G421,[12]ITEM!$B$2:$AC$939,28,0),0)</f>
        <v>0</v>
      </c>
      <c r="CE421" s="227">
        <v>0</v>
      </c>
      <c r="CF421" s="227">
        <v>0</v>
      </c>
      <c r="CG421" s="227">
        <v>0</v>
      </c>
      <c r="CH421" s="227">
        <v>0</v>
      </c>
      <c r="CI421" s="375"/>
      <c r="CJ421" s="226">
        <f t="shared" si="164"/>
        <v>485</v>
      </c>
      <c r="CK421" s="226">
        <f t="shared" si="164"/>
        <v>451</v>
      </c>
      <c r="CL421" s="226">
        <f t="shared" si="164"/>
        <v>548</v>
      </c>
      <c r="CM421" s="226">
        <f t="shared" si="164"/>
        <v>561</v>
      </c>
      <c r="CN421" s="227">
        <f t="shared" si="159"/>
        <v>679</v>
      </c>
      <c r="CO421" s="227">
        <f t="shared" si="159"/>
        <v>803.95428359073765</v>
      </c>
      <c r="CP421" s="227">
        <f t="shared" si="159"/>
        <v>819.41388779733131</v>
      </c>
      <c r="CQ421" s="227">
        <f t="shared" si="159"/>
        <v>817.00835027382504</v>
      </c>
      <c r="CR421" s="226">
        <v>418</v>
      </c>
      <c r="CS421" s="226">
        <v>445</v>
      </c>
      <c r="CT421" s="226">
        <v>541</v>
      </c>
      <c r="CU421" s="226">
        <v>553</v>
      </c>
      <c r="CV421" s="227">
        <f t="shared" si="165"/>
        <v>673</v>
      </c>
      <c r="CW421" s="227">
        <f>CV421*(1+('[13]GROWTH (YoY)'!AR421/100))</f>
        <v>796.95428359073765</v>
      </c>
      <c r="CX421" s="227">
        <f>CW421*(1+('[13]GROWTH (YoY)'!AS421/100))</f>
        <v>811.41388779733131</v>
      </c>
      <c r="CY421" s="227">
        <f>CX421*(1+('[13]GROWTH (YoY)'!AT421/100))</f>
        <v>809.00835027382504</v>
      </c>
      <c r="CZ421" s="226">
        <v>0</v>
      </c>
      <c r="DA421" s="226">
        <v>0</v>
      </c>
      <c r="DB421" s="226">
        <v>0</v>
      </c>
      <c r="DC421" s="226">
        <v>0</v>
      </c>
      <c r="DD421" s="227">
        <v>0</v>
      </c>
      <c r="DE421" s="227">
        <v>0</v>
      </c>
      <c r="DF421" s="227">
        <v>0</v>
      </c>
      <c r="DG421" s="227">
        <v>0</v>
      </c>
      <c r="DH421" s="226">
        <v>67</v>
      </c>
      <c r="DI421" s="226">
        <v>6</v>
      </c>
      <c r="DJ421" s="226">
        <v>7</v>
      </c>
      <c r="DK421" s="226">
        <v>8</v>
      </c>
      <c r="DL421" s="227">
        <v>6</v>
      </c>
      <c r="DM421" s="227">
        <v>7</v>
      </c>
      <c r="DN421" s="227">
        <v>8</v>
      </c>
      <c r="DO421" s="227">
        <v>8</v>
      </c>
      <c r="DP421" s="376">
        <f t="shared" si="161"/>
        <v>0</v>
      </c>
      <c r="DQ421" s="226">
        <f t="shared" si="161"/>
        <v>9</v>
      </c>
      <c r="DR421" s="226">
        <f t="shared" si="161"/>
        <v>-10</v>
      </c>
      <c r="DS421" s="226">
        <f t="shared" si="172"/>
        <v>-37</v>
      </c>
      <c r="DT421" s="227">
        <f t="shared" si="172"/>
        <v>0</v>
      </c>
      <c r="DU421" s="227">
        <f t="shared" si="172"/>
        <v>57.045716409262354</v>
      </c>
      <c r="DV421" s="227">
        <f t="shared" si="172"/>
        <v>20.586112202668687</v>
      </c>
      <c r="DW421" s="227">
        <f t="shared" si="172"/>
        <v>-109.00835027382504</v>
      </c>
      <c r="DX421" s="377">
        <f t="shared" si="174"/>
        <v>0.60009789525208024</v>
      </c>
      <c r="DY421" s="377">
        <f t="shared" si="174"/>
        <v>0.59813480288257737</v>
      </c>
      <c r="DZ421" s="377">
        <f t="shared" si="174"/>
        <v>0.59790575916230371</v>
      </c>
      <c r="EA421" s="377">
        <f t="shared" si="174"/>
        <v>0.58788515406162467</v>
      </c>
      <c r="EB421" s="378">
        <f t="shared" si="160"/>
        <v>0.74790777113578133</v>
      </c>
      <c r="EC421" s="378">
        <f t="shared" si="160"/>
        <v>0.75942747041012937</v>
      </c>
      <c r="ED421" s="378">
        <f t="shared" si="160"/>
        <v>0.75623116954259106</v>
      </c>
      <c r="EE421" s="378">
        <f t="shared" si="160"/>
        <v>0.76155913978494627</v>
      </c>
      <c r="EG421" s="226">
        <v>1061</v>
      </c>
      <c r="EH421" s="226">
        <v>802</v>
      </c>
      <c r="EI421" s="226">
        <v>259</v>
      </c>
      <c r="EJ421" s="226">
        <v>105</v>
      </c>
      <c r="EK421" s="226">
        <v>621</v>
      </c>
      <c r="EL421" s="226">
        <v>3813</v>
      </c>
      <c r="EM421" s="226">
        <v>3810</v>
      </c>
      <c r="EN421" s="379">
        <f t="shared" si="166"/>
        <v>0.7558906691800189</v>
      </c>
      <c r="EO421" s="226">
        <f t="shared" si="167"/>
        <v>40.54054054054054</v>
      </c>
      <c r="EP421" s="379">
        <f t="shared" si="168"/>
        <v>0.58529688972667293</v>
      </c>
      <c r="EQ421" s="226">
        <f t="shared" si="169"/>
        <v>162863.88670338315</v>
      </c>
      <c r="ER421" s="226">
        <f t="shared" si="170"/>
        <v>2296.5879265091862</v>
      </c>
      <c r="ES421" s="292"/>
      <c r="ET421" s="227">
        <v>5855</v>
      </c>
      <c r="EU421" s="227">
        <v>4379</v>
      </c>
      <c r="EV421" s="227">
        <v>1476</v>
      </c>
      <c r="EW421" s="227">
        <v>954</v>
      </c>
      <c r="EX421" s="227">
        <v>2553</v>
      </c>
      <c r="EY421" s="227">
        <v>18482</v>
      </c>
      <c r="EZ421" s="227">
        <v>18477</v>
      </c>
      <c r="FA421" s="380">
        <f t="shared" si="175"/>
        <v>0.74790777113578133</v>
      </c>
      <c r="FB421" s="228">
        <f t="shared" si="176"/>
        <v>64.634146341463421</v>
      </c>
      <c r="FC421" s="380">
        <f t="shared" si="177"/>
        <v>0.43603757472245941</v>
      </c>
      <c r="FD421" s="227">
        <f t="shared" si="178"/>
        <v>138134.40103884862</v>
      </c>
      <c r="FE421" s="227">
        <f t="shared" si="179"/>
        <v>4302.64653352817</v>
      </c>
      <c r="FF421" s="227">
        <v>1476</v>
      </c>
      <c r="FG421" s="228">
        <f t="shared" si="171"/>
        <v>44.308943089430898</v>
      </c>
      <c r="FH421" s="227">
        <v>654</v>
      </c>
      <c r="FI421" s="227">
        <v>1476</v>
      </c>
      <c r="FJ421" s="227">
        <v>7</v>
      </c>
      <c r="FK421" s="227">
        <f t="shared" si="162"/>
        <v>815</v>
      </c>
      <c r="FL421" s="227">
        <v>260</v>
      </c>
      <c r="FM421" s="227">
        <f t="shared" si="163"/>
        <v>555</v>
      </c>
      <c r="FZ421" s="229"/>
      <c r="GA421" s="229"/>
      <c r="GB421" s="229"/>
      <c r="GC421" s="229"/>
      <c r="GD421" s="229"/>
    </row>
    <row r="422" spans="1:186" s="368" customFormat="1">
      <c r="A422" s="287" t="s">
        <v>534</v>
      </c>
      <c r="B422" s="369" t="s">
        <v>535</v>
      </c>
      <c r="C422" s="287" t="s">
        <v>1013</v>
      </c>
      <c r="D422" s="403" t="s">
        <v>3126</v>
      </c>
      <c r="E422" s="369" t="s">
        <v>1014</v>
      </c>
      <c r="F422" s="403">
        <v>419</v>
      </c>
      <c r="G422" s="404" t="s">
        <v>1063</v>
      </c>
      <c r="H422" s="392" t="s">
        <v>1064</v>
      </c>
      <c r="I422" s="287" t="s">
        <v>1061</v>
      </c>
      <c r="J422" s="369" t="s">
        <v>1062</v>
      </c>
      <c r="K422" s="287" t="s">
        <v>557</v>
      </c>
      <c r="L422" s="369" t="s">
        <v>956</v>
      </c>
      <c r="M422" s="369" t="s">
        <v>3124</v>
      </c>
      <c r="N422" s="372">
        <v>1</v>
      </c>
      <c r="O422" s="373">
        <v>1</v>
      </c>
      <c r="P422" s="373">
        <v>1</v>
      </c>
      <c r="Q422" s="373">
        <v>1</v>
      </c>
      <c r="R422" s="373">
        <v>1</v>
      </c>
      <c r="S422" s="374">
        <v>281</v>
      </c>
      <c r="T422" s="374">
        <v>313</v>
      </c>
      <c r="U422" s="374">
        <v>321</v>
      </c>
      <c r="V422" s="374">
        <v>398</v>
      </c>
      <c r="W422" s="373">
        <v>0</v>
      </c>
      <c r="X422" s="373">
        <v>0</v>
      </c>
      <c r="Y422" s="373">
        <v>1</v>
      </c>
      <c r="Z422" s="373">
        <v>1</v>
      </c>
      <c r="AA422" s="374">
        <v>175</v>
      </c>
      <c r="AB422" s="374">
        <v>197</v>
      </c>
      <c r="AC422" s="374">
        <v>202</v>
      </c>
      <c r="AD422" s="374">
        <v>257</v>
      </c>
      <c r="AE422" s="373">
        <v>0</v>
      </c>
      <c r="AF422" s="373">
        <v>0</v>
      </c>
      <c r="AG422" s="373">
        <v>0</v>
      </c>
      <c r="AH422" s="373">
        <v>0</v>
      </c>
      <c r="AI422" s="374">
        <v>1</v>
      </c>
      <c r="AJ422" s="374">
        <v>1</v>
      </c>
      <c r="AK422" s="374">
        <v>1</v>
      </c>
      <c r="AL422" s="374">
        <v>1</v>
      </c>
      <c r="AM422" s="226">
        <v>1</v>
      </c>
      <c r="AN422" s="226">
        <v>1</v>
      </c>
      <c r="AO422" s="226">
        <v>1</v>
      </c>
      <c r="AP422" s="226">
        <v>1</v>
      </c>
      <c r="AQ422" s="227">
        <v>106</v>
      </c>
      <c r="AR422" s="227">
        <v>116</v>
      </c>
      <c r="AS422" s="227">
        <v>119</v>
      </c>
      <c r="AT422" s="227">
        <v>142</v>
      </c>
      <c r="AU422" s="226">
        <v>0</v>
      </c>
      <c r="AV422" s="226">
        <v>0</v>
      </c>
      <c r="AW422" s="226">
        <v>0</v>
      </c>
      <c r="AX422" s="226">
        <v>0</v>
      </c>
      <c r="AY422" s="227">
        <v>37</v>
      </c>
      <c r="AZ422" s="227">
        <v>41</v>
      </c>
      <c r="BA422" s="227">
        <v>44</v>
      </c>
      <c r="BB422" s="227">
        <v>53</v>
      </c>
      <c r="BC422" s="226">
        <f t="shared" si="181"/>
        <v>2</v>
      </c>
      <c r="BD422" s="226">
        <f t="shared" si="180"/>
        <v>-1</v>
      </c>
      <c r="BE422" s="226">
        <f t="shared" si="180"/>
        <v>-3</v>
      </c>
      <c r="BF422" s="226">
        <f t="shared" si="180"/>
        <v>-2</v>
      </c>
      <c r="BG422" s="218">
        <f t="shared" si="180"/>
        <v>66</v>
      </c>
      <c r="BH422" s="218">
        <f t="shared" si="180"/>
        <v>69</v>
      </c>
      <c r="BI422" s="218">
        <f t="shared" si="180"/>
        <v>70</v>
      </c>
      <c r="BJ422" s="218">
        <f t="shared" si="180"/>
        <v>84</v>
      </c>
      <c r="BK422" s="226">
        <f t="shared" si="183"/>
        <v>-1</v>
      </c>
      <c r="BL422" s="226">
        <f t="shared" si="183"/>
        <v>2</v>
      </c>
      <c r="BM422" s="226">
        <f t="shared" si="183"/>
        <v>4</v>
      </c>
      <c r="BN422" s="226">
        <f t="shared" si="182"/>
        <v>3</v>
      </c>
      <c r="BO422" s="227">
        <f t="shared" si="182"/>
        <v>3</v>
      </c>
      <c r="BP422" s="227">
        <f t="shared" si="182"/>
        <v>6</v>
      </c>
      <c r="BQ422" s="227">
        <f t="shared" si="182"/>
        <v>5</v>
      </c>
      <c r="BR422" s="227">
        <f t="shared" si="173"/>
        <v>5</v>
      </c>
      <c r="BS422" s="226">
        <v>0</v>
      </c>
      <c r="BT422" s="226">
        <v>2</v>
      </c>
      <c r="BU422" s="226">
        <v>4</v>
      </c>
      <c r="BV422" s="226">
        <v>3</v>
      </c>
      <c r="BW422" s="227">
        <v>3</v>
      </c>
      <c r="BX422" s="227">
        <v>6</v>
      </c>
      <c r="BY422" s="227">
        <v>5</v>
      </c>
      <c r="BZ422" s="227">
        <v>5</v>
      </c>
      <c r="CA422" s="226">
        <v>1</v>
      </c>
      <c r="CB422" s="226">
        <f>IFERROR(VLOOKUP($G422,[12]ITEM!$B$2:$AC$939,26,0),0)</f>
        <v>0</v>
      </c>
      <c r="CC422" s="226">
        <f>IFERROR(VLOOKUP($G422,[12]ITEM!$B$2:$AC$939,27,0),0)</f>
        <v>0</v>
      </c>
      <c r="CD422" s="226">
        <f>IFERROR(VLOOKUP($G422,[12]ITEM!$B$2:$AC$939,28,0),0)</f>
        <v>0</v>
      </c>
      <c r="CE422" s="227">
        <v>0</v>
      </c>
      <c r="CF422" s="227">
        <v>0</v>
      </c>
      <c r="CG422" s="227">
        <v>0</v>
      </c>
      <c r="CH422" s="227">
        <v>0</v>
      </c>
      <c r="CI422" s="375"/>
      <c r="CJ422" s="226">
        <f t="shared" si="164"/>
        <v>1</v>
      </c>
      <c r="CK422" s="226">
        <f t="shared" si="164"/>
        <v>1</v>
      </c>
      <c r="CL422" s="226">
        <f t="shared" si="164"/>
        <v>1</v>
      </c>
      <c r="CM422" s="226">
        <f t="shared" si="164"/>
        <v>1</v>
      </c>
      <c r="CN422" s="227">
        <f t="shared" si="159"/>
        <v>66</v>
      </c>
      <c r="CO422" s="227">
        <f t="shared" si="159"/>
        <v>72.404488514842527</v>
      </c>
      <c r="CP422" s="227">
        <f t="shared" si="159"/>
        <v>73.94061304293075</v>
      </c>
      <c r="CQ422" s="227">
        <f t="shared" si="159"/>
        <v>88.221473741104859</v>
      </c>
      <c r="CR422" s="226">
        <v>1</v>
      </c>
      <c r="CS422" s="226">
        <v>1</v>
      </c>
      <c r="CT422" s="226">
        <v>1</v>
      </c>
      <c r="CU422" s="226">
        <v>1</v>
      </c>
      <c r="CV422" s="227">
        <f t="shared" si="165"/>
        <v>66</v>
      </c>
      <c r="CW422" s="227">
        <f>CV422*(1+('[13]GROWTH (YoY)'!AR422/100))</f>
        <v>72.404488514842527</v>
      </c>
      <c r="CX422" s="227">
        <f>CW422*(1+('[13]GROWTH (YoY)'!AS422/100))</f>
        <v>73.94061304293075</v>
      </c>
      <c r="CY422" s="227">
        <f>CX422*(1+('[13]GROWTH (YoY)'!AT422/100))</f>
        <v>88.221473741104859</v>
      </c>
      <c r="CZ422" s="226">
        <v>0</v>
      </c>
      <c r="DA422" s="226">
        <v>0</v>
      </c>
      <c r="DB422" s="226">
        <v>0</v>
      </c>
      <c r="DC422" s="226">
        <v>0</v>
      </c>
      <c r="DD422" s="227">
        <v>0</v>
      </c>
      <c r="DE422" s="227">
        <v>0</v>
      </c>
      <c r="DF422" s="227">
        <v>0</v>
      </c>
      <c r="DG422" s="227">
        <v>0</v>
      </c>
      <c r="DH422" s="226">
        <v>0</v>
      </c>
      <c r="DI422" s="226">
        <v>0</v>
      </c>
      <c r="DJ422" s="226">
        <v>0</v>
      </c>
      <c r="DK422" s="226">
        <v>0</v>
      </c>
      <c r="DL422" s="227">
        <v>0</v>
      </c>
      <c r="DM422" s="227">
        <v>0</v>
      </c>
      <c r="DN422" s="227">
        <v>0</v>
      </c>
      <c r="DO422" s="227">
        <v>0</v>
      </c>
      <c r="DP422" s="376">
        <f t="shared" si="161"/>
        <v>1</v>
      </c>
      <c r="DQ422" s="226">
        <f t="shared" si="161"/>
        <v>-2</v>
      </c>
      <c r="DR422" s="226">
        <f t="shared" si="161"/>
        <v>-4</v>
      </c>
      <c r="DS422" s="226">
        <f t="shared" si="172"/>
        <v>-3</v>
      </c>
      <c r="DT422" s="227">
        <f t="shared" si="172"/>
        <v>0</v>
      </c>
      <c r="DU422" s="227">
        <f t="shared" si="172"/>
        <v>-3.4044885148425266</v>
      </c>
      <c r="DV422" s="227">
        <f t="shared" si="172"/>
        <v>-3.9406130429307495</v>
      </c>
      <c r="DW422" s="227">
        <f t="shared" si="172"/>
        <v>-4.2214737411048588</v>
      </c>
      <c r="DX422" s="377">
        <f t="shared" si="174"/>
        <v>0</v>
      </c>
      <c r="DY422" s="377">
        <f t="shared" si="174"/>
        <v>0</v>
      </c>
      <c r="DZ422" s="377">
        <f t="shared" si="174"/>
        <v>1</v>
      </c>
      <c r="EA422" s="377">
        <f t="shared" si="174"/>
        <v>1</v>
      </c>
      <c r="EB422" s="378">
        <f t="shared" si="160"/>
        <v>0.62277580071174377</v>
      </c>
      <c r="EC422" s="378">
        <f t="shared" si="160"/>
        <v>0.62939297124600635</v>
      </c>
      <c r="ED422" s="378">
        <f t="shared" si="160"/>
        <v>0.62928348909657317</v>
      </c>
      <c r="EE422" s="378">
        <f t="shared" si="160"/>
        <v>0.64572864321608037</v>
      </c>
      <c r="EG422" s="226">
        <v>1</v>
      </c>
      <c r="EH422" s="226">
        <v>1</v>
      </c>
      <c r="EI422" s="226">
        <v>0</v>
      </c>
      <c r="EJ422" s="226">
        <v>0</v>
      </c>
      <c r="EK422" s="226">
        <v>0</v>
      </c>
      <c r="EL422" s="226">
        <v>25</v>
      </c>
      <c r="EM422" s="226">
        <v>23</v>
      </c>
      <c r="EN422" s="379">
        <f t="shared" si="166"/>
        <v>1</v>
      </c>
      <c r="EO422" s="226">
        <f t="shared" si="167"/>
        <v>0</v>
      </c>
      <c r="EP422" s="379">
        <f t="shared" si="168"/>
        <v>0</v>
      </c>
      <c r="EQ422" s="226">
        <f t="shared" si="169"/>
        <v>0</v>
      </c>
      <c r="ER422" s="226">
        <f t="shared" si="170"/>
        <v>0</v>
      </c>
      <c r="ES422" s="292"/>
      <c r="ET422" s="227">
        <v>281</v>
      </c>
      <c r="EU422" s="227">
        <v>175</v>
      </c>
      <c r="EV422" s="227">
        <v>106</v>
      </c>
      <c r="EW422" s="227">
        <v>33</v>
      </c>
      <c r="EX422" s="227">
        <v>59</v>
      </c>
      <c r="EY422" s="227">
        <v>884</v>
      </c>
      <c r="EZ422" s="227">
        <v>880</v>
      </c>
      <c r="FA422" s="380">
        <f t="shared" si="175"/>
        <v>0.62277580071174377</v>
      </c>
      <c r="FB422" s="228">
        <f t="shared" si="176"/>
        <v>31.132075471698112</v>
      </c>
      <c r="FC422" s="380">
        <f t="shared" si="177"/>
        <v>0.20996441281138789</v>
      </c>
      <c r="FD422" s="227">
        <f t="shared" si="178"/>
        <v>66742.081447963807</v>
      </c>
      <c r="FE422" s="227">
        <f t="shared" si="179"/>
        <v>3125</v>
      </c>
      <c r="FF422" s="227">
        <v>106</v>
      </c>
      <c r="FG422" s="228">
        <f t="shared" si="171"/>
        <v>31.132075471698112</v>
      </c>
      <c r="FH422" s="227">
        <v>33</v>
      </c>
      <c r="FI422" s="227">
        <v>106</v>
      </c>
      <c r="FJ422" s="227">
        <v>1</v>
      </c>
      <c r="FK422" s="227">
        <f t="shared" si="162"/>
        <v>72</v>
      </c>
      <c r="FL422" s="227">
        <v>12</v>
      </c>
      <c r="FM422" s="227">
        <f t="shared" si="163"/>
        <v>60</v>
      </c>
      <c r="FZ422" s="229"/>
      <c r="GA422" s="229"/>
      <c r="GB422" s="229"/>
      <c r="GC422" s="229"/>
      <c r="GD422" s="229"/>
    </row>
    <row r="423" spans="1:186" s="368" customFormat="1">
      <c r="A423" s="287" t="s">
        <v>534</v>
      </c>
      <c r="B423" s="369" t="s">
        <v>535</v>
      </c>
      <c r="C423" s="287" t="s">
        <v>1013</v>
      </c>
      <c r="D423" s="403" t="s">
        <v>3126</v>
      </c>
      <c r="E423" s="369" t="s">
        <v>1014</v>
      </c>
      <c r="F423" s="403">
        <v>420</v>
      </c>
      <c r="G423" s="404" t="s">
        <v>1065</v>
      </c>
      <c r="H423" s="392" t="s">
        <v>1066</v>
      </c>
      <c r="I423" s="287" t="s">
        <v>1061</v>
      </c>
      <c r="J423" s="369" t="s">
        <v>1062</v>
      </c>
      <c r="K423" s="287" t="s">
        <v>557</v>
      </c>
      <c r="L423" s="369" t="s">
        <v>956</v>
      </c>
      <c r="M423" s="369" t="s">
        <v>3124</v>
      </c>
      <c r="N423" s="372">
        <v>1</v>
      </c>
      <c r="O423" s="373">
        <v>1439</v>
      </c>
      <c r="P423" s="373">
        <v>1040</v>
      </c>
      <c r="Q423" s="373">
        <v>1016</v>
      </c>
      <c r="R423" s="373">
        <v>954</v>
      </c>
      <c r="S423" s="374">
        <v>1432</v>
      </c>
      <c r="T423" s="374">
        <v>1379</v>
      </c>
      <c r="U423" s="374">
        <v>1227</v>
      </c>
      <c r="V423" s="374">
        <v>1274</v>
      </c>
      <c r="W423" s="373">
        <v>1142</v>
      </c>
      <c r="X423" s="373">
        <v>824</v>
      </c>
      <c r="Y423" s="373">
        <v>806</v>
      </c>
      <c r="Z423" s="373">
        <v>757</v>
      </c>
      <c r="AA423" s="374">
        <v>942</v>
      </c>
      <c r="AB423" s="374">
        <v>912</v>
      </c>
      <c r="AC423" s="374">
        <v>794</v>
      </c>
      <c r="AD423" s="374">
        <v>843</v>
      </c>
      <c r="AE423" s="373">
        <v>7</v>
      </c>
      <c r="AF423" s="373">
        <v>4</v>
      </c>
      <c r="AG423" s="373">
        <v>3</v>
      </c>
      <c r="AH423" s="373">
        <v>3</v>
      </c>
      <c r="AI423" s="374">
        <v>5</v>
      </c>
      <c r="AJ423" s="374">
        <v>5</v>
      </c>
      <c r="AK423" s="374">
        <v>4</v>
      </c>
      <c r="AL423" s="374">
        <v>4</v>
      </c>
      <c r="AM423" s="226">
        <v>298</v>
      </c>
      <c r="AN423" s="226">
        <v>215</v>
      </c>
      <c r="AO423" s="226">
        <v>210</v>
      </c>
      <c r="AP423" s="226">
        <v>197</v>
      </c>
      <c r="AQ423" s="227">
        <v>490</v>
      </c>
      <c r="AR423" s="227">
        <v>467</v>
      </c>
      <c r="AS423" s="227">
        <v>433</v>
      </c>
      <c r="AT423" s="227">
        <v>431</v>
      </c>
      <c r="AU423" s="226">
        <v>178</v>
      </c>
      <c r="AV423" s="226">
        <v>151</v>
      </c>
      <c r="AW423" s="226">
        <v>147</v>
      </c>
      <c r="AX423" s="226">
        <v>145</v>
      </c>
      <c r="AY423" s="227">
        <v>258</v>
      </c>
      <c r="AZ423" s="227">
        <v>275</v>
      </c>
      <c r="BA423" s="227">
        <v>290</v>
      </c>
      <c r="BB423" s="227">
        <v>341</v>
      </c>
      <c r="BC423" s="226">
        <f t="shared" si="181"/>
        <v>119</v>
      </c>
      <c r="BD423" s="226">
        <f t="shared" si="180"/>
        <v>62</v>
      </c>
      <c r="BE423" s="226">
        <f t="shared" si="180"/>
        <v>61</v>
      </c>
      <c r="BF423" s="226">
        <f t="shared" si="180"/>
        <v>50</v>
      </c>
      <c r="BG423" s="218">
        <f t="shared" si="180"/>
        <v>220</v>
      </c>
      <c r="BH423" s="218">
        <f t="shared" si="180"/>
        <v>179</v>
      </c>
      <c r="BI423" s="218">
        <f t="shared" si="180"/>
        <v>129</v>
      </c>
      <c r="BJ423" s="218">
        <f t="shared" si="180"/>
        <v>75</v>
      </c>
      <c r="BK423" s="226">
        <f t="shared" si="183"/>
        <v>1</v>
      </c>
      <c r="BL423" s="226">
        <f t="shared" si="183"/>
        <v>2</v>
      </c>
      <c r="BM423" s="226">
        <f t="shared" si="183"/>
        <v>2</v>
      </c>
      <c r="BN423" s="226">
        <f t="shared" si="182"/>
        <v>2</v>
      </c>
      <c r="BO423" s="227">
        <f t="shared" si="182"/>
        <v>12</v>
      </c>
      <c r="BP423" s="227">
        <f t="shared" si="182"/>
        <v>13</v>
      </c>
      <c r="BQ423" s="227">
        <f t="shared" si="182"/>
        <v>14</v>
      </c>
      <c r="BR423" s="227">
        <f t="shared" si="173"/>
        <v>15</v>
      </c>
      <c r="BS423" s="226">
        <v>2</v>
      </c>
      <c r="BT423" s="226">
        <v>2</v>
      </c>
      <c r="BU423" s="226">
        <v>2</v>
      </c>
      <c r="BV423" s="226">
        <v>2</v>
      </c>
      <c r="BW423" s="227">
        <v>12</v>
      </c>
      <c r="BX423" s="227">
        <v>13</v>
      </c>
      <c r="BY423" s="227">
        <v>14</v>
      </c>
      <c r="BZ423" s="227">
        <v>15</v>
      </c>
      <c r="CA423" s="226">
        <v>1</v>
      </c>
      <c r="CB423" s="226">
        <f>IFERROR(VLOOKUP($G423,[12]ITEM!$B$2:$AC$939,26,0),0)</f>
        <v>0</v>
      </c>
      <c r="CC423" s="226">
        <f>IFERROR(VLOOKUP($G423,[12]ITEM!$B$2:$AC$939,27,0),0)</f>
        <v>0</v>
      </c>
      <c r="CD423" s="226">
        <f>IFERROR(VLOOKUP($G423,[12]ITEM!$B$2:$AC$939,28,0),0)</f>
        <v>0</v>
      </c>
      <c r="CE423" s="227">
        <v>0</v>
      </c>
      <c r="CF423" s="227">
        <v>0</v>
      </c>
      <c r="CG423" s="227">
        <v>0</v>
      </c>
      <c r="CH423" s="227">
        <v>0</v>
      </c>
      <c r="CI423" s="375"/>
      <c r="CJ423" s="226">
        <f t="shared" si="164"/>
        <v>118</v>
      </c>
      <c r="CK423" s="226">
        <f t="shared" si="164"/>
        <v>96</v>
      </c>
      <c r="CL423" s="226">
        <f t="shared" si="164"/>
        <v>97</v>
      </c>
      <c r="CM423" s="226">
        <f t="shared" si="164"/>
        <v>101</v>
      </c>
      <c r="CN423" s="227">
        <f t="shared" si="159"/>
        <v>220</v>
      </c>
      <c r="CO423" s="227">
        <f t="shared" si="159"/>
        <v>211.95680031537262</v>
      </c>
      <c r="CP423" s="227">
        <f t="shared" si="159"/>
        <v>206.01303174391828</v>
      </c>
      <c r="CQ423" s="227">
        <f t="shared" ref="CQ423:CQ486" si="184">CY423+DG423+DO423</f>
        <v>206.46966374548143</v>
      </c>
      <c r="CR423" s="226">
        <v>81</v>
      </c>
      <c r="CS423" s="226">
        <v>62</v>
      </c>
      <c r="CT423" s="226">
        <v>61</v>
      </c>
      <c r="CU423" s="226">
        <v>57</v>
      </c>
      <c r="CV423" s="227">
        <f t="shared" si="165"/>
        <v>187</v>
      </c>
      <c r="CW423" s="227">
        <f>CV423*(1+('[13]GROWTH (YoY)'!AR423/100))</f>
        <v>177.95680031537262</v>
      </c>
      <c r="CX423" s="227">
        <f>CW423*(1+('[13]GROWTH (YoY)'!AS423/100))</f>
        <v>165.01303174391828</v>
      </c>
      <c r="CY423" s="227">
        <f>CX423*(1+('[13]GROWTH (YoY)'!AT423/100))</f>
        <v>164.46966374548143</v>
      </c>
      <c r="CZ423" s="226">
        <v>0</v>
      </c>
      <c r="DA423" s="226">
        <v>0</v>
      </c>
      <c r="DB423" s="226">
        <v>0</v>
      </c>
      <c r="DC423" s="226">
        <v>0</v>
      </c>
      <c r="DD423" s="227">
        <v>0</v>
      </c>
      <c r="DE423" s="227">
        <v>0</v>
      </c>
      <c r="DF423" s="227">
        <v>0</v>
      </c>
      <c r="DG423" s="227">
        <v>0</v>
      </c>
      <c r="DH423" s="226">
        <v>37</v>
      </c>
      <c r="DI423" s="226">
        <v>34</v>
      </c>
      <c r="DJ423" s="226">
        <v>36</v>
      </c>
      <c r="DK423" s="226">
        <v>44</v>
      </c>
      <c r="DL423" s="227">
        <v>33</v>
      </c>
      <c r="DM423" s="227">
        <v>34</v>
      </c>
      <c r="DN423" s="227">
        <v>41</v>
      </c>
      <c r="DO423" s="227">
        <v>42</v>
      </c>
      <c r="DP423" s="376">
        <f t="shared" si="161"/>
        <v>1</v>
      </c>
      <c r="DQ423" s="226">
        <f t="shared" si="161"/>
        <v>-34</v>
      </c>
      <c r="DR423" s="226">
        <f t="shared" si="161"/>
        <v>-36</v>
      </c>
      <c r="DS423" s="226">
        <f t="shared" si="172"/>
        <v>-51</v>
      </c>
      <c r="DT423" s="227">
        <f t="shared" si="172"/>
        <v>0</v>
      </c>
      <c r="DU423" s="227">
        <f t="shared" si="172"/>
        <v>-32.956800315372618</v>
      </c>
      <c r="DV423" s="227">
        <f t="shared" si="172"/>
        <v>-77.013031743918276</v>
      </c>
      <c r="DW423" s="227">
        <f t="shared" si="172"/>
        <v>-131.46966374548143</v>
      </c>
      <c r="DX423" s="377">
        <f t="shared" si="174"/>
        <v>0.79360667129951357</v>
      </c>
      <c r="DY423" s="377">
        <f t="shared" si="174"/>
        <v>0.79230769230769227</v>
      </c>
      <c r="DZ423" s="377">
        <f t="shared" si="174"/>
        <v>0.79330708661417326</v>
      </c>
      <c r="EA423" s="377">
        <f t="shared" si="174"/>
        <v>0.79350104821802936</v>
      </c>
      <c r="EB423" s="378">
        <f t="shared" si="160"/>
        <v>0.65782122905027929</v>
      </c>
      <c r="EC423" s="378">
        <f t="shared" si="160"/>
        <v>0.66134880348078318</v>
      </c>
      <c r="ED423" s="378">
        <f t="shared" si="160"/>
        <v>0.64710676446617765</v>
      </c>
      <c r="EE423" s="378">
        <f t="shared" si="160"/>
        <v>0.66169544740973307</v>
      </c>
      <c r="EG423" s="226">
        <v>1444</v>
      </c>
      <c r="EH423" s="226">
        <v>1146</v>
      </c>
      <c r="EI423" s="226">
        <v>298</v>
      </c>
      <c r="EJ423" s="226">
        <v>179</v>
      </c>
      <c r="EK423" s="226">
        <v>309</v>
      </c>
      <c r="EL423" s="226">
        <v>6114</v>
      </c>
      <c r="EM423" s="226">
        <v>6112</v>
      </c>
      <c r="EN423" s="379">
        <f t="shared" si="166"/>
        <v>0.7936288088642659</v>
      </c>
      <c r="EO423" s="226">
        <f t="shared" si="167"/>
        <v>60.067114093959731</v>
      </c>
      <c r="EP423" s="379">
        <f t="shared" si="168"/>
        <v>0.21398891966759004</v>
      </c>
      <c r="EQ423" s="226">
        <f t="shared" si="169"/>
        <v>50539.744847890091</v>
      </c>
      <c r="ER423" s="226">
        <f t="shared" si="170"/>
        <v>2440.5541012216404</v>
      </c>
      <c r="ES423" s="292"/>
      <c r="ET423" s="227">
        <v>1432</v>
      </c>
      <c r="EU423" s="227">
        <v>942</v>
      </c>
      <c r="EV423" s="227">
        <v>490</v>
      </c>
      <c r="EW423" s="227">
        <v>234</v>
      </c>
      <c r="EX423" s="227">
        <v>235</v>
      </c>
      <c r="EY423" s="227">
        <v>6513</v>
      </c>
      <c r="EZ423" s="227">
        <v>6513</v>
      </c>
      <c r="FA423" s="380">
        <f t="shared" si="175"/>
        <v>0.65782122905027929</v>
      </c>
      <c r="FB423" s="228">
        <f t="shared" si="176"/>
        <v>47.755102040816325</v>
      </c>
      <c r="FC423" s="380">
        <f t="shared" si="177"/>
        <v>0.16410614525139663</v>
      </c>
      <c r="FD423" s="227">
        <f t="shared" si="178"/>
        <v>36081.682788269616</v>
      </c>
      <c r="FE423" s="227">
        <f t="shared" si="179"/>
        <v>2994.0119760479042</v>
      </c>
      <c r="FF423" s="227">
        <v>490</v>
      </c>
      <c r="FG423" s="228">
        <f t="shared" si="171"/>
        <v>47.755102040816325</v>
      </c>
      <c r="FH423" s="227">
        <v>234</v>
      </c>
      <c r="FI423" s="227">
        <v>490</v>
      </c>
      <c r="FJ423" s="227">
        <v>1</v>
      </c>
      <c r="FK423" s="227">
        <f t="shared" si="162"/>
        <v>255</v>
      </c>
      <c r="FL423" s="227">
        <v>64</v>
      </c>
      <c r="FM423" s="227">
        <f t="shared" si="163"/>
        <v>191</v>
      </c>
      <c r="FZ423" s="229"/>
      <c r="GA423" s="229"/>
      <c r="GB423" s="229"/>
      <c r="GC423" s="229"/>
      <c r="GD423" s="229"/>
    </row>
    <row r="424" spans="1:186" s="368" customFormat="1">
      <c r="A424" s="287" t="s">
        <v>534</v>
      </c>
      <c r="B424" s="369" t="s">
        <v>535</v>
      </c>
      <c r="C424" s="287" t="s">
        <v>1013</v>
      </c>
      <c r="D424" s="403" t="s">
        <v>3126</v>
      </c>
      <c r="E424" s="369" t="s">
        <v>1014</v>
      </c>
      <c r="F424" s="403">
        <v>421</v>
      </c>
      <c r="G424" s="404" t="s">
        <v>1067</v>
      </c>
      <c r="H424" s="392" t="s">
        <v>1068</v>
      </c>
      <c r="I424" s="287" t="s">
        <v>1061</v>
      </c>
      <c r="J424" s="369" t="s">
        <v>1062</v>
      </c>
      <c r="K424" s="287" t="s">
        <v>557</v>
      </c>
      <c r="L424" s="369" t="s">
        <v>956</v>
      </c>
      <c r="M424" s="369" t="s">
        <v>3124</v>
      </c>
      <c r="N424" s="372">
        <v>1</v>
      </c>
      <c r="O424" s="373">
        <v>1515</v>
      </c>
      <c r="P424" s="373">
        <v>2044</v>
      </c>
      <c r="Q424" s="373">
        <v>2185</v>
      </c>
      <c r="R424" s="373">
        <v>2229</v>
      </c>
      <c r="S424" s="374">
        <v>4292</v>
      </c>
      <c r="T424" s="374">
        <v>4737</v>
      </c>
      <c r="U424" s="374">
        <v>4976</v>
      </c>
      <c r="V424" s="374">
        <v>4960</v>
      </c>
      <c r="W424" s="373">
        <v>919</v>
      </c>
      <c r="X424" s="373">
        <v>1240</v>
      </c>
      <c r="Y424" s="373">
        <v>1325</v>
      </c>
      <c r="Z424" s="373">
        <v>1352</v>
      </c>
      <c r="AA424" s="374">
        <v>2780</v>
      </c>
      <c r="AB424" s="374">
        <v>3102</v>
      </c>
      <c r="AC424" s="374">
        <v>3320</v>
      </c>
      <c r="AD424" s="374">
        <v>3340</v>
      </c>
      <c r="AE424" s="373">
        <v>8</v>
      </c>
      <c r="AF424" s="373">
        <v>8</v>
      </c>
      <c r="AG424" s="373">
        <v>7</v>
      </c>
      <c r="AH424" s="373">
        <v>7</v>
      </c>
      <c r="AI424" s="374">
        <v>16</v>
      </c>
      <c r="AJ424" s="374">
        <v>16</v>
      </c>
      <c r="AK424" s="374">
        <v>16</v>
      </c>
      <c r="AL424" s="374">
        <v>16</v>
      </c>
      <c r="AM424" s="226">
        <v>596</v>
      </c>
      <c r="AN424" s="226">
        <v>804</v>
      </c>
      <c r="AO424" s="226">
        <v>860</v>
      </c>
      <c r="AP424" s="226">
        <v>877</v>
      </c>
      <c r="AQ424" s="227">
        <v>1512</v>
      </c>
      <c r="AR424" s="227">
        <v>1635</v>
      </c>
      <c r="AS424" s="227">
        <v>1656</v>
      </c>
      <c r="AT424" s="227">
        <v>1620</v>
      </c>
      <c r="AU424" s="226">
        <v>310</v>
      </c>
      <c r="AV424" s="226">
        <v>547</v>
      </c>
      <c r="AW424" s="226">
        <v>586</v>
      </c>
      <c r="AX424" s="226">
        <v>613</v>
      </c>
      <c r="AY424" s="227">
        <v>649</v>
      </c>
      <c r="AZ424" s="227">
        <v>714</v>
      </c>
      <c r="BA424" s="227">
        <v>757</v>
      </c>
      <c r="BB424" s="227">
        <v>888</v>
      </c>
      <c r="BC424" s="226">
        <f t="shared" si="181"/>
        <v>282</v>
      </c>
      <c r="BD424" s="226">
        <f t="shared" si="180"/>
        <v>250</v>
      </c>
      <c r="BE424" s="226">
        <f t="shared" si="180"/>
        <v>267</v>
      </c>
      <c r="BF424" s="226">
        <f t="shared" si="180"/>
        <v>256</v>
      </c>
      <c r="BG424" s="218">
        <f t="shared" si="180"/>
        <v>823</v>
      </c>
      <c r="BH424" s="218">
        <f t="shared" si="180"/>
        <v>880</v>
      </c>
      <c r="BI424" s="218">
        <f t="shared" si="180"/>
        <v>854</v>
      </c>
      <c r="BJ424" s="218">
        <f t="shared" si="180"/>
        <v>684</v>
      </c>
      <c r="BK424" s="226">
        <f t="shared" si="183"/>
        <v>4</v>
      </c>
      <c r="BL424" s="226">
        <f t="shared" si="183"/>
        <v>7</v>
      </c>
      <c r="BM424" s="226">
        <f t="shared" si="183"/>
        <v>7</v>
      </c>
      <c r="BN424" s="226">
        <f t="shared" si="182"/>
        <v>8</v>
      </c>
      <c r="BO424" s="227">
        <f t="shared" si="182"/>
        <v>40</v>
      </c>
      <c r="BP424" s="227">
        <f t="shared" si="182"/>
        <v>41</v>
      </c>
      <c r="BQ424" s="227">
        <f t="shared" si="182"/>
        <v>45</v>
      </c>
      <c r="BR424" s="227">
        <f t="shared" si="173"/>
        <v>48</v>
      </c>
      <c r="BS424" s="226">
        <v>5</v>
      </c>
      <c r="BT424" s="226">
        <v>7</v>
      </c>
      <c r="BU424" s="226">
        <v>7</v>
      </c>
      <c r="BV424" s="226">
        <v>8</v>
      </c>
      <c r="BW424" s="227">
        <v>40</v>
      </c>
      <c r="BX424" s="227">
        <v>41</v>
      </c>
      <c r="BY424" s="227">
        <v>45</v>
      </c>
      <c r="BZ424" s="227">
        <v>48</v>
      </c>
      <c r="CA424" s="226">
        <v>1</v>
      </c>
      <c r="CB424" s="226">
        <f>IFERROR(VLOOKUP($G424,[12]ITEM!$B$2:$AC$939,26,0),0)</f>
        <v>0</v>
      </c>
      <c r="CC424" s="226">
        <f>IFERROR(VLOOKUP($G424,[12]ITEM!$B$2:$AC$939,27,0),0)</f>
        <v>0</v>
      </c>
      <c r="CD424" s="226">
        <f>IFERROR(VLOOKUP($G424,[12]ITEM!$B$2:$AC$939,28,0),0)</f>
        <v>0</v>
      </c>
      <c r="CE424" s="227">
        <v>0</v>
      </c>
      <c r="CF424" s="227">
        <v>0</v>
      </c>
      <c r="CG424" s="227">
        <v>0</v>
      </c>
      <c r="CH424" s="227">
        <v>0</v>
      </c>
      <c r="CI424" s="375"/>
      <c r="CJ424" s="226">
        <f t="shared" si="164"/>
        <v>282</v>
      </c>
      <c r="CK424" s="226">
        <f t="shared" si="164"/>
        <v>449</v>
      </c>
      <c r="CL424" s="226">
        <f t="shared" si="164"/>
        <v>479</v>
      </c>
      <c r="CM424" s="226">
        <f t="shared" si="164"/>
        <v>516</v>
      </c>
      <c r="CN424" s="227">
        <f t="shared" si="164"/>
        <v>823</v>
      </c>
      <c r="CO424" s="227">
        <f t="shared" si="164"/>
        <v>881.69439231929459</v>
      </c>
      <c r="CP424" s="227">
        <f t="shared" si="164"/>
        <v>918.10816700917576</v>
      </c>
      <c r="CQ424" s="227">
        <f t="shared" si="184"/>
        <v>905.03302034859439</v>
      </c>
      <c r="CR424" s="226">
        <v>226</v>
      </c>
      <c r="CS424" s="226">
        <v>312</v>
      </c>
      <c r="CT424" s="226">
        <v>334</v>
      </c>
      <c r="CU424" s="226">
        <v>341</v>
      </c>
      <c r="CV424" s="227">
        <f t="shared" si="165"/>
        <v>688</v>
      </c>
      <c r="CW424" s="227">
        <f>CV424*(1+('[13]GROWTH (YoY)'!AR424/100))</f>
        <v>743.69439231929459</v>
      </c>
      <c r="CX424" s="227">
        <f>CW424*(1+('[13]GROWTH (YoY)'!AS424/100))</f>
        <v>753.10816700917576</v>
      </c>
      <c r="CY424" s="227">
        <f>CX424*(1+('[13]GROWTH (YoY)'!AT424/100))</f>
        <v>737.03302034859439</v>
      </c>
      <c r="CZ424" s="226">
        <v>0</v>
      </c>
      <c r="DA424" s="226">
        <v>0</v>
      </c>
      <c r="DB424" s="226">
        <v>0</v>
      </c>
      <c r="DC424" s="226">
        <v>0</v>
      </c>
      <c r="DD424" s="227">
        <v>0</v>
      </c>
      <c r="DE424" s="227">
        <v>0</v>
      </c>
      <c r="DF424" s="227">
        <v>0</v>
      </c>
      <c r="DG424" s="227">
        <v>0</v>
      </c>
      <c r="DH424" s="226">
        <v>56</v>
      </c>
      <c r="DI424" s="226">
        <v>137</v>
      </c>
      <c r="DJ424" s="226">
        <v>145</v>
      </c>
      <c r="DK424" s="226">
        <v>175</v>
      </c>
      <c r="DL424" s="227">
        <v>135</v>
      </c>
      <c r="DM424" s="227">
        <v>138</v>
      </c>
      <c r="DN424" s="227">
        <v>165</v>
      </c>
      <c r="DO424" s="227">
        <v>168</v>
      </c>
      <c r="DP424" s="376">
        <f t="shared" si="161"/>
        <v>0</v>
      </c>
      <c r="DQ424" s="226">
        <f t="shared" si="161"/>
        <v>-199</v>
      </c>
      <c r="DR424" s="226">
        <f t="shared" si="161"/>
        <v>-212</v>
      </c>
      <c r="DS424" s="226">
        <f t="shared" si="172"/>
        <v>-260</v>
      </c>
      <c r="DT424" s="227">
        <f t="shared" si="172"/>
        <v>0</v>
      </c>
      <c r="DU424" s="227">
        <f t="shared" si="172"/>
        <v>-1.6943923192945931</v>
      </c>
      <c r="DV424" s="227">
        <f t="shared" si="172"/>
        <v>-64.108167009175759</v>
      </c>
      <c r="DW424" s="227">
        <f t="shared" si="172"/>
        <v>-221.03302034859439</v>
      </c>
      <c r="DX424" s="377">
        <f t="shared" si="174"/>
        <v>0.60660066006600655</v>
      </c>
      <c r="DY424" s="377">
        <f t="shared" si="174"/>
        <v>0.60665362035225046</v>
      </c>
      <c r="DZ424" s="377">
        <f t="shared" si="174"/>
        <v>0.60640732265446229</v>
      </c>
      <c r="EA424" s="377">
        <f t="shared" si="174"/>
        <v>0.60655002243158362</v>
      </c>
      <c r="EB424" s="378">
        <f t="shared" si="160"/>
        <v>0.64771668219944079</v>
      </c>
      <c r="EC424" s="378">
        <f t="shared" si="160"/>
        <v>0.65484483850538311</v>
      </c>
      <c r="ED424" s="378">
        <f t="shared" si="160"/>
        <v>0.66720257234726688</v>
      </c>
      <c r="EE424" s="378">
        <f t="shared" si="160"/>
        <v>0.67338709677419351</v>
      </c>
      <c r="EG424" s="226">
        <v>1517</v>
      </c>
      <c r="EH424" s="226">
        <v>921</v>
      </c>
      <c r="EI424" s="226">
        <v>596</v>
      </c>
      <c r="EJ424" s="226">
        <v>292</v>
      </c>
      <c r="EK424" s="226">
        <v>763</v>
      </c>
      <c r="EL424" s="226">
        <v>9205</v>
      </c>
      <c r="EM424" s="226">
        <v>9200</v>
      </c>
      <c r="EN424" s="379">
        <f t="shared" si="166"/>
        <v>0.60711931443638756</v>
      </c>
      <c r="EO424" s="226">
        <f t="shared" si="167"/>
        <v>48.993288590604031</v>
      </c>
      <c r="EP424" s="379">
        <f t="shared" si="168"/>
        <v>0.50296638101516156</v>
      </c>
      <c r="EQ424" s="226">
        <f t="shared" si="169"/>
        <v>82889.733840304179</v>
      </c>
      <c r="ER424" s="226">
        <f t="shared" si="170"/>
        <v>2644.927536231884</v>
      </c>
      <c r="ES424" s="292"/>
      <c r="ET424" s="227">
        <v>4292</v>
      </c>
      <c r="EU424" s="227">
        <v>2780</v>
      </c>
      <c r="EV424" s="227">
        <v>1512</v>
      </c>
      <c r="EW424" s="227">
        <v>587</v>
      </c>
      <c r="EX424" s="227">
        <v>2106</v>
      </c>
      <c r="EY424" s="227">
        <v>13214</v>
      </c>
      <c r="EZ424" s="227">
        <v>13214</v>
      </c>
      <c r="FA424" s="380">
        <f t="shared" si="175"/>
        <v>0.64771668219944079</v>
      </c>
      <c r="FB424" s="228">
        <f t="shared" si="176"/>
        <v>38.822751322751323</v>
      </c>
      <c r="FC424" s="380">
        <f t="shared" si="177"/>
        <v>0.49068033550792173</v>
      </c>
      <c r="FD424" s="227">
        <f t="shared" si="178"/>
        <v>159376.41894959891</v>
      </c>
      <c r="FE424" s="227">
        <f t="shared" si="179"/>
        <v>3701.8818424902879</v>
      </c>
      <c r="FF424" s="227">
        <v>1512</v>
      </c>
      <c r="FG424" s="228">
        <f t="shared" si="171"/>
        <v>38.822751322751323</v>
      </c>
      <c r="FH424" s="227">
        <v>587</v>
      </c>
      <c r="FI424" s="227">
        <v>1512</v>
      </c>
      <c r="FJ424" s="227">
        <v>3</v>
      </c>
      <c r="FK424" s="227">
        <f t="shared" si="162"/>
        <v>922</v>
      </c>
      <c r="FL424" s="227">
        <v>191</v>
      </c>
      <c r="FM424" s="227">
        <f t="shared" si="163"/>
        <v>731</v>
      </c>
      <c r="FZ424" s="229"/>
      <c r="GA424" s="229"/>
      <c r="GB424" s="229"/>
      <c r="GC424" s="229"/>
      <c r="GD424" s="229"/>
    </row>
    <row r="425" spans="1:186" s="368" customFormat="1">
      <c r="A425" s="287" t="s">
        <v>534</v>
      </c>
      <c r="B425" s="369" t="s">
        <v>535</v>
      </c>
      <c r="C425" s="287" t="s">
        <v>1013</v>
      </c>
      <c r="D425" s="403" t="s">
        <v>3126</v>
      </c>
      <c r="E425" s="369" t="s">
        <v>1014</v>
      </c>
      <c r="F425" s="403">
        <v>422</v>
      </c>
      <c r="G425" s="404" t="s">
        <v>1069</v>
      </c>
      <c r="H425" s="392" t="s">
        <v>1070</v>
      </c>
      <c r="I425" s="287" t="s">
        <v>1061</v>
      </c>
      <c r="J425" s="369" t="s">
        <v>1062</v>
      </c>
      <c r="K425" s="287" t="s">
        <v>557</v>
      </c>
      <c r="L425" s="369" t="s">
        <v>956</v>
      </c>
      <c r="M425" s="369" t="s">
        <v>3124</v>
      </c>
      <c r="N425" s="372">
        <v>1</v>
      </c>
      <c r="O425" s="373">
        <v>1264</v>
      </c>
      <c r="P425" s="373">
        <v>1286</v>
      </c>
      <c r="Q425" s="373">
        <v>1286</v>
      </c>
      <c r="R425" s="373">
        <v>1368</v>
      </c>
      <c r="S425" s="374">
        <v>1283</v>
      </c>
      <c r="T425" s="374">
        <v>1284</v>
      </c>
      <c r="U425" s="374">
        <v>1375</v>
      </c>
      <c r="V425" s="374">
        <v>1430</v>
      </c>
      <c r="W425" s="373">
        <v>1040</v>
      </c>
      <c r="X425" s="373">
        <v>1058</v>
      </c>
      <c r="Y425" s="373">
        <v>1058</v>
      </c>
      <c r="Z425" s="373">
        <v>1125</v>
      </c>
      <c r="AA425" s="374">
        <v>1055</v>
      </c>
      <c r="AB425" s="374">
        <v>1057</v>
      </c>
      <c r="AC425" s="374">
        <v>1141</v>
      </c>
      <c r="AD425" s="374">
        <v>1188</v>
      </c>
      <c r="AE425" s="373">
        <v>6</v>
      </c>
      <c r="AF425" s="373">
        <v>5</v>
      </c>
      <c r="AG425" s="373">
        <v>4</v>
      </c>
      <c r="AH425" s="373">
        <v>4</v>
      </c>
      <c r="AI425" s="374">
        <v>5</v>
      </c>
      <c r="AJ425" s="374">
        <v>4</v>
      </c>
      <c r="AK425" s="374">
        <v>4</v>
      </c>
      <c r="AL425" s="374">
        <v>5</v>
      </c>
      <c r="AM425" s="226">
        <v>224</v>
      </c>
      <c r="AN425" s="226">
        <v>228</v>
      </c>
      <c r="AO425" s="226">
        <v>228</v>
      </c>
      <c r="AP425" s="226">
        <v>243</v>
      </c>
      <c r="AQ425" s="227">
        <v>228</v>
      </c>
      <c r="AR425" s="227">
        <v>227</v>
      </c>
      <c r="AS425" s="227">
        <v>234</v>
      </c>
      <c r="AT425" s="227">
        <v>241</v>
      </c>
      <c r="AU425" s="226">
        <v>143</v>
      </c>
      <c r="AV425" s="226">
        <v>131</v>
      </c>
      <c r="AW425" s="226">
        <v>131</v>
      </c>
      <c r="AX425" s="226">
        <v>147</v>
      </c>
      <c r="AY425" s="227">
        <v>112</v>
      </c>
      <c r="AZ425" s="227">
        <v>121</v>
      </c>
      <c r="BA425" s="227">
        <v>128</v>
      </c>
      <c r="BB425" s="227">
        <v>151</v>
      </c>
      <c r="BC425" s="226">
        <f t="shared" si="181"/>
        <v>77</v>
      </c>
      <c r="BD425" s="226">
        <f t="shared" si="180"/>
        <v>94</v>
      </c>
      <c r="BE425" s="226">
        <f t="shared" si="180"/>
        <v>95</v>
      </c>
      <c r="BF425" s="226">
        <f t="shared" si="180"/>
        <v>94</v>
      </c>
      <c r="BG425" s="218">
        <f t="shared" si="180"/>
        <v>114</v>
      </c>
      <c r="BH425" s="218">
        <f t="shared" si="180"/>
        <v>103</v>
      </c>
      <c r="BI425" s="218">
        <f t="shared" si="180"/>
        <v>103</v>
      </c>
      <c r="BJ425" s="218">
        <f t="shared" si="180"/>
        <v>87</v>
      </c>
      <c r="BK425" s="226">
        <f t="shared" si="183"/>
        <v>4</v>
      </c>
      <c r="BL425" s="226">
        <f t="shared" si="183"/>
        <v>3</v>
      </c>
      <c r="BM425" s="226">
        <f t="shared" si="183"/>
        <v>2</v>
      </c>
      <c r="BN425" s="226">
        <f t="shared" si="182"/>
        <v>2</v>
      </c>
      <c r="BO425" s="227">
        <f t="shared" si="182"/>
        <v>2</v>
      </c>
      <c r="BP425" s="227">
        <f t="shared" si="182"/>
        <v>3</v>
      </c>
      <c r="BQ425" s="227">
        <f t="shared" si="182"/>
        <v>3</v>
      </c>
      <c r="BR425" s="227">
        <f t="shared" si="173"/>
        <v>3</v>
      </c>
      <c r="BS425" s="226">
        <v>4</v>
      </c>
      <c r="BT425" s="226">
        <v>3</v>
      </c>
      <c r="BU425" s="226">
        <v>2</v>
      </c>
      <c r="BV425" s="226">
        <v>2</v>
      </c>
      <c r="BW425" s="227">
        <v>2</v>
      </c>
      <c r="BX425" s="227">
        <v>3</v>
      </c>
      <c r="BY425" s="227">
        <v>3</v>
      </c>
      <c r="BZ425" s="227">
        <v>3</v>
      </c>
      <c r="CA425" s="226">
        <v>0</v>
      </c>
      <c r="CB425" s="226">
        <f>IFERROR(VLOOKUP($G425,[12]ITEM!$B$2:$AC$939,26,0),0)</f>
        <v>0</v>
      </c>
      <c r="CC425" s="226">
        <f>IFERROR(VLOOKUP($G425,[12]ITEM!$B$2:$AC$939,27,0),0)</f>
        <v>0</v>
      </c>
      <c r="CD425" s="226">
        <f>IFERROR(VLOOKUP($G425,[12]ITEM!$B$2:$AC$939,28,0),0)</f>
        <v>0</v>
      </c>
      <c r="CE425" s="227">
        <v>0</v>
      </c>
      <c r="CF425" s="227">
        <v>0</v>
      </c>
      <c r="CG425" s="227">
        <v>0</v>
      </c>
      <c r="CH425" s="227">
        <v>0</v>
      </c>
      <c r="CI425" s="375"/>
      <c r="CJ425" s="226">
        <f t="shared" si="164"/>
        <v>78</v>
      </c>
      <c r="CK425" s="226">
        <f t="shared" si="164"/>
        <v>42</v>
      </c>
      <c r="CL425" s="226">
        <f t="shared" si="164"/>
        <v>41</v>
      </c>
      <c r="CM425" s="226">
        <f t="shared" si="164"/>
        <v>41</v>
      </c>
      <c r="CN425" s="227">
        <f t="shared" si="164"/>
        <v>114</v>
      </c>
      <c r="CO425" s="227">
        <f t="shared" si="164"/>
        <v>112.77663877316496</v>
      </c>
      <c r="CP425" s="227">
        <f t="shared" si="164"/>
        <v>113.80131507192564</v>
      </c>
      <c r="CQ425" s="227">
        <f t="shared" si="184"/>
        <v>116.85916941968202</v>
      </c>
      <c r="CR425" s="226">
        <v>45</v>
      </c>
      <c r="CS425" s="226">
        <v>60</v>
      </c>
      <c r="CT425" s="226">
        <v>60</v>
      </c>
      <c r="CU425" s="226">
        <v>64</v>
      </c>
      <c r="CV425" s="227">
        <f t="shared" si="165"/>
        <v>131</v>
      </c>
      <c r="CW425" s="227">
        <f>CV425*(1+('[13]GROWTH (YoY)'!AR425/100))</f>
        <v>130.77663877316496</v>
      </c>
      <c r="CX425" s="227">
        <f>CW425*(1+('[13]GROWTH (YoY)'!AS425/100))</f>
        <v>134.80131507192564</v>
      </c>
      <c r="CY425" s="227">
        <f>CX425*(1+('[13]GROWTH (YoY)'!AT425/100))</f>
        <v>138.85916941968202</v>
      </c>
      <c r="CZ425" s="226">
        <v>0</v>
      </c>
      <c r="DA425" s="226">
        <v>0</v>
      </c>
      <c r="DB425" s="226">
        <v>0</v>
      </c>
      <c r="DC425" s="226">
        <v>0</v>
      </c>
      <c r="DD425" s="227">
        <v>0</v>
      </c>
      <c r="DE425" s="227">
        <v>0</v>
      </c>
      <c r="DF425" s="227">
        <v>0</v>
      </c>
      <c r="DG425" s="227">
        <v>0</v>
      </c>
      <c r="DH425" s="226">
        <v>33</v>
      </c>
      <c r="DI425" s="226">
        <v>-18</v>
      </c>
      <c r="DJ425" s="226">
        <v>-19</v>
      </c>
      <c r="DK425" s="226">
        <v>-23</v>
      </c>
      <c r="DL425" s="227">
        <v>-17</v>
      </c>
      <c r="DM425" s="227">
        <v>-18</v>
      </c>
      <c r="DN425" s="227">
        <v>-21</v>
      </c>
      <c r="DO425" s="227">
        <v>-22</v>
      </c>
      <c r="DP425" s="376">
        <f t="shared" si="161"/>
        <v>-1</v>
      </c>
      <c r="DQ425" s="226">
        <f t="shared" si="161"/>
        <v>52</v>
      </c>
      <c r="DR425" s="226">
        <f t="shared" si="161"/>
        <v>54</v>
      </c>
      <c r="DS425" s="226">
        <f t="shared" si="172"/>
        <v>53</v>
      </c>
      <c r="DT425" s="227">
        <f t="shared" si="172"/>
        <v>0</v>
      </c>
      <c r="DU425" s="227">
        <f t="shared" si="172"/>
        <v>-9.7766387731649615</v>
      </c>
      <c r="DV425" s="227">
        <f t="shared" si="172"/>
        <v>-10.801315071925643</v>
      </c>
      <c r="DW425" s="227">
        <f t="shared" si="172"/>
        <v>-29.859169419682019</v>
      </c>
      <c r="DX425" s="377">
        <f t="shared" si="174"/>
        <v>0.82278481012658233</v>
      </c>
      <c r="DY425" s="377">
        <f t="shared" si="174"/>
        <v>0.82270606531881807</v>
      </c>
      <c r="DZ425" s="377">
        <f t="shared" si="174"/>
        <v>0.82270606531881807</v>
      </c>
      <c r="EA425" s="377">
        <f t="shared" si="174"/>
        <v>0.82236842105263153</v>
      </c>
      <c r="EB425" s="378">
        <f t="shared" si="160"/>
        <v>0.82229150428682773</v>
      </c>
      <c r="EC425" s="378">
        <f t="shared" si="160"/>
        <v>0.82320872274143297</v>
      </c>
      <c r="ED425" s="378">
        <f t="shared" si="160"/>
        <v>0.82981818181818179</v>
      </c>
      <c r="EE425" s="378">
        <f t="shared" si="160"/>
        <v>0.83076923076923082</v>
      </c>
      <c r="EG425" s="226">
        <v>1283</v>
      </c>
      <c r="EH425" s="226">
        <v>1164</v>
      </c>
      <c r="EI425" s="226">
        <v>119</v>
      </c>
      <c r="EJ425" s="226">
        <v>76</v>
      </c>
      <c r="EK425" s="226">
        <v>239</v>
      </c>
      <c r="EL425" s="226">
        <v>3608</v>
      </c>
      <c r="EM425" s="226">
        <v>3606</v>
      </c>
      <c r="EN425" s="379">
        <f t="shared" si="166"/>
        <v>0.90724863600935313</v>
      </c>
      <c r="EO425" s="226">
        <f t="shared" si="167"/>
        <v>63.865546218487388</v>
      </c>
      <c r="EP425" s="379">
        <f t="shared" si="168"/>
        <v>0.18628215120810601</v>
      </c>
      <c r="EQ425" s="226">
        <f t="shared" si="169"/>
        <v>66241.685144124174</v>
      </c>
      <c r="ER425" s="226">
        <f t="shared" si="170"/>
        <v>1756.332039193936</v>
      </c>
      <c r="ES425" s="292"/>
      <c r="ET425" s="227">
        <v>452</v>
      </c>
      <c r="EU425" s="227">
        <v>306</v>
      </c>
      <c r="EV425" s="227">
        <v>146</v>
      </c>
      <c r="EW425" s="227">
        <v>66</v>
      </c>
      <c r="EX425" s="227">
        <v>102</v>
      </c>
      <c r="EY425" s="227">
        <v>1939</v>
      </c>
      <c r="EZ425" s="227">
        <v>1938</v>
      </c>
      <c r="FA425" s="380">
        <f t="shared" si="175"/>
        <v>0.67699115044247793</v>
      </c>
      <c r="FB425" s="228">
        <f t="shared" si="176"/>
        <v>45.205479452054789</v>
      </c>
      <c r="FC425" s="380">
        <f t="shared" si="177"/>
        <v>0.22566371681415928</v>
      </c>
      <c r="FD425" s="227">
        <f t="shared" si="178"/>
        <v>52604.435275915421</v>
      </c>
      <c r="FE425" s="227">
        <f t="shared" si="179"/>
        <v>2837.9772961816307</v>
      </c>
      <c r="FF425" s="227">
        <v>228</v>
      </c>
      <c r="FG425" s="228">
        <f t="shared" si="171"/>
        <v>44.298245614035089</v>
      </c>
      <c r="FH425" s="227">
        <v>101</v>
      </c>
      <c r="FI425" s="227">
        <v>228</v>
      </c>
      <c r="FJ425" s="227">
        <v>1</v>
      </c>
      <c r="FK425" s="227">
        <f t="shared" si="162"/>
        <v>126</v>
      </c>
      <c r="FL425" s="227">
        <v>57</v>
      </c>
      <c r="FM425" s="227">
        <f t="shared" si="163"/>
        <v>69</v>
      </c>
      <c r="FZ425" s="229"/>
      <c r="GA425" s="229"/>
      <c r="GB425" s="229"/>
      <c r="GC425" s="229"/>
      <c r="GD425" s="229"/>
    </row>
    <row r="426" spans="1:186" s="368" customFormat="1">
      <c r="A426" s="287" t="s">
        <v>534</v>
      </c>
      <c r="B426" s="369" t="s">
        <v>535</v>
      </c>
      <c r="C426" s="287" t="s">
        <v>1013</v>
      </c>
      <c r="D426" s="403" t="s">
        <v>3126</v>
      </c>
      <c r="E426" s="369" t="s">
        <v>1014</v>
      </c>
      <c r="F426" s="403">
        <v>423</v>
      </c>
      <c r="G426" s="404" t="s">
        <v>1071</v>
      </c>
      <c r="H426" s="392" t="s">
        <v>1072</v>
      </c>
      <c r="I426" s="287" t="s">
        <v>1061</v>
      </c>
      <c r="J426" s="369" t="s">
        <v>1062</v>
      </c>
      <c r="K426" s="287" t="s">
        <v>557</v>
      </c>
      <c r="L426" s="369" t="s">
        <v>956</v>
      </c>
      <c r="M426" s="369" t="s">
        <v>3124</v>
      </c>
      <c r="N426" s="372">
        <v>1</v>
      </c>
      <c r="O426" s="373">
        <v>1684</v>
      </c>
      <c r="P426" s="373">
        <v>2583</v>
      </c>
      <c r="Q426" s="373">
        <v>2581</v>
      </c>
      <c r="R426" s="373">
        <v>2766</v>
      </c>
      <c r="S426" s="374">
        <v>1724</v>
      </c>
      <c r="T426" s="374">
        <v>1724</v>
      </c>
      <c r="U426" s="374">
        <v>1861</v>
      </c>
      <c r="V426" s="374">
        <v>1949</v>
      </c>
      <c r="W426" s="373">
        <v>1348</v>
      </c>
      <c r="X426" s="373">
        <v>2068</v>
      </c>
      <c r="Y426" s="373">
        <v>2066</v>
      </c>
      <c r="Z426" s="373">
        <v>2214</v>
      </c>
      <c r="AA426" s="374">
        <v>1490</v>
      </c>
      <c r="AB426" s="374">
        <v>1491</v>
      </c>
      <c r="AC426" s="374">
        <v>1621</v>
      </c>
      <c r="AD426" s="374">
        <v>1694</v>
      </c>
      <c r="AE426" s="373">
        <v>8</v>
      </c>
      <c r="AF426" s="373">
        <v>10</v>
      </c>
      <c r="AG426" s="373">
        <v>9</v>
      </c>
      <c r="AH426" s="373">
        <v>9</v>
      </c>
      <c r="AI426" s="374">
        <v>6</v>
      </c>
      <c r="AJ426" s="374">
        <v>6</v>
      </c>
      <c r="AK426" s="374">
        <v>6</v>
      </c>
      <c r="AL426" s="374">
        <v>6</v>
      </c>
      <c r="AM426" s="226">
        <v>336</v>
      </c>
      <c r="AN426" s="226">
        <v>516</v>
      </c>
      <c r="AO426" s="226">
        <v>515</v>
      </c>
      <c r="AP426" s="226">
        <v>552</v>
      </c>
      <c r="AQ426" s="227">
        <v>234</v>
      </c>
      <c r="AR426" s="227">
        <v>233</v>
      </c>
      <c r="AS426" s="227">
        <v>239</v>
      </c>
      <c r="AT426" s="227">
        <v>254</v>
      </c>
      <c r="AU426" s="226">
        <v>127</v>
      </c>
      <c r="AV426" s="226">
        <v>221</v>
      </c>
      <c r="AW426" s="226">
        <v>219</v>
      </c>
      <c r="AX426" s="226">
        <v>242</v>
      </c>
      <c r="AY426" s="227">
        <v>117</v>
      </c>
      <c r="AZ426" s="227">
        <v>126</v>
      </c>
      <c r="BA426" s="227">
        <v>134</v>
      </c>
      <c r="BB426" s="227">
        <v>158</v>
      </c>
      <c r="BC426" s="226">
        <f t="shared" si="181"/>
        <v>197</v>
      </c>
      <c r="BD426" s="226">
        <f t="shared" si="180"/>
        <v>286</v>
      </c>
      <c r="BE426" s="226">
        <f t="shared" si="180"/>
        <v>290</v>
      </c>
      <c r="BF426" s="226">
        <f t="shared" si="180"/>
        <v>306</v>
      </c>
      <c r="BG426" s="218">
        <f t="shared" si="180"/>
        <v>114</v>
      </c>
      <c r="BH426" s="218">
        <f t="shared" si="180"/>
        <v>104</v>
      </c>
      <c r="BI426" s="218">
        <f t="shared" si="180"/>
        <v>102</v>
      </c>
      <c r="BJ426" s="218">
        <f t="shared" si="180"/>
        <v>93</v>
      </c>
      <c r="BK426" s="226">
        <f t="shared" si="183"/>
        <v>12</v>
      </c>
      <c r="BL426" s="226">
        <f t="shared" si="183"/>
        <v>9</v>
      </c>
      <c r="BM426" s="226">
        <f t="shared" si="183"/>
        <v>6</v>
      </c>
      <c r="BN426" s="226">
        <f t="shared" si="182"/>
        <v>4</v>
      </c>
      <c r="BO426" s="227">
        <f t="shared" si="182"/>
        <v>3</v>
      </c>
      <c r="BP426" s="227">
        <f t="shared" si="182"/>
        <v>3</v>
      </c>
      <c r="BQ426" s="227">
        <f t="shared" si="182"/>
        <v>3</v>
      </c>
      <c r="BR426" s="227">
        <f t="shared" si="173"/>
        <v>3</v>
      </c>
      <c r="BS426" s="226">
        <v>12</v>
      </c>
      <c r="BT426" s="226">
        <v>9</v>
      </c>
      <c r="BU426" s="226">
        <v>6</v>
      </c>
      <c r="BV426" s="226">
        <v>4</v>
      </c>
      <c r="BW426" s="227">
        <v>3</v>
      </c>
      <c r="BX426" s="227">
        <v>3</v>
      </c>
      <c r="BY426" s="227">
        <v>3</v>
      </c>
      <c r="BZ426" s="227">
        <v>3</v>
      </c>
      <c r="CA426" s="226">
        <v>0</v>
      </c>
      <c r="CB426" s="226">
        <f>IFERROR(VLOOKUP($G426,[12]ITEM!$B$2:$AC$939,26,0),0)</f>
        <v>0</v>
      </c>
      <c r="CC426" s="226">
        <f>IFERROR(VLOOKUP($G426,[12]ITEM!$B$2:$AC$939,27,0),0)</f>
        <v>0</v>
      </c>
      <c r="CD426" s="226">
        <f>IFERROR(VLOOKUP($G426,[12]ITEM!$B$2:$AC$939,28,0),0)</f>
        <v>0</v>
      </c>
      <c r="CE426" s="227">
        <v>0</v>
      </c>
      <c r="CF426" s="227">
        <v>0</v>
      </c>
      <c r="CG426" s="227">
        <v>0</v>
      </c>
      <c r="CH426" s="227">
        <v>0</v>
      </c>
      <c r="CI426" s="375"/>
      <c r="CJ426" s="226">
        <f t="shared" si="164"/>
        <v>197</v>
      </c>
      <c r="CK426" s="226">
        <f t="shared" si="164"/>
        <v>216</v>
      </c>
      <c r="CL426" s="226">
        <f t="shared" si="164"/>
        <v>217</v>
      </c>
      <c r="CM426" s="226">
        <f t="shared" si="164"/>
        <v>239</v>
      </c>
      <c r="CN426" s="227">
        <f t="shared" si="164"/>
        <v>114</v>
      </c>
      <c r="CO426" s="227">
        <f t="shared" si="164"/>
        <v>114.30344833667453</v>
      </c>
      <c r="CP426" s="227">
        <f t="shared" si="164"/>
        <v>123.28185535052927</v>
      </c>
      <c r="CQ426" s="227">
        <f t="shared" si="184"/>
        <v>130.89530874975927</v>
      </c>
      <c r="CR426" s="226">
        <v>131</v>
      </c>
      <c r="CS426" s="226">
        <v>206</v>
      </c>
      <c r="CT426" s="226">
        <v>206</v>
      </c>
      <c r="CU426" s="226">
        <v>221</v>
      </c>
      <c r="CV426" s="227">
        <f t="shared" si="165"/>
        <v>104</v>
      </c>
      <c r="CW426" s="227">
        <f>CV426*(1+('[13]GROWTH (YoY)'!AR426/100))</f>
        <v>103.30344833667453</v>
      </c>
      <c r="CX426" s="227">
        <f>CW426*(1+('[13]GROWTH (YoY)'!AS426/100))</f>
        <v>106.28185535052927</v>
      </c>
      <c r="CY426" s="227">
        <f>CX426*(1+('[13]GROWTH (YoY)'!AT426/100))</f>
        <v>112.89530874975927</v>
      </c>
      <c r="CZ426" s="226">
        <v>0</v>
      </c>
      <c r="DA426" s="226">
        <v>0</v>
      </c>
      <c r="DB426" s="226">
        <v>0</v>
      </c>
      <c r="DC426" s="226">
        <v>0</v>
      </c>
      <c r="DD426" s="227">
        <v>0</v>
      </c>
      <c r="DE426" s="227">
        <v>0</v>
      </c>
      <c r="DF426" s="227">
        <v>0</v>
      </c>
      <c r="DG426" s="227">
        <v>0</v>
      </c>
      <c r="DH426" s="226">
        <v>66</v>
      </c>
      <c r="DI426" s="226">
        <v>10</v>
      </c>
      <c r="DJ426" s="226">
        <v>11</v>
      </c>
      <c r="DK426" s="226">
        <v>18</v>
      </c>
      <c r="DL426" s="227">
        <v>10</v>
      </c>
      <c r="DM426" s="227">
        <v>11</v>
      </c>
      <c r="DN426" s="227">
        <v>17</v>
      </c>
      <c r="DO426" s="227">
        <v>18</v>
      </c>
      <c r="DP426" s="376">
        <f t="shared" si="161"/>
        <v>0</v>
      </c>
      <c r="DQ426" s="226">
        <f t="shared" si="161"/>
        <v>70</v>
      </c>
      <c r="DR426" s="226">
        <f t="shared" si="161"/>
        <v>73</v>
      </c>
      <c r="DS426" s="226">
        <f t="shared" si="172"/>
        <v>67</v>
      </c>
      <c r="DT426" s="227">
        <f t="shared" si="172"/>
        <v>0</v>
      </c>
      <c r="DU426" s="227">
        <f t="shared" si="172"/>
        <v>-10.303448336674535</v>
      </c>
      <c r="DV426" s="227">
        <f t="shared" si="172"/>
        <v>-21.28185535052927</v>
      </c>
      <c r="DW426" s="227">
        <f t="shared" si="172"/>
        <v>-37.895308749759266</v>
      </c>
      <c r="DX426" s="377">
        <f t="shared" si="174"/>
        <v>0.8004750593824228</v>
      </c>
      <c r="DY426" s="377">
        <f t="shared" si="174"/>
        <v>0.80061943476577624</v>
      </c>
      <c r="DZ426" s="377">
        <f t="shared" si="174"/>
        <v>0.80046493607129021</v>
      </c>
      <c r="EA426" s="377">
        <f t="shared" si="174"/>
        <v>0.80043383947939262</v>
      </c>
      <c r="EB426" s="378">
        <f t="shared" si="160"/>
        <v>0.8642691415313225</v>
      </c>
      <c r="EC426" s="378">
        <f t="shared" si="160"/>
        <v>0.86484918793503485</v>
      </c>
      <c r="ED426" s="378">
        <f t="shared" si="160"/>
        <v>0.87103707684040843</v>
      </c>
      <c r="EE426" s="378">
        <f t="shared" si="160"/>
        <v>0.86916367367880965</v>
      </c>
      <c r="EG426" s="226">
        <v>1684</v>
      </c>
      <c r="EH426" s="226">
        <v>1350</v>
      </c>
      <c r="EI426" s="226">
        <v>333</v>
      </c>
      <c r="EJ426" s="226">
        <v>186</v>
      </c>
      <c r="EK426" s="226">
        <v>262</v>
      </c>
      <c r="EL426" s="226">
        <v>9790</v>
      </c>
      <c r="EM426" s="226">
        <v>9790</v>
      </c>
      <c r="EN426" s="379">
        <f t="shared" si="166"/>
        <v>0.80166270783847982</v>
      </c>
      <c r="EO426" s="226">
        <f t="shared" si="167"/>
        <v>55.85585585585585</v>
      </c>
      <c r="EP426" s="379">
        <f t="shared" si="168"/>
        <v>0.15558194774346792</v>
      </c>
      <c r="EQ426" s="226">
        <f t="shared" si="169"/>
        <v>26762.00204290092</v>
      </c>
      <c r="ER426" s="226">
        <f t="shared" si="170"/>
        <v>1583.2482124616956</v>
      </c>
      <c r="ES426" s="292"/>
      <c r="ET426" s="227">
        <v>902</v>
      </c>
      <c r="EU426" s="227">
        <v>714</v>
      </c>
      <c r="EV426" s="227">
        <v>188</v>
      </c>
      <c r="EW426" s="227">
        <v>136</v>
      </c>
      <c r="EX426" s="227">
        <v>225</v>
      </c>
      <c r="EY426" s="227">
        <v>3499</v>
      </c>
      <c r="EZ426" s="227">
        <v>3499</v>
      </c>
      <c r="FA426" s="380">
        <f t="shared" si="175"/>
        <v>0.79157427937915747</v>
      </c>
      <c r="FB426" s="228">
        <f t="shared" si="176"/>
        <v>72.340425531914903</v>
      </c>
      <c r="FC426" s="380">
        <f t="shared" si="177"/>
        <v>0.24944567627494457</v>
      </c>
      <c r="FD426" s="227">
        <f t="shared" si="178"/>
        <v>64304.086881966279</v>
      </c>
      <c r="FE426" s="227">
        <f t="shared" si="179"/>
        <v>3239.0206725731164</v>
      </c>
      <c r="FF426" s="227">
        <v>234</v>
      </c>
      <c r="FG426" s="228">
        <f t="shared" si="171"/>
        <v>45.299145299145302</v>
      </c>
      <c r="FH426" s="227">
        <v>106</v>
      </c>
      <c r="FI426" s="227">
        <v>234</v>
      </c>
      <c r="FJ426" s="227">
        <v>1</v>
      </c>
      <c r="FK426" s="227">
        <f t="shared" si="162"/>
        <v>127</v>
      </c>
      <c r="FL426" s="227">
        <v>77</v>
      </c>
      <c r="FM426" s="227">
        <f t="shared" si="163"/>
        <v>50</v>
      </c>
      <c r="FZ426" s="229"/>
      <c r="GA426" s="229"/>
      <c r="GB426" s="229"/>
      <c r="GC426" s="229"/>
      <c r="GD426" s="229"/>
    </row>
    <row r="427" spans="1:186" s="368" customFormat="1">
      <c r="A427" s="287" t="s">
        <v>534</v>
      </c>
      <c r="B427" s="369" t="s">
        <v>535</v>
      </c>
      <c r="C427" s="287" t="s">
        <v>1013</v>
      </c>
      <c r="D427" s="403" t="s">
        <v>3126</v>
      </c>
      <c r="E427" s="369" t="s">
        <v>1014</v>
      </c>
      <c r="F427" s="403">
        <v>424</v>
      </c>
      <c r="G427" s="404" t="s">
        <v>1073</v>
      </c>
      <c r="H427" s="392" t="s">
        <v>1074</v>
      </c>
      <c r="I427" s="287" t="s">
        <v>1061</v>
      </c>
      <c r="J427" s="369" t="s">
        <v>1062</v>
      </c>
      <c r="K427" s="287" t="s">
        <v>557</v>
      </c>
      <c r="L427" s="369" t="s">
        <v>956</v>
      </c>
      <c r="M427" s="369" t="s">
        <v>3124</v>
      </c>
      <c r="N427" s="372">
        <v>1</v>
      </c>
      <c r="O427" s="373">
        <v>1041</v>
      </c>
      <c r="P427" s="373">
        <v>1326</v>
      </c>
      <c r="Q427" s="373">
        <v>1427</v>
      </c>
      <c r="R427" s="373">
        <v>1430</v>
      </c>
      <c r="S427" s="374">
        <v>54</v>
      </c>
      <c r="T427" s="374">
        <v>58</v>
      </c>
      <c r="U427" s="374">
        <v>59</v>
      </c>
      <c r="V427" s="374">
        <v>61</v>
      </c>
      <c r="W427" s="373">
        <v>751</v>
      </c>
      <c r="X427" s="373">
        <v>957</v>
      </c>
      <c r="Y427" s="373">
        <v>1030</v>
      </c>
      <c r="Z427" s="373">
        <v>1032</v>
      </c>
      <c r="AA427" s="374">
        <v>29</v>
      </c>
      <c r="AB427" s="374">
        <v>31</v>
      </c>
      <c r="AC427" s="374">
        <v>32</v>
      </c>
      <c r="AD427" s="374">
        <v>32</v>
      </c>
      <c r="AE427" s="373">
        <v>5</v>
      </c>
      <c r="AF427" s="373">
        <v>5</v>
      </c>
      <c r="AG427" s="373">
        <v>5</v>
      </c>
      <c r="AH427" s="373">
        <v>4</v>
      </c>
      <c r="AI427" s="374">
        <v>0</v>
      </c>
      <c r="AJ427" s="374">
        <v>0</v>
      </c>
      <c r="AK427" s="374">
        <v>0</v>
      </c>
      <c r="AL427" s="374">
        <v>0</v>
      </c>
      <c r="AM427" s="226">
        <v>290</v>
      </c>
      <c r="AN427" s="226">
        <v>369</v>
      </c>
      <c r="AO427" s="226">
        <v>397</v>
      </c>
      <c r="AP427" s="226">
        <v>398</v>
      </c>
      <c r="AQ427" s="227">
        <v>25</v>
      </c>
      <c r="AR427" s="227">
        <v>27</v>
      </c>
      <c r="AS427" s="227">
        <v>27</v>
      </c>
      <c r="AT427" s="227">
        <v>29</v>
      </c>
      <c r="AU427" s="226">
        <v>103</v>
      </c>
      <c r="AV427" s="226">
        <v>152</v>
      </c>
      <c r="AW427" s="226">
        <v>164</v>
      </c>
      <c r="AX427" s="226">
        <v>171</v>
      </c>
      <c r="AY427" s="227">
        <v>13</v>
      </c>
      <c r="AZ427" s="227">
        <v>14</v>
      </c>
      <c r="BA427" s="227">
        <v>15</v>
      </c>
      <c r="BB427" s="227">
        <v>18</v>
      </c>
      <c r="BC427" s="226">
        <f t="shared" si="181"/>
        <v>187</v>
      </c>
      <c r="BD427" s="226">
        <f t="shared" si="180"/>
        <v>213</v>
      </c>
      <c r="BE427" s="226">
        <f t="shared" si="180"/>
        <v>233</v>
      </c>
      <c r="BF427" s="226">
        <f t="shared" si="180"/>
        <v>227</v>
      </c>
      <c r="BG427" s="218">
        <f t="shared" si="180"/>
        <v>8</v>
      </c>
      <c r="BH427" s="218">
        <f t="shared" si="180"/>
        <v>13</v>
      </c>
      <c r="BI427" s="218">
        <f t="shared" si="180"/>
        <v>12</v>
      </c>
      <c r="BJ427" s="218">
        <f t="shared" si="180"/>
        <v>11</v>
      </c>
      <c r="BK427" s="226">
        <f t="shared" si="183"/>
        <v>0</v>
      </c>
      <c r="BL427" s="226">
        <f t="shared" si="183"/>
        <v>4</v>
      </c>
      <c r="BM427" s="226">
        <f t="shared" si="183"/>
        <v>0</v>
      </c>
      <c r="BN427" s="226">
        <f t="shared" si="182"/>
        <v>0</v>
      </c>
      <c r="BO427" s="227">
        <f t="shared" si="182"/>
        <v>4</v>
      </c>
      <c r="BP427" s="227">
        <f t="shared" si="182"/>
        <v>0</v>
      </c>
      <c r="BQ427" s="227">
        <f t="shared" si="182"/>
        <v>0</v>
      </c>
      <c r="BR427" s="227">
        <f t="shared" si="173"/>
        <v>0</v>
      </c>
      <c r="BS427" s="226">
        <v>0</v>
      </c>
      <c r="BT427" s="226">
        <v>4</v>
      </c>
      <c r="BU427" s="226">
        <v>0</v>
      </c>
      <c r="BV427" s="226">
        <v>0</v>
      </c>
      <c r="BW427" s="227">
        <v>4</v>
      </c>
      <c r="BX427" s="227">
        <v>0</v>
      </c>
      <c r="BY427" s="227">
        <v>0</v>
      </c>
      <c r="BZ427" s="227">
        <v>0</v>
      </c>
      <c r="CA427" s="226">
        <v>0</v>
      </c>
      <c r="CB427" s="226">
        <f>IFERROR(VLOOKUP($G427,[12]ITEM!$B$2:$AC$939,26,0),0)</f>
        <v>0</v>
      </c>
      <c r="CC427" s="226">
        <f>IFERROR(VLOOKUP($G427,[12]ITEM!$B$2:$AC$939,27,0),0)</f>
        <v>0</v>
      </c>
      <c r="CD427" s="226">
        <f>IFERROR(VLOOKUP($G427,[12]ITEM!$B$2:$AC$939,28,0),0)</f>
        <v>0</v>
      </c>
      <c r="CE427" s="227">
        <v>0</v>
      </c>
      <c r="CF427" s="227">
        <v>0</v>
      </c>
      <c r="CG427" s="227">
        <v>0</v>
      </c>
      <c r="CH427" s="227">
        <v>0</v>
      </c>
      <c r="CI427" s="375"/>
      <c r="CJ427" s="226">
        <f t="shared" si="164"/>
        <v>186</v>
      </c>
      <c r="CK427" s="226">
        <f t="shared" si="164"/>
        <v>238</v>
      </c>
      <c r="CL427" s="226">
        <f t="shared" si="164"/>
        <v>256</v>
      </c>
      <c r="CM427" s="226">
        <f t="shared" si="164"/>
        <v>261</v>
      </c>
      <c r="CN427" s="227">
        <f t="shared" si="164"/>
        <v>8</v>
      </c>
      <c r="CO427" s="227">
        <f t="shared" si="164"/>
        <v>6.9801911037205642</v>
      </c>
      <c r="CP427" s="227">
        <f t="shared" si="164"/>
        <v>11.962162199447755</v>
      </c>
      <c r="CQ427" s="227">
        <f t="shared" si="184"/>
        <v>10.739722544711821</v>
      </c>
      <c r="CR427" s="226">
        <v>161</v>
      </c>
      <c r="CS427" s="226">
        <v>216</v>
      </c>
      <c r="CT427" s="226">
        <v>233</v>
      </c>
      <c r="CU427" s="226">
        <v>233</v>
      </c>
      <c r="CV427" s="227">
        <f t="shared" si="165"/>
        <v>-14</v>
      </c>
      <c r="CW427" s="227">
        <f>CV427*(1+('[13]GROWTH (YoY)'!AR427/100))</f>
        <v>-15.019808896279436</v>
      </c>
      <c r="CX427" s="227">
        <f>CW427*(1+('[13]GROWTH (YoY)'!AS427/100))</f>
        <v>-15.037837800552245</v>
      </c>
      <c r="CY427" s="227">
        <f>CX427*(1+('[13]GROWTH (YoY)'!AT427/100))</f>
        <v>-16.260277455288179</v>
      </c>
      <c r="CZ427" s="226">
        <v>0</v>
      </c>
      <c r="DA427" s="226">
        <v>0</v>
      </c>
      <c r="DB427" s="226">
        <v>0</v>
      </c>
      <c r="DC427" s="226">
        <v>0</v>
      </c>
      <c r="DD427" s="227">
        <v>0</v>
      </c>
      <c r="DE427" s="227">
        <v>0</v>
      </c>
      <c r="DF427" s="227">
        <v>0</v>
      </c>
      <c r="DG427" s="227">
        <v>0</v>
      </c>
      <c r="DH427" s="226">
        <v>25</v>
      </c>
      <c r="DI427" s="226">
        <v>22</v>
      </c>
      <c r="DJ427" s="226">
        <v>23</v>
      </c>
      <c r="DK427" s="226">
        <v>28</v>
      </c>
      <c r="DL427" s="227">
        <v>22</v>
      </c>
      <c r="DM427" s="227">
        <v>22</v>
      </c>
      <c r="DN427" s="227">
        <v>27</v>
      </c>
      <c r="DO427" s="227">
        <v>27</v>
      </c>
      <c r="DP427" s="376">
        <f t="shared" si="161"/>
        <v>1</v>
      </c>
      <c r="DQ427" s="226">
        <f t="shared" si="161"/>
        <v>-25</v>
      </c>
      <c r="DR427" s="226">
        <f t="shared" si="161"/>
        <v>-23</v>
      </c>
      <c r="DS427" s="226">
        <f t="shared" si="172"/>
        <v>-34</v>
      </c>
      <c r="DT427" s="227">
        <f t="shared" si="172"/>
        <v>0</v>
      </c>
      <c r="DU427" s="227">
        <f t="shared" si="172"/>
        <v>6.0198088962794358</v>
      </c>
      <c r="DV427" s="227">
        <f t="shared" si="172"/>
        <v>3.7837800552244616E-2</v>
      </c>
      <c r="DW427" s="227">
        <f t="shared" si="172"/>
        <v>0.26027745528817903</v>
      </c>
      <c r="DX427" s="377">
        <f t="shared" si="174"/>
        <v>0.72142170989433241</v>
      </c>
      <c r="DY427" s="377">
        <f t="shared" si="174"/>
        <v>0.72171945701357465</v>
      </c>
      <c r="DZ427" s="377">
        <f t="shared" si="174"/>
        <v>0.72179397337070783</v>
      </c>
      <c r="EA427" s="377">
        <f t="shared" si="174"/>
        <v>0.72167832167832169</v>
      </c>
      <c r="EB427" s="378">
        <f t="shared" si="160"/>
        <v>0.53703703703703709</v>
      </c>
      <c r="EC427" s="378">
        <f t="shared" si="160"/>
        <v>0.53448275862068961</v>
      </c>
      <c r="ED427" s="378">
        <f t="shared" si="160"/>
        <v>0.5423728813559322</v>
      </c>
      <c r="EE427" s="378">
        <f t="shared" si="160"/>
        <v>0.52459016393442626</v>
      </c>
      <c r="EG427" s="226">
        <v>1045</v>
      </c>
      <c r="EH427" s="226">
        <v>898</v>
      </c>
      <c r="EI427" s="226">
        <v>148</v>
      </c>
      <c r="EJ427" s="226">
        <v>52</v>
      </c>
      <c r="EK427" s="226">
        <v>233</v>
      </c>
      <c r="EL427" s="226">
        <v>1070</v>
      </c>
      <c r="EM427" s="226">
        <v>1070</v>
      </c>
      <c r="EN427" s="379">
        <f t="shared" si="166"/>
        <v>0.85933014354066983</v>
      </c>
      <c r="EO427" s="226">
        <f t="shared" si="167"/>
        <v>35.135135135135137</v>
      </c>
      <c r="EP427" s="379">
        <f t="shared" si="168"/>
        <v>0.22296650717703348</v>
      </c>
      <c r="EQ427" s="226">
        <f t="shared" si="169"/>
        <v>217757.00934579439</v>
      </c>
      <c r="ER427" s="226">
        <f t="shared" si="170"/>
        <v>4049.8442367601242</v>
      </c>
      <c r="ES427" s="292"/>
      <c r="ET427" s="227">
        <v>54</v>
      </c>
      <c r="EU427" s="227">
        <v>29</v>
      </c>
      <c r="EV427" s="227">
        <v>25</v>
      </c>
      <c r="EW427" s="227">
        <v>16</v>
      </c>
      <c r="EX427" s="227">
        <v>22</v>
      </c>
      <c r="EY427" s="227">
        <v>496</v>
      </c>
      <c r="EZ427" s="227">
        <v>496</v>
      </c>
      <c r="FA427" s="380">
        <f t="shared" si="175"/>
        <v>0.53703703703703709</v>
      </c>
      <c r="FB427" s="228">
        <f t="shared" si="176"/>
        <v>64</v>
      </c>
      <c r="FC427" s="380">
        <f t="shared" si="177"/>
        <v>0.40740740740740738</v>
      </c>
      <c r="FD427" s="227">
        <f t="shared" si="178"/>
        <v>44354.838709677417</v>
      </c>
      <c r="FE427" s="227">
        <f t="shared" si="179"/>
        <v>2688.172043010753</v>
      </c>
      <c r="FF427" s="227">
        <v>25</v>
      </c>
      <c r="FG427" s="228">
        <f t="shared" si="171"/>
        <v>48</v>
      </c>
      <c r="FH427" s="227">
        <v>12</v>
      </c>
      <c r="FI427" s="227">
        <v>25</v>
      </c>
      <c r="FJ427" s="227">
        <v>0</v>
      </c>
      <c r="FK427" s="227">
        <f t="shared" si="162"/>
        <v>13</v>
      </c>
      <c r="FL427" s="227">
        <v>2</v>
      </c>
      <c r="FM427" s="227">
        <f t="shared" si="163"/>
        <v>11</v>
      </c>
      <c r="FZ427" s="229"/>
      <c r="GA427" s="229"/>
      <c r="GB427" s="229"/>
      <c r="GC427" s="229"/>
      <c r="GD427" s="229"/>
    </row>
    <row r="428" spans="1:186" s="368" customFormat="1">
      <c r="A428" s="287" t="s">
        <v>534</v>
      </c>
      <c r="B428" s="369" t="s">
        <v>535</v>
      </c>
      <c r="C428" s="397" t="s">
        <v>1075</v>
      </c>
      <c r="D428" s="403" t="s">
        <v>3126</v>
      </c>
      <c r="E428" s="398" t="s">
        <v>1076</v>
      </c>
      <c r="F428" s="403">
        <v>425</v>
      </c>
      <c r="G428" s="404" t="s">
        <v>1077</v>
      </c>
      <c r="H428" s="392" t="s">
        <v>1078</v>
      </c>
      <c r="I428" s="397" t="s">
        <v>1061</v>
      </c>
      <c r="J428" s="405" t="s">
        <v>1062</v>
      </c>
      <c r="K428" s="397" t="s">
        <v>557</v>
      </c>
      <c r="L428" s="405" t="s">
        <v>956</v>
      </c>
      <c r="M428" s="405" t="s">
        <v>3124</v>
      </c>
      <c r="N428" s="372">
        <v>1</v>
      </c>
      <c r="O428" s="373">
        <v>435</v>
      </c>
      <c r="P428" s="373">
        <v>535</v>
      </c>
      <c r="Q428" s="373">
        <v>564</v>
      </c>
      <c r="R428" s="373">
        <v>582</v>
      </c>
      <c r="S428" s="374">
        <v>1315</v>
      </c>
      <c r="T428" s="374">
        <v>1385</v>
      </c>
      <c r="U428" s="374">
        <v>1415</v>
      </c>
      <c r="V428" s="374">
        <v>1472</v>
      </c>
      <c r="W428" s="373">
        <v>256</v>
      </c>
      <c r="X428" s="373">
        <v>315</v>
      </c>
      <c r="Y428" s="373">
        <v>332</v>
      </c>
      <c r="Z428" s="373">
        <v>343</v>
      </c>
      <c r="AA428" s="374">
        <v>816</v>
      </c>
      <c r="AB428" s="374">
        <v>857</v>
      </c>
      <c r="AC428" s="374">
        <v>882</v>
      </c>
      <c r="AD428" s="374">
        <v>915</v>
      </c>
      <c r="AE428" s="373">
        <v>2</v>
      </c>
      <c r="AF428" s="373">
        <v>2</v>
      </c>
      <c r="AG428" s="373">
        <v>2</v>
      </c>
      <c r="AH428" s="373">
        <v>2</v>
      </c>
      <c r="AI428" s="374">
        <v>5</v>
      </c>
      <c r="AJ428" s="374">
        <v>5</v>
      </c>
      <c r="AK428" s="374">
        <v>4</v>
      </c>
      <c r="AL428" s="374">
        <v>5</v>
      </c>
      <c r="AM428" s="226">
        <v>179</v>
      </c>
      <c r="AN428" s="226">
        <v>220</v>
      </c>
      <c r="AO428" s="226">
        <v>232</v>
      </c>
      <c r="AP428" s="226">
        <v>239</v>
      </c>
      <c r="AQ428" s="227">
        <v>499</v>
      </c>
      <c r="AR428" s="227">
        <v>528</v>
      </c>
      <c r="AS428" s="227">
        <v>533</v>
      </c>
      <c r="AT428" s="227">
        <v>557</v>
      </c>
      <c r="AU428" s="226">
        <v>94</v>
      </c>
      <c r="AV428" s="226">
        <v>126</v>
      </c>
      <c r="AW428" s="226">
        <v>133</v>
      </c>
      <c r="AX428" s="226">
        <v>141</v>
      </c>
      <c r="AY428" s="227">
        <v>263</v>
      </c>
      <c r="AZ428" s="227">
        <v>283</v>
      </c>
      <c r="BA428" s="227">
        <v>301</v>
      </c>
      <c r="BB428" s="227">
        <v>355</v>
      </c>
      <c r="BC428" s="226">
        <f t="shared" si="181"/>
        <v>85</v>
      </c>
      <c r="BD428" s="226">
        <f t="shared" si="180"/>
        <v>91</v>
      </c>
      <c r="BE428" s="226">
        <f t="shared" si="180"/>
        <v>92</v>
      </c>
      <c r="BF428" s="226">
        <f t="shared" si="180"/>
        <v>92</v>
      </c>
      <c r="BG428" s="218">
        <f t="shared" si="180"/>
        <v>225</v>
      </c>
      <c r="BH428" s="218">
        <f t="shared" si="180"/>
        <v>228</v>
      </c>
      <c r="BI428" s="218">
        <f t="shared" si="180"/>
        <v>216</v>
      </c>
      <c r="BJ428" s="218">
        <f t="shared" si="180"/>
        <v>186</v>
      </c>
      <c r="BK428" s="226">
        <f t="shared" si="183"/>
        <v>0</v>
      </c>
      <c r="BL428" s="226">
        <f t="shared" si="183"/>
        <v>3</v>
      </c>
      <c r="BM428" s="226">
        <f t="shared" si="183"/>
        <v>7</v>
      </c>
      <c r="BN428" s="226">
        <f t="shared" si="182"/>
        <v>6</v>
      </c>
      <c r="BO428" s="227">
        <f t="shared" si="182"/>
        <v>11</v>
      </c>
      <c r="BP428" s="227">
        <f t="shared" si="182"/>
        <v>17</v>
      </c>
      <c r="BQ428" s="227">
        <f t="shared" si="182"/>
        <v>16</v>
      </c>
      <c r="BR428" s="227">
        <f t="shared" si="173"/>
        <v>16</v>
      </c>
      <c r="BS428" s="226">
        <v>0</v>
      </c>
      <c r="BT428" s="226">
        <v>3</v>
      </c>
      <c r="BU428" s="226">
        <v>7</v>
      </c>
      <c r="BV428" s="226">
        <v>6</v>
      </c>
      <c r="BW428" s="227">
        <v>11</v>
      </c>
      <c r="BX428" s="227">
        <v>17</v>
      </c>
      <c r="BY428" s="227">
        <v>16</v>
      </c>
      <c r="BZ428" s="227">
        <v>16</v>
      </c>
      <c r="CA428" s="226">
        <v>0</v>
      </c>
      <c r="CB428" s="226">
        <f>IFERROR(VLOOKUP($G428,[12]ITEM!$B$2:$AC$939,26,0),0)</f>
        <v>0</v>
      </c>
      <c r="CC428" s="226">
        <f>IFERROR(VLOOKUP($G428,[12]ITEM!$B$2:$AC$939,27,0),0)</f>
        <v>0</v>
      </c>
      <c r="CD428" s="226">
        <f>IFERROR(VLOOKUP($G428,[12]ITEM!$B$2:$AC$939,28,0),0)</f>
        <v>0</v>
      </c>
      <c r="CE428" s="227">
        <v>0</v>
      </c>
      <c r="CF428" s="227">
        <v>0</v>
      </c>
      <c r="CG428" s="227">
        <v>0</v>
      </c>
      <c r="CH428" s="227">
        <v>0</v>
      </c>
      <c r="CI428" s="375"/>
      <c r="CJ428" s="226">
        <f t="shared" si="164"/>
        <v>86</v>
      </c>
      <c r="CK428" s="226">
        <f t="shared" si="164"/>
        <v>122</v>
      </c>
      <c r="CL428" s="226">
        <f t="shared" si="164"/>
        <v>128</v>
      </c>
      <c r="CM428" s="226">
        <f t="shared" si="164"/>
        <v>141</v>
      </c>
      <c r="CN428" s="227">
        <f t="shared" si="164"/>
        <v>225</v>
      </c>
      <c r="CO428" s="227">
        <f t="shared" si="164"/>
        <v>236.51183984187227</v>
      </c>
      <c r="CP428" s="227">
        <f t="shared" si="164"/>
        <v>247.24599774172128</v>
      </c>
      <c r="CQ428" s="227">
        <f t="shared" si="184"/>
        <v>257.04982910011029</v>
      </c>
      <c r="CR428" s="226">
        <v>61</v>
      </c>
      <c r="CS428" s="226">
        <v>77</v>
      </c>
      <c r="CT428" s="226">
        <v>81</v>
      </c>
      <c r="CU428" s="226">
        <v>84</v>
      </c>
      <c r="CV428" s="227">
        <f t="shared" si="165"/>
        <v>181</v>
      </c>
      <c r="CW428" s="227">
        <f>CV428*(1+('[13]GROWTH (YoY)'!AR428/100))</f>
        <v>191.51183984187227</v>
      </c>
      <c r="CX428" s="227">
        <f>CW428*(1+('[13]GROWTH (YoY)'!AS428/100))</f>
        <v>193.24599774172128</v>
      </c>
      <c r="CY428" s="227">
        <f>CX428*(1+('[13]GROWTH (YoY)'!AT428/100))</f>
        <v>202.04982910011032</v>
      </c>
      <c r="CZ428" s="226">
        <v>0</v>
      </c>
      <c r="DA428" s="226">
        <v>0</v>
      </c>
      <c r="DB428" s="226">
        <v>0</v>
      </c>
      <c r="DC428" s="226">
        <v>0</v>
      </c>
      <c r="DD428" s="227">
        <v>0</v>
      </c>
      <c r="DE428" s="227">
        <v>0</v>
      </c>
      <c r="DF428" s="227">
        <v>0</v>
      </c>
      <c r="DG428" s="227">
        <v>0</v>
      </c>
      <c r="DH428" s="226">
        <v>25</v>
      </c>
      <c r="DI428" s="226">
        <v>45</v>
      </c>
      <c r="DJ428" s="226">
        <v>47</v>
      </c>
      <c r="DK428" s="226">
        <v>57</v>
      </c>
      <c r="DL428" s="227">
        <v>44</v>
      </c>
      <c r="DM428" s="227">
        <v>45</v>
      </c>
      <c r="DN428" s="227">
        <v>54</v>
      </c>
      <c r="DO428" s="227">
        <v>55</v>
      </c>
      <c r="DP428" s="376">
        <f t="shared" si="161"/>
        <v>-1</v>
      </c>
      <c r="DQ428" s="226">
        <f t="shared" si="161"/>
        <v>-31</v>
      </c>
      <c r="DR428" s="226">
        <f t="shared" si="161"/>
        <v>-36</v>
      </c>
      <c r="DS428" s="226">
        <f t="shared" si="172"/>
        <v>-49</v>
      </c>
      <c r="DT428" s="227">
        <f t="shared" si="172"/>
        <v>0</v>
      </c>
      <c r="DU428" s="227">
        <f t="shared" si="172"/>
        <v>-8.5118398418722734</v>
      </c>
      <c r="DV428" s="227">
        <f t="shared" si="172"/>
        <v>-31.245997741721283</v>
      </c>
      <c r="DW428" s="227">
        <f t="shared" si="172"/>
        <v>-71.049829100110287</v>
      </c>
      <c r="DX428" s="377">
        <f t="shared" si="174"/>
        <v>0.58850574712643677</v>
      </c>
      <c r="DY428" s="377">
        <f t="shared" si="174"/>
        <v>0.58878504672897192</v>
      </c>
      <c r="DZ428" s="377">
        <f t="shared" si="174"/>
        <v>0.58865248226950351</v>
      </c>
      <c r="EA428" s="377">
        <f t="shared" si="174"/>
        <v>0.5893470790378007</v>
      </c>
      <c r="EB428" s="378">
        <f t="shared" si="160"/>
        <v>0.620532319391635</v>
      </c>
      <c r="EC428" s="378">
        <f t="shared" si="160"/>
        <v>0.61877256317689533</v>
      </c>
      <c r="ED428" s="378">
        <f t="shared" si="160"/>
        <v>0.62332155477031803</v>
      </c>
      <c r="EE428" s="378">
        <f t="shared" si="160"/>
        <v>0.62160326086956519</v>
      </c>
      <c r="EG428" s="226">
        <v>438</v>
      </c>
      <c r="EH428" s="226">
        <v>263</v>
      </c>
      <c r="EI428" s="226">
        <v>175</v>
      </c>
      <c r="EJ428" s="226">
        <v>90</v>
      </c>
      <c r="EK428" s="226">
        <v>132</v>
      </c>
      <c r="EL428" s="226">
        <v>3969</v>
      </c>
      <c r="EM428" s="226">
        <v>3810</v>
      </c>
      <c r="EN428" s="379">
        <f t="shared" si="166"/>
        <v>0.6004566210045662</v>
      </c>
      <c r="EO428" s="226">
        <f t="shared" si="167"/>
        <v>51.428571428571423</v>
      </c>
      <c r="EP428" s="379">
        <f t="shared" si="168"/>
        <v>0.30136986301369861</v>
      </c>
      <c r="EQ428" s="226">
        <f t="shared" si="169"/>
        <v>33257.747543461832</v>
      </c>
      <c r="ER428" s="226">
        <f t="shared" si="170"/>
        <v>1968.5039370078739</v>
      </c>
      <c r="ES428" s="292"/>
      <c r="ET428" s="227">
        <v>1315</v>
      </c>
      <c r="EU428" s="227">
        <v>816</v>
      </c>
      <c r="EV428" s="227">
        <v>499</v>
      </c>
      <c r="EW428" s="227">
        <v>188</v>
      </c>
      <c r="EX428" s="227">
        <v>483</v>
      </c>
      <c r="EY428" s="227">
        <v>6550</v>
      </c>
      <c r="EZ428" s="227">
        <v>6380</v>
      </c>
      <c r="FA428" s="380">
        <f t="shared" si="175"/>
        <v>0.620532319391635</v>
      </c>
      <c r="FB428" s="228">
        <f t="shared" si="176"/>
        <v>37.675350701402806</v>
      </c>
      <c r="FC428" s="380">
        <f t="shared" si="177"/>
        <v>0.36730038022813688</v>
      </c>
      <c r="FD428" s="227">
        <f t="shared" si="178"/>
        <v>73740.45801526717</v>
      </c>
      <c r="FE428" s="227">
        <f t="shared" si="179"/>
        <v>2455.5903866248696</v>
      </c>
      <c r="FF428" s="227">
        <v>499</v>
      </c>
      <c r="FG428" s="228">
        <f t="shared" si="171"/>
        <v>47.695390781563127</v>
      </c>
      <c r="FH428" s="227">
        <v>238</v>
      </c>
      <c r="FI428" s="227">
        <v>499</v>
      </c>
      <c r="FJ428" s="227">
        <v>3</v>
      </c>
      <c r="FK428" s="227">
        <f t="shared" si="162"/>
        <v>258</v>
      </c>
      <c r="FL428" s="227">
        <v>27</v>
      </c>
      <c r="FM428" s="227">
        <f t="shared" si="163"/>
        <v>231</v>
      </c>
      <c r="FZ428" s="229"/>
      <c r="GA428" s="229"/>
      <c r="GB428" s="229"/>
      <c r="GC428" s="229"/>
      <c r="GD428" s="229"/>
    </row>
    <row r="429" spans="1:186" s="368" customFormat="1">
      <c r="A429" s="287" t="s">
        <v>534</v>
      </c>
      <c r="B429" s="369" t="s">
        <v>535</v>
      </c>
      <c r="C429" s="287" t="s">
        <v>1079</v>
      </c>
      <c r="D429" s="403" t="s">
        <v>3126</v>
      </c>
      <c r="E429" s="369" t="s">
        <v>1080</v>
      </c>
      <c r="F429" s="403">
        <v>426</v>
      </c>
      <c r="G429" s="404" t="s">
        <v>1081</v>
      </c>
      <c r="H429" s="392" t="s">
        <v>1082</v>
      </c>
      <c r="I429" s="287" t="s">
        <v>1083</v>
      </c>
      <c r="J429" s="369" t="s">
        <v>1084</v>
      </c>
      <c r="K429" s="287" t="s">
        <v>651</v>
      </c>
      <c r="L429" s="369" t="s">
        <v>1084</v>
      </c>
      <c r="M429" s="369" t="s">
        <v>3124</v>
      </c>
      <c r="N429" s="372">
        <v>1</v>
      </c>
      <c r="O429" s="373">
        <v>34516</v>
      </c>
      <c r="P429" s="373">
        <v>38644</v>
      </c>
      <c r="Q429" s="373">
        <v>34551</v>
      </c>
      <c r="R429" s="373">
        <v>35438</v>
      </c>
      <c r="S429" s="374">
        <v>37406</v>
      </c>
      <c r="T429" s="374">
        <v>33716</v>
      </c>
      <c r="U429" s="374">
        <v>33365</v>
      </c>
      <c r="V429" s="374">
        <v>31701</v>
      </c>
      <c r="W429" s="373">
        <v>23298</v>
      </c>
      <c r="X429" s="373">
        <v>26146</v>
      </c>
      <c r="Y429" s="373">
        <v>23377</v>
      </c>
      <c r="Z429" s="373">
        <v>23928</v>
      </c>
      <c r="AA429" s="374">
        <v>25309</v>
      </c>
      <c r="AB429" s="374">
        <v>23104</v>
      </c>
      <c r="AC429" s="374">
        <v>22323</v>
      </c>
      <c r="AD429" s="374">
        <v>21210</v>
      </c>
      <c r="AE429" s="373">
        <v>172</v>
      </c>
      <c r="AF429" s="373">
        <v>144</v>
      </c>
      <c r="AG429" s="373">
        <v>116</v>
      </c>
      <c r="AH429" s="373">
        <v>111</v>
      </c>
      <c r="AI429" s="374">
        <v>138</v>
      </c>
      <c r="AJ429" s="374">
        <v>112</v>
      </c>
      <c r="AK429" s="374">
        <v>105</v>
      </c>
      <c r="AL429" s="374">
        <v>101</v>
      </c>
      <c r="AM429" s="226">
        <v>11218</v>
      </c>
      <c r="AN429" s="226">
        <v>12497</v>
      </c>
      <c r="AO429" s="226">
        <v>11174</v>
      </c>
      <c r="AP429" s="226">
        <v>11511</v>
      </c>
      <c r="AQ429" s="227">
        <v>12097</v>
      </c>
      <c r="AR429" s="227">
        <v>10612</v>
      </c>
      <c r="AS429" s="227">
        <v>11041</v>
      </c>
      <c r="AT429" s="227">
        <v>10491</v>
      </c>
      <c r="AU429" s="226">
        <v>1066</v>
      </c>
      <c r="AV429" s="226">
        <v>1098</v>
      </c>
      <c r="AW429" s="226">
        <v>972</v>
      </c>
      <c r="AX429" s="226">
        <v>1014</v>
      </c>
      <c r="AY429" s="227">
        <v>746</v>
      </c>
      <c r="AZ429" s="227">
        <v>780</v>
      </c>
      <c r="BA429" s="227">
        <v>876</v>
      </c>
      <c r="BB429" s="227">
        <v>883</v>
      </c>
      <c r="BC429" s="226">
        <f t="shared" si="181"/>
        <v>3849</v>
      </c>
      <c r="BD429" s="226">
        <f t="shared" si="180"/>
        <v>5850</v>
      </c>
      <c r="BE429" s="226">
        <f t="shared" si="180"/>
        <v>6196</v>
      </c>
      <c r="BF429" s="226">
        <f t="shared" si="180"/>
        <v>7239</v>
      </c>
      <c r="BG429" s="218">
        <f t="shared" si="180"/>
        <v>8443</v>
      </c>
      <c r="BH429" s="218">
        <f t="shared" si="180"/>
        <v>7865</v>
      </c>
      <c r="BI429" s="218">
        <f t="shared" si="180"/>
        <v>8595</v>
      </c>
      <c r="BJ429" s="218">
        <f t="shared" si="180"/>
        <v>7822</v>
      </c>
      <c r="BK429" s="226">
        <f t="shared" si="183"/>
        <v>6303</v>
      </c>
      <c r="BL429" s="226">
        <f t="shared" si="183"/>
        <v>5549</v>
      </c>
      <c r="BM429" s="226">
        <f t="shared" si="183"/>
        <v>4006</v>
      </c>
      <c r="BN429" s="226">
        <f t="shared" si="182"/>
        <v>3258</v>
      </c>
      <c r="BO429" s="227">
        <f t="shared" si="182"/>
        <v>2908</v>
      </c>
      <c r="BP429" s="227">
        <f t="shared" si="182"/>
        <v>1967</v>
      </c>
      <c r="BQ429" s="227">
        <f t="shared" si="182"/>
        <v>1570</v>
      </c>
      <c r="BR429" s="227">
        <f t="shared" si="173"/>
        <v>1786</v>
      </c>
      <c r="BS429" s="226">
        <v>7259</v>
      </c>
      <c r="BT429" s="226">
        <v>5549</v>
      </c>
      <c r="BU429" s="226">
        <v>4006</v>
      </c>
      <c r="BV429" s="226">
        <v>3258</v>
      </c>
      <c r="BW429" s="227">
        <v>2908</v>
      </c>
      <c r="BX429" s="227">
        <v>1967</v>
      </c>
      <c r="BY429" s="227">
        <v>1570</v>
      </c>
      <c r="BZ429" s="227">
        <v>1786</v>
      </c>
      <c r="CA429" s="226">
        <v>956</v>
      </c>
      <c r="CB429" s="226">
        <f>IFERROR(VLOOKUP($G429,[12]ITEM!$B$2:$AC$939,26,0),0)</f>
        <v>0</v>
      </c>
      <c r="CC429" s="226">
        <f>IFERROR(VLOOKUP($G429,[12]ITEM!$B$2:$AC$939,27,0),0)</f>
        <v>0</v>
      </c>
      <c r="CD429" s="226">
        <f>IFERROR(VLOOKUP($G429,[12]ITEM!$B$2:$AC$939,28,0),0)</f>
        <v>0</v>
      </c>
      <c r="CE429" s="227">
        <v>0</v>
      </c>
      <c r="CF429" s="227">
        <v>0</v>
      </c>
      <c r="CG429" s="227">
        <v>0</v>
      </c>
      <c r="CH429" s="227">
        <v>0</v>
      </c>
      <c r="CI429" s="375"/>
      <c r="CJ429" s="226">
        <f t="shared" si="164"/>
        <v>3849</v>
      </c>
      <c r="CK429" s="226">
        <f t="shared" si="164"/>
        <v>4715</v>
      </c>
      <c r="CL429" s="226">
        <f t="shared" si="164"/>
        <v>4392</v>
      </c>
      <c r="CM429" s="226">
        <f t="shared" si="164"/>
        <v>4466</v>
      </c>
      <c r="CN429" s="227">
        <f t="shared" si="164"/>
        <v>8443</v>
      </c>
      <c r="CO429" s="227">
        <f t="shared" si="164"/>
        <v>7616.1301149553647</v>
      </c>
      <c r="CP429" s="227">
        <f t="shared" si="164"/>
        <v>7850.5343496965224</v>
      </c>
      <c r="CQ429" s="227">
        <f t="shared" si="184"/>
        <v>7512.7347107128107</v>
      </c>
      <c r="CR429" s="226">
        <v>2816</v>
      </c>
      <c r="CS429" s="226">
        <v>3208</v>
      </c>
      <c r="CT429" s="226">
        <v>2868</v>
      </c>
      <c r="CU429" s="226">
        <v>2955</v>
      </c>
      <c r="CV429" s="227">
        <f t="shared" si="165"/>
        <v>6937</v>
      </c>
      <c r="CW429" s="227">
        <f>CV429*(1+('[13]GROWTH (YoY)'!AR429/100))</f>
        <v>6085.1301149553647</v>
      </c>
      <c r="CX429" s="227">
        <f>CW429*(1+('[13]GROWTH (YoY)'!AS429/100))</f>
        <v>6331.5343496965224</v>
      </c>
      <c r="CY429" s="227">
        <f>CX429*(1+('[13]GROWTH (YoY)'!AT429/100))</f>
        <v>6015.7347107128107</v>
      </c>
      <c r="CZ429" s="226">
        <v>0</v>
      </c>
      <c r="DA429" s="226">
        <v>0</v>
      </c>
      <c r="DB429" s="226">
        <v>0</v>
      </c>
      <c r="DC429" s="226">
        <v>0</v>
      </c>
      <c r="DD429" s="227">
        <v>1</v>
      </c>
      <c r="DE429" s="227">
        <v>1</v>
      </c>
      <c r="DF429" s="227">
        <v>1</v>
      </c>
      <c r="DG429" s="227">
        <v>1</v>
      </c>
      <c r="DH429" s="226">
        <v>1033</v>
      </c>
      <c r="DI429" s="226">
        <v>1507</v>
      </c>
      <c r="DJ429" s="226">
        <v>1524</v>
      </c>
      <c r="DK429" s="226">
        <v>1511</v>
      </c>
      <c r="DL429" s="227">
        <v>1505</v>
      </c>
      <c r="DM429" s="227">
        <v>1530</v>
      </c>
      <c r="DN429" s="227">
        <v>1518</v>
      </c>
      <c r="DO429" s="227">
        <v>1496</v>
      </c>
      <c r="DP429" s="376">
        <f t="shared" si="161"/>
        <v>0</v>
      </c>
      <c r="DQ429" s="226">
        <f t="shared" si="161"/>
        <v>1135</v>
      </c>
      <c r="DR429" s="226">
        <f t="shared" si="161"/>
        <v>1804</v>
      </c>
      <c r="DS429" s="226">
        <f t="shared" si="172"/>
        <v>2773</v>
      </c>
      <c r="DT429" s="227">
        <f t="shared" si="172"/>
        <v>0</v>
      </c>
      <c r="DU429" s="227">
        <f t="shared" si="172"/>
        <v>248.86988504463534</v>
      </c>
      <c r="DV429" s="227">
        <f t="shared" si="172"/>
        <v>744.46565030347756</v>
      </c>
      <c r="DW429" s="227">
        <f t="shared" si="172"/>
        <v>309.26528928718926</v>
      </c>
      <c r="DX429" s="377">
        <f t="shared" si="174"/>
        <v>0.6749913083787229</v>
      </c>
      <c r="DY429" s="377">
        <f t="shared" si="174"/>
        <v>0.67658627471276267</v>
      </c>
      <c r="DZ429" s="377">
        <f t="shared" si="174"/>
        <v>0.67659402043356198</v>
      </c>
      <c r="EA429" s="377">
        <f t="shared" si="174"/>
        <v>0.67520740448106553</v>
      </c>
      <c r="EB429" s="378">
        <f t="shared" si="160"/>
        <v>0.67660268406138058</v>
      </c>
      <c r="EC429" s="378">
        <f t="shared" si="160"/>
        <v>0.68525329220548103</v>
      </c>
      <c r="ED429" s="378">
        <f t="shared" si="160"/>
        <v>0.66905439832159452</v>
      </c>
      <c r="EE429" s="378">
        <f t="shared" si="160"/>
        <v>0.66906406737957791</v>
      </c>
      <c r="EG429" s="226">
        <v>22312</v>
      </c>
      <c r="EH429" s="226">
        <v>18886</v>
      </c>
      <c r="EI429" s="226">
        <v>3426</v>
      </c>
      <c r="EJ429" s="226">
        <v>1045</v>
      </c>
      <c r="EK429" s="226">
        <v>3729</v>
      </c>
      <c r="EL429" s="226">
        <v>26384</v>
      </c>
      <c r="EM429" s="226">
        <v>26383</v>
      </c>
      <c r="EN429" s="379">
        <f t="shared" si="166"/>
        <v>0.84645034062387947</v>
      </c>
      <c r="EO429" s="226">
        <f t="shared" si="167"/>
        <v>30.502043199065966</v>
      </c>
      <c r="EP429" s="379">
        <f t="shared" si="168"/>
        <v>0.16712979562567229</v>
      </c>
      <c r="EQ429" s="226">
        <f t="shared" si="169"/>
        <v>141335.65797453001</v>
      </c>
      <c r="ER429" s="226">
        <f t="shared" si="170"/>
        <v>3300.7365854274849</v>
      </c>
      <c r="ES429" s="292"/>
      <c r="ET429" s="227">
        <v>29652</v>
      </c>
      <c r="EU429" s="227">
        <v>23694</v>
      </c>
      <c r="EV429" s="227">
        <v>5958</v>
      </c>
      <c r="EW429" s="227">
        <v>1511</v>
      </c>
      <c r="EX429" s="227">
        <v>5605</v>
      </c>
      <c r="EY429" s="227">
        <v>24966</v>
      </c>
      <c r="EZ429" s="227">
        <v>24966</v>
      </c>
      <c r="FA429" s="380">
        <f t="shared" si="175"/>
        <v>0.79906920275192228</v>
      </c>
      <c r="FB429" s="228">
        <f t="shared" si="176"/>
        <v>25.360859348774756</v>
      </c>
      <c r="FC429" s="380">
        <f t="shared" si="177"/>
        <v>0.1890260353433158</v>
      </c>
      <c r="FD429" s="227">
        <f t="shared" si="178"/>
        <v>224505.32724505328</v>
      </c>
      <c r="FE429" s="227">
        <f t="shared" si="179"/>
        <v>5043.5258618387679</v>
      </c>
      <c r="FF429" s="227">
        <v>9908</v>
      </c>
      <c r="FG429" s="228">
        <f t="shared" si="171"/>
        <v>12.676624949535729</v>
      </c>
      <c r="FH429" s="227">
        <v>1256</v>
      </c>
      <c r="FI429" s="227">
        <v>9908</v>
      </c>
      <c r="FJ429" s="227">
        <v>49</v>
      </c>
      <c r="FK429" s="227">
        <f t="shared" si="162"/>
        <v>8603</v>
      </c>
      <c r="FL429" s="227">
        <v>669</v>
      </c>
      <c r="FM429" s="227">
        <f t="shared" si="163"/>
        <v>7934</v>
      </c>
      <c r="FZ429" s="229"/>
      <c r="GA429" s="229"/>
      <c r="GB429" s="229"/>
      <c r="GC429" s="229"/>
      <c r="GD429" s="229"/>
    </row>
    <row r="430" spans="1:186" s="368" customFormat="1">
      <c r="A430" s="287" t="s">
        <v>534</v>
      </c>
      <c r="B430" s="369" t="s">
        <v>535</v>
      </c>
      <c r="C430" s="287" t="s">
        <v>1079</v>
      </c>
      <c r="D430" s="403" t="s">
        <v>3126</v>
      </c>
      <c r="E430" s="369" t="s">
        <v>1080</v>
      </c>
      <c r="F430" s="403">
        <v>427</v>
      </c>
      <c r="G430" s="404" t="s">
        <v>1085</v>
      </c>
      <c r="H430" s="392" t="s">
        <v>1086</v>
      </c>
      <c r="I430" s="287" t="s">
        <v>1083</v>
      </c>
      <c r="J430" s="369" t="s">
        <v>1084</v>
      </c>
      <c r="K430" s="287" t="s">
        <v>651</v>
      </c>
      <c r="L430" s="369" t="s">
        <v>1084</v>
      </c>
      <c r="M430" s="369" t="s">
        <v>3124</v>
      </c>
      <c r="N430" s="372">
        <v>1</v>
      </c>
      <c r="O430" s="373">
        <v>237</v>
      </c>
      <c r="P430" s="373">
        <v>337</v>
      </c>
      <c r="Q430" s="373">
        <v>330</v>
      </c>
      <c r="R430" s="373">
        <v>360</v>
      </c>
      <c r="S430" s="374">
        <v>2158</v>
      </c>
      <c r="T430" s="374">
        <v>2104</v>
      </c>
      <c r="U430" s="374">
        <v>2267</v>
      </c>
      <c r="V430" s="374">
        <v>2092</v>
      </c>
      <c r="W430" s="373">
        <v>122</v>
      </c>
      <c r="X430" s="373">
        <v>174</v>
      </c>
      <c r="Y430" s="373">
        <v>170</v>
      </c>
      <c r="Z430" s="373">
        <v>186</v>
      </c>
      <c r="AA430" s="374">
        <v>1869</v>
      </c>
      <c r="AB430" s="374">
        <v>1838</v>
      </c>
      <c r="AC430" s="374">
        <v>1978</v>
      </c>
      <c r="AD430" s="374">
        <v>1819</v>
      </c>
      <c r="AE430" s="373">
        <v>1</v>
      </c>
      <c r="AF430" s="373">
        <v>1</v>
      </c>
      <c r="AG430" s="373">
        <v>1</v>
      </c>
      <c r="AH430" s="373">
        <v>1</v>
      </c>
      <c r="AI430" s="374">
        <v>8</v>
      </c>
      <c r="AJ430" s="374">
        <v>7</v>
      </c>
      <c r="AK430" s="374">
        <v>7</v>
      </c>
      <c r="AL430" s="374">
        <v>7</v>
      </c>
      <c r="AM430" s="226">
        <v>115</v>
      </c>
      <c r="AN430" s="226">
        <v>163</v>
      </c>
      <c r="AO430" s="226">
        <v>160</v>
      </c>
      <c r="AP430" s="226">
        <v>175</v>
      </c>
      <c r="AQ430" s="227">
        <v>289</v>
      </c>
      <c r="AR430" s="227">
        <v>266</v>
      </c>
      <c r="AS430" s="227">
        <v>288</v>
      </c>
      <c r="AT430" s="227">
        <v>273</v>
      </c>
      <c r="AU430" s="226">
        <v>30</v>
      </c>
      <c r="AV430" s="226">
        <v>48</v>
      </c>
      <c r="AW430" s="226">
        <v>47</v>
      </c>
      <c r="AX430" s="226">
        <v>50</v>
      </c>
      <c r="AY430" s="227">
        <v>94</v>
      </c>
      <c r="AZ430" s="227">
        <v>85</v>
      </c>
      <c r="BA430" s="227">
        <v>96</v>
      </c>
      <c r="BB430" s="227">
        <v>97</v>
      </c>
      <c r="BC430" s="226">
        <f t="shared" si="181"/>
        <v>85</v>
      </c>
      <c r="BD430" s="226">
        <f t="shared" si="180"/>
        <v>107</v>
      </c>
      <c r="BE430" s="226">
        <f t="shared" si="180"/>
        <v>100</v>
      </c>
      <c r="BF430" s="226">
        <f t="shared" si="180"/>
        <v>114</v>
      </c>
      <c r="BG430" s="218">
        <f t="shared" si="180"/>
        <v>183</v>
      </c>
      <c r="BH430" s="218">
        <f t="shared" si="180"/>
        <v>162</v>
      </c>
      <c r="BI430" s="218">
        <f t="shared" si="180"/>
        <v>176</v>
      </c>
      <c r="BJ430" s="218">
        <f t="shared" si="180"/>
        <v>167</v>
      </c>
      <c r="BK430" s="226">
        <f t="shared" si="183"/>
        <v>0</v>
      </c>
      <c r="BL430" s="226">
        <f t="shared" si="183"/>
        <v>8</v>
      </c>
      <c r="BM430" s="226">
        <f t="shared" si="183"/>
        <v>13</v>
      </c>
      <c r="BN430" s="226">
        <f t="shared" si="182"/>
        <v>11</v>
      </c>
      <c r="BO430" s="227">
        <f t="shared" si="182"/>
        <v>12</v>
      </c>
      <c r="BP430" s="227">
        <f t="shared" si="182"/>
        <v>19</v>
      </c>
      <c r="BQ430" s="227">
        <f t="shared" si="182"/>
        <v>16</v>
      </c>
      <c r="BR430" s="227">
        <f t="shared" si="173"/>
        <v>9</v>
      </c>
      <c r="BS430" s="226">
        <v>0</v>
      </c>
      <c r="BT430" s="226">
        <v>8</v>
      </c>
      <c r="BU430" s="226">
        <v>13</v>
      </c>
      <c r="BV430" s="226">
        <v>11</v>
      </c>
      <c r="BW430" s="227">
        <v>12</v>
      </c>
      <c r="BX430" s="227">
        <v>19</v>
      </c>
      <c r="BY430" s="227">
        <v>16</v>
      </c>
      <c r="BZ430" s="227">
        <v>9</v>
      </c>
      <c r="CA430" s="226">
        <v>0</v>
      </c>
      <c r="CB430" s="226">
        <f>IFERROR(VLOOKUP($G430,[12]ITEM!$B$2:$AC$939,26,0),0)</f>
        <v>0</v>
      </c>
      <c r="CC430" s="226">
        <f>IFERROR(VLOOKUP($G430,[12]ITEM!$B$2:$AC$939,27,0),0)</f>
        <v>0</v>
      </c>
      <c r="CD430" s="226">
        <f>IFERROR(VLOOKUP($G430,[12]ITEM!$B$2:$AC$939,28,0),0)</f>
        <v>0</v>
      </c>
      <c r="CE430" s="227">
        <v>0</v>
      </c>
      <c r="CF430" s="227">
        <v>0</v>
      </c>
      <c r="CG430" s="227">
        <v>0</v>
      </c>
      <c r="CH430" s="227">
        <v>0</v>
      </c>
      <c r="CI430" s="375"/>
      <c r="CJ430" s="226">
        <f t="shared" si="164"/>
        <v>84</v>
      </c>
      <c r="CK430" s="226">
        <f t="shared" si="164"/>
        <v>112</v>
      </c>
      <c r="CL430" s="226">
        <f t="shared" si="164"/>
        <v>109</v>
      </c>
      <c r="CM430" s="226">
        <f t="shared" si="164"/>
        <v>120</v>
      </c>
      <c r="CN430" s="227">
        <f t="shared" si="164"/>
        <v>183</v>
      </c>
      <c r="CO430" s="227">
        <f t="shared" si="164"/>
        <v>168.26051503356666</v>
      </c>
      <c r="CP430" s="227">
        <f t="shared" si="164"/>
        <v>182.43039101149185</v>
      </c>
      <c r="CQ430" s="227">
        <f t="shared" si="184"/>
        <v>172.65089327221605</v>
      </c>
      <c r="CR430" s="226">
        <v>78</v>
      </c>
      <c r="CS430" s="226">
        <v>112</v>
      </c>
      <c r="CT430" s="226">
        <v>109</v>
      </c>
      <c r="CU430" s="226">
        <v>120</v>
      </c>
      <c r="CV430" s="227">
        <f t="shared" si="165"/>
        <v>182</v>
      </c>
      <c r="CW430" s="227">
        <f>CV430*(1+('[13]GROWTH (YoY)'!AR430/100))</f>
        <v>167.26051503356666</v>
      </c>
      <c r="CX430" s="227">
        <f>CW430*(1+('[13]GROWTH (YoY)'!AS430/100))</f>
        <v>181.43039101149185</v>
      </c>
      <c r="CY430" s="227">
        <f>CX430*(1+('[13]GROWTH (YoY)'!AT430/100))</f>
        <v>171.65089327221605</v>
      </c>
      <c r="CZ430" s="226">
        <v>0</v>
      </c>
      <c r="DA430" s="226">
        <v>0</v>
      </c>
      <c r="DB430" s="226">
        <v>0</v>
      </c>
      <c r="DC430" s="226">
        <v>0</v>
      </c>
      <c r="DD430" s="227">
        <v>1</v>
      </c>
      <c r="DE430" s="227">
        <v>1</v>
      </c>
      <c r="DF430" s="227">
        <v>1</v>
      </c>
      <c r="DG430" s="227">
        <v>1</v>
      </c>
      <c r="DH430" s="226">
        <v>6</v>
      </c>
      <c r="DI430" s="226">
        <v>0</v>
      </c>
      <c r="DJ430" s="226">
        <v>0</v>
      </c>
      <c r="DK430" s="226">
        <v>0</v>
      </c>
      <c r="DL430" s="227">
        <v>0</v>
      </c>
      <c r="DM430" s="227">
        <v>0</v>
      </c>
      <c r="DN430" s="227">
        <v>0</v>
      </c>
      <c r="DO430" s="227">
        <v>0</v>
      </c>
      <c r="DP430" s="376">
        <f t="shared" si="161"/>
        <v>1</v>
      </c>
      <c r="DQ430" s="226">
        <f t="shared" si="161"/>
        <v>-5</v>
      </c>
      <c r="DR430" s="226">
        <f t="shared" si="161"/>
        <v>-9</v>
      </c>
      <c r="DS430" s="226">
        <f t="shared" si="172"/>
        <v>-6</v>
      </c>
      <c r="DT430" s="227">
        <f t="shared" si="172"/>
        <v>0</v>
      </c>
      <c r="DU430" s="227">
        <f t="shared" si="172"/>
        <v>-6.2605150335666622</v>
      </c>
      <c r="DV430" s="227">
        <f t="shared" si="172"/>
        <v>-6.4303910114918494</v>
      </c>
      <c r="DW430" s="227">
        <f t="shared" si="172"/>
        <v>-5.6508932722160523</v>
      </c>
      <c r="DX430" s="377">
        <f t="shared" si="174"/>
        <v>0.51476793248945152</v>
      </c>
      <c r="DY430" s="377">
        <f t="shared" si="174"/>
        <v>0.51632047477744802</v>
      </c>
      <c r="DZ430" s="377">
        <f t="shared" si="174"/>
        <v>0.51515151515151514</v>
      </c>
      <c r="EA430" s="377">
        <f t="shared" si="174"/>
        <v>0.51666666666666672</v>
      </c>
      <c r="EB430" s="378">
        <f t="shared" si="160"/>
        <v>0.86607970342910101</v>
      </c>
      <c r="EC430" s="378">
        <f t="shared" si="160"/>
        <v>0.87357414448669202</v>
      </c>
      <c r="ED430" s="378">
        <f t="shared" si="160"/>
        <v>0.87251874724305245</v>
      </c>
      <c r="EE430" s="378">
        <f t="shared" ref="EE430:EE493" si="185">IFERROR(AD430/V430,0)</f>
        <v>0.8695028680688337</v>
      </c>
      <c r="EG430" s="226">
        <v>194</v>
      </c>
      <c r="EH430" s="226">
        <v>117</v>
      </c>
      <c r="EI430" s="226">
        <v>77</v>
      </c>
      <c r="EJ430" s="226">
        <v>24</v>
      </c>
      <c r="EK430" s="226">
        <v>65</v>
      </c>
      <c r="EL430" s="226">
        <v>1071</v>
      </c>
      <c r="EM430" s="226">
        <v>1059</v>
      </c>
      <c r="EN430" s="379">
        <f t="shared" si="166"/>
        <v>0.60309278350515461</v>
      </c>
      <c r="EO430" s="226">
        <f t="shared" si="167"/>
        <v>31.168831168831169</v>
      </c>
      <c r="EP430" s="379">
        <f t="shared" si="168"/>
        <v>0.33505154639175255</v>
      </c>
      <c r="EQ430" s="226">
        <f t="shared" si="169"/>
        <v>60690.943043884217</v>
      </c>
      <c r="ER430" s="226">
        <f t="shared" si="170"/>
        <v>1888.5741265344666</v>
      </c>
      <c r="ES430" s="292"/>
      <c r="ET430" s="227">
        <v>2158</v>
      </c>
      <c r="EU430" s="227">
        <v>1869</v>
      </c>
      <c r="EV430" s="227">
        <v>289</v>
      </c>
      <c r="EW430" s="227">
        <v>146</v>
      </c>
      <c r="EX430" s="227">
        <v>130</v>
      </c>
      <c r="EY430" s="227">
        <v>3619</v>
      </c>
      <c r="EZ430" s="227">
        <v>3612</v>
      </c>
      <c r="FA430" s="380">
        <f t="shared" si="175"/>
        <v>0.86607970342910101</v>
      </c>
      <c r="FB430" s="228">
        <f t="shared" si="176"/>
        <v>50.51903114186851</v>
      </c>
      <c r="FC430" s="380">
        <f t="shared" si="177"/>
        <v>6.0240963855421686E-2</v>
      </c>
      <c r="FD430" s="227">
        <f t="shared" si="178"/>
        <v>35921.525283227413</v>
      </c>
      <c r="FE430" s="227">
        <f t="shared" si="179"/>
        <v>3368.4016242155776</v>
      </c>
      <c r="FF430" s="227">
        <v>289</v>
      </c>
      <c r="FG430" s="228">
        <f t="shared" si="171"/>
        <v>54.671280276816617</v>
      </c>
      <c r="FH430" s="227">
        <v>158</v>
      </c>
      <c r="FI430" s="227">
        <v>289</v>
      </c>
      <c r="FJ430" s="227">
        <v>3</v>
      </c>
      <c r="FK430" s="227">
        <f t="shared" si="162"/>
        <v>128</v>
      </c>
      <c r="FL430" s="227">
        <v>44</v>
      </c>
      <c r="FM430" s="227">
        <f t="shared" si="163"/>
        <v>84</v>
      </c>
      <c r="FZ430" s="229"/>
      <c r="GA430" s="229"/>
      <c r="GB430" s="229"/>
      <c r="GC430" s="229"/>
      <c r="GD430" s="229"/>
    </row>
    <row r="431" spans="1:186" s="368" customFormat="1">
      <c r="A431" s="287" t="s">
        <v>534</v>
      </c>
      <c r="B431" s="369" t="s">
        <v>535</v>
      </c>
      <c r="C431" s="287" t="s">
        <v>1079</v>
      </c>
      <c r="D431" s="403" t="s">
        <v>3126</v>
      </c>
      <c r="E431" s="369" t="s">
        <v>1080</v>
      </c>
      <c r="F431" s="403">
        <v>428</v>
      </c>
      <c r="G431" s="404" t="s">
        <v>1087</v>
      </c>
      <c r="H431" s="392" t="s">
        <v>1088</v>
      </c>
      <c r="I431" s="287" t="s">
        <v>1083</v>
      </c>
      <c r="J431" s="369" t="s">
        <v>1084</v>
      </c>
      <c r="K431" s="287" t="s">
        <v>651</v>
      </c>
      <c r="L431" s="369" t="s">
        <v>1084</v>
      </c>
      <c r="M431" s="369" t="s">
        <v>3124</v>
      </c>
      <c r="N431" s="372">
        <v>1</v>
      </c>
      <c r="O431" s="373">
        <v>995</v>
      </c>
      <c r="P431" s="373">
        <v>1519</v>
      </c>
      <c r="Q431" s="373">
        <v>1502</v>
      </c>
      <c r="R431" s="373">
        <v>1647</v>
      </c>
      <c r="S431" s="374">
        <v>1307</v>
      </c>
      <c r="T431" s="374">
        <v>1295</v>
      </c>
      <c r="U431" s="374">
        <v>1401</v>
      </c>
      <c r="V431" s="374">
        <v>1327</v>
      </c>
      <c r="W431" s="373">
        <v>725</v>
      </c>
      <c r="X431" s="373">
        <v>1106</v>
      </c>
      <c r="Y431" s="373">
        <v>1094</v>
      </c>
      <c r="Z431" s="373">
        <v>1200</v>
      </c>
      <c r="AA431" s="374">
        <v>955</v>
      </c>
      <c r="AB431" s="374">
        <v>955</v>
      </c>
      <c r="AC431" s="374">
        <v>1030</v>
      </c>
      <c r="AD431" s="374">
        <v>975</v>
      </c>
      <c r="AE431" s="373">
        <v>5</v>
      </c>
      <c r="AF431" s="373">
        <v>6</v>
      </c>
      <c r="AG431" s="373">
        <v>5</v>
      </c>
      <c r="AH431" s="373">
        <v>5</v>
      </c>
      <c r="AI431" s="374">
        <v>5</v>
      </c>
      <c r="AJ431" s="374">
        <v>4</v>
      </c>
      <c r="AK431" s="374">
        <v>4</v>
      </c>
      <c r="AL431" s="374">
        <v>4</v>
      </c>
      <c r="AM431" s="226">
        <v>271</v>
      </c>
      <c r="AN431" s="226">
        <v>413</v>
      </c>
      <c r="AO431" s="226">
        <v>408</v>
      </c>
      <c r="AP431" s="226">
        <v>447</v>
      </c>
      <c r="AQ431" s="227">
        <v>352</v>
      </c>
      <c r="AR431" s="227">
        <v>339</v>
      </c>
      <c r="AS431" s="227">
        <v>372</v>
      </c>
      <c r="AT431" s="227">
        <v>352</v>
      </c>
      <c r="AU431" s="226">
        <v>82</v>
      </c>
      <c r="AV431" s="226">
        <v>169</v>
      </c>
      <c r="AW431" s="226">
        <v>163</v>
      </c>
      <c r="AX431" s="226">
        <v>184</v>
      </c>
      <c r="AY431" s="227">
        <v>87</v>
      </c>
      <c r="AZ431" s="227">
        <v>80</v>
      </c>
      <c r="BA431" s="227">
        <v>90</v>
      </c>
      <c r="BB431" s="227">
        <v>91</v>
      </c>
      <c r="BC431" s="226">
        <f t="shared" si="181"/>
        <v>187</v>
      </c>
      <c r="BD431" s="226">
        <f t="shared" si="180"/>
        <v>234</v>
      </c>
      <c r="BE431" s="226">
        <f t="shared" si="180"/>
        <v>229</v>
      </c>
      <c r="BF431" s="226">
        <f t="shared" si="180"/>
        <v>248</v>
      </c>
      <c r="BG431" s="218">
        <f t="shared" si="180"/>
        <v>163</v>
      </c>
      <c r="BH431" s="218">
        <f t="shared" si="180"/>
        <v>177</v>
      </c>
      <c r="BI431" s="218">
        <f t="shared" si="180"/>
        <v>213</v>
      </c>
      <c r="BJ431" s="218">
        <f t="shared" si="180"/>
        <v>189</v>
      </c>
      <c r="BK431" s="226">
        <f t="shared" si="183"/>
        <v>2</v>
      </c>
      <c r="BL431" s="226">
        <f t="shared" si="183"/>
        <v>10</v>
      </c>
      <c r="BM431" s="226">
        <f t="shared" si="183"/>
        <v>16</v>
      </c>
      <c r="BN431" s="226">
        <f t="shared" si="182"/>
        <v>15</v>
      </c>
      <c r="BO431" s="227">
        <f t="shared" si="182"/>
        <v>102</v>
      </c>
      <c r="BP431" s="227">
        <f t="shared" si="182"/>
        <v>82</v>
      </c>
      <c r="BQ431" s="227">
        <f t="shared" si="182"/>
        <v>69</v>
      </c>
      <c r="BR431" s="227">
        <f t="shared" si="173"/>
        <v>72</v>
      </c>
      <c r="BS431" s="226">
        <v>3</v>
      </c>
      <c r="BT431" s="226">
        <v>10</v>
      </c>
      <c r="BU431" s="226">
        <v>16</v>
      </c>
      <c r="BV431" s="226">
        <v>15</v>
      </c>
      <c r="BW431" s="227">
        <v>102</v>
      </c>
      <c r="BX431" s="227">
        <v>82</v>
      </c>
      <c r="BY431" s="227">
        <v>69</v>
      </c>
      <c r="BZ431" s="227">
        <v>72</v>
      </c>
      <c r="CA431" s="226">
        <v>1</v>
      </c>
      <c r="CB431" s="226">
        <f>IFERROR(VLOOKUP($G431,[12]ITEM!$B$2:$AC$939,26,0),0)</f>
        <v>0</v>
      </c>
      <c r="CC431" s="226">
        <f>IFERROR(VLOOKUP($G431,[12]ITEM!$B$2:$AC$939,27,0),0)</f>
        <v>0</v>
      </c>
      <c r="CD431" s="226">
        <f>IFERROR(VLOOKUP($G431,[12]ITEM!$B$2:$AC$939,28,0),0)</f>
        <v>0</v>
      </c>
      <c r="CE431" s="227">
        <v>0</v>
      </c>
      <c r="CF431" s="227">
        <v>0</v>
      </c>
      <c r="CG431" s="227">
        <v>0</v>
      </c>
      <c r="CH431" s="227">
        <v>0</v>
      </c>
      <c r="CI431" s="375"/>
      <c r="CJ431" s="226">
        <f t="shared" si="164"/>
        <v>186</v>
      </c>
      <c r="CK431" s="226">
        <f t="shared" si="164"/>
        <v>279</v>
      </c>
      <c r="CL431" s="226">
        <f t="shared" si="164"/>
        <v>277</v>
      </c>
      <c r="CM431" s="226">
        <f t="shared" si="164"/>
        <v>302</v>
      </c>
      <c r="CN431" s="227">
        <f t="shared" si="164"/>
        <v>163</v>
      </c>
      <c r="CO431" s="227">
        <f t="shared" si="164"/>
        <v>159.89805742364365</v>
      </c>
      <c r="CP431" s="227">
        <f t="shared" si="164"/>
        <v>172.86475027882412</v>
      </c>
      <c r="CQ431" s="227">
        <f t="shared" si="184"/>
        <v>165.96759156745244</v>
      </c>
      <c r="CR431" s="226">
        <v>173</v>
      </c>
      <c r="CS431" s="226">
        <v>272</v>
      </c>
      <c r="CT431" s="226">
        <v>269</v>
      </c>
      <c r="CU431" s="226">
        <v>295</v>
      </c>
      <c r="CV431" s="227">
        <f t="shared" si="165"/>
        <v>141</v>
      </c>
      <c r="CW431" s="227">
        <f>CV431*(1+('[13]GROWTH (YoY)'!AR431/100))</f>
        <v>135.89805742364365</v>
      </c>
      <c r="CX431" s="227">
        <f>CW431*(1+('[13]GROWTH (YoY)'!AS431/100))</f>
        <v>148.86475027882412</v>
      </c>
      <c r="CY431" s="227">
        <f>CX431*(1+('[13]GROWTH (YoY)'!AT431/100))</f>
        <v>140.96759156745244</v>
      </c>
      <c r="CZ431" s="226">
        <v>0</v>
      </c>
      <c r="DA431" s="226">
        <v>0</v>
      </c>
      <c r="DB431" s="226">
        <v>0</v>
      </c>
      <c r="DC431" s="226">
        <v>0</v>
      </c>
      <c r="DD431" s="227">
        <v>15</v>
      </c>
      <c r="DE431" s="227">
        <v>16</v>
      </c>
      <c r="DF431" s="227">
        <v>17</v>
      </c>
      <c r="DG431" s="227">
        <v>18</v>
      </c>
      <c r="DH431" s="226">
        <v>13</v>
      </c>
      <c r="DI431" s="226">
        <v>7</v>
      </c>
      <c r="DJ431" s="226">
        <v>8</v>
      </c>
      <c r="DK431" s="226">
        <v>7</v>
      </c>
      <c r="DL431" s="227">
        <v>7</v>
      </c>
      <c r="DM431" s="227">
        <v>8</v>
      </c>
      <c r="DN431" s="227">
        <v>7</v>
      </c>
      <c r="DO431" s="227">
        <v>7</v>
      </c>
      <c r="DP431" s="376">
        <f t="shared" si="161"/>
        <v>1</v>
      </c>
      <c r="DQ431" s="226">
        <f t="shared" si="161"/>
        <v>-45</v>
      </c>
      <c r="DR431" s="226">
        <f t="shared" si="161"/>
        <v>-48</v>
      </c>
      <c r="DS431" s="226">
        <f t="shared" si="172"/>
        <v>-54</v>
      </c>
      <c r="DT431" s="227">
        <f t="shared" si="172"/>
        <v>0</v>
      </c>
      <c r="DU431" s="227">
        <f t="shared" si="172"/>
        <v>17.10194257635635</v>
      </c>
      <c r="DV431" s="227">
        <f t="shared" si="172"/>
        <v>40.135249721175882</v>
      </c>
      <c r="DW431" s="227">
        <f t="shared" si="172"/>
        <v>23.032408432547555</v>
      </c>
      <c r="DX431" s="377">
        <f t="shared" si="174"/>
        <v>0.72864321608040206</v>
      </c>
      <c r="DY431" s="377">
        <f t="shared" si="174"/>
        <v>0.72811059907834097</v>
      </c>
      <c r="DZ431" s="377">
        <f t="shared" si="174"/>
        <v>0.7283621837549934</v>
      </c>
      <c r="EA431" s="377">
        <f t="shared" si="174"/>
        <v>0.72859744990892528</v>
      </c>
      <c r="EB431" s="378">
        <f t="shared" si="174"/>
        <v>0.73068094873756695</v>
      </c>
      <c r="EC431" s="378">
        <f t="shared" si="174"/>
        <v>0.73745173745173742</v>
      </c>
      <c r="ED431" s="378">
        <f t="shared" si="174"/>
        <v>0.73518915060670953</v>
      </c>
      <c r="EE431" s="378">
        <f t="shared" si="185"/>
        <v>0.73474001507159004</v>
      </c>
      <c r="EG431" s="226">
        <v>980</v>
      </c>
      <c r="EH431" s="226">
        <v>726</v>
      </c>
      <c r="EI431" s="226">
        <v>254</v>
      </c>
      <c r="EJ431" s="226">
        <v>126</v>
      </c>
      <c r="EK431" s="226">
        <v>279</v>
      </c>
      <c r="EL431" s="226">
        <v>4518</v>
      </c>
      <c r="EM431" s="226">
        <v>4460</v>
      </c>
      <c r="EN431" s="379">
        <f t="shared" si="166"/>
        <v>0.74081632653061225</v>
      </c>
      <c r="EO431" s="226">
        <f t="shared" si="167"/>
        <v>49.606299212598429</v>
      </c>
      <c r="EP431" s="379">
        <f t="shared" si="168"/>
        <v>0.28469387755102044</v>
      </c>
      <c r="EQ431" s="226">
        <f t="shared" si="169"/>
        <v>61752.988047808765</v>
      </c>
      <c r="ER431" s="226">
        <f t="shared" si="170"/>
        <v>2354.2600896860986</v>
      </c>
      <c r="ES431" s="292"/>
      <c r="ET431" s="227">
        <v>1307</v>
      </c>
      <c r="EU431" s="227">
        <v>955</v>
      </c>
      <c r="EV431" s="227">
        <v>352</v>
      </c>
      <c r="EW431" s="227">
        <v>146</v>
      </c>
      <c r="EX431" s="227">
        <v>418</v>
      </c>
      <c r="EY431" s="227">
        <v>4654</v>
      </c>
      <c r="EZ431" s="227">
        <v>4593</v>
      </c>
      <c r="FA431" s="380">
        <f t="shared" si="175"/>
        <v>0.73068094873756695</v>
      </c>
      <c r="FB431" s="228">
        <f t="shared" si="176"/>
        <v>41.477272727272727</v>
      </c>
      <c r="FC431" s="380">
        <f t="shared" si="177"/>
        <v>0.31981637337413926</v>
      </c>
      <c r="FD431" s="227">
        <f t="shared" si="178"/>
        <v>89815.212720240655</v>
      </c>
      <c r="FE431" s="227">
        <f t="shared" si="179"/>
        <v>2648.9585601277308</v>
      </c>
      <c r="FF431" s="227">
        <v>352</v>
      </c>
      <c r="FG431" s="228">
        <f t="shared" si="171"/>
        <v>41.477272727272727</v>
      </c>
      <c r="FH431" s="227">
        <v>146</v>
      </c>
      <c r="FI431" s="227">
        <v>352</v>
      </c>
      <c r="FJ431" s="227">
        <v>13</v>
      </c>
      <c r="FK431" s="227">
        <f t="shared" si="162"/>
        <v>193</v>
      </c>
      <c r="FL431" s="227">
        <v>27</v>
      </c>
      <c r="FM431" s="227">
        <f t="shared" si="163"/>
        <v>166</v>
      </c>
      <c r="FZ431" s="229"/>
      <c r="GA431" s="229"/>
      <c r="GB431" s="229"/>
      <c r="GC431" s="229"/>
      <c r="GD431" s="229"/>
    </row>
    <row r="432" spans="1:186" s="368" customFormat="1">
      <c r="A432" s="287" t="s">
        <v>534</v>
      </c>
      <c r="B432" s="369" t="s">
        <v>535</v>
      </c>
      <c r="C432" s="287" t="s">
        <v>1079</v>
      </c>
      <c r="D432" s="403" t="s">
        <v>3126</v>
      </c>
      <c r="E432" s="369" t="s">
        <v>1080</v>
      </c>
      <c r="F432" s="403">
        <v>429</v>
      </c>
      <c r="G432" s="404" t="s">
        <v>1089</v>
      </c>
      <c r="H432" s="392" t="s">
        <v>1090</v>
      </c>
      <c r="I432" s="287" t="s">
        <v>1083</v>
      </c>
      <c r="J432" s="369" t="s">
        <v>1084</v>
      </c>
      <c r="K432" s="287" t="s">
        <v>651</v>
      </c>
      <c r="L432" s="369" t="s">
        <v>1084</v>
      </c>
      <c r="M432" s="369" t="s">
        <v>3124</v>
      </c>
      <c r="N432" s="372">
        <v>1</v>
      </c>
      <c r="O432" s="373">
        <v>10806</v>
      </c>
      <c r="P432" s="373">
        <v>14125</v>
      </c>
      <c r="Q432" s="373">
        <v>17651</v>
      </c>
      <c r="R432" s="373">
        <v>20090</v>
      </c>
      <c r="S432" s="374">
        <v>15159</v>
      </c>
      <c r="T432" s="374">
        <v>18945</v>
      </c>
      <c r="U432" s="374">
        <v>21984</v>
      </c>
      <c r="V432" s="374">
        <v>21247</v>
      </c>
      <c r="W432" s="373">
        <v>7992</v>
      </c>
      <c r="X432" s="373">
        <v>10450</v>
      </c>
      <c r="Y432" s="373">
        <v>13058</v>
      </c>
      <c r="Z432" s="373">
        <v>14863</v>
      </c>
      <c r="AA432" s="374">
        <v>11215</v>
      </c>
      <c r="AB432" s="374">
        <v>13959</v>
      </c>
      <c r="AC432" s="374">
        <v>16352</v>
      </c>
      <c r="AD432" s="374">
        <v>15804</v>
      </c>
      <c r="AE432" s="373">
        <v>54</v>
      </c>
      <c r="AF432" s="373">
        <v>52</v>
      </c>
      <c r="AG432" s="373">
        <v>59</v>
      </c>
      <c r="AH432" s="373">
        <v>63</v>
      </c>
      <c r="AI432" s="374">
        <v>56</v>
      </c>
      <c r="AJ432" s="374">
        <v>63</v>
      </c>
      <c r="AK432" s="374">
        <v>69</v>
      </c>
      <c r="AL432" s="374">
        <v>67</v>
      </c>
      <c r="AM432" s="226">
        <v>2814</v>
      </c>
      <c r="AN432" s="226">
        <v>3675</v>
      </c>
      <c r="AO432" s="226">
        <v>4593</v>
      </c>
      <c r="AP432" s="226">
        <v>5228</v>
      </c>
      <c r="AQ432" s="227">
        <v>3944</v>
      </c>
      <c r="AR432" s="227">
        <v>4986</v>
      </c>
      <c r="AS432" s="227">
        <v>5632</v>
      </c>
      <c r="AT432" s="227">
        <v>5443</v>
      </c>
      <c r="AU432" s="226">
        <v>1117</v>
      </c>
      <c r="AV432" s="226">
        <v>1479</v>
      </c>
      <c r="AW432" s="226">
        <v>1754</v>
      </c>
      <c r="AX432" s="226">
        <v>2025</v>
      </c>
      <c r="AY432" s="227">
        <v>878</v>
      </c>
      <c r="AZ432" s="227">
        <v>828</v>
      </c>
      <c r="BA432" s="227">
        <v>940</v>
      </c>
      <c r="BB432" s="227">
        <v>950</v>
      </c>
      <c r="BC432" s="226">
        <f t="shared" si="181"/>
        <v>1333</v>
      </c>
      <c r="BD432" s="226">
        <f t="shared" si="180"/>
        <v>1744</v>
      </c>
      <c r="BE432" s="226">
        <f t="shared" si="180"/>
        <v>2348</v>
      </c>
      <c r="BF432" s="226">
        <f t="shared" si="180"/>
        <v>2661</v>
      </c>
      <c r="BG432" s="218">
        <f t="shared" si="180"/>
        <v>1158</v>
      </c>
      <c r="BH432" s="218">
        <f t="shared" si="180"/>
        <v>2837</v>
      </c>
      <c r="BI432" s="218">
        <f t="shared" si="180"/>
        <v>3644</v>
      </c>
      <c r="BJ432" s="218">
        <f t="shared" si="180"/>
        <v>3295</v>
      </c>
      <c r="BK432" s="226">
        <f t="shared" si="183"/>
        <v>364</v>
      </c>
      <c r="BL432" s="226">
        <f t="shared" si="183"/>
        <v>452</v>
      </c>
      <c r="BM432" s="226">
        <f t="shared" si="183"/>
        <v>491</v>
      </c>
      <c r="BN432" s="226">
        <f t="shared" si="182"/>
        <v>542</v>
      </c>
      <c r="BO432" s="227">
        <f t="shared" si="182"/>
        <v>1908</v>
      </c>
      <c r="BP432" s="227">
        <f t="shared" si="182"/>
        <v>1321</v>
      </c>
      <c r="BQ432" s="227">
        <f t="shared" si="182"/>
        <v>1048</v>
      </c>
      <c r="BR432" s="227">
        <f t="shared" si="173"/>
        <v>1198</v>
      </c>
      <c r="BS432" s="226">
        <v>378</v>
      </c>
      <c r="BT432" s="226">
        <v>452</v>
      </c>
      <c r="BU432" s="226">
        <v>491</v>
      </c>
      <c r="BV432" s="226">
        <v>542</v>
      </c>
      <c r="BW432" s="227">
        <v>1908</v>
      </c>
      <c r="BX432" s="227">
        <v>1321</v>
      </c>
      <c r="BY432" s="227">
        <v>1048</v>
      </c>
      <c r="BZ432" s="227">
        <v>1198</v>
      </c>
      <c r="CA432" s="226">
        <v>14</v>
      </c>
      <c r="CB432" s="226">
        <f>IFERROR(VLOOKUP($G432,[12]ITEM!$B$2:$AC$939,26,0),0)</f>
        <v>0</v>
      </c>
      <c r="CC432" s="226">
        <f>IFERROR(VLOOKUP($G432,[12]ITEM!$B$2:$AC$939,27,0),0)</f>
        <v>0</v>
      </c>
      <c r="CD432" s="226">
        <f>IFERROR(VLOOKUP($G432,[12]ITEM!$B$2:$AC$939,28,0),0)</f>
        <v>0</v>
      </c>
      <c r="CE432" s="227">
        <v>0</v>
      </c>
      <c r="CF432" s="227">
        <v>0</v>
      </c>
      <c r="CG432" s="227">
        <v>0</v>
      </c>
      <c r="CH432" s="227">
        <v>0</v>
      </c>
      <c r="CI432" s="375"/>
      <c r="CJ432" s="226">
        <f t="shared" si="164"/>
        <v>1333</v>
      </c>
      <c r="CK432" s="226">
        <f t="shared" si="164"/>
        <v>1881</v>
      </c>
      <c r="CL432" s="226">
        <f t="shared" si="164"/>
        <v>2251</v>
      </c>
      <c r="CM432" s="226">
        <f t="shared" si="164"/>
        <v>2501</v>
      </c>
      <c r="CN432" s="227">
        <f t="shared" si="164"/>
        <v>1158</v>
      </c>
      <c r="CO432" s="227">
        <f t="shared" si="164"/>
        <v>1358.9769174494731</v>
      </c>
      <c r="CP432" s="227">
        <f t="shared" si="164"/>
        <v>1476.7975421207459</v>
      </c>
      <c r="CQ432" s="227">
        <f t="shared" si="184"/>
        <v>1436.8095854914272</v>
      </c>
      <c r="CR432" s="226">
        <v>1035</v>
      </c>
      <c r="CS432" s="226">
        <v>1467</v>
      </c>
      <c r="CT432" s="226">
        <v>1833</v>
      </c>
      <c r="CU432" s="226">
        <v>2086</v>
      </c>
      <c r="CV432" s="227">
        <f t="shared" si="165"/>
        <v>731</v>
      </c>
      <c r="CW432" s="227">
        <f>CV432*(1+('[13]GROWTH (YoY)'!AR432/100))</f>
        <v>923.97691744947304</v>
      </c>
      <c r="CX432" s="227">
        <f>CW432*(1+('[13]GROWTH (YoY)'!AS432/100))</f>
        <v>1043.7975421207459</v>
      </c>
      <c r="CY432" s="227">
        <f>CX432*(1+('[13]GROWTH (YoY)'!AT432/100))</f>
        <v>1008.8095854914271</v>
      </c>
      <c r="CZ432" s="226">
        <v>0</v>
      </c>
      <c r="DA432" s="226">
        <v>0</v>
      </c>
      <c r="DB432" s="226">
        <v>0</v>
      </c>
      <c r="DC432" s="226">
        <v>0</v>
      </c>
      <c r="DD432" s="227">
        <v>14</v>
      </c>
      <c r="DE432" s="227">
        <v>15</v>
      </c>
      <c r="DF432" s="227">
        <v>16</v>
      </c>
      <c r="DG432" s="227">
        <v>17</v>
      </c>
      <c r="DH432" s="226">
        <v>298</v>
      </c>
      <c r="DI432" s="226">
        <v>414</v>
      </c>
      <c r="DJ432" s="226">
        <v>418</v>
      </c>
      <c r="DK432" s="226">
        <v>415</v>
      </c>
      <c r="DL432" s="227">
        <v>413</v>
      </c>
      <c r="DM432" s="227">
        <v>420</v>
      </c>
      <c r="DN432" s="227">
        <v>417</v>
      </c>
      <c r="DO432" s="227">
        <v>411</v>
      </c>
      <c r="DP432" s="376">
        <f t="shared" si="161"/>
        <v>0</v>
      </c>
      <c r="DQ432" s="226">
        <f t="shared" si="161"/>
        <v>-137</v>
      </c>
      <c r="DR432" s="226">
        <f t="shared" si="161"/>
        <v>97</v>
      </c>
      <c r="DS432" s="226">
        <f t="shared" si="172"/>
        <v>160</v>
      </c>
      <c r="DT432" s="227">
        <f t="shared" si="172"/>
        <v>0</v>
      </c>
      <c r="DU432" s="227">
        <f t="shared" si="172"/>
        <v>1478.0230825505269</v>
      </c>
      <c r="DV432" s="227">
        <f t="shared" si="172"/>
        <v>2167.2024578792543</v>
      </c>
      <c r="DW432" s="227">
        <f t="shared" si="172"/>
        <v>1858.1904145085728</v>
      </c>
      <c r="DX432" s="377">
        <f t="shared" si="174"/>
        <v>0.73958911715713493</v>
      </c>
      <c r="DY432" s="377">
        <f t="shared" si="174"/>
        <v>0.73982300884955754</v>
      </c>
      <c r="DZ432" s="377">
        <f t="shared" si="174"/>
        <v>0.73978811398787603</v>
      </c>
      <c r="EA432" s="377">
        <f t="shared" si="174"/>
        <v>0.73982080637132897</v>
      </c>
      <c r="EB432" s="378">
        <f t="shared" si="174"/>
        <v>0.73982452668381815</v>
      </c>
      <c r="EC432" s="378">
        <f t="shared" si="174"/>
        <v>0.73681710213776719</v>
      </c>
      <c r="ED432" s="378">
        <f t="shared" si="174"/>
        <v>0.74381368267831149</v>
      </c>
      <c r="EE432" s="378">
        <f t="shared" si="185"/>
        <v>0.74382265731632702</v>
      </c>
      <c r="EG432" s="226">
        <v>10855</v>
      </c>
      <c r="EH432" s="226">
        <v>8090</v>
      </c>
      <c r="EI432" s="226">
        <v>2764</v>
      </c>
      <c r="EJ432" s="226">
        <v>1089</v>
      </c>
      <c r="EK432" s="226">
        <v>2266</v>
      </c>
      <c r="EL432" s="226">
        <v>41885</v>
      </c>
      <c r="EM432" s="226">
        <v>41750</v>
      </c>
      <c r="EN432" s="379">
        <f t="shared" si="166"/>
        <v>0.74527867342238596</v>
      </c>
      <c r="EO432" s="226">
        <f t="shared" si="167"/>
        <v>39.399421128798842</v>
      </c>
      <c r="EP432" s="379">
        <f t="shared" si="168"/>
        <v>0.20875172731460157</v>
      </c>
      <c r="EQ432" s="226">
        <f t="shared" si="169"/>
        <v>54100.513310254268</v>
      </c>
      <c r="ER432" s="226">
        <f t="shared" si="170"/>
        <v>2173.6526946107783</v>
      </c>
      <c r="ES432" s="292"/>
      <c r="ET432" s="227">
        <v>21339</v>
      </c>
      <c r="EU432" s="227">
        <v>15995</v>
      </c>
      <c r="EV432" s="227">
        <v>5344</v>
      </c>
      <c r="EW432" s="227">
        <v>1938</v>
      </c>
      <c r="EX432" s="227">
        <v>4507</v>
      </c>
      <c r="EY432" s="227">
        <v>49677</v>
      </c>
      <c r="EZ432" s="227">
        <v>49554</v>
      </c>
      <c r="FA432" s="380">
        <f t="shared" si="175"/>
        <v>0.74956652139275504</v>
      </c>
      <c r="FB432" s="228">
        <f t="shared" si="176"/>
        <v>36.264970059880241</v>
      </c>
      <c r="FC432" s="380">
        <f t="shared" si="177"/>
        <v>0.21120952247059374</v>
      </c>
      <c r="FD432" s="227">
        <f t="shared" si="178"/>
        <v>90726.090544920182</v>
      </c>
      <c r="FE432" s="227">
        <f t="shared" si="179"/>
        <v>3259.0709125398553</v>
      </c>
      <c r="FF432" s="227">
        <v>3944</v>
      </c>
      <c r="FG432" s="228">
        <f t="shared" si="171"/>
        <v>37.5</v>
      </c>
      <c r="FH432" s="227">
        <v>1479</v>
      </c>
      <c r="FI432" s="227">
        <v>3944</v>
      </c>
      <c r="FJ432" s="227">
        <v>34</v>
      </c>
      <c r="FK432" s="227">
        <f t="shared" si="162"/>
        <v>2431</v>
      </c>
      <c r="FL432" s="227">
        <v>387</v>
      </c>
      <c r="FM432" s="227">
        <f t="shared" si="163"/>
        <v>2044</v>
      </c>
      <c r="FZ432" s="229"/>
      <c r="GA432" s="229"/>
      <c r="GB432" s="229"/>
      <c r="GC432" s="229"/>
      <c r="GD432" s="229"/>
    </row>
    <row r="433" spans="1:186" s="368" customFormat="1">
      <c r="A433" s="287" t="s">
        <v>534</v>
      </c>
      <c r="B433" s="369" t="s">
        <v>535</v>
      </c>
      <c r="C433" s="287" t="s">
        <v>1091</v>
      </c>
      <c r="D433" s="403" t="s">
        <v>3126</v>
      </c>
      <c r="E433" s="369" t="s">
        <v>1092</v>
      </c>
      <c r="F433" s="403">
        <v>430</v>
      </c>
      <c r="G433" s="404" t="s">
        <v>1093</v>
      </c>
      <c r="H433" s="392" t="s">
        <v>1094</v>
      </c>
      <c r="I433" s="287" t="s">
        <v>1083</v>
      </c>
      <c r="J433" s="369" t="s">
        <v>1084</v>
      </c>
      <c r="K433" s="287" t="s">
        <v>651</v>
      </c>
      <c r="L433" s="369" t="s">
        <v>1084</v>
      </c>
      <c r="M433" s="369" t="s">
        <v>3124</v>
      </c>
      <c r="N433" s="372">
        <v>1</v>
      </c>
      <c r="O433" s="373">
        <v>8598</v>
      </c>
      <c r="P433" s="373">
        <v>30836</v>
      </c>
      <c r="Q433" s="373">
        <v>29853</v>
      </c>
      <c r="R433" s="373">
        <v>33898</v>
      </c>
      <c r="S433" s="374">
        <v>17111</v>
      </c>
      <c r="T433" s="374">
        <v>16738</v>
      </c>
      <c r="U433" s="374">
        <v>19441</v>
      </c>
      <c r="V433" s="374">
        <v>19132</v>
      </c>
      <c r="W433" s="373">
        <v>6862</v>
      </c>
      <c r="X433" s="373">
        <v>24432</v>
      </c>
      <c r="Y433" s="373">
        <v>23653</v>
      </c>
      <c r="Z433" s="373">
        <v>26689</v>
      </c>
      <c r="AA433" s="374">
        <v>13558</v>
      </c>
      <c r="AB433" s="374">
        <v>13411</v>
      </c>
      <c r="AC433" s="374">
        <v>15488</v>
      </c>
      <c r="AD433" s="374">
        <v>15288</v>
      </c>
      <c r="AE433" s="373">
        <v>43</v>
      </c>
      <c r="AF433" s="373">
        <v>115</v>
      </c>
      <c r="AG433" s="373">
        <v>100</v>
      </c>
      <c r="AH433" s="373">
        <v>106</v>
      </c>
      <c r="AI433" s="374">
        <v>63</v>
      </c>
      <c r="AJ433" s="374">
        <v>56</v>
      </c>
      <c r="AK433" s="374">
        <v>61</v>
      </c>
      <c r="AL433" s="374">
        <v>61</v>
      </c>
      <c r="AM433" s="226">
        <v>1737</v>
      </c>
      <c r="AN433" s="226">
        <v>6404</v>
      </c>
      <c r="AO433" s="226">
        <v>6200</v>
      </c>
      <c r="AP433" s="226">
        <v>7210</v>
      </c>
      <c r="AQ433" s="227">
        <v>3553</v>
      </c>
      <c r="AR433" s="227">
        <v>3327</v>
      </c>
      <c r="AS433" s="227">
        <v>3953</v>
      </c>
      <c r="AT433" s="227">
        <v>3844</v>
      </c>
      <c r="AU433" s="226">
        <v>357</v>
      </c>
      <c r="AV433" s="226">
        <v>747</v>
      </c>
      <c r="AW433" s="226">
        <v>651</v>
      </c>
      <c r="AX433" s="226">
        <v>801</v>
      </c>
      <c r="AY433" s="227">
        <v>234</v>
      </c>
      <c r="AZ433" s="227">
        <v>245</v>
      </c>
      <c r="BA433" s="227">
        <v>281</v>
      </c>
      <c r="BB433" s="227">
        <v>284</v>
      </c>
      <c r="BC433" s="226">
        <f t="shared" si="181"/>
        <v>643</v>
      </c>
      <c r="BD433" s="226">
        <f t="shared" si="180"/>
        <v>5168</v>
      </c>
      <c r="BE433" s="226">
        <f t="shared" si="180"/>
        <v>5265</v>
      </c>
      <c r="BF433" s="226">
        <f t="shared" si="180"/>
        <v>6232</v>
      </c>
      <c r="BG433" s="218">
        <f t="shared" si="180"/>
        <v>3037</v>
      </c>
      <c r="BH433" s="218">
        <f t="shared" si="180"/>
        <v>2864</v>
      </c>
      <c r="BI433" s="218">
        <f t="shared" si="180"/>
        <v>3490</v>
      </c>
      <c r="BJ433" s="218">
        <f t="shared" si="180"/>
        <v>3365</v>
      </c>
      <c r="BK433" s="226">
        <f t="shared" si="183"/>
        <v>737</v>
      </c>
      <c r="BL433" s="226">
        <f t="shared" si="183"/>
        <v>489</v>
      </c>
      <c r="BM433" s="226">
        <f t="shared" si="183"/>
        <v>284</v>
      </c>
      <c r="BN433" s="226">
        <f t="shared" si="182"/>
        <v>177</v>
      </c>
      <c r="BO433" s="227">
        <f t="shared" si="182"/>
        <v>282</v>
      </c>
      <c r="BP433" s="227">
        <f t="shared" si="182"/>
        <v>218</v>
      </c>
      <c r="BQ433" s="227">
        <f t="shared" si="182"/>
        <v>182</v>
      </c>
      <c r="BR433" s="227">
        <f t="shared" si="173"/>
        <v>195</v>
      </c>
      <c r="BS433" s="226">
        <v>754</v>
      </c>
      <c r="BT433" s="226">
        <v>489</v>
      </c>
      <c r="BU433" s="226">
        <v>284</v>
      </c>
      <c r="BV433" s="226">
        <v>177</v>
      </c>
      <c r="BW433" s="227">
        <v>282</v>
      </c>
      <c r="BX433" s="227">
        <v>218</v>
      </c>
      <c r="BY433" s="227">
        <v>182</v>
      </c>
      <c r="BZ433" s="227">
        <v>195</v>
      </c>
      <c r="CA433" s="226">
        <v>17</v>
      </c>
      <c r="CB433" s="226">
        <f>IFERROR(VLOOKUP($G433,[12]ITEM!$B$2:$AC$939,26,0),0)</f>
        <v>0</v>
      </c>
      <c r="CC433" s="226">
        <f>IFERROR(VLOOKUP($G433,[12]ITEM!$B$2:$AC$939,27,0),0)</f>
        <v>0</v>
      </c>
      <c r="CD433" s="226">
        <f>IFERROR(VLOOKUP($G433,[12]ITEM!$B$2:$AC$939,28,0),0)</f>
        <v>0</v>
      </c>
      <c r="CE433" s="227">
        <v>0</v>
      </c>
      <c r="CF433" s="227">
        <v>0</v>
      </c>
      <c r="CG433" s="227">
        <v>0</v>
      </c>
      <c r="CH433" s="227">
        <v>0</v>
      </c>
      <c r="CI433" s="375"/>
      <c r="CJ433" s="226">
        <f t="shared" si="164"/>
        <v>643</v>
      </c>
      <c r="CK433" s="226">
        <f t="shared" si="164"/>
        <v>700</v>
      </c>
      <c r="CL433" s="226">
        <f t="shared" si="164"/>
        <v>704</v>
      </c>
      <c r="CM433" s="226">
        <f t="shared" si="164"/>
        <v>718</v>
      </c>
      <c r="CN433" s="227">
        <f t="shared" si="164"/>
        <v>3037</v>
      </c>
      <c r="CO433" s="227">
        <f t="shared" si="164"/>
        <v>2887.5428234883652</v>
      </c>
      <c r="CP433" s="227">
        <f t="shared" si="164"/>
        <v>3323.6890590464341</v>
      </c>
      <c r="CQ433" s="227">
        <f t="shared" si="184"/>
        <v>3244.4933780764181</v>
      </c>
      <c r="CR433" s="226">
        <v>34</v>
      </c>
      <c r="CS433" s="226">
        <v>99</v>
      </c>
      <c r="CT433" s="226">
        <v>96</v>
      </c>
      <c r="CU433" s="226">
        <v>111</v>
      </c>
      <c r="CV433" s="227">
        <f t="shared" si="165"/>
        <v>2488</v>
      </c>
      <c r="CW433" s="227">
        <f>CV433*(1+('[13]GROWTH (YoY)'!AR433/100))</f>
        <v>2329.5428234883652</v>
      </c>
      <c r="CX433" s="227">
        <f>CW433*(1+('[13]GROWTH (YoY)'!AS433/100))</f>
        <v>2767.6890590464341</v>
      </c>
      <c r="CY433" s="227">
        <f>CX433*(1+('[13]GROWTH (YoY)'!AT433/100))</f>
        <v>2691.4933780764181</v>
      </c>
      <c r="CZ433" s="226">
        <v>67</v>
      </c>
      <c r="DA433" s="226">
        <v>90</v>
      </c>
      <c r="DB433" s="226">
        <v>91</v>
      </c>
      <c r="DC433" s="226">
        <v>94</v>
      </c>
      <c r="DD433" s="227">
        <v>38</v>
      </c>
      <c r="DE433" s="227">
        <v>39</v>
      </c>
      <c r="DF433" s="227">
        <v>41</v>
      </c>
      <c r="DG433" s="227">
        <v>45</v>
      </c>
      <c r="DH433" s="226">
        <v>542</v>
      </c>
      <c r="DI433" s="226">
        <v>511</v>
      </c>
      <c r="DJ433" s="226">
        <v>517</v>
      </c>
      <c r="DK433" s="226">
        <v>513</v>
      </c>
      <c r="DL433" s="227">
        <v>511</v>
      </c>
      <c r="DM433" s="227">
        <v>519</v>
      </c>
      <c r="DN433" s="227">
        <v>515</v>
      </c>
      <c r="DO433" s="227">
        <v>508</v>
      </c>
      <c r="DP433" s="376">
        <f t="shared" si="161"/>
        <v>0</v>
      </c>
      <c r="DQ433" s="226">
        <f t="shared" si="161"/>
        <v>4468</v>
      </c>
      <c r="DR433" s="226">
        <f t="shared" si="161"/>
        <v>4561</v>
      </c>
      <c r="DS433" s="226">
        <f t="shared" si="172"/>
        <v>5514</v>
      </c>
      <c r="DT433" s="227">
        <f t="shared" si="172"/>
        <v>0</v>
      </c>
      <c r="DU433" s="227">
        <f t="shared" si="172"/>
        <v>-23.542823488365229</v>
      </c>
      <c r="DV433" s="227">
        <f t="shared" si="172"/>
        <v>166.31094095356593</v>
      </c>
      <c r="DW433" s="227">
        <f t="shared" si="172"/>
        <v>120.50662192358186</v>
      </c>
      <c r="DX433" s="377">
        <f t="shared" si="174"/>
        <v>0.7980925796696906</v>
      </c>
      <c r="DY433" s="377">
        <f t="shared" si="174"/>
        <v>0.79232066415877545</v>
      </c>
      <c r="DZ433" s="377">
        <f t="shared" si="174"/>
        <v>0.79231568016614751</v>
      </c>
      <c r="EA433" s="377">
        <f t="shared" si="174"/>
        <v>0.78733258599327394</v>
      </c>
      <c r="EB433" s="378">
        <f t="shared" si="174"/>
        <v>0.79235579451814619</v>
      </c>
      <c r="EC433" s="378">
        <f t="shared" si="174"/>
        <v>0.80123073246504961</v>
      </c>
      <c r="ED433" s="378">
        <f t="shared" si="174"/>
        <v>0.79666683812561079</v>
      </c>
      <c r="EE433" s="378">
        <f t="shared" si="185"/>
        <v>0.7990800752665691</v>
      </c>
      <c r="EG433" s="226">
        <v>8266</v>
      </c>
      <c r="EH433" s="226">
        <v>6979</v>
      </c>
      <c r="EI433" s="226">
        <v>1287</v>
      </c>
      <c r="EJ433" s="226">
        <v>593</v>
      </c>
      <c r="EK433" s="226">
        <v>2838</v>
      </c>
      <c r="EL433" s="226">
        <v>17328</v>
      </c>
      <c r="EM433" s="226">
        <v>17202</v>
      </c>
      <c r="EN433" s="379">
        <f t="shared" si="166"/>
        <v>0.84430195983547063</v>
      </c>
      <c r="EO433" s="226">
        <f t="shared" si="167"/>
        <v>46.076146076146074</v>
      </c>
      <c r="EP433" s="379">
        <f t="shared" si="168"/>
        <v>0.3433341398499879</v>
      </c>
      <c r="EQ433" s="226">
        <f t="shared" si="169"/>
        <v>163781.16343490305</v>
      </c>
      <c r="ER433" s="226">
        <f t="shared" si="170"/>
        <v>2872.7279773669729</v>
      </c>
      <c r="ES433" s="292"/>
      <c r="ET433" s="227">
        <v>7700</v>
      </c>
      <c r="EU433" s="227">
        <v>6047</v>
      </c>
      <c r="EV433" s="227">
        <v>1653</v>
      </c>
      <c r="EW433" s="227">
        <v>382</v>
      </c>
      <c r="EX433" s="227">
        <v>3768</v>
      </c>
      <c r="EY433" s="227">
        <v>12566</v>
      </c>
      <c r="EZ433" s="227">
        <v>12487</v>
      </c>
      <c r="FA433" s="380">
        <f t="shared" si="175"/>
        <v>0.78532467532467531</v>
      </c>
      <c r="FB433" s="228">
        <f t="shared" si="176"/>
        <v>23.109497882637626</v>
      </c>
      <c r="FC433" s="380">
        <f t="shared" si="177"/>
        <v>0.48935064935064937</v>
      </c>
      <c r="FD433" s="227">
        <f t="shared" si="178"/>
        <v>299856.75632659555</v>
      </c>
      <c r="FE433" s="227">
        <f t="shared" si="179"/>
        <v>2549.3179573423026</v>
      </c>
      <c r="FF433" s="227">
        <v>3553</v>
      </c>
      <c r="FG433" s="228">
        <f t="shared" si="171"/>
        <v>11.089220377146074</v>
      </c>
      <c r="FH433" s="227">
        <v>394</v>
      </c>
      <c r="FI433" s="227">
        <v>3553</v>
      </c>
      <c r="FJ433" s="227">
        <v>21</v>
      </c>
      <c r="FK433" s="227">
        <f t="shared" si="162"/>
        <v>3138</v>
      </c>
      <c r="FL433" s="227">
        <v>299</v>
      </c>
      <c r="FM433" s="227">
        <f t="shared" si="163"/>
        <v>2839</v>
      </c>
      <c r="FZ433" s="229"/>
      <c r="GA433" s="229"/>
      <c r="GB433" s="229"/>
      <c r="GC433" s="229"/>
      <c r="GD433" s="229"/>
    </row>
    <row r="434" spans="1:186" s="368" customFormat="1">
      <c r="A434" s="287" t="s">
        <v>534</v>
      </c>
      <c r="B434" s="369" t="s">
        <v>535</v>
      </c>
      <c r="C434" s="287" t="s">
        <v>1091</v>
      </c>
      <c r="D434" s="403" t="s">
        <v>3126</v>
      </c>
      <c r="E434" s="369" t="s">
        <v>1092</v>
      </c>
      <c r="F434" s="403">
        <v>431</v>
      </c>
      <c r="G434" s="404" t="s">
        <v>1095</v>
      </c>
      <c r="H434" s="392" t="s">
        <v>1096</v>
      </c>
      <c r="I434" s="287" t="s">
        <v>1083</v>
      </c>
      <c r="J434" s="369" t="s">
        <v>1084</v>
      </c>
      <c r="K434" s="287" t="s">
        <v>651</v>
      </c>
      <c r="L434" s="369" t="s">
        <v>1084</v>
      </c>
      <c r="M434" s="369" t="s">
        <v>3124</v>
      </c>
      <c r="N434" s="372">
        <v>1</v>
      </c>
      <c r="O434" s="373">
        <v>98</v>
      </c>
      <c r="P434" s="373">
        <v>185</v>
      </c>
      <c r="Q434" s="373">
        <v>181</v>
      </c>
      <c r="R434" s="373">
        <v>198</v>
      </c>
      <c r="S434" s="374">
        <v>127</v>
      </c>
      <c r="T434" s="374">
        <v>124</v>
      </c>
      <c r="U434" s="374">
        <v>147</v>
      </c>
      <c r="V434" s="374">
        <v>174</v>
      </c>
      <c r="W434" s="373">
        <v>65</v>
      </c>
      <c r="X434" s="373">
        <v>123</v>
      </c>
      <c r="Y434" s="373">
        <v>120</v>
      </c>
      <c r="Z434" s="373">
        <v>131</v>
      </c>
      <c r="AA434" s="374">
        <v>89</v>
      </c>
      <c r="AB434" s="374">
        <v>87</v>
      </c>
      <c r="AC434" s="374">
        <v>106</v>
      </c>
      <c r="AD434" s="374">
        <v>125</v>
      </c>
      <c r="AE434" s="373">
        <v>0</v>
      </c>
      <c r="AF434" s="373">
        <v>1</v>
      </c>
      <c r="AG434" s="373">
        <v>1</v>
      </c>
      <c r="AH434" s="373">
        <v>1</v>
      </c>
      <c r="AI434" s="374">
        <v>0</v>
      </c>
      <c r="AJ434" s="374">
        <v>0</v>
      </c>
      <c r="AK434" s="374">
        <v>0</v>
      </c>
      <c r="AL434" s="374">
        <v>1</v>
      </c>
      <c r="AM434" s="226">
        <v>33</v>
      </c>
      <c r="AN434" s="226">
        <v>63</v>
      </c>
      <c r="AO434" s="226">
        <v>62</v>
      </c>
      <c r="AP434" s="226">
        <v>67</v>
      </c>
      <c r="AQ434" s="227">
        <v>38</v>
      </c>
      <c r="AR434" s="227">
        <v>38</v>
      </c>
      <c r="AS434" s="227">
        <v>41</v>
      </c>
      <c r="AT434" s="227">
        <v>49</v>
      </c>
      <c r="AU434" s="226">
        <v>22</v>
      </c>
      <c r="AV434" s="226">
        <v>45</v>
      </c>
      <c r="AW434" s="226">
        <v>44</v>
      </c>
      <c r="AX434" s="226">
        <v>48</v>
      </c>
      <c r="AY434" s="227">
        <v>16</v>
      </c>
      <c r="AZ434" s="227">
        <v>14</v>
      </c>
      <c r="BA434" s="227">
        <v>16</v>
      </c>
      <c r="BB434" s="227">
        <v>16</v>
      </c>
      <c r="BC434" s="226">
        <f t="shared" si="181"/>
        <v>8</v>
      </c>
      <c r="BD434" s="226">
        <f t="shared" si="180"/>
        <v>15</v>
      </c>
      <c r="BE434" s="226">
        <f t="shared" si="180"/>
        <v>16</v>
      </c>
      <c r="BF434" s="226">
        <f t="shared" si="180"/>
        <v>18</v>
      </c>
      <c r="BG434" s="218">
        <f t="shared" si="180"/>
        <v>21</v>
      </c>
      <c r="BH434" s="218">
        <f t="shared" si="180"/>
        <v>22</v>
      </c>
      <c r="BI434" s="218">
        <f t="shared" si="180"/>
        <v>23</v>
      </c>
      <c r="BJ434" s="218">
        <f t="shared" si="180"/>
        <v>31</v>
      </c>
      <c r="BK434" s="226">
        <f t="shared" si="183"/>
        <v>3</v>
      </c>
      <c r="BL434" s="226">
        <f t="shared" si="183"/>
        <v>3</v>
      </c>
      <c r="BM434" s="226">
        <f t="shared" si="183"/>
        <v>2</v>
      </c>
      <c r="BN434" s="226">
        <f t="shared" si="182"/>
        <v>1</v>
      </c>
      <c r="BO434" s="227">
        <f t="shared" si="182"/>
        <v>1</v>
      </c>
      <c r="BP434" s="227">
        <f t="shared" si="182"/>
        <v>2</v>
      </c>
      <c r="BQ434" s="227">
        <f t="shared" si="182"/>
        <v>2</v>
      </c>
      <c r="BR434" s="227">
        <f t="shared" si="173"/>
        <v>2</v>
      </c>
      <c r="BS434" s="226">
        <v>3</v>
      </c>
      <c r="BT434" s="226">
        <v>3</v>
      </c>
      <c r="BU434" s="226">
        <v>2</v>
      </c>
      <c r="BV434" s="226">
        <v>1</v>
      </c>
      <c r="BW434" s="227">
        <v>1</v>
      </c>
      <c r="BX434" s="227">
        <v>2</v>
      </c>
      <c r="BY434" s="227">
        <v>2</v>
      </c>
      <c r="BZ434" s="227">
        <v>2</v>
      </c>
      <c r="CA434" s="226">
        <v>0</v>
      </c>
      <c r="CB434" s="226">
        <f>IFERROR(VLOOKUP($G434,[12]ITEM!$B$2:$AC$939,26,0),0)</f>
        <v>0</v>
      </c>
      <c r="CC434" s="226">
        <f>IFERROR(VLOOKUP($G434,[12]ITEM!$B$2:$AC$939,27,0),0)</f>
        <v>0</v>
      </c>
      <c r="CD434" s="226">
        <f>IFERROR(VLOOKUP($G434,[12]ITEM!$B$2:$AC$939,28,0),0)</f>
        <v>0</v>
      </c>
      <c r="CE434" s="227">
        <v>0</v>
      </c>
      <c r="CF434" s="227">
        <v>0</v>
      </c>
      <c r="CG434" s="227">
        <v>0</v>
      </c>
      <c r="CH434" s="227">
        <v>0</v>
      </c>
      <c r="CI434" s="375"/>
      <c r="CJ434" s="226">
        <f t="shared" si="164"/>
        <v>8</v>
      </c>
      <c r="CK434" s="226">
        <f t="shared" si="164"/>
        <v>3</v>
      </c>
      <c r="CL434" s="226">
        <f t="shared" si="164"/>
        <v>3</v>
      </c>
      <c r="CM434" s="226">
        <f t="shared" si="164"/>
        <v>2</v>
      </c>
      <c r="CN434" s="227">
        <f t="shared" si="164"/>
        <v>21</v>
      </c>
      <c r="CO434" s="227">
        <f t="shared" si="164"/>
        <v>20.639776363476116</v>
      </c>
      <c r="CP434" s="227">
        <f t="shared" si="164"/>
        <v>22.086180859868108</v>
      </c>
      <c r="CQ434" s="227">
        <f t="shared" si="184"/>
        <v>25.447984250268558</v>
      </c>
      <c r="CR434" s="226">
        <v>-4</v>
      </c>
      <c r="CS434" s="226">
        <v>-7</v>
      </c>
      <c r="CT434" s="226">
        <v>-7</v>
      </c>
      <c r="CU434" s="226">
        <v>-8</v>
      </c>
      <c r="CV434" s="227">
        <f t="shared" si="165"/>
        <v>16</v>
      </c>
      <c r="CW434" s="227">
        <f>CV434*(1+('[13]GROWTH (YoY)'!AR434/100))</f>
        <v>15.639776363476118</v>
      </c>
      <c r="CX434" s="227">
        <f>CW434*(1+('[13]GROWTH (YoY)'!AS434/100))</f>
        <v>17.086180859868108</v>
      </c>
      <c r="CY434" s="227">
        <f>CX434*(1+('[13]GROWTH (YoY)'!AT434/100))</f>
        <v>20.447984250268558</v>
      </c>
      <c r="CZ434" s="226">
        <v>7</v>
      </c>
      <c r="DA434" s="226">
        <v>7</v>
      </c>
      <c r="DB434" s="226">
        <v>7</v>
      </c>
      <c r="DC434" s="226">
        <v>7</v>
      </c>
      <c r="DD434" s="227">
        <v>2</v>
      </c>
      <c r="DE434" s="227">
        <v>2</v>
      </c>
      <c r="DF434" s="227">
        <v>2</v>
      </c>
      <c r="DG434" s="227">
        <v>2</v>
      </c>
      <c r="DH434" s="226">
        <v>5</v>
      </c>
      <c r="DI434" s="226">
        <v>3</v>
      </c>
      <c r="DJ434" s="226">
        <v>3</v>
      </c>
      <c r="DK434" s="226">
        <v>3</v>
      </c>
      <c r="DL434" s="227">
        <v>3</v>
      </c>
      <c r="DM434" s="227">
        <v>3</v>
      </c>
      <c r="DN434" s="227">
        <v>3</v>
      </c>
      <c r="DO434" s="227">
        <v>3</v>
      </c>
      <c r="DP434" s="376">
        <f t="shared" si="161"/>
        <v>0</v>
      </c>
      <c r="DQ434" s="226">
        <f t="shared" si="161"/>
        <v>12</v>
      </c>
      <c r="DR434" s="226">
        <f t="shared" si="161"/>
        <v>13</v>
      </c>
      <c r="DS434" s="226">
        <f t="shared" si="172"/>
        <v>16</v>
      </c>
      <c r="DT434" s="227">
        <f t="shared" si="172"/>
        <v>0</v>
      </c>
      <c r="DU434" s="227">
        <f t="shared" si="172"/>
        <v>1.3602236365238838</v>
      </c>
      <c r="DV434" s="227">
        <f t="shared" si="172"/>
        <v>0.91381914013189203</v>
      </c>
      <c r="DW434" s="227">
        <f t="shared" si="172"/>
        <v>5.5520157497314422</v>
      </c>
      <c r="DX434" s="377">
        <f t="shared" si="174"/>
        <v>0.66326530612244894</v>
      </c>
      <c r="DY434" s="377">
        <f t="shared" si="174"/>
        <v>0.66486486486486485</v>
      </c>
      <c r="DZ434" s="377">
        <f t="shared" si="174"/>
        <v>0.66298342541436461</v>
      </c>
      <c r="EA434" s="377">
        <f t="shared" si="174"/>
        <v>0.66161616161616166</v>
      </c>
      <c r="EB434" s="378">
        <f t="shared" si="174"/>
        <v>0.70078740157480313</v>
      </c>
      <c r="EC434" s="378">
        <f t="shared" si="174"/>
        <v>0.70161290322580649</v>
      </c>
      <c r="ED434" s="378">
        <f t="shared" si="174"/>
        <v>0.72108843537414968</v>
      </c>
      <c r="EE434" s="378">
        <f t="shared" si="185"/>
        <v>0.7183908045977011</v>
      </c>
      <c r="EG434" s="226">
        <v>102</v>
      </c>
      <c r="EH434" s="226">
        <v>78</v>
      </c>
      <c r="EI434" s="226">
        <v>24</v>
      </c>
      <c r="EJ434" s="226">
        <v>22</v>
      </c>
      <c r="EK434" s="226">
        <v>46</v>
      </c>
      <c r="EL434" s="226">
        <v>788</v>
      </c>
      <c r="EM434" s="226">
        <v>756</v>
      </c>
      <c r="EN434" s="379">
        <f t="shared" si="166"/>
        <v>0.76470588235294112</v>
      </c>
      <c r="EO434" s="226">
        <f t="shared" si="167"/>
        <v>91.666666666666657</v>
      </c>
      <c r="EP434" s="379">
        <f t="shared" si="168"/>
        <v>0.45098039215686275</v>
      </c>
      <c r="EQ434" s="226">
        <f t="shared" si="169"/>
        <v>58375.634517766499</v>
      </c>
      <c r="ER434" s="226">
        <f t="shared" si="170"/>
        <v>2425.0440917107585</v>
      </c>
      <c r="ES434" s="292"/>
      <c r="ET434" s="227">
        <v>127</v>
      </c>
      <c r="EU434" s="227">
        <v>89</v>
      </c>
      <c r="EV434" s="227">
        <v>38</v>
      </c>
      <c r="EW434" s="227">
        <v>24</v>
      </c>
      <c r="EX434" s="227">
        <v>26</v>
      </c>
      <c r="EY434" s="227">
        <v>612</v>
      </c>
      <c r="EZ434" s="227">
        <v>602</v>
      </c>
      <c r="FA434" s="380">
        <f t="shared" si="175"/>
        <v>0.70078740157480313</v>
      </c>
      <c r="FB434" s="228">
        <f t="shared" si="176"/>
        <v>63.157894736842103</v>
      </c>
      <c r="FC434" s="380">
        <f t="shared" si="177"/>
        <v>0.20472440944881889</v>
      </c>
      <c r="FD434" s="227">
        <f t="shared" si="178"/>
        <v>42483.660130718956</v>
      </c>
      <c r="FE434" s="227">
        <f t="shared" si="179"/>
        <v>3322.2591362126245</v>
      </c>
      <c r="FF434" s="227">
        <v>38</v>
      </c>
      <c r="FG434" s="228">
        <f t="shared" si="171"/>
        <v>71.05263157894737</v>
      </c>
      <c r="FH434" s="227">
        <v>27</v>
      </c>
      <c r="FI434" s="227">
        <v>38</v>
      </c>
      <c r="FJ434" s="227">
        <v>1</v>
      </c>
      <c r="FK434" s="227">
        <f t="shared" si="162"/>
        <v>10</v>
      </c>
      <c r="FL434" s="227">
        <v>3</v>
      </c>
      <c r="FM434" s="227">
        <f t="shared" si="163"/>
        <v>7</v>
      </c>
      <c r="FZ434" s="229"/>
      <c r="GA434" s="229"/>
      <c r="GB434" s="229"/>
      <c r="GC434" s="229"/>
      <c r="GD434" s="229"/>
    </row>
    <row r="435" spans="1:186" s="368" customFormat="1">
      <c r="A435" s="287" t="s">
        <v>534</v>
      </c>
      <c r="B435" s="369" t="s">
        <v>535</v>
      </c>
      <c r="C435" s="287" t="s">
        <v>1091</v>
      </c>
      <c r="D435" s="403" t="s">
        <v>3126</v>
      </c>
      <c r="E435" s="369" t="s">
        <v>1092</v>
      </c>
      <c r="F435" s="403">
        <v>432</v>
      </c>
      <c r="G435" s="404" t="s">
        <v>1097</v>
      </c>
      <c r="H435" s="392" t="s">
        <v>1098</v>
      </c>
      <c r="I435" s="287" t="s">
        <v>1083</v>
      </c>
      <c r="J435" s="369" t="s">
        <v>1084</v>
      </c>
      <c r="K435" s="287" t="s">
        <v>651</v>
      </c>
      <c r="L435" s="369" t="s">
        <v>1084</v>
      </c>
      <c r="M435" s="369" t="s">
        <v>3124</v>
      </c>
      <c r="N435" s="372">
        <v>1</v>
      </c>
      <c r="O435" s="373">
        <v>76</v>
      </c>
      <c r="P435" s="373">
        <v>214</v>
      </c>
      <c r="Q435" s="373">
        <v>210</v>
      </c>
      <c r="R435" s="373">
        <v>229</v>
      </c>
      <c r="S435" s="374">
        <v>391</v>
      </c>
      <c r="T435" s="374">
        <v>383</v>
      </c>
      <c r="U435" s="374">
        <v>457</v>
      </c>
      <c r="V435" s="374">
        <v>540</v>
      </c>
      <c r="W435" s="373">
        <v>46</v>
      </c>
      <c r="X435" s="373">
        <v>130</v>
      </c>
      <c r="Y435" s="373">
        <v>127</v>
      </c>
      <c r="Z435" s="373">
        <v>139</v>
      </c>
      <c r="AA435" s="374">
        <v>254</v>
      </c>
      <c r="AB435" s="374">
        <v>247</v>
      </c>
      <c r="AC435" s="374">
        <v>310</v>
      </c>
      <c r="AD435" s="374">
        <v>367</v>
      </c>
      <c r="AE435" s="373">
        <v>0</v>
      </c>
      <c r="AF435" s="373">
        <v>1</v>
      </c>
      <c r="AG435" s="373">
        <v>1</v>
      </c>
      <c r="AH435" s="373">
        <v>1</v>
      </c>
      <c r="AI435" s="374">
        <v>1</v>
      </c>
      <c r="AJ435" s="374">
        <v>1</v>
      </c>
      <c r="AK435" s="374">
        <v>1</v>
      </c>
      <c r="AL435" s="374">
        <v>2</v>
      </c>
      <c r="AM435" s="226">
        <v>30</v>
      </c>
      <c r="AN435" s="226">
        <v>85</v>
      </c>
      <c r="AO435" s="226">
        <v>83</v>
      </c>
      <c r="AP435" s="226">
        <v>90</v>
      </c>
      <c r="AQ435" s="227">
        <v>137</v>
      </c>
      <c r="AR435" s="227">
        <v>135</v>
      </c>
      <c r="AS435" s="227">
        <v>147</v>
      </c>
      <c r="AT435" s="227">
        <v>173</v>
      </c>
      <c r="AU435" s="226">
        <v>18</v>
      </c>
      <c r="AV435" s="226">
        <v>56</v>
      </c>
      <c r="AW435" s="226">
        <v>54</v>
      </c>
      <c r="AX435" s="226">
        <v>59</v>
      </c>
      <c r="AY435" s="227">
        <v>47</v>
      </c>
      <c r="AZ435" s="227">
        <v>43</v>
      </c>
      <c r="BA435" s="227">
        <v>49</v>
      </c>
      <c r="BB435" s="227">
        <v>50</v>
      </c>
      <c r="BC435" s="226">
        <f t="shared" si="181"/>
        <v>12</v>
      </c>
      <c r="BD435" s="226">
        <f t="shared" si="180"/>
        <v>22</v>
      </c>
      <c r="BE435" s="226">
        <f t="shared" si="180"/>
        <v>14</v>
      </c>
      <c r="BF435" s="226">
        <f t="shared" si="180"/>
        <v>17</v>
      </c>
      <c r="BG435" s="218">
        <f t="shared" si="180"/>
        <v>81</v>
      </c>
      <c r="BH435" s="218">
        <f t="shared" si="180"/>
        <v>74</v>
      </c>
      <c r="BI435" s="218">
        <f t="shared" si="180"/>
        <v>81</v>
      </c>
      <c r="BJ435" s="218">
        <f t="shared" si="180"/>
        <v>117</v>
      </c>
      <c r="BK435" s="226">
        <f t="shared" si="183"/>
        <v>0</v>
      </c>
      <c r="BL435" s="226">
        <f t="shared" si="183"/>
        <v>7</v>
      </c>
      <c r="BM435" s="226">
        <f t="shared" si="183"/>
        <v>15</v>
      </c>
      <c r="BN435" s="226">
        <f t="shared" si="182"/>
        <v>14</v>
      </c>
      <c r="BO435" s="227">
        <f t="shared" si="182"/>
        <v>9</v>
      </c>
      <c r="BP435" s="227">
        <f t="shared" si="182"/>
        <v>18</v>
      </c>
      <c r="BQ435" s="227">
        <f t="shared" si="182"/>
        <v>17</v>
      </c>
      <c r="BR435" s="227">
        <f t="shared" si="173"/>
        <v>6</v>
      </c>
      <c r="BS435" s="226">
        <v>0</v>
      </c>
      <c r="BT435" s="226">
        <v>7</v>
      </c>
      <c r="BU435" s="226">
        <v>15</v>
      </c>
      <c r="BV435" s="226">
        <v>14</v>
      </c>
      <c r="BW435" s="227">
        <v>9</v>
      </c>
      <c r="BX435" s="227">
        <v>18</v>
      </c>
      <c r="BY435" s="227">
        <v>17</v>
      </c>
      <c r="BZ435" s="227">
        <v>6</v>
      </c>
      <c r="CA435" s="226">
        <v>0</v>
      </c>
      <c r="CB435" s="226">
        <f>IFERROR(VLOOKUP($G435,[12]ITEM!$B$2:$AC$939,26,0),0)</f>
        <v>0</v>
      </c>
      <c r="CC435" s="226">
        <f>IFERROR(VLOOKUP($G435,[12]ITEM!$B$2:$AC$939,27,0),0)</f>
        <v>0</v>
      </c>
      <c r="CD435" s="226">
        <f>IFERROR(VLOOKUP($G435,[12]ITEM!$B$2:$AC$939,28,0),0)</f>
        <v>0</v>
      </c>
      <c r="CE435" s="227">
        <v>0</v>
      </c>
      <c r="CF435" s="227">
        <v>0</v>
      </c>
      <c r="CG435" s="227">
        <v>0</v>
      </c>
      <c r="CH435" s="227">
        <v>0</v>
      </c>
      <c r="CI435" s="375"/>
      <c r="CJ435" s="226">
        <f t="shared" si="164"/>
        <v>12</v>
      </c>
      <c r="CK435" s="226">
        <f t="shared" si="164"/>
        <v>33</v>
      </c>
      <c r="CL435" s="226">
        <f t="shared" si="164"/>
        <v>32</v>
      </c>
      <c r="CM435" s="226">
        <f t="shared" si="164"/>
        <v>35</v>
      </c>
      <c r="CN435" s="227">
        <f t="shared" si="164"/>
        <v>81</v>
      </c>
      <c r="CO435" s="227">
        <f t="shared" si="164"/>
        <v>79.896431600457376</v>
      </c>
      <c r="CP435" s="227">
        <f t="shared" si="164"/>
        <v>86.874708647533723</v>
      </c>
      <c r="CQ435" s="227">
        <f t="shared" si="184"/>
        <v>102.00171979168265</v>
      </c>
      <c r="CR435" s="226">
        <v>11</v>
      </c>
      <c r="CS435" s="226">
        <v>33</v>
      </c>
      <c r="CT435" s="226">
        <v>32</v>
      </c>
      <c r="CU435" s="226">
        <v>35</v>
      </c>
      <c r="CV435" s="227">
        <f t="shared" si="165"/>
        <v>81</v>
      </c>
      <c r="CW435" s="227">
        <f>CV435*(1+('[13]GROWTH (YoY)'!AR435/100))</f>
        <v>79.896431600457376</v>
      </c>
      <c r="CX435" s="227">
        <f>CW435*(1+('[13]GROWTH (YoY)'!AS435/100))</f>
        <v>86.874708647533723</v>
      </c>
      <c r="CY435" s="227">
        <f>CX435*(1+('[13]GROWTH (YoY)'!AT435/100))</f>
        <v>102.00171979168265</v>
      </c>
      <c r="CZ435" s="226">
        <v>0</v>
      </c>
      <c r="DA435" s="226">
        <v>0</v>
      </c>
      <c r="DB435" s="226">
        <v>0</v>
      </c>
      <c r="DC435" s="226">
        <v>0</v>
      </c>
      <c r="DD435" s="227">
        <v>0</v>
      </c>
      <c r="DE435" s="227">
        <v>0</v>
      </c>
      <c r="DF435" s="227">
        <v>0</v>
      </c>
      <c r="DG435" s="227">
        <v>0</v>
      </c>
      <c r="DH435" s="226">
        <v>1</v>
      </c>
      <c r="DI435" s="226">
        <v>0</v>
      </c>
      <c r="DJ435" s="226">
        <v>0</v>
      </c>
      <c r="DK435" s="226">
        <v>0</v>
      </c>
      <c r="DL435" s="227">
        <v>0</v>
      </c>
      <c r="DM435" s="227">
        <v>0</v>
      </c>
      <c r="DN435" s="227">
        <v>0</v>
      </c>
      <c r="DO435" s="227">
        <v>0</v>
      </c>
      <c r="DP435" s="376">
        <f t="shared" si="161"/>
        <v>0</v>
      </c>
      <c r="DQ435" s="226">
        <f t="shared" si="161"/>
        <v>-11</v>
      </c>
      <c r="DR435" s="226">
        <f t="shared" si="161"/>
        <v>-18</v>
      </c>
      <c r="DS435" s="226">
        <f t="shared" si="172"/>
        <v>-18</v>
      </c>
      <c r="DT435" s="227">
        <f t="shared" si="172"/>
        <v>0</v>
      </c>
      <c r="DU435" s="227">
        <f t="shared" si="172"/>
        <v>-5.896431600457376</v>
      </c>
      <c r="DV435" s="227">
        <f t="shared" si="172"/>
        <v>-5.8747086475337227</v>
      </c>
      <c r="DW435" s="227">
        <f t="shared" si="172"/>
        <v>14.998280208317354</v>
      </c>
      <c r="DX435" s="377">
        <f t="shared" si="174"/>
        <v>0.60526315789473684</v>
      </c>
      <c r="DY435" s="377">
        <f t="shared" si="174"/>
        <v>0.60747663551401865</v>
      </c>
      <c r="DZ435" s="377">
        <f t="shared" si="174"/>
        <v>0.60476190476190472</v>
      </c>
      <c r="EA435" s="377">
        <f t="shared" si="174"/>
        <v>0.60698689956331875</v>
      </c>
      <c r="EB435" s="378">
        <f t="shared" si="174"/>
        <v>0.64961636828644498</v>
      </c>
      <c r="EC435" s="378">
        <f t="shared" si="174"/>
        <v>0.64490861618798956</v>
      </c>
      <c r="ED435" s="378">
        <f t="shared" si="174"/>
        <v>0.6783369803063457</v>
      </c>
      <c r="EE435" s="378">
        <f t="shared" si="185"/>
        <v>0.67962962962962958</v>
      </c>
      <c r="EG435" s="226">
        <v>76</v>
      </c>
      <c r="EH435" s="226">
        <v>48</v>
      </c>
      <c r="EI435" s="226">
        <v>28</v>
      </c>
      <c r="EJ435" s="226">
        <v>16</v>
      </c>
      <c r="EK435" s="226">
        <v>51</v>
      </c>
      <c r="EL435" s="226">
        <v>611</v>
      </c>
      <c r="EM435" s="226">
        <v>611</v>
      </c>
      <c r="EN435" s="379">
        <f t="shared" si="166"/>
        <v>0.63157894736842102</v>
      </c>
      <c r="EO435" s="226">
        <f t="shared" si="167"/>
        <v>57.142857142857139</v>
      </c>
      <c r="EP435" s="379">
        <f t="shared" si="168"/>
        <v>0.67105263157894735</v>
      </c>
      <c r="EQ435" s="226">
        <f t="shared" si="169"/>
        <v>83469.721767594106</v>
      </c>
      <c r="ER435" s="226">
        <f t="shared" si="170"/>
        <v>2182.214948172395</v>
      </c>
      <c r="ES435" s="292"/>
      <c r="ET435" s="227">
        <v>391</v>
      </c>
      <c r="EU435" s="227">
        <v>254</v>
      </c>
      <c r="EV435" s="227">
        <v>137</v>
      </c>
      <c r="EW435" s="227">
        <v>76</v>
      </c>
      <c r="EX435" s="227">
        <v>69</v>
      </c>
      <c r="EY435" s="227">
        <v>2801</v>
      </c>
      <c r="EZ435" s="227">
        <v>2801</v>
      </c>
      <c r="FA435" s="380">
        <f t="shared" si="175"/>
        <v>0.64961636828644498</v>
      </c>
      <c r="FB435" s="228">
        <f t="shared" si="176"/>
        <v>55.474452554744524</v>
      </c>
      <c r="FC435" s="380">
        <f t="shared" si="177"/>
        <v>0.17647058823529413</v>
      </c>
      <c r="FD435" s="227">
        <f t="shared" si="178"/>
        <v>24634.059264548374</v>
      </c>
      <c r="FE435" s="227">
        <f t="shared" si="179"/>
        <v>2261.0972271807686</v>
      </c>
      <c r="FF435" s="227">
        <v>137</v>
      </c>
      <c r="FG435" s="228">
        <f t="shared" si="171"/>
        <v>58.394160583941598</v>
      </c>
      <c r="FH435" s="227">
        <v>80</v>
      </c>
      <c r="FI435" s="227">
        <v>137</v>
      </c>
      <c r="FJ435" s="227">
        <v>1</v>
      </c>
      <c r="FK435" s="227">
        <f t="shared" si="162"/>
        <v>56</v>
      </c>
      <c r="FL435" s="227">
        <v>8</v>
      </c>
      <c r="FM435" s="227">
        <f t="shared" si="163"/>
        <v>48</v>
      </c>
      <c r="FZ435" s="229"/>
      <c r="GA435" s="229"/>
      <c r="GB435" s="229"/>
      <c r="GC435" s="229"/>
      <c r="GD435" s="229"/>
    </row>
    <row r="436" spans="1:186" s="368" customFormat="1">
      <c r="A436" s="287" t="s">
        <v>534</v>
      </c>
      <c r="B436" s="369" t="s">
        <v>535</v>
      </c>
      <c r="C436" s="287" t="s">
        <v>1091</v>
      </c>
      <c r="D436" s="403" t="s">
        <v>3126</v>
      </c>
      <c r="E436" s="369" t="s">
        <v>1092</v>
      </c>
      <c r="F436" s="403">
        <v>433</v>
      </c>
      <c r="G436" s="404" t="s">
        <v>1099</v>
      </c>
      <c r="H436" s="392" t="s">
        <v>1100</v>
      </c>
      <c r="I436" s="287" t="s">
        <v>1083</v>
      </c>
      <c r="J436" s="369" t="s">
        <v>1084</v>
      </c>
      <c r="K436" s="287" t="s">
        <v>651</v>
      </c>
      <c r="L436" s="369" t="s">
        <v>1084</v>
      </c>
      <c r="M436" s="369" t="s">
        <v>3124</v>
      </c>
      <c r="N436" s="372">
        <v>1</v>
      </c>
      <c r="O436" s="373">
        <v>1773</v>
      </c>
      <c r="P436" s="373">
        <v>3984</v>
      </c>
      <c r="Q436" s="373">
        <v>4072</v>
      </c>
      <c r="R436" s="373">
        <v>4556</v>
      </c>
      <c r="S436" s="374">
        <v>3868</v>
      </c>
      <c r="T436" s="374">
        <v>3952</v>
      </c>
      <c r="U436" s="374">
        <v>4787</v>
      </c>
      <c r="V436" s="374">
        <v>5663</v>
      </c>
      <c r="W436" s="373">
        <v>1293</v>
      </c>
      <c r="X436" s="373">
        <v>2907</v>
      </c>
      <c r="Y436" s="373">
        <v>2971</v>
      </c>
      <c r="Z436" s="373">
        <v>3324</v>
      </c>
      <c r="AA436" s="374">
        <v>2821</v>
      </c>
      <c r="AB436" s="374">
        <v>2861</v>
      </c>
      <c r="AC436" s="374">
        <v>3571</v>
      </c>
      <c r="AD436" s="374">
        <v>4225</v>
      </c>
      <c r="AE436" s="373">
        <v>9</v>
      </c>
      <c r="AF436" s="373">
        <v>15</v>
      </c>
      <c r="AG436" s="373">
        <v>14</v>
      </c>
      <c r="AH436" s="373">
        <v>14</v>
      </c>
      <c r="AI436" s="374">
        <v>14</v>
      </c>
      <c r="AJ436" s="374">
        <v>13</v>
      </c>
      <c r="AK436" s="374">
        <v>15</v>
      </c>
      <c r="AL436" s="374">
        <v>18</v>
      </c>
      <c r="AM436" s="226">
        <v>480</v>
      </c>
      <c r="AN436" s="226">
        <v>1077</v>
      </c>
      <c r="AO436" s="226">
        <v>1101</v>
      </c>
      <c r="AP436" s="226">
        <v>1232</v>
      </c>
      <c r="AQ436" s="227">
        <v>1047</v>
      </c>
      <c r="AR436" s="227">
        <v>1091</v>
      </c>
      <c r="AS436" s="227">
        <v>1216</v>
      </c>
      <c r="AT436" s="227">
        <v>1439</v>
      </c>
      <c r="AU436" s="226">
        <v>67</v>
      </c>
      <c r="AV436" s="226">
        <v>141</v>
      </c>
      <c r="AW436" s="226">
        <v>145</v>
      </c>
      <c r="AX436" s="226">
        <v>159</v>
      </c>
      <c r="AY436" s="227">
        <v>188</v>
      </c>
      <c r="AZ436" s="227">
        <v>177</v>
      </c>
      <c r="BA436" s="227">
        <v>201</v>
      </c>
      <c r="BB436" s="227">
        <v>207</v>
      </c>
      <c r="BC436" s="226">
        <f t="shared" si="181"/>
        <v>42</v>
      </c>
      <c r="BD436" s="226">
        <f t="shared" si="180"/>
        <v>705</v>
      </c>
      <c r="BE436" s="226">
        <f t="shared" si="180"/>
        <v>841</v>
      </c>
      <c r="BF436" s="226">
        <f t="shared" si="180"/>
        <v>1015</v>
      </c>
      <c r="BG436" s="218">
        <f t="shared" ref="BG436:BJ499" si="186">AQ436-AY436-BO436</f>
        <v>806</v>
      </c>
      <c r="BH436" s="218">
        <f t="shared" si="186"/>
        <v>860</v>
      </c>
      <c r="BI436" s="218">
        <f t="shared" si="186"/>
        <v>959</v>
      </c>
      <c r="BJ436" s="218">
        <f t="shared" si="186"/>
        <v>1172</v>
      </c>
      <c r="BK436" s="226">
        <f t="shared" si="183"/>
        <v>371</v>
      </c>
      <c r="BL436" s="226">
        <f t="shared" si="183"/>
        <v>231</v>
      </c>
      <c r="BM436" s="226">
        <f t="shared" si="183"/>
        <v>115</v>
      </c>
      <c r="BN436" s="226">
        <f t="shared" si="182"/>
        <v>58</v>
      </c>
      <c r="BO436" s="227">
        <f t="shared" si="182"/>
        <v>53</v>
      </c>
      <c r="BP436" s="227">
        <f t="shared" si="182"/>
        <v>54</v>
      </c>
      <c r="BQ436" s="227">
        <f t="shared" si="182"/>
        <v>56</v>
      </c>
      <c r="BR436" s="227">
        <f t="shared" si="173"/>
        <v>60</v>
      </c>
      <c r="BS436" s="226">
        <v>381</v>
      </c>
      <c r="BT436" s="226">
        <v>231</v>
      </c>
      <c r="BU436" s="226">
        <v>115</v>
      </c>
      <c r="BV436" s="226">
        <v>58</v>
      </c>
      <c r="BW436" s="227">
        <v>53</v>
      </c>
      <c r="BX436" s="227">
        <v>54</v>
      </c>
      <c r="BY436" s="227">
        <v>56</v>
      </c>
      <c r="BZ436" s="227">
        <v>60</v>
      </c>
      <c r="CA436" s="226">
        <v>10</v>
      </c>
      <c r="CB436" s="226">
        <f>IFERROR(VLOOKUP($G436,[12]ITEM!$B$2:$AC$939,26,0),0)</f>
        <v>0</v>
      </c>
      <c r="CC436" s="226">
        <f>IFERROR(VLOOKUP($G436,[12]ITEM!$B$2:$AC$939,27,0),0)</f>
        <v>0</v>
      </c>
      <c r="CD436" s="226">
        <f>IFERROR(VLOOKUP($G436,[12]ITEM!$B$2:$AC$939,28,0),0)</f>
        <v>0</v>
      </c>
      <c r="CE436" s="227">
        <v>0</v>
      </c>
      <c r="CF436" s="227">
        <v>0</v>
      </c>
      <c r="CG436" s="227">
        <v>0</v>
      </c>
      <c r="CH436" s="227">
        <v>0</v>
      </c>
      <c r="CI436" s="375"/>
      <c r="CJ436" s="226">
        <f t="shared" si="164"/>
        <v>42</v>
      </c>
      <c r="CK436" s="226">
        <f t="shared" si="164"/>
        <v>14</v>
      </c>
      <c r="CL436" s="226">
        <f t="shared" si="164"/>
        <v>15</v>
      </c>
      <c r="CM436" s="226">
        <f t="shared" si="164"/>
        <v>15</v>
      </c>
      <c r="CN436" s="227">
        <f t="shared" si="164"/>
        <v>806</v>
      </c>
      <c r="CO436" s="227">
        <f t="shared" si="164"/>
        <v>840.46616599890467</v>
      </c>
      <c r="CP436" s="227">
        <f t="shared" si="164"/>
        <v>935.38656664444977</v>
      </c>
      <c r="CQ436" s="227">
        <f t="shared" si="184"/>
        <v>1103.5605557192157</v>
      </c>
      <c r="CR436" s="226">
        <v>2</v>
      </c>
      <c r="CS436" s="226">
        <v>4</v>
      </c>
      <c r="CT436" s="226">
        <v>4</v>
      </c>
      <c r="CU436" s="226">
        <v>5</v>
      </c>
      <c r="CV436" s="227">
        <f t="shared" si="165"/>
        <v>796</v>
      </c>
      <c r="CW436" s="227">
        <f>CV436*(1+('[13]GROWTH (YoY)'!AR436/100))</f>
        <v>829.46616599890467</v>
      </c>
      <c r="CX436" s="227">
        <f>CW436*(1+('[13]GROWTH (YoY)'!AS436/100))</f>
        <v>924.38656664444977</v>
      </c>
      <c r="CY436" s="227">
        <f>CX436*(1+('[13]GROWTH (YoY)'!AT436/100))</f>
        <v>1093.5605557192157</v>
      </c>
      <c r="CZ436" s="226">
        <v>0</v>
      </c>
      <c r="DA436" s="226">
        <v>0</v>
      </c>
      <c r="DB436" s="226">
        <v>0</v>
      </c>
      <c r="DC436" s="226">
        <v>0</v>
      </c>
      <c r="DD436" s="227">
        <v>0</v>
      </c>
      <c r="DE436" s="227">
        <v>0</v>
      </c>
      <c r="DF436" s="227">
        <v>0</v>
      </c>
      <c r="DG436" s="227">
        <v>0</v>
      </c>
      <c r="DH436" s="226">
        <v>40</v>
      </c>
      <c r="DI436" s="226">
        <v>10</v>
      </c>
      <c r="DJ436" s="226">
        <v>11</v>
      </c>
      <c r="DK436" s="226">
        <v>10</v>
      </c>
      <c r="DL436" s="227">
        <v>10</v>
      </c>
      <c r="DM436" s="227">
        <v>11</v>
      </c>
      <c r="DN436" s="227">
        <v>11</v>
      </c>
      <c r="DO436" s="227">
        <v>10</v>
      </c>
      <c r="DP436" s="376">
        <f t="shared" ref="DP436:DR499" si="187">BC436-CJ436</f>
        <v>0</v>
      </c>
      <c r="DQ436" s="226">
        <f t="shared" si="187"/>
        <v>691</v>
      </c>
      <c r="DR436" s="226">
        <f t="shared" si="187"/>
        <v>826</v>
      </c>
      <c r="DS436" s="226">
        <f t="shared" si="172"/>
        <v>1000</v>
      </c>
      <c r="DT436" s="227">
        <f t="shared" si="172"/>
        <v>0</v>
      </c>
      <c r="DU436" s="227">
        <f t="shared" si="172"/>
        <v>19.533834001095329</v>
      </c>
      <c r="DV436" s="227">
        <f t="shared" si="172"/>
        <v>23.613433355550228</v>
      </c>
      <c r="DW436" s="227">
        <f t="shared" si="172"/>
        <v>68.439444280784301</v>
      </c>
      <c r="DX436" s="377">
        <f t="shared" si="174"/>
        <v>0.72927241962774958</v>
      </c>
      <c r="DY436" s="377">
        <f t="shared" si="174"/>
        <v>0.72966867469879515</v>
      </c>
      <c r="DZ436" s="377">
        <f t="shared" si="174"/>
        <v>0.72961689587426326</v>
      </c>
      <c r="EA436" s="377">
        <f t="shared" si="174"/>
        <v>0.72958735733099211</v>
      </c>
      <c r="EB436" s="378">
        <f t="shared" si="174"/>
        <v>0.7293174767321613</v>
      </c>
      <c r="EC436" s="378">
        <f t="shared" si="174"/>
        <v>0.72393724696356276</v>
      </c>
      <c r="ED436" s="378">
        <f t="shared" si="174"/>
        <v>0.74597869229162317</v>
      </c>
      <c r="EE436" s="378">
        <f t="shared" si="185"/>
        <v>0.74607098710930597</v>
      </c>
      <c r="EG436" s="226">
        <v>1777</v>
      </c>
      <c r="EH436" s="226">
        <v>1338</v>
      </c>
      <c r="EI436" s="226">
        <v>439</v>
      </c>
      <c r="EJ436" s="226">
        <v>162</v>
      </c>
      <c r="EK436" s="226">
        <v>596</v>
      </c>
      <c r="EL436" s="226">
        <v>3911</v>
      </c>
      <c r="EM436" s="226">
        <v>3911</v>
      </c>
      <c r="EN436" s="379">
        <f t="shared" si="166"/>
        <v>0.75295441755768144</v>
      </c>
      <c r="EO436" s="226">
        <f t="shared" si="167"/>
        <v>36.902050113895221</v>
      </c>
      <c r="EP436" s="379">
        <f t="shared" si="168"/>
        <v>0.33539673607203152</v>
      </c>
      <c r="EQ436" s="226">
        <f t="shared" si="169"/>
        <v>152390.69291741244</v>
      </c>
      <c r="ER436" s="226">
        <f t="shared" si="170"/>
        <v>3451.8026080286368</v>
      </c>
      <c r="ES436" s="292"/>
      <c r="ET436" s="227">
        <v>3868</v>
      </c>
      <c r="EU436" s="227">
        <v>2821</v>
      </c>
      <c r="EV436" s="227">
        <v>1047</v>
      </c>
      <c r="EW436" s="227">
        <v>367</v>
      </c>
      <c r="EX436" s="227">
        <v>1220</v>
      </c>
      <c r="EY436" s="227">
        <v>9004</v>
      </c>
      <c r="EZ436" s="227">
        <v>9003</v>
      </c>
      <c r="FA436" s="380">
        <f t="shared" si="175"/>
        <v>0.7293174767321613</v>
      </c>
      <c r="FB436" s="228">
        <f t="shared" si="176"/>
        <v>35.05253104106972</v>
      </c>
      <c r="FC436" s="380">
        <f t="shared" si="177"/>
        <v>0.31540847983453979</v>
      </c>
      <c r="FD436" s="227">
        <f t="shared" si="178"/>
        <v>135495.335406486</v>
      </c>
      <c r="FE436" s="227">
        <f t="shared" si="179"/>
        <v>3397.0158095449665</v>
      </c>
      <c r="FF436" s="227">
        <v>1047</v>
      </c>
      <c r="FG436" s="228">
        <f t="shared" si="171"/>
        <v>30.181470869149951</v>
      </c>
      <c r="FH436" s="227">
        <v>316</v>
      </c>
      <c r="FI436" s="227">
        <v>1047</v>
      </c>
      <c r="FJ436" s="227">
        <v>26</v>
      </c>
      <c r="FK436" s="227">
        <f t="shared" si="162"/>
        <v>705</v>
      </c>
      <c r="FL436" s="227">
        <v>79</v>
      </c>
      <c r="FM436" s="227">
        <f t="shared" si="163"/>
        <v>626</v>
      </c>
      <c r="FZ436" s="229"/>
      <c r="GA436" s="229"/>
      <c r="GB436" s="229"/>
      <c r="GC436" s="229"/>
      <c r="GD436" s="229"/>
    </row>
    <row r="437" spans="1:186" s="368" customFormat="1">
      <c r="A437" s="287" t="s">
        <v>534</v>
      </c>
      <c r="B437" s="369" t="s">
        <v>535</v>
      </c>
      <c r="C437" s="287" t="s">
        <v>1091</v>
      </c>
      <c r="D437" s="403" t="s">
        <v>3126</v>
      </c>
      <c r="E437" s="369" t="s">
        <v>1092</v>
      </c>
      <c r="F437" s="403">
        <v>434</v>
      </c>
      <c r="G437" s="404" t="s">
        <v>1101</v>
      </c>
      <c r="H437" s="392" t="s">
        <v>1102</v>
      </c>
      <c r="I437" s="287" t="s">
        <v>1083</v>
      </c>
      <c r="J437" s="369" t="s">
        <v>1084</v>
      </c>
      <c r="K437" s="287" t="s">
        <v>651</v>
      </c>
      <c r="L437" s="369" t="s">
        <v>1084</v>
      </c>
      <c r="M437" s="369" t="s">
        <v>3124</v>
      </c>
      <c r="N437" s="372">
        <v>1</v>
      </c>
      <c r="O437" s="373">
        <v>612</v>
      </c>
      <c r="P437" s="373">
        <v>1384</v>
      </c>
      <c r="Q437" s="373">
        <v>1361</v>
      </c>
      <c r="R437" s="373">
        <v>1488</v>
      </c>
      <c r="S437" s="374">
        <v>1973</v>
      </c>
      <c r="T437" s="374">
        <v>1977</v>
      </c>
      <c r="U437" s="374">
        <v>2116</v>
      </c>
      <c r="V437" s="374">
        <v>2273</v>
      </c>
      <c r="W437" s="373">
        <v>418</v>
      </c>
      <c r="X437" s="373">
        <v>946</v>
      </c>
      <c r="Y437" s="373">
        <v>930</v>
      </c>
      <c r="Z437" s="373">
        <v>1017</v>
      </c>
      <c r="AA437" s="374">
        <v>1631</v>
      </c>
      <c r="AB437" s="374">
        <v>1649</v>
      </c>
      <c r="AC437" s="374">
        <v>1759</v>
      </c>
      <c r="AD437" s="374">
        <v>1890</v>
      </c>
      <c r="AE437" s="373">
        <v>3</v>
      </c>
      <c r="AF437" s="373">
        <v>5</v>
      </c>
      <c r="AG437" s="373">
        <v>5</v>
      </c>
      <c r="AH437" s="373">
        <v>5</v>
      </c>
      <c r="AI437" s="374">
        <v>7</v>
      </c>
      <c r="AJ437" s="374">
        <v>7</v>
      </c>
      <c r="AK437" s="374">
        <v>7</v>
      </c>
      <c r="AL437" s="374">
        <v>7</v>
      </c>
      <c r="AM437" s="226">
        <v>194</v>
      </c>
      <c r="AN437" s="226">
        <v>438</v>
      </c>
      <c r="AO437" s="226">
        <v>431</v>
      </c>
      <c r="AP437" s="226">
        <v>471</v>
      </c>
      <c r="AQ437" s="227">
        <v>343</v>
      </c>
      <c r="AR437" s="227">
        <v>328</v>
      </c>
      <c r="AS437" s="227">
        <v>358</v>
      </c>
      <c r="AT437" s="227">
        <v>383</v>
      </c>
      <c r="AU437" s="226">
        <v>76</v>
      </c>
      <c r="AV437" s="226">
        <v>133</v>
      </c>
      <c r="AW437" s="226">
        <v>129</v>
      </c>
      <c r="AX437" s="226">
        <v>143</v>
      </c>
      <c r="AY437" s="227">
        <v>64</v>
      </c>
      <c r="AZ437" s="227">
        <v>59</v>
      </c>
      <c r="BA437" s="227">
        <v>67</v>
      </c>
      <c r="BB437" s="227">
        <v>69</v>
      </c>
      <c r="BC437" s="226">
        <f t="shared" si="181"/>
        <v>116</v>
      </c>
      <c r="BD437" s="226">
        <f t="shared" si="181"/>
        <v>301</v>
      </c>
      <c r="BE437" s="226">
        <f t="shared" si="181"/>
        <v>298</v>
      </c>
      <c r="BF437" s="226">
        <f t="shared" si="181"/>
        <v>324</v>
      </c>
      <c r="BG437" s="218">
        <f t="shared" si="186"/>
        <v>277</v>
      </c>
      <c r="BH437" s="218">
        <f t="shared" si="186"/>
        <v>267</v>
      </c>
      <c r="BI437" s="218">
        <f t="shared" si="186"/>
        <v>289</v>
      </c>
      <c r="BJ437" s="218">
        <f t="shared" si="186"/>
        <v>312</v>
      </c>
      <c r="BK437" s="226">
        <f t="shared" si="183"/>
        <v>2</v>
      </c>
      <c r="BL437" s="226">
        <f t="shared" si="183"/>
        <v>4</v>
      </c>
      <c r="BM437" s="226">
        <f t="shared" si="183"/>
        <v>4</v>
      </c>
      <c r="BN437" s="226">
        <f t="shared" si="182"/>
        <v>4</v>
      </c>
      <c r="BO437" s="227">
        <f t="shared" si="182"/>
        <v>2</v>
      </c>
      <c r="BP437" s="227">
        <f t="shared" si="182"/>
        <v>2</v>
      </c>
      <c r="BQ437" s="227">
        <f t="shared" si="182"/>
        <v>2</v>
      </c>
      <c r="BR437" s="227">
        <f t="shared" si="173"/>
        <v>2</v>
      </c>
      <c r="BS437" s="226">
        <v>4</v>
      </c>
      <c r="BT437" s="226">
        <v>4</v>
      </c>
      <c r="BU437" s="226">
        <v>4</v>
      </c>
      <c r="BV437" s="226">
        <v>4</v>
      </c>
      <c r="BW437" s="227">
        <v>2</v>
      </c>
      <c r="BX437" s="227">
        <v>2</v>
      </c>
      <c r="BY437" s="227">
        <v>2</v>
      </c>
      <c r="BZ437" s="227">
        <v>2</v>
      </c>
      <c r="CA437" s="226">
        <v>2</v>
      </c>
      <c r="CB437" s="226">
        <f>IFERROR(VLOOKUP($G437,[12]ITEM!$B$2:$AC$939,26,0),0)</f>
        <v>0</v>
      </c>
      <c r="CC437" s="226">
        <f>IFERROR(VLOOKUP($G437,[12]ITEM!$B$2:$AC$939,27,0),0)</f>
        <v>0</v>
      </c>
      <c r="CD437" s="226">
        <f>IFERROR(VLOOKUP($G437,[12]ITEM!$B$2:$AC$939,28,0),0)</f>
        <v>0</v>
      </c>
      <c r="CE437" s="227">
        <v>0</v>
      </c>
      <c r="CF437" s="227">
        <v>0</v>
      </c>
      <c r="CG437" s="227">
        <v>0</v>
      </c>
      <c r="CH437" s="227">
        <v>0</v>
      </c>
      <c r="CI437" s="375"/>
      <c r="CJ437" s="226">
        <f t="shared" si="164"/>
        <v>116</v>
      </c>
      <c r="CK437" s="226">
        <f t="shared" si="164"/>
        <v>290</v>
      </c>
      <c r="CL437" s="226">
        <f t="shared" si="164"/>
        <v>287</v>
      </c>
      <c r="CM437" s="226">
        <f t="shared" si="164"/>
        <v>310</v>
      </c>
      <c r="CN437" s="227">
        <f t="shared" si="164"/>
        <v>277</v>
      </c>
      <c r="CO437" s="227">
        <f t="shared" si="164"/>
        <v>267.22044752583349</v>
      </c>
      <c r="CP437" s="227">
        <f t="shared" si="164"/>
        <v>288.97180327222816</v>
      </c>
      <c r="CQ437" s="227">
        <f t="shared" si="184"/>
        <v>306.05520035819876</v>
      </c>
      <c r="CR437" s="226">
        <v>116</v>
      </c>
      <c r="CS437" s="226">
        <v>263</v>
      </c>
      <c r="CT437" s="226">
        <v>259</v>
      </c>
      <c r="CU437" s="226">
        <v>283</v>
      </c>
      <c r="CV437" s="227">
        <f t="shared" si="165"/>
        <v>250</v>
      </c>
      <c r="CW437" s="227">
        <f>CV437*(1+('[13]GROWTH (YoY)'!AR437/100))</f>
        <v>239.22044752583346</v>
      </c>
      <c r="CX437" s="227">
        <f>CW437*(1+('[13]GROWTH (YoY)'!AS437/100))</f>
        <v>260.97180327222816</v>
      </c>
      <c r="CY437" s="227">
        <f>CX437*(1+('[13]GROWTH (YoY)'!AT437/100))</f>
        <v>279.05520035819876</v>
      </c>
      <c r="CZ437" s="226">
        <v>0</v>
      </c>
      <c r="DA437" s="226">
        <v>0</v>
      </c>
      <c r="DB437" s="226">
        <v>0</v>
      </c>
      <c r="DC437" s="226">
        <v>0</v>
      </c>
      <c r="DD437" s="227">
        <v>0</v>
      </c>
      <c r="DE437" s="227">
        <v>0</v>
      </c>
      <c r="DF437" s="227">
        <v>0</v>
      </c>
      <c r="DG437" s="227">
        <v>0</v>
      </c>
      <c r="DH437" s="226">
        <v>0</v>
      </c>
      <c r="DI437" s="226">
        <v>27</v>
      </c>
      <c r="DJ437" s="226">
        <v>28</v>
      </c>
      <c r="DK437" s="226">
        <v>27</v>
      </c>
      <c r="DL437" s="227">
        <v>27</v>
      </c>
      <c r="DM437" s="227">
        <v>28</v>
      </c>
      <c r="DN437" s="227">
        <v>28</v>
      </c>
      <c r="DO437" s="227">
        <v>27</v>
      </c>
      <c r="DP437" s="376">
        <f t="shared" si="187"/>
        <v>0</v>
      </c>
      <c r="DQ437" s="226">
        <f t="shared" si="187"/>
        <v>11</v>
      </c>
      <c r="DR437" s="226">
        <f t="shared" si="187"/>
        <v>11</v>
      </c>
      <c r="DS437" s="226">
        <f t="shared" si="172"/>
        <v>14</v>
      </c>
      <c r="DT437" s="227">
        <f t="shared" si="172"/>
        <v>0</v>
      </c>
      <c r="DU437" s="227">
        <f t="shared" si="172"/>
        <v>-0.22044752583349236</v>
      </c>
      <c r="DV437" s="227">
        <f t="shared" si="172"/>
        <v>2.8196727771842234E-2</v>
      </c>
      <c r="DW437" s="227">
        <f t="shared" si="172"/>
        <v>5.9447996418012394</v>
      </c>
      <c r="DX437" s="377">
        <f t="shared" si="174"/>
        <v>0.68300653594771243</v>
      </c>
      <c r="DY437" s="377">
        <f t="shared" si="174"/>
        <v>0.68352601156069359</v>
      </c>
      <c r="DZ437" s="377">
        <f t="shared" si="174"/>
        <v>0.68332108743570907</v>
      </c>
      <c r="EA437" s="377">
        <f t="shared" si="174"/>
        <v>0.68346774193548387</v>
      </c>
      <c r="EB437" s="378">
        <f t="shared" si="174"/>
        <v>0.82665990876837303</v>
      </c>
      <c r="EC437" s="378">
        <f t="shared" si="174"/>
        <v>0.83409205867475977</v>
      </c>
      <c r="ED437" s="378">
        <f t="shared" si="174"/>
        <v>0.83128544423440454</v>
      </c>
      <c r="EE437" s="378">
        <f t="shared" si="185"/>
        <v>0.83150021997360313</v>
      </c>
      <c r="EG437" s="226">
        <v>536</v>
      </c>
      <c r="EH437" s="226">
        <v>406</v>
      </c>
      <c r="EI437" s="226">
        <v>130</v>
      </c>
      <c r="EJ437" s="226">
        <v>25</v>
      </c>
      <c r="EK437" s="226">
        <v>10</v>
      </c>
      <c r="EL437" s="226">
        <v>573</v>
      </c>
      <c r="EM437" s="226">
        <v>573</v>
      </c>
      <c r="EN437" s="379">
        <f t="shared" si="166"/>
        <v>0.7574626865671642</v>
      </c>
      <c r="EO437" s="226">
        <f t="shared" si="167"/>
        <v>19.230769230769234</v>
      </c>
      <c r="EP437" s="379">
        <f t="shared" si="168"/>
        <v>1.8656716417910446E-2</v>
      </c>
      <c r="EQ437" s="226">
        <f t="shared" si="169"/>
        <v>17452.006980802791</v>
      </c>
      <c r="ER437" s="226">
        <f t="shared" si="170"/>
        <v>3635.8347876672483</v>
      </c>
      <c r="ES437" s="292"/>
      <c r="ET437" s="227">
        <v>1973</v>
      </c>
      <c r="EU437" s="227">
        <v>1631</v>
      </c>
      <c r="EV437" s="227">
        <v>343</v>
      </c>
      <c r="EW437" s="227">
        <v>27</v>
      </c>
      <c r="EX437" s="227">
        <v>75</v>
      </c>
      <c r="EY437" s="227">
        <v>554</v>
      </c>
      <c r="EZ437" s="227">
        <v>554</v>
      </c>
      <c r="FA437" s="380">
        <f t="shared" si="175"/>
        <v>0.82665990876837303</v>
      </c>
      <c r="FB437" s="228">
        <f t="shared" si="176"/>
        <v>7.8717201166180768</v>
      </c>
      <c r="FC437" s="380">
        <f t="shared" si="177"/>
        <v>3.8013177901672579E-2</v>
      </c>
      <c r="FD437" s="227">
        <f t="shared" si="178"/>
        <v>135379.06137184115</v>
      </c>
      <c r="FE437" s="227">
        <f t="shared" si="179"/>
        <v>4061.3718411552345</v>
      </c>
      <c r="FF437" s="227">
        <v>343</v>
      </c>
      <c r="FG437" s="228">
        <f t="shared" si="171"/>
        <v>31.195335276967928</v>
      </c>
      <c r="FH437" s="227">
        <v>107</v>
      </c>
      <c r="FI437" s="227">
        <v>343</v>
      </c>
      <c r="FJ437" s="227">
        <v>1</v>
      </c>
      <c r="FK437" s="227">
        <f t="shared" si="162"/>
        <v>235</v>
      </c>
      <c r="FL437" s="227">
        <v>40</v>
      </c>
      <c r="FM437" s="227">
        <f t="shared" si="163"/>
        <v>195</v>
      </c>
      <c r="FZ437" s="229"/>
      <c r="GA437" s="229"/>
      <c r="GB437" s="229"/>
      <c r="GC437" s="229"/>
      <c r="GD437" s="229"/>
    </row>
    <row r="438" spans="1:186" s="368" customFormat="1">
      <c r="A438" s="287" t="s">
        <v>534</v>
      </c>
      <c r="B438" s="369" t="s">
        <v>535</v>
      </c>
      <c r="C438" s="287" t="s">
        <v>1091</v>
      </c>
      <c r="D438" s="403" t="s">
        <v>3126</v>
      </c>
      <c r="E438" s="369" t="s">
        <v>1092</v>
      </c>
      <c r="F438" s="403">
        <v>435</v>
      </c>
      <c r="G438" s="404" t="s">
        <v>1103</v>
      </c>
      <c r="H438" s="392" t="s">
        <v>1104</v>
      </c>
      <c r="I438" s="287" t="s">
        <v>1083</v>
      </c>
      <c r="J438" s="369" t="s">
        <v>1084</v>
      </c>
      <c r="K438" s="287" t="s">
        <v>651</v>
      </c>
      <c r="L438" s="369" t="s">
        <v>1084</v>
      </c>
      <c r="M438" s="369" t="s">
        <v>3124</v>
      </c>
      <c r="N438" s="372">
        <v>1</v>
      </c>
      <c r="O438" s="373">
        <v>3409</v>
      </c>
      <c r="P438" s="373">
        <v>5916</v>
      </c>
      <c r="Q438" s="373">
        <v>5620</v>
      </c>
      <c r="R438" s="373">
        <v>6337</v>
      </c>
      <c r="S438" s="374">
        <v>3024</v>
      </c>
      <c r="T438" s="374">
        <v>2872</v>
      </c>
      <c r="U438" s="374">
        <v>3234</v>
      </c>
      <c r="V438" s="374">
        <v>2833</v>
      </c>
      <c r="W438" s="373">
        <v>2696</v>
      </c>
      <c r="X438" s="373">
        <v>4681</v>
      </c>
      <c r="Y438" s="373">
        <v>4447</v>
      </c>
      <c r="Z438" s="373">
        <v>5014</v>
      </c>
      <c r="AA438" s="374">
        <v>2028</v>
      </c>
      <c r="AB438" s="374">
        <v>1887</v>
      </c>
      <c r="AC438" s="374">
        <v>2145</v>
      </c>
      <c r="AD438" s="374">
        <v>1862</v>
      </c>
      <c r="AE438" s="373">
        <v>17</v>
      </c>
      <c r="AF438" s="373">
        <v>22</v>
      </c>
      <c r="AG438" s="373">
        <v>19</v>
      </c>
      <c r="AH438" s="373">
        <v>20</v>
      </c>
      <c r="AI438" s="374">
        <v>11</v>
      </c>
      <c r="AJ438" s="374">
        <v>10</v>
      </c>
      <c r="AK438" s="374">
        <v>10</v>
      </c>
      <c r="AL438" s="374">
        <v>9</v>
      </c>
      <c r="AM438" s="226">
        <v>713</v>
      </c>
      <c r="AN438" s="226">
        <v>1235</v>
      </c>
      <c r="AO438" s="226">
        <v>1173</v>
      </c>
      <c r="AP438" s="226">
        <v>1323</v>
      </c>
      <c r="AQ438" s="227">
        <v>996</v>
      </c>
      <c r="AR438" s="227">
        <v>985</v>
      </c>
      <c r="AS438" s="227">
        <v>1088</v>
      </c>
      <c r="AT438" s="227">
        <v>971</v>
      </c>
      <c r="AU438" s="226">
        <v>267</v>
      </c>
      <c r="AV438" s="226">
        <v>513</v>
      </c>
      <c r="AW438" s="226">
        <v>418</v>
      </c>
      <c r="AX438" s="226">
        <v>477</v>
      </c>
      <c r="AY438" s="227">
        <v>315</v>
      </c>
      <c r="AZ438" s="227">
        <v>288</v>
      </c>
      <c r="BA438" s="227">
        <v>326</v>
      </c>
      <c r="BB438" s="227">
        <v>328</v>
      </c>
      <c r="BC438" s="226">
        <f t="shared" si="181"/>
        <v>446</v>
      </c>
      <c r="BD438" s="226">
        <f t="shared" si="181"/>
        <v>707</v>
      </c>
      <c r="BE438" s="226">
        <f t="shared" si="181"/>
        <v>729</v>
      </c>
      <c r="BF438" s="226">
        <f t="shared" si="181"/>
        <v>816</v>
      </c>
      <c r="BG438" s="218">
        <f t="shared" si="186"/>
        <v>355</v>
      </c>
      <c r="BH438" s="218">
        <f t="shared" si="186"/>
        <v>305</v>
      </c>
      <c r="BI438" s="218">
        <f t="shared" si="186"/>
        <v>346</v>
      </c>
      <c r="BJ438" s="218">
        <f t="shared" si="186"/>
        <v>247</v>
      </c>
      <c r="BK438" s="226">
        <f t="shared" si="183"/>
        <v>0</v>
      </c>
      <c r="BL438" s="226">
        <f t="shared" si="183"/>
        <v>15</v>
      </c>
      <c r="BM438" s="226">
        <f t="shared" si="183"/>
        <v>26</v>
      </c>
      <c r="BN438" s="226">
        <f t="shared" si="182"/>
        <v>30</v>
      </c>
      <c r="BO438" s="227">
        <f t="shared" si="182"/>
        <v>326</v>
      </c>
      <c r="BP438" s="227">
        <f t="shared" si="182"/>
        <v>392</v>
      </c>
      <c r="BQ438" s="227">
        <f t="shared" si="182"/>
        <v>416</v>
      </c>
      <c r="BR438" s="227">
        <f t="shared" si="173"/>
        <v>396</v>
      </c>
      <c r="BS438" s="226">
        <v>0</v>
      </c>
      <c r="BT438" s="226">
        <v>15</v>
      </c>
      <c r="BU438" s="226">
        <v>26</v>
      </c>
      <c r="BV438" s="226">
        <v>30</v>
      </c>
      <c r="BW438" s="227">
        <v>326</v>
      </c>
      <c r="BX438" s="227">
        <v>392</v>
      </c>
      <c r="BY438" s="227">
        <v>416</v>
      </c>
      <c r="BZ438" s="227">
        <v>396</v>
      </c>
      <c r="CA438" s="226">
        <v>0</v>
      </c>
      <c r="CB438" s="226">
        <f>IFERROR(VLOOKUP($G438,[12]ITEM!$B$2:$AC$939,26,0),0)</f>
        <v>0</v>
      </c>
      <c r="CC438" s="226">
        <f>IFERROR(VLOOKUP($G438,[12]ITEM!$B$2:$AC$939,27,0),0)</f>
        <v>0</v>
      </c>
      <c r="CD438" s="226">
        <f>IFERROR(VLOOKUP($G438,[12]ITEM!$B$2:$AC$939,28,0),0)</f>
        <v>0</v>
      </c>
      <c r="CE438" s="227">
        <v>0</v>
      </c>
      <c r="CF438" s="227">
        <v>0</v>
      </c>
      <c r="CG438" s="227">
        <v>0</v>
      </c>
      <c r="CH438" s="227">
        <v>0</v>
      </c>
      <c r="CI438" s="375"/>
      <c r="CJ438" s="226">
        <f t="shared" si="164"/>
        <v>446</v>
      </c>
      <c r="CK438" s="226">
        <f t="shared" si="164"/>
        <v>819</v>
      </c>
      <c r="CL438" s="226">
        <f t="shared" si="164"/>
        <v>790</v>
      </c>
      <c r="CM438" s="226">
        <f t="shared" si="164"/>
        <v>864</v>
      </c>
      <c r="CN438" s="227">
        <f t="shared" si="164"/>
        <v>355</v>
      </c>
      <c r="CO438" s="227">
        <f t="shared" si="164"/>
        <v>356.17565128427805</v>
      </c>
      <c r="CP438" s="227">
        <f t="shared" si="164"/>
        <v>373.27347246231136</v>
      </c>
      <c r="CQ438" s="227">
        <f t="shared" si="184"/>
        <v>351.00107918188996</v>
      </c>
      <c r="CR438" s="226">
        <v>341</v>
      </c>
      <c r="CS438" s="226">
        <v>621</v>
      </c>
      <c r="CT438" s="226">
        <v>590</v>
      </c>
      <c r="CU438" s="226">
        <v>665</v>
      </c>
      <c r="CV438" s="227">
        <f t="shared" si="165"/>
        <v>164</v>
      </c>
      <c r="CW438" s="227">
        <f>CV438*(1+('[13]GROWTH (YoY)'!AR438/100))</f>
        <v>162.17565128427808</v>
      </c>
      <c r="CX438" s="227">
        <f>CW438*(1+('[13]GROWTH (YoY)'!AS438/100))</f>
        <v>179.27347246231133</v>
      </c>
      <c r="CY438" s="227">
        <f>CX438*(1+('[13]GROWTH (YoY)'!AT438/100))</f>
        <v>160.00107918188999</v>
      </c>
      <c r="CZ438" s="226">
        <v>6</v>
      </c>
      <c r="DA438" s="226">
        <v>8</v>
      </c>
      <c r="DB438" s="226">
        <v>8</v>
      </c>
      <c r="DC438" s="226">
        <v>9</v>
      </c>
      <c r="DD438" s="227">
        <v>2</v>
      </c>
      <c r="DE438" s="227">
        <v>2</v>
      </c>
      <c r="DF438" s="227">
        <v>3</v>
      </c>
      <c r="DG438" s="227">
        <v>3</v>
      </c>
      <c r="DH438" s="226">
        <v>99</v>
      </c>
      <c r="DI438" s="226">
        <v>190</v>
      </c>
      <c r="DJ438" s="226">
        <v>192</v>
      </c>
      <c r="DK438" s="226">
        <v>190</v>
      </c>
      <c r="DL438" s="227">
        <v>189</v>
      </c>
      <c r="DM438" s="227">
        <v>192</v>
      </c>
      <c r="DN438" s="227">
        <v>191</v>
      </c>
      <c r="DO438" s="227">
        <v>188</v>
      </c>
      <c r="DP438" s="376">
        <f t="shared" si="187"/>
        <v>0</v>
      </c>
      <c r="DQ438" s="226">
        <f t="shared" si="187"/>
        <v>-112</v>
      </c>
      <c r="DR438" s="226">
        <f t="shared" si="187"/>
        <v>-61</v>
      </c>
      <c r="DS438" s="226">
        <f t="shared" si="172"/>
        <v>-48</v>
      </c>
      <c r="DT438" s="227">
        <f t="shared" si="172"/>
        <v>0</v>
      </c>
      <c r="DU438" s="227">
        <f t="shared" si="172"/>
        <v>-51.175651284278047</v>
      </c>
      <c r="DV438" s="227">
        <f t="shared" si="172"/>
        <v>-27.273472462311361</v>
      </c>
      <c r="DW438" s="227">
        <f t="shared" si="172"/>
        <v>-104.00107918188996</v>
      </c>
      <c r="DX438" s="377">
        <f t="shared" si="174"/>
        <v>0.79084775594015844</v>
      </c>
      <c r="DY438" s="377">
        <f t="shared" si="174"/>
        <v>0.79124408384043277</v>
      </c>
      <c r="DZ438" s="377">
        <f t="shared" si="174"/>
        <v>0.79128113879003559</v>
      </c>
      <c r="EA438" s="377">
        <f t="shared" si="174"/>
        <v>0.79122613223922988</v>
      </c>
      <c r="EB438" s="378">
        <f t="shared" si="174"/>
        <v>0.67063492063492058</v>
      </c>
      <c r="EC438" s="378">
        <f t="shared" si="174"/>
        <v>0.65703342618384397</v>
      </c>
      <c r="ED438" s="378">
        <f t="shared" si="174"/>
        <v>0.66326530612244894</v>
      </c>
      <c r="EE438" s="378">
        <f t="shared" si="185"/>
        <v>0.65725379456406641</v>
      </c>
      <c r="EG438" s="226">
        <v>3411</v>
      </c>
      <c r="EH438" s="226">
        <v>2788</v>
      </c>
      <c r="EI438" s="226">
        <v>623</v>
      </c>
      <c r="EJ438" s="226">
        <v>248</v>
      </c>
      <c r="EK438" s="226">
        <v>575</v>
      </c>
      <c r="EL438" s="226">
        <v>8070</v>
      </c>
      <c r="EM438" s="226">
        <v>8066</v>
      </c>
      <c r="EN438" s="379">
        <f t="shared" si="166"/>
        <v>0.81735561418938729</v>
      </c>
      <c r="EO438" s="226">
        <f t="shared" si="167"/>
        <v>39.807383627608345</v>
      </c>
      <c r="EP438" s="379">
        <f t="shared" si="168"/>
        <v>0.16857226619759602</v>
      </c>
      <c r="EQ438" s="226">
        <f t="shared" si="169"/>
        <v>71251.548946716226</v>
      </c>
      <c r="ER438" s="226">
        <f t="shared" si="170"/>
        <v>2562.1952227456813</v>
      </c>
      <c r="ES438" s="292"/>
      <c r="ET438" s="227">
        <v>3024</v>
      </c>
      <c r="EU438" s="227">
        <v>2028</v>
      </c>
      <c r="EV438" s="227">
        <v>996</v>
      </c>
      <c r="EW438" s="227">
        <v>531</v>
      </c>
      <c r="EX438" s="227">
        <v>923</v>
      </c>
      <c r="EY438" s="227">
        <v>12782</v>
      </c>
      <c r="EZ438" s="227">
        <v>12769</v>
      </c>
      <c r="FA438" s="380">
        <f t="shared" si="175"/>
        <v>0.67063492063492058</v>
      </c>
      <c r="FB438" s="228">
        <f t="shared" si="176"/>
        <v>53.313253012048193</v>
      </c>
      <c r="FC438" s="380">
        <f t="shared" si="177"/>
        <v>0.30522486772486773</v>
      </c>
      <c r="FD438" s="227">
        <f t="shared" si="178"/>
        <v>72210.92160851197</v>
      </c>
      <c r="FE438" s="227">
        <f t="shared" si="179"/>
        <v>3465.4240739290472</v>
      </c>
      <c r="FF438" s="227">
        <v>996</v>
      </c>
      <c r="FG438" s="228">
        <f t="shared" si="171"/>
        <v>53.313253012048193</v>
      </c>
      <c r="FH438" s="227">
        <v>531</v>
      </c>
      <c r="FI438" s="227">
        <v>996</v>
      </c>
      <c r="FJ438" s="227">
        <v>10</v>
      </c>
      <c r="FK438" s="227">
        <f t="shared" si="162"/>
        <v>455</v>
      </c>
      <c r="FL438" s="227">
        <v>62</v>
      </c>
      <c r="FM438" s="227">
        <f t="shared" si="163"/>
        <v>393</v>
      </c>
      <c r="FZ438" s="229"/>
      <c r="GA438" s="229"/>
      <c r="GB438" s="229"/>
      <c r="GC438" s="229"/>
      <c r="GD438" s="229"/>
    </row>
    <row r="439" spans="1:186" s="368" customFormat="1">
      <c r="A439" s="287" t="s">
        <v>534</v>
      </c>
      <c r="B439" s="369" t="s">
        <v>535</v>
      </c>
      <c r="C439" s="287" t="s">
        <v>1091</v>
      </c>
      <c r="D439" s="403" t="s">
        <v>3126</v>
      </c>
      <c r="E439" s="369" t="s">
        <v>1092</v>
      </c>
      <c r="F439" s="403">
        <v>436</v>
      </c>
      <c r="G439" s="404" t="s">
        <v>1105</v>
      </c>
      <c r="H439" s="392" t="s">
        <v>1106</v>
      </c>
      <c r="I439" s="287" t="s">
        <v>1083</v>
      </c>
      <c r="J439" s="369" t="s">
        <v>1084</v>
      </c>
      <c r="K439" s="287" t="s">
        <v>651</v>
      </c>
      <c r="L439" s="369" t="s">
        <v>1084</v>
      </c>
      <c r="M439" s="369" t="s">
        <v>3124</v>
      </c>
      <c r="N439" s="372">
        <v>1</v>
      </c>
      <c r="O439" s="373">
        <v>1558</v>
      </c>
      <c r="P439" s="373">
        <v>2968</v>
      </c>
      <c r="Q439" s="373">
        <v>2920</v>
      </c>
      <c r="R439" s="373">
        <v>3199</v>
      </c>
      <c r="S439" s="374">
        <v>2007</v>
      </c>
      <c r="T439" s="374">
        <v>1973</v>
      </c>
      <c r="U439" s="374">
        <v>2352</v>
      </c>
      <c r="V439" s="374">
        <v>2106</v>
      </c>
      <c r="W439" s="373">
        <v>1310</v>
      </c>
      <c r="X439" s="373">
        <v>2497</v>
      </c>
      <c r="Y439" s="373">
        <v>2457</v>
      </c>
      <c r="Z439" s="373">
        <v>2691</v>
      </c>
      <c r="AA439" s="374">
        <v>1778</v>
      </c>
      <c r="AB439" s="374">
        <v>1754</v>
      </c>
      <c r="AC439" s="374">
        <v>2112</v>
      </c>
      <c r="AD439" s="374">
        <v>1904</v>
      </c>
      <c r="AE439" s="373">
        <v>8</v>
      </c>
      <c r="AF439" s="373">
        <v>11</v>
      </c>
      <c r="AG439" s="373">
        <v>10</v>
      </c>
      <c r="AH439" s="373">
        <v>10</v>
      </c>
      <c r="AI439" s="374">
        <v>7</v>
      </c>
      <c r="AJ439" s="374">
        <v>7</v>
      </c>
      <c r="AK439" s="374">
        <v>7</v>
      </c>
      <c r="AL439" s="374">
        <v>7</v>
      </c>
      <c r="AM439" s="226">
        <v>247</v>
      </c>
      <c r="AN439" s="226">
        <v>471</v>
      </c>
      <c r="AO439" s="226">
        <v>463</v>
      </c>
      <c r="AP439" s="226">
        <v>507</v>
      </c>
      <c r="AQ439" s="227">
        <v>229</v>
      </c>
      <c r="AR439" s="227">
        <v>219</v>
      </c>
      <c r="AS439" s="227">
        <v>240</v>
      </c>
      <c r="AT439" s="227">
        <v>201</v>
      </c>
      <c r="AU439" s="226">
        <v>57</v>
      </c>
      <c r="AV439" s="226">
        <v>125</v>
      </c>
      <c r="AW439" s="226">
        <v>117</v>
      </c>
      <c r="AX439" s="226">
        <v>136</v>
      </c>
      <c r="AY439" s="227">
        <v>64</v>
      </c>
      <c r="AZ439" s="227">
        <v>58</v>
      </c>
      <c r="BA439" s="227">
        <v>66</v>
      </c>
      <c r="BB439" s="227">
        <v>67</v>
      </c>
      <c r="BC439" s="226">
        <f t="shared" si="181"/>
        <v>190</v>
      </c>
      <c r="BD439" s="226">
        <f t="shared" si="181"/>
        <v>345</v>
      </c>
      <c r="BE439" s="226">
        <f t="shared" si="181"/>
        <v>346</v>
      </c>
      <c r="BF439" s="226">
        <f t="shared" si="181"/>
        <v>370</v>
      </c>
      <c r="BG439" s="218">
        <f t="shared" si="186"/>
        <v>144</v>
      </c>
      <c r="BH439" s="218">
        <f t="shared" si="186"/>
        <v>144</v>
      </c>
      <c r="BI439" s="218">
        <f t="shared" si="186"/>
        <v>158</v>
      </c>
      <c r="BJ439" s="218">
        <f t="shared" si="186"/>
        <v>116</v>
      </c>
      <c r="BK439" s="226">
        <f t="shared" si="183"/>
        <v>0</v>
      </c>
      <c r="BL439" s="226">
        <f t="shared" si="183"/>
        <v>1</v>
      </c>
      <c r="BM439" s="226">
        <f t="shared" si="183"/>
        <v>0</v>
      </c>
      <c r="BN439" s="226">
        <f t="shared" si="182"/>
        <v>1</v>
      </c>
      <c r="BO439" s="227">
        <f t="shared" si="182"/>
        <v>21</v>
      </c>
      <c r="BP439" s="227">
        <f t="shared" si="182"/>
        <v>17</v>
      </c>
      <c r="BQ439" s="227">
        <f t="shared" si="182"/>
        <v>16</v>
      </c>
      <c r="BR439" s="227">
        <f t="shared" si="173"/>
        <v>18</v>
      </c>
      <c r="BS439" s="226">
        <v>0</v>
      </c>
      <c r="BT439" s="226">
        <v>1</v>
      </c>
      <c r="BU439" s="226">
        <v>0</v>
      </c>
      <c r="BV439" s="226">
        <v>1</v>
      </c>
      <c r="BW439" s="227">
        <v>21</v>
      </c>
      <c r="BX439" s="227">
        <v>17</v>
      </c>
      <c r="BY439" s="227">
        <v>16</v>
      </c>
      <c r="BZ439" s="227">
        <v>18</v>
      </c>
      <c r="CA439" s="226">
        <v>0</v>
      </c>
      <c r="CB439" s="226">
        <f>IFERROR(VLOOKUP($G439,[12]ITEM!$B$2:$AC$939,26,0),0)</f>
        <v>0</v>
      </c>
      <c r="CC439" s="226">
        <f>IFERROR(VLOOKUP($G439,[12]ITEM!$B$2:$AC$939,27,0),0)</f>
        <v>0</v>
      </c>
      <c r="CD439" s="226">
        <f>IFERROR(VLOOKUP($G439,[12]ITEM!$B$2:$AC$939,28,0),0)</f>
        <v>0</v>
      </c>
      <c r="CE439" s="227">
        <v>0</v>
      </c>
      <c r="CF439" s="227">
        <v>0</v>
      </c>
      <c r="CG439" s="227">
        <v>0</v>
      </c>
      <c r="CH439" s="227">
        <v>0</v>
      </c>
      <c r="CI439" s="375"/>
      <c r="CJ439" s="226">
        <f t="shared" si="164"/>
        <v>191</v>
      </c>
      <c r="CK439" s="226">
        <f t="shared" si="164"/>
        <v>350</v>
      </c>
      <c r="CL439" s="226">
        <f t="shared" si="164"/>
        <v>346</v>
      </c>
      <c r="CM439" s="226">
        <f t="shared" si="164"/>
        <v>374</v>
      </c>
      <c r="CN439" s="227">
        <f t="shared" si="164"/>
        <v>144</v>
      </c>
      <c r="CO439" s="227">
        <f t="shared" si="164"/>
        <v>140.64213753266176</v>
      </c>
      <c r="CP439" s="227">
        <f t="shared" si="164"/>
        <v>149.55992859885708</v>
      </c>
      <c r="CQ439" s="227">
        <f t="shared" si="184"/>
        <v>132.12984772820334</v>
      </c>
      <c r="CR439" s="226">
        <v>156</v>
      </c>
      <c r="CS439" s="226">
        <v>299</v>
      </c>
      <c r="CT439" s="226">
        <v>294</v>
      </c>
      <c r="CU439" s="226">
        <v>322</v>
      </c>
      <c r="CV439" s="227">
        <f t="shared" si="165"/>
        <v>97</v>
      </c>
      <c r="CW439" s="227">
        <f>CV439*(1+('[13]GROWTH (YoY)'!AR439/100))</f>
        <v>92.642137532661764</v>
      </c>
      <c r="CX439" s="227">
        <f>CW439*(1+('[13]GROWTH (YoY)'!AS439/100))</f>
        <v>101.5599285988571</v>
      </c>
      <c r="CY439" s="227">
        <f>CX439*(1+('[13]GROWTH (YoY)'!AT439/100))</f>
        <v>85.12984772820333</v>
      </c>
      <c r="CZ439" s="226">
        <v>3</v>
      </c>
      <c r="DA439" s="226">
        <v>4</v>
      </c>
      <c r="DB439" s="226">
        <v>4</v>
      </c>
      <c r="DC439" s="226">
        <v>4</v>
      </c>
      <c r="DD439" s="227">
        <v>0</v>
      </c>
      <c r="DE439" s="227">
        <v>0</v>
      </c>
      <c r="DF439" s="227">
        <v>0</v>
      </c>
      <c r="DG439" s="227">
        <v>0</v>
      </c>
      <c r="DH439" s="226">
        <v>32</v>
      </c>
      <c r="DI439" s="226">
        <v>47</v>
      </c>
      <c r="DJ439" s="226">
        <v>48</v>
      </c>
      <c r="DK439" s="226">
        <v>48</v>
      </c>
      <c r="DL439" s="227">
        <v>47</v>
      </c>
      <c r="DM439" s="227">
        <v>48</v>
      </c>
      <c r="DN439" s="227">
        <v>48</v>
      </c>
      <c r="DO439" s="227">
        <v>47</v>
      </c>
      <c r="DP439" s="376">
        <f t="shared" si="187"/>
        <v>-1</v>
      </c>
      <c r="DQ439" s="226">
        <f t="shared" si="187"/>
        <v>-5</v>
      </c>
      <c r="DR439" s="226">
        <f t="shared" si="187"/>
        <v>0</v>
      </c>
      <c r="DS439" s="226">
        <f t="shared" si="172"/>
        <v>-4</v>
      </c>
      <c r="DT439" s="227">
        <f t="shared" si="172"/>
        <v>0</v>
      </c>
      <c r="DU439" s="227">
        <f t="shared" si="172"/>
        <v>3.3578624673382365</v>
      </c>
      <c r="DV439" s="227">
        <f t="shared" si="172"/>
        <v>8.4400714011429159</v>
      </c>
      <c r="DW439" s="227">
        <f t="shared" si="172"/>
        <v>-16.129847728203345</v>
      </c>
      <c r="DX439" s="377">
        <f t="shared" si="174"/>
        <v>0.84082156611039793</v>
      </c>
      <c r="DY439" s="377">
        <f t="shared" si="174"/>
        <v>0.84130727762803237</v>
      </c>
      <c r="DZ439" s="377">
        <f t="shared" si="174"/>
        <v>0.84143835616438356</v>
      </c>
      <c r="EA439" s="377">
        <f t="shared" si="174"/>
        <v>0.84120037511722412</v>
      </c>
      <c r="EB439" s="378">
        <f t="shared" si="174"/>
        <v>0.88589935226706529</v>
      </c>
      <c r="EC439" s="378">
        <f t="shared" si="174"/>
        <v>0.88900152052711612</v>
      </c>
      <c r="ED439" s="378">
        <f t="shared" si="174"/>
        <v>0.89795918367346939</v>
      </c>
      <c r="EE439" s="378">
        <f t="shared" si="185"/>
        <v>0.90408357075023738</v>
      </c>
      <c r="EG439" s="226">
        <v>1407</v>
      </c>
      <c r="EH439" s="226">
        <v>1105</v>
      </c>
      <c r="EI439" s="226">
        <v>302</v>
      </c>
      <c r="EJ439" s="226">
        <v>94</v>
      </c>
      <c r="EK439" s="226">
        <v>181</v>
      </c>
      <c r="EL439" s="226">
        <v>4140</v>
      </c>
      <c r="EM439" s="226">
        <v>4134</v>
      </c>
      <c r="EN439" s="379">
        <f t="shared" si="166"/>
        <v>0.78535891968727789</v>
      </c>
      <c r="EO439" s="226">
        <f t="shared" si="167"/>
        <v>31.125827814569533</v>
      </c>
      <c r="EP439" s="379">
        <f t="shared" si="168"/>
        <v>0.12864250177683015</v>
      </c>
      <c r="EQ439" s="226">
        <f t="shared" si="169"/>
        <v>43719.806763285022</v>
      </c>
      <c r="ER439" s="226">
        <f t="shared" si="170"/>
        <v>1894.8556684405742</v>
      </c>
      <c r="ES439" s="292"/>
      <c r="ET439" s="227">
        <v>2007</v>
      </c>
      <c r="EU439" s="227">
        <v>1778</v>
      </c>
      <c r="EV439" s="227">
        <v>229</v>
      </c>
      <c r="EW439" s="227">
        <v>140</v>
      </c>
      <c r="EX439" s="227">
        <v>222</v>
      </c>
      <c r="EY439" s="227">
        <v>4804</v>
      </c>
      <c r="EZ439" s="227">
        <v>4798</v>
      </c>
      <c r="FA439" s="380">
        <f t="shared" si="175"/>
        <v>0.88589935226706529</v>
      </c>
      <c r="FB439" s="228">
        <f t="shared" si="176"/>
        <v>61.135371179039296</v>
      </c>
      <c r="FC439" s="380">
        <f t="shared" si="177"/>
        <v>0.11061285500747384</v>
      </c>
      <c r="FD439" s="227">
        <f t="shared" si="178"/>
        <v>46211.49042464613</v>
      </c>
      <c r="FE439" s="227">
        <f t="shared" si="179"/>
        <v>2431.5687091843824</v>
      </c>
      <c r="FF439" s="227">
        <v>229</v>
      </c>
      <c r="FG439" s="228">
        <f t="shared" si="171"/>
        <v>46.724890829694324</v>
      </c>
      <c r="FH439" s="227">
        <v>107</v>
      </c>
      <c r="FI439" s="227">
        <v>229</v>
      </c>
      <c r="FJ439" s="227">
        <v>4</v>
      </c>
      <c r="FK439" s="227">
        <f t="shared" si="162"/>
        <v>118</v>
      </c>
      <c r="FL439" s="227">
        <v>41</v>
      </c>
      <c r="FM439" s="227">
        <f t="shared" si="163"/>
        <v>77</v>
      </c>
      <c r="FZ439" s="229"/>
      <c r="GA439" s="229"/>
      <c r="GB439" s="229"/>
      <c r="GC439" s="229"/>
      <c r="GD439" s="229"/>
    </row>
    <row r="440" spans="1:186" s="368" customFormat="1">
      <c r="A440" s="287" t="s">
        <v>534</v>
      </c>
      <c r="B440" s="369" t="s">
        <v>535</v>
      </c>
      <c r="C440" s="287" t="s">
        <v>1091</v>
      </c>
      <c r="D440" s="403" t="s">
        <v>3126</v>
      </c>
      <c r="E440" s="369" t="s">
        <v>1092</v>
      </c>
      <c r="F440" s="403">
        <v>437</v>
      </c>
      <c r="G440" s="404" t="s">
        <v>1107</v>
      </c>
      <c r="H440" s="392" t="s">
        <v>1108</v>
      </c>
      <c r="I440" s="287" t="s">
        <v>1083</v>
      </c>
      <c r="J440" s="369" t="s">
        <v>1084</v>
      </c>
      <c r="K440" s="287" t="s">
        <v>651</v>
      </c>
      <c r="L440" s="369" t="s">
        <v>1084</v>
      </c>
      <c r="M440" s="369" t="s">
        <v>3124</v>
      </c>
      <c r="N440" s="372">
        <v>1</v>
      </c>
      <c r="O440" s="373">
        <v>77</v>
      </c>
      <c r="P440" s="373">
        <v>147</v>
      </c>
      <c r="Q440" s="373">
        <v>144</v>
      </c>
      <c r="R440" s="373">
        <v>157</v>
      </c>
      <c r="S440" s="374">
        <v>191</v>
      </c>
      <c r="T440" s="374">
        <v>187</v>
      </c>
      <c r="U440" s="374">
        <v>223</v>
      </c>
      <c r="V440" s="374">
        <v>249</v>
      </c>
      <c r="W440" s="373">
        <v>40</v>
      </c>
      <c r="X440" s="373">
        <v>77</v>
      </c>
      <c r="Y440" s="373">
        <v>75</v>
      </c>
      <c r="Z440" s="373">
        <v>82</v>
      </c>
      <c r="AA440" s="374">
        <v>152</v>
      </c>
      <c r="AB440" s="374">
        <v>150</v>
      </c>
      <c r="AC440" s="374">
        <v>184</v>
      </c>
      <c r="AD440" s="374">
        <v>206</v>
      </c>
      <c r="AE440" s="373">
        <v>0</v>
      </c>
      <c r="AF440" s="373">
        <v>1</v>
      </c>
      <c r="AG440" s="373">
        <v>0</v>
      </c>
      <c r="AH440" s="373">
        <v>0</v>
      </c>
      <c r="AI440" s="374">
        <v>1</v>
      </c>
      <c r="AJ440" s="374">
        <v>1</v>
      </c>
      <c r="AK440" s="374">
        <v>1</v>
      </c>
      <c r="AL440" s="374">
        <v>1</v>
      </c>
      <c r="AM440" s="226">
        <v>37</v>
      </c>
      <c r="AN440" s="226">
        <v>70</v>
      </c>
      <c r="AO440" s="226">
        <v>69</v>
      </c>
      <c r="AP440" s="226">
        <v>76</v>
      </c>
      <c r="AQ440" s="227">
        <v>39</v>
      </c>
      <c r="AR440" s="227">
        <v>37</v>
      </c>
      <c r="AS440" s="227">
        <v>39</v>
      </c>
      <c r="AT440" s="227">
        <v>43</v>
      </c>
      <c r="AU440" s="226">
        <v>13</v>
      </c>
      <c r="AV440" s="226">
        <v>27</v>
      </c>
      <c r="AW440" s="226">
        <v>25</v>
      </c>
      <c r="AX440" s="226">
        <v>27</v>
      </c>
      <c r="AY440" s="227">
        <v>11</v>
      </c>
      <c r="AZ440" s="227">
        <v>10</v>
      </c>
      <c r="BA440" s="227">
        <v>11</v>
      </c>
      <c r="BB440" s="227">
        <v>11</v>
      </c>
      <c r="BC440" s="226">
        <f t="shared" si="181"/>
        <v>24</v>
      </c>
      <c r="BD440" s="226">
        <f t="shared" si="181"/>
        <v>40</v>
      </c>
      <c r="BE440" s="226">
        <f t="shared" si="181"/>
        <v>41</v>
      </c>
      <c r="BF440" s="226">
        <f t="shared" si="181"/>
        <v>45</v>
      </c>
      <c r="BG440" s="218">
        <f t="shared" si="186"/>
        <v>17</v>
      </c>
      <c r="BH440" s="218">
        <f t="shared" si="186"/>
        <v>16</v>
      </c>
      <c r="BI440" s="218">
        <f t="shared" si="186"/>
        <v>16</v>
      </c>
      <c r="BJ440" s="218">
        <f t="shared" si="186"/>
        <v>22</v>
      </c>
      <c r="BK440" s="226">
        <f t="shared" si="183"/>
        <v>0</v>
      </c>
      <c r="BL440" s="226">
        <f t="shared" si="183"/>
        <v>3</v>
      </c>
      <c r="BM440" s="226">
        <f t="shared" si="183"/>
        <v>3</v>
      </c>
      <c r="BN440" s="226">
        <f t="shared" si="182"/>
        <v>4</v>
      </c>
      <c r="BO440" s="227">
        <f t="shared" si="182"/>
        <v>11</v>
      </c>
      <c r="BP440" s="227">
        <f t="shared" si="182"/>
        <v>11</v>
      </c>
      <c r="BQ440" s="227">
        <f t="shared" si="182"/>
        <v>12</v>
      </c>
      <c r="BR440" s="227">
        <f t="shared" si="173"/>
        <v>10</v>
      </c>
      <c r="BS440" s="226">
        <v>0</v>
      </c>
      <c r="BT440" s="226">
        <v>3</v>
      </c>
      <c r="BU440" s="226">
        <v>3</v>
      </c>
      <c r="BV440" s="226">
        <v>4</v>
      </c>
      <c r="BW440" s="227">
        <v>11</v>
      </c>
      <c r="BX440" s="227">
        <v>11</v>
      </c>
      <c r="BY440" s="227">
        <v>12</v>
      </c>
      <c r="BZ440" s="227">
        <v>10</v>
      </c>
      <c r="CA440" s="226">
        <v>0</v>
      </c>
      <c r="CB440" s="226">
        <f>IFERROR(VLOOKUP($G440,[12]ITEM!$B$2:$AC$939,26,0),0)</f>
        <v>0</v>
      </c>
      <c r="CC440" s="226">
        <f>IFERROR(VLOOKUP($G440,[12]ITEM!$B$2:$AC$939,27,0),0)</f>
        <v>0</v>
      </c>
      <c r="CD440" s="226">
        <f>IFERROR(VLOOKUP($G440,[12]ITEM!$B$2:$AC$939,28,0),0)</f>
        <v>0</v>
      </c>
      <c r="CE440" s="227">
        <v>0</v>
      </c>
      <c r="CF440" s="227">
        <v>0</v>
      </c>
      <c r="CG440" s="227">
        <v>0</v>
      </c>
      <c r="CH440" s="227">
        <v>0</v>
      </c>
      <c r="CI440" s="375"/>
      <c r="CJ440" s="226">
        <f t="shared" si="164"/>
        <v>24</v>
      </c>
      <c r="CK440" s="226">
        <f t="shared" si="164"/>
        <v>47</v>
      </c>
      <c r="CL440" s="226">
        <f t="shared" si="164"/>
        <v>46</v>
      </c>
      <c r="CM440" s="226">
        <f t="shared" ref="CM440:CQ500" si="188">CU440+DC440+DK440</f>
        <v>50</v>
      </c>
      <c r="CN440" s="227">
        <f t="shared" si="188"/>
        <v>17</v>
      </c>
      <c r="CO440" s="227">
        <f t="shared" si="188"/>
        <v>16.178034956410773</v>
      </c>
      <c r="CP440" s="227">
        <f t="shared" si="188"/>
        <v>17.195007009293494</v>
      </c>
      <c r="CQ440" s="227">
        <f t="shared" si="184"/>
        <v>18.941122275177324</v>
      </c>
      <c r="CR440" s="226">
        <v>24</v>
      </c>
      <c r="CS440" s="226">
        <v>47</v>
      </c>
      <c r="CT440" s="226">
        <v>46</v>
      </c>
      <c r="CU440" s="226">
        <v>50</v>
      </c>
      <c r="CV440" s="227">
        <f t="shared" si="165"/>
        <v>17</v>
      </c>
      <c r="CW440" s="227">
        <f>CV440*(1+('[13]GROWTH (YoY)'!AR440/100))</f>
        <v>16.178034956410773</v>
      </c>
      <c r="CX440" s="227">
        <f>CW440*(1+('[13]GROWTH (YoY)'!AS440/100))</f>
        <v>17.195007009293494</v>
      </c>
      <c r="CY440" s="227">
        <f>CX440*(1+('[13]GROWTH (YoY)'!AT440/100))</f>
        <v>18.941122275177324</v>
      </c>
      <c r="CZ440" s="226">
        <v>0</v>
      </c>
      <c r="DA440" s="226">
        <v>0</v>
      </c>
      <c r="DB440" s="226">
        <v>0</v>
      </c>
      <c r="DC440" s="226">
        <v>0</v>
      </c>
      <c r="DD440" s="227">
        <v>0</v>
      </c>
      <c r="DE440" s="227">
        <v>0</v>
      </c>
      <c r="DF440" s="227">
        <v>0</v>
      </c>
      <c r="DG440" s="227">
        <v>0</v>
      </c>
      <c r="DH440" s="226">
        <v>0</v>
      </c>
      <c r="DI440" s="226">
        <v>0</v>
      </c>
      <c r="DJ440" s="226">
        <v>0</v>
      </c>
      <c r="DK440" s="226">
        <v>0</v>
      </c>
      <c r="DL440" s="227">
        <v>0</v>
      </c>
      <c r="DM440" s="227">
        <v>0</v>
      </c>
      <c r="DN440" s="227">
        <v>0</v>
      </c>
      <c r="DO440" s="227">
        <v>0</v>
      </c>
      <c r="DP440" s="376">
        <f t="shared" si="187"/>
        <v>0</v>
      </c>
      <c r="DQ440" s="226">
        <f t="shared" si="187"/>
        <v>-7</v>
      </c>
      <c r="DR440" s="226">
        <f t="shared" si="187"/>
        <v>-5</v>
      </c>
      <c r="DS440" s="226">
        <f t="shared" si="172"/>
        <v>-5</v>
      </c>
      <c r="DT440" s="227">
        <f t="shared" si="172"/>
        <v>0</v>
      </c>
      <c r="DU440" s="227">
        <f t="shared" si="172"/>
        <v>-0.17803495641077305</v>
      </c>
      <c r="DV440" s="227">
        <f t="shared" si="172"/>
        <v>-1.1950070092934943</v>
      </c>
      <c r="DW440" s="227">
        <f t="shared" si="172"/>
        <v>3.0588777248226755</v>
      </c>
      <c r="DX440" s="377">
        <f t="shared" si="174"/>
        <v>0.51948051948051943</v>
      </c>
      <c r="DY440" s="377">
        <f t="shared" si="174"/>
        <v>0.52380952380952384</v>
      </c>
      <c r="DZ440" s="377">
        <f t="shared" si="174"/>
        <v>0.52083333333333337</v>
      </c>
      <c r="EA440" s="377">
        <f t="shared" si="174"/>
        <v>0.52229299363057324</v>
      </c>
      <c r="EB440" s="378">
        <f t="shared" si="174"/>
        <v>0.79581151832460728</v>
      </c>
      <c r="EC440" s="378">
        <f t="shared" si="174"/>
        <v>0.80213903743315507</v>
      </c>
      <c r="ED440" s="378">
        <f t="shared" si="174"/>
        <v>0.82511210762331844</v>
      </c>
      <c r="EE440" s="378">
        <f t="shared" si="185"/>
        <v>0.82730923694779113</v>
      </c>
      <c r="EG440" s="226">
        <v>25</v>
      </c>
      <c r="EH440" s="226">
        <v>20</v>
      </c>
      <c r="EI440" s="226">
        <v>5</v>
      </c>
      <c r="EJ440" s="226">
        <v>2</v>
      </c>
      <c r="EK440" s="226">
        <v>2</v>
      </c>
      <c r="EL440" s="226">
        <v>77</v>
      </c>
      <c r="EM440" s="226">
        <v>77</v>
      </c>
      <c r="EN440" s="379">
        <f t="shared" si="166"/>
        <v>0.8</v>
      </c>
      <c r="EO440" s="226">
        <f t="shared" si="167"/>
        <v>40</v>
      </c>
      <c r="EP440" s="379">
        <f t="shared" si="168"/>
        <v>0.08</v>
      </c>
      <c r="EQ440" s="226">
        <f t="shared" si="169"/>
        <v>25974.025974025975</v>
      </c>
      <c r="ER440" s="226">
        <f t="shared" si="170"/>
        <v>2164.5021645021648</v>
      </c>
      <c r="ES440" s="292"/>
      <c r="ET440" s="227">
        <v>191</v>
      </c>
      <c r="EU440" s="227">
        <v>152</v>
      </c>
      <c r="EV440" s="227">
        <v>39</v>
      </c>
      <c r="EW440" s="227">
        <v>8</v>
      </c>
      <c r="EX440" s="227">
        <v>22</v>
      </c>
      <c r="EY440" s="227">
        <v>205</v>
      </c>
      <c r="EZ440" s="227">
        <v>202</v>
      </c>
      <c r="FA440" s="380">
        <f t="shared" si="175"/>
        <v>0.79581151832460728</v>
      </c>
      <c r="FB440" s="228">
        <f t="shared" si="176"/>
        <v>20.512820512820511</v>
      </c>
      <c r="FC440" s="380">
        <f t="shared" si="177"/>
        <v>0.11518324607329843</v>
      </c>
      <c r="FD440" s="227">
        <f t="shared" si="178"/>
        <v>107317.0731707317</v>
      </c>
      <c r="FE440" s="227">
        <f t="shared" si="179"/>
        <v>3300.3300330033003</v>
      </c>
      <c r="FF440" s="227">
        <v>39</v>
      </c>
      <c r="FG440" s="228">
        <f t="shared" si="171"/>
        <v>46.153846153846153</v>
      </c>
      <c r="FH440" s="227">
        <v>18</v>
      </c>
      <c r="FI440" s="227">
        <v>39</v>
      </c>
      <c r="FJ440" s="227">
        <v>1</v>
      </c>
      <c r="FK440" s="227">
        <f t="shared" si="162"/>
        <v>20</v>
      </c>
      <c r="FL440" s="227">
        <v>4</v>
      </c>
      <c r="FM440" s="227">
        <f t="shared" si="163"/>
        <v>16</v>
      </c>
      <c r="FZ440" s="229"/>
      <c r="GA440" s="229"/>
      <c r="GB440" s="229"/>
      <c r="GC440" s="229"/>
      <c r="GD440" s="229"/>
    </row>
    <row r="441" spans="1:186" s="368" customFormat="1">
      <c r="A441" s="287" t="s">
        <v>534</v>
      </c>
      <c r="B441" s="369" t="s">
        <v>535</v>
      </c>
      <c r="C441" s="287" t="s">
        <v>1109</v>
      </c>
      <c r="D441" s="403" t="s">
        <v>3126</v>
      </c>
      <c r="E441" s="369" t="s">
        <v>1110</v>
      </c>
      <c r="F441" s="403">
        <v>438</v>
      </c>
      <c r="G441" s="404" t="s">
        <v>1111</v>
      </c>
      <c r="H441" s="392" t="s">
        <v>1112</v>
      </c>
      <c r="I441" s="287" t="s">
        <v>1113</v>
      </c>
      <c r="J441" s="369" t="s">
        <v>1114</v>
      </c>
      <c r="K441" s="287" t="s">
        <v>665</v>
      </c>
      <c r="L441" s="369" t="s">
        <v>1115</v>
      </c>
      <c r="M441" s="369" t="s">
        <v>3124</v>
      </c>
      <c r="N441" s="372">
        <v>1</v>
      </c>
      <c r="O441" s="373">
        <v>7110</v>
      </c>
      <c r="P441" s="373">
        <v>8489</v>
      </c>
      <c r="Q441" s="373">
        <v>9276</v>
      </c>
      <c r="R441" s="373">
        <v>9893</v>
      </c>
      <c r="S441" s="374">
        <v>8732</v>
      </c>
      <c r="T441" s="374">
        <v>9659</v>
      </c>
      <c r="U441" s="374">
        <v>10195</v>
      </c>
      <c r="V441" s="374">
        <v>10239</v>
      </c>
      <c r="W441" s="373">
        <v>5026</v>
      </c>
      <c r="X441" s="373">
        <v>6052</v>
      </c>
      <c r="Y441" s="373">
        <v>6614</v>
      </c>
      <c r="Z441" s="373">
        <v>7061</v>
      </c>
      <c r="AA441" s="374">
        <v>6021</v>
      </c>
      <c r="AB441" s="374">
        <v>6660</v>
      </c>
      <c r="AC441" s="374">
        <v>6995</v>
      </c>
      <c r="AD441" s="374">
        <v>7025</v>
      </c>
      <c r="AE441" s="373">
        <v>35</v>
      </c>
      <c r="AF441" s="373">
        <v>32</v>
      </c>
      <c r="AG441" s="373">
        <v>31</v>
      </c>
      <c r="AH441" s="373">
        <v>31</v>
      </c>
      <c r="AI441" s="374">
        <v>32</v>
      </c>
      <c r="AJ441" s="374">
        <v>32</v>
      </c>
      <c r="AK441" s="374">
        <v>32</v>
      </c>
      <c r="AL441" s="374">
        <v>33</v>
      </c>
      <c r="AM441" s="226">
        <v>2083</v>
      </c>
      <c r="AN441" s="226">
        <v>2436</v>
      </c>
      <c r="AO441" s="226">
        <v>2662</v>
      </c>
      <c r="AP441" s="226">
        <v>2832</v>
      </c>
      <c r="AQ441" s="227">
        <v>2711</v>
      </c>
      <c r="AR441" s="227">
        <v>2998</v>
      </c>
      <c r="AS441" s="227">
        <v>3200</v>
      </c>
      <c r="AT441" s="227">
        <v>3213</v>
      </c>
      <c r="AU441" s="226">
        <v>1413</v>
      </c>
      <c r="AV441" s="226">
        <v>1577</v>
      </c>
      <c r="AW441" s="226">
        <v>1735</v>
      </c>
      <c r="AX441" s="226">
        <v>1900</v>
      </c>
      <c r="AY441" s="227">
        <v>1846</v>
      </c>
      <c r="AZ441" s="227">
        <v>2014</v>
      </c>
      <c r="BA441" s="227">
        <v>2212</v>
      </c>
      <c r="BB441" s="227">
        <v>2265</v>
      </c>
      <c r="BC441" s="226">
        <f t="shared" si="181"/>
        <v>589</v>
      </c>
      <c r="BD441" s="226">
        <f t="shared" si="181"/>
        <v>758</v>
      </c>
      <c r="BE441" s="226">
        <f t="shared" si="181"/>
        <v>841</v>
      </c>
      <c r="BF441" s="226">
        <f t="shared" si="181"/>
        <v>850</v>
      </c>
      <c r="BG441" s="218">
        <f t="shared" si="186"/>
        <v>703</v>
      </c>
      <c r="BH441" s="218">
        <f t="shared" si="186"/>
        <v>829</v>
      </c>
      <c r="BI441" s="218">
        <f t="shared" si="186"/>
        <v>831</v>
      </c>
      <c r="BJ441" s="218">
        <f t="shared" si="186"/>
        <v>779</v>
      </c>
      <c r="BK441" s="226">
        <f t="shared" si="183"/>
        <v>81</v>
      </c>
      <c r="BL441" s="226">
        <f t="shared" si="183"/>
        <v>101</v>
      </c>
      <c r="BM441" s="226">
        <f t="shared" si="183"/>
        <v>86</v>
      </c>
      <c r="BN441" s="226">
        <f t="shared" si="182"/>
        <v>82</v>
      </c>
      <c r="BO441" s="227">
        <f t="shared" si="182"/>
        <v>162</v>
      </c>
      <c r="BP441" s="227">
        <f t="shared" si="182"/>
        <v>155</v>
      </c>
      <c r="BQ441" s="227">
        <f t="shared" si="182"/>
        <v>157</v>
      </c>
      <c r="BR441" s="227">
        <f t="shared" si="173"/>
        <v>169</v>
      </c>
      <c r="BS441" s="226">
        <v>91</v>
      </c>
      <c r="BT441" s="226">
        <v>101</v>
      </c>
      <c r="BU441" s="226">
        <v>86</v>
      </c>
      <c r="BV441" s="226">
        <v>82</v>
      </c>
      <c r="BW441" s="227">
        <v>162</v>
      </c>
      <c r="BX441" s="227">
        <v>155</v>
      </c>
      <c r="BY441" s="227">
        <v>157</v>
      </c>
      <c r="BZ441" s="227">
        <v>169</v>
      </c>
      <c r="CA441" s="226">
        <v>10</v>
      </c>
      <c r="CB441" s="226">
        <f>IFERROR(VLOOKUP($G441,[12]ITEM!$B$2:$AC$939,26,0),0)</f>
        <v>0</v>
      </c>
      <c r="CC441" s="226">
        <f>IFERROR(VLOOKUP($G441,[12]ITEM!$B$2:$AC$939,27,0),0)</f>
        <v>0</v>
      </c>
      <c r="CD441" s="226">
        <f>IFERROR(VLOOKUP($G441,[12]ITEM!$B$2:$AC$939,28,0),0)</f>
        <v>0</v>
      </c>
      <c r="CE441" s="227">
        <v>0</v>
      </c>
      <c r="CF441" s="227">
        <v>0</v>
      </c>
      <c r="CG441" s="227">
        <v>0</v>
      </c>
      <c r="CH441" s="227">
        <v>0</v>
      </c>
      <c r="CI441" s="375"/>
      <c r="CJ441" s="226">
        <f t="shared" ref="CJ441:CN504" si="189">CR441+CZ441+DH441</f>
        <v>588</v>
      </c>
      <c r="CK441" s="226">
        <f t="shared" si="189"/>
        <v>372</v>
      </c>
      <c r="CL441" s="226">
        <f t="shared" si="189"/>
        <v>394</v>
      </c>
      <c r="CM441" s="226">
        <f t="shared" si="188"/>
        <v>401</v>
      </c>
      <c r="CN441" s="227">
        <f t="shared" si="188"/>
        <v>703</v>
      </c>
      <c r="CO441" s="227">
        <f t="shared" si="188"/>
        <v>742.62285278528475</v>
      </c>
      <c r="CP441" s="227">
        <f t="shared" si="188"/>
        <v>769.95219169067445</v>
      </c>
      <c r="CQ441" s="227">
        <f t="shared" si="184"/>
        <v>787.74036854750557</v>
      </c>
      <c r="CR441" s="226">
        <v>181</v>
      </c>
      <c r="CS441" s="226">
        <v>228</v>
      </c>
      <c r="CT441" s="226">
        <v>249</v>
      </c>
      <c r="CU441" s="226">
        <v>265</v>
      </c>
      <c r="CV441" s="227">
        <f t="shared" si="165"/>
        <v>355</v>
      </c>
      <c r="CW441" s="227">
        <f>CV441*(1+('[13]GROWTH (YoY)'!AR441/100))</f>
        <v>392.62285278528481</v>
      </c>
      <c r="CX441" s="227">
        <f>CW441*(1+('[13]GROWTH (YoY)'!AS441/100))</f>
        <v>418.95219169067445</v>
      </c>
      <c r="CY441" s="227">
        <f>CX441*(1+('[13]GROWTH (YoY)'!AT441/100))</f>
        <v>420.74036854750562</v>
      </c>
      <c r="CZ441" s="226">
        <v>0</v>
      </c>
      <c r="DA441" s="226">
        <v>0</v>
      </c>
      <c r="DB441" s="226">
        <v>0</v>
      </c>
      <c r="DC441" s="226">
        <v>0</v>
      </c>
      <c r="DD441" s="227">
        <v>207</v>
      </c>
      <c r="DE441" s="227">
        <v>211</v>
      </c>
      <c r="DF441" s="227">
        <v>224</v>
      </c>
      <c r="DG441" s="227">
        <v>246</v>
      </c>
      <c r="DH441" s="226">
        <v>407</v>
      </c>
      <c r="DI441" s="226">
        <v>144</v>
      </c>
      <c r="DJ441" s="226">
        <v>145</v>
      </c>
      <c r="DK441" s="226">
        <v>136</v>
      </c>
      <c r="DL441" s="227">
        <v>141</v>
      </c>
      <c r="DM441" s="227">
        <v>139</v>
      </c>
      <c r="DN441" s="227">
        <v>127</v>
      </c>
      <c r="DO441" s="227">
        <v>121</v>
      </c>
      <c r="DP441" s="376">
        <f t="shared" si="187"/>
        <v>1</v>
      </c>
      <c r="DQ441" s="226">
        <f t="shared" si="187"/>
        <v>386</v>
      </c>
      <c r="DR441" s="226">
        <f t="shared" si="187"/>
        <v>447</v>
      </c>
      <c r="DS441" s="226">
        <f t="shared" si="172"/>
        <v>449</v>
      </c>
      <c r="DT441" s="227">
        <f t="shared" si="172"/>
        <v>0</v>
      </c>
      <c r="DU441" s="227">
        <f t="shared" si="172"/>
        <v>86.377147214715251</v>
      </c>
      <c r="DV441" s="227">
        <f t="shared" si="172"/>
        <v>61.047808309325546</v>
      </c>
      <c r="DW441" s="227">
        <f t="shared" si="172"/>
        <v>-8.7403685475055681</v>
      </c>
      <c r="DX441" s="377">
        <f t="shared" si="174"/>
        <v>0.70689170182841066</v>
      </c>
      <c r="DY441" s="377">
        <f t="shared" si="174"/>
        <v>0.71292260572505595</v>
      </c>
      <c r="DZ441" s="377">
        <f t="shared" si="174"/>
        <v>0.71302285467874083</v>
      </c>
      <c r="EA441" s="377">
        <f t="shared" si="174"/>
        <v>0.71373698574749822</v>
      </c>
      <c r="EB441" s="378">
        <f t="shared" si="174"/>
        <v>0.68953275309207518</v>
      </c>
      <c r="EC441" s="378">
        <f t="shared" si="174"/>
        <v>0.68951237188114711</v>
      </c>
      <c r="ED441" s="378">
        <f t="shared" si="174"/>
        <v>0.68612064737616474</v>
      </c>
      <c r="EE441" s="378">
        <f t="shared" si="185"/>
        <v>0.68610215841390765</v>
      </c>
      <c r="EG441" s="226">
        <v>8135</v>
      </c>
      <c r="EH441" s="226">
        <v>5767</v>
      </c>
      <c r="EI441" s="226">
        <v>2368</v>
      </c>
      <c r="EJ441" s="226">
        <v>1178</v>
      </c>
      <c r="EK441" s="226">
        <v>2525</v>
      </c>
      <c r="EL441" s="226">
        <v>65032</v>
      </c>
      <c r="EM441" s="226">
        <v>63846</v>
      </c>
      <c r="EN441" s="379">
        <f t="shared" si="166"/>
        <v>0.70891210817455441</v>
      </c>
      <c r="EO441" s="226">
        <f t="shared" si="167"/>
        <v>49.746621621621621</v>
      </c>
      <c r="EP441" s="379">
        <f t="shared" si="168"/>
        <v>0.31038721573448064</v>
      </c>
      <c r="EQ441" s="226">
        <f t="shared" si="169"/>
        <v>38827.038996186493</v>
      </c>
      <c r="ER441" s="226">
        <f t="shared" si="170"/>
        <v>1537.5539057523831</v>
      </c>
      <c r="ES441" s="292"/>
      <c r="ET441" s="227">
        <v>8732</v>
      </c>
      <c r="EU441" s="227">
        <v>6021</v>
      </c>
      <c r="EV441" s="227">
        <v>2711</v>
      </c>
      <c r="EW441" s="227">
        <v>1522</v>
      </c>
      <c r="EX441" s="227">
        <v>3273</v>
      </c>
      <c r="EY441" s="227">
        <v>64178</v>
      </c>
      <c r="EZ441" s="227">
        <v>62932</v>
      </c>
      <c r="FA441" s="380">
        <f t="shared" si="175"/>
        <v>0.68953275309207518</v>
      </c>
      <c r="FB441" s="228">
        <f t="shared" si="176"/>
        <v>56.141645149391373</v>
      </c>
      <c r="FC441" s="380">
        <f t="shared" si="177"/>
        <v>0.37482821804855704</v>
      </c>
      <c r="FD441" s="227">
        <f t="shared" si="178"/>
        <v>50998.784630247123</v>
      </c>
      <c r="FE441" s="227">
        <f t="shared" si="179"/>
        <v>2015.4028687048456</v>
      </c>
      <c r="FF441" s="227">
        <v>2711</v>
      </c>
      <c r="FG441" s="228">
        <f t="shared" si="171"/>
        <v>59.535226853559578</v>
      </c>
      <c r="FH441" s="227">
        <v>1614</v>
      </c>
      <c r="FI441" s="227">
        <v>2711</v>
      </c>
      <c r="FJ441" s="227">
        <v>46</v>
      </c>
      <c r="FK441" s="227">
        <f t="shared" si="162"/>
        <v>1051</v>
      </c>
      <c r="FL441" s="227">
        <v>178</v>
      </c>
      <c r="FM441" s="227">
        <f t="shared" si="163"/>
        <v>873</v>
      </c>
      <c r="FZ441" s="229"/>
      <c r="GA441" s="229"/>
      <c r="GB441" s="229"/>
      <c r="GC441" s="229"/>
      <c r="GD441" s="229"/>
    </row>
    <row r="442" spans="1:186" s="368" customFormat="1">
      <c r="A442" s="287" t="s">
        <v>534</v>
      </c>
      <c r="B442" s="369" t="s">
        <v>535</v>
      </c>
      <c r="C442" s="287" t="s">
        <v>1109</v>
      </c>
      <c r="D442" s="403" t="s">
        <v>3126</v>
      </c>
      <c r="E442" s="369" t="s">
        <v>1110</v>
      </c>
      <c r="F442" s="403">
        <v>439</v>
      </c>
      <c r="G442" s="404" t="s">
        <v>1116</v>
      </c>
      <c r="H442" s="392" t="s">
        <v>1117</v>
      </c>
      <c r="I442" s="287" t="s">
        <v>1113</v>
      </c>
      <c r="J442" s="369" t="s">
        <v>1114</v>
      </c>
      <c r="K442" s="287" t="s">
        <v>665</v>
      </c>
      <c r="L442" s="369" t="s">
        <v>1115</v>
      </c>
      <c r="M442" s="369" t="s">
        <v>3124</v>
      </c>
      <c r="N442" s="372">
        <v>1</v>
      </c>
      <c r="O442" s="373">
        <v>1703</v>
      </c>
      <c r="P442" s="373">
        <v>2236</v>
      </c>
      <c r="Q442" s="373">
        <v>2396</v>
      </c>
      <c r="R442" s="373">
        <v>2552</v>
      </c>
      <c r="S442" s="374">
        <v>1788</v>
      </c>
      <c r="T442" s="374">
        <v>1919</v>
      </c>
      <c r="U442" s="374">
        <v>2036</v>
      </c>
      <c r="V442" s="374">
        <v>2000</v>
      </c>
      <c r="W442" s="373">
        <v>1368</v>
      </c>
      <c r="X442" s="373">
        <v>1795</v>
      </c>
      <c r="Y442" s="373">
        <v>1923</v>
      </c>
      <c r="Z442" s="373">
        <v>2051</v>
      </c>
      <c r="AA442" s="374">
        <v>1218</v>
      </c>
      <c r="AB442" s="374">
        <v>1319</v>
      </c>
      <c r="AC442" s="374">
        <v>1396</v>
      </c>
      <c r="AD442" s="374">
        <v>1342</v>
      </c>
      <c r="AE442" s="373">
        <v>8</v>
      </c>
      <c r="AF442" s="373">
        <v>8</v>
      </c>
      <c r="AG442" s="373">
        <v>8</v>
      </c>
      <c r="AH442" s="373">
        <v>8</v>
      </c>
      <c r="AI442" s="374">
        <v>7</v>
      </c>
      <c r="AJ442" s="374">
        <v>6</v>
      </c>
      <c r="AK442" s="374">
        <v>6</v>
      </c>
      <c r="AL442" s="374">
        <v>6</v>
      </c>
      <c r="AM442" s="226">
        <v>335</v>
      </c>
      <c r="AN442" s="226">
        <v>441</v>
      </c>
      <c r="AO442" s="226">
        <v>473</v>
      </c>
      <c r="AP442" s="226">
        <v>502</v>
      </c>
      <c r="AQ442" s="227">
        <v>570</v>
      </c>
      <c r="AR442" s="227">
        <v>600</v>
      </c>
      <c r="AS442" s="227">
        <v>640</v>
      </c>
      <c r="AT442" s="227">
        <v>658</v>
      </c>
      <c r="AU442" s="226">
        <v>263</v>
      </c>
      <c r="AV442" s="226">
        <v>331</v>
      </c>
      <c r="AW442" s="226">
        <v>352</v>
      </c>
      <c r="AX442" s="226">
        <v>382</v>
      </c>
      <c r="AY442" s="227">
        <v>482</v>
      </c>
      <c r="AZ442" s="227">
        <v>513</v>
      </c>
      <c r="BA442" s="227">
        <v>564</v>
      </c>
      <c r="BB442" s="227">
        <v>579</v>
      </c>
      <c r="BC442" s="226">
        <f t="shared" si="181"/>
        <v>66</v>
      </c>
      <c r="BD442" s="226">
        <f t="shared" si="181"/>
        <v>95</v>
      </c>
      <c r="BE442" s="226">
        <f t="shared" si="181"/>
        <v>104</v>
      </c>
      <c r="BF442" s="226">
        <f t="shared" si="181"/>
        <v>104</v>
      </c>
      <c r="BG442" s="218">
        <f t="shared" si="186"/>
        <v>62</v>
      </c>
      <c r="BH442" s="218">
        <f t="shared" si="186"/>
        <v>61</v>
      </c>
      <c r="BI442" s="218">
        <f t="shared" si="186"/>
        <v>50</v>
      </c>
      <c r="BJ442" s="218">
        <f t="shared" si="186"/>
        <v>51</v>
      </c>
      <c r="BK442" s="226">
        <f t="shared" si="183"/>
        <v>6</v>
      </c>
      <c r="BL442" s="226">
        <f t="shared" si="183"/>
        <v>15</v>
      </c>
      <c r="BM442" s="226">
        <f t="shared" si="183"/>
        <v>17</v>
      </c>
      <c r="BN442" s="226">
        <f t="shared" si="182"/>
        <v>16</v>
      </c>
      <c r="BO442" s="227">
        <f t="shared" si="182"/>
        <v>26</v>
      </c>
      <c r="BP442" s="227">
        <f t="shared" si="182"/>
        <v>26</v>
      </c>
      <c r="BQ442" s="227">
        <f t="shared" si="182"/>
        <v>26</v>
      </c>
      <c r="BR442" s="227">
        <f t="shared" si="173"/>
        <v>28</v>
      </c>
      <c r="BS442" s="226">
        <v>10</v>
      </c>
      <c r="BT442" s="226">
        <v>15</v>
      </c>
      <c r="BU442" s="226">
        <v>17</v>
      </c>
      <c r="BV442" s="226">
        <v>16</v>
      </c>
      <c r="BW442" s="227">
        <v>26</v>
      </c>
      <c r="BX442" s="227">
        <v>26</v>
      </c>
      <c r="BY442" s="227">
        <v>26</v>
      </c>
      <c r="BZ442" s="227">
        <v>28</v>
      </c>
      <c r="CA442" s="226">
        <v>4</v>
      </c>
      <c r="CB442" s="226">
        <f>IFERROR(VLOOKUP($G442,[12]ITEM!$B$2:$AC$939,26,0),0)</f>
        <v>0</v>
      </c>
      <c r="CC442" s="226">
        <f>IFERROR(VLOOKUP($G442,[12]ITEM!$B$2:$AC$939,27,0),0)</f>
        <v>0</v>
      </c>
      <c r="CD442" s="226">
        <f>IFERROR(VLOOKUP($G442,[12]ITEM!$B$2:$AC$939,28,0),0)</f>
        <v>0</v>
      </c>
      <c r="CE442" s="227">
        <v>0</v>
      </c>
      <c r="CF442" s="227">
        <v>0</v>
      </c>
      <c r="CG442" s="227">
        <v>0</v>
      </c>
      <c r="CH442" s="227">
        <v>0</v>
      </c>
      <c r="CI442" s="375"/>
      <c r="CJ442" s="226">
        <f t="shared" si="189"/>
        <v>66</v>
      </c>
      <c r="CK442" s="226">
        <f t="shared" si="189"/>
        <v>104</v>
      </c>
      <c r="CL442" s="226">
        <f t="shared" si="189"/>
        <v>110</v>
      </c>
      <c r="CM442" s="226">
        <f t="shared" si="188"/>
        <v>112</v>
      </c>
      <c r="CN442" s="227">
        <f t="shared" si="188"/>
        <v>62</v>
      </c>
      <c r="CO442" s="227">
        <f t="shared" si="188"/>
        <v>61.666451021305228</v>
      </c>
      <c r="CP442" s="227">
        <f t="shared" si="188"/>
        <v>61.599473747730407</v>
      </c>
      <c r="CQ442" s="227">
        <f t="shared" si="184"/>
        <v>63.005599691528673</v>
      </c>
      <c r="CR442" s="226">
        <v>66</v>
      </c>
      <c r="CS442" s="226">
        <v>77</v>
      </c>
      <c r="CT442" s="226">
        <v>83</v>
      </c>
      <c r="CU442" s="226">
        <v>88</v>
      </c>
      <c r="CV442" s="227">
        <f t="shared" si="165"/>
        <v>13</v>
      </c>
      <c r="CW442" s="227">
        <f>CV442*(1+('[13]GROWTH (YoY)'!AR442/100))</f>
        <v>13.666451021305226</v>
      </c>
      <c r="CX442" s="227">
        <f>CW442*(1+('[13]GROWTH (YoY)'!AS442/100))</f>
        <v>14.599473747730409</v>
      </c>
      <c r="CY442" s="227">
        <f>CX442*(1+('[13]GROWTH (YoY)'!AT442/100))</f>
        <v>15.005599691528676</v>
      </c>
      <c r="CZ442" s="226">
        <v>0</v>
      </c>
      <c r="DA442" s="226">
        <v>0</v>
      </c>
      <c r="DB442" s="226">
        <v>0</v>
      </c>
      <c r="DC442" s="226">
        <v>0</v>
      </c>
      <c r="DD442" s="227">
        <v>22</v>
      </c>
      <c r="DE442" s="227">
        <v>22</v>
      </c>
      <c r="DF442" s="227">
        <v>24</v>
      </c>
      <c r="DG442" s="227">
        <v>26</v>
      </c>
      <c r="DH442" s="226">
        <v>0</v>
      </c>
      <c r="DI442" s="226">
        <v>27</v>
      </c>
      <c r="DJ442" s="226">
        <v>27</v>
      </c>
      <c r="DK442" s="226">
        <v>24</v>
      </c>
      <c r="DL442" s="227">
        <v>27</v>
      </c>
      <c r="DM442" s="227">
        <v>26</v>
      </c>
      <c r="DN442" s="227">
        <v>23</v>
      </c>
      <c r="DO442" s="227">
        <v>22</v>
      </c>
      <c r="DP442" s="376">
        <f t="shared" si="187"/>
        <v>0</v>
      </c>
      <c r="DQ442" s="226">
        <f t="shared" si="187"/>
        <v>-9</v>
      </c>
      <c r="DR442" s="226">
        <f t="shared" si="187"/>
        <v>-6</v>
      </c>
      <c r="DS442" s="226">
        <f t="shared" si="172"/>
        <v>-8</v>
      </c>
      <c r="DT442" s="227">
        <f t="shared" si="172"/>
        <v>0</v>
      </c>
      <c r="DU442" s="227">
        <f t="shared" si="172"/>
        <v>-0.66645102130522815</v>
      </c>
      <c r="DV442" s="227">
        <f t="shared" si="172"/>
        <v>-11.599473747730407</v>
      </c>
      <c r="DW442" s="227">
        <f t="shared" si="172"/>
        <v>-12.005599691528673</v>
      </c>
      <c r="DX442" s="377">
        <f t="shared" si="174"/>
        <v>0.80328831473869644</v>
      </c>
      <c r="DY442" s="377">
        <f t="shared" si="174"/>
        <v>0.80277280858676203</v>
      </c>
      <c r="DZ442" s="377">
        <f t="shared" si="174"/>
        <v>0.80258764607679467</v>
      </c>
      <c r="EA442" s="377">
        <f t="shared" si="174"/>
        <v>0.80368338557993735</v>
      </c>
      <c r="EB442" s="378">
        <f t="shared" si="174"/>
        <v>0.68120805369127513</v>
      </c>
      <c r="EC442" s="378">
        <f t="shared" si="174"/>
        <v>0.68733715476810842</v>
      </c>
      <c r="ED442" s="378">
        <f t="shared" si="174"/>
        <v>0.68565815324165025</v>
      </c>
      <c r="EE442" s="378">
        <f t="shared" si="185"/>
        <v>0.67100000000000004</v>
      </c>
      <c r="EG442" s="226">
        <v>1698</v>
      </c>
      <c r="EH442" s="226">
        <v>1303</v>
      </c>
      <c r="EI442" s="226">
        <v>395</v>
      </c>
      <c r="EJ442" s="226">
        <v>238</v>
      </c>
      <c r="EK442" s="226">
        <v>514</v>
      </c>
      <c r="EL442" s="226">
        <v>11195</v>
      </c>
      <c r="EM442" s="226">
        <v>11047</v>
      </c>
      <c r="EN442" s="379">
        <f t="shared" si="166"/>
        <v>0.76737338044758541</v>
      </c>
      <c r="EO442" s="226">
        <f t="shared" si="167"/>
        <v>60.253164556962027</v>
      </c>
      <c r="EP442" s="379">
        <f t="shared" si="168"/>
        <v>0.30270906949352178</v>
      </c>
      <c r="EQ442" s="226">
        <f t="shared" si="169"/>
        <v>45913.354175971413</v>
      </c>
      <c r="ER442" s="226">
        <f t="shared" si="170"/>
        <v>1795.3592227150659</v>
      </c>
      <c r="ES442" s="292"/>
      <c r="ET442" s="227">
        <v>1788</v>
      </c>
      <c r="EU442" s="227">
        <v>1218</v>
      </c>
      <c r="EV442" s="227">
        <v>570</v>
      </c>
      <c r="EW442" s="227">
        <v>306</v>
      </c>
      <c r="EX442" s="227">
        <v>613</v>
      </c>
      <c r="EY442" s="227">
        <v>11175</v>
      </c>
      <c r="EZ442" s="227">
        <v>11059</v>
      </c>
      <c r="FA442" s="380">
        <f t="shared" si="175"/>
        <v>0.68120805369127513</v>
      </c>
      <c r="FB442" s="228">
        <f t="shared" si="176"/>
        <v>53.684210526315788</v>
      </c>
      <c r="FC442" s="380">
        <f t="shared" si="177"/>
        <v>0.34284116331096198</v>
      </c>
      <c r="FD442" s="227">
        <f t="shared" si="178"/>
        <v>54854.586129753916</v>
      </c>
      <c r="FE442" s="227">
        <f t="shared" si="179"/>
        <v>2305.8142689212405</v>
      </c>
      <c r="FF442" s="227">
        <v>570</v>
      </c>
      <c r="FG442" s="228">
        <f t="shared" si="171"/>
        <v>74.035087719298247</v>
      </c>
      <c r="FH442" s="227">
        <v>422</v>
      </c>
      <c r="FI442" s="227">
        <v>570</v>
      </c>
      <c r="FJ442" s="227">
        <v>11</v>
      </c>
      <c r="FK442" s="227">
        <f t="shared" si="162"/>
        <v>137</v>
      </c>
      <c r="FL442" s="227">
        <v>36</v>
      </c>
      <c r="FM442" s="227">
        <f t="shared" si="163"/>
        <v>101</v>
      </c>
      <c r="FZ442" s="229"/>
      <c r="GA442" s="229"/>
      <c r="GB442" s="229"/>
      <c r="GC442" s="229"/>
      <c r="GD442" s="229"/>
    </row>
    <row r="443" spans="1:186" s="368" customFormat="1">
      <c r="A443" s="287" t="s">
        <v>534</v>
      </c>
      <c r="B443" s="369" t="s">
        <v>535</v>
      </c>
      <c r="C443" s="287" t="s">
        <v>1109</v>
      </c>
      <c r="D443" s="403" t="s">
        <v>3126</v>
      </c>
      <c r="E443" s="369" t="s">
        <v>1110</v>
      </c>
      <c r="F443" s="403">
        <v>440</v>
      </c>
      <c r="G443" s="404" t="s">
        <v>1118</v>
      </c>
      <c r="H443" s="392" t="s">
        <v>1119</v>
      </c>
      <c r="I443" s="287" t="s">
        <v>1113</v>
      </c>
      <c r="J443" s="369" t="s">
        <v>1114</v>
      </c>
      <c r="K443" s="287" t="s">
        <v>665</v>
      </c>
      <c r="L443" s="369" t="s">
        <v>1115</v>
      </c>
      <c r="M443" s="369" t="s">
        <v>3124</v>
      </c>
      <c r="N443" s="372">
        <v>1</v>
      </c>
      <c r="O443" s="373">
        <v>345</v>
      </c>
      <c r="P443" s="373">
        <v>475</v>
      </c>
      <c r="Q443" s="373">
        <v>510</v>
      </c>
      <c r="R443" s="373">
        <v>545</v>
      </c>
      <c r="S443" s="374">
        <v>780</v>
      </c>
      <c r="T443" s="374">
        <v>838</v>
      </c>
      <c r="U443" s="374">
        <v>893</v>
      </c>
      <c r="V443" s="374">
        <v>965</v>
      </c>
      <c r="W443" s="373">
        <v>249</v>
      </c>
      <c r="X443" s="373">
        <v>343</v>
      </c>
      <c r="Y443" s="373">
        <v>368</v>
      </c>
      <c r="Z443" s="373">
        <v>394</v>
      </c>
      <c r="AA443" s="374">
        <v>568</v>
      </c>
      <c r="AB443" s="374">
        <v>614</v>
      </c>
      <c r="AC443" s="374">
        <v>654</v>
      </c>
      <c r="AD443" s="374">
        <v>710</v>
      </c>
      <c r="AE443" s="373">
        <v>2</v>
      </c>
      <c r="AF443" s="373">
        <v>2</v>
      </c>
      <c r="AG443" s="373">
        <v>2</v>
      </c>
      <c r="AH443" s="373">
        <v>2</v>
      </c>
      <c r="AI443" s="374">
        <v>3</v>
      </c>
      <c r="AJ443" s="374">
        <v>3</v>
      </c>
      <c r="AK443" s="374">
        <v>3</v>
      </c>
      <c r="AL443" s="374">
        <v>3</v>
      </c>
      <c r="AM443" s="226">
        <v>95</v>
      </c>
      <c r="AN443" s="226">
        <v>132</v>
      </c>
      <c r="AO443" s="226">
        <v>141</v>
      </c>
      <c r="AP443" s="226">
        <v>151</v>
      </c>
      <c r="AQ443" s="227">
        <v>212</v>
      </c>
      <c r="AR443" s="227">
        <v>223</v>
      </c>
      <c r="AS443" s="227">
        <v>239</v>
      </c>
      <c r="AT443" s="227">
        <v>255</v>
      </c>
      <c r="AU443" s="226">
        <v>57</v>
      </c>
      <c r="AV443" s="226">
        <v>78</v>
      </c>
      <c r="AW443" s="226">
        <v>84</v>
      </c>
      <c r="AX443" s="226">
        <v>91</v>
      </c>
      <c r="AY443" s="227">
        <v>146</v>
      </c>
      <c r="AZ443" s="227">
        <v>159</v>
      </c>
      <c r="BA443" s="227">
        <v>174</v>
      </c>
      <c r="BB443" s="227">
        <v>180</v>
      </c>
      <c r="BC443" s="226">
        <f t="shared" si="181"/>
        <v>38</v>
      </c>
      <c r="BD443" s="226">
        <f t="shared" si="181"/>
        <v>51</v>
      </c>
      <c r="BE443" s="226">
        <f t="shared" si="181"/>
        <v>51</v>
      </c>
      <c r="BF443" s="226">
        <f t="shared" si="181"/>
        <v>54</v>
      </c>
      <c r="BG443" s="218">
        <f t="shared" si="186"/>
        <v>53</v>
      </c>
      <c r="BH443" s="218">
        <f t="shared" si="186"/>
        <v>49</v>
      </c>
      <c r="BI443" s="218">
        <f t="shared" si="186"/>
        <v>50</v>
      </c>
      <c r="BJ443" s="218">
        <f t="shared" si="186"/>
        <v>61</v>
      </c>
      <c r="BK443" s="226">
        <f t="shared" si="183"/>
        <v>0</v>
      </c>
      <c r="BL443" s="226">
        <f t="shared" si="183"/>
        <v>3</v>
      </c>
      <c r="BM443" s="226">
        <f t="shared" si="183"/>
        <v>6</v>
      </c>
      <c r="BN443" s="226">
        <f t="shared" si="182"/>
        <v>6</v>
      </c>
      <c r="BO443" s="227">
        <f t="shared" si="182"/>
        <v>13</v>
      </c>
      <c r="BP443" s="227">
        <f t="shared" si="182"/>
        <v>15</v>
      </c>
      <c r="BQ443" s="227">
        <f t="shared" si="182"/>
        <v>15</v>
      </c>
      <c r="BR443" s="227">
        <f t="shared" si="173"/>
        <v>14</v>
      </c>
      <c r="BS443" s="226">
        <v>0</v>
      </c>
      <c r="BT443" s="226">
        <v>3</v>
      </c>
      <c r="BU443" s="226">
        <v>6</v>
      </c>
      <c r="BV443" s="226">
        <v>6</v>
      </c>
      <c r="BW443" s="227">
        <v>13</v>
      </c>
      <c r="BX443" s="227">
        <v>15</v>
      </c>
      <c r="BY443" s="227">
        <v>15</v>
      </c>
      <c r="BZ443" s="227">
        <v>14</v>
      </c>
      <c r="CA443" s="226">
        <v>0</v>
      </c>
      <c r="CB443" s="226">
        <f>IFERROR(VLOOKUP($G443,[12]ITEM!$B$2:$AC$939,26,0),0)</f>
        <v>0</v>
      </c>
      <c r="CC443" s="226">
        <f>IFERROR(VLOOKUP($G443,[12]ITEM!$B$2:$AC$939,27,0),0)</f>
        <v>0</v>
      </c>
      <c r="CD443" s="226">
        <f>IFERROR(VLOOKUP($G443,[12]ITEM!$B$2:$AC$939,28,0),0)</f>
        <v>0</v>
      </c>
      <c r="CE443" s="227">
        <v>0</v>
      </c>
      <c r="CF443" s="227">
        <v>0</v>
      </c>
      <c r="CG443" s="227">
        <v>0</v>
      </c>
      <c r="CH443" s="227">
        <v>0</v>
      </c>
      <c r="CI443" s="375"/>
      <c r="CJ443" s="226">
        <f t="shared" si="189"/>
        <v>38</v>
      </c>
      <c r="CK443" s="226">
        <f t="shared" si="189"/>
        <v>44</v>
      </c>
      <c r="CL443" s="226">
        <f t="shared" si="189"/>
        <v>47</v>
      </c>
      <c r="CM443" s="226">
        <f t="shared" si="188"/>
        <v>49</v>
      </c>
      <c r="CN443" s="227">
        <f t="shared" si="188"/>
        <v>53</v>
      </c>
      <c r="CO443" s="227">
        <f t="shared" si="188"/>
        <v>55.271425757993242</v>
      </c>
      <c r="CP443" s="227">
        <f t="shared" si="188"/>
        <v>57.369522778238164</v>
      </c>
      <c r="CQ443" s="227">
        <f t="shared" si="184"/>
        <v>60.524730772684812</v>
      </c>
      <c r="CR443" s="226">
        <v>30</v>
      </c>
      <c r="CS443" s="226">
        <v>37</v>
      </c>
      <c r="CT443" s="226">
        <v>40</v>
      </c>
      <c r="CU443" s="226">
        <v>43</v>
      </c>
      <c r="CV443" s="227">
        <f t="shared" si="165"/>
        <v>42</v>
      </c>
      <c r="CW443" s="227">
        <f>CV443*(1+('[13]GROWTH (YoY)'!AR443/100))</f>
        <v>44.271425757993242</v>
      </c>
      <c r="CX443" s="227">
        <f>CW443*(1+('[13]GROWTH (YoY)'!AS443/100))</f>
        <v>47.369522778238164</v>
      </c>
      <c r="CY443" s="227">
        <f>CX443*(1+('[13]GROWTH (YoY)'!AT443/100))</f>
        <v>50.524730772684812</v>
      </c>
      <c r="CZ443" s="226">
        <v>0</v>
      </c>
      <c r="DA443" s="226">
        <v>0</v>
      </c>
      <c r="DB443" s="226">
        <v>0</v>
      </c>
      <c r="DC443" s="226">
        <v>0</v>
      </c>
      <c r="DD443" s="227">
        <v>4</v>
      </c>
      <c r="DE443" s="227">
        <v>4</v>
      </c>
      <c r="DF443" s="227">
        <v>4</v>
      </c>
      <c r="DG443" s="227">
        <v>5</v>
      </c>
      <c r="DH443" s="226">
        <v>8</v>
      </c>
      <c r="DI443" s="226">
        <v>7</v>
      </c>
      <c r="DJ443" s="226">
        <v>7</v>
      </c>
      <c r="DK443" s="226">
        <v>6</v>
      </c>
      <c r="DL443" s="227">
        <v>7</v>
      </c>
      <c r="DM443" s="227">
        <v>7</v>
      </c>
      <c r="DN443" s="227">
        <v>6</v>
      </c>
      <c r="DO443" s="227">
        <v>5</v>
      </c>
      <c r="DP443" s="376">
        <f t="shared" si="187"/>
        <v>0</v>
      </c>
      <c r="DQ443" s="226">
        <f t="shared" si="187"/>
        <v>7</v>
      </c>
      <c r="DR443" s="226">
        <f t="shared" si="187"/>
        <v>4</v>
      </c>
      <c r="DS443" s="226">
        <f t="shared" si="172"/>
        <v>5</v>
      </c>
      <c r="DT443" s="227">
        <f t="shared" si="172"/>
        <v>0</v>
      </c>
      <c r="DU443" s="227">
        <f t="shared" si="172"/>
        <v>-6.2714257579932422</v>
      </c>
      <c r="DV443" s="227">
        <f t="shared" si="172"/>
        <v>-7.3695227782381636</v>
      </c>
      <c r="DW443" s="227">
        <f t="shared" si="172"/>
        <v>0.47526922731518795</v>
      </c>
      <c r="DX443" s="377">
        <f t="shared" si="174"/>
        <v>0.72173913043478266</v>
      </c>
      <c r="DY443" s="377">
        <f t="shared" si="174"/>
        <v>0.72210526315789469</v>
      </c>
      <c r="DZ443" s="377">
        <f t="shared" si="174"/>
        <v>0.72156862745098038</v>
      </c>
      <c r="EA443" s="377">
        <f t="shared" si="174"/>
        <v>0.7229357798165138</v>
      </c>
      <c r="EB443" s="378">
        <f t="shared" si="174"/>
        <v>0.72820512820512817</v>
      </c>
      <c r="EC443" s="378">
        <f t="shared" si="174"/>
        <v>0.73269689737470167</v>
      </c>
      <c r="ED443" s="378">
        <f t="shared" si="174"/>
        <v>0.73236282194848823</v>
      </c>
      <c r="EE443" s="378">
        <f t="shared" si="185"/>
        <v>0.73575129533678751</v>
      </c>
      <c r="EG443" s="226">
        <v>346</v>
      </c>
      <c r="EH443" s="226">
        <v>269</v>
      </c>
      <c r="EI443" s="226">
        <v>77</v>
      </c>
      <c r="EJ443" s="226">
        <v>46</v>
      </c>
      <c r="EK443" s="226">
        <v>89</v>
      </c>
      <c r="EL443" s="226">
        <v>2588</v>
      </c>
      <c r="EM443" s="226">
        <v>2572</v>
      </c>
      <c r="EN443" s="379">
        <f t="shared" si="166"/>
        <v>0.7774566473988439</v>
      </c>
      <c r="EO443" s="226">
        <f t="shared" si="167"/>
        <v>59.740259740259738</v>
      </c>
      <c r="EP443" s="379">
        <f t="shared" si="168"/>
        <v>0.25722543352601157</v>
      </c>
      <c r="EQ443" s="226">
        <f t="shared" si="169"/>
        <v>34389.489953632146</v>
      </c>
      <c r="ER443" s="226">
        <f t="shared" si="170"/>
        <v>1490.4095386210472</v>
      </c>
      <c r="ES443" s="292"/>
      <c r="ET443" s="227">
        <v>780</v>
      </c>
      <c r="EU443" s="227">
        <v>568</v>
      </c>
      <c r="EV443" s="227">
        <v>212</v>
      </c>
      <c r="EW443" s="227">
        <v>122</v>
      </c>
      <c r="EX443" s="227">
        <v>289</v>
      </c>
      <c r="EY443" s="227">
        <v>4996</v>
      </c>
      <c r="EZ443" s="227">
        <v>4981</v>
      </c>
      <c r="FA443" s="380">
        <f t="shared" si="175"/>
        <v>0.72820512820512817</v>
      </c>
      <c r="FB443" s="228">
        <f t="shared" si="176"/>
        <v>57.547169811320757</v>
      </c>
      <c r="FC443" s="380">
        <f t="shared" si="177"/>
        <v>0.37051282051282053</v>
      </c>
      <c r="FD443" s="227">
        <f t="shared" si="178"/>
        <v>57846.277021617294</v>
      </c>
      <c r="FE443" s="227">
        <f t="shared" si="179"/>
        <v>2041.0894733319949</v>
      </c>
      <c r="FF443" s="227">
        <v>212</v>
      </c>
      <c r="FG443" s="228">
        <f t="shared" si="171"/>
        <v>60.377358490566039</v>
      </c>
      <c r="FH443" s="227">
        <v>128</v>
      </c>
      <c r="FI443" s="227">
        <v>212</v>
      </c>
      <c r="FJ443" s="227">
        <v>2</v>
      </c>
      <c r="FK443" s="227">
        <f t="shared" si="162"/>
        <v>82</v>
      </c>
      <c r="FL443" s="227">
        <v>16</v>
      </c>
      <c r="FM443" s="227">
        <f t="shared" si="163"/>
        <v>66</v>
      </c>
      <c r="FZ443" s="229"/>
      <c r="GA443" s="229"/>
      <c r="GB443" s="229"/>
      <c r="GC443" s="229"/>
      <c r="GD443" s="229"/>
    </row>
    <row r="444" spans="1:186" s="368" customFormat="1">
      <c r="A444" s="287" t="s">
        <v>534</v>
      </c>
      <c r="B444" s="369" t="s">
        <v>535</v>
      </c>
      <c r="C444" s="287" t="s">
        <v>1109</v>
      </c>
      <c r="D444" s="403" t="s">
        <v>3126</v>
      </c>
      <c r="E444" s="369" t="s">
        <v>1110</v>
      </c>
      <c r="F444" s="403">
        <v>441</v>
      </c>
      <c r="G444" s="404" t="s">
        <v>1120</v>
      </c>
      <c r="H444" s="392" t="s">
        <v>1121</v>
      </c>
      <c r="I444" s="287" t="s">
        <v>1113</v>
      </c>
      <c r="J444" s="369" t="s">
        <v>1114</v>
      </c>
      <c r="K444" s="287" t="s">
        <v>665</v>
      </c>
      <c r="L444" s="369" t="s">
        <v>1115</v>
      </c>
      <c r="M444" s="369" t="s">
        <v>3124</v>
      </c>
      <c r="N444" s="372">
        <v>1</v>
      </c>
      <c r="O444" s="373">
        <v>114</v>
      </c>
      <c r="P444" s="373">
        <v>147</v>
      </c>
      <c r="Q444" s="373">
        <v>158</v>
      </c>
      <c r="R444" s="373">
        <v>168</v>
      </c>
      <c r="S444" s="374">
        <v>1710</v>
      </c>
      <c r="T444" s="374">
        <v>1840</v>
      </c>
      <c r="U444" s="374">
        <v>1949</v>
      </c>
      <c r="V444" s="374">
        <v>1930</v>
      </c>
      <c r="W444" s="373">
        <v>54</v>
      </c>
      <c r="X444" s="373">
        <v>70</v>
      </c>
      <c r="Y444" s="373">
        <v>76</v>
      </c>
      <c r="Z444" s="373">
        <v>80</v>
      </c>
      <c r="AA444" s="374">
        <v>1276</v>
      </c>
      <c r="AB444" s="374">
        <v>1373</v>
      </c>
      <c r="AC444" s="374">
        <v>1457</v>
      </c>
      <c r="AD444" s="374">
        <v>1450</v>
      </c>
      <c r="AE444" s="373">
        <v>1</v>
      </c>
      <c r="AF444" s="373">
        <v>1</v>
      </c>
      <c r="AG444" s="373">
        <v>1</v>
      </c>
      <c r="AH444" s="373">
        <v>1</v>
      </c>
      <c r="AI444" s="374">
        <v>6</v>
      </c>
      <c r="AJ444" s="374">
        <v>6</v>
      </c>
      <c r="AK444" s="374">
        <v>6</v>
      </c>
      <c r="AL444" s="374">
        <v>6</v>
      </c>
      <c r="AM444" s="226">
        <v>59</v>
      </c>
      <c r="AN444" s="226">
        <v>77</v>
      </c>
      <c r="AO444" s="226">
        <v>83</v>
      </c>
      <c r="AP444" s="226">
        <v>88</v>
      </c>
      <c r="AQ444" s="227">
        <v>434</v>
      </c>
      <c r="AR444" s="227">
        <v>467</v>
      </c>
      <c r="AS444" s="227">
        <v>492</v>
      </c>
      <c r="AT444" s="227">
        <v>480</v>
      </c>
      <c r="AU444" s="226">
        <v>32</v>
      </c>
      <c r="AV444" s="226">
        <v>40</v>
      </c>
      <c r="AW444" s="226">
        <v>43</v>
      </c>
      <c r="AX444" s="226">
        <v>46</v>
      </c>
      <c r="AY444" s="227">
        <v>209</v>
      </c>
      <c r="AZ444" s="227">
        <v>237</v>
      </c>
      <c r="BA444" s="227">
        <v>259</v>
      </c>
      <c r="BB444" s="227">
        <v>265</v>
      </c>
      <c r="BC444" s="226">
        <f t="shared" si="181"/>
        <v>22</v>
      </c>
      <c r="BD444" s="226">
        <f t="shared" si="181"/>
        <v>24</v>
      </c>
      <c r="BE444" s="226">
        <f t="shared" si="181"/>
        <v>19</v>
      </c>
      <c r="BF444" s="226">
        <f t="shared" si="181"/>
        <v>22</v>
      </c>
      <c r="BG444" s="218">
        <f t="shared" si="186"/>
        <v>199</v>
      </c>
      <c r="BH444" s="218">
        <f t="shared" si="186"/>
        <v>193</v>
      </c>
      <c r="BI444" s="218">
        <f t="shared" si="186"/>
        <v>195</v>
      </c>
      <c r="BJ444" s="218">
        <f t="shared" si="186"/>
        <v>185</v>
      </c>
      <c r="BK444" s="226">
        <f t="shared" si="183"/>
        <v>5</v>
      </c>
      <c r="BL444" s="226">
        <f t="shared" si="183"/>
        <v>13</v>
      </c>
      <c r="BM444" s="226">
        <f t="shared" si="183"/>
        <v>21</v>
      </c>
      <c r="BN444" s="226">
        <f t="shared" si="182"/>
        <v>20</v>
      </c>
      <c r="BO444" s="227">
        <f t="shared" si="182"/>
        <v>26</v>
      </c>
      <c r="BP444" s="227">
        <f t="shared" si="182"/>
        <v>37</v>
      </c>
      <c r="BQ444" s="227">
        <f t="shared" si="182"/>
        <v>38</v>
      </c>
      <c r="BR444" s="227">
        <f t="shared" si="173"/>
        <v>30</v>
      </c>
      <c r="BS444" s="226">
        <v>7</v>
      </c>
      <c r="BT444" s="226">
        <v>13</v>
      </c>
      <c r="BU444" s="226">
        <v>21</v>
      </c>
      <c r="BV444" s="226">
        <v>20</v>
      </c>
      <c r="BW444" s="227">
        <v>26</v>
      </c>
      <c r="BX444" s="227">
        <v>37</v>
      </c>
      <c r="BY444" s="227">
        <v>38</v>
      </c>
      <c r="BZ444" s="227">
        <v>30</v>
      </c>
      <c r="CA444" s="226">
        <v>2</v>
      </c>
      <c r="CB444" s="226">
        <f>IFERROR(VLOOKUP($G444,[12]ITEM!$B$2:$AC$939,26,0),0)</f>
        <v>0</v>
      </c>
      <c r="CC444" s="226">
        <f>IFERROR(VLOOKUP($G444,[12]ITEM!$B$2:$AC$939,27,0),0)</f>
        <v>0</v>
      </c>
      <c r="CD444" s="226">
        <f>IFERROR(VLOOKUP($G444,[12]ITEM!$B$2:$AC$939,28,0),0)</f>
        <v>0</v>
      </c>
      <c r="CE444" s="227">
        <v>0</v>
      </c>
      <c r="CF444" s="227">
        <v>0</v>
      </c>
      <c r="CG444" s="227">
        <v>0</v>
      </c>
      <c r="CH444" s="227">
        <v>0</v>
      </c>
      <c r="CI444" s="375"/>
      <c r="CJ444" s="226">
        <f t="shared" si="189"/>
        <v>22</v>
      </c>
      <c r="CK444" s="226">
        <f t="shared" si="189"/>
        <v>24</v>
      </c>
      <c r="CL444" s="226">
        <f t="shared" si="189"/>
        <v>25</v>
      </c>
      <c r="CM444" s="226">
        <f t="shared" si="188"/>
        <v>27</v>
      </c>
      <c r="CN444" s="227">
        <f t="shared" si="188"/>
        <v>199</v>
      </c>
      <c r="CO444" s="227">
        <f t="shared" si="188"/>
        <v>214.40287062368984</v>
      </c>
      <c r="CP444" s="227">
        <f t="shared" si="188"/>
        <v>225.26481355157685</v>
      </c>
      <c r="CQ444" s="227">
        <f t="shared" si="184"/>
        <v>221.11428996605534</v>
      </c>
      <c r="CR444" s="226">
        <v>20</v>
      </c>
      <c r="CS444" s="226">
        <v>23</v>
      </c>
      <c r="CT444" s="226">
        <v>24</v>
      </c>
      <c r="CU444" s="226">
        <v>26</v>
      </c>
      <c r="CV444" s="227">
        <f t="shared" si="165"/>
        <v>190</v>
      </c>
      <c r="CW444" s="227">
        <f>CV444*(1+('[13]GROWTH (YoY)'!AR444/100))</f>
        <v>204.40287062368984</v>
      </c>
      <c r="CX444" s="227">
        <f>CW444*(1+('[13]GROWTH (YoY)'!AS444/100))</f>
        <v>215.26481355157685</v>
      </c>
      <c r="CY444" s="227">
        <f>CX444*(1+('[13]GROWTH (YoY)'!AT444/100))</f>
        <v>210.11428996605534</v>
      </c>
      <c r="CZ444" s="226">
        <v>0</v>
      </c>
      <c r="DA444" s="226">
        <v>0</v>
      </c>
      <c r="DB444" s="226">
        <v>0</v>
      </c>
      <c r="DC444" s="226">
        <v>0</v>
      </c>
      <c r="DD444" s="227">
        <v>8</v>
      </c>
      <c r="DE444" s="227">
        <v>9</v>
      </c>
      <c r="DF444" s="227">
        <v>9</v>
      </c>
      <c r="DG444" s="227">
        <v>10</v>
      </c>
      <c r="DH444" s="226">
        <v>2</v>
      </c>
      <c r="DI444" s="226">
        <v>1</v>
      </c>
      <c r="DJ444" s="226">
        <v>1</v>
      </c>
      <c r="DK444" s="226">
        <v>1</v>
      </c>
      <c r="DL444" s="227">
        <v>1</v>
      </c>
      <c r="DM444" s="227">
        <v>1</v>
      </c>
      <c r="DN444" s="227">
        <v>1</v>
      </c>
      <c r="DO444" s="227">
        <v>1</v>
      </c>
      <c r="DP444" s="376">
        <f t="shared" si="187"/>
        <v>0</v>
      </c>
      <c r="DQ444" s="226">
        <f t="shared" si="187"/>
        <v>0</v>
      </c>
      <c r="DR444" s="226">
        <f t="shared" si="187"/>
        <v>-6</v>
      </c>
      <c r="DS444" s="226">
        <f t="shared" si="172"/>
        <v>-5</v>
      </c>
      <c r="DT444" s="227">
        <f t="shared" ref="DS444:DW495" si="190">BG444-CN444</f>
        <v>0</v>
      </c>
      <c r="DU444" s="227">
        <f t="shared" si="190"/>
        <v>-21.402870623689836</v>
      </c>
      <c r="DV444" s="227">
        <f t="shared" si="190"/>
        <v>-30.26481355157685</v>
      </c>
      <c r="DW444" s="227">
        <f t="shared" si="190"/>
        <v>-36.114289966055338</v>
      </c>
      <c r="DX444" s="377">
        <f t="shared" si="174"/>
        <v>0.47368421052631576</v>
      </c>
      <c r="DY444" s="377">
        <f t="shared" si="174"/>
        <v>0.47619047619047616</v>
      </c>
      <c r="DZ444" s="377">
        <f t="shared" si="174"/>
        <v>0.48101265822784811</v>
      </c>
      <c r="EA444" s="377">
        <f t="shared" si="174"/>
        <v>0.47619047619047616</v>
      </c>
      <c r="EB444" s="378">
        <f t="shared" si="174"/>
        <v>0.74619883040935675</v>
      </c>
      <c r="EC444" s="378">
        <f t="shared" si="174"/>
        <v>0.74619565217391304</v>
      </c>
      <c r="ED444" s="378">
        <f t="shared" si="174"/>
        <v>0.74756285274499745</v>
      </c>
      <c r="EE444" s="378">
        <f t="shared" si="185"/>
        <v>0.75129533678756477</v>
      </c>
      <c r="EG444" s="226">
        <v>113</v>
      </c>
      <c r="EH444" s="226">
        <v>71</v>
      </c>
      <c r="EI444" s="226">
        <v>43</v>
      </c>
      <c r="EJ444" s="226">
        <v>21</v>
      </c>
      <c r="EK444" s="226">
        <v>42</v>
      </c>
      <c r="EL444" s="226">
        <v>1249</v>
      </c>
      <c r="EM444" s="226">
        <v>1213</v>
      </c>
      <c r="EN444" s="379">
        <f t="shared" si="166"/>
        <v>0.62831858407079644</v>
      </c>
      <c r="EO444" s="226">
        <f t="shared" si="167"/>
        <v>48.837209302325576</v>
      </c>
      <c r="EP444" s="379">
        <f t="shared" si="168"/>
        <v>0.37168141592920356</v>
      </c>
      <c r="EQ444" s="226">
        <f t="shared" si="169"/>
        <v>33626.901521216976</v>
      </c>
      <c r="ER444" s="226">
        <f t="shared" si="170"/>
        <v>1442.7040395713109</v>
      </c>
      <c r="ES444" s="292"/>
      <c r="ET444" s="227">
        <v>1710</v>
      </c>
      <c r="EU444" s="227">
        <v>1276</v>
      </c>
      <c r="EV444" s="227">
        <v>434</v>
      </c>
      <c r="EW444" s="227">
        <v>134</v>
      </c>
      <c r="EX444" s="227">
        <v>145</v>
      </c>
      <c r="EY444" s="227">
        <v>4304</v>
      </c>
      <c r="EZ444" s="227">
        <v>4261</v>
      </c>
      <c r="FA444" s="380">
        <f t="shared" si="175"/>
        <v>0.74619883040935675</v>
      </c>
      <c r="FB444" s="228">
        <f t="shared" si="176"/>
        <v>30.875576036866359</v>
      </c>
      <c r="FC444" s="380">
        <f t="shared" si="177"/>
        <v>8.4795321637426896E-2</v>
      </c>
      <c r="FD444" s="227">
        <f t="shared" si="178"/>
        <v>33689.591078066915</v>
      </c>
      <c r="FE444" s="227">
        <f t="shared" si="179"/>
        <v>2620.6680747868263</v>
      </c>
      <c r="FF444" s="227">
        <v>434</v>
      </c>
      <c r="FG444" s="228">
        <f t="shared" si="171"/>
        <v>42.165898617511523</v>
      </c>
      <c r="FH444" s="227">
        <v>183</v>
      </c>
      <c r="FI444" s="227">
        <v>434</v>
      </c>
      <c r="FJ444" s="227">
        <v>3</v>
      </c>
      <c r="FK444" s="227">
        <f t="shared" si="162"/>
        <v>248</v>
      </c>
      <c r="FL444" s="227">
        <v>35</v>
      </c>
      <c r="FM444" s="227">
        <f t="shared" si="163"/>
        <v>213</v>
      </c>
      <c r="FZ444" s="229"/>
      <c r="GA444" s="229"/>
      <c r="GB444" s="229"/>
      <c r="GC444" s="229"/>
      <c r="GD444" s="229"/>
    </row>
    <row r="445" spans="1:186" s="368" customFormat="1">
      <c r="A445" s="287" t="s">
        <v>534</v>
      </c>
      <c r="B445" s="369" t="s">
        <v>535</v>
      </c>
      <c r="C445" s="287" t="s">
        <v>1075</v>
      </c>
      <c r="D445" s="403" t="s">
        <v>3126</v>
      </c>
      <c r="E445" s="369" t="s">
        <v>1076</v>
      </c>
      <c r="F445" s="403">
        <v>442</v>
      </c>
      <c r="G445" s="404" t="s">
        <v>1122</v>
      </c>
      <c r="H445" s="392" t="s">
        <v>1123</v>
      </c>
      <c r="I445" s="287" t="s">
        <v>1124</v>
      </c>
      <c r="J445" s="369" t="s">
        <v>1125</v>
      </c>
      <c r="K445" s="287" t="s">
        <v>665</v>
      </c>
      <c r="L445" s="369" t="s">
        <v>1115</v>
      </c>
      <c r="M445" s="369" t="s">
        <v>3124</v>
      </c>
      <c r="N445" s="372">
        <v>1</v>
      </c>
      <c r="O445" s="373">
        <v>2980</v>
      </c>
      <c r="P445" s="373">
        <v>4324</v>
      </c>
      <c r="Q445" s="373">
        <v>5014</v>
      </c>
      <c r="R445" s="373">
        <v>5402</v>
      </c>
      <c r="S445" s="374">
        <v>3994</v>
      </c>
      <c r="T445" s="374">
        <v>4693</v>
      </c>
      <c r="U445" s="374">
        <v>4450</v>
      </c>
      <c r="V445" s="374">
        <v>4709</v>
      </c>
      <c r="W445" s="373">
        <v>2651</v>
      </c>
      <c r="X445" s="373">
        <v>3831</v>
      </c>
      <c r="Y445" s="373">
        <v>4442</v>
      </c>
      <c r="Z445" s="373">
        <v>4787</v>
      </c>
      <c r="AA445" s="374">
        <v>3490</v>
      </c>
      <c r="AB445" s="374">
        <v>4168</v>
      </c>
      <c r="AC445" s="374">
        <v>3891</v>
      </c>
      <c r="AD445" s="374">
        <v>4096</v>
      </c>
      <c r="AE445" s="373">
        <v>15</v>
      </c>
      <c r="AF445" s="373">
        <v>16</v>
      </c>
      <c r="AG445" s="373">
        <v>17</v>
      </c>
      <c r="AH445" s="373">
        <v>17</v>
      </c>
      <c r="AI445" s="374">
        <v>15</v>
      </c>
      <c r="AJ445" s="374">
        <v>16</v>
      </c>
      <c r="AK445" s="374">
        <v>14</v>
      </c>
      <c r="AL445" s="374">
        <v>15</v>
      </c>
      <c r="AM445" s="226">
        <v>329</v>
      </c>
      <c r="AN445" s="226">
        <v>493</v>
      </c>
      <c r="AO445" s="226">
        <v>572</v>
      </c>
      <c r="AP445" s="226">
        <v>615</v>
      </c>
      <c r="AQ445" s="227">
        <v>504</v>
      </c>
      <c r="AR445" s="227">
        <v>525</v>
      </c>
      <c r="AS445" s="227">
        <v>559</v>
      </c>
      <c r="AT445" s="227">
        <v>613</v>
      </c>
      <c r="AU445" s="226">
        <v>136</v>
      </c>
      <c r="AV445" s="226">
        <v>191</v>
      </c>
      <c r="AW445" s="226">
        <v>225</v>
      </c>
      <c r="AX445" s="226">
        <v>249</v>
      </c>
      <c r="AY445" s="227">
        <v>100</v>
      </c>
      <c r="AZ445" s="227">
        <v>115</v>
      </c>
      <c r="BA445" s="227">
        <v>129</v>
      </c>
      <c r="BB445" s="227">
        <v>128</v>
      </c>
      <c r="BC445" s="226">
        <f t="shared" si="181"/>
        <v>191</v>
      </c>
      <c r="BD445" s="226">
        <f t="shared" si="181"/>
        <v>289</v>
      </c>
      <c r="BE445" s="226">
        <f t="shared" si="181"/>
        <v>324</v>
      </c>
      <c r="BF445" s="226">
        <f t="shared" si="181"/>
        <v>348</v>
      </c>
      <c r="BG445" s="218">
        <f t="shared" si="186"/>
        <v>379</v>
      </c>
      <c r="BH445" s="218">
        <f t="shared" si="186"/>
        <v>372</v>
      </c>
      <c r="BI445" s="218">
        <f t="shared" si="186"/>
        <v>397</v>
      </c>
      <c r="BJ445" s="218">
        <f t="shared" si="186"/>
        <v>459</v>
      </c>
      <c r="BK445" s="226">
        <f t="shared" si="183"/>
        <v>2</v>
      </c>
      <c r="BL445" s="226">
        <f t="shared" si="183"/>
        <v>13</v>
      </c>
      <c r="BM445" s="226">
        <f t="shared" si="183"/>
        <v>23</v>
      </c>
      <c r="BN445" s="226">
        <f t="shared" si="182"/>
        <v>18</v>
      </c>
      <c r="BO445" s="227">
        <f t="shared" si="182"/>
        <v>25</v>
      </c>
      <c r="BP445" s="227">
        <f t="shared" si="182"/>
        <v>38</v>
      </c>
      <c r="BQ445" s="227">
        <f t="shared" si="182"/>
        <v>33</v>
      </c>
      <c r="BR445" s="227">
        <f t="shared" si="173"/>
        <v>26</v>
      </c>
      <c r="BS445" s="226">
        <v>2</v>
      </c>
      <c r="BT445" s="226">
        <v>13</v>
      </c>
      <c r="BU445" s="226">
        <v>23</v>
      </c>
      <c r="BV445" s="226">
        <v>18</v>
      </c>
      <c r="BW445" s="227">
        <v>25</v>
      </c>
      <c r="BX445" s="227">
        <v>38</v>
      </c>
      <c r="BY445" s="227">
        <v>33</v>
      </c>
      <c r="BZ445" s="227">
        <v>26</v>
      </c>
      <c r="CA445" s="226">
        <v>0</v>
      </c>
      <c r="CB445" s="226">
        <f>IFERROR(VLOOKUP($G445,[12]ITEM!$B$2:$AC$939,26,0),0)</f>
        <v>0</v>
      </c>
      <c r="CC445" s="226">
        <f>IFERROR(VLOOKUP($G445,[12]ITEM!$B$2:$AC$939,27,0),0)</f>
        <v>0</v>
      </c>
      <c r="CD445" s="226">
        <f>IFERROR(VLOOKUP($G445,[12]ITEM!$B$2:$AC$939,28,0),0)</f>
        <v>0</v>
      </c>
      <c r="CE445" s="227">
        <v>0</v>
      </c>
      <c r="CF445" s="227">
        <v>0</v>
      </c>
      <c r="CG445" s="227">
        <v>0</v>
      </c>
      <c r="CH445" s="227">
        <v>0</v>
      </c>
      <c r="CI445" s="375"/>
      <c r="CJ445" s="226">
        <f t="shared" si="189"/>
        <v>192</v>
      </c>
      <c r="CK445" s="226">
        <f t="shared" si="189"/>
        <v>244</v>
      </c>
      <c r="CL445" s="226">
        <f t="shared" si="189"/>
        <v>260</v>
      </c>
      <c r="CM445" s="226">
        <f t="shared" si="188"/>
        <v>268</v>
      </c>
      <c r="CN445" s="227">
        <f t="shared" si="188"/>
        <v>379</v>
      </c>
      <c r="CO445" s="227">
        <f t="shared" si="188"/>
        <v>405.79332941924309</v>
      </c>
      <c r="CP445" s="227">
        <f t="shared" si="188"/>
        <v>432.11437691674013</v>
      </c>
      <c r="CQ445" s="227">
        <f t="shared" si="184"/>
        <v>471.83348306059213</v>
      </c>
      <c r="CR445" s="226">
        <v>0</v>
      </c>
      <c r="CS445" s="226">
        <v>0</v>
      </c>
      <c r="CT445" s="226">
        <v>0</v>
      </c>
      <c r="CU445" s="226">
        <v>0</v>
      </c>
      <c r="CV445" s="227">
        <f t="shared" si="165"/>
        <v>349</v>
      </c>
      <c r="CW445" s="227">
        <f>CV445*(1+('[13]GROWTH (YoY)'!AR445/100))</f>
        <v>363.79332941924309</v>
      </c>
      <c r="CX445" s="227">
        <f>CW445*(1+('[13]GROWTH (YoY)'!AS445/100))</f>
        <v>387.11437691674013</v>
      </c>
      <c r="CY445" s="227">
        <f>CX445*(1+('[13]GROWTH (YoY)'!AT445/100))</f>
        <v>424.83348306059213</v>
      </c>
      <c r="CZ445" s="226">
        <v>139</v>
      </c>
      <c r="DA445" s="226">
        <v>229</v>
      </c>
      <c r="DB445" s="226">
        <v>233</v>
      </c>
      <c r="DC445" s="226">
        <v>239</v>
      </c>
      <c r="DD445" s="227">
        <v>15</v>
      </c>
      <c r="DE445" s="227">
        <v>15</v>
      </c>
      <c r="DF445" s="227">
        <v>16</v>
      </c>
      <c r="DG445" s="227">
        <v>18</v>
      </c>
      <c r="DH445" s="226">
        <v>53</v>
      </c>
      <c r="DI445" s="226">
        <v>15</v>
      </c>
      <c r="DJ445" s="226">
        <v>27</v>
      </c>
      <c r="DK445" s="226">
        <v>29</v>
      </c>
      <c r="DL445" s="227">
        <v>15</v>
      </c>
      <c r="DM445" s="227">
        <v>27</v>
      </c>
      <c r="DN445" s="227">
        <v>29</v>
      </c>
      <c r="DO445" s="227">
        <v>29</v>
      </c>
      <c r="DP445" s="376">
        <f t="shared" si="187"/>
        <v>-1</v>
      </c>
      <c r="DQ445" s="226">
        <f t="shared" si="187"/>
        <v>45</v>
      </c>
      <c r="DR445" s="226">
        <f t="shared" si="187"/>
        <v>64</v>
      </c>
      <c r="DS445" s="226">
        <f t="shared" si="190"/>
        <v>80</v>
      </c>
      <c r="DT445" s="227">
        <f t="shared" si="190"/>
        <v>0</v>
      </c>
      <c r="DU445" s="227">
        <f t="shared" si="190"/>
        <v>-33.793329419243094</v>
      </c>
      <c r="DV445" s="227">
        <f t="shared" si="190"/>
        <v>-35.114376916740127</v>
      </c>
      <c r="DW445" s="227">
        <f t="shared" si="190"/>
        <v>-12.83348306059213</v>
      </c>
      <c r="DX445" s="377">
        <f t="shared" si="174"/>
        <v>0.88959731543624165</v>
      </c>
      <c r="DY445" s="377">
        <f t="shared" si="174"/>
        <v>0.88598519888991678</v>
      </c>
      <c r="DZ445" s="377">
        <f t="shared" si="174"/>
        <v>0.88591942560829673</v>
      </c>
      <c r="EA445" s="377">
        <f t="shared" si="174"/>
        <v>0.88615327656423548</v>
      </c>
      <c r="EB445" s="378">
        <f t="shared" si="174"/>
        <v>0.8738107160741112</v>
      </c>
      <c r="EC445" s="378">
        <f t="shared" si="174"/>
        <v>0.88813125932239501</v>
      </c>
      <c r="ED445" s="378">
        <f t="shared" si="174"/>
        <v>0.8743820224719101</v>
      </c>
      <c r="EE445" s="378">
        <f t="shared" si="185"/>
        <v>0.86982374177107669</v>
      </c>
      <c r="EG445" s="226">
        <v>2480</v>
      </c>
      <c r="EH445" s="226">
        <v>2275</v>
      </c>
      <c r="EI445" s="226">
        <v>206</v>
      </c>
      <c r="EJ445" s="226">
        <v>82</v>
      </c>
      <c r="EK445" s="226">
        <v>157</v>
      </c>
      <c r="EL445" s="226">
        <v>3300</v>
      </c>
      <c r="EM445" s="226">
        <v>3082</v>
      </c>
      <c r="EN445" s="379">
        <f t="shared" si="166"/>
        <v>0.91733870967741937</v>
      </c>
      <c r="EO445" s="226">
        <f t="shared" si="167"/>
        <v>39.805825242718448</v>
      </c>
      <c r="EP445" s="379">
        <f t="shared" si="168"/>
        <v>6.3306451612903228E-2</v>
      </c>
      <c r="EQ445" s="226">
        <f t="shared" si="169"/>
        <v>47575.757575757576</v>
      </c>
      <c r="ER445" s="226">
        <f t="shared" si="170"/>
        <v>2217.1749945922561</v>
      </c>
      <c r="ES445" s="292"/>
      <c r="ET445" s="227">
        <v>3794</v>
      </c>
      <c r="EU445" s="227">
        <v>2990</v>
      </c>
      <c r="EV445" s="227">
        <v>804</v>
      </c>
      <c r="EW445" s="227">
        <v>206</v>
      </c>
      <c r="EX445" s="227">
        <v>410</v>
      </c>
      <c r="EY445" s="227">
        <v>5638</v>
      </c>
      <c r="EZ445" s="227">
        <v>5442</v>
      </c>
      <c r="FA445" s="380">
        <f t="shared" si="175"/>
        <v>0.78808645229309437</v>
      </c>
      <c r="FB445" s="228">
        <f t="shared" si="176"/>
        <v>25.621890547263682</v>
      </c>
      <c r="FC445" s="380">
        <f t="shared" si="177"/>
        <v>0.10806536636794939</v>
      </c>
      <c r="FD445" s="227">
        <f t="shared" si="178"/>
        <v>72720.822986874773</v>
      </c>
      <c r="FE445" s="227">
        <f t="shared" si="179"/>
        <v>3154.4775205194169</v>
      </c>
      <c r="FF445" s="227">
        <v>504</v>
      </c>
      <c r="FG445" s="228">
        <f t="shared" si="171"/>
        <v>33.333333333333329</v>
      </c>
      <c r="FH445" s="227">
        <v>168</v>
      </c>
      <c r="FI445" s="227">
        <v>504</v>
      </c>
      <c r="FJ445" s="227">
        <v>3</v>
      </c>
      <c r="FK445" s="227">
        <f t="shared" si="162"/>
        <v>333</v>
      </c>
      <c r="FL445" s="227">
        <v>81</v>
      </c>
      <c r="FM445" s="227">
        <f t="shared" si="163"/>
        <v>252</v>
      </c>
      <c r="FZ445" s="229"/>
      <c r="GA445" s="229"/>
      <c r="GB445" s="229"/>
      <c r="GC445" s="229"/>
      <c r="GD445" s="229"/>
    </row>
    <row r="446" spans="1:186" s="368" customFormat="1">
      <c r="A446" s="287" t="s">
        <v>534</v>
      </c>
      <c r="B446" s="369" t="s">
        <v>535</v>
      </c>
      <c r="C446" s="287" t="s">
        <v>1075</v>
      </c>
      <c r="D446" s="403" t="s">
        <v>3126</v>
      </c>
      <c r="E446" s="369" t="s">
        <v>1076</v>
      </c>
      <c r="F446" s="403">
        <v>443</v>
      </c>
      <c r="G446" s="404" t="s">
        <v>1126</v>
      </c>
      <c r="H446" s="392" t="s">
        <v>1127</v>
      </c>
      <c r="I446" s="287" t="s">
        <v>1124</v>
      </c>
      <c r="J446" s="369" t="s">
        <v>1125</v>
      </c>
      <c r="K446" s="287" t="s">
        <v>665</v>
      </c>
      <c r="L446" s="369" t="s">
        <v>1115</v>
      </c>
      <c r="M446" s="369" t="s">
        <v>3124</v>
      </c>
      <c r="N446" s="372">
        <v>1</v>
      </c>
      <c r="O446" s="373">
        <v>28</v>
      </c>
      <c r="P446" s="373">
        <v>39</v>
      </c>
      <c r="Q446" s="373">
        <v>43</v>
      </c>
      <c r="R446" s="373">
        <v>45</v>
      </c>
      <c r="S446" s="374">
        <v>35</v>
      </c>
      <c r="T446" s="374">
        <v>41</v>
      </c>
      <c r="U446" s="374">
        <v>41</v>
      </c>
      <c r="V446" s="374">
        <v>43</v>
      </c>
      <c r="W446" s="373">
        <v>21</v>
      </c>
      <c r="X446" s="373">
        <v>29</v>
      </c>
      <c r="Y446" s="373">
        <v>33</v>
      </c>
      <c r="Z446" s="373">
        <v>34</v>
      </c>
      <c r="AA446" s="374">
        <v>20</v>
      </c>
      <c r="AB446" s="374">
        <v>25</v>
      </c>
      <c r="AC446" s="374">
        <v>24</v>
      </c>
      <c r="AD446" s="374">
        <v>24</v>
      </c>
      <c r="AE446" s="373">
        <v>0</v>
      </c>
      <c r="AF446" s="373">
        <v>0</v>
      </c>
      <c r="AG446" s="373">
        <v>0</v>
      </c>
      <c r="AH446" s="373">
        <v>0</v>
      </c>
      <c r="AI446" s="374">
        <v>0</v>
      </c>
      <c r="AJ446" s="374">
        <v>0</v>
      </c>
      <c r="AK446" s="374">
        <v>0</v>
      </c>
      <c r="AL446" s="374">
        <v>0</v>
      </c>
      <c r="AM446" s="226">
        <v>7</v>
      </c>
      <c r="AN446" s="226">
        <v>10</v>
      </c>
      <c r="AO446" s="226">
        <v>11</v>
      </c>
      <c r="AP446" s="226">
        <v>11</v>
      </c>
      <c r="AQ446" s="227">
        <v>15</v>
      </c>
      <c r="AR446" s="227">
        <v>16</v>
      </c>
      <c r="AS446" s="227">
        <v>17</v>
      </c>
      <c r="AT446" s="227">
        <v>18</v>
      </c>
      <c r="AU446" s="226">
        <v>5</v>
      </c>
      <c r="AV446" s="226">
        <v>8</v>
      </c>
      <c r="AW446" s="226">
        <v>8</v>
      </c>
      <c r="AX446" s="226">
        <v>9</v>
      </c>
      <c r="AY446" s="227">
        <v>4</v>
      </c>
      <c r="AZ446" s="227">
        <v>5</v>
      </c>
      <c r="BA446" s="227">
        <v>5</v>
      </c>
      <c r="BB446" s="227">
        <v>5</v>
      </c>
      <c r="BC446" s="226">
        <f t="shared" si="181"/>
        <v>2</v>
      </c>
      <c r="BD446" s="226">
        <f t="shared" si="181"/>
        <v>2</v>
      </c>
      <c r="BE446" s="226">
        <f t="shared" si="181"/>
        <v>2</v>
      </c>
      <c r="BF446" s="226">
        <f t="shared" si="181"/>
        <v>2</v>
      </c>
      <c r="BG446" s="218">
        <f t="shared" si="186"/>
        <v>10</v>
      </c>
      <c r="BH446" s="218">
        <f t="shared" si="186"/>
        <v>10</v>
      </c>
      <c r="BI446" s="218">
        <f t="shared" si="186"/>
        <v>11</v>
      </c>
      <c r="BJ446" s="218">
        <f t="shared" si="186"/>
        <v>12</v>
      </c>
      <c r="BK446" s="226">
        <f t="shared" si="183"/>
        <v>0</v>
      </c>
      <c r="BL446" s="226">
        <f t="shared" si="183"/>
        <v>0</v>
      </c>
      <c r="BM446" s="226">
        <f t="shared" si="183"/>
        <v>1</v>
      </c>
      <c r="BN446" s="226">
        <f t="shared" si="182"/>
        <v>0</v>
      </c>
      <c r="BO446" s="227">
        <f t="shared" si="182"/>
        <v>1</v>
      </c>
      <c r="BP446" s="227">
        <f t="shared" si="182"/>
        <v>1</v>
      </c>
      <c r="BQ446" s="227">
        <f t="shared" si="182"/>
        <v>1</v>
      </c>
      <c r="BR446" s="227">
        <f t="shared" si="173"/>
        <v>1</v>
      </c>
      <c r="BS446" s="226">
        <v>0</v>
      </c>
      <c r="BT446" s="226">
        <v>0</v>
      </c>
      <c r="BU446" s="226">
        <v>1</v>
      </c>
      <c r="BV446" s="226">
        <v>0</v>
      </c>
      <c r="BW446" s="227">
        <v>1</v>
      </c>
      <c r="BX446" s="227">
        <v>1</v>
      </c>
      <c r="BY446" s="227">
        <v>1</v>
      </c>
      <c r="BZ446" s="227">
        <v>1</v>
      </c>
      <c r="CA446" s="226">
        <v>0</v>
      </c>
      <c r="CB446" s="226">
        <f>IFERROR(VLOOKUP($G446,[12]ITEM!$B$2:$AC$939,26,0),0)</f>
        <v>0</v>
      </c>
      <c r="CC446" s="226">
        <f>IFERROR(VLOOKUP($G446,[12]ITEM!$B$2:$AC$939,27,0),0)</f>
        <v>0</v>
      </c>
      <c r="CD446" s="226">
        <f>IFERROR(VLOOKUP($G446,[12]ITEM!$B$2:$AC$939,28,0),0)</f>
        <v>0</v>
      </c>
      <c r="CE446" s="227">
        <v>0</v>
      </c>
      <c r="CF446" s="227">
        <v>0</v>
      </c>
      <c r="CG446" s="227">
        <v>0</v>
      </c>
      <c r="CH446" s="227">
        <v>0</v>
      </c>
      <c r="CI446" s="375"/>
      <c r="CJ446" s="226">
        <f t="shared" si="189"/>
        <v>2</v>
      </c>
      <c r="CK446" s="226">
        <f t="shared" si="189"/>
        <v>3</v>
      </c>
      <c r="CL446" s="226">
        <f t="shared" si="189"/>
        <v>3</v>
      </c>
      <c r="CM446" s="226">
        <f t="shared" si="188"/>
        <v>3</v>
      </c>
      <c r="CN446" s="227">
        <f t="shared" si="188"/>
        <v>10</v>
      </c>
      <c r="CO446" s="227">
        <f t="shared" si="188"/>
        <v>10.516146570368312</v>
      </c>
      <c r="CP446" s="227">
        <f t="shared" si="188"/>
        <v>11.887258144353863</v>
      </c>
      <c r="CQ446" s="227">
        <f t="shared" si="184"/>
        <v>12.781430736171464</v>
      </c>
      <c r="CR446" s="226">
        <v>2</v>
      </c>
      <c r="CS446" s="226">
        <v>3</v>
      </c>
      <c r="CT446" s="226">
        <v>3</v>
      </c>
      <c r="CU446" s="226">
        <v>3</v>
      </c>
      <c r="CV446" s="227">
        <f t="shared" si="165"/>
        <v>9</v>
      </c>
      <c r="CW446" s="227">
        <f>CV446*(1+('[13]GROWTH (YoY)'!AR446/100))</f>
        <v>9.5161465703683117</v>
      </c>
      <c r="CX446" s="227">
        <f>CW446*(1+('[13]GROWTH (YoY)'!AS446/100))</f>
        <v>9.8872581443538632</v>
      </c>
      <c r="CY446" s="227">
        <f>CX446*(1+('[13]GROWTH (YoY)'!AT446/100))</f>
        <v>10.781430736171464</v>
      </c>
      <c r="CZ446" s="226">
        <v>0</v>
      </c>
      <c r="DA446" s="226">
        <v>0</v>
      </c>
      <c r="DB446" s="226">
        <v>0</v>
      </c>
      <c r="DC446" s="226">
        <v>0</v>
      </c>
      <c r="DD446" s="227">
        <v>1</v>
      </c>
      <c r="DE446" s="227">
        <v>1</v>
      </c>
      <c r="DF446" s="227">
        <v>2</v>
      </c>
      <c r="DG446" s="227">
        <v>2</v>
      </c>
      <c r="DH446" s="226">
        <v>0</v>
      </c>
      <c r="DI446" s="226">
        <v>0</v>
      </c>
      <c r="DJ446" s="226">
        <v>0</v>
      </c>
      <c r="DK446" s="226">
        <v>0</v>
      </c>
      <c r="DL446" s="227">
        <v>0</v>
      </c>
      <c r="DM446" s="227">
        <v>0</v>
      </c>
      <c r="DN446" s="227">
        <v>0</v>
      </c>
      <c r="DO446" s="227">
        <v>0</v>
      </c>
      <c r="DP446" s="376">
        <f t="shared" si="187"/>
        <v>0</v>
      </c>
      <c r="DQ446" s="226">
        <f t="shared" si="187"/>
        <v>-1</v>
      </c>
      <c r="DR446" s="226">
        <f t="shared" si="187"/>
        <v>-1</v>
      </c>
      <c r="DS446" s="226">
        <f t="shared" si="190"/>
        <v>-1</v>
      </c>
      <c r="DT446" s="227">
        <f t="shared" si="190"/>
        <v>0</v>
      </c>
      <c r="DU446" s="227">
        <f t="shared" si="190"/>
        <v>-0.51614657036831169</v>
      </c>
      <c r="DV446" s="227">
        <f t="shared" si="190"/>
        <v>-0.88725814435386319</v>
      </c>
      <c r="DW446" s="227">
        <f t="shared" si="190"/>
        <v>-0.78143073617146364</v>
      </c>
      <c r="DX446" s="377">
        <f t="shared" si="174"/>
        <v>0.75</v>
      </c>
      <c r="DY446" s="377">
        <f t="shared" si="174"/>
        <v>0.74358974358974361</v>
      </c>
      <c r="DZ446" s="377">
        <f t="shared" si="174"/>
        <v>0.76744186046511631</v>
      </c>
      <c r="EA446" s="377">
        <f t="shared" si="174"/>
        <v>0.75555555555555554</v>
      </c>
      <c r="EB446" s="378">
        <f t="shared" si="174"/>
        <v>0.5714285714285714</v>
      </c>
      <c r="EC446" s="378">
        <f t="shared" si="174"/>
        <v>0.6097560975609756</v>
      </c>
      <c r="ED446" s="378">
        <f t="shared" si="174"/>
        <v>0.58536585365853655</v>
      </c>
      <c r="EE446" s="378">
        <f t="shared" si="185"/>
        <v>0.55813953488372092</v>
      </c>
      <c r="EG446" s="226">
        <v>28</v>
      </c>
      <c r="EH446" s="226">
        <v>22</v>
      </c>
      <c r="EI446" s="226">
        <v>5</v>
      </c>
      <c r="EJ446" s="226">
        <v>4</v>
      </c>
      <c r="EK446" s="226">
        <v>1</v>
      </c>
      <c r="EL446" s="226">
        <v>198</v>
      </c>
      <c r="EM446" s="226">
        <v>185</v>
      </c>
      <c r="EN446" s="379">
        <f t="shared" si="166"/>
        <v>0.7857142857142857</v>
      </c>
      <c r="EO446" s="226">
        <f t="shared" si="167"/>
        <v>80</v>
      </c>
      <c r="EP446" s="379">
        <f t="shared" si="168"/>
        <v>3.5714285714285712E-2</v>
      </c>
      <c r="EQ446" s="226">
        <f t="shared" si="169"/>
        <v>5050.5050505050503</v>
      </c>
      <c r="ER446" s="226">
        <f t="shared" si="170"/>
        <v>1801.8018018018017</v>
      </c>
      <c r="ES446" s="292"/>
      <c r="ET446" s="227">
        <v>26</v>
      </c>
      <c r="EU446" s="227">
        <v>17</v>
      </c>
      <c r="EV446" s="227">
        <v>9</v>
      </c>
      <c r="EW446" s="227">
        <v>7</v>
      </c>
      <c r="EX446" s="227">
        <v>15</v>
      </c>
      <c r="EY446" s="227">
        <v>256</v>
      </c>
      <c r="EZ446" s="227">
        <v>249</v>
      </c>
      <c r="FA446" s="380">
        <f t="shared" si="175"/>
        <v>0.65384615384615385</v>
      </c>
      <c r="FB446" s="228">
        <f t="shared" si="176"/>
        <v>77.777777777777786</v>
      </c>
      <c r="FC446" s="380">
        <f t="shared" si="177"/>
        <v>0.57692307692307687</v>
      </c>
      <c r="FD446" s="227">
        <f t="shared" si="178"/>
        <v>58593.75</v>
      </c>
      <c r="FE446" s="227">
        <f t="shared" si="179"/>
        <v>2342.7041499330658</v>
      </c>
      <c r="FF446" s="227">
        <v>15</v>
      </c>
      <c r="FG446" s="228">
        <f t="shared" si="171"/>
        <v>46.666666666666664</v>
      </c>
      <c r="FH446" s="227">
        <v>7</v>
      </c>
      <c r="FI446" s="227">
        <v>15</v>
      </c>
      <c r="FJ446" s="227">
        <v>0</v>
      </c>
      <c r="FK446" s="227">
        <f t="shared" si="162"/>
        <v>8</v>
      </c>
      <c r="FL446" s="227">
        <v>1</v>
      </c>
      <c r="FM446" s="227">
        <f t="shared" si="163"/>
        <v>7</v>
      </c>
      <c r="FZ446" s="229"/>
      <c r="GA446" s="229"/>
      <c r="GB446" s="229"/>
      <c r="GC446" s="229"/>
      <c r="GD446" s="229"/>
    </row>
    <row r="447" spans="1:186" s="368" customFormat="1">
      <c r="A447" s="287" t="s">
        <v>534</v>
      </c>
      <c r="B447" s="369" t="s">
        <v>535</v>
      </c>
      <c r="C447" s="287" t="s">
        <v>1075</v>
      </c>
      <c r="D447" s="403" t="s">
        <v>3126</v>
      </c>
      <c r="E447" s="369" t="s">
        <v>1076</v>
      </c>
      <c r="F447" s="403">
        <v>444</v>
      </c>
      <c r="G447" s="404" t="s">
        <v>1128</v>
      </c>
      <c r="H447" s="392" t="s">
        <v>1129</v>
      </c>
      <c r="I447" s="287" t="s">
        <v>1124</v>
      </c>
      <c r="J447" s="369" t="s">
        <v>1125</v>
      </c>
      <c r="K447" s="287" t="s">
        <v>665</v>
      </c>
      <c r="L447" s="369" t="s">
        <v>1115</v>
      </c>
      <c r="M447" s="369" t="s">
        <v>3124</v>
      </c>
      <c r="N447" s="372">
        <v>1</v>
      </c>
      <c r="O447" s="373">
        <v>3</v>
      </c>
      <c r="P447" s="373">
        <v>4</v>
      </c>
      <c r="Q447" s="373">
        <v>5</v>
      </c>
      <c r="R447" s="373">
        <v>5</v>
      </c>
      <c r="S447" s="374">
        <v>4</v>
      </c>
      <c r="T447" s="374">
        <v>5</v>
      </c>
      <c r="U447" s="374">
        <v>5</v>
      </c>
      <c r="V447" s="374">
        <v>5</v>
      </c>
      <c r="W447" s="373">
        <v>2</v>
      </c>
      <c r="X447" s="373">
        <v>3</v>
      </c>
      <c r="Y447" s="373">
        <v>4</v>
      </c>
      <c r="Z447" s="373">
        <v>4</v>
      </c>
      <c r="AA447" s="374">
        <v>3</v>
      </c>
      <c r="AB447" s="374">
        <v>3</v>
      </c>
      <c r="AC447" s="374">
        <v>3</v>
      </c>
      <c r="AD447" s="374">
        <v>3</v>
      </c>
      <c r="AE447" s="373">
        <v>0</v>
      </c>
      <c r="AF447" s="373">
        <v>0</v>
      </c>
      <c r="AG447" s="373">
        <v>0</v>
      </c>
      <c r="AH447" s="373">
        <v>0</v>
      </c>
      <c r="AI447" s="374">
        <v>0</v>
      </c>
      <c r="AJ447" s="374">
        <v>0</v>
      </c>
      <c r="AK447" s="374">
        <v>0</v>
      </c>
      <c r="AL447" s="374">
        <v>0</v>
      </c>
      <c r="AM447" s="226">
        <v>1</v>
      </c>
      <c r="AN447" s="226">
        <v>1</v>
      </c>
      <c r="AO447" s="226">
        <v>1</v>
      </c>
      <c r="AP447" s="226">
        <v>1</v>
      </c>
      <c r="AQ447" s="227">
        <v>1</v>
      </c>
      <c r="AR447" s="227">
        <v>1</v>
      </c>
      <c r="AS447" s="227">
        <v>2</v>
      </c>
      <c r="AT447" s="227">
        <v>1</v>
      </c>
      <c r="AU447" s="226">
        <v>0</v>
      </c>
      <c r="AV447" s="226">
        <v>0</v>
      </c>
      <c r="AW447" s="226">
        <v>1</v>
      </c>
      <c r="AX447" s="226">
        <v>1</v>
      </c>
      <c r="AY447" s="227">
        <v>0</v>
      </c>
      <c r="AZ447" s="227">
        <v>0</v>
      </c>
      <c r="BA447" s="227">
        <v>1</v>
      </c>
      <c r="BB447" s="227">
        <v>1</v>
      </c>
      <c r="BC447" s="226">
        <f t="shared" si="181"/>
        <v>1</v>
      </c>
      <c r="BD447" s="226">
        <f t="shared" si="181"/>
        <v>1</v>
      </c>
      <c r="BE447" s="226">
        <f t="shared" si="181"/>
        <v>0</v>
      </c>
      <c r="BF447" s="226">
        <f t="shared" si="181"/>
        <v>0</v>
      </c>
      <c r="BG447" s="218">
        <f t="shared" si="186"/>
        <v>1</v>
      </c>
      <c r="BH447" s="218">
        <f t="shared" si="186"/>
        <v>1</v>
      </c>
      <c r="BI447" s="218">
        <f t="shared" si="186"/>
        <v>1</v>
      </c>
      <c r="BJ447" s="218">
        <f t="shared" si="186"/>
        <v>-1</v>
      </c>
      <c r="BK447" s="226">
        <f t="shared" si="183"/>
        <v>0</v>
      </c>
      <c r="BL447" s="226">
        <f t="shared" si="183"/>
        <v>0</v>
      </c>
      <c r="BM447" s="226">
        <f t="shared" si="183"/>
        <v>0</v>
      </c>
      <c r="BN447" s="226">
        <f t="shared" si="182"/>
        <v>0</v>
      </c>
      <c r="BO447" s="227">
        <f t="shared" si="182"/>
        <v>0</v>
      </c>
      <c r="BP447" s="227">
        <f t="shared" si="182"/>
        <v>0</v>
      </c>
      <c r="BQ447" s="227">
        <f t="shared" si="182"/>
        <v>0</v>
      </c>
      <c r="BR447" s="227">
        <f t="shared" si="173"/>
        <v>1</v>
      </c>
      <c r="BS447" s="226">
        <v>0</v>
      </c>
      <c r="BT447" s="226">
        <v>0</v>
      </c>
      <c r="BU447" s="226">
        <v>0</v>
      </c>
      <c r="BV447" s="226">
        <v>0</v>
      </c>
      <c r="BW447" s="227">
        <v>0</v>
      </c>
      <c r="BX447" s="227">
        <v>0</v>
      </c>
      <c r="BY447" s="227">
        <v>0</v>
      </c>
      <c r="BZ447" s="227">
        <v>1</v>
      </c>
      <c r="CA447" s="226">
        <v>0</v>
      </c>
      <c r="CB447" s="226">
        <f>IFERROR(VLOOKUP($G447,[12]ITEM!$B$2:$AC$939,26,0),0)</f>
        <v>0</v>
      </c>
      <c r="CC447" s="226">
        <f>IFERROR(VLOOKUP($G447,[12]ITEM!$B$2:$AC$939,27,0),0)</f>
        <v>0</v>
      </c>
      <c r="CD447" s="226">
        <f>IFERROR(VLOOKUP($G447,[12]ITEM!$B$2:$AC$939,28,0),0)</f>
        <v>0</v>
      </c>
      <c r="CE447" s="227">
        <v>0</v>
      </c>
      <c r="CF447" s="227">
        <v>0</v>
      </c>
      <c r="CG447" s="227">
        <v>0</v>
      </c>
      <c r="CH447" s="227">
        <v>0</v>
      </c>
      <c r="CI447" s="375"/>
      <c r="CJ447" s="226">
        <f t="shared" si="189"/>
        <v>0</v>
      </c>
      <c r="CK447" s="226">
        <f t="shared" si="189"/>
        <v>0</v>
      </c>
      <c r="CL447" s="226">
        <f t="shared" si="189"/>
        <v>1</v>
      </c>
      <c r="CM447" s="226">
        <f t="shared" si="188"/>
        <v>1</v>
      </c>
      <c r="CN447" s="227">
        <f t="shared" si="188"/>
        <v>1</v>
      </c>
      <c r="CO447" s="227">
        <f t="shared" si="188"/>
        <v>1.1506125190917822</v>
      </c>
      <c r="CP447" s="227">
        <f t="shared" si="188"/>
        <v>1.2430445684790024</v>
      </c>
      <c r="CQ447" s="227">
        <f t="shared" si="184"/>
        <v>1.2141623176185372</v>
      </c>
      <c r="CR447" s="226">
        <v>0</v>
      </c>
      <c r="CS447" s="226">
        <v>0</v>
      </c>
      <c r="CT447" s="226">
        <v>1</v>
      </c>
      <c r="CU447" s="226">
        <v>1</v>
      </c>
      <c r="CV447" s="227">
        <f t="shared" si="165"/>
        <v>1</v>
      </c>
      <c r="CW447" s="227">
        <f>CV447*(1+('[13]GROWTH (YoY)'!AR447/100))</f>
        <v>1.1506125190917822</v>
      </c>
      <c r="CX447" s="227">
        <f>CW447*(1+('[13]GROWTH (YoY)'!AS447/100))</f>
        <v>1.2430445684790024</v>
      </c>
      <c r="CY447" s="227">
        <f>CX447*(1+('[13]GROWTH (YoY)'!AT447/100))</f>
        <v>1.2141623176185372</v>
      </c>
      <c r="CZ447" s="226">
        <v>0</v>
      </c>
      <c r="DA447" s="226">
        <v>0</v>
      </c>
      <c r="DB447" s="226">
        <v>0</v>
      </c>
      <c r="DC447" s="226">
        <v>0</v>
      </c>
      <c r="DD447" s="227">
        <v>0</v>
      </c>
      <c r="DE447" s="227">
        <v>0</v>
      </c>
      <c r="DF447" s="227">
        <v>0</v>
      </c>
      <c r="DG447" s="227">
        <v>0</v>
      </c>
      <c r="DH447" s="226">
        <v>0</v>
      </c>
      <c r="DI447" s="226">
        <v>0</v>
      </c>
      <c r="DJ447" s="226">
        <v>0</v>
      </c>
      <c r="DK447" s="226">
        <v>0</v>
      </c>
      <c r="DL447" s="227">
        <v>0</v>
      </c>
      <c r="DM447" s="227">
        <v>0</v>
      </c>
      <c r="DN447" s="227">
        <v>0</v>
      </c>
      <c r="DO447" s="227">
        <v>0</v>
      </c>
      <c r="DP447" s="376">
        <f t="shared" si="187"/>
        <v>1</v>
      </c>
      <c r="DQ447" s="226">
        <f t="shared" si="187"/>
        <v>1</v>
      </c>
      <c r="DR447" s="226">
        <f t="shared" si="187"/>
        <v>-1</v>
      </c>
      <c r="DS447" s="226">
        <f t="shared" si="190"/>
        <v>-1</v>
      </c>
      <c r="DT447" s="227">
        <f t="shared" si="190"/>
        <v>0</v>
      </c>
      <c r="DU447" s="227">
        <f t="shared" si="190"/>
        <v>-0.15061251909178219</v>
      </c>
      <c r="DV447" s="227">
        <f t="shared" si="190"/>
        <v>-0.24304456847900235</v>
      </c>
      <c r="DW447" s="227">
        <f t="shared" si="190"/>
        <v>-2.2141623176185372</v>
      </c>
      <c r="DX447" s="377">
        <f t="shared" si="174"/>
        <v>0.66666666666666663</v>
      </c>
      <c r="DY447" s="377">
        <f t="shared" si="174"/>
        <v>0.75</v>
      </c>
      <c r="DZ447" s="377">
        <f t="shared" si="174"/>
        <v>0.8</v>
      </c>
      <c r="EA447" s="377">
        <f t="shared" ref="EA447:EE507" si="191">IFERROR(Z447/R447,0)</f>
        <v>0.8</v>
      </c>
      <c r="EB447" s="378">
        <f t="shared" si="191"/>
        <v>0.75</v>
      </c>
      <c r="EC447" s="378">
        <f t="shared" si="191"/>
        <v>0.6</v>
      </c>
      <c r="ED447" s="378">
        <f t="shared" si="191"/>
        <v>0.6</v>
      </c>
      <c r="EE447" s="378">
        <f t="shared" si="185"/>
        <v>0.6</v>
      </c>
      <c r="EG447" s="226">
        <v>3</v>
      </c>
      <c r="EH447" s="226">
        <v>2</v>
      </c>
      <c r="EI447" s="226">
        <v>1</v>
      </c>
      <c r="EJ447" s="226">
        <v>0</v>
      </c>
      <c r="EK447" s="226">
        <v>2</v>
      </c>
      <c r="EL447" s="226">
        <v>29</v>
      </c>
      <c r="EM447" s="226">
        <v>21</v>
      </c>
      <c r="EN447" s="379">
        <f t="shared" si="166"/>
        <v>0.66666666666666663</v>
      </c>
      <c r="EO447" s="226">
        <f t="shared" si="167"/>
        <v>0</v>
      </c>
      <c r="EP447" s="379">
        <f t="shared" si="168"/>
        <v>0.66666666666666663</v>
      </c>
      <c r="EQ447" s="226">
        <f t="shared" si="169"/>
        <v>68965.517241379304</v>
      </c>
      <c r="ER447" s="226">
        <f t="shared" si="170"/>
        <v>0</v>
      </c>
      <c r="ES447" s="292"/>
      <c r="ET447" s="227">
        <v>3</v>
      </c>
      <c r="EU447" s="227">
        <v>3</v>
      </c>
      <c r="EV447" s="227">
        <v>1</v>
      </c>
      <c r="EW447" s="227">
        <v>1</v>
      </c>
      <c r="EX447" s="227">
        <v>0</v>
      </c>
      <c r="EY447" s="227">
        <v>37</v>
      </c>
      <c r="EZ447" s="227">
        <v>26</v>
      </c>
      <c r="FA447" s="380">
        <f t="shared" si="175"/>
        <v>1</v>
      </c>
      <c r="FB447" s="228">
        <f t="shared" si="176"/>
        <v>100</v>
      </c>
      <c r="FC447" s="380">
        <f t="shared" si="177"/>
        <v>0</v>
      </c>
      <c r="FD447" s="227">
        <f t="shared" si="178"/>
        <v>0</v>
      </c>
      <c r="FE447" s="227">
        <f t="shared" si="179"/>
        <v>3205.1282051282051</v>
      </c>
      <c r="FF447" s="227">
        <v>1</v>
      </c>
      <c r="FG447" s="228">
        <f t="shared" si="171"/>
        <v>100</v>
      </c>
      <c r="FH447" s="227">
        <v>1</v>
      </c>
      <c r="FI447" s="227">
        <v>1</v>
      </c>
      <c r="FJ447" s="227">
        <v>0</v>
      </c>
      <c r="FK447" s="227">
        <f t="shared" si="162"/>
        <v>0</v>
      </c>
      <c r="FL447" s="227">
        <v>0</v>
      </c>
      <c r="FM447" s="227">
        <f t="shared" si="163"/>
        <v>0</v>
      </c>
      <c r="FZ447" s="229"/>
      <c r="GA447" s="229"/>
      <c r="GB447" s="229"/>
      <c r="GC447" s="229"/>
      <c r="GD447" s="229"/>
    </row>
    <row r="448" spans="1:186" s="368" customFormat="1">
      <c r="A448" s="287" t="s">
        <v>534</v>
      </c>
      <c r="B448" s="369" t="s">
        <v>535</v>
      </c>
      <c r="C448" s="287" t="s">
        <v>1075</v>
      </c>
      <c r="D448" s="403" t="s">
        <v>3126</v>
      </c>
      <c r="E448" s="369" t="s">
        <v>1076</v>
      </c>
      <c r="F448" s="403">
        <v>445</v>
      </c>
      <c r="G448" s="404" t="s">
        <v>1130</v>
      </c>
      <c r="H448" s="392" t="s">
        <v>1131</v>
      </c>
      <c r="I448" s="287" t="s">
        <v>1124</v>
      </c>
      <c r="J448" s="369" t="s">
        <v>1125</v>
      </c>
      <c r="K448" s="287" t="s">
        <v>665</v>
      </c>
      <c r="L448" s="369" t="s">
        <v>1115</v>
      </c>
      <c r="M448" s="369" t="s">
        <v>3124</v>
      </c>
      <c r="N448" s="372">
        <v>1</v>
      </c>
      <c r="O448" s="373">
        <v>389</v>
      </c>
      <c r="P448" s="373">
        <v>354</v>
      </c>
      <c r="Q448" s="373">
        <v>388</v>
      </c>
      <c r="R448" s="373">
        <v>416</v>
      </c>
      <c r="S448" s="374">
        <v>411</v>
      </c>
      <c r="T448" s="374">
        <v>464</v>
      </c>
      <c r="U448" s="374">
        <v>486</v>
      </c>
      <c r="V448" s="374">
        <v>503</v>
      </c>
      <c r="W448" s="373">
        <v>300</v>
      </c>
      <c r="X448" s="373">
        <v>272</v>
      </c>
      <c r="Y448" s="373">
        <v>298</v>
      </c>
      <c r="Z448" s="373">
        <v>320</v>
      </c>
      <c r="AA448" s="374">
        <v>150</v>
      </c>
      <c r="AB448" s="374">
        <v>182</v>
      </c>
      <c r="AC448" s="374">
        <v>181</v>
      </c>
      <c r="AD448" s="374">
        <v>189</v>
      </c>
      <c r="AE448" s="373">
        <v>2</v>
      </c>
      <c r="AF448" s="373">
        <v>1</v>
      </c>
      <c r="AG448" s="373">
        <v>1</v>
      </c>
      <c r="AH448" s="373">
        <v>1</v>
      </c>
      <c r="AI448" s="374">
        <v>2</v>
      </c>
      <c r="AJ448" s="374">
        <v>2</v>
      </c>
      <c r="AK448" s="374">
        <v>2</v>
      </c>
      <c r="AL448" s="374">
        <v>2</v>
      </c>
      <c r="AM448" s="226">
        <v>89</v>
      </c>
      <c r="AN448" s="226">
        <v>82</v>
      </c>
      <c r="AO448" s="226">
        <v>90</v>
      </c>
      <c r="AP448" s="226">
        <v>96</v>
      </c>
      <c r="AQ448" s="227">
        <v>261</v>
      </c>
      <c r="AR448" s="227">
        <v>282</v>
      </c>
      <c r="AS448" s="227">
        <v>305</v>
      </c>
      <c r="AT448" s="227">
        <v>314</v>
      </c>
      <c r="AU448" s="226">
        <v>66</v>
      </c>
      <c r="AV448" s="226">
        <v>69</v>
      </c>
      <c r="AW448" s="226">
        <v>76</v>
      </c>
      <c r="AX448" s="226">
        <v>83</v>
      </c>
      <c r="AY448" s="227">
        <v>75</v>
      </c>
      <c r="AZ448" s="227">
        <v>82</v>
      </c>
      <c r="BA448" s="227">
        <v>92</v>
      </c>
      <c r="BB448" s="227">
        <v>90</v>
      </c>
      <c r="BC448" s="226">
        <f t="shared" si="181"/>
        <v>23</v>
      </c>
      <c r="BD448" s="226">
        <f t="shared" si="181"/>
        <v>11</v>
      </c>
      <c r="BE448" s="226">
        <f t="shared" si="181"/>
        <v>12</v>
      </c>
      <c r="BF448" s="226">
        <f t="shared" si="181"/>
        <v>11</v>
      </c>
      <c r="BG448" s="218">
        <f t="shared" si="186"/>
        <v>184</v>
      </c>
      <c r="BH448" s="218">
        <f t="shared" si="186"/>
        <v>197</v>
      </c>
      <c r="BI448" s="218">
        <f t="shared" si="186"/>
        <v>210</v>
      </c>
      <c r="BJ448" s="218">
        <f t="shared" si="186"/>
        <v>221</v>
      </c>
      <c r="BK448" s="226">
        <f t="shared" si="183"/>
        <v>0</v>
      </c>
      <c r="BL448" s="226">
        <f t="shared" si="183"/>
        <v>2</v>
      </c>
      <c r="BM448" s="226">
        <f t="shared" si="183"/>
        <v>2</v>
      </c>
      <c r="BN448" s="226">
        <f t="shared" si="182"/>
        <v>2</v>
      </c>
      <c r="BO448" s="227">
        <f t="shared" si="182"/>
        <v>2</v>
      </c>
      <c r="BP448" s="227">
        <f t="shared" si="182"/>
        <v>3</v>
      </c>
      <c r="BQ448" s="227">
        <f t="shared" si="182"/>
        <v>3</v>
      </c>
      <c r="BR448" s="227">
        <f t="shared" si="173"/>
        <v>3</v>
      </c>
      <c r="BS448" s="226">
        <v>2</v>
      </c>
      <c r="BT448" s="226">
        <v>2</v>
      </c>
      <c r="BU448" s="226">
        <v>2</v>
      </c>
      <c r="BV448" s="226">
        <v>2</v>
      </c>
      <c r="BW448" s="227">
        <v>2</v>
      </c>
      <c r="BX448" s="227">
        <v>3</v>
      </c>
      <c r="BY448" s="227">
        <v>3</v>
      </c>
      <c r="BZ448" s="227">
        <v>3</v>
      </c>
      <c r="CA448" s="226">
        <v>2</v>
      </c>
      <c r="CB448" s="226">
        <f>IFERROR(VLOOKUP($G448,[12]ITEM!$B$2:$AC$939,26,0),0)</f>
        <v>0</v>
      </c>
      <c r="CC448" s="226">
        <f>IFERROR(VLOOKUP($G448,[12]ITEM!$B$2:$AC$939,27,0),0)</f>
        <v>0</v>
      </c>
      <c r="CD448" s="226">
        <f>IFERROR(VLOOKUP($G448,[12]ITEM!$B$2:$AC$939,28,0),0)</f>
        <v>0</v>
      </c>
      <c r="CE448" s="227">
        <v>0</v>
      </c>
      <c r="CF448" s="227">
        <v>0</v>
      </c>
      <c r="CG448" s="227">
        <v>0</v>
      </c>
      <c r="CH448" s="227">
        <v>0</v>
      </c>
      <c r="CI448" s="375"/>
      <c r="CJ448" s="226">
        <f t="shared" si="189"/>
        <v>22</v>
      </c>
      <c r="CK448" s="226">
        <f t="shared" si="189"/>
        <v>25</v>
      </c>
      <c r="CL448" s="226">
        <f t="shared" si="189"/>
        <v>14</v>
      </c>
      <c r="CM448" s="226">
        <f t="shared" si="188"/>
        <v>24</v>
      </c>
      <c r="CN448" s="227">
        <f t="shared" si="188"/>
        <v>184</v>
      </c>
      <c r="CO448" s="227">
        <f t="shared" si="188"/>
        <v>186.11337566818452</v>
      </c>
      <c r="CP448" s="227">
        <f t="shared" si="188"/>
        <v>210.05074357460603</v>
      </c>
      <c r="CQ448" s="227">
        <f t="shared" si="184"/>
        <v>216.40916808300705</v>
      </c>
      <c r="CR448" s="226">
        <v>5</v>
      </c>
      <c r="CS448" s="226">
        <v>5</v>
      </c>
      <c r="CT448" s="226">
        <v>6</v>
      </c>
      <c r="CU448" s="226">
        <v>6</v>
      </c>
      <c r="CV448" s="227">
        <f t="shared" si="165"/>
        <v>174</v>
      </c>
      <c r="CW448" s="227">
        <f>CV448*(1+('[13]GROWTH (YoY)'!AR448/100))</f>
        <v>188.11337566818452</v>
      </c>
      <c r="CX448" s="227">
        <f>CW448*(1+('[13]GROWTH (YoY)'!AS448/100))</f>
        <v>203.05074357460603</v>
      </c>
      <c r="CY448" s="227">
        <f>CX448*(1+('[13]GROWTH (YoY)'!AT448/100))</f>
        <v>209.40916808300705</v>
      </c>
      <c r="CZ448" s="226">
        <v>8</v>
      </c>
      <c r="DA448" s="226">
        <v>10</v>
      </c>
      <c r="DB448" s="226">
        <v>10</v>
      </c>
      <c r="DC448" s="226">
        <v>11</v>
      </c>
      <c r="DD448" s="227">
        <v>0</v>
      </c>
      <c r="DE448" s="227">
        <v>0</v>
      </c>
      <c r="DF448" s="227">
        <v>0</v>
      </c>
      <c r="DG448" s="227">
        <v>0</v>
      </c>
      <c r="DH448" s="226">
        <v>9</v>
      </c>
      <c r="DI448" s="226">
        <v>10</v>
      </c>
      <c r="DJ448" s="226">
        <v>-2</v>
      </c>
      <c r="DK448" s="226">
        <v>7</v>
      </c>
      <c r="DL448" s="227">
        <v>10</v>
      </c>
      <c r="DM448" s="227">
        <v>-2</v>
      </c>
      <c r="DN448" s="227">
        <v>7</v>
      </c>
      <c r="DO448" s="227">
        <v>7</v>
      </c>
      <c r="DP448" s="376">
        <f t="shared" si="187"/>
        <v>1</v>
      </c>
      <c r="DQ448" s="226">
        <f t="shared" si="187"/>
        <v>-14</v>
      </c>
      <c r="DR448" s="226">
        <f t="shared" si="187"/>
        <v>-2</v>
      </c>
      <c r="DS448" s="226">
        <f t="shared" si="190"/>
        <v>-13</v>
      </c>
      <c r="DT448" s="227">
        <f t="shared" si="190"/>
        <v>0</v>
      </c>
      <c r="DU448" s="227">
        <f t="shared" si="190"/>
        <v>10.886624331815483</v>
      </c>
      <c r="DV448" s="227">
        <f t="shared" si="190"/>
        <v>-5.0743574606030961E-2</v>
      </c>
      <c r="DW448" s="227">
        <f t="shared" si="190"/>
        <v>4.5908319169929541</v>
      </c>
      <c r="DX448" s="377">
        <f t="shared" ref="DX448:EB511" si="192">IFERROR(W448/O448,0)</f>
        <v>0.77120822622107965</v>
      </c>
      <c r="DY448" s="377">
        <f t="shared" si="192"/>
        <v>0.76836158192090398</v>
      </c>
      <c r="DZ448" s="377">
        <f t="shared" si="192"/>
        <v>0.76804123711340211</v>
      </c>
      <c r="EA448" s="377">
        <f t="shared" si="191"/>
        <v>0.76923076923076927</v>
      </c>
      <c r="EB448" s="378">
        <f t="shared" si="191"/>
        <v>0.36496350364963503</v>
      </c>
      <c r="EC448" s="378">
        <f t="shared" si="191"/>
        <v>0.39224137931034481</v>
      </c>
      <c r="ED448" s="378">
        <f t="shared" si="191"/>
        <v>0.37242798353909468</v>
      </c>
      <c r="EE448" s="378">
        <f t="shared" si="185"/>
        <v>0.37574552683896623</v>
      </c>
      <c r="EG448" s="226">
        <v>237</v>
      </c>
      <c r="EH448" s="226">
        <v>181</v>
      </c>
      <c r="EI448" s="226">
        <v>57</v>
      </c>
      <c r="EJ448" s="226">
        <v>42</v>
      </c>
      <c r="EK448" s="226">
        <v>89</v>
      </c>
      <c r="EL448" s="226">
        <v>1536</v>
      </c>
      <c r="EM448" s="226">
        <v>1528</v>
      </c>
      <c r="EN448" s="379">
        <f t="shared" si="166"/>
        <v>0.76371308016877637</v>
      </c>
      <c r="EO448" s="226">
        <f t="shared" si="167"/>
        <v>73.68421052631578</v>
      </c>
      <c r="EP448" s="379">
        <f t="shared" si="168"/>
        <v>0.37552742616033757</v>
      </c>
      <c r="EQ448" s="226">
        <f t="shared" si="169"/>
        <v>57942.708333333336</v>
      </c>
      <c r="ER448" s="226">
        <f t="shared" si="170"/>
        <v>2290.5759162303666</v>
      </c>
      <c r="ES448" s="292"/>
      <c r="ET448" s="227">
        <v>191</v>
      </c>
      <c r="EU448" s="227">
        <v>120</v>
      </c>
      <c r="EV448" s="227">
        <v>71</v>
      </c>
      <c r="EW448" s="227">
        <v>41</v>
      </c>
      <c r="EX448" s="227">
        <v>73</v>
      </c>
      <c r="EY448" s="227">
        <v>1714</v>
      </c>
      <c r="EZ448" s="227">
        <v>1711</v>
      </c>
      <c r="FA448" s="380">
        <f t="shared" si="175"/>
        <v>0.62827225130890052</v>
      </c>
      <c r="FB448" s="228">
        <f t="shared" si="176"/>
        <v>57.74647887323944</v>
      </c>
      <c r="FC448" s="380">
        <f t="shared" si="177"/>
        <v>0.38219895287958117</v>
      </c>
      <c r="FD448" s="227">
        <f t="shared" si="178"/>
        <v>42590.431738623105</v>
      </c>
      <c r="FE448" s="227">
        <f t="shared" si="179"/>
        <v>1996.8829144749659</v>
      </c>
      <c r="FF448" s="227">
        <v>261</v>
      </c>
      <c r="FG448" s="228">
        <f t="shared" si="171"/>
        <v>48.275862068965516</v>
      </c>
      <c r="FH448" s="227">
        <v>126</v>
      </c>
      <c r="FI448" s="227">
        <v>261</v>
      </c>
      <c r="FJ448" s="227">
        <v>2</v>
      </c>
      <c r="FK448" s="227">
        <f t="shared" si="162"/>
        <v>133</v>
      </c>
      <c r="FL448" s="227">
        <v>8</v>
      </c>
      <c r="FM448" s="227">
        <f t="shared" si="163"/>
        <v>125</v>
      </c>
      <c r="FZ448" s="229"/>
      <c r="GA448" s="229"/>
      <c r="GB448" s="229"/>
      <c r="GC448" s="229"/>
      <c r="GD448" s="229"/>
    </row>
    <row r="449" spans="1:186" s="368" customFormat="1">
      <c r="A449" s="287" t="s">
        <v>534</v>
      </c>
      <c r="B449" s="369" t="s">
        <v>535</v>
      </c>
      <c r="C449" s="287" t="s">
        <v>1075</v>
      </c>
      <c r="D449" s="403" t="s">
        <v>3126</v>
      </c>
      <c r="E449" s="369" t="s">
        <v>1076</v>
      </c>
      <c r="F449" s="403">
        <v>446</v>
      </c>
      <c r="G449" s="404" t="s">
        <v>1132</v>
      </c>
      <c r="H449" s="392" t="s">
        <v>1133</v>
      </c>
      <c r="I449" s="287" t="s">
        <v>1124</v>
      </c>
      <c r="J449" s="369" t="s">
        <v>1125</v>
      </c>
      <c r="K449" s="287" t="s">
        <v>665</v>
      </c>
      <c r="L449" s="369" t="s">
        <v>1115</v>
      </c>
      <c r="M449" s="369" t="s">
        <v>3124</v>
      </c>
      <c r="N449" s="372">
        <v>1</v>
      </c>
      <c r="O449" s="373">
        <v>289</v>
      </c>
      <c r="P449" s="373">
        <v>376</v>
      </c>
      <c r="Q449" s="373">
        <v>425</v>
      </c>
      <c r="R449" s="373">
        <v>456</v>
      </c>
      <c r="S449" s="374">
        <v>666</v>
      </c>
      <c r="T449" s="374">
        <v>711</v>
      </c>
      <c r="U449" s="374">
        <v>762</v>
      </c>
      <c r="V449" s="374">
        <v>807</v>
      </c>
      <c r="W449" s="373">
        <v>190</v>
      </c>
      <c r="X449" s="373">
        <v>246</v>
      </c>
      <c r="Y449" s="373">
        <v>278</v>
      </c>
      <c r="Z449" s="373">
        <v>299</v>
      </c>
      <c r="AA449" s="374">
        <v>400</v>
      </c>
      <c r="AB449" s="374">
        <v>443</v>
      </c>
      <c r="AC449" s="374">
        <v>473</v>
      </c>
      <c r="AD449" s="374">
        <v>500</v>
      </c>
      <c r="AE449" s="373">
        <v>1</v>
      </c>
      <c r="AF449" s="373">
        <v>1</v>
      </c>
      <c r="AG449" s="373">
        <v>1</v>
      </c>
      <c r="AH449" s="373">
        <v>1</v>
      </c>
      <c r="AI449" s="374">
        <v>2</v>
      </c>
      <c r="AJ449" s="374">
        <v>2</v>
      </c>
      <c r="AK449" s="374">
        <v>2</v>
      </c>
      <c r="AL449" s="374">
        <v>3</v>
      </c>
      <c r="AM449" s="226">
        <v>99</v>
      </c>
      <c r="AN449" s="226">
        <v>130</v>
      </c>
      <c r="AO449" s="226">
        <v>147</v>
      </c>
      <c r="AP449" s="226">
        <v>158</v>
      </c>
      <c r="AQ449" s="227">
        <v>266</v>
      </c>
      <c r="AR449" s="227">
        <v>269</v>
      </c>
      <c r="AS449" s="227">
        <v>288</v>
      </c>
      <c r="AT449" s="227">
        <v>306</v>
      </c>
      <c r="AU449" s="226">
        <v>67</v>
      </c>
      <c r="AV449" s="226">
        <v>85</v>
      </c>
      <c r="AW449" s="226">
        <v>97</v>
      </c>
      <c r="AX449" s="226">
        <v>107</v>
      </c>
      <c r="AY449" s="227">
        <v>90</v>
      </c>
      <c r="AZ449" s="227">
        <v>97</v>
      </c>
      <c r="BA449" s="227">
        <v>108</v>
      </c>
      <c r="BB449" s="227">
        <v>107</v>
      </c>
      <c r="BC449" s="226">
        <f t="shared" si="181"/>
        <v>31</v>
      </c>
      <c r="BD449" s="226">
        <f t="shared" si="181"/>
        <v>35</v>
      </c>
      <c r="BE449" s="226">
        <f t="shared" si="181"/>
        <v>38</v>
      </c>
      <c r="BF449" s="226">
        <f t="shared" si="181"/>
        <v>38</v>
      </c>
      <c r="BG449" s="218">
        <f t="shared" si="186"/>
        <v>162</v>
      </c>
      <c r="BH449" s="218">
        <f t="shared" si="186"/>
        <v>155</v>
      </c>
      <c r="BI449" s="218">
        <f t="shared" si="186"/>
        <v>162</v>
      </c>
      <c r="BJ449" s="218">
        <f t="shared" si="186"/>
        <v>188</v>
      </c>
      <c r="BK449" s="226">
        <f t="shared" si="183"/>
        <v>1</v>
      </c>
      <c r="BL449" s="226">
        <f t="shared" si="183"/>
        <v>10</v>
      </c>
      <c r="BM449" s="226">
        <f t="shared" si="183"/>
        <v>12</v>
      </c>
      <c r="BN449" s="226">
        <f t="shared" si="182"/>
        <v>13</v>
      </c>
      <c r="BO449" s="227">
        <f t="shared" si="182"/>
        <v>14</v>
      </c>
      <c r="BP449" s="227">
        <f t="shared" si="182"/>
        <v>17</v>
      </c>
      <c r="BQ449" s="227">
        <f t="shared" si="182"/>
        <v>18</v>
      </c>
      <c r="BR449" s="227">
        <f t="shared" si="173"/>
        <v>11</v>
      </c>
      <c r="BS449" s="226">
        <v>1</v>
      </c>
      <c r="BT449" s="226">
        <v>10</v>
      </c>
      <c r="BU449" s="226">
        <v>12</v>
      </c>
      <c r="BV449" s="226">
        <v>13</v>
      </c>
      <c r="BW449" s="227">
        <v>14</v>
      </c>
      <c r="BX449" s="227">
        <v>17</v>
      </c>
      <c r="BY449" s="227">
        <v>18</v>
      </c>
      <c r="BZ449" s="227">
        <v>11</v>
      </c>
      <c r="CA449" s="226">
        <v>0</v>
      </c>
      <c r="CB449" s="226">
        <f>IFERROR(VLOOKUP($G449,[12]ITEM!$B$2:$AC$939,26,0),0)</f>
        <v>0</v>
      </c>
      <c r="CC449" s="226">
        <f>IFERROR(VLOOKUP($G449,[12]ITEM!$B$2:$AC$939,27,0),0)</f>
        <v>0</v>
      </c>
      <c r="CD449" s="226">
        <f>IFERROR(VLOOKUP($G449,[12]ITEM!$B$2:$AC$939,28,0),0)</f>
        <v>0</v>
      </c>
      <c r="CE449" s="227">
        <v>0</v>
      </c>
      <c r="CF449" s="227">
        <v>0</v>
      </c>
      <c r="CG449" s="227">
        <v>0</v>
      </c>
      <c r="CH449" s="227">
        <v>0</v>
      </c>
      <c r="CI449" s="375"/>
      <c r="CJ449" s="226">
        <f t="shared" si="189"/>
        <v>32</v>
      </c>
      <c r="CK449" s="226">
        <f t="shared" si="189"/>
        <v>28</v>
      </c>
      <c r="CL449" s="226">
        <f t="shared" si="189"/>
        <v>28</v>
      </c>
      <c r="CM449" s="226">
        <f t="shared" si="188"/>
        <v>34</v>
      </c>
      <c r="CN449" s="227">
        <f t="shared" si="188"/>
        <v>162</v>
      </c>
      <c r="CO449" s="227">
        <f t="shared" si="188"/>
        <v>164.42962778994996</v>
      </c>
      <c r="CP449" s="227">
        <f t="shared" si="188"/>
        <v>179.79497671089024</v>
      </c>
      <c r="CQ449" s="227">
        <f t="shared" si="184"/>
        <v>190.05985242784931</v>
      </c>
      <c r="CR449" s="226">
        <v>5</v>
      </c>
      <c r="CS449" s="226">
        <v>6</v>
      </c>
      <c r="CT449" s="226">
        <v>6</v>
      </c>
      <c r="CU449" s="226">
        <v>7</v>
      </c>
      <c r="CV449" s="227">
        <f t="shared" si="165"/>
        <v>152</v>
      </c>
      <c r="CW449" s="227">
        <f>CV449*(1+('[13]GROWTH (YoY)'!AR449/100))</f>
        <v>153.42962778994996</v>
      </c>
      <c r="CX449" s="227">
        <f>CW449*(1+('[13]GROWTH (YoY)'!AS449/100))</f>
        <v>164.79497671089024</v>
      </c>
      <c r="CY449" s="227">
        <f>CX449*(1+('[13]GROWTH (YoY)'!AT449/100))</f>
        <v>175.05985242784931</v>
      </c>
      <c r="CZ449" s="226">
        <v>10</v>
      </c>
      <c r="DA449" s="226">
        <v>13</v>
      </c>
      <c r="DB449" s="226">
        <v>13</v>
      </c>
      <c r="DC449" s="226">
        <v>13</v>
      </c>
      <c r="DD449" s="227">
        <v>1</v>
      </c>
      <c r="DE449" s="227">
        <v>1</v>
      </c>
      <c r="DF449" s="227">
        <v>1</v>
      </c>
      <c r="DG449" s="227">
        <v>1</v>
      </c>
      <c r="DH449" s="226">
        <v>17</v>
      </c>
      <c r="DI449" s="226">
        <v>9</v>
      </c>
      <c r="DJ449" s="226">
        <v>9</v>
      </c>
      <c r="DK449" s="226">
        <v>14</v>
      </c>
      <c r="DL449" s="227">
        <v>9</v>
      </c>
      <c r="DM449" s="227">
        <v>10</v>
      </c>
      <c r="DN449" s="227">
        <v>14</v>
      </c>
      <c r="DO449" s="227">
        <v>14</v>
      </c>
      <c r="DP449" s="376">
        <f t="shared" si="187"/>
        <v>-1</v>
      </c>
      <c r="DQ449" s="226">
        <f t="shared" si="187"/>
        <v>7</v>
      </c>
      <c r="DR449" s="226">
        <f t="shared" si="187"/>
        <v>10</v>
      </c>
      <c r="DS449" s="226">
        <f t="shared" si="190"/>
        <v>4</v>
      </c>
      <c r="DT449" s="227">
        <f t="shared" si="190"/>
        <v>0</v>
      </c>
      <c r="DU449" s="227">
        <f t="shared" si="190"/>
        <v>-9.4296277899499614</v>
      </c>
      <c r="DV449" s="227">
        <f t="shared" si="190"/>
        <v>-17.794976710890239</v>
      </c>
      <c r="DW449" s="227">
        <f t="shared" si="190"/>
        <v>-2.0598524278493073</v>
      </c>
      <c r="DX449" s="377">
        <f t="shared" si="192"/>
        <v>0.65743944636678198</v>
      </c>
      <c r="DY449" s="377">
        <f t="shared" si="192"/>
        <v>0.6542553191489362</v>
      </c>
      <c r="DZ449" s="377">
        <f t="shared" si="192"/>
        <v>0.65411764705882358</v>
      </c>
      <c r="EA449" s="377">
        <f t="shared" si="191"/>
        <v>0.6557017543859649</v>
      </c>
      <c r="EB449" s="378">
        <f t="shared" si="191"/>
        <v>0.60060060060060061</v>
      </c>
      <c r="EC449" s="378">
        <f t="shared" si="191"/>
        <v>0.62306610407876228</v>
      </c>
      <c r="ED449" s="378">
        <f t="shared" si="191"/>
        <v>0.62073490813648291</v>
      </c>
      <c r="EE449" s="378">
        <f t="shared" si="185"/>
        <v>0.61957868649318459</v>
      </c>
      <c r="EG449" s="226">
        <v>340</v>
      </c>
      <c r="EH449" s="226">
        <v>209</v>
      </c>
      <c r="EI449" s="226">
        <v>131</v>
      </c>
      <c r="EJ449" s="226">
        <v>88</v>
      </c>
      <c r="EK449" s="226">
        <v>81</v>
      </c>
      <c r="EL449" s="226">
        <v>4715</v>
      </c>
      <c r="EM449" s="226">
        <v>4712</v>
      </c>
      <c r="EN449" s="379">
        <f t="shared" si="166"/>
        <v>0.61470588235294121</v>
      </c>
      <c r="EO449" s="226">
        <f t="shared" si="167"/>
        <v>67.175572519083971</v>
      </c>
      <c r="EP449" s="379">
        <f t="shared" si="168"/>
        <v>0.23823529411764705</v>
      </c>
      <c r="EQ449" s="226">
        <f t="shared" si="169"/>
        <v>17179.215270413573</v>
      </c>
      <c r="ER449" s="226">
        <f t="shared" si="170"/>
        <v>1556.31013016412</v>
      </c>
      <c r="ES449" s="292"/>
      <c r="ET449" s="227">
        <v>666</v>
      </c>
      <c r="EU449" s="227">
        <v>400</v>
      </c>
      <c r="EV449" s="227">
        <v>266</v>
      </c>
      <c r="EW449" s="227">
        <v>151</v>
      </c>
      <c r="EX449" s="227">
        <v>195</v>
      </c>
      <c r="EY449" s="227">
        <v>6283</v>
      </c>
      <c r="EZ449" s="227">
        <v>6277</v>
      </c>
      <c r="FA449" s="380">
        <f t="shared" si="175"/>
        <v>0.60060060060060061</v>
      </c>
      <c r="FB449" s="228">
        <f t="shared" si="176"/>
        <v>56.766917293233085</v>
      </c>
      <c r="FC449" s="380">
        <f t="shared" si="177"/>
        <v>0.2927927927927928</v>
      </c>
      <c r="FD449" s="227">
        <f t="shared" si="178"/>
        <v>31036.129237625337</v>
      </c>
      <c r="FE449" s="227">
        <f t="shared" si="179"/>
        <v>2004.6731453454411</v>
      </c>
      <c r="FF449" s="227">
        <v>266</v>
      </c>
      <c r="FG449" s="228">
        <f t="shared" si="171"/>
        <v>56.766917293233085</v>
      </c>
      <c r="FH449" s="227">
        <v>151</v>
      </c>
      <c r="FI449" s="227">
        <v>266</v>
      </c>
      <c r="FJ449" s="227">
        <v>2</v>
      </c>
      <c r="FK449" s="227">
        <f t="shared" si="162"/>
        <v>113</v>
      </c>
      <c r="FL449" s="227">
        <v>14</v>
      </c>
      <c r="FM449" s="227">
        <f t="shared" si="163"/>
        <v>99</v>
      </c>
      <c r="FZ449" s="229"/>
      <c r="GA449" s="229"/>
      <c r="GB449" s="229"/>
      <c r="GC449" s="229"/>
      <c r="GD449" s="229"/>
    </row>
    <row r="450" spans="1:186" s="368" customFormat="1">
      <c r="A450" s="287" t="s">
        <v>534</v>
      </c>
      <c r="B450" s="369" t="s">
        <v>535</v>
      </c>
      <c r="C450" s="287" t="s">
        <v>1075</v>
      </c>
      <c r="D450" s="403" t="s">
        <v>3126</v>
      </c>
      <c r="E450" s="369" t="s">
        <v>1076</v>
      </c>
      <c r="F450" s="403">
        <v>447</v>
      </c>
      <c r="G450" s="404" t="s">
        <v>1134</v>
      </c>
      <c r="H450" s="392" t="s">
        <v>1135</v>
      </c>
      <c r="I450" s="287" t="s">
        <v>1124</v>
      </c>
      <c r="J450" s="369" t="s">
        <v>1125</v>
      </c>
      <c r="K450" s="287" t="s">
        <v>665</v>
      </c>
      <c r="L450" s="369" t="s">
        <v>1115</v>
      </c>
      <c r="M450" s="369" t="s">
        <v>3124</v>
      </c>
      <c r="N450" s="372">
        <v>1</v>
      </c>
      <c r="O450" s="373">
        <v>889</v>
      </c>
      <c r="P450" s="373">
        <v>1145</v>
      </c>
      <c r="Q450" s="373">
        <v>1191</v>
      </c>
      <c r="R450" s="373">
        <v>1275</v>
      </c>
      <c r="S450" s="374">
        <v>1310</v>
      </c>
      <c r="T450" s="374">
        <v>1352</v>
      </c>
      <c r="U450" s="374">
        <v>1372</v>
      </c>
      <c r="V450" s="374">
        <v>1427</v>
      </c>
      <c r="W450" s="373">
        <v>594</v>
      </c>
      <c r="X450" s="373">
        <v>762</v>
      </c>
      <c r="Y450" s="373">
        <v>793</v>
      </c>
      <c r="Z450" s="373">
        <v>849</v>
      </c>
      <c r="AA450" s="374">
        <v>886</v>
      </c>
      <c r="AB450" s="374">
        <v>924</v>
      </c>
      <c r="AC450" s="374">
        <v>917</v>
      </c>
      <c r="AD450" s="374">
        <v>962</v>
      </c>
      <c r="AE450" s="373">
        <v>4</v>
      </c>
      <c r="AF450" s="373">
        <v>4</v>
      </c>
      <c r="AG450" s="373">
        <v>4</v>
      </c>
      <c r="AH450" s="373">
        <v>4</v>
      </c>
      <c r="AI450" s="374">
        <v>5</v>
      </c>
      <c r="AJ450" s="374">
        <v>5</v>
      </c>
      <c r="AK450" s="374">
        <v>4</v>
      </c>
      <c r="AL450" s="374">
        <v>5</v>
      </c>
      <c r="AM450" s="226">
        <v>295</v>
      </c>
      <c r="AN450" s="226">
        <v>383</v>
      </c>
      <c r="AO450" s="226">
        <v>398</v>
      </c>
      <c r="AP450" s="226">
        <v>426</v>
      </c>
      <c r="AQ450" s="227">
        <v>425</v>
      </c>
      <c r="AR450" s="227">
        <v>428</v>
      </c>
      <c r="AS450" s="227">
        <v>455</v>
      </c>
      <c r="AT450" s="227">
        <v>464</v>
      </c>
      <c r="AU450" s="226">
        <v>92</v>
      </c>
      <c r="AV450" s="226">
        <v>144</v>
      </c>
      <c r="AW450" s="226">
        <v>149</v>
      </c>
      <c r="AX450" s="226">
        <v>165</v>
      </c>
      <c r="AY450" s="227">
        <v>97</v>
      </c>
      <c r="AZ450" s="227">
        <v>110</v>
      </c>
      <c r="BA450" s="227">
        <v>122</v>
      </c>
      <c r="BB450" s="227">
        <v>120</v>
      </c>
      <c r="BC450" s="226">
        <f t="shared" si="181"/>
        <v>197</v>
      </c>
      <c r="BD450" s="226">
        <f t="shared" si="181"/>
        <v>233</v>
      </c>
      <c r="BE450" s="226">
        <f t="shared" si="181"/>
        <v>244</v>
      </c>
      <c r="BF450" s="226">
        <f t="shared" si="181"/>
        <v>257</v>
      </c>
      <c r="BG450" s="218">
        <f t="shared" si="186"/>
        <v>316</v>
      </c>
      <c r="BH450" s="218">
        <f t="shared" si="186"/>
        <v>305</v>
      </c>
      <c r="BI450" s="218">
        <f t="shared" si="186"/>
        <v>319</v>
      </c>
      <c r="BJ450" s="218">
        <f t="shared" si="186"/>
        <v>329</v>
      </c>
      <c r="BK450" s="226">
        <f t="shared" si="183"/>
        <v>6</v>
      </c>
      <c r="BL450" s="226">
        <f t="shared" si="183"/>
        <v>6</v>
      </c>
      <c r="BM450" s="226">
        <f t="shared" si="183"/>
        <v>5</v>
      </c>
      <c r="BN450" s="226">
        <f t="shared" si="182"/>
        <v>4</v>
      </c>
      <c r="BO450" s="227">
        <f t="shared" si="182"/>
        <v>12</v>
      </c>
      <c r="BP450" s="227">
        <f t="shared" si="182"/>
        <v>13</v>
      </c>
      <c r="BQ450" s="227">
        <f t="shared" si="182"/>
        <v>14</v>
      </c>
      <c r="BR450" s="227">
        <f t="shared" si="173"/>
        <v>15</v>
      </c>
      <c r="BS450" s="226">
        <v>6</v>
      </c>
      <c r="BT450" s="226">
        <v>6</v>
      </c>
      <c r="BU450" s="226">
        <v>5</v>
      </c>
      <c r="BV450" s="226">
        <v>4</v>
      </c>
      <c r="BW450" s="227">
        <v>12</v>
      </c>
      <c r="BX450" s="227">
        <v>13</v>
      </c>
      <c r="BY450" s="227">
        <v>14</v>
      </c>
      <c r="BZ450" s="227">
        <v>15</v>
      </c>
      <c r="CA450" s="226">
        <v>0</v>
      </c>
      <c r="CB450" s="226">
        <f>IFERROR(VLOOKUP($G450,[12]ITEM!$B$2:$AC$939,26,0),0)</f>
        <v>0</v>
      </c>
      <c r="CC450" s="226">
        <f>IFERROR(VLOOKUP($G450,[12]ITEM!$B$2:$AC$939,27,0),0)</f>
        <v>0</v>
      </c>
      <c r="CD450" s="226">
        <f>IFERROR(VLOOKUP($G450,[12]ITEM!$B$2:$AC$939,28,0),0)</f>
        <v>0</v>
      </c>
      <c r="CE450" s="227">
        <v>0</v>
      </c>
      <c r="CF450" s="227">
        <v>0</v>
      </c>
      <c r="CG450" s="227">
        <v>0</v>
      </c>
      <c r="CH450" s="227">
        <v>0</v>
      </c>
      <c r="CI450" s="375"/>
      <c r="CJ450" s="226">
        <f t="shared" si="189"/>
        <v>196</v>
      </c>
      <c r="CK450" s="226">
        <f t="shared" si="189"/>
        <v>186</v>
      </c>
      <c r="CL450" s="226">
        <f t="shared" si="189"/>
        <v>185</v>
      </c>
      <c r="CM450" s="226">
        <f t="shared" si="188"/>
        <v>204</v>
      </c>
      <c r="CN450" s="227">
        <f t="shared" si="188"/>
        <v>316</v>
      </c>
      <c r="CO450" s="227">
        <f t="shared" si="188"/>
        <v>319.47580945222489</v>
      </c>
      <c r="CP450" s="227">
        <f t="shared" si="188"/>
        <v>356.65868968381886</v>
      </c>
      <c r="CQ450" s="227">
        <f t="shared" si="184"/>
        <v>361.84843009073722</v>
      </c>
      <c r="CR450" s="226">
        <v>-74</v>
      </c>
      <c r="CS450" s="226">
        <v>-96</v>
      </c>
      <c r="CT450" s="226">
        <v>-102</v>
      </c>
      <c r="CU450" s="226">
        <v>-109</v>
      </c>
      <c r="CV450" s="227">
        <f t="shared" si="165"/>
        <v>264</v>
      </c>
      <c r="CW450" s="227">
        <f>CV450*(1+('[13]GROWTH (YoY)'!AR450/100))</f>
        <v>266.47580945222489</v>
      </c>
      <c r="CX450" s="227">
        <f>CW450*(1+('[13]GROWTH (YoY)'!AS450/100))</f>
        <v>282.65868968381886</v>
      </c>
      <c r="CY450" s="227">
        <f>CX450*(1+('[13]GROWTH (YoY)'!AT450/100))</f>
        <v>288.84843009073722</v>
      </c>
      <c r="CZ450" s="226">
        <v>176</v>
      </c>
      <c r="DA450" s="226">
        <v>237</v>
      </c>
      <c r="DB450" s="226">
        <v>241</v>
      </c>
      <c r="DC450" s="226">
        <v>247</v>
      </c>
      <c r="DD450" s="227">
        <v>7</v>
      </c>
      <c r="DE450" s="227">
        <v>7</v>
      </c>
      <c r="DF450" s="227">
        <v>8</v>
      </c>
      <c r="DG450" s="227">
        <v>8</v>
      </c>
      <c r="DH450" s="226">
        <v>94</v>
      </c>
      <c r="DI450" s="226">
        <v>45</v>
      </c>
      <c r="DJ450" s="226">
        <v>46</v>
      </c>
      <c r="DK450" s="226">
        <v>66</v>
      </c>
      <c r="DL450" s="227">
        <v>45</v>
      </c>
      <c r="DM450" s="227">
        <v>46</v>
      </c>
      <c r="DN450" s="227">
        <v>66</v>
      </c>
      <c r="DO450" s="227">
        <v>65</v>
      </c>
      <c r="DP450" s="376">
        <f t="shared" si="187"/>
        <v>1</v>
      </c>
      <c r="DQ450" s="226">
        <f t="shared" si="187"/>
        <v>47</v>
      </c>
      <c r="DR450" s="226">
        <f t="shared" si="187"/>
        <v>59</v>
      </c>
      <c r="DS450" s="226">
        <f t="shared" si="190"/>
        <v>53</v>
      </c>
      <c r="DT450" s="227">
        <f t="shared" si="190"/>
        <v>0</v>
      </c>
      <c r="DU450" s="227">
        <f t="shared" si="190"/>
        <v>-14.475809452224894</v>
      </c>
      <c r="DV450" s="227">
        <f t="shared" si="190"/>
        <v>-37.658689683818864</v>
      </c>
      <c r="DW450" s="227">
        <f t="shared" si="190"/>
        <v>-32.848430090737224</v>
      </c>
      <c r="DX450" s="377">
        <f t="shared" si="192"/>
        <v>0.66816647919010119</v>
      </c>
      <c r="DY450" s="377">
        <f t="shared" si="192"/>
        <v>0.66550218340611356</v>
      </c>
      <c r="DZ450" s="377">
        <f t="shared" si="192"/>
        <v>0.6658270361041142</v>
      </c>
      <c r="EA450" s="377">
        <f t="shared" si="191"/>
        <v>0.66588235294117648</v>
      </c>
      <c r="EB450" s="378">
        <f t="shared" si="191"/>
        <v>0.67633587786259541</v>
      </c>
      <c r="EC450" s="378">
        <f t="shared" si="191"/>
        <v>0.68343195266272194</v>
      </c>
      <c r="ED450" s="378">
        <f t="shared" si="191"/>
        <v>0.66836734693877553</v>
      </c>
      <c r="EE450" s="378">
        <f t="shared" si="185"/>
        <v>0.67414155571128243</v>
      </c>
      <c r="EG450" s="226">
        <v>1341</v>
      </c>
      <c r="EH450" s="226">
        <v>874</v>
      </c>
      <c r="EI450" s="226">
        <v>467</v>
      </c>
      <c r="EJ450" s="226">
        <v>146</v>
      </c>
      <c r="EK450" s="226">
        <v>253</v>
      </c>
      <c r="EL450" s="226">
        <v>7257</v>
      </c>
      <c r="EM450" s="226">
        <v>7157</v>
      </c>
      <c r="EN450" s="379">
        <f t="shared" si="166"/>
        <v>0.65175242356450414</v>
      </c>
      <c r="EO450" s="226">
        <f t="shared" si="167"/>
        <v>31.263383297644538</v>
      </c>
      <c r="EP450" s="379">
        <f t="shared" si="168"/>
        <v>0.18866517524235646</v>
      </c>
      <c r="EQ450" s="226">
        <f t="shared" si="169"/>
        <v>34862.891001791373</v>
      </c>
      <c r="ER450" s="226">
        <f t="shared" si="170"/>
        <v>1699.9673978855199</v>
      </c>
      <c r="ES450" s="292"/>
      <c r="ET450" s="227">
        <v>1310</v>
      </c>
      <c r="EU450" s="227">
        <v>886</v>
      </c>
      <c r="EV450" s="227">
        <v>425</v>
      </c>
      <c r="EW450" s="227">
        <v>174</v>
      </c>
      <c r="EX450" s="227">
        <v>211</v>
      </c>
      <c r="EY450" s="227">
        <v>5902</v>
      </c>
      <c r="EZ450" s="227">
        <v>5787</v>
      </c>
      <c r="FA450" s="380">
        <f t="shared" si="175"/>
        <v>0.67633587786259541</v>
      </c>
      <c r="FB450" s="228">
        <f t="shared" si="176"/>
        <v>40.941176470588239</v>
      </c>
      <c r="FC450" s="380">
        <f t="shared" si="177"/>
        <v>0.16106870229007633</v>
      </c>
      <c r="FD450" s="227">
        <f t="shared" si="178"/>
        <v>35750.593019315485</v>
      </c>
      <c r="FE450" s="227">
        <f t="shared" si="179"/>
        <v>2505.6160359426299</v>
      </c>
      <c r="FF450" s="227">
        <v>425</v>
      </c>
      <c r="FG450" s="228">
        <f t="shared" si="171"/>
        <v>38.588235294117645</v>
      </c>
      <c r="FH450" s="227">
        <v>164</v>
      </c>
      <c r="FI450" s="227">
        <v>425</v>
      </c>
      <c r="FJ450" s="227">
        <v>8</v>
      </c>
      <c r="FK450" s="227">
        <f t="shared" si="162"/>
        <v>253</v>
      </c>
      <c r="FL450" s="227">
        <v>27</v>
      </c>
      <c r="FM450" s="227">
        <f t="shared" si="163"/>
        <v>226</v>
      </c>
      <c r="FZ450" s="229"/>
      <c r="GA450" s="229"/>
      <c r="GB450" s="229"/>
      <c r="GC450" s="229"/>
      <c r="GD450" s="229"/>
    </row>
    <row r="451" spans="1:186" s="368" customFormat="1">
      <c r="A451" s="287" t="s">
        <v>534</v>
      </c>
      <c r="B451" s="369" t="s">
        <v>535</v>
      </c>
      <c r="C451" s="287" t="s">
        <v>1075</v>
      </c>
      <c r="D451" s="403" t="s">
        <v>3126</v>
      </c>
      <c r="E451" s="369" t="s">
        <v>1076</v>
      </c>
      <c r="F451" s="403">
        <v>448</v>
      </c>
      <c r="G451" s="404" t="s">
        <v>1136</v>
      </c>
      <c r="H451" s="392" t="s">
        <v>1137</v>
      </c>
      <c r="I451" s="287" t="s">
        <v>1124</v>
      </c>
      <c r="J451" s="369" t="s">
        <v>1125</v>
      </c>
      <c r="K451" s="287" t="s">
        <v>665</v>
      </c>
      <c r="L451" s="369" t="s">
        <v>1115</v>
      </c>
      <c r="M451" s="369" t="s">
        <v>3124</v>
      </c>
      <c r="N451" s="372">
        <v>1</v>
      </c>
      <c r="O451" s="373">
        <v>607</v>
      </c>
      <c r="P451" s="373">
        <v>762</v>
      </c>
      <c r="Q451" s="373">
        <v>842</v>
      </c>
      <c r="R451" s="373">
        <v>903</v>
      </c>
      <c r="S451" s="374">
        <v>1649</v>
      </c>
      <c r="T451" s="374">
        <v>1894</v>
      </c>
      <c r="U451" s="374">
        <v>2056</v>
      </c>
      <c r="V451" s="374">
        <v>2110</v>
      </c>
      <c r="W451" s="373">
        <v>435</v>
      </c>
      <c r="X451" s="373">
        <v>544</v>
      </c>
      <c r="Y451" s="373">
        <v>601</v>
      </c>
      <c r="Z451" s="373">
        <v>645</v>
      </c>
      <c r="AA451" s="374">
        <v>1221</v>
      </c>
      <c r="AB451" s="374">
        <v>1462</v>
      </c>
      <c r="AC451" s="374">
        <v>1591</v>
      </c>
      <c r="AD451" s="374">
        <v>1634</v>
      </c>
      <c r="AE451" s="373">
        <v>3</v>
      </c>
      <c r="AF451" s="373">
        <v>3</v>
      </c>
      <c r="AG451" s="373">
        <v>3</v>
      </c>
      <c r="AH451" s="373">
        <v>3</v>
      </c>
      <c r="AI451" s="374">
        <v>6</v>
      </c>
      <c r="AJ451" s="374">
        <v>6</v>
      </c>
      <c r="AK451" s="374">
        <v>6</v>
      </c>
      <c r="AL451" s="374">
        <v>7</v>
      </c>
      <c r="AM451" s="226">
        <v>172</v>
      </c>
      <c r="AN451" s="226">
        <v>218</v>
      </c>
      <c r="AO451" s="226">
        <v>241</v>
      </c>
      <c r="AP451" s="226">
        <v>258</v>
      </c>
      <c r="AQ451" s="227">
        <v>428</v>
      </c>
      <c r="AR451" s="227">
        <v>431</v>
      </c>
      <c r="AS451" s="227">
        <v>464</v>
      </c>
      <c r="AT451" s="227">
        <v>476</v>
      </c>
      <c r="AU451" s="226">
        <v>84</v>
      </c>
      <c r="AV451" s="226">
        <v>131</v>
      </c>
      <c r="AW451" s="226">
        <v>146</v>
      </c>
      <c r="AX451" s="226">
        <v>161</v>
      </c>
      <c r="AY451" s="227">
        <v>156</v>
      </c>
      <c r="AZ451" s="227">
        <v>166</v>
      </c>
      <c r="BA451" s="227">
        <v>186</v>
      </c>
      <c r="BB451" s="227">
        <v>183</v>
      </c>
      <c r="BC451" s="226">
        <f t="shared" si="181"/>
        <v>88</v>
      </c>
      <c r="BD451" s="226">
        <f t="shared" si="181"/>
        <v>46</v>
      </c>
      <c r="BE451" s="226">
        <f t="shared" si="181"/>
        <v>24</v>
      </c>
      <c r="BF451" s="226">
        <f t="shared" si="181"/>
        <v>24</v>
      </c>
      <c r="BG451" s="218">
        <f t="shared" si="186"/>
        <v>202</v>
      </c>
      <c r="BH451" s="218">
        <f t="shared" si="186"/>
        <v>158</v>
      </c>
      <c r="BI451" s="218">
        <f t="shared" si="186"/>
        <v>168</v>
      </c>
      <c r="BJ451" s="218">
        <f t="shared" si="186"/>
        <v>227</v>
      </c>
      <c r="BK451" s="226">
        <f t="shared" si="183"/>
        <v>0</v>
      </c>
      <c r="BL451" s="226">
        <f t="shared" si="183"/>
        <v>41</v>
      </c>
      <c r="BM451" s="226">
        <f t="shared" si="183"/>
        <v>71</v>
      </c>
      <c r="BN451" s="226">
        <f t="shared" si="182"/>
        <v>73</v>
      </c>
      <c r="BO451" s="227">
        <f t="shared" si="182"/>
        <v>70</v>
      </c>
      <c r="BP451" s="227">
        <f t="shared" si="182"/>
        <v>107</v>
      </c>
      <c r="BQ451" s="227">
        <f t="shared" si="182"/>
        <v>110</v>
      </c>
      <c r="BR451" s="227">
        <f t="shared" si="173"/>
        <v>66</v>
      </c>
      <c r="BS451" s="226">
        <v>0</v>
      </c>
      <c r="BT451" s="226">
        <v>41</v>
      </c>
      <c r="BU451" s="226">
        <v>71</v>
      </c>
      <c r="BV451" s="226">
        <v>73</v>
      </c>
      <c r="BW451" s="227">
        <v>70</v>
      </c>
      <c r="BX451" s="227">
        <v>107</v>
      </c>
      <c r="BY451" s="227">
        <v>110</v>
      </c>
      <c r="BZ451" s="227">
        <v>66</v>
      </c>
      <c r="CA451" s="226">
        <v>0</v>
      </c>
      <c r="CB451" s="226">
        <f>IFERROR(VLOOKUP($G451,[12]ITEM!$B$2:$AC$939,26,0),0)</f>
        <v>0</v>
      </c>
      <c r="CC451" s="226">
        <f>IFERROR(VLOOKUP($G451,[12]ITEM!$B$2:$AC$939,27,0),0)</f>
        <v>0</v>
      </c>
      <c r="CD451" s="226">
        <f>IFERROR(VLOOKUP($G451,[12]ITEM!$B$2:$AC$939,28,0),0)</f>
        <v>0</v>
      </c>
      <c r="CE451" s="227">
        <v>0</v>
      </c>
      <c r="CF451" s="227">
        <v>0</v>
      </c>
      <c r="CG451" s="227">
        <v>0</v>
      </c>
      <c r="CH451" s="227">
        <v>0</v>
      </c>
      <c r="CI451" s="375"/>
      <c r="CJ451" s="226">
        <f t="shared" si="189"/>
        <v>88</v>
      </c>
      <c r="CK451" s="226">
        <f t="shared" si="189"/>
        <v>55</v>
      </c>
      <c r="CL451" s="226">
        <f t="shared" si="189"/>
        <v>52</v>
      </c>
      <c r="CM451" s="226">
        <f t="shared" si="188"/>
        <v>56</v>
      </c>
      <c r="CN451" s="227">
        <f t="shared" si="188"/>
        <v>202</v>
      </c>
      <c r="CO451" s="227">
        <f t="shared" si="188"/>
        <v>203.25917460188535</v>
      </c>
      <c r="CP451" s="227">
        <f t="shared" si="188"/>
        <v>221.93300625657795</v>
      </c>
      <c r="CQ451" s="227">
        <f t="shared" si="184"/>
        <v>230.15776735791624</v>
      </c>
      <c r="CR451" s="226">
        <v>-28</v>
      </c>
      <c r="CS451" s="226">
        <v>-35</v>
      </c>
      <c r="CT451" s="226">
        <v>-40</v>
      </c>
      <c r="CU451" s="226">
        <v>-42</v>
      </c>
      <c r="CV451" s="227">
        <f t="shared" si="165"/>
        <v>151</v>
      </c>
      <c r="CW451" s="227">
        <f>CV451*(1+('[13]GROWTH (YoY)'!AR451/100))</f>
        <v>152.25917460188535</v>
      </c>
      <c r="CX451" s="227">
        <f>CW451*(1+('[13]GROWTH (YoY)'!AS451/100))</f>
        <v>163.93300625657795</v>
      </c>
      <c r="CY451" s="227">
        <f>CX451*(1+('[13]GROWTH (YoY)'!AT451/100))</f>
        <v>168.15776735791624</v>
      </c>
      <c r="CZ451" s="226">
        <v>78</v>
      </c>
      <c r="DA451" s="226">
        <v>81</v>
      </c>
      <c r="DB451" s="226">
        <v>83</v>
      </c>
      <c r="DC451" s="226">
        <v>85</v>
      </c>
      <c r="DD451" s="227">
        <v>42</v>
      </c>
      <c r="DE451" s="227">
        <v>42</v>
      </c>
      <c r="DF451" s="227">
        <v>45</v>
      </c>
      <c r="DG451" s="227">
        <v>49</v>
      </c>
      <c r="DH451" s="226">
        <v>38</v>
      </c>
      <c r="DI451" s="226">
        <v>9</v>
      </c>
      <c r="DJ451" s="226">
        <v>9</v>
      </c>
      <c r="DK451" s="226">
        <v>13</v>
      </c>
      <c r="DL451" s="227">
        <v>9</v>
      </c>
      <c r="DM451" s="227">
        <v>9</v>
      </c>
      <c r="DN451" s="227">
        <v>13</v>
      </c>
      <c r="DO451" s="227">
        <v>13</v>
      </c>
      <c r="DP451" s="376">
        <f t="shared" si="187"/>
        <v>0</v>
      </c>
      <c r="DQ451" s="226">
        <f t="shared" si="187"/>
        <v>-9</v>
      </c>
      <c r="DR451" s="226">
        <f t="shared" si="187"/>
        <v>-28</v>
      </c>
      <c r="DS451" s="226">
        <f t="shared" si="190"/>
        <v>-32</v>
      </c>
      <c r="DT451" s="227">
        <f t="shared" si="190"/>
        <v>0</v>
      </c>
      <c r="DU451" s="227">
        <f t="shared" si="190"/>
        <v>-45.259174601885348</v>
      </c>
      <c r="DV451" s="227">
        <f t="shared" si="190"/>
        <v>-53.933006256577954</v>
      </c>
      <c r="DW451" s="227">
        <f t="shared" si="190"/>
        <v>-3.1577673579162422</v>
      </c>
      <c r="DX451" s="377">
        <f t="shared" si="192"/>
        <v>0.71663920922570012</v>
      </c>
      <c r="DY451" s="377">
        <f t="shared" si="192"/>
        <v>0.71391076115485563</v>
      </c>
      <c r="DZ451" s="377">
        <f t="shared" si="192"/>
        <v>0.71377672209026133</v>
      </c>
      <c r="EA451" s="377">
        <f t="shared" si="191"/>
        <v>0.7142857142857143</v>
      </c>
      <c r="EB451" s="378">
        <f t="shared" si="191"/>
        <v>0.74044875682231659</v>
      </c>
      <c r="EC451" s="378">
        <f t="shared" si="191"/>
        <v>0.77191129883843712</v>
      </c>
      <c r="ED451" s="378">
        <f t="shared" si="191"/>
        <v>0.77383268482490275</v>
      </c>
      <c r="EE451" s="378">
        <f t="shared" si="185"/>
        <v>0.77440758293838863</v>
      </c>
      <c r="EG451" s="226">
        <v>807</v>
      </c>
      <c r="EH451" s="226">
        <v>551</v>
      </c>
      <c r="EI451" s="226">
        <v>256</v>
      </c>
      <c r="EJ451" s="226">
        <v>125</v>
      </c>
      <c r="EK451" s="226">
        <v>293</v>
      </c>
      <c r="EL451" s="226">
        <v>6423</v>
      </c>
      <c r="EM451" s="226">
        <v>6089</v>
      </c>
      <c r="EN451" s="379">
        <f t="shared" si="166"/>
        <v>0.68277571251548952</v>
      </c>
      <c r="EO451" s="226">
        <f t="shared" si="167"/>
        <v>48.828125</v>
      </c>
      <c r="EP451" s="379">
        <f t="shared" si="168"/>
        <v>0.36307311028500622</v>
      </c>
      <c r="EQ451" s="226">
        <f t="shared" si="169"/>
        <v>45617.312782189008</v>
      </c>
      <c r="ER451" s="226">
        <f t="shared" si="170"/>
        <v>1710.7352055619422</v>
      </c>
      <c r="ES451" s="292"/>
      <c r="ET451" s="227">
        <v>2149</v>
      </c>
      <c r="EU451" s="227">
        <v>1421</v>
      </c>
      <c r="EV451" s="227">
        <v>728</v>
      </c>
      <c r="EW451" s="227">
        <v>336</v>
      </c>
      <c r="EX451" s="227">
        <v>1237</v>
      </c>
      <c r="EY451" s="227">
        <v>11533</v>
      </c>
      <c r="EZ451" s="227">
        <v>10973</v>
      </c>
      <c r="FA451" s="380">
        <f t="shared" si="175"/>
        <v>0.66123778501628661</v>
      </c>
      <c r="FB451" s="228">
        <f t="shared" si="176"/>
        <v>46.153846153846153</v>
      </c>
      <c r="FC451" s="380">
        <f t="shared" si="177"/>
        <v>0.57561656584457888</v>
      </c>
      <c r="FD451" s="227">
        <f t="shared" si="178"/>
        <v>107257.43518598804</v>
      </c>
      <c r="FE451" s="227">
        <f t="shared" si="179"/>
        <v>2551.7178529116923</v>
      </c>
      <c r="FF451" s="227">
        <v>428</v>
      </c>
      <c r="FG451" s="228">
        <f t="shared" si="171"/>
        <v>61.448598130841127</v>
      </c>
      <c r="FH451" s="227">
        <v>263</v>
      </c>
      <c r="FI451" s="227">
        <v>428</v>
      </c>
      <c r="FJ451" s="227">
        <v>10</v>
      </c>
      <c r="FK451" s="227">
        <f t="shared" si="162"/>
        <v>155</v>
      </c>
      <c r="FL451" s="227">
        <v>34</v>
      </c>
      <c r="FM451" s="227">
        <f t="shared" si="163"/>
        <v>121</v>
      </c>
      <c r="FZ451" s="229"/>
      <c r="GA451" s="229"/>
      <c r="GB451" s="229"/>
      <c r="GC451" s="229"/>
      <c r="GD451" s="229"/>
    </row>
    <row r="452" spans="1:186" s="368" customFormat="1">
      <c r="A452" s="287" t="s">
        <v>534</v>
      </c>
      <c r="B452" s="369" t="s">
        <v>535</v>
      </c>
      <c r="C452" s="287" t="s">
        <v>1138</v>
      </c>
      <c r="D452" s="403" t="s">
        <v>3126</v>
      </c>
      <c r="E452" s="369" t="s">
        <v>1139</v>
      </c>
      <c r="F452" s="403">
        <v>449</v>
      </c>
      <c r="G452" s="404" t="s">
        <v>1140</v>
      </c>
      <c r="H452" s="392" t="s">
        <v>1141</v>
      </c>
      <c r="I452" s="287" t="s">
        <v>1124</v>
      </c>
      <c r="J452" s="369" t="s">
        <v>1125</v>
      </c>
      <c r="K452" s="287" t="s">
        <v>665</v>
      </c>
      <c r="L452" s="369" t="s">
        <v>1115</v>
      </c>
      <c r="M452" s="369" t="s">
        <v>3124</v>
      </c>
      <c r="N452" s="372">
        <v>1</v>
      </c>
      <c r="O452" s="373">
        <v>111</v>
      </c>
      <c r="P452" s="373">
        <v>135</v>
      </c>
      <c r="Q452" s="373">
        <v>152</v>
      </c>
      <c r="R452" s="373">
        <v>164</v>
      </c>
      <c r="S452" s="374">
        <v>189</v>
      </c>
      <c r="T452" s="374">
        <v>211</v>
      </c>
      <c r="U452" s="374">
        <v>233</v>
      </c>
      <c r="V452" s="374">
        <v>264</v>
      </c>
      <c r="W452" s="373">
        <v>59</v>
      </c>
      <c r="X452" s="373">
        <v>71</v>
      </c>
      <c r="Y452" s="373">
        <v>80</v>
      </c>
      <c r="Z452" s="373">
        <v>86</v>
      </c>
      <c r="AA452" s="374">
        <v>116</v>
      </c>
      <c r="AB452" s="374">
        <v>131</v>
      </c>
      <c r="AC452" s="374">
        <v>147</v>
      </c>
      <c r="AD452" s="374">
        <v>165</v>
      </c>
      <c r="AE452" s="373">
        <v>1</v>
      </c>
      <c r="AF452" s="373">
        <v>1</v>
      </c>
      <c r="AG452" s="373">
        <v>1</v>
      </c>
      <c r="AH452" s="373">
        <v>1</v>
      </c>
      <c r="AI452" s="374">
        <v>1</v>
      </c>
      <c r="AJ452" s="374">
        <v>1</v>
      </c>
      <c r="AK452" s="374">
        <v>1</v>
      </c>
      <c r="AL452" s="374">
        <v>1</v>
      </c>
      <c r="AM452" s="226">
        <v>52</v>
      </c>
      <c r="AN452" s="226">
        <v>64</v>
      </c>
      <c r="AO452" s="226">
        <v>72</v>
      </c>
      <c r="AP452" s="226">
        <v>77</v>
      </c>
      <c r="AQ452" s="227">
        <v>73</v>
      </c>
      <c r="AR452" s="227">
        <v>81</v>
      </c>
      <c r="AS452" s="227">
        <v>86</v>
      </c>
      <c r="AT452" s="227">
        <v>98</v>
      </c>
      <c r="AU452" s="226">
        <v>22</v>
      </c>
      <c r="AV452" s="226">
        <v>30</v>
      </c>
      <c r="AW452" s="226">
        <v>34</v>
      </c>
      <c r="AX452" s="226">
        <v>38</v>
      </c>
      <c r="AY452" s="227">
        <v>25</v>
      </c>
      <c r="AZ452" s="227">
        <v>27</v>
      </c>
      <c r="BA452" s="227">
        <v>30</v>
      </c>
      <c r="BB452" s="227">
        <v>30</v>
      </c>
      <c r="BC452" s="226">
        <f t="shared" si="181"/>
        <v>30</v>
      </c>
      <c r="BD452" s="226">
        <f t="shared" si="181"/>
        <v>30</v>
      </c>
      <c r="BE452" s="226">
        <f t="shared" si="181"/>
        <v>28</v>
      </c>
      <c r="BF452" s="226">
        <f t="shared" si="181"/>
        <v>26</v>
      </c>
      <c r="BG452" s="218">
        <f t="shared" si="186"/>
        <v>42</v>
      </c>
      <c r="BH452" s="218">
        <f t="shared" si="186"/>
        <v>41</v>
      </c>
      <c r="BI452" s="218">
        <f t="shared" si="186"/>
        <v>39</v>
      </c>
      <c r="BJ452" s="218">
        <f t="shared" si="186"/>
        <v>60</v>
      </c>
      <c r="BK452" s="226">
        <f t="shared" si="183"/>
        <v>0</v>
      </c>
      <c r="BL452" s="226">
        <f t="shared" si="183"/>
        <v>4</v>
      </c>
      <c r="BM452" s="226">
        <f t="shared" si="183"/>
        <v>10</v>
      </c>
      <c r="BN452" s="226">
        <f t="shared" si="182"/>
        <v>13</v>
      </c>
      <c r="BO452" s="227">
        <f t="shared" si="182"/>
        <v>6</v>
      </c>
      <c r="BP452" s="227">
        <f t="shared" si="182"/>
        <v>13</v>
      </c>
      <c r="BQ452" s="227">
        <f t="shared" si="182"/>
        <v>17</v>
      </c>
      <c r="BR452" s="227">
        <f t="shared" si="173"/>
        <v>8</v>
      </c>
      <c r="BS452" s="226">
        <v>0</v>
      </c>
      <c r="BT452" s="226">
        <v>4</v>
      </c>
      <c r="BU452" s="226">
        <v>10</v>
      </c>
      <c r="BV452" s="226">
        <v>13</v>
      </c>
      <c r="BW452" s="227">
        <v>6</v>
      </c>
      <c r="BX452" s="227">
        <v>13</v>
      </c>
      <c r="BY452" s="227">
        <v>17</v>
      </c>
      <c r="BZ452" s="227">
        <v>8</v>
      </c>
      <c r="CA452" s="226">
        <v>0</v>
      </c>
      <c r="CB452" s="226">
        <f>IFERROR(VLOOKUP($G452,[12]ITEM!$B$2:$AC$939,26,0),0)</f>
        <v>0</v>
      </c>
      <c r="CC452" s="226">
        <f>IFERROR(VLOOKUP($G452,[12]ITEM!$B$2:$AC$939,27,0),0)</f>
        <v>0</v>
      </c>
      <c r="CD452" s="226">
        <f>IFERROR(VLOOKUP($G452,[12]ITEM!$B$2:$AC$939,28,0),0)</f>
        <v>0</v>
      </c>
      <c r="CE452" s="227">
        <v>0</v>
      </c>
      <c r="CF452" s="227">
        <v>0</v>
      </c>
      <c r="CG452" s="227">
        <v>0</v>
      </c>
      <c r="CH452" s="227">
        <v>0</v>
      </c>
      <c r="CI452" s="375"/>
      <c r="CJ452" s="226">
        <f t="shared" si="189"/>
        <v>29</v>
      </c>
      <c r="CK452" s="226">
        <f t="shared" si="189"/>
        <v>36</v>
      </c>
      <c r="CL452" s="226">
        <f t="shared" si="189"/>
        <v>37</v>
      </c>
      <c r="CM452" s="226">
        <f t="shared" si="188"/>
        <v>38</v>
      </c>
      <c r="CN452" s="227">
        <f t="shared" si="188"/>
        <v>42</v>
      </c>
      <c r="CO452" s="227">
        <f t="shared" si="188"/>
        <v>45.236160455735309</v>
      </c>
      <c r="CP452" s="227">
        <f t="shared" si="188"/>
        <v>48.695443944650563</v>
      </c>
      <c r="CQ452" s="227">
        <f t="shared" si="184"/>
        <v>54.735414104157584</v>
      </c>
      <c r="CR452" s="226">
        <v>3</v>
      </c>
      <c r="CS452" s="226">
        <v>4</v>
      </c>
      <c r="CT452" s="226">
        <v>4</v>
      </c>
      <c r="CU452" s="226">
        <v>5</v>
      </c>
      <c r="CV452" s="227">
        <f t="shared" si="165"/>
        <v>31</v>
      </c>
      <c r="CW452" s="227">
        <f>CV452*(1+('[13]GROWTH (YoY)'!AR452/100))</f>
        <v>34.236160455735309</v>
      </c>
      <c r="CX452" s="227">
        <f>CW452*(1+('[13]GROWTH (YoY)'!AS452/100))</f>
        <v>36.695443944650563</v>
      </c>
      <c r="CY452" s="227">
        <f>CX452*(1+('[13]GROWTH (YoY)'!AT452/100))</f>
        <v>41.735414104157584</v>
      </c>
      <c r="CZ452" s="226">
        <v>26</v>
      </c>
      <c r="DA452" s="226">
        <v>32</v>
      </c>
      <c r="DB452" s="226">
        <v>33</v>
      </c>
      <c r="DC452" s="226">
        <v>33</v>
      </c>
      <c r="DD452" s="227">
        <v>11</v>
      </c>
      <c r="DE452" s="227">
        <v>11</v>
      </c>
      <c r="DF452" s="227">
        <v>12</v>
      </c>
      <c r="DG452" s="227">
        <v>13</v>
      </c>
      <c r="DH452" s="226">
        <v>0</v>
      </c>
      <c r="DI452" s="226">
        <v>0</v>
      </c>
      <c r="DJ452" s="226">
        <v>0</v>
      </c>
      <c r="DK452" s="226">
        <v>0</v>
      </c>
      <c r="DL452" s="227">
        <v>0</v>
      </c>
      <c r="DM452" s="227">
        <v>0</v>
      </c>
      <c r="DN452" s="227">
        <v>0</v>
      </c>
      <c r="DO452" s="227">
        <v>0</v>
      </c>
      <c r="DP452" s="376">
        <f t="shared" si="187"/>
        <v>1</v>
      </c>
      <c r="DQ452" s="226">
        <f t="shared" si="187"/>
        <v>-6</v>
      </c>
      <c r="DR452" s="226">
        <f t="shared" si="187"/>
        <v>-9</v>
      </c>
      <c r="DS452" s="226">
        <f t="shared" si="190"/>
        <v>-12</v>
      </c>
      <c r="DT452" s="227">
        <f t="shared" si="190"/>
        <v>0</v>
      </c>
      <c r="DU452" s="227">
        <f t="shared" si="190"/>
        <v>-4.236160455735309</v>
      </c>
      <c r="DV452" s="227">
        <f t="shared" si="190"/>
        <v>-9.6954439446505631</v>
      </c>
      <c r="DW452" s="227">
        <f t="shared" si="190"/>
        <v>5.2645858958424157</v>
      </c>
      <c r="DX452" s="377">
        <f t="shared" si="192"/>
        <v>0.53153153153153154</v>
      </c>
      <c r="DY452" s="377">
        <f t="shared" si="192"/>
        <v>0.52592592592592591</v>
      </c>
      <c r="DZ452" s="377">
        <f t="shared" si="192"/>
        <v>0.52631578947368418</v>
      </c>
      <c r="EA452" s="377">
        <f t="shared" si="191"/>
        <v>0.52439024390243905</v>
      </c>
      <c r="EB452" s="378">
        <f t="shared" si="191"/>
        <v>0.61375661375661372</v>
      </c>
      <c r="EC452" s="378">
        <f t="shared" si="191"/>
        <v>0.62085308056872035</v>
      </c>
      <c r="ED452" s="378">
        <f t="shared" si="191"/>
        <v>0.63090128755364805</v>
      </c>
      <c r="EE452" s="378">
        <f t="shared" si="185"/>
        <v>0.625</v>
      </c>
      <c r="EG452" s="226">
        <v>111</v>
      </c>
      <c r="EH452" s="226">
        <v>59</v>
      </c>
      <c r="EI452" s="226">
        <v>52</v>
      </c>
      <c r="EJ452" s="226">
        <v>22</v>
      </c>
      <c r="EK452" s="226">
        <v>35</v>
      </c>
      <c r="EL452" s="226">
        <v>927</v>
      </c>
      <c r="EM452" s="226">
        <v>864</v>
      </c>
      <c r="EN452" s="379">
        <f t="shared" si="166"/>
        <v>0.53153153153153154</v>
      </c>
      <c r="EO452" s="226">
        <f t="shared" si="167"/>
        <v>42.307692307692307</v>
      </c>
      <c r="EP452" s="379">
        <f t="shared" si="168"/>
        <v>0.31531531531531531</v>
      </c>
      <c r="EQ452" s="226">
        <f t="shared" si="169"/>
        <v>37756.202804746492</v>
      </c>
      <c r="ER452" s="226">
        <f t="shared" si="170"/>
        <v>2121.9135802469136</v>
      </c>
      <c r="ES452" s="292"/>
      <c r="ET452" s="227">
        <v>189</v>
      </c>
      <c r="EU452" s="227">
        <v>116</v>
      </c>
      <c r="EV452" s="227">
        <v>73</v>
      </c>
      <c r="EW452" s="227">
        <v>48</v>
      </c>
      <c r="EX452" s="227">
        <v>63</v>
      </c>
      <c r="EY452" s="227">
        <v>1650</v>
      </c>
      <c r="EZ452" s="227">
        <v>1556</v>
      </c>
      <c r="FA452" s="380">
        <f t="shared" si="175"/>
        <v>0.61375661375661372</v>
      </c>
      <c r="FB452" s="228">
        <f t="shared" si="176"/>
        <v>65.753424657534239</v>
      </c>
      <c r="FC452" s="380">
        <f t="shared" si="177"/>
        <v>0.33333333333333331</v>
      </c>
      <c r="FD452" s="227">
        <f t="shared" si="178"/>
        <v>38181.818181818184</v>
      </c>
      <c r="FE452" s="227">
        <f t="shared" si="179"/>
        <v>2570.694087403599</v>
      </c>
      <c r="FF452" s="227">
        <v>73</v>
      </c>
      <c r="FG452" s="228">
        <f t="shared" si="171"/>
        <v>57.534246575342465</v>
      </c>
      <c r="FH452" s="227">
        <v>42</v>
      </c>
      <c r="FI452" s="227">
        <v>73</v>
      </c>
      <c r="FJ452" s="227">
        <v>2</v>
      </c>
      <c r="FK452" s="227">
        <f t="shared" ref="FK452:FK515" si="193">FI452-FH452-FJ452</f>
        <v>29</v>
      </c>
      <c r="FL452" s="227">
        <v>4</v>
      </c>
      <c r="FM452" s="227">
        <f t="shared" ref="FM452:FM515" si="194">FK452-FL452</f>
        <v>25</v>
      </c>
      <c r="FZ452" s="229"/>
      <c r="GA452" s="229"/>
      <c r="GB452" s="229"/>
      <c r="GC452" s="229"/>
      <c r="GD452" s="229"/>
    </row>
    <row r="453" spans="1:186" s="368" customFormat="1">
      <c r="A453" s="287" t="s">
        <v>534</v>
      </c>
      <c r="B453" s="369" t="s">
        <v>535</v>
      </c>
      <c r="C453" s="287" t="s">
        <v>1138</v>
      </c>
      <c r="D453" s="403" t="s">
        <v>3126</v>
      </c>
      <c r="E453" s="369" t="s">
        <v>1139</v>
      </c>
      <c r="F453" s="403">
        <v>450</v>
      </c>
      <c r="G453" s="404" t="s">
        <v>1142</v>
      </c>
      <c r="H453" s="392" t="s">
        <v>1143</v>
      </c>
      <c r="I453" s="287" t="s">
        <v>1124</v>
      </c>
      <c r="J453" s="369" t="s">
        <v>1125</v>
      </c>
      <c r="K453" s="287" t="s">
        <v>665</v>
      </c>
      <c r="L453" s="369" t="s">
        <v>1115</v>
      </c>
      <c r="M453" s="369" t="s">
        <v>3124</v>
      </c>
      <c r="N453" s="372">
        <v>1</v>
      </c>
      <c r="O453" s="373">
        <v>463</v>
      </c>
      <c r="P453" s="373">
        <v>587</v>
      </c>
      <c r="Q453" s="373">
        <v>647</v>
      </c>
      <c r="R453" s="373">
        <v>697</v>
      </c>
      <c r="S453" s="374">
        <v>2525</v>
      </c>
      <c r="T453" s="374">
        <v>2693</v>
      </c>
      <c r="U453" s="374">
        <v>2945</v>
      </c>
      <c r="V453" s="374">
        <v>2934</v>
      </c>
      <c r="W453" s="373">
        <v>286</v>
      </c>
      <c r="X453" s="373">
        <v>367</v>
      </c>
      <c r="Y453" s="373">
        <v>405</v>
      </c>
      <c r="Z453" s="373">
        <v>436</v>
      </c>
      <c r="AA453" s="374">
        <v>1945</v>
      </c>
      <c r="AB453" s="374">
        <v>2099</v>
      </c>
      <c r="AC453" s="374">
        <v>2294</v>
      </c>
      <c r="AD453" s="374">
        <v>2266</v>
      </c>
      <c r="AE453" s="373">
        <v>2</v>
      </c>
      <c r="AF453" s="373">
        <v>2</v>
      </c>
      <c r="AG453" s="373">
        <v>2</v>
      </c>
      <c r="AH453" s="373">
        <v>2</v>
      </c>
      <c r="AI453" s="374">
        <v>9</v>
      </c>
      <c r="AJ453" s="374">
        <v>9</v>
      </c>
      <c r="AK453" s="374">
        <v>9</v>
      </c>
      <c r="AL453" s="374">
        <v>9</v>
      </c>
      <c r="AM453" s="226">
        <v>177</v>
      </c>
      <c r="AN453" s="226">
        <v>220</v>
      </c>
      <c r="AO453" s="226">
        <v>243</v>
      </c>
      <c r="AP453" s="226">
        <v>261</v>
      </c>
      <c r="AQ453" s="227">
        <v>580</v>
      </c>
      <c r="AR453" s="227">
        <v>594</v>
      </c>
      <c r="AS453" s="227">
        <v>651</v>
      </c>
      <c r="AT453" s="227">
        <v>669</v>
      </c>
      <c r="AU453" s="226">
        <v>107</v>
      </c>
      <c r="AV453" s="226">
        <v>125</v>
      </c>
      <c r="AW453" s="226">
        <v>139</v>
      </c>
      <c r="AX453" s="226">
        <v>154</v>
      </c>
      <c r="AY453" s="227">
        <v>286</v>
      </c>
      <c r="AZ453" s="227">
        <v>298</v>
      </c>
      <c r="BA453" s="227">
        <v>333</v>
      </c>
      <c r="BB453" s="227">
        <v>328</v>
      </c>
      <c r="BC453" s="226">
        <f t="shared" si="181"/>
        <v>62</v>
      </c>
      <c r="BD453" s="226">
        <f t="shared" si="181"/>
        <v>39</v>
      </c>
      <c r="BE453" s="226">
        <f t="shared" si="181"/>
        <v>8</v>
      </c>
      <c r="BF453" s="226">
        <f t="shared" si="181"/>
        <v>12</v>
      </c>
      <c r="BG453" s="218">
        <f t="shared" si="186"/>
        <v>203</v>
      </c>
      <c r="BH453" s="218">
        <f t="shared" si="186"/>
        <v>153</v>
      </c>
      <c r="BI453" s="218">
        <f t="shared" si="186"/>
        <v>175</v>
      </c>
      <c r="BJ453" s="218">
        <f t="shared" si="186"/>
        <v>242</v>
      </c>
      <c r="BK453" s="226">
        <f t="shared" si="183"/>
        <v>8</v>
      </c>
      <c r="BL453" s="226">
        <f t="shared" si="183"/>
        <v>56</v>
      </c>
      <c r="BM453" s="226">
        <f t="shared" si="183"/>
        <v>96</v>
      </c>
      <c r="BN453" s="226">
        <f t="shared" si="182"/>
        <v>95</v>
      </c>
      <c r="BO453" s="227">
        <f t="shared" si="182"/>
        <v>91</v>
      </c>
      <c r="BP453" s="227">
        <f t="shared" si="182"/>
        <v>143</v>
      </c>
      <c r="BQ453" s="227">
        <f t="shared" si="182"/>
        <v>143</v>
      </c>
      <c r="BR453" s="227">
        <f t="shared" si="173"/>
        <v>99</v>
      </c>
      <c r="BS453" s="226">
        <v>10</v>
      </c>
      <c r="BT453" s="226">
        <v>56</v>
      </c>
      <c r="BU453" s="226">
        <v>96</v>
      </c>
      <c r="BV453" s="226">
        <v>95</v>
      </c>
      <c r="BW453" s="227">
        <v>91</v>
      </c>
      <c r="BX453" s="227">
        <v>143</v>
      </c>
      <c r="BY453" s="227">
        <v>143</v>
      </c>
      <c r="BZ453" s="227">
        <v>99</v>
      </c>
      <c r="CA453" s="226">
        <v>2</v>
      </c>
      <c r="CB453" s="226">
        <f>IFERROR(VLOOKUP($G453,[12]ITEM!$B$2:$AC$939,26,0),0)</f>
        <v>0</v>
      </c>
      <c r="CC453" s="226">
        <f>IFERROR(VLOOKUP($G453,[12]ITEM!$B$2:$AC$939,27,0),0)</f>
        <v>0</v>
      </c>
      <c r="CD453" s="226">
        <f>IFERROR(VLOOKUP($G453,[12]ITEM!$B$2:$AC$939,28,0),0)</f>
        <v>0</v>
      </c>
      <c r="CE453" s="227">
        <v>0</v>
      </c>
      <c r="CF453" s="227">
        <v>0</v>
      </c>
      <c r="CG453" s="227">
        <v>0</v>
      </c>
      <c r="CH453" s="227">
        <v>0</v>
      </c>
      <c r="CI453" s="375"/>
      <c r="CJ453" s="226">
        <f t="shared" si="189"/>
        <v>61</v>
      </c>
      <c r="CK453" s="226">
        <f t="shared" si="189"/>
        <v>95</v>
      </c>
      <c r="CL453" s="226">
        <f t="shared" si="189"/>
        <v>94</v>
      </c>
      <c r="CM453" s="226">
        <f t="shared" si="188"/>
        <v>108</v>
      </c>
      <c r="CN453" s="227">
        <f t="shared" si="188"/>
        <v>203</v>
      </c>
      <c r="CO453" s="227">
        <f t="shared" si="188"/>
        <v>207.87718534858737</v>
      </c>
      <c r="CP453" s="227">
        <f t="shared" si="188"/>
        <v>236.33298705570158</v>
      </c>
      <c r="CQ453" s="227">
        <f t="shared" si="184"/>
        <v>244.9514571655416</v>
      </c>
      <c r="CR453" s="226">
        <v>-10</v>
      </c>
      <c r="CS453" s="226">
        <v>-12</v>
      </c>
      <c r="CT453" s="226">
        <v>-14</v>
      </c>
      <c r="CU453" s="226">
        <v>-16</v>
      </c>
      <c r="CV453" s="227">
        <f t="shared" ref="CV453:CV516" si="195">AQ453-AY453-BO453-DD453-DL453</f>
        <v>117</v>
      </c>
      <c r="CW453" s="227">
        <f>CV453*(1+('[13]GROWTH (YoY)'!AR453/100))</f>
        <v>119.87718534858739</v>
      </c>
      <c r="CX453" s="227">
        <f>CW453*(1+('[13]GROWTH (YoY)'!AS453/100))</f>
        <v>131.33298705570158</v>
      </c>
      <c r="CY453" s="227">
        <f>CX453*(1+('[13]GROWTH (YoY)'!AT453/100))</f>
        <v>134.9514571655416</v>
      </c>
      <c r="CZ453" s="226">
        <v>53</v>
      </c>
      <c r="DA453" s="226">
        <v>76</v>
      </c>
      <c r="DB453" s="226">
        <v>77</v>
      </c>
      <c r="DC453" s="226">
        <v>79</v>
      </c>
      <c r="DD453" s="227">
        <v>55</v>
      </c>
      <c r="DE453" s="227">
        <v>56</v>
      </c>
      <c r="DF453" s="227">
        <v>60</v>
      </c>
      <c r="DG453" s="227">
        <v>65</v>
      </c>
      <c r="DH453" s="226">
        <v>18</v>
      </c>
      <c r="DI453" s="226">
        <v>31</v>
      </c>
      <c r="DJ453" s="226">
        <v>31</v>
      </c>
      <c r="DK453" s="226">
        <v>45</v>
      </c>
      <c r="DL453" s="227">
        <v>31</v>
      </c>
      <c r="DM453" s="227">
        <v>32</v>
      </c>
      <c r="DN453" s="227">
        <v>45</v>
      </c>
      <c r="DO453" s="227">
        <v>45</v>
      </c>
      <c r="DP453" s="376">
        <f t="shared" si="187"/>
        <v>1</v>
      </c>
      <c r="DQ453" s="226">
        <f t="shared" si="187"/>
        <v>-56</v>
      </c>
      <c r="DR453" s="226">
        <f t="shared" si="187"/>
        <v>-86</v>
      </c>
      <c r="DS453" s="226">
        <f t="shared" si="190"/>
        <v>-96</v>
      </c>
      <c r="DT453" s="227">
        <f t="shared" si="190"/>
        <v>0</v>
      </c>
      <c r="DU453" s="227">
        <f t="shared" si="190"/>
        <v>-54.877185348587375</v>
      </c>
      <c r="DV453" s="227">
        <f t="shared" si="190"/>
        <v>-61.332987055701579</v>
      </c>
      <c r="DW453" s="227">
        <f t="shared" si="190"/>
        <v>-2.9514571655415978</v>
      </c>
      <c r="DX453" s="377">
        <f t="shared" si="192"/>
        <v>0.6177105831533477</v>
      </c>
      <c r="DY453" s="377">
        <f t="shared" si="192"/>
        <v>0.62521294718909715</v>
      </c>
      <c r="DZ453" s="377">
        <f t="shared" si="192"/>
        <v>0.62596599690880994</v>
      </c>
      <c r="EA453" s="377">
        <f t="shared" si="191"/>
        <v>0.62553802008608317</v>
      </c>
      <c r="EB453" s="378">
        <f t="shared" si="191"/>
        <v>0.77029702970297032</v>
      </c>
      <c r="EC453" s="378">
        <f t="shared" si="191"/>
        <v>0.77942814704790198</v>
      </c>
      <c r="ED453" s="378">
        <f t="shared" si="191"/>
        <v>0.77894736842105261</v>
      </c>
      <c r="EE453" s="378">
        <f t="shared" si="185"/>
        <v>0.77232447171097474</v>
      </c>
      <c r="EG453" s="226">
        <v>563</v>
      </c>
      <c r="EH453" s="226">
        <v>350</v>
      </c>
      <c r="EI453" s="226">
        <v>213</v>
      </c>
      <c r="EJ453" s="226">
        <v>127</v>
      </c>
      <c r="EK453" s="226">
        <v>150</v>
      </c>
      <c r="EL453" s="226">
        <v>6256</v>
      </c>
      <c r="EM453" s="226">
        <v>5779</v>
      </c>
      <c r="EN453" s="379">
        <f t="shared" ref="EN453:EN516" si="196">IFERROR(EH453/EG453,0)</f>
        <v>0.62166962699822381</v>
      </c>
      <c r="EO453" s="226">
        <f t="shared" ref="EO453:EO516" si="197">IFERROR((EJ453/EI453)*100,0)</f>
        <v>59.624413145539904</v>
      </c>
      <c r="EP453" s="379">
        <f t="shared" ref="EP453:EP516" si="198">IFERROR(EK453/EG453,0)</f>
        <v>0.26642984014209592</v>
      </c>
      <c r="EQ453" s="226">
        <f t="shared" ref="EQ453:EQ516" si="199">IFERROR((EK453*1000000)/EL453,0)</f>
        <v>23976.982097186701</v>
      </c>
      <c r="ER453" s="226">
        <f t="shared" ref="ER453:ER516" si="200">IFERROR((EJ453*1000000)/EM453/12,0)</f>
        <v>1831.3433696718002</v>
      </c>
      <c r="ES453" s="292"/>
      <c r="ET453" s="227">
        <v>3225</v>
      </c>
      <c r="EU453" s="227">
        <v>1995</v>
      </c>
      <c r="EV453" s="227">
        <v>1230</v>
      </c>
      <c r="EW453" s="227">
        <v>667</v>
      </c>
      <c r="EX453" s="227">
        <v>954</v>
      </c>
      <c r="EY453" s="227">
        <v>22793</v>
      </c>
      <c r="EZ453" s="227">
        <v>21625</v>
      </c>
      <c r="FA453" s="380">
        <f t="shared" si="175"/>
        <v>0.61860465116279073</v>
      </c>
      <c r="FB453" s="228">
        <f t="shared" si="176"/>
        <v>54.227642276422763</v>
      </c>
      <c r="FC453" s="380">
        <f t="shared" si="177"/>
        <v>0.29581395348837208</v>
      </c>
      <c r="FD453" s="227">
        <f t="shared" si="178"/>
        <v>41854.955468784276</v>
      </c>
      <c r="FE453" s="227">
        <f t="shared" si="179"/>
        <v>2570.3275529865127</v>
      </c>
      <c r="FF453" s="227">
        <v>580</v>
      </c>
      <c r="FG453" s="228">
        <f t="shared" ref="FG453:FG516" si="201">IFERROR((FH453/FF453)*100,0)</f>
        <v>82.931034482758619</v>
      </c>
      <c r="FH453" s="227">
        <v>481</v>
      </c>
      <c r="FI453" s="227">
        <v>580</v>
      </c>
      <c r="FJ453" s="227">
        <v>18</v>
      </c>
      <c r="FK453" s="227">
        <f t="shared" si="193"/>
        <v>81</v>
      </c>
      <c r="FL453" s="227">
        <v>51</v>
      </c>
      <c r="FM453" s="227">
        <f t="shared" si="194"/>
        <v>30</v>
      </c>
      <c r="FZ453" s="229"/>
      <c r="GA453" s="229"/>
      <c r="GB453" s="229"/>
      <c r="GC453" s="229"/>
      <c r="GD453" s="229"/>
    </row>
    <row r="454" spans="1:186" s="368" customFormat="1">
      <c r="A454" s="287" t="s">
        <v>534</v>
      </c>
      <c r="B454" s="369" t="s">
        <v>535</v>
      </c>
      <c r="C454" s="287" t="s">
        <v>1138</v>
      </c>
      <c r="D454" s="403" t="s">
        <v>3126</v>
      </c>
      <c r="E454" s="369" t="s">
        <v>1139</v>
      </c>
      <c r="F454" s="403">
        <v>451</v>
      </c>
      <c r="G454" s="404" t="s">
        <v>1144</v>
      </c>
      <c r="H454" s="392" t="s">
        <v>1145</v>
      </c>
      <c r="I454" s="287" t="s">
        <v>1124</v>
      </c>
      <c r="J454" s="369" t="s">
        <v>1125</v>
      </c>
      <c r="K454" s="287" t="s">
        <v>665</v>
      </c>
      <c r="L454" s="369" t="s">
        <v>1115</v>
      </c>
      <c r="M454" s="369" t="s">
        <v>3124</v>
      </c>
      <c r="N454" s="372">
        <v>1</v>
      </c>
      <c r="O454" s="373">
        <v>11</v>
      </c>
      <c r="P454" s="373">
        <v>13</v>
      </c>
      <c r="Q454" s="373">
        <v>15</v>
      </c>
      <c r="R454" s="373">
        <v>16</v>
      </c>
      <c r="S454" s="374">
        <v>270</v>
      </c>
      <c r="T454" s="374">
        <v>292</v>
      </c>
      <c r="U454" s="374">
        <v>328</v>
      </c>
      <c r="V454" s="374">
        <v>356</v>
      </c>
      <c r="W454" s="373">
        <v>6</v>
      </c>
      <c r="X454" s="373">
        <v>8</v>
      </c>
      <c r="Y454" s="373">
        <v>9</v>
      </c>
      <c r="Z454" s="373">
        <v>9</v>
      </c>
      <c r="AA454" s="374">
        <v>143</v>
      </c>
      <c r="AB454" s="374">
        <v>157</v>
      </c>
      <c r="AC454" s="374">
        <v>181</v>
      </c>
      <c r="AD454" s="374">
        <v>196</v>
      </c>
      <c r="AE454" s="373">
        <v>0</v>
      </c>
      <c r="AF454" s="373">
        <v>0</v>
      </c>
      <c r="AG454" s="373">
        <v>0</v>
      </c>
      <c r="AH454" s="373">
        <v>0</v>
      </c>
      <c r="AI454" s="374">
        <v>1</v>
      </c>
      <c r="AJ454" s="374">
        <v>1</v>
      </c>
      <c r="AK454" s="374">
        <v>1</v>
      </c>
      <c r="AL454" s="374">
        <v>1</v>
      </c>
      <c r="AM454" s="226">
        <v>4</v>
      </c>
      <c r="AN454" s="226">
        <v>5</v>
      </c>
      <c r="AO454" s="226">
        <v>6</v>
      </c>
      <c r="AP454" s="226">
        <v>6</v>
      </c>
      <c r="AQ454" s="227">
        <v>126</v>
      </c>
      <c r="AR454" s="227">
        <v>135</v>
      </c>
      <c r="AS454" s="227">
        <v>147</v>
      </c>
      <c r="AT454" s="227">
        <v>160</v>
      </c>
      <c r="AU454" s="226">
        <v>3</v>
      </c>
      <c r="AV454" s="226">
        <v>3</v>
      </c>
      <c r="AW454" s="226">
        <v>3</v>
      </c>
      <c r="AX454" s="226">
        <v>4</v>
      </c>
      <c r="AY454" s="227">
        <v>40</v>
      </c>
      <c r="AZ454" s="227">
        <v>44</v>
      </c>
      <c r="BA454" s="227">
        <v>49</v>
      </c>
      <c r="BB454" s="227">
        <v>49</v>
      </c>
      <c r="BC454" s="226">
        <f t="shared" si="181"/>
        <v>1</v>
      </c>
      <c r="BD454" s="226">
        <f t="shared" si="181"/>
        <v>0</v>
      </c>
      <c r="BE454" s="226">
        <f t="shared" si="181"/>
        <v>-5</v>
      </c>
      <c r="BF454" s="226">
        <f t="shared" si="181"/>
        <v>-5</v>
      </c>
      <c r="BG454" s="218">
        <f t="shared" si="186"/>
        <v>74</v>
      </c>
      <c r="BH454" s="218">
        <f t="shared" si="186"/>
        <v>72</v>
      </c>
      <c r="BI454" s="218">
        <f t="shared" si="186"/>
        <v>79</v>
      </c>
      <c r="BJ454" s="218">
        <f t="shared" si="186"/>
        <v>95</v>
      </c>
      <c r="BK454" s="226">
        <f t="shared" si="183"/>
        <v>0</v>
      </c>
      <c r="BL454" s="226">
        <f t="shared" si="183"/>
        <v>2</v>
      </c>
      <c r="BM454" s="226">
        <f t="shared" si="183"/>
        <v>8</v>
      </c>
      <c r="BN454" s="226">
        <f t="shared" si="182"/>
        <v>7</v>
      </c>
      <c r="BO454" s="227">
        <f t="shared" si="182"/>
        <v>12</v>
      </c>
      <c r="BP454" s="227">
        <f t="shared" si="182"/>
        <v>19</v>
      </c>
      <c r="BQ454" s="227">
        <f t="shared" si="182"/>
        <v>19</v>
      </c>
      <c r="BR454" s="227">
        <f t="shared" si="173"/>
        <v>16</v>
      </c>
      <c r="BS454" s="226">
        <v>0</v>
      </c>
      <c r="BT454" s="226">
        <v>2</v>
      </c>
      <c r="BU454" s="226">
        <v>8</v>
      </c>
      <c r="BV454" s="226">
        <v>7</v>
      </c>
      <c r="BW454" s="227">
        <v>12</v>
      </c>
      <c r="BX454" s="227">
        <v>19</v>
      </c>
      <c r="BY454" s="227">
        <v>19</v>
      </c>
      <c r="BZ454" s="227">
        <v>16</v>
      </c>
      <c r="CA454" s="226">
        <v>0</v>
      </c>
      <c r="CB454" s="226">
        <f>IFERROR(VLOOKUP($G454,[12]ITEM!$B$2:$AC$939,26,0),0)</f>
        <v>0</v>
      </c>
      <c r="CC454" s="226">
        <f>IFERROR(VLOOKUP($G454,[12]ITEM!$B$2:$AC$939,27,0),0)</f>
        <v>0</v>
      </c>
      <c r="CD454" s="226">
        <f>IFERROR(VLOOKUP($G454,[12]ITEM!$B$2:$AC$939,28,0),0)</f>
        <v>0</v>
      </c>
      <c r="CE454" s="227">
        <v>0</v>
      </c>
      <c r="CF454" s="227">
        <v>0</v>
      </c>
      <c r="CG454" s="227">
        <v>0</v>
      </c>
      <c r="CH454" s="227">
        <v>0</v>
      </c>
      <c r="CI454" s="375"/>
      <c r="CJ454" s="226">
        <f t="shared" si="189"/>
        <v>2</v>
      </c>
      <c r="CK454" s="226">
        <f t="shared" si="189"/>
        <v>2</v>
      </c>
      <c r="CL454" s="226">
        <f t="shared" si="189"/>
        <v>2</v>
      </c>
      <c r="CM454" s="226">
        <f t="shared" si="188"/>
        <v>2</v>
      </c>
      <c r="CN454" s="227">
        <f t="shared" si="188"/>
        <v>74</v>
      </c>
      <c r="CO454" s="227">
        <f t="shared" si="188"/>
        <v>78.720146540975776</v>
      </c>
      <c r="CP454" s="227">
        <f t="shared" si="188"/>
        <v>85.515611549622278</v>
      </c>
      <c r="CQ454" s="227">
        <f t="shared" si="184"/>
        <v>93.20107968872955</v>
      </c>
      <c r="CR454" s="226">
        <v>2</v>
      </c>
      <c r="CS454" s="226">
        <v>2</v>
      </c>
      <c r="CT454" s="226">
        <v>2</v>
      </c>
      <c r="CU454" s="226">
        <v>2</v>
      </c>
      <c r="CV454" s="227">
        <f t="shared" si="195"/>
        <v>72</v>
      </c>
      <c r="CW454" s="227">
        <f>CV454*(1+('[13]GROWTH (YoY)'!AR454/100))</f>
        <v>76.720146540975776</v>
      </c>
      <c r="CX454" s="227">
        <f>CW454*(1+('[13]GROWTH (YoY)'!AS454/100))</f>
        <v>83.515611549622278</v>
      </c>
      <c r="CY454" s="227">
        <f>CX454*(1+('[13]GROWTH (YoY)'!AT454/100))</f>
        <v>91.20107968872955</v>
      </c>
      <c r="CZ454" s="226">
        <v>0</v>
      </c>
      <c r="DA454" s="226">
        <v>0</v>
      </c>
      <c r="DB454" s="226">
        <v>0</v>
      </c>
      <c r="DC454" s="226">
        <v>0</v>
      </c>
      <c r="DD454" s="227">
        <v>2</v>
      </c>
      <c r="DE454" s="227">
        <v>2</v>
      </c>
      <c r="DF454" s="227">
        <v>2</v>
      </c>
      <c r="DG454" s="227">
        <v>2</v>
      </c>
      <c r="DH454" s="226">
        <v>0</v>
      </c>
      <c r="DI454" s="226">
        <v>0</v>
      </c>
      <c r="DJ454" s="226">
        <v>0</v>
      </c>
      <c r="DK454" s="226">
        <v>0</v>
      </c>
      <c r="DL454" s="227">
        <v>0</v>
      </c>
      <c r="DM454" s="227">
        <v>0</v>
      </c>
      <c r="DN454" s="227">
        <v>0</v>
      </c>
      <c r="DO454" s="227">
        <v>0</v>
      </c>
      <c r="DP454" s="376">
        <f t="shared" si="187"/>
        <v>-1</v>
      </c>
      <c r="DQ454" s="226">
        <f t="shared" si="187"/>
        <v>-2</v>
      </c>
      <c r="DR454" s="226">
        <f t="shared" si="187"/>
        <v>-7</v>
      </c>
      <c r="DS454" s="226">
        <f t="shared" si="190"/>
        <v>-7</v>
      </c>
      <c r="DT454" s="227">
        <f t="shared" si="190"/>
        <v>0</v>
      </c>
      <c r="DU454" s="227">
        <f t="shared" si="190"/>
        <v>-6.7201465409757759</v>
      </c>
      <c r="DV454" s="227">
        <f t="shared" si="190"/>
        <v>-6.5156115496222782</v>
      </c>
      <c r="DW454" s="227">
        <f t="shared" si="190"/>
        <v>1.7989203112704502</v>
      </c>
      <c r="DX454" s="377">
        <f t="shared" si="192"/>
        <v>0.54545454545454541</v>
      </c>
      <c r="DY454" s="377">
        <f t="shared" si="192"/>
        <v>0.61538461538461542</v>
      </c>
      <c r="DZ454" s="377">
        <f t="shared" si="192"/>
        <v>0.6</v>
      </c>
      <c r="EA454" s="377">
        <f t="shared" si="191"/>
        <v>0.5625</v>
      </c>
      <c r="EB454" s="378">
        <f t="shared" si="191"/>
        <v>0.52962962962962967</v>
      </c>
      <c r="EC454" s="378">
        <f t="shared" si="191"/>
        <v>0.53767123287671237</v>
      </c>
      <c r="ED454" s="378">
        <f t="shared" si="191"/>
        <v>0.55182926829268297</v>
      </c>
      <c r="EE454" s="378">
        <f t="shared" si="185"/>
        <v>0.550561797752809</v>
      </c>
      <c r="EG454" s="226">
        <v>11</v>
      </c>
      <c r="EH454" s="226">
        <v>6</v>
      </c>
      <c r="EI454" s="226">
        <v>4</v>
      </c>
      <c r="EJ454" s="226">
        <v>3</v>
      </c>
      <c r="EK454" s="226">
        <v>1</v>
      </c>
      <c r="EL454" s="226">
        <v>145</v>
      </c>
      <c r="EM454" s="226">
        <v>145</v>
      </c>
      <c r="EN454" s="379">
        <f t="shared" si="196"/>
        <v>0.54545454545454541</v>
      </c>
      <c r="EO454" s="226">
        <f t="shared" si="197"/>
        <v>75</v>
      </c>
      <c r="EP454" s="379">
        <f t="shared" si="198"/>
        <v>9.0909090909090912E-2</v>
      </c>
      <c r="EQ454" s="226">
        <f t="shared" si="199"/>
        <v>6896.5517241379312</v>
      </c>
      <c r="ER454" s="226">
        <f t="shared" si="200"/>
        <v>1724.1379310344828</v>
      </c>
      <c r="ES454" s="292"/>
      <c r="ET454" s="227">
        <v>270</v>
      </c>
      <c r="EU454" s="227">
        <v>143</v>
      </c>
      <c r="EV454" s="227">
        <v>126</v>
      </c>
      <c r="EW454" s="227">
        <v>79</v>
      </c>
      <c r="EX454" s="227">
        <v>132</v>
      </c>
      <c r="EY454" s="227">
        <v>1555</v>
      </c>
      <c r="EZ454" s="227">
        <v>1548</v>
      </c>
      <c r="FA454" s="380">
        <f t="shared" si="175"/>
        <v>0.52962962962962967</v>
      </c>
      <c r="FB454" s="228">
        <f t="shared" si="176"/>
        <v>62.698412698412696</v>
      </c>
      <c r="FC454" s="380">
        <f t="shared" si="177"/>
        <v>0.48888888888888887</v>
      </c>
      <c r="FD454" s="227">
        <f t="shared" si="178"/>
        <v>84887.459807073959</v>
      </c>
      <c r="FE454" s="227">
        <f t="shared" si="179"/>
        <v>4252.7993109388453</v>
      </c>
      <c r="FF454" s="227">
        <v>126</v>
      </c>
      <c r="FG454" s="228">
        <f t="shared" si="201"/>
        <v>53.968253968253968</v>
      </c>
      <c r="FH454" s="227">
        <v>68</v>
      </c>
      <c r="FI454" s="227">
        <v>126</v>
      </c>
      <c r="FJ454" s="227">
        <v>13</v>
      </c>
      <c r="FK454" s="227">
        <f t="shared" si="193"/>
        <v>45</v>
      </c>
      <c r="FL454" s="227">
        <v>5</v>
      </c>
      <c r="FM454" s="227">
        <f t="shared" si="194"/>
        <v>40</v>
      </c>
      <c r="FZ454" s="229"/>
      <c r="GA454" s="229"/>
      <c r="GB454" s="229"/>
      <c r="GC454" s="229"/>
      <c r="GD454" s="229"/>
    </row>
    <row r="455" spans="1:186" s="368" customFormat="1">
      <c r="A455" s="287" t="s">
        <v>534</v>
      </c>
      <c r="B455" s="369" t="s">
        <v>535</v>
      </c>
      <c r="C455" s="287" t="s">
        <v>1138</v>
      </c>
      <c r="D455" s="403" t="s">
        <v>3126</v>
      </c>
      <c r="E455" s="369" t="s">
        <v>1139</v>
      </c>
      <c r="F455" s="403">
        <v>452</v>
      </c>
      <c r="G455" s="404" t="s">
        <v>1146</v>
      </c>
      <c r="H455" s="392" t="s">
        <v>1147</v>
      </c>
      <c r="I455" s="287" t="s">
        <v>1124</v>
      </c>
      <c r="J455" s="369" t="s">
        <v>1125</v>
      </c>
      <c r="K455" s="287" t="s">
        <v>665</v>
      </c>
      <c r="L455" s="369" t="s">
        <v>1115</v>
      </c>
      <c r="M455" s="369" t="s">
        <v>3124</v>
      </c>
      <c r="N455" s="372">
        <v>1</v>
      </c>
      <c r="O455" s="373">
        <v>0</v>
      </c>
      <c r="P455" s="373">
        <v>0</v>
      </c>
      <c r="Q455" s="373">
        <v>0</v>
      </c>
      <c r="R455" s="373">
        <v>0</v>
      </c>
      <c r="S455" s="374">
        <v>80</v>
      </c>
      <c r="T455" s="374">
        <v>97</v>
      </c>
      <c r="U455" s="374">
        <v>97</v>
      </c>
      <c r="V455" s="374">
        <v>119</v>
      </c>
      <c r="W455" s="373">
        <v>0</v>
      </c>
      <c r="X455" s="373">
        <v>0</v>
      </c>
      <c r="Y455" s="373">
        <v>0</v>
      </c>
      <c r="Z455" s="373">
        <v>0</v>
      </c>
      <c r="AA455" s="374">
        <v>53</v>
      </c>
      <c r="AB455" s="374">
        <v>64</v>
      </c>
      <c r="AC455" s="374">
        <v>62</v>
      </c>
      <c r="AD455" s="374">
        <v>76</v>
      </c>
      <c r="AE455" s="373">
        <v>0</v>
      </c>
      <c r="AF455" s="373">
        <v>0</v>
      </c>
      <c r="AG455" s="373">
        <v>0</v>
      </c>
      <c r="AH455" s="373">
        <v>0</v>
      </c>
      <c r="AI455" s="374">
        <v>0</v>
      </c>
      <c r="AJ455" s="374">
        <v>0</v>
      </c>
      <c r="AK455" s="374">
        <v>0</v>
      </c>
      <c r="AL455" s="374">
        <v>0</v>
      </c>
      <c r="AM455" s="226">
        <v>0</v>
      </c>
      <c r="AN455" s="226">
        <v>0</v>
      </c>
      <c r="AO455" s="226">
        <v>0</v>
      </c>
      <c r="AP455" s="226">
        <v>0</v>
      </c>
      <c r="AQ455" s="227">
        <v>28</v>
      </c>
      <c r="AR455" s="227">
        <v>33</v>
      </c>
      <c r="AS455" s="227">
        <v>35</v>
      </c>
      <c r="AT455" s="227">
        <v>43</v>
      </c>
      <c r="AU455" s="226">
        <v>0</v>
      </c>
      <c r="AV455" s="226">
        <v>0</v>
      </c>
      <c r="AW455" s="226">
        <v>0</v>
      </c>
      <c r="AX455" s="226">
        <v>0</v>
      </c>
      <c r="AY455" s="227">
        <v>6</v>
      </c>
      <c r="AZ455" s="227">
        <v>7</v>
      </c>
      <c r="BA455" s="227">
        <v>8</v>
      </c>
      <c r="BB455" s="227">
        <v>8</v>
      </c>
      <c r="BC455" s="226">
        <f t="shared" si="181"/>
        <v>0</v>
      </c>
      <c r="BD455" s="226">
        <f t="shared" si="181"/>
        <v>0</v>
      </c>
      <c r="BE455" s="226">
        <f t="shared" si="181"/>
        <v>0</v>
      </c>
      <c r="BF455" s="226">
        <f t="shared" si="181"/>
        <v>0</v>
      </c>
      <c r="BG455" s="218">
        <f t="shared" si="186"/>
        <v>21</v>
      </c>
      <c r="BH455" s="218">
        <f t="shared" si="186"/>
        <v>23</v>
      </c>
      <c r="BI455" s="218">
        <f t="shared" si="186"/>
        <v>24</v>
      </c>
      <c r="BJ455" s="218">
        <f t="shared" si="186"/>
        <v>34</v>
      </c>
      <c r="BK455" s="226">
        <f t="shared" si="183"/>
        <v>0</v>
      </c>
      <c r="BL455" s="226">
        <f t="shared" si="183"/>
        <v>0</v>
      </c>
      <c r="BM455" s="226">
        <f t="shared" si="183"/>
        <v>0</v>
      </c>
      <c r="BN455" s="226">
        <f t="shared" si="182"/>
        <v>0</v>
      </c>
      <c r="BO455" s="227">
        <f t="shared" si="182"/>
        <v>1</v>
      </c>
      <c r="BP455" s="227">
        <f t="shared" si="182"/>
        <v>3</v>
      </c>
      <c r="BQ455" s="227">
        <f t="shared" si="182"/>
        <v>3</v>
      </c>
      <c r="BR455" s="227">
        <f t="shared" si="173"/>
        <v>1</v>
      </c>
      <c r="BS455" s="226">
        <v>0</v>
      </c>
      <c r="BT455" s="226">
        <v>0</v>
      </c>
      <c r="BU455" s="226">
        <v>0</v>
      </c>
      <c r="BV455" s="226">
        <v>0</v>
      </c>
      <c r="BW455" s="227">
        <v>1</v>
      </c>
      <c r="BX455" s="227">
        <v>3</v>
      </c>
      <c r="BY455" s="227">
        <v>3</v>
      </c>
      <c r="BZ455" s="227">
        <v>1</v>
      </c>
      <c r="CA455" s="226">
        <v>0</v>
      </c>
      <c r="CB455" s="226">
        <f>IFERROR(VLOOKUP($G455,[12]ITEM!$B$2:$AC$939,26,0),0)</f>
        <v>0</v>
      </c>
      <c r="CC455" s="226">
        <f>IFERROR(VLOOKUP($G455,[12]ITEM!$B$2:$AC$939,27,0),0)</f>
        <v>0</v>
      </c>
      <c r="CD455" s="226">
        <f>IFERROR(VLOOKUP($G455,[12]ITEM!$B$2:$AC$939,28,0),0)</f>
        <v>0</v>
      </c>
      <c r="CE455" s="227">
        <v>0</v>
      </c>
      <c r="CF455" s="227">
        <v>0</v>
      </c>
      <c r="CG455" s="227">
        <v>0</v>
      </c>
      <c r="CH455" s="227">
        <v>0</v>
      </c>
      <c r="CI455" s="375"/>
      <c r="CJ455" s="226">
        <f t="shared" si="189"/>
        <v>0</v>
      </c>
      <c r="CK455" s="226">
        <f t="shared" si="189"/>
        <v>0</v>
      </c>
      <c r="CL455" s="226">
        <f t="shared" si="189"/>
        <v>0</v>
      </c>
      <c r="CM455" s="226">
        <f t="shared" si="188"/>
        <v>0</v>
      </c>
      <c r="CN455" s="227">
        <f t="shared" si="188"/>
        <v>21</v>
      </c>
      <c r="CO455" s="227">
        <f t="shared" si="188"/>
        <v>25.076735720457691</v>
      </c>
      <c r="CP455" s="227">
        <f t="shared" si="188"/>
        <v>27.601524594378219</v>
      </c>
      <c r="CQ455" s="227">
        <f t="shared" si="184"/>
        <v>33.778304417679529</v>
      </c>
      <c r="CR455" s="226">
        <v>0</v>
      </c>
      <c r="CS455" s="226">
        <v>0</v>
      </c>
      <c r="CT455" s="226">
        <v>0</v>
      </c>
      <c r="CU455" s="226">
        <v>0</v>
      </c>
      <c r="CV455" s="227">
        <f t="shared" si="195"/>
        <v>21</v>
      </c>
      <c r="CW455" s="227">
        <f>CV455*(1+('[13]GROWTH (YoY)'!AR455/100))</f>
        <v>25.076735720457691</v>
      </c>
      <c r="CX455" s="227">
        <f>CW455*(1+('[13]GROWTH (YoY)'!AS455/100))</f>
        <v>26.601524594378219</v>
      </c>
      <c r="CY455" s="227">
        <f>CX455*(1+('[13]GROWTH (YoY)'!AT455/100))</f>
        <v>32.778304417679529</v>
      </c>
      <c r="CZ455" s="226">
        <v>0</v>
      </c>
      <c r="DA455" s="226">
        <v>0</v>
      </c>
      <c r="DB455" s="226">
        <v>0</v>
      </c>
      <c r="DC455" s="226">
        <v>0</v>
      </c>
      <c r="DD455" s="227">
        <v>0</v>
      </c>
      <c r="DE455" s="227">
        <v>0</v>
      </c>
      <c r="DF455" s="227">
        <v>1</v>
      </c>
      <c r="DG455" s="227">
        <v>1</v>
      </c>
      <c r="DH455" s="226">
        <v>0</v>
      </c>
      <c r="DI455" s="226">
        <v>0</v>
      </c>
      <c r="DJ455" s="226">
        <v>0</v>
      </c>
      <c r="DK455" s="226">
        <v>0</v>
      </c>
      <c r="DL455" s="227">
        <v>0</v>
      </c>
      <c r="DM455" s="227">
        <v>0</v>
      </c>
      <c r="DN455" s="227">
        <v>0</v>
      </c>
      <c r="DO455" s="227">
        <v>0</v>
      </c>
      <c r="DP455" s="376">
        <f t="shared" si="187"/>
        <v>0</v>
      </c>
      <c r="DQ455" s="226">
        <f t="shared" si="187"/>
        <v>0</v>
      </c>
      <c r="DR455" s="226">
        <f t="shared" si="187"/>
        <v>0</v>
      </c>
      <c r="DS455" s="226">
        <f t="shared" si="190"/>
        <v>0</v>
      </c>
      <c r="DT455" s="227">
        <f t="shared" si="190"/>
        <v>0</v>
      </c>
      <c r="DU455" s="227">
        <f t="shared" si="190"/>
        <v>-2.0767357204576911</v>
      </c>
      <c r="DV455" s="227">
        <f t="shared" si="190"/>
        <v>-3.601524594378219</v>
      </c>
      <c r="DW455" s="227">
        <f t="shared" si="190"/>
        <v>0.22169558232047137</v>
      </c>
      <c r="DX455" s="377">
        <f t="shared" si="192"/>
        <v>0</v>
      </c>
      <c r="DY455" s="377">
        <f t="shared" si="192"/>
        <v>0</v>
      </c>
      <c r="DZ455" s="377">
        <f t="shared" si="192"/>
        <v>0</v>
      </c>
      <c r="EA455" s="377">
        <f t="shared" si="191"/>
        <v>0</v>
      </c>
      <c r="EB455" s="378">
        <f t="shared" si="191"/>
        <v>0.66249999999999998</v>
      </c>
      <c r="EC455" s="378">
        <f t="shared" si="191"/>
        <v>0.65979381443298968</v>
      </c>
      <c r="ED455" s="378">
        <f t="shared" si="191"/>
        <v>0.63917525773195871</v>
      </c>
      <c r="EE455" s="378">
        <f t="shared" si="185"/>
        <v>0.6386554621848739</v>
      </c>
      <c r="EG455" s="226">
        <v>0</v>
      </c>
      <c r="EH455" s="226">
        <v>0</v>
      </c>
      <c r="EI455" s="226">
        <v>0</v>
      </c>
      <c r="EJ455" s="226">
        <v>0</v>
      </c>
      <c r="EK455" s="226">
        <v>0</v>
      </c>
      <c r="EL455" s="226">
        <v>0</v>
      </c>
      <c r="EM455" s="226">
        <v>0</v>
      </c>
      <c r="EN455" s="379">
        <f t="shared" si="196"/>
        <v>0</v>
      </c>
      <c r="EO455" s="226">
        <f t="shared" si="197"/>
        <v>0</v>
      </c>
      <c r="EP455" s="379">
        <f t="shared" si="198"/>
        <v>0</v>
      </c>
      <c r="EQ455" s="226">
        <f t="shared" si="199"/>
        <v>0</v>
      </c>
      <c r="ER455" s="226">
        <f t="shared" si="200"/>
        <v>0</v>
      </c>
      <c r="ES455" s="292"/>
      <c r="ET455" s="227">
        <v>80</v>
      </c>
      <c r="EU455" s="227">
        <v>53</v>
      </c>
      <c r="EV455" s="227">
        <v>28</v>
      </c>
      <c r="EW455" s="227">
        <v>13</v>
      </c>
      <c r="EX455" s="227">
        <v>16</v>
      </c>
      <c r="EY455" s="227">
        <v>394</v>
      </c>
      <c r="EZ455" s="227">
        <v>388</v>
      </c>
      <c r="FA455" s="380">
        <f t="shared" si="175"/>
        <v>0.66249999999999998</v>
      </c>
      <c r="FB455" s="228">
        <f t="shared" si="176"/>
        <v>46.428571428571431</v>
      </c>
      <c r="FC455" s="380">
        <f t="shared" si="177"/>
        <v>0.2</v>
      </c>
      <c r="FD455" s="227">
        <f t="shared" si="178"/>
        <v>40609.137055837564</v>
      </c>
      <c r="FE455" s="227">
        <f t="shared" si="179"/>
        <v>2792.0962199312712</v>
      </c>
      <c r="FF455" s="227">
        <v>28</v>
      </c>
      <c r="FG455" s="228">
        <f t="shared" si="201"/>
        <v>39.285714285714285</v>
      </c>
      <c r="FH455" s="227">
        <v>11</v>
      </c>
      <c r="FI455" s="227">
        <v>28</v>
      </c>
      <c r="FJ455" s="227">
        <v>0</v>
      </c>
      <c r="FK455" s="227">
        <f t="shared" si="193"/>
        <v>17</v>
      </c>
      <c r="FL455" s="227">
        <v>2</v>
      </c>
      <c r="FM455" s="227">
        <f t="shared" si="194"/>
        <v>15</v>
      </c>
      <c r="FZ455" s="229"/>
      <c r="GA455" s="229"/>
      <c r="GB455" s="229"/>
      <c r="GC455" s="229"/>
      <c r="GD455" s="229"/>
    </row>
    <row r="456" spans="1:186" s="368" customFormat="1">
      <c r="A456" s="287" t="s">
        <v>534</v>
      </c>
      <c r="B456" s="369" t="s">
        <v>535</v>
      </c>
      <c r="C456" s="287" t="s">
        <v>1138</v>
      </c>
      <c r="D456" s="403" t="s">
        <v>3126</v>
      </c>
      <c r="E456" s="369" t="s">
        <v>1139</v>
      </c>
      <c r="F456" s="403">
        <v>453</v>
      </c>
      <c r="G456" s="404" t="s">
        <v>1148</v>
      </c>
      <c r="H456" s="392" t="s">
        <v>1149</v>
      </c>
      <c r="I456" s="287" t="s">
        <v>1124</v>
      </c>
      <c r="J456" s="369" t="s">
        <v>1125</v>
      </c>
      <c r="K456" s="287" t="s">
        <v>665</v>
      </c>
      <c r="L456" s="369" t="s">
        <v>1115</v>
      </c>
      <c r="M456" s="369" t="s">
        <v>3124</v>
      </c>
      <c r="N456" s="372">
        <v>1</v>
      </c>
      <c r="O456" s="373">
        <v>0</v>
      </c>
      <c r="P456" s="373">
        <v>0</v>
      </c>
      <c r="Q456" s="373">
        <v>0</v>
      </c>
      <c r="R456" s="373">
        <v>0</v>
      </c>
      <c r="S456" s="374">
        <v>1</v>
      </c>
      <c r="T456" s="374">
        <v>1</v>
      </c>
      <c r="U456" s="374">
        <v>1</v>
      </c>
      <c r="V456" s="374">
        <v>1</v>
      </c>
      <c r="W456" s="373">
        <v>0</v>
      </c>
      <c r="X456" s="373">
        <v>0</v>
      </c>
      <c r="Y456" s="373">
        <v>0</v>
      </c>
      <c r="Z456" s="373">
        <v>0</v>
      </c>
      <c r="AA456" s="374">
        <v>0</v>
      </c>
      <c r="AB456" s="374">
        <v>0</v>
      </c>
      <c r="AC456" s="374">
        <v>0</v>
      </c>
      <c r="AD456" s="374">
        <v>1</v>
      </c>
      <c r="AE456" s="373">
        <v>0</v>
      </c>
      <c r="AF456" s="373">
        <v>0</v>
      </c>
      <c r="AG456" s="373">
        <v>0</v>
      </c>
      <c r="AH456" s="373">
        <v>0</v>
      </c>
      <c r="AI456" s="374">
        <v>0</v>
      </c>
      <c r="AJ456" s="374">
        <v>0</v>
      </c>
      <c r="AK456" s="374">
        <v>0</v>
      </c>
      <c r="AL456" s="374">
        <v>0</v>
      </c>
      <c r="AM456" s="226">
        <v>0</v>
      </c>
      <c r="AN456" s="226">
        <v>0</v>
      </c>
      <c r="AO456" s="226">
        <v>0</v>
      </c>
      <c r="AP456" s="226">
        <v>0</v>
      </c>
      <c r="AQ456" s="227">
        <v>0</v>
      </c>
      <c r="AR456" s="227">
        <v>0</v>
      </c>
      <c r="AS456" s="227">
        <v>0</v>
      </c>
      <c r="AT456" s="227">
        <v>0</v>
      </c>
      <c r="AU456" s="226">
        <v>0</v>
      </c>
      <c r="AV456" s="226">
        <v>0</v>
      </c>
      <c r="AW456" s="226">
        <v>0</v>
      </c>
      <c r="AX456" s="226">
        <v>0</v>
      </c>
      <c r="AY456" s="227">
        <v>0</v>
      </c>
      <c r="AZ456" s="227">
        <v>0</v>
      </c>
      <c r="BA456" s="227">
        <v>0</v>
      </c>
      <c r="BB456" s="227">
        <v>0</v>
      </c>
      <c r="BC456" s="226">
        <f t="shared" si="181"/>
        <v>0</v>
      </c>
      <c r="BD456" s="226">
        <f t="shared" si="181"/>
        <v>0</v>
      </c>
      <c r="BE456" s="226">
        <f t="shared" si="181"/>
        <v>0</v>
      </c>
      <c r="BF456" s="226">
        <f t="shared" si="181"/>
        <v>0</v>
      </c>
      <c r="BG456" s="218">
        <f t="shared" si="186"/>
        <v>0</v>
      </c>
      <c r="BH456" s="218">
        <f t="shared" si="186"/>
        <v>0</v>
      </c>
      <c r="BI456" s="218">
        <f t="shared" si="186"/>
        <v>0</v>
      </c>
      <c r="BJ456" s="218">
        <f t="shared" si="186"/>
        <v>0</v>
      </c>
      <c r="BK456" s="226">
        <f t="shared" si="183"/>
        <v>0</v>
      </c>
      <c r="BL456" s="226">
        <f t="shared" si="183"/>
        <v>0</v>
      </c>
      <c r="BM456" s="226">
        <f t="shared" si="183"/>
        <v>0</v>
      </c>
      <c r="BN456" s="226">
        <f t="shared" si="182"/>
        <v>0</v>
      </c>
      <c r="BO456" s="227">
        <f t="shared" si="182"/>
        <v>0</v>
      </c>
      <c r="BP456" s="227">
        <f t="shared" si="182"/>
        <v>0</v>
      </c>
      <c r="BQ456" s="227">
        <f t="shared" si="182"/>
        <v>0</v>
      </c>
      <c r="BR456" s="227">
        <f t="shared" si="173"/>
        <v>0</v>
      </c>
      <c r="BS456" s="226">
        <v>0</v>
      </c>
      <c r="BT456" s="226">
        <v>0</v>
      </c>
      <c r="BU456" s="226">
        <v>0</v>
      </c>
      <c r="BV456" s="226">
        <v>0</v>
      </c>
      <c r="BW456" s="227">
        <v>0</v>
      </c>
      <c r="BX456" s="227">
        <v>0</v>
      </c>
      <c r="BY456" s="227">
        <v>0</v>
      </c>
      <c r="BZ456" s="227">
        <v>0</v>
      </c>
      <c r="CA456" s="226">
        <v>0</v>
      </c>
      <c r="CB456" s="226">
        <f>IFERROR(VLOOKUP($G456,[12]ITEM!$B$2:$AC$939,26,0),0)</f>
        <v>0</v>
      </c>
      <c r="CC456" s="226">
        <f>IFERROR(VLOOKUP($G456,[12]ITEM!$B$2:$AC$939,27,0),0)</f>
        <v>0</v>
      </c>
      <c r="CD456" s="226">
        <f>IFERROR(VLOOKUP($G456,[12]ITEM!$B$2:$AC$939,28,0),0)</f>
        <v>0</v>
      </c>
      <c r="CE456" s="227">
        <v>0</v>
      </c>
      <c r="CF456" s="227">
        <v>0</v>
      </c>
      <c r="CG456" s="227">
        <v>0</v>
      </c>
      <c r="CH456" s="227">
        <v>0</v>
      </c>
      <c r="CI456" s="375"/>
      <c r="CJ456" s="226">
        <f t="shared" si="189"/>
        <v>0</v>
      </c>
      <c r="CK456" s="226">
        <f t="shared" si="189"/>
        <v>0</v>
      </c>
      <c r="CL456" s="226">
        <f t="shared" si="189"/>
        <v>0</v>
      </c>
      <c r="CM456" s="226">
        <f t="shared" si="188"/>
        <v>0</v>
      </c>
      <c r="CN456" s="227">
        <f t="shared" si="188"/>
        <v>0</v>
      </c>
      <c r="CO456" s="227">
        <f t="shared" si="188"/>
        <v>0</v>
      </c>
      <c r="CP456" s="227">
        <f t="shared" si="188"/>
        <v>0</v>
      </c>
      <c r="CQ456" s="227">
        <f t="shared" si="184"/>
        <v>0</v>
      </c>
      <c r="CR456" s="226">
        <v>0</v>
      </c>
      <c r="CS456" s="226">
        <v>0</v>
      </c>
      <c r="CT456" s="226">
        <v>0</v>
      </c>
      <c r="CU456" s="226">
        <v>0</v>
      </c>
      <c r="CV456" s="227">
        <f t="shared" si="195"/>
        <v>0</v>
      </c>
      <c r="CW456" s="227">
        <f>CV456*(1+('[13]GROWTH (YoY)'!AR456/100))</f>
        <v>0</v>
      </c>
      <c r="CX456" s="227">
        <f>CW456*(1+('[13]GROWTH (YoY)'!AS456/100))</f>
        <v>0</v>
      </c>
      <c r="CY456" s="227">
        <f>CX456*(1+('[13]GROWTH (YoY)'!AT456/100))</f>
        <v>0</v>
      </c>
      <c r="CZ456" s="226">
        <v>0</v>
      </c>
      <c r="DA456" s="226">
        <v>0</v>
      </c>
      <c r="DB456" s="226">
        <v>0</v>
      </c>
      <c r="DC456" s="226">
        <v>0</v>
      </c>
      <c r="DD456" s="227">
        <v>0</v>
      </c>
      <c r="DE456" s="227">
        <v>0</v>
      </c>
      <c r="DF456" s="227">
        <v>0</v>
      </c>
      <c r="DG456" s="227">
        <v>0</v>
      </c>
      <c r="DH456" s="226">
        <v>0</v>
      </c>
      <c r="DI456" s="226">
        <v>0</v>
      </c>
      <c r="DJ456" s="226">
        <v>0</v>
      </c>
      <c r="DK456" s="226">
        <v>0</v>
      </c>
      <c r="DL456" s="227">
        <v>0</v>
      </c>
      <c r="DM456" s="227">
        <v>0</v>
      </c>
      <c r="DN456" s="227">
        <v>0</v>
      </c>
      <c r="DO456" s="227">
        <v>0</v>
      </c>
      <c r="DP456" s="376">
        <f t="shared" si="187"/>
        <v>0</v>
      </c>
      <c r="DQ456" s="226">
        <f t="shared" si="187"/>
        <v>0</v>
      </c>
      <c r="DR456" s="226">
        <f t="shared" si="187"/>
        <v>0</v>
      </c>
      <c r="DS456" s="226">
        <f t="shared" si="190"/>
        <v>0</v>
      </c>
      <c r="DT456" s="227">
        <f t="shared" si="190"/>
        <v>0</v>
      </c>
      <c r="DU456" s="227">
        <f t="shared" si="190"/>
        <v>0</v>
      </c>
      <c r="DV456" s="227">
        <f t="shared" si="190"/>
        <v>0</v>
      </c>
      <c r="DW456" s="227">
        <f t="shared" si="190"/>
        <v>0</v>
      </c>
      <c r="DX456" s="377">
        <f t="shared" si="192"/>
        <v>0</v>
      </c>
      <c r="DY456" s="377">
        <f t="shared" si="192"/>
        <v>0</v>
      </c>
      <c r="DZ456" s="377">
        <f t="shared" si="192"/>
        <v>0</v>
      </c>
      <c r="EA456" s="377">
        <f t="shared" si="191"/>
        <v>0</v>
      </c>
      <c r="EB456" s="378">
        <f t="shared" si="191"/>
        <v>0</v>
      </c>
      <c r="EC456" s="378">
        <f t="shared" si="191"/>
        <v>0</v>
      </c>
      <c r="ED456" s="378">
        <f t="shared" si="191"/>
        <v>0</v>
      </c>
      <c r="EE456" s="378">
        <f t="shared" si="185"/>
        <v>1</v>
      </c>
      <c r="EG456" s="226">
        <v>0</v>
      </c>
      <c r="EH456" s="226">
        <v>0</v>
      </c>
      <c r="EI456" s="226">
        <v>0</v>
      </c>
      <c r="EJ456" s="226">
        <v>0</v>
      </c>
      <c r="EK456" s="226">
        <v>0</v>
      </c>
      <c r="EL456" s="226">
        <v>0</v>
      </c>
      <c r="EM456" s="226">
        <v>0</v>
      </c>
      <c r="EN456" s="379">
        <f t="shared" si="196"/>
        <v>0</v>
      </c>
      <c r="EO456" s="226">
        <f t="shared" si="197"/>
        <v>0</v>
      </c>
      <c r="EP456" s="379">
        <f t="shared" si="198"/>
        <v>0</v>
      </c>
      <c r="EQ456" s="226">
        <f t="shared" si="199"/>
        <v>0</v>
      </c>
      <c r="ER456" s="226">
        <f t="shared" si="200"/>
        <v>0</v>
      </c>
      <c r="ES456" s="292"/>
      <c r="ET456" s="227">
        <v>1</v>
      </c>
      <c r="EU456" s="227">
        <v>0</v>
      </c>
      <c r="EV456" s="227">
        <v>0</v>
      </c>
      <c r="EW456" s="227">
        <v>0</v>
      </c>
      <c r="EX456" s="227">
        <v>0</v>
      </c>
      <c r="EY456" s="227">
        <v>8</v>
      </c>
      <c r="EZ456" s="227">
        <v>7</v>
      </c>
      <c r="FA456" s="380">
        <f t="shared" si="175"/>
        <v>0</v>
      </c>
      <c r="FB456" s="228">
        <f t="shared" si="176"/>
        <v>0</v>
      </c>
      <c r="FC456" s="380">
        <f t="shared" si="177"/>
        <v>0</v>
      </c>
      <c r="FD456" s="227">
        <f t="shared" si="178"/>
        <v>0</v>
      </c>
      <c r="FE456" s="227">
        <f t="shared" si="179"/>
        <v>0</v>
      </c>
      <c r="FF456" s="227">
        <v>0</v>
      </c>
      <c r="FG456" s="228">
        <f t="shared" si="201"/>
        <v>0</v>
      </c>
      <c r="FH456" s="227">
        <v>0</v>
      </c>
      <c r="FI456" s="227">
        <v>0</v>
      </c>
      <c r="FJ456" s="227">
        <v>0</v>
      </c>
      <c r="FK456" s="227">
        <f t="shared" si="193"/>
        <v>0</v>
      </c>
      <c r="FL456" s="227">
        <v>0</v>
      </c>
      <c r="FM456" s="227">
        <f t="shared" si="194"/>
        <v>0</v>
      </c>
      <c r="FZ456" s="229"/>
      <c r="GA456" s="229"/>
      <c r="GB456" s="229"/>
      <c r="GC456" s="229"/>
      <c r="GD456" s="229"/>
    </row>
    <row r="457" spans="1:186" s="368" customFormat="1">
      <c r="A457" s="287" t="s">
        <v>534</v>
      </c>
      <c r="B457" s="369" t="s">
        <v>535</v>
      </c>
      <c r="C457" s="287" t="s">
        <v>1138</v>
      </c>
      <c r="D457" s="403" t="s">
        <v>3126</v>
      </c>
      <c r="E457" s="369" t="s">
        <v>1139</v>
      </c>
      <c r="F457" s="403">
        <v>454</v>
      </c>
      <c r="G457" s="404" t="s">
        <v>1150</v>
      </c>
      <c r="H457" s="392" t="s">
        <v>1151</v>
      </c>
      <c r="I457" s="287" t="s">
        <v>1124</v>
      </c>
      <c r="J457" s="369" t="s">
        <v>1125</v>
      </c>
      <c r="K457" s="287" t="s">
        <v>665</v>
      </c>
      <c r="L457" s="369" t="s">
        <v>1115</v>
      </c>
      <c r="M457" s="369" t="s">
        <v>3124</v>
      </c>
      <c r="N457" s="372">
        <v>1</v>
      </c>
      <c r="O457" s="373">
        <v>64</v>
      </c>
      <c r="P457" s="373">
        <v>78</v>
      </c>
      <c r="Q457" s="373">
        <v>86</v>
      </c>
      <c r="R457" s="373">
        <v>93</v>
      </c>
      <c r="S457" s="374">
        <v>273</v>
      </c>
      <c r="T457" s="374">
        <v>303</v>
      </c>
      <c r="U457" s="374">
        <v>334</v>
      </c>
      <c r="V457" s="374">
        <v>308</v>
      </c>
      <c r="W457" s="373">
        <v>42</v>
      </c>
      <c r="X457" s="373">
        <v>52</v>
      </c>
      <c r="Y457" s="373">
        <v>57</v>
      </c>
      <c r="Z457" s="373">
        <v>61</v>
      </c>
      <c r="AA457" s="374">
        <v>176</v>
      </c>
      <c r="AB457" s="374">
        <v>204</v>
      </c>
      <c r="AC457" s="374">
        <v>227</v>
      </c>
      <c r="AD457" s="374">
        <v>217</v>
      </c>
      <c r="AE457" s="373">
        <v>0</v>
      </c>
      <c r="AF457" s="373">
        <v>0</v>
      </c>
      <c r="AG457" s="373">
        <v>0</v>
      </c>
      <c r="AH457" s="373">
        <v>0</v>
      </c>
      <c r="AI457" s="374">
        <v>1</v>
      </c>
      <c r="AJ457" s="374">
        <v>1</v>
      </c>
      <c r="AK457" s="374">
        <v>1</v>
      </c>
      <c r="AL457" s="374">
        <v>1</v>
      </c>
      <c r="AM457" s="226">
        <v>22</v>
      </c>
      <c r="AN457" s="226">
        <v>27</v>
      </c>
      <c r="AO457" s="226">
        <v>29</v>
      </c>
      <c r="AP457" s="226">
        <v>32</v>
      </c>
      <c r="AQ457" s="227">
        <v>97</v>
      </c>
      <c r="AR457" s="227">
        <v>99</v>
      </c>
      <c r="AS457" s="227">
        <v>107</v>
      </c>
      <c r="AT457" s="227">
        <v>91</v>
      </c>
      <c r="AU457" s="226">
        <v>14</v>
      </c>
      <c r="AV457" s="226">
        <v>15</v>
      </c>
      <c r="AW457" s="226">
        <v>17</v>
      </c>
      <c r="AX457" s="226">
        <v>19</v>
      </c>
      <c r="AY457" s="227">
        <v>30</v>
      </c>
      <c r="AZ457" s="227">
        <v>33</v>
      </c>
      <c r="BA457" s="227">
        <v>37</v>
      </c>
      <c r="BB457" s="227">
        <v>35</v>
      </c>
      <c r="BC457" s="226">
        <f t="shared" si="181"/>
        <v>8</v>
      </c>
      <c r="BD457" s="226">
        <f t="shared" si="181"/>
        <v>7</v>
      </c>
      <c r="BE457" s="226">
        <f t="shared" si="181"/>
        <v>0</v>
      </c>
      <c r="BF457" s="226">
        <f t="shared" si="181"/>
        <v>1</v>
      </c>
      <c r="BG457" s="218">
        <f t="shared" si="186"/>
        <v>59</v>
      </c>
      <c r="BH457" s="218">
        <f t="shared" si="186"/>
        <v>48</v>
      </c>
      <c r="BI457" s="218">
        <f t="shared" si="186"/>
        <v>53</v>
      </c>
      <c r="BJ457" s="218">
        <f t="shared" si="186"/>
        <v>46</v>
      </c>
      <c r="BK457" s="226">
        <f t="shared" si="183"/>
        <v>0</v>
      </c>
      <c r="BL457" s="226">
        <f t="shared" si="183"/>
        <v>5</v>
      </c>
      <c r="BM457" s="226">
        <f t="shared" si="183"/>
        <v>12</v>
      </c>
      <c r="BN457" s="226">
        <f t="shared" si="182"/>
        <v>12</v>
      </c>
      <c r="BO457" s="227">
        <f t="shared" si="182"/>
        <v>8</v>
      </c>
      <c r="BP457" s="227">
        <f t="shared" si="182"/>
        <v>18</v>
      </c>
      <c r="BQ457" s="227">
        <f t="shared" si="182"/>
        <v>17</v>
      </c>
      <c r="BR457" s="227">
        <f t="shared" si="173"/>
        <v>10</v>
      </c>
      <c r="BS457" s="226">
        <v>0</v>
      </c>
      <c r="BT457" s="226">
        <v>5</v>
      </c>
      <c r="BU457" s="226">
        <v>12</v>
      </c>
      <c r="BV457" s="226">
        <v>12</v>
      </c>
      <c r="BW457" s="227">
        <v>8</v>
      </c>
      <c r="BX457" s="227">
        <v>18</v>
      </c>
      <c r="BY457" s="227">
        <v>17</v>
      </c>
      <c r="BZ457" s="227">
        <v>10</v>
      </c>
      <c r="CA457" s="226">
        <v>0</v>
      </c>
      <c r="CB457" s="226">
        <f>IFERROR(VLOOKUP($G457,[12]ITEM!$B$2:$AC$939,26,0),0)</f>
        <v>0</v>
      </c>
      <c r="CC457" s="226">
        <f>IFERROR(VLOOKUP($G457,[12]ITEM!$B$2:$AC$939,27,0),0)</f>
        <v>0</v>
      </c>
      <c r="CD457" s="226">
        <f>IFERROR(VLOOKUP($G457,[12]ITEM!$B$2:$AC$939,28,0),0)</f>
        <v>0</v>
      </c>
      <c r="CE457" s="227">
        <v>0</v>
      </c>
      <c r="CF457" s="227">
        <v>0</v>
      </c>
      <c r="CG457" s="227">
        <v>0</v>
      </c>
      <c r="CH457" s="227">
        <v>0</v>
      </c>
      <c r="CI457" s="375"/>
      <c r="CJ457" s="226">
        <f t="shared" si="189"/>
        <v>8</v>
      </c>
      <c r="CK457" s="226">
        <f t="shared" si="189"/>
        <v>3</v>
      </c>
      <c r="CL457" s="226">
        <f t="shared" si="189"/>
        <v>2</v>
      </c>
      <c r="CM457" s="226">
        <f t="shared" si="188"/>
        <v>1</v>
      </c>
      <c r="CN457" s="227">
        <f t="shared" si="188"/>
        <v>59</v>
      </c>
      <c r="CO457" s="227">
        <f t="shared" si="188"/>
        <v>60.512812589340903</v>
      </c>
      <c r="CP457" s="227">
        <f t="shared" si="188"/>
        <v>64.226971327289476</v>
      </c>
      <c r="CQ457" s="227">
        <f t="shared" si="184"/>
        <v>61.829518301887674</v>
      </c>
      <c r="CR457" s="226">
        <v>-6</v>
      </c>
      <c r="CS457" s="226">
        <v>-7</v>
      </c>
      <c r="CT457" s="226">
        <v>-8</v>
      </c>
      <c r="CU457" s="226">
        <v>-9</v>
      </c>
      <c r="CV457" s="227">
        <f t="shared" si="195"/>
        <v>33</v>
      </c>
      <c r="CW457" s="227">
        <f>CV457*(1+('[13]GROWTH (YoY)'!AR457/100))</f>
        <v>33.512812589340903</v>
      </c>
      <c r="CX457" s="227">
        <f>CW457*(1+('[13]GROWTH (YoY)'!AS457/100))</f>
        <v>36.226971327289483</v>
      </c>
      <c r="CY457" s="227">
        <f>CX457*(1+('[13]GROWTH (YoY)'!AT457/100))</f>
        <v>30.829518301887674</v>
      </c>
      <c r="CZ457" s="226">
        <v>7</v>
      </c>
      <c r="DA457" s="226">
        <v>9</v>
      </c>
      <c r="DB457" s="226">
        <v>9</v>
      </c>
      <c r="DC457" s="226">
        <v>9</v>
      </c>
      <c r="DD457" s="227">
        <v>25</v>
      </c>
      <c r="DE457" s="227">
        <v>26</v>
      </c>
      <c r="DF457" s="227">
        <v>27</v>
      </c>
      <c r="DG457" s="227">
        <v>30</v>
      </c>
      <c r="DH457" s="226">
        <v>7</v>
      </c>
      <c r="DI457" s="226">
        <v>1</v>
      </c>
      <c r="DJ457" s="226">
        <v>1</v>
      </c>
      <c r="DK457" s="226">
        <v>1</v>
      </c>
      <c r="DL457" s="227">
        <v>1</v>
      </c>
      <c r="DM457" s="227">
        <v>1</v>
      </c>
      <c r="DN457" s="227">
        <v>1</v>
      </c>
      <c r="DO457" s="227">
        <v>1</v>
      </c>
      <c r="DP457" s="376">
        <f t="shared" si="187"/>
        <v>0</v>
      </c>
      <c r="DQ457" s="226">
        <f t="shared" si="187"/>
        <v>4</v>
      </c>
      <c r="DR457" s="226">
        <f t="shared" si="187"/>
        <v>-2</v>
      </c>
      <c r="DS457" s="226">
        <f t="shared" si="190"/>
        <v>0</v>
      </c>
      <c r="DT457" s="227">
        <f t="shared" si="190"/>
        <v>0</v>
      </c>
      <c r="DU457" s="227">
        <f t="shared" si="190"/>
        <v>-12.512812589340903</v>
      </c>
      <c r="DV457" s="227">
        <f t="shared" si="190"/>
        <v>-11.226971327289476</v>
      </c>
      <c r="DW457" s="227">
        <f t="shared" si="190"/>
        <v>-15.829518301887674</v>
      </c>
      <c r="DX457" s="377">
        <f t="shared" si="192"/>
        <v>0.65625</v>
      </c>
      <c r="DY457" s="377">
        <f t="shared" si="192"/>
        <v>0.66666666666666663</v>
      </c>
      <c r="DZ457" s="377">
        <f t="shared" si="192"/>
        <v>0.66279069767441856</v>
      </c>
      <c r="EA457" s="377">
        <f t="shared" si="191"/>
        <v>0.65591397849462363</v>
      </c>
      <c r="EB457" s="378">
        <f t="shared" si="191"/>
        <v>0.64468864468864473</v>
      </c>
      <c r="EC457" s="378">
        <f t="shared" si="191"/>
        <v>0.67326732673267331</v>
      </c>
      <c r="ED457" s="378">
        <f t="shared" si="191"/>
        <v>0.67964071856287422</v>
      </c>
      <c r="EE457" s="378">
        <f t="shared" si="185"/>
        <v>0.70454545454545459</v>
      </c>
      <c r="EG457" s="226">
        <v>64</v>
      </c>
      <c r="EH457" s="226">
        <v>42</v>
      </c>
      <c r="EI457" s="226">
        <v>21</v>
      </c>
      <c r="EJ457" s="226">
        <v>14</v>
      </c>
      <c r="EK457" s="226">
        <v>12</v>
      </c>
      <c r="EL457" s="226">
        <v>622</v>
      </c>
      <c r="EM457" s="226">
        <v>587</v>
      </c>
      <c r="EN457" s="379">
        <f t="shared" si="196"/>
        <v>0.65625</v>
      </c>
      <c r="EO457" s="226">
        <f t="shared" si="197"/>
        <v>66.666666666666657</v>
      </c>
      <c r="EP457" s="379">
        <f t="shared" si="198"/>
        <v>0.1875</v>
      </c>
      <c r="EQ457" s="226">
        <f t="shared" si="199"/>
        <v>19292.604501607719</v>
      </c>
      <c r="ER457" s="226">
        <f t="shared" si="200"/>
        <v>1987.5070982396364</v>
      </c>
      <c r="ES457" s="292"/>
      <c r="ET457" s="227">
        <v>273</v>
      </c>
      <c r="EU457" s="227">
        <v>176</v>
      </c>
      <c r="EV457" s="227">
        <v>97</v>
      </c>
      <c r="EW457" s="227">
        <v>59</v>
      </c>
      <c r="EX457" s="227">
        <v>78</v>
      </c>
      <c r="EY457" s="227">
        <v>2318</v>
      </c>
      <c r="EZ457" s="227">
        <v>2145</v>
      </c>
      <c r="FA457" s="380">
        <f t="shared" si="175"/>
        <v>0.64468864468864473</v>
      </c>
      <c r="FB457" s="228">
        <f t="shared" si="176"/>
        <v>60.824742268041234</v>
      </c>
      <c r="FC457" s="380">
        <f t="shared" si="177"/>
        <v>0.2857142857142857</v>
      </c>
      <c r="FD457" s="227">
        <f t="shared" si="178"/>
        <v>33649.69801553063</v>
      </c>
      <c r="FE457" s="227">
        <f t="shared" si="179"/>
        <v>2292.1522921522924</v>
      </c>
      <c r="FF457" s="227">
        <v>97</v>
      </c>
      <c r="FG457" s="228">
        <f t="shared" si="201"/>
        <v>52.577319587628871</v>
      </c>
      <c r="FH457" s="227">
        <v>51</v>
      </c>
      <c r="FI457" s="227">
        <v>97</v>
      </c>
      <c r="FJ457" s="227">
        <v>2</v>
      </c>
      <c r="FK457" s="227">
        <f t="shared" si="193"/>
        <v>44</v>
      </c>
      <c r="FL457" s="227">
        <v>6</v>
      </c>
      <c r="FM457" s="227">
        <f t="shared" si="194"/>
        <v>38</v>
      </c>
      <c r="FZ457" s="229"/>
      <c r="GA457" s="229"/>
      <c r="GB457" s="229"/>
      <c r="GC457" s="229"/>
      <c r="GD457" s="229"/>
    </row>
    <row r="458" spans="1:186" s="368" customFormat="1">
      <c r="A458" s="287" t="s">
        <v>534</v>
      </c>
      <c r="B458" s="369" t="s">
        <v>535</v>
      </c>
      <c r="C458" s="287" t="s">
        <v>1138</v>
      </c>
      <c r="D458" s="403" t="s">
        <v>3126</v>
      </c>
      <c r="E458" s="369" t="s">
        <v>1139</v>
      </c>
      <c r="F458" s="403">
        <v>455</v>
      </c>
      <c r="G458" s="404" t="s">
        <v>1152</v>
      </c>
      <c r="H458" s="392" t="s">
        <v>1153</v>
      </c>
      <c r="I458" s="287" t="s">
        <v>1124</v>
      </c>
      <c r="J458" s="369" t="s">
        <v>1125</v>
      </c>
      <c r="K458" s="287" t="s">
        <v>665</v>
      </c>
      <c r="L458" s="369" t="s">
        <v>1115</v>
      </c>
      <c r="M458" s="369" t="s">
        <v>3124</v>
      </c>
      <c r="N458" s="372">
        <v>1</v>
      </c>
      <c r="O458" s="373">
        <v>1199</v>
      </c>
      <c r="P458" s="373">
        <v>1030</v>
      </c>
      <c r="Q458" s="373">
        <v>1138</v>
      </c>
      <c r="R458" s="373">
        <v>1269</v>
      </c>
      <c r="S458" s="374">
        <v>3322</v>
      </c>
      <c r="T458" s="374">
        <v>3571</v>
      </c>
      <c r="U458" s="374">
        <v>3994</v>
      </c>
      <c r="V458" s="374">
        <v>4716</v>
      </c>
      <c r="W458" s="373">
        <v>965</v>
      </c>
      <c r="X458" s="373">
        <v>826</v>
      </c>
      <c r="Y458" s="373">
        <v>913</v>
      </c>
      <c r="Z458" s="373">
        <v>1018</v>
      </c>
      <c r="AA458" s="374">
        <v>2710</v>
      </c>
      <c r="AB458" s="374">
        <v>2954</v>
      </c>
      <c r="AC458" s="374">
        <v>3275</v>
      </c>
      <c r="AD458" s="374">
        <v>3937</v>
      </c>
      <c r="AE458" s="373">
        <v>6</v>
      </c>
      <c r="AF458" s="373">
        <v>4</v>
      </c>
      <c r="AG458" s="373">
        <v>4</v>
      </c>
      <c r="AH458" s="373">
        <v>4</v>
      </c>
      <c r="AI458" s="374">
        <v>12</v>
      </c>
      <c r="AJ458" s="374">
        <v>12</v>
      </c>
      <c r="AK458" s="374">
        <v>13</v>
      </c>
      <c r="AL458" s="374">
        <v>15</v>
      </c>
      <c r="AM458" s="226">
        <v>234</v>
      </c>
      <c r="AN458" s="226">
        <v>204</v>
      </c>
      <c r="AO458" s="226">
        <v>226</v>
      </c>
      <c r="AP458" s="226">
        <v>251</v>
      </c>
      <c r="AQ458" s="227">
        <v>613</v>
      </c>
      <c r="AR458" s="227">
        <v>617</v>
      </c>
      <c r="AS458" s="227">
        <v>718</v>
      </c>
      <c r="AT458" s="227">
        <v>779</v>
      </c>
      <c r="AU458" s="226">
        <v>109</v>
      </c>
      <c r="AV458" s="226">
        <v>142</v>
      </c>
      <c r="AW458" s="226">
        <v>157</v>
      </c>
      <c r="AX458" s="226">
        <v>182</v>
      </c>
      <c r="AY458" s="227">
        <v>259</v>
      </c>
      <c r="AZ458" s="227">
        <v>272</v>
      </c>
      <c r="BA458" s="227">
        <v>307</v>
      </c>
      <c r="BB458" s="227">
        <v>303</v>
      </c>
      <c r="BC458" s="226">
        <f t="shared" si="181"/>
        <v>113</v>
      </c>
      <c r="BD458" s="226">
        <f t="shared" si="181"/>
        <v>43</v>
      </c>
      <c r="BE458" s="226">
        <f t="shared" si="181"/>
        <v>17</v>
      </c>
      <c r="BF458" s="226">
        <f t="shared" si="181"/>
        <v>13</v>
      </c>
      <c r="BG458" s="218">
        <f t="shared" si="186"/>
        <v>322</v>
      </c>
      <c r="BH458" s="218">
        <f t="shared" si="186"/>
        <v>272</v>
      </c>
      <c r="BI458" s="218">
        <f t="shared" si="186"/>
        <v>332</v>
      </c>
      <c r="BJ458" s="218">
        <f t="shared" si="186"/>
        <v>433</v>
      </c>
      <c r="BK458" s="226">
        <f t="shared" si="183"/>
        <v>12</v>
      </c>
      <c r="BL458" s="226">
        <f t="shared" si="183"/>
        <v>19</v>
      </c>
      <c r="BM458" s="226">
        <f t="shared" si="183"/>
        <v>52</v>
      </c>
      <c r="BN458" s="226">
        <f t="shared" si="182"/>
        <v>56</v>
      </c>
      <c r="BO458" s="227">
        <f t="shared" si="182"/>
        <v>32</v>
      </c>
      <c r="BP458" s="227">
        <f t="shared" si="182"/>
        <v>73</v>
      </c>
      <c r="BQ458" s="227">
        <f t="shared" si="182"/>
        <v>79</v>
      </c>
      <c r="BR458" s="227">
        <f t="shared" si="182"/>
        <v>43</v>
      </c>
      <c r="BS458" s="226">
        <v>14</v>
      </c>
      <c r="BT458" s="226">
        <v>19</v>
      </c>
      <c r="BU458" s="226">
        <v>52</v>
      </c>
      <c r="BV458" s="226">
        <v>56</v>
      </c>
      <c r="BW458" s="227">
        <v>32</v>
      </c>
      <c r="BX458" s="227">
        <v>73</v>
      </c>
      <c r="BY458" s="227">
        <v>79</v>
      </c>
      <c r="BZ458" s="227">
        <v>43</v>
      </c>
      <c r="CA458" s="226">
        <v>2</v>
      </c>
      <c r="CB458" s="226">
        <f>IFERROR(VLOOKUP($G458,[12]ITEM!$B$2:$AC$939,26,0),0)</f>
        <v>0</v>
      </c>
      <c r="CC458" s="226">
        <f>IFERROR(VLOOKUP($G458,[12]ITEM!$B$2:$AC$939,27,0),0)</f>
        <v>0</v>
      </c>
      <c r="CD458" s="226">
        <f>IFERROR(VLOOKUP($G458,[12]ITEM!$B$2:$AC$939,28,0),0)</f>
        <v>0</v>
      </c>
      <c r="CE458" s="227">
        <v>0</v>
      </c>
      <c r="CF458" s="227">
        <v>0</v>
      </c>
      <c r="CG458" s="227">
        <v>0</v>
      </c>
      <c r="CH458" s="227">
        <v>0</v>
      </c>
      <c r="CI458" s="375"/>
      <c r="CJ458" s="226">
        <f t="shared" si="189"/>
        <v>114</v>
      </c>
      <c r="CK458" s="226">
        <f t="shared" si="189"/>
        <v>77</v>
      </c>
      <c r="CL458" s="226">
        <f t="shared" si="189"/>
        <v>78</v>
      </c>
      <c r="CM458" s="226">
        <f t="shared" si="188"/>
        <v>91</v>
      </c>
      <c r="CN458" s="227">
        <f t="shared" si="188"/>
        <v>322</v>
      </c>
      <c r="CO458" s="227">
        <f t="shared" si="188"/>
        <v>323.94459678790736</v>
      </c>
      <c r="CP458" s="227">
        <f t="shared" si="188"/>
        <v>383.39194629097733</v>
      </c>
      <c r="CQ458" s="227">
        <f t="shared" si="184"/>
        <v>412.3081855090436</v>
      </c>
      <c r="CR458" s="226">
        <v>-4</v>
      </c>
      <c r="CS458" s="226">
        <v>-4</v>
      </c>
      <c r="CT458" s="226">
        <v>-4</v>
      </c>
      <c r="CU458" s="226">
        <v>-5</v>
      </c>
      <c r="CV458" s="227">
        <f t="shared" si="195"/>
        <v>281</v>
      </c>
      <c r="CW458" s="227">
        <f>CV458*(1+('[13]GROWTH (YoY)'!AR458/100))</f>
        <v>282.94459678790736</v>
      </c>
      <c r="CX458" s="227">
        <f>CW458*(1+('[13]GROWTH (YoY)'!AS458/100))</f>
        <v>329.39194629097733</v>
      </c>
      <c r="CY458" s="227">
        <f>CX458*(1+('[13]GROWTH (YoY)'!AT458/100))</f>
        <v>357.3081855090436</v>
      </c>
      <c r="CZ458" s="226">
        <v>70</v>
      </c>
      <c r="DA458" s="226">
        <v>53</v>
      </c>
      <c r="DB458" s="226">
        <v>54</v>
      </c>
      <c r="DC458" s="226">
        <v>56</v>
      </c>
      <c r="DD458" s="227">
        <v>13</v>
      </c>
      <c r="DE458" s="227">
        <v>13</v>
      </c>
      <c r="DF458" s="227">
        <v>14</v>
      </c>
      <c r="DG458" s="227">
        <v>15</v>
      </c>
      <c r="DH458" s="226">
        <v>48</v>
      </c>
      <c r="DI458" s="226">
        <v>28</v>
      </c>
      <c r="DJ458" s="226">
        <v>28</v>
      </c>
      <c r="DK458" s="226">
        <v>40</v>
      </c>
      <c r="DL458" s="227">
        <v>28</v>
      </c>
      <c r="DM458" s="227">
        <v>28</v>
      </c>
      <c r="DN458" s="227">
        <v>40</v>
      </c>
      <c r="DO458" s="227">
        <v>40</v>
      </c>
      <c r="DP458" s="376">
        <f t="shared" si="187"/>
        <v>-1</v>
      </c>
      <c r="DQ458" s="226">
        <f t="shared" si="187"/>
        <v>-34</v>
      </c>
      <c r="DR458" s="226">
        <f t="shared" si="187"/>
        <v>-61</v>
      </c>
      <c r="DS458" s="226">
        <f t="shared" si="190"/>
        <v>-78</v>
      </c>
      <c r="DT458" s="227">
        <f t="shared" si="190"/>
        <v>0</v>
      </c>
      <c r="DU458" s="227">
        <f t="shared" si="190"/>
        <v>-51.944596787907358</v>
      </c>
      <c r="DV458" s="227">
        <f t="shared" si="190"/>
        <v>-51.39194629097733</v>
      </c>
      <c r="DW458" s="227">
        <f t="shared" si="190"/>
        <v>20.691814490956403</v>
      </c>
      <c r="DX458" s="377">
        <f t="shared" si="192"/>
        <v>0.804837364470392</v>
      </c>
      <c r="DY458" s="377">
        <f t="shared" si="192"/>
        <v>0.80194174757281556</v>
      </c>
      <c r="DZ458" s="377">
        <f t="shared" si="192"/>
        <v>0.80228471001757473</v>
      </c>
      <c r="EA458" s="377">
        <f t="shared" si="191"/>
        <v>0.80220646178092991</v>
      </c>
      <c r="EB458" s="378">
        <f t="shared" si="191"/>
        <v>0.81577363034316674</v>
      </c>
      <c r="EC458" s="378">
        <f t="shared" si="191"/>
        <v>0.82721926631195741</v>
      </c>
      <c r="ED458" s="378">
        <f t="shared" si="191"/>
        <v>0.81997996995493239</v>
      </c>
      <c r="EE458" s="378">
        <f t="shared" si="185"/>
        <v>0.83481764206955045</v>
      </c>
      <c r="EG458" s="226">
        <v>1619</v>
      </c>
      <c r="EH458" s="226">
        <v>1304</v>
      </c>
      <c r="EI458" s="226">
        <v>315</v>
      </c>
      <c r="EJ458" s="226">
        <v>146</v>
      </c>
      <c r="EK458" s="226">
        <v>277</v>
      </c>
      <c r="EL458" s="226">
        <v>4519</v>
      </c>
      <c r="EM458" s="226">
        <v>4455</v>
      </c>
      <c r="EN458" s="379">
        <f t="shared" si="196"/>
        <v>0.80543545398394067</v>
      </c>
      <c r="EO458" s="226">
        <f t="shared" si="197"/>
        <v>46.349206349206348</v>
      </c>
      <c r="EP458" s="379">
        <f t="shared" si="198"/>
        <v>0.17109326744904263</v>
      </c>
      <c r="EQ458" s="226">
        <f t="shared" si="199"/>
        <v>61296.747067935386</v>
      </c>
      <c r="ER458" s="226">
        <f t="shared" si="200"/>
        <v>2731.0138421249535</v>
      </c>
      <c r="ES458" s="292"/>
      <c r="ET458" s="227">
        <v>3232</v>
      </c>
      <c r="EU458" s="227">
        <v>2310</v>
      </c>
      <c r="EV458" s="227">
        <v>923</v>
      </c>
      <c r="EW458" s="227">
        <v>372</v>
      </c>
      <c r="EX458" s="227">
        <v>489</v>
      </c>
      <c r="EY458" s="227">
        <v>7857</v>
      </c>
      <c r="EZ458" s="227">
        <v>7699</v>
      </c>
      <c r="FA458" s="380">
        <f t="shared" si="175"/>
        <v>0.71472772277227725</v>
      </c>
      <c r="FB458" s="228">
        <f t="shared" si="176"/>
        <v>40.303358613217767</v>
      </c>
      <c r="FC458" s="380">
        <f t="shared" si="177"/>
        <v>0.15129950495049505</v>
      </c>
      <c r="FD458" s="227">
        <f t="shared" si="178"/>
        <v>62237.495227185951</v>
      </c>
      <c r="FE458" s="227">
        <f t="shared" si="179"/>
        <v>4026.4969476555398</v>
      </c>
      <c r="FF458" s="227">
        <v>613</v>
      </c>
      <c r="FG458" s="228">
        <f t="shared" si="201"/>
        <v>71.125611745513865</v>
      </c>
      <c r="FH458" s="227">
        <v>436</v>
      </c>
      <c r="FI458" s="227">
        <v>613</v>
      </c>
      <c r="FJ458" s="227">
        <v>5</v>
      </c>
      <c r="FK458" s="227">
        <f t="shared" si="193"/>
        <v>172</v>
      </c>
      <c r="FL458" s="227">
        <v>68</v>
      </c>
      <c r="FM458" s="227">
        <f t="shared" si="194"/>
        <v>104</v>
      </c>
      <c r="FZ458" s="229"/>
      <c r="GA458" s="229"/>
      <c r="GB458" s="229"/>
      <c r="GC458" s="229"/>
      <c r="GD458" s="229"/>
    </row>
    <row r="459" spans="1:186" s="368" customFormat="1">
      <c r="A459" s="287" t="s">
        <v>534</v>
      </c>
      <c r="B459" s="369" t="s">
        <v>535</v>
      </c>
      <c r="C459" s="287" t="s">
        <v>1138</v>
      </c>
      <c r="D459" s="403" t="s">
        <v>3126</v>
      </c>
      <c r="E459" s="369" t="s">
        <v>1139</v>
      </c>
      <c r="F459" s="403">
        <v>456</v>
      </c>
      <c r="G459" s="404" t="s">
        <v>1154</v>
      </c>
      <c r="H459" s="392" t="s">
        <v>1155</v>
      </c>
      <c r="I459" s="287" t="s">
        <v>1124</v>
      </c>
      <c r="J459" s="369" t="s">
        <v>1125</v>
      </c>
      <c r="K459" s="287" t="s">
        <v>665</v>
      </c>
      <c r="L459" s="369" t="s">
        <v>1115</v>
      </c>
      <c r="M459" s="369" t="s">
        <v>3124</v>
      </c>
      <c r="N459" s="372">
        <v>1</v>
      </c>
      <c r="O459" s="373">
        <v>61</v>
      </c>
      <c r="P459" s="373">
        <v>73</v>
      </c>
      <c r="Q459" s="373">
        <v>81</v>
      </c>
      <c r="R459" s="373">
        <v>88</v>
      </c>
      <c r="S459" s="374">
        <v>438</v>
      </c>
      <c r="T459" s="374">
        <v>483</v>
      </c>
      <c r="U459" s="374">
        <v>541</v>
      </c>
      <c r="V459" s="374">
        <v>502</v>
      </c>
      <c r="W459" s="373">
        <v>38</v>
      </c>
      <c r="X459" s="373">
        <v>46</v>
      </c>
      <c r="Y459" s="373">
        <v>51</v>
      </c>
      <c r="Z459" s="373">
        <v>55</v>
      </c>
      <c r="AA459" s="374">
        <v>299</v>
      </c>
      <c r="AB459" s="374">
        <v>333</v>
      </c>
      <c r="AC459" s="374">
        <v>379</v>
      </c>
      <c r="AD459" s="374">
        <v>356</v>
      </c>
      <c r="AE459" s="373">
        <v>0</v>
      </c>
      <c r="AF459" s="373">
        <v>0</v>
      </c>
      <c r="AG459" s="373">
        <v>0</v>
      </c>
      <c r="AH459" s="373">
        <v>0</v>
      </c>
      <c r="AI459" s="374">
        <v>2</v>
      </c>
      <c r="AJ459" s="374">
        <v>2</v>
      </c>
      <c r="AK459" s="374">
        <v>2</v>
      </c>
      <c r="AL459" s="374">
        <v>2</v>
      </c>
      <c r="AM459" s="226">
        <v>23</v>
      </c>
      <c r="AN459" s="226">
        <v>28</v>
      </c>
      <c r="AO459" s="226">
        <v>31</v>
      </c>
      <c r="AP459" s="226">
        <v>33</v>
      </c>
      <c r="AQ459" s="227">
        <v>139</v>
      </c>
      <c r="AR459" s="227">
        <v>150</v>
      </c>
      <c r="AS459" s="227">
        <v>162</v>
      </c>
      <c r="AT459" s="227">
        <v>146</v>
      </c>
      <c r="AU459" s="226">
        <v>14</v>
      </c>
      <c r="AV459" s="226">
        <v>16</v>
      </c>
      <c r="AW459" s="226">
        <v>17</v>
      </c>
      <c r="AX459" s="226">
        <v>19</v>
      </c>
      <c r="AY459" s="227">
        <v>36</v>
      </c>
      <c r="AZ459" s="227">
        <v>40</v>
      </c>
      <c r="BA459" s="227">
        <v>45</v>
      </c>
      <c r="BB459" s="227">
        <v>43</v>
      </c>
      <c r="BC459" s="226">
        <f t="shared" si="181"/>
        <v>9</v>
      </c>
      <c r="BD459" s="226">
        <f t="shared" si="181"/>
        <v>-4</v>
      </c>
      <c r="BE459" s="226">
        <f t="shared" si="181"/>
        <v>-17</v>
      </c>
      <c r="BF459" s="226">
        <f t="shared" si="181"/>
        <v>-16</v>
      </c>
      <c r="BG459" s="218">
        <f t="shared" si="186"/>
        <v>82</v>
      </c>
      <c r="BH459" s="218">
        <f t="shared" si="186"/>
        <v>72</v>
      </c>
      <c r="BI459" s="218">
        <f t="shared" si="186"/>
        <v>80</v>
      </c>
      <c r="BJ459" s="218">
        <f t="shared" si="186"/>
        <v>84</v>
      </c>
      <c r="BK459" s="226">
        <f t="shared" si="183"/>
        <v>0</v>
      </c>
      <c r="BL459" s="226">
        <f t="shared" si="183"/>
        <v>16</v>
      </c>
      <c r="BM459" s="226">
        <f t="shared" si="183"/>
        <v>31</v>
      </c>
      <c r="BN459" s="226">
        <f t="shared" si="182"/>
        <v>30</v>
      </c>
      <c r="BO459" s="227">
        <f t="shared" si="182"/>
        <v>21</v>
      </c>
      <c r="BP459" s="227">
        <f t="shared" si="182"/>
        <v>38</v>
      </c>
      <c r="BQ459" s="227">
        <f t="shared" si="182"/>
        <v>37</v>
      </c>
      <c r="BR459" s="227">
        <f t="shared" si="182"/>
        <v>19</v>
      </c>
      <c r="BS459" s="226">
        <v>0</v>
      </c>
      <c r="BT459" s="226">
        <v>16</v>
      </c>
      <c r="BU459" s="226">
        <v>31</v>
      </c>
      <c r="BV459" s="226">
        <v>30</v>
      </c>
      <c r="BW459" s="227">
        <v>21</v>
      </c>
      <c r="BX459" s="227">
        <v>38</v>
      </c>
      <c r="BY459" s="227">
        <v>37</v>
      </c>
      <c r="BZ459" s="227">
        <v>19</v>
      </c>
      <c r="CA459" s="226">
        <v>0</v>
      </c>
      <c r="CB459" s="226">
        <f>IFERROR(VLOOKUP($G459,[12]ITEM!$B$2:$AC$939,26,0),0)</f>
        <v>0</v>
      </c>
      <c r="CC459" s="226">
        <f>IFERROR(VLOOKUP($G459,[12]ITEM!$B$2:$AC$939,27,0),0)</f>
        <v>0</v>
      </c>
      <c r="CD459" s="226">
        <f>IFERROR(VLOOKUP($G459,[12]ITEM!$B$2:$AC$939,28,0),0)</f>
        <v>0</v>
      </c>
      <c r="CE459" s="227">
        <v>0</v>
      </c>
      <c r="CF459" s="227">
        <v>0</v>
      </c>
      <c r="CG459" s="227">
        <v>0</v>
      </c>
      <c r="CH459" s="227">
        <v>0</v>
      </c>
      <c r="CI459" s="375"/>
      <c r="CJ459" s="226">
        <f t="shared" si="189"/>
        <v>9</v>
      </c>
      <c r="CK459" s="226">
        <f t="shared" si="189"/>
        <v>13</v>
      </c>
      <c r="CL459" s="226">
        <f t="shared" si="189"/>
        <v>13</v>
      </c>
      <c r="CM459" s="226">
        <f t="shared" si="188"/>
        <v>15</v>
      </c>
      <c r="CN459" s="227">
        <f t="shared" si="188"/>
        <v>82</v>
      </c>
      <c r="CO459" s="227">
        <f t="shared" si="188"/>
        <v>87.492838593536618</v>
      </c>
      <c r="CP459" s="227">
        <f t="shared" si="188"/>
        <v>96.251463004174255</v>
      </c>
      <c r="CQ459" s="227">
        <f t="shared" si="184"/>
        <v>90.56886422555047</v>
      </c>
      <c r="CR459" s="226">
        <v>-1</v>
      </c>
      <c r="CS459" s="226">
        <v>-1</v>
      </c>
      <c r="CT459" s="226">
        <v>-1</v>
      </c>
      <c r="CU459" s="226">
        <v>-1</v>
      </c>
      <c r="CV459" s="227">
        <f t="shared" si="195"/>
        <v>66</v>
      </c>
      <c r="CW459" s="227">
        <f>CV459*(1+('[13]GROWTH (YoY)'!AR459/100))</f>
        <v>71.492838593536618</v>
      </c>
      <c r="CX459" s="227">
        <f>CW459*(1+('[13]GROWTH (YoY)'!AS459/100))</f>
        <v>77.251463004174255</v>
      </c>
      <c r="CY459" s="227">
        <f>CX459*(1+('[13]GROWTH (YoY)'!AT459/100))</f>
        <v>69.56886422555047</v>
      </c>
      <c r="CZ459" s="226">
        <v>8</v>
      </c>
      <c r="DA459" s="226">
        <v>10</v>
      </c>
      <c r="DB459" s="226">
        <v>10</v>
      </c>
      <c r="DC459" s="226">
        <v>10</v>
      </c>
      <c r="DD459" s="227">
        <v>12</v>
      </c>
      <c r="DE459" s="227">
        <v>12</v>
      </c>
      <c r="DF459" s="227">
        <v>13</v>
      </c>
      <c r="DG459" s="227">
        <v>15</v>
      </c>
      <c r="DH459" s="226">
        <v>2</v>
      </c>
      <c r="DI459" s="226">
        <v>4</v>
      </c>
      <c r="DJ459" s="226">
        <v>4</v>
      </c>
      <c r="DK459" s="226">
        <v>6</v>
      </c>
      <c r="DL459" s="227">
        <v>4</v>
      </c>
      <c r="DM459" s="227">
        <v>4</v>
      </c>
      <c r="DN459" s="227">
        <v>6</v>
      </c>
      <c r="DO459" s="227">
        <v>6</v>
      </c>
      <c r="DP459" s="376">
        <f t="shared" si="187"/>
        <v>0</v>
      </c>
      <c r="DQ459" s="226">
        <f t="shared" si="187"/>
        <v>-17</v>
      </c>
      <c r="DR459" s="226">
        <f t="shared" si="187"/>
        <v>-30</v>
      </c>
      <c r="DS459" s="226">
        <f t="shared" si="190"/>
        <v>-31</v>
      </c>
      <c r="DT459" s="227">
        <f t="shared" si="190"/>
        <v>0</v>
      </c>
      <c r="DU459" s="227">
        <f t="shared" si="190"/>
        <v>-15.492838593536618</v>
      </c>
      <c r="DV459" s="227">
        <f t="shared" si="190"/>
        <v>-16.251463004174255</v>
      </c>
      <c r="DW459" s="227">
        <f t="shared" si="190"/>
        <v>-6.5688642255504703</v>
      </c>
      <c r="DX459" s="377">
        <f t="shared" si="192"/>
        <v>0.62295081967213117</v>
      </c>
      <c r="DY459" s="377">
        <f t="shared" si="192"/>
        <v>0.63013698630136983</v>
      </c>
      <c r="DZ459" s="377">
        <f t="shared" si="192"/>
        <v>0.62962962962962965</v>
      </c>
      <c r="EA459" s="377">
        <f t="shared" si="191"/>
        <v>0.625</v>
      </c>
      <c r="EB459" s="378">
        <f t="shared" si="191"/>
        <v>0.68264840182648401</v>
      </c>
      <c r="EC459" s="378">
        <f t="shared" si="191"/>
        <v>0.68944099378881984</v>
      </c>
      <c r="ED459" s="378">
        <f t="shared" si="191"/>
        <v>0.70055452865064693</v>
      </c>
      <c r="EE459" s="378">
        <f t="shared" si="185"/>
        <v>0.70916334661354585</v>
      </c>
      <c r="EG459" s="226">
        <v>61</v>
      </c>
      <c r="EH459" s="226">
        <v>38</v>
      </c>
      <c r="EI459" s="226">
        <v>23</v>
      </c>
      <c r="EJ459" s="226">
        <v>14</v>
      </c>
      <c r="EK459" s="226">
        <v>16</v>
      </c>
      <c r="EL459" s="226">
        <v>675</v>
      </c>
      <c r="EM459" s="226">
        <v>637</v>
      </c>
      <c r="EN459" s="379">
        <f t="shared" si="196"/>
        <v>0.62295081967213117</v>
      </c>
      <c r="EO459" s="226">
        <f t="shared" si="197"/>
        <v>60.869565217391312</v>
      </c>
      <c r="EP459" s="379">
        <f t="shared" si="198"/>
        <v>0.26229508196721313</v>
      </c>
      <c r="EQ459" s="226">
        <f t="shared" si="199"/>
        <v>23703.703703703704</v>
      </c>
      <c r="ER459" s="226">
        <f t="shared" si="200"/>
        <v>1831.5018315018315</v>
      </c>
      <c r="ES459" s="292"/>
      <c r="ET459" s="227">
        <v>438</v>
      </c>
      <c r="EU459" s="227">
        <v>299</v>
      </c>
      <c r="EV459" s="227">
        <v>139</v>
      </c>
      <c r="EW459" s="227">
        <v>70</v>
      </c>
      <c r="EX459" s="227">
        <v>53</v>
      </c>
      <c r="EY459" s="227">
        <v>2400</v>
      </c>
      <c r="EZ459" s="227">
        <v>2331</v>
      </c>
      <c r="FA459" s="380">
        <f t="shared" si="175"/>
        <v>0.68264840182648401</v>
      </c>
      <c r="FB459" s="228">
        <f t="shared" si="176"/>
        <v>50.359712230215827</v>
      </c>
      <c r="FC459" s="380">
        <f t="shared" si="177"/>
        <v>0.12100456621004566</v>
      </c>
      <c r="FD459" s="227">
        <f t="shared" si="178"/>
        <v>22083.333333333332</v>
      </c>
      <c r="FE459" s="227">
        <f t="shared" si="179"/>
        <v>2502.5025025025025</v>
      </c>
      <c r="FF459" s="227">
        <v>139</v>
      </c>
      <c r="FG459" s="228">
        <f t="shared" si="201"/>
        <v>43.165467625899282</v>
      </c>
      <c r="FH459" s="227">
        <v>60</v>
      </c>
      <c r="FI459" s="227">
        <v>139</v>
      </c>
      <c r="FJ459" s="227">
        <v>1</v>
      </c>
      <c r="FK459" s="227">
        <f t="shared" si="193"/>
        <v>78</v>
      </c>
      <c r="FL459" s="227">
        <v>9</v>
      </c>
      <c r="FM459" s="227">
        <f t="shared" si="194"/>
        <v>69</v>
      </c>
      <c r="FZ459" s="229"/>
      <c r="GA459" s="229"/>
      <c r="GB459" s="229"/>
      <c r="GC459" s="229"/>
      <c r="GD459" s="229"/>
    </row>
    <row r="460" spans="1:186" s="368" customFormat="1">
      <c r="A460" s="287" t="s">
        <v>534</v>
      </c>
      <c r="B460" s="369" t="s">
        <v>535</v>
      </c>
      <c r="C460" s="287" t="s">
        <v>1138</v>
      </c>
      <c r="D460" s="403" t="s">
        <v>3126</v>
      </c>
      <c r="E460" s="369" t="s">
        <v>1139</v>
      </c>
      <c r="F460" s="403">
        <v>457</v>
      </c>
      <c r="G460" s="404" t="s">
        <v>1156</v>
      </c>
      <c r="H460" s="392" t="s">
        <v>1157</v>
      </c>
      <c r="I460" s="287" t="s">
        <v>1124</v>
      </c>
      <c r="J460" s="369" t="s">
        <v>1125</v>
      </c>
      <c r="K460" s="287" t="s">
        <v>665</v>
      </c>
      <c r="L460" s="369" t="s">
        <v>1115</v>
      </c>
      <c r="M460" s="369" t="s">
        <v>3124</v>
      </c>
      <c r="N460" s="372">
        <v>1</v>
      </c>
      <c r="O460" s="373">
        <v>121</v>
      </c>
      <c r="P460" s="373">
        <v>145</v>
      </c>
      <c r="Q460" s="373">
        <v>160</v>
      </c>
      <c r="R460" s="373">
        <v>171</v>
      </c>
      <c r="S460" s="374">
        <v>1056</v>
      </c>
      <c r="T460" s="374">
        <v>1114</v>
      </c>
      <c r="U460" s="374">
        <v>1247</v>
      </c>
      <c r="V460" s="374">
        <v>1360</v>
      </c>
      <c r="W460" s="373">
        <v>100</v>
      </c>
      <c r="X460" s="373">
        <v>119</v>
      </c>
      <c r="Y460" s="373">
        <v>132</v>
      </c>
      <c r="Z460" s="373">
        <v>141</v>
      </c>
      <c r="AA460" s="374">
        <v>867</v>
      </c>
      <c r="AB460" s="374">
        <v>912</v>
      </c>
      <c r="AC460" s="374">
        <v>1028</v>
      </c>
      <c r="AD460" s="374">
        <v>1127</v>
      </c>
      <c r="AE460" s="373">
        <v>1</v>
      </c>
      <c r="AF460" s="373">
        <v>1</v>
      </c>
      <c r="AG460" s="373">
        <v>1</v>
      </c>
      <c r="AH460" s="373">
        <v>1</v>
      </c>
      <c r="AI460" s="374">
        <v>4</v>
      </c>
      <c r="AJ460" s="374">
        <v>4</v>
      </c>
      <c r="AK460" s="374">
        <v>4</v>
      </c>
      <c r="AL460" s="374">
        <v>4</v>
      </c>
      <c r="AM460" s="226">
        <v>21</v>
      </c>
      <c r="AN460" s="226">
        <v>26</v>
      </c>
      <c r="AO460" s="226">
        <v>28</v>
      </c>
      <c r="AP460" s="226">
        <v>30</v>
      </c>
      <c r="AQ460" s="227">
        <v>189</v>
      </c>
      <c r="AR460" s="227">
        <v>202</v>
      </c>
      <c r="AS460" s="227">
        <v>219</v>
      </c>
      <c r="AT460" s="227">
        <v>233</v>
      </c>
      <c r="AU460" s="226">
        <v>13</v>
      </c>
      <c r="AV460" s="226">
        <v>12</v>
      </c>
      <c r="AW460" s="226">
        <v>13</v>
      </c>
      <c r="AX460" s="226">
        <v>14</v>
      </c>
      <c r="AY460" s="227">
        <v>71</v>
      </c>
      <c r="AZ460" s="227">
        <v>76</v>
      </c>
      <c r="BA460" s="227">
        <v>85</v>
      </c>
      <c r="BB460" s="227">
        <v>84</v>
      </c>
      <c r="BC460" s="226">
        <f t="shared" si="181"/>
        <v>8</v>
      </c>
      <c r="BD460" s="226">
        <f t="shared" si="181"/>
        <v>3</v>
      </c>
      <c r="BE460" s="226">
        <f t="shared" si="181"/>
        <v>-9</v>
      </c>
      <c r="BF460" s="226">
        <f t="shared" si="181"/>
        <v>-8</v>
      </c>
      <c r="BG460" s="218">
        <f t="shared" si="186"/>
        <v>101</v>
      </c>
      <c r="BH460" s="218">
        <f t="shared" si="186"/>
        <v>92</v>
      </c>
      <c r="BI460" s="218">
        <f t="shared" si="186"/>
        <v>101</v>
      </c>
      <c r="BJ460" s="218">
        <f t="shared" si="186"/>
        <v>129</v>
      </c>
      <c r="BK460" s="226">
        <f t="shared" si="183"/>
        <v>0</v>
      </c>
      <c r="BL460" s="226">
        <f t="shared" si="183"/>
        <v>11</v>
      </c>
      <c r="BM460" s="226">
        <f t="shared" si="183"/>
        <v>24</v>
      </c>
      <c r="BN460" s="226">
        <f t="shared" si="182"/>
        <v>24</v>
      </c>
      <c r="BO460" s="227">
        <f t="shared" si="182"/>
        <v>17</v>
      </c>
      <c r="BP460" s="227">
        <f t="shared" si="182"/>
        <v>34</v>
      </c>
      <c r="BQ460" s="227">
        <f t="shared" si="182"/>
        <v>33</v>
      </c>
      <c r="BR460" s="227">
        <f t="shared" si="182"/>
        <v>20</v>
      </c>
      <c r="BS460" s="226">
        <v>0</v>
      </c>
      <c r="BT460" s="226">
        <v>11</v>
      </c>
      <c r="BU460" s="226">
        <v>24</v>
      </c>
      <c r="BV460" s="226">
        <v>24</v>
      </c>
      <c r="BW460" s="227">
        <v>17</v>
      </c>
      <c r="BX460" s="227">
        <v>34</v>
      </c>
      <c r="BY460" s="227">
        <v>33</v>
      </c>
      <c r="BZ460" s="227">
        <v>20</v>
      </c>
      <c r="CA460" s="226">
        <v>0</v>
      </c>
      <c r="CB460" s="226">
        <f>IFERROR(VLOOKUP($G460,[12]ITEM!$B$2:$AC$939,26,0),0)</f>
        <v>0</v>
      </c>
      <c r="CC460" s="226">
        <f>IFERROR(VLOOKUP($G460,[12]ITEM!$B$2:$AC$939,27,0),0)</f>
        <v>0</v>
      </c>
      <c r="CD460" s="226">
        <f>IFERROR(VLOOKUP($G460,[12]ITEM!$B$2:$AC$939,28,0),0)</f>
        <v>0</v>
      </c>
      <c r="CE460" s="227">
        <v>0</v>
      </c>
      <c r="CF460" s="227">
        <v>0</v>
      </c>
      <c r="CG460" s="227">
        <v>0</v>
      </c>
      <c r="CH460" s="227">
        <v>0</v>
      </c>
      <c r="CI460" s="375"/>
      <c r="CJ460" s="226">
        <f t="shared" si="189"/>
        <v>8</v>
      </c>
      <c r="CK460" s="226">
        <f t="shared" si="189"/>
        <v>-8</v>
      </c>
      <c r="CL460" s="226">
        <f t="shared" si="189"/>
        <v>-8</v>
      </c>
      <c r="CM460" s="226">
        <f t="shared" si="188"/>
        <v>-17</v>
      </c>
      <c r="CN460" s="227">
        <f t="shared" si="188"/>
        <v>101</v>
      </c>
      <c r="CO460" s="227">
        <f t="shared" si="188"/>
        <v>107.68780424945216</v>
      </c>
      <c r="CP460" s="227">
        <f t="shared" si="188"/>
        <v>109.75821380288485</v>
      </c>
      <c r="CQ460" s="227">
        <f t="shared" si="184"/>
        <v>119.33582852439685</v>
      </c>
      <c r="CR460" s="226">
        <v>1</v>
      </c>
      <c r="CS460" s="226">
        <v>1</v>
      </c>
      <c r="CT460" s="226">
        <v>1</v>
      </c>
      <c r="CU460" s="226">
        <v>1</v>
      </c>
      <c r="CV460" s="227">
        <f t="shared" si="195"/>
        <v>114</v>
      </c>
      <c r="CW460" s="227">
        <f>CV460*(1+('[13]GROWTH (YoY)'!AR460/100))</f>
        <v>121.68780424945216</v>
      </c>
      <c r="CX460" s="227">
        <f>CW460*(1+('[13]GROWTH (YoY)'!AS460/100))</f>
        <v>131.75821380288485</v>
      </c>
      <c r="CY460" s="227">
        <f>CX460*(1+('[13]GROWTH (YoY)'!AT460/100))</f>
        <v>140.33582852439685</v>
      </c>
      <c r="CZ460" s="226">
        <v>7</v>
      </c>
      <c r="DA460" s="226">
        <v>9</v>
      </c>
      <c r="DB460" s="226">
        <v>9</v>
      </c>
      <c r="DC460" s="226">
        <v>9</v>
      </c>
      <c r="DD460" s="227">
        <v>5</v>
      </c>
      <c r="DE460" s="227">
        <v>5</v>
      </c>
      <c r="DF460" s="227">
        <v>5</v>
      </c>
      <c r="DG460" s="227">
        <v>5</v>
      </c>
      <c r="DH460" s="226">
        <v>0</v>
      </c>
      <c r="DI460" s="226">
        <v>-18</v>
      </c>
      <c r="DJ460" s="226">
        <v>-18</v>
      </c>
      <c r="DK460" s="226">
        <v>-27</v>
      </c>
      <c r="DL460" s="227">
        <v>-18</v>
      </c>
      <c r="DM460" s="227">
        <v>-19</v>
      </c>
      <c r="DN460" s="227">
        <v>-27</v>
      </c>
      <c r="DO460" s="227">
        <v>-26</v>
      </c>
      <c r="DP460" s="376">
        <f t="shared" si="187"/>
        <v>0</v>
      </c>
      <c r="DQ460" s="226">
        <f t="shared" si="187"/>
        <v>11</v>
      </c>
      <c r="DR460" s="226">
        <f t="shared" si="187"/>
        <v>-1</v>
      </c>
      <c r="DS460" s="226">
        <f t="shared" si="190"/>
        <v>9</v>
      </c>
      <c r="DT460" s="227">
        <f t="shared" si="190"/>
        <v>0</v>
      </c>
      <c r="DU460" s="227">
        <f t="shared" si="190"/>
        <v>-15.687804249452157</v>
      </c>
      <c r="DV460" s="227">
        <f t="shared" si="190"/>
        <v>-8.7582138028848533</v>
      </c>
      <c r="DW460" s="227">
        <f t="shared" si="190"/>
        <v>9.6641714756031547</v>
      </c>
      <c r="DX460" s="377">
        <f t="shared" si="192"/>
        <v>0.82644628099173556</v>
      </c>
      <c r="DY460" s="377">
        <f t="shared" si="192"/>
        <v>0.82068965517241377</v>
      </c>
      <c r="DZ460" s="377">
        <f t="shared" si="192"/>
        <v>0.82499999999999996</v>
      </c>
      <c r="EA460" s="377">
        <f t="shared" si="191"/>
        <v>0.82456140350877194</v>
      </c>
      <c r="EB460" s="378">
        <f t="shared" si="191"/>
        <v>0.82102272727272729</v>
      </c>
      <c r="EC460" s="378">
        <f t="shared" si="191"/>
        <v>0.81867145421903054</v>
      </c>
      <c r="ED460" s="378">
        <f t="shared" si="191"/>
        <v>0.82437850842020854</v>
      </c>
      <c r="EE460" s="378">
        <f t="shared" si="185"/>
        <v>0.82867647058823535</v>
      </c>
      <c r="EG460" s="226">
        <v>121</v>
      </c>
      <c r="EH460" s="226">
        <v>100</v>
      </c>
      <c r="EI460" s="226">
        <v>21</v>
      </c>
      <c r="EJ460" s="226">
        <v>13</v>
      </c>
      <c r="EK460" s="226">
        <v>10</v>
      </c>
      <c r="EL460" s="226">
        <v>494</v>
      </c>
      <c r="EM460" s="226">
        <v>484</v>
      </c>
      <c r="EN460" s="379">
        <f t="shared" si="196"/>
        <v>0.82644628099173556</v>
      </c>
      <c r="EO460" s="226">
        <f t="shared" si="197"/>
        <v>61.904761904761905</v>
      </c>
      <c r="EP460" s="379">
        <f t="shared" si="198"/>
        <v>8.2644628099173556E-2</v>
      </c>
      <c r="EQ460" s="226">
        <f t="shared" si="199"/>
        <v>20242.914979757086</v>
      </c>
      <c r="ER460" s="226">
        <f t="shared" si="200"/>
        <v>2238.292011019284</v>
      </c>
      <c r="ES460" s="292"/>
      <c r="ET460" s="227">
        <v>1056</v>
      </c>
      <c r="EU460" s="227">
        <v>767</v>
      </c>
      <c r="EV460" s="227">
        <v>289</v>
      </c>
      <c r="EW460" s="227">
        <v>137</v>
      </c>
      <c r="EX460" s="227">
        <v>327</v>
      </c>
      <c r="EY460" s="227">
        <v>4827</v>
      </c>
      <c r="EZ460" s="227">
        <v>4772</v>
      </c>
      <c r="FA460" s="380">
        <f t="shared" si="175"/>
        <v>0.72632575757575757</v>
      </c>
      <c r="FB460" s="228">
        <f t="shared" si="176"/>
        <v>47.404844290657437</v>
      </c>
      <c r="FC460" s="380">
        <f t="shared" si="177"/>
        <v>0.30965909090909088</v>
      </c>
      <c r="FD460" s="227">
        <f t="shared" si="178"/>
        <v>67743.940335612177</v>
      </c>
      <c r="FE460" s="227">
        <f t="shared" si="179"/>
        <v>2392.428052528639</v>
      </c>
      <c r="FF460" s="227">
        <v>189</v>
      </c>
      <c r="FG460" s="228">
        <f t="shared" si="201"/>
        <v>63.492063492063487</v>
      </c>
      <c r="FH460" s="227">
        <v>120</v>
      </c>
      <c r="FI460" s="227">
        <v>189</v>
      </c>
      <c r="FJ460" s="227">
        <v>3</v>
      </c>
      <c r="FK460" s="227">
        <f t="shared" si="193"/>
        <v>66</v>
      </c>
      <c r="FL460" s="227">
        <v>21</v>
      </c>
      <c r="FM460" s="227">
        <f t="shared" si="194"/>
        <v>45</v>
      </c>
      <c r="FZ460" s="229"/>
      <c r="GA460" s="229"/>
      <c r="GB460" s="229"/>
      <c r="GC460" s="229"/>
      <c r="GD460" s="229"/>
    </row>
    <row r="461" spans="1:186" s="368" customFormat="1">
      <c r="A461" s="355" t="s">
        <v>1158</v>
      </c>
      <c r="B461" s="356" t="s">
        <v>1159</v>
      </c>
      <c r="C461" s="355" t="s">
        <v>1160</v>
      </c>
      <c r="D461" s="355" t="s">
        <v>3123</v>
      </c>
      <c r="E461" s="356" t="s">
        <v>1161</v>
      </c>
      <c r="F461" s="355">
        <v>458</v>
      </c>
      <c r="G461" s="406" t="s">
        <v>1162</v>
      </c>
      <c r="H461" s="389" t="s">
        <v>1163</v>
      </c>
      <c r="I461" s="355" t="s">
        <v>1164</v>
      </c>
      <c r="J461" s="356" t="s">
        <v>1165</v>
      </c>
      <c r="K461" s="355" t="s">
        <v>671</v>
      </c>
      <c r="L461" s="356" t="s">
        <v>1165</v>
      </c>
      <c r="M461" s="356" t="s">
        <v>3124</v>
      </c>
      <c r="N461" s="360">
        <v>1</v>
      </c>
      <c r="O461" s="361">
        <v>20353</v>
      </c>
      <c r="P461" s="361">
        <v>47871</v>
      </c>
      <c r="Q461" s="361">
        <v>53591</v>
      </c>
      <c r="R461" s="361">
        <v>55752</v>
      </c>
      <c r="S461" s="362">
        <v>48269</v>
      </c>
      <c r="T461" s="362">
        <v>54251</v>
      </c>
      <c r="U461" s="362">
        <v>56440</v>
      </c>
      <c r="V461" s="362">
        <v>52516</v>
      </c>
      <c r="W461" s="361">
        <v>14009</v>
      </c>
      <c r="X461" s="361">
        <v>32927</v>
      </c>
      <c r="Y461" s="361">
        <v>36878</v>
      </c>
      <c r="Z461" s="361">
        <v>38365</v>
      </c>
      <c r="AA461" s="362">
        <v>33023</v>
      </c>
      <c r="AB461" s="362">
        <v>37224</v>
      </c>
      <c r="AC461" s="362">
        <v>38739</v>
      </c>
      <c r="AD461" s="362">
        <v>36034</v>
      </c>
      <c r="AE461" s="361">
        <v>252</v>
      </c>
      <c r="AF461" s="361">
        <v>400</v>
      </c>
      <c r="AG461" s="361">
        <v>414</v>
      </c>
      <c r="AH461" s="361">
        <v>424</v>
      </c>
      <c r="AI461" s="362">
        <v>397</v>
      </c>
      <c r="AJ461" s="362">
        <v>411</v>
      </c>
      <c r="AK461" s="362">
        <v>422</v>
      </c>
      <c r="AL461" s="362">
        <v>410</v>
      </c>
      <c r="AM461" s="225">
        <v>6344</v>
      </c>
      <c r="AN461" s="225">
        <v>14944</v>
      </c>
      <c r="AO461" s="225">
        <v>16713</v>
      </c>
      <c r="AP461" s="225">
        <v>17386</v>
      </c>
      <c r="AQ461" s="223">
        <v>15246</v>
      </c>
      <c r="AR461" s="223">
        <v>17027</v>
      </c>
      <c r="AS461" s="223">
        <v>17701</v>
      </c>
      <c r="AT461" s="223">
        <v>16482</v>
      </c>
      <c r="AU461" s="225">
        <v>4824</v>
      </c>
      <c r="AV461" s="225">
        <v>11147</v>
      </c>
      <c r="AW461" s="225">
        <v>12555</v>
      </c>
      <c r="AX461" s="225">
        <v>13172</v>
      </c>
      <c r="AY461" s="223">
        <v>11263</v>
      </c>
      <c r="AZ461" s="223">
        <v>12665</v>
      </c>
      <c r="BA461" s="223">
        <v>13282</v>
      </c>
      <c r="BB461" s="223">
        <v>12443</v>
      </c>
      <c r="BC461" s="225">
        <f t="shared" si="181"/>
        <v>1465</v>
      </c>
      <c r="BD461" s="225">
        <f t="shared" si="181"/>
        <v>3628</v>
      </c>
      <c r="BE461" s="225">
        <f t="shared" si="181"/>
        <v>3851</v>
      </c>
      <c r="BF461" s="225">
        <f t="shared" si="181"/>
        <v>3932</v>
      </c>
      <c r="BG461" s="223">
        <f t="shared" si="186"/>
        <v>3717</v>
      </c>
      <c r="BH461" s="223">
        <f t="shared" si="186"/>
        <v>3931</v>
      </c>
      <c r="BI461" s="223">
        <f t="shared" si="186"/>
        <v>4009</v>
      </c>
      <c r="BJ461" s="223">
        <f t="shared" si="186"/>
        <v>3738</v>
      </c>
      <c r="BK461" s="225">
        <f t="shared" si="183"/>
        <v>55</v>
      </c>
      <c r="BL461" s="225">
        <f t="shared" si="183"/>
        <v>169</v>
      </c>
      <c r="BM461" s="225">
        <f t="shared" si="183"/>
        <v>307</v>
      </c>
      <c r="BN461" s="225">
        <f t="shared" si="182"/>
        <v>282</v>
      </c>
      <c r="BO461" s="223">
        <f t="shared" si="182"/>
        <v>266</v>
      </c>
      <c r="BP461" s="223">
        <f t="shared" si="182"/>
        <v>431</v>
      </c>
      <c r="BQ461" s="223">
        <f t="shared" si="182"/>
        <v>410</v>
      </c>
      <c r="BR461" s="223">
        <f t="shared" si="182"/>
        <v>301</v>
      </c>
      <c r="BS461" s="225">
        <v>55</v>
      </c>
      <c r="BT461" s="225">
        <v>169</v>
      </c>
      <c r="BU461" s="225">
        <v>307</v>
      </c>
      <c r="BV461" s="225">
        <v>282</v>
      </c>
      <c r="BW461" s="223">
        <v>266</v>
      </c>
      <c r="BX461" s="223">
        <v>431</v>
      </c>
      <c r="BY461" s="223">
        <v>410</v>
      </c>
      <c r="BZ461" s="223">
        <v>301</v>
      </c>
      <c r="CA461" s="225">
        <v>0</v>
      </c>
      <c r="CB461" s="225">
        <f>IFERROR(VLOOKUP($G461,[12]ITEM!$B$2:$AC$939,26,0),0)</f>
        <v>0</v>
      </c>
      <c r="CC461" s="225">
        <f>IFERROR(VLOOKUP($G461,[12]ITEM!$B$2:$AC$939,27,0),0)</f>
        <v>0</v>
      </c>
      <c r="CD461" s="225">
        <f>IFERROR(VLOOKUP($G461,[12]ITEM!$B$2:$AC$939,28,0),0)</f>
        <v>0</v>
      </c>
      <c r="CE461" s="223">
        <v>0</v>
      </c>
      <c r="CF461" s="223">
        <v>0</v>
      </c>
      <c r="CG461" s="223">
        <v>0</v>
      </c>
      <c r="CH461" s="223">
        <v>0</v>
      </c>
      <c r="CI461" s="363"/>
      <c r="CJ461" s="225">
        <f t="shared" si="189"/>
        <v>1465</v>
      </c>
      <c r="CK461" s="225">
        <f t="shared" si="189"/>
        <v>3147</v>
      </c>
      <c r="CL461" s="225">
        <f t="shared" si="189"/>
        <v>3500</v>
      </c>
      <c r="CM461" s="225">
        <f t="shared" si="188"/>
        <v>3702</v>
      </c>
      <c r="CN461" s="223">
        <f t="shared" si="188"/>
        <v>3717</v>
      </c>
      <c r="CO461" s="223">
        <f t="shared" si="188"/>
        <v>4125.5735499361554</v>
      </c>
      <c r="CP461" s="223">
        <f t="shared" si="188"/>
        <v>4344.1529246895943</v>
      </c>
      <c r="CQ461" s="223">
        <f t="shared" si="184"/>
        <v>4143.7379773326302</v>
      </c>
      <c r="CR461" s="225">
        <v>999</v>
      </c>
      <c r="CS461" s="225">
        <v>2354</v>
      </c>
      <c r="CT461" s="225">
        <v>2633</v>
      </c>
      <c r="CU461" s="225">
        <v>2739</v>
      </c>
      <c r="CV461" s="223">
        <f t="shared" si="195"/>
        <v>2933</v>
      </c>
      <c r="CW461" s="223">
        <f>CV461*(1+('[13]GROWTH (YoY)'!AR461/100))</f>
        <v>3275.5735499361554</v>
      </c>
      <c r="CX461" s="223">
        <f>CW461*(1+('[13]GROWTH (YoY)'!AS461/100))</f>
        <v>3405.1529246895943</v>
      </c>
      <c r="CY461" s="223">
        <f>CX461*(1+('[13]GROWTH (YoY)'!AT461/100))</f>
        <v>3170.7379773326302</v>
      </c>
      <c r="CZ461" s="225">
        <v>89</v>
      </c>
      <c r="DA461" s="225">
        <v>126</v>
      </c>
      <c r="DB461" s="225">
        <v>137</v>
      </c>
      <c r="DC461" s="225">
        <v>128</v>
      </c>
      <c r="DD461" s="223">
        <v>124</v>
      </c>
      <c r="DE461" s="223">
        <v>135</v>
      </c>
      <c r="DF461" s="223">
        <v>129</v>
      </c>
      <c r="DG461" s="223">
        <v>141</v>
      </c>
      <c r="DH461" s="225">
        <v>377</v>
      </c>
      <c r="DI461" s="225">
        <v>667</v>
      </c>
      <c r="DJ461" s="225">
        <v>730</v>
      </c>
      <c r="DK461" s="225">
        <v>835</v>
      </c>
      <c r="DL461" s="223">
        <v>660</v>
      </c>
      <c r="DM461" s="223">
        <v>715</v>
      </c>
      <c r="DN461" s="223">
        <v>810</v>
      </c>
      <c r="DO461" s="223">
        <v>832</v>
      </c>
      <c r="DP461" s="364">
        <f t="shared" si="187"/>
        <v>0</v>
      </c>
      <c r="DQ461" s="225">
        <f t="shared" si="187"/>
        <v>481</v>
      </c>
      <c r="DR461" s="225">
        <f t="shared" si="187"/>
        <v>351</v>
      </c>
      <c r="DS461" s="225">
        <f t="shared" si="190"/>
        <v>230</v>
      </c>
      <c r="DT461" s="223">
        <f t="shared" si="190"/>
        <v>0</v>
      </c>
      <c r="DU461" s="223">
        <f t="shared" si="190"/>
        <v>-194.57354993615536</v>
      </c>
      <c r="DV461" s="223">
        <f t="shared" si="190"/>
        <v>-335.15292468959433</v>
      </c>
      <c r="DW461" s="223">
        <f t="shared" si="190"/>
        <v>-405.73797733263018</v>
      </c>
      <c r="DX461" s="390">
        <f t="shared" si="192"/>
        <v>0.68830147889745985</v>
      </c>
      <c r="DY461" s="390">
        <f t="shared" si="192"/>
        <v>0.68782770362014578</v>
      </c>
      <c r="DZ461" s="390">
        <f t="shared" si="192"/>
        <v>0.68813793360825515</v>
      </c>
      <c r="EA461" s="390">
        <f t="shared" si="191"/>
        <v>0.68813674845745443</v>
      </c>
      <c r="EB461" s="391">
        <f t="shared" si="191"/>
        <v>0.68414510348256641</v>
      </c>
      <c r="EC461" s="391">
        <f t="shared" si="191"/>
        <v>0.68614403421135095</v>
      </c>
      <c r="ED461" s="391">
        <f t="shared" si="191"/>
        <v>0.68637491141034723</v>
      </c>
      <c r="EE461" s="391">
        <f t="shared" si="185"/>
        <v>0.68615279153020037</v>
      </c>
      <c r="EF461" s="367"/>
      <c r="EG461" s="225">
        <v>20362</v>
      </c>
      <c r="EH461" s="225">
        <v>13213</v>
      </c>
      <c r="EI461" s="225">
        <v>7149</v>
      </c>
      <c r="EJ461" s="225">
        <v>4687</v>
      </c>
      <c r="EK461" s="225">
        <v>2856</v>
      </c>
      <c r="EL461" s="225">
        <v>223163</v>
      </c>
      <c r="EM461" s="225">
        <v>220702</v>
      </c>
      <c r="EN461" s="365">
        <f t="shared" si="196"/>
        <v>0.64890482270896765</v>
      </c>
      <c r="EO461" s="225">
        <f t="shared" si="197"/>
        <v>65.561617009371943</v>
      </c>
      <c r="EP461" s="365">
        <f t="shared" si="198"/>
        <v>0.14026127099499067</v>
      </c>
      <c r="EQ461" s="225">
        <f t="shared" si="199"/>
        <v>12797.820427221359</v>
      </c>
      <c r="ER461" s="225">
        <f t="shared" si="200"/>
        <v>1769.7317347977514</v>
      </c>
      <c r="ES461" s="225"/>
      <c r="ET461" s="223">
        <v>45652</v>
      </c>
      <c r="EU461" s="223">
        <v>29600</v>
      </c>
      <c r="EV461" s="223">
        <v>16052</v>
      </c>
      <c r="EW461" s="223">
        <v>9416</v>
      </c>
      <c r="EX461" s="223">
        <v>4766</v>
      </c>
      <c r="EY461" s="223">
        <v>329088</v>
      </c>
      <c r="EZ461" s="223">
        <v>324481</v>
      </c>
      <c r="FA461" s="366">
        <f t="shared" si="175"/>
        <v>0.64838342241303781</v>
      </c>
      <c r="FB461" s="224">
        <f t="shared" si="176"/>
        <v>58.659357089459249</v>
      </c>
      <c r="FC461" s="366">
        <f t="shared" si="177"/>
        <v>0.10439849294663979</v>
      </c>
      <c r="FD461" s="223">
        <f t="shared" si="178"/>
        <v>14482.448463632827</v>
      </c>
      <c r="FE461" s="223">
        <f t="shared" si="179"/>
        <v>2418.2206867787841</v>
      </c>
      <c r="FF461" s="223">
        <v>15028</v>
      </c>
      <c r="FG461" s="224">
        <f t="shared" si="201"/>
        <v>74.594091030077195</v>
      </c>
      <c r="FH461" s="223">
        <v>11210</v>
      </c>
      <c r="FI461" s="223">
        <v>15028</v>
      </c>
      <c r="FJ461" s="223">
        <v>205</v>
      </c>
      <c r="FK461" s="223">
        <f t="shared" si="193"/>
        <v>3613</v>
      </c>
      <c r="FL461" s="223">
        <v>940</v>
      </c>
      <c r="FM461" s="223">
        <f t="shared" si="194"/>
        <v>2673</v>
      </c>
      <c r="FZ461" s="229"/>
      <c r="GA461" s="229"/>
      <c r="GB461" s="229"/>
      <c r="GC461" s="229"/>
      <c r="GD461" s="229"/>
    </row>
    <row r="462" spans="1:186" s="368" customFormat="1">
      <c r="A462" s="287" t="s">
        <v>1158</v>
      </c>
      <c r="B462" s="369" t="s">
        <v>1159</v>
      </c>
      <c r="C462" s="287" t="s">
        <v>1160</v>
      </c>
      <c r="D462" s="287" t="s">
        <v>3123</v>
      </c>
      <c r="E462" s="369" t="s">
        <v>1161</v>
      </c>
      <c r="F462" s="287">
        <v>459</v>
      </c>
      <c r="G462" s="407" t="s">
        <v>1166</v>
      </c>
      <c r="H462" s="392" t="s">
        <v>1167</v>
      </c>
      <c r="I462" s="287" t="s">
        <v>1168</v>
      </c>
      <c r="J462" s="369" t="s">
        <v>1169</v>
      </c>
      <c r="K462" s="287" t="s">
        <v>712</v>
      </c>
      <c r="L462" s="369" t="s">
        <v>1169</v>
      </c>
      <c r="M462" s="369" t="s">
        <v>3124</v>
      </c>
      <c r="N462" s="372">
        <v>1</v>
      </c>
      <c r="O462" s="373">
        <v>23015</v>
      </c>
      <c r="P462" s="373">
        <v>42528</v>
      </c>
      <c r="Q462" s="373">
        <v>43297</v>
      </c>
      <c r="R462" s="373">
        <v>43901</v>
      </c>
      <c r="S462" s="374">
        <v>42905</v>
      </c>
      <c r="T462" s="374">
        <v>44070</v>
      </c>
      <c r="U462" s="374">
        <v>44679</v>
      </c>
      <c r="V462" s="374">
        <v>44427</v>
      </c>
      <c r="W462" s="373">
        <v>15884</v>
      </c>
      <c r="X462" s="373">
        <v>29466</v>
      </c>
      <c r="Y462" s="373">
        <v>30009</v>
      </c>
      <c r="Z462" s="373">
        <v>30465</v>
      </c>
      <c r="AA462" s="374">
        <v>29484</v>
      </c>
      <c r="AB462" s="374">
        <v>30433</v>
      </c>
      <c r="AC462" s="374">
        <v>30901</v>
      </c>
      <c r="AD462" s="374">
        <v>30536</v>
      </c>
      <c r="AE462" s="373">
        <v>288</v>
      </c>
      <c r="AF462" s="373">
        <v>358</v>
      </c>
      <c r="AG462" s="373">
        <v>337</v>
      </c>
      <c r="AH462" s="373">
        <v>337</v>
      </c>
      <c r="AI462" s="374">
        <v>355</v>
      </c>
      <c r="AJ462" s="374">
        <v>336</v>
      </c>
      <c r="AK462" s="374">
        <v>336</v>
      </c>
      <c r="AL462" s="374">
        <v>347</v>
      </c>
      <c r="AM462" s="226">
        <v>7130</v>
      </c>
      <c r="AN462" s="226">
        <v>13062</v>
      </c>
      <c r="AO462" s="226">
        <v>13287</v>
      </c>
      <c r="AP462" s="226">
        <v>13436</v>
      </c>
      <c r="AQ462" s="227">
        <v>13421</v>
      </c>
      <c r="AR462" s="227">
        <v>13637</v>
      </c>
      <c r="AS462" s="227">
        <v>13778</v>
      </c>
      <c r="AT462" s="227">
        <v>13892</v>
      </c>
      <c r="AU462" s="226">
        <v>5002</v>
      </c>
      <c r="AV462" s="226">
        <v>9586</v>
      </c>
      <c r="AW462" s="226">
        <v>9918</v>
      </c>
      <c r="AX462" s="226">
        <v>10174</v>
      </c>
      <c r="AY462" s="227">
        <v>9586</v>
      </c>
      <c r="AZ462" s="227">
        <v>9899</v>
      </c>
      <c r="BA462" s="227">
        <v>10094</v>
      </c>
      <c r="BB462" s="227">
        <v>10275</v>
      </c>
      <c r="BC462" s="226">
        <f t="shared" si="181"/>
        <v>2059</v>
      </c>
      <c r="BD462" s="226">
        <f t="shared" si="181"/>
        <v>3239</v>
      </c>
      <c r="BE462" s="226">
        <f t="shared" si="181"/>
        <v>2954</v>
      </c>
      <c r="BF462" s="226">
        <f t="shared" si="181"/>
        <v>2896</v>
      </c>
      <c r="BG462" s="218">
        <f t="shared" si="186"/>
        <v>3538</v>
      </c>
      <c r="BH462" s="218">
        <f t="shared" si="186"/>
        <v>3228</v>
      </c>
      <c r="BI462" s="218">
        <f t="shared" si="186"/>
        <v>3226</v>
      </c>
      <c r="BJ462" s="218">
        <f t="shared" si="186"/>
        <v>3304</v>
      </c>
      <c r="BK462" s="226">
        <f t="shared" si="183"/>
        <v>69</v>
      </c>
      <c r="BL462" s="226">
        <f t="shared" si="183"/>
        <v>237</v>
      </c>
      <c r="BM462" s="226">
        <f t="shared" si="183"/>
        <v>415</v>
      </c>
      <c r="BN462" s="226">
        <f t="shared" si="182"/>
        <v>366</v>
      </c>
      <c r="BO462" s="227">
        <f t="shared" si="182"/>
        <v>297</v>
      </c>
      <c r="BP462" s="227">
        <f t="shared" si="182"/>
        <v>510</v>
      </c>
      <c r="BQ462" s="227">
        <f t="shared" si="182"/>
        <v>458</v>
      </c>
      <c r="BR462" s="227">
        <f t="shared" si="182"/>
        <v>313</v>
      </c>
      <c r="BS462" s="226">
        <v>69</v>
      </c>
      <c r="BT462" s="226">
        <v>237</v>
      </c>
      <c r="BU462" s="226">
        <v>415</v>
      </c>
      <c r="BV462" s="226">
        <v>366</v>
      </c>
      <c r="BW462" s="227">
        <v>297</v>
      </c>
      <c r="BX462" s="227">
        <v>510</v>
      </c>
      <c r="BY462" s="227">
        <v>458</v>
      </c>
      <c r="BZ462" s="227">
        <v>313</v>
      </c>
      <c r="CA462" s="226">
        <v>0</v>
      </c>
      <c r="CB462" s="226">
        <f>IFERROR(VLOOKUP($G462,[12]ITEM!$B$2:$AC$939,26,0),0)</f>
        <v>0</v>
      </c>
      <c r="CC462" s="226">
        <f>IFERROR(VLOOKUP($G462,[12]ITEM!$B$2:$AC$939,27,0),0)</f>
        <v>0</v>
      </c>
      <c r="CD462" s="226">
        <f>IFERROR(VLOOKUP($G462,[12]ITEM!$B$2:$AC$939,28,0),0)</f>
        <v>0</v>
      </c>
      <c r="CE462" s="227">
        <v>0</v>
      </c>
      <c r="CF462" s="227">
        <v>0</v>
      </c>
      <c r="CG462" s="227">
        <v>0</v>
      </c>
      <c r="CH462" s="227">
        <v>0</v>
      </c>
      <c r="CI462" s="375"/>
      <c r="CJ462" s="226">
        <f t="shared" si="189"/>
        <v>2059</v>
      </c>
      <c r="CK462" s="226">
        <f t="shared" si="189"/>
        <v>3761</v>
      </c>
      <c r="CL462" s="226">
        <f t="shared" si="189"/>
        <v>3899</v>
      </c>
      <c r="CM462" s="226">
        <f t="shared" si="188"/>
        <v>4006</v>
      </c>
      <c r="CN462" s="227">
        <f t="shared" si="188"/>
        <v>3538</v>
      </c>
      <c r="CO462" s="227">
        <f t="shared" si="188"/>
        <v>3727.4026248696146</v>
      </c>
      <c r="CP462" s="227">
        <f t="shared" si="188"/>
        <v>3762.0519026763432</v>
      </c>
      <c r="CQ462" s="227">
        <f t="shared" si="184"/>
        <v>3891.0236871475449</v>
      </c>
      <c r="CR462" s="226">
        <v>1584</v>
      </c>
      <c r="CS462" s="226">
        <v>2902</v>
      </c>
      <c r="CT462" s="226">
        <v>2952</v>
      </c>
      <c r="CU462" s="226">
        <v>2985</v>
      </c>
      <c r="CV462" s="227">
        <f t="shared" si="195"/>
        <v>1768</v>
      </c>
      <c r="CW462" s="227">
        <f>CV462*(1+('[13]GROWTH (YoY)'!AR462/100))</f>
        <v>1796.4026248696148</v>
      </c>
      <c r="CX462" s="227">
        <f>CW462*(1+('[13]GROWTH (YoY)'!AS462/100))</f>
        <v>1815.0519026763432</v>
      </c>
      <c r="CY462" s="227">
        <f>CX462*(1+('[13]GROWTH (YoY)'!AT462/100))</f>
        <v>1830.0236871475449</v>
      </c>
      <c r="CZ462" s="226">
        <v>0</v>
      </c>
      <c r="DA462" s="226">
        <v>0</v>
      </c>
      <c r="DB462" s="226">
        <v>0</v>
      </c>
      <c r="DC462" s="226">
        <v>0</v>
      </c>
      <c r="DD462" s="227">
        <v>921</v>
      </c>
      <c r="DE462" s="227">
        <v>1003</v>
      </c>
      <c r="DF462" s="227">
        <v>958</v>
      </c>
      <c r="DG462" s="227">
        <v>1045</v>
      </c>
      <c r="DH462" s="226">
        <v>475</v>
      </c>
      <c r="DI462" s="226">
        <v>859</v>
      </c>
      <c r="DJ462" s="226">
        <v>947</v>
      </c>
      <c r="DK462" s="226">
        <v>1021</v>
      </c>
      <c r="DL462" s="227">
        <v>849</v>
      </c>
      <c r="DM462" s="227">
        <v>928</v>
      </c>
      <c r="DN462" s="227">
        <v>989</v>
      </c>
      <c r="DO462" s="227">
        <v>1016</v>
      </c>
      <c r="DP462" s="376">
        <f t="shared" si="187"/>
        <v>0</v>
      </c>
      <c r="DQ462" s="226">
        <f t="shared" si="187"/>
        <v>-522</v>
      </c>
      <c r="DR462" s="226">
        <f t="shared" si="187"/>
        <v>-945</v>
      </c>
      <c r="DS462" s="226">
        <f t="shared" si="190"/>
        <v>-1110</v>
      </c>
      <c r="DT462" s="227">
        <f t="shared" si="190"/>
        <v>0</v>
      </c>
      <c r="DU462" s="227">
        <f t="shared" si="190"/>
        <v>-499.40262486961456</v>
      </c>
      <c r="DV462" s="227">
        <f t="shared" si="190"/>
        <v>-536.05190267634316</v>
      </c>
      <c r="DW462" s="227">
        <f t="shared" si="190"/>
        <v>-587.02368714754493</v>
      </c>
      <c r="DX462" s="377">
        <f t="shared" si="192"/>
        <v>0.69015859222246356</v>
      </c>
      <c r="DY462" s="377">
        <f t="shared" si="192"/>
        <v>0.69286117381489842</v>
      </c>
      <c r="DZ462" s="377">
        <f t="shared" si="192"/>
        <v>0.69309651938933414</v>
      </c>
      <c r="EA462" s="377">
        <f t="shared" si="191"/>
        <v>0.69394774606500986</v>
      </c>
      <c r="EB462" s="378">
        <f t="shared" si="191"/>
        <v>0.68719263489103832</v>
      </c>
      <c r="EC462" s="378">
        <f t="shared" si="191"/>
        <v>0.69056047197640114</v>
      </c>
      <c r="ED462" s="378">
        <f t="shared" si="191"/>
        <v>0.69162246245439696</v>
      </c>
      <c r="EE462" s="378">
        <f t="shared" si="185"/>
        <v>0.6873297769374479</v>
      </c>
      <c r="EG462" s="226">
        <v>23025</v>
      </c>
      <c r="EH462" s="226">
        <v>15093</v>
      </c>
      <c r="EI462" s="226">
        <v>7932</v>
      </c>
      <c r="EJ462" s="226">
        <v>5142</v>
      </c>
      <c r="EK462" s="226">
        <v>3141</v>
      </c>
      <c r="EL462" s="226">
        <v>245346</v>
      </c>
      <c r="EM462" s="226">
        <v>242985</v>
      </c>
      <c r="EN462" s="379">
        <f t="shared" si="196"/>
        <v>0.65550488599348533</v>
      </c>
      <c r="EO462" s="226">
        <f t="shared" si="197"/>
        <v>64.826021180030253</v>
      </c>
      <c r="EP462" s="379">
        <f t="shared" si="198"/>
        <v>0.13641693811074918</v>
      </c>
      <c r="EQ462" s="226">
        <f t="shared" si="199"/>
        <v>12802.32814066665</v>
      </c>
      <c r="ER462" s="226">
        <f t="shared" si="200"/>
        <v>1763.483342593164</v>
      </c>
      <c r="ES462" s="292"/>
      <c r="ET462" s="227">
        <v>40660</v>
      </c>
      <c r="EU462" s="227">
        <v>26397</v>
      </c>
      <c r="EV462" s="227">
        <v>14263</v>
      </c>
      <c r="EW462" s="227">
        <v>8009</v>
      </c>
      <c r="EX462" s="227">
        <v>5340</v>
      </c>
      <c r="EY462" s="227">
        <v>281313</v>
      </c>
      <c r="EZ462" s="227">
        <v>278836</v>
      </c>
      <c r="FA462" s="380">
        <f t="shared" ref="FA462:FA525" si="202">IFERROR(EU462/ET462,0)</f>
        <v>0.64921298573536645</v>
      </c>
      <c r="FB462" s="228">
        <f t="shared" ref="FB462:FB525" si="203">IFERROR((EW462/EV462)*100,0)</f>
        <v>56.152282128584453</v>
      </c>
      <c r="FC462" s="380">
        <f t="shared" ref="FC462:FC525" si="204">IFERROR(EX462/ET462,0)</f>
        <v>0.13133300541072307</v>
      </c>
      <c r="FD462" s="227">
        <f t="shared" ref="FD462:FD525" si="205">IFERROR((EX462*1000000)/EY462,0)</f>
        <v>18982.414605794969</v>
      </c>
      <c r="FE462" s="227">
        <f t="shared" ref="FE462:FE525" si="206">IFERROR((EW462*1000000)/EZ462/12,0)</f>
        <v>2393.5814122518855</v>
      </c>
      <c r="FF462" s="227">
        <v>13517</v>
      </c>
      <c r="FG462" s="228">
        <f t="shared" si="201"/>
        <v>60.250055485684697</v>
      </c>
      <c r="FH462" s="227">
        <v>8144</v>
      </c>
      <c r="FI462" s="227">
        <v>13517</v>
      </c>
      <c r="FJ462" s="227">
        <v>176</v>
      </c>
      <c r="FK462" s="227">
        <f t="shared" si="193"/>
        <v>5197</v>
      </c>
      <c r="FL462" s="227">
        <v>907</v>
      </c>
      <c r="FM462" s="227">
        <f t="shared" si="194"/>
        <v>4290</v>
      </c>
      <c r="FZ462" s="229"/>
      <c r="GA462" s="229"/>
      <c r="GB462" s="229"/>
      <c r="GC462" s="229"/>
      <c r="GD462" s="229"/>
    </row>
    <row r="463" spans="1:186" s="368" customFormat="1">
      <c r="A463" s="287" t="s">
        <v>1158</v>
      </c>
      <c r="B463" s="369" t="s">
        <v>1159</v>
      </c>
      <c r="C463" s="287" t="s">
        <v>1160</v>
      </c>
      <c r="D463" s="287" t="s">
        <v>3123</v>
      </c>
      <c r="E463" s="369" t="s">
        <v>1161</v>
      </c>
      <c r="F463" s="287">
        <v>460</v>
      </c>
      <c r="G463" s="407" t="s">
        <v>1170</v>
      </c>
      <c r="H463" s="392" t="s">
        <v>1171</v>
      </c>
      <c r="I463" s="287" t="s">
        <v>1168</v>
      </c>
      <c r="J463" s="369" t="s">
        <v>1169</v>
      </c>
      <c r="K463" s="287" t="s">
        <v>712</v>
      </c>
      <c r="L463" s="369" t="s">
        <v>1169</v>
      </c>
      <c r="M463" s="369" t="s">
        <v>3124</v>
      </c>
      <c r="N463" s="372">
        <v>1</v>
      </c>
      <c r="O463" s="373">
        <v>817</v>
      </c>
      <c r="P463" s="373">
        <v>2209</v>
      </c>
      <c r="Q463" s="373">
        <v>2261</v>
      </c>
      <c r="R463" s="373">
        <v>1931</v>
      </c>
      <c r="S463" s="374">
        <v>2228</v>
      </c>
      <c r="T463" s="374">
        <v>2314</v>
      </c>
      <c r="U463" s="374">
        <v>1973</v>
      </c>
      <c r="V463" s="374">
        <v>1948</v>
      </c>
      <c r="W463" s="373">
        <v>521</v>
      </c>
      <c r="X463" s="373">
        <v>1452</v>
      </c>
      <c r="Y463" s="373">
        <v>1487</v>
      </c>
      <c r="Z463" s="373">
        <v>1269</v>
      </c>
      <c r="AA463" s="374">
        <v>1453</v>
      </c>
      <c r="AB463" s="374">
        <v>1523</v>
      </c>
      <c r="AC463" s="374">
        <v>1297</v>
      </c>
      <c r="AD463" s="374">
        <v>1344</v>
      </c>
      <c r="AE463" s="373">
        <v>12</v>
      </c>
      <c r="AF463" s="373">
        <v>18</v>
      </c>
      <c r="AG463" s="373">
        <v>17</v>
      </c>
      <c r="AH463" s="373">
        <v>14</v>
      </c>
      <c r="AI463" s="374">
        <v>17</v>
      </c>
      <c r="AJ463" s="374">
        <v>17</v>
      </c>
      <c r="AK463" s="374">
        <v>14</v>
      </c>
      <c r="AL463" s="374">
        <v>15</v>
      </c>
      <c r="AM463" s="226">
        <v>296</v>
      </c>
      <c r="AN463" s="226">
        <v>757</v>
      </c>
      <c r="AO463" s="226">
        <v>774</v>
      </c>
      <c r="AP463" s="226">
        <v>661</v>
      </c>
      <c r="AQ463" s="227">
        <v>775</v>
      </c>
      <c r="AR463" s="227">
        <v>790</v>
      </c>
      <c r="AS463" s="227">
        <v>676</v>
      </c>
      <c r="AT463" s="227">
        <v>605</v>
      </c>
      <c r="AU463" s="226">
        <v>232</v>
      </c>
      <c r="AV463" s="226">
        <v>625</v>
      </c>
      <c r="AW463" s="226">
        <v>641</v>
      </c>
      <c r="AX463" s="226">
        <v>551</v>
      </c>
      <c r="AY463" s="227">
        <v>578</v>
      </c>
      <c r="AZ463" s="227">
        <v>593</v>
      </c>
      <c r="BA463" s="227">
        <v>500</v>
      </c>
      <c r="BB463" s="227">
        <v>441</v>
      </c>
      <c r="BC463" s="226">
        <f t="shared" si="181"/>
        <v>64</v>
      </c>
      <c r="BD463" s="226">
        <f t="shared" si="181"/>
        <v>121</v>
      </c>
      <c r="BE463" s="226">
        <f t="shared" si="181"/>
        <v>111</v>
      </c>
      <c r="BF463" s="226">
        <f t="shared" si="181"/>
        <v>81</v>
      </c>
      <c r="BG463" s="218">
        <f t="shared" si="186"/>
        <v>183</v>
      </c>
      <c r="BH463" s="218">
        <f t="shared" si="186"/>
        <v>170</v>
      </c>
      <c r="BI463" s="218">
        <f t="shared" si="186"/>
        <v>142</v>
      </c>
      <c r="BJ463" s="218">
        <f t="shared" si="186"/>
        <v>142</v>
      </c>
      <c r="BK463" s="226">
        <f t="shared" si="183"/>
        <v>0</v>
      </c>
      <c r="BL463" s="226">
        <f t="shared" si="183"/>
        <v>11</v>
      </c>
      <c r="BM463" s="226">
        <f t="shared" si="183"/>
        <v>22</v>
      </c>
      <c r="BN463" s="226">
        <f t="shared" si="182"/>
        <v>29</v>
      </c>
      <c r="BO463" s="227">
        <f t="shared" si="182"/>
        <v>14</v>
      </c>
      <c r="BP463" s="227">
        <f t="shared" si="182"/>
        <v>27</v>
      </c>
      <c r="BQ463" s="227">
        <f t="shared" si="182"/>
        <v>34</v>
      </c>
      <c r="BR463" s="227">
        <f t="shared" si="182"/>
        <v>22</v>
      </c>
      <c r="BS463" s="226">
        <v>0</v>
      </c>
      <c r="BT463" s="226">
        <v>11</v>
      </c>
      <c r="BU463" s="226">
        <v>22</v>
      </c>
      <c r="BV463" s="226">
        <v>29</v>
      </c>
      <c r="BW463" s="227">
        <v>14</v>
      </c>
      <c r="BX463" s="227">
        <v>27</v>
      </c>
      <c r="BY463" s="227">
        <v>34</v>
      </c>
      <c r="BZ463" s="227">
        <v>22</v>
      </c>
      <c r="CA463" s="226">
        <v>0</v>
      </c>
      <c r="CB463" s="226">
        <f>IFERROR(VLOOKUP($G463,[12]ITEM!$B$2:$AC$939,26,0),0)</f>
        <v>0</v>
      </c>
      <c r="CC463" s="226">
        <f>IFERROR(VLOOKUP($G463,[12]ITEM!$B$2:$AC$939,27,0),0)</f>
        <v>0</v>
      </c>
      <c r="CD463" s="226">
        <f>IFERROR(VLOOKUP($G463,[12]ITEM!$B$2:$AC$939,28,0),0)</f>
        <v>0</v>
      </c>
      <c r="CE463" s="227">
        <v>0</v>
      </c>
      <c r="CF463" s="227">
        <v>0</v>
      </c>
      <c r="CG463" s="227">
        <v>0</v>
      </c>
      <c r="CH463" s="227">
        <v>0</v>
      </c>
      <c r="CI463" s="375"/>
      <c r="CJ463" s="226">
        <f t="shared" si="189"/>
        <v>64</v>
      </c>
      <c r="CK463" s="226">
        <f t="shared" si="189"/>
        <v>164</v>
      </c>
      <c r="CL463" s="226">
        <f t="shared" si="189"/>
        <v>168</v>
      </c>
      <c r="CM463" s="226">
        <f t="shared" si="188"/>
        <v>143</v>
      </c>
      <c r="CN463" s="227">
        <f t="shared" si="188"/>
        <v>183</v>
      </c>
      <c r="CO463" s="227">
        <f t="shared" si="188"/>
        <v>195.88739910510469</v>
      </c>
      <c r="CP463" s="227">
        <f t="shared" si="188"/>
        <v>182.22156450648134</v>
      </c>
      <c r="CQ463" s="227">
        <f t="shared" si="184"/>
        <v>191.09416528598302</v>
      </c>
      <c r="CR463" s="226">
        <v>64</v>
      </c>
      <c r="CS463" s="226">
        <v>163</v>
      </c>
      <c r="CT463" s="226">
        <v>167</v>
      </c>
      <c r="CU463" s="226">
        <v>142</v>
      </c>
      <c r="CV463" s="227">
        <f t="shared" si="195"/>
        <v>45</v>
      </c>
      <c r="CW463" s="227">
        <f>CV463*(1+('[13]GROWTH (YoY)'!AR463/100))</f>
        <v>45.887399105104699</v>
      </c>
      <c r="CX463" s="227">
        <f>CW463*(1+('[13]GROWTH (YoY)'!AS463/100))</f>
        <v>39.221564506481336</v>
      </c>
      <c r="CY463" s="227">
        <f>CX463*(1+('[13]GROWTH (YoY)'!AT463/100))</f>
        <v>35.094165285983017</v>
      </c>
      <c r="CZ463" s="226">
        <v>0</v>
      </c>
      <c r="DA463" s="226">
        <v>0</v>
      </c>
      <c r="DB463" s="226">
        <v>0</v>
      </c>
      <c r="DC463" s="226">
        <v>0</v>
      </c>
      <c r="DD463" s="227">
        <v>137</v>
      </c>
      <c r="DE463" s="227">
        <v>149</v>
      </c>
      <c r="DF463" s="227">
        <v>142</v>
      </c>
      <c r="DG463" s="227">
        <v>155</v>
      </c>
      <c r="DH463" s="226">
        <v>0</v>
      </c>
      <c r="DI463" s="226">
        <v>1</v>
      </c>
      <c r="DJ463" s="226">
        <v>1</v>
      </c>
      <c r="DK463" s="226">
        <v>1</v>
      </c>
      <c r="DL463" s="227">
        <v>1</v>
      </c>
      <c r="DM463" s="227">
        <v>1</v>
      </c>
      <c r="DN463" s="227">
        <v>1</v>
      </c>
      <c r="DO463" s="227">
        <v>1</v>
      </c>
      <c r="DP463" s="376">
        <f t="shared" si="187"/>
        <v>0</v>
      </c>
      <c r="DQ463" s="226">
        <f t="shared" si="187"/>
        <v>-43</v>
      </c>
      <c r="DR463" s="226">
        <f t="shared" si="187"/>
        <v>-57</v>
      </c>
      <c r="DS463" s="226">
        <f t="shared" si="190"/>
        <v>-62</v>
      </c>
      <c r="DT463" s="227">
        <f t="shared" si="190"/>
        <v>0</v>
      </c>
      <c r="DU463" s="227">
        <f t="shared" si="190"/>
        <v>-25.887399105104691</v>
      </c>
      <c r="DV463" s="227">
        <f t="shared" si="190"/>
        <v>-40.221564506481343</v>
      </c>
      <c r="DW463" s="227">
        <f t="shared" si="190"/>
        <v>-49.094165285983024</v>
      </c>
      <c r="DX463" s="377">
        <f t="shared" si="192"/>
        <v>0.63769889840881278</v>
      </c>
      <c r="DY463" s="377">
        <f t="shared" si="192"/>
        <v>0.65731100045269353</v>
      </c>
      <c r="DZ463" s="377">
        <f t="shared" si="192"/>
        <v>0.65767359575409112</v>
      </c>
      <c r="EA463" s="377">
        <f t="shared" si="191"/>
        <v>0.65717244950802689</v>
      </c>
      <c r="EB463" s="378">
        <f t="shared" si="191"/>
        <v>0.65215439856373425</v>
      </c>
      <c r="EC463" s="378">
        <f t="shared" si="191"/>
        <v>0.65816767502160756</v>
      </c>
      <c r="ED463" s="378">
        <f t="shared" si="191"/>
        <v>0.65737455651292453</v>
      </c>
      <c r="EE463" s="378">
        <f t="shared" si="185"/>
        <v>0.68993839835728954</v>
      </c>
      <c r="EG463" s="226">
        <v>817</v>
      </c>
      <c r="EH463" s="226">
        <v>503</v>
      </c>
      <c r="EI463" s="226">
        <v>314</v>
      </c>
      <c r="EJ463" s="226">
        <v>206</v>
      </c>
      <c r="EK463" s="226">
        <v>36</v>
      </c>
      <c r="EL463" s="226">
        <v>9215</v>
      </c>
      <c r="EM463" s="226">
        <v>9172</v>
      </c>
      <c r="EN463" s="379">
        <f t="shared" si="196"/>
        <v>0.61566707466340265</v>
      </c>
      <c r="EO463" s="226">
        <f t="shared" si="197"/>
        <v>65.605095541401269</v>
      </c>
      <c r="EP463" s="379">
        <f t="shared" si="198"/>
        <v>4.4063647490820076E-2</v>
      </c>
      <c r="EQ463" s="226">
        <f t="shared" si="199"/>
        <v>3906.6739012479652</v>
      </c>
      <c r="ER463" s="226">
        <f t="shared" si="200"/>
        <v>1871.6383195231865</v>
      </c>
      <c r="ES463" s="292"/>
      <c r="ET463" s="227">
        <v>2125</v>
      </c>
      <c r="EU463" s="227">
        <v>1481</v>
      </c>
      <c r="EV463" s="227">
        <v>643</v>
      </c>
      <c r="EW463" s="227">
        <v>385</v>
      </c>
      <c r="EX463" s="227">
        <v>103</v>
      </c>
      <c r="EY463" s="227">
        <v>12239</v>
      </c>
      <c r="EZ463" s="227">
        <v>12186</v>
      </c>
      <c r="FA463" s="380">
        <f t="shared" si="202"/>
        <v>0.69694117647058829</v>
      </c>
      <c r="FB463" s="228">
        <f t="shared" si="203"/>
        <v>59.875583203732511</v>
      </c>
      <c r="FC463" s="380">
        <f t="shared" si="204"/>
        <v>4.8470588235294119E-2</v>
      </c>
      <c r="FD463" s="227">
        <f t="shared" si="205"/>
        <v>8415.7202385815835</v>
      </c>
      <c r="FE463" s="227">
        <f t="shared" si="206"/>
        <v>2632.8026697302917</v>
      </c>
      <c r="FF463" s="227">
        <v>620</v>
      </c>
      <c r="FG463" s="228">
        <f t="shared" si="201"/>
        <v>61.612903225806448</v>
      </c>
      <c r="FH463" s="227">
        <v>382</v>
      </c>
      <c r="FI463" s="227">
        <v>620</v>
      </c>
      <c r="FJ463" s="227">
        <v>2</v>
      </c>
      <c r="FK463" s="227">
        <f t="shared" si="193"/>
        <v>236</v>
      </c>
      <c r="FL463" s="227">
        <v>43</v>
      </c>
      <c r="FM463" s="227">
        <f t="shared" si="194"/>
        <v>193</v>
      </c>
      <c r="FZ463" s="229"/>
      <c r="GA463" s="229"/>
      <c r="GB463" s="229"/>
      <c r="GC463" s="229"/>
      <c r="GD463" s="229"/>
    </row>
    <row r="464" spans="1:186" s="368" customFormat="1">
      <c r="A464" s="287" t="s">
        <v>1158</v>
      </c>
      <c r="B464" s="369" t="s">
        <v>1159</v>
      </c>
      <c r="C464" s="287" t="s">
        <v>1160</v>
      </c>
      <c r="D464" s="287" t="s">
        <v>3123</v>
      </c>
      <c r="E464" s="369" t="s">
        <v>1161</v>
      </c>
      <c r="F464" s="287">
        <v>461</v>
      </c>
      <c r="G464" s="407" t="s">
        <v>1172</v>
      </c>
      <c r="H464" s="392" t="s">
        <v>1173</v>
      </c>
      <c r="I464" s="287" t="s">
        <v>1168</v>
      </c>
      <c r="J464" s="369" t="s">
        <v>1169</v>
      </c>
      <c r="K464" s="287" t="s">
        <v>712</v>
      </c>
      <c r="L464" s="369" t="s">
        <v>1169</v>
      </c>
      <c r="M464" s="369" t="s">
        <v>3124</v>
      </c>
      <c r="N464" s="372">
        <v>1</v>
      </c>
      <c r="O464" s="373">
        <v>3203</v>
      </c>
      <c r="P464" s="373">
        <v>3444</v>
      </c>
      <c r="Q464" s="373">
        <v>3512</v>
      </c>
      <c r="R464" s="373">
        <v>5493</v>
      </c>
      <c r="S464" s="374">
        <v>3474</v>
      </c>
      <c r="T464" s="374">
        <v>3602</v>
      </c>
      <c r="U464" s="374">
        <v>5636</v>
      </c>
      <c r="V464" s="374">
        <v>5553</v>
      </c>
      <c r="W464" s="373">
        <v>2293</v>
      </c>
      <c r="X464" s="373">
        <v>2309</v>
      </c>
      <c r="Y464" s="373">
        <v>2355</v>
      </c>
      <c r="Z464" s="373">
        <v>3683</v>
      </c>
      <c r="AA464" s="374">
        <v>2310</v>
      </c>
      <c r="AB464" s="374">
        <v>2415</v>
      </c>
      <c r="AC464" s="374">
        <v>3781</v>
      </c>
      <c r="AD464" s="374">
        <v>3835</v>
      </c>
      <c r="AE464" s="373">
        <v>37</v>
      </c>
      <c r="AF464" s="373">
        <v>28</v>
      </c>
      <c r="AG464" s="373">
        <v>26</v>
      </c>
      <c r="AH464" s="373">
        <v>41</v>
      </c>
      <c r="AI464" s="374">
        <v>28</v>
      </c>
      <c r="AJ464" s="374">
        <v>27</v>
      </c>
      <c r="AK464" s="374">
        <v>41</v>
      </c>
      <c r="AL464" s="374">
        <v>44</v>
      </c>
      <c r="AM464" s="226">
        <v>910</v>
      </c>
      <c r="AN464" s="226">
        <v>1135</v>
      </c>
      <c r="AO464" s="226">
        <v>1157</v>
      </c>
      <c r="AP464" s="226">
        <v>1810</v>
      </c>
      <c r="AQ464" s="227">
        <v>1164</v>
      </c>
      <c r="AR464" s="227">
        <v>1187</v>
      </c>
      <c r="AS464" s="227">
        <v>1855</v>
      </c>
      <c r="AT464" s="227">
        <v>1717</v>
      </c>
      <c r="AU464" s="226">
        <v>674</v>
      </c>
      <c r="AV464" s="226">
        <v>848</v>
      </c>
      <c r="AW464" s="226">
        <v>901</v>
      </c>
      <c r="AX464" s="226">
        <v>1427</v>
      </c>
      <c r="AY464" s="227">
        <v>999</v>
      </c>
      <c r="AZ464" s="227">
        <v>1061</v>
      </c>
      <c r="BA464" s="227">
        <v>1651</v>
      </c>
      <c r="BB464" s="227">
        <v>1541</v>
      </c>
      <c r="BC464" s="226">
        <f t="shared" si="181"/>
        <v>236</v>
      </c>
      <c r="BD464" s="226">
        <f t="shared" si="181"/>
        <v>-58</v>
      </c>
      <c r="BE464" s="226">
        <f t="shared" si="181"/>
        <v>-643</v>
      </c>
      <c r="BF464" s="226">
        <f t="shared" si="181"/>
        <v>-528</v>
      </c>
      <c r="BG464" s="218">
        <f t="shared" si="186"/>
        <v>150</v>
      </c>
      <c r="BH464" s="218">
        <f t="shared" si="186"/>
        <v>110</v>
      </c>
      <c r="BI464" s="218">
        <f t="shared" si="186"/>
        <v>187</v>
      </c>
      <c r="BJ464" s="218">
        <f t="shared" si="186"/>
        <v>158</v>
      </c>
      <c r="BK464" s="226">
        <f t="shared" si="183"/>
        <v>0</v>
      </c>
      <c r="BL464" s="226">
        <f t="shared" si="183"/>
        <v>345</v>
      </c>
      <c r="BM464" s="226">
        <f t="shared" si="183"/>
        <v>899</v>
      </c>
      <c r="BN464" s="226">
        <f t="shared" si="182"/>
        <v>911</v>
      </c>
      <c r="BO464" s="227">
        <f t="shared" si="182"/>
        <v>15</v>
      </c>
      <c r="BP464" s="227">
        <f t="shared" si="182"/>
        <v>16</v>
      </c>
      <c r="BQ464" s="227">
        <f t="shared" si="182"/>
        <v>17</v>
      </c>
      <c r="BR464" s="227">
        <f t="shared" si="182"/>
        <v>18</v>
      </c>
      <c r="BS464" s="226">
        <v>0</v>
      </c>
      <c r="BT464" s="226">
        <v>345</v>
      </c>
      <c r="BU464" s="226">
        <v>899</v>
      </c>
      <c r="BV464" s="226">
        <v>911</v>
      </c>
      <c r="BW464" s="227">
        <v>15</v>
      </c>
      <c r="BX464" s="227">
        <v>16</v>
      </c>
      <c r="BY464" s="227">
        <v>17</v>
      </c>
      <c r="BZ464" s="227">
        <v>18</v>
      </c>
      <c r="CA464" s="226">
        <v>0</v>
      </c>
      <c r="CB464" s="226">
        <f>IFERROR(VLOOKUP($G464,[12]ITEM!$B$2:$AC$939,26,0),0)</f>
        <v>0</v>
      </c>
      <c r="CC464" s="226">
        <f>IFERROR(VLOOKUP($G464,[12]ITEM!$B$2:$AC$939,27,0),0)</f>
        <v>0</v>
      </c>
      <c r="CD464" s="226">
        <f>IFERROR(VLOOKUP($G464,[12]ITEM!$B$2:$AC$939,28,0),0)</f>
        <v>0</v>
      </c>
      <c r="CE464" s="227">
        <v>0</v>
      </c>
      <c r="CF464" s="227">
        <v>0</v>
      </c>
      <c r="CG464" s="227">
        <v>0</v>
      </c>
      <c r="CH464" s="227">
        <v>0</v>
      </c>
      <c r="CI464" s="375"/>
      <c r="CJ464" s="226">
        <f t="shared" si="189"/>
        <v>236</v>
      </c>
      <c r="CK464" s="226">
        <f t="shared" si="189"/>
        <v>314</v>
      </c>
      <c r="CL464" s="226">
        <f t="shared" si="189"/>
        <v>324</v>
      </c>
      <c r="CM464" s="226">
        <f t="shared" si="188"/>
        <v>480</v>
      </c>
      <c r="CN464" s="227">
        <f t="shared" si="188"/>
        <v>150</v>
      </c>
      <c r="CO464" s="227">
        <f t="shared" si="188"/>
        <v>165.28700323889603</v>
      </c>
      <c r="CP464" s="227">
        <f t="shared" si="188"/>
        <v>145.61535167093209</v>
      </c>
      <c r="CQ464" s="227">
        <f t="shared" si="184"/>
        <v>163.88391511449746</v>
      </c>
      <c r="CR464" s="226">
        <v>206</v>
      </c>
      <c r="CS464" s="226">
        <v>256</v>
      </c>
      <c r="CT464" s="226">
        <v>261</v>
      </c>
      <c r="CU464" s="226">
        <v>409</v>
      </c>
      <c r="CV464" s="227">
        <f t="shared" si="195"/>
        <v>-36</v>
      </c>
      <c r="CW464" s="227">
        <f>CV464*(1+('[13]GROWTH (YoY)'!AR464/100))</f>
        <v>-36.71299676110398</v>
      </c>
      <c r="CX464" s="227">
        <f>CW464*(1+('[13]GROWTH (YoY)'!AS464/100))</f>
        <v>-57.384648329067907</v>
      </c>
      <c r="CY464" s="227">
        <f>CX464*(1+('[13]GROWTH (YoY)'!AT464/100))</f>
        <v>-53.116084885502552</v>
      </c>
      <c r="CZ464" s="226">
        <v>0</v>
      </c>
      <c r="DA464" s="226">
        <v>0</v>
      </c>
      <c r="DB464" s="226">
        <v>0</v>
      </c>
      <c r="DC464" s="226">
        <v>0</v>
      </c>
      <c r="DD464" s="227">
        <v>129</v>
      </c>
      <c r="DE464" s="227">
        <v>140</v>
      </c>
      <c r="DF464" s="227">
        <v>134</v>
      </c>
      <c r="DG464" s="227">
        <v>146</v>
      </c>
      <c r="DH464" s="226">
        <v>30</v>
      </c>
      <c r="DI464" s="226">
        <v>58</v>
      </c>
      <c r="DJ464" s="226">
        <v>63</v>
      </c>
      <c r="DK464" s="226">
        <v>71</v>
      </c>
      <c r="DL464" s="227">
        <v>57</v>
      </c>
      <c r="DM464" s="227">
        <v>62</v>
      </c>
      <c r="DN464" s="227">
        <v>69</v>
      </c>
      <c r="DO464" s="227">
        <v>71</v>
      </c>
      <c r="DP464" s="376">
        <f t="shared" si="187"/>
        <v>0</v>
      </c>
      <c r="DQ464" s="226">
        <f t="shared" si="187"/>
        <v>-372</v>
      </c>
      <c r="DR464" s="226">
        <f t="shared" si="187"/>
        <v>-967</v>
      </c>
      <c r="DS464" s="226">
        <f t="shared" si="190"/>
        <v>-1008</v>
      </c>
      <c r="DT464" s="227">
        <f t="shared" si="190"/>
        <v>0</v>
      </c>
      <c r="DU464" s="227">
        <f t="shared" si="190"/>
        <v>-55.287003238896034</v>
      </c>
      <c r="DV464" s="227">
        <f t="shared" si="190"/>
        <v>41.384648329067915</v>
      </c>
      <c r="DW464" s="227">
        <f t="shared" si="190"/>
        <v>-5.8839151144974551</v>
      </c>
      <c r="DX464" s="377">
        <f t="shared" si="192"/>
        <v>0.71589135185763342</v>
      </c>
      <c r="DY464" s="377">
        <f t="shared" si="192"/>
        <v>0.67044134727061555</v>
      </c>
      <c r="DZ464" s="377">
        <f t="shared" si="192"/>
        <v>0.67055808656036442</v>
      </c>
      <c r="EA464" s="377">
        <f t="shared" si="191"/>
        <v>0.67048971418168579</v>
      </c>
      <c r="EB464" s="378">
        <f t="shared" si="191"/>
        <v>0.66493955094991364</v>
      </c>
      <c r="EC464" s="378">
        <f t="shared" si="191"/>
        <v>0.67046085508051079</v>
      </c>
      <c r="ED464" s="378">
        <f t="shared" si="191"/>
        <v>0.6708658623136976</v>
      </c>
      <c r="EE464" s="378">
        <f t="shared" si="185"/>
        <v>0.69061768413470193</v>
      </c>
      <c r="EG464" s="226">
        <v>3205</v>
      </c>
      <c r="EH464" s="226">
        <v>2015</v>
      </c>
      <c r="EI464" s="226">
        <v>1189</v>
      </c>
      <c r="EJ464" s="226">
        <v>678</v>
      </c>
      <c r="EK464" s="226">
        <v>570</v>
      </c>
      <c r="EL464" s="226">
        <v>31134</v>
      </c>
      <c r="EM464" s="226">
        <v>30689</v>
      </c>
      <c r="EN464" s="379">
        <f t="shared" si="196"/>
        <v>0.62870514820592827</v>
      </c>
      <c r="EO464" s="226">
        <f t="shared" si="197"/>
        <v>57.022708158116068</v>
      </c>
      <c r="EP464" s="379">
        <f t="shared" si="198"/>
        <v>0.17784711388455537</v>
      </c>
      <c r="EQ464" s="226">
        <f t="shared" si="199"/>
        <v>18307.959144343804</v>
      </c>
      <c r="ER464" s="226">
        <f t="shared" si="200"/>
        <v>1841.0505392811756</v>
      </c>
      <c r="ES464" s="292"/>
      <c r="ET464" s="227">
        <v>3312</v>
      </c>
      <c r="EU464" s="227">
        <v>2084</v>
      </c>
      <c r="EV464" s="227">
        <v>1229</v>
      </c>
      <c r="EW464" s="227">
        <v>769</v>
      </c>
      <c r="EX464" s="227">
        <v>388</v>
      </c>
      <c r="EY464" s="227">
        <v>31921</v>
      </c>
      <c r="EZ464" s="227">
        <v>31182</v>
      </c>
      <c r="FA464" s="380">
        <f t="shared" si="202"/>
        <v>0.62922705314009664</v>
      </c>
      <c r="FB464" s="228">
        <f t="shared" si="203"/>
        <v>62.571196094385684</v>
      </c>
      <c r="FC464" s="380">
        <f t="shared" si="204"/>
        <v>0.11714975845410629</v>
      </c>
      <c r="FD464" s="227">
        <f t="shared" si="205"/>
        <v>12155.007675198145</v>
      </c>
      <c r="FE464" s="227">
        <f t="shared" si="206"/>
        <v>2055.1386483655101</v>
      </c>
      <c r="FF464" s="227">
        <v>902</v>
      </c>
      <c r="FG464" s="228">
        <f t="shared" si="201"/>
        <v>85.033259423503324</v>
      </c>
      <c r="FH464" s="227">
        <v>767</v>
      </c>
      <c r="FI464" s="227">
        <v>902</v>
      </c>
      <c r="FJ464" s="227">
        <v>19</v>
      </c>
      <c r="FK464" s="227">
        <f t="shared" si="193"/>
        <v>116</v>
      </c>
      <c r="FL464" s="227">
        <v>77</v>
      </c>
      <c r="FM464" s="227">
        <f t="shared" si="194"/>
        <v>39</v>
      </c>
      <c r="FZ464" s="229"/>
      <c r="GA464" s="229"/>
      <c r="GB464" s="229"/>
      <c r="GC464" s="229"/>
      <c r="GD464" s="229"/>
    </row>
    <row r="465" spans="1:186" s="368" customFormat="1">
      <c r="A465" s="287" t="s">
        <v>1158</v>
      </c>
      <c r="B465" s="369" t="s">
        <v>1159</v>
      </c>
      <c r="C465" s="287" t="s">
        <v>1174</v>
      </c>
      <c r="D465" s="287" t="s">
        <v>3123</v>
      </c>
      <c r="E465" s="369" t="s">
        <v>1175</v>
      </c>
      <c r="F465" s="287">
        <v>462</v>
      </c>
      <c r="G465" s="392" t="s">
        <v>1176</v>
      </c>
      <c r="H465" s="392" t="s">
        <v>1177</v>
      </c>
      <c r="I465" s="287" t="s">
        <v>1178</v>
      </c>
      <c r="J465" s="392" t="s">
        <v>1179</v>
      </c>
      <c r="K465" s="393" t="s">
        <v>728</v>
      </c>
      <c r="L465" s="286" t="s">
        <v>1179</v>
      </c>
      <c r="M465" s="286" t="s">
        <v>3124</v>
      </c>
      <c r="N465" s="372">
        <v>1</v>
      </c>
      <c r="O465" s="373">
        <v>3925</v>
      </c>
      <c r="P465" s="373">
        <v>3453</v>
      </c>
      <c r="Q465" s="373">
        <v>3436</v>
      </c>
      <c r="R465" s="373">
        <v>4211</v>
      </c>
      <c r="S465" s="374">
        <v>3506</v>
      </c>
      <c r="T465" s="374">
        <v>3436</v>
      </c>
      <c r="U465" s="374">
        <v>4333</v>
      </c>
      <c r="V465" s="374">
        <v>5068</v>
      </c>
      <c r="W465" s="373">
        <v>2865</v>
      </c>
      <c r="X465" s="373">
        <v>2490</v>
      </c>
      <c r="Y465" s="373">
        <v>2500</v>
      </c>
      <c r="Z465" s="373">
        <v>3064</v>
      </c>
      <c r="AA465" s="374">
        <v>2515</v>
      </c>
      <c r="AB465" s="374">
        <v>2472</v>
      </c>
      <c r="AC465" s="374">
        <v>3156</v>
      </c>
      <c r="AD465" s="374">
        <v>3541</v>
      </c>
      <c r="AE465" s="373">
        <v>44</v>
      </c>
      <c r="AF465" s="373">
        <v>30</v>
      </c>
      <c r="AG465" s="373">
        <v>28</v>
      </c>
      <c r="AH465" s="373">
        <v>34</v>
      </c>
      <c r="AI465" s="374">
        <v>30</v>
      </c>
      <c r="AJ465" s="374">
        <v>27</v>
      </c>
      <c r="AK465" s="374">
        <v>34</v>
      </c>
      <c r="AL465" s="374">
        <v>40</v>
      </c>
      <c r="AM465" s="226">
        <v>1060</v>
      </c>
      <c r="AN465" s="226">
        <v>963</v>
      </c>
      <c r="AO465" s="226">
        <v>936</v>
      </c>
      <c r="AP465" s="226">
        <v>1147</v>
      </c>
      <c r="AQ465" s="227">
        <v>991</v>
      </c>
      <c r="AR465" s="227">
        <v>964</v>
      </c>
      <c r="AS465" s="227">
        <v>1177</v>
      </c>
      <c r="AT465" s="227">
        <v>1527</v>
      </c>
      <c r="AU465" s="226">
        <v>709</v>
      </c>
      <c r="AV465" s="226">
        <v>599</v>
      </c>
      <c r="AW465" s="226">
        <v>635</v>
      </c>
      <c r="AX465" s="226">
        <v>767</v>
      </c>
      <c r="AY465" s="227">
        <v>763</v>
      </c>
      <c r="AZ465" s="227">
        <v>769</v>
      </c>
      <c r="BA465" s="227">
        <v>929</v>
      </c>
      <c r="BB465" s="227">
        <v>1165</v>
      </c>
      <c r="BC465" s="226">
        <f t="shared" ref="BC465:BI516" si="207">AM465-AU465-BK465</f>
        <v>329</v>
      </c>
      <c r="BD465" s="226">
        <f t="shared" si="207"/>
        <v>312</v>
      </c>
      <c r="BE465" s="226">
        <f t="shared" si="207"/>
        <v>210</v>
      </c>
      <c r="BF465" s="226">
        <f t="shared" si="207"/>
        <v>278</v>
      </c>
      <c r="BG465" s="218">
        <f t="shared" si="186"/>
        <v>191</v>
      </c>
      <c r="BH465" s="218">
        <f t="shared" si="186"/>
        <v>110</v>
      </c>
      <c r="BI465" s="218">
        <f t="shared" si="186"/>
        <v>152</v>
      </c>
      <c r="BJ465" s="218">
        <f t="shared" si="186"/>
        <v>295</v>
      </c>
      <c r="BK465" s="226">
        <f t="shared" si="183"/>
        <v>22</v>
      </c>
      <c r="BL465" s="226">
        <f t="shared" si="183"/>
        <v>52</v>
      </c>
      <c r="BM465" s="226">
        <f t="shared" si="183"/>
        <v>91</v>
      </c>
      <c r="BN465" s="226">
        <f t="shared" si="182"/>
        <v>102</v>
      </c>
      <c r="BO465" s="227">
        <f t="shared" si="182"/>
        <v>37</v>
      </c>
      <c r="BP465" s="227">
        <f t="shared" si="182"/>
        <v>85</v>
      </c>
      <c r="BQ465" s="227">
        <f t="shared" si="182"/>
        <v>96</v>
      </c>
      <c r="BR465" s="227">
        <f t="shared" si="182"/>
        <v>67</v>
      </c>
      <c r="BS465" s="226">
        <v>22</v>
      </c>
      <c r="BT465" s="226">
        <v>52</v>
      </c>
      <c r="BU465" s="226">
        <v>91</v>
      </c>
      <c r="BV465" s="226">
        <v>102</v>
      </c>
      <c r="BW465" s="227">
        <v>37</v>
      </c>
      <c r="BX465" s="227">
        <v>85</v>
      </c>
      <c r="BY465" s="227">
        <v>96</v>
      </c>
      <c r="BZ465" s="227">
        <v>67</v>
      </c>
      <c r="CA465" s="226">
        <v>0</v>
      </c>
      <c r="CB465" s="226">
        <f>IFERROR(VLOOKUP($G465,[12]ITEM!$B$2:$AC$939,26,0),0)</f>
        <v>0</v>
      </c>
      <c r="CC465" s="226">
        <f>IFERROR(VLOOKUP($G465,[12]ITEM!$B$2:$AC$939,27,0),0)</f>
        <v>0</v>
      </c>
      <c r="CD465" s="226">
        <f>IFERROR(VLOOKUP($G465,[12]ITEM!$B$2:$AC$939,28,0),0)</f>
        <v>0</v>
      </c>
      <c r="CE465" s="227">
        <v>0</v>
      </c>
      <c r="CF465" s="227">
        <v>0</v>
      </c>
      <c r="CG465" s="227">
        <v>0</v>
      </c>
      <c r="CH465" s="227">
        <v>0</v>
      </c>
      <c r="CI465" s="375"/>
      <c r="CJ465" s="226">
        <f t="shared" si="189"/>
        <v>329</v>
      </c>
      <c r="CK465" s="226">
        <f t="shared" si="189"/>
        <v>471</v>
      </c>
      <c r="CL465" s="226">
        <f t="shared" si="189"/>
        <v>502</v>
      </c>
      <c r="CM465" s="226">
        <f t="shared" si="188"/>
        <v>577</v>
      </c>
      <c r="CN465" s="227">
        <f t="shared" si="188"/>
        <v>191</v>
      </c>
      <c r="CO465" s="227">
        <f t="shared" si="188"/>
        <v>232.00015059354448</v>
      </c>
      <c r="CP465" s="227">
        <f t="shared" si="188"/>
        <v>225.56983816791308</v>
      </c>
      <c r="CQ465" s="227">
        <f t="shared" si="184"/>
        <v>164.81764064647615</v>
      </c>
      <c r="CR465" s="226">
        <v>124</v>
      </c>
      <c r="CS465" s="226">
        <v>112</v>
      </c>
      <c r="CT465" s="226">
        <v>109</v>
      </c>
      <c r="CU465" s="226">
        <v>134</v>
      </c>
      <c r="CV465" s="227">
        <f t="shared" si="195"/>
        <v>-220</v>
      </c>
      <c r="CW465" s="227">
        <f>CV465*(1+('[13]GROWTH (YoY)'!AR465/100))</f>
        <v>-213.99984940645552</v>
      </c>
      <c r="CX465" s="227">
        <f>CW465*(1+('[13]GROWTH (YoY)'!AS465/100))</f>
        <v>-261.43016183208692</v>
      </c>
      <c r="CY465" s="227">
        <f>CX465*(1+('[13]GROWTH (YoY)'!AT465/100))</f>
        <v>-339.18235935352385</v>
      </c>
      <c r="CZ465" s="226">
        <v>0</v>
      </c>
      <c r="DA465" s="226">
        <v>0</v>
      </c>
      <c r="DB465" s="226">
        <v>0</v>
      </c>
      <c r="DC465" s="226">
        <v>0</v>
      </c>
      <c r="DD465" s="227">
        <v>56</v>
      </c>
      <c r="DE465" s="227">
        <v>61</v>
      </c>
      <c r="DF465" s="227">
        <v>58</v>
      </c>
      <c r="DG465" s="227">
        <v>63</v>
      </c>
      <c r="DH465" s="226">
        <v>205</v>
      </c>
      <c r="DI465" s="226">
        <v>359</v>
      </c>
      <c r="DJ465" s="226">
        <v>393</v>
      </c>
      <c r="DK465" s="226">
        <v>443</v>
      </c>
      <c r="DL465" s="227">
        <v>355</v>
      </c>
      <c r="DM465" s="227">
        <v>385</v>
      </c>
      <c r="DN465" s="227">
        <v>429</v>
      </c>
      <c r="DO465" s="227">
        <v>441</v>
      </c>
      <c r="DP465" s="376">
        <f t="shared" si="187"/>
        <v>0</v>
      </c>
      <c r="DQ465" s="226">
        <f t="shared" si="187"/>
        <v>-159</v>
      </c>
      <c r="DR465" s="226">
        <f t="shared" si="187"/>
        <v>-292</v>
      </c>
      <c r="DS465" s="226">
        <f t="shared" si="190"/>
        <v>-299</v>
      </c>
      <c r="DT465" s="227">
        <f t="shared" si="190"/>
        <v>0</v>
      </c>
      <c r="DU465" s="227">
        <f t="shared" si="190"/>
        <v>-122.00015059354448</v>
      </c>
      <c r="DV465" s="227">
        <f t="shared" si="190"/>
        <v>-73.569838167913076</v>
      </c>
      <c r="DW465" s="227">
        <f t="shared" si="190"/>
        <v>130.18235935352385</v>
      </c>
      <c r="DX465" s="377">
        <f t="shared" si="192"/>
        <v>0.72993630573248403</v>
      </c>
      <c r="DY465" s="377">
        <f t="shared" si="192"/>
        <v>0.72111207645525632</v>
      </c>
      <c r="DZ465" s="377">
        <f t="shared" si="192"/>
        <v>0.72759022118742722</v>
      </c>
      <c r="EA465" s="377">
        <f t="shared" si="191"/>
        <v>0.72761814295891714</v>
      </c>
      <c r="EB465" s="378">
        <f t="shared" si="191"/>
        <v>0.71734169994295494</v>
      </c>
      <c r="EC465" s="378">
        <f t="shared" si="191"/>
        <v>0.71944121071012801</v>
      </c>
      <c r="ED465" s="378">
        <f t="shared" si="191"/>
        <v>0.72836372028617591</v>
      </c>
      <c r="EE465" s="378">
        <f t="shared" si="185"/>
        <v>0.69869771112865031</v>
      </c>
      <c r="EG465" s="226">
        <v>3927</v>
      </c>
      <c r="EH465" s="226">
        <v>2500</v>
      </c>
      <c r="EI465" s="226">
        <v>1427</v>
      </c>
      <c r="EJ465" s="226">
        <v>909</v>
      </c>
      <c r="EK465" s="226">
        <v>568</v>
      </c>
      <c r="EL465" s="226">
        <v>39015</v>
      </c>
      <c r="EM465" s="226">
        <v>38681</v>
      </c>
      <c r="EN465" s="379">
        <f t="shared" si="196"/>
        <v>0.63661828367710716</v>
      </c>
      <c r="EO465" s="226">
        <f t="shared" si="197"/>
        <v>63.700070077084789</v>
      </c>
      <c r="EP465" s="379">
        <f t="shared" si="198"/>
        <v>0.14463967405143877</v>
      </c>
      <c r="EQ465" s="226">
        <f t="shared" si="199"/>
        <v>14558.503139818018</v>
      </c>
      <c r="ER465" s="226">
        <f t="shared" si="200"/>
        <v>1958.3257930249993</v>
      </c>
      <c r="ES465" s="292"/>
      <c r="ET465" s="227">
        <v>4624</v>
      </c>
      <c r="EU465" s="227">
        <v>3134</v>
      </c>
      <c r="EV465" s="227">
        <v>1490</v>
      </c>
      <c r="EW465" s="227">
        <v>900</v>
      </c>
      <c r="EX465" s="227">
        <v>528</v>
      </c>
      <c r="EY465" s="227">
        <v>34146</v>
      </c>
      <c r="EZ465" s="227">
        <v>33435</v>
      </c>
      <c r="FA465" s="380">
        <f t="shared" si="202"/>
        <v>0.67776816608996537</v>
      </c>
      <c r="FB465" s="228">
        <f t="shared" si="203"/>
        <v>60.402684563758392</v>
      </c>
      <c r="FC465" s="380">
        <f t="shared" si="204"/>
        <v>0.11418685121107267</v>
      </c>
      <c r="FD465" s="227">
        <f t="shared" si="205"/>
        <v>15463.011772974873</v>
      </c>
      <c r="FE465" s="227">
        <f t="shared" si="206"/>
        <v>2243.1583669807087</v>
      </c>
      <c r="FF465" s="227">
        <v>1434</v>
      </c>
      <c r="FG465" s="228">
        <f t="shared" si="201"/>
        <v>77.057182705718276</v>
      </c>
      <c r="FH465" s="227">
        <v>1105</v>
      </c>
      <c r="FI465" s="227">
        <v>1434</v>
      </c>
      <c r="FJ465" s="227">
        <v>16</v>
      </c>
      <c r="FK465" s="227">
        <f t="shared" si="193"/>
        <v>313</v>
      </c>
      <c r="FL465" s="227">
        <v>93</v>
      </c>
      <c r="FM465" s="227">
        <f t="shared" si="194"/>
        <v>220</v>
      </c>
      <c r="FZ465" s="229"/>
      <c r="GA465" s="229"/>
      <c r="GB465" s="229"/>
      <c r="GC465" s="229"/>
      <c r="GD465" s="229"/>
    </row>
    <row r="466" spans="1:186" s="368" customFormat="1">
      <c r="A466" s="287" t="s">
        <v>1158</v>
      </c>
      <c r="B466" s="369" t="s">
        <v>1159</v>
      </c>
      <c r="C466" s="287" t="s">
        <v>1174</v>
      </c>
      <c r="D466" s="287" t="s">
        <v>3123</v>
      </c>
      <c r="E466" s="369" t="s">
        <v>1175</v>
      </c>
      <c r="F466" s="287">
        <v>463</v>
      </c>
      <c r="G466" s="392" t="s">
        <v>1180</v>
      </c>
      <c r="H466" s="392" t="s">
        <v>1181</v>
      </c>
      <c r="I466" s="287" t="s">
        <v>1178</v>
      </c>
      <c r="J466" s="392" t="s">
        <v>1179</v>
      </c>
      <c r="K466" s="393" t="s">
        <v>728</v>
      </c>
      <c r="L466" s="286" t="s">
        <v>1179</v>
      </c>
      <c r="M466" s="286" t="s">
        <v>3124</v>
      </c>
      <c r="N466" s="372">
        <v>1</v>
      </c>
      <c r="O466" s="373">
        <v>3166</v>
      </c>
      <c r="P466" s="373">
        <v>6177</v>
      </c>
      <c r="Q466" s="373">
        <v>3826</v>
      </c>
      <c r="R466" s="373">
        <v>6526</v>
      </c>
      <c r="S466" s="374">
        <v>6271</v>
      </c>
      <c r="T466" s="374">
        <v>3933</v>
      </c>
      <c r="U466" s="374">
        <v>6610</v>
      </c>
      <c r="V466" s="374">
        <v>9849</v>
      </c>
      <c r="W466" s="373">
        <v>2087</v>
      </c>
      <c r="X466" s="373">
        <v>4352</v>
      </c>
      <c r="Y466" s="373">
        <v>2718</v>
      </c>
      <c r="Z466" s="373">
        <v>4636</v>
      </c>
      <c r="AA466" s="374">
        <v>4395</v>
      </c>
      <c r="AB466" s="374">
        <v>2793</v>
      </c>
      <c r="AC466" s="374">
        <v>4669</v>
      </c>
      <c r="AD466" s="374">
        <v>6830</v>
      </c>
      <c r="AE466" s="373">
        <v>45</v>
      </c>
      <c r="AF466" s="373">
        <v>53</v>
      </c>
      <c r="AG466" s="373">
        <v>30</v>
      </c>
      <c r="AH466" s="373">
        <v>51</v>
      </c>
      <c r="AI466" s="374">
        <v>53</v>
      </c>
      <c r="AJ466" s="374">
        <v>31</v>
      </c>
      <c r="AK466" s="374">
        <v>51</v>
      </c>
      <c r="AL466" s="374">
        <v>78</v>
      </c>
      <c r="AM466" s="226">
        <v>1079</v>
      </c>
      <c r="AN466" s="226">
        <v>1825</v>
      </c>
      <c r="AO466" s="226">
        <v>1108</v>
      </c>
      <c r="AP466" s="226">
        <v>1891</v>
      </c>
      <c r="AQ466" s="227">
        <v>1876</v>
      </c>
      <c r="AR466" s="227">
        <v>1140</v>
      </c>
      <c r="AS466" s="227">
        <v>1941</v>
      </c>
      <c r="AT466" s="227">
        <v>3019</v>
      </c>
      <c r="AU466" s="226">
        <v>710</v>
      </c>
      <c r="AV466" s="226">
        <v>1171</v>
      </c>
      <c r="AW466" s="226">
        <v>774</v>
      </c>
      <c r="AX466" s="226">
        <v>1302</v>
      </c>
      <c r="AY466" s="227">
        <v>1515</v>
      </c>
      <c r="AZ466" s="227">
        <v>1007</v>
      </c>
      <c r="BA466" s="227">
        <v>1683</v>
      </c>
      <c r="BB466" s="227">
        <v>2552</v>
      </c>
      <c r="BC466" s="226">
        <f t="shared" si="207"/>
        <v>369</v>
      </c>
      <c r="BD466" s="226">
        <f t="shared" si="207"/>
        <v>640</v>
      </c>
      <c r="BE466" s="226">
        <f t="shared" si="207"/>
        <v>287</v>
      </c>
      <c r="BF466" s="226">
        <f t="shared" si="207"/>
        <v>534</v>
      </c>
      <c r="BG466" s="218">
        <f t="shared" si="186"/>
        <v>321</v>
      </c>
      <c r="BH466" s="218">
        <f t="shared" si="186"/>
        <v>55</v>
      </c>
      <c r="BI466" s="218">
        <f t="shared" si="186"/>
        <v>170</v>
      </c>
      <c r="BJ466" s="218">
        <f t="shared" si="186"/>
        <v>408</v>
      </c>
      <c r="BK466" s="226">
        <f t="shared" si="183"/>
        <v>0</v>
      </c>
      <c r="BL466" s="226">
        <f t="shared" si="183"/>
        <v>14</v>
      </c>
      <c r="BM466" s="226">
        <f t="shared" si="183"/>
        <v>47</v>
      </c>
      <c r="BN466" s="226">
        <f t="shared" si="182"/>
        <v>55</v>
      </c>
      <c r="BO466" s="227">
        <f t="shared" si="182"/>
        <v>40</v>
      </c>
      <c r="BP466" s="227">
        <f t="shared" si="182"/>
        <v>78</v>
      </c>
      <c r="BQ466" s="227">
        <f t="shared" si="182"/>
        <v>88</v>
      </c>
      <c r="BR466" s="227">
        <f t="shared" si="182"/>
        <v>59</v>
      </c>
      <c r="BS466" s="226">
        <v>0</v>
      </c>
      <c r="BT466" s="226">
        <v>14</v>
      </c>
      <c r="BU466" s="226">
        <v>47</v>
      </c>
      <c r="BV466" s="226">
        <v>55</v>
      </c>
      <c r="BW466" s="227">
        <v>40</v>
      </c>
      <c r="BX466" s="227">
        <v>78</v>
      </c>
      <c r="BY466" s="227">
        <v>88</v>
      </c>
      <c r="BZ466" s="227">
        <v>59</v>
      </c>
      <c r="CA466" s="226">
        <v>0</v>
      </c>
      <c r="CB466" s="226">
        <f>IFERROR(VLOOKUP($G466,[12]ITEM!$B$2:$AC$939,26,0),0)</f>
        <v>0</v>
      </c>
      <c r="CC466" s="226">
        <f>IFERROR(VLOOKUP($G466,[12]ITEM!$B$2:$AC$939,27,0),0)</f>
        <v>0</v>
      </c>
      <c r="CD466" s="226">
        <f>IFERROR(VLOOKUP($G466,[12]ITEM!$B$2:$AC$939,28,0),0)</f>
        <v>0</v>
      </c>
      <c r="CE466" s="227">
        <v>0</v>
      </c>
      <c r="CF466" s="227">
        <v>0</v>
      </c>
      <c r="CG466" s="227">
        <v>0</v>
      </c>
      <c r="CH466" s="227">
        <v>0</v>
      </c>
      <c r="CI466" s="375"/>
      <c r="CJ466" s="226">
        <f t="shared" si="189"/>
        <v>369</v>
      </c>
      <c r="CK466" s="226">
        <f t="shared" si="189"/>
        <v>632</v>
      </c>
      <c r="CL466" s="226">
        <f t="shared" si="189"/>
        <v>514</v>
      </c>
      <c r="CM466" s="226">
        <f t="shared" si="188"/>
        <v>708</v>
      </c>
      <c r="CN466" s="227">
        <f t="shared" si="188"/>
        <v>321</v>
      </c>
      <c r="CO466" s="227">
        <f t="shared" si="188"/>
        <v>485.2226947954814</v>
      </c>
      <c r="CP466" s="227">
        <f t="shared" si="188"/>
        <v>381.03430264773368</v>
      </c>
      <c r="CQ466" s="227">
        <f t="shared" si="184"/>
        <v>256.65504414138672</v>
      </c>
      <c r="CR466" s="226">
        <v>215</v>
      </c>
      <c r="CS466" s="226">
        <v>364</v>
      </c>
      <c r="CT466" s="226">
        <v>221</v>
      </c>
      <c r="CU466" s="226">
        <v>377</v>
      </c>
      <c r="CV466" s="227">
        <f t="shared" si="195"/>
        <v>-286</v>
      </c>
      <c r="CW466" s="227">
        <f>CV466*(1+('[13]GROWTH (YoY)'!AR466/100))</f>
        <v>-173.77730520451857</v>
      </c>
      <c r="CX466" s="227">
        <f>CW466*(1+('[13]GROWTH (YoY)'!AS466/100))</f>
        <v>-295.96569735226632</v>
      </c>
      <c r="CY466" s="227">
        <f>CX466*(1+('[13]GROWTH (YoY)'!AT466/100))</f>
        <v>-460.34495585861328</v>
      </c>
      <c r="CZ466" s="226">
        <v>0</v>
      </c>
      <c r="DA466" s="226">
        <v>0</v>
      </c>
      <c r="DB466" s="226">
        <v>0</v>
      </c>
      <c r="DC466" s="226">
        <v>0</v>
      </c>
      <c r="DD466" s="227">
        <v>342</v>
      </c>
      <c r="DE466" s="227">
        <v>372</v>
      </c>
      <c r="DF466" s="227">
        <v>356</v>
      </c>
      <c r="DG466" s="227">
        <v>388</v>
      </c>
      <c r="DH466" s="226">
        <v>154</v>
      </c>
      <c r="DI466" s="226">
        <v>268</v>
      </c>
      <c r="DJ466" s="226">
        <v>293</v>
      </c>
      <c r="DK466" s="226">
        <v>331</v>
      </c>
      <c r="DL466" s="227">
        <v>265</v>
      </c>
      <c r="DM466" s="227">
        <v>287</v>
      </c>
      <c r="DN466" s="227">
        <v>321</v>
      </c>
      <c r="DO466" s="227">
        <v>329</v>
      </c>
      <c r="DP466" s="376">
        <f t="shared" si="187"/>
        <v>0</v>
      </c>
      <c r="DQ466" s="226">
        <f t="shared" si="187"/>
        <v>8</v>
      </c>
      <c r="DR466" s="226">
        <f t="shared" si="187"/>
        <v>-227</v>
      </c>
      <c r="DS466" s="226">
        <f t="shared" si="190"/>
        <v>-174</v>
      </c>
      <c r="DT466" s="227">
        <f t="shared" si="190"/>
        <v>0</v>
      </c>
      <c r="DU466" s="227">
        <f t="shared" si="190"/>
        <v>-430.2226947954814</v>
      </c>
      <c r="DV466" s="227">
        <f t="shared" si="190"/>
        <v>-211.03430264773368</v>
      </c>
      <c r="DW466" s="227">
        <f t="shared" si="190"/>
        <v>151.34495585861328</v>
      </c>
      <c r="DX466" s="377">
        <f t="shared" si="192"/>
        <v>0.65919140871762472</v>
      </c>
      <c r="DY466" s="377">
        <f t="shared" si="192"/>
        <v>0.70454913388376239</v>
      </c>
      <c r="DZ466" s="377">
        <f t="shared" si="192"/>
        <v>0.71040250914793523</v>
      </c>
      <c r="EA466" s="377">
        <f t="shared" si="191"/>
        <v>0.71038921238124431</v>
      </c>
      <c r="EB466" s="378">
        <f t="shared" si="191"/>
        <v>0.70084516026152133</v>
      </c>
      <c r="EC466" s="378">
        <f t="shared" si="191"/>
        <v>0.71014492753623193</v>
      </c>
      <c r="ED466" s="378">
        <f t="shared" si="191"/>
        <v>0.70635400907715584</v>
      </c>
      <c r="EE466" s="378">
        <f t="shared" si="185"/>
        <v>0.69347141841811355</v>
      </c>
      <c r="EG466" s="226">
        <v>3168</v>
      </c>
      <c r="EH466" s="226">
        <v>2118</v>
      </c>
      <c r="EI466" s="226">
        <v>1049</v>
      </c>
      <c r="EJ466" s="226">
        <v>662</v>
      </c>
      <c r="EK466" s="226">
        <v>482</v>
      </c>
      <c r="EL466" s="226">
        <v>34559</v>
      </c>
      <c r="EM466" s="226">
        <v>33757</v>
      </c>
      <c r="EN466" s="379">
        <f t="shared" si="196"/>
        <v>0.66856060606060608</v>
      </c>
      <c r="EO466" s="226">
        <f t="shared" si="197"/>
        <v>63.107721639656809</v>
      </c>
      <c r="EP466" s="379">
        <f t="shared" si="198"/>
        <v>0.15214646464646464</v>
      </c>
      <c r="EQ466" s="226">
        <f t="shared" si="199"/>
        <v>13947.162822998351</v>
      </c>
      <c r="ER466" s="226">
        <f t="shared" si="200"/>
        <v>1634.228950044929</v>
      </c>
      <c r="ES466" s="292"/>
      <c r="ET466" s="227">
        <v>8084</v>
      </c>
      <c r="EU466" s="227">
        <v>5164</v>
      </c>
      <c r="EV466" s="227">
        <v>2920</v>
      </c>
      <c r="EW466" s="227">
        <v>1608</v>
      </c>
      <c r="EX466" s="227">
        <v>1147</v>
      </c>
      <c r="EY466" s="227">
        <v>62001</v>
      </c>
      <c r="EZ466" s="227">
        <v>59582</v>
      </c>
      <c r="FA466" s="380">
        <f t="shared" si="202"/>
        <v>0.63879267689262742</v>
      </c>
      <c r="FB466" s="228">
        <f t="shared" si="203"/>
        <v>55.06849315068493</v>
      </c>
      <c r="FC466" s="380">
        <f t="shared" si="204"/>
        <v>0.14188520534388915</v>
      </c>
      <c r="FD466" s="227">
        <f t="shared" si="205"/>
        <v>18499.701617715844</v>
      </c>
      <c r="FE466" s="227">
        <f t="shared" si="206"/>
        <v>2249.0013762545736</v>
      </c>
      <c r="FF466" s="227">
        <v>2725</v>
      </c>
      <c r="FG466" s="228">
        <f t="shared" si="201"/>
        <v>80.807339449541288</v>
      </c>
      <c r="FH466" s="227">
        <v>2202</v>
      </c>
      <c r="FI466" s="227">
        <v>2725</v>
      </c>
      <c r="FJ466" s="227">
        <v>30</v>
      </c>
      <c r="FK466" s="227">
        <f t="shared" si="193"/>
        <v>493</v>
      </c>
      <c r="FL466" s="227">
        <v>163</v>
      </c>
      <c r="FM466" s="227">
        <f t="shared" si="194"/>
        <v>330</v>
      </c>
      <c r="FZ466" s="229"/>
      <c r="GA466" s="229"/>
      <c r="GB466" s="229"/>
      <c r="GC466" s="229"/>
      <c r="GD466" s="229"/>
    </row>
    <row r="467" spans="1:186" s="368" customFormat="1">
      <c r="A467" s="287" t="s">
        <v>1158</v>
      </c>
      <c r="B467" s="369" t="s">
        <v>1159</v>
      </c>
      <c r="C467" s="287" t="s">
        <v>1174</v>
      </c>
      <c r="D467" s="287" t="s">
        <v>3123</v>
      </c>
      <c r="E467" s="369" t="s">
        <v>1175</v>
      </c>
      <c r="F467" s="287">
        <v>464</v>
      </c>
      <c r="G467" s="392" t="s">
        <v>1182</v>
      </c>
      <c r="H467" s="392" t="s">
        <v>1183</v>
      </c>
      <c r="I467" s="287" t="s">
        <v>1178</v>
      </c>
      <c r="J467" s="392" t="s">
        <v>1179</v>
      </c>
      <c r="K467" s="393" t="s">
        <v>728</v>
      </c>
      <c r="L467" s="286" t="s">
        <v>1179</v>
      </c>
      <c r="M467" s="286" t="s">
        <v>3124</v>
      </c>
      <c r="N467" s="372">
        <v>1</v>
      </c>
      <c r="O467" s="373">
        <v>555</v>
      </c>
      <c r="P467" s="373">
        <v>1587</v>
      </c>
      <c r="Q467" s="373">
        <v>1677</v>
      </c>
      <c r="R467" s="373">
        <v>4277</v>
      </c>
      <c r="S467" s="374">
        <v>1611</v>
      </c>
      <c r="T467" s="374">
        <v>1721</v>
      </c>
      <c r="U467" s="374">
        <v>4392</v>
      </c>
      <c r="V467" s="374">
        <v>7455</v>
      </c>
      <c r="W467" s="373">
        <v>419</v>
      </c>
      <c r="X467" s="373">
        <v>1058</v>
      </c>
      <c r="Y467" s="373">
        <v>1140</v>
      </c>
      <c r="Z467" s="373">
        <v>2907</v>
      </c>
      <c r="AA467" s="374">
        <v>1068</v>
      </c>
      <c r="AB467" s="374">
        <v>1169</v>
      </c>
      <c r="AC467" s="374">
        <v>2985</v>
      </c>
      <c r="AD467" s="374">
        <v>5203</v>
      </c>
      <c r="AE467" s="373">
        <v>6</v>
      </c>
      <c r="AF467" s="373">
        <v>13</v>
      </c>
      <c r="AG467" s="373">
        <v>13</v>
      </c>
      <c r="AH467" s="373">
        <v>32</v>
      </c>
      <c r="AI467" s="374">
        <v>13</v>
      </c>
      <c r="AJ467" s="374">
        <v>13</v>
      </c>
      <c r="AK467" s="374">
        <v>32</v>
      </c>
      <c r="AL467" s="374">
        <v>59</v>
      </c>
      <c r="AM467" s="226">
        <v>136</v>
      </c>
      <c r="AN467" s="226">
        <v>529</v>
      </c>
      <c r="AO467" s="226">
        <v>537</v>
      </c>
      <c r="AP467" s="226">
        <v>1370</v>
      </c>
      <c r="AQ467" s="227">
        <v>543</v>
      </c>
      <c r="AR467" s="227">
        <v>551</v>
      </c>
      <c r="AS467" s="227">
        <v>1407</v>
      </c>
      <c r="AT467" s="227">
        <v>2252</v>
      </c>
      <c r="AU467" s="226">
        <v>90</v>
      </c>
      <c r="AV467" s="226">
        <v>384</v>
      </c>
      <c r="AW467" s="226">
        <v>415</v>
      </c>
      <c r="AX467" s="226">
        <v>1042</v>
      </c>
      <c r="AY467" s="227">
        <v>345</v>
      </c>
      <c r="AZ467" s="227">
        <v>372</v>
      </c>
      <c r="BA467" s="227">
        <v>934</v>
      </c>
      <c r="BB467" s="227">
        <v>1445</v>
      </c>
      <c r="BC467" s="226">
        <f t="shared" si="207"/>
        <v>46</v>
      </c>
      <c r="BD467" s="226">
        <f t="shared" si="207"/>
        <v>136</v>
      </c>
      <c r="BE467" s="226">
        <f t="shared" si="207"/>
        <v>92</v>
      </c>
      <c r="BF467" s="226">
        <f t="shared" si="207"/>
        <v>298</v>
      </c>
      <c r="BG467" s="218">
        <f t="shared" si="186"/>
        <v>185</v>
      </c>
      <c r="BH467" s="218">
        <f t="shared" si="186"/>
        <v>143</v>
      </c>
      <c r="BI467" s="218">
        <f t="shared" si="186"/>
        <v>437</v>
      </c>
      <c r="BJ467" s="218">
        <f t="shared" si="186"/>
        <v>777</v>
      </c>
      <c r="BK467" s="226">
        <f t="shared" si="183"/>
        <v>0</v>
      </c>
      <c r="BL467" s="226">
        <f t="shared" si="183"/>
        <v>9</v>
      </c>
      <c r="BM467" s="226">
        <f t="shared" si="183"/>
        <v>30</v>
      </c>
      <c r="BN467" s="226">
        <f t="shared" si="182"/>
        <v>30</v>
      </c>
      <c r="BO467" s="227">
        <f t="shared" si="182"/>
        <v>13</v>
      </c>
      <c r="BP467" s="227">
        <f t="shared" si="182"/>
        <v>36</v>
      </c>
      <c r="BQ467" s="227">
        <f t="shared" si="182"/>
        <v>36</v>
      </c>
      <c r="BR467" s="227">
        <f t="shared" si="182"/>
        <v>30</v>
      </c>
      <c r="BS467" s="226">
        <v>0</v>
      </c>
      <c r="BT467" s="226">
        <v>9</v>
      </c>
      <c r="BU467" s="226">
        <v>30</v>
      </c>
      <c r="BV467" s="226">
        <v>30</v>
      </c>
      <c r="BW467" s="227">
        <v>13</v>
      </c>
      <c r="BX467" s="227">
        <v>36</v>
      </c>
      <c r="BY467" s="227">
        <v>36</v>
      </c>
      <c r="BZ467" s="227">
        <v>30</v>
      </c>
      <c r="CA467" s="226">
        <v>0</v>
      </c>
      <c r="CB467" s="226">
        <f>IFERROR(VLOOKUP($G467,[12]ITEM!$B$2:$AC$939,26,0),0)</f>
        <v>0</v>
      </c>
      <c r="CC467" s="226">
        <f>IFERROR(VLOOKUP($G467,[12]ITEM!$B$2:$AC$939,27,0),0)</f>
        <v>0</v>
      </c>
      <c r="CD467" s="226">
        <f>IFERROR(VLOOKUP($G467,[12]ITEM!$B$2:$AC$939,28,0),0)</f>
        <v>0</v>
      </c>
      <c r="CE467" s="227">
        <v>0</v>
      </c>
      <c r="CF467" s="227">
        <v>0</v>
      </c>
      <c r="CG467" s="227">
        <v>0</v>
      </c>
      <c r="CH467" s="227">
        <v>0</v>
      </c>
      <c r="CI467" s="375"/>
      <c r="CJ467" s="226">
        <f t="shared" si="189"/>
        <v>46</v>
      </c>
      <c r="CK467" s="226">
        <f t="shared" si="189"/>
        <v>116</v>
      </c>
      <c r="CL467" s="226">
        <f t="shared" si="189"/>
        <v>122</v>
      </c>
      <c r="CM467" s="226">
        <f t="shared" si="188"/>
        <v>237</v>
      </c>
      <c r="CN467" s="227">
        <f t="shared" si="188"/>
        <v>185</v>
      </c>
      <c r="CO467" s="227">
        <f t="shared" si="188"/>
        <v>194.55971089051877</v>
      </c>
      <c r="CP467" s="227">
        <f t="shared" si="188"/>
        <v>353.11179221155362</v>
      </c>
      <c r="CQ467" s="227">
        <f t="shared" si="184"/>
        <v>510.58528664516535</v>
      </c>
      <c r="CR467" s="226">
        <v>18</v>
      </c>
      <c r="CS467" s="226">
        <v>68</v>
      </c>
      <c r="CT467" s="226">
        <v>69</v>
      </c>
      <c r="CU467" s="226">
        <v>177</v>
      </c>
      <c r="CV467" s="227">
        <f t="shared" si="195"/>
        <v>98</v>
      </c>
      <c r="CW467" s="227">
        <f>CV467*(1+('[13]GROWTH (YoY)'!AR467/100))</f>
        <v>99.559710890518758</v>
      </c>
      <c r="CX467" s="227">
        <f>CW467*(1+('[13]GROWTH (YoY)'!AS467/100))</f>
        <v>254.11179221155362</v>
      </c>
      <c r="CY467" s="227">
        <f>CX467*(1+('[13]GROWTH (YoY)'!AT467/100))</f>
        <v>406.58528664516535</v>
      </c>
      <c r="CZ467" s="226">
        <v>0</v>
      </c>
      <c r="DA467" s="226">
        <v>0</v>
      </c>
      <c r="DB467" s="226">
        <v>0</v>
      </c>
      <c r="DC467" s="226">
        <v>0</v>
      </c>
      <c r="DD467" s="227">
        <v>39</v>
      </c>
      <c r="DE467" s="227">
        <v>43</v>
      </c>
      <c r="DF467" s="227">
        <v>41</v>
      </c>
      <c r="DG467" s="227">
        <v>45</v>
      </c>
      <c r="DH467" s="226">
        <v>28</v>
      </c>
      <c r="DI467" s="226">
        <v>48</v>
      </c>
      <c r="DJ467" s="226">
        <v>53</v>
      </c>
      <c r="DK467" s="226">
        <v>60</v>
      </c>
      <c r="DL467" s="227">
        <v>48</v>
      </c>
      <c r="DM467" s="227">
        <v>52</v>
      </c>
      <c r="DN467" s="227">
        <v>58</v>
      </c>
      <c r="DO467" s="227">
        <v>59</v>
      </c>
      <c r="DP467" s="376">
        <f t="shared" si="187"/>
        <v>0</v>
      </c>
      <c r="DQ467" s="226">
        <f t="shared" si="187"/>
        <v>20</v>
      </c>
      <c r="DR467" s="226">
        <f t="shared" si="187"/>
        <v>-30</v>
      </c>
      <c r="DS467" s="226">
        <f t="shared" si="190"/>
        <v>61</v>
      </c>
      <c r="DT467" s="227">
        <f t="shared" si="190"/>
        <v>0</v>
      </c>
      <c r="DU467" s="227">
        <f t="shared" si="190"/>
        <v>-51.559710890518772</v>
      </c>
      <c r="DV467" s="227">
        <f t="shared" si="190"/>
        <v>83.88820778844638</v>
      </c>
      <c r="DW467" s="227">
        <f t="shared" si="190"/>
        <v>266.41471335483465</v>
      </c>
      <c r="DX467" s="377">
        <f t="shared" si="192"/>
        <v>0.7549549549549549</v>
      </c>
      <c r="DY467" s="377">
        <f t="shared" si="192"/>
        <v>0.66666666666666663</v>
      </c>
      <c r="DZ467" s="377">
        <f t="shared" si="192"/>
        <v>0.67978533094812166</v>
      </c>
      <c r="EA467" s="377">
        <f t="shared" si="191"/>
        <v>0.67968202010755208</v>
      </c>
      <c r="EB467" s="378">
        <f t="shared" si="191"/>
        <v>0.66294227188081933</v>
      </c>
      <c r="EC467" s="378">
        <f t="shared" si="191"/>
        <v>0.67925624636839044</v>
      </c>
      <c r="ED467" s="378">
        <f t="shared" si="191"/>
        <v>0.67964480874316935</v>
      </c>
      <c r="EE467" s="378">
        <f t="shared" si="185"/>
        <v>0.69792085848423879</v>
      </c>
      <c r="EG467" s="226">
        <v>555</v>
      </c>
      <c r="EH467" s="226">
        <v>364</v>
      </c>
      <c r="EI467" s="226">
        <v>191</v>
      </c>
      <c r="EJ467" s="226">
        <v>95</v>
      </c>
      <c r="EK467" s="226">
        <v>93</v>
      </c>
      <c r="EL467" s="226">
        <v>5429</v>
      </c>
      <c r="EM467" s="226">
        <v>5379</v>
      </c>
      <c r="EN467" s="379">
        <f t="shared" si="196"/>
        <v>0.65585585585585582</v>
      </c>
      <c r="EO467" s="226">
        <f t="shared" si="197"/>
        <v>49.738219895287962</v>
      </c>
      <c r="EP467" s="379">
        <f t="shared" si="198"/>
        <v>0.16756756756756758</v>
      </c>
      <c r="EQ467" s="226">
        <f t="shared" si="199"/>
        <v>17130.226561060968</v>
      </c>
      <c r="ER467" s="226">
        <f t="shared" si="200"/>
        <v>1471.7729441655822</v>
      </c>
      <c r="ES467" s="292"/>
      <c r="ET467" s="227">
        <v>2077</v>
      </c>
      <c r="EU467" s="227">
        <v>1361</v>
      </c>
      <c r="EV467" s="227">
        <v>716</v>
      </c>
      <c r="EW467" s="227">
        <v>441</v>
      </c>
      <c r="EX467" s="227">
        <v>284</v>
      </c>
      <c r="EY467" s="227">
        <v>11042</v>
      </c>
      <c r="EZ467" s="227">
        <v>10952</v>
      </c>
      <c r="FA467" s="380">
        <f t="shared" si="202"/>
        <v>0.6552720269619644</v>
      </c>
      <c r="FB467" s="228">
        <f t="shared" si="203"/>
        <v>61.592178770949722</v>
      </c>
      <c r="FC467" s="380">
        <f t="shared" si="204"/>
        <v>0.13673567645642754</v>
      </c>
      <c r="FD467" s="227">
        <f t="shared" si="205"/>
        <v>25719.978264807101</v>
      </c>
      <c r="FE467" s="227">
        <f t="shared" si="206"/>
        <v>3355.5514974433895</v>
      </c>
      <c r="FF467" s="227">
        <v>692</v>
      </c>
      <c r="FG467" s="228">
        <f t="shared" si="201"/>
        <v>63.439306358381501</v>
      </c>
      <c r="FH467" s="227">
        <v>439</v>
      </c>
      <c r="FI467" s="227">
        <v>692</v>
      </c>
      <c r="FJ467" s="227">
        <v>3</v>
      </c>
      <c r="FK467" s="227">
        <f t="shared" si="193"/>
        <v>250</v>
      </c>
      <c r="FL467" s="227">
        <v>42</v>
      </c>
      <c r="FM467" s="227">
        <f t="shared" si="194"/>
        <v>208</v>
      </c>
      <c r="FZ467" s="229"/>
      <c r="GA467" s="229"/>
      <c r="GB467" s="229"/>
      <c r="GC467" s="229"/>
      <c r="GD467" s="229"/>
    </row>
    <row r="468" spans="1:186" s="368" customFormat="1">
      <c r="A468" s="287" t="s">
        <v>1158</v>
      </c>
      <c r="B468" s="369" t="s">
        <v>1159</v>
      </c>
      <c r="C468" s="287" t="s">
        <v>1174</v>
      </c>
      <c r="D468" s="287" t="s">
        <v>3123</v>
      </c>
      <c r="E468" s="369" t="s">
        <v>1175</v>
      </c>
      <c r="F468" s="287">
        <v>465</v>
      </c>
      <c r="G468" s="392" t="s">
        <v>1184</v>
      </c>
      <c r="H468" s="392" t="s">
        <v>1185</v>
      </c>
      <c r="I468" s="287" t="s">
        <v>1178</v>
      </c>
      <c r="J468" s="392" t="s">
        <v>1179</v>
      </c>
      <c r="K468" s="393" t="s">
        <v>728</v>
      </c>
      <c r="L468" s="286" t="s">
        <v>1179</v>
      </c>
      <c r="M468" s="286" t="s">
        <v>3124</v>
      </c>
      <c r="N468" s="372">
        <v>1</v>
      </c>
      <c r="O468" s="373">
        <v>57</v>
      </c>
      <c r="P468" s="373">
        <v>842</v>
      </c>
      <c r="Q468" s="373">
        <v>2571</v>
      </c>
      <c r="R468" s="373">
        <v>3424</v>
      </c>
      <c r="S468" s="374">
        <v>854</v>
      </c>
      <c r="T468" s="374">
        <v>2635</v>
      </c>
      <c r="U468" s="374">
        <v>3512</v>
      </c>
      <c r="V468" s="374">
        <v>1695</v>
      </c>
      <c r="W468" s="373">
        <v>22</v>
      </c>
      <c r="X468" s="373">
        <v>541</v>
      </c>
      <c r="Y468" s="373">
        <v>1674</v>
      </c>
      <c r="Z468" s="373">
        <v>2230</v>
      </c>
      <c r="AA468" s="374">
        <v>546</v>
      </c>
      <c r="AB468" s="374">
        <v>1715</v>
      </c>
      <c r="AC468" s="374">
        <v>2287</v>
      </c>
      <c r="AD468" s="374">
        <v>1189</v>
      </c>
      <c r="AE468" s="373">
        <v>1</v>
      </c>
      <c r="AF468" s="373">
        <v>7</v>
      </c>
      <c r="AG468" s="373">
        <v>19</v>
      </c>
      <c r="AH468" s="373">
        <v>25</v>
      </c>
      <c r="AI468" s="374">
        <v>7</v>
      </c>
      <c r="AJ468" s="374">
        <v>19</v>
      </c>
      <c r="AK468" s="374">
        <v>25</v>
      </c>
      <c r="AL468" s="374">
        <v>14</v>
      </c>
      <c r="AM468" s="226">
        <v>35</v>
      </c>
      <c r="AN468" s="226">
        <v>301</v>
      </c>
      <c r="AO468" s="226">
        <v>897</v>
      </c>
      <c r="AP468" s="226">
        <v>1194</v>
      </c>
      <c r="AQ468" s="227">
        <v>308</v>
      </c>
      <c r="AR468" s="227">
        <v>919</v>
      </c>
      <c r="AS468" s="227">
        <v>1225</v>
      </c>
      <c r="AT468" s="227">
        <v>506</v>
      </c>
      <c r="AU468" s="226">
        <v>21</v>
      </c>
      <c r="AV468" s="226">
        <v>177</v>
      </c>
      <c r="AW468" s="226">
        <v>537</v>
      </c>
      <c r="AX468" s="226">
        <v>714</v>
      </c>
      <c r="AY468" s="227">
        <v>74</v>
      </c>
      <c r="AZ468" s="227">
        <v>224</v>
      </c>
      <c r="BA468" s="227">
        <v>298</v>
      </c>
      <c r="BB468" s="227">
        <v>121</v>
      </c>
      <c r="BC468" s="226">
        <f t="shared" si="207"/>
        <v>14</v>
      </c>
      <c r="BD468" s="226">
        <f t="shared" si="207"/>
        <v>106</v>
      </c>
      <c r="BE468" s="226">
        <f t="shared" si="207"/>
        <v>345</v>
      </c>
      <c r="BF468" s="226">
        <f t="shared" si="207"/>
        <v>469</v>
      </c>
      <c r="BG468" s="218">
        <f t="shared" si="186"/>
        <v>214</v>
      </c>
      <c r="BH468" s="218">
        <f t="shared" si="186"/>
        <v>678</v>
      </c>
      <c r="BI468" s="218">
        <f t="shared" si="186"/>
        <v>915</v>
      </c>
      <c r="BJ468" s="218">
        <f t="shared" si="186"/>
        <v>376</v>
      </c>
      <c r="BK468" s="226">
        <f t="shared" si="183"/>
        <v>0</v>
      </c>
      <c r="BL468" s="226">
        <f t="shared" si="183"/>
        <v>18</v>
      </c>
      <c r="BM468" s="226">
        <f t="shared" si="183"/>
        <v>15</v>
      </c>
      <c r="BN468" s="226">
        <f t="shared" si="182"/>
        <v>11</v>
      </c>
      <c r="BO468" s="227">
        <f t="shared" si="182"/>
        <v>20</v>
      </c>
      <c r="BP468" s="227">
        <f t="shared" si="182"/>
        <v>17</v>
      </c>
      <c r="BQ468" s="227">
        <f t="shared" si="182"/>
        <v>12</v>
      </c>
      <c r="BR468" s="227">
        <f t="shared" si="182"/>
        <v>9</v>
      </c>
      <c r="BS468" s="226">
        <v>0</v>
      </c>
      <c r="BT468" s="226">
        <v>18</v>
      </c>
      <c r="BU468" s="226">
        <v>15</v>
      </c>
      <c r="BV468" s="226">
        <v>11</v>
      </c>
      <c r="BW468" s="227">
        <v>20</v>
      </c>
      <c r="BX468" s="227">
        <v>17</v>
      </c>
      <c r="BY468" s="227">
        <v>12</v>
      </c>
      <c r="BZ468" s="227">
        <v>9</v>
      </c>
      <c r="CA468" s="226">
        <v>0</v>
      </c>
      <c r="CB468" s="226">
        <f>IFERROR(VLOOKUP($G468,[12]ITEM!$B$2:$AC$939,26,0),0)</f>
        <v>0</v>
      </c>
      <c r="CC468" s="226">
        <f>IFERROR(VLOOKUP($G468,[12]ITEM!$B$2:$AC$939,27,0),0)</f>
        <v>0</v>
      </c>
      <c r="CD468" s="226">
        <f>IFERROR(VLOOKUP($G468,[12]ITEM!$B$2:$AC$939,28,0),0)</f>
        <v>0</v>
      </c>
      <c r="CE468" s="227">
        <v>0</v>
      </c>
      <c r="CF468" s="227">
        <v>0</v>
      </c>
      <c r="CG468" s="227">
        <v>0</v>
      </c>
      <c r="CH468" s="227">
        <v>0</v>
      </c>
      <c r="CI468" s="375"/>
      <c r="CJ468" s="226">
        <f t="shared" si="189"/>
        <v>14</v>
      </c>
      <c r="CK468" s="226">
        <f t="shared" si="189"/>
        <v>68</v>
      </c>
      <c r="CL468" s="226">
        <f t="shared" si="189"/>
        <v>199</v>
      </c>
      <c r="CM468" s="226">
        <f t="shared" si="188"/>
        <v>266</v>
      </c>
      <c r="CN468" s="227">
        <f t="shared" si="188"/>
        <v>214</v>
      </c>
      <c r="CO468" s="227">
        <f t="shared" si="188"/>
        <v>634.31414135984096</v>
      </c>
      <c r="CP468" s="227">
        <f t="shared" si="188"/>
        <v>845.92425823834128</v>
      </c>
      <c r="CQ468" s="227">
        <f t="shared" si="184"/>
        <v>351.04040294890456</v>
      </c>
      <c r="CR468" s="226">
        <v>13</v>
      </c>
      <c r="CS468" s="226">
        <v>66</v>
      </c>
      <c r="CT468" s="226">
        <v>197</v>
      </c>
      <c r="CU468" s="226">
        <v>263</v>
      </c>
      <c r="CV468" s="227">
        <f t="shared" si="195"/>
        <v>212</v>
      </c>
      <c r="CW468" s="227">
        <f>CV468*(1+('[13]GROWTH (YoY)'!AR468/100))</f>
        <v>632.31414135984096</v>
      </c>
      <c r="CX468" s="227">
        <f>CW468*(1+('[13]GROWTH (YoY)'!AS468/100))</f>
        <v>842.92425823834128</v>
      </c>
      <c r="CY468" s="227">
        <f>CX468*(1+('[13]GROWTH (YoY)'!AT468/100))</f>
        <v>348.04040294890456</v>
      </c>
      <c r="CZ468" s="226">
        <v>0</v>
      </c>
      <c r="DA468" s="226">
        <v>0</v>
      </c>
      <c r="DB468" s="226">
        <v>0</v>
      </c>
      <c r="DC468" s="226">
        <v>0</v>
      </c>
      <c r="DD468" s="227">
        <v>0</v>
      </c>
      <c r="DE468" s="227">
        <v>0</v>
      </c>
      <c r="DF468" s="227">
        <v>0</v>
      </c>
      <c r="DG468" s="227">
        <v>0</v>
      </c>
      <c r="DH468" s="226">
        <v>1</v>
      </c>
      <c r="DI468" s="226">
        <v>2</v>
      </c>
      <c r="DJ468" s="226">
        <v>2</v>
      </c>
      <c r="DK468" s="226">
        <v>3</v>
      </c>
      <c r="DL468" s="227">
        <v>2</v>
      </c>
      <c r="DM468" s="227">
        <v>2</v>
      </c>
      <c r="DN468" s="227">
        <v>3</v>
      </c>
      <c r="DO468" s="227">
        <v>3</v>
      </c>
      <c r="DP468" s="376">
        <f t="shared" si="187"/>
        <v>0</v>
      </c>
      <c r="DQ468" s="226">
        <f t="shared" si="187"/>
        <v>38</v>
      </c>
      <c r="DR468" s="226">
        <f t="shared" si="187"/>
        <v>146</v>
      </c>
      <c r="DS468" s="226">
        <f t="shared" si="190"/>
        <v>203</v>
      </c>
      <c r="DT468" s="227">
        <f t="shared" si="190"/>
        <v>0</v>
      </c>
      <c r="DU468" s="227">
        <f t="shared" si="190"/>
        <v>43.68585864015904</v>
      </c>
      <c r="DV468" s="227">
        <f t="shared" si="190"/>
        <v>69.075741761658719</v>
      </c>
      <c r="DW468" s="227">
        <f t="shared" si="190"/>
        <v>24.959597051095443</v>
      </c>
      <c r="DX468" s="377">
        <f t="shared" si="192"/>
        <v>0.38596491228070173</v>
      </c>
      <c r="DY468" s="377">
        <f t="shared" si="192"/>
        <v>0.64251781472684089</v>
      </c>
      <c r="DZ468" s="377">
        <f t="shared" si="192"/>
        <v>0.65110851808634773</v>
      </c>
      <c r="EA468" s="377">
        <f t="shared" si="191"/>
        <v>0.65128504672897192</v>
      </c>
      <c r="EB468" s="378">
        <f t="shared" si="191"/>
        <v>0.63934426229508201</v>
      </c>
      <c r="EC468" s="378">
        <f t="shared" si="191"/>
        <v>0.65085388994307403</v>
      </c>
      <c r="ED468" s="378">
        <f t="shared" si="191"/>
        <v>0.6511958997722096</v>
      </c>
      <c r="EE468" s="378">
        <f t="shared" si="185"/>
        <v>0.70147492625368735</v>
      </c>
      <c r="EG468" s="226">
        <v>57</v>
      </c>
      <c r="EH468" s="226">
        <v>36</v>
      </c>
      <c r="EI468" s="226">
        <v>22</v>
      </c>
      <c r="EJ468" s="226">
        <v>12</v>
      </c>
      <c r="EK468" s="226">
        <v>14</v>
      </c>
      <c r="EL468" s="226">
        <v>416</v>
      </c>
      <c r="EM468" s="226">
        <v>415</v>
      </c>
      <c r="EN468" s="379">
        <f t="shared" si="196"/>
        <v>0.63157894736842102</v>
      </c>
      <c r="EO468" s="226">
        <f t="shared" si="197"/>
        <v>54.54545454545454</v>
      </c>
      <c r="EP468" s="379">
        <f t="shared" si="198"/>
        <v>0.24561403508771928</v>
      </c>
      <c r="EQ468" s="226">
        <f t="shared" si="199"/>
        <v>33653.846153846156</v>
      </c>
      <c r="ER468" s="226">
        <f t="shared" si="200"/>
        <v>2409.6385542168678</v>
      </c>
      <c r="ES468" s="292"/>
      <c r="ET468" s="227">
        <v>1102</v>
      </c>
      <c r="EU468" s="227">
        <v>528</v>
      </c>
      <c r="EV468" s="227">
        <v>574</v>
      </c>
      <c r="EW468" s="227">
        <v>135</v>
      </c>
      <c r="EX468" s="227">
        <v>133</v>
      </c>
      <c r="EY468" s="227">
        <v>3250</v>
      </c>
      <c r="EZ468" s="227">
        <v>3250</v>
      </c>
      <c r="FA468" s="380">
        <f t="shared" si="202"/>
        <v>0.47912885662431942</v>
      </c>
      <c r="FB468" s="228">
        <f t="shared" si="203"/>
        <v>23.519163763066203</v>
      </c>
      <c r="FC468" s="380">
        <f t="shared" si="204"/>
        <v>0.1206896551724138</v>
      </c>
      <c r="FD468" s="227">
        <f t="shared" si="205"/>
        <v>40923.076923076922</v>
      </c>
      <c r="FE468" s="227">
        <f t="shared" si="206"/>
        <v>3461.5384615384614</v>
      </c>
      <c r="FF468" s="227">
        <v>564</v>
      </c>
      <c r="FG468" s="228">
        <f t="shared" si="201"/>
        <v>23.936170212765958</v>
      </c>
      <c r="FH468" s="227">
        <v>135</v>
      </c>
      <c r="FI468" s="227">
        <v>564</v>
      </c>
      <c r="FJ468" s="227">
        <v>0</v>
      </c>
      <c r="FK468" s="227">
        <f t="shared" si="193"/>
        <v>429</v>
      </c>
      <c r="FL468" s="227">
        <v>22</v>
      </c>
      <c r="FM468" s="227">
        <f t="shared" si="194"/>
        <v>407</v>
      </c>
      <c r="FZ468" s="229"/>
      <c r="GA468" s="229"/>
      <c r="GB468" s="229"/>
      <c r="GC468" s="229"/>
      <c r="GD468" s="229"/>
    </row>
    <row r="469" spans="1:186" s="368" customFormat="1">
      <c r="A469" s="287" t="s">
        <v>1158</v>
      </c>
      <c r="B469" s="369" t="s">
        <v>1159</v>
      </c>
      <c r="C469" s="287" t="s">
        <v>1174</v>
      </c>
      <c r="D469" s="287" t="s">
        <v>3123</v>
      </c>
      <c r="E469" s="369" t="s">
        <v>1175</v>
      </c>
      <c r="F469" s="287">
        <v>466</v>
      </c>
      <c r="G469" s="392" t="s">
        <v>1186</v>
      </c>
      <c r="H469" s="392" t="s">
        <v>1187</v>
      </c>
      <c r="I469" s="287" t="s">
        <v>1178</v>
      </c>
      <c r="J469" s="392" t="s">
        <v>1179</v>
      </c>
      <c r="K469" s="393" t="s">
        <v>728</v>
      </c>
      <c r="L469" s="286" t="s">
        <v>1179</v>
      </c>
      <c r="M469" s="286" t="s">
        <v>3124</v>
      </c>
      <c r="N469" s="372">
        <v>1</v>
      </c>
      <c r="O469" s="373">
        <v>762</v>
      </c>
      <c r="P469" s="373">
        <v>1063</v>
      </c>
      <c r="Q469" s="373">
        <v>1941</v>
      </c>
      <c r="R469" s="373">
        <v>2412</v>
      </c>
      <c r="S469" s="374">
        <v>1080</v>
      </c>
      <c r="T469" s="374">
        <v>1994</v>
      </c>
      <c r="U469" s="374">
        <v>2481</v>
      </c>
      <c r="V469" s="374">
        <v>8615</v>
      </c>
      <c r="W469" s="373">
        <v>424</v>
      </c>
      <c r="X469" s="373">
        <v>742</v>
      </c>
      <c r="Y469" s="373">
        <v>1377</v>
      </c>
      <c r="Z469" s="373">
        <v>1711</v>
      </c>
      <c r="AA469" s="374">
        <v>750</v>
      </c>
      <c r="AB469" s="374">
        <v>1414</v>
      </c>
      <c r="AC469" s="374">
        <v>1760</v>
      </c>
      <c r="AD469" s="374">
        <v>6020</v>
      </c>
      <c r="AE469" s="373">
        <v>14</v>
      </c>
      <c r="AF469" s="373">
        <v>9</v>
      </c>
      <c r="AG469" s="373">
        <v>15</v>
      </c>
      <c r="AH469" s="373">
        <v>19</v>
      </c>
      <c r="AI469" s="374">
        <v>9</v>
      </c>
      <c r="AJ469" s="374">
        <v>16</v>
      </c>
      <c r="AK469" s="374">
        <v>19</v>
      </c>
      <c r="AL469" s="374">
        <v>69</v>
      </c>
      <c r="AM469" s="226">
        <v>338</v>
      </c>
      <c r="AN469" s="226">
        <v>321</v>
      </c>
      <c r="AO469" s="226">
        <v>564</v>
      </c>
      <c r="AP469" s="226">
        <v>701</v>
      </c>
      <c r="AQ469" s="227">
        <v>330</v>
      </c>
      <c r="AR469" s="227">
        <v>580</v>
      </c>
      <c r="AS469" s="227">
        <v>722</v>
      </c>
      <c r="AT469" s="227">
        <v>2595</v>
      </c>
      <c r="AU469" s="226">
        <v>131</v>
      </c>
      <c r="AV469" s="226">
        <v>157</v>
      </c>
      <c r="AW469" s="226">
        <v>276</v>
      </c>
      <c r="AX469" s="226">
        <v>342</v>
      </c>
      <c r="AY469" s="227">
        <v>225</v>
      </c>
      <c r="AZ469" s="227">
        <v>396</v>
      </c>
      <c r="BA469" s="227">
        <v>490</v>
      </c>
      <c r="BB469" s="227">
        <v>1679</v>
      </c>
      <c r="BC469" s="226">
        <f t="shared" si="207"/>
        <v>207</v>
      </c>
      <c r="BD469" s="226">
        <f t="shared" si="207"/>
        <v>155</v>
      </c>
      <c r="BE469" s="226">
        <f t="shared" si="207"/>
        <v>268</v>
      </c>
      <c r="BF469" s="226">
        <f t="shared" si="207"/>
        <v>309</v>
      </c>
      <c r="BG469" s="218">
        <f t="shared" si="186"/>
        <v>94</v>
      </c>
      <c r="BH469" s="218">
        <f t="shared" si="186"/>
        <v>160</v>
      </c>
      <c r="BI469" s="218">
        <f t="shared" si="186"/>
        <v>175</v>
      </c>
      <c r="BJ469" s="218">
        <f t="shared" si="186"/>
        <v>857</v>
      </c>
      <c r="BK469" s="226">
        <f t="shared" si="183"/>
        <v>0</v>
      </c>
      <c r="BL469" s="226">
        <f t="shared" si="183"/>
        <v>9</v>
      </c>
      <c r="BM469" s="226">
        <f t="shared" si="183"/>
        <v>20</v>
      </c>
      <c r="BN469" s="226">
        <f t="shared" si="182"/>
        <v>50</v>
      </c>
      <c r="BO469" s="227">
        <f t="shared" si="182"/>
        <v>11</v>
      </c>
      <c r="BP469" s="227">
        <f t="shared" si="182"/>
        <v>24</v>
      </c>
      <c r="BQ469" s="227">
        <f t="shared" si="182"/>
        <v>57</v>
      </c>
      <c r="BR469" s="227">
        <f t="shared" si="182"/>
        <v>59</v>
      </c>
      <c r="BS469" s="226">
        <v>0</v>
      </c>
      <c r="BT469" s="226">
        <v>9</v>
      </c>
      <c r="BU469" s="226">
        <v>20</v>
      </c>
      <c r="BV469" s="226">
        <v>50</v>
      </c>
      <c r="BW469" s="227">
        <v>11</v>
      </c>
      <c r="BX469" s="227">
        <v>24</v>
      </c>
      <c r="BY469" s="227">
        <v>57</v>
      </c>
      <c r="BZ469" s="227">
        <v>59</v>
      </c>
      <c r="CA469" s="226">
        <v>0</v>
      </c>
      <c r="CB469" s="226">
        <f>IFERROR(VLOOKUP($G469,[12]ITEM!$B$2:$AC$939,26,0),0)</f>
        <v>0</v>
      </c>
      <c r="CC469" s="226">
        <f>IFERROR(VLOOKUP($G469,[12]ITEM!$B$2:$AC$939,27,0),0)</f>
        <v>0</v>
      </c>
      <c r="CD469" s="226">
        <f>IFERROR(VLOOKUP($G469,[12]ITEM!$B$2:$AC$939,28,0),0)</f>
        <v>0</v>
      </c>
      <c r="CE469" s="227">
        <v>0</v>
      </c>
      <c r="CF469" s="227">
        <v>0</v>
      </c>
      <c r="CG469" s="227">
        <v>0</v>
      </c>
      <c r="CH469" s="227">
        <v>0</v>
      </c>
      <c r="CI469" s="375"/>
      <c r="CJ469" s="226">
        <f t="shared" si="189"/>
        <v>206</v>
      </c>
      <c r="CK469" s="226">
        <f t="shared" si="189"/>
        <v>206</v>
      </c>
      <c r="CL469" s="226">
        <f t="shared" si="189"/>
        <v>347</v>
      </c>
      <c r="CM469" s="226">
        <f t="shared" si="188"/>
        <v>429</v>
      </c>
      <c r="CN469" s="227">
        <f t="shared" si="188"/>
        <v>94</v>
      </c>
      <c r="CO469" s="227">
        <f t="shared" si="188"/>
        <v>150.03791559070376</v>
      </c>
      <c r="CP469" s="227">
        <f t="shared" si="188"/>
        <v>182.07913510378242</v>
      </c>
      <c r="CQ469" s="227">
        <f t="shared" si="184"/>
        <v>580.51789269176743</v>
      </c>
      <c r="CR469" s="226">
        <v>194</v>
      </c>
      <c r="CS469" s="226">
        <v>185</v>
      </c>
      <c r="CT469" s="226">
        <v>324</v>
      </c>
      <c r="CU469" s="226">
        <v>403</v>
      </c>
      <c r="CV469" s="227">
        <f t="shared" si="195"/>
        <v>70</v>
      </c>
      <c r="CW469" s="227">
        <f>CV469*(1+('[13]GROWTH (YoY)'!AR469/100))</f>
        <v>123.03791559070376</v>
      </c>
      <c r="CX469" s="227">
        <f>CW469*(1+('[13]GROWTH (YoY)'!AS469/100))</f>
        <v>153.07913510378242</v>
      </c>
      <c r="CY469" s="227">
        <f>CX469*(1+('[13]GROWTH (YoY)'!AT469/100))</f>
        <v>550.51789269176743</v>
      </c>
      <c r="CZ469" s="226">
        <v>0</v>
      </c>
      <c r="DA469" s="226">
        <v>0</v>
      </c>
      <c r="DB469" s="226">
        <v>0</v>
      </c>
      <c r="DC469" s="226">
        <v>0</v>
      </c>
      <c r="DD469" s="227">
        <v>3</v>
      </c>
      <c r="DE469" s="227">
        <v>4</v>
      </c>
      <c r="DF469" s="227">
        <v>4</v>
      </c>
      <c r="DG469" s="227">
        <v>4</v>
      </c>
      <c r="DH469" s="226">
        <v>12</v>
      </c>
      <c r="DI469" s="226">
        <v>21</v>
      </c>
      <c r="DJ469" s="226">
        <v>23</v>
      </c>
      <c r="DK469" s="226">
        <v>26</v>
      </c>
      <c r="DL469" s="227">
        <v>21</v>
      </c>
      <c r="DM469" s="227">
        <v>23</v>
      </c>
      <c r="DN469" s="227">
        <v>25</v>
      </c>
      <c r="DO469" s="227">
        <v>26</v>
      </c>
      <c r="DP469" s="376">
        <f t="shared" si="187"/>
        <v>1</v>
      </c>
      <c r="DQ469" s="226">
        <f t="shared" si="187"/>
        <v>-51</v>
      </c>
      <c r="DR469" s="226">
        <f t="shared" si="187"/>
        <v>-79</v>
      </c>
      <c r="DS469" s="226">
        <f t="shared" si="190"/>
        <v>-120</v>
      </c>
      <c r="DT469" s="227">
        <f t="shared" si="190"/>
        <v>0</v>
      </c>
      <c r="DU469" s="227">
        <f t="shared" si="190"/>
        <v>9.9620844092962386</v>
      </c>
      <c r="DV469" s="227">
        <f t="shared" si="190"/>
        <v>-7.0791351037824199</v>
      </c>
      <c r="DW469" s="227">
        <f t="shared" si="190"/>
        <v>276.48210730823257</v>
      </c>
      <c r="DX469" s="377">
        <f t="shared" si="192"/>
        <v>0.55643044619422577</v>
      </c>
      <c r="DY469" s="377">
        <f t="shared" si="192"/>
        <v>0.69802445907808086</v>
      </c>
      <c r="DZ469" s="377">
        <f t="shared" si="192"/>
        <v>0.7094281298299846</v>
      </c>
      <c r="EA469" s="377">
        <f t="shared" si="191"/>
        <v>0.70936981757877282</v>
      </c>
      <c r="EB469" s="378">
        <f t="shared" si="191"/>
        <v>0.69444444444444442</v>
      </c>
      <c r="EC469" s="378">
        <f t="shared" si="191"/>
        <v>0.70912738214643933</v>
      </c>
      <c r="ED469" s="378">
        <f t="shared" si="191"/>
        <v>0.70939137444578804</v>
      </c>
      <c r="EE469" s="378">
        <f t="shared" si="185"/>
        <v>0.6987811955890888</v>
      </c>
      <c r="EG469" s="226">
        <v>762</v>
      </c>
      <c r="EH469" s="226">
        <v>526</v>
      </c>
      <c r="EI469" s="226">
        <v>236</v>
      </c>
      <c r="EJ469" s="226">
        <v>111</v>
      </c>
      <c r="EK469" s="226">
        <v>68</v>
      </c>
      <c r="EL469" s="226">
        <v>5547</v>
      </c>
      <c r="EM469" s="226">
        <v>5547</v>
      </c>
      <c r="EN469" s="379">
        <f t="shared" si="196"/>
        <v>0.69028871391076119</v>
      </c>
      <c r="EO469" s="226">
        <f t="shared" si="197"/>
        <v>47.033898305084747</v>
      </c>
      <c r="EP469" s="379">
        <f t="shared" si="198"/>
        <v>8.9238845144356954E-2</v>
      </c>
      <c r="EQ469" s="226">
        <f t="shared" si="199"/>
        <v>12258.878673156662</v>
      </c>
      <c r="ER469" s="226">
        <f t="shared" si="200"/>
        <v>1667.5680548043986</v>
      </c>
      <c r="ES469" s="292"/>
      <c r="ET469" s="227">
        <v>1392</v>
      </c>
      <c r="EU469" s="227">
        <v>908</v>
      </c>
      <c r="EV469" s="227">
        <v>484</v>
      </c>
      <c r="EW469" s="227">
        <v>321</v>
      </c>
      <c r="EX469" s="227">
        <v>160</v>
      </c>
      <c r="EY469" s="227">
        <v>8264</v>
      </c>
      <c r="EZ469" s="227">
        <v>8261</v>
      </c>
      <c r="FA469" s="380">
        <f t="shared" si="202"/>
        <v>0.6522988505747126</v>
      </c>
      <c r="FB469" s="228">
        <f t="shared" si="203"/>
        <v>66.322314049586765</v>
      </c>
      <c r="FC469" s="380">
        <f t="shared" si="204"/>
        <v>0.11494252873563218</v>
      </c>
      <c r="FD469" s="227">
        <f t="shared" si="205"/>
        <v>19361.084220716359</v>
      </c>
      <c r="FE469" s="227">
        <f t="shared" si="206"/>
        <v>3238.1067667352618</v>
      </c>
      <c r="FF469" s="227">
        <v>468</v>
      </c>
      <c r="FG469" s="228">
        <f t="shared" si="201"/>
        <v>68.162393162393158</v>
      </c>
      <c r="FH469" s="227">
        <v>319</v>
      </c>
      <c r="FI469" s="227">
        <v>468</v>
      </c>
      <c r="FJ469" s="227">
        <v>1</v>
      </c>
      <c r="FK469" s="227">
        <f t="shared" si="193"/>
        <v>148</v>
      </c>
      <c r="FL469" s="227">
        <v>28</v>
      </c>
      <c r="FM469" s="227">
        <f t="shared" si="194"/>
        <v>120</v>
      </c>
      <c r="FZ469" s="229"/>
      <c r="GA469" s="229"/>
      <c r="GB469" s="229"/>
      <c r="GC469" s="229"/>
      <c r="GD469" s="229"/>
    </row>
    <row r="470" spans="1:186" s="368" customFormat="1">
      <c r="A470" s="287" t="s">
        <v>1158</v>
      </c>
      <c r="B470" s="369" t="s">
        <v>1159</v>
      </c>
      <c r="C470" s="287" t="s">
        <v>1174</v>
      </c>
      <c r="D470" s="287" t="s">
        <v>3123</v>
      </c>
      <c r="E470" s="369" t="s">
        <v>1175</v>
      </c>
      <c r="F470" s="287">
        <v>467</v>
      </c>
      <c r="G470" s="392" t="s">
        <v>1188</v>
      </c>
      <c r="H470" s="392" t="s">
        <v>1189</v>
      </c>
      <c r="I470" s="287" t="s">
        <v>1178</v>
      </c>
      <c r="J470" s="392" t="s">
        <v>1179</v>
      </c>
      <c r="K470" s="393" t="s">
        <v>728</v>
      </c>
      <c r="L470" s="286" t="s">
        <v>1179</v>
      </c>
      <c r="M470" s="286" t="s">
        <v>3124</v>
      </c>
      <c r="N470" s="372">
        <v>1</v>
      </c>
      <c r="O470" s="373">
        <v>2</v>
      </c>
      <c r="P470" s="373">
        <v>84</v>
      </c>
      <c r="Q470" s="373">
        <v>385</v>
      </c>
      <c r="R470" s="373">
        <v>79</v>
      </c>
      <c r="S470" s="374">
        <v>85</v>
      </c>
      <c r="T470" s="374">
        <v>392</v>
      </c>
      <c r="U470" s="374">
        <v>80</v>
      </c>
      <c r="V470" s="374">
        <v>619</v>
      </c>
      <c r="W470" s="373">
        <v>2</v>
      </c>
      <c r="X470" s="373">
        <v>37</v>
      </c>
      <c r="Y470" s="373">
        <v>191</v>
      </c>
      <c r="Z470" s="373">
        <v>39</v>
      </c>
      <c r="AA470" s="374">
        <v>37</v>
      </c>
      <c r="AB470" s="374">
        <v>195</v>
      </c>
      <c r="AC470" s="374">
        <v>40</v>
      </c>
      <c r="AD470" s="374">
        <v>432</v>
      </c>
      <c r="AE470" s="373">
        <v>0</v>
      </c>
      <c r="AF470" s="373">
        <v>0</v>
      </c>
      <c r="AG470" s="373">
        <v>2</v>
      </c>
      <c r="AH470" s="373">
        <v>0</v>
      </c>
      <c r="AI470" s="374">
        <v>0</v>
      </c>
      <c r="AJ470" s="374">
        <v>2</v>
      </c>
      <c r="AK470" s="374">
        <v>0</v>
      </c>
      <c r="AL470" s="374">
        <v>5</v>
      </c>
      <c r="AM470" s="226">
        <v>0</v>
      </c>
      <c r="AN470" s="226">
        <v>47</v>
      </c>
      <c r="AO470" s="226">
        <v>194</v>
      </c>
      <c r="AP470" s="226">
        <v>40</v>
      </c>
      <c r="AQ470" s="227">
        <v>48</v>
      </c>
      <c r="AR470" s="227">
        <v>198</v>
      </c>
      <c r="AS470" s="227">
        <v>40</v>
      </c>
      <c r="AT470" s="227">
        <v>187</v>
      </c>
      <c r="AU470" s="226">
        <v>0</v>
      </c>
      <c r="AV470" s="226">
        <v>28</v>
      </c>
      <c r="AW470" s="226">
        <v>130</v>
      </c>
      <c r="AX470" s="226">
        <v>26</v>
      </c>
      <c r="AY470" s="227">
        <v>31</v>
      </c>
      <c r="AZ470" s="227">
        <v>140</v>
      </c>
      <c r="BA470" s="227">
        <v>29</v>
      </c>
      <c r="BB470" s="227">
        <v>133</v>
      </c>
      <c r="BC470" s="226">
        <f t="shared" si="207"/>
        <v>0</v>
      </c>
      <c r="BD470" s="226">
        <f t="shared" si="207"/>
        <v>18</v>
      </c>
      <c r="BE470" s="226">
        <f t="shared" si="207"/>
        <v>63</v>
      </c>
      <c r="BF470" s="226">
        <f t="shared" si="207"/>
        <v>13</v>
      </c>
      <c r="BG470" s="218">
        <f t="shared" si="186"/>
        <v>16</v>
      </c>
      <c r="BH470" s="218">
        <f t="shared" si="186"/>
        <v>57</v>
      </c>
      <c r="BI470" s="218">
        <f t="shared" si="186"/>
        <v>10</v>
      </c>
      <c r="BJ470" s="218">
        <f t="shared" si="186"/>
        <v>54</v>
      </c>
      <c r="BK470" s="226">
        <f t="shared" si="183"/>
        <v>0</v>
      </c>
      <c r="BL470" s="226">
        <f t="shared" si="183"/>
        <v>1</v>
      </c>
      <c r="BM470" s="226">
        <f t="shared" si="183"/>
        <v>1</v>
      </c>
      <c r="BN470" s="226">
        <f t="shared" si="182"/>
        <v>1</v>
      </c>
      <c r="BO470" s="227">
        <f t="shared" si="182"/>
        <v>1</v>
      </c>
      <c r="BP470" s="227">
        <f t="shared" si="182"/>
        <v>1</v>
      </c>
      <c r="BQ470" s="227">
        <f t="shared" si="182"/>
        <v>1</v>
      </c>
      <c r="BR470" s="227">
        <f t="shared" si="182"/>
        <v>0</v>
      </c>
      <c r="BS470" s="226">
        <v>0</v>
      </c>
      <c r="BT470" s="226">
        <v>1</v>
      </c>
      <c r="BU470" s="226">
        <v>1</v>
      </c>
      <c r="BV470" s="226">
        <v>1</v>
      </c>
      <c r="BW470" s="227">
        <v>1</v>
      </c>
      <c r="BX470" s="227">
        <v>1</v>
      </c>
      <c r="BY470" s="227">
        <v>1</v>
      </c>
      <c r="BZ470" s="227">
        <v>0</v>
      </c>
      <c r="CA470" s="226">
        <v>0</v>
      </c>
      <c r="CB470" s="226">
        <f>IFERROR(VLOOKUP($G470,[12]ITEM!$B$2:$AC$939,26,0),0)</f>
        <v>0</v>
      </c>
      <c r="CC470" s="226">
        <f>IFERROR(VLOOKUP($G470,[12]ITEM!$B$2:$AC$939,27,0),0)</f>
        <v>0</v>
      </c>
      <c r="CD470" s="226">
        <f>IFERROR(VLOOKUP($G470,[12]ITEM!$B$2:$AC$939,28,0),0)</f>
        <v>0</v>
      </c>
      <c r="CE470" s="227">
        <v>0</v>
      </c>
      <c r="CF470" s="227">
        <v>0</v>
      </c>
      <c r="CG470" s="227">
        <v>0</v>
      </c>
      <c r="CH470" s="227">
        <v>0</v>
      </c>
      <c r="CI470" s="375"/>
      <c r="CJ470" s="226">
        <f t="shared" si="189"/>
        <v>0</v>
      </c>
      <c r="CK470" s="226">
        <f t="shared" si="189"/>
        <v>15</v>
      </c>
      <c r="CL470" s="226">
        <f t="shared" si="189"/>
        <v>61</v>
      </c>
      <c r="CM470" s="226">
        <f t="shared" si="188"/>
        <v>12</v>
      </c>
      <c r="CN470" s="227">
        <f t="shared" si="188"/>
        <v>16</v>
      </c>
      <c r="CO470" s="227">
        <f t="shared" si="188"/>
        <v>66.169871980597634</v>
      </c>
      <c r="CP470" s="227">
        <f t="shared" si="188"/>
        <v>13.508233514856638</v>
      </c>
      <c r="CQ470" s="227">
        <f t="shared" si="184"/>
        <v>62.603775802278328</v>
      </c>
      <c r="CR470" s="226">
        <v>0</v>
      </c>
      <c r="CS470" s="226">
        <v>15</v>
      </c>
      <c r="CT470" s="226">
        <v>61</v>
      </c>
      <c r="CU470" s="226">
        <v>12</v>
      </c>
      <c r="CV470" s="227">
        <f t="shared" si="195"/>
        <v>16</v>
      </c>
      <c r="CW470" s="227">
        <f>CV470*(1+('[13]GROWTH (YoY)'!AR470/100))</f>
        <v>66.169871980597634</v>
      </c>
      <c r="CX470" s="227">
        <f>CW470*(1+('[13]GROWTH (YoY)'!AS470/100))</f>
        <v>13.508233514856638</v>
      </c>
      <c r="CY470" s="227">
        <f>CX470*(1+('[13]GROWTH (YoY)'!AT470/100))</f>
        <v>62.603775802278328</v>
      </c>
      <c r="CZ470" s="226">
        <v>0</v>
      </c>
      <c r="DA470" s="226">
        <v>0</v>
      </c>
      <c r="DB470" s="226">
        <v>0</v>
      </c>
      <c r="DC470" s="226">
        <v>0</v>
      </c>
      <c r="DD470" s="227">
        <v>0</v>
      </c>
      <c r="DE470" s="227">
        <v>0</v>
      </c>
      <c r="DF470" s="227">
        <v>0</v>
      </c>
      <c r="DG470" s="227">
        <v>0</v>
      </c>
      <c r="DH470" s="226">
        <v>0</v>
      </c>
      <c r="DI470" s="226">
        <v>0</v>
      </c>
      <c r="DJ470" s="226">
        <v>0</v>
      </c>
      <c r="DK470" s="226">
        <v>0</v>
      </c>
      <c r="DL470" s="227">
        <v>0</v>
      </c>
      <c r="DM470" s="227">
        <v>0</v>
      </c>
      <c r="DN470" s="227">
        <v>0</v>
      </c>
      <c r="DO470" s="227">
        <v>0</v>
      </c>
      <c r="DP470" s="376">
        <f t="shared" si="187"/>
        <v>0</v>
      </c>
      <c r="DQ470" s="226">
        <f t="shared" si="187"/>
        <v>3</v>
      </c>
      <c r="DR470" s="226">
        <f t="shared" si="187"/>
        <v>2</v>
      </c>
      <c r="DS470" s="226">
        <f t="shared" si="190"/>
        <v>1</v>
      </c>
      <c r="DT470" s="227">
        <f t="shared" si="190"/>
        <v>0</v>
      </c>
      <c r="DU470" s="227">
        <f t="shared" si="190"/>
        <v>-9.1698719805976339</v>
      </c>
      <c r="DV470" s="227">
        <f t="shared" si="190"/>
        <v>-3.5082335148566379</v>
      </c>
      <c r="DW470" s="227">
        <f t="shared" si="190"/>
        <v>-8.6037758022783279</v>
      </c>
      <c r="DX470" s="377">
        <f t="shared" si="192"/>
        <v>1</v>
      </c>
      <c r="DY470" s="377">
        <f t="shared" si="192"/>
        <v>0.44047619047619047</v>
      </c>
      <c r="DZ470" s="377">
        <f t="shared" si="192"/>
        <v>0.4961038961038961</v>
      </c>
      <c r="EA470" s="377">
        <f t="shared" si="191"/>
        <v>0.49367088607594939</v>
      </c>
      <c r="EB470" s="378">
        <f t="shared" si="191"/>
        <v>0.43529411764705883</v>
      </c>
      <c r="EC470" s="378">
        <f t="shared" si="191"/>
        <v>0.49744897959183676</v>
      </c>
      <c r="ED470" s="378">
        <f t="shared" si="191"/>
        <v>0.5</v>
      </c>
      <c r="EE470" s="378">
        <f t="shared" si="185"/>
        <v>0.69789983844911152</v>
      </c>
      <c r="EG470" s="226">
        <v>2</v>
      </c>
      <c r="EH470" s="226">
        <v>1</v>
      </c>
      <c r="EI470" s="226">
        <v>1</v>
      </c>
      <c r="EJ470" s="226">
        <v>0</v>
      </c>
      <c r="EK470" s="226">
        <v>0</v>
      </c>
      <c r="EL470" s="226">
        <v>27</v>
      </c>
      <c r="EM470" s="226">
        <v>26</v>
      </c>
      <c r="EN470" s="379">
        <f t="shared" si="196"/>
        <v>0.5</v>
      </c>
      <c r="EO470" s="226">
        <f t="shared" si="197"/>
        <v>0</v>
      </c>
      <c r="EP470" s="379">
        <f t="shared" si="198"/>
        <v>0</v>
      </c>
      <c r="EQ470" s="226">
        <f t="shared" si="199"/>
        <v>0</v>
      </c>
      <c r="ER470" s="226">
        <f t="shared" si="200"/>
        <v>0</v>
      </c>
      <c r="ES470" s="292"/>
      <c r="ET470" s="227">
        <v>109</v>
      </c>
      <c r="EU470" s="227">
        <v>77</v>
      </c>
      <c r="EV470" s="227">
        <v>32</v>
      </c>
      <c r="EW470" s="227">
        <v>20</v>
      </c>
      <c r="EX470" s="227">
        <v>16</v>
      </c>
      <c r="EY470" s="227">
        <v>558</v>
      </c>
      <c r="EZ470" s="227">
        <v>557</v>
      </c>
      <c r="FA470" s="380">
        <f t="shared" si="202"/>
        <v>0.70642201834862384</v>
      </c>
      <c r="FB470" s="228">
        <f t="shared" si="203"/>
        <v>62.5</v>
      </c>
      <c r="FC470" s="380">
        <f t="shared" si="204"/>
        <v>0.14678899082568808</v>
      </c>
      <c r="FD470" s="227">
        <f t="shared" si="205"/>
        <v>28673.835125448029</v>
      </c>
      <c r="FE470" s="227">
        <f t="shared" si="206"/>
        <v>2992.2202274087372</v>
      </c>
      <c r="FF470" s="227">
        <v>31</v>
      </c>
      <c r="FG470" s="228">
        <f t="shared" si="201"/>
        <v>64.516129032258064</v>
      </c>
      <c r="FH470" s="227">
        <v>20</v>
      </c>
      <c r="FI470" s="227">
        <v>31</v>
      </c>
      <c r="FJ470" s="227">
        <v>0</v>
      </c>
      <c r="FK470" s="227">
        <f t="shared" si="193"/>
        <v>11</v>
      </c>
      <c r="FL470" s="227">
        <v>2</v>
      </c>
      <c r="FM470" s="227">
        <f t="shared" si="194"/>
        <v>9</v>
      </c>
      <c r="FZ470" s="229"/>
      <c r="GA470" s="229"/>
      <c r="GB470" s="229"/>
      <c r="GC470" s="229"/>
      <c r="GD470" s="229"/>
    </row>
    <row r="471" spans="1:186" s="368" customFormat="1">
      <c r="A471" s="287" t="s">
        <v>1158</v>
      </c>
      <c r="B471" s="369" t="s">
        <v>1159</v>
      </c>
      <c r="C471" s="287" t="s">
        <v>1174</v>
      </c>
      <c r="D471" s="287" t="s">
        <v>3123</v>
      </c>
      <c r="E471" s="369" t="s">
        <v>1175</v>
      </c>
      <c r="F471" s="287">
        <v>468</v>
      </c>
      <c r="G471" s="392" t="s">
        <v>1190</v>
      </c>
      <c r="H471" s="392" t="s">
        <v>1191</v>
      </c>
      <c r="I471" s="287" t="s">
        <v>1178</v>
      </c>
      <c r="J471" s="392" t="s">
        <v>1179</v>
      </c>
      <c r="K471" s="393" t="s">
        <v>728</v>
      </c>
      <c r="L471" s="286" t="s">
        <v>1179</v>
      </c>
      <c r="M471" s="286" t="s">
        <v>3124</v>
      </c>
      <c r="N471" s="372">
        <v>1</v>
      </c>
      <c r="O471" s="373">
        <v>723</v>
      </c>
      <c r="P471" s="373">
        <v>256</v>
      </c>
      <c r="Q471" s="373">
        <v>1583</v>
      </c>
      <c r="R471" s="373">
        <v>2370</v>
      </c>
      <c r="S471" s="374">
        <v>260</v>
      </c>
      <c r="T471" s="374">
        <v>1627</v>
      </c>
      <c r="U471" s="374">
        <v>2439</v>
      </c>
      <c r="V471" s="374">
        <v>2532</v>
      </c>
      <c r="W471" s="373">
        <v>625</v>
      </c>
      <c r="X471" s="373">
        <v>180</v>
      </c>
      <c r="Y471" s="373">
        <v>1137</v>
      </c>
      <c r="Z471" s="373">
        <v>1696</v>
      </c>
      <c r="AA471" s="374">
        <v>182</v>
      </c>
      <c r="AB471" s="374">
        <v>1169</v>
      </c>
      <c r="AC471" s="374">
        <v>1745</v>
      </c>
      <c r="AD471" s="374">
        <v>1770</v>
      </c>
      <c r="AE471" s="373">
        <v>4</v>
      </c>
      <c r="AF471" s="373">
        <v>2</v>
      </c>
      <c r="AG471" s="373">
        <v>13</v>
      </c>
      <c r="AH471" s="373">
        <v>19</v>
      </c>
      <c r="AI471" s="374">
        <v>2</v>
      </c>
      <c r="AJ471" s="374">
        <v>13</v>
      </c>
      <c r="AK471" s="374">
        <v>19</v>
      </c>
      <c r="AL471" s="374">
        <v>20</v>
      </c>
      <c r="AM471" s="226">
        <v>98</v>
      </c>
      <c r="AN471" s="226">
        <v>76</v>
      </c>
      <c r="AO471" s="226">
        <v>446</v>
      </c>
      <c r="AP471" s="226">
        <v>674</v>
      </c>
      <c r="AQ471" s="227">
        <v>78</v>
      </c>
      <c r="AR471" s="227">
        <v>458</v>
      </c>
      <c r="AS471" s="227">
        <v>694</v>
      </c>
      <c r="AT471" s="227">
        <v>762</v>
      </c>
      <c r="AU471" s="226">
        <v>83</v>
      </c>
      <c r="AV471" s="226">
        <v>67</v>
      </c>
      <c r="AW471" s="226">
        <v>398</v>
      </c>
      <c r="AX471" s="226">
        <v>601</v>
      </c>
      <c r="AY471" s="227">
        <v>49</v>
      </c>
      <c r="AZ471" s="227">
        <v>294</v>
      </c>
      <c r="BA471" s="227">
        <v>445</v>
      </c>
      <c r="BB471" s="227">
        <v>488</v>
      </c>
      <c r="BC471" s="226">
        <f t="shared" si="207"/>
        <v>15</v>
      </c>
      <c r="BD471" s="226">
        <f t="shared" si="207"/>
        <v>-16</v>
      </c>
      <c r="BE471" s="226">
        <f t="shared" si="207"/>
        <v>-72</v>
      </c>
      <c r="BF471" s="226">
        <f t="shared" si="207"/>
        <v>14</v>
      </c>
      <c r="BG471" s="218">
        <f t="shared" si="186"/>
        <v>27</v>
      </c>
      <c r="BH471" s="218">
        <f t="shared" si="186"/>
        <v>162</v>
      </c>
      <c r="BI471" s="218">
        <f t="shared" si="186"/>
        <v>247</v>
      </c>
      <c r="BJ471" s="218">
        <f t="shared" si="186"/>
        <v>272</v>
      </c>
      <c r="BK471" s="226">
        <f t="shared" si="183"/>
        <v>0</v>
      </c>
      <c r="BL471" s="226">
        <f t="shared" si="183"/>
        <v>25</v>
      </c>
      <c r="BM471" s="226">
        <f t="shared" si="183"/>
        <v>120</v>
      </c>
      <c r="BN471" s="226">
        <f t="shared" si="182"/>
        <v>59</v>
      </c>
      <c r="BO471" s="227">
        <f t="shared" si="182"/>
        <v>2</v>
      </c>
      <c r="BP471" s="227">
        <f t="shared" ref="BP471:BR534" si="208">BX471-CF471</f>
        <v>2</v>
      </c>
      <c r="BQ471" s="227">
        <f t="shared" si="208"/>
        <v>2</v>
      </c>
      <c r="BR471" s="227">
        <f t="shared" si="208"/>
        <v>2</v>
      </c>
      <c r="BS471" s="226">
        <v>0</v>
      </c>
      <c r="BT471" s="226">
        <v>25</v>
      </c>
      <c r="BU471" s="226">
        <v>120</v>
      </c>
      <c r="BV471" s="226">
        <v>59</v>
      </c>
      <c r="BW471" s="227">
        <v>2</v>
      </c>
      <c r="BX471" s="227">
        <v>2</v>
      </c>
      <c r="BY471" s="227">
        <v>2</v>
      </c>
      <c r="BZ471" s="227">
        <v>2</v>
      </c>
      <c r="CA471" s="226">
        <v>0</v>
      </c>
      <c r="CB471" s="226">
        <f>IFERROR(VLOOKUP($G471,[12]ITEM!$B$2:$AC$939,26,0),0)</f>
        <v>0</v>
      </c>
      <c r="CC471" s="226">
        <f>IFERROR(VLOOKUP($G471,[12]ITEM!$B$2:$AC$939,27,0),0)</f>
        <v>0</v>
      </c>
      <c r="CD471" s="226">
        <f>IFERROR(VLOOKUP($G471,[12]ITEM!$B$2:$AC$939,28,0),0)</f>
        <v>0</v>
      </c>
      <c r="CE471" s="227">
        <v>0</v>
      </c>
      <c r="CF471" s="227">
        <v>0</v>
      </c>
      <c r="CG471" s="227">
        <v>0</v>
      </c>
      <c r="CH471" s="227">
        <v>0</v>
      </c>
      <c r="CI471" s="375"/>
      <c r="CJ471" s="226">
        <f t="shared" si="189"/>
        <v>15</v>
      </c>
      <c r="CK471" s="226">
        <f t="shared" si="189"/>
        <v>21</v>
      </c>
      <c r="CL471" s="226">
        <f t="shared" si="189"/>
        <v>44</v>
      </c>
      <c r="CM471" s="226">
        <f t="shared" si="188"/>
        <v>59</v>
      </c>
      <c r="CN471" s="227">
        <f t="shared" si="188"/>
        <v>27</v>
      </c>
      <c r="CO471" s="227">
        <f t="shared" si="188"/>
        <v>-33.606781841401741</v>
      </c>
      <c r="CP471" s="227">
        <f t="shared" si="188"/>
        <v>-72.019307016043001</v>
      </c>
      <c r="CQ471" s="227">
        <f t="shared" si="184"/>
        <v>-80.306236426126773</v>
      </c>
      <c r="CR471" s="226">
        <v>6</v>
      </c>
      <c r="CS471" s="226">
        <v>4</v>
      </c>
      <c r="CT471" s="226">
        <v>25</v>
      </c>
      <c r="CU471" s="226">
        <v>38</v>
      </c>
      <c r="CV471" s="227">
        <f>AQ471-AY471-BO471-DD471-DL471</f>
        <v>-13</v>
      </c>
      <c r="CW471" s="227">
        <f>CV471*(1+('[13]GROWTH (YoY)'!AR471/100))</f>
        <v>-76.606781841401741</v>
      </c>
      <c r="CX471" s="227">
        <f>CW471*(1+('[13]GROWTH (YoY)'!AS471/100))</f>
        <v>-116.019307016043</v>
      </c>
      <c r="CY471" s="227">
        <f>CX471*(1+('[13]GROWTH (YoY)'!AT471/100))</f>
        <v>-127.30623642612677</v>
      </c>
      <c r="CZ471" s="226">
        <v>0</v>
      </c>
      <c r="DA471" s="226">
        <v>0</v>
      </c>
      <c r="DB471" s="226">
        <v>0</v>
      </c>
      <c r="DC471" s="226">
        <v>0</v>
      </c>
      <c r="DD471" s="227">
        <v>23</v>
      </c>
      <c r="DE471" s="227">
        <v>25</v>
      </c>
      <c r="DF471" s="227">
        <v>24</v>
      </c>
      <c r="DG471" s="227">
        <v>26</v>
      </c>
      <c r="DH471" s="226">
        <v>9</v>
      </c>
      <c r="DI471" s="226">
        <v>17</v>
      </c>
      <c r="DJ471" s="226">
        <v>19</v>
      </c>
      <c r="DK471" s="226">
        <v>21</v>
      </c>
      <c r="DL471" s="227">
        <v>17</v>
      </c>
      <c r="DM471" s="227">
        <v>18</v>
      </c>
      <c r="DN471" s="227">
        <v>20</v>
      </c>
      <c r="DO471" s="227">
        <v>21</v>
      </c>
      <c r="DP471" s="376">
        <f t="shared" si="187"/>
        <v>0</v>
      </c>
      <c r="DQ471" s="226">
        <f t="shared" si="187"/>
        <v>-37</v>
      </c>
      <c r="DR471" s="226">
        <f t="shared" si="187"/>
        <v>-116</v>
      </c>
      <c r="DS471" s="226">
        <f t="shared" si="190"/>
        <v>-45</v>
      </c>
      <c r="DT471" s="226">
        <f t="shared" si="190"/>
        <v>0</v>
      </c>
      <c r="DU471" s="227">
        <f t="shared" si="190"/>
        <v>195.60678184140176</v>
      </c>
      <c r="DV471" s="227">
        <f t="shared" si="190"/>
        <v>319.019307016043</v>
      </c>
      <c r="DW471" s="227">
        <f t="shared" si="190"/>
        <v>352.30623642612676</v>
      </c>
      <c r="DX471" s="377">
        <f t="shared" si="192"/>
        <v>0.86445366528354084</v>
      </c>
      <c r="DY471" s="377">
        <f t="shared" si="192"/>
        <v>0.703125</v>
      </c>
      <c r="DZ471" s="377">
        <f t="shared" si="192"/>
        <v>0.71825647504737844</v>
      </c>
      <c r="EA471" s="377">
        <f t="shared" si="191"/>
        <v>0.71561181434599153</v>
      </c>
      <c r="EB471" s="378">
        <f t="shared" si="191"/>
        <v>0.7</v>
      </c>
      <c r="EC471" s="378">
        <f t="shared" si="191"/>
        <v>0.71850030731407499</v>
      </c>
      <c r="ED471" s="378">
        <f t="shared" si="191"/>
        <v>0.71545715457154568</v>
      </c>
      <c r="EE471" s="378">
        <f t="shared" si="185"/>
        <v>0.69905213270142175</v>
      </c>
      <c r="EG471" s="226">
        <v>724</v>
      </c>
      <c r="EH471" s="226">
        <v>454</v>
      </c>
      <c r="EI471" s="226">
        <v>270</v>
      </c>
      <c r="EJ471" s="226">
        <v>136</v>
      </c>
      <c r="EK471" s="226">
        <v>253</v>
      </c>
      <c r="EL471" s="226">
        <v>7875</v>
      </c>
      <c r="EM471" s="226">
        <v>7773</v>
      </c>
      <c r="EN471" s="379">
        <f t="shared" si="196"/>
        <v>0.6270718232044199</v>
      </c>
      <c r="EO471" s="226">
        <f t="shared" si="197"/>
        <v>50.370370370370367</v>
      </c>
      <c r="EP471" s="379">
        <f t="shared" si="198"/>
        <v>0.34944751381215472</v>
      </c>
      <c r="EQ471" s="226">
        <f t="shared" si="199"/>
        <v>32126.984126984127</v>
      </c>
      <c r="ER471" s="226">
        <f t="shared" si="200"/>
        <v>1458.0385093700415</v>
      </c>
      <c r="ES471" s="292"/>
      <c r="ET471" s="227">
        <v>335</v>
      </c>
      <c r="EU471" s="227">
        <v>215</v>
      </c>
      <c r="EV471" s="227">
        <v>121</v>
      </c>
      <c r="EW471" s="227">
        <v>75</v>
      </c>
      <c r="EX471" s="227">
        <v>48</v>
      </c>
      <c r="EY471" s="227">
        <v>3942</v>
      </c>
      <c r="EZ471" s="227">
        <v>3668</v>
      </c>
      <c r="FA471" s="380">
        <f t="shared" si="202"/>
        <v>0.64179104477611937</v>
      </c>
      <c r="FB471" s="228">
        <f t="shared" si="203"/>
        <v>61.983471074380169</v>
      </c>
      <c r="FC471" s="380">
        <f t="shared" si="204"/>
        <v>0.14328358208955225</v>
      </c>
      <c r="FD471" s="227">
        <f t="shared" si="205"/>
        <v>12176.5601217656</v>
      </c>
      <c r="FE471" s="227">
        <f t="shared" si="206"/>
        <v>1703.925845147219</v>
      </c>
      <c r="FF471" s="227">
        <v>117</v>
      </c>
      <c r="FG471" s="228">
        <f t="shared" si="201"/>
        <v>63.247863247863243</v>
      </c>
      <c r="FH471" s="227">
        <v>74</v>
      </c>
      <c r="FI471" s="227">
        <v>117</v>
      </c>
      <c r="FJ471" s="227">
        <v>2</v>
      </c>
      <c r="FK471" s="227">
        <f t="shared" si="193"/>
        <v>41</v>
      </c>
      <c r="FL471" s="227">
        <v>7</v>
      </c>
      <c r="FM471" s="227">
        <f t="shared" si="194"/>
        <v>34</v>
      </c>
      <c r="FZ471" s="229"/>
      <c r="GA471" s="229"/>
      <c r="GB471" s="229"/>
      <c r="GC471" s="229"/>
      <c r="GD471" s="229"/>
    </row>
    <row r="472" spans="1:186" s="368" customFormat="1">
      <c r="A472" s="287" t="s">
        <v>1158</v>
      </c>
      <c r="B472" s="369" t="s">
        <v>1159</v>
      </c>
      <c r="C472" s="287" t="s">
        <v>1174</v>
      </c>
      <c r="D472" s="287" t="s">
        <v>3123</v>
      </c>
      <c r="E472" s="369" t="s">
        <v>1175</v>
      </c>
      <c r="F472" s="287">
        <v>469</v>
      </c>
      <c r="G472" s="392" t="s">
        <v>1192</v>
      </c>
      <c r="H472" s="392" t="s">
        <v>1193</v>
      </c>
      <c r="I472" s="287" t="s">
        <v>1178</v>
      </c>
      <c r="J472" s="392" t="s">
        <v>1179</v>
      </c>
      <c r="K472" s="393" t="s">
        <v>728</v>
      </c>
      <c r="L472" s="286" t="s">
        <v>1179</v>
      </c>
      <c r="M472" s="286" t="s">
        <v>3124</v>
      </c>
      <c r="N472" s="372">
        <v>1</v>
      </c>
      <c r="O472" s="373">
        <v>2222</v>
      </c>
      <c r="P472" s="373">
        <v>3445</v>
      </c>
      <c r="Q472" s="373">
        <v>2323</v>
      </c>
      <c r="R472" s="373">
        <v>2635</v>
      </c>
      <c r="S472" s="374">
        <v>3497</v>
      </c>
      <c r="T472" s="374">
        <v>2388</v>
      </c>
      <c r="U472" s="374">
        <v>2711</v>
      </c>
      <c r="V472" s="374">
        <v>3248</v>
      </c>
      <c r="W472" s="373">
        <v>1421</v>
      </c>
      <c r="X472" s="373">
        <v>2431</v>
      </c>
      <c r="Y472" s="373">
        <v>1661</v>
      </c>
      <c r="Z472" s="373">
        <v>1879</v>
      </c>
      <c r="AA472" s="374">
        <v>2455</v>
      </c>
      <c r="AB472" s="374">
        <v>1707</v>
      </c>
      <c r="AC472" s="374">
        <v>1934</v>
      </c>
      <c r="AD472" s="374">
        <v>2263</v>
      </c>
      <c r="AE472" s="373">
        <v>34</v>
      </c>
      <c r="AF472" s="373">
        <v>30</v>
      </c>
      <c r="AG472" s="373">
        <v>19</v>
      </c>
      <c r="AH472" s="373">
        <v>21</v>
      </c>
      <c r="AI472" s="374">
        <v>30</v>
      </c>
      <c r="AJ472" s="374">
        <v>19</v>
      </c>
      <c r="AK472" s="374">
        <v>21</v>
      </c>
      <c r="AL472" s="374">
        <v>26</v>
      </c>
      <c r="AM472" s="226">
        <v>801</v>
      </c>
      <c r="AN472" s="226">
        <v>1014</v>
      </c>
      <c r="AO472" s="226">
        <v>662</v>
      </c>
      <c r="AP472" s="226">
        <v>755</v>
      </c>
      <c r="AQ472" s="227">
        <v>1042</v>
      </c>
      <c r="AR472" s="227">
        <v>680</v>
      </c>
      <c r="AS472" s="227">
        <v>778</v>
      </c>
      <c r="AT472" s="227">
        <v>985</v>
      </c>
      <c r="AU472" s="226">
        <v>619</v>
      </c>
      <c r="AV472" s="226">
        <v>805</v>
      </c>
      <c r="AW472" s="226">
        <v>515</v>
      </c>
      <c r="AX472" s="226">
        <v>587</v>
      </c>
      <c r="AY472" s="227">
        <v>648</v>
      </c>
      <c r="AZ472" s="227">
        <v>415</v>
      </c>
      <c r="BA472" s="227">
        <v>473</v>
      </c>
      <c r="BB472" s="227">
        <v>584</v>
      </c>
      <c r="BC472" s="226">
        <f t="shared" si="207"/>
        <v>176</v>
      </c>
      <c r="BD472" s="226">
        <f t="shared" si="207"/>
        <v>206.18922743523791</v>
      </c>
      <c r="BE472" s="226">
        <f t="shared" si="207"/>
        <v>255.27892417910601</v>
      </c>
      <c r="BF472" s="226">
        <f t="shared" si="207"/>
        <v>108</v>
      </c>
      <c r="BG472" s="218">
        <f t="shared" si="186"/>
        <v>356</v>
      </c>
      <c r="BH472" s="218">
        <f t="shared" si="186"/>
        <v>205</v>
      </c>
      <c r="BI472" s="218">
        <f t="shared" si="186"/>
        <v>233</v>
      </c>
      <c r="BJ472" s="218">
        <f t="shared" si="186"/>
        <v>355</v>
      </c>
      <c r="BK472" s="226">
        <f t="shared" si="183"/>
        <v>6</v>
      </c>
      <c r="BL472" s="226">
        <f t="shared" si="183"/>
        <v>2.8107725647620896</v>
      </c>
      <c r="BM472" s="226">
        <f t="shared" si="183"/>
        <v>-108.27892417910601</v>
      </c>
      <c r="BN472" s="226">
        <f t="shared" si="183"/>
        <v>60</v>
      </c>
      <c r="BO472" s="227">
        <f t="shared" si="183"/>
        <v>38</v>
      </c>
      <c r="BP472" s="227">
        <f t="shared" si="208"/>
        <v>60</v>
      </c>
      <c r="BQ472" s="227">
        <f t="shared" si="208"/>
        <v>72</v>
      </c>
      <c r="BR472" s="227">
        <f t="shared" si="208"/>
        <v>46</v>
      </c>
      <c r="BS472" s="226">
        <v>16</v>
      </c>
      <c r="BT472" s="226">
        <v>31</v>
      </c>
      <c r="BU472" s="226">
        <v>50</v>
      </c>
      <c r="BV472" s="226">
        <v>60</v>
      </c>
      <c r="BW472" s="227">
        <v>38</v>
      </c>
      <c r="BX472" s="227">
        <v>60</v>
      </c>
      <c r="BY472" s="227">
        <v>72</v>
      </c>
      <c r="BZ472" s="227">
        <v>46</v>
      </c>
      <c r="CA472" s="226">
        <v>10</v>
      </c>
      <c r="CB472" s="226">
        <f>IFERROR(VLOOKUP($G472,[12]ITEM!$B$2:$AC$939,26,0),0)</f>
        <v>28.18922743523791</v>
      </c>
      <c r="CC472" s="226">
        <f>IFERROR(VLOOKUP($G472,[12]ITEM!$B$2:$AC$939,27,0),0)</f>
        <v>158.27892417910601</v>
      </c>
      <c r="CD472" s="226">
        <f>IFERROR(VLOOKUP($G472,[12]ITEM!$B$2:$AC$939,28,0),0)</f>
        <v>0</v>
      </c>
      <c r="CE472" s="227">
        <v>0</v>
      </c>
      <c r="CF472" s="227">
        <v>0</v>
      </c>
      <c r="CG472" s="227">
        <v>0</v>
      </c>
      <c r="CH472" s="227">
        <v>0</v>
      </c>
      <c r="CI472" s="375"/>
      <c r="CJ472" s="226">
        <f t="shared" si="189"/>
        <v>175</v>
      </c>
      <c r="CK472" s="226">
        <f t="shared" si="189"/>
        <v>222</v>
      </c>
      <c r="CL472" s="226">
        <f t="shared" si="189"/>
        <v>145</v>
      </c>
      <c r="CM472" s="226">
        <f t="shared" si="188"/>
        <v>166</v>
      </c>
      <c r="CN472" s="227">
        <f t="shared" si="188"/>
        <v>356</v>
      </c>
      <c r="CO472" s="227">
        <f t="shared" si="188"/>
        <v>296.10551219270087</v>
      </c>
      <c r="CP472" s="227">
        <f t="shared" si="188"/>
        <v>308.72755709111851</v>
      </c>
      <c r="CQ472" s="227">
        <f t="shared" si="184"/>
        <v>364.60514681466117</v>
      </c>
      <c r="CR472" s="226">
        <v>175</v>
      </c>
      <c r="CS472" s="226">
        <v>222</v>
      </c>
      <c r="CT472" s="226">
        <v>145</v>
      </c>
      <c r="CU472" s="226">
        <v>166</v>
      </c>
      <c r="CV472" s="227">
        <f t="shared" si="195"/>
        <v>210</v>
      </c>
      <c r="CW472" s="227">
        <f>CV472*(1+('[13]GROWTH (YoY)'!AR472/100))</f>
        <v>137.1055121927009</v>
      </c>
      <c r="CX472" s="227">
        <f>CW472*(1+('[13]GROWTH (YoY)'!AS472/100))</f>
        <v>156.72755709111851</v>
      </c>
      <c r="CY472" s="227">
        <f>CX472*(1+('[13]GROWTH (YoY)'!AT472/100))</f>
        <v>198.60514681466117</v>
      </c>
      <c r="CZ472" s="226">
        <v>0</v>
      </c>
      <c r="DA472" s="226">
        <v>0</v>
      </c>
      <c r="DB472" s="226">
        <v>0</v>
      </c>
      <c r="DC472" s="226">
        <v>0</v>
      </c>
      <c r="DD472" s="227">
        <v>146</v>
      </c>
      <c r="DE472" s="227">
        <v>159</v>
      </c>
      <c r="DF472" s="227">
        <v>152</v>
      </c>
      <c r="DG472" s="227">
        <v>166</v>
      </c>
      <c r="DH472" s="226">
        <v>0</v>
      </c>
      <c r="DI472" s="226">
        <v>0</v>
      </c>
      <c r="DJ472" s="226">
        <v>0</v>
      </c>
      <c r="DK472" s="226">
        <v>0</v>
      </c>
      <c r="DL472" s="227">
        <v>0</v>
      </c>
      <c r="DM472" s="227">
        <v>0</v>
      </c>
      <c r="DN472" s="227">
        <v>0</v>
      </c>
      <c r="DO472" s="227">
        <v>0</v>
      </c>
      <c r="DP472" s="376">
        <f t="shared" si="187"/>
        <v>1</v>
      </c>
      <c r="DQ472" s="226">
        <f t="shared" si="187"/>
        <v>-15.81077256476209</v>
      </c>
      <c r="DR472" s="226">
        <f t="shared" si="187"/>
        <v>110.27892417910601</v>
      </c>
      <c r="DS472" s="226">
        <f t="shared" si="190"/>
        <v>-58</v>
      </c>
      <c r="DT472" s="227">
        <f t="shared" si="190"/>
        <v>0</v>
      </c>
      <c r="DU472" s="227">
        <f t="shared" si="190"/>
        <v>-91.105512192700871</v>
      </c>
      <c r="DV472" s="227">
        <f t="shared" si="190"/>
        <v>-75.727557091118513</v>
      </c>
      <c r="DW472" s="227">
        <f t="shared" si="190"/>
        <v>-9.6051468146611683</v>
      </c>
      <c r="DX472" s="377">
        <f t="shared" si="192"/>
        <v>0.63951395139513956</v>
      </c>
      <c r="DY472" s="377">
        <f t="shared" si="192"/>
        <v>0.70566037735849052</v>
      </c>
      <c r="DZ472" s="377">
        <f t="shared" si="192"/>
        <v>0.71502367628067154</v>
      </c>
      <c r="EA472" s="377">
        <f t="shared" si="191"/>
        <v>0.71309297912713476</v>
      </c>
      <c r="EB472" s="378">
        <f t="shared" si="191"/>
        <v>0.70203031169573915</v>
      </c>
      <c r="EC472" s="378">
        <f t="shared" si="191"/>
        <v>0.71482412060301503</v>
      </c>
      <c r="ED472" s="378">
        <f t="shared" si="191"/>
        <v>0.71338989302840283</v>
      </c>
      <c r="EE472" s="378">
        <f t="shared" si="185"/>
        <v>0.69673645320197042</v>
      </c>
      <c r="EG472" s="226">
        <v>2223</v>
      </c>
      <c r="EH472" s="226">
        <v>1447</v>
      </c>
      <c r="EI472" s="226">
        <v>776</v>
      </c>
      <c r="EJ472" s="226">
        <v>559</v>
      </c>
      <c r="EK472" s="226">
        <v>187</v>
      </c>
      <c r="EL472" s="226">
        <v>22404</v>
      </c>
      <c r="EM472" s="226">
        <v>22338</v>
      </c>
      <c r="EN472" s="379">
        <f t="shared" si="196"/>
        <v>0.65092217723796675</v>
      </c>
      <c r="EO472" s="226">
        <f t="shared" si="197"/>
        <v>72.036082474226802</v>
      </c>
      <c r="EP472" s="379">
        <f t="shared" si="198"/>
        <v>8.4120557804768334E-2</v>
      </c>
      <c r="EQ472" s="226">
        <f t="shared" si="199"/>
        <v>8346.7237993215494</v>
      </c>
      <c r="ER472" s="226">
        <f t="shared" si="200"/>
        <v>2085.3851434028711</v>
      </c>
      <c r="ES472" s="292"/>
      <c r="ET472" s="227">
        <v>4508</v>
      </c>
      <c r="EU472" s="227">
        <v>2914</v>
      </c>
      <c r="EV472" s="227">
        <v>1594</v>
      </c>
      <c r="EW472" s="227">
        <v>741</v>
      </c>
      <c r="EX472" s="227">
        <v>993</v>
      </c>
      <c r="EY472" s="227">
        <v>20465</v>
      </c>
      <c r="EZ472" s="227">
        <v>20393</v>
      </c>
      <c r="FA472" s="380">
        <f t="shared" si="202"/>
        <v>0.64640638864241351</v>
      </c>
      <c r="FB472" s="228">
        <f t="shared" si="203"/>
        <v>46.486825595984946</v>
      </c>
      <c r="FC472" s="380">
        <f t="shared" si="204"/>
        <v>0.22027506654835846</v>
      </c>
      <c r="FD472" s="227">
        <f t="shared" si="205"/>
        <v>48521.866601514783</v>
      </c>
      <c r="FE472" s="227">
        <f t="shared" si="206"/>
        <v>3027.9998038542635</v>
      </c>
      <c r="FF472" s="227">
        <v>1440</v>
      </c>
      <c r="FG472" s="228">
        <f t="shared" si="201"/>
        <v>62.222222222222221</v>
      </c>
      <c r="FH472" s="227">
        <v>896</v>
      </c>
      <c r="FI472" s="227">
        <v>1440</v>
      </c>
      <c r="FJ472" s="227">
        <v>36</v>
      </c>
      <c r="FK472" s="227">
        <f t="shared" si="193"/>
        <v>508</v>
      </c>
      <c r="FL472" s="227">
        <v>91</v>
      </c>
      <c r="FM472" s="227">
        <f t="shared" si="194"/>
        <v>417</v>
      </c>
      <c r="FZ472" s="229"/>
      <c r="GA472" s="229"/>
      <c r="GB472" s="229"/>
      <c r="GC472" s="229"/>
      <c r="GD472" s="229"/>
    </row>
    <row r="473" spans="1:186" s="368" customFormat="1">
      <c r="A473" s="287" t="s">
        <v>1158</v>
      </c>
      <c r="B473" s="369" t="s">
        <v>1159</v>
      </c>
      <c r="C473" s="287" t="s">
        <v>1174</v>
      </c>
      <c r="D473" s="287" t="s">
        <v>3123</v>
      </c>
      <c r="E473" s="369" t="s">
        <v>1175</v>
      </c>
      <c r="F473" s="287">
        <v>470</v>
      </c>
      <c r="G473" s="392" t="s">
        <v>1194</v>
      </c>
      <c r="H473" s="392" t="s">
        <v>1195</v>
      </c>
      <c r="I473" s="287" t="s">
        <v>1178</v>
      </c>
      <c r="J473" s="392" t="s">
        <v>1179</v>
      </c>
      <c r="K473" s="393" t="s">
        <v>728</v>
      </c>
      <c r="L473" s="286" t="s">
        <v>1179</v>
      </c>
      <c r="M473" s="286" t="s">
        <v>3124</v>
      </c>
      <c r="N473" s="372">
        <v>1</v>
      </c>
      <c r="O473" s="373">
        <v>1453</v>
      </c>
      <c r="P473" s="373">
        <v>1524</v>
      </c>
      <c r="Q473" s="373">
        <v>1415</v>
      </c>
      <c r="R473" s="373">
        <v>1133</v>
      </c>
      <c r="S473" s="374">
        <v>1548</v>
      </c>
      <c r="T473" s="374">
        <v>1457</v>
      </c>
      <c r="U473" s="374">
        <v>1169</v>
      </c>
      <c r="V473" s="374">
        <v>1889</v>
      </c>
      <c r="W473" s="373">
        <v>683</v>
      </c>
      <c r="X473" s="373">
        <v>1128</v>
      </c>
      <c r="Y473" s="373">
        <v>1069</v>
      </c>
      <c r="Z473" s="373">
        <v>856</v>
      </c>
      <c r="AA473" s="374">
        <v>1139</v>
      </c>
      <c r="AB473" s="374">
        <v>1101</v>
      </c>
      <c r="AC473" s="374">
        <v>883</v>
      </c>
      <c r="AD473" s="374">
        <v>1323</v>
      </c>
      <c r="AE473" s="373">
        <v>32</v>
      </c>
      <c r="AF473" s="373">
        <v>14</v>
      </c>
      <c r="AG473" s="373">
        <v>12</v>
      </c>
      <c r="AH473" s="373">
        <v>9</v>
      </c>
      <c r="AI473" s="374">
        <v>14</v>
      </c>
      <c r="AJ473" s="374">
        <v>12</v>
      </c>
      <c r="AK473" s="374">
        <v>10</v>
      </c>
      <c r="AL473" s="374">
        <v>15</v>
      </c>
      <c r="AM473" s="226">
        <v>771</v>
      </c>
      <c r="AN473" s="226">
        <v>396</v>
      </c>
      <c r="AO473" s="226">
        <v>346</v>
      </c>
      <c r="AP473" s="226">
        <v>277</v>
      </c>
      <c r="AQ473" s="227">
        <v>408</v>
      </c>
      <c r="AR473" s="227">
        <v>356</v>
      </c>
      <c r="AS473" s="227">
        <v>286</v>
      </c>
      <c r="AT473" s="227">
        <v>566</v>
      </c>
      <c r="AU473" s="226">
        <v>489</v>
      </c>
      <c r="AV473" s="226">
        <v>257</v>
      </c>
      <c r="AW473" s="226">
        <v>219</v>
      </c>
      <c r="AX473" s="226">
        <v>175</v>
      </c>
      <c r="AY473" s="227">
        <v>313</v>
      </c>
      <c r="AZ473" s="227">
        <v>267</v>
      </c>
      <c r="BA473" s="227">
        <v>213</v>
      </c>
      <c r="BB473" s="227">
        <v>406</v>
      </c>
      <c r="BC473" s="226">
        <f t="shared" si="207"/>
        <v>282</v>
      </c>
      <c r="BD473" s="226">
        <f t="shared" si="207"/>
        <v>136</v>
      </c>
      <c r="BE473" s="226">
        <f t="shared" si="207"/>
        <v>123</v>
      </c>
      <c r="BF473" s="226">
        <f t="shared" si="207"/>
        <v>94</v>
      </c>
      <c r="BG473" s="218">
        <f t="shared" si="186"/>
        <v>84</v>
      </c>
      <c r="BH473" s="218">
        <f t="shared" si="186"/>
        <v>76</v>
      </c>
      <c r="BI473" s="218">
        <f t="shared" si="186"/>
        <v>56</v>
      </c>
      <c r="BJ473" s="218">
        <f t="shared" si="186"/>
        <v>147</v>
      </c>
      <c r="BK473" s="226">
        <f t="shared" si="183"/>
        <v>0</v>
      </c>
      <c r="BL473" s="226">
        <f t="shared" si="183"/>
        <v>3</v>
      </c>
      <c r="BM473" s="226">
        <f t="shared" si="183"/>
        <v>4</v>
      </c>
      <c r="BN473" s="226">
        <f t="shared" si="183"/>
        <v>8</v>
      </c>
      <c r="BO473" s="227">
        <f t="shared" si="183"/>
        <v>11</v>
      </c>
      <c r="BP473" s="227">
        <f t="shared" si="208"/>
        <v>13</v>
      </c>
      <c r="BQ473" s="227">
        <f t="shared" si="208"/>
        <v>17</v>
      </c>
      <c r="BR473" s="227">
        <f t="shared" si="208"/>
        <v>13</v>
      </c>
      <c r="BS473" s="226">
        <v>0</v>
      </c>
      <c r="BT473" s="226">
        <v>3</v>
      </c>
      <c r="BU473" s="226">
        <v>4</v>
      </c>
      <c r="BV473" s="226">
        <v>8</v>
      </c>
      <c r="BW473" s="227">
        <v>11</v>
      </c>
      <c r="BX473" s="227">
        <v>13</v>
      </c>
      <c r="BY473" s="227">
        <v>17</v>
      </c>
      <c r="BZ473" s="227">
        <v>13</v>
      </c>
      <c r="CA473" s="226">
        <v>0</v>
      </c>
      <c r="CB473" s="226">
        <f>IFERROR(VLOOKUP($G473,[12]ITEM!$B$2:$AC$939,26,0),0)</f>
        <v>0</v>
      </c>
      <c r="CC473" s="226">
        <f>IFERROR(VLOOKUP($G473,[12]ITEM!$B$2:$AC$939,27,0),0)</f>
        <v>0</v>
      </c>
      <c r="CD473" s="226">
        <f>IFERROR(VLOOKUP($G473,[12]ITEM!$B$2:$AC$939,28,0),0)</f>
        <v>0</v>
      </c>
      <c r="CE473" s="227">
        <v>0</v>
      </c>
      <c r="CF473" s="227">
        <v>0</v>
      </c>
      <c r="CG473" s="227">
        <v>0</v>
      </c>
      <c r="CH473" s="227">
        <v>0</v>
      </c>
      <c r="CI473" s="375"/>
      <c r="CJ473" s="226">
        <f t="shared" si="189"/>
        <v>281</v>
      </c>
      <c r="CK473" s="226">
        <f t="shared" si="189"/>
        <v>145</v>
      </c>
      <c r="CL473" s="226">
        <f t="shared" si="189"/>
        <v>126</v>
      </c>
      <c r="CM473" s="226">
        <f t="shared" si="188"/>
        <v>101</v>
      </c>
      <c r="CN473" s="227">
        <f t="shared" si="188"/>
        <v>84</v>
      </c>
      <c r="CO473" s="227">
        <f t="shared" si="188"/>
        <v>80.261903124946215</v>
      </c>
      <c r="CP473" s="227">
        <f t="shared" si="188"/>
        <v>69.101033313187543</v>
      </c>
      <c r="CQ473" s="227">
        <f t="shared" si="184"/>
        <v>108.49525043576999</v>
      </c>
      <c r="CR473" s="226">
        <v>281</v>
      </c>
      <c r="CS473" s="226">
        <v>145</v>
      </c>
      <c r="CT473" s="226">
        <v>126</v>
      </c>
      <c r="CU473" s="226">
        <v>101</v>
      </c>
      <c r="CV473" s="227">
        <f t="shared" si="195"/>
        <v>53</v>
      </c>
      <c r="CW473" s="227">
        <f>CV473*(1+('[13]GROWTH (YoY)'!AR473/100))</f>
        <v>46.261903124946215</v>
      </c>
      <c r="CX473" s="227">
        <f>CW473*(1+('[13]GROWTH (YoY)'!AS473/100))</f>
        <v>37.101033313187536</v>
      </c>
      <c r="CY473" s="227">
        <f>CX473*(1+('[13]GROWTH (YoY)'!AT473/100))</f>
        <v>73.495250435769989</v>
      </c>
      <c r="CZ473" s="226">
        <v>0</v>
      </c>
      <c r="DA473" s="226">
        <v>0</v>
      </c>
      <c r="DB473" s="226">
        <v>0</v>
      </c>
      <c r="DC473" s="226">
        <v>0</v>
      </c>
      <c r="DD473" s="227">
        <v>31</v>
      </c>
      <c r="DE473" s="227">
        <v>34</v>
      </c>
      <c r="DF473" s="227">
        <v>32</v>
      </c>
      <c r="DG473" s="227">
        <v>35</v>
      </c>
      <c r="DH473" s="226">
        <v>0</v>
      </c>
      <c r="DI473" s="226">
        <v>0</v>
      </c>
      <c r="DJ473" s="226">
        <v>0</v>
      </c>
      <c r="DK473" s="226">
        <v>0</v>
      </c>
      <c r="DL473" s="227">
        <v>0</v>
      </c>
      <c r="DM473" s="227">
        <v>0</v>
      </c>
      <c r="DN473" s="227">
        <v>0</v>
      </c>
      <c r="DO473" s="227">
        <v>0</v>
      </c>
      <c r="DP473" s="376">
        <f t="shared" si="187"/>
        <v>1</v>
      </c>
      <c r="DQ473" s="226">
        <f t="shared" si="187"/>
        <v>-9</v>
      </c>
      <c r="DR473" s="226">
        <f t="shared" si="187"/>
        <v>-3</v>
      </c>
      <c r="DS473" s="226">
        <f t="shared" si="190"/>
        <v>-7</v>
      </c>
      <c r="DT473" s="227">
        <f t="shared" si="190"/>
        <v>0</v>
      </c>
      <c r="DU473" s="227">
        <f t="shared" si="190"/>
        <v>-4.2619031249462154</v>
      </c>
      <c r="DV473" s="227">
        <f t="shared" si="190"/>
        <v>-13.101033313187543</v>
      </c>
      <c r="DW473" s="227">
        <f t="shared" si="190"/>
        <v>38.504749564230011</v>
      </c>
      <c r="DX473" s="377">
        <f t="shared" si="192"/>
        <v>0.47006194081211289</v>
      </c>
      <c r="DY473" s="377">
        <f t="shared" si="192"/>
        <v>0.74015748031496065</v>
      </c>
      <c r="DZ473" s="377">
        <f t="shared" si="192"/>
        <v>0.75547703180212011</v>
      </c>
      <c r="EA473" s="377">
        <f t="shared" si="191"/>
        <v>0.75551632833186233</v>
      </c>
      <c r="EB473" s="378">
        <f t="shared" si="191"/>
        <v>0.73578811369509045</v>
      </c>
      <c r="EC473" s="378">
        <f t="shared" si="191"/>
        <v>0.75566231983527798</v>
      </c>
      <c r="ED473" s="378">
        <f t="shared" si="191"/>
        <v>0.75534644995722844</v>
      </c>
      <c r="EE473" s="378">
        <f t="shared" si="185"/>
        <v>0.70037056643726836</v>
      </c>
      <c r="EG473" s="226">
        <v>1454</v>
      </c>
      <c r="EH473" s="226">
        <v>920</v>
      </c>
      <c r="EI473" s="226">
        <v>534</v>
      </c>
      <c r="EJ473" s="226">
        <v>337</v>
      </c>
      <c r="EK473" s="226">
        <v>170</v>
      </c>
      <c r="EL473" s="226">
        <v>15807</v>
      </c>
      <c r="EM473" s="226">
        <v>15649</v>
      </c>
      <c r="EN473" s="379">
        <f t="shared" si="196"/>
        <v>0.6327372764786795</v>
      </c>
      <c r="EO473" s="226">
        <f t="shared" si="197"/>
        <v>63.108614232209739</v>
      </c>
      <c r="EP473" s="379">
        <f t="shared" si="198"/>
        <v>0.11691884456671252</v>
      </c>
      <c r="EQ473" s="226">
        <f t="shared" si="199"/>
        <v>10754.728917568165</v>
      </c>
      <c r="ER473" s="226">
        <f t="shared" si="200"/>
        <v>1794.5768632713487</v>
      </c>
      <c r="ES473" s="292"/>
      <c r="ET473" s="227">
        <v>1995</v>
      </c>
      <c r="EU473" s="227">
        <v>1341</v>
      </c>
      <c r="EV473" s="227">
        <v>655</v>
      </c>
      <c r="EW473" s="227">
        <v>410</v>
      </c>
      <c r="EX473" s="227">
        <v>279</v>
      </c>
      <c r="EY473" s="227">
        <v>13742</v>
      </c>
      <c r="EZ473" s="227">
        <v>13554</v>
      </c>
      <c r="FA473" s="380">
        <f t="shared" si="202"/>
        <v>0.67218045112781954</v>
      </c>
      <c r="FB473" s="228">
        <f t="shared" si="203"/>
        <v>62.595419847328252</v>
      </c>
      <c r="FC473" s="380">
        <f t="shared" si="204"/>
        <v>0.13984962406015036</v>
      </c>
      <c r="FD473" s="227">
        <f t="shared" si="205"/>
        <v>20302.721583466744</v>
      </c>
      <c r="FE473" s="227">
        <f t="shared" si="206"/>
        <v>2520.7810732379126</v>
      </c>
      <c r="FF473" s="227">
        <v>630</v>
      </c>
      <c r="FG473" s="228">
        <f t="shared" si="201"/>
        <v>76.666666666666671</v>
      </c>
      <c r="FH473" s="227">
        <v>483</v>
      </c>
      <c r="FI473" s="227">
        <v>630</v>
      </c>
      <c r="FJ473" s="227">
        <v>9</v>
      </c>
      <c r="FK473" s="227">
        <f t="shared" si="193"/>
        <v>138</v>
      </c>
      <c r="FL473" s="227">
        <v>40</v>
      </c>
      <c r="FM473" s="227">
        <f t="shared" si="194"/>
        <v>98</v>
      </c>
      <c r="FZ473" s="229"/>
      <c r="GA473" s="229"/>
      <c r="GB473" s="229"/>
      <c r="GC473" s="229"/>
      <c r="GD473" s="229"/>
    </row>
    <row r="474" spans="1:186" s="368" customFormat="1">
      <c r="A474" s="287" t="s">
        <v>1158</v>
      </c>
      <c r="B474" s="369" t="s">
        <v>1159</v>
      </c>
      <c r="C474" s="287" t="s">
        <v>1174</v>
      </c>
      <c r="D474" s="287" t="s">
        <v>3123</v>
      </c>
      <c r="E474" s="369" t="s">
        <v>1175</v>
      </c>
      <c r="F474" s="287">
        <v>471</v>
      </c>
      <c r="G474" s="392" t="s">
        <v>1196</v>
      </c>
      <c r="H474" s="392" t="s">
        <v>1197</v>
      </c>
      <c r="I474" s="287" t="s">
        <v>1178</v>
      </c>
      <c r="J474" s="392" t="s">
        <v>1179</v>
      </c>
      <c r="K474" s="393" t="s">
        <v>728</v>
      </c>
      <c r="L474" s="286" t="s">
        <v>1179</v>
      </c>
      <c r="M474" s="286" t="s">
        <v>3124</v>
      </c>
      <c r="N474" s="372">
        <v>1</v>
      </c>
      <c r="O474" s="373">
        <v>689</v>
      </c>
      <c r="P474" s="373">
        <v>1004</v>
      </c>
      <c r="Q474" s="373">
        <v>1152</v>
      </c>
      <c r="R474" s="373">
        <v>1592</v>
      </c>
      <c r="S474" s="374">
        <v>1019</v>
      </c>
      <c r="T474" s="374">
        <v>1187</v>
      </c>
      <c r="U474" s="374">
        <v>1642</v>
      </c>
      <c r="V474" s="374">
        <v>1858</v>
      </c>
      <c r="W474" s="373">
        <v>627</v>
      </c>
      <c r="X474" s="373">
        <v>747</v>
      </c>
      <c r="Y474" s="373">
        <v>879</v>
      </c>
      <c r="Z474" s="373">
        <v>1215</v>
      </c>
      <c r="AA474" s="374">
        <v>754</v>
      </c>
      <c r="AB474" s="374">
        <v>906</v>
      </c>
      <c r="AC474" s="374">
        <v>1253</v>
      </c>
      <c r="AD474" s="374">
        <v>1302</v>
      </c>
      <c r="AE474" s="373">
        <v>3</v>
      </c>
      <c r="AF474" s="373">
        <v>9</v>
      </c>
      <c r="AG474" s="373">
        <v>10</v>
      </c>
      <c r="AH474" s="373">
        <v>13</v>
      </c>
      <c r="AI474" s="374">
        <v>9</v>
      </c>
      <c r="AJ474" s="374">
        <v>10</v>
      </c>
      <c r="AK474" s="374">
        <v>14</v>
      </c>
      <c r="AL474" s="374">
        <v>15</v>
      </c>
      <c r="AM474" s="226">
        <v>62</v>
      </c>
      <c r="AN474" s="226">
        <v>257</v>
      </c>
      <c r="AO474" s="226">
        <v>273</v>
      </c>
      <c r="AP474" s="226">
        <v>377</v>
      </c>
      <c r="AQ474" s="227">
        <v>265</v>
      </c>
      <c r="AR474" s="227">
        <v>281</v>
      </c>
      <c r="AS474" s="227">
        <v>389</v>
      </c>
      <c r="AT474" s="227">
        <v>557</v>
      </c>
      <c r="AU474" s="226">
        <v>6</v>
      </c>
      <c r="AV474" s="226">
        <v>32</v>
      </c>
      <c r="AW474" s="226">
        <v>34</v>
      </c>
      <c r="AX474" s="226">
        <v>47</v>
      </c>
      <c r="AY474" s="227">
        <v>166</v>
      </c>
      <c r="AZ474" s="227">
        <v>176</v>
      </c>
      <c r="BA474" s="227">
        <v>244</v>
      </c>
      <c r="BB474" s="227">
        <v>344</v>
      </c>
      <c r="BC474" s="226">
        <f t="shared" si="207"/>
        <v>56</v>
      </c>
      <c r="BD474" s="226">
        <f t="shared" si="207"/>
        <v>219</v>
      </c>
      <c r="BE474" s="226">
        <f t="shared" si="207"/>
        <v>218</v>
      </c>
      <c r="BF474" s="226">
        <f t="shared" si="207"/>
        <v>319</v>
      </c>
      <c r="BG474" s="218">
        <f t="shared" si="186"/>
        <v>89</v>
      </c>
      <c r="BH474" s="218">
        <f t="shared" si="186"/>
        <v>78</v>
      </c>
      <c r="BI474" s="218">
        <f t="shared" si="186"/>
        <v>129</v>
      </c>
      <c r="BJ474" s="218">
        <f t="shared" si="186"/>
        <v>201</v>
      </c>
      <c r="BK474" s="226">
        <f t="shared" si="183"/>
        <v>0</v>
      </c>
      <c r="BL474" s="226">
        <f t="shared" si="183"/>
        <v>6</v>
      </c>
      <c r="BM474" s="226">
        <f t="shared" si="183"/>
        <v>21</v>
      </c>
      <c r="BN474" s="226">
        <f t="shared" si="183"/>
        <v>11</v>
      </c>
      <c r="BO474" s="227">
        <f t="shared" si="183"/>
        <v>10</v>
      </c>
      <c r="BP474" s="227">
        <f t="shared" si="208"/>
        <v>27</v>
      </c>
      <c r="BQ474" s="227">
        <f t="shared" si="208"/>
        <v>16</v>
      </c>
      <c r="BR474" s="227">
        <f t="shared" si="208"/>
        <v>12</v>
      </c>
      <c r="BS474" s="226">
        <v>0</v>
      </c>
      <c r="BT474" s="226">
        <v>6</v>
      </c>
      <c r="BU474" s="226">
        <v>21</v>
      </c>
      <c r="BV474" s="226">
        <v>11</v>
      </c>
      <c r="BW474" s="227">
        <v>10</v>
      </c>
      <c r="BX474" s="227">
        <v>27</v>
      </c>
      <c r="BY474" s="227">
        <v>16</v>
      </c>
      <c r="BZ474" s="227">
        <v>12</v>
      </c>
      <c r="CA474" s="226">
        <v>0</v>
      </c>
      <c r="CB474" s="226">
        <f>IFERROR(VLOOKUP($G474,[12]ITEM!$B$2:$AC$939,26,0),0)</f>
        <v>0</v>
      </c>
      <c r="CC474" s="226">
        <f>IFERROR(VLOOKUP($G474,[12]ITEM!$B$2:$AC$939,27,0),0)</f>
        <v>0</v>
      </c>
      <c r="CD474" s="226">
        <f>IFERROR(VLOOKUP($G474,[12]ITEM!$B$2:$AC$939,28,0),0)</f>
        <v>0</v>
      </c>
      <c r="CE474" s="227">
        <v>0</v>
      </c>
      <c r="CF474" s="227">
        <v>0</v>
      </c>
      <c r="CG474" s="227">
        <v>0</v>
      </c>
      <c r="CH474" s="227">
        <v>0</v>
      </c>
      <c r="CI474" s="375"/>
      <c r="CJ474" s="226">
        <f t="shared" si="189"/>
        <v>56</v>
      </c>
      <c r="CK474" s="226">
        <f t="shared" si="189"/>
        <v>119</v>
      </c>
      <c r="CL474" s="226">
        <f t="shared" si="189"/>
        <v>129</v>
      </c>
      <c r="CM474" s="226">
        <f t="shared" si="188"/>
        <v>154</v>
      </c>
      <c r="CN474" s="227">
        <f t="shared" si="188"/>
        <v>89</v>
      </c>
      <c r="CO474" s="227">
        <f t="shared" si="188"/>
        <v>98.159964820754425</v>
      </c>
      <c r="CP474" s="227">
        <f t="shared" si="188"/>
        <v>80.310808101181422</v>
      </c>
      <c r="CQ474" s="227">
        <f t="shared" si="184"/>
        <v>50.708196810796608</v>
      </c>
      <c r="CR474" s="226">
        <v>8</v>
      </c>
      <c r="CS474" s="226">
        <v>35</v>
      </c>
      <c r="CT474" s="226">
        <v>37</v>
      </c>
      <c r="CU474" s="226">
        <v>51</v>
      </c>
      <c r="CV474" s="227">
        <f t="shared" si="195"/>
        <v>-61</v>
      </c>
      <c r="CW474" s="227">
        <f>CV474*(1+('[13]GROWTH (YoY)'!AR474/100))</f>
        <v>-64.840035179245575</v>
      </c>
      <c r="CX474" s="227">
        <f>CW474*(1+('[13]GROWTH (YoY)'!AS474/100))</f>
        <v>-89.689191898818578</v>
      </c>
      <c r="CY474" s="227">
        <f>CX474*(1+('[13]GROWTH (YoY)'!AT474/100))</f>
        <v>-128.29180318920339</v>
      </c>
      <c r="CZ474" s="226">
        <v>0</v>
      </c>
      <c r="DA474" s="226">
        <v>0</v>
      </c>
      <c r="DB474" s="226">
        <v>0</v>
      </c>
      <c r="DC474" s="226">
        <v>0</v>
      </c>
      <c r="DD474" s="227">
        <v>67</v>
      </c>
      <c r="DE474" s="227">
        <v>73</v>
      </c>
      <c r="DF474" s="227">
        <v>70</v>
      </c>
      <c r="DG474" s="227">
        <v>76</v>
      </c>
      <c r="DH474" s="226">
        <v>48</v>
      </c>
      <c r="DI474" s="226">
        <v>84</v>
      </c>
      <c r="DJ474" s="226">
        <v>92</v>
      </c>
      <c r="DK474" s="226">
        <v>103</v>
      </c>
      <c r="DL474" s="227">
        <v>83</v>
      </c>
      <c r="DM474" s="227">
        <v>90</v>
      </c>
      <c r="DN474" s="227">
        <v>100</v>
      </c>
      <c r="DO474" s="227">
        <v>103</v>
      </c>
      <c r="DP474" s="376">
        <f t="shared" si="187"/>
        <v>0</v>
      </c>
      <c r="DQ474" s="226">
        <f t="shared" si="187"/>
        <v>100</v>
      </c>
      <c r="DR474" s="226">
        <f t="shared" si="187"/>
        <v>89</v>
      </c>
      <c r="DS474" s="226">
        <f t="shared" si="190"/>
        <v>165</v>
      </c>
      <c r="DT474" s="227">
        <f t="shared" si="190"/>
        <v>0</v>
      </c>
      <c r="DU474" s="227">
        <f t="shared" si="190"/>
        <v>-20.159964820754425</v>
      </c>
      <c r="DV474" s="227">
        <f t="shared" si="190"/>
        <v>48.689191898818578</v>
      </c>
      <c r="DW474" s="227">
        <f t="shared" si="190"/>
        <v>150.29180318920339</v>
      </c>
      <c r="DX474" s="377">
        <f t="shared" si="192"/>
        <v>0.91001451378809872</v>
      </c>
      <c r="DY474" s="377">
        <f t="shared" si="192"/>
        <v>0.74402390438247012</v>
      </c>
      <c r="DZ474" s="377">
        <f t="shared" si="192"/>
        <v>0.76302083333333337</v>
      </c>
      <c r="EA474" s="377">
        <f t="shared" si="191"/>
        <v>0.76319095477386933</v>
      </c>
      <c r="EB474" s="378">
        <f t="shared" si="191"/>
        <v>0.73994111874386659</v>
      </c>
      <c r="EC474" s="378">
        <f t="shared" si="191"/>
        <v>0.76326874473462514</v>
      </c>
      <c r="ED474" s="378">
        <f t="shared" si="191"/>
        <v>0.76309378806333739</v>
      </c>
      <c r="EE474" s="378">
        <f t="shared" si="185"/>
        <v>0.70075349838536061</v>
      </c>
      <c r="EG474" s="226">
        <v>689</v>
      </c>
      <c r="EH474" s="226">
        <v>448</v>
      </c>
      <c r="EI474" s="226">
        <v>241</v>
      </c>
      <c r="EJ474" s="226">
        <v>161</v>
      </c>
      <c r="EK474" s="226">
        <v>118</v>
      </c>
      <c r="EL474" s="226">
        <v>7611</v>
      </c>
      <c r="EM474" s="226">
        <v>7444</v>
      </c>
      <c r="EN474" s="379">
        <f t="shared" si="196"/>
        <v>0.65021770682148039</v>
      </c>
      <c r="EO474" s="226">
        <f t="shared" si="197"/>
        <v>66.804979253112023</v>
      </c>
      <c r="EP474" s="379">
        <f t="shared" si="198"/>
        <v>0.17126269956458637</v>
      </c>
      <c r="EQ474" s="226">
        <f t="shared" si="199"/>
        <v>15503.875968992248</v>
      </c>
      <c r="ER474" s="226">
        <f t="shared" si="200"/>
        <v>1802.3464087408204</v>
      </c>
      <c r="ES474" s="292"/>
      <c r="ET474" s="227">
        <v>1314</v>
      </c>
      <c r="EU474" s="227">
        <v>891</v>
      </c>
      <c r="EV474" s="227">
        <v>423</v>
      </c>
      <c r="EW474" s="227">
        <v>257</v>
      </c>
      <c r="EX474" s="227">
        <v>94</v>
      </c>
      <c r="EY474" s="227">
        <v>9336</v>
      </c>
      <c r="EZ474" s="227">
        <v>9019</v>
      </c>
      <c r="FA474" s="380">
        <f t="shared" si="202"/>
        <v>0.67808219178082196</v>
      </c>
      <c r="FB474" s="228">
        <f t="shared" si="203"/>
        <v>60.756501182033098</v>
      </c>
      <c r="FC474" s="380">
        <f t="shared" si="204"/>
        <v>7.1537290715372903E-2</v>
      </c>
      <c r="FD474" s="227">
        <f t="shared" si="205"/>
        <v>10068.551842330762</v>
      </c>
      <c r="FE474" s="227">
        <f t="shared" si="206"/>
        <v>2374.6165502457775</v>
      </c>
      <c r="FF474" s="227">
        <v>407</v>
      </c>
      <c r="FG474" s="228">
        <f t="shared" si="201"/>
        <v>62.653562653562659</v>
      </c>
      <c r="FH474" s="227">
        <v>255</v>
      </c>
      <c r="FI474" s="227">
        <v>407</v>
      </c>
      <c r="FJ474" s="227">
        <v>4</v>
      </c>
      <c r="FK474" s="227">
        <f t="shared" si="193"/>
        <v>148</v>
      </c>
      <c r="FL474" s="227">
        <v>26</v>
      </c>
      <c r="FM474" s="227">
        <f t="shared" si="194"/>
        <v>122</v>
      </c>
      <c r="FZ474" s="229"/>
      <c r="GA474" s="229"/>
      <c r="GB474" s="229"/>
      <c r="GC474" s="229"/>
      <c r="GD474" s="229"/>
    </row>
    <row r="475" spans="1:186" s="368" customFormat="1">
      <c r="A475" s="287" t="s">
        <v>1158</v>
      </c>
      <c r="B475" s="369" t="s">
        <v>1159</v>
      </c>
      <c r="C475" s="287" t="s">
        <v>1174</v>
      </c>
      <c r="D475" s="287" t="s">
        <v>3123</v>
      </c>
      <c r="E475" s="369" t="s">
        <v>1175</v>
      </c>
      <c r="F475" s="287">
        <v>472</v>
      </c>
      <c r="G475" s="392" t="s">
        <v>1198</v>
      </c>
      <c r="H475" s="392" t="s">
        <v>1199</v>
      </c>
      <c r="I475" s="287" t="s">
        <v>1178</v>
      </c>
      <c r="J475" s="392" t="s">
        <v>1179</v>
      </c>
      <c r="K475" s="393" t="s">
        <v>728</v>
      </c>
      <c r="L475" s="286" t="s">
        <v>1179</v>
      </c>
      <c r="M475" s="286" t="s">
        <v>3124</v>
      </c>
      <c r="N475" s="372">
        <v>1</v>
      </c>
      <c r="O475" s="373">
        <v>40</v>
      </c>
      <c r="P475" s="373">
        <v>77</v>
      </c>
      <c r="Q475" s="373">
        <v>999</v>
      </c>
      <c r="R475" s="373">
        <v>1011</v>
      </c>
      <c r="S475" s="374">
        <v>78</v>
      </c>
      <c r="T475" s="374">
        <v>1025</v>
      </c>
      <c r="U475" s="374">
        <v>1038</v>
      </c>
      <c r="V475" s="374">
        <v>1304</v>
      </c>
      <c r="W475" s="373">
        <v>33</v>
      </c>
      <c r="X475" s="373">
        <v>51</v>
      </c>
      <c r="Y475" s="373">
        <v>693</v>
      </c>
      <c r="Z475" s="373">
        <v>701</v>
      </c>
      <c r="AA475" s="374">
        <v>52</v>
      </c>
      <c r="AB475" s="374">
        <v>711</v>
      </c>
      <c r="AC475" s="374">
        <v>719</v>
      </c>
      <c r="AD475" s="374">
        <v>912</v>
      </c>
      <c r="AE475" s="373">
        <v>0</v>
      </c>
      <c r="AF475" s="373">
        <v>1</v>
      </c>
      <c r="AG475" s="373">
        <v>8</v>
      </c>
      <c r="AH475" s="373">
        <v>8</v>
      </c>
      <c r="AI475" s="374">
        <v>1</v>
      </c>
      <c r="AJ475" s="374">
        <v>8</v>
      </c>
      <c r="AK475" s="374">
        <v>8</v>
      </c>
      <c r="AL475" s="374">
        <v>10</v>
      </c>
      <c r="AM475" s="226">
        <v>7</v>
      </c>
      <c r="AN475" s="226">
        <v>25</v>
      </c>
      <c r="AO475" s="226">
        <v>307</v>
      </c>
      <c r="AP475" s="226">
        <v>310</v>
      </c>
      <c r="AQ475" s="227">
        <v>26</v>
      </c>
      <c r="AR475" s="227">
        <v>315</v>
      </c>
      <c r="AS475" s="227">
        <v>319</v>
      </c>
      <c r="AT475" s="227">
        <v>392</v>
      </c>
      <c r="AU475" s="226">
        <v>3</v>
      </c>
      <c r="AV475" s="226">
        <v>11</v>
      </c>
      <c r="AW475" s="226">
        <v>146</v>
      </c>
      <c r="AX475" s="226">
        <v>147</v>
      </c>
      <c r="AY475" s="227">
        <v>17</v>
      </c>
      <c r="AZ475" s="227">
        <v>213</v>
      </c>
      <c r="BA475" s="227">
        <v>214</v>
      </c>
      <c r="BB475" s="227">
        <v>263</v>
      </c>
      <c r="BC475" s="226">
        <f t="shared" si="207"/>
        <v>4</v>
      </c>
      <c r="BD475" s="226">
        <f t="shared" si="207"/>
        <v>14</v>
      </c>
      <c r="BE475" s="226">
        <f t="shared" si="207"/>
        <v>160</v>
      </c>
      <c r="BF475" s="226">
        <f t="shared" si="207"/>
        <v>162</v>
      </c>
      <c r="BG475" s="218">
        <f t="shared" si="186"/>
        <v>8</v>
      </c>
      <c r="BH475" s="218">
        <f t="shared" si="186"/>
        <v>100</v>
      </c>
      <c r="BI475" s="218">
        <f t="shared" si="186"/>
        <v>103</v>
      </c>
      <c r="BJ475" s="218">
        <f t="shared" si="186"/>
        <v>127</v>
      </c>
      <c r="BK475" s="226">
        <f t="shared" si="183"/>
        <v>0</v>
      </c>
      <c r="BL475" s="226">
        <f t="shared" si="183"/>
        <v>0</v>
      </c>
      <c r="BM475" s="226">
        <f t="shared" si="183"/>
        <v>1</v>
      </c>
      <c r="BN475" s="226">
        <f t="shared" si="183"/>
        <v>1</v>
      </c>
      <c r="BO475" s="227">
        <f t="shared" si="183"/>
        <v>1</v>
      </c>
      <c r="BP475" s="227">
        <f t="shared" si="208"/>
        <v>2</v>
      </c>
      <c r="BQ475" s="227">
        <f t="shared" si="208"/>
        <v>2</v>
      </c>
      <c r="BR475" s="227">
        <f t="shared" si="208"/>
        <v>2</v>
      </c>
      <c r="BS475" s="226">
        <v>0</v>
      </c>
      <c r="BT475" s="226">
        <v>0</v>
      </c>
      <c r="BU475" s="226">
        <v>1</v>
      </c>
      <c r="BV475" s="226">
        <v>1</v>
      </c>
      <c r="BW475" s="227">
        <v>1</v>
      </c>
      <c r="BX475" s="227">
        <v>2</v>
      </c>
      <c r="BY475" s="227">
        <v>2</v>
      </c>
      <c r="BZ475" s="227">
        <v>2</v>
      </c>
      <c r="CA475" s="226">
        <v>0</v>
      </c>
      <c r="CB475" s="226">
        <f>IFERROR(VLOOKUP($G475,[12]ITEM!$B$2:$AC$939,26,0),0)</f>
        <v>0</v>
      </c>
      <c r="CC475" s="226">
        <f>IFERROR(VLOOKUP($G475,[12]ITEM!$B$2:$AC$939,27,0),0)</f>
        <v>0</v>
      </c>
      <c r="CD475" s="226">
        <f>IFERROR(VLOOKUP($G475,[12]ITEM!$B$2:$AC$939,28,0),0)</f>
        <v>0</v>
      </c>
      <c r="CE475" s="227">
        <v>0</v>
      </c>
      <c r="CF475" s="227">
        <v>0</v>
      </c>
      <c r="CG475" s="227">
        <v>0</v>
      </c>
      <c r="CH475" s="227">
        <v>0</v>
      </c>
      <c r="CI475" s="375"/>
      <c r="CJ475" s="226">
        <f t="shared" si="189"/>
        <v>4</v>
      </c>
      <c r="CK475" s="226">
        <f t="shared" si="189"/>
        <v>13</v>
      </c>
      <c r="CL475" s="226">
        <f t="shared" si="189"/>
        <v>125</v>
      </c>
      <c r="CM475" s="226">
        <f t="shared" si="188"/>
        <v>127</v>
      </c>
      <c r="CN475" s="227">
        <f t="shared" si="188"/>
        <v>8</v>
      </c>
      <c r="CO475" s="227">
        <f t="shared" si="188"/>
        <v>53.711270121716076</v>
      </c>
      <c r="CP475" s="227">
        <f t="shared" si="188"/>
        <v>54.326104007625837</v>
      </c>
      <c r="CQ475" s="227">
        <f t="shared" si="184"/>
        <v>65.612610708351568</v>
      </c>
      <c r="CR475" s="226">
        <v>3</v>
      </c>
      <c r="CS475" s="226">
        <v>10</v>
      </c>
      <c r="CT475" s="226">
        <v>122</v>
      </c>
      <c r="CU475" s="226">
        <v>124</v>
      </c>
      <c r="CV475" s="227">
        <f t="shared" si="195"/>
        <v>4</v>
      </c>
      <c r="CW475" s="227">
        <f>CV475*(1+('[13]GROWTH (YoY)'!AR475/100))</f>
        <v>48.711270121716076</v>
      </c>
      <c r="CX475" s="227">
        <f>CW475*(1+('[13]GROWTH (YoY)'!AS475/100))</f>
        <v>49.326104007625837</v>
      </c>
      <c r="CY475" s="227">
        <f>CX475*(1+('[13]GROWTH (YoY)'!AT475/100))</f>
        <v>60.612610708351568</v>
      </c>
      <c r="CZ475" s="226">
        <v>0</v>
      </c>
      <c r="DA475" s="226">
        <v>0</v>
      </c>
      <c r="DB475" s="226">
        <v>0</v>
      </c>
      <c r="DC475" s="226">
        <v>0</v>
      </c>
      <c r="DD475" s="227">
        <v>1</v>
      </c>
      <c r="DE475" s="227">
        <v>2</v>
      </c>
      <c r="DF475" s="227">
        <v>2</v>
      </c>
      <c r="DG475" s="227">
        <v>2</v>
      </c>
      <c r="DH475" s="226">
        <v>1</v>
      </c>
      <c r="DI475" s="226">
        <v>3</v>
      </c>
      <c r="DJ475" s="226">
        <v>3</v>
      </c>
      <c r="DK475" s="226">
        <v>3</v>
      </c>
      <c r="DL475" s="227">
        <v>3</v>
      </c>
      <c r="DM475" s="227">
        <v>3</v>
      </c>
      <c r="DN475" s="227">
        <v>3</v>
      </c>
      <c r="DO475" s="227">
        <v>3</v>
      </c>
      <c r="DP475" s="376">
        <f t="shared" si="187"/>
        <v>0</v>
      </c>
      <c r="DQ475" s="226">
        <f t="shared" si="187"/>
        <v>1</v>
      </c>
      <c r="DR475" s="226">
        <f t="shared" si="187"/>
        <v>35</v>
      </c>
      <c r="DS475" s="226">
        <f t="shared" si="190"/>
        <v>35</v>
      </c>
      <c r="DT475" s="227">
        <f t="shared" si="190"/>
        <v>0</v>
      </c>
      <c r="DU475" s="227">
        <f t="shared" si="190"/>
        <v>46.288729878283924</v>
      </c>
      <c r="DV475" s="227">
        <f t="shared" si="190"/>
        <v>48.673895992374163</v>
      </c>
      <c r="DW475" s="227">
        <f t="shared" si="190"/>
        <v>61.387389291648432</v>
      </c>
      <c r="DX475" s="377">
        <f t="shared" si="192"/>
        <v>0.82499999999999996</v>
      </c>
      <c r="DY475" s="377">
        <f t="shared" si="192"/>
        <v>0.66233766233766234</v>
      </c>
      <c r="DZ475" s="377">
        <f t="shared" si="192"/>
        <v>0.69369369369369371</v>
      </c>
      <c r="EA475" s="377">
        <f t="shared" si="191"/>
        <v>0.6933728981206726</v>
      </c>
      <c r="EB475" s="378">
        <f t="shared" si="191"/>
        <v>0.66666666666666663</v>
      </c>
      <c r="EC475" s="378">
        <f t="shared" si="191"/>
        <v>0.6936585365853658</v>
      </c>
      <c r="ED475" s="378">
        <f t="shared" si="191"/>
        <v>0.69267822736030826</v>
      </c>
      <c r="EE475" s="378">
        <f t="shared" si="185"/>
        <v>0.69938650306748462</v>
      </c>
      <c r="EG475" s="226">
        <v>40</v>
      </c>
      <c r="EH475" s="226">
        <v>26</v>
      </c>
      <c r="EI475" s="226">
        <v>14</v>
      </c>
      <c r="EJ475" s="226">
        <v>8</v>
      </c>
      <c r="EK475" s="226">
        <v>2</v>
      </c>
      <c r="EL475" s="226">
        <v>422</v>
      </c>
      <c r="EM475" s="226">
        <v>415</v>
      </c>
      <c r="EN475" s="379">
        <f t="shared" si="196"/>
        <v>0.65</v>
      </c>
      <c r="EO475" s="226">
        <f t="shared" si="197"/>
        <v>57.142857142857139</v>
      </c>
      <c r="EP475" s="379">
        <f t="shared" si="198"/>
        <v>0.05</v>
      </c>
      <c r="EQ475" s="226">
        <f t="shared" si="199"/>
        <v>4739.336492890995</v>
      </c>
      <c r="ER475" s="226">
        <f t="shared" si="200"/>
        <v>1606.4257028112449</v>
      </c>
      <c r="ES475" s="292"/>
      <c r="ET475" s="227">
        <v>100</v>
      </c>
      <c r="EU475" s="227">
        <v>63</v>
      </c>
      <c r="EV475" s="227">
        <v>37</v>
      </c>
      <c r="EW475" s="227">
        <v>23</v>
      </c>
      <c r="EX475" s="227">
        <v>13</v>
      </c>
      <c r="EY475" s="227">
        <v>769</v>
      </c>
      <c r="EZ475" s="227">
        <v>758</v>
      </c>
      <c r="FA475" s="380">
        <f t="shared" si="202"/>
        <v>0.63</v>
      </c>
      <c r="FB475" s="228">
        <f t="shared" si="203"/>
        <v>62.162162162162161</v>
      </c>
      <c r="FC475" s="380">
        <f t="shared" si="204"/>
        <v>0.13</v>
      </c>
      <c r="FD475" s="227">
        <f t="shared" si="205"/>
        <v>16905.071521456437</v>
      </c>
      <c r="FE475" s="227">
        <f t="shared" si="206"/>
        <v>2528.5839929639401</v>
      </c>
      <c r="FF475" s="227">
        <v>36</v>
      </c>
      <c r="FG475" s="228">
        <f t="shared" si="201"/>
        <v>63.888888888888886</v>
      </c>
      <c r="FH475" s="227">
        <v>23</v>
      </c>
      <c r="FI475" s="227">
        <v>36</v>
      </c>
      <c r="FJ475" s="227">
        <v>1</v>
      </c>
      <c r="FK475" s="227">
        <f t="shared" si="193"/>
        <v>12</v>
      </c>
      <c r="FL475" s="227">
        <v>2</v>
      </c>
      <c r="FM475" s="227">
        <f t="shared" si="194"/>
        <v>10</v>
      </c>
      <c r="FZ475" s="229"/>
      <c r="GA475" s="229"/>
      <c r="GB475" s="229"/>
      <c r="GC475" s="229"/>
      <c r="GD475" s="229"/>
    </row>
    <row r="476" spans="1:186" s="368" customFormat="1">
      <c r="A476" s="287" t="s">
        <v>1158</v>
      </c>
      <c r="B476" s="369" t="s">
        <v>1159</v>
      </c>
      <c r="C476" s="287" t="s">
        <v>1174</v>
      </c>
      <c r="D476" s="287" t="s">
        <v>3123</v>
      </c>
      <c r="E476" s="369" t="s">
        <v>1175</v>
      </c>
      <c r="F476" s="287">
        <v>473</v>
      </c>
      <c r="G476" s="392" t="s">
        <v>1200</v>
      </c>
      <c r="H476" s="392" t="s">
        <v>1201</v>
      </c>
      <c r="I476" s="287" t="s">
        <v>1178</v>
      </c>
      <c r="J476" s="392" t="s">
        <v>1179</v>
      </c>
      <c r="K476" s="393" t="s">
        <v>728</v>
      </c>
      <c r="L476" s="286" t="s">
        <v>1179</v>
      </c>
      <c r="M476" s="286" t="s">
        <v>3124</v>
      </c>
      <c r="N476" s="372">
        <v>1</v>
      </c>
      <c r="O476" s="373">
        <v>250</v>
      </c>
      <c r="P476" s="373">
        <v>507</v>
      </c>
      <c r="Q476" s="373">
        <v>788</v>
      </c>
      <c r="R476" s="373">
        <v>1042</v>
      </c>
      <c r="S476" s="374">
        <v>514</v>
      </c>
      <c r="T476" s="374">
        <v>806</v>
      </c>
      <c r="U476" s="374">
        <v>1067</v>
      </c>
      <c r="V476" s="374">
        <v>1014</v>
      </c>
      <c r="W476" s="373">
        <v>240</v>
      </c>
      <c r="X476" s="373">
        <v>296</v>
      </c>
      <c r="Y476" s="373">
        <v>482</v>
      </c>
      <c r="Z476" s="373">
        <v>638</v>
      </c>
      <c r="AA476" s="374">
        <v>299</v>
      </c>
      <c r="AB476" s="374">
        <v>493</v>
      </c>
      <c r="AC476" s="374">
        <v>653</v>
      </c>
      <c r="AD476" s="374">
        <v>709</v>
      </c>
      <c r="AE476" s="373">
        <v>0</v>
      </c>
      <c r="AF476" s="373">
        <v>4</v>
      </c>
      <c r="AG476" s="373">
        <v>5</v>
      </c>
      <c r="AH476" s="373">
        <v>7</v>
      </c>
      <c r="AI476" s="374">
        <v>4</v>
      </c>
      <c r="AJ476" s="374">
        <v>5</v>
      </c>
      <c r="AK476" s="374">
        <v>7</v>
      </c>
      <c r="AL476" s="374">
        <v>8</v>
      </c>
      <c r="AM476" s="226">
        <v>10</v>
      </c>
      <c r="AN476" s="226">
        <v>211</v>
      </c>
      <c r="AO476" s="226">
        <v>306</v>
      </c>
      <c r="AP476" s="226">
        <v>405</v>
      </c>
      <c r="AQ476" s="227">
        <v>216</v>
      </c>
      <c r="AR476" s="227">
        <v>313</v>
      </c>
      <c r="AS476" s="227">
        <v>414</v>
      </c>
      <c r="AT476" s="227">
        <v>305</v>
      </c>
      <c r="AU476" s="226">
        <v>3</v>
      </c>
      <c r="AV476" s="226">
        <v>90</v>
      </c>
      <c r="AW476" s="226">
        <v>138</v>
      </c>
      <c r="AX476" s="226">
        <v>181</v>
      </c>
      <c r="AY476" s="227">
        <v>143</v>
      </c>
      <c r="AZ476" s="227">
        <v>220</v>
      </c>
      <c r="BA476" s="227">
        <v>290</v>
      </c>
      <c r="BB476" s="227">
        <v>211</v>
      </c>
      <c r="BC476" s="226">
        <f t="shared" si="207"/>
        <v>7</v>
      </c>
      <c r="BD476" s="226">
        <f t="shared" si="207"/>
        <v>120</v>
      </c>
      <c r="BE476" s="226">
        <f t="shared" si="207"/>
        <v>166</v>
      </c>
      <c r="BF476" s="226">
        <f t="shared" si="207"/>
        <v>221</v>
      </c>
      <c r="BG476" s="218">
        <f t="shared" si="186"/>
        <v>70</v>
      </c>
      <c r="BH476" s="218">
        <f t="shared" si="186"/>
        <v>88</v>
      </c>
      <c r="BI476" s="218">
        <f t="shared" si="186"/>
        <v>118</v>
      </c>
      <c r="BJ476" s="218">
        <f t="shared" si="186"/>
        <v>90</v>
      </c>
      <c r="BK476" s="226">
        <f t="shared" ref="BK476:BO526" si="209">BS476-CA476</f>
        <v>0</v>
      </c>
      <c r="BL476" s="226">
        <f t="shared" si="209"/>
        <v>1</v>
      </c>
      <c r="BM476" s="226">
        <f t="shared" si="209"/>
        <v>2</v>
      </c>
      <c r="BN476" s="226">
        <f t="shared" si="209"/>
        <v>3</v>
      </c>
      <c r="BO476" s="227">
        <f t="shared" si="209"/>
        <v>3</v>
      </c>
      <c r="BP476" s="227">
        <f t="shared" si="208"/>
        <v>5</v>
      </c>
      <c r="BQ476" s="227">
        <f t="shared" si="208"/>
        <v>6</v>
      </c>
      <c r="BR476" s="227">
        <f t="shared" si="208"/>
        <v>4</v>
      </c>
      <c r="BS476" s="226">
        <v>0</v>
      </c>
      <c r="BT476" s="226">
        <v>1</v>
      </c>
      <c r="BU476" s="226">
        <v>2</v>
      </c>
      <c r="BV476" s="226">
        <v>3</v>
      </c>
      <c r="BW476" s="227">
        <v>3</v>
      </c>
      <c r="BX476" s="227">
        <v>5</v>
      </c>
      <c r="BY476" s="227">
        <v>6</v>
      </c>
      <c r="BZ476" s="227">
        <v>4</v>
      </c>
      <c r="CA476" s="226">
        <v>0</v>
      </c>
      <c r="CB476" s="226">
        <f>IFERROR(VLOOKUP($G476,[12]ITEM!$B$2:$AC$939,26,0),0)</f>
        <v>0</v>
      </c>
      <c r="CC476" s="226">
        <f>IFERROR(VLOOKUP($G476,[12]ITEM!$B$2:$AC$939,27,0),0)</f>
        <v>0</v>
      </c>
      <c r="CD476" s="226">
        <f>IFERROR(VLOOKUP($G476,[12]ITEM!$B$2:$AC$939,28,0),0)</f>
        <v>0</v>
      </c>
      <c r="CE476" s="227">
        <v>0</v>
      </c>
      <c r="CF476" s="227">
        <v>0</v>
      </c>
      <c r="CG476" s="227">
        <v>0</v>
      </c>
      <c r="CH476" s="227">
        <v>0</v>
      </c>
      <c r="CI476" s="375"/>
      <c r="CJ476" s="226">
        <f t="shared" si="189"/>
        <v>7</v>
      </c>
      <c r="CK476" s="226">
        <f t="shared" si="189"/>
        <v>152</v>
      </c>
      <c r="CL476" s="226">
        <f t="shared" si="189"/>
        <v>215</v>
      </c>
      <c r="CM476" s="226">
        <f t="shared" si="188"/>
        <v>284</v>
      </c>
      <c r="CN476" s="227">
        <f t="shared" si="188"/>
        <v>70</v>
      </c>
      <c r="CO476" s="227">
        <f t="shared" si="188"/>
        <v>92.146747800798408</v>
      </c>
      <c r="CP476" s="227">
        <f t="shared" si="188"/>
        <v>116.15200368990669</v>
      </c>
      <c r="CQ476" s="227">
        <f t="shared" si="184"/>
        <v>92.316638976914916</v>
      </c>
      <c r="CR476" s="226">
        <v>7</v>
      </c>
      <c r="CS476" s="226">
        <v>145</v>
      </c>
      <c r="CT476" s="226">
        <v>210</v>
      </c>
      <c r="CU476" s="226">
        <v>277</v>
      </c>
      <c r="CV476" s="227">
        <f t="shared" si="195"/>
        <v>49</v>
      </c>
      <c r="CW476" s="227">
        <f>CV476*(1+('[13]GROWTH (YoY)'!AR476/100))</f>
        <v>71.146747800798408</v>
      </c>
      <c r="CX476" s="227">
        <f>CW476*(1+('[13]GROWTH (YoY)'!AS476/100))</f>
        <v>94.152003689906692</v>
      </c>
      <c r="CY476" s="227">
        <f>CX476*(1+('[13]GROWTH (YoY)'!AT476/100))</f>
        <v>69.316638976914916</v>
      </c>
      <c r="CZ476" s="226">
        <v>0</v>
      </c>
      <c r="DA476" s="226">
        <v>0</v>
      </c>
      <c r="DB476" s="226">
        <v>0</v>
      </c>
      <c r="DC476" s="226">
        <v>0</v>
      </c>
      <c r="DD476" s="227">
        <v>14</v>
      </c>
      <c r="DE476" s="227">
        <v>16</v>
      </c>
      <c r="DF476" s="227">
        <v>15</v>
      </c>
      <c r="DG476" s="227">
        <v>16</v>
      </c>
      <c r="DH476" s="226">
        <v>0</v>
      </c>
      <c r="DI476" s="226">
        <v>7</v>
      </c>
      <c r="DJ476" s="226">
        <v>5</v>
      </c>
      <c r="DK476" s="226">
        <v>7</v>
      </c>
      <c r="DL476" s="227">
        <v>7</v>
      </c>
      <c r="DM476" s="227">
        <v>5</v>
      </c>
      <c r="DN476" s="227">
        <v>7</v>
      </c>
      <c r="DO476" s="227">
        <v>7</v>
      </c>
      <c r="DP476" s="376">
        <f t="shared" si="187"/>
        <v>0</v>
      </c>
      <c r="DQ476" s="226">
        <f t="shared" si="187"/>
        <v>-32</v>
      </c>
      <c r="DR476" s="226">
        <f t="shared" si="187"/>
        <v>-49</v>
      </c>
      <c r="DS476" s="226">
        <f t="shared" si="190"/>
        <v>-63</v>
      </c>
      <c r="DT476" s="227">
        <f t="shared" si="190"/>
        <v>0</v>
      </c>
      <c r="DU476" s="227">
        <f t="shared" si="190"/>
        <v>-4.1467478007984084</v>
      </c>
      <c r="DV476" s="227">
        <f t="shared" si="190"/>
        <v>1.8479963100933077</v>
      </c>
      <c r="DW476" s="227">
        <f t="shared" si="190"/>
        <v>-2.3166389769149163</v>
      </c>
      <c r="DX476" s="377">
        <f t="shared" si="192"/>
        <v>0.96</v>
      </c>
      <c r="DY476" s="377">
        <f t="shared" si="192"/>
        <v>0.58382642998027612</v>
      </c>
      <c r="DZ476" s="377">
        <f t="shared" si="192"/>
        <v>0.6116751269035533</v>
      </c>
      <c r="EA476" s="377">
        <f t="shared" si="191"/>
        <v>0.61228406909788868</v>
      </c>
      <c r="EB476" s="378">
        <f t="shared" si="191"/>
        <v>0.58171206225680938</v>
      </c>
      <c r="EC476" s="378">
        <f t="shared" si="191"/>
        <v>0.61166253101736978</v>
      </c>
      <c r="ED476" s="378">
        <f t="shared" si="191"/>
        <v>0.61199625117150891</v>
      </c>
      <c r="EE476" s="378">
        <f t="shared" si="185"/>
        <v>0.69921104536489154</v>
      </c>
      <c r="EG476" s="226">
        <v>250</v>
      </c>
      <c r="EH476" s="226">
        <v>163</v>
      </c>
      <c r="EI476" s="226">
        <v>87</v>
      </c>
      <c r="EJ476" s="226">
        <v>52</v>
      </c>
      <c r="EK476" s="226">
        <v>32</v>
      </c>
      <c r="EL476" s="226">
        <v>3232</v>
      </c>
      <c r="EM476" s="226">
        <v>3100</v>
      </c>
      <c r="EN476" s="379">
        <f t="shared" si="196"/>
        <v>0.65200000000000002</v>
      </c>
      <c r="EO476" s="226">
        <f t="shared" si="197"/>
        <v>59.770114942528743</v>
      </c>
      <c r="EP476" s="379">
        <f t="shared" si="198"/>
        <v>0.128</v>
      </c>
      <c r="EQ476" s="226">
        <f t="shared" si="199"/>
        <v>9900.9900990099013</v>
      </c>
      <c r="ER476" s="226">
        <f t="shared" si="200"/>
        <v>1397.8494623655915</v>
      </c>
      <c r="ES476" s="292"/>
      <c r="ET476" s="227">
        <v>663</v>
      </c>
      <c r="EU476" s="227">
        <v>486</v>
      </c>
      <c r="EV476" s="227">
        <v>178</v>
      </c>
      <c r="EW476" s="227">
        <v>113</v>
      </c>
      <c r="EX476" s="227">
        <v>86</v>
      </c>
      <c r="EY476" s="227">
        <v>4381</v>
      </c>
      <c r="EZ476" s="227">
        <v>4232</v>
      </c>
      <c r="FA476" s="380">
        <f t="shared" si="202"/>
        <v>0.73303167420814475</v>
      </c>
      <c r="FB476" s="228">
        <f t="shared" si="203"/>
        <v>63.483146067415731</v>
      </c>
      <c r="FC476" s="380">
        <f t="shared" si="204"/>
        <v>0.1297134238310709</v>
      </c>
      <c r="FD476" s="227">
        <f t="shared" si="205"/>
        <v>19630.221410636841</v>
      </c>
      <c r="FE476" s="227">
        <f t="shared" si="206"/>
        <v>2225.1102709514807</v>
      </c>
      <c r="FF476" s="227">
        <v>169</v>
      </c>
      <c r="FG476" s="228">
        <f t="shared" si="201"/>
        <v>66.272189349112438</v>
      </c>
      <c r="FH476" s="227">
        <v>112</v>
      </c>
      <c r="FI476" s="227">
        <v>169</v>
      </c>
      <c r="FJ476" s="227">
        <v>3</v>
      </c>
      <c r="FK476" s="227">
        <f t="shared" si="193"/>
        <v>54</v>
      </c>
      <c r="FL476" s="227">
        <v>13</v>
      </c>
      <c r="FM476" s="227">
        <f t="shared" si="194"/>
        <v>41</v>
      </c>
      <c r="FZ476" s="229"/>
      <c r="GA476" s="229"/>
      <c r="GB476" s="229"/>
      <c r="GC476" s="229"/>
      <c r="GD476" s="229"/>
    </row>
    <row r="477" spans="1:186" s="368" customFormat="1">
      <c r="A477" s="287" t="s">
        <v>1158</v>
      </c>
      <c r="B477" s="369" t="s">
        <v>1159</v>
      </c>
      <c r="C477" s="287" t="s">
        <v>1174</v>
      </c>
      <c r="D477" s="287" t="s">
        <v>3123</v>
      </c>
      <c r="E477" s="369" t="s">
        <v>1175</v>
      </c>
      <c r="F477" s="287">
        <v>474</v>
      </c>
      <c r="G477" s="392" t="s">
        <v>1202</v>
      </c>
      <c r="H477" s="392" t="s">
        <v>1203</v>
      </c>
      <c r="I477" s="287" t="s">
        <v>1178</v>
      </c>
      <c r="J477" s="392" t="s">
        <v>1179</v>
      </c>
      <c r="K477" s="393" t="s">
        <v>728</v>
      </c>
      <c r="L477" s="286" t="s">
        <v>1179</v>
      </c>
      <c r="M477" s="286" t="s">
        <v>3124</v>
      </c>
      <c r="N477" s="372">
        <v>1</v>
      </c>
      <c r="O477" s="373">
        <v>1086</v>
      </c>
      <c r="P477" s="373">
        <v>1751</v>
      </c>
      <c r="Q477" s="373">
        <v>2846</v>
      </c>
      <c r="R477" s="373">
        <v>3653</v>
      </c>
      <c r="S477" s="374">
        <v>1778</v>
      </c>
      <c r="T477" s="374">
        <v>2924</v>
      </c>
      <c r="U477" s="374">
        <v>3757</v>
      </c>
      <c r="V477" s="374">
        <v>4033</v>
      </c>
      <c r="W477" s="373">
        <v>806</v>
      </c>
      <c r="X477" s="373">
        <v>1216</v>
      </c>
      <c r="Y477" s="373">
        <v>2011</v>
      </c>
      <c r="Z477" s="373">
        <v>2582</v>
      </c>
      <c r="AA477" s="374">
        <v>1228</v>
      </c>
      <c r="AB477" s="374">
        <v>2066</v>
      </c>
      <c r="AC477" s="374">
        <v>2655</v>
      </c>
      <c r="AD477" s="374">
        <v>2818</v>
      </c>
      <c r="AE477" s="373">
        <v>12</v>
      </c>
      <c r="AF477" s="373">
        <v>15</v>
      </c>
      <c r="AG477" s="373">
        <v>23</v>
      </c>
      <c r="AH477" s="373">
        <v>29</v>
      </c>
      <c r="AI477" s="374">
        <v>15</v>
      </c>
      <c r="AJ477" s="374">
        <v>23</v>
      </c>
      <c r="AK477" s="374">
        <v>29</v>
      </c>
      <c r="AL477" s="374">
        <v>32</v>
      </c>
      <c r="AM477" s="226">
        <v>279</v>
      </c>
      <c r="AN477" s="226">
        <v>535</v>
      </c>
      <c r="AO477" s="226">
        <v>835</v>
      </c>
      <c r="AP477" s="226">
        <v>1072</v>
      </c>
      <c r="AQ477" s="227">
        <v>550</v>
      </c>
      <c r="AR477" s="227">
        <v>858</v>
      </c>
      <c r="AS477" s="227">
        <v>1102</v>
      </c>
      <c r="AT477" s="227">
        <v>1215</v>
      </c>
      <c r="AU477" s="226">
        <v>190</v>
      </c>
      <c r="AV477" s="226">
        <v>320</v>
      </c>
      <c r="AW477" s="226">
        <v>513</v>
      </c>
      <c r="AX477" s="226">
        <v>645</v>
      </c>
      <c r="AY477" s="227">
        <v>392</v>
      </c>
      <c r="AZ477" s="227">
        <v>632</v>
      </c>
      <c r="BA477" s="227">
        <v>795</v>
      </c>
      <c r="BB477" s="227">
        <v>846</v>
      </c>
      <c r="BC477" s="226">
        <f t="shared" si="207"/>
        <v>89</v>
      </c>
      <c r="BD477" s="226">
        <f t="shared" si="207"/>
        <v>211</v>
      </c>
      <c r="BE477" s="226">
        <f t="shared" si="207"/>
        <v>301</v>
      </c>
      <c r="BF477" s="226">
        <f t="shared" si="207"/>
        <v>406</v>
      </c>
      <c r="BG477" s="218">
        <f t="shared" si="186"/>
        <v>148</v>
      </c>
      <c r="BH477" s="218">
        <f t="shared" si="186"/>
        <v>197</v>
      </c>
      <c r="BI477" s="218">
        <f t="shared" si="186"/>
        <v>278</v>
      </c>
      <c r="BJ477" s="218">
        <f t="shared" si="186"/>
        <v>350</v>
      </c>
      <c r="BK477" s="226">
        <f t="shared" si="209"/>
        <v>0</v>
      </c>
      <c r="BL477" s="226">
        <f t="shared" si="209"/>
        <v>4</v>
      </c>
      <c r="BM477" s="226">
        <f t="shared" si="209"/>
        <v>21</v>
      </c>
      <c r="BN477" s="226">
        <f t="shared" si="209"/>
        <v>21</v>
      </c>
      <c r="BO477" s="227">
        <f t="shared" si="209"/>
        <v>10</v>
      </c>
      <c r="BP477" s="227">
        <f t="shared" si="208"/>
        <v>29</v>
      </c>
      <c r="BQ477" s="227">
        <f t="shared" si="208"/>
        <v>29</v>
      </c>
      <c r="BR477" s="227">
        <f t="shared" si="208"/>
        <v>19</v>
      </c>
      <c r="BS477" s="226">
        <v>0</v>
      </c>
      <c r="BT477" s="226">
        <v>4</v>
      </c>
      <c r="BU477" s="226">
        <v>21</v>
      </c>
      <c r="BV477" s="226">
        <v>21</v>
      </c>
      <c r="BW477" s="227">
        <v>10</v>
      </c>
      <c r="BX477" s="227">
        <v>29</v>
      </c>
      <c r="BY477" s="227">
        <v>29</v>
      </c>
      <c r="BZ477" s="227">
        <v>19</v>
      </c>
      <c r="CA477" s="226">
        <v>0</v>
      </c>
      <c r="CB477" s="226">
        <f>IFERROR(VLOOKUP($G477,[12]ITEM!$B$2:$AC$939,26,0),0)</f>
        <v>0</v>
      </c>
      <c r="CC477" s="226">
        <f>IFERROR(VLOOKUP($G477,[12]ITEM!$B$2:$AC$939,27,0),0)</f>
        <v>0</v>
      </c>
      <c r="CD477" s="226">
        <f>IFERROR(VLOOKUP($G477,[12]ITEM!$B$2:$AC$939,28,0),0)</f>
        <v>0</v>
      </c>
      <c r="CE477" s="227">
        <v>0</v>
      </c>
      <c r="CF477" s="227">
        <v>0</v>
      </c>
      <c r="CG477" s="227">
        <v>0</v>
      </c>
      <c r="CH477" s="227">
        <v>0</v>
      </c>
      <c r="CI477" s="375"/>
      <c r="CJ477" s="226">
        <f t="shared" si="189"/>
        <v>89</v>
      </c>
      <c r="CK477" s="226">
        <f t="shared" si="189"/>
        <v>167</v>
      </c>
      <c r="CL477" s="226">
        <f t="shared" si="189"/>
        <v>243</v>
      </c>
      <c r="CM477" s="226">
        <f t="shared" si="188"/>
        <v>305</v>
      </c>
      <c r="CN477" s="227">
        <f t="shared" si="188"/>
        <v>148</v>
      </c>
      <c r="CO477" s="227">
        <f t="shared" si="188"/>
        <v>192.57038202552101</v>
      </c>
      <c r="CP477" s="227">
        <f t="shared" si="188"/>
        <v>225.3734671735437</v>
      </c>
      <c r="CQ477" s="227">
        <f t="shared" si="184"/>
        <v>244.07518609524934</v>
      </c>
      <c r="CR477" s="226">
        <v>67</v>
      </c>
      <c r="CS477" s="226">
        <v>128</v>
      </c>
      <c r="CT477" s="226">
        <v>200</v>
      </c>
      <c r="CU477" s="226">
        <v>257</v>
      </c>
      <c r="CV477" s="227">
        <f t="shared" si="195"/>
        <v>67</v>
      </c>
      <c r="CW477" s="227">
        <f>CV477*(1+('[13]GROWTH (YoY)'!AR477/100))</f>
        <v>104.57038202552101</v>
      </c>
      <c r="CX477" s="227">
        <f>CW477*(1+('[13]GROWTH (YoY)'!AS477/100))</f>
        <v>134.3734671735437</v>
      </c>
      <c r="CY477" s="227">
        <f>CX477*(1+('[13]GROWTH (YoY)'!AT477/100))</f>
        <v>148.07518609524934</v>
      </c>
      <c r="CZ477" s="226">
        <v>0</v>
      </c>
      <c r="DA477" s="226">
        <v>0</v>
      </c>
      <c r="DB477" s="226">
        <v>0</v>
      </c>
      <c r="DC477" s="226">
        <v>0</v>
      </c>
      <c r="DD477" s="227">
        <v>42</v>
      </c>
      <c r="DE477" s="227">
        <v>46</v>
      </c>
      <c r="DF477" s="227">
        <v>44</v>
      </c>
      <c r="DG477" s="227">
        <v>48</v>
      </c>
      <c r="DH477" s="226">
        <v>22</v>
      </c>
      <c r="DI477" s="226">
        <v>39</v>
      </c>
      <c r="DJ477" s="226">
        <v>43</v>
      </c>
      <c r="DK477" s="226">
        <v>48</v>
      </c>
      <c r="DL477" s="227">
        <v>39</v>
      </c>
      <c r="DM477" s="227">
        <v>42</v>
      </c>
      <c r="DN477" s="227">
        <v>47</v>
      </c>
      <c r="DO477" s="227">
        <v>48</v>
      </c>
      <c r="DP477" s="376">
        <f t="shared" si="187"/>
        <v>0</v>
      </c>
      <c r="DQ477" s="226">
        <f t="shared" si="187"/>
        <v>44</v>
      </c>
      <c r="DR477" s="226">
        <f t="shared" si="187"/>
        <v>58</v>
      </c>
      <c r="DS477" s="226">
        <f t="shared" si="190"/>
        <v>101</v>
      </c>
      <c r="DT477" s="227">
        <f t="shared" si="190"/>
        <v>0</v>
      </c>
      <c r="DU477" s="227">
        <f t="shared" si="190"/>
        <v>4.4296179744789868</v>
      </c>
      <c r="DV477" s="227">
        <f t="shared" si="190"/>
        <v>52.626532826456298</v>
      </c>
      <c r="DW477" s="227">
        <f t="shared" si="190"/>
        <v>105.92481390475066</v>
      </c>
      <c r="DX477" s="377">
        <f t="shared" si="192"/>
        <v>0.74217311233885819</v>
      </c>
      <c r="DY477" s="377">
        <f t="shared" si="192"/>
        <v>0.69446030839520279</v>
      </c>
      <c r="DZ477" s="377">
        <f t="shared" si="192"/>
        <v>0.70660576247364726</v>
      </c>
      <c r="EA477" s="377">
        <f t="shared" si="191"/>
        <v>0.70681631535724065</v>
      </c>
      <c r="EB477" s="378">
        <f t="shared" si="191"/>
        <v>0.69066366704161974</v>
      </c>
      <c r="EC477" s="378">
        <f t="shared" si="191"/>
        <v>0.7065663474692202</v>
      </c>
      <c r="ED477" s="378">
        <f t="shared" si="191"/>
        <v>0.706680862390205</v>
      </c>
      <c r="EE477" s="378">
        <f t="shared" si="185"/>
        <v>0.69873543268038685</v>
      </c>
      <c r="EG477" s="226">
        <v>1086</v>
      </c>
      <c r="EH477" s="226">
        <v>765</v>
      </c>
      <c r="EI477" s="226">
        <v>321</v>
      </c>
      <c r="EJ477" s="226">
        <v>207</v>
      </c>
      <c r="EK477" s="226">
        <v>91</v>
      </c>
      <c r="EL477" s="226">
        <v>9408</v>
      </c>
      <c r="EM477" s="226">
        <v>9359</v>
      </c>
      <c r="EN477" s="379">
        <f t="shared" si="196"/>
        <v>0.70441988950276246</v>
      </c>
      <c r="EO477" s="226">
        <f t="shared" si="197"/>
        <v>64.485981308411212</v>
      </c>
      <c r="EP477" s="379">
        <f t="shared" si="198"/>
        <v>8.3793738489871081E-2</v>
      </c>
      <c r="EQ477" s="226">
        <f t="shared" si="199"/>
        <v>9672.6190476190477</v>
      </c>
      <c r="ER477" s="226">
        <f t="shared" si="200"/>
        <v>1843.145635217438</v>
      </c>
      <c r="ES477" s="292"/>
      <c r="ET477" s="227">
        <v>2292</v>
      </c>
      <c r="EU477" s="227">
        <v>1438</v>
      </c>
      <c r="EV477" s="227">
        <v>854</v>
      </c>
      <c r="EW477" s="227">
        <v>521</v>
      </c>
      <c r="EX477" s="227">
        <v>313</v>
      </c>
      <c r="EY477" s="227">
        <v>17529</v>
      </c>
      <c r="EZ477" s="227">
        <v>17436</v>
      </c>
      <c r="FA477" s="380">
        <f t="shared" si="202"/>
        <v>0.62739965095986039</v>
      </c>
      <c r="FB477" s="228">
        <f t="shared" si="203"/>
        <v>61.007025761124126</v>
      </c>
      <c r="FC477" s="380">
        <f t="shared" si="204"/>
        <v>0.13656195462478185</v>
      </c>
      <c r="FD477" s="227">
        <f t="shared" si="205"/>
        <v>17856.124137144161</v>
      </c>
      <c r="FE477" s="227">
        <f t="shared" si="206"/>
        <v>2490.0588820065764</v>
      </c>
      <c r="FF477" s="227">
        <v>828</v>
      </c>
      <c r="FG477" s="228">
        <f t="shared" si="201"/>
        <v>71.25603864734299</v>
      </c>
      <c r="FH477" s="227">
        <v>590</v>
      </c>
      <c r="FI477" s="227">
        <v>828</v>
      </c>
      <c r="FJ477" s="227">
        <v>7</v>
      </c>
      <c r="FK477" s="227">
        <f t="shared" si="193"/>
        <v>231</v>
      </c>
      <c r="FL477" s="227">
        <v>46</v>
      </c>
      <c r="FM477" s="227">
        <f t="shared" si="194"/>
        <v>185</v>
      </c>
      <c r="FZ477" s="229"/>
      <c r="GA477" s="229"/>
      <c r="GB477" s="229"/>
      <c r="GC477" s="229"/>
      <c r="GD477" s="229"/>
    </row>
    <row r="478" spans="1:186" s="368" customFormat="1">
      <c r="A478" s="287" t="s">
        <v>1158</v>
      </c>
      <c r="B478" s="369" t="s">
        <v>1159</v>
      </c>
      <c r="C478" s="287" t="s">
        <v>1174</v>
      </c>
      <c r="D478" s="287" t="s">
        <v>3123</v>
      </c>
      <c r="E478" s="369" t="s">
        <v>1175</v>
      </c>
      <c r="F478" s="287">
        <v>475</v>
      </c>
      <c r="G478" s="392" t="s">
        <v>1204</v>
      </c>
      <c r="H478" s="392" t="s">
        <v>1205</v>
      </c>
      <c r="I478" s="287" t="s">
        <v>1178</v>
      </c>
      <c r="J478" s="392" t="s">
        <v>1179</v>
      </c>
      <c r="K478" s="393" t="s">
        <v>728</v>
      </c>
      <c r="L478" s="286" t="s">
        <v>1179</v>
      </c>
      <c r="M478" s="286" t="s">
        <v>3124</v>
      </c>
      <c r="N478" s="372">
        <v>1</v>
      </c>
      <c r="O478" s="373">
        <v>93</v>
      </c>
      <c r="P478" s="373">
        <v>3042</v>
      </c>
      <c r="Q478" s="373">
        <v>3351</v>
      </c>
      <c r="R478" s="373">
        <v>4529</v>
      </c>
      <c r="S478" s="374">
        <v>3088</v>
      </c>
      <c r="T478" s="374">
        <v>3446</v>
      </c>
      <c r="U478" s="374">
        <v>4662</v>
      </c>
      <c r="V478" s="374">
        <v>5585</v>
      </c>
      <c r="W478" s="373">
        <v>58</v>
      </c>
      <c r="X478" s="373">
        <v>2164</v>
      </c>
      <c r="Y478" s="373">
        <v>2418</v>
      </c>
      <c r="Z478" s="373">
        <v>3269</v>
      </c>
      <c r="AA478" s="374">
        <v>2185</v>
      </c>
      <c r="AB478" s="374">
        <v>2487</v>
      </c>
      <c r="AC478" s="374">
        <v>3365</v>
      </c>
      <c r="AD478" s="374">
        <v>3915</v>
      </c>
      <c r="AE478" s="373">
        <v>1</v>
      </c>
      <c r="AF478" s="373">
        <v>26</v>
      </c>
      <c r="AG478" s="373">
        <v>27</v>
      </c>
      <c r="AH478" s="373">
        <v>36</v>
      </c>
      <c r="AI478" s="374">
        <v>26</v>
      </c>
      <c r="AJ478" s="374">
        <v>27</v>
      </c>
      <c r="AK478" s="374">
        <v>37</v>
      </c>
      <c r="AL478" s="374">
        <v>45</v>
      </c>
      <c r="AM478" s="226">
        <v>34</v>
      </c>
      <c r="AN478" s="226">
        <v>878</v>
      </c>
      <c r="AO478" s="226">
        <v>932</v>
      </c>
      <c r="AP478" s="226">
        <v>1260</v>
      </c>
      <c r="AQ478" s="227">
        <v>903</v>
      </c>
      <c r="AR478" s="227">
        <v>959</v>
      </c>
      <c r="AS478" s="227">
        <v>1298</v>
      </c>
      <c r="AT478" s="227">
        <v>1671</v>
      </c>
      <c r="AU478" s="226">
        <v>28</v>
      </c>
      <c r="AV478" s="226">
        <v>781</v>
      </c>
      <c r="AW478" s="226">
        <v>823</v>
      </c>
      <c r="AX478" s="226">
        <v>1059</v>
      </c>
      <c r="AY478" s="227">
        <v>645</v>
      </c>
      <c r="AZ478" s="227">
        <v>683</v>
      </c>
      <c r="BA478" s="227">
        <v>879</v>
      </c>
      <c r="BB478" s="227">
        <v>1081</v>
      </c>
      <c r="BC478" s="226">
        <f t="shared" si="207"/>
        <v>6</v>
      </c>
      <c r="BD478" s="226">
        <f t="shared" si="207"/>
        <v>77</v>
      </c>
      <c r="BE478" s="226">
        <f t="shared" si="207"/>
        <v>-13</v>
      </c>
      <c r="BF478" s="226">
        <f t="shared" si="207"/>
        <v>174</v>
      </c>
      <c r="BG478" s="218">
        <f t="shared" si="186"/>
        <v>231</v>
      </c>
      <c r="BH478" s="218">
        <f t="shared" si="186"/>
        <v>131</v>
      </c>
      <c r="BI478" s="218">
        <f t="shared" si="186"/>
        <v>382</v>
      </c>
      <c r="BJ478" s="218">
        <f t="shared" si="186"/>
        <v>569</v>
      </c>
      <c r="BK478" s="226">
        <f t="shared" si="209"/>
        <v>0</v>
      </c>
      <c r="BL478" s="226">
        <f t="shared" si="209"/>
        <v>20</v>
      </c>
      <c r="BM478" s="226">
        <f t="shared" si="209"/>
        <v>122</v>
      </c>
      <c r="BN478" s="226">
        <f t="shared" si="209"/>
        <v>27</v>
      </c>
      <c r="BO478" s="227">
        <f t="shared" si="209"/>
        <v>27</v>
      </c>
      <c r="BP478" s="227">
        <f t="shared" si="208"/>
        <v>145</v>
      </c>
      <c r="BQ478" s="227">
        <f t="shared" si="208"/>
        <v>37</v>
      </c>
      <c r="BR478" s="227">
        <f t="shared" si="208"/>
        <v>21</v>
      </c>
      <c r="BS478" s="226">
        <v>0</v>
      </c>
      <c r="BT478" s="226">
        <v>20</v>
      </c>
      <c r="BU478" s="226">
        <v>122</v>
      </c>
      <c r="BV478" s="226">
        <v>27</v>
      </c>
      <c r="BW478" s="227">
        <v>27</v>
      </c>
      <c r="BX478" s="227">
        <v>145</v>
      </c>
      <c r="BY478" s="227">
        <v>37</v>
      </c>
      <c r="BZ478" s="227">
        <v>21</v>
      </c>
      <c r="CA478" s="226">
        <v>0</v>
      </c>
      <c r="CB478" s="226">
        <f>IFERROR(VLOOKUP($G478,[12]ITEM!$B$2:$AC$939,26,0),0)</f>
        <v>0</v>
      </c>
      <c r="CC478" s="226">
        <f>IFERROR(VLOOKUP($G478,[12]ITEM!$B$2:$AC$939,27,0),0)</f>
        <v>0</v>
      </c>
      <c r="CD478" s="226">
        <f>IFERROR(VLOOKUP($G478,[12]ITEM!$B$2:$AC$939,28,0),0)</f>
        <v>0</v>
      </c>
      <c r="CE478" s="227">
        <v>0</v>
      </c>
      <c r="CF478" s="227">
        <v>0</v>
      </c>
      <c r="CG478" s="227">
        <v>0</v>
      </c>
      <c r="CH478" s="227">
        <v>0</v>
      </c>
      <c r="CI478" s="375"/>
      <c r="CJ478" s="226">
        <f t="shared" si="189"/>
        <v>7</v>
      </c>
      <c r="CK478" s="226">
        <f t="shared" si="189"/>
        <v>173</v>
      </c>
      <c r="CL478" s="226">
        <f t="shared" si="189"/>
        <v>181</v>
      </c>
      <c r="CM478" s="226">
        <f t="shared" si="188"/>
        <v>247</v>
      </c>
      <c r="CN478" s="227">
        <f t="shared" si="188"/>
        <v>231</v>
      </c>
      <c r="CO478" s="227">
        <f t="shared" si="188"/>
        <v>243.01765952717264</v>
      </c>
      <c r="CP478" s="227">
        <f t="shared" si="188"/>
        <v>329.42710890777948</v>
      </c>
      <c r="CQ478" s="227">
        <f t="shared" si="184"/>
        <v>423.39416454407888</v>
      </c>
      <c r="CR478" s="226">
        <v>10</v>
      </c>
      <c r="CS478" s="226">
        <v>171</v>
      </c>
      <c r="CT478" s="226">
        <v>181</v>
      </c>
      <c r="CU478" s="226">
        <v>245</v>
      </c>
      <c r="CV478" s="227">
        <f t="shared" si="195"/>
        <v>225</v>
      </c>
      <c r="CW478" s="227">
        <f>CV478*(1+('[13]GROWTH (YoY)'!AR478/100))</f>
        <v>239.01765952717264</v>
      </c>
      <c r="CX478" s="227">
        <f>CW478*(1+('[13]GROWTH (YoY)'!AS478/100))</f>
        <v>323.42710890777948</v>
      </c>
      <c r="CY478" s="227">
        <f>CX478*(1+('[13]GROWTH (YoY)'!AT478/100))</f>
        <v>416.39416454407888</v>
      </c>
      <c r="CZ478" s="226">
        <v>0</v>
      </c>
      <c r="DA478" s="226">
        <v>0</v>
      </c>
      <c r="DB478" s="226">
        <v>0</v>
      </c>
      <c r="DC478" s="226">
        <v>0</v>
      </c>
      <c r="DD478" s="227">
        <v>4</v>
      </c>
      <c r="DE478" s="227">
        <v>4</v>
      </c>
      <c r="DF478" s="227">
        <v>4</v>
      </c>
      <c r="DG478" s="227">
        <v>5</v>
      </c>
      <c r="DH478" s="226">
        <v>-3</v>
      </c>
      <c r="DI478" s="226">
        <v>2</v>
      </c>
      <c r="DJ478" s="226">
        <v>0</v>
      </c>
      <c r="DK478" s="226">
        <v>2</v>
      </c>
      <c r="DL478" s="227">
        <v>2</v>
      </c>
      <c r="DM478" s="227">
        <v>0</v>
      </c>
      <c r="DN478" s="227">
        <v>2</v>
      </c>
      <c r="DO478" s="227">
        <v>2</v>
      </c>
      <c r="DP478" s="376">
        <f t="shared" si="187"/>
        <v>-1</v>
      </c>
      <c r="DQ478" s="226">
        <f t="shared" si="187"/>
        <v>-96</v>
      </c>
      <c r="DR478" s="226">
        <f t="shared" si="187"/>
        <v>-194</v>
      </c>
      <c r="DS478" s="226">
        <f t="shared" si="190"/>
        <v>-73</v>
      </c>
      <c r="DT478" s="227">
        <f t="shared" si="190"/>
        <v>0</v>
      </c>
      <c r="DU478" s="227">
        <f t="shared" si="190"/>
        <v>-112.01765952717264</v>
      </c>
      <c r="DV478" s="227">
        <f t="shared" si="190"/>
        <v>52.572891092220516</v>
      </c>
      <c r="DW478" s="227">
        <f t="shared" si="190"/>
        <v>145.60583545592112</v>
      </c>
      <c r="DX478" s="377">
        <f t="shared" si="192"/>
        <v>0.62365591397849462</v>
      </c>
      <c r="DY478" s="377">
        <f t="shared" si="192"/>
        <v>0.71137409598948065</v>
      </c>
      <c r="DZ478" s="377">
        <f t="shared" si="192"/>
        <v>0.72157564905998206</v>
      </c>
      <c r="EA478" s="377">
        <f t="shared" si="191"/>
        <v>0.72179289026275117</v>
      </c>
      <c r="EB478" s="378">
        <f t="shared" si="191"/>
        <v>0.70757772020725385</v>
      </c>
      <c r="EC478" s="378">
        <f t="shared" si="191"/>
        <v>0.72170632617527564</v>
      </c>
      <c r="ED478" s="378">
        <f t="shared" si="191"/>
        <v>0.72179322179322181</v>
      </c>
      <c r="EE478" s="378">
        <f t="shared" si="185"/>
        <v>0.70098478066248882</v>
      </c>
      <c r="EG478" s="226">
        <v>93</v>
      </c>
      <c r="EH478" s="226">
        <v>58</v>
      </c>
      <c r="EI478" s="226">
        <v>35</v>
      </c>
      <c r="EJ478" s="226">
        <v>22</v>
      </c>
      <c r="EK478" s="226">
        <v>10</v>
      </c>
      <c r="EL478" s="226">
        <v>610</v>
      </c>
      <c r="EM478" s="226">
        <v>607</v>
      </c>
      <c r="EN478" s="379">
        <f t="shared" si="196"/>
        <v>0.62365591397849462</v>
      </c>
      <c r="EO478" s="226">
        <f t="shared" si="197"/>
        <v>62.857142857142854</v>
      </c>
      <c r="EP478" s="379">
        <f t="shared" si="198"/>
        <v>0.10752688172043011</v>
      </c>
      <c r="EQ478" s="226">
        <f t="shared" si="199"/>
        <v>16393.442622950821</v>
      </c>
      <c r="ER478" s="226">
        <f t="shared" si="200"/>
        <v>3020.3185063152118</v>
      </c>
      <c r="ES478" s="292"/>
      <c r="ET478" s="227">
        <v>3981</v>
      </c>
      <c r="EU478" s="227">
        <v>2547</v>
      </c>
      <c r="EV478" s="227">
        <v>1433</v>
      </c>
      <c r="EW478" s="227">
        <v>774</v>
      </c>
      <c r="EX478" s="227">
        <v>1296</v>
      </c>
      <c r="EY478" s="227">
        <v>23772</v>
      </c>
      <c r="EZ478" s="227">
        <v>23767</v>
      </c>
      <c r="FA478" s="380">
        <f t="shared" si="202"/>
        <v>0.63978899773926146</v>
      </c>
      <c r="FB478" s="228">
        <f t="shared" si="203"/>
        <v>54.012561060711796</v>
      </c>
      <c r="FC478" s="380">
        <f t="shared" si="204"/>
        <v>0.32554634513941222</v>
      </c>
      <c r="FD478" s="227">
        <f t="shared" si="205"/>
        <v>54517.920242301865</v>
      </c>
      <c r="FE478" s="227">
        <f t="shared" si="206"/>
        <v>2713.8469306180837</v>
      </c>
      <c r="FF478" s="227">
        <v>1082</v>
      </c>
      <c r="FG478" s="228">
        <f t="shared" si="201"/>
        <v>71.441774491682082</v>
      </c>
      <c r="FH478" s="227">
        <v>773</v>
      </c>
      <c r="FI478" s="227">
        <v>1082</v>
      </c>
      <c r="FJ478" s="227">
        <v>6</v>
      </c>
      <c r="FK478" s="227">
        <f t="shared" si="193"/>
        <v>303</v>
      </c>
      <c r="FL478" s="227">
        <v>80</v>
      </c>
      <c r="FM478" s="227">
        <f t="shared" si="194"/>
        <v>223</v>
      </c>
      <c r="FZ478" s="229"/>
      <c r="GA478" s="229"/>
      <c r="GB478" s="229"/>
      <c r="GC478" s="229"/>
      <c r="GD478" s="229"/>
    </row>
    <row r="479" spans="1:186" s="368" customFormat="1">
      <c r="A479" s="287" t="s">
        <v>1158</v>
      </c>
      <c r="B479" s="369" t="s">
        <v>1159</v>
      </c>
      <c r="C479" s="287" t="s">
        <v>1174</v>
      </c>
      <c r="D479" s="287" t="s">
        <v>3123</v>
      </c>
      <c r="E479" s="369" t="s">
        <v>1175</v>
      </c>
      <c r="F479" s="287">
        <v>476</v>
      </c>
      <c r="G479" s="392" t="s">
        <v>1206</v>
      </c>
      <c r="H479" s="392" t="s">
        <v>1207</v>
      </c>
      <c r="I479" s="287" t="s">
        <v>1178</v>
      </c>
      <c r="J479" s="392" t="s">
        <v>1179</v>
      </c>
      <c r="K479" s="393" t="s">
        <v>728</v>
      </c>
      <c r="L479" s="286" t="s">
        <v>1179</v>
      </c>
      <c r="M479" s="286" t="s">
        <v>3124</v>
      </c>
      <c r="N479" s="372">
        <v>1</v>
      </c>
      <c r="O479" s="373">
        <v>143</v>
      </c>
      <c r="P479" s="373">
        <v>236</v>
      </c>
      <c r="Q479" s="373">
        <v>3029</v>
      </c>
      <c r="R479" s="373">
        <v>3477</v>
      </c>
      <c r="S479" s="374">
        <v>239</v>
      </c>
      <c r="T479" s="374">
        <v>3111</v>
      </c>
      <c r="U479" s="374">
        <v>3575</v>
      </c>
      <c r="V479" s="374">
        <v>3541</v>
      </c>
      <c r="W479" s="373">
        <v>98</v>
      </c>
      <c r="X479" s="373">
        <v>163</v>
      </c>
      <c r="Y479" s="373">
        <v>2133</v>
      </c>
      <c r="Z479" s="373">
        <v>2449</v>
      </c>
      <c r="AA479" s="374">
        <v>165</v>
      </c>
      <c r="AB479" s="374">
        <v>2191</v>
      </c>
      <c r="AC479" s="374">
        <v>2518</v>
      </c>
      <c r="AD479" s="374">
        <v>2485</v>
      </c>
      <c r="AE479" s="373">
        <v>2</v>
      </c>
      <c r="AF479" s="373">
        <v>2</v>
      </c>
      <c r="AG479" s="373">
        <v>24</v>
      </c>
      <c r="AH479" s="373">
        <v>27</v>
      </c>
      <c r="AI479" s="374">
        <v>2</v>
      </c>
      <c r="AJ479" s="374">
        <v>24</v>
      </c>
      <c r="AK479" s="374">
        <v>27</v>
      </c>
      <c r="AL479" s="374">
        <v>28</v>
      </c>
      <c r="AM479" s="226">
        <v>45</v>
      </c>
      <c r="AN479" s="226">
        <v>72</v>
      </c>
      <c r="AO479" s="226">
        <v>895</v>
      </c>
      <c r="AP479" s="226">
        <v>1028</v>
      </c>
      <c r="AQ479" s="227">
        <v>74</v>
      </c>
      <c r="AR479" s="227">
        <v>920</v>
      </c>
      <c r="AS479" s="227">
        <v>1057</v>
      </c>
      <c r="AT479" s="227">
        <v>1056</v>
      </c>
      <c r="AU479" s="226">
        <v>39</v>
      </c>
      <c r="AV479" s="226">
        <v>64</v>
      </c>
      <c r="AW479" s="226">
        <v>784</v>
      </c>
      <c r="AX479" s="226">
        <v>880</v>
      </c>
      <c r="AY479" s="227">
        <v>46</v>
      </c>
      <c r="AZ479" s="227">
        <v>564</v>
      </c>
      <c r="BA479" s="227">
        <v>634</v>
      </c>
      <c r="BB479" s="227">
        <v>628</v>
      </c>
      <c r="BC479" s="226">
        <f t="shared" si="207"/>
        <v>6</v>
      </c>
      <c r="BD479" s="226">
        <f t="shared" si="207"/>
        <v>-5</v>
      </c>
      <c r="BE479" s="226">
        <f t="shared" si="207"/>
        <v>77</v>
      </c>
      <c r="BF479" s="226">
        <f t="shared" si="207"/>
        <v>105</v>
      </c>
      <c r="BG479" s="218">
        <f t="shared" si="186"/>
        <v>12</v>
      </c>
      <c r="BH479" s="218">
        <f t="shared" si="186"/>
        <v>315</v>
      </c>
      <c r="BI479" s="218">
        <f t="shared" si="186"/>
        <v>373</v>
      </c>
      <c r="BJ479" s="218">
        <f t="shared" si="186"/>
        <v>395</v>
      </c>
      <c r="BK479" s="226">
        <f t="shared" si="209"/>
        <v>0</v>
      </c>
      <c r="BL479" s="226">
        <f t="shared" si="209"/>
        <v>13</v>
      </c>
      <c r="BM479" s="226">
        <f t="shared" si="209"/>
        <v>34</v>
      </c>
      <c r="BN479" s="226">
        <f t="shared" si="209"/>
        <v>43</v>
      </c>
      <c r="BO479" s="227">
        <f t="shared" si="209"/>
        <v>16</v>
      </c>
      <c r="BP479" s="227">
        <f t="shared" si="208"/>
        <v>41</v>
      </c>
      <c r="BQ479" s="227">
        <f t="shared" si="208"/>
        <v>50</v>
      </c>
      <c r="BR479" s="227">
        <f t="shared" si="208"/>
        <v>33</v>
      </c>
      <c r="BS479" s="226">
        <v>0</v>
      </c>
      <c r="BT479" s="226">
        <v>13</v>
      </c>
      <c r="BU479" s="226">
        <v>34</v>
      </c>
      <c r="BV479" s="226">
        <v>43</v>
      </c>
      <c r="BW479" s="227">
        <v>16</v>
      </c>
      <c r="BX479" s="227">
        <v>41</v>
      </c>
      <c r="BY479" s="227">
        <v>50</v>
      </c>
      <c r="BZ479" s="227">
        <v>33</v>
      </c>
      <c r="CA479" s="226">
        <v>0</v>
      </c>
      <c r="CB479" s="226">
        <f>IFERROR(VLOOKUP($G479,[12]ITEM!$B$2:$AC$939,26,0),0)</f>
        <v>0</v>
      </c>
      <c r="CC479" s="226">
        <f>IFERROR(VLOOKUP($G479,[12]ITEM!$B$2:$AC$939,27,0),0)</f>
        <v>0</v>
      </c>
      <c r="CD479" s="226">
        <f>IFERROR(VLOOKUP($G479,[12]ITEM!$B$2:$AC$939,28,0),0)</f>
        <v>0</v>
      </c>
      <c r="CE479" s="227">
        <v>0</v>
      </c>
      <c r="CF479" s="227">
        <v>0</v>
      </c>
      <c r="CG479" s="227">
        <v>0</v>
      </c>
      <c r="CH479" s="227">
        <v>0</v>
      </c>
      <c r="CI479" s="375"/>
      <c r="CJ479" s="226">
        <f t="shared" si="189"/>
        <v>6</v>
      </c>
      <c r="CK479" s="226">
        <f t="shared" si="189"/>
        <v>9</v>
      </c>
      <c r="CL479" s="226">
        <f t="shared" si="189"/>
        <v>93</v>
      </c>
      <c r="CM479" s="226">
        <f t="shared" si="188"/>
        <v>106</v>
      </c>
      <c r="CN479" s="227">
        <f t="shared" si="188"/>
        <v>12</v>
      </c>
      <c r="CO479" s="227">
        <f t="shared" si="188"/>
        <v>-167.92702679934479</v>
      </c>
      <c r="CP479" s="227">
        <f t="shared" si="188"/>
        <v>-198.47514318952909</v>
      </c>
      <c r="CQ479" s="227">
        <f t="shared" si="184"/>
        <v>-196.11145304684806</v>
      </c>
      <c r="CR479" s="226">
        <v>5</v>
      </c>
      <c r="CS479" s="226">
        <v>7</v>
      </c>
      <c r="CT479" s="226">
        <v>91</v>
      </c>
      <c r="CU479" s="226">
        <v>104</v>
      </c>
      <c r="CV479" s="227">
        <f t="shared" si="195"/>
        <v>-16</v>
      </c>
      <c r="CW479" s="227">
        <f>CV479*(1+('[13]GROWTH (YoY)'!AR479/100))</f>
        <v>-197.92702679934479</v>
      </c>
      <c r="CX479" s="227">
        <f>CW479*(1+('[13]GROWTH (YoY)'!AS479/100))</f>
        <v>-227.47514318952909</v>
      </c>
      <c r="CY479" s="227">
        <f>CX479*(1+('[13]GROWTH (YoY)'!AT479/100))</f>
        <v>-227.11145304684806</v>
      </c>
      <c r="CZ479" s="226">
        <v>0</v>
      </c>
      <c r="DA479" s="226">
        <v>0</v>
      </c>
      <c r="DB479" s="226">
        <v>0</v>
      </c>
      <c r="DC479" s="226">
        <v>0</v>
      </c>
      <c r="DD479" s="227">
        <v>26</v>
      </c>
      <c r="DE479" s="227">
        <v>28</v>
      </c>
      <c r="DF479" s="227">
        <v>27</v>
      </c>
      <c r="DG479" s="227">
        <v>29</v>
      </c>
      <c r="DH479" s="226">
        <v>1</v>
      </c>
      <c r="DI479" s="226">
        <v>2</v>
      </c>
      <c r="DJ479" s="226">
        <v>2</v>
      </c>
      <c r="DK479" s="226">
        <v>2</v>
      </c>
      <c r="DL479" s="227">
        <v>2</v>
      </c>
      <c r="DM479" s="227">
        <v>2</v>
      </c>
      <c r="DN479" s="227">
        <v>2</v>
      </c>
      <c r="DO479" s="227">
        <v>2</v>
      </c>
      <c r="DP479" s="376">
        <f t="shared" si="187"/>
        <v>0</v>
      </c>
      <c r="DQ479" s="226">
        <f t="shared" si="187"/>
        <v>-14</v>
      </c>
      <c r="DR479" s="226">
        <f t="shared" si="187"/>
        <v>-16</v>
      </c>
      <c r="DS479" s="226">
        <f t="shared" si="190"/>
        <v>-1</v>
      </c>
      <c r="DT479" s="227">
        <f t="shared" si="190"/>
        <v>0</v>
      </c>
      <c r="DU479" s="227">
        <f t="shared" si="190"/>
        <v>482.92702679934479</v>
      </c>
      <c r="DV479" s="227">
        <f t="shared" si="190"/>
        <v>571.47514318952904</v>
      </c>
      <c r="DW479" s="227">
        <f t="shared" si="190"/>
        <v>591.11145304684806</v>
      </c>
      <c r="DX479" s="377">
        <f t="shared" si="192"/>
        <v>0.68531468531468531</v>
      </c>
      <c r="DY479" s="377">
        <f t="shared" si="192"/>
        <v>0.69067796610169496</v>
      </c>
      <c r="DZ479" s="377">
        <f t="shared" si="192"/>
        <v>0.70419280290524922</v>
      </c>
      <c r="EA479" s="377">
        <f t="shared" si="191"/>
        <v>0.70434282427379924</v>
      </c>
      <c r="EB479" s="378">
        <f t="shared" si="191"/>
        <v>0.69037656903765687</v>
      </c>
      <c r="EC479" s="378">
        <f t="shared" si="191"/>
        <v>0.70427515268402441</v>
      </c>
      <c r="ED479" s="378">
        <f t="shared" si="191"/>
        <v>0.7043356643356643</v>
      </c>
      <c r="EE479" s="378">
        <f t="shared" si="185"/>
        <v>0.70177915842982208</v>
      </c>
      <c r="EG479" s="226">
        <v>143</v>
      </c>
      <c r="EH479" s="226">
        <v>88</v>
      </c>
      <c r="EI479" s="226">
        <v>55</v>
      </c>
      <c r="EJ479" s="226">
        <v>34</v>
      </c>
      <c r="EK479" s="226">
        <v>21</v>
      </c>
      <c r="EL479" s="226">
        <v>1720</v>
      </c>
      <c r="EM479" s="226">
        <v>1665</v>
      </c>
      <c r="EN479" s="379">
        <f t="shared" si="196"/>
        <v>0.61538461538461542</v>
      </c>
      <c r="EO479" s="226">
        <f t="shared" si="197"/>
        <v>61.818181818181813</v>
      </c>
      <c r="EP479" s="379">
        <f t="shared" si="198"/>
        <v>0.14685314685314685</v>
      </c>
      <c r="EQ479" s="226">
        <f t="shared" si="199"/>
        <v>12209.302325581395</v>
      </c>
      <c r="ER479" s="226">
        <f t="shared" si="200"/>
        <v>1701.7017017017017</v>
      </c>
      <c r="ES479" s="292"/>
      <c r="ET479" s="227">
        <v>308</v>
      </c>
      <c r="EU479" s="227">
        <v>191</v>
      </c>
      <c r="EV479" s="227">
        <v>117</v>
      </c>
      <c r="EW479" s="227">
        <v>70</v>
      </c>
      <c r="EX479" s="227">
        <v>52</v>
      </c>
      <c r="EY479" s="227">
        <v>3275</v>
      </c>
      <c r="EZ479" s="227">
        <v>3086</v>
      </c>
      <c r="FA479" s="380">
        <f t="shared" si="202"/>
        <v>0.62012987012987009</v>
      </c>
      <c r="FB479" s="228">
        <f t="shared" si="203"/>
        <v>59.82905982905983</v>
      </c>
      <c r="FC479" s="380">
        <f t="shared" si="204"/>
        <v>0.16883116883116883</v>
      </c>
      <c r="FD479" s="227">
        <f t="shared" si="205"/>
        <v>15877.862595419847</v>
      </c>
      <c r="FE479" s="227">
        <f t="shared" si="206"/>
        <v>1890.2570749621948</v>
      </c>
      <c r="FF479" s="227">
        <v>114</v>
      </c>
      <c r="FG479" s="228">
        <f t="shared" si="201"/>
        <v>61.403508771929829</v>
      </c>
      <c r="FH479" s="227">
        <v>70</v>
      </c>
      <c r="FI479" s="227">
        <v>114</v>
      </c>
      <c r="FJ479" s="227">
        <v>2</v>
      </c>
      <c r="FK479" s="227">
        <f t="shared" si="193"/>
        <v>42</v>
      </c>
      <c r="FL479" s="227">
        <v>6</v>
      </c>
      <c r="FM479" s="227">
        <f t="shared" si="194"/>
        <v>36</v>
      </c>
      <c r="FZ479" s="229"/>
      <c r="GA479" s="229"/>
      <c r="GB479" s="229"/>
      <c r="GC479" s="229"/>
      <c r="GD479" s="229"/>
    </row>
    <row r="480" spans="1:186" s="368" customFormat="1">
      <c r="A480" s="287" t="s">
        <v>1158</v>
      </c>
      <c r="B480" s="369" t="s">
        <v>1159</v>
      </c>
      <c r="C480" s="287" t="s">
        <v>1174</v>
      </c>
      <c r="D480" s="287" t="s">
        <v>3123</v>
      </c>
      <c r="E480" s="369" t="s">
        <v>1175</v>
      </c>
      <c r="F480" s="287">
        <v>477</v>
      </c>
      <c r="G480" s="392" t="s">
        <v>1208</v>
      </c>
      <c r="H480" s="392" t="s">
        <v>1209</v>
      </c>
      <c r="I480" s="287" t="s">
        <v>1178</v>
      </c>
      <c r="J480" s="392" t="s">
        <v>1179</v>
      </c>
      <c r="K480" s="393" t="s">
        <v>728</v>
      </c>
      <c r="L480" s="286" t="s">
        <v>1179</v>
      </c>
      <c r="M480" s="286" t="s">
        <v>3124</v>
      </c>
      <c r="N480" s="372">
        <v>1</v>
      </c>
      <c r="O480" s="373">
        <v>157</v>
      </c>
      <c r="P480" s="373">
        <v>5343</v>
      </c>
      <c r="Q480" s="373">
        <v>9957</v>
      </c>
      <c r="R480" s="373">
        <v>11983</v>
      </c>
      <c r="S480" s="374">
        <v>5424</v>
      </c>
      <c r="T480" s="374">
        <v>9899</v>
      </c>
      <c r="U480" s="374">
        <v>11946</v>
      </c>
      <c r="V480" s="374">
        <v>10945</v>
      </c>
      <c r="W480" s="373">
        <v>75</v>
      </c>
      <c r="X480" s="373">
        <v>3509</v>
      </c>
      <c r="Y480" s="373">
        <v>6574</v>
      </c>
      <c r="Z480" s="373">
        <v>7911</v>
      </c>
      <c r="AA480" s="374">
        <v>3544</v>
      </c>
      <c r="AB480" s="374">
        <v>6440</v>
      </c>
      <c r="AC480" s="374">
        <v>7793</v>
      </c>
      <c r="AD480" s="374">
        <v>7567</v>
      </c>
      <c r="AE480" s="373">
        <v>3</v>
      </c>
      <c r="AF480" s="373">
        <v>43</v>
      </c>
      <c r="AG480" s="373">
        <v>74</v>
      </c>
      <c r="AH480" s="373">
        <v>87</v>
      </c>
      <c r="AI480" s="374">
        <v>43</v>
      </c>
      <c r="AJ480" s="374">
        <v>71</v>
      </c>
      <c r="AK480" s="374">
        <v>85</v>
      </c>
      <c r="AL480" s="374">
        <v>86</v>
      </c>
      <c r="AM480" s="226">
        <v>82</v>
      </c>
      <c r="AN480" s="226">
        <v>1835</v>
      </c>
      <c r="AO480" s="226">
        <v>3384</v>
      </c>
      <c r="AP480" s="226">
        <v>4072</v>
      </c>
      <c r="AQ480" s="227">
        <v>1881</v>
      </c>
      <c r="AR480" s="227">
        <v>3459</v>
      </c>
      <c r="AS480" s="227">
        <v>4153</v>
      </c>
      <c r="AT480" s="227">
        <v>3378</v>
      </c>
      <c r="AU480" s="226">
        <v>50</v>
      </c>
      <c r="AV480" s="226">
        <v>1159</v>
      </c>
      <c r="AW480" s="226">
        <v>2041</v>
      </c>
      <c r="AX480" s="226">
        <v>2356</v>
      </c>
      <c r="AY480" s="227">
        <v>1327</v>
      </c>
      <c r="AZ480" s="227">
        <v>2351</v>
      </c>
      <c r="BA480" s="227">
        <v>2699</v>
      </c>
      <c r="BB480" s="227">
        <v>2065</v>
      </c>
      <c r="BC480" s="226">
        <f t="shared" si="207"/>
        <v>32</v>
      </c>
      <c r="BD480" s="226">
        <f t="shared" si="207"/>
        <v>675</v>
      </c>
      <c r="BE480" s="226">
        <f t="shared" si="207"/>
        <v>1339</v>
      </c>
      <c r="BF480" s="226">
        <f t="shared" si="207"/>
        <v>1710</v>
      </c>
      <c r="BG480" s="218">
        <f t="shared" si="186"/>
        <v>525</v>
      </c>
      <c r="BH480" s="218">
        <f t="shared" si="186"/>
        <v>1075</v>
      </c>
      <c r="BI480" s="218">
        <f t="shared" si="186"/>
        <v>1417</v>
      </c>
      <c r="BJ480" s="218">
        <f t="shared" si="186"/>
        <v>1276</v>
      </c>
      <c r="BK480" s="226">
        <f t="shared" si="209"/>
        <v>0</v>
      </c>
      <c r="BL480" s="226">
        <f t="shared" si="209"/>
        <v>1</v>
      </c>
      <c r="BM480" s="226">
        <f t="shared" si="209"/>
        <v>4</v>
      </c>
      <c r="BN480" s="226">
        <f t="shared" si="209"/>
        <v>6</v>
      </c>
      <c r="BO480" s="227">
        <f t="shared" si="209"/>
        <v>29</v>
      </c>
      <c r="BP480" s="227">
        <f t="shared" si="208"/>
        <v>33</v>
      </c>
      <c r="BQ480" s="227">
        <f t="shared" si="208"/>
        <v>37</v>
      </c>
      <c r="BR480" s="227">
        <f t="shared" si="208"/>
        <v>37</v>
      </c>
      <c r="BS480" s="226">
        <v>0</v>
      </c>
      <c r="BT480" s="226">
        <v>1</v>
      </c>
      <c r="BU480" s="226">
        <v>4</v>
      </c>
      <c r="BV480" s="226">
        <v>6</v>
      </c>
      <c r="BW480" s="227">
        <v>29</v>
      </c>
      <c r="BX480" s="227">
        <v>33</v>
      </c>
      <c r="BY480" s="227">
        <v>37</v>
      </c>
      <c r="BZ480" s="227">
        <v>37</v>
      </c>
      <c r="CA480" s="226">
        <v>0</v>
      </c>
      <c r="CB480" s="226">
        <f>IFERROR(VLOOKUP($G480,[12]ITEM!$B$2:$AC$939,26,0),0)</f>
        <v>0</v>
      </c>
      <c r="CC480" s="226">
        <f>IFERROR(VLOOKUP($G480,[12]ITEM!$B$2:$AC$939,27,0),0)</f>
        <v>0</v>
      </c>
      <c r="CD480" s="226">
        <f>IFERROR(VLOOKUP($G480,[12]ITEM!$B$2:$AC$939,28,0),0)</f>
        <v>0</v>
      </c>
      <c r="CE480" s="227">
        <v>0</v>
      </c>
      <c r="CF480" s="227">
        <v>0</v>
      </c>
      <c r="CG480" s="227">
        <v>0</v>
      </c>
      <c r="CH480" s="227">
        <v>0</v>
      </c>
      <c r="CI480" s="375"/>
      <c r="CJ480" s="226">
        <f t="shared" si="189"/>
        <v>32</v>
      </c>
      <c r="CK480" s="226">
        <f t="shared" si="189"/>
        <v>714</v>
      </c>
      <c r="CL480" s="226">
        <f t="shared" si="189"/>
        <v>1316</v>
      </c>
      <c r="CM480" s="226">
        <f t="shared" si="188"/>
        <v>1583</v>
      </c>
      <c r="CN480" s="227">
        <f t="shared" si="188"/>
        <v>525</v>
      </c>
      <c r="CO480" s="227">
        <f t="shared" si="188"/>
        <v>961.42739167064519</v>
      </c>
      <c r="CP480" s="227">
        <f t="shared" si="188"/>
        <v>1153.296951935471</v>
      </c>
      <c r="CQ480" s="227">
        <f t="shared" si="184"/>
        <v>938.96054410808472</v>
      </c>
      <c r="CR480" s="226">
        <v>32</v>
      </c>
      <c r="CS480" s="226">
        <v>713</v>
      </c>
      <c r="CT480" s="226">
        <v>1315</v>
      </c>
      <c r="CU480" s="226">
        <v>1582</v>
      </c>
      <c r="CV480" s="227">
        <f t="shared" si="195"/>
        <v>520</v>
      </c>
      <c r="CW480" s="227">
        <f>CV480*(1+('[13]GROWTH (YoY)'!AR480/100))</f>
        <v>956.42739167064519</v>
      </c>
      <c r="CX480" s="227">
        <f>CW480*(1+('[13]GROWTH (YoY)'!AS480/100))</f>
        <v>1148.296951935471</v>
      </c>
      <c r="CY480" s="227">
        <f>CX480*(1+('[13]GROWTH (YoY)'!AT480/100))</f>
        <v>933.96054410808472</v>
      </c>
      <c r="CZ480" s="226">
        <v>0</v>
      </c>
      <c r="DA480" s="226">
        <v>0</v>
      </c>
      <c r="DB480" s="226">
        <v>0</v>
      </c>
      <c r="DC480" s="226">
        <v>0</v>
      </c>
      <c r="DD480" s="227">
        <v>4</v>
      </c>
      <c r="DE480" s="227">
        <v>4</v>
      </c>
      <c r="DF480" s="227">
        <v>4</v>
      </c>
      <c r="DG480" s="227">
        <v>4</v>
      </c>
      <c r="DH480" s="226">
        <v>0</v>
      </c>
      <c r="DI480" s="226">
        <v>1</v>
      </c>
      <c r="DJ480" s="226">
        <v>1</v>
      </c>
      <c r="DK480" s="226">
        <v>1</v>
      </c>
      <c r="DL480" s="227">
        <v>1</v>
      </c>
      <c r="DM480" s="227">
        <v>1</v>
      </c>
      <c r="DN480" s="227">
        <v>1</v>
      </c>
      <c r="DO480" s="227">
        <v>1</v>
      </c>
      <c r="DP480" s="376">
        <f t="shared" si="187"/>
        <v>0</v>
      </c>
      <c r="DQ480" s="226">
        <f t="shared" si="187"/>
        <v>-39</v>
      </c>
      <c r="DR480" s="226">
        <f t="shared" si="187"/>
        <v>23</v>
      </c>
      <c r="DS480" s="226">
        <f t="shared" si="190"/>
        <v>127</v>
      </c>
      <c r="DT480" s="227">
        <f t="shared" si="190"/>
        <v>0</v>
      </c>
      <c r="DU480" s="227">
        <f t="shared" si="190"/>
        <v>113.57260832935481</v>
      </c>
      <c r="DV480" s="227">
        <f t="shared" si="190"/>
        <v>263.70304806452896</v>
      </c>
      <c r="DW480" s="227">
        <f t="shared" si="190"/>
        <v>337.03945589191528</v>
      </c>
      <c r="DX480" s="377">
        <f t="shared" si="192"/>
        <v>0.47770700636942676</v>
      </c>
      <c r="DY480" s="377">
        <f t="shared" si="192"/>
        <v>0.65674714579824067</v>
      </c>
      <c r="DZ480" s="377">
        <f t="shared" si="192"/>
        <v>0.6602390278196244</v>
      </c>
      <c r="EA480" s="377">
        <f t="shared" si="191"/>
        <v>0.66018526245514475</v>
      </c>
      <c r="EB480" s="378">
        <f t="shared" si="191"/>
        <v>0.65339233038348088</v>
      </c>
      <c r="EC480" s="378">
        <f t="shared" si="191"/>
        <v>0.65057076472370945</v>
      </c>
      <c r="ED480" s="378">
        <f t="shared" si="191"/>
        <v>0.65235225179976564</v>
      </c>
      <c r="EE480" s="378">
        <f t="shared" si="185"/>
        <v>0.69136592051164913</v>
      </c>
      <c r="EG480" s="226">
        <v>157</v>
      </c>
      <c r="EH480" s="226">
        <v>86</v>
      </c>
      <c r="EI480" s="226">
        <v>72</v>
      </c>
      <c r="EJ480" s="226">
        <v>41</v>
      </c>
      <c r="EK480" s="226">
        <v>12</v>
      </c>
      <c r="EL480" s="226">
        <v>1681</v>
      </c>
      <c r="EM480" s="226">
        <v>1680</v>
      </c>
      <c r="EN480" s="379">
        <f t="shared" si="196"/>
        <v>0.54777070063694266</v>
      </c>
      <c r="EO480" s="226">
        <f t="shared" si="197"/>
        <v>56.944444444444443</v>
      </c>
      <c r="EP480" s="379">
        <f t="shared" si="198"/>
        <v>7.6433121019108277E-2</v>
      </c>
      <c r="EQ480" s="226">
        <f t="shared" si="199"/>
        <v>7138.6079714455682</v>
      </c>
      <c r="ER480" s="226">
        <f t="shared" si="200"/>
        <v>2033.7301587301588</v>
      </c>
      <c r="ES480" s="292"/>
      <c r="ET480" s="227">
        <v>6607</v>
      </c>
      <c r="EU480" s="227">
        <v>4063</v>
      </c>
      <c r="EV480" s="227">
        <v>2544</v>
      </c>
      <c r="EW480" s="227">
        <v>1168</v>
      </c>
      <c r="EX480" s="227">
        <v>1952</v>
      </c>
      <c r="EY480" s="227">
        <v>36480</v>
      </c>
      <c r="EZ480" s="227">
        <v>36474</v>
      </c>
      <c r="FA480" s="380">
        <f t="shared" si="202"/>
        <v>0.6149538368397155</v>
      </c>
      <c r="FB480" s="228">
        <f t="shared" si="203"/>
        <v>45.911949685534594</v>
      </c>
      <c r="FC480" s="380">
        <f t="shared" si="204"/>
        <v>0.29544422582109886</v>
      </c>
      <c r="FD480" s="227">
        <f t="shared" si="205"/>
        <v>53508.771929824565</v>
      </c>
      <c r="FE480" s="227">
        <f t="shared" si="206"/>
        <v>2668.5675641095941</v>
      </c>
      <c r="FF480" s="227">
        <v>1657</v>
      </c>
      <c r="FG480" s="228">
        <f t="shared" si="201"/>
        <v>70.006035003017502</v>
      </c>
      <c r="FH480" s="227">
        <v>1160</v>
      </c>
      <c r="FI480" s="227">
        <v>1657</v>
      </c>
      <c r="FJ480" s="227">
        <v>38</v>
      </c>
      <c r="FK480" s="227">
        <f t="shared" si="193"/>
        <v>459</v>
      </c>
      <c r="FL480" s="227">
        <v>133</v>
      </c>
      <c r="FM480" s="227">
        <f t="shared" si="194"/>
        <v>326</v>
      </c>
      <c r="FZ480" s="229"/>
      <c r="GA480" s="229"/>
      <c r="GB480" s="229"/>
      <c r="GC480" s="229"/>
      <c r="GD480" s="229"/>
    </row>
    <row r="481" spans="1:186" s="368" customFormat="1">
      <c r="A481" s="287" t="s">
        <v>1158</v>
      </c>
      <c r="B481" s="369" t="s">
        <v>1159</v>
      </c>
      <c r="C481" s="287" t="s">
        <v>1174</v>
      </c>
      <c r="D481" s="287" t="s">
        <v>3123</v>
      </c>
      <c r="E481" s="369" t="s">
        <v>1175</v>
      </c>
      <c r="F481" s="287">
        <v>478</v>
      </c>
      <c r="G481" s="392" t="s">
        <v>1210</v>
      </c>
      <c r="H481" s="392" t="s">
        <v>1211</v>
      </c>
      <c r="I481" s="287" t="s">
        <v>1178</v>
      </c>
      <c r="J481" s="392" t="s">
        <v>1179</v>
      </c>
      <c r="K481" s="393" t="s">
        <v>728</v>
      </c>
      <c r="L481" s="286" t="s">
        <v>1179</v>
      </c>
      <c r="M481" s="286" t="s">
        <v>3124</v>
      </c>
      <c r="N481" s="372">
        <v>1</v>
      </c>
      <c r="O481" s="373">
        <v>788</v>
      </c>
      <c r="P481" s="373">
        <v>1089</v>
      </c>
      <c r="Q481" s="373">
        <v>1182</v>
      </c>
      <c r="R481" s="373">
        <v>1995</v>
      </c>
      <c r="S481" s="374">
        <v>1106</v>
      </c>
      <c r="T481" s="374">
        <v>1218</v>
      </c>
      <c r="U481" s="374">
        <v>2058</v>
      </c>
      <c r="V481" s="374">
        <v>2470</v>
      </c>
      <c r="W481" s="373">
        <v>777</v>
      </c>
      <c r="X481" s="373">
        <v>809</v>
      </c>
      <c r="Y481" s="373">
        <v>913</v>
      </c>
      <c r="Z481" s="373">
        <v>1540</v>
      </c>
      <c r="AA481" s="374">
        <v>817</v>
      </c>
      <c r="AB481" s="374">
        <v>940</v>
      </c>
      <c r="AC481" s="374">
        <v>1588</v>
      </c>
      <c r="AD481" s="374">
        <v>1720</v>
      </c>
      <c r="AE481" s="373">
        <v>1</v>
      </c>
      <c r="AF481" s="373">
        <v>10</v>
      </c>
      <c r="AG481" s="373">
        <v>10</v>
      </c>
      <c r="AH481" s="373">
        <v>17</v>
      </c>
      <c r="AI481" s="374">
        <v>10</v>
      </c>
      <c r="AJ481" s="374">
        <v>10</v>
      </c>
      <c r="AK481" s="374">
        <v>17</v>
      </c>
      <c r="AL481" s="374">
        <v>20</v>
      </c>
      <c r="AM481" s="226">
        <v>11</v>
      </c>
      <c r="AN481" s="226">
        <v>281</v>
      </c>
      <c r="AO481" s="226">
        <v>270</v>
      </c>
      <c r="AP481" s="226">
        <v>455</v>
      </c>
      <c r="AQ481" s="227">
        <v>289</v>
      </c>
      <c r="AR481" s="227">
        <v>278</v>
      </c>
      <c r="AS481" s="227">
        <v>470</v>
      </c>
      <c r="AT481" s="227">
        <v>750</v>
      </c>
      <c r="AU481" s="226">
        <v>7</v>
      </c>
      <c r="AV481" s="226">
        <v>182</v>
      </c>
      <c r="AW481" s="226">
        <v>172</v>
      </c>
      <c r="AX481" s="226">
        <v>289</v>
      </c>
      <c r="AY481" s="227">
        <v>176</v>
      </c>
      <c r="AZ481" s="227">
        <v>166</v>
      </c>
      <c r="BA481" s="227">
        <v>279</v>
      </c>
      <c r="BB481" s="227">
        <v>429</v>
      </c>
      <c r="BC481" s="226">
        <f t="shared" si="207"/>
        <v>4</v>
      </c>
      <c r="BD481" s="226">
        <f t="shared" si="207"/>
        <v>97</v>
      </c>
      <c r="BE481" s="226">
        <f t="shared" si="207"/>
        <v>89</v>
      </c>
      <c r="BF481" s="226">
        <f t="shared" si="207"/>
        <v>157</v>
      </c>
      <c r="BG481" s="218">
        <f t="shared" si="186"/>
        <v>107</v>
      </c>
      <c r="BH481" s="218">
        <f t="shared" si="186"/>
        <v>98</v>
      </c>
      <c r="BI481" s="218">
        <f t="shared" si="186"/>
        <v>177</v>
      </c>
      <c r="BJ481" s="218">
        <f t="shared" si="186"/>
        <v>311</v>
      </c>
      <c r="BK481" s="226">
        <f t="shared" si="209"/>
        <v>0</v>
      </c>
      <c r="BL481" s="226">
        <f t="shared" si="209"/>
        <v>2</v>
      </c>
      <c r="BM481" s="226">
        <f t="shared" si="209"/>
        <v>9</v>
      </c>
      <c r="BN481" s="226">
        <f t="shared" si="209"/>
        <v>9</v>
      </c>
      <c r="BO481" s="227">
        <f t="shared" si="209"/>
        <v>6</v>
      </c>
      <c r="BP481" s="227">
        <f t="shared" si="208"/>
        <v>14</v>
      </c>
      <c r="BQ481" s="227">
        <f t="shared" si="208"/>
        <v>14</v>
      </c>
      <c r="BR481" s="227">
        <f t="shared" si="208"/>
        <v>10</v>
      </c>
      <c r="BS481" s="226">
        <v>0</v>
      </c>
      <c r="BT481" s="226">
        <v>2</v>
      </c>
      <c r="BU481" s="226">
        <v>9</v>
      </c>
      <c r="BV481" s="226">
        <v>9</v>
      </c>
      <c r="BW481" s="227">
        <v>6</v>
      </c>
      <c r="BX481" s="227">
        <v>14</v>
      </c>
      <c r="BY481" s="227">
        <v>14</v>
      </c>
      <c r="BZ481" s="227">
        <v>10</v>
      </c>
      <c r="CA481" s="226">
        <v>0</v>
      </c>
      <c r="CB481" s="226">
        <f>IFERROR(VLOOKUP($G481,[12]ITEM!$B$2:$AC$939,26,0),0)</f>
        <v>0</v>
      </c>
      <c r="CC481" s="226">
        <f>IFERROR(VLOOKUP($G481,[12]ITEM!$B$2:$AC$939,27,0),0)</f>
        <v>0</v>
      </c>
      <c r="CD481" s="226">
        <f>IFERROR(VLOOKUP($G481,[12]ITEM!$B$2:$AC$939,28,0),0)</f>
        <v>0</v>
      </c>
      <c r="CE481" s="227">
        <v>0</v>
      </c>
      <c r="CF481" s="227">
        <v>0</v>
      </c>
      <c r="CG481" s="227">
        <v>0</v>
      </c>
      <c r="CH481" s="227">
        <v>0</v>
      </c>
      <c r="CI481" s="375"/>
      <c r="CJ481" s="226">
        <f t="shared" si="189"/>
        <v>4</v>
      </c>
      <c r="CK481" s="226">
        <f t="shared" si="189"/>
        <v>67</v>
      </c>
      <c r="CL481" s="226">
        <f t="shared" si="189"/>
        <v>65</v>
      </c>
      <c r="CM481" s="226">
        <f t="shared" si="188"/>
        <v>101</v>
      </c>
      <c r="CN481" s="227">
        <f t="shared" si="188"/>
        <v>107</v>
      </c>
      <c r="CO481" s="227">
        <f t="shared" si="188"/>
        <v>105.39453297285402</v>
      </c>
      <c r="CP481" s="227">
        <f t="shared" si="188"/>
        <v>162.00527259848309</v>
      </c>
      <c r="CQ481" s="227">
        <f t="shared" si="184"/>
        <v>251.96321270874031</v>
      </c>
      <c r="CR481" s="226">
        <v>2</v>
      </c>
      <c r="CS481" s="226">
        <v>62</v>
      </c>
      <c r="CT481" s="226">
        <v>59</v>
      </c>
      <c r="CU481" s="226">
        <v>100</v>
      </c>
      <c r="CV481" s="227">
        <f t="shared" si="195"/>
        <v>93</v>
      </c>
      <c r="CW481" s="227">
        <f>CV481*(1+('[13]GROWTH (YoY)'!AR481/100))</f>
        <v>89.394532972854023</v>
      </c>
      <c r="CX481" s="227">
        <f>CW481*(1+('[13]GROWTH (YoY)'!AS481/100))</f>
        <v>151.00527259848309</v>
      </c>
      <c r="CY481" s="227">
        <f>CX481*(1+('[13]GROWTH (YoY)'!AT481/100))</f>
        <v>240.96321270874031</v>
      </c>
      <c r="CZ481" s="226">
        <v>0</v>
      </c>
      <c r="DA481" s="226">
        <v>0</v>
      </c>
      <c r="DB481" s="226">
        <v>0</v>
      </c>
      <c r="DC481" s="226">
        <v>0</v>
      </c>
      <c r="DD481" s="227">
        <v>9</v>
      </c>
      <c r="DE481" s="227">
        <v>10</v>
      </c>
      <c r="DF481" s="227">
        <v>10</v>
      </c>
      <c r="DG481" s="227">
        <v>10</v>
      </c>
      <c r="DH481" s="226">
        <v>2</v>
      </c>
      <c r="DI481" s="226">
        <v>5</v>
      </c>
      <c r="DJ481" s="226">
        <v>6</v>
      </c>
      <c r="DK481" s="226">
        <v>1</v>
      </c>
      <c r="DL481" s="227">
        <v>5</v>
      </c>
      <c r="DM481" s="227">
        <v>6</v>
      </c>
      <c r="DN481" s="227">
        <v>1</v>
      </c>
      <c r="DO481" s="227">
        <v>1</v>
      </c>
      <c r="DP481" s="376">
        <f t="shared" si="187"/>
        <v>0</v>
      </c>
      <c r="DQ481" s="226">
        <f t="shared" si="187"/>
        <v>30</v>
      </c>
      <c r="DR481" s="226">
        <f t="shared" si="187"/>
        <v>24</v>
      </c>
      <c r="DS481" s="226">
        <f t="shared" si="190"/>
        <v>56</v>
      </c>
      <c r="DT481" s="227">
        <f t="shared" si="190"/>
        <v>0</v>
      </c>
      <c r="DU481" s="227">
        <f t="shared" si="190"/>
        <v>-7.394532972854023</v>
      </c>
      <c r="DV481" s="227">
        <f t="shared" si="190"/>
        <v>14.994727401516911</v>
      </c>
      <c r="DW481" s="227">
        <f t="shared" si="190"/>
        <v>59.036787291259685</v>
      </c>
      <c r="DX481" s="377">
        <f t="shared" si="192"/>
        <v>0.98604060913705582</v>
      </c>
      <c r="DY481" s="377">
        <f t="shared" si="192"/>
        <v>0.74288337924701564</v>
      </c>
      <c r="DZ481" s="377">
        <f t="shared" si="192"/>
        <v>0.77241962774957695</v>
      </c>
      <c r="EA481" s="377">
        <f t="shared" si="191"/>
        <v>0.77192982456140347</v>
      </c>
      <c r="EB481" s="378">
        <f t="shared" si="191"/>
        <v>0.7386980108499096</v>
      </c>
      <c r="EC481" s="378">
        <f t="shared" si="191"/>
        <v>0.77175697865353032</v>
      </c>
      <c r="ED481" s="378">
        <f t="shared" si="191"/>
        <v>0.77162293488824096</v>
      </c>
      <c r="EE481" s="378">
        <f t="shared" si="185"/>
        <v>0.69635627530364375</v>
      </c>
      <c r="EG481" s="226">
        <v>788</v>
      </c>
      <c r="EH481" s="226">
        <v>529</v>
      </c>
      <c r="EI481" s="226">
        <v>259</v>
      </c>
      <c r="EJ481" s="226">
        <v>154</v>
      </c>
      <c r="EK481" s="226">
        <v>86</v>
      </c>
      <c r="EL481" s="226">
        <v>8291</v>
      </c>
      <c r="EM481" s="226">
        <v>8200</v>
      </c>
      <c r="EN481" s="379">
        <f t="shared" si="196"/>
        <v>0.67131979695431476</v>
      </c>
      <c r="EO481" s="226">
        <f t="shared" si="197"/>
        <v>59.45945945945946</v>
      </c>
      <c r="EP481" s="379">
        <f t="shared" si="198"/>
        <v>0.10913705583756345</v>
      </c>
      <c r="EQ481" s="226">
        <f t="shared" si="199"/>
        <v>10372.693281871909</v>
      </c>
      <c r="ER481" s="226">
        <f t="shared" si="200"/>
        <v>1565.040650406504</v>
      </c>
      <c r="ES481" s="292"/>
      <c r="ET481" s="227">
        <v>1426</v>
      </c>
      <c r="EU481" s="227">
        <v>955</v>
      </c>
      <c r="EV481" s="227">
        <v>471</v>
      </c>
      <c r="EW481" s="227">
        <v>276</v>
      </c>
      <c r="EX481" s="227">
        <v>148</v>
      </c>
      <c r="EY481" s="227">
        <v>9461</v>
      </c>
      <c r="EZ481" s="227">
        <v>9349</v>
      </c>
      <c r="FA481" s="380">
        <f t="shared" si="202"/>
        <v>0.66970546984572232</v>
      </c>
      <c r="FB481" s="228">
        <f t="shared" si="203"/>
        <v>58.598726114649679</v>
      </c>
      <c r="FC481" s="380">
        <f t="shared" si="204"/>
        <v>0.10378681626928471</v>
      </c>
      <c r="FD481" s="227">
        <f t="shared" si="205"/>
        <v>15643.166684282845</v>
      </c>
      <c r="FE481" s="227">
        <f t="shared" si="206"/>
        <v>2460.1561664349128</v>
      </c>
      <c r="FF481" s="227">
        <v>454</v>
      </c>
      <c r="FG481" s="228">
        <f t="shared" si="201"/>
        <v>60.572687224669608</v>
      </c>
      <c r="FH481" s="227">
        <v>275</v>
      </c>
      <c r="FI481" s="227">
        <v>454</v>
      </c>
      <c r="FJ481" s="227">
        <v>5</v>
      </c>
      <c r="FK481" s="227">
        <f t="shared" si="193"/>
        <v>174</v>
      </c>
      <c r="FL481" s="227">
        <v>29</v>
      </c>
      <c r="FM481" s="227">
        <f t="shared" si="194"/>
        <v>145</v>
      </c>
      <c r="FZ481" s="229"/>
      <c r="GA481" s="229"/>
      <c r="GB481" s="229"/>
      <c r="GC481" s="229"/>
      <c r="GD481" s="229"/>
    </row>
    <row r="482" spans="1:186" s="368" customFormat="1">
      <c r="A482" s="287" t="s">
        <v>1158</v>
      </c>
      <c r="B482" s="369" t="s">
        <v>1159</v>
      </c>
      <c r="C482" s="287" t="s">
        <v>1174</v>
      </c>
      <c r="D482" s="287" t="s">
        <v>3123</v>
      </c>
      <c r="E482" s="369" t="s">
        <v>1175</v>
      </c>
      <c r="F482" s="287">
        <v>479</v>
      </c>
      <c r="G482" s="392" t="s">
        <v>1212</v>
      </c>
      <c r="H482" s="392" t="s">
        <v>1213</v>
      </c>
      <c r="I482" s="287" t="s">
        <v>1178</v>
      </c>
      <c r="J482" s="392" t="s">
        <v>1179</v>
      </c>
      <c r="K482" s="393" t="s">
        <v>728</v>
      </c>
      <c r="L482" s="286" t="s">
        <v>1179</v>
      </c>
      <c r="M482" s="286" t="s">
        <v>3124</v>
      </c>
      <c r="N482" s="372">
        <v>1</v>
      </c>
      <c r="O482" s="373">
        <v>273</v>
      </c>
      <c r="P482" s="373">
        <v>421</v>
      </c>
      <c r="Q482" s="373">
        <v>548</v>
      </c>
      <c r="R482" s="373">
        <v>116</v>
      </c>
      <c r="S482" s="374">
        <v>427</v>
      </c>
      <c r="T482" s="374">
        <v>560</v>
      </c>
      <c r="U482" s="374">
        <v>119</v>
      </c>
      <c r="V482" s="374">
        <v>428</v>
      </c>
      <c r="W482" s="373">
        <v>217</v>
      </c>
      <c r="X482" s="373">
        <v>245</v>
      </c>
      <c r="Y482" s="373">
        <v>341</v>
      </c>
      <c r="Z482" s="373">
        <v>72</v>
      </c>
      <c r="AA482" s="374">
        <v>247</v>
      </c>
      <c r="AB482" s="374">
        <v>348</v>
      </c>
      <c r="AC482" s="374">
        <v>74</v>
      </c>
      <c r="AD482" s="374">
        <v>296</v>
      </c>
      <c r="AE482" s="373">
        <v>2</v>
      </c>
      <c r="AF482" s="373">
        <v>3</v>
      </c>
      <c r="AG482" s="373">
        <v>4</v>
      </c>
      <c r="AH482" s="373">
        <v>1</v>
      </c>
      <c r="AI482" s="374">
        <v>3</v>
      </c>
      <c r="AJ482" s="374">
        <v>4</v>
      </c>
      <c r="AK482" s="374">
        <v>1</v>
      </c>
      <c r="AL482" s="374">
        <v>3</v>
      </c>
      <c r="AM482" s="226">
        <v>56</v>
      </c>
      <c r="AN482" s="226">
        <v>176</v>
      </c>
      <c r="AO482" s="226">
        <v>207</v>
      </c>
      <c r="AP482" s="226">
        <v>44</v>
      </c>
      <c r="AQ482" s="227">
        <v>180</v>
      </c>
      <c r="AR482" s="227">
        <v>211</v>
      </c>
      <c r="AS482" s="227">
        <v>45</v>
      </c>
      <c r="AT482" s="227">
        <v>132</v>
      </c>
      <c r="AU482" s="226">
        <v>17</v>
      </c>
      <c r="AV482" s="226">
        <v>50</v>
      </c>
      <c r="AW482" s="226">
        <v>61</v>
      </c>
      <c r="AX482" s="226">
        <v>13</v>
      </c>
      <c r="AY482" s="227">
        <v>114</v>
      </c>
      <c r="AZ482" s="227">
        <v>138</v>
      </c>
      <c r="BA482" s="227">
        <v>29</v>
      </c>
      <c r="BB482" s="227">
        <v>86</v>
      </c>
      <c r="BC482" s="226">
        <f t="shared" si="207"/>
        <v>39</v>
      </c>
      <c r="BD482" s="226">
        <f t="shared" si="207"/>
        <v>116</v>
      </c>
      <c r="BE482" s="226">
        <f t="shared" si="207"/>
        <v>133</v>
      </c>
      <c r="BF482" s="226">
        <f t="shared" si="207"/>
        <v>23</v>
      </c>
      <c r="BG482" s="218">
        <f t="shared" si="186"/>
        <v>53</v>
      </c>
      <c r="BH482" s="218">
        <f t="shared" si="186"/>
        <v>57</v>
      </c>
      <c r="BI482" s="218">
        <f t="shared" si="186"/>
        <v>5</v>
      </c>
      <c r="BJ482" s="218">
        <f t="shared" si="186"/>
        <v>37</v>
      </c>
      <c r="BK482" s="226">
        <f t="shared" si="209"/>
        <v>0</v>
      </c>
      <c r="BL482" s="226">
        <f t="shared" si="209"/>
        <v>10</v>
      </c>
      <c r="BM482" s="226">
        <f t="shared" si="209"/>
        <v>13</v>
      </c>
      <c r="BN482" s="226">
        <f t="shared" si="209"/>
        <v>8</v>
      </c>
      <c r="BO482" s="227">
        <f t="shared" si="209"/>
        <v>13</v>
      </c>
      <c r="BP482" s="227">
        <f t="shared" si="208"/>
        <v>16</v>
      </c>
      <c r="BQ482" s="227">
        <f t="shared" si="208"/>
        <v>11</v>
      </c>
      <c r="BR482" s="227">
        <f t="shared" si="208"/>
        <v>9</v>
      </c>
      <c r="BS482" s="226">
        <v>0</v>
      </c>
      <c r="BT482" s="226">
        <v>10</v>
      </c>
      <c r="BU482" s="226">
        <v>13</v>
      </c>
      <c r="BV482" s="226">
        <v>8</v>
      </c>
      <c r="BW482" s="227">
        <v>13</v>
      </c>
      <c r="BX482" s="227">
        <v>16</v>
      </c>
      <c r="BY482" s="227">
        <v>11</v>
      </c>
      <c r="BZ482" s="227">
        <v>9</v>
      </c>
      <c r="CA482" s="226">
        <v>0</v>
      </c>
      <c r="CB482" s="226">
        <f>IFERROR(VLOOKUP($G482,[12]ITEM!$B$2:$AC$939,26,0),0)</f>
        <v>0</v>
      </c>
      <c r="CC482" s="226">
        <f>IFERROR(VLOOKUP($G482,[12]ITEM!$B$2:$AC$939,27,0),0)</f>
        <v>0</v>
      </c>
      <c r="CD482" s="226">
        <f>IFERROR(VLOOKUP($G482,[12]ITEM!$B$2:$AC$939,28,0),0)</f>
        <v>0</v>
      </c>
      <c r="CE482" s="227">
        <v>0</v>
      </c>
      <c r="CF482" s="227">
        <v>0</v>
      </c>
      <c r="CG482" s="227">
        <v>0</v>
      </c>
      <c r="CH482" s="227">
        <v>0</v>
      </c>
      <c r="CI482" s="375"/>
      <c r="CJ482" s="226">
        <f t="shared" si="189"/>
        <v>38</v>
      </c>
      <c r="CK482" s="226">
        <f t="shared" si="189"/>
        <v>101</v>
      </c>
      <c r="CL482" s="226">
        <f t="shared" si="189"/>
        <v>118</v>
      </c>
      <c r="CM482" s="226">
        <f t="shared" si="188"/>
        <v>50</v>
      </c>
      <c r="CN482" s="227">
        <f t="shared" si="188"/>
        <v>53</v>
      </c>
      <c r="CO482" s="227">
        <f t="shared" si="188"/>
        <v>60.074258663452085</v>
      </c>
      <c r="CP482" s="227">
        <f t="shared" si="188"/>
        <v>40.737027564207153</v>
      </c>
      <c r="CQ482" s="227">
        <f t="shared" si="184"/>
        <v>53.905693626479589</v>
      </c>
      <c r="CR482" s="226">
        <v>24</v>
      </c>
      <c r="CS482" s="226">
        <v>76</v>
      </c>
      <c r="CT482" s="226">
        <v>90</v>
      </c>
      <c r="CU482" s="226">
        <v>19</v>
      </c>
      <c r="CV482" s="227">
        <f t="shared" si="195"/>
        <v>23</v>
      </c>
      <c r="CW482" s="227">
        <f>CV482*(1+('[13]GROWTH (YoY)'!AR482/100))</f>
        <v>27.074258663452081</v>
      </c>
      <c r="CX482" s="227">
        <f>CW482*(1+('[13]GROWTH (YoY)'!AS482/100))</f>
        <v>5.7370275642071507</v>
      </c>
      <c r="CY482" s="227">
        <f>CX482*(1+('[13]GROWTH (YoY)'!AT482/100))</f>
        <v>16.905693626479586</v>
      </c>
      <c r="CZ482" s="226">
        <v>0</v>
      </c>
      <c r="DA482" s="226">
        <v>0</v>
      </c>
      <c r="DB482" s="226">
        <v>0</v>
      </c>
      <c r="DC482" s="226">
        <v>0</v>
      </c>
      <c r="DD482" s="227">
        <v>5</v>
      </c>
      <c r="DE482" s="227">
        <v>6</v>
      </c>
      <c r="DF482" s="227">
        <v>5</v>
      </c>
      <c r="DG482" s="227">
        <v>6</v>
      </c>
      <c r="DH482" s="226">
        <v>14</v>
      </c>
      <c r="DI482" s="226">
        <v>25</v>
      </c>
      <c r="DJ482" s="226">
        <v>28</v>
      </c>
      <c r="DK482" s="226">
        <v>31</v>
      </c>
      <c r="DL482" s="227">
        <v>25</v>
      </c>
      <c r="DM482" s="227">
        <v>27</v>
      </c>
      <c r="DN482" s="227">
        <v>30</v>
      </c>
      <c r="DO482" s="227">
        <v>31</v>
      </c>
      <c r="DP482" s="376">
        <f t="shared" si="187"/>
        <v>1</v>
      </c>
      <c r="DQ482" s="226">
        <f t="shared" si="187"/>
        <v>15</v>
      </c>
      <c r="DR482" s="226">
        <f t="shared" si="187"/>
        <v>15</v>
      </c>
      <c r="DS482" s="226">
        <f t="shared" si="190"/>
        <v>-27</v>
      </c>
      <c r="DT482" s="227">
        <f t="shared" si="190"/>
        <v>0</v>
      </c>
      <c r="DU482" s="227">
        <f t="shared" si="190"/>
        <v>-3.0742586634520848</v>
      </c>
      <c r="DV482" s="227">
        <f t="shared" si="190"/>
        <v>-35.737027564207153</v>
      </c>
      <c r="DW482" s="227">
        <f t="shared" si="190"/>
        <v>-16.905693626479589</v>
      </c>
      <c r="DX482" s="377">
        <f t="shared" si="192"/>
        <v>0.79487179487179482</v>
      </c>
      <c r="DY482" s="377">
        <f t="shared" si="192"/>
        <v>0.58194774346793354</v>
      </c>
      <c r="DZ482" s="377">
        <f t="shared" si="192"/>
        <v>0.62226277372262773</v>
      </c>
      <c r="EA482" s="377">
        <f t="shared" si="191"/>
        <v>0.62068965517241381</v>
      </c>
      <c r="EB482" s="378">
        <f t="shared" si="191"/>
        <v>0.57845433255269318</v>
      </c>
      <c r="EC482" s="378">
        <f t="shared" si="191"/>
        <v>0.62142857142857144</v>
      </c>
      <c r="ED482" s="378">
        <f t="shared" si="191"/>
        <v>0.62184873949579833</v>
      </c>
      <c r="EE482" s="378">
        <f t="shared" si="185"/>
        <v>0.69158878504672894</v>
      </c>
      <c r="EG482" s="226">
        <v>273</v>
      </c>
      <c r="EH482" s="226">
        <v>194</v>
      </c>
      <c r="EI482" s="226">
        <v>79</v>
      </c>
      <c r="EJ482" s="226">
        <v>51</v>
      </c>
      <c r="EK482" s="226">
        <v>31</v>
      </c>
      <c r="EL482" s="226">
        <v>2548</v>
      </c>
      <c r="EM482" s="226">
        <v>2532</v>
      </c>
      <c r="EN482" s="379">
        <f t="shared" si="196"/>
        <v>0.71062271062271065</v>
      </c>
      <c r="EO482" s="226">
        <f t="shared" si="197"/>
        <v>64.556962025316452</v>
      </c>
      <c r="EP482" s="379">
        <f t="shared" si="198"/>
        <v>0.11355311355311355</v>
      </c>
      <c r="EQ482" s="226">
        <f t="shared" si="199"/>
        <v>12166.405023547881</v>
      </c>
      <c r="ER482" s="226">
        <f t="shared" si="200"/>
        <v>1678.5150078988943</v>
      </c>
      <c r="ES482" s="292"/>
      <c r="ET482" s="227">
        <v>550</v>
      </c>
      <c r="EU482" s="227">
        <v>370</v>
      </c>
      <c r="EV482" s="227">
        <v>180</v>
      </c>
      <c r="EW482" s="227">
        <v>110</v>
      </c>
      <c r="EX482" s="227">
        <v>48</v>
      </c>
      <c r="EY482" s="227">
        <v>3783</v>
      </c>
      <c r="EZ482" s="227">
        <v>3756</v>
      </c>
      <c r="FA482" s="380">
        <f t="shared" si="202"/>
        <v>0.67272727272727273</v>
      </c>
      <c r="FB482" s="228">
        <f t="shared" si="203"/>
        <v>61.111111111111114</v>
      </c>
      <c r="FC482" s="380">
        <f t="shared" si="204"/>
        <v>8.727272727272728E-2</v>
      </c>
      <c r="FD482" s="227">
        <f t="shared" si="205"/>
        <v>12688.342585249802</v>
      </c>
      <c r="FE482" s="227">
        <f t="shared" si="206"/>
        <v>2440.5395811146609</v>
      </c>
      <c r="FF482" s="227">
        <v>174</v>
      </c>
      <c r="FG482" s="228">
        <f t="shared" si="201"/>
        <v>63.218390804597703</v>
      </c>
      <c r="FH482" s="227">
        <v>110</v>
      </c>
      <c r="FI482" s="227">
        <v>174</v>
      </c>
      <c r="FJ482" s="227">
        <v>2</v>
      </c>
      <c r="FK482" s="227">
        <f t="shared" si="193"/>
        <v>62</v>
      </c>
      <c r="FL482" s="227">
        <v>11</v>
      </c>
      <c r="FM482" s="227">
        <f t="shared" si="194"/>
        <v>51</v>
      </c>
      <c r="FZ482" s="229"/>
      <c r="GA482" s="229"/>
      <c r="GB482" s="229"/>
      <c r="GC482" s="229"/>
      <c r="GD482" s="229"/>
    </row>
    <row r="483" spans="1:186" s="368" customFormat="1">
      <c r="A483" s="287" t="s">
        <v>1158</v>
      </c>
      <c r="B483" s="369" t="s">
        <v>1159</v>
      </c>
      <c r="C483" s="287" t="s">
        <v>1174</v>
      </c>
      <c r="D483" s="287" t="s">
        <v>3123</v>
      </c>
      <c r="E483" s="369" t="s">
        <v>1175</v>
      </c>
      <c r="F483" s="287">
        <v>480</v>
      </c>
      <c r="G483" s="392" t="s">
        <v>1214</v>
      </c>
      <c r="H483" s="392" t="s">
        <v>1215</v>
      </c>
      <c r="I483" s="287" t="s">
        <v>1178</v>
      </c>
      <c r="J483" s="392" t="s">
        <v>1179</v>
      </c>
      <c r="K483" s="393" t="s">
        <v>728</v>
      </c>
      <c r="L483" s="286" t="s">
        <v>1179</v>
      </c>
      <c r="M483" s="286" t="s">
        <v>3124</v>
      </c>
      <c r="N483" s="372">
        <v>1</v>
      </c>
      <c r="O483" s="373">
        <v>41</v>
      </c>
      <c r="P483" s="373">
        <v>699</v>
      </c>
      <c r="Q483" s="373">
        <v>356</v>
      </c>
      <c r="R483" s="373">
        <v>307</v>
      </c>
      <c r="S483" s="374">
        <v>710</v>
      </c>
      <c r="T483" s="374">
        <v>362</v>
      </c>
      <c r="U483" s="374">
        <v>313</v>
      </c>
      <c r="V483" s="374">
        <v>396</v>
      </c>
      <c r="W483" s="373">
        <v>40</v>
      </c>
      <c r="X483" s="373">
        <v>253</v>
      </c>
      <c r="Y483" s="373">
        <v>151</v>
      </c>
      <c r="Z483" s="373">
        <v>130</v>
      </c>
      <c r="AA483" s="374">
        <v>256</v>
      </c>
      <c r="AB483" s="374">
        <v>153</v>
      </c>
      <c r="AC483" s="374">
        <v>133</v>
      </c>
      <c r="AD483" s="374">
        <v>276</v>
      </c>
      <c r="AE483" s="373">
        <v>0</v>
      </c>
      <c r="AF483" s="373">
        <v>3</v>
      </c>
      <c r="AG483" s="373">
        <v>2</v>
      </c>
      <c r="AH483" s="373">
        <v>1</v>
      </c>
      <c r="AI483" s="374">
        <v>3</v>
      </c>
      <c r="AJ483" s="374">
        <v>2</v>
      </c>
      <c r="AK483" s="374">
        <v>1</v>
      </c>
      <c r="AL483" s="374">
        <v>3</v>
      </c>
      <c r="AM483" s="226">
        <v>2</v>
      </c>
      <c r="AN483" s="226">
        <v>446</v>
      </c>
      <c r="AO483" s="226">
        <v>205</v>
      </c>
      <c r="AP483" s="226">
        <v>177</v>
      </c>
      <c r="AQ483" s="227">
        <v>454</v>
      </c>
      <c r="AR483" s="227">
        <v>209</v>
      </c>
      <c r="AS483" s="227">
        <v>180</v>
      </c>
      <c r="AT483" s="227">
        <v>120</v>
      </c>
      <c r="AU483" s="226">
        <v>1</v>
      </c>
      <c r="AV483" s="226">
        <v>308</v>
      </c>
      <c r="AW483" s="226">
        <v>141</v>
      </c>
      <c r="AX483" s="226">
        <v>122</v>
      </c>
      <c r="AY483" s="227">
        <v>262</v>
      </c>
      <c r="AZ483" s="227">
        <v>120</v>
      </c>
      <c r="BA483" s="227">
        <v>104</v>
      </c>
      <c r="BB483" s="227">
        <v>69</v>
      </c>
      <c r="BC483" s="226">
        <f t="shared" si="207"/>
        <v>1</v>
      </c>
      <c r="BD483" s="226">
        <f t="shared" si="207"/>
        <v>137</v>
      </c>
      <c r="BE483" s="226">
        <f t="shared" si="207"/>
        <v>59</v>
      </c>
      <c r="BF483" s="226">
        <f t="shared" si="207"/>
        <v>50</v>
      </c>
      <c r="BG483" s="218">
        <f t="shared" si="186"/>
        <v>190</v>
      </c>
      <c r="BH483" s="218">
        <f t="shared" si="186"/>
        <v>83</v>
      </c>
      <c r="BI483" s="218">
        <f t="shared" si="186"/>
        <v>69</v>
      </c>
      <c r="BJ483" s="218">
        <f t="shared" si="186"/>
        <v>45</v>
      </c>
      <c r="BK483" s="226">
        <f t="shared" si="209"/>
        <v>0</v>
      </c>
      <c r="BL483" s="226">
        <f t="shared" si="209"/>
        <v>1</v>
      </c>
      <c r="BM483" s="226">
        <f t="shared" si="209"/>
        <v>5</v>
      </c>
      <c r="BN483" s="226">
        <f t="shared" si="209"/>
        <v>5</v>
      </c>
      <c r="BO483" s="227">
        <f t="shared" si="209"/>
        <v>2</v>
      </c>
      <c r="BP483" s="227">
        <f t="shared" si="208"/>
        <v>6</v>
      </c>
      <c r="BQ483" s="227">
        <f t="shared" si="208"/>
        <v>7</v>
      </c>
      <c r="BR483" s="227">
        <f t="shared" si="208"/>
        <v>6</v>
      </c>
      <c r="BS483" s="226">
        <v>0</v>
      </c>
      <c r="BT483" s="226">
        <v>1</v>
      </c>
      <c r="BU483" s="226">
        <v>5</v>
      </c>
      <c r="BV483" s="226">
        <v>5</v>
      </c>
      <c r="BW483" s="227">
        <v>2</v>
      </c>
      <c r="BX483" s="227">
        <v>6</v>
      </c>
      <c r="BY483" s="227">
        <v>7</v>
      </c>
      <c r="BZ483" s="227">
        <v>6</v>
      </c>
      <c r="CA483" s="226">
        <v>0</v>
      </c>
      <c r="CB483" s="226">
        <f>IFERROR(VLOOKUP($G483,[12]ITEM!$B$2:$AC$939,26,0),0)</f>
        <v>0</v>
      </c>
      <c r="CC483" s="226">
        <f>IFERROR(VLOOKUP($G483,[12]ITEM!$B$2:$AC$939,27,0),0)</f>
        <v>0</v>
      </c>
      <c r="CD483" s="226">
        <f>IFERROR(VLOOKUP($G483,[12]ITEM!$B$2:$AC$939,28,0),0)</f>
        <v>0</v>
      </c>
      <c r="CE483" s="227">
        <v>0</v>
      </c>
      <c r="CF483" s="227">
        <v>0</v>
      </c>
      <c r="CG483" s="227">
        <v>0</v>
      </c>
      <c r="CH483" s="227">
        <v>0</v>
      </c>
      <c r="CI483" s="375"/>
      <c r="CJ483" s="226">
        <f t="shared" si="189"/>
        <v>1</v>
      </c>
      <c r="CK483" s="226">
        <f t="shared" si="189"/>
        <v>152</v>
      </c>
      <c r="CL483" s="226">
        <f t="shared" si="189"/>
        <v>70</v>
      </c>
      <c r="CM483" s="226">
        <f t="shared" si="188"/>
        <v>60</v>
      </c>
      <c r="CN483" s="227">
        <f t="shared" si="188"/>
        <v>190</v>
      </c>
      <c r="CO483" s="227">
        <f t="shared" si="188"/>
        <v>168.02012674284569</v>
      </c>
      <c r="CP483" s="227">
        <f t="shared" si="188"/>
        <v>158.2080375806531</v>
      </c>
      <c r="CQ483" s="227">
        <f t="shared" si="184"/>
        <v>162.08681184733788</v>
      </c>
      <c r="CR483" s="226">
        <v>1</v>
      </c>
      <c r="CS483" s="226">
        <v>152</v>
      </c>
      <c r="CT483" s="226">
        <v>70</v>
      </c>
      <c r="CU483" s="226">
        <v>60</v>
      </c>
      <c r="CV483" s="227">
        <f t="shared" si="195"/>
        <v>61</v>
      </c>
      <c r="CW483" s="227">
        <f>CV483*(1+('[13]GROWTH (YoY)'!AR483/100))</f>
        <v>28.02012674284569</v>
      </c>
      <c r="CX483" s="227">
        <f>CW483*(1+('[13]GROWTH (YoY)'!AS483/100))</f>
        <v>24.208037580653087</v>
      </c>
      <c r="CY483" s="227">
        <f>CX483*(1+('[13]GROWTH (YoY)'!AT483/100))</f>
        <v>16.086811847337895</v>
      </c>
      <c r="CZ483" s="226">
        <v>0</v>
      </c>
      <c r="DA483" s="226">
        <v>0</v>
      </c>
      <c r="DB483" s="226">
        <v>0</v>
      </c>
      <c r="DC483" s="226">
        <v>0</v>
      </c>
      <c r="DD483" s="227">
        <v>129</v>
      </c>
      <c r="DE483" s="227">
        <v>140</v>
      </c>
      <c r="DF483" s="227">
        <v>134</v>
      </c>
      <c r="DG483" s="227">
        <v>146</v>
      </c>
      <c r="DH483" s="226">
        <v>0</v>
      </c>
      <c r="DI483" s="226">
        <v>0</v>
      </c>
      <c r="DJ483" s="226">
        <v>0</v>
      </c>
      <c r="DK483" s="226">
        <v>0</v>
      </c>
      <c r="DL483" s="227">
        <v>0</v>
      </c>
      <c r="DM483" s="227">
        <v>0</v>
      </c>
      <c r="DN483" s="227">
        <v>0</v>
      </c>
      <c r="DO483" s="227">
        <v>0</v>
      </c>
      <c r="DP483" s="376">
        <f t="shared" si="187"/>
        <v>0</v>
      </c>
      <c r="DQ483" s="226">
        <f t="shared" si="187"/>
        <v>-15</v>
      </c>
      <c r="DR483" s="226">
        <f t="shared" si="187"/>
        <v>-11</v>
      </c>
      <c r="DS483" s="226">
        <f t="shared" si="190"/>
        <v>-10</v>
      </c>
      <c r="DT483" s="227">
        <f t="shared" si="190"/>
        <v>0</v>
      </c>
      <c r="DU483" s="227">
        <f t="shared" si="190"/>
        <v>-85.02012674284569</v>
      </c>
      <c r="DV483" s="227">
        <f t="shared" si="190"/>
        <v>-89.208037580653098</v>
      </c>
      <c r="DW483" s="227">
        <f t="shared" si="190"/>
        <v>-117.08681184733788</v>
      </c>
      <c r="DX483" s="377">
        <f t="shared" si="192"/>
        <v>0.97560975609756095</v>
      </c>
      <c r="DY483" s="377">
        <f t="shared" si="192"/>
        <v>0.36194563662374823</v>
      </c>
      <c r="DZ483" s="377">
        <f t="shared" si="192"/>
        <v>0.4241573033707865</v>
      </c>
      <c r="EA483" s="377">
        <f t="shared" si="191"/>
        <v>0.42345276872964172</v>
      </c>
      <c r="EB483" s="378">
        <f t="shared" si="191"/>
        <v>0.36056338028169016</v>
      </c>
      <c r="EC483" s="378">
        <f t="shared" si="191"/>
        <v>0.42265193370165743</v>
      </c>
      <c r="ED483" s="378">
        <f t="shared" si="191"/>
        <v>0.42492012779552718</v>
      </c>
      <c r="EE483" s="378">
        <f t="shared" si="185"/>
        <v>0.69696969696969702</v>
      </c>
      <c r="EG483" s="226">
        <v>41</v>
      </c>
      <c r="EH483" s="226">
        <v>32</v>
      </c>
      <c r="EI483" s="226">
        <v>9</v>
      </c>
      <c r="EJ483" s="226">
        <v>5</v>
      </c>
      <c r="EK483" s="226">
        <v>4</v>
      </c>
      <c r="EL483" s="226">
        <v>351</v>
      </c>
      <c r="EM483" s="226">
        <v>328</v>
      </c>
      <c r="EN483" s="379">
        <f t="shared" si="196"/>
        <v>0.78048780487804881</v>
      </c>
      <c r="EO483" s="226">
        <f t="shared" si="197"/>
        <v>55.555555555555557</v>
      </c>
      <c r="EP483" s="379">
        <f t="shared" si="198"/>
        <v>9.7560975609756101E-2</v>
      </c>
      <c r="EQ483" s="226">
        <f t="shared" si="199"/>
        <v>11396.011396011396</v>
      </c>
      <c r="ER483" s="226">
        <f t="shared" si="200"/>
        <v>1270.3252032520325</v>
      </c>
      <c r="ES483" s="292"/>
      <c r="ET483" s="227">
        <v>915</v>
      </c>
      <c r="EU483" s="227">
        <v>558</v>
      </c>
      <c r="EV483" s="227">
        <v>357</v>
      </c>
      <c r="EW483" s="227">
        <v>201</v>
      </c>
      <c r="EX483" s="227">
        <v>98</v>
      </c>
      <c r="EY483" s="227">
        <v>6782</v>
      </c>
      <c r="EZ483" s="227">
        <v>6655</v>
      </c>
      <c r="FA483" s="380">
        <f t="shared" si="202"/>
        <v>0.60983606557377046</v>
      </c>
      <c r="FB483" s="228">
        <f t="shared" si="203"/>
        <v>56.30252100840336</v>
      </c>
      <c r="FC483" s="380">
        <f t="shared" si="204"/>
        <v>0.10710382513661203</v>
      </c>
      <c r="FD483" s="227">
        <f t="shared" si="205"/>
        <v>14450.014744913005</v>
      </c>
      <c r="FE483" s="227">
        <f t="shared" si="206"/>
        <v>2516.9045830202854</v>
      </c>
      <c r="FF483" s="227">
        <v>347</v>
      </c>
      <c r="FG483" s="228">
        <f t="shared" si="201"/>
        <v>57.636887608069166</v>
      </c>
      <c r="FH483" s="227">
        <v>200</v>
      </c>
      <c r="FI483" s="227">
        <v>347</v>
      </c>
      <c r="FJ483" s="227">
        <v>1</v>
      </c>
      <c r="FK483" s="227">
        <f t="shared" si="193"/>
        <v>146</v>
      </c>
      <c r="FL483" s="227">
        <v>18</v>
      </c>
      <c r="FM483" s="227">
        <f t="shared" si="194"/>
        <v>128</v>
      </c>
      <c r="FZ483" s="229"/>
      <c r="GA483" s="229"/>
      <c r="GB483" s="229"/>
      <c r="GC483" s="229"/>
      <c r="GD483" s="229"/>
    </row>
    <row r="484" spans="1:186" s="368" customFormat="1">
      <c r="A484" s="287" t="s">
        <v>1158</v>
      </c>
      <c r="B484" s="369" t="s">
        <v>1159</v>
      </c>
      <c r="C484" s="287" t="s">
        <v>1174</v>
      </c>
      <c r="D484" s="287" t="s">
        <v>3123</v>
      </c>
      <c r="E484" s="369" t="s">
        <v>1175</v>
      </c>
      <c r="F484" s="287">
        <v>481</v>
      </c>
      <c r="G484" s="392" t="s">
        <v>1216</v>
      </c>
      <c r="H484" s="392" t="s">
        <v>1217</v>
      </c>
      <c r="I484" s="287" t="s">
        <v>1178</v>
      </c>
      <c r="J484" s="392" t="s">
        <v>1179</v>
      </c>
      <c r="K484" s="393" t="s">
        <v>728</v>
      </c>
      <c r="L484" s="286" t="s">
        <v>1179</v>
      </c>
      <c r="M484" s="286" t="s">
        <v>3124</v>
      </c>
      <c r="N484" s="372">
        <v>1</v>
      </c>
      <c r="O484" s="373">
        <v>179</v>
      </c>
      <c r="P484" s="373">
        <v>151</v>
      </c>
      <c r="Q484" s="373">
        <v>387</v>
      </c>
      <c r="R484" s="373">
        <v>533</v>
      </c>
      <c r="S484" s="374">
        <v>153</v>
      </c>
      <c r="T484" s="374">
        <v>395</v>
      </c>
      <c r="U484" s="374">
        <v>545</v>
      </c>
      <c r="V484" s="374">
        <v>982</v>
      </c>
      <c r="W484" s="373">
        <v>92</v>
      </c>
      <c r="X484" s="373">
        <v>77</v>
      </c>
      <c r="Y484" s="373">
        <v>221</v>
      </c>
      <c r="Z484" s="373">
        <v>304</v>
      </c>
      <c r="AA484" s="374">
        <v>78</v>
      </c>
      <c r="AB484" s="374">
        <v>225</v>
      </c>
      <c r="AC484" s="374">
        <v>310</v>
      </c>
      <c r="AD484" s="374">
        <v>682</v>
      </c>
      <c r="AE484" s="373">
        <v>4</v>
      </c>
      <c r="AF484" s="373">
        <v>1</v>
      </c>
      <c r="AG484" s="373">
        <v>2</v>
      </c>
      <c r="AH484" s="373">
        <v>3</v>
      </c>
      <c r="AI484" s="374">
        <v>1</v>
      </c>
      <c r="AJ484" s="374">
        <v>2</v>
      </c>
      <c r="AK484" s="374">
        <v>3</v>
      </c>
      <c r="AL484" s="374">
        <v>8</v>
      </c>
      <c r="AM484" s="226">
        <v>87</v>
      </c>
      <c r="AN484" s="226">
        <v>74</v>
      </c>
      <c r="AO484" s="226">
        <v>167</v>
      </c>
      <c r="AP484" s="226">
        <v>229</v>
      </c>
      <c r="AQ484" s="227">
        <v>75</v>
      </c>
      <c r="AR484" s="227">
        <v>170</v>
      </c>
      <c r="AS484" s="227">
        <v>234</v>
      </c>
      <c r="AT484" s="227">
        <v>300</v>
      </c>
      <c r="AU484" s="226">
        <v>55</v>
      </c>
      <c r="AV484" s="226">
        <v>49</v>
      </c>
      <c r="AW484" s="226">
        <v>114</v>
      </c>
      <c r="AX484" s="226">
        <v>156</v>
      </c>
      <c r="AY484" s="227">
        <v>43</v>
      </c>
      <c r="AZ484" s="227">
        <v>100</v>
      </c>
      <c r="BA484" s="227">
        <v>137</v>
      </c>
      <c r="BB484" s="227">
        <v>176</v>
      </c>
      <c r="BC484" s="226">
        <f t="shared" si="207"/>
        <v>33</v>
      </c>
      <c r="BD484" s="226">
        <f t="shared" si="207"/>
        <v>25.463210682962274</v>
      </c>
      <c r="BE484" s="226">
        <f t="shared" si="207"/>
        <v>58.956208088607355</v>
      </c>
      <c r="BF484" s="226">
        <f t="shared" si="207"/>
        <v>72</v>
      </c>
      <c r="BG484" s="218">
        <f t="shared" si="186"/>
        <v>31</v>
      </c>
      <c r="BH484" s="218">
        <f t="shared" si="186"/>
        <v>68</v>
      </c>
      <c r="BI484" s="218">
        <f t="shared" si="186"/>
        <v>95</v>
      </c>
      <c r="BJ484" s="218">
        <f t="shared" si="186"/>
        <v>122</v>
      </c>
      <c r="BK484" s="226">
        <f t="shared" si="209"/>
        <v>-1</v>
      </c>
      <c r="BL484" s="226">
        <f t="shared" si="209"/>
        <v>-0.46321068296227219</v>
      </c>
      <c r="BM484" s="226">
        <f t="shared" si="209"/>
        <v>-5.9562080886073527</v>
      </c>
      <c r="BN484" s="226">
        <f t="shared" si="209"/>
        <v>1</v>
      </c>
      <c r="BO484" s="227">
        <f t="shared" si="209"/>
        <v>1</v>
      </c>
      <c r="BP484" s="227">
        <f t="shared" si="208"/>
        <v>2</v>
      </c>
      <c r="BQ484" s="227">
        <f t="shared" si="208"/>
        <v>2</v>
      </c>
      <c r="BR484" s="227">
        <f t="shared" si="208"/>
        <v>2</v>
      </c>
      <c r="BS484" s="226">
        <v>0</v>
      </c>
      <c r="BT484" s="226">
        <v>1</v>
      </c>
      <c r="BU484" s="226">
        <v>2</v>
      </c>
      <c r="BV484" s="226">
        <v>1</v>
      </c>
      <c r="BW484" s="227">
        <v>1</v>
      </c>
      <c r="BX484" s="227">
        <v>2</v>
      </c>
      <c r="BY484" s="227">
        <v>2</v>
      </c>
      <c r="BZ484" s="227">
        <v>2</v>
      </c>
      <c r="CA484" s="226">
        <v>1</v>
      </c>
      <c r="CB484" s="226">
        <f>IFERROR(VLOOKUP($G484,[12]ITEM!$B$2:$AC$939,26,0),0)</f>
        <v>1.4632106829622722</v>
      </c>
      <c r="CC484" s="226">
        <f>IFERROR(VLOOKUP($G484,[12]ITEM!$B$2:$AC$939,27,0),0)</f>
        <v>7.9562080886073527</v>
      </c>
      <c r="CD484" s="226">
        <f>IFERROR(VLOOKUP($G484,[12]ITEM!$B$2:$AC$939,28,0),0)</f>
        <v>0</v>
      </c>
      <c r="CE484" s="227">
        <v>0</v>
      </c>
      <c r="CF484" s="227">
        <v>0</v>
      </c>
      <c r="CG484" s="227">
        <v>0</v>
      </c>
      <c r="CH484" s="227">
        <v>0</v>
      </c>
      <c r="CI484" s="375"/>
      <c r="CJ484" s="226">
        <f t="shared" si="189"/>
        <v>33</v>
      </c>
      <c r="CK484" s="226">
        <f t="shared" si="189"/>
        <v>30</v>
      </c>
      <c r="CL484" s="226">
        <f t="shared" si="189"/>
        <v>62</v>
      </c>
      <c r="CM484" s="226">
        <f t="shared" si="188"/>
        <v>83</v>
      </c>
      <c r="CN484" s="227">
        <f t="shared" si="188"/>
        <v>31</v>
      </c>
      <c r="CO484" s="227">
        <f t="shared" si="188"/>
        <v>29.943025405578425</v>
      </c>
      <c r="CP484" s="227">
        <f t="shared" si="188"/>
        <v>25.52141773506575</v>
      </c>
      <c r="CQ484" s="227">
        <f t="shared" si="184"/>
        <v>25.015706852187471</v>
      </c>
      <c r="CR484" s="226">
        <v>29</v>
      </c>
      <c r="CS484" s="226">
        <v>24</v>
      </c>
      <c r="CT484" s="226">
        <v>55</v>
      </c>
      <c r="CU484" s="226">
        <v>75</v>
      </c>
      <c r="CV484" s="227">
        <f t="shared" si="195"/>
        <v>-4</v>
      </c>
      <c r="CW484" s="227">
        <f>CV484*(1+('[13]GROWTH (YoY)'!AR484/100))</f>
        <v>-9.0569745944215736</v>
      </c>
      <c r="CX484" s="227">
        <f>CW484*(1+('[13]GROWTH (YoY)'!AS484/100))</f>
        <v>-12.47858226493425</v>
      </c>
      <c r="CY484" s="227">
        <f>CX484*(1+('[13]GROWTH (YoY)'!AT484/100))</f>
        <v>-15.984293147812529</v>
      </c>
      <c r="CZ484" s="226">
        <v>0</v>
      </c>
      <c r="DA484" s="226">
        <v>0</v>
      </c>
      <c r="DB484" s="226">
        <v>0</v>
      </c>
      <c r="DC484" s="226">
        <v>0</v>
      </c>
      <c r="DD484" s="227">
        <v>29</v>
      </c>
      <c r="DE484" s="227">
        <v>32</v>
      </c>
      <c r="DF484" s="227">
        <v>30</v>
      </c>
      <c r="DG484" s="227">
        <v>33</v>
      </c>
      <c r="DH484" s="226">
        <v>4</v>
      </c>
      <c r="DI484" s="226">
        <v>6</v>
      </c>
      <c r="DJ484" s="226">
        <v>7</v>
      </c>
      <c r="DK484" s="226">
        <v>8</v>
      </c>
      <c r="DL484" s="227">
        <v>6</v>
      </c>
      <c r="DM484" s="227">
        <v>7</v>
      </c>
      <c r="DN484" s="227">
        <v>8</v>
      </c>
      <c r="DO484" s="227">
        <v>8</v>
      </c>
      <c r="DP484" s="376">
        <f t="shared" si="187"/>
        <v>0</v>
      </c>
      <c r="DQ484" s="226">
        <f t="shared" si="187"/>
        <v>-4.5367893170377265</v>
      </c>
      <c r="DR484" s="226">
        <f t="shared" si="187"/>
        <v>-3.0437919113926455</v>
      </c>
      <c r="DS484" s="226">
        <f t="shared" si="190"/>
        <v>-11</v>
      </c>
      <c r="DT484" s="227">
        <f t="shared" si="190"/>
        <v>0</v>
      </c>
      <c r="DU484" s="227">
        <f t="shared" si="190"/>
        <v>38.056974594421575</v>
      </c>
      <c r="DV484" s="227">
        <f t="shared" si="190"/>
        <v>69.478582264934246</v>
      </c>
      <c r="DW484" s="227">
        <f t="shared" si="190"/>
        <v>96.984293147812537</v>
      </c>
      <c r="DX484" s="377">
        <f t="shared" si="192"/>
        <v>0.51396648044692739</v>
      </c>
      <c r="DY484" s="377">
        <f t="shared" si="192"/>
        <v>0.50993377483443714</v>
      </c>
      <c r="DZ484" s="377">
        <f t="shared" si="192"/>
        <v>0.57105943152454786</v>
      </c>
      <c r="EA484" s="377">
        <f t="shared" si="191"/>
        <v>0.57035647279549717</v>
      </c>
      <c r="EB484" s="378">
        <f t="shared" si="191"/>
        <v>0.50980392156862742</v>
      </c>
      <c r="EC484" s="378">
        <f t="shared" si="191"/>
        <v>0.569620253164557</v>
      </c>
      <c r="ED484" s="378">
        <f t="shared" si="191"/>
        <v>0.56880733944954132</v>
      </c>
      <c r="EE484" s="378">
        <f t="shared" si="185"/>
        <v>0.69450101832993894</v>
      </c>
      <c r="EG484" s="226">
        <v>180</v>
      </c>
      <c r="EH484" s="226">
        <v>109</v>
      </c>
      <c r="EI484" s="226">
        <v>70</v>
      </c>
      <c r="EJ484" s="226">
        <v>37</v>
      </c>
      <c r="EK484" s="226">
        <v>13</v>
      </c>
      <c r="EL484" s="226">
        <v>1872</v>
      </c>
      <c r="EM484" s="226">
        <v>1840</v>
      </c>
      <c r="EN484" s="379">
        <f t="shared" si="196"/>
        <v>0.60555555555555551</v>
      </c>
      <c r="EO484" s="226">
        <f t="shared" si="197"/>
        <v>52.857142857142861</v>
      </c>
      <c r="EP484" s="379">
        <f t="shared" si="198"/>
        <v>7.2222222222222215E-2</v>
      </c>
      <c r="EQ484" s="226">
        <f t="shared" si="199"/>
        <v>6944.4444444444443</v>
      </c>
      <c r="ER484" s="226">
        <f t="shared" si="200"/>
        <v>1675.7246376811593</v>
      </c>
      <c r="ES484" s="292"/>
      <c r="ET484" s="227">
        <v>198</v>
      </c>
      <c r="EU484" s="227">
        <v>122</v>
      </c>
      <c r="EV484" s="227">
        <v>76</v>
      </c>
      <c r="EW484" s="227">
        <v>42</v>
      </c>
      <c r="EX484" s="227">
        <v>26</v>
      </c>
      <c r="EY484" s="227">
        <v>1701</v>
      </c>
      <c r="EZ484" s="227">
        <v>1627</v>
      </c>
      <c r="FA484" s="380">
        <f t="shared" si="202"/>
        <v>0.61616161616161613</v>
      </c>
      <c r="FB484" s="228">
        <f t="shared" si="203"/>
        <v>55.26315789473685</v>
      </c>
      <c r="FC484" s="380">
        <f t="shared" si="204"/>
        <v>0.13131313131313133</v>
      </c>
      <c r="FD484" s="227">
        <f t="shared" si="205"/>
        <v>15285.126396237507</v>
      </c>
      <c r="FE484" s="227">
        <f t="shared" si="206"/>
        <v>2151.1985248924402</v>
      </c>
      <c r="FF484" s="227">
        <v>74</v>
      </c>
      <c r="FG484" s="228">
        <f t="shared" si="201"/>
        <v>56.756756756756758</v>
      </c>
      <c r="FH484" s="227">
        <v>42</v>
      </c>
      <c r="FI484" s="227">
        <v>74</v>
      </c>
      <c r="FJ484" s="227">
        <v>1</v>
      </c>
      <c r="FK484" s="227">
        <f t="shared" si="193"/>
        <v>31</v>
      </c>
      <c r="FL484" s="227">
        <v>4</v>
      </c>
      <c r="FM484" s="227">
        <f t="shared" si="194"/>
        <v>27</v>
      </c>
      <c r="FZ484" s="229"/>
      <c r="GA484" s="229"/>
      <c r="GB484" s="229"/>
      <c r="GC484" s="229"/>
      <c r="GD484" s="229"/>
    </row>
    <row r="485" spans="1:186" s="368" customFormat="1">
      <c r="A485" s="287" t="s">
        <v>1158</v>
      </c>
      <c r="B485" s="369" t="s">
        <v>1159</v>
      </c>
      <c r="C485" s="287" t="s">
        <v>1174</v>
      </c>
      <c r="D485" s="287" t="s">
        <v>3123</v>
      </c>
      <c r="E485" s="369" t="s">
        <v>1175</v>
      </c>
      <c r="F485" s="287">
        <v>482</v>
      </c>
      <c r="G485" s="392" t="s">
        <v>1218</v>
      </c>
      <c r="H485" s="392" t="s">
        <v>1219</v>
      </c>
      <c r="I485" s="287" t="s">
        <v>1178</v>
      </c>
      <c r="J485" s="392" t="s">
        <v>1179</v>
      </c>
      <c r="K485" s="393" t="s">
        <v>728</v>
      </c>
      <c r="L485" s="286" t="s">
        <v>1179</v>
      </c>
      <c r="M485" s="286" t="s">
        <v>3124</v>
      </c>
      <c r="N485" s="372">
        <v>1</v>
      </c>
      <c r="O485" s="373">
        <v>54</v>
      </c>
      <c r="P485" s="373">
        <v>47</v>
      </c>
      <c r="Q485" s="373">
        <v>345</v>
      </c>
      <c r="R485" s="373">
        <v>144</v>
      </c>
      <c r="S485" s="374">
        <v>47</v>
      </c>
      <c r="T485" s="374">
        <v>352</v>
      </c>
      <c r="U485" s="374">
        <v>148</v>
      </c>
      <c r="V485" s="374">
        <v>259</v>
      </c>
      <c r="W485" s="373">
        <v>45</v>
      </c>
      <c r="X485" s="373">
        <v>24</v>
      </c>
      <c r="Y485" s="373">
        <v>198</v>
      </c>
      <c r="Z485" s="373">
        <v>83</v>
      </c>
      <c r="AA485" s="374">
        <v>24</v>
      </c>
      <c r="AB485" s="374">
        <v>202</v>
      </c>
      <c r="AC485" s="374">
        <v>85</v>
      </c>
      <c r="AD485" s="374">
        <v>182</v>
      </c>
      <c r="AE485" s="373">
        <v>0</v>
      </c>
      <c r="AF485" s="373">
        <v>0</v>
      </c>
      <c r="AG485" s="373">
        <v>2</v>
      </c>
      <c r="AH485" s="373">
        <v>1</v>
      </c>
      <c r="AI485" s="374">
        <v>0</v>
      </c>
      <c r="AJ485" s="374">
        <v>2</v>
      </c>
      <c r="AK485" s="374">
        <v>1</v>
      </c>
      <c r="AL485" s="374">
        <v>2</v>
      </c>
      <c r="AM485" s="226">
        <v>9</v>
      </c>
      <c r="AN485" s="226">
        <v>23</v>
      </c>
      <c r="AO485" s="226">
        <v>147</v>
      </c>
      <c r="AP485" s="226">
        <v>62</v>
      </c>
      <c r="AQ485" s="227">
        <v>23</v>
      </c>
      <c r="AR485" s="227">
        <v>150</v>
      </c>
      <c r="AS485" s="227">
        <v>63</v>
      </c>
      <c r="AT485" s="227">
        <v>78</v>
      </c>
      <c r="AU485" s="226">
        <v>1</v>
      </c>
      <c r="AV485" s="226">
        <v>4</v>
      </c>
      <c r="AW485" s="226">
        <v>25</v>
      </c>
      <c r="AX485" s="226">
        <v>11</v>
      </c>
      <c r="AY485" s="227">
        <v>14</v>
      </c>
      <c r="AZ485" s="227">
        <v>92</v>
      </c>
      <c r="BA485" s="227">
        <v>39</v>
      </c>
      <c r="BB485" s="227">
        <v>48</v>
      </c>
      <c r="BC485" s="226">
        <f t="shared" si="207"/>
        <v>8</v>
      </c>
      <c r="BD485" s="226">
        <f t="shared" si="207"/>
        <v>16</v>
      </c>
      <c r="BE485" s="226">
        <f t="shared" si="207"/>
        <v>118</v>
      </c>
      <c r="BF485" s="226">
        <f t="shared" si="207"/>
        <v>42</v>
      </c>
      <c r="BG485" s="218">
        <f t="shared" si="186"/>
        <v>5</v>
      </c>
      <c r="BH485" s="218">
        <f t="shared" si="186"/>
        <v>54</v>
      </c>
      <c r="BI485" s="218">
        <f t="shared" si="186"/>
        <v>13</v>
      </c>
      <c r="BJ485" s="218">
        <f t="shared" si="186"/>
        <v>19</v>
      </c>
      <c r="BK485" s="226">
        <f t="shared" si="209"/>
        <v>0</v>
      </c>
      <c r="BL485" s="226">
        <f t="shared" si="209"/>
        <v>3</v>
      </c>
      <c r="BM485" s="226">
        <f t="shared" si="209"/>
        <v>4</v>
      </c>
      <c r="BN485" s="226">
        <f t="shared" si="209"/>
        <v>9</v>
      </c>
      <c r="BO485" s="227">
        <f t="shared" si="209"/>
        <v>4</v>
      </c>
      <c r="BP485" s="227">
        <f t="shared" si="208"/>
        <v>4</v>
      </c>
      <c r="BQ485" s="227">
        <f t="shared" si="208"/>
        <v>11</v>
      </c>
      <c r="BR485" s="227">
        <f t="shared" si="208"/>
        <v>11</v>
      </c>
      <c r="BS485" s="226">
        <v>0</v>
      </c>
      <c r="BT485" s="226">
        <v>3</v>
      </c>
      <c r="BU485" s="226">
        <v>4</v>
      </c>
      <c r="BV485" s="226">
        <v>9</v>
      </c>
      <c r="BW485" s="227">
        <v>4</v>
      </c>
      <c r="BX485" s="227">
        <v>4</v>
      </c>
      <c r="BY485" s="227">
        <v>11</v>
      </c>
      <c r="BZ485" s="227">
        <v>11</v>
      </c>
      <c r="CA485" s="226">
        <v>0</v>
      </c>
      <c r="CB485" s="226">
        <f>IFERROR(VLOOKUP($G485,[12]ITEM!$B$2:$AC$939,26,0),0)</f>
        <v>0</v>
      </c>
      <c r="CC485" s="226">
        <f>IFERROR(VLOOKUP($G485,[12]ITEM!$B$2:$AC$939,27,0),0)</f>
        <v>0</v>
      </c>
      <c r="CD485" s="226">
        <f>IFERROR(VLOOKUP($G485,[12]ITEM!$B$2:$AC$939,28,0),0)</f>
        <v>0</v>
      </c>
      <c r="CE485" s="227">
        <v>0</v>
      </c>
      <c r="CF485" s="227">
        <v>0</v>
      </c>
      <c r="CG485" s="227">
        <v>0</v>
      </c>
      <c r="CH485" s="227">
        <v>0</v>
      </c>
      <c r="CI485" s="375"/>
      <c r="CJ485" s="226">
        <f t="shared" si="189"/>
        <v>8</v>
      </c>
      <c r="CK485" s="226">
        <f t="shared" si="189"/>
        <v>20</v>
      </c>
      <c r="CL485" s="226">
        <f t="shared" si="189"/>
        <v>118</v>
      </c>
      <c r="CM485" s="226">
        <f t="shared" si="188"/>
        <v>50</v>
      </c>
      <c r="CN485" s="227">
        <f t="shared" si="188"/>
        <v>5</v>
      </c>
      <c r="CO485" s="227">
        <f t="shared" si="188"/>
        <v>-10.291268998709747</v>
      </c>
      <c r="CP485" s="227">
        <f t="shared" si="188"/>
        <v>-8.4585477510382034E-2</v>
      </c>
      <c r="CQ485" s="227">
        <f t="shared" si="184"/>
        <v>-0.96638803307584098</v>
      </c>
      <c r="CR485" s="226">
        <v>7</v>
      </c>
      <c r="CS485" s="226">
        <v>18</v>
      </c>
      <c r="CT485" s="226">
        <v>116</v>
      </c>
      <c r="CU485" s="226">
        <v>48</v>
      </c>
      <c r="CV485" s="227">
        <f t="shared" si="195"/>
        <v>-3</v>
      </c>
      <c r="CW485" s="227">
        <f>CV485*(1+('[13]GROWTH (YoY)'!AR485/100))</f>
        <v>-19.291268998709747</v>
      </c>
      <c r="CX485" s="227">
        <f>CW485*(1+('[13]GROWTH (YoY)'!AS485/100))</f>
        <v>-8.084585477510382</v>
      </c>
      <c r="CY485" s="227">
        <f>CX485*(1+('[13]GROWTH (YoY)'!AT485/100))</f>
        <v>-9.966388033075841</v>
      </c>
      <c r="CZ485" s="226">
        <v>0</v>
      </c>
      <c r="DA485" s="226">
        <v>0</v>
      </c>
      <c r="DB485" s="226">
        <v>0</v>
      </c>
      <c r="DC485" s="226">
        <v>0</v>
      </c>
      <c r="DD485" s="227">
        <v>6</v>
      </c>
      <c r="DE485" s="227">
        <v>7</v>
      </c>
      <c r="DF485" s="227">
        <v>6</v>
      </c>
      <c r="DG485" s="227">
        <v>7</v>
      </c>
      <c r="DH485" s="226">
        <v>1</v>
      </c>
      <c r="DI485" s="226">
        <v>2</v>
      </c>
      <c r="DJ485" s="226">
        <v>2</v>
      </c>
      <c r="DK485" s="226">
        <v>2</v>
      </c>
      <c r="DL485" s="227">
        <v>2</v>
      </c>
      <c r="DM485" s="227">
        <v>2</v>
      </c>
      <c r="DN485" s="227">
        <v>2</v>
      </c>
      <c r="DO485" s="227">
        <v>2</v>
      </c>
      <c r="DP485" s="376">
        <f t="shared" si="187"/>
        <v>0</v>
      </c>
      <c r="DQ485" s="226">
        <f t="shared" si="187"/>
        <v>-4</v>
      </c>
      <c r="DR485" s="226">
        <f t="shared" si="187"/>
        <v>0</v>
      </c>
      <c r="DS485" s="226">
        <f t="shared" si="190"/>
        <v>-8</v>
      </c>
      <c r="DT485" s="227">
        <f t="shared" si="190"/>
        <v>0</v>
      </c>
      <c r="DU485" s="227">
        <f t="shared" si="190"/>
        <v>64.291268998709739</v>
      </c>
      <c r="DV485" s="227">
        <f t="shared" si="190"/>
        <v>13.084585477510382</v>
      </c>
      <c r="DW485" s="227">
        <f t="shared" si="190"/>
        <v>19.966388033075841</v>
      </c>
      <c r="DX485" s="377">
        <f t="shared" si="192"/>
        <v>0.83333333333333337</v>
      </c>
      <c r="DY485" s="377">
        <f t="shared" si="192"/>
        <v>0.51063829787234039</v>
      </c>
      <c r="DZ485" s="377">
        <f t="shared" si="192"/>
        <v>0.57391304347826089</v>
      </c>
      <c r="EA485" s="377">
        <f t="shared" si="191"/>
        <v>0.57638888888888884</v>
      </c>
      <c r="EB485" s="378">
        <f t="shared" si="191"/>
        <v>0.51063829787234039</v>
      </c>
      <c r="EC485" s="378">
        <f t="shared" si="191"/>
        <v>0.57386363636363635</v>
      </c>
      <c r="ED485" s="378">
        <f t="shared" si="191"/>
        <v>0.57432432432432434</v>
      </c>
      <c r="EE485" s="378">
        <f t="shared" si="185"/>
        <v>0.70270270270270274</v>
      </c>
      <c r="EG485" s="226">
        <v>54</v>
      </c>
      <c r="EH485" s="226">
        <v>33</v>
      </c>
      <c r="EI485" s="226">
        <v>21</v>
      </c>
      <c r="EJ485" s="226">
        <v>13</v>
      </c>
      <c r="EK485" s="226">
        <v>12</v>
      </c>
      <c r="EL485" s="226">
        <v>592</v>
      </c>
      <c r="EM485" s="226">
        <v>577</v>
      </c>
      <c r="EN485" s="379">
        <f t="shared" si="196"/>
        <v>0.61111111111111116</v>
      </c>
      <c r="EO485" s="226">
        <f t="shared" si="197"/>
        <v>61.904761904761905</v>
      </c>
      <c r="EP485" s="379">
        <f t="shared" si="198"/>
        <v>0.22222222222222221</v>
      </c>
      <c r="EQ485" s="226">
        <f t="shared" si="199"/>
        <v>20270.27027027027</v>
      </c>
      <c r="ER485" s="226">
        <f t="shared" si="200"/>
        <v>1877.527440785673</v>
      </c>
      <c r="ES485" s="292"/>
      <c r="ET485" s="227">
        <v>61</v>
      </c>
      <c r="EU485" s="227">
        <v>41</v>
      </c>
      <c r="EV485" s="227">
        <v>21</v>
      </c>
      <c r="EW485" s="227">
        <v>12</v>
      </c>
      <c r="EX485" s="227">
        <v>12</v>
      </c>
      <c r="EY485" s="227">
        <v>620</v>
      </c>
      <c r="EZ485" s="227">
        <v>590</v>
      </c>
      <c r="FA485" s="380">
        <f t="shared" si="202"/>
        <v>0.67213114754098358</v>
      </c>
      <c r="FB485" s="228">
        <f t="shared" si="203"/>
        <v>57.142857142857139</v>
      </c>
      <c r="FC485" s="380">
        <f t="shared" si="204"/>
        <v>0.19672131147540983</v>
      </c>
      <c r="FD485" s="227">
        <f t="shared" si="205"/>
        <v>19354.83870967742</v>
      </c>
      <c r="FE485" s="227">
        <f t="shared" si="206"/>
        <v>1694.9152542372883</v>
      </c>
      <c r="FF485" s="227">
        <v>20</v>
      </c>
      <c r="FG485" s="228">
        <f t="shared" si="201"/>
        <v>60</v>
      </c>
      <c r="FH485" s="227">
        <v>12</v>
      </c>
      <c r="FI485" s="227">
        <v>20</v>
      </c>
      <c r="FJ485" s="227">
        <v>0</v>
      </c>
      <c r="FK485" s="227">
        <f t="shared" si="193"/>
        <v>8</v>
      </c>
      <c r="FL485" s="227">
        <v>1</v>
      </c>
      <c r="FM485" s="227">
        <f t="shared" si="194"/>
        <v>7</v>
      </c>
      <c r="FZ485" s="229"/>
      <c r="GA485" s="229"/>
      <c r="GB485" s="229"/>
      <c r="GC485" s="229"/>
      <c r="GD485" s="229"/>
    </row>
    <row r="486" spans="1:186" s="368" customFormat="1">
      <c r="A486" s="287" t="s">
        <v>1158</v>
      </c>
      <c r="B486" s="369" t="s">
        <v>1159</v>
      </c>
      <c r="C486" s="287" t="s">
        <v>1174</v>
      </c>
      <c r="D486" s="287" t="s">
        <v>3123</v>
      </c>
      <c r="E486" s="369" t="s">
        <v>1175</v>
      </c>
      <c r="F486" s="287">
        <v>483</v>
      </c>
      <c r="G486" s="392" t="s">
        <v>1220</v>
      </c>
      <c r="H486" s="392" t="s">
        <v>1221</v>
      </c>
      <c r="I486" s="287" t="s">
        <v>1178</v>
      </c>
      <c r="J486" s="392" t="s">
        <v>1179</v>
      </c>
      <c r="K486" s="393" t="s">
        <v>728</v>
      </c>
      <c r="L486" s="286" t="s">
        <v>1179</v>
      </c>
      <c r="M486" s="286" t="s">
        <v>3124</v>
      </c>
      <c r="N486" s="372">
        <v>1</v>
      </c>
      <c r="O486" s="373">
        <v>11183</v>
      </c>
      <c r="P486" s="373">
        <v>17415</v>
      </c>
      <c r="Q486" s="373">
        <v>15363</v>
      </c>
      <c r="R486" s="373">
        <v>12199</v>
      </c>
      <c r="S486" s="374">
        <v>17679</v>
      </c>
      <c r="T486" s="374">
        <v>15508</v>
      </c>
      <c r="U486" s="374">
        <v>12215</v>
      </c>
      <c r="V486" s="374">
        <v>10481</v>
      </c>
      <c r="W486" s="373">
        <v>8271</v>
      </c>
      <c r="X486" s="373">
        <v>12738</v>
      </c>
      <c r="Y486" s="373">
        <v>11237</v>
      </c>
      <c r="Z486" s="373">
        <v>8923</v>
      </c>
      <c r="AA486" s="374">
        <v>12864</v>
      </c>
      <c r="AB486" s="374">
        <v>11269</v>
      </c>
      <c r="AC486" s="374">
        <v>8874</v>
      </c>
      <c r="AD486" s="374">
        <v>7649</v>
      </c>
      <c r="AE486" s="373">
        <v>149</v>
      </c>
      <c r="AF486" s="373">
        <v>155</v>
      </c>
      <c r="AG486" s="373">
        <v>126</v>
      </c>
      <c r="AH486" s="373">
        <v>99</v>
      </c>
      <c r="AI486" s="374">
        <v>155</v>
      </c>
      <c r="AJ486" s="374">
        <v>125</v>
      </c>
      <c r="AK486" s="374">
        <v>97</v>
      </c>
      <c r="AL486" s="374">
        <v>87</v>
      </c>
      <c r="AM486" s="226">
        <v>2912</v>
      </c>
      <c r="AN486" s="226">
        <v>4677</v>
      </c>
      <c r="AO486" s="226">
        <v>4126</v>
      </c>
      <c r="AP486" s="226">
        <v>3276</v>
      </c>
      <c r="AQ486" s="227">
        <v>4815</v>
      </c>
      <c r="AR486" s="227">
        <v>4239</v>
      </c>
      <c r="AS486" s="227">
        <v>3340</v>
      </c>
      <c r="AT486" s="227">
        <v>2832</v>
      </c>
      <c r="AU486" s="226">
        <v>2336</v>
      </c>
      <c r="AV486" s="226">
        <v>4108</v>
      </c>
      <c r="AW486" s="226">
        <v>3539</v>
      </c>
      <c r="AX486" s="226">
        <v>2835</v>
      </c>
      <c r="AY486" s="227">
        <v>3540</v>
      </c>
      <c r="AZ486" s="227">
        <v>3130</v>
      </c>
      <c r="BA486" s="227">
        <v>2492</v>
      </c>
      <c r="BB486" s="227">
        <v>2028</v>
      </c>
      <c r="BC486" s="226">
        <f t="shared" si="207"/>
        <v>529</v>
      </c>
      <c r="BD486" s="226">
        <f t="shared" si="207"/>
        <v>270</v>
      </c>
      <c r="BE486" s="226">
        <f t="shared" si="207"/>
        <v>-55</v>
      </c>
      <c r="BF486" s="226">
        <f t="shared" si="207"/>
        <v>-210</v>
      </c>
      <c r="BG486" s="218">
        <f t="shared" si="186"/>
        <v>993</v>
      </c>
      <c r="BH486" s="218">
        <f t="shared" si="186"/>
        <v>425</v>
      </c>
      <c r="BI486" s="218">
        <f t="shared" si="186"/>
        <v>164</v>
      </c>
      <c r="BJ486" s="218">
        <f t="shared" si="186"/>
        <v>473</v>
      </c>
      <c r="BK486" s="226">
        <f t="shared" si="209"/>
        <v>47</v>
      </c>
      <c r="BL486" s="226">
        <f t="shared" si="209"/>
        <v>299</v>
      </c>
      <c r="BM486" s="226">
        <f t="shared" si="209"/>
        <v>642</v>
      </c>
      <c r="BN486" s="226">
        <f t="shared" si="209"/>
        <v>651</v>
      </c>
      <c r="BO486" s="227">
        <f t="shared" si="209"/>
        <v>282</v>
      </c>
      <c r="BP486" s="227">
        <f t="shared" si="208"/>
        <v>684</v>
      </c>
      <c r="BQ486" s="227">
        <f t="shared" si="208"/>
        <v>684</v>
      </c>
      <c r="BR486" s="227">
        <f t="shared" si="208"/>
        <v>331</v>
      </c>
      <c r="BS486" s="226">
        <v>47</v>
      </c>
      <c r="BT486" s="226">
        <v>299</v>
      </c>
      <c r="BU486" s="226">
        <v>642</v>
      </c>
      <c r="BV486" s="226">
        <v>651</v>
      </c>
      <c r="BW486" s="227">
        <v>282</v>
      </c>
      <c r="BX486" s="227">
        <v>684</v>
      </c>
      <c r="BY486" s="227">
        <v>684</v>
      </c>
      <c r="BZ486" s="227">
        <v>331</v>
      </c>
      <c r="CA486" s="226">
        <v>0</v>
      </c>
      <c r="CB486" s="226">
        <f>IFERROR(VLOOKUP($G486,[12]ITEM!$B$2:$AC$939,26,0),0)</f>
        <v>0</v>
      </c>
      <c r="CC486" s="226">
        <f>IFERROR(VLOOKUP($G486,[12]ITEM!$B$2:$AC$939,27,0),0)</f>
        <v>0</v>
      </c>
      <c r="CD486" s="226">
        <f>IFERROR(VLOOKUP($G486,[12]ITEM!$B$2:$AC$939,28,0),0)</f>
        <v>0</v>
      </c>
      <c r="CE486" s="227">
        <v>0</v>
      </c>
      <c r="CF486" s="227">
        <v>0</v>
      </c>
      <c r="CG486" s="227">
        <v>0</v>
      </c>
      <c r="CH486" s="227">
        <v>0</v>
      </c>
      <c r="CI486" s="375"/>
      <c r="CJ486" s="226">
        <f t="shared" si="189"/>
        <v>529</v>
      </c>
      <c r="CK486" s="226">
        <f t="shared" si="189"/>
        <v>935</v>
      </c>
      <c r="CL486" s="226">
        <f t="shared" si="189"/>
        <v>963</v>
      </c>
      <c r="CM486" s="226">
        <f t="shared" si="188"/>
        <v>935</v>
      </c>
      <c r="CN486" s="227">
        <f t="shared" si="188"/>
        <v>993</v>
      </c>
      <c r="CO486" s="227">
        <f t="shared" si="188"/>
        <v>1184.5438132204476</v>
      </c>
      <c r="CP486" s="227">
        <f t="shared" si="188"/>
        <v>1253.0719961920749</v>
      </c>
      <c r="CQ486" s="227">
        <f t="shared" si="184"/>
        <v>1404.7539497084858</v>
      </c>
      <c r="CR486" s="226">
        <v>189</v>
      </c>
      <c r="CS486" s="226">
        <v>303</v>
      </c>
      <c r="CT486" s="226">
        <v>267</v>
      </c>
      <c r="CU486" s="226">
        <v>212</v>
      </c>
      <c r="CV486" s="227">
        <f t="shared" si="195"/>
        <v>-490</v>
      </c>
      <c r="CW486" s="227">
        <f>CV486*(1+('[13]GROWTH (YoY)'!AR486/100))</f>
        <v>-431.45618677955224</v>
      </c>
      <c r="CX486" s="227">
        <f>CW486*(1+('[13]GROWTH (YoY)'!AS486/100))</f>
        <v>-339.92800380792505</v>
      </c>
      <c r="CY486" s="227">
        <f>CX486*(1+('[13]GROWTH (YoY)'!AT486/100))</f>
        <v>-288.24605029151411</v>
      </c>
      <c r="CZ486" s="226">
        <v>0</v>
      </c>
      <c r="DA486" s="226">
        <v>0</v>
      </c>
      <c r="DB486" s="226">
        <v>0</v>
      </c>
      <c r="DC486" s="226">
        <v>0</v>
      </c>
      <c r="DD486" s="227">
        <v>858</v>
      </c>
      <c r="DE486" s="227">
        <v>934</v>
      </c>
      <c r="DF486" s="227">
        <v>892</v>
      </c>
      <c r="DG486" s="227">
        <v>973</v>
      </c>
      <c r="DH486" s="226">
        <v>340</v>
      </c>
      <c r="DI486" s="226">
        <v>632</v>
      </c>
      <c r="DJ486" s="226">
        <v>696</v>
      </c>
      <c r="DK486" s="226">
        <v>723</v>
      </c>
      <c r="DL486" s="227">
        <v>625</v>
      </c>
      <c r="DM486" s="227">
        <v>682</v>
      </c>
      <c r="DN486" s="227">
        <v>701</v>
      </c>
      <c r="DO486" s="227">
        <v>720</v>
      </c>
      <c r="DP486" s="376">
        <f t="shared" si="187"/>
        <v>0</v>
      </c>
      <c r="DQ486" s="226">
        <f t="shared" si="187"/>
        <v>-665</v>
      </c>
      <c r="DR486" s="226">
        <f t="shared" si="187"/>
        <v>-1018</v>
      </c>
      <c r="DS486" s="226">
        <f t="shared" si="190"/>
        <v>-1145</v>
      </c>
      <c r="DT486" s="227">
        <f t="shared" si="190"/>
        <v>0</v>
      </c>
      <c r="DU486" s="227">
        <f t="shared" si="190"/>
        <v>-759.54381322044765</v>
      </c>
      <c r="DV486" s="227">
        <f t="shared" si="190"/>
        <v>-1089.0719961920749</v>
      </c>
      <c r="DW486" s="227">
        <f t="shared" si="190"/>
        <v>-931.75394970848583</v>
      </c>
      <c r="DX486" s="377">
        <f t="shared" si="192"/>
        <v>0.73960475722078156</v>
      </c>
      <c r="DY486" s="377">
        <f t="shared" si="192"/>
        <v>0.73143841515934538</v>
      </c>
      <c r="DZ486" s="377">
        <f t="shared" si="192"/>
        <v>0.73143266289136233</v>
      </c>
      <c r="EA486" s="377">
        <f t="shared" si="191"/>
        <v>0.73145339781949337</v>
      </c>
      <c r="EB486" s="378">
        <f t="shared" si="191"/>
        <v>0.72764296623112168</v>
      </c>
      <c r="EC486" s="378">
        <f t="shared" si="191"/>
        <v>0.72665720918235754</v>
      </c>
      <c r="ED486" s="378">
        <f t="shared" si="191"/>
        <v>0.72648383135489147</v>
      </c>
      <c r="EE486" s="378">
        <f t="shared" si="185"/>
        <v>0.72979677511687813</v>
      </c>
      <c r="EG486" s="226">
        <v>8187</v>
      </c>
      <c r="EH486" s="226">
        <v>5448</v>
      </c>
      <c r="EI486" s="226">
        <v>2739</v>
      </c>
      <c r="EJ486" s="226">
        <v>1764</v>
      </c>
      <c r="EK486" s="226">
        <v>1591</v>
      </c>
      <c r="EL486" s="226">
        <v>82376</v>
      </c>
      <c r="EM486" s="226">
        <v>81545</v>
      </c>
      <c r="EN486" s="379">
        <f t="shared" si="196"/>
        <v>0.66544521802858192</v>
      </c>
      <c r="EO486" s="226">
        <f t="shared" si="197"/>
        <v>64.403066812705362</v>
      </c>
      <c r="EP486" s="379">
        <f t="shared" si="198"/>
        <v>0.19433247831928668</v>
      </c>
      <c r="EQ486" s="226">
        <f t="shared" si="199"/>
        <v>19313.877828493736</v>
      </c>
      <c r="ER486" s="226">
        <f t="shared" si="200"/>
        <v>1802.6856336991843</v>
      </c>
      <c r="ES486" s="292"/>
      <c r="ET486" s="227">
        <v>5448</v>
      </c>
      <c r="EU486" s="227">
        <v>3452</v>
      </c>
      <c r="EV486" s="227">
        <v>1996</v>
      </c>
      <c r="EW486" s="227">
        <v>1269</v>
      </c>
      <c r="EX486" s="227">
        <v>896</v>
      </c>
      <c r="EY486" s="227">
        <v>50442</v>
      </c>
      <c r="EZ486" s="227">
        <v>49173</v>
      </c>
      <c r="FA486" s="380">
        <f t="shared" si="202"/>
        <v>0.63362701908957419</v>
      </c>
      <c r="FB486" s="228">
        <f t="shared" si="203"/>
        <v>63.577154308617231</v>
      </c>
      <c r="FC486" s="380">
        <f t="shared" si="204"/>
        <v>0.1644640234948605</v>
      </c>
      <c r="FD486" s="227">
        <f t="shared" si="205"/>
        <v>17762.975298362475</v>
      </c>
      <c r="FE486" s="227">
        <f t="shared" si="206"/>
        <v>2150.5704349948141</v>
      </c>
      <c r="FF486" s="227">
        <v>1732</v>
      </c>
      <c r="FG486" s="228">
        <f t="shared" si="201"/>
        <v>73.036951501154732</v>
      </c>
      <c r="FH486" s="227">
        <v>1265</v>
      </c>
      <c r="FI486" s="227">
        <v>1732</v>
      </c>
      <c r="FJ486" s="227">
        <v>31</v>
      </c>
      <c r="FK486" s="227">
        <f t="shared" si="193"/>
        <v>436</v>
      </c>
      <c r="FL486" s="227">
        <v>153</v>
      </c>
      <c r="FM486" s="227">
        <f t="shared" si="194"/>
        <v>283</v>
      </c>
      <c r="FZ486" s="229"/>
      <c r="GA486" s="229"/>
      <c r="GB486" s="229"/>
      <c r="GC486" s="229"/>
      <c r="GD486" s="229"/>
    </row>
    <row r="487" spans="1:186" s="368" customFormat="1">
      <c r="A487" s="287" t="s">
        <v>1158</v>
      </c>
      <c r="B487" s="369" t="s">
        <v>1159</v>
      </c>
      <c r="C487" s="287" t="s">
        <v>1222</v>
      </c>
      <c r="D487" s="287" t="s">
        <v>3123</v>
      </c>
      <c r="E487" s="369" t="s">
        <v>1223</v>
      </c>
      <c r="F487" s="287">
        <v>484</v>
      </c>
      <c r="G487" s="392" t="s">
        <v>1224</v>
      </c>
      <c r="H487" s="392" t="s">
        <v>1225</v>
      </c>
      <c r="I487" s="287" t="s">
        <v>1226</v>
      </c>
      <c r="J487" s="392" t="s">
        <v>1227</v>
      </c>
      <c r="K487" s="393" t="s">
        <v>749</v>
      </c>
      <c r="L487" s="286" t="s">
        <v>1227</v>
      </c>
      <c r="M487" s="286" t="s">
        <v>3124</v>
      </c>
      <c r="N487" s="372">
        <v>1</v>
      </c>
      <c r="O487" s="373">
        <v>34</v>
      </c>
      <c r="P487" s="373">
        <v>191</v>
      </c>
      <c r="Q487" s="373">
        <v>114</v>
      </c>
      <c r="R487" s="373">
        <v>342</v>
      </c>
      <c r="S487" s="374">
        <v>200</v>
      </c>
      <c r="T487" s="374">
        <v>119</v>
      </c>
      <c r="U487" s="374">
        <v>355</v>
      </c>
      <c r="V487" s="374">
        <v>564</v>
      </c>
      <c r="W487" s="373">
        <v>29</v>
      </c>
      <c r="X487" s="373">
        <v>134</v>
      </c>
      <c r="Y487" s="373">
        <v>80</v>
      </c>
      <c r="Z487" s="373">
        <v>239</v>
      </c>
      <c r="AA487" s="374">
        <v>142</v>
      </c>
      <c r="AB487" s="374">
        <v>85</v>
      </c>
      <c r="AC487" s="374">
        <v>253</v>
      </c>
      <c r="AD487" s="374">
        <v>403</v>
      </c>
      <c r="AE487" s="373">
        <v>0</v>
      </c>
      <c r="AF487" s="373">
        <v>2</v>
      </c>
      <c r="AG487" s="373">
        <v>1</v>
      </c>
      <c r="AH487" s="373">
        <v>3</v>
      </c>
      <c r="AI487" s="374">
        <v>2</v>
      </c>
      <c r="AJ487" s="374">
        <v>1</v>
      </c>
      <c r="AK487" s="374">
        <v>3</v>
      </c>
      <c r="AL487" s="374">
        <v>5</v>
      </c>
      <c r="AM487" s="226">
        <v>5</v>
      </c>
      <c r="AN487" s="226">
        <v>57</v>
      </c>
      <c r="AO487" s="226">
        <v>34</v>
      </c>
      <c r="AP487" s="226">
        <v>102</v>
      </c>
      <c r="AQ487" s="227">
        <v>57</v>
      </c>
      <c r="AR487" s="227">
        <v>34</v>
      </c>
      <c r="AS487" s="227">
        <v>102</v>
      </c>
      <c r="AT487" s="227">
        <v>160</v>
      </c>
      <c r="AU487" s="226">
        <v>4</v>
      </c>
      <c r="AV487" s="226">
        <v>46</v>
      </c>
      <c r="AW487" s="226">
        <v>30</v>
      </c>
      <c r="AX487" s="226">
        <v>90</v>
      </c>
      <c r="AY487" s="227">
        <v>37</v>
      </c>
      <c r="AZ487" s="227">
        <v>24</v>
      </c>
      <c r="BA487" s="227">
        <v>72</v>
      </c>
      <c r="BB487" s="227">
        <v>113</v>
      </c>
      <c r="BC487" s="226">
        <f t="shared" si="207"/>
        <v>2</v>
      </c>
      <c r="BD487" s="226">
        <f t="shared" si="207"/>
        <v>13.806578962477595</v>
      </c>
      <c r="BE487" s="226">
        <f t="shared" si="207"/>
        <v>21.698273108471898</v>
      </c>
      <c r="BF487" s="226">
        <f t="shared" si="207"/>
        <v>9</v>
      </c>
      <c r="BG487" s="218">
        <f t="shared" si="186"/>
        <v>18</v>
      </c>
      <c r="BH487" s="218">
        <f t="shared" si="186"/>
        <v>5</v>
      </c>
      <c r="BI487" s="218">
        <f t="shared" si="186"/>
        <v>26</v>
      </c>
      <c r="BJ487" s="218">
        <f t="shared" si="186"/>
        <v>44</v>
      </c>
      <c r="BK487" s="226">
        <f t="shared" si="209"/>
        <v>-1</v>
      </c>
      <c r="BL487" s="226">
        <f t="shared" si="209"/>
        <v>-2.8065789624775954</v>
      </c>
      <c r="BM487" s="226">
        <f t="shared" si="209"/>
        <v>-17.698273108471898</v>
      </c>
      <c r="BN487" s="226">
        <f t="shared" si="209"/>
        <v>3</v>
      </c>
      <c r="BO487" s="227">
        <f t="shared" si="209"/>
        <v>2</v>
      </c>
      <c r="BP487" s="227">
        <f t="shared" si="208"/>
        <v>5</v>
      </c>
      <c r="BQ487" s="227">
        <f t="shared" si="208"/>
        <v>4</v>
      </c>
      <c r="BR487" s="227">
        <f t="shared" si="208"/>
        <v>3</v>
      </c>
      <c r="BS487" s="226">
        <v>0</v>
      </c>
      <c r="BT487" s="226">
        <v>1</v>
      </c>
      <c r="BU487" s="226">
        <v>4</v>
      </c>
      <c r="BV487" s="226">
        <v>3</v>
      </c>
      <c r="BW487" s="227">
        <v>2</v>
      </c>
      <c r="BX487" s="227">
        <v>5</v>
      </c>
      <c r="BY487" s="227">
        <v>4</v>
      </c>
      <c r="BZ487" s="227">
        <v>3</v>
      </c>
      <c r="CA487" s="226">
        <v>1</v>
      </c>
      <c r="CB487" s="226">
        <f>IFERROR(VLOOKUP($G487,[12]ITEM!$B$2:$AC$939,26,0),0)</f>
        <v>3.8065789624775954</v>
      </c>
      <c r="CC487" s="226">
        <f>IFERROR(VLOOKUP($G487,[12]ITEM!$B$2:$AC$939,27,0),0)</f>
        <v>21.698273108471898</v>
      </c>
      <c r="CD487" s="226">
        <f>IFERROR(VLOOKUP($G487,[12]ITEM!$B$2:$AC$939,28,0),0)</f>
        <v>0</v>
      </c>
      <c r="CE487" s="227">
        <v>0</v>
      </c>
      <c r="CF487" s="227">
        <v>0</v>
      </c>
      <c r="CG487" s="227">
        <v>0</v>
      </c>
      <c r="CH487" s="227">
        <v>0</v>
      </c>
      <c r="CI487" s="375"/>
      <c r="CJ487" s="226">
        <f t="shared" si="189"/>
        <v>2</v>
      </c>
      <c r="CK487" s="226">
        <f t="shared" si="189"/>
        <v>27</v>
      </c>
      <c r="CL487" s="226">
        <f t="shared" si="189"/>
        <v>16</v>
      </c>
      <c r="CM487" s="226">
        <f t="shared" si="188"/>
        <v>49</v>
      </c>
      <c r="CN487" s="227">
        <f t="shared" si="188"/>
        <v>18</v>
      </c>
      <c r="CO487" s="227">
        <f t="shared" si="188"/>
        <v>18.794960301360309</v>
      </c>
      <c r="CP487" s="227">
        <f t="shared" si="188"/>
        <v>21.358519223590427</v>
      </c>
      <c r="CQ487" s="227">
        <f t="shared" si="188"/>
        <v>25.397307121117962</v>
      </c>
      <c r="CR487" s="226">
        <v>2</v>
      </c>
      <c r="CS487" s="226">
        <v>27</v>
      </c>
      <c r="CT487" s="226">
        <v>16</v>
      </c>
      <c r="CU487" s="226">
        <v>49</v>
      </c>
      <c r="CV487" s="227">
        <f t="shared" si="195"/>
        <v>3</v>
      </c>
      <c r="CW487" s="227">
        <f>CV487*(1+('[13]GROWTH (YoY)'!AR487/100))</f>
        <v>1.7949603013603088</v>
      </c>
      <c r="CX487" s="227">
        <f>CW487*(1+('[13]GROWTH (YoY)'!AS487/100))</f>
        <v>5.3585192235904255</v>
      </c>
      <c r="CY487" s="227">
        <f>CX487*(1+('[13]GROWTH (YoY)'!AT487/100))</f>
        <v>8.3973071211179633</v>
      </c>
      <c r="CZ487" s="226">
        <v>0</v>
      </c>
      <c r="DA487" s="226">
        <v>0</v>
      </c>
      <c r="DB487" s="226">
        <v>0</v>
      </c>
      <c r="DC487" s="226">
        <v>0</v>
      </c>
      <c r="DD487" s="227">
        <v>15</v>
      </c>
      <c r="DE487" s="227">
        <v>17</v>
      </c>
      <c r="DF487" s="227">
        <v>16</v>
      </c>
      <c r="DG487" s="227">
        <v>17</v>
      </c>
      <c r="DH487" s="226">
        <v>0</v>
      </c>
      <c r="DI487" s="226">
        <v>0</v>
      </c>
      <c r="DJ487" s="226">
        <v>0</v>
      </c>
      <c r="DK487" s="226">
        <v>0</v>
      </c>
      <c r="DL487" s="227">
        <v>0</v>
      </c>
      <c r="DM487" s="227">
        <v>0</v>
      </c>
      <c r="DN487" s="227">
        <v>0</v>
      </c>
      <c r="DO487" s="227">
        <v>0</v>
      </c>
      <c r="DP487" s="376">
        <f t="shared" si="187"/>
        <v>0</v>
      </c>
      <c r="DQ487" s="226">
        <f t="shared" si="187"/>
        <v>-13.193421037522405</v>
      </c>
      <c r="DR487" s="226">
        <f t="shared" si="187"/>
        <v>5.6982731084718985</v>
      </c>
      <c r="DS487" s="226">
        <f t="shared" si="190"/>
        <v>-40</v>
      </c>
      <c r="DT487" s="227">
        <f t="shared" si="190"/>
        <v>0</v>
      </c>
      <c r="DU487" s="227">
        <f t="shared" si="190"/>
        <v>-13.794960301360309</v>
      </c>
      <c r="DV487" s="227">
        <f t="shared" si="190"/>
        <v>4.6414807764095727</v>
      </c>
      <c r="DW487" s="227">
        <f t="shared" si="190"/>
        <v>18.602692878882038</v>
      </c>
      <c r="DX487" s="377">
        <f t="shared" si="192"/>
        <v>0.8529411764705882</v>
      </c>
      <c r="DY487" s="377">
        <f t="shared" si="192"/>
        <v>0.70157068062827221</v>
      </c>
      <c r="DZ487" s="377">
        <f t="shared" si="192"/>
        <v>0.70175438596491224</v>
      </c>
      <c r="EA487" s="377">
        <f t="shared" si="191"/>
        <v>0.69883040935672514</v>
      </c>
      <c r="EB487" s="378">
        <f t="shared" si="191"/>
        <v>0.71</v>
      </c>
      <c r="EC487" s="378">
        <f t="shared" si="191"/>
        <v>0.7142857142857143</v>
      </c>
      <c r="ED487" s="378">
        <f t="shared" si="191"/>
        <v>0.71267605633802822</v>
      </c>
      <c r="EE487" s="378">
        <f t="shared" si="185"/>
        <v>0.71453900709219853</v>
      </c>
      <c r="EG487" s="226">
        <v>34</v>
      </c>
      <c r="EH487" s="226">
        <v>22</v>
      </c>
      <c r="EI487" s="226">
        <v>12</v>
      </c>
      <c r="EJ487" s="226">
        <v>7</v>
      </c>
      <c r="EK487" s="226">
        <v>21</v>
      </c>
      <c r="EL487" s="226">
        <v>281</v>
      </c>
      <c r="EM487" s="226">
        <v>277</v>
      </c>
      <c r="EN487" s="379">
        <f t="shared" si="196"/>
        <v>0.6470588235294118</v>
      </c>
      <c r="EO487" s="226">
        <f t="shared" si="197"/>
        <v>58.333333333333336</v>
      </c>
      <c r="EP487" s="379">
        <f t="shared" si="198"/>
        <v>0.61764705882352944</v>
      </c>
      <c r="EQ487" s="226">
        <f t="shared" si="199"/>
        <v>74733.096085409255</v>
      </c>
      <c r="ER487" s="226">
        <f t="shared" si="200"/>
        <v>2105.8965102286402</v>
      </c>
      <c r="ES487" s="292"/>
      <c r="ET487" s="227">
        <v>222</v>
      </c>
      <c r="EU487" s="227">
        <v>159</v>
      </c>
      <c r="EV487" s="227">
        <v>63</v>
      </c>
      <c r="EW487" s="227">
        <v>39</v>
      </c>
      <c r="EX487" s="227">
        <v>55</v>
      </c>
      <c r="EY487" s="227">
        <v>1320</v>
      </c>
      <c r="EZ487" s="227">
        <v>1300</v>
      </c>
      <c r="FA487" s="380">
        <f t="shared" si="202"/>
        <v>0.71621621621621623</v>
      </c>
      <c r="FB487" s="228">
        <f t="shared" si="203"/>
        <v>61.904761904761905</v>
      </c>
      <c r="FC487" s="380">
        <f t="shared" si="204"/>
        <v>0.24774774774774774</v>
      </c>
      <c r="FD487" s="227">
        <f t="shared" si="205"/>
        <v>41666.666666666664</v>
      </c>
      <c r="FE487" s="227">
        <f t="shared" si="206"/>
        <v>2500</v>
      </c>
      <c r="FF487" s="227">
        <v>61</v>
      </c>
      <c r="FG487" s="228">
        <f t="shared" si="201"/>
        <v>63.934426229508205</v>
      </c>
      <c r="FH487" s="227">
        <v>39</v>
      </c>
      <c r="FI487" s="227">
        <v>61</v>
      </c>
      <c r="FJ487" s="227">
        <v>1</v>
      </c>
      <c r="FK487" s="227">
        <f t="shared" si="193"/>
        <v>21</v>
      </c>
      <c r="FL487" s="227">
        <v>4</v>
      </c>
      <c r="FM487" s="227">
        <f t="shared" si="194"/>
        <v>17</v>
      </c>
      <c r="FZ487" s="229"/>
      <c r="GA487" s="229"/>
      <c r="GB487" s="229"/>
      <c r="GC487" s="229"/>
      <c r="GD487" s="229"/>
    </row>
    <row r="488" spans="1:186" s="368" customFormat="1">
      <c r="A488" s="287" t="s">
        <v>1158</v>
      </c>
      <c r="B488" s="369" t="s">
        <v>1159</v>
      </c>
      <c r="C488" s="287" t="s">
        <v>1222</v>
      </c>
      <c r="D488" s="287" t="s">
        <v>3123</v>
      </c>
      <c r="E488" s="369" t="s">
        <v>1223</v>
      </c>
      <c r="F488" s="287">
        <v>485</v>
      </c>
      <c r="G488" s="392" t="s">
        <v>1228</v>
      </c>
      <c r="H488" s="392" t="s">
        <v>1229</v>
      </c>
      <c r="I488" s="287" t="s">
        <v>1226</v>
      </c>
      <c r="J488" s="392" t="s">
        <v>1227</v>
      </c>
      <c r="K488" s="393" t="s">
        <v>749</v>
      </c>
      <c r="L488" s="286" t="s">
        <v>1227</v>
      </c>
      <c r="M488" s="286" t="s">
        <v>3124</v>
      </c>
      <c r="N488" s="372">
        <v>1</v>
      </c>
      <c r="O488" s="373">
        <v>12</v>
      </c>
      <c r="P488" s="373">
        <v>225</v>
      </c>
      <c r="Q488" s="373">
        <v>1128</v>
      </c>
      <c r="R488" s="373">
        <v>872</v>
      </c>
      <c r="S488" s="374">
        <v>235</v>
      </c>
      <c r="T488" s="374">
        <v>1177</v>
      </c>
      <c r="U488" s="374">
        <v>907</v>
      </c>
      <c r="V488" s="374">
        <v>1575</v>
      </c>
      <c r="W488" s="373">
        <v>7</v>
      </c>
      <c r="X488" s="373">
        <v>164</v>
      </c>
      <c r="Y488" s="373">
        <v>821</v>
      </c>
      <c r="Z488" s="373">
        <v>626</v>
      </c>
      <c r="AA488" s="374">
        <v>174</v>
      </c>
      <c r="AB488" s="374">
        <v>872</v>
      </c>
      <c r="AC488" s="374">
        <v>661</v>
      </c>
      <c r="AD488" s="374">
        <v>1126</v>
      </c>
      <c r="AE488" s="373">
        <v>0</v>
      </c>
      <c r="AF488" s="373">
        <v>2</v>
      </c>
      <c r="AG488" s="373">
        <v>9</v>
      </c>
      <c r="AH488" s="373">
        <v>7</v>
      </c>
      <c r="AI488" s="374">
        <v>2</v>
      </c>
      <c r="AJ488" s="374">
        <v>10</v>
      </c>
      <c r="AK488" s="374">
        <v>7</v>
      </c>
      <c r="AL488" s="374">
        <v>13</v>
      </c>
      <c r="AM488" s="226">
        <v>5</v>
      </c>
      <c r="AN488" s="226">
        <v>61</v>
      </c>
      <c r="AO488" s="226">
        <v>307</v>
      </c>
      <c r="AP488" s="226">
        <v>246</v>
      </c>
      <c r="AQ488" s="227">
        <v>61</v>
      </c>
      <c r="AR488" s="227">
        <v>306</v>
      </c>
      <c r="AS488" s="227">
        <v>246</v>
      </c>
      <c r="AT488" s="227">
        <v>449</v>
      </c>
      <c r="AU488" s="226">
        <v>4</v>
      </c>
      <c r="AV488" s="226">
        <v>48</v>
      </c>
      <c r="AW488" s="226">
        <v>272</v>
      </c>
      <c r="AX488" s="226">
        <v>217</v>
      </c>
      <c r="AY488" s="227">
        <v>36</v>
      </c>
      <c r="AZ488" s="227">
        <v>224</v>
      </c>
      <c r="BA488" s="227">
        <v>179</v>
      </c>
      <c r="BB488" s="227">
        <v>327</v>
      </c>
      <c r="BC488" s="226">
        <f t="shared" si="207"/>
        <v>1</v>
      </c>
      <c r="BD488" s="226">
        <f t="shared" si="207"/>
        <v>12</v>
      </c>
      <c r="BE488" s="226">
        <f t="shared" si="207"/>
        <v>33</v>
      </c>
      <c r="BF488" s="226">
        <f t="shared" si="207"/>
        <v>26</v>
      </c>
      <c r="BG488" s="218">
        <f t="shared" si="186"/>
        <v>21</v>
      </c>
      <c r="BH488" s="218">
        <f t="shared" si="186"/>
        <v>76</v>
      </c>
      <c r="BI488" s="218">
        <f t="shared" si="186"/>
        <v>60</v>
      </c>
      <c r="BJ488" s="218">
        <f t="shared" si="186"/>
        <v>116</v>
      </c>
      <c r="BK488" s="226">
        <f t="shared" si="209"/>
        <v>0</v>
      </c>
      <c r="BL488" s="226">
        <f t="shared" si="209"/>
        <v>1</v>
      </c>
      <c r="BM488" s="226">
        <f t="shared" si="209"/>
        <v>2</v>
      </c>
      <c r="BN488" s="226">
        <f t="shared" si="209"/>
        <v>3</v>
      </c>
      <c r="BO488" s="227">
        <f t="shared" si="209"/>
        <v>4</v>
      </c>
      <c r="BP488" s="227">
        <f t="shared" si="208"/>
        <v>6</v>
      </c>
      <c r="BQ488" s="227">
        <f t="shared" si="208"/>
        <v>7</v>
      </c>
      <c r="BR488" s="227">
        <f t="shared" si="208"/>
        <v>6</v>
      </c>
      <c r="BS488" s="226">
        <v>0</v>
      </c>
      <c r="BT488" s="226">
        <v>1</v>
      </c>
      <c r="BU488" s="226">
        <v>2</v>
      </c>
      <c r="BV488" s="226">
        <v>3</v>
      </c>
      <c r="BW488" s="227">
        <v>4</v>
      </c>
      <c r="BX488" s="227">
        <v>6</v>
      </c>
      <c r="BY488" s="227">
        <v>7</v>
      </c>
      <c r="BZ488" s="227">
        <v>6</v>
      </c>
      <c r="CA488" s="226">
        <v>0</v>
      </c>
      <c r="CB488" s="226">
        <f>IFERROR(VLOOKUP($G488,[12]ITEM!$B$2:$AC$939,26,0),0)</f>
        <v>0</v>
      </c>
      <c r="CC488" s="226">
        <f>IFERROR(VLOOKUP($G488,[12]ITEM!$B$2:$AC$939,27,0),0)</f>
        <v>0</v>
      </c>
      <c r="CD488" s="226">
        <f>IFERROR(VLOOKUP($G488,[12]ITEM!$B$2:$AC$939,28,0),0)</f>
        <v>0</v>
      </c>
      <c r="CE488" s="227">
        <v>0</v>
      </c>
      <c r="CF488" s="227">
        <v>0</v>
      </c>
      <c r="CG488" s="227">
        <v>0</v>
      </c>
      <c r="CH488" s="227">
        <v>0</v>
      </c>
      <c r="CI488" s="375"/>
      <c r="CJ488" s="226">
        <f t="shared" si="189"/>
        <v>1</v>
      </c>
      <c r="CK488" s="226">
        <f t="shared" si="189"/>
        <v>10</v>
      </c>
      <c r="CL488" s="226">
        <f t="shared" si="189"/>
        <v>51</v>
      </c>
      <c r="CM488" s="226">
        <f t="shared" si="188"/>
        <v>41</v>
      </c>
      <c r="CN488" s="227">
        <f t="shared" si="188"/>
        <v>21</v>
      </c>
      <c r="CO488" s="227">
        <f t="shared" si="188"/>
        <v>82.165226169745338</v>
      </c>
      <c r="CP488" s="227">
        <f t="shared" si="188"/>
        <v>67.420895323091941</v>
      </c>
      <c r="CQ488" s="227">
        <f t="shared" si="188"/>
        <v>117.384974900004</v>
      </c>
      <c r="CR488" s="226">
        <v>1</v>
      </c>
      <c r="CS488" s="226">
        <v>10</v>
      </c>
      <c r="CT488" s="226">
        <v>51</v>
      </c>
      <c r="CU488" s="226">
        <v>41</v>
      </c>
      <c r="CV488" s="227">
        <f t="shared" si="195"/>
        <v>15</v>
      </c>
      <c r="CW488" s="227">
        <f>CV488*(1+('[13]GROWTH (YoY)'!AR488/100))</f>
        <v>75.165226169745338</v>
      </c>
      <c r="CX488" s="227">
        <f>CW488*(1+('[13]GROWTH (YoY)'!AS488/100))</f>
        <v>60.420895323091941</v>
      </c>
      <c r="CY488" s="227">
        <f>CX488*(1+('[13]GROWTH (YoY)'!AT488/100))</f>
        <v>110.384974900004</v>
      </c>
      <c r="CZ488" s="226">
        <v>0</v>
      </c>
      <c r="DA488" s="226">
        <v>0</v>
      </c>
      <c r="DB488" s="226">
        <v>0</v>
      </c>
      <c r="DC488" s="226">
        <v>0</v>
      </c>
      <c r="DD488" s="227">
        <v>6</v>
      </c>
      <c r="DE488" s="227">
        <v>7</v>
      </c>
      <c r="DF488" s="227">
        <v>7</v>
      </c>
      <c r="DG488" s="227">
        <v>7</v>
      </c>
      <c r="DH488" s="226">
        <v>0</v>
      </c>
      <c r="DI488" s="226">
        <v>0</v>
      </c>
      <c r="DJ488" s="226">
        <v>0</v>
      </c>
      <c r="DK488" s="226">
        <v>0</v>
      </c>
      <c r="DL488" s="227">
        <v>0</v>
      </c>
      <c r="DM488" s="227">
        <v>0</v>
      </c>
      <c r="DN488" s="227">
        <v>0</v>
      </c>
      <c r="DO488" s="227">
        <v>0</v>
      </c>
      <c r="DP488" s="376">
        <f t="shared" si="187"/>
        <v>0</v>
      </c>
      <c r="DQ488" s="226">
        <f t="shared" si="187"/>
        <v>2</v>
      </c>
      <c r="DR488" s="226">
        <f t="shared" si="187"/>
        <v>-18</v>
      </c>
      <c r="DS488" s="226">
        <f t="shared" si="190"/>
        <v>-15</v>
      </c>
      <c r="DT488" s="227">
        <f t="shared" si="190"/>
        <v>0</v>
      </c>
      <c r="DU488" s="227">
        <f t="shared" si="190"/>
        <v>-6.1652261697453383</v>
      </c>
      <c r="DV488" s="227">
        <f t="shared" si="190"/>
        <v>-7.4208953230919406</v>
      </c>
      <c r="DW488" s="227">
        <f t="shared" si="190"/>
        <v>-1.3849749000039964</v>
      </c>
      <c r="DX488" s="377">
        <f t="shared" si="192"/>
        <v>0.58333333333333337</v>
      </c>
      <c r="DY488" s="377">
        <f t="shared" si="192"/>
        <v>0.72888888888888892</v>
      </c>
      <c r="DZ488" s="377">
        <f t="shared" si="192"/>
        <v>0.7278368794326241</v>
      </c>
      <c r="EA488" s="377">
        <f t="shared" si="191"/>
        <v>0.7178899082568807</v>
      </c>
      <c r="EB488" s="378">
        <f t="shared" si="191"/>
        <v>0.74042553191489358</v>
      </c>
      <c r="EC488" s="378">
        <f t="shared" si="191"/>
        <v>0.74086661002548848</v>
      </c>
      <c r="ED488" s="378">
        <f t="shared" si="191"/>
        <v>0.72877618522601983</v>
      </c>
      <c r="EE488" s="378">
        <f t="shared" si="185"/>
        <v>0.71492063492063496</v>
      </c>
      <c r="EG488" s="226">
        <v>12</v>
      </c>
      <c r="EH488" s="226">
        <v>6</v>
      </c>
      <c r="EI488" s="226">
        <v>6</v>
      </c>
      <c r="EJ488" s="226">
        <v>4</v>
      </c>
      <c r="EK488" s="226">
        <v>1</v>
      </c>
      <c r="EL488" s="226">
        <v>222</v>
      </c>
      <c r="EM488" s="226">
        <v>210</v>
      </c>
      <c r="EN488" s="379">
        <f t="shared" si="196"/>
        <v>0.5</v>
      </c>
      <c r="EO488" s="226">
        <f t="shared" si="197"/>
        <v>66.666666666666657</v>
      </c>
      <c r="EP488" s="379">
        <f t="shared" si="198"/>
        <v>8.3333333333333329E-2</v>
      </c>
      <c r="EQ488" s="226">
        <f t="shared" si="199"/>
        <v>4504.5045045045044</v>
      </c>
      <c r="ER488" s="226">
        <f t="shared" si="200"/>
        <v>1587.3015873015872</v>
      </c>
      <c r="ES488" s="292"/>
      <c r="ET488" s="227">
        <v>262</v>
      </c>
      <c r="EU488" s="227">
        <v>178</v>
      </c>
      <c r="EV488" s="227">
        <v>84</v>
      </c>
      <c r="EW488" s="227">
        <v>48</v>
      </c>
      <c r="EX488" s="227">
        <v>50</v>
      </c>
      <c r="EY488" s="227">
        <v>1760</v>
      </c>
      <c r="EZ488" s="227">
        <v>1718</v>
      </c>
      <c r="FA488" s="380">
        <f t="shared" si="202"/>
        <v>0.67938931297709926</v>
      </c>
      <c r="FB488" s="228">
        <f t="shared" si="203"/>
        <v>57.142857142857139</v>
      </c>
      <c r="FC488" s="380">
        <f t="shared" si="204"/>
        <v>0.19083969465648856</v>
      </c>
      <c r="FD488" s="227">
        <f t="shared" si="205"/>
        <v>28409.090909090908</v>
      </c>
      <c r="FE488" s="227">
        <f t="shared" si="206"/>
        <v>2328.2887077997671</v>
      </c>
      <c r="FF488" s="227">
        <v>81</v>
      </c>
      <c r="FG488" s="228">
        <f t="shared" si="201"/>
        <v>59.259259259259252</v>
      </c>
      <c r="FH488" s="227">
        <v>48</v>
      </c>
      <c r="FI488" s="227">
        <v>81</v>
      </c>
      <c r="FJ488" s="227">
        <v>3</v>
      </c>
      <c r="FK488" s="227">
        <f t="shared" si="193"/>
        <v>30</v>
      </c>
      <c r="FL488" s="227">
        <v>5</v>
      </c>
      <c r="FM488" s="227">
        <f t="shared" si="194"/>
        <v>25</v>
      </c>
      <c r="FZ488" s="229"/>
      <c r="GA488" s="229"/>
      <c r="GB488" s="229"/>
      <c r="GC488" s="229"/>
      <c r="GD488" s="229"/>
    </row>
    <row r="489" spans="1:186" s="368" customFormat="1">
      <c r="A489" s="287" t="s">
        <v>1158</v>
      </c>
      <c r="B489" s="369" t="s">
        <v>1159</v>
      </c>
      <c r="C489" s="287" t="s">
        <v>1222</v>
      </c>
      <c r="D489" s="287" t="s">
        <v>3123</v>
      </c>
      <c r="E489" s="369" t="s">
        <v>1223</v>
      </c>
      <c r="F489" s="287">
        <v>486</v>
      </c>
      <c r="G489" s="392" t="s">
        <v>1230</v>
      </c>
      <c r="H489" s="392" t="s">
        <v>1231</v>
      </c>
      <c r="I489" s="287" t="s">
        <v>1226</v>
      </c>
      <c r="J489" s="392" t="s">
        <v>1227</v>
      </c>
      <c r="K489" s="393" t="s">
        <v>749</v>
      </c>
      <c r="L489" s="286" t="s">
        <v>1227</v>
      </c>
      <c r="M489" s="286" t="s">
        <v>3124</v>
      </c>
      <c r="N489" s="372">
        <v>1</v>
      </c>
      <c r="O489" s="373">
        <v>624</v>
      </c>
      <c r="P489" s="373">
        <v>810</v>
      </c>
      <c r="Q489" s="373">
        <v>4646</v>
      </c>
      <c r="R489" s="373">
        <v>2354</v>
      </c>
      <c r="S489" s="374">
        <v>848</v>
      </c>
      <c r="T489" s="374">
        <v>4848</v>
      </c>
      <c r="U489" s="374">
        <v>2448</v>
      </c>
      <c r="V489" s="374">
        <v>2719</v>
      </c>
      <c r="W489" s="373">
        <v>568</v>
      </c>
      <c r="X489" s="373">
        <v>576</v>
      </c>
      <c r="Y489" s="373">
        <v>3303</v>
      </c>
      <c r="Z489" s="373">
        <v>1665</v>
      </c>
      <c r="AA489" s="374">
        <v>614</v>
      </c>
      <c r="AB489" s="374">
        <v>3507</v>
      </c>
      <c r="AC489" s="374">
        <v>1759</v>
      </c>
      <c r="AD489" s="374">
        <v>1945</v>
      </c>
      <c r="AE489" s="373">
        <v>2</v>
      </c>
      <c r="AF489" s="373">
        <v>7</v>
      </c>
      <c r="AG489" s="373">
        <v>37</v>
      </c>
      <c r="AH489" s="373">
        <v>18</v>
      </c>
      <c r="AI489" s="374">
        <v>7</v>
      </c>
      <c r="AJ489" s="374">
        <v>39</v>
      </c>
      <c r="AK489" s="374">
        <v>19</v>
      </c>
      <c r="AL489" s="374">
        <v>22</v>
      </c>
      <c r="AM489" s="226">
        <v>56</v>
      </c>
      <c r="AN489" s="226">
        <v>234</v>
      </c>
      <c r="AO489" s="226">
        <v>1343</v>
      </c>
      <c r="AP489" s="226">
        <v>689</v>
      </c>
      <c r="AQ489" s="227">
        <v>234</v>
      </c>
      <c r="AR489" s="227">
        <v>1342</v>
      </c>
      <c r="AS489" s="227">
        <v>689</v>
      </c>
      <c r="AT489" s="227">
        <v>774</v>
      </c>
      <c r="AU489" s="226">
        <v>45</v>
      </c>
      <c r="AV489" s="226">
        <v>173</v>
      </c>
      <c r="AW489" s="226">
        <v>966</v>
      </c>
      <c r="AX489" s="226">
        <v>500</v>
      </c>
      <c r="AY489" s="227">
        <v>141</v>
      </c>
      <c r="AZ489" s="227">
        <v>912</v>
      </c>
      <c r="BA489" s="227">
        <v>472</v>
      </c>
      <c r="BB489" s="227">
        <v>530</v>
      </c>
      <c r="BC489" s="226">
        <f t="shared" si="207"/>
        <v>7</v>
      </c>
      <c r="BD489" s="226">
        <f t="shared" si="207"/>
        <v>43</v>
      </c>
      <c r="BE489" s="226">
        <f t="shared" si="207"/>
        <v>343</v>
      </c>
      <c r="BF489" s="226">
        <f t="shared" si="207"/>
        <v>167</v>
      </c>
      <c r="BG489" s="218">
        <f t="shared" si="186"/>
        <v>76</v>
      </c>
      <c r="BH489" s="218">
        <f t="shared" si="186"/>
        <v>394</v>
      </c>
      <c r="BI489" s="218">
        <f t="shared" si="186"/>
        <v>194</v>
      </c>
      <c r="BJ489" s="218">
        <f t="shared" si="186"/>
        <v>226</v>
      </c>
      <c r="BK489" s="226">
        <f t="shared" si="209"/>
        <v>4</v>
      </c>
      <c r="BL489" s="226">
        <f t="shared" si="209"/>
        <v>18</v>
      </c>
      <c r="BM489" s="226">
        <f t="shared" si="209"/>
        <v>34</v>
      </c>
      <c r="BN489" s="226">
        <f t="shared" si="209"/>
        <v>22</v>
      </c>
      <c r="BO489" s="227">
        <f t="shared" si="209"/>
        <v>17</v>
      </c>
      <c r="BP489" s="227">
        <f t="shared" si="208"/>
        <v>36</v>
      </c>
      <c r="BQ489" s="227">
        <f t="shared" si="208"/>
        <v>23</v>
      </c>
      <c r="BR489" s="227">
        <f t="shared" si="208"/>
        <v>18</v>
      </c>
      <c r="BS489" s="226">
        <v>4</v>
      </c>
      <c r="BT489" s="226">
        <v>18</v>
      </c>
      <c r="BU489" s="226">
        <v>34</v>
      </c>
      <c r="BV489" s="226">
        <v>22</v>
      </c>
      <c r="BW489" s="227">
        <v>17</v>
      </c>
      <c r="BX489" s="227">
        <v>36</v>
      </c>
      <c r="BY489" s="227">
        <v>23</v>
      </c>
      <c r="BZ489" s="227">
        <v>18</v>
      </c>
      <c r="CA489" s="226">
        <v>0</v>
      </c>
      <c r="CB489" s="226">
        <f>IFERROR(VLOOKUP($G489,[12]ITEM!$B$2:$AC$939,26,0),0)</f>
        <v>0</v>
      </c>
      <c r="CC489" s="226">
        <f>IFERROR(VLOOKUP($G489,[12]ITEM!$B$2:$AC$939,27,0),0)</f>
        <v>0</v>
      </c>
      <c r="CD489" s="226">
        <f>IFERROR(VLOOKUP($G489,[12]ITEM!$B$2:$AC$939,28,0),0)</f>
        <v>0</v>
      </c>
      <c r="CE489" s="227">
        <v>0</v>
      </c>
      <c r="CF489" s="227">
        <v>0</v>
      </c>
      <c r="CG489" s="227">
        <v>0</v>
      </c>
      <c r="CH489" s="227">
        <v>0</v>
      </c>
      <c r="CI489" s="375"/>
      <c r="CJ489" s="226">
        <f t="shared" si="189"/>
        <v>6</v>
      </c>
      <c r="CK489" s="226">
        <f t="shared" si="189"/>
        <v>98</v>
      </c>
      <c r="CL489" s="226">
        <f t="shared" si="189"/>
        <v>420</v>
      </c>
      <c r="CM489" s="226">
        <f t="shared" si="188"/>
        <v>214</v>
      </c>
      <c r="CN489" s="227">
        <f t="shared" si="188"/>
        <v>76</v>
      </c>
      <c r="CO489" s="227">
        <f t="shared" si="188"/>
        <v>48</v>
      </c>
      <c r="CP489" s="227">
        <f t="shared" si="188"/>
        <v>48</v>
      </c>
      <c r="CQ489" s="227">
        <f t="shared" si="188"/>
        <v>54</v>
      </c>
      <c r="CR489" s="226">
        <v>27</v>
      </c>
      <c r="CS489" s="226">
        <v>75</v>
      </c>
      <c r="CT489" s="226">
        <v>430</v>
      </c>
      <c r="CU489" s="226">
        <v>221</v>
      </c>
      <c r="CV489" s="227">
        <f t="shared" si="195"/>
        <v>0</v>
      </c>
      <c r="CW489" s="227">
        <f>CV489*(1+('[13]GROWTH (YoY)'!AR489/100))</f>
        <v>0</v>
      </c>
      <c r="CX489" s="227">
        <f>CW489*(1+('[13]GROWTH (YoY)'!AS489/100))</f>
        <v>0</v>
      </c>
      <c r="CY489" s="227">
        <f>CX489*(1+('[13]GROWTH (YoY)'!AT489/100))</f>
        <v>0</v>
      </c>
      <c r="CZ489" s="226">
        <v>3</v>
      </c>
      <c r="DA489" s="226">
        <v>5</v>
      </c>
      <c r="DB489" s="226">
        <v>5</v>
      </c>
      <c r="DC489" s="226">
        <v>5</v>
      </c>
      <c r="DD489" s="227">
        <v>58</v>
      </c>
      <c r="DE489" s="227">
        <v>63</v>
      </c>
      <c r="DF489" s="227">
        <v>60</v>
      </c>
      <c r="DG489" s="227">
        <v>66</v>
      </c>
      <c r="DH489" s="226">
        <v>-24</v>
      </c>
      <c r="DI489" s="226">
        <v>18</v>
      </c>
      <c r="DJ489" s="226">
        <v>-15</v>
      </c>
      <c r="DK489" s="226">
        <v>-12</v>
      </c>
      <c r="DL489" s="227">
        <v>18</v>
      </c>
      <c r="DM489" s="227">
        <v>-15</v>
      </c>
      <c r="DN489" s="227">
        <v>-12</v>
      </c>
      <c r="DO489" s="227">
        <v>-12</v>
      </c>
      <c r="DP489" s="376">
        <f t="shared" si="187"/>
        <v>1</v>
      </c>
      <c r="DQ489" s="226">
        <f t="shared" si="187"/>
        <v>-55</v>
      </c>
      <c r="DR489" s="226">
        <f t="shared" si="187"/>
        <v>-77</v>
      </c>
      <c r="DS489" s="226">
        <f t="shared" si="190"/>
        <v>-47</v>
      </c>
      <c r="DT489" s="227">
        <f t="shared" si="190"/>
        <v>0</v>
      </c>
      <c r="DU489" s="227">
        <f t="shared" si="190"/>
        <v>346</v>
      </c>
      <c r="DV489" s="227">
        <f t="shared" si="190"/>
        <v>146</v>
      </c>
      <c r="DW489" s="227">
        <f t="shared" si="190"/>
        <v>172</v>
      </c>
      <c r="DX489" s="377">
        <f t="shared" si="192"/>
        <v>0.91025641025641024</v>
      </c>
      <c r="DY489" s="377">
        <f t="shared" si="192"/>
        <v>0.71111111111111114</v>
      </c>
      <c r="DZ489" s="377">
        <f t="shared" si="192"/>
        <v>0.71093413689195006</v>
      </c>
      <c r="EA489" s="377">
        <f t="shared" si="191"/>
        <v>0.70730671197960915</v>
      </c>
      <c r="EB489" s="378">
        <f t="shared" si="191"/>
        <v>0.72405660377358494</v>
      </c>
      <c r="EC489" s="378">
        <f t="shared" si="191"/>
        <v>0.72339108910891092</v>
      </c>
      <c r="ED489" s="378">
        <f t="shared" si="191"/>
        <v>0.71854575163398693</v>
      </c>
      <c r="EE489" s="378">
        <f t="shared" si="185"/>
        <v>0.71533652077969845</v>
      </c>
      <c r="EG489" s="226">
        <v>624</v>
      </c>
      <c r="EH489" s="226">
        <v>354</v>
      </c>
      <c r="EI489" s="226">
        <v>271</v>
      </c>
      <c r="EJ489" s="226">
        <v>165</v>
      </c>
      <c r="EK489" s="226">
        <v>189</v>
      </c>
      <c r="EL489" s="226">
        <v>8408</v>
      </c>
      <c r="EM489" s="226">
        <v>8013</v>
      </c>
      <c r="EN489" s="379">
        <f t="shared" si="196"/>
        <v>0.56730769230769229</v>
      </c>
      <c r="EO489" s="226">
        <f t="shared" si="197"/>
        <v>60.88560885608856</v>
      </c>
      <c r="EP489" s="379">
        <f t="shared" si="198"/>
        <v>0.30288461538461536</v>
      </c>
      <c r="EQ489" s="226">
        <f t="shared" si="199"/>
        <v>22478.591817316839</v>
      </c>
      <c r="ER489" s="226">
        <f t="shared" si="200"/>
        <v>1715.9615624610008</v>
      </c>
      <c r="ES489" s="292"/>
      <c r="ET489" s="227">
        <v>943</v>
      </c>
      <c r="EU489" s="227">
        <v>570</v>
      </c>
      <c r="EV489" s="227">
        <v>373</v>
      </c>
      <c r="EW489" s="227">
        <v>220</v>
      </c>
      <c r="EX489" s="227">
        <v>247</v>
      </c>
      <c r="EY489" s="227">
        <v>8624</v>
      </c>
      <c r="EZ489" s="227">
        <v>8192</v>
      </c>
      <c r="FA489" s="380">
        <f t="shared" si="202"/>
        <v>0.6044538706256628</v>
      </c>
      <c r="FB489" s="228">
        <f t="shared" si="203"/>
        <v>58.981233243967822</v>
      </c>
      <c r="FC489" s="380">
        <f t="shared" si="204"/>
        <v>0.26193001060445387</v>
      </c>
      <c r="FD489" s="227">
        <f t="shared" si="205"/>
        <v>28641.00185528757</v>
      </c>
      <c r="FE489" s="227">
        <f t="shared" si="206"/>
        <v>2237.9557291666665</v>
      </c>
      <c r="FF489" s="227">
        <v>364</v>
      </c>
      <c r="FG489" s="228">
        <f t="shared" si="201"/>
        <v>60.164835164835161</v>
      </c>
      <c r="FH489" s="227">
        <v>219</v>
      </c>
      <c r="FI489" s="227">
        <v>364</v>
      </c>
      <c r="FJ489" s="227">
        <v>5</v>
      </c>
      <c r="FK489" s="227">
        <f t="shared" si="193"/>
        <v>140</v>
      </c>
      <c r="FL489" s="227">
        <v>19</v>
      </c>
      <c r="FM489" s="227">
        <f t="shared" si="194"/>
        <v>121</v>
      </c>
      <c r="FZ489" s="229"/>
      <c r="GA489" s="229"/>
      <c r="GB489" s="229"/>
      <c r="GC489" s="229"/>
      <c r="GD489" s="229"/>
    </row>
    <row r="490" spans="1:186" s="368" customFormat="1">
      <c r="A490" s="287" t="s">
        <v>1158</v>
      </c>
      <c r="B490" s="369" t="s">
        <v>1159</v>
      </c>
      <c r="C490" s="287" t="s">
        <v>1222</v>
      </c>
      <c r="D490" s="287" t="s">
        <v>3123</v>
      </c>
      <c r="E490" s="369" t="s">
        <v>1223</v>
      </c>
      <c r="F490" s="287">
        <v>487</v>
      </c>
      <c r="G490" s="392" t="s">
        <v>1232</v>
      </c>
      <c r="H490" s="392" t="s">
        <v>1233</v>
      </c>
      <c r="I490" s="287" t="s">
        <v>1226</v>
      </c>
      <c r="J490" s="392" t="s">
        <v>1227</v>
      </c>
      <c r="K490" s="393" t="s">
        <v>749</v>
      </c>
      <c r="L490" s="286" t="s">
        <v>1227</v>
      </c>
      <c r="M490" s="286" t="s">
        <v>3124</v>
      </c>
      <c r="N490" s="372">
        <v>1</v>
      </c>
      <c r="O490" s="373">
        <v>115</v>
      </c>
      <c r="P490" s="373">
        <v>528</v>
      </c>
      <c r="Q490" s="373">
        <v>104</v>
      </c>
      <c r="R490" s="373">
        <v>296</v>
      </c>
      <c r="S490" s="374">
        <v>552</v>
      </c>
      <c r="T490" s="374">
        <v>108</v>
      </c>
      <c r="U490" s="374">
        <v>308</v>
      </c>
      <c r="V490" s="374">
        <v>276</v>
      </c>
      <c r="W490" s="373">
        <v>94</v>
      </c>
      <c r="X490" s="373">
        <v>388</v>
      </c>
      <c r="Y490" s="373">
        <v>76</v>
      </c>
      <c r="Z490" s="373">
        <v>209</v>
      </c>
      <c r="AA490" s="374">
        <v>414</v>
      </c>
      <c r="AB490" s="374">
        <v>81</v>
      </c>
      <c r="AC490" s="374">
        <v>220</v>
      </c>
      <c r="AD490" s="374">
        <v>197</v>
      </c>
      <c r="AE490" s="373">
        <v>1</v>
      </c>
      <c r="AF490" s="373">
        <v>5</v>
      </c>
      <c r="AG490" s="373">
        <v>1</v>
      </c>
      <c r="AH490" s="373">
        <v>2</v>
      </c>
      <c r="AI490" s="374">
        <v>5</v>
      </c>
      <c r="AJ490" s="374">
        <v>1</v>
      </c>
      <c r="AK490" s="374">
        <v>2</v>
      </c>
      <c r="AL490" s="374">
        <v>2</v>
      </c>
      <c r="AM490" s="226">
        <v>21</v>
      </c>
      <c r="AN490" s="226">
        <v>140</v>
      </c>
      <c r="AO490" s="226">
        <v>27</v>
      </c>
      <c r="AP490" s="226">
        <v>87</v>
      </c>
      <c r="AQ490" s="227">
        <v>139</v>
      </c>
      <c r="AR490" s="227">
        <v>27</v>
      </c>
      <c r="AS490" s="227">
        <v>87</v>
      </c>
      <c r="AT490" s="227">
        <v>79</v>
      </c>
      <c r="AU490" s="226">
        <v>20</v>
      </c>
      <c r="AV490" s="226">
        <v>96</v>
      </c>
      <c r="AW490" s="226">
        <v>23</v>
      </c>
      <c r="AX490" s="226">
        <v>72</v>
      </c>
      <c r="AY490" s="227">
        <v>103</v>
      </c>
      <c r="AZ490" s="227">
        <v>24</v>
      </c>
      <c r="BA490" s="227">
        <v>77</v>
      </c>
      <c r="BB490" s="227">
        <v>70</v>
      </c>
      <c r="BC490" s="226">
        <f t="shared" si="207"/>
        <v>3</v>
      </c>
      <c r="BD490" s="226">
        <f t="shared" si="207"/>
        <v>45.366151660654182</v>
      </c>
      <c r="BE490" s="226">
        <f t="shared" si="207"/>
        <v>48.365949654807103</v>
      </c>
      <c r="BF490" s="226">
        <f t="shared" si="207"/>
        <v>1</v>
      </c>
      <c r="BG490" s="218">
        <f t="shared" si="186"/>
        <v>29</v>
      </c>
      <c r="BH490" s="218">
        <f t="shared" si="186"/>
        <v>2</v>
      </c>
      <c r="BI490" s="218">
        <f t="shared" si="186"/>
        <v>9</v>
      </c>
      <c r="BJ490" s="218">
        <f t="shared" si="186"/>
        <v>1</v>
      </c>
      <c r="BK490" s="226">
        <f t="shared" si="209"/>
        <v>-2</v>
      </c>
      <c r="BL490" s="226">
        <f t="shared" si="209"/>
        <v>-1.3661516606541841</v>
      </c>
      <c r="BM490" s="226">
        <f t="shared" si="209"/>
        <v>-44.365949654807103</v>
      </c>
      <c r="BN490" s="226">
        <f t="shared" si="209"/>
        <v>14</v>
      </c>
      <c r="BO490" s="227">
        <f t="shared" si="209"/>
        <v>7</v>
      </c>
      <c r="BP490" s="227">
        <f t="shared" si="208"/>
        <v>1</v>
      </c>
      <c r="BQ490" s="227">
        <f t="shared" si="208"/>
        <v>1</v>
      </c>
      <c r="BR490" s="227">
        <f t="shared" si="208"/>
        <v>8</v>
      </c>
      <c r="BS490" s="226">
        <v>2</v>
      </c>
      <c r="BT490" s="226">
        <v>9</v>
      </c>
      <c r="BU490" s="226">
        <v>14</v>
      </c>
      <c r="BV490" s="226">
        <v>14</v>
      </c>
      <c r="BW490" s="227">
        <v>7</v>
      </c>
      <c r="BX490" s="227">
        <v>1</v>
      </c>
      <c r="BY490" s="227">
        <v>1</v>
      </c>
      <c r="BZ490" s="227">
        <v>8</v>
      </c>
      <c r="CA490" s="226">
        <v>4</v>
      </c>
      <c r="CB490" s="226">
        <f>IFERROR(VLOOKUP($G490,[12]ITEM!$B$2:$AC$939,26,0),0)</f>
        <v>10.366151660654184</v>
      </c>
      <c r="CC490" s="226">
        <f>IFERROR(VLOOKUP($G490,[12]ITEM!$B$2:$AC$939,27,0),0)</f>
        <v>58.365949654807103</v>
      </c>
      <c r="CD490" s="226">
        <f>IFERROR(VLOOKUP($G490,[12]ITEM!$B$2:$AC$939,28,0),0)</f>
        <v>0</v>
      </c>
      <c r="CE490" s="227">
        <v>0</v>
      </c>
      <c r="CF490" s="227">
        <v>0</v>
      </c>
      <c r="CG490" s="227">
        <v>0</v>
      </c>
      <c r="CH490" s="227">
        <v>0</v>
      </c>
      <c r="CI490" s="375"/>
      <c r="CJ490" s="226">
        <f t="shared" si="189"/>
        <v>3</v>
      </c>
      <c r="CK490" s="226">
        <f t="shared" si="189"/>
        <v>70</v>
      </c>
      <c r="CL490" s="226">
        <f t="shared" si="189"/>
        <v>8</v>
      </c>
      <c r="CM490" s="226">
        <f t="shared" si="188"/>
        <v>40</v>
      </c>
      <c r="CN490" s="227">
        <f t="shared" si="188"/>
        <v>29</v>
      </c>
      <c r="CO490" s="227">
        <f t="shared" si="188"/>
        <v>2.0934453293723934</v>
      </c>
      <c r="CP490" s="227">
        <f t="shared" si="188"/>
        <v>15.335600134057479</v>
      </c>
      <c r="CQ490" s="227">
        <f t="shared" si="188"/>
        <v>13.731543166814113</v>
      </c>
      <c r="CR490" s="226">
        <v>11</v>
      </c>
      <c r="CS490" s="226">
        <v>69</v>
      </c>
      <c r="CT490" s="226">
        <v>13</v>
      </c>
      <c r="CU490" s="226">
        <v>43</v>
      </c>
      <c r="CV490" s="227">
        <f t="shared" si="195"/>
        <v>26</v>
      </c>
      <c r="CW490" s="227">
        <f>CV490*(1+('[13]GROWTH (YoY)'!AR490/100))</f>
        <v>5.0934453293723934</v>
      </c>
      <c r="CX490" s="227">
        <f>CW490*(1+('[13]GROWTH (YoY)'!AS490/100))</f>
        <v>16.335600134057479</v>
      </c>
      <c r="CY490" s="227">
        <f>CX490*(1+('[13]GROWTH (YoY)'!AT490/100))</f>
        <v>14.731543166814111</v>
      </c>
      <c r="CZ490" s="226">
        <v>1</v>
      </c>
      <c r="DA490" s="226">
        <v>1</v>
      </c>
      <c r="DB490" s="226">
        <v>1</v>
      </c>
      <c r="DC490" s="226">
        <v>1</v>
      </c>
      <c r="DD490" s="227">
        <v>3</v>
      </c>
      <c r="DE490" s="227">
        <v>3</v>
      </c>
      <c r="DF490" s="227">
        <v>3</v>
      </c>
      <c r="DG490" s="227">
        <v>3</v>
      </c>
      <c r="DH490" s="226">
        <v>-9</v>
      </c>
      <c r="DI490" s="226">
        <v>0</v>
      </c>
      <c r="DJ490" s="226">
        <v>-6</v>
      </c>
      <c r="DK490" s="226">
        <v>-4</v>
      </c>
      <c r="DL490" s="227">
        <v>0</v>
      </c>
      <c r="DM490" s="227">
        <v>-6</v>
      </c>
      <c r="DN490" s="227">
        <v>-4</v>
      </c>
      <c r="DO490" s="227">
        <v>-4</v>
      </c>
      <c r="DP490" s="376">
        <f t="shared" si="187"/>
        <v>0</v>
      </c>
      <c r="DQ490" s="226">
        <f t="shared" si="187"/>
        <v>-24.633848339345818</v>
      </c>
      <c r="DR490" s="226">
        <f t="shared" si="187"/>
        <v>40.365949654807103</v>
      </c>
      <c r="DS490" s="226">
        <f t="shared" si="190"/>
        <v>-39</v>
      </c>
      <c r="DT490" s="227">
        <f t="shared" si="190"/>
        <v>0</v>
      </c>
      <c r="DU490" s="227">
        <f t="shared" si="190"/>
        <v>-9.344532937239336E-2</v>
      </c>
      <c r="DV490" s="227">
        <f t="shared" si="190"/>
        <v>-6.3356001340574792</v>
      </c>
      <c r="DW490" s="227">
        <f t="shared" si="190"/>
        <v>-12.731543166814113</v>
      </c>
      <c r="DX490" s="377">
        <f t="shared" si="192"/>
        <v>0.81739130434782614</v>
      </c>
      <c r="DY490" s="377">
        <f t="shared" si="192"/>
        <v>0.73484848484848486</v>
      </c>
      <c r="DZ490" s="377">
        <f t="shared" si="192"/>
        <v>0.73076923076923073</v>
      </c>
      <c r="EA490" s="377">
        <f t="shared" si="191"/>
        <v>0.70608108108108103</v>
      </c>
      <c r="EB490" s="378">
        <f t="shared" si="191"/>
        <v>0.75</v>
      </c>
      <c r="EC490" s="378">
        <f t="shared" si="191"/>
        <v>0.75</v>
      </c>
      <c r="ED490" s="378">
        <f t="shared" si="191"/>
        <v>0.7142857142857143</v>
      </c>
      <c r="EE490" s="378">
        <f t="shared" si="185"/>
        <v>0.71376811594202894</v>
      </c>
      <c r="EG490" s="226">
        <v>116</v>
      </c>
      <c r="EH490" s="226">
        <v>65</v>
      </c>
      <c r="EI490" s="226">
        <v>51</v>
      </c>
      <c r="EJ490" s="226">
        <v>26</v>
      </c>
      <c r="EK490" s="226">
        <v>82</v>
      </c>
      <c r="EL490" s="226">
        <v>1085</v>
      </c>
      <c r="EM490" s="226">
        <v>1077</v>
      </c>
      <c r="EN490" s="379">
        <f t="shared" si="196"/>
        <v>0.56034482758620685</v>
      </c>
      <c r="EO490" s="226">
        <f t="shared" si="197"/>
        <v>50.980392156862742</v>
      </c>
      <c r="EP490" s="379">
        <f t="shared" si="198"/>
        <v>0.7068965517241379</v>
      </c>
      <c r="EQ490" s="226">
        <f t="shared" si="199"/>
        <v>75576.036866359442</v>
      </c>
      <c r="ER490" s="226">
        <f t="shared" si="200"/>
        <v>2011.7610646858557</v>
      </c>
      <c r="ES490" s="292"/>
      <c r="ET490" s="227">
        <v>614</v>
      </c>
      <c r="EU490" s="227">
        <v>422</v>
      </c>
      <c r="EV490" s="227">
        <v>192</v>
      </c>
      <c r="EW490" s="227">
        <v>140</v>
      </c>
      <c r="EX490" s="227">
        <v>94</v>
      </c>
      <c r="EY490" s="227">
        <v>4243</v>
      </c>
      <c r="EZ490" s="227">
        <v>4231</v>
      </c>
      <c r="FA490" s="380">
        <f t="shared" si="202"/>
        <v>0.68729641693811072</v>
      </c>
      <c r="FB490" s="228">
        <f t="shared" si="203"/>
        <v>72.916666666666657</v>
      </c>
      <c r="FC490" s="380">
        <f t="shared" si="204"/>
        <v>0.15309446254071662</v>
      </c>
      <c r="FD490" s="227">
        <f t="shared" si="205"/>
        <v>22154.136224369551</v>
      </c>
      <c r="FE490" s="227">
        <f t="shared" si="206"/>
        <v>2757.4253525565273</v>
      </c>
      <c r="FF490" s="227">
        <v>185</v>
      </c>
      <c r="FG490" s="228">
        <f t="shared" si="201"/>
        <v>74.594594594594597</v>
      </c>
      <c r="FH490" s="227">
        <v>138</v>
      </c>
      <c r="FI490" s="227">
        <v>185</v>
      </c>
      <c r="FJ490" s="227">
        <v>1</v>
      </c>
      <c r="FK490" s="227">
        <f t="shared" si="193"/>
        <v>46</v>
      </c>
      <c r="FL490" s="227">
        <v>12</v>
      </c>
      <c r="FM490" s="227">
        <f t="shared" si="194"/>
        <v>34</v>
      </c>
      <c r="FZ490" s="229"/>
      <c r="GA490" s="229"/>
      <c r="GB490" s="229"/>
      <c r="GC490" s="229"/>
      <c r="GD490" s="229"/>
    </row>
    <row r="491" spans="1:186" s="368" customFormat="1">
      <c r="A491" s="287" t="s">
        <v>1158</v>
      </c>
      <c r="B491" s="369" t="s">
        <v>1159</v>
      </c>
      <c r="C491" s="287" t="s">
        <v>1222</v>
      </c>
      <c r="D491" s="287" t="s">
        <v>3123</v>
      </c>
      <c r="E491" s="369" t="s">
        <v>1223</v>
      </c>
      <c r="F491" s="287">
        <v>488</v>
      </c>
      <c r="G491" s="392" t="s">
        <v>1234</v>
      </c>
      <c r="H491" s="392" t="s">
        <v>1235</v>
      </c>
      <c r="I491" s="287" t="s">
        <v>1226</v>
      </c>
      <c r="J491" s="392" t="s">
        <v>1227</v>
      </c>
      <c r="K491" s="393" t="s">
        <v>749</v>
      </c>
      <c r="L491" s="286" t="s">
        <v>1227</v>
      </c>
      <c r="M491" s="286" t="s">
        <v>3124</v>
      </c>
      <c r="N491" s="372">
        <v>1</v>
      </c>
      <c r="O491" s="373">
        <v>0</v>
      </c>
      <c r="P491" s="373">
        <v>57</v>
      </c>
      <c r="Q491" s="373">
        <v>0</v>
      </c>
      <c r="R491" s="373">
        <v>0</v>
      </c>
      <c r="S491" s="374">
        <v>60</v>
      </c>
      <c r="T491" s="374">
        <v>57</v>
      </c>
      <c r="U491" s="374">
        <v>34</v>
      </c>
      <c r="V491" s="374">
        <v>39</v>
      </c>
      <c r="W491" s="373">
        <v>0</v>
      </c>
      <c r="X491" s="373">
        <v>34</v>
      </c>
      <c r="Y491" s="373">
        <v>0</v>
      </c>
      <c r="Z491" s="373">
        <v>0</v>
      </c>
      <c r="AA491" s="374">
        <v>36</v>
      </c>
      <c r="AB491" s="374">
        <v>32</v>
      </c>
      <c r="AC491" s="374">
        <v>20</v>
      </c>
      <c r="AD491" s="374">
        <v>24</v>
      </c>
      <c r="AE491" s="373">
        <v>0</v>
      </c>
      <c r="AF491" s="373">
        <v>0</v>
      </c>
      <c r="AG491" s="373">
        <v>0</v>
      </c>
      <c r="AH491" s="373">
        <v>0</v>
      </c>
      <c r="AI491" s="374">
        <v>0</v>
      </c>
      <c r="AJ491" s="374">
        <v>0</v>
      </c>
      <c r="AK491" s="374">
        <v>0</v>
      </c>
      <c r="AL491" s="374">
        <v>0</v>
      </c>
      <c r="AM491" s="226">
        <v>0</v>
      </c>
      <c r="AN491" s="226">
        <v>24</v>
      </c>
      <c r="AO491" s="226">
        <v>0</v>
      </c>
      <c r="AP491" s="226">
        <v>0</v>
      </c>
      <c r="AQ491" s="227">
        <v>24</v>
      </c>
      <c r="AR491" s="227">
        <v>26</v>
      </c>
      <c r="AS491" s="227">
        <v>14</v>
      </c>
      <c r="AT491" s="227">
        <v>15</v>
      </c>
      <c r="AU491" s="226">
        <v>0</v>
      </c>
      <c r="AV491" s="226">
        <v>0</v>
      </c>
      <c r="AW491" s="226">
        <v>0</v>
      </c>
      <c r="AX491" s="226"/>
      <c r="AY491" s="227">
        <v>14</v>
      </c>
      <c r="AZ491" s="227">
        <v>14</v>
      </c>
      <c r="BA491" s="227">
        <v>14</v>
      </c>
      <c r="BB491" s="227">
        <v>15</v>
      </c>
      <c r="BC491" s="226">
        <f t="shared" si="207"/>
        <v>0</v>
      </c>
      <c r="BD491" s="226">
        <f t="shared" si="207"/>
        <v>24.063555667861859</v>
      </c>
      <c r="BE491" s="226">
        <f t="shared" si="207"/>
        <v>0.34558394399885317</v>
      </c>
      <c r="BF491" s="226">
        <f t="shared" si="207"/>
        <v>0</v>
      </c>
      <c r="BG491" s="218">
        <f t="shared" si="186"/>
        <v>10</v>
      </c>
      <c r="BH491" s="218">
        <f t="shared" si="186"/>
        <v>11</v>
      </c>
      <c r="BI491" s="218">
        <f t="shared" si="186"/>
        <v>-1</v>
      </c>
      <c r="BJ491" s="218">
        <f t="shared" si="186"/>
        <v>-1</v>
      </c>
      <c r="BK491" s="226">
        <f t="shared" si="209"/>
        <v>0</v>
      </c>
      <c r="BL491" s="226">
        <f t="shared" si="209"/>
        <v>-6.3555667861858067E-2</v>
      </c>
      <c r="BM491" s="226">
        <f t="shared" si="209"/>
        <v>-0.34558394399885317</v>
      </c>
      <c r="BN491" s="226">
        <f t="shared" si="209"/>
        <v>0</v>
      </c>
      <c r="BO491" s="227">
        <f t="shared" si="209"/>
        <v>0</v>
      </c>
      <c r="BP491" s="227">
        <f t="shared" si="208"/>
        <v>1</v>
      </c>
      <c r="BQ491" s="227">
        <f t="shared" si="208"/>
        <v>1</v>
      </c>
      <c r="BR491" s="227">
        <f t="shared" si="208"/>
        <v>1</v>
      </c>
      <c r="BS491" s="226">
        <v>0</v>
      </c>
      <c r="BT491" s="226">
        <v>0</v>
      </c>
      <c r="BU491" s="226">
        <v>0</v>
      </c>
      <c r="BV491" s="226">
        <v>0</v>
      </c>
      <c r="BW491" s="227">
        <v>0</v>
      </c>
      <c r="BX491" s="227">
        <v>1</v>
      </c>
      <c r="BY491" s="227">
        <v>1</v>
      </c>
      <c r="BZ491" s="227">
        <v>1</v>
      </c>
      <c r="CA491" s="226">
        <v>0</v>
      </c>
      <c r="CB491" s="226">
        <f>IFERROR(VLOOKUP($G491,[12]ITEM!$B$2:$AC$939,26,0),0)</f>
        <v>6.3555667861858067E-2</v>
      </c>
      <c r="CC491" s="226">
        <f>IFERROR(VLOOKUP($G491,[12]ITEM!$B$2:$AC$939,27,0),0)</f>
        <v>0.34558394399885317</v>
      </c>
      <c r="CD491" s="226">
        <f>IFERROR(VLOOKUP($G491,[12]ITEM!$B$2:$AC$939,28,0),0)</f>
        <v>0</v>
      </c>
      <c r="CE491" s="227">
        <v>0</v>
      </c>
      <c r="CF491" s="227">
        <v>0</v>
      </c>
      <c r="CG491" s="227">
        <v>0</v>
      </c>
      <c r="CH491" s="227">
        <v>0</v>
      </c>
      <c r="CI491" s="375"/>
      <c r="CJ491" s="226">
        <f t="shared" si="189"/>
        <v>0</v>
      </c>
      <c r="CK491" s="226">
        <f t="shared" si="189"/>
        <v>0</v>
      </c>
      <c r="CL491" s="226">
        <f t="shared" si="189"/>
        <v>0</v>
      </c>
      <c r="CM491" s="226">
        <f t="shared" si="188"/>
        <v>0</v>
      </c>
      <c r="CN491" s="227">
        <f t="shared" si="188"/>
        <v>10</v>
      </c>
      <c r="CO491" s="227">
        <f t="shared" si="188"/>
        <v>10.591666714201732</v>
      </c>
      <c r="CP491" s="227">
        <f t="shared" si="188"/>
        <v>5.7381467961216011</v>
      </c>
      <c r="CQ491" s="227">
        <f t="shared" si="188"/>
        <v>6.3497741895412547</v>
      </c>
      <c r="CR491" s="226">
        <v>0</v>
      </c>
      <c r="CS491" s="226"/>
      <c r="CT491" s="226"/>
      <c r="CU491" s="226"/>
      <c r="CV491" s="227">
        <f t="shared" si="195"/>
        <v>10</v>
      </c>
      <c r="CW491" s="227">
        <f>CV491*(1+('[13]GROWTH (YoY)'!AR491/100))</f>
        <v>10.591666714201732</v>
      </c>
      <c r="CX491" s="227">
        <f>CW491*(1+('[13]GROWTH (YoY)'!AS491/100))</f>
        <v>5.7381467961216011</v>
      </c>
      <c r="CY491" s="227">
        <f>CX491*(1+('[13]GROWTH (YoY)'!AT491/100))</f>
        <v>6.3497741895412547</v>
      </c>
      <c r="CZ491" s="226">
        <v>0</v>
      </c>
      <c r="DA491" s="226">
        <v>0</v>
      </c>
      <c r="DB491" s="226">
        <v>0</v>
      </c>
      <c r="DC491" s="226">
        <v>0</v>
      </c>
      <c r="DD491" s="227">
        <v>0</v>
      </c>
      <c r="DE491" s="227">
        <v>0</v>
      </c>
      <c r="DF491" s="227">
        <v>0</v>
      </c>
      <c r="DG491" s="227">
        <v>0</v>
      </c>
      <c r="DH491" s="226">
        <v>0</v>
      </c>
      <c r="DI491" s="226">
        <v>0</v>
      </c>
      <c r="DJ491" s="226">
        <v>0</v>
      </c>
      <c r="DK491" s="226">
        <v>0</v>
      </c>
      <c r="DL491" s="227">
        <v>0</v>
      </c>
      <c r="DM491" s="227">
        <v>0</v>
      </c>
      <c r="DN491" s="227">
        <v>0</v>
      </c>
      <c r="DO491" s="227">
        <v>0</v>
      </c>
      <c r="DP491" s="376">
        <f t="shared" si="187"/>
        <v>0</v>
      </c>
      <c r="DQ491" s="226">
        <f t="shared" si="187"/>
        <v>24.063555667861859</v>
      </c>
      <c r="DR491" s="226">
        <f t="shared" si="187"/>
        <v>0.34558394399885317</v>
      </c>
      <c r="DS491" s="226">
        <f t="shared" si="190"/>
        <v>0</v>
      </c>
      <c r="DT491" s="227">
        <f t="shared" si="190"/>
        <v>0</v>
      </c>
      <c r="DU491" s="227">
        <f t="shared" si="190"/>
        <v>0.40833328579826755</v>
      </c>
      <c r="DV491" s="227">
        <f t="shared" si="190"/>
        <v>-6.7381467961216011</v>
      </c>
      <c r="DW491" s="227">
        <f t="shared" si="190"/>
        <v>-7.3497741895412547</v>
      </c>
      <c r="DX491" s="377">
        <f t="shared" si="192"/>
        <v>0</v>
      </c>
      <c r="DY491" s="377">
        <f t="shared" si="192"/>
        <v>0.59649122807017541</v>
      </c>
      <c r="DZ491" s="377">
        <f t="shared" si="192"/>
        <v>0</v>
      </c>
      <c r="EA491" s="377">
        <f t="shared" si="191"/>
        <v>0</v>
      </c>
      <c r="EB491" s="378">
        <f t="shared" si="191"/>
        <v>0.6</v>
      </c>
      <c r="EC491" s="378">
        <f t="shared" si="191"/>
        <v>0.56140350877192979</v>
      </c>
      <c r="ED491" s="378">
        <f t="shared" si="191"/>
        <v>0.58823529411764708</v>
      </c>
      <c r="EE491" s="378">
        <f t="shared" si="185"/>
        <v>0.61538461538461542</v>
      </c>
      <c r="EG491" s="226">
        <v>0</v>
      </c>
      <c r="EH491" s="226">
        <v>0</v>
      </c>
      <c r="EI491" s="226">
        <v>0</v>
      </c>
      <c r="EJ491" s="226">
        <v>0</v>
      </c>
      <c r="EK491" s="226">
        <v>0</v>
      </c>
      <c r="EL491" s="226">
        <v>3</v>
      </c>
      <c r="EM491" s="226">
        <v>1</v>
      </c>
      <c r="EN491" s="379">
        <f t="shared" si="196"/>
        <v>0</v>
      </c>
      <c r="EO491" s="226">
        <f t="shared" si="197"/>
        <v>0</v>
      </c>
      <c r="EP491" s="379">
        <f t="shared" si="198"/>
        <v>0</v>
      </c>
      <c r="EQ491" s="226">
        <f t="shared" si="199"/>
        <v>0</v>
      </c>
      <c r="ER491" s="226">
        <f t="shared" si="200"/>
        <v>0</v>
      </c>
      <c r="ES491" s="292"/>
      <c r="ET491" s="227">
        <v>67</v>
      </c>
      <c r="EU491" s="227">
        <v>40</v>
      </c>
      <c r="EV491" s="227">
        <v>27</v>
      </c>
      <c r="EW491" s="227">
        <v>15</v>
      </c>
      <c r="EX491" s="227">
        <v>15</v>
      </c>
      <c r="EY491" s="227">
        <v>616</v>
      </c>
      <c r="EZ491" s="227">
        <v>612</v>
      </c>
      <c r="FA491" s="380">
        <f t="shared" si="202"/>
        <v>0.59701492537313428</v>
      </c>
      <c r="FB491" s="228">
        <f t="shared" si="203"/>
        <v>55.555555555555557</v>
      </c>
      <c r="FC491" s="380">
        <f t="shared" si="204"/>
        <v>0.22388059701492538</v>
      </c>
      <c r="FD491" s="227">
        <f t="shared" si="205"/>
        <v>24350.64935064935</v>
      </c>
      <c r="FE491" s="227">
        <f t="shared" si="206"/>
        <v>2042.4836601307188</v>
      </c>
      <c r="FF491" s="227">
        <v>26</v>
      </c>
      <c r="FG491" s="228">
        <f t="shared" si="201"/>
        <v>57.692307692307686</v>
      </c>
      <c r="FH491" s="227">
        <v>15</v>
      </c>
      <c r="FI491" s="227">
        <v>26</v>
      </c>
      <c r="FJ491" s="227">
        <v>0</v>
      </c>
      <c r="FK491" s="227">
        <f t="shared" si="193"/>
        <v>11</v>
      </c>
      <c r="FL491" s="227">
        <v>1</v>
      </c>
      <c r="FM491" s="227">
        <f t="shared" si="194"/>
        <v>10</v>
      </c>
      <c r="FZ491" s="229"/>
      <c r="GA491" s="229"/>
      <c r="GB491" s="229"/>
      <c r="GC491" s="229"/>
      <c r="GD491" s="229"/>
    </row>
    <row r="492" spans="1:186" s="368" customFormat="1">
      <c r="A492" s="287" t="s">
        <v>1158</v>
      </c>
      <c r="B492" s="369" t="s">
        <v>1159</v>
      </c>
      <c r="C492" s="287" t="s">
        <v>1222</v>
      </c>
      <c r="D492" s="287" t="s">
        <v>3123</v>
      </c>
      <c r="E492" s="369" t="s">
        <v>1223</v>
      </c>
      <c r="F492" s="287">
        <v>489</v>
      </c>
      <c r="G492" s="392" t="s">
        <v>1236</v>
      </c>
      <c r="H492" s="392" t="s">
        <v>1237</v>
      </c>
      <c r="I492" s="287" t="s">
        <v>1226</v>
      </c>
      <c r="J492" s="392" t="s">
        <v>1227</v>
      </c>
      <c r="K492" s="393" t="s">
        <v>749</v>
      </c>
      <c r="L492" s="286" t="s">
        <v>1227</v>
      </c>
      <c r="M492" s="286" t="s">
        <v>3124</v>
      </c>
      <c r="N492" s="372">
        <v>1</v>
      </c>
      <c r="O492" s="373">
        <v>47</v>
      </c>
      <c r="P492" s="373">
        <v>14</v>
      </c>
      <c r="Q492" s="373">
        <v>212</v>
      </c>
      <c r="R492" s="373">
        <v>94</v>
      </c>
      <c r="S492" s="374">
        <v>14</v>
      </c>
      <c r="T492" s="374">
        <v>221</v>
      </c>
      <c r="U492" s="374">
        <v>98</v>
      </c>
      <c r="V492" s="374">
        <v>227</v>
      </c>
      <c r="W492" s="373">
        <v>28</v>
      </c>
      <c r="X492" s="373">
        <v>10</v>
      </c>
      <c r="Y492" s="373">
        <v>152</v>
      </c>
      <c r="Z492" s="373">
        <v>68</v>
      </c>
      <c r="AA492" s="374">
        <v>10</v>
      </c>
      <c r="AB492" s="374">
        <v>161</v>
      </c>
      <c r="AC492" s="374">
        <v>71</v>
      </c>
      <c r="AD492" s="374">
        <v>162</v>
      </c>
      <c r="AE492" s="373">
        <v>1</v>
      </c>
      <c r="AF492" s="373">
        <v>0</v>
      </c>
      <c r="AG492" s="373">
        <v>2</v>
      </c>
      <c r="AH492" s="373">
        <v>1</v>
      </c>
      <c r="AI492" s="374">
        <v>0</v>
      </c>
      <c r="AJ492" s="374">
        <v>2</v>
      </c>
      <c r="AK492" s="374">
        <v>1</v>
      </c>
      <c r="AL492" s="374">
        <v>2</v>
      </c>
      <c r="AM492" s="226">
        <v>20</v>
      </c>
      <c r="AN492" s="226">
        <v>4</v>
      </c>
      <c r="AO492" s="226">
        <v>60</v>
      </c>
      <c r="AP492" s="226">
        <v>27</v>
      </c>
      <c r="AQ492" s="227">
        <v>4</v>
      </c>
      <c r="AR492" s="227">
        <v>60</v>
      </c>
      <c r="AS492" s="227">
        <v>27</v>
      </c>
      <c r="AT492" s="227">
        <v>65</v>
      </c>
      <c r="AU492" s="226">
        <v>5</v>
      </c>
      <c r="AV492" s="226">
        <v>2</v>
      </c>
      <c r="AW492" s="226">
        <v>20</v>
      </c>
      <c r="AX492" s="226">
        <v>9</v>
      </c>
      <c r="AY492" s="227">
        <v>2</v>
      </c>
      <c r="AZ492" s="227">
        <v>28</v>
      </c>
      <c r="BA492" s="227">
        <v>12</v>
      </c>
      <c r="BB492" s="227">
        <v>30</v>
      </c>
      <c r="BC492" s="226">
        <f t="shared" si="207"/>
        <v>15</v>
      </c>
      <c r="BD492" s="226">
        <f t="shared" si="207"/>
        <v>1</v>
      </c>
      <c r="BE492" s="226">
        <f t="shared" si="207"/>
        <v>39</v>
      </c>
      <c r="BF492" s="226">
        <f t="shared" si="207"/>
        <v>17</v>
      </c>
      <c r="BG492" s="218">
        <f t="shared" si="186"/>
        <v>1</v>
      </c>
      <c r="BH492" s="218">
        <f t="shared" si="186"/>
        <v>31</v>
      </c>
      <c r="BI492" s="218">
        <f t="shared" si="186"/>
        <v>14</v>
      </c>
      <c r="BJ492" s="218">
        <f t="shared" si="186"/>
        <v>34</v>
      </c>
      <c r="BK492" s="226">
        <f t="shared" si="209"/>
        <v>0</v>
      </c>
      <c r="BL492" s="226">
        <f t="shared" si="209"/>
        <v>1</v>
      </c>
      <c r="BM492" s="226">
        <f t="shared" si="209"/>
        <v>1</v>
      </c>
      <c r="BN492" s="226">
        <f t="shared" si="209"/>
        <v>1</v>
      </c>
      <c r="BO492" s="227">
        <f t="shared" si="209"/>
        <v>1</v>
      </c>
      <c r="BP492" s="227">
        <f t="shared" si="208"/>
        <v>1</v>
      </c>
      <c r="BQ492" s="227">
        <f t="shared" si="208"/>
        <v>1</v>
      </c>
      <c r="BR492" s="227">
        <f t="shared" si="208"/>
        <v>1</v>
      </c>
      <c r="BS492" s="226">
        <v>0</v>
      </c>
      <c r="BT492" s="226">
        <v>1</v>
      </c>
      <c r="BU492" s="226">
        <v>1</v>
      </c>
      <c r="BV492" s="226">
        <v>1</v>
      </c>
      <c r="BW492" s="227">
        <v>1</v>
      </c>
      <c r="BX492" s="227">
        <v>1</v>
      </c>
      <c r="BY492" s="227">
        <v>1</v>
      </c>
      <c r="BZ492" s="227">
        <v>1</v>
      </c>
      <c r="CA492" s="226">
        <v>0</v>
      </c>
      <c r="CB492" s="226">
        <f>IFERROR(VLOOKUP($G492,[12]ITEM!$B$2:$AC$939,26,0),0)</f>
        <v>0</v>
      </c>
      <c r="CC492" s="226">
        <f>IFERROR(VLOOKUP($G492,[12]ITEM!$B$2:$AC$939,27,0),0)</f>
        <v>0</v>
      </c>
      <c r="CD492" s="226">
        <f>IFERROR(VLOOKUP($G492,[12]ITEM!$B$2:$AC$939,28,0),0)</f>
        <v>0</v>
      </c>
      <c r="CE492" s="227">
        <v>0</v>
      </c>
      <c r="CF492" s="227">
        <v>0</v>
      </c>
      <c r="CG492" s="227">
        <v>0</v>
      </c>
      <c r="CH492" s="227">
        <v>0</v>
      </c>
      <c r="CI492" s="375"/>
      <c r="CJ492" s="226">
        <f t="shared" si="189"/>
        <v>14</v>
      </c>
      <c r="CK492" s="226">
        <f t="shared" si="189"/>
        <v>18</v>
      </c>
      <c r="CL492" s="226">
        <f t="shared" si="189"/>
        <v>22</v>
      </c>
      <c r="CM492" s="226">
        <f t="shared" si="188"/>
        <v>21</v>
      </c>
      <c r="CN492" s="227">
        <f t="shared" si="188"/>
        <v>1</v>
      </c>
      <c r="CO492" s="227">
        <f t="shared" si="188"/>
        <v>-243.01925167597909</v>
      </c>
      <c r="CP492" s="227">
        <f t="shared" si="188"/>
        <v>-97.507952893254966</v>
      </c>
      <c r="CQ492" s="227">
        <f t="shared" si="188"/>
        <v>-260.89983190953058</v>
      </c>
      <c r="CR492" s="226">
        <v>1</v>
      </c>
      <c r="CS492" s="226">
        <v>0</v>
      </c>
      <c r="CT492" s="226">
        <v>4</v>
      </c>
      <c r="CU492" s="226">
        <v>2</v>
      </c>
      <c r="CV492" s="227">
        <f t="shared" si="195"/>
        <v>-17</v>
      </c>
      <c r="CW492" s="227">
        <f>CV492*(1+('[13]GROWTH (YoY)'!AR492/100))</f>
        <v>-262.01925167597909</v>
      </c>
      <c r="CX492" s="227">
        <f>CW492*(1+('[13]GROWTH (YoY)'!AS492/100))</f>
        <v>-116.50795289325497</v>
      </c>
      <c r="CY492" s="227">
        <f>CX492*(1+('[13]GROWTH (YoY)'!AT492/100))</f>
        <v>-281.89983190953058</v>
      </c>
      <c r="CZ492" s="226">
        <v>0</v>
      </c>
      <c r="DA492" s="226">
        <v>0</v>
      </c>
      <c r="DB492" s="226">
        <v>0</v>
      </c>
      <c r="DC492" s="226">
        <v>0</v>
      </c>
      <c r="DD492" s="227">
        <v>1</v>
      </c>
      <c r="DE492" s="227">
        <v>1</v>
      </c>
      <c r="DF492" s="227">
        <v>1</v>
      </c>
      <c r="DG492" s="227">
        <v>2</v>
      </c>
      <c r="DH492" s="226">
        <v>13</v>
      </c>
      <c r="DI492" s="226">
        <v>18</v>
      </c>
      <c r="DJ492" s="226">
        <v>18</v>
      </c>
      <c r="DK492" s="226">
        <v>19</v>
      </c>
      <c r="DL492" s="227">
        <v>17</v>
      </c>
      <c r="DM492" s="227">
        <v>18</v>
      </c>
      <c r="DN492" s="227">
        <v>18</v>
      </c>
      <c r="DO492" s="227">
        <v>19</v>
      </c>
      <c r="DP492" s="376">
        <f t="shared" si="187"/>
        <v>1</v>
      </c>
      <c r="DQ492" s="226">
        <f t="shared" si="187"/>
        <v>-17</v>
      </c>
      <c r="DR492" s="226">
        <f t="shared" si="187"/>
        <v>17</v>
      </c>
      <c r="DS492" s="226">
        <f t="shared" si="190"/>
        <v>-4</v>
      </c>
      <c r="DT492" s="227">
        <f t="shared" si="190"/>
        <v>0</v>
      </c>
      <c r="DU492" s="227">
        <f t="shared" si="190"/>
        <v>274.01925167597909</v>
      </c>
      <c r="DV492" s="227">
        <f t="shared" si="190"/>
        <v>111.50795289325497</v>
      </c>
      <c r="DW492" s="227">
        <f t="shared" si="190"/>
        <v>294.89983190953058</v>
      </c>
      <c r="DX492" s="377">
        <f t="shared" si="192"/>
        <v>0.5957446808510638</v>
      </c>
      <c r="DY492" s="377">
        <f t="shared" si="192"/>
        <v>0.7142857142857143</v>
      </c>
      <c r="DZ492" s="377">
        <f t="shared" si="192"/>
        <v>0.71698113207547165</v>
      </c>
      <c r="EA492" s="377">
        <f t="shared" si="191"/>
        <v>0.72340425531914898</v>
      </c>
      <c r="EB492" s="378">
        <f t="shared" si="191"/>
        <v>0.7142857142857143</v>
      </c>
      <c r="EC492" s="378">
        <f t="shared" si="191"/>
        <v>0.72850678733031671</v>
      </c>
      <c r="ED492" s="378">
        <f t="shared" si="191"/>
        <v>0.72448979591836737</v>
      </c>
      <c r="EE492" s="378">
        <f t="shared" si="185"/>
        <v>0.71365638766519823</v>
      </c>
      <c r="EG492" s="226">
        <v>27</v>
      </c>
      <c r="EH492" s="226">
        <v>15</v>
      </c>
      <c r="EI492" s="226">
        <v>12</v>
      </c>
      <c r="EJ492" s="226">
        <v>4</v>
      </c>
      <c r="EK492" s="226">
        <v>21</v>
      </c>
      <c r="EL492" s="226">
        <v>338</v>
      </c>
      <c r="EM492" s="226">
        <v>315</v>
      </c>
      <c r="EN492" s="379">
        <f t="shared" si="196"/>
        <v>0.55555555555555558</v>
      </c>
      <c r="EO492" s="226">
        <f t="shared" si="197"/>
        <v>33.333333333333329</v>
      </c>
      <c r="EP492" s="379">
        <f t="shared" si="198"/>
        <v>0.77777777777777779</v>
      </c>
      <c r="EQ492" s="226">
        <f t="shared" si="199"/>
        <v>62130.1775147929</v>
      </c>
      <c r="ER492" s="226">
        <f t="shared" si="200"/>
        <v>1058.2010582010582</v>
      </c>
      <c r="ES492" s="292"/>
      <c r="ET492" s="227">
        <v>16</v>
      </c>
      <c r="EU492" s="227">
        <v>8</v>
      </c>
      <c r="EV492" s="227">
        <v>8</v>
      </c>
      <c r="EW492" s="227">
        <v>5</v>
      </c>
      <c r="EX492" s="227">
        <v>4</v>
      </c>
      <c r="EY492" s="227">
        <v>231</v>
      </c>
      <c r="EZ492" s="227">
        <v>208</v>
      </c>
      <c r="FA492" s="380">
        <f t="shared" si="202"/>
        <v>0.5</v>
      </c>
      <c r="FB492" s="228">
        <f t="shared" si="203"/>
        <v>62.5</v>
      </c>
      <c r="FC492" s="380">
        <f t="shared" si="204"/>
        <v>0.25</v>
      </c>
      <c r="FD492" s="227">
        <f t="shared" si="205"/>
        <v>17316.017316017314</v>
      </c>
      <c r="FE492" s="227">
        <f t="shared" si="206"/>
        <v>2003.2051282051282</v>
      </c>
      <c r="FF492" s="227">
        <v>8</v>
      </c>
      <c r="FG492" s="228">
        <f t="shared" si="201"/>
        <v>62.5</v>
      </c>
      <c r="FH492" s="227">
        <v>5</v>
      </c>
      <c r="FI492" s="227">
        <v>8</v>
      </c>
      <c r="FJ492" s="227">
        <v>0</v>
      </c>
      <c r="FK492" s="227">
        <f t="shared" si="193"/>
        <v>3</v>
      </c>
      <c r="FL492" s="227">
        <v>0</v>
      </c>
      <c r="FM492" s="227">
        <f t="shared" si="194"/>
        <v>3</v>
      </c>
      <c r="FZ492" s="229"/>
      <c r="GA492" s="229"/>
      <c r="GB492" s="229"/>
      <c r="GC492" s="229"/>
      <c r="GD492" s="229"/>
    </row>
    <row r="493" spans="1:186" s="368" customFormat="1">
      <c r="A493" s="287" t="s">
        <v>1158</v>
      </c>
      <c r="B493" s="369" t="s">
        <v>1159</v>
      </c>
      <c r="C493" s="287" t="s">
        <v>1222</v>
      </c>
      <c r="D493" s="287" t="s">
        <v>3123</v>
      </c>
      <c r="E493" s="369" t="s">
        <v>1223</v>
      </c>
      <c r="F493" s="287">
        <v>490</v>
      </c>
      <c r="G493" s="392" t="s">
        <v>1238</v>
      </c>
      <c r="H493" s="392" t="s">
        <v>1239</v>
      </c>
      <c r="I493" s="287" t="s">
        <v>1226</v>
      </c>
      <c r="J493" s="392" t="s">
        <v>1227</v>
      </c>
      <c r="K493" s="393" t="s">
        <v>749</v>
      </c>
      <c r="L493" s="286" t="s">
        <v>1227</v>
      </c>
      <c r="M493" s="286" t="s">
        <v>3124</v>
      </c>
      <c r="N493" s="372">
        <v>1</v>
      </c>
      <c r="O493" s="373">
        <v>144</v>
      </c>
      <c r="P493" s="373">
        <v>115</v>
      </c>
      <c r="Q493" s="373">
        <v>769</v>
      </c>
      <c r="R493" s="373">
        <v>163</v>
      </c>
      <c r="S493" s="374">
        <v>120</v>
      </c>
      <c r="T493" s="374">
        <v>803</v>
      </c>
      <c r="U493" s="374">
        <v>170</v>
      </c>
      <c r="V493" s="374">
        <v>319</v>
      </c>
      <c r="W493" s="373">
        <v>90</v>
      </c>
      <c r="X493" s="373">
        <v>80</v>
      </c>
      <c r="Y493" s="373">
        <v>536</v>
      </c>
      <c r="Z493" s="373">
        <v>114</v>
      </c>
      <c r="AA493" s="374">
        <v>85</v>
      </c>
      <c r="AB493" s="374">
        <v>569</v>
      </c>
      <c r="AC493" s="374">
        <v>120</v>
      </c>
      <c r="AD493" s="374">
        <v>228</v>
      </c>
      <c r="AE493" s="373">
        <v>2</v>
      </c>
      <c r="AF493" s="373">
        <v>1</v>
      </c>
      <c r="AG493" s="373">
        <v>6</v>
      </c>
      <c r="AH493" s="373">
        <v>1</v>
      </c>
      <c r="AI493" s="374">
        <v>1</v>
      </c>
      <c r="AJ493" s="374">
        <v>6</v>
      </c>
      <c r="AK493" s="374">
        <v>1</v>
      </c>
      <c r="AL493" s="374">
        <v>3</v>
      </c>
      <c r="AM493" s="226">
        <v>54</v>
      </c>
      <c r="AN493" s="226">
        <v>35</v>
      </c>
      <c r="AO493" s="226">
        <v>233</v>
      </c>
      <c r="AP493" s="226">
        <v>50</v>
      </c>
      <c r="AQ493" s="227">
        <v>35</v>
      </c>
      <c r="AR493" s="227">
        <v>234</v>
      </c>
      <c r="AS493" s="227">
        <v>50</v>
      </c>
      <c r="AT493" s="227">
        <v>91</v>
      </c>
      <c r="AU493" s="226">
        <v>32</v>
      </c>
      <c r="AV493" s="226">
        <v>24</v>
      </c>
      <c r="AW493" s="226">
        <v>156</v>
      </c>
      <c r="AX493" s="226">
        <v>33</v>
      </c>
      <c r="AY493" s="227">
        <v>23</v>
      </c>
      <c r="AZ493" s="227">
        <v>147</v>
      </c>
      <c r="BA493" s="227">
        <v>31</v>
      </c>
      <c r="BB493" s="227">
        <v>57</v>
      </c>
      <c r="BC493" s="226">
        <f t="shared" si="207"/>
        <v>22</v>
      </c>
      <c r="BD493" s="226">
        <f t="shared" si="207"/>
        <v>5.1500055029573115</v>
      </c>
      <c r="BE493" s="226">
        <f t="shared" si="207"/>
        <v>65.253154922330381</v>
      </c>
      <c r="BF493" s="226">
        <f t="shared" si="207"/>
        <v>5</v>
      </c>
      <c r="BG493" s="218">
        <f t="shared" si="186"/>
        <v>5</v>
      </c>
      <c r="BH493" s="218">
        <f t="shared" si="186"/>
        <v>65</v>
      </c>
      <c r="BI493" s="218">
        <f t="shared" si="186"/>
        <v>6</v>
      </c>
      <c r="BJ493" s="218">
        <f t="shared" si="186"/>
        <v>20</v>
      </c>
      <c r="BK493" s="226">
        <f t="shared" si="209"/>
        <v>0</v>
      </c>
      <c r="BL493" s="226">
        <f t="shared" si="209"/>
        <v>5.8499944970426885</v>
      </c>
      <c r="BM493" s="226">
        <f t="shared" si="209"/>
        <v>11.746845077669619</v>
      </c>
      <c r="BN493" s="226">
        <f t="shared" si="209"/>
        <v>12</v>
      </c>
      <c r="BO493" s="227">
        <f t="shared" si="209"/>
        <v>7</v>
      </c>
      <c r="BP493" s="227">
        <f t="shared" si="208"/>
        <v>22</v>
      </c>
      <c r="BQ493" s="227">
        <f t="shared" si="208"/>
        <v>13</v>
      </c>
      <c r="BR493" s="227">
        <f t="shared" si="208"/>
        <v>14</v>
      </c>
      <c r="BS493" s="226">
        <v>0</v>
      </c>
      <c r="BT493" s="226">
        <v>7</v>
      </c>
      <c r="BU493" s="226">
        <v>19</v>
      </c>
      <c r="BV493" s="226">
        <v>12</v>
      </c>
      <c r="BW493" s="227">
        <v>7</v>
      </c>
      <c r="BX493" s="227">
        <v>22</v>
      </c>
      <c r="BY493" s="227">
        <v>13</v>
      </c>
      <c r="BZ493" s="227">
        <v>14</v>
      </c>
      <c r="CA493" s="226">
        <v>0</v>
      </c>
      <c r="CB493" s="226">
        <f>IFERROR(VLOOKUP($G493,[12]ITEM!$B$2:$AC$939,26,0),0)</f>
        <v>1.1500055029573117</v>
      </c>
      <c r="CC493" s="226">
        <f>IFERROR(VLOOKUP($G493,[12]ITEM!$B$2:$AC$939,27,0),0)</f>
        <v>7.2531549223303804</v>
      </c>
      <c r="CD493" s="226">
        <f>IFERROR(VLOOKUP($G493,[12]ITEM!$B$2:$AC$939,28,0),0)</f>
        <v>0</v>
      </c>
      <c r="CE493" s="227">
        <v>0</v>
      </c>
      <c r="CF493" s="227">
        <v>0</v>
      </c>
      <c r="CG493" s="227">
        <v>0</v>
      </c>
      <c r="CH493" s="227">
        <v>0</v>
      </c>
      <c r="CI493" s="375"/>
      <c r="CJ493" s="226">
        <f t="shared" si="189"/>
        <v>22</v>
      </c>
      <c r="CK493" s="226">
        <f t="shared" si="189"/>
        <v>17</v>
      </c>
      <c r="CL493" s="226">
        <f t="shared" si="189"/>
        <v>87</v>
      </c>
      <c r="CM493" s="226">
        <f t="shared" si="188"/>
        <v>22</v>
      </c>
      <c r="CN493" s="227">
        <f t="shared" si="188"/>
        <v>5</v>
      </c>
      <c r="CO493" s="227">
        <f t="shared" si="188"/>
        <v>-56.466232324063967</v>
      </c>
      <c r="CP493" s="227">
        <f t="shared" si="188"/>
        <v>0.40358202094791373</v>
      </c>
      <c r="CQ493" s="227">
        <f t="shared" si="188"/>
        <v>-11.486774102558805</v>
      </c>
      <c r="CR493" s="226">
        <v>19</v>
      </c>
      <c r="CS493" s="226">
        <v>12</v>
      </c>
      <c r="CT493" s="226">
        <v>82</v>
      </c>
      <c r="CU493" s="226">
        <v>17</v>
      </c>
      <c r="CV493" s="227">
        <f t="shared" si="195"/>
        <v>-11</v>
      </c>
      <c r="CW493" s="227">
        <f>CV493*(1+('[13]GROWTH (YoY)'!AR493/100))</f>
        <v>-73.466232324063967</v>
      </c>
      <c r="CX493" s="227">
        <f>CW493*(1+('[13]GROWTH (YoY)'!AS493/100))</f>
        <v>-15.596417979052086</v>
      </c>
      <c r="CY493" s="227">
        <f>CX493*(1+('[13]GROWTH (YoY)'!AT493/100))</f>
        <v>-28.486774102558805</v>
      </c>
      <c r="CZ493" s="226">
        <v>0</v>
      </c>
      <c r="DA493" s="226">
        <v>0</v>
      </c>
      <c r="DB493" s="226">
        <v>0</v>
      </c>
      <c r="DC493" s="226">
        <v>0</v>
      </c>
      <c r="DD493" s="227">
        <v>11</v>
      </c>
      <c r="DE493" s="227">
        <v>12</v>
      </c>
      <c r="DF493" s="227">
        <v>11</v>
      </c>
      <c r="DG493" s="227">
        <v>12</v>
      </c>
      <c r="DH493" s="226">
        <v>3</v>
      </c>
      <c r="DI493" s="226">
        <v>5</v>
      </c>
      <c r="DJ493" s="226">
        <v>5</v>
      </c>
      <c r="DK493" s="226">
        <v>5</v>
      </c>
      <c r="DL493" s="227">
        <v>5</v>
      </c>
      <c r="DM493" s="227">
        <v>5</v>
      </c>
      <c r="DN493" s="227">
        <v>5</v>
      </c>
      <c r="DO493" s="227">
        <v>5</v>
      </c>
      <c r="DP493" s="376">
        <f t="shared" si="187"/>
        <v>0</v>
      </c>
      <c r="DQ493" s="226">
        <f t="shared" si="187"/>
        <v>-11.849994497042688</v>
      </c>
      <c r="DR493" s="226">
        <f t="shared" si="187"/>
        <v>-21.746845077669619</v>
      </c>
      <c r="DS493" s="226">
        <f t="shared" si="190"/>
        <v>-17</v>
      </c>
      <c r="DT493" s="227">
        <f t="shared" si="190"/>
        <v>0</v>
      </c>
      <c r="DU493" s="227">
        <f t="shared" si="190"/>
        <v>121.46623232406397</v>
      </c>
      <c r="DV493" s="227">
        <f t="shared" si="190"/>
        <v>5.5964179790520863</v>
      </c>
      <c r="DW493" s="227">
        <f t="shared" si="190"/>
        <v>31.486774102558805</v>
      </c>
      <c r="DX493" s="377">
        <f t="shared" si="192"/>
        <v>0.625</v>
      </c>
      <c r="DY493" s="377">
        <f t="shared" si="192"/>
        <v>0.69565217391304346</v>
      </c>
      <c r="DZ493" s="377">
        <f t="shared" si="192"/>
        <v>0.69700910273081929</v>
      </c>
      <c r="EA493" s="377">
        <f t="shared" si="191"/>
        <v>0.69938650306748462</v>
      </c>
      <c r="EB493" s="378">
        <f t="shared" si="191"/>
        <v>0.70833333333333337</v>
      </c>
      <c r="EC493" s="378">
        <f t="shared" si="191"/>
        <v>0.70859277708592772</v>
      </c>
      <c r="ED493" s="378">
        <f t="shared" si="191"/>
        <v>0.70588235294117652</v>
      </c>
      <c r="EE493" s="378">
        <f t="shared" si="185"/>
        <v>0.71473354231974917</v>
      </c>
      <c r="EG493" s="226">
        <v>144</v>
      </c>
      <c r="EH493" s="226">
        <v>90</v>
      </c>
      <c r="EI493" s="226">
        <v>54</v>
      </c>
      <c r="EJ493" s="226">
        <v>26</v>
      </c>
      <c r="EK493" s="226">
        <v>109</v>
      </c>
      <c r="EL493" s="226">
        <v>1170</v>
      </c>
      <c r="EM493" s="226">
        <v>1155</v>
      </c>
      <c r="EN493" s="379">
        <f t="shared" si="196"/>
        <v>0.625</v>
      </c>
      <c r="EO493" s="226">
        <f t="shared" si="197"/>
        <v>48.148148148148145</v>
      </c>
      <c r="EP493" s="379">
        <f t="shared" si="198"/>
        <v>0.75694444444444442</v>
      </c>
      <c r="EQ493" s="226">
        <f t="shared" si="199"/>
        <v>93162.393162393157</v>
      </c>
      <c r="ER493" s="226">
        <f t="shared" si="200"/>
        <v>1875.9018759018761</v>
      </c>
      <c r="ES493" s="292"/>
      <c r="ET493" s="227">
        <v>134</v>
      </c>
      <c r="EU493" s="227">
        <v>86</v>
      </c>
      <c r="EV493" s="227">
        <v>48</v>
      </c>
      <c r="EW493" s="227">
        <v>31</v>
      </c>
      <c r="EX493" s="227">
        <v>52</v>
      </c>
      <c r="EY493" s="227">
        <v>960</v>
      </c>
      <c r="EZ493" s="227">
        <v>944</v>
      </c>
      <c r="FA493" s="380">
        <f t="shared" si="202"/>
        <v>0.64179104477611937</v>
      </c>
      <c r="FB493" s="228">
        <f t="shared" si="203"/>
        <v>64.583333333333343</v>
      </c>
      <c r="FC493" s="380">
        <f t="shared" si="204"/>
        <v>0.38805970149253732</v>
      </c>
      <c r="FD493" s="227">
        <f t="shared" si="205"/>
        <v>54166.666666666664</v>
      </c>
      <c r="FE493" s="227">
        <f t="shared" si="206"/>
        <v>2736.5819209039546</v>
      </c>
      <c r="FF493" s="227">
        <v>47</v>
      </c>
      <c r="FG493" s="228">
        <f t="shared" si="201"/>
        <v>65.957446808510639</v>
      </c>
      <c r="FH493" s="227">
        <v>31</v>
      </c>
      <c r="FI493" s="227">
        <v>47</v>
      </c>
      <c r="FJ493" s="227">
        <v>1</v>
      </c>
      <c r="FK493" s="227">
        <f t="shared" si="193"/>
        <v>15</v>
      </c>
      <c r="FL493" s="227">
        <v>3</v>
      </c>
      <c r="FM493" s="227">
        <f t="shared" si="194"/>
        <v>12</v>
      </c>
      <c r="FZ493" s="229"/>
      <c r="GA493" s="229"/>
      <c r="GB493" s="229"/>
      <c r="GC493" s="229"/>
      <c r="GD493" s="229"/>
    </row>
    <row r="494" spans="1:186" s="368" customFormat="1">
      <c r="A494" s="287" t="s">
        <v>1158</v>
      </c>
      <c r="B494" s="369" t="s">
        <v>1159</v>
      </c>
      <c r="C494" s="287" t="s">
        <v>1222</v>
      </c>
      <c r="D494" s="287" t="s">
        <v>3123</v>
      </c>
      <c r="E494" s="369" t="s">
        <v>1223</v>
      </c>
      <c r="F494" s="287">
        <v>491</v>
      </c>
      <c r="G494" s="392" t="s">
        <v>1240</v>
      </c>
      <c r="H494" s="392" t="s">
        <v>1241</v>
      </c>
      <c r="I494" s="287" t="s">
        <v>1226</v>
      </c>
      <c r="J494" s="392" t="s">
        <v>1227</v>
      </c>
      <c r="K494" s="393" t="s">
        <v>749</v>
      </c>
      <c r="L494" s="286" t="s">
        <v>1227</v>
      </c>
      <c r="M494" s="286" t="s">
        <v>3124</v>
      </c>
      <c r="N494" s="372">
        <v>1</v>
      </c>
      <c r="O494" s="373">
        <v>218</v>
      </c>
      <c r="P494" s="373">
        <v>120</v>
      </c>
      <c r="Q494" s="373">
        <v>1757</v>
      </c>
      <c r="R494" s="373">
        <v>1452</v>
      </c>
      <c r="S494" s="374">
        <v>126</v>
      </c>
      <c r="T494" s="374">
        <v>1834</v>
      </c>
      <c r="U494" s="374">
        <v>1510</v>
      </c>
      <c r="V494" s="374">
        <v>1030</v>
      </c>
      <c r="W494" s="373">
        <v>206</v>
      </c>
      <c r="X494" s="373">
        <v>88</v>
      </c>
      <c r="Y494" s="373">
        <v>1279</v>
      </c>
      <c r="Z494" s="373">
        <v>1048</v>
      </c>
      <c r="AA494" s="374">
        <v>94</v>
      </c>
      <c r="AB494" s="374">
        <v>1358</v>
      </c>
      <c r="AC494" s="374">
        <v>1108</v>
      </c>
      <c r="AD494" s="374">
        <v>737</v>
      </c>
      <c r="AE494" s="373">
        <v>0</v>
      </c>
      <c r="AF494" s="373">
        <v>1</v>
      </c>
      <c r="AG494" s="373">
        <v>14</v>
      </c>
      <c r="AH494" s="373">
        <v>12</v>
      </c>
      <c r="AI494" s="374">
        <v>1</v>
      </c>
      <c r="AJ494" s="374">
        <v>15</v>
      </c>
      <c r="AK494" s="374">
        <v>12</v>
      </c>
      <c r="AL494" s="374">
        <v>8</v>
      </c>
      <c r="AM494" s="226">
        <v>13</v>
      </c>
      <c r="AN494" s="226">
        <v>32</v>
      </c>
      <c r="AO494" s="226">
        <v>478</v>
      </c>
      <c r="AP494" s="226">
        <v>404</v>
      </c>
      <c r="AQ494" s="227">
        <v>32</v>
      </c>
      <c r="AR494" s="227">
        <v>476</v>
      </c>
      <c r="AS494" s="227">
        <v>402</v>
      </c>
      <c r="AT494" s="227">
        <v>293</v>
      </c>
      <c r="AU494" s="226">
        <v>3</v>
      </c>
      <c r="AV494" s="226">
        <v>10</v>
      </c>
      <c r="AW494" s="226">
        <v>120</v>
      </c>
      <c r="AX494" s="226">
        <v>100</v>
      </c>
      <c r="AY494" s="227">
        <v>20</v>
      </c>
      <c r="AZ494" s="227">
        <v>239</v>
      </c>
      <c r="BA494" s="227">
        <v>200</v>
      </c>
      <c r="BB494" s="227">
        <v>145</v>
      </c>
      <c r="BC494" s="226">
        <f t="shared" si="207"/>
        <v>10</v>
      </c>
      <c r="BD494" s="226">
        <f t="shared" si="207"/>
        <v>3</v>
      </c>
      <c r="BE494" s="226">
        <f t="shared" si="207"/>
        <v>322</v>
      </c>
      <c r="BF494" s="226">
        <f t="shared" si="207"/>
        <v>268</v>
      </c>
      <c r="BG494" s="218">
        <f t="shared" si="186"/>
        <v>11</v>
      </c>
      <c r="BH494" s="218">
        <f t="shared" si="186"/>
        <v>195</v>
      </c>
      <c r="BI494" s="218">
        <f t="shared" si="186"/>
        <v>160</v>
      </c>
      <c r="BJ494" s="218">
        <f t="shared" si="186"/>
        <v>126</v>
      </c>
      <c r="BK494" s="226">
        <f t="shared" si="209"/>
        <v>0</v>
      </c>
      <c r="BL494" s="226">
        <f t="shared" si="209"/>
        <v>19</v>
      </c>
      <c r="BM494" s="226">
        <f t="shared" si="209"/>
        <v>36</v>
      </c>
      <c r="BN494" s="226">
        <f t="shared" si="209"/>
        <v>36</v>
      </c>
      <c r="BO494" s="227">
        <f t="shared" si="209"/>
        <v>1</v>
      </c>
      <c r="BP494" s="227">
        <f t="shared" si="208"/>
        <v>42</v>
      </c>
      <c r="BQ494" s="227">
        <f t="shared" si="208"/>
        <v>42</v>
      </c>
      <c r="BR494" s="227">
        <f t="shared" si="208"/>
        <v>22</v>
      </c>
      <c r="BS494" s="226">
        <v>0</v>
      </c>
      <c r="BT494" s="226">
        <v>19</v>
      </c>
      <c r="BU494" s="226">
        <v>36</v>
      </c>
      <c r="BV494" s="226">
        <v>36</v>
      </c>
      <c r="BW494" s="227">
        <v>1</v>
      </c>
      <c r="BX494" s="227">
        <v>42</v>
      </c>
      <c r="BY494" s="227">
        <v>42</v>
      </c>
      <c r="BZ494" s="227">
        <v>22</v>
      </c>
      <c r="CA494" s="226">
        <v>0</v>
      </c>
      <c r="CB494" s="226">
        <f>IFERROR(VLOOKUP($G494,[12]ITEM!$B$2:$AC$939,26,0),0)</f>
        <v>0</v>
      </c>
      <c r="CC494" s="226">
        <f>IFERROR(VLOOKUP($G494,[12]ITEM!$B$2:$AC$939,27,0),0)</f>
        <v>0</v>
      </c>
      <c r="CD494" s="226">
        <f>IFERROR(VLOOKUP($G494,[12]ITEM!$B$2:$AC$939,28,0),0)</f>
        <v>0</v>
      </c>
      <c r="CE494" s="227">
        <v>0</v>
      </c>
      <c r="CF494" s="227">
        <v>0</v>
      </c>
      <c r="CG494" s="227">
        <v>0</v>
      </c>
      <c r="CH494" s="227">
        <v>0</v>
      </c>
      <c r="CI494" s="375"/>
      <c r="CJ494" s="226">
        <f t="shared" si="189"/>
        <v>9</v>
      </c>
      <c r="CK494" s="226">
        <f t="shared" si="189"/>
        <v>16</v>
      </c>
      <c r="CL494" s="226">
        <f t="shared" si="189"/>
        <v>155</v>
      </c>
      <c r="CM494" s="226">
        <f t="shared" si="188"/>
        <v>132</v>
      </c>
      <c r="CN494" s="227">
        <f t="shared" si="188"/>
        <v>11</v>
      </c>
      <c r="CO494" s="227">
        <f t="shared" si="188"/>
        <v>-2.8311419657049033</v>
      </c>
      <c r="CP494" s="227">
        <f t="shared" si="188"/>
        <v>-0.54646048265942859</v>
      </c>
      <c r="CQ494" s="227">
        <f t="shared" si="188"/>
        <v>3.8739606376234814</v>
      </c>
      <c r="CR494" s="226">
        <v>6</v>
      </c>
      <c r="CS494" s="226">
        <v>10</v>
      </c>
      <c r="CT494" s="226">
        <v>149</v>
      </c>
      <c r="CU494" s="226">
        <v>126</v>
      </c>
      <c r="CV494" s="227">
        <f t="shared" si="195"/>
        <v>-1</v>
      </c>
      <c r="CW494" s="227">
        <f>CV494*(1+('[13]GROWTH (YoY)'!AR494/100))</f>
        <v>-14.831141965704903</v>
      </c>
      <c r="CX494" s="227">
        <f>CW494*(1+('[13]GROWTH (YoY)'!AS494/100))</f>
        <v>-12.546460482659429</v>
      </c>
      <c r="CY494" s="227">
        <f>CX494*(1+('[13]GROWTH (YoY)'!AT494/100))</f>
        <v>-9.1260393623765186</v>
      </c>
      <c r="CZ494" s="226">
        <v>0</v>
      </c>
      <c r="DA494" s="226">
        <v>0</v>
      </c>
      <c r="DB494" s="226">
        <v>0</v>
      </c>
      <c r="DC494" s="226">
        <v>0</v>
      </c>
      <c r="DD494" s="227">
        <v>6</v>
      </c>
      <c r="DE494" s="227">
        <v>6</v>
      </c>
      <c r="DF494" s="227">
        <v>6</v>
      </c>
      <c r="DG494" s="227">
        <v>7</v>
      </c>
      <c r="DH494" s="226">
        <v>3</v>
      </c>
      <c r="DI494" s="226">
        <v>6</v>
      </c>
      <c r="DJ494" s="226">
        <v>6</v>
      </c>
      <c r="DK494" s="226">
        <v>6</v>
      </c>
      <c r="DL494" s="227">
        <v>6</v>
      </c>
      <c r="DM494" s="227">
        <v>6</v>
      </c>
      <c r="DN494" s="227">
        <v>6</v>
      </c>
      <c r="DO494" s="227">
        <v>6</v>
      </c>
      <c r="DP494" s="376">
        <f t="shared" si="187"/>
        <v>1</v>
      </c>
      <c r="DQ494" s="226">
        <f t="shared" si="187"/>
        <v>-13</v>
      </c>
      <c r="DR494" s="226">
        <f t="shared" si="187"/>
        <v>167</v>
      </c>
      <c r="DS494" s="226">
        <f t="shared" si="190"/>
        <v>136</v>
      </c>
      <c r="DT494" s="227">
        <f t="shared" si="190"/>
        <v>0</v>
      </c>
      <c r="DU494" s="227">
        <f t="shared" si="190"/>
        <v>197.83114196570492</v>
      </c>
      <c r="DV494" s="227">
        <f t="shared" si="190"/>
        <v>160.54646048265943</v>
      </c>
      <c r="DW494" s="227">
        <f t="shared" si="190"/>
        <v>122.12603936237652</v>
      </c>
      <c r="DX494" s="377">
        <f t="shared" si="192"/>
        <v>0.94495412844036697</v>
      </c>
      <c r="DY494" s="377">
        <f t="shared" si="192"/>
        <v>0.73333333333333328</v>
      </c>
      <c r="DZ494" s="377">
        <f t="shared" si="192"/>
        <v>0.72794536141149691</v>
      </c>
      <c r="EA494" s="377">
        <f t="shared" si="191"/>
        <v>0.721763085399449</v>
      </c>
      <c r="EB494" s="378">
        <f t="shared" si="191"/>
        <v>0.74603174603174605</v>
      </c>
      <c r="EC494" s="378">
        <f t="shared" si="191"/>
        <v>0.74045801526717558</v>
      </c>
      <c r="ED494" s="378">
        <f t="shared" si="191"/>
        <v>0.73377483443708613</v>
      </c>
      <c r="EE494" s="378">
        <f t="shared" si="191"/>
        <v>0.71553398058252426</v>
      </c>
      <c r="EG494" s="226">
        <v>210</v>
      </c>
      <c r="EH494" s="226">
        <v>143</v>
      </c>
      <c r="EI494" s="226">
        <v>67</v>
      </c>
      <c r="EJ494" s="226">
        <v>43</v>
      </c>
      <c r="EK494" s="226">
        <v>33</v>
      </c>
      <c r="EL494" s="226">
        <v>2335</v>
      </c>
      <c r="EM494" s="226">
        <v>2294</v>
      </c>
      <c r="EN494" s="379">
        <f t="shared" si="196"/>
        <v>0.68095238095238098</v>
      </c>
      <c r="EO494" s="226">
        <f t="shared" si="197"/>
        <v>64.179104477611943</v>
      </c>
      <c r="EP494" s="379">
        <f t="shared" si="198"/>
        <v>0.15714285714285714</v>
      </c>
      <c r="EQ494" s="226">
        <f t="shared" si="199"/>
        <v>14132.762312633833</v>
      </c>
      <c r="ER494" s="226">
        <f t="shared" si="200"/>
        <v>1562.0459168846264</v>
      </c>
      <c r="ES494" s="292"/>
      <c r="ET494" s="227">
        <v>140</v>
      </c>
      <c r="EU494" s="227">
        <v>88</v>
      </c>
      <c r="EV494" s="227">
        <v>52</v>
      </c>
      <c r="EW494" s="227">
        <v>32</v>
      </c>
      <c r="EX494" s="227">
        <v>20</v>
      </c>
      <c r="EY494" s="227">
        <v>1327</v>
      </c>
      <c r="EZ494" s="227">
        <v>1271</v>
      </c>
      <c r="FA494" s="380">
        <f t="shared" si="202"/>
        <v>0.62857142857142856</v>
      </c>
      <c r="FB494" s="228">
        <f t="shared" si="203"/>
        <v>61.53846153846154</v>
      </c>
      <c r="FC494" s="380">
        <f t="shared" si="204"/>
        <v>0.14285714285714285</v>
      </c>
      <c r="FD494" s="227">
        <f t="shared" si="205"/>
        <v>15071.590052750566</v>
      </c>
      <c r="FE494" s="227">
        <f t="shared" si="206"/>
        <v>2098.085496984002</v>
      </c>
      <c r="FF494" s="227">
        <v>51</v>
      </c>
      <c r="FG494" s="228">
        <f t="shared" si="201"/>
        <v>62.745098039215684</v>
      </c>
      <c r="FH494" s="227">
        <v>32</v>
      </c>
      <c r="FI494" s="227">
        <v>51</v>
      </c>
      <c r="FJ494" s="227">
        <v>1</v>
      </c>
      <c r="FK494" s="227">
        <f t="shared" si="193"/>
        <v>18</v>
      </c>
      <c r="FL494" s="227">
        <v>3</v>
      </c>
      <c r="FM494" s="227">
        <f t="shared" si="194"/>
        <v>15</v>
      </c>
      <c r="FZ494" s="229"/>
      <c r="GA494" s="229"/>
      <c r="GB494" s="229"/>
      <c r="GC494" s="229"/>
      <c r="GD494" s="229"/>
    </row>
    <row r="495" spans="1:186" s="368" customFormat="1">
      <c r="A495" s="287" t="s">
        <v>1158</v>
      </c>
      <c r="B495" s="369" t="s">
        <v>1159</v>
      </c>
      <c r="C495" s="287" t="s">
        <v>1222</v>
      </c>
      <c r="D495" s="287" t="s">
        <v>3123</v>
      </c>
      <c r="E495" s="369" t="s">
        <v>1223</v>
      </c>
      <c r="F495" s="287">
        <v>492</v>
      </c>
      <c r="G495" s="392" t="s">
        <v>1242</v>
      </c>
      <c r="H495" s="392" t="s">
        <v>1243</v>
      </c>
      <c r="I495" s="287" t="s">
        <v>1226</v>
      </c>
      <c r="J495" s="392" t="s">
        <v>1227</v>
      </c>
      <c r="K495" s="393" t="s">
        <v>749</v>
      </c>
      <c r="L495" s="286" t="s">
        <v>1227</v>
      </c>
      <c r="M495" s="286" t="s">
        <v>3124</v>
      </c>
      <c r="N495" s="372">
        <v>1</v>
      </c>
      <c r="O495" s="373">
        <v>5424</v>
      </c>
      <c r="P495" s="373">
        <v>8027</v>
      </c>
      <c r="Q495" s="373">
        <v>3143</v>
      </c>
      <c r="R495" s="373">
        <v>4020</v>
      </c>
      <c r="S495" s="374">
        <v>8403</v>
      </c>
      <c r="T495" s="374">
        <v>3280</v>
      </c>
      <c r="U495" s="374">
        <v>4079</v>
      </c>
      <c r="V495" s="374">
        <v>4778</v>
      </c>
      <c r="W495" s="373">
        <v>3449</v>
      </c>
      <c r="X495" s="373">
        <v>5620</v>
      </c>
      <c r="Y495" s="373">
        <v>2192</v>
      </c>
      <c r="Z495" s="373">
        <v>2795</v>
      </c>
      <c r="AA495" s="374">
        <v>5989</v>
      </c>
      <c r="AB495" s="374">
        <v>2327</v>
      </c>
      <c r="AC495" s="374">
        <v>2903</v>
      </c>
      <c r="AD495" s="374">
        <v>3417</v>
      </c>
      <c r="AE495" s="373">
        <v>86</v>
      </c>
      <c r="AF495" s="373">
        <v>68</v>
      </c>
      <c r="AG495" s="373">
        <v>25</v>
      </c>
      <c r="AH495" s="373">
        <v>31</v>
      </c>
      <c r="AI495" s="374">
        <v>72</v>
      </c>
      <c r="AJ495" s="374">
        <v>26</v>
      </c>
      <c r="AK495" s="374">
        <v>32</v>
      </c>
      <c r="AL495" s="374">
        <v>39</v>
      </c>
      <c r="AM495" s="226">
        <v>1975</v>
      </c>
      <c r="AN495" s="226">
        <v>2407</v>
      </c>
      <c r="AO495" s="226">
        <v>950</v>
      </c>
      <c r="AP495" s="226">
        <v>1225</v>
      </c>
      <c r="AQ495" s="227">
        <v>2414</v>
      </c>
      <c r="AR495" s="227">
        <v>952</v>
      </c>
      <c r="AS495" s="227">
        <v>1176</v>
      </c>
      <c r="AT495" s="227">
        <v>1361</v>
      </c>
      <c r="AU495" s="226">
        <v>1482</v>
      </c>
      <c r="AV495" s="226">
        <v>1825</v>
      </c>
      <c r="AW495" s="226">
        <v>763</v>
      </c>
      <c r="AX495" s="226">
        <v>997</v>
      </c>
      <c r="AY495" s="227">
        <v>1920</v>
      </c>
      <c r="AZ495" s="227">
        <v>812</v>
      </c>
      <c r="BA495" s="227">
        <v>1057</v>
      </c>
      <c r="BB495" s="227">
        <v>1223</v>
      </c>
      <c r="BC495" s="226">
        <f t="shared" si="207"/>
        <v>483</v>
      </c>
      <c r="BD495" s="226">
        <f t="shared" si="207"/>
        <v>543.34375582968289</v>
      </c>
      <c r="BE495" s="226">
        <f t="shared" si="207"/>
        <v>224.18167232390101</v>
      </c>
      <c r="BF495" s="226">
        <f t="shared" si="207"/>
        <v>65</v>
      </c>
      <c r="BG495" s="218">
        <f t="shared" si="186"/>
        <v>405</v>
      </c>
      <c r="BH495" s="218">
        <f t="shared" si="186"/>
        <v>97</v>
      </c>
      <c r="BI495" s="218">
        <f t="shared" si="186"/>
        <v>73</v>
      </c>
      <c r="BJ495" s="218">
        <f t="shared" si="186"/>
        <v>3</v>
      </c>
      <c r="BK495" s="226">
        <f t="shared" si="209"/>
        <v>10</v>
      </c>
      <c r="BL495" s="226">
        <f t="shared" si="209"/>
        <v>38.656244170317109</v>
      </c>
      <c r="BM495" s="226">
        <f t="shared" si="209"/>
        <v>-37.181672323901012</v>
      </c>
      <c r="BN495" s="226">
        <f t="shared" si="209"/>
        <v>163</v>
      </c>
      <c r="BO495" s="227">
        <f t="shared" si="209"/>
        <v>89</v>
      </c>
      <c r="BP495" s="227">
        <f t="shared" si="208"/>
        <v>43</v>
      </c>
      <c r="BQ495" s="227">
        <f t="shared" si="208"/>
        <v>46</v>
      </c>
      <c r="BR495" s="227">
        <f t="shared" si="208"/>
        <v>135</v>
      </c>
      <c r="BS495" s="226">
        <v>23</v>
      </c>
      <c r="BT495" s="226">
        <v>74</v>
      </c>
      <c r="BU495" s="226">
        <v>161</v>
      </c>
      <c r="BV495" s="226">
        <v>163</v>
      </c>
      <c r="BW495" s="227">
        <v>89</v>
      </c>
      <c r="BX495" s="227">
        <v>43</v>
      </c>
      <c r="BY495" s="227">
        <v>46</v>
      </c>
      <c r="BZ495" s="227">
        <v>135</v>
      </c>
      <c r="CA495" s="226">
        <v>13</v>
      </c>
      <c r="CB495" s="226">
        <f>IFERROR(VLOOKUP($G495,[12]ITEM!$B$2:$AC$939,26,0),0)</f>
        <v>35.343755829682891</v>
      </c>
      <c r="CC495" s="226">
        <f>IFERROR(VLOOKUP($G495,[12]ITEM!$B$2:$AC$939,27,0),0)</f>
        <v>198.18167232390101</v>
      </c>
      <c r="CD495" s="226">
        <f>IFERROR(VLOOKUP($G495,[12]ITEM!$B$2:$AC$939,28,0),0)</f>
        <v>0</v>
      </c>
      <c r="CE495" s="227">
        <v>0</v>
      </c>
      <c r="CF495" s="227">
        <v>0</v>
      </c>
      <c r="CG495" s="227">
        <v>0</v>
      </c>
      <c r="CH495" s="227">
        <v>0</v>
      </c>
      <c r="CI495" s="375"/>
      <c r="CJ495" s="226">
        <f t="shared" si="189"/>
        <v>483</v>
      </c>
      <c r="CK495" s="226">
        <f t="shared" si="189"/>
        <v>629</v>
      </c>
      <c r="CL495" s="226">
        <f t="shared" si="189"/>
        <v>521</v>
      </c>
      <c r="CM495" s="226">
        <f t="shared" si="188"/>
        <v>552</v>
      </c>
      <c r="CN495" s="227">
        <f t="shared" si="188"/>
        <v>405</v>
      </c>
      <c r="CO495" s="227">
        <f t="shared" si="188"/>
        <v>537.65750514920182</v>
      </c>
      <c r="CP495" s="227">
        <f t="shared" si="188"/>
        <v>518.04999950101626</v>
      </c>
      <c r="CQ495" s="227">
        <f t="shared" si="188"/>
        <v>544.77011101808887</v>
      </c>
      <c r="CR495" s="226">
        <v>246</v>
      </c>
      <c r="CS495" s="226">
        <v>299</v>
      </c>
      <c r="CT495" s="226">
        <v>118</v>
      </c>
      <c r="CU495" s="226">
        <v>152</v>
      </c>
      <c r="CV495" s="227">
        <f t="shared" si="195"/>
        <v>-82</v>
      </c>
      <c r="CW495" s="227">
        <f>CV495*(1+('[13]GROWTH (YoY)'!AR495/100))</f>
        <v>-32.342494850798204</v>
      </c>
      <c r="CX495" s="227">
        <f>CW495*(1+('[13]GROWTH (YoY)'!AS495/100))</f>
        <v>-39.950000498983705</v>
      </c>
      <c r="CY495" s="227">
        <f>CX495*(1+('[13]GROWTH (YoY)'!AT495/100))</f>
        <v>-46.229888981911095</v>
      </c>
      <c r="CZ495" s="226">
        <v>69</v>
      </c>
      <c r="DA495" s="226">
        <v>100</v>
      </c>
      <c r="DB495" s="226">
        <v>109</v>
      </c>
      <c r="DC495" s="226">
        <v>101</v>
      </c>
      <c r="DD495" s="227">
        <v>259</v>
      </c>
      <c r="DE495" s="227">
        <v>282</v>
      </c>
      <c r="DF495" s="227">
        <v>269</v>
      </c>
      <c r="DG495" s="227">
        <v>294</v>
      </c>
      <c r="DH495" s="226">
        <v>168</v>
      </c>
      <c r="DI495" s="226">
        <v>230</v>
      </c>
      <c r="DJ495" s="226">
        <v>294</v>
      </c>
      <c r="DK495" s="226">
        <v>299</v>
      </c>
      <c r="DL495" s="227">
        <v>228</v>
      </c>
      <c r="DM495" s="227">
        <v>288</v>
      </c>
      <c r="DN495" s="227">
        <v>289</v>
      </c>
      <c r="DO495" s="227">
        <v>297</v>
      </c>
      <c r="DP495" s="376">
        <f t="shared" si="187"/>
        <v>0</v>
      </c>
      <c r="DQ495" s="226">
        <f t="shared" si="187"/>
        <v>-85.656244170317109</v>
      </c>
      <c r="DR495" s="226">
        <f t="shared" si="187"/>
        <v>-296.81832767609899</v>
      </c>
      <c r="DS495" s="226">
        <f t="shared" si="190"/>
        <v>-487</v>
      </c>
      <c r="DT495" s="227">
        <f t="shared" ref="DS495:DW546" si="210">BG495-CN495</f>
        <v>0</v>
      </c>
      <c r="DU495" s="227">
        <f t="shared" si="210"/>
        <v>-440.65750514920182</v>
      </c>
      <c r="DV495" s="227">
        <f t="shared" si="210"/>
        <v>-445.04999950101626</v>
      </c>
      <c r="DW495" s="227">
        <f t="shared" si="210"/>
        <v>-541.77011101808887</v>
      </c>
      <c r="DX495" s="377">
        <f t="shared" si="192"/>
        <v>0.63587758112094395</v>
      </c>
      <c r="DY495" s="377">
        <f t="shared" si="192"/>
        <v>0.7001370374984428</v>
      </c>
      <c r="DZ495" s="377">
        <f t="shared" si="192"/>
        <v>0.69742284441616287</v>
      </c>
      <c r="EA495" s="377">
        <f t="shared" si="191"/>
        <v>0.69527363184079605</v>
      </c>
      <c r="EB495" s="378">
        <f t="shared" si="191"/>
        <v>0.7127216470308223</v>
      </c>
      <c r="EC495" s="378">
        <f t="shared" si="191"/>
        <v>0.70945121951219514</v>
      </c>
      <c r="ED495" s="378">
        <f t="shared" si="191"/>
        <v>0.71169404265751413</v>
      </c>
      <c r="EE495" s="378">
        <f t="shared" si="191"/>
        <v>0.71515278359146084</v>
      </c>
      <c r="EG495" s="226">
        <v>5442</v>
      </c>
      <c r="EH495" s="226">
        <v>3562</v>
      </c>
      <c r="EI495" s="226">
        <v>1881</v>
      </c>
      <c r="EJ495" s="226">
        <v>1204</v>
      </c>
      <c r="EK495" s="226">
        <v>909</v>
      </c>
      <c r="EL495" s="226">
        <v>59918</v>
      </c>
      <c r="EM495" s="226">
        <v>58719</v>
      </c>
      <c r="EN495" s="379">
        <f t="shared" si="196"/>
        <v>0.65453877251010661</v>
      </c>
      <c r="EO495" s="226">
        <f t="shared" si="197"/>
        <v>64.008506113769272</v>
      </c>
      <c r="EP495" s="379">
        <f t="shared" si="198"/>
        <v>0.16703417861080486</v>
      </c>
      <c r="EQ495" s="226">
        <f t="shared" si="199"/>
        <v>15170.733335558596</v>
      </c>
      <c r="ER495" s="226">
        <f t="shared" si="200"/>
        <v>1708.7030319544499</v>
      </c>
      <c r="ES495" s="292"/>
      <c r="ET495" s="227">
        <v>9853</v>
      </c>
      <c r="EU495" s="227">
        <v>6452</v>
      </c>
      <c r="EV495" s="227">
        <v>3401</v>
      </c>
      <c r="EW495" s="227">
        <v>2066</v>
      </c>
      <c r="EX495" s="227">
        <v>1396</v>
      </c>
      <c r="EY495" s="227">
        <v>78801</v>
      </c>
      <c r="EZ495" s="227">
        <v>76495</v>
      </c>
      <c r="FA495" s="380">
        <f t="shared" si="202"/>
        <v>0.6548259413376637</v>
      </c>
      <c r="FB495" s="228">
        <f t="shared" si="203"/>
        <v>60.746839164951481</v>
      </c>
      <c r="FC495" s="380">
        <f t="shared" si="204"/>
        <v>0.14168273622247032</v>
      </c>
      <c r="FD495" s="227">
        <f t="shared" si="205"/>
        <v>17715.511224476846</v>
      </c>
      <c r="FE495" s="227">
        <f t="shared" si="206"/>
        <v>2250.6917663463842</v>
      </c>
      <c r="FF495" s="227">
        <v>2608</v>
      </c>
      <c r="FG495" s="228">
        <f t="shared" si="201"/>
        <v>78.680981595092021</v>
      </c>
      <c r="FH495" s="227">
        <v>2052</v>
      </c>
      <c r="FI495" s="227">
        <v>2608</v>
      </c>
      <c r="FJ495" s="227">
        <v>54</v>
      </c>
      <c r="FK495" s="227">
        <f t="shared" si="193"/>
        <v>502</v>
      </c>
      <c r="FL495" s="227">
        <v>203</v>
      </c>
      <c r="FM495" s="227">
        <f t="shared" si="194"/>
        <v>299</v>
      </c>
      <c r="FZ495" s="229"/>
      <c r="GA495" s="229"/>
      <c r="GB495" s="229"/>
      <c r="GC495" s="229"/>
      <c r="GD495" s="229"/>
    </row>
    <row r="496" spans="1:186" s="368" customFormat="1">
      <c r="A496" s="287" t="s">
        <v>1158</v>
      </c>
      <c r="B496" s="369" t="s">
        <v>1159</v>
      </c>
      <c r="C496" s="287" t="s">
        <v>1222</v>
      </c>
      <c r="D496" s="287" t="s">
        <v>3123</v>
      </c>
      <c r="E496" s="369" t="s">
        <v>1223</v>
      </c>
      <c r="F496" s="287">
        <v>493</v>
      </c>
      <c r="G496" s="392" t="s">
        <v>1244</v>
      </c>
      <c r="H496" s="392" t="s">
        <v>1245</v>
      </c>
      <c r="I496" s="287" t="s">
        <v>1226</v>
      </c>
      <c r="J496" s="392" t="s">
        <v>1227</v>
      </c>
      <c r="K496" s="393" t="s">
        <v>749</v>
      </c>
      <c r="L496" s="286" t="s">
        <v>1227</v>
      </c>
      <c r="M496" s="286" t="s">
        <v>3124</v>
      </c>
      <c r="N496" s="372">
        <v>1</v>
      </c>
      <c r="O496" s="373">
        <v>142</v>
      </c>
      <c r="P496" s="373">
        <v>590</v>
      </c>
      <c r="Q496" s="373">
        <v>87</v>
      </c>
      <c r="R496" s="373">
        <v>642</v>
      </c>
      <c r="S496" s="374">
        <v>617</v>
      </c>
      <c r="T496" s="374">
        <v>90</v>
      </c>
      <c r="U496" s="374">
        <v>668</v>
      </c>
      <c r="V496" s="374">
        <v>1360</v>
      </c>
      <c r="W496" s="373">
        <v>132</v>
      </c>
      <c r="X496" s="373">
        <v>430</v>
      </c>
      <c r="Y496" s="373">
        <v>63</v>
      </c>
      <c r="Z496" s="373">
        <v>468</v>
      </c>
      <c r="AA496" s="374">
        <v>458</v>
      </c>
      <c r="AB496" s="374">
        <v>67</v>
      </c>
      <c r="AC496" s="374">
        <v>495</v>
      </c>
      <c r="AD496" s="374">
        <v>974</v>
      </c>
      <c r="AE496" s="373">
        <v>0</v>
      </c>
      <c r="AF496" s="373">
        <v>5</v>
      </c>
      <c r="AG496" s="373">
        <v>1</v>
      </c>
      <c r="AH496" s="373">
        <v>5</v>
      </c>
      <c r="AI496" s="374">
        <v>6</v>
      </c>
      <c r="AJ496" s="374">
        <v>1</v>
      </c>
      <c r="AK496" s="374">
        <v>5</v>
      </c>
      <c r="AL496" s="374">
        <v>11</v>
      </c>
      <c r="AM496" s="226">
        <v>10</v>
      </c>
      <c r="AN496" s="226">
        <v>160</v>
      </c>
      <c r="AO496" s="226">
        <v>23</v>
      </c>
      <c r="AP496" s="226">
        <v>174</v>
      </c>
      <c r="AQ496" s="227">
        <v>159</v>
      </c>
      <c r="AR496" s="227">
        <v>23</v>
      </c>
      <c r="AS496" s="227">
        <v>173</v>
      </c>
      <c r="AT496" s="227">
        <v>386</v>
      </c>
      <c r="AU496" s="226">
        <v>6</v>
      </c>
      <c r="AV496" s="226">
        <v>117</v>
      </c>
      <c r="AW496" s="226">
        <v>16</v>
      </c>
      <c r="AX496" s="226">
        <v>120</v>
      </c>
      <c r="AY496" s="227">
        <v>110</v>
      </c>
      <c r="AZ496" s="227">
        <v>15</v>
      </c>
      <c r="BA496" s="227">
        <v>113</v>
      </c>
      <c r="BB496" s="227">
        <v>253</v>
      </c>
      <c r="BC496" s="226">
        <f t="shared" si="207"/>
        <v>4</v>
      </c>
      <c r="BD496" s="226">
        <f t="shared" si="207"/>
        <v>40</v>
      </c>
      <c r="BE496" s="226">
        <f t="shared" si="207"/>
        <v>-5</v>
      </c>
      <c r="BF496" s="226">
        <f t="shared" si="207"/>
        <v>41</v>
      </c>
      <c r="BG496" s="218">
        <f t="shared" si="186"/>
        <v>43</v>
      </c>
      <c r="BH496" s="218">
        <f t="shared" si="186"/>
        <v>6</v>
      </c>
      <c r="BI496" s="218">
        <f t="shared" si="186"/>
        <v>58</v>
      </c>
      <c r="BJ496" s="218">
        <f t="shared" si="186"/>
        <v>123</v>
      </c>
      <c r="BK496" s="226">
        <f t="shared" si="209"/>
        <v>0</v>
      </c>
      <c r="BL496" s="226">
        <f t="shared" si="209"/>
        <v>3</v>
      </c>
      <c r="BM496" s="226">
        <f t="shared" si="209"/>
        <v>12</v>
      </c>
      <c r="BN496" s="226">
        <f t="shared" si="209"/>
        <v>13</v>
      </c>
      <c r="BO496" s="227">
        <f t="shared" si="209"/>
        <v>6</v>
      </c>
      <c r="BP496" s="227">
        <f t="shared" si="208"/>
        <v>2</v>
      </c>
      <c r="BQ496" s="227">
        <f t="shared" si="208"/>
        <v>2</v>
      </c>
      <c r="BR496" s="227">
        <f t="shared" si="208"/>
        <v>10</v>
      </c>
      <c r="BS496" s="226">
        <v>0</v>
      </c>
      <c r="BT496" s="226">
        <v>3</v>
      </c>
      <c r="BU496" s="226">
        <v>12</v>
      </c>
      <c r="BV496" s="226">
        <v>13</v>
      </c>
      <c r="BW496" s="227">
        <v>6</v>
      </c>
      <c r="BX496" s="227">
        <v>2</v>
      </c>
      <c r="BY496" s="227">
        <v>2</v>
      </c>
      <c r="BZ496" s="227">
        <v>10</v>
      </c>
      <c r="CA496" s="226">
        <v>0</v>
      </c>
      <c r="CB496" s="226">
        <f>IFERROR(VLOOKUP($G496,[12]ITEM!$B$2:$AC$939,26,0),0)</f>
        <v>0</v>
      </c>
      <c r="CC496" s="226">
        <f>IFERROR(VLOOKUP($G496,[12]ITEM!$B$2:$AC$939,27,0),0)</f>
        <v>0</v>
      </c>
      <c r="CD496" s="226">
        <f>IFERROR(VLOOKUP($G496,[12]ITEM!$B$2:$AC$939,28,0),0)</f>
        <v>0</v>
      </c>
      <c r="CE496" s="227">
        <v>0</v>
      </c>
      <c r="CF496" s="227">
        <v>0</v>
      </c>
      <c r="CG496" s="227">
        <v>0</v>
      </c>
      <c r="CH496" s="227">
        <v>0</v>
      </c>
      <c r="CI496" s="375"/>
      <c r="CJ496" s="226">
        <f t="shared" si="189"/>
        <v>4</v>
      </c>
      <c r="CK496" s="226">
        <f t="shared" si="189"/>
        <v>30</v>
      </c>
      <c r="CL496" s="226">
        <f t="shared" si="189"/>
        <v>7</v>
      </c>
      <c r="CM496" s="226">
        <f t="shared" si="188"/>
        <v>30</v>
      </c>
      <c r="CN496" s="227">
        <f t="shared" si="188"/>
        <v>43</v>
      </c>
      <c r="CO496" s="227">
        <f t="shared" si="188"/>
        <v>37.465712700934631</v>
      </c>
      <c r="CP496" s="227">
        <f t="shared" si="188"/>
        <v>43.87075988091329</v>
      </c>
      <c r="CQ496" s="227">
        <f t="shared" si="188"/>
        <v>59.288271154601162</v>
      </c>
      <c r="CR496" s="226">
        <v>2</v>
      </c>
      <c r="CS496" s="226">
        <v>27</v>
      </c>
      <c r="CT496" s="226">
        <v>4</v>
      </c>
      <c r="CU496" s="226">
        <v>29</v>
      </c>
      <c r="CV496" s="227">
        <f t="shared" si="195"/>
        <v>10</v>
      </c>
      <c r="CW496" s="227">
        <f>CV496*(1+('[13]GROWTH (YoY)'!AR496/100))</f>
        <v>1.4657127009346294</v>
      </c>
      <c r="CX496" s="227">
        <f>CW496*(1+('[13]GROWTH (YoY)'!AS496/100))</f>
        <v>10.87075988091329</v>
      </c>
      <c r="CY496" s="227">
        <f>CX496*(1+('[13]GROWTH (YoY)'!AT496/100))</f>
        <v>24.288271154601158</v>
      </c>
      <c r="CZ496" s="226">
        <v>0</v>
      </c>
      <c r="DA496" s="226">
        <v>0</v>
      </c>
      <c r="DB496" s="226">
        <v>0</v>
      </c>
      <c r="DC496" s="226">
        <v>0</v>
      </c>
      <c r="DD496" s="227">
        <v>30</v>
      </c>
      <c r="DE496" s="227">
        <v>33</v>
      </c>
      <c r="DF496" s="227">
        <v>32</v>
      </c>
      <c r="DG496" s="227">
        <v>34</v>
      </c>
      <c r="DH496" s="226">
        <v>2</v>
      </c>
      <c r="DI496" s="226">
        <v>3</v>
      </c>
      <c r="DJ496" s="226">
        <v>3</v>
      </c>
      <c r="DK496" s="226">
        <v>1</v>
      </c>
      <c r="DL496" s="227">
        <v>3</v>
      </c>
      <c r="DM496" s="227">
        <v>3</v>
      </c>
      <c r="DN496" s="227">
        <v>1</v>
      </c>
      <c r="DO496" s="227">
        <v>1</v>
      </c>
      <c r="DP496" s="376">
        <f t="shared" si="187"/>
        <v>0</v>
      </c>
      <c r="DQ496" s="226">
        <f t="shared" si="187"/>
        <v>10</v>
      </c>
      <c r="DR496" s="226">
        <f t="shared" si="187"/>
        <v>-12</v>
      </c>
      <c r="DS496" s="226">
        <f t="shared" si="210"/>
        <v>11</v>
      </c>
      <c r="DT496" s="227">
        <f t="shared" si="210"/>
        <v>0</v>
      </c>
      <c r="DU496" s="227">
        <f t="shared" si="210"/>
        <v>-31.465712700934631</v>
      </c>
      <c r="DV496" s="227">
        <f t="shared" si="210"/>
        <v>14.12924011908671</v>
      </c>
      <c r="DW496" s="227">
        <f t="shared" si="210"/>
        <v>63.711728845398838</v>
      </c>
      <c r="DX496" s="377">
        <f t="shared" si="192"/>
        <v>0.92957746478873238</v>
      </c>
      <c r="DY496" s="377">
        <f t="shared" si="192"/>
        <v>0.72881355932203384</v>
      </c>
      <c r="DZ496" s="377">
        <f t="shared" si="192"/>
        <v>0.72413793103448276</v>
      </c>
      <c r="EA496" s="377">
        <f t="shared" si="191"/>
        <v>0.7289719626168224</v>
      </c>
      <c r="EB496" s="378">
        <f t="shared" si="191"/>
        <v>0.74230145867098862</v>
      </c>
      <c r="EC496" s="378">
        <f t="shared" si="191"/>
        <v>0.74444444444444446</v>
      </c>
      <c r="ED496" s="378">
        <f t="shared" si="191"/>
        <v>0.74101796407185627</v>
      </c>
      <c r="EE496" s="378">
        <f t="shared" si="191"/>
        <v>0.7161764705882353</v>
      </c>
      <c r="EG496" s="226">
        <v>134</v>
      </c>
      <c r="EH496" s="226">
        <v>82</v>
      </c>
      <c r="EI496" s="226">
        <v>52</v>
      </c>
      <c r="EJ496" s="226">
        <v>31</v>
      </c>
      <c r="EK496" s="226">
        <v>30</v>
      </c>
      <c r="EL496" s="226">
        <v>1756</v>
      </c>
      <c r="EM496" s="226">
        <v>1708</v>
      </c>
      <c r="EN496" s="379">
        <f t="shared" si="196"/>
        <v>0.61194029850746268</v>
      </c>
      <c r="EO496" s="226">
        <f t="shared" si="197"/>
        <v>59.615384615384613</v>
      </c>
      <c r="EP496" s="379">
        <f t="shared" si="198"/>
        <v>0.22388059701492538</v>
      </c>
      <c r="EQ496" s="226">
        <f t="shared" si="199"/>
        <v>17084.282460136674</v>
      </c>
      <c r="ER496" s="226">
        <f t="shared" si="200"/>
        <v>1512.4902419984389</v>
      </c>
      <c r="ES496" s="292"/>
      <c r="ET496" s="227">
        <v>686</v>
      </c>
      <c r="EU496" s="227">
        <v>448</v>
      </c>
      <c r="EV496" s="227">
        <v>238</v>
      </c>
      <c r="EW496" s="227">
        <v>162</v>
      </c>
      <c r="EX496" s="227">
        <v>64</v>
      </c>
      <c r="EY496" s="227">
        <v>5536</v>
      </c>
      <c r="EZ496" s="227">
        <v>5435</v>
      </c>
      <c r="FA496" s="380">
        <f t="shared" si="202"/>
        <v>0.65306122448979587</v>
      </c>
      <c r="FB496" s="228">
        <f t="shared" si="203"/>
        <v>68.067226890756302</v>
      </c>
      <c r="FC496" s="380">
        <f t="shared" si="204"/>
        <v>9.3294460641399415E-2</v>
      </c>
      <c r="FD496" s="227">
        <f t="shared" si="205"/>
        <v>11560.693641618496</v>
      </c>
      <c r="FE496" s="227">
        <f t="shared" si="206"/>
        <v>2483.9006439742411</v>
      </c>
      <c r="FF496" s="227">
        <v>232</v>
      </c>
      <c r="FG496" s="228">
        <f t="shared" si="201"/>
        <v>69.396551724137936</v>
      </c>
      <c r="FH496" s="227">
        <v>161</v>
      </c>
      <c r="FI496" s="227">
        <v>232</v>
      </c>
      <c r="FJ496" s="227">
        <v>2</v>
      </c>
      <c r="FK496" s="227">
        <f t="shared" si="193"/>
        <v>69</v>
      </c>
      <c r="FL496" s="227">
        <v>14</v>
      </c>
      <c r="FM496" s="227">
        <f t="shared" si="194"/>
        <v>55</v>
      </c>
      <c r="FZ496" s="229"/>
      <c r="GA496" s="229"/>
      <c r="GB496" s="229"/>
      <c r="GC496" s="229"/>
      <c r="GD496" s="229"/>
    </row>
    <row r="497" spans="1:186" s="368" customFormat="1">
      <c r="A497" s="287" t="s">
        <v>1158</v>
      </c>
      <c r="B497" s="369" t="s">
        <v>1159</v>
      </c>
      <c r="C497" s="287" t="s">
        <v>1222</v>
      </c>
      <c r="D497" s="287" t="s">
        <v>3123</v>
      </c>
      <c r="E497" s="369" t="s">
        <v>1223</v>
      </c>
      <c r="F497" s="287">
        <v>494</v>
      </c>
      <c r="G497" s="392" t="s">
        <v>1246</v>
      </c>
      <c r="H497" s="392" t="s">
        <v>1247</v>
      </c>
      <c r="I497" s="287" t="s">
        <v>1226</v>
      </c>
      <c r="J497" s="392" t="s">
        <v>1227</v>
      </c>
      <c r="K497" s="393" t="s">
        <v>749</v>
      </c>
      <c r="L497" s="286" t="s">
        <v>1227</v>
      </c>
      <c r="M497" s="286" t="s">
        <v>3124</v>
      </c>
      <c r="N497" s="372">
        <v>1</v>
      </c>
      <c r="O497" s="373">
        <v>34</v>
      </c>
      <c r="P497" s="373">
        <v>464</v>
      </c>
      <c r="Q497" s="373">
        <v>2</v>
      </c>
      <c r="R497" s="373">
        <v>12</v>
      </c>
      <c r="S497" s="374">
        <v>486</v>
      </c>
      <c r="T497" s="374">
        <v>2</v>
      </c>
      <c r="U497" s="374">
        <v>12</v>
      </c>
      <c r="V497" s="374">
        <v>168</v>
      </c>
      <c r="W497" s="373">
        <v>17</v>
      </c>
      <c r="X497" s="373">
        <v>331</v>
      </c>
      <c r="Y497" s="373">
        <v>1</v>
      </c>
      <c r="Z497" s="373">
        <v>8</v>
      </c>
      <c r="AA497" s="374">
        <v>352</v>
      </c>
      <c r="AB497" s="374">
        <v>1</v>
      </c>
      <c r="AC497" s="374">
        <v>9</v>
      </c>
      <c r="AD497" s="374">
        <v>120</v>
      </c>
      <c r="AE497" s="373">
        <v>1</v>
      </c>
      <c r="AF497" s="373">
        <v>4</v>
      </c>
      <c r="AG497" s="373">
        <v>0</v>
      </c>
      <c r="AH497" s="373">
        <v>0</v>
      </c>
      <c r="AI497" s="374">
        <v>4</v>
      </c>
      <c r="AJ497" s="374">
        <v>0</v>
      </c>
      <c r="AK497" s="374">
        <v>0</v>
      </c>
      <c r="AL497" s="374">
        <v>1</v>
      </c>
      <c r="AM497" s="226">
        <v>17</v>
      </c>
      <c r="AN497" s="226">
        <v>133</v>
      </c>
      <c r="AO497" s="226">
        <v>1</v>
      </c>
      <c r="AP497" s="226">
        <v>3</v>
      </c>
      <c r="AQ497" s="227">
        <v>133</v>
      </c>
      <c r="AR497" s="227">
        <v>1</v>
      </c>
      <c r="AS497" s="227">
        <v>3</v>
      </c>
      <c r="AT497" s="227">
        <v>48</v>
      </c>
      <c r="AU497" s="226">
        <v>9</v>
      </c>
      <c r="AV497" s="226">
        <v>64</v>
      </c>
      <c r="AW497" s="226">
        <v>0</v>
      </c>
      <c r="AX497" s="226">
        <v>2</v>
      </c>
      <c r="AY497" s="227">
        <v>91</v>
      </c>
      <c r="AZ497" s="227">
        <v>0</v>
      </c>
      <c r="BA497" s="227">
        <v>2</v>
      </c>
      <c r="BB497" s="227">
        <v>33</v>
      </c>
      <c r="BC497" s="226">
        <f t="shared" si="207"/>
        <v>8</v>
      </c>
      <c r="BD497" s="226">
        <f t="shared" si="207"/>
        <v>67</v>
      </c>
      <c r="BE497" s="226">
        <f t="shared" si="207"/>
        <v>-4</v>
      </c>
      <c r="BF497" s="226">
        <f t="shared" si="207"/>
        <v>-4</v>
      </c>
      <c r="BG497" s="218">
        <f t="shared" si="186"/>
        <v>39</v>
      </c>
      <c r="BH497" s="218">
        <f t="shared" si="186"/>
        <v>0</v>
      </c>
      <c r="BI497" s="218">
        <f t="shared" si="186"/>
        <v>0</v>
      </c>
      <c r="BJ497" s="218">
        <f t="shared" si="186"/>
        <v>11</v>
      </c>
      <c r="BK497" s="226">
        <f t="shared" si="209"/>
        <v>0</v>
      </c>
      <c r="BL497" s="226">
        <f t="shared" si="209"/>
        <v>2</v>
      </c>
      <c r="BM497" s="226">
        <f t="shared" si="209"/>
        <v>5</v>
      </c>
      <c r="BN497" s="226">
        <f t="shared" si="209"/>
        <v>5</v>
      </c>
      <c r="BO497" s="227">
        <f t="shared" si="209"/>
        <v>3</v>
      </c>
      <c r="BP497" s="227">
        <f t="shared" si="208"/>
        <v>1</v>
      </c>
      <c r="BQ497" s="227">
        <f t="shared" si="208"/>
        <v>1</v>
      </c>
      <c r="BR497" s="227">
        <f t="shared" si="208"/>
        <v>4</v>
      </c>
      <c r="BS497" s="226">
        <v>0</v>
      </c>
      <c r="BT497" s="226">
        <v>2</v>
      </c>
      <c r="BU497" s="226">
        <v>5</v>
      </c>
      <c r="BV497" s="226">
        <v>5</v>
      </c>
      <c r="BW497" s="227">
        <v>3</v>
      </c>
      <c r="BX497" s="227">
        <v>1</v>
      </c>
      <c r="BY497" s="227">
        <v>1</v>
      </c>
      <c r="BZ497" s="227">
        <v>4</v>
      </c>
      <c r="CA497" s="226">
        <v>0</v>
      </c>
      <c r="CB497" s="226">
        <f>IFERROR(VLOOKUP($G497,[12]ITEM!$B$2:$AC$939,26,0),0)</f>
        <v>0</v>
      </c>
      <c r="CC497" s="226">
        <f>IFERROR(VLOOKUP($G497,[12]ITEM!$B$2:$AC$939,27,0),0)</f>
        <v>0</v>
      </c>
      <c r="CD497" s="226">
        <f>IFERROR(VLOOKUP($G497,[12]ITEM!$B$2:$AC$939,28,0),0)</f>
        <v>0</v>
      </c>
      <c r="CE497" s="227">
        <v>0</v>
      </c>
      <c r="CF497" s="227">
        <v>0</v>
      </c>
      <c r="CG497" s="227">
        <v>0</v>
      </c>
      <c r="CH497" s="227">
        <v>0</v>
      </c>
      <c r="CI497" s="375"/>
      <c r="CJ497" s="226">
        <f t="shared" si="189"/>
        <v>8</v>
      </c>
      <c r="CK497" s="226">
        <f t="shared" si="189"/>
        <v>63</v>
      </c>
      <c r="CL497" s="226">
        <f t="shared" si="189"/>
        <v>-1</v>
      </c>
      <c r="CM497" s="226">
        <f t="shared" si="188"/>
        <v>1</v>
      </c>
      <c r="CN497" s="227">
        <f t="shared" si="188"/>
        <v>39</v>
      </c>
      <c r="CO497" s="227">
        <f t="shared" si="188"/>
        <v>32.040430268708626</v>
      </c>
      <c r="CP497" s="227">
        <f t="shared" si="188"/>
        <v>31.252547625686027</v>
      </c>
      <c r="CQ497" s="227">
        <f t="shared" si="188"/>
        <v>36.578646799668824</v>
      </c>
      <c r="CR497" s="226">
        <v>8</v>
      </c>
      <c r="CS497" s="226">
        <v>64</v>
      </c>
      <c r="CT497" s="226">
        <v>0</v>
      </c>
      <c r="CU497" s="226">
        <v>2</v>
      </c>
      <c r="CV497" s="227">
        <f t="shared" si="195"/>
        <v>10</v>
      </c>
      <c r="CW497" s="227">
        <f>CV497*(1+('[13]GROWTH (YoY)'!AR497/100))</f>
        <v>4.0430268708623318E-2</v>
      </c>
      <c r="CX497" s="227">
        <f>CW497*(1+('[13]GROWTH (YoY)'!AS497/100))</f>
        <v>0.25254762568603073</v>
      </c>
      <c r="CY497" s="227">
        <f>CX497*(1+('[13]GROWTH (YoY)'!AT497/100))</f>
        <v>3.5786467996688245</v>
      </c>
      <c r="CZ497" s="226">
        <v>0</v>
      </c>
      <c r="DA497" s="226">
        <v>0</v>
      </c>
      <c r="DB497" s="226">
        <v>0</v>
      </c>
      <c r="DC497" s="226">
        <v>0</v>
      </c>
      <c r="DD497" s="227">
        <v>30</v>
      </c>
      <c r="DE497" s="227">
        <v>33</v>
      </c>
      <c r="DF497" s="227">
        <v>32</v>
      </c>
      <c r="DG497" s="227">
        <v>34</v>
      </c>
      <c r="DH497" s="226">
        <v>0</v>
      </c>
      <c r="DI497" s="226">
        <v>-1</v>
      </c>
      <c r="DJ497" s="226">
        <v>-1</v>
      </c>
      <c r="DK497" s="226">
        <v>-1</v>
      </c>
      <c r="DL497" s="227">
        <v>-1</v>
      </c>
      <c r="DM497" s="227">
        <v>-1</v>
      </c>
      <c r="DN497" s="227">
        <v>-1</v>
      </c>
      <c r="DO497" s="227">
        <v>-1</v>
      </c>
      <c r="DP497" s="376">
        <f t="shared" si="187"/>
        <v>0</v>
      </c>
      <c r="DQ497" s="226">
        <f t="shared" si="187"/>
        <v>4</v>
      </c>
      <c r="DR497" s="226">
        <f t="shared" si="187"/>
        <v>-3</v>
      </c>
      <c r="DS497" s="226">
        <f t="shared" si="210"/>
        <v>-5</v>
      </c>
      <c r="DT497" s="227">
        <f t="shared" si="210"/>
        <v>0</v>
      </c>
      <c r="DU497" s="227">
        <f t="shared" si="210"/>
        <v>-32.040430268708626</v>
      </c>
      <c r="DV497" s="227">
        <f t="shared" si="210"/>
        <v>-31.252547625686027</v>
      </c>
      <c r="DW497" s="227">
        <f t="shared" si="210"/>
        <v>-25.578646799668824</v>
      </c>
      <c r="DX497" s="377">
        <f t="shared" si="192"/>
        <v>0.5</v>
      </c>
      <c r="DY497" s="377">
        <f t="shared" si="192"/>
        <v>0.71336206896551724</v>
      </c>
      <c r="DZ497" s="377">
        <f t="shared" si="192"/>
        <v>0.5</v>
      </c>
      <c r="EA497" s="377">
        <f t="shared" si="191"/>
        <v>0.66666666666666663</v>
      </c>
      <c r="EB497" s="378">
        <f t="shared" si="191"/>
        <v>0.72427983539094654</v>
      </c>
      <c r="EC497" s="378">
        <f t="shared" si="191"/>
        <v>0.5</v>
      </c>
      <c r="ED497" s="378">
        <f t="shared" si="191"/>
        <v>0.75</v>
      </c>
      <c r="EE497" s="378">
        <f t="shared" si="191"/>
        <v>0.7142857142857143</v>
      </c>
      <c r="EG497" s="226">
        <v>34</v>
      </c>
      <c r="EH497" s="226">
        <v>23</v>
      </c>
      <c r="EI497" s="226">
        <v>11</v>
      </c>
      <c r="EJ497" s="226">
        <v>8</v>
      </c>
      <c r="EK497" s="226">
        <v>4</v>
      </c>
      <c r="EL497" s="226">
        <v>426</v>
      </c>
      <c r="EM497" s="226">
        <v>415</v>
      </c>
      <c r="EN497" s="379">
        <f t="shared" si="196"/>
        <v>0.67647058823529416</v>
      </c>
      <c r="EO497" s="226">
        <f t="shared" si="197"/>
        <v>72.727272727272734</v>
      </c>
      <c r="EP497" s="379">
        <f t="shared" si="198"/>
        <v>0.11764705882352941</v>
      </c>
      <c r="EQ497" s="226">
        <f t="shared" si="199"/>
        <v>9389.6713615023473</v>
      </c>
      <c r="ER497" s="226">
        <f t="shared" si="200"/>
        <v>1606.4257028112449</v>
      </c>
      <c r="ES497" s="292"/>
      <c r="ET497" s="227">
        <v>540</v>
      </c>
      <c r="EU497" s="227">
        <v>369</v>
      </c>
      <c r="EV497" s="227">
        <v>171</v>
      </c>
      <c r="EW497" s="227">
        <v>113</v>
      </c>
      <c r="EX497" s="227">
        <v>83</v>
      </c>
      <c r="EY497" s="227">
        <v>3676</v>
      </c>
      <c r="EZ497" s="227">
        <v>3664</v>
      </c>
      <c r="FA497" s="380">
        <f t="shared" si="202"/>
        <v>0.68333333333333335</v>
      </c>
      <c r="FB497" s="228">
        <f t="shared" si="203"/>
        <v>66.081871345029242</v>
      </c>
      <c r="FC497" s="380">
        <f t="shared" si="204"/>
        <v>0.1537037037037037</v>
      </c>
      <c r="FD497" s="227">
        <f t="shared" si="205"/>
        <v>22578.890097932537</v>
      </c>
      <c r="FE497" s="227">
        <f t="shared" si="206"/>
        <v>2570.0509461426491</v>
      </c>
      <c r="FF497" s="227">
        <v>165</v>
      </c>
      <c r="FG497" s="228">
        <f t="shared" si="201"/>
        <v>68.484848484848484</v>
      </c>
      <c r="FH497" s="227">
        <v>113</v>
      </c>
      <c r="FI497" s="227">
        <v>165</v>
      </c>
      <c r="FJ497" s="227">
        <v>1</v>
      </c>
      <c r="FK497" s="227">
        <f t="shared" si="193"/>
        <v>51</v>
      </c>
      <c r="FL497" s="227">
        <v>11</v>
      </c>
      <c r="FM497" s="227">
        <f t="shared" si="194"/>
        <v>40</v>
      </c>
      <c r="FZ497" s="229"/>
      <c r="GA497" s="229"/>
      <c r="GB497" s="229"/>
      <c r="GC497" s="229"/>
      <c r="GD497" s="229"/>
    </row>
    <row r="498" spans="1:186" s="368" customFormat="1">
      <c r="A498" s="287" t="s">
        <v>1158</v>
      </c>
      <c r="B498" s="369" t="s">
        <v>1159</v>
      </c>
      <c r="C498" s="287" t="s">
        <v>1222</v>
      </c>
      <c r="D498" s="287" t="s">
        <v>3123</v>
      </c>
      <c r="E498" s="369" t="s">
        <v>1223</v>
      </c>
      <c r="F498" s="287">
        <v>495</v>
      </c>
      <c r="G498" s="392" t="s">
        <v>1248</v>
      </c>
      <c r="H498" s="392" t="s">
        <v>1249</v>
      </c>
      <c r="I498" s="287" t="s">
        <v>1226</v>
      </c>
      <c r="J498" s="392" t="s">
        <v>1227</v>
      </c>
      <c r="K498" s="393" t="s">
        <v>749</v>
      </c>
      <c r="L498" s="286" t="s">
        <v>1227</v>
      </c>
      <c r="M498" s="286" t="s">
        <v>3124</v>
      </c>
      <c r="N498" s="372">
        <v>1</v>
      </c>
      <c r="O498" s="373">
        <v>0</v>
      </c>
      <c r="P498" s="373">
        <v>1</v>
      </c>
      <c r="Q498" s="373">
        <v>0</v>
      </c>
      <c r="R498" s="373">
        <v>0</v>
      </c>
      <c r="S498" s="374">
        <v>1</v>
      </c>
      <c r="T498" s="374">
        <v>1</v>
      </c>
      <c r="U498" s="374">
        <v>2</v>
      </c>
      <c r="V498" s="374">
        <v>2</v>
      </c>
      <c r="W498" s="373">
        <v>0</v>
      </c>
      <c r="X498" s="373">
        <v>0</v>
      </c>
      <c r="Y498" s="373">
        <v>0</v>
      </c>
      <c r="Z498" s="373">
        <v>0</v>
      </c>
      <c r="AA498" s="374">
        <v>0</v>
      </c>
      <c r="AB498" s="374">
        <v>0</v>
      </c>
      <c r="AC498" s="374">
        <v>1</v>
      </c>
      <c r="AD498" s="374">
        <v>1</v>
      </c>
      <c r="AE498" s="373">
        <v>0</v>
      </c>
      <c r="AF498" s="373">
        <v>0</v>
      </c>
      <c r="AG498" s="373">
        <v>0</v>
      </c>
      <c r="AH498" s="373">
        <v>0</v>
      </c>
      <c r="AI498" s="374">
        <v>0</v>
      </c>
      <c r="AJ498" s="374">
        <v>0</v>
      </c>
      <c r="AK498" s="374">
        <v>0</v>
      </c>
      <c r="AL498" s="374">
        <v>0</v>
      </c>
      <c r="AM498" s="226">
        <v>0</v>
      </c>
      <c r="AN498" s="226">
        <v>0</v>
      </c>
      <c r="AO498" s="226">
        <v>0</v>
      </c>
      <c r="AP498" s="226">
        <v>0</v>
      </c>
      <c r="AQ498" s="227">
        <v>0</v>
      </c>
      <c r="AR498" s="227">
        <v>1</v>
      </c>
      <c r="AS498" s="227">
        <v>1</v>
      </c>
      <c r="AT498" s="227">
        <v>1</v>
      </c>
      <c r="AU498" s="226">
        <v>0</v>
      </c>
      <c r="AV498" s="226">
        <v>0</v>
      </c>
      <c r="AW498" s="226">
        <v>0</v>
      </c>
      <c r="AX498" s="226"/>
      <c r="AY498" s="227">
        <v>0</v>
      </c>
      <c r="AZ498" s="227">
        <v>0</v>
      </c>
      <c r="BA498" s="227">
        <v>0</v>
      </c>
      <c r="BB498" s="227">
        <v>0</v>
      </c>
      <c r="BC498" s="226">
        <f t="shared" si="207"/>
        <v>0</v>
      </c>
      <c r="BD498" s="226">
        <f t="shared" si="207"/>
        <v>0</v>
      </c>
      <c r="BE498" s="226">
        <f t="shared" si="207"/>
        <v>0</v>
      </c>
      <c r="BF498" s="226">
        <f t="shared" si="207"/>
        <v>0</v>
      </c>
      <c r="BG498" s="218">
        <f t="shared" si="186"/>
        <v>0</v>
      </c>
      <c r="BH498" s="218">
        <f t="shared" si="186"/>
        <v>1</v>
      </c>
      <c r="BI498" s="218">
        <f t="shared" si="186"/>
        <v>1</v>
      </c>
      <c r="BJ498" s="218">
        <f t="shared" si="186"/>
        <v>1</v>
      </c>
      <c r="BK498" s="226">
        <f t="shared" si="209"/>
        <v>0</v>
      </c>
      <c r="BL498" s="226">
        <f t="shared" si="209"/>
        <v>0</v>
      </c>
      <c r="BM498" s="226">
        <f t="shared" si="209"/>
        <v>0</v>
      </c>
      <c r="BN498" s="226">
        <f t="shared" si="209"/>
        <v>0</v>
      </c>
      <c r="BO498" s="227">
        <f t="shared" si="209"/>
        <v>0</v>
      </c>
      <c r="BP498" s="227">
        <f t="shared" si="208"/>
        <v>0</v>
      </c>
      <c r="BQ498" s="227">
        <f t="shared" si="208"/>
        <v>0</v>
      </c>
      <c r="BR498" s="227">
        <f t="shared" si="208"/>
        <v>0</v>
      </c>
      <c r="BS498" s="226">
        <v>0</v>
      </c>
      <c r="BT498" s="226">
        <v>0</v>
      </c>
      <c r="BU498" s="226">
        <v>0</v>
      </c>
      <c r="BV498" s="226">
        <v>0</v>
      </c>
      <c r="BW498" s="227">
        <v>0</v>
      </c>
      <c r="BX498" s="227">
        <v>0</v>
      </c>
      <c r="BY498" s="227">
        <v>0</v>
      </c>
      <c r="BZ498" s="227">
        <v>0</v>
      </c>
      <c r="CA498" s="226">
        <v>0</v>
      </c>
      <c r="CB498" s="226">
        <f>IFERROR(VLOOKUP($G498,[12]ITEM!$B$2:$AC$939,26,0),0)</f>
        <v>0</v>
      </c>
      <c r="CC498" s="226">
        <f>IFERROR(VLOOKUP($G498,[12]ITEM!$B$2:$AC$939,27,0),0)</f>
        <v>0</v>
      </c>
      <c r="CD498" s="226">
        <f>IFERROR(VLOOKUP($G498,[12]ITEM!$B$2:$AC$939,28,0),0)</f>
        <v>0</v>
      </c>
      <c r="CE498" s="227">
        <v>0</v>
      </c>
      <c r="CF498" s="227">
        <v>0</v>
      </c>
      <c r="CG498" s="227">
        <v>0</v>
      </c>
      <c r="CH498" s="227">
        <v>0</v>
      </c>
      <c r="CI498" s="375"/>
      <c r="CJ498" s="226">
        <f t="shared" si="189"/>
        <v>0</v>
      </c>
      <c r="CK498" s="226">
        <f t="shared" si="189"/>
        <v>0</v>
      </c>
      <c r="CL498" s="226">
        <f t="shared" si="189"/>
        <v>0</v>
      </c>
      <c r="CM498" s="226">
        <f t="shared" si="188"/>
        <v>0</v>
      </c>
      <c r="CN498" s="227">
        <f t="shared" si="188"/>
        <v>0</v>
      </c>
      <c r="CO498" s="227">
        <f t="shared" si="188"/>
        <v>0</v>
      </c>
      <c r="CP498" s="227">
        <f t="shared" si="188"/>
        <v>0</v>
      </c>
      <c r="CQ498" s="227">
        <f t="shared" si="188"/>
        <v>0</v>
      </c>
      <c r="CR498" s="226">
        <v>0</v>
      </c>
      <c r="CS498" s="226"/>
      <c r="CT498" s="226"/>
      <c r="CU498" s="226"/>
      <c r="CV498" s="227">
        <f t="shared" si="195"/>
        <v>0</v>
      </c>
      <c r="CW498" s="227">
        <f>CV498*(1+('[13]GROWTH (YoY)'!AR498/100))</f>
        <v>0</v>
      </c>
      <c r="CX498" s="227">
        <f>CW498*(1+('[13]GROWTH (YoY)'!AS498/100))</f>
        <v>0</v>
      </c>
      <c r="CY498" s="227">
        <f>CX498*(1+('[13]GROWTH (YoY)'!AT498/100))</f>
        <v>0</v>
      </c>
      <c r="CZ498" s="226">
        <v>0</v>
      </c>
      <c r="DA498" s="226">
        <v>0</v>
      </c>
      <c r="DB498" s="226">
        <v>0</v>
      </c>
      <c r="DC498" s="226">
        <v>0</v>
      </c>
      <c r="DD498" s="227">
        <v>0</v>
      </c>
      <c r="DE498" s="227">
        <v>0</v>
      </c>
      <c r="DF498" s="227">
        <v>0</v>
      </c>
      <c r="DG498" s="227">
        <v>0</v>
      </c>
      <c r="DH498" s="226">
        <v>0</v>
      </c>
      <c r="DI498" s="226">
        <v>0</v>
      </c>
      <c r="DJ498" s="226">
        <v>0</v>
      </c>
      <c r="DK498" s="226">
        <v>0</v>
      </c>
      <c r="DL498" s="227">
        <v>0</v>
      </c>
      <c r="DM498" s="227">
        <v>0</v>
      </c>
      <c r="DN498" s="227">
        <v>0</v>
      </c>
      <c r="DO498" s="227">
        <v>0</v>
      </c>
      <c r="DP498" s="376">
        <f t="shared" si="187"/>
        <v>0</v>
      </c>
      <c r="DQ498" s="226">
        <f t="shared" si="187"/>
        <v>0</v>
      </c>
      <c r="DR498" s="226">
        <f t="shared" si="187"/>
        <v>0</v>
      </c>
      <c r="DS498" s="226">
        <f t="shared" si="210"/>
        <v>0</v>
      </c>
      <c r="DT498" s="227">
        <f t="shared" si="210"/>
        <v>0</v>
      </c>
      <c r="DU498" s="227">
        <f t="shared" si="210"/>
        <v>1</v>
      </c>
      <c r="DV498" s="227">
        <f t="shared" si="210"/>
        <v>1</v>
      </c>
      <c r="DW498" s="227">
        <f t="shared" si="210"/>
        <v>1</v>
      </c>
      <c r="DX498" s="377">
        <f t="shared" si="192"/>
        <v>0</v>
      </c>
      <c r="DY498" s="377">
        <f t="shared" si="192"/>
        <v>0</v>
      </c>
      <c r="DZ498" s="377">
        <f t="shared" si="192"/>
        <v>0</v>
      </c>
      <c r="EA498" s="377">
        <f t="shared" si="191"/>
        <v>0</v>
      </c>
      <c r="EB498" s="378">
        <f t="shared" si="191"/>
        <v>0</v>
      </c>
      <c r="EC498" s="378">
        <f t="shared" si="191"/>
        <v>0</v>
      </c>
      <c r="ED498" s="378">
        <f t="shared" si="191"/>
        <v>0.5</v>
      </c>
      <c r="EE498" s="378">
        <f t="shared" si="191"/>
        <v>0.5</v>
      </c>
      <c r="EG498" s="226">
        <v>0</v>
      </c>
      <c r="EH498" s="226">
        <v>0</v>
      </c>
      <c r="EI498" s="226">
        <v>0</v>
      </c>
      <c r="EJ498" s="226">
        <v>0</v>
      </c>
      <c r="EK498" s="226">
        <v>0</v>
      </c>
      <c r="EL498" s="226">
        <v>0</v>
      </c>
      <c r="EM498" s="226">
        <v>0</v>
      </c>
      <c r="EN498" s="379">
        <f t="shared" si="196"/>
        <v>0</v>
      </c>
      <c r="EO498" s="226">
        <f t="shared" si="197"/>
        <v>0</v>
      </c>
      <c r="EP498" s="379">
        <f t="shared" si="198"/>
        <v>0</v>
      </c>
      <c r="EQ498" s="226">
        <f t="shared" si="199"/>
        <v>0</v>
      </c>
      <c r="ER498" s="226">
        <f t="shared" si="200"/>
        <v>0</v>
      </c>
      <c r="ES498" s="292"/>
      <c r="ET498" s="227">
        <v>1</v>
      </c>
      <c r="EU498" s="227">
        <v>0</v>
      </c>
      <c r="EV498" s="227">
        <v>0</v>
      </c>
      <c r="EW498" s="227">
        <v>0</v>
      </c>
      <c r="EX498" s="227">
        <v>0</v>
      </c>
      <c r="EY498" s="227">
        <v>5</v>
      </c>
      <c r="EZ498" s="227">
        <v>5</v>
      </c>
      <c r="FA498" s="380">
        <f t="shared" si="202"/>
        <v>0</v>
      </c>
      <c r="FB498" s="228">
        <f t="shared" si="203"/>
        <v>0</v>
      </c>
      <c r="FC498" s="380">
        <f t="shared" si="204"/>
        <v>0</v>
      </c>
      <c r="FD498" s="227">
        <f t="shared" si="205"/>
        <v>0</v>
      </c>
      <c r="FE498" s="227">
        <f t="shared" si="206"/>
        <v>0</v>
      </c>
      <c r="FF498" s="227">
        <v>0</v>
      </c>
      <c r="FG498" s="228">
        <f t="shared" si="201"/>
        <v>0</v>
      </c>
      <c r="FH498" s="227">
        <v>0</v>
      </c>
      <c r="FI498" s="227">
        <v>0</v>
      </c>
      <c r="FJ498" s="227">
        <v>0</v>
      </c>
      <c r="FK498" s="227">
        <f t="shared" si="193"/>
        <v>0</v>
      </c>
      <c r="FL498" s="227">
        <v>0</v>
      </c>
      <c r="FM498" s="227">
        <f t="shared" si="194"/>
        <v>0</v>
      </c>
      <c r="FZ498" s="229"/>
      <c r="GA498" s="229"/>
      <c r="GB498" s="229"/>
      <c r="GC498" s="229"/>
      <c r="GD498" s="229"/>
    </row>
    <row r="499" spans="1:186" s="368" customFormat="1">
      <c r="A499" s="287" t="s">
        <v>1158</v>
      </c>
      <c r="B499" s="369" t="s">
        <v>1159</v>
      </c>
      <c r="C499" s="287" t="s">
        <v>1222</v>
      </c>
      <c r="D499" s="287" t="s">
        <v>3123</v>
      </c>
      <c r="E499" s="369" t="s">
        <v>1223</v>
      </c>
      <c r="F499" s="287">
        <v>496</v>
      </c>
      <c r="G499" s="392" t="s">
        <v>1250</v>
      </c>
      <c r="H499" s="392" t="s">
        <v>1251</v>
      </c>
      <c r="I499" s="287" t="s">
        <v>1226</v>
      </c>
      <c r="J499" s="392" t="s">
        <v>1227</v>
      </c>
      <c r="K499" s="393" t="s">
        <v>749</v>
      </c>
      <c r="L499" s="286" t="s">
        <v>1227</v>
      </c>
      <c r="M499" s="286" t="s">
        <v>3124</v>
      </c>
      <c r="N499" s="372">
        <v>1</v>
      </c>
      <c r="O499" s="373">
        <v>37</v>
      </c>
      <c r="P499" s="373">
        <v>167</v>
      </c>
      <c r="Q499" s="373">
        <v>436</v>
      </c>
      <c r="R499" s="373">
        <v>811</v>
      </c>
      <c r="S499" s="374">
        <v>174</v>
      </c>
      <c r="T499" s="374">
        <v>455</v>
      </c>
      <c r="U499" s="374">
        <v>843</v>
      </c>
      <c r="V499" s="374">
        <v>1067</v>
      </c>
      <c r="W499" s="373">
        <v>28</v>
      </c>
      <c r="X499" s="373">
        <v>117</v>
      </c>
      <c r="Y499" s="373">
        <v>305</v>
      </c>
      <c r="Z499" s="373">
        <v>568</v>
      </c>
      <c r="AA499" s="374">
        <v>124</v>
      </c>
      <c r="AB499" s="374">
        <v>324</v>
      </c>
      <c r="AC499" s="374">
        <v>600</v>
      </c>
      <c r="AD499" s="374">
        <v>762</v>
      </c>
      <c r="AE499" s="373">
        <v>0</v>
      </c>
      <c r="AF499" s="373">
        <v>1</v>
      </c>
      <c r="AG499" s="373">
        <v>3</v>
      </c>
      <c r="AH499" s="373">
        <v>6</v>
      </c>
      <c r="AI499" s="374">
        <v>1</v>
      </c>
      <c r="AJ499" s="374">
        <v>4</v>
      </c>
      <c r="AK499" s="374">
        <v>7</v>
      </c>
      <c r="AL499" s="374">
        <v>9</v>
      </c>
      <c r="AM499" s="226">
        <v>9</v>
      </c>
      <c r="AN499" s="226">
        <v>50</v>
      </c>
      <c r="AO499" s="226">
        <v>131</v>
      </c>
      <c r="AP499" s="226">
        <v>243</v>
      </c>
      <c r="AQ499" s="227">
        <v>50</v>
      </c>
      <c r="AR499" s="227">
        <v>131</v>
      </c>
      <c r="AS499" s="227">
        <v>244</v>
      </c>
      <c r="AT499" s="227">
        <v>305</v>
      </c>
      <c r="AU499" s="226">
        <v>7</v>
      </c>
      <c r="AV499" s="226">
        <v>39</v>
      </c>
      <c r="AW499" s="226">
        <v>96</v>
      </c>
      <c r="AX499" s="226">
        <v>178</v>
      </c>
      <c r="AY499" s="227">
        <v>33</v>
      </c>
      <c r="AZ499" s="227">
        <v>81</v>
      </c>
      <c r="BA499" s="227">
        <v>150</v>
      </c>
      <c r="BB499" s="227">
        <v>188</v>
      </c>
      <c r="BC499" s="226">
        <f t="shared" si="207"/>
        <v>2</v>
      </c>
      <c r="BD499" s="226">
        <f t="shared" si="207"/>
        <v>9</v>
      </c>
      <c r="BE499" s="226">
        <f t="shared" si="207"/>
        <v>30</v>
      </c>
      <c r="BF499" s="226">
        <f t="shared" si="207"/>
        <v>59</v>
      </c>
      <c r="BG499" s="218">
        <f t="shared" si="186"/>
        <v>14</v>
      </c>
      <c r="BH499" s="218">
        <f t="shared" si="186"/>
        <v>44</v>
      </c>
      <c r="BI499" s="218">
        <f t="shared" si="186"/>
        <v>86</v>
      </c>
      <c r="BJ499" s="218">
        <f t="shared" ref="BJ499:BJ562" si="211">AT499-BB499-BR499</f>
        <v>112</v>
      </c>
      <c r="BK499" s="226">
        <f t="shared" si="209"/>
        <v>0</v>
      </c>
      <c r="BL499" s="226">
        <f t="shared" si="209"/>
        <v>2</v>
      </c>
      <c r="BM499" s="226">
        <f t="shared" si="209"/>
        <v>5</v>
      </c>
      <c r="BN499" s="226">
        <f t="shared" si="209"/>
        <v>6</v>
      </c>
      <c r="BO499" s="227">
        <f t="shared" si="209"/>
        <v>3</v>
      </c>
      <c r="BP499" s="227">
        <f t="shared" si="208"/>
        <v>6</v>
      </c>
      <c r="BQ499" s="227">
        <f t="shared" si="208"/>
        <v>8</v>
      </c>
      <c r="BR499" s="227">
        <f t="shared" si="208"/>
        <v>5</v>
      </c>
      <c r="BS499" s="226">
        <v>0</v>
      </c>
      <c r="BT499" s="226">
        <v>2</v>
      </c>
      <c r="BU499" s="226">
        <v>5</v>
      </c>
      <c r="BV499" s="226">
        <v>6</v>
      </c>
      <c r="BW499" s="227">
        <v>3</v>
      </c>
      <c r="BX499" s="227">
        <v>6</v>
      </c>
      <c r="BY499" s="227">
        <v>8</v>
      </c>
      <c r="BZ499" s="227">
        <v>5</v>
      </c>
      <c r="CA499" s="226">
        <v>0</v>
      </c>
      <c r="CB499" s="226">
        <f>IFERROR(VLOOKUP($G499,[12]ITEM!$B$2:$AC$939,26,0),0)</f>
        <v>0</v>
      </c>
      <c r="CC499" s="226">
        <f>IFERROR(VLOOKUP($G499,[12]ITEM!$B$2:$AC$939,27,0),0)</f>
        <v>0</v>
      </c>
      <c r="CD499" s="226">
        <f>IFERROR(VLOOKUP($G499,[12]ITEM!$B$2:$AC$939,28,0),0)</f>
        <v>0</v>
      </c>
      <c r="CE499" s="227">
        <v>0</v>
      </c>
      <c r="CF499" s="227">
        <v>0</v>
      </c>
      <c r="CG499" s="227">
        <v>0</v>
      </c>
      <c r="CH499" s="227">
        <v>0</v>
      </c>
      <c r="CI499" s="375"/>
      <c r="CJ499" s="226">
        <f t="shared" si="189"/>
        <v>2</v>
      </c>
      <c r="CK499" s="226">
        <f t="shared" si="189"/>
        <v>11</v>
      </c>
      <c r="CL499" s="226">
        <f t="shared" si="189"/>
        <v>30</v>
      </c>
      <c r="CM499" s="226">
        <f t="shared" si="188"/>
        <v>56</v>
      </c>
      <c r="CN499" s="227">
        <f t="shared" si="188"/>
        <v>14</v>
      </c>
      <c r="CO499" s="227">
        <f t="shared" si="188"/>
        <v>15</v>
      </c>
      <c r="CP499" s="227">
        <f t="shared" si="188"/>
        <v>14</v>
      </c>
      <c r="CQ499" s="227">
        <f t="shared" si="188"/>
        <v>16</v>
      </c>
      <c r="CR499" s="226">
        <v>2</v>
      </c>
      <c r="CS499" s="226">
        <v>11</v>
      </c>
      <c r="CT499" s="226">
        <v>30</v>
      </c>
      <c r="CU499" s="226">
        <v>56</v>
      </c>
      <c r="CV499" s="227">
        <f t="shared" si="195"/>
        <v>0</v>
      </c>
      <c r="CW499" s="227">
        <f>CV499*(1+('[13]GROWTH (YoY)'!AR499/100))</f>
        <v>0</v>
      </c>
      <c r="CX499" s="227">
        <f>CW499*(1+('[13]GROWTH (YoY)'!AS499/100))</f>
        <v>0</v>
      </c>
      <c r="CY499" s="227">
        <f>CX499*(1+('[13]GROWTH (YoY)'!AT499/100))</f>
        <v>0</v>
      </c>
      <c r="CZ499" s="226">
        <v>0</v>
      </c>
      <c r="DA499" s="226">
        <v>0</v>
      </c>
      <c r="DB499" s="226">
        <v>0</v>
      </c>
      <c r="DC499" s="226">
        <v>0</v>
      </c>
      <c r="DD499" s="227">
        <v>14</v>
      </c>
      <c r="DE499" s="227">
        <v>15</v>
      </c>
      <c r="DF499" s="227">
        <v>14</v>
      </c>
      <c r="DG499" s="227">
        <v>16</v>
      </c>
      <c r="DH499" s="226">
        <v>0</v>
      </c>
      <c r="DI499" s="226">
        <v>0</v>
      </c>
      <c r="DJ499" s="226">
        <v>0</v>
      </c>
      <c r="DK499" s="226">
        <v>0</v>
      </c>
      <c r="DL499" s="227">
        <v>0</v>
      </c>
      <c r="DM499" s="227">
        <v>0</v>
      </c>
      <c r="DN499" s="227">
        <v>0</v>
      </c>
      <c r="DO499" s="227">
        <v>0</v>
      </c>
      <c r="DP499" s="376">
        <f t="shared" si="187"/>
        <v>0</v>
      </c>
      <c r="DQ499" s="226">
        <f t="shared" si="187"/>
        <v>-2</v>
      </c>
      <c r="DR499" s="226">
        <f t="shared" si="187"/>
        <v>0</v>
      </c>
      <c r="DS499" s="226">
        <f t="shared" si="210"/>
        <v>3</v>
      </c>
      <c r="DT499" s="227">
        <f t="shared" si="210"/>
        <v>0</v>
      </c>
      <c r="DU499" s="227">
        <f t="shared" si="210"/>
        <v>29</v>
      </c>
      <c r="DV499" s="227">
        <f t="shared" si="210"/>
        <v>72</v>
      </c>
      <c r="DW499" s="227">
        <f t="shared" si="210"/>
        <v>96</v>
      </c>
      <c r="DX499" s="377">
        <f t="shared" si="192"/>
        <v>0.7567567567567568</v>
      </c>
      <c r="DY499" s="377">
        <f t="shared" si="192"/>
        <v>0.70059880239520955</v>
      </c>
      <c r="DZ499" s="377">
        <f t="shared" si="192"/>
        <v>0.69954128440366969</v>
      </c>
      <c r="EA499" s="377">
        <f t="shared" si="191"/>
        <v>0.70036991368680646</v>
      </c>
      <c r="EB499" s="378">
        <f t="shared" si="191"/>
        <v>0.71264367816091956</v>
      </c>
      <c r="EC499" s="378">
        <f t="shared" si="191"/>
        <v>0.71208791208791211</v>
      </c>
      <c r="ED499" s="378">
        <f t="shared" si="191"/>
        <v>0.71174377224199292</v>
      </c>
      <c r="EE499" s="378">
        <f t="shared" si="191"/>
        <v>0.7141518275538894</v>
      </c>
      <c r="EG499" s="226">
        <v>37</v>
      </c>
      <c r="EH499" s="226">
        <v>27</v>
      </c>
      <c r="EI499" s="226">
        <v>10</v>
      </c>
      <c r="EJ499" s="226">
        <v>7</v>
      </c>
      <c r="EK499" s="226">
        <v>5</v>
      </c>
      <c r="EL499" s="226">
        <v>458</v>
      </c>
      <c r="EM499" s="226">
        <v>447</v>
      </c>
      <c r="EN499" s="379">
        <f t="shared" si="196"/>
        <v>0.72972972972972971</v>
      </c>
      <c r="EO499" s="226">
        <f t="shared" si="197"/>
        <v>70</v>
      </c>
      <c r="EP499" s="379">
        <f t="shared" si="198"/>
        <v>0.13513513513513514</v>
      </c>
      <c r="EQ499" s="226">
        <f t="shared" si="199"/>
        <v>10917.03056768559</v>
      </c>
      <c r="ER499" s="226">
        <f t="shared" si="200"/>
        <v>1304.9962714392245</v>
      </c>
      <c r="ES499" s="292"/>
      <c r="ET499" s="227">
        <v>194</v>
      </c>
      <c r="EU499" s="227">
        <v>122</v>
      </c>
      <c r="EV499" s="227">
        <v>72</v>
      </c>
      <c r="EW499" s="227">
        <v>47</v>
      </c>
      <c r="EX499" s="227">
        <v>35</v>
      </c>
      <c r="EY499" s="227">
        <v>1788</v>
      </c>
      <c r="EZ499" s="227">
        <v>1751</v>
      </c>
      <c r="FA499" s="380">
        <f t="shared" si="202"/>
        <v>0.62886597938144329</v>
      </c>
      <c r="FB499" s="228">
        <f t="shared" si="203"/>
        <v>65.277777777777786</v>
      </c>
      <c r="FC499" s="380">
        <f t="shared" si="204"/>
        <v>0.18041237113402062</v>
      </c>
      <c r="FD499" s="227">
        <f t="shared" si="205"/>
        <v>19574.944071588368</v>
      </c>
      <c r="FE499" s="227">
        <f t="shared" si="206"/>
        <v>2236.8170569198551</v>
      </c>
      <c r="FF499" s="227">
        <v>70</v>
      </c>
      <c r="FG499" s="228">
        <f t="shared" si="201"/>
        <v>65.714285714285708</v>
      </c>
      <c r="FH499" s="227">
        <v>46</v>
      </c>
      <c r="FI499" s="227">
        <v>70</v>
      </c>
      <c r="FJ499" s="227">
        <v>1</v>
      </c>
      <c r="FK499" s="227">
        <f t="shared" si="193"/>
        <v>23</v>
      </c>
      <c r="FL499" s="227">
        <v>4</v>
      </c>
      <c r="FM499" s="227">
        <f t="shared" si="194"/>
        <v>19</v>
      </c>
      <c r="FZ499" s="229"/>
      <c r="GA499" s="229"/>
      <c r="GB499" s="229"/>
      <c r="GC499" s="229"/>
      <c r="GD499" s="229"/>
    </row>
    <row r="500" spans="1:186" s="368" customFormat="1">
      <c r="A500" s="287" t="s">
        <v>1158</v>
      </c>
      <c r="B500" s="369" t="s">
        <v>1159</v>
      </c>
      <c r="C500" s="287" t="s">
        <v>1222</v>
      </c>
      <c r="D500" s="287" t="s">
        <v>3123</v>
      </c>
      <c r="E500" s="369" t="s">
        <v>1223</v>
      </c>
      <c r="F500" s="287">
        <v>497</v>
      </c>
      <c r="G500" s="392" t="s">
        <v>1252</v>
      </c>
      <c r="H500" s="392" t="s">
        <v>1253</v>
      </c>
      <c r="I500" s="287" t="s">
        <v>1226</v>
      </c>
      <c r="J500" s="392" t="s">
        <v>1227</v>
      </c>
      <c r="K500" s="393" t="s">
        <v>749</v>
      </c>
      <c r="L500" s="286" t="s">
        <v>1227</v>
      </c>
      <c r="M500" s="286" t="s">
        <v>3124</v>
      </c>
      <c r="N500" s="372">
        <v>1</v>
      </c>
      <c r="O500" s="373">
        <v>497</v>
      </c>
      <c r="P500" s="373">
        <v>477</v>
      </c>
      <c r="Q500" s="373">
        <v>324</v>
      </c>
      <c r="R500" s="373">
        <v>288</v>
      </c>
      <c r="S500" s="374">
        <v>500</v>
      </c>
      <c r="T500" s="374">
        <v>338</v>
      </c>
      <c r="U500" s="374">
        <v>299</v>
      </c>
      <c r="V500" s="374">
        <v>341</v>
      </c>
      <c r="W500" s="373">
        <v>215</v>
      </c>
      <c r="X500" s="373">
        <v>335</v>
      </c>
      <c r="Y500" s="373">
        <v>228</v>
      </c>
      <c r="Z500" s="373">
        <v>202</v>
      </c>
      <c r="AA500" s="374">
        <v>357</v>
      </c>
      <c r="AB500" s="374">
        <v>242</v>
      </c>
      <c r="AC500" s="374">
        <v>214</v>
      </c>
      <c r="AD500" s="374">
        <v>244</v>
      </c>
      <c r="AE500" s="373">
        <v>12</v>
      </c>
      <c r="AF500" s="373">
        <v>4</v>
      </c>
      <c r="AG500" s="373">
        <v>3</v>
      </c>
      <c r="AH500" s="373">
        <v>2</v>
      </c>
      <c r="AI500" s="374">
        <v>4</v>
      </c>
      <c r="AJ500" s="374">
        <v>3</v>
      </c>
      <c r="AK500" s="374">
        <v>2</v>
      </c>
      <c r="AL500" s="374">
        <v>3</v>
      </c>
      <c r="AM500" s="226">
        <v>282</v>
      </c>
      <c r="AN500" s="226">
        <v>142</v>
      </c>
      <c r="AO500" s="226">
        <v>97</v>
      </c>
      <c r="AP500" s="226">
        <v>86</v>
      </c>
      <c r="AQ500" s="227">
        <v>143</v>
      </c>
      <c r="AR500" s="227">
        <v>97</v>
      </c>
      <c r="AS500" s="227">
        <v>86</v>
      </c>
      <c r="AT500" s="227">
        <v>97</v>
      </c>
      <c r="AU500" s="226">
        <v>129</v>
      </c>
      <c r="AV500" s="226">
        <v>68</v>
      </c>
      <c r="AW500" s="226">
        <v>43</v>
      </c>
      <c r="AX500" s="226">
        <v>38</v>
      </c>
      <c r="AY500" s="227">
        <v>94</v>
      </c>
      <c r="AZ500" s="227">
        <v>59</v>
      </c>
      <c r="BA500" s="227">
        <v>52</v>
      </c>
      <c r="BB500" s="227">
        <v>59</v>
      </c>
      <c r="BC500" s="226">
        <f t="shared" si="207"/>
        <v>151</v>
      </c>
      <c r="BD500" s="226">
        <f t="shared" si="207"/>
        <v>65.715124668917326</v>
      </c>
      <c r="BE500" s="226">
        <f t="shared" si="207"/>
        <v>76.388490387237908</v>
      </c>
      <c r="BF500" s="226">
        <f t="shared" si="207"/>
        <v>20</v>
      </c>
      <c r="BG500" s="218">
        <f t="shared" si="207"/>
        <v>35</v>
      </c>
      <c r="BH500" s="218">
        <f t="shared" si="207"/>
        <v>12</v>
      </c>
      <c r="BI500" s="218">
        <f t="shared" si="207"/>
        <v>7</v>
      </c>
      <c r="BJ500" s="218">
        <f t="shared" si="211"/>
        <v>22</v>
      </c>
      <c r="BK500" s="226">
        <f t="shared" si="209"/>
        <v>2</v>
      </c>
      <c r="BL500" s="226">
        <f t="shared" si="209"/>
        <v>8.2848753310826773</v>
      </c>
      <c r="BM500" s="226">
        <f t="shared" si="209"/>
        <v>-22.388490387237901</v>
      </c>
      <c r="BN500" s="226">
        <f t="shared" si="209"/>
        <v>28</v>
      </c>
      <c r="BO500" s="227">
        <f t="shared" si="209"/>
        <v>14</v>
      </c>
      <c r="BP500" s="227">
        <f t="shared" si="208"/>
        <v>26</v>
      </c>
      <c r="BQ500" s="227">
        <f t="shared" si="208"/>
        <v>27</v>
      </c>
      <c r="BR500" s="227">
        <f t="shared" si="208"/>
        <v>16</v>
      </c>
      <c r="BS500" s="226">
        <v>5</v>
      </c>
      <c r="BT500" s="226">
        <v>17</v>
      </c>
      <c r="BU500" s="226">
        <v>27</v>
      </c>
      <c r="BV500" s="226">
        <v>28</v>
      </c>
      <c r="BW500" s="227">
        <v>14</v>
      </c>
      <c r="BX500" s="227">
        <v>26</v>
      </c>
      <c r="BY500" s="227">
        <v>27</v>
      </c>
      <c r="BZ500" s="227">
        <v>16</v>
      </c>
      <c r="CA500" s="226">
        <v>3</v>
      </c>
      <c r="CB500" s="226">
        <f>IFERROR(VLOOKUP($G500,[12]ITEM!$B$2:$AC$939,26,0),0)</f>
        <v>8.7151246689173227</v>
      </c>
      <c r="CC500" s="226">
        <f>IFERROR(VLOOKUP($G500,[12]ITEM!$B$2:$AC$939,27,0),0)</f>
        <v>49.388490387237901</v>
      </c>
      <c r="CD500" s="226">
        <f>IFERROR(VLOOKUP($G500,[12]ITEM!$B$2:$AC$939,28,0),0)</f>
        <v>0</v>
      </c>
      <c r="CE500" s="227">
        <v>0</v>
      </c>
      <c r="CF500" s="227">
        <v>0</v>
      </c>
      <c r="CG500" s="227">
        <v>0</v>
      </c>
      <c r="CH500" s="227">
        <v>0</v>
      </c>
      <c r="CI500" s="375"/>
      <c r="CJ500" s="226">
        <f t="shared" si="189"/>
        <v>152</v>
      </c>
      <c r="CK500" s="226">
        <f t="shared" si="189"/>
        <v>77</v>
      </c>
      <c r="CL500" s="226">
        <f t="shared" si="189"/>
        <v>54</v>
      </c>
      <c r="CM500" s="226">
        <f t="shared" si="188"/>
        <v>48</v>
      </c>
      <c r="CN500" s="227">
        <f t="shared" si="188"/>
        <v>35</v>
      </c>
      <c r="CO500" s="227">
        <f t="shared" ref="CO500:CQ563" si="212">CW500+DE500+DM500</f>
        <v>29.595088063965378</v>
      </c>
      <c r="CP500" s="227">
        <f t="shared" si="212"/>
        <v>26.839521801302304</v>
      </c>
      <c r="CQ500" s="227">
        <f t="shared" si="212"/>
        <v>29.555768948937512</v>
      </c>
      <c r="CR500" s="226">
        <v>151</v>
      </c>
      <c r="CS500" s="226">
        <v>76</v>
      </c>
      <c r="CT500" s="226">
        <v>52</v>
      </c>
      <c r="CU500" s="226">
        <v>46</v>
      </c>
      <c r="CV500" s="227">
        <f t="shared" si="195"/>
        <v>23</v>
      </c>
      <c r="CW500" s="227">
        <f>CV500*(1+('[13]GROWTH (YoY)'!AR500/100))</f>
        <v>15.595088063965376</v>
      </c>
      <c r="CX500" s="227">
        <f>CW500*(1+('[13]GROWTH (YoY)'!AS500/100))</f>
        <v>13.839521801302306</v>
      </c>
      <c r="CY500" s="227">
        <f>CX500*(1+('[13]GROWTH (YoY)'!AT500/100))</f>
        <v>15.555768948937512</v>
      </c>
      <c r="CZ500" s="226">
        <v>0</v>
      </c>
      <c r="DA500" s="226">
        <v>0</v>
      </c>
      <c r="DB500" s="226">
        <v>0</v>
      </c>
      <c r="DC500" s="226">
        <v>0</v>
      </c>
      <c r="DD500" s="227">
        <v>11</v>
      </c>
      <c r="DE500" s="227">
        <v>12</v>
      </c>
      <c r="DF500" s="227">
        <v>11</v>
      </c>
      <c r="DG500" s="227">
        <v>12</v>
      </c>
      <c r="DH500" s="226">
        <v>1</v>
      </c>
      <c r="DI500" s="226">
        <v>1</v>
      </c>
      <c r="DJ500" s="226">
        <v>2</v>
      </c>
      <c r="DK500" s="226">
        <v>2</v>
      </c>
      <c r="DL500" s="227">
        <v>1</v>
      </c>
      <c r="DM500" s="227">
        <v>2</v>
      </c>
      <c r="DN500" s="227">
        <v>2</v>
      </c>
      <c r="DO500" s="227">
        <v>2</v>
      </c>
      <c r="DP500" s="376">
        <f t="shared" ref="DP500:DR563" si="213">BC500-CJ500</f>
        <v>-1</v>
      </c>
      <c r="DQ500" s="226">
        <f t="shared" si="213"/>
        <v>-11.284875331082674</v>
      </c>
      <c r="DR500" s="226">
        <f t="shared" si="213"/>
        <v>22.388490387237908</v>
      </c>
      <c r="DS500" s="226">
        <f t="shared" si="210"/>
        <v>-28</v>
      </c>
      <c r="DT500" s="227">
        <f t="shared" si="210"/>
        <v>0</v>
      </c>
      <c r="DU500" s="227">
        <f t="shared" si="210"/>
        <v>-17.595088063965378</v>
      </c>
      <c r="DV500" s="227">
        <f t="shared" si="210"/>
        <v>-19.839521801302304</v>
      </c>
      <c r="DW500" s="227">
        <f t="shared" si="210"/>
        <v>-7.5557689489375122</v>
      </c>
      <c r="DX500" s="377">
        <f t="shared" si="192"/>
        <v>0.43259557344064387</v>
      </c>
      <c r="DY500" s="377">
        <f t="shared" si="192"/>
        <v>0.70230607966457026</v>
      </c>
      <c r="DZ500" s="377">
        <f t="shared" si="192"/>
        <v>0.70370370370370372</v>
      </c>
      <c r="EA500" s="377">
        <f t="shared" si="191"/>
        <v>0.70138888888888884</v>
      </c>
      <c r="EB500" s="378">
        <f t="shared" si="191"/>
        <v>0.71399999999999997</v>
      </c>
      <c r="EC500" s="378">
        <f t="shared" si="191"/>
        <v>0.71597633136094674</v>
      </c>
      <c r="ED500" s="378">
        <f t="shared" si="191"/>
        <v>0.71571906354515047</v>
      </c>
      <c r="EE500" s="378">
        <f t="shared" si="191"/>
        <v>0.71554252199413493</v>
      </c>
      <c r="EG500" s="226">
        <v>497</v>
      </c>
      <c r="EH500" s="226">
        <v>333</v>
      </c>
      <c r="EI500" s="226">
        <v>164</v>
      </c>
      <c r="EJ500" s="226">
        <v>120</v>
      </c>
      <c r="EK500" s="226">
        <v>103</v>
      </c>
      <c r="EL500" s="226">
        <v>5052</v>
      </c>
      <c r="EM500" s="226">
        <v>5026</v>
      </c>
      <c r="EN500" s="379">
        <f t="shared" si="196"/>
        <v>0.67002012072434602</v>
      </c>
      <c r="EO500" s="226">
        <f t="shared" si="197"/>
        <v>73.170731707317074</v>
      </c>
      <c r="EP500" s="379">
        <f t="shared" si="198"/>
        <v>0.20724346076458752</v>
      </c>
      <c r="EQ500" s="226">
        <f t="shared" si="199"/>
        <v>20387.965162311957</v>
      </c>
      <c r="ER500" s="226">
        <f t="shared" si="200"/>
        <v>1989.6538002387585</v>
      </c>
      <c r="ES500" s="292"/>
      <c r="ET500" s="227">
        <v>556</v>
      </c>
      <c r="EU500" s="227">
        <v>366</v>
      </c>
      <c r="EV500" s="227">
        <v>190</v>
      </c>
      <c r="EW500" s="227">
        <v>122</v>
      </c>
      <c r="EX500" s="227">
        <v>80</v>
      </c>
      <c r="EY500" s="227">
        <v>4570</v>
      </c>
      <c r="EZ500" s="227">
        <v>4498</v>
      </c>
      <c r="FA500" s="380">
        <f t="shared" si="202"/>
        <v>0.65827338129496404</v>
      </c>
      <c r="FB500" s="228">
        <f t="shared" si="203"/>
        <v>64.21052631578948</v>
      </c>
      <c r="FC500" s="380">
        <f t="shared" si="204"/>
        <v>0.14388489208633093</v>
      </c>
      <c r="FD500" s="227">
        <f t="shared" si="205"/>
        <v>17505.470459518601</v>
      </c>
      <c r="FE500" s="227">
        <f t="shared" si="206"/>
        <v>2260.2638209574625</v>
      </c>
      <c r="FF500" s="227">
        <v>184</v>
      </c>
      <c r="FG500" s="228">
        <f t="shared" si="201"/>
        <v>66.304347826086953</v>
      </c>
      <c r="FH500" s="227">
        <v>122</v>
      </c>
      <c r="FI500" s="227">
        <v>184</v>
      </c>
      <c r="FJ500" s="227">
        <v>4</v>
      </c>
      <c r="FK500" s="227">
        <f t="shared" si="193"/>
        <v>58</v>
      </c>
      <c r="FL500" s="227">
        <v>11</v>
      </c>
      <c r="FM500" s="227">
        <f t="shared" si="194"/>
        <v>47</v>
      </c>
      <c r="FZ500" s="229"/>
      <c r="GA500" s="229"/>
      <c r="GB500" s="229"/>
      <c r="GC500" s="229"/>
      <c r="GD500" s="229"/>
    </row>
    <row r="501" spans="1:186" s="368" customFormat="1">
      <c r="A501" s="287" t="s">
        <v>1158</v>
      </c>
      <c r="B501" s="369" t="s">
        <v>1159</v>
      </c>
      <c r="C501" s="287" t="s">
        <v>1222</v>
      </c>
      <c r="D501" s="287" t="s">
        <v>3123</v>
      </c>
      <c r="E501" s="369" t="s">
        <v>1223</v>
      </c>
      <c r="F501" s="287">
        <v>498</v>
      </c>
      <c r="G501" s="392" t="s">
        <v>1254</v>
      </c>
      <c r="H501" s="392" t="s">
        <v>1255</v>
      </c>
      <c r="I501" s="287" t="s">
        <v>1226</v>
      </c>
      <c r="J501" s="392" t="s">
        <v>1227</v>
      </c>
      <c r="K501" s="393" t="s">
        <v>749</v>
      </c>
      <c r="L501" s="286" t="s">
        <v>1227</v>
      </c>
      <c r="M501" s="286" t="s">
        <v>3124</v>
      </c>
      <c r="N501" s="372">
        <v>1</v>
      </c>
      <c r="O501" s="373">
        <v>531</v>
      </c>
      <c r="P501" s="373">
        <v>744</v>
      </c>
      <c r="Q501" s="373">
        <v>3532</v>
      </c>
      <c r="R501" s="373">
        <v>4196</v>
      </c>
      <c r="S501" s="374">
        <v>779</v>
      </c>
      <c r="T501" s="374">
        <v>3585</v>
      </c>
      <c r="U501" s="374">
        <v>4262</v>
      </c>
      <c r="V501" s="374">
        <v>3218</v>
      </c>
      <c r="W501" s="373">
        <v>279</v>
      </c>
      <c r="X501" s="373">
        <v>522</v>
      </c>
      <c r="Y501" s="373">
        <v>2480</v>
      </c>
      <c r="Z501" s="373">
        <v>2946</v>
      </c>
      <c r="AA501" s="374">
        <v>557</v>
      </c>
      <c r="AB501" s="374">
        <v>2582</v>
      </c>
      <c r="AC501" s="374">
        <v>3062</v>
      </c>
      <c r="AD501" s="374">
        <v>2326</v>
      </c>
      <c r="AE501" s="373">
        <v>11</v>
      </c>
      <c r="AF501" s="373">
        <v>6</v>
      </c>
      <c r="AG501" s="373">
        <v>28</v>
      </c>
      <c r="AH501" s="373">
        <v>33</v>
      </c>
      <c r="AI501" s="374">
        <v>7</v>
      </c>
      <c r="AJ501" s="374">
        <v>29</v>
      </c>
      <c r="AK501" s="374">
        <v>33</v>
      </c>
      <c r="AL501" s="374">
        <v>26</v>
      </c>
      <c r="AM501" s="226">
        <v>252</v>
      </c>
      <c r="AN501" s="226">
        <v>222</v>
      </c>
      <c r="AO501" s="226">
        <v>1052</v>
      </c>
      <c r="AP501" s="226">
        <v>1250</v>
      </c>
      <c r="AQ501" s="227">
        <v>222</v>
      </c>
      <c r="AR501" s="227">
        <v>1003</v>
      </c>
      <c r="AS501" s="227">
        <v>1200</v>
      </c>
      <c r="AT501" s="227">
        <v>892</v>
      </c>
      <c r="AU501" s="226">
        <v>171</v>
      </c>
      <c r="AV501" s="226">
        <v>164</v>
      </c>
      <c r="AW501" s="226">
        <v>805</v>
      </c>
      <c r="AX501" s="226">
        <v>960</v>
      </c>
      <c r="AY501" s="227">
        <v>143</v>
      </c>
      <c r="AZ501" s="227">
        <v>781</v>
      </c>
      <c r="BA501" s="227">
        <v>932</v>
      </c>
      <c r="BB501" s="227">
        <v>703</v>
      </c>
      <c r="BC501" s="226">
        <f t="shared" si="207"/>
        <v>81</v>
      </c>
      <c r="BD501" s="226">
        <f t="shared" si="207"/>
        <v>42</v>
      </c>
      <c r="BE501" s="226">
        <f t="shared" si="207"/>
        <v>194</v>
      </c>
      <c r="BF501" s="226">
        <f t="shared" si="207"/>
        <v>234</v>
      </c>
      <c r="BG501" s="218">
        <f t="shared" si="207"/>
        <v>57</v>
      </c>
      <c r="BH501" s="218">
        <f t="shared" si="207"/>
        <v>157</v>
      </c>
      <c r="BI501" s="218">
        <f t="shared" si="207"/>
        <v>200</v>
      </c>
      <c r="BJ501" s="218">
        <f t="shared" si="211"/>
        <v>145</v>
      </c>
      <c r="BK501" s="226">
        <f t="shared" si="209"/>
        <v>0</v>
      </c>
      <c r="BL501" s="226">
        <f t="shared" si="209"/>
        <v>16</v>
      </c>
      <c r="BM501" s="226">
        <f t="shared" si="209"/>
        <v>53</v>
      </c>
      <c r="BN501" s="226">
        <f t="shared" si="209"/>
        <v>56</v>
      </c>
      <c r="BO501" s="227">
        <f t="shared" si="209"/>
        <v>22</v>
      </c>
      <c r="BP501" s="227">
        <f t="shared" si="208"/>
        <v>65</v>
      </c>
      <c r="BQ501" s="227">
        <f t="shared" si="208"/>
        <v>68</v>
      </c>
      <c r="BR501" s="227">
        <f t="shared" si="208"/>
        <v>44</v>
      </c>
      <c r="BS501" s="226">
        <v>0</v>
      </c>
      <c r="BT501" s="226">
        <v>16</v>
      </c>
      <c r="BU501" s="226">
        <v>53</v>
      </c>
      <c r="BV501" s="226">
        <v>56</v>
      </c>
      <c r="BW501" s="227">
        <v>22</v>
      </c>
      <c r="BX501" s="227">
        <v>65</v>
      </c>
      <c r="BY501" s="227">
        <v>68</v>
      </c>
      <c r="BZ501" s="227">
        <v>44</v>
      </c>
      <c r="CA501" s="226">
        <v>0</v>
      </c>
      <c r="CB501" s="226">
        <f>IFERROR(VLOOKUP($G501,[12]ITEM!$B$2:$AC$939,26,0),0)</f>
        <v>0</v>
      </c>
      <c r="CC501" s="226">
        <f>IFERROR(VLOOKUP($G501,[12]ITEM!$B$2:$AC$939,27,0),0)</f>
        <v>0</v>
      </c>
      <c r="CD501" s="226">
        <f>IFERROR(VLOOKUP($G501,[12]ITEM!$B$2:$AC$939,28,0),0)</f>
        <v>0</v>
      </c>
      <c r="CE501" s="227">
        <v>0</v>
      </c>
      <c r="CF501" s="227">
        <v>0</v>
      </c>
      <c r="CG501" s="227">
        <v>0</v>
      </c>
      <c r="CH501" s="227">
        <v>0</v>
      </c>
      <c r="CI501" s="375"/>
      <c r="CJ501" s="226">
        <f t="shared" si="189"/>
        <v>82</v>
      </c>
      <c r="CK501" s="226">
        <f t="shared" si="189"/>
        <v>55</v>
      </c>
      <c r="CL501" s="226">
        <f t="shared" si="189"/>
        <v>188</v>
      </c>
      <c r="CM501" s="226">
        <f t="shared" si="189"/>
        <v>220</v>
      </c>
      <c r="CN501" s="227">
        <f t="shared" si="189"/>
        <v>57</v>
      </c>
      <c r="CO501" s="227">
        <f t="shared" si="212"/>
        <v>33.885311418676849</v>
      </c>
      <c r="CP501" s="227">
        <f t="shared" si="212"/>
        <v>24.798041016654608</v>
      </c>
      <c r="CQ501" s="227">
        <f t="shared" si="212"/>
        <v>41.865871193032795</v>
      </c>
      <c r="CR501" s="226">
        <v>70</v>
      </c>
      <c r="CS501" s="226">
        <v>35</v>
      </c>
      <c r="CT501" s="226">
        <v>167</v>
      </c>
      <c r="CU501" s="226">
        <v>198</v>
      </c>
      <c r="CV501" s="227">
        <f t="shared" si="195"/>
        <v>-8</v>
      </c>
      <c r="CW501" s="227">
        <f>CV501*(1+('[13]GROWTH (YoY)'!AR501/100))</f>
        <v>-36.114688581323151</v>
      </c>
      <c r="CX501" s="227">
        <f>CW501*(1+('[13]GROWTH (YoY)'!AS501/100))</f>
        <v>-43.201958983345392</v>
      </c>
      <c r="CY501" s="227">
        <f>CX501*(1+('[13]GROWTH (YoY)'!AT501/100))</f>
        <v>-32.134128806967205</v>
      </c>
      <c r="CZ501" s="226">
        <v>3</v>
      </c>
      <c r="DA501" s="226">
        <v>5</v>
      </c>
      <c r="DB501" s="226">
        <v>5</v>
      </c>
      <c r="DC501" s="226">
        <v>5</v>
      </c>
      <c r="DD501" s="227">
        <v>50</v>
      </c>
      <c r="DE501" s="227">
        <v>54</v>
      </c>
      <c r="DF501" s="227">
        <v>52</v>
      </c>
      <c r="DG501" s="227">
        <v>57</v>
      </c>
      <c r="DH501" s="226">
        <v>9</v>
      </c>
      <c r="DI501" s="226">
        <v>15</v>
      </c>
      <c r="DJ501" s="226">
        <v>16</v>
      </c>
      <c r="DK501" s="226">
        <v>17</v>
      </c>
      <c r="DL501" s="227">
        <v>15</v>
      </c>
      <c r="DM501" s="227">
        <v>16</v>
      </c>
      <c r="DN501" s="227">
        <v>16</v>
      </c>
      <c r="DO501" s="227">
        <v>17</v>
      </c>
      <c r="DP501" s="376">
        <f t="shared" si="213"/>
        <v>-1</v>
      </c>
      <c r="DQ501" s="226">
        <f t="shared" si="213"/>
        <v>-13</v>
      </c>
      <c r="DR501" s="226">
        <f t="shared" si="213"/>
        <v>6</v>
      </c>
      <c r="DS501" s="226">
        <f t="shared" si="210"/>
        <v>14</v>
      </c>
      <c r="DT501" s="227">
        <f t="shared" si="210"/>
        <v>0</v>
      </c>
      <c r="DU501" s="227">
        <f t="shared" si="210"/>
        <v>123.11468858132315</v>
      </c>
      <c r="DV501" s="227">
        <f t="shared" si="210"/>
        <v>175.20195898334538</v>
      </c>
      <c r="DW501" s="227">
        <f t="shared" si="210"/>
        <v>103.1341288069672</v>
      </c>
      <c r="DX501" s="377">
        <f t="shared" si="192"/>
        <v>0.52542372881355937</v>
      </c>
      <c r="DY501" s="377">
        <f t="shared" si="192"/>
        <v>0.70161290322580649</v>
      </c>
      <c r="DZ501" s="377">
        <f t="shared" si="192"/>
        <v>0.70215175537938845</v>
      </c>
      <c r="EA501" s="377">
        <f t="shared" si="191"/>
        <v>0.70209723546234504</v>
      </c>
      <c r="EB501" s="378">
        <f t="shared" si="191"/>
        <v>0.71501925545571243</v>
      </c>
      <c r="EC501" s="378">
        <f t="shared" si="191"/>
        <v>0.72022315202231524</v>
      </c>
      <c r="ED501" s="378">
        <f t="shared" si="191"/>
        <v>0.71844204598779915</v>
      </c>
      <c r="EE501" s="378">
        <f t="shared" si="191"/>
        <v>0.72280919825978873</v>
      </c>
      <c r="EG501" s="226">
        <v>531</v>
      </c>
      <c r="EH501" s="226">
        <v>352</v>
      </c>
      <c r="EI501" s="226">
        <v>180</v>
      </c>
      <c r="EJ501" s="226">
        <v>115</v>
      </c>
      <c r="EK501" s="226">
        <v>59</v>
      </c>
      <c r="EL501" s="226">
        <v>5312</v>
      </c>
      <c r="EM501" s="226">
        <v>5177</v>
      </c>
      <c r="EN501" s="379">
        <f t="shared" si="196"/>
        <v>0.66290018832391717</v>
      </c>
      <c r="EO501" s="226">
        <f t="shared" si="197"/>
        <v>63.888888888888886</v>
      </c>
      <c r="EP501" s="379">
        <f t="shared" si="198"/>
        <v>0.1111111111111111</v>
      </c>
      <c r="EQ501" s="226">
        <f t="shared" si="199"/>
        <v>11106.927710843374</v>
      </c>
      <c r="ER501" s="226">
        <f t="shared" si="200"/>
        <v>1851.1364368038119</v>
      </c>
      <c r="ES501" s="292"/>
      <c r="ET501" s="227">
        <v>866</v>
      </c>
      <c r="EU501" s="227">
        <v>557</v>
      </c>
      <c r="EV501" s="227">
        <v>309</v>
      </c>
      <c r="EW501" s="227">
        <v>193</v>
      </c>
      <c r="EX501" s="227">
        <v>126</v>
      </c>
      <c r="EY501" s="227">
        <v>7817</v>
      </c>
      <c r="EZ501" s="227">
        <v>7584</v>
      </c>
      <c r="FA501" s="380">
        <f t="shared" si="202"/>
        <v>0.64318706697459582</v>
      </c>
      <c r="FB501" s="228">
        <f t="shared" si="203"/>
        <v>62.459546925566343</v>
      </c>
      <c r="FC501" s="380">
        <f t="shared" si="204"/>
        <v>0.14549653579676675</v>
      </c>
      <c r="FD501" s="227">
        <f t="shared" si="205"/>
        <v>16118.715619802993</v>
      </c>
      <c r="FE501" s="227">
        <f t="shared" si="206"/>
        <v>2120.692686357243</v>
      </c>
      <c r="FF501" s="227">
        <v>300</v>
      </c>
      <c r="FG501" s="228">
        <f t="shared" si="201"/>
        <v>64.333333333333329</v>
      </c>
      <c r="FH501" s="227">
        <v>193</v>
      </c>
      <c r="FI501" s="227">
        <v>300</v>
      </c>
      <c r="FJ501" s="227">
        <v>6</v>
      </c>
      <c r="FK501" s="227">
        <f t="shared" si="193"/>
        <v>101</v>
      </c>
      <c r="FL501" s="227">
        <v>17</v>
      </c>
      <c r="FM501" s="227">
        <f t="shared" si="194"/>
        <v>84</v>
      </c>
      <c r="FZ501" s="229"/>
      <c r="GA501" s="229"/>
      <c r="GB501" s="229"/>
      <c r="GC501" s="229"/>
      <c r="GD501" s="229"/>
    </row>
    <row r="502" spans="1:186" s="368" customFormat="1">
      <c r="A502" s="287" t="s">
        <v>1158</v>
      </c>
      <c r="B502" s="369" t="s">
        <v>1159</v>
      </c>
      <c r="C502" s="287" t="s">
        <v>1222</v>
      </c>
      <c r="D502" s="287" t="s">
        <v>3123</v>
      </c>
      <c r="E502" s="369" t="s">
        <v>1223</v>
      </c>
      <c r="F502" s="287">
        <v>499</v>
      </c>
      <c r="G502" s="392" t="s">
        <v>1256</v>
      </c>
      <c r="H502" s="392" t="s">
        <v>1257</v>
      </c>
      <c r="I502" s="287" t="s">
        <v>1226</v>
      </c>
      <c r="J502" s="392" t="s">
        <v>1227</v>
      </c>
      <c r="K502" s="393" t="s">
        <v>749</v>
      </c>
      <c r="L502" s="286" t="s">
        <v>1227</v>
      </c>
      <c r="M502" s="286" t="s">
        <v>3124</v>
      </c>
      <c r="N502" s="372">
        <v>1</v>
      </c>
      <c r="O502" s="373">
        <v>75</v>
      </c>
      <c r="P502" s="373">
        <v>75</v>
      </c>
      <c r="Q502" s="373">
        <v>244</v>
      </c>
      <c r="R502" s="373">
        <v>610</v>
      </c>
      <c r="S502" s="374">
        <v>79</v>
      </c>
      <c r="T502" s="374">
        <v>254</v>
      </c>
      <c r="U502" s="374">
        <v>634</v>
      </c>
      <c r="V502" s="374">
        <v>252</v>
      </c>
      <c r="W502" s="373">
        <v>60</v>
      </c>
      <c r="X502" s="373">
        <v>55</v>
      </c>
      <c r="Y502" s="373">
        <v>179</v>
      </c>
      <c r="Z502" s="373">
        <v>447</v>
      </c>
      <c r="AA502" s="374">
        <v>59</v>
      </c>
      <c r="AB502" s="374">
        <v>190</v>
      </c>
      <c r="AC502" s="374">
        <v>472</v>
      </c>
      <c r="AD502" s="374">
        <v>181</v>
      </c>
      <c r="AE502" s="373">
        <v>1</v>
      </c>
      <c r="AF502" s="373">
        <v>1</v>
      </c>
      <c r="AG502" s="373">
        <v>2</v>
      </c>
      <c r="AH502" s="373">
        <v>5</v>
      </c>
      <c r="AI502" s="374">
        <v>1</v>
      </c>
      <c r="AJ502" s="374">
        <v>2</v>
      </c>
      <c r="AK502" s="374">
        <v>5</v>
      </c>
      <c r="AL502" s="374">
        <v>2</v>
      </c>
      <c r="AM502" s="226">
        <v>16</v>
      </c>
      <c r="AN502" s="226">
        <v>20</v>
      </c>
      <c r="AO502" s="226">
        <v>65</v>
      </c>
      <c r="AP502" s="226">
        <v>163</v>
      </c>
      <c r="AQ502" s="227">
        <v>20</v>
      </c>
      <c r="AR502" s="227">
        <v>65</v>
      </c>
      <c r="AS502" s="227">
        <v>162</v>
      </c>
      <c r="AT502" s="227">
        <v>72</v>
      </c>
      <c r="AU502" s="226">
        <v>11</v>
      </c>
      <c r="AV502" s="226">
        <v>14</v>
      </c>
      <c r="AW502" s="226">
        <v>45</v>
      </c>
      <c r="AX502" s="226">
        <v>111</v>
      </c>
      <c r="AY502" s="227">
        <v>12</v>
      </c>
      <c r="AZ502" s="227">
        <v>39</v>
      </c>
      <c r="BA502" s="227">
        <v>97</v>
      </c>
      <c r="BB502" s="227">
        <v>43</v>
      </c>
      <c r="BC502" s="226">
        <f t="shared" si="207"/>
        <v>5</v>
      </c>
      <c r="BD502" s="226">
        <f t="shared" si="207"/>
        <v>6</v>
      </c>
      <c r="BE502" s="226">
        <f t="shared" si="207"/>
        <v>19</v>
      </c>
      <c r="BF502" s="226">
        <f t="shared" si="207"/>
        <v>50</v>
      </c>
      <c r="BG502" s="218">
        <f t="shared" si="207"/>
        <v>6</v>
      </c>
      <c r="BH502" s="218">
        <f t="shared" si="207"/>
        <v>23</v>
      </c>
      <c r="BI502" s="218">
        <f t="shared" si="207"/>
        <v>61</v>
      </c>
      <c r="BJ502" s="218">
        <f t="shared" si="211"/>
        <v>26</v>
      </c>
      <c r="BK502" s="226">
        <f t="shared" si="209"/>
        <v>0</v>
      </c>
      <c r="BL502" s="226">
        <f t="shared" si="209"/>
        <v>0</v>
      </c>
      <c r="BM502" s="226">
        <f t="shared" si="209"/>
        <v>1</v>
      </c>
      <c r="BN502" s="226">
        <f t="shared" si="209"/>
        <v>2</v>
      </c>
      <c r="BO502" s="227">
        <f t="shared" si="209"/>
        <v>2</v>
      </c>
      <c r="BP502" s="227">
        <f t="shared" si="208"/>
        <v>3</v>
      </c>
      <c r="BQ502" s="227">
        <f t="shared" si="208"/>
        <v>4</v>
      </c>
      <c r="BR502" s="227">
        <f t="shared" si="208"/>
        <v>3</v>
      </c>
      <c r="BS502" s="226">
        <v>0</v>
      </c>
      <c r="BT502" s="226">
        <v>0</v>
      </c>
      <c r="BU502" s="226">
        <v>1</v>
      </c>
      <c r="BV502" s="226">
        <v>2</v>
      </c>
      <c r="BW502" s="227">
        <v>2</v>
      </c>
      <c r="BX502" s="227">
        <v>3</v>
      </c>
      <c r="BY502" s="227">
        <v>4</v>
      </c>
      <c r="BZ502" s="227">
        <v>3</v>
      </c>
      <c r="CA502" s="226">
        <v>0</v>
      </c>
      <c r="CB502" s="226">
        <f>IFERROR(VLOOKUP($G502,[12]ITEM!$B$2:$AC$939,26,0),0)</f>
        <v>0</v>
      </c>
      <c r="CC502" s="226">
        <f>IFERROR(VLOOKUP($G502,[12]ITEM!$B$2:$AC$939,27,0),0)</f>
        <v>0</v>
      </c>
      <c r="CD502" s="226">
        <f>IFERROR(VLOOKUP($G502,[12]ITEM!$B$2:$AC$939,28,0),0)</f>
        <v>0</v>
      </c>
      <c r="CE502" s="227">
        <v>0</v>
      </c>
      <c r="CF502" s="227">
        <v>0</v>
      </c>
      <c r="CG502" s="227">
        <v>0</v>
      </c>
      <c r="CH502" s="227">
        <v>0</v>
      </c>
      <c r="CI502" s="375"/>
      <c r="CJ502" s="226">
        <f t="shared" si="189"/>
        <v>4</v>
      </c>
      <c r="CK502" s="226">
        <f t="shared" si="189"/>
        <v>7</v>
      </c>
      <c r="CL502" s="226">
        <f t="shared" si="189"/>
        <v>8</v>
      </c>
      <c r="CM502" s="226">
        <f t="shared" si="189"/>
        <v>8</v>
      </c>
      <c r="CN502" s="227">
        <f t="shared" si="189"/>
        <v>6</v>
      </c>
      <c r="CO502" s="227">
        <f t="shared" si="212"/>
        <v>4.7769208748081482</v>
      </c>
      <c r="CP502" s="227">
        <f t="shared" si="212"/>
        <v>-6.5925813564659208E-2</v>
      </c>
      <c r="CQ502" s="227">
        <f t="shared" si="212"/>
        <v>4.4295784948599053</v>
      </c>
      <c r="CR502" s="226">
        <v>0</v>
      </c>
      <c r="CS502" s="226">
        <v>0</v>
      </c>
      <c r="CT502" s="226">
        <v>0</v>
      </c>
      <c r="CU502" s="226">
        <v>0</v>
      </c>
      <c r="CV502" s="227">
        <f t="shared" si="195"/>
        <v>-1</v>
      </c>
      <c r="CW502" s="227">
        <f>CV502*(1+('[13]GROWTH (YoY)'!AR502/100))</f>
        <v>-3.2230791251918514</v>
      </c>
      <c r="CX502" s="227">
        <f>CW502*(1+('[13]GROWTH (YoY)'!AS502/100))</f>
        <v>-8.0659258135646592</v>
      </c>
      <c r="CY502" s="227">
        <f>CX502*(1+('[13]GROWTH (YoY)'!AT502/100))</f>
        <v>-3.5704215051400947</v>
      </c>
      <c r="CZ502" s="226">
        <v>0</v>
      </c>
      <c r="DA502" s="226">
        <v>0</v>
      </c>
      <c r="DB502" s="226">
        <v>0</v>
      </c>
      <c r="DC502" s="226">
        <v>0</v>
      </c>
      <c r="DD502" s="227">
        <v>0</v>
      </c>
      <c r="DE502" s="227">
        <v>0</v>
      </c>
      <c r="DF502" s="227">
        <v>0</v>
      </c>
      <c r="DG502" s="227">
        <v>0</v>
      </c>
      <c r="DH502" s="226">
        <v>4</v>
      </c>
      <c r="DI502" s="226">
        <v>7</v>
      </c>
      <c r="DJ502" s="226">
        <v>8</v>
      </c>
      <c r="DK502" s="226">
        <v>8</v>
      </c>
      <c r="DL502" s="227">
        <v>7</v>
      </c>
      <c r="DM502" s="227">
        <v>8</v>
      </c>
      <c r="DN502" s="227">
        <v>8</v>
      </c>
      <c r="DO502" s="227">
        <v>8</v>
      </c>
      <c r="DP502" s="376">
        <f t="shared" si="213"/>
        <v>1</v>
      </c>
      <c r="DQ502" s="226">
        <f t="shared" si="213"/>
        <v>-1</v>
      </c>
      <c r="DR502" s="226">
        <f t="shared" si="213"/>
        <v>11</v>
      </c>
      <c r="DS502" s="226">
        <f t="shared" si="210"/>
        <v>42</v>
      </c>
      <c r="DT502" s="227">
        <f t="shared" si="210"/>
        <v>0</v>
      </c>
      <c r="DU502" s="227">
        <f t="shared" si="210"/>
        <v>18.223079125191852</v>
      </c>
      <c r="DV502" s="227">
        <f t="shared" si="210"/>
        <v>61.065925813564661</v>
      </c>
      <c r="DW502" s="227">
        <f t="shared" si="210"/>
        <v>21.570421505140096</v>
      </c>
      <c r="DX502" s="377">
        <f t="shared" si="192"/>
        <v>0.8</v>
      </c>
      <c r="DY502" s="377">
        <f t="shared" si="192"/>
        <v>0.73333333333333328</v>
      </c>
      <c r="DZ502" s="377">
        <f t="shared" si="192"/>
        <v>0.73360655737704916</v>
      </c>
      <c r="EA502" s="377">
        <f t="shared" si="191"/>
        <v>0.73278688524590163</v>
      </c>
      <c r="EB502" s="378">
        <f t="shared" si="191"/>
        <v>0.74683544303797467</v>
      </c>
      <c r="EC502" s="378">
        <f t="shared" si="191"/>
        <v>0.74803149606299213</v>
      </c>
      <c r="ED502" s="378">
        <f t="shared" si="191"/>
        <v>0.74447949526813884</v>
      </c>
      <c r="EE502" s="378">
        <f t="shared" si="191"/>
        <v>0.71825396825396826</v>
      </c>
      <c r="EG502" s="226">
        <v>75</v>
      </c>
      <c r="EH502" s="226">
        <v>38</v>
      </c>
      <c r="EI502" s="226">
        <v>37</v>
      </c>
      <c r="EJ502" s="226">
        <v>31</v>
      </c>
      <c r="EK502" s="226">
        <v>9</v>
      </c>
      <c r="EL502" s="226">
        <v>1190</v>
      </c>
      <c r="EM502" s="226">
        <v>1185</v>
      </c>
      <c r="EN502" s="379">
        <f t="shared" si="196"/>
        <v>0.50666666666666671</v>
      </c>
      <c r="EO502" s="226">
        <f t="shared" si="197"/>
        <v>83.78378378378379</v>
      </c>
      <c r="EP502" s="379">
        <f t="shared" si="198"/>
        <v>0.12</v>
      </c>
      <c r="EQ502" s="226">
        <f t="shared" si="199"/>
        <v>7563.0252100840335</v>
      </c>
      <c r="ER502" s="226">
        <f t="shared" si="200"/>
        <v>2180.028129395218</v>
      </c>
      <c r="ES502" s="292"/>
      <c r="ET502" s="227">
        <v>88</v>
      </c>
      <c r="EU502" s="227">
        <v>55</v>
      </c>
      <c r="EV502" s="227">
        <v>33</v>
      </c>
      <c r="EW502" s="227">
        <v>20</v>
      </c>
      <c r="EX502" s="227">
        <v>8</v>
      </c>
      <c r="EY502" s="227">
        <v>678</v>
      </c>
      <c r="EZ502" s="227">
        <v>673</v>
      </c>
      <c r="FA502" s="380">
        <f t="shared" si="202"/>
        <v>0.625</v>
      </c>
      <c r="FB502" s="228">
        <f t="shared" si="203"/>
        <v>60.606060606060609</v>
      </c>
      <c r="FC502" s="380">
        <f t="shared" si="204"/>
        <v>9.0909090909090912E-2</v>
      </c>
      <c r="FD502" s="227">
        <f t="shared" si="205"/>
        <v>11799.410029498526</v>
      </c>
      <c r="FE502" s="227">
        <f t="shared" si="206"/>
        <v>2476.4735017335315</v>
      </c>
      <c r="FF502" s="227">
        <v>32</v>
      </c>
      <c r="FG502" s="228">
        <f t="shared" si="201"/>
        <v>59.375</v>
      </c>
      <c r="FH502" s="227">
        <v>19</v>
      </c>
      <c r="FI502" s="227">
        <v>32</v>
      </c>
      <c r="FJ502" s="227">
        <v>2</v>
      </c>
      <c r="FK502" s="227">
        <f t="shared" si="193"/>
        <v>11</v>
      </c>
      <c r="FL502" s="227">
        <v>2</v>
      </c>
      <c r="FM502" s="227">
        <f t="shared" si="194"/>
        <v>9</v>
      </c>
      <c r="FZ502" s="229"/>
      <c r="GA502" s="229"/>
      <c r="GB502" s="229"/>
      <c r="GC502" s="229"/>
      <c r="GD502" s="229"/>
    </row>
    <row r="503" spans="1:186" s="368" customFormat="1">
      <c r="A503" s="287" t="s">
        <v>1158</v>
      </c>
      <c r="B503" s="369" t="s">
        <v>1159</v>
      </c>
      <c r="C503" s="287" t="s">
        <v>1222</v>
      </c>
      <c r="D503" s="287" t="s">
        <v>3123</v>
      </c>
      <c r="E503" s="369" t="s">
        <v>1223</v>
      </c>
      <c r="F503" s="287">
        <v>500</v>
      </c>
      <c r="G503" s="392" t="s">
        <v>1258</v>
      </c>
      <c r="H503" s="392" t="s">
        <v>1259</v>
      </c>
      <c r="I503" s="287" t="s">
        <v>1226</v>
      </c>
      <c r="J503" s="392" t="s">
        <v>1227</v>
      </c>
      <c r="K503" s="393" t="s">
        <v>749</v>
      </c>
      <c r="L503" s="286" t="s">
        <v>1227</v>
      </c>
      <c r="M503" s="286" t="s">
        <v>3124</v>
      </c>
      <c r="N503" s="372">
        <v>1</v>
      </c>
      <c r="O503" s="373">
        <v>9</v>
      </c>
      <c r="P503" s="373">
        <v>61</v>
      </c>
      <c r="Q503" s="373">
        <v>7</v>
      </c>
      <c r="R503" s="373">
        <v>63</v>
      </c>
      <c r="S503" s="374">
        <v>64</v>
      </c>
      <c r="T503" s="374">
        <v>7</v>
      </c>
      <c r="U503" s="374">
        <v>65</v>
      </c>
      <c r="V503" s="374">
        <v>29</v>
      </c>
      <c r="W503" s="373">
        <v>4</v>
      </c>
      <c r="X503" s="373">
        <v>43</v>
      </c>
      <c r="Y503" s="373">
        <v>5</v>
      </c>
      <c r="Z503" s="373">
        <v>43</v>
      </c>
      <c r="AA503" s="374">
        <v>45</v>
      </c>
      <c r="AB503" s="374">
        <v>5</v>
      </c>
      <c r="AC503" s="374">
        <v>46</v>
      </c>
      <c r="AD503" s="374">
        <v>21</v>
      </c>
      <c r="AE503" s="373">
        <v>0</v>
      </c>
      <c r="AF503" s="373">
        <v>1</v>
      </c>
      <c r="AG503" s="373">
        <v>0</v>
      </c>
      <c r="AH503" s="373">
        <v>0</v>
      </c>
      <c r="AI503" s="374">
        <v>1</v>
      </c>
      <c r="AJ503" s="374">
        <v>0</v>
      </c>
      <c r="AK503" s="374">
        <v>1</v>
      </c>
      <c r="AL503" s="374">
        <v>0</v>
      </c>
      <c r="AM503" s="226">
        <v>5</v>
      </c>
      <c r="AN503" s="226">
        <v>19</v>
      </c>
      <c r="AO503" s="226">
        <v>2</v>
      </c>
      <c r="AP503" s="226">
        <v>19</v>
      </c>
      <c r="AQ503" s="227">
        <v>19</v>
      </c>
      <c r="AR503" s="227">
        <v>2</v>
      </c>
      <c r="AS503" s="227">
        <v>19</v>
      </c>
      <c r="AT503" s="227">
        <v>8</v>
      </c>
      <c r="AU503" s="226">
        <v>4</v>
      </c>
      <c r="AV503" s="226">
        <v>13</v>
      </c>
      <c r="AW503" s="226">
        <v>1</v>
      </c>
      <c r="AX503" s="226">
        <v>13</v>
      </c>
      <c r="AY503" s="227">
        <v>13</v>
      </c>
      <c r="AZ503" s="227">
        <v>1</v>
      </c>
      <c r="BA503" s="227">
        <v>14</v>
      </c>
      <c r="BB503" s="227">
        <v>6</v>
      </c>
      <c r="BC503" s="226">
        <f t="shared" si="207"/>
        <v>1</v>
      </c>
      <c r="BD503" s="226">
        <f t="shared" si="207"/>
        <v>5</v>
      </c>
      <c r="BE503" s="226">
        <f t="shared" si="207"/>
        <v>-1</v>
      </c>
      <c r="BF503" s="226">
        <f t="shared" si="207"/>
        <v>4</v>
      </c>
      <c r="BG503" s="218">
        <f t="shared" si="207"/>
        <v>5</v>
      </c>
      <c r="BH503" s="218">
        <f t="shared" si="207"/>
        <v>1</v>
      </c>
      <c r="BI503" s="218">
        <f t="shared" si="207"/>
        <v>3</v>
      </c>
      <c r="BJ503" s="218">
        <f t="shared" si="211"/>
        <v>1</v>
      </c>
      <c r="BK503" s="226">
        <f t="shared" si="209"/>
        <v>0</v>
      </c>
      <c r="BL503" s="226">
        <f t="shared" si="209"/>
        <v>1</v>
      </c>
      <c r="BM503" s="226">
        <f t="shared" si="209"/>
        <v>2</v>
      </c>
      <c r="BN503" s="226">
        <f t="shared" si="209"/>
        <v>2</v>
      </c>
      <c r="BO503" s="227">
        <f t="shared" si="209"/>
        <v>1</v>
      </c>
      <c r="BP503" s="227">
        <f t="shared" si="208"/>
        <v>0</v>
      </c>
      <c r="BQ503" s="227">
        <f t="shared" si="208"/>
        <v>2</v>
      </c>
      <c r="BR503" s="227">
        <f t="shared" si="208"/>
        <v>1</v>
      </c>
      <c r="BS503" s="226">
        <v>0</v>
      </c>
      <c r="BT503" s="226">
        <v>1</v>
      </c>
      <c r="BU503" s="226">
        <v>2</v>
      </c>
      <c r="BV503" s="226">
        <v>2</v>
      </c>
      <c r="BW503" s="227">
        <v>1</v>
      </c>
      <c r="BX503" s="227">
        <v>0</v>
      </c>
      <c r="BY503" s="227">
        <v>2</v>
      </c>
      <c r="BZ503" s="227">
        <v>1</v>
      </c>
      <c r="CA503" s="226">
        <v>0</v>
      </c>
      <c r="CB503" s="226">
        <f>IFERROR(VLOOKUP($G503,[12]ITEM!$B$2:$AC$939,26,0),0)</f>
        <v>0</v>
      </c>
      <c r="CC503" s="226">
        <f>IFERROR(VLOOKUP($G503,[12]ITEM!$B$2:$AC$939,27,0),0)</f>
        <v>0</v>
      </c>
      <c r="CD503" s="226">
        <f>IFERROR(VLOOKUP($G503,[12]ITEM!$B$2:$AC$939,28,0),0)</f>
        <v>0</v>
      </c>
      <c r="CE503" s="227">
        <v>0</v>
      </c>
      <c r="CF503" s="227">
        <v>0</v>
      </c>
      <c r="CG503" s="227">
        <v>0</v>
      </c>
      <c r="CH503" s="227">
        <v>0</v>
      </c>
      <c r="CI503" s="375"/>
      <c r="CJ503" s="226">
        <f t="shared" si="189"/>
        <v>1</v>
      </c>
      <c r="CK503" s="226">
        <f t="shared" si="189"/>
        <v>4</v>
      </c>
      <c r="CL503" s="226">
        <f t="shared" si="189"/>
        <v>1</v>
      </c>
      <c r="CM503" s="226">
        <f t="shared" si="189"/>
        <v>5</v>
      </c>
      <c r="CN503" s="227">
        <f t="shared" si="189"/>
        <v>5</v>
      </c>
      <c r="CO503" s="227">
        <f t="shared" si="212"/>
        <v>1.4372272332257352</v>
      </c>
      <c r="CP503" s="227">
        <f t="shared" si="212"/>
        <v>5.0738319728687822</v>
      </c>
      <c r="CQ503" s="227">
        <f t="shared" si="212"/>
        <v>2.7643230461989461</v>
      </c>
      <c r="CR503" s="226">
        <v>1</v>
      </c>
      <c r="CS503" s="226">
        <v>3</v>
      </c>
      <c r="CT503" s="226">
        <v>0</v>
      </c>
      <c r="CU503" s="226">
        <v>4</v>
      </c>
      <c r="CV503" s="227">
        <f t="shared" si="195"/>
        <v>4</v>
      </c>
      <c r="CW503" s="227">
        <f>CV503*(1+('[13]GROWTH (YoY)'!AR503/100))</f>
        <v>0.4372272332257352</v>
      </c>
      <c r="CX503" s="227">
        <f>CW503*(1+('[13]GROWTH (YoY)'!AS503/100))</f>
        <v>4.0738319728687822</v>
      </c>
      <c r="CY503" s="227">
        <f>CX503*(1+('[13]GROWTH (YoY)'!AT503/100))</f>
        <v>1.7643230461989459</v>
      </c>
      <c r="CZ503" s="226">
        <v>0</v>
      </c>
      <c r="DA503" s="226">
        <v>0</v>
      </c>
      <c r="DB503" s="226">
        <v>0</v>
      </c>
      <c r="DC503" s="226">
        <v>0</v>
      </c>
      <c r="DD503" s="227">
        <v>0</v>
      </c>
      <c r="DE503" s="227">
        <v>0</v>
      </c>
      <c r="DF503" s="227">
        <v>0</v>
      </c>
      <c r="DG503" s="227">
        <v>0</v>
      </c>
      <c r="DH503" s="226">
        <v>0</v>
      </c>
      <c r="DI503" s="226">
        <v>1</v>
      </c>
      <c r="DJ503" s="226">
        <v>1</v>
      </c>
      <c r="DK503" s="226">
        <v>1</v>
      </c>
      <c r="DL503" s="227">
        <v>1</v>
      </c>
      <c r="DM503" s="227">
        <v>1</v>
      </c>
      <c r="DN503" s="227">
        <v>1</v>
      </c>
      <c r="DO503" s="227">
        <v>1</v>
      </c>
      <c r="DP503" s="376">
        <f t="shared" si="213"/>
        <v>0</v>
      </c>
      <c r="DQ503" s="226">
        <f t="shared" si="213"/>
        <v>1</v>
      </c>
      <c r="DR503" s="226">
        <f t="shared" si="213"/>
        <v>-2</v>
      </c>
      <c r="DS503" s="226">
        <f t="shared" si="210"/>
        <v>-1</v>
      </c>
      <c r="DT503" s="227">
        <f t="shared" si="210"/>
        <v>0</v>
      </c>
      <c r="DU503" s="227">
        <f t="shared" si="210"/>
        <v>-0.4372272332257352</v>
      </c>
      <c r="DV503" s="227">
        <f t="shared" si="210"/>
        <v>-2.0738319728687822</v>
      </c>
      <c r="DW503" s="227">
        <f t="shared" si="210"/>
        <v>-1.7643230461989461</v>
      </c>
      <c r="DX503" s="377">
        <f t="shared" si="192"/>
        <v>0.44444444444444442</v>
      </c>
      <c r="DY503" s="377">
        <f t="shared" si="192"/>
        <v>0.70491803278688525</v>
      </c>
      <c r="DZ503" s="377">
        <f t="shared" si="192"/>
        <v>0.7142857142857143</v>
      </c>
      <c r="EA503" s="377">
        <f t="shared" si="191"/>
        <v>0.68253968253968256</v>
      </c>
      <c r="EB503" s="378">
        <f t="shared" si="191"/>
        <v>0.703125</v>
      </c>
      <c r="EC503" s="378">
        <f t="shared" si="191"/>
        <v>0.7142857142857143</v>
      </c>
      <c r="ED503" s="378">
        <f t="shared" si="191"/>
        <v>0.70769230769230773</v>
      </c>
      <c r="EE503" s="378">
        <f t="shared" si="191"/>
        <v>0.72413793103448276</v>
      </c>
      <c r="EG503" s="226">
        <v>9</v>
      </c>
      <c r="EH503" s="226">
        <v>4</v>
      </c>
      <c r="EI503" s="226">
        <v>4</v>
      </c>
      <c r="EJ503" s="226">
        <v>3</v>
      </c>
      <c r="EK503" s="226">
        <v>2</v>
      </c>
      <c r="EL503" s="226">
        <v>119</v>
      </c>
      <c r="EM503" s="226">
        <v>119</v>
      </c>
      <c r="EN503" s="379">
        <f t="shared" si="196"/>
        <v>0.44444444444444442</v>
      </c>
      <c r="EO503" s="226">
        <f t="shared" si="197"/>
        <v>75</v>
      </c>
      <c r="EP503" s="379">
        <f t="shared" si="198"/>
        <v>0.22222222222222221</v>
      </c>
      <c r="EQ503" s="226">
        <f t="shared" si="199"/>
        <v>16806.722689075632</v>
      </c>
      <c r="ER503" s="226">
        <f t="shared" si="200"/>
        <v>2100.840336134454</v>
      </c>
      <c r="ES503" s="292"/>
      <c r="ET503" s="227">
        <v>71</v>
      </c>
      <c r="EU503" s="227">
        <v>47</v>
      </c>
      <c r="EV503" s="227">
        <v>25</v>
      </c>
      <c r="EW503" s="227">
        <v>20</v>
      </c>
      <c r="EX503" s="227">
        <v>4</v>
      </c>
      <c r="EY503" s="227">
        <v>448</v>
      </c>
      <c r="EZ503" s="227">
        <v>447</v>
      </c>
      <c r="FA503" s="380">
        <f t="shared" si="202"/>
        <v>0.6619718309859155</v>
      </c>
      <c r="FB503" s="228">
        <f t="shared" si="203"/>
        <v>80</v>
      </c>
      <c r="FC503" s="380">
        <f t="shared" si="204"/>
        <v>5.6338028169014086E-2</v>
      </c>
      <c r="FD503" s="227">
        <f t="shared" si="205"/>
        <v>8928.5714285714294</v>
      </c>
      <c r="FE503" s="227">
        <f t="shared" si="206"/>
        <v>3728.5607755406413</v>
      </c>
      <c r="FF503" s="227">
        <v>24</v>
      </c>
      <c r="FG503" s="228">
        <f t="shared" si="201"/>
        <v>70.833333333333343</v>
      </c>
      <c r="FH503" s="227">
        <v>17</v>
      </c>
      <c r="FI503" s="227">
        <v>24</v>
      </c>
      <c r="FJ503" s="227">
        <v>0</v>
      </c>
      <c r="FK503" s="227">
        <f t="shared" si="193"/>
        <v>7</v>
      </c>
      <c r="FL503" s="227">
        <v>1</v>
      </c>
      <c r="FM503" s="227">
        <f t="shared" si="194"/>
        <v>6</v>
      </c>
      <c r="FZ503" s="229"/>
      <c r="GA503" s="229"/>
      <c r="GB503" s="229"/>
      <c r="GC503" s="229"/>
      <c r="GD503" s="229"/>
    </row>
    <row r="504" spans="1:186" s="368" customFormat="1">
      <c r="A504" s="287" t="s">
        <v>1158</v>
      </c>
      <c r="B504" s="369" t="s">
        <v>1159</v>
      </c>
      <c r="C504" s="287" t="s">
        <v>1222</v>
      </c>
      <c r="D504" s="287" t="s">
        <v>3123</v>
      </c>
      <c r="E504" s="369" t="s">
        <v>1223</v>
      </c>
      <c r="F504" s="287">
        <v>501</v>
      </c>
      <c r="G504" s="392" t="s">
        <v>1260</v>
      </c>
      <c r="H504" s="392" t="s">
        <v>1261</v>
      </c>
      <c r="I504" s="287" t="s">
        <v>1226</v>
      </c>
      <c r="J504" s="392" t="s">
        <v>1227</v>
      </c>
      <c r="K504" s="393" t="s">
        <v>749</v>
      </c>
      <c r="L504" s="286" t="s">
        <v>1227</v>
      </c>
      <c r="M504" s="286" t="s">
        <v>3124</v>
      </c>
      <c r="N504" s="372">
        <v>1</v>
      </c>
      <c r="O504" s="373">
        <v>21</v>
      </c>
      <c r="P504" s="373">
        <v>201</v>
      </c>
      <c r="Q504" s="373">
        <v>522</v>
      </c>
      <c r="R504" s="373">
        <v>1505</v>
      </c>
      <c r="S504" s="374">
        <v>211</v>
      </c>
      <c r="T504" s="374">
        <v>545</v>
      </c>
      <c r="U504" s="374">
        <v>1565</v>
      </c>
      <c r="V504" s="374">
        <v>3802</v>
      </c>
      <c r="W504" s="373">
        <v>11</v>
      </c>
      <c r="X504" s="373">
        <v>141</v>
      </c>
      <c r="Y504" s="373">
        <v>357</v>
      </c>
      <c r="Z504" s="373">
        <v>1030</v>
      </c>
      <c r="AA504" s="374">
        <v>150</v>
      </c>
      <c r="AB504" s="374">
        <v>379</v>
      </c>
      <c r="AC504" s="374">
        <v>1088</v>
      </c>
      <c r="AD504" s="374">
        <v>2744</v>
      </c>
      <c r="AE504" s="373">
        <v>0</v>
      </c>
      <c r="AF504" s="373">
        <v>2</v>
      </c>
      <c r="AG504" s="373">
        <v>4</v>
      </c>
      <c r="AH504" s="373">
        <v>11</v>
      </c>
      <c r="AI504" s="374">
        <v>2</v>
      </c>
      <c r="AJ504" s="374">
        <v>4</v>
      </c>
      <c r="AK504" s="374">
        <v>12</v>
      </c>
      <c r="AL504" s="374">
        <v>31</v>
      </c>
      <c r="AM504" s="226">
        <v>10</v>
      </c>
      <c r="AN504" s="226">
        <v>61</v>
      </c>
      <c r="AO504" s="226">
        <v>165</v>
      </c>
      <c r="AP504" s="226">
        <v>475</v>
      </c>
      <c r="AQ504" s="227">
        <v>61</v>
      </c>
      <c r="AR504" s="227">
        <v>166</v>
      </c>
      <c r="AS504" s="227">
        <v>477</v>
      </c>
      <c r="AT504" s="227">
        <v>1059</v>
      </c>
      <c r="AU504" s="226">
        <v>7</v>
      </c>
      <c r="AV504" s="226">
        <v>42</v>
      </c>
      <c r="AW504" s="226">
        <v>95</v>
      </c>
      <c r="AX504" s="226">
        <v>278</v>
      </c>
      <c r="AY504" s="227">
        <v>46</v>
      </c>
      <c r="AZ504" s="227">
        <v>104</v>
      </c>
      <c r="BA504" s="227">
        <v>303</v>
      </c>
      <c r="BB504" s="227">
        <v>687</v>
      </c>
      <c r="BC504" s="226">
        <f t="shared" si="207"/>
        <v>3</v>
      </c>
      <c r="BD504" s="226">
        <f t="shared" si="207"/>
        <v>18</v>
      </c>
      <c r="BE504" s="226">
        <f t="shared" si="207"/>
        <v>67</v>
      </c>
      <c r="BF504" s="226">
        <f t="shared" si="207"/>
        <v>183</v>
      </c>
      <c r="BG504" s="218">
        <f t="shared" si="207"/>
        <v>13</v>
      </c>
      <c r="BH504" s="218">
        <f t="shared" si="207"/>
        <v>57</v>
      </c>
      <c r="BI504" s="218">
        <f t="shared" si="207"/>
        <v>157</v>
      </c>
      <c r="BJ504" s="218">
        <f t="shared" si="211"/>
        <v>355</v>
      </c>
      <c r="BK504" s="226">
        <f t="shared" si="209"/>
        <v>0</v>
      </c>
      <c r="BL504" s="226">
        <f t="shared" si="209"/>
        <v>1</v>
      </c>
      <c r="BM504" s="226">
        <f t="shared" si="209"/>
        <v>3</v>
      </c>
      <c r="BN504" s="226">
        <f t="shared" si="209"/>
        <v>14</v>
      </c>
      <c r="BO504" s="227">
        <f t="shared" si="209"/>
        <v>2</v>
      </c>
      <c r="BP504" s="227">
        <f t="shared" si="208"/>
        <v>5</v>
      </c>
      <c r="BQ504" s="227">
        <f t="shared" si="208"/>
        <v>17</v>
      </c>
      <c r="BR504" s="227">
        <f t="shared" si="208"/>
        <v>17</v>
      </c>
      <c r="BS504" s="226">
        <v>0</v>
      </c>
      <c r="BT504" s="226">
        <v>1</v>
      </c>
      <c r="BU504" s="226">
        <v>3</v>
      </c>
      <c r="BV504" s="226">
        <v>14</v>
      </c>
      <c r="BW504" s="227">
        <v>2</v>
      </c>
      <c r="BX504" s="227">
        <v>5</v>
      </c>
      <c r="BY504" s="227">
        <v>17</v>
      </c>
      <c r="BZ504" s="227">
        <v>17</v>
      </c>
      <c r="CA504" s="226">
        <v>0</v>
      </c>
      <c r="CB504" s="226">
        <f>IFERROR(VLOOKUP($G504,[12]ITEM!$B$2:$AC$939,26,0),0)</f>
        <v>0</v>
      </c>
      <c r="CC504" s="226">
        <f>IFERROR(VLOOKUP($G504,[12]ITEM!$B$2:$AC$939,27,0),0)</f>
        <v>0</v>
      </c>
      <c r="CD504" s="226">
        <f>IFERROR(VLOOKUP($G504,[12]ITEM!$B$2:$AC$939,28,0),0)</f>
        <v>0</v>
      </c>
      <c r="CE504" s="227">
        <v>0</v>
      </c>
      <c r="CF504" s="227">
        <v>0</v>
      </c>
      <c r="CG504" s="227">
        <v>0</v>
      </c>
      <c r="CH504" s="227">
        <v>0</v>
      </c>
      <c r="CI504" s="375"/>
      <c r="CJ504" s="226">
        <f t="shared" si="189"/>
        <v>3</v>
      </c>
      <c r="CK504" s="226">
        <f t="shared" si="189"/>
        <v>19</v>
      </c>
      <c r="CL504" s="226">
        <f t="shared" si="189"/>
        <v>51</v>
      </c>
      <c r="CM504" s="226">
        <f t="shared" si="189"/>
        <v>148</v>
      </c>
      <c r="CN504" s="227">
        <f t="shared" si="189"/>
        <v>13</v>
      </c>
      <c r="CO504" s="227">
        <f t="shared" si="212"/>
        <v>30.300840055919284</v>
      </c>
      <c r="CP504" s="227">
        <f t="shared" si="212"/>
        <v>81.572351526499659</v>
      </c>
      <c r="CQ504" s="227">
        <f t="shared" si="212"/>
        <v>177.41394693597144</v>
      </c>
      <c r="CR504" s="226">
        <v>3</v>
      </c>
      <c r="CS504" s="226">
        <v>19</v>
      </c>
      <c r="CT504" s="226">
        <v>51</v>
      </c>
      <c r="CU504" s="226">
        <v>148</v>
      </c>
      <c r="CV504" s="227">
        <f t="shared" si="195"/>
        <v>10</v>
      </c>
      <c r="CW504" s="227">
        <f>CV504*(1+('[13]GROWTH (YoY)'!AR504/100))</f>
        <v>27.300840055919284</v>
      </c>
      <c r="CX504" s="227">
        <f>CW504*(1+('[13]GROWTH (YoY)'!AS504/100))</f>
        <v>78.572351526499659</v>
      </c>
      <c r="CY504" s="227">
        <f>CX504*(1+('[13]GROWTH (YoY)'!AT504/100))</f>
        <v>174.41394693597144</v>
      </c>
      <c r="CZ504" s="226">
        <v>0</v>
      </c>
      <c r="DA504" s="226">
        <v>0</v>
      </c>
      <c r="DB504" s="226">
        <v>0</v>
      </c>
      <c r="DC504" s="226">
        <v>0</v>
      </c>
      <c r="DD504" s="227">
        <v>3</v>
      </c>
      <c r="DE504" s="227">
        <v>3</v>
      </c>
      <c r="DF504" s="227">
        <v>3</v>
      </c>
      <c r="DG504" s="227">
        <v>3</v>
      </c>
      <c r="DH504" s="226">
        <v>0</v>
      </c>
      <c r="DI504" s="226">
        <v>0</v>
      </c>
      <c r="DJ504" s="226">
        <v>0</v>
      </c>
      <c r="DK504" s="226">
        <v>0</v>
      </c>
      <c r="DL504" s="227">
        <v>0</v>
      </c>
      <c r="DM504" s="227">
        <v>0</v>
      </c>
      <c r="DN504" s="227">
        <v>0</v>
      </c>
      <c r="DO504" s="227">
        <v>0</v>
      </c>
      <c r="DP504" s="376">
        <f t="shared" si="213"/>
        <v>0</v>
      </c>
      <c r="DQ504" s="226">
        <f t="shared" si="213"/>
        <v>-1</v>
      </c>
      <c r="DR504" s="226">
        <f t="shared" si="213"/>
        <v>16</v>
      </c>
      <c r="DS504" s="226">
        <f t="shared" si="210"/>
        <v>35</v>
      </c>
      <c r="DT504" s="227">
        <f t="shared" si="210"/>
        <v>0</v>
      </c>
      <c r="DU504" s="227">
        <f t="shared" si="210"/>
        <v>26.699159944080716</v>
      </c>
      <c r="DV504" s="227">
        <f t="shared" si="210"/>
        <v>75.427648473500341</v>
      </c>
      <c r="DW504" s="227">
        <f t="shared" si="210"/>
        <v>177.58605306402856</v>
      </c>
      <c r="DX504" s="377">
        <f t="shared" si="192"/>
        <v>0.52380952380952384</v>
      </c>
      <c r="DY504" s="377">
        <f t="shared" si="192"/>
        <v>0.70149253731343286</v>
      </c>
      <c r="DZ504" s="377">
        <f t="shared" si="192"/>
        <v>0.68390804597701149</v>
      </c>
      <c r="EA504" s="377">
        <f t="shared" si="191"/>
        <v>0.68438538205980071</v>
      </c>
      <c r="EB504" s="378">
        <f t="shared" si="191"/>
        <v>0.7109004739336493</v>
      </c>
      <c r="EC504" s="378">
        <f t="shared" si="191"/>
        <v>0.69541284403669723</v>
      </c>
      <c r="ED504" s="378">
        <f t="shared" si="191"/>
        <v>0.69520766773162934</v>
      </c>
      <c r="EE504" s="378">
        <f t="shared" si="191"/>
        <v>0.72172540768016835</v>
      </c>
      <c r="EG504" s="226">
        <v>21</v>
      </c>
      <c r="EH504" s="226">
        <v>14</v>
      </c>
      <c r="EI504" s="226">
        <v>7</v>
      </c>
      <c r="EJ504" s="226">
        <v>6</v>
      </c>
      <c r="EK504" s="226">
        <v>2</v>
      </c>
      <c r="EL504" s="226">
        <v>268</v>
      </c>
      <c r="EM504" s="226">
        <v>261</v>
      </c>
      <c r="EN504" s="379">
        <f t="shared" si="196"/>
        <v>0.66666666666666663</v>
      </c>
      <c r="EO504" s="226">
        <f t="shared" si="197"/>
        <v>85.714285714285708</v>
      </c>
      <c r="EP504" s="379">
        <f t="shared" si="198"/>
        <v>9.5238095238095233E-2</v>
      </c>
      <c r="EQ504" s="226">
        <f t="shared" si="199"/>
        <v>7462.686567164179</v>
      </c>
      <c r="ER504" s="226">
        <f t="shared" si="200"/>
        <v>1915.7088122605364</v>
      </c>
      <c r="ES504" s="292"/>
      <c r="ET504" s="227">
        <v>234</v>
      </c>
      <c r="EU504" s="227">
        <v>150</v>
      </c>
      <c r="EV504" s="227">
        <v>85</v>
      </c>
      <c r="EW504" s="227">
        <v>51</v>
      </c>
      <c r="EX504" s="227">
        <v>28</v>
      </c>
      <c r="EY504" s="227">
        <v>1653</v>
      </c>
      <c r="EZ504" s="227">
        <v>1649</v>
      </c>
      <c r="FA504" s="380">
        <f t="shared" si="202"/>
        <v>0.64102564102564108</v>
      </c>
      <c r="FB504" s="228">
        <f t="shared" si="203"/>
        <v>60</v>
      </c>
      <c r="FC504" s="380">
        <f t="shared" si="204"/>
        <v>0.11965811965811966</v>
      </c>
      <c r="FD504" s="227">
        <f t="shared" si="205"/>
        <v>16938.898971566847</v>
      </c>
      <c r="FE504" s="227">
        <f t="shared" si="206"/>
        <v>2577.319587628866</v>
      </c>
      <c r="FF504" s="227">
        <v>67</v>
      </c>
      <c r="FG504" s="228">
        <f t="shared" si="201"/>
        <v>76.119402985074629</v>
      </c>
      <c r="FH504" s="227">
        <v>51</v>
      </c>
      <c r="FI504" s="227">
        <v>67</v>
      </c>
      <c r="FJ504" s="227">
        <v>1</v>
      </c>
      <c r="FK504" s="227">
        <f t="shared" si="193"/>
        <v>15</v>
      </c>
      <c r="FL504" s="227">
        <v>5</v>
      </c>
      <c r="FM504" s="227">
        <f t="shared" si="194"/>
        <v>10</v>
      </c>
      <c r="FZ504" s="229"/>
      <c r="GA504" s="229"/>
      <c r="GB504" s="229"/>
      <c r="GC504" s="229"/>
      <c r="GD504" s="229"/>
    </row>
    <row r="505" spans="1:186" s="368" customFormat="1">
      <c r="A505" s="287" t="s">
        <v>1158</v>
      </c>
      <c r="B505" s="369" t="s">
        <v>1159</v>
      </c>
      <c r="C505" s="287" t="s">
        <v>1222</v>
      </c>
      <c r="D505" s="287" t="s">
        <v>3123</v>
      </c>
      <c r="E505" s="369" t="s">
        <v>1223</v>
      </c>
      <c r="F505" s="287">
        <v>502</v>
      </c>
      <c r="G505" s="392" t="s">
        <v>1262</v>
      </c>
      <c r="H505" s="392" t="s">
        <v>1263</v>
      </c>
      <c r="I505" s="287" t="s">
        <v>1226</v>
      </c>
      <c r="J505" s="392" t="s">
        <v>1227</v>
      </c>
      <c r="K505" s="393" t="s">
        <v>749</v>
      </c>
      <c r="L505" s="286" t="s">
        <v>1227</v>
      </c>
      <c r="M505" s="286" t="s">
        <v>3124</v>
      </c>
      <c r="N505" s="372">
        <v>1</v>
      </c>
      <c r="O505" s="373">
        <v>1031</v>
      </c>
      <c r="P505" s="373">
        <v>1675</v>
      </c>
      <c r="Q505" s="373">
        <v>758</v>
      </c>
      <c r="R505" s="373">
        <v>885</v>
      </c>
      <c r="S505" s="374">
        <v>1753</v>
      </c>
      <c r="T505" s="374">
        <v>791</v>
      </c>
      <c r="U505" s="374">
        <v>921</v>
      </c>
      <c r="V505" s="374">
        <v>658</v>
      </c>
      <c r="W505" s="373">
        <v>805</v>
      </c>
      <c r="X505" s="373">
        <v>1182</v>
      </c>
      <c r="Y505" s="373">
        <v>527</v>
      </c>
      <c r="Z505" s="373">
        <v>616</v>
      </c>
      <c r="AA505" s="374">
        <v>1260</v>
      </c>
      <c r="AB505" s="374">
        <v>560</v>
      </c>
      <c r="AC505" s="374">
        <v>651</v>
      </c>
      <c r="AD505" s="374">
        <v>471</v>
      </c>
      <c r="AE505" s="373">
        <v>10</v>
      </c>
      <c r="AF505" s="373">
        <v>14</v>
      </c>
      <c r="AG505" s="373">
        <v>6</v>
      </c>
      <c r="AH505" s="373">
        <v>7</v>
      </c>
      <c r="AI505" s="374">
        <v>15</v>
      </c>
      <c r="AJ505" s="374">
        <v>6</v>
      </c>
      <c r="AK505" s="374">
        <v>7</v>
      </c>
      <c r="AL505" s="374">
        <v>5</v>
      </c>
      <c r="AM505" s="226">
        <v>226</v>
      </c>
      <c r="AN505" s="226">
        <v>492</v>
      </c>
      <c r="AO505" s="226">
        <v>231</v>
      </c>
      <c r="AP505" s="226">
        <v>270</v>
      </c>
      <c r="AQ505" s="227">
        <v>493</v>
      </c>
      <c r="AR505" s="227">
        <v>231</v>
      </c>
      <c r="AS505" s="227">
        <v>270</v>
      </c>
      <c r="AT505" s="227">
        <v>187</v>
      </c>
      <c r="AU505" s="226">
        <v>195</v>
      </c>
      <c r="AV505" s="226">
        <v>397</v>
      </c>
      <c r="AW505" s="226">
        <v>207</v>
      </c>
      <c r="AX505" s="226">
        <v>241</v>
      </c>
      <c r="AY505" s="227">
        <v>441</v>
      </c>
      <c r="AZ505" s="227">
        <v>208</v>
      </c>
      <c r="BA505" s="227">
        <v>242</v>
      </c>
      <c r="BB505" s="227">
        <v>168</v>
      </c>
      <c r="BC505" s="226">
        <f t="shared" si="207"/>
        <v>31</v>
      </c>
      <c r="BD505" s="226">
        <f t="shared" si="207"/>
        <v>90.181957424326953</v>
      </c>
      <c r="BE505" s="226">
        <f t="shared" si="207"/>
        <v>43.801893494777801</v>
      </c>
      <c r="BF505" s="226">
        <f t="shared" si="207"/>
        <v>-14</v>
      </c>
      <c r="BG505" s="218">
        <f t="shared" si="207"/>
        <v>33</v>
      </c>
      <c r="BH505" s="218">
        <f t="shared" si="207"/>
        <v>15</v>
      </c>
      <c r="BI505" s="218">
        <f t="shared" si="207"/>
        <v>19</v>
      </c>
      <c r="BJ505" s="218">
        <f t="shared" si="211"/>
        <v>10</v>
      </c>
      <c r="BK505" s="226">
        <f t="shared" si="209"/>
        <v>0</v>
      </c>
      <c r="BL505" s="226">
        <f t="shared" si="209"/>
        <v>4.8180425756730507</v>
      </c>
      <c r="BM505" s="226">
        <f t="shared" si="209"/>
        <v>-19.801893494777801</v>
      </c>
      <c r="BN505" s="226">
        <f t="shared" si="209"/>
        <v>43</v>
      </c>
      <c r="BO505" s="227">
        <f t="shared" si="209"/>
        <v>19</v>
      </c>
      <c r="BP505" s="227">
        <f t="shared" si="208"/>
        <v>8</v>
      </c>
      <c r="BQ505" s="227">
        <f t="shared" si="208"/>
        <v>9</v>
      </c>
      <c r="BR505" s="227">
        <f t="shared" si="208"/>
        <v>9</v>
      </c>
      <c r="BS505" s="226">
        <v>4</v>
      </c>
      <c r="BT505" s="226">
        <v>16</v>
      </c>
      <c r="BU505" s="226">
        <v>43</v>
      </c>
      <c r="BV505" s="226">
        <v>43</v>
      </c>
      <c r="BW505" s="227">
        <v>19</v>
      </c>
      <c r="BX505" s="227">
        <v>8</v>
      </c>
      <c r="BY505" s="227">
        <v>9</v>
      </c>
      <c r="BZ505" s="227">
        <v>9</v>
      </c>
      <c r="CA505" s="226">
        <v>4</v>
      </c>
      <c r="CB505" s="226">
        <f>IFERROR(VLOOKUP($G505,[12]ITEM!$B$2:$AC$939,26,0),0)</f>
        <v>11.181957424326949</v>
      </c>
      <c r="CC505" s="226">
        <f>IFERROR(VLOOKUP($G505,[12]ITEM!$B$2:$AC$939,27,0),0)</f>
        <v>62.801893494777801</v>
      </c>
      <c r="CD505" s="226">
        <f>IFERROR(VLOOKUP($G505,[12]ITEM!$B$2:$AC$939,28,0),0)</f>
        <v>0</v>
      </c>
      <c r="CE505" s="227">
        <v>0</v>
      </c>
      <c r="CF505" s="227">
        <v>0</v>
      </c>
      <c r="CG505" s="227">
        <v>0</v>
      </c>
      <c r="CH505" s="227">
        <v>0</v>
      </c>
      <c r="CI505" s="375"/>
      <c r="CJ505" s="226">
        <f t="shared" ref="CJ505:CN555" si="214">CR505+CZ505+DH505</f>
        <v>30</v>
      </c>
      <c r="CK505" s="226">
        <f t="shared" si="214"/>
        <v>82</v>
      </c>
      <c r="CL505" s="226">
        <f t="shared" si="214"/>
        <v>77</v>
      </c>
      <c r="CM505" s="226">
        <f t="shared" si="214"/>
        <v>79</v>
      </c>
      <c r="CN505" s="227">
        <f t="shared" si="214"/>
        <v>33</v>
      </c>
      <c r="CO505" s="227">
        <f t="shared" si="212"/>
        <v>71.638681049285168</v>
      </c>
      <c r="CP505" s="227">
        <f t="shared" si="212"/>
        <v>66.235492484192903</v>
      </c>
      <c r="CQ505" s="227">
        <f t="shared" si="212"/>
        <v>83.796605213130405</v>
      </c>
      <c r="CR505" s="226">
        <v>3</v>
      </c>
      <c r="CS505" s="226">
        <v>8</v>
      </c>
      <c r="CT505" s="226">
        <v>4</v>
      </c>
      <c r="CU505" s="226">
        <v>4</v>
      </c>
      <c r="CV505" s="227">
        <f t="shared" si="195"/>
        <v>-69</v>
      </c>
      <c r="CW505" s="227">
        <f>CV505*(1+('[13]GROWTH (YoY)'!AR505/100))</f>
        <v>-32.361318950714825</v>
      </c>
      <c r="CX505" s="227">
        <f>CW505*(1+('[13]GROWTH (YoY)'!AS505/100))</f>
        <v>-37.764507515807097</v>
      </c>
      <c r="CY505" s="227">
        <f>CX505*(1+('[13]GROWTH (YoY)'!AT505/100))</f>
        <v>-26.203394786869591</v>
      </c>
      <c r="CZ505" s="226">
        <v>13</v>
      </c>
      <c r="DA505" s="226">
        <v>18</v>
      </c>
      <c r="DB505" s="226">
        <v>20</v>
      </c>
      <c r="DC505" s="226">
        <v>19</v>
      </c>
      <c r="DD505" s="227">
        <v>47</v>
      </c>
      <c r="DE505" s="227">
        <v>52</v>
      </c>
      <c r="DF505" s="227">
        <v>49</v>
      </c>
      <c r="DG505" s="227">
        <v>54</v>
      </c>
      <c r="DH505" s="226">
        <v>14</v>
      </c>
      <c r="DI505" s="226">
        <v>56</v>
      </c>
      <c r="DJ505" s="226">
        <v>53</v>
      </c>
      <c r="DK505" s="226">
        <v>56</v>
      </c>
      <c r="DL505" s="227">
        <v>55</v>
      </c>
      <c r="DM505" s="227">
        <v>52</v>
      </c>
      <c r="DN505" s="227">
        <v>55</v>
      </c>
      <c r="DO505" s="227">
        <v>56</v>
      </c>
      <c r="DP505" s="376">
        <f t="shared" si="213"/>
        <v>1</v>
      </c>
      <c r="DQ505" s="226">
        <f t="shared" si="213"/>
        <v>8.1819574243269528</v>
      </c>
      <c r="DR505" s="226">
        <f t="shared" si="213"/>
        <v>-33.198106505222199</v>
      </c>
      <c r="DS505" s="226">
        <f t="shared" si="210"/>
        <v>-93</v>
      </c>
      <c r="DT505" s="227">
        <f t="shared" si="210"/>
        <v>0</v>
      </c>
      <c r="DU505" s="227">
        <f t="shared" si="210"/>
        <v>-56.638681049285168</v>
      </c>
      <c r="DV505" s="227">
        <f t="shared" si="210"/>
        <v>-47.235492484192903</v>
      </c>
      <c r="DW505" s="227">
        <f t="shared" si="210"/>
        <v>-73.796605213130405</v>
      </c>
      <c r="DX505" s="377">
        <f t="shared" si="192"/>
        <v>0.78079534432589714</v>
      </c>
      <c r="DY505" s="377">
        <f t="shared" si="192"/>
        <v>0.7056716417910448</v>
      </c>
      <c r="DZ505" s="377">
        <f t="shared" si="192"/>
        <v>0.69525065963060684</v>
      </c>
      <c r="EA505" s="377">
        <f t="shared" si="191"/>
        <v>0.69604519774011298</v>
      </c>
      <c r="EB505" s="378">
        <f t="shared" si="191"/>
        <v>0.71876782658300054</v>
      </c>
      <c r="EC505" s="378">
        <f t="shared" si="191"/>
        <v>0.70796460176991149</v>
      </c>
      <c r="ED505" s="378">
        <f t="shared" si="191"/>
        <v>0.70684039087947881</v>
      </c>
      <c r="EE505" s="378">
        <f t="shared" si="191"/>
        <v>0.71580547112462001</v>
      </c>
      <c r="EG505" s="226">
        <v>1032</v>
      </c>
      <c r="EH505" s="226">
        <v>658</v>
      </c>
      <c r="EI505" s="226">
        <v>374</v>
      </c>
      <c r="EJ505" s="226">
        <v>232</v>
      </c>
      <c r="EK505" s="226">
        <v>173</v>
      </c>
      <c r="EL505" s="226">
        <v>12416</v>
      </c>
      <c r="EM505" s="226">
        <v>11987</v>
      </c>
      <c r="EN505" s="379">
        <f t="shared" si="196"/>
        <v>0.63759689922480622</v>
      </c>
      <c r="EO505" s="226">
        <f t="shared" si="197"/>
        <v>62.032085561497333</v>
      </c>
      <c r="EP505" s="379">
        <f t="shared" si="198"/>
        <v>0.16763565891472867</v>
      </c>
      <c r="EQ505" s="226">
        <f t="shared" si="199"/>
        <v>13933.634020618556</v>
      </c>
      <c r="ER505" s="226">
        <f t="shared" si="200"/>
        <v>1612.8583743499903</v>
      </c>
      <c r="ES505" s="292"/>
      <c r="ET505" s="227">
        <v>1949</v>
      </c>
      <c r="EU505" s="227">
        <v>1203</v>
      </c>
      <c r="EV505" s="227">
        <v>747</v>
      </c>
      <c r="EW505" s="227">
        <v>457</v>
      </c>
      <c r="EX505" s="227">
        <v>279</v>
      </c>
      <c r="EY505" s="227">
        <v>17025</v>
      </c>
      <c r="EZ505" s="227">
        <v>16521</v>
      </c>
      <c r="FA505" s="380">
        <f t="shared" si="202"/>
        <v>0.61723961005643924</v>
      </c>
      <c r="FB505" s="228">
        <f t="shared" si="203"/>
        <v>61.178045515394906</v>
      </c>
      <c r="FC505" s="380">
        <f t="shared" si="204"/>
        <v>0.14315033350436121</v>
      </c>
      <c r="FD505" s="227">
        <f t="shared" si="205"/>
        <v>16387.665198237886</v>
      </c>
      <c r="FE505" s="227">
        <f t="shared" si="206"/>
        <v>2305.1469846458044</v>
      </c>
      <c r="FF505" s="227">
        <v>509</v>
      </c>
      <c r="FG505" s="228">
        <f t="shared" si="201"/>
        <v>89.390962671905697</v>
      </c>
      <c r="FH505" s="227">
        <v>455</v>
      </c>
      <c r="FI505" s="227">
        <v>509</v>
      </c>
      <c r="FJ505" s="227">
        <v>10</v>
      </c>
      <c r="FK505" s="227">
        <f t="shared" si="193"/>
        <v>44</v>
      </c>
      <c r="FL505" s="227">
        <v>22</v>
      </c>
      <c r="FM505" s="227">
        <f t="shared" si="194"/>
        <v>22</v>
      </c>
      <c r="FZ505" s="229"/>
      <c r="GA505" s="229"/>
      <c r="GB505" s="229"/>
      <c r="GC505" s="229"/>
      <c r="GD505" s="229"/>
    </row>
    <row r="506" spans="1:186" s="368" customFormat="1">
      <c r="A506" s="287" t="s">
        <v>1158</v>
      </c>
      <c r="B506" s="369" t="s">
        <v>1159</v>
      </c>
      <c r="C506" s="287" t="s">
        <v>1222</v>
      </c>
      <c r="D506" s="287" t="s">
        <v>3123</v>
      </c>
      <c r="E506" s="369" t="s">
        <v>1223</v>
      </c>
      <c r="F506" s="287">
        <v>503</v>
      </c>
      <c r="G506" s="392" t="s">
        <v>1264</v>
      </c>
      <c r="H506" s="392" t="s">
        <v>1265</v>
      </c>
      <c r="I506" s="287" t="s">
        <v>1226</v>
      </c>
      <c r="J506" s="392" t="s">
        <v>1227</v>
      </c>
      <c r="K506" s="393" t="s">
        <v>749</v>
      </c>
      <c r="L506" s="286" t="s">
        <v>1227</v>
      </c>
      <c r="M506" s="286" t="s">
        <v>3124</v>
      </c>
      <c r="N506" s="372">
        <v>1</v>
      </c>
      <c r="O506" s="373">
        <v>1697</v>
      </c>
      <c r="P506" s="373">
        <v>1836</v>
      </c>
      <c r="Q506" s="373">
        <v>692</v>
      </c>
      <c r="R506" s="373">
        <v>557</v>
      </c>
      <c r="S506" s="374">
        <v>1922</v>
      </c>
      <c r="T506" s="374">
        <v>722</v>
      </c>
      <c r="U506" s="374">
        <v>579</v>
      </c>
      <c r="V506" s="374">
        <v>721</v>
      </c>
      <c r="W506" s="373">
        <v>1087</v>
      </c>
      <c r="X506" s="373">
        <v>1358</v>
      </c>
      <c r="Y506" s="373">
        <v>503</v>
      </c>
      <c r="Z506" s="373">
        <v>405</v>
      </c>
      <c r="AA506" s="374">
        <v>1447</v>
      </c>
      <c r="AB506" s="374">
        <v>534</v>
      </c>
      <c r="AC506" s="374">
        <v>428</v>
      </c>
      <c r="AD506" s="374">
        <v>516</v>
      </c>
      <c r="AE506" s="373">
        <v>26</v>
      </c>
      <c r="AF506" s="373">
        <v>16</v>
      </c>
      <c r="AG506" s="373">
        <v>6</v>
      </c>
      <c r="AH506" s="373">
        <v>4</v>
      </c>
      <c r="AI506" s="374">
        <v>17</v>
      </c>
      <c r="AJ506" s="374">
        <v>6</v>
      </c>
      <c r="AK506" s="374">
        <v>5</v>
      </c>
      <c r="AL506" s="374">
        <v>6</v>
      </c>
      <c r="AM506" s="226">
        <v>609</v>
      </c>
      <c r="AN506" s="226">
        <v>478</v>
      </c>
      <c r="AO506" s="226">
        <v>188</v>
      </c>
      <c r="AP506" s="226">
        <v>152</v>
      </c>
      <c r="AQ506" s="227">
        <v>475</v>
      </c>
      <c r="AR506" s="227">
        <v>187</v>
      </c>
      <c r="AS506" s="227">
        <v>151</v>
      </c>
      <c r="AT506" s="227">
        <v>205</v>
      </c>
      <c r="AU506" s="226">
        <v>450</v>
      </c>
      <c r="AV506" s="226">
        <v>356</v>
      </c>
      <c r="AW506" s="226">
        <v>147</v>
      </c>
      <c r="AX506" s="226">
        <v>117</v>
      </c>
      <c r="AY506" s="227">
        <v>425</v>
      </c>
      <c r="AZ506" s="227">
        <v>166</v>
      </c>
      <c r="BA506" s="227">
        <v>132</v>
      </c>
      <c r="BB506" s="227">
        <v>180</v>
      </c>
      <c r="BC506" s="226">
        <f t="shared" si="207"/>
        <v>157</v>
      </c>
      <c r="BD506" s="226">
        <f t="shared" si="207"/>
        <v>102.52925686332679</v>
      </c>
      <c r="BE506" s="226">
        <f t="shared" si="207"/>
        <v>26.2528341943394</v>
      </c>
      <c r="BF506" s="226">
        <f t="shared" si="207"/>
        <v>-28</v>
      </c>
      <c r="BG506" s="218">
        <f t="shared" si="207"/>
        <v>18</v>
      </c>
      <c r="BH506" s="218">
        <f t="shared" si="207"/>
        <v>13</v>
      </c>
      <c r="BI506" s="218">
        <f t="shared" si="207"/>
        <v>10</v>
      </c>
      <c r="BJ506" s="218">
        <f t="shared" si="211"/>
        <v>15</v>
      </c>
      <c r="BK506" s="226">
        <f t="shared" si="209"/>
        <v>2</v>
      </c>
      <c r="BL506" s="226">
        <f t="shared" si="209"/>
        <v>19.470743136673207</v>
      </c>
      <c r="BM506" s="226">
        <f t="shared" si="209"/>
        <v>14.7471658056606</v>
      </c>
      <c r="BN506" s="226">
        <f t="shared" si="209"/>
        <v>63</v>
      </c>
      <c r="BO506" s="227">
        <f t="shared" si="209"/>
        <v>32</v>
      </c>
      <c r="BP506" s="227">
        <f t="shared" si="208"/>
        <v>8</v>
      </c>
      <c r="BQ506" s="227">
        <f t="shared" si="208"/>
        <v>9</v>
      </c>
      <c r="BR506" s="227">
        <f t="shared" si="208"/>
        <v>10</v>
      </c>
      <c r="BS506" s="226">
        <v>6</v>
      </c>
      <c r="BT506" s="226">
        <v>30</v>
      </c>
      <c r="BU506" s="226">
        <v>67</v>
      </c>
      <c r="BV506" s="226">
        <v>63</v>
      </c>
      <c r="BW506" s="227">
        <v>32</v>
      </c>
      <c r="BX506" s="227">
        <v>8</v>
      </c>
      <c r="BY506" s="227">
        <v>9</v>
      </c>
      <c r="BZ506" s="227">
        <v>10</v>
      </c>
      <c r="CA506" s="226">
        <v>4</v>
      </c>
      <c r="CB506" s="226">
        <f>IFERROR(VLOOKUP($G506,[12]ITEM!$B$2:$AC$939,26,0),0)</f>
        <v>10.529256863326793</v>
      </c>
      <c r="CC506" s="226">
        <f>IFERROR(VLOOKUP($G506,[12]ITEM!$B$2:$AC$939,27,0),0)</f>
        <v>52.2528341943394</v>
      </c>
      <c r="CD506" s="226">
        <f>IFERROR(VLOOKUP($G506,[12]ITEM!$B$2:$AC$939,28,0),0)</f>
        <v>0</v>
      </c>
      <c r="CE506" s="227">
        <v>0</v>
      </c>
      <c r="CF506" s="227">
        <v>0</v>
      </c>
      <c r="CG506" s="227">
        <v>0</v>
      </c>
      <c r="CH506" s="227">
        <v>0</v>
      </c>
      <c r="CI506" s="375"/>
      <c r="CJ506" s="226">
        <f t="shared" si="214"/>
        <v>157</v>
      </c>
      <c r="CK506" s="226">
        <f t="shared" si="214"/>
        <v>139</v>
      </c>
      <c r="CL506" s="226">
        <f t="shared" si="214"/>
        <v>78</v>
      </c>
      <c r="CM506" s="226">
        <f t="shared" si="214"/>
        <v>67</v>
      </c>
      <c r="CN506" s="227">
        <f t="shared" si="214"/>
        <v>18</v>
      </c>
      <c r="CO506" s="227">
        <f t="shared" si="212"/>
        <v>11.941477326170975</v>
      </c>
      <c r="CP506" s="227">
        <f t="shared" si="212"/>
        <v>11.171782243530455</v>
      </c>
      <c r="CQ506" s="227">
        <f t="shared" si="212"/>
        <v>12.317949750041173</v>
      </c>
      <c r="CR506" s="226">
        <v>135</v>
      </c>
      <c r="CS506" s="226">
        <v>106</v>
      </c>
      <c r="CT506" s="226">
        <v>42</v>
      </c>
      <c r="CU506" s="226">
        <v>34</v>
      </c>
      <c r="CV506" s="227">
        <f t="shared" si="195"/>
        <v>10</v>
      </c>
      <c r="CW506" s="227">
        <f>CV506*(1+('[13]GROWTH (YoY)'!AR506/100))</f>
        <v>3.9414773261709755</v>
      </c>
      <c r="CX506" s="227">
        <f>CW506*(1+('[13]GROWTH (YoY)'!AS506/100))</f>
        <v>3.1717822435304548</v>
      </c>
      <c r="CY506" s="227">
        <f>CX506*(1+('[13]GROWTH (YoY)'!AT506/100))</f>
        <v>4.3179497500411728</v>
      </c>
      <c r="CZ506" s="226">
        <v>22</v>
      </c>
      <c r="DA506" s="226">
        <v>32</v>
      </c>
      <c r="DB506" s="226">
        <v>35</v>
      </c>
      <c r="DC506" s="226">
        <v>32</v>
      </c>
      <c r="DD506" s="227">
        <v>7</v>
      </c>
      <c r="DE506" s="227">
        <v>7</v>
      </c>
      <c r="DF506" s="227">
        <v>7</v>
      </c>
      <c r="DG506" s="227">
        <v>7</v>
      </c>
      <c r="DH506" s="226">
        <v>0</v>
      </c>
      <c r="DI506" s="226">
        <v>1</v>
      </c>
      <c r="DJ506" s="226">
        <v>1</v>
      </c>
      <c r="DK506" s="226">
        <v>1</v>
      </c>
      <c r="DL506" s="227">
        <v>1</v>
      </c>
      <c r="DM506" s="227">
        <v>1</v>
      </c>
      <c r="DN506" s="227">
        <v>1</v>
      </c>
      <c r="DO506" s="227">
        <v>1</v>
      </c>
      <c r="DP506" s="376">
        <f t="shared" si="213"/>
        <v>0</v>
      </c>
      <c r="DQ506" s="226">
        <f t="shared" si="213"/>
        <v>-36.470743136673207</v>
      </c>
      <c r="DR506" s="226">
        <f t="shared" si="213"/>
        <v>-51.7471658056606</v>
      </c>
      <c r="DS506" s="226">
        <f t="shared" si="210"/>
        <v>-95</v>
      </c>
      <c r="DT506" s="227">
        <f t="shared" si="210"/>
        <v>0</v>
      </c>
      <c r="DU506" s="227">
        <f t="shared" si="210"/>
        <v>1.0585226738290245</v>
      </c>
      <c r="DV506" s="227">
        <f t="shared" si="210"/>
        <v>-1.1717822435304548</v>
      </c>
      <c r="DW506" s="227">
        <f t="shared" si="210"/>
        <v>2.6820502499588272</v>
      </c>
      <c r="DX506" s="377">
        <f t="shared" si="192"/>
        <v>0.64054213317619324</v>
      </c>
      <c r="DY506" s="377">
        <f t="shared" si="192"/>
        <v>0.73965141612200436</v>
      </c>
      <c r="DZ506" s="377">
        <f t="shared" si="192"/>
        <v>0.72687861271676302</v>
      </c>
      <c r="EA506" s="377">
        <f t="shared" si="191"/>
        <v>0.72710951526032319</v>
      </c>
      <c r="EB506" s="378">
        <f t="shared" si="191"/>
        <v>0.75286160249739853</v>
      </c>
      <c r="EC506" s="378">
        <f t="shared" si="191"/>
        <v>0.73961218836565101</v>
      </c>
      <c r="ED506" s="378">
        <f t="shared" si="191"/>
        <v>0.73920552677029361</v>
      </c>
      <c r="EE506" s="378">
        <f t="shared" si="191"/>
        <v>0.7156726768377254</v>
      </c>
      <c r="EG506" s="226">
        <v>1698</v>
      </c>
      <c r="EH506" s="226">
        <v>1109</v>
      </c>
      <c r="EI506" s="226">
        <v>589</v>
      </c>
      <c r="EJ506" s="226">
        <v>362</v>
      </c>
      <c r="EK506" s="226">
        <v>201</v>
      </c>
      <c r="EL506" s="226">
        <v>17414</v>
      </c>
      <c r="EM506" s="226">
        <v>16802</v>
      </c>
      <c r="EN506" s="379">
        <f t="shared" si="196"/>
        <v>0.65312131919905769</v>
      </c>
      <c r="EO506" s="226">
        <f t="shared" si="197"/>
        <v>61.460101867572156</v>
      </c>
      <c r="EP506" s="379">
        <f t="shared" si="198"/>
        <v>0.11837455830388692</v>
      </c>
      <c r="EQ506" s="226">
        <f t="shared" si="199"/>
        <v>11542.437119558976</v>
      </c>
      <c r="ER506" s="226">
        <f t="shared" si="200"/>
        <v>1795.4211800182518</v>
      </c>
      <c r="ES506" s="292"/>
      <c r="ET506" s="227">
        <v>2137</v>
      </c>
      <c r="EU506" s="227">
        <v>1365</v>
      </c>
      <c r="EV506" s="227">
        <v>772</v>
      </c>
      <c r="EW506" s="227">
        <v>495</v>
      </c>
      <c r="EX506" s="227">
        <v>298</v>
      </c>
      <c r="EY506" s="227">
        <v>16345</v>
      </c>
      <c r="EZ506" s="227">
        <v>15962</v>
      </c>
      <c r="FA506" s="380">
        <f t="shared" si="202"/>
        <v>0.6387459054749649</v>
      </c>
      <c r="FB506" s="228">
        <f t="shared" si="203"/>
        <v>64.119170984455948</v>
      </c>
      <c r="FC506" s="380">
        <f t="shared" si="204"/>
        <v>0.13944782405240991</v>
      </c>
      <c r="FD506" s="227">
        <f t="shared" si="205"/>
        <v>18231.875191189967</v>
      </c>
      <c r="FE506" s="227">
        <f t="shared" si="206"/>
        <v>2584.2626237313621</v>
      </c>
      <c r="FF506" s="227">
        <v>242</v>
      </c>
      <c r="FG506" s="228">
        <f t="shared" si="201"/>
        <v>89.256198347107443</v>
      </c>
      <c r="FH506" s="227">
        <v>216</v>
      </c>
      <c r="FI506" s="227">
        <v>242</v>
      </c>
      <c r="FJ506" s="227">
        <v>9</v>
      </c>
      <c r="FK506" s="227">
        <f t="shared" si="193"/>
        <v>17</v>
      </c>
      <c r="FL506" s="227">
        <v>11</v>
      </c>
      <c r="FM506" s="227">
        <f t="shared" si="194"/>
        <v>6</v>
      </c>
      <c r="FZ506" s="229"/>
      <c r="GA506" s="229"/>
      <c r="GB506" s="229"/>
      <c r="GC506" s="229"/>
      <c r="GD506" s="229"/>
    </row>
    <row r="507" spans="1:186" s="368" customFormat="1">
      <c r="A507" s="287" t="s">
        <v>1158</v>
      </c>
      <c r="B507" s="369" t="s">
        <v>1159</v>
      </c>
      <c r="C507" s="287" t="s">
        <v>1222</v>
      </c>
      <c r="D507" s="287" t="s">
        <v>3123</v>
      </c>
      <c r="E507" s="369" t="s">
        <v>1223</v>
      </c>
      <c r="F507" s="287">
        <v>504</v>
      </c>
      <c r="G507" s="392" t="s">
        <v>1266</v>
      </c>
      <c r="H507" s="392" t="s">
        <v>1267</v>
      </c>
      <c r="I507" s="287" t="s">
        <v>1226</v>
      </c>
      <c r="J507" s="392" t="s">
        <v>1227</v>
      </c>
      <c r="K507" s="393" t="s">
        <v>749</v>
      </c>
      <c r="L507" s="286" t="s">
        <v>1227</v>
      </c>
      <c r="M507" s="286" t="s">
        <v>3124</v>
      </c>
      <c r="N507" s="372">
        <v>1</v>
      </c>
      <c r="O507" s="373">
        <v>92</v>
      </c>
      <c r="P507" s="373">
        <v>334</v>
      </c>
      <c r="Q507" s="373">
        <v>224</v>
      </c>
      <c r="R507" s="373">
        <v>290</v>
      </c>
      <c r="S507" s="374">
        <v>350</v>
      </c>
      <c r="T507" s="374">
        <v>234</v>
      </c>
      <c r="U507" s="374">
        <v>302</v>
      </c>
      <c r="V507" s="374">
        <v>952</v>
      </c>
      <c r="W507" s="373">
        <v>72</v>
      </c>
      <c r="X507" s="373">
        <v>239</v>
      </c>
      <c r="Y507" s="373">
        <v>152</v>
      </c>
      <c r="Z507" s="373">
        <v>197</v>
      </c>
      <c r="AA507" s="374">
        <v>255</v>
      </c>
      <c r="AB507" s="374">
        <v>162</v>
      </c>
      <c r="AC507" s="374">
        <v>208</v>
      </c>
      <c r="AD507" s="374">
        <v>680</v>
      </c>
      <c r="AE507" s="373">
        <v>1</v>
      </c>
      <c r="AF507" s="373">
        <v>3</v>
      </c>
      <c r="AG507" s="373">
        <v>2</v>
      </c>
      <c r="AH507" s="373">
        <v>2</v>
      </c>
      <c r="AI507" s="374">
        <v>3</v>
      </c>
      <c r="AJ507" s="374">
        <v>2</v>
      </c>
      <c r="AK507" s="374">
        <v>2</v>
      </c>
      <c r="AL507" s="374">
        <v>8</v>
      </c>
      <c r="AM507" s="226">
        <v>20</v>
      </c>
      <c r="AN507" s="226">
        <v>95</v>
      </c>
      <c r="AO507" s="226">
        <v>72</v>
      </c>
      <c r="AP507" s="226">
        <v>93</v>
      </c>
      <c r="AQ507" s="227">
        <v>95</v>
      </c>
      <c r="AR507" s="227">
        <v>72</v>
      </c>
      <c r="AS507" s="227">
        <v>93</v>
      </c>
      <c r="AT507" s="227">
        <v>272</v>
      </c>
      <c r="AU507" s="226">
        <v>17</v>
      </c>
      <c r="AV507" s="226">
        <v>78</v>
      </c>
      <c r="AW507" s="226">
        <v>59</v>
      </c>
      <c r="AX507" s="226">
        <v>75</v>
      </c>
      <c r="AY507" s="227">
        <v>69</v>
      </c>
      <c r="AZ507" s="227">
        <v>52</v>
      </c>
      <c r="BA507" s="227">
        <v>66</v>
      </c>
      <c r="BB507" s="227">
        <v>193</v>
      </c>
      <c r="BC507" s="226">
        <f t="shared" si="207"/>
        <v>4</v>
      </c>
      <c r="BD507" s="226">
        <f t="shared" si="207"/>
        <v>18.596274544573294</v>
      </c>
      <c r="BE507" s="226">
        <f t="shared" si="207"/>
        <v>25.117242836117299</v>
      </c>
      <c r="BF507" s="226">
        <f t="shared" si="207"/>
        <v>15</v>
      </c>
      <c r="BG507" s="218">
        <f t="shared" si="207"/>
        <v>24</v>
      </c>
      <c r="BH507" s="218">
        <f t="shared" si="207"/>
        <v>16</v>
      </c>
      <c r="BI507" s="218">
        <f t="shared" si="207"/>
        <v>23</v>
      </c>
      <c r="BJ507" s="218">
        <f t="shared" si="211"/>
        <v>76</v>
      </c>
      <c r="BK507" s="226">
        <f t="shared" si="209"/>
        <v>-1</v>
      </c>
      <c r="BL507" s="226">
        <f t="shared" si="209"/>
        <v>-1.5962745445732955</v>
      </c>
      <c r="BM507" s="226">
        <f t="shared" si="209"/>
        <v>-12.117242836117301</v>
      </c>
      <c r="BN507" s="226">
        <f t="shared" si="209"/>
        <v>3</v>
      </c>
      <c r="BO507" s="227">
        <f t="shared" si="209"/>
        <v>2</v>
      </c>
      <c r="BP507" s="227">
        <f t="shared" si="208"/>
        <v>4</v>
      </c>
      <c r="BQ507" s="227">
        <f t="shared" si="208"/>
        <v>4</v>
      </c>
      <c r="BR507" s="227">
        <f t="shared" si="208"/>
        <v>3</v>
      </c>
      <c r="BS507" s="226">
        <v>0</v>
      </c>
      <c r="BT507" s="226">
        <v>1</v>
      </c>
      <c r="BU507" s="226">
        <v>3</v>
      </c>
      <c r="BV507" s="226">
        <v>3</v>
      </c>
      <c r="BW507" s="227">
        <v>2</v>
      </c>
      <c r="BX507" s="227">
        <v>4</v>
      </c>
      <c r="BY507" s="227">
        <v>4</v>
      </c>
      <c r="BZ507" s="227">
        <v>3</v>
      </c>
      <c r="CA507" s="226">
        <v>1</v>
      </c>
      <c r="CB507" s="226">
        <f>IFERROR(VLOOKUP($G507,[12]ITEM!$B$2:$AC$939,26,0),0)</f>
        <v>2.5962745445732955</v>
      </c>
      <c r="CC507" s="226">
        <f>IFERROR(VLOOKUP($G507,[12]ITEM!$B$2:$AC$939,27,0),0)</f>
        <v>15.117242836117301</v>
      </c>
      <c r="CD507" s="226">
        <f>IFERROR(VLOOKUP($G507,[12]ITEM!$B$2:$AC$939,28,0),0)</f>
        <v>0</v>
      </c>
      <c r="CE507" s="227">
        <v>0</v>
      </c>
      <c r="CF507" s="227">
        <v>0</v>
      </c>
      <c r="CG507" s="227">
        <v>0</v>
      </c>
      <c r="CH507" s="227">
        <v>0</v>
      </c>
      <c r="CI507" s="375"/>
      <c r="CJ507" s="226">
        <f t="shared" si="214"/>
        <v>3</v>
      </c>
      <c r="CK507" s="226">
        <f t="shared" si="214"/>
        <v>12</v>
      </c>
      <c r="CL507" s="226">
        <f t="shared" si="214"/>
        <v>10</v>
      </c>
      <c r="CM507" s="226">
        <f t="shared" si="214"/>
        <v>13</v>
      </c>
      <c r="CN507" s="227">
        <f t="shared" si="214"/>
        <v>24</v>
      </c>
      <c r="CO507" s="227">
        <f t="shared" si="212"/>
        <v>18.465808309743412</v>
      </c>
      <c r="CP507" s="227">
        <f t="shared" si="212"/>
        <v>23.580846380607344</v>
      </c>
      <c r="CQ507" s="227">
        <f t="shared" si="212"/>
        <v>67.950064510146461</v>
      </c>
      <c r="CR507" s="226">
        <v>2</v>
      </c>
      <c r="CS507" s="226">
        <v>11</v>
      </c>
      <c r="CT507" s="226">
        <v>9</v>
      </c>
      <c r="CU507" s="226">
        <v>11</v>
      </c>
      <c r="CV507" s="227">
        <f t="shared" si="195"/>
        <v>23</v>
      </c>
      <c r="CW507" s="227">
        <f>CV507*(1+('[13]GROWTH (YoY)'!AR507/100))</f>
        <v>17.465808309743412</v>
      </c>
      <c r="CX507" s="227">
        <f>CW507*(1+('[13]GROWTH (YoY)'!AS507/100))</f>
        <v>22.580846380607344</v>
      </c>
      <c r="CY507" s="227">
        <f>CX507*(1+('[13]GROWTH (YoY)'!AT507/100))</f>
        <v>65.950064510146461</v>
      </c>
      <c r="CZ507" s="226">
        <v>0</v>
      </c>
      <c r="DA507" s="226">
        <v>0</v>
      </c>
      <c r="DB507" s="226">
        <v>0</v>
      </c>
      <c r="DC507" s="226">
        <v>0</v>
      </c>
      <c r="DD507" s="227">
        <v>0</v>
      </c>
      <c r="DE507" s="227">
        <v>0</v>
      </c>
      <c r="DF507" s="227">
        <v>0</v>
      </c>
      <c r="DG507" s="227">
        <v>0</v>
      </c>
      <c r="DH507" s="226">
        <v>1</v>
      </c>
      <c r="DI507" s="226">
        <v>1</v>
      </c>
      <c r="DJ507" s="226">
        <v>1</v>
      </c>
      <c r="DK507" s="226">
        <v>2</v>
      </c>
      <c r="DL507" s="227">
        <v>1</v>
      </c>
      <c r="DM507" s="227">
        <v>1</v>
      </c>
      <c r="DN507" s="227">
        <v>1</v>
      </c>
      <c r="DO507" s="227">
        <v>2</v>
      </c>
      <c r="DP507" s="376">
        <f t="shared" si="213"/>
        <v>1</v>
      </c>
      <c r="DQ507" s="226">
        <f t="shared" si="213"/>
        <v>6.5962745445732942</v>
      </c>
      <c r="DR507" s="226">
        <f t="shared" si="213"/>
        <v>15.117242836117299</v>
      </c>
      <c r="DS507" s="226">
        <f t="shared" si="210"/>
        <v>2</v>
      </c>
      <c r="DT507" s="227">
        <f t="shared" si="210"/>
        <v>0</v>
      </c>
      <c r="DU507" s="227">
        <f t="shared" si="210"/>
        <v>-2.4658083097434123</v>
      </c>
      <c r="DV507" s="227">
        <f t="shared" si="210"/>
        <v>-0.58084638060734406</v>
      </c>
      <c r="DW507" s="227">
        <f t="shared" si="210"/>
        <v>8.0499354898535387</v>
      </c>
      <c r="DX507" s="377">
        <f t="shared" si="192"/>
        <v>0.78260869565217395</v>
      </c>
      <c r="DY507" s="377">
        <f t="shared" si="192"/>
        <v>0.71556886227544914</v>
      </c>
      <c r="DZ507" s="377">
        <f t="shared" si="192"/>
        <v>0.6785714285714286</v>
      </c>
      <c r="EA507" s="377">
        <f t="shared" si="191"/>
        <v>0.67931034482758623</v>
      </c>
      <c r="EB507" s="378">
        <f t="shared" si="191"/>
        <v>0.72857142857142854</v>
      </c>
      <c r="EC507" s="378">
        <f t="shared" ref="EC507:EE570" si="215">IFERROR(AB507/T507,0)</f>
        <v>0.69230769230769229</v>
      </c>
      <c r="ED507" s="378">
        <f t="shared" si="215"/>
        <v>0.6887417218543046</v>
      </c>
      <c r="EE507" s="378">
        <f t="shared" si="215"/>
        <v>0.7142857142857143</v>
      </c>
      <c r="EG507" s="226">
        <v>92</v>
      </c>
      <c r="EH507" s="226">
        <v>58</v>
      </c>
      <c r="EI507" s="226">
        <v>34</v>
      </c>
      <c r="EJ507" s="226">
        <v>24</v>
      </c>
      <c r="EK507" s="226">
        <v>11</v>
      </c>
      <c r="EL507" s="226">
        <v>950</v>
      </c>
      <c r="EM507" s="226">
        <v>948</v>
      </c>
      <c r="EN507" s="379">
        <f t="shared" si="196"/>
        <v>0.63043478260869568</v>
      </c>
      <c r="EO507" s="226">
        <f t="shared" si="197"/>
        <v>70.588235294117652</v>
      </c>
      <c r="EP507" s="379">
        <f t="shared" si="198"/>
        <v>0.11956521739130435</v>
      </c>
      <c r="EQ507" s="226">
        <f t="shared" si="199"/>
        <v>11578.947368421053</v>
      </c>
      <c r="ER507" s="226">
        <f t="shared" si="200"/>
        <v>2109.7046413502107</v>
      </c>
      <c r="ES507" s="292"/>
      <c r="ET507" s="227">
        <v>389</v>
      </c>
      <c r="EU507" s="227">
        <v>251</v>
      </c>
      <c r="EV507" s="227">
        <v>137</v>
      </c>
      <c r="EW507" s="227">
        <v>98</v>
      </c>
      <c r="EX507" s="227">
        <v>59</v>
      </c>
      <c r="EY507" s="227">
        <v>3160</v>
      </c>
      <c r="EZ507" s="227">
        <v>3158</v>
      </c>
      <c r="FA507" s="380">
        <f t="shared" si="202"/>
        <v>0.64524421593830339</v>
      </c>
      <c r="FB507" s="228">
        <f t="shared" si="203"/>
        <v>71.532846715328475</v>
      </c>
      <c r="FC507" s="380">
        <f t="shared" si="204"/>
        <v>0.15167095115681234</v>
      </c>
      <c r="FD507" s="227">
        <f t="shared" si="205"/>
        <v>18670.886075949365</v>
      </c>
      <c r="FE507" s="227">
        <f t="shared" si="206"/>
        <v>2586.0249102807684</v>
      </c>
      <c r="FF507" s="227">
        <v>134</v>
      </c>
      <c r="FG507" s="228">
        <f t="shared" si="201"/>
        <v>71.641791044776113</v>
      </c>
      <c r="FH507" s="227">
        <v>96</v>
      </c>
      <c r="FI507" s="227">
        <v>134</v>
      </c>
      <c r="FJ507" s="227">
        <v>1</v>
      </c>
      <c r="FK507" s="227">
        <f t="shared" si="193"/>
        <v>37</v>
      </c>
      <c r="FL507" s="227">
        <v>8</v>
      </c>
      <c r="FM507" s="227">
        <f t="shared" si="194"/>
        <v>29</v>
      </c>
      <c r="FZ507" s="229"/>
      <c r="GA507" s="229"/>
      <c r="GB507" s="229"/>
      <c r="GC507" s="229"/>
      <c r="GD507" s="229"/>
    </row>
    <row r="508" spans="1:186" s="368" customFormat="1">
      <c r="A508" s="287" t="s">
        <v>1158</v>
      </c>
      <c r="B508" s="369" t="s">
        <v>1159</v>
      </c>
      <c r="C508" s="287" t="s">
        <v>1222</v>
      </c>
      <c r="D508" s="287" t="s">
        <v>3123</v>
      </c>
      <c r="E508" s="369" t="s">
        <v>1223</v>
      </c>
      <c r="F508" s="287">
        <v>505</v>
      </c>
      <c r="G508" s="392" t="s">
        <v>1268</v>
      </c>
      <c r="H508" s="392" t="s">
        <v>1269</v>
      </c>
      <c r="I508" s="287" t="s">
        <v>1226</v>
      </c>
      <c r="J508" s="392" t="s">
        <v>1227</v>
      </c>
      <c r="K508" s="393" t="s">
        <v>749</v>
      </c>
      <c r="L508" s="286" t="s">
        <v>1227</v>
      </c>
      <c r="M508" s="286" t="s">
        <v>3124</v>
      </c>
      <c r="N508" s="372">
        <v>1</v>
      </c>
      <c r="O508" s="373">
        <v>409</v>
      </c>
      <c r="P508" s="373">
        <v>278</v>
      </c>
      <c r="Q508" s="373">
        <v>185</v>
      </c>
      <c r="R508" s="373">
        <v>146</v>
      </c>
      <c r="S508" s="374">
        <v>291</v>
      </c>
      <c r="T508" s="374">
        <v>194</v>
      </c>
      <c r="U508" s="374">
        <v>152</v>
      </c>
      <c r="V508" s="374">
        <v>218</v>
      </c>
      <c r="W508" s="373">
        <v>303</v>
      </c>
      <c r="X508" s="373">
        <v>200</v>
      </c>
      <c r="Y508" s="373">
        <v>125</v>
      </c>
      <c r="Z508" s="373">
        <v>99</v>
      </c>
      <c r="AA508" s="374">
        <v>213</v>
      </c>
      <c r="AB508" s="374">
        <v>133</v>
      </c>
      <c r="AC508" s="374">
        <v>104</v>
      </c>
      <c r="AD508" s="374">
        <v>156</v>
      </c>
      <c r="AE508" s="373">
        <v>5</v>
      </c>
      <c r="AF508" s="373">
        <v>2</v>
      </c>
      <c r="AG508" s="373">
        <v>1</v>
      </c>
      <c r="AH508" s="373">
        <v>1</v>
      </c>
      <c r="AI508" s="374">
        <v>3</v>
      </c>
      <c r="AJ508" s="374">
        <v>1</v>
      </c>
      <c r="AK508" s="374">
        <v>1</v>
      </c>
      <c r="AL508" s="374">
        <v>2</v>
      </c>
      <c r="AM508" s="226">
        <v>106</v>
      </c>
      <c r="AN508" s="226">
        <v>79</v>
      </c>
      <c r="AO508" s="226">
        <v>60</v>
      </c>
      <c r="AP508" s="226">
        <v>48</v>
      </c>
      <c r="AQ508" s="227">
        <v>79</v>
      </c>
      <c r="AR508" s="227">
        <v>61</v>
      </c>
      <c r="AS508" s="227">
        <v>48</v>
      </c>
      <c r="AT508" s="227">
        <v>62</v>
      </c>
      <c r="AU508" s="226">
        <v>78</v>
      </c>
      <c r="AV508" s="226">
        <v>58</v>
      </c>
      <c r="AW508" s="226">
        <v>41</v>
      </c>
      <c r="AX508" s="226">
        <v>32</v>
      </c>
      <c r="AY508" s="227">
        <v>51</v>
      </c>
      <c r="AZ508" s="227">
        <v>41</v>
      </c>
      <c r="BA508" s="227">
        <v>32</v>
      </c>
      <c r="BB508" s="227">
        <v>42</v>
      </c>
      <c r="BC508" s="226">
        <f t="shared" si="207"/>
        <v>28</v>
      </c>
      <c r="BD508" s="226">
        <f t="shared" si="207"/>
        <v>18</v>
      </c>
      <c r="BE508" s="226">
        <f t="shared" si="207"/>
        <v>10</v>
      </c>
      <c r="BF508" s="226">
        <f t="shared" si="207"/>
        <v>7</v>
      </c>
      <c r="BG508" s="218">
        <f t="shared" si="207"/>
        <v>24</v>
      </c>
      <c r="BH508" s="218">
        <f t="shared" si="207"/>
        <v>9</v>
      </c>
      <c r="BI508" s="218">
        <f t="shared" si="207"/>
        <v>4</v>
      </c>
      <c r="BJ508" s="218">
        <f t="shared" si="211"/>
        <v>11</v>
      </c>
      <c r="BK508" s="226">
        <f t="shared" si="209"/>
        <v>0</v>
      </c>
      <c r="BL508" s="226">
        <f t="shared" si="209"/>
        <v>3</v>
      </c>
      <c r="BM508" s="226">
        <f t="shared" si="209"/>
        <v>9</v>
      </c>
      <c r="BN508" s="226">
        <f t="shared" si="209"/>
        <v>9</v>
      </c>
      <c r="BO508" s="227">
        <f t="shared" si="209"/>
        <v>4</v>
      </c>
      <c r="BP508" s="227">
        <f t="shared" si="208"/>
        <v>11</v>
      </c>
      <c r="BQ508" s="227">
        <f t="shared" si="208"/>
        <v>12</v>
      </c>
      <c r="BR508" s="227">
        <f t="shared" si="208"/>
        <v>9</v>
      </c>
      <c r="BS508" s="226">
        <v>0</v>
      </c>
      <c r="BT508" s="226">
        <v>3</v>
      </c>
      <c r="BU508" s="226">
        <v>9</v>
      </c>
      <c r="BV508" s="226">
        <v>9</v>
      </c>
      <c r="BW508" s="227">
        <v>4</v>
      </c>
      <c r="BX508" s="227">
        <v>11</v>
      </c>
      <c r="BY508" s="227">
        <v>12</v>
      </c>
      <c r="BZ508" s="227">
        <v>9</v>
      </c>
      <c r="CA508" s="226">
        <v>0</v>
      </c>
      <c r="CB508" s="226">
        <f>IFERROR(VLOOKUP($G508,[12]ITEM!$B$2:$AC$939,26,0),0)</f>
        <v>0</v>
      </c>
      <c r="CC508" s="226">
        <f>IFERROR(VLOOKUP($G508,[12]ITEM!$B$2:$AC$939,27,0),0)</f>
        <v>0</v>
      </c>
      <c r="CD508" s="226">
        <f>IFERROR(VLOOKUP($G508,[12]ITEM!$B$2:$AC$939,28,0),0)</f>
        <v>0</v>
      </c>
      <c r="CE508" s="227">
        <v>0</v>
      </c>
      <c r="CF508" s="227">
        <v>0</v>
      </c>
      <c r="CG508" s="227">
        <v>0</v>
      </c>
      <c r="CH508" s="227">
        <v>0</v>
      </c>
      <c r="CI508" s="375"/>
      <c r="CJ508" s="226">
        <f t="shared" si="214"/>
        <v>28</v>
      </c>
      <c r="CK508" s="226">
        <f t="shared" si="214"/>
        <v>25</v>
      </c>
      <c r="CL508" s="226">
        <f t="shared" si="214"/>
        <v>22</v>
      </c>
      <c r="CM508" s="226">
        <f t="shared" si="214"/>
        <v>19</v>
      </c>
      <c r="CN508" s="227">
        <f t="shared" si="214"/>
        <v>24</v>
      </c>
      <c r="CO508" s="227">
        <f t="shared" si="212"/>
        <v>23.278857011400039</v>
      </c>
      <c r="CP508" s="227">
        <f t="shared" si="212"/>
        <v>21.306785400438002</v>
      </c>
      <c r="CQ508" s="227">
        <f t="shared" si="212"/>
        <v>23.442461713312341</v>
      </c>
      <c r="CR508" s="226">
        <v>24</v>
      </c>
      <c r="CS508" s="226">
        <v>18</v>
      </c>
      <c r="CT508" s="226">
        <v>14</v>
      </c>
      <c r="CU508" s="226">
        <v>11</v>
      </c>
      <c r="CV508" s="227">
        <f t="shared" si="195"/>
        <v>12</v>
      </c>
      <c r="CW508" s="227">
        <f>CV508*(1+('[13]GROWTH (YoY)'!AR508/100))</f>
        <v>9.2788570114000386</v>
      </c>
      <c r="CX508" s="227">
        <f>CW508*(1+('[13]GROWTH (YoY)'!AS508/100))</f>
        <v>7.3067854004380042</v>
      </c>
      <c r="CY508" s="227">
        <f>CX508*(1+('[13]GROWTH (YoY)'!AT508/100))</f>
        <v>9.4424617133123387</v>
      </c>
      <c r="CZ508" s="226">
        <v>0</v>
      </c>
      <c r="DA508" s="226">
        <v>0</v>
      </c>
      <c r="DB508" s="226">
        <v>0</v>
      </c>
      <c r="DC508" s="226">
        <v>0</v>
      </c>
      <c r="DD508" s="227">
        <v>5</v>
      </c>
      <c r="DE508" s="227">
        <v>6</v>
      </c>
      <c r="DF508" s="227">
        <v>6</v>
      </c>
      <c r="DG508" s="227">
        <v>6</v>
      </c>
      <c r="DH508" s="226">
        <v>4</v>
      </c>
      <c r="DI508" s="226">
        <v>7</v>
      </c>
      <c r="DJ508" s="226">
        <v>8</v>
      </c>
      <c r="DK508" s="226">
        <v>8</v>
      </c>
      <c r="DL508" s="227">
        <v>7</v>
      </c>
      <c r="DM508" s="227">
        <v>8</v>
      </c>
      <c r="DN508" s="227">
        <v>8</v>
      </c>
      <c r="DO508" s="227">
        <v>8</v>
      </c>
      <c r="DP508" s="376">
        <f t="shared" si="213"/>
        <v>0</v>
      </c>
      <c r="DQ508" s="226">
        <f t="shared" si="213"/>
        <v>-7</v>
      </c>
      <c r="DR508" s="226">
        <f t="shared" si="213"/>
        <v>-12</v>
      </c>
      <c r="DS508" s="226">
        <f t="shared" si="210"/>
        <v>-12</v>
      </c>
      <c r="DT508" s="227">
        <f t="shared" si="210"/>
        <v>0</v>
      </c>
      <c r="DU508" s="227">
        <f t="shared" si="210"/>
        <v>-14.278857011400039</v>
      </c>
      <c r="DV508" s="227">
        <f t="shared" si="210"/>
        <v>-17.306785400438002</v>
      </c>
      <c r="DW508" s="227">
        <f t="shared" si="210"/>
        <v>-12.442461713312341</v>
      </c>
      <c r="DX508" s="377">
        <f t="shared" si="192"/>
        <v>0.74083129584352081</v>
      </c>
      <c r="DY508" s="377">
        <f t="shared" si="192"/>
        <v>0.71942446043165464</v>
      </c>
      <c r="DZ508" s="377">
        <f t="shared" si="192"/>
        <v>0.67567567567567566</v>
      </c>
      <c r="EA508" s="377">
        <f t="shared" si="192"/>
        <v>0.67808219178082196</v>
      </c>
      <c r="EB508" s="378">
        <f t="shared" si="192"/>
        <v>0.73195876288659789</v>
      </c>
      <c r="EC508" s="378">
        <f t="shared" si="215"/>
        <v>0.68556701030927836</v>
      </c>
      <c r="ED508" s="378">
        <f t="shared" si="215"/>
        <v>0.68421052631578949</v>
      </c>
      <c r="EE508" s="378">
        <f t="shared" si="215"/>
        <v>0.7155963302752294</v>
      </c>
      <c r="EG508" s="226">
        <v>409</v>
      </c>
      <c r="EH508" s="226">
        <v>276</v>
      </c>
      <c r="EI508" s="226">
        <v>134</v>
      </c>
      <c r="EJ508" s="226">
        <v>93</v>
      </c>
      <c r="EK508" s="226">
        <v>47</v>
      </c>
      <c r="EL508" s="226">
        <v>4050</v>
      </c>
      <c r="EM508" s="226">
        <v>4034</v>
      </c>
      <c r="EN508" s="379">
        <f t="shared" si="196"/>
        <v>0.67481662591687042</v>
      </c>
      <c r="EO508" s="226">
        <f t="shared" si="197"/>
        <v>69.402985074626869</v>
      </c>
      <c r="EP508" s="379">
        <f t="shared" si="198"/>
        <v>0.11491442542787286</v>
      </c>
      <c r="EQ508" s="226">
        <f t="shared" si="199"/>
        <v>11604.938271604939</v>
      </c>
      <c r="ER508" s="226">
        <f t="shared" si="200"/>
        <v>1921.1700545364401</v>
      </c>
      <c r="ES508" s="292"/>
      <c r="ET508" s="227">
        <v>324</v>
      </c>
      <c r="EU508" s="227">
        <v>206</v>
      </c>
      <c r="EV508" s="227">
        <v>118</v>
      </c>
      <c r="EW508" s="227">
        <v>75</v>
      </c>
      <c r="EX508" s="227">
        <v>55</v>
      </c>
      <c r="EY508" s="227">
        <v>2637</v>
      </c>
      <c r="EZ508" s="227">
        <v>2611</v>
      </c>
      <c r="FA508" s="380">
        <f t="shared" si="202"/>
        <v>0.63580246913580252</v>
      </c>
      <c r="FB508" s="228">
        <f t="shared" si="203"/>
        <v>63.559322033898304</v>
      </c>
      <c r="FC508" s="380">
        <f t="shared" si="204"/>
        <v>0.16975308641975309</v>
      </c>
      <c r="FD508" s="227">
        <f t="shared" si="205"/>
        <v>20857.034508911642</v>
      </c>
      <c r="FE508" s="227">
        <f t="shared" si="206"/>
        <v>2393.7188816545386</v>
      </c>
      <c r="FF508" s="227">
        <v>115</v>
      </c>
      <c r="FG508" s="228">
        <f t="shared" si="201"/>
        <v>65.217391304347828</v>
      </c>
      <c r="FH508" s="227">
        <v>75</v>
      </c>
      <c r="FI508" s="227">
        <v>115</v>
      </c>
      <c r="FJ508" s="227">
        <v>1</v>
      </c>
      <c r="FK508" s="227">
        <f t="shared" si="193"/>
        <v>39</v>
      </c>
      <c r="FL508" s="227">
        <v>7</v>
      </c>
      <c r="FM508" s="227">
        <f t="shared" si="194"/>
        <v>32</v>
      </c>
      <c r="FZ508" s="229"/>
      <c r="GA508" s="229"/>
      <c r="GB508" s="229"/>
      <c r="GC508" s="229"/>
      <c r="GD508" s="229"/>
    </row>
    <row r="509" spans="1:186" s="368" customFormat="1">
      <c r="A509" s="287" t="s">
        <v>1158</v>
      </c>
      <c r="B509" s="369" t="s">
        <v>1159</v>
      </c>
      <c r="C509" s="287" t="s">
        <v>1222</v>
      </c>
      <c r="D509" s="287" t="s">
        <v>3123</v>
      </c>
      <c r="E509" s="369" t="s">
        <v>1223</v>
      </c>
      <c r="F509" s="287">
        <v>506</v>
      </c>
      <c r="G509" s="392" t="s">
        <v>1270</v>
      </c>
      <c r="H509" s="392" t="s">
        <v>1271</v>
      </c>
      <c r="I509" s="287" t="s">
        <v>1226</v>
      </c>
      <c r="J509" s="392" t="s">
        <v>1227</v>
      </c>
      <c r="K509" s="393" t="s">
        <v>749</v>
      </c>
      <c r="L509" s="286" t="s">
        <v>1227</v>
      </c>
      <c r="M509" s="286" t="s">
        <v>3124</v>
      </c>
      <c r="N509" s="372">
        <v>1</v>
      </c>
      <c r="O509" s="373">
        <v>8</v>
      </c>
      <c r="P509" s="373">
        <v>26</v>
      </c>
      <c r="Q509" s="373">
        <v>83</v>
      </c>
      <c r="R509" s="373">
        <v>4</v>
      </c>
      <c r="S509" s="374">
        <v>28</v>
      </c>
      <c r="T509" s="374">
        <v>86</v>
      </c>
      <c r="U509" s="374">
        <v>4</v>
      </c>
      <c r="V509" s="374">
        <v>62</v>
      </c>
      <c r="W509" s="373">
        <v>6</v>
      </c>
      <c r="X509" s="373">
        <v>20</v>
      </c>
      <c r="Y509" s="373">
        <v>62</v>
      </c>
      <c r="Z509" s="373">
        <v>3</v>
      </c>
      <c r="AA509" s="374">
        <v>21</v>
      </c>
      <c r="AB509" s="374">
        <v>66</v>
      </c>
      <c r="AC509" s="374">
        <v>3</v>
      </c>
      <c r="AD509" s="374">
        <v>44</v>
      </c>
      <c r="AE509" s="373">
        <v>0</v>
      </c>
      <c r="AF509" s="373">
        <v>0</v>
      </c>
      <c r="AG509" s="373">
        <v>1</v>
      </c>
      <c r="AH509" s="373">
        <v>0</v>
      </c>
      <c r="AI509" s="374">
        <v>0</v>
      </c>
      <c r="AJ509" s="374">
        <v>1</v>
      </c>
      <c r="AK509" s="374">
        <v>0</v>
      </c>
      <c r="AL509" s="374">
        <v>1</v>
      </c>
      <c r="AM509" s="226">
        <v>2</v>
      </c>
      <c r="AN509" s="226">
        <v>7</v>
      </c>
      <c r="AO509" s="226">
        <v>21</v>
      </c>
      <c r="AP509" s="226">
        <v>1</v>
      </c>
      <c r="AQ509" s="227">
        <v>7</v>
      </c>
      <c r="AR509" s="227">
        <v>21</v>
      </c>
      <c r="AS509" s="227">
        <v>1</v>
      </c>
      <c r="AT509" s="227">
        <v>17</v>
      </c>
      <c r="AU509" s="226">
        <v>2</v>
      </c>
      <c r="AV509" s="226">
        <v>6</v>
      </c>
      <c r="AW509" s="226">
        <v>19</v>
      </c>
      <c r="AX509" s="226">
        <v>1</v>
      </c>
      <c r="AY509" s="227">
        <v>4</v>
      </c>
      <c r="AZ509" s="227">
        <v>14</v>
      </c>
      <c r="BA509" s="227">
        <v>1</v>
      </c>
      <c r="BB509" s="227">
        <v>12</v>
      </c>
      <c r="BC509" s="226">
        <f t="shared" si="207"/>
        <v>0</v>
      </c>
      <c r="BD509" s="226">
        <f t="shared" si="207"/>
        <v>1</v>
      </c>
      <c r="BE509" s="226">
        <f t="shared" si="207"/>
        <v>2</v>
      </c>
      <c r="BF509" s="226">
        <f t="shared" si="207"/>
        <v>0</v>
      </c>
      <c r="BG509" s="218">
        <f t="shared" si="207"/>
        <v>2</v>
      </c>
      <c r="BH509" s="218">
        <f t="shared" si="207"/>
        <v>6</v>
      </c>
      <c r="BI509" s="218">
        <f t="shared" si="207"/>
        <v>-1</v>
      </c>
      <c r="BJ509" s="218">
        <f t="shared" si="211"/>
        <v>4</v>
      </c>
      <c r="BK509" s="226">
        <f t="shared" si="209"/>
        <v>0</v>
      </c>
      <c r="BL509" s="226">
        <f t="shared" si="209"/>
        <v>0</v>
      </c>
      <c r="BM509" s="226">
        <f t="shared" si="209"/>
        <v>0</v>
      </c>
      <c r="BN509" s="226">
        <f t="shared" si="209"/>
        <v>0</v>
      </c>
      <c r="BO509" s="227">
        <f t="shared" si="209"/>
        <v>1</v>
      </c>
      <c r="BP509" s="227">
        <f t="shared" si="208"/>
        <v>1</v>
      </c>
      <c r="BQ509" s="227">
        <f t="shared" si="208"/>
        <v>1</v>
      </c>
      <c r="BR509" s="227">
        <f t="shared" si="208"/>
        <v>1</v>
      </c>
      <c r="BS509" s="226">
        <v>0</v>
      </c>
      <c r="BT509" s="226">
        <v>0</v>
      </c>
      <c r="BU509" s="226">
        <v>0</v>
      </c>
      <c r="BV509" s="226">
        <v>0</v>
      </c>
      <c r="BW509" s="227">
        <v>1</v>
      </c>
      <c r="BX509" s="227">
        <v>1</v>
      </c>
      <c r="BY509" s="227">
        <v>1</v>
      </c>
      <c r="BZ509" s="227">
        <v>1</v>
      </c>
      <c r="CA509" s="226">
        <v>0</v>
      </c>
      <c r="CB509" s="226">
        <f>IFERROR(VLOOKUP($G509,[12]ITEM!$B$2:$AC$939,26,0),0)</f>
        <v>0</v>
      </c>
      <c r="CC509" s="226">
        <f>IFERROR(VLOOKUP($G509,[12]ITEM!$B$2:$AC$939,27,0),0)</f>
        <v>0</v>
      </c>
      <c r="CD509" s="226">
        <f>IFERROR(VLOOKUP($G509,[12]ITEM!$B$2:$AC$939,28,0),0)</f>
        <v>0</v>
      </c>
      <c r="CE509" s="227">
        <v>0</v>
      </c>
      <c r="CF509" s="227">
        <v>0</v>
      </c>
      <c r="CG509" s="227">
        <v>0</v>
      </c>
      <c r="CH509" s="227">
        <v>0</v>
      </c>
      <c r="CI509" s="375"/>
      <c r="CJ509" s="226">
        <f t="shared" si="214"/>
        <v>0</v>
      </c>
      <c r="CK509" s="226">
        <f t="shared" si="214"/>
        <v>1</v>
      </c>
      <c r="CL509" s="226">
        <f t="shared" si="214"/>
        <v>3</v>
      </c>
      <c r="CM509" s="226">
        <f t="shared" si="214"/>
        <v>0</v>
      </c>
      <c r="CN509" s="227">
        <f t="shared" si="214"/>
        <v>2</v>
      </c>
      <c r="CO509" s="227">
        <f t="shared" si="212"/>
        <v>6.2575491268311545</v>
      </c>
      <c r="CP509" s="227">
        <f t="shared" si="212"/>
        <v>0.27436917285929902</v>
      </c>
      <c r="CQ509" s="227">
        <f t="shared" si="212"/>
        <v>5.2658900068571146</v>
      </c>
      <c r="CR509" s="226">
        <v>0</v>
      </c>
      <c r="CS509" s="226">
        <v>1</v>
      </c>
      <c r="CT509" s="226">
        <v>3</v>
      </c>
      <c r="CU509" s="226">
        <v>0</v>
      </c>
      <c r="CV509" s="227">
        <f t="shared" si="195"/>
        <v>2</v>
      </c>
      <c r="CW509" s="227">
        <f>CV509*(1+('[13]GROWTH (YoY)'!AR509/100))</f>
        <v>6.2575491268311545</v>
      </c>
      <c r="CX509" s="227">
        <f>CW509*(1+('[13]GROWTH (YoY)'!AS509/100))</f>
        <v>0.27436917285929902</v>
      </c>
      <c r="CY509" s="227">
        <f>CX509*(1+('[13]GROWTH (YoY)'!AT509/100))</f>
        <v>5.2658900068571146</v>
      </c>
      <c r="CZ509" s="226">
        <v>0</v>
      </c>
      <c r="DA509" s="226">
        <v>0</v>
      </c>
      <c r="DB509" s="226">
        <v>0</v>
      </c>
      <c r="DC509" s="226">
        <v>0</v>
      </c>
      <c r="DD509" s="227">
        <v>0</v>
      </c>
      <c r="DE509" s="227">
        <v>0</v>
      </c>
      <c r="DF509" s="227">
        <v>0</v>
      </c>
      <c r="DG509" s="227">
        <v>0</v>
      </c>
      <c r="DH509" s="226">
        <v>0</v>
      </c>
      <c r="DI509" s="226">
        <v>0</v>
      </c>
      <c r="DJ509" s="226">
        <v>0</v>
      </c>
      <c r="DK509" s="226">
        <v>0</v>
      </c>
      <c r="DL509" s="227">
        <v>0</v>
      </c>
      <c r="DM509" s="227">
        <v>0</v>
      </c>
      <c r="DN509" s="227">
        <v>0</v>
      </c>
      <c r="DO509" s="227">
        <v>0</v>
      </c>
      <c r="DP509" s="376">
        <f t="shared" si="213"/>
        <v>0</v>
      </c>
      <c r="DQ509" s="226">
        <f t="shared" si="213"/>
        <v>0</v>
      </c>
      <c r="DR509" s="226">
        <f t="shared" si="213"/>
        <v>-1</v>
      </c>
      <c r="DS509" s="226">
        <f t="shared" si="210"/>
        <v>0</v>
      </c>
      <c r="DT509" s="227">
        <f t="shared" si="210"/>
        <v>0</v>
      </c>
      <c r="DU509" s="227">
        <f t="shared" si="210"/>
        <v>-0.2575491268311545</v>
      </c>
      <c r="DV509" s="227">
        <f t="shared" si="210"/>
        <v>-1.274369172859299</v>
      </c>
      <c r="DW509" s="227">
        <f t="shared" si="210"/>
        <v>-1.2658900068571146</v>
      </c>
      <c r="DX509" s="377">
        <f t="shared" si="192"/>
        <v>0.75</v>
      </c>
      <c r="DY509" s="377">
        <f t="shared" si="192"/>
        <v>0.76923076923076927</v>
      </c>
      <c r="DZ509" s="377">
        <f t="shared" si="192"/>
        <v>0.74698795180722888</v>
      </c>
      <c r="EA509" s="377">
        <f t="shared" si="192"/>
        <v>0.75</v>
      </c>
      <c r="EB509" s="378">
        <f t="shared" si="192"/>
        <v>0.75</v>
      </c>
      <c r="EC509" s="378">
        <f t="shared" si="215"/>
        <v>0.76744186046511631</v>
      </c>
      <c r="ED509" s="378">
        <f t="shared" si="215"/>
        <v>0.75</v>
      </c>
      <c r="EE509" s="378">
        <f t="shared" si="215"/>
        <v>0.70967741935483875</v>
      </c>
      <c r="EG509" s="226">
        <v>8</v>
      </c>
      <c r="EH509" s="226">
        <v>5</v>
      </c>
      <c r="EI509" s="226">
        <v>4</v>
      </c>
      <c r="EJ509" s="226">
        <v>2</v>
      </c>
      <c r="EK509" s="226">
        <v>18</v>
      </c>
      <c r="EL509" s="226">
        <v>107</v>
      </c>
      <c r="EM509" s="226">
        <v>104</v>
      </c>
      <c r="EN509" s="379">
        <f t="shared" si="196"/>
        <v>0.625</v>
      </c>
      <c r="EO509" s="226">
        <f t="shared" si="197"/>
        <v>50</v>
      </c>
      <c r="EP509" s="379">
        <f t="shared" si="198"/>
        <v>2.25</v>
      </c>
      <c r="EQ509" s="226">
        <f t="shared" si="199"/>
        <v>168224.29906542055</v>
      </c>
      <c r="ER509" s="226">
        <f t="shared" si="200"/>
        <v>1602.5641025641025</v>
      </c>
      <c r="ES509" s="292"/>
      <c r="ET509" s="227">
        <v>31</v>
      </c>
      <c r="EU509" s="227">
        <v>20</v>
      </c>
      <c r="EV509" s="227">
        <v>11</v>
      </c>
      <c r="EW509" s="227">
        <v>7</v>
      </c>
      <c r="EX509" s="227">
        <v>4</v>
      </c>
      <c r="EY509" s="227">
        <v>229</v>
      </c>
      <c r="EZ509" s="227">
        <v>226</v>
      </c>
      <c r="FA509" s="380">
        <f t="shared" si="202"/>
        <v>0.64516129032258063</v>
      </c>
      <c r="FB509" s="228">
        <f t="shared" si="203"/>
        <v>63.636363636363633</v>
      </c>
      <c r="FC509" s="380">
        <f t="shared" si="204"/>
        <v>0.12903225806451613</v>
      </c>
      <c r="FD509" s="227">
        <f t="shared" si="205"/>
        <v>17467.248908296944</v>
      </c>
      <c r="FE509" s="227">
        <f t="shared" si="206"/>
        <v>2581.1209439528025</v>
      </c>
      <c r="FF509" s="227">
        <v>11</v>
      </c>
      <c r="FG509" s="228">
        <f t="shared" si="201"/>
        <v>63.636363636363633</v>
      </c>
      <c r="FH509" s="227">
        <v>7</v>
      </c>
      <c r="FI509" s="227">
        <v>11</v>
      </c>
      <c r="FJ509" s="227">
        <v>0</v>
      </c>
      <c r="FK509" s="227">
        <f t="shared" si="193"/>
        <v>4</v>
      </c>
      <c r="FL509" s="227">
        <v>1</v>
      </c>
      <c r="FM509" s="227">
        <f t="shared" si="194"/>
        <v>3</v>
      </c>
      <c r="FZ509" s="229"/>
      <c r="GA509" s="229"/>
      <c r="GB509" s="229"/>
      <c r="GC509" s="229"/>
      <c r="GD509" s="229"/>
    </row>
    <row r="510" spans="1:186" s="368" customFormat="1">
      <c r="A510" s="287" t="s">
        <v>1158</v>
      </c>
      <c r="B510" s="369" t="s">
        <v>1159</v>
      </c>
      <c r="C510" s="287" t="s">
        <v>1222</v>
      </c>
      <c r="D510" s="287" t="s">
        <v>3123</v>
      </c>
      <c r="E510" s="369" t="s">
        <v>1223</v>
      </c>
      <c r="F510" s="287">
        <v>507</v>
      </c>
      <c r="G510" s="392" t="s">
        <v>1272</v>
      </c>
      <c r="H510" s="392" t="s">
        <v>1273</v>
      </c>
      <c r="I510" s="287" t="s">
        <v>1226</v>
      </c>
      <c r="J510" s="392" t="s">
        <v>1227</v>
      </c>
      <c r="K510" s="393" t="s">
        <v>749</v>
      </c>
      <c r="L510" s="286" t="s">
        <v>1227</v>
      </c>
      <c r="M510" s="286" t="s">
        <v>3124</v>
      </c>
      <c r="N510" s="372">
        <v>1</v>
      </c>
      <c r="O510" s="373">
        <v>69</v>
      </c>
      <c r="P510" s="373">
        <v>121</v>
      </c>
      <c r="Q510" s="373">
        <v>147</v>
      </c>
      <c r="R510" s="373">
        <v>231</v>
      </c>
      <c r="S510" s="374">
        <v>127</v>
      </c>
      <c r="T510" s="374">
        <v>153</v>
      </c>
      <c r="U510" s="374">
        <v>241</v>
      </c>
      <c r="V510" s="374">
        <v>410</v>
      </c>
      <c r="W510" s="373">
        <v>28</v>
      </c>
      <c r="X510" s="373">
        <v>88</v>
      </c>
      <c r="Y510" s="373">
        <v>107</v>
      </c>
      <c r="Z510" s="373">
        <v>169</v>
      </c>
      <c r="AA510" s="374">
        <v>94</v>
      </c>
      <c r="AB510" s="374">
        <v>114</v>
      </c>
      <c r="AC510" s="374">
        <v>178</v>
      </c>
      <c r="AD510" s="374">
        <v>293</v>
      </c>
      <c r="AE510" s="373">
        <v>2</v>
      </c>
      <c r="AF510" s="373">
        <v>1</v>
      </c>
      <c r="AG510" s="373">
        <v>1</v>
      </c>
      <c r="AH510" s="373">
        <v>2</v>
      </c>
      <c r="AI510" s="374">
        <v>1</v>
      </c>
      <c r="AJ510" s="374">
        <v>1</v>
      </c>
      <c r="AK510" s="374">
        <v>2</v>
      </c>
      <c r="AL510" s="374">
        <v>3</v>
      </c>
      <c r="AM510" s="226">
        <v>41</v>
      </c>
      <c r="AN510" s="226">
        <v>33</v>
      </c>
      <c r="AO510" s="226">
        <v>40</v>
      </c>
      <c r="AP510" s="226">
        <v>63</v>
      </c>
      <c r="AQ510" s="227">
        <v>33</v>
      </c>
      <c r="AR510" s="227">
        <v>40</v>
      </c>
      <c r="AS510" s="227">
        <v>62</v>
      </c>
      <c r="AT510" s="227">
        <v>116</v>
      </c>
      <c r="AU510" s="226">
        <v>20</v>
      </c>
      <c r="AV510" s="226">
        <v>17</v>
      </c>
      <c r="AW510" s="226">
        <v>20</v>
      </c>
      <c r="AX510" s="226">
        <v>32</v>
      </c>
      <c r="AY510" s="227">
        <v>21</v>
      </c>
      <c r="AZ510" s="227">
        <v>25</v>
      </c>
      <c r="BA510" s="227">
        <v>39</v>
      </c>
      <c r="BB510" s="227">
        <v>73</v>
      </c>
      <c r="BC510" s="226">
        <f t="shared" si="207"/>
        <v>21</v>
      </c>
      <c r="BD510" s="226">
        <f t="shared" si="207"/>
        <v>10</v>
      </c>
      <c r="BE510" s="226">
        <f t="shared" si="207"/>
        <v>3</v>
      </c>
      <c r="BF510" s="226">
        <f t="shared" si="207"/>
        <v>13</v>
      </c>
      <c r="BG510" s="218">
        <f t="shared" si="207"/>
        <v>5</v>
      </c>
      <c r="BH510" s="218">
        <f t="shared" si="207"/>
        <v>14</v>
      </c>
      <c r="BI510" s="218">
        <f t="shared" si="207"/>
        <v>2</v>
      </c>
      <c r="BJ510" s="218">
        <f t="shared" si="211"/>
        <v>32</v>
      </c>
      <c r="BK510" s="226">
        <f t="shared" si="209"/>
        <v>0</v>
      </c>
      <c r="BL510" s="226">
        <f t="shared" si="209"/>
        <v>6</v>
      </c>
      <c r="BM510" s="226">
        <f t="shared" si="209"/>
        <v>17</v>
      </c>
      <c r="BN510" s="226">
        <f t="shared" si="209"/>
        <v>18</v>
      </c>
      <c r="BO510" s="227">
        <f t="shared" si="209"/>
        <v>7</v>
      </c>
      <c r="BP510" s="227">
        <f t="shared" si="208"/>
        <v>1</v>
      </c>
      <c r="BQ510" s="227">
        <f t="shared" si="208"/>
        <v>21</v>
      </c>
      <c r="BR510" s="227">
        <f t="shared" si="208"/>
        <v>11</v>
      </c>
      <c r="BS510" s="226">
        <v>0</v>
      </c>
      <c r="BT510" s="226">
        <v>6</v>
      </c>
      <c r="BU510" s="226">
        <v>17</v>
      </c>
      <c r="BV510" s="226">
        <v>18</v>
      </c>
      <c r="BW510" s="227">
        <v>7</v>
      </c>
      <c r="BX510" s="227">
        <v>1</v>
      </c>
      <c r="BY510" s="227">
        <v>21</v>
      </c>
      <c r="BZ510" s="227">
        <v>11</v>
      </c>
      <c r="CA510" s="226">
        <v>0</v>
      </c>
      <c r="CB510" s="226">
        <f>IFERROR(VLOOKUP($G510,[12]ITEM!$B$2:$AC$939,26,0),0)</f>
        <v>0</v>
      </c>
      <c r="CC510" s="226">
        <f>IFERROR(VLOOKUP($G510,[12]ITEM!$B$2:$AC$939,27,0),0)</f>
        <v>0</v>
      </c>
      <c r="CD510" s="226">
        <f>IFERROR(VLOOKUP($G510,[12]ITEM!$B$2:$AC$939,28,0),0)</f>
        <v>0</v>
      </c>
      <c r="CE510" s="227">
        <v>0</v>
      </c>
      <c r="CF510" s="227">
        <v>0</v>
      </c>
      <c r="CG510" s="227">
        <v>0</v>
      </c>
      <c r="CH510" s="227">
        <v>0</v>
      </c>
      <c r="CI510" s="375"/>
      <c r="CJ510" s="226">
        <f t="shared" si="214"/>
        <v>21</v>
      </c>
      <c r="CK510" s="226">
        <f t="shared" si="214"/>
        <v>17</v>
      </c>
      <c r="CL510" s="226">
        <f t="shared" si="214"/>
        <v>20</v>
      </c>
      <c r="CM510" s="226">
        <f t="shared" si="214"/>
        <v>33</v>
      </c>
      <c r="CN510" s="227">
        <f t="shared" si="214"/>
        <v>5</v>
      </c>
      <c r="CO510" s="227">
        <f t="shared" si="212"/>
        <v>4.362265794229585</v>
      </c>
      <c r="CP510" s="227">
        <f t="shared" si="212"/>
        <v>2.2751058633859094</v>
      </c>
      <c r="CQ510" s="227">
        <f t="shared" si="212"/>
        <v>-0.69460461637049242</v>
      </c>
      <c r="CR510" s="226">
        <v>21</v>
      </c>
      <c r="CS510" s="226">
        <v>17</v>
      </c>
      <c r="CT510" s="226">
        <v>20</v>
      </c>
      <c r="CU510" s="226">
        <v>32</v>
      </c>
      <c r="CV510" s="227">
        <f t="shared" si="195"/>
        <v>-3</v>
      </c>
      <c r="CW510" s="227">
        <f>CV510*(1+('[13]GROWTH (YoY)'!AR510/100))</f>
        <v>-3.637734205770415</v>
      </c>
      <c r="CX510" s="227">
        <f>CW510*(1+('[13]GROWTH (YoY)'!AS510/100))</f>
        <v>-5.7248941366140906</v>
      </c>
      <c r="CY510" s="227">
        <f>CX510*(1+('[13]GROWTH (YoY)'!AT510/100))</f>
        <v>-10.694604616370492</v>
      </c>
      <c r="CZ510" s="226">
        <v>0</v>
      </c>
      <c r="DA510" s="226">
        <v>0</v>
      </c>
      <c r="DB510" s="226">
        <v>0</v>
      </c>
      <c r="DC510" s="226">
        <v>0</v>
      </c>
      <c r="DD510" s="227">
        <v>8</v>
      </c>
      <c r="DE510" s="227">
        <v>8</v>
      </c>
      <c r="DF510" s="227">
        <v>8</v>
      </c>
      <c r="DG510" s="227">
        <v>9</v>
      </c>
      <c r="DH510" s="226">
        <v>0</v>
      </c>
      <c r="DI510" s="226">
        <v>0</v>
      </c>
      <c r="DJ510" s="226">
        <v>0</v>
      </c>
      <c r="DK510" s="226">
        <v>1</v>
      </c>
      <c r="DL510" s="227">
        <v>0</v>
      </c>
      <c r="DM510" s="227">
        <v>0</v>
      </c>
      <c r="DN510" s="227">
        <v>0</v>
      </c>
      <c r="DO510" s="227">
        <v>1</v>
      </c>
      <c r="DP510" s="376">
        <f t="shared" si="213"/>
        <v>0</v>
      </c>
      <c r="DQ510" s="226">
        <f t="shared" si="213"/>
        <v>-7</v>
      </c>
      <c r="DR510" s="226">
        <f t="shared" si="213"/>
        <v>-17</v>
      </c>
      <c r="DS510" s="226">
        <f t="shared" si="210"/>
        <v>-20</v>
      </c>
      <c r="DT510" s="227">
        <f t="shared" si="210"/>
        <v>0</v>
      </c>
      <c r="DU510" s="227">
        <f t="shared" si="210"/>
        <v>9.6377342057704141</v>
      </c>
      <c r="DV510" s="227">
        <f t="shared" si="210"/>
        <v>-0.27510586338590937</v>
      </c>
      <c r="DW510" s="227">
        <f t="shared" si="210"/>
        <v>32.694604616370491</v>
      </c>
      <c r="DX510" s="377">
        <f t="shared" si="192"/>
        <v>0.40579710144927539</v>
      </c>
      <c r="DY510" s="377">
        <f t="shared" si="192"/>
        <v>0.72727272727272729</v>
      </c>
      <c r="DZ510" s="377">
        <f t="shared" si="192"/>
        <v>0.72789115646258506</v>
      </c>
      <c r="EA510" s="377">
        <f t="shared" si="192"/>
        <v>0.73160173160173159</v>
      </c>
      <c r="EB510" s="378">
        <f t="shared" si="192"/>
        <v>0.74015748031496065</v>
      </c>
      <c r="EC510" s="378">
        <f t="shared" si="215"/>
        <v>0.74509803921568629</v>
      </c>
      <c r="ED510" s="378">
        <f t="shared" si="215"/>
        <v>0.7385892116182573</v>
      </c>
      <c r="EE510" s="378">
        <f t="shared" si="215"/>
        <v>0.71463414634146338</v>
      </c>
      <c r="EG510" s="226">
        <v>69</v>
      </c>
      <c r="EH510" s="226">
        <v>42</v>
      </c>
      <c r="EI510" s="226">
        <v>27</v>
      </c>
      <c r="EJ510" s="226">
        <v>16</v>
      </c>
      <c r="EK510" s="226">
        <v>17</v>
      </c>
      <c r="EL510" s="226">
        <v>697</v>
      </c>
      <c r="EM510" s="226">
        <v>659</v>
      </c>
      <c r="EN510" s="379">
        <f t="shared" si="196"/>
        <v>0.60869565217391308</v>
      </c>
      <c r="EO510" s="226">
        <f t="shared" si="197"/>
        <v>59.259259259259252</v>
      </c>
      <c r="EP510" s="379">
        <f t="shared" si="198"/>
        <v>0.24637681159420291</v>
      </c>
      <c r="EQ510" s="226">
        <f t="shared" si="199"/>
        <v>24390.243902439026</v>
      </c>
      <c r="ER510" s="226">
        <f t="shared" si="200"/>
        <v>2023.2675771370762</v>
      </c>
      <c r="ES510" s="292"/>
      <c r="ET510" s="227">
        <v>141</v>
      </c>
      <c r="EU510" s="227">
        <v>87</v>
      </c>
      <c r="EV510" s="227">
        <v>54</v>
      </c>
      <c r="EW510" s="227">
        <v>33</v>
      </c>
      <c r="EX510" s="227">
        <v>27</v>
      </c>
      <c r="EY510" s="227">
        <v>1388</v>
      </c>
      <c r="EZ510" s="227">
        <v>1311</v>
      </c>
      <c r="FA510" s="380">
        <f t="shared" si="202"/>
        <v>0.61702127659574468</v>
      </c>
      <c r="FB510" s="228">
        <f t="shared" si="203"/>
        <v>61.111111111111114</v>
      </c>
      <c r="FC510" s="380">
        <f t="shared" si="204"/>
        <v>0.19148936170212766</v>
      </c>
      <c r="FD510" s="227">
        <f t="shared" si="205"/>
        <v>19452.449567723343</v>
      </c>
      <c r="FE510" s="227">
        <f t="shared" si="206"/>
        <v>2097.6353928299009</v>
      </c>
      <c r="FF510" s="227">
        <v>53</v>
      </c>
      <c r="FG510" s="228">
        <f t="shared" si="201"/>
        <v>62.264150943396224</v>
      </c>
      <c r="FH510" s="227">
        <v>33</v>
      </c>
      <c r="FI510" s="227">
        <v>53</v>
      </c>
      <c r="FJ510" s="227">
        <v>1</v>
      </c>
      <c r="FK510" s="227">
        <f t="shared" si="193"/>
        <v>19</v>
      </c>
      <c r="FL510" s="227">
        <v>3</v>
      </c>
      <c r="FM510" s="227">
        <f t="shared" si="194"/>
        <v>16</v>
      </c>
      <c r="FZ510" s="229"/>
      <c r="GA510" s="229"/>
      <c r="GB510" s="229"/>
      <c r="GC510" s="229"/>
      <c r="GD510" s="229"/>
    </row>
    <row r="511" spans="1:186" s="368" customFormat="1">
      <c r="A511" s="287" t="s">
        <v>1158</v>
      </c>
      <c r="B511" s="369" t="s">
        <v>1159</v>
      </c>
      <c r="C511" s="287" t="s">
        <v>1222</v>
      </c>
      <c r="D511" s="287" t="s">
        <v>3123</v>
      </c>
      <c r="E511" s="369" t="s">
        <v>1223</v>
      </c>
      <c r="F511" s="287">
        <v>508</v>
      </c>
      <c r="G511" s="392" t="s">
        <v>1274</v>
      </c>
      <c r="H511" s="392" t="s">
        <v>1275</v>
      </c>
      <c r="I511" s="287" t="s">
        <v>1226</v>
      </c>
      <c r="J511" s="392" t="s">
        <v>1227</v>
      </c>
      <c r="K511" s="393" t="s">
        <v>749</v>
      </c>
      <c r="L511" s="286" t="s">
        <v>1227</v>
      </c>
      <c r="M511" s="286" t="s">
        <v>3124</v>
      </c>
      <c r="N511" s="372">
        <v>1</v>
      </c>
      <c r="O511" s="373">
        <v>692</v>
      </c>
      <c r="P511" s="373">
        <v>841</v>
      </c>
      <c r="Q511" s="373">
        <v>323</v>
      </c>
      <c r="R511" s="373">
        <v>480</v>
      </c>
      <c r="S511" s="374">
        <v>880</v>
      </c>
      <c r="T511" s="374">
        <v>337</v>
      </c>
      <c r="U511" s="374">
        <v>499</v>
      </c>
      <c r="V511" s="374">
        <v>384</v>
      </c>
      <c r="W511" s="373">
        <v>416</v>
      </c>
      <c r="X511" s="373">
        <v>606</v>
      </c>
      <c r="Y511" s="373">
        <v>233</v>
      </c>
      <c r="Z511" s="373">
        <v>346</v>
      </c>
      <c r="AA511" s="374">
        <v>646</v>
      </c>
      <c r="AB511" s="374">
        <v>247</v>
      </c>
      <c r="AC511" s="374">
        <v>365</v>
      </c>
      <c r="AD511" s="374">
        <v>275</v>
      </c>
      <c r="AE511" s="373">
        <v>12</v>
      </c>
      <c r="AF511" s="373">
        <v>7</v>
      </c>
      <c r="AG511" s="373">
        <v>3</v>
      </c>
      <c r="AH511" s="373">
        <v>4</v>
      </c>
      <c r="AI511" s="374">
        <v>8</v>
      </c>
      <c r="AJ511" s="374">
        <v>3</v>
      </c>
      <c r="AK511" s="374">
        <v>4</v>
      </c>
      <c r="AL511" s="374">
        <v>3</v>
      </c>
      <c r="AM511" s="226">
        <v>276</v>
      </c>
      <c r="AN511" s="226">
        <v>235</v>
      </c>
      <c r="AO511" s="226">
        <v>90</v>
      </c>
      <c r="AP511" s="226">
        <v>134</v>
      </c>
      <c r="AQ511" s="227">
        <v>235</v>
      </c>
      <c r="AR511" s="227">
        <v>90</v>
      </c>
      <c r="AS511" s="227">
        <v>133</v>
      </c>
      <c r="AT511" s="227">
        <v>109</v>
      </c>
      <c r="AU511" s="226">
        <v>190</v>
      </c>
      <c r="AV511" s="226">
        <v>161</v>
      </c>
      <c r="AW511" s="226">
        <v>73</v>
      </c>
      <c r="AX511" s="226">
        <v>108</v>
      </c>
      <c r="AY511" s="227">
        <v>140</v>
      </c>
      <c r="AZ511" s="227">
        <v>64</v>
      </c>
      <c r="BA511" s="227">
        <v>94</v>
      </c>
      <c r="BB511" s="227">
        <v>76</v>
      </c>
      <c r="BC511" s="226">
        <f t="shared" si="207"/>
        <v>86</v>
      </c>
      <c r="BD511" s="226">
        <f t="shared" si="207"/>
        <v>63.562966509548943</v>
      </c>
      <c r="BE511" s="226">
        <f t="shared" si="207"/>
        <v>2.3736303956724001</v>
      </c>
      <c r="BF511" s="226">
        <f t="shared" si="207"/>
        <v>-11</v>
      </c>
      <c r="BG511" s="218">
        <f t="shared" si="207"/>
        <v>78</v>
      </c>
      <c r="BH511" s="218">
        <f t="shared" si="207"/>
        <v>22</v>
      </c>
      <c r="BI511" s="218">
        <f t="shared" si="207"/>
        <v>35</v>
      </c>
      <c r="BJ511" s="218">
        <f t="shared" si="211"/>
        <v>7</v>
      </c>
      <c r="BK511" s="226">
        <f t="shared" si="209"/>
        <v>0</v>
      </c>
      <c r="BL511" s="226">
        <f t="shared" si="209"/>
        <v>10.437033490451054</v>
      </c>
      <c r="BM511" s="226">
        <f t="shared" si="209"/>
        <v>14.6263696043276</v>
      </c>
      <c r="BN511" s="226">
        <f t="shared" si="209"/>
        <v>37</v>
      </c>
      <c r="BO511" s="227">
        <f t="shared" si="209"/>
        <v>17</v>
      </c>
      <c r="BP511" s="227">
        <f t="shared" si="208"/>
        <v>4</v>
      </c>
      <c r="BQ511" s="227">
        <f t="shared" si="208"/>
        <v>4</v>
      </c>
      <c r="BR511" s="227">
        <f t="shared" si="208"/>
        <v>26</v>
      </c>
      <c r="BS511" s="226">
        <v>1</v>
      </c>
      <c r="BT511" s="226">
        <v>14</v>
      </c>
      <c r="BU511" s="226">
        <v>35</v>
      </c>
      <c r="BV511" s="226">
        <v>37</v>
      </c>
      <c r="BW511" s="227">
        <v>17</v>
      </c>
      <c r="BX511" s="227">
        <v>4</v>
      </c>
      <c r="BY511" s="227">
        <v>4</v>
      </c>
      <c r="BZ511" s="227">
        <v>26</v>
      </c>
      <c r="CA511" s="226">
        <v>1</v>
      </c>
      <c r="CB511" s="226">
        <f>IFERROR(VLOOKUP($G511,[12]ITEM!$B$2:$AC$939,26,0),0)</f>
        <v>3.5629665095489456</v>
      </c>
      <c r="CC511" s="226">
        <f>IFERROR(VLOOKUP($G511,[12]ITEM!$B$2:$AC$939,27,0),0)</f>
        <v>20.3736303956724</v>
      </c>
      <c r="CD511" s="226">
        <f>IFERROR(VLOOKUP($G511,[12]ITEM!$B$2:$AC$939,28,0),0)</f>
        <v>0</v>
      </c>
      <c r="CE511" s="227">
        <v>0</v>
      </c>
      <c r="CF511" s="227">
        <v>0</v>
      </c>
      <c r="CG511" s="227">
        <v>0</v>
      </c>
      <c r="CH511" s="227">
        <v>0</v>
      </c>
      <c r="CI511" s="375"/>
      <c r="CJ511" s="226">
        <f t="shared" si="214"/>
        <v>86</v>
      </c>
      <c r="CK511" s="226">
        <f t="shared" si="214"/>
        <v>76</v>
      </c>
      <c r="CL511" s="226">
        <f t="shared" si="214"/>
        <v>34</v>
      </c>
      <c r="CM511" s="226">
        <f t="shared" si="214"/>
        <v>47</v>
      </c>
      <c r="CN511" s="227">
        <f t="shared" si="214"/>
        <v>78</v>
      </c>
      <c r="CO511" s="227">
        <f t="shared" si="212"/>
        <v>37.679879424942207</v>
      </c>
      <c r="CP511" s="227">
        <f t="shared" si="212"/>
        <v>50.134673269613536</v>
      </c>
      <c r="CQ511" s="227">
        <f t="shared" si="212"/>
        <v>44.148576568656168</v>
      </c>
      <c r="CR511" s="226">
        <v>82</v>
      </c>
      <c r="CS511" s="226">
        <v>70</v>
      </c>
      <c r="CT511" s="226">
        <v>27</v>
      </c>
      <c r="CU511" s="226">
        <v>40</v>
      </c>
      <c r="CV511" s="227">
        <f t="shared" si="195"/>
        <v>67</v>
      </c>
      <c r="CW511" s="227">
        <f>CV511*(1+('[13]GROWTH (YoY)'!AR511/100))</f>
        <v>25.679879424942207</v>
      </c>
      <c r="CX511" s="227">
        <f>CW511*(1+('[13]GROWTH (YoY)'!AS511/100))</f>
        <v>38.134673269613536</v>
      </c>
      <c r="CY511" s="227">
        <f>CX511*(1+('[13]GROWTH (YoY)'!AT511/100))</f>
        <v>31.148576568656164</v>
      </c>
      <c r="CZ511" s="226">
        <v>0</v>
      </c>
      <c r="DA511" s="226">
        <v>0</v>
      </c>
      <c r="DB511" s="226">
        <v>0</v>
      </c>
      <c r="DC511" s="226">
        <v>0</v>
      </c>
      <c r="DD511" s="227">
        <v>5</v>
      </c>
      <c r="DE511" s="227">
        <v>5</v>
      </c>
      <c r="DF511" s="227">
        <v>5</v>
      </c>
      <c r="DG511" s="227">
        <v>6</v>
      </c>
      <c r="DH511" s="226">
        <v>4</v>
      </c>
      <c r="DI511" s="226">
        <v>6</v>
      </c>
      <c r="DJ511" s="226">
        <v>7</v>
      </c>
      <c r="DK511" s="226">
        <v>7</v>
      </c>
      <c r="DL511" s="227">
        <v>6</v>
      </c>
      <c r="DM511" s="227">
        <v>7</v>
      </c>
      <c r="DN511" s="227">
        <v>7</v>
      </c>
      <c r="DO511" s="227">
        <v>7</v>
      </c>
      <c r="DP511" s="376">
        <f t="shared" si="213"/>
        <v>0</v>
      </c>
      <c r="DQ511" s="226">
        <f t="shared" si="213"/>
        <v>-12.437033490451057</v>
      </c>
      <c r="DR511" s="226">
        <f t="shared" si="213"/>
        <v>-31.6263696043276</v>
      </c>
      <c r="DS511" s="226">
        <f t="shared" si="210"/>
        <v>-58</v>
      </c>
      <c r="DT511" s="227">
        <f t="shared" si="210"/>
        <v>0</v>
      </c>
      <c r="DU511" s="227">
        <f t="shared" si="210"/>
        <v>-15.679879424942207</v>
      </c>
      <c r="DV511" s="227">
        <f t="shared" si="210"/>
        <v>-15.134673269613536</v>
      </c>
      <c r="DW511" s="227">
        <f t="shared" si="210"/>
        <v>-37.148576568656168</v>
      </c>
      <c r="DX511" s="377">
        <f t="shared" si="192"/>
        <v>0.60115606936416188</v>
      </c>
      <c r="DY511" s="377">
        <f t="shared" si="192"/>
        <v>0.72057074910820451</v>
      </c>
      <c r="DZ511" s="377">
        <f t="shared" si="192"/>
        <v>0.72136222910216719</v>
      </c>
      <c r="EA511" s="377">
        <f t="shared" si="192"/>
        <v>0.72083333333333333</v>
      </c>
      <c r="EB511" s="378">
        <f t="shared" si="192"/>
        <v>0.73409090909090913</v>
      </c>
      <c r="EC511" s="378">
        <f t="shared" si="215"/>
        <v>0.73293768545994065</v>
      </c>
      <c r="ED511" s="378">
        <f t="shared" si="215"/>
        <v>0.73146292585170336</v>
      </c>
      <c r="EE511" s="378">
        <f t="shared" si="215"/>
        <v>0.71614583333333337</v>
      </c>
      <c r="EG511" s="226">
        <v>692</v>
      </c>
      <c r="EH511" s="226">
        <v>460</v>
      </c>
      <c r="EI511" s="226">
        <v>232</v>
      </c>
      <c r="EJ511" s="226">
        <v>146</v>
      </c>
      <c r="EK511" s="226">
        <v>34</v>
      </c>
      <c r="EL511" s="226">
        <v>5589</v>
      </c>
      <c r="EM511" s="226">
        <v>5581</v>
      </c>
      <c r="EN511" s="379">
        <f t="shared" si="196"/>
        <v>0.66473988439306353</v>
      </c>
      <c r="EO511" s="226">
        <f t="shared" si="197"/>
        <v>62.931034482758619</v>
      </c>
      <c r="EP511" s="379">
        <f t="shared" si="198"/>
        <v>4.9132947976878616E-2</v>
      </c>
      <c r="EQ511" s="226">
        <f t="shared" si="199"/>
        <v>6083.3780640543928</v>
      </c>
      <c r="ER511" s="226">
        <f t="shared" si="200"/>
        <v>2180.0155288777401</v>
      </c>
      <c r="ES511" s="292"/>
      <c r="ET511" s="227">
        <v>979</v>
      </c>
      <c r="EU511" s="227">
        <v>652</v>
      </c>
      <c r="EV511" s="227">
        <v>327</v>
      </c>
      <c r="EW511" s="227">
        <v>189</v>
      </c>
      <c r="EX511" s="227">
        <v>72</v>
      </c>
      <c r="EY511" s="227">
        <v>5457</v>
      </c>
      <c r="EZ511" s="227">
        <v>5429</v>
      </c>
      <c r="FA511" s="380">
        <f t="shared" si="202"/>
        <v>0.66598569969356491</v>
      </c>
      <c r="FB511" s="228">
        <f t="shared" si="203"/>
        <v>57.798165137614674</v>
      </c>
      <c r="FC511" s="380">
        <f t="shared" si="204"/>
        <v>7.3544433094994893E-2</v>
      </c>
      <c r="FD511" s="227">
        <f t="shared" si="205"/>
        <v>13194.06267179769</v>
      </c>
      <c r="FE511" s="227">
        <f t="shared" si="206"/>
        <v>2901.0867563087122</v>
      </c>
      <c r="FF511" s="227">
        <v>317</v>
      </c>
      <c r="FG511" s="228">
        <f t="shared" si="201"/>
        <v>59.621451104100942</v>
      </c>
      <c r="FH511" s="227">
        <v>189</v>
      </c>
      <c r="FI511" s="227">
        <v>317</v>
      </c>
      <c r="FJ511" s="227">
        <v>4</v>
      </c>
      <c r="FK511" s="227">
        <f t="shared" si="193"/>
        <v>124</v>
      </c>
      <c r="FL511" s="227">
        <v>20</v>
      </c>
      <c r="FM511" s="227">
        <f t="shared" si="194"/>
        <v>104</v>
      </c>
      <c r="FZ511" s="229"/>
      <c r="GA511" s="229"/>
      <c r="GB511" s="229"/>
      <c r="GC511" s="229"/>
      <c r="GD511" s="229"/>
    </row>
    <row r="512" spans="1:186" s="368" customFormat="1">
      <c r="A512" s="287" t="s">
        <v>1158</v>
      </c>
      <c r="B512" s="369" t="s">
        <v>1159</v>
      </c>
      <c r="C512" s="287" t="s">
        <v>1222</v>
      </c>
      <c r="D512" s="287" t="s">
        <v>3123</v>
      </c>
      <c r="E512" s="369" t="s">
        <v>1223</v>
      </c>
      <c r="F512" s="287">
        <v>509</v>
      </c>
      <c r="G512" s="392" t="s">
        <v>1276</v>
      </c>
      <c r="H512" s="392" t="s">
        <v>1277</v>
      </c>
      <c r="I512" s="287" t="s">
        <v>1226</v>
      </c>
      <c r="J512" s="392" t="s">
        <v>1227</v>
      </c>
      <c r="K512" s="393" t="s">
        <v>749</v>
      </c>
      <c r="L512" s="286" t="s">
        <v>1227</v>
      </c>
      <c r="M512" s="286" t="s">
        <v>3124</v>
      </c>
      <c r="N512" s="372">
        <v>1</v>
      </c>
      <c r="O512" s="373">
        <v>38</v>
      </c>
      <c r="P512" s="373">
        <v>35</v>
      </c>
      <c r="Q512" s="373">
        <v>86</v>
      </c>
      <c r="R512" s="373">
        <v>218</v>
      </c>
      <c r="S512" s="374">
        <v>36</v>
      </c>
      <c r="T512" s="374">
        <v>89</v>
      </c>
      <c r="U512" s="374">
        <v>227</v>
      </c>
      <c r="V512" s="374">
        <v>353</v>
      </c>
      <c r="W512" s="373">
        <v>32</v>
      </c>
      <c r="X512" s="373">
        <v>24</v>
      </c>
      <c r="Y512" s="373">
        <v>60</v>
      </c>
      <c r="Z512" s="373">
        <v>154</v>
      </c>
      <c r="AA512" s="374">
        <v>26</v>
      </c>
      <c r="AB512" s="374">
        <v>64</v>
      </c>
      <c r="AC512" s="374">
        <v>162</v>
      </c>
      <c r="AD512" s="374">
        <v>252</v>
      </c>
      <c r="AE512" s="373">
        <v>0</v>
      </c>
      <c r="AF512" s="373">
        <v>0</v>
      </c>
      <c r="AG512" s="373">
        <v>1</v>
      </c>
      <c r="AH512" s="373">
        <v>2</v>
      </c>
      <c r="AI512" s="374">
        <v>0</v>
      </c>
      <c r="AJ512" s="374">
        <v>1</v>
      </c>
      <c r="AK512" s="374">
        <v>2</v>
      </c>
      <c r="AL512" s="374">
        <v>3</v>
      </c>
      <c r="AM512" s="226">
        <v>7</v>
      </c>
      <c r="AN512" s="226">
        <v>10</v>
      </c>
      <c r="AO512" s="226">
        <v>25</v>
      </c>
      <c r="AP512" s="226">
        <v>65</v>
      </c>
      <c r="AQ512" s="227">
        <v>10</v>
      </c>
      <c r="AR512" s="227">
        <v>25</v>
      </c>
      <c r="AS512" s="227">
        <v>65</v>
      </c>
      <c r="AT512" s="227">
        <v>101</v>
      </c>
      <c r="AU512" s="226">
        <v>4</v>
      </c>
      <c r="AV512" s="226">
        <v>6</v>
      </c>
      <c r="AW512" s="226">
        <v>16</v>
      </c>
      <c r="AX512" s="226">
        <v>39</v>
      </c>
      <c r="AY512" s="227">
        <v>7</v>
      </c>
      <c r="AZ512" s="227">
        <v>17</v>
      </c>
      <c r="BA512" s="227">
        <v>43</v>
      </c>
      <c r="BB512" s="227">
        <v>67</v>
      </c>
      <c r="BC512" s="226">
        <f t="shared" si="207"/>
        <v>3</v>
      </c>
      <c r="BD512" s="226">
        <f t="shared" si="207"/>
        <v>3</v>
      </c>
      <c r="BE512" s="226">
        <f t="shared" si="207"/>
        <v>7</v>
      </c>
      <c r="BF512" s="226">
        <f t="shared" si="207"/>
        <v>24</v>
      </c>
      <c r="BG512" s="218">
        <f t="shared" si="207"/>
        <v>2</v>
      </c>
      <c r="BH512" s="218">
        <f t="shared" si="207"/>
        <v>6</v>
      </c>
      <c r="BI512" s="218">
        <f t="shared" si="207"/>
        <v>19</v>
      </c>
      <c r="BJ512" s="218">
        <f t="shared" si="211"/>
        <v>33</v>
      </c>
      <c r="BK512" s="226">
        <f t="shared" si="209"/>
        <v>0</v>
      </c>
      <c r="BL512" s="226">
        <f t="shared" si="209"/>
        <v>1</v>
      </c>
      <c r="BM512" s="226">
        <f t="shared" si="209"/>
        <v>2</v>
      </c>
      <c r="BN512" s="226">
        <f t="shared" si="209"/>
        <v>2</v>
      </c>
      <c r="BO512" s="227">
        <f t="shared" si="209"/>
        <v>1</v>
      </c>
      <c r="BP512" s="227">
        <f t="shared" si="208"/>
        <v>2</v>
      </c>
      <c r="BQ512" s="227">
        <f t="shared" si="208"/>
        <v>3</v>
      </c>
      <c r="BR512" s="227">
        <f t="shared" si="208"/>
        <v>1</v>
      </c>
      <c r="BS512" s="226">
        <v>0</v>
      </c>
      <c r="BT512" s="226">
        <v>1</v>
      </c>
      <c r="BU512" s="226">
        <v>2</v>
      </c>
      <c r="BV512" s="226">
        <v>2</v>
      </c>
      <c r="BW512" s="227">
        <v>1</v>
      </c>
      <c r="BX512" s="227">
        <v>2</v>
      </c>
      <c r="BY512" s="227">
        <v>3</v>
      </c>
      <c r="BZ512" s="227">
        <v>1</v>
      </c>
      <c r="CA512" s="226">
        <v>0</v>
      </c>
      <c r="CB512" s="226">
        <f>IFERROR(VLOOKUP($G512,[12]ITEM!$B$2:$AC$939,26,0),0)</f>
        <v>0</v>
      </c>
      <c r="CC512" s="226">
        <f>IFERROR(VLOOKUP($G512,[12]ITEM!$B$2:$AC$939,27,0),0)</f>
        <v>0</v>
      </c>
      <c r="CD512" s="226">
        <f>IFERROR(VLOOKUP($G512,[12]ITEM!$B$2:$AC$939,28,0),0)</f>
        <v>0</v>
      </c>
      <c r="CE512" s="227">
        <v>0</v>
      </c>
      <c r="CF512" s="227">
        <v>0</v>
      </c>
      <c r="CG512" s="227">
        <v>0</v>
      </c>
      <c r="CH512" s="227">
        <v>0</v>
      </c>
      <c r="CI512" s="375"/>
      <c r="CJ512" s="226">
        <f t="shared" si="214"/>
        <v>2</v>
      </c>
      <c r="CK512" s="226">
        <f t="shared" si="214"/>
        <v>4</v>
      </c>
      <c r="CL512" s="226">
        <f t="shared" si="214"/>
        <v>8</v>
      </c>
      <c r="CM512" s="226">
        <f t="shared" si="214"/>
        <v>17</v>
      </c>
      <c r="CN512" s="227">
        <f t="shared" si="214"/>
        <v>2</v>
      </c>
      <c r="CO512" s="227">
        <f t="shared" si="212"/>
        <v>0.53175012786471143</v>
      </c>
      <c r="CP512" s="227">
        <f t="shared" si="212"/>
        <v>-3.2796410296880323</v>
      </c>
      <c r="CQ512" s="227">
        <f t="shared" si="212"/>
        <v>-6.8208461573877699</v>
      </c>
      <c r="CR512" s="226">
        <v>1</v>
      </c>
      <c r="CS512" s="226">
        <v>2</v>
      </c>
      <c r="CT512" s="226">
        <v>6</v>
      </c>
      <c r="CU512" s="226">
        <v>15</v>
      </c>
      <c r="CV512" s="227">
        <f t="shared" si="195"/>
        <v>-1</v>
      </c>
      <c r="CW512" s="227">
        <f>CV512*(1+('[13]GROWTH (YoY)'!AR512/100))</f>
        <v>-2.4682498721352886</v>
      </c>
      <c r="CX512" s="227">
        <f>CW512*(1+('[13]GROWTH (YoY)'!AS512/100))</f>
        <v>-6.2796410296880323</v>
      </c>
      <c r="CY512" s="227">
        <f>CX512*(1+('[13]GROWTH (YoY)'!AT512/100))</f>
        <v>-9.8208461573877699</v>
      </c>
      <c r="CZ512" s="226">
        <v>0</v>
      </c>
      <c r="DA512" s="226">
        <v>0</v>
      </c>
      <c r="DB512" s="226">
        <v>0</v>
      </c>
      <c r="DC512" s="226">
        <v>0</v>
      </c>
      <c r="DD512" s="227">
        <v>1</v>
      </c>
      <c r="DE512" s="227">
        <v>1</v>
      </c>
      <c r="DF512" s="227">
        <v>1</v>
      </c>
      <c r="DG512" s="227">
        <v>1</v>
      </c>
      <c r="DH512" s="226">
        <v>1</v>
      </c>
      <c r="DI512" s="226">
        <v>2</v>
      </c>
      <c r="DJ512" s="226">
        <v>2</v>
      </c>
      <c r="DK512" s="226">
        <v>2</v>
      </c>
      <c r="DL512" s="227">
        <v>2</v>
      </c>
      <c r="DM512" s="227">
        <v>2</v>
      </c>
      <c r="DN512" s="227">
        <v>2</v>
      </c>
      <c r="DO512" s="227">
        <v>2</v>
      </c>
      <c r="DP512" s="376">
        <f t="shared" si="213"/>
        <v>1</v>
      </c>
      <c r="DQ512" s="226">
        <f t="shared" si="213"/>
        <v>-1</v>
      </c>
      <c r="DR512" s="226">
        <f t="shared" si="213"/>
        <v>-1</v>
      </c>
      <c r="DS512" s="226">
        <f t="shared" si="210"/>
        <v>7</v>
      </c>
      <c r="DT512" s="227">
        <f t="shared" si="210"/>
        <v>0</v>
      </c>
      <c r="DU512" s="227">
        <f t="shared" si="210"/>
        <v>5.4682498721352886</v>
      </c>
      <c r="DV512" s="227">
        <f t="shared" si="210"/>
        <v>22.279641029688033</v>
      </c>
      <c r="DW512" s="227">
        <f t="shared" si="210"/>
        <v>39.82084615738777</v>
      </c>
      <c r="DX512" s="377">
        <f t="shared" ref="DX512:EB562" si="216">IFERROR(W512/O512,0)</f>
        <v>0.84210526315789469</v>
      </c>
      <c r="DY512" s="377">
        <f t="shared" si="216"/>
        <v>0.68571428571428572</v>
      </c>
      <c r="DZ512" s="377">
        <f t="shared" si="216"/>
        <v>0.69767441860465118</v>
      </c>
      <c r="EA512" s="377">
        <f t="shared" si="216"/>
        <v>0.70642201834862384</v>
      </c>
      <c r="EB512" s="378">
        <f t="shared" si="216"/>
        <v>0.72222222222222221</v>
      </c>
      <c r="EC512" s="378">
        <f t="shared" si="215"/>
        <v>0.7191011235955056</v>
      </c>
      <c r="ED512" s="378">
        <f t="shared" si="215"/>
        <v>0.71365638766519823</v>
      </c>
      <c r="EE512" s="378">
        <f t="shared" si="215"/>
        <v>0.71388101983002827</v>
      </c>
      <c r="EG512" s="226">
        <v>38</v>
      </c>
      <c r="EH512" s="226">
        <v>22</v>
      </c>
      <c r="EI512" s="226">
        <v>16</v>
      </c>
      <c r="EJ512" s="226">
        <v>10</v>
      </c>
      <c r="EK512" s="226">
        <v>2</v>
      </c>
      <c r="EL512" s="226">
        <v>471</v>
      </c>
      <c r="EM512" s="226">
        <v>467</v>
      </c>
      <c r="EN512" s="379">
        <f t="shared" si="196"/>
        <v>0.57894736842105265</v>
      </c>
      <c r="EO512" s="226">
        <f t="shared" si="197"/>
        <v>62.5</v>
      </c>
      <c r="EP512" s="379">
        <f t="shared" si="198"/>
        <v>5.2631578947368418E-2</v>
      </c>
      <c r="EQ512" s="226">
        <f t="shared" si="199"/>
        <v>4246.2845010615711</v>
      </c>
      <c r="ER512" s="226">
        <f t="shared" si="200"/>
        <v>1784.4396859386152</v>
      </c>
      <c r="ES512" s="292"/>
      <c r="ET512" s="227">
        <v>40</v>
      </c>
      <c r="EU512" s="227">
        <v>24</v>
      </c>
      <c r="EV512" s="227">
        <v>16</v>
      </c>
      <c r="EW512" s="227">
        <v>11</v>
      </c>
      <c r="EX512" s="227">
        <v>12</v>
      </c>
      <c r="EY512" s="227">
        <v>445</v>
      </c>
      <c r="EZ512" s="227">
        <v>430</v>
      </c>
      <c r="FA512" s="380">
        <f t="shared" si="202"/>
        <v>0.6</v>
      </c>
      <c r="FB512" s="228">
        <f t="shared" si="203"/>
        <v>68.75</v>
      </c>
      <c r="FC512" s="380">
        <f t="shared" si="204"/>
        <v>0.3</v>
      </c>
      <c r="FD512" s="227">
        <f t="shared" si="205"/>
        <v>26966.292134831459</v>
      </c>
      <c r="FE512" s="227">
        <f t="shared" si="206"/>
        <v>2131.7829457364342</v>
      </c>
      <c r="FF512" s="227">
        <v>16</v>
      </c>
      <c r="FG512" s="228">
        <f t="shared" si="201"/>
        <v>68.75</v>
      </c>
      <c r="FH512" s="227">
        <v>11</v>
      </c>
      <c r="FI512" s="227">
        <v>16</v>
      </c>
      <c r="FJ512" s="227">
        <v>0</v>
      </c>
      <c r="FK512" s="227">
        <f t="shared" si="193"/>
        <v>5</v>
      </c>
      <c r="FL512" s="227">
        <v>1</v>
      </c>
      <c r="FM512" s="227">
        <f t="shared" si="194"/>
        <v>4</v>
      </c>
      <c r="FZ512" s="229"/>
      <c r="GA512" s="229"/>
      <c r="GB512" s="229"/>
      <c r="GC512" s="229"/>
      <c r="GD512" s="229"/>
    </row>
    <row r="513" spans="1:186" s="368" customFormat="1">
      <c r="A513" s="287" t="s">
        <v>1158</v>
      </c>
      <c r="B513" s="369" t="s">
        <v>1159</v>
      </c>
      <c r="C513" s="287" t="s">
        <v>1222</v>
      </c>
      <c r="D513" s="287" t="s">
        <v>3123</v>
      </c>
      <c r="E513" s="369" t="s">
        <v>1223</v>
      </c>
      <c r="F513" s="287">
        <v>510</v>
      </c>
      <c r="G513" s="392" t="s">
        <v>1278</v>
      </c>
      <c r="H513" s="392" t="s">
        <v>1279</v>
      </c>
      <c r="I513" s="287" t="s">
        <v>1226</v>
      </c>
      <c r="J513" s="392" t="s">
        <v>1227</v>
      </c>
      <c r="K513" s="393" t="s">
        <v>749</v>
      </c>
      <c r="L513" s="286" t="s">
        <v>1227</v>
      </c>
      <c r="M513" s="286" t="s">
        <v>3124</v>
      </c>
      <c r="N513" s="372">
        <v>1</v>
      </c>
      <c r="O513" s="373">
        <v>5</v>
      </c>
      <c r="P513" s="373">
        <v>52</v>
      </c>
      <c r="Q513" s="373">
        <v>19</v>
      </c>
      <c r="R513" s="373">
        <v>6</v>
      </c>
      <c r="S513" s="374">
        <v>54</v>
      </c>
      <c r="T513" s="374">
        <v>20</v>
      </c>
      <c r="U513" s="374">
        <v>7</v>
      </c>
      <c r="V513" s="374">
        <v>13</v>
      </c>
      <c r="W513" s="373">
        <v>2</v>
      </c>
      <c r="X513" s="373">
        <v>38</v>
      </c>
      <c r="Y513" s="373">
        <v>14</v>
      </c>
      <c r="Z513" s="373">
        <v>5</v>
      </c>
      <c r="AA513" s="374">
        <v>41</v>
      </c>
      <c r="AB513" s="374">
        <v>15</v>
      </c>
      <c r="AC513" s="374">
        <v>5</v>
      </c>
      <c r="AD513" s="374">
        <v>9</v>
      </c>
      <c r="AE513" s="373">
        <v>0</v>
      </c>
      <c r="AF513" s="373">
        <v>0</v>
      </c>
      <c r="AG513" s="373">
        <v>0</v>
      </c>
      <c r="AH513" s="373">
        <v>0</v>
      </c>
      <c r="AI513" s="374">
        <v>0</v>
      </c>
      <c r="AJ513" s="374">
        <v>0</v>
      </c>
      <c r="AK513" s="374">
        <v>0</v>
      </c>
      <c r="AL513" s="374">
        <v>0</v>
      </c>
      <c r="AM513" s="226">
        <v>3</v>
      </c>
      <c r="AN513" s="226">
        <v>14</v>
      </c>
      <c r="AO513" s="226">
        <v>5</v>
      </c>
      <c r="AP513" s="226">
        <v>2</v>
      </c>
      <c r="AQ513" s="227">
        <v>14</v>
      </c>
      <c r="AR513" s="227">
        <v>5</v>
      </c>
      <c r="AS513" s="227">
        <v>2</v>
      </c>
      <c r="AT513" s="227">
        <v>4</v>
      </c>
      <c r="AU513" s="226">
        <v>2</v>
      </c>
      <c r="AV513" s="226">
        <v>8</v>
      </c>
      <c r="AW513" s="226">
        <v>3</v>
      </c>
      <c r="AX513" s="226">
        <v>1</v>
      </c>
      <c r="AY513" s="227">
        <v>9</v>
      </c>
      <c r="AZ513" s="227">
        <v>3</v>
      </c>
      <c r="BA513" s="227">
        <v>1</v>
      </c>
      <c r="BB513" s="227">
        <v>2</v>
      </c>
      <c r="BC513" s="226">
        <f t="shared" si="207"/>
        <v>1</v>
      </c>
      <c r="BD513" s="226">
        <f t="shared" si="207"/>
        <v>5</v>
      </c>
      <c r="BE513" s="226">
        <f t="shared" si="207"/>
        <v>-2</v>
      </c>
      <c r="BF513" s="226">
        <f t="shared" si="207"/>
        <v>-2</v>
      </c>
      <c r="BG513" s="218">
        <f t="shared" si="207"/>
        <v>4</v>
      </c>
      <c r="BH513" s="218">
        <f t="shared" si="207"/>
        <v>2</v>
      </c>
      <c r="BI513" s="218">
        <f t="shared" si="207"/>
        <v>1</v>
      </c>
      <c r="BJ513" s="218">
        <f t="shared" si="211"/>
        <v>2</v>
      </c>
      <c r="BK513" s="226">
        <f t="shared" si="209"/>
        <v>0</v>
      </c>
      <c r="BL513" s="226">
        <f t="shared" si="209"/>
        <v>1</v>
      </c>
      <c r="BM513" s="226">
        <f t="shared" si="209"/>
        <v>4</v>
      </c>
      <c r="BN513" s="226">
        <f t="shared" si="209"/>
        <v>3</v>
      </c>
      <c r="BO513" s="227">
        <f t="shared" si="209"/>
        <v>1</v>
      </c>
      <c r="BP513" s="227">
        <f t="shared" si="208"/>
        <v>0</v>
      </c>
      <c r="BQ513" s="227">
        <f t="shared" si="208"/>
        <v>0</v>
      </c>
      <c r="BR513" s="227">
        <f t="shared" si="208"/>
        <v>0</v>
      </c>
      <c r="BS513" s="226">
        <v>0</v>
      </c>
      <c r="BT513" s="226">
        <v>1</v>
      </c>
      <c r="BU513" s="226">
        <v>4</v>
      </c>
      <c r="BV513" s="226">
        <v>3</v>
      </c>
      <c r="BW513" s="227">
        <v>1</v>
      </c>
      <c r="BX513" s="227">
        <v>0</v>
      </c>
      <c r="BY513" s="227">
        <v>0</v>
      </c>
      <c r="BZ513" s="227">
        <v>0</v>
      </c>
      <c r="CA513" s="226">
        <v>0</v>
      </c>
      <c r="CB513" s="226">
        <f>IFERROR(VLOOKUP($G513,[12]ITEM!$B$2:$AC$939,26,0),0)</f>
        <v>0</v>
      </c>
      <c r="CC513" s="226">
        <f>IFERROR(VLOOKUP($G513,[12]ITEM!$B$2:$AC$939,27,0),0)</f>
        <v>0</v>
      </c>
      <c r="CD513" s="226">
        <f>IFERROR(VLOOKUP($G513,[12]ITEM!$B$2:$AC$939,28,0),0)</f>
        <v>0</v>
      </c>
      <c r="CE513" s="227">
        <v>0</v>
      </c>
      <c r="CF513" s="227">
        <v>0</v>
      </c>
      <c r="CG513" s="227">
        <v>0</v>
      </c>
      <c r="CH513" s="227">
        <v>0</v>
      </c>
      <c r="CI513" s="375"/>
      <c r="CJ513" s="226">
        <f t="shared" si="214"/>
        <v>2</v>
      </c>
      <c r="CK513" s="226">
        <f t="shared" si="214"/>
        <v>7</v>
      </c>
      <c r="CL513" s="226">
        <f t="shared" si="214"/>
        <v>3</v>
      </c>
      <c r="CM513" s="226">
        <f t="shared" si="214"/>
        <v>1</v>
      </c>
      <c r="CN513" s="227">
        <f t="shared" si="214"/>
        <v>4</v>
      </c>
      <c r="CO513" s="227">
        <f t="shared" si="212"/>
        <v>1.4957554452194555</v>
      </c>
      <c r="CP513" s="227">
        <f t="shared" si="212"/>
        <v>0.48600150861039587</v>
      </c>
      <c r="CQ513" s="227">
        <f t="shared" si="212"/>
        <v>1.0616342503831169</v>
      </c>
      <c r="CR513" s="226">
        <v>2</v>
      </c>
      <c r="CS513" s="226">
        <v>7</v>
      </c>
      <c r="CT513" s="226">
        <v>3</v>
      </c>
      <c r="CU513" s="226">
        <v>1</v>
      </c>
      <c r="CV513" s="227">
        <f t="shared" si="195"/>
        <v>4</v>
      </c>
      <c r="CW513" s="227">
        <f>CV513*(1+('[13]GROWTH (YoY)'!AR513/100))</f>
        <v>1.4957554452194555</v>
      </c>
      <c r="CX513" s="227">
        <f>CW513*(1+('[13]GROWTH (YoY)'!AS513/100))</f>
        <v>0.48600150861039587</v>
      </c>
      <c r="CY513" s="227">
        <f>CX513*(1+('[13]GROWTH (YoY)'!AT513/100))</f>
        <v>1.0616342503831169</v>
      </c>
      <c r="CZ513" s="226">
        <v>0</v>
      </c>
      <c r="DA513" s="226">
        <v>0</v>
      </c>
      <c r="DB513" s="226">
        <v>0</v>
      </c>
      <c r="DC513" s="226">
        <v>0</v>
      </c>
      <c r="DD513" s="227">
        <v>0</v>
      </c>
      <c r="DE513" s="227">
        <v>0</v>
      </c>
      <c r="DF513" s="227">
        <v>0</v>
      </c>
      <c r="DG513" s="227">
        <v>0</v>
      </c>
      <c r="DH513" s="226">
        <v>0</v>
      </c>
      <c r="DI513" s="226">
        <v>0</v>
      </c>
      <c r="DJ513" s="226">
        <v>0</v>
      </c>
      <c r="DK513" s="226">
        <v>0</v>
      </c>
      <c r="DL513" s="227">
        <v>0</v>
      </c>
      <c r="DM513" s="227">
        <v>0</v>
      </c>
      <c r="DN513" s="227">
        <v>0</v>
      </c>
      <c r="DO513" s="227">
        <v>0</v>
      </c>
      <c r="DP513" s="376">
        <f t="shared" si="213"/>
        <v>-1</v>
      </c>
      <c r="DQ513" s="226">
        <f t="shared" si="213"/>
        <v>-2</v>
      </c>
      <c r="DR513" s="226">
        <f t="shared" si="213"/>
        <v>-5</v>
      </c>
      <c r="DS513" s="226">
        <f t="shared" si="210"/>
        <v>-3</v>
      </c>
      <c r="DT513" s="227">
        <f t="shared" si="210"/>
        <v>0</v>
      </c>
      <c r="DU513" s="227">
        <f t="shared" si="210"/>
        <v>0.50424455478054453</v>
      </c>
      <c r="DV513" s="227">
        <f t="shared" si="210"/>
        <v>0.51399849138960407</v>
      </c>
      <c r="DW513" s="227">
        <f t="shared" si="210"/>
        <v>0.93836574961688313</v>
      </c>
      <c r="DX513" s="377">
        <f t="shared" si="216"/>
        <v>0.4</v>
      </c>
      <c r="DY513" s="377">
        <f t="shared" si="216"/>
        <v>0.73076923076923073</v>
      </c>
      <c r="DZ513" s="377">
        <f t="shared" si="216"/>
        <v>0.73684210526315785</v>
      </c>
      <c r="EA513" s="377">
        <f t="shared" si="216"/>
        <v>0.83333333333333337</v>
      </c>
      <c r="EB513" s="378">
        <f t="shared" si="216"/>
        <v>0.7592592592592593</v>
      </c>
      <c r="EC513" s="378">
        <f t="shared" si="215"/>
        <v>0.75</v>
      </c>
      <c r="ED513" s="378">
        <f t="shared" si="215"/>
        <v>0.7142857142857143</v>
      </c>
      <c r="EE513" s="378">
        <f t="shared" si="215"/>
        <v>0.69230769230769229</v>
      </c>
      <c r="EG513" s="226">
        <v>5</v>
      </c>
      <c r="EH513" s="226">
        <v>3</v>
      </c>
      <c r="EI513" s="226">
        <v>2</v>
      </c>
      <c r="EJ513" s="226">
        <v>1</v>
      </c>
      <c r="EK513" s="226">
        <v>1</v>
      </c>
      <c r="EL513" s="226">
        <v>30</v>
      </c>
      <c r="EM513" s="226">
        <v>30</v>
      </c>
      <c r="EN513" s="379">
        <f t="shared" si="196"/>
        <v>0.6</v>
      </c>
      <c r="EO513" s="226">
        <f t="shared" si="197"/>
        <v>50</v>
      </c>
      <c r="EP513" s="379">
        <f t="shared" si="198"/>
        <v>0.2</v>
      </c>
      <c r="EQ513" s="226">
        <f t="shared" si="199"/>
        <v>33333.333333333336</v>
      </c>
      <c r="ER513" s="226">
        <f t="shared" si="200"/>
        <v>2777.7777777777778</v>
      </c>
      <c r="ES513" s="292"/>
      <c r="ET513" s="227">
        <v>60</v>
      </c>
      <c r="EU513" s="227">
        <v>39</v>
      </c>
      <c r="EV513" s="227">
        <v>21</v>
      </c>
      <c r="EW513" s="227">
        <v>13</v>
      </c>
      <c r="EX513" s="227">
        <v>6</v>
      </c>
      <c r="EY513" s="227">
        <v>431</v>
      </c>
      <c r="EZ513" s="227">
        <v>429</v>
      </c>
      <c r="FA513" s="380">
        <f t="shared" si="202"/>
        <v>0.65</v>
      </c>
      <c r="FB513" s="228">
        <f t="shared" si="203"/>
        <v>61.904761904761905</v>
      </c>
      <c r="FC513" s="380">
        <f t="shared" si="204"/>
        <v>0.1</v>
      </c>
      <c r="FD513" s="227">
        <f t="shared" si="205"/>
        <v>13921.113689095127</v>
      </c>
      <c r="FE513" s="227">
        <f t="shared" si="206"/>
        <v>2525.2525252525252</v>
      </c>
      <c r="FF513" s="227">
        <v>21</v>
      </c>
      <c r="FG513" s="228">
        <f t="shared" si="201"/>
        <v>61.904761904761905</v>
      </c>
      <c r="FH513" s="227">
        <v>13</v>
      </c>
      <c r="FI513" s="227">
        <v>21</v>
      </c>
      <c r="FJ513" s="227">
        <v>0</v>
      </c>
      <c r="FK513" s="227">
        <f t="shared" si="193"/>
        <v>8</v>
      </c>
      <c r="FL513" s="227">
        <v>1</v>
      </c>
      <c r="FM513" s="227">
        <f t="shared" si="194"/>
        <v>7</v>
      </c>
      <c r="FZ513" s="229"/>
      <c r="GA513" s="229"/>
      <c r="GB513" s="229"/>
      <c r="GC513" s="229"/>
      <c r="GD513" s="229"/>
    </row>
    <row r="514" spans="1:186" s="368" customFormat="1">
      <c r="A514" s="287" t="s">
        <v>1158</v>
      </c>
      <c r="B514" s="369" t="s">
        <v>1159</v>
      </c>
      <c r="C514" s="287" t="s">
        <v>1222</v>
      </c>
      <c r="D514" s="287" t="s">
        <v>3123</v>
      </c>
      <c r="E514" s="369" t="s">
        <v>1223</v>
      </c>
      <c r="F514" s="287">
        <v>511</v>
      </c>
      <c r="G514" s="392" t="s">
        <v>1280</v>
      </c>
      <c r="H514" s="392" t="s">
        <v>1281</v>
      </c>
      <c r="I514" s="287" t="s">
        <v>1226</v>
      </c>
      <c r="J514" s="392" t="s">
        <v>1227</v>
      </c>
      <c r="K514" s="393" t="s">
        <v>749</v>
      </c>
      <c r="L514" s="286" t="s">
        <v>1227</v>
      </c>
      <c r="M514" s="286" t="s">
        <v>3124</v>
      </c>
      <c r="N514" s="372">
        <v>1</v>
      </c>
      <c r="O514" s="373">
        <v>0</v>
      </c>
      <c r="P514" s="373">
        <v>2</v>
      </c>
      <c r="Q514" s="373">
        <v>2</v>
      </c>
      <c r="R514" s="373">
        <v>2</v>
      </c>
      <c r="S514" s="374">
        <v>3</v>
      </c>
      <c r="T514" s="374">
        <v>2</v>
      </c>
      <c r="U514" s="374">
        <v>2</v>
      </c>
      <c r="V514" s="374">
        <v>0</v>
      </c>
      <c r="W514" s="373">
        <v>0</v>
      </c>
      <c r="X514" s="373">
        <v>2</v>
      </c>
      <c r="Y514" s="373">
        <v>2</v>
      </c>
      <c r="Z514" s="373">
        <v>2</v>
      </c>
      <c r="AA514" s="374">
        <v>2</v>
      </c>
      <c r="AB514" s="374">
        <v>2</v>
      </c>
      <c r="AC514" s="374">
        <v>2</v>
      </c>
      <c r="AD514" s="374">
        <v>0</v>
      </c>
      <c r="AE514" s="373">
        <v>0</v>
      </c>
      <c r="AF514" s="373">
        <v>0</v>
      </c>
      <c r="AG514" s="373">
        <v>0</v>
      </c>
      <c r="AH514" s="373">
        <v>0</v>
      </c>
      <c r="AI514" s="374">
        <v>0</v>
      </c>
      <c r="AJ514" s="374">
        <v>0</v>
      </c>
      <c r="AK514" s="374">
        <v>0</v>
      </c>
      <c r="AL514" s="374">
        <v>0</v>
      </c>
      <c r="AM514" s="226">
        <v>0</v>
      </c>
      <c r="AN514" s="226">
        <v>1</v>
      </c>
      <c r="AO514" s="226">
        <v>1</v>
      </c>
      <c r="AP514" s="226">
        <v>1</v>
      </c>
      <c r="AQ514" s="227">
        <v>1</v>
      </c>
      <c r="AR514" s="227">
        <v>1</v>
      </c>
      <c r="AS514" s="227">
        <v>1</v>
      </c>
      <c r="AT514" s="227">
        <v>0</v>
      </c>
      <c r="AU514" s="226">
        <v>0</v>
      </c>
      <c r="AV514" s="226">
        <v>0</v>
      </c>
      <c r="AW514" s="226">
        <v>0</v>
      </c>
      <c r="AX514" s="226">
        <v>0</v>
      </c>
      <c r="AY514" s="227">
        <v>0</v>
      </c>
      <c r="AZ514" s="227">
        <v>0</v>
      </c>
      <c r="BA514" s="227">
        <v>0</v>
      </c>
      <c r="BB514" s="227">
        <v>0</v>
      </c>
      <c r="BC514" s="226">
        <f t="shared" si="207"/>
        <v>0</v>
      </c>
      <c r="BD514" s="226">
        <f t="shared" si="207"/>
        <v>1</v>
      </c>
      <c r="BE514" s="226">
        <f t="shared" si="207"/>
        <v>0</v>
      </c>
      <c r="BF514" s="226">
        <f t="shared" si="207"/>
        <v>0</v>
      </c>
      <c r="BG514" s="218">
        <f t="shared" si="207"/>
        <v>1</v>
      </c>
      <c r="BH514" s="218">
        <f t="shared" si="207"/>
        <v>1</v>
      </c>
      <c r="BI514" s="218">
        <f t="shared" si="207"/>
        <v>1</v>
      </c>
      <c r="BJ514" s="218">
        <f t="shared" si="211"/>
        <v>0</v>
      </c>
      <c r="BK514" s="226">
        <f t="shared" si="209"/>
        <v>0</v>
      </c>
      <c r="BL514" s="226">
        <f t="shared" si="209"/>
        <v>0</v>
      </c>
      <c r="BM514" s="226">
        <f t="shared" si="209"/>
        <v>1</v>
      </c>
      <c r="BN514" s="226">
        <f t="shared" si="209"/>
        <v>1</v>
      </c>
      <c r="BO514" s="227">
        <f t="shared" si="209"/>
        <v>0</v>
      </c>
      <c r="BP514" s="227">
        <f t="shared" si="208"/>
        <v>0</v>
      </c>
      <c r="BQ514" s="227">
        <f t="shared" si="208"/>
        <v>0</v>
      </c>
      <c r="BR514" s="227">
        <f t="shared" si="208"/>
        <v>0</v>
      </c>
      <c r="BS514" s="226">
        <v>0</v>
      </c>
      <c r="BT514" s="226">
        <v>0</v>
      </c>
      <c r="BU514" s="226">
        <v>1</v>
      </c>
      <c r="BV514" s="226">
        <v>1</v>
      </c>
      <c r="BW514" s="227">
        <v>0</v>
      </c>
      <c r="BX514" s="227">
        <v>0</v>
      </c>
      <c r="BY514" s="227">
        <v>0</v>
      </c>
      <c r="BZ514" s="227">
        <v>0</v>
      </c>
      <c r="CA514" s="226">
        <v>0</v>
      </c>
      <c r="CB514" s="226">
        <f>IFERROR(VLOOKUP($G514,[12]ITEM!$B$2:$AC$939,26,0),0)</f>
        <v>0</v>
      </c>
      <c r="CC514" s="226">
        <f>IFERROR(VLOOKUP($G514,[12]ITEM!$B$2:$AC$939,27,0),0)</f>
        <v>0</v>
      </c>
      <c r="CD514" s="226">
        <f>IFERROR(VLOOKUP($G514,[12]ITEM!$B$2:$AC$939,28,0),0)</f>
        <v>0</v>
      </c>
      <c r="CE514" s="227">
        <v>0</v>
      </c>
      <c r="CF514" s="227">
        <v>0</v>
      </c>
      <c r="CG514" s="227">
        <v>0</v>
      </c>
      <c r="CH514" s="227">
        <v>0</v>
      </c>
      <c r="CI514" s="375"/>
      <c r="CJ514" s="226">
        <f t="shared" si="214"/>
        <v>0</v>
      </c>
      <c r="CK514" s="226">
        <f t="shared" si="214"/>
        <v>0</v>
      </c>
      <c r="CL514" s="226">
        <f t="shared" si="214"/>
        <v>0</v>
      </c>
      <c r="CM514" s="226">
        <f t="shared" si="214"/>
        <v>0</v>
      </c>
      <c r="CN514" s="227">
        <f t="shared" si="214"/>
        <v>1</v>
      </c>
      <c r="CO514" s="227">
        <f t="shared" si="212"/>
        <v>0.87406190424661467</v>
      </c>
      <c r="CP514" s="227">
        <f t="shared" si="212"/>
        <v>0.94624310691674407</v>
      </c>
      <c r="CQ514" s="227">
        <f t="shared" si="212"/>
        <v>2.0274761062430584E-2</v>
      </c>
      <c r="CR514" s="226">
        <v>0</v>
      </c>
      <c r="CS514" s="226">
        <v>0</v>
      </c>
      <c r="CT514" s="226">
        <v>0</v>
      </c>
      <c r="CU514" s="226">
        <v>0</v>
      </c>
      <c r="CV514" s="227">
        <f t="shared" si="195"/>
        <v>1</v>
      </c>
      <c r="CW514" s="227">
        <f>CV514*(1+('[13]GROWTH (YoY)'!AR514/100))</f>
        <v>0.87406190424661467</v>
      </c>
      <c r="CX514" s="227">
        <f>CW514*(1+('[13]GROWTH (YoY)'!AS514/100))</f>
        <v>0.94624310691674407</v>
      </c>
      <c r="CY514" s="227">
        <f>CX514*(1+('[13]GROWTH (YoY)'!AT514/100))</f>
        <v>2.0274761062430584E-2</v>
      </c>
      <c r="CZ514" s="226">
        <v>0</v>
      </c>
      <c r="DA514" s="226">
        <v>0</v>
      </c>
      <c r="DB514" s="226">
        <v>0</v>
      </c>
      <c r="DC514" s="226">
        <v>0</v>
      </c>
      <c r="DD514" s="227">
        <v>0</v>
      </c>
      <c r="DE514" s="227">
        <v>0</v>
      </c>
      <c r="DF514" s="227">
        <v>0</v>
      </c>
      <c r="DG514" s="227">
        <v>0</v>
      </c>
      <c r="DH514" s="226">
        <v>0</v>
      </c>
      <c r="DI514" s="226">
        <v>0</v>
      </c>
      <c r="DJ514" s="226">
        <v>0</v>
      </c>
      <c r="DK514" s="226">
        <v>0</v>
      </c>
      <c r="DL514" s="227">
        <v>0</v>
      </c>
      <c r="DM514" s="227">
        <v>0</v>
      </c>
      <c r="DN514" s="227">
        <v>0</v>
      </c>
      <c r="DO514" s="227">
        <v>0</v>
      </c>
      <c r="DP514" s="376">
        <f t="shared" si="213"/>
        <v>0</v>
      </c>
      <c r="DQ514" s="226">
        <f t="shared" si="213"/>
        <v>1</v>
      </c>
      <c r="DR514" s="226">
        <f t="shared" si="213"/>
        <v>0</v>
      </c>
      <c r="DS514" s="226">
        <f t="shared" si="210"/>
        <v>0</v>
      </c>
      <c r="DT514" s="227">
        <f t="shared" si="210"/>
        <v>0</v>
      </c>
      <c r="DU514" s="227">
        <f t="shared" si="210"/>
        <v>0.12593809575338533</v>
      </c>
      <c r="DV514" s="227">
        <f t="shared" si="210"/>
        <v>5.375689308325593E-2</v>
      </c>
      <c r="DW514" s="227">
        <f t="shared" si="210"/>
        <v>-2.0274761062430584E-2</v>
      </c>
      <c r="DX514" s="377">
        <f t="shared" si="216"/>
        <v>0</v>
      </c>
      <c r="DY514" s="377">
        <f t="shared" si="216"/>
        <v>1</v>
      </c>
      <c r="DZ514" s="377">
        <f t="shared" si="216"/>
        <v>1</v>
      </c>
      <c r="EA514" s="377">
        <f t="shared" si="216"/>
        <v>1</v>
      </c>
      <c r="EB514" s="378">
        <f t="shared" si="216"/>
        <v>0.66666666666666663</v>
      </c>
      <c r="EC514" s="378">
        <f t="shared" si="215"/>
        <v>1</v>
      </c>
      <c r="ED514" s="378">
        <f t="shared" si="215"/>
        <v>1</v>
      </c>
      <c r="EE514" s="378">
        <f t="shared" si="215"/>
        <v>0</v>
      </c>
      <c r="EG514" s="226">
        <v>0</v>
      </c>
      <c r="EH514" s="226">
        <v>0</v>
      </c>
      <c r="EI514" s="226">
        <v>0</v>
      </c>
      <c r="EJ514" s="226">
        <v>0</v>
      </c>
      <c r="EK514" s="226">
        <v>0</v>
      </c>
      <c r="EL514" s="226">
        <v>0</v>
      </c>
      <c r="EM514" s="226">
        <v>0</v>
      </c>
      <c r="EN514" s="379">
        <f t="shared" si="196"/>
        <v>0</v>
      </c>
      <c r="EO514" s="226">
        <f t="shared" si="197"/>
        <v>0</v>
      </c>
      <c r="EP514" s="379">
        <f t="shared" si="198"/>
        <v>0</v>
      </c>
      <c r="EQ514" s="226">
        <f t="shared" si="199"/>
        <v>0</v>
      </c>
      <c r="ER514" s="226">
        <f t="shared" si="200"/>
        <v>0</v>
      </c>
      <c r="ES514" s="292"/>
      <c r="ET514" s="227">
        <v>3</v>
      </c>
      <c r="EU514" s="227">
        <v>2</v>
      </c>
      <c r="EV514" s="227">
        <v>1</v>
      </c>
      <c r="EW514" s="227">
        <v>1</v>
      </c>
      <c r="EX514" s="227">
        <v>0</v>
      </c>
      <c r="EY514" s="227">
        <v>26</v>
      </c>
      <c r="EZ514" s="227">
        <v>25</v>
      </c>
      <c r="FA514" s="380">
        <f t="shared" si="202"/>
        <v>0.66666666666666663</v>
      </c>
      <c r="FB514" s="228">
        <f t="shared" si="203"/>
        <v>100</v>
      </c>
      <c r="FC514" s="380">
        <f t="shared" si="204"/>
        <v>0</v>
      </c>
      <c r="FD514" s="227">
        <f t="shared" si="205"/>
        <v>0</v>
      </c>
      <c r="FE514" s="227">
        <f t="shared" si="206"/>
        <v>3333.3333333333335</v>
      </c>
      <c r="FF514" s="227">
        <v>1</v>
      </c>
      <c r="FG514" s="228">
        <f t="shared" si="201"/>
        <v>100</v>
      </c>
      <c r="FH514" s="227">
        <v>1</v>
      </c>
      <c r="FI514" s="227">
        <v>1</v>
      </c>
      <c r="FJ514" s="227">
        <v>0</v>
      </c>
      <c r="FK514" s="227">
        <f t="shared" si="193"/>
        <v>0</v>
      </c>
      <c r="FL514" s="227">
        <v>0</v>
      </c>
      <c r="FM514" s="227">
        <f t="shared" si="194"/>
        <v>0</v>
      </c>
      <c r="FZ514" s="229"/>
      <c r="GA514" s="229"/>
      <c r="GB514" s="229"/>
      <c r="GC514" s="229"/>
      <c r="GD514" s="229"/>
    </row>
    <row r="515" spans="1:186" s="368" customFormat="1">
      <c r="A515" s="287" t="s">
        <v>1158</v>
      </c>
      <c r="B515" s="369" t="s">
        <v>1159</v>
      </c>
      <c r="C515" s="287" t="s">
        <v>1222</v>
      </c>
      <c r="D515" s="287" t="s">
        <v>3123</v>
      </c>
      <c r="E515" s="369" t="s">
        <v>1223</v>
      </c>
      <c r="F515" s="287">
        <v>512</v>
      </c>
      <c r="G515" s="392" t="s">
        <v>1282</v>
      </c>
      <c r="H515" s="392" t="s">
        <v>1283</v>
      </c>
      <c r="I515" s="287" t="s">
        <v>1226</v>
      </c>
      <c r="J515" s="392" t="s">
        <v>1227</v>
      </c>
      <c r="K515" s="393" t="s">
        <v>749</v>
      </c>
      <c r="L515" s="286" t="s">
        <v>1227</v>
      </c>
      <c r="M515" s="286" t="s">
        <v>3124</v>
      </c>
      <c r="N515" s="372">
        <v>1</v>
      </c>
      <c r="O515" s="373">
        <v>111</v>
      </c>
      <c r="P515" s="373">
        <v>36</v>
      </c>
      <c r="Q515" s="373">
        <v>2</v>
      </c>
      <c r="R515" s="373">
        <v>3</v>
      </c>
      <c r="S515" s="374">
        <v>38</v>
      </c>
      <c r="T515" s="374">
        <v>2</v>
      </c>
      <c r="U515" s="374">
        <v>3</v>
      </c>
      <c r="V515" s="374">
        <v>30</v>
      </c>
      <c r="W515" s="373">
        <v>67</v>
      </c>
      <c r="X515" s="373">
        <v>25</v>
      </c>
      <c r="Y515" s="373">
        <v>1</v>
      </c>
      <c r="Z515" s="373">
        <v>2</v>
      </c>
      <c r="AA515" s="374">
        <v>27</v>
      </c>
      <c r="AB515" s="374">
        <v>1</v>
      </c>
      <c r="AC515" s="374">
        <v>2</v>
      </c>
      <c r="AD515" s="374">
        <v>22</v>
      </c>
      <c r="AE515" s="373">
        <v>2</v>
      </c>
      <c r="AF515" s="373">
        <v>0</v>
      </c>
      <c r="AG515" s="373">
        <v>0</v>
      </c>
      <c r="AH515" s="373">
        <v>0</v>
      </c>
      <c r="AI515" s="374">
        <v>0</v>
      </c>
      <c r="AJ515" s="374">
        <v>0</v>
      </c>
      <c r="AK515" s="374">
        <v>0</v>
      </c>
      <c r="AL515" s="374">
        <v>0</v>
      </c>
      <c r="AM515" s="226">
        <v>44</v>
      </c>
      <c r="AN515" s="226">
        <v>11</v>
      </c>
      <c r="AO515" s="226">
        <v>1</v>
      </c>
      <c r="AP515" s="226">
        <v>1</v>
      </c>
      <c r="AQ515" s="227">
        <v>11</v>
      </c>
      <c r="AR515" s="227">
        <v>1</v>
      </c>
      <c r="AS515" s="227">
        <v>1</v>
      </c>
      <c r="AT515" s="227">
        <v>8</v>
      </c>
      <c r="AU515" s="226">
        <v>32</v>
      </c>
      <c r="AV515" s="226">
        <v>9</v>
      </c>
      <c r="AW515" s="226">
        <v>0</v>
      </c>
      <c r="AX515" s="226">
        <v>1</v>
      </c>
      <c r="AY515" s="227">
        <v>7</v>
      </c>
      <c r="AZ515" s="227">
        <v>0</v>
      </c>
      <c r="BA515" s="227">
        <v>1</v>
      </c>
      <c r="BB515" s="227">
        <v>5</v>
      </c>
      <c r="BC515" s="226">
        <f t="shared" si="207"/>
        <v>18</v>
      </c>
      <c r="BD515" s="226">
        <f t="shared" si="207"/>
        <v>20.438741698952192</v>
      </c>
      <c r="BE515" s="226">
        <f t="shared" si="207"/>
        <v>126.448157988053</v>
      </c>
      <c r="BF515" s="226">
        <f t="shared" si="207"/>
        <v>-5</v>
      </c>
      <c r="BG515" s="218">
        <f t="shared" si="207"/>
        <v>1</v>
      </c>
      <c r="BH515" s="218">
        <f t="shared" si="207"/>
        <v>1</v>
      </c>
      <c r="BI515" s="218">
        <f t="shared" si="207"/>
        <v>0</v>
      </c>
      <c r="BJ515" s="218">
        <f t="shared" si="211"/>
        <v>3</v>
      </c>
      <c r="BK515" s="226">
        <f t="shared" si="209"/>
        <v>-6</v>
      </c>
      <c r="BL515" s="226">
        <f t="shared" si="209"/>
        <v>-18.438741698952192</v>
      </c>
      <c r="BM515" s="226">
        <f t="shared" si="209"/>
        <v>-125.448157988053</v>
      </c>
      <c r="BN515" s="226">
        <f t="shared" si="209"/>
        <v>5</v>
      </c>
      <c r="BO515" s="227">
        <f t="shared" si="209"/>
        <v>3</v>
      </c>
      <c r="BP515" s="227">
        <f t="shared" si="208"/>
        <v>0</v>
      </c>
      <c r="BQ515" s="227">
        <f t="shared" si="208"/>
        <v>0</v>
      </c>
      <c r="BR515" s="227">
        <f t="shared" si="208"/>
        <v>0</v>
      </c>
      <c r="BS515" s="226">
        <v>2</v>
      </c>
      <c r="BT515" s="226">
        <v>5</v>
      </c>
      <c r="BU515" s="226">
        <v>6</v>
      </c>
      <c r="BV515" s="226">
        <v>5</v>
      </c>
      <c r="BW515" s="227">
        <v>3</v>
      </c>
      <c r="BX515" s="227">
        <v>0</v>
      </c>
      <c r="BY515" s="227">
        <v>0</v>
      </c>
      <c r="BZ515" s="227">
        <v>0</v>
      </c>
      <c r="CA515" s="226">
        <v>8</v>
      </c>
      <c r="CB515" s="226">
        <f>IFERROR(VLOOKUP($G515,[12]ITEM!$B$2:$AC$939,26,0),0)</f>
        <v>23.438741698952192</v>
      </c>
      <c r="CC515" s="226">
        <f>IFERROR(VLOOKUP($G515,[12]ITEM!$B$2:$AC$939,27,0),0)</f>
        <v>131.448157988053</v>
      </c>
      <c r="CD515" s="226">
        <f>IFERROR(VLOOKUP($G515,[12]ITEM!$B$2:$AC$939,28,0),0)</f>
        <v>0</v>
      </c>
      <c r="CE515" s="227">
        <v>0</v>
      </c>
      <c r="CF515" s="227">
        <v>0</v>
      </c>
      <c r="CG515" s="227">
        <v>0</v>
      </c>
      <c r="CH515" s="227">
        <v>0</v>
      </c>
      <c r="CI515" s="375"/>
      <c r="CJ515" s="226">
        <f t="shared" si="214"/>
        <v>18</v>
      </c>
      <c r="CK515" s="226">
        <f t="shared" si="214"/>
        <v>4</v>
      </c>
      <c r="CL515" s="226">
        <f t="shared" si="214"/>
        <v>0</v>
      </c>
      <c r="CM515" s="226">
        <f t="shared" si="214"/>
        <v>0</v>
      </c>
      <c r="CN515" s="227">
        <f t="shared" si="214"/>
        <v>1</v>
      </c>
      <c r="CO515" s="227">
        <f t="shared" si="212"/>
        <v>1</v>
      </c>
      <c r="CP515" s="227">
        <f t="shared" si="212"/>
        <v>1</v>
      </c>
      <c r="CQ515" s="227">
        <f t="shared" si="212"/>
        <v>1</v>
      </c>
      <c r="CR515" s="226">
        <v>18</v>
      </c>
      <c r="CS515" s="226">
        <v>4</v>
      </c>
      <c r="CT515" s="226">
        <v>0</v>
      </c>
      <c r="CU515" s="226">
        <v>0</v>
      </c>
      <c r="CV515" s="227">
        <f t="shared" si="195"/>
        <v>0</v>
      </c>
      <c r="CW515" s="227">
        <f>CV515*(1+('[13]GROWTH (YoY)'!AR515/100))</f>
        <v>0</v>
      </c>
      <c r="CX515" s="227">
        <f>CW515*(1+('[13]GROWTH (YoY)'!AS515/100))</f>
        <v>0</v>
      </c>
      <c r="CY515" s="227">
        <f>CX515*(1+('[13]GROWTH (YoY)'!AT515/100))</f>
        <v>0</v>
      </c>
      <c r="CZ515" s="226">
        <v>0</v>
      </c>
      <c r="DA515" s="226">
        <v>0</v>
      </c>
      <c r="DB515" s="226">
        <v>0</v>
      </c>
      <c r="DC515" s="226">
        <v>0</v>
      </c>
      <c r="DD515" s="227">
        <v>1</v>
      </c>
      <c r="DE515" s="227">
        <v>1</v>
      </c>
      <c r="DF515" s="227">
        <v>1</v>
      </c>
      <c r="DG515" s="227">
        <v>1</v>
      </c>
      <c r="DH515" s="226">
        <v>0</v>
      </c>
      <c r="DI515" s="226">
        <v>0</v>
      </c>
      <c r="DJ515" s="226">
        <v>0</v>
      </c>
      <c r="DK515" s="226">
        <v>0</v>
      </c>
      <c r="DL515" s="227">
        <v>0</v>
      </c>
      <c r="DM515" s="227">
        <v>0</v>
      </c>
      <c r="DN515" s="227">
        <v>0</v>
      </c>
      <c r="DO515" s="227">
        <v>0</v>
      </c>
      <c r="DP515" s="376">
        <f t="shared" si="213"/>
        <v>0</v>
      </c>
      <c r="DQ515" s="226">
        <f t="shared" si="213"/>
        <v>16.438741698952192</v>
      </c>
      <c r="DR515" s="226">
        <f t="shared" si="213"/>
        <v>126.448157988053</v>
      </c>
      <c r="DS515" s="226">
        <f t="shared" si="210"/>
        <v>-5</v>
      </c>
      <c r="DT515" s="227">
        <f t="shared" si="210"/>
        <v>0</v>
      </c>
      <c r="DU515" s="227">
        <f t="shared" si="210"/>
        <v>0</v>
      </c>
      <c r="DV515" s="227">
        <f t="shared" si="210"/>
        <v>-1</v>
      </c>
      <c r="DW515" s="227">
        <f t="shared" si="210"/>
        <v>2</v>
      </c>
      <c r="DX515" s="377">
        <f t="shared" si="216"/>
        <v>0.60360360360360366</v>
      </c>
      <c r="DY515" s="377">
        <f t="shared" si="216"/>
        <v>0.69444444444444442</v>
      </c>
      <c r="DZ515" s="377">
        <f t="shared" si="216"/>
        <v>0.5</v>
      </c>
      <c r="EA515" s="377">
        <f t="shared" si="216"/>
        <v>0.66666666666666663</v>
      </c>
      <c r="EB515" s="378">
        <f t="shared" si="216"/>
        <v>0.71052631578947367</v>
      </c>
      <c r="EC515" s="378">
        <f t="shared" si="215"/>
        <v>0.5</v>
      </c>
      <c r="ED515" s="378">
        <f t="shared" si="215"/>
        <v>0.66666666666666663</v>
      </c>
      <c r="EE515" s="378">
        <f t="shared" si="215"/>
        <v>0.73333333333333328</v>
      </c>
      <c r="EG515" s="226">
        <v>111</v>
      </c>
      <c r="EH515" s="226">
        <v>66</v>
      </c>
      <c r="EI515" s="226">
        <v>46</v>
      </c>
      <c r="EJ515" s="226">
        <v>27</v>
      </c>
      <c r="EK515" s="226">
        <v>8</v>
      </c>
      <c r="EL515" s="226">
        <v>1168</v>
      </c>
      <c r="EM515" s="226">
        <v>1165</v>
      </c>
      <c r="EN515" s="379">
        <f t="shared" si="196"/>
        <v>0.59459459459459463</v>
      </c>
      <c r="EO515" s="226">
        <f t="shared" si="197"/>
        <v>58.695652173913047</v>
      </c>
      <c r="EP515" s="379">
        <f t="shared" si="198"/>
        <v>7.2072072072072071E-2</v>
      </c>
      <c r="EQ515" s="226">
        <f t="shared" si="199"/>
        <v>6849.3150684931506</v>
      </c>
      <c r="ER515" s="226">
        <f t="shared" si="200"/>
        <v>1931.3304721030042</v>
      </c>
      <c r="ES515" s="292"/>
      <c r="ET515" s="227">
        <v>42</v>
      </c>
      <c r="EU515" s="227">
        <v>27</v>
      </c>
      <c r="EV515" s="227">
        <v>15</v>
      </c>
      <c r="EW515" s="227">
        <v>9</v>
      </c>
      <c r="EX515" s="227">
        <v>7</v>
      </c>
      <c r="EY515" s="227">
        <v>342</v>
      </c>
      <c r="EZ515" s="227">
        <v>338</v>
      </c>
      <c r="FA515" s="380">
        <f t="shared" si="202"/>
        <v>0.6428571428571429</v>
      </c>
      <c r="FB515" s="228">
        <f t="shared" si="203"/>
        <v>60</v>
      </c>
      <c r="FC515" s="380">
        <f t="shared" si="204"/>
        <v>0.16666666666666666</v>
      </c>
      <c r="FD515" s="227">
        <f t="shared" si="205"/>
        <v>20467.83625730994</v>
      </c>
      <c r="FE515" s="227">
        <f t="shared" si="206"/>
        <v>2218.9349112426034</v>
      </c>
      <c r="FF515" s="227">
        <v>15</v>
      </c>
      <c r="FG515" s="228">
        <f t="shared" si="201"/>
        <v>60</v>
      </c>
      <c r="FH515" s="227">
        <v>9</v>
      </c>
      <c r="FI515" s="227">
        <v>15</v>
      </c>
      <c r="FJ515" s="227">
        <v>0</v>
      </c>
      <c r="FK515" s="227">
        <f t="shared" si="193"/>
        <v>6</v>
      </c>
      <c r="FL515" s="227">
        <v>1</v>
      </c>
      <c r="FM515" s="227">
        <f t="shared" si="194"/>
        <v>5</v>
      </c>
      <c r="FZ515" s="229"/>
      <c r="GA515" s="229"/>
      <c r="GB515" s="229"/>
      <c r="GC515" s="229"/>
      <c r="GD515" s="229"/>
    </row>
    <row r="516" spans="1:186" s="368" customFormat="1">
      <c r="A516" s="287" t="s">
        <v>1158</v>
      </c>
      <c r="B516" s="369" t="s">
        <v>1159</v>
      </c>
      <c r="C516" s="287" t="s">
        <v>1222</v>
      </c>
      <c r="D516" s="287" t="s">
        <v>3123</v>
      </c>
      <c r="E516" s="369" t="s">
        <v>1223</v>
      </c>
      <c r="F516" s="287">
        <v>513</v>
      </c>
      <c r="G516" s="392" t="s">
        <v>1284</v>
      </c>
      <c r="H516" s="392" t="s">
        <v>1285</v>
      </c>
      <c r="I516" s="287" t="s">
        <v>1226</v>
      </c>
      <c r="J516" s="392" t="s">
        <v>1227</v>
      </c>
      <c r="K516" s="393" t="s">
        <v>749</v>
      </c>
      <c r="L516" s="286" t="s">
        <v>1227</v>
      </c>
      <c r="M516" s="286" t="s">
        <v>3124</v>
      </c>
      <c r="N516" s="372">
        <v>1</v>
      </c>
      <c r="O516" s="373">
        <v>224</v>
      </c>
      <c r="P516" s="373">
        <v>269</v>
      </c>
      <c r="Q516" s="373">
        <v>1829</v>
      </c>
      <c r="R516" s="373">
        <v>2145</v>
      </c>
      <c r="S516" s="374">
        <v>281</v>
      </c>
      <c r="T516" s="374">
        <v>1909</v>
      </c>
      <c r="U516" s="374">
        <v>2230</v>
      </c>
      <c r="V516" s="374">
        <v>2646</v>
      </c>
      <c r="W516" s="373">
        <v>185</v>
      </c>
      <c r="X516" s="373">
        <v>195</v>
      </c>
      <c r="Y516" s="373">
        <v>1331</v>
      </c>
      <c r="Z516" s="373">
        <v>1560</v>
      </c>
      <c r="AA516" s="374">
        <v>208</v>
      </c>
      <c r="AB516" s="374">
        <v>1413</v>
      </c>
      <c r="AC516" s="374">
        <v>1649</v>
      </c>
      <c r="AD516" s="374">
        <v>1894</v>
      </c>
      <c r="AE516" s="373">
        <v>2</v>
      </c>
      <c r="AF516" s="373">
        <v>2</v>
      </c>
      <c r="AG516" s="373">
        <v>15</v>
      </c>
      <c r="AH516" s="373">
        <v>17</v>
      </c>
      <c r="AI516" s="374">
        <v>3</v>
      </c>
      <c r="AJ516" s="374">
        <v>16</v>
      </c>
      <c r="AK516" s="374">
        <v>18</v>
      </c>
      <c r="AL516" s="374">
        <v>22</v>
      </c>
      <c r="AM516" s="226">
        <v>39</v>
      </c>
      <c r="AN516" s="226">
        <v>73</v>
      </c>
      <c r="AO516" s="226">
        <v>499</v>
      </c>
      <c r="AP516" s="226">
        <v>585</v>
      </c>
      <c r="AQ516" s="227">
        <v>73</v>
      </c>
      <c r="AR516" s="227">
        <v>496</v>
      </c>
      <c r="AS516" s="227">
        <v>582</v>
      </c>
      <c r="AT516" s="227">
        <v>752</v>
      </c>
      <c r="AU516" s="226">
        <v>36</v>
      </c>
      <c r="AV516" s="226">
        <v>67</v>
      </c>
      <c r="AW516" s="226">
        <v>458</v>
      </c>
      <c r="AX516" s="226">
        <v>540</v>
      </c>
      <c r="AY516" s="227">
        <v>54</v>
      </c>
      <c r="AZ516" s="227">
        <v>394</v>
      </c>
      <c r="BA516" s="227">
        <v>464</v>
      </c>
      <c r="BB516" s="227">
        <v>600</v>
      </c>
      <c r="BC516" s="226">
        <f t="shared" si="207"/>
        <v>3</v>
      </c>
      <c r="BD516" s="226">
        <f t="shared" si="207"/>
        <v>-27</v>
      </c>
      <c r="BE516" s="226">
        <f t="shared" si="207"/>
        <v>-54</v>
      </c>
      <c r="BF516" s="226">
        <f t="shared" ref="BF516:BJ576" si="217">AP516-AX516-BN516</f>
        <v>-56</v>
      </c>
      <c r="BG516" s="218">
        <f t="shared" si="217"/>
        <v>17</v>
      </c>
      <c r="BH516" s="218">
        <f t="shared" si="217"/>
        <v>100</v>
      </c>
      <c r="BI516" s="218">
        <f t="shared" si="217"/>
        <v>3</v>
      </c>
      <c r="BJ516" s="218">
        <f t="shared" si="211"/>
        <v>93</v>
      </c>
      <c r="BK516" s="226">
        <f t="shared" si="209"/>
        <v>0</v>
      </c>
      <c r="BL516" s="226">
        <f t="shared" si="209"/>
        <v>33</v>
      </c>
      <c r="BM516" s="226">
        <f t="shared" si="209"/>
        <v>95</v>
      </c>
      <c r="BN516" s="226">
        <f t="shared" si="209"/>
        <v>101</v>
      </c>
      <c r="BO516" s="227">
        <f t="shared" si="209"/>
        <v>2</v>
      </c>
      <c r="BP516" s="227">
        <f t="shared" si="208"/>
        <v>2</v>
      </c>
      <c r="BQ516" s="227">
        <f t="shared" si="208"/>
        <v>115</v>
      </c>
      <c r="BR516" s="227">
        <f t="shared" si="208"/>
        <v>59</v>
      </c>
      <c r="BS516" s="226">
        <v>0</v>
      </c>
      <c r="BT516" s="226">
        <v>33</v>
      </c>
      <c r="BU516" s="226">
        <v>95</v>
      </c>
      <c r="BV516" s="226">
        <v>101</v>
      </c>
      <c r="BW516" s="227">
        <v>2</v>
      </c>
      <c r="BX516" s="227">
        <v>2</v>
      </c>
      <c r="BY516" s="227">
        <v>115</v>
      </c>
      <c r="BZ516" s="227">
        <v>59</v>
      </c>
      <c r="CA516" s="226">
        <v>0</v>
      </c>
      <c r="CB516" s="226">
        <f>IFERROR(VLOOKUP($G516,[12]ITEM!$B$2:$AC$939,26,0),0)</f>
        <v>0</v>
      </c>
      <c r="CC516" s="226">
        <f>IFERROR(VLOOKUP($G516,[12]ITEM!$B$2:$AC$939,27,0),0)</f>
        <v>0</v>
      </c>
      <c r="CD516" s="226">
        <f>IFERROR(VLOOKUP($G516,[12]ITEM!$B$2:$AC$939,28,0),0)</f>
        <v>0</v>
      </c>
      <c r="CE516" s="227">
        <v>0</v>
      </c>
      <c r="CF516" s="227">
        <v>0</v>
      </c>
      <c r="CG516" s="227">
        <v>0</v>
      </c>
      <c r="CH516" s="227">
        <v>0</v>
      </c>
      <c r="CI516" s="375"/>
      <c r="CJ516" s="226">
        <f t="shared" si="214"/>
        <v>4</v>
      </c>
      <c r="CK516" s="226">
        <f t="shared" si="214"/>
        <v>7</v>
      </c>
      <c r="CL516" s="226">
        <f t="shared" si="214"/>
        <v>15</v>
      </c>
      <c r="CM516" s="226">
        <f t="shared" si="214"/>
        <v>17</v>
      </c>
      <c r="CN516" s="227">
        <f t="shared" si="214"/>
        <v>17</v>
      </c>
      <c r="CO516" s="227">
        <f t="shared" si="212"/>
        <v>30.605574509428731</v>
      </c>
      <c r="CP516" s="227">
        <f t="shared" si="212"/>
        <v>31.943231914720506</v>
      </c>
      <c r="CQ516" s="227">
        <f t="shared" si="212"/>
        <v>37.617342192355082</v>
      </c>
      <c r="CR516" s="226">
        <v>1</v>
      </c>
      <c r="CS516" s="226">
        <v>2</v>
      </c>
      <c r="CT516" s="226">
        <v>10</v>
      </c>
      <c r="CU516" s="226">
        <v>12</v>
      </c>
      <c r="CV516" s="227">
        <f t="shared" si="195"/>
        <v>2</v>
      </c>
      <c r="CW516" s="227">
        <f>CV516*(1+('[13]GROWTH (YoY)'!AR516/100))</f>
        <v>13.605574509428731</v>
      </c>
      <c r="CX516" s="227">
        <f>CW516*(1+('[13]GROWTH (YoY)'!AS516/100))</f>
        <v>15.943231914720506</v>
      </c>
      <c r="CY516" s="227">
        <f>CX516*(1+('[13]GROWTH (YoY)'!AT516/100))</f>
        <v>20.617342192355078</v>
      </c>
      <c r="CZ516" s="226">
        <v>3</v>
      </c>
      <c r="DA516" s="226">
        <v>4</v>
      </c>
      <c r="DB516" s="226">
        <v>4</v>
      </c>
      <c r="DC516" s="226">
        <v>4</v>
      </c>
      <c r="DD516" s="227">
        <v>14</v>
      </c>
      <c r="DE516" s="227">
        <v>16</v>
      </c>
      <c r="DF516" s="227">
        <v>15</v>
      </c>
      <c r="DG516" s="227">
        <v>16</v>
      </c>
      <c r="DH516" s="226">
        <v>0</v>
      </c>
      <c r="DI516" s="226">
        <v>1</v>
      </c>
      <c r="DJ516" s="226">
        <v>1</v>
      </c>
      <c r="DK516" s="226">
        <v>1</v>
      </c>
      <c r="DL516" s="227">
        <v>1</v>
      </c>
      <c r="DM516" s="227">
        <v>1</v>
      </c>
      <c r="DN516" s="227">
        <v>1</v>
      </c>
      <c r="DO516" s="227">
        <v>1</v>
      </c>
      <c r="DP516" s="376">
        <f t="shared" si="213"/>
        <v>-1</v>
      </c>
      <c r="DQ516" s="226">
        <f t="shared" si="213"/>
        <v>-34</v>
      </c>
      <c r="DR516" s="226">
        <f t="shared" si="213"/>
        <v>-69</v>
      </c>
      <c r="DS516" s="226">
        <f t="shared" si="210"/>
        <v>-73</v>
      </c>
      <c r="DT516" s="227">
        <f t="shared" si="210"/>
        <v>0</v>
      </c>
      <c r="DU516" s="227">
        <f t="shared" si="210"/>
        <v>69.394425490571265</v>
      </c>
      <c r="DV516" s="227">
        <f t="shared" si="210"/>
        <v>-28.943231914720506</v>
      </c>
      <c r="DW516" s="227">
        <f t="shared" si="210"/>
        <v>55.382657807644918</v>
      </c>
      <c r="DX516" s="377">
        <f t="shared" si="216"/>
        <v>0.8258928571428571</v>
      </c>
      <c r="DY516" s="377">
        <f t="shared" si="216"/>
        <v>0.72490706319702602</v>
      </c>
      <c r="DZ516" s="377">
        <f t="shared" si="216"/>
        <v>0.72772006560962277</v>
      </c>
      <c r="EA516" s="377">
        <f t="shared" si="216"/>
        <v>0.72727272727272729</v>
      </c>
      <c r="EB516" s="378">
        <f t="shared" si="216"/>
        <v>0.74021352313167255</v>
      </c>
      <c r="EC516" s="378">
        <f t="shared" si="215"/>
        <v>0.74017810371922477</v>
      </c>
      <c r="ED516" s="378">
        <f t="shared" si="215"/>
        <v>0.73946188340807173</v>
      </c>
      <c r="EE516" s="378">
        <f t="shared" si="215"/>
        <v>0.71579743008314434</v>
      </c>
      <c r="EG516" s="226">
        <v>225</v>
      </c>
      <c r="EH516" s="226">
        <v>146</v>
      </c>
      <c r="EI516" s="226">
        <v>78</v>
      </c>
      <c r="EJ516" s="226">
        <v>46</v>
      </c>
      <c r="EK516" s="226">
        <v>37</v>
      </c>
      <c r="EL516" s="226">
        <v>2360</v>
      </c>
      <c r="EM516" s="226">
        <v>2298</v>
      </c>
      <c r="EN516" s="379">
        <f t="shared" si="196"/>
        <v>0.64888888888888885</v>
      </c>
      <c r="EO516" s="226">
        <f t="shared" si="197"/>
        <v>58.974358974358978</v>
      </c>
      <c r="EP516" s="379">
        <f t="shared" si="198"/>
        <v>0.16444444444444445</v>
      </c>
      <c r="EQ516" s="226">
        <f t="shared" si="199"/>
        <v>15677.966101694916</v>
      </c>
      <c r="ER516" s="226">
        <f t="shared" si="200"/>
        <v>1668.1172033652454</v>
      </c>
      <c r="ES516" s="292"/>
      <c r="ET516" s="227">
        <v>313</v>
      </c>
      <c r="EU516" s="227">
        <v>192</v>
      </c>
      <c r="EV516" s="227">
        <v>120</v>
      </c>
      <c r="EW516" s="227">
        <v>72</v>
      </c>
      <c r="EX516" s="227">
        <v>51</v>
      </c>
      <c r="EY516" s="227">
        <v>3055</v>
      </c>
      <c r="EZ516" s="227">
        <v>2958</v>
      </c>
      <c r="FA516" s="380">
        <f t="shared" si="202"/>
        <v>0.61341853035143767</v>
      </c>
      <c r="FB516" s="228">
        <f t="shared" si="203"/>
        <v>60</v>
      </c>
      <c r="FC516" s="380">
        <f t="shared" si="204"/>
        <v>0.16293929712460065</v>
      </c>
      <c r="FD516" s="227">
        <f t="shared" si="205"/>
        <v>16693.944353518822</v>
      </c>
      <c r="FE516" s="227">
        <f t="shared" si="206"/>
        <v>2028.3975659229209</v>
      </c>
      <c r="FF516" s="227">
        <v>117</v>
      </c>
      <c r="FG516" s="228">
        <f t="shared" si="201"/>
        <v>60.683760683760681</v>
      </c>
      <c r="FH516" s="227">
        <v>71</v>
      </c>
      <c r="FI516" s="227">
        <v>117</v>
      </c>
      <c r="FJ516" s="227">
        <v>2</v>
      </c>
      <c r="FK516" s="227">
        <f t="shared" ref="FK516:FK579" si="218">FI516-FH516-FJ516</f>
        <v>44</v>
      </c>
      <c r="FL516" s="227">
        <v>6</v>
      </c>
      <c r="FM516" s="227">
        <f t="shared" ref="FM516:FM579" si="219">FK516-FL516</f>
        <v>38</v>
      </c>
      <c r="FZ516" s="229"/>
      <c r="GA516" s="229"/>
      <c r="GB516" s="229"/>
      <c r="GC516" s="229"/>
      <c r="GD516" s="229"/>
    </row>
    <row r="517" spans="1:186" s="368" customFormat="1">
      <c r="A517" s="287" t="s">
        <v>1158</v>
      </c>
      <c r="B517" s="369" t="s">
        <v>1159</v>
      </c>
      <c r="C517" s="287" t="s">
        <v>1222</v>
      </c>
      <c r="D517" s="287" t="s">
        <v>3123</v>
      </c>
      <c r="E517" s="369" t="s">
        <v>1223</v>
      </c>
      <c r="F517" s="287">
        <v>514</v>
      </c>
      <c r="G517" s="392" t="s">
        <v>1286</v>
      </c>
      <c r="H517" s="392" t="s">
        <v>1287</v>
      </c>
      <c r="I517" s="287" t="s">
        <v>1226</v>
      </c>
      <c r="J517" s="392" t="s">
        <v>1227</v>
      </c>
      <c r="K517" s="393" t="s">
        <v>749</v>
      </c>
      <c r="L517" s="286" t="s">
        <v>1227</v>
      </c>
      <c r="M517" s="286" t="s">
        <v>3124</v>
      </c>
      <c r="N517" s="372">
        <v>1</v>
      </c>
      <c r="O517" s="373">
        <v>416</v>
      </c>
      <c r="P517" s="373">
        <v>896</v>
      </c>
      <c r="Q517" s="373">
        <v>292</v>
      </c>
      <c r="R517" s="373">
        <v>440</v>
      </c>
      <c r="S517" s="374">
        <v>938</v>
      </c>
      <c r="T517" s="374">
        <v>305</v>
      </c>
      <c r="U517" s="374">
        <v>458</v>
      </c>
      <c r="V517" s="374">
        <v>1189</v>
      </c>
      <c r="W517" s="373">
        <v>303</v>
      </c>
      <c r="X517" s="373">
        <v>646</v>
      </c>
      <c r="Y517" s="373">
        <v>211</v>
      </c>
      <c r="Z517" s="373">
        <v>317</v>
      </c>
      <c r="AA517" s="374">
        <v>689</v>
      </c>
      <c r="AB517" s="374">
        <v>223</v>
      </c>
      <c r="AC517" s="374">
        <v>335</v>
      </c>
      <c r="AD517" s="374">
        <v>849</v>
      </c>
      <c r="AE517" s="373">
        <v>5</v>
      </c>
      <c r="AF517" s="373">
        <v>8</v>
      </c>
      <c r="AG517" s="373">
        <v>2</v>
      </c>
      <c r="AH517" s="373">
        <v>4</v>
      </c>
      <c r="AI517" s="374">
        <v>8</v>
      </c>
      <c r="AJ517" s="374">
        <v>2</v>
      </c>
      <c r="AK517" s="374">
        <v>4</v>
      </c>
      <c r="AL517" s="374">
        <v>10</v>
      </c>
      <c r="AM517" s="226">
        <v>113</v>
      </c>
      <c r="AN517" s="226">
        <v>250</v>
      </c>
      <c r="AO517" s="226">
        <v>82</v>
      </c>
      <c r="AP517" s="226">
        <v>123</v>
      </c>
      <c r="AQ517" s="227">
        <v>250</v>
      </c>
      <c r="AR517" s="227">
        <v>81</v>
      </c>
      <c r="AS517" s="227">
        <v>122</v>
      </c>
      <c r="AT517" s="227">
        <v>340</v>
      </c>
      <c r="AU517" s="226">
        <v>100</v>
      </c>
      <c r="AV517" s="226">
        <v>201</v>
      </c>
      <c r="AW517" s="226">
        <v>75</v>
      </c>
      <c r="AX517" s="226">
        <v>113</v>
      </c>
      <c r="AY517" s="227">
        <v>170</v>
      </c>
      <c r="AZ517" s="227">
        <v>64</v>
      </c>
      <c r="BA517" s="227">
        <v>96</v>
      </c>
      <c r="BB517" s="227">
        <v>267</v>
      </c>
      <c r="BC517" s="226">
        <f t="shared" ref="BC517:BG580" si="220">AM517-AU517-BK517</f>
        <v>13</v>
      </c>
      <c r="BD517" s="226">
        <f t="shared" si="220"/>
        <v>33</v>
      </c>
      <c r="BE517" s="226">
        <f t="shared" si="220"/>
        <v>-45</v>
      </c>
      <c r="BF517" s="226">
        <f t="shared" si="217"/>
        <v>-41</v>
      </c>
      <c r="BG517" s="218">
        <f t="shared" si="217"/>
        <v>57</v>
      </c>
      <c r="BH517" s="218">
        <f t="shared" si="217"/>
        <v>11</v>
      </c>
      <c r="BI517" s="218">
        <f t="shared" si="217"/>
        <v>20</v>
      </c>
      <c r="BJ517" s="218">
        <f t="shared" si="211"/>
        <v>34</v>
      </c>
      <c r="BK517" s="226">
        <f t="shared" si="209"/>
        <v>0</v>
      </c>
      <c r="BL517" s="226">
        <f t="shared" si="209"/>
        <v>16</v>
      </c>
      <c r="BM517" s="226">
        <f t="shared" si="209"/>
        <v>52</v>
      </c>
      <c r="BN517" s="226">
        <f t="shared" si="209"/>
        <v>51</v>
      </c>
      <c r="BO517" s="227">
        <f t="shared" si="209"/>
        <v>23</v>
      </c>
      <c r="BP517" s="227">
        <f t="shared" si="208"/>
        <v>6</v>
      </c>
      <c r="BQ517" s="227">
        <f t="shared" si="208"/>
        <v>6</v>
      </c>
      <c r="BR517" s="227">
        <f t="shared" si="208"/>
        <v>39</v>
      </c>
      <c r="BS517" s="226">
        <v>0</v>
      </c>
      <c r="BT517" s="226">
        <v>16</v>
      </c>
      <c r="BU517" s="226">
        <v>52</v>
      </c>
      <c r="BV517" s="226">
        <v>51</v>
      </c>
      <c r="BW517" s="227">
        <v>23</v>
      </c>
      <c r="BX517" s="227">
        <v>6</v>
      </c>
      <c r="BY517" s="227">
        <v>6</v>
      </c>
      <c r="BZ517" s="227">
        <v>39</v>
      </c>
      <c r="CA517" s="226">
        <v>0</v>
      </c>
      <c r="CB517" s="226">
        <f>IFERROR(VLOOKUP($G517,[12]ITEM!$B$2:$AC$939,26,0),0)</f>
        <v>0</v>
      </c>
      <c r="CC517" s="226">
        <f>IFERROR(VLOOKUP($G517,[12]ITEM!$B$2:$AC$939,27,0),0)</f>
        <v>0</v>
      </c>
      <c r="CD517" s="226">
        <f>IFERROR(VLOOKUP($G517,[12]ITEM!$B$2:$AC$939,28,0),0)</f>
        <v>0</v>
      </c>
      <c r="CE517" s="227">
        <v>0</v>
      </c>
      <c r="CF517" s="227">
        <v>0</v>
      </c>
      <c r="CG517" s="227">
        <v>0</v>
      </c>
      <c r="CH517" s="227">
        <v>0</v>
      </c>
      <c r="CI517" s="375"/>
      <c r="CJ517" s="226">
        <f t="shared" si="214"/>
        <v>14</v>
      </c>
      <c r="CK517" s="226">
        <f t="shared" si="214"/>
        <v>24</v>
      </c>
      <c r="CL517" s="226">
        <f t="shared" si="214"/>
        <v>15</v>
      </c>
      <c r="CM517" s="226">
        <f t="shared" si="214"/>
        <v>16</v>
      </c>
      <c r="CN517" s="227">
        <f t="shared" si="214"/>
        <v>57</v>
      </c>
      <c r="CO517" s="227">
        <f t="shared" si="212"/>
        <v>62.674684198223773</v>
      </c>
      <c r="CP517" s="227">
        <f t="shared" si="212"/>
        <v>59.510027762093856</v>
      </c>
      <c r="CQ517" s="227">
        <f t="shared" si="212"/>
        <v>63.638301158153027</v>
      </c>
      <c r="CR517" s="226">
        <v>7</v>
      </c>
      <c r="CS517" s="226">
        <v>15</v>
      </c>
      <c r="CT517" s="226">
        <v>5</v>
      </c>
      <c r="CU517" s="226">
        <v>7</v>
      </c>
      <c r="CV517" s="227">
        <f t="shared" ref="CV517:CV580" si="221">AQ517-AY517-BO517-DD517-DL517</f>
        <v>-1</v>
      </c>
      <c r="CW517" s="227">
        <f>CV517*(1+('[13]GROWTH (YoY)'!AR517/100))</f>
        <v>-0.32531580177623054</v>
      </c>
      <c r="CX517" s="227">
        <f>CW517*(1+('[13]GROWTH (YoY)'!AS517/100))</f>
        <v>-0.48997223790614464</v>
      </c>
      <c r="CY517" s="227">
        <f>CX517*(1+('[13]GROWTH (YoY)'!AT517/100))</f>
        <v>-1.3616988418469707</v>
      </c>
      <c r="CZ517" s="226">
        <v>7</v>
      </c>
      <c r="DA517" s="226">
        <v>9</v>
      </c>
      <c r="DB517" s="226">
        <v>10</v>
      </c>
      <c r="DC517" s="226">
        <v>9</v>
      </c>
      <c r="DD517" s="227">
        <v>58</v>
      </c>
      <c r="DE517" s="227">
        <v>63</v>
      </c>
      <c r="DF517" s="227">
        <v>60</v>
      </c>
      <c r="DG517" s="227">
        <v>65</v>
      </c>
      <c r="DH517" s="226">
        <v>0</v>
      </c>
      <c r="DI517" s="226">
        <v>0</v>
      </c>
      <c r="DJ517" s="226">
        <v>0</v>
      </c>
      <c r="DK517" s="226">
        <v>0</v>
      </c>
      <c r="DL517" s="227">
        <v>0</v>
      </c>
      <c r="DM517" s="227">
        <v>0</v>
      </c>
      <c r="DN517" s="227">
        <v>0</v>
      </c>
      <c r="DO517" s="227">
        <v>0</v>
      </c>
      <c r="DP517" s="376">
        <f t="shared" si="213"/>
        <v>-1</v>
      </c>
      <c r="DQ517" s="226">
        <f t="shared" si="213"/>
        <v>9</v>
      </c>
      <c r="DR517" s="226">
        <f t="shared" si="213"/>
        <v>-60</v>
      </c>
      <c r="DS517" s="226">
        <f t="shared" si="210"/>
        <v>-57</v>
      </c>
      <c r="DT517" s="227">
        <f t="shared" si="210"/>
        <v>0</v>
      </c>
      <c r="DU517" s="227">
        <f t="shared" si="210"/>
        <v>-51.674684198223773</v>
      </c>
      <c r="DV517" s="227">
        <f t="shared" si="210"/>
        <v>-39.510027762093856</v>
      </c>
      <c r="DW517" s="227">
        <f t="shared" si="210"/>
        <v>-29.638301158153027</v>
      </c>
      <c r="DX517" s="377">
        <f t="shared" si="216"/>
        <v>0.72836538461538458</v>
      </c>
      <c r="DY517" s="377">
        <f t="shared" si="216"/>
        <v>0.7209821428571429</v>
      </c>
      <c r="DZ517" s="377">
        <f t="shared" si="216"/>
        <v>0.7226027397260274</v>
      </c>
      <c r="EA517" s="377">
        <f t="shared" si="216"/>
        <v>0.72045454545454546</v>
      </c>
      <c r="EB517" s="378">
        <f t="shared" si="216"/>
        <v>0.73454157782515994</v>
      </c>
      <c r="EC517" s="378">
        <f t="shared" si="215"/>
        <v>0.73114754098360657</v>
      </c>
      <c r="ED517" s="378">
        <f t="shared" si="215"/>
        <v>0.73144104803493448</v>
      </c>
      <c r="EE517" s="378">
        <f t="shared" si="215"/>
        <v>0.71404541631623208</v>
      </c>
      <c r="EG517" s="226">
        <v>416</v>
      </c>
      <c r="EH517" s="226">
        <v>257</v>
      </c>
      <c r="EI517" s="226">
        <v>159</v>
      </c>
      <c r="EJ517" s="226">
        <v>101</v>
      </c>
      <c r="EK517" s="226">
        <v>82</v>
      </c>
      <c r="EL517" s="226">
        <v>5605</v>
      </c>
      <c r="EM517" s="226">
        <v>5384</v>
      </c>
      <c r="EN517" s="379">
        <f t="shared" ref="EN517:EN580" si="222">IFERROR(EH517/EG517,0)</f>
        <v>0.61778846153846156</v>
      </c>
      <c r="EO517" s="226">
        <f t="shared" ref="EO517:EO580" si="223">IFERROR((EJ517/EI517)*100,0)</f>
        <v>63.522012578616348</v>
      </c>
      <c r="EP517" s="379">
        <f t="shared" ref="EP517:EP580" si="224">IFERROR(EK517/EG517,0)</f>
        <v>0.19711538461538461</v>
      </c>
      <c r="EQ517" s="226">
        <f t="shared" ref="EQ517:EQ580" si="225">IFERROR((EK517*1000000)/EL517,0)</f>
        <v>14629.794826048172</v>
      </c>
      <c r="ER517" s="226">
        <f t="shared" ref="ER517:ER580" si="226">IFERROR((EJ517*1000000)/EM517/12,0)</f>
        <v>1563.2738979692915</v>
      </c>
      <c r="ES517" s="292"/>
      <c r="ET517" s="227">
        <v>1043</v>
      </c>
      <c r="EU517" s="227">
        <v>654</v>
      </c>
      <c r="EV517" s="227">
        <v>390</v>
      </c>
      <c r="EW517" s="227">
        <v>245</v>
      </c>
      <c r="EX517" s="227">
        <v>173</v>
      </c>
      <c r="EY517" s="227">
        <v>9321</v>
      </c>
      <c r="EZ517" s="227">
        <v>8960</v>
      </c>
      <c r="FA517" s="380">
        <f t="shared" si="202"/>
        <v>0.62703739213806331</v>
      </c>
      <c r="FB517" s="228">
        <f t="shared" si="203"/>
        <v>62.820512820512818</v>
      </c>
      <c r="FC517" s="380">
        <f t="shared" si="204"/>
        <v>0.16586768935762225</v>
      </c>
      <c r="FD517" s="227">
        <f t="shared" si="205"/>
        <v>18560.240317562493</v>
      </c>
      <c r="FE517" s="227">
        <f t="shared" si="206"/>
        <v>2278.6458333333335</v>
      </c>
      <c r="FF517" s="227">
        <v>380</v>
      </c>
      <c r="FG517" s="228">
        <f t="shared" ref="FG517:FG580" si="227">IFERROR((FH517/FF517)*100,0)</f>
        <v>64.21052631578948</v>
      </c>
      <c r="FH517" s="227">
        <v>244</v>
      </c>
      <c r="FI517" s="227">
        <v>380</v>
      </c>
      <c r="FJ517" s="227">
        <v>7</v>
      </c>
      <c r="FK517" s="227">
        <f t="shared" si="218"/>
        <v>129</v>
      </c>
      <c r="FL517" s="227">
        <v>21</v>
      </c>
      <c r="FM517" s="227">
        <f t="shared" si="219"/>
        <v>108</v>
      </c>
      <c r="FZ517" s="229"/>
      <c r="GA517" s="229"/>
      <c r="GB517" s="229"/>
      <c r="GC517" s="229"/>
      <c r="GD517" s="229"/>
    </row>
    <row r="518" spans="1:186" s="368" customFormat="1">
      <c r="A518" s="287" t="s">
        <v>1158</v>
      </c>
      <c r="B518" s="369" t="s">
        <v>1159</v>
      </c>
      <c r="C518" s="287" t="s">
        <v>1222</v>
      </c>
      <c r="D518" s="287" t="s">
        <v>3123</v>
      </c>
      <c r="E518" s="369" t="s">
        <v>1223</v>
      </c>
      <c r="F518" s="287">
        <v>515</v>
      </c>
      <c r="G518" s="392" t="s">
        <v>1288</v>
      </c>
      <c r="H518" s="392" t="s">
        <v>1289</v>
      </c>
      <c r="I518" s="287" t="s">
        <v>1226</v>
      </c>
      <c r="J518" s="392" t="s">
        <v>1227</v>
      </c>
      <c r="K518" s="393" t="s">
        <v>749</v>
      </c>
      <c r="L518" s="286" t="s">
        <v>1227</v>
      </c>
      <c r="M518" s="286" t="s">
        <v>3124</v>
      </c>
      <c r="N518" s="372">
        <v>1</v>
      </c>
      <c r="O518" s="373">
        <v>956</v>
      </c>
      <c r="P518" s="373">
        <v>1443</v>
      </c>
      <c r="Q518" s="373">
        <v>132</v>
      </c>
      <c r="R518" s="373">
        <v>56</v>
      </c>
      <c r="S518" s="374">
        <v>1511</v>
      </c>
      <c r="T518" s="374">
        <v>137</v>
      </c>
      <c r="U518" s="374">
        <v>58</v>
      </c>
      <c r="V518" s="374">
        <v>145</v>
      </c>
      <c r="W518" s="373">
        <v>882</v>
      </c>
      <c r="X518" s="373">
        <v>1040</v>
      </c>
      <c r="Y518" s="373">
        <v>95</v>
      </c>
      <c r="Z518" s="373">
        <v>40</v>
      </c>
      <c r="AA518" s="374">
        <v>1109</v>
      </c>
      <c r="AB518" s="374">
        <v>101</v>
      </c>
      <c r="AC518" s="374">
        <v>43</v>
      </c>
      <c r="AD518" s="374">
        <v>104</v>
      </c>
      <c r="AE518" s="373">
        <v>3</v>
      </c>
      <c r="AF518" s="373">
        <v>13</v>
      </c>
      <c r="AG518" s="373">
        <v>1</v>
      </c>
      <c r="AH518" s="373">
        <v>0</v>
      </c>
      <c r="AI518" s="374">
        <v>13</v>
      </c>
      <c r="AJ518" s="374">
        <v>1</v>
      </c>
      <c r="AK518" s="374">
        <v>0</v>
      </c>
      <c r="AL518" s="374">
        <v>1</v>
      </c>
      <c r="AM518" s="226">
        <v>74</v>
      </c>
      <c r="AN518" s="226">
        <v>403</v>
      </c>
      <c r="AO518" s="226">
        <v>37</v>
      </c>
      <c r="AP518" s="226">
        <v>16</v>
      </c>
      <c r="AQ518" s="227">
        <v>402</v>
      </c>
      <c r="AR518" s="227">
        <v>37</v>
      </c>
      <c r="AS518" s="227">
        <v>16</v>
      </c>
      <c r="AT518" s="227">
        <v>41</v>
      </c>
      <c r="AU518" s="226">
        <v>60</v>
      </c>
      <c r="AV518" s="226">
        <v>327</v>
      </c>
      <c r="AW518" s="226">
        <v>29</v>
      </c>
      <c r="AX518" s="226">
        <v>12</v>
      </c>
      <c r="AY518" s="227">
        <v>313</v>
      </c>
      <c r="AZ518" s="227">
        <v>28</v>
      </c>
      <c r="BA518" s="227">
        <v>12</v>
      </c>
      <c r="BB518" s="227">
        <v>31</v>
      </c>
      <c r="BC518" s="226">
        <f t="shared" si="220"/>
        <v>13</v>
      </c>
      <c r="BD518" s="226">
        <f t="shared" si="220"/>
        <v>58.059840285839272</v>
      </c>
      <c r="BE518" s="226">
        <f t="shared" si="220"/>
        <v>-23.049618445748997</v>
      </c>
      <c r="BF518" s="226">
        <f t="shared" si="217"/>
        <v>-63</v>
      </c>
      <c r="BG518" s="218">
        <f t="shared" si="217"/>
        <v>60</v>
      </c>
      <c r="BH518" s="218">
        <f t="shared" si="217"/>
        <v>2</v>
      </c>
      <c r="BI518" s="218">
        <f t="shared" si="217"/>
        <v>-3</v>
      </c>
      <c r="BJ518" s="218">
        <f t="shared" si="211"/>
        <v>2</v>
      </c>
      <c r="BK518" s="226">
        <f t="shared" si="209"/>
        <v>1</v>
      </c>
      <c r="BL518" s="226">
        <f t="shared" si="209"/>
        <v>17.940159714160728</v>
      </c>
      <c r="BM518" s="226">
        <f t="shared" si="209"/>
        <v>31.049618445748997</v>
      </c>
      <c r="BN518" s="226">
        <f t="shared" si="209"/>
        <v>67</v>
      </c>
      <c r="BO518" s="227">
        <f t="shared" si="209"/>
        <v>29</v>
      </c>
      <c r="BP518" s="227">
        <f t="shared" si="208"/>
        <v>7</v>
      </c>
      <c r="BQ518" s="227">
        <f t="shared" si="208"/>
        <v>7</v>
      </c>
      <c r="BR518" s="227">
        <f t="shared" si="208"/>
        <v>8</v>
      </c>
      <c r="BS518" s="226">
        <v>3</v>
      </c>
      <c r="BT518" s="226">
        <v>24</v>
      </c>
      <c r="BU518" s="226">
        <v>65</v>
      </c>
      <c r="BV518" s="226">
        <v>67</v>
      </c>
      <c r="BW518" s="227">
        <v>29</v>
      </c>
      <c r="BX518" s="227">
        <v>7</v>
      </c>
      <c r="BY518" s="227">
        <v>7</v>
      </c>
      <c r="BZ518" s="227">
        <v>8</v>
      </c>
      <c r="CA518" s="226">
        <v>2</v>
      </c>
      <c r="CB518" s="226">
        <f>IFERROR(VLOOKUP($G518,[12]ITEM!$B$2:$AC$939,26,0),0)</f>
        <v>6.0598402858392717</v>
      </c>
      <c r="CC518" s="226">
        <f>IFERROR(VLOOKUP($G518,[12]ITEM!$B$2:$AC$939,27,0),0)</f>
        <v>33.950381554251003</v>
      </c>
      <c r="CD518" s="226">
        <f>IFERROR(VLOOKUP($G518,[12]ITEM!$B$2:$AC$939,28,0),0)</f>
        <v>0</v>
      </c>
      <c r="CE518" s="227">
        <v>0</v>
      </c>
      <c r="CF518" s="227">
        <v>0</v>
      </c>
      <c r="CG518" s="227">
        <v>0</v>
      </c>
      <c r="CH518" s="227">
        <v>0</v>
      </c>
      <c r="CI518" s="375"/>
      <c r="CJ518" s="226">
        <f t="shared" si="214"/>
        <v>13</v>
      </c>
      <c r="CK518" s="226">
        <f t="shared" si="214"/>
        <v>111</v>
      </c>
      <c r="CL518" s="226">
        <f t="shared" si="214"/>
        <v>28</v>
      </c>
      <c r="CM518" s="226">
        <f t="shared" si="214"/>
        <v>27</v>
      </c>
      <c r="CN518" s="227">
        <f t="shared" si="214"/>
        <v>60</v>
      </c>
      <c r="CO518" s="227">
        <f t="shared" si="212"/>
        <v>67.908093597461686</v>
      </c>
      <c r="CP518" s="227">
        <f t="shared" si="212"/>
        <v>68.534638051384078</v>
      </c>
      <c r="CQ518" s="227">
        <f t="shared" si="212"/>
        <v>72.773396057078983</v>
      </c>
      <c r="CR518" s="226">
        <v>15</v>
      </c>
      <c r="CS518" s="226">
        <v>82</v>
      </c>
      <c r="CT518" s="226">
        <v>7</v>
      </c>
      <c r="CU518" s="226">
        <v>3</v>
      </c>
      <c r="CV518" s="227">
        <f t="shared" si="221"/>
        <v>-12</v>
      </c>
      <c r="CW518" s="227">
        <f>CV518*(1+('[13]GROWTH (YoY)'!AR518/100))</f>
        <v>-1.0919064025383198</v>
      </c>
      <c r="CX518" s="227">
        <f>CW518*(1+('[13]GROWTH (YoY)'!AS518/100))</f>
        <v>-0.46536194861592295</v>
      </c>
      <c r="CY518" s="227">
        <f>CX518*(1+('[13]GROWTH (YoY)'!AT518/100))</f>
        <v>-1.2266039429210145</v>
      </c>
      <c r="CZ518" s="226">
        <v>5</v>
      </c>
      <c r="DA518" s="226">
        <v>6</v>
      </c>
      <c r="DB518" s="226">
        <v>7</v>
      </c>
      <c r="DC518" s="226">
        <v>7</v>
      </c>
      <c r="DD518" s="227">
        <v>50</v>
      </c>
      <c r="DE518" s="227">
        <v>55</v>
      </c>
      <c r="DF518" s="227">
        <v>52</v>
      </c>
      <c r="DG518" s="227">
        <v>57</v>
      </c>
      <c r="DH518" s="226">
        <v>-7</v>
      </c>
      <c r="DI518" s="226">
        <v>23</v>
      </c>
      <c r="DJ518" s="226">
        <v>14</v>
      </c>
      <c r="DK518" s="226">
        <v>17</v>
      </c>
      <c r="DL518" s="227">
        <v>22</v>
      </c>
      <c r="DM518" s="227">
        <v>14</v>
      </c>
      <c r="DN518" s="227">
        <v>17</v>
      </c>
      <c r="DO518" s="227">
        <v>17</v>
      </c>
      <c r="DP518" s="376">
        <f t="shared" si="213"/>
        <v>0</v>
      </c>
      <c r="DQ518" s="226">
        <f t="shared" si="213"/>
        <v>-52.940159714160728</v>
      </c>
      <c r="DR518" s="226">
        <f t="shared" si="213"/>
        <v>-51.049618445748997</v>
      </c>
      <c r="DS518" s="226">
        <f t="shared" si="210"/>
        <v>-90</v>
      </c>
      <c r="DT518" s="227">
        <f t="shared" si="210"/>
        <v>0</v>
      </c>
      <c r="DU518" s="227">
        <f t="shared" si="210"/>
        <v>-65.908093597461686</v>
      </c>
      <c r="DV518" s="227">
        <f t="shared" si="210"/>
        <v>-71.534638051384078</v>
      </c>
      <c r="DW518" s="227">
        <f t="shared" si="210"/>
        <v>-70.773396057078983</v>
      </c>
      <c r="DX518" s="377">
        <f t="shared" si="216"/>
        <v>0.92259414225941427</v>
      </c>
      <c r="DY518" s="377">
        <f t="shared" si="216"/>
        <v>0.72072072072072069</v>
      </c>
      <c r="DZ518" s="377">
        <f t="shared" si="216"/>
        <v>0.71969696969696972</v>
      </c>
      <c r="EA518" s="377">
        <f t="shared" si="216"/>
        <v>0.7142857142857143</v>
      </c>
      <c r="EB518" s="378">
        <f t="shared" si="216"/>
        <v>0.73395102581072136</v>
      </c>
      <c r="EC518" s="378">
        <f t="shared" si="215"/>
        <v>0.73722627737226276</v>
      </c>
      <c r="ED518" s="378">
        <f t="shared" si="215"/>
        <v>0.74137931034482762</v>
      </c>
      <c r="EE518" s="378">
        <f t="shared" si="215"/>
        <v>0.71724137931034482</v>
      </c>
      <c r="EG518" s="226">
        <v>956</v>
      </c>
      <c r="EH518" s="226">
        <v>591</v>
      </c>
      <c r="EI518" s="226">
        <v>365</v>
      </c>
      <c r="EJ518" s="226">
        <v>224</v>
      </c>
      <c r="EK518" s="226">
        <v>241</v>
      </c>
      <c r="EL518" s="226">
        <v>12054</v>
      </c>
      <c r="EM518" s="226">
        <v>11619</v>
      </c>
      <c r="EN518" s="379">
        <f t="shared" si="222"/>
        <v>0.61820083682008364</v>
      </c>
      <c r="EO518" s="226">
        <f t="shared" si="223"/>
        <v>61.369863013698634</v>
      </c>
      <c r="EP518" s="379">
        <f t="shared" si="224"/>
        <v>0.252092050209205</v>
      </c>
      <c r="EQ518" s="226">
        <f t="shared" si="225"/>
        <v>19993.36319893811</v>
      </c>
      <c r="ER518" s="226">
        <f t="shared" si="226"/>
        <v>1606.5639613277106</v>
      </c>
      <c r="ES518" s="292"/>
      <c r="ET518" s="227">
        <v>1680</v>
      </c>
      <c r="EU518" s="227">
        <v>1033</v>
      </c>
      <c r="EV518" s="227">
        <v>647</v>
      </c>
      <c r="EW518" s="227">
        <v>365</v>
      </c>
      <c r="EX518" s="227">
        <v>290</v>
      </c>
      <c r="EY518" s="227">
        <v>13758</v>
      </c>
      <c r="EZ518" s="227">
        <v>13381</v>
      </c>
      <c r="FA518" s="380">
        <f t="shared" si="202"/>
        <v>0.61488095238095242</v>
      </c>
      <c r="FB518" s="228">
        <f t="shared" si="203"/>
        <v>56.414219474497685</v>
      </c>
      <c r="FC518" s="380">
        <f t="shared" si="204"/>
        <v>0.17261904761904762</v>
      </c>
      <c r="FD518" s="227">
        <f t="shared" si="205"/>
        <v>21078.645151911616</v>
      </c>
      <c r="FE518" s="227">
        <f t="shared" si="206"/>
        <v>2273.1235831900954</v>
      </c>
      <c r="FF518" s="227">
        <v>468</v>
      </c>
      <c r="FG518" s="228">
        <f t="shared" si="227"/>
        <v>77.777777777777786</v>
      </c>
      <c r="FH518" s="227">
        <v>364</v>
      </c>
      <c r="FI518" s="227">
        <v>468</v>
      </c>
      <c r="FJ518" s="227">
        <v>8</v>
      </c>
      <c r="FK518" s="227">
        <f t="shared" si="218"/>
        <v>96</v>
      </c>
      <c r="FL518" s="227">
        <v>37</v>
      </c>
      <c r="FM518" s="227">
        <f t="shared" si="219"/>
        <v>59</v>
      </c>
      <c r="FZ518" s="229"/>
      <c r="GA518" s="229"/>
      <c r="GB518" s="229"/>
      <c r="GC518" s="229"/>
      <c r="GD518" s="229"/>
    </row>
    <row r="519" spans="1:186" s="368" customFormat="1">
      <c r="A519" s="287" t="s">
        <v>1158</v>
      </c>
      <c r="B519" s="369" t="s">
        <v>1159</v>
      </c>
      <c r="C519" s="287" t="s">
        <v>1222</v>
      </c>
      <c r="D519" s="287" t="s">
        <v>3123</v>
      </c>
      <c r="E519" s="369" t="s">
        <v>1223</v>
      </c>
      <c r="F519" s="287">
        <v>516</v>
      </c>
      <c r="G519" s="392" t="s">
        <v>1290</v>
      </c>
      <c r="H519" s="392" t="s">
        <v>1291</v>
      </c>
      <c r="I519" s="287" t="s">
        <v>1226</v>
      </c>
      <c r="J519" s="392" t="s">
        <v>1227</v>
      </c>
      <c r="K519" s="393" t="s">
        <v>749</v>
      </c>
      <c r="L519" s="286" t="s">
        <v>1227</v>
      </c>
      <c r="M519" s="286" t="s">
        <v>3124</v>
      </c>
      <c r="N519" s="372">
        <v>1</v>
      </c>
      <c r="O519" s="373">
        <v>457</v>
      </c>
      <c r="P519" s="373">
        <v>615</v>
      </c>
      <c r="Q519" s="373">
        <v>78</v>
      </c>
      <c r="R519" s="373">
        <v>245</v>
      </c>
      <c r="S519" s="374">
        <v>644</v>
      </c>
      <c r="T519" s="374">
        <v>81</v>
      </c>
      <c r="U519" s="374">
        <v>255</v>
      </c>
      <c r="V519" s="374">
        <v>142</v>
      </c>
      <c r="W519" s="373">
        <v>278</v>
      </c>
      <c r="X519" s="373">
        <v>399</v>
      </c>
      <c r="Y519" s="373">
        <v>50</v>
      </c>
      <c r="Z519" s="373">
        <v>159</v>
      </c>
      <c r="AA519" s="374">
        <v>425</v>
      </c>
      <c r="AB519" s="374">
        <v>53</v>
      </c>
      <c r="AC519" s="374">
        <v>168</v>
      </c>
      <c r="AD519" s="374">
        <v>101</v>
      </c>
      <c r="AE519" s="373">
        <v>8</v>
      </c>
      <c r="AF519" s="373">
        <v>5</v>
      </c>
      <c r="AG519" s="373">
        <v>1</v>
      </c>
      <c r="AH519" s="373">
        <v>2</v>
      </c>
      <c r="AI519" s="374">
        <v>5</v>
      </c>
      <c r="AJ519" s="374">
        <v>1</v>
      </c>
      <c r="AK519" s="374">
        <v>2</v>
      </c>
      <c r="AL519" s="374">
        <v>1</v>
      </c>
      <c r="AM519" s="226">
        <v>179</v>
      </c>
      <c r="AN519" s="226">
        <v>216</v>
      </c>
      <c r="AO519" s="226">
        <v>27</v>
      </c>
      <c r="AP519" s="226">
        <v>86</v>
      </c>
      <c r="AQ519" s="227">
        <v>219</v>
      </c>
      <c r="AR519" s="227">
        <v>28</v>
      </c>
      <c r="AS519" s="227">
        <v>87</v>
      </c>
      <c r="AT519" s="227">
        <v>40</v>
      </c>
      <c r="AU519" s="226">
        <v>123</v>
      </c>
      <c r="AV519" s="226">
        <v>143</v>
      </c>
      <c r="AW519" s="226">
        <v>19</v>
      </c>
      <c r="AX519" s="226">
        <v>61</v>
      </c>
      <c r="AY519" s="227">
        <v>145</v>
      </c>
      <c r="AZ519" s="227">
        <v>20</v>
      </c>
      <c r="BA519" s="227">
        <v>62</v>
      </c>
      <c r="BB519" s="227">
        <v>29</v>
      </c>
      <c r="BC519" s="226">
        <f t="shared" si="220"/>
        <v>55</v>
      </c>
      <c r="BD519" s="226">
        <f t="shared" si="220"/>
        <v>69.065149355617805</v>
      </c>
      <c r="BE519" s="226">
        <f t="shared" si="220"/>
        <v>6.6667496211717996</v>
      </c>
      <c r="BF519" s="226">
        <f t="shared" si="217"/>
        <v>5</v>
      </c>
      <c r="BG519" s="218">
        <f t="shared" si="217"/>
        <v>66</v>
      </c>
      <c r="BH519" s="218">
        <f t="shared" si="217"/>
        <v>5</v>
      </c>
      <c r="BI519" s="218">
        <f t="shared" si="217"/>
        <v>3</v>
      </c>
      <c r="BJ519" s="218">
        <f t="shared" si="211"/>
        <v>8</v>
      </c>
      <c r="BK519" s="226">
        <f t="shared" si="209"/>
        <v>1</v>
      </c>
      <c r="BL519" s="226">
        <f t="shared" si="209"/>
        <v>3.9348506443821929</v>
      </c>
      <c r="BM519" s="226">
        <f t="shared" si="209"/>
        <v>1.3332503788282004</v>
      </c>
      <c r="BN519" s="226">
        <f t="shared" si="209"/>
        <v>20</v>
      </c>
      <c r="BO519" s="227">
        <f t="shared" si="209"/>
        <v>8</v>
      </c>
      <c r="BP519" s="227">
        <f t="shared" si="208"/>
        <v>3</v>
      </c>
      <c r="BQ519" s="227">
        <f t="shared" si="208"/>
        <v>22</v>
      </c>
      <c r="BR519" s="227">
        <f t="shared" si="208"/>
        <v>3</v>
      </c>
      <c r="BS519" s="226">
        <v>2</v>
      </c>
      <c r="BT519" s="226">
        <v>7</v>
      </c>
      <c r="BU519" s="226">
        <v>19</v>
      </c>
      <c r="BV519" s="226">
        <v>20</v>
      </c>
      <c r="BW519" s="227">
        <v>8</v>
      </c>
      <c r="BX519" s="227">
        <v>3</v>
      </c>
      <c r="BY519" s="227">
        <v>22</v>
      </c>
      <c r="BZ519" s="227">
        <v>3</v>
      </c>
      <c r="CA519" s="226">
        <v>1</v>
      </c>
      <c r="CB519" s="226">
        <f>IFERROR(VLOOKUP($G519,[12]ITEM!$B$2:$AC$939,26,0),0)</f>
        <v>3.0651493556178071</v>
      </c>
      <c r="CC519" s="226">
        <f>IFERROR(VLOOKUP($G519,[12]ITEM!$B$2:$AC$939,27,0),0)</f>
        <v>17.6667496211718</v>
      </c>
      <c r="CD519" s="226">
        <f>IFERROR(VLOOKUP($G519,[12]ITEM!$B$2:$AC$939,28,0),0)</f>
        <v>0</v>
      </c>
      <c r="CE519" s="227">
        <v>0</v>
      </c>
      <c r="CF519" s="227">
        <v>0</v>
      </c>
      <c r="CG519" s="227">
        <v>0</v>
      </c>
      <c r="CH519" s="227">
        <v>0</v>
      </c>
      <c r="CI519" s="375"/>
      <c r="CJ519" s="226">
        <f t="shared" si="214"/>
        <v>55</v>
      </c>
      <c r="CK519" s="226">
        <f t="shared" si="214"/>
        <v>75</v>
      </c>
      <c r="CL519" s="226">
        <f t="shared" si="214"/>
        <v>48</v>
      </c>
      <c r="CM519" s="226">
        <f t="shared" si="214"/>
        <v>58</v>
      </c>
      <c r="CN519" s="227">
        <f t="shared" si="214"/>
        <v>66</v>
      </c>
      <c r="CO519" s="227">
        <f t="shared" si="212"/>
        <v>92.35697647220961</v>
      </c>
      <c r="CP519" s="227">
        <f t="shared" si="212"/>
        <v>82.654961800287722</v>
      </c>
      <c r="CQ519" s="227">
        <f t="shared" si="212"/>
        <v>95.135047651088357</v>
      </c>
      <c r="CR519" s="226">
        <v>29</v>
      </c>
      <c r="CS519" s="226">
        <v>35</v>
      </c>
      <c r="CT519" s="226">
        <v>4</v>
      </c>
      <c r="CU519" s="226">
        <v>14</v>
      </c>
      <c r="CV519" s="227">
        <f t="shared" si="221"/>
        <v>-21</v>
      </c>
      <c r="CW519" s="227">
        <f>CV519*(1+('[13]GROWTH (YoY)'!AR519/100))</f>
        <v>-2.6430235277903846</v>
      </c>
      <c r="CX519" s="227">
        <f>CW519*(1+('[13]GROWTH (YoY)'!AS519/100))</f>
        <v>-8.3450381997122758</v>
      </c>
      <c r="CY519" s="227">
        <f>CX519*(1+('[13]GROWTH (YoY)'!AT519/100))</f>
        <v>-3.8649523489116424</v>
      </c>
      <c r="CZ519" s="226">
        <v>14</v>
      </c>
      <c r="DA519" s="226">
        <v>20</v>
      </c>
      <c r="DB519" s="226">
        <v>22</v>
      </c>
      <c r="DC519" s="226">
        <v>21</v>
      </c>
      <c r="DD519" s="227">
        <v>67</v>
      </c>
      <c r="DE519" s="227">
        <v>73</v>
      </c>
      <c r="DF519" s="227">
        <v>69</v>
      </c>
      <c r="DG519" s="227">
        <v>76</v>
      </c>
      <c r="DH519" s="226">
        <v>12</v>
      </c>
      <c r="DI519" s="226">
        <v>20</v>
      </c>
      <c r="DJ519" s="226">
        <v>22</v>
      </c>
      <c r="DK519" s="226">
        <v>23</v>
      </c>
      <c r="DL519" s="227">
        <v>20</v>
      </c>
      <c r="DM519" s="227">
        <v>22</v>
      </c>
      <c r="DN519" s="227">
        <v>22</v>
      </c>
      <c r="DO519" s="227">
        <v>23</v>
      </c>
      <c r="DP519" s="376">
        <f t="shared" si="213"/>
        <v>0</v>
      </c>
      <c r="DQ519" s="226">
        <f t="shared" si="213"/>
        <v>-5.9348506443821947</v>
      </c>
      <c r="DR519" s="226">
        <f t="shared" si="213"/>
        <v>-41.333250378828197</v>
      </c>
      <c r="DS519" s="226">
        <f t="shared" si="210"/>
        <v>-53</v>
      </c>
      <c r="DT519" s="227">
        <f t="shared" si="210"/>
        <v>0</v>
      </c>
      <c r="DU519" s="227">
        <f t="shared" si="210"/>
        <v>-87.35697647220961</v>
      </c>
      <c r="DV519" s="227">
        <f t="shared" si="210"/>
        <v>-79.654961800287722</v>
      </c>
      <c r="DW519" s="227">
        <f t="shared" si="210"/>
        <v>-87.135047651088357</v>
      </c>
      <c r="DX519" s="377">
        <f t="shared" si="216"/>
        <v>0.60831509846827136</v>
      </c>
      <c r="DY519" s="377">
        <f t="shared" si="216"/>
        <v>0.64878048780487807</v>
      </c>
      <c r="DZ519" s="377">
        <f t="shared" si="216"/>
        <v>0.64102564102564108</v>
      </c>
      <c r="EA519" s="377">
        <f t="shared" si="216"/>
        <v>0.6489795918367347</v>
      </c>
      <c r="EB519" s="378">
        <f t="shared" si="216"/>
        <v>0.65993788819875776</v>
      </c>
      <c r="EC519" s="378">
        <f t="shared" si="215"/>
        <v>0.65432098765432101</v>
      </c>
      <c r="ED519" s="378">
        <f t="shared" si="215"/>
        <v>0.6588235294117647</v>
      </c>
      <c r="EE519" s="378">
        <f t="shared" si="215"/>
        <v>0.71126760563380287</v>
      </c>
      <c r="EG519" s="226">
        <v>458</v>
      </c>
      <c r="EH519" s="226">
        <v>279</v>
      </c>
      <c r="EI519" s="226">
        <v>179</v>
      </c>
      <c r="EJ519" s="226">
        <v>116</v>
      </c>
      <c r="EK519" s="226">
        <v>57</v>
      </c>
      <c r="EL519" s="226">
        <v>7014</v>
      </c>
      <c r="EM519" s="226">
        <v>6571</v>
      </c>
      <c r="EN519" s="379">
        <f t="shared" si="222"/>
        <v>0.60917030567685593</v>
      </c>
      <c r="EO519" s="226">
        <f t="shared" si="223"/>
        <v>64.80446927374301</v>
      </c>
      <c r="EP519" s="379">
        <f t="shared" si="224"/>
        <v>0.12445414847161572</v>
      </c>
      <c r="EQ519" s="226">
        <f t="shared" si="225"/>
        <v>8126.6039349871689</v>
      </c>
      <c r="ER519" s="226">
        <f t="shared" si="226"/>
        <v>1471.1104347384974</v>
      </c>
      <c r="ES519" s="292"/>
      <c r="ET519" s="227">
        <v>715</v>
      </c>
      <c r="EU519" s="227">
        <v>453</v>
      </c>
      <c r="EV519" s="227">
        <v>263</v>
      </c>
      <c r="EW519" s="227">
        <v>171</v>
      </c>
      <c r="EX519" s="227">
        <v>89</v>
      </c>
      <c r="EY519" s="227">
        <v>7205</v>
      </c>
      <c r="EZ519" s="227">
        <v>6777</v>
      </c>
      <c r="FA519" s="380">
        <f t="shared" si="202"/>
        <v>0.63356643356643361</v>
      </c>
      <c r="FB519" s="228">
        <f t="shared" si="203"/>
        <v>65.019011406844101</v>
      </c>
      <c r="FC519" s="380">
        <f t="shared" si="204"/>
        <v>0.12447552447552447</v>
      </c>
      <c r="FD519" s="227">
        <f t="shared" si="205"/>
        <v>12352.532963219986</v>
      </c>
      <c r="FE519" s="227">
        <f t="shared" si="206"/>
        <v>2102.7003098716245</v>
      </c>
      <c r="FF519" s="227">
        <v>256</v>
      </c>
      <c r="FG519" s="228">
        <f t="shared" si="227"/>
        <v>66.40625</v>
      </c>
      <c r="FH519" s="227">
        <v>170</v>
      </c>
      <c r="FI519" s="227">
        <v>256</v>
      </c>
      <c r="FJ519" s="227">
        <v>3</v>
      </c>
      <c r="FK519" s="227">
        <f t="shared" si="218"/>
        <v>83</v>
      </c>
      <c r="FL519" s="227">
        <v>14</v>
      </c>
      <c r="FM519" s="227">
        <f t="shared" si="219"/>
        <v>69</v>
      </c>
      <c r="FZ519" s="229"/>
      <c r="GA519" s="229"/>
      <c r="GB519" s="229"/>
      <c r="GC519" s="229"/>
      <c r="GD519" s="229"/>
    </row>
    <row r="520" spans="1:186" s="368" customFormat="1">
      <c r="A520" s="287" t="s">
        <v>1158</v>
      </c>
      <c r="B520" s="369" t="s">
        <v>1159</v>
      </c>
      <c r="C520" s="287" t="s">
        <v>1222</v>
      </c>
      <c r="D520" s="287" t="s">
        <v>3123</v>
      </c>
      <c r="E520" s="369" t="s">
        <v>1223</v>
      </c>
      <c r="F520" s="287">
        <v>517</v>
      </c>
      <c r="G520" s="392" t="s">
        <v>1292</v>
      </c>
      <c r="H520" s="392" t="s">
        <v>1293</v>
      </c>
      <c r="I520" s="287" t="s">
        <v>1226</v>
      </c>
      <c r="J520" s="392" t="s">
        <v>1227</v>
      </c>
      <c r="K520" s="393" t="s">
        <v>749</v>
      </c>
      <c r="L520" s="286" t="s">
        <v>1227</v>
      </c>
      <c r="M520" s="286" t="s">
        <v>3124</v>
      </c>
      <c r="N520" s="372">
        <v>1</v>
      </c>
      <c r="O520" s="373">
        <v>54</v>
      </c>
      <c r="P520" s="373">
        <v>56</v>
      </c>
      <c r="Q520" s="373">
        <v>2</v>
      </c>
      <c r="R520" s="373">
        <v>281</v>
      </c>
      <c r="S520" s="374">
        <v>59</v>
      </c>
      <c r="T520" s="374">
        <v>2</v>
      </c>
      <c r="U520" s="374">
        <v>293</v>
      </c>
      <c r="V520" s="374">
        <v>255</v>
      </c>
      <c r="W520" s="373">
        <v>46</v>
      </c>
      <c r="X520" s="373">
        <v>41</v>
      </c>
      <c r="Y520" s="373">
        <v>1</v>
      </c>
      <c r="Z520" s="373">
        <v>206</v>
      </c>
      <c r="AA520" s="374">
        <v>44</v>
      </c>
      <c r="AB520" s="374">
        <v>1</v>
      </c>
      <c r="AC520" s="374">
        <v>218</v>
      </c>
      <c r="AD520" s="374">
        <v>182</v>
      </c>
      <c r="AE520" s="373">
        <v>0</v>
      </c>
      <c r="AF520" s="373">
        <v>0</v>
      </c>
      <c r="AG520" s="373">
        <v>0</v>
      </c>
      <c r="AH520" s="373">
        <v>2</v>
      </c>
      <c r="AI520" s="374">
        <v>1</v>
      </c>
      <c r="AJ520" s="374">
        <v>0</v>
      </c>
      <c r="AK520" s="374">
        <v>2</v>
      </c>
      <c r="AL520" s="374">
        <v>2</v>
      </c>
      <c r="AM520" s="226">
        <v>9</v>
      </c>
      <c r="AN520" s="226">
        <v>15</v>
      </c>
      <c r="AO520" s="226">
        <v>0</v>
      </c>
      <c r="AP520" s="226">
        <v>75</v>
      </c>
      <c r="AQ520" s="227">
        <v>15</v>
      </c>
      <c r="AR520" s="227">
        <v>0</v>
      </c>
      <c r="AS520" s="227">
        <v>75</v>
      </c>
      <c r="AT520" s="227">
        <v>73</v>
      </c>
      <c r="AU520" s="226">
        <v>6</v>
      </c>
      <c r="AV520" s="226">
        <v>9</v>
      </c>
      <c r="AW520" s="226">
        <v>0</v>
      </c>
      <c r="AX520" s="226">
        <v>47</v>
      </c>
      <c r="AY520" s="227">
        <v>9</v>
      </c>
      <c r="AZ520" s="227">
        <v>0</v>
      </c>
      <c r="BA520" s="227">
        <v>46</v>
      </c>
      <c r="BB520" s="227">
        <v>45</v>
      </c>
      <c r="BC520" s="226">
        <f t="shared" si="220"/>
        <v>3</v>
      </c>
      <c r="BD520" s="226">
        <f t="shared" si="220"/>
        <v>5</v>
      </c>
      <c r="BE520" s="226">
        <f t="shared" si="220"/>
        <v>-3</v>
      </c>
      <c r="BF520" s="226">
        <f t="shared" si="217"/>
        <v>25</v>
      </c>
      <c r="BG520" s="218">
        <f t="shared" si="217"/>
        <v>4</v>
      </c>
      <c r="BH520" s="218">
        <f t="shared" si="217"/>
        <v>-1</v>
      </c>
      <c r="BI520" s="218">
        <f t="shared" si="217"/>
        <v>25</v>
      </c>
      <c r="BJ520" s="218">
        <f t="shared" si="211"/>
        <v>25</v>
      </c>
      <c r="BK520" s="226">
        <f t="shared" si="209"/>
        <v>0</v>
      </c>
      <c r="BL520" s="226">
        <f t="shared" si="209"/>
        <v>1</v>
      </c>
      <c r="BM520" s="226">
        <f t="shared" si="209"/>
        <v>3</v>
      </c>
      <c r="BN520" s="226">
        <f t="shared" si="209"/>
        <v>3</v>
      </c>
      <c r="BO520" s="227">
        <f t="shared" si="209"/>
        <v>2</v>
      </c>
      <c r="BP520" s="227">
        <f t="shared" si="208"/>
        <v>1</v>
      </c>
      <c r="BQ520" s="227">
        <f t="shared" si="208"/>
        <v>4</v>
      </c>
      <c r="BR520" s="227">
        <f t="shared" si="208"/>
        <v>3</v>
      </c>
      <c r="BS520" s="226">
        <v>0</v>
      </c>
      <c r="BT520" s="226">
        <v>1</v>
      </c>
      <c r="BU520" s="226">
        <v>3</v>
      </c>
      <c r="BV520" s="226">
        <v>3</v>
      </c>
      <c r="BW520" s="227">
        <v>2</v>
      </c>
      <c r="BX520" s="227">
        <v>1</v>
      </c>
      <c r="BY520" s="227">
        <v>4</v>
      </c>
      <c r="BZ520" s="227">
        <v>3</v>
      </c>
      <c r="CA520" s="226">
        <v>0</v>
      </c>
      <c r="CB520" s="226">
        <f>IFERROR(VLOOKUP($G520,[12]ITEM!$B$2:$AC$939,26,0),0)</f>
        <v>0</v>
      </c>
      <c r="CC520" s="226">
        <f>IFERROR(VLOOKUP($G520,[12]ITEM!$B$2:$AC$939,27,0),0)</f>
        <v>0</v>
      </c>
      <c r="CD520" s="226">
        <f>IFERROR(VLOOKUP($G520,[12]ITEM!$B$2:$AC$939,28,0),0)</f>
        <v>0</v>
      </c>
      <c r="CE520" s="227">
        <v>0</v>
      </c>
      <c r="CF520" s="227">
        <v>0</v>
      </c>
      <c r="CG520" s="227">
        <v>0</v>
      </c>
      <c r="CH520" s="227">
        <v>0</v>
      </c>
      <c r="CI520" s="375"/>
      <c r="CJ520" s="226">
        <f t="shared" si="214"/>
        <v>2</v>
      </c>
      <c r="CK520" s="226">
        <f t="shared" si="214"/>
        <v>11</v>
      </c>
      <c r="CL520" s="226">
        <f t="shared" si="214"/>
        <v>-6</v>
      </c>
      <c r="CM520" s="226">
        <f t="shared" si="214"/>
        <v>66</v>
      </c>
      <c r="CN520" s="227">
        <f t="shared" si="214"/>
        <v>4</v>
      </c>
      <c r="CO520" s="227">
        <f t="shared" si="212"/>
        <v>6.1356478280802484E-2</v>
      </c>
      <c r="CP520" s="227">
        <f t="shared" si="212"/>
        <v>10.048922627737044</v>
      </c>
      <c r="CQ520" s="227">
        <f t="shared" si="212"/>
        <v>10.825168657924626</v>
      </c>
      <c r="CR520" s="226">
        <v>8</v>
      </c>
      <c r="CS520" s="226">
        <v>14</v>
      </c>
      <c r="CT520" s="226">
        <v>0</v>
      </c>
      <c r="CU520" s="226">
        <v>71</v>
      </c>
      <c r="CV520" s="227">
        <f t="shared" si="221"/>
        <v>2</v>
      </c>
      <c r="CW520" s="227">
        <f>CV520*(1+('[13]GROWTH (YoY)'!AR520/100))</f>
        <v>6.1356478280802484E-2</v>
      </c>
      <c r="CX520" s="227">
        <f>CW520*(1+('[13]GROWTH (YoY)'!AS520/100))</f>
        <v>10.048922627737044</v>
      </c>
      <c r="CY520" s="227">
        <f>CX520*(1+('[13]GROWTH (YoY)'!AT520/100))</f>
        <v>9.8251686579246265</v>
      </c>
      <c r="CZ520" s="226">
        <v>0</v>
      </c>
      <c r="DA520" s="226">
        <v>0</v>
      </c>
      <c r="DB520" s="226">
        <v>0</v>
      </c>
      <c r="DC520" s="226">
        <v>0</v>
      </c>
      <c r="DD520" s="227">
        <v>5</v>
      </c>
      <c r="DE520" s="227">
        <v>5</v>
      </c>
      <c r="DF520" s="227">
        <v>5</v>
      </c>
      <c r="DG520" s="227">
        <v>6</v>
      </c>
      <c r="DH520" s="226">
        <v>-6</v>
      </c>
      <c r="DI520" s="226">
        <v>-3</v>
      </c>
      <c r="DJ520" s="226">
        <v>-6</v>
      </c>
      <c r="DK520" s="226">
        <v>-5</v>
      </c>
      <c r="DL520" s="227">
        <v>-3</v>
      </c>
      <c r="DM520" s="227">
        <v>-5</v>
      </c>
      <c r="DN520" s="227">
        <v>-5</v>
      </c>
      <c r="DO520" s="227">
        <v>-5</v>
      </c>
      <c r="DP520" s="376">
        <f t="shared" si="213"/>
        <v>1</v>
      </c>
      <c r="DQ520" s="226">
        <f t="shared" si="213"/>
        <v>-6</v>
      </c>
      <c r="DR520" s="226">
        <f t="shared" si="213"/>
        <v>3</v>
      </c>
      <c r="DS520" s="226">
        <f t="shared" si="210"/>
        <v>-41</v>
      </c>
      <c r="DT520" s="227">
        <f t="shared" si="210"/>
        <v>0</v>
      </c>
      <c r="DU520" s="227">
        <f t="shared" si="210"/>
        <v>-1.0613564782808025</v>
      </c>
      <c r="DV520" s="227">
        <f t="shared" si="210"/>
        <v>14.951077372262956</v>
      </c>
      <c r="DW520" s="227">
        <f t="shared" si="210"/>
        <v>14.174831342075374</v>
      </c>
      <c r="DX520" s="377">
        <f t="shared" si="216"/>
        <v>0.85185185185185186</v>
      </c>
      <c r="DY520" s="377">
        <f t="shared" si="216"/>
        <v>0.7321428571428571</v>
      </c>
      <c r="DZ520" s="377">
        <f t="shared" si="216"/>
        <v>0.5</v>
      </c>
      <c r="EA520" s="377">
        <f t="shared" si="216"/>
        <v>0.73309608540925264</v>
      </c>
      <c r="EB520" s="378">
        <f t="shared" si="216"/>
        <v>0.74576271186440679</v>
      </c>
      <c r="EC520" s="378">
        <f t="shared" si="215"/>
        <v>0.5</v>
      </c>
      <c r="ED520" s="378">
        <f t="shared" si="215"/>
        <v>0.74402730375426618</v>
      </c>
      <c r="EE520" s="378">
        <f t="shared" si="215"/>
        <v>0.71372549019607845</v>
      </c>
      <c r="EG520" s="226">
        <v>54</v>
      </c>
      <c r="EH520" s="226">
        <v>31</v>
      </c>
      <c r="EI520" s="226">
        <v>24</v>
      </c>
      <c r="EJ520" s="226">
        <v>16</v>
      </c>
      <c r="EK520" s="226">
        <v>8</v>
      </c>
      <c r="EL520" s="226">
        <v>789</v>
      </c>
      <c r="EM520" s="226">
        <v>777</v>
      </c>
      <c r="EN520" s="379">
        <f t="shared" si="222"/>
        <v>0.57407407407407407</v>
      </c>
      <c r="EO520" s="226">
        <f t="shared" si="223"/>
        <v>66.666666666666657</v>
      </c>
      <c r="EP520" s="379">
        <f t="shared" si="224"/>
        <v>0.14814814814814814</v>
      </c>
      <c r="EQ520" s="226">
        <f t="shared" si="225"/>
        <v>10139.416983523448</v>
      </c>
      <c r="ER520" s="226">
        <f t="shared" si="226"/>
        <v>1716.001716001716</v>
      </c>
      <c r="ES520" s="292"/>
      <c r="ET520" s="227">
        <v>65</v>
      </c>
      <c r="EU520" s="227">
        <v>40</v>
      </c>
      <c r="EV520" s="227">
        <v>25</v>
      </c>
      <c r="EW520" s="227">
        <v>15</v>
      </c>
      <c r="EX520" s="227">
        <v>10</v>
      </c>
      <c r="EY520" s="227">
        <v>657</v>
      </c>
      <c r="EZ520" s="227">
        <v>606</v>
      </c>
      <c r="FA520" s="380">
        <f t="shared" si="202"/>
        <v>0.61538461538461542</v>
      </c>
      <c r="FB520" s="228">
        <f t="shared" si="203"/>
        <v>60</v>
      </c>
      <c r="FC520" s="380">
        <f t="shared" si="204"/>
        <v>0.15384615384615385</v>
      </c>
      <c r="FD520" s="227">
        <f t="shared" si="205"/>
        <v>15220.700152207002</v>
      </c>
      <c r="FE520" s="227">
        <f t="shared" si="206"/>
        <v>2062.7062706270626</v>
      </c>
      <c r="FF520" s="227">
        <v>25</v>
      </c>
      <c r="FG520" s="228">
        <f t="shared" si="227"/>
        <v>60</v>
      </c>
      <c r="FH520" s="227">
        <v>15</v>
      </c>
      <c r="FI520" s="227">
        <v>25</v>
      </c>
      <c r="FJ520" s="227">
        <v>1</v>
      </c>
      <c r="FK520" s="227">
        <f t="shared" si="218"/>
        <v>9</v>
      </c>
      <c r="FL520" s="227">
        <v>1</v>
      </c>
      <c r="FM520" s="227">
        <f t="shared" si="219"/>
        <v>8</v>
      </c>
      <c r="FZ520" s="229"/>
      <c r="GA520" s="229"/>
      <c r="GB520" s="229"/>
      <c r="GC520" s="229"/>
      <c r="GD520" s="229"/>
    </row>
    <row r="521" spans="1:186" s="368" customFormat="1">
      <c r="A521" s="287" t="s">
        <v>1158</v>
      </c>
      <c r="B521" s="369" t="s">
        <v>1159</v>
      </c>
      <c r="C521" s="287" t="s">
        <v>1222</v>
      </c>
      <c r="D521" s="287" t="s">
        <v>3123</v>
      </c>
      <c r="E521" s="369" t="s">
        <v>1223</v>
      </c>
      <c r="F521" s="287">
        <v>518</v>
      </c>
      <c r="G521" s="392" t="s">
        <v>1294</v>
      </c>
      <c r="H521" s="392" t="s">
        <v>1295</v>
      </c>
      <c r="I521" s="287" t="s">
        <v>1226</v>
      </c>
      <c r="J521" s="392" t="s">
        <v>1227</v>
      </c>
      <c r="K521" s="393" t="s">
        <v>749</v>
      </c>
      <c r="L521" s="286" t="s">
        <v>1227</v>
      </c>
      <c r="M521" s="286" t="s">
        <v>3124</v>
      </c>
      <c r="N521" s="372">
        <v>1</v>
      </c>
      <c r="O521" s="373">
        <v>387</v>
      </c>
      <c r="P521" s="373">
        <v>288</v>
      </c>
      <c r="Q521" s="373">
        <v>5</v>
      </c>
      <c r="R521" s="373">
        <v>3</v>
      </c>
      <c r="S521" s="374">
        <v>302</v>
      </c>
      <c r="T521" s="374">
        <v>5</v>
      </c>
      <c r="U521" s="374">
        <v>3</v>
      </c>
      <c r="V521" s="374">
        <v>225</v>
      </c>
      <c r="W521" s="373">
        <v>373</v>
      </c>
      <c r="X521" s="373">
        <v>206</v>
      </c>
      <c r="Y521" s="373">
        <v>3</v>
      </c>
      <c r="Z521" s="373">
        <v>2</v>
      </c>
      <c r="AA521" s="374">
        <v>219</v>
      </c>
      <c r="AB521" s="374">
        <v>3</v>
      </c>
      <c r="AC521" s="374">
        <v>2</v>
      </c>
      <c r="AD521" s="374">
        <v>161</v>
      </c>
      <c r="AE521" s="373">
        <v>1</v>
      </c>
      <c r="AF521" s="373">
        <v>2</v>
      </c>
      <c r="AG521" s="373">
        <v>0</v>
      </c>
      <c r="AH521" s="373">
        <v>0</v>
      </c>
      <c r="AI521" s="374">
        <v>3</v>
      </c>
      <c r="AJ521" s="374">
        <v>0</v>
      </c>
      <c r="AK521" s="374">
        <v>0</v>
      </c>
      <c r="AL521" s="374">
        <v>2</v>
      </c>
      <c r="AM521" s="226">
        <v>14</v>
      </c>
      <c r="AN521" s="226">
        <v>82</v>
      </c>
      <c r="AO521" s="226">
        <v>1</v>
      </c>
      <c r="AP521" s="226">
        <v>1</v>
      </c>
      <c r="AQ521" s="227">
        <v>82</v>
      </c>
      <c r="AR521" s="227">
        <v>1</v>
      </c>
      <c r="AS521" s="227">
        <v>1</v>
      </c>
      <c r="AT521" s="227">
        <v>64</v>
      </c>
      <c r="AU521" s="226">
        <v>7</v>
      </c>
      <c r="AV521" s="226">
        <v>57</v>
      </c>
      <c r="AW521" s="226">
        <v>1</v>
      </c>
      <c r="AX521" s="226">
        <v>1</v>
      </c>
      <c r="AY521" s="227">
        <v>58</v>
      </c>
      <c r="AZ521" s="227">
        <v>1</v>
      </c>
      <c r="BA521" s="227">
        <v>1</v>
      </c>
      <c r="BB521" s="227">
        <v>45</v>
      </c>
      <c r="BC521" s="226">
        <f t="shared" si="220"/>
        <v>7</v>
      </c>
      <c r="BD521" s="226">
        <f t="shared" si="220"/>
        <v>22</v>
      </c>
      <c r="BE521" s="226">
        <f t="shared" si="220"/>
        <v>-9</v>
      </c>
      <c r="BF521" s="226">
        <f t="shared" si="217"/>
        <v>-11</v>
      </c>
      <c r="BG521" s="218">
        <f t="shared" si="217"/>
        <v>19</v>
      </c>
      <c r="BH521" s="218">
        <f t="shared" si="217"/>
        <v>-2</v>
      </c>
      <c r="BI521" s="218">
        <f t="shared" si="217"/>
        <v>-2</v>
      </c>
      <c r="BJ521" s="218">
        <f t="shared" si="211"/>
        <v>17</v>
      </c>
      <c r="BK521" s="226">
        <f t="shared" si="209"/>
        <v>0</v>
      </c>
      <c r="BL521" s="226">
        <f t="shared" si="209"/>
        <v>3</v>
      </c>
      <c r="BM521" s="226">
        <f t="shared" si="209"/>
        <v>9</v>
      </c>
      <c r="BN521" s="226">
        <f t="shared" si="209"/>
        <v>11</v>
      </c>
      <c r="BO521" s="227">
        <f t="shared" si="209"/>
        <v>5</v>
      </c>
      <c r="BP521" s="227">
        <f t="shared" si="208"/>
        <v>2</v>
      </c>
      <c r="BQ521" s="227">
        <f t="shared" si="208"/>
        <v>2</v>
      </c>
      <c r="BR521" s="227">
        <f t="shared" si="208"/>
        <v>2</v>
      </c>
      <c r="BS521" s="226">
        <v>0</v>
      </c>
      <c r="BT521" s="226">
        <v>3</v>
      </c>
      <c r="BU521" s="226">
        <v>9</v>
      </c>
      <c r="BV521" s="226">
        <v>11</v>
      </c>
      <c r="BW521" s="227">
        <v>5</v>
      </c>
      <c r="BX521" s="227">
        <v>2</v>
      </c>
      <c r="BY521" s="227">
        <v>2</v>
      </c>
      <c r="BZ521" s="227">
        <v>2</v>
      </c>
      <c r="CA521" s="226">
        <v>0</v>
      </c>
      <c r="CB521" s="226">
        <f>IFERROR(VLOOKUP($G521,[12]ITEM!$B$2:$AC$939,26,0),0)</f>
        <v>0</v>
      </c>
      <c r="CC521" s="226">
        <f>IFERROR(VLOOKUP($G521,[12]ITEM!$B$2:$AC$939,27,0),0)</f>
        <v>0</v>
      </c>
      <c r="CD521" s="226">
        <f>IFERROR(VLOOKUP($G521,[12]ITEM!$B$2:$AC$939,28,0),0)</f>
        <v>0</v>
      </c>
      <c r="CE521" s="227">
        <v>0</v>
      </c>
      <c r="CF521" s="227">
        <v>0</v>
      </c>
      <c r="CG521" s="227">
        <v>0</v>
      </c>
      <c r="CH521" s="227">
        <v>0</v>
      </c>
      <c r="CI521" s="375"/>
      <c r="CJ521" s="226">
        <f t="shared" si="214"/>
        <v>7</v>
      </c>
      <c r="CK521" s="226">
        <f t="shared" si="214"/>
        <v>-3</v>
      </c>
      <c r="CL521" s="226">
        <f t="shared" si="214"/>
        <v>11</v>
      </c>
      <c r="CM521" s="226">
        <f t="shared" si="214"/>
        <v>12</v>
      </c>
      <c r="CN521" s="227">
        <f t="shared" si="214"/>
        <v>19</v>
      </c>
      <c r="CO521" s="227">
        <f t="shared" si="212"/>
        <v>20.984237205108293</v>
      </c>
      <c r="CP521" s="227">
        <f t="shared" si="212"/>
        <v>20.990438056960759</v>
      </c>
      <c r="CQ521" s="227">
        <f t="shared" si="212"/>
        <v>21.216405399916482</v>
      </c>
      <c r="CR521" s="226">
        <v>-2</v>
      </c>
      <c r="CS521" s="226">
        <v>-14</v>
      </c>
      <c r="CT521" s="226">
        <v>0</v>
      </c>
      <c r="CU521" s="226">
        <v>0</v>
      </c>
      <c r="CV521" s="227">
        <f t="shared" si="221"/>
        <v>-1</v>
      </c>
      <c r="CW521" s="227">
        <f>CV521*(1+('[13]GROWTH (YoY)'!AR521/100))</f>
        <v>-1.5762794891704623E-2</v>
      </c>
      <c r="CX521" s="227">
        <f>CW521*(1+('[13]GROWTH (YoY)'!AS521/100))</f>
        <v>-9.5619430392401856E-3</v>
      </c>
      <c r="CY521" s="227">
        <f>CX521*(1+('[13]GROWTH (YoY)'!AT521/100))</f>
        <v>-0.78359460008351645</v>
      </c>
      <c r="CZ521" s="226">
        <v>5</v>
      </c>
      <c r="DA521" s="226">
        <v>5</v>
      </c>
      <c r="DB521" s="226">
        <v>5</v>
      </c>
      <c r="DC521" s="226">
        <v>5</v>
      </c>
      <c r="DD521" s="227">
        <v>14</v>
      </c>
      <c r="DE521" s="227">
        <v>15</v>
      </c>
      <c r="DF521" s="227">
        <v>15</v>
      </c>
      <c r="DG521" s="227">
        <v>16</v>
      </c>
      <c r="DH521" s="226">
        <v>4</v>
      </c>
      <c r="DI521" s="226">
        <v>6</v>
      </c>
      <c r="DJ521" s="226">
        <v>6</v>
      </c>
      <c r="DK521" s="226">
        <v>7</v>
      </c>
      <c r="DL521" s="227">
        <v>6</v>
      </c>
      <c r="DM521" s="227">
        <v>6</v>
      </c>
      <c r="DN521" s="227">
        <v>6</v>
      </c>
      <c r="DO521" s="227">
        <v>6</v>
      </c>
      <c r="DP521" s="376">
        <f t="shared" si="213"/>
        <v>0</v>
      </c>
      <c r="DQ521" s="226">
        <f t="shared" si="213"/>
        <v>25</v>
      </c>
      <c r="DR521" s="226">
        <f t="shared" si="213"/>
        <v>-20</v>
      </c>
      <c r="DS521" s="226">
        <f t="shared" si="210"/>
        <v>-23</v>
      </c>
      <c r="DT521" s="227">
        <f t="shared" si="210"/>
        <v>0</v>
      </c>
      <c r="DU521" s="227">
        <f t="shared" si="210"/>
        <v>-22.984237205108293</v>
      </c>
      <c r="DV521" s="227">
        <f t="shared" si="210"/>
        <v>-22.990438056960759</v>
      </c>
      <c r="DW521" s="227">
        <f t="shared" si="210"/>
        <v>-4.2164053999164821</v>
      </c>
      <c r="DX521" s="377">
        <f t="shared" si="216"/>
        <v>0.96382428940568476</v>
      </c>
      <c r="DY521" s="377">
        <f t="shared" si="216"/>
        <v>0.71527777777777779</v>
      </c>
      <c r="DZ521" s="377">
        <f t="shared" si="216"/>
        <v>0.6</v>
      </c>
      <c r="EA521" s="377">
        <f t="shared" si="216"/>
        <v>0.66666666666666663</v>
      </c>
      <c r="EB521" s="378">
        <f t="shared" si="216"/>
        <v>0.72516556291390732</v>
      </c>
      <c r="EC521" s="378">
        <f t="shared" si="215"/>
        <v>0.6</v>
      </c>
      <c r="ED521" s="378">
        <f t="shared" si="215"/>
        <v>0.66666666666666663</v>
      </c>
      <c r="EE521" s="378">
        <f t="shared" si="215"/>
        <v>0.7155555555555555</v>
      </c>
      <c r="EG521" s="226">
        <v>387</v>
      </c>
      <c r="EH521" s="226">
        <v>255</v>
      </c>
      <c r="EI521" s="226">
        <v>132</v>
      </c>
      <c r="EJ521" s="226">
        <v>79</v>
      </c>
      <c r="EK521" s="226">
        <v>88</v>
      </c>
      <c r="EL521" s="226">
        <v>4149</v>
      </c>
      <c r="EM521" s="226">
        <v>4017</v>
      </c>
      <c r="EN521" s="379">
        <f t="shared" si="222"/>
        <v>0.65891472868217049</v>
      </c>
      <c r="EO521" s="226">
        <f t="shared" si="223"/>
        <v>59.848484848484851</v>
      </c>
      <c r="EP521" s="379">
        <f t="shared" si="224"/>
        <v>0.22739018087855298</v>
      </c>
      <c r="EQ521" s="226">
        <f t="shared" si="225"/>
        <v>21209.930103639432</v>
      </c>
      <c r="ER521" s="226">
        <f t="shared" si="226"/>
        <v>1638.8681437225125</v>
      </c>
      <c r="ES521" s="292"/>
      <c r="ET521" s="227">
        <v>335</v>
      </c>
      <c r="EU521" s="227">
        <v>221</v>
      </c>
      <c r="EV521" s="227">
        <v>114</v>
      </c>
      <c r="EW521" s="227">
        <v>78</v>
      </c>
      <c r="EX521" s="227">
        <v>66</v>
      </c>
      <c r="EY521" s="227">
        <v>3033</v>
      </c>
      <c r="EZ521" s="227">
        <v>2957</v>
      </c>
      <c r="FA521" s="380">
        <f t="shared" si="202"/>
        <v>0.65970149253731347</v>
      </c>
      <c r="FB521" s="228">
        <f t="shared" si="203"/>
        <v>68.421052631578945</v>
      </c>
      <c r="FC521" s="380">
        <f t="shared" si="204"/>
        <v>0.19701492537313434</v>
      </c>
      <c r="FD521" s="227">
        <f t="shared" si="205"/>
        <v>21760.633036597428</v>
      </c>
      <c r="FE521" s="227">
        <f t="shared" si="206"/>
        <v>2198.1738248224551</v>
      </c>
      <c r="FF521" s="227">
        <v>111</v>
      </c>
      <c r="FG521" s="228">
        <f t="shared" si="227"/>
        <v>70.270270270270274</v>
      </c>
      <c r="FH521" s="227">
        <v>78</v>
      </c>
      <c r="FI521" s="227">
        <v>111</v>
      </c>
      <c r="FJ521" s="227">
        <v>2</v>
      </c>
      <c r="FK521" s="227">
        <f t="shared" si="218"/>
        <v>31</v>
      </c>
      <c r="FL521" s="227">
        <v>7</v>
      </c>
      <c r="FM521" s="227">
        <f t="shared" si="219"/>
        <v>24</v>
      </c>
      <c r="FZ521" s="229"/>
      <c r="GA521" s="229"/>
      <c r="GB521" s="229"/>
      <c r="GC521" s="229"/>
      <c r="GD521" s="229"/>
    </row>
    <row r="522" spans="1:186" s="368" customFormat="1">
      <c r="A522" s="287" t="s">
        <v>1158</v>
      </c>
      <c r="B522" s="369" t="s">
        <v>1159</v>
      </c>
      <c r="C522" s="287" t="s">
        <v>1222</v>
      </c>
      <c r="D522" s="287" t="s">
        <v>3123</v>
      </c>
      <c r="E522" s="369" t="s">
        <v>1223</v>
      </c>
      <c r="F522" s="287">
        <v>519</v>
      </c>
      <c r="G522" s="392" t="s">
        <v>1296</v>
      </c>
      <c r="H522" s="392" t="s">
        <v>1297</v>
      </c>
      <c r="I522" s="287" t="s">
        <v>1226</v>
      </c>
      <c r="J522" s="392" t="s">
        <v>1227</v>
      </c>
      <c r="K522" s="393" t="s">
        <v>749</v>
      </c>
      <c r="L522" s="286" t="s">
        <v>1227</v>
      </c>
      <c r="M522" s="286" t="s">
        <v>3124</v>
      </c>
      <c r="N522" s="372">
        <v>1</v>
      </c>
      <c r="O522" s="373">
        <v>745</v>
      </c>
      <c r="P522" s="373">
        <v>1905</v>
      </c>
      <c r="Q522" s="373">
        <v>2417</v>
      </c>
      <c r="R522" s="373">
        <v>3603</v>
      </c>
      <c r="S522" s="374">
        <v>1994</v>
      </c>
      <c r="T522" s="374">
        <v>2523</v>
      </c>
      <c r="U522" s="374">
        <v>3746</v>
      </c>
      <c r="V522" s="374">
        <v>2951</v>
      </c>
      <c r="W522" s="373">
        <v>707</v>
      </c>
      <c r="X522" s="373">
        <v>1377</v>
      </c>
      <c r="Y522" s="373">
        <v>1740</v>
      </c>
      <c r="Z522" s="373">
        <v>2593</v>
      </c>
      <c r="AA522" s="374">
        <v>1468</v>
      </c>
      <c r="AB522" s="374">
        <v>1847</v>
      </c>
      <c r="AC522" s="374">
        <v>2739</v>
      </c>
      <c r="AD522" s="374">
        <v>2111</v>
      </c>
      <c r="AE522" s="373">
        <v>2</v>
      </c>
      <c r="AF522" s="373">
        <v>17</v>
      </c>
      <c r="AG522" s="373">
        <v>20</v>
      </c>
      <c r="AH522" s="373">
        <v>29</v>
      </c>
      <c r="AI522" s="374">
        <v>18</v>
      </c>
      <c r="AJ522" s="374">
        <v>20</v>
      </c>
      <c r="AK522" s="374">
        <v>30</v>
      </c>
      <c r="AL522" s="374">
        <v>24</v>
      </c>
      <c r="AM522" s="226">
        <v>38</v>
      </c>
      <c r="AN522" s="226">
        <v>528</v>
      </c>
      <c r="AO522" s="226">
        <v>678</v>
      </c>
      <c r="AP522" s="226">
        <v>1010</v>
      </c>
      <c r="AQ522" s="227">
        <v>527</v>
      </c>
      <c r="AR522" s="227">
        <v>676</v>
      </c>
      <c r="AS522" s="227">
        <v>1007</v>
      </c>
      <c r="AT522" s="227">
        <v>840</v>
      </c>
      <c r="AU522" s="226">
        <v>25</v>
      </c>
      <c r="AV522" s="226">
        <v>342</v>
      </c>
      <c r="AW522" s="226">
        <v>458</v>
      </c>
      <c r="AX522" s="226">
        <v>687</v>
      </c>
      <c r="AY522" s="227">
        <v>369</v>
      </c>
      <c r="AZ522" s="227">
        <v>497</v>
      </c>
      <c r="BA522" s="227">
        <v>743</v>
      </c>
      <c r="BB522" s="227">
        <v>635</v>
      </c>
      <c r="BC522" s="226">
        <f t="shared" si="220"/>
        <v>9</v>
      </c>
      <c r="BD522" s="226">
        <f t="shared" si="220"/>
        <v>167.70746840849753</v>
      </c>
      <c r="BE522" s="226">
        <f t="shared" si="220"/>
        <v>195.59685947120539</v>
      </c>
      <c r="BF522" s="226">
        <f t="shared" si="217"/>
        <v>272</v>
      </c>
      <c r="BG522" s="218">
        <f t="shared" si="217"/>
        <v>129</v>
      </c>
      <c r="BH522" s="218">
        <f t="shared" si="217"/>
        <v>117</v>
      </c>
      <c r="BI522" s="218">
        <f t="shared" si="217"/>
        <v>202</v>
      </c>
      <c r="BJ522" s="218">
        <f t="shared" si="211"/>
        <v>167</v>
      </c>
      <c r="BK522" s="226">
        <f t="shared" si="209"/>
        <v>4</v>
      </c>
      <c r="BL522" s="226">
        <f t="shared" si="209"/>
        <v>18.29253159150246</v>
      </c>
      <c r="BM522" s="226">
        <f t="shared" si="209"/>
        <v>24.403140528794601</v>
      </c>
      <c r="BN522" s="226">
        <f t="shared" si="209"/>
        <v>51</v>
      </c>
      <c r="BO522" s="227">
        <f t="shared" si="209"/>
        <v>29</v>
      </c>
      <c r="BP522" s="227">
        <f t="shared" si="208"/>
        <v>62</v>
      </c>
      <c r="BQ522" s="227">
        <f t="shared" si="208"/>
        <v>62</v>
      </c>
      <c r="BR522" s="227">
        <f t="shared" si="208"/>
        <v>38</v>
      </c>
      <c r="BS522" s="226">
        <v>6</v>
      </c>
      <c r="BT522" s="226">
        <v>23</v>
      </c>
      <c r="BU522" s="226">
        <v>51</v>
      </c>
      <c r="BV522" s="226">
        <v>51</v>
      </c>
      <c r="BW522" s="227">
        <v>29</v>
      </c>
      <c r="BX522" s="227">
        <v>62</v>
      </c>
      <c r="BY522" s="227">
        <v>62</v>
      </c>
      <c r="BZ522" s="227">
        <v>38</v>
      </c>
      <c r="CA522" s="226">
        <v>2</v>
      </c>
      <c r="CB522" s="226">
        <f>IFERROR(VLOOKUP($G522,[12]ITEM!$B$2:$AC$939,26,0),0)</f>
        <v>4.707468408497542</v>
      </c>
      <c r="CC522" s="226">
        <f>IFERROR(VLOOKUP($G522,[12]ITEM!$B$2:$AC$939,27,0),0)</f>
        <v>26.596859471205399</v>
      </c>
      <c r="CD522" s="226">
        <f>IFERROR(VLOOKUP($G522,[12]ITEM!$B$2:$AC$939,28,0),0)</f>
        <v>0</v>
      </c>
      <c r="CE522" s="227">
        <v>0</v>
      </c>
      <c r="CF522" s="227">
        <v>0</v>
      </c>
      <c r="CG522" s="227">
        <v>0</v>
      </c>
      <c r="CH522" s="227">
        <v>0</v>
      </c>
      <c r="CI522" s="375"/>
      <c r="CJ522" s="226">
        <f t="shared" si="214"/>
        <v>8</v>
      </c>
      <c r="CK522" s="226">
        <f t="shared" si="214"/>
        <v>-12</v>
      </c>
      <c r="CL522" s="226">
        <f t="shared" si="214"/>
        <v>-18</v>
      </c>
      <c r="CM522" s="226">
        <f t="shared" si="214"/>
        <v>-35</v>
      </c>
      <c r="CN522" s="227">
        <f t="shared" si="214"/>
        <v>129</v>
      </c>
      <c r="CO522" s="227">
        <f t="shared" si="212"/>
        <v>144.10144477223136</v>
      </c>
      <c r="CP522" s="227">
        <f t="shared" si="212"/>
        <v>150.4070671702986</v>
      </c>
      <c r="CQ522" s="227">
        <f t="shared" si="212"/>
        <v>154.70666564837032</v>
      </c>
      <c r="CR522" s="226">
        <v>-2</v>
      </c>
      <c r="CS522" s="226">
        <v>-27</v>
      </c>
      <c r="CT522" s="226">
        <v>-35</v>
      </c>
      <c r="CU522" s="226">
        <v>-52</v>
      </c>
      <c r="CV522" s="227">
        <f t="shared" si="221"/>
        <v>18</v>
      </c>
      <c r="CW522" s="227">
        <f>CV522*(1+('[13]GROWTH (YoY)'!AR522/100))</f>
        <v>23.101444772231368</v>
      </c>
      <c r="CX522" s="227">
        <f>CW522*(1+('[13]GROWTH (YoY)'!AS522/100))</f>
        <v>34.407067170298617</v>
      </c>
      <c r="CY522" s="227">
        <f>CX522*(1+('[13]GROWTH (YoY)'!AT522/100))</f>
        <v>28.706665648370308</v>
      </c>
      <c r="CZ522" s="226">
        <v>6</v>
      </c>
      <c r="DA522" s="226">
        <v>8</v>
      </c>
      <c r="DB522" s="226">
        <v>9</v>
      </c>
      <c r="DC522" s="226">
        <v>9</v>
      </c>
      <c r="DD522" s="227">
        <v>104</v>
      </c>
      <c r="DE522" s="227">
        <v>114</v>
      </c>
      <c r="DF522" s="227">
        <v>108</v>
      </c>
      <c r="DG522" s="227">
        <v>118</v>
      </c>
      <c r="DH522" s="226">
        <v>4</v>
      </c>
      <c r="DI522" s="226">
        <v>7</v>
      </c>
      <c r="DJ522" s="226">
        <v>8</v>
      </c>
      <c r="DK522" s="226">
        <v>8</v>
      </c>
      <c r="DL522" s="227">
        <v>7</v>
      </c>
      <c r="DM522" s="227">
        <v>7</v>
      </c>
      <c r="DN522" s="227">
        <v>8</v>
      </c>
      <c r="DO522" s="227">
        <v>8</v>
      </c>
      <c r="DP522" s="376">
        <f t="shared" si="213"/>
        <v>1</v>
      </c>
      <c r="DQ522" s="226">
        <f t="shared" si="213"/>
        <v>179.70746840849753</v>
      </c>
      <c r="DR522" s="226">
        <f t="shared" si="213"/>
        <v>213.59685947120539</v>
      </c>
      <c r="DS522" s="226">
        <f t="shared" si="210"/>
        <v>307</v>
      </c>
      <c r="DT522" s="227">
        <f t="shared" si="210"/>
        <v>0</v>
      </c>
      <c r="DU522" s="227">
        <f t="shared" si="210"/>
        <v>-27.101444772231361</v>
      </c>
      <c r="DV522" s="227">
        <f t="shared" si="210"/>
        <v>51.592932829701397</v>
      </c>
      <c r="DW522" s="227">
        <f t="shared" si="210"/>
        <v>12.293334351629682</v>
      </c>
      <c r="DX522" s="377">
        <f t="shared" si="216"/>
        <v>0.94899328859060406</v>
      </c>
      <c r="DY522" s="377">
        <f t="shared" si="216"/>
        <v>0.72283464566929134</v>
      </c>
      <c r="DZ522" s="377">
        <f t="shared" si="216"/>
        <v>0.71990070335126188</v>
      </c>
      <c r="EA522" s="377">
        <f t="shared" si="216"/>
        <v>0.71967804607271713</v>
      </c>
      <c r="EB522" s="378">
        <f t="shared" si="216"/>
        <v>0.73620862587763292</v>
      </c>
      <c r="EC522" s="378">
        <f t="shared" si="215"/>
        <v>0.73206500198176772</v>
      </c>
      <c r="ED522" s="378">
        <f t="shared" si="215"/>
        <v>0.73117992525360387</v>
      </c>
      <c r="EE522" s="378">
        <f t="shared" si="215"/>
        <v>0.71535072856658755</v>
      </c>
      <c r="EG522" s="226">
        <v>745</v>
      </c>
      <c r="EH522" s="226">
        <v>481</v>
      </c>
      <c r="EI522" s="226">
        <v>264</v>
      </c>
      <c r="EJ522" s="226">
        <v>164</v>
      </c>
      <c r="EK522" s="226">
        <v>94</v>
      </c>
      <c r="EL522" s="226">
        <v>9026</v>
      </c>
      <c r="EM522" s="226">
        <v>8624</v>
      </c>
      <c r="EN522" s="379">
        <f t="shared" si="222"/>
        <v>0.64563758389261749</v>
      </c>
      <c r="EO522" s="226">
        <f t="shared" si="223"/>
        <v>62.121212121212125</v>
      </c>
      <c r="EP522" s="379">
        <f t="shared" si="224"/>
        <v>0.12617449664429531</v>
      </c>
      <c r="EQ522" s="226">
        <f t="shared" si="225"/>
        <v>10414.358519831598</v>
      </c>
      <c r="ER522" s="226">
        <f t="shared" si="226"/>
        <v>1584.7247990105134</v>
      </c>
      <c r="ES522" s="292"/>
      <c r="ET522" s="227">
        <v>2217</v>
      </c>
      <c r="EU522" s="227">
        <v>1397</v>
      </c>
      <c r="EV522" s="227">
        <v>819</v>
      </c>
      <c r="EW522" s="227">
        <v>498</v>
      </c>
      <c r="EX522" s="227">
        <v>293</v>
      </c>
      <c r="EY522" s="227">
        <v>18243</v>
      </c>
      <c r="EZ522" s="227">
        <v>17971</v>
      </c>
      <c r="FA522" s="380">
        <f t="shared" si="202"/>
        <v>0.63013080739738381</v>
      </c>
      <c r="FB522" s="228">
        <f t="shared" si="203"/>
        <v>60.805860805860803</v>
      </c>
      <c r="FC522" s="380">
        <f t="shared" si="204"/>
        <v>0.13216057735678846</v>
      </c>
      <c r="FD522" s="227">
        <f t="shared" si="205"/>
        <v>16060.954886805897</v>
      </c>
      <c r="FE522" s="227">
        <f t="shared" si="206"/>
        <v>2309.2760558677869</v>
      </c>
      <c r="FF522" s="227">
        <v>159</v>
      </c>
      <c r="FG522" s="228">
        <f t="shared" si="227"/>
        <v>70.440251572327043</v>
      </c>
      <c r="FH522" s="227">
        <v>112</v>
      </c>
      <c r="FI522" s="227">
        <v>159</v>
      </c>
      <c r="FJ522" s="227">
        <v>16</v>
      </c>
      <c r="FK522" s="227">
        <f t="shared" si="218"/>
        <v>31</v>
      </c>
      <c r="FL522" s="227">
        <v>24</v>
      </c>
      <c r="FM522" s="227">
        <f t="shared" si="219"/>
        <v>7</v>
      </c>
      <c r="FZ522" s="229"/>
      <c r="GA522" s="229"/>
      <c r="GB522" s="229"/>
      <c r="GC522" s="229"/>
      <c r="GD522" s="229"/>
    </row>
    <row r="523" spans="1:186" s="368" customFormat="1">
      <c r="A523" s="287" t="s">
        <v>1158</v>
      </c>
      <c r="B523" s="369" t="s">
        <v>1159</v>
      </c>
      <c r="C523" s="287" t="s">
        <v>1222</v>
      </c>
      <c r="D523" s="287" t="s">
        <v>3123</v>
      </c>
      <c r="E523" s="369" t="s">
        <v>1223</v>
      </c>
      <c r="F523" s="287">
        <v>520</v>
      </c>
      <c r="G523" s="392" t="s">
        <v>1298</v>
      </c>
      <c r="H523" s="392" t="s">
        <v>1299</v>
      </c>
      <c r="I523" s="287" t="s">
        <v>1226</v>
      </c>
      <c r="J523" s="392" t="s">
        <v>1227</v>
      </c>
      <c r="K523" s="393" t="s">
        <v>749</v>
      </c>
      <c r="L523" s="286" t="s">
        <v>1227</v>
      </c>
      <c r="M523" s="286" t="s">
        <v>3124</v>
      </c>
      <c r="N523" s="372">
        <v>1</v>
      </c>
      <c r="O523" s="373">
        <v>36</v>
      </c>
      <c r="P523" s="373">
        <v>928</v>
      </c>
      <c r="Q523" s="373">
        <v>394</v>
      </c>
      <c r="R523" s="373">
        <v>476</v>
      </c>
      <c r="S523" s="374">
        <v>971</v>
      </c>
      <c r="T523" s="374">
        <v>412</v>
      </c>
      <c r="U523" s="374">
        <v>495</v>
      </c>
      <c r="V523" s="374">
        <v>611</v>
      </c>
      <c r="W523" s="373">
        <v>29</v>
      </c>
      <c r="X523" s="373">
        <v>660</v>
      </c>
      <c r="Y523" s="373">
        <v>272</v>
      </c>
      <c r="Z523" s="373">
        <v>329</v>
      </c>
      <c r="AA523" s="374">
        <v>703</v>
      </c>
      <c r="AB523" s="374">
        <v>289</v>
      </c>
      <c r="AC523" s="374">
        <v>348</v>
      </c>
      <c r="AD523" s="374">
        <v>437</v>
      </c>
      <c r="AE523" s="373">
        <v>0</v>
      </c>
      <c r="AF523" s="373">
        <v>8</v>
      </c>
      <c r="AG523" s="373">
        <v>3</v>
      </c>
      <c r="AH523" s="373">
        <v>4</v>
      </c>
      <c r="AI523" s="374">
        <v>8</v>
      </c>
      <c r="AJ523" s="374">
        <v>3</v>
      </c>
      <c r="AK523" s="374">
        <v>4</v>
      </c>
      <c r="AL523" s="374">
        <v>5</v>
      </c>
      <c r="AM523" s="226">
        <v>6</v>
      </c>
      <c r="AN523" s="226">
        <v>268</v>
      </c>
      <c r="AO523" s="226">
        <v>122</v>
      </c>
      <c r="AP523" s="226">
        <v>147</v>
      </c>
      <c r="AQ523" s="227">
        <v>268</v>
      </c>
      <c r="AR523" s="227">
        <v>122</v>
      </c>
      <c r="AS523" s="227">
        <v>148</v>
      </c>
      <c r="AT523" s="227">
        <v>174</v>
      </c>
      <c r="AU523" s="226">
        <v>6</v>
      </c>
      <c r="AV523" s="226">
        <v>199</v>
      </c>
      <c r="AW523" s="226">
        <v>105</v>
      </c>
      <c r="AX523" s="226">
        <v>126</v>
      </c>
      <c r="AY523" s="227">
        <v>188</v>
      </c>
      <c r="AZ523" s="227">
        <v>99</v>
      </c>
      <c r="BA523" s="227">
        <v>119</v>
      </c>
      <c r="BB523" s="227">
        <v>141</v>
      </c>
      <c r="BC523" s="226">
        <f t="shared" si="220"/>
        <v>1</v>
      </c>
      <c r="BD523" s="226">
        <f t="shared" si="220"/>
        <v>70.368462841815017</v>
      </c>
      <c r="BE523" s="226">
        <f t="shared" si="220"/>
        <v>29.878516702369097</v>
      </c>
      <c r="BF523" s="226">
        <f t="shared" si="217"/>
        <v>19</v>
      </c>
      <c r="BG523" s="218">
        <f t="shared" si="217"/>
        <v>77</v>
      </c>
      <c r="BH523" s="218">
        <f t="shared" si="217"/>
        <v>18</v>
      </c>
      <c r="BI523" s="218">
        <f t="shared" si="217"/>
        <v>24</v>
      </c>
      <c r="BJ523" s="218">
        <f t="shared" si="211"/>
        <v>29</v>
      </c>
      <c r="BK523" s="226">
        <f t="shared" si="209"/>
        <v>-1</v>
      </c>
      <c r="BL523" s="226">
        <f t="shared" si="209"/>
        <v>-1.3684628418150142</v>
      </c>
      <c r="BM523" s="226">
        <f t="shared" si="209"/>
        <v>-12.878516702369099</v>
      </c>
      <c r="BN523" s="226">
        <f t="shared" si="209"/>
        <v>2</v>
      </c>
      <c r="BO523" s="227">
        <f t="shared" si="209"/>
        <v>3</v>
      </c>
      <c r="BP523" s="227">
        <f t="shared" si="208"/>
        <v>5</v>
      </c>
      <c r="BQ523" s="227">
        <f t="shared" si="208"/>
        <v>5</v>
      </c>
      <c r="BR523" s="227">
        <f t="shared" si="208"/>
        <v>4</v>
      </c>
      <c r="BS523" s="226">
        <v>0</v>
      </c>
      <c r="BT523" s="226">
        <v>1</v>
      </c>
      <c r="BU523" s="226">
        <v>2</v>
      </c>
      <c r="BV523" s="226">
        <v>2</v>
      </c>
      <c r="BW523" s="227">
        <v>3</v>
      </c>
      <c r="BX523" s="227">
        <v>5</v>
      </c>
      <c r="BY523" s="227">
        <v>5</v>
      </c>
      <c r="BZ523" s="227">
        <v>4</v>
      </c>
      <c r="CA523" s="226">
        <v>1</v>
      </c>
      <c r="CB523" s="226">
        <f>IFERROR(VLOOKUP($G523,[12]ITEM!$B$2:$AC$939,26,0),0)</f>
        <v>2.3684628418150142</v>
      </c>
      <c r="CC523" s="226">
        <f>IFERROR(VLOOKUP($G523,[12]ITEM!$B$2:$AC$939,27,0),0)</f>
        <v>14.878516702369099</v>
      </c>
      <c r="CD523" s="226">
        <f>IFERROR(VLOOKUP($G523,[12]ITEM!$B$2:$AC$939,28,0),0)</f>
        <v>0</v>
      </c>
      <c r="CE523" s="227">
        <v>0</v>
      </c>
      <c r="CF523" s="227">
        <v>0</v>
      </c>
      <c r="CG523" s="227">
        <v>0</v>
      </c>
      <c r="CH523" s="227">
        <v>0</v>
      </c>
      <c r="CI523" s="375"/>
      <c r="CJ523" s="226">
        <f t="shared" si="214"/>
        <v>1</v>
      </c>
      <c r="CK523" s="226">
        <f t="shared" si="214"/>
        <v>54</v>
      </c>
      <c r="CL523" s="226">
        <f t="shared" si="214"/>
        <v>25</v>
      </c>
      <c r="CM523" s="226">
        <f t="shared" si="214"/>
        <v>30</v>
      </c>
      <c r="CN523" s="227">
        <f t="shared" si="214"/>
        <v>77</v>
      </c>
      <c r="CO523" s="227">
        <f t="shared" si="212"/>
        <v>46.921008407126578</v>
      </c>
      <c r="CP523" s="227">
        <f t="shared" si="212"/>
        <v>51.469244715426228</v>
      </c>
      <c r="CQ523" s="227">
        <f t="shared" si="212"/>
        <v>59.291381476787421</v>
      </c>
      <c r="CR523" s="226">
        <v>1</v>
      </c>
      <c r="CS523" s="226">
        <v>54</v>
      </c>
      <c r="CT523" s="226">
        <v>25</v>
      </c>
      <c r="CU523" s="226">
        <v>30</v>
      </c>
      <c r="CV523" s="227">
        <f t="shared" si="221"/>
        <v>59</v>
      </c>
      <c r="CW523" s="227">
        <f>CV523*(1+('[13]GROWTH (YoY)'!AR523/100))</f>
        <v>26.921008407126575</v>
      </c>
      <c r="CX523" s="227">
        <f>CW523*(1+('[13]GROWTH (YoY)'!AS523/100))</f>
        <v>32.469244715426228</v>
      </c>
      <c r="CY523" s="227">
        <f>CX523*(1+('[13]GROWTH (YoY)'!AT523/100))</f>
        <v>38.291381476787421</v>
      </c>
      <c r="CZ523" s="226">
        <v>0</v>
      </c>
      <c r="DA523" s="226">
        <v>0</v>
      </c>
      <c r="DB523" s="226">
        <v>0</v>
      </c>
      <c r="DC523" s="226">
        <v>0</v>
      </c>
      <c r="DD523" s="227">
        <v>18</v>
      </c>
      <c r="DE523" s="227">
        <v>20</v>
      </c>
      <c r="DF523" s="227">
        <v>19</v>
      </c>
      <c r="DG523" s="227">
        <v>21</v>
      </c>
      <c r="DH523" s="226">
        <v>0</v>
      </c>
      <c r="DI523" s="226">
        <v>0</v>
      </c>
      <c r="DJ523" s="226">
        <v>0</v>
      </c>
      <c r="DK523" s="226">
        <v>0</v>
      </c>
      <c r="DL523" s="227">
        <v>0</v>
      </c>
      <c r="DM523" s="227">
        <v>0</v>
      </c>
      <c r="DN523" s="227">
        <v>0</v>
      </c>
      <c r="DO523" s="227">
        <v>0</v>
      </c>
      <c r="DP523" s="376">
        <f t="shared" si="213"/>
        <v>0</v>
      </c>
      <c r="DQ523" s="226">
        <f t="shared" si="213"/>
        <v>16.368462841815017</v>
      </c>
      <c r="DR523" s="226">
        <f t="shared" si="213"/>
        <v>4.8785167023690974</v>
      </c>
      <c r="DS523" s="226">
        <f t="shared" si="210"/>
        <v>-11</v>
      </c>
      <c r="DT523" s="227">
        <f t="shared" si="210"/>
        <v>0</v>
      </c>
      <c r="DU523" s="227">
        <f t="shared" si="210"/>
        <v>-28.921008407126578</v>
      </c>
      <c r="DV523" s="227">
        <f t="shared" si="210"/>
        <v>-27.469244715426228</v>
      </c>
      <c r="DW523" s="227">
        <f t="shared" si="210"/>
        <v>-30.291381476787421</v>
      </c>
      <c r="DX523" s="377">
        <f t="shared" si="216"/>
        <v>0.80555555555555558</v>
      </c>
      <c r="DY523" s="377">
        <f t="shared" si="216"/>
        <v>0.71120689655172409</v>
      </c>
      <c r="DZ523" s="377">
        <f t="shared" si="216"/>
        <v>0.69035532994923854</v>
      </c>
      <c r="EA523" s="377">
        <f t="shared" si="216"/>
        <v>0.69117647058823528</v>
      </c>
      <c r="EB523" s="378">
        <f t="shared" si="216"/>
        <v>0.72399588053553043</v>
      </c>
      <c r="EC523" s="378">
        <f t="shared" si="215"/>
        <v>0.70145631067961167</v>
      </c>
      <c r="ED523" s="378">
        <f t="shared" si="215"/>
        <v>0.70303030303030301</v>
      </c>
      <c r="EE523" s="378">
        <f t="shared" si="215"/>
        <v>0.71522094926350244</v>
      </c>
      <c r="EG523" s="226">
        <v>36</v>
      </c>
      <c r="EH523" s="226">
        <v>20</v>
      </c>
      <c r="EI523" s="226">
        <v>16</v>
      </c>
      <c r="EJ523" s="226">
        <v>9</v>
      </c>
      <c r="EK523" s="226">
        <v>7</v>
      </c>
      <c r="EL523" s="226">
        <v>543</v>
      </c>
      <c r="EM523" s="226">
        <v>529</v>
      </c>
      <c r="EN523" s="379">
        <f t="shared" si="222"/>
        <v>0.55555555555555558</v>
      </c>
      <c r="EO523" s="226">
        <f t="shared" si="223"/>
        <v>56.25</v>
      </c>
      <c r="EP523" s="379">
        <f t="shared" si="224"/>
        <v>0.19444444444444445</v>
      </c>
      <c r="EQ523" s="226">
        <f t="shared" si="225"/>
        <v>12891.34438305709</v>
      </c>
      <c r="ER523" s="226">
        <f t="shared" si="226"/>
        <v>1417.7693761814744</v>
      </c>
      <c r="ES523" s="292"/>
      <c r="ET523" s="227">
        <v>1079</v>
      </c>
      <c r="EU523" s="227">
        <v>628</v>
      </c>
      <c r="EV523" s="227">
        <v>451</v>
      </c>
      <c r="EW523" s="227">
        <v>254</v>
      </c>
      <c r="EX523" s="227">
        <v>177</v>
      </c>
      <c r="EY523" s="227">
        <v>8551</v>
      </c>
      <c r="EZ523" s="227">
        <v>8513</v>
      </c>
      <c r="FA523" s="380">
        <f t="shared" si="202"/>
        <v>0.58202038924930488</v>
      </c>
      <c r="FB523" s="228">
        <f t="shared" si="203"/>
        <v>56.31929046563193</v>
      </c>
      <c r="FC523" s="380">
        <f t="shared" si="204"/>
        <v>0.16404077849860982</v>
      </c>
      <c r="FD523" s="227">
        <f t="shared" si="205"/>
        <v>20699.333411296924</v>
      </c>
      <c r="FE523" s="227">
        <f t="shared" si="206"/>
        <v>2486.393359176162</v>
      </c>
      <c r="FF523" s="227">
        <v>162</v>
      </c>
      <c r="FG523" s="228">
        <f t="shared" si="227"/>
        <v>70.370370370370367</v>
      </c>
      <c r="FH523" s="227">
        <v>114</v>
      </c>
      <c r="FI523" s="227">
        <v>162</v>
      </c>
      <c r="FJ523" s="227">
        <v>3</v>
      </c>
      <c r="FK523" s="227">
        <f t="shared" si="218"/>
        <v>45</v>
      </c>
      <c r="FL523" s="227">
        <v>32</v>
      </c>
      <c r="FM523" s="227">
        <f t="shared" si="219"/>
        <v>13</v>
      </c>
      <c r="FZ523" s="229"/>
      <c r="GA523" s="229"/>
      <c r="GB523" s="229"/>
      <c r="GC523" s="229"/>
      <c r="GD523" s="229"/>
    </row>
    <row r="524" spans="1:186" s="368" customFormat="1">
      <c r="A524" s="287" t="s">
        <v>1158</v>
      </c>
      <c r="B524" s="369" t="s">
        <v>1159</v>
      </c>
      <c r="C524" s="287" t="s">
        <v>1222</v>
      </c>
      <c r="D524" s="287" t="s">
        <v>3123</v>
      </c>
      <c r="E524" s="369" t="s">
        <v>1223</v>
      </c>
      <c r="F524" s="287">
        <v>521</v>
      </c>
      <c r="G524" s="392" t="s">
        <v>1300</v>
      </c>
      <c r="H524" s="392" t="s">
        <v>1301</v>
      </c>
      <c r="I524" s="287" t="s">
        <v>1226</v>
      </c>
      <c r="J524" s="392" t="s">
        <v>1227</v>
      </c>
      <c r="K524" s="393" t="s">
        <v>749</v>
      </c>
      <c r="L524" s="286" t="s">
        <v>1227</v>
      </c>
      <c r="M524" s="286" t="s">
        <v>3124</v>
      </c>
      <c r="N524" s="372">
        <v>1</v>
      </c>
      <c r="O524" s="373">
        <v>535</v>
      </c>
      <c r="P524" s="373">
        <v>1132</v>
      </c>
      <c r="Q524" s="373">
        <v>1792</v>
      </c>
      <c r="R524" s="373">
        <v>2574</v>
      </c>
      <c r="S524" s="374">
        <v>1185</v>
      </c>
      <c r="T524" s="374">
        <v>1870</v>
      </c>
      <c r="U524" s="374">
        <v>2677</v>
      </c>
      <c r="V524" s="374">
        <v>2849</v>
      </c>
      <c r="W524" s="373">
        <v>516</v>
      </c>
      <c r="X524" s="373">
        <v>839</v>
      </c>
      <c r="Y524" s="373">
        <v>1320</v>
      </c>
      <c r="Z524" s="373">
        <v>1897</v>
      </c>
      <c r="AA524" s="374">
        <v>894</v>
      </c>
      <c r="AB524" s="374">
        <v>1402</v>
      </c>
      <c r="AC524" s="374">
        <v>2004</v>
      </c>
      <c r="AD524" s="374">
        <v>2040</v>
      </c>
      <c r="AE524" s="373">
        <v>0</v>
      </c>
      <c r="AF524" s="373">
        <v>10</v>
      </c>
      <c r="AG524" s="373">
        <v>15</v>
      </c>
      <c r="AH524" s="373">
        <v>21</v>
      </c>
      <c r="AI524" s="374">
        <v>11</v>
      </c>
      <c r="AJ524" s="374">
        <v>15</v>
      </c>
      <c r="AK524" s="374">
        <v>22</v>
      </c>
      <c r="AL524" s="374">
        <v>23</v>
      </c>
      <c r="AM524" s="226">
        <v>19</v>
      </c>
      <c r="AN524" s="226">
        <v>293</v>
      </c>
      <c r="AO524" s="226">
        <v>471</v>
      </c>
      <c r="AP524" s="226">
        <v>677</v>
      </c>
      <c r="AQ524" s="227">
        <v>291</v>
      </c>
      <c r="AR524" s="227">
        <v>468</v>
      </c>
      <c r="AS524" s="227">
        <v>672</v>
      </c>
      <c r="AT524" s="227">
        <v>809</v>
      </c>
      <c r="AU524" s="226">
        <v>12</v>
      </c>
      <c r="AV524" s="226">
        <v>223</v>
      </c>
      <c r="AW524" s="226">
        <v>344</v>
      </c>
      <c r="AX524" s="226">
        <v>496</v>
      </c>
      <c r="AY524" s="227">
        <v>192</v>
      </c>
      <c r="AZ524" s="227">
        <v>298</v>
      </c>
      <c r="BA524" s="227">
        <v>430</v>
      </c>
      <c r="BB524" s="227">
        <v>527</v>
      </c>
      <c r="BC524" s="226">
        <f t="shared" si="220"/>
        <v>7</v>
      </c>
      <c r="BD524" s="226">
        <f t="shared" si="220"/>
        <v>31</v>
      </c>
      <c r="BE524" s="226">
        <f t="shared" si="220"/>
        <v>21</v>
      </c>
      <c r="BF524" s="226">
        <f t="shared" si="217"/>
        <v>72</v>
      </c>
      <c r="BG524" s="218">
        <f t="shared" si="217"/>
        <v>47</v>
      </c>
      <c r="BH524" s="218">
        <f t="shared" si="217"/>
        <v>40</v>
      </c>
      <c r="BI524" s="218">
        <f t="shared" si="217"/>
        <v>111</v>
      </c>
      <c r="BJ524" s="218">
        <f t="shared" si="211"/>
        <v>216</v>
      </c>
      <c r="BK524" s="226">
        <f t="shared" si="209"/>
        <v>0</v>
      </c>
      <c r="BL524" s="226">
        <f t="shared" si="209"/>
        <v>39</v>
      </c>
      <c r="BM524" s="226">
        <f t="shared" si="209"/>
        <v>106</v>
      </c>
      <c r="BN524" s="226">
        <f t="shared" si="209"/>
        <v>109</v>
      </c>
      <c r="BO524" s="227">
        <f t="shared" si="209"/>
        <v>52</v>
      </c>
      <c r="BP524" s="227">
        <f t="shared" si="208"/>
        <v>130</v>
      </c>
      <c r="BQ524" s="227">
        <f t="shared" si="208"/>
        <v>131</v>
      </c>
      <c r="BR524" s="227">
        <f t="shared" si="208"/>
        <v>66</v>
      </c>
      <c r="BS524" s="226">
        <v>0</v>
      </c>
      <c r="BT524" s="226">
        <v>39</v>
      </c>
      <c r="BU524" s="226">
        <v>106</v>
      </c>
      <c r="BV524" s="226">
        <v>109</v>
      </c>
      <c r="BW524" s="227">
        <v>52</v>
      </c>
      <c r="BX524" s="227">
        <v>130</v>
      </c>
      <c r="BY524" s="227">
        <v>131</v>
      </c>
      <c r="BZ524" s="227">
        <v>66</v>
      </c>
      <c r="CA524" s="226">
        <v>0</v>
      </c>
      <c r="CB524" s="226">
        <f>IFERROR(VLOOKUP($G524,[12]ITEM!$B$2:$AC$939,26,0),0)</f>
        <v>0</v>
      </c>
      <c r="CC524" s="226">
        <f>IFERROR(VLOOKUP($G524,[12]ITEM!$B$2:$AC$939,27,0),0)</f>
        <v>0</v>
      </c>
      <c r="CD524" s="226">
        <f>IFERROR(VLOOKUP($G524,[12]ITEM!$B$2:$AC$939,28,0),0)</f>
        <v>0</v>
      </c>
      <c r="CE524" s="227">
        <v>0</v>
      </c>
      <c r="CF524" s="227">
        <v>0</v>
      </c>
      <c r="CG524" s="227">
        <v>0</v>
      </c>
      <c r="CH524" s="227">
        <v>0</v>
      </c>
      <c r="CI524" s="375"/>
      <c r="CJ524" s="226">
        <f t="shared" si="214"/>
        <v>6</v>
      </c>
      <c r="CK524" s="226">
        <f t="shared" si="214"/>
        <v>-9</v>
      </c>
      <c r="CL524" s="226">
        <f t="shared" si="214"/>
        <v>-15</v>
      </c>
      <c r="CM524" s="226">
        <f t="shared" si="214"/>
        <v>-31</v>
      </c>
      <c r="CN524" s="227">
        <f t="shared" si="214"/>
        <v>47</v>
      </c>
      <c r="CO524" s="227">
        <f t="shared" si="212"/>
        <v>34.42689223918579</v>
      </c>
      <c r="CP524" s="227">
        <f t="shared" si="212"/>
        <v>0.43955771137414956</v>
      </c>
      <c r="CQ524" s="227">
        <f t="shared" si="212"/>
        <v>-8.9275773511791527</v>
      </c>
      <c r="CR524" s="226">
        <v>-1</v>
      </c>
      <c r="CS524" s="226">
        <v>-16</v>
      </c>
      <c r="CT524" s="226">
        <v>-26</v>
      </c>
      <c r="CU524" s="226">
        <v>-37</v>
      </c>
      <c r="CV524" s="227">
        <f t="shared" si="221"/>
        <v>-37</v>
      </c>
      <c r="CW524" s="227">
        <f>CV524*(1+('[13]GROWTH (YoY)'!AR524/100))</f>
        <v>-59.57310776081421</v>
      </c>
      <c r="CX524" s="227">
        <f>CW524*(1+('[13]GROWTH (YoY)'!AS524/100))</f>
        <v>-85.56044228862585</v>
      </c>
      <c r="CY524" s="227">
        <f>CX524*(1+('[13]GROWTH (YoY)'!AT524/100))</f>
        <v>-102.92757735117915</v>
      </c>
      <c r="CZ524" s="226">
        <v>3</v>
      </c>
      <c r="DA524" s="226">
        <v>4</v>
      </c>
      <c r="DB524" s="226">
        <v>5</v>
      </c>
      <c r="DC524" s="226">
        <v>4</v>
      </c>
      <c r="DD524" s="227">
        <v>81</v>
      </c>
      <c r="DE524" s="227">
        <v>88</v>
      </c>
      <c r="DF524" s="227">
        <v>84</v>
      </c>
      <c r="DG524" s="227">
        <v>92</v>
      </c>
      <c r="DH524" s="226">
        <v>4</v>
      </c>
      <c r="DI524" s="226">
        <v>3</v>
      </c>
      <c r="DJ524" s="226">
        <v>6</v>
      </c>
      <c r="DK524" s="226">
        <v>2</v>
      </c>
      <c r="DL524" s="227">
        <v>3</v>
      </c>
      <c r="DM524" s="227">
        <v>6</v>
      </c>
      <c r="DN524" s="227">
        <v>2</v>
      </c>
      <c r="DO524" s="227">
        <v>2</v>
      </c>
      <c r="DP524" s="376">
        <f t="shared" si="213"/>
        <v>1</v>
      </c>
      <c r="DQ524" s="226">
        <f t="shared" si="213"/>
        <v>40</v>
      </c>
      <c r="DR524" s="226">
        <f t="shared" si="213"/>
        <v>36</v>
      </c>
      <c r="DS524" s="226">
        <f t="shared" si="210"/>
        <v>103</v>
      </c>
      <c r="DT524" s="227">
        <f t="shared" si="210"/>
        <v>0</v>
      </c>
      <c r="DU524" s="227">
        <f t="shared" si="210"/>
        <v>5.5731077608142101</v>
      </c>
      <c r="DV524" s="227">
        <f t="shared" si="210"/>
        <v>110.56044228862585</v>
      </c>
      <c r="DW524" s="227">
        <f t="shared" si="210"/>
        <v>224.92757735117914</v>
      </c>
      <c r="DX524" s="377">
        <f t="shared" si="216"/>
        <v>0.96448598130841123</v>
      </c>
      <c r="DY524" s="377">
        <f t="shared" si="216"/>
        <v>0.74116607773851595</v>
      </c>
      <c r="DZ524" s="377">
        <f t="shared" si="216"/>
        <v>0.7366071428571429</v>
      </c>
      <c r="EA524" s="377">
        <f t="shared" si="216"/>
        <v>0.73698523698523699</v>
      </c>
      <c r="EB524" s="378">
        <f t="shared" si="216"/>
        <v>0.75443037974683547</v>
      </c>
      <c r="EC524" s="378">
        <f t="shared" si="215"/>
        <v>0.74973262032085564</v>
      </c>
      <c r="ED524" s="378">
        <f t="shared" si="215"/>
        <v>0.74859917818453492</v>
      </c>
      <c r="EE524" s="378">
        <f t="shared" si="215"/>
        <v>0.71604071604071606</v>
      </c>
      <c r="EG524" s="226">
        <v>519</v>
      </c>
      <c r="EH524" s="226">
        <v>325</v>
      </c>
      <c r="EI524" s="226">
        <v>194</v>
      </c>
      <c r="EJ524" s="226">
        <v>120</v>
      </c>
      <c r="EK524" s="226">
        <v>104</v>
      </c>
      <c r="EL524" s="226">
        <v>7142</v>
      </c>
      <c r="EM524" s="226">
        <v>6884</v>
      </c>
      <c r="EN524" s="379">
        <f t="shared" si="222"/>
        <v>0.62620423892100197</v>
      </c>
      <c r="EO524" s="226">
        <f t="shared" si="223"/>
        <v>61.855670103092784</v>
      </c>
      <c r="EP524" s="379">
        <f t="shared" si="224"/>
        <v>0.20038535645472061</v>
      </c>
      <c r="EQ524" s="226">
        <f t="shared" si="225"/>
        <v>14561.747409689162</v>
      </c>
      <c r="ER524" s="226">
        <f t="shared" si="226"/>
        <v>1452.6438117373621</v>
      </c>
      <c r="ES524" s="292"/>
      <c r="ET524" s="227">
        <v>1317</v>
      </c>
      <c r="EU524" s="227">
        <v>830</v>
      </c>
      <c r="EV524" s="227">
        <v>488</v>
      </c>
      <c r="EW524" s="227">
        <v>314</v>
      </c>
      <c r="EX524" s="227">
        <v>186</v>
      </c>
      <c r="EY524" s="227">
        <v>14432</v>
      </c>
      <c r="EZ524" s="227">
        <v>13585</v>
      </c>
      <c r="FA524" s="380">
        <f t="shared" si="202"/>
        <v>0.63022019741837509</v>
      </c>
      <c r="FB524" s="228">
        <f t="shared" si="203"/>
        <v>64.344262295081961</v>
      </c>
      <c r="FC524" s="380">
        <f t="shared" si="204"/>
        <v>0.14123006833712984</v>
      </c>
      <c r="FD524" s="227">
        <f t="shared" si="205"/>
        <v>12888.026607538803</v>
      </c>
      <c r="FE524" s="227">
        <f t="shared" si="206"/>
        <v>1926.1440314071895</v>
      </c>
      <c r="FF524" s="227">
        <v>475</v>
      </c>
      <c r="FG524" s="228">
        <f t="shared" si="227"/>
        <v>65.89473684210526</v>
      </c>
      <c r="FH524" s="227">
        <v>313</v>
      </c>
      <c r="FI524" s="227">
        <v>475</v>
      </c>
      <c r="FJ524" s="227">
        <v>11</v>
      </c>
      <c r="FK524" s="227">
        <f t="shared" si="218"/>
        <v>151</v>
      </c>
      <c r="FL524" s="227">
        <v>27</v>
      </c>
      <c r="FM524" s="227">
        <f t="shared" si="219"/>
        <v>124</v>
      </c>
      <c r="FZ524" s="229"/>
      <c r="GA524" s="229"/>
      <c r="GB524" s="229"/>
      <c r="GC524" s="229"/>
      <c r="GD524" s="229"/>
    </row>
    <row r="525" spans="1:186" s="368" customFormat="1">
      <c r="A525" s="287" t="s">
        <v>1158</v>
      </c>
      <c r="B525" s="369" t="s">
        <v>1159</v>
      </c>
      <c r="C525" s="287" t="s">
        <v>1222</v>
      </c>
      <c r="D525" s="287" t="s">
        <v>3123</v>
      </c>
      <c r="E525" s="369" t="s">
        <v>1223</v>
      </c>
      <c r="F525" s="287">
        <v>522</v>
      </c>
      <c r="G525" s="392" t="s">
        <v>1302</v>
      </c>
      <c r="H525" s="392" t="s">
        <v>1303</v>
      </c>
      <c r="I525" s="287" t="s">
        <v>1226</v>
      </c>
      <c r="J525" s="392" t="s">
        <v>1227</v>
      </c>
      <c r="K525" s="393" t="s">
        <v>749</v>
      </c>
      <c r="L525" s="286" t="s">
        <v>1227</v>
      </c>
      <c r="M525" s="286" t="s">
        <v>3124</v>
      </c>
      <c r="N525" s="372">
        <v>1</v>
      </c>
      <c r="O525" s="373">
        <v>1268</v>
      </c>
      <c r="P525" s="373">
        <v>3088</v>
      </c>
      <c r="Q525" s="373">
        <v>5900</v>
      </c>
      <c r="R525" s="373">
        <v>3989</v>
      </c>
      <c r="S525" s="374">
        <v>3232</v>
      </c>
      <c r="T525" s="374">
        <v>6057</v>
      </c>
      <c r="U525" s="374">
        <v>4084</v>
      </c>
      <c r="V525" s="374">
        <v>2550</v>
      </c>
      <c r="W525" s="373">
        <v>845</v>
      </c>
      <c r="X525" s="373">
        <v>2152</v>
      </c>
      <c r="Y525" s="373">
        <v>4104</v>
      </c>
      <c r="Z525" s="373">
        <v>2775</v>
      </c>
      <c r="AA525" s="374">
        <v>2293</v>
      </c>
      <c r="AB525" s="374">
        <v>4307</v>
      </c>
      <c r="AC525" s="374">
        <v>2887</v>
      </c>
      <c r="AD525" s="374">
        <v>1823</v>
      </c>
      <c r="AE525" s="373">
        <v>19</v>
      </c>
      <c r="AF525" s="373">
        <v>26</v>
      </c>
      <c r="AG525" s="373">
        <v>46</v>
      </c>
      <c r="AH525" s="373">
        <v>31</v>
      </c>
      <c r="AI525" s="374">
        <v>28</v>
      </c>
      <c r="AJ525" s="374">
        <v>48</v>
      </c>
      <c r="AK525" s="374">
        <v>31</v>
      </c>
      <c r="AL525" s="374">
        <v>21</v>
      </c>
      <c r="AM525" s="226">
        <v>423</v>
      </c>
      <c r="AN525" s="226">
        <v>936</v>
      </c>
      <c r="AO525" s="226">
        <v>1796</v>
      </c>
      <c r="AP525" s="226">
        <v>1214</v>
      </c>
      <c r="AQ525" s="227">
        <v>939</v>
      </c>
      <c r="AR525" s="227">
        <v>1750</v>
      </c>
      <c r="AS525" s="227">
        <v>1198</v>
      </c>
      <c r="AT525" s="227">
        <v>727</v>
      </c>
      <c r="AU525" s="226">
        <v>291</v>
      </c>
      <c r="AV525" s="226">
        <v>725</v>
      </c>
      <c r="AW525" s="226">
        <v>1400</v>
      </c>
      <c r="AX525" s="226">
        <v>942</v>
      </c>
      <c r="AY525" s="227">
        <v>677</v>
      </c>
      <c r="AZ525" s="227">
        <v>1378</v>
      </c>
      <c r="BA525" s="227">
        <v>925</v>
      </c>
      <c r="BB525" s="227">
        <v>576</v>
      </c>
      <c r="BC525" s="226">
        <f t="shared" si="220"/>
        <v>132</v>
      </c>
      <c r="BD525" s="226">
        <f t="shared" si="220"/>
        <v>196</v>
      </c>
      <c r="BE525" s="226">
        <f t="shared" si="220"/>
        <v>356</v>
      </c>
      <c r="BF525" s="226">
        <f t="shared" si="217"/>
        <v>235</v>
      </c>
      <c r="BG525" s="218">
        <f t="shared" si="217"/>
        <v>232</v>
      </c>
      <c r="BH525" s="218">
        <f t="shared" si="217"/>
        <v>313</v>
      </c>
      <c r="BI525" s="218">
        <f t="shared" si="217"/>
        <v>218</v>
      </c>
      <c r="BJ525" s="218">
        <f t="shared" si="211"/>
        <v>106</v>
      </c>
      <c r="BK525" s="226">
        <f t="shared" si="209"/>
        <v>0</v>
      </c>
      <c r="BL525" s="226">
        <f t="shared" si="209"/>
        <v>15</v>
      </c>
      <c r="BM525" s="226">
        <f t="shared" si="209"/>
        <v>40</v>
      </c>
      <c r="BN525" s="226">
        <f t="shared" si="209"/>
        <v>37</v>
      </c>
      <c r="BO525" s="227">
        <f t="shared" si="209"/>
        <v>30</v>
      </c>
      <c r="BP525" s="227">
        <f t="shared" si="208"/>
        <v>59</v>
      </c>
      <c r="BQ525" s="227">
        <f t="shared" si="208"/>
        <v>55</v>
      </c>
      <c r="BR525" s="227">
        <f t="shared" si="208"/>
        <v>45</v>
      </c>
      <c r="BS525" s="226">
        <v>0</v>
      </c>
      <c r="BT525" s="226">
        <v>15</v>
      </c>
      <c r="BU525" s="226">
        <v>40</v>
      </c>
      <c r="BV525" s="226">
        <v>37</v>
      </c>
      <c r="BW525" s="227">
        <v>30</v>
      </c>
      <c r="BX525" s="227">
        <v>59</v>
      </c>
      <c r="BY525" s="227">
        <v>55</v>
      </c>
      <c r="BZ525" s="227">
        <v>45</v>
      </c>
      <c r="CA525" s="226">
        <v>0</v>
      </c>
      <c r="CB525" s="226">
        <f>IFERROR(VLOOKUP($G525,[12]ITEM!$B$2:$AC$939,26,0),0)</f>
        <v>0</v>
      </c>
      <c r="CC525" s="226">
        <f>IFERROR(VLOOKUP($G525,[12]ITEM!$B$2:$AC$939,27,0),0)</f>
        <v>0</v>
      </c>
      <c r="CD525" s="226">
        <f>IFERROR(VLOOKUP($G525,[12]ITEM!$B$2:$AC$939,28,0),0)</f>
        <v>0</v>
      </c>
      <c r="CE525" s="227">
        <v>0</v>
      </c>
      <c r="CF525" s="227">
        <v>0</v>
      </c>
      <c r="CG525" s="227">
        <v>0</v>
      </c>
      <c r="CH525" s="227">
        <v>0</v>
      </c>
      <c r="CI525" s="375"/>
      <c r="CJ525" s="226">
        <f t="shared" si="214"/>
        <v>132</v>
      </c>
      <c r="CK525" s="226">
        <f t="shared" si="214"/>
        <v>204</v>
      </c>
      <c r="CL525" s="226">
        <f t="shared" si="214"/>
        <v>288</v>
      </c>
      <c r="CM525" s="226">
        <f t="shared" si="214"/>
        <v>254</v>
      </c>
      <c r="CN525" s="227">
        <f t="shared" si="214"/>
        <v>232</v>
      </c>
      <c r="CO525" s="227">
        <f t="shared" si="212"/>
        <v>313.94559453474778</v>
      </c>
      <c r="CP525" s="227">
        <f t="shared" si="212"/>
        <v>278.2433420896632</v>
      </c>
      <c r="CQ525" s="227">
        <f t="shared" si="212"/>
        <v>256.64388082825417</v>
      </c>
      <c r="CR525" s="226">
        <v>26</v>
      </c>
      <c r="CS525" s="226">
        <v>58</v>
      </c>
      <c r="CT525" s="226">
        <v>112</v>
      </c>
      <c r="CU525" s="226">
        <v>76</v>
      </c>
      <c r="CV525" s="227">
        <f t="shared" si="221"/>
        <v>59</v>
      </c>
      <c r="CW525" s="227">
        <f>CV525*(1+('[13]GROWTH (YoY)'!AR525/100))</f>
        <v>109.9455945347478</v>
      </c>
      <c r="CX525" s="227">
        <f>CW525*(1+('[13]GROWTH (YoY)'!AS525/100))</f>
        <v>75.24334208966323</v>
      </c>
      <c r="CY525" s="227">
        <f>CX525*(1+('[13]GROWTH (YoY)'!AT525/100))</f>
        <v>45.643880828254197</v>
      </c>
      <c r="CZ525" s="226">
        <v>2</v>
      </c>
      <c r="DA525" s="226">
        <v>3</v>
      </c>
      <c r="DB525" s="226">
        <v>4</v>
      </c>
      <c r="DC525" s="226">
        <v>3</v>
      </c>
      <c r="DD525" s="227">
        <v>32</v>
      </c>
      <c r="DE525" s="227">
        <v>35</v>
      </c>
      <c r="DF525" s="227">
        <v>33</v>
      </c>
      <c r="DG525" s="227">
        <v>36</v>
      </c>
      <c r="DH525" s="226">
        <v>104</v>
      </c>
      <c r="DI525" s="226">
        <v>143</v>
      </c>
      <c r="DJ525" s="226">
        <v>172</v>
      </c>
      <c r="DK525" s="226">
        <v>175</v>
      </c>
      <c r="DL525" s="227">
        <v>141</v>
      </c>
      <c r="DM525" s="227">
        <v>169</v>
      </c>
      <c r="DN525" s="227">
        <v>170</v>
      </c>
      <c r="DO525" s="227">
        <v>175</v>
      </c>
      <c r="DP525" s="376">
        <f t="shared" si="213"/>
        <v>0</v>
      </c>
      <c r="DQ525" s="226">
        <f t="shared" si="213"/>
        <v>-8</v>
      </c>
      <c r="DR525" s="226">
        <f t="shared" si="213"/>
        <v>68</v>
      </c>
      <c r="DS525" s="226">
        <f t="shared" si="210"/>
        <v>-19</v>
      </c>
      <c r="DT525" s="227">
        <f t="shared" si="210"/>
        <v>0</v>
      </c>
      <c r="DU525" s="227">
        <f t="shared" si="210"/>
        <v>-0.94559453474778365</v>
      </c>
      <c r="DV525" s="227">
        <f t="shared" si="210"/>
        <v>-60.243342089663201</v>
      </c>
      <c r="DW525" s="227">
        <f t="shared" si="210"/>
        <v>-150.64388082825417</v>
      </c>
      <c r="DX525" s="377">
        <f t="shared" si="216"/>
        <v>0.66640378548895896</v>
      </c>
      <c r="DY525" s="377">
        <f t="shared" si="216"/>
        <v>0.69689119170984459</v>
      </c>
      <c r="DZ525" s="377">
        <f t="shared" si="216"/>
        <v>0.69559322033898308</v>
      </c>
      <c r="EA525" s="377">
        <f t="shared" si="216"/>
        <v>0.69566307345199296</v>
      </c>
      <c r="EB525" s="378">
        <f t="shared" si="216"/>
        <v>0.70946782178217827</v>
      </c>
      <c r="EC525" s="378">
        <f t="shared" si="215"/>
        <v>0.71107809146442136</v>
      </c>
      <c r="ED525" s="378">
        <f t="shared" si="215"/>
        <v>0.70690499510284033</v>
      </c>
      <c r="EE525" s="378">
        <f t="shared" si="215"/>
        <v>0.71490196078431367</v>
      </c>
      <c r="EG525" s="226">
        <v>1285</v>
      </c>
      <c r="EH525" s="226">
        <v>845</v>
      </c>
      <c r="EI525" s="226">
        <v>439</v>
      </c>
      <c r="EJ525" s="226">
        <v>272</v>
      </c>
      <c r="EK525" s="226">
        <v>227</v>
      </c>
      <c r="EL525" s="226">
        <v>11846</v>
      </c>
      <c r="EM525" s="226">
        <v>11775</v>
      </c>
      <c r="EN525" s="379">
        <f t="shared" si="222"/>
        <v>0.65758754863813229</v>
      </c>
      <c r="EO525" s="226">
        <f t="shared" si="223"/>
        <v>61.958997722095674</v>
      </c>
      <c r="EP525" s="379">
        <f t="shared" si="224"/>
        <v>0.17665369649805449</v>
      </c>
      <c r="EQ525" s="226">
        <f t="shared" si="225"/>
        <v>19162.586527097756</v>
      </c>
      <c r="ER525" s="226">
        <f t="shared" si="226"/>
        <v>1924.9823071479123</v>
      </c>
      <c r="ES525" s="292"/>
      <c r="ET525" s="227">
        <v>3593</v>
      </c>
      <c r="EU525" s="227">
        <v>2387</v>
      </c>
      <c r="EV525" s="227">
        <v>1206</v>
      </c>
      <c r="EW525" s="227">
        <v>756</v>
      </c>
      <c r="EX525" s="227">
        <v>611</v>
      </c>
      <c r="EY525" s="227">
        <v>25291</v>
      </c>
      <c r="EZ525" s="227">
        <v>25225</v>
      </c>
      <c r="FA525" s="380">
        <f t="shared" si="202"/>
        <v>0.66434734205399393</v>
      </c>
      <c r="FB525" s="228">
        <f t="shared" si="203"/>
        <v>62.68656716417911</v>
      </c>
      <c r="FC525" s="380">
        <f t="shared" si="204"/>
        <v>0.17005288060116894</v>
      </c>
      <c r="FD525" s="227">
        <f t="shared" si="205"/>
        <v>24158.791665019176</v>
      </c>
      <c r="FE525" s="227">
        <f t="shared" si="206"/>
        <v>2497.5222993062439</v>
      </c>
      <c r="FF525" s="227">
        <v>436</v>
      </c>
      <c r="FG525" s="228">
        <f t="shared" si="227"/>
        <v>65.825688073394488</v>
      </c>
      <c r="FH525" s="227">
        <v>287</v>
      </c>
      <c r="FI525" s="227">
        <v>436</v>
      </c>
      <c r="FJ525" s="227">
        <v>17</v>
      </c>
      <c r="FK525" s="227">
        <f t="shared" si="218"/>
        <v>132</v>
      </c>
      <c r="FL525" s="227">
        <v>75</v>
      </c>
      <c r="FM525" s="227">
        <f t="shared" si="219"/>
        <v>57</v>
      </c>
      <c r="FZ525" s="229"/>
      <c r="GA525" s="229"/>
      <c r="GB525" s="229"/>
      <c r="GC525" s="229"/>
      <c r="GD525" s="229"/>
    </row>
    <row r="526" spans="1:186" s="368" customFormat="1">
      <c r="A526" s="287" t="s">
        <v>1158</v>
      </c>
      <c r="B526" s="369" t="s">
        <v>1159</v>
      </c>
      <c r="C526" s="287" t="s">
        <v>1222</v>
      </c>
      <c r="D526" s="287" t="s">
        <v>3123</v>
      </c>
      <c r="E526" s="369" t="s">
        <v>1223</v>
      </c>
      <c r="F526" s="287">
        <v>523</v>
      </c>
      <c r="G526" s="392" t="s">
        <v>1304</v>
      </c>
      <c r="H526" s="392" t="s">
        <v>1305</v>
      </c>
      <c r="I526" s="287" t="s">
        <v>1226</v>
      </c>
      <c r="J526" s="392" t="s">
        <v>1227</v>
      </c>
      <c r="K526" s="393" t="s">
        <v>749</v>
      </c>
      <c r="L526" s="286" t="s">
        <v>1227</v>
      </c>
      <c r="M526" s="286" t="s">
        <v>3124</v>
      </c>
      <c r="N526" s="372">
        <v>1</v>
      </c>
      <c r="O526" s="373">
        <v>73</v>
      </c>
      <c r="P526" s="373">
        <v>505</v>
      </c>
      <c r="Q526" s="373">
        <v>21</v>
      </c>
      <c r="R526" s="373">
        <v>31</v>
      </c>
      <c r="S526" s="374">
        <v>529</v>
      </c>
      <c r="T526" s="374">
        <v>22</v>
      </c>
      <c r="U526" s="374">
        <v>33</v>
      </c>
      <c r="V526" s="374">
        <v>3</v>
      </c>
      <c r="W526" s="373">
        <v>71</v>
      </c>
      <c r="X526" s="373">
        <v>380</v>
      </c>
      <c r="Y526" s="373">
        <v>16</v>
      </c>
      <c r="Z526" s="373">
        <v>24</v>
      </c>
      <c r="AA526" s="374">
        <v>405</v>
      </c>
      <c r="AB526" s="374">
        <v>17</v>
      </c>
      <c r="AC526" s="374">
        <v>25</v>
      </c>
      <c r="AD526" s="374">
        <v>2</v>
      </c>
      <c r="AE526" s="373">
        <v>0</v>
      </c>
      <c r="AF526" s="373">
        <v>5</v>
      </c>
      <c r="AG526" s="373">
        <v>0</v>
      </c>
      <c r="AH526" s="373">
        <v>0</v>
      </c>
      <c r="AI526" s="374">
        <v>5</v>
      </c>
      <c r="AJ526" s="374">
        <v>0</v>
      </c>
      <c r="AK526" s="374">
        <v>0</v>
      </c>
      <c r="AL526" s="374">
        <v>0</v>
      </c>
      <c r="AM526" s="226">
        <v>2</v>
      </c>
      <c r="AN526" s="226">
        <v>125</v>
      </c>
      <c r="AO526" s="226">
        <v>5</v>
      </c>
      <c r="AP526" s="226">
        <v>8</v>
      </c>
      <c r="AQ526" s="227">
        <v>123</v>
      </c>
      <c r="AR526" s="227">
        <v>5</v>
      </c>
      <c r="AS526" s="227">
        <v>8</v>
      </c>
      <c r="AT526" s="227">
        <v>1</v>
      </c>
      <c r="AU526" s="226">
        <v>2</v>
      </c>
      <c r="AV526" s="226">
        <v>96</v>
      </c>
      <c r="AW526" s="226">
        <v>5</v>
      </c>
      <c r="AX526" s="226">
        <v>7</v>
      </c>
      <c r="AY526" s="227">
        <v>82</v>
      </c>
      <c r="AZ526" s="227">
        <v>4</v>
      </c>
      <c r="BA526" s="227">
        <v>6</v>
      </c>
      <c r="BB526" s="227">
        <v>1</v>
      </c>
      <c r="BC526" s="226">
        <f t="shared" si="220"/>
        <v>0</v>
      </c>
      <c r="BD526" s="226">
        <f t="shared" si="220"/>
        <v>26</v>
      </c>
      <c r="BE526" s="226">
        <f t="shared" si="220"/>
        <v>-9</v>
      </c>
      <c r="BF526" s="226">
        <f t="shared" si="217"/>
        <v>-5</v>
      </c>
      <c r="BG526" s="218">
        <f t="shared" si="217"/>
        <v>35</v>
      </c>
      <c r="BH526" s="218">
        <f t="shared" si="217"/>
        <v>-2</v>
      </c>
      <c r="BI526" s="218">
        <f t="shared" si="217"/>
        <v>-1</v>
      </c>
      <c r="BJ526" s="218">
        <f t="shared" si="211"/>
        <v>-3</v>
      </c>
      <c r="BK526" s="226">
        <f t="shared" si="209"/>
        <v>0</v>
      </c>
      <c r="BL526" s="226">
        <f t="shared" si="209"/>
        <v>3</v>
      </c>
      <c r="BM526" s="226">
        <f t="shared" si="209"/>
        <v>9</v>
      </c>
      <c r="BN526" s="226">
        <f t="shared" si="209"/>
        <v>6</v>
      </c>
      <c r="BO526" s="227">
        <f t="shared" si="209"/>
        <v>6</v>
      </c>
      <c r="BP526" s="227">
        <f t="shared" si="208"/>
        <v>3</v>
      </c>
      <c r="BQ526" s="227">
        <f t="shared" si="208"/>
        <v>3</v>
      </c>
      <c r="BR526" s="227">
        <f t="shared" si="208"/>
        <v>3</v>
      </c>
      <c r="BS526" s="226">
        <v>0</v>
      </c>
      <c r="BT526" s="226">
        <v>3</v>
      </c>
      <c r="BU526" s="226">
        <v>9</v>
      </c>
      <c r="BV526" s="226">
        <v>6</v>
      </c>
      <c r="BW526" s="227">
        <v>6</v>
      </c>
      <c r="BX526" s="227">
        <v>3</v>
      </c>
      <c r="BY526" s="227">
        <v>3</v>
      </c>
      <c r="BZ526" s="227">
        <v>3</v>
      </c>
      <c r="CA526" s="226">
        <v>0</v>
      </c>
      <c r="CB526" s="226">
        <f>IFERROR(VLOOKUP($G526,[12]ITEM!$B$2:$AC$939,26,0),0)</f>
        <v>0</v>
      </c>
      <c r="CC526" s="226">
        <f>IFERROR(VLOOKUP($G526,[12]ITEM!$B$2:$AC$939,27,0),0)</f>
        <v>0</v>
      </c>
      <c r="CD526" s="226">
        <f>IFERROR(VLOOKUP($G526,[12]ITEM!$B$2:$AC$939,28,0),0)</f>
        <v>0</v>
      </c>
      <c r="CE526" s="227">
        <v>0</v>
      </c>
      <c r="CF526" s="227">
        <v>0</v>
      </c>
      <c r="CG526" s="227">
        <v>0</v>
      </c>
      <c r="CH526" s="227">
        <v>0</v>
      </c>
      <c r="CI526" s="375"/>
      <c r="CJ526" s="226">
        <f t="shared" si="214"/>
        <v>0</v>
      </c>
      <c r="CK526" s="226">
        <f t="shared" si="214"/>
        <v>70</v>
      </c>
      <c r="CL526" s="226">
        <f t="shared" si="214"/>
        <v>2</v>
      </c>
      <c r="CM526" s="226">
        <f t="shared" si="214"/>
        <v>4</v>
      </c>
      <c r="CN526" s="227">
        <f t="shared" si="214"/>
        <v>35</v>
      </c>
      <c r="CO526" s="227">
        <f t="shared" si="212"/>
        <v>26.420131807744561</v>
      </c>
      <c r="CP526" s="227">
        <f t="shared" si="212"/>
        <v>26.619387619125799</v>
      </c>
      <c r="CQ526" s="227">
        <f t="shared" si="212"/>
        <v>29.067908106329046</v>
      </c>
      <c r="CR526" s="226">
        <v>1</v>
      </c>
      <c r="CS526" s="226">
        <v>70</v>
      </c>
      <c r="CT526" s="226">
        <v>3</v>
      </c>
      <c r="CU526" s="226">
        <v>4</v>
      </c>
      <c r="CV526" s="227">
        <f t="shared" si="221"/>
        <v>10</v>
      </c>
      <c r="CW526" s="227">
        <f>CV526*(1+('[13]GROWTH (YoY)'!AR526/100))</f>
        <v>0.42013180774456149</v>
      </c>
      <c r="CX526" s="227">
        <f>CW526*(1+('[13]GROWTH (YoY)'!AS526/100))</f>
        <v>0.61938761912579821</v>
      </c>
      <c r="CY526" s="227">
        <f>CX526*(1+('[13]GROWTH (YoY)'!AT526/100))</f>
        <v>6.7908106329046383E-2</v>
      </c>
      <c r="CZ526" s="226">
        <v>0</v>
      </c>
      <c r="DA526" s="226">
        <v>0</v>
      </c>
      <c r="DB526" s="226">
        <v>0</v>
      </c>
      <c r="DC526" s="226">
        <v>0</v>
      </c>
      <c r="DD526" s="227">
        <v>25</v>
      </c>
      <c r="DE526" s="227">
        <v>27</v>
      </c>
      <c r="DF526" s="227">
        <v>26</v>
      </c>
      <c r="DG526" s="227">
        <v>29</v>
      </c>
      <c r="DH526" s="226">
        <v>-1</v>
      </c>
      <c r="DI526" s="226">
        <v>0</v>
      </c>
      <c r="DJ526" s="226">
        <v>-1</v>
      </c>
      <c r="DK526" s="226">
        <v>0</v>
      </c>
      <c r="DL526" s="227">
        <v>0</v>
      </c>
      <c r="DM526" s="227">
        <v>-1</v>
      </c>
      <c r="DN526" s="227">
        <v>0</v>
      </c>
      <c r="DO526" s="227">
        <v>0</v>
      </c>
      <c r="DP526" s="376">
        <f t="shared" si="213"/>
        <v>0</v>
      </c>
      <c r="DQ526" s="226">
        <f t="shared" si="213"/>
        <v>-44</v>
      </c>
      <c r="DR526" s="226">
        <f t="shared" si="213"/>
        <v>-11</v>
      </c>
      <c r="DS526" s="226">
        <f t="shared" si="210"/>
        <v>-9</v>
      </c>
      <c r="DT526" s="227">
        <f t="shared" si="210"/>
        <v>0</v>
      </c>
      <c r="DU526" s="227">
        <f t="shared" si="210"/>
        <v>-28.420131807744561</v>
      </c>
      <c r="DV526" s="227">
        <f t="shared" si="210"/>
        <v>-27.619387619125799</v>
      </c>
      <c r="DW526" s="227">
        <f t="shared" si="210"/>
        <v>-32.067908106329043</v>
      </c>
      <c r="DX526" s="377">
        <f t="shared" si="216"/>
        <v>0.9726027397260274</v>
      </c>
      <c r="DY526" s="377">
        <f t="shared" si="216"/>
        <v>0.75247524752475248</v>
      </c>
      <c r="DZ526" s="377">
        <f t="shared" si="216"/>
        <v>0.76190476190476186</v>
      </c>
      <c r="EA526" s="377">
        <f t="shared" si="216"/>
        <v>0.77419354838709675</v>
      </c>
      <c r="EB526" s="378">
        <f t="shared" si="216"/>
        <v>0.7655954631379962</v>
      </c>
      <c r="EC526" s="378">
        <f t="shared" si="215"/>
        <v>0.77272727272727271</v>
      </c>
      <c r="ED526" s="378">
        <f t="shared" si="215"/>
        <v>0.75757575757575757</v>
      </c>
      <c r="EE526" s="378">
        <f t="shared" si="215"/>
        <v>0.66666666666666663</v>
      </c>
      <c r="EG526" s="226">
        <v>73</v>
      </c>
      <c r="EH526" s="226">
        <v>47</v>
      </c>
      <c r="EI526" s="226">
        <v>26</v>
      </c>
      <c r="EJ526" s="226">
        <v>17</v>
      </c>
      <c r="EK526" s="226">
        <v>18</v>
      </c>
      <c r="EL526" s="226">
        <v>983</v>
      </c>
      <c r="EM526" s="226">
        <v>968</v>
      </c>
      <c r="EN526" s="379">
        <f t="shared" si="222"/>
        <v>0.64383561643835618</v>
      </c>
      <c r="EO526" s="226">
        <f t="shared" si="223"/>
        <v>65.384615384615387</v>
      </c>
      <c r="EP526" s="379">
        <f t="shared" si="224"/>
        <v>0.24657534246575341</v>
      </c>
      <c r="EQ526" s="226">
        <f t="shared" si="225"/>
        <v>18311.291963377415</v>
      </c>
      <c r="ER526" s="226">
        <f t="shared" si="226"/>
        <v>1463.4986225895318</v>
      </c>
      <c r="ES526" s="292"/>
      <c r="ET526" s="227">
        <v>588</v>
      </c>
      <c r="EU526" s="227">
        <v>386</v>
      </c>
      <c r="EV526" s="227">
        <v>202</v>
      </c>
      <c r="EW526" s="227">
        <v>133</v>
      </c>
      <c r="EX526" s="227">
        <v>114</v>
      </c>
      <c r="EY526" s="227">
        <v>4370</v>
      </c>
      <c r="EZ526" s="227">
        <v>4353</v>
      </c>
      <c r="FA526" s="380">
        <f t="shared" ref="FA526:FA589" si="228">IFERROR(EU526/ET526,0)</f>
        <v>0.65646258503401356</v>
      </c>
      <c r="FB526" s="228">
        <f t="shared" ref="FB526:FB589" si="229">IFERROR((EW526/EV526)*100,0)</f>
        <v>65.841584158415841</v>
      </c>
      <c r="FC526" s="380">
        <f t="shared" ref="FC526:FC589" si="230">IFERROR(EX526/ET526,0)</f>
        <v>0.19387755102040816</v>
      </c>
      <c r="FD526" s="227">
        <f t="shared" ref="FD526:FD589" si="231">IFERROR((EX526*1000000)/EY526,0)</f>
        <v>26086.956521739132</v>
      </c>
      <c r="FE526" s="227">
        <f t="shared" ref="FE526:FE589" si="232">IFERROR((EW526*1000000)/EZ526/12,0)</f>
        <v>2546.1367639176046</v>
      </c>
      <c r="FF526" s="227">
        <v>196</v>
      </c>
      <c r="FG526" s="228">
        <f t="shared" si="227"/>
        <v>66.83673469387756</v>
      </c>
      <c r="FH526" s="227">
        <v>131</v>
      </c>
      <c r="FI526" s="227">
        <v>196</v>
      </c>
      <c r="FJ526" s="227">
        <v>4</v>
      </c>
      <c r="FK526" s="227">
        <f t="shared" si="218"/>
        <v>61</v>
      </c>
      <c r="FL526" s="227">
        <v>12</v>
      </c>
      <c r="FM526" s="227">
        <f t="shared" si="219"/>
        <v>49</v>
      </c>
      <c r="FZ526" s="229"/>
      <c r="GA526" s="229"/>
      <c r="GB526" s="229"/>
      <c r="GC526" s="229"/>
      <c r="GD526" s="229"/>
    </row>
    <row r="527" spans="1:186" s="368" customFormat="1">
      <c r="A527" s="287" t="s">
        <v>1158</v>
      </c>
      <c r="B527" s="369" t="s">
        <v>1159</v>
      </c>
      <c r="C527" s="287" t="s">
        <v>1222</v>
      </c>
      <c r="D527" s="287" t="s">
        <v>3123</v>
      </c>
      <c r="E527" s="369" t="s">
        <v>1223</v>
      </c>
      <c r="F527" s="287">
        <v>524</v>
      </c>
      <c r="G527" s="392" t="s">
        <v>1306</v>
      </c>
      <c r="H527" s="392" t="s">
        <v>1307</v>
      </c>
      <c r="I527" s="287" t="s">
        <v>1226</v>
      </c>
      <c r="J527" s="392" t="s">
        <v>1227</v>
      </c>
      <c r="K527" s="393" t="s">
        <v>749</v>
      </c>
      <c r="L527" s="286" t="s">
        <v>1227</v>
      </c>
      <c r="M527" s="286" t="s">
        <v>3124</v>
      </c>
      <c r="N527" s="372">
        <v>1</v>
      </c>
      <c r="O527" s="373">
        <v>19</v>
      </c>
      <c r="P527" s="373">
        <v>293</v>
      </c>
      <c r="Q527" s="373">
        <v>17</v>
      </c>
      <c r="R527" s="373">
        <v>65</v>
      </c>
      <c r="S527" s="374">
        <v>306</v>
      </c>
      <c r="T527" s="374">
        <v>18</v>
      </c>
      <c r="U527" s="374">
        <v>67</v>
      </c>
      <c r="V527" s="374">
        <v>443</v>
      </c>
      <c r="W527" s="373">
        <v>18</v>
      </c>
      <c r="X527" s="373">
        <v>205</v>
      </c>
      <c r="Y527" s="373">
        <v>12</v>
      </c>
      <c r="Z527" s="373">
        <v>45</v>
      </c>
      <c r="AA527" s="374">
        <v>219</v>
      </c>
      <c r="AB527" s="374">
        <v>13</v>
      </c>
      <c r="AC527" s="374">
        <v>48</v>
      </c>
      <c r="AD527" s="374">
        <v>317</v>
      </c>
      <c r="AE527" s="373">
        <v>0</v>
      </c>
      <c r="AF527" s="373">
        <v>2</v>
      </c>
      <c r="AG527" s="373">
        <v>0</v>
      </c>
      <c r="AH527" s="373">
        <v>1</v>
      </c>
      <c r="AI527" s="374">
        <v>3</v>
      </c>
      <c r="AJ527" s="374">
        <v>0</v>
      </c>
      <c r="AK527" s="374">
        <v>1</v>
      </c>
      <c r="AL527" s="374">
        <v>4</v>
      </c>
      <c r="AM527" s="226">
        <v>2</v>
      </c>
      <c r="AN527" s="226">
        <v>87</v>
      </c>
      <c r="AO527" s="226">
        <v>5</v>
      </c>
      <c r="AP527" s="226">
        <v>19</v>
      </c>
      <c r="AQ527" s="227">
        <v>87</v>
      </c>
      <c r="AR527" s="227">
        <v>5</v>
      </c>
      <c r="AS527" s="227">
        <v>19</v>
      </c>
      <c r="AT527" s="227">
        <v>126</v>
      </c>
      <c r="AU527" s="226">
        <v>1</v>
      </c>
      <c r="AV527" s="226">
        <v>65</v>
      </c>
      <c r="AW527" s="226">
        <v>4</v>
      </c>
      <c r="AX527" s="226">
        <v>15</v>
      </c>
      <c r="AY527" s="227">
        <v>57</v>
      </c>
      <c r="AZ527" s="227">
        <v>4</v>
      </c>
      <c r="BA527" s="227">
        <v>14</v>
      </c>
      <c r="BB527" s="227">
        <v>88</v>
      </c>
      <c r="BC527" s="226">
        <f t="shared" si="220"/>
        <v>1</v>
      </c>
      <c r="BD527" s="226">
        <f t="shared" si="220"/>
        <v>19</v>
      </c>
      <c r="BE527" s="226">
        <f t="shared" si="220"/>
        <v>-5</v>
      </c>
      <c r="BF527" s="226">
        <f t="shared" si="217"/>
        <v>-3</v>
      </c>
      <c r="BG527" s="218">
        <f t="shared" si="217"/>
        <v>26</v>
      </c>
      <c r="BH527" s="218">
        <f t="shared" si="217"/>
        <v>0</v>
      </c>
      <c r="BI527" s="218">
        <f t="shared" si="217"/>
        <v>4</v>
      </c>
      <c r="BJ527" s="218">
        <f t="shared" si="211"/>
        <v>31</v>
      </c>
      <c r="BK527" s="226">
        <f t="shared" ref="BK527:BR561" si="233">BS527-CA527</f>
        <v>0</v>
      </c>
      <c r="BL527" s="226">
        <f t="shared" si="233"/>
        <v>3</v>
      </c>
      <c r="BM527" s="226">
        <f t="shared" si="233"/>
        <v>6</v>
      </c>
      <c r="BN527" s="226">
        <f t="shared" si="233"/>
        <v>7</v>
      </c>
      <c r="BO527" s="227">
        <f t="shared" si="233"/>
        <v>4</v>
      </c>
      <c r="BP527" s="227">
        <f t="shared" si="208"/>
        <v>1</v>
      </c>
      <c r="BQ527" s="227">
        <f t="shared" si="208"/>
        <v>1</v>
      </c>
      <c r="BR527" s="227">
        <f t="shared" si="208"/>
        <v>7</v>
      </c>
      <c r="BS527" s="226">
        <v>0</v>
      </c>
      <c r="BT527" s="226">
        <v>3</v>
      </c>
      <c r="BU527" s="226">
        <v>6</v>
      </c>
      <c r="BV527" s="226">
        <v>7</v>
      </c>
      <c r="BW527" s="227">
        <v>4</v>
      </c>
      <c r="BX527" s="227">
        <v>1</v>
      </c>
      <c r="BY527" s="227">
        <v>1</v>
      </c>
      <c r="BZ527" s="227">
        <v>7</v>
      </c>
      <c r="CA527" s="226">
        <v>0</v>
      </c>
      <c r="CB527" s="226">
        <f>IFERROR(VLOOKUP($G527,[12]ITEM!$B$2:$AC$939,26,0),0)</f>
        <v>0</v>
      </c>
      <c r="CC527" s="226">
        <f>IFERROR(VLOOKUP($G527,[12]ITEM!$B$2:$AC$939,27,0),0)</f>
        <v>0</v>
      </c>
      <c r="CD527" s="226">
        <f>IFERROR(VLOOKUP($G527,[12]ITEM!$B$2:$AC$939,28,0),0)</f>
        <v>0</v>
      </c>
      <c r="CE527" s="227">
        <v>0</v>
      </c>
      <c r="CF527" s="227">
        <v>0</v>
      </c>
      <c r="CG527" s="227">
        <v>0</v>
      </c>
      <c r="CH527" s="227">
        <v>0</v>
      </c>
      <c r="CI527" s="375"/>
      <c r="CJ527" s="226">
        <f t="shared" si="214"/>
        <v>0</v>
      </c>
      <c r="CK527" s="226">
        <f t="shared" si="214"/>
        <v>40</v>
      </c>
      <c r="CL527" s="226">
        <f t="shared" si="214"/>
        <v>2</v>
      </c>
      <c r="CM527" s="226">
        <f t="shared" si="214"/>
        <v>9</v>
      </c>
      <c r="CN527" s="227">
        <f t="shared" si="214"/>
        <v>26</v>
      </c>
      <c r="CO527" s="227">
        <f t="shared" si="212"/>
        <v>6.1936552552264494</v>
      </c>
      <c r="CP527" s="227">
        <f t="shared" si="212"/>
        <v>9.4126638655147978</v>
      </c>
      <c r="CQ527" s="227">
        <f t="shared" si="212"/>
        <v>33.755213466770343</v>
      </c>
      <c r="CR527" s="226">
        <v>1</v>
      </c>
      <c r="CS527" s="226">
        <v>39</v>
      </c>
      <c r="CT527" s="226">
        <v>2</v>
      </c>
      <c r="CU527" s="226">
        <v>9</v>
      </c>
      <c r="CV527" s="227">
        <f t="shared" si="221"/>
        <v>20</v>
      </c>
      <c r="CW527" s="227">
        <f>CV527*(1+('[13]GROWTH (YoY)'!AR527/100))</f>
        <v>1.193655255226449</v>
      </c>
      <c r="CX527" s="227">
        <f>CW527*(1+('[13]GROWTH (YoY)'!AS527/100))</f>
        <v>4.4126638655147987</v>
      </c>
      <c r="CY527" s="227">
        <f>CX527*(1+('[13]GROWTH (YoY)'!AT527/100))</f>
        <v>28.755213466770343</v>
      </c>
      <c r="CZ527" s="226">
        <v>0</v>
      </c>
      <c r="DA527" s="226">
        <v>0</v>
      </c>
      <c r="DB527" s="226">
        <v>0</v>
      </c>
      <c r="DC527" s="226">
        <v>0</v>
      </c>
      <c r="DD527" s="227">
        <v>5</v>
      </c>
      <c r="DE527" s="227">
        <v>5</v>
      </c>
      <c r="DF527" s="227">
        <v>5</v>
      </c>
      <c r="DG527" s="227">
        <v>5</v>
      </c>
      <c r="DH527" s="226">
        <v>-1</v>
      </c>
      <c r="DI527" s="226">
        <v>1</v>
      </c>
      <c r="DJ527" s="226">
        <v>0</v>
      </c>
      <c r="DK527" s="226">
        <v>0</v>
      </c>
      <c r="DL527" s="227">
        <v>1</v>
      </c>
      <c r="DM527" s="227">
        <v>0</v>
      </c>
      <c r="DN527" s="227">
        <v>0</v>
      </c>
      <c r="DO527" s="227">
        <v>0</v>
      </c>
      <c r="DP527" s="376">
        <f t="shared" si="213"/>
        <v>1</v>
      </c>
      <c r="DQ527" s="226">
        <f t="shared" si="213"/>
        <v>-21</v>
      </c>
      <c r="DR527" s="226">
        <f t="shared" si="213"/>
        <v>-7</v>
      </c>
      <c r="DS527" s="226">
        <f t="shared" si="210"/>
        <v>-12</v>
      </c>
      <c r="DT527" s="227">
        <f t="shared" si="210"/>
        <v>0</v>
      </c>
      <c r="DU527" s="227">
        <f t="shared" si="210"/>
        <v>-6.1936552552264494</v>
      </c>
      <c r="DV527" s="227">
        <f t="shared" si="210"/>
        <v>-5.4126638655147978</v>
      </c>
      <c r="DW527" s="227">
        <f t="shared" si="210"/>
        <v>-2.7552134667703427</v>
      </c>
      <c r="DX527" s="377">
        <f t="shared" si="216"/>
        <v>0.94736842105263153</v>
      </c>
      <c r="DY527" s="377">
        <f t="shared" si="216"/>
        <v>0.69965870307167233</v>
      </c>
      <c r="DZ527" s="377">
        <f t="shared" si="216"/>
        <v>0.70588235294117652</v>
      </c>
      <c r="EA527" s="377">
        <f t="shared" si="216"/>
        <v>0.69230769230769229</v>
      </c>
      <c r="EB527" s="378">
        <f t="shared" si="216"/>
        <v>0.71568627450980393</v>
      </c>
      <c r="EC527" s="378">
        <f t="shared" si="215"/>
        <v>0.72222222222222221</v>
      </c>
      <c r="ED527" s="378">
        <f t="shared" si="215"/>
        <v>0.71641791044776115</v>
      </c>
      <c r="EE527" s="378">
        <f t="shared" si="215"/>
        <v>0.71557562076749437</v>
      </c>
      <c r="EG527" s="226">
        <v>19</v>
      </c>
      <c r="EH527" s="226">
        <v>14</v>
      </c>
      <c r="EI527" s="226">
        <v>5</v>
      </c>
      <c r="EJ527" s="226">
        <v>3</v>
      </c>
      <c r="EK527" s="226">
        <v>6</v>
      </c>
      <c r="EL527" s="226">
        <v>165</v>
      </c>
      <c r="EM527" s="226">
        <v>160</v>
      </c>
      <c r="EN527" s="379">
        <f t="shared" si="222"/>
        <v>0.73684210526315785</v>
      </c>
      <c r="EO527" s="226">
        <f t="shared" si="223"/>
        <v>60</v>
      </c>
      <c r="EP527" s="379">
        <f t="shared" si="224"/>
        <v>0.31578947368421051</v>
      </c>
      <c r="EQ527" s="226">
        <f t="shared" si="225"/>
        <v>36363.63636363636</v>
      </c>
      <c r="ER527" s="226">
        <f t="shared" si="226"/>
        <v>1562.5</v>
      </c>
      <c r="ES527" s="292"/>
      <c r="ET527" s="227">
        <v>341</v>
      </c>
      <c r="EU527" s="227">
        <v>217</v>
      </c>
      <c r="EV527" s="227">
        <v>123</v>
      </c>
      <c r="EW527" s="227">
        <v>79</v>
      </c>
      <c r="EX527" s="227">
        <v>66</v>
      </c>
      <c r="EY527" s="227">
        <v>2303</v>
      </c>
      <c r="EZ527" s="227">
        <v>2299</v>
      </c>
      <c r="FA527" s="380">
        <f t="shared" si="228"/>
        <v>0.63636363636363635</v>
      </c>
      <c r="FB527" s="228">
        <f t="shared" si="229"/>
        <v>64.22764227642277</v>
      </c>
      <c r="FC527" s="380">
        <f t="shared" si="230"/>
        <v>0.19354838709677419</v>
      </c>
      <c r="FD527" s="227">
        <f t="shared" si="231"/>
        <v>28658.271819366044</v>
      </c>
      <c r="FE527" s="227">
        <f t="shared" si="232"/>
        <v>2863.5638683485572</v>
      </c>
      <c r="FF527" s="227">
        <v>120</v>
      </c>
      <c r="FG527" s="228">
        <f t="shared" si="227"/>
        <v>65</v>
      </c>
      <c r="FH527" s="227">
        <v>78</v>
      </c>
      <c r="FI527" s="227">
        <v>120</v>
      </c>
      <c r="FJ527" s="227">
        <v>1</v>
      </c>
      <c r="FK527" s="227">
        <f t="shared" si="218"/>
        <v>41</v>
      </c>
      <c r="FL527" s="227">
        <v>7</v>
      </c>
      <c r="FM527" s="227">
        <f t="shared" si="219"/>
        <v>34</v>
      </c>
      <c r="FZ527" s="229"/>
      <c r="GA527" s="229"/>
      <c r="GB527" s="229"/>
      <c r="GC527" s="229"/>
      <c r="GD527" s="229"/>
    </row>
    <row r="528" spans="1:186" s="368" customFormat="1">
      <c r="A528" s="287" t="s">
        <v>1158</v>
      </c>
      <c r="B528" s="369" t="s">
        <v>1159</v>
      </c>
      <c r="C528" s="287" t="s">
        <v>1222</v>
      </c>
      <c r="D528" s="287" t="s">
        <v>3123</v>
      </c>
      <c r="E528" s="369" t="s">
        <v>1223</v>
      </c>
      <c r="F528" s="287">
        <v>525</v>
      </c>
      <c r="G528" s="392" t="s">
        <v>1308</v>
      </c>
      <c r="H528" s="392" t="s">
        <v>1309</v>
      </c>
      <c r="I528" s="287" t="s">
        <v>1226</v>
      </c>
      <c r="J528" s="392" t="s">
        <v>1227</v>
      </c>
      <c r="K528" s="393" t="s">
        <v>749</v>
      </c>
      <c r="L528" s="286" t="s">
        <v>1227</v>
      </c>
      <c r="M528" s="286" t="s">
        <v>3124</v>
      </c>
      <c r="N528" s="372">
        <v>1</v>
      </c>
      <c r="O528" s="373">
        <v>36</v>
      </c>
      <c r="P528" s="373">
        <v>210</v>
      </c>
      <c r="Q528" s="373">
        <v>0</v>
      </c>
      <c r="R528" s="373">
        <v>0</v>
      </c>
      <c r="S528" s="374">
        <v>220</v>
      </c>
      <c r="T528" s="374">
        <v>245</v>
      </c>
      <c r="U528" s="374">
        <v>227</v>
      </c>
      <c r="V528" s="374">
        <v>192</v>
      </c>
      <c r="W528" s="373">
        <v>18</v>
      </c>
      <c r="X528" s="373">
        <v>154</v>
      </c>
      <c r="Y528" s="373">
        <v>0</v>
      </c>
      <c r="Z528" s="373">
        <v>0</v>
      </c>
      <c r="AA528" s="374">
        <v>164</v>
      </c>
      <c r="AB528" s="374">
        <v>136</v>
      </c>
      <c r="AC528" s="374">
        <v>124</v>
      </c>
      <c r="AD528" s="374">
        <v>107</v>
      </c>
      <c r="AE528" s="373">
        <v>1</v>
      </c>
      <c r="AF528" s="373">
        <v>2</v>
      </c>
      <c r="AG528" s="373">
        <v>0</v>
      </c>
      <c r="AH528" s="373">
        <v>0</v>
      </c>
      <c r="AI528" s="374">
        <v>2</v>
      </c>
      <c r="AJ528" s="374">
        <v>2</v>
      </c>
      <c r="AK528" s="374">
        <v>1</v>
      </c>
      <c r="AL528" s="374">
        <v>1</v>
      </c>
      <c r="AM528" s="226">
        <v>18</v>
      </c>
      <c r="AN528" s="226">
        <v>56</v>
      </c>
      <c r="AO528" s="226">
        <v>0</v>
      </c>
      <c r="AP528" s="226">
        <v>0</v>
      </c>
      <c r="AQ528" s="227">
        <v>55</v>
      </c>
      <c r="AR528" s="227">
        <v>108</v>
      </c>
      <c r="AS528" s="227">
        <v>103</v>
      </c>
      <c r="AT528" s="227">
        <v>85</v>
      </c>
      <c r="AU528" s="226">
        <v>12</v>
      </c>
      <c r="AV528" s="226">
        <v>38</v>
      </c>
      <c r="AW528" s="226">
        <v>0</v>
      </c>
      <c r="AX528" s="226"/>
      <c r="AY528" s="227">
        <v>32</v>
      </c>
      <c r="AZ528" s="227">
        <v>63</v>
      </c>
      <c r="BA528" s="227">
        <v>60</v>
      </c>
      <c r="BB528" s="227">
        <v>49</v>
      </c>
      <c r="BC528" s="226">
        <f t="shared" si="220"/>
        <v>6</v>
      </c>
      <c r="BD528" s="226">
        <f t="shared" si="220"/>
        <v>17</v>
      </c>
      <c r="BE528" s="226">
        <f t="shared" si="220"/>
        <v>0</v>
      </c>
      <c r="BF528" s="226">
        <f t="shared" si="217"/>
        <v>0</v>
      </c>
      <c r="BG528" s="218">
        <f t="shared" si="217"/>
        <v>21</v>
      </c>
      <c r="BH528" s="218">
        <f t="shared" si="217"/>
        <v>41</v>
      </c>
      <c r="BI528" s="218">
        <f t="shared" si="217"/>
        <v>39</v>
      </c>
      <c r="BJ528" s="218">
        <f t="shared" si="211"/>
        <v>33</v>
      </c>
      <c r="BK528" s="226">
        <f t="shared" si="233"/>
        <v>0</v>
      </c>
      <c r="BL528" s="226">
        <f t="shared" si="233"/>
        <v>1</v>
      </c>
      <c r="BM528" s="226">
        <f t="shared" si="233"/>
        <v>0</v>
      </c>
      <c r="BN528" s="226">
        <f t="shared" si="233"/>
        <v>0</v>
      </c>
      <c r="BO528" s="227">
        <f t="shared" si="233"/>
        <v>2</v>
      </c>
      <c r="BP528" s="227">
        <f t="shared" si="208"/>
        <v>4</v>
      </c>
      <c r="BQ528" s="227">
        <f t="shared" si="208"/>
        <v>4</v>
      </c>
      <c r="BR528" s="227">
        <f t="shared" si="208"/>
        <v>3</v>
      </c>
      <c r="BS528" s="226">
        <v>0</v>
      </c>
      <c r="BT528" s="226">
        <v>1</v>
      </c>
      <c r="BU528" s="226">
        <v>0</v>
      </c>
      <c r="BV528" s="226">
        <v>0</v>
      </c>
      <c r="BW528" s="227">
        <v>2</v>
      </c>
      <c r="BX528" s="227">
        <v>4</v>
      </c>
      <c r="BY528" s="227">
        <v>4</v>
      </c>
      <c r="BZ528" s="227">
        <v>3</v>
      </c>
      <c r="CA528" s="226">
        <v>0</v>
      </c>
      <c r="CB528" s="226">
        <f>IFERROR(VLOOKUP($G528,[12]ITEM!$B$2:$AC$939,26,0),0)</f>
        <v>0</v>
      </c>
      <c r="CC528" s="226">
        <f>IFERROR(VLOOKUP($G528,[12]ITEM!$B$2:$AC$939,27,0),0)</f>
        <v>0</v>
      </c>
      <c r="CD528" s="226">
        <f>IFERROR(VLOOKUP($G528,[12]ITEM!$B$2:$AC$939,28,0),0)</f>
        <v>0</v>
      </c>
      <c r="CE528" s="227">
        <v>0</v>
      </c>
      <c r="CF528" s="227">
        <v>0</v>
      </c>
      <c r="CG528" s="227">
        <v>0</v>
      </c>
      <c r="CH528" s="227">
        <v>0</v>
      </c>
      <c r="CI528" s="375"/>
      <c r="CJ528" s="226">
        <f t="shared" si="214"/>
        <v>6</v>
      </c>
      <c r="CK528" s="226">
        <f t="shared" si="214"/>
        <v>18</v>
      </c>
      <c r="CL528" s="226">
        <f t="shared" si="214"/>
        <v>0</v>
      </c>
      <c r="CM528" s="226">
        <f t="shared" si="214"/>
        <v>0</v>
      </c>
      <c r="CN528" s="227">
        <f t="shared" si="214"/>
        <v>21</v>
      </c>
      <c r="CO528" s="227">
        <f t="shared" si="212"/>
        <v>40.213928094512191</v>
      </c>
      <c r="CP528" s="227">
        <f t="shared" si="212"/>
        <v>38.328934162521712</v>
      </c>
      <c r="CQ528" s="227">
        <f t="shared" si="212"/>
        <v>31.605016937230513</v>
      </c>
      <c r="CR528" s="226">
        <v>6</v>
      </c>
      <c r="CS528" s="226">
        <v>18</v>
      </c>
      <c r="CT528" s="226">
        <v>0</v>
      </c>
      <c r="CU528" s="226"/>
      <c r="CV528" s="227">
        <f t="shared" si="221"/>
        <v>20</v>
      </c>
      <c r="CW528" s="227">
        <f>CV528*(1+('[13]GROWTH (YoY)'!AR528/100))</f>
        <v>39.213928094512191</v>
      </c>
      <c r="CX528" s="227">
        <f>CW528*(1+('[13]GROWTH (YoY)'!AS528/100))</f>
        <v>37.328934162521712</v>
      </c>
      <c r="CY528" s="227">
        <f>CX528*(1+('[13]GROWTH (YoY)'!AT528/100))</f>
        <v>30.605016937230513</v>
      </c>
      <c r="CZ528" s="226">
        <v>0</v>
      </c>
      <c r="DA528" s="226">
        <v>0</v>
      </c>
      <c r="DB528" s="226">
        <v>0</v>
      </c>
      <c r="DC528" s="226">
        <v>0</v>
      </c>
      <c r="DD528" s="227">
        <v>1</v>
      </c>
      <c r="DE528" s="227">
        <v>1</v>
      </c>
      <c r="DF528" s="227">
        <v>1</v>
      </c>
      <c r="DG528" s="227">
        <v>1</v>
      </c>
      <c r="DH528" s="226">
        <v>0</v>
      </c>
      <c r="DI528" s="226">
        <v>0</v>
      </c>
      <c r="DJ528" s="226">
        <v>0</v>
      </c>
      <c r="DK528" s="226">
        <v>0</v>
      </c>
      <c r="DL528" s="227">
        <v>0</v>
      </c>
      <c r="DM528" s="227">
        <v>0</v>
      </c>
      <c r="DN528" s="227">
        <v>0</v>
      </c>
      <c r="DO528" s="227">
        <v>0</v>
      </c>
      <c r="DP528" s="376">
        <f t="shared" si="213"/>
        <v>0</v>
      </c>
      <c r="DQ528" s="226">
        <f t="shared" si="213"/>
        <v>-1</v>
      </c>
      <c r="DR528" s="226">
        <f t="shared" si="213"/>
        <v>0</v>
      </c>
      <c r="DS528" s="226">
        <f t="shared" si="210"/>
        <v>0</v>
      </c>
      <c r="DT528" s="227">
        <f t="shared" si="210"/>
        <v>0</v>
      </c>
      <c r="DU528" s="227">
        <f t="shared" si="210"/>
        <v>0.78607190548780892</v>
      </c>
      <c r="DV528" s="227">
        <f t="shared" si="210"/>
        <v>0.67106583747828807</v>
      </c>
      <c r="DW528" s="227">
        <f t="shared" si="210"/>
        <v>1.3949830627694872</v>
      </c>
      <c r="DX528" s="377">
        <f t="shared" si="216"/>
        <v>0.5</v>
      </c>
      <c r="DY528" s="377">
        <f t="shared" si="216"/>
        <v>0.73333333333333328</v>
      </c>
      <c r="DZ528" s="377">
        <f t="shared" si="216"/>
        <v>0</v>
      </c>
      <c r="EA528" s="377">
        <f t="shared" si="216"/>
        <v>0</v>
      </c>
      <c r="EB528" s="378">
        <f t="shared" si="216"/>
        <v>0.74545454545454548</v>
      </c>
      <c r="EC528" s="378">
        <f t="shared" si="215"/>
        <v>0.55510204081632653</v>
      </c>
      <c r="ED528" s="378">
        <f t="shared" si="215"/>
        <v>0.54625550660792954</v>
      </c>
      <c r="EE528" s="378">
        <f t="shared" si="215"/>
        <v>0.55729166666666663</v>
      </c>
      <c r="EG528" s="226">
        <v>36</v>
      </c>
      <c r="EH528" s="226">
        <v>23</v>
      </c>
      <c r="EI528" s="226">
        <v>13</v>
      </c>
      <c r="EJ528" s="226">
        <v>9</v>
      </c>
      <c r="EK528" s="226">
        <v>4</v>
      </c>
      <c r="EL528" s="226">
        <v>495</v>
      </c>
      <c r="EM528" s="226">
        <v>486</v>
      </c>
      <c r="EN528" s="379">
        <f t="shared" si="222"/>
        <v>0.63888888888888884</v>
      </c>
      <c r="EO528" s="226">
        <f t="shared" si="223"/>
        <v>69.230769230769226</v>
      </c>
      <c r="EP528" s="379">
        <f t="shared" si="224"/>
        <v>0.1111111111111111</v>
      </c>
      <c r="EQ528" s="226">
        <f t="shared" si="225"/>
        <v>8080.8080808080804</v>
      </c>
      <c r="ER528" s="226">
        <f t="shared" si="226"/>
        <v>1543.2098765432099</v>
      </c>
      <c r="ES528" s="292"/>
      <c r="ET528" s="227">
        <v>244</v>
      </c>
      <c r="EU528" s="227">
        <v>155</v>
      </c>
      <c r="EV528" s="227">
        <v>89</v>
      </c>
      <c r="EW528" s="227">
        <v>51</v>
      </c>
      <c r="EX528" s="227">
        <v>27</v>
      </c>
      <c r="EY528" s="227">
        <v>1744</v>
      </c>
      <c r="EZ528" s="227">
        <v>1734</v>
      </c>
      <c r="FA528" s="380">
        <f t="shared" si="228"/>
        <v>0.63524590163934425</v>
      </c>
      <c r="FB528" s="228">
        <f t="shared" si="229"/>
        <v>57.303370786516851</v>
      </c>
      <c r="FC528" s="380">
        <f t="shared" si="230"/>
        <v>0.11065573770491803</v>
      </c>
      <c r="FD528" s="227">
        <f t="shared" si="231"/>
        <v>15481.651376146789</v>
      </c>
      <c r="FE528" s="227">
        <f t="shared" si="232"/>
        <v>2450.9803921568628</v>
      </c>
      <c r="FF528" s="227">
        <v>87</v>
      </c>
      <c r="FG528" s="228">
        <f t="shared" si="227"/>
        <v>58.620689655172406</v>
      </c>
      <c r="FH528" s="227">
        <v>51</v>
      </c>
      <c r="FI528" s="227">
        <v>87</v>
      </c>
      <c r="FJ528" s="227">
        <v>1</v>
      </c>
      <c r="FK528" s="227">
        <f t="shared" si="218"/>
        <v>35</v>
      </c>
      <c r="FL528" s="227">
        <v>5</v>
      </c>
      <c r="FM528" s="227">
        <f t="shared" si="219"/>
        <v>30</v>
      </c>
      <c r="FZ528" s="229"/>
      <c r="GA528" s="229"/>
      <c r="GB528" s="229"/>
      <c r="GC528" s="229"/>
      <c r="GD528" s="229"/>
    </row>
    <row r="529" spans="1:186" s="368" customFormat="1">
      <c r="A529" s="287" t="s">
        <v>1158</v>
      </c>
      <c r="B529" s="369" t="s">
        <v>1159</v>
      </c>
      <c r="C529" s="287" t="s">
        <v>1222</v>
      </c>
      <c r="D529" s="287" t="s">
        <v>3123</v>
      </c>
      <c r="E529" s="369" t="s">
        <v>1223</v>
      </c>
      <c r="F529" s="287">
        <v>526</v>
      </c>
      <c r="G529" s="392" t="s">
        <v>1310</v>
      </c>
      <c r="H529" s="392" t="s">
        <v>1311</v>
      </c>
      <c r="I529" s="287" t="s">
        <v>1226</v>
      </c>
      <c r="J529" s="392" t="s">
        <v>1227</v>
      </c>
      <c r="K529" s="393" t="s">
        <v>749</v>
      </c>
      <c r="L529" s="286" t="s">
        <v>1227</v>
      </c>
      <c r="M529" s="286" t="s">
        <v>3124</v>
      </c>
      <c r="N529" s="372">
        <v>1</v>
      </c>
      <c r="O529" s="373">
        <v>18</v>
      </c>
      <c r="P529" s="373">
        <v>40</v>
      </c>
      <c r="Q529" s="373">
        <v>126</v>
      </c>
      <c r="R529" s="373">
        <v>362</v>
      </c>
      <c r="S529" s="374">
        <v>42</v>
      </c>
      <c r="T529" s="374">
        <v>132</v>
      </c>
      <c r="U529" s="374">
        <v>376</v>
      </c>
      <c r="V529" s="374">
        <v>212</v>
      </c>
      <c r="W529" s="373">
        <v>15</v>
      </c>
      <c r="X529" s="373">
        <v>29</v>
      </c>
      <c r="Y529" s="373">
        <v>90</v>
      </c>
      <c r="Z529" s="373">
        <v>258</v>
      </c>
      <c r="AA529" s="374">
        <v>30</v>
      </c>
      <c r="AB529" s="374">
        <v>96</v>
      </c>
      <c r="AC529" s="374">
        <v>273</v>
      </c>
      <c r="AD529" s="374">
        <v>152</v>
      </c>
      <c r="AE529" s="373">
        <v>0</v>
      </c>
      <c r="AF529" s="373">
        <v>0</v>
      </c>
      <c r="AG529" s="373">
        <v>1</v>
      </c>
      <c r="AH529" s="373">
        <v>3</v>
      </c>
      <c r="AI529" s="374">
        <v>0</v>
      </c>
      <c r="AJ529" s="374">
        <v>1</v>
      </c>
      <c r="AK529" s="374">
        <v>3</v>
      </c>
      <c r="AL529" s="374">
        <v>2</v>
      </c>
      <c r="AM529" s="226">
        <v>3</v>
      </c>
      <c r="AN529" s="226">
        <v>11</v>
      </c>
      <c r="AO529" s="226">
        <v>36</v>
      </c>
      <c r="AP529" s="226">
        <v>103</v>
      </c>
      <c r="AQ529" s="227">
        <v>11</v>
      </c>
      <c r="AR529" s="227">
        <v>36</v>
      </c>
      <c r="AS529" s="227">
        <v>103</v>
      </c>
      <c r="AT529" s="227">
        <v>60</v>
      </c>
      <c r="AU529" s="226">
        <v>1</v>
      </c>
      <c r="AV529" s="226">
        <v>4</v>
      </c>
      <c r="AW529" s="226">
        <v>12</v>
      </c>
      <c r="AX529" s="226">
        <v>33</v>
      </c>
      <c r="AY529" s="227">
        <v>8</v>
      </c>
      <c r="AZ529" s="227">
        <v>25</v>
      </c>
      <c r="BA529" s="227">
        <v>72</v>
      </c>
      <c r="BB529" s="227">
        <v>42</v>
      </c>
      <c r="BC529" s="226">
        <f t="shared" si="220"/>
        <v>2</v>
      </c>
      <c r="BD529" s="226">
        <f t="shared" si="220"/>
        <v>6</v>
      </c>
      <c r="BE529" s="226">
        <f t="shared" si="220"/>
        <v>22</v>
      </c>
      <c r="BF529" s="226">
        <f t="shared" si="217"/>
        <v>68</v>
      </c>
      <c r="BG529" s="218">
        <f t="shared" si="217"/>
        <v>2</v>
      </c>
      <c r="BH529" s="218">
        <f t="shared" si="217"/>
        <v>9</v>
      </c>
      <c r="BI529" s="218">
        <f t="shared" si="217"/>
        <v>28</v>
      </c>
      <c r="BJ529" s="218">
        <f t="shared" si="211"/>
        <v>16</v>
      </c>
      <c r="BK529" s="226">
        <f t="shared" si="233"/>
        <v>0</v>
      </c>
      <c r="BL529" s="226">
        <f t="shared" si="233"/>
        <v>1</v>
      </c>
      <c r="BM529" s="226">
        <f t="shared" si="233"/>
        <v>2</v>
      </c>
      <c r="BN529" s="226">
        <f t="shared" si="233"/>
        <v>2</v>
      </c>
      <c r="BO529" s="227">
        <f t="shared" si="233"/>
        <v>1</v>
      </c>
      <c r="BP529" s="227">
        <f t="shared" si="208"/>
        <v>2</v>
      </c>
      <c r="BQ529" s="227">
        <f t="shared" si="208"/>
        <v>3</v>
      </c>
      <c r="BR529" s="227">
        <f t="shared" si="208"/>
        <v>2</v>
      </c>
      <c r="BS529" s="226">
        <v>0</v>
      </c>
      <c r="BT529" s="226">
        <v>1</v>
      </c>
      <c r="BU529" s="226">
        <v>2</v>
      </c>
      <c r="BV529" s="226">
        <v>2</v>
      </c>
      <c r="BW529" s="227">
        <v>1</v>
      </c>
      <c r="BX529" s="227">
        <v>2</v>
      </c>
      <c r="BY529" s="227">
        <v>3</v>
      </c>
      <c r="BZ529" s="227">
        <v>2</v>
      </c>
      <c r="CA529" s="226">
        <v>0</v>
      </c>
      <c r="CB529" s="226">
        <f>IFERROR(VLOOKUP($G529,[12]ITEM!$B$2:$AC$939,26,0),0)</f>
        <v>0</v>
      </c>
      <c r="CC529" s="226">
        <f>IFERROR(VLOOKUP($G529,[12]ITEM!$B$2:$AC$939,27,0),0)</f>
        <v>0</v>
      </c>
      <c r="CD529" s="226">
        <f>IFERROR(VLOOKUP($G529,[12]ITEM!$B$2:$AC$939,28,0),0)</f>
        <v>0</v>
      </c>
      <c r="CE529" s="227">
        <v>0</v>
      </c>
      <c r="CF529" s="227">
        <v>0</v>
      </c>
      <c r="CG529" s="227">
        <v>0</v>
      </c>
      <c r="CH529" s="227">
        <v>0</v>
      </c>
      <c r="CI529" s="375"/>
      <c r="CJ529" s="226">
        <f t="shared" si="214"/>
        <v>2</v>
      </c>
      <c r="CK529" s="226">
        <f t="shared" si="214"/>
        <v>2</v>
      </c>
      <c r="CL529" s="226">
        <f t="shared" si="214"/>
        <v>2</v>
      </c>
      <c r="CM529" s="226">
        <f t="shared" si="214"/>
        <v>2</v>
      </c>
      <c r="CN529" s="227">
        <f t="shared" si="214"/>
        <v>2</v>
      </c>
      <c r="CO529" s="227">
        <f t="shared" si="212"/>
        <v>-0.14366594713355774</v>
      </c>
      <c r="CP529" s="227">
        <f t="shared" si="212"/>
        <v>-6.01337121356711</v>
      </c>
      <c r="CQ529" s="227">
        <f t="shared" si="212"/>
        <v>-2.2562228886679163</v>
      </c>
      <c r="CR529" s="226">
        <v>1</v>
      </c>
      <c r="CS529" s="226"/>
      <c r="CT529" s="226"/>
      <c r="CU529" s="226"/>
      <c r="CV529" s="227">
        <f t="shared" si="221"/>
        <v>-1</v>
      </c>
      <c r="CW529" s="227">
        <f>CV529*(1+('[13]GROWTH (YoY)'!AR529/100))</f>
        <v>-3.1436659471335577</v>
      </c>
      <c r="CX529" s="227">
        <f>CW529*(1+('[13]GROWTH (YoY)'!AS529/100))</f>
        <v>-9.01337121356711</v>
      </c>
      <c r="CY529" s="227">
        <f>CX529*(1+('[13]GROWTH (YoY)'!AT529/100))</f>
        <v>-5.2562228886679163</v>
      </c>
      <c r="CZ529" s="226">
        <v>0</v>
      </c>
      <c r="DA529" s="226">
        <v>0</v>
      </c>
      <c r="DB529" s="226">
        <v>0</v>
      </c>
      <c r="DC529" s="226">
        <v>0</v>
      </c>
      <c r="DD529" s="227">
        <v>1</v>
      </c>
      <c r="DE529" s="227">
        <v>1</v>
      </c>
      <c r="DF529" s="227">
        <v>1</v>
      </c>
      <c r="DG529" s="227">
        <v>1</v>
      </c>
      <c r="DH529" s="226">
        <v>1</v>
      </c>
      <c r="DI529" s="226">
        <v>2</v>
      </c>
      <c r="DJ529" s="226">
        <v>2</v>
      </c>
      <c r="DK529" s="226">
        <v>2</v>
      </c>
      <c r="DL529" s="227">
        <v>2</v>
      </c>
      <c r="DM529" s="227">
        <v>2</v>
      </c>
      <c r="DN529" s="227">
        <v>2</v>
      </c>
      <c r="DO529" s="227">
        <v>2</v>
      </c>
      <c r="DP529" s="376">
        <f t="shared" si="213"/>
        <v>0</v>
      </c>
      <c r="DQ529" s="226">
        <f t="shared" si="213"/>
        <v>4</v>
      </c>
      <c r="DR529" s="226">
        <f t="shared" si="213"/>
        <v>20</v>
      </c>
      <c r="DS529" s="226">
        <f t="shared" si="210"/>
        <v>66</v>
      </c>
      <c r="DT529" s="227">
        <f t="shared" si="210"/>
        <v>0</v>
      </c>
      <c r="DU529" s="227">
        <f t="shared" si="210"/>
        <v>9.1436659471335577</v>
      </c>
      <c r="DV529" s="227">
        <f t="shared" si="210"/>
        <v>34.013371213567112</v>
      </c>
      <c r="DW529" s="227">
        <f t="shared" si="210"/>
        <v>18.256222888667917</v>
      </c>
      <c r="DX529" s="377">
        <f t="shared" si="216"/>
        <v>0.83333333333333337</v>
      </c>
      <c r="DY529" s="377">
        <f t="shared" si="216"/>
        <v>0.72499999999999998</v>
      </c>
      <c r="DZ529" s="377">
        <f t="shared" si="216"/>
        <v>0.7142857142857143</v>
      </c>
      <c r="EA529" s="377">
        <f t="shared" si="216"/>
        <v>0.71270718232044195</v>
      </c>
      <c r="EB529" s="378">
        <f t="shared" si="216"/>
        <v>0.7142857142857143</v>
      </c>
      <c r="EC529" s="378">
        <f t="shared" si="215"/>
        <v>0.72727272727272729</v>
      </c>
      <c r="ED529" s="378">
        <f t="shared" si="215"/>
        <v>0.72606382978723405</v>
      </c>
      <c r="EE529" s="378">
        <f t="shared" si="215"/>
        <v>0.71698113207547165</v>
      </c>
      <c r="EG529" s="226">
        <v>18</v>
      </c>
      <c r="EH529" s="226">
        <v>13</v>
      </c>
      <c r="EI529" s="226">
        <v>5</v>
      </c>
      <c r="EJ529" s="226">
        <v>4</v>
      </c>
      <c r="EK529" s="226">
        <v>2</v>
      </c>
      <c r="EL529" s="226">
        <v>196</v>
      </c>
      <c r="EM529" s="226">
        <v>194</v>
      </c>
      <c r="EN529" s="379">
        <f t="shared" si="222"/>
        <v>0.72222222222222221</v>
      </c>
      <c r="EO529" s="226">
        <f t="shared" si="223"/>
        <v>80</v>
      </c>
      <c r="EP529" s="379">
        <f t="shared" si="224"/>
        <v>0.1111111111111111</v>
      </c>
      <c r="EQ529" s="226">
        <f t="shared" si="225"/>
        <v>10204.081632653062</v>
      </c>
      <c r="ER529" s="226">
        <f t="shared" si="226"/>
        <v>1718.2130584192439</v>
      </c>
      <c r="ES529" s="292"/>
      <c r="ET529" s="227">
        <v>47</v>
      </c>
      <c r="EU529" s="227">
        <v>30</v>
      </c>
      <c r="EV529" s="227">
        <v>17</v>
      </c>
      <c r="EW529" s="227">
        <v>12</v>
      </c>
      <c r="EX529" s="227">
        <v>9</v>
      </c>
      <c r="EY529" s="227">
        <v>423</v>
      </c>
      <c r="EZ529" s="227">
        <v>422</v>
      </c>
      <c r="FA529" s="380">
        <f t="shared" si="228"/>
        <v>0.63829787234042556</v>
      </c>
      <c r="FB529" s="228">
        <f t="shared" si="229"/>
        <v>70.588235294117652</v>
      </c>
      <c r="FC529" s="380">
        <f t="shared" si="230"/>
        <v>0.19148936170212766</v>
      </c>
      <c r="FD529" s="227">
        <f t="shared" si="231"/>
        <v>21276.59574468085</v>
      </c>
      <c r="FE529" s="227">
        <f t="shared" si="232"/>
        <v>2369.6682464454975</v>
      </c>
      <c r="FF529" s="227">
        <v>17</v>
      </c>
      <c r="FG529" s="228">
        <f t="shared" si="227"/>
        <v>70.588235294117652</v>
      </c>
      <c r="FH529" s="227">
        <v>12</v>
      </c>
      <c r="FI529" s="227">
        <v>17</v>
      </c>
      <c r="FJ529" s="227">
        <v>0</v>
      </c>
      <c r="FK529" s="227">
        <f t="shared" si="218"/>
        <v>5</v>
      </c>
      <c r="FL529" s="227">
        <v>1</v>
      </c>
      <c r="FM529" s="227">
        <f t="shared" si="219"/>
        <v>4</v>
      </c>
      <c r="FZ529" s="229"/>
      <c r="GA529" s="229"/>
      <c r="GB529" s="229"/>
      <c r="GC529" s="229"/>
      <c r="GD529" s="229"/>
    </row>
    <row r="530" spans="1:186" s="368" customFormat="1">
      <c r="A530" s="287" t="s">
        <v>1158</v>
      </c>
      <c r="B530" s="369" t="s">
        <v>1159</v>
      </c>
      <c r="C530" s="287" t="s">
        <v>1222</v>
      </c>
      <c r="D530" s="287" t="s">
        <v>3123</v>
      </c>
      <c r="E530" s="369" t="s">
        <v>1223</v>
      </c>
      <c r="F530" s="287">
        <v>527</v>
      </c>
      <c r="G530" s="392" t="s">
        <v>1312</v>
      </c>
      <c r="H530" s="392" t="s">
        <v>1313</v>
      </c>
      <c r="I530" s="287" t="s">
        <v>1226</v>
      </c>
      <c r="J530" s="392" t="s">
        <v>1227</v>
      </c>
      <c r="K530" s="393" t="s">
        <v>749</v>
      </c>
      <c r="L530" s="286" t="s">
        <v>1227</v>
      </c>
      <c r="M530" s="286" t="s">
        <v>3124</v>
      </c>
      <c r="N530" s="372">
        <v>1</v>
      </c>
      <c r="O530" s="373">
        <v>6</v>
      </c>
      <c r="P530" s="373">
        <v>168</v>
      </c>
      <c r="Q530" s="373">
        <v>44</v>
      </c>
      <c r="R530" s="373">
        <v>83</v>
      </c>
      <c r="S530" s="374">
        <v>176</v>
      </c>
      <c r="T530" s="374">
        <v>45</v>
      </c>
      <c r="U530" s="374">
        <v>86</v>
      </c>
      <c r="V530" s="374">
        <v>42</v>
      </c>
      <c r="W530" s="373">
        <v>6</v>
      </c>
      <c r="X530" s="373">
        <v>114</v>
      </c>
      <c r="Y530" s="373">
        <v>29</v>
      </c>
      <c r="Z530" s="373">
        <v>56</v>
      </c>
      <c r="AA530" s="374">
        <v>121</v>
      </c>
      <c r="AB530" s="374">
        <v>31</v>
      </c>
      <c r="AC530" s="374">
        <v>59</v>
      </c>
      <c r="AD530" s="374">
        <v>30</v>
      </c>
      <c r="AE530" s="373">
        <v>0</v>
      </c>
      <c r="AF530" s="373">
        <v>1</v>
      </c>
      <c r="AG530" s="373">
        <v>0</v>
      </c>
      <c r="AH530" s="373">
        <v>1</v>
      </c>
      <c r="AI530" s="374">
        <v>1</v>
      </c>
      <c r="AJ530" s="374">
        <v>0</v>
      </c>
      <c r="AK530" s="374">
        <v>1</v>
      </c>
      <c r="AL530" s="374">
        <v>0</v>
      </c>
      <c r="AM530" s="226">
        <v>0</v>
      </c>
      <c r="AN530" s="226">
        <v>54</v>
      </c>
      <c r="AO530" s="226">
        <v>14</v>
      </c>
      <c r="AP530" s="226">
        <v>27</v>
      </c>
      <c r="AQ530" s="227">
        <v>55</v>
      </c>
      <c r="AR530" s="227">
        <v>14</v>
      </c>
      <c r="AS530" s="227">
        <v>27</v>
      </c>
      <c r="AT530" s="227">
        <v>12</v>
      </c>
      <c r="AU530" s="226">
        <v>0</v>
      </c>
      <c r="AV530" s="226">
        <v>42</v>
      </c>
      <c r="AW530" s="226">
        <v>11</v>
      </c>
      <c r="AX530" s="226">
        <v>21</v>
      </c>
      <c r="AY530" s="227">
        <v>36</v>
      </c>
      <c r="AZ530" s="227">
        <v>9</v>
      </c>
      <c r="BA530" s="227">
        <v>18</v>
      </c>
      <c r="BB530" s="227">
        <v>8</v>
      </c>
      <c r="BC530" s="226">
        <f t="shared" si="220"/>
        <v>0</v>
      </c>
      <c r="BD530" s="226">
        <f t="shared" si="220"/>
        <v>12</v>
      </c>
      <c r="BE530" s="226">
        <f t="shared" si="220"/>
        <v>2</v>
      </c>
      <c r="BF530" s="226">
        <f t="shared" si="217"/>
        <v>5</v>
      </c>
      <c r="BG530" s="218">
        <f t="shared" si="217"/>
        <v>18</v>
      </c>
      <c r="BH530" s="218">
        <f t="shared" si="217"/>
        <v>3</v>
      </c>
      <c r="BI530" s="218">
        <f t="shared" si="217"/>
        <v>7</v>
      </c>
      <c r="BJ530" s="218">
        <f t="shared" si="211"/>
        <v>2</v>
      </c>
      <c r="BK530" s="226">
        <f t="shared" si="233"/>
        <v>0</v>
      </c>
      <c r="BL530" s="226">
        <f t="shared" si="233"/>
        <v>0</v>
      </c>
      <c r="BM530" s="226">
        <f t="shared" si="233"/>
        <v>1</v>
      </c>
      <c r="BN530" s="226">
        <f t="shared" si="233"/>
        <v>1</v>
      </c>
      <c r="BO530" s="227">
        <f t="shared" si="233"/>
        <v>1</v>
      </c>
      <c r="BP530" s="227">
        <f t="shared" si="208"/>
        <v>2</v>
      </c>
      <c r="BQ530" s="227">
        <f t="shared" si="208"/>
        <v>2</v>
      </c>
      <c r="BR530" s="227">
        <f t="shared" si="208"/>
        <v>2</v>
      </c>
      <c r="BS530" s="226">
        <v>0</v>
      </c>
      <c r="BT530" s="226">
        <v>0</v>
      </c>
      <c r="BU530" s="226">
        <v>1</v>
      </c>
      <c r="BV530" s="226">
        <v>1</v>
      </c>
      <c r="BW530" s="227">
        <v>1</v>
      </c>
      <c r="BX530" s="227">
        <v>2</v>
      </c>
      <c r="BY530" s="227">
        <v>2</v>
      </c>
      <c r="BZ530" s="227">
        <v>2</v>
      </c>
      <c r="CA530" s="226">
        <v>0</v>
      </c>
      <c r="CB530" s="226">
        <f>IFERROR(VLOOKUP($G530,[12]ITEM!$B$2:$AC$939,26,0),0)</f>
        <v>0</v>
      </c>
      <c r="CC530" s="226">
        <f>IFERROR(VLOOKUP($G530,[12]ITEM!$B$2:$AC$939,27,0),0)</f>
        <v>0</v>
      </c>
      <c r="CD530" s="226">
        <f>IFERROR(VLOOKUP($G530,[12]ITEM!$B$2:$AC$939,28,0),0)</f>
        <v>0</v>
      </c>
      <c r="CE530" s="227">
        <v>0</v>
      </c>
      <c r="CF530" s="227">
        <v>0</v>
      </c>
      <c r="CG530" s="227">
        <v>0</v>
      </c>
      <c r="CH530" s="227">
        <v>0</v>
      </c>
      <c r="CI530" s="375"/>
      <c r="CJ530" s="226">
        <f t="shared" si="214"/>
        <v>0</v>
      </c>
      <c r="CK530" s="226">
        <f t="shared" si="214"/>
        <v>7</v>
      </c>
      <c r="CL530" s="226">
        <f t="shared" si="214"/>
        <v>2</v>
      </c>
      <c r="CM530" s="226">
        <f t="shared" si="214"/>
        <v>4</v>
      </c>
      <c r="CN530" s="227">
        <f t="shared" si="214"/>
        <v>18</v>
      </c>
      <c r="CO530" s="227">
        <f t="shared" si="212"/>
        <v>6.1402550750874134</v>
      </c>
      <c r="CP530" s="227">
        <f t="shared" si="212"/>
        <v>9.8677510860023148</v>
      </c>
      <c r="CQ530" s="227">
        <f t="shared" si="212"/>
        <v>5.5323919041255945</v>
      </c>
      <c r="CR530" s="226">
        <v>0</v>
      </c>
      <c r="CS530" s="226">
        <v>7</v>
      </c>
      <c r="CT530" s="226">
        <v>2</v>
      </c>
      <c r="CU530" s="226">
        <v>4</v>
      </c>
      <c r="CV530" s="227">
        <f t="shared" si="221"/>
        <v>16</v>
      </c>
      <c r="CW530" s="227">
        <f>CV530*(1+('[13]GROWTH (YoY)'!AR530/100))</f>
        <v>4.1402550750874134</v>
      </c>
      <c r="CX530" s="227">
        <f>CW530*(1+('[13]GROWTH (YoY)'!AS530/100))</f>
        <v>7.8677510860023157</v>
      </c>
      <c r="CY530" s="227">
        <f>CX530*(1+('[13]GROWTH (YoY)'!AT530/100))</f>
        <v>3.5323919041255949</v>
      </c>
      <c r="CZ530" s="226">
        <v>0</v>
      </c>
      <c r="DA530" s="226">
        <v>0</v>
      </c>
      <c r="DB530" s="226">
        <v>0</v>
      </c>
      <c r="DC530" s="226">
        <v>0</v>
      </c>
      <c r="DD530" s="227">
        <v>2</v>
      </c>
      <c r="DE530" s="227">
        <v>2</v>
      </c>
      <c r="DF530" s="227">
        <v>2</v>
      </c>
      <c r="DG530" s="227">
        <v>2</v>
      </c>
      <c r="DH530" s="226">
        <v>0</v>
      </c>
      <c r="DI530" s="226">
        <v>0</v>
      </c>
      <c r="DJ530" s="226">
        <v>0</v>
      </c>
      <c r="DK530" s="226">
        <v>0</v>
      </c>
      <c r="DL530" s="227">
        <v>0</v>
      </c>
      <c r="DM530" s="227">
        <v>0</v>
      </c>
      <c r="DN530" s="227">
        <v>0</v>
      </c>
      <c r="DO530" s="227">
        <v>0</v>
      </c>
      <c r="DP530" s="376">
        <f t="shared" si="213"/>
        <v>0</v>
      </c>
      <c r="DQ530" s="226">
        <f t="shared" si="213"/>
        <v>5</v>
      </c>
      <c r="DR530" s="226">
        <f t="shared" si="213"/>
        <v>0</v>
      </c>
      <c r="DS530" s="226">
        <f t="shared" si="210"/>
        <v>1</v>
      </c>
      <c r="DT530" s="227">
        <f t="shared" si="210"/>
        <v>0</v>
      </c>
      <c r="DU530" s="227">
        <f t="shared" si="210"/>
        <v>-3.1402550750874134</v>
      </c>
      <c r="DV530" s="227">
        <f t="shared" si="210"/>
        <v>-2.8677510860023148</v>
      </c>
      <c r="DW530" s="227">
        <f t="shared" si="210"/>
        <v>-3.5323919041255945</v>
      </c>
      <c r="DX530" s="377">
        <f t="shared" si="216"/>
        <v>1</v>
      </c>
      <c r="DY530" s="377">
        <f t="shared" si="216"/>
        <v>0.6785714285714286</v>
      </c>
      <c r="DZ530" s="377">
        <f t="shared" si="216"/>
        <v>0.65909090909090906</v>
      </c>
      <c r="EA530" s="377">
        <f t="shared" si="216"/>
        <v>0.67469879518072284</v>
      </c>
      <c r="EB530" s="378">
        <f t="shared" si="216"/>
        <v>0.6875</v>
      </c>
      <c r="EC530" s="378">
        <f t="shared" si="215"/>
        <v>0.68888888888888888</v>
      </c>
      <c r="ED530" s="378">
        <f t="shared" si="215"/>
        <v>0.68604651162790697</v>
      </c>
      <c r="EE530" s="378">
        <f t="shared" si="215"/>
        <v>0.7142857142857143</v>
      </c>
      <c r="EG530" s="226">
        <v>6</v>
      </c>
      <c r="EH530" s="226">
        <v>4</v>
      </c>
      <c r="EI530" s="226">
        <v>2</v>
      </c>
      <c r="EJ530" s="226">
        <v>1</v>
      </c>
      <c r="EK530" s="226">
        <v>2</v>
      </c>
      <c r="EL530" s="226">
        <v>120</v>
      </c>
      <c r="EM530" s="226">
        <v>114</v>
      </c>
      <c r="EN530" s="379">
        <f t="shared" si="222"/>
        <v>0.66666666666666663</v>
      </c>
      <c r="EO530" s="226">
        <f t="shared" si="223"/>
        <v>50</v>
      </c>
      <c r="EP530" s="379">
        <f t="shared" si="224"/>
        <v>0.33333333333333331</v>
      </c>
      <c r="EQ530" s="226">
        <f t="shared" si="225"/>
        <v>16666.666666666668</v>
      </c>
      <c r="ER530" s="226">
        <f t="shared" si="226"/>
        <v>730.9941520467836</v>
      </c>
      <c r="ES530" s="292"/>
      <c r="ET530" s="227">
        <v>195</v>
      </c>
      <c r="EU530" s="227">
        <v>120</v>
      </c>
      <c r="EV530" s="227">
        <v>76</v>
      </c>
      <c r="EW530" s="227">
        <v>49</v>
      </c>
      <c r="EX530" s="227">
        <v>31</v>
      </c>
      <c r="EY530" s="227">
        <v>1902</v>
      </c>
      <c r="EZ530" s="227">
        <v>1888</v>
      </c>
      <c r="FA530" s="380">
        <f t="shared" si="228"/>
        <v>0.61538461538461542</v>
      </c>
      <c r="FB530" s="228">
        <f t="shared" si="229"/>
        <v>64.473684210526315</v>
      </c>
      <c r="FC530" s="380">
        <f t="shared" si="230"/>
        <v>0.15897435897435896</v>
      </c>
      <c r="FD530" s="227">
        <f t="shared" si="231"/>
        <v>16298.63301787592</v>
      </c>
      <c r="FE530" s="227">
        <f t="shared" si="232"/>
        <v>2162.7824858757062</v>
      </c>
      <c r="FF530" s="227">
        <v>74</v>
      </c>
      <c r="FG530" s="228">
        <f t="shared" si="227"/>
        <v>66.21621621621621</v>
      </c>
      <c r="FH530" s="227">
        <v>49</v>
      </c>
      <c r="FI530" s="227">
        <v>74</v>
      </c>
      <c r="FJ530" s="227">
        <v>1</v>
      </c>
      <c r="FK530" s="227">
        <f t="shared" si="218"/>
        <v>24</v>
      </c>
      <c r="FL530" s="227">
        <v>4</v>
      </c>
      <c r="FM530" s="227">
        <f t="shared" si="219"/>
        <v>20</v>
      </c>
      <c r="FZ530" s="229"/>
      <c r="GA530" s="229"/>
      <c r="GB530" s="229"/>
      <c r="GC530" s="229"/>
      <c r="GD530" s="229"/>
    </row>
    <row r="531" spans="1:186" s="368" customFormat="1">
      <c r="A531" s="287" t="s">
        <v>1158</v>
      </c>
      <c r="B531" s="369" t="s">
        <v>1159</v>
      </c>
      <c r="C531" s="287" t="s">
        <v>1222</v>
      </c>
      <c r="D531" s="287" t="s">
        <v>3123</v>
      </c>
      <c r="E531" s="369" t="s">
        <v>1223</v>
      </c>
      <c r="F531" s="287">
        <v>528</v>
      </c>
      <c r="G531" s="392" t="s">
        <v>1314</v>
      </c>
      <c r="H531" s="392" t="s">
        <v>1315</v>
      </c>
      <c r="I531" s="287" t="s">
        <v>1226</v>
      </c>
      <c r="J531" s="392" t="s">
        <v>1227</v>
      </c>
      <c r="K531" s="393" t="s">
        <v>749</v>
      </c>
      <c r="L531" s="286" t="s">
        <v>1227</v>
      </c>
      <c r="M531" s="286" t="s">
        <v>3124</v>
      </c>
      <c r="N531" s="372">
        <v>1</v>
      </c>
      <c r="O531" s="373">
        <v>172</v>
      </c>
      <c r="P531" s="373">
        <v>1035</v>
      </c>
      <c r="Q531" s="373">
        <v>1</v>
      </c>
      <c r="R531" s="373">
        <v>1</v>
      </c>
      <c r="S531" s="374">
        <v>1083</v>
      </c>
      <c r="T531" s="374">
        <v>1</v>
      </c>
      <c r="U531" s="374">
        <v>2</v>
      </c>
      <c r="V531" s="374">
        <v>2</v>
      </c>
      <c r="W531" s="373">
        <v>160</v>
      </c>
      <c r="X531" s="373">
        <v>706</v>
      </c>
      <c r="Y531" s="373">
        <v>1</v>
      </c>
      <c r="Z531" s="373">
        <v>1</v>
      </c>
      <c r="AA531" s="374">
        <v>753</v>
      </c>
      <c r="AB531" s="374">
        <v>1</v>
      </c>
      <c r="AC531" s="374">
        <v>1</v>
      </c>
      <c r="AD531" s="374">
        <v>1</v>
      </c>
      <c r="AE531" s="373">
        <v>1</v>
      </c>
      <c r="AF531" s="373">
        <v>9</v>
      </c>
      <c r="AG531" s="373">
        <v>0</v>
      </c>
      <c r="AH531" s="373">
        <v>0</v>
      </c>
      <c r="AI531" s="374">
        <v>9</v>
      </c>
      <c r="AJ531" s="374">
        <v>0</v>
      </c>
      <c r="AK531" s="374">
        <v>0</v>
      </c>
      <c r="AL531" s="374">
        <v>0</v>
      </c>
      <c r="AM531" s="226">
        <v>12</v>
      </c>
      <c r="AN531" s="226">
        <v>328</v>
      </c>
      <c r="AO531" s="226">
        <v>0</v>
      </c>
      <c r="AP531" s="226">
        <v>0</v>
      </c>
      <c r="AQ531" s="227">
        <v>331</v>
      </c>
      <c r="AR531" s="227">
        <v>0</v>
      </c>
      <c r="AS531" s="227">
        <v>0</v>
      </c>
      <c r="AT531" s="227">
        <v>0</v>
      </c>
      <c r="AU531" s="226">
        <v>10</v>
      </c>
      <c r="AV531" s="226">
        <v>239</v>
      </c>
      <c r="AW531" s="226">
        <v>0</v>
      </c>
      <c r="AX531" s="226">
        <v>0</v>
      </c>
      <c r="AY531" s="227">
        <v>228</v>
      </c>
      <c r="AZ531" s="227">
        <v>0</v>
      </c>
      <c r="BA531" s="227">
        <v>0</v>
      </c>
      <c r="BB531" s="227">
        <v>0</v>
      </c>
      <c r="BC531" s="226">
        <f t="shared" si="220"/>
        <v>-1</v>
      </c>
      <c r="BD531" s="226">
        <f t="shared" si="220"/>
        <v>55.392271656750857</v>
      </c>
      <c r="BE531" s="226">
        <f t="shared" si="220"/>
        <v>-45.554522866417201</v>
      </c>
      <c r="BF531" s="226">
        <f t="shared" si="217"/>
        <v>-64</v>
      </c>
      <c r="BG531" s="218">
        <f t="shared" si="217"/>
        <v>69</v>
      </c>
      <c r="BH531" s="218">
        <f t="shared" si="217"/>
        <v>0</v>
      </c>
      <c r="BI531" s="218">
        <f t="shared" si="217"/>
        <v>0</v>
      </c>
      <c r="BJ531" s="218">
        <f t="shared" si="211"/>
        <v>0</v>
      </c>
      <c r="BK531" s="226">
        <f t="shared" si="233"/>
        <v>3</v>
      </c>
      <c r="BL531" s="226">
        <f t="shared" si="233"/>
        <v>33.607728343249143</v>
      </c>
      <c r="BM531" s="226">
        <f t="shared" si="233"/>
        <v>45.554522866417201</v>
      </c>
      <c r="BN531" s="226">
        <f t="shared" si="233"/>
        <v>64</v>
      </c>
      <c r="BO531" s="227">
        <f t="shared" si="233"/>
        <v>34</v>
      </c>
      <c r="BP531" s="227">
        <f t="shared" si="208"/>
        <v>0</v>
      </c>
      <c r="BQ531" s="227">
        <f t="shared" si="208"/>
        <v>0</v>
      </c>
      <c r="BR531" s="227">
        <f t="shared" si="208"/>
        <v>0</v>
      </c>
      <c r="BS531" s="226">
        <v>4</v>
      </c>
      <c r="BT531" s="226">
        <v>37</v>
      </c>
      <c r="BU531" s="226">
        <v>65</v>
      </c>
      <c r="BV531" s="226">
        <v>64</v>
      </c>
      <c r="BW531" s="227">
        <v>34</v>
      </c>
      <c r="BX531" s="227">
        <v>0</v>
      </c>
      <c r="BY531" s="227">
        <v>0</v>
      </c>
      <c r="BZ531" s="227">
        <v>0</v>
      </c>
      <c r="CA531" s="226">
        <v>1</v>
      </c>
      <c r="CB531" s="226">
        <f>IFERROR(VLOOKUP($G531,[12]ITEM!$B$2:$AC$939,26,0),0)</f>
        <v>3.3922716567508582</v>
      </c>
      <c r="CC531" s="226">
        <f>IFERROR(VLOOKUP($G531,[12]ITEM!$B$2:$AC$939,27,0),0)</f>
        <v>19.445477133582799</v>
      </c>
      <c r="CD531" s="226">
        <f>IFERROR(VLOOKUP($G531,[12]ITEM!$B$2:$AC$939,28,0),0)</f>
        <v>0</v>
      </c>
      <c r="CE531" s="227">
        <v>0</v>
      </c>
      <c r="CF531" s="227">
        <v>0</v>
      </c>
      <c r="CG531" s="227">
        <v>0</v>
      </c>
      <c r="CH531" s="227">
        <v>0</v>
      </c>
      <c r="CI531" s="375"/>
      <c r="CJ531" s="226">
        <f t="shared" si="214"/>
        <v>-1</v>
      </c>
      <c r="CK531" s="226">
        <f t="shared" si="214"/>
        <v>129</v>
      </c>
      <c r="CL531" s="226">
        <f t="shared" si="214"/>
        <v>-1</v>
      </c>
      <c r="CM531" s="226">
        <f t="shared" si="214"/>
        <v>0</v>
      </c>
      <c r="CN531" s="227">
        <f t="shared" si="214"/>
        <v>69</v>
      </c>
      <c r="CO531" s="227">
        <f t="shared" si="212"/>
        <v>75.993324017636198</v>
      </c>
      <c r="CP531" s="227">
        <f t="shared" si="212"/>
        <v>73.99279841493582</v>
      </c>
      <c r="CQ531" s="227">
        <f t="shared" si="212"/>
        <v>79.992551094160419</v>
      </c>
      <c r="CR531" s="226">
        <v>5</v>
      </c>
      <c r="CS531" s="226">
        <v>126</v>
      </c>
      <c r="CT531" s="226">
        <v>0</v>
      </c>
      <c r="CU531" s="226">
        <v>0</v>
      </c>
      <c r="CV531" s="227">
        <f t="shared" si="221"/>
        <v>-5</v>
      </c>
      <c r="CW531" s="227">
        <f>CV531*(1+('[13]GROWTH (YoY)'!AR531/100))</f>
        <v>-6.675982363802957E-3</v>
      </c>
      <c r="CX531" s="227">
        <f>CW531*(1+('[13]GROWTH (YoY)'!AS531/100))</f>
        <v>-7.2015850641799686E-3</v>
      </c>
      <c r="CY531" s="227">
        <f>CX531*(1+('[13]GROWTH (YoY)'!AT531/100))</f>
        <v>-7.4489058395754851E-3</v>
      </c>
      <c r="CZ531" s="226">
        <v>0</v>
      </c>
      <c r="DA531" s="226">
        <v>0</v>
      </c>
      <c r="DB531" s="226">
        <v>0</v>
      </c>
      <c r="DC531" s="226">
        <v>0</v>
      </c>
      <c r="DD531" s="227">
        <v>71</v>
      </c>
      <c r="DE531" s="227">
        <v>77</v>
      </c>
      <c r="DF531" s="227">
        <v>74</v>
      </c>
      <c r="DG531" s="227">
        <v>80</v>
      </c>
      <c r="DH531" s="226">
        <v>-6</v>
      </c>
      <c r="DI531" s="226">
        <v>3</v>
      </c>
      <c r="DJ531" s="226">
        <v>-1</v>
      </c>
      <c r="DK531" s="226">
        <v>0</v>
      </c>
      <c r="DL531" s="227">
        <v>3</v>
      </c>
      <c r="DM531" s="227">
        <v>-1</v>
      </c>
      <c r="DN531" s="227">
        <v>0</v>
      </c>
      <c r="DO531" s="227">
        <v>0</v>
      </c>
      <c r="DP531" s="376">
        <f t="shared" si="213"/>
        <v>0</v>
      </c>
      <c r="DQ531" s="226">
        <f t="shared" si="213"/>
        <v>-73.607728343249136</v>
      </c>
      <c r="DR531" s="226">
        <f t="shared" si="213"/>
        <v>-44.554522866417201</v>
      </c>
      <c r="DS531" s="226">
        <f t="shared" si="210"/>
        <v>-64</v>
      </c>
      <c r="DT531" s="227">
        <f t="shared" si="210"/>
        <v>0</v>
      </c>
      <c r="DU531" s="227">
        <f t="shared" si="210"/>
        <v>-75.993324017636198</v>
      </c>
      <c r="DV531" s="227">
        <f t="shared" si="210"/>
        <v>-73.99279841493582</v>
      </c>
      <c r="DW531" s="227">
        <f t="shared" si="210"/>
        <v>-79.992551094160419</v>
      </c>
      <c r="DX531" s="377">
        <f t="shared" si="216"/>
        <v>0.93023255813953487</v>
      </c>
      <c r="DY531" s="377">
        <f t="shared" si="216"/>
        <v>0.68212560386473431</v>
      </c>
      <c r="DZ531" s="377">
        <f t="shared" si="216"/>
        <v>1</v>
      </c>
      <c r="EA531" s="377">
        <f t="shared" si="216"/>
        <v>1</v>
      </c>
      <c r="EB531" s="378">
        <f t="shared" si="216"/>
        <v>0.6952908587257618</v>
      </c>
      <c r="EC531" s="378">
        <f t="shared" si="215"/>
        <v>1</v>
      </c>
      <c r="ED531" s="378">
        <f t="shared" si="215"/>
        <v>0.5</v>
      </c>
      <c r="EE531" s="378">
        <f t="shared" si="215"/>
        <v>0.5</v>
      </c>
      <c r="EG531" s="226">
        <v>173</v>
      </c>
      <c r="EH531" s="226">
        <v>82</v>
      </c>
      <c r="EI531" s="226">
        <v>90</v>
      </c>
      <c r="EJ531" s="226">
        <v>44</v>
      </c>
      <c r="EK531" s="226">
        <v>151</v>
      </c>
      <c r="EL531" s="226">
        <v>2291</v>
      </c>
      <c r="EM531" s="226">
        <v>2157</v>
      </c>
      <c r="EN531" s="379">
        <f t="shared" si="222"/>
        <v>0.47398843930635837</v>
      </c>
      <c r="EO531" s="226">
        <f t="shared" si="223"/>
        <v>48.888888888888886</v>
      </c>
      <c r="EP531" s="379">
        <f t="shared" si="224"/>
        <v>0.87283236994219648</v>
      </c>
      <c r="EQ531" s="226">
        <f t="shared" si="225"/>
        <v>65910.082933216938</v>
      </c>
      <c r="ER531" s="226">
        <f t="shared" si="226"/>
        <v>1699.8918250656777</v>
      </c>
      <c r="ES531" s="292"/>
      <c r="ET531" s="227">
        <v>1204</v>
      </c>
      <c r="EU531" s="227">
        <v>673</v>
      </c>
      <c r="EV531" s="227">
        <v>531</v>
      </c>
      <c r="EW531" s="227">
        <v>290</v>
      </c>
      <c r="EX531" s="227">
        <v>268</v>
      </c>
      <c r="EY531" s="227">
        <v>9245</v>
      </c>
      <c r="EZ531" s="227">
        <v>8906</v>
      </c>
      <c r="FA531" s="380">
        <f t="shared" si="228"/>
        <v>0.55897009966777411</v>
      </c>
      <c r="FB531" s="228">
        <f t="shared" si="229"/>
        <v>54.61393596986818</v>
      </c>
      <c r="FC531" s="380">
        <f t="shared" si="230"/>
        <v>0.22259136212624583</v>
      </c>
      <c r="FD531" s="227">
        <f t="shared" si="231"/>
        <v>28988.642509464575</v>
      </c>
      <c r="FE531" s="227">
        <f t="shared" si="232"/>
        <v>2713.5264615614942</v>
      </c>
      <c r="FF531" s="227">
        <v>509</v>
      </c>
      <c r="FG531" s="228">
        <f t="shared" si="227"/>
        <v>56.777996070726914</v>
      </c>
      <c r="FH531" s="227">
        <v>289</v>
      </c>
      <c r="FI531" s="227">
        <v>509</v>
      </c>
      <c r="FJ531" s="227">
        <v>9</v>
      </c>
      <c r="FK531" s="227">
        <f t="shared" si="218"/>
        <v>211</v>
      </c>
      <c r="FL531" s="227">
        <v>25</v>
      </c>
      <c r="FM531" s="227">
        <f t="shared" si="219"/>
        <v>186</v>
      </c>
      <c r="FZ531" s="229"/>
      <c r="GA531" s="229"/>
      <c r="GB531" s="229"/>
      <c r="GC531" s="229"/>
      <c r="GD531" s="229"/>
    </row>
    <row r="532" spans="1:186" s="368" customFormat="1">
      <c r="A532" s="287" t="s">
        <v>1158</v>
      </c>
      <c r="B532" s="369" t="s">
        <v>1159</v>
      </c>
      <c r="C532" s="287" t="s">
        <v>1222</v>
      </c>
      <c r="D532" s="287" t="s">
        <v>3123</v>
      </c>
      <c r="E532" s="369" t="s">
        <v>1223</v>
      </c>
      <c r="F532" s="287">
        <v>529</v>
      </c>
      <c r="G532" s="392" t="s">
        <v>1316</v>
      </c>
      <c r="H532" s="392" t="s">
        <v>1317</v>
      </c>
      <c r="I532" s="287" t="s">
        <v>1226</v>
      </c>
      <c r="J532" s="392" t="s">
        <v>1227</v>
      </c>
      <c r="K532" s="393" t="s">
        <v>749</v>
      </c>
      <c r="L532" s="286" t="s">
        <v>1227</v>
      </c>
      <c r="M532" s="286" t="s">
        <v>3124</v>
      </c>
      <c r="N532" s="372">
        <v>1</v>
      </c>
      <c r="O532" s="373">
        <v>1571</v>
      </c>
      <c r="P532" s="373">
        <v>1326</v>
      </c>
      <c r="Q532" s="373">
        <v>2456</v>
      </c>
      <c r="R532" s="373">
        <v>3392</v>
      </c>
      <c r="S532" s="374">
        <v>1388</v>
      </c>
      <c r="T532" s="374">
        <v>2460</v>
      </c>
      <c r="U532" s="374">
        <v>3527</v>
      </c>
      <c r="V532" s="374">
        <v>2969</v>
      </c>
      <c r="W532" s="373">
        <v>988</v>
      </c>
      <c r="X532" s="373">
        <v>914</v>
      </c>
      <c r="Y532" s="373">
        <v>1693</v>
      </c>
      <c r="Z532" s="373">
        <v>2339</v>
      </c>
      <c r="AA532" s="374">
        <v>974</v>
      </c>
      <c r="AB532" s="374">
        <v>1729</v>
      </c>
      <c r="AC532" s="374">
        <v>2471</v>
      </c>
      <c r="AD532" s="374">
        <v>2118</v>
      </c>
      <c r="AE532" s="373">
        <v>25</v>
      </c>
      <c r="AF532" s="373">
        <v>11</v>
      </c>
      <c r="AG532" s="373">
        <v>19</v>
      </c>
      <c r="AH532" s="373">
        <v>26</v>
      </c>
      <c r="AI532" s="374">
        <v>12</v>
      </c>
      <c r="AJ532" s="374">
        <v>19</v>
      </c>
      <c r="AK532" s="374">
        <v>27</v>
      </c>
      <c r="AL532" s="374">
        <v>24</v>
      </c>
      <c r="AM532" s="226">
        <v>583</v>
      </c>
      <c r="AN532" s="226">
        <v>412</v>
      </c>
      <c r="AO532" s="226">
        <v>762</v>
      </c>
      <c r="AP532" s="226">
        <v>1053</v>
      </c>
      <c r="AQ532" s="227">
        <v>414</v>
      </c>
      <c r="AR532" s="227">
        <v>730</v>
      </c>
      <c r="AS532" s="227">
        <v>1056</v>
      </c>
      <c r="AT532" s="227">
        <v>851</v>
      </c>
      <c r="AU532" s="226">
        <v>379</v>
      </c>
      <c r="AV532" s="226">
        <v>283</v>
      </c>
      <c r="AW532" s="226">
        <v>541</v>
      </c>
      <c r="AX532" s="226">
        <v>760</v>
      </c>
      <c r="AY532" s="227">
        <v>271</v>
      </c>
      <c r="AZ532" s="227">
        <v>521</v>
      </c>
      <c r="BA532" s="227">
        <v>729</v>
      </c>
      <c r="BB532" s="227">
        <v>613</v>
      </c>
      <c r="BC532" s="226">
        <f t="shared" si="220"/>
        <v>204</v>
      </c>
      <c r="BD532" s="226">
        <f t="shared" si="220"/>
        <v>65</v>
      </c>
      <c r="BE532" s="226">
        <f t="shared" si="220"/>
        <v>55</v>
      </c>
      <c r="BF532" s="226">
        <f t="shared" si="217"/>
        <v>122</v>
      </c>
      <c r="BG532" s="218">
        <f t="shared" si="217"/>
        <v>65</v>
      </c>
      <c r="BH532" s="218">
        <f t="shared" si="217"/>
        <v>12</v>
      </c>
      <c r="BI532" s="218">
        <f t="shared" si="217"/>
        <v>126</v>
      </c>
      <c r="BJ532" s="218">
        <f t="shared" si="211"/>
        <v>135</v>
      </c>
      <c r="BK532" s="226">
        <f t="shared" si="233"/>
        <v>0</v>
      </c>
      <c r="BL532" s="226">
        <f t="shared" si="233"/>
        <v>64</v>
      </c>
      <c r="BM532" s="226">
        <f t="shared" si="233"/>
        <v>166</v>
      </c>
      <c r="BN532" s="226">
        <f t="shared" si="233"/>
        <v>171</v>
      </c>
      <c r="BO532" s="227">
        <f t="shared" si="233"/>
        <v>78</v>
      </c>
      <c r="BP532" s="227">
        <f t="shared" si="208"/>
        <v>197</v>
      </c>
      <c r="BQ532" s="227">
        <f t="shared" si="208"/>
        <v>201</v>
      </c>
      <c r="BR532" s="227">
        <f t="shared" si="208"/>
        <v>103</v>
      </c>
      <c r="BS532" s="226">
        <v>0</v>
      </c>
      <c r="BT532" s="226">
        <v>64</v>
      </c>
      <c r="BU532" s="226">
        <v>166</v>
      </c>
      <c r="BV532" s="226">
        <v>171</v>
      </c>
      <c r="BW532" s="227">
        <v>78</v>
      </c>
      <c r="BX532" s="227">
        <v>197</v>
      </c>
      <c r="BY532" s="227">
        <v>201</v>
      </c>
      <c r="BZ532" s="227">
        <v>103</v>
      </c>
      <c r="CA532" s="226">
        <v>0</v>
      </c>
      <c r="CB532" s="226">
        <f>IFERROR(VLOOKUP($G532,[12]ITEM!$B$2:$AC$939,26,0),0)</f>
        <v>0</v>
      </c>
      <c r="CC532" s="226">
        <f>IFERROR(VLOOKUP($G532,[12]ITEM!$B$2:$AC$939,27,0),0)</f>
        <v>0</v>
      </c>
      <c r="CD532" s="226">
        <f>IFERROR(VLOOKUP($G532,[12]ITEM!$B$2:$AC$939,28,0),0)</f>
        <v>0</v>
      </c>
      <c r="CE532" s="227">
        <v>0</v>
      </c>
      <c r="CF532" s="227">
        <v>0</v>
      </c>
      <c r="CG532" s="227">
        <v>0</v>
      </c>
      <c r="CH532" s="227">
        <v>0</v>
      </c>
      <c r="CI532" s="375"/>
      <c r="CJ532" s="226">
        <f t="shared" si="214"/>
        <v>203</v>
      </c>
      <c r="CK532" s="226">
        <f t="shared" si="214"/>
        <v>160</v>
      </c>
      <c r="CL532" s="226">
        <f t="shared" si="214"/>
        <v>273</v>
      </c>
      <c r="CM532" s="226">
        <f t="shared" si="214"/>
        <v>362</v>
      </c>
      <c r="CN532" s="227">
        <f t="shared" si="214"/>
        <v>65</v>
      </c>
      <c r="CO532" s="227">
        <f t="shared" si="212"/>
        <v>39.246572235084642</v>
      </c>
      <c r="CP532" s="227">
        <f t="shared" si="212"/>
        <v>-3.4860605512323559</v>
      </c>
      <c r="CQ532" s="227">
        <f t="shared" si="212"/>
        <v>30.305099293364421</v>
      </c>
      <c r="CR532" s="226">
        <v>183</v>
      </c>
      <c r="CS532" s="226">
        <v>129</v>
      </c>
      <c r="CT532" s="226">
        <v>239</v>
      </c>
      <c r="CU532" s="226">
        <v>330</v>
      </c>
      <c r="CV532" s="227">
        <f t="shared" si="221"/>
        <v>-48</v>
      </c>
      <c r="CW532" s="227">
        <f>CV532*(1+('[13]GROWTH (YoY)'!AR532/100))</f>
        <v>-84.753427764915358</v>
      </c>
      <c r="CX532" s="227">
        <f>CW532*(1+('[13]GROWTH (YoY)'!AS532/100))</f>
        <v>-122.48606055123236</v>
      </c>
      <c r="CY532" s="227">
        <f>CX532*(1+('[13]GROWTH (YoY)'!AT532/100))</f>
        <v>-98.694900706635579</v>
      </c>
      <c r="CZ532" s="226">
        <v>15</v>
      </c>
      <c r="DA532" s="226">
        <v>22</v>
      </c>
      <c r="DB532" s="226">
        <v>24</v>
      </c>
      <c r="DC532" s="226">
        <v>22</v>
      </c>
      <c r="DD532" s="227">
        <v>104</v>
      </c>
      <c r="DE532" s="227">
        <v>114</v>
      </c>
      <c r="DF532" s="227">
        <v>109</v>
      </c>
      <c r="DG532" s="227">
        <v>119</v>
      </c>
      <c r="DH532" s="226">
        <v>5</v>
      </c>
      <c r="DI532" s="226">
        <v>9</v>
      </c>
      <c r="DJ532" s="226">
        <v>10</v>
      </c>
      <c r="DK532" s="226">
        <v>10</v>
      </c>
      <c r="DL532" s="227">
        <v>9</v>
      </c>
      <c r="DM532" s="227">
        <v>10</v>
      </c>
      <c r="DN532" s="227">
        <v>10</v>
      </c>
      <c r="DO532" s="227">
        <v>10</v>
      </c>
      <c r="DP532" s="376">
        <f t="shared" si="213"/>
        <v>1</v>
      </c>
      <c r="DQ532" s="226">
        <f t="shared" si="213"/>
        <v>-95</v>
      </c>
      <c r="DR532" s="226">
        <f t="shared" si="213"/>
        <v>-218</v>
      </c>
      <c r="DS532" s="226">
        <f t="shared" si="210"/>
        <v>-240</v>
      </c>
      <c r="DT532" s="227">
        <f t="shared" si="210"/>
        <v>0</v>
      </c>
      <c r="DU532" s="227">
        <f t="shared" si="210"/>
        <v>-27.246572235084642</v>
      </c>
      <c r="DV532" s="227">
        <f t="shared" si="210"/>
        <v>129.48606055123236</v>
      </c>
      <c r="DW532" s="227">
        <f t="shared" si="210"/>
        <v>104.69490070663558</v>
      </c>
      <c r="DX532" s="377">
        <f t="shared" si="216"/>
        <v>0.62889879057924891</v>
      </c>
      <c r="DY532" s="377">
        <f t="shared" si="216"/>
        <v>0.68929110105580693</v>
      </c>
      <c r="DZ532" s="377">
        <f t="shared" si="216"/>
        <v>0.68933224755700329</v>
      </c>
      <c r="EA532" s="377">
        <f t="shared" si="216"/>
        <v>0.68956367924528306</v>
      </c>
      <c r="EB532" s="378">
        <f t="shared" si="216"/>
        <v>0.70172910662824206</v>
      </c>
      <c r="EC532" s="378">
        <f t="shared" si="215"/>
        <v>0.70284552845528458</v>
      </c>
      <c r="ED532" s="378">
        <f t="shared" si="215"/>
        <v>0.70059540686135524</v>
      </c>
      <c r="EE532" s="378">
        <f t="shared" si="215"/>
        <v>0.71337150555742679</v>
      </c>
      <c r="EG532" s="226">
        <v>1572</v>
      </c>
      <c r="EH532" s="226">
        <v>988</v>
      </c>
      <c r="EI532" s="226">
        <v>584</v>
      </c>
      <c r="EJ532" s="226">
        <v>353</v>
      </c>
      <c r="EK532" s="226">
        <v>793</v>
      </c>
      <c r="EL532" s="226">
        <v>17826</v>
      </c>
      <c r="EM532" s="226">
        <v>17353</v>
      </c>
      <c r="EN532" s="379">
        <f t="shared" si="222"/>
        <v>0.62849872773536897</v>
      </c>
      <c r="EO532" s="226">
        <f t="shared" si="223"/>
        <v>60.445205479452056</v>
      </c>
      <c r="EP532" s="379">
        <f t="shared" si="224"/>
        <v>0.50445292620865145</v>
      </c>
      <c r="EQ532" s="226">
        <f t="shared" si="225"/>
        <v>44485.582856501736</v>
      </c>
      <c r="ER532" s="226">
        <f t="shared" si="226"/>
        <v>1695.1919936994564</v>
      </c>
      <c r="ES532" s="292"/>
      <c r="ET532" s="227">
        <v>1543</v>
      </c>
      <c r="EU532" s="227">
        <v>971</v>
      </c>
      <c r="EV532" s="227">
        <v>571</v>
      </c>
      <c r="EW532" s="227">
        <v>352</v>
      </c>
      <c r="EX532" s="227">
        <v>244</v>
      </c>
      <c r="EY532" s="227">
        <v>15101</v>
      </c>
      <c r="EZ532" s="227">
        <v>14396</v>
      </c>
      <c r="FA532" s="380">
        <f t="shared" si="228"/>
        <v>0.62929358392741408</v>
      </c>
      <c r="FB532" s="228">
        <f t="shared" si="229"/>
        <v>61.646234676007005</v>
      </c>
      <c r="FC532" s="380">
        <f t="shared" si="230"/>
        <v>0.15813350615683733</v>
      </c>
      <c r="FD532" s="227">
        <f t="shared" si="231"/>
        <v>16157.870339712601</v>
      </c>
      <c r="FE532" s="227">
        <f t="shared" si="232"/>
        <v>2037.6030378808928</v>
      </c>
      <c r="FF532" s="227">
        <v>556</v>
      </c>
      <c r="FG532" s="228">
        <f t="shared" si="227"/>
        <v>63.129496402877692</v>
      </c>
      <c r="FH532" s="227">
        <v>351</v>
      </c>
      <c r="FI532" s="227">
        <v>556</v>
      </c>
      <c r="FJ532" s="227">
        <v>10</v>
      </c>
      <c r="FK532" s="227">
        <f t="shared" si="218"/>
        <v>195</v>
      </c>
      <c r="FL532" s="227">
        <v>31</v>
      </c>
      <c r="FM532" s="227">
        <f t="shared" si="219"/>
        <v>164</v>
      </c>
      <c r="FZ532" s="229"/>
      <c r="GA532" s="229"/>
      <c r="GB532" s="229"/>
      <c r="GC532" s="229"/>
      <c r="GD532" s="229"/>
    </row>
    <row r="533" spans="1:186" s="368" customFormat="1">
      <c r="A533" s="355" t="s">
        <v>1318</v>
      </c>
      <c r="B533" s="356" t="s">
        <v>1319</v>
      </c>
      <c r="C533" s="355" t="s">
        <v>1320</v>
      </c>
      <c r="D533" s="355" t="s">
        <v>3126</v>
      </c>
      <c r="E533" s="356" t="s">
        <v>1319</v>
      </c>
      <c r="F533" s="355">
        <v>530</v>
      </c>
      <c r="G533" s="389" t="s">
        <v>1321</v>
      </c>
      <c r="H533" s="389" t="s">
        <v>1322</v>
      </c>
      <c r="I533" s="408" t="s">
        <v>1323</v>
      </c>
      <c r="J533" s="389" t="s">
        <v>1324</v>
      </c>
      <c r="K533" s="408" t="s">
        <v>767</v>
      </c>
      <c r="L533" s="389" t="s">
        <v>1324</v>
      </c>
      <c r="M533" s="389" t="s">
        <v>3124</v>
      </c>
      <c r="N533" s="360">
        <v>1</v>
      </c>
      <c r="O533" s="361">
        <v>32189</v>
      </c>
      <c r="P533" s="361">
        <v>49680</v>
      </c>
      <c r="Q533" s="361">
        <v>51845</v>
      </c>
      <c r="R533" s="361">
        <v>53811</v>
      </c>
      <c r="S533" s="362">
        <v>50048</v>
      </c>
      <c r="T533" s="362">
        <v>52297</v>
      </c>
      <c r="U533" s="362">
        <v>54421</v>
      </c>
      <c r="V533" s="362">
        <v>57868</v>
      </c>
      <c r="W533" s="361">
        <v>15311</v>
      </c>
      <c r="X533" s="361">
        <v>25468</v>
      </c>
      <c r="Y533" s="361">
        <v>26587</v>
      </c>
      <c r="Z533" s="361">
        <v>27610</v>
      </c>
      <c r="AA533" s="362">
        <v>25598</v>
      </c>
      <c r="AB533" s="362">
        <v>26758</v>
      </c>
      <c r="AC533" s="362">
        <v>27808</v>
      </c>
      <c r="AD533" s="362">
        <v>29513</v>
      </c>
      <c r="AE533" s="361">
        <v>261</v>
      </c>
      <c r="AF533" s="361">
        <v>247</v>
      </c>
      <c r="AG533" s="361">
        <v>225</v>
      </c>
      <c r="AH533" s="361">
        <v>236</v>
      </c>
      <c r="AI533" s="362">
        <v>410</v>
      </c>
      <c r="AJ533" s="362">
        <v>368</v>
      </c>
      <c r="AK533" s="362">
        <v>380</v>
      </c>
      <c r="AL533" s="362">
        <v>425</v>
      </c>
      <c r="AM533" s="225">
        <v>16878</v>
      </c>
      <c r="AN533" s="225">
        <v>24211</v>
      </c>
      <c r="AO533" s="225">
        <v>25258</v>
      </c>
      <c r="AP533" s="225">
        <v>26201</v>
      </c>
      <c r="AQ533" s="223">
        <v>24450</v>
      </c>
      <c r="AR533" s="223">
        <v>25539</v>
      </c>
      <c r="AS533" s="223">
        <v>26613</v>
      </c>
      <c r="AT533" s="223">
        <v>28355</v>
      </c>
      <c r="AU533" s="225">
        <v>1890</v>
      </c>
      <c r="AV533" s="225">
        <v>3037</v>
      </c>
      <c r="AW533" s="225">
        <v>3211</v>
      </c>
      <c r="AX533" s="225">
        <v>3383</v>
      </c>
      <c r="AY533" s="223">
        <v>3167</v>
      </c>
      <c r="AZ533" s="223">
        <v>3352</v>
      </c>
      <c r="BA533" s="223">
        <v>3536</v>
      </c>
      <c r="BB533" s="223">
        <v>3742</v>
      </c>
      <c r="BC533" s="225">
        <f t="shared" si="220"/>
        <v>15133</v>
      </c>
      <c r="BD533" s="225">
        <f t="shared" si="220"/>
        <v>20987</v>
      </c>
      <c r="BE533" s="225">
        <f t="shared" si="220"/>
        <v>21754</v>
      </c>
      <c r="BF533" s="225">
        <f t="shared" si="217"/>
        <v>22499</v>
      </c>
      <c r="BG533" s="223">
        <f t="shared" si="217"/>
        <v>20516</v>
      </c>
      <c r="BH533" s="223">
        <f t="shared" si="217"/>
        <v>21270</v>
      </c>
      <c r="BI533" s="223">
        <f t="shared" si="217"/>
        <v>22105</v>
      </c>
      <c r="BJ533" s="223">
        <f t="shared" si="211"/>
        <v>23815</v>
      </c>
      <c r="BK533" s="225">
        <f t="shared" si="233"/>
        <v>-145</v>
      </c>
      <c r="BL533" s="225">
        <f t="shared" si="233"/>
        <v>187</v>
      </c>
      <c r="BM533" s="225">
        <f t="shared" si="233"/>
        <v>293</v>
      </c>
      <c r="BN533" s="225">
        <f t="shared" si="233"/>
        <v>319</v>
      </c>
      <c r="BO533" s="223">
        <f t="shared" si="233"/>
        <v>767</v>
      </c>
      <c r="BP533" s="223">
        <f t="shared" si="208"/>
        <v>917</v>
      </c>
      <c r="BQ533" s="223">
        <f t="shared" si="208"/>
        <v>972</v>
      </c>
      <c r="BR533" s="223">
        <f t="shared" si="208"/>
        <v>798</v>
      </c>
      <c r="BS533" s="225">
        <v>183</v>
      </c>
      <c r="BT533" s="225">
        <v>187</v>
      </c>
      <c r="BU533" s="225">
        <v>293</v>
      </c>
      <c r="BV533" s="225">
        <v>319</v>
      </c>
      <c r="BW533" s="223">
        <v>767</v>
      </c>
      <c r="BX533" s="223">
        <v>917</v>
      </c>
      <c r="BY533" s="223">
        <v>972</v>
      </c>
      <c r="BZ533" s="223">
        <v>798</v>
      </c>
      <c r="CA533" s="225">
        <v>328</v>
      </c>
      <c r="CB533" s="225">
        <f>IFERROR(VLOOKUP($G533,[12]ITEM!$B$2:$AC$939,26,0),0)</f>
        <v>0</v>
      </c>
      <c r="CC533" s="225">
        <f>IFERROR(VLOOKUP($G533,[12]ITEM!$B$2:$AC$939,27,0),0)</f>
        <v>0</v>
      </c>
      <c r="CD533" s="225">
        <f>IFERROR(VLOOKUP($G533,[12]ITEM!$B$2:$AC$939,28,0),0)</f>
        <v>0</v>
      </c>
      <c r="CE533" s="223">
        <v>0</v>
      </c>
      <c r="CF533" s="223">
        <v>0</v>
      </c>
      <c r="CG533" s="223">
        <v>0</v>
      </c>
      <c r="CH533" s="223">
        <v>0</v>
      </c>
      <c r="CI533" s="363"/>
      <c r="CJ533" s="225">
        <f t="shared" si="214"/>
        <v>15133</v>
      </c>
      <c r="CK533" s="225">
        <f t="shared" si="214"/>
        <v>22088</v>
      </c>
      <c r="CL533" s="225">
        <f t="shared" si="214"/>
        <v>22846</v>
      </c>
      <c r="CM533" s="225">
        <f t="shared" si="214"/>
        <v>23305</v>
      </c>
      <c r="CN533" s="223">
        <f t="shared" si="214"/>
        <v>20516</v>
      </c>
      <c r="CO533" s="223">
        <f t="shared" si="212"/>
        <v>21232.618350558994</v>
      </c>
      <c r="CP533" s="223">
        <f t="shared" si="212"/>
        <v>21963.675332858129</v>
      </c>
      <c r="CQ533" s="223">
        <f t="shared" si="212"/>
        <v>22757.652226530445</v>
      </c>
      <c r="CR533" s="225">
        <v>5717</v>
      </c>
      <c r="CS533" s="225">
        <v>5770</v>
      </c>
      <c r="CT533" s="225">
        <v>6019</v>
      </c>
      <c r="CU533" s="225">
        <v>6044</v>
      </c>
      <c r="CV533" s="223">
        <f t="shared" si="221"/>
        <v>4281</v>
      </c>
      <c r="CW533" s="223">
        <f>CV533*(1+('[13]GROWTH (YoY)'!AR533/100))</f>
        <v>4471.6183505589934</v>
      </c>
      <c r="CX533" s="223">
        <f>CW533*(1+('[13]GROWTH (YoY)'!AS533/100))</f>
        <v>4659.6753328581299</v>
      </c>
      <c r="CY533" s="223">
        <f>CX533*(1+('[13]GROWTH (YoY)'!AT533/100))</f>
        <v>4964.6522265304429</v>
      </c>
      <c r="CZ533" s="225">
        <v>0</v>
      </c>
      <c r="DA533" s="225">
        <v>0</v>
      </c>
      <c r="DB533" s="225">
        <v>0</v>
      </c>
      <c r="DC533" s="225">
        <v>0</v>
      </c>
      <c r="DD533" s="223">
        <v>0</v>
      </c>
      <c r="DE533" s="223">
        <v>0</v>
      </c>
      <c r="DF533" s="223">
        <v>0</v>
      </c>
      <c r="DG533" s="223">
        <v>0</v>
      </c>
      <c r="DH533" s="225">
        <v>9416</v>
      </c>
      <c r="DI533" s="225">
        <v>16318</v>
      </c>
      <c r="DJ533" s="225">
        <v>16827</v>
      </c>
      <c r="DK533" s="225">
        <v>17261</v>
      </c>
      <c r="DL533" s="223">
        <v>16235</v>
      </c>
      <c r="DM533" s="223">
        <v>16761</v>
      </c>
      <c r="DN533" s="223">
        <v>17304</v>
      </c>
      <c r="DO533" s="223">
        <v>17793</v>
      </c>
      <c r="DP533" s="364">
        <f t="shared" si="213"/>
        <v>0</v>
      </c>
      <c r="DQ533" s="225">
        <f t="shared" si="213"/>
        <v>-1101</v>
      </c>
      <c r="DR533" s="225">
        <f t="shared" si="213"/>
        <v>-1092</v>
      </c>
      <c r="DS533" s="225">
        <f t="shared" si="210"/>
        <v>-806</v>
      </c>
      <c r="DT533" s="223">
        <f t="shared" si="210"/>
        <v>0</v>
      </c>
      <c r="DU533" s="223">
        <f t="shared" si="210"/>
        <v>37.38164944100572</v>
      </c>
      <c r="DV533" s="223">
        <f t="shared" si="210"/>
        <v>141.32466714187103</v>
      </c>
      <c r="DW533" s="223">
        <f t="shared" si="210"/>
        <v>1057.3477734695552</v>
      </c>
      <c r="DX533" s="390">
        <f t="shared" si="216"/>
        <v>0.4756593867470254</v>
      </c>
      <c r="DY533" s="390">
        <f t="shared" si="216"/>
        <v>0.51264090177133659</v>
      </c>
      <c r="DZ533" s="390">
        <f t="shared" si="216"/>
        <v>0.5128170508245733</v>
      </c>
      <c r="EA533" s="390">
        <f t="shared" si="216"/>
        <v>0.5130921187117875</v>
      </c>
      <c r="EB533" s="391">
        <f t="shared" si="216"/>
        <v>0.51146898976982103</v>
      </c>
      <c r="EC533" s="391">
        <f t="shared" si="215"/>
        <v>0.51165458821729737</v>
      </c>
      <c r="ED533" s="391">
        <f t="shared" si="215"/>
        <v>0.51097921758144838</v>
      </c>
      <c r="EE533" s="391">
        <f t="shared" si="215"/>
        <v>0.51000552982650171</v>
      </c>
      <c r="EF533" s="367"/>
      <c r="EG533" s="225">
        <v>43835</v>
      </c>
      <c r="EH533" s="225">
        <v>30131</v>
      </c>
      <c r="EI533" s="225">
        <v>13704</v>
      </c>
      <c r="EJ533" s="225">
        <v>3158</v>
      </c>
      <c r="EK533" s="225">
        <v>75252</v>
      </c>
      <c r="EL533" s="225">
        <v>35221</v>
      </c>
      <c r="EM533" s="225">
        <v>35221</v>
      </c>
      <c r="EN533" s="365">
        <f t="shared" si="222"/>
        <v>0.68737310368427051</v>
      </c>
      <c r="EO533" s="225">
        <f t="shared" si="223"/>
        <v>23.04436660828955</v>
      </c>
      <c r="EP533" s="365">
        <f t="shared" si="224"/>
        <v>1.7167103912398769</v>
      </c>
      <c r="EQ533" s="225">
        <f t="shared" si="225"/>
        <v>2136566.2530876468</v>
      </c>
      <c r="ER533" s="225">
        <f t="shared" si="226"/>
        <v>7471.8681089880092</v>
      </c>
      <c r="ES533" s="225"/>
      <c r="ET533" s="223">
        <v>50069</v>
      </c>
      <c r="EU533" s="223">
        <v>25602</v>
      </c>
      <c r="EV533" s="223">
        <v>24467</v>
      </c>
      <c r="EW533" s="223">
        <v>4808</v>
      </c>
      <c r="EX533" s="223">
        <v>126116</v>
      </c>
      <c r="EY533" s="223">
        <v>39141</v>
      </c>
      <c r="EZ533" s="223">
        <v>39139</v>
      </c>
      <c r="FA533" s="366">
        <f t="shared" si="228"/>
        <v>0.51133435858515253</v>
      </c>
      <c r="FB533" s="224">
        <f t="shared" si="229"/>
        <v>19.650958433808803</v>
      </c>
      <c r="FC533" s="366">
        <f t="shared" si="230"/>
        <v>2.5188439952865047</v>
      </c>
      <c r="FD533" s="223">
        <f t="shared" si="231"/>
        <v>3222094.4789351318</v>
      </c>
      <c r="FE533" s="223">
        <f t="shared" si="232"/>
        <v>10237.018489656524</v>
      </c>
      <c r="FF533" s="223">
        <v>24467</v>
      </c>
      <c r="FG533" s="224">
        <f t="shared" si="227"/>
        <v>12.543425838885028</v>
      </c>
      <c r="FH533" s="223">
        <v>3069</v>
      </c>
      <c r="FI533" s="223">
        <v>24467</v>
      </c>
      <c r="FJ533" s="223">
        <v>247</v>
      </c>
      <c r="FK533" s="223">
        <f t="shared" si="218"/>
        <v>21151</v>
      </c>
      <c r="FL533" s="223">
        <v>13589</v>
      </c>
      <c r="FM533" s="223">
        <f t="shared" si="219"/>
        <v>7562</v>
      </c>
      <c r="FZ533" s="229"/>
      <c r="GA533" s="229"/>
      <c r="GB533" s="229"/>
      <c r="GC533" s="229"/>
      <c r="GD533" s="229"/>
    </row>
    <row r="534" spans="1:186" s="368" customFormat="1">
      <c r="A534" s="287" t="s">
        <v>1318</v>
      </c>
      <c r="B534" s="369" t="s">
        <v>1319</v>
      </c>
      <c r="C534" s="287" t="s">
        <v>1320</v>
      </c>
      <c r="D534" s="287" t="s">
        <v>3126</v>
      </c>
      <c r="E534" s="369" t="s">
        <v>1319</v>
      </c>
      <c r="F534" s="287">
        <v>531</v>
      </c>
      <c r="G534" s="392" t="s">
        <v>1325</v>
      </c>
      <c r="H534" s="392" t="s">
        <v>1326</v>
      </c>
      <c r="I534" s="393" t="s">
        <v>1323</v>
      </c>
      <c r="J534" s="392" t="s">
        <v>1324</v>
      </c>
      <c r="K534" s="393" t="s">
        <v>767</v>
      </c>
      <c r="L534" s="392" t="s">
        <v>1324</v>
      </c>
      <c r="M534" s="392" t="s">
        <v>3124</v>
      </c>
      <c r="N534" s="372">
        <v>1</v>
      </c>
      <c r="O534" s="373">
        <v>279</v>
      </c>
      <c r="P534" s="373">
        <v>467</v>
      </c>
      <c r="Q534" s="373">
        <v>482</v>
      </c>
      <c r="R534" s="373">
        <v>502</v>
      </c>
      <c r="S534" s="374">
        <v>391</v>
      </c>
      <c r="T534" s="374">
        <v>404</v>
      </c>
      <c r="U534" s="374">
        <v>422</v>
      </c>
      <c r="V534" s="374">
        <v>446</v>
      </c>
      <c r="W534" s="373">
        <v>169</v>
      </c>
      <c r="X534" s="373">
        <v>286</v>
      </c>
      <c r="Y534" s="373">
        <v>295</v>
      </c>
      <c r="Z534" s="373">
        <v>308</v>
      </c>
      <c r="AA534" s="374">
        <v>222</v>
      </c>
      <c r="AB534" s="374">
        <v>229</v>
      </c>
      <c r="AC534" s="374">
        <v>239</v>
      </c>
      <c r="AD534" s="374">
        <v>252</v>
      </c>
      <c r="AE534" s="373">
        <v>2</v>
      </c>
      <c r="AF534" s="373">
        <v>2</v>
      </c>
      <c r="AG534" s="373">
        <v>1</v>
      </c>
      <c r="AH534" s="373">
        <v>1</v>
      </c>
      <c r="AI534" s="374">
        <v>3</v>
      </c>
      <c r="AJ534" s="374">
        <v>3</v>
      </c>
      <c r="AK534" s="374">
        <v>3</v>
      </c>
      <c r="AL534" s="374">
        <v>3</v>
      </c>
      <c r="AM534" s="226">
        <v>110</v>
      </c>
      <c r="AN534" s="226">
        <v>181</v>
      </c>
      <c r="AO534" s="226">
        <v>187</v>
      </c>
      <c r="AP534" s="226">
        <v>195</v>
      </c>
      <c r="AQ534" s="227">
        <v>169</v>
      </c>
      <c r="AR534" s="227">
        <v>176</v>
      </c>
      <c r="AS534" s="227">
        <v>184</v>
      </c>
      <c r="AT534" s="227">
        <v>194</v>
      </c>
      <c r="AU534" s="226">
        <v>11</v>
      </c>
      <c r="AV534" s="226">
        <v>19</v>
      </c>
      <c r="AW534" s="226">
        <v>21</v>
      </c>
      <c r="AX534" s="226">
        <v>23</v>
      </c>
      <c r="AY534" s="227">
        <v>17</v>
      </c>
      <c r="AZ534" s="227">
        <v>18</v>
      </c>
      <c r="BA534" s="227">
        <v>19</v>
      </c>
      <c r="BB534" s="227">
        <v>20</v>
      </c>
      <c r="BC534" s="226">
        <f t="shared" si="220"/>
        <v>99</v>
      </c>
      <c r="BD534" s="226">
        <f t="shared" si="220"/>
        <v>-30</v>
      </c>
      <c r="BE534" s="226">
        <f t="shared" si="220"/>
        <v>-272</v>
      </c>
      <c r="BF534" s="226">
        <f t="shared" si="217"/>
        <v>18</v>
      </c>
      <c r="BG534" s="218">
        <f t="shared" si="217"/>
        <v>150</v>
      </c>
      <c r="BH534" s="218">
        <f t="shared" si="217"/>
        <v>156</v>
      </c>
      <c r="BI534" s="218">
        <f t="shared" si="217"/>
        <v>163</v>
      </c>
      <c r="BJ534" s="218">
        <f t="shared" si="211"/>
        <v>172</v>
      </c>
      <c r="BK534" s="226">
        <f t="shared" si="233"/>
        <v>0</v>
      </c>
      <c r="BL534" s="226">
        <f t="shared" si="233"/>
        <v>192</v>
      </c>
      <c r="BM534" s="226">
        <f t="shared" si="233"/>
        <v>438</v>
      </c>
      <c r="BN534" s="226">
        <f t="shared" si="233"/>
        <v>154</v>
      </c>
      <c r="BO534" s="227">
        <f t="shared" si="233"/>
        <v>2</v>
      </c>
      <c r="BP534" s="227">
        <f t="shared" si="208"/>
        <v>2</v>
      </c>
      <c r="BQ534" s="227">
        <f t="shared" si="208"/>
        <v>2</v>
      </c>
      <c r="BR534" s="227">
        <f t="shared" si="208"/>
        <v>2</v>
      </c>
      <c r="BS534" s="226">
        <v>0</v>
      </c>
      <c r="BT534" s="226">
        <v>192</v>
      </c>
      <c r="BU534" s="226">
        <v>438</v>
      </c>
      <c r="BV534" s="226">
        <v>154</v>
      </c>
      <c r="BW534" s="227">
        <v>2</v>
      </c>
      <c r="BX534" s="227">
        <v>2</v>
      </c>
      <c r="BY534" s="227">
        <v>2</v>
      </c>
      <c r="BZ534" s="227">
        <v>2</v>
      </c>
      <c r="CA534" s="226">
        <v>0</v>
      </c>
      <c r="CB534" s="226">
        <f>IFERROR(VLOOKUP($G534,[12]ITEM!$B$2:$AC$939,26,0),0)</f>
        <v>0</v>
      </c>
      <c r="CC534" s="226">
        <f>IFERROR(VLOOKUP($G534,[12]ITEM!$B$2:$AC$939,27,0),0)</f>
        <v>0</v>
      </c>
      <c r="CD534" s="226">
        <f>IFERROR(VLOOKUP($G534,[12]ITEM!$B$2:$AC$939,28,0),0)</f>
        <v>0</v>
      </c>
      <c r="CE534" s="227">
        <v>0</v>
      </c>
      <c r="CF534" s="227">
        <v>0</v>
      </c>
      <c r="CG534" s="227">
        <v>0</v>
      </c>
      <c r="CH534" s="227">
        <v>0</v>
      </c>
      <c r="CI534" s="375"/>
      <c r="CJ534" s="226">
        <f t="shared" si="214"/>
        <v>99</v>
      </c>
      <c r="CK534" s="226">
        <f t="shared" si="214"/>
        <v>83</v>
      </c>
      <c r="CL534" s="226">
        <f t="shared" si="214"/>
        <v>86</v>
      </c>
      <c r="CM534" s="226">
        <f t="shared" si="214"/>
        <v>85</v>
      </c>
      <c r="CN534" s="227">
        <f t="shared" si="214"/>
        <v>150</v>
      </c>
      <c r="CO534" s="227">
        <f t="shared" si="212"/>
        <v>155.37631201341304</v>
      </c>
      <c r="CP534" s="227">
        <f t="shared" si="212"/>
        <v>158.56153312529628</v>
      </c>
      <c r="CQ534" s="227">
        <f t="shared" si="212"/>
        <v>168.89108379262913</v>
      </c>
      <c r="CR534" s="226">
        <v>102</v>
      </c>
      <c r="CS534" s="226">
        <v>105</v>
      </c>
      <c r="CT534" s="226">
        <v>109</v>
      </c>
      <c r="CU534" s="226">
        <v>113</v>
      </c>
      <c r="CV534" s="227">
        <f t="shared" si="221"/>
        <v>172</v>
      </c>
      <c r="CW534" s="227">
        <f>CV534*(1+('[13]GROWTH (YoY)'!AR534/100))</f>
        <v>178.37631201341304</v>
      </c>
      <c r="CX534" s="227">
        <f>CW534*(1+('[13]GROWTH (YoY)'!AS534/100))</f>
        <v>186.56153312529628</v>
      </c>
      <c r="CY534" s="227">
        <f>CX534*(1+('[13]GROWTH (YoY)'!AT534/100))</f>
        <v>196.89108379262913</v>
      </c>
      <c r="CZ534" s="226">
        <v>0</v>
      </c>
      <c r="DA534" s="226">
        <v>0</v>
      </c>
      <c r="DB534" s="226">
        <v>0</v>
      </c>
      <c r="DC534" s="226">
        <v>0</v>
      </c>
      <c r="DD534" s="227">
        <v>0</v>
      </c>
      <c r="DE534" s="227">
        <v>0</v>
      </c>
      <c r="DF534" s="227">
        <v>0</v>
      </c>
      <c r="DG534" s="227">
        <v>0</v>
      </c>
      <c r="DH534" s="226">
        <v>-3</v>
      </c>
      <c r="DI534" s="226">
        <v>-22</v>
      </c>
      <c r="DJ534" s="226">
        <v>-23</v>
      </c>
      <c r="DK534" s="226">
        <v>-28</v>
      </c>
      <c r="DL534" s="227">
        <v>-22</v>
      </c>
      <c r="DM534" s="227">
        <v>-23</v>
      </c>
      <c r="DN534" s="227">
        <v>-28</v>
      </c>
      <c r="DO534" s="227">
        <v>-28</v>
      </c>
      <c r="DP534" s="376">
        <f t="shared" si="213"/>
        <v>0</v>
      </c>
      <c r="DQ534" s="226">
        <f t="shared" si="213"/>
        <v>-113</v>
      </c>
      <c r="DR534" s="226">
        <f t="shared" si="213"/>
        <v>-358</v>
      </c>
      <c r="DS534" s="226">
        <f t="shared" si="210"/>
        <v>-67</v>
      </c>
      <c r="DT534" s="227">
        <f t="shared" si="210"/>
        <v>0</v>
      </c>
      <c r="DU534" s="227">
        <f t="shared" si="210"/>
        <v>0.62368798658695823</v>
      </c>
      <c r="DV534" s="227">
        <f t="shared" si="210"/>
        <v>4.438466874703721</v>
      </c>
      <c r="DW534" s="227">
        <f t="shared" si="210"/>
        <v>3.1089162073708678</v>
      </c>
      <c r="DX534" s="377">
        <f t="shared" si="216"/>
        <v>0.60573476702508966</v>
      </c>
      <c r="DY534" s="377">
        <f t="shared" si="216"/>
        <v>0.61241970021413272</v>
      </c>
      <c r="DZ534" s="377">
        <f t="shared" si="216"/>
        <v>0.61203319502074693</v>
      </c>
      <c r="EA534" s="377">
        <f t="shared" si="216"/>
        <v>0.61354581673306774</v>
      </c>
      <c r="EB534" s="378">
        <f t="shared" si="216"/>
        <v>0.56777493606138107</v>
      </c>
      <c r="EC534" s="378">
        <f t="shared" si="215"/>
        <v>0.56683168316831678</v>
      </c>
      <c r="ED534" s="378">
        <f t="shared" si="215"/>
        <v>0.56635071090047395</v>
      </c>
      <c r="EE534" s="378">
        <f t="shared" si="215"/>
        <v>0.56502242152466364</v>
      </c>
      <c r="EG534" s="226">
        <v>279</v>
      </c>
      <c r="EH534" s="226">
        <v>169</v>
      </c>
      <c r="EI534" s="226">
        <v>110</v>
      </c>
      <c r="EJ534" s="226">
        <v>1</v>
      </c>
      <c r="EK534" s="226">
        <v>352</v>
      </c>
      <c r="EL534" s="226">
        <v>41</v>
      </c>
      <c r="EM534" s="226">
        <v>41</v>
      </c>
      <c r="EN534" s="379">
        <f t="shared" si="222"/>
        <v>0.60573476702508966</v>
      </c>
      <c r="EO534" s="226">
        <f t="shared" si="223"/>
        <v>0.90909090909090906</v>
      </c>
      <c r="EP534" s="379">
        <f t="shared" si="224"/>
        <v>1.2616487455197132</v>
      </c>
      <c r="EQ534" s="226">
        <f t="shared" si="225"/>
        <v>8585365.8536585364</v>
      </c>
      <c r="ER534" s="226">
        <f t="shared" si="226"/>
        <v>2032.5203252032522</v>
      </c>
      <c r="ES534" s="292"/>
      <c r="ET534" s="227">
        <v>391</v>
      </c>
      <c r="EU534" s="227">
        <v>222</v>
      </c>
      <c r="EV534" s="227">
        <v>169</v>
      </c>
      <c r="EW534" s="227">
        <v>30</v>
      </c>
      <c r="EX534" s="227">
        <v>143</v>
      </c>
      <c r="EY534" s="227">
        <v>739</v>
      </c>
      <c r="EZ534" s="227">
        <v>739</v>
      </c>
      <c r="FA534" s="380">
        <f t="shared" si="228"/>
        <v>0.56777493606138107</v>
      </c>
      <c r="FB534" s="228">
        <f t="shared" si="229"/>
        <v>17.751479289940828</v>
      </c>
      <c r="FC534" s="380">
        <f t="shared" si="230"/>
        <v>0.3657289002557545</v>
      </c>
      <c r="FD534" s="227">
        <f t="shared" si="231"/>
        <v>193504.73612990527</v>
      </c>
      <c r="FE534" s="227">
        <f t="shared" si="232"/>
        <v>3382.9499323410014</v>
      </c>
      <c r="FF534" s="227">
        <v>169</v>
      </c>
      <c r="FG534" s="228">
        <f t="shared" si="227"/>
        <v>10.059171597633137</v>
      </c>
      <c r="FH534" s="227">
        <v>17</v>
      </c>
      <c r="FI534" s="227">
        <v>169</v>
      </c>
      <c r="FJ534" s="227">
        <v>0</v>
      </c>
      <c r="FK534" s="227">
        <f t="shared" si="218"/>
        <v>152</v>
      </c>
      <c r="FL534" s="227">
        <v>100</v>
      </c>
      <c r="FM534" s="227">
        <f t="shared" si="219"/>
        <v>52</v>
      </c>
      <c r="FZ534" s="229"/>
      <c r="GA534" s="229"/>
      <c r="GB534" s="229"/>
      <c r="GC534" s="229"/>
      <c r="GD534" s="229"/>
    </row>
    <row r="535" spans="1:186" s="368" customFormat="1">
      <c r="A535" s="287" t="s">
        <v>1318</v>
      </c>
      <c r="B535" s="369" t="s">
        <v>1319</v>
      </c>
      <c r="C535" s="287" t="s">
        <v>1320</v>
      </c>
      <c r="D535" s="287" t="s">
        <v>3126</v>
      </c>
      <c r="E535" s="369" t="s">
        <v>1319</v>
      </c>
      <c r="F535" s="287">
        <v>532</v>
      </c>
      <c r="G535" s="392" t="s">
        <v>1327</v>
      </c>
      <c r="H535" s="392" t="s">
        <v>1328</v>
      </c>
      <c r="I535" s="393" t="s">
        <v>1323</v>
      </c>
      <c r="J535" s="392" t="s">
        <v>1324</v>
      </c>
      <c r="K535" s="393" t="s">
        <v>767</v>
      </c>
      <c r="L535" s="392" t="s">
        <v>1324</v>
      </c>
      <c r="M535" s="392" t="s">
        <v>3124</v>
      </c>
      <c r="N535" s="372">
        <v>1</v>
      </c>
      <c r="O535" s="373">
        <v>0</v>
      </c>
      <c r="P535" s="373">
        <v>0</v>
      </c>
      <c r="Q535" s="373">
        <v>0</v>
      </c>
      <c r="R535" s="373">
        <v>0</v>
      </c>
      <c r="S535" s="374">
        <v>478</v>
      </c>
      <c r="T535" s="374">
        <v>495</v>
      </c>
      <c r="U535" s="374">
        <v>519</v>
      </c>
      <c r="V535" s="374">
        <v>560</v>
      </c>
      <c r="W535" s="373">
        <v>0</v>
      </c>
      <c r="X535" s="373">
        <v>0</v>
      </c>
      <c r="Y535" s="373">
        <v>0</v>
      </c>
      <c r="Z535" s="373">
        <v>0</v>
      </c>
      <c r="AA535" s="374">
        <v>91</v>
      </c>
      <c r="AB535" s="374">
        <v>94</v>
      </c>
      <c r="AC535" s="374">
        <v>100</v>
      </c>
      <c r="AD535" s="374">
        <v>103</v>
      </c>
      <c r="AE535" s="373">
        <v>0</v>
      </c>
      <c r="AF535" s="373">
        <v>0</v>
      </c>
      <c r="AG535" s="373">
        <v>0</v>
      </c>
      <c r="AH535" s="373">
        <v>0</v>
      </c>
      <c r="AI535" s="374">
        <v>6</v>
      </c>
      <c r="AJ535" s="374">
        <v>8</v>
      </c>
      <c r="AK535" s="374">
        <v>9</v>
      </c>
      <c r="AL535" s="374">
        <v>10</v>
      </c>
      <c r="AM535" s="226">
        <v>0</v>
      </c>
      <c r="AN535" s="226">
        <v>0</v>
      </c>
      <c r="AO535" s="226">
        <v>0</v>
      </c>
      <c r="AP535" s="226">
        <v>0</v>
      </c>
      <c r="AQ535" s="227">
        <v>387</v>
      </c>
      <c r="AR535" s="227">
        <v>401</v>
      </c>
      <c r="AS535" s="227">
        <v>419</v>
      </c>
      <c r="AT535" s="227">
        <v>457</v>
      </c>
      <c r="AU535" s="226">
        <v>0</v>
      </c>
      <c r="AV535" s="226"/>
      <c r="AW535" s="226"/>
      <c r="AX535" s="226">
        <v>0</v>
      </c>
      <c r="AY535" s="227">
        <v>20</v>
      </c>
      <c r="AZ535" s="227">
        <v>21</v>
      </c>
      <c r="BA535" s="227">
        <v>22</v>
      </c>
      <c r="BB535" s="227">
        <v>24</v>
      </c>
      <c r="BC535" s="226">
        <f t="shared" si="220"/>
        <v>0</v>
      </c>
      <c r="BD535" s="226">
        <f t="shared" si="220"/>
        <v>0</v>
      </c>
      <c r="BE535" s="226">
        <f t="shared" si="220"/>
        <v>0</v>
      </c>
      <c r="BF535" s="226">
        <f t="shared" si="217"/>
        <v>0</v>
      </c>
      <c r="BG535" s="218">
        <f t="shared" si="217"/>
        <v>351</v>
      </c>
      <c r="BH535" s="218">
        <f t="shared" si="217"/>
        <v>359</v>
      </c>
      <c r="BI535" s="218">
        <f t="shared" si="217"/>
        <v>378</v>
      </c>
      <c r="BJ535" s="218">
        <f t="shared" si="211"/>
        <v>418</v>
      </c>
      <c r="BK535" s="226">
        <f t="shared" si="233"/>
        <v>0</v>
      </c>
      <c r="BL535" s="226">
        <f t="shared" si="233"/>
        <v>0</v>
      </c>
      <c r="BM535" s="226">
        <f t="shared" si="233"/>
        <v>0</v>
      </c>
      <c r="BN535" s="226">
        <f t="shared" si="233"/>
        <v>0</v>
      </c>
      <c r="BO535" s="227">
        <f t="shared" si="233"/>
        <v>16</v>
      </c>
      <c r="BP535" s="227">
        <f t="shared" si="233"/>
        <v>21</v>
      </c>
      <c r="BQ535" s="227">
        <f t="shared" si="233"/>
        <v>19</v>
      </c>
      <c r="BR535" s="227">
        <f t="shared" si="233"/>
        <v>15</v>
      </c>
      <c r="BS535" s="226">
        <v>0</v>
      </c>
      <c r="BT535" s="226">
        <v>0</v>
      </c>
      <c r="BU535" s="226">
        <v>0</v>
      </c>
      <c r="BV535" s="226">
        <v>0</v>
      </c>
      <c r="BW535" s="227">
        <v>16</v>
      </c>
      <c r="BX535" s="227">
        <v>21</v>
      </c>
      <c r="BY535" s="227">
        <v>19</v>
      </c>
      <c r="BZ535" s="227">
        <v>15</v>
      </c>
      <c r="CA535" s="226">
        <v>0</v>
      </c>
      <c r="CB535" s="226">
        <f>IFERROR(VLOOKUP($G535,[12]ITEM!$B$2:$AC$939,26,0),0)</f>
        <v>0</v>
      </c>
      <c r="CC535" s="226">
        <f>IFERROR(VLOOKUP($G535,[12]ITEM!$B$2:$AC$939,27,0),0)</f>
        <v>0</v>
      </c>
      <c r="CD535" s="226">
        <f>IFERROR(VLOOKUP($G535,[12]ITEM!$B$2:$AC$939,28,0),0)</f>
        <v>0</v>
      </c>
      <c r="CE535" s="227">
        <v>0</v>
      </c>
      <c r="CF535" s="227">
        <v>0</v>
      </c>
      <c r="CG535" s="227">
        <v>0</v>
      </c>
      <c r="CH535" s="227">
        <v>0</v>
      </c>
      <c r="CI535" s="375"/>
      <c r="CJ535" s="226">
        <f t="shared" si="214"/>
        <v>0</v>
      </c>
      <c r="CK535" s="226">
        <f t="shared" si="214"/>
        <v>0</v>
      </c>
      <c r="CL535" s="226">
        <f t="shared" si="214"/>
        <v>0</v>
      </c>
      <c r="CM535" s="226">
        <f t="shared" si="214"/>
        <v>0</v>
      </c>
      <c r="CN535" s="227">
        <f t="shared" si="214"/>
        <v>351</v>
      </c>
      <c r="CO535" s="227">
        <f t="shared" si="212"/>
        <v>364.30232265627745</v>
      </c>
      <c r="CP535" s="227">
        <f t="shared" si="212"/>
        <v>380.79439518285102</v>
      </c>
      <c r="CQ535" s="227">
        <f t="shared" si="212"/>
        <v>415.00177325109382</v>
      </c>
      <c r="CR535" s="226">
        <v>0</v>
      </c>
      <c r="CS535" s="226"/>
      <c r="CT535" s="226"/>
      <c r="CU535" s="226"/>
      <c r="CV535" s="227">
        <f t="shared" si="221"/>
        <v>351</v>
      </c>
      <c r="CW535" s="227">
        <f>CV535*(1+('[13]GROWTH (YoY)'!AR535/100))</f>
        <v>364.30232265627745</v>
      </c>
      <c r="CX535" s="227">
        <f>CW535*(1+('[13]GROWTH (YoY)'!AS535/100))</f>
        <v>380.79439518285102</v>
      </c>
      <c r="CY535" s="227">
        <f>CX535*(1+('[13]GROWTH (YoY)'!AT535/100))</f>
        <v>415.00177325109382</v>
      </c>
      <c r="CZ535" s="226">
        <v>0</v>
      </c>
      <c r="DA535" s="226">
        <v>0</v>
      </c>
      <c r="DB535" s="226">
        <v>0</v>
      </c>
      <c r="DC535" s="226">
        <v>0</v>
      </c>
      <c r="DD535" s="227">
        <v>0</v>
      </c>
      <c r="DE535" s="227">
        <v>0</v>
      </c>
      <c r="DF535" s="227">
        <v>0</v>
      </c>
      <c r="DG535" s="227">
        <v>0</v>
      </c>
      <c r="DH535" s="226">
        <v>0</v>
      </c>
      <c r="DI535" s="226">
        <v>0</v>
      </c>
      <c r="DJ535" s="226">
        <v>0</v>
      </c>
      <c r="DK535" s="226">
        <v>0</v>
      </c>
      <c r="DL535" s="227">
        <v>0</v>
      </c>
      <c r="DM535" s="227">
        <v>0</v>
      </c>
      <c r="DN535" s="227">
        <v>0</v>
      </c>
      <c r="DO535" s="227">
        <v>0</v>
      </c>
      <c r="DP535" s="376">
        <f t="shared" si="213"/>
        <v>0</v>
      </c>
      <c r="DQ535" s="226">
        <f t="shared" si="213"/>
        <v>0</v>
      </c>
      <c r="DR535" s="226">
        <f t="shared" si="213"/>
        <v>0</v>
      </c>
      <c r="DS535" s="226">
        <f t="shared" si="210"/>
        <v>0</v>
      </c>
      <c r="DT535" s="227">
        <f t="shared" si="210"/>
        <v>0</v>
      </c>
      <c r="DU535" s="227">
        <f t="shared" si="210"/>
        <v>-5.3023226562774539</v>
      </c>
      <c r="DV535" s="227">
        <f t="shared" si="210"/>
        <v>-2.7943951828510194</v>
      </c>
      <c r="DW535" s="227">
        <f t="shared" si="210"/>
        <v>2.9982267489061769</v>
      </c>
      <c r="DX535" s="377">
        <f t="shared" si="216"/>
        <v>0</v>
      </c>
      <c r="DY535" s="377">
        <f t="shared" si="216"/>
        <v>0</v>
      </c>
      <c r="DZ535" s="377">
        <f t="shared" si="216"/>
        <v>0</v>
      </c>
      <c r="EA535" s="377">
        <f t="shared" si="216"/>
        <v>0</v>
      </c>
      <c r="EB535" s="378">
        <f t="shared" si="216"/>
        <v>0.1903765690376569</v>
      </c>
      <c r="EC535" s="378">
        <f t="shared" si="215"/>
        <v>0.1898989898989899</v>
      </c>
      <c r="ED535" s="378">
        <f t="shared" si="215"/>
        <v>0.19267822736030829</v>
      </c>
      <c r="EE535" s="378">
        <f t="shared" si="215"/>
        <v>0.18392857142857144</v>
      </c>
      <c r="EG535" s="226">
        <v>0</v>
      </c>
      <c r="EH535" s="226">
        <v>0</v>
      </c>
      <c r="EI535" s="226">
        <v>0</v>
      </c>
      <c r="EJ535" s="226">
        <v>0</v>
      </c>
      <c r="EK535" s="226">
        <v>0</v>
      </c>
      <c r="EL535" s="226">
        <v>0</v>
      </c>
      <c r="EM535" s="226">
        <v>0</v>
      </c>
      <c r="EN535" s="379">
        <f t="shared" si="222"/>
        <v>0</v>
      </c>
      <c r="EO535" s="226">
        <f t="shared" si="223"/>
        <v>0</v>
      </c>
      <c r="EP535" s="379">
        <f t="shared" si="224"/>
        <v>0</v>
      </c>
      <c r="EQ535" s="226">
        <f t="shared" si="225"/>
        <v>0</v>
      </c>
      <c r="ER535" s="226">
        <f t="shared" si="226"/>
        <v>0</v>
      </c>
      <c r="ES535" s="292"/>
      <c r="ET535" s="227">
        <v>653</v>
      </c>
      <c r="EU535" s="227">
        <v>252</v>
      </c>
      <c r="EV535" s="227">
        <v>401</v>
      </c>
      <c r="EW535" s="227">
        <v>14</v>
      </c>
      <c r="EX535" s="227">
        <v>3007</v>
      </c>
      <c r="EY535" s="227">
        <v>150</v>
      </c>
      <c r="EZ535" s="227">
        <v>150</v>
      </c>
      <c r="FA535" s="380">
        <f t="shared" si="228"/>
        <v>0.38591117917304746</v>
      </c>
      <c r="FB535" s="228">
        <f t="shared" si="229"/>
        <v>3.4912718204488775</v>
      </c>
      <c r="FC535" s="380">
        <f t="shared" si="230"/>
        <v>4.6049004594180705</v>
      </c>
      <c r="FD535" s="227">
        <f t="shared" si="231"/>
        <v>20046666.666666668</v>
      </c>
      <c r="FE535" s="227">
        <f t="shared" si="232"/>
        <v>7777.7777777777774</v>
      </c>
      <c r="FF535" s="227">
        <v>401</v>
      </c>
      <c r="FG535" s="228">
        <f t="shared" si="227"/>
        <v>12.468827930174564</v>
      </c>
      <c r="FH535" s="227">
        <v>50</v>
      </c>
      <c r="FI535" s="227">
        <v>401</v>
      </c>
      <c r="FJ535" s="227">
        <v>0</v>
      </c>
      <c r="FK535" s="227">
        <f t="shared" si="218"/>
        <v>351</v>
      </c>
      <c r="FL535" s="227">
        <v>168</v>
      </c>
      <c r="FM535" s="227">
        <f t="shared" si="219"/>
        <v>183</v>
      </c>
      <c r="FZ535" s="229"/>
      <c r="GA535" s="229"/>
      <c r="GB535" s="229"/>
      <c r="GC535" s="229"/>
      <c r="GD535" s="229"/>
    </row>
    <row r="536" spans="1:186" s="368" customFormat="1">
      <c r="A536" s="287" t="s">
        <v>1318</v>
      </c>
      <c r="B536" s="369" t="s">
        <v>1319</v>
      </c>
      <c r="C536" s="287" t="s">
        <v>1320</v>
      </c>
      <c r="D536" s="287" t="s">
        <v>3126</v>
      </c>
      <c r="E536" s="369" t="s">
        <v>1319</v>
      </c>
      <c r="F536" s="287">
        <v>533</v>
      </c>
      <c r="G536" s="392" t="s">
        <v>1329</v>
      </c>
      <c r="H536" s="392" t="s">
        <v>1330</v>
      </c>
      <c r="I536" s="393" t="s">
        <v>1323</v>
      </c>
      <c r="J536" s="392" t="s">
        <v>1324</v>
      </c>
      <c r="K536" s="393" t="s">
        <v>767</v>
      </c>
      <c r="L536" s="392" t="s">
        <v>1324</v>
      </c>
      <c r="M536" s="392" t="s">
        <v>3124</v>
      </c>
      <c r="N536" s="372">
        <v>1</v>
      </c>
      <c r="O536" s="373">
        <v>389</v>
      </c>
      <c r="P536" s="373">
        <v>741</v>
      </c>
      <c r="Q536" s="373">
        <v>872</v>
      </c>
      <c r="R536" s="373">
        <v>1174</v>
      </c>
      <c r="S536" s="374">
        <v>292</v>
      </c>
      <c r="T536" s="374">
        <v>345</v>
      </c>
      <c r="U536" s="374">
        <v>469</v>
      </c>
      <c r="V536" s="374">
        <v>485</v>
      </c>
      <c r="W536" s="373">
        <v>54</v>
      </c>
      <c r="X536" s="373">
        <v>119</v>
      </c>
      <c r="Y536" s="373">
        <v>140</v>
      </c>
      <c r="Z536" s="373">
        <v>188</v>
      </c>
      <c r="AA536" s="374">
        <v>39</v>
      </c>
      <c r="AB536" s="374">
        <v>46</v>
      </c>
      <c r="AC536" s="374">
        <v>53</v>
      </c>
      <c r="AD536" s="374">
        <v>55</v>
      </c>
      <c r="AE536" s="373">
        <v>13</v>
      </c>
      <c r="AF536" s="373">
        <v>12</v>
      </c>
      <c r="AG536" s="373">
        <v>11</v>
      </c>
      <c r="AH536" s="373">
        <v>11</v>
      </c>
      <c r="AI536" s="374">
        <v>4</v>
      </c>
      <c r="AJ536" s="374">
        <v>5</v>
      </c>
      <c r="AK536" s="374">
        <v>7</v>
      </c>
      <c r="AL536" s="374">
        <v>7</v>
      </c>
      <c r="AM536" s="226">
        <v>335</v>
      </c>
      <c r="AN536" s="226">
        <v>622</v>
      </c>
      <c r="AO536" s="226">
        <v>732</v>
      </c>
      <c r="AP536" s="226">
        <v>986</v>
      </c>
      <c r="AQ536" s="227">
        <v>253</v>
      </c>
      <c r="AR536" s="227">
        <v>299</v>
      </c>
      <c r="AS536" s="227">
        <v>417</v>
      </c>
      <c r="AT536" s="227">
        <v>430</v>
      </c>
      <c r="AU536" s="226">
        <v>14</v>
      </c>
      <c r="AV536" s="226">
        <v>22</v>
      </c>
      <c r="AW536" s="226">
        <v>24</v>
      </c>
      <c r="AX536" s="226">
        <v>34</v>
      </c>
      <c r="AY536" s="227">
        <v>9</v>
      </c>
      <c r="AZ536" s="227">
        <v>10</v>
      </c>
      <c r="BA536" s="227">
        <v>11</v>
      </c>
      <c r="BB536" s="227">
        <v>13</v>
      </c>
      <c r="BC536" s="226">
        <f t="shared" si="220"/>
        <v>321</v>
      </c>
      <c r="BD536" s="226">
        <f t="shared" si="220"/>
        <v>594</v>
      </c>
      <c r="BE536" s="226">
        <f t="shared" si="220"/>
        <v>697</v>
      </c>
      <c r="BF536" s="226">
        <f t="shared" si="217"/>
        <v>940</v>
      </c>
      <c r="BG536" s="218">
        <f t="shared" si="217"/>
        <v>224</v>
      </c>
      <c r="BH536" s="218">
        <f t="shared" si="217"/>
        <v>262</v>
      </c>
      <c r="BI536" s="218">
        <f t="shared" si="217"/>
        <v>377</v>
      </c>
      <c r="BJ536" s="218">
        <f t="shared" si="211"/>
        <v>395</v>
      </c>
      <c r="BK536" s="226">
        <f t="shared" si="233"/>
        <v>0</v>
      </c>
      <c r="BL536" s="226">
        <f t="shared" si="233"/>
        <v>6</v>
      </c>
      <c r="BM536" s="226">
        <f t="shared" si="233"/>
        <v>11</v>
      </c>
      <c r="BN536" s="226">
        <f t="shared" si="233"/>
        <v>12</v>
      </c>
      <c r="BO536" s="227">
        <f t="shared" si="233"/>
        <v>20</v>
      </c>
      <c r="BP536" s="227">
        <f t="shared" si="233"/>
        <v>27</v>
      </c>
      <c r="BQ536" s="227">
        <f t="shared" si="233"/>
        <v>29</v>
      </c>
      <c r="BR536" s="227">
        <f t="shared" si="233"/>
        <v>22</v>
      </c>
      <c r="BS536" s="226">
        <v>1</v>
      </c>
      <c r="BT536" s="226">
        <v>6</v>
      </c>
      <c r="BU536" s="226">
        <v>11</v>
      </c>
      <c r="BV536" s="226">
        <v>12</v>
      </c>
      <c r="BW536" s="227">
        <v>20</v>
      </c>
      <c r="BX536" s="227">
        <v>27</v>
      </c>
      <c r="BY536" s="227">
        <v>29</v>
      </c>
      <c r="BZ536" s="227">
        <v>22</v>
      </c>
      <c r="CA536" s="226">
        <v>1</v>
      </c>
      <c r="CB536" s="226">
        <f>IFERROR(VLOOKUP($G536,[12]ITEM!$B$2:$AC$939,26,0),0)</f>
        <v>0</v>
      </c>
      <c r="CC536" s="226">
        <f>IFERROR(VLOOKUP($G536,[12]ITEM!$B$2:$AC$939,27,0),0)</f>
        <v>0</v>
      </c>
      <c r="CD536" s="226">
        <f>IFERROR(VLOOKUP($G536,[12]ITEM!$B$2:$AC$939,28,0),0)</f>
        <v>0</v>
      </c>
      <c r="CE536" s="227">
        <v>0</v>
      </c>
      <c r="CF536" s="227">
        <v>0</v>
      </c>
      <c r="CG536" s="227">
        <v>0</v>
      </c>
      <c r="CH536" s="227">
        <v>0</v>
      </c>
      <c r="CI536" s="375"/>
      <c r="CJ536" s="226">
        <f t="shared" si="214"/>
        <v>322</v>
      </c>
      <c r="CK536" s="226">
        <f t="shared" si="214"/>
        <v>339</v>
      </c>
      <c r="CL536" s="226">
        <f t="shared" si="214"/>
        <v>386</v>
      </c>
      <c r="CM536" s="226">
        <f t="shared" si="214"/>
        <v>440</v>
      </c>
      <c r="CN536" s="227">
        <f t="shared" si="214"/>
        <v>224</v>
      </c>
      <c r="CO536" s="227">
        <f t="shared" si="212"/>
        <v>252.44893140580839</v>
      </c>
      <c r="CP536" s="227">
        <f t="shared" si="212"/>
        <v>349.56110662823301</v>
      </c>
      <c r="CQ536" s="227">
        <f t="shared" si="212"/>
        <v>359.91102297336079</v>
      </c>
      <c r="CR536" s="226">
        <v>252</v>
      </c>
      <c r="CS536" s="226">
        <v>256</v>
      </c>
      <c r="CT536" s="226">
        <v>301</v>
      </c>
      <c r="CU536" s="226">
        <v>325</v>
      </c>
      <c r="CV536" s="227">
        <f t="shared" si="221"/>
        <v>142</v>
      </c>
      <c r="CW536" s="227">
        <f>CV536*(1+('[13]GROWTH (YoY)'!AR536/100))</f>
        <v>167.44893140580839</v>
      </c>
      <c r="CX536" s="227">
        <f>CW536*(1+('[13]GROWTH (YoY)'!AS536/100))</f>
        <v>233.56110662823301</v>
      </c>
      <c r="CY536" s="227">
        <f>CX536*(1+('[13]GROWTH (YoY)'!AT536/100))</f>
        <v>240.91102297336076</v>
      </c>
      <c r="CZ536" s="226">
        <v>0</v>
      </c>
      <c r="DA536" s="226">
        <v>0</v>
      </c>
      <c r="DB536" s="226">
        <v>0</v>
      </c>
      <c r="DC536" s="226">
        <v>0</v>
      </c>
      <c r="DD536" s="227">
        <v>0</v>
      </c>
      <c r="DE536" s="227">
        <v>0</v>
      </c>
      <c r="DF536" s="227">
        <v>0</v>
      </c>
      <c r="DG536" s="227">
        <v>0</v>
      </c>
      <c r="DH536" s="226">
        <v>70</v>
      </c>
      <c r="DI536" s="226">
        <v>83</v>
      </c>
      <c r="DJ536" s="226">
        <v>85</v>
      </c>
      <c r="DK536" s="226">
        <v>115</v>
      </c>
      <c r="DL536" s="227">
        <v>82</v>
      </c>
      <c r="DM536" s="227">
        <v>85</v>
      </c>
      <c r="DN536" s="227">
        <v>116</v>
      </c>
      <c r="DO536" s="227">
        <v>119</v>
      </c>
      <c r="DP536" s="376">
        <f t="shared" si="213"/>
        <v>-1</v>
      </c>
      <c r="DQ536" s="226">
        <f t="shared" si="213"/>
        <v>255</v>
      </c>
      <c r="DR536" s="226">
        <f t="shared" si="213"/>
        <v>311</v>
      </c>
      <c r="DS536" s="226">
        <f t="shared" si="210"/>
        <v>500</v>
      </c>
      <c r="DT536" s="227">
        <f t="shared" si="210"/>
        <v>0</v>
      </c>
      <c r="DU536" s="227">
        <f t="shared" si="210"/>
        <v>9.5510685941916051</v>
      </c>
      <c r="DV536" s="227">
        <f t="shared" si="210"/>
        <v>27.438893371766994</v>
      </c>
      <c r="DW536" s="227">
        <f t="shared" si="210"/>
        <v>35.088977026639213</v>
      </c>
      <c r="DX536" s="377">
        <f t="shared" si="216"/>
        <v>0.13881748071979436</v>
      </c>
      <c r="DY536" s="377">
        <f t="shared" si="216"/>
        <v>0.16059379217273953</v>
      </c>
      <c r="DZ536" s="377">
        <f t="shared" si="216"/>
        <v>0.16055045871559634</v>
      </c>
      <c r="EA536" s="377">
        <f t="shared" si="216"/>
        <v>0.16013628620102216</v>
      </c>
      <c r="EB536" s="378">
        <f t="shared" si="216"/>
        <v>0.13356164383561644</v>
      </c>
      <c r="EC536" s="378">
        <f t="shared" si="215"/>
        <v>0.13333333333333333</v>
      </c>
      <c r="ED536" s="378">
        <f t="shared" si="215"/>
        <v>0.11300639658848614</v>
      </c>
      <c r="EE536" s="378">
        <f t="shared" si="215"/>
        <v>0.1134020618556701</v>
      </c>
      <c r="EG536" s="226">
        <v>2225</v>
      </c>
      <c r="EH536" s="226">
        <v>1413</v>
      </c>
      <c r="EI536" s="226">
        <v>811</v>
      </c>
      <c r="EJ536" s="226">
        <v>34</v>
      </c>
      <c r="EK536" s="226">
        <v>1063</v>
      </c>
      <c r="EL536" s="226">
        <v>440</v>
      </c>
      <c r="EM536" s="226">
        <v>440</v>
      </c>
      <c r="EN536" s="379">
        <f t="shared" si="222"/>
        <v>0.63505617977528095</v>
      </c>
      <c r="EO536" s="226">
        <f t="shared" si="223"/>
        <v>4.1923551171393338</v>
      </c>
      <c r="EP536" s="379">
        <f t="shared" si="224"/>
        <v>0.47775280898876404</v>
      </c>
      <c r="EQ536" s="226">
        <f t="shared" si="225"/>
        <v>2415909.0909090908</v>
      </c>
      <c r="ER536" s="226">
        <f t="shared" si="226"/>
        <v>6439.3939393939399</v>
      </c>
      <c r="ES536" s="292"/>
      <c r="ET536" s="227">
        <v>2165</v>
      </c>
      <c r="EU536" s="227">
        <v>996</v>
      </c>
      <c r="EV536" s="227">
        <v>1169</v>
      </c>
      <c r="EW536" s="227">
        <v>78</v>
      </c>
      <c r="EX536" s="227">
        <v>1126</v>
      </c>
      <c r="EY536" s="227">
        <v>923</v>
      </c>
      <c r="EZ536" s="227">
        <v>923</v>
      </c>
      <c r="FA536" s="380">
        <f t="shared" si="228"/>
        <v>0.46004618937644343</v>
      </c>
      <c r="FB536" s="228">
        <f t="shared" si="229"/>
        <v>6.6723695466210433</v>
      </c>
      <c r="FC536" s="380">
        <f t="shared" si="230"/>
        <v>0.52009237875288683</v>
      </c>
      <c r="FD536" s="227">
        <f t="shared" si="231"/>
        <v>1219934.9945828819</v>
      </c>
      <c r="FE536" s="227">
        <f t="shared" si="232"/>
        <v>7042.2535211267605</v>
      </c>
      <c r="FF536" s="227">
        <v>292</v>
      </c>
      <c r="FG536" s="228">
        <f t="shared" si="227"/>
        <v>3.4246575342465753</v>
      </c>
      <c r="FH536" s="227">
        <v>10</v>
      </c>
      <c r="FI536" s="227">
        <v>292</v>
      </c>
      <c r="FJ536" s="227">
        <v>4</v>
      </c>
      <c r="FK536" s="227">
        <f t="shared" si="218"/>
        <v>278</v>
      </c>
      <c r="FL536" s="227">
        <v>103</v>
      </c>
      <c r="FM536" s="227">
        <f t="shared" si="219"/>
        <v>175</v>
      </c>
      <c r="FZ536" s="229"/>
      <c r="GA536" s="229"/>
      <c r="GB536" s="229"/>
      <c r="GC536" s="229"/>
      <c r="GD536" s="229"/>
    </row>
    <row r="537" spans="1:186" s="368" customFormat="1">
      <c r="A537" s="287" t="s">
        <v>1318</v>
      </c>
      <c r="B537" s="369" t="s">
        <v>1319</v>
      </c>
      <c r="C537" s="287" t="s">
        <v>1320</v>
      </c>
      <c r="D537" s="287" t="s">
        <v>3126</v>
      </c>
      <c r="E537" s="369" t="s">
        <v>1319</v>
      </c>
      <c r="F537" s="287">
        <v>534</v>
      </c>
      <c r="G537" s="392" t="s">
        <v>1331</v>
      </c>
      <c r="H537" s="392" t="s">
        <v>1332</v>
      </c>
      <c r="I537" s="393" t="s">
        <v>1323</v>
      </c>
      <c r="J537" s="392" t="s">
        <v>1324</v>
      </c>
      <c r="K537" s="393" t="s">
        <v>767</v>
      </c>
      <c r="L537" s="392" t="s">
        <v>1324</v>
      </c>
      <c r="M537" s="392" t="s">
        <v>3124</v>
      </c>
      <c r="N537" s="372">
        <v>1</v>
      </c>
      <c r="O537" s="373">
        <v>0</v>
      </c>
      <c r="P537" s="373">
        <v>0</v>
      </c>
      <c r="Q537" s="373">
        <v>0</v>
      </c>
      <c r="R537" s="373">
        <v>0</v>
      </c>
      <c r="S537" s="374">
        <v>14</v>
      </c>
      <c r="T537" s="374">
        <v>15</v>
      </c>
      <c r="U537" s="374">
        <v>16</v>
      </c>
      <c r="V537" s="374">
        <v>18</v>
      </c>
      <c r="W537" s="373">
        <v>0</v>
      </c>
      <c r="X537" s="373">
        <v>0</v>
      </c>
      <c r="Y537" s="373">
        <v>0</v>
      </c>
      <c r="Z537" s="373">
        <v>0</v>
      </c>
      <c r="AA537" s="374">
        <v>3</v>
      </c>
      <c r="AB537" s="374">
        <v>4</v>
      </c>
      <c r="AC537" s="374">
        <v>4</v>
      </c>
      <c r="AD537" s="374">
        <v>4</v>
      </c>
      <c r="AE537" s="373">
        <v>0</v>
      </c>
      <c r="AF537" s="373">
        <v>0</v>
      </c>
      <c r="AG537" s="373">
        <v>0</v>
      </c>
      <c r="AH537" s="373">
        <v>0</v>
      </c>
      <c r="AI537" s="374">
        <v>0</v>
      </c>
      <c r="AJ537" s="374">
        <v>0</v>
      </c>
      <c r="AK537" s="374">
        <v>0</v>
      </c>
      <c r="AL537" s="374">
        <v>0</v>
      </c>
      <c r="AM537" s="226">
        <v>0</v>
      </c>
      <c r="AN537" s="226">
        <v>0</v>
      </c>
      <c r="AO537" s="226">
        <v>0</v>
      </c>
      <c r="AP537" s="226">
        <v>0</v>
      </c>
      <c r="AQ537" s="227">
        <v>11</v>
      </c>
      <c r="AR537" s="227">
        <v>11</v>
      </c>
      <c r="AS537" s="227">
        <v>12</v>
      </c>
      <c r="AT537" s="227">
        <v>14</v>
      </c>
      <c r="AU537" s="226">
        <v>0</v>
      </c>
      <c r="AV537" s="226"/>
      <c r="AW537" s="226"/>
      <c r="AX537" s="226">
        <v>0</v>
      </c>
      <c r="AY537" s="227">
        <v>1</v>
      </c>
      <c r="AZ537" s="227">
        <v>1</v>
      </c>
      <c r="BA537" s="227">
        <v>1</v>
      </c>
      <c r="BB537" s="227">
        <v>1</v>
      </c>
      <c r="BC537" s="226">
        <f t="shared" si="220"/>
        <v>0</v>
      </c>
      <c r="BD537" s="226">
        <f t="shared" si="220"/>
        <v>0</v>
      </c>
      <c r="BE537" s="226">
        <f t="shared" si="220"/>
        <v>0</v>
      </c>
      <c r="BF537" s="226">
        <f t="shared" si="217"/>
        <v>0</v>
      </c>
      <c r="BG537" s="218">
        <f t="shared" si="217"/>
        <v>10</v>
      </c>
      <c r="BH537" s="218">
        <f t="shared" si="217"/>
        <v>10</v>
      </c>
      <c r="BI537" s="218">
        <f t="shared" si="217"/>
        <v>11</v>
      </c>
      <c r="BJ537" s="218">
        <f t="shared" si="211"/>
        <v>13</v>
      </c>
      <c r="BK537" s="226">
        <f t="shared" si="233"/>
        <v>0</v>
      </c>
      <c r="BL537" s="226">
        <f t="shared" si="233"/>
        <v>0</v>
      </c>
      <c r="BM537" s="226">
        <f t="shared" si="233"/>
        <v>0</v>
      </c>
      <c r="BN537" s="226">
        <f t="shared" si="233"/>
        <v>0</v>
      </c>
      <c r="BO537" s="227">
        <f t="shared" si="233"/>
        <v>0</v>
      </c>
      <c r="BP537" s="227">
        <f t="shared" si="233"/>
        <v>0</v>
      </c>
      <c r="BQ537" s="227">
        <f t="shared" si="233"/>
        <v>0</v>
      </c>
      <c r="BR537" s="227">
        <f t="shared" si="233"/>
        <v>0</v>
      </c>
      <c r="BS537" s="226">
        <v>0</v>
      </c>
      <c r="BT537" s="226">
        <v>0</v>
      </c>
      <c r="BU537" s="226">
        <v>0</v>
      </c>
      <c r="BV537" s="226">
        <v>0</v>
      </c>
      <c r="BW537" s="227">
        <v>0</v>
      </c>
      <c r="BX537" s="227">
        <v>0</v>
      </c>
      <c r="BY537" s="227">
        <v>0</v>
      </c>
      <c r="BZ537" s="227">
        <v>0</v>
      </c>
      <c r="CA537" s="226">
        <v>0</v>
      </c>
      <c r="CB537" s="226">
        <f>IFERROR(VLOOKUP($G537,[12]ITEM!$B$2:$AC$939,26,0),0)</f>
        <v>0</v>
      </c>
      <c r="CC537" s="226">
        <f>IFERROR(VLOOKUP($G537,[12]ITEM!$B$2:$AC$939,27,0),0)</f>
        <v>0</v>
      </c>
      <c r="CD537" s="226">
        <f>IFERROR(VLOOKUP($G537,[12]ITEM!$B$2:$AC$939,28,0),0)</f>
        <v>0</v>
      </c>
      <c r="CE537" s="227">
        <v>0</v>
      </c>
      <c r="CF537" s="227">
        <v>0</v>
      </c>
      <c r="CG537" s="227">
        <v>0</v>
      </c>
      <c r="CH537" s="227">
        <v>0</v>
      </c>
      <c r="CI537" s="375"/>
      <c r="CJ537" s="226">
        <f t="shared" si="214"/>
        <v>0</v>
      </c>
      <c r="CK537" s="226">
        <f t="shared" si="214"/>
        <v>0</v>
      </c>
      <c r="CL537" s="226">
        <f t="shared" si="214"/>
        <v>0</v>
      </c>
      <c r="CM537" s="226">
        <f t="shared" si="214"/>
        <v>0</v>
      </c>
      <c r="CN537" s="227">
        <f t="shared" si="214"/>
        <v>10</v>
      </c>
      <c r="CO537" s="227">
        <f t="shared" si="212"/>
        <v>10.716685574845336</v>
      </c>
      <c r="CP537" s="227">
        <f t="shared" si="212"/>
        <v>11.602170178363927</v>
      </c>
      <c r="CQ537" s="227">
        <f t="shared" si="212"/>
        <v>12.917008896052796</v>
      </c>
      <c r="CR537" s="226">
        <v>0</v>
      </c>
      <c r="CS537" s="226"/>
      <c r="CT537" s="226"/>
      <c r="CU537" s="226"/>
      <c r="CV537" s="227">
        <f t="shared" si="221"/>
        <v>10</v>
      </c>
      <c r="CW537" s="227">
        <f>CV537*(1+('[13]GROWTH (YoY)'!AR537/100))</f>
        <v>10.716685574845336</v>
      </c>
      <c r="CX537" s="227">
        <f>CW537*(1+('[13]GROWTH (YoY)'!AS537/100))</f>
        <v>11.602170178363927</v>
      </c>
      <c r="CY537" s="227">
        <f>CX537*(1+('[13]GROWTH (YoY)'!AT537/100))</f>
        <v>12.917008896052796</v>
      </c>
      <c r="CZ537" s="226">
        <v>0</v>
      </c>
      <c r="DA537" s="226">
        <v>0</v>
      </c>
      <c r="DB537" s="226">
        <v>0</v>
      </c>
      <c r="DC537" s="226">
        <v>0</v>
      </c>
      <c r="DD537" s="227">
        <v>0</v>
      </c>
      <c r="DE537" s="227">
        <v>0</v>
      </c>
      <c r="DF537" s="227">
        <v>0</v>
      </c>
      <c r="DG537" s="227">
        <v>0</v>
      </c>
      <c r="DH537" s="226">
        <v>0</v>
      </c>
      <c r="DI537" s="226">
        <v>0</v>
      </c>
      <c r="DJ537" s="226">
        <v>0</v>
      </c>
      <c r="DK537" s="226">
        <v>0</v>
      </c>
      <c r="DL537" s="227">
        <v>0</v>
      </c>
      <c r="DM537" s="227">
        <v>0</v>
      </c>
      <c r="DN537" s="227">
        <v>0</v>
      </c>
      <c r="DO537" s="227">
        <v>0</v>
      </c>
      <c r="DP537" s="376">
        <f t="shared" si="213"/>
        <v>0</v>
      </c>
      <c r="DQ537" s="226">
        <f t="shared" si="213"/>
        <v>0</v>
      </c>
      <c r="DR537" s="226">
        <f t="shared" si="213"/>
        <v>0</v>
      </c>
      <c r="DS537" s="226">
        <f t="shared" si="210"/>
        <v>0</v>
      </c>
      <c r="DT537" s="227">
        <f t="shared" si="210"/>
        <v>0</v>
      </c>
      <c r="DU537" s="227">
        <f t="shared" si="210"/>
        <v>-0.71668557484533579</v>
      </c>
      <c r="DV537" s="227">
        <f t="shared" si="210"/>
        <v>-0.60217017836392728</v>
      </c>
      <c r="DW537" s="227">
        <f t="shared" si="210"/>
        <v>8.2991103947204437E-2</v>
      </c>
      <c r="DX537" s="377">
        <f t="shared" si="216"/>
        <v>0</v>
      </c>
      <c r="DY537" s="377">
        <f t="shared" si="216"/>
        <v>0</v>
      </c>
      <c r="DZ537" s="377">
        <f t="shared" si="216"/>
        <v>0</v>
      </c>
      <c r="EA537" s="377">
        <f t="shared" si="216"/>
        <v>0</v>
      </c>
      <c r="EB537" s="378">
        <f t="shared" si="216"/>
        <v>0.21428571428571427</v>
      </c>
      <c r="EC537" s="378">
        <f t="shared" si="215"/>
        <v>0.26666666666666666</v>
      </c>
      <c r="ED537" s="378">
        <f t="shared" si="215"/>
        <v>0.25</v>
      </c>
      <c r="EE537" s="378">
        <f t="shared" si="215"/>
        <v>0.22222222222222221</v>
      </c>
      <c r="EG537" s="226">
        <v>0</v>
      </c>
      <c r="EH537" s="226">
        <v>0</v>
      </c>
      <c r="EI537" s="226">
        <v>0</v>
      </c>
      <c r="EJ537" s="226">
        <v>0</v>
      </c>
      <c r="EK537" s="226">
        <v>0</v>
      </c>
      <c r="EL537" s="226">
        <v>0</v>
      </c>
      <c r="EM537" s="226">
        <v>0</v>
      </c>
      <c r="EN537" s="379">
        <f t="shared" si="222"/>
        <v>0</v>
      </c>
      <c r="EO537" s="226">
        <f t="shared" si="223"/>
        <v>0</v>
      </c>
      <c r="EP537" s="379">
        <f t="shared" si="224"/>
        <v>0</v>
      </c>
      <c r="EQ537" s="226">
        <f t="shared" si="225"/>
        <v>0</v>
      </c>
      <c r="ER537" s="226">
        <f t="shared" si="226"/>
        <v>0</v>
      </c>
      <c r="ES537" s="292"/>
      <c r="ET537" s="227">
        <v>19</v>
      </c>
      <c r="EU537" s="227">
        <v>9</v>
      </c>
      <c r="EV537" s="227">
        <v>10</v>
      </c>
      <c r="EW537" s="227">
        <v>2</v>
      </c>
      <c r="EX537" s="227">
        <v>17</v>
      </c>
      <c r="EY537" s="227">
        <v>91</v>
      </c>
      <c r="EZ537" s="227">
        <v>90</v>
      </c>
      <c r="FA537" s="380">
        <f t="shared" si="228"/>
        <v>0.47368421052631576</v>
      </c>
      <c r="FB537" s="228">
        <f t="shared" si="229"/>
        <v>20</v>
      </c>
      <c r="FC537" s="380">
        <f t="shared" si="230"/>
        <v>0.89473684210526316</v>
      </c>
      <c r="FD537" s="227">
        <f t="shared" si="231"/>
        <v>186813.18681318683</v>
      </c>
      <c r="FE537" s="227">
        <f t="shared" si="232"/>
        <v>1851.851851851852</v>
      </c>
      <c r="FF537" s="227">
        <v>10</v>
      </c>
      <c r="FG537" s="228">
        <f t="shared" si="227"/>
        <v>10</v>
      </c>
      <c r="FH537" s="227">
        <v>1</v>
      </c>
      <c r="FI537" s="227">
        <v>10</v>
      </c>
      <c r="FJ537" s="227">
        <v>0</v>
      </c>
      <c r="FK537" s="227">
        <f t="shared" si="218"/>
        <v>9</v>
      </c>
      <c r="FL537" s="227">
        <v>5</v>
      </c>
      <c r="FM537" s="227">
        <f t="shared" si="219"/>
        <v>4</v>
      </c>
      <c r="FZ537" s="229"/>
      <c r="GA537" s="229"/>
      <c r="GB537" s="229"/>
      <c r="GC537" s="229"/>
      <c r="GD537" s="229"/>
    </row>
    <row r="538" spans="1:186" s="368" customFormat="1">
      <c r="A538" s="287" t="s">
        <v>1318</v>
      </c>
      <c r="B538" s="369" t="s">
        <v>1319</v>
      </c>
      <c r="C538" s="287" t="s">
        <v>1320</v>
      </c>
      <c r="D538" s="287" t="s">
        <v>3126</v>
      </c>
      <c r="E538" s="369" t="s">
        <v>1319</v>
      </c>
      <c r="F538" s="287">
        <v>535</v>
      </c>
      <c r="G538" s="392" t="s">
        <v>1333</v>
      </c>
      <c r="H538" s="392" t="s">
        <v>1334</v>
      </c>
      <c r="I538" s="393" t="s">
        <v>1323</v>
      </c>
      <c r="J538" s="392" t="s">
        <v>1324</v>
      </c>
      <c r="K538" s="393" t="s">
        <v>767</v>
      </c>
      <c r="L538" s="392" t="s">
        <v>1324</v>
      </c>
      <c r="M538" s="392" t="s">
        <v>3124</v>
      </c>
      <c r="N538" s="372">
        <v>1</v>
      </c>
      <c r="O538" s="373">
        <v>0</v>
      </c>
      <c r="P538" s="373">
        <v>0</v>
      </c>
      <c r="Q538" s="373">
        <v>0</v>
      </c>
      <c r="R538" s="373">
        <v>0</v>
      </c>
      <c r="S538" s="374">
        <v>65</v>
      </c>
      <c r="T538" s="374">
        <v>66</v>
      </c>
      <c r="U538" s="374">
        <v>68</v>
      </c>
      <c r="V538" s="374">
        <v>69</v>
      </c>
      <c r="W538" s="373">
        <v>0</v>
      </c>
      <c r="X538" s="373">
        <v>0</v>
      </c>
      <c r="Y538" s="373">
        <v>0</v>
      </c>
      <c r="Z538" s="373">
        <v>0</v>
      </c>
      <c r="AA538" s="374">
        <v>35</v>
      </c>
      <c r="AB538" s="374">
        <v>39</v>
      </c>
      <c r="AC538" s="374">
        <v>40</v>
      </c>
      <c r="AD538" s="374">
        <v>41</v>
      </c>
      <c r="AE538" s="373">
        <v>0</v>
      </c>
      <c r="AF538" s="373">
        <v>0</v>
      </c>
      <c r="AG538" s="373">
        <v>0</v>
      </c>
      <c r="AH538" s="373">
        <v>0</v>
      </c>
      <c r="AI538" s="374">
        <v>0</v>
      </c>
      <c r="AJ538" s="374">
        <v>0</v>
      </c>
      <c r="AK538" s="374">
        <v>0</v>
      </c>
      <c r="AL538" s="374">
        <v>0</v>
      </c>
      <c r="AM538" s="226">
        <v>0</v>
      </c>
      <c r="AN538" s="226">
        <v>0</v>
      </c>
      <c r="AO538" s="226">
        <v>0</v>
      </c>
      <c r="AP538" s="226">
        <v>0</v>
      </c>
      <c r="AQ538" s="227">
        <v>30</v>
      </c>
      <c r="AR538" s="227">
        <v>28</v>
      </c>
      <c r="AS538" s="227">
        <v>27</v>
      </c>
      <c r="AT538" s="227">
        <v>29</v>
      </c>
      <c r="AU538" s="226">
        <v>0</v>
      </c>
      <c r="AV538" s="226"/>
      <c r="AW538" s="226"/>
      <c r="AX538" s="226">
        <v>0</v>
      </c>
      <c r="AY538" s="227">
        <v>3</v>
      </c>
      <c r="AZ538" s="227">
        <v>2</v>
      </c>
      <c r="BA538" s="227">
        <v>2</v>
      </c>
      <c r="BB538" s="227">
        <v>2</v>
      </c>
      <c r="BC538" s="226">
        <f t="shared" si="220"/>
        <v>0</v>
      </c>
      <c r="BD538" s="226">
        <f t="shared" si="220"/>
        <v>0</v>
      </c>
      <c r="BE538" s="226">
        <f t="shared" si="220"/>
        <v>0</v>
      </c>
      <c r="BF538" s="226">
        <f t="shared" si="217"/>
        <v>0</v>
      </c>
      <c r="BG538" s="218">
        <f t="shared" si="217"/>
        <v>25</v>
      </c>
      <c r="BH538" s="218">
        <f t="shared" si="217"/>
        <v>24</v>
      </c>
      <c r="BI538" s="218">
        <f t="shared" si="217"/>
        <v>22</v>
      </c>
      <c r="BJ538" s="218">
        <f t="shared" si="211"/>
        <v>26</v>
      </c>
      <c r="BK538" s="226">
        <f t="shared" si="233"/>
        <v>0</v>
      </c>
      <c r="BL538" s="226">
        <f t="shared" si="233"/>
        <v>0</v>
      </c>
      <c r="BM538" s="226">
        <f t="shared" si="233"/>
        <v>0</v>
      </c>
      <c r="BN538" s="226">
        <f t="shared" si="233"/>
        <v>0</v>
      </c>
      <c r="BO538" s="227">
        <f t="shared" si="233"/>
        <v>2</v>
      </c>
      <c r="BP538" s="227">
        <f t="shared" si="233"/>
        <v>2</v>
      </c>
      <c r="BQ538" s="227">
        <f t="shared" si="233"/>
        <v>3</v>
      </c>
      <c r="BR538" s="227">
        <f t="shared" si="233"/>
        <v>1</v>
      </c>
      <c r="BS538" s="226">
        <v>0</v>
      </c>
      <c r="BT538" s="226">
        <v>0</v>
      </c>
      <c r="BU538" s="226">
        <v>0</v>
      </c>
      <c r="BV538" s="226">
        <v>0</v>
      </c>
      <c r="BW538" s="227">
        <v>2</v>
      </c>
      <c r="BX538" s="227">
        <v>2</v>
      </c>
      <c r="BY538" s="227">
        <v>3</v>
      </c>
      <c r="BZ538" s="227">
        <v>1</v>
      </c>
      <c r="CA538" s="226">
        <v>0</v>
      </c>
      <c r="CB538" s="226">
        <f>IFERROR(VLOOKUP($G538,[12]ITEM!$B$2:$AC$939,26,0),0)</f>
        <v>0</v>
      </c>
      <c r="CC538" s="226">
        <f>IFERROR(VLOOKUP($G538,[12]ITEM!$B$2:$AC$939,27,0),0)</f>
        <v>0</v>
      </c>
      <c r="CD538" s="226">
        <f>IFERROR(VLOOKUP($G538,[12]ITEM!$B$2:$AC$939,28,0),0)</f>
        <v>0</v>
      </c>
      <c r="CE538" s="227">
        <v>0</v>
      </c>
      <c r="CF538" s="227">
        <v>0</v>
      </c>
      <c r="CG538" s="227">
        <v>0</v>
      </c>
      <c r="CH538" s="227">
        <v>0</v>
      </c>
      <c r="CI538" s="375"/>
      <c r="CJ538" s="226">
        <f t="shared" si="214"/>
        <v>0</v>
      </c>
      <c r="CK538" s="226">
        <f t="shared" si="214"/>
        <v>0</v>
      </c>
      <c r="CL538" s="226">
        <f t="shared" si="214"/>
        <v>0</v>
      </c>
      <c r="CM538" s="226">
        <f t="shared" si="214"/>
        <v>0</v>
      </c>
      <c r="CN538" s="227">
        <f t="shared" si="214"/>
        <v>25</v>
      </c>
      <c r="CO538" s="227">
        <f t="shared" si="212"/>
        <v>23.444106956726763</v>
      </c>
      <c r="CP538" s="227">
        <f t="shared" si="212"/>
        <v>23.062283783117739</v>
      </c>
      <c r="CQ538" s="227">
        <f t="shared" si="212"/>
        <v>24.296287272296514</v>
      </c>
      <c r="CR538" s="226">
        <v>0</v>
      </c>
      <c r="CS538" s="226"/>
      <c r="CT538" s="226"/>
      <c r="CU538" s="226"/>
      <c r="CV538" s="227">
        <f t="shared" si="221"/>
        <v>25</v>
      </c>
      <c r="CW538" s="227">
        <f>CV538*(1+('[13]GROWTH (YoY)'!AR538/100))</f>
        <v>23.444106956726763</v>
      </c>
      <c r="CX538" s="227">
        <f>CW538*(1+('[13]GROWTH (YoY)'!AS538/100))</f>
        <v>23.062283783117739</v>
      </c>
      <c r="CY538" s="227">
        <f>CX538*(1+('[13]GROWTH (YoY)'!AT538/100))</f>
        <v>24.296287272296514</v>
      </c>
      <c r="CZ538" s="226">
        <v>0</v>
      </c>
      <c r="DA538" s="226">
        <v>0</v>
      </c>
      <c r="DB538" s="226">
        <v>0</v>
      </c>
      <c r="DC538" s="226">
        <v>0</v>
      </c>
      <c r="DD538" s="227">
        <v>0</v>
      </c>
      <c r="DE538" s="227">
        <v>0</v>
      </c>
      <c r="DF538" s="227">
        <v>0</v>
      </c>
      <c r="DG538" s="227">
        <v>0</v>
      </c>
      <c r="DH538" s="226">
        <v>0</v>
      </c>
      <c r="DI538" s="226">
        <v>0</v>
      </c>
      <c r="DJ538" s="226">
        <v>0</v>
      </c>
      <c r="DK538" s="226">
        <v>0</v>
      </c>
      <c r="DL538" s="227">
        <v>0</v>
      </c>
      <c r="DM538" s="227">
        <v>0</v>
      </c>
      <c r="DN538" s="227">
        <v>0</v>
      </c>
      <c r="DO538" s="227">
        <v>0</v>
      </c>
      <c r="DP538" s="376">
        <f t="shared" si="213"/>
        <v>0</v>
      </c>
      <c r="DQ538" s="226">
        <f t="shared" si="213"/>
        <v>0</v>
      </c>
      <c r="DR538" s="226">
        <f t="shared" si="213"/>
        <v>0</v>
      </c>
      <c r="DS538" s="226">
        <f t="shared" si="210"/>
        <v>0</v>
      </c>
      <c r="DT538" s="227">
        <f t="shared" si="210"/>
        <v>0</v>
      </c>
      <c r="DU538" s="227">
        <f t="shared" si="210"/>
        <v>0.55589304327323674</v>
      </c>
      <c r="DV538" s="227">
        <f t="shared" si="210"/>
        <v>-1.0622837831177385</v>
      </c>
      <c r="DW538" s="227">
        <f t="shared" si="210"/>
        <v>1.7037127277034863</v>
      </c>
      <c r="DX538" s="377">
        <f t="shared" si="216"/>
        <v>0</v>
      </c>
      <c r="DY538" s="377">
        <f t="shared" si="216"/>
        <v>0</v>
      </c>
      <c r="DZ538" s="377">
        <f t="shared" si="216"/>
        <v>0</v>
      </c>
      <c r="EA538" s="377">
        <f t="shared" si="216"/>
        <v>0</v>
      </c>
      <c r="EB538" s="378">
        <f t="shared" si="216"/>
        <v>0.53846153846153844</v>
      </c>
      <c r="EC538" s="378">
        <f t="shared" si="215"/>
        <v>0.59090909090909094</v>
      </c>
      <c r="ED538" s="378">
        <f t="shared" si="215"/>
        <v>0.58823529411764708</v>
      </c>
      <c r="EE538" s="378">
        <f t="shared" si="215"/>
        <v>0.59420289855072461</v>
      </c>
      <c r="EG538" s="226">
        <v>0</v>
      </c>
      <c r="EH538" s="226">
        <v>0</v>
      </c>
      <c r="EI538" s="226">
        <v>0</v>
      </c>
      <c r="EJ538" s="226">
        <v>0</v>
      </c>
      <c r="EK538" s="226">
        <v>0</v>
      </c>
      <c r="EL538" s="226">
        <v>0</v>
      </c>
      <c r="EM538" s="226">
        <v>0</v>
      </c>
      <c r="EN538" s="379">
        <f t="shared" si="222"/>
        <v>0</v>
      </c>
      <c r="EO538" s="226">
        <f t="shared" si="223"/>
        <v>0</v>
      </c>
      <c r="EP538" s="379">
        <f t="shared" si="224"/>
        <v>0</v>
      </c>
      <c r="EQ538" s="226">
        <f t="shared" si="225"/>
        <v>0</v>
      </c>
      <c r="ER538" s="226">
        <f t="shared" si="226"/>
        <v>0</v>
      </c>
      <c r="ES538" s="292"/>
      <c r="ET538" s="227">
        <v>64</v>
      </c>
      <c r="EU538" s="227">
        <v>35</v>
      </c>
      <c r="EV538" s="227">
        <v>29</v>
      </c>
      <c r="EW538" s="227">
        <v>10</v>
      </c>
      <c r="EX538" s="227">
        <v>52</v>
      </c>
      <c r="EY538" s="227">
        <v>328</v>
      </c>
      <c r="EZ538" s="227">
        <v>328</v>
      </c>
      <c r="FA538" s="380">
        <f t="shared" si="228"/>
        <v>0.546875</v>
      </c>
      <c r="FB538" s="228">
        <f t="shared" si="229"/>
        <v>34.482758620689658</v>
      </c>
      <c r="FC538" s="380">
        <f t="shared" si="230"/>
        <v>0.8125</v>
      </c>
      <c r="FD538" s="227">
        <f t="shared" si="231"/>
        <v>158536.58536585365</v>
      </c>
      <c r="FE538" s="227">
        <f t="shared" si="232"/>
        <v>2540.6504065040649</v>
      </c>
      <c r="FF538" s="227">
        <v>29</v>
      </c>
      <c r="FG538" s="228">
        <f t="shared" si="227"/>
        <v>10.344827586206897</v>
      </c>
      <c r="FH538" s="227">
        <v>3</v>
      </c>
      <c r="FI538" s="227">
        <v>29</v>
      </c>
      <c r="FJ538" s="227">
        <v>0</v>
      </c>
      <c r="FK538" s="227">
        <f t="shared" si="218"/>
        <v>26</v>
      </c>
      <c r="FL538" s="227">
        <v>16</v>
      </c>
      <c r="FM538" s="227">
        <f t="shared" si="219"/>
        <v>10</v>
      </c>
      <c r="FZ538" s="229"/>
      <c r="GA538" s="229"/>
      <c r="GB538" s="229"/>
      <c r="GC538" s="229"/>
      <c r="GD538" s="229"/>
    </row>
    <row r="539" spans="1:186" s="368" customFormat="1">
      <c r="A539" s="287" t="s">
        <v>1318</v>
      </c>
      <c r="B539" s="369" t="s">
        <v>1319</v>
      </c>
      <c r="C539" s="287" t="s">
        <v>1320</v>
      </c>
      <c r="D539" s="287" t="s">
        <v>3126</v>
      </c>
      <c r="E539" s="369" t="s">
        <v>1319</v>
      </c>
      <c r="F539" s="287">
        <v>536</v>
      </c>
      <c r="G539" s="392" t="s">
        <v>1335</v>
      </c>
      <c r="H539" s="392" t="s">
        <v>1336</v>
      </c>
      <c r="I539" s="393" t="s">
        <v>1323</v>
      </c>
      <c r="J539" s="392" t="s">
        <v>1324</v>
      </c>
      <c r="K539" s="393" t="s">
        <v>767</v>
      </c>
      <c r="L539" s="392" t="s">
        <v>1324</v>
      </c>
      <c r="M539" s="392" t="s">
        <v>3124</v>
      </c>
      <c r="N539" s="372">
        <v>1</v>
      </c>
      <c r="O539" s="373">
        <v>389</v>
      </c>
      <c r="P539" s="373">
        <v>570</v>
      </c>
      <c r="Q539" s="373">
        <v>596</v>
      </c>
      <c r="R539" s="373">
        <v>623</v>
      </c>
      <c r="S539" s="374">
        <v>504</v>
      </c>
      <c r="T539" s="374">
        <v>529</v>
      </c>
      <c r="U539" s="374">
        <v>554</v>
      </c>
      <c r="V539" s="374">
        <v>594</v>
      </c>
      <c r="W539" s="373">
        <v>201</v>
      </c>
      <c r="X539" s="373">
        <v>299</v>
      </c>
      <c r="Y539" s="373">
        <v>313</v>
      </c>
      <c r="Z539" s="373">
        <v>327</v>
      </c>
      <c r="AA539" s="374">
        <v>299</v>
      </c>
      <c r="AB539" s="374">
        <v>312</v>
      </c>
      <c r="AC539" s="374">
        <v>327</v>
      </c>
      <c r="AD539" s="374">
        <v>340</v>
      </c>
      <c r="AE539" s="373">
        <v>3</v>
      </c>
      <c r="AF539" s="373">
        <v>3</v>
      </c>
      <c r="AG539" s="373">
        <v>3</v>
      </c>
      <c r="AH539" s="373">
        <v>3</v>
      </c>
      <c r="AI539" s="374">
        <v>3</v>
      </c>
      <c r="AJ539" s="374">
        <v>3</v>
      </c>
      <c r="AK539" s="374">
        <v>3</v>
      </c>
      <c r="AL539" s="374">
        <v>3</v>
      </c>
      <c r="AM539" s="226">
        <v>189</v>
      </c>
      <c r="AN539" s="226">
        <v>270</v>
      </c>
      <c r="AO539" s="226">
        <v>283</v>
      </c>
      <c r="AP539" s="226">
        <v>296</v>
      </c>
      <c r="AQ539" s="227">
        <v>206</v>
      </c>
      <c r="AR539" s="227">
        <v>216</v>
      </c>
      <c r="AS539" s="227">
        <v>228</v>
      </c>
      <c r="AT539" s="227">
        <v>253</v>
      </c>
      <c r="AU539" s="226">
        <v>21</v>
      </c>
      <c r="AV539" s="226">
        <v>32</v>
      </c>
      <c r="AW539" s="226">
        <v>33</v>
      </c>
      <c r="AX539" s="226">
        <v>36</v>
      </c>
      <c r="AY539" s="227">
        <v>24</v>
      </c>
      <c r="AZ539" s="227">
        <v>25</v>
      </c>
      <c r="BA539" s="227">
        <v>27</v>
      </c>
      <c r="BB539" s="227">
        <v>30</v>
      </c>
      <c r="BC539" s="226">
        <f t="shared" si="220"/>
        <v>168</v>
      </c>
      <c r="BD539" s="226">
        <f t="shared" si="220"/>
        <v>233</v>
      </c>
      <c r="BE539" s="226">
        <f t="shared" si="220"/>
        <v>243</v>
      </c>
      <c r="BF539" s="226">
        <f t="shared" si="217"/>
        <v>251</v>
      </c>
      <c r="BG539" s="218">
        <f t="shared" si="217"/>
        <v>175</v>
      </c>
      <c r="BH539" s="218">
        <f t="shared" si="217"/>
        <v>181</v>
      </c>
      <c r="BI539" s="218">
        <f t="shared" si="217"/>
        <v>189</v>
      </c>
      <c r="BJ539" s="218">
        <f t="shared" si="211"/>
        <v>217</v>
      </c>
      <c r="BK539" s="226">
        <f t="shared" si="233"/>
        <v>0</v>
      </c>
      <c r="BL539" s="226">
        <f t="shared" si="233"/>
        <v>5</v>
      </c>
      <c r="BM539" s="226">
        <f t="shared" si="233"/>
        <v>7</v>
      </c>
      <c r="BN539" s="226">
        <f t="shared" si="233"/>
        <v>9</v>
      </c>
      <c r="BO539" s="227">
        <f t="shared" si="233"/>
        <v>7</v>
      </c>
      <c r="BP539" s="227">
        <f t="shared" si="233"/>
        <v>10</v>
      </c>
      <c r="BQ539" s="227">
        <f t="shared" si="233"/>
        <v>12</v>
      </c>
      <c r="BR539" s="227">
        <f t="shared" si="233"/>
        <v>6</v>
      </c>
      <c r="BS539" s="226">
        <v>0</v>
      </c>
      <c r="BT539" s="226">
        <v>5</v>
      </c>
      <c r="BU539" s="226">
        <v>7</v>
      </c>
      <c r="BV539" s="226">
        <v>9</v>
      </c>
      <c r="BW539" s="227">
        <v>7</v>
      </c>
      <c r="BX539" s="227">
        <v>10</v>
      </c>
      <c r="BY539" s="227">
        <v>12</v>
      </c>
      <c r="BZ539" s="227">
        <v>6</v>
      </c>
      <c r="CA539" s="226">
        <v>0</v>
      </c>
      <c r="CB539" s="226">
        <f>IFERROR(VLOOKUP($G539,[12]ITEM!$B$2:$AC$939,26,0),0)</f>
        <v>0</v>
      </c>
      <c r="CC539" s="226">
        <f>IFERROR(VLOOKUP($G539,[12]ITEM!$B$2:$AC$939,27,0),0)</f>
        <v>0</v>
      </c>
      <c r="CD539" s="226">
        <f>IFERROR(VLOOKUP($G539,[12]ITEM!$B$2:$AC$939,28,0),0)</f>
        <v>0</v>
      </c>
      <c r="CE539" s="227">
        <v>0</v>
      </c>
      <c r="CF539" s="227">
        <v>0</v>
      </c>
      <c r="CG539" s="227">
        <v>0</v>
      </c>
      <c r="CH539" s="227">
        <v>0</v>
      </c>
      <c r="CI539" s="375"/>
      <c r="CJ539" s="226">
        <f t="shared" si="214"/>
        <v>168</v>
      </c>
      <c r="CK539" s="226">
        <f t="shared" si="214"/>
        <v>170</v>
      </c>
      <c r="CL539" s="226">
        <f t="shared" si="214"/>
        <v>178</v>
      </c>
      <c r="CM539" s="226">
        <f t="shared" si="214"/>
        <v>188</v>
      </c>
      <c r="CN539" s="227">
        <f t="shared" si="214"/>
        <v>175</v>
      </c>
      <c r="CO539" s="227">
        <f t="shared" si="212"/>
        <v>183.95254739336545</v>
      </c>
      <c r="CP539" s="227">
        <f t="shared" si="212"/>
        <v>193.58080410443793</v>
      </c>
      <c r="CQ539" s="227">
        <f t="shared" si="212"/>
        <v>215.23210502022155</v>
      </c>
      <c r="CR539" s="226">
        <v>168</v>
      </c>
      <c r="CS539" s="226">
        <v>170</v>
      </c>
      <c r="CT539" s="226">
        <v>178</v>
      </c>
      <c r="CU539" s="226">
        <v>188</v>
      </c>
      <c r="CV539" s="227">
        <f t="shared" si="221"/>
        <v>175</v>
      </c>
      <c r="CW539" s="227">
        <f>CV539*(1+('[13]GROWTH (YoY)'!AR539/100))</f>
        <v>183.95254739336545</v>
      </c>
      <c r="CX539" s="227">
        <f>CW539*(1+('[13]GROWTH (YoY)'!AS539/100))</f>
        <v>193.58080410443793</v>
      </c>
      <c r="CY539" s="227">
        <f>CX539*(1+('[13]GROWTH (YoY)'!AT539/100))</f>
        <v>215.23210502022155</v>
      </c>
      <c r="CZ539" s="226">
        <v>0</v>
      </c>
      <c r="DA539" s="226">
        <v>0</v>
      </c>
      <c r="DB539" s="226">
        <v>0</v>
      </c>
      <c r="DC539" s="226">
        <v>0</v>
      </c>
      <c r="DD539" s="227">
        <v>0</v>
      </c>
      <c r="DE539" s="227">
        <v>0</v>
      </c>
      <c r="DF539" s="227">
        <v>0</v>
      </c>
      <c r="DG539" s="227">
        <v>0</v>
      </c>
      <c r="DH539" s="226">
        <v>0</v>
      </c>
      <c r="DI539" s="226">
        <v>0</v>
      </c>
      <c r="DJ539" s="226">
        <v>0</v>
      </c>
      <c r="DK539" s="226">
        <v>0</v>
      </c>
      <c r="DL539" s="227">
        <v>0</v>
      </c>
      <c r="DM539" s="227">
        <v>0</v>
      </c>
      <c r="DN539" s="227">
        <v>0</v>
      </c>
      <c r="DO539" s="227">
        <v>0</v>
      </c>
      <c r="DP539" s="376">
        <f t="shared" si="213"/>
        <v>0</v>
      </c>
      <c r="DQ539" s="226">
        <f t="shared" si="213"/>
        <v>63</v>
      </c>
      <c r="DR539" s="226">
        <f t="shared" si="213"/>
        <v>65</v>
      </c>
      <c r="DS539" s="226">
        <f t="shared" si="210"/>
        <v>63</v>
      </c>
      <c r="DT539" s="227">
        <f t="shared" si="210"/>
        <v>0</v>
      </c>
      <c r="DU539" s="227">
        <f t="shared" si="210"/>
        <v>-2.9525473933654496</v>
      </c>
      <c r="DV539" s="227">
        <f t="shared" si="210"/>
        <v>-4.5808041044379308</v>
      </c>
      <c r="DW539" s="227">
        <f t="shared" si="210"/>
        <v>1.7678949797784469</v>
      </c>
      <c r="DX539" s="377">
        <f t="shared" si="216"/>
        <v>0.51670951156812339</v>
      </c>
      <c r="DY539" s="377">
        <f t="shared" si="216"/>
        <v>0.5245614035087719</v>
      </c>
      <c r="DZ539" s="377">
        <f t="shared" si="216"/>
        <v>0.52516778523489938</v>
      </c>
      <c r="EA539" s="377">
        <f t="shared" si="216"/>
        <v>0.5248796147672552</v>
      </c>
      <c r="EB539" s="378">
        <f t="shared" si="216"/>
        <v>0.59325396825396826</v>
      </c>
      <c r="EC539" s="378">
        <f t="shared" si="215"/>
        <v>0.58979206049149335</v>
      </c>
      <c r="ED539" s="378">
        <f t="shared" si="215"/>
        <v>0.59025270758122739</v>
      </c>
      <c r="EE539" s="378">
        <f t="shared" si="215"/>
        <v>0.57239057239057234</v>
      </c>
      <c r="EG539" s="226">
        <v>387</v>
      </c>
      <c r="EH539" s="226">
        <v>189</v>
      </c>
      <c r="EI539" s="226">
        <v>199</v>
      </c>
      <c r="EJ539" s="226">
        <v>22</v>
      </c>
      <c r="EK539" s="226">
        <v>1082</v>
      </c>
      <c r="EL539" s="226">
        <v>314</v>
      </c>
      <c r="EM539" s="226">
        <v>314</v>
      </c>
      <c r="EN539" s="379">
        <f t="shared" si="222"/>
        <v>0.48837209302325579</v>
      </c>
      <c r="EO539" s="226">
        <f t="shared" si="223"/>
        <v>11.055276381909549</v>
      </c>
      <c r="EP539" s="379">
        <f t="shared" si="224"/>
        <v>2.7958656330749352</v>
      </c>
      <c r="EQ539" s="226">
        <f t="shared" si="225"/>
        <v>3445859.8726114649</v>
      </c>
      <c r="ER539" s="226">
        <f t="shared" si="226"/>
        <v>5838.6411889596602</v>
      </c>
      <c r="ES539" s="292"/>
      <c r="ET539" s="227">
        <v>501</v>
      </c>
      <c r="EU539" s="227">
        <v>300</v>
      </c>
      <c r="EV539" s="227">
        <v>201</v>
      </c>
      <c r="EW539" s="227">
        <v>26</v>
      </c>
      <c r="EX539" s="227">
        <v>1305</v>
      </c>
      <c r="EY539" s="227">
        <v>557</v>
      </c>
      <c r="EZ539" s="227">
        <v>557</v>
      </c>
      <c r="FA539" s="380">
        <f t="shared" si="228"/>
        <v>0.59880239520958078</v>
      </c>
      <c r="FB539" s="228">
        <f t="shared" si="229"/>
        <v>12.935323383084576</v>
      </c>
      <c r="FC539" s="380">
        <f t="shared" si="230"/>
        <v>2.6047904191616769</v>
      </c>
      <c r="FD539" s="227">
        <f t="shared" si="231"/>
        <v>2342908.4380610413</v>
      </c>
      <c r="FE539" s="227">
        <f t="shared" si="232"/>
        <v>3889.8862956313587</v>
      </c>
      <c r="FF539" s="227">
        <v>201</v>
      </c>
      <c r="FG539" s="228">
        <f t="shared" si="227"/>
        <v>11.940298507462686</v>
      </c>
      <c r="FH539" s="227">
        <v>24</v>
      </c>
      <c r="FI539" s="227">
        <v>201</v>
      </c>
      <c r="FJ539" s="227">
        <v>1</v>
      </c>
      <c r="FK539" s="227">
        <f t="shared" si="218"/>
        <v>176</v>
      </c>
      <c r="FL539" s="227">
        <v>129</v>
      </c>
      <c r="FM539" s="227">
        <f t="shared" si="219"/>
        <v>47</v>
      </c>
      <c r="FZ539" s="229"/>
      <c r="GA539" s="229"/>
      <c r="GB539" s="229"/>
      <c r="GC539" s="229"/>
      <c r="GD539" s="229"/>
    </row>
    <row r="540" spans="1:186" s="368" customFormat="1">
      <c r="A540" s="287" t="s">
        <v>1318</v>
      </c>
      <c r="B540" s="369" t="s">
        <v>1319</v>
      </c>
      <c r="C540" s="287" t="s">
        <v>1320</v>
      </c>
      <c r="D540" s="287" t="s">
        <v>3126</v>
      </c>
      <c r="E540" s="369" t="s">
        <v>1319</v>
      </c>
      <c r="F540" s="287">
        <v>537</v>
      </c>
      <c r="G540" s="392" t="s">
        <v>1337</v>
      </c>
      <c r="H540" s="392" t="s">
        <v>1338</v>
      </c>
      <c r="I540" s="409" t="s">
        <v>1323</v>
      </c>
      <c r="J540" s="371" t="s">
        <v>1324</v>
      </c>
      <c r="K540" s="409" t="s">
        <v>767</v>
      </c>
      <c r="L540" s="371" t="s">
        <v>1324</v>
      </c>
      <c r="M540" s="371" t="s">
        <v>3124</v>
      </c>
      <c r="N540" s="372">
        <v>1</v>
      </c>
      <c r="O540" s="373">
        <v>372</v>
      </c>
      <c r="P540" s="373">
        <v>543</v>
      </c>
      <c r="Q540" s="373">
        <v>569</v>
      </c>
      <c r="R540" s="373">
        <v>596</v>
      </c>
      <c r="S540" s="374">
        <v>530</v>
      </c>
      <c r="T540" s="374">
        <v>557</v>
      </c>
      <c r="U540" s="374">
        <v>595</v>
      </c>
      <c r="V540" s="374">
        <v>625</v>
      </c>
      <c r="W540" s="373">
        <v>184</v>
      </c>
      <c r="X540" s="373">
        <v>270</v>
      </c>
      <c r="Y540" s="373">
        <v>282</v>
      </c>
      <c r="Z540" s="373">
        <v>296</v>
      </c>
      <c r="AA540" s="374">
        <v>262</v>
      </c>
      <c r="AB540" s="374">
        <v>273</v>
      </c>
      <c r="AC540" s="374">
        <v>288</v>
      </c>
      <c r="AD540" s="374">
        <v>303</v>
      </c>
      <c r="AE540" s="373">
        <v>3</v>
      </c>
      <c r="AF540" s="373">
        <v>3</v>
      </c>
      <c r="AG540" s="373">
        <v>3</v>
      </c>
      <c r="AH540" s="373">
        <v>3</v>
      </c>
      <c r="AI540" s="374">
        <v>5</v>
      </c>
      <c r="AJ540" s="374">
        <v>4</v>
      </c>
      <c r="AK540" s="374">
        <v>4</v>
      </c>
      <c r="AL540" s="374">
        <v>4</v>
      </c>
      <c r="AM540" s="226">
        <v>189</v>
      </c>
      <c r="AN540" s="226">
        <v>273</v>
      </c>
      <c r="AO540" s="226">
        <v>286</v>
      </c>
      <c r="AP540" s="226">
        <v>300</v>
      </c>
      <c r="AQ540" s="227">
        <v>268</v>
      </c>
      <c r="AR540" s="227">
        <v>284</v>
      </c>
      <c r="AS540" s="227">
        <v>306</v>
      </c>
      <c r="AT540" s="227">
        <v>322</v>
      </c>
      <c r="AU540" s="226">
        <v>98</v>
      </c>
      <c r="AV540" s="226">
        <v>146</v>
      </c>
      <c r="AW540" s="226">
        <v>151</v>
      </c>
      <c r="AX540" s="226">
        <v>160</v>
      </c>
      <c r="AY540" s="227">
        <v>143</v>
      </c>
      <c r="AZ540" s="227">
        <v>149</v>
      </c>
      <c r="BA540" s="227">
        <v>159</v>
      </c>
      <c r="BB540" s="227">
        <v>167</v>
      </c>
      <c r="BC540" s="226">
        <f t="shared" si="220"/>
        <v>88</v>
      </c>
      <c r="BD540" s="226">
        <f t="shared" si="220"/>
        <v>119</v>
      </c>
      <c r="BE540" s="226">
        <f t="shared" si="220"/>
        <v>123</v>
      </c>
      <c r="BF540" s="226">
        <f t="shared" si="217"/>
        <v>130</v>
      </c>
      <c r="BG540" s="218">
        <f t="shared" si="217"/>
        <v>108</v>
      </c>
      <c r="BH540" s="218">
        <f t="shared" si="217"/>
        <v>111</v>
      </c>
      <c r="BI540" s="218">
        <f t="shared" si="217"/>
        <v>125</v>
      </c>
      <c r="BJ540" s="218">
        <f t="shared" si="211"/>
        <v>138</v>
      </c>
      <c r="BK540" s="226">
        <f t="shared" si="233"/>
        <v>3</v>
      </c>
      <c r="BL540" s="226">
        <f t="shared" si="233"/>
        <v>8</v>
      </c>
      <c r="BM540" s="226">
        <f t="shared" si="233"/>
        <v>12</v>
      </c>
      <c r="BN540" s="226">
        <f t="shared" si="233"/>
        <v>10</v>
      </c>
      <c r="BO540" s="227">
        <f t="shared" si="233"/>
        <v>17</v>
      </c>
      <c r="BP540" s="227">
        <f t="shared" si="233"/>
        <v>24</v>
      </c>
      <c r="BQ540" s="227">
        <f t="shared" si="233"/>
        <v>22</v>
      </c>
      <c r="BR540" s="227">
        <f t="shared" si="233"/>
        <v>17</v>
      </c>
      <c r="BS540" s="226">
        <v>3</v>
      </c>
      <c r="BT540" s="226">
        <v>8</v>
      </c>
      <c r="BU540" s="226">
        <v>12</v>
      </c>
      <c r="BV540" s="226">
        <v>10</v>
      </c>
      <c r="BW540" s="227">
        <v>17</v>
      </c>
      <c r="BX540" s="227">
        <v>24</v>
      </c>
      <c r="BY540" s="227">
        <v>22</v>
      </c>
      <c r="BZ540" s="227">
        <v>17</v>
      </c>
      <c r="CA540" s="226">
        <v>0</v>
      </c>
      <c r="CB540" s="226">
        <f>IFERROR(VLOOKUP($G540,[12]ITEM!$B$2:$AC$939,26,0),0)</f>
        <v>0</v>
      </c>
      <c r="CC540" s="226">
        <f>IFERROR(VLOOKUP($G540,[12]ITEM!$B$2:$AC$939,27,0),0)</f>
        <v>0</v>
      </c>
      <c r="CD540" s="226">
        <f>IFERROR(VLOOKUP($G540,[12]ITEM!$B$2:$AC$939,28,0),0)</f>
        <v>0</v>
      </c>
      <c r="CE540" s="227">
        <v>0</v>
      </c>
      <c r="CF540" s="227">
        <v>0</v>
      </c>
      <c r="CG540" s="227">
        <v>0</v>
      </c>
      <c r="CH540" s="227">
        <v>0</v>
      </c>
      <c r="CI540" s="375"/>
      <c r="CJ540" s="226">
        <f t="shared" si="214"/>
        <v>88</v>
      </c>
      <c r="CK540" s="226">
        <f t="shared" si="214"/>
        <v>88</v>
      </c>
      <c r="CL540" s="226">
        <f t="shared" si="214"/>
        <v>93</v>
      </c>
      <c r="CM540" s="226">
        <f t="shared" si="214"/>
        <v>97</v>
      </c>
      <c r="CN540" s="227">
        <f t="shared" si="214"/>
        <v>108</v>
      </c>
      <c r="CO540" s="227">
        <f t="shared" si="212"/>
        <v>122.23992204015201</v>
      </c>
      <c r="CP540" s="227">
        <f t="shared" si="212"/>
        <v>135.10596890725827</v>
      </c>
      <c r="CQ540" s="227">
        <f t="shared" si="212"/>
        <v>131.54062242461728</v>
      </c>
      <c r="CR540" s="226">
        <v>88</v>
      </c>
      <c r="CS540" s="226">
        <v>88</v>
      </c>
      <c r="CT540" s="226">
        <v>93</v>
      </c>
      <c r="CU540" s="226">
        <v>97</v>
      </c>
      <c r="CV540" s="227">
        <f t="shared" si="221"/>
        <v>92</v>
      </c>
      <c r="CW540" s="227">
        <f>CV540*(1+('[13]GROWTH (YoY)'!AR540/100))</f>
        <v>97.23992204015201</v>
      </c>
      <c r="CX540" s="227">
        <f>CW540*(1+('[13]GROWTH (YoY)'!AS540/100))</f>
        <v>105.10596890725826</v>
      </c>
      <c r="CY540" s="227">
        <f>CX540*(1+('[13]GROWTH (YoY)'!AT540/100))</f>
        <v>110.54062242461728</v>
      </c>
      <c r="CZ540" s="226">
        <v>0</v>
      </c>
      <c r="DA540" s="226">
        <v>0</v>
      </c>
      <c r="DB540" s="226">
        <v>0</v>
      </c>
      <c r="DC540" s="226">
        <v>0</v>
      </c>
      <c r="DD540" s="227">
        <v>16</v>
      </c>
      <c r="DE540" s="227">
        <v>25</v>
      </c>
      <c r="DF540" s="227">
        <v>30</v>
      </c>
      <c r="DG540" s="227">
        <v>21</v>
      </c>
      <c r="DH540" s="226">
        <v>0</v>
      </c>
      <c r="DI540" s="226">
        <v>0</v>
      </c>
      <c r="DJ540" s="226">
        <v>0</v>
      </c>
      <c r="DK540" s="226">
        <v>0</v>
      </c>
      <c r="DL540" s="227">
        <v>0</v>
      </c>
      <c r="DM540" s="227">
        <v>0</v>
      </c>
      <c r="DN540" s="227">
        <v>0</v>
      </c>
      <c r="DO540" s="227">
        <v>0</v>
      </c>
      <c r="DP540" s="376">
        <f t="shared" si="213"/>
        <v>0</v>
      </c>
      <c r="DQ540" s="226">
        <f t="shared" si="213"/>
        <v>31</v>
      </c>
      <c r="DR540" s="226">
        <f t="shared" si="213"/>
        <v>30</v>
      </c>
      <c r="DS540" s="226">
        <f t="shared" si="210"/>
        <v>33</v>
      </c>
      <c r="DT540" s="227">
        <f t="shared" si="210"/>
        <v>0</v>
      </c>
      <c r="DU540" s="227">
        <f t="shared" si="210"/>
        <v>-11.23992204015201</v>
      </c>
      <c r="DV540" s="227">
        <f t="shared" si="210"/>
        <v>-10.105968907258273</v>
      </c>
      <c r="DW540" s="227">
        <f t="shared" si="210"/>
        <v>6.4593775753827174</v>
      </c>
      <c r="DX540" s="377">
        <f t="shared" si="216"/>
        <v>0.4946236559139785</v>
      </c>
      <c r="DY540" s="377">
        <f t="shared" si="216"/>
        <v>0.49723756906077349</v>
      </c>
      <c r="DZ540" s="377">
        <f t="shared" si="216"/>
        <v>0.49560632688927941</v>
      </c>
      <c r="EA540" s="377">
        <f t="shared" si="216"/>
        <v>0.49664429530201343</v>
      </c>
      <c r="EB540" s="378">
        <f t="shared" si="216"/>
        <v>0.49433962264150944</v>
      </c>
      <c r="EC540" s="378">
        <f t="shared" si="215"/>
        <v>0.49012567324955114</v>
      </c>
      <c r="ED540" s="378">
        <f t="shared" si="215"/>
        <v>0.48403361344537815</v>
      </c>
      <c r="EE540" s="378">
        <f t="shared" si="215"/>
        <v>0.48480000000000001</v>
      </c>
      <c r="EG540" s="226">
        <v>370</v>
      </c>
      <c r="EH540" s="226">
        <v>187</v>
      </c>
      <c r="EI540" s="226">
        <v>183</v>
      </c>
      <c r="EJ540" s="226">
        <v>95</v>
      </c>
      <c r="EK540" s="226">
        <v>231</v>
      </c>
      <c r="EL540" s="226">
        <v>5085</v>
      </c>
      <c r="EM540" s="226">
        <v>5041</v>
      </c>
      <c r="EN540" s="379">
        <f t="shared" si="222"/>
        <v>0.50540540540540535</v>
      </c>
      <c r="EO540" s="226">
        <f t="shared" si="223"/>
        <v>51.912568306010932</v>
      </c>
      <c r="EP540" s="379">
        <f t="shared" si="224"/>
        <v>0.62432432432432428</v>
      </c>
      <c r="EQ540" s="226">
        <f t="shared" si="225"/>
        <v>45427.728613569321</v>
      </c>
      <c r="ER540" s="226">
        <f t="shared" si="226"/>
        <v>1570.4555974343714</v>
      </c>
      <c r="ES540" s="292"/>
      <c r="ET540" s="227">
        <v>526</v>
      </c>
      <c r="EU540" s="227">
        <v>263</v>
      </c>
      <c r="EV540" s="227">
        <v>263</v>
      </c>
      <c r="EW540" s="227">
        <v>147</v>
      </c>
      <c r="EX540" s="227">
        <v>316</v>
      </c>
      <c r="EY540" s="227">
        <v>6043</v>
      </c>
      <c r="EZ540" s="227">
        <v>5981</v>
      </c>
      <c r="FA540" s="380">
        <f t="shared" si="228"/>
        <v>0.5</v>
      </c>
      <c r="FB540" s="228">
        <f t="shared" si="229"/>
        <v>55.893536121673002</v>
      </c>
      <c r="FC540" s="380">
        <f t="shared" si="230"/>
        <v>0.60076045627376429</v>
      </c>
      <c r="FD540" s="227">
        <f t="shared" si="231"/>
        <v>52291.90799271885</v>
      </c>
      <c r="FE540" s="227">
        <f t="shared" si="232"/>
        <v>2048.1524828623974</v>
      </c>
      <c r="FF540" s="227">
        <v>263</v>
      </c>
      <c r="FG540" s="228">
        <f t="shared" si="227"/>
        <v>53.612167300380229</v>
      </c>
      <c r="FH540" s="227">
        <v>141</v>
      </c>
      <c r="FI540" s="227">
        <v>263</v>
      </c>
      <c r="FJ540" s="227">
        <v>6</v>
      </c>
      <c r="FK540" s="227">
        <f t="shared" si="218"/>
        <v>116</v>
      </c>
      <c r="FL540" s="227">
        <v>68</v>
      </c>
      <c r="FM540" s="227">
        <f t="shared" si="219"/>
        <v>48</v>
      </c>
      <c r="FZ540" s="229"/>
      <c r="GA540" s="229"/>
      <c r="GB540" s="229"/>
      <c r="GC540" s="229"/>
      <c r="GD540" s="229"/>
    </row>
    <row r="541" spans="1:186" s="368" customFormat="1">
      <c r="A541" s="355" t="s">
        <v>1339</v>
      </c>
      <c r="B541" s="356" t="s">
        <v>1340</v>
      </c>
      <c r="C541" s="355" t="s">
        <v>1341</v>
      </c>
      <c r="D541" s="355" t="s">
        <v>3126</v>
      </c>
      <c r="E541" s="356" t="s">
        <v>1342</v>
      </c>
      <c r="F541" s="355">
        <v>538</v>
      </c>
      <c r="G541" s="389" t="s">
        <v>1343</v>
      </c>
      <c r="H541" s="389" t="s">
        <v>1344</v>
      </c>
      <c r="I541" s="357" t="s">
        <v>1345</v>
      </c>
      <c r="J541" s="359" t="s">
        <v>1346</v>
      </c>
      <c r="K541" s="357" t="s">
        <v>777</v>
      </c>
      <c r="L541" s="359" t="s">
        <v>1346</v>
      </c>
      <c r="M541" s="359" t="s">
        <v>3124</v>
      </c>
      <c r="N541" s="360">
        <v>1</v>
      </c>
      <c r="O541" s="361">
        <v>4918</v>
      </c>
      <c r="P541" s="361">
        <v>6722</v>
      </c>
      <c r="Q541" s="361">
        <v>7410</v>
      </c>
      <c r="R541" s="361">
        <v>7940</v>
      </c>
      <c r="S541" s="362">
        <v>6973</v>
      </c>
      <c r="T541" s="362">
        <v>7676</v>
      </c>
      <c r="U541" s="362">
        <v>8221</v>
      </c>
      <c r="V541" s="362">
        <v>8933</v>
      </c>
      <c r="W541" s="361">
        <v>1707</v>
      </c>
      <c r="X541" s="361">
        <v>2568</v>
      </c>
      <c r="Y541" s="361">
        <v>2831</v>
      </c>
      <c r="Z541" s="361">
        <v>3034</v>
      </c>
      <c r="AA541" s="362">
        <v>2796</v>
      </c>
      <c r="AB541" s="362">
        <v>3078</v>
      </c>
      <c r="AC541" s="362">
        <v>3294</v>
      </c>
      <c r="AD541" s="362">
        <v>3683</v>
      </c>
      <c r="AE541" s="361">
        <v>205</v>
      </c>
      <c r="AF541" s="361">
        <v>194</v>
      </c>
      <c r="AG541" s="361">
        <v>177</v>
      </c>
      <c r="AH541" s="361">
        <v>185</v>
      </c>
      <c r="AI541" s="362">
        <v>70</v>
      </c>
      <c r="AJ541" s="362">
        <v>66</v>
      </c>
      <c r="AK541" s="362">
        <v>69</v>
      </c>
      <c r="AL541" s="362">
        <v>79</v>
      </c>
      <c r="AM541" s="225">
        <v>3211</v>
      </c>
      <c r="AN541" s="225">
        <v>4154</v>
      </c>
      <c r="AO541" s="225">
        <v>4579</v>
      </c>
      <c r="AP541" s="225">
        <v>4906</v>
      </c>
      <c r="AQ541" s="223">
        <v>4176</v>
      </c>
      <c r="AR541" s="223">
        <v>4598</v>
      </c>
      <c r="AS541" s="223">
        <v>4927</v>
      </c>
      <c r="AT541" s="223">
        <v>5249</v>
      </c>
      <c r="AU541" s="225">
        <v>493</v>
      </c>
      <c r="AV541" s="225">
        <v>691</v>
      </c>
      <c r="AW541" s="225">
        <v>781</v>
      </c>
      <c r="AX541" s="225">
        <v>833</v>
      </c>
      <c r="AY541" s="223">
        <v>699</v>
      </c>
      <c r="AZ541" s="223">
        <v>789</v>
      </c>
      <c r="BA541" s="223">
        <v>840</v>
      </c>
      <c r="BB541" s="223">
        <v>891</v>
      </c>
      <c r="BC541" s="225">
        <f t="shared" si="220"/>
        <v>2721</v>
      </c>
      <c r="BD541" s="225">
        <f t="shared" si="220"/>
        <v>3412</v>
      </c>
      <c r="BE541" s="225">
        <f t="shared" si="220"/>
        <v>3741</v>
      </c>
      <c r="BF541" s="225">
        <f t="shared" si="217"/>
        <v>4026</v>
      </c>
      <c r="BG541" s="223">
        <f t="shared" si="217"/>
        <v>3351</v>
      </c>
      <c r="BH541" s="223">
        <f t="shared" si="217"/>
        <v>3670</v>
      </c>
      <c r="BI541" s="223">
        <f t="shared" si="217"/>
        <v>3956</v>
      </c>
      <c r="BJ541" s="223">
        <f t="shared" si="211"/>
        <v>4254</v>
      </c>
      <c r="BK541" s="225">
        <f t="shared" si="233"/>
        <v>-3</v>
      </c>
      <c r="BL541" s="225">
        <f t="shared" si="233"/>
        <v>51</v>
      </c>
      <c r="BM541" s="225">
        <f t="shared" si="233"/>
        <v>57</v>
      </c>
      <c r="BN541" s="225">
        <f t="shared" si="233"/>
        <v>47</v>
      </c>
      <c r="BO541" s="223">
        <f t="shared" si="233"/>
        <v>126</v>
      </c>
      <c r="BP541" s="223">
        <f t="shared" si="233"/>
        <v>139</v>
      </c>
      <c r="BQ541" s="223">
        <f t="shared" si="233"/>
        <v>131</v>
      </c>
      <c r="BR541" s="223">
        <f t="shared" si="233"/>
        <v>104</v>
      </c>
      <c r="BS541" s="225">
        <v>1</v>
      </c>
      <c r="BT541" s="225">
        <v>51</v>
      </c>
      <c r="BU541" s="225">
        <v>57</v>
      </c>
      <c r="BV541" s="225">
        <v>47</v>
      </c>
      <c r="BW541" s="223">
        <v>126</v>
      </c>
      <c r="BX541" s="223">
        <v>139</v>
      </c>
      <c r="BY541" s="223">
        <v>131</v>
      </c>
      <c r="BZ541" s="223">
        <v>104</v>
      </c>
      <c r="CA541" s="225">
        <v>4</v>
      </c>
      <c r="CB541" s="225">
        <f>IFERROR(VLOOKUP($G541,[12]ITEM!$B$2:$AC$939,26,0),0)</f>
        <v>0</v>
      </c>
      <c r="CC541" s="225">
        <f>IFERROR(VLOOKUP($G541,[12]ITEM!$B$2:$AC$939,27,0),0)</f>
        <v>0</v>
      </c>
      <c r="CD541" s="225">
        <f>IFERROR(VLOOKUP($G541,[12]ITEM!$B$2:$AC$939,28,0),0)</f>
        <v>0</v>
      </c>
      <c r="CE541" s="223">
        <v>0</v>
      </c>
      <c r="CF541" s="223">
        <v>0</v>
      </c>
      <c r="CG541" s="223">
        <v>0</v>
      </c>
      <c r="CH541" s="223">
        <v>0</v>
      </c>
      <c r="CI541" s="363"/>
      <c r="CJ541" s="225">
        <f t="shared" si="214"/>
        <v>2721</v>
      </c>
      <c r="CK541" s="225">
        <f t="shared" si="214"/>
        <v>2778</v>
      </c>
      <c r="CL541" s="225">
        <f t="shared" si="214"/>
        <v>3048</v>
      </c>
      <c r="CM541" s="225">
        <f t="shared" si="214"/>
        <v>3121</v>
      </c>
      <c r="CN541" s="223">
        <f t="shared" si="214"/>
        <v>3351</v>
      </c>
      <c r="CO541" s="223">
        <f t="shared" si="212"/>
        <v>3675.0406924754921</v>
      </c>
      <c r="CP541" s="223">
        <f t="shared" si="212"/>
        <v>3944.6069004082124</v>
      </c>
      <c r="CQ541" s="223">
        <f t="shared" si="212"/>
        <v>4194.64167103198</v>
      </c>
      <c r="CR541" s="225">
        <v>2576</v>
      </c>
      <c r="CS541" s="225">
        <v>2585</v>
      </c>
      <c r="CT541" s="225">
        <v>2850</v>
      </c>
      <c r="CU541" s="225">
        <v>2904</v>
      </c>
      <c r="CV541" s="223">
        <f t="shared" si="221"/>
        <v>3159</v>
      </c>
      <c r="CW541" s="223">
        <f>CV541*(1+('[13]GROWTH (YoY)'!AR541/100))</f>
        <v>3478.0406924754921</v>
      </c>
      <c r="CX541" s="223">
        <f>CW541*(1+('[13]GROWTH (YoY)'!AS541/100))</f>
        <v>3726.6069004082124</v>
      </c>
      <c r="CY541" s="223">
        <f>CX541*(1+('[13]GROWTH (YoY)'!AT541/100))</f>
        <v>3970.64167103198</v>
      </c>
      <c r="CZ541" s="225">
        <v>0</v>
      </c>
      <c r="DA541" s="225">
        <v>0</v>
      </c>
      <c r="DB541" s="225">
        <v>0</v>
      </c>
      <c r="DC541" s="225">
        <v>0</v>
      </c>
      <c r="DD541" s="223">
        <v>0</v>
      </c>
      <c r="DE541" s="223">
        <v>0</v>
      </c>
      <c r="DF541" s="223">
        <v>0</v>
      </c>
      <c r="DG541" s="223">
        <v>0</v>
      </c>
      <c r="DH541" s="225">
        <v>145</v>
      </c>
      <c r="DI541" s="225">
        <v>193</v>
      </c>
      <c r="DJ541" s="225">
        <v>198</v>
      </c>
      <c r="DK541" s="225">
        <v>217</v>
      </c>
      <c r="DL541" s="223">
        <v>192</v>
      </c>
      <c r="DM541" s="223">
        <v>197</v>
      </c>
      <c r="DN541" s="223">
        <v>218</v>
      </c>
      <c r="DO541" s="223">
        <v>224</v>
      </c>
      <c r="DP541" s="364">
        <f t="shared" si="213"/>
        <v>0</v>
      </c>
      <c r="DQ541" s="225">
        <f t="shared" si="213"/>
        <v>634</v>
      </c>
      <c r="DR541" s="225">
        <f t="shared" si="213"/>
        <v>693</v>
      </c>
      <c r="DS541" s="225">
        <f t="shared" si="210"/>
        <v>905</v>
      </c>
      <c r="DT541" s="223">
        <f t="shared" si="210"/>
        <v>0</v>
      </c>
      <c r="DU541" s="223">
        <f t="shared" si="210"/>
        <v>-5.040692475492051</v>
      </c>
      <c r="DV541" s="223">
        <f t="shared" si="210"/>
        <v>11.393099591787632</v>
      </c>
      <c r="DW541" s="223">
        <f t="shared" si="210"/>
        <v>59.358328968020032</v>
      </c>
      <c r="DX541" s="390">
        <f t="shared" si="216"/>
        <v>0.34709231394875967</v>
      </c>
      <c r="DY541" s="390">
        <f t="shared" si="216"/>
        <v>0.38202915798869386</v>
      </c>
      <c r="DZ541" s="390">
        <f t="shared" si="216"/>
        <v>0.38205128205128203</v>
      </c>
      <c r="EA541" s="390">
        <f t="shared" si="216"/>
        <v>0.38211586901763223</v>
      </c>
      <c r="EB541" s="391">
        <f t="shared" si="216"/>
        <v>0.40097519001864335</v>
      </c>
      <c r="EC541" s="391">
        <f t="shared" si="215"/>
        <v>0.40099009900990101</v>
      </c>
      <c r="ED541" s="391">
        <f t="shared" si="215"/>
        <v>0.40068118233791511</v>
      </c>
      <c r="EE541" s="391">
        <f t="shared" si="215"/>
        <v>0.41229150341430648</v>
      </c>
      <c r="EF541" s="367"/>
      <c r="EG541" s="225">
        <v>4342</v>
      </c>
      <c r="EH541" s="225">
        <v>1762</v>
      </c>
      <c r="EI541" s="225">
        <v>2580</v>
      </c>
      <c r="EJ541" s="225">
        <v>396</v>
      </c>
      <c r="EK541" s="225">
        <v>3364</v>
      </c>
      <c r="EL541" s="225">
        <v>10751</v>
      </c>
      <c r="EM541" s="225">
        <v>10720</v>
      </c>
      <c r="EN541" s="365">
        <f t="shared" si="222"/>
        <v>0.40580377706126208</v>
      </c>
      <c r="EO541" s="225">
        <f t="shared" si="223"/>
        <v>15.348837209302326</v>
      </c>
      <c r="EP541" s="365">
        <f t="shared" si="224"/>
        <v>0.77475817595578078</v>
      </c>
      <c r="EQ541" s="225">
        <f t="shared" si="225"/>
        <v>312901.12547669985</v>
      </c>
      <c r="ER541" s="225">
        <f t="shared" si="226"/>
        <v>3078.3582089552237</v>
      </c>
      <c r="ES541" s="225"/>
      <c r="ET541" s="223">
        <v>5271</v>
      </c>
      <c r="EU541" s="223">
        <v>2178</v>
      </c>
      <c r="EV541" s="223">
        <v>3093</v>
      </c>
      <c r="EW541" s="223">
        <v>666</v>
      </c>
      <c r="EX541" s="223">
        <v>4928</v>
      </c>
      <c r="EY541" s="223">
        <v>13735</v>
      </c>
      <c r="EZ541" s="223">
        <v>13735</v>
      </c>
      <c r="FA541" s="366">
        <f t="shared" si="228"/>
        <v>0.41320432555492315</v>
      </c>
      <c r="FB541" s="224">
        <f t="shared" si="229"/>
        <v>21.532492725509215</v>
      </c>
      <c r="FC541" s="366">
        <f t="shared" si="230"/>
        <v>0.93492695883134125</v>
      </c>
      <c r="FD541" s="223">
        <f t="shared" si="231"/>
        <v>358791.40880961047</v>
      </c>
      <c r="FE541" s="223">
        <f t="shared" si="232"/>
        <v>4040.7717510010921</v>
      </c>
      <c r="FF541" s="223">
        <v>3591</v>
      </c>
      <c r="FG541" s="224">
        <f t="shared" si="227"/>
        <v>16.65274296853244</v>
      </c>
      <c r="FH541" s="223">
        <v>598</v>
      </c>
      <c r="FI541" s="223">
        <v>3591</v>
      </c>
      <c r="FJ541" s="223">
        <v>64</v>
      </c>
      <c r="FK541" s="223">
        <f t="shared" si="218"/>
        <v>2929</v>
      </c>
      <c r="FL541" s="223">
        <v>1570</v>
      </c>
      <c r="FM541" s="223">
        <f t="shared" si="219"/>
        <v>1359</v>
      </c>
      <c r="FZ541" s="229"/>
      <c r="GA541" s="229"/>
      <c r="GB541" s="229"/>
      <c r="GC541" s="229"/>
      <c r="GD541" s="229"/>
    </row>
    <row r="542" spans="1:186" s="368" customFormat="1">
      <c r="A542" s="287" t="s">
        <v>1339</v>
      </c>
      <c r="B542" s="369" t="s">
        <v>1340</v>
      </c>
      <c r="C542" s="287" t="s">
        <v>1341</v>
      </c>
      <c r="D542" s="287" t="s">
        <v>3126</v>
      </c>
      <c r="E542" s="369" t="s">
        <v>1342</v>
      </c>
      <c r="F542" s="287">
        <v>539</v>
      </c>
      <c r="G542" s="392" t="s">
        <v>1347</v>
      </c>
      <c r="H542" s="392" t="s">
        <v>1348</v>
      </c>
      <c r="I542" s="370" t="s">
        <v>1345</v>
      </c>
      <c r="J542" s="410" t="s">
        <v>1346</v>
      </c>
      <c r="K542" s="370" t="s">
        <v>777</v>
      </c>
      <c r="L542" s="410" t="s">
        <v>1346</v>
      </c>
      <c r="M542" s="410" t="s">
        <v>3124</v>
      </c>
      <c r="N542" s="372">
        <v>1</v>
      </c>
      <c r="O542" s="373">
        <v>222</v>
      </c>
      <c r="P542" s="373">
        <v>298</v>
      </c>
      <c r="Q542" s="373">
        <v>329</v>
      </c>
      <c r="R542" s="373">
        <v>352</v>
      </c>
      <c r="S542" s="374">
        <v>3</v>
      </c>
      <c r="T542" s="374">
        <v>3</v>
      </c>
      <c r="U542" s="374">
        <v>3</v>
      </c>
      <c r="V542" s="374">
        <v>4</v>
      </c>
      <c r="W542" s="373">
        <v>127</v>
      </c>
      <c r="X542" s="373">
        <v>175</v>
      </c>
      <c r="Y542" s="373">
        <v>193</v>
      </c>
      <c r="Z542" s="373">
        <v>207</v>
      </c>
      <c r="AA542" s="374">
        <v>1</v>
      </c>
      <c r="AB542" s="374">
        <v>1</v>
      </c>
      <c r="AC542" s="374">
        <v>2</v>
      </c>
      <c r="AD542" s="374">
        <v>2</v>
      </c>
      <c r="AE542" s="373">
        <v>12</v>
      </c>
      <c r="AF542" s="373">
        <v>11</v>
      </c>
      <c r="AG542" s="373">
        <v>10</v>
      </c>
      <c r="AH542" s="373">
        <v>11</v>
      </c>
      <c r="AI542" s="374">
        <v>0</v>
      </c>
      <c r="AJ542" s="374">
        <v>0</v>
      </c>
      <c r="AK542" s="374">
        <v>0</v>
      </c>
      <c r="AL542" s="374">
        <v>0</v>
      </c>
      <c r="AM542" s="226">
        <v>95</v>
      </c>
      <c r="AN542" s="226">
        <v>123</v>
      </c>
      <c r="AO542" s="226">
        <v>136</v>
      </c>
      <c r="AP542" s="226">
        <v>145</v>
      </c>
      <c r="AQ542" s="227">
        <v>1</v>
      </c>
      <c r="AR542" s="227">
        <v>2</v>
      </c>
      <c r="AS542" s="227">
        <v>2</v>
      </c>
      <c r="AT542" s="227">
        <v>2</v>
      </c>
      <c r="AU542" s="226">
        <v>9</v>
      </c>
      <c r="AV542" s="226">
        <v>14</v>
      </c>
      <c r="AW542" s="226">
        <v>16</v>
      </c>
      <c r="AX542" s="226">
        <v>17</v>
      </c>
      <c r="AY542" s="230">
        <v>0.16</v>
      </c>
      <c r="AZ542" s="230">
        <v>0.19</v>
      </c>
      <c r="BA542" s="230">
        <v>0.2</v>
      </c>
      <c r="BB542" s="230">
        <v>0.21</v>
      </c>
      <c r="BC542" s="226">
        <f t="shared" si="220"/>
        <v>86</v>
      </c>
      <c r="BD542" s="226">
        <f t="shared" si="220"/>
        <v>109</v>
      </c>
      <c r="BE542" s="226">
        <f t="shared" si="220"/>
        <v>120</v>
      </c>
      <c r="BF542" s="226">
        <f t="shared" si="217"/>
        <v>128</v>
      </c>
      <c r="BG542" s="218">
        <f t="shared" si="217"/>
        <v>0.84</v>
      </c>
      <c r="BH542" s="218">
        <f t="shared" si="217"/>
        <v>1.81</v>
      </c>
      <c r="BI542" s="218">
        <f t="shared" si="217"/>
        <v>1.8</v>
      </c>
      <c r="BJ542" s="218">
        <f t="shared" si="211"/>
        <v>1.79</v>
      </c>
      <c r="BK542" s="226">
        <f t="shared" si="233"/>
        <v>0</v>
      </c>
      <c r="BL542" s="226">
        <f t="shared" si="233"/>
        <v>0</v>
      </c>
      <c r="BM542" s="226">
        <f t="shared" si="233"/>
        <v>0</v>
      </c>
      <c r="BN542" s="226">
        <f t="shared" si="233"/>
        <v>0</v>
      </c>
      <c r="BO542" s="227">
        <f t="shared" si="233"/>
        <v>0</v>
      </c>
      <c r="BP542" s="227">
        <f t="shared" si="233"/>
        <v>0</v>
      </c>
      <c r="BQ542" s="227">
        <f t="shared" si="233"/>
        <v>0</v>
      </c>
      <c r="BR542" s="227">
        <f t="shared" si="233"/>
        <v>0</v>
      </c>
      <c r="BS542" s="226">
        <v>0</v>
      </c>
      <c r="BT542" s="226">
        <v>0</v>
      </c>
      <c r="BU542" s="226">
        <v>0</v>
      </c>
      <c r="BV542" s="226">
        <v>0</v>
      </c>
      <c r="BW542" s="227">
        <v>0</v>
      </c>
      <c r="BX542" s="227">
        <v>0</v>
      </c>
      <c r="BY542" s="227">
        <v>0</v>
      </c>
      <c r="BZ542" s="227">
        <v>0</v>
      </c>
      <c r="CA542" s="226">
        <v>0</v>
      </c>
      <c r="CB542" s="226">
        <f>IFERROR(VLOOKUP($G542,[12]ITEM!$B$2:$AC$939,26,0),0)</f>
        <v>0</v>
      </c>
      <c r="CC542" s="226">
        <f>IFERROR(VLOOKUP($G542,[12]ITEM!$B$2:$AC$939,27,0),0)</f>
        <v>0</v>
      </c>
      <c r="CD542" s="226">
        <f>IFERROR(VLOOKUP($G542,[12]ITEM!$B$2:$AC$939,28,0),0)</f>
        <v>0</v>
      </c>
      <c r="CE542" s="227">
        <v>0</v>
      </c>
      <c r="CF542" s="227">
        <v>0</v>
      </c>
      <c r="CG542" s="227">
        <v>0</v>
      </c>
      <c r="CH542" s="227">
        <v>0</v>
      </c>
      <c r="CI542" s="375"/>
      <c r="CJ542" s="226">
        <f t="shared" si="214"/>
        <v>86</v>
      </c>
      <c r="CK542" s="226">
        <f t="shared" si="214"/>
        <v>94</v>
      </c>
      <c r="CL542" s="226">
        <f t="shared" si="214"/>
        <v>101</v>
      </c>
      <c r="CM542" s="226">
        <f t="shared" si="214"/>
        <v>112</v>
      </c>
      <c r="CN542" s="227">
        <f t="shared" si="214"/>
        <v>0.83999999999999986</v>
      </c>
      <c r="CO542" s="227">
        <f t="shared" si="212"/>
        <v>-1.0147631987872394</v>
      </c>
      <c r="CP542" s="227">
        <f t="shared" si="212"/>
        <v>2.4443176113456389</v>
      </c>
      <c r="CQ542" s="227">
        <f t="shared" si="212"/>
        <v>1.9697089509912189</v>
      </c>
      <c r="CR542" s="226">
        <v>74</v>
      </c>
      <c r="CS542" s="226">
        <v>75</v>
      </c>
      <c r="CT542" s="226">
        <v>82</v>
      </c>
      <c r="CU542" s="226">
        <v>88</v>
      </c>
      <c r="CV542" s="227">
        <f t="shared" si="221"/>
        <v>-18.16</v>
      </c>
      <c r="CW542" s="227">
        <f>CV542*(1+('[13]GROWTH (YoY)'!AR542/100))</f>
        <v>-20.014763198787239</v>
      </c>
      <c r="CX542" s="227">
        <f>CW542*(1+('[13]GROWTH (YoY)'!AS542/100))</f>
        <v>-21.555682388654361</v>
      </c>
      <c r="CY542" s="227">
        <f>CX542*(1+('[13]GROWTH (YoY)'!AT542/100))</f>
        <v>-23.030291049008781</v>
      </c>
      <c r="CZ542" s="226">
        <v>0</v>
      </c>
      <c r="DA542" s="226">
        <v>0</v>
      </c>
      <c r="DB542" s="226">
        <v>0</v>
      </c>
      <c r="DC542" s="226">
        <v>0</v>
      </c>
      <c r="DD542" s="227">
        <v>0</v>
      </c>
      <c r="DE542" s="227">
        <v>0</v>
      </c>
      <c r="DF542" s="227">
        <v>0</v>
      </c>
      <c r="DG542" s="227">
        <v>0</v>
      </c>
      <c r="DH542" s="226">
        <v>12</v>
      </c>
      <c r="DI542" s="226">
        <v>19</v>
      </c>
      <c r="DJ542" s="226">
        <v>19</v>
      </c>
      <c r="DK542" s="226">
        <v>24</v>
      </c>
      <c r="DL542" s="227">
        <v>19</v>
      </c>
      <c r="DM542" s="227">
        <v>19</v>
      </c>
      <c r="DN542" s="227">
        <v>24</v>
      </c>
      <c r="DO542" s="227">
        <v>25</v>
      </c>
      <c r="DP542" s="376">
        <f t="shared" si="213"/>
        <v>0</v>
      </c>
      <c r="DQ542" s="226">
        <f t="shared" si="213"/>
        <v>15</v>
      </c>
      <c r="DR542" s="226">
        <f t="shared" si="213"/>
        <v>19</v>
      </c>
      <c r="DS542" s="226">
        <f t="shared" si="210"/>
        <v>16</v>
      </c>
      <c r="DT542" s="227">
        <f t="shared" si="210"/>
        <v>0</v>
      </c>
      <c r="DU542" s="227">
        <f t="shared" si="210"/>
        <v>2.8247631987872395</v>
      </c>
      <c r="DV542" s="227">
        <f t="shared" si="210"/>
        <v>-0.64431761134563881</v>
      </c>
      <c r="DW542" s="227">
        <f t="shared" si="210"/>
        <v>-0.17970895099121886</v>
      </c>
      <c r="DX542" s="377">
        <f t="shared" si="216"/>
        <v>0.57207207207207211</v>
      </c>
      <c r="DY542" s="377">
        <f t="shared" si="216"/>
        <v>0.58724832214765099</v>
      </c>
      <c r="DZ542" s="377">
        <f t="shared" si="216"/>
        <v>0.58662613981762923</v>
      </c>
      <c r="EA542" s="377">
        <f t="shared" si="216"/>
        <v>0.58806818181818177</v>
      </c>
      <c r="EB542" s="378">
        <f t="shared" si="216"/>
        <v>0.33333333333333331</v>
      </c>
      <c r="EC542" s="378">
        <f t="shared" si="215"/>
        <v>0.33333333333333331</v>
      </c>
      <c r="ED542" s="378">
        <f t="shared" si="215"/>
        <v>0.66666666666666663</v>
      </c>
      <c r="EE542" s="378">
        <f t="shared" si="215"/>
        <v>0.5</v>
      </c>
      <c r="EG542" s="226">
        <v>280</v>
      </c>
      <c r="EH542" s="226">
        <v>132</v>
      </c>
      <c r="EI542" s="226">
        <v>148</v>
      </c>
      <c r="EJ542" s="226">
        <v>15</v>
      </c>
      <c r="EK542" s="226">
        <v>104</v>
      </c>
      <c r="EL542" s="226">
        <v>566</v>
      </c>
      <c r="EM542" s="226">
        <v>566</v>
      </c>
      <c r="EN542" s="379">
        <f t="shared" si="222"/>
        <v>0.47142857142857142</v>
      </c>
      <c r="EO542" s="226">
        <f t="shared" si="223"/>
        <v>10.135135135135135</v>
      </c>
      <c r="EP542" s="379">
        <f t="shared" si="224"/>
        <v>0.37142857142857144</v>
      </c>
      <c r="EQ542" s="226">
        <f t="shared" si="225"/>
        <v>183745.58303886926</v>
      </c>
      <c r="ER542" s="226">
        <f t="shared" si="226"/>
        <v>2208.480565371025</v>
      </c>
      <c r="ES542" s="292"/>
      <c r="ET542" s="227">
        <v>2</v>
      </c>
      <c r="EU542" s="227">
        <v>1</v>
      </c>
      <c r="EV542" s="227">
        <v>1</v>
      </c>
      <c r="EW542" s="227">
        <v>1</v>
      </c>
      <c r="EX542" s="227">
        <v>0</v>
      </c>
      <c r="EY542" s="227">
        <v>22</v>
      </c>
      <c r="EZ542" s="227">
        <v>22</v>
      </c>
      <c r="FA542" s="380">
        <f t="shared" si="228"/>
        <v>0.5</v>
      </c>
      <c r="FB542" s="228">
        <f t="shared" si="229"/>
        <v>100</v>
      </c>
      <c r="FC542" s="380">
        <f t="shared" si="230"/>
        <v>0</v>
      </c>
      <c r="FD542" s="227">
        <f t="shared" si="231"/>
        <v>0</v>
      </c>
      <c r="FE542" s="227">
        <f t="shared" si="232"/>
        <v>3787.878787878788</v>
      </c>
      <c r="FF542" s="227">
        <v>1</v>
      </c>
      <c r="FG542" s="228">
        <f t="shared" si="227"/>
        <v>0</v>
      </c>
      <c r="FH542" s="227">
        <v>0</v>
      </c>
      <c r="FI542" s="227">
        <v>1</v>
      </c>
      <c r="FJ542" s="227">
        <v>0</v>
      </c>
      <c r="FK542" s="227">
        <f t="shared" si="218"/>
        <v>1</v>
      </c>
      <c r="FL542" s="227">
        <v>1</v>
      </c>
      <c r="FM542" s="227">
        <f t="shared" si="219"/>
        <v>0</v>
      </c>
      <c r="FZ542" s="229"/>
      <c r="GA542" s="229"/>
      <c r="GB542" s="229"/>
      <c r="GC542" s="229"/>
      <c r="GD542" s="229"/>
    </row>
    <row r="543" spans="1:186" s="368" customFormat="1">
      <c r="A543" s="287" t="s">
        <v>1339</v>
      </c>
      <c r="B543" s="369" t="s">
        <v>1340</v>
      </c>
      <c r="C543" s="287" t="s">
        <v>1349</v>
      </c>
      <c r="D543" s="287" t="s">
        <v>3126</v>
      </c>
      <c r="E543" s="369" t="s">
        <v>1350</v>
      </c>
      <c r="F543" s="287">
        <v>540</v>
      </c>
      <c r="G543" s="392" t="s">
        <v>1351</v>
      </c>
      <c r="H543" s="392" t="s">
        <v>1352</v>
      </c>
      <c r="I543" s="409" t="s">
        <v>1345</v>
      </c>
      <c r="J543" s="371" t="s">
        <v>1346</v>
      </c>
      <c r="K543" s="409" t="s">
        <v>777</v>
      </c>
      <c r="L543" s="371" t="s">
        <v>1346</v>
      </c>
      <c r="M543" s="371" t="s">
        <v>3124</v>
      </c>
      <c r="N543" s="372">
        <v>1</v>
      </c>
      <c r="O543" s="373">
        <v>722</v>
      </c>
      <c r="P543" s="373">
        <v>1018</v>
      </c>
      <c r="Q543" s="373">
        <v>1062</v>
      </c>
      <c r="R543" s="373">
        <v>1123</v>
      </c>
      <c r="S543" s="374">
        <v>1083</v>
      </c>
      <c r="T543" s="374">
        <v>1131</v>
      </c>
      <c r="U543" s="374">
        <v>1195</v>
      </c>
      <c r="V543" s="374">
        <v>1276</v>
      </c>
      <c r="W543" s="373">
        <v>479</v>
      </c>
      <c r="X543" s="373">
        <v>676</v>
      </c>
      <c r="Y543" s="373">
        <v>705</v>
      </c>
      <c r="Z543" s="373">
        <v>745</v>
      </c>
      <c r="AA543" s="374">
        <v>687</v>
      </c>
      <c r="AB543" s="374">
        <v>717</v>
      </c>
      <c r="AC543" s="374">
        <v>759</v>
      </c>
      <c r="AD543" s="374">
        <v>814</v>
      </c>
      <c r="AE543" s="373">
        <v>17</v>
      </c>
      <c r="AF543" s="373">
        <v>16</v>
      </c>
      <c r="AG543" s="373">
        <v>14</v>
      </c>
      <c r="AH543" s="373">
        <v>15</v>
      </c>
      <c r="AI543" s="374">
        <v>7</v>
      </c>
      <c r="AJ543" s="374">
        <v>6</v>
      </c>
      <c r="AK543" s="374">
        <v>6</v>
      </c>
      <c r="AL543" s="374">
        <v>6</v>
      </c>
      <c r="AM543" s="226">
        <v>243</v>
      </c>
      <c r="AN543" s="226">
        <v>342</v>
      </c>
      <c r="AO543" s="226">
        <v>357</v>
      </c>
      <c r="AP543" s="226">
        <v>377</v>
      </c>
      <c r="AQ543" s="227">
        <v>396</v>
      </c>
      <c r="AR543" s="227">
        <v>413</v>
      </c>
      <c r="AS543" s="227">
        <v>437</v>
      </c>
      <c r="AT543" s="227">
        <v>462</v>
      </c>
      <c r="AU543" s="226">
        <v>146</v>
      </c>
      <c r="AV543" s="226">
        <v>210</v>
      </c>
      <c r="AW543" s="226">
        <v>227</v>
      </c>
      <c r="AX543" s="226">
        <v>240</v>
      </c>
      <c r="AY543" s="227">
        <v>251</v>
      </c>
      <c r="AZ543" s="227">
        <v>271</v>
      </c>
      <c r="BA543" s="227">
        <v>288</v>
      </c>
      <c r="BB543" s="227">
        <v>309</v>
      </c>
      <c r="BC543" s="226">
        <f t="shared" si="220"/>
        <v>97</v>
      </c>
      <c r="BD543" s="226">
        <f t="shared" si="220"/>
        <v>117</v>
      </c>
      <c r="BE543" s="226">
        <f t="shared" si="220"/>
        <v>106</v>
      </c>
      <c r="BF543" s="226">
        <f t="shared" si="217"/>
        <v>119</v>
      </c>
      <c r="BG543" s="218">
        <f t="shared" si="217"/>
        <v>94</v>
      </c>
      <c r="BH543" s="218">
        <f t="shared" si="217"/>
        <v>79</v>
      </c>
      <c r="BI543" s="218">
        <f t="shared" si="217"/>
        <v>91</v>
      </c>
      <c r="BJ543" s="218">
        <f t="shared" si="211"/>
        <v>97</v>
      </c>
      <c r="BK543" s="226">
        <f t="shared" si="233"/>
        <v>0</v>
      </c>
      <c r="BL543" s="226">
        <f t="shared" si="233"/>
        <v>15</v>
      </c>
      <c r="BM543" s="226">
        <f t="shared" si="233"/>
        <v>24</v>
      </c>
      <c r="BN543" s="226">
        <f t="shared" si="233"/>
        <v>18</v>
      </c>
      <c r="BO543" s="227">
        <f t="shared" si="233"/>
        <v>51</v>
      </c>
      <c r="BP543" s="227">
        <f t="shared" si="233"/>
        <v>63</v>
      </c>
      <c r="BQ543" s="227">
        <f t="shared" si="233"/>
        <v>58</v>
      </c>
      <c r="BR543" s="227">
        <f t="shared" si="233"/>
        <v>56</v>
      </c>
      <c r="BS543" s="226">
        <v>1</v>
      </c>
      <c r="BT543" s="226">
        <v>15</v>
      </c>
      <c r="BU543" s="226">
        <v>24</v>
      </c>
      <c r="BV543" s="226">
        <v>18</v>
      </c>
      <c r="BW543" s="227">
        <v>51</v>
      </c>
      <c r="BX543" s="227">
        <v>63</v>
      </c>
      <c r="BY543" s="227">
        <v>58</v>
      </c>
      <c r="BZ543" s="227">
        <v>56</v>
      </c>
      <c r="CA543" s="226">
        <v>1</v>
      </c>
      <c r="CB543" s="226">
        <f>IFERROR(VLOOKUP($G543,[12]ITEM!$B$2:$AC$939,26,0),0)</f>
        <v>0</v>
      </c>
      <c r="CC543" s="226">
        <f>IFERROR(VLOOKUP($G543,[12]ITEM!$B$2:$AC$939,27,0),0)</f>
        <v>0</v>
      </c>
      <c r="CD543" s="226">
        <f>IFERROR(VLOOKUP($G543,[12]ITEM!$B$2:$AC$939,28,0),0)</f>
        <v>0</v>
      </c>
      <c r="CE543" s="227">
        <v>0</v>
      </c>
      <c r="CF543" s="227">
        <v>0</v>
      </c>
      <c r="CG543" s="227">
        <v>0</v>
      </c>
      <c r="CH543" s="227">
        <v>0</v>
      </c>
      <c r="CI543" s="375"/>
      <c r="CJ543" s="226">
        <f t="shared" si="214"/>
        <v>96</v>
      </c>
      <c r="CK543" s="226">
        <f t="shared" si="214"/>
        <v>162</v>
      </c>
      <c r="CL543" s="226">
        <f t="shared" si="214"/>
        <v>167</v>
      </c>
      <c r="CM543" s="226">
        <f t="shared" si="214"/>
        <v>191</v>
      </c>
      <c r="CN543" s="227">
        <f t="shared" si="214"/>
        <v>94</v>
      </c>
      <c r="CO543" s="227">
        <f t="shared" si="212"/>
        <v>96.430565138451414</v>
      </c>
      <c r="CP543" s="227">
        <f t="shared" si="212"/>
        <v>118.6677121389373</v>
      </c>
      <c r="CQ543" s="227">
        <f t="shared" si="212"/>
        <v>120.84585499328674</v>
      </c>
      <c r="CR543" s="226">
        <v>58</v>
      </c>
      <c r="CS543" s="226">
        <v>55</v>
      </c>
      <c r="CT543" s="226">
        <v>57</v>
      </c>
      <c r="CU543" s="226">
        <v>60</v>
      </c>
      <c r="CV543" s="227">
        <f t="shared" si="221"/>
        <v>-13</v>
      </c>
      <c r="CW543" s="227">
        <f>CV543*(1+('[13]GROWTH (YoY)'!AR543/100))</f>
        <v>-13.569434861548581</v>
      </c>
      <c r="CX543" s="227">
        <f>CW543*(1+('[13]GROWTH (YoY)'!AS543/100))</f>
        <v>-14.332287861062699</v>
      </c>
      <c r="CY543" s="227">
        <f>CX543*(1+('[13]GROWTH (YoY)'!AT543/100))</f>
        <v>-15.154145006713266</v>
      </c>
      <c r="CZ543" s="226">
        <v>0</v>
      </c>
      <c r="DA543" s="226">
        <v>0</v>
      </c>
      <c r="DB543" s="226">
        <v>0</v>
      </c>
      <c r="DC543" s="226">
        <v>0</v>
      </c>
      <c r="DD543" s="227">
        <v>1</v>
      </c>
      <c r="DE543" s="227">
        <v>1</v>
      </c>
      <c r="DF543" s="227">
        <v>1</v>
      </c>
      <c r="DG543" s="227">
        <v>1</v>
      </c>
      <c r="DH543" s="226">
        <v>38</v>
      </c>
      <c r="DI543" s="226">
        <v>107</v>
      </c>
      <c r="DJ543" s="226">
        <v>110</v>
      </c>
      <c r="DK543" s="226">
        <v>131</v>
      </c>
      <c r="DL543" s="227">
        <v>106</v>
      </c>
      <c r="DM543" s="227">
        <v>109</v>
      </c>
      <c r="DN543" s="227">
        <v>132</v>
      </c>
      <c r="DO543" s="227">
        <v>135</v>
      </c>
      <c r="DP543" s="376">
        <f t="shared" si="213"/>
        <v>1</v>
      </c>
      <c r="DQ543" s="226">
        <f t="shared" si="213"/>
        <v>-45</v>
      </c>
      <c r="DR543" s="226">
        <f t="shared" si="213"/>
        <v>-61</v>
      </c>
      <c r="DS543" s="226">
        <f t="shared" si="210"/>
        <v>-72</v>
      </c>
      <c r="DT543" s="227">
        <f t="shared" si="210"/>
        <v>0</v>
      </c>
      <c r="DU543" s="227">
        <f t="shared" si="210"/>
        <v>-17.430565138451414</v>
      </c>
      <c r="DV543" s="227">
        <f t="shared" si="210"/>
        <v>-27.667712138937304</v>
      </c>
      <c r="DW543" s="227">
        <f t="shared" si="210"/>
        <v>-23.845854993286736</v>
      </c>
      <c r="DX543" s="377">
        <f t="shared" si="216"/>
        <v>0.66343490304709141</v>
      </c>
      <c r="DY543" s="377">
        <f t="shared" si="216"/>
        <v>0.66404715127701375</v>
      </c>
      <c r="DZ543" s="377">
        <f t="shared" si="216"/>
        <v>0.66384180790960456</v>
      </c>
      <c r="EA543" s="377">
        <f t="shared" si="216"/>
        <v>0.66340160284951022</v>
      </c>
      <c r="EB543" s="378">
        <f t="shared" si="216"/>
        <v>0.63434903047091418</v>
      </c>
      <c r="EC543" s="378">
        <f t="shared" si="215"/>
        <v>0.63395225464190985</v>
      </c>
      <c r="ED543" s="378">
        <f t="shared" si="215"/>
        <v>0.63514644351464433</v>
      </c>
      <c r="EE543" s="378">
        <f t="shared" si="215"/>
        <v>0.63793103448275867</v>
      </c>
      <c r="EG543" s="226">
        <v>723</v>
      </c>
      <c r="EH543" s="226">
        <v>514</v>
      </c>
      <c r="EI543" s="226">
        <v>209</v>
      </c>
      <c r="EJ543" s="226">
        <v>126</v>
      </c>
      <c r="EK543" s="226">
        <v>1026</v>
      </c>
      <c r="EL543" s="226">
        <v>3694</v>
      </c>
      <c r="EM543" s="226">
        <v>3684</v>
      </c>
      <c r="EN543" s="379">
        <f t="shared" si="222"/>
        <v>0.71092669432918398</v>
      </c>
      <c r="EO543" s="226">
        <f t="shared" si="223"/>
        <v>60.28708133971292</v>
      </c>
      <c r="EP543" s="379">
        <f t="shared" si="224"/>
        <v>1.4190871369294606</v>
      </c>
      <c r="EQ543" s="226">
        <f t="shared" si="225"/>
        <v>277747.69897130481</v>
      </c>
      <c r="ER543" s="226">
        <f t="shared" si="226"/>
        <v>2850.1628664495115</v>
      </c>
      <c r="ES543" s="292"/>
      <c r="ET543" s="227">
        <v>1088</v>
      </c>
      <c r="EU543" s="227">
        <v>642</v>
      </c>
      <c r="EV543" s="227">
        <v>447</v>
      </c>
      <c r="EW543" s="227">
        <v>177</v>
      </c>
      <c r="EX543" s="227">
        <v>490</v>
      </c>
      <c r="EY543" s="227">
        <v>5193</v>
      </c>
      <c r="EZ543" s="227">
        <v>5178</v>
      </c>
      <c r="FA543" s="380">
        <f t="shared" si="228"/>
        <v>0.59007352941176472</v>
      </c>
      <c r="FB543" s="228">
        <f t="shared" si="229"/>
        <v>39.597315436241608</v>
      </c>
      <c r="FC543" s="380">
        <f t="shared" si="230"/>
        <v>0.45036764705882354</v>
      </c>
      <c r="FD543" s="227">
        <f t="shared" si="231"/>
        <v>94357.789331792796</v>
      </c>
      <c r="FE543" s="227">
        <f t="shared" si="232"/>
        <v>2848.5901892622637</v>
      </c>
      <c r="FF543" s="227">
        <v>447</v>
      </c>
      <c r="FG543" s="228">
        <f t="shared" si="227"/>
        <v>61.297539149888145</v>
      </c>
      <c r="FH543" s="227">
        <v>274</v>
      </c>
      <c r="FI543" s="227">
        <v>447</v>
      </c>
      <c r="FJ543" s="227">
        <v>1</v>
      </c>
      <c r="FK543" s="227">
        <f t="shared" si="218"/>
        <v>172</v>
      </c>
      <c r="FL543" s="227">
        <v>140</v>
      </c>
      <c r="FM543" s="227">
        <f t="shared" si="219"/>
        <v>32</v>
      </c>
      <c r="FZ543" s="229"/>
      <c r="GA543" s="229"/>
      <c r="GB543" s="229"/>
      <c r="GC543" s="229"/>
      <c r="GD543" s="229"/>
    </row>
    <row r="544" spans="1:186" s="368" customFormat="1">
      <c r="A544" s="287" t="s">
        <v>1339</v>
      </c>
      <c r="B544" s="369" t="s">
        <v>1340</v>
      </c>
      <c r="C544" s="287" t="s">
        <v>1353</v>
      </c>
      <c r="D544" s="287" t="s">
        <v>3126</v>
      </c>
      <c r="E544" s="369" t="s">
        <v>1354</v>
      </c>
      <c r="F544" s="287">
        <v>541</v>
      </c>
      <c r="G544" s="392" t="s">
        <v>1355</v>
      </c>
      <c r="H544" s="392" t="s">
        <v>1356</v>
      </c>
      <c r="I544" s="409" t="s">
        <v>1345</v>
      </c>
      <c r="J544" s="371" t="s">
        <v>1346</v>
      </c>
      <c r="K544" s="409" t="s">
        <v>777</v>
      </c>
      <c r="L544" s="371" t="s">
        <v>1346</v>
      </c>
      <c r="M544" s="371" t="s">
        <v>3124</v>
      </c>
      <c r="N544" s="372">
        <v>1</v>
      </c>
      <c r="O544" s="373">
        <v>708</v>
      </c>
      <c r="P544" s="373">
        <v>971</v>
      </c>
      <c r="Q544" s="373">
        <v>1082</v>
      </c>
      <c r="R544" s="373">
        <v>1275</v>
      </c>
      <c r="S544" s="374">
        <v>1133</v>
      </c>
      <c r="T544" s="374">
        <v>1261</v>
      </c>
      <c r="U544" s="374">
        <v>1483</v>
      </c>
      <c r="V544" s="374">
        <v>1606</v>
      </c>
      <c r="W544" s="373">
        <v>509</v>
      </c>
      <c r="X544" s="373">
        <v>688</v>
      </c>
      <c r="Y544" s="373">
        <v>767</v>
      </c>
      <c r="Z544" s="373">
        <v>903</v>
      </c>
      <c r="AA544" s="374">
        <v>755</v>
      </c>
      <c r="AB544" s="374">
        <v>841</v>
      </c>
      <c r="AC544" s="374">
        <v>989</v>
      </c>
      <c r="AD544" s="374">
        <v>1046</v>
      </c>
      <c r="AE544" s="373">
        <v>16</v>
      </c>
      <c r="AF544" s="373">
        <v>15</v>
      </c>
      <c r="AG544" s="373">
        <v>14</v>
      </c>
      <c r="AH544" s="373">
        <v>15</v>
      </c>
      <c r="AI544" s="374">
        <v>6</v>
      </c>
      <c r="AJ544" s="374">
        <v>7</v>
      </c>
      <c r="AK544" s="374">
        <v>8</v>
      </c>
      <c r="AL544" s="374">
        <v>9</v>
      </c>
      <c r="AM544" s="226">
        <v>199</v>
      </c>
      <c r="AN544" s="226">
        <v>283</v>
      </c>
      <c r="AO544" s="226">
        <v>316</v>
      </c>
      <c r="AP544" s="226">
        <v>372</v>
      </c>
      <c r="AQ544" s="227">
        <v>378</v>
      </c>
      <c r="AR544" s="227">
        <v>420</v>
      </c>
      <c r="AS544" s="227">
        <v>495</v>
      </c>
      <c r="AT544" s="227">
        <v>560</v>
      </c>
      <c r="AU544" s="226">
        <v>87</v>
      </c>
      <c r="AV544" s="226">
        <v>131</v>
      </c>
      <c r="AW544" s="226">
        <v>151</v>
      </c>
      <c r="AX544" s="226">
        <v>178</v>
      </c>
      <c r="AY544" s="227">
        <v>178</v>
      </c>
      <c r="AZ544" s="227">
        <v>205</v>
      </c>
      <c r="BA544" s="227">
        <v>242</v>
      </c>
      <c r="BB544" s="227">
        <v>277</v>
      </c>
      <c r="BC544" s="226">
        <f t="shared" si="220"/>
        <v>114</v>
      </c>
      <c r="BD544" s="226">
        <f t="shared" si="220"/>
        <v>115</v>
      </c>
      <c r="BE544" s="226">
        <f t="shared" si="220"/>
        <v>106</v>
      </c>
      <c r="BF544" s="226">
        <f t="shared" si="217"/>
        <v>142</v>
      </c>
      <c r="BG544" s="218">
        <f t="shared" si="217"/>
        <v>150</v>
      </c>
      <c r="BH544" s="218">
        <f t="shared" si="217"/>
        <v>138</v>
      </c>
      <c r="BI544" s="218">
        <f t="shared" si="217"/>
        <v>184</v>
      </c>
      <c r="BJ544" s="218">
        <f t="shared" si="211"/>
        <v>239</v>
      </c>
      <c r="BK544" s="226">
        <f t="shared" si="233"/>
        <v>-2</v>
      </c>
      <c r="BL544" s="226">
        <f t="shared" si="233"/>
        <v>37</v>
      </c>
      <c r="BM544" s="226">
        <f t="shared" si="233"/>
        <v>59</v>
      </c>
      <c r="BN544" s="226">
        <f t="shared" si="233"/>
        <v>52</v>
      </c>
      <c r="BO544" s="227">
        <f t="shared" si="233"/>
        <v>50</v>
      </c>
      <c r="BP544" s="227">
        <f t="shared" si="233"/>
        <v>77</v>
      </c>
      <c r="BQ544" s="227">
        <f t="shared" si="233"/>
        <v>69</v>
      </c>
      <c r="BR544" s="227">
        <f t="shared" si="233"/>
        <v>44</v>
      </c>
      <c r="BS544" s="226">
        <v>1</v>
      </c>
      <c r="BT544" s="226">
        <v>37</v>
      </c>
      <c r="BU544" s="226">
        <v>59</v>
      </c>
      <c r="BV544" s="226">
        <v>52</v>
      </c>
      <c r="BW544" s="227">
        <v>50</v>
      </c>
      <c r="BX544" s="227">
        <v>77</v>
      </c>
      <c r="BY544" s="227">
        <v>69</v>
      </c>
      <c r="BZ544" s="227">
        <v>44</v>
      </c>
      <c r="CA544" s="226">
        <v>3</v>
      </c>
      <c r="CB544" s="226">
        <f>IFERROR(VLOOKUP($G544,[12]ITEM!$B$2:$AC$939,26,0),0)</f>
        <v>0</v>
      </c>
      <c r="CC544" s="226">
        <f>IFERROR(VLOOKUP($G544,[12]ITEM!$B$2:$AC$939,27,0),0)</f>
        <v>0</v>
      </c>
      <c r="CD544" s="226">
        <f>IFERROR(VLOOKUP($G544,[12]ITEM!$B$2:$AC$939,28,0),0)</f>
        <v>0</v>
      </c>
      <c r="CE544" s="227">
        <v>0</v>
      </c>
      <c r="CF544" s="227">
        <v>0</v>
      </c>
      <c r="CG544" s="227">
        <v>0</v>
      </c>
      <c r="CH544" s="227">
        <v>0</v>
      </c>
      <c r="CI544" s="375"/>
      <c r="CJ544" s="226">
        <f t="shared" si="214"/>
        <v>115</v>
      </c>
      <c r="CK544" s="226">
        <f t="shared" si="214"/>
        <v>119</v>
      </c>
      <c r="CL544" s="226">
        <f t="shared" si="214"/>
        <v>132</v>
      </c>
      <c r="CM544" s="226">
        <f t="shared" si="214"/>
        <v>137</v>
      </c>
      <c r="CN544" s="227">
        <f t="shared" si="214"/>
        <v>150</v>
      </c>
      <c r="CO544" s="227">
        <f t="shared" si="212"/>
        <v>165.16750431077699</v>
      </c>
      <c r="CP544" s="227">
        <f t="shared" si="212"/>
        <v>193.73293174282676</v>
      </c>
      <c r="CQ544" s="227">
        <f t="shared" si="212"/>
        <v>220.65809315903138</v>
      </c>
      <c r="CR544" s="226">
        <v>105</v>
      </c>
      <c r="CS544" s="226">
        <v>105</v>
      </c>
      <c r="CT544" s="226">
        <v>117</v>
      </c>
      <c r="CU544" s="226">
        <v>121</v>
      </c>
      <c r="CV544" s="227">
        <f t="shared" si="221"/>
        <v>145</v>
      </c>
      <c r="CW544" s="227">
        <f>CV544*(1+('[13]GROWTH (YoY)'!AR544/100))</f>
        <v>161.16750431077699</v>
      </c>
      <c r="CX544" s="227">
        <f>CW544*(1+('[13]GROWTH (YoY)'!AS544/100))</f>
        <v>189.73293174282676</v>
      </c>
      <c r="CY544" s="227">
        <f>CX544*(1+('[13]GROWTH (YoY)'!AT544/100))</f>
        <v>214.65809315903138</v>
      </c>
      <c r="CZ544" s="226">
        <v>10</v>
      </c>
      <c r="DA544" s="226">
        <v>14</v>
      </c>
      <c r="DB544" s="226">
        <v>15</v>
      </c>
      <c r="DC544" s="226">
        <v>16</v>
      </c>
      <c r="DD544" s="227">
        <v>5</v>
      </c>
      <c r="DE544" s="227">
        <v>4</v>
      </c>
      <c r="DF544" s="227">
        <v>4</v>
      </c>
      <c r="DG544" s="227">
        <v>6</v>
      </c>
      <c r="DH544" s="226">
        <v>0</v>
      </c>
      <c r="DI544" s="226">
        <v>0</v>
      </c>
      <c r="DJ544" s="226">
        <v>0</v>
      </c>
      <c r="DK544" s="226">
        <v>0</v>
      </c>
      <c r="DL544" s="227">
        <v>0</v>
      </c>
      <c r="DM544" s="227">
        <v>0</v>
      </c>
      <c r="DN544" s="227">
        <v>0</v>
      </c>
      <c r="DO544" s="227">
        <v>0</v>
      </c>
      <c r="DP544" s="376">
        <f t="shared" si="213"/>
        <v>-1</v>
      </c>
      <c r="DQ544" s="226">
        <f t="shared" si="213"/>
        <v>-4</v>
      </c>
      <c r="DR544" s="226">
        <f t="shared" si="213"/>
        <v>-26</v>
      </c>
      <c r="DS544" s="226">
        <f t="shared" si="210"/>
        <v>5</v>
      </c>
      <c r="DT544" s="227">
        <f t="shared" si="210"/>
        <v>0</v>
      </c>
      <c r="DU544" s="227">
        <f t="shared" si="210"/>
        <v>-27.167504310776991</v>
      </c>
      <c r="DV544" s="227">
        <f t="shared" si="210"/>
        <v>-9.7329317428267643</v>
      </c>
      <c r="DW544" s="227">
        <f t="shared" si="210"/>
        <v>18.341906840968619</v>
      </c>
      <c r="DX544" s="377">
        <f t="shared" si="216"/>
        <v>0.71892655367231639</v>
      </c>
      <c r="DY544" s="377">
        <f t="shared" si="216"/>
        <v>0.70854788877445929</v>
      </c>
      <c r="DZ544" s="377">
        <f t="shared" si="216"/>
        <v>0.70887245841035118</v>
      </c>
      <c r="EA544" s="377">
        <f t="shared" si="216"/>
        <v>0.70823529411764707</v>
      </c>
      <c r="EB544" s="378">
        <f t="shared" si="216"/>
        <v>0.66637246248896731</v>
      </c>
      <c r="EC544" s="378">
        <f t="shared" si="215"/>
        <v>0.66693100713719267</v>
      </c>
      <c r="ED544" s="378">
        <f t="shared" si="215"/>
        <v>0.66689143627781522</v>
      </c>
      <c r="EE544" s="378">
        <f t="shared" si="215"/>
        <v>0.65130759651307601</v>
      </c>
      <c r="EG544" s="226">
        <v>708</v>
      </c>
      <c r="EH544" s="226">
        <v>507</v>
      </c>
      <c r="EI544" s="226">
        <v>201</v>
      </c>
      <c r="EJ544" s="226">
        <v>88</v>
      </c>
      <c r="EK544" s="226">
        <v>86</v>
      </c>
      <c r="EL544" s="226">
        <v>4124</v>
      </c>
      <c r="EM544" s="226">
        <v>4095</v>
      </c>
      <c r="EN544" s="379">
        <f t="shared" si="222"/>
        <v>0.71610169491525422</v>
      </c>
      <c r="EO544" s="226">
        <f t="shared" si="223"/>
        <v>43.781094527363187</v>
      </c>
      <c r="EP544" s="379">
        <f t="shared" si="224"/>
        <v>0.12146892655367232</v>
      </c>
      <c r="EQ544" s="226">
        <f t="shared" si="225"/>
        <v>20853.540252182349</v>
      </c>
      <c r="ER544" s="226">
        <f t="shared" si="226"/>
        <v>1790.8017908017907</v>
      </c>
      <c r="ES544" s="292"/>
      <c r="ET544" s="227">
        <v>1603</v>
      </c>
      <c r="EU544" s="227">
        <v>1045</v>
      </c>
      <c r="EV544" s="227">
        <v>558</v>
      </c>
      <c r="EW544" s="227">
        <v>147</v>
      </c>
      <c r="EX544" s="227">
        <v>794</v>
      </c>
      <c r="EY544" s="227">
        <v>6733</v>
      </c>
      <c r="EZ544" s="227">
        <v>6686</v>
      </c>
      <c r="FA544" s="380">
        <f t="shared" si="228"/>
        <v>0.65190268247036809</v>
      </c>
      <c r="FB544" s="228">
        <f t="shared" si="229"/>
        <v>26.344086021505376</v>
      </c>
      <c r="FC544" s="380">
        <f t="shared" si="230"/>
        <v>0.49532127261384901</v>
      </c>
      <c r="FD544" s="227">
        <f t="shared" si="231"/>
        <v>117926.63003118966</v>
      </c>
      <c r="FE544" s="227">
        <f t="shared" si="232"/>
        <v>1832.1866586897995</v>
      </c>
      <c r="FF544" s="227">
        <v>558</v>
      </c>
      <c r="FG544" s="228">
        <f t="shared" si="227"/>
        <v>46.236559139784944</v>
      </c>
      <c r="FH544" s="227">
        <v>258</v>
      </c>
      <c r="FI544" s="227">
        <v>558</v>
      </c>
      <c r="FJ544" s="227">
        <v>10</v>
      </c>
      <c r="FK544" s="227">
        <f t="shared" si="218"/>
        <v>290</v>
      </c>
      <c r="FL544" s="227">
        <v>206</v>
      </c>
      <c r="FM544" s="227">
        <f t="shared" si="219"/>
        <v>84</v>
      </c>
      <c r="FZ544" s="229"/>
      <c r="GA544" s="229"/>
      <c r="GB544" s="229"/>
      <c r="GC544" s="229"/>
      <c r="GD544" s="229"/>
    </row>
    <row r="545" spans="1:186" s="368" customFormat="1">
      <c r="A545" s="287" t="s">
        <v>1339</v>
      </c>
      <c r="B545" s="369" t="s">
        <v>1340</v>
      </c>
      <c r="C545" s="287" t="s">
        <v>1353</v>
      </c>
      <c r="D545" s="287" t="s">
        <v>3126</v>
      </c>
      <c r="E545" s="369" t="s">
        <v>1354</v>
      </c>
      <c r="F545" s="287">
        <v>542</v>
      </c>
      <c r="G545" s="392" t="s">
        <v>1357</v>
      </c>
      <c r="H545" s="392" t="s">
        <v>1358</v>
      </c>
      <c r="I545" s="409" t="s">
        <v>1345</v>
      </c>
      <c r="J545" s="371" t="s">
        <v>1346</v>
      </c>
      <c r="K545" s="409" t="s">
        <v>777</v>
      </c>
      <c r="L545" s="371" t="s">
        <v>1346</v>
      </c>
      <c r="M545" s="371" t="s">
        <v>3124</v>
      </c>
      <c r="N545" s="372">
        <v>1</v>
      </c>
      <c r="O545" s="373">
        <v>254</v>
      </c>
      <c r="P545" s="373">
        <v>343</v>
      </c>
      <c r="Q545" s="373">
        <v>384</v>
      </c>
      <c r="R545" s="373">
        <v>451</v>
      </c>
      <c r="S545" s="374">
        <v>572</v>
      </c>
      <c r="T545" s="374">
        <v>638</v>
      </c>
      <c r="U545" s="374">
        <v>752</v>
      </c>
      <c r="V545" s="374">
        <v>807</v>
      </c>
      <c r="W545" s="373">
        <v>196</v>
      </c>
      <c r="X545" s="373">
        <v>261</v>
      </c>
      <c r="Y545" s="373">
        <v>292</v>
      </c>
      <c r="Z545" s="373">
        <v>343</v>
      </c>
      <c r="AA545" s="374">
        <v>389</v>
      </c>
      <c r="AB545" s="374">
        <v>434</v>
      </c>
      <c r="AC545" s="374">
        <v>513</v>
      </c>
      <c r="AD545" s="374">
        <v>540</v>
      </c>
      <c r="AE545" s="373">
        <v>5</v>
      </c>
      <c r="AF545" s="373">
        <v>4</v>
      </c>
      <c r="AG545" s="373">
        <v>4</v>
      </c>
      <c r="AH545" s="373">
        <v>4</v>
      </c>
      <c r="AI545" s="374">
        <v>3</v>
      </c>
      <c r="AJ545" s="374">
        <v>3</v>
      </c>
      <c r="AK545" s="374">
        <v>4</v>
      </c>
      <c r="AL545" s="374">
        <v>4</v>
      </c>
      <c r="AM545" s="226">
        <v>58</v>
      </c>
      <c r="AN545" s="226">
        <v>82</v>
      </c>
      <c r="AO545" s="226">
        <v>92</v>
      </c>
      <c r="AP545" s="226">
        <v>108</v>
      </c>
      <c r="AQ545" s="227">
        <v>182</v>
      </c>
      <c r="AR545" s="227">
        <v>204</v>
      </c>
      <c r="AS545" s="227">
        <v>239</v>
      </c>
      <c r="AT545" s="227">
        <v>267</v>
      </c>
      <c r="AU545" s="226">
        <v>22</v>
      </c>
      <c r="AV545" s="226">
        <v>35</v>
      </c>
      <c r="AW545" s="226">
        <v>40</v>
      </c>
      <c r="AX545" s="226">
        <v>47</v>
      </c>
      <c r="AY545" s="227">
        <v>80</v>
      </c>
      <c r="AZ545" s="227">
        <v>90</v>
      </c>
      <c r="BA545" s="227">
        <v>107</v>
      </c>
      <c r="BB545" s="227">
        <v>127</v>
      </c>
      <c r="BC545" s="226">
        <f t="shared" si="220"/>
        <v>36</v>
      </c>
      <c r="BD545" s="226">
        <f t="shared" si="220"/>
        <v>30</v>
      </c>
      <c r="BE545" s="226">
        <f t="shared" si="220"/>
        <v>19</v>
      </c>
      <c r="BF545" s="226">
        <f t="shared" si="217"/>
        <v>13</v>
      </c>
      <c r="BG545" s="218">
        <f t="shared" si="217"/>
        <v>68</v>
      </c>
      <c r="BH545" s="218">
        <f t="shared" si="217"/>
        <v>60</v>
      </c>
      <c r="BI545" s="218">
        <f t="shared" si="217"/>
        <v>62</v>
      </c>
      <c r="BJ545" s="218">
        <f t="shared" si="211"/>
        <v>98</v>
      </c>
      <c r="BK545" s="226">
        <f t="shared" si="233"/>
        <v>0</v>
      </c>
      <c r="BL545" s="226">
        <f t="shared" si="233"/>
        <v>17</v>
      </c>
      <c r="BM545" s="226">
        <f t="shared" si="233"/>
        <v>33</v>
      </c>
      <c r="BN545" s="226">
        <f t="shared" si="233"/>
        <v>48</v>
      </c>
      <c r="BO545" s="227">
        <f t="shared" si="233"/>
        <v>34</v>
      </c>
      <c r="BP545" s="227">
        <f t="shared" si="233"/>
        <v>54</v>
      </c>
      <c r="BQ545" s="227">
        <f t="shared" si="233"/>
        <v>70</v>
      </c>
      <c r="BR545" s="227">
        <f t="shared" si="233"/>
        <v>42</v>
      </c>
      <c r="BS545" s="226">
        <v>0</v>
      </c>
      <c r="BT545" s="226">
        <v>17</v>
      </c>
      <c r="BU545" s="226">
        <v>33</v>
      </c>
      <c r="BV545" s="226">
        <v>48</v>
      </c>
      <c r="BW545" s="227">
        <v>34</v>
      </c>
      <c r="BX545" s="227">
        <v>54</v>
      </c>
      <c r="BY545" s="227">
        <v>70</v>
      </c>
      <c r="BZ545" s="227">
        <v>42</v>
      </c>
      <c r="CA545" s="226">
        <v>0</v>
      </c>
      <c r="CB545" s="226">
        <f>IFERROR(VLOOKUP($G545,[12]ITEM!$B$2:$AC$939,26,0),0)</f>
        <v>0</v>
      </c>
      <c r="CC545" s="226">
        <f>IFERROR(VLOOKUP($G545,[12]ITEM!$B$2:$AC$939,27,0),0)</f>
        <v>0</v>
      </c>
      <c r="CD545" s="226">
        <f>IFERROR(VLOOKUP($G545,[12]ITEM!$B$2:$AC$939,28,0),0)</f>
        <v>0</v>
      </c>
      <c r="CE545" s="227">
        <v>0</v>
      </c>
      <c r="CF545" s="227">
        <v>0</v>
      </c>
      <c r="CG545" s="227">
        <v>0</v>
      </c>
      <c r="CH545" s="227">
        <v>0</v>
      </c>
      <c r="CI545" s="375"/>
      <c r="CJ545" s="226">
        <f t="shared" si="214"/>
        <v>36</v>
      </c>
      <c r="CK545" s="226">
        <f t="shared" si="214"/>
        <v>44</v>
      </c>
      <c r="CL545" s="226">
        <f t="shared" si="214"/>
        <v>47</v>
      </c>
      <c r="CM545" s="226">
        <f t="shared" si="214"/>
        <v>49</v>
      </c>
      <c r="CN545" s="227">
        <f t="shared" si="214"/>
        <v>68</v>
      </c>
      <c r="CO545" s="227">
        <f t="shared" si="212"/>
        <v>69.346267863441483</v>
      </c>
      <c r="CP545" s="227">
        <f t="shared" si="212"/>
        <v>79.194822260546715</v>
      </c>
      <c r="CQ545" s="227">
        <f t="shared" si="212"/>
        <v>94.237076843573476</v>
      </c>
      <c r="CR545" s="226">
        <v>6</v>
      </c>
      <c r="CS545" s="226">
        <v>7</v>
      </c>
      <c r="CT545" s="226">
        <v>8</v>
      </c>
      <c r="CU545" s="226">
        <v>9</v>
      </c>
      <c r="CV545" s="227">
        <f t="shared" si="221"/>
        <v>46</v>
      </c>
      <c r="CW545" s="227">
        <f>CV545*(1+('[13]GROWTH (YoY)'!AR545/100))</f>
        <v>51.346267863441476</v>
      </c>
      <c r="CX545" s="227">
        <f>CW545*(1+('[13]GROWTH (YoY)'!AS545/100))</f>
        <v>60.194822260546722</v>
      </c>
      <c r="CY545" s="227">
        <f>CX545*(1+('[13]GROWTH (YoY)'!AT545/100))</f>
        <v>67.237076843573476</v>
      </c>
      <c r="CZ545" s="226">
        <v>30</v>
      </c>
      <c r="DA545" s="226">
        <v>37</v>
      </c>
      <c r="DB545" s="226">
        <v>39</v>
      </c>
      <c r="DC545" s="226">
        <v>40</v>
      </c>
      <c r="DD545" s="227">
        <v>22</v>
      </c>
      <c r="DE545" s="227">
        <v>18</v>
      </c>
      <c r="DF545" s="227">
        <v>19</v>
      </c>
      <c r="DG545" s="227">
        <v>27</v>
      </c>
      <c r="DH545" s="226">
        <v>0</v>
      </c>
      <c r="DI545" s="226">
        <v>0</v>
      </c>
      <c r="DJ545" s="226">
        <v>0</v>
      </c>
      <c r="DK545" s="226">
        <v>0</v>
      </c>
      <c r="DL545" s="227">
        <v>0</v>
      </c>
      <c r="DM545" s="227">
        <v>0</v>
      </c>
      <c r="DN545" s="227">
        <v>0</v>
      </c>
      <c r="DO545" s="227">
        <v>0</v>
      </c>
      <c r="DP545" s="376">
        <f t="shared" si="213"/>
        <v>0</v>
      </c>
      <c r="DQ545" s="226">
        <f t="shared" si="213"/>
        <v>-14</v>
      </c>
      <c r="DR545" s="226">
        <f t="shared" si="213"/>
        <v>-28</v>
      </c>
      <c r="DS545" s="226">
        <f t="shared" si="210"/>
        <v>-36</v>
      </c>
      <c r="DT545" s="227">
        <f t="shared" si="210"/>
        <v>0</v>
      </c>
      <c r="DU545" s="227">
        <f t="shared" si="210"/>
        <v>-9.3462678634414829</v>
      </c>
      <c r="DV545" s="227">
        <f t="shared" si="210"/>
        <v>-17.194822260546715</v>
      </c>
      <c r="DW545" s="227">
        <f t="shared" si="210"/>
        <v>3.762923156426524</v>
      </c>
      <c r="DX545" s="377">
        <f t="shared" si="216"/>
        <v>0.77165354330708658</v>
      </c>
      <c r="DY545" s="377">
        <f t="shared" si="216"/>
        <v>0.76093294460641403</v>
      </c>
      <c r="DZ545" s="377">
        <f t="shared" si="216"/>
        <v>0.76041666666666663</v>
      </c>
      <c r="EA545" s="377">
        <f t="shared" si="216"/>
        <v>0.76053215077605318</v>
      </c>
      <c r="EB545" s="378">
        <f t="shared" si="216"/>
        <v>0.68006993006993011</v>
      </c>
      <c r="EC545" s="378">
        <f t="shared" si="215"/>
        <v>0.68025078369905956</v>
      </c>
      <c r="ED545" s="378">
        <f t="shared" si="215"/>
        <v>0.68218085106382975</v>
      </c>
      <c r="EE545" s="378">
        <f t="shared" si="215"/>
        <v>0.66914498141263945</v>
      </c>
      <c r="EG545" s="226">
        <v>254</v>
      </c>
      <c r="EH545" s="226">
        <v>194</v>
      </c>
      <c r="EI545" s="226">
        <v>60</v>
      </c>
      <c r="EJ545" s="226">
        <v>23</v>
      </c>
      <c r="EK545" s="226">
        <v>57</v>
      </c>
      <c r="EL545" s="226">
        <v>2017</v>
      </c>
      <c r="EM545" s="226">
        <v>1686</v>
      </c>
      <c r="EN545" s="379">
        <f t="shared" si="222"/>
        <v>0.76377952755905509</v>
      </c>
      <c r="EO545" s="226">
        <f t="shared" si="223"/>
        <v>38.333333333333336</v>
      </c>
      <c r="EP545" s="379">
        <f t="shared" si="224"/>
        <v>0.22440944881889763</v>
      </c>
      <c r="EQ545" s="226">
        <f t="shared" si="225"/>
        <v>28259.79176995538</v>
      </c>
      <c r="ER545" s="226">
        <f t="shared" si="226"/>
        <v>1136.8129695531832</v>
      </c>
      <c r="ES545" s="292"/>
      <c r="ET545" s="227">
        <v>809</v>
      </c>
      <c r="EU545" s="227">
        <v>539</v>
      </c>
      <c r="EV545" s="227">
        <v>270</v>
      </c>
      <c r="EW545" s="227">
        <v>129</v>
      </c>
      <c r="EX545" s="227">
        <v>221</v>
      </c>
      <c r="EY545" s="227">
        <v>5292</v>
      </c>
      <c r="EZ545" s="227">
        <v>4964</v>
      </c>
      <c r="FA545" s="380">
        <f t="shared" si="228"/>
        <v>0.66625463535228679</v>
      </c>
      <c r="FB545" s="228">
        <f t="shared" si="229"/>
        <v>47.777777777777779</v>
      </c>
      <c r="FC545" s="380">
        <f t="shared" si="230"/>
        <v>0.27317676143386899</v>
      </c>
      <c r="FD545" s="227">
        <f t="shared" si="231"/>
        <v>41761.148904006048</v>
      </c>
      <c r="FE545" s="227">
        <f t="shared" si="232"/>
        <v>2165.5922643029812</v>
      </c>
      <c r="FF545" s="227">
        <v>270</v>
      </c>
      <c r="FG545" s="228">
        <f t="shared" si="227"/>
        <v>43.333333333333336</v>
      </c>
      <c r="FH545" s="227">
        <v>117</v>
      </c>
      <c r="FI545" s="227">
        <v>270</v>
      </c>
      <c r="FJ545" s="227">
        <v>12</v>
      </c>
      <c r="FK545" s="227">
        <f t="shared" si="218"/>
        <v>141</v>
      </c>
      <c r="FL545" s="227">
        <v>104</v>
      </c>
      <c r="FM545" s="227">
        <f t="shared" si="219"/>
        <v>37</v>
      </c>
      <c r="FZ545" s="229"/>
      <c r="GA545" s="229"/>
      <c r="GB545" s="229"/>
      <c r="GC545" s="229"/>
      <c r="GD545" s="229"/>
    </row>
    <row r="546" spans="1:186" s="368" customFormat="1">
      <c r="A546" s="287" t="s">
        <v>1339</v>
      </c>
      <c r="B546" s="369" t="s">
        <v>1340</v>
      </c>
      <c r="C546" s="287" t="s">
        <v>1353</v>
      </c>
      <c r="D546" s="287" t="s">
        <v>3126</v>
      </c>
      <c r="E546" s="369" t="s">
        <v>1354</v>
      </c>
      <c r="F546" s="287">
        <v>543</v>
      </c>
      <c r="G546" s="392" t="s">
        <v>1359</v>
      </c>
      <c r="H546" s="392" t="s">
        <v>1360</v>
      </c>
      <c r="I546" s="409" t="s">
        <v>1345</v>
      </c>
      <c r="J546" s="371" t="s">
        <v>1346</v>
      </c>
      <c r="K546" s="409" t="s">
        <v>777</v>
      </c>
      <c r="L546" s="371" t="s">
        <v>1346</v>
      </c>
      <c r="M546" s="371" t="s">
        <v>3124</v>
      </c>
      <c r="N546" s="372">
        <v>1</v>
      </c>
      <c r="O546" s="373">
        <v>304</v>
      </c>
      <c r="P546" s="373">
        <v>429</v>
      </c>
      <c r="Q546" s="373">
        <v>479</v>
      </c>
      <c r="R546" s="373">
        <v>563</v>
      </c>
      <c r="S546" s="374">
        <v>364</v>
      </c>
      <c r="T546" s="374">
        <v>406</v>
      </c>
      <c r="U546" s="374">
        <v>479</v>
      </c>
      <c r="V546" s="374">
        <v>518</v>
      </c>
      <c r="W546" s="373">
        <v>241</v>
      </c>
      <c r="X546" s="373">
        <v>340</v>
      </c>
      <c r="Y546" s="373">
        <v>380</v>
      </c>
      <c r="Z546" s="373">
        <v>447</v>
      </c>
      <c r="AA546" s="374">
        <v>202</v>
      </c>
      <c r="AB546" s="374">
        <v>225</v>
      </c>
      <c r="AC546" s="374">
        <v>261</v>
      </c>
      <c r="AD546" s="374">
        <v>282</v>
      </c>
      <c r="AE546" s="373">
        <v>5</v>
      </c>
      <c r="AF546" s="373">
        <v>5</v>
      </c>
      <c r="AG546" s="373">
        <v>4</v>
      </c>
      <c r="AH546" s="373">
        <v>4</v>
      </c>
      <c r="AI546" s="374">
        <v>3</v>
      </c>
      <c r="AJ546" s="374">
        <v>3</v>
      </c>
      <c r="AK546" s="374">
        <v>3</v>
      </c>
      <c r="AL546" s="374">
        <v>4</v>
      </c>
      <c r="AM546" s="226">
        <v>63</v>
      </c>
      <c r="AN546" s="226">
        <v>89</v>
      </c>
      <c r="AO546" s="226">
        <v>99</v>
      </c>
      <c r="AP546" s="226">
        <v>117</v>
      </c>
      <c r="AQ546" s="227">
        <v>163</v>
      </c>
      <c r="AR546" s="227">
        <v>181</v>
      </c>
      <c r="AS546" s="227">
        <v>218</v>
      </c>
      <c r="AT546" s="227">
        <v>236</v>
      </c>
      <c r="AU546" s="226">
        <v>27</v>
      </c>
      <c r="AV546" s="226">
        <v>36</v>
      </c>
      <c r="AW546" s="226">
        <v>40</v>
      </c>
      <c r="AX546" s="226">
        <v>47</v>
      </c>
      <c r="AY546" s="227">
        <v>66</v>
      </c>
      <c r="AZ546" s="227">
        <v>75</v>
      </c>
      <c r="BA546" s="227">
        <v>88</v>
      </c>
      <c r="BB546" s="227">
        <v>99</v>
      </c>
      <c r="BC546" s="226">
        <f t="shared" si="220"/>
        <v>36</v>
      </c>
      <c r="BD546" s="226">
        <f t="shared" si="220"/>
        <v>52</v>
      </c>
      <c r="BE546" s="226">
        <f t="shared" si="220"/>
        <v>57</v>
      </c>
      <c r="BF546" s="226">
        <f t="shared" si="217"/>
        <v>68</v>
      </c>
      <c r="BG546" s="218">
        <f t="shared" si="217"/>
        <v>93</v>
      </c>
      <c r="BH546" s="218">
        <f t="shared" si="217"/>
        <v>101</v>
      </c>
      <c r="BI546" s="218">
        <f t="shared" si="217"/>
        <v>124</v>
      </c>
      <c r="BJ546" s="218">
        <f t="shared" si="211"/>
        <v>132</v>
      </c>
      <c r="BK546" s="226">
        <f t="shared" si="233"/>
        <v>0</v>
      </c>
      <c r="BL546" s="226">
        <f t="shared" si="233"/>
        <v>1</v>
      </c>
      <c r="BM546" s="226">
        <f t="shared" si="233"/>
        <v>2</v>
      </c>
      <c r="BN546" s="226">
        <f t="shared" si="233"/>
        <v>2</v>
      </c>
      <c r="BO546" s="227">
        <f t="shared" si="233"/>
        <v>4</v>
      </c>
      <c r="BP546" s="227">
        <f t="shared" si="233"/>
        <v>5</v>
      </c>
      <c r="BQ546" s="227">
        <f t="shared" si="233"/>
        <v>6</v>
      </c>
      <c r="BR546" s="227">
        <f t="shared" si="233"/>
        <v>5</v>
      </c>
      <c r="BS546" s="226">
        <v>0</v>
      </c>
      <c r="BT546" s="226">
        <v>1</v>
      </c>
      <c r="BU546" s="226">
        <v>2</v>
      </c>
      <c r="BV546" s="226">
        <v>2</v>
      </c>
      <c r="BW546" s="227">
        <v>4</v>
      </c>
      <c r="BX546" s="227">
        <v>5</v>
      </c>
      <c r="BY546" s="227">
        <v>6</v>
      </c>
      <c r="BZ546" s="227">
        <v>5</v>
      </c>
      <c r="CA546" s="226">
        <v>0</v>
      </c>
      <c r="CB546" s="226">
        <f>IFERROR(VLOOKUP($G546,[12]ITEM!$B$2:$AC$939,26,0),0)</f>
        <v>0</v>
      </c>
      <c r="CC546" s="226">
        <f>IFERROR(VLOOKUP($G546,[12]ITEM!$B$2:$AC$939,27,0),0)</f>
        <v>0</v>
      </c>
      <c r="CD546" s="226">
        <f>IFERROR(VLOOKUP($G546,[12]ITEM!$B$2:$AC$939,28,0),0)</f>
        <v>0</v>
      </c>
      <c r="CE546" s="227">
        <v>0</v>
      </c>
      <c r="CF546" s="227">
        <v>0</v>
      </c>
      <c r="CG546" s="227">
        <v>0</v>
      </c>
      <c r="CH546" s="227">
        <v>0</v>
      </c>
      <c r="CI546" s="375"/>
      <c r="CJ546" s="226">
        <f t="shared" si="214"/>
        <v>36</v>
      </c>
      <c r="CK546" s="226">
        <f t="shared" si="214"/>
        <v>36</v>
      </c>
      <c r="CL546" s="226">
        <f t="shared" si="214"/>
        <v>40</v>
      </c>
      <c r="CM546" s="226">
        <f t="shared" si="214"/>
        <v>46</v>
      </c>
      <c r="CN546" s="227">
        <f t="shared" si="214"/>
        <v>93</v>
      </c>
      <c r="CO546" s="227">
        <f t="shared" si="212"/>
        <v>102.3126466243924</v>
      </c>
      <c r="CP546" s="227">
        <f t="shared" si="212"/>
        <v>123.13173776956215</v>
      </c>
      <c r="CQ546" s="227">
        <f t="shared" si="212"/>
        <v>134.46975492508093</v>
      </c>
      <c r="CR546" s="226">
        <v>36</v>
      </c>
      <c r="CS546" s="226">
        <v>36</v>
      </c>
      <c r="CT546" s="226">
        <v>40</v>
      </c>
      <c r="CU546" s="226">
        <v>46</v>
      </c>
      <c r="CV546" s="227">
        <f t="shared" si="221"/>
        <v>89</v>
      </c>
      <c r="CW546" s="227">
        <f>CV546*(1+('[13]GROWTH (YoY)'!AR546/100))</f>
        <v>99.3126466243924</v>
      </c>
      <c r="CX546" s="227">
        <f>CW546*(1+('[13]GROWTH (YoY)'!AS546/100))</f>
        <v>119.13173776956215</v>
      </c>
      <c r="CY546" s="227">
        <f>CX546*(1+('[13]GROWTH (YoY)'!AT546/100))</f>
        <v>129.46975492508093</v>
      </c>
      <c r="CZ546" s="226">
        <v>0</v>
      </c>
      <c r="DA546" s="226">
        <v>0</v>
      </c>
      <c r="DB546" s="226">
        <v>0</v>
      </c>
      <c r="DC546" s="226">
        <v>0</v>
      </c>
      <c r="DD546" s="227">
        <v>4</v>
      </c>
      <c r="DE546" s="227">
        <v>3</v>
      </c>
      <c r="DF546" s="227">
        <v>4</v>
      </c>
      <c r="DG546" s="227">
        <v>5</v>
      </c>
      <c r="DH546" s="226">
        <v>0</v>
      </c>
      <c r="DI546" s="226">
        <v>0</v>
      </c>
      <c r="DJ546" s="226">
        <v>0</v>
      </c>
      <c r="DK546" s="226">
        <v>0</v>
      </c>
      <c r="DL546" s="227">
        <v>0</v>
      </c>
      <c r="DM546" s="227">
        <v>0</v>
      </c>
      <c r="DN546" s="227">
        <v>0</v>
      </c>
      <c r="DO546" s="227">
        <v>0</v>
      </c>
      <c r="DP546" s="376">
        <f t="shared" si="213"/>
        <v>0</v>
      </c>
      <c r="DQ546" s="226">
        <f t="shared" si="213"/>
        <v>16</v>
      </c>
      <c r="DR546" s="226">
        <f t="shared" si="213"/>
        <v>17</v>
      </c>
      <c r="DS546" s="226">
        <f t="shared" si="210"/>
        <v>22</v>
      </c>
      <c r="DT546" s="227">
        <f t="shared" ref="DS546:DW597" si="234">BG546-CN546</f>
        <v>0</v>
      </c>
      <c r="DU546" s="227">
        <f t="shared" si="234"/>
        <v>-1.3126466243924</v>
      </c>
      <c r="DV546" s="227">
        <f t="shared" si="234"/>
        <v>0.86826223043784978</v>
      </c>
      <c r="DW546" s="227">
        <f t="shared" si="234"/>
        <v>-2.4697549250809345</v>
      </c>
      <c r="DX546" s="377">
        <f t="shared" si="216"/>
        <v>0.79276315789473684</v>
      </c>
      <c r="DY546" s="377">
        <f t="shared" si="216"/>
        <v>0.79254079254079257</v>
      </c>
      <c r="DZ546" s="377">
        <f t="shared" si="216"/>
        <v>0.79331941544885176</v>
      </c>
      <c r="EA546" s="377">
        <f t="shared" si="216"/>
        <v>0.79396092362344584</v>
      </c>
      <c r="EB546" s="378">
        <f t="shared" si="216"/>
        <v>0.55494505494505497</v>
      </c>
      <c r="EC546" s="378">
        <f t="shared" si="215"/>
        <v>0.55418719211822665</v>
      </c>
      <c r="ED546" s="378">
        <f t="shared" si="215"/>
        <v>0.54488517745302711</v>
      </c>
      <c r="EE546" s="378">
        <f t="shared" si="215"/>
        <v>0.54440154440154442</v>
      </c>
      <c r="EG546" s="226">
        <v>304</v>
      </c>
      <c r="EH546" s="226">
        <v>242</v>
      </c>
      <c r="EI546" s="226">
        <v>61</v>
      </c>
      <c r="EJ546" s="226">
        <v>26</v>
      </c>
      <c r="EK546" s="226">
        <v>97</v>
      </c>
      <c r="EL546" s="226">
        <v>1881</v>
      </c>
      <c r="EM546" s="226">
        <v>1860</v>
      </c>
      <c r="EN546" s="379">
        <f t="shared" si="222"/>
        <v>0.79605263157894735</v>
      </c>
      <c r="EO546" s="226">
        <f t="shared" si="223"/>
        <v>42.622950819672127</v>
      </c>
      <c r="EP546" s="379">
        <f t="shared" si="224"/>
        <v>0.31907894736842107</v>
      </c>
      <c r="EQ546" s="226">
        <f t="shared" si="225"/>
        <v>51568.314726209464</v>
      </c>
      <c r="ER546" s="226">
        <f t="shared" si="226"/>
        <v>1164.8745519713261</v>
      </c>
      <c r="ES546" s="292"/>
      <c r="ET546" s="227">
        <v>515</v>
      </c>
      <c r="EU546" s="227">
        <v>279</v>
      </c>
      <c r="EV546" s="227">
        <v>236</v>
      </c>
      <c r="EW546" s="227">
        <v>93</v>
      </c>
      <c r="EX546" s="227">
        <v>61</v>
      </c>
      <c r="EY546" s="227">
        <v>4500</v>
      </c>
      <c r="EZ546" s="227">
        <v>4478</v>
      </c>
      <c r="FA546" s="380">
        <f t="shared" si="228"/>
        <v>0.54174757281553398</v>
      </c>
      <c r="FB546" s="228">
        <f t="shared" si="229"/>
        <v>39.406779661016948</v>
      </c>
      <c r="FC546" s="380">
        <f t="shared" si="230"/>
        <v>0.11844660194174757</v>
      </c>
      <c r="FD546" s="227">
        <f t="shared" si="231"/>
        <v>13555.555555555555</v>
      </c>
      <c r="FE546" s="227">
        <f t="shared" si="232"/>
        <v>1730.6833407771328</v>
      </c>
      <c r="FF546" s="227">
        <v>236</v>
      </c>
      <c r="FG546" s="228">
        <f t="shared" si="227"/>
        <v>39.83050847457627</v>
      </c>
      <c r="FH546" s="227">
        <v>94</v>
      </c>
      <c r="FI546" s="227">
        <v>236</v>
      </c>
      <c r="FJ546" s="227">
        <v>1</v>
      </c>
      <c r="FK546" s="227">
        <f t="shared" si="218"/>
        <v>141</v>
      </c>
      <c r="FL546" s="227">
        <v>132</v>
      </c>
      <c r="FM546" s="227">
        <f t="shared" si="219"/>
        <v>9</v>
      </c>
      <c r="FZ546" s="229"/>
      <c r="GA546" s="229"/>
      <c r="GB546" s="229"/>
      <c r="GC546" s="229"/>
      <c r="GD546" s="229"/>
    </row>
    <row r="547" spans="1:186" s="368" customFormat="1">
      <c r="A547" s="287" t="s">
        <v>1339</v>
      </c>
      <c r="B547" s="369" t="s">
        <v>1340</v>
      </c>
      <c r="C547" s="287" t="s">
        <v>1353</v>
      </c>
      <c r="D547" s="287" t="s">
        <v>3126</v>
      </c>
      <c r="E547" s="369" t="s">
        <v>1354</v>
      </c>
      <c r="F547" s="287">
        <v>544</v>
      </c>
      <c r="G547" s="392" t="s">
        <v>1361</v>
      </c>
      <c r="H547" s="392" t="s">
        <v>1362</v>
      </c>
      <c r="I547" s="409" t="s">
        <v>1345</v>
      </c>
      <c r="J547" s="371" t="s">
        <v>1346</v>
      </c>
      <c r="K547" s="409" t="s">
        <v>777</v>
      </c>
      <c r="L547" s="371" t="s">
        <v>1346</v>
      </c>
      <c r="M547" s="371" t="s">
        <v>3124</v>
      </c>
      <c r="N547" s="372">
        <v>1</v>
      </c>
      <c r="O547" s="373">
        <v>75</v>
      </c>
      <c r="P547" s="373">
        <v>108</v>
      </c>
      <c r="Q547" s="373">
        <v>120</v>
      </c>
      <c r="R547" s="373">
        <v>142</v>
      </c>
      <c r="S547" s="374">
        <v>1</v>
      </c>
      <c r="T547" s="374">
        <v>1</v>
      </c>
      <c r="U547" s="374">
        <v>2</v>
      </c>
      <c r="V547" s="374">
        <v>2</v>
      </c>
      <c r="W547" s="373">
        <v>52</v>
      </c>
      <c r="X547" s="373">
        <v>75</v>
      </c>
      <c r="Y547" s="373">
        <v>83</v>
      </c>
      <c r="Z547" s="373">
        <v>98</v>
      </c>
      <c r="AA547" s="374">
        <v>1</v>
      </c>
      <c r="AB547" s="374">
        <v>1</v>
      </c>
      <c r="AC547" s="374">
        <v>1</v>
      </c>
      <c r="AD547" s="374">
        <v>1</v>
      </c>
      <c r="AE547" s="373">
        <v>2</v>
      </c>
      <c r="AF547" s="373">
        <v>2</v>
      </c>
      <c r="AG547" s="373">
        <v>2</v>
      </c>
      <c r="AH547" s="373">
        <v>2</v>
      </c>
      <c r="AI547" s="374">
        <v>0</v>
      </c>
      <c r="AJ547" s="374">
        <v>0</v>
      </c>
      <c r="AK547" s="374">
        <v>0</v>
      </c>
      <c r="AL547" s="374">
        <v>0</v>
      </c>
      <c r="AM547" s="226">
        <v>23</v>
      </c>
      <c r="AN547" s="226">
        <v>33</v>
      </c>
      <c r="AO547" s="226">
        <v>37</v>
      </c>
      <c r="AP547" s="226">
        <v>44</v>
      </c>
      <c r="AQ547" s="227">
        <v>1</v>
      </c>
      <c r="AR547" s="227">
        <v>1</v>
      </c>
      <c r="AS547" s="227">
        <v>1</v>
      </c>
      <c r="AT547" s="227">
        <v>1</v>
      </c>
      <c r="AU547" s="226">
        <v>5</v>
      </c>
      <c r="AV547" s="226">
        <v>7</v>
      </c>
      <c r="AW547" s="226">
        <v>8</v>
      </c>
      <c r="AX547" s="226">
        <v>9</v>
      </c>
      <c r="AY547" s="230">
        <v>0.12</v>
      </c>
      <c r="AZ547" s="230">
        <v>0.13</v>
      </c>
      <c r="BA547" s="230">
        <v>0.16</v>
      </c>
      <c r="BB547" s="230">
        <v>0.17</v>
      </c>
      <c r="BC547" s="226">
        <f t="shared" si="220"/>
        <v>19</v>
      </c>
      <c r="BD547" s="226">
        <f t="shared" si="220"/>
        <v>25</v>
      </c>
      <c r="BE547" s="226">
        <f t="shared" si="220"/>
        <v>27</v>
      </c>
      <c r="BF547" s="226">
        <f t="shared" si="217"/>
        <v>33</v>
      </c>
      <c r="BG547" s="218">
        <f t="shared" si="217"/>
        <v>0.88</v>
      </c>
      <c r="BH547" s="218">
        <f t="shared" si="217"/>
        <v>0.87</v>
      </c>
      <c r="BI547" s="218">
        <f t="shared" si="217"/>
        <v>0.84</v>
      </c>
      <c r="BJ547" s="218">
        <f t="shared" si="211"/>
        <v>0.83</v>
      </c>
      <c r="BK547" s="226">
        <f t="shared" si="233"/>
        <v>-1</v>
      </c>
      <c r="BL547" s="226">
        <f t="shared" si="233"/>
        <v>1</v>
      </c>
      <c r="BM547" s="226">
        <f t="shared" si="233"/>
        <v>2</v>
      </c>
      <c r="BN547" s="226">
        <f t="shared" si="233"/>
        <v>2</v>
      </c>
      <c r="BO547" s="227">
        <f t="shared" si="233"/>
        <v>0</v>
      </c>
      <c r="BP547" s="227">
        <f t="shared" si="233"/>
        <v>0</v>
      </c>
      <c r="BQ547" s="227">
        <f t="shared" si="233"/>
        <v>0</v>
      </c>
      <c r="BR547" s="227">
        <f t="shared" si="233"/>
        <v>0</v>
      </c>
      <c r="BS547" s="226">
        <v>0</v>
      </c>
      <c r="BT547" s="226">
        <v>1</v>
      </c>
      <c r="BU547" s="226">
        <v>2</v>
      </c>
      <c r="BV547" s="226">
        <v>2</v>
      </c>
      <c r="BW547" s="227">
        <v>0</v>
      </c>
      <c r="BX547" s="227">
        <v>0</v>
      </c>
      <c r="BY547" s="227">
        <v>0</v>
      </c>
      <c r="BZ547" s="227">
        <v>0</v>
      </c>
      <c r="CA547" s="226">
        <v>1</v>
      </c>
      <c r="CB547" s="226">
        <f>IFERROR(VLOOKUP($G547,[12]ITEM!$B$2:$AC$939,26,0),0)</f>
        <v>0</v>
      </c>
      <c r="CC547" s="226">
        <f>IFERROR(VLOOKUP($G547,[12]ITEM!$B$2:$AC$939,27,0),0)</f>
        <v>0</v>
      </c>
      <c r="CD547" s="226">
        <f>IFERROR(VLOOKUP($G547,[12]ITEM!$B$2:$AC$939,28,0),0)</f>
        <v>0</v>
      </c>
      <c r="CE547" s="227">
        <v>0</v>
      </c>
      <c r="CF547" s="227">
        <v>0</v>
      </c>
      <c r="CG547" s="227">
        <v>0</v>
      </c>
      <c r="CH547" s="227">
        <v>0</v>
      </c>
      <c r="CI547" s="375"/>
      <c r="CJ547" s="226">
        <f t="shared" si="214"/>
        <v>20</v>
      </c>
      <c r="CK547" s="226">
        <f t="shared" si="214"/>
        <v>23</v>
      </c>
      <c r="CL547" s="226">
        <f t="shared" si="214"/>
        <v>16</v>
      </c>
      <c r="CM547" s="226">
        <f t="shared" si="214"/>
        <v>41</v>
      </c>
      <c r="CN547" s="227">
        <f t="shared" si="214"/>
        <v>0.88000000000000078</v>
      </c>
      <c r="CO547" s="227">
        <f t="shared" si="212"/>
        <v>-7.2404764246637985</v>
      </c>
      <c r="CP547" s="227">
        <f t="shared" si="212"/>
        <v>15.345663207987155</v>
      </c>
      <c r="CQ547" s="227">
        <f t="shared" si="212"/>
        <v>15.841699612927384</v>
      </c>
      <c r="CR547" s="226">
        <v>5</v>
      </c>
      <c r="CS547" s="226">
        <v>5</v>
      </c>
      <c r="CT547" s="226">
        <v>5</v>
      </c>
      <c r="CU547" s="226">
        <v>6</v>
      </c>
      <c r="CV547" s="227">
        <f t="shared" si="221"/>
        <v>-8.1199999999999992</v>
      </c>
      <c r="CW547" s="227">
        <f>CV547*(1+('[13]GROWTH (YoY)'!AR547/100))</f>
        <v>-9.2404764246637985</v>
      </c>
      <c r="CX547" s="227">
        <f>CW547*(1+('[13]GROWTH (YoY)'!AS547/100))</f>
        <v>-10.654336792012845</v>
      </c>
      <c r="CY547" s="227">
        <f>CX547*(1+('[13]GROWTH (YoY)'!AT547/100))</f>
        <v>-11.158300387072616</v>
      </c>
      <c r="CZ547" s="226">
        <v>7</v>
      </c>
      <c r="DA547" s="226">
        <v>9</v>
      </c>
      <c r="DB547" s="226">
        <v>9</v>
      </c>
      <c r="DC547" s="226">
        <v>9</v>
      </c>
      <c r="DD547" s="227">
        <v>0</v>
      </c>
      <c r="DE547" s="227">
        <v>0</v>
      </c>
      <c r="DF547" s="227">
        <v>0</v>
      </c>
      <c r="DG547" s="227">
        <v>0</v>
      </c>
      <c r="DH547" s="226">
        <v>8</v>
      </c>
      <c r="DI547" s="226">
        <v>9</v>
      </c>
      <c r="DJ547" s="226">
        <v>2</v>
      </c>
      <c r="DK547" s="226">
        <v>26</v>
      </c>
      <c r="DL547" s="227">
        <v>9</v>
      </c>
      <c r="DM547" s="227">
        <v>2</v>
      </c>
      <c r="DN547" s="227">
        <v>26</v>
      </c>
      <c r="DO547" s="227">
        <v>27</v>
      </c>
      <c r="DP547" s="376">
        <f t="shared" si="213"/>
        <v>-1</v>
      </c>
      <c r="DQ547" s="226">
        <f t="shared" si="213"/>
        <v>2</v>
      </c>
      <c r="DR547" s="226">
        <f t="shared" si="213"/>
        <v>11</v>
      </c>
      <c r="DS547" s="226">
        <f t="shared" si="234"/>
        <v>-8</v>
      </c>
      <c r="DT547" s="227">
        <f t="shared" si="234"/>
        <v>0</v>
      </c>
      <c r="DU547" s="227">
        <f t="shared" si="234"/>
        <v>8.1104764246637977</v>
      </c>
      <c r="DV547" s="227">
        <f t="shared" si="234"/>
        <v>-14.505663207987155</v>
      </c>
      <c r="DW547" s="227">
        <f t="shared" si="234"/>
        <v>-15.011699612927384</v>
      </c>
      <c r="DX547" s="377">
        <f t="shared" si="216"/>
        <v>0.69333333333333336</v>
      </c>
      <c r="DY547" s="377">
        <f t="shared" si="216"/>
        <v>0.69444444444444442</v>
      </c>
      <c r="DZ547" s="377">
        <f t="shared" si="216"/>
        <v>0.69166666666666665</v>
      </c>
      <c r="EA547" s="377">
        <f t="shared" si="216"/>
        <v>0.6901408450704225</v>
      </c>
      <c r="EB547" s="378">
        <f t="shared" si="216"/>
        <v>1</v>
      </c>
      <c r="EC547" s="378">
        <f t="shared" si="215"/>
        <v>1</v>
      </c>
      <c r="ED547" s="378">
        <f t="shared" si="215"/>
        <v>0.5</v>
      </c>
      <c r="EE547" s="378">
        <f t="shared" si="215"/>
        <v>0.5</v>
      </c>
      <c r="EG547" s="226">
        <v>75</v>
      </c>
      <c r="EH547" s="226">
        <v>52</v>
      </c>
      <c r="EI547" s="226">
        <v>23</v>
      </c>
      <c r="EJ547" s="226">
        <v>5</v>
      </c>
      <c r="EK547" s="226">
        <v>32</v>
      </c>
      <c r="EL547" s="226">
        <v>257</v>
      </c>
      <c r="EM547" s="226">
        <v>244</v>
      </c>
      <c r="EN547" s="379">
        <f t="shared" si="222"/>
        <v>0.69333333333333336</v>
      </c>
      <c r="EO547" s="226">
        <f t="shared" si="223"/>
        <v>21.739130434782609</v>
      </c>
      <c r="EP547" s="379">
        <f t="shared" si="224"/>
        <v>0.42666666666666669</v>
      </c>
      <c r="EQ547" s="226">
        <f t="shared" si="225"/>
        <v>124513.6186770428</v>
      </c>
      <c r="ER547" s="226">
        <f t="shared" si="226"/>
        <v>1707.6502732240435</v>
      </c>
      <c r="ES547" s="292"/>
      <c r="ET547" s="227">
        <v>2</v>
      </c>
      <c r="EU547" s="227">
        <v>1</v>
      </c>
      <c r="EV547" s="227">
        <v>1</v>
      </c>
      <c r="EW547" s="227">
        <v>0</v>
      </c>
      <c r="EX547" s="227">
        <v>1</v>
      </c>
      <c r="EY547" s="227">
        <v>27</v>
      </c>
      <c r="EZ547" s="227">
        <v>21</v>
      </c>
      <c r="FA547" s="380">
        <f t="shared" si="228"/>
        <v>0.5</v>
      </c>
      <c r="FB547" s="228">
        <f t="shared" si="229"/>
        <v>0</v>
      </c>
      <c r="FC547" s="380">
        <f t="shared" si="230"/>
        <v>0.5</v>
      </c>
      <c r="FD547" s="227">
        <f t="shared" si="231"/>
        <v>37037.037037037036</v>
      </c>
      <c r="FE547" s="227">
        <f t="shared" si="232"/>
        <v>0</v>
      </c>
      <c r="FF547" s="227">
        <v>1</v>
      </c>
      <c r="FG547" s="228">
        <f t="shared" si="227"/>
        <v>0</v>
      </c>
      <c r="FH547" s="227">
        <v>0</v>
      </c>
      <c r="FI547" s="227">
        <v>1</v>
      </c>
      <c r="FJ547" s="227">
        <v>0</v>
      </c>
      <c r="FK547" s="227">
        <f t="shared" si="218"/>
        <v>1</v>
      </c>
      <c r="FL547" s="227">
        <v>0</v>
      </c>
      <c r="FM547" s="227">
        <f t="shared" si="219"/>
        <v>1</v>
      </c>
      <c r="FZ547" s="229"/>
      <c r="GA547" s="229"/>
      <c r="GB547" s="229"/>
      <c r="GC547" s="229"/>
      <c r="GD547" s="229"/>
    </row>
    <row r="548" spans="1:186" s="368" customFormat="1">
      <c r="A548" s="287" t="s">
        <v>1339</v>
      </c>
      <c r="B548" s="369" t="s">
        <v>1340</v>
      </c>
      <c r="C548" s="287" t="s">
        <v>1353</v>
      </c>
      <c r="D548" s="287" t="s">
        <v>3126</v>
      </c>
      <c r="E548" s="369" t="s">
        <v>1354</v>
      </c>
      <c r="F548" s="287">
        <v>545</v>
      </c>
      <c r="G548" s="392" t="s">
        <v>1363</v>
      </c>
      <c r="H548" s="392" t="s">
        <v>1364</v>
      </c>
      <c r="I548" s="409" t="s">
        <v>1345</v>
      </c>
      <c r="J548" s="371" t="s">
        <v>1346</v>
      </c>
      <c r="K548" s="409" t="s">
        <v>777</v>
      </c>
      <c r="L548" s="371" t="s">
        <v>1346</v>
      </c>
      <c r="M548" s="371" t="s">
        <v>3124</v>
      </c>
      <c r="N548" s="372">
        <v>1</v>
      </c>
      <c r="O548" s="373">
        <v>4</v>
      </c>
      <c r="P548" s="373">
        <v>5</v>
      </c>
      <c r="Q548" s="373">
        <v>6</v>
      </c>
      <c r="R548" s="373">
        <v>7</v>
      </c>
      <c r="S548" s="374">
        <v>4</v>
      </c>
      <c r="T548" s="374">
        <v>4</v>
      </c>
      <c r="U548" s="374">
        <v>5</v>
      </c>
      <c r="V548" s="374">
        <v>5</v>
      </c>
      <c r="W548" s="373">
        <v>3</v>
      </c>
      <c r="X548" s="373">
        <v>4</v>
      </c>
      <c r="Y548" s="373">
        <v>5</v>
      </c>
      <c r="Z548" s="373">
        <v>6</v>
      </c>
      <c r="AA548" s="374">
        <v>3</v>
      </c>
      <c r="AB548" s="374">
        <v>4</v>
      </c>
      <c r="AC548" s="374">
        <v>4</v>
      </c>
      <c r="AD548" s="374">
        <v>4</v>
      </c>
      <c r="AE548" s="373">
        <v>0</v>
      </c>
      <c r="AF548" s="373">
        <v>0</v>
      </c>
      <c r="AG548" s="373">
        <v>0</v>
      </c>
      <c r="AH548" s="373">
        <v>0</v>
      </c>
      <c r="AI548" s="374">
        <v>0</v>
      </c>
      <c r="AJ548" s="374">
        <v>0</v>
      </c>
      <c r="AK548" s="374">
        <v>0</v>
      </c>
      <c r="AL548" s="374">
        <v>0</v>
      </c>
      <c r="AM548" s="226">
        <v>1</v>
      </c>
      <c r="AN548" s="226">
        <v>1</v>
      </c>
      <c r="AO548" s="226">
        <v>1</v>
      </c>
      <c r="AP548" s="226">
        <v>1</v>
      </c>
      <c r="AQ548" s="227">
        <v>0</v>
      </c>
      <c r="AR548" s="227">
        <v>1</v>
      </c>
      <c r="AS548" s="227">
        <v>1</v>
      </c>
      <c r="AT548" s="227">
        <v>1</v>
      </c>
      <c r="AU548" s="226">
        <v>0</v>
      </c>
      <c r="AV548" s="226">
        <v>0</v>
      </c>
      <c r="AW548" s="226">
        <v>0</v>
      </c>
      <c r="AX548" s="226">
        <v>0</v>
      </c>
      <c r="AY548" s="230">
        <v>0.19</v>
      </c>
      <c r="AZ548" s="230">
        <v>0.22</v>
      </c>
      <c r="BA548" s="230">
        <v>0.26</v>
      </c>
      <c r="BB548" s="230">
        <v>0.39</v>
      </c>
      <c r="BC548" s="226">
        <f t="shared" si="220"/>
        <v>1</v>
      </c>
      <c r="BD548" s="226">
        <f t="shared" si="220"/>
        <v>0</v>
      </c>
      <c r="BE548" s="226">
        <f t="shared" si="220"/>
        <v>-1</v>
      </c>
      <c r="BF548" s="226">
        <f t="shared" si="217"/>
        <v>-1</v>
      </c>
      <c r="BG548" s="218">
        <f t="shared" si="217"/>
        <v>-0.19</v>
      </c>
      <c r="BH548" s="218">
        <f t="shared" si="217"/>
        <v>0.78</v>
      </c>
      <c r="BI548" s="218">
        <f t="shared" si="217"/>
        <v>0.74</v>
      </c>
      <c r="BJ548" s="218">
        <f t="shared" si="211"/>
        <v>0.61</v>
      </c>
      <c r="BK548" s="226">
        <f t="shared" si="233"/>
        <v>0</v>
      </c>
      <c r="BL548" s="226">
        <f t="shared" si="233"/>
        <v>1</v>
      </c>
      <c r="BM548" s="226">
        <f t="shared" si="233"/>
        <v>2</v>
      </c>
      <c r="BN548" s="226">
        <f t="shared" si="233"/>
        <v>2</v>
      </c>
      <c r="BO548" s="227">
        <f t="shared" si="233"/>
        <v>0</v>
      </c>
      <c r="BP548" s="227">
        <f t="shared" si="233"/>
        <v>0</v>
      </c>
      <c r="BQ548" s="227">
        <f t="shared" si="233"/>
        <v>0</v>
      </c>
      <c r="BR548" s="227">
        <f t="shared" si="233"/>
        <v>0</v>
      </c>
      <c r="BS548" s="226">
        <v>0</v>
      </c>
      <c r="BT548" s="226">
        <v>1</v>
      </c>
      <c r="BU548" s="226">
        <v>2</v>
      </c>
      <c r="BV548" s="226">
        <v>2</v>
      </c>
      <c r="BW548" s="227">
        <v>0</v>
      </c>
      <c r="BX548" s="227">
        <v>0</v>
      </c>
      <c r="BY548" s="227">
        <v>0</v>
      </c>
      <c r="BZ548" s="227">
        <v>0</v>
      </c>
      <c r="CA548" s="226">
        <v>0</v>
      </c>
      <c r="CB548" s="226">
        <f>IFERROR(VLOOKUP($G548,[12]ITEM!$B$2:$AC$939,26,0),0)</f>
        <v>0</v>
      </c>
      <c r="CC548" s="226">
        <f>IFERROR(VLOOKUP($G548,[12]ITEM!$B$2:$AC$939,27,0),0)</f>
        <v>0</v>
      </c>
      <c r="CD548" s="226">
        <f>IFERROR(VLOOKUP($G548,[12]ITEM!$B$2:$AC$939,28,0),0)</f>
        <v>0</v>
      </c>
      <c r="CE548" s="227">
        <v>0</v>
      </c>
      <c r="CF548" s="227">
        <v>0</v>
      </c>
      <c r="CG548" s="227">
        <v>0</v>
      </c>
      <c r="CH548" s="227">
        <v>0</v>
      </c>
      <c r="CI548" s="375"/>
      <c r="CJ548" s="226">
        <f t="shared" si="214"/>
        <v>0</v>
      </c>
      <c r="CK548" s="226">
        <f t="shared" si="214"/>
        <v>0</v>
      </c>
      <c r="CL548" s="226">
        <f t="shared" si="214"/>
        <v>0</v>
      </c>
      <c r="CM548" s="226">
        <f t="shared" si="214"/>
        <v>0</v>
      </c>
      <c r="CN548" s="227">
        <f t="shared" si="214"/>
        <v>-0.19</v>
      </c>
      <c r="CO548" s="227">
        <f t="shared" si="212"/>
        <v>-0.21484424410820843</v>
      </c>
      <c r="CP548" s="227">
        <f t="shared" si="212"/>
        <v>-0.26046266225413323</v>
      </c>
      <c r="CQ548" s="227">
        <f t="shared" si="212"/>
        <v>-0.38344405109405622</v>
      </c>
      <c r="CR548" s="226">
        <v>0</v>
      </c>
      <c r="CS548" s="226">
        <v>0</v>
      </c>
      <c r="CT548" s="226">
        <v>0</v>
      </c>
      <c r="CU548" s="226">
        <v>0</v>
      </c>
      <c r="CV548" s="227">
        <f t="shared" si="221"/>
        <v>-0.19</v>
      </c>
      <c r="CW548" s="227">
        <f>CV548*(1+('[13]GROWTH (YoY)'!AR548/100))</f>
        <v>-0.21484424410820843</v>
      </c>
      <c r="CX548" s="227">
        <f>CW548*(1+('[13]GROWTH (YoY)'!AS548/100))</f>
        <v>-0.26046266225413323</v>
      </c>
      <c r="CY548" s="227">
        <f>CX548*(1+('[13]GROWTH (YoY)'!AT548/100))</f>
        <v>-0.38344405109405622</v>
      </c>
      <c r="CZ548" s="226">
        <v>0</v>
      </c>
      <c r="DA548" s="226">
        <v>0</v>
      </c>
      <c r="DB548" s="226">
        <v>0</v>
      </c>
      <c r="DC548" s="226">
        <v>0</v>
      </c>
      <c r="DD548" s="227">
        <v>0</v>
      </c>
      <c r="DE548" s="227">
        <v>0</v>
      </c>
      <c r="DF548" s="227">
        <v>0</v>
      </c>
      <c r="DG548" s="227">
        <v>0</v>
      </c>
      <c r="DH548" s="226">
        <v>0</v>
      </c>
      <c r="DI548" s="226">
        <v>0</v>
      </c>
      <c r="DJ548" s="226">
        <v>0</v>
      </c>
      <c r="DK548" s="226">
        <v>0</v>
      </c>
      <c r="DL548" s="227">
        <v>0</v>
      </c>
      <c r="DM548" s="227">
        <v>0</v>
      </c>
      <c r="DN548" s="227">
        <v>0</v>
      </c>
      <c r="DO548" s="227">
        <v>0</v>
      </c>
      <c r="DP548" s="376">
        <f t="shared" si="213"/>
        <v>1</v>
      </c>
      <c r="DQ548" s="226">
        <f t="shared" si="213"/>
        <v>0</v>
      </c>
      <c r="DR548" s="226">
        <f t="shared" si="213"/>
        <v>-1</v>
      </c>
      <c r="DS548" s="226">
        <f t="shared" si="234"/>
        <v>-1</v>
      </c>
      <c r="DT548" s="227">
        <f t="shared" si="234"/>
        <v>0</v>
      </c>
      <c r="DU548" s="227">
        <f t="shared" si="234"/>
        <v>0.99484424410820849</v>
      </c>
      <c r="DV548" s="227">
        <f t="shared" si="234"/>
        <v>1.0004626622541333</v>
      </c>
      <c r="DW548" s="227">
        <f t="shared" si="234"/>
        <v>0.9934440510940562</v>
      </c>
      <c r="DX548" s="377">
        <f t="shared" si="216"/>
        <v>0.75</v>
      </c>
      <c r="DY548" s="377">
        <f t="shared" si="216"/>
        <v>0.8</v>
      </c>
      <c r="DZ548" s="377">
        <f t="shared" si="216"/>
        <v>0.83333333333333337</v>
      </c>
      <c r="EA548" s="377">
        <f t="shared" si="216"/>
        <v>0.8571428571428571</v>
      </c>
      <c r="EB548" s="378">
        <f t="shared" si="216"/>
        <v>0.75</v>
      </c>
      <c r="EC548" s="378">
        <f t="shared" si="215"/>
        <v>1</v>
      </c>
      <c r="ED548" s="378">
        <f t="shared" si="215"/>
        <v>0.8</v>
      </c>
      <c r="EE548" s="378">
        <f t="shared" si="215"/>
        <v>0.8</v>
      </c>
      <c r="EG548" s="226">
        <v>3</v>
      </c>
      <c r="EH548" s="226">
        <v>1</v>
      </c>
      <c r="EI548" s="226">
        <v>2</v>
      </c>
      <c r="EJ548" s="226">
        <v>1</v>
      </c>
      <c r="EK548" s="226">
        <v>2</v>
      </c>
      <c r="EL548" s="226">
        <v>27</v>
      </c>
      <c r="EM548" s="226">
        <v>27</v>
      </c>
      <c r="EN548" s="379">
        <f t="shared" si="222"/>
        <v>0.33333333333333331</v>
      </c>
      <c r="EO548" s="226">
        <f t="shared" si="223"/>
        <v>50</v>
      </c>
      <c r="EP548" s="379">
        <f t="shared" si="224"/>
        <v>0.66666666666666663</v>
      </c>
      <c r="EQ548" s="226">
        <f t="shared" si="225"/>
        <v>74074.074074074073</v>
      </c>
      <c r="ER548" s="226">
        <f t="shared" si="226"/>
        <v>3086.4197530864199</v>
      </c>
      <c r="ES548" s="292"/>
      <c r="ET548" s="227"/>
      <c r="EU548" s="227"/>
      <c r="EV548" s="227"/>
      <c r="EW548" s="227"/>
      <c r="EX548" s="227"/>
      <c r="EY548" s="227" t="s">
        <v>2805</v>
      </c>
      <c r="EZ548" s="227" t="s">
        <v>2805</v>
      </c>
      <c r="FA548" s="380">
        <f t="shared" si="228"/>
        <v>0</v>
      </c>
      <c r="FB548" s="228">
        <f t="shared" si="229"/>
        <v>0</v>
      </c>
      <c r="FC548" s="380">
        <f t="shared" si="230"/>
        <v>0</v>
      </c>
      <c r="FD548" s="227">
        <f t="shared" si="231"/>
        <v>0</v>
      </c>
      <c r="FE548" s="227">
        <f t="shared" si="232"/>
        <v>0</v>
      </c>
      <c r="FF548" s="227">
        <v>0</v>
      </c>
      <c r="FG548" s="228">
        <f t="shared" si="227"/>
        <v>0</v>
      </c>
      <c r="FH548" s="227">
        <v>0</v>
      </c>
      <c r="FI548" s="227">
        <v>0</v>
      </c>
      <c r="FJ548" s="227">
        <v>0</v>
      </c>
      <c r="FK548" s="227">
        <f t="shared" si="218"/>
        <v>0</v>
      </c>
      <c r="FL548" s="227">
        <v>0</v>
      </c>
      <c r="FM548" s="227">
        <f t="shared" si="219"/>
        <v>0</v>
      </c>
      <c r="FZ548" s="229"/>
      <c r="GA548" s="229"/>
      <c r="GB548" s="229"/>
      <c r="GC548" s="229"/>
      <c r="GD548" s="229"/>
    </row>
    <row r="549" spans="1:186" s="368" customFormat="1">
      <c r="A549" s="287" t="s">
        <v>1339</v>
      </c>
      <c r="B549" s="369" t="s">
        <v>1340</v>
      </c>
      <c r="C549" s="287" t="s">
        <v>1353</v>
      </c>
      <c r="D549" s="287" t="s">
        <v>3126</v>
      </c>
      <c r="E549" s="369" t="s">
        <v>1354</v>
      </c>
      <c r="F549" s="287">
        <v>546</v>
      </c>
      <c r="G549" s="392" t="s">
        <v>1365</v>
      </c>
      <c r="H549" s="392" t="s">
        <v>1366</v>
      </c>
      <c r="I549" s="409" t="s">
        <v>1345</v>
      </c>
      <c r="J549" s="371" t="s">
        <v>1346</v>
      </c>
      <c r="K549" s="409" t="s">
        <v>777</v>
      </c>
      <c r="L549" s="371" t="s">
        <v>1346</v>
      </c>
      <c r="M549" s="371" t="s">
        <v>3124</v>
      </c>
      <c r="N549" s="372">
        <v>1</v>
      </c>
      <c r="O549" s="373">
        <v>28</v>
      </c>
      <c r="P549" s="373">
        <v>40</v>
      </c>
      <c r="Q549" s="373">
        <v>45</v>
      </c>
      <c r="R549" s="373">
        <v>53</v>
      </c>
      <c r="S549" s="374">
        <v>48</v>
      </c>
      <c r="T549" s="374">
        <v>54</v>
      </c>
      <c r="U549" s="374">
        <v>64</v>
      </c>
      <c r="V549" s="374">
        <v>69</v>
      </c>
      <c r="W549" s="373">
        <v>24</v>
      </c>
      <c r="X549" s="373">
        <v>35</v>
      </c>
      <c r="Y549" s="373">
        <v>39</v>
      </c>
      <c r="Z549" s="373">
        <v>46</v>
      </c>
      <c r="AA549" s="374">
        <v>36</v>
      </c>
      <c r="AB549" s="374">
        <v>40</v>
      </c>
      <c r="AC549" s="374">
        <v>47</v>
      </c>
      <c r="AD549" s="374">
        <v>50</v>
      </c>
      <c r="AE549" s="373">
        <v>0</v>
      </c>
      <c r="AF549" s="373">
        <v>0</v>
      </c>
      <c r="AG549" s="373">
        <v>0</v>
      </c>
      <c r="AH549" s="373">
        <v>0</v>
      </c>
      <c r="AI549" s="374">
        <v>0</v>
      </c>
      <c r="AJ549" s="374">
        <v>0</v>
      </c>
      <c r="AK549" s="374">
        <v>0</v>
      </c>
      <c r="AL549" s="374">
        <v>0</v>
      </c>
      <c r="AM549" s="226">
        <v>4</v>
      </c>
      <c r="AN549" s="226">
        <v>6</v>
      </c>
      <c r="AO549" s="226">
        <v>6</v>
      </c>
      <c r="AP549" s="226">
        <v>7</v>
      </c>
      <c r="AQ549" s="227">
        <v>13</v>
      </c>
      <c r="AR549" s="227">
        <v>14</v>
      </c>
      <c r="AS549" s="227">
        <v>17</v>
      </c>
      <c r="AT549" s="227">
        <v>20</v>
      </c>
      <c r="AU549" s="226">
        <v>2</v>
      </c>
      <c r="AV549" s="226">
        <v>3</v>
      </c>
      <c r="AW549" s="226">
        <v>3</v>
      </c>
      <c r="AX549" s="226">
        <v>3</v>
      </c>
      <c r="AY549" s="227">
        <v>6</v>
      </c>
      <c r="AZ549" s="227">
        <v>7</v>
      </c>
      <c r="BA549" s="227">
        <v>8</v>
      </c>
      <c r="BB549" s="227">
        <v>9</v>
      </c>
      <c r="BC549" s="226">
        <f t="shared" si="220"/>
        <v>2</v>
      </c>
      <c r="BD549" s="226">
        <f t="shared" si="220"/>
        <v>2</v>
      </c>
      <c r="BE549" s="226">
        <f t="shared" si="220"/>
        <v>1</v>
      </c>
      <c r="BF549" s="226">
        <f t="shared" si="217"/>
        <v>1</v>
      </c>
      <c r="BG549" s="218">
        <f t="shared" si="217"/>
        <v>5</v>
      </c>
      <c r="BH549" s="218">
        <f t="shared" si="217"/>
        <v>4</v>
      </c>
      <c r="BI549" s="218">
        <f t="shared" si="217"/>
        <v>5</v>
      </c>
      <c r="BJ549" s="218">
        <f t="shared" si="211"/>
        <v>9</v>
      </c>
      <c r="BK549" s="226">
        <f t="shared" si="233"/>
        <v>0</v>
      </c>
      <c r="BL549" s="226">
        <f t="shared" si="233"/>
        <v>1</v>
      </c>
      <c r="BM549" s="226">
        <f t="shared" si="233"/>
        <v>2</v>
      </c>
      <c r="BN549" s="226">
        <f t="shared" si="233"/>
        <v>3</v>
      </c>
      <c r="BO549" s="227">
        <f t="shared" si="233"/>
        <v>2</v>
      </c>
      <c r="BP549" s="227">
        <f t="shared" si="233"/>
        <v>3</v>
      </c>
      <c r="BQ549" s="227">
        <f t="shared" si="233"/>
        <v>4</v>
      </c>
      <c r="BR549" s="227">
        <f t="shared" si="233"/>
        <v>2</v>
      </c>
      <c r="BS549" s="226">
        <v>0</v>
      </c>
      <c r="BT549" s="226">
        <v>1</v>
      </c>
      <c r="BU549" s="226">
        <v>2</v>
      </c>
      <c r="BV549" s="226">
        <v>3</v>
      </c>
      <c r="BW549" s="227">
        <v>2</v>
      </c>
      <c r="BX549" s="227">
        <v>3</v>
      </c>
      <c r="BY549" s="227">
        <v>4</v>
      </c>
      <c r="BZ549" s="227">
        <v>2</v>
      </c>
      <c r="CA549" s="226">
        <v>0</v>
      </c>
      <c r="CB549" s="226">
        <f>IFERROR(VLOOKUP($G549,[12]ITEM!$B$2:$AC$939,26,0),0)</f>
        <v>0</v>
      </c>
      <c r="CC549" s="226">
        <f>IFERROR(VLOOKUP($G549,[12]ITEM!$B$2:$AC$939,27,0),0)</f>
        <v>0</v>
      </c>
      <c r="CD549" s="226">
        <f>IFERROR(VLOOKUP($G549,[12]ITEM!$B$2:$AC$939,28,0),0)</f>
        <v>0</v>
      </c>
      <c r="CE549" s="227">
        <v>0</v>
      </c>
      <c r="CF549" s="227">
        <v>0</v>
      </c>
      <c r="CG549" s="227">
        <v>0</v>
      </c>
      <c r="CH549" s="227">
        <v>0</v>
      </c>
      <c r="CI549" s="375"/>
      <c r="CJ549" s="226">
        <f t="shared" si="214"/>
        <v>2</v>
      </c>
      <c r="CK549" s="226">
        <f t="shared" si="214"/>
        <v>3</v>
      </c>
      <c r="CL549" s="226">
        <f t="shared" si="214"/>
        <v>5</v>
      </c>
      <c r="CM549" s="226">
        <f t="shared" si="214"/>
        <v>6</v>
      </c>
      <c r="CN549" s="227">
        <f t="shared" si="214"/>
        <v>5</v>
      </c>
      <c r="CO549" s="227">
        <f t="shared" si="212"/>
        <v>6.4693113947997549</v>
      </c>
      <c r="CP549" s="227">
        <f t="shared" si="212"/>
        <v>9.3869561067101088</v>
      </c>
      <c r="CQ549" s="227">
        <f t="shared" si="212"/>
        <v>10.051773644594395</v>
      </c>
      <c r="CR549" s="226">
        <v>2</v>
      </c>
      <c r="CS549" s="226">
        <v>3</v>
      </c>
      <c r="CT549" s="226">
        <v>3</v>
      </c>
      <c r="CU549" s="226">
        <v>3</v>
      </c>
      <c r="CV549" s="227">
        <f t="shared" si="221"/>
        <v>4</v>
      </c>
      <c r="CW549" s="227">
        <f>CV549*(1+('[13]GROWTH (YoY)'!AR549/100))</f>
        <v>4.4693113947997549</v>
      </c>
      <c r="CX549" s="227">
        <f>CW549*(1+('[13]GROWTH (YoY)'!AS549/100))</f>
        <v>5.3869561067101088</v>
      </c>
      <c r="CY549" s="227">
        <f>CX549*(1+('[13]GROWTH (YoY)'!AT549/100))</f>
        <v>6.0517736445943955</v>
      </c>
      <c r="CZ549" s="226">
        <v>0</v>
      </c>
      <c r="DA549" s="226">
        <v>0</v>
      </c>
      <c r="DB549" s="226">
        <v>0</v>
      </c>
      <c r="DC549" s="226">
        <v>0</v>
      </c>
      <c r="DD549" s="227">
        <v>1</v>
      </c>
      <c r="DE549" s="227">
        <v>0</v>
      </c>
      <c r="DF549" s="227">
        <v>1</v>
      </c>
      <c r="DG549" s="227">
        <v>1</v>
      </c>
      <c r="DH549" s="226">
        <v>0</v>
      </c>
      <c r="DI549" s="226">
        <v>0</v>
      </c>
      <c r="DJ549" s="226">
        <v>2</v>
      </c>
      <c r="DK549" s="226">
        <v>3</v>
      </c>
      <c r="DL549" s="227">
        <v>0</v>
      </c>
      <c r="DM549" s="227">
        <v>2</v>
      </c>
      <c r="DN549" s="227">
        <v>3</v>
      </c>
      <c r="DO549" s="227">
        <v>3</v>
      </c>
      <c r="DP549" s="376">
        <f t="shared" si="213"/>
        <v>0</v>
      </c>
      <c r="DQ549" s="226">
        <f t="shared" si="213"/>
        <v>-1</v>
      </c>
      <c r="DR549" s="226">
        <f t="shared" si="213"/>
        <v>-4</v>
      </c>
      <c r="DS549" s="226">
        <f t="shared" si="234"/>
        <v>-5</v>
      </c>
      <c r="DT549" s="227">
        <f t="shared" si="234"/>
        <v>0</v>
      </c>
      <c r="DU549" s="227">
        <f t="shared" si="234"/>
        <v>-2.4693113947997549</v>
      </c>
      <c r="DV549" s="227">
        <f t="shared" si="234"/>
        <v>-4.3869561067101088</v>
      </c>
      <c r="DW549" s="227">
        <f t="shared" si="234"/>
        <v>-1.0517736445943946</v>
      </c>
      <c r="DX549" s="377">
        <f t="shared" si="216"/>
        <v>0.8571428571428571</v>
      </c>
      <c r="DY549" s="377">
        <f t="shared" si="216"/>
        <v>0.875</v>
      </c>
      <c r="DZ549" s="377">
        <f t="shared" si="216"/>
        <v>0.8666666666666667</v>
      </c>
      <c r="EA549" s="377">
        <f t="shared" si="216"/>
        <v>0.86792452830188682</v>
      </c>
      <c r="EB549" s="378">
        <f t="shared" si="216"/>
        <v>0.75</v>
      </c>
      <c r="EC549" s="378">
        <f t="shared" si="215"/>
        <v>0.7407407407407407</v>
      </c>
      <c r="ED549" s="378">
        <f t="shared" si="215"/>
        <v>0.734375</v>
      </c>
      <c r="EE549" s="378">
        <f t="shared" si="215"/>
        <v>0.72463768115942029</v>
      </c>
      <c r="EG549" s="226">
        <v>28</v>
      </c>
      <c r="EH549" s="226">
        <v>24</v>
      </c>
      <c r="EI549" s="226">
        <v>4</v>
      </c>
      <c r="EJ549" s="226">
        <v>2</v>
      </c>
      <c r="EK549" s="226">
        <v>1</v>
      </c>
      <c r="EL549" s="226">
        <v>71</v>
      </c>
      <c r="EM549" s="226">
        <v>71</v>
      </c>
      <c r="EN549" s="379">
        <f t="shared" si="222"/>
        <v>0.8571428571428571</v>
      </c>
      <c r="EO549" s="226">
        <f t="shared" si="223"/>
        <v>50</v>
      </c>
      <c r="EP549" s="379">
        <f t="shared" si="224"/>
        <v>3.5714285714285712E-2</v>
      </c>
      <c r="EQ549" s="226">
        <f t="shared" si="225"/>
        <v>14084.507042253521</v>
      </c>
      <c r="ER549" s="226">
        <f t="shared" si="226"/>
        <v>2347.4178403755868</v>
      </c>
      <c r="ES549" s="292"/>
      <c r="ET549" s="227">
        <v>69</v>
      </c>
      <c r="EU549" s="227">
        <v>49</v>
      </c>
      <c r="EV549" s="227">
        <v>19</v>
      </c>
      <c r="EW549" s="227">
        <v>10</v>
      </c>
      <c r="EX549" s="227">
        <v>17</v>
      </c>
      <c r="EY549" s="227">
        <v>326</v>
      </c>
      <c r="EZ549" s="227">
        <v>321</v>
      </c>
      <c r="FA549" s="380">
        <f t="shared" si="228"/>
        <v>0.71014492753623193</v>
      </c>
      <c r="FB549" s="228">
        <f t="shared" si="229"/>
        <v>52.631578947368418</v>
      </c>
      <c r="FC549" s="380">
        <f t="shared" si="230"/>
        <v>0.24637681159420291</v>
      </c>
      <c r="FD549" s="227">
        <f t="shared" si="231"/>
        <v>52147.239263803684</v>
      </c>
      <c r="FE549" s="227">
        <f t="shared" si="232"/>
        <v>2596.0539979231567</v>
      </c>
      <c r="FF549" s="227">
        <v>19</v>
      </c>
      <c r="FG549" s="228">
        <f t="shared" si="227"/>
        <v>47.368421052631575</v>
      </c>
      <c r="FH549" s="227">
        <v>9</v>
      </c>
      <c r="FI549" s="227">
        <v>19</v>
      </c>
      <c r="FJ549" s="227">
        <v>0</v>
      </c>
      <c r="FK549" s="227">
        <f t="shared" si="218"/>
        <v>10</v>
      </c>
      <c r="FL549" s="227">
        <v>9</v>
      </c>
      <c r="FM549" s="227">
        <f t="shared" si="219"/>
        <v>1</v>
      </c>
      <c r="FZ549" s="229"/>
      <c r="GA549" s="229"/>
      <c r="GB549" s="229"/>
      <c r="GC549" s="229"/>
      <c r="GD549" s="229"/>
    </row>
    <row r="550" spans="1:186" s="368" customFormat="1">
      <c r="A550" s="287" t="s">
        <v>1339</v>
      </c>
      <c r="B550" s="369" t="s">
        <v>1340</v>
      </c>
      <c r="C550" s="287" t="s">
        <v>1353</v>
      </c>
      <c r="D550" s="287" t="s">
        <v>3126</v>
      </c>
      <c r="E550" s="369" t="s">
        <v>1354</v>
      </c>
      <c r="F550" s="287">
        <v>547</v>
      </c>
      <c r="G550" s="392" t="s">
        <v>1367</v>
      </c>
      <c r="H550" s="392" t="s">
        <v>1368</v>
      </c>
      <c r="I550" s="409" t="s">
        <v>1345</v>
      </c>
      <c r="J550" s="371" t="s">
        <v>1346</v>
      </c>
      <c r="K550" s="409" t="s">
        <v>777</v>
      </c>
      <c r="L550" s="371" t="s">
        <v>1346</v>
      </c>
      <c r="M550" s="371" t="s">
        <v>3124</v>
      </c>
      <c r="N550" s="372">
        <v>1</v>
      </c>
      <c r="O550" s="373">
        <v>0</v>
      </c>
      <c r="P550" s="373">
        <v>0</v>
      </c>
      <c r="Q550" s="373">
        <v>0</v>
      </c>
      <c r="R550" s="373">
        <v>0</v>
      </c>
      <c r="S550" s="374">
        <v>0</v>
      </c>
      <c r="T550" s="374">
        <v>0</v>
      </c>
      <c r="U550" s="374">
        <v>0</v>
      </c>
      <c r="V550" s="374">
        <v>0</v>
      </c>
      <c r="W550" s="373">
        <v>0</v>
      </c>
      <c r="X550" s="373">
        <v>0</v>
      </c>
      <c r="Y550" s="373">
        <v>0</v>
      </c>
      <c r="Z550" s="373">
        <v>0</v>
      </c>
      <c r="AA550" s="374">
        <v>0</v>
      </c>
      <c r="AB550" s="374">
        <v>0</v>
      </c>
      <c r="AC550" s="374">
        <v>0</v>
      </c>
      <c r="AD550" s="374">
        <v>0</v>
      </c>
      <c r="AE550" s="373">
        <v>0</v>
      </c>
      <c r="AF550" s="373">
        <v>0</v>
      </c>
      <c r="AG550" s="373">
        <v>0</v>
      </c>
      <c r="AH550" s="373">
        <v>0</v>
      </c>
      <c r="AI550" s="374">
        <v>0</v>
      </c>
      <c r="AJ550" s="374">
        <v>0</v>
      </c>
      <c r="AK550" s="374">
        <v>0</v>
      </c>
      <c r="AL550" s="374">
        <v>0</v>
      </c>
      <c r="AM550" s="226">
        <v>0</v>
      </c>
      <c r="AN550" s="226">
        <v>0</v>
      </c>
      <c r="AO550" s="226">
        <v>0</v>
      </c>
      <c r="AP550" s="226">
        <v>0</v>
      </c>
      <c r="AQ550" s="227">
        <v>0</v>
      </c>
      <c r="AR550" s="227">
        <v>0</v>
      </c>
      <c r="AS550" s="227">
        <v>0</v>
      </c>
      <c r="AT550" s="227">
        <v>0</v>
      </c>
      <c r="AU550" s="226">
        <v>0</v>
      </c>
      <c r="AV550" s="226">
        <v>0</v>
      </c>
      <c r="AW550" s="226"/>
      <c r="AX550" s="226">
        <v>0</v>
      </c>
      <c r="AY550" s="227"/>
      <c r="AZ550" s="227"/>
      <c r="BA550" s="227"/>
      <c r="BB550" s="227"/>
      <c r="BC550" s="226">
        <f t="shared" si="220"/>
        <v>0</v>
      </c>
      <c r="BD550" s="226">
        <f t="shared" si="220"/>
        <v>0</v>
      </c>
      <c r="BE550" s="226">
        <f t="shared" si="220"/>
        <v>0</v>
      </c>
      <c r="BF550" s="226">
        <f t="shared" si="217"/>
        <v>0</v>
      </c>
      <c r="BG550" s="218">
        <f t="shared" si="217"/>
        <v>0</v>
      </c>
      <c r="BH550" s="218">
        <f t="shared" si="217"/>
        <v>0</v>
      </c>
      <c r="BI550" s="218">
        <f t="shared" si="217"/>
        <v>0</v>
      </c>
      <c r="BJ550" s="218">
        <f t="shared" si="211"/>
        <v>0</v>
      </c>
      <c r="BK550" s="226">
        <f t="shared" si="233"/>
        <v>0</v>
      </c>
      <c r="BL550" s="226">
        <f t="shared" si="233"/>
        <v>0</v>
      </c>
      <c r="BM550" s="226">
        <f t="shared" si="233"/>
        <v>0</v>
      </c>
      <c r="BN550" s="226">
        <f t="shared" si="233"/>
        <v>0</v>
      </c>
      <c r="BO550" s="227">
        <f t="shared" si="233"/>
        <v>0</v>
      </c>
      <c r="BP550" s="227">
        <f t="shared" si="233"/>
        <v>0</v>
      </c>
      <c r="BQ550" s="227">
        <f t="shared" si="233"/>
        <v>0</v>
      </c>
      <c r="BR550" s="227">
        <f t="shared" si="233"/>
        <v>0</v>
      </c>
      <c r="BS550" s="226">
        <v>0</v>
      </c>
      <c r="BT550" s="226">
        <v>0</v>
      </c>
      <c r="BU550" s="226">
        <v>0</v>
      </c>
      <c r="BV550" s="226">
        <v>0</v>
      </c>
      <c r="BW550" s="227">
        <v>0</v>
      </c>
      <c r="BX550" s="227">
        <v>0</v>
      </c>
      <c r="BY550" s="227">
        <v>0</v>
      </c>
      <c r="BZ550" s="227">
        <v>0</v>
      </c>
      <c r="CA550" s="226">
        <v>0</v>
      </c>
      <c r="CB550" s="226">
        <f>IFERROR(VLOOKUP($G550,[12]ITEM!$B$2:$AC$939,26,0),0)</f>
        <v>0</v>
      </c>
      <c r="CC550" s="226">
        <f>IFERROR(VLOOKUP($G550,[12]ITEM!$B$2:$AC$939,27,0),0)</f>
        <v>0</v>
      </c>
      <c r="CD550" s="226">
        <f>IFERROR(VLOOKUP($G550,[12]ITEM!$B$2:$AC$939,28,0),0)</f>
        <v>0</v>
      </c>
      <c r="CE550" s="227">
        <v>0</v>
      </c>
      <c r="CF550" s="227">
        <v>0</v>
      </c>
      <c r="CG550" s="227">
        <v>0</v>
      </c>
      <c r="CH550" s="227">
        <v>0</v>
      </c>
      <c r="CI550" s="375"/>
      <c r="CJ550" s="226">
        <f t="shared" si="214"/>
        <v>0</v>
      </c>
      <c r="CK550" s="226">
        <f t="shared" si="214"/>
        <v>0</v>
      </c>
      <c r="CL550" s="226">
        <f t="shared" si="214"/>
        <v>0</v>
      </c>
      <c r="CM550" s="226">
        <f t="shared" si="214"/>
        <v>0</v>
      </c>
      <c r="CN550" s="227">
        <f t="shared" si="214"/>
        <v>0</v>
      </c>
      <c r="CO550" s="227">
        <f t="shared" si="212"/>
        <v>0</v>
      </c>
      <c r="CP550" s="227">
        <f t="shared" si="212"/>
        <v>0</v>
      </c>
      <c r="CQ550" s="227">
        <f t="shared" si="212"/>
        <v>0</v>
      </c>
      <c r="CR550" s="226">
        <v>0</v>
      </c>
      <c r="CS550" s="226"/>
      <c r="CT550" s="226"/>
      <c r="CU550" s="226"/>
      <c r="CV550" s="227">
        <f t="shared" si="221"/>
        <v>0</v>
      </c>
      <c r="CW550" s="227">
        <f>CV550*(1+('[13]GROWTH (YoY)'!AR550/100))</f>
        <v>0</v>
      </c>
      <c r="CX550" s="227">
        <f>CW550*(1+('[13]GROWTH (YoY)'!AS550/100))</f>
        <v>0</v>
      </c>
      <c r="CY550" s="227">
        <f>CX550*(1+('[13]GROWTH (YoY)'!AT550/100))</f>
        <v>0</v>
      </c>
      <c r="CZ550" s="226">
        <v>0</v>
      </c>
      <c r="DA550" s="226">
        <v>0</v>
      </c>
      <c r="DB550" s="226">
        <v>0</v>
      </c>
      <c r="DC550" s="226">
        <v>0</v>
      </c>
      <c r="DD550" s="227">
        <v>0</v>
      </c>
      <c r="DE550" s="227">
        <v>0</v>
      </c>
      <c r="DF550" s="227">
        <v>0</v>
      </c>
      <c r="DG550" s="227">
        <v>0</v>
      </c>
      <c r="DH550" s="226">
        <v>0</v>
      </c>
      <c r="DI550" s="226">
        <v>0</v>
      </c>
      <c r="DJ550" s="226">
        <v>0</v>
      </c>
      <c r="DK550" s="226">
        <v>0</v>
      </c>
      <c r="DL550" s="227">
        <v>0</v>
      </c>
      <c r="DM550" s="227">
        <v>0</v>
      </c>
      <c r="DN550" s="227">
        <v>0</v>
      </c>
      <c r="DO550" s="227">
        <v>0</v>
      </c>
      <c r="DP550" s="376">
        <f t="shared" si="213"/>
        <v>0</v>
      </c>
      <c r="DQ550" s="226">
        <f t="shared" si="213"/>
        <v>0</v>
      </c>
      <c r="DR550" s="226">
        <f t="shared" si="213"/>
        <v>0</v>
      </c>
      <c r="DS550" s="226">
        <f t="shared" si="234"/>
        <v>0</v>
      </c>
      <c r="DT550" s="227">
        <f t="shared" si="234"/>
        <v>0</v>
      </c>
      <c r="DU550" s="227">
        <f t="shared" si="234"/>
        <v>0</v>
      </c>
      <c r="DV550" s="227">
        <f t="shared" si="234"/>
        <v>0</v>
      </c>
      <c r="DW550" s="227">
        <f t="shared" si="234"/>
        <v>0</v>
      </c>
      <c r="DX550" s="377">
        <f t="shared" si="216"/>
        <v>0</v>
      </c>
      <c r="DY550" s="377">
        <f t="shared" si="216"/>
        <v>0</v>
      </c>
      <c r="DZ550" s="377">
        <f t="shared" si="216"/>
        <v>0</v>
      </c>
      <c r="EA550" s="377">
        <f t="shared" si="216"/>
        <v>0</v>
      </c>
      <c r="EB550" s="378">
        <f t="shared" si="216"/>
        <v>0</v>
      </c>
      <c r="EC550" s="378">
        <f t="shared" si="215"/>
        <v>0</v>
      </c>
      <c r="ED550" s="378">
        <f t="shared" si="215"/>
        <v>0</v>
      </c>
      <c r="EE550" s="378">
        <f t="shared" si="215"/>
        <v>0</v>
      </c>
      <c r="EG550" s="226">
        <v>0</v>
      </c>
      <c r="EH550" s="226">
        <v>0</v>
      </c>
      <c r="EI550" s="226">
        <v>0</v>
      </c>
      <c r="EJ550" s="226">
        <v>0</v>
      </c>
      <c r="EK550" s="226">
        <v>0</v>
      </c>
      <c r="EL550" s="226">
        <v>0</v>
      </c>
      <c r="EM550" s="226">
        <v>0</v>
      </c>
      <c r="EN550" s="379">
        <f t="shared" si="222"/>
        <v>0</v>
      </c>
      <c r="EO550" s="226">
        <f t="shared" si="223"/>
        <v>0</v>
      </c>
      <c r="EP550" s="379">
        <f t="shared" si="224"/>
        <v>0</v>
      </c>
      <c r="EQ550" s="226">
        <f t="shared" si="225"/>
        <v>0</v>
      </c>
      <c r="ER550" s="226">
        <f t="shared" si="226"/>
        <v>0</v>
      </c>
      <c r="ES550" s="292"/>
      <c r="ET550" s="227"/>
      <c r="EU550" s="227"/>
      <c r="EV550" s="227"/>
      <c r="EW550" s="227"/>
      <c r="EX550" s="227"/>
      <c r="EY550" s="227" t="s">
        <v>2805</v>
      </c>
      <c r="EZ550" s="227" t="s">
        <v>2805</v>
      </c>
      <c r="FA550" s="380">
        <f t="shared" si="228"/>
        <v>0</v>
      </c>
      <c r="FB550" s="228">
        <f t="shared" si="229"/>
        <v>0</v>
      </c>
      <c r="FC550" s="380">
        <f t="shared" si="230"/>
        <v>0</v>
      </c>
      <c r="FD550" s="227">
        <f t="shared" si="231"/>
        <v>0</v>
      </c>
      <c r="FE550" s="227">
        <f t="shared" si="232"/>
        <v>0</v>
      </c>
      <c r="FF550" s="227">
        <v>0</v>
      </c>
      <c r="FG550" s="228">
        <f t="shared" si="227"/>
        <v>0</v>
      </c>
      <c r="FH550" s="227">
        <v>0</v>
      </c>
      <c r="FI550" s="227">
        <v>0</v>
      </c>
      <c r="FJ550" s="227">
        <v>0</v>
      </c>
      <c r="FK550" s="227">
        <f t="shared" si="218"/>
        <v>0</v>
      </c>
      <c r="FL550" s="227">
        <v>0</v>
      </c>
      <c r="FM550" s="227">
        <f t="shared" si="219"/>
        <v>0</v>
      </c>
      <c r="FZ550" s="229"/>
      <c r="GA550" s="229"/>
      <c r="GB550" s="229"/>
      <c r="GC550" s="229"/>
      <c r="GD550" s="229"/>
    </row>
    <row r="551" spans="1:186" s="368" customFormat="1">
      <c r="A551" s="287" t="s">
        <v>1339</v>
      </c>
      <c r="B551" s="369" t="s">
        <v>1340</v>
      </c>
      <c r="C551" s="287" t="s">
        <v>1353</v>
      </c>
      <c r="D551" s="287" t="s">
        <v>3126</v>
      </c>
      <c r="E551" s="369" t="s">
        <v>1354</v>
      </c>
      <c r="F551" s="287">
        <v>548</v>
      </c>
      <c r="G551" s="392" t="s">
        <v>1369</v>
      </c>
      <c r="H551" s="392" t="s">
        <v>1370</v>
      </c>
      <c r="I551" s="409" t="s">
        <v>1345</v>
      </c>
      <c r="J551" s="371" t="s">
        <v>1346</v>
      </c>
      <c r="K551" s="409" t="s">
        <v>777</v>
      </c>
      <c r="L551" s="371" t="s">
        <v>1346</v>
      </c>
      <c r="M551" s="371" t="s">
        <v>3124</v>
      </c>
      <c r="N551" s="372">
        <v>1</v>
      </c>
      <c r="O551" s="373">
        <v>79</v>
      </c>
      <c r="P551" s="373">
        <v>112</v>
      </c>
      <c r="Q551" s="373">
        <v>125</v>
      </c>
      <c r="R551" s="373">
        <v>147</v>
      </c>
      <c r="S551" s="374">
        <v>325</v>
      </c>
      <c r="T551" s="374">
        <v>362</v>
      </c>
      <c r="U551" s="374">
        <v>426</v>
      </c>
      <c r="V551" s="374">
        <v>461</v>
      </c>
      <c r="W551" s="373">
        <v>35</v>
      </c>
      <c r="X551" s="373">
        <v>49</v>
      </c>
      <c r="Y551" s="373">
        <v>55</v>
      </c>
      <c r="Z551" s="373">
        <v>65</v>
      </c>
      <c r="AA551" s="374">
        <v>173</v>
      </c>
      <c r="AB551" s="374">
        <v>192</v>
      </c>
      <c r="AC551" s="374">
        <v>225</v>
      </c>
      <c r="AD551" s="374">
        <v>235</v>
      </c>
      <c r="AE551" s="373">
        <v>2</v>
      </c>
      <c r="AF551" s="373">
        <v>2</v>
      </c>
      <c r="AG551" s="373">
        <v>2</v>
      </c>
      <c r="AH551" s="373">
        <v>2</v>
      </c>
      <c r="AI551" s="374">
        <v>3</v>
      </c>
      <c r="AJ551" s="374">
        <v>2</v>
      </c>
      <c r="AK551" s="374">
        <v>3</v>
      </c>
      <c r="AL551" s="374">
        <v>3</v>
      </c>
      <c r="AM551" s="226">
        <v>44</v>
      </c>
      <c r="AN551" s="226">
        <v>63</v>
      </c>
      <c r="AO551" s="226">
        <v>70</v>
      </c>
      <c r="AP551" s="226">
        <v>82</v>
      </c>
      <c r="AQ551" s="227">
        <v>152</v>
      </c>
      <c r="AR551" s="227">
        <v>170</v>
      </c>
      <c r="AS551" s="227">
        <v>201</v>
      </c>
      <c r="AT551" s="227">
        <v>226</v>
      </c>
      <c r="AU551" s="226">
        <v>20</v>
      </c>
      <c r="AV551" s="226">
        <v>32</v>
      </c>
      <c r="AW551" s="226">
        <v>35</v>
      </c>
      <c r="AX551" s="226">
        <v>42</v>
      </c>
      <c r="AY551" s="227">
        <v>77</v>
      </c>
      <c r="AZ551" s="227">
        <v>87</v>
      </c>
      <c r="BA551" s="227">
        <v>102</v>
      </c>
      <c r="BB551" s="227">
        <v>122</v>
      </c>
      <c r="BC551" s="226">
        <f t="shared" si="220"/>
        <v>24</v>
      </c>
      <c r="BD551" s="226">
        <f t="shared" si="220"/>
        <v>27</v>
      </c>
      <c r="BE551" s="226">
        <f t="shared" si="220"/>
        <v>26</v>
      </c>
      <c r="BF551" s="226">
        <f t="shared" si="217"/>
        <v>30</v>
      </c>
      <c r="BG551" s="218">
        <f t="shared" si="217"/>
        <v>61</v>
      </c>
      <c r="BH551" s="218">
        <f t="shared" si="217"/>
        <v>63</v>
      </c>
      <c r="BI551" s="218">
        <f t="shared" si="217"/>
        <v>77</v>
      </c>
      <c r="BJ551" s="218">
        <f t="shared" si="211"/>
        <v>89</v>
      </c>
      <c r="BK551" s="226">
        <f t="shared" si="233"/>
        <v>0</v>
      </c>
      <c r="BL551" s="226">
        <f t="shared" si="233"/>
        <v>4</v>
      </c>
      <c r="BM551" s="226">
        <f t="shared" si="233"/>
        <v>9</v>
      </c>
      <c r="BN551" s="226">
        <f t="shared" si="233"/>
        <v>10</v>
      </c>
      <c r="BO551" s="227">
        <f t="shared" si="233"/>
        <v>14</v>
      </c>
      <c r="BP551" s="227">
        <f t="shared" si="233"/>
        <v>20</v>
      </c>
      <c r="BQ551" s="227">
        <f t="shared" si="233"/>
        <v>22</v>
      </c>
      <c r="BR551" s="227">
        <f t="shared" si="233"/>
        <v>15</v>
      </c>
      <c r="BS551" s="226">
        <v>0</v>
      </c>
      <c r="BT551" s="226">
        <v>4</v>
      </c>
      <c r="BU551" s="226">
        <v>9</v>
      </c>
      <c r="BV551" s="226">
        <v>10</v>
      </c>
      <c r="BW551" s="227">
        <v>14</v>
      </c>
      <c r="BX551" s="227">
        <v>20</v>
      </c>
      <c r="BY551" s="227">
        <v>22</v>
      </c>
      <c r="BZ551" s="227">
        <v>15</v>
      </c>
      <c r="CA551" s="226">
        <v>0</v>
      </c>
      <c r="CB551" s="226">
        <f>IFERROR(VLOOKUP($G551,[12]ITEM!$B$2:$AC$939,26,0),0)</f>
        <v>0</v>
      </c>
      <c r="CC551" s="226">
        <f>IFERROR(VLOOKUP($G551,[12]ITEM!$B$2:$AC$939,27,0),0)</f>
        <v>0</v>
      </c>
      <c r="CD551" s="226">
        <f>IFERROR(VLOOKUP($G551,[12]ITEM!$B$2:$AC$939,28,0),0)</f>
        <v>0</v>
      </c>
      <c r="CE551" s="227">
        <v>0</v>
      </c>
      <c r="CF551" s="227">
        <v>0</v>
      </c>
      <c r="CG551" s="227">
        <v>0</v>
      </c>
      <c r="CH551" s="227">
        <v>0</v>
      </c>
      <c r="CI551" s="375"/>
      <c r="CJ551" s="226">
        <f t="shared" si="214"/>
        <v>24</v>
      </c>
      <c r="CK551" s="226">
        <f t="shared" si="214"/>
        <v>29</v>
      </c>
      <c r="CL551" s="226">
        <f t="shared" si="214"/>
        <v>30</v>
      </c>
      <c r="CM551" s="226">
        <f t="shared" si="214"/>
        <v>33</v>
      </c>
      <c r="CN551" s="227">
        <f t="shared" si="214"/>
        <v>61</v>
      </c>
      <c r="CO551" s="227">
        <f t="shared" si="212"/>
        <v>68.341838406944703</v>
      </c>
      <c r="CP551" s="227">
        <f t="shared" si="212"/>
        <v>80.82075339593041</v>
      </c>
      <c r="CQ551" s="227">
        <f t="shared" si="212"/>
        <v>90.726465332473808</v>
      </c>
      <c r="CR551" s="226">
        <v>14</v>
      </c>
      <c r="CS551" s="226">
        <v>16</v>
      </c>
      <c r="CT551" s="226">
        <v>16</v>
      </c>
      <c r="CU551" s="226">
        <v>19</v>
      </c>
      <c r="CV551" s="227">
        <f t="shared" si="221"/>
        <v>61</v>
      </c>
      <c r="CW551" s="227">
        <f>CV551*(1+('[13]GROWTH (YoY)'!AR551/100))</f>
        <v>68.341838406944703</v>
      </c>
      <c r="CX551" s="227">
        <f>CW551*(1+('[13]GROWTH (YoY)'!AS551/100))</f>
        <v>80.82075339593041</v>
      </c>
      <c r="CY551" s="227">
        <f>CX551*(1+('[13]GROWTH (YoY)'!AT551/100))</f>
        <v>90.726465332473808</v>
      </c>
      <c r="CZ551" s="226">
        <v>10</v>
      </c>
      <c r="DA551" s="226">
        <v>13</v>
      </c>
      <c r="DB551" s="226">
        <v>14</v>
      </c>
      <c r="DC551" s="226">
        <v>14</v>
      </c>
      <c r="DD551" s="227">
        <v>0</v>
      </c>
      <c r="DE551" s="227">
        <v>0</v>
      </c>
      <c r="DF551" s="227">
        <v>0</v>
      </c>
      <c r="DG551" s="227">
        <v>0</v>
      </c>
      <c r="DH551" s="226">
        <v>0</v>
      </c>
      <c r="DI551" s="226">
        <v>0</v>
      </c>
      <c r="DJ551" s="226">
        <v>0</v>
      </c>
      <c r="DK551" s="226">
        <v>0</v>
      </c>
      <c r="DL551" s="227">
        <v>0</v>
      </c>
      <c r="DM551" s="227">
        <v>0</v>
      </c>
      <c r="DN551" s="227">
        <v>0</v>
      </c>
      <c r="DO551" s="227">
        <v>0</v>
      </c>
      <c r="DP551" s="376">
        <f t="shared" si="213"/>
        <v>0</v>
      </c>
      <c r="DQ551" s="226">
        <f t="shared" si="213"/>
        <v>-2</v>
      </c>
      <c r="DR551" s="226">
        <f t="shared" si="213"/>
        <v>-4</v>
      </c>
      <c r="DS551" s="226">
        <f t="shared" si="234"/>
        <v>-3</v>
      </c>
      <c r="DT551" s="227">
        <f t="shared" si="234"/>
        <v>0</v>
      </c>
      <c r="DU551" s="227">
        <f t="shared" si="234"/>
        <v>-5.3418384069447029</v>
      </c>
      <c r="DV551" s="227">
        <f t="shared" si="234"/>
        <v>-3.8207533959304101</v>
      </c>
      <c r="DW551" s="227">
        <f t="shared" si="234"/>
        <v>-1.7264653324738077</v>
      </c>
      <c r="DX551" s="377">
        <f t="shared" si="216"/>
        <v>0.44303797468354428</v>
      </c>
      <c r="DY551" s="377">
        <f t="shared" si="216"/>
        <v>0.4375</v>
      </c>
      <c r="DZ551" s="377">
        <f t="shared" si="216"/>
        <v>0.44</v>
      </c>
      <c r="EA551" s="377">
        <f t="shared" si="216"/>
        <v>0.44217687074829931</v>
      </c>
      <c r="EB551" s="378">
        <f t="shared" si="216"/>
        <v>0.53230769230769226</v>
      </c>
      <c r="EC551" s="378">
        <f t="shared" si="215"/>
        <v>0.53038674033149169</v>
      </c>
      <c r="ED551" s="378">
        <f t="shared" si="215"/>
        <v>0.528169014084507</v>
      </c>
      <c r="EE551" s="378">
        <f t="shared" si="215"/>
        <v>0.50976138828633411</v>
      </c>
      <c r="EG551" s="226">
        <v>73</v>
      </c>
      <c r="EH551" s="226">
        <v>48</v>
      </c>
      <c r="EI551" s="226">
        <v>25</v>
      </c>
      <c r="EJ551" s="226">
        <v>11</v>
      </c>
      <c r="EK551" s="226">
        <v>46</v>
      </c>
      <c r="EL551" s="226">
        <v>338</v>
      </c>
      <c r="EM551" s="226">
        <v>333</v>
      </c>
      <c r="EN551" s="379">
        <f t="shared" si="222"/>
        <v>0.65753424657534243</v>
      </c>
      <c r="EO551" s="226">
        <f t="shared" si="223"/>
        <v>44</v>
      </c>
      <c r="EP551" s="379">
        <f t="shared" si="224"/>
        <v>0.63013698630136983</v>
      </c>
      <c r="EQ551" s="226">
        <f t="shared" si="225"/>
        <v>136094.67455621302</v>
      </c>
      <c r="ER551" s="226">
        <f t="shared" si="226"/>
        <v>2752.7527527527527</v>
      </c>
      <c r="ES551" s="292"/>
      <c r="ET551" s="227">
        <v>460</v>
      </c>
      <c r="EU551" s="227">
        <v>239</v>
      </c>
      <c r="EV551" s="227">
        <v>220</v>
      </c>
      <c r="EW551" s="227">
        <v>76</v>
      </c>
      <c r="EX551" s="227">
        <v>517</v>
      </c>
      <c r="EY551" s="227">
        <v>3471</v>
      </c>
      <c r="EZ551" s="227">
        <v>3471</v>
      </c>
      <c r="FA551" s="380">
        <f t="shared" si="228"/>
        <v>0.51956521739130435</v>
      </c>
      <c r="FB551" s="228">
        <f t="shared" si="229"/>
        <v>34.545454545454547</v>
      </c>
      <c r="FC551" s="380">
        <f t="shared" si="230"/>
        <v>1.1239130434782609</v>
      </c>
      <c r="FD551" s="227">
        <f t="shared" si="231"/>
        <v>148948.42984730625</v>
      </c>
      <c r="FE551" s="227">
        <f t="shared" si="232"/>
        <v>1824.6422740804765</v>
      </c>
      <c r="FF551" s="227">
        <v>220</v>
      </c>
      <c r="FG551" s="228">
        <f t="shared" si="227"/>
        <v>50.454545454545453</v>
      </c>
      <c r="FH551" s="227">
        <v>111</v>
      </c>
      <c r="FI551" s="227">
        <v>220</v>
      </c>
      <c r="FJ551" s="227">
        <v>2</v>
      </c>
      <c r="FK551" s="227">
        <f t="shared" si="218"/>
        <v>107</v>
      </c>
      <c r="FL551" s="227">
        <v>59</v>
      </c>
      <c r="FM551" s="227">
        <f t="shared" si="219"/>
        <v>48</v>
      </c>
      <c r="FZ551" s="229"/>
      <c r="GA551" s="229"/>
      <c r="GB551" s="229"/>
      <c r="GC551" s="229"/>
      <c r="GD551" s="229"/>
    </row>
    <row r="552" spans="1:186" s="368" customFormat="1">
      <c r="A552" s="287" t="s">
        <v>1339</v>
      </c>
      <c r="B552" s="369" t="s">
        <v>1340</v>
      </c>
      <c r="C552" s="287" t="s">
        <v>1353</v>
      </c>
      <c r="D552" s="287" t="s">
        <v>3126</v>
      </c>
      <c r="E552" s="369" t="s">
        <v>1354</v>
      </c>
      <c r="F552" s="287">
        <v>549</v>
      </c>
      <c r="G552" s="392" t="s">
        <v>1371</v>
      </c>
      <c r="H552" s="392" t="s">
        <v>1372</v>
      </c>
      <c r="I552" s="409" t="s">
        <v>1345</v>
      </c>
      <c r="J552" s="371" t="s">
        <v>1346</v>
      </c>
      <c r="K552" s="409" t="s">
        <v>777</v>
      </c>
      <c r="L552" s="371" t="s">
        <v>1346</v>
      </c>
      <c r="M552" s="371" t="s">
        <v>3124</v>
      </c>
      <c r="N552" s="372">
        <v>1</v>
      </c>
      <c r="O552" s="373">
        <v>443</v>
      </c>
      <c r="P552" s="373">
        <v>630</v>
      </c>
      <c r="Q552" s="373">
        <v>702</v>
      </c>
      <c r="R552" s="373">
        <v>827</v>
      </c>
      <c r="S552" s="374">
        <v>427</v>
      </c>
      <c r="T552" s="374">
        <v>475</v>
      </c>
      <c r="U552" s="374">
        <v>561</v>
      </c>
      <c r="V552" s="374">
        <v>606</v>
      </c>
      <c r="W552" s="373">
        <v>254</v>
      </c>
      <c r="X552" s="373">
        <v>361</v>
      </c>
      <c r="Y552" s="373">
        <v>402</v>
      </c>
      <c r="Z552" s="373">
        <v>474</v>
      </c>
      <c r="AA552" s="374">
        <v>219</v>
      </c>
      <c r="AB552" s="374">
        <v>245</v>
      </c>
      <c r="AC552" s="374">
        <v>291</v>
      </c>
      <c r="AD552" s="374">
        <v>306</v>
      </c>
      <c r="AE552" s="373">
        <v>12</v>
      </c>
      <c r="AF552" s="373">
        <v>11</v>
      </c>
      <c r="AG552" s="373">
        <v>10</v>
      </c>
      <c r="AH552" s="373">
        <v>11</v>
      </c>
      <c r="AI552" s="374">
        <v>3</v>
      </c>
      <c r="AJ552" s="374">
        <v>3</v>
      </c>
      <c r="AK552" s="374">
        <v>4</v>
      </c>
      <c r="AL552" s="374">
        <v>5</v>
      </c>
      <c r="AM552" s="226">
        <v>189</v>
      </c>
      <c r="AN552" s="226">
        <v>269</v>
      </c>
      <c r="AO552" s="226">
        <v>300</v>
      </c>
      <c r="AP552" s="226">
        <v>354</v>
      </c>
      <c r="AQ552" s="227">
        <v>208</v>
      </c>
      <c r="AR552" s="227">
        <v>230</v>
      </c>
      <c r="AS552" s="227">
        <v>270</v>
      </c>
      <c r="AT552" s="227">
        <v>300</v>
      </c>
      <c r="AU552" s="226">
        <v>23</v>
      </c>
      <c r="AV552" s="226">
        <v>31</v>
      </c>
      <c r="AW552" s="226">
        <v>35</v>
      </c>
      <c r="AX552" s="226">
        <v>41</v>
      </c>
      <c r="AY552" s="227">
        <v>25</v>
      </c>
      <c r="AZ552" s="227">
        <v>28</v>
      </c>
      <c r="BA552" s="227">
        <v>33</v>
      </c>
      <c r="BB552" s="227">
        <v>39</v>
      </c>
      <c r="BC552" s="226">
        <f t="shared" si="220"/>
        <v>166</v>
      </c>
      <c r="BD552" s="226">
        <f t="shared" si="220"/>
        <v>237</v>
      </c>
      <c r="BE552" s="226">
        <f t="shared" si="220"/>
        <v>263</v>
      </c>
      <c r="BF552" s="226">
        <f t="shared" si="217"/>
        <v>311</v>
      </c>
      <c r="BG552" s="218">
        <f t="shared" si="217"/>
        <v>179</v>
      </c>
      <c r="BH552" s="218">
        <f t="shared" si="217"/>
        <v>197</v>
      </c>
      <c r="BI552" s="218">
        <f t="shared" si="217"/>
        <v>232</v>
      </c>
      <c r="BJ552" s="218">
        <f t="shared" si="211"/>
        <v>257</v>
      </c>
      <c r="BK552" s="226">
        <f t="shared" si="233"/>
        <v>0</v>
      </c>
      <c r="BL552" s="226">
        <f t="shared" si="233"/>
        <v>1</v>
      </c>
      <c r="BM552" s="226">
        <f t="shared" si="233"/>
        <v>2</v>
      </c>
      <c r="BN552" s="226">
        <f t="shared" si="233"/>
        <v>2</v>
      </c>
      <c r="BO552" s="227">
        <f t="shared" si="233"/>
        <v>4</v>
      </c>
      <c r="BP552" s="227">
        <f t="shared" si="233"/>
        <v>5</v>
      </c>
      <c r="BQ552" s="227">
        <f t="shared" si="233"/>
        <v>5</v>
      </c>
      <c r="BR552" s="227">
        <f t="shared" si="233"/>
        <v>4</v>
      </c>
      <c r="BS552" s="226">
        <v>0</v>
      </c>
      <c r="BT552" s="226">
        <v>1</v>
      </c>
      <c r="BU552" s="226">
        <v>2</v>
      </c>
      <c r="BV552" s="226">
        <v>2</v>
      </c>
      <c r="BW552" s="227">
        <v>4</v>
      </c>
      <c r="BX552" s="227">
        <v>5</v>
      </c>
      <c r="BY552" s="227">
        <v>5</v>
      </c>
      <c r="BZ552" s="227">
        <v>4</v>
      </c>
      <c r="CA552" s="226">
        <v>0</v>
      </c>
      <c r="CB552" s="226">
        <f>IFERROR(VLOOKUP($G552,[12]ITEM!$B$2:$AC$939,26,0),0)</f>
        <v>0</v>
      </c>
      <c r="CC552" s="226">
        <f>IFERROR(VLOOKUP($G552,[12]ITEM!$B$2:$AC$939,27,0),0)</f>
        <v>0</v>
      </c>
      <c r="CD552" s="226">
        <f>IFERROR(VLOOKUP($G552,[12]ITEM!$B$2:$AC$939,28,0),0)</f>
        <v>0</v>
      </c>
      <c r="CE552" s="227">
        <v>0</v>
      </c>
      <c r="CF552" s="227">
        <v>0</v>
      </c>
      <c r="CG552" s="227">
        <v>0</v>
      </c>
      <c r="CH552" s="227">
        <v>0</v>
      </c>
      <c r="CI552" s="375"/>
      <c r="CJ552" s="226">
        <f t="shared" si="214"/>
        <v>166</v>
      </c>
      <c r="CK552" s="226">
        <f t="shared" si="214"/>
        <v>166</v>
      </c>
      <c r="CL552" s="226">
        <f t="shared" si="214"/>
        <v>184</v>
      </c>
      <c r="CM552" s="226">
        <f t="shared" si="214"/>
        <v>198</v>
      </c>
      <c r="CN552" s="227">
        <f t="shared" si="214"/>
        <v>179</v>
      </c>
      <c r="CO552" s="227">
        <f t="shared" si="212"/>
        <v>197.53607360131832</v>
      </c>
      <c r="CP552" s="227">
        <f t="shared" si="212"/>
        <v>232.00855903742615</v>
      </c>
      <c r="CQ552" s="227">
        <f t="shared" si="212"/>
        <v>257.4999005877271</v>
      </c>
      <c r="CR552" s="226">
        <v>164</v>
      </c>
      <c r="CS552" s="226">
        <v>165</v>
      </c>
      <c r="CT552" s="226">
        <v>183</v>
      </c>
      <c r="CU552" s="226">
        <v>197</v>
      </c>
      <c r="CV552" s="227">
        <f t="shared" si="221"/>
        <v>178</v>
      </c>
      <c r="CW552" s="227">
        <f>CV552*(1+('[13]GROWTH (YoY)'!AR552/100))</f>
        <v>196.53607360131832</v>
      </c>
      <c r="CX552" s="227">
        <f>CW552*(1+('[13]GROWTH (YoY)'!AS552/100))</f>
        <v>231.00855903742615</v>
      </c>
      <c r="CY552" s="227">
        <f>CX552*(1+('[13]GROWTH (YoY)'!AT552/100))</f>
        <v>256.4999005877271</v>
      </c>
      <c r="CZ552" s="226">
        <v>0</v>
      </c>
      <c r="DA552" s="226">
        <v>0</v>
      </c>
      <c r="DB552" s="226">
        <v>0</v>
      </c>
      <c r="DC552" s="226">
        <v>0</v>
      </c>
      <c r="DD552" s="227">
        <v>0</v>
      </c>
      <c r="DE552" s="227">
        <v>0</v>
      </c>
      <c r="DF552" s="227">
        <v>0</v>
      </c>
      <c r="DG552" s="227">
        <v>0</v>
      </c>
      <c r="DH552" s="226">
        <v>2</v>
      </c>
      <c r="DI552" s="226">
        <v>1</v>
      </c>
      <c r="DJ552" s="226">
        <v>1</v>
      </c>
      <c r="DK552" s="226">
        <v>1</v>
      </c>
      <c r="DL552" s="227">
        <v>1</v>
      </c>
      <c r="DM552" s="227">
        <v>1</v>
      </c>
      <c r="DN552" s="227">
        <v>1</v>
      </c>
      <c r="DO552" s="227">
        <v>1</v>
      </c>
      <c r="DP552" s="376">
        <f t="shared" si="213"/>
        <v>0</v>
      </c>
      <c r="DQ552" s="226">
        <f t="shared" si="213"/>
        <v>71</v>
      </c>
      <c r="DR552" s="226">
        <f t="shared" si="213"/>
        <v>79</v>
      </c>
      <c r="DS552" s="226">
        <f t="shared" si="234"/>
        <v>113</v>
      </c>
      <c r="DT552" s="227">
        <f t="shared" si="234"/>
        <v>0</v>
      </c>
      <c r="DU552" s="227">
        <f t="shared" si="234"/>
        <v>-0.53607360131832138</v>
      </c>
      <c r="DV552" s="227">
        <f t="shared" si="234"/>
        <v>-8.5590374261528268E-3</v>
      </c>
      <c r="DW552" s="227">
        <f t="shared" si="234"/>
        <v>-0.49990058772709745</v>
      </c>
      <c r="DX552" s="377">
        <f t="shared" si="216"/>
        <v>0.57336343115124155</v>
      </c>
      <c r="DY552" s="377">
        <f t="shared" si="216"/>
        <v>0.57301587301587298</v>
      </c>
      <c r="DZ552" s="377">
        <f t="shared" si="216"/>
        <v>0.57264957264957261</v>
      </c>
      <c r="EA552" s="377">
        <f t="shared" si="216"/>
        <v>0.57315598548972191</v>
      </c>
      <c r="EB552" s="378">
        <f t="shared" si="216"/>
        <v>0.51288056206088994</v>
      </c>
      <c r="EC552" s="378">
        <f t="shared" si="215"/>
        <v>0.51578947368421058</v>
      </c>
      <c r="ED552" s="378">
        <f t="shared" si="215"/>
        <v>0.51871657754010692</v>
      </c>
      <c r="EE552" s="378">
        <f t="shared" si="215"/>
        <v>0.50495049504950495</v>
      </c>
      <c r="EG552" s="226">
        <v>443</v>
      </c>
      <c r="EH552" s="226">
        <v>290</v>
      </c>
      <c r="EI552" s="226">
        <v>153</v>
      </c>
      <c r="EJ552" s="226">
        <v>19</v>
      </c>
      <c r="EK552" s="226">
        <v>204</v>
      </c>
      <c r="EL552" s="226">
        <v>333</v>
      </c>
      <c r="EM552" s="226">
        <v>333</v>
      </c>
      <c r="EN552" s="379">
        <f t="shared" si="222"/>
        <v>0.65462753950338604</v>
      </c>
      <c r="EO552" s="226">
        <f t="shared" si="223"/>
        <v>12.418300653594772</v>
      </c>
      <c r="EP552" s="379">
        <f t="shared" si="224"/>
        <v>0.4604966139954853</v>
      </c>
      <c r="EQ552" s="226">
        <f t="shared" si="225"/>
        <v>612612.61261261266</v>
      </c>
      <c r="ER552" s="226">
        <f t="shared" si="226"/>
        <v>4754.7547547547547</v>
      </c>
      <c r="ES552" s="292"/>
      <c r="ET552" s="227">
        <v>605</v>
      </c>
      <c r="EU552" s="227">
        <v>303</v>
      </c>
      <c r="EV552" s="227">
        <v>302</v>
      </c>
      <c r="EW552" s="227">
        <v>80</v>
      </c>
      <c r="EX552" s="227">
        <v>217</v>
      </c>
      <c r="EY552" s="227">
        <v>1579</v>
      </c>
      <c r="EZ552" s="227">
        <v>1568</v>
      </c>
      <c r="FA552" s="380">
        <f t="shared" si="228"/>
        <v>0.50082644628099171</v>
      </c>
      <c r="FB552" s="228">
        <f t="shared" si="229"/>
        <v>26.490066225165563</v>
      </c>
      <c r="FC552" s="380">
        <f t="shared" si="230"/>
        <v>0.35867768595041322</v>
      </c>
      <c r="FD552" s="227">
        <f t="shared" si="231"/>
        <v>137428.75237492085</v>
      </c>
      <c r="FE552" s="227">
        <f t="shared" si="232"/>
        <v>4251.7006802721089</v>
      </c>
      <c r="FF552" s="227">
        <v>302</v>
      </c>
      <c r="FG552" s="228">
        <f t="shared" si="227"/>
        <v>11.589403973509933</v>
      </c>
      <c r="FH552" s="227">
        <v>35</v>
      </c>
      <c r="FI552" s="227">
        <v>302</v>
      </c>
      <c r="FJ552" s="227">
        <v>21</v>
      </c>
      <c r="FK552" s="227">
        <f t="shared" si="218"/>
        <v>246</v>
      </c>
      <c r="FL552" s="227">
        <v>155</v>
      </c>
      <c r="FM552" s="227">
        <f t="shared" si="219"/>
        <v>91</v>
      </c>
      <c r="FZ552" s="229"/>
      <c r="GA552" s="229"/>
      <c r="GB552" s="229"/>
      <c r="GC552" s="229"/>
      <c r="GD552" s="229"/>
    </row>
    <row r="553" spans="1:186" s="368" customFormat="1">
      <c r="A553" s="287" t="s">
        <v>1339</v>
      </c>
      <c r="B553" s="369" t="s">
        <v>1340</v>
      </c>
      <c r="C553" s="287" t="s">
        <v>1353</v>
      </c>
      <c r="D553" s="287" t="s">
        <v>3126</v>
      </c>
      <c r="E553" s="369" t="s">
        <v>1354</v>
      </c>
      <c r="F553" s="287">
        <v>550</v>
      </c>
      <c r="G553" s="392" t="s">
        <v>1373</v>
      </c>
      <c r="H553" s="392" t="s">
        <v>1374</v>
      </c>
      <c r="I553" s="409" t="s">
        <v>1345</v>
      </c>
      <c r="J553" s="371" t="s">
        <v>1346</v>
      </c>
      <c r="K553" s="409" t="s">
        <v>777</v>
      </c>
      <c r="L553" s="371" t="s">
        <v>1346</v>
      </c>
      <c r="M553" s="371" t="s">
        <v>3124</v>
      </c>
      <c r="N553" s="372">
        <v>1</v>
      </c>
      <c r="O553" s="373">
        <v>391</v>
      </c>
      <c r="P553" s="373">
        <v>554</v>
      </c>
      <c r="Q553" s="373">
        <v>619</v>
      </c>
      <c r="R553" s="373">
        <v>728</v>
      </c>
      <c r="S553" s="374">
        <v>222</v>
      </c>
      <c r="T553" s="374">
        <v>248</v>
      </c>
      <c r="U553" s="374">
        <v>290</v>
      </c>
      <c r="V553" s="374">
        <v>314</v>
      </c>
      <c r="W553" s="373">
        <v>197</v>
      </c>
      <c r="X553" s="373">
        <v>279</v>
      </c>
      <c r="Y553" s="373">
        <v>311</v>
      </c>
      <c r="Z553" s="373">
        <v>367</v>
      </c>
      <c r="AA553" s="374">
        <v>144</v>
      </c>
      <c r="AB553" s="374">
        <v>159</v>
      </c>
      <c r="AC553" s="374">
        <v>186</v>
      </c>
      <c r="AD553" s="374">
        <v>198</v>
      </c>
      <c r="AE553" s="373">
        <v>2</v>
      </c>
      <c r="AF553" s="373">
        <v>2</v>
      </c>
      <c r="AG553" s="373">
        <v>2</v>
      </c>
      <c r="AH553" s="373">
        <v>2</v>
      </c>
      <c r="AI553" s="374">
        <v>1</v>
      </c>
      <c r="AJ553" s="374">
        <v>1</v>
      </c>
      <c r="AK553" s="374">
        <v>2</v>
      </c>
      <c r="AL553" s="374">
        <v>2</v>
      </c>
      <c r="AM553" s="226">
        <v>194</v>
      </c>
      <c r="AN553" s="226">
        <v>275</v>
      </c>
      <c r="AO553" s="226">
        <v>307</v>
      </c>
      <c r="AP553" s="226">
        <v>361</v>
      </c>
      <c r="AQ553" s="227">
        <v>78</v>
      </c>
      <c r="AR553" s="227">
        <v>88</v>
      </c>
      <c r="AS553" s="227">
        <v>104</v>
      </c>
      <c r="AT553" s="227">
        <v>116</v>
      </c>
      <c r="AU553" s="226">
        <v>90</v>
      </c>
      <c r="AV553" s="226">
        <v>143</v>
      </c>
      <c r="AW553" s="226">
        <v>164</v>
      </c>
      <c r="AX553" s="226">
        <v>194</v>
      </c>
      <c r="AY553" s="227">
        <v>42</v>
      </c>
      <c r="AZ553" s="227">
        <v>48</v>
      </c>
      <c r="BA553" s="227">
        <v>56</v>
      </c>
      <c r="BB553" s="227">
        <v>51</v>
      </c>
      <c r="BC553" s="226">
        <f t="shared" si="220"/>
        <v>104</v>
      </c>
      <c r="BD553" s="226">
        <f t="shared" si="220"/>
        <v>130</v>
      </c>
      <c r="BE553" s="226">
        <f t="shared" si="220"/>
        <v>140</v>
      </c>
      <c r="BF553" s="226">
        <f t="shared" si="217"/>
        <v>163</v>
      </c>
      <c r="BG553" s="218">
        <f t="shared" si="217"/>
        <v>33</v>
      </c>
      <c r="BH553" s="218">
        <f t="shared" si="217"/>
        <v>35</v>
      </c>
      <c r="BI553" s="218">
        <f t="shared" si="217"/>
        <v>43</v>
      </c>
      <c r="BJ553" s="218">
        <f t="shared" si="211"/>
        <v>62</v>
      </c>
      <c r="BK553" s="226">
        <f t="shared" si="233"/>
        <v>0</v>
      </c>
      <c r="BL553" s="226">
        <f t="shared" si="233"/>
        <v>2</v>
      </c>
      <c r="BM553" s="226">
        <f t="shared" si="233"/>
        <v>3</v>
      </c>
      <c r="BN553" s="226">
        <f t="shared" si="233"/>
        <v>4</v>
      </c>
      <c r="BO553" s="227">
        <f t="shared" si="233"/>
        <v>3</v>
      </c>
      <c r="BP553" s="227">
        <f t="shared" si="233"/>
        <v>5</v>
      </c>
      <c r="BQ553" s="227">
        <f t="shared" si="233"/>
        <v>5</v>
      </c>
      <c r="BR553" s="227">
        <f t="shared" si="233"/>
        <v>3</v>
      </c>
      <c r="BS553" s="226">
        <v>0</v>
      </c>
      <c r="BT553" s="226">
        <v>2</v>
      </c>
      <c r="BU553" s="226">
        <v>3</v>
      </c>
      <c r="BV553" s="226">
        <v>4</v>
      </c>
      <c r="BW553" s="227">
        <v>3</v>
      </c>
      <c r="BX553" s="227">
        <v>5</v>
      </c>
      <c r="BY553" s="227">
        <v>5</v>
      </c>
      <c r="BZ553" s="227">
        <v>3</v>
      </c>
      <c r="CA553" s="226">
        <v>0</v>
      </c>
      <c r="CB553" s="226">
        <f>IFERROR(VLOOKUP($G553,[12]ITEM!$B$2:$AC$939,26,0),0)</f>
        <v>0</v>
      </c>
      <c r="CC553" s="226">
        <f>IFERROR(VLOOKUP($G553,[12]ITEM!$B$2:$AC$939,27,0),0)</f>
        <v>0</v>
      </c>
      <c r="CD553" s="226">
        <f>IFERROR(VLOOKUP($G553,[12]ITEM!$B$2:$AC$939,28,0),0)</f>
        <v>0</v>
      </c>
      <c r="CE553" s="227">
        <v>0</v>
      </c>
      <c r="CF553" s="227">
        <v>0</v>
      </c>
      <c r="CG553" s="227">
        <v>0</v>
      </c>
      <c r="CH553" s="227">
        <v>0</v>
      </c>
      <c r="CI553" s="375"/>
      <c r="CJ553" s="226">
        <f t="shared" si="214"/>
        <v>104</v>
      </c>
      <c r="CK553" s="226">
        <f t="shared" si="214"/>
        <v>105</v>
      </c>
      <c r="CL553" s="226">
        <f t="shared" si="214"/>
        <v>117</v>
      </c>
      <c r="CM553" s="226">
        <f t="shared" si="214"/>
        <v>122</v>
      </c>
      <c r="CN553" s="227">
        <f t="shared" si="214"/>
        <v>33</v>
      </c>
      <c r="CO553" s="227">
        <f t="shared" si="212"/>
        <v>36.163534048973503</v>
      </c>
      <c r="CP553" s="227">
        <f t="shared" si="212"/>
        <v>42.429785407492062</v>
      </c>
      <c r="CQ553" s="227">
        <f t="shared" si="212"/>
        <v>48.02838053197091</v>
      </c>
      <c r="CR553" s="226">
        <v>104</v>
      </c>
      <c r="CS553" s="226">
        <v>105</v>
      </c>
      <c r="CT553" s="226">
        <v>117</v>
      </c>
      <c r="CU553" s="226">
        <v>122</v>
      </c>
      <c r="CV553" s="227">
        <f t="shared" si="221"/>
        <v>31</v>
      </c>
      <c r="CW553" s="227">
        <f>CV553*(1+('[13]GROWTH (YoY)'!AR553/100))</f>
        <v>35.163534048973503</v>
      </c>
      <c r="CX553" s="227">
        <f>CW553*(1+('[13]GROWTH (YoY)'!AS553/100))</f>
        <v>41.429785407492062</v>
      </c>
      <c r="CY553" s="227">
        <f>CX553*(1+('[13]GROWTH (YoY)'!AT553/100))</f>
        <v>46.02838053197091</v>
      </c>
      <c r="CZ553" s="226">
        <v>0</v>
      </c>
      <c r="DA553" s="226">
        <v>0</v>
      </c>
      <c r="DB553" s="226">
        <v>0</v>
      </c>
      <c r="DC553" s="226">
        <v>0</v>
      </c>
      <c r="DD553" s="227">
        <v>2</v>
      </c>
      <c r="DE553" s="227">
        <v>1</v>
      </c>
      <c r="DF553" s="227">
        <v>1</v>
      </c>
      <c r="DG553" s="227">
        <v>2</v>
      </c>
      <c r="DH553" s="226">
        <v>0</v>
      </c>
      <c r="DI553" s="226">
        <v>0</v>
      </c>
      <c r="DJ553" s="226">
        <v>0</v>
      </c>
      <c r="DK553" s="226">
        <v>0</v>
      </c>
      <c r="DL553" s="227">
        <v>0</v>
      </c>
      <c r="DM553" s="227">
        <v>0</v>
      </c>
      <c r="DN553" s="227">
        <v>0</v>
      </c>
      <c r="DO553" s="227">
        <v>0</v>
      </c>
      <c r="DP553" s="376">
        <f t="shared" si="213"/>
        <v>0</v>
      </c>
      <c r="DQ553" s="226">
        <f t="shared" si="213"/>
        <v>25</v>
      </c>
      <c r="DR553" s="226">
        <f t="shared" si="213"/>
        <v>23</v>
      </c>
      <c r="DS553" s="226">
        <f t="shared" si="234"/>
        <v>41</v>
      </c>
      <c r="DT553" s="227">
        <f t="shared" si="234"/>
        <v>0</v>
      </c>
      <c r="DU553" s="227">
        <f t="shared" si="234"/>
        <v>-1.1635340489735029</v>
      </c>
      <c r="DV553" s="227">
        <f t="shared" si="234"/>
        <v>0.57021459250793782</v>
      </c>
      <c r="DW553" s="227">
        <f t="shared" si="234"/>
        <v>13.97161946802909</v>
      </c>
      <c r="DX553" s="377">
        <f t="shared" si="216"/>
        <v>0.50383631713554988</v>
      </c>
      <c r="DY553" s="377">
        <f t="shared" si="216"/>
        <v>0.50361010830324915</v>
      </c>
      <c r="DZ553" s="377">
        <f t="shared" si="216"/>
        <v>0.50242326332794829</v>
      </c>
      <c r="EA553" s="377">
        <f t="shared" si="216"/>
        <v>0.50412087912087911</v>
      </c>
      <c r="EB553" s="378">
        <f t="shared" si="216"/>
        <v>0.64864864864864868</v>
      </c>
      <c r="EC553" s="378">
        <f t="shared" si="215"/>
        <v>0.6411290322580645</v>
      </c>
      <c r="ED553" s="378">
        <f t="shared" si="215"/>
        <v>0.64137931034482754</v>
      </c>
      <c r="EE553" s="378">
        <f t="shared" si="215"/>
        <v>0.63057324840764328</v>
      </c>
      <c r="EG553" s="226">
        <v>391</v>
      </c>
      <c r="EH553" s="226">
        <v>368</v>
      </c>
      <c r="EI553" s="226">
        <v>23</v>
      </c>
      <c r="EJ553" s="226">
        <v>11</v>
      </c>
      <c r="EK553" s="226">
        <v>98</v>
      </c>
      <c r="EL553" s="226">
        <v>472</v>
      </c>
      <c r="EM553" s="226">
        <v>470</v>
      </c>
      <c r="EN553" s="379">
        <f t="shared" si="222"/>
        <v>0.94117647058823528</v>
      </c>
      <c r="EO553" s="226">
        <f t="shared" si="223"/>
        <v>47.826086956521742</v>
      </c>
      <c r="EP553" s="379">
        <f t="shared" si="224"/>
        <v>0.2506393861892583</v>
      </c>
      <c r="EQ553" s="226">
        <f t="shared" si="225"/>
        <v>207627.11864406778</v>
      </c>
      <c r="ER553" s="226">
        <f t="shared" si="226"/>
        <v>1950.3546099290779</v>
      </c>
      <c r="ES553" s="292"/>
      <c r="ET553" s="227">
        <v>314</v>
      </c>
      <c r="EU553" s="227">
        <v>199</v>
      </c>
      <c r="EV553" s="227">
        <v>115</v>
      </c>
      <c r="EW553" s="227">
        <v>87</v>
      </c>
      <c r="EX553" s="227">
        <v>40</v>
      </c>
      <c r="EY553" s="227">
        <v>2493</v>
      </c>
      <c r="EZ553" s="227">
        <v>2487</v>
      </c>
      <c r="FA553" s="380">
        <f t="shared" si="228"/>
        <v>0.63375796178343946</v>
      </c>
      <c r="FB553" s="228">
        <f t="shared" si="229"/>
        <v>75.65217391304347</v>
      </c>
      <c r="FC553" s="380">
        <f t="shared" si="230"/>
        <v>0.12738853503184713</v>
      </c>
      <c r="FD553" s="227">
        <f t="shared" si="231"/>
        <v>16044.925792218211</v>
      </c>
      <c r="FE553" s="227">
        <f t="shared" si="232"/>
        <v>2915.1588258946522</v>
      </c>
      <c r="FF553" s="227">
        <v>115</v>
      </c>
      <c r="FG553" s="228">
        <f t="shared" si="227"/>
        <v>52.173913043478258</v>
      </c>
      <c r="FH553" s="227">
        <v>60</v>
      </c>
      <c r="FI553" s="227">
        <v>115</v>
      </c>
      <c r="FJ553" s="227">
        <v>0</v>
      </c>
      <c r="FK553" s="227">
        <f t="shared" si="218"/>
        <v>55</v>
      </c>
      <c r="FL553" s="227">
        <v>40</v>
      </c>
      <c r="FM553" s="227">
        <f t="shared" si="219"/>
        <v>15</v>
      </c>
      <c r="FZ553" s="229"/>
      <c r="GA553" s="229"/>
      <c r="GB553" s="229"/>
      <c r="GC553" s="229"/>
      <c r="GD553" s="229"/>
    </row>
    <row r="554" spans="1:186" s="368" customFormat="1">
      <c r="A554" s="287" t="s">
        <v>1339</v>
      </c>
      <c r="B554" s="369" t="s">
        <v>1340</v>
      </c>
      <c r="C554" s="287" t="s">
        <v>1353</v>
      </c>
      <c r="D554" s="287" t="s">
        <v>3126</v>
      </c>
      <c r="E554" s="369" t="s">
        <v>1354</v>
      </c>
      <c r="F554" s="287">
        <v>551</v>
      </c>
      <c r="G554" s="392" t="s">
        <v>1375</v>
      </c>
      <c r="H554" s="392" t="s">
        <v>1376</v>
      </c>
      <c r="I554" s="409" t="s">
        <v>1345</v>
      </c>
      <c r="J554" s="371" t="s">
        <v>1346</v>
      </c>
      <c r="K554" s="409" t="s">
        <v>777</v>
      </c>
      <c r="L554" s="371" t="s">
        <v>1346</v>
      </c>
      <c r="M554" s="371" t="s">
        <v>3124</v>
      </c>
      <c r="N554" s="372">
        <v>1</v>
      </c>
      <c r="O554" s="373">
        <v>13</v>
      </c>
      <c r="P554" s="373">
        <v>18</v>
      </c>
      <c r="Q554" s="373">
        <v>20</v>
      </c>
      <c r="R554" s="373">
        <v>24</v>
      </c>
      <c r="S554" s="374">
        <v>299</v>
      </c>
      <c r="T554" s="374">
        <v>334</v>
      </c>
      <c r="U554" s="374">
        <v>391</v>
      </c>
      <c r="V554" s="374">
        <v>423</v>
      </c>
      <c r="W554" s="373">
        <v>12</v>
      </c>
      <c r="X554" s="373">
        <v>17</v>
      </c>
      <c r="Y554" s="373">
        <v>19</v>
      </c>
      <c r="Z554" s="373">
        <v>22</v>
      </c>
      <c r="AA554" s="374">
        <v>218</v>
      </c>
      <c r="AB554" s="374">
        <v>244</v>
      </c>
      <c r="AC554" s="374">
        <v>290</v>
      </c>
      <c r="AD554" s="374">
        <v>311</v>
      </c>
      <c r="AE554" s="373">
        <v>0</v>
      </c>
      <c r="AF554" s="373">
        <v>0</v>
      </c>
      <c r="AG554" s="373">
        <v>0</v>
      </c>
      <c r="AH554" s="373">
        <v>0</v>
      </c>
      <c r="AI554" s="374">
        <v>1</v>
      </c>
      <c r="AJ554" s="374">
        <v>1</v>
      </c>
      <c r="AK554" s="374">
        <v>2</v>
      </c>
      <c r="AL554" s="374">
        <v>2</v>
      </c>
      <c r="AM554" s="226">
        <v>1</v>
      </c>
      <c r="AN554" s="226">
        <v>1</v>
      </c>
      <c r="AO554" s="226">
        <v>1</v>
      </c>
      <c r="AP554" s="226">
        <v>1</v>
      </c>
      <c r="AQ554" s="227">
        <v>81</v>
      </c>
      <c r="AR554" s="227">
        <v>90</v>
      </c>
      <c r="AS554" s="227">
        <v>102</v>
      </c>
      <c r="AT554" s="227">
        <v>112</v>
      </c>
      <c r="AU554" s="226">
        <v>0</v>
      </c>
      <c r="AV554" s="226">
        <v>0</v>
      </c>
      <c r="AW554" s="226">
        <v>0</v>
      </c>
      <c r="AX554" s="226">
        <v>0</v>
      </c>
      <c r="AY554" s="227">
        <v>14</v>
      </c>
      <c r="AZ554" s="227">
        <v>16</v>
      </c>
      <c r="BA554" s="227">
        <v>18</v>
      </c>
      <c r="BB554" s="227">
        <v>20</v>
      </c>
      <c r="BC554" s="226">
        <f t="shared" si="220"/>
        <v>0</v>
      </c>
      <c r="BD554" s="226">
        <f t="shared" si="220"/>
        <v>0</v>
      </c>
      <c r="BE554" s="226">
        <f t="shared" si="220"/>
        <v>-1</v>
      </c>
      <c r="BF554" s="226">
        <f t="shared" si="217"/>
        <v>-1</v>
      </c>
      <c r="BG554" s="218">
        <f t="shared" si="217"/>
        <v>64</v>
      </c>
      <c r="BH554" s="218">
        <f t="shared" si="217"/>
        <v>70</v>
      </c>
      <c r="BI554" s="218">
        <f t="shared" si="217"/>
        <v>79</v>
      </c>
      <c r="BJ554" s="218">
        <f t="shared" si="211"/>
        <v>89</v>
      </c>
      <c r="BK554" s="226">
        <f t="shared" si="233"/>
        <v>1</v>
      </c>
      <c r="BL554" s="226">
        <f t="shared" si="233"/>
        <v>1</v>
      </c>
      <c r="BM554" s="226">
        <f t="shared" si="233"/>
        <v>2</v>
      </c>
      <c r="BN554" s="226">
        <f t="shared" si="233"/>
        <v>2</v>
      </c>
      <c r="BO554" s="227">
        <f t="shared" si="233"/>
        <v>3</v>
      </c>
      <c r="BP554" s="227">
        <f t="shared" si="233"/>
        <v>4</v>
      </c>
      <c r="BQ554" s="227">
        <f t="shared" si="233"/>
        <v>5</v>
      </c>
      <c r="BR554" s="227">
        <f t="shared" si="233"/>
        <v>3</v>
      </c>
      <c r="BS554" s="226">
        <v>1</v>
      </c>
      <c r="BT554" s="226">
        <v>1</v>
      </c>
      <c r="BU554" s="226">
        <v>2</v>
      </c>
      <c r="BV554" s="226">
        <v>2</v>
      </c>
      <c r="BW554" s="227">
        <v>3</v>
      </c>
      <c r="BX554" s="227">
        <v>4</v>
      </c>
      <c r="BY554" s="227">
        <v>5</v>
      </c>
      <c r="BZ554" s="227">
        <v>3</v>
      </c>
      <c r="CA554" s="226">
        <v>0</v>
      </c>
      <c r="CB554" s="226">
        <f>IFERROR(VLOOKUP($G554,[12]ITEM!$B$2:$AC$939,26,0),0)</f>
        <v>0</v>
      </c>
      <c r="CC554" s="226">
        <f>IFERROR(VLOOKUP($G554,[12]ITEM!$B$2:$AC$939,27,0),0)</f>
        <v>0</v>
      </c>
      <c r="CD554" s="226">
        <f>IFERROR(VLOOKUP($G554,[12]ITEM!$B$2:$AC$939,28,0),0)</f>
        <v>0</v>
      </c>
      <c r="CE554" s="227">
        <v>0</v>
      </c>
      <c r="CF554" s="227">
        <v>0</v>
      </c>
      <c r="CG554" s="227">
        <v>0</v>
      </c>
      <c r="CH554" s="227">
        <v>0</v>
      </c>
      <c r="CI554" s="375"/>
      <c r="CJ554" s="226">
        <f t="shared" si="214"/>
        <v>0</v>
      </c>
      <c r="CK554" s="226">
        <f t="shared" si="214"/>
        <v>0</v>
      </c>
      <c r="CL554" s="226">
        <f t="shared" si="214"/>
        <v>0</v>
      </c>
      <c r="CM554" s="226">
        <f t="shared" si="214"/>
        <v>0</v>
      </c>
      <c r="CN554" s="227">
        <f t="shared" si="214"/>
        <v>64</v>
      </c>
      <c r="CO554" s="227">
        <f t="shared" si="212"/>
        <v>71.452056652497177</v>
      </c>
      <c r="CP554" s="227">
        <f t="shared" si="212"/>
        <v>80.268001397541099</v>
      </c>
      <c r="CQ554" s="227">
        <f t="shared" si="212"/>
        <v>88.534575364414124</v>
      </c>
      <c r="CR554" s="226">
        <v>0</v>
      </c>
      <c r="CS554" s="226">
        <v>0</v>
      </c>
      <c r="CT554" s="226">
        <v>0</v>
      </c>
      <c r="CU554" s="226">
        <v>0</v>
      </c>
      <c r="CV554" s="227">
        <f t="shared" si="221"/>
        <v>64</v>
      </c>
      <c r="CW554" s="227">
        <f>CV554*(1+('[13]GROWTH (YoY)'!AR554/100))</f>
        <v>71.452056652497177</v>
      </c>
      <c r="CX554" s="227">
        <f>CW554*(1+('[13]GROWTH (YoY)'!AS554/100))</f>
        <v>80.268001397541099</v>
      </c>
      <c r="CY554" s="227">
        <f>CX554*(1+('[13]GROWTH (YoY)'!AT554/100))</f>
        <v>88.534575364414124</v>
      </c>
      <c r="CZ554" s="226">
        <v>0</v>
      </c>
      <c r="DA554" s="226">
        <v>0</v>
      </c>
      <c r="DB554" s="226">
        <v>0</v>
      </c>
      <c r="DC554" s="226">
        <v>0</v>
      </c>
      <c r="DD554" s="227">
        <v>0</v>
      </c>
      <c r="DE554" s="227">
        <v>0</v>
      </c>
      <c r="DF554" s="227">
        <v>0</v>
      </c>
      <c r="DG554" s="227">
        <v>0</v>
      </c>
      <c r="DH554" s="226">
        <v>0</v>
      </c>
      <c r="DI554" s="226">
        <v>0</v>
      </c>
      <c r="DJ554" s="226">
        <v>0</v>
      </c>
      <c r="DK554" s="226">
        <v>0</v>
      </c>
      <c r="DL554" s="227">
        <v>0</v>
      </c>
      <c r="DM554" s="227">
        <v>0</v>
      </c>
      <c r="DN554" s="227">
        <v>0</v>
      </c>
      <c r="DO554" s="227">
        <v>0</v>
      </c>
      <c r="DP554" s="376">
        <f t="shared" si="213"/>
        <v>0</v>
      </c>
      <c r="DQ554" s="226">
        <f t="shared" si="213"/>
        <v>0</v>
      </c>
      <c r="DR554" s="226">
        <f t="shared" si="213"/>
        <v>-1</v>
      </c>
      <c r="DS554" s="226">
        <f t="shared" si="234"/>
        <v>-1</v>
      </c>
      <c r="DT554" s="227">
        <f t="shared" si="234"/>
        <v>0</v>
      </c>
      <c r="DU554" s="227">
        <f t="shared" si="234"/>
        <v>-1.452056652497177</v>
      </c>
      <c r="DV554" s="227">
        <f t="shared" si="234"/>
        <v>-1.2680013975410986</v>
      </c>
      <c r="DW554" s="227">
        <f t="shared" si="234"/>
        <v>0.46542463558587599</v>
      </c>
      <c r="DX554" s="377">
        <f t="shared" si="216"/>
        <v>0.92307692307692313</v>
      </c>
      <c r="DY554" s="377">
        <f t="shared" si="216"/>
        <v>0.94444444444444442</v>
      </c>
      <c r="DZ554" s="377">
        <f t="shared" si="216"/>
        <v>0.95</v>
      </c>
      <c r="EA554" s="377">
        <f t="shared" si="216"/>
        <v>0.91666666666666663</v>
      </c>
      <c r="EB554" s="378">
        <f t="shared" si="216"/>
        <v>0.72909698996655514</v>
      </c>
      <c r="EC554" s="378">
        <f t="shared" si="215"/>
        <v>0.73053892215568861</v>
      </c>
      <c r="ED554" s="378">
        <f t="shared" si="215"/>
        <v>0.74168797953964194</v>
      </c>
      <c r="EE554" s="378">
        <f t="shared" si="215"/>
        <v>0.73522458628841603</v>
      </c>
      <c r="EG554" s="226">
        <v>13</v>
      </c>
      <c r="EH554" s="226">
        <v>11</v>
      </c>
      <c r="EI554" s="226">
        <v>2</v>
      </c>
      <c r="EJ554" s="226">
        <v>0</v>
      </c>
      <c r="EK554" s="226">
        <v>4</v>
      </c>
      <c r="EL554" s="226">
        <v>15</v>
      </c>
      <c r="EM554" s="226">
        <v>14</v>
      </c>
      <c r="EN554" s="379">
        <f t="shared" si="222"/>
        <v>0.84615384615384615</v>
      </c>
      <c r="EO554" s="226">
        <f t="shared" si="223"/>
        <v>0</v>
      </c>
      <c r="EP554" s="379">
        <f t="shared" si="224"/>
        <v>0.30769230769230771</v>
      </c>
      <c r="EQ554" s="226">
        <f t="shared" si="225"/>
        <v>266666.66666666669</v>
      </c>
      <c r="ER554" s="226">
        <f t="shared" si="226"/>
        <v>0</v>
      </c>
      <c r="ES554" s="292"/>
      <c r="ET554" s="227">
        <v>424</v>
      </c>
      <c r="EU554" s="227">
        <v>302</v>
      </c>
      <c r="EV554" s="227">
        <v>121</v>
      </c>
      <c r="EW554" s="227">
        <v>31</v>
      </c>
      <c r="EX554" s="227">
        <v>146</v>
      </c>
      <c r="EY554" s="227">
        <v>1127</v>
      </c>
      <c r="EZ554" s="227">
        <v>1125</v>
      </c>
      <c r="FA554" s="380">
        <f t="shared" si="228"/>
        <v>0.71226415094339623</v>
      </c>
      <c r="FB554" s="228">
        <f t="shared" si="229"/>
        <v>25.619834710743799</v>
      </c>
      <c r="FC554" s="380">
        <f t="shared" si="230"/>
        <v>0.34433962264150941</v>
      </c>
      <c r="FD554" s="227">
        <f t="shared" si="231"/>
        <v>129547.47116237799</v>
      </c>
      <c r="FE554" s="227">
        <f t="shared" si="232"/>
        <v>2296.2962962962961</v>
      </c>
      <c r="FF554" s="227">
        <v>121</v>
      </c>
      <c r="FG554" s="228">
        <f t="shared" si="227"/>
        <v>17.355371900826448</v>
      </c>
      <c r="FH554" s="227">
        <v>21</v>
      </c>
      <c r="FI554" s="227">
        <v>121</v>
      </c>
      <c r="FJ554" s="227">
        <v>1</v>
      </c>
      <c r="FK554" s="227">
        <f t="shared" si="218"/>
        <v>99</v>
      </c>
      <c r="FL554" s="227">
        <v>54</v>
      </c>
      <c r="FM554" s="227">
        <f t="shared" si="219"/>
        <v>45</v>
      </c>
      <c r="FZ554" s="229"/>
      <c r="GA554" s="229"/>
      <c r="GB554" s="229"/>
      <c r="GC554" s="229"/>
      <c r="GD554" s="229"/>
    </row>
    <row r="555" spans="1:186" s="368" customFormat="1">
      <c r="A555" s="287" t="s">
        <v>1339</v>
      </c>
      <c r="B555" s="369" t="s">
        <v>1340</v>
      </c>
      <c r="C555" s="287" t="s">
        <v>1353</v>
      </c>
      <c r="D555" s="287" t="s">
        <v>3126</v>
      </c>
      <c r="E555" s="369" t="s">
        <v>1354</v>
      </c>
      <c r="F555" s="287">
        <v>552</v>
      </c>
      <c r="G555" s="392" t="s">
        <v>1377</v>
      </c>
      <c r="H555" s="392" t="s">
        <v>1378</v>
      </c>
      <c r="I555" s="409" t="s">
        <v>1345</v>
      </c>
      <c r="J555" s="371" t="s">
        <v>1346</v>
      </c>
      <c r="K555" s="409" t="s">
        <v>777</v>
      </c>
      <c r="L555" s="371" t="s">
        <v>1346</v>
      </c>
      <c r="M555" s="371" t="s">
        <v>3124</v>
      </c>
      <c r="N555" s="372">
        <v>1</v>
      </c>
      <c r="O555" s="373">
        <v>50</v>
      </c>
      <c r="P555" s="373">
        <v>71</v>
      </c>
      <c r="Q555" s="373">
        <v>79</v>
      </c>
      <c r="R555" s="373">
        <v>93</v>
      </c>
      <c r="S555" s="374">
        <v>15</v>
      </c>
      <c r="T555" s="374">
        <v>17</v>
      </c>
      <c r="U555" s="374">
        <v>20</v>
      </c>
      <c r="V555" s="374">
        <v>22</v>
      </c>
      <c r="W555" s="373">
        <v>3</v>
      </c>
      <c r="X555" s="373">
        <v>4</v>
      </c>
      <c r="Y555" s="373">
        <v>5</v>
      </c>
      <c r="Z555" s="373">
        <v>5</v>
      </c>
      <c r="AA555" s="374">
        <v>10</v>
      </c>
      <c r="AB555" s="374">
        <v>11</v>
      </c>
      <c r="AC555" s="374">
        <v>13</v>
      </c>
      <c r="AD555" s="374">
        <v>13</v>
      </c>
      <c r="AE555" s="373">
        <v>0</v>
      </c>
      <c r="AF555" s="373">
        <v>0</v>
      </c>
      <c r="AG555" s="373">
        <v>0</v>
      </c>
      <c r="AH555" s="373">
        <v>0</v>
      </c>
      <c r="AI555" s="374">
        <v>0</v>
      </c>
      <c r="AJ555" s="374">
        <v>0</v>
      </c>
      <c r="AK555" s="374">
        <v>0</v>
      </c>
      <c r="AL555" s="374">
        <v>0</v>
      </c>
      <c r="AM555" s="226">
        <v>47</v>
      </c>
      <c r="AN555" s="226">
        <v>67</v>
      </c>
      <c r="AO555" s="226">
        <v>75</v>
      </c>
      <c r="AP555" s="226">
        <v>88</v>
      </c>
      <c r="AQ555" s="227">
        <v>6</v>
      </c>
      <c r="AR555" s="227">
        <v>7</v>
      </c>
      <c r="AS555" s="227">
        <v>8</v>
      </c>
      <c r="AT555" s="227">
        <v>9</v>
      </c>
      <c r="AU555" s="226">
        <v>15</v>
      </c>
      <c r="AV555" s="226">
        <v>20</v>
      </c>
      <c r="AW555" s="226">
        <v>22</v>
      </c>
      <c r="AX555" s="226">
        <v>26</v>
      </c>
      <c r="AY555" s="227">
        <v>2</v>
      </c>
      <c r="AZ555" s="227">
        <v>2</v>
      </c>
      <c r="BA555" s="227">
        <v>2</v>
      </c>
      <c r="BB555" s="227">
        <v>3</v>
      </c>
      <c r="BC555" s="226">
        <f t="shared" si="220"/>
        <v>32</v>
      </c>
      <c r="BD555" s="226">
        <f t="shared" si="220"/>
        <v>46</v>
      </c>
      <c r="BE555" s="226">
        <f t="shared" si="220"/>
        <v>52</v>
      </c>
      <c r="BF555" s="226">
        <f t="shared" si="217"/>
        <v>60</v>
      </c>
      <c r="BG555" s="218">
        <f t="shared" si="217"/>
        <v>3</v>
      </c>
      <c r="BH555" s="218">
        <f t="shared" si="217"/>
        <v>3</v>
      </c>
      <c r="BI555" s="218">
        <f t="shared" si="217"/>
        <v>4</v>
      </c>
      <c r="BJ555" s="218">
        <f t="shared" si="211"/>
        <v>5</v>
      </c>
      <c r="BK555" s="226">
        <f t="shared" si="233"/>
        <v>0</v>
      </c>
      <c r="BL555" s="226">
        <f t="shared" si="233"/>
        <v>1</v>
      </c>
      <c r="BM555" s="226">
        <f t="shared" si="233"/>
        <v>1</v>
      </c>
      <c r="BN555" s="226">
        <f t="shared" si="233"/>
        <v>2</v>
      </c>
      <c r="BO555" s="227">
        <f t="shared" si="233"/>
        <v>1</v>
      </c>
      <c r="BP555" s="227">
        <f t="shared" si="233"/>
        <v>2</v>
      </c>
      <c r="BQ555" s="227">
        <f t="shared" si="233"/>
        <v>2</v>
      </c>
      <c r="BR555" s="227">
        <f t="shared" si="233"/>
        <v>1</v>
      </c>
      <c r="BS555" s="226">
        <v>0</v>
      </c>
      <c r="BT555" s="226">
        <v>1</v>
      </c>
      <c r="BU555" s="226">
        <v>1</v>
      </c>
      <c r="BV555" s="226">
        <v>2</v>
      </c>
      <c r="BW555" s="227">
        <v>1</v>
      </c>
      <c r="BX555" s="227">
        <v>2</v>
      </c>
      <c r="BY555" s="227">
        <v>2</v>
      </c>
      <c r="BZ555" s="227">
        <v>1</v>
      </c>
      <c r="CA555" s="226">
        <v>0</v>
      </c>
      <c r="CB555" s="226">
        <f>IFERROR(VLOOKUP($G555,[12]ITEM!$B$2:$AC$939,26,0),0)</f>
        <v>0</v>
      </c>
      <c r="CC555" s="226">
        <f>IFERROR(VLOOKUP($G555,[12]ITEM!$B$2:$AC$939,27,0),0)</f>
        <v>0</v>
      </c>
      <c r="CD555" s="226">
        <f>IFERROR(VLOOKUP($G555,[12]ITEM!$B$2:$AC$939,28,0),0)</f>
        <v>0</v>
      </c>
      <c r="CE555" s="227">
        <v>0</v>
      </c>
      <c r="CF555" s="227">
        <v>0</v>
      </c>
      <c r="CG555" s="227">
        <v>0</v>
      </c>
      <c r="CH555" s="227">
        <v>0</v>
      </c>
      <c r="CI555" s="375"/>
      <c r="CJ555" s="226">
        <f t="shared" si="214"/>
        <v>32</v>
      </c>
      <c r="CK555" s="226">
        <f t="shared" si="214"/>
        <v>35</v>
      </c>
      <c r="CL555" s="226">
        <f t="shared" si="214"/>
        <v>39</v>
      </c>
      <c r="CM555" s="226">
        <f t="shared" si="214"/>
        <v>43</v>
      </c>
      <c r="CN555" s="227">
        <f t="shared" si="214"/>
        <v>3</v>
      </c>
      <c r="CO555" s="227">
        <f t="shared" si="212"/>
        <v>3.2261263362997967</v>
      </c>
      <c r="CP555" s="227">
        <f t="shared" si="212"/>
        <v>3.6325793078016018</v>
      </c>
      <c r="CQ555" s="227">
        <f t="shared" si="212"/>
        <v>4.9387321836539417</v>
      </c>
      <c r="CR555" s="226">
        <v>22</v>
      </c>
      <c r="CS555" s="226">
        <v>22</v>
      </c>
      <c r="CT555" s="226">
        <v>25</v>
      </c>
      <c r="CU555" s="226">
        <v>29</v>
      </c>
      <c r="CV555" s="227">
        <f t="shared" si="221"/>
        <v>2</v>
      </c>
      <c r="CW555" s="227">
        <f>CV555*(1+('[13]GROWTH (YoY)'!AR555/100))</f>
        <v>2.2261263362997967</v>
      </c>
      <c r="CX555" s="227">
        <f>CW555*(1+('[13]GROWTH (YoY)'!AS555/100))</f>
        <v>2.6325793078016018</v>
      </c>
      <c r="CY555" s="227">
        <f>CX555*(1+('[13]GROWTH (YoY)'!AT555/100))</f>
        <v>2.9387321836539417</v>
      </c>
      <c r="CZ555" s="226">
        <v>10</v>
      </c>
      <c r="DA555" s="226">
        <v>13</v>
      </c>
      <c r="DB555" s="226">
        <v>14</v>
      </c>
      <c r="DC555" s="226">
        <v>14</v>
      </c>
      <c r="DD555" s="227">
        <v>1</v>
      </c>
      <c r="DE555" s="227">
        <v>1</v>
      </c>
      <c r="DF555" s="227">
        <v>1</v>
      </c>
      <c r="DG555" s="227">
        <v>2</v>
      </c>
      <c r="DH555" s="226">
        <v>0</v>
      </c>
      <c r="DI555" s="226">
        <v>0</v>
      </c>
      <c r="DJ555" s="226">
        <v>0</v>
      </c>
      <c r="DK555" s="226">
        <v>0</v>
      </c>
      <c r="DL555" s="227">
        <v>0</v>
      </c>
      <c r="DM555" s="227">
        <v>0</v>
      </c>
      <c r="DN555" s="227">
        <v>0</v>
      </c>
      <c r="DO555" s="227">
        <v>0</v>
      </c>
      <c r="DP555" s="376">
        <f t="shared" si="213"/>
        <v>0</v>
      </c>
      <c r="DQ555" s="226">
        <f t="shared" si="213"/>
        <v>11</v>
      </c>
      <c r="DR555" s="226">
        <f t="shared" si="213"/>
        <v>13</v>
      </c>
      <c r="DS555" s="226">
        <f t="shared" si="234"/>
        <v>17</v>
      </c>
      <c r="DT555" s="227">
        <f t="shared" si="234"/>
        <v>0</v>
      </c>
      <c r="DU555" s="227">
        <f t="shared" si="234"/>
        <v>-0.22612633629979673</v>
      </c>
      <c r="DV555" s="227">
        <f t="shared" si="234"/>
        <v>0.36742069219839824</v>
      </c>
      <c r="DW555" s="227">
        <f t="shared" si="234"/>
        <v>6.1267816346058268E-2</v>
      </c>
      <c r="DX555" s="377">
        <f t="shared" si="216"/>
        <v>0.06</v>
      </c>
      <c r="DY555" s="377">
        <f t="shared" si="216"/>
        <v>5.6338028169014086E-2</v>
      </c>
      <c r="DZ555" s="377">
        <f t="shared" si="216"/>
        <v>6.3291139240506333E-2</v>
      </c>
      <c r="EA555" s="377">
        <f t="shared" si="216"/>
        <v>5.3763440860215055E-2</v>
      </c>
      <c r="EB555" s="378">
        <f t="shared" si="216"/>
        <v>0.66666666666666663</v>
      </c>
      <c r="EC555" s="378">
        <f t="shared" si="215"/>
        <v>0.6470588235294118</v>
      </c>
      <c r="ED555" s="378">
        <f t="shared" si="215"/>
        <v>0.65</v>
      </c>
      <c r="EE555" s="378">
        <f t="shared" si="215"/>
        <v>0.59090909090909094</v>
      </c>
      <c r="EG555" s="226">
        <v>3</v>
      </c>
      <c r="EH555" s="226">
        <v>2</v>
      </c>
      <c r="EI555" s="226">
        <v>2</v>
      </c>
      <c r="EJ555" s="226">
        <v>0</v>
      </c>
      <c r="EK555" s="226">
        <v>4</v>
      </c>
      <c r="EL555" s="226">
        <v>11</v>
      </c>
      <c r="EM555" s="226">
        <v>11</v>
      </c>
      <c r="EN555" s="379">
        <f t="shared" si="222"/>
        <v>0.66666666666666663</v>
      </c>
      <c r="EO555" s="226">
        <f t="shared" si="223"/>
        <v>0</v>
      </c>
      <c r="EP555" s="379">
        <f t="shared" si="224"/>
        <v>1.3333333333333333</v>
      </c>
      <c r="EQ555" s="226">
        <f t="shared" si="225"/>
        <v>363636.36363636365</v>
      </c>
      <c r="ER555" s="226">
        <f t="shared" si="226"/>
        <v>0</v>
      </c>
      <c r="ES555" s="292"/>
      <c r="ET555" s="227">
        <v>22</v>
      </c>
      <c r="EU555" s="227">
        <v>13</v>
      </c>
      <c r="EV555" s="227">
        <v>9</v>
      </c>
      <c r="EW555" s="227">
        <v>5</v>
      </c>
      <c r="EX555" s="227">
        <v>34</v>
      </c>
      <c r="EY555" s="227">
        <v>225</v>
      </c>
      <c r="EZ555" s="227">
        <v>217</v>
      </c>
      <c r="FA555" s="380">
        <f t="shared" si="228"/>
        <v>0.59090909090909094</v>
      </c>
      <c r="FB555" s="228">
        <f t="shared" si="229"/>
        <v>55.555555555555557</v>
      </c>
      <c r="FC555" s="380">
        <f t="shared" si="230"/>
        <v>1.5454545454545454</v>
      </c>
      <c r="FD555" s="227">
        <f t="shared" si="231"/>
        <v>151111.11111111112</v>
      </c>
      <c r="FE555" s="227">
        <f t="shared" si="232"/>
        <v>1920.1228878648235</v>
      </c>
      <c r="FF555" s="227">
        <v>9</v>
      </c>
      <c r="FG555" s="228">
        <f t="shared" si="227"/>
        <v>33.333333333333329</v>
      </c>
      <c r="FH555" s="227">
        <v>3</v>
      </c>
      <c r="FI555" s="227">
        <v>9</v>
      </c>
      <c r="FJ555" s="227">
        <v>0</v>
      </c>
      <c r="FK555" s="227">
        <f t="shared" si="218"/>
        <v>6</v>
      </c>
      <c r="FL555" s="227">
        <v>6</v>
      </c>
      <c r="FM555" s="227">
        <f t="shared" si="219"/>
        <v>0</v>
      </c>
      <c r="FZ555" s="229"/>
      <c r="GA555" s="229"/>
      <c r="GB555" s="229"/>
      <c r="GC555" s="229"/>
      <c r="GD555" s="229"/>
    </row>
    <row r="556" spans="1:186" s="368" customFormat="1">
      <c r="A556" s="287" t="s">
        <v>1339</v>
      </c>
      <c r="B556" s="369" t="s">
        <v>1340</v>
      </c>
      <c r="C556" s="287" t="s">
        <v>1353</v>
      </c>
      <c r="D556" s="287" t="s">
        <v>3126</v>
      </c>
      <c r="E556" s="369" t="s">
        <v>1354</v>
      </c>
      <c r="F556" s="287">
        <v>553</v>
      </c>
      <c r="G556" s="392" t="s">
        <v>1379</v>
      </c>
      <c r="H556" s="392" t="s">
        <v>1380</v>
      </c>
      <c r="I556" s="409" t="s">
        <v>1345</v>
      </c>
      <c r="J556" s="371" t="s">
        <v>1346</v>
      </c>
      <c r="K556" s="409" t="s">
        <v>777</v>
      </c>
      <c r="L556" s="371" t="s">
        <v>1346</v>
      </c>
      <c r="M556" s="371" t="s">
        <v>3124</v>
      </c>
      <c r="N556" s="372">
        <v>1</v>
      </c>
      <c r="O556" s="373">
        <v>25</v>
      </c>
      <c r="P556" s="373">
        <v>35</v>
      </c>
      <c r="Q556" s="373">
        <v>39</v>
      </c>
      <c r="R556" s="373">
        <v>46</v>
      </c>
      <c r="S556" s="374">
        <v>14</v>
      </c>
      <c r="T556" s="374">
        <v>15</v>
      </c>
      <c r="U556" s="374">
        <v>18</v>
      </c>
      <c r="V556" s="374">
        <v>20</v>
      </c>
      <c r="W556" s="373">
        <v>14</v>
      </c>
      <c r="X556" s="373">
        <v>19</v>
      </c>
      <c r="Y556" s="373">
        <v>21</v>
      </c>
      <c r="Z556" s="373">
        <v>25</v>
      </c>
      <c r="AA556" s="374">
        <v>13</v>
      </c>
      <c r="AB556" s="374">
        <v>15</v>
      </c>
      <c r="AC556" s="374">
        <v>17</v>
      </c>
      <c r="AD556" s="374">
        <v>18</v>
      </c>
      <c r="AE556" s="373">
        <v>0</v>
      </c>
      <c r="AF556" s="373">
        <v>0</v>
      </c>
      <c r="AG556" s="373">
        <v>0</v>
      </c>
      <c r="AH556" s="373">
        <v>0</v>
      </c>
      <c r="AI556" s="374">
        <v>0</v>
      </c>
      <c r="AJ556" s="374">
        <v>0</v>
      </c>
      <c r="AK556" s="374">
        <v>0</v>
      </c>
      <c r="AL556" s="374">
        <v>0</v>
      </c>
      <c r="AM556" s="226">
        <v>11</v>
      </c>
      <c r="AN556" s="226">
        <v>16</v>
      </c>
      <c r="AO556" s="226">
        <v>17</v>
      </c>
      <c r="AP556" s="226">
        <v>20</v>
      </c>
      <c r="AQ556" s="227">
        <v>1</v>
      </c>
      <c r="AR556" s="227">
        <v>1</v>
      </c>
      <c r="AS556" s="227">
        <v>1</v>
      </c>
      <c r="AT556" s="227">
        <v>2</v>
      </c>
      <c r="AU556" s="226">
        <v>6</v>
      </c>
      <c r="AV556" s="226">
        <v>8</v>
      </c>
      <c r="AW556" s="226">
        <v>8</v>
      </c>
      <c r="AX556" s="226">
        <v>10</v>
      </c>
      <c r="AY556" s="230">
        <v>0.14000000000000001</v>
      </c>
      <c r="AZ556" s="230">
        <v>0.16</v>
      </c>
      <c r="BA556" s="230">
        <v>0.19</v>
      </c>
      <c r="BB556" s="230">
        <v>0.21</v>
      </c>
      <c r="BC556" s="226">
        <f t="shared" si="220"/>
        <v>5</v>
      </c>
      <c r="BD556" s="226">
        <f t="shared" si="220"/>
        <v>8</v>
      </c>
      <c r="BE556" s="226">
        <f t="shared" si="220"/>
        <v>9</v>
      </c>
      <c r="BF556" s="226">
        <f t="shared" si="217"/>
        <v>10</v>
      </c>
      <c r="BG556" s="218">
        <f t="shared" si="217"/>
        <v>0.86</v>
      </c>
      <c r="BH556" s="218">
        <f t="shared" si="217"/>
        <v>0.84</v>
      </c>
      <c r="BI556" s="218">
        <f t="shared" si="217"/>
        <v>0.81</v>
      </c>
      <c r="BJ556" s="218">
        <f t="shared" si="211"/>
        <v>1.79</v>
      </c>
      <c r="BK556" s="226">
        <f t="shared" si="233"/>
        <v>0</v>
      </c>
      <c r="BL556" s="226">
        <f t="shared" si="233"/>
        <v>0</v>
      </c>
      <c r="BM556" s="226">
        <f t="shared" si="233"/>
        <v>0</v>
      </c>
      <c r="BN556" s="226">
        <f t="shared" si="233"/>
        <v>0</v>
      </c>
      <c r="BO556" s="227">
        <f t="shared" si="233"/>
        <v>0</v>
      </c>
      <c r="BP556" s="227">
        <f t="shared" si="233"/>
        <v>0</v>
      </c>
      <c r="BQ556" s="227">
        <f t="shared" si="233"/>
        <v>0</v>
      </c>
      <c r="BR556" s="227">
        <f t="shared" si="233"/>
        <v>0</v>
      </c>
      <c r="BS556" s="226">
        <v>0</v>
      </c>
      <c r="BT556" s="226">
        <v>0</v>
      </c>
      <c r="BU556" s="226">
        <v>0</v>
      </c>
      <c r="BV556" s="226">
        <v>0</v>
      </c>
      <c r="BW556" s="227">
        <v>0</v>
      </c>
      <c r="BX556" s="227">
        <v>0</v>
      </c>
      <c r="BY556" s="227">
        <v>0</v>
      </c>
      <c r="BZ556" s="227">
        <v>0</v>
      </c>
      <c r="CA556" s="226">
        <v>0</v>
      </c>
      <c r="CB556" s="226">
        <f>IFERROR(VLOOKUP($G556,[12]ITEM!$B$2:$AC$939,26,0),0)</f>
        <v>0</v>
      </c>
      <c r="CC556" s="226">
        <f>IFERROR(VLOOKUP($G556,[12]ITEM!$B$2:$AC$939,27,0),0)</f>
        <v>0</v>
      </c>
      <c r="CD556" s="226">
        <f>IFERROR(VLOOKUP($G556,[12]ITEM!$B$2:$AC$939,28,0),0)</f>
        <v>0</v>
      </c>
      <c r="CE556" s="227">
        <v>0</v>
      </c>
      <c r="CF556" s="227">
        <v>0</v>
      </c>
      <c r="CG556" s="227">
        <v>0</v>
      </c>
      <c r="CH556" s="227">
        <v>0</v>
      </c>
      <c r="CI556" s="375"/>
      <c r="CJ556" s="226">
        <f t="shared" ref="CJ556:CQ590" si="235">CR556+CZ556+DH556</f>
        <v>5</v>
      </c>
      <c r="CK556" s="226">
        <f t="shared" si="235"/>
        <v>5</v>
      </c>
      <c r="CL556" s="226">
        <f t="shared" si="235"/>
        <v>6</v>
      </c>
      <c r="CM556" s="226">
        <f t="shared" si="235"/>
        <v>7</v>
      </c>
      <c r="CN556" s="227">
        <f t="shared" si="235"/>
        <v>0.86</v>
      </c>
      <c r="CO556" s="227">
        <f t="shared" si="212"/>
        <v>0.96553346419001784</v>
      </c>
      <c r="CP556" s="227">
        <f t="shared" si="212"/>
        <v>1.1835355202846634</v>
      </c>
      <c r="CQ556" s="227">
        <f t="shared" si="212"/>
        <v>2.4112269518105416</v>
      </c>
      <c r="CR556" s="226">
        <v>5</v>
      </c>
      <c r="CS556" s="226">
        <v>5</v>
      </c>
      <c r="CT556" s="226">
        <v>6</v>
      </c>
      <c r="CU556" s="226">
        <v>7</v>
      </c>
      <c r="CV556" s="227">
        <f t="shared" si="221"/>
        <v>0.86</v>
      </c>
      <c r="CW556" s="227">
        <f>CV556*(1+('[13]GROWTH (YoY)'!AR556/100))</f>
        <v>0.96553346419001784</v>
      </c>
      <c r="CX556" s="227">
        <f>CW556*(1+('[13]GROWTH (YoY)'!AS556/100))</f>
        <v>1.1835355202846634</v>
      </c>
      <c r="CY556" s="227">
        <f>CX556*(1+('[13]GROWTH (YoY)'!AT556/100))</f>
        <v>2.4112269518105416</v>
      </c>
      <c r="CZ556" s="226">
        <v>0</v>
      </c>
      <c r="DA556" s="226">
        <v>0</v>
      </c>
      <c r="DB556" s="226">
        <v>0</v>
      </c>
      <c r="DC556" s="226">
        <v>0</v>
      </c>
      <c r="DD556" s="227">
        <v>0</v>
      </c>
      <c r="DE556" s="227">
        <v>0</v>
      </c>
      <c r="DF556" s="227">
        <v>0</v>
      </c>
      <c r="DG556" s="227">
        <v>0</v>
      </c>
      <c r="DH556" s="226">
        <v>0</v>
      </c>
      <c r="DI556" s="226">
        <v>0</v>
      </c>
      <c r="DJ556" s="226">
        <v>0</v>
      </c>
      <c r="DK556" s="226">
        <v>0</v>
      </c>
      <c r="DL556" s="227">
        <v>0</v>
      </c>
      <c r="DM556" s="227">
        <v>0</v>
      </c>
      <c r="DN556" s="227">
        <v>0</v>
      </c>
      <c r="DO556" s="227">
        <v>0</v>
      </c>
      <c r="DP556" s="376">
        <f t="shared" si="213"/>
        <v>0</v>
      </c>
      <c r="DQ556" s="226">
        <f t="shared" si="213"/>
        <v>3</v>
      </c>
      <c r="DR556" s="226">
        <f t="shared" si="213"/>
        <v>3</v>
      </c>
      <c r="DS556" s="226">
        <f t="shared" si="234"/>
        <v>3</v>
      </c>
      <c r="DT556" s="227">
        <f t="shared" si="234"/>
        <v>0</v>
      </c>
      <c r="DU556" s="227">
        <f t="shared" si="234"/>
        <v>-0.12553346419001787</v>
      </c>
      <c r="DV556" s="227">
        <f t="shared" si="234"/>
        <v>-0.3735355202846633</v>
      </c>
      <c r="DW556" s="227">
        <f t="shared" si="234"/>
        <v>-0.62122695181054155</v>
      </c>
      <c r="DX556" s="377">
        <f t="shared" si="216"/>
        <v>0.56000000000000005</v>
      </c>
      <c r="DY556" s="377">
        <f t="shared" si="216"/>
        <v>0.54285714285714282</v>
      </c>
      <c r="DZ556" s="377">
        <f t="shared" si="216"/>
        <v>0.53846153846153844</v>
      </c>
      <c r="EA556" s="377">
        <f t="shared" si="216"/>
        <v>0.54347826086956519</v>
      </c>
      <c r="EB556" s="378">
        <f t="shared" si="216"/>
        <v>0.9285714285714286</v>
      </c>
      <c r="EC556" s="378">
        <f t="shared" si="215"/>
        <v>1</v>
      </c>
      <c r="ED556" s="378">
        <f t="shared" si="215"/>
        <v>0.94444444444444442</v>
      </c>
      <c r="EE556" s="378">
        <f t="shared" si="215"/>
        <v>0.9</v>
      </c>
      <c r="EG556" s="226">
        <v>15</v>
      </c>
      <c r="EH556" s="226">
        <v>10</v>
      </c>
      <c r="EI556" s="226">
        <v>5</v>
      </c>
      <c r="EJ556" s="226">
        <v>2</v>
      </c>
      <c r="EK556" s="226">
        <v>1</v>
      </c>
      <c r="EL556" s="226">
        <v>90</v>
      </c>
      <c r="EM556" s="226">
        <v>90</v>
      </c>
      <c r="EN556" s="379">
        <f t="shared" si="222"/>
        <v>0.66666666666666663</v>
      </c>
      <c r="EO556" s="226">
        <f t="shared" si="223"/>
        <v>40</v>
      </c>
      <c r="EP556" s="379">
        <f t="shared" si="224"/>
        <v>6.6666666666666666E-2</v>
      </c>
      <c r="EQ556" s="226">
        <f t="shared" si="225"/>
        <v>11111.111111111111</v>
      </c>
      <c r="ER556" s="226">
        <f t="shared" si="226"/>
        <v>1851.851851851852</v>
      </c>
      <c r="ES556" s="292"/>
      <c r="ET556" s="227"/>
      <c r="EU556" s="227"/>
      <c r="EV556" s="227"/>
      <c r="EW556" s="227"/>
      <c r="EX556" s="227"/>
      <c r="EY556" s="227" t="s">
        <v>2805</v>
      </c>
      <c r="EZ556" s="227" t="s">
        <v>2805</v>
      </c>
      <c r="FA556" s="380">
        <f t="shared" si="228"/>
        <v>0</v>
      </c>
      <c r="FB556" s="228">
        <f t="shared" si="229"/>
        <v>0</v>
      </c>
      <c r="FC556" s="380">
        <f t="shared" si="230"/>
        <v>0</v>
      </c>
      <c r="FD556" s="227">
        <f t="shared" si="231"/>
        <v>0</v>
      </c>
      <c r="FE556" s="227">
        <f t="shared" si="232"/>
        <v>0</v>
      </c>
      <c r="FF556" s="227">
        <v>0</v>
      </c>
      <c r="FG556" s="228">
        <f t="shared" si="227"/>
        <v>0</v>
      </c>
      <c r="FH556" s="227">
        <v>0</v>
      </c>
      <c r="FI556" s="227">
        <v>0</v>
      </c>
      <c r="FJ556" s="227">
        <v>0</v>
      </c>
      <c r="FK556" s="227">
        <f t="shared" si="218"/>
        <v>0</v>
      </c>
      <c r="FL556" s="227">
        <v>0</v>
      </c>
      <c r="FM556" s="227">
        <f t="shared" si="219"/>
        <v>0</v>
      </c>
      <c r="FZ556" s="229"/>
      <c r="GA556" s="229"/>
      <c r="GB556" s="229"/>
      <c r="GC556" s="229"/>
      <c r="GD556" s="229"/>
    </row>
    <row r="557" spans="1:186" s="368" customFormat="1">
      <c r="A557" s="287" t="s">
        <v>1339</v>
      </c>
      <c r="B557" s="369" t="s">
        <v>1340</v>
      </c>
      <c r="C557" s="287" t="s">
        <v>1353</v>
      </c>
      <c r="D557" s="287" t="s">
        <v>3126</v>
      </c>
      <c r="E557" s="369" t="s">
        <v>1354</v>
      </c>
      <c r="F557" s="287">
        <v>554</v>
      </c>
      <c r="G557" s="392" t="s">
        <v>1381</v>
      </c>
      <c r="H557" s="392" t="s">
        <v>1382</v>
      </c>
      <c r="I557" s="409" t="s">
        <v>1345</v>
      </c>
      <c r="J557" s="371" t="s">
        <v>1346</v>
      </c>
      <c r="K557" s="409" t="s">
        <v>777</v>
      </c>
      <c r="L557" s="371" t="s">
        <v>1346</v>
      </c>
      <c r="M557" s="371" t="s">
        <v>3124</v>
      </c>
      <c r="N557" s="372">
        <v>1</v>
      </c>
      <c r="O557" s="373">
        <v>168</v>
      </c>
      <c r="P557" s="373">
        <v>239</v>
      </c>
      <c r="Q557" s="373">
        <v>266</v>
      </c>
      <c r="R557" s="373">
        <v>314</v>
      </c>
      <c r="S557" s="374">
        <v>247</v>
      </c>
      <c r="T557" s="374">
        <v>275</v>
      </c>
      <c r="U557" s="374">
        <v>324</v>
      </c>
      <c r="V557" s="374">
        <v>348</v>
      </c>
      <c r="W557" s="373">
        <v>97</v>
      </c>
      <c r="X557" s="373">
        <v>138</v>
      </c>
      <c r="Y557" s="373">
        <v>154</v>
      </c>
      <c r="Z557" s="373">
        <v>182</v>
      </c>
      <c r="AA557" s="374">
        <v>164</v>
      </c>
      <c r="AB557" s="374">
        <v>183</v>
      </c>
      <c r="AC557" s="374">
        <v>217</v>
      </c>
      <c r="AD557" s="374">
        <v>229</v>
      </c>
      <c r="AE557" s="373">
        <v>2</v>
      </c>
      <c r="AF557" s="373">
        <v>2</v>
      </c>
      <c r="AG557" s="373">
        <v>1</v>
      </c>
      <c r="AH557" s="373">
        <v>1</v>
      </c>
      <c r="AI557" s="374">
        <v>1</v>
      </c>
      <c r="AJ557" s="374">
        <v>1</v>
      </c>
      <c r="AK557" s="374">
        <v>2</v>
      </c>
      <c r="AL557" s="374">
        <v>2</v>
      </c>
      <c r="AM557" s="226">
        <v>71</v>
      </c>
      <c r="AN557" s="226">
        <v>101</v>
      </c>
      <c r="AO557" s="226">
        <v>112</v>
      </c>
      <c r="AP557" s="226">
        <v>132</v>
      </c>
      <c r="AQ557" s="227">
        <v>82</v>
      </c>
      <c r="AR557" s="227">
        <v>92</v>
      </c>
      <c r="AS557" s="227">
        <v>107</v>
      </c>
      <c r="AT557" s="227">
        <v>119</v>
      </c>
      <c r="AU557" s="226">
        <v>28</v>
      </c>
      <c r="AV557" s="226">
        <v>37</v>
      </c>
      <c r="AW557" s="226">
        <v>41</v>
      </c>
      <c r="AX557" s="226">
        <v>49</v>
      </c>
      <c r="AY557" s="227">
        <v>31</v>
      </c>
      <c r="AZ557" s="227">
        <v>35</v>
      </c>
      <c r="BA557" s="227">
        <v>40</v>
      </c>
      <c r="BB557" s="227">
        <v>47</v>
      </c>
      <c r="BC557" s="226">
        <f t="shared" si="220"/>
        <v>41</v>
      </c>
      <c r="BD557" s="226">
        <f t="shared" si="220"/>
        <v>59</v>
      </c>
      <c r="BE557" s="226">
        <f t="shared" si="220"/>
        <v>65</v>
      </c>
      <c r="BF557" s="226">
        <f t="shared" si="217"/>
        <v>75</v>
      </c>
      <c r="BG557" s="218">
        <f t="shared" si="217"/>
        <v>37</v>
      </c>
      <c r="BH557" s="218">
        <f t="shared" si="217"/>
        <v>40</v>
      </c>
      <c r="BI557" s="218">
        <f t="shared" si="217"/>
        <v>48</v>
      </c>
      <c r="BJ557" s="218">
        <f t="shared" si="211"/>
        <v>56</v>
      </c>
      <c r="BK557" s="226">
        <f t="shared" si="233"/>
        <v>2</v>
      </c>
      <c r="BL557" s="226">
        <f t="shared" si="233"/>
        <v>5</v>
      </c>
      <c r="BM557" s="226">
        <f t="shared" si="233"/>
        <v>6</v>
      </c>
      <c r="BN557" s="226">
        <f t="shared" si="233"/>
        <v>8</v>
      </c>
      <c r="BO557" s="227">
        <f t="shared" si="233"/>
        <v>14</v>
      </c>
      <c r="BP557" s="227">
        <f t="shared" si="233"/>
        <v>17</v>
      </c>
      <c r="BQ557" s="227">
        <f t="shared" si="233"/>
        <v>19</v>
      </c>
      <c r="BR557" s="227">
        <f t="shared" si="233"/>
        <v>16</v>
      </c>
      <c r="BS557" s="226">
        <v>2</v>
      </c>
      <c r="BT557" s="226">
        <v>5</v>
      </c>
      <c r="BU557" s="226">
        <v>6</v>
      </c>
      <c r="BV557" s="226">
        <v>8</v>
      </c>
      <c r="BW557" s="227">
        <v>14</v>
      </c>
      <c r="BX557" s="227">
        <v>17</v>
      </c>
      <c r="BY557" s="227">
        <v>19</v>
      </c>
      <c r="BZ557" s="227">
        <v>16</v>
      </c>
      <c r="CA557" s="226">
        <v>0</v>
      </c>
      <c r="CB557" s="226">
        <f>IFERROR(VLOOKUP($G557,[12]ITEM!$B$2:$AC$939,26,0),0)</f>
        <v>0</v>
      </c>
      <c r="CC557" s="226">
        <f>IFERROR(VLOOKUP($G557,[12]ITEM!$B$2:$AC$939,27,0),0)</f>
        <v>0</v>
      </c>
      <c r="CD557" s="226">
        <f>IFERROR(VLOOKUP($G557,[12]ITEM!$B$2:$AC$939,28,0),0)</f>
        <v>0</v>
      </c>
      <c r="CE557" s="227">
        <v>0</v>
      </c>
      <c r="CF557" s="227">
        <v>0</v>
      </c>
      <c r="CG557" s="227">
        <v>0</v>
      </c>
      <c r="CH557" s="227">
        <v>0</v>
      </c>
      <c r="CI557" s="375"/>
      <c r="CJ557" s="226">
        <f t="shared" si="235"/>
        <v>41</v>
      </c>
      <c r="CK557" s="226">
        <f t="shared" si="235"/>
        <v>43</v>
      </c>
      <c r="CL557" s="226">
        <f t="shared" si="235"/>
        <v>48</v>
      </c>
      <c r="CM557" s="226">
        <f t="shared" si="235"/>
        <v>54</v>
      </c>
      <c r="CN557" s="227">
        <f t="shared" si="235"/>
        <v>37</v>
      </c>
      <c r="CO557" s="227">
        <f t="shared" si="212"/>
        <v>41.326435942879499</v>
      </c>
      <c r="CP557" s="227">
        <f t="shared" si="212"/>
        <v>48.119874668277461</v>
      </c>
      <c r="CQ557" s="227">
        <f t="shared" si="212"/>
        <v>53.470721967347863</v>
      </c>
      <c r="CR557" s="226">
        <v>35</v>
      </c>
      <c r="CS557" s="226">
        <v>35</v>
      </c>
      <c r="CT557" s="226">
        <v>39</v>
      </c>
      <c r="CU557" s="226">
        <v>45</v>
      </c>
      <c r="CV557" s="227">
        <f t="shared" si="221"/>
        <v>37</v>
      </c>
      <c r="CW557" s="227">
        <f>CV557*(1+('[13]GROWTH (YoY)'!AR557/100))</f>
        <v>41.326435942879499</v>
      </c>
      <c r="CX557" s="227">
        <f>CW557*(1+('[13]GROWTH (YoY)'!AS557/100))</f>
        <v>48.119874668277461</v>
      </c>
      <c r="CY557" s="227">
        <f>CX557*(1+('[13]GROWTH (YoY)'!AT557/100))</f>
        <v>53.470721967347863</v>
      </c>
      <c r="CZ557" s="226">
        <v>6</v>
      </c>
      <c r="DA557" s="226">
        <v>8</v>
      </c>
      <c r="DB557" s="226">
        <v>9</v>
      </c>
      <c r="DC557" s="226">
        <v>9</v>
      </c>
      <c r="DD557" s="227">
        <v>0</v>
      </c>
      <c r="DE557" s="227">
        <v>0</v>
      </c>
      <c r="DF557" s="227">
        <v>0</v>
      </c>
      <c r="DG557" s="227">
        <v>0</v>
      </c>
      <c r="DH557" s="226">
        <v>0</v>
      </c>
      <c r="DI557" s="226">
        <v>0</v>
      </c>
      <c r="DJ557" s="226">
        <v>0</v>
      </c>
      <c r="DK557" s="226">
        <v>0</v>
      </c>
      <c r="DL557" s="227">
        <v>0</v>
      </c>
      <c r="DM557" s="227">
        <v>0</v>
      </c>
      <c r="DN557" s="227">
        <v>0</v>
      </c>
      <c r="DO557" s="227">
        <v>0</v>
      </c>
      <c r="DP557" s="376">
        <f t="shared" si="213"/>
        <v>0</v>
      </c>
      <c r="DQ557" s="226">
        <f t="shared" si="213"/>
        <v>16</v>
      </c>
      <c r="DR557" s="226">
        <f t="shared" si="213"/>
        <v>17</v>
      </c>
      <c r="DS557" s="226">
        <f t="shared" si="234"/>
        <v>21</v>
      </c>
      <c r="DT557" s="227">
        <f t="shared" si="234"/>
        <v>0</v>
      </c>
      <c r="DU557" s="227">
        <f t="shared" si="234"/>
        <v>-1.326435942879499</v>
      </c>
      <c r="DV557" s="227">
        <f t="shared" si="234"/>
        <v>-0.11987466827746118</v>
      </c>
      <c r="DW557" s="227">
        <f t="shared" si="234"/>
        <v>2.5292780326521367</v>
      </c>
      <c r="DX557" s="377">
        <f t="shared" si="216"/>
        <v>0.57738095238095233</v>
      </c>
      <c r="DY557" s="377">
        <f t="shared" si="216"/>
        <v>0.57740585774058573</v>
      </c>
      <c r="DZ557" s="377">
        <f t="shared" si="216"/>
        <v>0.57894736842105265</v>
      </c>
      <c r="EA557" s="377">
        <f t="shared" si="216"/>
        <v>0.57961783439490444</v>
      </c>
      <c r="EB557" s="378">
        <f t="shared" si="216"/>
        <v>0.66396761133603244</v>
      </c>
      <c r="EC557" s="378">
        <f t="shared" si="215"/>
        <v>0.66545454545454541</v>
      </c>
      <c r="ED557" s="378">
        <f t="shared" si="215"/>
        <v>0.66975308641975306</v>
      </c>
      <c r="EE557" s="378">
        <f t="shared" si="215"/>
        <v>0.65804597701149425</v>
      </c>
      <c r="EG557" s="226">
        <v>168</v>
      </c>
      <c r="EH557" s="226">
        <v>146</v>
      </c>
      <c r="EI557" s="226">
        <v>22</v>
      </c>
      <c r="EJ557" s="226">
        <v>9</v>
      </c>
      <c r="EK557" s="226">
        <v>102</v>
      </c>
      <c r="EL557" s="226">
        <v>466</v>
      </c>
      <c r="EM557" s="226">
        <v>455</v>
      </c>
      <c r="EN557" s="379">
        <f t="shared" si="222"/>
        <v>0.86904761904761907</v>
      </c>
      <c r="EO557" s="226">
        <f t="shared" si="223"/>
        <v>40.909090909090914</v>
      </c>
      <c r="EP557" s="379">
        <f t="shared" si="224"/>
        <v>0.6071428571428571</v>
      </c>
      <c r="EQ557" s="226">
        <f t="shared" si="225"/>
        <v>218884.12017167383</v>
      </c>
      <c r="ER557" s="226">
        <f t="shared" si="226"/>
        <v>1648.3516483516485</v>
      </c>
      <c r="ES557" s="292"/>
      <c r="ET557" s="227">
        <v>349</v>
      </c>
      <c r="EU557" s="227">
        <v>228</v>
      </c>
      <c r="EV557" s="227">
        <v>122</v>
      </c>
      <c r="EW557" s="227">
        <v>51</v>
      </c>
      <c r="EX557" s="227">
        <v>192</v>
      </c>
      <c r="EY557" s="227">
        <v>1984</v>
      </c>
      <c r="EZ557" s="227">
        <v>1980</v>
      </c>
      <c r="FA557" s="380">
        <f t="shared" si="228"/>
        <v>0.65329512893982811</v>
      </c>
      <c r="FB557" s="228">
        <f t="shared" si="229"/>
        <v>41.803278688524593</v>
      </c>
      <c r="FC557" s="380">
        <f t="shared" si="230"/>
        <v>0.55014326647564471</v>
      </c>
      <c r="FD557" s="227">
        <f t="shared" si="231"/>
        <v>96774.193548387091</v>
      </c>
      <c r="FE557" s="227">
        <f t="shared" si="232"/>
        <v>2146.4646464646462</v>
      </c>
      <c r="FF557" s="227">
        <v>122</v>
      </c>
      <c r="FG557" s="228">
        <f t="shared" si="227"/>
        <v>36.885245901639344</v>
      </c>
      <c r="FH557" s="227">
        <v>45</v>
      </c>
      <c r="FI557" s="227">
        <v>122</v>
      </c>
      <c r="FJ557" s="227">
        <v>1</v>
      </c>
      <c r="FK557" s="227">
        <f t="shared" si="218"/>
        <v>76</v>
      </c>
      <c r="FL557" s="227">
        <v>45</v>
      </c>
      <c r="FM557" s="227">
        <f t="shared" si="219"/>
        <v>31</v>
      </c>
      <c r="FZ557" s="229"/>
      <c r="GA557" s="229"/>
      <c r="GB557" s="229"/>
      <c r="GC557" s="229"/>
      <c r="GD557" s="229"/>
    </row>
    <row r="558" spans="1:186" s="368" customFormat="1">
      <c r="A558" s="287" t="s">
        <v>1339</v>
      </c>
      <c r="B558" s="369" t="s">
        <v>1340</v>
      </c>
      <c r="C558" s="287" t="s">
        <v>1383</v>
      </c>
      <c r="D558" s="287" t="s">
        <v>3126</v>
      </c>
      <c r="E558" s="369" t="s">
        <v>1384</v>
      </c>
      <c r="F558" s="287">
        <v>555</v>
      </c>
      <c r="G558" s="392" t="s">
        <v>1385</v>
      </c>
      <c r="H558" s="392" t="s">
        <v>1384</v>
      </c>
      <c r="I558" s="409" t="s">
        <v>1345</v>
      </c>
      <c r="J558" s="371" t="s">
        <v>1346</v>
      </c>
      <c r="K558" s="409" t="s">
        <v>777</v>
      </c>
      <c r="L558" s="371" t="s">
        <v>1346</v>
      </c>
      <c r="M558" s="371" t="s">
        <v>3124</v>
      </c>
      <c r="N558" s="372">
        <v>1</v>
      </c>
      <c r="O558" s="373">
        <v>24</v>
      </c>
      <c r="P558" s="373">
        <v>32</v>
      </c>
      <c r="Q558" s="373">
        <v>33</v>
      </c>
      <c r="R558" s="373">
        <v>36</v>
      </c>
      <c r="S558" s="374">
        <v>26</v>
      </c>
      <c r="T558" s="374">
        <v>27</v>
      </c>
      <c r="U558" s="374">
        <v>29</v>
      </c>
      <c r="V558" s="374">
        <v>32</v>
      </c>
      <c r="W558" s="373">
        <v>7</v>
      </c>
      <c r="X558" s="373">
        <v>9</v>
      </c>
      <c r="Y558" s="373">
        <v>9</v>
      </c>
      <c r="Z558" s="373">
        <v>10</v>
      </c>
      <c r="AA558" s="374">
        <v>9</v>
      </c>
      <c r="AB558" s="374">
        <v>10</v>
      </c>
      <c r="AC558" s="374">
        <v>11</v>
      </c>
      <c r="AD558" s="374">
        <v>12</v>
      </c>
      <c r="AE558" s="373">
        <v>1</v>
      </c>
      <c r="AF558" s="373">
        <v>1</v>
      </c>
      <c r="AG558" s="373">
        <v>1</v>
      </c>
      <c r="AH558" s="373">
        <v>1</v>
      </c>
      <c r="AI558" s="374">
        <v>0</v>
      </c>
      <c r="AJ558" s="374">
        <v>0</v>
      </c>
      <c r="AK558" s="374">
        <v>0</v>
      </c>
      <c r="AL558" s="374">
        <v>0</v>
      </c>
      <c r="AM558" s="226">
        <v>17</v>
      </c>
      <c r="AN558" s="226">
        <v>24</v>
      </c>
      <c r="AO558" s="226">
        <v>24</v>
      </c>
      <c r="AP558" s="226">
        <v>26</v>
      </c>
      <c r="AQ558" s="227">
        <v>17</v>
      </c>
      <c r="AR558" s="227">
        <v>18</v>
      </c>
      <c r="AS558" s="227">
        <v>19</v>
      </c>
      <c r="AT558" s="227">
        <v>20</v>
      </c>
      <c r="AU558" s="226">
        <v>4</v>
      </c>
      <c r="AV558" s="226">
        <v>5</v>
      </c>
      <c r="AW558" s="226">
        <v>6</v>
      </c>
      <c r="AX558" s="226">
        <v>6</v>
      </c>
      <c r="AY558" s="227">
        <v>4</v>
      </c>
      <c r="AZ558" s="227">
        <v>4</v>
      </c>
      <c r="BA558" s="227">
        <v>4</v>
      </c>
      <c r="BB558" s="227">
        <v>5</v>
      </c>
      <c r="BC558" s="226">
        <f t="shared" si="220"/>
        <v>13</v>
      </c>
      <c r="BD558" s="226">
        <f t="shared" si="220"/>
        <v>2</v>
      </c>
      <c r="BE558" s="226">
        <f t="shared" si="220"/>
        <v>-1</v>
      </c>
      <c r="BF558" s="226">
        <f t="shared" si="217"/>
        <v>2</v>
      </c>
      <c r="BG558" s="218">
        <f t="shared" si="217"/>
        <v>13</v>
      </c>
      <c r="BH558" s="218">
        <f t="shared" si="217"/>
        <v>14</v>
      </c>
      <c r="BI558" s="218">
        <f t="shared" si="217"/>
        <v>15</v>
      </c>
      <c r="BJ558" s="218">
        <f t="shared" si="211"/>
        <v>15</v>
      </c>
      <c r="BK558" s="226">
        <f t="shared" si="233"/>
        <v>0</v>
      </c>
      <c r="BL558" s="226">
        <f t="shared" si="233"/>
        <v>17</v>
      </c>
      <c r="BM558" s="226">
        <f t="shared" si="233"/>
        <v>19</v>
      </c>
      <c r="BN558" s="226">
        <f t="shared" si="233"/>
        <v>18</v>
      </c>
      <c r="BO558" s="227">
        <f t="shared" si="233"/>
        <v>0</v>
      </c>
      <c r="BP558" s="227">
        <f t="shared" si="233"/>
        <v>0</v>
      </c>
      <c r="BQ558" s="227">
        <f t="shared" si="233"/>
        <v>0</v>
      </c>
      <c r="BR558" s="227">
        <f t="shared" si="233"/>
        <v>0</v>
      </c>
      <c r="BS558" s="226">
        <v>0</v>
      </c>
      <c r="BT558" s="226">
        <v>17</v>
      </c>
      <c r="BU558" s="226">
        <v>19</v>
      </c>
      <c r="BV558" s="226">
        <v>18</v>
      </c>
      <c r="BW558" s="227">
        <v>0</v>
      </c>
      <c r="BX558" s="227">
        <v>0</v>
      </c>
      <c r="BY558" s="227">
        <v>0</v>
      </c>
      <c r="BZ558" s="227">
        <v>0</v>
      </c>
      <c r="CA558" s="226">
        <v>0</v>
      </c>
      <c r="CB558" s="226">
        <f>IFERROR(VLOOKUP($G558,[12]ITEM!$B$2:$AC$939,26,0),0)</f>
        <v>0</v>
      </c>
      <c r="CC558" s="226">
        <f>IFERROR(VLOOKUP($G558,[12]ITEM!$B$2:$AC$939,27,0),0)</f>
        <v>0</v>
      </c>
      <c r="CD558" s="226">
        <f>IFERROR(VLOOKUP($G558,[12]ITEM!$B$2:$AC$939,28,0),0)</f>
        <v>0</v>
      </c>
      <c r="CE558" s="227">
        <v>0</v>
      </c>
      <c r="CF558" s="227">
        <v>0</v>
      </c>
      <c r="CG558" s="227">
        <v>0</v>
      </c>
      <c r="CH558" s="227">
        <v>0</v>
      </c>
      <c r="CI558" s="375"/>
      <c r="CJ558" s="226">
        <f t="shared" si="235"/>
        <v>13</v>
      </c>
      <c r="CK558" s="226">
        <f t="shared" si="235"/>
        <v>7</v>
      </c>
      <c r="CL558" s="226">
        <f t="shared" si="235"/>
        <v>13</v>
      </c>
      <c r="CM558" s="226">
        <f t="shared" si="235"/>
        <v>22</v>
      </c>
      <c r="CN558" s="227">
        <f t="shared" si="235"/>
        <v>13</v>
      </c>
      <c r="CO558" s="227">
        <f t="shared" si="212"/>
        <v>19.531664349621778</v>
      </c>
      <c r="CP558" s="227">
        <f t="shared" si="212"/>
        <v>28.650277270084331</v>
      </c>
      <c r="CQ558" s="227">
        <f t="shared" si="212"/>
        <v>29.923023628342314</v>
      </c>
      <c r="CR558" s="226">
        <v>7</v>
      </c>
      <c r="CS558" s="226">
        <v>7</v>
      </c>
      <c r="CT558" s="226">
        <v>7</v>
      </c>
      <c r="CU558" s="226">
        <v>8</v>
      </c>
      <c r="CV558" s="227">
        <f t="shared" si="221"/>
        <v>15</v>
      </c>
      <c r="CW558" s="227">
        <f>CV558*(1+('[13]GROWTH (YoY)'!AR558/100))</f>
        <v>15.53166434962178</v>
      </c>
      <c r="CX558" s="227">
        <f>CW558*(1+('[13]GROWTH (YoY)'!AS558/100))</f>
        <v>16.650277270084331</v>
      </c>
      <c r="CY558" s="227">
        <f>CX558*(1+('[13]GROWTH (YoY)'!AT558/100))</f>
        <v>17.923023628342314</v>
      </c>
      <c r="CZ558" s="226">
        <v>2</v>
      </c>
      <c r="DA558" s="226">
        <v>3</v>
      </c>
      <c r="DB558" s="226">
        <v>3</v>
      </c>
      <c r="DC558" s="226">
        <v>3</v>
      </c>
      <c r="DD558" s="227">
        <v>1</v>
      </c>
      <c r="DE558" s="227">
        <v>1</v>
      </c>
      <c r="DF558" s="227">
        <v>1</v>
      </c>
      <c r="DG558" s="227">
        <v>1</v>
      </c>
      <c r="DH558" s="226">
        <v>4</v>
      </c>
      <c r="DI558" s="226">
        <v>-3</v>
      </c>
      <c r="DJ558" s="226">
        <v>3</v>
      </c>
      <c r="DK558" s="226">
        <v>11</v>
      </c>
      <c r="DL558" s="227">
        <v>-3</v>
      </c>
      <c r="DM558" s="227">
        <v>3</v>
      </c>
      <c r="DN558" s="227">
        <v>11</v>
      </c>
      <c r="DO558" s="227">
        <v>11</v>
      </c>
      <c r="DP558" s="376">
        <f t="shared" si="213"/>
        <v>0</v>
      </c>
      <c r="DQ558" s="226">
        <f t="shared" si="213"/>
        <v>-5</v>
      </c>
      <c r="DR558" s="226">
        <f t="shared" si="213"/>
        <v>-14</v>
      </c>
      <c r="DS558" s="226">
        <f t="shared" si="234"/>
        <v>-20</v>
      </c>
      <c r="DT558" s="227">
        <f t="shared" si="234"/>
        <v>0</v>
      </c>
      <c r="DU558" s="227">
        <f t="shared" si="234"/>
        <v>-5.5316643496217779</v>
      </c>
      <c r="DV558" s="227">
        <f t="shared" si="234"/>
        <v>-13.650277270084331</v>
      </c>
      <c r="DW558" s="227">
        <f t="shared" si="234"/>
        <v>-14.923023628342314</v>
      </c>
      <c r="DX558" s="377">
        <f t="shared" si="216"/>
        <v>0.29166666666666669</v>
      </c>
      <c r="DY558" s="377">
        <f t="shared" si="216"/>
        <v>0.28125</v>
      </c>
      <c r="DZ558" s="377">
        <f t="shared" si="216"/>
        <v>0.27272727272727271</v>
      </c>
      <c r="EA558" s="377">
        <f t="shared" si="216"/>
        <v>0.27777777777777779</v>
      </c>
      <c r="EB558" s="378">
        <f t="shared" si="216"/>
        <v>0.34615384615384615</v>
      </c>
      <c r="EC558" s="378">
        <f t="shared" si="215"/>
        <v>0.37037037037037035</v>
      </c>
      <c r="ED558" s="378">
        <f t="shared" si="215"/>
        <v>0.37931034482758619</v>
      </c>
      <c r="EE558" s="378">
        <f t="shared" si="215"/>
        <v>0.375</v>
      </c>
      <c r="EG558" s="226">
        <v>24</v>
      </c>
      <c r="EH558" s="226">
        <v>9</v>
      </c>
      <c r="EI558" s="226">
        <v>15</v>
      </c>
      <c r="EJ558" s="226">
        <v>4</v>
      </c>
      <c r="EK558" s="226">
        <v>28</v>
      </c>
      <c r="EL558" s="226">
        <v>200</v>
      </c>
      <c r="EM558" s="226">
        <v>193</v>
      </c>
      <c r="EN558" s="379">
        <f t="shared" si="222"/>
        <v>0.375</v>
      </c>
      <c r="EO558" s="226">
        <f t="shared" si="223"/>
        <v>26.666666666666668</v>
      </c>
      <c r="EP558" s="379">
        <f t="shared" si="224"/>
        <v>1.1666666666666667</v>
      </c>
      <c r="EQ558" s="226">
        <f t="shared" si="225"/>
        <v>140000</v>
      </c>
      <c r="ER558" s="226">
        <f t="shared" si="226"/>
        <v>1727.1157167530225</v>
      </c>
      <c r="ES558" s="292"/>
      <c r="ET558" s="227">
        <v>19</v>
      </c>
      <c r="EU558" s="227">
        <v>8</v>
      </c>
      <c r="EV558" s="227">
        <v>11</v>
      </c>
      <c r="EW558" s="227">
        <v>3</v>
      </c>
      <c r="EX558" s="227">
        <v>3</v>
      </c>
      <c r="EY558" s="227">
        <v>99</v>
      </c>
      <c r="EZ558" s="227">
        <v>99</v>
      </c>
      <c r="FA558" s="380">
        <f t="shared" si="228"/>
        <v>0.42105263157894735</v>
      </c>
      <c r="FB558" s="228">
        <f t="shared" si="229"/>
        <v>27.27272727272727</v>
      </c>
      <c r="FC558" s="380">
        <f t="shared" si="230"/>
        <v>0.15789473684210525</v>
      </c>
      <c r="FD558" s="227">
        <f t="shared" si="231"/>
        <v>30303.030303030304</v>
      </c>
      <c r="FE558" s="227">
        <f t="shared" si="232"/>
        <v>2525.2525252525252</v>
      </c>
      <c r="FF558" s="227">
        <v>11</v>
      </c>
      <c r="FG558" s="228">
        <f t="shared" si="227"/>
        <v>18.181818181818183</v>
      </c>
      <c r="FH558" s="227">
        <v>2</v>
      </c>
      <c r="FI558" s="227">
        <v>11</v>
      </c>
      <c r="FJ558" s="227">
        <v>0</v>
      </c>
      <c r="FK558" s="227">
        <f t="shared" si="218"/>
        <v>9</v>
      </c>
      <c r="FL558" s="227">
        <v>5</v>
      </c>
      <c r="FM558" s="227">
        <f t="shared" si="219"/>
        <v>4</v>
      </c>
      <c r="FZ558" s="229"/>
      <c r="GA558" s="229"/>
      <c r="GB558" s="229"/>
      <c r="GC558" s="229"/>
      <c r="GD558" s="229"/>
    </row>
    <row r="559" spans="1:186" s="368" customFormat="1">
      <c r="A559" s="355" t="s">
        <v>1386</v>
      </c>
      <c r="B559" s="356" t="s">
        <v>1387</v>
      </c>
      <c r="C559" s="355" t="s">
        <v>1388</v>
      </c>
      <c r="D559" s="355" t="s">
        <v>3126</v>
      </c>
      <c r="E559" s="356" t="s">
        <v>1389</v>
      </c>
      <c r="F559" s="355">
        <v>556</v>
      </c>
      <c r="G559" s="389" t="s">
        <v>1390</v>
      </c>
      <c r="H559" s="389" t="s">
        <v>1391</v>
      </c>
      <c r="I559" s="408" t="s">
        <v>1392</v>
      </c>
      <c r="J559" s="389" t="s">
        <v>1393</v>
      </c>
      <c r="K559" s="408" t="s">
        <v>788</v>
      </c>
      <c r="L559" s="356" t="s">
        <v>1394</v>
      </c>
      <c r="M559" s="356" t="s">
        <v>3124</v>
      </c>
      <c r="N559" s="360">
        <v>1</v>
      </c>
      <c r="O559" s="361">
        <v>3985</v>
      </c>
      <c r="P559" s="361">
        <v>6210</v>
      </c>
      <c r="Q559" s="361">
        <v>6508</v>
      </c>
      <c r="R559" s="361">
        <v>7020</v>
      </c>
      <c r="S559" s="362">
        <v>6235</v>
      </c>
      <c r="T559" s="362">
        <v>6523</v>
      </c>
      <c r="U559" s="362">
        <v>7053</v>
      </c>
      <c r="V559" s="362">
        <v>7504</v>
      </c>
      <c r="W559" s="361">
        <v>1311</v>
      </c>
      <c r="X559" s="361">
        <v>1935</v>
      </c>
      <c r="Y559" s="361">
        <v>2017</v>
      </c>
      <c r="Z559" s="361">
        <v>2162</v>
      </c>
      <c r="AA559" s="362">
        <v>1976</v>
      </c>
      <c r="AB559" s="362">
        <v>2061</v>
      </c>
      <c r="AC559" s="362">
        <v>2200</v>
      </c>
      <c r="AD559" s="362">
        <v>2344</v>
      </c>
      <c r="AE559" s="361">
        <v>66</v>
      </c>
      <c r="AF559" s="361">
        <v>81</v>
      </c>
      <c r="AG559" s="361">
        <v>75</v>
      </c>
      <c r="AH559" s="361">
        <v>78</v>
      </c>
      <c r="AI559" s="362">
        <v>77</v>
      </c>
      <c r="AJ559" s="362">
        <v>73</v>
      </c>
      <c r="AK559" s="362">
        <v>76</v>
      </c>
      <c r="AL559" s="362">
        <v>81</v>
      </c>
      <c r="AM559" s="225">
        <v>2674</v>
      </c>
      <c r="AN559" s="225">
        <v>4275</v>
      </c>
      <c r="AO559" s="225">
        <v>4491</v>
      </c>
      <c r="AP559" s="225">
        <v>4858</v>
      </c>
      <c r="AQ559" s="223">
        <v>4259</v>
      </c>
      <c r="AR559" s="223">
        <v>4462</v>
      </c>
      <c r="AS559" s="223">
        <v>4853</v>
      </c>
      <c r="AT559" s="223">
        <v>5160</v>
      </c>
      <c r="AU559" s="225">
        <v>123</v>
      </c>
      <c r="AV559" s="361">
        <v>233</v>
      </c>
      <c r="AW559" s="361">
        <v>246</v>
      </c>
      <c r="AX559" s="361">
        <v>275</v>
      </c>
      <c r="AY559" s="362">
        <v>239</v>
      </c>
      <c r="AZ559" s="362">
        <v>254</v>
      </c>
      <c r="BA559" s="362">
        <v>274</v>
      </c>
      <c r="BB559" s="362">
        <v>293</v>
      </c>
      <c r="BC559" s="225">
        <f t="shared" si="220"/>
        <v>2551</v>
      </c>
      <c r="BD559" s="225">
        <f t="shared" si="220"/>
        <v>4033</v>
      </c>
      <c r="BE559" s="225">
        <f t="shared" si="220"/>
        <v>4230</v>
      </c>
      <c r="BF559" s="225">
        <f t="shared" si="217"/>
        <v>4568</v>
      </c>
      <c r="BG559" s="223">
        <f t="shared" si="217"/>
        <v>4000</v>
      </c>
      <c r="BH559" s="223">
        <f t="shared" si="217"/>
        <v>4188</v>
      </c>
      <c r="BI559" s="223">
        <f t="shared" si="217"/>
        <v>4561</v>
      </c>
      <c r="BJ559" s="223">
        <f t="shared" si="211"/>
        <v>4858</v>
      </c>
      <c r="BK559" s="225">
        <f t="shared" si="233"/>
        <v>0</v>
      </c>
      <c r="BL559" s="225">
        <f t="shared" si="233"/>
        <v>9</v>
      </c>
      <c r="BM559" s="225">
        <f t="shared" si="233"/>
        <v>15</v>
      </c>
      <c r="BN559" s="225">
        <f t="shared" si="233"/>
        <v>15</v>
      </c>
      <c r="BO559" s="223">
        <f t="shared" si="233"/>
        <v>20</v>
      </c>
      <c r="BP559" s="223">
        <f t="shared" si="233"/>
        <v>20</v>
      </c>
      <c r="BQ559" s="223">
        <f t="shared" si="233"/>
        <v>18</v>
      </c>
      <c r="BR559" s="223">
        <f t="shared" si="233"/>
        <v>9</v>
      </c>
      <c r="BS559" s="225">
        <v>0</v>
      </c>
      <c r="BT559" s="225">
        <v>9</v>
      </c>
      <c r="BU559" s="225">
        <v>15</v>
      </c>
      <c r="BV559" s="225">
        <v>15</v>
      </c>
      <c r="BW559" s="223">
        <v>20</v>
      </c>
      <c r="BX559" s="223">
        <v>20</v>
      </c>
      <c r="BY559" s="223">
        <v>18</v>
      </c>
      <c r="BZ559" s="223">
        <v>9</v>
      </c>
      <c r="CA559" s="225">
        <v>0</v>
      </c>
      <c r="CB559" s="225">
        <f>IFERROR(VLOOKUP($G559,[12]ITEM!$B$2:$AC$939,26,0),0)</f>
        <v>0</v>
      </c>
      <c r="CC559" s="225">
        <f>IFERROR(VLOOKUP($G559,[12]ITEM!$B$2:$AC$939,27,0),0)</f>
        <v>0</v>
      </c>
      <c r="CD559" s="225">
        <f>IFERROR(VLOOKUP($G559,[12]ITEM!$B$2:$AC$939,28,0),0)</f>
        <v>0</v>
      </c>
      <c r="CE559" s="223">
        <v>0</v>
      </c>
      <c r="CF559" s="223">
        <v>0</v>
      </c>
      <c r="CG559" s="223">
        <v>0</v>
      </c>
      <c r="CH559" s="223">
        <v>0</v>
      </c>
      <c r="CI559" s="363"/>
      <c r="CJ559" s="225">
        <f t="shared" si="235"/>
        <v>2551</v>
      </c>
      <c r="CK559" s="225">
        <f t="shared" si="235"/>
        <v>4082</v>
      </c>
      <c r="CL559" s="225">
        <f t="shared" si="235"/>
        <v>4291</v>
      </c>
      <c r="CM559" s="225">
        <f t="shared" si="235"/>
        <v>4632</v>
      </c>
      <c r="CN559" s="223">
        <f t="shared" si="235"/>
        <v>4000</v>
      </c>
      <c r="CO559" s="223">
        <f t="shared" si="212"/>
        <v>4193.2584657237203</v>
      </c>
      <c r="CP559" s="223">
        <f t="shared" si="212"/>
        <v>4553.9023993722294</v>
      </c>
      <c r="CQ559" s="223">
        <f t="shared" si="212"/>
        <v>4840.7412478950455</v>
      </c>
      <c r="CR559" s="225">
        <v>2448</v>
      </c>
      <c r="CS559" s="225">
        <v>3913</v>
      </c>
      <c r="CT559" s="225">
        <v>4111</v>
      </c>
      <c r="CU559" s="225">
        <v>4446</v>
      </c>
      <c r="CV559" s="223">
        <f t="shared" si="221"/>
        <v>3895</v>
      </c>
      <c r="CW559" s="223">
        <f>CV559*(1+('[13]GROWTH (YoY)'!AR559/100))</f>
        <v>4080.2584657237203</v>
      </c>
      <c r="CX559" s="223">
        <f>CW559*(1+('[13]GROWTH (YoY)'!AS559/100))</f>
        <v>4437.9023993722294</v>
      </c>
      <c r="CY559" s="223">
        <f>CX559*(1+('[13]GROWTH (YoY)'!AT559/100))</f>
        <v>4718.7412478950455</v>
      </c>
      <c r="CZ559" s="225">
        <v>75</v>
      </c>
      <c r="DA559" s="225">
        <v>123</v>
      </c>
      <c r="DB559" s="225">
        <v>130</v>
      </c>
      <c r="DC559" s="225">
        <v>133</v>
      </c>
      <c r="DD559" s="223">
        <v>59</v>
      </c>
      <c r="DE559" s="223">
        <v>62</v>
      </c>
      <c r="DF559" s="223">
        <v>61</v>
      </c>
      <c r="DG559" s="223">
        <v>64</v>
      </c>
      <c r="DH559" s="225">
        <v>28</v>
      </c>
      <c r="DI559" s="225">
        <v>46</v>
      </c>
      <c r="DJ559" s="225">
        <v>50</v>
      </c>
      <c r="DK559" s="225">
        <v>53</v>
      </c>
      <c r="DL559" s="223">
        <v>46</v>
      </c>
      <c r="DM559" s="223">
        <v>51</v>
      </c>
      <c r="DN559" s="223">
        <v>55</v>
      </c>
      <c r="DO559" s="223">
        <v>58</v>
      </c>
      <c r="DP559" s="364">
        <f t="shared" si="213"/>
        <v>0</v>
      </c>
      <c r="DQ559" s="225">
        <f t="shared" si="213"/>
        <v>-49</v>
      </c>
      <c r="DR559" s="225">
        <f t="shared" si="213"/>
        <v>-61</v>
      </c>
      <c r="DS559" s="225">
        <f t="shared" si="234"/>
        <v>-64</v>
      </c>
      <c r="DT559" s="223">
        <f t="shared" si="234"/>
        <v>0</v>
      </c>
      <c r="DU559" s="223">
        <f t="shared" si="234"/>
        <v>-5.2584657237202919</v>
      </c>
      <c r="DV559" s="223">
        <f t="shared" si="234"/>
        <v>7.0976006277705892</v>
      </c>
      <c r="DW559" s="223">
        <f t="shared" si="234"/>
        <v>17.25875210495451</v>
      </c>
      <c r="DX559" s="390">
        <f t="shared" si="216"/>
        <v>0.32898368883312423</v>
      </c>
      <c r="DY559" s="390">
        <f t="shared" si="216"/>
        <v>0.31159420289855072</v>
      </c>
      <c r="DZ559" s="390">
        <f t="shared" si="216"/>
        <v>0.30992624462200369</v>
      </c>
      <c r="EA559" s="390">
        <f t="shared" si="216"/>
        <v>0.30797720797720796</v>
      </c>
      <c r="EB559" s="391">
        <f t="shared" si="216"/>
        <v>0.3169206094627105</v>
      </c>
      <c r="EC559" s="391">
        <f t="shared" si="215"/>
        <v>0.3159589146098421</v>
      </c>
      <c r="ED559" s="391">
        <f t="shared" si="215"/>
        <v>0.31192400396994185</v>
      </c>
      <c r="EE559" s="391">
        <f t="shared" si="215"/>
        <v>0.31236673773987206</v>
      </c>
      <c r="EF559" s="367"/>
      <c r="EG559" s="225">
        <v>97597</v>
      </c>
      <c r="EH559" s="225">
        <v>35497</v>
      </c>
      <c r="EI559" s="225">
        <v>62100</v>
      </c>
      <c r="EJ559" s="225">
        <v>11212</v>
      </c>
      <c r="EK559" s="225">
        <v>0</v>
      </c>
      <c r="EL559" s="225">
        <v>0</v>
      </c>
      <c r="EM559" s="225">
        <v>0</v>
      </c>
      <c r="EN559" s="365">
        <f t="shared" si="222"/>
        <v>0.36370995010092522</v>
      </c>
      <c r="EO559" s="225">
        <f t="shared" si="223"/>
        <v>18.054750402576488</v>
      </c>
      <c r="EP559" s="365">
        <f t="shared" si="224"/>
        <v>0</v>
      </c>
      <c r="EQ559" s="225">
        <f t="shared" si="225"/>
        <v>0</v>
      </c>
      <c r="ER559" s="225">
        <f t="shared" si="226"/>
        <v>0</v>
      </c>
      <c r="ES559" s="225"/>
      <c r="ET559" s="223">
        <v>6275</v>
      </c>
      <c r="EU559" s="223">
        <v>2004</v>
      </c>
      <c r="EV559" s="223">
        <v>4271</v>
      </c>
      <c r="EW559" s="223">
        <v>285</v>
      </c>
      <c r="EX559" s="223">
        <v>794</v>
      </c>
      <c r="EY559" s="223">
        <v>8111</v>
      </c>
      <c r="EZ559" s="223">
        <v>7706</v>
      </c>
      <c r="FA559" s="366">
        <f t="shared" si="228"/>
        <v>0.31936254980079681</v>
      </c>
      <c r="FB559" s="224">
        <f t="shared" si="229"/>
        <v>6.6729103254507134</v>
      </c>
      <c r="FC559" s="366">
        <f t="shared" si="230"/>
        <v>0.12653386454183266</v>
      </c>
      <c r="FD559" s="223">
        <f t="shared" si="231"/>
        <v>97891.751941807423</v>
      </c>
      <c r="FE559" s="223">
        <f t="shared" si="232"/>
        <v>3082.0140150532056</v>
      </c>
      <c r="FF559" s="223">
        <v>4321</v>
      </c>
      <c r="FG559" s="224">
        <f t="shared" si="227"/>
        <v>5.4385558898403144</v>
      </c>
      <c r="FH559" s="223">
        <v>235</v>
      </c>
      <c r="FI559" s="223">
        <v>4321</v>
      </c>
      <c r="FJ559" s="223">
        <v>0</v>
      </c>
      <c r="FK559" s="223">
        <f t="shared" si="218"/>
        <v>4086</v>
      </c>
      <c r="FL559" s="223">
        <v>160</v>
      </c>
      <c r="FM559" s="223">
        <f t="shared" si="219"/>
        <v>3926</v>
      </c>
      <c r="FZ559" s="229"/>
      <c r="GA559" s="229"/>
      <c r="GB559" s="229"/>
      <c r="GC559" s="229"/>
      <c r="GD559" s="229"/>
    </row>
    <row r="560" spans="1:186" s="368" customFormat="1">
      <c r="A560" s="287" t="s">
        <v>1386</v>
      </c>
      <c r="B560" s="369" t="s">
        <v>1387</v>
      </c>
      <c r="C560" s="287" t="s">
        <v>1388</v>
      </c>
      <c r="D560" s="287" t="s">
        <v>3126</v>
      </c>
      <c r="E560" s="369" t="s">
        <v>1389</v>
      </c>
      <c r="F560" s="287">
        <v>557</v>
      </c>
      <c r="G560" s="392" t="s">
        <v>1395</v>
      </c>
      <c r="H560" s="392" t="s">
        <v>1396</v>
      </c>
      <c r="I560" s="393" t="s">
        <v>1392</v>
      </c>
      <c r="J560" s="392" t="s">
        <v>1393</v>
      </c>
      <c r="K560" s="393" t="s">
        <v>788</v>
      </c>
      <c r="L560" s="392" t="s">
        <v>1394</v>
      </c>
      <c r="M560" s="392" t="s">
        <v>3124</v>
      </c>
      <c r="N560" s="372">
        <v>1</v>
      </c>
      <c r="O560" s="373">
        <v>586</v>
      </c>
      <c r="P560" s="373">
        <v>854</v>
      </c>
      <c r="Q560" s="373">
        <v>848</v>
      </c>
      <c r="R560" s="373">
        <v>1000</v>
      </c>
      <c r="S560" s="374">
        <v>2959</v>
      </c>
      <c r="T560" s="374">
        <v>2922</v>
      </c>
      <c r="U560" s="374">
        <v>3194</v>
      </c>
      <c r="V560" s="374">
        <v>3200</v>
      </c>
      <c r="W560" s="373">
        <v>195</v>
      </c>
      <c r="X560" s="373">
        <v>310</v>
      </c>
      <c r="Y560" s="373">
        <v>296</v>
      </c>
      <c r="Z560" s="373">
        <v>323</v>
      </c>
      <c r="AA560" s="374">
        <v>2144</v>
      </c>
      <c r="AB560" s="374">
        <v>1937</v>
      </c>
      <c r="AC560" s="374">
        <v>1790</v>
      </c>
      <c r="AD560" s="374">
        <v>1998</v>
      </c>
      <c r="AE560" s="373">
        <v>10</v>
      </c>
      <c r="AF560" s="373">
        <v>11</v>
      </c>
      <c r="AG560" s="373">
        <v>9</v>
      </c>
      <c r="AH560" s="373">
        <v>11</v>
      </c>
      <c r="AI560" s="374">
        <v>15</v>
      </c>
      <c r="AJ560" s="374">
        <v>17</v>
      </c>
      <c r="AK560" s="374">
        <v>24</v>
      </c>
      <c r="AL560" s="374">
        <v>18</v>
      </c>
      <c r="AM560" s="226">
        <v>391</v>
      </c>
      <c r="AN560" s="226">
        <v>544</v>
      </c>
      <c r="AO560" s="226">
        <v>551</v>
      </c>
      <c r="AP560" s="226">
        <v>676</v>
      </c>
      <c r="AQ560" s="227">
        <v>815</v>
      </c>
      <c r="AR560" s="227">
        <v>985</v>
      </c>
      <c r="AS560" s="227">
        <v>1405</v>
      </c>
      <c r="AT560" s="227">
        <v>1203</v>
      </c>
      <c r="AU560" s="226">
        <v>149</v>
      </c>
      <c r="AV560" s="411">
        <v>203</v>
      </c>
      <c r="AW560" s="411">
        <v>215</v>
      </c>
      <c r="AX560" s="411">
        <v>241</v>
      </c>
      <c r="AY560" s="231">
        <v>250</v>
      </c>
      <c r="AZ560" s="231">
        <v>258</v>
      </c>
      <c r="BA560" s="231">
        <v>294</v>
      </c>
      <c r="BB560" s="231">
        <v>300</v>
      </c>
      <c r="BC560" s="226">
        <f t="shared" si="220"/>
        <v>240</v>
      </c>
      <c r="BD560" s="226">
        <f t="shared" si="220"/>
        <v>315</v>
      </c>
      <c r="BE560" s="226">
        <f t="shared" si="220"/>
        <v>288</v>
      </c>
      <c r="BF560" s="226">
        <f t="shared" si="217"/>
        <v>366</v>
      </c>
      <c r="BG560" s="218">
        <f t="shared" si="217"/>
        <v>538</v>
      </c>
      <c r="BH560" s="218">
        <f t="shared" si="217"/>
        <v>672</v>
      </c>
      <c r="BI560" s="218">
        <f t="shared" si="217"/>
        <v>1034</v>
      </c>
      <c r="BJ560" s="218">
        <f t="shared" si="211"/>
        <v>883</v>
      </c>
      <c r="BK560" s="226">
        <f t="shared" si="233"/>
        <v>2</v>
      </c>
      <c r="BL560" s="226">
        <f t="shared" si="233"/>
        <v>26</v>
      </c>
      <c r="BM560" s="226">
        <f t="shared" si="233"/>
        <v>48</v>
      </c>
      <c r="BN560" s="226">
        <f t="shared" si="233"/>
        <v>69</v>
      </c>
      <c r="BO560" s="227">
        <f t="shared" si="233"/>
        <v>27</v>
      </c>
      <c r="BP560" s="227">
        <f t="shared" si="233"/>
        <v>55</v>
      </c>
      <c r="BQ560" s="227">
        <f t="shared" si="233"/>
        <v>77</v>
      </c>
      <c r="BR560" s="227">
        <f t="shared" si="233"/>
        <v>20</v>
      </c>
      <c r="BS560" s="226">
        <v>2</v>
      </c>
      <c r="BT560" s="226">
        <v>26</v>
      </c>
      <c r="BU560" s="226">
        <v>48</v>
      </c>
      <c r="BV560" s="226">
        <v>69</v>
      </c>
      <c r="BW560" s="227">
        <v>27</v>
      </c>
      <c r="BX560" s="227">
        <v>55</v>
      </c>
      <c r="BY560" s="227">
        <v>77</v>
      </c>
      <c r="BZ560" s="227">
        <v>20</v>
      </c>
      <c r="CA560" s="226">
        <v>0</v>
      </c>
      <c r="CB560" s="226">
        <f>IFERROR(VLOOKUP($G560,[12]ITEM!$B$2:$AC$939,26,0),0)</f>
        <v>0</v>
      </c>
      <c r="CC560" s="226">
        <f>IFERROR(VLOOKUP($G560,[12]ITEM!$B$2:$AC$939,27,0),0)</f>
        <v>0</v>
      </c>
      <c r="CD560" s="226">
        <f>IFERROR(VLOOKUP($G560,[12]ITEM!$B$2:$AC$939,28,0),0)</f>
        <v>0</v>
      </c>
      <c r="CE560" s="227">
        <v>0</v>
      </c>
      <c r="CF560" s="227">
        <v>0</v>
      </c>
      <c r="CG560" s="227">
        <v>0</v>
      </c>
      <c r="CH560" s="227">
        <v>0</v>
      </c>
      <c r="CI560" s="375"/>
      <c r="CJ560" s="226">
        <f t="shared" si="235"/>
        <v>240</v>
      </c>
      <c r="CK560" s="226">
        <f t="shared" si="235"/>
        <v>371</v>
      </c>
      <c r="CL560" s="226">
        <f t="shared" si="235"/>
        <v>389</v>
      </c>
      <c r="CM560" s="226">
        <f t="shared" si="235"/>
        <v>423</v>
      </c>
      <c r="CN560" s="227">
        <f t="shared" si="235"/>
        <v>538</v>
      </c>
      <c r="CO560" s="227">
        <f t="shared" si="212"/>
        <v>601.79371678107543</v>
      </c>
      <c r="CP560" s="227">
        <f t="shared" si="212"/>
        <v>724.60436649108351</v>
      </c>
      <c r="CQ560" s="227">
        <f t="shared" si="212"/>
        <v>681.13692328390243</v>
      </c>
      <c r="CR560" s="226">
        <v>86</v>
      </c>
      <c r="CS560" s="226">
        <v>119</v>
      </c>
      <c r="CT560" s="226">
        <v>121</v>
      </c>
      <c r="CU560" s="226">
        <v>148</v>
      </c>
      <c r="CV560" s="227">
        <f t="shared" si="221"/>
        <v>244</v>
      </c>
      <c r="CW560" s="227">
        <f>CV560*(1+('[13]GROWTH (YoY)'!AR560/100))</f>
        <v>294.79371678107543</v>
      </c>
      <c r="CX560" s="227">
        <f>CW560*(1+('[13]GROWTH (YoY)'!AS560/100))</f>
        <v>420.60436649108351</v>
      </c>
      <c r="CY560" s="227">
        <f>CX560*(1+('[13]GROWTH (YoY)'!AT560/100))</f>
        <v>360.13692328390238</v>
      </c>
      <c r="CZ560" s="226">
        <v>146</v>
      </c>
      <c r="DA560" s="226">
        <v>239</v>
      </c>
      <c r="DB560" s="226">
        <v>254</v>
      </c>
      <c r="DC560" s="226">
        <v>260</v>
      </c>
      <c r="DD560" s="227">
        <v>281</v>
      </c>
      <c r="DE560" s="227">
        <v>293</v>
      </c>
      <c r="DF560" s="227">
        <v>289</v>
      </c>
      <c r="DG560" s="227">
        <v>305</v>
      </c>
      <c r="DH560" s="226">
        <v>8</v>
      </c>
      <c r="DI560" s="226">
        <v>13</v>
      </c>
      <c r="DJ560" s="226">
        <v>14</v>
      </c>
      <c r="DK560" s="226">
        <v>15</v>
      </c>
      <c r="DL560" s="227">
        <v>13</v>
      </c>
      <c r="DM560" s="227">
        <v>14</v>
      </c>
      <c r="DN560" s="227">
        <v>15</v>
      </c>
      <c r="DO560" s="227">
        <v>16</v>
      </c>
      <c r="DP560" s="376">
        <f t="shared" si="213"/>
        <v>0</v>
      </c>
      <c r="DQ560" s="226">
        <f t="shared" si="213"/>
        <v>-56</v>
      </c>
      <c r="DR560" s="226">
        <f t="shared" si="213"/>
        <v>-101</v>
      </c>
      <c r="DS560" s="226">
        <f t="shared" si="234"/>
        <v>-57</v>
      </c>
      <c r="DT560" s="227">
        <f t="shared" si="234"/>
        <v>0</v>
      </c>
      <c r="DU560" s="227">
        <f t="shared" si="234"/>
        <v>70.206283218924568</v>
      </c>
      <c r="DV560" s="227">
        <f t="shared" si="234"/>
        <v>309.39563350891649</v>
      </c>
      <c r="DW560" s="227">
        <f t="shared" si="234"/>
        <v>201.86307671609757</v>
      </c>
      <c r="DX560" s="377">
        <f t="shared" si="216"/>
        <v>0.33276450511945393</v>
      </c>
      <c r="DY560" s="377">
        <f t="shared" si="216"/>
        <v>0.36299765807962531</v>
      </c>
      <c r="DZ560" s="377">
        <f t="shared" si="216"/>
        <v>0.34905660377358488</v>
      </c>
      <c r="EA560" s="377">
        <f t="shared" si="216"/>
        <v>0.32300000000000001</v>
      </c>
      <c r="EB560" s="378">
        <f t="shared" si="216"/>
        <v>0.72456911118621159</v>
      </c>
      <c r="EC560" s="378">
        <f t="shared" si="215"/>
        <v>0.66290212183436004</v>
      </c>
      <c r="ED560" s="378">
        <f t="shared" si="215"/>
        <v>0.56042579837194739</v>
      </c>
      <c r="EE560" s="378">
        <f t="shared" si="215"/>
        <v>0.62437500000000001</v>
      </c>
      <c r="EG560" s="226">
        <v>0</v>
      </c>
      <c r="EH560" s="226">
        <v>0</v>
      </c>
      <c r="EI560" s="226">
        <v>0</v>
      </c>
      <c r="EJ560" s="226">
        <v>0</v>
      </c>
      <c r="EK560" s="226">
        <v>0</v>
      </c>
      <c r="EL560" s="226">
        <v>0</v>
      </c>
      <c r="EM560" s="226">
        <v>0</v>
      </c>
      <c r="EN560" s="379">
        <f t="shared" si="222"/>
        <v>0</v>
      </c>
      <c r="EO560" s="226">
        <f t="shared" si="223"/>
        <v>0</v>
      </c>
      <c r="EP560" s="379">
        <f t="shared" si="224"/>
        <v>0</v>
      </c>
      <c r="EQ560" s="226">
        <f t="shared" si="225"/>
        <v>0</v>
      </c>
      <c r="ER560" s="226">
        <f t="shared" si="226"/>
        <v>0</v>
      </c>
      <c r="ES560" s="292"/>
      <c r="ET560" s="227">
        <v>2984</v>
      </c>
      <c r="EU560" s="227">
        <v>2178</v>
      </c>
      <c r="EV560" s="227">
        <v>806</v>
      </c>
      <c r="EW560" s="227">
        <v>202</v>
      </c>
      <c r="EX560" s="227">
        <v>219</v>
      </c>
      <c r="EY560" s="227">
        <v>6281</v>
      </c>
      <c r="EZ560" s="227">
        <v>4765</v>
      </c>
      <c r="FA560" s="380">
        <f t="shared" si="228"/>
        <v>0.72989276139410186</v>
      </c>
      <c r="FB560" s="228">
        <f t="shared" si="229"/>
        <v>25.062034739454091</v>
      </c>
      <c r="FC560" s="380">
        <f t="shared" si="230"/>
        <v>7.3391420911528144E-2</v>
      </c>
      <c r="FD560" s="227">
        <f t="shared" si="231"/>
        <v>34867.059385448178</v>
      </c>
      <c r="FE560" s="227">
        <f t="shared" si="232"/>
        <v>3532.7037425673311</v>
      </c>
      <c r="FF560" s="227">
        <v>806</v>
      </c>
      <c r="FG560" s="228">
        <f t="shared" si="227"/>
        <v>37.220843672456574</v>
      </c>
      <c r="FH560" s="227">
        <v>300</v>
      </c>
      <c r="FI560" s="227">
        <v>806</v>
      </c>
      <c r="FJ560" s="227">
        <v>0</v>
      </c>
      <c r="FK560" s="227">
        <f t="shared" si="218"/>
        <v>506</v>
      </c>
      <c r="FL560" s="227">
        <v>76</v>
      </c>
      <c r="FM560" s="227">
        <f t="shared" si="219"/>
        <v>430</v>
      </c>
      <c r="FZ560" s="229"/>
      <c r="GA560" s="229"/>
      <c r="GB560" s="229"/>
      <c r="GC560" s="229"/>
      <c r="GD560" s="229"/>
    </row>
    <row r="561" spans="1:186" s="368" customFormat="1">
      <c r="A561" s="287" t="s">
        <v>1386</v>
      </c>
      <c r="B561" s="369" t="s">
        <v>1387</v>
      </c>
      <c r="C561" s="287" t="s">
        <v>1388</v>
      </c>
      <c r="D561" s="287" t="s">
        <v>3126</v>
      </c>
      <c r="E561" s="369" t="s">
        <v>1389</v>
      </c>
      <c r="F561" s="287">
        <v>558</v>
      </c>
      <c r="G561" s="392" t="s">
        <v>1397</v>
      </c>
      <c r="H561" s="392" t="s">
        <v>1398</v>
      </c>
      <c r="I561" s="393" t="s">
        <v>1392</v>
      </c>
      <c r="J561" s="392" t="s">
        <v>1393</v>
      </c>
      <c r="K561" s="393" t="s">
        <v>788</v>
      </c>
      <c r="L561" s="392" t="s">
        <v>1394</v>
      </c>
      <c r="M561" s="392" t="s">
        <v>3124</v>
      </c>
      <c r="N561" s="372">
        <v>1</v>
      </c>
      <c r="O561" s="373">
        <v>6066</v>
      </c>
      <c r="P561" s="373">
        <v>8719</v>
      </c>
      <c r="Q561" s="373">
        <v>8810</v>
      </c>
      <c r="R561" s="373">
        <v>9436</v>
      </c>
      <c r="S561" s="374">
        <v>5652</v>
      </c>
      <c r="T561" s="374">
        <v>5586</v>
      </c>
      <c r="U561" s="374">
        <v>6107</v>
      </c>
      <c r="V561" s="374">
        <v>6122</v>
      </c>
      <c r="W561" s="373">
        <v>4095</v>
      </c>
      <c r="X561" s="373">
        <v>5769</v>
      </c>
      <c r="Y561" s="373">
        <v>5871</v>
      </c>
      <c r="Z561" s="373">
        <v>6239</v>
      </c>
      <c r="AA561" s="374">
        <v>3548</v>
      </c>
      <c r="AB561" s="374">
        <v>3356</v>
      </c>
      <c r="AC561" s="374">
        <v>3550</v>
      </c>
      <c r="AD561" s="374">
        <v>3706</v>
      </c>
      <c r="AE561" s="373">
        <v>48</v>
      </c>
      <c r="AF561" s="373">
        <v>51</v>
      </c>
      <c r="AG561" s="373">
        <v>49</v>
      </c>
      <c r="AH561" s="373">
        <v>52</v>
      </c>
      <c r="AI561" s="374">
        <v>38</v>
      </c>
      <c r="AJ561" s="374">
        <v>38</v>
      </c>
      <c r="AK561" s="374">
        <v>44</v>
      </c>
      <c r="AL561" s="374">
        <v>34</v>
      </c>
      <c r="AM561" s="226">
        <v>1971</v>
      </c>
      <c r="AN561" s="226">
        <v>2950</v>
      </c>
      <c r="AO561" s="226">
        <v>2939</v>
      </c>
      <c r="AP561" s="226">
        <v>3197</v>
      </c>
      <c r="AQ561" s="227">
        <v>2103</v>
      </c>
      <c r="AR561" s="227">
        <v>2230</v>
      </c>
      <c r="AS561" s="227">
        <v>2556</v>
      </c>
      <c r="AT561" s="227">
        <v>2416</v>
      </c>
      <c r="AU561" s="226">
        <v>202</v>
      </c>
      <c r="AV561" s="411">
        <v>272</v>
      </c>
      <c r="AW561" s="411">
        <v>291</v>
      </c>
      <c r="AX561" s="411">
        <v>323</v>
      </c>
      <c r="AY561" s="231">
        <v>161</v>
      </c>
      <c r="AZ561" s="231">
        <v>198</v>
      </c>
      <c r="BA561" s="231">
        <v>222</v>
      </c>
      <c r="BB561" s="231">
        <v>226</v>
      </c>
      <c r="BC561" s="226">
        <f t="shared" si="220"/>
        <v>1769</v>
      </c>
      <c r="BD561" s="226">
        <f t="shared" si="220"/>
        <v>2547</v>
      </c>
      <c r="BE561" s="226">
        <f t="shared" si="220"/>
        <v>2418</v>
      </c>
      <c r="BF561" s="226">
        <f t="shared" si="217"/>
        <v>2576</v>
      </c>
      <c r="BG561" s="218">
        <f t="shared" si="217"/>
        <v>1795</v>
      </c>
      <c r="BH561" s="218">
        <f t="shared" si="217"/>
        <v>1770</v>
      </c>
      <c r="BI561" s="218">
        <f t="shared" si="217"/>
        <v>2001</v>
      </c>
      <c r="BJ561" s="218">
        <f t="shared" si="211"/>
        <v>2078</v>
      </c>
      <c r="BK561" s="226">
        <f t="shared" si="233"/>
        <v>0</v>
      </c>
      <c r="BL561" s="226">
        <f t="shared" si="233"/>
        <v>131</v>
      </c>
      <c r="BM561" s="226">
        <f t="shared" si="233"/>
        <v>230</v>
      </c>
      <c r="BN561" s="226">
        <f t="shared" si="233"/>
        <v>298</v>
      </c>
      <c r="BO561" s="227">
        <f t="shared" si="233"/>
        <v>147</v>
      </c>
      <c r="BP561" s="227">
        <f t="shared" si="233"/>
        <v>262</v>
      </c>
      <c r="BQ561" s="227">
        <f t="shared" si="233"/>
        <v>333</v>
      </c>
      <c r="BR561" s="227">
        <f t="shared" ref="BR561:BR624" si="236">BZ561-CH561</f>
        <v>112</v>
      </c>
      <c r="BS561" s="226">
        <v>0</v>
      </c>
      <c r="BT561" s="226">
        <v>131</v>
      </c>
      <c r="BU561" s="226">
        <v>230</v>
      </c>
      <c r="BV561" s="226">
        <v>298</v>
      </c>
      <c r="BW561" s="227">
        <v>147</v>
      </c>
      <c r="BX561" s="227">
        <v>262</v>
      </c>
      <c r="BY561" s="227">
        <v>333</v>
      </c>
      <c r="BZ561" s="227">
        <v>112</v>
      </c>
      <c r="CA561" s="226">
        <v>0</v>
      </c>
      <c r="CB561" s="226">
        <f>IFERROR(VLOOKUP($G561,[12]ITEM!$B$2:$AC$939,26,0),0)</f>
        <v>0</v>
      </c>
      <c r="CC561" s="226">
        <f>IFERROR(VLOOKUP($G561,[12]ITEM!$B$2:$AC$939,27,0),0)</f>
        <v>0</v>
      </c>
      <c r="CD561" s="226">
        <f>IFERROR(VLOOKUP($G561,[12]ITEM!$B$2:$AC$939,28,0),0)</f>
        <v>0</v>
      </c>
      <c r="CE561" s="227">
        <v>0</v>
      </c>
      <c r="CF561" s="227">
        <v>0</v>
      </c>
      <c r="CG561" s="227">
        <v>0</v>
      </c>
      <c r="CH561" s="227">
        <v>0</v>
      </c>
      <c r="CI561" s="375"/>
      <c r="CJ561" s="226">
        <f t="shared" si="235"/>
        <v>1769</v>
      </c>
      <c r="CK561" s="226">
        <f t="shared" si="235"/>
        <v>2688</v>
      </c>
      <c r="CL561" s="226">
        <f t="shared" si="235"/>
        <v>2704</v>
      </c>
      <c r="CM561" s="226">
        <f t="shared" si="235"/>
        <v>2924</v>
      </c>
      <c r="CN561" s="227">
        <f t="shared" si="235"/>
        <v>1795</v>
      </c>
      <c r="CO561" s="227">
        <f t="shared" si="212"/>
        <v>1903.8532910750525</v>
      </c>
      <c r="CP561" s="227">
        <f t="shared" si="212"/>
        <v>2133.0015787444945</v>
      </c>
      <c r="CQ561" s="227">
        <f t="shared" si="212"/>
        <v>2059.1804562199554</v>
      </c>
      <c r="CR561" s="226">
        <v>1579</v>
      </c>
      <c r="CS561" s="226">
        <v>2363</v>
      </c>
      <c r="CT561" s="226">
        <v>2355</v>
      </c>
      <c r="CU561" s="226">
        <v>2562</v>
      </c>
      <c r="CV561" s="227">
        <f t="shared" si="221"/>
        <v>1440</v>
      </c>
      <c r="CW561" s="227">
        <f>CV561*(1+('[13]GROWTH (YoY)'!AR561/100))</f>
        <v>1526.8532910750525</v>
      </c>
      <c r="CX561" s="227">
        <f>CW561*(1+('[13]GROWTH (YoY)'!AS561/100))</f>
        <v>1750.0015787444947</v>
      </c>
      <c r="CY561" s="227">
        <f>CX561*(1+('[13]GROWTH (YoY)'!AT561/100))</f>
        <v>1654.1804562199554</v>
      </c>
      <c r="CZ561" s="226">
        <v>135</v>
      </c>
      <c r="DA561" s="226">
        <v>221</v>
      </c>
      <c r="DB561" s="226">
        <v>235</v>
      </c>
      <c r="DC561" s="226">
        <v>240</v>
      </c>
      <c r="DD561" s="227">
        <v>250</v>
      </c>
      <c r="DE561" s="227">
        <v>261</v>
      </c>
      <c r="DF561" s="227">
        <v>258</v>
      </c>
      <c r="DG561" s="227">
        <v>272</v>
      </c>
      <c r="DH561" s="226">
        <v>55</v>
      </c>
      <c r="DI561" s="226">
        <v>104</v>
      </c>
      <c r="DJ561" s="226">
        <v>114</v>
      </c>
      <c r="DK561" s="226">
        <v>122</v>
      </c>
      <c r="DL561" s="227">
        <v>105</v>
      </c>
      <c r="DM561" s="227">
        <v>116</v>
      </c>
      <c r="DN561" s="227">
        <v>125</v>
      </c>
      <c r="DO561" s="227">
        <v>133</v>
      </c>
      <c r="DP561" s="376">
        <f t="shared" si="213"/>
        <v>0</v>
      </c>
      <c r="DQ561" s="226">
        <f t="shared" si="213"/>
        <v>-141</v>
      </c>
      <c r="DR561" s="226">
        <f t="shared" si="213"/>
        <v>-286</v>
      </c>
      <c r="DS561" s="226">
        <f t="shared" si="234"/>
        <v>-348</v>
      </c>
      <c r="DT561" s="227">
        <f t="shared" si="234"/>
        <v>0</v>
      </c>
      <c r="DU561" s="227">
        <f t="shared" si="234"/>
        <v>-133.85329107505254</v>
      </c>
      <c r="DV561" s="227">
        <f t="shared" si="234"/>
        <v>-132.00157874449451</v>
      </c>
      <c r="DW561" s="227">
        <f t="shared" si="234"/>
        <v>18.819543780044569</v>
      </c>
      <c r="DX561" s="377">
        <f t="shared" si="216"/>
        <v>0.67507418397626118</v>
      </c>
      <c r="DY561" s="377">
        <f t="shared" si="216"/>
        <v>0.66165844706961807</v>
      </c>
      <c r="DZ561" s="377">
        <f t="shared" si="216"/>
        <v>0.66640181611804772</v>
      </c>
      <c r="EA561" s="377">
        <f t="shared" si="216"/>
        <v>0.66119118270453581</v>
      </c>
      <c r="EB561" s="378">
        <f t="shared" si="216"/>
        <v>0.62774239207360227</v>
      </c>
      <c r="EC561" s="378">
        <f t="shared" si="215"/>
        <v>0.60078768349445044</v>
      </c>
      <c r="ED561" s="378">
        <f t="shared" si="215"/>
        <v>0.5813001473718683</v>
      </c>
      <c r="EE561" s="378">
        <f t="shared" si="215"/>
        <v>0.60535772623325712</v>
      </c>
      <c r="EG561" s="226">
        <v>0</v>
      </c>
      <c r="EH561" s="226">
        <v>0</v>
      </c>
      <c r="EI561" s="226">
        <v>0</v>
      </c>
      <c r="EJ561" s="226">
        <v>0</v>
      </c>
      <c r="EK561" s="226">
        <v>0</v>
      </c>
      <c r="EL561" s="226">
        <v>0</v>
      </c>
      <c r="EM561" s="226">
        <v>0</v>
      </c>
      <c r="EN561" s="379">
        <f t="shared" si="222"/>
        <v>0</v>
      </c>
      <c r="EO561" s="226">
        <f t="shared" si="223"/>
        <v>0</v>
      </c>
      <c r="EP561" s="379">
        <f t="shared" si="224"/>
        <v>0</v>
      </c>
      <c r="EQ561" s="226">
        <f t="shared" si="225"/>
        <v>0</v>
      </c>
      <c r="ER561" s="226">
        <f t="shared" si="226"/>
        <v>0</v>
      </c>
      <c r="ES561" s="292"/>
      <c r="ET561" s="227">
        <v>5700</v>
      </c>
      <c r="EU561" s="227">
        <v>3604</v>
      </c>
      <c r="EV561" s="227">
        <v>2096</v>
      </c>
      <c r="EW561" s="227">
        <v>273</v>
      </c>
      <c r="EX561" s="227">
        <v>324</v>
      </c>
      <c r="EY561" s="227">
        <v>8668</v>
      </c>
      <c r="EZ561" s="227">
        <v>7821</v>
      </c>
      <c r="FA561" s="380">
        <f t="shared" si="228"/>
        <v>0.632280701754386</v>
      </c>
      <c r="FB561" s="228">
        <f t="shared" si="229"/>
        <v>13.024809160305342</v>
      </c>
      <c r="FC561" s="380">
        <f t="shared" si="230"/>
        <v>5.6842105263157895E-2</v>
      </c>
      <c r="FD561" s="227">
        <f t="shared" si="231"/>
        <v>37378.864790032305</v>
      </c>
      <c r="FE561" s="227">
        <f t="shared" si="232"/>
        <v>2908.8351873161996</v>
      </c>
      <c r="FF561" s="227">
        <v>2096</v>
      </c>
      <c r="FG561" s="228">
        <f t="shared" si="227"/>
        <v>9.2080152671755719</v>
      </c>
      <c r="FH561" s="227">
        <v>193</v>
      </c>
      <c r="FI561" s="227">
        <v>2096</v>
      </c>
      <c r="FJ561" s="227">
        <v>0</v>
      </c>
      <c r="FK561" s="227">
        <f t="shared" si="218"/>
        <v>1903</v>
      </c>
      <c r="FL561" s="227">
        <v>146</v>
      </c>
      <c r="FM561" s="227">
        <f t="shared" si="219"/>
        <v>1757</v>
      </c>
      <c r="FZ561" s="229"/>
      <c r="GA561" s="229"/>
      <c r="GB561" s="229"/>
      <c r="GC561" s="229"/>
      <c r="GD561" s="229"/>
    </row>
    <row r="562" spans="1:186" s="368" customFormat="1">
      <c r="A562" s="287" t="s">
        <v>1386</v>
      </c>
      <c r="B562" s="369" t="s">
        <v>1387</v>
      </c>
      <c r="C562" s="287" t="s">
        <v>1388</v>
      </c>
      <c r="D562" s="287" t="s">
        <v>3126</v>
      </c>
      <c r="E562" s="369" t="s">
        <v>1389</v>
      </c>
      <c r="F562" s="287">
        <v>559</v>
      </c>
      <c r="G562" s="392" t="s">
        <v>1399</v>
      </c>
      <c r="H562" s="392" t="s">
        <v>1400</v>
      </c>
      <c r="I562" s="393" t="s">
        <v>1392</v>
      </c>
      <c r="J562" s="392" t="s">
        <v>1393</v>
      </c>
      <c r="K562" s="393" t="s">
        <v>788</v>
      </c>
      <c r="L562" s="392" t="s">
        <v>1394</v>
      </c>
      <c r="M562" s="392" t="s">
        <v>3124</v>
      </c>
      <c r="N562" s="372">
        <v>1</v>
      </c>
      <c r="O562" s="373">
        <v>1184</v>
      </c>
      <c r="P562" s="373">
        <v>1725</v>
      </c>
      <c r="Q562" s="373">
        <v>1653</v>
      </c>
      <c r="R562" s="373">
        <v>1688</v>
      </c>
      <c r="S562" s="374">
        <v>2193</v>
      </c>
      <c r="T562" s="374">
        <v>2173</v>
      </c>
      <c r="U562" s="374">
        <v>2368</v>
      </c>
      <c r="V562" s="374">
        <v>2372</v>
      </c>
      <c r="W562" s="373">
        <v>483</v>
      </c>
      <c r="X562" s="373">
        <v>740</v>
      </c>
      <c r="Y562" s="373">
        <v>527</v>
      </c>
      <c r="Z562" s="373">
        <v>550</v>
      </c>
      <c r="AA562" s="374">
        <v>963</v>
      </c>
      <c r="AB562" s="374">
        <v>894</v>
      </c>
      <c r="AC562" s="374">
        <v>1058</v>
      </c>
      <c r="AD562" s="374">
        <v>964</v>
      </c>
      <c r="AE562" s="373">
        <v>17</v>
      </c>
      <c r="AF562" s="373">
        <v>18</v>
      </c>
      <c r="AG562" s="373">
        <v>19</v>
      </c>
      <c r="AH562" s="373">
        <v>18</v>
      </c>
      <c r="AI562" s="374">
        <v>22</v>
      </c>
      <c r="AJ562" s="374">
        <v>21</v>
      </c>
      <c r="AK562" s="374">
        <v>21</v>
      </c>
      <c r="AL562" s="374">
        <v>22</v>
      </c>
      <c r="AM562" s="226">
        <v>701</v>
      </c>
      <c r="AN562" s="226">
        <v>985</v>
      </c>
      <c r="AO562" s="226">
        <v>1125</v>
      </c>
      <c r="AP562" s="226">
        <v>1138</v>
      </c>
      <c r="AQ562" s="227">
        <v>1231</v>
      </c>
      <c r="AR562" s="227">
        <v>1279</v>
      </c>
      <c r="AS562" s="227">
        <v>1310</v>
      </c>
      <c r="AT562" s="227">
        <v>1408</v>
      </c>
      <c r="AU562" s="226">
        <v>227</v>
      </c>
      <c r="AV562" s="411">
        <v>309</v>
      </c>
      <c r="AW562" s="411">
        <v>328</v>
      </c>
      <c r="AX562" s="411">
        <v>367</v>
      </c>
      <c r="AY562" s="231">
        <v>322</v>
      </c>
      <c r="AZ562" s="231">
        <v>333</v>
      </c>
      <c r="BA562" s="231">
        <v>368</v>
      </c>
      <c r="BB562" s="231">
        <v>383</v>
      </c>
      <c r="BC562" s="226">
        <f t="shared" si="220"/>
        <v>474</v>
      </c>
      <c r="BD562" s="226">
        <f t="shared" si="220"/>
        <v>643</v>
      </c>
      <c r="BE562" s="226">
        <f t="shared" si="220"/>
        <v>742</v>
      </c>
      <c r="BF562" s="226">
        <f t="shared" si="217"/>
        <v>720</v>
      </c>
      <c r="BG562" s="218">
        <f t="shared" si="217"/>
        <v>870</v>
      </c>
      <c r="BH562" s="218">
        <f t="shared" si="217"/>
        <v>883</v>
      </c>
      <c r="BI562" s="218">
        <f t="shared" si="217"/>
        <v>885</v>
      </c>
      <c r="BJ562" s="218">
        <f t="shared" si="211"/>
        <v>1000</v>
      </c>
      <c r="BK562" s="226">
        <f t="shared" ref="BK562:BQ598" si="237">BS562-CA562</f>
        <v>0</v>
      </c>
      <c r="BL562" s="226">
        <f t="shared" si="237"/>
        <v>33</v>
      </c>
      <c r="BM562" s="226">
        <f t="shared" si="237"/>
        <v>55</v>
      </c>
      <c r="BN562" s="226">
        <f t="shared" si="237"/>
        <v>51</v>
      </c>
      <c r="BO562" s="227">
        <f t="shared" si="237"/>
        <v>39</v>
      </c>
      <c r="BP562" s="227">
        <f t="shared" si="237"/>
        <v>63</v>
      </c>
      <c r="BQ562" s="227">
        <f t="shared" si="237"/>
        <v>57</v>
      </c>
      <c r="BR562" s="227">
        <f t="shared" si="236"/>
        <v>25</v>
      </c>
      <c r="BS562" s="226">
        <v>0</v>
      </c>
      <c r="BT562" s="226">
        <v>33</v>
      </c>
      <c r="BU562" s="226">
        <v>55</v>
      </c>
      <c r="BV562" s="226">
        <v>51</v>
      </c>
      <c r="BW562" s="227">
        <v>39</v>
      </c>
      <c r="BX562" s="227">
        <v>63</v>
      </c>
      <c r="BY562" s="227">
        <v>57</v>
      </c>
      <c r="BZ562" s="227">
        <v>25</v>
      </c>
      <c r="CA562" s="226">
        <v>0</v>
      </c>
      <c r="CB562" s="226">
        <f>IFERROR(VLOOKUP($G562,[12]ITEM!$B$2:$AC$939,26,0),0)</f>
        <v>0</v>
      </c>
      <c r="CC562" s="226">
        <f>IFERROR(VLOOKUP($G562,[12]ITEM!$B$2:$AC$939,27,0),0)</f>
        <v>0</v>
      </c>
      <c r="CD562" s="226">
        <f>IFERROR(VLOOKUP($G562,[12]ITEM!$B$2:$AC$939,28,0),0)</f>
        <v>0</v>
      </c>
      <c r="CE562" s="227">
        <v>0</v>
      </c>
      <c r="CF562" s="227">
        <v>0</v>
      </c>
      <c r="CG562" s="227">
        <v>0</v>
      </c>
      <c r="CH562" s="227">
        <v>0</v>
      </c>
      <c r="CI562" s="375"/>
      <c r="CJ562" s="226">
        <f t="shared" si="235"/>
        <v>474</v>
      </c>
      <c r="CK562" s="226">
        <f t="shared" si="235"/>
        <v>704</v>
      </c>
      <c r="CL562" s="226">
        <f t="shared" si="235"/>
        <v>788</v>
      </c>
      <c r="CM562" s="226">
        <f t="shared" si="235"/>
        <v>801</v>
      </c>
      <c r="CN562" s="227">
        <f t="shared" si="235"/>
        <v>870</v>
      </c>
      <c r="CO562" s="227">
        <f t="shared" si="212"/>
        <v>908.83603425274919</v>
      </c>
      <c r="CP562" s="227">
        <f t="shared" si="212"/>
        <v>921.7764008684203</v>
      </c>
      <c r="CQ562" s="227">
        <f t="shared" si="212"/>
        <v>981.98864484772093</v>
      </c>
      <c r="CR562" s="226">
        <v>329</v>
      </c>
      <c r="CS562" s="226">
        <v>462</v>
      </c>
      <c r="CT562" s="226">
        <v>528</v>
      </c>
      <c r="CU562" s="226">
        <v>534</v>
      </c>
      <c r="CV562" s="227">
        <f t="shared" si="221"/>
        <v>480</v>
      </c>
      <c r="CW562" s="227">
        <f>CV562*(1+('[13]GROWTH (YoY)'!AR562/100))</f>
        <v>498.83603425274919</v>
      </c>
      <c r="CX562" s="227">
        <f>CW562*(1+('[13]GROWTH (YoY)'!AS562/100))</f>
        <v>510.77640086842035</v>
      </c>
      <c r="CY562" s="227">
        <f>CX562*(1+('[13]GROWTH (YoY)'!AT562/100))</f>
        <v>548.98864484772093</v>
      </c>
      <c r="CZ562" s="226">
        <v>119</v>
      </c>
      <c r="DA562" s="226">
        <v>194</v>
      </c>
      <c r="DB562" s="226">
        <v>207</v>
      </c>
      <c r="DC562" s="226">
        <v>211</v>
      </c>
      <c r="DD562" s="227">
        <v>342</v>
      </c>
      <c r="DE562" s="227">
        <v>357</v>
      </c>
      <c r="DF562" s="227">
        <v>353</v>
      </c>
      <c r="DG562" s="227">
        <v>372</v>
      </c>
      <c r="DH562" s="226">
        <v>26</v>
      </c>
      <c r="DI562" s="226">
        <v>48</v>
      </c>
      <c r="DJ562" s="226">
        <v>53</v>
      </c>
      <c r="DK562" s="226">
        <v>56</v>
      </c>
      <c r="DL562" s="227">
        <v>48</v>
      </c>
      <c r="DM562" s="227">
        <v>53</v>
      </c>
      <c r="DN562" s="227">
        <v>58</v>
      </c>
      <c r="DO562" s="227">
        <v>61</v>
      </c>
      <c r="DP562" s="376">
        <f t="shared" si="213"/>
        <v>0</v>
      </c>
      <c r="DQ562" s="226">
        <f t="shared" si="213"/>
        <v>-61</v>
      </c>
      <c r="DR562" s="226">
        <f t="shared" si="213"/>
        <v>-46</v>
      </c>
      <c r="DS562" s="226">
        <f t="shared" si="234"/>
        <v>-81</v>
      </c>
      <c r="DT562" s="227">
        <f t="shared" si="234"/>
        <v>0</v>
      </c>
      <c r="DU562" s="227">
        <f t="shared" si="234"/>
        <v>-25.836034252749187</v>
      </c>
      <c r="DV562" s="227">
        <f t="shared" si="234"/>
        <v>-36.776400868420296</v>
      </c>
      <c r="DW562" s="227">
        <f t="shared" si="234"/>
        <v>18.011355152279066</v>
      </c>
      <c r="DX562" s="377">
        <f t="shared" si="216"/>
        <v>0.4079391891891892</v>
      </c>
      <c r="DY562" s="377">
        <f t="shared" si="216"/>
        <v>0.4289855072463768</v>
      </c>
      <c r="DZ562" s="377">
        <f t="shared" si="216"/>
        <v>0.31881427707199034</v>
      </c>
      <c r="EA562" s="377">
        <f t="shared" si="216"/>
        <v>0.32582938388625593</v>
      </c>
      <c r="EB562" s="378">
        <f t="shared" si="216"/>
        <v>0.43912448700410395</v>
      </c>
      <c r="EC562" s="378">
        <f t="shared" si="215"/>
        <v>0.41141279337321673</v>
      </c>
      <c r="ED562" s="378">
        <f t="shared" si="215"/>
        <v>0.44679054054054052</v>
      </c>
      <c r="EE562" s="378">
        <f t="shared" si="215"/>
        <v>0.40640809443507586</v>
      </c>
      <c r="EG562" s="226">
        <v>0</v>
      </c>
      <c r="EH562" s="226">
        <v>0</v>
      </c>
      <c r="EI562" s="226">
        <v>0</v>
      </c>
      <c r="EJ562" s="226">
        <v>0</v>
      </c>
      <c r="EK562" s="226">
        <v>0</v>
      </c>
      <c r="EL562" s="226">
        <v>0</v>
      </c>
      <c r="EM562" s="226">
        <v>0</v>
      </c>
      <c r="EN562" s="379">
        <f t="shared" si="222"/>
        <v>0</v>
      </c>
      <c r="EO562" s="226">
        <f t="shared" si="223"/>
        <v>0</v>
      </c>
      <c r="EP562" s="379">
        <f t="shared" si="224"/>
        <v>0</v>
      </c>
      <c r="EQ562" s="226">
        <f t="shared" si="225"/>
        <v>0</v>
      </c>
      <c r="ER562" s="226">
        <f t="shared" si="226"/>
        <v>0</v>
      </c>
      <c r="ES562" s="292"/>
      <c r="ET562" s="227">
        <v>2212</v>
      </c>
      <c r="EU562" s="227">
        <v>978</v>
      </c>
      <c r="EV562" s="227">
        <v>1234</v>
      </c>
      <c r="EW562" s="227">
        <v>308</v>
      </c>
      <c r="EX562" s="227">
        <v>405</v>
      </c>
      <c r="EY562" s="227">
        <v>10032</v>
      </c>
      <c r="EZ562" s="227">
        <v>9082</v>
      </c>
      <c r="FA562" s="380">
        <f t="shared" si="228"/>
        <v>0.44213381555153708</v>
      </c>
      <c r="FB562" s="228">
        <f t="shared" si="229"/>
        <v>24.959481361426256</v>
      </c>
      <c r="FC562" s="380">
        <f t="shared" si="230"/>
        <v>0.18309222423146473</v>
      </c>
      <c r="FD562" s="227">
        <f t="shared" si="231"/>
        <v>40370.81339712919</v>
      </c>
      <c r="FE562" s="227">
        <f t="shared" si="232"/>
        <v>2826.1029141892391</v>
      </c>
      <c r="FF562" s="227">
        <v>1234</v>
      </c>
      <c r="FG562" s="228">
        <f t="shared" si="227"/>
        <v>31.361426256077795</v>
      </c>
      <c r="FH562" s="227">
        <v>387</v>
      </c>
      <c r="FI562" s="227">
        <v>1234</v>
      </c>
      <c r="FJ562" s="227">
        <v>0</v>
      </c>
      <c r="FK562" s="227">
        <f t="shared" si="218"/>
        <v>847</v>
      </c>
      <c r="FL562" s="227">
        <v>57</v>
      </c>
      <c r="FM562" s="227">
        <f t="shared" si="219"/>
        <v>790</v>
      </c>
      <c r="FZ562" s="229"/>
      <c r="GA562" s="229"/>
      <c r="GB562" s="229"/>
      <c r="GC562" s="229"/>
      <c r="GD562" s="229"/>
    </row>
    <row r="563" spans="1:186" s="368" customFormat="1">
      <c r="A563" s="287" t="s">
        <v>1386</v>
      </c>
      <c r="B563" s="369" t="s">
        <v>1387</v>
      </c>
      <c r="C563" s="287" t="s">
        <v>1388</v>
      </c>
      <c r="D563" s="287" t="s">
        <v>3126</v>
      </c>
      <c r="E563" s="369" t="s">
        <v>1389</v>
      </c>
      <c r="F563" s="287">
        <v>560</v>
      </c>
      <c r="G563" s="392" t="s">
        <v>1401</v>
      </c>
      <c r="H563" s="392" t="s">
        <v>1402</v>
      </c>
      <c r="I563" s="393" t="s">
        <v>1392</v>
      </c>
      <c r="J563" s="392" t="s">
        <v>1393</v>
      </c>
      <c r="K563" s="393" t="s">
        <v>788</v>
      </c>
      <c r="L563" s="392" t="s">
        <v>1394</v>
      </c>
      <c r="M563" s="392" t="s">
        <v>3124</v>
      </c>
      <c r="N563" s="372">
        <v>1</v>
      </c>
      <c r="O563" s="373">
        <v>510</v>
      </c>
      <c r="P563" s="373">
        <v>743</v>
      </c>
      <c r="Q563" s="373">
        <v>755</v>
      </c>
      <c r="R563" s="373">
        <v>804</v>
      </c>
      <c r="S563" s="374">
        <v>374</v>
      </c>
      <c r="T563" s="374">
        <v>377</v>
      </c>
      <c r="U563" s="374">
        <v>404</v>
      </c>
      <c r="V563" s="374">
        <v>407</v>
      </c>
      <c r="W563" s="373">
        <v>223</v>
      </c>
      <c r="X563" s="373">
        <v>327</v>
      </c>
      <c r="Y563" s="373">
        <v>298</v>
      </c>
      <c r="Z563" s="373">
        <v>321</v>
      </c>
      <c r="AA563" s="374">
        <v>133</v>
      </c>
      <c r="AB563" s="374">
        <v>134</v>
      </c>
      <c r="AC563" s="374">
        <v>148</v>
      </c>
      <c r="AD563" s="374">
        <v>149</v>
      </c>
      <c r="AE563" s="373">
        <v>7</v>
      </c>
      <c r="AF563" s="373">
        <v>8</v>
      </c>
      <c r="AG563" s="373">
        <v>8</v>
      </c>
      <c r="AH563" s="373">
        <v>8</v>
      </c>
      <c r="AI563" s="374">
        <v>4</v>
      </c>
      <c r="AJ563" s="374">
        <v>4</v>
      </c>
      <c r="AK563" s="374">
        <v>4</v>
      </c>
      <c r="AL563" s="374">
        <v>4</v>
      </c>
      <c r="AM563" s="226">
        <v>288</v>
      </c>
      <c r="AN563" s="226">
        <v>416</v>
      </c>
      <c r="AO563" s="226">
        <v>457</v>
      </c>
      <c r="AP563" s="226">
        <v>483</v>
      </c>
      <c r="AQ563" s="227">
        <v>241</v>
      </c>
      <c r="AR563" s="227">
        <v>244</v>
      </c>
      <c r="AS563" s="227">
        <v>255</v>
      </c>
      <c r="AT563" s="227">
        <v>257</v>
      </c>
      <c r="AU563" s="226">
        <v>31</v>
      </c>
      <c r="AV563" s="411">
        <v>41</v>
      </c>
      <c r="AW563" s="411">
        <v>45</v>
      </c>
      <c r="AX563" s="411">
        <v>49</v>
      </c>
      <c r="AY563" s="231">
        <v>20</v>
      </c>
      <c r="AZ563" s="231">
        <v>24</v>
      </c>
      <c r="BA563" s="231">
        <v>26</v>
      </c>
      <c r="BB563" s="231">
        <v>27</v>
      </c>
      <c r="BC563" s="226">
        <f t="shared" si="220"/>
        <v>257</v>
      </c>
      <c r="BD563" s="226">
        <f t="shared" si="220"/>
        <v>373</v>
      </c>
      <c r="BE563" s="226">
        <f t="shared" si="220"/>
        <v>407</v>
      </c>
      <c r="BF563" s="226">
        <f t="shared" si="217"/>
        <v>430</v>
      </c>
      <c r="BG563" s="218">
        <f t="shared" si="217"/>
        <v>218</v>
      </c>
      <c r="BH563" s="218">
        <f t="shared" si="217"/>
        <v>214</v>
      </c>
      <c r="BI563" s="218">
        <f t="shared" si="217"/>
        <v>224</v>
      </c>
      <c r="BJ563" s="218">
        <f t="shared" si="217"/>
        <v>228</v>
      </c>
      <c r="BK563" s="226">
        <f t="shared" si="237"/>
        <v>0</v>
      </c>
      <c r="BL563" s="226">
        <f t="shared" si="237"/>
        <v>2</v>
      </c>
      <c r="BM563" s="226">
        <f t="shared" si="237"/>
        <v>5</v>
      </c>
      <c r="BN563" s="226">
        <f t="shared" si="237"/>
        <v>4</v>
      </c>
      <c r="BO563" s="227">
        <f t="shared" si="237"/>
        <v>3</v>
      </c>
      <c r="BP563" s="227">
        <f t="shared" si="237"/>
        <v>6</v>
      </c>
      <c r="BQ563" s="227">
        <f t="shared" si="237"/>
        <v>5</v>
      </c>
      <c r="BR563" s="227">
        <f t="shared" si="236"/>
        <v>2</v>
      </c>
      <c r="BS563" s="226">
        <v>0</v>
      </c>
      <c r="BT563" s="226">
        <v>2</v>
      </c>
      <c r="BU563" s="226">
        <v>5</v>
      </c>
      <c r="BV563" s="226">
        <v>4</v>
      </c>
      <c r="BW563" s="227">
        <v>3</v>
      </c>
      <c r="BX563" s="227">
        <v>6</v>
      </c>
      <c r="BY563" s="227">
        <v>5</v>
      </c>
      <c r="BZ563" s="227">
        <v>2</v>
      </c>
      <c r="CA563" s="226">
        <v>0</v>
      </c>
      <c r="CB563" s="226">
        <f>IFERROR(VLOOKUP($G563,[12]ITEM!$B$2:$AC$939,26,0),0)</f>
        <v>0</v>
      </c>
      <c r="CC563" s="226">
        <f>IFERROR(VLOOKUP($G563,[12]ITEM!$B$2:$AC$939,27,0),0)</f>
        <v>0</v>
      </c>
      <c r="CD563" s="226">
        <f>IFERROR(VLOOKUP($G563,[12]ITEM!$B$2:$AC$939,28,0),0)</f>
        <v>0</v>
      </c>
      <c r="CE563" s="227">
        <v>0</v>
      </c>
      <c r="CF563" s="227">
        <v>0</v>
      </c>
      <c r="CG563" s="227">
        <v>0</v>
      </c>
      <c r="CH563" s="227">
        <v>0</v>
      </c>
      <c r="CI563" s="375"/>
      <c r="CJ563" s="226">
        <f t="shared" si="235"/>
        <v>257</v>
      </c>
      <c r="CK563" s="226">
        <f t="shared" si="235"/>
        <v>384</v>
      </c>
      <c r="CL563" s="226">
        <f t="shared" si="235"/>
        <v>417</v>
      </c>
      <c r="CM563" s="226">
        <f t="shared" si="235"/>
        <v>438</v>
      </c>
      <c r="CN563" s="227">
        <f t="shared" si="235"/>
        <v>218</v>
      </c>
      <c r="CO563" s="227">
        <f t="shared" si="212"/>
        <v>226.84807052632334</v>
      </c>
      <c r="CP563" s="227">
        <f t="shared" si="212"/>
        <v>229.31675835220278</v>
      </c>
      <c r="CQ563" s="227">
        <f t="shared" si="212"/>
        <v>238.85686695461314</v>
      </c>
      <c r="CR563" s="226">
        <v>192</v>
      </c>
      <c r="CS563" s="226">
        <v>278</v>
      </c>
      <c r="CT563" s="226">
        <v>305</v>
      </c>
      <c r="CU563" s="226">
        <v>322</v>
      </c>
      <c r="CV563" s="227">
        <f t="shared" si="221"/>
        <v>70</v>
      </c>
      <c r="CW563" s="227">
        <f>CV563*(1+('[13]GROWTH (YoY)'!AR563/100))</f>
        <v>70.84807052632334</v>
      </c>
      <c r="CX563" s="227">
        <f>CW563*(1+('[13]GROWTH (YoY)'!AS563/100))</f>
        <v>74.316758352202783</v>
      </c>
      <c r="CY563" s="227">
        <f>CX563*(1+('[13]GROWTH (YoY)'!AT563/100))</f>
        <v>74.856866954613139</v>
      </c>
      <c r="CZ563" s="226">
        <v>54</v>
      </c>
      <c r="DA563" s="226">
        <v>89</v>
      </c>
      <c r="DB563" s="226">
        <v>94</v>
      </c>
      <c r="DC563" s="226">
        <v>96</v>
      </c>
      <c r="DD563" s="227">
        <v>131</v>
      </c>
      <c r="DE563" s="227">
        <v>137</v>
      </c>
      <c r="DF563" s="227">
        <v>135</v>
      </c>
      <c r="DG563" s="227">
        <v>143</v>
      </c>
      <c r="DH563" s="226">
        <v>11</v>
      </c>
      <c r="DI563" s="226">
        <v>17</v>
      </c>
      <c r="DJ563" s="226">
        <v>18</v>
      </c>
      <c r="DK563" s="226">
        <v>20</v>
      </c>
      <c r="DL563" s="227">
        <v>17</v>
      </c>
      <c r="DM563" s="227">
        <v>19</v>
      </c>
      <c r="DN563" s="227">
        <v>20</v>
      </c>
      <c r="DO563" s="227">
        <v>21</v>
      </c>
      <c r="DP563" s="376">
        <f t="shared" si="213"/>
        <v>0</v>
      </c>
      <c r="DQ563" s="226">
        <f t="shared" si="213"/>
        <v>-11</v>
      </c>
      <c r="DR563" s="226">
        <f t="shared" si="213"/>
        <v>-10</v>
      </c>
      <c r="DS563" s="226">
        <f t="shared" si="234"/>
        <v>-8</v>
      </c>
      <c r="DT563" s="227">
        <f t="shared" si="234"/>
        <v>0</v>
      </c>
      <c r="DU563" s="227">
        <f t="shared" si="234"/>
        <v>-12.84807052632334</v>
      </c>
      <c r="DV563" s="227">
        <f t="shared" si="234"/>
        <v>-5.3167583522027826</v>
      </c>
      <c r="DW563" s="227">
        <f t="shared" si="234"/>
        <v>-10.856866954613139</v>
      </c>
      <c r="DX563" s="377">
        <f t="shared" ref="DX563:EE597" si="238">IFERROR(W563/O563,0)</f>
        <v>0.43725490196078431</v>
      </c>
      <c r="DY563" s="377">
        <f t="shared" si="238"/>
        <v>0.44010767160161507</v>
      </c>
      <c r="DZ563" s="377">
        <f t="shared" si="238"/>
        <v>0.39470198675496687</v>
      </c>
      <c r="EA563" s="377">
        <f t="shared" si="238"/>
        <v>0.39925373134328357</v>
      </c>
      <c r="EB563" s="378">
        <f t="shared" si="238"/>
        <v>0.35561497326203206</v>
      </c>
      <c r="EC563" s="378">
        <f t="shared" si="215"/>
        <v>0.35543766578249336</v>
      </c>
      <c r="ED563" s="378">
        <f t="shared" si="215"/>
        <v>0.36633663366336633</v>
      </c>
      <c r="EE563" s="378">
        <f t="shared" si="215"/>
        <v>0.36609336609336607</v>
      </c>
      <c r="EG563" s="226">
        <v>0</v>
      </c>
      <c r="EH563" s="226">
        <v>0</v>
      </c>
      <c r="EI563" s="226">
        <v>0</v>
      </c>
      <c r="EJ563" s="226">
        <v>0</v>
      </c>
      <c r="EK563" s="226">
        <v>0</v>
      </c>
      <c r="EL563" s="226">
        <v>0</v>
      </c>
      <c r="EM563" s="226">
        <v>0</v>
      </c>
      <c r="EN563" s="379">
        <f t="shared" si="222"/>
        <v>0</v>
      </c>
      <c r="EO563" s="226">
        <f t="shared" si="223"/>
        <v>0</v>
      </c>
      <c r="EP563" s="379">
        <f t="shared" si="224"/>
        <v>0</v>
      </c>
      <c r="EQ563" s="226">
        <f t="shared" si="225"/>
        <v>0</v>
      </c>
      <c r="ER563" s="226">
        <f t="shared" si="226"/>
        <v>0</v>
      </c>
      <c r="ES563" s="292"/>
      <c r="ET563" s="227">
        <v>347</v>
      </c>
      <c r="EU563" s="227">
        <v>126</v>
      </c>
      <c r="EV563" s="227">
        <v>221</v>
      </c>
      <c r="EW563" s="227">
        <v>42</v>
      </c>
      <c r="EX563" s="227">
        <v>148</v>
      </c>
      <c r="EY563" s="227">
        <v>1409</v>
      </c>
      <c r="EZ563" s="227">
        <v>1220</v>
      </c>
      <c r="FA563" s="380">
        <f t="shared" si="228"/>
        <v>0.36311239193083572</v>
      </c>
      <c r="FB563" s="228">
        <f t="shared" si="229"/>
        <v>19.004524886877828</v>
      </c>
      <c r="FC563" s="380">
        <f t="shared" si="230"/>
        <v>0.4265129682997118</v>
      </c>
      <c r="FD563" s="227">
        <f t="shared" si="231"/>
        <v>105039.03477643718</v>
      </c>
      <c r="FE563" s="227">
        <f t="shared" si="232"/>
        <v>2868.8524590163938</v>
      </c>
      <c r="FF563" s="227">
        <v>242</v>
      </c>
      <c r="FG563" s="228">
        <f t="shared" si="227"/>
        <v>9.9173553719008272</v>
      </c>
      <c r="FH563" s="227">
        <v>24</v>
      </c>
      <c r="FI563" s="227">
        <v>242</v>
      </c>
      <c r="FJ563" s="227">
        <v>0</v>
      </c>
      <c r="FK563" s="227">
        <f t="shared" si="218"/>
        <v>218</v>
      </c>
      <c r="FL563" s="227">
        <v>10</v>
      </c>
      <c r="FM563" s="227">
        <f t="shared" si="219"/>
        <v>208</v>
      </c>
      <c r="FZ563" s="229"/>
      <c r="GA563" s="229"/>
      <c r="GB563" s="229"/>
      <c r="GC563" s="229"/>
      <c r="GD563" s="229"/>
    </row>
    <row r="564" spans="1:186" s="368" customFormat="1">
      <c r="A564" s="287" t="s">
        <v>1386</v>
      </c>
      <c r="B564" s="369" t="s">
        <v>1387</v>
      </c>
      <c r="C564" s="287" t="s">
        <v>1388</v>
      </c>
      <c r="D564" s="287" t="s">
        <v>3126</v>
      </c>
      <c r="E564" s="369" t="s">
        <v>1389</v>
      </c>
      <c r="F564" s="287">
        <v>561</v>
      </c>
      <c r="G564" s="392" t="s">
        <v>1403</v>
      </c>
      <c r="H564" s="392" t="s">
        <v>1404</v>
      </c>
      <c r="I564" s="393" t="s">
        <v>1392</v>
      </c>
      <c r="J564" s="392" t="s">
        <v>1393</v>
      </c>
      <c r="K564" s="393" t="s">
        <v>788</v>
      </c>
      <c r="L564" s="392" t="s">
        <v>1394</v>
      </c>
      <c r="M564" s="392" t="s">
        <v>3124</v>
      </c>
      <c r="N564" s="372">
        <v>1</v>
      </c>
      <c r="O564" s="373">
        <v>405</v>
      </c>
      <c r="P564" s="373">
        <v>590</v>
      </c>
      <c r="Q564" s="373">
        <v>600</v>
      </c>
      <c r="R564" s="373">
        <v>691</v>
      </c>
      <c r="S564" s="374">
        <v>951</v>
      </c>
      <c r="T564" s="374">
        <v>959</v>
      </c>
      <c r="U564" s="374">
        <v>1027</v>
      </c>
      <c r="V564" s="374">
        <v>1033</v>
      </c>
      <c r="W564" s="373">
        <v>258</v>
      </c>
      <c r="X564" s="373">
        <v>407</v>
      </c>
      <c r="Y564" s="373">
        <v>384</v>
      </c>
      <c r="Z564" s="373">
        <v>439</v>
      </c>
      <c r="AA564" s="374">
        <v>342</v>
      </c>
      <c r="AB564" s="374">
        <v>341</v>
      </c>
      <c r="AC564" s="374">
        <v>406</v>
      </c>
      <c r="AD564" s="374">
        <v>378</v>
      </c>
      <c r="AE564" s="373">
        <v>4</v>
      </c>
      <c r="AF564" s="373">
        <v>4</v>
      </c>
      <c r="AG564" s="373">
        <v>4</v>
      </c>
      <c r="AH564" s="373">
        <v>4</v>
      </c>
      <c r="AI564" s="374">
        <v>11</v>
      </c>
      <c r="AJ564" s="374">
        <v>10</v>
      </c>
      <c r="AK564" s="374">
        <v>10</v>
      </c>
      <c r="AL564" s="374">
        <v>10</v>
      </c>
      <c r="AM564" s="226">
        <v>147</v>
      </c>
      <c r="AN564" s="226">
        <v>184</v>
      </c>
      <c r="AO564" s="226">
        <v>216</v>
      </c>
      <c r="AP564" s="226">
        <v>252</v>
      </c>
      <c r="AQ564" s="227">
        <v>609</v>
      </c>
      <c r="AR564" s="227">
        <v>618</v>
      </c>
      <c r="AS564" s="227">
        <v>621</v>
      </c>
      <c r="AT564" s="227">
        <v>655</v>
      </c>
      <c r="AU564" s="226">
        <v>49</v>
      </c>
      <c r="AV564" s="411">
        <v>67</v>
      </c>
      <c r="AW564" s="411">
        <v>71</v>
      </c>
      <c r="AX564" s="411">
        <v>80</v>
      </c>
      <c r="AY564" s="231">
        <v>187</v>
      </c>
      <c r="AZ564" s="231">
        <v>191</v>
      </c>
      <c r="BA564" s="231">
        <v>211</v>
      </c>
      <c r="BB564" s="231">
        <v>219</v>
      </c>
      <c r="BC564" s="226">
        <f t="shared" si="220"/>
        <v>98</v>
      </c>
      <c r="BD564" s="226">
        <f t="shared" si="220"/>
        <v>116</v>
      </c>
      <c r="BE564" s="226">
        <f t="shared" si="220"/>
        <v>144</v>
      </c>
      <c r="BF564" s="226">
        <f t="shared" si="217"/>
        <v>171</v>
      </c>
      <c r="BG564" s="218">
        <f t="shared" si="217"/>
        <v>420</v>
      </c>
      <c r="BH564" s="218">
        <f t="shared" si="217"/>
        <v>426</v>
      </c>
      <c r="BI564" s="218">
        <f t="shared" si="217"/>
        <v>409</v>
      </c>
      <c r="BJ564" s="218">
        <f t="shared" si="217"/>
        <v>435</v>
      </c>
      <c r="BK564" s="226">
        <f t="shared" si="237"/>
        <v>0</v>
      </c>
      <c r="BL564" s="226">
        <f t="shared" si="237"/>
        <v>1</v>
      </c>
      <c r="BM564" s="226">
        <f t="shared" si="237"/>
        <v>1</v>
      </c>
      <c r="BN564" s="226">
        <f t="shared" si="237"/>
        <v>1</v>
      </c>
      <c r="BO564" s="227">
        <f t="shared" si="237"/>
        <v>2</v>
      </c>
      <c r="BP564" s="227">
        <f t="shared" si="237"/>
        <v>1</v>
      </c>
      <c r="BQ564" s="227">
        <f t="shared" si="237"/>
        <v>1</v>
      </c>
      <c r="BR564" s="227">
        <f t="shared" si="236"/>
        <v>1</v>
      </c>
      <c r="BS564" s="226">
        <v>0</v>
      </c>
      <c r="BT564" s="226">
        <v>1</v>
      </c>
      <c r="BU564" s="226">
        <v>1</v>
      </c>
      <c r="BV564" s="226">
        <v>1</v>
      </c>
      <c r="BW564" s="227">
        <v>2</v>
      </c>
      <c r="BX564" s="227">
        <v>1</v>
      </c>
      <c r="BY564" s="227">
        <v>1</v>
      </c>
      <c r="BZ564" s="227">
        <v>1</v>
      </c>
      <c r="CA564" s="226">
        <v>0</v>
      </c>
      <c r="CB564" s="226">
        <f>IFERROR(VLOOKUP($G564,[12]ITEM!$B$2:$AC$939,26,0),0)</f>
        <v>0</v>
      </c>
      <c r="CC564" s="226">
        <f>IFERROR(VLOOKUP($G564,[12]ITEM!$B$2:$AC$939,27,0),0)</f>
        <v>0</v>
      </c>
      <c r="CD564" s="226">
        <f>IFERROR(VLOOKUP($G564,[12]ITEM!$B$2:$AC$939,28,0),0)</f>
        <v>0</v>
      </c>
      <c r="CE564" s="227">
        <v>0</v>
      </c>
      <c r="CF564" s="227">
        <v>0</v>
      </c>
      <c r="CG564" s="227">
        <v>0</v>
      </c>
      <c r="CH564" s="227">
        <v>0</v>
      </c>
      <c r="CI564" s="375"/>
      <c r="CJ564" s="226">
        <f t="shared" si="235"/>
        <v>98</v>
      </c>
      <c r="CK564" s="226">
        <f t="shared" si="235"/>
        <v>133</v>
      </c>
      <c r="CL564" s="226">
        <f t="shared" si="235"/>
        <v>153</v>
      </c>
      <c r="CM564" s="226">
        <f t="shared" si="235"/>
        <v>172</v>
      </c>
      <c r="CN564" s="227">
        <f t="shared" si="235"/>
        <v>420</v>
      </c>
      <c r="CO564" s="227">
        <f t="shared" si="235"/>
        <v>430.98535343778929</v>
      </c>
      <c r="CP564" s="227">
        <f t="shared" si="235"/>
        <v>432.4833019781629</v>
      </c>
      <c r="CQ564" s="227">
        <f t="shared" si="235"/>
        <v>456.34208331411696</v>
      </c>
      <c r="CR564" s="226">
        <v>74</v>
      </c>
      <c r="CS564" s="226">
        <v>93</v>
      </c>
      <c r="CT564" s="226">
        <v>109</v>
      </c>
      <c r="CU564" s="226">
        <v>127</v>
      </c>
      <c r="CV564" s="227">
        <f t="shared" si="221"/>
        <v>284</v>
      </c>
      <c r="CW564" s="227">
        <f>CV564*(1+('[13]GROWTH (YoY)'!AR564/100))</f>
        <v>287.98535343778929</v>
      </c>
      <c r="CX564" s="227">
        <f>CW564*(1+('[13]GROWTH (YoY)'!AS564/100))</f>
        <v>289.4833019781629</v>
      </c>
      <c r="CY564" s="227">
        <f>CX564*(1+('[13]GROWTH (YoY)'!AT564/100))</f>
        <v>305.34208331411696</v>
      </c>
      <c r="CZ564" s="226">
        <v>16</v>
      </c>
      <c r="DA564" s="226">
        <v>26</v>
      </c>
      <c r="DB564" s="226">
        <v>28</v>
      </c>
      <c r="DC564" s="226">
        <v>28</v>
      </c>
      <c r="DD564" s="227">
        <v>122</v>
      </c>
      <c r="DE564" s="227">
        <v>127</v>
      </c>
      <c r="DF564" s="227">
        <v>126</v>
      </c>
      <c r="DG564" s="227">
        <v>133</v>
      </c>
      <c r="DH564" s="226">
        <v>8</v>
      </c>
      <c r="DI564" s="226">
        <v>14</v>
      </c>
      <c r="DJ564" s="226">
        <v>16</v>
      </c>
      <c r="DK564" s="226">
        <v>17</v>
      </c>
      <c r="DL564" s="227">
        <v>14</v>
      </c>
      <c r="DM564" s="227">
        <v>16</v>
      </c>
      <c r="DN564" s="227">
        <v>17</v>
      </c>
      <c r="DO564" s="227">
        <v>18</v>
      </c>
      <c r="DP564" s="376">
        <f t="shared" ref="DP564:DR627" si="239">BC564-CJ564</f>
        <v>0</v>
      </c>
      <c r="DQ564" s="226">
        <f t="shared" si="239"/>
        <v>-17</v>
      </c>
      <c r="DR564" s="226">
        <f t="shared" si="239"/>
        <v>-9</v>
      </c>
      <c r="DS564" s="226">
        <f t="shared" si="234"/>
        <v>-1</v>
      </c>
      <c r="DT564" s="227">
        <f t="shared" si="234"/>
        <v>0</v>
      </c>
      <c r="DU564" s="227">
        <f t="shared" si="234"/>
        <v>-4.9853534377892856</v>
      </c>
      <c r="DV564" s="227">
        <f t="shared" si="234"/>
        <v>-23.483301978162899</v>
      </c>
      <c r="DW564" s="227">
        <f t="shared" si="234"/>
        <v>-21.342083314116962</v>
      </c>
      <c r="DX564" s="377">
        <f t="shared" si="238"/>
        <v>0.63703703703703707</v>
      </c>
      <c r="DY564" s="377">
        <f t="shared" si="238"/>
        <v>0.68983050847457628</v>
      </c>
      <c r="DZ564" s="377">
        <f t="shared" si="238"/>
        <v>0.64</v>
      </c>
      <c r="EA564" s="377">
        <f t="shared" si="238"/>
        <v>0.63531114327062232</v>
      </c>
      <c r="EB564" s="378">
        <f t="shared" si="238"/>
        <v>0.35962145110410093</v>
      </c>
      <c r="EC564" s="378">
        <f t="shared" si="215"/>
        <v>0.35557872784150157</v>
      </c>
      <c r="ED564" s="378">
        <f t="shared" si="215"/>
        <v>0.39532619279454723</v>
      </c>
      <c r="EE564" s="378">
        <f t="shared" si="215"/>
        <v>0.36592449177153918</v>
      </c>
      <c r="EG564" s="226">
        <v>0</v>
      </c>
      <c r="EH564" s="226">
        <v>0</v>
      </c>
      <c r="EI564" s="226">
        <v>0</v>
      </c>
      <c r="EJ564" s="226">
        <v>0</v>
      </c>
      <c r="EK564" s="226">
        <v>0</v>
      </c>
      <c r="EL564" s="226">
        <v>0</v>
      </c>
      <c r="EM564" s="226">
        <v>0</v>
      </c>
      <c r="EN564" s="379">
        <f t="shared" si="222"/>
        <v>0</v>
      </c>
      <c r="EO564" s="226">
        <f t="shared" si="223"/>
        <v>0</v>
      </c>
      <c r="EP564" s="379">
        <f t="shared" si="224"/>
        <v>0</v>
      </c>
      <c r="EQ564" s="226">
        <f t="shared" si="225"/>
        <v>0</v>
      </c>
      <c r="ER564" s="226">
        <f t="shared" si="226"/>
        <v>0</v>
      </c>
      <c r="ES564" s="292"/>
      <c r="ET564" s="227">
        <v>959</v>
      </c>
      <c r="EU564" s="227">
        <v>347</v>
      </c>
      <c r="EV564" s="227">
        <v>612</v>
      </c>
      <c r="EW564" s="227">
        <v>66</v>
      </c>
      <c r="EX564" s="227">
        <v>134</v>
      </c>
      <c r="EY564" s="227">
        <v>2295</v>
      </c>
      <c r="EZ564" s="227">
        <v>1904</v>
      </c>
      <c r="FA564" s="380">
        <f t="shared" si="228"/>
        <v>0.36183524504692388</v>
      </c>
      <c r="FB564" s="228">
        <f t="shared" si="229"/>
        <v>10.784313725490197</v>
      </c>
      <c r="FC564" s="380">
        <f t="shared" si="230"/>
        <v>0.1397288842544317</v>
      </c>
      <c r="FD564" s="227">
        <f t="shared" si="231"/>
        <v>58387.79956427015</v>
      </c>
      <c r="FE564" s="227">
        <f t="shared" si="232"/>
        <v>2888.6554621848741</v>
      </c>
      <c r="FF564" s="227">
        <v>612</v>
      </c>
      <c r="FG564" s="228">
        <f t="shared" si="227"/>
        <v>36.601307189542482</v>
      </c>
      <c r="FH564" s="227">
        <v>224</v>
      </c>
      <c r="FI564" s="227">
        <v>612</v>
      </c>
      <c r="FJ564" s="227">
        <v>0</v>
      </c>
      <c r="FK564" s="227">
        <f t="shared" si="218"/>
        <v>388</v>
      </c>
      <c r="FL564" s="227">
        <v>25</v>
      </c>
      <c r="FM564" s="227">
        <f t="shared" si="219"/>
        <v>363</v>
      </c>
      <c r="FZ564" s="229"/>
      <c r="GA564" s="229"/>
      <c r="GB564" s="229"/>
      <c r="GC564" s="229"/>
      <c r="GD564" s="229"/>
    </row>
    <row r="565" spans="1:186" s="368" customFormat="1">
      <c r="A565" s="287" t="s">
        <v>1386</v>
      </c>
      <c r="B565" s="369" t="s">
        <v>1387</v>
      </c>
      <c r="C565" s="287" t="s">
        <v>1388</v>
      </c>
      <c r="D565" s="287" t="s">
        <v>3126</v>
      </c>
      <c r="E565" s="369" t="s">
        <v>1389</v>
      </c>
      <c r="F565" s="287">
        <v>562</v>
      </c>
      <c r="G565" s="392" t="s">
        <v>1405</v>
      </c>
      <c r="H565" s="392" t="s">
        <v>1406</v>
      </c>
      <c r="I565" s="393" t="s">
        <v>1392</v>
      </c>
      <c r="J565" s="392" t="s">
        <v>1393</v>
      </c>
      <c r="K565" s="393" t="s">
        <v>788</v>
      </c>
      <c r="L565" s="392" t="s">
        <v>1394</v>
      </c>
      <c r="M565" s="392" t="s">
        <v>3124</v>
      </c>
      <c r="N565" s="372">
        <v>1</v>
      </c>
      <c r="O565" s="373">
        <v>1368</v>
      </c>
      <c r="P565" s="373">
        <v>1994</v>
      </c>
      <c r="Q565" s="373">
        <v>1825</v>
      </c>
      <c r="R565" s="373">
        <v>2171</v>
      </c>
      <c r="S565" s="374">
        <v>2226</v>
      </c>
      <c r="T565" s="374">
        <v>2205</v>
      </c>
      <c r="U565" s="374">
        <v>2403</v>
      </c>
      <c r="V565" s="374">
        <v>2405</v>
      </c>
      <c r="W565" s="373">
        <v>671</v>
      </c>
      <c r="X565" s="373">
        <v>1059</v>
      </c>
      <c r="Y565" s="373">
        <v>786</v>
      </c>
      <c r="Z565" s="373">
        <v>956</v>
      </c>
      <c r="AA565" s="374">
        <v>980</v>
      </c>
      <c r="AB565" s="374">
        <v>982</v>
      </c>
      <c r="AC565" s="374">
        <v>1234</v>
      </c>
      <c r="AD565" s="374">
        <v>1036</v>
      </c>
      <c r="AE565" s="373">
        <v>17</v>
      </c>
      <c r="AF565" s="373">
        <v>20</v>
      </c>
      <c r="AG565" s="373">
        <v>17</v>
      </c>
      <c r="AH565" s="373">
        <v>20</v>
      </c>
      <c r="AI565" s="374">
        <v>23</v>
      </c>
      <c r="AJ565" s="374">
        <v>20</v>
      </c>
      <c r="AK565" s="374">
        <v>20</v>
      </c>
      <c r="AL565" s="374">
        <v>20</v>
      </c>
      <c r="AM565" s="226">
        <v>697</v>
      </c>
      <c r="AN565" s="226">
        <v>935</v>
      </c>
      <c r="AO565" s="226">
        <v>1039</v>
      </c>
      <c r="AP565" s="226">
        <v>1215</v>
      </c>
      <c r="AQ565" s="227">
        <v>1246</v>
      </c>
      <c r="AR565" s="227">
        <v>1224</v>
      </c>
      <c r="AS565" s="227">
        <v>1168</v>
      </c>
      <c r="AT565" s="227">
        <v>1369</v>
      </c>
      <c r="AU565" s="226">
        <v>189</v>
      </c>
      <c r="AV565" s="411">
        <v>255</v>
      </c>
      <c r="AW565" s="411">
        <v>273</v>
      </c>
      <c r="AX565" s="411">
        <v>303</v>
      </c>
      <c r="AY565" s="231">
        <v>284</v>
      </c>
      <c r="AZ565" s="231">
        <v>296</v>
      </c>
      <c r="BA565" s="231">
        <v>325</v>
      </c>
      <c r="BB565" s="231">
        <v>341</v>
      </c>
      <c r="BC565" s="226">
        <f t="shared" si="220"/>
        <v>508</v>
      </c>
      <c r="BD565" s="226">
        <f t="shared" si="220"/>
        <v>619</v>
      </c>
      <c r="BE565" s="226">
        <f t="shared" si="220"/>
        <v>661</v>
      </c>
      <c r="BF565" s="226">
        <f t="shared" si="217"/>
        <v>780</v>
      </c>
      <c r="BG565" s="218">
        <f t="shared" si="217"/>
        <v>893</v>
      </c>
      <c r="BH565" s="218">
        <f t="shared" si="217"/>
        <v>808</v>
      </c>
      <c r="BI565" s="218">
        <f t="shared" si="217"/>
        <v>696</v>
      </c>
      <c r="BJ565" s="218">
        <f t="shared" si="217"/>
        <v>979</v>
      </c>
      <c r="BK565" s="226">
        <f t="shared" si="237"/>
        <v>0</v>
      </c>
      <c r="BL565" s="226">
        <f t="shared" si="237"/>
        <v>61</v>
      </c>
      <c r="BM565" s="226">
        <f t="shared" si="237"/>
        <v>105</v>
      </c>
      <c r="BN565" s="226">
        <f t="shared" si="237"/>
        <v>132</v>
      </c>
      <c r="BO565" s="227">
        <f t="shared" si="237"/>
        <v>69</v>
      </c>
      <c r="BP565" s="227">
        <f t="shared" si="237"/>
        <v>120</v>
      </c>
      <c r="BQ565" s="227">
        <f t="shared" si="237"/>
        <v>147</v>
      </c>
      <c r="BR565" s="227">
        <f t="shared" si="236"/>
        <v>49</v>
      </c>
      <c r="BS565" s="226">
        <v>0</v>
      </c>
      <c r="BT565" s="226">
        <v>61</v>
      </c>
      <c r="BU565" s="226">
        <v>105</v>
      </c>
      <c r="BV565" s="226">
        <v>132</v>
      </c>
      <c r="BW565" s="227">
        <v>69</v>
      </c>
      <c r="BX565" s="227">
        <v>120</v>
      </c>
      <c r="BY565" s="227">
        <v>147</v>
      </c>
      <c r="BZ565" s="227">
        <v>49</v>
      </c>
      <c r="CA565" s="226">
        <v>0</v>
      </c>
      <c r="CB565" s="226">
        <f>IFERROR(VLOOKUP($G565,[12]ITEM!$B$2:$AC$939,26,0),0)</f>
        <v>0</v>
      </c>
      <c r="CC565" s="226">
        <f>IFERROR(VLOOKUP($G565,[12]ITEM!$B$2:$AC$939,27,0),0)</f>
        <v>0</v>
      </c>
      <c r="CD565" s="226">
        <f>IFERROR(VLOOKUP($G565,[12]ITEM!$B$2:$AC$939,28,0),0)</f>
        <v>0</v>
      </c>
      <c r="CE565" s="227">
        <v>0</v>
      </c>
      <c r="CF565" s="227">
        <v>0</v>
      </c>
      <c r="CG565" s="227">
        <v>0</v>
      </c>
      <c r="CH565" s="227">
        <v>0</v>
      </c>
      <c r="CI565" s="375"/>
      <c r="CJ565" s="226">
        <f t="shared" si="235"/>
        <v>508</v>
      </c>
      <c r="CK565" s="226">
        <f t="shared" si="235"/>
        <v>719</v>
      </c>
      <c r="CL565" s="226">
        <f t="shared" si="235"/>
        <v>788</v>
      </c>
      <c r="CM565" s="226">
        <f t="shared" si="235"/>
        <v>889</v>
      </c>
      <c r="CN565" s="227">
        <f t="shared" si="235"/>
        <v>893</v>
      </c>
      <c r="CO565" s="227">
        <f t="shared" si="235"/>
        <v>903.21037093957489</v>
      </c>
      <c r="CP565" s="227">
        <f t="shared" si="235"/>
        <v>881.40789156648225</v>
      </c>
      <c r="CQ565" s="227">
        <f t="shared" si="235"/>
        <v>984.53333897605637</v>
      </c>
      <c r="CR565" s="226">
        <v>373</v>
      </c>
      <c r="CS565" s="226">
        <v>500</v>
      </c>
      <c r="CT565" s="226">
        <v>555</v>
      </c>
      <c r="CU565" s="226">
        <v>649</v>
      </c>
      <c r="CV565" s="227">
        <f t="shared" si="221"/>
        <v>492</v>
      </c>
      <c r="CW565" s="227">
        <f>CV565*(1+('[13]GROWTH (YoY)'!AR565/100))</f>
        <v>483.21037093957489</v>
      </c>
      <c r="CX565" s="227">
        <f>CW565*(1+('[13]GROWTH (YoY)'!AS565/100))</f>
        <v>461.40789156648231</v>
      </c>
      <c r="CY565" s="227">
        <f>CX565*(1+('[13]GROWTH (YoY)'!AT565/100))</f>
        <v>540.53333897605637</v>
      </c>
      <c r="CZ565" s="226">
        <v>108</v>
      </c>
      <c r="DA565" s="226">
        <v>177</v>
      </c>
      <c r="DB565" s="226">
        <v>188</v>
      </c>
      <c r="DC565" s="226">
        <v>192</v>
      </c>
      <c r="DD565" s="227">
        <v>359</v>
      </c>
      <c r="DE565" s="227">
        <v>374</v>
      </c>
      <c r="DF565" s="227">
        <v>370</v>
      </c>
      <c r="DG565" s="227">
        <v>391</v>
      </c>
      <c r="DH565" s="226">
        <v>27</v>
      </c>
      <c r="DI565" s="226">
        <v>42</v>
      </c>
      <c r="DJ565" s="226">
        <v>45</v>
      </c>
      <c r="DK565" s="226">
        <v>48</v>
      </c>
      <c r="DL565" s="227">
        <v>42</v>
      </c>
      <c r="DM565" s="227">
        <v>46</v>
      </c>
      <c r="DN565" s="227">
        <v>50</v>
      </c>
      <c r="DO565" s="227">
        <v>53</v>
      </c>
      <c r="DP565" s="376">
        <f t="shared" si="239"/>
        <v>0</v>
      </c>
      <c r="DQ565" s="226">
        <f t="shared" si="239"/>
        <v>-100</v>
      </c>
      <c r="DR565" s="226">
        <f t="shared" si="239"/>
        <v>-127</v>
      </c>
      <c r="DS565" s="226">
        <f t="shared" si="234"/>
        <v>-109</v>
      </c>
      <c r="DT565" s="227">
        <f t="shared" si="234"/>
        <v>0</v>
      </c>
      <c r="DU565" s="227">
        <f t="shared" si="234"/>
        <v>-95.210370939574887</v>
      </c>
      <c r="DV565" s="227">
        <f t="shared" si="234"/>
        <v>-185.40789156648225</v>
      </c>
      <c r="DW565" s="227">
        <f t="shared" si="234"/>
        <v>-5.5333389760563705</v>
      </c>
      <c r="DX565" s="377">
        <f t="shared" si="238"/>
        <v>0.49049707602339182</v>
      </c>
      <c r="DY565" s="377">
        <f t="shared" si="238"/>
        <v>0.53109327983951859</v>
      </c>
      <c r="DZ565" s="377">
        <f t="shared" si="238"/>
        <v>0.43068493150684933</v>
      </c>
      <c r="EA565" s="377">
        <f t="shared" si="238"/>
        <v>0.44035006909258406</v>
      </c>
      <c r="EB565" s="378">
        <f t="shared" si="238"/>
        <v>0.44025157232704404</v>
      </c>
      <c r="EC565" s="378">
        <f t="shared" si="215"/>
        <v>0.44535147392290247</v>
      </c>
      <c r="ED565" s="378">
        <f t="shared" si="215"/>
        <v>0.51352476071577191</v>
      </c>
      <c r="EE565" s="378">
        <f t="shared" si="215"/>
        <v>0.43076923076923079</v>
      </c>
      <c r="EG565" s="226">
        <v>0</v>
      </c>
      <c r="EH565" s="226">
        <v>0</v>
      </c>
      <c r="EI565" s="226">
        <v>0</v>
      </c>
      <c r="EJ565" s="226">
        <v>0</v>
      </c>
      <c r="EK565" s="226">
        <v>0</v>
      </c>
      <c r="EL565" s="226">
        <v>0</v>
      </c>
      <c r="EM565" s="226">
        <v>0</v>
      </c>
      <c r="EN565" s="379">
        <f t="shared" si="222"/>
        <v>0</v>
      </c>
      <c r="EO565" s="226">
        <f t="shared" si="223"/>
        <v>0</v>
      </c>
      <c r="EP565" s="379">
        <f t="shared" si="224"/>
        <v>0</v>
      </c>
      <c r="EQ565" s="226">
        <f t="shared" si="225"/>
        <v>0</v>
      </c>
      <c r="ER565" s="226">
        <f t="shared" si="226"/>
        <v>0</v>
      </c>
      <c r="ES565" s="292"/>
      <c r="ET565" s="227">
        <v>2244</v>
      </c>
      <c r="EU565" s="227">
        <v>995</v>
      </c>
      <c r="EV565" s="227">
        <v>1250</v>
      </c>
      <c r="EW565" s="227">
        <v>256</v>
      </c>
      <c r="EX565" s="227">
        <v>411</v>
      </c>
      <c r="EY565" s="227">
        <v>8502</v>
      </c>
      <c r="EZ565" s="227">
        <v>7376</v>
      </c>
      <c r="FA565" s="380">
        <f t="shared" si="228"/>
        <v>0.44340463458110518</v>
      </c>
      <c r="FB565" s="228">
        <f t="shared" si="229"/>
        <v>20.48</v>
      </c>
      <c r="FC565" s="380">
        <f t="shared" si="230"/>
        <v>0.18315508021390375</v>
      </c>
      <c r="FD565" s="227">
        <f t="shared" si="231"/>
        <v>48341.566690190542</v>
      </c>
      <c r="FE565" s="227">
        <f t="shared" si="232"/>
        <v>2892.2631959508312</v>
      </c>
      <c r="FF565" s="227">
        <v>1250</v>
      </c>
      <c r="FG565" s="228">
        <f t="shared" si="227"/>
        <v>27.36</v>
      </c>
      <c r="FH565" s="227">
        <v>342</v>
      </c>
      <c r="FI565" s="227">
        <v>1250</v>
      </c>
      <c r="FJ565" s="227">
        <v>0</v>
      </c>
      <c r="FK565" s="227">
        <f t="shared" si="218"/>
        <v>908</v>
      </c>
      <c r="FL565" s="227">
        <v>57</v>
      </c>
      <c r="FM565" s="227">
        <f t="shared" si="219"/>
        <v>851</v>
      </c>
      <c r="FZ565" s="229"/>
      <c r="GA565" s="229"/>
      <c r="GB565" s="229"/>
      <c r="GC565" s="229"/>
      <c r="GD565" s="229"/>
    </row>
    <row r="566" spans="1:186" s="368" customFormat="1">
      <c r="A566" s="287" t="s">
        <v>1386</v>
      </c>
      <c r="B566" s="369" t="s">
        <v>1387</v>
      </c>
      <c r="C566" s="287" t="s">
        <v>1388</v>
      </c>
      <c r="D566" s="287" t="s">
        <v>3126</v>
      </c>
      <c r="E566" s="369" t="s">
        <v>1389</v>
      </c>
      <c r="F566" s="287">
        <v>563</v>
      </c>
      <c r="G566" s="392" t="s">
        <v>1407</v>
      </c>
      <c r="H566" s="392" t="s">
        <v>1408</v>
      </c>
      <c r="I566" s="393" t="s">
        <v>1392</v>
      </c>
      <c r="J566" s="392" t="s">
        <v>1393</v>
      </c>
      <c r="K566" s="393" t="s">
        <v>788</v>
      </c>
      <c r="L566" s="392" t="s">
        <v>1394</v>
      </c>
      <c r="M566" s="392" t="s">
        <v>3124</v>
      </c>
      <c r="N566" s="372">
        <v>1</v>
      </c>
      <c r="O566" s="373">
        <v>1004</v>
      </c>
      <c r="P566" s="373">
        <v>1477</v>
      </c>
      <c r="Q566" s="373">
        <v>1565</v>
      </c>
      <c r="R566" s="373">
        <v>1687</v>
      </c>
      <c r="S566" s="374">
        <v>1468</v>
      </c>
      <c r="T566" s="374">
        <v>1564</v>
      </c>
      <c r="U566" s="374">
        <v>1692</v>
      </c>
      <c r="V566" s="374">
        <v>1834</v>
      </c>
      <c r="W566" s="373">
        <v>352</v>
      </c>
      <c r="X566" s="373">
        <v>491</v>
      </c>
      <c r="Y566" s="373">
        <v>454</v>
      </c>
      <c r="Z566" s="373">
        <v>481</v>
      </c>
      <c r="AA566" s="374">
        <v>604</v>
      </c>
      <c r="AB566" s="374">
        <v>653</v>
      </c>
      <c r="AC566" s="374">
        <v>637</v>
      </c>
      <c r="AD566" s="374">
        <v>739</v>
      </c>
      <c r="AE566" s="373">
        <v>16</v>
      </c>
      <c r="AF566" s="373">
        <v>18</v>
      </c>
      <c r="AG566" s="373">
        <v>19</v>
      </c>
      <c r="AH566" s="373">
        <v>19</v>
      </c>
      <c r="AI566" s="374">
        <v>16</v>
      </c>
      <c r="AJ566" s="374">
        <v>16</v>
      </c>
      <c r="AK566" s="374">
        <v>16</v>
      </c>
      <c r="AL566" s="374">
        <v>17</v>
      </c>
      <c r="AM566" s="226">
        <v>652</v>
      </c>
      <c r="AN566" s="226">
        <v>986</v>
      </c>
      <c r="AO566" s="226">
        <v>1111</v>
      </c>
      <c r="AP566" s="226">
        <v>1206</v>
      </c>
      <c r="AQ566" s="227">
        <v>864</v>
      </c>
      <c r="AR566" s="227">
        <v>911</v>
      </c>
      <c r="AS566" s="227">
        <v>1055</v>
      </c>
      <c r="AT566" s="227">
        <v>1095</v>
      </c>
      <c r="AU566" s="226">
        <v>133</v>
      </c>
      <c r="AV566" s="411">
        <v>234</v>
      </c>
      <c r="AW566" s="411">
        <v>254</v>
      </c>
      <c r="AX566" s="411">
        <v>284</v>
      </c>
      <c r="AY566" s="231">
        <v>192</v>
      </c>
      <c r="AZ566" s="231">
        <v>219</v>
      </c>
      <c r="BA566" s="231">
        <v>245</v>
      </c>
      <c r="BB566" s="231">
        <v>269</v>
      </c>
      <c r="BC566" s="226">
        <f t="shared" si="220"/>
        <v>519</v>
      </c>
      <c r="BD566" s="226">
        <f t="shared" si="220"/>
        <v>746</v>
      </c>
      <c r="BE566" s="226">
        <f t="shared" si="220"/>
        <v>848</v>
      </c>
      <c r="BF566" s="226">
        <f t="shared" si="217"/>
        <v>914</v>
      </c>
      <c r="BG566" s="218">
        <f t="shared" si="217"/>
        <v>663</v>
      </c>
      <c r="BH566" s="218">
        <f t="shared" si="217"/>
        <v>682</v>
      </c>
      <c r="BI566" s="218">
        <f t="shared" si="217"/>
        <v>801</v>
      </c>
      <c r="BJ566" s="218">
        <f t="shared" si="217"/>
        <v>822</v>
      </c>
      <c r="BK566" s="226">
        <f t="shared" si="237"/>
        <v>0</v>
      </c>
      <c r="BL566" s="226">
        <f t="shared" si="237"/>
        <v>6</v>
      </c>
      <c r="BM566" s="226">
        <f t="shared" si="237"/>
        <v>9</v>
      </c>
      <c r="BN566" s="226">
        <f t="shared" si="237"/>
        <v>8</v>
      </c>
      <c r="BO566" s="227">
        <f t="shared" si="237"/>
        <v>9</v>
      </c>
      <c r="BP566" s="227">
        <f t="shared" si="237"/>
        <v>10</v>
      </c>
      <c r="BQ566" s="227">
        <f t="shared" si="237"/>
        <v>9</v>
      </c>
      <c r="BR566" s="227">
        <f t="shared" si="236"/>
        <v>4</v>
      </c>
      <c r="BS566" s="226">
        <v>0</v>
      </c>
      <c r="BT566" s="226">
        <v>6</v>
      </c>
      <c r="BU566" s="226">
        <v>9</v>
      </c>
      <c r="BV566" s="226">
        <v>8</v>
      </c>
      <c r="BW566" s="227">
        <v>9</v>
      </c>
      <c r="BX566" s="227">
        <v>10</v>
      </c>
      <c r="BY566" s="227">
        <v>9</v>
      </c>
      <c r="BZ566" s="227">
        <v>4</v>
      </c>
      <c r="CA566" s="226">
        <v>0</v>
      </c>
      <c r="CB566" s="226">
        <f>IFERROR(VLOOKUP($G566,[12]ITEM!$B$2:$AC$939,26,0),0)</f>
        <v>0</v>
      </c>
      <c r="CC566" s="226">
        <f>IFERROR(VLOOKUP($G566,[12]ITEM!$B$2:$AC$939,27,0),0)</f>
        <v>0</v>
      </c>
      <c r="CD566" s="226">
        <f>IFERROR(VLOOKUP($G566,[12]ITEM!$B$2:$AC$939,28,0),0)</f>
        <v>0</v>
      </c>
      <c r="CE566" s="227">
        <v>0</v>
      </c>
      <c r="CF566" s="227">
        <v>0</v>
      </c>
      <c r="CG566" s="227">
        <v>0</v>
      </c>
      <c r="CH566" s="227">
        <v>0</v>
      </c>
      <c r="CI566" s="375"/>
      <c r="CJ566" s="226">
        <f t="shared" si="235"/>
        <v>520</v>
      </c>
      <c r="CK566" s="226">
        <f t="shared" si="235"/>
        <v>802</v>
      </c>
      <c r="CL566" s="226">
        <f t="shared" si="235"/>
        <v>891</v>
      </c>
      <c r="CM566" s="226">
        <f t="shared" si="235"/>
        <v>955</v>
      </c>
      <c r="CN566" s="227">
        <f t="shared" si="235"/>
        <v>663</v>
      </c>
      <c r="CO566" s="227">
        <f t="shared" si="235"/>
        <v>697.82032286390313</v>
      </c>
      <c r="CP566" s="227">
        <f t="shared" si="235"/>
        <v>774.70452754284611</v>
      </c>
      <c r="CQ566" s="227">
        <f t="shared" si="235"/>
        <v>807.89633721958376</v>
      </c>
      <c r="CR566" s="226">
        <v>398</v>
      </c>
      <c r="CS566" s="226">
        <v>602</v>
      </c>
      <c r="CT566" s="226">
        <v>678</v>
      </c>
      <c r="CU566" s="226">
        <v>736</v>
      </c>
      <c r="CV566" s="227">
        <f t="shared" si="221"/>
        <v>457</v>
      </c>
      <c r="CW566" s="227">
        <f>CV566*(1+('[13]GROWTH (YoY)'!AR566/100))</f>
        <v>481.82032286390307</v>
      </c>
      <c r="CX566" s="227">
        <f>CW566*(1+('[13]GROWTH (YoY)'!AS566/100))</f>
        <v>557.70452754284611</v>
      </c>
      <c r="CY566" s="227">
        <f>CX566*(1+('[13]GROWTH (YoY)'!AT566/100))</f>
        <v>578.89633721958376</v>
      </c>
      <c r="CZ566" s="226">
        <v>103</v>
      </c>
      <c r="DA566" s="226">
        <v>168</v>
      </c>
      <c r="DB566" s="226">
        <v>178</v>
      </c>
      <c r="DC566" s="226">
        <v>182</v>
      </c>
      <c r="DD566" s="227">
        <v>174</v>
      </c>
      <c r="DE566" s="227">
        <v>181</v>
      </c>
      <c r="DF566" s="227">
        <v>179</v>
      </c>
      <c r="DG566" s="227">
        <v>189</v>
      </c>
      <c r="DH566" s="226">
        <v>19</v>
      </c>
      <c r="DI566" s="226">
        <v>32</v>
      </c>
      <c r="DJ566" s="226">
        <v>35</v>
      </c>
      <c r="DK566" s="226">
        <v>37</v>
      </c>
      <c r="DL566" s="227">
        <v>32</v>
      </c>
      <c r="DM566" s="227">
        <v>35</v>
      </c>
      <c r="DN566" s="227">
        <v>38</v>
      </c>
      <c r="DO566" s="227">
        <v>40</v>
      </c>
      <c r="DP566" s="376">
        <f t="shared" si="239"/>
        <v>-1</v>
      </c>
      <c r="DQ566" s="226">
        <f t="shared" si="239"/>
        <v>-56</v>
      </c>
      <c r="DR566" s="226">
        <f t="shared" si="239"/>
        <v>-43</v>
      </c>
      <c r="DS566" s="226">
        <f t="shared" si="234"/>
        <v>-41</v>
      </c>
      <c r="DT566" s="227">
        <f t="shared" si="234"/>
        <v>0</v>
      </c>
      <c r="DU566" s="227">
        <f t="shared" si="234"/>
        <v>-15.820322863903129</v>
      </c>
      <c r="DV566" s="227">
        <f t="shared" si="234"/>
        <v>26.295472457153892</v>
      </c>
      <c r="DW566" s="227">
        <f t="shared" si="234"/>
        <v>14.103662780416244</v>
      </c>
      <c r="DX566" s="377">
        <f t="shared" si="238"/>
        <v>0.35059760956175301</v>
      </c>
      <c r="DY566" s="377">
        <f t="shared" si="238"/>
        <v>0.33243060257278267</v>
      </c>
      <c r="DZ566" s="377">
        <f t="shared" si="238"/>
        <v>0.29009584664536742</v>
      </c>
      <c r="EA566" s="377">
        <f t="shared" si="238"/>
        <v>0.2851215174866627</v>
      </c>
      <c r="EB566" s="378">
        <f t="shared" si="238"/>
        <v>0.41144414168937332</v>
      </c>
      <c r="EC566" s="378">
        <f t="shared" si="215"/>
        <v>0.41751918158567775</v>
      </c>
      <c r="ED566" s="378">
        <f t="shared" si="215"/>
        <v>0.37647754137115841</v>
      </c>
      <c r="EE566" s="378">
        <f t="shared" si="215"/>
        <v>0.40294438386041437</v>
      </c>
      <c r="EG566" s="226">
        <v>0</v>
      </c>
      <c r="EH566" s="226">
        <v>0</v>
      </c>
      <c r="EI566" s="226">
        <v>0</v>
      </c>
      <c r="EJ566" s="226">
        <v>0</v>
      </c>
      <c r="EK566" s="226">
        <v>0</v>
      </c>
      <c r="EL566" s="226">
        <v>0</v>
      </c>
      <c r="EM566" s="226">
        <v>0</v>
      </c>
      <c r="EN566" s="379">
        <f t="shared" si="222"/>
        <v>0</v>
      </c>
      <c r="EO566" s="226">
        <f t="shared" si="223"/>
        <v>0</v>
      </c>
      <c r="EP566" s="379">
        <f t="shared" si="224"/>
        <v>0</v>
      </c>
      <c r="EQ566" s="226">
        <f t="shared" si="225"/>
        <v>0</v>
      </c>
      <c r="ER566" s="226">
        <f t="shared" si="226"/>
        <v>0</v>
      </c>
      <c r="ES566" s="292"/>
      <c r="ET566" s="227">
        <v>1477</v>
      </c>
      <c r="EU566" s="227">
        <v>612</v>
      </c>
      <c r="EV566" s="227">
        <v>865</v>
      </c>
      <c r="EW566" s="227">
        <v>192</v>
      </c>
      <c r="EX566" s="227">
        <v>233</v>
      </c>
      <c r="EY566" s="227">
        <v>7024</v>
      </c>
      <c r="EZ566" s="227">
        <v>6007</v>
      </c>
      <c r="FA566" s="380">
        <f t="shared" si="228"/>
        <v>0.41435341909275558</v>
      </c>
      <c r="FB566" s="228">
        <f t="shared" si="229"/>
        <v>22.196531791907514</v>
      </c>
      <c r="FC566" s="380">
        <f t="shared" si="230"/>
        <v>0.15775220040622884</v>
      </c>
      <c r="FD566" s="227">
        <f t="shared" si="231"/>
        <v>33171.981776765373</v>
      </c>
      <c r="FE566" s="227">
        <f t="shared" si="232"/>
        <v>2663.5591809555517</v>
      </c>
      <c r="FF566" s="227">
        <v>865</v>
      </c>
      <c r="FG566" s="228">
        <f t="shared" si="227"/>
        <v>23.699421965317917</v>
      </c>
      <c r="FH566" s="227">
        <v>205</v>
      </c>
      <c r="FI566" s="227">
        <v>865</v>
      </c>
      <c r="FJ566" s="227">
        <v>0</v>
      </c>
      <c r="FK566" s="227">
        <f t="shared" si="218"/>
        <v>660</v>
      </c>
      <c r="FL566" s="227">
        <v>38</v>
      </c>
      <c r="FM566" s="227">
        <f t="shared" si="219"/>
        <v>622</v>
      </c>
      <c r="FZ566" s="229"/>
      <c r="GA566" s="229"/>
      <c r="GB566" s="229"/>
      <c r="GC566" s="229"/>
      <c r="GD566" s="229"/>
    </row>
    <row r="567" spans="1:186" s="368" customFormat="1">
      <c r="A567" s="287" t="s">
        <v>1386</v>
      </c>
      <c r="B567" s="369" t="s">
        <v>1387</v>
      </c>
      <c r="C567" s="287" t="s">
        <v>1388</v>
      </c>
      <c r="D567" s="287" t="s">
        <v>3126</v>
      </c>
      <c r="E567" s="369" t="s">
        <v>1389</v>
      </c>
      <c r="F567" s="287">
        <v>564</v>
      </c>
      <c r="G567" s="392" t="s">
        <v>1409</v>
      </c>
      <c r="H567" s="392" t="s">
        <v>1410</v>
      </c>
      <c r="I567" s="393" t="s">
        <v>1392</v>
      </c>
      <c r="J567" s="392" t="s">
        <v>1393</v>
      </c>
      <c r="K567" s="393" t="s">
        <v>788</v>
      </c>
      <c r="L567" s="392" t="s">
        <v>1394</v>
      </c>
      <c r="M567" s="392" t="s">
        <v>3124</v>
      </c>
      <c r="N567" s="372">
        <v>1</v>
      </c>
      <c r="O567" s="373">
        <v>1061</v>
      </c>
      <c r="P567" s="373">
        <v>1561</v>
      </c>
      <c r="Q567" s="373">
        <v>1683</v>
      </c>
      <c r="R567" s="373">
        <v>1808</v>
      </c>
      <c r="S567" s="374">
        <v>1753</v>
      </c>
      <c r="T567" s="374">
        <v>1868</v>
      </c>
      <c r="U567" s="374">
        <v>2020</v>
      </c>
      <c r="V567" s="374">
        <v>2179</v>
      </c>
      <c r="W567" s="373">
        <v>477</v>
      </c>
      <c r="X567" s="373">
        <v>664</v>
      </c>
      <c r="Y567" s="373">
        <v>731</v>
      </c>
      <c r="Z567" s="373">
        <v>787</v>
      </c>
      <c r="AA567" s="374">
        <v>817</v>
      </c>
      <c r="AB567" s="374">
        <v>909</v>
      </c>
      <c r="AC567" s="374">
        <v>901</v>
      </c>
      <c r="AD567" s="374">
        <v>982</v>
      </c>
      <c r="AE567" s="373">
        <v>14</v>
      </c>
      <c r="AF567" s="373">
        <v>15</v>
      </c>
      <c r="AG567" s="373">
        <v>16</v>
      </c>
      <c r="AH567" s="373">
        <v>16</v>
      </c>
      <c r="AI567" s="374">
        <v>17</v>
      </c>
      <c r="AJ567" s="374">
        <v>17</v>
      </c>
      <c r="AK567" s="374">
        <v>17</v>
      </c>
      <c r="AL567" s="374">
        <v>19</v>
      </c>
      <c r="AM567" s="226">
        <v>584</v>
      </c>
      <c r="AN567" s="226">
        <v>896</v>
      </c>
      <c r="AO567" s="226">
        <v>953</v>
      </c>
      <c r="AP567" s="226">
        <v>1021</v>
      </c>
      <c r="AQ567" s="227">
        <v>936</v>
      </c>
      <c r="AR567" s="227">
        <v>959</v>
      </c>
      <c r="AS567" s="227">
        <v>1119</v>
      </c>
      <c r="AT567" s="227">
        <v>1197</v>
      </c>
      <c r="AU567" s="226">
        <v>198</v>
      </c>
      <c r="AV567" s="411">
        <v>346</v>
      </c>
      <c r="AW567" s="411">
        <v>378</v>
      </c>
      <c r="AX567" s="411">
        <v>420</v>
      </c>
      <c r="AY567" s="231">
        <v>338</v>
      </c>
      <c r="AZ567" s="231">
        <v>365</v>
      </c>
      <c r="BA567" s="231">
        <v>408</v>
      </c>
      <c r="BB567" s="231">
        <v>450</v>
      </c>
      <c r="BC567" s="226">
        <f t="shared" si="220"/>
        <v>386</v>
      </c>
      <c r="BD567" s="226">
        <f t="shared" si="220"/>
        <v>547</v>
      </c>
      <c r="BE567" s="226">
        <f t="shared" si="220"/>
        <v>570</v>
      </c>
      <c r="BF567" s="226">
        <f t="shared" si="217"/>
        <v>596</v>
      </c>
      <c r="BG567" s="218">
        <f t="shared" si="217"/>
        <v>593</v>
      </c>
      <c r="BH567" s="218">
        <f t="shared" si="217"/>
        <v>588</v>
      </c>
      <c r="BI567" s="218">
        <f t="shared" si="217"/>
        <v>705</v>
      </c>
      <c r="BJ567" s="218">
        <f t="shared" si="217"/>
        <v>744</v>
      </c>
      <c r="BK567" s="226">
        <f t="shared" si="237"/>
        <v>0</v>
      </c>
      <c r="BL567" s="226">
        <f t="shared" si="237"/>
        <v>3</v>
      </c>
      <c r="BM567" s="226">
        <f t="shared" si="237"/>
        <v>5</v>
      </c>
      <c r="BN567" s="226">
        <f t="shared" si="237"/>
        <v>5</v>
      </c>
      <c r="BO567" s="227">
        <f t="shared" si="237"/>
        <v>5</v>
      </c>
      <c r="BP567" s="227">
        <f t="shared" si="237"/>
        <v>6</v>
      </c>
      <c r="BQ567" s="227">
        <f t="shared" si="237"/>
        <v>6</v>
      </c>
      <c r="BR567" s="227">
        <f t="shared" si="236"/>
        <v>3</v>
      </c>
      <c r="BS567" s="226">
        <v>0</v>
      </c>
      <c r="BT567" s="226">
        <v>3</v>
      </c>
      <c r="BU567" s="226">
        <v>5</v>
      </c>
      <c r="BV567" s="226">
        <v>5</v>
      </c>
      <c r="BW567" s="227">
        <v>5</v>
      </c>
      <c r="BX567" s="227">
        <v>6</v>
      </c>
      <c r="BY567" s="227">
        <v>6</v>
      </c>
      <c r="BZ567" s="227">
        <v>3</v>
      </c>
      <c r="CA567" s="226">
        <v>0</v>
      </c>
      <c r="CB567" s="226">
        <f>IFERROR(VLOOKUP($G567,[12]ITEM!$B$2:$AC$939,26,0),0)</f>
        <v>0</v>
      </c>
      <c r="CC567" s="226">
        <f>IFERROR(VLOOKUP($G567,[12]ITEM!$B$2:$AC$939,27,0),0)</f>
        <v>0</v>
      </c>
      <c r="CD567" s="226">
        <f>IFERROR(VLOOKUP($G567,[12]ITEM!$B$2:$AC$939,28,0),0)</f>
        <v>0</v>
      </c>
      <c r="CE567" s="227">
        <v>0</v>
      </c>
      <c r="CF567" s="227">
        <v>0</v>
      </c>
      <c r="CG567" s="227">
        <v>0</v>
      </c>
      <c r="CH567" s="227">
        <v>0</v>
      </c>
      <c r="CI567" s="375"/>
      <c r="CJ567" s="226">
        <f t="shared" si="235"/>
        <v>387</v>
      </c>
      <c r="CK567" s="226">
        <f t="shared" si="235"/>
        <v>613</v>
      </c>
      <c r="CL567" s="226">
        <f t="shared" si="235"/>
        <v>654</v>
      </c>
      <c r="CM567" s="226">
        <f t="shared" si="235"/>
        <v>683</v>
      </c>
      <c r="CN567" s="227">
        <f t="shared" si="235"/>
        <v>593</v>
      </c>
      <c r="CO567" s="227">
        <f t="shared" si="235"/>
        <v>619.34181459759736</v>
      </c>
      <c r="CP567" s="227">
        <f t="shared" si="235"/>
        <v>645.2207321003807</v>
      </c>
      <c r="CQ567" s="227">
        <f t="shared" si="235"/>
        <v>683.39047325451759</v>
      </c>
      <c r="CR567" s="226">
        <v>136</v>
      </c>
      <c r="CS567" s="226">
        <v>208</v>
      </c>
      <c r="CT567" s="226">
        <v>221</v>
      </c>
      <c r="CU567" s="226">
        <v>237</v>
      </c>
      <c r="CV567" s="227">
        <f t="shared" si="221"/>
        <v>134</v>
      </c>
      <c r="CW567" s="227">
        <f>CV567*(1+('[13]GROWTH (YoY)'!AR567/100))</f>
        <v>137.34181459759733</v>
      </c>
      <c r="CX567" s="227">
        <f>CW567*(1+('[13]GROWTH (YoY)'!AS567/100))</f>
        <v>160.2207321003807</v>
      </c>
      <c r="CY567" s="227">
        <f>CX567*(1+('[13]GROWTH (YoY)'!AT567/100))</f>
        <v>171.39047325451762</v>
      </c>
      <c r="CZ567" s="226">
        <v>204</v>
      </c>
      <c r="DA567" s="226">
        <v>333</v>
      </c>
      <c r="DB567" s="226">
        <v>355</v>
      </c>
      <c r="DC567" s="226">
        <v>362</v>
      </c>
      <c r="DD567" s="227">
        <v>387</v>
      </c>
      <c r="DE567" s="227">
        <v>403</v>
      </c>
      <c r="DF567" s="227">
        <v>399</v>
      </c>
      <c r="DG567" s="227">
        <v>421</v>
      </c>
      <c r="DH567" s="226">
        <v>47</v>
      </c>
      <c r="DI567" s="226">
        <v>72</v>
      </c>
      <c r="DJ567" s="226">
        <v>78</v>
      </c>
      <c r="DK567" s="226">
        <v>84</v>
      </c>
      <c r="DL567" s="227">
        <v>72</v>
      </c>
      <c r="DM567" s="227">
        <v>79</v>
      </c>
      <c r="DN567" s="227">
        <v>86</v>
      </c>
      <c r="DO567" s="227">
        <v>91</v>
      </c>
      <c r="DP567" s="376">
        <f t="shared" si="239"/>
        <v>-1</v>
      </c>
      <c r="DQ567" s="226">
        <f t="shared" si="239"/>
        <v>-66</v>
      </c>
      <c r="DR567" s="226">
        <f t="shared" si="239"/>
        <v>-84</v>
      </c>
      <c r="DS567" s="226">
        <f t="shared" si="234"/>
        <v>-87</v>
      </c>
      <c r="DT567" s="227">
        <f t="shared" si="234"/>
        <v>0</v>
      </c>
      <c r="DU567" s="227">
        <f t="shared" si="234"/>
        <v>-31.341814597597363</v>
      </c>
      <c r="DV567" s="227">
        <f t="shared" si="234"/>
        <v>59.779267899619299</v>
      </c>
      <c r="DW567" s="227">
        <f t="shared" si="234"/>
        <v>60.609526745482412</v>
      </c>
      <c r="DX567" s="377">
        <f t="shared" si="238"/>
        <v>0.44957587181903863</v>
      </c>
      <c r="DY567" s="377">
        <f t="shared" si="238"/>
        <v>0.42536835361947467</v>
      </c>
      <c r="DZ567" s="377">
        <f t="shared" si="238"/>
        <v>0.43434343434343436</v>
      </c>
      <c r="EA567" s="377">
        <f t="shared" si="238"/>
        <v>0.43528761061946902</v>
      </c>
      <c r="EB567" s="378">
        <f t="shared" si="238"/>
        <v>0.46605818596691384</v>
      </c>
      <c r="EC567" s="378">
        <f t="shared" si="215"/>
        <v>0.4866167023554604</v>
      </c>
      <c r="ED567" s="378">
        <f t="shared" si="215"/>
        <v>0.44603960396039605</v>
      </c>
      <c r="EE567" s="378">
        <f t="shared" si="215"/>
        <v>0.45066544286369892</v>
      </c>
      <c r="EG567" s="226">
        <v>0</v>
      </c>
      <c r="EH567" s="226">
        <v>0</v>
      </c>
      <c r="EI567" s="226">
        <v>0</v>
      </c>
      <c r="EJ567" s="226">
        <v>0</v>
      </c>
      <c r="EK567" s="226">
        <v>0</v>
      </c>
      <c r="EL567" s="226">
        <v>0</v>
      </c>
      <c r="EM567" s="226">
        <v>0</v>
      </c>
      <c r="EN567" s="379">
        <f t="shared" si="222"/>
        <v>0</v>
      </c>
      <c r="EO567" s="226">
        <f t="shared" si="223"/>
        <v>0</v>
      </c>
      <c r="EP567" s="379">
        <f t="shared" si="224"/>
        <v>0</v>
      </c>
      <c r="EQ567" s="226">
        <f t="shared" si="225"/>
        <v>0</v>
      </c>
      <c r="ER567" s="226">
        <f t="shared" si="226"/>
        <v>0</v>
      </c>
      <c r="ES567" s="292"/>
      <c r="ET567" s="227">
        <v>1764</v>
      </c>
      <c r="EU567" s="227">
        <v>829</v>
      </c>
      <c r="EV567" s="227">
        <v>935</v>
      </c>
      <c r="EW567" s="227">
        <v>288</v>
      </c>
      <c r="EX567" s="227">
        <v>419</v>
      </c>
      <c r="EY567" s="227">
        <v>11585</v>
      </c>
      <c r="EZ567" s="227">
        <v>9408</v>
      </c>
      <c r="FA567" s="380">
        <f t="shared" si="228"/>
        <v>0.4699546485260771</v>
      </c>
      <c r="FB567" s="228">
        <f t="shared" si="229"/>
        <v>30.802139037433157</v>
      </c>
      <c r="FC567" s="380">
        <f t="shared" si="230"/>
        <v>0.23752834467120182</v>
      </c>
      <c r="FD567" s="227">
        <f t="shared" si="231"/>
        <v>36167.457919723784</v>
      </c>
      <c r="FE567" s="227">
        <f t="shared" si="232"/>
        <v>2551.0204081632651</v>
      </c>
      <c r="FF567" s="227">
        <v>935</v>
      </c>
      <c r="FG567" s="228">
        <f t="shared" si="227"/>
        <v>38.502673796791441</v>
      </c>
      <c r="FH567" s="227">
        <v>360</v>
      </c>
      <c r="FI567" s="227">
        <v>935</v>
      </c>
      <c r="FJ567" s="227">
        <v>0</v>
      </c>
      <c r="FK567" s="227">
        <f t="shared" si="218"/>
        <v>575</v>
      </c>
      <c r="FL567" s="227">
        <v>45</v>
      </c>
      <c r="FM567" s="227">
        <f t="shared" si="219"/>
        <v>530</v>
      </c>
      <c r="FZ567" s="229"/>
      <c r="GA567" s="229"/>
      <c r="GB567" s="229"/>
      <c r="GC567" s="229"/>
      <c r="GD567" s="229"/>
    </row>
    <row r="568" spans="1:186" s="368" customFormat="1">
      <c r="A568" s="287" t="s">
        <v>1386</v>
      </c>
      <c r="B568" s="369" t="s">
        <v>1387</v>
      </c>
      <c r="C568" s="287" t="s">
        <v>1388</v>
      </c>
      <c r="D568" s="287" t="s">
        <v>3126</v>
      </c>
      <c r="E568" s="369" t="s">
        <v>1389</v>
      </c>
      <c r="F568" s="287">
        <v>565</v>
      </c>
      <c r="G568" s="392" t="s">
        <v>1411</v>
      </c>
      <c r="H568" s="392" t="s">
        <v>1412</v>
      </c>
      <c r="I568" s="393" t="s">
        <v>1392</v>
      </c>
      <c r="J568" s="392" t="s">
        <v>1393</v>
      </c>
      <c r="K568" s="393" t="s">
        <v>788</v>
      </c>
      <c r="L568" s="392" t="s">
        <v>1394</v>
      </c>
      <c r="M568" s="392" t="s">
        <v>3124</v>
      </c>
      <c r="N568" s="372">
        <v>1</v>
      </c>
      <c r="O568" s="373">
        <v>449</v>
      </c>
      <c r="P568" s="373">
        <v>661</v>
      </c>
      <c r="Q568" s="373">
        <v>700</v>
      </c>
      <c r="R568" s="373">
        <v>716</v>
      </c>
      <c r="S568" s="374">
        <v>907</v>
      </c>
      <c r="T568" s="374">
        <v>978</v>
      </c>
      <c r="U568" s="374">
        <v>1046</v>
      </c>
      <c r="V568" s="374">
        <v>1136</v>
      </c>
      <c r="W568" s="373">
        <v>204</v>
      </c>
      <c r="X568" s="373">
        <v>260</v>
      </c>
      <c r="Y568" s="373">
        <v>233</v>
      </c>
      <c r="Z568" s="373">
        <v>240</v>
      </c>
      <c r="AA568" s="374">
        <v>425</v>
      </c>
      <c r="AB568" s="374">
        <v>440</v>
      </c>
      <c r="AC568" s="374">
        <v>358</v>
      </c>
      <c r="AD568" s="374">
        <v>456</v>
      </c>
      <c r="AE568" s="373">
        <v>6</v>
      </c>
      <c r="AF568" s="373">
        <v>7</v>
      </c>
      <c r="AG568" s="373">
        <v>8</v>
      </c>
      <c r="AH568" s="373">
        <v>8</v>
      </c>
      <c r="AI568" s="374">
        <v>9</v>
      </c>
      <c r="AJ568" s="374">
        <v>9</v>
      </c>
      <c r="AK568" s="374">
        <v>11</v>
      </c>
      <c r="AL568" s="374">
        <v>11</v>
      </c>
      <c r="AM568" s="226">
        <v>245</v>
      </c>
      <c r="AN568" s="226">
        <v>401</v>
      </c>
      <c r="AO568" s="226">
        <v>467</v>
      </c>
      <c r="AP568" s="226">
        <v>476</v>
      </c>
      <c r="AQ568" s="227">
        <v>483</v>
      </c>
      <c r="AR568" s="227">
        <v>537</v>
      </c>
      <c r="AS568" s="227">
        <v>687</v>
      </c>
      <c r="AT568" s="227">
        <v>680</v>
      </c>
      <c r="AU568" s="226">
        <v>101</v>
      </c>
      <c r="AV568" s="411">
        <v>178</v>
      </c>
      <c r="AW568" s="411">
        <v>193</v>
      </c>
      <c r="AX568" s="411">
        <v>216</v>
      </c>
      <c r="AY568" s="231">
        <v>200</v>
      </c>
      <c r="AZ568" s="231">
        <v>216</v>
      </c>
      <c r="BA568" s="231">
        <v>242</v>
      </c>
      <c r="BB568" s="231">
        <v>266</v>
      </c>
      <c r="BC568" s="226">
        <f t="shared" si="220"/>
        <v>144</v>
      </c>
      <c r="BD568" s="226">
        <f t="shared" si="220"/>
        <v>220</v>
      </c>
      <c r="BE568" s="226">
        <f t="shared" si="220"/>
        <v>270</v>
      </c>
      <c r="BF568" s="226">
        <f t="shared" si="217"/>
        <v>256</v>
      </c>
      <c r="BG568" s="218">
        <f t="shared" si="217"/>
        <v>278</v>
      </c>
      <c r="BH568" s="218">
        <f t="shared" si="217"/>
        <v>316</v>
      </c>
      <c r="BI568" s="218">
        <f t="shared" si="217"/>
        <v>440</v>
      </c>
      <c r="BJ568" s="218">
        <f t="shared" si="217"/>
        <v>412</v>
      </c>
      <c r="BK568" s="226">
        <f t="shared" si="237"/>
        <v>0</v>
      </c>
      <c r="BL568" s="226">
        <f t="shared" si="237"/>
        <v>3</v>
      </c>
      <c r="BM568" s="226">
        <f t="shared" si="237"/>
        <v>4</v>
      </c>
      <c r="BN568" s="226">
        <f t="shared" si="237"/>
        <v>4</v>
      </c>
      <c r="BO568" s="227">
        <f t="shared" si="237"/>
        <v>5</v>
      </c>
      <c r="BP568" s="227">
        <f t="shared" si="237"/>
        <v>5</v>
      </c>
      <c r="BQ568" s="227">
        <f t="shared" si="237"/>
        <v>5</v>
      </c>
      <c r="BR568" s="227">
        <f t="shared" si="236"/>
        <v>2</v>
      </c>
      <c r="BS568" s="226">
        <v>0</v>
      </c>
      <c r="BT568" s="226">
        <v>3</v>
      </c>
      <c r="BU568" s="226">
        <v>4</v>
      </c>
      <c r="BV568" s="226">
        <v>4</v>
      </c>
      <c r="BW568" s="227">
        <v>5</v>
      </c>
      <c r="BX568" s="227">
        <v>5</v>
      </c>
      <c r="BY568" s="227">
        <v>5</v>
      </c>
      <c r="BZ568" s="227">
        <v>2</v>
      </c>
      <c r="CA568" s="226">
        <v>0</v>
      </c>
      <c r="CB568" s="226">
        <f>IFERROR(VLOOKUP($G568,[12]ITEM!$B$2:$AC$939,26,0),0)</f>
        <v>0</v>
      </c>
      <c r="CC568" s="226">
        <f>IFERROR(VLOOKUP($G568,[12]ITEM!$B$2:$AC$939,27,0),0)</f>
        <v>0</v>
      </c>
      <c r="CD568" s="226">
        <f>IFERROR(VLOOKUP($G568,[12]ITEM!$B$2:$AC$939,28,0),0)</f>
        <v>0</v>
      </c>
      <c r="CE568" s="227">
        <v>0</v>
      </c>
      <c r="CF568" s="227">
        <v>0</v>
      </c>
      <c r="CG568" s="227">
        <v>0</v>
      </c>
      <c r="CH568" s="227">
        <v>0</v>
      </c>
      <c r="CI568" s="375"/>
      <c r="CJ568" s="226">
        <f t="shared" si="235"/>
        <v>144</v>
      </c>
      <c r="CK568" s="226">
        <f t="shared" si="235"/>
        <v>231</v>
      </c>
      <c r="CL568" s="226">
        <f t="shared" si="235"/>
        <v>257</v>
      </c>
      <c r="CM568" s="226">
        <f t="shared" si="235"/>
        <v>264</v>
      </c>
      <c r="CN568" s="227">
        <f t="shared" si="235"/>
        <v>278</v>
      </c>
      <c r="CO568" s="227">
        <f t="shared" si="235"/>
        <v>296.59196796596814</v>
      </c>
      <c r="CP568" s="227">
        <f t="shared" si="235"/>
        <v>317.61197304470988</v>
      </c>
      <c r="CQ568" s="227">
        <f t="shared" si="235"/>
        <v>330.75664567278693</v>
      </c>
      <c r="CR568" s="226">
        <v>49</v>
      </c>
      <c r="CS568" s="226">
        <v>79</v>
      </c>
      <c r="CT568" s="226">
        <v>93</v>
      </c>
      <c r="CU568" s="226">
        <v>94</v>
      </c>
      <c r="CV568" s="227">
        <f t="shared" si="221"/>
        <v>58</v>
      </c>
      <c r="CW568" s="227">
        <f>CV568*(1+('[13]GROWTH (YoY)'!AR568/100))</f>
        <v>64.591967965968109</v>
      </c>
      <c r="CX568" s="227">
        <f>CW568*(1+('[13]GROWTH (YoY)'!AS568/100))</f>
        <v>82.611973044709899</v>
      </c>
      <c r="CY568" s="227">
        <f>CX568*(1+('[13]GROWTH (YoY)'!AT568/100))</f>
        <v>81.756645672786902</v>
      </c>
      <c r="CZ568" s="226">
        <v>61</v>
      </c>
      <c r="DA568" s="226">
        <v>100</v>
      </c>
      <c r="DB568" s="226">
        <v>107</v>
      </c>
      <c r="DC568" s="226">
        <v>109</v>
      </c>
      <c r="DD568" s="227">
        <v>168</v>
      </c>
      <c r="DE568" s="227">
        <v>175</v>
      </c>
      <c r="DF568" s="227">
        <v>173</v>
      </c>
      <c r="DG568" s="227">
        <v>183</v>
      </c>
      <c r="DH568" s="226">
        <v>34</v>
      </c>
      <c r="DI568" s="226">
        <v>52</v>
      </c>
      <c r="DJ568" s="226">
        <v>57</v>
      </c>
      <c r="DK568" s="226">
        <v>61</v>
      </c>
      <c r="DL568" s="227">
        <v>52</v>
      </c>
      <c r="DM568" s="227">
        <v>57</v>
      </c>
      <c r="DN568" s="227">
        <v>62</v>
      </c>
      <c r="DO568" s="227">
        <v>66</v>
      </c>
      <c r="DP568" s="376">
        <f t="shared" si="239"/>
        <v>0</v>
      </c>
      <c r="DQ568" s="226">
        <f t="shared" si="239"/>
        <v>-11</v>
      </c>
      <c r="DR568" s="226">
        <f t="shared" si="239"/>
        <v>13</v>
      </c>
      <c r="DS568" s="226">
        <f t="shared" si="234"/>
        <v>-8</v>
      </c>
      <c r="DT568" s="227">
        <f t="shared" si="234"/>
        <v>0</v>
      </c>
      <c r="DU568" s="227">
        <f t="shared" si="234"/>
        <v>19.408032034031862</v>
      </c>
      <c r="DV568" s="227">
        <f t="shared" si="234"/>
        <v>122.38802695529012</v>
      </c>
      <c r="DW568" s="227">
        <f t="shared" si="234"/>
        <v>81.243354327213069</v>
      </c>
      <c r="DX568" s="377">
        <f t="shared" si="238"/>
        <v>0.45434298440979953</v>
      </c>
      <c r="DY568" s="377">
        <f t="shared" si="238"/>
        <v>0.39334341906202724</v>
      </c>
      <c r="DZ568" s="377">
        <f t="shared" si="238"/>
        <v>0.33285714285714285</v>
      </c>
      <c r="EA568" s="377">
        <f t="shared" si="238"/>
        <v>0.33519553072625696</v>
      </c>
      <c r="EB568" s="378">
        <f t="shared" si="238"/>
        <v>0.4685777287761852</v>
      </c>
      <c r="EC568" s="378">
        <f t="shared" si="215"/>
        <v>0.44989775051124742</v>
      </c>
      <c r="ED568" s="378">
        <f t="shared" si="215"/>
        <v>0.34225621414913959</v>
      </c>
      <c r="EE568" s="378">
        <f t="shared" si="215"/>
        <v>0.40140845070422537</v>
      </c>
      <c r="EG568" s="226">
        <v>0</v>
      </c>
      <c r="EH568" s="226">
        <v>0</v>
      </c>
      <c r="EI568" s="226">
        <v>0</v>
      </c>
      <c r="EJ568" s="226">
        <v>0</v>
      </c>
      <c r="EK568" s="226">
        <v>0</v>
      </c>
      <c r="EL568" s="226">
        <v>0</v>
      </c>
      <c r="EM568" s="226">
        <v>0</v>
      </c>
      <c r="EN568" s="379">
        <f t="shared" si="222"/>
        <v>0</v>
      </c>
      <c r="EO568" s="226">
        <f t="shared" si="223"/>
        <v>0</v>
      </c>
      <c r="EP568" s="379">
        <f t="shared" si="224"/>
        <v>0</v>
      </c>
      <c r="EQ568" s="226">
        <f t="shared" si="225"/>
        <v>0</v>
      </c>
      <c r="ER568" s="226">
        <f t="shared" si="226"/>
        <v>0</v>
      </c>
      <c r="ES568" s="292"/>
      <c r="ET568" s="227">
        <v>913</v>
      </c>
      <c r="EU568" s="227">
        <v>431</v>
      </c>
      <c r="EV568" s="227">
        <v>482</v>
      </c>
      <c r="EW568" s="227">
        <v>147</v>
      </c>
      <c r="EX568" s="227">
        <v>191</v>
      </c>
      <c r="EY568" s="227">
        <v>6384</v>
      </c>
      <c r="EZ568" s="227">
        <v>5216</v>
      </c>
      <c r="FA568" s="380">
        <f t="shared" si="228"/>
        <v>0.4720700985761227</v>
      </c>
      <c r="FB568" s="228">
        <f t="shared" si="229"/>
        <v>30.497925311203321</v>
      </c>
      <c r="FC568" s="380">
        <f t="shared" si="230"/>
        <v>0.20920043811610076</v>
      </c>
      <c r="FD568" s="227">
        <f t="shared" si="231"/>
        <v>29918.546365914786</v>
      </c>
      <c r="FE568" s="227">
        <f t="shared" si="232"/>
        <v>2348.5429447852762</v>
      </c>
      <c r="FF568" s="227">
        <v>482</v>
      </c>
      <c r="FG568" s="228">
        <f t="shared" si="227"/>
        <v>44.398340248962654</v>
      </c>
      <c r="FH568" s="227">
        <v>214</v>
      </c>
      <c r="FI568" s="227">
        <v>482</v>
      </c>
      <c r="FJ568" s="227">
        <v>0</v>
      </c>
      <c r="FK568" s="227">
        <f t="shared" si="218"/>
        <v>268</v>
      </c>
      <c r="FL568" s="227">
        <v>23</v>
      </c>
      <c r="FM568" s="227">
        <f t="shared" si="219"/>
        <v>245</v>
      </c>
      <c r="FZ568" s="229"/>
      <c r="GA568" s="229"/>
      <c r="GB568" s="229"/>
      <c r="GC568" s="229"/>
      <c r="GD568" s="229"/>
    </row>
    <row r="569" spans="1:186" s="368" customFormat="1">
      <c r="A569" s="287" t="s">
        <v>1386</v>
      </c>
      <c r="B569" s="369" t="s">
        <v>1387</v>
      </c>
      <c r="C569" s="287" t="s">
        <v>1388</v>
      </c>
      <c r="D569" s="287" t="s">
        <v>3126</v>
      </c>
      <c r="E569" s="369" t="s">
        <v>1389</v>
      </c>
      <c r="F569" s="287">
        <v>566</v>
      </c>
      <c r="G569" s="392" t="s">
        <v>1413</v>
      </c>
      <c r="H569" s="392" t="s">
        <v>1414</v>
      </c>
      <c r="I569" s="393" t="s">
        <v>1392</v>
      </c>
      <c r="J569" s="392" t="s">
        <v>1393</v>
      </c>
      <c r="K569" s="393" t="s">
        <v>788</v>
      </c>
      <c r="L569" s="392" t="s">
        <v>1394</v>
      </c>
      <c r="M569" s="392" t="s">
        <v>3124</v>
      </c>
      <c r="N569" s="372">
        <v>1</v>
      </c>
      <c r="O569" s="373">
        <v>412</v>
      </c>
      <c r="P569" s="373">
        <v>606</v>
      </c>
      <c r="Q569" s="373">
        <v>642</v>
      </c>
      <c r="R569" s="373">
        <v>648</v>
      </c>
      <c r="S569" s="374">
        <v>780</v>
      </c>
      <c r="T569" s="374">
        <v>839</v>
      </c>
      <c r="U569" s="374">
        <v>899</v>
      </c>
      <c r="V569" s="374">
        <v>974</v>
      </c>
      <c r="W569" s="373">
        <v>160</v>
      </c>
      <c r="X569" s="373">
        <v>214</v>
      </c>
      <c r="Y569" s="373">
        <v>213</v>
      </c>
      <c r="Z569" s="373">
        <v>218</v>
      </c>
      <c r="AA569" s="374">
        <v>319</v>
      </c>
      <c r="AB569" s="374">
        <v>339</v>
      </c>
      <c r="AC569" s="374">
        <v>354</v>
      </c>
      <c r="AD569" s="374">
        <v>381</v>
      </c>
      <c r="AE569" s="373">
        <v>6</v>
      </c>
      <c r="AF569" s="373">
        <v>6</v>
      </c>
      <c r="AG569" s="373">
        <v>7</v>
      </c>
      <c r="AH569" s="373">
        <v>8</v>
      </c>
      <c r="AI569" s="374">
        <v>8</v>
      </c>
      <c r="AJ569" s="374">
        <v>8</v>
      </c>
      <c r="AK569" s="374">
        <v>8</v>
      </c>
      <c r="AL569" s="374">
        <v>9</v>
      </c>
      <c r="AM569" s="226">
        <v>252</v>
      </c>
      <c r="AN569" s="226">
        <v>392</v>
      </c>
      <c r="AO569" s="226">
        <v>430</v>
      </c>
      <c r="AP569" s="226">
        <v>430</v>
      </c>
      <c r="AQ569" s="227">
        <v>461</v>
      </c>
      <c r="AR569" s="227">
        <v>500</v>
      </c>
      <c r="AS569" s="227">
        <v>544</v>
      </c>
      <c r="AT569" s="227">
        <v>593</v>
      </c>
      <c r="AU569" s="226">
        <v>104</v>
      </c>
      <c r="AV569" s="411">
        <v>181</v>
      </c>
      <c r="AW569" s="411">
        <v>199</v>
      </c>
      <c r="AX569" s="411">
        <v>220</v>
      </c>
      <c r="AY569" s="231">
        <v>200</v>
      </c>
      <c r="AZ569" s="231">
        <v>214</v>
      </c>
      <c r="BA569" s="231">
        <v>237</v>
      </c>
      <c r="BB569" s="231">
        <v>262</v>
      </c>
      <c r="BC569" s="226">
        <f t="shared" si="220"/>
        <v>148</v>
      </c>
      <c r="BD569" s="226">
        <f t="shared" si="220"/>
        <v>210</v>
      </c>
      <c r="BE569" s="226">
        <f t="shared" si="220"/>
        <v>230</v>
      </c>
      <c r="BF569" s="226">
        <f t="shared" si="217"/>
        <v>209</v>
      </c>
      <c r="BG569" s="218">
        <f t="shared" si="217"/>
        <v>259</v>
      </c>
      <c r="BH569" s="218">
        <f t="shared" si="217"/>
        <v>284</v>
      </c>
      <c r="BI569" s="218">
        <f t="shared" si="217"/>
        <v>306</v>
      </c>
      <c r="BJ569" s="218">
        <f t="shared" si="217"/>
        <v>330</v>
      </c>
      <c r="BK569" s="226">
        <f t="shared" si="237"/>
        <v>0</v>
      </c>
      <c r="BL569" s="226">
        <f t="shared" si="237"/>
        <v>1</v>
      </c>
      <c r="BM569" s="226">
        <f t="shared" si="237"/>
        <v>1</v>
      </c>
      <c r="BN569" s="226">
        <f t="shared" si="237"/>
        <v>1</v>
      </c>
      <c r="BO569" s="227">
        <f t="shared" si="237"/>
        <v>2</v>
      </c>
      <c r="BP569" s="227">
        <f t="shared" si="237"/>
        <v>2</v>
      </c>
      <c r="BQ569" s="227">
        <f t="shared" si="237"/>
        <v>1</v>
      </c>
      <c r="BR569" s="227">
        <f t="shared" si="236"/>
        <v>1</v>
      </c>
      <c r="BS569" s="226">
        <v>0</v>
      </c>
      <c r="BT569" s="226">
        <v>1</v>
      </c>
      <c r="BU569" s="226">
        <v>1</v>
      </c>
      <c r="BV569" s="226">
        <v>1</v>
      </c>
      <c r="BW569" s="227">
        <v>2</v>
      </c>
      <c r="BX569" s="227">
        <v>2</v>
      </c>
      <c r="BY569" s="227">
        <v>1</v>
      </c>
      <c r="BZ569" s="227">
        <v>1</v>
      </c>
      <c r="CA569" s="226">
        <v>0</v>
      </c>
      <c r="CB569" s="226">
        <f>IFERROR(VLOOKUP($G569,[12]ITEM!$B$2:$AC$939,26,0),0)</f>
        <v>0</v>
      </c>
      <c r="CC569" s="226">
        <f>IFERROR(VLOOKUP($G569,[12]ITEM!$B$2:$AC$939,27,0),0)</f>
        <v>0</v>
      </c>
      <c r="CD569" s="226">
        <f>IFERROR(VLOOKUP($G569,[12]ITEM!$B$2:$AC$939,28,0),0)</f>
        <v>0</v>
      </c>
      <c r="CE569" s="227">
        <v>0</v>
      </c>
      <c r="CF569" s="227">
        <v>0</v>
      </c>
      <c r="CG569" s="227">
        <v>0</v>
      </c>
      <c r="CH569" s="227">
        <v>0</v>
      </c>
      <c r="CI569" s="375"/>
      <c r="CJ569" s="226">
        <f t="shared" si="235"/>
        <v>148</v>
      </c>
      <c r="CK569" s="226">
        <f t="shared" si="235"/>
        <v>224</v>
      </c>
      <c r="CL569" s="226">
        <f t="shared" si="235"/>
        <v>240</v>
      </c>
      <c r="CM569" s="226">
        <f t="shared" si="235"/>
        <v>244</v>
      </c>
      <c r="CN569" s="227">
        <f t="shared" si="235"/>
        <v>259</v>
      </c>
      <c r="CO569" s="227">
        <f t="shared" si="235"/>
        <v>272.59584739744008</v>
      </c>
      <c r="CP569" s="227">
        <f t="shared" si="235"/>
        <v>275.61166742743438</v>
      </c>
      <c r="CQ569" s="227">
        <f t="shared" si="235"/>
        <v>292.06989684239005</v>
      </c>
      <c r="CR569" s="226">
        <v>38</v>
      </c>
      <c r="CS569" s="226">
        <v>60</v>
      </c>
      <c r="CT569" s="226">
        <v>65</v>
      </c>
      <c r="CU569" s="226">
        <v>65</v>
      </c>
      <c r="CV569" s="227">
        <f t="shared" si="221"/>
        <v>42</v>
      </c>
      <c r="CW569" s="227">
        <f>CV569*(1+('[13]GROWTH (YoY)'!AR569/100))</f>
        <v>45.595847397440096</v>
      </c>
      <c r="CX569" s="227">
        <f>CW569*(1+('[13]GROWTH (YoY)'!AS569/100))</f>
        <v>49.611667427434405</v>
      </c>
      <c r="CY569" s="227">
        <f>CX569*(1+('[13]GROWTH (YoY)'!AT569/100))</f>
        <v>54.06989684239003</v>
      </c>
      <c r="CZ569" s="226">
        <v>103</v>
      </c>
      <c r="DA569" s="226">
        <v>152</v>
      </c>
      <c r="DB569" s="226">
        <v>162</v>
      </c>
      <c r="DC569" s="226">
        <v>165</v>
      </c>
      <c r="DD569" s="227">
        <v>205</v>
      </c>
      <c r="DE569" s="227">
        <v>214</v>
      </c>
      <c r="DF569" s="227">
        <v>212</v>
      </c>
      <c r="DG569" s="227">
        <v>223</v>
      </c>
      <c r="DH569" s="226">
        <v>7</v>
      </c>
      <c r="DI569" s="226">
        <v>12</v>
      </c>
      <c r="DJ569" s="226">
        <v>13</v>
      </c>
      <c r="DK569" s="226">
        <v>14</v>
      </c>
      <c r="DL569" s="227">
        <v>12</v>
      </c>
      <c r="DM569" s="227">
        <v>13</v>
      </c>
      <c r="DN569" s="227">
        <v>14</v>
      </c>
      <c r="DO569" s="227">
        <v>15</v>
      </c>
      <c r="DP569" s="376">
        <f t="shared" si="239"/>
        <v>0</v>
      </c>
      <c r="DQ569" s="226">
        <f t="shared" si="239"/>
        <v>-14</v>
      </c>
      <c r="DR569" s="226">
        <f t="shared" si="239"/>
        <v>-10</v>
      </c>
      <c r="DS569" s="226">
        <f t="shared" si="234"/>
        <v>-35</v>
      </c>
      <c r="DT569" s="227">
        <f t="shared" si="234"/>
        <v>0</v>
      </c>
      <c r="DU569" s="227">
        <f t="shared" si="234"/>
        <v>11.404152602559918</v>
      </c>
      <c r="DV569" s="227">
        <f t="shared" si="234"/>
        <v>30.388332572565616</v>
      </c>
      <c r="DW569" s="227">
        <f t="shared" si="234"/>
        <v>37.930103157609949</v>
      </c>
      <c r="DX569" s="377">
        <f t="shared" si="238"/>
        <v>0.38834951456310679</v>
      </c>
      <c r="DY569" s="377">
        <f t="shared" si="238"/>
        <v>0.35313531353135313</v>
      </c>
      <c r="DZ569" s="377">
        <f t="shared" si="238"/>
        <v>0.33177570093457942</v>
      </c>
      <c r="EA569" s="377">
        <f t="shared" si="238"/>
        <v>0.33641975308641975</v>
      </c>
      <c r="EB569" s="378">
        <f t="shared" si="238"/>
        <v>0.40897435897435896</v>
      </c>
      <c r="EC569" s="378">
        <f t="shared" si="215"/>
        <v>0.40405244338498214</v>
      </c>
      <c r="ED569" s="378">
        <f t="shared" si="215"/>
        <v>0.39377085650723026</v>
      </c>
      <c r="EE569" s="378">
        <f t="shared" si="215"/>
        <v>0.39117043121149897</v>
      </c>
      <c r="EG569" s="226">
        <v>0</v>
      </c>
      <c r="EH569" s="226">
        <v>0</v>
      </c>
      <c r="EI569" s="226">
        <v>0</v>
      </c>
      <c r="EJ569" s="226">
        <v>0</v>
      </c>
      <c r="EK569" s="226">
        <v>0</v>
      </c>
      <c r="EL569" s="226">
        <v>0</v>
      </c>
      <c r="EM569" s="226">
        <v>0</v>
      </c>
      <c r="EN569" s="379">
        <f t="shared" si="222"/>
        <v>0</v>
      </c>
      <c r="EO569" s="226">
        <f t="shared" si="223"/>
        <v>0</v>
      </c>
      <c r="EP569" s="379">
        <f t="shared" si="224"/>
        <v>0</v>
      </c>
      <c r="EQ569" s="226">
        <f t="shared" si="225"/>
        <v>0</v>
      </c>
      <c r="ER569" s="226">
        <f t="shared" si="226"/>
        <v>0</v>
      </c>
      <c r="ES569" s="292"/>
      <c r="ET569" s="227">
        <v>785</v>
      </c>
      <c r="EU569" s="227">
        <v>323</v>
      </c>
      <c r="EV569" s="227">
        <v>461</v>
      </c>
      <c r="EW569" s="227">
        <v>151</v>
      </c>
      <c r="EX569" s="227">
        <v>154</v>
      </c>
      <c r="EY569" s="227">
        <v>7141</v>
      </c>
      <c r="EZ569" s="227">
        <v>5362</v>
      </c>
      <c r="FA569" s="380">
        <f t="shared" si="228"/>
        <v>0.41146496815286626</v>
      </c>
      <c r="FB569" s="228">
        <f t="shared" si="229"/>
        <v>32.754880694143168</v>
      </c>
      <c r="FC569" s="380">
        <f t="shared" si="230"/>
        <v>0.1961783439490446</v>
      </c>
      <c r="FD569" s="227">
        <f t="shared" si="231"/>
        <v>21565.607057835037</v>
      </c>
      <c r="FE569" s="227">
        <f t="shared" si="232"/>
        <v>2346.7611587716024</v>
      </c>
      <c r="FF569" s="227">
        <v>461</v>
      </c>
      <c r="FG569" s="228">
        <f t="shared" si="227"/>
        <v>46.203904555314537</v>
      </c>
      <c r="FH569" s="227">
        <v>213</v>
      </c>
      <c r="FI569" s="227">
        <v>461</v>
      </c>
      <c r="FJ569" s="227">
        <v>0</v>
      </c>
      <c r="FK569" s="227">
        <f t="shared" si="218"/>
        <v>248</v>
      </c>
      <c r="FL569" s="227">
        <v>20</v>
      </c>
      <c r="FM569" s="227">
        <f t="shared" si="219"/>
        <v>228</v>
      </c>
      <c r="FZ569" s="229"/>
      <c r="GA569" s="229"/>
      <c r="GB569" s="229"/>
      <c r="GC569" s="229"/>
      <c r="GD569" s="229"/>
    </row>
    <row r="570" spans="1:186" s="368" customFormat="1">
      <c r="A570" s="287" t="s">
        <v>1386</v>
      </c>
      <c r="B570" s="369" t="s">
        <v>1387</v>
      </c>
      <c r="C570" s="287" t="s">
        <v>1388</v>
      </c>
      <c r="D570" s="287" t="s">
        <v>3126</v>
      </c>
      <c r="E570" s="369" t="s">
        <v>1389</v>
      </c>
      <c r="F570" s="287">
        <v>567</v>
      </c>
      <c r="G570" s="392" t="s">
        <v>1415</v>
      </c>
      <c r="H570" s="392" t="s">
        <v>1416</v>
      </c>
      <c r="I570" s="393" t="s">
        <v>1392</v>
      </c>
      <c r="J570" s="392" t="s">
        <v>1393</v>
      </c>
      <c r="K570" s="393" t="s">
        <v>788</v>
      </c>
      <c r="L570" s="392" t="s">
        <v>1394</v>
      </c>
      <c r="M570" s="392" t="s">
        <v>3124</v>
      </c>
      <c r="N570" s="372">
        <v>1</v>
      </c>
      <c r="O570" s="373">
        <v>186</v>
      </c>
      <c r="P570" s="373">
        <v>274</v>
      </c>
      <c r="Q570" s="373">
        <v>290</v>
      </c>
      <c r="R570" s="373">
        <v>313</v>
      </c>
      <c r="S570" s="374">
        <v>460</v>
      </c>
      <c r="T570" s="374">
        <v>494</v>
      </c>
      <c r="U570" s="374">
        <v>530</v>
      </c>
      <c r="V570" s="374">
        <v>575</v>
      </c>
      <c r="W570" s="373">
        <v>59</v>
      </c>
      <c r="X570" s="373">
        <v>81</v>
      </c>
      <c r="Y570" s="373">
        <v>81</v>
      </c>
      <c r="Z570" s="373">
        <v>87</v>
      </c>
      <c r="AA570" s="374">
        <v>170</v>
      </c>
      <c r="AB570" s="374">
        <v>177</v>
      </c>
      <c r="AC570" s="374">
        <v>189</v>
      </c>
      <c r="AD570" s="374">
        <v>198</v>
      </c>
      <c r="AE570" s="373">
        <v>3</v>
      </c>
      <c r="AF570" s="373">
        <v>3</v>
      </c>
      <c r="AG570" s="373">
        <v>3</v>
      </c>
      <c r="AH570" s="373">
        <v>4</v>
      </c>
      <c r="AI570" s="374">
        <v>5</v>
      </c>
      <c r="AJ570" s="374">
        <v>5</v>
      </c>
      <c r="AK570" s="374">
        <v>5</v>
      </c>
      <c r="AL570" s="374">
        <v>6</v>
      </c>
      <c r="AM570" s="226">
        <v>127</v>
      </c>
      <c r="AN570" s="226">
        <v>193</v>
      </c>
      <c r="AO570" s="226">
        <v>209</v>
      </c>
      <c r="AP570" s="226">
        <v>227</v>
      </c>
      <c r="AQ570" s="227">
        <v>290</v>
      </c>
      <c r="AR570" s="227">
        <v>317</v>
      </c>
      <c r="AS570" s="227">
        <v>340</v>
      </c>
      <c r="AT570" s="227">
        <v>377</v>
      </c>
      <c r="AU570" s="226">
        <v>69</v>
      </c>
      <c r="AV570" s="411">
        <v>123</v>
      </c>
      <c r="AW570" s="411">
        <v>133</v>
      </c>
      <c r="AX570" s="411">
        <v>149</v>
      </c>
      <c r="AY570" s="231">
        <v>173</v>
      </c>
      <c r="AZ570" s="231">
        <v>181</v>
      </c>
      <c r="BA570" s="231">
        <v>201</v>
      </c>
      <c r="BB570" s="231">
        <v>222</v>
      </c>
      <c r="BC570" s="226">
        <f t="shared" si="220"/>
        <v>58</v>
      </c>
      <c r="BD570" s="226">
        <f t="shared" si="220"/>
        <v>67</v>
      </c>
      <c r="BE570" s="226">
        <f t="shared" si="220"/>
        <v>72</v>
      </c>
      <c r="BF570" s="226">
        <f t="shared" si="217"/>
        <v>74</v>
      </c>
      <c r="BG570" s="218">
        <f t="shared" si="217"/>
        <v>114</v>
      </c>
      <c r="BH570" s="218">
        <f t="shared" si="217"/>
        <v>131</v>
      </c>
      <c r="BI570" s="218">
        <f t="shared" si="217"/>
        <v>135</v>
      </c>
      <c r="BJ570" s="218">
        <f t="shared" si="217"/>
        <v>153</v>
      </c>
      <c r="BK570" s="226">
        <f t="shared" si="237"/>
        <v>0</v>
      </c>
      <c r="BL570" s="226">
        <f t="shared" si="237"/>
        <v>3</v>
      </c>
      <c r="BM570" s="226">
        <f t="shared" si="237"/>
        <v>4</v>
      </c>
      <c r="BN570" s="226">
        <f t="shared" si="237"/>
        <v>4</v>
      </c>
      <c r="BO570" s="227">
        <f t="shared" si="237"/>
        <v>3</v>
      </c>
      <c r="BP570" s="227">
        <f t="shared" si="237"/>
        <v>5</v>
      </c>
      <c r="BQ570" s="227">
        <f t="shared" si="237"/>
        <v>4</v>
      </c>
      <c r="BR570" s="227">
        <f t="shared" si="236"/>
        <v>2</v>
      </c>
      <c r="BS570" s="226">
        <v>0</v>
      </c>
      <c r="BT570" s="226">
        <v>3</v>
      </c>
      <c r="BU570" s="226">
        <v>4</v>
      </c>
      <c r="BV570" s="226">
        <v>4</v>
      </c>
      <c r="BW570" s="227">
        <v>3</v>
      </c>
      <c r="BX570" s="227">
        <v>5</v>
      </c>
      <c r="BY570" s="227">
        <v>4</v>
      </c>
      <c r="BZ570" s="227">
        <v>2</v>
      </c>
      <c r="CA570" s="226">
        <v>0</v>
      </c>
      <c r="CB570" s="226">
        <f>IFERROR(VLOOKUP($G570,[12]ITEM!$B$2:$AC$939,26,0),0)</f>
        <v>0</v>
      </c>
      <c r="CC570" s="226">
        <f>IFERROR(VLOOKUP($G570,[12]ITEM!$B$2:$AC$939,27,0),0)</f>
        <v>0</v>
      </c>
      <c r="CD570" s="226">
        <f>IFERROR(VLOOKUP($G570,[12]ITEM!$B$2:$AC$939,28,0),0)</f>
        <v>0</v>
      </c>
      <c r="CE570" s="227">
        <v>0</v>
      </c>
      <c r="CF570" s="227">
        <v>0</v>
      </c>
      <c r="CG570" s="227">
        <v>0</v>
      </c>
      <c r="CH570" s="227">
        <v>0</v>
      </c>
      <c r="CI570" s="375"/>
      <c r="CJ570" s="226">
        <f t="shared" si="235"/>
        <v>58</v>
      </c>
      <c r="CK570" s="226">
        <f t="shared" si="235"/>
        <v>90</v>
      </c>
      <c r="CL570" s="226">
        <f t="shared" si="235"/>
        <v>97</v>
      </c>
      <c r="CM570" s="226">
        <f t="shared" si="235"/>
        <v>103</v>
      </c>
      <c r="CN570" s="227">
        <f t="shared" si="235"/>
        <v>114</v>
      </c>
      <c r="CO570" s="227">
        <f t="shared" si="235"/>
        <v>120.3245815993937</v>
      </c>
      <c r="CP570" s="227">
        <f t="shared" si="235"/>
        <v>123.23282124473903</v>
      </c>
      <c r="CQ570" s="227">
        <f t="shared" si="235"/>
        <v>131.70539311065778</v>
      </c>
      <c r="CR570" s="226">
        <v>34</v>
      </c>
      <c r="CS570" s="226">
        <v>52</v>
      </c>
      <c r="CT570" s="226">
        <v>56</v>
      </c>
      <c r="CU570" s="226">
        <v>61</v>
      </c>
      <c r="CV570" s="227">
        <f t="shared" si="221"/>
        <v>36</v>
      </c>
      <c r="CW570" s="227">
        <f>CV570*(1+('[13]GROWTH (YoY)'!AR570/100))</f>
        <v>39.324581599393703</v>
      </c>
      <c r="CX570" s="227">
        <f>CW570*(1+('[13]GROWTH (YoY)'!AS570/100))</f>
        <v>42.232821244739021</v>
      </c>
      <c r="CY570" s="227">
        <f>CX570*(1+('[13]GROWTH (YoY)'!AT570/100))</f>
        <v>46.705393110657795</v>
      </c>
      <c r="CZ570" s="226">
        <v>20</v>
      </c>
      <c r="DA570" s="226">
        <v>32</v>
      </c>
      <c r="DB570" s="226">
        <v>35</v>
      </c>
      <c r="DC570" s="226">
        <v>35</v>
      </c>
      <c r="DD570" s="227">
        <v>72</v>
      </c>
      <c r="DE570" s="227">
        <v>75</v>
      </c>
      <c r="DF570" s="227">
        <v>74</v>
      </c>
      <c r="DG570" s="227">
        <v>78</v>
      </c>
      <c r="DH570" s="226">
        <v>4</v>
      </c>
      <c r="DI570" s="226">
        <v>6</v>
      </c>
      <c r="DJ570" s="226">
        <v>6</v>
      </c>
      <c r="DK570" s="226">
        <v>7</v>
      </c>
      <c r="DL570" s="227">
        <v>6</v>
      </c>
      <c r="DM570" s="227">
        <v>6</v>
      </c>
      <c r="DN570" s="227">
        <v>7</v>
      </c>
      <c r="DO570" s="227">
        <v>7</v>
      </c>
      <c r="DP570" s="376">
        <f t="shared" si="239"/>
        <v>0</v>
      </c>
      <c r="DQ570" s="226">
        <f t="shared" si="239"/>
        <v>-23</v>
      </c>
      <c r="DR570" s="226">
        <f t="shared" si="239"/>
        <v>-25</v>
      </c>
      <c r="DS570" s="226">
        <f t="shared" si="234"/>
        <v>-29</v>
      </c>
      <c r="DT570" s="227">
        <f t="shared" si="234"/>
        <v>0</v>
      </c>
      <c r="DU570" s="227">
        <f t="shared" si="234"/>
        <v>10.675418400606304</v>
      </c>
      <c r="DV570" s="227">
        <f t="shared" si="234"/>
        <v>11.767178755260971</v>
      </c>
      <c r="DW570" s="227">
        <f t="shared" si="234"/>
        <v>21.294606889342219</v>
      </c>
      <c r="DX570" s="377">
        <f t="shared" si="238"/>
        <v>0.31720430107526881</v>
      </c>
      <c r="DY570" s="377">
        <f t="shared" si="238"/>
        <v>0.29562043795620441</v>
      </c>
      <c r="DZ570" s="377">
        <f t="shared" si="238"/>
        <v>0.27931034482758621</v>
      </c>
      <c r="EA570" s="377">
        <f t="shared" si="238"/>
        <v>0.27795527156549521</v>
      </c>
      <c r="EB570" s="378">
        <f t="shared" si="238"/>
        <v>0.36956521739130432</v>
      </c>
      <c r="EC570" s="378">
        <f t="shared" si="215"/>
        <v>0.3582995951417004</v>
      </c>
      <c r="ED570" s="378">
        <f t="shared" si="215"/>
        <v>0.35660377358490564</v>
      </c>
      <c r="EE570" s="378">
        <f t="shared" si="215"/>
        <v>0.34434782608695652</v>
      </c>
      <c r="EG570" s="226">
        <v>0</v>
      </c>
      <c r="EH570" s="226">
        <v>0</v>
      </c>
      <c r="EI570" s="226">
        <v>0</v>
      </c>
      <c r="EJ570" s="226">
        <v>0</v>
      </c>
      <c r="EK570" s="226">
        <v>0</v>
      </c>
      <c r="EL570" s="226">
        <v>0</v>
      </c>
      <c r="EM570" s="226">
        <v>0</v>
      </c>
      <c r="EN570" s="379">
        <f t="shared" si="222"/>
        <v>0</v>
      </c>
      <c r="EO570" s="226">
        <f t="shared" si="223"/>
        <v>0</v>
      </c>
      <c r="EP570" s="379">
        <f t="shared" si="224"/>
        <v>0</v>
      </c>
      <c r="EQ570" s="226">
        <f t="shared" si="225"/>
        <v>0</v>
      </c>
      <c r="ER570" s="226">
        <f t="shared" si="226"/>
        <v>0</v>
      </c>
      <c r="ES570" s="292"/>
      <c r="ET570" s="227">
        <v>463</v>
      </c>
      <c r="EU570" s="227">
        <v>172</v>
      </c>
      <c r="EV570" s="227">
        <v>291</v>
      </c>
      <c r="EW570" s="227">
        <v>101</v>
      </c>
      <c r="EX570" s="227">
        <v>133</v>
      </c>
      <c r="EY570" s="227">
        <v>3113</v>
      </c>
      <c r="EZ570" s="227">
        <v>2818</v>
      </c>
      <c r="FA570" s="380">
        <f t="shared" si="228"/>
        <v>0.37149028077753782</v>
      </c>
      <c r="FB570" s="228">
        <f t="shared" si="229"/>
        <v>34.707903780068726</v>
      </c>
      <c r="FC570" s="380">
        <f t="shared" si="230"/>
        <v>0.28725701943844495</v>
      </c>
      <c r="FD570" s="227">
        <f t="shared" si="231"/>
        <v>42724.060391904917</v>
      </c>
      <c r="FE570" s="227">
        <f t="shared" si="232"/>
        <v>2986.7518334516208</v>
      </c>
      <c r="FF570" s="227">
        <v>291</v>
      </c>
      <c r="FG570" s="228">
        <f t="shared" si="227"/>
        <v>63.230240549828174</v>
      </c>
      <c r="FH570" s="227">
        <v>184</v>
      </c>
      <c r="FI570" s="227">
        <v>291</v>
      </c>
      <c r="FJ570" s="227">
        <v>0</v>
      </c>
      <c r="FK570" s="227">
        <f t="shared" si="218"/>
        <v>107</v>
      </c>
      <c r="FL570" s="227">
        <v>12</v>
      </c>
      <c r="FM570" s="227">
        <f t="shared" si="219"/>
        <v>95</v>
      </c>
      <c r="FZ570" s="229"/>
      <c r="GA570" s="229"/>
      <c r="GB570" s="229"/>
      <c r="GC570" s="229"/>
      <c r="GD570" s="229"/>
    </row>
    <row r="571" spans="1:186" s="368" customFormat="1">
      <c r="A571" s="287" t="s">
        <v>1386</v>
      </c>
      <c r="B571" s="369" t="s">
        <v>1387</v>
      </c>
      <c r="C571" s="287" t="s">
        <v>1388</v>
      </c>
      <c r="D571" s="287" t="s">
        <v>3126</v>
      </c>
      <c r="E571" s="369" t="s">
        <v>1389</v>
      </c>
      <c r="F571" s="287">
        <v>568</v>
      </c>
      <c r="G571" s="392" t="s">
        <v>1417</v>
      </c>
      <c r="H571" s="392" t="s">
        <v>1418</v>
      </c>
      <c r="I571" s="393" t="s">
        <v>1392</v>
      </c>
      <c r="J571" s="392" t="s">
        <v>1393</v>
      </c>
      <c r="K571" s="393" t="s">
        <v>788</v>
      </c>
      <c r="L571" s="392" t="s">
        <v>1394</v>
      </c>
      <c r="M571" s="392" t="s">
        <v>3124</v>
      </c>
      <c r="N571" s="372">
        <v>1</v>
      </c>
      <c r="O571" s="373">
        <v>1509</v>
      </c>
      <c r="P571" s="373">
        <v>2220</v>
      </c>
      <c r="Q571" s="373">
        <v>2452</v>
      </c>
      <c r="R571" s="373">
        <v>2530</v>
      </c>
      <c r="S571" s="374">
        <v>2052</v>
      </c>
      <c r="T571" s="374">
        <v>2188</v>
      </c>
      <c r="U571" s="374">
        <v>2366</v>
      </c>
      <c r="V571" s="374">
        <v>2563</v>
      </c>
      <c r="W571" s="373">
        <v>691</v>
      </c>
      <c r="X571" s="373">
        <v>980</v>
      </c>
      <c r="Y571" s="373">
        <v>1151</v>
      </c>
      <c r="Z571" s="373">
        <v>1097</v>
      </c>
      <c r="AA571" s="374">
        <v>988</v>
      </c>
      <c r="AB571" s="374">
        <v>742</v>
      </c>
      <c r="AC571" s="374">
        <v>806</v>
      </c>
      <c r="AD571" s="374">
        <v>1019</v>
      </c>
      <c r="AE571" s="373">
        <v>20</v>
      </c>
      <c r="AF571" s="373">
        <v>21</v>
      </c>
      <c r="AG571" s="373">
        <v>22</v>
      </c>
      <c r="AH571" s="373">
        <v>20</v>
      </c>
      <c r="AI571" s="374">
        <v>19</v>
      </c>
      <c r="AJ571" s="374">
        <v>25</v>
      </c>
      <c r="AK571" s="374">
        <v>24</v>
      </c>
      <c r="AL571" s="374">
        <v>24</v>
      </c>
      <c r="AM571" s="226">
        <v>818</v>
      </c>
      <c r="AN571" s="226">
        <v>1240</v>
      </c>
      <c r="AO571" s="226">
        <v>1300</v>
      </c>
      <c r="AP571" s="226">
        <v>1433</v>
      </c>
      <c r="AQ571" s="227">
        <v>1065</v>
      </c>
      <c r="AR571" s="227">
        <v>1445</v>
      </c>
      <c r="AS571" s="227">
        <v>1560</v>
      </c>
      <c r="AT571" s="227">
        <v>1545</v>
      </c>
      <c r="AU571" s="226">
        <v>248</v>
      </c>
      <c r="AV571" s="411">
        <v>434</v>
      </c>
      <c r="AW571" s="411">
        <v>475</v>
      </c>
      <c r="AX571" s="411">
        <v>528</v>
      </c>
      <c r="AY571" s="231">
        <v>349</v>
      </c>
      <c r="AZ571" s="231">
        <v>391</v>
      </c>
      <c r="BA571" s="231">
        <v>433</v>
      </c>
      <c r="BB571" s="231">
        <v>474</v>
      </c>
      <c r="BC571" s="226">
        <f t="shared" si="220"/>
        <v>570</v>
      </c>
      <c r="BD571" s="226">
        <f t="shared" si="220"/>
        <v>801</v>
      </c>
      <c r="BE571" s="226">
        <f t="shared" si="220"/>
        <v>811</v>
      </c>
      <c r="BF571" s="226">
        <f t="shared" si="217"/>
        <v>896</v>
      </c>
      <c r="BG571" s="218">
        <f t="shared" si="217"/>
        <v>708</v>
      </c>
      <c r="BH571" s="218">
        <f t="shared" si="217"/>
        <v>1037</v>
      </c>
      <c r="BI571" s="218">
        <f t="shared" si="217"/>
        <v>1116</v>
      </c>
      <c r="BJ571" s="218">
        <f t="shared" si="217"/>
        <v>1067</v>
      </c>
      <c r="BK571" s="226">
        <f t="shared" si="237"/>
        <v>0</v>
      </c>
      <c r="BL571" s="226">
        <f t="shared" si="237"/>
        <v>5</v>
      </c>
      <c r="BM571" s="226">
        <f t="shared" si="237"/>
        <v>14</v>
      </c>
      <c r="BN571" s="226">
        <f t="shared" si="237"/>
        <v>9</v>
      </c>
      <c r="BO571" s="227">
        <f t="shared" si="237"/>
        <v>8</v>
      </c>
      <c r="BP571" s="227">
        <f t="shared" si="237"/>
        <v>17</v>
      </c>
      <c r="BQ571" s="227">
        <f t="shared" si="237"/>
        <v>11</v>
      </c>
      <c r="BR571" s="227">
        <f t="shared" si="236"/>
        <v>4</v>
      </c>
      <c r="BS571" s="226">
        <v>0</v>
      </c>
      <c r="BT571" s="226">
        <v>5</v>
      </c>
      <c r="BU571" s="226">
        <v>14</v>
      </c>
      <c r="BV571" s="226">
        <v>9</v>
      </c>
      <c r="BW571" s="227">
        <v>8</v>
      </c>
      <c r="BX571" s="227">
        <v>17</v>
      </c>
      <c r="BY571" s="227">
        <v>11</v>
      </c>
      <c r="BZ571" s="227">
        <v>4</v>
      </c>
      <c r="CA571" s="226">
        <v>0</v>
      </c>
      <c r="CB571" s="226">
        <f>IFERROR(VLOOKUP($G571,[12]ITEM!$B$2:$AC$939,26,0),0)</f>
        <v>0</v>
      </c>
      <c r="CC571" s="226">
        <f>IFERROR(VLOOKUP($G571,[12]ITEM!$B$2:$AC$939,27,0),0)</f>
        <v>0</v>
      </c>
      <c r="CD571" s="226">
        <f>IFERROR(VLOOKUP($G571,[12]ITEM!$B$2:$AC$939,28,0),0)</f>
        <v>0</v>
      </c>
      <c r="CE571" s="227">
        <v>0</v>
      </c>
      <c r="CF571" s="227">
        <v>0</v>
      </c>
      <c r="CG571" s="227">
        <v>0</v>
      </c>
      <c r="CH571" s="227">
        <v>0</v>
      </c>
      <c r="CI571" s="375"/>
      <c r="CJ571" s="226">
        <f t="shared" si="235"/>
        <v>569</v>
      </c>
      <c r="CK571" s="226">
        <f t="shared" si="235"/>
        <v>886</v>
      </c>
      <c r="CL571" s="226">
        <f t="shared" si="235"/>
        <v>935</v>
      </c>
      <c r="CM571" s="226">
        <f t="shared" si="235"/>
        <v>1011</v>
      </c>
      <c r="CN571" s="227">
        <f t="shared" si="235"/>
        <v>708</v>
      </c>
      <c r="CO571" s="227">
        <f t="shared" si="235"/>
        <v>891.41517430925524</v>
      </c>
      <c r="CP571" s="227">
        <f t="shared" si="235"/>
        <v>948.67172833698805</v>
      </c>
      <c r="CQ571" s="227">
        <f t="shared" si="235"/>
        <v>957.03830842076968</v>
      </c>
      <c r="CR571" s="226">
        <v>399</v>
      </c>
      <c r="CS571" s="226">
        <v>606</v>
      </c>
      <c r="CT571" s="226">
        <v>635</v>
      </c>
      <c r="CU571" s="226">
        <v>700</v>
      </c>
      <c r="CV571" s="227">
        <f t="shared" si="221"/>
        <v>468</v>
      </c>
      <c r="CW571" s="227">
        <f>CV571*(1+('[13]GROWTH (YoY)'!AR571/100))</f>
        <v>635.41517430925524</v>
      </c>
      <c r="CX571" s="227">
        <f>CW571*(1+('[13]GROWTH (YoY)'!AS571/100))</f>
        <v>685.67172833698805</v>
      </c>
      <c r="CY571" s="227">
        <f>CX571*(1+('[13]GROWTH (YoY)'!AT571/100))</f>
        <v>679.03830842076968</v>
      </c>
      <c r="CZ571" s="226">
        <v>110</v>
      </c>
      <c r="DA571" s="226">
        <v>181</v>
      </c>
      <c r="DB571" s="226">
        <v>192</v>
      </c>
      <c r="DC571" s="226">
        <v>196</v>
      </c>
      <c r="DD571" s="227">
        <v>141</v>
      </c>
      <c r="DE571" s="227">
        <v>147</v>
      </c>
      <c r="DF571" s="227">
        <v>145</v>
      </c>
      <c r="DG571" s="227">
        <v>153</v>
      </c>
      <c r="DH571" s="226">
        <v>60</v>
      </c>
      <c r="DI571" s="226">
        <v>99</v>
      </c>
      <c r="DJ571" s="226">
        <v>108</v>
      </c>
      <c r="DK571" s="226">
        <v>115</v>
      </c>
      <c r="DL571" s="227">
        <v>99</v>
      </c>
      <c r="DM571" s="227">
        <v>109</v>
      </c>
      <c r="DN571" s="227">
        <v>118</v>
      </c>
      <c r="DO571" s="227">
        <v>125</v>
      </c>
      <c r="DP571" s="376">
        <f t="shared" si="239"/>
        <v>1</v>
      </c>
      <c r="DQ571" s="226">
        <f t="shared" si="239"/>
        <v>-85</v>
      </c>
      <c r="DR571" s="226">
        <f t="shared" si="239"/>
        <v>-124</v>
      </c>
      <c r="DS571" s="226">
        <f t="shared" si="234"/>
        <v>-115</v>
      </c>
      <c r="DT571" s="227">
        <f t="shared" si="234"/>
        <v>0</v>
      </c>
      <c r="DU571" s="227">
        <f t="shared" si="234"/>
        <v>145.58482569074476</v>
      </c>
      <c r="DV571" s="227">
        <f t="shared" si="234"/>
        <v>167.32827166301195</v>
      </c>
      <c r="DW571" s="227">
        <f t="shared" si="234"/>
        <v>109.96169157923032</v>
      </c>
      <c r="DX571" s="377">
        <f t="shared" si="238"/>
        <v>0.45791915175612991</v>
      </c>
      <c r="DY571" s="377">
        <f t="shared" si="238"/>
        <v>0.44144144144144143</v>
      </c>
      <c r="DZ571" s="377">
        <f t="shared" si="238"/>
        <v>0.4694127243066884</v>
      </c>
      <c r="EA571" s="377">
        <f t="shared" si="238"/>
        <v>0.43359683794466403</v>
      </c>
      <c r="EB571" s="378">
        <f t="shared" si="238"/>
        <v>0.48148148148148145</v>
      </c>
      <c r="EC571" s="378">
        <f t="shared" si="238"/>
        <v>0.33912248628884828</v>
      </c>
      <c r="ED571" s="378">
        <f t="shared" si="238"/>
        <v>0.34065934065934067</v>
      </c>
      <c r="EE571" s="378">
        <f t="shared" si="238"/>
        <v>0.39758095981271946</v>
      </c>
      <c r="EG571" s="226">
        <v>0</v>
      </c>
      <c r="EH571" s="226">
        <v>0</v>
      </c>
      <c r="EI571" s="226">
        <v>0</v>
      </c>
      <c r="EJ571" s="226">
        <v>0</v>
      </c>
      <c r="EK571" s="226">
        <v>0</v>
      </c>
      <c r="EL571" s="226">
        <v>0</v>
      </c>
      <c r="EM571" s="226">
        <v>0</v>
      </c>
      <c r="EN571" s="379">
        <f t="shared" si="222"/>
        <v>0</v>
      </c>
      <c r="EO571" s="226">
        <f t="shared" si="223"/>
        <v>0</v>
      </c>
      <c r="EP571" s="379">
        <f t="shared" si="224"/>
        <v>0</v>
      </c>
      <c r="EQ571" s="226">
        <f t="shared" si="225"/>
        <v>0</v>
      </c>
      <c r="ER571" s="226">
        <f t="shared" si="226"/>
        <v>0</v>
      </c>
      <c r="ES571" s="292"/>
      <c r="ET571" s="227">
        <v>2066</v>
      </c>
      <c r="EU571" s="227">
        <v>1002</v>
      </c>
      <c r="EV571" s="227">
        <v>1063</v>
      </c>
      <c r="EW571" s="227">
        <v>359</v>
      </c>
      <c r="EX571" s="227">
        <v>418</v>
      </c>
      <c r="EY571" s="227">
        <v>11462</v>
      </c>
      <c r="EZ571" s="227">
        <v>10686</v>
      </c>
      <c r="FA571" s="380">
        <f t="shared" si="228"/>
        <v>0.4849951597289448</v>
      </c>
      <c r="FB571" s="228">
        <f t="shared" si="229"/>
        <v>33.772342427093136</v>
      </c>
      <c r="FC571" s="380">
        <f t="shared" si="230"/>
        <v>0.20232333010648595</v>
      </c>
      <c r="FD571" s="227">
        <f t="shared" si="231"/>
        <v>36468.330134357006</v>
      </c>
      <c r="FE571" s="227">
        <f t="shared" si="232"/>
        <v>2799.6132010730548</v>
      </c>
      <c r="FF571" s="227">
        <v>1063</v>
      </c>
      <c r="FG571" s="228">
        <f t="shared" si="227"/>
        <v>34.995296331138285</v>
      </c>
      <c r="FH571" s="227">
        <v>372</v>
      </c>
      <c r="FI571" s="227">
        <v>1063</v>
      </c>
      <c r="FJ571" s="227">
        <v>0</v>
      </c>
      <c r="FK571" s="227">
        <f t="shared" si="218"/>
        <v>691</v>
      </c>
      <c r="FL571" s="227">
        <v>53</v>
      </c>
      <c r="FM571" s="227">
        <f t="shared" si="219"/>
        <v>638</v>
      </c>
      <c r="FZ571" s="229"/>
      <c r="GA571" s="229"/>
      <c r="GB571" s="229"/>
      <c r="GC571" s="229"/>
      <c r="GD571" s="229"/>
    </row>
    <row r="572" spans="1:186" s="368" customFormat="1">
      <c r="A572" s="287" t="s">
        <v>1386</v>
      </c>
      <c r="B572" s="369" t="s">
        <v>1387</v>
      </c>
      <c r="C572" s="287" t="s">
        <v>1388</v>
      </c>
      <c r="D572" s="287" t="s">
        <v>3126</v>
      </c>
      <c r="E572" s="369" t="s">
        <v>1389</v>
      </c>
      <c r="F572" s="287">
        <v>569</v>
      </c>
      <c r="G572" s="392" t="s">
        <v>1419</v>
      </c>
      <c r="H572" s="392" t="s">
        <v>1420</v>
      </c>
      <c r="I572" s="393" t="s">
        <v>1392</v>
      </c>
      <c r="J572" s="392" t="s">
        <v>1393</v>
      </c>
      <c r="K572" s="393" t="s">
        <v>788</v>
      </c>
      <c r="L572" s="392" t="s">
        <v>1394</v>
      </c>
      <c r="M572" s="392" t="s">
        <v>3124</v>
      </c>
      <c r="N572" s="372">
        <v>1</v>
      </c>
      <c r="O572" s="373">
        <v>344</v>
      </c>
      <c r="P572" s="373">
        <v>506</v>
      </c>
      <c r="Q572" s="373">
        <v>536</v>
      </c>
      <c r="R572" s="373">
        <v>582</v>
      </c>
      <c r="S572" s="374">
        <v>1248</v>
      </c>
      <c r="T572" s="374">
        <v>1330</v>
      </c>
      <c r="U572" s="374">
        <v>1438</v>
      </c>
      <c r="V572" s="374">
        <v>1559</v>
      </c>
      <c r="W572" s="373">
        <v>99</v>
      </c>
      <c r="X572" s="373">
        <v>129</v>
      </c>
      <c r="Y572" s="373">
        <v>127</v>
      </c>
      <c r="Z572" s="373">
        <v>140</v>
      </c>
      <c r="AA572" s="374">
        <v>539</v>
      </c>
      <c r="AB572" s="374">
        <v>575</v>
      </c>
      <c r="AC572" s="374">
        <v>551</v>
      </c>
      <c r="AD572" s="374">
        <v>650</v>
      </c>
      <c r="AE572" s="373">
        <v>6</v>
      </c>
      <c r="AF572" s="373">
        <v>7</v>
      </c>
      <c r="AG572" s="373">
        <v>7</v>
      </c>
      <c r="AH572" s="373">
        <v>7</v>
      </c>
      <c r="AI572" s="374">
        <v>13</v>
      </c>
      <c r="AJ572" s="374">
        <v>13</v>
      </c>
      <c r="AK572" s="374">
        <v>14</v>
      </c>
      <c r="AL572" s="374">
        <v>14</v>
      </c>
      <c r="AM572" s="226">
        <v>245</v>
      </c>
      <c r="AN572" s="226">
        <v>377</v>
      </c>
      <c r="AO572" s="226">
        <v>409</v>
      </c>
      <c r="AP572" s="226">
        <v>442</v>
      </c>
      <c r="AQ572" s="227">
        <v>708</v>
      </c>
      <c r="AR572" s="227">
        <v>755</v>
      </c>
      <c r="AS572" s="227">
        <v>887</v>
      </c>
      <c r="AT572" s="227">
        <v>909</v>
      </c>
      <c r="AU572" s="226">
        <v>105</v>
      </c>
      <c r="AV572" s="411">
        <v>185</v>
      </c>
      <c r="AW572" s="411">
        <v>201</v>
      </c>
      <c r="AX572" s="411">
        <v>226</v>
      </c>
      <c r="AY572" s="231">
        <v>327</v>
      </c>
      <c r="AZ572" s="231">
        <v>348</v>
      </c>
      <c r="BA572" s="231">
        <v>388</v>
      </c>
      <c r="BB572" s="231">
        <v>427</v>
      </c>
      <c r="BC572" s="226">
        <f t="shared" si="220"/>
        <v>140</v>
      </c>
      <c r="BD572" s="226">
        <f t="shared" si="220"/>
        <v>172</v>
      </c>
      <c r="BE572" s="226">
        <f t="shared" si="220"/>
        <v>182</v>
      </c>
      <c r="BF572" s="226">
        <f t="shared" si="217"/>
        <v>201</v>
      </c>
      <c r="BG572" s="218">
        <f t="shared" si="217"/>
        <v>358</v>
      </c>
      <c r="BH572" s="218">
        <f t="shared" si="217"/>
        <v>377</v>
      </c>
      <c r="BI572" s="218">
        <f t="shared" si="217"/>
        <v>482</v>
      </c>
      <c r="BJ572" s="218">
        <f t="shared" si="217"/>
        <v>475</v>
      </c>
      <c r="BK572" s="226">
        <f t="shared" si="237"/>
        <v>0</v>
      </c>
      <c r="BL572" s="226">
        <f t="shared" si="237"/>
        <v>20</v>
      </c>
      <c r="BM572" s="226">
        <f t="shared" si="237"/>
        <v>26</v>
      </c>
      <c r="BN572" s="226">
        <f t="shared" si="237"/>
        <v>15</v>
      </c>
      <c r="BO572" s="227">
        <f t="shared" si="237"/>
        <v>23</v>
      </c>
      <c r="BP572" s="227">
        <f t="shared" si="237"/>
        <v>30</v>
      </c>
      <c r="BQ572" s="227">
        <f t="shared" si="237"/>
        <v>17</v>
      </c>
      <c r="BR572" s="227">
        <f t="shared" si="236"/>
        <v>7</v>
      </c>
      <c r="BS572" s="226">
        <v>0</v>
      </c>
      <c r="BT572" s="226">
        <v>20</v>
      </c>
      <c r="BU572" s="226">
        <v>26</v>
      </c>
      <c r="BV572" s="226">
        <v>15</v>
      </c>
      <c r="BW572" s="227">
        <v>23</v>
      </c>
      <c r="BX572" s="227">
        <v>30</v>
      </c>
      <c r="BY572" s="227">
        <v>17</v>
      </c>
      <c r="BZ572" s="227">
        <v>7</v>
      </c>
      <c r="CA572" s="226">
        <v>0</v>
      </c>
      <c r="CB572" s="226">
        <f>IFERROR(VLOOKUP($G572,[12]ITEM!$B$2:$AC$939,26,0),0)</f>
        <v>0</v>
      </c>
      <c r="CC572" s="226">
        <f>IFERROR(VLOOKUP($G572,[12]ITEM!$B$2:$AC$939,27,0),0)</f>
        <v>0</v>
      </c>
      <c r="CD572" s="226">
        <f>IFERROR(VLOOKUP($G572,[12]ITEM!$B$2:$AC$939,28,0),0)</f>
        <v>0</v>
      </c>
      <c r="CE572" s="227">
        <v>0</v>
      </c>
      <c r="CF572" s="227">
        <v>0</v>
      </c>
      <c r="CG572" s="227">
        <v>0</v>
      </c>
      <c r="CH572" s="227">
        <v>0</v>
      </c>
      <c r="CI572" s="375"/>
      <c r="CJ572" s="226">
        <f t="shared" si="235"/>
        <v>140</v>
      </c>
      <c r="CK572" s="226">
        <f t="shared" si="235"/>
        <v>217</v>
      </c>
      <c r="CL572" s="226">
        <f t="shared" si="235"/>
        <v>235</v>
      </c>
      <c r="CM572" s="226">
        <f t="shared" si="235"/>
        <v>253</v>
      </c>
      <c r="CN572" s="227">
        <f t="shared" si="235"/>
        <v>358</v>
      </c>
      <c r="CO572" s="227">
        <f t="shared" si="235"/>
        <v>380.32296231074662</v>
      </c>
      <c r="CP572" s="227">
        <f t="shared" si="235"/>
        <v>444.75656742152881</v>
      </c>
      <c r="CQ572" s="227">
        <f t="shared" si="235"/>
        <v>456.57065001593247</v>
      </c>
      <c r="CR572" s="226">
        <v>128</v>
      </c>
      <c r="CS572" s="226">
        <v>196</v>
      </c>
      <c r="CT572" s="226">
        <v>213</v>
      </c>
      <c r="CU572" s="226">
        <v>230</v>
      </c>
      <c r="CV572" s="227">
        <f t="shared" si="221"/>
        <v>341</v>
      </c>
      <c r="CW572" s="227">
        <f>CV572*(1+('[13]GROWTH (YoY)'!AR572/100))</f>
        <v>363.32296231074662</v>
      </c>
      <c r="CX572" s="227">
        <f>CW572*(1+('[13]GROWTH (YoY)'!AS572/100))</f>
        <v>426.75656742152881</v>
      </c>
      <c r="CY572" s="227">
        <f>CX572*(1+('[13]GROWTH (YoY)'!AT572/100))</f>
        <v>437.57065001593247</v>
      </c>
      <c r="CZ572" s="226">
        <v>7</v>
      </c>
      <c r="DA572" s="226">
        <v>12</v>
      </c>
      <c r="DB572" s="226">
        <v>13</v>
      </c>
      <c r="DC572" s="226">
        <v>13</v>
      </c>
      <c r="DD572" s="227">
        <v>8</v>
      </c>
      <c r="DE572" s="227">
        <v>8</v>
      </c>
      <c r="DF572" s="227">
        <v>8</v>
      </c>
      <c r="DG572" s="227">
        <v>8</v>
      </c>
      <c r="DH572" s="226">
        <v>5</v>
      </c>
      <c r="DI572" s="226">
        <v>9</v>
      </c>
      <c r="DJ572" s="226">
        <v>9</v>
      </c>
      <c r="DK572" s="226">
        <v>10</v>
      </c>
      <c r="DL572" s="227">
        <v>9</v>
      </c>
      <c r="DM572" s="227">
        <v>9</v>
      </c>
      <c r="DN572" s="227">
        <v>10</v>
      </c>
      <c r="DO572" s="227">
        <v>11</v>
      </c>
      <c r="DP572" s="376">
        <f t="shared" si="239"/>
        <v>0</v>
      </c>
      <c r="DQ572" s="226">
        <f t="shared" si="239"/>
        <v>-45</v>
      </c>
      <c r="DR572" s="226">
        <f t="shared" si="239"/>
        <v>-53</v>
      </c>
      <c r="DS572" s="226">
        <f t="shared" si="234"/>
        <v>-52</v>
      </c>
      <c r="DT572" s="227">
        <f t="shared" si="234"/>
        <v>0</v>
      </c>
      <c r="DU572" s="227">
        <f t="shared" si="234"/>
        <v>-3.3229623107466182</v>
      </c>
      <c r="DV572" s="227">
        <f t="shared" si="234"/>
        <v>37.243432578471186</v>
      </c>
      <c r="DW572" s="227">
        <f t="shared" si="234"/>
        <v>18.429349984067528</v>
      </c>
      <c r="DX572" s="377">
        <f t="shared" si="238"/>
        <v>0.28779069767441862</v>
      </c>
      <c r="DY572" s="377">
        <f t="shared" si="238"/>
        <v>0.25494071146245062</v>
      </c>
      <c r="DZ572" s="377">
        <f t="shared" si="238"/>
        <v>0.23694029850746268</v>
      </c>
      <c r="EA572" s="377">
        <f t="shared" si="238"/>
        <v>0.24054982817869416</v>
      </c>
      <c r="EB572" s="378">
        <f t="shared" si="238"/>
        <v>0.43189102564102566</v>
      </c>
      <c r="EC572" s="378">
        <f t="shared" si="238"/>
        <v>0.43233082706766918</v>
      </c>
      <c r="ED572" s="378">
        <f t="shared" si="238"/>
        <v>0.38317107093184977</v>
      </c>
      <c r="EE572" s="378">
        <f t="shared" si="238"/>
        <v>0.41693393200769724</v>
      </c>
      <c r="EG572" s="226">
        <v>0</v>
      </c>
      <c r="EH572" s="226">
        <v>0</v>
      </c>
      <c r="EI572" s="226">
        <v>0</v>
      </c>
      <c r="EJ572" s="226">
        <v>0</v>
      </c>
      <c r="EK572" s="226">
        <v>0</v>
      </c>
      <c r="EL572" s="226">
        <v>0</v>
      </c>
      <c r="EM572" s="226">
        <v>0</v>
      </c>
      <c r="EN572" s="379">
        <f t="shared" si="222"/>
        <v>0</v>
      </c>
      <c r="EO572" s="226">
        <f t="shared" si="223"/>
        <v>0</v>
      </c>
      <c r="EP572" s="379">
        <f t="shared" si="224"/>
        <v>0</v>
      </c>
      <c r="EQ572" s="226">
        <f t="shared" si="225"/>
        <v>0</v>
      </c>
      <c r="ER572" s="226">
        <f t="shared" si="226"/>
        <v>0</v>
      </c>
      <c r="ES572" s="292"/>
      <c r="ET572" s="227">
        <v>1256</v>
      </c>
      <c r="EU572" s="227">
        <v>547</v>
      </c>
      <c r="EV572" s="227">
        <v>709</v>
      </c>
      <c r="EW572" s="227">
        <v>152</v>
      </c>
      <c r="EX572" s="227">
        <v>572</v>
      </c>
      <c r="EY572" s="227">
        <v>2111</v>
      </c>
      <c r="EZ572" s="227">
        <v>2064</v>
      </c>
      <c r="FA572" s="380">
        <f t="shared" si="228"/>
        <v>0.43550955414012738</v>
      </c>
      <c r="FB572" s="228">
        <f t="shared" si="229"/>
        <v>21.438645980253877</v>
      </c>
      <c r="FC572" s="380">
        <f t="shared" si="230"/>
        <v>0.45541401273885351</v>
      </c>
      <c r="FD572" s="227">
        <f t="shared" si="231"/>
        <v>270961.62955945049</v>
      </c>
      <c r="FE572" s="227">
        <f t="shared" si="232"/>
        <v>6136.9509043927646</v>
      </c>
      <c r="FF572" s="227">
        <v>709</v>
      </c>
      <c r="FG572" s="228">
        <f t="shared" si="227"/>
        <v>49.224259520451341</v>
      </c>
      <c r="FH572" s="227">
        <v>349</v>
      </c>
      <c r="FI572" s="227">
        <v>709</v>
      </c>
      <c r="FJ572" s="227">
        <v>0</v>
      </c>
      <c r="FK572" s="227">
        <f t="shared" si="218"/>
        <v>360</v>
      </c>
      <c r="FL572" s="227">
        <v>32</v>
      </c>
      <c r="FM572" s="227">
        <f t="shared" si="219"/>
        <v>328</v>
      </c>
      <c r="FZ572" s="229"/>
      <c r="GA572" s="229"/>
      <c r="GB572" s="229"/>
      <c r="GC572" s="229"/>
      <c r="GD572" s="229"/>
    </row>
    <row r="573" spans="1:186" s="368" customFormat="1">
      <c r="A573" s="287" t="s">
        <v>1386</v>
      </c>
      <c r="B573" s="369" t="s">
        <v>1387</v>
      </c>
      <c r="C573" s="287" t="s">
        <v>1388</v>
      </c>
      <c r="D573" s="287" t="s">
        <v>3126</v>
      </c>
      <c r="E573" s="369" t="s">
        <v>1389</v>
      </c>
      <c r="F573" s="287">
        <v>570</v>
      </c>
      <c r="G573" s="392" t="s">
        <v>1421</v>
      </c>
      <c r="H573" s="392" t="s">
        <v>1422</v>
      </c>
      <c r="I573" s="393" t="s">
        <v>1392</v>
      </c>
      <c r="J573" s="392" t="s">
        <v>1393</v>
      </c>
      <c r="K573" s="393" t="s">
        <v>788</v>
      </c>
      <c r="L573" s="392" t="s">
        <v>1394</v>
      </c>
      <c r="M573" s="392" t="s">
        <v>3124</v>
      </c>
      <c r="N573" s="372">
        <v>1</v>
      </c>
      <c r="O573" s="373">
        <v>389</v>
      </c>
      <c r="P573" s="373">
        <v>572</v>
      </c>
      <c r="Q573" s="373">
        <v>656</v>
      </c>
      <c r="R573" s="373">
        <v>722</v>
      </c>
      <c r="S573" s="374">
        <v>421</v>
      </c>
      <c r="T573" s="374">
        <v>453</v>
      </c>
      <c r="U573" s="374">
        <v>486</v>
      </c>
      <c r="V573" s="374">
        <v>527</v>
      </c>
      <c r="W573" s="373">
        <v>140</v>
      </c>
      <c r="X573" s="373">
        <v>196</v>
      </c>
      <c r="Y573" s="373">
        <v>246</v>
      </c>
      <c r="Z573" s="373">
        <v>262</v>
      </c>
      <c r="AA573" s="374">
        <v>138</v>
      </c>
      <c r="AB573" s="374">
        <v>145</v>
      </c>
      <c r="AC573" s="374">
        <v>160</v>
      </c>
      <c r="AD573" s="374">
        <v>178</v>
      </c>
      <c r="AE573" s="373">
        <v>6</v>
      </c>
      <c r="AF573" s="373">
        <v>7</v>
      </c>
      <c r="AG573" s="373">
        <v>7</v>
      </c>
      <c r="AH573" s="373">
        <v>7</v>
      </c>
      <c r="AI573" s="374">
        <v>5</v>
      </c>
      <c r="AJ573" s="374">
        <v>5</v>
      </c>
      <c r="AK573" s="374">
        <v>5</v>
      </c>
      <c r="AL573" s="374">
        <v>5</v>
      </c>
      <c r="AM573" s="226">
        <v>249</v>
      </c>
      <c r="AN573" s="226">
        <v>376</v>
      </c>
      <c r="AO573" s="226">
        <v>410</v>
      </c>
      <c r="AP573" s="226">
        <v>460</v>
      </c>
      <c r="AQ573" s="227">
        <v>284</v>
      </c>
      <c r="AR573" s="227">
        <v>308</v>
      </c>
      <c r="AS573" s="227">
        <v>325</v>
      </c>
      <c r="AT573" s="227">
        <v>349</v>
      </c>
      <c r="AU573" s="226">
        <v>61</v>
      </c>
      <c r="AV573" s="411">
        <v>106</v>
      </c>
      <c r="AW573" s="411">
        <v>117</v>
      </c>
      <c r="AX573" s="411">
        <v>129</v>
      </c>
      <c r="AY573" s="231">
        <v>75</v>
      </c>
      <c r="AZ573" s="231">
        <v>84</v>
      </c>
      <c r="BA573" s="231">
        <v>93</v>
      </c>
      <c r="BB573" s="231">
        <v>103</v>
      </c>
      <c r="BC573" s="226">
        <f t="shared" si="220"/>
        <v>188</v>
      </c>
      <c r="BD573" s="226">
        <f t="shared" si="220"/>
        <v>259</v>
      </c>
      <c r="BE573" s="226">
        <f t="shared" si="220"/>
        <v>271</v>
      </c>
      <c r="BF573" s="226">
        <f t="shared" si="217"/>
        <v>310</v>
      </c>
      <c r="BG573" s="218">
        <f t="shared" si="217"/>
        <v>196</v>
      </c>
      <c r="BH573" s="218">
        <f t="shared" si="217"/>
        <v>199</v>
      </c>
      <c r="BI573" s="218">
        <f t="shared" si="217"/>
        <v>209</v>
      </c>
      <c r="BJ573" s="218">
        <f t="shared" si="217"/>
        <v>236</v>
      </c>
      <c r="BK573" s="226">
        <f t="shared" si="237"/>
        <v>0</v>
      </c>
      <c r="BL573" s="226">
        <f t="shared" si="237"/>
        <v>11</v>
      </c>
      <c r="BM573" s="226">
        <f t="shared" si="237"/>
        <v>22</v>
      </c>
      <c r="BN573" s="226">
        <f t="shared" si="237"/>
        <v>21</v>
      </c>
      <c r="BO573" s="227">
        <f t="shared" si="237"/>
        <v>13</v>
      </c>
      <c r="BP573" s="227">
        <f t="shared" si="237"/>
        <v>25</v>
      </c>
      <c r="BQ573" s="227">
        <f t="shared" si="237"/>
        <v>23</v>
      </c>
      <c r="BR573" s="227">
        <f t="shared" si="236"/>
        <v>10</v>
      </c>
      <c r="BS573" s="226">
        <v>0</v>
      </c>
      <c r="BT573" s="226">
        <v>11</v>
      </c>
      <c r="BU573" s="226">
        <v>22</v>
      </c>
      <c r="BV573" s="226">
        <v>21</v>
      </c>
      <c r="BW573" s="227">
        <v>13</v>
      </c>
      <c r="BX573" s="227">
        <v>25</v>
      </c>
      <c r="BY573" s="227">
        <v>23</v>
      </c>
      <c r="BZ573" s="227">
        <v>10</v>
      </c>
      <c r="CA573" s="226">
        <v>0</v>
      </c>
      <c r="CB573" s="226">
        <f>IFERROR(VLOOKUP($G573,[12]ITEM!$B$2:$AC$939,26,0),0)</f>
        <v>0</v>
      </c>
      <c r="CC573" s="226">
        <f>IFERROR(VLOOKUP($G573,[12]ITEM!$B$2:$AC$939,27,0),0)</f>
        <v>0</v>
      </c>
      <c r="CD573" s="226">
        <f>IFERROR(VLOOKUP($G573,[12]ITEM!$B$2:$AC$939,28,0),0)</f>
        <v>0</v>
      </c>
      <c r="CE573" s="227">
        <v>0</v>
      </c>
      <c r="CF573" s="227">
        <v>0</v>
      </c>
      <c r="CG573" s="227">
        <v>0</v>
      </c>
      <c r="CH573" s="227">
        <v>0</v>
      </c>
      <c r="CI573" s="375"/>
      <c r="CJ573" s="226">
        <f t="shared" si="235"/>
        <v>188</v>
      </c>
      <c r="CK573" s="226">
        <f t="shared" si="235"/>
        <v>269</v>
      </c>
      <c r="CL573" s="226">
        <f t="shared" si="235"/>
        <v>292</v>
      </c>
      <c r="CM573" s="226">
        <f t="shared" si="235"/>
        <v>315</v>
      </c>
      <c r="CN573" s="227">
        <f t="shared" si="235"/>
        <v>196</v>
      </c>
      <c r="CO573" s="227">
        <f t="shared" si="235"/>
        <v>214.45850912351005</v>
      </c>
      <c r="CP573" s="227">
        <f t="shared" si="235"/>
        <v>229.48968409378784</v>
      </c>
      <c r="CQ573" s="227">
        <f t="shared" si="235"/>
        <v>242.91322532029807</v>
      </c>
      <c r="CR573" s="226">
        <v>52</v>
      </c>
      <c r="CS573" s="226">
        <v>78</v>
      </c>
      <c r="CT573" s="226">
        <v>85</v>
      </c>
      <c r="CU573" s="226">
        <v>96</v>
      </c>
      <c r="CV573" s="227">
        <f t="shared" si="221"/>
        <v>17</v>
      </c>
      <c r="CW573" s="227">
        <f>CV573*(1+('[13]GROWTH (YoY)'!AR573/100))</f>
        <v>18.458509123510037</v>
      </c>
      <c r="CX573" s="227">
        <f>CW573*(1+('[13]GROWTH (YoY)'!AS573/100))</f>
        <v>19.489684093787847</v>
      </c>
      <c r="CY573" s="227">
        <f>CX573*(1+('[13]GROWTH (YoY)'!AT573/100))</f>
        <v>20.913225320298061</v>
      </c>
      <c r="CZ573" s="226">
        <v>25</v>
      </c>
      <c r="DA573" s="226">
        <v>41</v>
      </c>
      <c r="DB573" s="226">
        <v>43</v>
      </c>
      <c r="DC573" s="226">
        <v>44</v>
      </c>
      <c r="DD573" s="227">
        <v>29</v>
      </c>
      <c r="DE573" s="227">
        <v>30</v>
      </c>
      <c r="DF573" s="227">
        <v>30</v>
      </c>
      <c r="DG573" s="227">
        <v>31</v>
      </c>
      <c r="DH573" s="226">
        <v>111</v>
      </c>
      <c r="DI573" s="226">
        <v>150</v>
      </c>
      <c r="DJ573" s="226">
        <v>164</v>
      </c>
      <c r="DK573" s="226">
        <v>175</v>
      </c>
      <c r="DL573" s="227">
        <v>150</v>
      </c>
      <c r="DM573" s="227">
        <v>166</v>
      </c>
      <c r="DN573" s="227">
        <v>180</v>
      </c>
      <c r="DO573" s="227">
        <v>191</v>
      </c>
      <c r="DP573" s="376">
        <f t="shared" si="239"/>
        <v>0</v>
      </c>
      <c r="DQ573" s="226">
        <f t="shared" si="239"/>
        <v>-10</v>
      </c>
      <c r="DR573" s="226">
        <f t="shared" si="239"/>
        <v>-21</v>
      </c>
      <c r="DS573" s="226">
        <f t="shared" si="234"/>
        <v>-5</v>
      </c>
      <c r="DT573" s="227">
        <f t="shared" si="234"/>
        <v>0</v>
      </c>
      <c r="DU573" s="227">
        <f t="shared" si="234"/>
        <v>-15.458509123510055</v>
      </c>
      <c r="DV573" s="227">
        <f t="shared" si="234"/>
        <v>-20.489684093787844</v>
      </c>
      <c r="DW573" s="227">
        <f t="shared" si="234"/>
        <v>-6.9132253202980678</v>
      </c>
      <c r="DX573" s="377">
        <f t="shared" si="238"/>
        <v>0.35989717223650386</v>
      </c>
      <c r="DY573" s="377">
        <f t="shared" si="238"/>
        <v>0.34265734265734266</v>
      </c>
      <c r="DZ573" s="377">
        <f t="shared" si="238"/>
        <v>0.375</v>
      </c>
      <c r="EA573" s="377">
        <f t="shared" si="238"/>
        <v>0.36288088642659277</v>
      </c>
      <c r="EB573" s="378">
        <f t="shared" si="238"/>
        <v>0.32779097387173395</v>
      </c>
      <c r="EC573" s="378">
        <f t="shared" si="238"/>
        <v>0.32008830022075058</v>
      </c>
      <c r="ED573" s="378">
        <f t="shared" si="238"/>
        <v>0.32921810699588477</v>
      </c>
      <c r="EE573" s="378">
        <f t="shared" si="238"/>
        <v>0.33776091081593929</v>
      </c>
      <c r="EG573" s="226">
        <v>0</v>
      </c>
      <c r="EH573" s="226">
        <v>0</v>
      </c>
      <c r="EI573" s="226">
        <v>0</v>
      </c>
      <c r="EJ573" s="226">
        <v>0</v>
      </c>
      <c r="EK573" s="226">
        <v>0</v>
      </c>
      <c r="EL573" s="226">
        <v>0</v>
      </c>
      <c r="EM573" s="226">
        <v>0</v>
      </c>
      <c r="EN573" s="379">
        <f t="shared" si="222"/>
        <v>0</v>
      </c>
      <c r="EO573" s="226">
        <f t="shared" si="223"/>
        <v>0</v>
      </c>
      <c r="EP573" s="379">
        <f t="shared" si="224"/>
        <v>0</v>
      </c>
      <c r="EQ573" s="226">
        <f t="shared" si="225"/>
        <v>0</v>
      </c>
      <c r="ER573" s="226">
        <f t="shared" si="226"/>
        <v>0</v>
      </c>
      <c r="ES573" s="292"/>
      <c r="ET573" s="227">
        <v>424</v>
      </c>
      <c r="EU573" s="227">
        <v>140</v>
      </c>
      <c r="EV573" s="227">
        <v>284</v>
      </c>
      <c r="EW573" s="227">
        <v>89</v>
      </c>
      <c r="EX573" s="227">
        <v>72</v>
      </c>
      <c r="EY573" s="227">
        <v>2278</v>
      </c>
      <c r="EZ573" s="227">
        <v>2124</v>
      </c>
      <c r="FA573" s="380">
        <f t="shared" si="228"/>
        <v>0.330188679245283</v>
      </c>
      <c r="FB573" s="228">
        <f t="shared" si="229"/>
        <v>31.338028169014088</v>
      </c>
      <c r="FC573" s="380">
        <f t="shared" si="230"/>
        <v>0.16981132075471697</v>
      </c>
      <c r="FD573" s="227">
        <f t="shared" si="231"/>
        <v>31606.672519754171</v>
      </c>
      <c r="FE573" s="227">
        <f t="shared" si="232"/>
        <v>3491.8392969240426</v>
      </c>
      <c r="FF573" s="227">
        <v>284</v>
      </c>
      <c r="FG573" s="228">
        <f t="shared" si="227"/>
        <v>28.169014084507044</v>
      </c>
      <c r="FH573" s="227">
        <v>80</v>
      </c>
      <c r="FI573" s="227">
        <v>284</v>
      </c>
      <c r="FJ573" s="227">
        <v>0</v>
      </c>
      <c r="FK573" s="227">
        <f t="shared" si="218"/>
        <v>204</v>
      </c>
      <c r="FL573" s="227">
        <v>11</v>
      </c>
      <c r="FM573" s="227">
        <f t="shared" si="219"/>
        <v>193</v>
      </c>
      <c r="FZ573" s="229"/>
      <c r="GA573" s="229"/>
      <c r="GB573" s="229"/>
      <c r="GC573" s="229"/>
      <c r="GD573" s="229"/>
    </row>
    <row r="574" spans="1:186" s="368" customFormat="1">
      <c r="A574" s="287" t="s">
        <v>1386</v>
      </c>
      <c r="B574" s="369" t="s">
        <v>1387</v>
      </c>
      <c r="C574" s="287" t="s">
        <v>1388</v>
      </c>
      <c r="D574" s="287" t="s">
        <v>3126</v>
      </c>
      <c r="E574" s="369" t="s">
        <v>1389</v>
      </c>
      <c r="F574" s="287">
        <v>571</v>
      </c>
      <c r="G574" s="392" t="s">
        <v>1423</v>
      </c>
      <c r="H574" s="392" t="s">
        <v>1424</v>
      </c>
      <c r="I574" s="393" t="s">
        <v>1392</v>
      </c>
      <c r="J574" s="392" t="s">
        <v>1393</v>
      </c>
      <c r="K574" s="393" t="s">
        <v>788</v>
      </c>
      <c r="L574" s="392" t="s">
        <v>1394</v>
      </c>
      <c r="M574" s="392" t="s">
        <v>3124</v>
      </c>
      <c r="N574" s="372">
        <v>1</v>
      </c>
      <c r="O574" s="373">
        <v>735</v>
      </c>
      <c r="P574" s="373">
        <v>1081</v>
      </c>
      <c r="Q574" s="373">
        <v>1245</v>
      </c>
      <c r="R574" s="373">
        <v>1311</v>
      </c>
      <c r="S574" s="374">
        <v>748</v>
      </c>
      <c r="T574" s="374">
        <v>805</v>
      </c>
      <c r="U574" s="374">
        <v>862</v>
      </c>
      <c r="V574" s="374">
        <v>934</v>
      </c>
      <c r="W574" s="373">
        <v>466</v>
      </c>
      <c r="X574" s="373">
        <v>675</v>
      </c>
      <c r="Y574" s="373">
        <v>820</v>
      </c>
      <c r="Z574" s="373">
        <v>830</v>
      </c>
      <c r="AA574" s="374">
        <v>294</v>
      </c>
      <c r="AB574" s="374">
        <v>303</v>
      </c>
      <c r="AC574" s="374">
        <v>331</v>
      </c>
      <c r="AD574" s="374">
        <v>364</v>
      </c>
      <c r="AE574" s="373">
        <v>7</v>
      </c>
      <c r="AF574" s="373">
        <v>7</v>
      </c>
      <c r="AG574" s="373">
        <v>7</v>
      </c>
      <c r="AH574" s="373">
        <v>7</v>
      </c>
      <c r="AI574" s="374">
        <v>8</v>
      </c>
      <c r="AJ574" s="374">
        <v>8</v>
      </c>
      <c r="AK574" s="374">
        <v>8</v>
      </c>
      <c r="AL574" s="374">
        <v>9</v>
      </c>
      <c r="AM574" s="226">
        <v>268</v>
      </c>
      <c r="AN574" s="226">
        <v>406</v>
      </c>
      <c r="AO574" s="226">
        <v>425</v>
      </c>
      <c r="AP574" s="226">
        <v>481</v>
      </c>
      <c r="AQ574" s="227">
        <v>454</v>
      </c>
      <c r="AR574" s="227">
        <v>502</v>
      </c>
      <c r="AS574" s="227">
        <v>531</v>
      </c>
      <c r="AT574" s="227">
        <v>571</v>
      </c>
      <c r="AU574" s="226">
        <v>104</v>
      </c>
      <c r="AV574" s="411">
        <v>184</v>
      </c>
      <c r="AW574" s="411">
        <v>200</v>
      </c>
      <c r="AX574" s="411">
        <v>224</v>
      </c>
      <c r="AY574" s="231">
        <v>193</v>
      </c>
      <c r="AZ574" s="231">
        <v>207</v>
      </c>
      <c r="BA574" s="231">
        <v>230</v>
      </c>
      <c r="BB574" s="231">
        <v>254</v>
      </c>
      <c r="BC574" s="226">
        <f t="shared" si="220"/>
        <v>164</v>
      </c>
      <c r="BD574" s="226">
        <f t="shared" si="220"/>
        <v>209</v>
      </c>
      <c r="BE574" s="226">
        <f t="shared" si="220"/>
        <v>207</v>
      </c>
      <c r="BF574" s="226">
        <f t="shared" si="217"/>
        <v>240</v>
      </c>
      <c r="BG574" s="218">
        <f t="shared" si="217"/>
        <v>246</v>
      </c>
      <c r="BH574" s="218">
        <f t="shared" si="217"/>
        <v>274</v>
      </c>
      <c r="BI574" s="218">
        <f t="shared" si="217"/>
        <v>282</v>
      </c>
      <c r="BJ574" s="218">
        <f t="shared" si="217"/>
        <v>309</v>
      </c>
      <c r="BK574" s="226">
        <f t="shared" si="237"/>
        <v>0</v>
      </c>
      <c r="BL574" s="226">
        <f t="shared" si="237"/>
        <v>13</v>
      </c>
      <c r="BM574" s="226">
        <f t="shared" si="237"/>
        <v>18</v>
      </c>
      <c r="BN574" s="226">
        <f t="shared" si="237"/>
        <v>17</v>
      </c>
      <c r="BO574" s="227">
        <f t="shared" si="237"/>
        <v>15</v>
      </c>
      <c r="BP574" s="227">
        <f t="shared" si="237"/>
        <v>21</v>
      </c>
      <c r="BQ574" s="227">
        <f t="shared" si="237"/>
        <v>19</v>
      </c>
      <c r="BR574" s="227">
        <f t="shared" si="236"/>
        <v>8</v>
      </c>
      <c r="BS574" s="226">
        <v>0</v>
      </c>
      <c r="BT574" s="226">
        <v>13</v>
      </c>
      <c r="BU574" s="226">
        <v>18</v>
      </c>
      <c r="BV574" s="226">
        <v>17</v>
      </c>
      <c r="BW574" s="227">
        <v>15</v>
      </c>
      <c r="BX574" s="227">
        <v>21</v>
      </c>
      <c r="BY574" s="227">
        <v>19</v>
      </c>
      <c r="BZ574" s="227">
        <v>8</v>
      </c>
      <c r="CA574" s="226">
        <v>0</v>
      </c>
      <c r="CB574" s="226">
        <f>IFERROR(VLOOKUP($G574,[12]ITEM!$B$2:$AC$939,26,0),0)</f>
        <v>0</v>
      </c>
      <c r="CC574" s="226">
        <f>IFERROR(VLOOKUP($G574,[12]ITEM!$B$2:$AC$939,27,0),0)</f>
        <v>0</v>
      </c>
      <c r="CD574" s="226">
        <f>IFERROR(VLOOKUP($G574,[12]ITEM!$B$2:$AC$939,28,0),0)</f>
        <v>0</v>
      </c>
      <c r="CE574" s="227">
        <v>0</v>
      </c>
      <c r="CF574" s="227">
        <v>0</v>
      </c>
      <c r="CG574" s="227">
        <v>0</v>
      </c>
      <c r="CH574" s="227">
        <v>0</v>
      </c>
      <c r="CI574" s="375"/>
      <c r="CJ574" s="226">
        <f t="shared" si="235"/>
        <v>164</v>
      </c>
      <c r="CK574" s="226">
        <f t="shared" si="235"/>
        <v>248</v>
      </c>
      <c r="CL574" s="226">
        <f t="shared" si="235"/>
        <v>261</v>
      </c>
      <c r="CM574" s="226">
        <f t="shared" si="235"/>
        <v>289</v>
      </c>
      <c r="CN574" s="227">
        <f t="shared" si="235"/>
        <v>246</v>
      </c>
      <c r="CO574" s="227">
        <f t="shared" si="235"/>
        <v>262.85819678561404</v>
      </c>
      <c r="CP574" s="227">
        <f t="shared" si="235"/>
        <v>271.88303324202195</v>
      </c>
      <c r="CQ574" s="227">
        <f t="shared" si="235"/>
        <v>289.10612155117389</v>
      </c>
      <c r="CR574" s="226">
        <v>118</v>
      </c>
      <c r="CS574" s="226">
        <v>179</v>
      </c>
      <c r="CT574" s="226">
        <v>187</v>
      </c>
      <c r="CU574" s="226">
        <v>212</v>
      </c>
      <c r="CV574" s="227">
        <f t="shared" si="221"/>
        <v>94</v>
      </c>
      <c r="CW574" s="227">
        <f>CV574*(1+('[13]GROWTH (YoY)'!AR574/100))</f>
        <v>103.85819678561407</v>
      </c>
      <c r="CX574" s="227">
        <f>CW574*(1+('[13]GROWTH (YoY)'!AS574/100))</f>
        <v>109.88303324202195</v>
      </c>
      <c r="CY574" s="227">
        <f>CX574*(1+('[13]GROWTH (YoY)'!AT574/100))</f>
        <v>118.1061215511739</v>
      </c>
      <c r="CZ574" s="226">
        <v>20</v>
      </c>
      <c r="DA574" s="226">
        <v>33</v>
      </c>
      <c r="DB574" s="226">
        <v>35</v>
      </c>
      <c r="DC574" s="226">
        <v>36</v>
      </c>
      <c r="DD574" s="227">
        <v>116</v>
      </c>
      <c r="DE574" s="227">
        <v>120</v>
      </c>
      <c r="DF574" s="227">
        <v>119</v>
      </c>
      <c r="DG574" s="227">
        <v>126</v>
      </c>
      <c r="DH574" s="226">
        <v>26</v>
      </c>
      <c r="DI574" s="226">
        <v>36</v>
      </c>
      <c r="DJ574" s="226">
        <v>39</v>
      </c>
      <c r="DK574" s="226">
        <v>41</v>
      </c>
      <c r="DL574" s="227">
        <v>36</v>
      </c>
      <c r="DM574" s="227">
        <v>39</v>
      </c>
      <c r="DN574" s="227">
        <v>43</v>
      </c>
      <c r="DO574" s="227">
        <v>45</v>
      </c>
      <c r="DP574" s="376">
        <f t="shared" si="239"/>
        <v>0</v>
      </c>
      <c r="DQ574" s="226">
        <f t="shared" si="239"/>
        <v>-39</v>
      </c>
      <c r="DR574" s="226">
        <f t="shared" si="239"/>
        <v>-54</v>
      </c>
      <c r="DS574" s="226">
        <f t="shared" si="234"/>
        <v>-49</v>
      </c>
      <c r="DT574" s="227">
        <f t="shared" si="234"/>
        <v>0</v>
      </c>
      <c r="DU574" s="227">
        <f t="shared" si="234"/>
        <v>11.141803214385959</v>
      </c>
      <c r="DV574" s="227">
        <f t="shared" si="234"/>
        <v>10.116966757978048</v>
      </c>
      <c r="DW574" s="227">
        <f t="shared" si="234"/>
        <v>19.893878448826115</v>
      </c>
      <c r="DX574" s="377">
        <f t="shared" si="238"/>
        <v>0.63401360544217689</v>
      </c>
      <c r="DY574" s="377">
        <f t="shared" si="238"/>
        <v>0.62442183163737275</v>
      </c>
      <c r="DZ574" s="377">
        <f t="shared" si="238"/>
        <v>0.65863453815261042</v>
      </c>
      <c r="EA574" s="377">
        <f t="shared" si="238"/>
        <v>0.63310450038138821</v>
      </c>
      <c r="EB574" s="378">
        <f t="shared" si="238"/>
        <v>0.39304812834224601</v>
      </c>
      <c r="EC574" s="378">
        <f t="shared" si="238"/>
        <v>0.37639751552795031</v>
      </c>
      <c r="ED574" s="378">
        <f t="shared" si="238"/>
        <v>0.38399071925754058</v>
      </c>
      <c r="EE574" s="378">
        <f t="shared" si="238"/>
        <v>0.38972162740899358</v>
      </c>
      <c r="EG574" s="226">
        <v>0</v>
      </c>
      <c r="EH574" s="226">
        <v>0</v>
      </c>
      <c r="EI574" s="226">
        <v>0</v>
      </c>
      <c r="EJ574" s="226">
        <v>0</v>
      </c>
      <c r="EK574" s="226">
        <v>0</v>
      </c>
      <c r="EL574" s="226">
        <v>0</v>
      </c>
      <c r="EM574" s="226">
        <v>0</v>
      </c>
      <c r="EN574" s="379">
        <f t="shared" si="222"/>
        <v>0</v>
      </c>
      <c r="EO574" s="226">
        <f t="shared" si="223"/>
        <v>0</v>
      </c>
      <c r="EP574" s="379">
        <f t="shared" si="224"/>
        <v>0</v>
      </c>
      <c r="EQ574" s="226">
        <f t="shared" si="225"/>
        <v>0</v>
      </c>
      <c r="ER574" s="226">
        <f t="shared" si="226"/>
        <v>0</v>
      </c>
      <c r="ES574" s="292"/>
      <c r="ET574" s="227">
        <v>753</v>
      </c>
      <c r="EU574" s="227">
        <v>298</v>
      </c>
      <c r="EV574" s="227">
        <v>455</v>
      </c>
      <c r="EW574" s="227">
        <v>151</v>
      </c>
      <c r="EX574" s="227">
        <v>101</v>
      </c>
      <c r="EY574" s="227">
        <v>5239</v>
      </c>
      <c r="EZ574" s="227">
        <v>4540</v>
      </c>
      <c r="FA574" s="380">
        <f t="shared" si="228"/>
        <v>0.39575033200531207</v>
      </c>
      <c r="FB574" s="228">
        <f t="shared" si="229"/>
        <v>33.186813186813183</v>
      </c>
      <c r="FC574" s="380">
        <f t="shared" si="230"/>
        <v>0.13413014608233731</v>
      </c>
      <c r="FD574" s="227">
        <f t="shared" si="231"/>
        <v>19278.488261118535</v>
      </c>
      <c r="FE574" s="227">
        <f t="shared" si="232"/>
        <v>2771.6593245227609</v>
      </c>
      <c r="FF574" s="227">
        <v>455</v>
      </c>
      <c r="FG574" s="228">
        <f t="shared" si="227"/>
        <v>45.274725274725277</v>
      </c>
      <c r="FH574" s="227">
        <v>206</v>
      </c>
      <c r="FI574" s="227">
        <v>455</v>
      </c>
      <c r="FJ574" s="227">
        <v>0</v>
      </c>
      <c r="FK574" s="227">
        <f t="shared" si="218"/>
        <v>249</v>
      </c>
      <c r="FL574" s="227">
        <v>19</v>
      </c>
      <c r="FM574" s="227">
        <f t="shared" si="219"/>
        <v>230</v>
      </c>
      <c r="FZ574" s="229"/>
      <c r="GA574" s="229"/>
      <c r="GB574" s="229"/>
      <c r="GC574" s="229"/>
      <c r="GD574" s="229"/>
    </row>
    <row r="575" spans="1:186" s="368" customFormat="1">
      <c r="A575" s="287" t="s">
        <v>1386</v>
      </c>
      <c r="B575" s="369" t="s">
        <v>1387</v>
      </c>
      <c r="C575" s="287" t="s">
        <v>1388</v>
      </c>
      <c r="D575" s="287" t="s">
        <v>3126</v>
      </c>
      <c r="E575" s="369" t="s">
        <v>1389</v>
      </c>
      <c r="F575" s="287">
        <v>572</v>
      </c>
      <c r="G575" s="392" t="s">
        <v>1425</v>
      </c>
      <c r="H575" s="392" t="s">
        <v>1426</v>
      </c>
      <c r="I575" s="393" t="s">
        <v>1392</v>
      </c>
      <c r="J575" s="392" t="s">
        <v>1393</v>
      </c>
      <c r="K575" s="393" t="s">
        <v>788</v>
      </c>
      <c r="L575" s="392" t="s">
        <v>1394</v>
      </c>
      <c r="M575" s="392" t="s">
        <v>3124</v>
      </c>
      <c r="N575" s="372">
        <v>1</v>
      </c>
      <c r="O575" s="373">
        <v>972</v>
      </c>
      <c r="P575" s="373">
        <v>1430</v>
      </c>
      <c r="Q575" s="373">
        <v>1615</v>
      </c>
      <c r="R575" s="373">
        <v>1708</v>
      </c>
      <c r="S575" s="374">
        <v>1449</v>
      </c>
      <c r="T575" s="374">
        <v>1545</v>
      </c>
      <c r="U575" s="374">
        <v>1670</v>
      </c>
      <c r="V575" s="374">
        <v>1812</v>
      </c>
      <c r="W575" s="373">
        <v>428</v>
      </c>
      <c r="X575" s="373">
        <v>593</v>
      </c>
      <c r="Y575" s="373">
        <v>740</v>
      </c>
      <c r="Z575" s="373">
        <v>747</v>
      </c>
      <c r="AA575" s="374">
        <v>699</v>
      </c>
      <c r="AB575" s="374">
        <v>749</v>
      </c>
      <c r="AC575" s="374">
        <v>775</v>
      </c>
      <c r="AD575" s="374">
        <v>901</v>
      </c>
      <c r="AE575" s="373">
        <v>13</v>
      </c>
      <c r="AF575" s="373">
        <v>14</v>
      </c>
      <c r="AG575" s="373">
        <v>15</v>
      </c>
      <c r="AH575" s="373">
        <v>14</v>
      </c>
      <c r="AI575" s="374">
        <v>14</v>
      </c>
      <c r="AJ575" s="374">
        <v>14</v>
      </c>
      <c r="AK575" s="374">
        <v>14</v>
      </c>
      <c r="AL575" s="374">
        <v>14</v>
      </c>
      <c r="AM575" s="226">
        <v>544</v>
      </c>
      <c r="AN575" s="226">
        <v>837</v>
      </c>
      <c r="AO575" s="226">
        <v>875</v>
      </c>
      <c r="AP575" s="226">
        <v>961</v>
      </c>
      <c r="AQ575" s="227">
        <v>750</v>
      </c>
      <c r="AR575" s="227">
        <v>796</v>
      </c>
      <c r="AS575" s="227">
        <v>896</v>
      </c>
      <c r="AT575" s="227">
        <v>910</v>
      </c>
      <c r="AU575" s="226">
        <v>170</v>
      </c>
      <c r="AV575" s="411">
        <v>298</v>
      </c>
      <c r="AW575" s="411">
        <v>326</v>
      </c>
      <c r="AX575" s="411">
        <v>362</v>
      </c>
      <c r="AY575" s="231">
        <v>250</v>
      </c>
      <c r="AZ575" s="231">
        <v>273</v>
      </c>
      <c r="BA575" s="231">
        <v>303</v>
      </c>
      <c r="BB575" s="231">
        <v>333</v>
      </c>
      <c r="BC575" s="226">
        <f t="shared" si="220"/>
        <v>374</v>
      </c>
      <c r="BD575" s="226">
        <f t="shared" si="220"/>
        <v>505</v>
      </c>
      <c r="BE575" s="226">
        <f t="shared" si="220"/>
        <v>511</v>
      </c>
      <c r="BF575" s="226">
        <f t="shared" si="217"/>
        <v>560</v>
      </c>
      <c r="BG575" s="218">
        <f t="shared" si="217"/>
        <v>462</v>
      </c>
      <c r="BH575" s="218">
        <f t="shared" si="217"/>
        <v>479</v>
      </c>
      <c r="BI575" s="218">
        <f t="shared" si="217"/>
        <v>550</v>
      </c>
      <c r="BJ575" s="218">
        <f t="shared" si="217"/>
        <v>563</v>
      </c>
      <c r="BK575" s="226">
        <f t="shared" si="237"/>
        <v>0</v>
      </c>
      <c r="BL575" s="226">
        <f t="shared" si="237"/>
        <v>34</v>
      </c>
      <c r="BM575" s="226">
        <f t="shared" si="237"/>
        <v>38</v>
      </c>
      <c r="BN575" s="226">
        <f t="shared" si="237"/>
        <v>39</v>
      </c>
      <c r="BO575" s="227">
        <f t="shared" si="237"/>
        <v>38</v>
      </c>
      <c r="BP575" s="227">
        <f t="shared" si="237"/>
        <v>44</v>
      </c>
      <c r="BQ575" s="227">
        <f t="shared" si="237"/>
        <v>43</v>
      </c>
      <c r="BR575" s="227">
        <f t="shared" si="236"/>
        <v>14</v>
      </c>
      <c r="BS575" s="226">
        <v>0</v>
      </c>
      <c r="BT575" s="226">
        <v>34</v>
      </c>
      <c r="BU575" s="226">
        <v>38</v>
      </c>
      <c r="BV575" s="226">
        <v>39</v>
      </c>
      <c r="BW575" s="227">
        <v>38</v>
      </c>
      <c r="BX575" s="227">
        <v>44</v>
      </c>
      <c r="BY575" s="227">
        <v>43</v>
      </c>
      <c r="BZ575" s="227">
        <v>14</v>
      </c>
      <c r="CA575" s="226">
        <v>0</v>
      </c>
      <c r="CB575" s="226">
        <f>IFERROR(VLOOKUP($G575,[12]ITEM!$B$2:$AC$939,26,0),0)</f>
        <v>0</v>
      </c>
      <c r="CC575" s="226">
        <f>IFERROR(VLOOKUP($G575,[12]ITEM!$B$2:$AC$939,27,0),0)</f>
        <v>0</v>
      </c>
      <c r="CD575" s="226">
        <f>IFERROR(VLOOKUP($G575,[12]ITEM!$B$2:$AC$939,28,0),0)</f>
        <v>0</v>
      </c>
      <c r="CE575" s="227">
        <v>0</v>
      </c>
      <c r="CF575" s="227">
        <v>0</v>
      </c>
      <c r="CG575" s="227">
        <v>0</v>
      </c>
      <c r="CH575" s="227">
        <v>0</v>
      </c>
      <c r="CI575" s="375"/>
      <c r="CJ575" s="226">
        <f t="shared" si="235"/>
        <v>373</v>
      </c>
      <c r="CK575" s="226">
        <f t="shared" si="235"/>
        <v>577</v>
      </c>
      <c r="CL575" s="226">
        <f t="shared" si="235"/>
        <v>605</v>
      </c>
      <c r="CM575" s="226">
        <f t="shared" si="235"/>
        <v>658</v>
      </c>
      <c r="CN575" s="227">
        <f t="shared" si="235"/>
        <v>462</v>
      </c>
      <c r="CO575" s="227">
        <f t="shared" si="235"/>
        <v>490.14654455154533</v>
      </c>
      <c r="CP575" s="227">
        <f t="shared" si="235"/>
        <v>534.04491051356376</v>
      </c>
      <c r="CQ575" s="227">
        <f t="shared" si="235"/>
        <v>548.48013999740476</v>
      </c>
      <c r="CR575" s="226">
        <v>302</v>
      </c>
      <c r="CS575" s="226">
        <v>466</v>
      </c>
      <c r="CT575" s="226">
        <v>486</v>
      </c>
      <c r="CU575" s="226">
        <v>535</v>
      </c>
      <c r="CV575" s="227">
        <f t="shared" si="221"/>
        <v>330</v>
      </c>
      <c r="CW575" s="227">
        <f>CV575*(1+('[13]GROWTH (YoY)'!AR575/100))</f>
        <v>350.14654455154533</v>
      </c>
      <c r="CX575" s="227">
        <f>CW575*(1+('[13]GROWTH (YoY)'!AS575/100))</f>
        <v>394.04491051356382</v>
      </c>
      <c r="CY575" s="227">
        <f>CX575*(1+('[13]GROWTH (YoY)'!AT575/100))</f>
        <v>400.48013999740476</v>
      </c>
      <c r="CZ575" s="226">
        <v>56</v>
      </c>
      <c r="DA575" s="226">
        <v>91</v>
      </c>
      <c r="DB575" s="226">
        <v>97</v>
      </c>
      <c r="DC575" s="226">
        <v>99</v>
      </c>
      <c r="DD575" s="227">
        <v>112</v>
      </c>
      <c r="DE575" s="227">
        <v>117</v>
      </c>
      <c r="DF575" s="227">
        <v>116</v>
      </c>
      <c r="DG575" s="227">
        <v>122</v>
      </c>
      <c r="DH575" s="226">
        <v>15</v>
      </c>
      <c r="DI575" s="226">
        <v>20</v>
      </c>
      <c r="DJ575" s="226">
        <v>22</v>
      </c>
      <c r="DK575" s="226">
        <v>24</v>
      </c>
      <c r="DL575" s="227">
        <v>20</v>
      </c>
      <c r="DM575" s="227">
        <v>23</v>
      </c>
      <c r="DN575" s="227">
        <v>24</v>
      </c>
      <c r="DO575" s="227">
        <v>26</v>
      </c>
      <c r="DP575" s="376">
        <f t="shared" si="239"/>
        <v>1</v>
      </c>
      <c r="DQ575" s="226">
        <f t="shared" si="239"/>
        <v>-72</v>
      </c>
      <c r="DR575" s="226">
        <f t="shared" si="239"/>
        <v>-94</v>
      </c>
      <c r="DS575" s="226">
        <f t="shared" si="234"/>
        <v>-98</v>
      </c>
      <c r="DT575" s="227">
        <f t="shared" si="234"/>
        <v>0</v>
      </c>
      <c r="DU575" s="227">
        <f t="shared" si="234"/>
        <v>-11.146544551545333</v>
      </c>
      <c r="DV575" s="227">
        <f t="shared" si="234"/>
        <v>15.955089486436236</v>
      </c>
      <c r="DW575" s="227">
        <f t="shared" si="234"/>
        <v>14.519860002595237</v>
      </c>
      <c r="DX575" s="377">
        <f t="shared" si="238"/>
        <v>0.44032921810699588</v>
      </c>
      <c r="DY575" s="377">
        <f t="shared" si="238"/>
        <v>0.41468531468531467</v>
      </c>
      <c r="DZ575" s="377">
        <f t="shared" si="238"/>
        <v>0.45820433436532509</v>
      </c>
      <c r="EA575" s="377">
        <f t="shared" si="238"/>
        <v>0.43735362997658078</v>
      </c>
      <c r="EB575" s="378">
        <f t="shared" si="238"/>
        <v>0.48240165631469978</v>
      </c>
      <c r="EC575" s="378">
        <f t="shared" si="238"/>
        <v>0.484789644012945</v>
      </c>
      <c r="ED575" s="378">
        <f t="shared" si="238"/>
        <v>0.46407185628742514</v>
      </c>
      <c r="EE575" s="378">
        <f t="shared" si="238"/>
        <v>0.49724061810154524</v>
      </c>
      <c r="EG575" s="226">
        <v>0</v>
      </c>
      <c r="EH575" s="226">
        <v>0</v>
      </c>
      <c r="EI575" s="226">
        <v>0</v>
      </c>
      <c r="EJ575" s="226">
        <v>0</v>
      </c>
      <c r="EK575" s="226">
        <v>0</v>
      </c>
      <c r="EL575" s="226">
        <v>0</v>
      </c>
      <c r="EM575" s="226">
        <v>0</v>
      </c>
      <c r="EN575" s="379">
        <f t="shared" si="222"/>
        <v>0</v>
      </c>
      <c r="EO575" s="226">
        <f t="shared" si="223"/>
        <v>0</v>
      </c>
      <c r="EP575" s="379">
        <f t="shared" si="224"/>
        <v>0</v>
      </c>
      <c r="EQ575" s="226">
        <f t="shared" si="225"/>
        <v>0</v>
      </c>
      <c r="ER575" s="226">
        <f t="shared" si="226"/>
        <v>0</v>
      </c>
      <c r="ES575" s="292"/>
      <c r="ET575" s="227">
        <v>1459</v>
      </c>
      <c r="EU575" s="227">
        <v>709</v>
      </c>
      <c r="EV575" s="227">
        <v>749</v>
      </c>
      <c r="EW575" s="227">
        <v>247</v>
      </c>
      <c r="EX575" s="227">
        <v>242</v>
      </c>
      <c r="EY575" s="227">
        <v>7429</v>
      </c>
      <c r="EZ575" s="227">
        <v>6860</v>
      </c>
      <c r="FA575" s="380">
        <f t="shared" si="228"/>
        <v>0.48594928032899248</v>
      </c>
      <c r="FB575" s="228">
        <f t="shared" si="229"/>
        <v>32.977303070761018</v>
      </c>
      <c r="FC575" s="380">
        <f t="shared" si="230"/>
        <v>0.16586703221384511</v>
      </c>
      <c r="FD575" s="227">
        <f t="shared" si="231"/>
        <v>32575.043747476106</v>
      </c>
      <c r="FE575" s="227">
        <f t="shared" si="232"/>
        <v>3000.4859086491742</v>
      </c>
      <c r="FF575" s="227">
        <v>749</v>
      </c>
      <c r="FG575" s="228">
        <f t="shared" si="227"/>
        <v>35.514018691588781</v>
      </c>
      <c r="FH575" s="227">
        <v>266</v>
      </c>
      <c r="FI575" s="227">
        <v>749</v>
      </c>
      <c r="FJ575" s="227">
        <v>0</v>
      </c>
      <c r="FK575" s="227">
        <f t="shared" si="218"/>
        <v>483</v>
      </c>
      <c r="FL575" s="227">
        <v>37</v>
      </c>
      <c r="FM575" s="227">
        <f t="shared" si="219"/>
        <v>446</v>
      </c>
      <c r="FZ575" s="229"/>
      <c r="GA575" s="229"/>
      <c r="GB575" s="229"/>
      <c r="GC575" s="229"/>
      <c r="GD575" s="229"/>
    </row>
    <row r="576" spans="1:186" s="368" customFormat="1">
      <c r="A576" s="287" t="s">
        <v>1386</v>
      </c>
      <c r="B576" s="369" t="s">
        <v>1387</v>
      </c>
      <c r="C576" s="287" t="s">
        <v>1388</v>
      </c>
      <c r="D576" s="287" t="s">
        <v>3126</v>
      </c>
      <c r="E576" s="369" t="s">
        <v>1389</v>
      </c>
      <c r="F576" s="287">
        <v>573</v>
      </c>
      <c r="G576" s="392" t="s">
        <v>1427</v>
      </c>
      <c r="H576" s="392" t="s">
        <v>1428</v>
      </c>
      <c r="I576" s="393" t="s">
        <v>1392</v>
      </c>
      <c r="J576" s="392" t="s">
        <v>1393</v>
      </c>
      <c r="K576" s="393" t="s">
        <v>788</v>
      </c>
      <c r="L576" s="392" t="s">
        <v>1394</v>
      </c>
      <c r="M576" s="392" t="s">
        <v>3124</v>
      </c>
      <c r="N576" s="372">
        <v>1</v>
      </c>
      <c r="O576" s="373">
        <v>1542</v>
      </c>
      <c r="P576" s="373">
        <v>2269</v>
      </c>
      <c r="Q576" s="373">
        <v>2503</v>
      </c>
      <c r="R576" s="373">
        <v>2664</v>
      </c>
      <c r="S576" s="374">
        <v>2674</v>
      </c>
      <c r="T576" s="374">
        <v>2845</v>
      </c>
      <c r="U576" s="374">
        <v>3082</v>
      </c>
      <c r="V576" s="374">
        <v>3342</v>
      </c>
      <c r="W576" s="373">
        <v>905</v>
      </c>
      <c r="X576" s="373">
        <v>1262</v>
      </c>
      <c r="Y576" s="373">
        <v>1551</v>
      </c>
      <c r="Z576" s="373">
        <v>1598</v>
      </c>
      <c r="AA576" s="374">
        <v>1083</v>
      </c>
      <c r="AB576" s="374">
        <v>1193</v>
      </c>
      <c r="AC576" s="374">
        <v>1252</v>
      </c>
      <c r="AD576" s="374">
        <v>1172</v>
      </c>
      <c r="AE576" s="373">
        <v>16</v>
      </c>
      <c r="AF576" s="373">
        <v>16</v>
      </c>
      <c r="AG576" s="373">
        <v>16</v>
      </c>
      <c r="AH576" s="373">
        <v>16</v>
      </c>
      <c r="AI576" s="374">
        <v>29</v>
      </c>
      <c r="AJ576" s="374">
        <v>28</v>
      </c>
      <c r="AK576" s="374">
        <v>29</v>
      </c>
      <c r="AL576" s="374">
        <v>31</v>
      </c>
      <c r="AM576" s="226">
        <v>637</v>
      </c>
      <c r="AN576" s="226">
        <v>1007</v>
      </c>
      <c r="AO576" s="226">
        <v>952</v>
      </c>
      <c r="AP576" s="226">
        <v>1066</v>
      </c>
      <c r="AQ576" s="227">
        <v>1591</v>
      </c>
      <c r="AR576" s="227">
        <v>1651</v>
      </c>
      <c r="AS576" s="227">
        <v>1830</v>
      </c>
      <c r="AT576" s="227">
        <v>2169</v>
      </c>
      <c r="AU576" s="226">
        <v>149</v>
      </c>
      <c r="AV576" s="411">
        <v>263</v>
      </c>
      <c r="AW576" s="411">
        <v>286</v>
      </c>
      <c r="AX576" s="411">
        <v>320</v>
      </c>
      <c r="AY576" s="231">
        <v>390</v>
      </c>
      <c r="AZ576" s="231">
        <v>438</v>
      </c>
      <c r="BA576" s="231">
        <v>487</v>
      </c>
      <c r="BB576" s="231">
        <v>544</v>
      </c>
      <c r="BC576" s="226">
        <f t="shared" si="220"/>
        <v>488</v>
      </c>
      <c r="BD576" s="226">
        <f t="shared" si="220"/>
        <v>689</v>
      </c>
      <c r="BE576" s="226">
        <f t="shared" si="220"/>
        <v>580</v>
      </c>
      <c r="BF576" s="226">
        <f t="shared" si="217"/>
        <v>660</v>
      </c>
      <c r="BG576" s="218">
        <f t="shared" si="217"/>
        <v>1138</v>
      </c>
      <c r="BH576" s="218">
        <f t="shared" ref="BH576:BJ639" si="240">AR576-AZ576-BP576</f>
        <v>1114</v>
      </c>
      <c r="BI576" s="218">
        <f t="shared" si="240"/>
        <v>1247</v>
      </c>
      <c r="BJ576" s="218">
        <f t="shared" si="240"/>
        <v>1588</v>
      </c>
      <c r="BK576" s="226">
        <f t="shared" si="237"/>
        <v>0</v>
      </c>
      <c r="BL576" s="226">
        <f t="shared" si="237"/>
        <v>55</v>
      </c>
      <c r="BM576" s="226">
        <f t="shared" si="237"/>
        <v>86</v>
      </c>
      <c r="BN576" s="226">
        <f t="shared" si="237"/>
        <v>86</v>
      </c>
      <c r="BO576" s="227">
        <f t="shared" si="237"/>
        <v>63</v>
      </c>
      <c r="BP576" s="227">
        <f t="shared" si="237"/>
        <v>99</v>
      </c>
      <c r="BQ576" s="227">
        <f t="shared" si="237"/>
        <v>96</v>
      </c>
      <c r="BR576" s="227">
        <f t="shared" si="236"/>
        <v>37</v>
      </c>
      <c r="BS576" s="226">
        <v>0</v>
      </c>
      <c r="BT576" s="226">
        <v>55</v>
      </c>
      <c r="BU576" s="226">
        <v>86</v>
      </c>
      <c r="BV576" s="226">
        <v>86</v>
      </c>
      <c r="BW576" s="227">
        <v>63</v>
      </c>
      <c r="BX576" s="227">
        <v>99</v>
      </c>
      <c r="BY576" s="227">
        <v>96</v>
      </c>
      <c r="BZ576" s="227">
        <v>37</v>
      </c>
      <c r="CA576" s="226">
        <v>0</v>
      </c>
      <c r="CB576" s="226">
        <f>IFERROR(VLOOKUP($G576,[12]ITEM!$B$2:$AC$939,26,0),0)</f>
        <v>0</v>
      </c>
      <c r="CC576" s="226">
        <f>IFERROR(VLOOKUP($G576,[12]ITEM!$B$2:$AC$939,27,0),0)</f>
        <v>0</v>
      </c>
      <c r="CD576" s="226">
        <f>IFERROR(VLOOKUP($G576,[12]ITEM!$B$2:$AC$939,28,0),0)</f>
        <v>0</v>
      </c>
      <c r="CE576" s="227">
        <v>0</v>
      </c>
      <c r="CF576" s="227">
        <v>0</v>
      </c>
      <c r="CG576" s="227">
        <v>0</v>
      </c>
      <c r="CH576" s="227">
        <v>0</v>
      </c>
      <c r="CI576" s="375"/>
      <c r="CJ576" s="226">
        <f t="shared" si="235"/>
        <v>487</v>
      </c>
      <c r="CK576" s="226">
        <f t="shared" si="235"/>
        <v>770</v>
      </c>
      <c r="CL576" s="226">
        <f t="shared" si="235"/>
        <v>750</v>
      </c>
      <c r="CM576" s="226">
        <f t="shared" si="235"/>
        <v>829</v>
      </c>
      <c r="CN576" s="227">
        <f t="shared" si="235"/>
        <v>1138</v>
      </c>
      <c r="CO576" s="227">
        <f t="shared" si="235"/>
        <v>1187.7576176455414</v>
      </c>
      <c r="CP576" s="227">
        <f t="shared" si="235"/>
        <v>1307.5487804610591</v>
      </c>
      <c r="CQ576" s="227">
        <f t="shared" si="235"/>
        <v>1525.7919308874884</v>
      </c>
      <c r="CR576" s="226">
        <v>390</v>
      </c>
      <c r="CS576" s="226">
        <v>616</v>
      </c>
      <c r="CT576" s="226">
        <v>583</v>
      </c>
      <c r="CU576" s="226">
        <v>653</v>
      </c>
      <c r="CV576" s="227">
        <f t="shared" si="221"/>
        <v>971</v>
      </c>
      <c r="CW576" s="227">
        <f>CV576*(1+('[13]GROWTH (YoY)'!AR576/100))</f>
        <v>1007.7576176455415</v>
      </c>
      <c r="CX576" s="227">
        <f>CW576*(1+('[13]GROWTH (YoY)'!AS576/100))</f>
        <v>1116.5487804610591</v>
      </c>
      <c r="CY576" s="227">
        <f>CX576*(1+('[13]GROWTH (YoY)'!AT576/100))</f>
        <v>1323.7919308874884</v>
      </c>
      <c r="CZ576" s="226">
        <v>25</v>
      </c>
      <c r="DA576" s="226">
        <v>42</v>
      </c>
      <c r="DB576" s="226">
        <v>44</v>
      </c>
      <c r="DC576" s="226">
        <v>45</v>
      </c>
      <c r="DD576" s="227">
        <v>54</v>
      </c>
      <c r="DE576" s="227">
        <v>56</v>
      </c>
      <c r="DF576" s="227">
        <v>56</v>
      </c>
      <c r="DG576" s="227">
        <v>59</v>
      </c>
      <c r="DH576" s="226">
        <v>72</v>
      </c>
      <c r="DI576" s="226">
        <v>112</v>
      </c>
      <c r="DJ576" s="226">
        <v>123</v>
      </c>
      <c r="DK576" s="226">
        <v>131</v>
      </c>
      <c r="DL576" s="227">
        <v>113</v>
      </c>
      <c r="DM576" s="227">
        <v>124</v>
      </c>
      <c r="DN576" s="227">
        <v>135</v>
      </c>
      <c r="DO576" s="227">
        <v>143</v>
      </c>
      <c r="DP576" s="376">
        <f t="shared" si="239"/>
        <v>1</v>
      </c>
      <c r="DQ576" s="226">
        <f t="shared" si="239"/>
        <v>-81</v>
      </c>
      <c r="DR576" s="226">
        <f t="shared" si="239"/>
        <v>-170</v>
      </c>
      <c r="DS576" s="226">
        <f t="shared" si="234"/>
        <v>-169</v>
      </c>
      <c r="DT576" s="227">
        <f t="shared" si="234"/>
        <v>0</v>
      </c>
      <c r="DU576" s="227">
        <f t="shared" si="234"/>
        <v>-73.757617645541359</v>
      </c>
      <c r="DV576" s="227">
        <f t="shared" si="234"/>
        <v>-60.548780461059096</v>
      </c>
      <c r="DW576" s="227">
        <f t="shared" si="234"/>
        <v>62.208069112511566</v>
      </c>
      <c r="DX576" s="377">
        <f t="shared" si="238"/>
        <v>0.58690012970168615</v>
      </c>
      <c r="DY576" s="377">
        <f t="shared" si="238"/>
        <v>0.55619215513442044</v>
      </c>
      <c r="DZ576" s="377">
        <f t="shared" si="238"/>
        <v>0.61965641230523372</v>
      </c>
      <c r="EA576" s="377">
        <f t="shared" si="238"/>
        <v>0.5998498498498499</v>
      </c>
      <c r="EB576" s="378">
        <f t="shared" si="238"/>
        <v>0.40501121914734478</v>
      </c>
      <c r="EC576" s="378">
        <f t="shared" si="238"/>
        <v>0.41933216168717047</v>
      </c>
      <c r="ED576" s="378">
        <f t="shared" si="238"/>
        <v>0.40622972096041532</v>
      </c>
      <c r="EE576" s="378">
        <f t="shared" si="238"/>
        <v>0.35068821065230399</v>
      </c>
      <c r="EG576" s="226">
        <v>0</v>
      </c>
      <c r="EH576" s="226">
        <v>0</v>
      </c>
      <c r="EI576" s="226">
        <v>0</v>
      </c>
      <c r="EJ576" s="226">
        <v>0</v>
      </c>
      <c r="EK576" s="226">
        <v>0</v>
      </c>
      <c r="EL576" s="226">
        <v>0</v>
      </c>
      <c r="EM576" s="226">
        <v>0</v>
      </c>
      <c r="EN576" s="379">
        <f t="shared" si="222"/>
        <v>0</v>
      </c>
      <c r="EO576" s="226">
        <f t="shared" si="223"/>
        <v>0</v>
      </c>
      <c r="EP576" s="379">
        <f t="shared" si="224"/>
        <v>0</v>
      </c>
      <c r="EQ576" s="226">
        <f t="shared" si="225"/>
        <v>0</v>
      </c>
      <c r="ER576" s="226">
        <f t="shared" si="226"/>
        <v>0</v>
      </c>
      <c r="ES576" s="292"/>
      <c r="ET576" s="227">
        <v>2691</v>
      </c>
      <c r="EU576" s="227">
        <v>1098</v>
      </c>
      <c r="EV576" s="227">
        <v>1593</v>
      </c>
      <c r="EW576" s="227">
        <v>220</v>
      </c>
      <c r="EX576" s="227">
        <v>165</v>
      </c>
      <c r="EY576" s="227">
        <v>4607</v>
      </c>
      <c r="EZ576" s="227">
        <v>4487</v>
      </c>
      <c r="FA576" s="380">
        <f t="shared" si="228"/>
        <v>0.40802675585284282</v>
      </c>
      <c r="FB576" s="228">
        <f t="shared" si="229"/>
        <v>13.810420590081607</v>
      </c>
      <c r="FC576" s="380">
        <f t="shared" si="230"/>
        <v>6.1315496098104792E-2</v>
      </c>
      <c r="FD576" s="227">
        <f t="shared" si="231"/>
        <v>35815.064032993272</v>
      </c>
      <c r="FE576" s="227">
        <f t="shared" si="232"/>
        <v>4085.8777208231186</v>
      </c>
      <c r="FF576" s="227">
        <v>1593</v>
      </c>
      <c r="FG576" s="228">
        <f t="shared" si="227"/>
        <v>26.114249843063401</v>
      </c>
      <c r="FH576" s="227">
        <v>416</v>
      </c>
      <c r="FI576" s="227">
        <v>1593</v>
      </c>
      <c r="FJ576" s="227">
        <v>0</v>
      </c>
      <c r="FK576" s="227">
        <f t="shared" si="218"/>
        <v>1177</v>
      </c>
      <c r="FL576" s="227">
        <v>69</v>
      </c>
      <c r="FM576" s="227">
        <f t="shared" si="219"/>
        <v>1108</v>
      </c>
      <c r="FZ576" s="229"/>
      <c r="GA576" s="229"/>
      <c r="GB576" s="229"/>
      <c r="GC576" s="229"/>
      <c r="GD576" s="229"/>
    </row>
    <row r="577" spans="1:186" s="368" customFormat="1">
      <c r="A577" s="287" t="s">
        <v>1386</v>
      </c>
      <c r="B577" s="369" t="s">
        <v>1387</v>
      </c>
      <c r="C577" s="287" t="s">
        <v>1388</v>
      </c>
      <c r="D577" s="287" t="s">
        <v>3126</v>
      </c>
      <c r="E577" s="369" t="s">
        <v>1389</v>
      </c>
      <c r="F577" s="287">
        <v>574</v>
      </c>
      <c r="G577" s="392" t="s">
        <v>1429</v>
      </c>
      <c r="H577" s="392" t="s">
        <v>1430</v>
      </c>
      <c r="I577" s="393" t="s">
        <v>1392</v>
      </c>
      <c r="J577" s="392" t="s">
        <v>1393</v>
      </c>
      <c r="K577" s="393" t="s">
        <v>788</v>
      </c>
      <c r="L577" s="392" t="s">
        <v>1394</v>
      </c>
      <c r="M577" s="392" t="s">
        <v>3124</v>
      </c>
      <c r="N577" s="372">
        <v>1</v>
      </c>
      <c r="O577" s="373">
        <v>2619</v>
      </c>
      <c r="P577" s="373">
        <v>3852</v>
      </c>
      <c r="Q577" s="373">
        <v>3981</v>
      </c>
      <c r="R577" s="373">
        <v>4513</v>
      </c>
      <c r="S577" s="374">
        <v>2956</v>
      </c>
      <c r="T577" s="374">
        <v>3140</v>
      </c>
      <c r="U577" s="374">
        <v>3407</v>
      </c>
      <c r="V577" s="374">
        <v>3694</v>
      </c>
      <c r="W577" s="373">
        <v>917</v>
      </c>
      <c r="X577" s="373">
        <v>1264</v>
      </c>
      <c r="Y577" s="373">
        <v>1108</v>
      </c>
      <c r="Z577" s="373">
        <v>1235</v>
      </c>
      <c r="AA577" s="374">
        <v>1398</v>
      </c>
      <c r="AB577" s="374">
        <v>1433</v>
      </c>
      <c r="AC577" s="374">
        <v>1516</v>
      </c>
      <c r="AD577" s="374">
        <v>1565</v>
      </c>
      <c r="AE577" s="373">
        <v>42</v>
      </c>
      <c r="AF577" s="373">
        <v>49</v>
      </c>
      <c r="AG577" s="373">
        <v>48</v>
      </c>
      <c r="AH577" s="373">
        <v>52</v>
      </c>
      <c r="AI577" s="374">
        <v>28</v>
      </c>
      <c r="AJ577" s="374">
        <v>30</v>
      </c>
      <c r="AK577" s="374">
        <v>30</v>
      </c>
      <c r="AL577" s="374">
        <v>30</v>
      </c>
      <c r="AM577" s="226">
        <v>1701</v>
      </c>
      <c r="AN577" s="226">
        <v>2589</v>
      </c>
      <c r="AO577" s="226">
        <v>2873</v>
      </c>
      <c r="AP577" s="226">
        <v>3278</v>
      </c>
      <c r="AQ577" s="227">
        <v>1558</v>
      </c>
      <c r="AR577" s="227">
        <v>1707</v>
      </c>
      <c r="AS577" s="227">
        <v>1891</v>
      </c>
      <c r="AT577" s="227">
        <v>2129</v>
      </c>
      <c r="AU577" s="226">
        <v>107</v>
      </c>
      <c r="AV577" s="411">
        <v>187</v>
      </c>
      <c r="AW577" s="411">
        <v>205</v>
      </c>
      <c r="AX577" s="411">
        <v>228</v>
      </c>
      <c r="AY577" s="231">
        <v>105</v>
      </c>
      <c r="AZ577" s="231">
        <v>157</v>
      </c>
      <c r="BA577" s="231">
        <v>175</v>
      </c>
      <c r="BB577" s="231">
        <v>196</v>
      </c>
      <c r="BC577" s="226">
        <f t="shared" si="220"/>
        <v>1594</v>
      </c>
      <c r="BD577" s="226">
        <f t="shared" si="220"/>
        <v>2353</v>
      </c>
      <c r="BE577" s="226">
        <f t="shared" si="220"/>
        <v>2606</v>
      </c>
      <c r="BF577" s="226">
        <f t="shared" si="220"/>
        <v>3010</v>
      </c>
      <c r="BG577" s="218">
        <f t="shared" si="220"/>
        <v>1397</v>
      </c>
      <c r="BH577" s="218">
        <f t="shared" si="240"/>
        <v>1479</v>
      </c>
      <c r="BI577" s="218">
        <f t="shared" si="240"/>
        <v>1671</v>
      </c>
      <c r="BJ577" s="218">
        <f t="shared" si="240"/>
        <v>1917</v>
      </c>
      <c r="BK577" s="226">
        <f t="shared" si="237"/>
        <v>0</v>
      </c>
      <c r="BL577" s="226">
        <f t="shared" si="237"/>
        <v>49</v>
      </c>
      <c r="BM577" s="226">
        <f t="shared" si="237"/>
        <v>62</v>
      </c>
      <c r="BN577" s="226">
        <f t="shared" si="237"/>
        <v>40</v>
      </c>
      <c r="BO577" s="227">
        <f t="shared" si="237"/>
        <v>56</v>
      </c>
      <c r="BP577" s="227">
        <f t="shared" si="237"/>
        <v>71</v>
      </c>
      <c r="BQ577" s="227">
        <f t="shared" si="237"/>
        <v>45</v>
      </c>
      <c r="BR577" s="227">
        <f t="shared" si="236"/>
        <v>16</v>
      </c>
      <c r="BS577" s="226">
        <v>0</v>
      </c>
      <c r="BT577" s="226">
        <v>49</v>
      </c>
      <c r="BU577" s="226">
        <v>62</v>
      </c>
      <c r="BV577" s="226">
        <v>40</v>
      </c>
      <c r="BW577" s="227">
        <v>56</v>
      </c>
      <c r="BX577" s="227">
        <v>71</v>
      </c>
      <c r="BY577" s="227">
        <v>45</v>
      </c>
      <c r="BZ577" s="227">
        <v>16</v>
      </c>
      <c r="CA577" s="226">
        <v>0</v>
      </c>
      <c r="CB577" s="226">
        <f>IFERROR(VLOOKUP($G577,[12]ITEM!$B$2:$AC$939,26,0),0)</f>
        <v>0</v>
      </c>
      <c r="CC577" s="226">
        <f>IFERROR(VLOOKUP($G577,[12]ITEM!$B$2:$AC$939,27,0),0)</f>
        <v>0</v>
      </c>
      <c r="CD577" s="226">
        <f>IFERROR(VLOOKUP($G577,[12]ITEM!$B$2:$AC$939,28,0),0)</f>
        <v>0</v>
      </c>
      <c r="CE577" s="227">
        <v>0</v>
      </c>
      <c r="CF577" s="227">
        <v>0</v>
      </c>
      <c r="CG577" s="227">
        <v>0</v>
      </c>
      <c r="CH577" s="227">
        <v>0</v>
      </c>
      <c r="CI577" s="375"/>
      <c r="CJ577" s="226">
        <f t="shared" si="235"/>
        <v>1594</v>
      </c>
      <c r="CK577" s="226">
        <f t="shared" si="235"/>
        <v>2433</v>
      </c>
      <c r="CL577" s="226">
        <f t="shared" si="235"/>
        <v>2696</v>
      </c>
      <c r="CM577" s="226">
        <f t="shared" si="235"/>
        <v>3068</v>
      </c>
      <c r="CN577" s="227">
        <f t="shared" si="235"/>
        <v>1397</v>
      </c>
      <c r="CO577" s="227">
        <f t="shared" si="235"/>
        <v>1524.957583531509</v>
      </c>
      <c r="CP577" s="227">
        <f t="shared" si="235"/>
        <v>1674.8862349805943</v>
      </c>
      <c r="CQ577" s="227">
        <f t="shared" si="235"/>
        <v>1875.4417173704055</v>
      </c>
      <c r="CR577" s="226">
        <v>1544</v>
      </c>
      <c r="CS577" s="226">
        <v>2350</v>
      </c>
      <c r="CT577" s="226">
        <v>2608</v>
      </c>
      <c r="CU577" s="226">
        <v>2976</v>
      </c>
      <c r="CV577" s="227">
        <f t="shared" si="221"/>
        <v>1265</v>
      </c>
      <c r="CW577" s="227">
        <f>CV577*(1+('[13]GROWTH (YoY)'!AR577/100))</f>
        <v>1385.957583531509</v>
      </c>
      <c r="CX577" s="227">
        <f>CW577*(1+('[13]GROWTH (YoY)'!AS577/100))</f>
        <v>1534.8862349805943</v>
      </c>
      <c r="CY577" s="227">
        <f>CX577*(1+('[13]GROWTH (YoY)'!AT577/100))</f>
        <v>1728.4417173704055</v>
      </c>
      <c r="CZ577" s="226">
        <v>36</v>
      </c>
      <c r="DA577" s="226">
        <v>59</v>
      </c>
      <c r="DB577" s="226">
        <v>62</v>
      </c>
      <c r="DC577" s="226">
        <v>64</v>
      </c>
      <c r="DD577" s="227">
        <v>108</v>
      </c>
      <c r="DE577" s="227">
        <v>112</v>
      </c>
      <c r="DF577" s="227">
        <v>111</v>
      </c>
      <c r="DG577" s="227">
        <v>117</v>
      </c>
      <c r="DH577" s="226">
        <v>14</v>
      </c>
      <c r="DI577" s="226">
        <v>24</v>
      </c>
      <c r="DJ577" s="226">
        <v>26</v>
      </c>
      <c r="DK577" s="226">
        <v>28</v>
      </c>
      <c r="DL577" s="227">
        <v>24</v>
      </c>
      <c r="DM577" s="227">
        <v>27</v>
      </c>
      <c r="DN577" s="227">
        <v>29</v>
      </c>
      <c r="DO577" s="227">
        <v>30</v>
      </c>
      <c r="DP577" s="376">
        <f t="shared" si="239"/>
        <v>0</v>
      </c>
      <c r="DQ577" s="226">
        <f t="shared" si="239"/>
        <v>-80</v>
      </c>
      <c r="DR577" s="226">
        <f t="shared" si="239"/>
        <v>-90</v>
      </c>
      <c r="DS577" s="226">
        <f t="shared" si="234"/>
        <v>-58</v>
      </c>
      <c r="DT577" s="227">
        <f t="shared" si="234"/>
        <v>0</v>
      </c>
      <c r="DU577" s="227">
        <f t="shared" si="234"/>
        <v>-45.957583531509044</v>
      </c>
      <c r="DV577" s="227">
        <f t="shared" si="234"/>
        <v>-3.8862349805942813</v>
      </c>
      <c r="DW577" s="227">
        <f t="shared" si="234"/>
        <v>41.558282629594487</v>
      </c>
      <c r="DX577" s="377">
        <f t="shared" si="238"/>
        <v>0.35013363879343262</v>
      </c>
      <c r="DY577" s="377">
        <f t="shared" si="238"/>
        <v>0.32814122533748702</v>
      </c>
      <c r="DZ577" s="377">
        <f t="shared" si="238"/>
        <v>0.27832202964079378</v>
      </c>
      <c r="EA577" s="377">
        <f t="shared" si="238"/>
        <v>0.27365388876578772</v>
      </c>
      <c r="EB577" s="378">
        <f t="shared" si="238"/>
        <v>0.47293640054127201</v>
      </c>
      <c r="EC577" s="378">
        <f t="shared" si="238"/>
        <v>0.45636942675159237</v>
      </c>
      <c r="ED577" s="378">
        <f t="shared" si="238"/>
        <v>0.44496624596419138</v>
      </c>
      <c r="EE577" s="378">
        <f t="shared" si="238"/>
        <v>0.42365998917162967</v>
      </c>
      <c r="EG577" s="226">
        <v>0</v>
      </c>
      <c r="EH577" s="226">
        <v>0</v>
      </c>
      <c r="EI577" s="226">
        <v>0</v>
      </c>
      <c r="EJ577" s="226">
        <v>0</v>
      </c>
      <c r="EK577" s="226">
        <v>0</v>
      </c>
      <c r="EL577" s="226">
        <v>0</v>
      </c>
      <c r="EM577" s="226">
        <v>0</v>
      </c>
      <c r="EN577" s="379">
        <f t="shared" si="222"/>
        <v>0</v>
      </c>
      <c r="EO577" s="226">
        <f t="shared" si="223"/>
        <v>0</v>
      </c>
      <c r="EP577" s="379">
        <f t="shared" si="224"/>
        <v>0</v>
      </c>
      <c r="EQ577" s="226">
        <f t="shared" si="225"/>
        <v>0</v>
      </c>
      <c r="ER577" s="226">
        <f t="shared" si="226"/>
        <v>0</v>
      </c>
      <c r="ES577" s="292"/>
      <c r="ET577" s="227">
        <v>2975</v>
      </c>
      <c r="EU577" s="227">
        <v>1418</v>
      </c>
      <c r="EV577" s="227">
        <v>1557</v>
      </c>
      <c r="EW577" s="227">
        <v>155</v>
      </c>
      <c r="EX577" s="227">
        <v>151</v>
      </c>
      <c r="EY577" s="227">
        <v>3142</v>
      </c>
      <c r="EZ577" s="227">
        <v>3007</v>
      </c>
      <c r="FA577" s="380">
        <f t="shared" si="228"/>
        <v>0.47663865546218487</v>
      </c>
      <c r="FB577" s="228">
        <f t="shared" si="229"/>
        <v>9.9550417469492611</v>
      </c>
      <c r="FC577" s="380">
        <f t="shared" si="230"/>
        <v>5.0756302521008406E-2</v>
      </c>
      <c r="FD577" s="227">
        <f t="shared" si="231"/>
        <v>48058.561425843414</v>
      </c>
      <c r="FE577" s="227">
        <f t="shared" si="232"/>
        <v>4295.5326460481101</v>
      </c>
      <c r="FF577" s="227">
        <v>1557</v>
      </c>
      <c r="FG577" s="228">
        <f t="shared" si="227"/>
        <v>7.2575465639049455</v>
      </c>
      <c r="FH577" s="227">
        <v>113</v>
      </c>
      <c r="FI577" s="227">
        <v>1557</v>
      </c>
      <c r="FJ577" s="227">
        <v>0</v>
      </c>
      <c r="FK577" s="227">
        <f t="shared" si="218"/>
        <v>1444</v>
      </c>
      <c r="FL577" s="227">
        <v>76</v>
      </c>
      <c r="FM577" s="227">
        <f t="shared" si="219"/>
        <v>1368</v>
      </c>
      <c r="FZ577" s="229"/>
      <c r="GA577" s="229"/>
      <c r="GB577" s="229"/>
      <c r="GC577" s="229"/>
      <c r="GD577" s="229"/>
    </row>
    <row r="578" spans="1:186" s="368" customFormat="1">
      <c r="A578" s="287" t="s">
        <v>1386</v>
      </c>
      <c r="B578" s="369" t="s">
        <v>1387</v>
      </c>
      <c r="C578" s="287" t="s">
        <v>1388</v>
      </c>
      <c r="D578" s="287" t="s">
        <v>3126</v>
      </c>
      <c r="E578" s="369" t="s">
        <v>1389</v>
      </c>
      <c r="F578" s="287">
        <v>575</v>
      </c>
      <c r="G578" s="392" t="s">
        <v>1431</v>
      </c>
      <c r="H578" s="392" t="s">
        <v>1432</v>
      </c>
      <c r="I578" s="393" t="s">
        <v>1392</v>
      </c>
      <c r="J578" s="392" t="s">
        <v>1393</v>
      </c>
      <c r="K578" s="393" t="s">
        <v>788</v>
      </c>
      <c r="L578" s="392" t="s">
        <v>1394</v>
      </c>
      <c r="M578" s="392" t="s">
        <v>3124</v>
      </c>
      <c r="N578" s="372">
        <v>1</v>
      </c>
      <c r="O578" s="373">
        <v>2986</v>
      </c>
      <c r="P578" s="373">
        <v>4360</v>
      </c>
      <c r="Q578" s="373">
        <v>4374</v>
      </c>
      <c r="R578" s="373">
        <v>4852</v>
      </c>
      <c r="S578" s="374">
        <v>4777</v>
      </c>
      <c r="T578" s="374">
        <v>5071</v>
      </c>
      <c r="U578" s="374">
        <v>5498</v>
      </c>
      <c r="V578" s="374">
        <v>5961</v>
      </c>
      <c r="W578" s="373">
        <v>1224</v>
      </c>
      <c r="X578" s="373">
        <v>1711</v>
      </c>
      <c r="Y578" s="373">
        <v>1257</v>
      </c>
      <c r="Z578" s="373">
        <v>1412</v>
      </c>
      <c r="AA578" s="374">
        <v>1781</v>
      </c>
      <c r="AB578" s="374">
        <v>1828</v>
      </c>
      <c r="AC578" s="374">
        <v>2091</v>
      </c>
      <c r="AD578" s="374">
        <v>2144</v>
      </c>
      <c r="AE578" s="373">
        <v>43</v>
      </c>
      <c r="AF578" s="373">
        <v>51</v>
      </c>
      <c r="AG578" s="373">
        <v>52</v>
      </c>
      <c r="AH578" s="373">
        <v>57</v>
      </c>
      <c r="AI578" s="374">
        <v>54</v>
      </c>
      <c r="AJ578" s="374">
        <v>55</v>
      </c>
      <c r="AK578" s="374">
        <v>54</v>
      </c>
      <c r="AL578" s="374">
        <v>56</v>
      </c>
      <c r="AM578" s="226">
        <v>1762</v>
      </c>
      <c r="AN578" s="226">
        <v>2649</v>
      </c>
      <c r="AO578" s="226">
        <v>3117</v>
      </c>
      <c r="AP578" s="226">
        <v>3440</v>
      </c>
      <c r="AQ578" s="227">
        <v>2995</v>
      </c>
      <c r="AR578" s="227">
        <v>3243</v>
      </c>
      <c r="AS578" s="227">
        <v>3408</v>
      </c>
      <c r="AT578" s="227">
        <v>3817</v>
      </c>
      <c r="AU578" s="226">
        <v>546</v>
      </c>
      <c r="AV578" s="411">
        <v>956</v>
      </c>
      <c r="AW578" s="411">
        <v>1044</v>
      </c>
      <c r="AX578" s="411">
        <v>1164</v>
      </c>
      <c r="AY578" s="231">
        <v>1015</v>
      </c>
      <c r="AZ578" s="231">
        <v>1108</v>
      </c>
      <c r="BA578" s="231">
        <v>1226</v>
      </c>
      <c r="BB578" s="231">
        <v>1358</v>
      </c>
      <c r="BC578" s="226">
        <f t="shared" si="220"/>
        <v>1216</v>
      </c>
      <c r="BD578" s="226">
        <f t="shared" si="220"/>
        <v>1621</v>
      </c>
      <c r="BE578" s="226">
        <f t="shared" si="220"/>
        <v>1964</v>
      </c>
      <c r="BF578" s="226">
        <f t="shared" si="220"/>
        <v>2174</v>
      </c>
      <c r="BG578" s="218">
        <f t="shared" si="220"/>
        <v>1895</v>
      </c>
      <c r="BH578" s="218">
        <f t="shared" si="240"/>
        <v>2010</v>
      </c>
      <c r="BI578" s="218">
        <f t="shared" si="240"/>
        <v>2067</v>
      </c>
      <c r="BJ578" s="218">
        <f t="shared" si="240"/>
        <v>2401</v>
      </c>
      <c r="BK578" s="226">
        <f t="shared" si="237"/>
        <v>0</v>
      </c>
      <c r="BL578" s="226">
        <f t="shared" si="237"/>
        <v>72</v>
      </c>
      <c r="BM578" s="226">
        <f t="shared" si="237"/>
        <v>109</v>
      </c>
      <c r="BN578" s="226">
        <f t="shared" si="237"/>
        <v>102</v>
      </c>
      <c r="BO578" s="227">
        <f t="shared" si="237"/>
        <v>85</v>
      </c>
      <c r="BP578" s="227">
        <f t="shared" si="237"/>
        <v>125</v>
      </c>
      <c r="BQ578" s="227">
        <f t="shared" si="237"/>
        <v>115</v>
      </c>
      <c r="BR578" s="227">
        <f t="shared" si="236"/>
        <v>58</v>
      </c>
      <c r="BS578" s="226">
        <v>0</v>
      </c>
      <c r="BT578" s="226">
        <v>72</v>
      </c>
      <c r="BU578" s="226">
        <v>109</v>
      </c>
      <c r="BV578" s="226">
        <v>102</v>
      </c>
      <c r="BW578" s="227">
        <v>85</v>
      </c>
      <c r="BX578" s="227">
        <v>125</v>
      </c>
      <c r="BY578" s="227">
        <v>115</v>
      </c>
      <c r="BZ578" s="227">
        <v>58</v>
      </c>
      <c r="CA578" s="226">
        <v>0</v>
      </c>
      <c r="CB578" s="226">
        <f>IFERROR(VLOOKUP($G578,[12]ITEM!$B$2:$AC$939,26,0),0)</f>
        <v>0</v>
      </c>
      <c r="CC578" s="226">
        <f>IFERROR(VLOOKUP($G578,[12]ITEM!$B$2:$AC$939,27,0),0)</f>
        <v>0</v>
      </c>
      <c r="CD578" s="226">
        <f>IFERROR(VLOOKUP($G578,[12]ITEM!$B$2:$AC$939,28,0),0)</f>
        <v>0</v>
      </c>
      <c r="CE578" s="227">
        <v>0</v>
      </c>
      <c r="CF578" s="227">
        <v>0</v>
      </c>
      <c r="CG578" s="227">
        <v>0</v>
      </c>
      <c r="CH578" s="227">
        <v>0</v>
      </c>
      <c r="CI578" s="375"/>
      <c r="CJ578" s="226">
        <f t="shared" si="235"/>
        <v>1217</v>
      </c>
      <c r="CK578" s="226">
        <f t="shared" si="235"/>
        <v>1856</v>
      </c>
      <c r="CL578" s="226">
        <f t="shared" si="235"/>
        <v>2147</v>
      </c>
      <c r="CM578" s="226">
        <f t="shared" si="235"/>
        <v>2344</v>
      </c>
      <c r="CN578" s="227">
        <f t="shared" si="235"/>
        <v>1895</v>
      </c>
      <c r="CO578" s="227">
        <f t="shared" si="235"/>
        <v>2031.4051538261174</v>
      </c>
      <c r="CP578" s="227">
        <f t="shared" si="235"/>
        <v>2104.6606153985222</v>
      </c>
      <c r="CQ578" s="227">
        <f t="shared" si="235"/>
        <v>2316.989295635417</v>
      </c>
      <c r="CR578" s="226">
        <v>1008</v>
      </c>
      <c r="CS578" s="226">
        <v>1515</v>
      </c>
      <c r="CT578" s="226">
        <v>1782</v>
      </c>
      <c r="CU578" s="226">
        <v>1967</v>
      </c>
      <c r="CV578" s="227">
        <f t="shared" si="221"/>
        <v>1275</v>
      </c>
      <c r="CW578" s="227">
        <f>CV578*(1+('[13]GROWTH (YoY)'!AR578/100))</f>
        <v>1380.4051538261174</v>
      </c>
      <c r="CX578" s="227">
        <f>CW578*(1+('[13]GROWTH (YoY)'!AS578/100))</f>
        <v>1450.6606153985219</v>
      </c>
      <c r="CY578" s="227">
        <f>CX578*(1+('[13]GROWTH (YoY)'!AT578/100))</f>
        <v>1624.989295635417</v>
      </c>
      <c r="CZ578" s="226">
        <v>152</v>
      </c>
      <c r="DA578" s="226">
        <v>248</v>
      </c>
      <c r="DB578" s="226">
        <v>264</v>
      </c>
      <c r="DC578" s="226">
        <v>269</v>
      </c>
      <c r="DD578" s="227">
        <v>527</v>
      </c>
      <c r="DE578" s="227">
        <v>549</v>
      </c>
      <c r="DF578" s="227">
        <v>543</v>
      </c>
      <c r="DG578" s="227">
        <v>574</v>
      </c>
      <c r="DH578" s="226">
        <v>57</v>
      </c>
      <c r="DI578" s="226">
        <v>93</v>
      </c>
      <c r="DJ578" s="226">
        <v>101</v>
      </c>
      <c r="DK578" s="226">
        <v>108</v>
      </c>
      <c r="DL578" s="227">
        <v>93</v>
      </c>
      <c r="DM578" s="227">
        <v>102</v>
      </c>
      <c r="DN578" s="227">
        <v>111</v>
      </c>
      <c r="DO578" s="227">
        <v>118</v>
      </c>
      <c r="DP578" s="376">
        <f t="shared" si="239"/>
        <v>-1</v>
      </c>
      <c r="DQ578" s="226">
        <f t="shared" si="239"/>
        <v>-235</v>
      </c>
      <c r="DR578" s="226">
        <f t="shared" si="239"/>
        <v>-183</v>
      </c>
      <c r="DS578" s="226">
        <f t="shared" si="234"/>
        <v>-170</v>
      </c>
      <c r="DT578" s="227">
        <f t="shared" si="234"/>
        <v>0</v>
      </c>
      <c r="DU578" s="227">
        <f t="shared" si="234"/>
        <v>-21.405153826117385</v>
      </c>
      <c r="DV578" s="227">
        <f t="shared" si="234"/>
        <v>-37.660615398522168</v>
      </c>
      <c r="DW578" s="227">
        <f t="shared" si="234"/>
        <v>84.010704364583034</v>
      </c>
      <c r="DX578" s="377">
        <f t="shared" si="238"/>
        <v>0.40991292699263226</v>
      </c>
      <c r="DY578" s="377">
        <f t="shared" si="238"/>
        <v>0.39243119266055043</v>
      </c>
      <c r="DZ578" s="377">
        <f t="shared" si="238"/>
        <v>0.28737997256515774</v>
      </c>
      <c r="EA578" s="377">
        <f t="shared" si="238"/>
        <v>0.29101401483924155</v>
      </c>
      <c r="EB578" s="378">
        <f t="shared" si="238"/>
        <v>0.37282813481264393</v>
      </c>
      <c r="EC578" s="378">
        <f t="shared" si="238"/>
        <v>0.36048116742259911</v>
      </c>
      <c r="ED578" s="378">
        <f t="shared" si="238"/>
        <v>0.3803201164059658</v>
      </c>
      <c r="EE578" s="378">
        <f t="shared" si="238"/>
        <v>0.35967119610803555</v>
      </c>
      <c r="EG578" s="226">
        <v>0</v>
      </c>
      <c r="EH578" s="226">
        <v>0</v>
      </c>
      <c r="EI578" s="226">
        <v>0</v>
      </c>
      <c r="EJ578" s="226">
        <v>0</v>
      </c>
      <c r="EK578" s="226">
        <v>0</v>
      </c>
      <c r="EL578" s="226">
        <v>0</v>
      </c>
      <c r="EM578" s="226">
        <v>0</v>
      </c>
      <c r="EN578" s="379">
        <f t="shared" si="222"/>
        <v>0</v>
      </c>
      <c r="EO578" s="226">
        <f t="shared" si="223"/>
        <v>0</v>
      </c>
      <c r="EP578" s="379">
        <f t="shared" si="224"/>
        <v>0</v>
      </c>
      <c r="EQ578" s="226">
        <f t="shared" si="225"/>
        <v>0</v>
      </c>
      <c r="ER578" s="226">
        <f t="shared" si="226"/>
        <v>0</v>
      </c>
      <c r="ES578" s="292"/>
      <c r="ET578" s="227">
        <v>4807</v>
      </c>
      <c r="EU578" s="227">
        <v>1807</v>
      </c>
      <c r="EV578" s="227">
        <v>3000</v>
      </c>
      <c r="EW578" s="227">
        <v>791</v>
      </c>
      <c r="EX578" s="227">
        <v>915</v>
      </c>
      <c r="EY578" s="227">
        <v>23085</v>
      </c>
      <c r="EZ578" s="227">
        <v>21744</v>
      </c>
      <c r="FA578" s="380">
        <f t="shared" si="228"/>
        <v>0.3759101310588725</v>
      </c>
      <c r="FB578" s="228">
        <f t="shared" si="229"/>
        <v>26.366666666666667</v>
      </c>
      <c r="FC578" s="380">
        <f t="shared" si="230"/>
        <v>0.19034741002704389</v>
      </c>
      <c r="FD578" s="227">
        <f t="shared" si="231"/>
        <v>39636.127355425604</v>
      </c>
      <c r="FE578" s="227">
        <f t="shared" si="232"/>
        <v>3031.4876134412557</v>
      </c>
      <c r="FF578" s="227">
        <v>3000</v>
      </c>
      <c r="FG578" s="228">
        <f t="shared" si="227"/>
        <v>36.1</v>
      </c>
      <c r="FH578" s="227">
        <v>1083</v>
      </c>
      <c r="FI578" s="227">
        <v>3000</v>
      </c>
      <c r="FJ578" s="227">
        <v>0</v>
      </c>
      <c r="FK578" s="227">
        <f t="shared" si="218"/>
        <v>1917</v>
      </c>
      <c r="FL578" s="227">
        <v>123</v>
      </c>
      <c r="FM578" s="227">
        <f t="shared" si="219"/>
        <v>1794</v>
      </c>
      <c r="FZ578" s="229"/>
      <c r="GA578" s="229"/>
      <c r="GB578" s="229"/>
      <c r="GC578" s="229"/>
      <c r="GD578" s="229"/>
    </row>
    <row r="579" spans="1:186" s="368" customFormat="1">
      <c r="A579" s="287" t="s">
        <v>1386</v>
      </c>
      <c r="B579" s="369" t="s">
        <v>1387</v>
      </c>
      <c r="C579" s="287" t="s">
        <v>1388</v>
      </c>
      <c r="D579" s="287" t="s">
        <v>3126</v>
      </c>
      <c r="E579" s="369" t="s">
        <v>1389</v>
      </c>
      <c r="F579" s="287">
        <v>576</v>
      </c>
      <c r="G579" s="392" t="s">
        <v>1433</v>
      </c>
      <c r="H579" s="392" t="s">
        <v>1434</v>
      </c>
      <c r="I579" s="393" t="s">
        <v>1435</v>
      </c>
      <c r="J579" s="392" t="s">
        <v>1436</v>
      </c>
      <c r="K579" s="393" t="s">
        <v>788</v>
      </c>
      <c r="L579" s="392" t="s">
        <v>1394</v>
      </c>
      <c r="M579" s="392" t="s">
        <v>3124</v>
      </c>
      <c r="N579" s="372">
        <v>1</v>
      </c>
      <c r="O579" s="373">
        <v>22</v>
      </c>
      <c r="P579" s="373">
        <v>40</v>
      </c>
      <c r="Q579" s="373">
        <v>40</v>
      </c>
      <c r="R579" s="373">
        <v>44</v>
      </c>
      <c r="S579" s="374">
        <v>191</v>
      </c>
      <c r="T579" s="374">
        <v>195</v>
      </c>
      <c r="U579" s="374">
        <v>198</v>
      </c>
      <c r="V579" s="374">
        <v>215</v>
      </c>
      <c r="W579" s="373">
        <v>7</v>
      </c>
      <c r="X579" s="373">
        <v>13</v>
      </c>
      <c r="Y579" s="373">
        <v>13</v>
      </c>
      <c r="Z579" s="373">
        <v>15</v>
      </c>
      <c r="AA579" s="374">
        <v>74</v>
      </c>
      <c r="AB579" s="374">
        <v>75</v>
      </c>
      <c r="AC579" s="374">
        <v>82</v>
      </c>
      <c r="AD579" s="374">
        <v>93</v>
      </c>
      <c r="AE579" s="373">
        <v>0</v>
      </c>
      <c r="AF579" s="373">
        <v>1</v>
      </c>
      <c r="AG579" s="373">
        <v>0</v>
      </c>
      <c r="AH579" s="373">
        <v>0</v>
      </c>
      <c r="AI579" s="374">
        <v>2</v>
      </c>
      <c r="AJ579" s="374">
        <v>2</v>
      </c>
      <c r="AK579" s="374">
        <v>2</v>
      </c>
      <c r="AL579" s="374">
        <v>2</v>
      </c>
      <c r="AM579" s="226">
        <v>15</v>
      </c>
      <c r="AN579" s="226">
        <v>27</v>
      </c>
      <c r="AO579" s="226">
        <v>28</v>
      </c>
      <c r="AP579" s="226">
        <v>30</v>
      </c>
      <c r="AQ579" s="227">
        <v>118</v>
      </c>
      <c r="AR579" s="227">
        <v>121</v>
      </c>
      <c r="AS579" s="227">
        <v>116</v>
      </c>
      <c r="AT579" s="227">
        <v>122</v>
      </c>
      <c r="AU579" s="226">
        <v>7</v>
      </c>
      <c r="AV579" s="411">
        <v>13</v>
      </c>
      <c r="AW579" s="411">
        <v>13</v>
      </c>
      <c r="AX579" s="411">
        <v>14</v>
      </c>
      <c r="AY579" s="231">
        <v>54</v>
      </c>
      <c r="AZ579" s="231">
        <v>54</v>
      </c>
      <c r="BA579" s="231">
        <v>57</v>
      </c>
      <c r="BB579" s="231">
        <v>63</v>
      </c>
      <c r="BC579" s="226">
        <f t="shared" si="220"/>
        <v>8</v>
      </c>
      <c r="BD579" s="226">
        <f t="shared" si="220"/>
        <v>12</v>
      </c>
      <c r="BE579" s="226">
        <f t="shared" si="220"/>
        <v>12</v>
      </c>
      <c r="BF579" s="226">
        <f t="shared" si="220"/>
        <v>13</v>
      </c>
      <c r="BG579" s="218">
        <f t="shared" si="220"/>
        <v>62</v>
      </c>
      <c r="BH579" s="218">
        <f t="shared" si="240"/>
        <v>64</v>
      </c>
      <c r="BI579" s="218">
        <f t="shared" si="240"/>
        <v>56</v>
      </c>
      <c r="BJ579" s="218">
        <f t="shared" si="240"/>
        <v>58</v>
      </c>
      <c r="BK579" s="226">
        <f t="shared" si="237"/>
        <v>0</v>
      </c>
      <c r="BL579" s="226">
        <f t="shared" si="237"/>
        <v>2</v>
      </c>
      <c r="BM579" s="226">
        <f t="shared" si="237"/>
        <v>3</v>
      </c>
      <c r="BN579" s="226">
        <f t="shared" si="237"/>
        <v>3</v>
      </c>
      <c r="BO579" s="227">
        <f t="shared" si="237"/>
        <v>2</v>
      </c>
      <c r="BP579" s="227">
        <f t="shared" si="237"/>
        <v>3</v>
      </c>
      <c r="BQ579" s="227">
        <f t="shared" si="237"/>
        <v>3</v>
      </c>
      <c r="BR579" s="227">
        <f t="shared" si="236"/>
        <v>1</v>
      </c>
      <c r="BS579" s="226">
        <v>0</v>
      </c>
      <c r="BT579" s="226">
        <v>2</v>
      </c>
      <c r="BU579" s="226">
        <v>3</v>
      </c>
      <c r="BV579" s="226">
        <v>3</v>
      </c>
      <c r="BW579" s="227">
        <v>2</v>
      </c>
      <c r="BX579" s="227">
        <v>3</v>
      </c>
      <c r="BY579" s="227">
        <v>3</v>
      </c>
      <c r="BZ579" s="227">
        <v>1</v>
      </c>
      <c r="CA579" s="226">
        <v>0</v>
      </c>
      <c r="CB579" s="226">
        <f>IFERROR(VLOOKUP($G579,[12]ITEM!$B$2:$AC$939,26,0),0)</f>
        <v>0</v>
      </c>
      <c r="CC579" s="226">
        <f>IFERROR(VLOOKUP($G579,[12]ITEM!$B$2:$AC$939,27,0),0)</f>
        <v>0</v>
      </c>
      <c r="CD579" s="226">
        <f>IFERROR(VLOOKUP($G579,[12]ITEM!$B$2:$AC$939,28,0),0)</f>
        <v>0</v>
      </c>
      <c r="CE579" s="227">
        <v>0</v>
      </c>
      <c r="CF579" s="227">
        <v>0</v>
      </c>
      <c r="CG579" s="227">
        <v>0</v>
      </c>
      <c r="CH579" s="227">
        <v>0</v>
      </c>
      <c r="CI579" s="375"/>
      <c r="CJ579" s="226">
        <f t="shared" si="235"/>
        <v>8</v>
      </c>
      <c r="CK579" s="226">
        <f t="shared" si="235"/>
        <v>34</v>
      </c>
      <c r="CL579" s="226">
        <f t="shared" si="235"/>
        <v>26</v>
      </c>
      <c r="CM579" s="226">
        <f t="shared" si="235"/>
        <v>31</v>
      </c>
      <c r="CN579" s="227">
        <f t="shared" si="235"/>
        <v>62</v>
      </c>
      <c r="CO579" s="227">
        <f t="shared" si="235"/>
        <v>55.835026396171841</v>
      </c>
      <c r="CP579" s="227">
        <f t="shared" si="235"/>
        <v>58.497415819043127</v>
      </c>
      <c r="CQ579" s="227">
        <f t="shared" si="235"/>
        <v>61.2848848788297</v>
      </c>
      <c r="CR579" s="226">
        <v>10</v>
      </c>
      <c r="CS579" s="226">
        <v>18</v>
      </c>
      <c r="CT579" s="226">
        <v>18</v>
      </c>
      <c r="CU579" s="226">
        <v>19</v>
      </c>
      <c r="CV579" s="227">
        <f t="shared" si="221"/>
        <v>32</v>
      </c>
      <c r="CW579" s="227">
        <f>CV579*(1+('[13]GROWTH (YoY)'!AR579/100))</f>
        <v>32.835026396171841</v>
      </c>
      <c r="CX579" s="227">
        <f>CW579*(1+('[13]GROWTH (YoY)'!AS579/100))</f>
        <v>31.49741581904313</v>
      </c>
      <c r="CY579" s="227">
        <f>CX579*(1+('[13]GROWTH (YoY)'!AT579/100))</f>
        <v>33.2848848788297</v>
      </c>
      <c r="CZ579" s="226">
        <v>0</v>
      </c>
      <c r="DA579" s="226">
        <v>0</v>
      </c>
      <c r="DB579" s="226">
        <v>0</v>
      </c>
      <c r="DC579" s="226">
        <v>0</v>
      </c>
      <c r="DD579" s="227">
        <v>14</v>
      </c>
      <c r="DE579" s="227">
        <v>15</v>
      </c>
      <c r="DF579" s="227">
        <v>15</v>
      </c>
      <c r="DG579" s="227">
        <v>15</v>
      </c>
      <c r="DH579" s="226">
        <v>-2</v>
      </c>
      <c r="DI579" s="226">
        <v>16</v>
      </c>
      <c r="DJ579" s="226">
        <v>8</v>
      </c>
      <c r="DK579" s="226">
        <v>12</v>
      </c>
      <c r="DL579" s="227">
        <v>16</v>
      </c>
      <c r="DM579" s="227">
        <v>8</v>
      </c>
      <c r="DN579" s="227">
        <v>12</v>
      </c>
      <c r="DO579" s="227">
        <v>13</v>
      </c>
      <c r="DP579" s="376">
        <f t="shared" si="239"/>
        <v>0</v>
      </c>
      <c r="DQ579" s="226">
        <f t="shared" si="239"/>
        <v>-22</v>
      </c>
      <c r="DR579" s="226">
        <f t="shared" si="239"/>
        <v>-14</v>
      </c>
      <c r="DS579" s="226">
        <f t="shared" si="234"/>
        <v>-18</v>
      </c>
      <c r="DT579" s="227">
        <f t="shared" si="234"/>
        <v>0</v>
      </c>
      <c r="DU579" s="227">
        <f t="shared" si="234"/>
        <v>8.1649736038281588</v>
      </c>
      <c r="DV579" s="227">
        <f t="shared" si="234"/>
        <v>-2.4974158190431268</v>
      </c>
      <c r="DW579" s="227">
        <f t="shared" si="234"/>
        <v>-3.2848848788297005</v>
      </c>
      <c r="DX579" s="377">
        <f t="shared" si="238"/>
        <v>0.31818181818181818</v>
      </c>
      <c r="DY579" s="377">
        <f t="shared" si="238"/>
        <v>0.32500000000000001</v>
      </c>
      <c r="DZ579" s="377">
        <f t="shared" si="238"/>
        <v>0.32500000000000001</v>
      </c>
      <c r="EA579" s="377">
        <f t="shared" si="238"/>
        <v>0.34090909090909088</v>
      </c>
      <c r="EB579" s="378">
        <f t="shared" si="238"/>
        <v>0.38743455497382201</v>
      </c>
      <c r="EC579" s="378">
        <f t="shared" si="238"/>
        <v>0.38461538461538464</v>
      </c>
      <c r="ED579" s="378">
        <f t="shared" si="238"/>
        <v>0.41414141414141414</v>
      </c>
      <c r="EE579" s="378">
        <f t="shared" si="238"/>
        <v>0.4325581395348837</v>
      </c>
      <c r="EG579" s="226">
        <v>0</v>
      </c>
      <c r="EH579" s="226">
        <v>0</v>
      </c>
      <c r="EI579" s="226">
        <v>0</v>
      </c>
      <c r="EJ579" s="226">
        <v>0</v>
      </c>
      <c r="EK579" s="226">
        <v>0</v>
      </c>
      <c r="EL579" s="226">
        <v>0</v>
      </c>
      <c r="EM579" s="226">
        <v>0</v>
      </c>
      <c r="EN579" s="379">
        <f t="shared" si="222"/>
        <v>0</v>
      </c>
      <c r="EO579" s="226">
        <f t="shared" si="223"/>
        <v>0</v>
      </c>
      <c r="EP579" s="379">
        <f t="shared" si="224"/>
        <v>0</v>
      </c>
      <c r="EQ579" s="226">
        <f t="shared" si="225"/>
        <v>0</v>
      </c>
      <c r="ER579" s="226">
        <f t="shared" si="226"/>
        <v>0</v>
      </c>
      <c r="ES579" s="292"/>
      <c r="ET579" s="227">
        <v>192</v>
      </c>
      <c r="EU579" s="227">
        <v>75</v>
      </c>
      <c r="EV579" s="227">
        <v>118</v>
      </c>
      <c r="EW579" s="227">
        <v>45</v>
      </c>
      <c r="EX579" s="227">
        <v>60</v>
      </c>
      <c r="EY579" s="227">
        <v>977</v>
      </c>
      <c r="EZ579" s="227">
        <v>931</v>
      </c>
      <c r="FA579" s="380">
        <f t="shared" si="228"/>
        <v>0.390625</v>
      </c>
      <c r="FB579" s="228">
        <f t="shared" si="229"/>
        <v>38.135593220338983</v>
      </c>
      <c r="FC579" s="380">
        <f t="shared" si="230"/>
        <v>0.3125</v>
      </c>
      <c r="FD579" s="227">
        <f t="shared" si="231"/>
        <v>61412.487205731835</v>
      </c>
      <c r="FE579" s="227">
        <f t="shared" si="232"/>
        <v>4027.9269602577874</v>
      </c>
      <c r="FF579" s="227">
        <v>118</v>
      </c>
      <c r="FG579" s="228">
        <f t="shared" si="227"/>
        <v>46.610169491525419</v>
      </c>
      <c r="FH579" s="227">
        <v>55</v>
      </c>
      <c r="FI579" s="227">
        <v>118</v>
      </c>
      <c r="FJ579" s="227">
        <v>0</v>
      </c>
      <c r="FK579" s="227">
        <f t="shared" si="218"/>
        <v>63</v>
      </c>
      <c r="FL579" s="227">
        <v>5</v>
      </c>
      <c r="FM579" s="227">
        <f t="shared" si="219"/>
        <v>58</v>
      </c>
      <c r="FZ579" s="229"/>
      <c r="GA579" s="229"/>
      <c r="GB579" s="229"/>
      <c r="GC579" s="229"/>
      <c r="GD579" s="229"/>
    </row>
    <row r="580" spans="1:186" s="368" customFormat="1">
      <c r="A580" s="287" t="s">
        <v>1386</v>
      </c>
      <c r="B580" s="369" t="s">
        <v>1387</v>
      </c>
      <c r="C580" s="287" t="s">
        <v>1388</v>
      </c>
      <c r="D580" s="287" t="s">
        <v>3126</v>
      </c>
      <c r="E580" s="369" t="s">
        <v>1389</v>
      </c>
      <c r="F580" s="287">
        <v>577</v>
      </c>
      <c r="G580" s="392" t="s">
        <v>1437</v>
      </c>
      <c r="H580" s="392" t="s">
        <v>1438</v>
      </c>
      <c r="I580" s="393" t="s">
        <v>1435</v>
      </c>
      <c r="J580" s="392" t="s">
        <v>1436</v>
      </c>
      <c r="K580" s="393" t="s">
        <v>788</v>
      </c>
      <c r="L580" s="392" t="s">
        <v>1394</v>
      </c>
      <c r="M580" s="392" t="s">
        <v>3124</v>
      </c>
      <c r="N580" s="372">
        <v>1</v>
      </c>
      <c r="O580" s="373">
        <v>45</v>
      </c>
      <c r="P580" s="373">
        <v>83</v>
      </c>
      <c r="Q580" s="373">
        <v>82</v>
      </c>
      <c r="R580" s="373">
        <v>97</v>
      </c>
      <c r="S580" s="374">
        <v>130</v>
      </c>
      <c r="T580" s="374">
        <v>133</v>
      </c>
      <c r="U580" s="374">
        <v>134</v>
      </c>
      <c r="V580" s="374">
        <v>146</v>
      </c>
      <c r="W580" s="373">
        <v>27</v>
      </c>
      <c r="X580" s="373">
        <v>50</v>
      </c>
      <c r="Y580" s="373">
        <v>51</v>
      </c>
      <c r="Z580" s="373">
        <v>61</v>
      </c>
      <c r="AA580" s="374">
        <v>57</v>
      </c>
      <c r="AB580" s="374">
        <v>57</v>
      </c>
      <c r="AC580" s="374">
        <v>63</v>
      </c>
      <c r="AD580" s="374">
        <v>71</v>
      </c>
      <c r="AE580" s="373">
        <v>0</v>
      </c>
      <c r="AF580" s="373">
        <v>0</v>
      </c>
      <c r="AG580" s="373">
        <v>1</v>
      </c>
      <c r="AH580" s="373">
        <v>0</v>
      </c>
      <c r="AI580" s="374">
        <v>1</v>
      </c>
      <c r="AJ580" s="374">
        <v>1</v>
      </c>
      <c r="AK580" s="374">
        <v>1</v>
      </c>
      <c r="AL580" s="374">
        <v>1</v>
      </c>
      <c r="AM580" s="226">
        <v>18</v>
      </c>
      <c r="AN580" s="226">
        <v>33</v>
      </c>
      <c r="AO580" s="226">
        <v>31</v>
      </c>
      <c r="AP580" s="226">
        <v>35</v>
      </c>
      <c r="AQ580" s="227">
        <v>73</v>
      </c>
      <c r="AR580" s="227">
        <v>76</v>
      </c>
      <c r="AS580" s="227">
        <v>71</v>
      </c>
      <c r="AT580" s="227">
        <v>75</v>
      </c>
      <c r="AU580" s="226">
        <v>6</v>
      </c>
      <c r="AV580" s="411">
        <v>12</v>
      </c>
      <c r="AW580" s="411">
        <v>12</v>
      </c>
      <c r="AX580" s="411">
        <v>13</v>
      </c>
      <c r="AY580" s="231">
        <v>26</v>
      </c>
      <c r="AZ580" s="231">
        <v>26</v>
      </c>
      <c r="BA580" s="231">
        <v>28</v>
      </c>
      <c r="BB580" s="231">
        <v>31</v>
      </c>
      <c r="BC580" s="226">
        <f t="shared" si="220"/>
        <v>12</v>
      </c>
      <c r="BD580" s="226">
        <f t="shared" si="220"/>
        <v>17</v>
      </c>
      <c r="BE580" s="226">
        <f t="shared" si="220"/>
        <v>10</v>
      </c>
      <c r="BF580" s="226">
        <f t="shared" si="220"/>
        <v>14</v>
      </c>
      <c r="BG580" s="218">
        <f t="shared" si="220"/>
        <v>42</v>
      </c>
      <c r="BH580" s="218">
        <f t="shared" si="240"/>
        <v>39</v>
      </c>
      <c r="BI580" s="218">
        <f t="shared" si="240"/>
        <v>34</v>
      </c>
      <c r="BJ580" s="218">
        <f t="shared" si="240"/>
        <v>41</v>
      </c>
      <c r="BK580" s="226">
        <f t="shared" si="237"/>
        <v>0</v>
      </c>
      <c r="BL580" s="226">
        <f t="shared" si="237"/>
        <v>4</v>
      </c>
      <c r="BM580" s="226">
        <f t="shared" si="237"/>
        <v>9</v>
      </c>
      <c r="BN580" s="226">
        <f t="shared" si="237"/>
        <v>8</v>
      </c>
      <c r="BO580" s="227">
        <f t="shared" si="237"/>
        <v>5</v>
      </c>
      <c r="BP580" s="227">
        <f t="shared" si="237"/>
        <v>11</v>
      </c>
      <c r="BQ580" s="227">
        <f t="shared" si="237"/>
        <v>9</v>
      </c>
      <c r="BR580" s="227">
        <f t="shared" si="236"/>
        <v>3</v>
      </c>
      <c r="BS580" s="226">
        <v>0</v>
      </c>
      <c r="BT580" s="226">
        <v>4</v>
      </c>
      <c r="BU580" s="226">
        <v>9</v>
      </c>
      <c r="BV580" s="226">
        <v>8</v>
      </c>
      <c r="BW580" s="227">
        <v>5</v>
      </c>
      <c r="BX580" s="227">
        <v>11</v>
      </c>
      <c r="BY580" s="227">
        <v>9</v>
      </c>
      <c r="BZ580" s="227">
        <v>3</v>
      </c>
      <c r="CA580" s="226">
        <v>0</v>
      </c>
      <c r="CB580" s="226">
        <f>IFERROR(VLOOKUP($G580,[12]ITEM!$B$2:$AC$939,26,0),0)</f>
        <v>0</v>
      </c>
      <c r="CC580" s="226">
        <f>IFERROR(VLOOKUP($G580,[12]ITEM!$B$2:$AC$939,27,0),0)</f>
        <v>0</v>
      </c>
      <c r="CD580" s="226">
        <f>IFERROR(VLOOKUP($G580,[12]ITEM!$B$2:$AC$939,28,0),0)</f>
        <v>0</v>
      </c>
      <c r="CE580" s="227">
        <v>0</v>
      </c>
      <c r="CF580" s="227">
        <v>0</v>
      </c>
      <c r="CG580" s="227">
        <v>0</v>
      </c>
      <c r="CH580" s="227">
        <v>0</v>
      </c>
      <c r="CI580" s="375"/>
      <c r="CJ580" s="226">
        <f t="shared" si="235"/>
        <v>11</v>
      </c>
      <c r="CK580" s="226">
        <f t="shared" si="235"/>
        <v>26</v>
      </c>
      <c r="CL580" s="226">
        <f t="shared" si="235"/>
        <v>13</v>
      </c>
      <c r="CM580" s="226">
        <f t="shared" si="235"/>
        <v>20</v>
      </c>
      <c r="CN580" s="227">
        <f t="shared" si="235"/>
        <v>42</v>
      </c>
      <c r="CO580" s="227">
        <f t="shared" si="235"/>
        <v>29.954853916537687</v>
      </c>
      <c r="CP580" s="227">
        <f t="shared" si="235"/>
        <v>33.367461705535881</v>
      </c>
      <c r="CQ580" s="227">
        <f t="shared" si="235"/>
        <v>35.721712663522425</v>
      </c>
      <c r="CR580" s="226">
        <v>10</v>
      </c>
      <c r="CS580" s="226">
        <v>18</v>
      </c>
      <c r="CT580" s="226">
        <v>18</v>
      </c>
      <c r="CU580" s="226">
        <v>20</v>
      </c>
      <c r="CV580" s="227">
        <f t="shared" si="221"/>
        <v>25</v>
      </c>
      <c r="CW580" s="227">
        <f>CV580*(1+('[13]GROWTH (YoY)'!AR580/100))</f>
        <v>25.954853916537683</v>
      </c>
      <c r="CX580" s="227">
        <f>CW580*(1+('[13]GROWTH (YoY)'!AS580/100))</f>
        <v>24.367461705535881</v>
      </c>
      <c r="CY580" s="227">
        <f>CX580*(1+('[13]GROWTH (YoY)'!AT580/100))</f>
        <v>25.721712663522425</v>
      </c>
      <c r="CZ580" s="226">
        <v>0</v>
      </c>
      <c r="DA580" s="226">
        <v>0</v>
      </c>
      <c r="DB580" s="226">
        <v>0</v>
      </c>
      <c r="DC580" s="226">
        <v>0</v>
      </c>
      <c r="DD580" s="227">
        <v>9</v>
      </c>
      <c r="DE580" s="227">
        <v>9</v>
      </c>
      <c r="DF580" s="227">
        <v>9</v>
      </c>
      <c r="DG580" s="227">
        <v>10</v>
      </c>
      <c r="DH580" s="226">
        <v>1</v>
      </c>
      <c r="DI580" s="226">
        <v>8</v>
      </c>
      <c r="DJ580" s="226">
        <v>-5</v>
      </c>
      <c r="DK580" s="226">
        <v>0</v>
      </c>
      <c r="DL580" s="227">
        <v>8</v>
      </c>
      <c r="DM580" s="227">
        <v>-5</v>
      </c>
      <c r="DN580" s="227">
        <v>0</v>
      </c>
      <c r="DO580" s="227">
        <v>0</v>
      </c>
      <c r="DP580" s="376">
        <f t="shared" si="239"/>
        <v>1</v>
      </c>
      <c r="DQ580" s="226">
        <f t="shared" si="239"/>
        <v>-9</v>
      </c>
      <c r="DR580" s="226">
        <f t="shared" si="239"/>
        <v>-3</v>
      </c>
      <c r="DS580" s="226">
        <f t="shared" si="234"/>
        <v>-6</v>
      </c>
      <c r="DT580" s="227">
        <f t="shared" si="234"/>
        <v>0</v>
      </c>
      <c r="DU580" s="227">
        <f t="shared" si="234"/>
        <v>9.0451460834623134</v>
      </c>
      <c r="DV580" s="227">
        <f t="shared" si="234"/>
        <v>0.63253829446411913</v>
      </c>
      <c r="DW580" s="227">
        <f t="shared" si="234"/>
        <v>5.2782873364775753</v>
      </c>
      <c r="DX580" s="377">
        <f t="shared" si="238"/>
        <v>0.6</v>
      </c>
      <c r="DY580" s="377">
        <f t="shared" si="238"/>
        <v>0.60240963855421692</v>
      </c>
      <c r="DZ580" s="377">
        <f t="shared" si="238"/>
        <v>0.62195121951219512</v>
      </c>
      <c r="EA580" s="377">
        <f t="shared" si="238"/>
        <v>0.62886597938144329</v>
      </c>
      <c r="EB580" s="378">
        <f t="shared" si="238"/>
        <v>0.43846153846153846</v>
      </c>
      <c r="EC580" s="378">
        <f t="shared" si="238"/>
        <v>0.42857142857142855</v>
      </c>
      <c r="ED580" s="378">
        <f t="shared" si="238"/>
        <v>0.47014925373134331</v>
      </c>
      <c r="EE580" s="378">
        <f t="shared" si="238"/>
        <v>0.4863013698630137</v>
      </c>
      <c r="EG580" s="226">
        <v>0</v>
      </c>
      <c r="EH580" s="226">
        <v>0</v>
      </c>
      <c r="EI580" s="226">
        <v>0</v>
      </c>
      <c r="EJ580" s="226">
        <v>0</v>
      </c>
      <c r="EK580" s="226">
        <v>0</v>
      </c>
      <c r="EL580" s="226">
        <v>0</v>
      </c>
      <c r="EM580" s="226">
        <v>0</v>
      </c>
      <c r="EN580" s="379">
        <f t="shared" si="222"/>
        <v>0</v>
      </c>
      <c r="EO580" s="226">
        <f t="shared" si="223"/>
        <v>0</v>
      </c>
      <c r="EP580" s="379">
        <f t="shared" si="224"/>
        <v>0</v>
      </c>
      <c r="EQ580" s="226">
        <f t="shared" si="225"/>
        <v>0</v>
      </c>
      <c r="ER580" s="226">
        <f t="shared" si="226"/>
        <v>0</v>
      </c>
      <c r="ES580" s="292"/>
      <c r="ET580" s="227">
        <v>131</v>
      </c>
      <c r="EU580" s="227">
        <v>57</v>
      </c>
      <c r="EV580" s="227">
        <v>73</v>
      </c>
      <c r="EW580" s="227">
        <v>29</v>
      </c>
      <c r="EX580" s="227">
        <v>31</v>
      </c>
      <c r="EY580" s="227">
        <v>760</v>
      </c>
      <c r="EZ580" s="227">
        <v>727</v>
      </c>
      <c r="FA580" s="380">
        <f t="shared" si="228"/>
        <v>0.4351145038167939</v>
      </c>
      <c r="FB580" s="228">
        <f t="shared" si="229"/>
        <v>39.726027397260275</v>
      </c>
      <c r="FC580" s="380">
        <f t="shared" si="230"/>
        <v>0.23664122137404581</v>
      </c>
      <c r="FD580" s="227">
        <f t="shared" si="231"/>
        <v>40789.473684210527</v>
      </c>
      <c r="FE580" s="227">
        <f t="shared" si="232"/>
        <v>3324.1632278771208</v>
      </c>
      <c r="FF580" s="227">
        <v>73</v>
      </c>
      <c r="FG580" s="228">
        <f t="shared" si="227"/>
        <v>35.61643835616438</v>
      </c>
      <c r="FH580" s="227">
        <v>26</v>
      </c>
      <c r="FI580" s="227">
        <v>73</v>
      </c>
      <c r="FJ580" s="227">
        <v>0</v>
      </c>
      <c r="FK580" s="227">
        <f t="shared" ref="FK580:FK643" si="241">FI580-FH580-FJ580</f>
        <v>47</v>
      </c>
      <c r="FL580" s="227">
        <v>3</v>
      </c>
      <c r="FM580" s="227">
        <f t="shared" ref="FM580:FM643" si="242">FK580-FL580</f>
        <v>44</v>
      </c>
      <c r="FZ580" s="229"/>
      <c r="GA580" s="229"/>
      <c r="GB580" s="229"/>
      <c r="GC580" s="229"/>
      <c r="GD580" s="229"/>
    </row>
    <row r="581" spans="1:186" s="368" customFormat="1">
      <c r="A581" s="287" t="s">
        <v>1386</v>
      </c>
      <c r="B581" s="369" t="s">
        <v>1387</v>
      </c>
      <c r="C581" s="287" t="s">
        <v>1388</v>
      </c>
      <c r="D581" s="287" t="s">
        <v>3126</v>
      </c>
      <c r="E581" s="369" t="s">
        <v>1389</v>
      </c>
      <c r="F581" s="287">
        <v>578</v>
      </c>
      <c r="G581" s="392" t="s">
        <v>1439</v>
      </c>
      <c r="H581" s="392" t="s">
        <v>1440</v>
      </c>
      <c r="I581" s="393" t="s">
        <v>1435</v>
      </c>
      <c r="J581" s="392" t="s">
        <v>1436</v>
      </c>
      <c r="K581" s="393" t="s">
        <v>788</v>
      </c>
      <c r="L581" s="392" t="s">
        <v>1394</v>
      </c>
      <c r="M581" s="392" t="s">
        <v>3124</v>
      </c>
      <c r="N581" s="372">
        <v>1</v>
      </c>
      <c r="O581" s="373">
        <v>1928</v>
      </c>
      <c r="P581" s="373">
        <v>4098</v>
      </c>
      <c r="Q581" s="373">
        <v>4223</v>
      </c>
      <c r="R581" s="373">
        <v>4944</v>
      </c>
      <c r="S581" s="374">
        <v>3356</v>
      </c>
      <c r="T581" s="374">
        <v>3268</v>
      </c>
      <c r="U581" s="374">
        <v>3471</v>
      </c>
      <c r="V581" s="374">
        <v>3755</v>
      </c>
      <c r="W581" s="373">
        <v>749</v>
      </c>
      <c r="X581" s="373">
        <v>1538</v>
      </c>
      <c r="Y581" s="373">
        <v>1957</v>
      </c>
      <c r="Z581" s="373">
        <v>2171</v>
      </c>
      <c r="AA581" s="374">
        <v>1351</v>
      </c>
      <c r="AB581" s="374">
        <v>1250</v>
      </c>
      <c r="AC581" s="374">
        <v>1342</v>
      </c>
      <c r="AD581" s="374">
        <v>1436</v>
      </c>
      <c r="AE581" s="373">
        <v>29</v>
      </c>
      <c r="AF581" s="373">
        <v>41</v>
      </c>
      <c r="AG581" s="373">
        <v>38</v>
      </c>
      <c r="AH581" s="373">
        <v>32</v>
      </c>
      <c r="AI581" s="374">
        <v>36</v>
      </c>
      <c r="AJ581" s="374">
        <v>33</v>
      </c>
      <c r="AK581" s="374">
        <v>33</v>
      </c>
      <c r="AL581" s="374">
        <v>34</v>
      </c>
      <c r="AM581" s="226">
        <v>1180</v>
      </c>
      <c r="AN581" s="226">
        <v>2560</v>
      </c>
      <c r="AO581" s="226">
        <v>2267</v>
      </c>
      <c r="AP581" s="226">
        <v>2773</v>
      </c>
      <c r="AQ581" s="227">
        <v>2005</v>
      </c>
      <c r="AR581" s="227">
        <v>2018</v>
      </c>
      <c r="AS581" s="227">
        <v>2129</v>
      </c>
      <c r="AT581" s="227">
        <v>2319</v>
      </c>
      <c r="AU581" s="226">
        <v>353</v>
      </c>
      <c r="AV581" s="411">
        <v>653</v>
      </c>
      <c r="AW581" s="411">
        <v>680</v>
      </c>
      <c r="AX581" s="411">
        <v>724</v>
      </c>
      <c r="AY581" s="231">
        <v>505</v>
      </c>
      <c r="AZ581" s="231">
        <v>527</v>
      </c>
      <c r="BA581" s="231">
        <v>561</v>
      </c>
      <c r="BB581" s="231">
        <v>623</v>
      </c>
      <c r="BC581" s="226">
        <f t="shared" ref="BC581:BG631" si="243">AM581-AU581-BK581</f>
        <v>825</v>
      </c>
      <c r="BD581" s="226">
        <f t="shared" si="243"/>
        <v>1883</v>
      </c>
      <c r="BE581" s="226">
        <f t="shared" si="243"/>
        <v>1544</v>
      </c>
      <c r="BF581" s="226">
        <f t="shared" si="243"/>
        <v>2009</v>
      </c>
      <c r="BG581" s="218">
        <f t="shared" si="243"/>
        <v>1473</v>
      </c>
      <c r="BH581" s="218">
        <f t="shared" si="240"/>
        <v>1441</v>
      </c>
      <c r="BI581" s="218">
        <f t="shared" si="240"/>
        <v>1523</v>
      </c>
      <c r="BJ581" s="218">
        <f t="shared" si="240"/>
        <v>1676</v>
      </c>
      <c r="BK581" s="226">
        <f t="shared" si="237"/>
        <v>2</v>
      </c>
      <c r="BL581" s="226">
        <f t="shared" si="237"/>
        <v>24</v>
      </c>
      <c r="BM581" s="226">
        <f t="shared" si="237"/>
        <v>43</v>
      </c>
      <c r="BN581" s="226">
        <f t="shared" si="237"/>
        <v>40</v>
      </c>
      <c r="BO581" s="227">
        <f t="shared" si="237"/>
        <v>27</v>
      </c>
      <c r="BP581" s="227">
        <f t="shared" si="237"/>
        <v>50</v>
      </c>
      <c r="BQ581" s="227">
        <f t="shared" si="237"/>
        <v>45</v>
      </c>
      <c r="BR581" s="227">
        <f t="shared" si="236"/>
        <v>20</v>
      </c>
      <c r="BS581" s="226">
        <v>2</v>
      </c>
      <c r="BT581" s="226">
        <v>24</v>
      </c>
      <c r="BU581" s="226">
        <v>43</v>
      </c>
      <c r="BV581" s="226">
        <v>40</v>
      </c>
      <c r="BW581" s="227">
        <v>27</v>
      </c>
      <c r="BX581" s="227">
        <v>50</v>
      </c>
      <c r="BY581" s="227">
        <v>45</v>
      </c>
      <c r="BZ581" s="227">
        <v>20</v>
      </c>
      <c r="CA581" s="226">
        <v>0</v>
      </c>
      <c r="CB581" s="226">
        <f>IFERROR(VLOOKUP($G581,[12]ITEM!$B$2:$AC$939,26,0),0)</f>
        <v>0</v>
      </c>
      <c r="CC581" s="226">
        <f>IFERROR(VLOOKUP($G581,[12]ITEM!$B$2:$AC$939,27,0),0)</f>
        <v>0</v>
      </c>
      <c r="CD581" s="226">
        <f>IFERROR(VLOOKUP($G581,[12]ITEM!$B$2:$AC$939,28,0),0)</f>
        <v>0</v>
      </c>
      <c r="CE581" s="227">
        <v>0</v>
      </c>
      <c r="CF581" s="227">
        <v>0</v>
      </c>
      <c r="CG581" s="227">
        <v>0</v>
      </c>
      <c r="CH581" s="227">
        <v>0</v>
      </c>
      <c r="CI581" s="375"/>
      <c r="CJ581" s="226">
        <f t="shared" si="235"/>
        <v>824</v>
      </c>
      <c r="CK581" s="226">
        <f t="shared" si="235"/>
        <v>1645</v>
      </c>
      <c r="CL581" s="226">
        <f t="shared" si="235"/>
        <v>1535</v>
      </c>
      <c r="CM581" s="226">
        <f t="shared" si="235"/>
        <v>1783</v>
      </c>
      <c r="CN581" s="227">
        <f t="shared" si="235"/>
        <v>1473</v>
      </c>
      <c r="CO581" s="227">
        <f t="shared" si="235"/>
        <v>1501.0964125458652</v>
      </c>
      <c r="CP581" s="227">
        <f t="shared" si="235"/>
        <v>1550.1612308956969</v>
      </c>
      <c r="CQ581" s="227">
        <f t="shared" si="235"/>
        <v>1671.3506932400751</v>
      </c>
      <c r="CR581" s="226">
        <v>557</v>
      </c>
      <c r="CS581" s="226">
        <v>1210</v>
      </c>
      <c r="CT581" s="226">
        <v>1071</v>
      </c>
      <c r="CU581" s="226">
        <v>1310</v>
      </c>
      <c r="CV581" s="227">
        <f t="shared" ref="CV581:CV644" si="244">AQ581-AY581-BO581-DD581-DL581</f>
        <v>973</v>
      </c>
      <c r="CW581" s="227">
        <f>CV581*(1+('[13]GROWTH (YoY)'!AR581/100))</f>
        <v>979.09641254586518</v>
      </c>
      <c r="CX581" s="227">
        <f>CW581*(1+('[13]GROWTH (YoY)'!AS581/100))</f>
        <v>1033.1612308956969</v>
      </c>
      <c r="CY581" s="227">
        <f>CX581*(1+('[13]GROWTH (YoY)'!AT581/100))</f>
        <v>1125.3506932400751</v>
      </c>
      <c r="CZ581" s="226">
        <v>259</v>
      </c>
      <c r="DA581" s="226">
        <v>424</v>
      </c>
      <c r="DB581" s="226">
        <v>451</v>
      </c>
      <c r="DC581" s="226">
        <v>460</v>
      </c>
      <c r="DD581" s="227">
        <v>488</v>
      </c>
      <c r="DE581" s="227">
        <v>509</v>
      </c>
      <c r="DF581" s="227">
        <v>503</v>
      </c>
      <c r="DG581" s="227">
        <v>531</v>
      </c>
      <c r="DH581" s="226">
        <v>8</v>
      </c>
      <c r="DI581" s="226">
        <v>11</v>
      </c>
      <c r="DJ581" s="226">
        <v>13</v>
      </c>
      <c r="DK581" s="226">
        <v>13</v>
      </c>
      <c r="DL581" s="227">
        <v>12</v>
      </c>
      <c r="DM581" s="227">
        <v>13</v>
      </c>
      <c r="DN581" s="227">
        <v>14</v>
      </c>
      <c r="DO581" s="227">
        <v>15</v>
      </c>
      <c r="DP581" s="376">
        <f t="shared" si="239"/>
        <v>1</v>
      </c>
      <c r="DQ581" s="226">
        <f t="shared" si="239"/>
        <v>238</v>
      </c>
      <c r="DR581" s="226">
        <f t="shared" si="239"/>
        <v>9</v>
      </c>
      <c r="DS581" s="226">
        <f t="shared" si="234"/>
        <v>226</v>
      </c>
      <c r="DT581" s="227">
        <f t="shared" si="234"/>
        <v>0</v>
      </c>
      <c r="DU581" s="227">
        <f t="shared" si="234"/>
        <v>-60.096412545865178</v>
      </c>
      <c r="DV581" s="227">
        <f t="shared" si="234"/>
        <v>-27.161230895696917</v>
      </c>
      <c r="DW581" s="227">
        <f t="shared" si="234"/>
        <v>4.6493067599249116</v>
      </c>
      <c r="DX581" s="377">
        <f t="shared" si="238"/>
        <v>0.38848547717842324</v>
      </c>
      <c r="DY581" s="377">
        <f t="shared" si="238"/>
        <v>0.37530502684236211</v>
      </c>
      <c r="DZ581" s="377">
        <f t="shared" si="238"/>
        <v>0.46341463414634149</v>
      </c>
      <c r="EA581" s="377">
        <f t="shared" si="238"/>
        <v>0.43911812297734626</v>
      </c>
      <c r="EB581" s="378">
        <f t="shared" si="238"/>
        <v>0.40256257449344457</v>
      </c>
      <c r="EC581" s="378">
        <f t="shared" si="238"/>
        <v>0.38249694002447981</v>
      </c>
      <c r="ED581" s="378">
        <f t="shared" si="238"/>
        <v>0.38663209449726305</v>
      </c>
      <c r="EE581" s="378">
        <f t="shared" si="238"/>
        <v>0.38242343541944074</v>
      </c>
      <c r="EG581" s="226">
        <v>0</v>
      </c>
      <c r="EH581" s="226">
        <v>0</v>
      </c>
      <c r="EI581" s="226">
        <v>0</v>
      </c>
      <c r="EJ581" s="226">
        <v>0</v>
      </c>
      <c r="EK581" s="226">
        <v>0</v>
      </c>
      <c r="EL581" s="226">
        <v>0</v>
      </c>
      <c r="EM581" s="226">
        <v>0</v>
      </c>
      <c r="EN581" s="379">
        <f t="shared" ref="EN581:EN644" si="245">IFERROR(EH581/EG581,0)</f>
        <v>0</v>
      </c>
      <c r="EO581" s="226">
        <f t="shared" ref="EO581:EO644" si="246">IFERROR((EJ581/EI581)*100,0)</f>
        <v>0</v>
      </c>
      <c r="EP581" s="379">
        <f t="shared" ref="EP581:EP644" si="247">IFERROR(EK581/EG581,0)</f>
        <v>0</v>
      </c>
      <c r="EQ581" s="226">
        <f t="shared" ref="EQ581:EQ644" si="248">IFERROR((EK581*1000000)/EL581,0)</f>
        <v>0</v>
      </c>
      <c r="ER581" s="226">
        <f t="shared" ref="ER581:ER644" si="249">IFERROR((EJ581*1000000)/EM581/12,0)</f>
        <v>0</v>
      </c>
      <c r="ES581" s="292"/>
      <c r="ET581" s="227">
        <v>3377</v>
      </c>
      <c r="EU581" s="227">
        <v>1370</v>
      </c>
      <c r="EV581" s="227">
        <v>2007</v>
      </c>
      <c r="EW581" s="227">
        <v>660</v>
      </c>
      <c r="EX581" s="227">
        <v>521</v>
      </c>
      <c r="EY581" s="227">
        <v>16812</v>
      </c>
      <c r="EZ581" s="227">
        <v>15040</v>
      </c>
      <c r="FA581" s="380">
        <f t="shared" si="228"/>
        <v>0.40568551969203437</v>
      </c>
      <c r="FB581" s="228">
        <f t="shared" si="229"/>
        <v>32.884902840059794</v>
      </c>
      <c r="FC581" s="380">
        <f t="shared" si="230"/>
        <v>0.15427894580989043</v>
      </c>
      <c r="FD581" s="227">
        <f t="shared" si="231"/>
        <v>30989.769212467287</v>
      </c>
      <c r="FE581" s="227">
        <f t="shared" si="232"/>
        <v>3656.9148936170209</v>
      </c>
      <c r="FF581" s="227">
        <v>2007</v>
      </c>
      <c r="FG581" s="228">
        <f t="shared" ref="FG581:FG644" si="250">IFERROR((FH581/FF581)*100,0)</f>
        <v>25.510712506228199</v>
      </c>
      <c r="FH581" s="227">
        <v>512</v>
      </c>
      <c r="FI581" s="227">
        <v>2007</v>
      </c>
      <c r="FJ581" s="227">
        <v>0</v>
      </c>
      <c r="FK581" s="227">
        <f t="shared" si="241"/>
        <v>1495</v>
      </c>
      <c r="FL581" s="227">
        <v>86</v>
      </c>
      <c r="FM581" s="227">
        <f t="shared" si="242"/>
        <v>1409</v>
      </c>
      <c r="FZ581" s="229"/>
      <c r="GA581" s="229"/>
      <c r="GB581" s="229"/>
      <c r="GC581" s="229"/>
      <c r="GD581" s="229"/>
    </row>
    <row r="582" spans="1:186" s="368" customFormat="1">
      <c r="A582" s="287" t="s">
        <v>1386</v>
      </c>
      <c r="B582" s="369" t="s">
        <v>1387</v>
      </c>
      <c r="C582" s="287" t="s">
        <v>1388</v>
      </c>
      <c r="D582" s="287" t="s">
        <v>3126</v>
      </c>
      <c r="E582" s="369" t="s">
        <v>1389</v>
      </c>
      <c r="F582" s="287">
        <v>579</v>
      </c>
      <c r="G582" s="392" t="s">
        <v>1441</v>
      </c>
      <c r="H582" s="392" t="s">
        <v>1442</v>
      </c>
      <c r="I582" s="393" t="s">
        <v>1435</v>
      </c>
      <c r="J582" s="392" t="s">
        <v>1436</v>
      </c>
      <c r="K582" s="393" t="s">
        <v>788</v>
      </c>
      <c r="L582" s="392" t="s">
        <v>1394</v>
      </c>
      <c r="M582" s="392" t="s">
        <v>3124</v>
      </c>
      <c r="N582" s="372">
        <v>1</v>
      </c>
      <c r="O582" s="373">
        <v>4</v>
      </c>
      <c r="P582" s="373">
        <v>7</v>
      </c>
      <c r="Q582" s="373">
        <v>7</v>
      </c>
      <c r="R582" s="373">
        <v>7</v>
      </c>
      <c r="S582" s="374">
        <v>83</v>
      </c>
      <c r="T582" s="374">
        <v>85</v>
      </c>
      <c r="U582" s="374">
        <v>86</v>
      </c>
      <c r="V582" s="374">
        <v>94</v>
      </c>
      <c r="W582" s="373">
        <v>1</v>
      </c>
      <c r="X582" s="373">
        <v>3</v>
      </c>
      <c r="Y582" s="373">
        <v>3</v>
      </c>
      <c r="Z582" s="373">
        <v>3</v>
      </c>
      <c r="AA582" s="374">
        <v>30</v>
      </c>
      <c r="AB582" s="374">
        <v>28</v>
      </c>
      <c r="AC582" s="374">
        <v>30</v>
      </c>
      <c r="AD582" s="374">
        <v>35</v>
      </c>
      <c r="AE582" s="373">
        <v>0</v>
      </c>
      <c r="AF582" s="373">
        <v>0</v>
      </c>
      <c r="AG582" s="373">
        <v>0</v>
      </c>
      <c r="AH582" s="373">
        <v>0</v>
      </c>
      <c r="AI582" s="374">
        <v>1</v>
      </c>
      <c r="AJ582" s="374">
        <v>1</v>
      </c>
      <c r="AK582" s="374">
        <v>1</v>
      </c>
      <c r="AL582" s="374">
        <v>1</v>
      </c>
      <c r="AM582" s="226">
        <v>2</v>
      </c>
      <c r="AN582" s="226">
        <v>4</v>
      </c>
      <c r="AO582" s="226">
        <v>4</v>
      </c>
      <c r="AP582" s="226">
        <v>5</v>
      </c>
      <c r="AQ582" s="227">
        <v>53</v>
      </c>
      <c r="AR582" s="227">
        <v>56</v>
      </c>
      <c r="AS582" s="227">
        <v>56</v>
      </c>
      <c r="AT582" s="227">
        <v>59</v>
      </c>
      <c r="AU582" s="226">
        <v>1</v>
      </c>
      <c r="AV582" s="411">
        <v>2</v>
      </c>
      <c r="AW582" s="411">
        <v>2</v>
      </c>
      <c r="AX582" s="411">
        <v>2</v>
      </c>
      <c r="AY582" s="231">
        <v>27</v>
      </c>
      <c r="AZ582" s="231">
        <v>27</v>
      </c>
      <c r="BA582" s="231">
        <v>29</v>
      </c>
      <c r="BB582" s="231">
        <v>32</v>
      </c>
      <c r="BC582" s="226">
        <f t="shared" si="243"/>
        <v>1</v>
      </c>
      <c r="BD582" s="226">
        <f t="shared" si="243"/>
        <v>0</v>
      </c>
      <c r="BE582" s="226">
        <f t="shared" si="243"/>
        <v>-2</v>
      </c>
      <c r="BF582" s="226">
        <f t="shared" si="243"/>
        <v>0</v>
      </c>
      <c r="BG582" s="218">
        <f t="shared" si="243"/>
        <v>23</v>
      </c>
      <c r="BH582" s="218">
        <f t="shared" si="240"/>
        <v>24</v>
      </c>
      <c r="BI582" s="218">
        <f t="shared" si="240"/>
        <v>23</v>
      </c>
      <c r="BJ582" s="218">
        <f t="shared" si="240"/>
        <v>25</v>
      </c>
      <c r="BK582" s="226">
        <f t="shared" si="237"/>
        <v>0</v>
      </c>
      <c r="BL582" s="226">
        <f t="shared" si="237"/>
        <v>2</v>
      </c>
      <c r="BM582" s="226">
        <f t="shared" si="237"/>
        <v>4</v>
      </c>
      <c r="BN582" s="226">
        <f t="shared" si="237"/>
        <v>3</v>
      </c>
      <c r="BO582" s="227">
        <f t="shared" si="237"/>
        <v>3</v>
      </c>
      <c r="BP582" s="227">
        <f t="shared" si="237"/>
        <v>5</v>
      </c>
      <c r="BQ582" s="227">
        <f t="shared" si="237"/>
        <v>4</v>
      </c>
      <c r="BR582" s="227">
        <f t="shared" si="236"/>
        <v>2</v>
      </c>
      <c r="BS582" s="226">
        <v>0</v>
      </c>
      <c r="BT582" s="226">
        <v>2</v>
      </c>
      <c r="BU582" s="226">
        <v>4</v>
      </c>
      <c r="BV582" s="226">
        <v>3</v>
      </c>
      <c r="BW582" s="227">
        <v>3</v>
      </c>
      <c r="BX582" s="227">
        <v>5</v>
      </c>
      <c r="BY582" s="227">
        <v>4</v>
      </c>
      <c r="BZ582" s="227">
        <v>2</v>
      </c>
      <c r="CA582" s="226">
        <v>0</v>
      </c>
      <c r="CB582" s="226">
        <f>IFERROR(VLOOKUP($G582,[12]ITEM!$B$2:$AC$939,26,0),0)</f>
        <v>0</v>
      </c>
      <c r="CC582" s="226">
        <f>IFERROR(VLOOKUP($G582,[12]ITEM!$B$2:$AC$939,27,0),0)</f>
        <v>0</v>
      </c>
      <c r="CD582" s="226">
        <f>IFERROR(VLOOKUP($G582,[12]ITEM!$B$2:$AC$939,28,0),0)</f>
        <v>0</v>
      </c>
      <c r="CE582" s="227">
        <v>0</v>
      </c>
      <c r="CF582" s="227">
        <v>0</v>
      </c>
      <c r="CG582" s="227">
        <v>0</v>
      </c>
      <c r="CH582" s="227">
        <v>0</v>
      </c>
      <c r="CI582" s="375"/>
      <c r="CJ582" s="226">
        <f t="shared" si="235"/>
        <v>0</v>
      </c>
      <c r="CK582" s="226">
        <f t="shared" si="235"/>
        <v>2</v>
      </c>
      <c r="CL582" s="226">
        <f t="shared" si="235"/>
        <v>0</v>
      </c>
      <c r="CM582" s="226">
        <f t="shared" si="235"/>
        <v>1</v>
      </c>
      <c r="CN582" s="227">
        <f t="shared" si="235"/>
        <v>23</v>
      </c>
      <c r="CO582" s="227">
        <f t="shared" si="235"/>
        <v>22.120902367652516</v>
      </c>
      <c r="CP582" s="227">
        <f t="shared" si="235"/>
        <v>23.090781506610806</v>
      </c>
      <c r="CQ582" s="227">
        <f t="shared" si="235"/>
        <v>24.212135794824764</v>
      </c>
      <c r="CR582" s="226">
        <v>0</v>
      </c>
      <c r="CS582" s="226">
        <v>1</v>
      </c>
      <c r="CT582" s="226">
        <v>1</v>
      </c>
      <c r="CU582" s="226">
        <v>1</v>
      </c>
      <c r="CV582" s="227">
        <f t="shared" si="244"/>
        <v>2</v>
      </c>
      <c r="CW582" s="227">
        <f>CV582*(1+('[13]GROWTH (YoY)'!AR582/100))</f>
        <v>2.1209023676525152</v>
      </c>
      <c r="CX582" s="227">
        <f>CW582*(1+('[13]GROWTH (YoY)'!AS582/100))</f>
        <v>2.0907815066108051</v>
      </c>
      <c r="CY582" s="227">
        <f>CX582*(1+('[13]GROWTH (YoY)'!AT582/100))</f>
        <v>2.2121357948247646</v>
      </c>
      <c r="CZ582" s="226">
        <v>0</v>
      </c>
      <c r="DA582" s="226">
        <v>0</v>
      </c>
      <c r="DB582" s="226">
        <v>0</v>
      </c>
      <c r="DC582" s="226">
        <v>0</v>
      </c>
      <c r="DD582" s="227">
        <v>20</v>
      </c>
      <c r="DE582" s="227">
        <v>21</v>
      </c>
      <c r="DF582" s="227">
        <v>21</v>
      </c>
      <c r="DG582" s="227">
        <v>22</v>
      </c>
      <c r="DH582" s="226">
        <v>0</v>
      </c>
      <c r="DI582" s="226">
        <v>1</v>
      </c>
      <c r="DJ582" s="226">
        <v>-1</v>
      </c>
      <c r="DK582" s="226">
        <v>0</v>
      </c>
      <c r="DL582" s="227">
        <v>1</v>
      </c>
      <c r="DM582" s="227">
        <v>-1</v>
      </c>
      <c r="DN582" s="227">
        <v>0</v>
      </c>
      <c r="DO582" s="227">
        <v>0</v>
      </c>
      <c r="DP582" s="376">
        <f t="shared" si="239"/>
        <v>1</v>
      </c>
      <c r="DQ582" s="226">
        <f t="shared" si="239"/>
        <v>-2</v>
      </c>
      <c r="DR582" s="226">
        <f t="shared" si="239"/>
        <v>-2</v>
      </c>
      <c r="DS582" s="226">
        <f t="shared" si="234"/>
        <v>-1</v>
      </c>
      <c r="DT582" s="227">
        <f t="shared" si="234"/>
        <v>0</v>
      </c>
      <c r="DU582" s="227">
        <f t="shared" si="234"/>
        <v>1.8790976323474844</v>
      </c>
      <c r="DV582" s="227">
        <f t="shared" si="234"/>
        <v>-9.0781506610806417E-2</v>
      </c>
      <c r="DW582" s="227">
        <f t="shared" si="234"/>
        <v>0.78786420517523581</v>
      </c>
      <c r="DX582" s="377">
        <f t="shared" si="238"/>
        <v>0.25</v>
      </c>
      <c r="DY582" s="377">
        <f t="shared" si="238"/>
        <v>0.42857142857142855</v>
      </c>
      <c r="DZ582" s="377">
        <f t="shared" si="238"/>
        <v>0.42857142857142855</v>
      </c>
      <c r="EA582" s="377">
        <f t="shared" si="238"/>
        <v>0.42857142857142855</v>
      </c>
      <c r="EB582" s="378">
        <f t="shared" si="238"/>
        <v>0.36144578313253012</v>
      </c>
      <c r="EC582" s="378">
        <f t="shared" si="238"/>
        <v>0.32941176470588235</v>
      </c>
      <c r="ED582" s="378">
        <f t="shared" si="238"/>
        <v>0.34883720930232559</v>
      </c>
      <c r="EE582" s="378">
        <f t="shared" si="238"/>
        <v>0.37234042553191488</v>
      </c>
      <c r="EG582" s="226">
        <v>0</v>
      </c>
      <c r="EH582" s="226">
        <v>0</v>
      </c>
      <c r="EI582" s="226">
        <v>0</v>
      </c>
      <c r="EJ582" s="226">
        <v>0</v>
      </c>
      <c r="EK582" s="226">
        <v>0</v>
      </c>
      <c r="EL582" s="226">
        <v>0</v>
      </c>
      <c r="EM582" s="226">
        <v>0</v>
      </c>
      <c r="EN582" s="379">
        <f t="shared" si="245"/>
        <v>0</v>
      </c>
      <c r="EO582" s="226">
        <f t="shared" si="246"/>
        <v>0</v>
      </c>
      <c r="EP582" s="379">
        <f t="shared" si="247"/>
        <v>0</v>
      </c>
      <c r="EQ582" s="226">
        <f t="shared" si="248"/>
        <v>0</v>
      </c>
      <c r="ER582" s="226">
        <f t="shared" si="249"/>
        <v>0</v>
      </c>
      <c r="ES582" s="292"/>
      <c r="ET582" s="227">
        <v>84</v>
      </c>
      <c r="EU582" s="227">
        <v>30</v>
      </c>
      <c r="EV582" s="227">
        <v>53</v>
      </c>
      <c r="EW582" s="227">
        <v>21</v>
      </c>
      <c r="EX582" s="227">
        <v>12</v>
      </c>
      <c r="EY582" s="227">
        <v>561</v>
      </c>
      <c r="EZ582" s="227">
        <v>485</v>
      </c>
      <c r="FA582" s="380">
        <f t="shared" si="228"/>
        <v>0.35714285714285715</v>
      </c>
      <c r="FB582" s="228">
        <f t="shared" si="229"/>
        <v>39.622641509433961</v>
      </c>
      <c r="FC582" s="380">
        <f t="shared" si="230"/>
        <v>0.14285714285714285</v>
      </c>
      <c r="FD582" s="227">
        <f t="shared" si="231"/>
        <v>21390.374331550804</v>
      </c>
      <c r="FE582" s="227">
        <f t="shared" si="232"/>
        <v>3608.247422680412</v>
      </c>
      <c r="FF582" s="227">
        <v>53</v>
      </c>
      <c r="FG582" s="228">
        <f t="shared" si="250"/>
        <v>52.830188679245282</v>
      </c>
      <c r="FH582" s="227">
        <v>28</v>
      </c>
      <c r="FI582" s="227">
        <v>53</v>
      </c>
      <c r="FJ582" s="227">
        <v>0</v>
      </c>
      <c r="FK582" s="227">
        <f t="shared" si="241"/>
        <v>25</v>
      </c>
      <c r="FL582" s="227">
        <v>2</v>
      </c>
      <c r="FM582" s="227">
        <f t="shared" si="242"/>
        <v>23</v>
      </c>
      <c r="FZ582" s="229"/>
      <c r="GA582" s="229"/>
      <c r="GB582" s="229"/>
      <c r="GC582" s="229"/>
      <c r="GD582" s="229"/>
    </row>
    <row r="583" spans="1:186" s="368" customFormat="1">
      <c r="A583" s="287" t="s">
        <v>1386</v>
      </c>
      <c r="B583" s="369" t="s">
        <v>1387</v>
      </c>
      <c r="C583" s="287" t="s">
        <v>1388</v>
      </c>
      <c r="D583" s="287" t="s">
        <v>3126</v>
      </c>
      <c r="E583" s="369" t="s">
        <v>1389</v>
      </c>
      <c r="F583" s="287">
        <v>580</v>
      </c>
      <c r="G583" s="392" t="s">
        <v>1443</v>
      </c>
      <c r="H583" s="392" t="s">
        <v>1444</v>
      </c>
      <c r="I583" s="393" t="s">
        <v>1435</v>
      </c>
      <c r="J583" s="392" t="s">
        <v>1436</v>
      </c>
      <c r="K583" s="393" t="s">
        <v>788</v>
      </c>
      <c r="L583" s="392" t="s">
        <v>1394</v>
      </c>
      <c r="M583" s="392" t="s">
        <v>3124</v>
      </c>
      <c r="N583" s="372">
        <v>1</v>
      </c>
      <c r="O583" s="373">
        <v>0</v>
      </c>
      <c r="P583" s="373">
        <v>0</v>
      </c>
      <c r="Q583" s="373">
        <v>0</v>
      </c>
      <c r="R583" s="373">
        <v>0</v>
      </c>
      <c r="S583" s="374">
        <v>4</v>
      </c>
      <c r="T583" s="374">
        <v>5</v>
      </c>
      <c r="U583" s="374">
        <v>5</v>
      </c>
      <c r="V583" s="374">
        <v>5</v>
      </c>
      <c r="W583" s="373">
        <v>0</v>
      </c>
      <c r="X583" s="373">
        <v>0</v>
      </c>
      <c r="Y583" s="373">
        <v>0</v>
      </c>
      <c r="Z583" s="373">
        <v>0</v>
      </c>
      <c r="AA583" s="374">
        <v>1</v>
      </c>
      <c r="AB583" s="374">
        <v>1</v>
      </c>
      <c r="AC583" s="374">
        <v>2</v>
      </c>
      <c r="AD583" s="374">
        <v>2</v>
      </c>
      <c r="AE583" s="373">
        <v>0</v>
      </c>
      <c r="AF583" s="373">
        <v>0</v>
      </c>
      <c r="AG583" s="373">
        <v>0</v>
      </c>
      <c r="AH583" s="373">
        <v>0</v>
      </c>
      <c r="AI583" s="374">
        <v>0</v>
      </c>
      <c r="AJ583" s="374">
        <v>0</v>
      </c>
      <c r="AK583" s="374">
        <v>0</v>
      </c>
      <c r="AL583" s="374">
        <v>0</v>
      </c>
      <c r="AM583" s="226">
        <v>0</v>
      </c>
      <c r="AN583" s="226">
        <v>0</v>
      </c>
      <c r="AO583" s="226">
        <v>0</v>
      </c>
      <c r="AP583" s="226">
        <v>0</v>
      </c>
      <c r="AQ583" s="227">
        <v>3</v>
      </c>
      <c r="AR583" s="227">
        <v>3</v>
      </c>
      <c r="AS583" s="227">
        <v>3</v>
      </c>
      <c r="AT583" s="227">
        <v>3</v>
      </c>
      <c r="AU583" s="226">
        <v>0</v>
      </c>
      <c r="AV583" s="411">
        <v>0</v>
      </c>
      <c r="AW583" s="411">
        <v>0</v>
      </c>
      <c r="AX583" s="411">
        <v>0</v>
      </c>
      <c r="AY583" s="231">
        <v>2</v>
      </c>
      <c r="AZ583" s="231">
        <v>2</v>
      </c>
      <c r="BA583" s="231">
        <v>2</v>
      </c>
      <c r="BB583" s="231">
        <v>2</v>
      </c>
      <c r="BC583" s="226">
        <f t="shared" si="243"/>
        <v>0</v>
      </c>
      <c r="BD583" s="226">
        <f t="shared" si="243"/>
        <v>0</v>
      </c>
      <c r="BE583" s="226">
        <f t="shared" si="243"/>
        <v>0</v>
      </c>
      <c r="BF583" s="226">
        <f t="shared" si="243"/>
        <v>0</v>
      </c>
      <c r="BG583" s="218">
        <f t="shared" si="243"/>
        <v>1</v>
      </c>
      <c r="BH583" s="218">
        <f t="shared" si="240"/>
        <v>1</v>
      </c>
      <c r="BI583" s="218">
        <f t="shared" si="240"/>
        <v>1</v>
      </c>
      <c r="BJ583" s="218">
        <f t="shared" si="240"/>
        <v>1</v>
      </c>
      <c r="BK583" s="226">
        <f t="shared" si="237"/>
        <v>0</v>
      </c>
      <c r="BL583" s="226">
        <f t="shared" si="237"/>
        <v>0</v>
      </c>
      <c r="BM583" s="226">
        <f t="shared" si="237"/>
        <v>0</v>
      </c>
      <c r="BN583" s="226">
        <f t="shared" si="237"/>
        <v>0</v>
      </c>
      <c r="BO583" s="227">
        <f t="shared" si="237"/>
        <v>0</v>
      </c>
      <c r="BP583" s="227">
        <f t="shared" si="237"/>
        <v>0</v>
      </c>
      <c r="BQ583" s="227">
        <f t="shared" si="237"/>
        <v>0</v>
      </c>
      <c r="BR583" s="227">
        <f t="shared" si="236"/>
        <v>0</v>
      </c>
      <c r="BS583" s="226">
        <v>0</v>
      </c>
      <c r="BT583" s="226">
        <v>0</v>
      </c>
      <c r="BU583" s="226">
        <v>0</v>
      </c>
      <c r="BV583" s="226">
        <v>0</v>
      </c>
      <c r="BW583" s="227">
        <v>0</v>
      </c>
      <c r="BX583" s="227">
        <v>0</v>
      </c>
      <c r="BY583" s="227">
        <v>0</v>
      </c>
      <c r="BZ583" s="227">
        <v>0</v>
      </c>
      <c r="CA583" s="226">
        <v>0</v>
      </c>
      <c r="CB583" s="226">
        <f>IFERROR(VLOOKUP($G583,[12]ITEM!$B$2:$AC$939,26,0),0)</f>
        <v>0</v>
      </c>
      <c r="CC583" s="226">
        <f>IFERROR(VLOOKUP($G583,[12]ITEM!$B$2:$AC$939,27,0),0)</f>
        <v>0</v>
      </c>
      <c r="CD583" s="226">
        <f>IFERROR(VLOOKUP($G583,[12]ITEM!$B$2:$AC$939,28,0),0)</f>
        <v>0</v>
      </c>
      <c r="CE583" s="227">
        <v>0</v>
      </c>
      <c r="CF583" s="227">
        <v>0</v>
      </c>
      <c r="CG583" s="227">
        <v>0</v>
      </c>
      <c r="CH583" s="227">
        <v>0</v>
      </c>
      <c r="CI583" s="375"/>
      <c r="CJ583" s="226">
        <f t="shared" si="235"/>
        <v>0</v>
      </c>
      <c r="CK583" s="226">
        <f t="shared" si="235"/>
        <v>0</v>
      </c>
      <c r="CL583" s="226">
        <f t="shared" si="235"/>
        <v>0</v>
      </c>
      <c r="CM583" s="226">
        <f t="shared" si="235"/>
        <v>0</v>
      </c>
      <c r="CN583" s="227">
        <f t="shared" si="235"/>
        <v>1</v>
      </c>
      <c r="CO583" s="227">
        <f t="shared" si="235"/>
        <v>1.0213870970508632</v>
      </c>
      <c r="CP583" s="227">
        <f t="shared" si="235"/>
        <v>0.99902656746434926</v>
      </c>
      <c r="CQ583" s="227">
        <f t="shared" si="235"/>
        <v>1.085073357546797</v>
      </c>
      <c r="CR583" s="226">
        <v>0</v>
      </c>
      <c r="CS583" s="226">
        <v>0</v>
      </c>
      <c r="CT583" s="226">
        <v>0</v>
      </c>
      <c r="CU583" s="226">
        <v>0</v>
      </c>
      <c r="CV583" s="227">
        <f t="shared" si="244"/>
        <v>1</v>
      </c>
      <c r="CW583" s="227">
        <f>CV583*(1+('[13]GROWTH (YoY)'!AR583/100))</f>
        <v>1.0213870970508632</v>
      </c>
      <c r="CX583" s="227">
        <f>CW583*(1+('[13]GROWTH (YoY)'!AS583/100))</f>
        <v>0.99902656746434926</v>
      </c>
      <c r="CY583" s="227">
        <f>CX583*(1+('[13]GROWTH (YoY)'!AT583/100))</f>
        <v>1.085073357546797</v>
      </c>
      <c r="CZ583" s="226">
        <v>0</v>
      </c>
      <c r="DA583" s="226">
        <v>0</v>
      </c>
      <c r="DB583" s="226">
        <v>0</v>
      </c>
      <c r="DC583" s="226">
        <v>0</v>
      </c>
      <c r="DD583" s="227">
        <v>0</v>
      </c>
      <c r="DE583" s="227">
        <v>0</v>
      </c>
      <c r="DF583" s="227">
        <v>0</v>
      </c>
      <c r="DG583" s="227">
        <v>0</v>
      </c>
      <c r="DH583" s="226">
        <v>0</v>
      </c>
      <c r="DI583" s="226">
        <v>0</v>
      </c>
      <c r="DJ583" s="226">
        <v>0</v>
      </c>
      <c r="DK583" s="226">
        <v>0</v>
      </c>
      <c r="DL583" s="227">
        <v>0</v>
      </c>
      <c r="DM583" s="227">
        <v>0</v>
      </c>
      <c r="DN583" s="227">
        <v>0</v>
      </c>
      <c r="DO583" s="227">
        <v>0</v>
      </c>
      <c r="DP583" s="376">
        <f t="shared" si="239"/>
        <v>0</v>
      </c>
      <c r="DQ583" s="226">
        <f t="shared" si="239"/>
        <v>0</v>
      </c>
      <c r="DR583" s="226">
        <f t="shared" si="239"/>
        <v>0</v>
      </c>
      <c r="DS583" s="226">
        <f t="shared" si="234"/>
        <v>0</v>
      </c>
      <c r="DT583" s="227">
        <f t="shared" si="234"/>
        <v>0</v>
      </c>
      <c r="DU583" s="227">
        <f t="shared" si="234"/>
        <v>-2.1387097050863169E-2</v>
      </c>
      <c r="DV583" s="227">
        <f t="shared" si="234"/>
        <v>9.7343253565074228E-4</v>
      </c>
      <c r="DW583" s="227">
        <f t="shared" si="234"/>
        <v>-8.5073357546797013E-2</v>
      </c>
      <c r="DX583" s="377">
        <f t="shared" si="238"/>
        <v>0</v>
      </c>
      <c r="DY583" s="377">
        <f t="shared" si="238"/>
        <v>0</v>
      </c>
      <c r="DZ583" s="377">
        <f t="shared" si="238"/>
        <v>0</v>
      </c>
      <c r="EA583" s="377">
        <f t="shared" si="238"/>
        <v>0</v>
      </c>
      <c r="EB583" s="378">
        <f t="shared" si="238"/>
        <v>0.25</v>
      </c>
      <c r="EC583" s="378">
        <f t="shared" si="238"/>
        <v>0.2</v>
      </c>
      <c r="ED583" s="378">
        <f t="shared" si="238"/>
        <v>0.4</v>
      </c>
      <c r="EE583" s="378">
        <f t="shared" si="238"/>
        <v>0.4</v>
      </c>
      <c r="EG583" s="226">
        <v>0</v>
      </c>
      <c r="EH583" s="226">
        <v>0</v>
      </c>
      <c r="EI583" s="226">
        <v>0</v>
      </c>
      <c r="EJ583" s="226">
        <v>0</v>
      </c>
      <c r="EK583" s="226">
        <v>0</v>
      </c>
      <c r="EL583" s="226">
        <v>0</v>
      </c>
      <c r="EM583" s="226">
        <v>0</v>
      </c>
      <c r="EN583" s="379">
        <f t="shared" si="245"/>
        <v>0</v>
      </c>
      <c r="EO583" s="226">
        <f t="shared" si="246"/>
        <v>0</v>
      </c>
      <c r="EP583" s="379">
        <f t="shared" si="247"/>
        <v>0</v>
      </c>
      <c r="EQ583" s="226">
        <f t="shared" si="248"/>
        <v>0</v>
      </c>
      <c r="ER583" s="226">
        <f t="shared" si="249"/>
        <v>0</v>
      </c>
      <c r="ES583" s="292"/>
      <c r="ET583" s="227">
        <v>4</v>
      </c>
      <c r="EU583" s="227">
        <v>1</v>
      </c>
      <c r="EV583" s="227">
        <v>3</v>
      </c>
      <c r="EW583" s="227">
        <v>1</v>
      </c>
      <c r="EX583" s="227">
        <v>0</v>
      </c>
      <c r="EY583" s="227">
        <v>24</v>
      </c>
      <c r="EZ583" s="227">
        <v>24</v>
      </c>
      <c r="FA583" s="380">
        <f t="shared" si="228"/>
        <v>0.25</v>
      </c>
      <c r="FB583" s="228">
        <f t="shared" si="229"/>
        <v>33.333333333333329</v>
      </c>
      <c r="FC583" s="380">
        <f t="shared" si="230"/>
        <v>0</v>
      </c>
      <c r="FD583" s="227">
        <f t="shared" si="231"/>
        <v>0</v>
      </c>
      <c r="FE583" s="227">
        <f t="shared" si="232"/>
        <v>3472.2222222222222</v>
      </c>
      <c r="FF583" s="227">
        <v>3</v>
      </c>
      <c r="FG583" s="228">
        <f t="shared" si="250"/>
        <v>66.666666666666657</v>
      </c>
      <c r="FH583" s="227">
        <v>2</v>
      </c>
      <c r="FI583" s="227">
        <v>3</v>
      </c>
      <c r="FJ583" s="227">
        <v>0</v>
      </c>
      <c r="FK583" s="227">
        <f t="shared" si="241"/>
        <v>1</v>
      </c>
      <c r="FL583" s="227">
        <v>0</v>
      </c>
      <c r="FM583" s="227">
        <f t="shared" si="242"/>
        <v>1</v>
      </c>
      <c r="FZ583" s="229"/>
      <c r="GA583" s="229"/>
      <c r="GB583" s="229"/>
      <c r="GC583" s="229"/>
      <c r="GD583" s="229"/>
    </row>
    <row r="584" spans="1:186" s="368" customFormat="1">
      <c r="A584" s="287" t="s">
        <v>1386</v>
      </c>
      <c r="B584" s="369" t="s">
        <v>1387</v>
      </c>
      <c r="C584" s="287" t="s">
        <v>1388</v>
      </c>
      <c r="D584" s="287" t="s">
        <v>3126</v>
      </c>
      <c r="E584" s="369" t="s">
        <v>1389</v>
      </c>
      <c r="F584" s="287">
        <v>581</v>
      </c>
      <c r="G584" s="392" t="s">
        <v>1445</v>
      </c>
      <c r="H584" s="392" t="s">
        <v>1446</v>
      </c>
      <c r="I584" s="393" t="s">
        <v>1435</v>
      </c>
      <c r="J584" s="392" t="s">
        <v>1436</v>
      </c>
      <c r="K584" s="393" t="s">
        <v>788</v>
      </c>
      <c r="L584" s="392" t="s">
        <v>1394</v>
      </c>
      <c r="M584" s="392" t="s">
        <v>3124</v>
      </c>
      <c r="N584" s="372">
        <v>1</v>
      </c>
      <c r="O584" s="373">
        <v>324</v>
      </c>
      <c r="P584" s="373">
        <v>594</v>
      </c>
      <c r="Q584" s="373">
        <v>591</v>
      </c>
      <c r="R584" s="373">
        <v>627</v>
      </c>
      <c r="S584" s="374">
        <v>457</v>
      </c>
      <c r="T584" s="374">
        <v>471</v>
      </c>
      <c r="U584" s="374">
        <v>474</v>
      </c>
      <c r="V584" s="374">
        <v>512</v>
      </c>
      <c r="W584" s="373">
        <v>129</v>
      </c>
      <c r="X584" s="373">
        <v>237</v>
      </c>
      <c r="Y584" s="373">
        <v>229</v>
      </c>
      <c r="Z584" s="373">
        <v>240</v>
      </c>
      <c r="AA584" s="374">
        <v>213</v>
      </c>
      <c r="AB584" s="374">
        <v>184</v>
      </c>
      <c r="AC584" s="374">
        <v>191</v>
      </c>
      <c r="AD584" s="374">
        <v>229</v>
      </c>
      <c r="AE584" s="373">
        <v>5</v>
      </c>
      <c r="AF584" s="373">
        <v>6</v>
      </c>
      <c r="AG584" s="373">
        <v>6</v>
      </c>
      <c r="AH584" s="373">
        <v>6</v>
      </c>
      <c r="AI584" s="374">
        <v>4</v>
      </c>
      <c r="AJ584" s="374">
        <v>4</v>
      </c>
      <c r="AK584" s="374">
        <v>4</v>
      </c>
      <c r="AL584" s="374">
        <v>4</v>
      </c>
      <c r="AM584" s="226">
        <v>194</v>
      </c>
      <c r="AN584" s="226">
        <v>357</v>
      </c>
      <c r="AO584" s="226">
        <v>362</v>
      </c>
      <c r="AP584" s="226">
        <v>387</v>
      </c>
      <c r="AQ584" s="227">
        <v>244</v>
      </c>
      <c r="AR584" s="227">
        <v>287</v>
      </c>
      <c r="AS584" s="227">
        <v>282</v>
      </c>
      <c r="AT584" s="227">
        <v>283</v>
      </c>
      <c r="AU584" s="226">
        <v>81</v>
      </c>
      <c r="AV584" s="411">
        <v>148</v>
      </c>
      <c r="AW584" s="411">
        <v>156</v>
      </c>
      <c r="AX584" s="411">
        <v>165</v>
      </c>
      <c r="AY584" s="231">
        <v>100</v>
      </c>
      <c r="AZ584" s="231">
        <v>101</v>
      </c>
      <c r="BA584" s="231">
        <v>107</v>
      </c>
      <c r="BB584" s="231">
        <v>118</v>
      </c>
      <c r="BC584" s="226">
        <f t="shared" si="243"/>
        <v>113</v>
      </c>
      <c r="BD584" s="226">
        <f t="shared" si="243"/>
        <v>199</v>
      </c>
      <c r="BE584" s="226">
        <f t="shared" si="243"/>
        <v>184</v>
      </c>
      <c r="BF584" s="226">
        <f t="shared" si="243"/>
        <v>206</v>
      </c>
      <c r="BG584" s="218">
        <f t="shared" si="243"/>
        <v>132</v>
      </c>
      <c r="BH584" s="218">
        <f t="shared" si="240"/>
        <v>161</v>
      </c>
      <c r="BI584" s="218">
        <f t="shared" si="240"/>
        <v>157</v>
      </c>
      <c r="BJ584" s="218">
        <f t="shared" si="240"/>
        <v>156</v>
      </c>
      <c r="BK584" s="226">
        <f t="shared" si="237"/>
        <v>0</v>
      </c>
      <c r="BL584" s="226">
        <f t="shared" si="237"/>
        <v>10</v>
      </c>
      <c r="BM584" s="226">
        <f t="shared" si="237"/>
        <v>22</v>
      </c>
      <c r="BN584" s="226">
        <f t="shared" si="237"/>
        <v>16</v>
      </c>
      <c r="BO584" s="227">
        <f t="shared" si="237"/>
        <v>12</v>
      </c>
      <c r="BP584" s="227">
        <f t="shared" si="237"/>
        <v>25</v>
      </c>
      <c r="BQ584" s="227">
        <f t="shared" si="237"/>
        <v>18</v>
      </c>
      <c r="BR584" s="227">
        <f t="shared" si="236"/>
        <v>9</v>
      </c>
      <c r="BS584" s="226">
        <v>0</v>
      </c>
      <c r="BT584" s="226">
        <v>10</v>
      </c>
      <c r="BU584" s="226">
        <v>22</v>
      </c>
      <c r="BV584" s="226">
        <v>16</v>
      </c>
      <c r="BW584" s="227">
        <v>12</v>
      </c>
      <c r="BX584" s="227">
        <v>25</v>
      </c>
      <c r="BY584" s="227">
        <v>18</v>
      </c>
      <c r="BZ584" s="227">
        <v>9</v>
      </c>
      <c r="CA584" s="226">
        <v>0</v>
      </c>
      <c r="CB584" s="226">
        <f>IFERROR(VLOOKUP($G584,[12]ITEM!$B$2:$AC$939,26,0),0)</f>
        <v>0</v>
      </c>
      <c r="CC584" s="226">
        <f>IFERROR(VLOOKUP($G584,[12]ITEM!$B$2:$AC$939,27,0),0)</f>
        <v>0</v>
      </c>
      <c r="CD584" s="226">
        <f>IFERROR(VLOOKUP($G584,[12]ITEM!$B$2:$AC$939,28,0),0)</f>
        <v>0</v>
      </c>
      <c r="CE584" s="227">
        <v>0</v>
      </c>
      <c r="CF584" s="227">
        <v>0</v>
      </c>
      <c r="CG584" s="227">
        <v>0</v>
      </c>
      <c r="CH584" s="227">
        <v>0</v>
      </c>
      <c r="CI584" s="375"/>
      <c r="CJ584" s="226">
        <f t="shared" si="235"/>
        <v>113</v>
      </c>
      <c r="CK584" s="226">
        <f t="shared" si="235"/>
        <v>200</v>
      </c>
      <c r="CL584" s="226">
        <f t="shared" si="235"/>
        <v>206</v>
      </c>
      <c r="CM584" s="226">
        <f t="shared" si="235"/>
        <v>217</v>
      </c>
      <c r="CN584" s="227">
        <f t="shared" si="235"/>
        <v>132</v>
      </c>
      <c r="CO584" s="227">
        <f t="shared" si="235"/>
        <v>147.2747558079401</v>
      </c>
      <c r="CP584" s="227">
        <f t="shared" si="235"/>
        <v>146.87573268499776</v>
      </c>
      <c r="CQ584" s="227">
        <f t="shared" si="235"/>
        <v>149.94520789414545</v>
      </c>
      <c r="CR584" s="226">
        <v>67</v>
      </c>
      <c r="CS584" s="226">
        <v>124</v>
      </c>
      <c r="CT584" s="226">
        <v>125</v>
      </c>
      <c r="CU584" s="226">
        <v>134</v>
      </c>
      <c r="CV584" s="227">
        <f t="shared" si="244"/>
        <v>76</v>
      </c>
      <c r="CW584" s="227">
        <f>CV584*(1+('[13]GROWTH (YoY)'!AR584/100))</f>
        <v>89.274755807940096</v>
      </c>
      <c r="CX584" s="227">
        <f>CW584*(1+('[13]GROWTH (YoY)'!AS584/100))</f>
        <v>87.875732684997757</v>
      </c>
      <c r="CY584" s="227">
        <f>CX584*(1+('[13]GROWTH (YoY)'!AT584/100))</f>
        <v>87.945207894145454</v>
      </c>
      <c r="CZ584" s="226">
        <v>42</v>
      </c>
      <c r="DA584" s="226">
        <v>68</v>
      </c>
      <c r="DB584" s="226">
        <v>73</v>
      </c>
      <c r="DC584" s="226">
        <v>74</v>
      </c>
      <c r="DD584" s="227">
        <v>48</v>
      </c>
      <c r="DE584" s="227">
        <v>50</v>
      </c>
      <c r="DF584" s="227">
        <v>50</v>
      </c>
      <c r="DG584" s="227">
        <v>52</v>
      </c>
      <c r="DH584" s="226">
        <v>4</v>
      </c>
      <c r="DI584" s="226">
        <v>8</v>
      </c>
      <c r="DJ584" s="226">
        <v>8</v>
      </c>
      <c r="DK584" s="226">
        <v>9</v>
      </c>
      <c r="DL584" s="227">
        <v>8</v>
      </c>
      <c r="DM584" s="227">
        <v>8</v>
      </c>
      <c r="DN584" s="227">
        <v>9</v>
      </c>
      <c r="DO584" s="227">
        <v>10</v>
      </c>
      <c r="DP584" s="376">
        <f t="shared" si="239"/>
        <v>0</v>
      </c>
      <c r="DQ584" s="226">
        <f t="shared" si="239"/>
        <v>-1</v>
      </c>
      <c r="DR584" s="226">
        <f t="shared" si="239"/>
        <v>-22</v>
      </c>
      <c r="DS584" s="226">
        <f t="shared" si="234"/>
        <v>-11</v>
      </c>
      <c r="DT584" s="227">
        <f t="shared" si="234"/>
        <v>0</v>
      </c>
      <c r="DU584" s="227">
        <f t="shared" si="234"/>
        <v>13.725244192059904</v>
      </c>
      <c r="DV584" s="227">
        <f t="shared" si="234"/>
        <v>10.124267315002243</v>
      </c>
      <c r="DW584" s="227">
        <f t="shared" si="234"/>
        <v>6.0547921058545455</v>
      </c>
      <c r="DX584" s="377">
        <f t="shared" si="238"/>
        <v>0.39814814814814814</v>
      </c>
      <c r="DY584" s="377">
        <f t="shared" si="238"/>
        <v>0.39898989898989901</v>
      </c>
      <c r="DZ584" s="377">
        <f t="shared" si="238"/>
        <v>0.38747884940778343</v>
      </c>
      <c r="EA584" s="377">
        <f t="shared" si="238"/>
        <v>0.38277511961722488</v>
      </c>
      <c r="EB584" s="378">
        <f t="shared" si="238"/>
        <v>0.46608315098468273</v>
      </c>
      <c r="EC584" s="378">
        <f t="shared" si="238"/>
        <v>0.39065817409766457</v>
      </c>
      <c r="ED584" s="378">
        <f t="shared" si="238"/>
        <v>0.40295358649789031</v>
      </c>
      <c r="EE584" s="378">
        <f t="shared" si="238"/>
        <v>0.447265625</v>
      </c>
      <c r="EG584" s="226">
        <v>0</v>
      </c>
      <c r="EH584" s="226">
        <v>0</v>
      </c>
      <c r="EI584" s="226">
        <v>0</v>
      </c>
      <c r="EJ584" s="226">
        <v>0</v>
      </c>
      <c r="EK584" s="226">
        <v>0</v>
      </c>
      <c r="EL584" s="226">
        <v>0</v>
      </c>
      <c r="EM584" s="226">
        <v>0</v>
      </c>
      <c r="EN584" s="379">
        <f t="shared" si="245"/>
        <v>0</v>
      </c>
      <c r="EO584" s="226">
        <f t="shared" si="246"/>
        <v>0</v>
      </c>
      <c r="EP584" s="379">
        <f t="shared" si="247"/>
        <v>0</v>
      </c>
      <c r="EQ584" s="226">
        <f t="shared" si="248"/>
        <v>0</v>
      </c>
      <c r="ER584" s="226">
        <f t="shared" si="249"/>
        <v>0</v>
      </c>
      <c r="ES584" s="292"/>
      <c r="ET584" s="227">
        <v>460</v>
      </c>
      <c r="EU584" s="227">
        <v>216</v>
      </c>
      <c r="EV584" s="227">
        <v>244</v>
      </c>
      <c r="EW584" s="227">
        <v>111</v>
      </c>
      <c r="EX584" s="227">
        <v>90</v>
      </c>
      <c r="EY584" s="227">
        <v>2678</v>
      </c>
      <c r="EZ584" s="227">
        <v>2473</v>
      </c>
      <c r="FA584" s="380">
        <f t="shared" si="228"/>
        <v>0.46956521739130436</v>
      </c>
      <c r="FB584" s="228">
        <f t="shared" si="229"/>
        <v>45.491803278688522</v>
      </c>
      <c r="FC584" s="380">
        <f t="shared" si="230"/>
        <v>0.19565217391304349</v>
      </c>
      <c r="FD584" s="227">
        <f t="shared" si="231"/>
        <v>33607.169529499624</v>
      </c>
      <c r="FE584" s="227">
        <f t="shared" si="232"/>
        <v>3740.3962798220782</v>
      </c>
      <c r="FF584" s="227">
        <v>244</v>
      </c>
      <c r="FG584" s="228">
        <f t="shared" si="250"/>
        <v>41.803278688524593</v>
      </c>
      <c r="FH584" s="227">
        <v>102</v>
      </c>
      <c r="FI584" s="227">
        <v>244</v>
      </c>
      <c r="FJ584" s="227">
        <v>0</v>
      </c>
      <c r="FK584" s="227">
        <f t="shared" si="241"/>
        <v>142</v>
      </c>
      <c r="FL584" s="227">
        <v>12</v>
      </c>
      <c r="FM584" s="227">
        <f t="shared" si="242"/>
        <v>130</v>
      </c>
      <c r="FZ584" s="229"/>
      <c r="GA584" s="229"/>
      <c r="GB584" s="229"/>
      <c r="GC584" s="229"/>
      <c r="GD584" s="229"/>
    </row>
    <row r="585" spans="1:186" s="368" customFormat="1">
      <c r="A585" s="287" t="s">
        <v>1386</v>
      </c>
      <c r="B585" s="369" t="s">
        <v>1387</v>
      </c>
      <c r="C585" s="287" t="s">
        <v>1388</v>
      </c>
      <c r="D585" s="287" t="s">
        <v>3126</v>
      </c>
      <c r="E585" s="369" t="s">
        <v>1389</v>
      </c>
      <c r="F585" s="287">
        <v>582</v>
      </c>
      <c r="G585" s="392" t="s">
        <v>1447</v>
      </c>
      <c r="H585" s="392" t="s">
        <v>1448</v>
      </c>
      <c r="I585" s="393" t="s">
        <v>1435</v>
      </c>
      <c r="J585" s="392" t="s">
        <v>1436</v>
      </c>
      <c r="K585" s="393" t="s">
        <v>788</v>
      </c>
      <c r="L585" s="392" t="s">
        <v>1394</v>
      </c>
      <c r="M585" s="392" t="s">
        <v>3124</v>
      </c>
      <c r="N585" s="372">
        <v>1</v>
      </c>
      <c r="O585" s="373">
        <v>1</v>
      </c>
      <c r="P585" s="373">
        <v>2</v>
      </c>
      <c r="Q585" s="373">
        <v>2</v>
      </c>
      <c r="R585" s="373">
        <v>2</v>
      </c>
      <c r="S585" s="374">
        <v>15</v>
      </c>
      <c r="T585" s="374">
        <v>15</v>
      </c>
      <c r="U585" s="374">
        <v>15</v>
      </c>
      <c r="V585" s="374">
        <v>17</v>
      </c>
      <c r="W585" s="373">
        <v>0</v>
      </c>
      <c r="X585" s="373">
        <v>1</v>
      </c>
      <c r="Y585" s="373">
        <v>1</v>
      </c>
      <c r="Z585" s="373">
        <v>1</v>
      </c>
      <c r="AA585" s="374">
        <v>6</v>
      </c>
      <c r="AB585" s="374">
        <v>6</v>
      </c>
      <c r="AC585" s="374">
        <v>6</v>
      </c>
      <c r="AD585" s="374">
        <v>7</v>
      </c>
      <c r="AE585" s="373">
        <v>0</v>
      </c>
      <c r="AF585" s="373">
        <v>0</v>
      </c>
      <c r="AG585" s="373">
        <v>0</v>
      </c>
      <c r="AH585" s="373">
        <v>0</v>
      </c>
      <c r="AI585" s="374">
        <v>0</v>
      </c>
      <c r="AJ585" s="374">
        <v>0</v>
      </c>
      <c r="AK585" s="374">
        <v>0</v>
      </c>
      <c r="AL585" s="374">
        <v>0</v>
      </c>
      <c r="AM585" s="226">
        <v>1</v>
      </c>
      <c r="AN585" s="226">
        <v>1</v>
      </c>
      <c r="AO585" s="226">
        <v>1</v>
      </c>
      <c r="AP585" s="226">
        <v>1</v>
      </c>
      <c r="AQ585" s="227">
        <v>9</v>
      </c>
      <c r="AR585" s="227">
        <v>9</v>
      </c>
      <c r="AS585" s="227">
        <v>9</v>
      </c>
      <c r="AT585" s="227">
        <v>10</v>
      </c>
      <c r="AU585" s="226">
        <v>0</v>
      </c>
      <c r="AV585" s="411">
        <v>1</v>
      </c>
      <c r="AW585" s="411">
        <v>1</v>
      </c>
      <c r="AX585" s="411">
        <v>1</v>
      </c>
      <c r="AY585" s="231">
        <v>4</v>
      </c>
      <c r="AZ585" s="231">
        <v>4</v>
      </c>
      <c r="BA585" s="231">
        <v>5</v>
      </c>
      <c r="BB585" s="231">
        <v>5</v>
      </c>
      <c r="BC585" s="226">
        <f t="shared" si="243"/>
        <v>1</v>
      </c>
      <c r="BD585" s="226">
        <f t="shared" si="243"/>
        <v>-1</v>
      </c>
      <c r="BE585" s="226">
        <f t="shared" si="243"/>
        <v>-2</v>
      </c>
      <c r="BF585" s="226">
        <f t="shared" si="243"/>
        <v>-1</v>
      </c>
      <c r="BG585" s="218">
        <f t="shared" si="243"/>
        <v>4</v>
      </c>
      <c r="BH585" s="218">
        <f t="shared" si="240"/>
        <v>3</v>
      </c>
      <c r="BI585" s="218">
        <f t="shared" si="240"/>
        <v>3</v>
      </c>
      <c r="BJ585" s="218">
        <f t="shared" si="240"/>
        <v>4</v>
      </c>
      <c r="BK585" s="226">
        <f t="shared" si="237"/>
        <v>0</v>
      </c>
      <c r="BL585" s="226">
        <f t="shared" si="237"/>
        <v>1</v>
      </c>
      <c r="BM585" s="226">
        <f t="shared" si="237"/>
        <v>2</v>
      </c>
      <c r="BN585" s="226">
        <f t="shared" si="237"/>
        <v>1</v>
      </c>
      <c r="BO585" s="227">
        <f t="shared" si="237"/>
        <v>1</v>
      </c>
      <c r="BP585" s="227">
        <f t="shared" si="237"/>
        <v>2</v>
      </c>
      <c r="BQ585" s="227">
        <f t="shared" si="237"/>
        <v>1</v>
      </c>
      <c r="BR585" s="227">
        <f t="shared" si="236"/>
        <v>1</v>
      </c>
      <c r="BS585" s="226">
        <v>0</v>
      </c>
      <c r="BT585" s="226">
        <v>1</v>
      </c>
      <c r="BU585" s="226">
        <v>2</v>
      </c>
      <c r="BV585" s="226">
        <v>1</v>
      </c>
      <c r="BW585" s="227">
        <v>1</v>
      </c>
      <c r="BX585" s="227">
        <v>2</v>
      </c>
      <c r="BY585" s="227">
        <v>1</v>
      </c>
      <c r="BZ585" s="227">
        <v>1</v>
      </c>
      <c r="CA585" s="226">
        <v>0</v>
      </c>
      <c r="CB585" s="226">
        <f>IFERROR(VLOOKUP($G585,[12]ITEM!$B$2:$AC$939,26,0),0)</f>
        <v>0</v>
      </c>
      <c r="CC585" s="226">
        <f>IFERROR(VLOOKUP($G585,[12]ITEM!$B$2:$AC$939,27,0),0)</f>
        <v>0</v>
      </c>
      <c r="CD585" s="226">
        <f>IFERROR(VLOOKUP($G585,[12]ITEM!$B$2:$AC$939,28,0),0)</f>
        <v>0</v>
      </c>
      <c r="CE585" s="227">
        <v>0</v>
      </c>
      <c r="CF585" s="227">
        <v>0</v>
      </c>
      <c r="CG585" s="227">
        <v>0</v>
      </c>
      <c r="CH585" s="227">
        <v>0</v>
      </c>
      <c r="CI585" s="375"/>
      <c r="CJ585" s="226">
        <f t="shared" si="235"/>
        <v>0</v>
      </c>
      <c r="CK585" s="226">
        <f t="shared" si="235"/>
        <v>2</v>
      </c>
      <c r="CL585" s="226">
        <f t="shared" si="235"/>
        <v>1</v>
      </c>
      <c r="CM585" s="226">
        <f t="shared" si="235"/>
        <v>1</v>
      </c>
      <c r="CN585" s="227">
        <f t="shared" si="235"/>
        <v>4</v>
      </c>
      <c r="CO585" s="227">
        <f t="shared" si="235"/>
        <v>2.9750300551994018</v>
      </c>
      <c r="CP585" s="227">
        <f t="shared" si="235"/>
        <v>3.0166913791749179</v>
      </c>
      <c r="CQ585" s="227">
        <f t="shared" si="235"/>
        <v>2.9615803253585886</v>
      </c>
      <c r="CR585" s="226">
        <v>0</v>
      </c>
      <c r="CS585" s="226">
        <v>1</v>
      </c>
      <c r="CT585" s="226">
        <v>1</v>
      </c>
      <c r="CU585" s="226">
        <v>1</v>
      </c>
      <c r="CV585" s="227">
        <f t="shared" si="244"/>
        <v>-1</v>
      </c>
      <c r="CW585" s="227">
        <f>CV585*(1+('[13]GROWTH (YoY)'!AR585/100))</f>
        <v>-1.024969944800598</v>
      </c>
      <c r="CX585" s="227">
        <f>CW585*(1+('[13]GROWTH (YoY)'!AS585/100))</f>
        <v>-0.98330862082508197</v>
      </c>
      <c r="CY585" s="227">
        <f>CX585*(1+('[13]GROWTH (YoY)'!AT585/100))</f>
        <v>-1.0384196746414114</v>
      </c>
      <c r="CZ585" s="226">
        <v>0</v>
      </c>
      <c r="DA585" s="226">
        <v>0</v>
      </c>
      <c r="DB585" s="226">
        <v>0</v>
      </c>
      <c r="DC585" s="226">
        <v>0</v>
      </c>
      <c r="DD585" s="227">
        <v>4</v>
      </c>
      <c r="DE585" s="227">
        <v>4</v>
      </c>
      <c r="DF585" s="227">
        <v>4</v>
      </c>
      <c r="DG585" s="227">
        <v>4</v>
      </c>
      <c r="DH585" s="226">
        <v>0</v>
      </c>
      <c r="DI585" s="226">
        <v>1</v>
      </c>
      <c r="DJ585" s="226">
        <v>0</v>
      </c>
      <c r="DK585" s="226">
        <v>0</v>
      </c>
      <c r="DL585" s="227">
        <v>1</v>
      </c>
      <c r="DM585" s="227">
        <v>0</v>
      </c>
      <c r="DN585" s="227">
        <v>0</v>
      </c>
      <c r="DO585" s="227">
        <v>0</v>
      </c>
      <c r="DP585" s="376">
        <f t="shared" si="239"/>
        <v>1</v>
      </c>
      <c r="DQ585" s="226">
        <f t="shared" si="239"/>
        <v>-3</v>
      </c>
      <c r="DR585" s="226">
        <f t="shared" si="239"/>
        <v>-3</v>
      </c>
      <c r="DS585" s="226">
        <f t="shared" si="234"/>
        <v>-2</v>
      </c>
      <c r="DT585" s="227">
        <f t="shared" si="234"/>
        <v>0</v>
      </c>
      <c r="DU585" s="227">
        <f t="shared" si="234"/>
        <v>2.4969944800598221E-2</v>
      </c>
      <c r="DV585" s="227">
        <f t="shared" si="234"/>
        <v>-1.669137917491792E-2</v>
      </c>
      <c r="DW585" s="227">
        <f t="shared" si="234"/>
        <v>1.0384196746414114</v>
      </c>
      <c r="DX585" s="377">
        <f t="shared" si="238"/>
        <v>0</v>
      </c>
      <c r="DY585" s="377">
        <f t="shared" si="238"/>
        <v>0.5</v>
      </c>
      <c r="DZ585" s="377">
        <f t="shared" si="238"/>
        <v>0.5</v>
      </c>
      <c r="EA585" s="377">
        <f t="shared" si="238"/>
        <v>0.5</v>
      </c>
      <c r="EB585" s="378">
        <f t="shared" si="238"/>
        <v>0.4</v>
      </c>
      <c r="EC585" s="378">
        <f t="shared" si="238"/>
        <v>0.4</v>
      </c>
      <c r="ED585" s="378">
        <f t="shared" si="238"/>
        <v>0.4</v>
      </c>
      <c r="EE585" s="378">
        <f t="shared" si="238"/>
        <v>0.41176470588235292</v>
      </c>
      <c r="EG585" s="226">
        <v>0</v>
      </c>
      <c r="EH585" s="226">
        <v>0</v>
      </c>
      <c r="EI585" s="226">
        <v>0</v>
      </c>
      <c r="EJ585" s="226">
        <v>0</v>
      </c>
      <c r="EK585" s="226">
        <v>0</v>
      </c>
      <c r="EL585" s="226">
        <v>0</v>
      </c>
      <c r="EM585" s="226">
        <v>0</v>
      </c>
      <c r="EN585" s="379">
        <f t="shared" si="245"/>
        <v>0</v>
      </c>
      <c r="EO585" s="226">
        <f t="shared" si="246"/>
        <v>0</v>
      </c>
      <c r="EP585" s="379">
        <f t="shared" si="247"/>
        <v>0</v>
      </c>
      <c r="EQ585" s="226">
        <f t="shared" si="248"/>
        <v>0</v>
      </c>
      <c r="ER585" s="226">
        <f t="shared" si="249"/>
        <v>0</v>
      </c>
      <c r="ES585" s="292"/>
      <c r="ET585" s="227">
        <v>15</v>
      </c>
      <c r="EU585" s="227">
        <v>6</v>
      </c>
      <c r="EV585" s="227">
        <v>9</v>
      </c>
      <c r="EW585" s="227">
        <v>5</v>
      </c>
      <c r="EX585" s="227">
        <v>4</v>
      </c>
      <c r="EY585" s="227">
        <v>125</v>
      </c>
      <c r="EZ585" s="227">
        <v>94</v>
      </c>
      <c r="FA585" s="380">
        <f t="shared" si="228"/>
        <v>0.4</v>
      </c>
      <c r="FB585" s="228">
        <f t="shared" si="229"/>
        <v>55.555555555555557</v>
      </c>
      <c r="FC585" s="380">
        <f t="shared" si="230"/>
        <v>0.26666666666666666</v>
      </c>
      <c r="FD585" s="227">
        <f t="shared" si="231"/>
        <v>32000</v>
      </c>
      <c r="FE585" s="227">
        <f t="shared" si="232"/>
        <v>4432.6241134751772</v>
      </c>
      <c r="FF585" s="227">
        <v>9</v>
      </c>
      <c r="FG585" s="228">
        <f t="shared" si="250"/>
        <v>55.555555555555557</v>
      </c>
      <c r="FH585" s="227">
        <v>5</v>
      </c>
      <c r="FI585" s="227">
        <v>9</v>
      </c>
      <c r="FJ585" s="227">
        <v>0</v>
      </c>
      <c r="FK585" s="227">
        <f t="shared" si="241"/>
        <v>4</v>
      </c>
      <c r="FL585" s="227">
        <v>0</v>
      </c>
      <c r="FM585" s="227">
        <f t="shared" si="242"/>
        <v>4</v>
      </c>
      <c r="FZ585" s="229"/>
      <c r="GA585" s="229"/>
      <c r="GB585" s="229"/>
      <c r="GC585" s="229"/>
      <c r="GD585" s="229"/>
    </row>
    <row r="586" spans="1:186" s="368" customFormat="1">
      <c r="A586" s="287" t="s">
        <v>1386</v>
      </c>
      <c r="B586" s="369" t="s">
        <v>1387</v>
      </c>
      <c r="C586" s="287" t="s">
        <v>1388</v>
      </c>
      <c r="D586" s="287" t="s">
        <v>3126</v>
      </c>
      <c r="E586" s="369" t="s">
        <v>1389</v>
      </c>
      <c r="F586" s="287">
        <v>583</v>
      </c>
      <c r="G586" s="392" t="s">
        <v>1449</v>
      </c>
      <c r="H586" s="392" t="s">
        <v>1450</v>
      </c>
      <c r="I586" s="393" t="s">
        <v>1435</v>
      </c>
      <c r="J586" s="392" t="s">
        <v>1436</v>
      </c>
      <c r="K586" s="393" t="s">
        <v>788</v>
      </c>
      <c r="L586" s="392" t="s">
        <v>1394</v>
      </c>
      <c r="M586" s="392" t="s">
        <v>3124</v>
      </c>
      <c r="N586" s="372">
        <v>1</v>
      </c>
      <c r="O586" s="373">
        <v>537</v>
      </c>
      <c r="P586" s="373">
        <v>985</v>
      </c>
      <c r="Q586" s="373">
        <v>981</v>
      </c>
      <c r="R586" s="373">
        <v>1098</v>
      </c>
      <c r="S586" s="374">
        <v>1183</v>
      </c>
      <c r="T586" s="374">
        <v>1162</v>
      </c>
      <c r="U586" s="374">
        <v>1225</v>
      </c>
      <c r="V586" s="374">
        <v>1323</v>
      </c>
      <c r="W586" s="373">
        <v>219</v>
      </c>
      <c r="X586" s="373">
        <v>400</v>
      </c>
      <c r="Y586" s="373">
        <v>397</v>
      </c>
      <c r="Z586" s="373">
        <v>464</v>
      </c>
      <c r="AA586" s="374">
        <v>495</v>
      </c>
      <c r="AB586" s="374">
        <v>503</v>
      </c>
      <c r="AC586" s="374">
        <v>554</v>
      </c>
      <c r="AD586" s="374">
        <v>613</v>
      </c>
      <c r="AE586" s="373">
        <v>8</v>
      </c>
      <c r="AF586" s="373">
        <v>11</v>
      </c>
      <c r="AG586" s="373">
        <v>10</v>
      </c>
      <c r="AH586" s="373">
        <v>10</v>
      </c>
      <c r="AI586" s="374">
        <v>12</v>
      </c>
      <c r="AJ586" s="374">
        <v>11</v>
      </c>
      <c r="AK586" s="374">
        <v>10</v>
      </c>
      <c r="AL586" s="374">
        <v>11</v>
      </c>
      <c r="AM586" s="226">
        <v>318</v>
      </c>
      <c r="AN586" s="226">
        <v>586</v>
      </c>
      <c r="AO586" s="226">
        <v>584</v>
      </c>
      <c r="AP586" s="226">
        <v>635</v>
      </c>
      <c r="AQ586" s="227">
        <v>687</v>
      </c>
      <c r="AR586" s="227">
        <v>659</v>
      </c>
      <c r="AS586" s="227">
        <v>671</v>
      </c>
      <c r="AT586" s="227">
        <v>710</v>
      </c>
      <c r="AU586" s="226">
        <v>104</v>
      </c>
      <c r="AV586" s="411">
        <v>193</v>
      </c>
      <c r="AW586" s="411">
        <v>200</v>
      </c>
      <c r="AX586" s="411">
        <v>214</v>
      </c>
      <c r="AY586" s="231">
        <v>224</v>
      </c>
      <c r="AZ586" s="231">
        <v>227</v>
      </c>
      <c r="BA586" s="231">
        <v>241</v>
      </c>
      <c r="BB586" s="231">
        <v>266</v>
      </c>
      <c r="BC586" s="226">
        <f t="shared" si="243"/>
        <v>214</v>
      </c>
      <c r="BD586" s="226">
        <f t="shared" si="243"/>
        <v>369</v>
      </c>
      <c r="BE586" s="226">
        <f t="shared" si="243"/>
        <v>337</v>
      </c>
      <c r="BF586" s="226">
        <f t="shared" si="243"/>
        <v>380</v>
      </c>
      <c r="BG586" s="218">
        <f t="shared" si="243"/>
        <v>435</v>
      </c>
      <c r="BH586" s="218">
        <f t="shared" si="240"/>
        <v>378</v>
      </c>
      <c r="BI586" s="218">
        <f t="shared" si="240"/>
        <v>384</v>
      </c>
      <c r="BJ586" s="218">
        <f t="shared" si="240"/>
        <v>426</v>
      </c>
      <c r="BK586" s="226">
        <f t="shared" si="237"/>
        <v>0</v>
      </c>
      <c r="BL586" s="226">
        <f t="shared" si="237"/>
        <v>24</v>
      </c>
      <c r="BM586" s="226">
        <f t="shared" si="237"/>
        <v>47</v>
      </c>
      <c r="BN586" s="226">
        <f t="shared" si="237"/>
        <v>41</v>
      </c>
      <c r="BO586" s="227">
        <f t="shared" si="237"/>
        <v>28</v>
      </c>
      <c r="BP586" s="227">
        <f t="shared" si="237"/>
        <v>54</v>
      </c>
      <c r="BQ586" s="227">
        <f t="shared" si="237"/>
        <v>46</v>
      </c>
      <c r="BR586" s="227">
        <f t="shared" si="236"/>
        <v>18</v>
      </c>
      <c r="BS586" s="226">
        <v>0</v>
      </c>
      <c r="BT586" s="226">
        <v>24</v>
      </c>
      <c r="BU586" s="226">
        <v>47</v>
      </c>
      <c r="BV586" s="226">
        <v>41</v>
      </c>
      <c r="BW586" s="227">
        <v>28</v>
      </c>
      <c r="BX586" s="227">
        <v>54</v>
      </c>
      <c r="BY586" s="227">
        <v>46</v>
      </c>
      <c r="BZ586" s="227">
        <v>18</v>
      </c>
      <c r="CA586" s="226">
        <v>0</v>
      </c>
      <c r="CB586" s="226">
        <f>IFERROR(VLOOKUP($G586,[12]ITEM!$B$2:$AC$939,26,0),0)</f>
        <v>0</v>
      </c>
      <c r="CC586" s="226">
        <f>IFERROR(VLOOKUP($G586,[12]ITEM!$B$2:$AC$939,27,0),0)</f>
        <v>0</v>
      </c>
      <c r="CD586" s="226">
        <f>IFERROR(VLOOKUP($G586,[12]ITEM!$B$2:$AC$939,28,0),0)</f>
        <v>0</v>
      </c>
      <c r="CE586" s="227">
        <v>0</v>
      </c>
      <c r="CF586" s="227">
        <v>0</v>
      </c>
      <c r="CG586" s="227">
        <v>0</v>
      </c>
      <c r="CH586" s="227">
        <v>0</v>
      </c>
      <c r="CI586" s="375"/>
      <c r="CJ586" s="226">
        <f t="shared" si="235"/>
        <v>214</v>
      </c>
      <c r="CK586" s="226">
        <f t="shared" si="235"/>
        <v>379</v>
      </c>
      <c r="CL586" s="226">
        <f t="shared" si="235"/>
        <v>387</v>
      </c>
      <c r="CM586" s="226">
        <f t="shared" si="235"/>
        <v>412</v>
      </c>
      <c r="CN586" s="227">
        <f t="shared" si="235"/>
        <v>435</v>
      </c>
      <c r="CO586" s="227">
        <f t="shared" si="235"/>
        <v>431.6982680028417</v>
      </c>
      <c r="CP586" s="227">
        <f t="shared" si="235"/>
        <v>435.39376755519851</v>
      </c>
      <c r="CQ586" s="227">
        <f t="shared" si="235"/>
        <v>460.23484295754628</v>
      </c>
      <c r="CR586" s="226">
        <v>139</v>
      </c>
      <c r="CS586" s="226">
        <v>256</v>
      </c>
      <c r="CT586" s="226">
        <v>255</v>
      </c>
      <c r="CU586" s="226">
        <v>278</v>
      </c>
      <c r="CV586" s="227">
        <f t="shared" si="244"/>
        <v>276</v>
      </c>
      <c r="CW586" s="227">
        <f>CV586*(1+('[13]GROWTH (YoY)'!AR586/100))</f>
        <v>264.6982680028417</v>
      </c>
      <c r="CX586" s="227">
        <f>CW586*(1+('[13]GROWTH (YoY)'!AS586/100))</f>
        <v>269.39376755519851</v>
      </c>
      <c r="CY586" s="227">
        <f>CX586*(1+('[13]GROWTH (YoY)'!AT586/100))</f>
        <v>285.23484295754628</v>
      </c>
      <c r="CZ586" s="226">
        <v>68</v>
      </c>
      <c r="DA586" s="226">
        <v>111</v>
      </c>
      <c r="DB586" s="226">
        <v>118</v>
      </c>
      <c r="DC586" s="226">
        <v>120</v>
      </c>
      <c r="DD586" s="227">
        <v>147</v>
      </c>
      <c r="DE586" s="227">
        <v>153</v>
      </c>
      <c r="DF586" s="227">
        <v>151</v>
      </c>
      <c r="DG586" s="227">
        <v>159</v>
      </c>
      <c r="DH586" s="226">
        <v>7</v>
      </c>
      <c r="DI586" s="226">
        <v>12</v>
      </c>
      <c r="DJ586" s="226">
        <v>14</v>
      </c>
      <c r="DK586" s="226">
        <v>14</v>
      </c>
      <c r="DL586" s="227">
        <v>12</v>
      </c>
      <c r="DM586" s="227">
        <v>14</v>
      </c>
      <c r="DN586" s="227">
        <v>15</v>
      </c>
      <c r="DO586" s="227">
        <v>16</v>
      </c>
      <c r="DP586" s="376">
        <f t="shared" si="239"/>
        <v>0</v>
      </c>
      <c r="DQ586" s="226">
        <f t="shared" si="239"/>
        <v>-10</v>
      </c>
      <c r="DR586" s="226">
        <f t="shared" si="239"/>
        <v>-50</v>
      </c>
      <c r="DS586" s="226">
        <f t="shared" si="234"/>
        <v>-32</v>
      </c>
      <c r="DT586" s="227">
        <f t="shared" si="234"/>
        <v>0</v>
      </c>
      <c r="DU586" s="227">
        <f t="shared" si="234"/>
        <v>-53.698268002841701</v>
      </c>
      <c r="DV586" s="227">
        <f t="shared" si="234"/>
        <v>-51.393767555198508</v>
      </c>
      <c r="DW586" s="227">
        <f t="shared" si="234"/>
        <v>-34.234842957546277</v>
      </c>
      <c r="DX586" s="377">
        <f t="shared" si="238"/>
        <v>0.40782122905027934</v>
      </c>
      <c r="DY586" s="377">
        <f t="shared" si="238"/>
        <v>0.40609137055837563</v>
      </c>
      <c r="DZ586" s="377">
        <f t="shared" si="238"/>
        <v>0.40468909276248727</v>
      </c>
      <c r="EA586" s="377">
        <f t="shared" si="238"/>
        <v>0.42258652094717669</v>
      </c>
      <c r="EB586" s="378">
        <f t="shared" si="238"/>
        <v>0.41842772612003382</v>
      </c>
      <c r="EC586" s="378">
        <f t="shared" si="238"/>
        <v>0.43287435456110157</v>
      </c>
      <c r="ED586" s="378">
        <f t="shared" si="238"/>
        <v>0.45224489795918366</v>
      </c>
      <c r="EE586" s="378">
        <f t="shared" si="238"/>
        <v>0.46334089191232047</v>
      </c>
      <c r="EG586" s="226">
        <v>0</v>
      </c>
      <c r="EH586" s="226">
        <v>0</v>
      </c>
      <c r="EI586" s="226">
        <v>0</v>
      </c>
      <c r="EJ586" s="226">
        <v>0</v>
      </c>
      <c r="EK586" s="226">
        <v>0</v>
      </c>
      <c r="EL586" s="226">
        <v>0</v>
      </c>
      <c r="EM586" s="226">
        <v>0</v>
      </c>
      <c r="EN586" s="379">
        <f t="shared" si="245"/>
        <v>0</v>
      </c>
      <c r="EO586" s="226">
        <f t="shared" si="246"/>
        <v>0</v>
      </c>
      <c r="EP586" s="379">
        <f t="shared" si="247"/>
        <v>0</v>
      </c>
      <c r="EQ586" s="226">
        <f t="shared" si="248"/>
        <v>0</v>
      </c>
      <c r="ER586" s="226">
        <f t="shared" si="249"/>
        <v>0</v>
      </c>
      <c r="ES586" s="292"/>
      <c r="ET586" s="227">
        <v>1190</v>
      </c>
      <c r="EU586" s="227">
        <v>503</v>
      </c>
      <c r="EV586" s="227">
        <v>688</v>
      </c>
      <c r="EW586" s="227">
        <v>235</v>
      </c>
      <c r="EX586" s="227">
        <v>241</v>
      </c>
      <c r="EY586" s="227">
        <v>5454</v>
      </c>
      <c r="EZ586" s="227">
        <v>5055</v>
      </c>
      <c r="FA586" s="380">
        <f t="shared" si="228"/>
        <v>0.4226890756302521</v>
      </c>
      <c r="FB586" s="228">
        <f t="shared" si="229"/>
        <v>34.156976744186046</v>
      </c>
      <c r="FC586" s="380">
        <f t="shared" si="230"/>
        <v>0.20252100840336135</v>
      </c>
      <c r="FD586" s="227">
        <f t="shared" si="231"/>
        <v>44187.752108544191</v>
      </c>
      <c r="FE586" s="227">
        <f t="shared" si="232"/>
        <v>3874.0520936366634</v>
      </c>
      <c r="FF586" s="227">
        <v>688</v>
      </c>
      <c r="FG586" s="228">
        <f t="shared" si="250"/>
        <v>32.994186046511622</v>
      </c>
      <c r="FH586" s="227">
        <v>227</v>
      </c>
      <c r="FI586" s="227">
        <v>688</v>
      </c>
      <c r="FJ586" s="227">
        <v>0</v>
      </c>
      <c r="FK586" s="227">
        <f t="shared" si="241"/>
        <v>461</v>
      </c>
      <c r="FL586" s="227">
        <v>30</v>
      </c>
      <c r="FM586" s="227">
        <f t="shared" si="242"/>
        <v>431</v>
      </c>
      <c r="FZ586" s="229"/>
      <c r="GA586" s="229"/>
      <c r="GB586" s="229"/>
      <c r="GC586" s="229"/>
      <c r="GD586" s="229"/>
    </row>
    <row r="587" spans="1:186" s="368" customFormat="1">
      <c r="A587" s="287" t="s">
        <v>1386</v>
      </c>
      <c r="B587" s="369" t="s">
        <v>1387</v>
      </c>
      <c r="C587" s="287" t="s">
        <v>1388</v>
      </c>
      <c r="D587" s="287" t="s">
        <v>3126</v>
      </c>
      <c r="E587" s="369" t="s">
        <v>1389</v>
      </c>
      <c r="F587" s="287">
        <v>584</v>
      </c>
      <c r="G587" s="392" t="s">
        <v>1451</v>
      </c>
      <c r="H587" s="392" t="s">
        <v>1452</v>
      </c>
      <c r="I587" s="393" t="s">
        <v>1435</v>
      </c>
      <c r="J587" s="392" t="s">
        <v>1436</v>
      </c>
      <c r="K587" s="393" t="s">
        <v>788</v>
      </c>
      <c r="L587" s="392" t="s">
        <v>1394</v>
      </c>
      <c r="M587" s="392" t="s">
        <v>3124</v>
      </c>
      <c r="N587" s="372">
        <v>1</v>
      </c>
      <c r="O587" s="373">
        <v>2631</v>
      </c>
      <c r="P587" s="373">
        <v>4841</v>
      </c>
      <c r="Q587" s="373">
        <v>5047</v>
      </c>
      <c r="R587" s="373">
        <v>5643</v>
      </c>
      <c r="S587" s="374">
        <v>5438</v>
      </c>
      <c r="T587" s="374">
        <v>5244</v>
      </c>
      <c r="U587" s="374">
        <v>5618</v>
      </c>
      <c r="V587" s="374">
        <v>6084</v>
      </c>
      <c r="W587" s="373">
        <v>904</v>
      </c>
      <c r="X587" s="373">
        <v>1599</v>
      </c>
      <c r="Y587" s="373">
        <v>1870</v>
      </c>
      <c r="Z587" s="373">
        <v>2111</v>
      </c>
      <c r="AA587" s="374">
        <v>2218</v>
      </c>
      <c r="AB587" s="374">
        <v>2018</v>
      </c>
      <c r="AC587" s="374">
        <v>2127</v>
      </c>
      <c r="AD587" s="374">
        <v>1994</v>
      </c>
      <c r="AE587" s="373">
        <v>42</v>
      </c>
      <c r="AF587" s="373">
        <v>59</v>
      </c>
      <c r="AG587" s="373">
        <v>53</v>
      </c>
      <c r="AH587" s="373">
        <v>51</v>
      </c>
      <c r="AI587" s="374">
        <v>58</v>
      </c>
      <c r="AJ587" s="374">
        <v>54</v>
      </c>
      <c r="AK587" s="374">
        <v>54</v>
      </c>
      <c r="AL587" s="374">
        <v>61</v>
      </c>
      <c r="AM587" s="226">
        <v>1727</v>
      </c>
      <c r="AN587" s="226">
        <v>3241</v>
      </c>
      <c r="AO587" s="226">
        <v>3177</v>
      </c>
      <c r="AP587" s="226">
        <v>3531</v>
      </c>
      <c r="AQ587" s="227">
        <v>3220</v>
      </c>
      <c r="AR587" s="227">
        <v>3225</v>
      </c>
      <c r="AS587" s="227">
        <v>3492</v>
      </c>
      <c r="AT587" s="227">
        <v>4091</v>
      </c>
      <c r="AU587" s="226">
        <v>383</v>
      </c>
      <c r="AV587" s="411">
        <v>708</v>
      </c>
      <c r="AW587" s="411">
        <v>738</v>
      </c>
      <c r="AX587" s="411">
        <v>785</v>
      </c>
      <c r="AY587" s="231">
        <v>695</v>
      </c>
      <c r="AZ587" s="231">
        <v>737</v>
      </c>
      <c r="BA587" s="231">
        <v>787</v>
      </c>
      <c r="BB587" s="231">
        <v>882</v>
      </c>
      <c r="BC587" s="226">
        <f t="shared" si="243"/>
        <v>1344</v>
      </c>
      <c r="BD587" s="226">
        <f t="shared" si="243"/>
        <v>2478</v>
      </c>
      <c r="BE587" s="226">
        <f t="shared" si="243"/>
        <v>2367</v>
      </c>
      <c r="BF587" s="226">
        <f t="shared" si="243"/>
        <v>2688</v>
      </c>
      <c r="BG587" s="218">
        <f t="shared" si="243"/>
        <v>2458</v>
      </c>
      <c r="BH587" s="218">
        <f t="shared" si="240"/>
        <v>2404</v>
      </c>
      <c r="BI587" s="218">
        <f t="shared" si="240"/>
        <v>2639</v>
      </c>
      <c r="BJ587" s="218">
        <f t="shared" si="240"/>
        <v>3179</v>
      </c>
      <c r="BK587" s="226">
        <f t="shared" si="237"/>
        <v>0</v>
      </c>
      <c r="BL587" s="226">
        <f t="shared" si="237"/>
        <v>55</v>
      </c>
      <c r="BM587" s="226">
        <f t="shared" si="237"/>
        <v>72</v>
      </c>
      <c r="BN587" s="226">
        <f t="shared" si="237"/>
        <v>58</v>
      </c>
      <c r="BO587" s="227">
        <f t="shared" si="237"/>
        <v>67</v>
      </c>
      <c r="BP587" s="227">
        <f t="shared" si="237"/>
        <v>84</v>
      </c>
      <c r="BQ587" s="227">
        <f t="shared" si="237"/>
        <v>66</v>
      </c>
      <c r="BR587" s="227">
        <f t="shared" si="236"/>
        <v>30</v>
      </c>
      <c r="BS587" s="226">
        <v>0</v>
      </c>
      <c r="BT587" s="226">
        <v>55</v>
      </c>
      <c r="BU587" s="226">
        <v>72</v>
      </c>
      <c r="BV587" s="226">
        <v>58</v>
      </c>
      <c r="BW587" s="227">
        <v>67</v>
      </c>
      <c r="BX587" s="227">
        <v>84</v>
      </c>
      <c r="BY587" s="227">
        <v>66</v>
      </c>
      <c r="BZ587" s="227">
        <v>30</v>
      </c>
      <c r="CA587" s="226">
        <v>0</v>
      </c>
      <c r="CB587" s="226">
        <f>IFERROR(VLOOKUP($G587,[12]ITEM!$B$2:$AC$939,26,0),0)</f>
        <v>0</v>
      </c>
      <c r="CC587" s="226">
        <f>IFERROR(VLOOKUP($G587,[12]ITEM!$B$2:$AC$939,27,0),0)</f>
        <v>0</v>
      </c>
      <c r="CD587" s="226">
        <f>IFERROR(VLOOKUP($G587,[12]ITEM!$B$2:$AC$939,28,0),0)</f>
        <v>0</v>
      </c>
      <c r="CE587" s="227">
        <v>0</v>
      </c>
      <c r="CF587" s="227">
        <v>0</v>
      </c>
      <c r="CG587" s="227">
        <v>0</v>
      </c>
      <c r="CH587" s="227">
        <v>0</v>
      </c>
      <c r="CI587" s="375"/>
      <c r="CJ587" s="226">
        <f t="shared" si="235"/>
        <v>1344</v>
      </c>
      <c r="CK587" s="226">
        <f t="shared" si="235"/>
        <v>2493</v>
      </c>
      <c r="CL587" s="226">
        <f t="shared" si="235"/>
        <v>2458</v>
      </c>
      <c r="CM587" s="226">
        <f t="shared" si="235"/>
        <v>2722</v>
      </c>
      <c r="CN587" s="227">
        <f t="shared" si="235"/>
        <v>2458</v>
      </c>
      <c r="CO587" s="227">
        <f t="shared" si="235"/>
        <v>2472.9410096549454</v>
      </c>
      <c r="CP587" s="227">
        <f t="shared" si="235"/>
        <v>2672.2183712232222</v>
      </c>
      <c r="CQ587" s="227">
        <f t="shared" si="235"/>
        <v>3111.181582187141</v>
      </c>
      <c r="CR587" s="226">
        <v>1249</v>
      </c>
      <c r="CS587" s="226">
        <v>2345</v>
      </c>
      <c r="CT587" s="226">
        <v>2298</v>
      </c>
      <c r="CU587" s="226">
        <v>2555</v>
      </c>
      <c r="CV587" s="227">
        <f t="shared" si="244"/>
        <v>2312</v>
      </c>
      <c r="CW587" s="227">
        <f>CV587*(1+('[13]GROWTH (YoY)'!AR587/100))</f>
        <v>2315.9410096549454</v>
      </c>
      <c r="CX587" s="227">
        <f>CW587*(1+('[13]GROWTH (YoY)'!AS587/100))</f>
        <v>2507.2183712232222</v>
      </c>
      <c r="CY587" s="227">
        <f>CX587*(1+('[13]GROWTH (YoY)'!AT587/100))</f>
        <v>2937.181582187141</v>
      </c>
      <c r="CZ587" s="226">
        <v>39</v>
      </c>
      <c r="DA587" s="226">
        <v>64</v>
      </c>
      <c r="DB587" s="226">
        <v>68</v>
      </c>
      <c r="DC587" s="226">
        <v>69</v>
      </c>
      <c r="DD587" s="227">
        <v>62</v>
      </c>
      <c r="DE587" s="227">
        <v>64</v>
      </c>
      <c r="DF587" s="227">
        <v>64</v>
      </c>
      <c r="DG587" s="227">
        <v>67</v>
      </c>
      <c r="DH587" s="226">
        <v>56</v>
      </c>
      <c r="DI587" s="226">
        <v>84</v>
      </c>
      <c r="DJ587" s="226">
        <v>92</v>
      </c>
      <c r="DK587" s="226">
        <v>98</v>
      </c>
      <c r="DL587" s="227">
        <v>84</v>
      </c>
      <c r="DM587" s="227">
        <v>93</v>
      </c>
      <c r="DN587" s="227">
        <v>101</v>
      </c>
      <c r="DO587" s="227">
        <v>107</v>
      </c>
      <c r="DP587" s="376">
        <f t="shared" si="239"/>
        <v>0</v>
      </c>
      <c r="DQ587" s="226">
        <f t="shared" si="239"/>
        <v>-15</v>
      </c>
      <c r="DR587" s="226">
        <f t="shared" si="239"/>
        <v>-91</v>
      </c>
      <c r="DS587" s="226">
        <f t="shared" si="234"/>
        <v>-34</v>
      </c>
      <c r="DT587" s="227">
        <f t="shared" si="234"/>
        <v>0</v>
      </c>
      <c r="DU587" s="227">
        <f t="shared" si="234"/>
        <v>-68.941009654945447</v>
      </c>
      <c r="DV587" s="227">
        <f t="shared" si="234"/>
        <v>-33.218371223222221</v>
      </c>
      <c r="DW587" s="227">
        <f t="shared" si="234"/>
        <v>67.818417812859025</v>
      </c>
      <c r="DX587" s="377">
        <f t="shared" si="238"/>
        <v>0.34359559103002663</v>
      </c>
      <c r="DY587" s="377">
        <f t="shared" si="238"/>
        <v>0.33030365626936581</v>
      </c>
      <c r="DZ587" s="377">
        <f t="shared" si="238"/>
        <v>0.37051713889439269</v>
      </c>
      <c r="EA587" s="377">
        <f t="shared" si="238"/>
        <v>0.3740917951444267</v>
      </c>
      <c r="EB587" s="378">
        <f t="shared" si="238"/>
        <v>0.40787054063994116</v>
      </c>
      <c r="EC587" s="378">
        <f t="shared" si="238"/>
        <v>0.38482074752097634</v>
      </c>
      <c r="ED587" s="378">
        <f t="shared" si="238"/>
        <v>0.37860448558205767</v>
      </c>
      <c r="EE587" s="378">
        <f t="shared" si="238"/>
        <v>0.32774490466798162</v>
      </c>
      <c r="EG587" s="226">
        <v>0</v>
      </c>
      <c r="EH587" s="226">
        <v>0</v>
      </c>
      <c r="EI587" s="226">
        <v>0</v>
      </c>
      <c r="EJ587" s="226">
        <v>0</v>
      </c>
      <c r="EK587" s="226">
        <v>0</v>
      </c>
      <c r="EL587" s="226">
        <v>0</v>
      </c>
      <c r="EM587" s="226">
        <v>0</v>
      </c>
      <c r="EN587" s="379">
        <f t="shared" si="245"/>
        <v>0</v>
      </c>
      <c r="EO587" s="226">
        <f t="shared" si="246"/>
        <v>0</v>
      </c>
      <c r="EP587" s="379">
        <f t="shared" si="247"/>
        <v>0</v>
      </c>
      <c r="EQ587" s="226">
        <f t="shared" si="248"/>
        <v>0</v>
      </c>
      <c r="ER587" s="226">
        <f t="shared" si="249"/>
        <v>0</v>
      </c>
      <c r="ES587" s="292"/>
      <c r="ET587" s="227">
        <v>5473</v>
      </c>
      <c r="EU587" s="227">
        <v>2250</v>
      </c>
      <c r="EV587" s="227">
        <v>3223</v>
      </c>
      <c r="EW587" s="227">
        <v>608</v>
      </c>
      <c r="EX587" s="227">
        <v>765</v>
      </c>
      <c r="EY587" s="227">
        <v>11032</v>
      </c>
      <c r="EZ587" s="227">
        <v>10840</v>
      </c>
      <c r="FA587" s="380">
        <f t="shared" si="228"/>
        <v>0.41110908094281018</v>
      </c>
      <c r="FB587" s="228">
        <f t="shared" si="229"/>
        <v>18.864412038473471</v>
      </c>
      <c r="FC587" s="380">
        <f t="shared" si="230"/>
        <v>0.13977708752055545</v>
      </c>
      <c r="FD587" s="227">
        <f t="shared" si="231"/>
        <v>69343.727338651195</v>
      </c>
      <c r="FE587" s="227">
        <f t="shared" si="232"/>
        <v>4674.0467404674046</v>
      </c>
      <c r="FF587" s="227">
        <v>3223</v>
      </c>
      <c r="FG587" s="228">
        <f t="shared" si="250"/>
        <v>21.843003412969285</v>
      </c>
      <c r="FH587" s="227">
        <v>704</v>
      </c>
      <c r="FI587" s="227">
        <v>3223</v>
      </c>
      <c r="FJ587" s="227">
        <v>0</v>
      </c>
      <c r="FK587" s="227">
        <f t="shared" si="241"/>
        <v>2519</v>
      </c>
      <c r="FL587" s="227">
        <v>140</v>
      </c>
      <c r="FM587" s="227">
        <f t="shared" si="242"/>
        <v>2379</v>
      </c>
      <c r="FZ587" s="229"/>
      <c r="GA587" s="229"/>
      <c r="GB587" s="229"/>
      <c r="GC587" s="229"/>
      <c r="GD587" s="229"/>
    </row>
    <row r="588" spans="1:186" s="368" customFormat="1">
      <c r="A588" s="287" t="s">
        <v>1386</v>
      </c>
      <c r="B588" s="369" t="s">
        <v>1387</v>
      </c>
      <c r="C588" s="287" t="s">
        <v>1388</v>
      </c>
      <c r="D588" s="287" t="s">
        <v>3126</v>
      </c>
      <c r="E588" s="369" t="s">
        <v>1389</v>
      </c>
      <c r="F588" s="287">
        <v>585</v>
      </c>
      <c r="G588" s="392" t="s">
        <v>1453</v>
      </c>
      <c r="H588" s="392" t="s">
        <v>1454</v>
      </c>
      <c r="I588" s="393" t="s">
        <v>1435</v>
      </c>
      <c r="J588" s="392" t="s">
        <v>1436</v>
      </c>
      <c r="K588" s="393" t="s">
        <v>788</v>
      </c>
      <c r="L588" s="392" t="s">
        <v>1394</v>
      </c>
      <c r="M588" s="392" t="s">
        <v>3124</v>
      </c>
      <c r="N588" s="372">
        <v>1</v>
      </c>
      <c r="O588" s="373">
        <v>1621</v>
      </c>
      <c r="P588" s="373">
        <v>2975</v>
      </c>
      <c r="Q588" s="373">
        <v>2963</v>
      </c>
      <c r="R588" s="373">
        <v>3171</v>
      </c>
      <c r="S588" s="374">
        <v>3437</v>
      </c>
      <c r="T588" s="374">
        <v>3327</v>
      </c>
      <c r="U588" s="374">
        <v>3545</v>
      </c>
      <c r="V588" s="374">
        <v>3845</v>
      </c>
      <c r="W588" s="373">
        <v>705</v>
      </c>
      <c r="X588" s="373">
        <v>1288</v>
      </c>
      <c r="Y588" s="373">
        <v>1259</v>
      </c>
      <c r="Z588" s="373">
        <v>1344</v>
      </c>
      <c r="AA588" s="374">
        <v>1409</v>
      </c>
      <c r="AB588" s="374">
        <v>1306</v>
      </c>
      <c r="AC588" s="374">
        <v>1330</v>
      </c>
      <c r="AD588" s="374">
        <v>1352</v>
      </c>
      <c r="AE588" s="373">
        <v>23</v>
      </c>
      <c r="AF588" s="373">
        <v>32</v>
      </c>
      <c r="AG588" s="373">
        <v>28</v>
      </c>
      <c r="AH588" s="373">
        <v>29</v>
      </c>
      <c r="AI588" s="374">
        <v>37</v>
      </c>
      <c r="AJ588" s="374">
        <v>33</v>
      </c>
      <c r="AK588" s="374">
        <v>33</v>
      </c>
      <c r="AL588" s="374">
        <v>37</v>
      </c>
      <c r="AM588" s="226">
        <v>916</v>
      </c>
      <c r="AN588" s="226">
        <v>1687</v>
      </c>
      <c r="AO588" s="226">
        <v>1704</v>
      </c>
      <c r="AP588" s="226">
        <v>1828</v>
      </c>
      <c r="AQ588" s="227">
        <v>2028</v>
      </c>
      <c r="AR588" s="227">
        <v>2022</v>
      </c>
      <c r="AS588" s="227">
        <v>2215</v>
      </c>
      <c r="AT588" s="227">
        <v>2493</v>
      </c>
      <c r="AU588" s="226">
        <v>269</v>
      </c>
      <c r="AV588" s="411">
        <v>497</v>
      </c>
      <c r="AW588" s="411">
        <v>519</v>
      </c>
      <c r="AX588" s="411">
        <v>551</v>
      </c>
      <c r="AY588" s="231">
        <v>590</v>
      </c>
      <c r="AZ588" s="231">
        <v>606</v>
      </c>
      <c r="BA588" s="231">
        <v>647</v>
      </c>
      <c r="BB588" s="231">
        <v>721</v>
      </c>
      <c r="BC588" s="226">
        <f t="shared" si="243"/>
        <v>647</v>
      </c>
      <c r="BD588" s="226">
        <f t="shared" si="243"/>
        <v>1138</v>
      </c>
      <c r="BE588" s="226">
        <f t="shared" si="243"/>
        <v>1114</v>
      </c>
      <c r="BF588" s="226">
        <f t="shared" si="243"/>
        <v>1217</v>
      </c>
      <c r="BG588" s="218">
        <f t="shared" si="243"/>
        <v>1377</v>
      </c>
      <c r="BH588" s="218">
        <f t="shared" si="240"/>
        <v>1334</v>
      </c>
      <c r="BI588" s="218">
        <f t="shared" si="240"/>
        <v>1501</v>
      </c>
      <c r="BJ588" s="218">
        <f t="shared" si="240"/>
        <v>1743</v>
      </c>
      <c r="BK588" s="226">
        <f t="shared" si="237"/>
        <v>0</v>
      </c>
      <c r="BL588" s="226">
        <f t="shared" si="237"/>
        <v>52</v>
      </c>
      <c r="BM588" s="226">
        <f t="shared" si="237"/>
        <v>71</v>
      </c>
      <c r="BN588" s="226">
        <f t="shared" si="237"/>
        <v>60</v>
      </c>
      <c r="BO588" s="227">
        <f t="shared" si="237"/>
        <v>61</v>
      </c>
      <c r="BP588" s="227">
        <f t="shared" si="237"/>
        <v>82</v>
      </c>
      <c r="BQ588" s="227">
        <f t="shared" si="237"/>
        <v>67</v>
      </c>
      <c r="BR588" s="227">
        <f t="shared" si="236"/>
        <v>29</v>
      </c>
      <c r="BS588" s="226">
        <v>0</v>
      </c>
      <c r="BT588" s="226">
        <v>52</v>
      </c>
      <c r="BU588" s="226">
        <v>71</v>
      </c>
      <c r="BV588" s="226">
        <v>60</v>
      </c>
      <c r="BW588" s="227">
        <v>61</v>
      </c>
      <c r="BX588" s="227">
        <v>82</v>
      </c>
      <c r="BY588" s="227">
        <v>67</v>
      </c>
      <c r="BZ588" s="227">
        <v>29</v>
      </c>
      <c r="CA588" s="226">
        <v>0</v>
      </c>
      <c r="CB588" s="226">
        <f>IFERROR(VLOOKUP($G588,[12]ITEM!$B$2:$AC$939,26,0),0)</f>
        <v>0</v>
      </c>
      <c r="CC588" s="226">
        <f>IFERROR(VLOOKUP($G588,[12]ITEM!$B$2:$AC$939,27,0),0)</f>
        <v>0</v>
      </c>
      <c r="CD588" s="226">
        <f>IFERROR(VLOOKUP($G588,[12]ITEM!$B$2:$AC$939,28,0),0)</f>
        <v>0</v>
      </c>
      <c r="CE588" s="227">
        <v>0</v>
      </c>
      <c r="CF588" s="227">
        <v>0</v>
      </c>
      <c r="CG588" s="227">
        <v>0</v>
      </c>
      <c r="CH588" s="227">
        <v>0</v>
      </c>
      <c r="CI588" s="375"/>
      <c r="CJ588" s="226">
        <f t="shared" si="235"/>
        <v>647</v>
      </c>
      <c r="CK588" s="226">
        <f t="shared" si="235"/>
        <v>1165</v>
      </c>
      <c r="CL588" s="226">
        <f t="shared" si="235"/>
        <v>1187</v>
      </c>
      <c r="CM588" s="226">
        <f t="shared" si="235"/>
        <v>1265</v>
      </c>
      <c r="CN588" s="227">
        <f t="shared" si="235"/>
        <v>1377</v>
      </c>
      <c r="CO588" s="227">
        <f t="shared" si="235"/>
        <v>1383.2091799703894</v>
      </c>
      <c r="CP588" s="227">
        <f t="shared" si="235"/>
        <v>1500.89200445189</v>
      </c>
      <c r="CQ588" s="227">
        <f t="shared" si="235"/>
        <v>1675.2140088731821</v>
      </c>
      <c r="CR588" s="226">
        <v>534</v>
      </c>
      <c r="CS588" s="226">
        <v>984</v>
      </c>
      <c r="CT588" s="226">
        <v>994</v>
      </c>
      <c r="CU588" s="226">
        <v>1066</v>
      </c>
      <c r="CV588" s="227">
        <f t="shared" si="244"/>
        <v>1196</v>
      </c>
      <c r="CW588" s="227">
        <f>CV588*(1+('[13]GROWTH (YoY)'!AR588/100))</f>
        <v>1192.2091799703894</v>
      </c>
      <c r="CX588" s="227">
        <f>CW588*(1+('[13]GROWTH (YoY)'!AS588/100))</f>
        <v>1305.89200445189</v>
      </c>
      <c r="CY588" s="227">
        <f>CX588*(1+('[13]GROWTH (YoY)'!AT588/100))</f>
        <v>1470.2140088731821</v>
      </c>
      <c r="CZ588" s="226">
        <v>83</v>
      </c>
      <c r="DA588" s="226">
        <v>136</v>
      </c>
      <c r="DB588" s="226">
        <v>144</v>
      </c>
      <c r="DC588" s="226">
        <v>147</v>
      </c>
      <c r="DD588" s="227">
        <v>136</v>
      </c>
      <c r="DE588" s="227">
        <v>142</v>
      </c>
      <c r="DF588" s="227">
        <v>141</v>
      </c>
      <c r="DG588" s="227">
        <v>148</v>
      </c>
      <c r="DH588" s="226">
        <v>30</v>
      </c>
      <c r="DI588" s="226">
        <v>45</v>
      </c>
      <c r="DJ588" s="226">
        <v>49</v>
      </c>
      <c r="DK588" s="226">
        <v>52</v>
      </c>
      <c r="DL588" s="227">
        <v>45</v>
      </c>
      <c r="DM588" s="227">
        <v>49</v>
      </c>
      <c r="DN588" s="227">
        <v>54</v>
      </c>
      <c r="DO588" s="227">
        <v>57</v>
      </c>
      <c r="DP588" s="376">
        <f t="shared" si="239"/>
        <v>0</v>
      </c>
      <c r="DQ588" s="226">
        <f t="shared" si="239"/>
        <v>-27</v>
      </c>
      <c r="DR588" s="226">
        <f t="shared" si="239"/>
        <v>-73</v>
      </c>
      <c r="DS588" s="226">
        <f t="shared" si="234"/>
        <v>-48</v>
      </c>
      <c r="DT588" s="227">
        <f t="shared" si="234"/>
        <v>0</v>
      </c>
      <c r="DU588" s="227">
        <f t="shared" si="234"/>
        <v>-49.209179970389414</v>
      </c>
      <c r="DV588" s="227">
        <f t="shared" si="234"/>
        <v>0.10799554811001144</v>
      </c>
      <c r="DW588" s="227">
        <f t="shared" si="234"/>
        <v>67.785991126817862</v>
      </c>
      <c r="DX588" s="377">
        <f t="shared" si="238"/>
        <v>0.43491671807526217</v>
      </c>
      <c r="DY588" s="377">
        <f t="shared" si="238"/>
        <v>0.43294117647058822</v>
      </c>
      <c r="DZ588" s="377">
        <f t="shared" si="238"/>
        <v>0.42490718866014177</v>
      </c>
      <c r="EA588" s="377">
        <f t="shared" si="238"/>
        <v>0.42384105960264901</v>
      </c>
      <c r="EB588" s="378">
        <f t="shared" si="238"/>
        <v>0.40995053826011058</v>
      </c>
      <c r="EC588" s="378">
        <f t="shared" si="238"/>
        <v>0.39254583709047192</v>
      </c>
      <c r="ED588" s="378">
        <f t="shared" si="238"/>
        <v>0.3751763046544429</v>
      </c>
      <c r="EE588" s="378">
        <f t="shared" si="238"/>
        <v>0.35162548764629387</v>
      </c>
      <c r="EG588" s="226">
        <v>0</v>
      </c>
      <c r="EH588" s="226">
        <v>0</v>
      </c>
      <c r="EI588" s="226">
        <v>0</v>
      </c>
      <c r="EJ588" s="226">
        <v>0</v>
      </c>
      <c r="EK588" s="226">
        <v>0</v>
      </c>
      <c r="EL588" s="226">
        <v>0</v>
      </c>
      <c r="EM588" s="226">
        <v>0</v>
      </c>
      <c r="EN588" s="379">
        <f t="shared" si="245"/>
        <v>0</v>
      </c>
      <c r="EO588" s="226">
        <f t="shared" si="246"/>
        <v>0</v>
      </c>
      <c r="EP588" s="379">
        <f t="shared" si="247"/>
        <v>0</v>
      </c>
      <c r="EQ588" s="226">
        <f t="shared" si="248"/>
        <v>0</v>
      </c>
      <c r="ER588" s="226">
        <f t="shared" si="249"/>
        <v>0</v>
      </c>
      <c r="ES588" s="292"/>
      <c r="ET588" s="227">
        <v>3459</v>
      </c>
      <c r="EU588" s="227">
        <v>1429</v>
      </c>
      <c r="EV588" s="227">
        <v>2030</v>
      </c>
      <c r="EW588" s="227">
        <v>394</v>
      </c>
      <c r="EX588" s="227">
        <v>336</v>
      </c>
      <c r="EY588" s="227">
        <v>8455</v>
      </c>
      <c r="EZ588" s="227">
        <v>8054</v>
      </c>
      <c r="FA588" s="380">
        <f t="shared" si="228"/>
        <v>0.41312518068806015</v>
      </c>
      <c r="FB588" s="228">
        <f t="shared" si="229"/>
        <v>19.408866995073893</v>
      </c>
      <c r="FC588" s="380">
        <f t="shared" si="230"/>
        <v>9.7137901127493501E-2</v>
      </c>
      <c r="FD588" s="227">
        <f t="shared" si="231"/>
        <v>39739.798935541097</v>
      </c>
      <c r="FE588" s="227">
        <f t="shared" si="232"/>
        <v>4076.6492839996686</v>
      </c>
      <c r="FF588" s="227">
        <v>2030</v>
      </c>
      <c r="FG588" s="228">
        <f t="shared" si="250"/>
        <v>29.458128078817737</v>
      </c>
      <c r="FH588" s="227">
        <v>598</v>
      </c>
      <c r="FI588" s="227">
        <v>2030</v>
      </c>
      <c r="FJ588" s="227">
        <v>0</v>
      </c>
      <c r="FK588" s="227">
        <f t="shared" si="241"/>
        <v>1432</v>
      </c>
      <c r="FL588" s="227">
        <v>88</v>
      </c>
      <c r="FM588" s="227">
        <f t="shared" si="242"/>
        <v>1344</v>
      </c>
      <c r="FZ588" s="229"/>
      <c r="GA588" s="229"/>
      <c r="GB588" s="229"/>
      <c r="GC588" s="229"/>
      <c r="GD588" s="229"/>
    </row>
    <row r="589" spans="1:186" s="368" customFormat="1">
      <c r="A589" s="287" t="s">
        <v>1386</v>
      </c>
      <c r="B589" s="369" t="s">
        <v>1387</v>
      </c>
      <c r="C589" s="287" t="s">
        <v>1388</v>
      </c>
      <c r="D589" s="287" t="s">
        <v>3126</v>
      </c>
      <c r="E589" s="369" t="s">
        <v>1389</v>
      </c>
      <c r="F589" s="287">
        <v>586</v>
      </c>
      <c r="G589" s="392" t="s">
        <v>1455</v>
      </c>
      <c r="H589" s="392" t="s">
        <v>1456</v>
      </c>
      <c r="I589" s="393" t="s">
        <v>1435</v>
      </c>
      <c r="J589" s="392" t="s">
        <v>1436</v>
      </c>
      <c r="K589" s="393" t="s">
        <v>788</v>
      </c>
      <c r="L589" s="392" t="s">
        <v>1394</v>
      </c>
      <c r="M589" s="392" t="s">
        <v>3124</v>
      </c>
      <c r="N589" s="372">
        <v>1</v>
      </c>
      <c r="O589" s="373">
        <v>31</v>
      </c>
      <c r="P589" s="373">
        <v>56</v>
      </c>
      <c r="Q589" s="373">
        <v>56</v>
      </c>
      <c r="R589" s="373">
        <v>63</v>
      </c>
      <c r="S589" s="374">
        <v>124</v>
      </c>
      <c r="T589" s="374">
        <v>128</v>
      </c>
      <c r="U589" s="374">
        <v>129</v>
      </c>
      <c r="V589" s="374">
        <v>140</v>
      </c>
      <c r="W589" s="373">
        <v>8</v>
      </c>
      <c r="X589" s="373">
        <v>15</v>
      </c>
      <c r="Y589" s="373">
        <v>14</v>
      </c>
      <c r="Z589" s="373">
        <v>18</v>
      </c>
      <c r="AA589" s="374">
        <v>55</v>
      </c>
      <c r="AB589" s="374">
        <v>56</v>
      </c>
      <c r="AC589" s="374">
        <v>69</v>
      </c>
      <c r="AD589" s="374">
        <v>78</v>
      </c>
      <c r="AE589" s="373">
        <v>1</v>
      </c>
      <c r="AF589" s="373">
        <v>1</v>
      </c>
      <c r="AG589" s="373">
        <v>1</v>
      </c>
      <c r="AH589" s="373">
        <v>1</v>
      </c>
      <c r="AI589" s="374">
        <v>1</v>
      </c>
      <c r="AJ589" s="374">
        <v>1</v>
      </c>
      <c r="AK589" s="374">
        <v>1</v>
      </c>
      <c r="AL589" s="374">
        <v>1</v>
      </c>
      <c r="AM589" s="226">
        <v>23</v>
      </c>
      <c r="AN589" s="226">
        <v>41</v>
      </c>
      <c r="AO589" s="226">
        <v>42</v>
      </c>
      <c r="AP589" s="226">
        <v>45</v>
      </c>
      <c r="AQ589" s="227">
        <v>69</v>
      </c>
      <c r="AR589" s="227">
        <v>72</v>
      </c>
      <c r="AS589" s="227">
        <v>60</v>
      </c>
      <c r="AT589" s="227">
        <v>63</v>
      </c>
      <c r="AU589" s="226">
        <v>6</v>
      </c>
      <c r="AV589" s="411">
        <v>12</v>
      </c>
      <c r="AW589" s="411">
        <v>12</v>
      </c>
      <c r="AX589" s="411">
        <v>13</v>
      </c>
      <c r="AY589" s="231">
        <v>20</v>
      </c>
      <c r="AZ589" s="231">
        <v>20</v>
      </c>
      <c r="BA589" s="231">
        <v>21</v>
      </c>
      <c r="BB589" s="231">
        <v>23</v>
      </c>
      <c r="BC589" s="226">
        <f t="shared" si="243"/>
        <v>17</v>
      </c>
      <c r="BD589" s="226">
        <f t="shared" si="243"/>
        <v>27</v>
      </c>
      <c r="BE589" s="226">
        <f t="shared" si="243"/>
        <v>27</v>
      </c>
      <c r="BF589" s="226">
        <f t="shared" si="243"/>
        <v>29</v>
      </c>
      <c r="BG589" s="218">
        <f t="shared" si="243"/>
        <v>47</v>
      </c>
      <c r="BH589" s="218">
        <f t="shared" si="240"/>
        <v>49</v>
      </c>
      <c r="BI589" s="218">
        <f t="shared" si="240"/>
        <v>35</v>
      </c>
      <c r="BJ589" s="218">
        <f t="shared" si="240"/>
        <v>39</v>
      </c>
      <c r="BK589" s="226">
        <f t="shared" si="237"/>
        <v>0</v>
      </c>
      <c r="BL589" s="226">
        <f t="shared" si="237"/>
        <v>2</v>
      </c>
      <c r="BM589" s="226">
        <f t="shared" si="237"/>
        <v>3</v>
      </c>
      <c r="BN589" s="226">
        <f t="shared" si="237"/>
        <v>3</v>
      </c>
      <c r="BO589" s="227">
        <f t="shared" si="237"/>
        <v>2</v>
      </c>
      <c r="BP589" s="227">
        <f t="shared" si="237"/>
        <v>3</v>
      </c>
      <c r="BQ589" s="227">
        <f t="shared" si="237"/>
        <v>4</v>
      </c>
      <c r="BR589" s="227">
        <f t="shared" si="236"/>
        <v>1</v>
      </c>
      <c r="BS589" s="226">
        <v>0</v>
      </c>
      <c r="BT589" s="226">
        <v>2</v>
      </c>
      <c r="BU589" s="226">
        <v>3</v>
      </c>
      <c r="BV589" s="226">
        <v>3</v>
      </c>
      <c r="BW589" s="227">
        <v>2</v>
      </c>
      <c r="BX589" s="227">
        <v>3</v>
      </c>
      <c r="BY589" s="227">
        <v>4</v>
      </c>
      <c r="BZ589" s="227">
        <v>1</v>
      </c>
      <c r="CA589" s="226">
        <v>0</v>
      </c>
      <c r="CB589" s="226">
        <f>IFERROR(VLOOKUP($G589,[12]ITEM!$B$2:$AC$939,26,0),0)</f>
        <v>0</v>
      </c>
      <c r="CC589" s="226">
        <f>IFERROR(VLOOKUP($G589,[12]ITEM!$B$2:$AC$939,27,0),0)</f>
        <v>0</v>
      </c>
      <c r="CD589" s="226">
        <f>IFERROR(VLOOKUP($G589,[12]ITEM!$B$2:$AC$939,28,0),0)</f>
        <v>0</v>
      </c>
      <c r="CE589" s="227">
        <v>0</v>
      </c>
      <c r="CF589" s="227">
        <v>0</v>
      </c>
      <c r="CG589" s="227">
        <v>0</v>
      </c>
      <c r="CH589" s="227">
        <v>0</v>
      </c>
      <c r="CI589" s="375"/>
      <c r="CJ589" s="226">
        <f t="shared" si="235"/>
        <v>16</v>
      </c>
      <c r="CK589" s="226">
        <f t="shared" si="235"/>
        <v>27</v>
      </c>
      <c r="CL589" s="226">
        <f t="shared" si="235"/>
        <v>28</v>
      </c>
      <c r="CM589" s="226">
        <f t="shared" si="235"/>
        <v>29</v>
      </c>
      <c r="CN589" s="227">
        <f t="shared" si="235"/>
        <v>47</v>
      </c>
      <c r="CO589" s="227">
        <f t="shared" si="235"/>
        <v>48.213101878165823</v>
      </c>
      <c r="CP589" s="227">
        <f t="shared" si="235"/>
        <v>42.465466330106906</v>
      </c>
      <c r="CQ589" s="227">
        <f t="shared" si="235"/>
        <v>44.912342072366002</v>
      </c>
      <c r="CR589" s="226">
        <v>8</v>
      </c>
      <c r="CS589" s="226">
        <v>15</v>
      </c>
      <c r="CT589" s="226">
        <v>15</v>
      </c>
      <c r="CU589" s="226">
        <v>16</v>
      </c>
      <c r="CV589" s="227">
        <f t="shared" si="244"/>
        <v>33</v>
      </c>
      <c r="CW589" s="227">
        <f>CV589*(1+('[13]GROWTH (YoY)'!AR589/100))</f>
        <v>34.213101878165823</v>
      </c>
      <c r="CX589" s="227">
        <f>CW589*(1+('[13]GROWTH (YoY)'!AS589/100))</f>
        <v>28.465466330106906</v>
      </c>
      <c r="CY589" s="227">
        <f>CX589*(1+('[13]GROWTH (YoY)'!AT589/100))</f>
        <v>29.912342072365998</v>
      </c>
      <c r="CZ589" s="226">
        <v>9</v>
      </c>
      <c r="DA589" s="226">
        <v>15</v>
      </c>
      <c r="DB589" s="226">
        <v>16</v>
      </c>
      <c r="DC589" s="226">
        <v>16</v>
      </c>
      <c r="DD589" s="227">
        <v>17</v>
      </c>
      <c r="DE589" s="227">
        <v>17</v>
      </c>
      <c r="DF589" s="227">
        <v>17</v>
      </c>
      <c r="DG589" s="227">
        <v>18</v>
      </c>
      <c r="DH589" s="226">
        <v>-1</v>
      </c>
      <c r="DI589" s="226">
        <v>-3</v>
      </c>
      <c r="DJ589" s="226">
        <v>-3</v>
      </c>
      <c r="DK589" s="226">
        <v>-3</v>
      </c>
      <c r="DL589" s="227">
        <v>-3</v>
      </c>
      <c r="DM589" s="227">
        <v>-3</v>
      </c>
      <c r="DN589" s="227">
        <v>-3</v>
      </c>
      <c r="DO589" s="227">
        <v>-3</v>
      </c>
      <c r="DP589" s="376">
        <f t="shared" si="239"/>
        <v>1</v>
      </c>
      <c r="DQ589" s="226">
        <f t="shared" si="239"/>
        <v>0</v>
      </c>
      <c r="DR589" s="226">
        <f t="shared" si="239"/>
        <v>-1</v>
      </c>
      <c r="DS589" s="226">
        <f t="shared" si="234"/>
        <v>0</v>
      </c>
      <c r="DT589" s="227">
        <f t="shared" si="234"/>
        <v>0</v>
      </c>
      <c r="DU589" s="227">
        <f t="shared" si="234"/>
        <v>0.78689812183417729</v>
      </c>
      <c r="DV589" s="227">
        <f t="shared" si="234"/>
        <v>-7.4654663301069064</v>
      </c>
      <c r="DW589" s="227">
        <f t="shared" si="234"/>
        <v>-5.9123420723660018</v>
      </c>
      <c r="DX589" s="377">
        <f t="shared" si="238"/>
        <v>0.25806451612903225</v>
      </c>
      <c r="DY589" s="377">
        <f t="shared" si="238"/>
        <v>0.26785714285714285</v>
      </c>
      <c r="DZ589" s="377">
        <f t="shared" si="238"/>
        <v>0.25</v>
      </c>
      <c r="EA589" s="377">
        <f t="shared" si="238"/>
        <v>0.2857142857142857</v>
      </c>
      <c r="EB589" s="378">
        <f t="shared" si="238"/>
        <v>0.44354838709677419</v>
      </c>
      <c r="EC589" s="378">
        <f t="shared" si="238"/>
        <v>0.4375</v>
      </c>
      <c r="ED589" s="378">
        <f t="shared" si="238"/>
        <v>0.53488372093023251</v>
      </c>
      <c r="EE589" s="378">
        <f t="shared" si="238"/>
        <v>0.55714285714285716</v>
      </c>
      <c r="EG589" s="226">
        <v>0</v>
      </c>
      <c r="EH589" s="226">
        <v>0</v>
      </c>
      <c r="EI589" s="226">
        <v>0</v>
      </c>
      <c r="EJ589" s="226">
        <v>0</v>
      </c>
      <c r="EK589" s="226">
        <v>0</v>
      </c>
      <c r="EL589" s="226">
        <v>0</v>
      </c>
      <c r="EM589" s="226">
        <v>0</v>
      </c>
      <c r="EN589" s="379">
        <f t="shared" si="245"/>
        <v>0</v>
      </c>
      <c r="EO589" s="226">
        <f t="shared" si="246"/>
        <v>0</v>
      </c>
      <c r="EP589" s="379">
        <f t="shared" si="247"/>
        <v>0</v>
      </c>
      <c r="EQ589" s="226">
        <f t="shared" si="248"/>
        <v>0</v>
      </c>
      <c r="ER589" s="226">
        <f t="shared" si="249"/>
        <v>0</v>
      </c>
      <c r="ES589" s="292"/>
      <c r="ET589" s="227">
        <v>125</v>
      </c>
      <c r="EU589" s="227">
        <v>56</v>
      </c>
      <c r="EV589" s="227">
        <v>69</v>
      </c>
      <c r="EW589" s="227">
        <v>25</v>
      </c>
      <c r="EX589" s="227">
        <v>27</v>
      </c>
      <c r="EY589" s="227">
        <v>719</v>
      </c>
      <c r="EZ589" s="227">
        <v>642</v>
      </c>
      <c r="FA589" s="380">
        <f t="shared" si="228"/>
        <v>0.44800000000000001</v>
      </c>
      <c r="FB589" s="228">
        <f t="shared" si="229"/>
        <v>36.231884057971016</v>
      </c>
      <c r="FC589" s="380">
        <f t="shared" si="230"/>
        <v>0.216</v>
      </c>
      <c r="FD589" s="227">
        <f t="shared" si="231"/>
        <v>37552.155771905425</v>
      </c>
      <c r="FE589" s="227">
        <f t="shared" si="232"/>
        <v>3245.0674974039462</v>
      </c>
      <c r="FF589" s="227">
        <v>69</v>
      </c>
      <c r="FG589" s="228">
        <f t="shared" si="250"/>
        <v>28.985507246376812</v>
      </c>
      <c r="FH589" s="227">
        <v>20</v>
      </c>
      <c r="FI589" s="227">
        <v>69</v>
      </c>
      <c r="FJ589" s="227">
        <v>0</v>
      </c>
      <c r="FK589" s="227">
        <f t="shared" si="241"/>
        <v>49</v>
      </c>
      <c r="FL589" s="227">
        <v>3</v>
      </c>
      <c r="FM589" s="227">
        <f t="shared" si="242"/>
        <v>46</v>
      </c>
      <c r="FZ589" s="229"/>
      <c r="GA589" s="229"/>
      <c r="GB589" s="229"/>
      <c r="GC589" s="229"/>
      <c r="GD589" s="229"/>
    </row>
    <row r="590" spans="1:186" s="368" customFormat="1">
      <c r="A590" s="287" t="s">
        <v>1386</v>
      </c>
      <c r="B590" s="369" t="s">
        <v>1387</v>
      </c>
      <c r="C590" s="287" t="s">
        <v>1388</v>
      </c>
      <c r="D590" s="287" t="s">
        <v>3126</v>
      </c>
      <c r="E590" s="369" t="s">
        <v>1389</v>
      </c>
      <c r="F590" s="287">
        <v>587</v>
      </c>
      <c r="G590" s="392" t="s">
        <v>1457</v>
      </c>
      <c r="H590" s="392" t="s">
        <v>1458</v>
      </c>
      <c r="I590" s="393" t="s">
        <v>1435</v>
      </c>
      <c r="J590" s="392" t="s">
        <v>1436</v>
      </c>
      <c r="K590" s="393" t="s">
        <v>788</v>
      </c>
      <c r="L590" s="392" t="s">
        <v>1394</v>
      </c>
      <c r="M590" s="392" t="s">
        <v>3124</v>
      </c>
      <c r="N590" s="372">
        <v>1</v>
      </c>
      <c r="O590" s="373">
        <v>167</v>
      </c>
      <c r="P590" s="373">
        <v>307</v>
      </c>
      <c r="Q590" s="373">
        <v>306</v>
      </c>
      <c r="R590" s="373">
        <v>334</v>
      </c>
      <c r="S590" s="374">
        <v>597</v>
      </c>
      <c r="T590" s="374">
        <v>606</v>
      </c>
      <c r="U590" s="374">
        <v>618</v>
      </c>
      <c r="V590" s="374">
        <v>669</v>
      </c>
      <c r="W590" s="373">
        <v>66</v>
      </c>
      <c r="X590" s="373">
        <v>121</v>
      </c>
      <c r="Y590" s="373">
        <v>120</v>
      </c>
      <c r="Z590" s="373">
        <v>133</v>
      </c>
      <c r="AA590" s="374">
        <v>189</v>
      </c>
      <c r="AB590" s="374">
        <v>173</v>
      </c>
      <c r="AC590" s="374">
        <v>183</v>
      </c>
      <c r="AD590" s="374">
        <v>204</v>
      </c>
      <c r="AE590" s="373">
        <v>2</v>
      </c>
      <c r="AF590" s="373">
        <v>3</v>
      </c>
      <c r="AG590" s="373">
        <v>3</v>
      </c>
      <c r="AH590" s="373">
        <v>3</v>
      </c>
      <c r="AI590" s="374">
        <v>7</v>
      </c>
      <c r="AJ590" s="374">
        <v>7</v>
      </c>
      <c r="AK590" s="374">
        <v>7</v>
      </c>
      <c r="AL590" s="374">
        <v>7</v>
      </c>
      <c r="AM590" s="226">
        <v>101</v>
      </c>
      <c r="AN590" s="226">
        <v>186</v>
      </c>
      <c r="AO590" s="226">
        <v>185</v>
      </c>
      <c r="AP590" s="226">
        <v>201</v>
      </c>
      <c r="AQ590" s="227">
        <v>408</v>
      </c>
      <c r="AR590" s="227">
        <v>433</v>
      </c>
      <c r="AS590" s="227">
        <v>435</v>
      </c>
      <c r="AT590" s="227">
        <v>464</v>
      </c>
      <c r="AU590" s="226">
        <v>36</v>
      </c>
      <c r="AV590" s="411">
        <v>67</v>
      </c>
      <c r="AW590" s="411">
        <v>70</v>
      </c>
      <c r="AX590" s="411">
        <v>74</v>
      </c>
      <c r="AY590" s="231">
        <v>146</v>
      </c>
      <c r="AZ590" s="231">
        <v>148</v>
      </c>
      <c r="BA590" s="231">
        <v>157</v>
      </c>
      <c r="BB590" s="231">
        <v>174</v>
      </c>
      <c r="BC590" s="226">
        <f t="shared" si="243"/>
        <v>65</v>
      </c>
      <c r="BD590" s="226">
        <f t="shared" si="243"/>
        <v>115</v>
      </c>
      <c r="BE590" s="226">
        <f t="shared" si="243"/>
        <v>108</v>
      </c>
      <c r="BF590" s="226">
        <f t="shared" si="243"/>
        <v>121</v>
      </c>
      <c r="BG590" s="218">
        <f t="shared" si="243"/>
        <v>257</v>
      </c>
      <c r="BH590" s="218">
        <f t="shared" si="240"/>
        <v>277</v>
      </c>
      <c r="BI590" s="218">
        <f t="shared" si="240"/>
        <v>271</v>
      </c>
      <c r="BJ590" s="218">
        <f t="shared" si="240"/>
        <v>287</v>
      </c>
      <c r="BK590" s="226">
        <f t="shared" si="237"/>
        <v>0</v>
      </c>
      <c r="BL590" s="226">
        <f t="shared" si="237"/>
        <v>4</v>
      </c>
      <c r="BM590" s="226">
        <f t="shared" si="237"/>
        <v>7</v>
      </c>
      <c r="BN590" s="226">
        <f t="shared" si="237"/>
        <v>6</v>
      </c>
      <c r="BO590" s="227">
        <f t="shared" si="237"/>
        <v>5</v>
      </c>
      <c r="BP590" s="227">
        <f t="shared" si="237"/>
        <v>8</v>
      </c>
      <c r="BQ590" s="227">
        <f t="shared" si="237"/>
        <v>7</v>
      </c>
      <c r="BR590" s="227">
        <f t="shared" si="236"/>
        <v>3</v>
      </c>
      <c r="BS590" s="226">
        <v>0</v>
      </c>
      <c r="BT590" s="226">
        <v>4</v>
      </c>
      <c r="BU590" s="226">
        <v>7</v>
      </c>
      <c r="BV590" s="226">
        <v>6</v>
      </c>
      <c r="BW590" s="227">
        <v>5</v>
      </c>
      <c r="BX590" s="227">
        <v>8</v>
      </c>
      <c r="BY590" s="227">
        <v>7</v>
      </c>
      <c r="BZ590" s="227">
        <v>3</v>
      </c>
      <c r="CA590" s="226">
        <v>0</v>
      </c>
      <c r="CB590" s="226">
        <f>IFERROR(VLOOKUP($G590,[12]ITEM!$B$2:$AC$939,26,0),0)</f>
        <v>0</v>
      </c>
      <c r="CC590" s="226">
        <f>IFERROR(VLOOKUP($G590,[12]ITEM!$B$2:$AC$939,27,0),0)</f>
        <v>0</v>
      </c>
      <c r="CD590" s="226">
        <f>IFERROR(VLOOKUP($G590,[12]ITEM!$B$2:$AC$939,28,0),0)</f>
        <v>0</v>
      </c>
      <c r="CE590" s="227">
        <v>0</v>
      </c>
      <c r="CF590" s="227">
        <v>0</v>
      </c>
      <c r="CG590" s="227">
        <v>0</v>
      </c>
      <c r="CH590" s="227">
        <v>0</v>
      </c>
      <c r="CI590" s="375"/>
      <c r="CJ590" s="226">
        <f t="shared" si="235"/>
        <v>65</v>
      </c>
      <c r="CK590" s="226">
        <f t="shared" si="235"/>
        <v>117</v>
      </c>
      <c r="CL590" s="226">
        <f t="shared" si="235"/>
        <v>118</v>
      </c>
      <c r="CM590" s="226">
        <f t="shared" si="235"/>
        <v>127</v>
      </c>
      <c r="CN590" s="227">
        <f t="shared" si="235"/>
        <v>257</v>
      </c>
      <c r="CO590" s="227">
        <f t="shared" si="235"/>
        <v>271.92942674003228</v>
      </c>
      <c r="CP590" s="227">
        <f t="shared" si="235"/>
        <v>273.19539578020607</v>
      </c>
      <c r="CQ590" s="227">
        <f t="shared" ref="CQ590:CQ653" si="251">CY590+DG590+DO590</f>
        <v>291.34688949512594</v>
      </c>
      <c r="CR590" s="226">
        <v>52</v>
      </c>
      <c r="CS590" s="226">
        <v>95</v>
      </c>
      <c r="CT590" s="226">
        <v>95</v>
      </c>
      <c r="CU590" s="226">
        <v>103</v>
      </c>
      <c r="CV590" s="227">
        <f t="shared" si="244"/>
        <v>239</v>
      </c>
      <c r="CW590" s="227">
        <f>CV590*(1+('[13]GROWTH (YoY)'!AR590/100))</f>
        <v>253.92942674003228</v>
      </c>
      <c r="CX590" s="227">
        <f>CW590*(1+('[13]GROWTH (YoY)'!AS590/100))</f>
        <v>255.19539578020607</v>
      </c>
      <c r="CY590" s="227">
        <f>CX590*(1+('[13]GROWTH (YoY)'!AT590/100))</f>
        <v>272.34688949512594</v>
      </c>
      <c r="CZ590" s="226">
        <v>12</v>
      </c>
      <c r="DA590" s="226">
        <v>20</v>
      </c>
      <c r="DB590" s="226">
        <v>21</v>
      </c>
      <c r="DC590" s="226">
        <v>22</v>
      </c>
      <c r="DD590" s="227">
        <v>16</v>
      </c>
      <c r="DE590" s="227">
        <v>16</v>
      </c>
      <c r="DF590" s="227">
        <v>16</v>
      </c>
      <c r="DG590" s="227">
        <v>17</v>
      </c>
      <c r="DH590" s="226">
        <v>1</v>
      </c>
      <c r="DI590" s="226">
        <v>2</v>
      </c>
      <c r="DJ590" s="226">
        <v>2</v>
      </c>
      <c r="DK590" s="226">
        <v>2</v>
      </c>
      <c r="DL590" s="227">
        <v>2</v>
      </c>
      <c r="DM590" s="227">
        <v>2</v>
      </c>
      <c r="DN590" s="227">
        <v>2</v>
      </c>
      <c r="DO590" s="227">
        <v>2</v>
      </c>
      <c r="DP590" s="376">
        <f t="shared" si="239"/>
        <v>0</v>
      </c>
      <c r="DQ590" s="226">
        <f t="shared" si="239"/>
        <v>-2</v>
      </c>
      <c r="DR590" s="226">
        <f t="shared" si="239"/>
        <v>-10</v>
      </c>
      <c r="DS590" s="226">
        <f t="shared" si="234"/>
        <v>-6</v>
      </c>
      <c r="DT590" s="227">
        <f t="shared" si="234"/>
        <v>0</v>
      </c>
      <c r="DU590" s="227">
        <f t="shared" si="234"/>
        <v>5.0705732599677162</v>
      </c>
      <c r="DV590" s="227">
        <f t="shared" si="234"/>
        <v>-2.19539578020607</v>
      </c>
      <c r="DW590" s="227">
        <f t="shared" si="234"/>
        <v>-4.3468894951259358</v>
      </c>
      <c r="DX590" s="377">
        <f t="shared" si="238"/>
        <v>0.39520958083832336</v>
      </c>
      <c r="DY590" s="377">
        <f t="shared" si="238"/>
        <v>0.39413680781758959</v>
      </c>
      <c r="DZ590" s="377">
        <f t="shared" si="238"/>
        <v>0.39215686274509803</v>
      </c>
      <c r="EA590" s="377">
        <f t="shared" si="238"/>
        <v>0.39820359281437123</v>
      </c>
      <c r="EB590" s="378">
        <f t="shared" si="238"/>
        <v>0.3165829145728643</v>
      </c>
      <c r="EC590" s="378">
        <f t="shared" si="238"/>
        <v>0.28547854785478549</v>
      </c>
      <c r="ED590" s="378">
        <f t="shared" si="238"/>
        <v>0.29611650485436891</v>
      </c>
      <c r="EE590" s="378">
        <f t="shared" si="238"/>
        <v>0.30493273542600896</v>
      </c>
      <c r="EG590" s="226">
        <v>0</v>
      </c>
      <c r="EH590" s="226">
        <v>0</v>
      </c>
      <c r="EI590" s="226">
        <v>0</v>
      </c>
      <c r="EJ590" s="226">
        <v>0</v>
      </c>
      <c r="EK590" s="226">
        <v>0</v>
      </c>
      <c r="EL590" s="226">
        <v>0</v>
      </c>
      <c r="EM590" s="226">
        <v>0</v>
      </c>
      <c r="EN590" s="379">
        <f t="shared" si="245"/>
        <v>0</v>
      </c>
      <c r="EO590" s="226">
        <f t="shared" si="246"/>
        <v>0</v>
      </c>
      <c r="EP590" s="379">
        <f t="shared" si="247"/>
        <v>0</v>
      </c>
      <c r="EQ590" s="226">
        <f t="shared" si="248"/>
        <v>0</v>
      </c>
      <c r="ER590" s="226">
        <f t="shared" si="249"/>
        <v>0</v>
      </c>
      <c r="ES590" s="292"/>
      <c r="ET590" s="227">
        <v>601</v>
      </c>
      <c r="EU590" s="227">
        <v>192</v>
      </c>
      <c r="EV590" s="227">
        <v>409</v>
      </c>
      <c r="EW590" s="227">
        <v>75</v>
      </c>
      <c r="EX590" s="227">
        <v>89</v>
      </c>
      <c r="EY590" s="227">
        <v>1364</v>
      </c>
      <c r="EZ590" s="227">
        <v>1314</v>
      </c>
      <c r="FA590" s="380">
        <f t="shared" ref="FA590:FA653" si="252">IFERROR(EU590/ET590,0)</f>
        <v>0.3194675540765391</v>
      </c>
      <c r="FB590" s="228">
        <f t="shared" ref="FB590:FB653" si="253">IFERROR((EW590/EV590)*100,0)</f>
        <v>18.337408312958438</v>
      </c>
      <c r="FC590" s="380">
        <f t="shared" ref="FC590:FC653" si="254">IFERROR(EX590/ET590,0)</f>
        <v>0.1480865224625624</v>
      </c>
      <c r="FD590" s="227">
        <f t="shared" ref="FD590:FD653" si="255">IFERROR((EX590*1000000)/EY590,0)</f>
        <v>65249.266862170087</v>
      </c>
      <c r="FE590" s="227">
        <f t="shared" ref="FE590:FE653" si="256">IFERROR((EW590*1000000)/EZ590/12,0)</f>
        <v>4756.4687975646875</v>
      </c>
      <c r="FF590" s="227">
        <v>409</v>
      </c>
      <c r="FG590" s="228">
        <f t="shared" si="250"/>
        <v>36.185819070904643</v>
      </c>
      <c r="FH590" s="227">
        <v>148</v>
      </c>
      <c r="FI590" s="227">
        <v>409</v>
      </c>
      <c r="FJ590" s="227">
        <v>0</v>
      </c>
      <c r="FK590" s="227">
        <f t="shared" si="241"/>
        <v>261</v>
      </c>
      <c r="FL590" s="227">
        <v>15</v>
      </c>
      <c r="FM590" s="227">
        <f t="shared" si="242"/>
        <v>246</v>
      </c>
      <c r="FZ590" s="229"/>
      <c r="GA590" s="229"/>
      <c r="GB590" s="229"/>
      <c r="GC590" s="229"/>
      <c r="GD590" s="229"/>
    </row>
    <row r="591" spans="1:186" s="368" customFormat="1">
      <c r="A591" s="287" t="s">
        <v>1386</v>
      </c>
      <c r="B591" s="369" t="s">
        <v>1387</v>
      </c>
      <c r="C591" s="287" t="s">
        <v>1388</v>
      </c>
      <c r="D591" s="287" t="s">
        <v>3126</v>
      </c>
      <c r="E591" s="369" t="s">
        <v>1389</v>
      </c>
      <c r="F591" s="287">
        <v>588</v>
      </c>
      <c r="G591" s="392" t="s">
        <v>1459</v>
      </c>
      <c r="H591" s="392" t="s">
        <v>1460</v>
      </c>
      <c r="I591" s="393" t="s">
        <v>1435</v>
      </c>
      <c r="J591" s="392" t="s">
        <v>1436</v>
      </c>
      <c r="K591" s="393" t="s">
        <v>788</v>
      </c>
      <c r="L591" s="392" t="s">
        <v>1394</v>
      </c>
      <c r="M591" s="392" t="s">
        <v>3124</v>
      </c>
      <c r="N591" s="372">
        <v>1</v>
      </c>
      <c r="O591" s="373">
        <v>244</v>
      </c>
      <c r="P591" s="373">
        <v>447</v>
      </c>
      <c r="Q591" s="373">
        <v>445</v>
      </c>
      <c r="R591" s="373">
        <v>500</v>
      </c>
      <c r="S591" s="374">
        <v>343</v>
      </c>
      <c r="T591" s="374">
        <v>349</v>
      </c>
      <c r="U591" s="374">
        <v>356</v>
      </c>
      <c r="V591" s="374">
        <v>385</v>
      </c>
      <c r="W591" s="373">
        <v>111</v>
      </c>
      <c r="X591" s="373">
        <v>211</v>
      </c>
      <c r="Y591" s="373">
        <v>198</v>
      </c>
      <c r="Z591" s="373">
        <v>244</v>
      </c>
      <c r="AA591" s="374">
        <v>118</v>
      </c>
      <c r="AB591" s="374">
        <v>101</v>
      </c>
      <c r="AC591" s="374">
        <v>124</v>
      </c>
      <c r="AD591" s="374">
        <v>135</v>
      </c>
      <c r="AE591" s="373">
        <v>3</v>
      </c>
      <c r="AF591" s="373">
        <v>4</v>
      </c>
      <c r="AG591" s="373">
        <v>4</v>
      </c>
      <c r="AH591" s="373">
        <v>4</v>
      </c>
      <c r="AI591" s="374">
        <v>4</v>
      </c>
      <c r="AJ591" s="374">
        <v>4</v>
      </c>
      <c r="AK591" s="374">
        <v>4</v>
      </c>
      <c r="AL591" s="374">
        <v>4</v>
      </c>
      <c r="AM591" s="226">
        <v>133</v>
      </c>
      <c r="AN591" s="226">
        <v>236</v>
      </c>
      <c r="AO591" s="226">
        <v>246</v>
      </c>
      <c r="AP591" s="226">
        <v>256</v>
      </c>
      <c r="AQ591" s="227">
        <v>226</v>
      </c>
      <c r="AR591" s="227">
        <v>248</v>
      </c>
      <c r="AS591" s="227">
        <v>231</v>
      </c>
      <c r="AT591" s="227">
        <v>250</v>
      </c>
      <c r="AU591" s="226">
        <v>48</v>
      </c>
      <c r="AV591" s="411">
        <v>89</v>
      </c>
      <c r="AW591" s="411">
        <v>93</v>
      </c>
      <c r="AX591" s="411">
        <v>99</v>
      </c>
      <c r="AY591" s="231">
        <v>84</v>
      </c>
      <c r="AZ591" s="231">
        <v>85</v>
      </c>
      <c r="BA591" s="231">
        <v>90</v>
      </c>
      <c r="BB591" s="231">
        <v>100</v>
      </c>
      <c r="BC591" s="226">
        <f t="shared" si="243"/>
        <v>85</v>
      </c>
      <c r="BD591" s="226">
        <f t="shared" si="243"/>
        <v>144</v>
      </c>
      <c r="BE591" s="226">
        <f t="shared" si="243"/>
        <v>145</v>
      </c>
      <c r="BF591" s="226">
        <f t="shared" si="243"/>
        <v>151</v>
      </c>
      <c r="BG591" s="218">
        <f t="shared" si="243"/>
        <v>138</v>
      </c>
      <c r="BH591" s="218">
        <f t="shared" si="240"/>
        <v>154</v>
      </c>
      <c r="BI591" s="218">
        <f t="shared" si="240"/>
        <v>134</v>
      </c>
      <c r="BJ591" s="218">
        <f t="shared" si="240"/>
        <v>147</v>
      </c>
      <c r="BK591" s="226">
        <f t="shared" si="237"/>
        <v>0</v>
      </c>
      <c r="BL591" s="226">
        <f t="shared" si="237"/>
        <v>3</v>
      </c>
      <c r="BM591" s="226">
        <f t="shared" si="237"/>
        <v>8</v>
      </c>
      <c r="BN591" s="226">
        <f t="shared" si="237"/>
        <v>6</v>
      </c>
      <c r="BO591" s="227">
        <f t="shared" si="237"/>
        <v>4</v>
      </c>
      <c r="BP591" s="227">
        <f t="shared" si="237"/>
        <v>9</v>
      </c>
      <c r="BQ591" s="227">
        <f t="shared" si="237"/>
        <v>7</v>
      </c>
      <c r="BR591" s="227">
        <f t="shared" si="236"/>
        <v>3</v>
      </c>
      <c r="BS591" s="226">
        <v>0</v>
      </c>
      <c r="BT591" s="226">
        <v>3</v>
      </c>
      <c r="BU591" s="226">
        <v>8</v>
      </c>
      <c r="BV591" s="226">
        <v>6</v>
      </c>
      <c r="BW591" s="227">
        <v>4</v>
      </c>
      <c r="BX591" s="227">
        <v>9</v>
      </c>
      <c r="BY591" s="227">
        <v>7</v>
      </c>
      <c r="BZ591" s="227">
        <v>3</v>
      </c>
      <c r="CA591" s="226">
        <v>0</v>
      </c>
      <c r="CB591" s="226">
        <f>IFERROR(VLOOKUP($G591,[12]ITEM!$B$2:$AC$939,26,0),0)</f>
        <v>0</v>
      </c>
      <c r="CC591" s="226">
        <f>IFERROR(VLOOKUP($G591,[12]ITEM!$B$2:$AC$939,27,0),0)</f>
        <v>0</v>
      </c>
      <c r="CD591" s="226">
        <f>IFERROR(VLOOKUP($G591,[12]ITEM!$B$2:$AC$939,28,0),0)</f>
        <v>0</v>
      </c>
      <c r="CE591" s="227">
        <v>0</v>
      </c>
      <c r="CF591" s="227">
        <v>0</v>
      </c>
      <c r="CG591" s="227">
        <v>0</v>
      </c>
      <c r="CH591" s="227">
        <v>0</v>
      </c>
      <c r="CI591" s="375"/>
      <c r="CJ591" s="226">
        <f t="shared" ref="CJ591:CP627" si="257">CR591+CZ591+DH591</f>
        <v>84</v>
      </c>
      <c r="CK591" s="226">
        <f t="shared" si="257"/>
        <v>147</v>
      </c>
      <c r="CL591" s="226">
        <f t="shared" si="257"/>
        <v>155</v>
      </c>
      <c r="CM591" s="226">
        <f t="shared" si="257"/>
        <v>161</v>
      </c>
      <c r="CN591" s="227">
        <f t="shared" si="257"/>
        <v>138</v>
      </c>
      <c r="CO591" s="227">
        <f t="shared" si="257"/>
        <v>149.87554402329064</v>
      </c>
      <c r="CP591" s="227">
        <f t="shared" si="257"/>
        <v>144.9741745101158</v>
      </c>
      <c r="CQ591" s="227">
        <f t="shared" si="251"/>
        <v>155.74262844579042</v>
      </c>
      <c r="CR591" s="226">
        <v>35</v>
      </c>
      <c r="CS591" s="226">
        <v>63</v>
      </c>
      <c r="CT591" s="226">
        <v>66</v>
      </c>
      <c r="CU591" s="226">
        <v>68</v>
      </c>
      <c r="CV591" s="227">
        <f t="shared" si="244"/>
        <v>80</v>
      </c>
      <c r="CW591" s="227">
        <f>CV591*(1+('[13]GROWTH (YoY)'!AR591/100))</f>
        <v>87.875544023290644</v>
      </c>
      <c r="CX591" s="227">
        <f>CW591*(1+('[13]GROWTH (YoY)'!AS591/100))</f>
        <v>81.974174510115802</v>
      </c>
      <c r="CY591" s="227">
        <f>CX591*(1+('[13]GROWTH (YoY)'!AT591/100))</f>
        <v>88.742628445790416</v>
      </c>
      <c r="CZ591" s="226">
        <v>35</v>
      </c>
      <c r="DA591" s="226">
        <v>58</v>
      </c>
      <c r="DB591" s="226">
        <v>61</v>
      </c>
      <c r="DC591" s="226">
        <v>63</v>
      </c>
      <c r="DD591" s="227">
        <v>32</v>
      </c>
      <c r="DE591" s="227">
        <v>33</v>
      </c>
      <c r="DF591" s="227">
        <v>32</v>
      </c>
      <c r="DG591" s="227">
        <v>34</v>
      </c>
      <c r="DH591" s="226">
        <v>14</v>
      </c>
      <c r="DI591" s="226">
        <v>26</v>
      </c>
      <c r="DJ591" s="226">
        <v>28</v>
      </c>
      <c r="DK591" s="226">
        <v>30</v>
      </c>
      <c r="DL591" s="227">
        <v>26</v>
      </c>
      <c r="DM591" s="227">
        <v>29</v>
      </c>
      <c r="DN591" s="227">
        <v>31</v>
      </c>
      <c r="DO591" s="227">
        <v>33</v>
      </c>
      <c r="DP591" s="376">
        <f t="shared" si="239"/>
        <v>1</v>
      </c>
      <c r="DQ591" s="226">
        <f t="shared" si="239"/>
        <v>-3</v>
      </c>
      <c r="DR591" s="226">
        <f t="shared" si="239"/>
        <v>-10</v>
      </c>
      <c r="DS591" s="226">
        <f t="shared" si="234"/>
        <v>-10</v>
      </c>
      <c r="DT591" s="227">
        <f t="shared" si="234"/>
        <v>0</v>
      </c>
      <c r="DU591" s="227">
        <f t="shared" si="234"/>
        <v>4.1244559767093563</v>
      </c>
      <c r="DV591" s="227">
        <f t="shared" si="234"/>
        <v>-10.974174510115802</v>
      </c>
      <c r="DW591" s="227">
        <f t="shared" si="234"/>
        <v>-8.742628445790416</v>
      </c>
      <c r="DX591" s="377">
        <f t="shared" si="238"/>
        <v>0.45491803278688525</v>
      </c>
      <c r="DY591" s="377">
        <f t="shared" si="238"/>
        <v>0.47203579418344521</v>
      </c>
      <c r="DZ591" s="377">
        <f t="shared" si="238"/>
        <v>0.44494382022471912</v>
      </c>
      <c r="EA591" s="377">
        <f t="shared" si="238"/>
        <v>0.48799999999999999</v>
      </c>
      <c r="EB591" s="378">
        <f t="shared" si="238"/>
        <v>0.34402332361516036</v>
      </c>
      <c r="EC591" s="378">
        <f t="shared" si="238"/>
        <v>0.28939828080229224</v>
      </c>
      <c r="ED591" s="378">
        <f t="shared" si="238"/>
        <v>0.34831460674157305</v>
      </c>
      <c r="EE591" s="378">
        <f t="shared" si="238"/>
        <v>0.35064935064935066</v>
      </c>
      <c r="EG591" s="226">
        <v>0</v>
      </c>
      <c r="EH591" s="226">
        <v>0</v>
      </c>
      <c r="EI591" s="226">
        <v>0</v>
      </c>
      <c r="EJ591" s="226">
        <v>0</v>
      </c>
      <c r="EK591" s="226">
        <v>0</v>
      </c>
      <c r="EL591" s="226">
        <v>0</v>
      </c>
      <c r="EM591" s="226">
        <v>0</v>
      </c>
      <c r="EN591" s="379">
        <f t="shared" si="245"/>
        <v>0</v>
      </c>
      <c r="EO591" s="226">
        <f t="shared" si="246"/>
        <v>0</v>
      </c>
      <c r="EP591" s="379">
        <f t="shared" si="247"/>
        <v>0</v>
      </c>
      <c r="EQ591" s="226">
        <f t="shared" si="248"/>
        <v>0</v>
      </c>
      <c r="ER591" s="226">
        <f t="shared" si="249"/>
        <v>0</v>
      </c>
      <c r="ES591" s="292"/>
      <c r="ET591" s="227">
        <v>345</v>
      </c>
      <c r="EU591" s="227">
        <v>119</v>
      </c>
      <c r="EV591" s="227">
        <v>226</v>
      </c>
      <c r="EW591" s="227">
        <v>70</v>
      </c>
      <c r="EX591" s="227">
        <v>59</v>
      </c>
      <c r="EY591" s="227">
        <v>1280</v>
      </c>
      <c r="EZ591" s="227">
        <v>1228</v>
      </c>
      <c r="FA591" s="380">
        <f t="shared" si="252"/>
        <v>0.34492753623188405</v>
      </c>
      <c r="FB591" s="228">
        <f t="shared" si="253"/>
        <v>30.973451327433626</v>
      </c>
      <c r="FC591" s="380">
        <f t="shared" si="254"/>
        <v>0.17101449275362318</v>
      </c>
      <c r="FD591" s="227">
        <f t="shared" si="255"/>
        <v>46093.75</v>
      </c>
      <c r="FE591" s="227">
        <f t="shared" si="256"/>
        <v>4750.2714440825193</v>
      </c>
      <c r="FF591" s="227">
        <v>226</v>
      </c>
      <c r="FG591" s="228">
        <f t="shared" si="250"/>
        <v>37.610619469026545</v>
      </c>
      <c r="FH591" s="227">
        <v>85</v>
      </c>
      <c r="FI591" s="227">
        <v>226</v>
      </c>
      <c r="FJ591" s="227">
        <v>0</v>
      </c>
      <c r="FK591" s="227">
        <f t="shared" si="241"/>
        <v>141</v>
      </c>
      <c r="FL591" s="227">
        <v>9</v>
      </c>
      <c r="FM591" s="227">
        <f t="shared" si="242"/>
        <v>132</v>
      </c>
      <c r="FZ591" s="229"/>
      <c r="GA591" s="229"/>
      <c r="GB591" s="229"/>
      <c r="GC591" s="229"/>
      <c r="GD591" s="229"/>
    </row>
    <row r="592" spans="1:186" s="368" customFormat="1">
      <c r="A592" s="287" t="s">
        <v>1386</v>
      </c>
      <c r="B592" s="369" t="s">
        <v>1387</v>
      </c>
      <c r="C592" s="287" t="s">
        <v>1388</v>
      </c>
      <c r="D592" s="287" t="s">
        <v>3126</v>
      </c>
      <c r="E592" s="369" t="s">
        <v>1389</v>
      </c>
      <c r="F592" s="287">
        <v>589</v>
      </c>
      <c r="G592" s="392" t="s">
        <v>1461</v>
      </c>
      <c r="H592" s="392" t="s">
        <v>1462</v>
      </c>
      <c r="I592" s="393" t="s">
        <v>1435</v>
      </c>
      <c r="J592" s="392" t="s">
        <v>1436</v>
      </c>
      <c r="K592" s="393" t="s">
        <v>788</v>
      </c>
      <c r="L592" s="392" t="s">
        <v>1394</v>
      </c>
      <c r="M592" s="392" t="s">
        <v>3124</v>
      </c>
      <c r="N592" s="372">
        <v>1</v>
      </c>
      <c r="O592" s="373">
        <v>505</v>
      </c>
      <c r="P592" s="373">
        <v>1237</v>
      </c>
      <c r="Q592" s="373">
        <v>2125</v>
      </c>
      <c r="R592" s="373">
        <v>1358</v>
      </c>
      <c r="S592" s="374">
        <v>965</v>
      </c>
      <c r="T592" s="374">
        <v>990</v>
      </c>
      <c r="U592" s="374">
        <v>999</v>
      </c>
      <c r="V592" s="374">
        <v>1082</v>
      </c>
      <c r="W592" s="373">
        <v>122</v>
      </c>
      <c r="X592" s="373">
        <v>278</v>
      </c>
      <c r="Y592" s="373">
        <v>484</v>
      </c>
      <c r="Z592" s="373">
        <v>317</v>
      </c>
      <c r="AA592" s="374">
        <v>415</v>
      </c>
      <c r="AB592" s="374">
        <v>401</v>
      </c>
      <c r="AC592" s="374">
        <v>422</v>
      </c>
      <c r="AD592" s="374">
        <v>464</v>
      </c>
      <c r="AE592" s="373">
        <v>9</v>
      </c>
      <c r="AF592" s="373">
        <v>14</v>
      </c>
      <c r="AG592" s="373">
        <v>12</v>
      </c>
      <c r="AH592" s="373">
        <v>16</v>
      </c>
      <c r="AI592" s="374">
        <v>10</v>
      </c>
      <c r="AJ592" s="374">
        <v>9</v>
      </c>
      <c r="AK592" s="374">
        <v>9</v>
      </c>
      <c r="AL592" s="374">
        <v>9</v>
      </c>
      <c r="AM592" s="226">
        <v>382</v>
      </c>
      <c r="AN592" s="226">
        <v>959</v>
      </c>
      <c r="AO592" s="226">
        <v>1641</v>
      </c>
      <c r="AP592" s="226">
        <v>1040</v>
      </c>
      <c r="AQ592" s="227">
        <v>550</v>
      </c>
      <c r="AR592" s="227">
        <v>589</v>
      </c>
      <c r="AS592" s="227">
        <v>578</v>
      </c>
      <c r="AT592" s="227">
        <v>618</v>
      </c>
      <c r="AU592" s="226">
        <v>119</v>
      </c>
      <c r="AV592" s="411">
        <v>222</v>
      </c>
      <c r="AW592" s="411">
        <v>230</v>
      </c>
      <c r="AX592" s="411">
        <v>246</v>
      </c>
      <c r="AY592" s="231">
        <v>125</v>
      </c>
      <c r="AZ592" s="231">
        <v>133</v>
      </c>
      <c r="BA592" s="231">
        <v>141</v>
      </c>
      <c r="BB592" s="231">
        <v>156</v>
      </c>
      <c r="BC592" s="226">
        <f t="shared" si="243"/>
        <v>263</v>
      </c>
      <c r="BD592" s="226">
        <f t="shared" si="243"/>
        <v>730</v>
      </c>
      <c r="BE592" s="226">
        <f t="shared" si="243"/>
        <v>1397</v>
      </c>
      <c r="BF592" s="226">
        <f t="shared" si="243"/>
        <v>783</v>
      </c>
      <c r="BG592" s="218">
        <f t="shared" si="243"/>
        <v>416</v>
      </c>
      <c r="BH592" s="218">
        <f t="shared" si="240"/>
        <v>440</v>
      </c>
      <c r="BI592" s="218">
        <f t="shared" si="240"/>
        <v>424</v>
      </c>
      <c r="BJ592" s="218">
        <f t="shared" si="240"/>
        <v>456</v>
      </c>
      <c r="BK592" s="226">
        <f t="shared" si="237"/>
        <v>0</v>
      </c>
      <c r="BL592" s="226">
        <f t="shared" si="237"/>
        <v>7</v>
      </c>
      <c r="BM592" s="226">
        <f t="shared" si="237"/>
        <v>14</v>
      </c>
      <c r="BN592" s="226">
        <f t="shared" si="237"/>
        <v>11</v>
      </c>
      <c r="BO592" s="227">
        <f t="shared" si="237"/>
        <v>9</v>
      </c>
      <c r="BP592" s="227">
        <f t="shared" si="237"/>
        <v>16</v>
      </c>
      <c r="BQ592" s="227">
        <f t="shared" si="237"/>
        <v>13</v>
      </c>
      <c r="BR592" s="227">
        <f t="shared" si="236"/>
        <v>6</v>
      </c>
      <c r="BS592" s="226">
        <v>0</v>
      </c>
      <c r="BT592" s="226">
        <v>7</v>
      </c>
      <c r="BU592" s="226">
        <v>14</v>
      </c>
      <c r="BV592" s="226">
        <v>11</v>
      </c>
      <c r="BW592" s="227">
        <v>9</v>
      </c>
      <c r="BX592" s="227">
        <v>16</v>
      </c>
      <c r="BY592" s="227">
        <v>13</v>
      </c>
      <c r="BZ592" s="227">
        <v>6</v>
      </c>
      <c r="CA592" s="226">
        <v>0</v>
      </c>
      <c r="CB592" s="226">
        <f>IFERROR(VLOOKUP($G592,[12]ITEM!$B$2:$AC$939,26,0),0)</f>
        <v>0</v>
      </c>
      <c r="CC592" s="226">
        <f>IFERROR(VLOOKUP($G592,[12]ITEM!$B$2:$AC$939,27,0),0)</f>
        <v>0</v>
      </c>
      <c r="CD592" s="226">
        <f>IFERROR(VLOOKUP($G592,[12]ITEM!$B$2:$AC$939,28,0),0)</f>
        <v>0</v>
      </c>
      <c r="CE592" s="227">
        <v>0</v>
      </c>
      <c r="CF592" s="227">
        <v>0</v>
      </c>
      <c r="CG592" s="227">
        <v>0</v>
      </c>
      <c r="CH592" s="227">
        <v>0</v>
      </c>
      <c r="CI592" s="375"/>
      <c r="CJ592" s="226">
        <f t="shared" si="257"/>
        <v>264</v>
      </c>
      <c r="CK592" s="226">
        <f t="shared" si="257"/>
        <v>611</v>
      </c>
      <c r="CL592" s="226">
        <f t="shared" si="257"/>
        <v>988</v>
      </c>
      <c r="CM592" s="226">
        <f t="shared" si="257"/>
        <v>664</v>
      </c>
      <c r="CN592" s="227">
        <f t="shared" si="257"/>
        <v>416</v>
      </c>
      <c r="CO592" s="227">
        <f t="shared" si="257"/>
        <v>443.32953560123008</v>
      </c>
      <c r="CP592" s="227">
        <f t="shared" si="257"/>
        <v>435.66091748852773</v>
      </c>
      <c r="CQ592" s="227">
        <f t="shared" si="251"/>
        <v>466.14666446443096</v>
      </c>
      <c r="CR592" s="226">
        <v>208</v>
      </c>
      <c r="CS592" s="226">
        <v>521</v>
      </c>
      <c r="CT592" s="226">
        <v>891</v>
      </c>
      <c r="CU592" s="226">
        <v>565</v>
      </c>
      <c r="CV592" s="227">
        <f t="shared" si="244"/>
        <v>329</v>
      </c>
      <c r="CW592" s="227">
        <f>CV592*(1+('[13]GROWTH (YoY)'!AR592/100))</f>
        <v>352.32953560123008</v>
      </c>
      <c r="CX592" s="227">
        <f>CW592*(1+('[13]GROWTH (YoY)'!AS592/100))</f>
        <v>345.66091748852773</v>
      </c>
      <c r="CY592" s="227">
        <f>CX592*(1+('[13]GROWTH (YoY)'!AT592/100))</f>
        <v>370.14666446443096</v>
      </c>
      <c r="CZ592" s="226">
        <v>52</v>
      </c>
      <c r="DA592" s="226">
        <v>84</v>
      </c>
      <c r="DB592" s="226">
        <v>90</v>
      </c>
      <c r="DC592" s="226">
        <v>92</v>
      </c>
      <c r="DD592" s="227">
        <v>81</v>
      </c>
      <c r="DE592" s="227">
        <v>84</v>
      </c>
      <c r="DF592" s="227">
        <v>83</v>
      </c>
      <c r="DG592" s="227">
        <v>88</v>
      </c>
      <c r="DH592" s="226">
        <v>4</v>
      </c>
      <c r="DI592" s="226">
        <v>6</v>
      </c>
      <c r="DJ592" s="226">
        <v>7</v>
      </c>
      <c r="DK592" s="226">
        <v>7</v>
      </c>
      <c r="DL592" s="227">
        <v>6</v>
      </c>
      <c r="DM592" s="227">
        <v>7</v>
      </c>
      <c r="DN592" s="227">
        <v>7</v>
      </c>
      <c r="DO592" s="227">
        <v>8</v>
      </c>
      <c r="DP592" s="376">
        <f t="shared" si="239"/>
        <v>-1</v>
      </c>
      <c r="DQ592" s="226">
        <f t="shared" si="239"/>
        <v>119</v>
      </c>
      <c r="DR592" s="226">
        <f t="shared" si="239"/>
        <v>409</v>
      </c>
      <c r="DS592" s="226">
        <f t="shared" si="234"/>
        <v>119</v>
      </c>
      <c r="DT592" s="227">
        <f t="shared" si="234"/>
        <v>0</v>
      </c>
      <c r="DU592" s="227">
        <f t="shared" si="234"/>
        <v>-3.3295356012300772</v>
      </c>
      <c r="DV592" s="227">
        <f t="shared" si="234"/>
        <v>-11.66091748852773</v>
      </c>
      <c r="DW592" s="227">
        <f t="shared" si="234"/>
        <v>-10.146664464430955</v>
      </c>
      <c r="DX592" s="377">
        <f t="shared" si="238"/>
        <v>0.24158415841584158</v>
      </c>
      <c r="DY592" s="377">
        <f t="shared" si="238"/>
        <v>0.22473726758286175</v>
      </c>
      <c r="DZ592" s="377">
        <f t="shared" si="238"/>
        <v>0.22776470588235295</v>
      </c>
      <c r="EA592" s="377">
        <f t="shared" si="238"/>
        <v>0.23343151693667158</v>
      </c>
      <c r="EB592" s="378">
        <f t="shared" si="238"/>
        <v>0.43005181347150256</v>
      </c>
      <c r="EC592" s="378">
        <f t="shared" si="238"/>
        <v>0.40505050505050505</v>
      </c>
      <c r="ED592" s="378">
        <f t="shared" si="238"/>
        <v>0.42242242242242245</v>
      </c>
      <c r="EE592" s="378">
        <f t="shared" si="238"/>
        <v>0.42883548983364139</v>
      </c>
      <c r="EG592" s="226">
        <v>0</v>
      </c>
      <c r="EH592" s="226">
        <v>0</v>
      </c>
      <c r="EI592" s="226">
        <v>0</v>
      </c>
      <c r="EJ592" s="226">
        <v>0</v>
      </c>
      <c r="EK592" s="226">
        <v>0</v>
      </c>
      <c r="EL592" s="226">
        <v>0</v>
      </c>
      <c r="EM592" s="226">
        <v>0</v>
      </c>
      <c r="EN592" s="379">
        <f t="shared" si="245"/>
        <v>0</v>
      </c>
      <c r="EO592" s="226">
        <f t="shared" si="246"/>
        <v>0</v>
      </c>
      <c r="EP592" s="379">
        <f t="shared" si="247"/>
        <v>0</v>
      </c>
      <c r="EQ592" s="226">
        <f t="shared" si="248"/>
        <v>0</v>
      </c>
      <c r="ER592" s="226">
        <f t="shared" si="249"/>
        <v>0</v>
      </c>
      <c r="ES592" s="292"/>
      <c r="ET592" s="227">
        <v>971</v>
      </c>
      <c r="EU592" s="227">
        <v>421</v>
      </c>
      <c r="EV592" s="227">
        <v>550</v>
      </c>
      <c r="EW592" s="227">
        <v>194</v>
      </c>
      <c r="EX592" s="227">
        <v>176</v>
      </c>
      <c r="EY592" s="227">
        <v>4691</v>
      </c>
      <c r="EZ592" s="227">
        <v>4264</v>
      </c>
      <c r="FA592" s="380">
        <f t="shared" si="252"/>
        <v>0.43357363542739447</v>
      </c>
      <c r="FB592" s="228">
        <f t="shared" si="253"/>
        <v>35.272727272727273</v>
      </c>
      <c r="FC592" s="380">
        <f t="shared" si="254"/>
        <v>0.18125643666323377</v>
      </c>
      <c r="FD592" s="227">
        <f t="shared" si="255"/>
        <v>37518.652739288002</v>
      </c>
      <c r="FE592" s="227">
        <f t="shared" si="256"/>
        <v>3791.4321450906814</v>
      </c>
      <c r="FF592" s="227">
        <v>550</v>
      </c>
      <c r="FG592" s="228">
        <f t="shared" si="250"/>
        <v>23.09090909090909</v>
      </c>
      <c r="FH592" s="227">
        <v>127</v>
      </c>
      <c r="FI592" s="227">
        <v>550</v>
      </c>
      <c r="FJ592" s="227">
        <v>0</v>
      </c>
      <c r="FK592" s="227">
        <f t="shared" si="241"/>
        <v>423</v>
      </c>
      <c r="FL592" s="227">
        <v>25</v>
      </c>
      <c r="FM592" s="227">
        <f t="shared" si="242"/>
        <v>398</v>
      </c>
      <c r="FZ592" s="229"/>
      <c r="GA592" s="229"/>
      <c r="GB592" s="229"/>
      <c r="GC592" s="229"/>
      <c r="GD592" s="229"/>
    </row>
    <row r="593" spans="1:186" s="368" customFormat="1">
      <c r="A593" s="287" t="s">
        <v>1386</v>
      </c>
      <c r="B593" s="369" t="s">
        <v>1387</v>
      </c>
      <c r="C593" s="287" t="s">
        <v>1388</v>
      </c>
      <c r="D593" s="287" t="s">
        <v>3126</v>
      </c>
      <c r="E593" s="369" t="s">
        <v>1389</v>
      </c>
      <c r="F593" s="287">
        <v>590</v>
      </c>
      <c r="G593" s="392" t="s">
        <v>1463</v>
      </c>
      <c r="H593" s="392" t="s">
        <v>1464</v>
      </c>
      <c r="I593" s="393" t="s">
        <v>1435</v>
      </c>
      <c r="J593" s="392" t="s">
        <v>1436</v>
      </c>
      <c r="K593" s="393" t="s">
        <v>788</v>
      </c>
      <c r="L593" s="392" t="s">
        <v>1394</v>
      </c>
      <c r="M593" s="392" t="s">
        <v>3124</v>
      </c>
      <c r="N593" s="372">
        <v>1</v>
      </c>
      <c r="O593" s="373">
        <v>195</v>
      </c>
      <c r="P593" s="373">
        <v>357</v>
      </c>
      <c r="Q593" s="373">
        <v>356</v>
      </c>
      <c r="R593" s="373">
        <v>365</v>
      </c>
      <c r="S593" s="374">
        <v>219</v>
      </c>
      <c r="T593" s="374">
        <v>224</v>
      </c>
      <c r="U593" s="374">
        <v>227</v>
      </c>
      <c r="V593" s="374">
        <v>246</v>
      </c>
      <c r="W593" s="373">
        <v>82</v>
      </c>
      <c r="X593" s="373">
        <v>147</v>
      </c>
      <c r="Y593" s="373">
        <v>139</v>
      </c>
      <c r="Z593" s="373">
        <v>137</v>
      </c>
      <c r="AA593" s="374">
        <v>82</v>
      </c>
      <c r="AB593" s="374">
        <v>81</v>
      </c>
      <c r="AC593" s="374">
        <v>82</v>
      </c>
      <c r="AD593" s="374">
        <v>88</v>
      </c>
      <c r="AE593" s="373">
        <v>3</v>
      </c>
      <c r="AF593" s="373">
        <v>4</v>
      </c>
      <c r="AG593" s="373">
        <v>4</v>
      </c>
      <c r="AH593" s="373">
        <v>4</v>
      </c>
      <c r="AI593" s="374">
        <v>2</v>
      </c>
      <c r="AJ593" s="374">
        <v>2</v>
      </c>
      <c r="AK593" s="374">
        <v>2</v>
      </c>
      <c r="AL593" s="374">
        <v>2</v>
      </c>
      <c r="AM593" s="226">
        <v>112</v>
      </c>
      <c r="AN593" s="226">
        <v>210</v>
      </c>
      <c r="AO593" s="226">
        <v>217</v>
      </c>
      <c r="AP593" s="226">
        <v>228</v>
      </c>
      <c r="AQ593" s="227">
        <v>137</v>
      </c>
      <c r="AR593" s="227">
        <v>143</v>
      </c>
      <c r="AS593" s="227">
        <v>145</v>
      </c>
      <c r="AT593" s="227">
        <v>158</v>
      </c>
      <c r="AU593" s="226">
        <v>38</v>
      </c>
      <c r="AV593" s="411">
        <v>71</v>
      </c>
      <c r="AW593" s="411">
        <v>74</v>
      </c>
      <c r="AX593" s="411">
        <v>79</v>
      </c>
      <c r="AY593" s="231">
        <v>46</v>
      </c>
      <c r="AZ593" s="231">
        <v>47</v>
      </c>
      <c r="BA593" s="231">
        <v>50</v>
      </c>
      <c r="BB593" s="231">
        <v>55</v>
      </c>
      <c r="BC593" s="226">
        <f t="shared" si="243"/>
        <v>74</v>
      </c>
      <c r="BD593" s="226">
        <f t="shared" si="243"/>
        <v>137</v>
      </c>
      <c r="BE593" s="226">
        <f t="shared" si="243"/>
        <v>138</v>
      </c>
      <c r="BF593" s="226">
        <f t="shared" si="243"/>
        <v>145</v>
      </c>
      <c r="BG593" s="218">
        <f t="shared" si="243"/>
        <v>89</v>
      </c>
      <c r="BH593" s="218">
        <f t="shared" si="240"/>
        <v>91</v>
      </c>
      <c r="BI593" s="218">
        <f t="shared" si="240"/>
        <v>90</v>
      </c>
      <c r="BJ593" s="218">
        <f t="shared" si="240"/>
        <v>100</v>
      </c>
      <c r="BK593" s="226">
        <f t="shared" si="237"/>
        <v>0</v>
      </c>
      <c r="BL593" s="226">
        <f t="shared" si="237"/>
        <v>2</v>
      </c>
      <c r="BM593" s="226">
        <f t="shared" si="237"/>
        <v>5</v>
      </c>
      <c r="BN593" s="226">
        <f t="shared" si="237"/>
        <v>4</v>
      </c>
      <c r="BO593" s="227">
        <f t="shared" si="237"/>
        <v>2</v>
      </c>
      <c r="BP593" s="227">
        <f t="shared" si="237"/>
        <v>5</v>
      </c>
      <c r="BQ593" s="227">
        <f t="shared" si="237"/>
        <v>5</v>
      </c>
      <c r="BR593" s="227">
        <f t="shared" si="236"/>
        <v>3</v>
      </c>
      <c r="BS593" s="226">
        <v>0</v>
      </c>
      <c r="BT593" s="226">
        <v>2</v>
      </c>
      <c r="BU593" s="226">
        <v>5</v>
      </c>
      <c r="BV593" s="226">
        <v>4</v>
      </c>
      <c r="BW593" s="227">
        <v>2</v>
      </c>
      <c r="BX593" s="227">
        <v>5</v>
      </c>
      <c r="BY593" s="227">
        <v>5</v>
      </c>
      <c r="BZ593" s="227">
        <v>3</v>
      </c>
      <c r="CA593" s="226">
        <v>0</v>
      </c>
      <c r="CB593" s="226">
        <f>IFERROR(VLOOKUP($G593,[12]ITEM!$B$2:$AC$939,26,0),0)</f>
        <v>0</v>
      </c>
      <c r="CC593" s="226">
        <f>IFERROR(VLOOKUP($G593,[12]ITEM!$B$2:$AC$939,27,0),0)</f>
        <v>0</v>
      </c>
      <c r="CD593" s="226">
        <f>IFERROR(VLOOKUP($G593,[12]ITEM!$B$2:$AC$939,28,0),0)</f>
        <v>0</v>
      </c>
      <c r="CE593" s="227">
        <v>0</v>
      </c>
      <c r="CF593" s="227">
        <v>0</v>
      </c>
      <c r="CG593" s="227">
        <v>0</v>
      </c>
      <c r="CH593" s="227">
        <v>0</v>
      </c>
      <c r="CI593" s="375"/>
      <c r="CJ593" s="226">
        <f t="shared" si="257"/>
        <v>73</v>
      </c>
      <c r="CK593" s="226">
        <f t="shared" si="257"/>
        <v>132</v>
      </c>
      <c r="CL593" s="226">
        <f t="shared" si="257"/>
        <v>137</v>
      </c>
      <c r="CM593" s="226">
        <f t="shared" si="257"/>
        <v>144</v>
      </c>
      <c r="CN593" s="227">
        <f t="shared" si="257"/>
        <v>89</v>
      </c>
      <c r="CO593" s="227">
        <f t="shared" si="257"/>
        <v>93.851281317832957</v>
      </c>
      <c r="CP593" s="227">
        <f t="shared" si="257"/>
        <v>95.279464996333843</v>
      </c>
      <c r="CQ593" s="227">
        <f t="shared" si="251"/>
        <v>101.40281352871854</v>
      </c>
      <c r="CR593" s="226">
        <v>48</v>
      </c>
      <c r="CS593" s="226">
        <v>90</v>
      </c>
      <c r="CT593" s="226">
        <v>93</v>
      </c>
      <c r="CU593" s="226">
        <v>98</v>
      </c>
      <c r="CV593" s="227">
        <f t="shared" si="244"/>
        <v>23</v>
      </c>
      <c r="CW593" s="227">
        <f>CV593*(1+('[13]GROWTH (YoY)'!AR593/100))</f>
        <v>23.851281317832964</v>
      </c>
      <c r="CX593" s="227">
        <f>CW593*(1+('[13]GROWTH (YoY)'!AS593/100))</f>
        <v>24.279464996333843</v>
      </c>
      <c r="CY593" s="227">
        <f>CX593*(1+('[13]GROWTH (YoY)'!AT593/100))</f>
        <v>26.402813528718536</v>
      </c>
      <c r="CZ593" s="226">
        <v>17</v>
      </c>
      <c r="DA593" s="226">
        <v>29</v>
      </c>
      <c r="DB593" s="226">
        <v>30</v>
      </c>
      <c r="DC593" s="226">
        <v>31</v>
      </c>
      <c r="DD593" s="227">
        <v>53</v>
      </c>
      <c r="DE593" s="227">
        <v>55</v>
      </c>
      <c r="DF593" s="227">
        <v>55</v>
      </c>
      <c r="DG593" s="227">
        <v>58</v>
      </c>
      <c r="DH593" s="226">
        <v>8</v>
      </c>
      <c r="DI593" s="226">
        <v>13</v>
      </c>
      <c r="DJ593" s="226">
        <v>14</v>
      </c>
      <c r="DK593" s="226">
        <v>15</v>
      </c>
      <c r="DL593" s="227">
        <v>13</v>
      </c>
      <c r="DM593" s="227">
        <v>15</v>
      </c>
      <c r="DN593" s="227">
        <v>16</v>
      </c>
      <c r="DO593" s="227">
        <v>17</v>
      </c>
      <c r="DP593" s="376">
        <f t="shared" si="239"/>
        <v>1</v>
      </c>
      <c r="DQ593" s="226">
        <f t="shared" si="239"/>
        <v>5</v>
      </c>
      <c r="DR593" s="226">
        <f t="shared" si="239"/>
        <v>1</v>
      </c>
      <c r="DS593" s="226">
        <f t="shared" si="234"/>
        <v>1</v>
      </c>
      <c r="DT593" s="227">
        <f t="shared" si="234"/>
        <v>0</v>
      </c>
      <c r="DU593" s="227">
        <f t="shared" si="234"/>
        <v>-2.8512813178329566</v>
      </c>
      <c r="DV593" s="227">
        <f t="shared" si="234"/>
        <v>-5.2794649963338429</v>
      </c>
      <c r="DW593" s="227">
        <f t="shared" si="234"/>
        <v>-1.4028135287185393</v>
      </c>
      <c r="DX593" s="377">
        <f t="shared" si="238"/>
        <v>0.42051282051282052</v>
      </c>
      <c r="DY593" s="377">
        <f t="shared" si="238"/>
        <v>0.41176470588235292</v>
      </c>
      <c r="DZ593" s="377">
        <f t="shared" si="238"/>
        <v>0.3904494382022472</v>
      </c>
      <c r="EA593" s="377">
        <f t="shared" si="238"/>
        <v>0.37534246575342467</v>
      </c>
      <c r="EB593" s="378">
        <f t="shared" si="238"/>
        <v>0.37442922374429222</v>
      </c>
      <c r="EC593" s="378">
        <f t="shared" si="238"/>
        <v>0.36160714285714285</v>
      </c>
      <c r="ED593" s="378">
        <f t="shared" si="238"/>
        <v>0.36123348017621143</v>
      </c>
      <c r="EE593" s="378">
        <f t="shared" si="238"/>
        <v>0.35772357723577236</v>
      </c>
      <c r="EG593" s="226">
        <v>0</v>
      </c>
      <c r="EH593" s="226">
        <v>0</v>
      </c>
      <c r="EI593" s="226">
        <v>0</v>
      </c>
      <c r="EJ593" s="226">
        <v>0</v>
      </c>
      <c r="EK593" s="226">
        <v>0</v>
      </c>
      <c r="EL593" s="226">
        <v>0</v>
      </c>
      <c r="EM593" s="226">
        <v>0</v>
      </c>
      <c r="EN593" s="379">
        <f t="shared" si="245"/>
        <v>0</v>
      </c>
      <c r="EO593" s="226">
        <f t="shared" si="246"/>
        <v>0</v>
      </c>
      <c r="EP593" s="379">
        <f t="shared" si="247"/>
        <v>0</v>
      </c>
      <c r="EQ593" s="226">
        <f t="shared" si="248"/>
        <v>0</v>
      </c>
      <c r="ER593" s="226">
        <f t="shared" si="249"/>
        <v>0</v>
      </c>
      <c r="ES593" s="292"/>
      <c r="ET593" s="227">
        <v>221</v>
      </c>
      <c r="EU593" s="227">
        <v>83</v>
      </c>
      <c r="EV593" s="227">
        <v>138</v>
      </c>
      <c r="EW593" s="227">
        <v>43</v>
      </c>
      <c r="EX593" s="227">
        <v>47</v>
      </c>
      <c r="EY593" s="227">
        <v>1101</v>
      </c>
      <c r="EZ593" s="227">
        <v>987</v>
      </c>
      <c r="FA593" s="380">
        <f t="shared" si="252"/>
        <v>0.3755656108597285</v>
      </c>
      <c r="FB593" s="228">
        <f t="shared" si="253"/>
        <v>31.159420289855071</v>
      </c>
      <c r="FC593" s="380">
        <f t="shared" si="254"/>
        <v>0.21266968325791855</v>
      </c>
      <c r="FD593" s="227">
        <f t="shared" si="255"/>
        <v>42688.465031789281</v>
      </c>
      <c r="FE593" s="227">
        <f t="shared" si="256"/>
        <v>3630.5302262749069</v>
      </c>
      <c r="FF593" s="227">
        <v>138</v>
      </c>
      <c r="FG593" s="228">
        <f t="shared" si="250"/>
        <v>34.057971014492757</v>
      </c>
      <c r="FH593" s="227">
        <v>47</v>
      </c>
      <c r="FI593" s="227">
        <v>138</v>
      </c>
      <c r="FJ593" s="227">
        <v>0</v>
      </c>
      <c r="FK593" s="227">
        <f t="shared" si="241"/>
        <v>91</v>
      </c>
      <c r="FL593" s="227">
        <v>6</v>
      </c>
      <c r="FM593" s="227">
        <f t="shared" si="242"/>
        <v>85</v>
      </c>
      <c r="FZ593" s="229"/>
      <c r="GA593" s="229"/>
      <c r="GB593" s="229"/>
      <c r="GC593" s="229"/>
      <c r="GD593" s="229"/>
    </row>
    <row r="594" spans="1:186" s="368" customFormat="1">
      <c r="A594" s="287" t="s">
        <v>1386</v>
      </c>
      <c r="B594" s="369" t="s">
        <v>1387</v>
      </c>
      <c r="C594" s="287" t="s">
        <v>1388</v>
      </c>
      <c r="D594" s="287" t="s">
        <v>3126</v>
      </c>
      <c r="E594" s="369" t="s">
        <v>1389</v>
      </c>
      <c r="F594" s="287">
        <v>591</v>
      </c>
      <c r="G594" s="392" t="s">
        <v>1465</v>
      </c>
      <c r="H594" s="392" t="s">
        <v>1466</v>
      </c>
      <c r="I594" s="393" t="s">
        <v>1435</v>
      </c>
      <c r="J594" s="392" t="s">
        <v>1436</v>
      </c>
      <c r="K594" s="393" t="s">
        <v>788</v>
      </c>
      <c r="L594" s="392" t="s">
        <v>1394</v>
      </c>
      <c r="M594" s="392" t="s">
        <v>3124</v>
      </c>
      <c r="N594" s="372">
        <v>1</v>
      </c>
      <c r="O594" s="373">
        <v>31</v>
      </c>
      <c r="P594" s="373">
        <v>57</v>
      </c>
      <c r="Q594" s="373">
        <v>57</v>
      </c>
      <c r="R594" s="373">
        <v>61</v>
      </c>
      <c r="S594" s="374">
        <v>45</v>
      </c>
      <c r="T594" s="374">
        <v>46</v>
      </c>
      <c r="U594" s="374">
        <v>46</v>
      </c>
      <c r="V594" s="374">
        <v>51</v>
      </c>
      <c r="W594" s="373">
        <v>12</v>
      </c>
      <c r="X594" s="373">
        <v>20</v>
      </c>
      <c r="Y594" s="373">
        <v>19</v>
      </c>
      <c r="Z594" s="373">
        <v>21</v>
      </c>
      <c r="AA594" s="374">
        <v>21</v>
      </c>
      <c r="AB594" s="374">
        <v>21</v>
      </c>
      <c r="AC594" s="374">
        <v>23</v>
      </c>
      <c r="AD594" s="374">
        <v>25</v>
      </c>
      <c r="AE594" s="373">
        <v>0</v>
      </c>
      <c r="AF594" s="373">
        <v>1</v>
      </c>
      <c r="AG594" s="373">
        <v>1</v>
      </c>
      <c r="AH594" s="373">
        <v>1</v>
      </c>
      <c r="AI594" s="374">
        <v>0</v>
      </c>
      <c r="AJ594" s="374">
        <v>0</v>
      </c>
      <c r="AK594" s="374">
        <v>0</v>
      </c>
      <c r="AL594" s="374">
        <v>0</v>
      </c>
      <c r="AM594" s="226">
        <v>19</v>
      </c>
      <c r="AN594" s="226">
        <v>37</v>
      </c>
      <c r="AO594" s="226">
        <v>38</v>
      </c>
      <c r="AP594" s="226">
        <v>40</v>
      </c>
      <c r="AQ594" s="227">
        <v>23</v>
      </c>
      <c r="AR594" s="227">
        <v>25</v>
      </c>
      <c r="AS594" s="227">
        <v>23</v>
      </c>
      <c r="AT594" s="227">
        <v>26</v>
      </c>
      <c r="AU594" s="226">
        <v>8</v>
      </c>
      <c r="AV594" s="411">
        <v>15</v>
      </c>
      <c r="AW594" s="411">
        <v>16</v>
      </c>
      <c r="AX594" s="411">
        <v>17</v>
      </c>
      <c r="AY594" s="231">
        <v>10</v>
      </c>
      <c r="AZ594" s="231">
        <v>10</v>
      </c>
      <c r="BA594" s="231">
        <v>10</v>
      </c>
      <c r="BB594" s="231">
        <v>11</v>
      </c>
      <c r="BC594" s="226">
        <f t="shared" si="243"/>
        <v>11</v>
      </c>
      <c r="BD594" s="226">
        <f t="shared" si="243"/>
        <v>22</v>
      </c>
      <c r="BE594" s="226">
        <f t="shared" si="243"/>
        <v>21</v>
      </c>
      <c r="BF594" s="226">
        <f t="shared" si="243"/>
        <v>22</v>
      </c>
      <c r="BG594" s="218">
        <f t="shared" si="243"/>
        <v>12</v>
      </c>
      <c r="BH594" s="218">
        <f t="shared" si="240"/>
        <v>14</v>
      </c>
      <c r="BI594" s="218">
        <f t="shared" si="240"/>
        <v>12</v>
      </c>
      <c r="BJ594" s="218">
        <f t="shared" si="240"/>
        <v>14</v>
      </c>
      <c r="BK594" s="226">
        <f t="shared" si="237"/>
        <v>0</v>
      </c>
      <c r="BL594" s="226">
        <f t="shared" si="237"/>
        <v>0</v>
      </c>
      <c r="BM594" s="226">
        <f t="shared" si="237"/>
        <v>1</v>
      </c>
      <c r="BN594" s="226">
        <f t="shared" si="237"/>
        <v>1</v>
      </c>
      <c r="BO594" s="227">
        <f t="shared" si="237"/>
        <v>1</v>
      </c>
      <c r="BP594" s="227">
        <f t="shared" si="237"/>
        <v>1</v>
      </c>
      <c r="BQ594" s="227">
        <f t="shared" si="237"/>
        <v>1</v>
      </c>
      <c r="BR594" s="227">
        <f t="shared" si="236"/>
        <v>1</v>
      </c>
      <c r="BS594" s="226">
        <v>0</v>
      </c>
      <c r="BT594" s="226">
        <v>0</v>
      </c>
      <c r="BU594" s="226">
        <v>1</v>
      </c>
      <c r="BV594" s="226">
        <v>1</v>
      </c>
      <c r="BW594" s="227">
        <v>1</v>
      </c>
      <c r="BX594" s="227">
        <v>1</v>
      </c>
      <c r="BY594" s="227">
        <v>1</v>
      </c>
      <c r="BZ594" s="227">
        <v>1</v>
      </c>
      <c r="CA594" s="226">
        <v>0</v>
      </c>
      <c r="CB594" s="226">
        <f>IFERROR(VLOOKUP($G594,[12]ITEM!$B$2:$AC$939,26,0),0)</f>
        <v>0</v>
      </c>
      <c r="CC594" s="226">
        <f>IFERROR(VLOOKUP($G594,[12]ITEM!$B$2:$AC$939,27,0),0)</f>
        <v>0</v>
      </c>
      <c r="CD594" s="226">
        <f>IFERROR(VLOOKUP($G594,[12]ITEM!$B$2:$AC$939,28,0),0)</f>
        <v>0</v>
      </c>
      <c r="CE594" s="227">
        <v>0</v>
      </c>
      <c r="CF594" s="227">
        <v>0</v>
      </c>
      <c r="CG594" s="227">
        <v>0</v>
      </c>
      <c r="CH594" s="227">
        <v>0</v>
      </c>
      <c r="CI594" s="375"/>
      <c r="CJ594" s="226">
        <f t="shared" si="257"/>
        <v>11</v>
      </c>
      <c r="CK594" s="226">
        <f t="shared" si="257"/>
        <v>19</v>
      </c>
      <c r="CL594" s="226">
        <f t="shared" si="257"/>
        <v>19</v>
      </c>
      <c r="CM594" s="226">
        <f t="shared" si="257"/>
        <v>19</v>
      </c>
      <c r="CN594" s="227">
        <f t="shared" si="257"/>
        <v>12</v>
      </c>
      <c r="CO594" s="227">
        <f t="shared" si="257"/>
        <v>12.269760380491743</v>
      </c>
      <c r="CP594" s="227">
        <f t="shared" si="257"/>
        <v>12.013213411282411</v>
      </c>
      <c r="CQ594" s="227">
        <f t="shared" si="251"/>
        <v>13.490828549374942</v>
      </c>
      <c r="CR594" s="226">
        <v>3</v>
      </c>
      <c r="CS594" s="226">
        <v>6</v>
      </c>
      <c r="CT594" s="226">
        <v>6</v>
      </c>
      <c r="CU594" s="226">
        <v>6</v>
      </c>
      <c r="CV594" s="227">
        <f t="shared" si="244"/>
        <v>4</v>
      </c>
      <c r="CW594" s="227">
        <f>CV594*(1+('[13]GROWTH (YoY)'!AR594/100))</f>
        <v>4.2697603804917419</v>
      </c>
      <c r="CX594" s="227">
        <f>CW594*(1+('[13]GROWTH (YoY)'!AS594/100))</f>
        <v>4.0132134112824103</v>
      </c>
      <c r="CY594" s="227">
        <f>CX594*(1+('[13]GROWTH (YoY)'!AT594/100))</f>
        <v>4.4908285493749425</v>
      </c>
      <c r="CZ594" s="226">
        <v>6</v>
      </c>
      <c r="DA594" s="226">
        <v>10</v>
      </c>
      <c r="DB594" s="226">
        <v>10</v>
      </c>
      <c r="DC594" s="226">
        <v>10</v>
      </c>
      <c r="DD594" s="227">
        <v>5</v>
      </c>
      <c r="DE594" s="227">
        <v>5</v>
      </c>
      <c r="DF594" s="227">
        <v>5</v>
      </c>
      <c r="DG594" s="227">
        <v>6</v>
      </c>
      <c r="DH594" s="226">
        <v>2</v>
      </c>
      <c r="DI594" s="226">
        <v>3</v>
      </c>
      <c r="DJ594" s="226">
        <v>3</v>
      </c>
      <c r="DK594" s="226">
        <v>3</v>
      </c>
      <c r="DL594" s="227">
        <v>3</v>
      </c>
      <c r="DM594" s="227">
        <v>3</v>
      </c>
      <c r="DN594" s="227">
        <v>3</v>
      </c>
      <c r="DO594" s="227">
        <v>3</v>
      </c>
      <c r="DP594" s="376">
        <f t="shared" si="239"/>
        <v>0</v>
      </c>
      <c r="DQ594" s="226">
        <f t="shared" si="239"/>
        <v>3</v>
      </c>
      <c r="DR594" s="226">
        <f t="shared" si="239"/>
        <v>2</v>
      </c>
      <c r="DS594" s="226">
        <f t="shared" si="234"/>
        <v>3</v>
      </c>
      <c r="DT594" s="227">
        <f t="shared" si="234"/>
        <v>0</v>
      </c>
      <c r="DU594" s="227">
        <f t="shared" si="234"/>
        <v>1.7302396195082572</v>
      </c>
      <c r="DV594" s="227">
        <f t="shared" si="234"/>
        <v>-1.3213411282411158E-2</v>
      </c>
      <c r="DW594" s="227">
        <f t="shared" si="234"/>
        <v>0.50917145062505753</v>
      </c>
      <c r="DX594" s="377">
        <f t="shared" si="238"/>
        <v>0.38709677419354838</v>
      </c>
      <c r="DY594" s="377">
        <f t="shared" si="238"/>
        <v>0.35087719298245612</v>
      </c>
      <c r="DZ594" s="377">
        <f t="shared" si="238"/>
        <v>0.33333333333333331</v>
      </c>
      <c r="EA594" s="377">
        <f t="shared" si="238"/>
        <v>0.34426229508196721</v>
      </c>
      <c r="EB594" s="378">
        <f t="shared" si="238"/>
        <v>0.46666666666666667</v>
      </c>
      <c r="EC594" s="378">
        <f t="shared" si="238"/>
        <v>0.45652173913043476</v>
      </c>
      <c r="ED594" s="378">
        <f t="shared" si="238"/>
        <v>0.5</v>
      </c>
      <c r="EE594" s="378">
        <f t="shared" si="238"/>
        <v>0.49019607843137253</v>
      </c>
      <c r="EG594" s="226">
        <v>0</v>
      </c>
      <c r="EH594" s="226">
        <v>0</v>
      </c>
      <c r="EI594" s="226">
        <v>0</v>
      </c>
      <c r="EJ594" s="226">
        <v>0</v>
      </c>
      <c r="EK594" s="226">
        <v>0</v>
      </c>
      <c r="EL594" s="226">
        <v>0</v>
      </c>
      <c r="EM594" s="226">
        <v>0</v>
      </c>
      <c r="EN594" s="379">
        <f t="shared" si="245"/>
        <v>0</v>
      </c>
      <c r="EO594" s="226">
        <f t="shared" si="246"/>
        <v>0</v>
      </c>
      <c r="EP594" s="379">
        <f t="shared" si="247"/>
        <v>0</v>
      </c>
      <c r="EQ594" s="226">
        <f t="shared" si="248"/>
        <v>0</v>
      </c>
      <c r="ER594" s="226">
        <f t="shared" si="249"/>
        <v>0</v>
      </c>
      <c r="ES594" s="292"/>
      <c r="ET594" s="227">
        <v>45</v>
      </c>
      <c r="EU594" s="227">
        <v>22</v>
      </c>
      <c r="EV594" s="227">
        <v>23</v>
      </c>
      <c r="EW594" s="227">
        <v>7</v>
      </c>
      <c r="EX594" s="227">
        <v>4</v>
      </c>
      <c r="EY594" s="227">
        <v>239</v>
      </c>
      <c r="EZ594" s="227">
        <v>204</v>
      </c>
      <c r="FA594" s="380">
        <f t="shared" si="252"/>
        <v>0.48888888888888887</v>
      </c>
      <c r="FB594" s="228">
        <f t="shared" si="253"/>
        <v>30.434782608695656</v>
      </c>
      <c r="FC594" s="380">
        <f t="shared" si="254"/>
        <v>8.8888888888888892E-2</v>
      </c>
      <c r="FD594" s="227">
        <f t="shared" si="255"/>
        <v>16736.401673640168</v>
      </c>
      <c r="FE594" s="227">
        <f t="shared" si="256"/>
        <v>2859.4771241830063</v>
      </c>
      <c r="FF594" s="227">
        <v>23</v>
      </c>
      <c r="FG594" s="228">
        <f t="shared" si="250"/>
        <v>43.478260869565219</v>
      </c>
      <c r="FH594" s="227">
        <v>10</v>
      </c>
      <c r="FI594" s="227">
        <v>23</v>
      </c>
      <c r="FJ594" s="227">
        <v>0</v>
      </c>
      <c r="FK594" s="227">
        <f t="shared" si="241"/>
        <v>13</v>
      </c>
      <c r="FL594" s="227">
        <v>1</v>
      </c>
      <c r="FM594" s="227">
        <f t="shared" si="242"/>
        <v>12</v>
      </c>
      <c r="FZ594" s="229"/>
      <c r="GA594" s="229"/>
      <c r="GB594" s="229"/>
      <c r="GC594" s="229"/>
      <c r="GD594" s="229"/>
    </row>
    <row r="595" spans="1:186" s="368" customFormat="1">
      <c r="A595" s="287" t="s">
        <v>1386</v>
      </c>
      <c r="B595" s="369" t="s">
        <v>1387</v>
      </c>
      <c r="C595" s="287" t="s">
        <v>1388</v>
      </c>
      <c r="D595" s="287" t="s">
        <v>3126</v>
      </c>
      <c r="E595" s="369" t="s">
        <v>1389</v>
      </c>
      <c r="F595" s="287">
        <v>592</v>
      </c>
      <c r="G595" s="392" t="s">
        <v>1467</v>
      </c>
      <c r="H595" s="392" t="s">
        <v>1468</v>
      </c>
      <c r="I595" s="393" t="s">
        <v>1435</v>
      </c>
      <c r="J595" s="392" t="s">
        <v>1436</v>
      </c>
      <c r="K595" s="393" t="s">
        <v>788</v>
      </c>
      <c r="L595" s="392" t="s">
        <v>1394</v>
      </c>
      <c r="M595" s="392" t="s">
        <v>3124</v>
      </c>
      <c r="N595" s="372">
        <v>1</v>
      </c>
      <c r="O595" s="373">
        <v>125</v>
      </c>
      <c r="P595" s="373">
        <v>229</v>
      </c>
      <c r="Q595" s="373">
        <v>228</v>
      </c>
      <c r="R595" s="373">
        <v>233</v>
      </c>
      <c r="S595" s="374">
        <v>337</v>
      </c>
      <c r="T595" s="374">
        <v>347</v>
      </c>
      <c r="U595" s="374">
        <v>349</v>
      </c>
      <c r="V595" s="374">
        <v>378</v>
      </c>
      <c r="W595" s="373">
        <v>69</v>
      </c>
      <c r="X595" s="373">
        <v>140</v>
      </c>
      <c r="Y595" s="373">
        <v>132</v>
      </c>
      <c r="Z595" s="373">
        <v>137</v>
      </c>
      <c r="AA595" s="374">
        <v>158</v>
      </c>
      <c r="AB595" s="374">
        <v>181</v>
      </c>
      <c r="AC595" s="374">
        <v>193</v>
      </c>
      <c r="AD595" s="374">
        <v>191</v>
      </c>
      <c r="AE595" s="373">
        <v>1</v>
      </c>
      <c r="AF595" s="373">
        <v>2</v>
      </c>
      <c r="AG595" s="373">
        <v>2</v>
      </c>
      <c r="AH595" s="373">
        <v>2</v>
      </c>
      <c r="AI595" s="374">
        <v>3</v>
      </c>
      <c r="AJ595" s="374">
        <v>2</v>
      </c>
      <c r="AK595" s="374">
        <v>2</v>
      </c>
      <c r="AL595" s="374">
        <v>3</v>
      </c>
      <c r="AM595" s="226">
        <v>55</v>
      </c>
      <c r="AN595" s="226">
        <v>88</v>
      </c>
      <c r="AO595" s="226">
        <v>96</v>
      </c>
      <c r="AP595" s="226">
        <v>96</v>
      </c>
      <c r="AQ595" s="227">
        <v>179</v>
      </c>
      <c r="AR595" s="227">
        <v>166</v>
      </c>
      <c r="AS595" s="227">
        <v>156</v>
      </c>
      <c r="AT595" s="227">
        <v>187</v>
      </c>
      <c r="AU595" s="226">
        <v>23</v>
      </c>
      <c r="AV595" s="411">
        <v>42</v>
      </c>
      <c r="AW595" s="411">
        <v>44</v>
      </c>
      <c r="AX595" s="411">
        <v>47</v>
      </c>
      <c r="AY595" s="231">
        <v>84</v>
      </c>
      <c r="AZ595" s="231">
        <v>83</v>
      </c>
      <c r="BA595" s="231">
        <v>87</v>
      </c>
      <c r="BB595" s="231">
        <v>98</v>
      </c>
      <c r="BC595" s="226">
        <f t="shared" si="243"/>
        <v>32</v>
      </c>
      <c r="BD595" s="226">
        <f t="shared" si="243"/>
        <v>43</v>
      </c>
      <c r="BE595" s="226">
        <f t="shared" si="243"/>
        <v>45</v>
      </c>
      <c r="BF595" s="226">
        <f t="shared" si="243"/>
        <v>43</v>
      </c>
      <c r="BG595" s="218">
        <f t="shared" si="243"/>
        <v>91</v>
      </c>
      <c r="BH595" s="218">
        <f t="shared" si="240"/>
        <v>75</v>
      </c>
      <c r="BI595" s="218">
        <f t="shared" si="240"/>
        <v>62</v>
      </c>
      <c r="BJ595" s="218">
        <f t="shared" si="240"/>
        <v>86</v>
      </c>
      <c r="BK595" s="226">
        <f t="shared" si="237"/>
        <v>0</v>
      </c>
      <c r="BL595" s="226">
        <f t="shared" si="237"/>
        <v>3</v>
      </c>
      <c r="BM595" s="226">
        <f t="shared" si="237"/>
        <v>7</v>
      </c>
      <c r="BN595" s="226">
        <f t="shared" si="237"/>
        <v>6</v>
      </c>
      <c r="BO595" s="227">
        <f t="shared" si="237"/>
        <v>4</v>
      </c>
      <c r="BP595" s="227">
        <f t="shared" si="237"/>
        <v>8</v>
      </c>
      <c r="BQ595" s="227">
        <f t="shared" si="237"/>
        <v>7</v>
      </c>
      <c r="BR595" s="227">
        <f t="shared" si="236"/>
        <v>3</v>
      </c>
      <c r="BS595" s="226">
        <v>0</v>
      </c>
      <c r="BT595" s="226">
        <v>3</v>
      </c>
      <c r="BU595" s="226">
        <v>7</v>
      </c>
      <c r="BV595" s="226">
        <v>6</v>
      </c>
      <c r="BW595" s="227">
        <v>4</v>
      </c>
      <c r="BX595" s="227">
        <v>8</v>
      </c>
      <c r="BY595" s="227">
        <v>7</v>
      </c>
      <c r="BZ595" s="227">
        <v>3</v>
      </c>
      <c r="CA595" s="226">
        <v>0</v>
      </c>
      <c r="CB595" s="226">
        <f>IFERROR(VLOOKUP($G595,[12]ITEM!$B$2:$AC$939,26,0),0)</f>
        <v>0</v>
      </c>
      <c r="CC595" s="226">
        <f>IFERROR(VLOOKUP($G595,[12]ITEM!$B$2:$AC$939,27,0),0)</f>
        <v>0</v>
      </c>
      <c r="CD595" s="226">
        <f>IFERROR(VLOOKUP($G595,[12]ITEM!$B$2:$AC$939,28,0),0)</f>
        <v>0</v>
      </c>
      <c r="CE595" s="227">
        <v>0</v>
      </c>
      <c r="CF595" s="227">
        <v>0</v>
      </c>
      <c r="CG595" s="227">
        <v>0</v>
      </c>
      <c r="CH595" s="227">
        <v>0</v>
      </c>
      <c r="CI595" s="375"/>
      <c r="CJ595" s="226">
        <f t="shared" si="257"/>
        <v>33</v>
      </c>
      <c r="CK595" s="226">
        <f t="shared" si="257"/>
        <v>52</v>
      </c>
      <c r="CL595" s="226">
        <f t="shared" si="257"/>
        <v>56</v>
      </c>
      <c r="CM595" s="226">
        <f t="shared" si="257"/>
        <v>58</v>
      </c>
      <c r="CN595" s="227">
        <f t="shared" si="257"/>
        <v>91</v>
      </c>
      <c r="CO595" s="227">
        <f t="shared" si="257"/>
        <v>87.533788965099177</v>
      </c>
      <c r="CP595" s="227">
        <f t="shared" si="257"/>
        <v>84.642340603767678</v>
      </c>
      <c r="CQ595" s="227">
        <f t="shared" si="251"/>
        <v>96.933280027298338</v>
      </c>
      <c r="CR595" s="226">
        <v>6</v>
      </c>
      <c r="CS595" s="226">
        <v>10</v>
      </c>
      <c r="CT595" s="226">
        <v>11</v>
      </c>
      <c r="CU595" s="226">
        <v>11</v>
      </c>
      <c r="CV595" s="227">
        <f t="shared" si="244"/>
        <v>64</v>
      </c>
      <c r="CW595" s="227">
        <f>CV595*(1+('[13]GROWTH (YoY)'!AR595/100))</f>
        <v>59.533788965099184</v>
      </c>
      <c r="CX595" s="227">
        <f>CW595*(1+('[13]GROWTH (YoY)'!AS595/100))</f>
        <v>55.642340603767671</v>
      </c>
      <c r="CY595" s="227">
        <f>CX595*(1+('[13]GROWTH (YoY)'!AT595/100))</f>
        <v>66.933280027298338</v>
      </c>
      <c r="CZ595" s="226">
        <v>25</v>
      </c>
      <c r="DA595" s="226">
        <v>39</v>
      </c>
      <c r="DB595" s="226">
        <v>42</v>
      </c>
      <c r="DC595" s="226">
        <v>43</v>
      </c>
      <c r="DD595" s="227">
        <v>24</v>
      </c>
      <c r="DE595" s="227">
        <v>25</v>
      </c>
      <c r="DF595" s="227">
        <v>25</v>
      </c>
      <c r="DG595" s="227">
        <v>26</v>
      </c>
      <c r="DH595" s="226">
        <v>2</v>
      </c>
      <c r="DI595" s="226">
        <v>3</v>
      </c>
      <c r="DJ595" s="226">
        <v>3</v>
      </c>
      <c r="DK595" s="226">
        <v>4</v>
      </c>
      <c r="DL595" s="227">
        <v>3</v>
      </c>
      <c r="DM595" s="227">
        <v>3</v>
      </c>
      <c r="DN595" s="227">
        <v>4</v>
      </c>
      <c r="DO595" s="227">
        <v>4</v>
      </c>
      <c r="DP595" s="376">
        <f t="shared" si="239"/>
        <v>-1</v>
      </c>
      <c r="DQ595" s="226">
        <f t="shared" si="239"/>
        <v>-9</v>
      </c>
      <c r="DR595" s="226">
        <f t="shared" si="239"/>
        <v>-11</v>
      </c>
      <c r="DS595" s="226">
        <f t="shared" si="234"/>
        <v>-15</v>
      </c>
      <c r="DT595" s="227">
        <f t="shared" si="234"/>
        <v>0</v>
      </c>
      <c r="DU595" s="227">
        <f t="shared" si="234"/>
        <v>-12.533788965099177</v>
      </c>
      <c r="DV595" s="227">
        <f t="shared" si="234"/>
        <v>-22.642340603767678</v>
      </c>
      <c r="DW595" s="227">
        <f t="shared" si="234"/>
        <v>-10.933280027298338</v>
      </c>
      <c r="DX595" s="377">
        <f t="shared" si="238"/>
        <v>0.55200000000000005</v>
      </c>
      <c r="DY595" s="377">
        <f t="shared" si="238"/>
        <v>0.611353711790393</v>
      </c>
      <c r="DZ595" s="377">
        <f t="shared" si="238"/>
        <v>0.57894736842105265</v>
      </c>
      <c r="EA595" s="377">
        <f t="shared" si="238"/>
        <v>0.58798283261802575</v>
      </c>
      <c r="EB595" s="378">
        <f t="shared" si="238"/>
        <v>0.46884272997032639</v>
      </c>
      <c r="EC595" s="378">
        <f t="shared" si="238"/>
        <v>0.52161383285302598</v>
      </c>
      <c r="ED595" s="378">
        <f t="shared" si="238"/>
        <v>0.55300859598853869</v>
      </c>
      <c r="EE595" s="378">
        <f t="shared" si="238"/>
        <v>0.50529100529100535</v>
      </c>
      <c r="EG595" s="226">
        <v>0</v>
      </c>
      <c r="EH595" s="226">
        <v>0</v>
      </c>
      <c r="EI595" s="226">
        <v>0</v>
      </c>
      <c r="EJ595" s="226">
        <v>0</v>
      </c>
      <c r="EK595" s="226">
        <v>0</v>
      </c>
      <c r="EL595" s="226">
        <v>0</v>
      </c>
      <c r="EM595" s="226">
        <v>0</v>
      </c>
      <c r="EN595" s="379">
        <f t="shared" si="245"/>
        <v>0</v>
      </c>
      <c r="EO595" s="226">
        <f t="shared" si="246"/>
        <v>0</v>
      </c>
      <c r="EP595" s="379">
        <f t="shared" si="247"/>
        <v>0</v>
      </c>
      <c r="EQ595" s="226">
        <f t="shared" si="248"/>
        <v>0</v>
      </c>
      <c r="ER595" s="226">
        <f t="shared" si="249"/>
        <v>0</v>
      </c>
      <c r="ES595" s="292"/>
      <c r="ET595" s="227">
        <v>339</v>
      </c>
      <c r="EU595" s="227">
        <v>160</v>
      </c>
      <c r="EV595" s="227">
        <v>179</v>
      </c>
      <c r="EW595" s="227">
        <v>72</v>
      </c>
      <c r="EX595" s="227">
        <v>50</v>
      </c>
      <c r="EY595" s="227">
        <v>1641</v>
      </c>
      <c r="EZ595" s="227">
        <v>1567</v>
      </c>
      <c r="FA595" s="380">
        <f t="shared" si="252"/>
        <v>0.471976401179941</v>
      </c>
      <c r="FB595" s="228">
        <f t="shared" si="253"/>
        <v>40.22346368715084</v>
      </c>
      <c r="FC595" s="380">
        <f t="shared" si="254"/>
        <v>0.14749262536873156</v>
      </c>
      <c r="FD595" s="227">
        <f t="shared" si="255"/>
        <v>30469.226081657525</v>
      </c>
      <c r="FE595" s="227">
        <f t="shared" si="256"/>
        <v>3828.9725590299936</v>
      </c>
      <c r="FF595" s="227">
        <v>179</v>
      </c>
      <c r="FG595" s="228">
        <f t="shared" si="250"/>
        <v>47.486033519553075</v>
      </c>
      <c r="FH595" s="227">
        <v>85</v>
      </c>
      <c r="FI595" s="227">
        <v>179</v>
      </c>
      <c r="FJ595" s="227">
        <v>0</v>
      </c>
      <c r="FK595" s="227">
        <f t="shared" si="241"/>
        <v>94</v>
      </c>
      <c r="FL595" s="227">
        <v>9</v>
      </c>
      <c r="FM595" s="227">
        <f t="shared" si="242"/>
        <v>85</v>
      </c>
      <c r="FZ595" s="229"/>
      <c r="GA595" s="229"/>
      <c r="GB595" s="229"/>
      <c r="GC595" s="229"/>
      <c r="GD595" s="229"/>
    </row>
    <row r="596" spans="1:186" s="368" customFormat="1">
      <c r="A596" s="287" t="s">
        <v>1386</v>
      </c>
      <c r="B596" s="369" t="s">
        <v>1387</v>
      </c>
      <c r="C596" s="287" t="s">
        <v>1388</v>
      </c>
      <c r="D596" s="287" t="s">
        <v>3126</v>
      </c>
      <c r="E596" s="369" t="s">
        <v>1389</v>
      </c>
      <c r="F596" s="287">
        <v>593</v>
      </c>
      <c r="G596" s="392" t="s">
        <v>1469</v>
      </c>
      <c r="H596" s="392" t="s">
        <v>1470</v>
      </c>
      <c r="I596" s="393" t="s">
        <v>1435</v>
      </c>
      <c r="J596" s="392" t="s">
        <v>1436</v>
      </c>
      <c r="K596" s="393" t="s">
        <v>788</v>
      </c>
      <c r="L596" s="392" t="s">
        <v>1394</v>
      </c>
      <c r="M596" s="392" t="s">
        <v>3124</v>
      </c>
      <c r="N596" s="372">
        <v>1</v>
      </c>
      <c r="O596" s="373">
        <v>354</v>
      </c>
      <c r="P596" s="373">
        <v>649</v>
      </c>
      <c r="Q596" s="373">
        <v>646</v>
      </c>
      <c r="R596" s="373">
        <v>776</v>
      </c>
      <c r="S596" s="374">
        <v>789</v>
      </c>
      <c r="T596" s="374">
        <v>813</v>
      </c>
      <c r="U596" s="374">
        <v>817</v>
      </c>
      <c r="V596" s="374">
        <v>884</v>
      </c>
      <c r="W596" s="373">
        <v>192</v>
      </c>
      <c r="X596" s="373">
        <v>337</v>
      </c>
      <c r="Y596" s="373">
        <v>349</v>
      </c>
      <c r="Z596" s="373">
        <v>438</v>
      </c>
      <c r="AA596" s="374">
        <v>369</v>
      </c>
      <c r="AB596" s="374">
        <v>299</v>
      </c>
      <c r="AC596" s="374">
        <v>331</v>
      </c>
      <c r="AD596" s="374">
        <v>401</v>
      </c>
      <c r="AE596" s="373">
        <v>4</v>
      </c>
      <c r="AF596" s="373">
        <v>5</v>
      </c>
      <c r="AG596" s="373">
        <v>5</v>
      </c>
      <c r="AH596" s="373">
        <v>5</v>
      </c>
      <c r="AI596" s="374">
        <v>8</v>
      </c>
      <c r="AJ596" s="374">
        <v>8</v>
      </c>
      <c r="AK596" s="374">
        <v>8</v>
      </c>
      <c r="AL596" s="374">
        <v>7</v>
      </c>
      <c r="AM596" s="226">
        <v>162</v>
      </c>
      <c r="AN596" s="226">
        <v>312</v>
      </c>
      <c r="AO596" s="226">
        <v>297</v>
      </c>
      <c r="AP596" s="226">
        <v>338</v>
      </c>
      <c r="AQ596" s="227">
        <v>420</v>
      </c>
      <c r="AR596" s="227">
        <v>514</v>
      </c>
      <c r="AS596" s="227">
        <v>487</v>
      </c>
      <c r="AT596" s="227">
        <v>483</v>
      </c>
      <c r="AU596" s="226">
        <v>73</v>
      </c>
      <c r="AV596" s="411">
        <v>134</v>
      </c>
      <c r="AW596" s="411">
        <v>141</v>
      </c>
      <c r="AX596" s="411">
        <v>149</v>
      </c>
      <c r="AY596" s="231">
        <v>179</v>
      </c>
      <c r="AZ596" s="231">
        <v>181</v>
      </c>
      <c r="BA596" s="231">
        <v>191</v>
      </c>
      <c r="BB596" s="231">
        <v>210</v>
      </c>
      <c r="BC596" s="226">
        <f t="shared" si="243"/>
        <v>89</v>
      </c>
      <c r="BD596" s="226">
        <f t="shared" si="243"/>
        <v>161</v>
      </c>
      <c r="BE596" s="226">
        <f t="shared" si="243"/>
        <v>135</v>
      </c>
      <c r="BF596" s="226">
        <f t="shared" si="243"/>
        <v>174</v>
      </c>
      <c r="BG596" s="218">
        <f t="shared" si="243"/>
        <v>221</v>
      </c>
      <c r="BH596" s="218">
        <f t="shared" si="240"/>
        <v>309</v>
      </c>
      <c r="BI596" s="218">
        <f t="shared" si="240"/>
        <v>280</v>
      </c>
      <c r="BJ596" s="218">
        <f t="shared" si="240"/>
        <v>267</v>
      </c>
      <c r="BK596" s="226">
        <f t="shared" si="237"/>
        <v>0</v>
      </c>
      <c r="BL596" s="226">
        <f t="shared" si="237"/>
        <v>17</v>
      </c>
      <c r="BM596" s="226">
        <f t="shared" si="237"/>
        <v>21</v>
      </c>
      <c r="BN596" s="226">
        <f t="shared" si="237"/>
        <v>15</v>
      </c>
      <c r="BO596" s="227">
        <f t="shared" si="237"/>
        <v>20</v>
      </c>
      <c r="BP596" s="227">
        <f t="shared" si="237"/>
        <v>24</v>
      </c>
      <c r="BQ596" s="227">
        <f t="shared" si="237"/>
        <v>16</v>
      </c>
      <c r="BR596" s="227">
        <f t="shared" si="236"/>
        <v>6</v>
      </c>
      <c r="BS596" s="226">
        <v>0</v>
      </c>
      <c r="BT596" s="226">
        <v>17</v>
      </c>
      <c r="BU596" s="226">
        <v>21</v>
      </c>
      <c r="BV596" s="226">
        <v>15</v>
      </c>
      <c r="BW596" s="227">
        <v>20</v>
      </c>
      <c r="BX596" s="227">
        <v>24</v>
      </c>
      <c r="BY596" s="227">
        <v>16</v>
      </c>
      <c r="BZ596" s="227">
        <v>6</v>
      </c>
      <c r="CA596" s="226">
        <v>0</v>
      </c>
      <c r="CB596" s="226">
        <f>IFERROR(VLOOKUP($G596,[12]ITEM!$B$2:$AC$939,26,0),0)</f>
        <v>0</v>
      </c>
      <c r="CC596" s="226">
        <f>IFERROR(VLOOKUP($G596,[12]ITEM!$B$2:$AC$939,27,0),0)</f>
        <v>0</v>
      </c>
      <c r="CD596" s="226">
        <f>IFERROR(VLOOKUP($G596,[12]ITEM!$B$2:$AC$939,28,0),0)</f>
        <v>0</v>
      </c>
      <c r="CE596" s="227">
        <v>0</v>
      </c>
      <c r="CF596" s="227">
        <v>0</v>
      </c>
      <c r="CG596" s="227">
        <v>0</v>
      </c>
      <c r="CH596" s="227">
        <v>0</v>
      </c>
      <c r="CI596" s="375"/>
      <c r="CJ596" s="226">
        <f t="shared" si="257"/>
        <v>89</v>
      </c>
      <c r="CK596" s="226">
        <f t="shared" si="257"/>
        <v>160</v>
      </c>
      <c r="CL596" s="226">
        <f t="shared" si="257"/>
        <v>160</v>
      </c>
      <c r="CM596" s="226">
        <f t="shared" si="257"/>
        <v>174</v>
      </c>
      <c r="CN596" s="227">
        <f t="shared" si="257"/>
        <v>221</v>
      </c>
      <c r="CO596" s="227">
        <f t="shared" si="257"/>
        <v>257.01167589129989</v>
      </c>
      <c r="CP596" s="227">
        <f t="shared" si="257"/>
        <v>247.78374271737738</v>
      </c>
      <c r="CQ596" s="227">
        <f t="shared" si="251"/>
        <v>250.45265674945696</v>
      </c>
      <c r="CR596" s="226">
        <v>45</v>
      </c>
      <c r="CS596" s="226">
        <v>88</v>
      </c>
      <c r="CT596" s="226">
        <v>83</v>
      </c>
      <c r="CU596" s="226">
        <v>95</v>
      </c>
      <c r="CV596" s="227">
        <f t="shared" si="244"/>
        <v>144</v>
      </c>
      <c r="CW596" s="227">
        <f>CV596*(1+('[13]GROWTH (YoY)'!AR596/100))</f>
        <v>176.01167589129986</v>
      </c>
      <c r="CX596" s="227">
        <f>CW596*(1+('[13]GROWTH (YoY)'!AS596/100))</f>
        <v>166.78374271737738</v>
      </c>
      <c r="CY596" s="227">
        <f>CX596*(1+('[13]GROWTH (YoY)'!AT596/100))</f>
        <v>165.45265674945696</v>
      </c>
      <c r="CZ596" s="226">
        <v>39</v>
      </c>
      <c r="DA596" s="226">
        <v>63</v>
      </c>
      <c r="DB596" s="226">
        <v>67</v>
      </c>
      <c r="DC596" s="226">
        <v>69</v>
      </c>
      <c r="DD596" s="227">
        <v>68</v>
      </c>
      <c r="DE596" s="227">
        <v>71</v>
      </c>
      <c r="DF596" s="227">
        <v>70</v>
      </c>
      <c r="DG596" s="227">
        <v>74</v>
      </c>
      <c r="DH596" s="226">
        <v>5</v>
      </c>
      <c r="DI596" s="226">
        <v>9</v>
      </c>
      <c r="DJ596" s="226">
        <v>10</v>
      </c>
      <c r="DK596" s="226">
        <v>10</v>
      </c>
      <c r="DL596" s="227">
        <v>9</v>
      </c>
      <c r="DM596" s="227">
        <v>10</v>
      </c>
      <c r="DN596" s="227">
        <v>11</v>
      </c>
      <c r="DO596" s="227">
        <v>11</v>
      </c>
      <c r="DP596" s="376">
        <f t="shared" si="239"/>
        <v>0</v>
      </c>
      <c r="DQ596" s="226">
        <f t="shared" si="239"/>
        <v>1</v>
      </c>
      <c r="DR596" s="226">
        <f t="shared" si="239"/>
        <v>-25</v>
      </c>
      <c r="DS596" s="226">
        <f t="shared" si="234"/>
        <v>0</v>
      </c>
      <c r="DT596" s="227">
        <f t="shared" si="234"/>
        <v>0</v>
      </c>
      <c r="DU596" s="227">
        <f t="shared" si="234"/>
        <v>51.988324108700112</v>
      </c>
      <c r="DV596" s="227">
        <f t="shared" si="234"/>
        <v>32.216257282622621</v>
      </c>
      <c r="DW596" s="227">
        <f t="shared" si="234"/>
        <v>16.547343250543037</v>
      </c>
      <c r="DX596" s="377">
        <f t="shared" si="238"/>
        <v>0.5423728813559322</v>
      </c>
      <c r="DY596" s="377">
        <f t="shared" si="238"/>
        <v>0.51926040061633283</v>
      </c>
      <c r="DZ596" s="377">
        <f t="shared" si="238"/>
        <v>0.54024767801857587</v>
      </c>
      <c r="EA596" s="377">
        <f t="shared" si="238"/>
        <v>0.56443298969072164</v>
      </c>
      <c r="EB596" s="378">
        <f t="shared" si="238"/>
        <v>0.46768060836501901</v>
      </c>
      <c r="EC596" s="378">
        <f t="shared" si="238"/>
        <v>0.36777367773677738</v>
      </c>
      <c r="ED596" s="378">
        <f t="shared" si="238"/>
        <v>0.40514075887392903</v>
      </c>
      <c r="EE596" s="378">
        <f t="shared" si="238"/>
        <v>0.45361990950226244</v>
      </c>
      <c r="EG596" s="226">
        <v>0</v>
      </c>
      <c r="EH596" s="226">
        <v>0</v>
      </c>
      <c r="EI596" s="226">
        <v>0</v>
      </c>
      <c r="EJ596" s="226">
        <v>0</v>
      </c>
      <c r="EK596" s="226">
        <v>0</v>
      </c>
      <c r="EL596" s="226">
        <v>0</v>
      </c>
      <c r="EM596" s="226">
        <v>0</v>
      </c>
      <c r="EN596" s="379">
        <f t="shared" si="245"/>
        <v>0</v>
      </c>
      <c r="EO596" s="226">
        <f t="shared" si="246"/>
        <v>0</v>
      </c>
      <c r="EP596" s="379">
        <f t="shared" si="247"/>
        <v>0</v>
      </c>
      <c r="EQ596" s="226">
        <f t="shared" si="248"/>
        <v>0</v>
      </c>
      <c r="ER596" s="226">
        <f t="shared" si="249"/>
        <v>0</v>
      </c>
      <c r="ES596" s="292"/>
      <c r="ET596" s="227">
        <v>794</v>
      </c>
      <c r="EU596" s="227">
        <v>374</v>
      </c>
      <c r="EV596" s="227">
        <v>420</v>
      </c>
      <c r="EW596" s="227">
        <v>123</v>
      </c>
      <c r="EX596" s="227">
        <v>154</v>
      </c>
      <c r="EY596" s="227">
        <v>2501</v>
      </c>
      <c r="EZ596" s="227">
        <v>2349</v>
      </c>
      <c r="FA596" s="380">
        <f t="shared" si="252"/>
        <v>0.47103274559193953</v>
      </c>
      <c r="FB596" s="228">
        <f t="shared" si="253"/>
        <v>29.285714285714288</v>
      </c>
      <c r="FC596" s="380">
        <f t="shared" si="254"/>
        <v>0.19395465994962216</v>
      </c>
      <c r="FD596" s="227">
        <f t="shared" si="255"/>
        <v>61575.369852059179</v>
      </c>
      <c r="FE596" s="227">
        <f t="shared" si="256"/>
        <v>4363.5589612601107</v>
      </c>
      <c r="FF596" s="227">
        <v>420</v>
      </c>
      <c r="FG596" s="228">
        <f t="shared" si="250"/>
        <v>43.095238095238095</v>
      </c>
      <c r="FH596" s="227">
        <v>181</v>
      </c>
      <c r="FI596" s="227">
        <v>420</v>
      </c>
      <c r="FJ596" s="227">
        <v>0</v>
      </c>
      <c r="FK596" s="227">
        <f t="shared" si="241"/>
        <v>239</v>
      </c>
      <c r="FL596" s="227">
        <v>20</v>
      </c>
      <c r="FM596" s="227">
        <f t="shared" si="242"/>
        <v>219</v>
      </c>
      <c r="FZ596" s="229"/>
      <c r="GA596" s="229"/>
      <c r="GB596" s="229"/>
      <c r="GC596" s="229"/>
      <c r="GD596" s="229"/>
    </row>
    <row r="597" spans="1:186" s="368" customFormat="1">
      <c r="A597" s="287" t="s">
        <v>1386</v>
      </c>
      <c r="B597" s="369" t="s">
        <v>1387</v>
      </c>
      <c r="C597" s="287" t="s">
        <v>1388</v>
      </c>
      <c r="D597" s="287" t="s">
        <v>3126</v>
      </c>
      <c r="E597" s="369" t="s">
        <v>1389</v>
      </c>
      <c r="F597" s="287">
        <v>594</v>
      </c>
      <c r="G597" s="392" t="s">
        <v>1471</v>
      </c>
      <c r="H597" s="392" t="s">
        <v>1472</v>
      </c>
      <c r="I597" s="393" t="s">
        <v>1435</v>
      </c>
      <c r="J597" s="392" t="s">
        <v>1436</v>
      </c>
      <c r="K597" s="393" t="s">
        <v>788</v>
      </c>
      <c r="L597" s="392" t="s">
        <v>1394</v>
      </c>
      <c r="M597" s="392" t="s">
        <v>3124</v>
      </c>
      <c r="N597" s="372">
        <v>1</v>
      </c>
      <c r="O597" s="373">
        <v>867</v>
      </c>
      <c r="P597" s="373">
        <v>1592</v>
      </c>
      <c r="Q597" s="373">
        <v>1545</v>
      </c>
      <c r="R597" s="373">
        <v>1658</v>
      </c>
      <c r="S597" s="374">
        <v>1621</v>
      </c>
      <c r="T597" s="374">
        <v>1593</v>
      </c>
      <c r="U597" s="374">
        <v>1679</v>
      </c>
      <c r="V597" s="374">
        <v>1816</v>
      </c>
      <c r="W597" s="373">
        <v>344</v>
      </c>
      <c r="X597" s="373">
        <v>631</v>
      </c>
      <c r="Y597" s="373">
        <v>567</v>
      </c>
      <c r="Z597" s="373">
        <v>616</v>
      </c>
      <c r="AA597" s="374">
        <v>626</v>
      </c>
      <c r="AB597" s="374">
        <v>569</v>
      </c>
      <c r="AC597" s="374">
        <v>606</v>
      </c>
      <c r="AD597" s="374">
        <v>710</v>
      </c>
      <c r="AE597" s="373">
        <v>13</v>
      </c>
      <c r="AF597" s="373">
        <v>18</v>
      </c>
      <c r="AG597" s="373">
        <v>16</v>
      </c>
      <c r="AH597" s="373">
        <v>17</v>
      </c>
      <c r="AI597" s="374">
        <v>18</v>
      </c>
      <c r="AJ597" s="374">
        <v>17</v>
      </c>
      <c r="AK597" s="374">
        <v>16</v>
      </c>
      <c r="AL597" s="374">
        <v>17</v>
      </c>
      <c r="AM597" s="226">
        <v>524</v>
      </c>
      <c r="AN597" s="226">
        <v>961</v>
      </c>
      <c r="AO597" s="226">
        <v>977</v>
      </c>
      <c r="AP597" s="226">
        <v>1041</v>
      </c>
      <c r="AQ597" s="227">
        <v>995</v>
      </c>
      <c r="AR597" s="227">
        <v>1024</v>
      </c>
      <c r="AS597" s="227">
        <v>1074</v>
      </c>
      <c r="AT597" s="227">
        <v>1106</v>
      </c>
      <c r="AU597" s="226">
        <v>205</v>
      </c>
      <c r="AV597" s="411">
        <v>378</v>
      </c>
      <c r="AW597" s="411">
        <v>394</v>
      </c>
      <c r="AX597" s="411">
        <v>420</v>
      </c>
      <c r="AY597" s="231">
        <v>387</v>
      </c>
      <c r="AZ597" s="231">
        <v>389</v>
      </c>
      <c r="BA597" s="231">
        <v>414</v>
      </c>
      <c r="BB597" s="231">
        <v>458</v>
      </c>
      <c r="BC597" s="226">
        <f t="shared" si="243"/>
        <v>319</v>
      </c>
      <c r="BD597" s="226">
        <f t="shared" si="243"/>
        <v>570</v>
      </c>
      <c r="BE597" s="226">
        <f t="shared" si="243"/>
        <v>556</v>
      </c>
      <c r="BF597" s="226">
        <f t="shared" si="243"/>
        <v>594</v>
      </c>
      <c r="BG597" s="218">
        <f t="shared" si="243"/>
        <v>592</v>
      </c>
      <c r="BH597" s="218">
        <f t="shared" si="240"/>
        <v>604</v>
      </c>
      <c r="BI597" s="218">
        <f t="shared" si="240"/>
        <v>629</v>
      </c>
      <c r="BJ597" s="218">
        <f t="shared" si="240"/>
        <v>635</v>
      </c>
      <c r="BK597" s="226">
        <f t="shared" si="237"/>
        <v>0</v>
      </c>
      <c r="BL597" s="226">
        <f t="shared" si="237"/>
        <v>13</v>
      </c>
      <c r="BM597" s="226">
        <f t="shared" si="237"/>
        <v>27</v>
      </c>
      <c r="BN597" s="226">
        <f t="shared" si="237"/>
        <v>27</v>
      </c>
      <c r="BO597" s="227">
        <f t="shared" si="237"/>
        <v>16</v>
      </c>
      <c r="BP597" s="227">
        <f t="shared" si="237"/>
        <v>31</v>
      </c>
      <c r="BQ597" s="227">
        <f t="shared" si="237"/>
        <v>31</v>
      </c>
      <c r="BR597" s="227">
        <f t="shared" si="236"/>
        <v>13</v>
      </c>
      <c r="BS597" s="226">
        <v>0</v>
      </c>
      <c r="BT597" s="226">
        <v>13</v>
      </c>
      <c r="BU597" s="226">
        <v>27</v>
      </c>
      <c r="BV597" s="226">
        <v>27</v>
      </c>
      <c r="BW597" s="227">
        <v>16</v>
      </c>
      <c r="BX597" s="227">
        <v>31</v>
      </c>
      <c r="BY597" s="227">
        <v>31</v>
      </c>
      <c r="BZ597" s="227">
        <v>13</v>
      </c>
      <c r="CA597" s="226">
        <v>0</v>
      </c>
      <c r="CB597" s="226">
        <f>IFERROR(VLOOKUP($G597,[12]ITEM!$B$2:$AC$939,26,0),0)</f>
        <v>0</v>
      </c>
      <c r="CC597" s="226">
        <f>IFERROR(VLOOKUP($G597,[12]ITEM!$B$2:$AC$939,27,0),0)</f>
        <v>0</v>
      </c>
      <c r="CD597" s="226">
        <f>IFERROR(VLOOKUP($G597,[12]ITEM!$B$2:$AC$939,28,0),0)</f>
        <v>0</v>
      </c>
      <c r="CE597" s="227">
        <v>0</v>
      </c>
      <c r="CF597" s="227">
        <v>0</v>
      </c>
      <c r="CG597" s="227">
        <v>0</v>
      </c>
      <c r="CH597" s="227">
        <v>0</v>
      </c>
      <c r="CI597" s="375"/>
      <c r="CJ597" s="226">
        <f t="shared" si="257"/>
        <v>319</v>
      </c>
      <c r="CK597" s="226">
        <f t="shared" si="257"/>
        <v>560</v>
      </c>
      <c r="CL597" s="226">
        <f t="shared" si="257"/>
        <v>581</v>
      </c>
      <c r="CM597" s="226">
        <f t="shared" si="257"/>
        <v>611</v>
      </c>
      <c r="CN597" s="227">
        <f t="shared" si="257"/>
        <v>592</v>
      </c>
      <c r="CO597" s="227">
        <f t="shared" si="257"/>
        <v>614.82524014335399</v>
      </c>
      <c r="CP597" s="227">
        <f t="shared" si="257"/>
        <v>636.55970655507645</v>
      </c>
      <c r="CQ597" s="227">
        <f t="shared" si="251"/>
        <v>660.6705827407618</v>
      </c>
      <c r="CR597" s="226">
        <v>194</v>
      </c>
      <c r="CS597" s="226">
        <v>356</v>
      </c>
      <c r="CT597" s="226">
        <v>362</v>
      </c>
      <c r="CU597" s="226">
        <v>386</v>
      </c>
      <c r="CV597" s="227">
        <f t="shared" si="244"/>
        <v>373</v>
      </c>
      <c r="CW597" s="227">
        <f>CV597*(1+('[13]GROWTH (YoY)'!AR597/100))</f>
        <v>383.82524014335405</v>
      </c>
      <c r="CX597" s="227">
        <f>CW597*(1+('[13]GROWTH (YoY)'!AS597/100))</f>
        <v>402.55970655507645</v>
      </c>
      <c r="CY597" s="227">
        <f>CX597*(1+('[13]GROWTH (YoY)'!AT597/100))</f>
        <v>414.67058274076186</v>
      </c>
      <c r="CZ597" s="226">
        <v>95</v>
      </c>
      <c r="DA597" s="226">
        <v>155</v>
      </c>
      <c r="DB597" s="226">
        <v>165</v>
      </c>
      <c r="DC597" s="226">
        <v>168</v>
      </c>
      <c r="DD597" s="227">
        <v>170</v>
      </c>
      <c r="DE597" s="227">
        <v>177</v>
      </c>
      <c r="DF597" s="227">
        <v>175</v>
      </c>
      <c r="DG597" s="227">
        <v>184</v>
      </c>
      <c r="DH597" s="226">
        <v>30</v>
      </c>
      <c r="DI597" s="226">
        <v>49</v>
      </c>
      <c r="DJ597" s="226">
        <v>54</v>
      </c>
      <c r="DK597" s="226">
        <v>57</v>
      </c>
      <c r="DL597" s="227">
        <v>49</v>
      </c>
      <c r="DM597" s="227">
        <v>54</v>
      </c>
      <c r="DN597" s="227">
        <v>59</v>
      </c>
      <c r="DO597" s="227">
        <v>62</v>
      </c>
      <c r="DP597" s="376">
        <f t="shared" si="239"/>
        <v>0</v>
      </c>
      <c r="DQ597" s="226">
        <f t="shared" si="239"/>
        <v>10</v>
      </c>
      <c r="DR597" s="226">
        <f t="shared" si="239"/>
        <v>-25</v>
      </c>
      <c r="DS597" s="226">
        <f t="shared" si="234"/>
        <v>-17</v>
      </c>
      <c r="DT597" s="227">
        <f t="shared" ref="DS597:DW648" si="258">BG597-CN597</f>
        <v>0</v>
      </c>
      <c r="DU597" s="227">
        <f t="shared" si="258"/>
        <v>-10.825240143353994</v>
      </c>
      <c r="DV597" s="227">
        <f t="shared" si="258"/>
        <v>-7.5597065550764455</v>
      </c>
      <c r="DW597" s="227">
        <f t="shared" si="258"/>
        <v>-25.670582740761802</v>
      </c>
      <c r="DX597" s="377">
        <f t="shared" si="238"/>
        <v>0.39677047289504036</v>
      </c>
      <c r="DY597" s="377">
        <f t="shared" si="238"/>
        <v>0.396356783919598</v>
      </c>
      <c r="DZ597" s="377">
        <f t="shared" si="238"/>
        <v>0.36699029126213595</v>
      </c>
      <c r="EA597" s="377">
        <f t="shared" si="238"/>
        <v>0.37153196622436668</v>
      </c>
      <c r="EB597" s="378">
        <f t="shared" si="238"/>
        <v>0.38618136952498455</v>
      </c>
      <c r="EC597" s="378">
        <f t="shared" si="238"/>
        <v>0.35718769617074703</v>
      </c>
      <c r="ED597" s="378">
        <f t="shared" si="238"/>
        <v>0.36092912447885644</v>
      </c>
      <c r="EE597" s="378">
        <f t="shared" ref="EE597:EE660" si="259">IFERROR(AD597/V597,0)</f>
        <v>0.3909691629955947</v>
      </c>
      <c r="EG597" s="226">
        <v>0</v>
      </c>
      <c r="EH597" s="226">
        <v>0</v>
      </c>
      <c r="EI597" s="226">
        <v>0</v>
      </c>
      <c r="EJ597" s="226">
        <v>0</v>
      </c>
      <c r="EK597" s="226">
        <v>0</v>
      </c>
      <c r="EL597" s="226">
        <v>0</v>
      </c>
      <c r="EM597" s="226">
        <v>0</v>
      </c>
      <c r="EN597" s="379">
        <f t="shared" si="245"/>
        <v>0</v>
      </c>
      <c r="EO597" s="226">
        <f t="shared" si="246"/>
        <v>0</v>
      </c>
      <c r="EP597" s="379">
        <f t="shared" si="247"/>
        <v>0</v>
      </c>
      <c r="EQ597" s="226">
        <f t="shared" si="248"/>
        <v>0</v>
      </c>
      <c r="ER597" s="226">
        <f t="shared" si="249"/>
        <v>0</v>
      </c>
      <c r="ES597" s="292"/>
      <c r="ET597" s="227">
        <v>1632</v>
      </c>
      <c r="EU597" s="227">
        <v>635</v>
      </c>
      <c r="EV597" s="227">
        <v>996</v>
      </c>
      <c r="EW597" s="227">
        <v>323</v>
      </c>
      <c r="EX597" s="227">
        <v>334</v>
      </c>
      <c r="EY597" s="227">
        <v>8317</v>
      </c>
      <c r="EZ597" s="227">
        <v>7714</v>
      </c>
      <c r="FA597" s="380">
        <f t="shared" si="252"/>
        <v>0.38909313725490197</v>
      </c>
      <c r="FB597" s="228">
        <f t="shared" si="253"/>
        <v>32.429718875502004</v>
      </c>
      <c r="FC597" s="380">
        <f t="shared" si="254"/>
        <v>0.20465686274509803</v>
      </c>
      <c r="FD597" s="227">
        <f t="shared" si="255"/>
        <v>40158.711073704464</v>
      </c>
      <c r="FE597" s="227">
        <f t="shared" si="256"/>
        <v>3489.3267651888341</v>
      </c>
      <c r="FF597" s="227">
        <v>996</v>
      </c>
      <c r="FG597" s="228">
        <f t="shared" si="250"/>
        <v>39.357429718875501</v>
      </c>
      <c r="FH597" s="227">
        <v>392</v>
      </c>
      <c r="FI597" s="227">
        <v>996</v>
      </c>
      <c r="FJ597" s="227">
        <v>0</v>
      </c>
      <c r="FK597" s="227">
        <f t="shared" si="241"/>
        <v>604</v>
      </c>
      <c r="FL597" s="227">
        <v>42</v>
      </c>
      <c r="FM597" s="227">
        <f t="shared" si="242"/>
        <v>562</v>
      </c>
      <c r="FZ597" s="229"/>
      <c r="GA597" s="229"/>
      <c r="GB597" s="229"/>
      <c r="GC597" s="229"/>
      <c r="GD597" s="229"/>
    </row>
    <row r="598" spans="1:186" s="368" customFormat="1">
      <c r="A598" s="287" t="s">
        <v>1386</v>
      </c>
      <c r="B598" s="369" t="s">
        <v>1387</v>
      </c>
      <c r="C598" s="287" t="s">
        <v>1388</v>
      </c>
      <c r="D598" s="287" t="s">
        <v>3126</v>
      </c>
      <c r="E598" s="369" t="s">
        <v>1389</v>
      </c>
      <c r="F598" s="287">
        <v>595</v>
      </c>
      <c r="G598" s="392" t="s">
        <v>1473</v>
      </c>
      <c r="H598" s="392" t="s">
        <v>1474</v>
      </c>
      <c r="I598" s="393" t="s">
        <v>1435</v>
      </c>
      <c r="J598" s="392" t="s">
        <v>1436</v>
      </c>
      <c r="K598" s="393" t="s">
        <v>788</v>
      </c>
      <c r="L598" s="392" t="s">
        <v>1394</v>
      </c>
      <c r="M598" s="392" t="s">
        <v>3124</v>
      </c>
      <c r="N598" s="372">
        <v>1</v>
      </c>
      <c r="O598" s="373">
        <v>1084</v>
      </c>
      <c r="P598" s="373">
        <v>2340</v>
      </c>
      <c r="Q598" s="373">
        <v>1238</v>
      </c>
      <c r="R598" s="373">
        <v>1467</v>
      </c>
      <c r="S598" s="374">
        <v>1448</v>
      </c>
      <c r="T598" s="374">
        <v>1423</v>
      </c>
      <c r="U598" s="374">
        <v>1500</v>
      </c>
      <c r="V598" s="374">
        <v>1622</v>
      </c>
      <c r="W598" s="373">
        <v>708</v>
      </c>
      <c r="X598" s="373">
        <v>1653</v>
      </c>
      <c r="Y598" s="373">
        <v>587</v>
      </c>
      <c r="Z598" s="373">
        <v>722</v>
      </c>
      <c r="AA598" s="374">
        <v>826</v>
      </c>
      <c r="AB598" s="374">
        <v>798</v>
      </c>
      <c r="AC598" s="374">
        <v>880</v>
      </c>
      <c r="AD598" s="374">
        <v>976</v>
      </c>
      <c r="AE598" s="373">
        <v>9</v>
      </c>
      <c r="AF598" s="373">
        <v>12</v>
      </c>
      <c r="AG598" s="373">
        <v>11</v>
      </c>
      <c r="AH598" s="373">
        <v>4</v>
      </c>
      <c r="AI598" s="374">
        <v>11</v>
      </c>
      <c r="AJ598" s="374">
        <v>10</v>
      </c>
      <c r="AK598" s="374">
        <v>9</v>
      </c>
      <c r="AL598" s="374">
        <v>10</v>
      </c>
      <c r="AM598" s="226">
        <v>376</v>
      </c>
      <c r="AN598" s="226">
        <v>688</v>
      </c>
      <c r="AO598" s="226">
        <v>651</v>
      </c>
      <c r="AP598" s="226">
        <v>745</v>
      </c>
      <c r="AQ598" s="227">
        <v>621</v>
      </c>
      <c r="AR598" s="227">
        <v>625</v>
      </c>
      <c r="AS598" s="227">
        <v>619</v>
      </c>
      <c r="AT598" s="227">
        <v>646</v>
      </c>
      <c r="AU598" s="226">
        <v>15</v>
      </c>
      <c r="AV598" s="411">
        <v>28</v>
      </c>
      <c r="AW598" s="411">
        <v>29</v>
      </c>
      <c r="AX598" s="411">
        <v>31</v>
      </c>
      <c r="AY598" s="231">
        <v>25</v>
      </c>
      <c r="AZ598" s="231">
        <v>40</v>
      </c>
      <c r="BA598" s="231">
        <v>42</v>
      </c>
      <c r="BB598" s="231">
        <v>46</v>
      </c>
      <c r="BC598" s="226">
        <f t="shared" si="243"/>
        <v>361</v>
      </c>
      <c r="BD598" s="226">
        <f t="shared" si="243"/>
        <v>645</v>
      </c>
      <c r="BE598" s="226">
        <f t="shared" si="243"/>
        <v>599</v>
      </c>
      <c r="BF598" s="226">
        <f t="shared" si="243"/>
        <v>693</v>
      </c>
      <c r="BG598" s="218">
        <f t="shared" si="243"/>
        <v>578</v>
      </c>
      <c r="BH598" s="218">
        <f t="shared" si="240"/>
        <v>559</v>
      </c>
      <c r="BI598" s="218">
        <f t="shared" si="240"/>
        <v>553</v>
      </c>
      <c r="BJ598" s="218">
        <f t="shared" si="240"/>
        <v>590</v>
      </c>
      <c r="BK598" s="226">
        <f t="shared" si="237"/>
        <v>0</v>
      </c>
      <c r="BL598" s="226">
        <f t="shared" si="237"/>
        <v>15</v>
      </c>
      <c r="BM598" s="226">
        <f t="shared" si="237"/>
        <v>23</v>
      </c>
      <c r="BN598" s="226">
        <f t="shared" ref="BN598:BR654" si="260">BV598-CD598</f>
        <v>21</v>
      </c>
      <c r="BO598" s="227">
        <f t="shared" si="260"/>
        <v>18</v>
      </c>
      <c r="BP598" s="227">
        <f t="shared" si="260"/>
        <v>26</v>
      </c>
      <c r="BQ598" s="227">
        <f t="shared" si="260"/>
        <v>24</v>
      </c>
      <c r="BR598" s="227">
        <f t="shared" si="236"/>
        <v>10</v>
      </c>
      <c r="BS598" s="226">
        <v>0</v>
      </c>
      <c r="BT598" s="226">
        <v>15</v>
      </c>
      <c r="BU598" s="226">
        <v>23</v>
      </c>
      <c r="BV598" s="226">
        <v>21</v>
      </c>
      <c r="BW598" s="227">
        <v>18</v>
      </c>
      <c r="BX598" s="227">
        <v>26</v>
      </c>
      <c r="BY598" s="227">
        <v>24</v>
      </c>
      <c r="BZ598" s="227">
        <v>10</v>
      </c>
      <c r="CA598" s="226">
        <v>0</v>
      </c>
      <c r="CB598" s="226">
        <f>IFERROR(VLOOKUP($G598,[12]ITEM!$B$2:$AC$939,26,0),0)</f>
        <v>0</v>
      </c>
      <c r="CC598" s="226">
        <f>IFERROR(VLOOKUP($G598,[12]ITEM!$B$2:$AC$939,27,0),0)</f>
        <v>0</v>
      </c>
      <c r="CD598" s="226">
        <f>IFERROR(VLOOKUP($G598,[12]ITEM!$B$2:$AC$939,28,0),0)</f>
        <v>0</v>
      </c>
      <c r="CE598" s="227">
        <v>0</v>
      </c>
      <c r="CF598" s="227">
        <v>0</v>
      </c>
      <c r="CG598" s="227">
        <v>0</v>
      </c>
      <c r="CH598" s="227">
        <v>0</v>
      </c>
      <c r="CI598" s="375"/>
      <c r="CJ598" s="226">
        <f t="shared" si="257"/>
        <v>361</v>
      </c>
      <c r="CK598" s="226">
        <f t="shared" si="257"/>
        <v>656</v>
      </c>
      <c r="CL598" s="226">
        <f t="shared" si="257"/>
        <v>626</v>
      </c>
      <c r="CM598" s="226">
        <f t="shared" si="257"/>
        <v>712</v>
      </c>
      <c r="CN598" s="227">
        <f t="shared" si="257"/>
        <v>578</v>
      </c>
      <c r="CO598" s="227">
        <f t="shared" si="257"/>
        <v>584.08545629618493</v>
      </c>
      <c r="CP598" s="227">
        <f t="shared" si="257"/>
        <v>579.19539024208621</v>
      </c>
      <c r="CQ598" s="227">
        <f t="shared" si="251"/>
        <v>604.83834843876753</v>
      </c>
      <c r="CR598" s="226">
        <v>345</v>
      </c>
      <c r="CS598" s="226">
        <v>631</v>
      </c>
      <c r="CT598" s="226">
        <v>598</v>
      </c>
      <c r="CU598" s="226">
        <v>684</v>
      </c>
      <c r="CV598" s="227">
        <f t="shared" si="244"/>
        <v>529</v>
      </c>
      <c r="CW598" s="227">
        <f>CV598*(1+('[13]GROWTH (YoY)'!AR598/100))</f>
        <v>532.08545629618493</v>
      </c>
      <c r="CX598" s="227">
        <f>CW598*(1+('[13]GROWTH (YoY)'!AS598/100))</f>
        <v>527.19539024208621</v>
      </c>
      <c r="CY598" s="227">
        <f>CX598*(1+('[13]GROWTH (YoY)'!AT598/100))</f>
        <v>549.83834843876753</v>
      </c>
      <c r="CZ598" s="226">
        <v>14</v>
      </c>
      <c r="DA598" s="226">
        <v>23</v>
      </c>
      <c r="DB598" s="226">
        <v>25</v>
      </c>
      <c r="DC598" s="226">
        <v>25</v>
      </c>
      <c r="DD598" s="227">
        <v>47</v>
      </c>
      <c r="DE598" s="227">
        <v>49</v>
      </c>
      <c r="DF598" s="227">
        <v>49</v>
      </c>
      <c r="DG598" s="227">
        <v>52</v>
      </c>
      <c r="DH598" s="226">
        <v>2</v>
      </c>
      <c r="DI598" s="226">
        <v>2</v>
      </c>
      <c r="DJ598" s="226">
        <v>3</v>
      </c>
      <c r="DK598" s="226">
        <v>3</v>
      </c>
      <c r="DL598" s="227">
        <v>2</v>
      </c>
      <c r="DM598" s="227">
        <v>3</v>
      </c>
      <c r="DN598" s="227">
        <v>3</v>
      </c>
      <c r="DO598" s="227">
        <v>3</v>
      </c>
      <c r="DP598" s="376">
        <f t="shared" si="239"/>
        <v>0</v>
      </c>
      <c r="DQ598" s="226">
        <f t="shared" si="239"/>
        <v>-11</v>
      </c>
      <c r="DR598" s="226">
        <f t="shared" si="239"/>
        <v>-27</v>
      </c>
      <c r="DS598" s="226">
        <f t="shared" si="258"/>
        <v>-19</v>
      </c>
      <c r="DT598" s="227">
        <f t="shared" si="258"/>
        <v>0</v>
      </c>
      <c r="DU598" s="227">
        <f t="shared" si="258"/>
        <v>-25.08545629618493</v>
      </c>
      <c r="DV598" s="227">
        <f t="shared" si="258"/>
        <v>-26.195390242086205</v>
      </c>
      <c r="DW598" s="227">
        <f t="shared" si="258"/>
        <v>-14.838348438767525</v>
      </c>
      <c r="DX598" s="377">
        <f t="shared" ref="DX598:ED634" si="261">IFERROR(W598/O598,0)</f>
        <v>0.65313653136531369</v>
      </c>
      <c r="DY598" s="377">
        <f t="shared" si="261"/>
        <v>0.70641025641025645</v>
      </c>
      <c r="DZ598" s="377">
        <f t="shared" si="261"/>
        <v>0.47415185783521807</v>
      </c>
      <c r="EA598" s="377">
        <f t="shared" si="261"/>
        <v>0.49216087252897067</v>
      </c>
      <c r="EB598" s="378">
        <f t="shared" si="261"/>
        <v>0.5704419889502762</v>
      </c>
      <c r="EC598" s="378">
        <f t="shared" si="261"/>
        <v>0.56078706957132818</v>
      </c>
      <c r="ED598" s="378">
        <f t="shared" si="261"/>
        <v>0.58666666666666667</v>
      </c>
      <c r="EE598" s="378">
        <f t="shared" si="259"/>
        <v>0.6017262638717632</v>
      </c>
      <c r="EG598" s="226">
        <v>0</v>
      </c>
      <c r="EH598" s="226">
        <v>0</v>
      </c>
      <c r="EI598" s="226">
        <v>0</v>
      </c>
      <c r="EJ598" s="226">
        <v>0</v>
      </c>
      <c r="EK598" s="226">
        <v>0</v>
      </c>
      <c r="EL598" s="226">
        <v>0</v>
      </c>
      <c r="EM598" s="226">
        <v>0</v>
      </c>
      <c r="EN598" s="379">
        <f t="shared" si="245"/>
        <v>0</v>
      </c>
      <c r="EO598" s="226">
        <f t="shared" si="246"/>
        <v>0</v>
      </c>
      <c r="EP598" s="379">
        <f t="shared" si="247"/>
        <v>0</v>
      </c>
      <c r="EQ598" s="226">
        <f t="shared" si="248"/>
        <v>0</v>
      </c>
      <c r="ER598" s="226">
        <f t="shared" si="249"/>
        <v>0</v>
      </c>
      <c r="ES598" s="292"/>
      <c r="ET598" s="227">
        <v>1457</v>
      </c>
      <c r="EU598" s="227">
        <v>838</v>
      </c>
      <c r="EV598" s="227">
        <v>619</v>
      </c>
      <c r="EW598" s="227">
        <v>114</v>
      </c>
      <c r="EX598" s="227">
        <v>344</v>
      </c>
      <c r="EY598" s="227">
        <v>3374</v>
      </c>
      <c r="EZ598" s="227">
        <v>3244</v>
      </c>
      <c r="FA598" s="380">
        <f t="shared" si="252"/>
        <v>0.5751544269045985</v>
      </c>
      <c r="FB598" s="228">
        <f t="shared" si="253"/>
        <v>18.416801292407108</v>
      </c>
      <c r="FC598" s="380">
        <f t="shared" si="254"/>
        <v>0.2361015785861359</v>
      </c>
      <c r="FD598" s="227">
        <f t="shared" si="255"/>
        <v>101956.1351511559</v>
      </c>
      <c r="FE598" s="227">
        <f t="shared" si="256"/>
        <v>2928.483353884094</v>
      </c>
      <c r="FF598" s="227">
        <v>619</v>
      </c>
      <c r="FG598" s="228">
        <f t="shared" si="250"/>
        <v>4.0387722132471726</v>
      </c>
      <c r="FH598" s="227">
        <v>25</v>
      </c>
      <c r="FI598" s="227">
        <v>619</v>
      </c>
      <c r="FJ598" s="227">
        <v>0</v>
      </c>
      <c r="FK598" s="227">
        <f t="shared" si="241"/>
        <v>594</v>
      </c>
      <c r="FL598" s="227">
        <v>37</v>
      </c>
      <c r="FM598" s="227">
        <f t="shared" si="242"/>
        <v>557</v>
      </c>
      <c r="FZ598" s="229"/>
      <c r="GA598" s="229"/>
      <c r="GB598" s="229"/>
      <c r="GC598" s="229"/>
      <c r="GD598" s="229"/>
    </row>
    <row r="599" spans="1:186" s="368" customFormat="1">
      <c r="A599" s="287" t="s">
        <v>1386</v>
      </c>
      <c r="B599" s="369" t="s">
        <v>1387</v>
      </c>
      <c r="C599" s="287" t="s">
        <v>1388</v>
      </c>
      <c r="D599" s="287" t="s">
        <v>3126</v>
      </c>
      <c r="E599" s="369" t="s">
        <v>1389</v>
      </c>
      <c r="F599" s="287">
        <v>596</v>
      </c>
      <c r="G599" s="392" t="s">
        <v>1475</v>
      </c>
      <c r="H599" s="392" t="s">
        <v>1476</v>
      </c>
      <c r="I599" s="393" t="s">
        <v>1435</v>
      </c>
      <c r="J599" s="392" t="s">
        <v>1436</v>
      </c>
      <c r="K599" s="393" t="s">
        <v>788</v>
      </c>
      <c r="L599" s="392" t="s">
        <v>1394</v>
      </c>
      <c r="M599" s="392" t="s">
        <v>3124</v>
      </c>
      <c r="N599" s="372">
        <v>1</v>
      </c>
      <c r="O599" s="373">
        <v>34</v>
      </c>
      <c r="P599" s="373">
        <v>62</v>
      </c>
      <c r="Q599" s="373">
        <v>62</v>
      </c>
      <c r="R599" s="373">
        <v>65</v>
      </c>
      <c r="S599" s="374">
        <v>276</v>
      </c>
      <c r="T599" s="374">
        <v>282</v>
      </c>
      <c r="U599" s="374">
        <v>286</v>
      </c>
      <c r="V599" s="374">
        <v>310</v>
      </c>
      <c r="W599" s="373">
        <v>12</v>
      </c>
      <c r="X599" s="373">
        <v>20</v>
      </c>
      <c r="Y599" s="373">
        <v>19</v>
      </c>
      <c r="Z599" s="373">
        <v>19</v>
      </c>
      <c r="AA599" s="374">
        <v>107</v>
      </c>
      <c r="AB599" s="374">
        <v>92</v>
      </c>
      <c r="AC599" s="374">
        <v>91</v>
      </c>
      <c r="AD599" s="374">
        <v>121</v>
      </c>
      <c r="AE599" s="373">
        <v>1</v>
      </c>
      <c r="AF599" s="373">
        <v>1</v>
      </c>
      <c r="AG599" s="373">
        <v>1</v>
      </c>
      <c r="AH599" s="373">
        <v>1</v>
      </c>
      <c r="AI599" s="374">
        <v>3</v>
      </c>
      <c r="AJ599" s="374">
        <v>3</v>
      </c>
      <c r="AK599" s="374">
        <v>3</v>
      </c>
      <c r="AL599" s="374">
        <v>3</v>
      </c>
      <c r="AM599" s="226">
        <v>22</v>
      </c>
      <c r="AN599" s="226">
        <v>42</v>
      </c>
      <c r="AO599" s="226">
        <v>43</v>
      </c>
      <c r="AP599" s="226">
        <v>45</v>
      </c>
      <c r="AQ599" s="227">
        <v>170</v>
      </c>
      <c r="AR599" s="227">
        <v>190</v>
      </c>
      <c r="AS599" s="227">
        <v>195</v>
      </c>
      <c r="AT599" s="227">
        <v>189</v>
      </c>
      <c r="AU599" s="226">
        <v>6</v>
      </c>
      <c r="AV599" s="411">
        <v>11</v>
      </c>
      <c r="AW599" s="411">
        <v>11</v>
      </c>
      <c r="AX599" s="411">
        <v>12</v>
      </c>
      <c r="AY599" s="231">
        <v>43</v>
      </c>
      <c r="AZ599" s="231">
        <v>45</v>
      </c>
      <c r="BA599" s="231">
        <v>48</v>
      </c>
      <c r="BB599" s="231">
        <v>52</v>
      </c>
      <c r="BC599" s="226">
        <f t="shared" si="243"/>
        <v>16</v>
      </c>
      <c r="BD599" s="226">
        <f t="shared" si="243"/>
        <v>28</v>
      </c>
      <c r="BE599" s="226">
        <f t="shared" si="243"/>
        <v>24</v>
      </c>
      <c r="BF599" s="226">
        <f t="shared" si="243"/>
        <v>24</v>
      </c>
      <c r="BG599" s="218">
        <f t="shared" si="243"/>
        <v>123</v>
      </c>
      <c r="BH599" s="218">
        <f t="shared" si="240"/>
        <v>136</v>
      </c>
      <c r="BI599" s="218">
        <f t="shared" si="240"/>
        <v>136</v>
      </c>
      <c r="BJ599" s="218">
        <f t="shared" si="240"/>
        <v>133</v>
      </c>
      <c r="BK599" s="226">
        <f t="shared" ref="BK599:BO662" si="262">BS599-CA599</f>
        <v>0</v>
      </c>
      <c r="BL599" s="226">
        <f t="shared" si="262"/>
        <v>3</v>
      </c>
      <c r="BM599" s="226">
        <f t="shared" si="262"/>
        <v>8</v>
      </c>
      <c r="BN599" s="226">
        <f t="shared" si="260"/>
        <v>9</v>
      </c>
      <c r="BO599" s="227">
        <f t="shared" si="260"/>
        <v>4</v>
      </c>
      <c r="BP599" s="227">
        <f t="shared" si="260"/>
        <v>9</v>
      </c>
      <c r="BQ599" s="227">
        <f t="shared" si="260"/>
        <v>11</v>
      </c>
      <c r="BR599" s="227">
        <f t="shared" si="236"/>
        <v>4</v>
      </c>
      <c r="BS599" s="226">
        <v>0</v>
      </c>
      <c r="BT599" s="226">
        <v>3</v>
      </c>
      <c r="BU599" s="226">
        <v>8</v>
      </c>
      <c r="BV599" s="226">
        <v>9</v>
      </c>
      <c r="BW599" s="227">
        <v>4</v>
      </c>
      <c r="BX599" s="227">
        <v>9</v>
      </c>
      <c r="BY599" s="227">
        <v>11</v>
      </c>
      <c r="BZ599" s="227">
        <v>4</v>
      </c>
      <c r="CA599" s="226">
        <v>0</v>
      </c>
      <c r="CB599" s="226">
        <f>IFERROR(VLOOKUP($G599,[12]ITEM!$B$2:$AC$939,26,0),0)</f>
        <v>0</v>
      </c>
      <c r="CC599" s="226">
        <f>IFERROR(VLOOKUP($G599,[12]ITEM!$B$2:$AC$939,27,0),0)</f>
        <v>0</v>
      </c>
      <c r="CD599" s="226">
        <f>IFERROR(VLOOKUP($G599,[12]ITEM!$B$2:$AC$939,28,0),0)</f>
        <v>0</v>
      </c>
      <c r="CE599" s="227">
        <v>0</v>
      </c>
      <c r="CF599" s="227">
        <v>0</v>
      </c>
      <c r="CG599" s="227">
        <v>0</v>
      </c>
      <c r="CH599" s="227">
        <v>0</v>
      </c>
      <c r="CI599" s="375"/>
      <c r="CJ599" s="226">
        <f t="shared" si="257"/>
        <v>16</v>
      </c>
      <c r="CK599" s="226">
        <f t="shared" si="257"/>
        <v>29</v>
      </c>
      <c r="CL599" s="226">
        <f t="shared" si="257"/>
        <v>30</v>
      </c>
      <c r="CM599" s="226">
        <f t="shared" si="257"/>
        <v>32</v>
      </c>
      <c r="CN599" s="227">
        <f t="shared" si="257"/>
        <v>123</v>
      </c>
      <c r="CO599" s="227">
        <f t="shared" si="257"/>
        <v>135.38912117448794</v>
      </c>
      <c r="CP599" s="227">
        <f t="shared" si="257"/>
        <v>138.10010407767049</v>
      </c>
      <c r="CQ599" s="227">
        <f t="shared" si="251"/>
        <v>135.8907030519062</v>
      </c>
      <c r="CR599" s="226">
        <v>10</v>
      </c>
      <c r="CS599" s="226">
        <v>20</v>
      </c>
      <c r="CT599" s="226">
        <v>20</v>
      </c>
      <c r="CU599" s="226">
        <v>22</v>
      </c>
      <c r="CV599" s="227">
        <f t="shared" si="244"/>
        <v>94</v>
      </c>
      <c r="CW599" s="227">
        <f>CV599*(1+('[13]GROWTH (YoY)'!AR599/100))</f>
        <v>105.38912117448794</v>
      </c>
      <c r="CX599" s="227">
        <f>CW599*(1+('[13]GROWTH (YoY)'!AS599/100))</f>
        <v>108.10010407767048</v>
      </c>
      <c r="CY599" s="227">
        <f>CX599*(1+('[13]GROWTH (YoY)'!AT599/100))</f>
        <v>104.8907030519062</v>
      </c>
      <c r="CZ599" s="226">
        <v>6</v>
      </c>
      <c r="DA599" s="226">
        <v>9</v>
      </c>
      <c r="DB599" s="226">
        <v>10</v>
      </c>
      <c r="DC599" s="226">
        <v>10</v>
      </c>
      <c r="DD599" s="227">
        <v>29</v>
      </c>
      <c r="DE599" s="227">
        <v>30</v>
      </c>
      <c r="DF599" s="227">
        <v>30</v>
      </c>
      <c r="DG599" s="227">
        <v>31</v>
      </c>
      <c r="DH599" s="226">
        <v>0</v>
      </c>
      <c r="DI599" s="226">
        <v>0</v>
      </c>
      <c r="DJ599" s="226">
        <v>0</v>
      </c>
      <c r="DK599" s="226">
        <v>0</v>
      </c>
      <c r="DL599" s="227">
        <v>0</v>
      </c>
      <c r="DM599" s="227">
        <v>0</v>
      </c>
      <c r="DN599" s="227">
        <v>0</v>
      </c>
      <c r="DO599" s="227">
        <v>0</v>
      </c>
      <c r="DP599" s="376">
        <f t="shared" si="239"/>
        <v>0</v>
      </c>
      <c r="DQ599" s="226">
        <f t="shared" si="239"/>
        <v>-1</v>
      </c>
      <c r="DR599" s="226">
        <f t="shared" si="239"/>
        <v>-6</v>
      </c>
      <c r="DS599" s="226">
        <f t="shared" si="258"/>
        <v>-8</v>
      </c>
      <c r="DT599" s="227">
        <f t="shared" si="258"/>
        <v>0</v>
      </c>
      <c r="DU599" s="227">
        <f t="shared" si="258"/>
        <v>0.61087882551206008</v>
      </c>
      <c r="DV599" s="227">
        <f t="shared" si="258"/>
        <v>-2.100104077670494</v>
      </c>
      <c r="DW599" s="227">
        <f t="shared" si="258"/>
        <v>-2.8907030519062005</v>
      </c>
      <c r="DX599" s="377">
        <f t="shared" si="261"/>
        <v>0.35294117647058826</v>
      </c>
      <c r="DY599" s="377">
        <f t="shared" si="261"/>
        <v>0.32258064516129031</v>
      </c>
      <c r="DZ599" s="377">
        <f t="shared" si="261"/>
        <v>0.30645161290322581</v>
      </c>
      <c r="EA599" s="377">
        <f t="shared" si="261"/>
        <v>0.29230769230769232</v>
      </c>
      <c r="EB599" s="378">
        <f t="shared" si="261"/>
        <v>0.38768115942028986</v>
      </c>
      <c r="EC599" s="378">
        <f t="shared" si="261"/>
        <v>0.32624113475177308</v>
      </c>
      <c r="ED599" s="378">
        <f t="shared" si="261"/>
        <v>0.31818181818181818</v>
      </c>
      <c r="EE599" s="378">
        <f t="shared" si="259"/>
        <v>0.39032258064516129</v>
      </c>
      <c r="EG599" s="226">
        <v>0</v>
      </c>
      <c r="EH599" s="226">
        <v>0</v>
      </c>
      <c r="EI599" s="226">
        <v>0</v>
      </c>
      <c r="EJ599" s="226">
        <v>0</v>
      </c>
      <c r="EK599" s="226">
        <v>0</v>
      </c>
      <c r="EL599" s="226">
        <v>0</v>
      </c>
      <c r="EM599" s="226">
        <v>0</v>
      </c>
      <c r="EN599" s="379">
        <f t="shared" si="245"/>
        <v>0</v>
      </c>
      <c r="EO599" s="226">
        <f t="shared" si="246"/>
        <v>0</v>
      </c>
      <c r="EP599" s="379">
        <f t="shared" si="247"/>
        <v>0</v>
      </c>
      <c r="EQ599" s="226">
        <f t="shared" si="248"/>
        <v>0</v>
      </c>
      <c r="ER599" s="226">
        <f t="shared" si="249"/>
        <v>0</v>
      </c>
      <c r="ES599" s="292"/>
      <c r="ET599" s="227">
        <v>278</v>
      </c>
      <c r="EU599" s="227">
        <v>108</v>
      </c>
      <c r="EV599" s="227">
        <v>170</v>
      </c>
      <c r="EW599" s="227">
        <v>60</v>
      </c>
      <c r="EX599" s="227">
        <v>61</v>
      </c>
      <c r="EY599" s="227">
        <v>1465</v>
      </c>
      <c r="EZ599" s="227">
        <v>1398</v>
      </c>
      <c r="FA599" s="380">
        <f t="shared" si="252"/>
        <v>0.38848920863309355</v>
      </c>
      <c r="FB599" s="228">
        <f t="shared" si="253"/>
        <v>35.294117647058826</v>
      </c>
      <c r="FC599" s="380">
        <f t="shared" si="254"/>
        <v>0.21942446043165467</v>
      </c>
      <c r="FD599" s="227">
        <f t="shared" si="255"/>
        <v>41638.225255972699</v>
      </c>
      <c r="FE599" s="227">
        <f t="shared" si="256"/>
        <v>3576.5379113018594</v>
      </c>
      <c r="FF599" s="227">
        <v>170</v>
      </c>
      <c r="FG599" s="228">
        <f t="shared" si="250"/>
        <v>25.294117647058822</v>
      </c>
      <c r="FH599" s="227">
        <v>43</v>
      </c>
      <c r="FI599" s="227">
        <v>170</v>
      </c>
      <c r="FJ599" s="227">
        <v>0</v>
      </c>
      <c r="FK599" s="227">
        <f t="shared" si="241"/>
        <v>127</v>
      </c>
      <c r="FL599" s="227">
        <v>7</v>
      </c>
      <c r="FM599" s="227">
        <f t="shared" si="242"/>
        <v>120</v>
      </c>
      <c r="FZ599" s="229"/>
      <c r="GA599" s="229"/>
      <c r="GB599" s="229"/>
      <c r="GC599" s="229"/>
      <c r="GD599" s="229"/>
    </row>
    <row r="600" spans="1:186" s="368" customFormat="1">
      <c r="A600" s="287" t="s">
        <v>1386</v>
      </c>
      <c r="B600" s="369" t="s">
        <v>1387</v>
      </c>
      <c r="C600" s="287" t="s">
        <v>1388</v>
      </c>
      <c r="D600" s="287" t="s">
        <v>3126</v>
      </c>
      <c r="E600" s="369" t="s">
        <v>1389</v>
      </c>
      <c r="F600" s="287">
        <v>597</v>
      </c>
      <c r="G600" s="392" t="s">
        <v>1477</v>
      </c>
      <c r="H600" s="392" t="s">
        <v>1478</v>
      </c>
      <c r="I600" s="393" t="s">
        <v>1435</v>
      </c>
      <c r="J600" s="392" t="s">
        <v>1436</v>
      </c>
      <c r="K600" s="393" t="s">
        <v>788</v>
      </c>
      <c r="L600" s="392" t="s">
        <v>1394</v>
      </c>
      <c r="M600" s="392" t="s">
        <v>3124</v>
      </c>
      <c r="N600" s="372">
        <v>1</v>
      </c>
      <c r="O600" s="373">
        <v>932</v>
      </c>
      <c r="P600" s="373">
        <v>1711</v>
      </c>
      <c r="Q600" s="373">
        <v>1704</v>
      </c>
      <c r="R600" s="373">
        <v>1850</v>
      </c>
      <c r="S600" s="374">
        <v>2818</v>
      </c>
      <c r="T600" s="374">
        <v>2750</v>
      </c>
      <c r="U600" s="374">
        <v>2912</v>
      </c>
      <c r="V600" s="374">
        <v>3152</v>
      </c>
      <c r="W600" s="373">
        <v>377</v>
      </c>
      <c r="X600" s="373">
        <v>702</v>
      </c>
      <c r="Y600" s="373">
        <v>683</v>
      </c>
      <c r="Z600" s="373">
        <v>756</v>
      </c>
      <c r="AA600" s="374">
        <v>1145</v>
      </c>
      <c r="AB600" s="374">
        <v>1011</v>
      </c>
      <c r="AC600" s="374">
        <v>1019</v>
      </c>
      <c r="AD600" s="374">
        <v>1118</v>
      </c>
      <c r="AE600" s="373">
        <v>14</v>
      </c>
      <c r="AF600" s="373">
        <v>18</v>
      </c>
      <c r="AG600" s="373">
        <v>17</v>
      </c>
      <c r="AH600" s="373">
        <v>17</v>
      </c>
      <c r="AI600" s="374">
        <v>30</v>
      </c>
      <c r="AJ600" s="374">
        <v>28</v>
      </c>
      <c r="AK600" s="374">
        <v>28</v>
      </c>
      <c r="AL600" s="374">
        <v>30</v>
      </c>
      <c r="AM600" s="226">
        <v>556</v>
      </c>
      <c r="AN600" s="226">
        <v>1009</v>
      </c>
      <c r="AO600" s="226">
        <v>1020</v>
      </c>
      <c r="AP600" s="226">
        <v>1094</v>
      </c>
      <c r="AQ600" s="227">
        <v>1673</v>
      </c>
      <c r="AR600" s="227">
        <v>1739</v>
      </c>
      <c r="AS600" s="227">
        <v>1894</v>
      </c>
      <c r="AT600" s="227">
        <v>2034</v>
      </c>
      <c r="AU600" s="226">
        <v>186</v>
      </c>
      <c r="AV600" s="411">
        <v>344</v>
      </c>
      <c r="AW600" s="411">
        <v>358</v>
      </c>
      <c r="AX600" s="411">
        <v>382</v>
      </c>
      <c r="AY600" s="231">
        <v>564</v>
      </c>
      <c r="AZ600" s="231">
        <v>574</v>
      </c>
      <c r="BA600" s="231">
        <v>612</v>
      </c>
      <c r="BB600" s="231">
        <v>679</v>
      </c>
      <c r="BC600" s="226">
        <f t="shared" si="243"/>
        <v>370</v>
      </c>
      <c r="BD600" s="226">
        <f t="shared" si="243"/>
        <v>655</v>
      </c>
      <c r="BE600" s="226">
        <f t="shared" si="243"/>
        <v>642</v>
      </c>
      <c r="BF600" s="226">
        <f t="shared" si="243"/>
        <v>695</v>
      </c>
      <c r="BG600" s="218">
        <f t="shared" si="243"/>
        <v>1095</v>
      </c>
      <c r="BH600" s="218">
        <f t="shared" si="240"/>
        <v>1141</v>
      </c>
      <c r="BI600" s="218">
        <f t="shared" si="240"/>
        <v>1263</v>
      </c>
      <c r="BJ600" s="218">
        <f t="shared" si="240"/>
        <v>1346</v>
      </c>
      <c r="BK600" s="226">
        <f t="shared" si="262"/>
        <v>0</v>
      </c>
      <c r="BL600" s="226">
        <f t="shared" si="262"/>
        <v>10</v>
      </c>
      <c r="BM600" s="226">
        <f t="shared" si="262"/>
        <v>20</v>
      </c>
      <c r="BN600" s="226">
        <f t="shared" si="260"/>
        <v>17</v>
      </c>
      <c r="BO600" s="227">
        <f t="shared" si="260"/>
        <v>14</v>
      </c>
      <c r="BP600" s="227">
        <f t="shared" si="260"/>
        <v>24</v>
      </c>
      <c r="BQ600" s="227">
        <f t="shared" si="260"/>
        <v>19</v>
      </c>
      <c r="BR600" s="227">
        <f t="shared" si="236"/>
        <v>9</v>
      </c>
      <c r="BS600" s="226">
        <v>0</v>
      </c>
      <c r="BT600" s="226">
        <v>10</v>
      </c>
      <c r="BU600" s="226">
        <v>20</v>
      </c>
      <c r="BV600" s="226">
        <v>17</v>
      </c>
      <c r="BW600" s="227">
        <v>14</v>
      </c>
      <c r="BX600" s="227">
        <v>24</v>
      </c>
      <c r="BY600" s="227">
        <v>19</v>
      </c>
      <c r="BZ600" s="227">
        <v>9</v>
      </c>
      <c r="CA600" s="226">
        <v>0</v>
      </c>
      <c r="CB600" s="226">
        <f>IFERROR(VLOOKUP($G600,[12]ITEM!$B$2:$AC$939,26,0),0)</f>
        <v>0</v>
      </c>
      <c r="CC600" s="226">
        <f>IFERROR(VLOOKUP($G600,[12]ITEM!$B$2:$AC$939,27,0),0)</f>
        <v>0</v>
      </c>
      <c r="CD600" s="226">
        <f>IFERROR(VLOOKUP($G600,[12]ITEM!$B$2:$AC$939,28,0),0)</f>
        <v>0</v>
      </c>
      <c r="CE600" s="227">
        <v>0</v>
      </c>
      <c r="CF600" s="227">
        <v>0</v>
      </c>
      <c r="CG600" s="227">
        <v>0</v>
      </c>
      <c r="CH600" s="227">
        <v>0</v>
      </c>
      <c r="CI600" s="375"/>
      <c r="CJ600" s="226">
        <f t="shared" si="257"/>
        <v>370</v>
      </c>
      <c r="CK600" s="226">
        <f t="shared" si="257"/>
        <v>644</v>
      </c>
      <c r="CL600" s="226">
        <f t="shared" si="257"/>
        <v>668</v>
      </c>
      <c r="CM600" s="226">
        <f t="shared" si="257"/>
        <v>704</v>
      </c>
      <c r="CN600" s="227">
        <f t="shared" si="257"/>
        <v>1095</v>
      </c>
      <c r="CO600" s="227">
        <f t="shared" si="257"/>
        <v>1142.4336787992759</v>
      </c>
      <c r="CP600" s="227">
        <f t="shared" si="257"/>
        <v>1213.6635210069221</v>
      </c>
      <c r="CQ600" s="227">
        <f t="shared" si="251"/>
        <v>1297.232332639855</v>
      </c>
      <c r="CR600" s="226">
        <v>196</v>
      </c>
      <c r="CS600" s="226">
        <v>356</v>
      </c>
      <c r="CT600" s="226">
        <v>360</v>
      </c>
      <c r="CU600" s="226">
        <v>386</v>
      </c>
      <c r="CV600" s="227">
        <f t="shared" si="244"/>
        <v>749</v>
      </c>
      <c r="CW600" s="227">
        <f>CV600*(1+('[13]GROWTH (YoY)'!AR600/100))</f>
        <v>778.43367879927587</v>
      </c>
      <c r="CX600" s="227">
        <f>CW600*(1+('[13]GROWTH (YoY)'!AS600/100))</f>
        <v>847.663521006922</v>
      </c>
      <c r="CY600" s="227">
        <f>CX600*(1+('[13]GROWTH (YoY)'!AT600/100))</f>
        <v>910.23233263985514</v>
      </c>
      <c r="CZ600" s="226">
        <v>139</v>
      </c>
      <c r="DA600" s="226">
        <v>227</v>
      </c>
      <c r="DB600" s="226">
        <v>242</v>
      </c>
      <c r="DC600" s="226">
        <v>247</v>
      </c>
      <c r="DD600" s="227">
        <v>285</v>
      </c>
      <c r="DE600" s="227">
        <v>297</v>
      </c>
      <c r="DF600" s="227">
        <v>293</v>
      </c>
      <c r="DG600" s="227">
        <v>310</v>
      </c>
      <c r="DH600" s="226">
        <v>35</v>
      </c>
      <c r="DI600" s="226">
        <v>61</v>
      </c>
      <c r="DJ600" s="226">
        <v>66</v>
      </c>
      <c r="DK600" s="226">
        <v>71</v>
      </c>
      <c r="DL600" s="227">
        <v>61</v>
      </c>
      <c r="DM600" s="227">
        <v>67</v>
      </c>
      <c r="DN600" s="227">
        <v>73</v>
      </c>
      <c r="DO600" s="227">
        <v>77</v>
      </c>
      <c r="DP600" s="376">
        <f t="shared" si="239"/>
        <v>0</v>
      </c>
      <c r="DQ600" s="226">
        <f t="shared" si="239"/>
        <v>11</v>
      </c>
      <c r="DR600" s="226">
        <f t="shared" si="239"/>
        <v>-26</v>
      </c>
      <c r="DS600" s="226">
        <f t="shared" si="258"/>
        <v>-9</v>
      </c>
      <c r="DT600" s="227">
        <f t="shared" si="258"/>
        <v>0</v>
      </c>
      <c r="DU600" s="227">
        <f t="shared" si="258"/>
        <v>-1.4336787992758673</v>
      </c>
      <c r="DV600" s="227">
        <f t="shared" si="258"/>
        <v>49.33647899307789</v>
      </c>
      <c r="DW600" s="227">
        <f t="shared" si="258"/>
        <v>48.767667360144969</v>
      </c>
      <c r="DX600" s="377">
        <f t="shared" si="261"/>
        <v>0.40450643776824036</v>
      </c>
      <c r="DY600" s="377">
        <f t="shared" si="261"/>
        <v>0.41028638223261249</v>
      </c>
      <c r="DZ600" s="377">
        <f t="shared" si="261"/>
        <v>0.40082159624413144</v>
      </c>
      <c r="EA600" s="377">
        <f t="shared" si="261"/>
        <v>0.40864864864864864</v>
      </c>
      <c r="EB600" s="378">
        <f t="shared" si="261"/>
        <v>0.40631653655074523</v>
      </c>
      <c r="EC600" s="378">
        <f t="shared" si="261"/>
        <v>0.36763636363636365</v>
      </c>
      <c r="ED600" s="378">
        <f t="shared" si="261"/>
        <v>0.34993131868131866</v>
      </c>
      <c r="EE600" s="378">
        <f t="shared" si="259"/>
        <v>0.35469543147208121</v>
      </c>
      <c r="EG600" s="226">
        <v>0</v>
      </c>
      <c r="EH600" s="226">
        <v>0</v>
      </c>
      <c r="EI600" s="226">
        <v>0</v>
      </c>
      <c r="EJ600" s="226">
        <v>0</v>
      </c>
      <c r="EK600" s="226">
        <v>0</v>
      </c>
      <c r="EL600" s="226">
        <v>0</v>
      </c>
      <c r="EM600" s="226">
        <v>0</v>
      </c>
      <c r="EN600" s="379">
        <f t="shared" si="245"/>
        <v>0</v>
      </c>
      <c r="EO600" s="226">
        <f t="shared" si="246"/>
        <v>0</v>
      </c>
      <c r="EP600" s="379">
        <f t="shared" si="247"/>
        <v>0</v>
      </c>
      <c r="EQ600" s="226">
        <f t="shared" si="248"/>
        <v>0</v>
      </c>
      <c r="ER600" s="226">
        <f t="shared" si="249"/>
        <v>0</v>
      </c>
      <c r="ES600" s="292"/>
      <c r="ET600" s="227">
        <v>2837</v>
      </c>
      <c r="EU600" s="227">
        <v>1162</v>
      </c>
      <c r="EV600" s="227">
        <v>1675</v>
      </c>
      <c r="EW600" s="227">
        <v>509</v>
      </c>
      <c r="EX600" s="227">
        <v>615</v>
      </c>
      <c r="EY600" s="227">
        <v>12777</v>
      </c>
      <c r="EZ600" s="227">
        <v>11963</v>
      </c>
      <c r="FA600" s="380">
        <f t="shared" si="252"/>
        <v>0.40958759252731758</v>
      </c>
      <c r="FB600" s="228">
        <f t="shared" si="253"/>
        <v>30.388059701492537</v>
      </c>
      <c r="FC600" s="380">
        <f t="shared" si="254"/>
        <v>0.21677828692280579</v>
      </c>
      <c r="FD600" s="227">
        <f t="shared" si="255"/>
        <v>48133.364639586754</v>
      </c>
      <c r="FE600" s="227">
        <f t="shared" si="256"/>
        <v>3545.6546574159215</v>
      </c>
      <c r="FF600" s="227">
        <v>1675</v>
      </c>
      <c r="FG600" s="228">
        <f t="shared" si="250"/>
        <v>34.089552238805972</v>
      </c>
      <c r="FH600" s="227">
        <v>571</v>
      </c>
      <c r="FI600" s="227">
        <v>1675</v>
      </c>
      <c r="FJ600" s="227">
        <v>0</v>
      </c>
      <c r="FK600" s="227">
        <f t="shared" si="241"/>
        <v>1104</v>
      </c>
      <c r="FL600" s="227">
        <v>72</v>
      </c>
      <c r="FM600" s="227">
        <f t="shared" si="242"/>
        <v>1032</v>
      </c>
      <c r="FZ600" s="229"/>
      <c r="GA600" s="229"/>
      <c r="GB600" s="229"/>
      <c r="GC600" s="229"/>
      <c r="GD600" s="229"/>
    </row>
    <row r="601" spans="1:186" s="368" customFormat="1">
      <c r="A601" s="287" t="s">
        <v>1386</v>
      </c>
      <c r="B601" s="369" t="s">
        <v>1387</v>
      </c>
      <c r="C601" s="287" t="s">
        <v>1388</v>
      </c>
      <c r="D601" s="287" t="s">
        <v>3126</v>
      </c>
      <c r="E601" s="369" t="s">
        <v>1389</v>
      </c>
      <c r="F601" s="287">
        <v>598</v>
      </c>
      <c r="G601" s="392" t="s">
        <v>1479</v>
      </c>
      <c r="H601" s="392" t="s">
        <v>1480</v>
      </c>
      <c r="I601" s="393" t="s">
        <v>1435</v>
      </c>
      <c r="J601" s="392" t="s">
        <v>1436</v>
      </c>
      <c r="K601" s="393" t="s">
        <v>788</v>
      </c>
      <c r="L601" s="392" t="s">
        <v>1394</v>
      </c>
      <c r="M601" s="392" t="s">
        <v>3124</v>
      </c>
      <c r="N601" s="372">
        <v>1</v>
      </c>
      <c r="O601" s="373">
        <v>54</v>
      </c>
      <c r="P601" s="373">
        <v>100</v>
      </c>
      <c r="Q601" s="373">
        <v>99</v>
      </c>
      <c r="R601" s="373">
        <v>107</v>
      </c>
      <c r="S601" s="374">
        <v>131</v>
      </c>
      <c r="T601" s="374">
        <v>134</v>
      </c>
      <c r="U601" s="374">
        <v>136</v>
      </c>
      <c r="V601" s="374">
        <v>148</v>
      </c>
      <c r="W601" s="373">
        <v>15</v>
      </c>
      <c r="X601" s="373">
        <v>26</v>
      </c>
      <c r="Y601" s="373">
        <v>25</v>
      </c>
      <c r="Z601" s="373">
        <v>27</v>
      </c>
      <c r="AA601" s="374">
        <v>48</v>
      </c>
      <c r="AB601" s="374">
        <v>41</v>
      </c>
      <c r="AC601" s="374">
        <v>43</v>
      </c>
      <c r="AD601" s="374">
        <v>52</v>
      </c>
      <c r="AE601" s="373">
        <v>1</v>
      </c>
      <c r="AF601" s="373">
        <v>1</v>
      </c>
      <c r="AG601" s="373">
        <v>1</v>
      </c>
      <c r="AH601" s="373">
        <v>1</v>
      </c>
      <c r="AI601" s="374">
        <v>2</v>
      </c>
      <c r="AJ601" s="374">
        <v>1</v>
      </c>
      <c r="AK601" s="374">
        <v>1</v>
      </c>
      <c r="AL601" s="374">
        <v>1</v>
      </c>
      <c r="AM601" s="226">
        <v>39</v>
      </c>
      <c r="AN601" s="226">
        <v>74</v>
      </c>
      <c r="AO601" s="226">
        <v>74</v>
      </c>
      <c r="AP601" s="226">
        <v>80</v>
      </c>
      <c r="AQ601" s="227">
        <v>83</v>
      </c>
      <c r="AR601" s="227">
        <v>92</v>
      </c>
      <c r="AS601" s="227">
        <v>92</v>
      </c>
      <c r="AT601" s="227">
        <v>95</v>
      </c>
      <c r="AU601" s="226">
        <v>14</v>
      </c>
      <c r="AV601" s="411">
        <v>25</v>
      </c>
      <c r="AW601" s="411">
        <v>26</v>
      </c>
      <c r="AX601" s="411">
        <v>28</v>
      </c>
      <c r="AY601" s="231">
        <v>28</v>
      </c>
      <c r="AZ601" s="231">
        <v>29</v>
      </c>
      <c r="BA601" s="231">
        <v>30</v>
      </c>
      <c r="BB601" s="231">
        <v>34</v>
      </c>
      <c r="BC601" s="226">
        <f t="shared" si="243"/>
        <v>25</v>
      </c>
      <c r="BD601" s="226">
        <f t="shared" si="243"/>
        <v>48</v>
      </c>
      <c r="BE601" s="226">
        <f t="shared" si="243"/>
        <v>47</v>
      </c>
      <c r="BF601" s="226">
        <f t="shared" si="243"/>
        <v>50</v>
      </c>
      <c r="BG601" s="218">
        <f t="shared" si="243"/>
        <v>54</v>
      </c>
      <c r="BH601" s="218">
        <f t="shared" si="240"/>
        <v>61</v>
      </c>
      <c r="BI601" s="218">
        <f t="shared" si="240"/>
        <v>60</v>
      </c>
      <c r="BJ601" s="218">
        <f t="shared" si="240"/>
        <v>60</v>
      </c>
      <c r="BK601" s="226">
        <f t="shared" si="262"/>
        <v>0</v>
      </c>
      <c r="BL601" s="226">
        <f t="shared" si="262"/>
        <v>1</v>
      </c>
      <c r="BM601" s="226">
        <f t="shared" si="262"/>
        <v>1</v>
      </c>
      <c r="BN601" s="226">
        <f t="shared" si="260"/>
        <v>2</v>
      </c>
      <c r="BO601" s="227">
        <f t="shared" si="260"/>
        <v>1</v>
      </c>
      <c r="BP601" s="227">
        <f t="shared" si="260"/>
        <v>2</v>
      </c>
      <c r="BQ601" s="227">
        <f t="shared" si="260"/>
        <v>2</v>
      </c>
      <c r="BR601" s="227">
        <f t="shared" si="236"/>
        <v>1</v>
      </c>
      <c r="BS601" s="226">
        <v>0</v>
      </c>
      <c r="BT601" s="226">
        <v>1</v>
      </c>
      <c r="BU601" s="226">
        <v>1</v>
      </c>
      <c r="BV601" s="226">
        <v>2</v>
      </c>
      <c r="BW601" s="227">
        <v>1</v>
      </c>
      <c r="BX601" s="227">
        <v>2</v>
      </c>
      <c r="BY601" s="227">
        <v>2</v>
      </c>
      <c r="BZ601" s="227">
        <v>1</v>
      </c>
      <c r="CA601" s="226">
        <v>0</v>
      </c>
      <c r="CB601" s="226">
        <f>IFERROR(VLOOKUP($G601,[12]ITEM!$B$2:$AC$939,26,0),0)</f>
        <v>0</v>
      </c>
      <c r="CC601" s="226">
        <f>IFERROR(VLOOKUP($G601,[12]ITEM!$B$2:$AC$939,27,0),0)</f>
        <v>0</v>
      </c>
      <c r="CD601" s="226">
        <f>IFERROR(VLOOKUP($G601,[12]ITEM!$B$2:$AC$939,28,0),0)</f>
        <v>0</v>
      </c>
      <c r="CE601" s="227">
        <v>0</v>
      </c>
      <c r="CF601" s="227">
        <v>0</v>
      </c>
      <c r="CG601" s="227">
        <v>0</v>
      </c>
      <c r="CH601" s="227">
        <v>0</v>
      </c>
      <c r="CI601" s="375"/>
      <c r="CJ601" s="226">
        <f t="shared" si="257"/>
        <v>25</v>
      </c>
      <c r="CK601" s="226">
        <f t="shared" si="257"/>
        <v>47</v>
      </c>
      <c r="CL601" s="226">
        <f t="shared" si="257"/>
        <v>47</v>
      </c>
      <c r="CM601" s="226">
        <f t="shared" si="257"/>
        <v>51</v>
      </c>
      <c r="CN601" s="227">
        <f t="shared" si="257"/>
        <v>54</v>
      </c>
      <c r="CO601" s="227">
        <f t="shared" si="257"/>
        <v>59.235929541261754</v>
      </c>
      <c r="CP601" s="227">
        <f t="shared" si="257"/>
        <v>59.256602399960705</v>
      </c>
      <c r="CQ601" s="227">
        <f t="shared" si="251"/>
        <v>61.062693671116783</v>
      </c>
      <c r="CR601" s="226">
        <v>20</v>
      </c>
      <c r="CS601" s="226">
        <v>38</v>
      </c>
      <c r="CT601" s="226">
        <v>38</v>
      </c>
      <c r="CU601" s="226">
        <v>41</v>
      </c>
      <c r="CV601" s="227">
        <f t="shared" si="244"/>
        <v>49</v>
      </c>
      <c r="CW601" s="227">
        <f>CV601*(1+('[13]GROWTH (YoY)'!AR601/100))</f>
        <v>54.235929541261754</v>
      </c>
      <c r="CX601" s="227">
        <f>CW601*(1+('[13]GROWTH (YoY)'!AS601/100))</f>
        <v>54.256602399960705</v>
      </c>
      <c r="CY601" s="227">
        <f>CX601*(1+('[13]GROWTH (YoY)'!AT601/100))</f>
        <v>56.062693671116783</v>
      </c>
      <c r="CZ601" s="226">
        <v>5</v>
      </c>
      <c r="DA601" s="226">
        <v>9</v>
      </c>
      <c r="DB601" s="226">
        <v>9</v>
      </c>
      <c r="DC601" s="226">
        <v>10</v>
      </c>
      <c r="DD601" s="227">
        <v>5</v>
      </c>
      <c r="DE601" s="227">
        <v>5</v>
      </c>
      <c r="DF601" s="227">
        <v>5</v>
      </c>
      <c r="DG601" s="227">
        <v>5</v>
      </c>
      <c r="DH601" s="226">
        <v>0</v>
      </c>
      <c r="DI601" s="226">
        <v>0</v>
      </c>
      <c r="DJ601" s="226">
        <v>0</v>
      </c>
      <c r="DK601" s="226">
        <v>0</v>
      </c>
      <c r="DL601" s="227">
        <v>0</v>
      </c>
      <c r="DM601" s="227">
        <v>0</v>
      </c>
      <c r="DN601" s="227">
        <v>0</v>
      </c>
      <c r="DO601" s="227">
        <v>0</v>
      </c>
      <c r="DP601" s="376">
        <f t="shared" si="239"/>
        <v>0</v>
      </c>
      <c r="DQ601" s="226">
        <f t="shared" si="239"/>
        <v>1</v>
      </c>
      <c r="DR601" s="226">
        <f t="shared" si="239"/>
        <v>0</v>
      </c>
      <c r="DS601" s="226">
        <f t="shared" si="258"/>
        <v>-1</v>
      </c>
      <c r="DT601" s="227">
        <f t="shared" si="258"/>
        <v>0</v>
      </c>
      <c r="DU601" s="227">
        <f t="shared" si="258"/>
        <v>1.7640704587382459</v>
      </c>
      <c r="DV601" s="227">
        <f t="shared" si="258"/>
        <v>0.74339760003929456</v>
      </c>
      <c r="DW601" s="227">
        <f t="shared" si="258"/>
        <v>-1.0626936711167829</v>
      </c>
      <c r="DX601" s="377">
        <f t="shared" si="261"/>
        <v>0.27777777777777779</v>
      </c>
      <c r="DY601" s="377">
        <f t="shared" si="261"/>
        <v>0.26</v>
      </c>
      <c r="DZ601" s="377">
        <f t="shared" si="261"/>
        <v>0.25252525252525254</v>
      </c>
      <c r="EA601" s="377">
        <f t="shared" si="261"/>
        <v>0.25233644859813081</v>
      </c>
      <c r="EB601" s="378">
        <f t="shared" si="261"/>
        <v>0.36641221374045801</v>
      </c>
      <c r="EC601" s="378">
        <f t="shared" si="261"/>
        <v>0.30597014925373134</v>
      </c>
      <c r="ED601" s="378">
        <f t="shared" si="261"/>
        <v>0.31617647058823528</v>
      </c>
      <c r="EE601" s="378">
        <f t="shared" si="259"/>
        <v>0.35135135135135137</v>
      </c>
      <c r="EG601" s="226">
        <v>0</v>
      </c>
      <c r="EH601" s="226">
        <v>0</v>
      </c>
      <c r="EI601" s="226">
        <v>0</v>
      </c>
      <c r="EJ601" s="226">
        <v>0</v>
      </c>
      <c r="EK601" s="226">
        <v>0</v>
      </c>
      <c r="EL601" s="226">
        <v>0</v>
      </c>
      <c r="EM601" s="226">
        <v>0</v>
      </c>
      <c r="EN601" s="379">
        <f t="shared" si="245"/>
        <v>0</v>
      </c>
      <c r="EO601" s="226">
        <f t="shared" si="246"/>
        <v>0</v>
      </c>
      <c r="EP601" s="379">
        <f t="shared" si="247"/>
        <v>0</v>
      </c>
      <c r="EQ601" s="226">
        <f t="shared" si="248"/>
        <v>0</v>
      </c>
      <c r="ER601" s="226">
        <f t="shared" si="249"/>
        <v>0</v>
      </c>
      <c r="ES601" s="292"/>
      <c r="ET601" s="227">
        <v>132</v>
      </c>
      <c r="EU601" s="227">
        <v>48</v>
      </c>
      <c r="EV601" s="227">
        <v>84</v>
      </c>
      <c r="EW601" s="227">
        <v>21</v>
      </c>
      <c r="EX601" s="227">
        <v>7</v>
      </c>
      <c r="EY601" s="227">
        <v>416</v>
      </c>
      <c r="EZ601" s="227">
        <v>390</v>
      </c>
      <c r="FA601" s="380">
        <f t="shared" si="252"/>
        <v>0.36363636363636365</v>
      </c>
      <c r="FB601" s="228">
        <f t="shared" si="253"/>
        <v>25</v>
      </c>
      <c r="FC601" s="380">
        <f t="shared" si="254"/>
        <v>5.3030303030303032E-2</v>
      </c>
      <c r="FD601" s="227">
        <f t="shared" si="255"/>
        <v>16826.923076923078</v>
      </c>
      <c r="FE601" s="227">
        <f t="shared" si="256"/>
        <v>4487.1794871794873</v>
      </c>
      <c r="FF601" s="227">
        <v>84</v>
      </c>
      <c r="FG601" s="228">
        <f t="shared" si="250"/>
        <v>33.333333333333329</v>
      </c>
      <c r="FH601" s="227">
        <v>28</v>
      </c>
      <c r="FI601" s="227">
        <v>84</v>
      </c>
      <c r="FJ601" s="227">
        <v>0</v>
      </c>
      <c r="FK601" s="227">
        <f t="shared" si="241"/>
        <v>56</v>
      </c>
      <c r="FL601" s="227">
        <v>3</v>
      </c>
      <c r="FM601" s="227">
        <f t="shared" si="242"/>
        <v>53</v>
      </c>
      <c r="FZ601" s="229"/>
      <c r="GA601" s="229"/>
      <c r="GB601" s="229"/>
      <c r="GC601" s="229"/>
      <c r="GD601" s="229"/>
    </row>
    <row r="602" spans="1:186" s="368" customFormat="1">
      <c r="A602" s="287" t="s">
        <v>1386</v>
      </c>
      <c r="B602" s="369" t="s">
        <v>1387</v>
      </c>
      <c r="C602" s="287" t="s">
        <v>1388</v>
      </c>
      <c r="D602" s="287" t="s">
        <v>3126</v>
      </c>
      <c r="E602" s="369" t="s">
        <v>1389</v>
      </c>
      <c r="F602" s="287">
        <v>599</v>
      </c>
      <c r="G602" s="392" t="s">
        <v>1481</v>
      </c>
      <c r="H602" s="392" t="s">
        <v>1482</v>
      </c>
      <c r="I602" s="393" t="s">
        <v>1435</v>
      </c>
      <c r="J602" s="392" t="s">
        <v>1436</v>
      </c>
      <c r="K602" s="393" t="s">
        <v>788</v>
      </c>
      <c r="L602" s="392" t="s">
        <v>1394</v>
      </c>
      <c r="M602" s="392" t="s">
        <v>3124</v>
      </c>
      <c r="N602" s="372">
        <v>1</v>
      </c>
      <c r="O602" s="373">
        <v>1814</v>
      </c>
      <c r="P602" s="373">
        <v>2404</v>
      </c>
      <c r="Q602" s="373">
        <v>1398</v>
      </c>
      <c r="R602" s="373">
        <v>1486</v>
      </c>
      <c r="S602" s="374">
        <v>2265</v>
      </c>
      <c r="T602" s="374">
        <v>2226</v>
      </c>
      <c r="U602" s="374">
        <v>2339</v>
      </c>
      <c r="V602" s="374">
        <v>2532</v>
      </c>
      <c r="W602" s="373">
        <v>884</v>
      </c>
      <c r="X602" s="373">
        <v>1252</v>
      </c>
      <c r="Y602" s="373">
        <v>491</v>
      </c>
      <c r="Z602" s="373">
        <v>237</v>
      </c>
      <c r="AA602" s="374">
        <v>982</v>
      </c>
      <c r="AB602" s="374">
        <v>941</v>
      </c>
      <c r="AC602" s="374">
        <v>1012</v>
      </c>
      <c r="AD602" s="374">
        <v>1088</v>
      </c>
      <c r="AE602" s="373">
        <v>23</v>
      </c>
      <c r="AF602" s="373">
        <v>33</v>
      </c>
      <c r="AG602" s="373">
        <v>30</v>
      </c>
      <c r="AH602" s="373">
        <v>31</v>
      </c>
      <c r="AI602" s="374">
        <v>23</v>
      </c>
      <c r="AJ602" s="374">
        <v>20</v>
      </c>
      <c r="AK602" s="374">
        <v>20</v>
      </c>
      <c r="AL602" s="374">
        <v>21</v>
      </c>
      <c r="AM602" s="226">
        <v>929</v>
      </c>
      <c r="AN602" s="226">
        <v>1152</v>
      </c>
      <c r="AO602" s="226">
        <v>908</v>
      </c>
      <c r="AP602" s="226">
        <v>1249</v>
      </c>
      <c r="AQ602" s="227">
        <v>1283</v>
      </c>
      <c r="AR602" s="227">
        <v>1285</v>
      </c>
      <c r="AS602" s="227">
        <v>1327</v>
      </c>
      <c r="AT602" s="227">
        <v>1443</v>
      </c>
      <c r="AU602" s="226">
        <v>77</v>
      </c>
      <c r="AV602" s="411">
        <v>142</v>
      </c>
      <c r="AW602" s="411">
        <v>148</v>
      </c>
      <c r="AX602" s="411">
        <v>157</v>
      </c>
      <c r="AY602" s="231">
        <v>156</v>
      </c>
      <c r="AZ602" s="231">
        <v>181</v>
      </c>
      <c r="BA602" s="231">
        <v>192</v>
      </c>
      <c r="BB602" s="231">
        <v>213</v>
      </c>
      <c r="BC602" s="226">
        <f t="shared" si="243"/>
        <v>852</v>
      </c>
      <c r="BD602" s="226">
        <f t="shared" si="243"/>
        <v>912</v>
      </c>
      <c r="BE602" s="226">
        <f t="shared" si="243"/>
        <v>528</v>
      </c>
      <c r="BF602" s="226">
        <f t="shared" si="243"/>
        <v>868</v>
      </c>
      <c r="BG602" s="218">
        <f t="shared" si="243"/>
        <v>1018</v>
      </c>
      <c r="BH602" s="218">
        <f t="shared" si="240"/>
        <v>840</v>
      </c>
      <c r="BI602" s="218">
        <f t="shared" si="240"/>
        <v>885</v>
      </c>
      <c r="BJ602" s="218">
        <f t="shared" si="240"/>
        <v>1137</v>
      </c>
      <c r="BK602" s="226">
        <f t="shared" si="262"/>
        <v>0</v>
      </c>
      <c r="BL602" s="226">
        <f t="shared" si="262"/>
        <v>98</v>
      </c>
      <c r="BM602" s="226">
        <f t="shared" si="262"/>
        <v>232</v>
      </c>
      <c r="BN602" s="226">
        <f t="shared" si="260"/>
        <v>224</v>
      </c>
      <c r="BO602" s="227">
        <f t="shared" si="260"/>
        <v>109</v>
      </c>
      <c r="BP602" s="227">
        <f t="shared" si="260"/>
        <v>264</v>
      </c>
      <c r="BQ602" s="227">
        <f t="shared" si="260"/>
        <v>250</v>
      </c>
      <c r="BR602" s="227">
        <f t="shared" si="236"/>
        <v>93</v>
      </c>
      <c r="BS602" s="226">
        <v>0</v>
      </c>
      <c r="BT602" s="226">
        <v>98</v>
      </c>
      <c r="BU602" s="226">
        <v>232</v>
      </c>
      <c r="BV602" s="226">
        <v>224</v>
      </c>
      <c r="BW602" s="227">
        <v>109</v>
      </c>
      <c r="BX602" s="227">
        <v>264</v>
      </c>
      <c r="BY602" s="227">
        <v>250</v>
      </c>
      <c r="BZ602" s="227">
        <v>93</v>
      </c>
      <c r="CA602" s="226">
        <v>0</v>
      </c>
      <c r="CB602" s="226">
        <f>IFERROR(VLOOKUP($G602,[12]ITEM!$B$2:$AC$939,26,0),0)</f>
        <v>0</v>
      </c>
      <c r="CC602" s="226">
        <f>IFERROR(VLOOKUP($G602,[12]ITEM!$B$2:$AC$939,27,0),0)</f>
        <v>0</v>
      </c>
      <c r="CD602" s="226">
        <f>IFERROR(VLOOKUP($G602,[12]ITEM!$B$2:$AC$939,28,0),0)</f>
        <v>0</v>
      </c>
      <c r="CE602" s="227">
        <v>0</v>
      </c>
      <c r="CF602" s="227">
        <v>0</v>
      </c>
      <c r="CG602" s="227">
        <v>0</v>
      </c>
      <c r="CH602" s="227">
        <v>0</v>
      </c>
      <c r="CI602" s="375"/>
      <c r="CJ602" s="226">
        <f t="shared" si="257"/>
        <v>853</v>
      </c>
      <c r="CK602" s="226">
        <f t="shared" si="257"/>
        <v>1068</v>
      </c>
      <c r="CL602" s="226">
        <f t="shared" si="257"/>
        <v>854</v>
      </c>
      <c r="CM602" s="226">
        <f t="shared" si="257"/>
        <v>1158</v>
      </c>
      <c r="CN602" s="227">
        <f t="shared" si="257"/>
        <v>1018</v>
      </c>
      <c r="CO602" s="227">
        <f t="shared" si="257"/>
        <v>1027.0926987132</v>
      </c>
      <c r="CP602" s="227">
        <f t="shared" si="257"/>
        <v>1052.297817439133</v>
      </c>
      <c r="CQ602" s="227">
        <f t="shared" si="251"/>
        <v>1139.2091226743696</v>
      </c>
      <c r="CR602" s="226">
        <v>825</v>
      </c>
      <c r="CS602" s="226">
        <v>1022</v>
      </c>
      <c r="CT602" s="226">
        <v>805</v>
      </c>
      <c r="CU602" s="226">
        <v>1108</v>
      </c>
      <c r="CV602" s="227">
        <f t="shared" si="244"/>
        <v>830</v>
      </c>
      <c r="CW602" s="227">
        <f>CV602*(1+('[13]GROWTH (YoY)'!AR602/100))</f>
        <v>831.09269871319998</v>
      </c>
      <c r="CX602" s="227">
        <f>CW602*(1+('[13]GROWTH (YoY)'!AS602/100))</f>
        <v>858.29781743913304</v>
      </c>
      <c r="CY602" s="227">
        <f>CX602*(1+('[13]GROWTH (YoY)'!AT602/100))</f>
        <v>933.20912267436961</v>
      </c>
      <c r="CZ602" s="226">
        <v>24</v>
      </c>
      <c r="DA602" s="226">
        <v>40</v>
      </c>
      <c r="DB602" s="226">
        <v>42</v>
      </c>
      <c r="DC602" s="226">
        <v>43</v>
      </c>
      <c r="DD602" s="227">
        <v>182</v>
      </c>
      <c r="DE602" s="227">
        <v>189</v>
      </c>
      <c r="DF602" s="227">
        <v>187</v>
      </c>
      <c r="DG602" s="227">
        <v>198</v>
      </c>
      <c r="DH602" s="226">
        <v>4</v>
      </c>
      <c r="DI602" s="226">
        <v>6</v>
      </c>
      <c r="DJ602" s="226">
        <v>7</v>
      </c>
      <c r="DK602" s="226">
        <v>7</v>
      </c>
      <c r="DL602" s="227">
        <v>6</v>
      </c>
      <c r="DM602" s="227">
        <v>7</v>
      </c>
      <c r="DN602" s="227">
        <v>7</v>
      </c>
      <c r="DO602" s="227">
        <v>8</v>
      </c>
      <c r="DP602" s="376">
        <f t="shared" si="239"/>
        <v>-1</v>
      </c>
      <c r="DQ602" s="226">
        <f t="shared" si="239"/>
        <v>-156</v>
      </c>
      <c r="DR602" s="226">
        <f t="shared" si="239"/>
        <v>-326</v>
      </c>
      <c r="DS602" s="226">
        <f t="shared" si="258"/>
        <v>-290</v>
      </c>
      <c r="DT602" s="227">
        <f t="shared" si="258"/>
        <v>0</v>
      </c>
      <c r="DU602" s="227">
        <f t="shared" si="258"/>
        <v>-187.09269871319998</v>
      </c>
      <c r="DV602" s="227">
        <f t="shared" si="258"/>
        <v>-167.29781743913304</v>
      </c>
      <c r="DW602" s="227">
        <f t="shared" si="258"/>
        <v>-2.2091226743696097</v>
      </c>
      <c r="DX602" s="377">
        <f t="shared" si="261"/>
        <v>0.48732083792723263</v>
      </c>
      <c r="DY602" s="377">
        <f t="shared" si="261"/>
        <v>0.52079866888519133</v>
      </c>
      <c r="DZ602" s="377">
        <f t="shared" si="261"/>
        <v>0.35121602288984261</v>
      </c>
      <c r="EA602" s="377">
        <f t="shared" si="261"/>
        <v>0.15948855989232841</v>
      </c>
      <c r="EB602" s="378">
        <f t="shared" si="261"/>
        <v>0.43355408388520972</v>
      </c>
      <c r="EC602" s="378">
        <f t="shared" si="261"/>
        <v>0.42273135669362083</v>
      </c>
      <c r="ED602" s="378">
        <f t="shared" si="261"/>
        <v>0.43266353142368535</v>
      </c>
      <c r="EE602" s="378">
        <f t="shared" si="259"/>
        <v>0.42969984202211692</v>
      </c>
      <c r="EG602" s="226">
        <v>0</v>
      </c>
      <c r="EH602" s="226">
        <v>0</v>
      </c>
      <c r="EI602" s="226">
        <v>0</v>
      </c>
      <c r="EJ602" s="226">
        <v>0</v>
      </c>
      <c r="EK602" s="226">
        <v>0</v>
      </c>
      <c r="EL602" s="226">
        <v>0</v>
      </c>
      <c r="EM602" s="226">
        <v>0</v>
      </c>
      <c r="EN602" s="379">
        <f t="shared" si="245"/>
        <v>0</v>
      </c>
      <c r="EO602" s="226">
        <f t="shared" si="246"/>
        <v>0</v>
      </c>
      <c r="EP602" s="379">
        <f t="shared" si="247"/>
        <v>0</v>
      </c>
      <c r="EQ602" s="226">
        <f t="shared" si="248"/>
        <v>0</v>
      </c>
      <c r="ER602" s="226">
        <f t="shared" si="249"/>
        <v>0</v>
      </c>
      <c r="ES602" s="292"/>
      <c r="ET602" s="227">
        <v>2280</v>
      </c>
      <c r="EU602" s="227">
        <v>996</v>
      </c>
      <c r="EV602" s="227">
        <v>1284</v>
      </c>
      <c r="EW602" s="227">
        <v>416</v>
      </c>
      <c r="EX602" s="227">
        <v>521</v>
      </c>
      <c r="EY602" s="227">
        <v>9444</v>
      </c>
      <c r="EZ602" s="227">
        <v>8810</v>
      </c>
      <c r="FA602" s="380">
        <f t="shared" si="252"/>
        <v>0.43684210526315792</v>
      </c>
      <c r="FB602" s="228">
        <f t="shared" si="253"/>
        <v>32.398753894080997</v>
      </c>
      <c r="FC602" s="380">
        <f t="shared" si="254"/>
        <v>0.22850877192982455</v>
      </c>
      <c r="FD602" s="227">
        <f t="shared" si="255"/>
        <v>55167.301990681917</v>
      </c>
      <c r="FE602" s="227">
        <f t="shared" si="256"/>
        <v>3934.9224366250473</v>
      </c>
      <c r="FF602" s="227">
        <v>1284</v>
      </c>
      <c r="FG602" s="228">
        <f t="shared" si="250"/>
        <v>12.305295950155763</v>
      </c>
      <c r="FH602" s="227">
        <v>158</v>
      </c>
      <c r="FI602" s="227">
        <v>1284</v>
      </c>
      <c r="FJ602" s="227">
        <v>0</v>
      </c>
      <c r="FK602" s="227">
        <f t="shared" si="241"/>
        <v>1126</v>
      </c>
      <c r="FL602" s="227">
        <v>58</v>
      </c>
      <c r="FM602" s="227">
        <f t="shared" si="242"/>
        <v>1068</v>
      </c>
      <c r="FZ602" s="229"/>
      <c r="GA602" s="229"/>
      <c r="GB602" s="229"/>
      <c r="GC602" s="229"/>
      <c r="GD602" s="229"/>
    </row>
    <row r="603" spans="1:186" s="368" customFormat="1">
      <c r="A603" s="287" t="s">
        <v>1386</v>
      </c>
      <c r="B603" s="369" t="s">
        <v>1387</v>
      </c>
      <c r="C603" s="287" t="s">
        <v>1388</v>
      </c>
      <c r="D603" s="287" t="s">
        <v>3126</v>
      </c>
      <c r="E603" s="369" t="s">
        <v>1389</v>
      </c>
      <c r="F603" s="287">
        <v>600</v>
      </c>
      <c r="G603" s="392" t="s">
        <v>1483</v>
      </c>
      <c r="H603" s="392" t="s">
        <v>1484</v>
      </c>
      <c r="I603" s="393" t="s">
        <v>1435</v>
      </c>
      <c r="J603" s="392" t="s">
        <v>1436</v>
      </c>
      <c r="K603" s="393" t="s">
        <v>788</v>
      </c>
      <c r="L603" s="392" t="s">
        <v>1394</v>
      </c>
      <c r="M603" s="392" t="s">
        <v>3124</v>
      </c>
      <c r="N603" s="372">
        <v>1</v>
      </c>
      <c r="O603" s="373">
        <v>828</v>
      </c>
      <c r="P603" s="373">
        <v>1520</v>
      </c>
      <c r="Q603" s="373">
        <v>1513</v>
      </c>
      <c r="R603" s="373">
        <v>1673</v>
      </c>
      <c r="S603" s="374">
        <v>2387</v>
      </c>
      <c r="T603" s="374">
        <v>2346</v>
      </c>
      <c r="U603" s="374">
        <v>2465</v>
      </c>
      <c r="V603" s="374">
        <v>2668</v>
      </c>
      <c r="W603" s="373">
        <v>327</v>
      </c>
      <c r="X603" s="373">
        <v>560</v>
      </c>
      <c r="Y603" s="373">
        <v>537</v>
      </c>
      <c r="Z603" s="373">
        <v>634</v>
      </c>
      <c r="AA603" s="374">
        <v>857</v>
      </c>
      <c r="AB603" s="374">
        <v>705</v>
      </c>
      <c r="AC603" s="374">
        <v>807</v>
      </c>
      <c r="AD603" s="374">
        <v>974</v>
      </c>
      <c r="AE603" s="373">
        <v>12</v>
      </c>
      <c r="AF603" s="373">
        <v>17</v>
      </c>
      <c r="AG603" s="373">
        <v>16</v>
      </c>
      <c r="AH603" s="373">
        <v>16</v>
      </c>
      <c r="AI603" s="374">
        <v>28</v>
      </c>
      <c r="AJ603" s="374">
        <v>27</v>
      </c>
      <c r="AK603" s="374">
        <v>26</v>
      </c>
      <c r="AL603" s="374">
        <v>25</v>
      </c>
      <c r="AM603" s="226">
        <v>501</v>
      </c>
      <c r="AN603" s="226">
        <v>959</v>
      </c>
      <c r="AO603" s="226">
        <v>976</v>
      </c>
      <c r="AP603" s="226">
        <v>1039</v>
      </c>
      <c r="AQ603" s="227">
        <v>1530</v>
      </c>
      <c r="AR603" s="227">
        <v>1641</v>
      </c>
      <c r="AS603" s="227">
        <v>1659</v>
      </c>
      <c r="AT603" s="227">
        <v>1694</v>
      </c>
      <c r="AU603" s="226">
        <v>173</v>
      </c>
      <c r="AV603" s="411">
        <v>320</v>
      </c>
      <c r="AW603" s="411">
        <v>334</v>
      </c>
      <c r="AX603" s="411">
        <v>354</v>
      </c>
      <c r="AY603" s="231">
        <v>504</v>
      </c>
      <c r="AZ603" s="231">
        <v>515</v>
      </c>
      <c r="BA603" s="231">
        <v>546</v>
      </c>
      <c r="BB603" s="231">
        <v>603</v>
      </c>
      <c r="BC603" s="226">
        <f t="shared" si="243"/>
        <v>328</v>
      </c>
      <c r="BD603" s="226">
        <f t="shared" si="243"/>
        <v>628</v>
      </c>
      <c r="BE603" s="226">
        <f t="shared" si="243"/>
        <v>620</v>
      </c>
      <c r="BF603" s="226">
        <f t="shared" si="243"/>
        <v>665</v>
      </c>
      <c r="BG603" s="218">
        <f t="shared" si="243"/>
        <v>1011</v>
      </c>
      <c r="BH603" s="218">
        <f t="shared" si="240"/>
        <v>1100</v>
      </c>
      <c r="BI603" s="218">
        <f t="shared" si="240"/>
        <v>1090</v>
      </c>
      <c r="BJ603" s="218">
        <f t="shared" si="240"/>
        <v>1080</v>
      </c>
      <c r="BK603" s="226">
        <f t="shared" si="262"/>
        <v>0</v>
      </c>
      <c r="BL603" s="226">
        <f t="shared" si="262"/>
        <v>11</v>
      </c>
      <c r="BM603" s="226">
        <f t="shared" si="262"/>
        <v>22</v>
      </c>
      <c r="BN603" s="226">
        <f t="shared" si="260"/>
        <v>20</v>
      </c>
      <c r="BO603" s="227">
        <f t="shared" si="260"/>
        <v>15</v>
      </c>
      <c r="BP603" s="227">
        <f t="shared" si="260"/>
        <v>26</v>
      </c>
      <c r="BQ603" s="227">
        <f t="shared" si="260"/>
        <v>23</v>
      </c>
      <c r="BR603" s="227">
        <f t="shared" si="236"/>
        <v>11</v>
      </c>
      <c r="BS603" s="226">
        <v>0</v>
      </c>
      <c r="BT603" s="226">
        <v>11</v>
      </c>
      <c r="BU603" s="226">
        <v>22</v>
      </c>
      <c r="BV603" s="226">
        <v>20</v>
      </c>
      <c r="BW603" s="227">
        <v>15</v>
      </c>
      <c r="BX603" s="227">
        <v>26</v>
      </c>
      <c r="BY603" s="227">
        <v>23</v>
      </c>
      <c r="BZ603" s="227">
        <v>11</v>
      </c>
      <c r="CA603" s="226">
        <v>0</v>
      </c>
      <c r="CB603" s="226">
        <f>IFERROR(VLOOKUP($G603,[12]ITEM!$B$2:$AC$939,26,0),0)</f>
        <v>0</v>
      </c>
      <c r="CC603" s="226">
        <f>IFERROR(VLOOKUP($G603,[12]ITEM!$B$2:$AC$939,27,0),0)</f>
        <v>0</v>
      </c>
      <c r="CD603" s="226">
        <f>IFERROR(VLOOKUP($G603,[12]ITEM!$B$2:$AC$939,28,0),0)</f>
        <v>0</v>
      </c>
      <c r="CE603" s="227">
        <v>0</v>
      </c>
      <c r="CF603" s="227">
        <v>0</v>
      </c>
      <c r="CG603" s="227">
        <v>0</v>
      </c>
      <c r="CH603" s="227">
        <v>0</v>
      </c>
      <c r="CI603" s="375"/>
      <c r="CJ603" s="226">
        <f t="shared" si="257"/>
        <v>327</v>
      </c>
      <c r="CK603" s="226">
        <f t="shared" si="257"/>
        <v>586</v>
      </c>
      <c r="CL603" s="226">
        <f t="shared" si="257"/>
        <v>608</v>
      </c>
      <c r="CM603" s="226">
        <f t="shared" si="257"/>
        <v>639</v>
      </c>
      <c r="CN603" s="227">
        <f t="shared" si="257"/>
        <v>1011</v>
      </c>
      <c r="CO603" s="227">
        <f t="shared" si="257"/>
        <v>1075.8194913805862</v>
      </c>
      <c r="CP603" s="227">
        <f t="shared" si="257"/>
        <v>1082.0904722898422</v>
      </c>
      <c r="CQ603" s="227">
        <f t="shared" si="251"/>
        <v>1118.8565295021995</v>
      </c>
      <c r="CR603" s="226">
        <v>182</v>
      </c>
      <c r="CS603" s="226">
        <v>348</v>
      </c>
      <c r="CT603" s="226">
        <v>354</v>
      </c>
      <c r="CU603" s="226">
        <v>377</v>
      </c>
      <c r="CV603" s="227">
        <f t="shared" si="244"/>
        <v>642</v>
      </c>
      <c r="CW603" s="227">
        <f>CV603*(1+('[13]GROWTH (YoY)'!AR603/100))</f>
        <v>688.81949138058621</v>
      </c>
      <c r="CX603" s="227">
        <f>CW603*(1+('[13]GROWTH (YoY)'!AS603/100))</f>
        <v>696.09047228984218</v>
      </c>
      <c r="CY603" s="227">
        <f>CX603*(1+('[13]GROWTH (YoY)'!AT603/100))</f>
        <v>710.85652950219958</v>
      </c>
      <c r="CZ603" s="226">
        <v>122</v>
      </c>
      <c r="DA603" s="226">
        <v>200</v>
      </c>
      <c r="DB603" s="226">
        <v>213</v>
      </c>
      <c r="DC603" s="226">
        <v>218</v>
      </c>
      <c r="DD603" s="227">
        <v>331</v>
      </c>
      <c r="DE603" s="227">
        <v>345</v>
      </c>
      <c r="DF603" s="227">
        <v>341</v>
      </c>
      <c r="DG603" s="227">
        <v>360</v>
      </c>
      <c r="DH603" s="226">
        <v>23</v>
      </c>
      <c r="DI603" s="226">
        <v>38</v>
      </c>
      <c r="DJ603" s="226">
        <v>41</v>
      </c>
      <c r="DK603" s="226">
        <v>44</v>
      </c>
      <c r="DL603" s="227">
        <v>38</v>
      </c>
      <c r="DM603" s="227">
        <v>42</v>
      </c>
      <c r="DN603" s="227">
        <v>45</v>
      </c>
      <c r="DO603" s="227">
        <v>48</v>
      </c>
      <c r="DP603" s="376">
        <f t="shared" si="239"/>
        <v>1</v>
      </c>
      <c r="DQ603" s="226">
        <f t="shared" si="239"/>
        <v>42</v>
      </c>
      <c r="DR603" s="226">
        <f t="shared" si="239"/>
        <v>12</v>
      </c>
      <c r="DS603" s="226">
        <f t="shared" si="258"/>
        <v>26</v>
      </c>
      <c r="DT603" s="227">
        <f t="shared" si="258"/>
        <v>0</v>
      </c>
      <c r="DU603" s="227">
        <f t="shared" si="258"/>
        <v>24.180508619413786</v>
      </c>
      <c r="DV603" s="227">
        <f t="shared" si="258"/>
        <v>7.9095277101578176</v>
      </c>
      <c r="DW603" s="227">
        <f t="shared" si="258"/>
        <v>-38.856529502199464</v>
      </c>
      <c r="DX603" s="377">
        <f t="shared" si="261"/>
        <v>0.39492753623188404</v>
      </c>
      <c r="DY603" s="377">
        <f t="shared" si="261"/>
        <v>0.36842105263157893</v>
      </c>
      <c r="DZ603" s="377">
        <f t="shared" si="261"/>
        <v>0.35492399206873759</v>
      </c>
      <c r="EA603" s="377">
        <f t="shared" si="261"/>
        <v>0.37895995218170953</v>
      </c>
      <c r="EB603" s="378">
        <f t="shared" si="261"/>
        <v>0.35902806870548803</v>
      </c>
      <c r="EC603" s="378">
        <f t="shared" si="261"/>
        <v>0.30051150895140666</v>
      </c>
      <c r="ED603" s="378">
        <f t="shared" si="261"/>
        <v>0.32738336713995941</v>
      </c>
      <c r="EE603" s="378">
        <f t="shared" si="259"/>
        <v>0.36506746626686659</v>
      </c>
      <c r="EG603" s="226">
        <v>0</v>
      </c>
      <c r="EH603" s="226">
        <v>0</v>
      </c>
      <c r="EI603" s="226">
        <v>0</v>
      </c>
      <c r="EJ603" s="226">
        <v>0</v>
      </c>
      <c r="EK603" s="226">
        <v>0</v>
      </c>
      <c r="EL603" s="226">
        <v>0</v>
      </c>
      <c r="EM603" s="226">
        <v>0</v>
      </c>
      <c r="EN603" s="379">
        <f t="shared" si="245"/>
        <v>0</v>
      </c>
      <c r="EO603" s="226">
        <f t="shared" si="246"/>
        <v>0</v>
      </c>
      <c r="EP603" s="379">
        <f t="shared" si="247"/>
        <v>0</v>
      </c>
      <c r="EQ603" s="226">
        <f t="shared" si="248"/>
        <v>0</v>
      </c>
      <c r="ER603" s="226">
        <f t="shared" si="249"/>
        <v>0</v>
      </c>
      <c r="ES603" s="292"/>
      <c r="ET603" s="227">
        <v>2402</v>
      </c>
      <c r="EU603" s="227">
        <v>870</v>
      </c>
      <c r="EV603" s="227">
        <v>1533</v>
      </c>
      <c r="EW603" s="227">
        <v>350</v>
      </c>
      <c r="EX603" s="227">
        <v>302</v>
      </c>
      <c r="EY603" s="227">
        <v>11100</v>
      </c>
      <c r="EZ603" s="227">
        <v>9109</v>
      </c>
      <c r="FA603" s="380">
        <f t="shared" si="252"/>
        <v>0.36219816819317235</v>
      </c>
      <c r="FB603" s="228">
        <f t="shared" si="253"/>
        <v>22.831050228310502</v>
      </c>
      <c r="FC603" s="380">
        <f t="shared" si="254"/>
        <v>0.12572855953372189</v>
      </c>
      <c r="FD603" s="227">
        <f t="shared" si="255"/>
        <v>27207.207207207208</v>
      </c>
      <c r="FE603" s="227">
        <f t="shared" si="256"/>
        <v>3201.9614300874596</v>
      </c>
      <c r="FF603" s="227">
        <v>1533</v>
      </c>
      <c r="FG603" s="228">
        <f t="shared" si="250"/>
        <v>33.333333333333329</v>
      </c>
      <c r="FH603" s="227">
        <v>511</v>
      </c>
      <c r="FI603" s="227">
        <v>1533</v>
      </c>
      <c r="FJ603" s="227">
        <v>0</v>
      </c>
      <c r="FK603" s="227">
        <f t="shared" si="241"/>
        <v>1022</v>
      </c>
      <c r="FL603" s="227">
        <v>61</v>
      </c>
      <c r="FM603" s="227">
        <f t="shared" si="242"/>
        <v>961</v>
      </c>
      <c r="FZ603" s="229"/>
      <c r="GA603" s="229"/>
      <c r="GB603" s="229"/>
      <c r="GC603" s="229"/>
      <c r="GD603" s="229"/>
    </row>
    <row r="604" spans="1:186" s="368" customFormat="1">
      <c r="A604" s="287" t="s">
        <v>1386</v>
      </c>
      <c r="B604" s="369" t="s">
        <v>1387</v>
      </c>
      <c r="C604" s="287" t="s">
        <v>1388</v>
      </c>
      <c r="D604" s="287" t="s">
        <v>3126</v>
      </c>
      <c r="E604" s="369" t="s">
        <v>1389</v>
      </c>
      <c r="F604" s="287">
        <v>601</v>
      </c>
      <c r="G604" s="392" t="s">
        <v>1485</v>
      </c>
      <c r="H604" s="392" t="s">
        <v>1486</v>
      </c>
      <c r="I604" s="393" t="s">
        <v>1435</v>
      </c>
      <c r="J604" s="392" t="s">
        <v>1436</v>
      </c>
      <c r="K604" s="393" t="s">
        <v>788</v>
      </c>
      <c r="L604" s="392" t="s">
        <v>1394</v>
      </c>
      <c r="M604" s="392" t="s">
        <v>3124</v>
      </c>
      <c r="N604" s="372">
        <v>1</v>
      </c>
      <c r="O604" s="373">
        <v>1120</v>
      </c>
      <c r="P604" s="373">
        <v>1555</v>
      </c>
      <c r="Q604" s="373">
        <v>2046</v>
      </c>
      <c r="R604" s="373">
        <v>1630</v>
      </c>
      <c r="S604" s="374">
        <v>1885</v>
      </c>
      <c r="T604" s="374">
        <v>1853</v>
      </c>
      <c r="U604" s="374">
        <v>1953</v>
      </c>
      <c r="V604" s="374">
        <v>2107</v>
      </c>
      <c r="W604" s="373">
        <v>384</v>
      </c>
      <c r="X604" s="373">
        <v>485</v>
      </c>
      <c r="Y604" s="373">
        <v>574</v>
      </c>
      <c r="Z604" s="373">
        <v>472</v>
      </c>
      <c r="AA604" s="374">
        <v>587</v>
      </c>
      <c r="AB604" s="374">
        <v>581</v>
      </c>
      <c r="AC604" s="374">
        <v>580</v>
      </c>
      <c r="AD604" s="374">
        <v>615</v>
      </c>
      <c r="AE604" s="373">
        <v>18</v>
      </c>
      <c r="AF604" s="373">
        <v>27</v>
      </c>
      <c r="AG604" s="373">
        <v>25</v>
      </c>
      <c r="AH604" s="373">
        <v>25</v>
      </c>
      <c r="AI604" s="374">
        <v>24</v>
      </c>
      <c r="AJ604" s="374">
        <v>21</v>
      </c>
      <c r="AK604" s="374">
        <v>21</v>
      </c>
      <c r="AL604" s="374">
        <v>23</v>
      </c>
      <c r="AM604" s="226">
        <v>736</v>
      </c>
      <c r="AN604" s="226">
        <v>1070</v>
      </c>
      <c r="AO604" s="226">
        <v>1472</v>
      </c>
      <c r="AP604" s="226">
        <v>1158</v>
      </c>
      <c r="AQ604" s="227">
        <v>1299</v>
      </c>
      <c r="AR604" s="227">
        <v>1272</v>
      </c>
      <c r="AS604" s="227">
        <v>1373</v>
      </c>
      <c r="AT604" s="227">
        <v>1492</v>
      </c>
      <c r="AU604" s="226">
        <v>170</v>
      </c>
      <c r="AV604" s="411">
        <v>313</v>
      </c>
      <c r="AW604" s="411">
        <v>327</v>
      </c>
      <c r="AX604" s="411">
        <v>348</v>
      </c>
      <c r="AY604" s="231">
        <v>376</v>
      </c>
      <c r="AZ604" s="231">
        <v>386</v>
      </c>
      <c r="BA604" s="231">
        <v>412</v>
      </c>
      <c r="BB604" s="231">
        <v>457</v>
      </c>
      <c r="BC604" s="226">
        <f t="shared" si="243"/>
        <v>566</v>
      </c>
      <c r="BD604" s="226">
        <f t="shared" si="243"/>
        <v>709</v>
      </c>
      <c r="BE604" s="226">
        <f t="shared" si="243"/>
        <v>1075</v>
      </c>
      <c r="BF604" s="226">
        <f t="shared" si="243"/>
        <v>753</v>
      </c>
      <c r="BG604" s="218">
        <f t="shared" si="243"/>
        <v>868</v>
      </c>
      <c r="BH604" s="218">
        <f t="shared" si="240"/>
        <v>806</v>
      </c>
      <c r="BI604" s="218">
        <f t="shared" si="240"/>
        <v>897</v>
      </c>
      <c r="BJ604" s="218">
        <f t="shared" si="240"/>
        <v>1006</v>
      </c>
      <c r="BK604" s="226">
        <f t="shared" si="262"/>
        <v>0</v>
      </c>
      <c r="BL604" s="226">
        <f t="shared" si="262"/>
        <v>48</v>
      </c>
      <c r="BM604" s="226">
        <f t="shared" si="262"/>
        <v>70</v>
      </c>
      <c r="BN604" s="226">
        <f t="shared" si="260"/>
        <v>57</v>
      </c>
      <c r="BO604" s="227">
        <f t="shared" si="260"/>
        <v>55</v>
      </c>
      <c r="BP604" s="227">
        <f t="shared" si="260"/>
        <v>80</v>
      </c>
      <c r="BQ604" s="227">
        <f t="shared" si="260"/>
        <v>64</v>
      </c>
      <c r="BR604" s="227">
        <f t="shared" si="236"/>
        <v>29</v>
      </c>
      <c r="BS604" s="226">
        <v>0</v>
      </c>
      <c r="BT604" s="226">
        <v>48</v>
      </c>
      <c r="BU604" s="226">
        <v>70</v>
      </c>
      <c r="BV604" s="226">
        <v>57</v>
      </c>
      <c r="BW604" s="227">
        <v>55</v>
      </c>
      <c r="BX604" s="227">
        <v>80</v>
      </c>
      <c r="BY604" s="227">
        <v>64</v>
      </c>
      <c r="BZ604" s="227">
        <v>29</v>
      </c>
      <c r="CA604" s="226">
        <v>0</v>
      </c>
      <c r="CB604" s="226">
        <f>IFERROR(VLOOKUP($G604,[12]ITEM!$B$2:$AC$939,26,0),0)</f>
        <v>0</v>
      </c>
      <c r="CC604" s="226">
        <f>IFERROR(VLOOKUP($G604,[12]ITEM!$B$2:$AC$939,27,0),0)</f>
        <v>0</v>
      </c>
      <c r="CD604" s="226">
        <f>IFERROR(VLOOKUP($G604,[12]ITEM!$B$2:$AC$939,28,0),0)</f>
        <v>0</v>
      </c>
      <c r="CE604" s="227">
        <v>0</v>
      </c>
      <c r="CF604" s="227">
        <v>0</v>
      </c>
      <c r="CG604" s="227">
        <v>0</v>
      </c>
      <c r="CH604" s="227">
        <v>0</v>
      </c>
      <c r="CI604" s="375"/>
      <c r="CJ604" s="226">
        <f t="shared" si="257"/>
        <v>566</v>
      </c>
      <c r="CK604" s="226">
        <f t="shared" si="257"/>
        <v>834</v>
      </c>
      <c r="CL604" s="226">
        <f t="shared" si="257"/>
        <v>1120</v>
      </c>
      <c r="CM604" s="226">
        <f t="shared" si="257"/>
        <v>903</v>
      </c>
      <c r="CN604" s="227">
        <f t="shared" si="257"/>
        <v>868</v>
      </c>
      <c r="CO604" s="227">
        <f t="shared" si="257"/>
        <v>860.39053679739004</v>
      </c>
      <c r="CP604" s="227">
        <f t="shared" si="257"/>
        <v>914.86935000928997</v>
      </c>
      <c r="CQ604" s="227">
        <f t="shared" si="251"/>
        <v>988.55268345628872</v>
      </c>
      <c r="CR604" s="226">
        <v>514</v>
      </c>
      <c r="CS604" s="226">
        <v>747</v>
      </c>
      <c r="CT604" s="226">
        <v>1027</v>
      </c>
      <c r="CU604" s="226">
        <v>808</v>
      </c>
      <c r="CV604" s="227">
        <f t="shared" si="244"/>
        <v>715</v>
      </c>
      <c r="CW604" s="227">
        <f>CV604*(1+('[13]GROWTH (YoY)'!AR604/100))</f>
        <v>700.39053679739004</v>
      </c>
      <c r="CX604" s="227">
        <f>CW604*(1+('[13]GROWTH (YoY)'!AS604/100))</f>
        <v>755.86935000928997</v>
      </c>
      <c r="CY604" s="227">
        <f>CX604*(1+('[13]GROWTH (YoY)'!AT604/100))</f>
        <v>821.55268345628872</v>
      </c>
      <c r="CZ604" s="226">
        <v>50</v>
      </c>
      <c r="DA604" s="226">
        <v>82</v>
      </c>
      <c r="DB604" s="226">
        <v>88</v>
      </c>
      <c r="DC604" s="226">
        <v>90</v>
      </c>
      <c r="DD604" s="227">
        <v>148</v>
      </c>
      <c r="DE604" s="227">
        <v>155</v>
      </c>
      <c r="DF604" s="227">
        <v>153</v>
      </c>
      <c r="DG604" s="227">
        <v>161</v>
      </c>
      <c r="DH604" s="226">
        <v>2</v>
      </c>
      <c r="DI604" s="226">
        <v>5</v>
      </c>
      <c r="DJ604" s="226">
        <v>5</v>
      </c>
      <c r="DK604" s="226">
        <v>5</v>
      </c>
      <c r="DL604" s="227">
        <v>5</v>
      </c>
      <c r="DM604" s="227">
        <v>5</v>
      </c>
      <c r="DN604" s="227">
        <v>6</v>
      </c>
      <c r="DO604" s="227">
        <v>6</v>
      </c>
      <c r="DP604" s="376">
        <f t="shared" si="239"/>
        <v>0</v>
      </c>
      <c r="DQ604" s="226">
        <f t="shared" si="239"/>
        <v>-125</v>
      </c>
      <c r="DR604" s="226">
        <f t="shared" si="239"/>
        <v>-45</v>
      </c>
      <c r="DS604" s="226">
        <f t="shared" si="258"/>
        <v>-150</v>
      </c>
      <c r="DT604" s="227">
        <f t="shared" si="258"/>
        <v>0</v>
      </c>
      <c r="DU604" s="227">
        <f t="shared" si="258"/>
        <v>-54.390536797390041</v>
      </c>
      <c r="DV604" s="227">
        <f t="shared" si="258"/>
        <v>-17.869350009289974</v>
      </c>
      <c r="DW604" s="227">
        <f t="shared" si="258"/>
        <v>17.447316543711281</v>
      </c>
      <c r="DX604" s="377">
        <f t="shared" si="261"/>
        <v>0.34285714285714286</v>
      </c>
      <c r="DY604" s="377">
        <f t="shared" si="261"/>
        <v>0.31189710610932475</v>
      </c>
      <c r="DZ604" s="377">
        <f t="shared" si="261"/>
        <v>0.28054740957966762</v>
      </c>
      <c r="EA604" s="377">
        <f t="shared" si="261"/>
        <v>0.28957055214723926</v>
      </c>
      <c r="EB604" s="378">
        <f t="shared" si="261"/>
        <v>0.31140583554376655</v>
      </c>
      <c r="EC604" s="378">
        <f t="shared" si="261"/>
        <v>0.3135456017269293</v>
      </c>
      <c r="ED604" s="378">
        <f t="shared" si="261"/>
        <v>0.29697900665642601</v>
      </c>
      <c r="EE604" s="378">
        <f t="shared" si="259"/>
        <v>0.29188419553868061</v>
      </c>
      <c r="EG604" s="226">
        <v>0</v>
      </c>
      <c r="EH604" s="226">
        <v>0</v>
      </c>
      <c r="EI604" s="226">
        <v>0</v>
      </c>
      <c r="EJ604" s="226">
        <v>0</v>
      </c>
      <c r="EK604" s="226">
        <v>0</v>
      </c>
      <c r="EL604" s="226">
        <v>0</v>
      </c>
      <c r="EM604" s="226">
        <v>0</v>
      </c>
      <c r="EN604" s="379">
        <f t="shared" si="245"/>
        <v>0</v>
      </c>
      <c r="EO604" s="226">
        <f t="shared" si="246"/>
        <v>0</v>
      </c>
      <c r="EP604" s="379">
        <f t="shared" si="247"/>
        <v>0</v>
      </c>
      <c r="EQ604" s="226">
        <f t="shared" si="248"/>
        <v>0</v>
      </c>
      <c r="ER604" s="226">
        <f t="shared" si="249"/>
        <v>0</v>
      </c>
      <c r="ES604" s="292"/>
      <c r="ET604" s="227">
        <v>1897</v>
      </c>
      <c r="EU604" s="227">
        <v>595</v>
      </c>
      <c r="EV604" s="227">
        <v>1302</v>
      </c>
      <c r="EW604" s="227">
        <v>216</v>
      </c>
      <c r="EX604" s="227">
        <v>322</v>
      </c>
      <c r="EY604" s="227">
        <v>5322</v>
      </c>
      <c r="EZ604" s="227">
        <v>5039</v>
      </c>
      <c r="FA604" s="380">
        <f t="shared" si="252"/>
        <v>0.31365313653136534</v>
      </c>
      <c r="FB604" s="228">
        <f t="shared" si="253"/>
        <v>16.589861751152075</v>
      </c>
      <c r="FC604" s="380">
        <f t="shared" si="254"/>
        <v>0.16974169741697417</v>
      </c>
      <c r="FD604" s="227">
        <f t="shared" si="255"/>
        <v>60503.570086433669</v>
      </c>
      <c r="FE604" s="227">
        <f t="shared" si="256"/>
        <v>3572.1373288350865</v>
      </c>
      <c r="FF604" s="227">
        <v>1302</v>
      </c>
      <c r="FG604" s="228">
        <f t="shared" si="250"/>
        <v>29.262672811059907</v>
      </c>
      <c r="FH604" s="227">
        <v>381</v>
      </c>
      <c r="FI604" s="227">
        <v>1302</v>
      </c>
      <c r="FJ604" s="227">
        <v>0</v>
      </c>
      <c r="FK604" s="227">
        <f t="shared" si="241"/>
        <v>921</v>
      </c>
      <c r="FL604" s="227">
        <v>48</v>
      </c>
      <c r="FM604" s="227">
        <f t="shared" si="242"/>
        <v>873</v>
      </c>
      <c r="FZ604" s="229"/>
      <c r="GA604" s="229"/>
      <c r="GB604" s="229"/>
      <c r="GC604" s="229"/>
      <c r="GD604" s="229"/>
    </row>
    <row r="605" spans="1:186" s="368" customFormat="1">
      <c r="A605" s="287" t="s">
        <v>1386</v>
      </c>
      <c r="B605" s="369" t="s">
        <v>1387</v>
      </c>
      <c r="C605" s="287" t="s">
        <v>1388</v>
      </c>
      <c r="D605" s="287" t="s">
        <v>3126</v>
      </c>
      <c r="E605" s="369" t="s">
        <v>1389</v>
      </c>
      <c r="F605" s="287">
        <v>602</v>
      </c>
      <c r="G605" s="392" t="s">
        <v>1487</v>
      </c>
      <c r="H605" s="392" t="s">
        <v>1488</v>
      </c>
      <c r="I605" s="393" t="s">
        <v>1435</v>
      </c>
      <c r="J605" s="392" t="s">
        <v>1436</v>
      </c>
      <c r="K605" s="393" t="s">
        <v>788</v>
      </c>
      <c r="L605" s="392" t="s">
        <v>1394</v>
      </c>
      <c r="M605" s="392" t="s">
        <v>3124</v>
      </c>
      <c r="N605" s="372">
        <v>1</v>
      </c>
      <c r="O605" s="373">
        <v>2439</v>
      </c>
      <c r="P605" s="373">
        <v>2634</v>
      </c>
      <c r="Q605" s="373">
        <v>2853</v>
      </c>
      <c r="R605" s="373">
        <v>3118</v>
      </c>
      <c r="S605" s="374">
        <v>3172</v>
      </c>
      <c r="T605" s="374">
        <v>3300</v>
      </c>
      <c r="U605" s="374">
        <v>3590</v>
      </c>
      <c r="V605" s="374">
        <v>3718</v>
      </c>
      <c r="W605" s="373">
        <v>1040</v>
      </c>
      <c r="X605" s="373">
        <v>1042</v>
      </c>
      <c r="Y605" s="373">
        <v>705</v>
      </c>
      <c r="Z605" s="373">
        <v>776</v>
      </c>
      <c r="AA605" s="374">
        <v>967</v>
      </c>
      <c r="AB605" s="374">
        <v>954</v>
      </c>
      <c r="AC605" s="374">
        <v>1046</v>
      </c>
      <c r="AD605" s="374">
        <v>1050</v>
      </c>
      <c r="AE605" s="373">
        <v>34</v>
      </c>
      <c r="AF605" s="373">
        <v>37</v>
      </c>
      <c r="AG605" s="373">
        <v>36</v>
      </c>
      <c r="AH605" s="373">
        <v>48</v>
      </c>
      <c r="AI605" s="374">
        <v>40</v>
      </c>
      <c r="AJ605" s="374">
        <v>38</v>
      </c>
      <c r="AK605" s="374">
        <v>39</v>
      </c>
      <c r="AL605" s="374">
        <v>40</v>
      </c>
      <c r="AM605" s="226">
        <v>1399</v>
      </c>
      <c r="AN605" s="226">
        <v>1592</v>
      </c>
      <c r="AO605" s="226">
        <v>2147</v>
      </c>
      <c r="AP605" s="226">
        <v>2341</v>
      </c>
      <c r="AQ605" s="227">
        <v>2204</v>
      </c>
      <c r="AR605" s="227">
        <v>2346</v>
      </c>
      <c r="AS605" s="227">
        <v>2544</v>
      </c>
      <c r="AT605" s="227">
        <v>2668</v>
      </c>
      <c r="AU605" s="226">
        <v>250</v>
      </c>
      <c r="AV605" s="411">
        <v>468</v>
      </c>
      <c r="AW605" s="411">
        <v>512</v>
      </c>
      <c r="AX605" s="411">
        <v>556</v>
      </c>
      <c r="AY605" s="231">
        <v>648</v>
      </c>
      <c r="AZ605" s="231">
        <v>722</v>
      </c>
      <c r="BA605" s="231">
        <v>788</v>
      </c>
      <c r="BB605" s="231">
        <v>840</v>
      </c>
      <c r="BC605" s="226">
        <f t="shared" si="243"/>
        <v>1149</v>
      </c>
      <c r="BD605" s="226">
        <f t="shared" si="243"/>
        <v>1060</v>
      </c>
      <c r="BE605" s="226">
        <f t="shared" si="243"/>
        <v>1528</v>
      </c>
      <c r="BF605" s="226">
        <f t="shared" si="243"/>
        <v>1690</v>
      </c>
      <c r="BG605" s="218">
        <f t="shared" si="243"/>
        <v>1482</v>
      </c>
      <c r="BH605" s="218">
        <f t="shared" si="240"/>
        <v>1501</v>
      </c>
      <c r="BI605" s="218">
        <f t="shared" si="240"/>
        <v>1649</v>
      </c>
      <c r="BJ605" s="218">
        <f t="shared" si="240"/>
        <v>1780</v>
      </c>
      <c r="BK605" s="226">
        <f t="shared" si="262"/>
        <v>0</v>
      </c>
      <c r="BL605" s="226">
        <f t="shared" si="262"/>
        <v>64</v>
      </c>
      <c r="BM605" s="226">
        <f t="shared" si="262"/>
        <v>107</v>
      </c>
      <c r="BN605" s="226">
        <f t="shared" si="260"/>
        <v>95</v>
      </c>
      <c r="BO605" s="227">
        <f t="shared" si="260"/>
        <v>74</v>
      </c>
      <c r="BP605" s="227">
        <f t="shared" si="260"/>
        <v>123</v>
      </c>
      <c r="BQ605" s="227">
        <f t="shared" si="260"/>
        <v>107</v>
      </c>
      <c r="BR605" s="227">
        <f t="shared" si="236"/>
        <v>48</v>
      </c>
      <c r="BS605" s="226">
        <v>0</v>
      </c>
      <c r="BT605" s="226">
        <v>64</v>
      </c>
      <c r="BU605" s="226">
        <v>107</v>
      </c>
      <c r="BV605" s="226">
        <v>95</v>
      </c>
      <c r="BW605" s="227">
        <v>74</v>
      </c>
      <c r="BX605" s="227">
        <v>123</v>
      </c>
      <c r="BY605" s="227">
        <v>107</v>
      </c>
      <c r="BZ605" s="227">
        <v>48</v>
      </c>
      <c r="CA605" s="226">
        <v>0</v>
      </c>
      <c r="CB605" s="226">
        <f>IFERROR(VLOOKUP($G605,[12]ITEM!$B$2:$AC$939,26,0),0)</f>
        <v>0</v>
      </c>
      <c r="CC605" s="226">
        <f>IFERROR(VLOOKUP($G605,[12]ITEM!$B$2:$AC$939,27,0),0)</f>
        <v>0</v>
      </c>
      <c r="CD605" s="226">
        <f>IFERROR(VLOOKUP($G605,[12]ITEM!$B$2:$AC$939,28,0),0)</f>
        <v>0</v>
      </c>
      <c r="CE605" s="227">
        <v>0</v>
      </c>
      <c r="CF605" s="227">
        <v>0</v>
      </c>
      <c r="CG605" s="227">
        <v>0</v>
      </c>
      <c r="CH605" s="227">
        <v>0</v>
      </c>
      <c r="CI605" s="375"/>
      <c r="CJ605" s="226">
        <f t="shared" si="257"/>
        <v>1148</v>
      </c>
      <c r="CK605" s="226">
        <f t="shared" si="257"/>
        <v>1371</v>
      </c>
      <c r="CL605" s="226">
        <f t="shared" si="257"/>
        <v>1796</v>
      </c>
      <c r="CM605" s="226">
        <f t="shared" si="257"/>
        <v>1948</v>
      </c>
      <c r="CN605" s="227">
        <f t="shared" si="257"/>
        <v>1482</v>
      </c>
      <c r="CO605" s="227">
        <f t="shared" si="257"/>
        <v>1577.9221766806429</v>
      </c>
      <c r="CP605" s="227">
        <f t="shared" si="257"/>
        <v>1699.808759592069</v>
      </c>
      <c r="CQ605" s="227">
        <f t="shared" si="251"/>
        <v>1784.0537971614376</v>
      </c>
      <c r="CR605" s="226">
        <v>1035</v>
      </c>
      <c r="CS605" s="226">
        <v>1178</v>
      </c>
      <c r="CT605" s="226">
        <v>1589</v>
      </c>
      <c r="CU605" s="226">
        <v>1733</v>
      </c>
      <c r="CV605" s="227">
        <f t="shared" si="244"/>
        <v>1302</v>
      </c>
      <c r="CW605" s="227">
        <f>CV605*(1+('[13]GROWTH (YoY)'!AR605/100))</f>
        <v>1385.9221766806429</v>
      </c>
      <c r="CX605" s="227">
        <f>CW605*(1+('[13]GROWTH (YoY)'!AS605/100))</f>
        <v>1502.808759592069</v>
      </c>
      <c r="CY605" s="227">
        <f>CX605*(1+('[13]GROWTH (YoY)'!AT605/100))</f>
        <v>1576.0537971614376</v>
      </c>
      <c r="CZ605" s="226">
        <v>77</v>
      </c>
      <c r="DA605" s="226">
        <v>125</v>
      </c>
      <c r="DB605" s="226">
        <v>133</v>
      </c>
      <c r="DC605" s="226">
        <v>136</v>
      </c>
      <c r="DD605" s="227">
        <v>112</v>
      </c>
      <c r="DE605" s="227">
        <v>117</v>
      </c>
      <c r="DF605" s="227">
        <v>116</v>
      </c>
      <c r="DG605" s="227">
        <v>122</v>
      </c>
      <c r="DH605" s="226">
        <v>36</v>
      </c>
      <c r="DI605" s="226">
        <v>68</v>
      </c>
      <c r="DJ605" s="226">
        <v>74</v>
      </c>
      <c r="DK605" s="226">
        <v>79</v>
      </c>
      <c r="DL605" s="227">
        <v>68</v>
      </c>
      <c r="DM605" s="227">
        <v>75</v>
      </c>
      <c r="DN605" s="227">
        <v>81</v>
      </c>
      <c r="DO605" s="227">
        <v>86</v>
      </c>
      <c r="DP605" s="376">
        <f t="shared" si="239"/>
        <v>1</v>
      </c>
      <c r="DQ605" s="226">
        <f t="shared" si="239"/>
        <v>-311</v>
      </c>
      <c r="DR605" s="226">
        <f t="shared" si="239"/>
        <v>-268</v>
      </c>
      <c r="DS605" s="226">
        <f t="shared" si="258"/>
        <v>-258</v>
      </c>
      <c r="DT605" s="227">
        <f t="shared" si="258"/>
        <v>0</v>
      </c>
      <c r="DU605" s="227">
        <f t="shared" si="258"/>
        <v>-76.922176680642906</v>
      </c>
      <c r="DV605" s="227">
        <f t="shared" si="258"/>
        <v>-50.808759592069009</v>
      </c>
      <c r="DW605" s="227">
        <f t="shared" si="258"/>
        <v>-4.0537971614376147</v>
      </c>
      <c r="DX605" s="377">
        <f t="shared" si="261"/>
        <v>0.42640426404264042</v>
      </c>
      <c r="DY605" s="377">
        <f t="shared" si="261"/>
        <v>0.39559605163249811</v>
      </c>
      <c r="DZ605" s="377">
        <f t="shared" si="261"/>
        <v>0.24710830704521555</v>
      </c>
      <c r="EA605" s="377">
        <f t="shared" si="261"/>
        <v>0.24887748556767159</v>
      </c>
      <c r="EB605" s="378">
        <f t="shared" si="261"/>
        <v>0.30485498108448927</v>
      </c>
      <c r="EC605" s="378">
        <f t="shared" si="261"/>
        <v>0.28909090909090907</v>
      </c>
      <c r="ED605" s="378">
        <f t="shared" si="261"/>
        <v>0.29136490250696379</v>
      </c>
      <c r="EE605" s="378">
        <f t="shared" si="259"/>
        <v>0.2824098977945132</v>
      </c>
      <c r="EG605" s="226">
        <v>0</v>
      </c>
      <c r="EH605" s="226">
        <v>0</v>
      </c>
      <c r="EI605" s="226">
        <v>0</v>
      </c>
      <c r="EJ605" s="226">
        <v>0</v>
      </c>
      <c r="EK605" s="226">
        <v>0</v>
      </c>
      <c r="EL605" s="226">
        <v>0</v>
      </c>
      <c r="EM605" s="226">
        <v>0</v>
      </c>
      <c r="EN605" s="379">
        <f t="shared" si="245"/>
        <v>0</v>
      </c>
      <c r="EO605" s="226">
        <f t="shared" si="246"/>
        <v>0</v>
      </c>
      <c r="EP605" s="379">
        <f t="shared" si="247"/>
        <v>0</v>
      </c>
      <c r="EQ605" s="226">
        <f t="shared" si="248"/>
        <v>0</v>
      </c>
      <c r="ER605" s="226">
        <f t="shared" si="249"/>
        <v>0</v>
      </c>
      <c r="ES605" s="292"/>
      <c r="ET605" s="227">
        <v>3192</v>
      </c>
      <c r="EU605" s="227">
        <v>981</v>
      </c>
      <c r="EV605" s="227">
        <v>2211</v>
      </c>
      <c r="EW605" s="227">
        <v>677</v>
      </c>
      <c r="EX605" s="227">
        <v>612</v>
      </c>
      <c r="EY605" s="227">
        <v>14105</v>
      </c>
      <c r="EZ605" s="227">
        <v>13315</v>
      </c>
      <c r="FA605" s="380">
        <f t="shared" si="252"/>
        <v>0.30733082706766918</v>
      </c>
      <c r="FB605" s="228">
        <f t="shared" si="253"/>
        <v>30.619629127091812</v>
      </c>
      <c r="FC605" s="380">
        <f t="shared" si="254"/>
        <v>0.19172932330827067</v>
      </c>
      <c r="FD605" s="227">
        <f t="shared" si="255"/>
        <v>43388.869195320811</v>
      </c>
      <c r="FE605" s="227">
        <f t="shared" si="256"/>
        <v>4237.0759794717733</v>
      </c>
      <c r="FF605" s="227">
        <v>2211</v>
      </c>
      <c r="FG605" s="228">
        <f t="shared" si="250"/>
        <v>29.35323383084577</v>
      </c>
      <c r="FH605" s="227">
        <v>649</v>
      </c>
      <c r="FI605" s="227">
        <v>2211</v>
      </c>
      <c r="FJ605" s="227">
        <v>0</v>
      </c>
      <c r="FK605" s="227">
        <f t="shared" si="241"/>
        <v>1562</v>
      </c>
      <c r="FL605" s="227">
        <v>82</v>
      </c>
      <c r="FM605" s="227">
        <f t="shared" si="242"/>
        <v>1480</v>
      </c>
      <c r="FZ605" s="229"/>
      <c r="GA605" s="229"/>
      <c r="GB605" s="229"/>
      <c r="GC605" s="229"/>
      <c r="GD605" s="229"/>
    </row>
    <row r="606" spans="1:186" s="368" customFormat="1">
      <c r="A606" s="287" t="s">
        <v>1386</v>
      </c>
      <c r="B606" s="369" t="s">
        <v>1387</v>
      </c>
      <c r="C606" s="287" t="s">
        <v>1388</v>
      </c>
      <c r="D606" s="287" t="s">
        <v>3126</v>
      </c>
      <c r="E606" s="369" t="s">
        <v>1389</v>
      </c>
      <c r="F606" s="287">
        <v>603</v>
      </c>
      <c r="G606" s="392" t="s">
        <v>1489</v>
      </c>
      <c r="H606" s="392" t="s">
        <v>1490</v>
      </c>
      <c r="I606" s="393" t="s">
        <v>1435</v>
      </c>
      <c r="J606" s="392" t="s">
        <v>1436</v>
      </c>
      <c r="K606" s="393" t="s">
        <v>788</v>
      </c>
      <c r="L606" s="392" t="s">
        <v>1394</v>
      </c>
      <c r="M606" s="392" t="s">
        <v>3124</v>
      </c>
      <c r="N606" s="372">
        <v>1</v>
      </c>
      <c r="O606" s="373">
        <v>1220</v>
      </c>
      <c r="P606" s="373">
        <v>1750</v>
      </c>
      <c r="Q606" s="373">
        <v>1826</v>
      </c>
      <c r="R606" s="373">
        <v>2066</v>
      </c>
      <c r="S606" s="374">
        <v>2289</v>
      </c>
      <c r="T606" s="374">
        <v>2383</v>
      </c>
      <c r="U606" s="374">
        <v>2590</v>
      </c>
      <c r="V606" s="374">
        <v>2682</v>
      </c>
      <c r="W606" s="373">
        <v>596</v>
      </c>
      <c r="X606" s="373">
        <v>796</v>
      </c>
      <c r="Y606" s="373">
        <v>907</v>
      </c>
      <c r="Z606" s="373">
        <v>1021</v>
      </c>
      <c r="AA606" s="374">
        <v>728</v>
      </c>
      <c r="AB606" s="374">
        <v>688</v>
      </c>
      <c r="AC606" s="374">
        <v>774</v>
      </c>
      <c r="AD606" s="374">
        <v>789</v>
      </c>
      <c r="AE606" s="373">
        <v>15</v>
      </c>
      <c r="AF606" s="373">
        <v>16</v>
      </c>
      <c r="AG606" s="373">
        <v>15</v>
      </c>
      <c r="AH606" s="373">
        <v>16</v>
      </c>
      <c r="AI606" s="374">
        <v>28</v>
      </c>
      <c r="AJ606" s="374">
        <v>27</v>
      </c>
      <c r="AK606" s="374">
        <v>28</v>
      </c>
      <c r="AL606" s="374">
        <v>29</v>
      </c>
      <c r="AM606" s="226">
        <v>624</v>
      </c>
      <c r="AN606" s="226">
        <v>954</v>
      </c>
      <c r="AO606" s="226">
        <v>919</v>
      </c>
      <c r="AP606" s="226">
        <v>1045</v>
      </c>
      <c r="AQ606" s="227">
        <v>1561</v>
      </c>
      <c r="AR606" s="227">
        <v>1695</v>
      </c>
      <c r="AS606" s="227">
        <v>1816</v>
      </c>
      <c r="AT606" s="227">
        <v>1893</v>
      </c>
      <c r="AU606" s="226">
        <v>174</v>
      </c>
      <c r="AV606" s="411">
        <v>322</v>
      </c>
      <c r="AW606" s="411">
        <v>355</v>
      </c>
      <c r="AX606" s="411">
        <v>383</v>
      </c>
      <c r="AY606" s="231">
        <v>528</v>
      </c>
      <c r="AZ606" s="231">
        <v>580</v>
      </c>
      <c r="BA606" s="231">
        <v>633</v>
      </c>
      <c r="BB606" s="231">
        <v>674</v>
      </c>
      <c r="BC606" s="226">
        <f t="shared" si="243"/>
        <v>449</v>
      </c>
      <c r="BD606" s="226">
        <f t="shared" si="243"/>
        <v>595</v>
      </c>
      <c r="BE606" s="226">
        <f t="shared" si="243"/>
        <v>511</v>
      </c>
      <c r="BF606" s="226">
        <f t="shared" si="243"/>
        <v>598</v>
      </c>
      <c r="BG606" s="218">
        <f t="shared" si="243"/>
        <v>991</v>
      </c>
      <c r="BH606" s="218">
        <f t="shared" si="240"/>
        <v>1054</v>
      </c>
      <c r="BI606" s="218">
        <f t="shared" si="240"/>
        <v>1111</v>
      </c>
      <c r="BJ606" s="218">
        <f t="shared" si="240"/>
        <v>1186</v>
      </c>
      <c r="BK606" s="226">
        <f t="shared" si="262"/>
        <v>1</v>
      </c>
      <c r="BL606" s="226">
        <f t="shared" si="262"/>
        <v>37</v>
      </c>
      <c r="BM606" s="226">
        <f t="shared" si="262"/>
        <v>53</v>
      </c>
      <c r="BN606" s="226">
        <f t="shared" si="260"/>
        <v>64</v>
      </c>
      <c r="BO606" s="227">
        <f t="shared" si="260"/>
        <v>42</v>
      </c>
      <c r="BP606" s="227">
        <f t="shared" si="260"/>
        <v>61</v>
      </c>
      <c r="BQ606" s="227">
        <f t="shared" si="260"/>
        <v>72</v>
      </c>
      <c r="BR606" s="227">
        <f t="shared" si="236"/>
        <v>33</v>
      </c>
      <c r="BS606" s="226">
        <v>1</v>
      </c>
      <c r="BT606" s="226">
        <v>37</v>
      </c>
      <c r="BU606" s="226">
        <v>53</v>
      </c>
      <c r="BV606" s="226">
        <v>64</v>
      </c>
      <c r="BW606" s="227">
        <v>42</v>
      </c>
      <c r="BX606" s="227">
        <v>61</v>
      </c>
      <c r="BY606" s="227">
        <v>72</v>
      </c>
      <c r="BZ606" s="227">
        <v>33</v>
      </c>
      <c r="CA606" s="226">
        <v>0</v>
      </c>
      <c r="CB606" s="226">
        <f>IFERROR(VLOOKUP($G606,[12]ITEM!$B$2:$AC$939,26,0),0)</f>
        <v>0</v>
      </c>
      <c r="CC606" s="226">
        <f>IFERROR(VLOOKUP($G606,[12]ITEM!$B$2:$AC$939,27,0),0)</f>
        <v>0</v>
      </c>
      <c r="CD606" s="226">
        <f>IFERROR(VLOOKUP($G606,[12]ITEM!$B$2:$AC$939,28,0),0)</f>
        <v>0</v>
      </c>
      <c r="CE606" s="227">
        <v>0</v>
      </c>
      <c r="CF606" s="227">
        <v>0</v>
      </c>
      <c r="CG606" s="227">
        <v>0</v>
      </c>
      <c r="CH606" s="227">
        <v>0</v>
      </c>
      <c r="CI606" s="375"/>
      <c r="CJ606" s="226">
        <f t="shared" si="257"/>
        <v>449</v>
      </c>
      <c r="CK606" s="226">
        <f t="shared" si="257"/>
        <v>710</v>
      </c>
      <c r="CL606" s="226">
        <f t="shared" si="257"/>
        <v>719</v>
      </c>
      <c r="CM606" s="226">
        <f t="shared" si="257"/>
        <v>777</v>
      </c>
      <c r="CN606" s="227">
        <f t="shared" si="257"/>
        <v>991</v>
      </c>
      <c r="CO606" s="227">
        <f t="shared" si="257"/>
        <v>1061.3827325996549</v>
      </c>
      <c r="CP606" s="227">
        <f t="shared" si="257"/>
        <v>1105.5945048330273</v>
      </c>
      <c r="CQ606" s="227">
        <f t="shared" si="251"/>
        <v>1157.6783382929461</v>
      </c>
      <c r="CR606" s="226">
        <v>231</v>
      </c>
      <c r="CS606" s="226">
        <v>353</v>
      </c>
      <c r="CT606" s="226">
        <v>340</v>
      </c>
      <c r="CU606" s="226">
        <v>387</v>
      </c>
      <c r="CV606" s="227">
        <f t="shared" si="244"/>
        <v>596</v>
      </c>
      <c r="CW606" s="227">
        <f>CV606*(1+('[13]GROWTH (YoY)'!AR606/100))</f>
        <v>647.38273259965501</v>
      </c>
      <c r="CX606" s="227">
        <f>CW606*(1+('[13]GROWTH (YoY)'!AS606/100))</f>
        <v>693.59450483302714</v>
      </c>
      <c r="CY606" s="227">
        <f>CX606*(1+('[13]GROWTH (YoY)'!AT606/100))</f>
        <v>722.67833829294625</v>
      </c>
      <c r="CZ606" s="226">
        <v>200</v>
      </c>
      <c r="DA606" s="226">
        <v>327</v>
      </c>
      <c r="DB606" s="226">
        <v>347</v>
      </c>
      <c r="DC606" s="226">
        <v>355</v>
      </c>
      <c r="DD606" s="227">
        <v>365</v>
      </c>
      <c r="DE606" s="227">
        <v>381</v>
      </c>
      <c r="DF606" s="227">
        <v>376</v>
      </c>
      <c r="DG606" s="227">
        <v>397</v>
      </c>
      <c r="DH606" s="226">
        <v>18</v>
      </c>
      <c r="DI606" s="226">
        <v>30</v>
      </c>
      <c r="DJ606" s="226">
        <v>32</v>
      </c>
      <c r="DK606" s="226">
        <v>35</v>
      </c>
      <c r="DL606" s="227">
        <v>30</v>
      </c>
      <c r="DM606" s="227">
        <v>33</v>
      </c>
      <c r="DN606" s="227">
        <v>36</v>
      </c>
      <c r="DO606" s="227">
        <v>38</v>
      </c>
      <c r="DP606" s="376">
        <f t="shared" si="239"/>
        <v>0</v>
      </c>
      <c r="DQ606" s="226">
        <f t="shared" si="239"/>
        <v>-115</v>
      </c>
      <c r="DR606" s="226">
        <f t="shared" si="239"/>
        <v>-208</v>
      </c>
      <c r="DS606" s="226">
        <f t="shared" si="258"/>
        <v>-179</v>
      </c>
      <c r="DT606" s="227">
        <f t="shared" si="258"/>
        <v>0</v>
      </c>
      <c r="DU606" s="227">
        <f t="shared" si="258"/>
        <v>-7.3827325996549007</v>
      </c>
      <c r="DV606" s="227">
        <f t="shared" si="258"/>
        <v>5.4054951669727416</v>
      </c>
      <c r="DW606" s="227">
        <f t="shared" si="258"/>
        <v>28.321661707053863</v>
      </c>
      <c r="DX606" s="377">
        <f t="shared" si="261"/>
        <v>0.4885245901639344</v>
      </c>
      <c r="DY606" s="377">
        <f t="shared" si="261"/>
        <v>0.45485714285714285</v>
      </c>
      <c r="DZ606" s="377">
        <f t="shared" si="261"/>
        <v>0.49671412924424974</v>
      </c>
      <c r="EA606" s="377">
        <f t="shared" si="261"/>
        <v>0.49419167473378511</v>
      </c>
      <c r="EB606" s="378">
        <f t="shared" si="261"/>
        <v>0.31804281345565749</v>
      </c>
      <c r="EC606" s="378">
        <f t="shared" si="261"/>
        <v>0.28871170793117917</v>
      </c>
      <c r="ED606" s="378">
        <f t="shared" si="261"/>
        <v>0.29884169884169887</v>
      </c>
      <c r="EE606" s="378">
        <f t="shared" si="259"/>
        <v>0.2941834451901566</v>
      </c>
      <c r="EG606" s="226">
        <v>0</v>
      </c>
      <c r="EH606" s="226">
        <v>0</v>
      </c>
      <c r="EI606" s="226">
        <v>0</v>
      </c>
      <c r="EJ606" s="226">
        <v>0</v>
      </c>
      <c r="EK606" s="226">
        <v>0</v>
      </c>
      <c r="EL606" s="226">
        <v>0</v>
      </c>
      <c r="EM606" s="226">
        <v>0</v>
      </c>
      <c r="EN606" s="379">
        <f t="shared" si="245"/>
        <v>0</v>
      </c>
      <c r="EO606" s="226">
        <f t="shared" si="246"/>
        <v>0</v>
      </c>
      <c r="EP606" s="379">
        <f t="shared" si="247"/>
        <v>0</v>
      </c>
      <c r="EQ606" s="226">
        <f t="shared" si="248"/>
        <v>0</v>
      </c>
      <c r="ER606" s="226">
        <f t="shared" si="249"/>
        <v>0</v>
      </c>
      <c r="ES606" s="292"/>
      <c r="ET606" s="227">
        <v>2303</v>
      </c>
      <c r="EU606" s="227">
        <v>738</v>
      </c>
      <c r="EV606" s="227">
        <v>1565</v>
      </c>
      <c r="EW606" s="227">
        <v>480</v>
      </c>
      <c r="EX606" s="227">
        <v>378</v>
      </c>
      <c r="EY606" s="227">
        <v>12778</v>
      </c>
      <c r="EZ606" s="227">
        <v>10553</v>
      </c>
      <c r="FA606" s="380">
        <f t="shared" si="252"/>
        <v>0.32045158488927483</v>
      </c>
      <c r="FB606" s="228">
        <f t="shared" si="253"/>
        <v>30.670926517571885</v>
      </c>
      <c r="FC606" s="380">
        <f t="shared" si="254"/>
        <v>0.1641337386018237</v>
      </c>
      <c r="FD606" s="227">
        <f t="shared" si="255"/>
        <v>29582.094224448272</v>
      </c>
      <c r="FE606" s="227">
        <f t="shared" si="256"/>
        <v>3790.3913579077039</v>
      </c>
      <c r="FF606" s="227">
        <v>1565</v>
      </c>
      <c r="FG606" s="228">
        <f t="shared" si="250"/>
        <v>33.801916932907346</v>
      </c>
      <c r="FH606" s="227">
        <v>529</v>
      </c>
      <c r="FI606" s="227">
        <v>1565</v>
      </c>
      <c r="FJ606" s="227">
        <v>0</v>
      </c>
      <c r="FK606" s="227">
        <f t="shared" si="241"/>
        <v>1036</v>
      </c>
      <c r="FL606" s="227">
        <v>59</v>
      </c>
      <c r="FM606" s="227">
        <f t="shared" si="242"/>
        <v>977</v>
      </c>
      <c r="FZ606" s="229"/>
      <c r="GA606" s="229"/>
      <c r="GB606" s="229"/>
      <c r="GC606" s="229"/>
      <c r="GD606" s="229"/>
    </row>
    <row r="607" spans="1:186" s="368" customFormat="1">
      <c r="A607" s="287" t="s">
        <v>1386</v>
      </c>
      <c r="B607" s="369" t="s">
        <v>1387</v>
      </c>
      <c r="C607" s="287" t="s">
        <v>1388</v>
      </c>
      <c r="D607" s="287" t="s">
        <v>3126</v>
      </c>
      <c r="E607" s="369" t="s">
        <v>1389</v>
      </c>
      <c r="F607" s="287">
        <v>604</v>
      </c>
      <c r="G607" s="392" t="s">
        <v>1491</v>
      </c>
      <c r="H607" s="392" t="s">
        <v>1492</v>
      </c>
      <c r="I607" s="393" t="s">
        <v>1435</v>
      </c>
      <c r="J607" s="392" t="s">
        <v>1436</v>
      </c>
      <c r="K607" s="393" t="s">
        <v>788</v>
      </c>
      <c r="L607" s="392" t="s">
        <v>1394</v>
      </c>
      <c r="M607" s="392" t="s">
        <v>3124</v>
      </c>
      <c r="N607" s="372">
        <v>1</v>
      </c>
      <c r="O607" s="373">
        <v>2578</v>
      </c>
      <c r="P607" s="373">
        <v>3699</v>
      </c>
      <c r="Q607" s="373">
        <v>3960</v>
      </c>
      <c r="R607" s="373">
        <v>4319</v>
      </c>
      <c r="S607" s="374">
        <v>2469</v>
      </c>
      <c r="T607" s="374">
        <v>2583</v>
      </c>
      <c r="U607" s="374">
        <v>2795</v>
      </c>
      <c r="V607" s="374">
        <v>2896</v>
      </c>
      <c r="W607" s="373">
        <v>1092</v>
      </c>
      <c r="X607" s="373">
        <v>1461</v>
      </c>
      <c r="Y607" s="373">
        <v>1691</v>
      </c>
      <c r="Z607" s="373">
        <v>1855</v>
      </c>
      <c r="AA607" s="374">
        <v>798</v>
      </c>
      <c r="AB607" s="374">
        <v>783</v>
      </c>
      <c r="AC607" s="374">
        <v>869</v>
      </c>
      <c r="AD607" s="374">
        <v>940</v>
      </c>
      <c r="AE607" s="373">
        <v>37</v>
      </c>
      <c r="AF607" s="373">
        <v>39</v>
      </c>
      <c r="AG607" s="373">
        <v>38</v>
      </c>
      <c r="AH607" s="373">
        <v>38</v>
      </c>
      <c r="AI607" s="374">
        <v>30</v>
      </c>
      <c r="AJ607" s="374">
        <v>29</v>
      </c>
      <c r="AK607" s="374">
        <v>29</v>
      </c>
      <c r="AL607" s="374">
        <v>30</v>
      </c>
      <c r="AM607" s="226">
        <v>1486</v>
      </c>
      <c r="AN607" s="226">
        <v>2238</v>
      </c>
      <c r="AO607" s="226">
        <v>2270</v>
      </c>
      <c r="AP607" s="226">
        <v>2464</v>
      </c>
      <c r="AQ607" s="227">
        <v>1671</v>
      </c>
      <c r="AR607" s="227">
        <v>1800</v>
      </c>
      <c r="AS607" s="227">
        <v>1926</v>
      </c>
      <c r="AT607" s="227">
        <v>1955</v>
      </c>
      <c r="AU607" s="226">
        <v>414</v>
      </c>
      <c r="AV607" s="411">
        <v>771</v>
      </c>
      <c r="AW607" s="411">
        <v>845</v>
      </c>
      <c r="AX607" s="411">
        <v>917</v>
      </c>
      <c r="AY607" s="231">
        <v>576</v>
      </c>
      <c r="AZ607" s="231">
        <v>632</v>
      </c>
      <c r="BA607" s="231">
        <v>689</v>
      </c>
      <c r="BB607" s="231">
        <v>732</v>
      </c>
      <c r="BC607" s="226">
        <f t="shared" si="243"/>
        <v>1072</v>
      </c>
      <c r="BD607" s="226">
        <f t="shared" si="243"/>
        <v>1418</v>
      </c>
      <c r="BE607" s="226">
        <f t="shared" si="243"/>
        <v>1325</v>
      </c>
      <c r="BF607" s="226">
        <f t="shared" si="243"/>
        <v>1445</v>
      </c>
      <c r="BG607" s="218">
        <f t="shared" si="243"/>
        <v>1038</v>
      </c>
      <c r="BH607" s="218">
        <f t="shared" si="240"/>
        <v>1053</v>
      </c>
      <c r="BI607" s="218">
        <f t="shared" si="240"/>
        <v>1123</v>
      </c>
      <c r="BJ607" s="218">
        <f t="shared" si="240"/>
        <v>1182</v>
      </c>
      <c r="BK607" s="226">
        <f t="shared" si="262"/>
        <v>0</v>
      </c>
      <c r="BL607" s="226">
        <f t="shared" si="262"/>
        <v>49</v>
      </c>
      <c r="BM607" s="226">
        <f t="shared" si="262"/>
        <v>100</v>
      </c>
      <c r="BN607" s="226">
        <f t="shared" si="260"/>
        <v>102</v>
      </c>
      <c r="BO607" s="227">
        <f t="shared" si="260"/>
        <v>57</v>
      </c>
      <c r="BP607" s="227">
        <f t="shared" si="260"/>
        <v>115</v>
      </c>
      <c r="BQ607" s="227">
        <f t="shared" si="260"/>
        <v>114</v>
      </c>
      <c r="BR607" s="227">
        <f t="shared" si="236"/>
        <v>41</v>
      </c>
      <c r="BS607" s="226">
        <v>0</v>
      </c>
      <c r="BT607" s="226">
        <v>49</v>
      </c>
      <c r="BU607" s="226">
        <v>100</v>
      </c>
      <c r="BV607" s="226">
        <v>102</v>
      </c>
      <c r="BW607" s="227">
        <v>57</v>
      </c>
      <c r="BX607" s="227">
        <v>115</v>
      </c>
      <c r="BY607" s="227">
        <v>114</v>
      </c>
      <c r="BZ607" s="227">
        <v>41</v>
      </c>
      <c r="CA607" s="226">
        <v>0</v>
      </c>
      <c r="CB607" s="226">
        <f>IFERROR(VLOOKUP($G607,[12]ITEM!$B$2:$AC$939,26,0),0)</f>
        <v>0</v>
      </c>
      <c r="CC607" s="226">
        <f>IFERROR(VLOOKUP($G607,[12]ITEM!$B$2:$AC$939,27,0),0)</f>
        <v>0</v>
      </c>
      <c r="CD607" s="226">
        <f>IFERROR(VLOOKUP($G607,[12]ITEM!$B$2:$AC$939,28,0),0)</f>
        <v>0</v>
      </c>
      <c r="CE607" s="227">
        <v>0</v>
      </c>
      <c r="CF607" s="227">
        <v>0</v>
      </c>
      <c r="CG607" s="227">
        <v>0</v>
      </c>
      <c r="CH607" s="227">
        <v>0</v>
      </c>
      <c r="CI607" s="375"/>
      <c r="CJ607" s="226">
        <f t="shared" si="257"/>
        <v>1074</v>
      </c>
      <c r="CK607" s="226">
        <f t="shared" si="257"/>
        <v>1667</v>
      </c>
      <c r="CL607" s="226">
        <f t="shared" si="257"/>
        <v>1724</v>
      </c>
      <c r="CM607" s="226">
        <f t="shared" si="257"/>
        <v>1838</v>
      </c>
      <c r="CN607" s="227">
        <f t="shared" si="257"/>
        <v>1038</v>
      </c>
      <c r="CO607" s="227">
        <f t="shared" si="257"/>
        <v>1118.3946773802884</v>
      </c>
      <c r="CP607" s="227">
        <f t="shared" si="257"/>
        <v>1188.3900502988636</v>
      </c>
      <c r="CQ607" s="227">
        <f t="shared" si="251"/>
        <v>1219.2768952587576</v>
      </c>
      <c r="CR607" s="226">
        <v>731</v>
      </c>
      <c r="CS607" s="226">
        <v>1100</v>
      </c>
      <c r="CT607" s="226">
        <v>1116</v>
      </c>
      <c r="CU607" s="226">
        <v>1211</v>
      </c>
      <c r="CV607" s="227">
        <f t="shared" si="244"/>
        <v>783</v>
      </c>
      <c r="CW607" s="227">
        <f>CV607*(1+('[13]GROWTH (YoY)'!AR607/100))</f>
        <v>843.39467738028839</v>
      </c>
      <c r="CX607" s="227">
        <f>CW607*(1+('[13]GROWTH (YoY)'!AS607/100))</f>
        <v>902.39005029886357</v>
      </c>
      <c r="CY607" s="227">
        <f>CX607*(1+('[13]GROWTH (YoY)'!AT607/100))</f>
        <v>916.27689525875746</v>
      </c>
      <c r="CZ607" s="226">
        <v>263</v>
      </c>
      <c r="DA607" s="226">
        <v>429</v>
      </c>
      <c r="DB607" s="226">
        <v>457</v>
      </c>
      <c r="DC607" s="226">
        <v>466</v>
      </c>
      <c r="DD607" s="227">
        <v>117</v>
      </c>
      <c r="DE607" s="227">
        <v>122</v>
      </c>
      <c r="DF607" s="227">
        <v>121</v>
      </c>
      <c r="DG607" s="227">
        <v>128</v>
      </c>
      <c r="DH607" s="226">
        <v>80</v>
      </c>
      <c r="DI607" s="226">
        <v>138</v>
      </c>
      <c r="DJ607" s="226">
        <v>151</v>
      </c>
      <c r="DK607" s="226">
        <v>161</v>
      </c>
      <c r="DL607" s="227">
        <v>138</v>
      </c>
      <c r="DM607" s="227">
        <v>153</v>
      </c>
      <c r="DN607" s="227">
        <v>165</v>
      </c>
      <c r="DO607" s="227">
        <v>175</v>
      </c>
      <c r="DP607" s="376">
        <f t="shared" si="239"/>
        <v>-2</v>
      </c>
      <c r="DQ607" s="226">
        <f t="shared" si="239"/>
        <v>-249</v>
      </c>
      <c r="DR607" s="226">
        <f t="shared" si="239"/>
        <v>-399</v>
      </c>
      <c r="DS607" s="226">
        <f t="shared" si="258"/>
        <v>-393</v>
      </c>
      <c r="DT607" s="227">
        <f t="shared" si="258"/>
        <v>0</v>
      </c>
      <c r="DU607" s="227">
        <f t="shared" si="258"/>
        <v>-65.394677380288385</v>
      </c>
      <c r="DV607" s="227">
        <f t="shared" si="258"/>
        <v>-65.390050298863571</v>
      </c>
      <c r="DW607" s="227">
        <f t="shared" si="258"/>
        <v>-37.276895258757577</v>
      </c>
      <c r="DX607" s="377">
        <f t="shared" si="261"/>
        <v>0.42358417377812257</v>
      </c>
      <c r="DY607" s="377">
        <f t="shared" si="261"/>
        <v>0.39497161394971614</v>
      </c>
      <c r="DZ607" s="377">
        <f t="shared" si="261"/>
        <v>0.42702020202020202</v>
      </c>
      <c r="EA607" s="377">
        <f t="shared" si="261"/>
        <v>0.42949756888168555</v>
      </c>
      <c r="EB607" s="378">
        <f t="shared" si="261"/>
        <v>0.32320777642770354</v>
      </c>
      <c r="EC607" s="378">
        <f t="shared" si="261"/>
        <v>0.30313588850174217</v>
      </c>
      <c r="ED607" s="378">
        <f t="shared" si="261"/>
        <v>0.31091234347048302</v>
      </c>
      <c r="EE607" s="378">
        <f t="shared" si="259"/>
        <v>0.324585635359116</v>
      </c>
      <c r="EG607" s="226">
        <v>0</v>
      </c>
      <c r="EH607" s="226">
        <v>0</v>
      </c>
      <c r="EI607" s="226">
        <v>0</v>
      </c>
      <c r="EJ607" s="226">
        <v>0</v>
      </c>
      <c r="EK607" s="226">
        <v>0</v>
      </c>
      <c r="EL607" s="226">
        <v>0</v>
      </c>
      <c r="EM607" s="226">
        <v>0</v>
      </c>
      <c r="EN607" s="379">
        <f t="shared" si="245"/>
        <v>0</v>
      </c>
      <c r="EO607" s="226">
        <f t="shared" si="246"/>
        <v>0</v>
      </c>
      <c r="EP607" s="379">
        <f t="shared" si="247"/>
        <v>0</v>
      </c>
      <c r="EQ607" s="226">
        <f t="shared" si="248"/>
        <v>0</v>
      </c>
      <c r="ER607" s="226">
        <f t="shared" si="249"/>
        <v>0</v>
      </c>
      <c r="ES607" s="292"/>
      <c r="ET607" s="227">
        <v>2485</v>
      </c>
      <c r="EU607" s="227">
        <v>810</v>
      </c>
      <c r="EV607" s="227">
        <v>1675</v>
      </c>
      <c r="EW607" s="227">
        <v>512</v>
      </c>
      <c r="EX607" s="227">
        <v>887</v>
      </c>
      <c r="EY607" s="227">
        <v>10510</v>
      </c>
      <c r="EZ607" s="227">
        <v>9921</v>
      </c>
      <c r="FA607" s="380">
        <f t="shared" si="252"/>
        <v>0.32595573440643866</v>
      </c>
      <c r="FB607" s="228">
        <f t="shared" si="253"/>
        <v>30.567164179104477</v>
      </c>
      <c r="FC607" s="380">
        <f t="shared" si="254"/>
        <v>0.35694164989939636</v>
      </c>
      <c r="FD607" s="227">
        <f t="shared" si="255"/>
        <v>84395.813510941967</v>
      </c>
      <c r="FE607" s="227">
        <f t="shared" si="256"/>
        <v>4300.641736384101</v>
      </c>
      <c r="FF607" s="227">
        <v>1675</v>
      </c>
      <c r="FG607" s="228">
        <f t="shared" si="250"/>
        <v>34.447761194029852</v>
      </c>
      <c r="FH607" s="227">
        <v>577</v>
      </c>
      <c r="FI607" s="227">
        <v>1675</v>
      </c>
      <c r="FJ607" s="227">
        <v>0</v>
      </c>
      <c r="FK607" s="227">
        <f t="shared" si="241"/>
        <v>1098</v>
      </c>
      <c r="FL607" s="227">
        <v>64</v>
      </c>
      <c r="FM607" s="227">
        <f t="shared" si="242"/>
        <v>1034</v>
      </c>
      <c r="FZ607" s="229"/>
      <c r="GA607" s="229"/>
      <c r="GB607" s="229"/>
      <c r="GC607" s="229"/>
      <c r="GD607" s="229"/>
    </row>
    <row r="608" spans="1:186" s="368" customFormat="1">
      <c r="A608" s="287" t="s">
        <v>1386</v>
      </c>
      <c r="B608" s="369" t="s">
        <v>1387</v>
      </c>
      <c r="C608" s="287" t="s">
        <v>1388</v>
      </c>
      <c r="D608" s="287" t="s">
        <v>3126</v>
      </c>
      <c r="E608" s="369" t="s">
        <v>1389</v>
      </c>
      <c r="F608" s="287">
        <v>605</v>
      </c>
      <c r="G608" s="392" t="s">
        <v>1493</v>
      </c>
      <c r="H608" s="392" t="s">
        <v>1494</v>
      </c>
      <c r="I608" s="393" t="s">
        <v>1435</v>
      </c>
      <c r="J608" s="392" t="s">
        <v>1436</v>
      </c>
      <c r="K608" s="393" t="s">
        <v>788</v>
      </c>
      <c r="L608" s="392" t="s">
        <v>1394</v>
      </c>
      <c r="M608" s="392" t="s">
        <v>3124</v>
      </c>
      <c r="N608" s="372">
        <v>1</v>
      </c>
      <c r="O608" s="373">
        <v>382</v>
      </c>
      <c r="P608" s="373">
        <v>549</v>
      </c>
      <c r="Q608" s="373">
        <v>573</v>
      </c>
      <c r="R608" s="373">
        <v>650</v>
      </c>
      <c r="S608" s="374">
        <v>601</v>
      </c>
      <c r="T608" s="374">
        <v>656</v>
      </c>
      <c r="U608" s="374">
        <v>681</v>
      </c>
      <c r="V608" s="374">
        <v>707</v>
      </c>
      <c r="W608" s="373">
        <v>143</v>
      </c>
      <c r="X608" s="373">
        <v>193</v>
      </c>
      <c r="Y608" s="373">
        <v>223</v>
      </c>
      <c r="Z608" s="373">
        <v>254</v>
      </c>
      <c r="AA608" s="374">
        <v>191</v>
      </c>
      <c r="AB608" s="374">
        <v>206</v>
      </c>
      <c r="AC608" s="374">
        <v>201</v>
      </c>
      <c r="AD608" s="374">
        <v>207</v>
      </c>
      <c r="AE608" s="373">
        <v>6</v>
      </c>
      <c r="AF608" s="373">
        <v>6</v>
      </c>
      <c r="AG608" s="373">
        <v>6</v>
      </c>
      <c r="AH608" s="373">
        <v>6</v>
      </c>
      <c r="AI608" s="374">
        <v>7</v>
      </c>
      <c r="AJ608" s="374">
        <v>7</v>
      </c>
      <c r="AK608" s="374">
        <v>7</v>
      </c>
      <c r="AL608" s="374">
        <v>8</v>
      </c>
      <c r="AM608" s="226">
        <v>240</v>
      </c>
      <c r="AN608" s="226">
        <v>356</v>
      </c>
      <c r="AO608" s="226">
        <v>350</v>
      </c>
      <c r="AP608" s="226">
        <v>396</v>
      </c>
      <c r="AQ608" s="227">
        <v>411</v>
      </c>
      <c r="AR608" s="227">
        <v>450</v>
      </c>
      <c r="AS608" s="227">
        <v>481</v>
      </c>
      <c r="AT608" s="227">
        <v>500</v>
      </c>
      <c r="AU608" s="226">
        <v>49</v>
      </c>
      <c r="AV608" s="411">
        <v>91</v>
      </c>
      <c r="AW608" s="411">
        <v>100</v>
      </c>
      <c r="AX608" s="411">
        <v>108</v>
      </c>
      <c r="AY608" s="231">
        <v>105</v>
      </c>
      <c r="AZ608" s="231">
        <v>119</v>
      </c>
      <c r="BA608" s="231">
        <v>130</v>
      </c>
      <c r="BB608" s="231">
        <v>138</v>
      </c>
      <c r="BC608" s="226">
        <f t="shared" si="243"/>
        <v>191</v>
      </c>
      <c r="BD608" s="226">
        <f t="shared" si="243"/>
        <v>258</v>
      </c>
      <c r="BE608" s="226">
        <f t="shared" si="243"/>
        <v>235</v>
      </c>
      <c r="BF608" s="226">
        <f t="shared" si="243"/>
        <v>273</v>
      </c>
      <c r="BG608" s="218">
        <f t="shared" si="243"/>
        <v>297</v>
      </c>
      <c r="BH608" s="218">
        <f t="shared" si="240"/>
        <v>314</v>
      </c>
      <c r="BI608" s="218">
        <f t="shared" si="240"/>
        <v>335</v>
      </c>
      <c r="BJ608" s="218">
        <f t="shared" si="240"/>
        <v>354</v>
      </c>
      <c r="BK608" s="226">
        <f t="shared" si="262"/>
        <v>0</v>
      </c>
      <c r="BL608" s="226">
        <f t="shared" si="262"/>
        <v>7</v>
      </c>
      <c r="BM608" s="226">
        <f t="shared" si="262"/>
        <v>15</v>
      </c>
      <c r="BN608" s="226">
        <f t="shared" si="260"/>
        <v>15</v>
      </c>
      <c r="BO608" s="227">
        <f t="shared" si="260"/>
        <v>9</v>
      </c>
      <c r="BP608" s="227">
        <f t="shared" si="260"/>
        <v>17</v>
      </c>
      <c r="BQ608" s="227">
        <f t="shared" si="260"/>
        <v>16</v>
      </c>
      <c r="BR608" s="227">
        <f t="shared" si="236"/>
        <v>8</v>
      </c>
      <c r="BS608" s="226">
        <v>0</v>
      </c>
      <c r="BT608" s="226">
        <v>7</v>
      </c>
      <c r="BU608" s="226">
        <v>15</v>
      </c>
      <c r="BV608" s="226">
        <v>15</v>
      </c>
      <c r="BW608" s="227">
        <v>9</v>
      </c>
      <c r="BX608" s="227">
        <v>17</v>
      </c>
      <c r="BY608" s="227">
        <v>16</v>
      </c>
      <c r="BZ608" s="227">
        <v>8</v>
      </c>
      <c r="CA608" s="226">
        <v>0</v>
      </c>
      <c r="CB608" s="226">
        <f>IFERROR(VLOOKUP($G608,[12]ITEM!$B$2:$AC$939,26,0),0)</f>
        <v>0</v>
      </c>
      <c r="CC608" s="226">
        <f>IFERROR(VLOOKUP($G608,[12]ITEM!$B$2:$AC$939,27,0),0)</f>
        <v>0</v>
      </c>
      <c r="CD608" s="226">
        <f>IFERROR(VLOOKUP($G608,[12]ITEM!$B$2:$AC$939,28,0),0)</f>
        <v>0</v>
      </c>
      <c r="CE608" s="227">
        <v>0</v>
      </c>
      <c r="CF608" s="227">
        <v>0</v>
      </c>
      <c r="CG608" s="227">
        <v>0</v>
      </c>
      <c r="CH608" s="227">
        <v>0</v>
      </c>
      <c r="CI608" s="375"/>
      <c r="CJ608" s="226">
        <f t="shared" si="257"/>
        <v>190</v>
      </c>
      <c r="CK608" s="226">
        <f t="shared" si="257"/>
        <v>291</v>
      </c>
      <c r="CL608" s="226">
        <f t="shared" si="257"/>
        <v>292</v>
      </c>
      <c r="CM608" s="226">
        <f t="shared" si="257"/>
        <v>323</v>
      </c>
      <c r="CN608" s="227">
        <f t="shared" si="257"/>
        <v>297</v>
      </c>
      <c r="CO608" s="227">
        <f t="shared" si="257"/>
        <v>322.64016371305138</v>
      </c>
      <c r="CP608" s="227">
        <f t="shared" si="257"/>
        <v>340.4360776704857</v>
      </c>
      <c r="CQ608" s="227">
        <f t="shared" si="251"/>
        <v>354.6512816991999</v>
      </c>
      <c r="CR608" s="226">
        <v>154</v>
      </c>
      <c r="CS608" s="226">
        <v>229</v>
      </c>
      <c r="CT608" s="226">
        <v>225</v>
      </c>
      <c r="CU608" s="226">
        <v>254</v>
      </c>
      <c r="CV608" s="227">
        <f t="shared" si="244"/>
        <v>225</v>
      </c>
      <c r="CW608" s="227">
        <f>CV608*(1+('[13]GROWTH (YoY)'!AR608/100))</f>
        <v>246.64016371305141</v>
      </c>
      <c r="CX608" s="227">
        <f>CW608*(1+('[13]GROWTH (YoY)'!AS608/100))</f>
        <v>263.4360776704857</v>
      </c>
      <c r="CY608" s="227">
        <f>CX608*(1+('[13]GROWTH (YoY)'!AT608/100))</f>
        <v>273.6512816991999</v>
      </c>
      <c r="CZ608" s="226">
        <v>27</v>
      </c>
      <c r="DA608" s="226">
        <v>45</v>
      </c>
      <c r="DB608" s="226">
        <v>48</v>
      </c>
      <c r="DC608" s="226">
        <v>49</v>
      </c>
      <c r="DD608" s="227">
        <v>55</v>
      </c>
      <c r="DE608" s="227">
        <v>57</v>
      </c>
      <c r="DF608" s="227">
        <v>56</v>
      </c>
      <c r="DG608" s="227">
        <v>59</v>
      </c>
      <c r="DH608" s="226">
        <v>9</v>
      </c>
      <c r="DI608" s="226">
        <v>17</v>
      </c>
      <c r="DJ608" s="226">
        <v>19</v>
      </c>
      <c r="DK608" s="226">
        <v>20</v>
      </c>
      <c r="DL608" s="227">
        <v>17</v>
      </c>
      <c r="DM608" s="227">
        <v>19</v>
      </c>
      <c r="DN608" s="227">
        <v>21</v>
      </c>
      <c r="DO608" s="227">
        <v>22</v>
      </c>
      <c r="DP608" s="376">
        <f t="shared" si="239"/>
        <v>1</v>
      </c>
      <c r="DQ608" s="226">
        <f t="shared" si="239"/>
        <v>-33</v>
      </c>
      <c r="DR608" s="226">
        <f t="shared" si="239"/>
        <v>-57</v>
      </c>
      <c r="DS608" s="226">
        <f t="shared" si="258"/>
        <v>-50</v>
      </c>
      <c r="DT608" s="227">
        <f t="shared" si="258"/>
        <v>0</v>
      </c>
      <c r="DU608" s="227">
        <f t="shared" si="258"/>
        <v>-8.6401637130513791</v>
      </c>
      <c r="DV608" s="227">
        <f t="shared" si="258"/>
        <v>-5.4360776704857017</v>
      </c>
      <c r="DW608" s="227">
        <f t="shared" si="258"/>
        <v>-0.65128169919989887</v>
      </c>
      <c r="DX608" s="377">
        <f t="shared" si="261"/>
        <v>0.37434554973821987</v>
      </c>
      <c r="DY608" s="377">
        <f t="shared" si="261"/>
        <v>0.35154826958105645</v>
      </c>
      <c r="DZ608" s="377">
        <f t="shared" si="261"/>
        <v>0.38917975567190227</v>
      </c>
      <c r="EA608" s="377">
        <f t="shared" si="261"/>
        <v>0.39076923076923076</v>
      </c>
      <c r="EB608" s="378">
        <f t="shared" si="261"/>
        <v>0.31780366056572379</v>
      </c>
      <c r="EC608" s="378">
        <f t="shared" si="261"/>
        <v>0.31402439024390244</v>
      </c>
      <c r="ED608" s="378">
        <f t="shared" si="261"/>
        <v>0.29515418502202645</v>
      </c>
      <c r="EE608" s="378">
        <f t="shared" si="259"/>
        <v>0.29278642149929279</v>
      </c>
      <c r="EG608" s="226">
        <v>0</v>
      </c>
      <c r="EH608" s="226">
        <v>0</v>
      </c>
      <c r="EI608" s="226">
        <v>0</v>
      </c>
      <c r="EJ608" s="226">
        <v>0</v>
      </c>
      <c r="EK608" s="226">
        <v>0</v>
      </c>
      <c r="EL608" s="226">
        <v>0</v>
      </c>
      <c r="EM608" s="226">
        <v>0</v>
      </c>
      <c r="EN608" s="379">
        <f t="shared" si="245"/>
        <v>0</v>
      </c>
      <c r="EO608" s="226">
        <f t="shared" si="246"/>
        <v>0</v>
      </c>
      <c r="EP608" s="379">
        <f t="shared" si="247"/>
        <v>0</v>
      </c>
      <c r="EQ608" s="226">
        <f t="shared" si="248"/>
        <v>0</v>
      </c>
      <c r="ER608" s="226">
        <f t="shared" si="249"/>
        <v>0</v>
      </c>
      <c r="ES608" s="292"/>
      <c r="ET608" s="227">
        <v>605</v>
      </c>
      <c r="EU608" s="227">
        <v>193</v>
      </c>
      <c r="EV608" s="227">
        <v>412</v>
      </c>
      <c r="EW608" s="227">
        <v>159</v>
      </c>
      <c r="EX608" s="227">
        <v>226</v>
      </c>
      <c r="EY608" s="227">
        <v>4651</v>
      </c>
      <c r="EZ608" s="227">
        <v>4422</v>
      </c>
      <c r="FA608" s="380">
        <f t="shared" si="252"/>
        <v>0.31900826446280994</v>
      </c>
      <c r="FB608" s="228">
        <f t="shared" si="253"/>
        <v>38.592233009708735</v>
      </c>
      <c r="FC608" s="380">
        <f t="shared" si="254"/>
        <v>0.37355371900826445</v>
      </c>
      <c r="FD608" s="227">
        <f t="shared" si="255"/>
        <v>48591.700709524834</v>
      </c>
      <c r="FE608" s="227">
        <f t="shared" si="256"/>
        <v>2996.3817277250114</v>
      </c>
      <c r="FF608" s="227">
        <v>412</v>
      </c>
      <c r="FG608" s="228">
        <f t="shared" si="250"/>
        <v>25.485436893203882</v>
      </c>
      <c r="FH608" s="227">
        <v>105</v>
      </c>
      <c r="FI608" s="227">
        <v>412</v>
      </c>
      <c r="FJ608" s="227">
        <v>0</v>
      </c>
      <c r="FK608" s="227">
        <f t="shared" si="241"/>
        <v>307</v>
      </c>
      <c r="FL608" s="227">
        <v>15</v>
      </c>
      <c r="FM608" s="227">
        <f t="shared" si="242"/>
        <v>292</v>
      </c>
      <c r="FZ608" s="229"/>
      <c r="GA608" s="229"/>
      <c r="GB608" s="229"/>
      <c r="GC608" s="229"/>
      <c r="GD608" s="229"/>
    </row>
    <row r="609" spans="1:186" s="368" customFormat="1">
      <c r="A609" s="287" t="s">
        <v>1386</v>
      </c>
      <c r="B609" s="369" t="s">
        <v>1387</v>
      </c>
      <c r="C609" s="287" t="s">
        <v>1388</v>
      </c>
      <c r="D609" s="287" t="s">
        <v>3126</v>
      </c>
      <c r="E609" s="369" t="s">
        <v>1389</v>
      </c>
      <c r="F609" s="287">
        <v>606</v>
      </c>
      <c r="G609" s="392" t="s">
        <v>1495</v>
      </c>
      <c r="H609" s="392" t="s">
        <v>1496</v>
      </c>
      <c r="I609" s="393" t="s">
        <v>1435</v>
      </c>
      <c r="J609" s="392" t="s">
        <v>1436</v>
      </c>
      <c r="K609" s="393" t="s">
        <v>788</v>
      </c>
      <c r="L609" s="392" t="s">
        <v>1394</v>
      </c>
      <c r="M609" s="392" t="s">
        <v>3124</v>
      </c>
      <c r="N609" s="372">
        <v>1</v>
      </c>
      <c r="O609" s="373">
        <v>4</v>
      </c>
      <c r="P609" s="373">
        <v>5</v>
      </c>
      <c r="Q609" s="373">
        <v>5</v>
      </c>
      <c r="R609" s="373">
        <v>6</v>
      </c>
      <c r="S609" s="374">
        <v>22</v>
      </c>
      <c r="T609" s="374">
        <v>24</v>
      </c>
      <c r="U609" s="374">
        <v>25</v>
      </c>
      <c r="V609" s="374">
        <v>26</v>
      </c>
      <c r="W609" s="373">
        <v>1</v>
      </c>
      <c r="X609" s="373">
        <v>2</v>
      </c>
      <c r="Y609" s="373">
        <v>2</v>
      </c>
      <c r="Z609" s="373">
        <v>2</v>
      </c>
      <c r="AA609" s="374">
        <v>6</v>
      </c>
      <c r="AB609" s="374">
        <v>7</v>
      </c>
      <c r="AC609" s="374">
        <v>7</v>
      </c>
      <c r="AD609" s="374">
        <v>7</v>
      </c>
      <c r="AE609" s="373">
        <v>0</v>
      </c>
      <c r="AF609" s="373">
        <v>0</v>
      </c>
      <c r="AG609" s="373">
        <v>0</v>
      </c>
      <c r="AH609" s="373">
        <v>0</v>
      </c>
      <c r="AI609" s="374">
        <v>0</v>
      </c>
      <c r="AJ609" s="374">
        <v>0</v>
      </c>
      <c r="AK609" s="374">
        <v>0</v>
      </c>
      <c r="AL609" s="374">
        <v>0</v>
      </c>
      <c r="AM609" s="226">
        <v>2</v>
      </c>
      <c r="AN609" s="226">
        <v>3</v>
      </c>
      <c r="AO609" s="226">
        <v>4</v>
      </c>
      <c r="AP609" s="226">
        <v>4</v>
      </c>
      <c r="AQ609" s="227">
        <v>16</v>
      </c>
      <c r="AR609" s="227">
        <v>17</v>
      </c>
      <c r="AS609" s="227">
        <v>18</v>
      </c>
      <c r="AT609" s="227">
        <v>19</v>
      </c>
      <c r="AU609" s="226">
        <v>1</v>
      </c>
      <c r="AV609" s="411">
        <v>2</v>
      </c>
      <c r="AW609" s="411">
        <v>2</v>
      </c>
      <c r="AX609" s="411">
        <v>2</v>
      </c>
      <c r="AY609" s="231">
        <v>9</v>
      </c>
      <c r="AZ609" s="231">
        <v>9</v>
      </c>
      <c r="BA609" s="231">
        <v>10</v>
      </c>
      <c r="BB609" s="231">
        <v>11</v>
      </c>
      <c r="BC609" s="226">
        <f t="shared" si="243"/>
        <v>1</v>
      </c>
      <c r="BD609" s="226">
        <f t="shared" si="243"/>
        <v>1</v>
      </c>
      <c r="BE609" s="226">
        <f t="shared" si="243"/>
        <v>2</v>
      </c>
      <c r="BF609" s="226">
        <f t="shared" si="243"/>
        <v>2</v>
      </c>
      <c r="BG609" s="218">
        <f t="shared" si="243"/>
        <v>7</v>
      </c>
      <c r="BH609" s="218">
        <f t="shared" si="240"/>
        <v>8</v>
      </c>
      <c r="BI609" s="218">
        <f t="shared" si="240"/>
        <v>8</v>
      </c>
      <c r="BJ609" s="218">
        <f t="shared" si="240"/>
        <v>8</v>
      </c>
      <c r="BK609" s="226">
        <f t="shared" si="262"/>
        <v>0</v>
      </c>
      <c r="BL609" s="226">
        <f t="shared" si="262"/>
        <v>0</v>
      </c>
      <c r="BM609" s="226">
        <f t="shared" si="262"/>
        <v>0</v>
      </c>
      <c r="BN609" s="226">
        <f t="shared" si="260"/>
        <v>0</v>
      </c>
      <c r="BO609" s="227">
        <f t="shared" si="260"/>
        <v>0</v>
      </c>
      <c r="BP609" s="227">
        <f t="shared" si="260"/>
        <v>0</v>
      </c>
      <c r="BQ609" s="227">
        <f t="shared" si="260"/>
        <v>0</v>
      </c>
      <c r="BR609" s="227">
        <f t="shared" si="236"/>
        <v>0</v>
      </c>
      <c r="BS609" s="226">
        <v>0</v>
      </c>
      <c r="BT609" s="226">
        <v>0</v>
      </c>
      <c r="BU609" s="226">
        <v>0</v>
      </c>
      <c r="BV609" s="226">
        <v>0</v>
      </c>
      <c r="BW609" s="227">
        <v>0</v>
      </c>
      <c r="BX609" s="227">
        <v>0</v>
      </c>
      <c r="BY609" s="227">
        <v>0</v>
      </c>
      <c r="BZ609" s="227">
        <v>0</v>
      </c>
      <c r="CA609" s="226">
        <v>0</v>
      </c>
      <c r="CB609" s="226">
        <f>IFERROR(VLOOKUP($G609,[12]ITEM!$B$2:$AC$939,26,0),0)</f>
        <v>0</v>
      </c>
      <c r="CC609" s="226">
        <f>IFERROR(VLOOKUP($G609,[12]ITEM!$B$2:$AC$939,27,0),0)</f>
        <v>0</v>
      </c>
      <c r="CD609" s="226">
        <f>IFERROR(VLOOKUP($G609,[12]ITEM!$B$2:$AC$939,28,0),0)</f>
        <v>0</v>
      </c>
      <c r="CE609" s="227">
        <v>0</v>
      </c>
      <c r="CF609" s="227">
        <v>0</v>
      </c>
      <c r="CG609" s="227">
        <v>0</v>
      </c>
      <c r="CH609" s="227">
        <v>0</v>
      </c>
      <c r="CI609" s="375"/>
      <c r="CJ609" s="226">
        <f t="shared" si="257"/>
        <v>1</v>
      </c>
      <c r="CK609" s="226">
        <f t="shared" si="257"/>
        <v>2</v>
      </c>
      <c r="CL609" s="226">
        <f t="shared" si="257"/>
        <v>2</v>
      </c>
      <c r="CM609" s="226">
        <f t="shared" si="257"/>
        <v>2</v>
      </c>
      <c r="CN609" s="227">
        <f t="shared" si="257"/>
        <v>7</v>
      </c>
      <c r="CO609" s="227">
        <f t="shared" si="257"/>
        <v>7.4940121856783648</v>
      </c>
      <c r="CP609" s="227">
        <f t="shared" si="257"/>
        <v>7.7348483937459731</v>
      </c>
      <c r="CQ609" s="227">
        <f t="shared" si="251"/>
        <v>7.9684675669278793</v>
      </c>
      <c r="CR609" s="226">
        <v>1</v>
      </c>
      <c r="CS609" s="226">
        <v>2</v>
      </c>
      <c r="CT609" s="226">
        <v>2</v>
      </c>
      <c r="CU609" s="226">
        <v>2</v>
      </c>
      <c r="CV609" s="227">
        <f t="shared" si="244"/>
        <v>5</v>
      </c>
      <c r="CW609" s="227">
        <f>CV609*(1+('[13]GROWTH (YoY)'!AR609/100))</f>
        <v>5.4940121856783648</v>
      </c>
      <c r="CX609" s="227">
        <f>CW609*(1+('[13]GROWTH (YoY)'!AS609/100))</f>
        <v>5.7348483937459731</v>
      </c>
      <c r="CY609" s="227">
        <f>CX609*(1+('[13]GROWTH (YoY)'!AT609/100))</f>
        <v>5.9684675669278793</v>
      </c>
      <c r="CZ609" s="226">
        <v>0</v>
      </c>
      <c r="DA609" s="226">
        <v>0</v>
      </c>
      <c r="DB609" s="226">
        <v>0</v>
      </c>
      <c r="DC609" s="226">
        <v>0</v>
      </c>
      <c r="DD609" s="227">
        <v>2</v>
      </c>
      <c r="DE609" s="227">
        <v>2</v>
      </c>
      <c r="DF609" s="227">
        <v>2</v>
      </c>
      <c r="DG609" s="227">
        <v>2</v>
      </c>
      <c r="DH609" s="226">
        <v>0</v>
      </c>
      <c r="DI609" s="226">
        <v>0</v>
      </c>
      <c r="DJ609" s="226">
        <v>0</v>
      </c>
      <c r="DK609" s="226">
        <v>0</v>
      </c>
      <c r="DL609" s="227">
        <v>0</v>
      </c>
      <c r="DM609" s="227">
        <v>0</v>
      </c>
      <c r="DN609" s="227">
        <v>0</v>
      </c>
      <c r="DO609" s="227">
        <v>0</v>
      </c>
      <c r="DP609" s="376">
        <f t="shared" si="239"/>
        <v>0</v>
      </c>
      <c r="DQ609" s="226">
        <f t="shared" si="239"/>
        <v>-1</v>
      </c>
      <c r="DR609" s="226">
        <f t="shared" si="239"/>
        <v>0</v>
      </c>
      <c r="DS609" s="226">
        <f t="shared" si="258"/>
        <v>0</v>
      </c>
      <c r="DT609" s="227">
        <f t="shared" si="258"/>
        <v>0</v>
      </c>
      <c r="DU609" s="227">
        <f t="shared" si="258"/>
        <v>0.5059878143216352</v>
      </c>
      <c r="DV609" s="227">
        <f t="shared" si="258"/>
        <v>0.26515160625402689</v>
      </c>
      <c r="DW609" s="227">
        <f t="shared" si="258"/>
        <v>3.1532433072120725E-2</v>
      </c>
      <c r="DX609" s="377">
        <f t="shared" si="261"/>
        <v>0.25</v>
      </c>
      <c r="DY609" s="377">
        <f t="shared" si="261"/>
        <v>0.4</v>
      </c>
      <c r="DZ609" s="377">
        <f t="shared" si="261"/>
        <v>0.4</v>
      </c>
      <c r="EA609" s="377">
        <f t="shared" si="261"/>
        <v>0.33333333333333331</v>
      </c>
      <c r="EB609" s="378">
        <f t="shared" si="261"/>
        <v>0.27272727272727271</v>
      </c>
      <c r="EC609" s="378">
        <f t="shared" si="261"/>
        <v>0.29166666666666669</v>
      </c>
      <c r="ED609" s="378">
        <f t="shared" si="261"/>
        <v>0.28000000000000003</v>
      </c>
      <c r="EE609" s="378">
        <f t="shared" si="259"/>
        <v>0.26923076923076922</v>
      </c>
      <c r="EG609" s="226">
        <v>0</v>
      </c>
      <c r="EH609" s="226">
        <v>0</v>
      </c>
      <c r="EI609" s="226">
        <v>0</v>
      </c>
      <c r="EJ609" s="226">
        <v>0</v>
      </c>
      <c r="EK609" s="226">
        <v>0</v>
      </c>
      <c r="EL609" s="226">
        <v>0</v>
      </c>
      <c r="EM609" s="226">
        <v>0</v>
      </c>
      <c r="EN609" s="379">
        <f t="shared" si="245"/>
        <v>0</v>
      </c>
      <c r="EO609" s="226">
        <f t="shared" si="246"/>
        <v>0</v>
      </c>
      <c r="EP609" s="379">
        <f t="shared" si="247"/>
        <v>0</v>
      </c>
      <c r="EQ609" s="226">
        <f t="shared" si="248"/>
        <v>0</v>
      </c>
      <c r="ER609" s="226">
        <f t="shared" si="249"/>
        <v>0</v>
      </c>
      <c r="ES609" s="292"/>
      <c r="ET609" s="227">
        <v>22</v>
      </c>
      <c r="EU609" s="227">
        <v>7</v>
      </c>
      <c r="EV609" s="227">
        <v>16</v>
      </c>
      <c r="EW609" s="227">
        <v>9</v>
      </c>
      <c r="EX609" s="227">
        <v>9</v>
      </c>
      <c r="EY609" s="227">
        <v>188</v>
      </c>
      <c r="EZ609" s="227">
        <v>170</v>
      </c>
      <c r="FA609" s="380">
        <f t="shared" si="252"/>
        <v>0.31818181818181818</v>
      </c>
      <c r="FB609" s="228">
        <f t="shared" si="253"/>
        <v>56.25</v>
      </c>
      <c r="FC609" s="380">
        <f t="shared" si="254"/>
        <v>0.40909090909090912</v>
      </c>
      <c r="FD609" s="227">
        <f t="shared" si="255"/>
        <v>47872.340425531918</v>
      </c>
      <c r="FE609" s="227">
        <f t="shared" si="256"/>
        <v>4411.7647058823532</v>
      </c>
      <c r="FF609" s="227">
        <v>16</v>
      </c>
      <c r="FG609" s="228">
        <f t="shared" si="250"/>
        <v>56.25</v>
      </c>
      <c r="FH609" s="227">
        <v>9</v>
      </c>
      <c r="FI609" s="227">
        <v>16</v>
      </c>
      <c r="FJ609" s="227">
        <v>0</v>
      </c>
      <c r="FK609" s="227">
        <f t="shared" si="241"/>
        <v>7</v>
      </c>
      <c r="FL609" s="227">
        <v>1</v>
      </c>
      <c r="FM609" s="227">
        <f t="shared" si="242"/>
        <v>6</v>
      </c>
      <c r="FZ609" s="229"/>
      <c r="GA609" s="229"/>
      <c r="GB609" s="229"/>
      <c r="GC609" s="229"/>
      <c r="GD609" s="229"/>
    </row>
    <row r="610" spans="1:186" s="368" customFormat="1">
      <c r="A610" s="287" t="s">
        <v>1386</v>
      </c>
      <c r="B610" s="369" t="s">
        <v>1387</v>
      </c>
      <c r="C610" s="287" t="s">
        <v>1388</v>
      </c>
      <c r="D610" s="287" t="s">
        <v>3126</v>
      </c>
      <c r="E610" s="369" t="s">
        <v>1389</v>
      </c>
      <c r="F610" s="287">
        <v>607</v>
      </c>
      <c r="G610" s="392" t="s">
        <v>1497</v>
      </c>
      <c r="H610" s="392" t="s">
        <v>1498</v>
      </c>
      <c r="I610" s="393" t="s">
        <v>1435</v>
      </c>
      <c r="J610" s="392" t="s">
        <v>1436</v>
      </c>
      <c r="K610" s="393" t="s">
        <v>788</v>
      </c>
      <c r="L610" s="392" t="s">
        <v>1394</v>
      </c>
      <c r="M610" s="392" t="s">
        <v>3124</v>
      </c>
      <c r="N610" s="372">
        <v>1</v>
      </c>
      <c r="O610" s="373">
        <v>712</v>
      </c>
      <c r="P610" s="373">
        <v>1022</v>
      </c>
      <c r="Q610" s="373">
        <v>966</v>
      </c>
      <c r="R610" s="373">
        <v>1033</v>
      </c>
      <c r="S610" s="374">
        <v>193</v>
      </c>
      <c r="T610" s="374">
        <v>206</v>
      </c>
      <c r="U610" s="374">
        <v>218</v>
      </c>
      <c r="V610" s="374">
        <v>227</v>
      </c>
      <c r="W610" s="373">
        <v>239</v>
      </c>
      <c r="X610" s="373">
        <v>300</v>
      </c>
      <c r="Y610" s="373">
        <v>223</v>
      </c>
      <c r="Z610" s="373">
        <v>242</v>
      </c>
      <c r="AA610" s="374">
        <v>31</v>
      </c>
      <c r="AB610" s="374">
        <v>33</v>
      </c>
      <c r="AC610" s="374">
        <v>36</v>
      </c>
      <c r="AD610" s="374">
        <v>40</v>
      </c>
      <c r="AE610" s="373">
        <v>12</v>
      </c>
      <c r="AF610" s="373">
        <v>12</v>
      </c>
      <c r="AG610" s="373">
        <v>12</v>
      </c>
      <c r="AH610" s="373">
        <v>14</v>
      </c>
      <c r="AI610" s="374">
        <v>3</v>
      </c>
      <c r="AJ610" s="374">
        <v>3</v>
      </c>
      <c r="AK610" s="374">
        <v>3</v>
      </c>
      <c r="AL610" s="374">
        <v>3</v>
      </c>
      <c r="AM610" s="226">
        <v>472</v>
      </c>
      <c r="AN610" s="226">
        <v>722</v>
      </c>
      <c r="AO610" s="226">
        <v>743</v>
      </c>
      <c r="AP610" s="226">
        <v>791</v>
      </c>
      <c r="AQ610" s="227">
        <v>162</v>
      </c>
      <c r="AR610" s="227">
        <v>174</v>
      </c>
      <c r="AS610" s="227">
        <v>183</v>
      </c>
      <c r="AT610" s="227">
        <v>187</v>
      </c>
      <c r="AU610" s="226">
        <v>75</v>
      </c>
      <c r="AV610" s="411">
        <v>138</v>
      </c>
      <c r="AW610" s="411">
        <v>153</v>
      </c>
      <c r="AX610" s="411">
        <v>165</v>
      </c>
      <c r="AY610" s="231">
        <v>31</v>
      </c>
      <c r="AZ610" s="231">
        <v>37</v>
      </c>
      <c r="BA610" s="231">
        <v>40</v>
      </c>
      <c r="BB610" s="231">
        <v>42</v>
      </c>
      <c r="BC610" s="226">
        <f t="shared" si="243"/>
        <v>397</v>
      </c>
      <c r="BD610" s="226">
        <f t="shared" si="243"/>
        <v>576</v>
      </c>
      <c r="BE610" s="226">
        <f t="shared" si="243"/>
        <v>574</v>
      </c>
      <c r="BF610" s="226">
        <f t="shared" si="243"/>
        <v>610</v>
      </c>
      <c r="BG610" s="218">
        <f t="shared" si="243"/>
        <v>122</v>
      </c>
      <c r="BH610" s="218">
        <f t="shared" si="240"/>
        <v>119</v>
      </c>
      <c r="BI610" s="218">
        <f t="shared" si="240"/>
        <v>126</v>
      </c>
      <c r="BJ610" s="218">
        <f t="shared" si="240"/>
        <v>137</v>
      </c>
      <c r="BK610" s="226">
        <f t="shared" si="262"/>
        <v>0</v>
      </c>
      <c r="BL610" s="226">
        <f t="shared" si="262"/>
        <v>8</v>
      </c>
      <c r="BM610" s="226">
        <f t="shared" si="262"/>
        <v>16</v>
      </c>
      <c r="BN610" s="226">
        <f t="shared" si="260"/>
        <v>16</v>
      </c>
      <c r="BO610" s="227">
        <f t="shared" si="260"/>
        <v>9</v>
      </c>
      <c r="BP610" s="227">
        <f t="shared" si="260"/>
        <v>18</v>
      </c>
      <c r="BQ610" s="227">
        <f t="shared" si="260"/>
        <v>17</v>
      </c>
      <c r="BR610" s="227">
        <f t="shared" si="236"/>
        <v>8</v>
      </c>
      <c r="BS610" s="226">
        <v>0</v>
      </c>
      <c r="BT610" s="226">
        <v>8</v>
      </c>
      <c r="BU610" s="226">
        <v>16</v>
      </c>
      <c r="BV610" s="226">
        <v>16</v>
      </c>
      <c r="BW610" s="227">
        <v>9</v>
      </c>
      <c r="BX610" s="227">
        <v>18</v>
      </c>
      <c r="BY610" s="227">
        <v>17</v>
      </c>
      <c r="BZ610" s="227">
        <v>8</v>
      </c>
      <c r="CA610" s="226">
        <v>0</v>
      </c>
      <c r="CB610" s="226">
        <f>IFERROR(VLOOKUP($G610,[12]ITEM!$B$2:$AC$939,26,0),0)</f>
        <v>0</v>
      </c>
      <c r="CC610" s="226">
        <f>IFERROR(VLOOKUP($G610,[12]ITEM!$B$2:$AC$939,27,0),0)</f>
        <v>0</v>
      </c>
      <c r="CD610" s="226">
        <f>IFERROR(VLOOKUP($G610,[12]ITEM!$B$2:$AC$939,28,0),0)</f>
        <v>0</v>
      </c>
      <c r="CE610" s="227">
        <v>0</v>
      </c>
      <c r="CF610" s="227">
        <v>0</v>
      </c>
      <c r="CG610" s="227">
        <v>0</v>
      </c>
      <c r="CH610" s="227">
        <v>0</v>
      </c>
      <c r="CI610" s="375"/>
      <c r="CJ610" s="226">
        <f t="shared" si="257"/>
        <v>398</v>
      </c>
      <c r="CK610" s="226">
        <f t="shared" si="257"/>
        <v>616</v>
      </c>
      <c r="CL610" s="226">
        <f t="shared" si="257"/>
        <v>637</v>
      </c>
      <c r="CM610" s="226">
        <f t="shared" si="257"/>
        <v>675</v>
      </c>
      <c r="CN610" s="227">
        <f t="shared" si="257"/>
        <v>122</v>
      </c>
      <c r="CO610" s="227">
        <f t="shared" si="257"/>
        <v>130.63297422754437</v>
      </c>
      <c r="CP610" s="227">
        <f t="shared" si="257"/>
        <v>137.58677724116691</v>
      </c>
      <c r="CQ610" s="227">
        <f t="shared" si="251"/>
        <v>142.07864690694475</v>
      </c>
      <c r="CR610" s="226">
        <v>356</v>
      </c>
      <c r="CS610" s="226">
        <v>544</v>
      </c>
      <c r="CT610" s="226">
        <v>560</v>
      </c>
      <c r="CU610" s="226">
        <v>596</v>
      </c>
      <c r="CV610" s="227">
        <f t="shared" si="244"/>
        <v>89</v>
      </c>
      <c r="CW610" s="227">
        <f>CV610*(1+('[13]GROWTH (YoY)'!AR610/100))</f>
        <v>95.632974227544381</v>
      </c>
      <c r="CX610" s="227">
        <f>CW610*(1+('[13]GROWTH (YoY)'!AS610/100))</f>
        <v>100.58677724116691</v>
      </c>
      <c r="CY610" s="227">
        <f>CX610*(1+('[13]GROWTH (YoY)'!AT610/100))</f>
        <v>103.07864690694475</v>
      </c>
      <c r="CZ610" s="226">
        <v>30</v>
      </c>
      <c r="DA610" s="226">
        <v>49</v>
      </c>
      <c r="DB610" s="226">
        <v>52</v>
      </c>
      <c r="DC610" s="226">
        <v>53</v>
      </c>
      <c r="DD610" s="227">
        <v>10</v>
      </c>
      <c r="DE610" s="227">
        <v>10</v>
      </c>
      <c r="DF610" s="227">
        <v>10</v>
      </c>
      <c r="DG610" s="227">
        <v>10</v>
      </c>
      <c r="DH610" s="226">
        <v>12</v>
      </c>
      <c r="DI610" s="226">
        <v>23</v>
      </c>
      <c r="DJ610" s="226">
        <v>25</v>
      </c>
      <c r="DK610" s="226">
        <v>26</v>
      </c>
      <c r="DL610" s="227">
        <v>23</v>
      </c>
      <c r="DM610" s="227">
        <v>25</v>
      </c>
      <c r="DN610" s="227">
        <v>27</v>
      </c>
      <c r="DO610" s="227">
        <v>29</v>
      </c>
      <c r="DP610" s="376">
        <f t="shared" si="239"/>
        <v>-1</v>
      </c>
      <c r="DQ610" s="226">
        <f t="shared" si="239"/>
        <v>-40</v>
      </c>
      <c r="DR610" s="226">
        <f t="shared" si="239"/>
        <v>-63</v>
      </c>
      <c r="DS610" s="226">
        <f t="shared" si="258"/>
        <v>-65</v>
      </c>
      <c r="DT610" s="227">
        <f t="shared" si="258"/>
        <v>0</v>
      </c>
      <c r="DU610" s="227">
        <f t="shared" si="258"/>
        <v>-11.632974227544366</v>
      </c>
      <c r="DV610" s="227">
        <f t="shared" si="258"/>
        <v>-11.586777241166914</v>
      </c>
      <c r="DW610" s="227">
        <f t="shared" si="258"/>
        <v>-5.0786469069447548</v>
      </c>
      <c r="DX610" s="377">
        <f t="shared" si="261"/>
        <v>0.3356741573033708</v>
      </c>
      <c r="DY610" s="377">
        <f t="shared" si="261"/>
        <v>0.29354207436399216</v>
      </c>
      <c r="DZ610" s="377">
        <f t="shared" si="261"/>
        <v>0.2308488612836439</v>
      </c>
      <c r="EA610" s="377">
        <f t="shared" si="261"/>
        <v>0.23426911907066797</v>
      </c>
      <c r="EB610" s="378">
        <f t="shared" si="261"/>
        <v>0.16062176165803108</v>
      </c>
      <c r="EC610" s="378">
        <f t="shared" si="261"/>
        <v>0.16019417475728157</v>
      </c>
      <c r="ED610" s="378">
        <f t="shared" si="261"/>
        <v>0.16513761467889909</v>
      </c>
      <c r="EE610" s="378">
        <f t="shared" si="259"/>
        <v>0.1762114537444934</v>
      </c>
      <c r="EG610" s="226">
        <v>0</v>
      </c>
      <c r="EH610" s="226">
        <v>0</v>
      </c>
      <c r="EI610" s="226">
        <v>0</v>
      </c>
      <c r="EJ610" s="226">
        <v>0</v>
      </c>
      <c r="EK610" s="226">
        <v>0</v>
      </c>
      <c r="EL610" s="226">
        <v>0</v>
      </c>
      <c r="EM610" s="226">
        <v>0</v>
      </c>
      <c r="EN610" s="379">
        <f t="shared" si="245"/>
        <v>0</v>
      </c>
      <c r="EO610" s="226">
        <f t="shared" si="246"/>
        <v>0</v>
      </c>
      <c r="EP610" s="379">
        <f t="shared" si="247"/>
        <v>0</v>
      </c>
      <c r="EQ610" s="226">
        <f t="shared" si="248"/>
        <v>0</v>
      </c>
      <c r="ER610" s="226">
        <f t="shared" si="249"/>
        <v>0</v>
      </c>
      <c r="ES610" s="292"/>
      <c r="ET610" s="227">
        <v>194</v>
      </c>
      <c r="EU610" s="227">
        <v>32</v>
      </c>
      <c r="EV610" s="227">
        <v>162</v>
      </c>
      <c r="EW610" s="227">
        <v>57</v>
      </c>
      <c r="EX610" s="227">
        <v>99</v>
      </c>
      <c r="EY610" s="227">
        <v>411</v>
      </c>
      <c r="EZ610" s="227">
        <v>407</v>
      </c>
      <c r="FA610" s="380">
        <f t="shared" si="252"/>
        <v>0.16494845360824742</v>
      </c>
      <c r="FB610" s="228">
        <f t="shared" si="253"/>
        <v>35.185185185185183</v>
      </c>
      <c r="FC610" s="380">
        <f t="shared" si="254"/>
        <v>0.51030927835051543</v>
      </c>
      <c r="FD610" s="227">
        <f t="shared" si="255"/>
        <v>240875.91240875912</v>
      </c>
      <c r="FE610" s="227">
        <f t="shared" si="256"/>
        <v>11670.761670761671</v>
      </c>
      <c r="FF610" s="227">
        <v>162</v>
      </c>
      <c r="FG610" s="228">
        <f t="shared" si="250"/>
        <v>19.1358024691358</v>
      </c>
      <c r="FH610" s="227">
        <v>31</v>
      </c>
      <c r="FI610" s="227">
        <v>162</v>
      </c>
      <c r="FJ610" s="227">
        <v>0</v>
      </c>
      <c r="FK610" s="227">
        <f t="shared" si="241"/>
        <v>131</v>
      </c>
      <c r="FL610" s="227">
        <v>5</v>
      </c>
      <c r="FM610" s="227">
        <f t="shared" si="242"/>
        <v>126</v>
      </c>
      <c r="FZ610" s="229"/>
      <c r="GA610" s="229"/>
      <c r="GB610" s="229"/>
      <c r="GC610" s="229"/>
      <c r="GD610" s="229"/>
    </row>
    <row r="611" spans="1:186" s="368" customFormat="1">
      <c r="A611" s="287" t="s">
        <v>1386</v>
      </c>
      <c r="B611" s="369" t="s">
        <v>1387</v>
      </c>
      <c r="C611" s="287" t="s">
        <v>1388</v>
      </c>
      <c r="D611" s="287" t="s">
        <v>3126</v>
      </c>
      <c r="E611" s="369" t="s">
        <v>1389</v>
      </c>
      <c r="F611" s="287">
        <v>608</v>
      </c>
      <c r="G611" s="392" t="s">
        <v>1499</v>
      </c>
      <c r="H611" s="392" t="s">
        <v>1500</v>
      </c>
      <c r="I611" s="393" t="s">
        <v>1435</v>
      </c>
      <c r="J611" s="392" t="s">
        <v>1436</v>
      </c>
      <c r="K611" s="393" t="s">
        <v>788</v>
      </c>
      <c r="L611" s="392" t="s">
        <v>1394</v>
      </c>
      <c r="M611" s="392" t="s">
        <v>3124</v>
      </c>
      <c r="N611" s="372">
        <v>1</v>
      </c>
      <c r="O611" s="373">
        <v>91</v>
      </c>
      <c r="P611" s="373">
        <v>131</v>
      </c>
      <c r="Q611" s="373">
        <v>137</v>
      </c>
      <c r="R611" s="373">
        <v>146</v>
      </c>
      <c r="S611" s="374">
        <v>178</v>
      </c>
      <c r="T611" s="374">
        <v>193</v>
      </c>
      <c r="U611" s="374">
        <v>201</v>
      </c>
      <c r="V611" s="374">
        <v>208</v>
      </c>
      <c r="W611" s="373">
        <v>36</v>
      </c>
      <c r="X611" s="373">
        <v>51</v>
      </c>
      <c r="Y611" s="373">
        <v>51</v>
      </c>
      <c r="Z611" s="373">
        <v>55</v>
      </c>
      <c r="AA611" s="374">
        <v>52</v>
      </c>
      <c r="AB611" s="374">
        <v>52</v>
      </c>
      <c r="AC611" s="374">
        <v>56</v>
      </c>
      <c r="AD611" s="374">
        <v>63</v>
      </c>
      <c r="AE611" s="373">
        <v>1</v>
      </c>
      <c r="AF611" s="373">
        <v>1</v>
      </c>
      <c r="AG611" s="373">
        <v>1</v>
      </c>
      <c r="AH611" s="373">
        <v>1</v>
      </c>
      <c r="AI611" s="374">
        <v>2</v>
      </c>
      <c r="AJ611" s="374">
        <v>2</v>
      </c>
      <c r="AK611" s="374">
        <v>2</v>
      </c>
      <c r="AL611" s="374">
        <v>2</v>
      </c>
      <c r="AM611" s="226">
        <v>55</v>
      </c>
      <c r="AN611" s="226">
        <v>80</v>
      </c>
      <c r="AO611" s="226">
        <v>85</v>
      </c>
      <c r="AP611" s="226">
        <v>91</v>
      </c>
      <c r="AQ611" s="227">
        <v>125</v>
      </c>
      <c r="AR611" s="227">
        <v>141</v>
      </c>
      <c r="AS611" s="227">
        <v>145</v>
      </c>
      <c r="AT611" s="227">
        <v>145</v>
      </c>
      <c r="AU611" s="226">
        <v>22</v>
      </c>
      <c r="AV611" s="411">
        <v>41</v>
      </c>
      <c r="AW611" s="411">
        <v>45</v>
      </c>
      <c r="AX611" s="411">
        <v>49</v>
      </c>
      <c r="AY611" s="231">
        <v>64</v>
      </c>
      <c r="AZ611" s="231">
        <v>68</v>
      </c>
      <c r="BA611" s="231">
        <v>74</v>
      </c>
      <c r="BB611" s="231">
        <v>79</v>
      </c>
      <c r="BC611" s="226">
        <f t="shared" si="243"/>
        <v>33</v>
      </c>
      <c r="BD611" s="226">
        <f t="shared" si="243"/>
        <v>35</v>
      </c>
      <c r="BE611" s="226">
        <f t="shared" si="243"/>
        <v>32</v>
      </c>
      <c r="BF611" s="226">
        <f t="shared" si="243"/>
        <v>35</v>
      </c>
      <c r="BG611" s="218">
        <f t="shared" si="243"/>
        <v>57</v>
      </c>
      <c r="BH611" s="218">
        <f t="shared" si="240"/>
        <v>64</v>
      </c>
      <c r="BI611" s="218">
        <f t="shared" si="240"/>
        <v>63</v>
      </c>
      <c r="BJ611" s="218">
        <f t="shared" si="240"/>
        <v>62</v>
      </c>
      <c r="BK611" s="226">
        <f t="shared" si="262"/>
        <v>0</v>
      </c>
      <c r="BL611" s="226">
        <f t="shared" si="262"/>
        <v>4</v>
      </c>
      <c r="BM611" s="226">
        <f t="shared" si="262"/>
        <v>8</v>
      </c>
      <c r="BN611" s="226">
        <f t="shared" si="260"/>
        <v>7</v>
      </c>
      <c r="BO611" s="227">
        <f t="shared" si="260"/>
        <v>4</v>
      </c>
      <c r="BP611" s="227">
        <f t="shared" si="260"/>
        <v>9</v>
      </c>
      <c r="BQ611" s="227">
        <f t="shared" si="260"/>
        <v>8</v>
      </c>
      <c r="BR611" s="227">
        <f t="shared" si="236"/>
        <v>4</v>
      </c>
      <c r="BS611" s="226">
        <v>0</v>
      </c>
      <c r="BT611" s="226">
        <v>4</v>
      </c>
      <c r="BU611" s="226">
        <v>8</v>
      </c>
      <c r="BV611" s="226">
        <v>7</v>
      </c>
      <c r="BW611" s="227">
        <v>4</v>
      </c>
      <c r="BX611" s="227">
        <v>9</v>
      </c>
      <c r="BY611" s="227">
        <v>8</v>
      </c>
      <c r="BZ611" s="227">
        <v>4</v>
      </c>
      <c r="CA611" s="226">
        <v>0</v>
      </c>
      <c r="CB611" s="226">
        <f>IFERROR(VLOOKUP($G611,[12]ITEM!$B$2:$AC$939,26,0),0)</f>
        <v>0</v>
      </c>
      <c r="CC611" s="226">
        <f>IFERROR(VLOOKUP($G611,[12]ITEM!$B$2:$AC$939,27,0),0)</f>
        <v>0</v>
      </c>
      <c r="CD611" s="226">
        <f>IFERROR(VLOOKUP($G611,[12]ITEM!$B$2:$AC$939,28,0),0)</f>
        <v>0</v>
      </c>
      <c r="CE611" s="227">
        <v>0</v>
      </c>
      <c r="CF611" s="227">
        <v>0</v>
      </c>
      <c r="CG611" s="227">
        <v>0</v>
      </c>
      <c r="CH611" s="227">
        <v>0</v>
      </c>
      <c r="CI611" s="375"/>
      <c r="CJ611" s="226">
        <f t="shared" si="257"/>
        <v>33</v>
      </c>
      <c r="CK611" s="226">
        <f t="shared" si="257"/>
        <v>51</v>
      </c>
      <c r="CL611" s="226">
        <f t="shared" si="257"/>
        <v>54</v>
      </c>
      <c r="CM611" s="226">
        <f t="shared" si="257"/>
        <v>55</v>
      </c>
      <c r="CN611" s="227">
        <f t="shared" si="257"/>
        <v>57</v>
      </c>
      <c r="CO611" s="227">
        <f t="shared" si="257"/>
        <v>60.179766549931735</v>
      </c>
      <c r="CP611" s="227">
        <f t="shared" si="257"/>
        <v>59.43085126002083</v>
      </c>
      <c r="CQ611" s="227">
        <f t="shared" si="251"/>
        <v>62.446478651280316</v>
      </c>
      <c r="CR611" s="226">
        <v>8</v>
      </c>
      <c r="CS611" s="226">
        <v>12</v>
      </c>
      <c r="CT611" s="226">
        <v>12</v>
      </c>
      <c r="CU611" s="226">
        <v>13</v>
      </c>
      <c r="CV611" s="227">
        <f t="shared" si="244"/>
        <v>9</v>
      </c>
      <c r="CW611" s="227">
        <f>CV611*(1+('[13]GROWTH (YoY)'!AR611/100))</f>
        <v>10.179766549931736</v>
      </c>
      <c r="CX611" s="227">
        <f>CW611*(1+('[13]GROWTH (YoY)'!AS611/100))</f>
        <v>10.430851260020834</v>
      </c>
      <c r="CY611" s="227">
        <f>CX611*(1+('[13]GROWTH (YoY)'!AT611/100))</f>
        <v>10.446478651280319</v>
      </c>
      <c r="CZ611" s="226">
        <v>24</v>
      </c>
      <c r="DA611" s="226">
        <v>36</v>
      </c>
      <c r="DB611" s="226">
        <v>39</v>
      </c>
      <c r="DC611" s="226">
        <v>39</v>
      </c>
      <c r="DD611" s="227">
        <v>45</v>
      </c>
      <c r="DE611" s="227">
        <v>47</v>
      </c>
      <c r="DF611" s="227">
        <v>46</v>
      </c>
      <c r="DG611" s="227">
        <v>49</v>
      </c>
      <c r="DH611" s="226">
        <v>1</v>
      </c>
      <c r="DI611" s="226">
        <v>3</v>
      </c>
      <c r="DJ611" s="226">
        <v>3</v>
      </c>
      <c r="DK611" s="226">
        <v>3</v>
      </c>
      <c r="DL611" s="227">
        <v>3</v>
      </c>
      <c r="DM611" s="227">
        <v>3</v>
      </c>
      <c r="DN611" s="227">
        <v>3</v>
      </c>
      <c r="DO611" s="227">
        <v>3</v>
      </c>
      <c r="DP611" s="376">
        <f t="shared" si="239"/>
        <v>0</v>
      </c>
      <c r="DQ611" s="226">
        <f t="shared" si="239"/>
        <v>-16</v>
      </c>
      <c r="DR611" s="226">
        <f t="shared" si="239"/>
        <v>-22</v>
      </c>
      <c r="DS611" s="226">
        <f t="shared" si="258"/>
        <v>-20</v>
      </c>
      <c r="DT611" s="227">
        <f t="shared" si="258"/>
        <v>0</v>
      </c>
      <c r="DU611" s="227">
        <f t="shared" si="258"/>
        <v>3.8202334500682653</v>
      </c>
      <c r="DV611" s="227">
        <f t="shared" si="258"/>
        <v>3.5691487399791697</v>
      </c>
      <c r="DW611" s="227">
        <f t="shared" si="258"/>
        <v>-0.44647865128031583</v>
      </c>
      <c r="DX611" s="377">
        <f t="shared" si="261"/>
        <v>0.39560439560439559</v>
      </c>
      <c r="DY611" s="377">
        <f t="shared" si="261"/>
        <v>0.38931297709923662</v>
      </c>
      <c r="DZ611" s="377">
        <f t="shared" si="261"/>
        <v>0.37226277372262773</v>
      </c>
      <c r="EA611" s="377">
        <f t="shared" si="261"/>
        <v>0.37671232876712329</v>
      </c>
      <c r="EB611" s="378">
        <f t="shared" si="261"/>
        <v>0.29213483146067415</v>
      </c>
      <c r="EC611" s="378">
        <f t="shared" si="261"/>
        <v>0.26943005181347152</v>
      </c>
      <c r="ED611" s="378">
        <f t="shared" si="261"/>
        <v>0.27860696517412936</v>
      </c>
      <c r="EE611" s="378">
        <f t="shared" si="259"/>
        <v>0.30288461538461536</v>
      </c>
      <c r="EG611" s="226">
        <v>0</v>
      </c>
      <c r="EH611" s="226">
        <v>0</v>
      </c>
      <c r="EI611" s="226">
        <v>0</v>
      </c>
      <c r="EJ611" s="226">
        <v>0</v>
      </c>
      <c r="EK611" s="226">
        <v>0</v>
      </c>
      <c r="EL611" s="226">
        <v>0</v>
      </c>
      <c r="EM611" s="226">
        <v>0</v>
      </c>
      <c r="EN611" s="379">
        <f t="shared" si="245"/>
        <v>0</v>
      </c>
      <c r="EO611" s="226">
        <f t="shared" si="246"/>
        <v>0</v>
      </c>
      <c r="EP611" s="379">
        <f t="shared" si="247"/>
        <v>0</v>
      </c>
      <c r="EQ611" s="226">
        <f t="shared" si="248"/>
        <v>0</v>
      </c>
      <c r="ER611" s="226">
        <f t="shared" si="249"/>
        <v>0</v>
      </c>
      <c r="ES611" s="292"/>
      <c r="ET611" s="227">
        <v>179</v>
      </c>
      <c r="EU611" s="227">
        <v>53</v>
      </c>
      <c r="EV611" s="227">
        <v>125</v>
      </c>
      <c r="EW611" s="227">
        <v>59</v>
      </c>
      <c r="EX611" s="227">
        <v>54</v>
      </c>
      <c r="EY611" s="227">
        <v>1557</v>
      </c>
      <c r="EZ611" s="227">
        <v>1315</v>
      </c>
      <c r="FA611" s="380">
        <f t="shared" si="252"/>
        <v>0.29608938547486036</v>
      </c>
      <c r="FB611" s="228">
        <f t="shared" si="253"/>
        <v>47.199999999999996</v>
      </c>
      <c r="FC611" s="380">
        <f t="shared" si="254"/>
        <v>0.3016759776536313</v>
      </c>
      <c r="FD611" s="227">
        <f t="shared" si="255"/>
        <v>34682.080924855494</v>
      </c>
      <c r="FE611" s="227">
        <f t="shared" si="256"/>
        <v>3738.910012674271</v>
      </c>
      <c r="FF611" s="227">
        <v>125</v>
      </c>
      <c r="FG611" s="228">
        <f t="shared" si="250"/>
        <v>51.2</v>
      </c>
      <c r="FH611" s="227">
        <v>64</v>
      </c>
      <c r="FI611" s="227">
        <v>125</v>
      </c>
      <c r="FJ611" s="227">
        <v>0</v>
      </c>
      <c r="FK611" s="227">
        <f t="shared" si="241"/>
        <v>61</v>
      </c>
      <c r="FL611" s="227">
        <v>5</v>
      </c>
      <c r="FM611" s="227">
        <f t="shared" si="242"/>
        <v>56</v>
      </c>
      <c r="FZ611" s="229"/>
      <c r="GA611" s="229"/>
      <c r="GB611" s="229"/>
      <c r="GC611" s="229"/>
      <c r="GD611" s="229"/>
    </row>
    <row r="612" spans="1:186" s="368" customFormat="1">
      <c r="A612" s="287" t="s">
        <v>1386</v>
      </c>
      <c r="B612" s="369" t="s">
        <v>1387</v>
      </c>
      <c r="C612" s="287" t="s">
        <v>1388</v>
      </c>
      <c r="D612" s="287" t="s">
        <v>3126</v>
      </c>
      <c r="E612" s="369" t="s">
        <v>1389</v>
      </c>
      <c r="F612" s="287">
        <v>609</v>
      </c>
      <c r="G612" s="392" t="s">
        <v>1501</v>
      </c>
      <c r="H612" s="392" t="s">
        <v>1502</v>
      </c>
      <c r="I612" s="393" t="s">
        <v>1435</v>
      </c>
      <c r="J612" s="392" t="s">
        <v>1436</v>
      </c>
      <c r="K612" s="393" t="s">
        <v>788</v>
      </c>
      <c r="L612" s="392" t="s">
        <v>1394</v>
      </c>
      <c r="M612" s="392" t="s">
        <v>3124</v>
      </c>
      <c r="N612" s="372">
        <v>1</v>
      </c>
      <c r="O612" s="373">
        <v>3</v>
      </c>
      <c r="P612" s="373">
        <v>5</v>
      </c>
      <c r="Q612" s="373">
        <v>5</v>
      </c>
      <c r="R612" s="373">
        <v>5</v>
      </c>
      <c r="S612" s="374">
        <v>113</v>
      </c>
      <c r="T612" s="374">
        <v>123</v>
      </c>
      <c r="U612" s="374">
        <v>128</v>
      </c>
      <c r="V612" s="374">
        <v>133</v>
      </c>
      <c r="W612" s="373">
        <v>1</v>
      </c>
      <c r="X612" s="373">
        <v>2</v>
      </c>
      <c r="Y612" s="373">
        <v>2</v>
      </c>
      <c r="Z612" s="373">
        <v>2</v>
      </c>
      <c r="AA612" s="374">
        <v>38</v>
      </c>
      <c r="AB612" s="374">
        <v>40</v>
      </c>
      <c r="AC612" s="374">
        <v>41</v>
      </c>
      <c r="AD612" s="374">
        <v>43</v>
      </c>
      <c r="AE612" s="373">
        <v>0</v>
      </c>
      <c r="AF612" s="373">
        <v>0</v>
      </c>
      <c r="AG612" s="373">
        <v>0</v>
      </c>
      <c r="AH612" s="373">
        <v>0</v>
      </c>
      <c r="AI612" s="374">
        <v>1</v>
      </c>
      <c r="AJ612" s="374">
        <v>1</v>
      </c>
      <c r="AK612" s="374">
        <v>1</v>
      </c>
      <c r="AL612" s="374">
        <v>1</v>
      </c>
      <c r="AM612" s="226">
        <v>2</v>
      </c>
      <c r="AN612" s="226">
        <v>3</v>
      </c>
      <c r="AO612" s="226">
        <v>3</v>
      </c>
      <c r="AP612" s="226">
        <v>3</v>
      </c>
      <c r="AQ612" s="227">
        <v>75</v>
      </c>
      <c r="AR612" s="227">
        <v>83</v>
      </c>
      <c r="AS612" s="227">
        <v>86</v>
      </c>
      <c r="AT612" s="227">
        <v>90</v>
      </c>
      <c r="AU612" s="226">
        <v>1</v>
      </c>
      <c r="AV612" s="411">
        <v>2</v>
      </c>
      <c r="AW612" s="411">
        <v>2</v>
      </c>
      <c r="AX612" s="411">
        <v>3</v>
      </c>
      <c r="AY612" s="231">
        <v>55</v>
      </c>
      <c r="AZ612" s="231">
        <v>57</v>
      </c>
      <c r="BA612" s="231">
        <v>62</v>
      </c>
      <c r="BB612" s="231">
        <v>66</v>
      </c>
      <c r="BC612" s="226">
        <f t="shared" si="243"/>
        <v>1</v>
      </c>
      <c r="BD612" s="226">
        <f t="shared" si="243"/>
        <v>-1</v>
      </c>
      <c r="BE612" s="226">
        <f t="shared" si="243"/>
        <v>-2</v>
      </c>
      <c r="BF612" s="226">
        <f t="shared" si="243"/>
        <v>-2</v>
      </c>
      <c r="BG612" s="218">
        <f t="shared" si="243"/>
        <v>18</v>
      </c>
      <c r="BH612" s="218">
        <f t="shared" si="240"/>
        <v>22</v>
      </c>
      <c r="BI612" s="218">
        <f t="shared" si="240"/>
        <v>22</v>
      </c>
      <c r="BJ612" s="218">
        <f t="shared" si="240"/>
        <v>23</v>
      </c>
      <c r="BK612" s="226">
        <f t="shared" si="262"/>
        <v>0</v>
      </c>
      <c r="BL612" s="226">
        <f t="shared" si="262"/>
        <v>2</v>
      </c>
      <c r="BM612" s="226">
        <f t="shared" si="262"/>
        <v>3</v>
      </c>
      <c r="BN612" s="226">
        <f t="shared" si="260"/>
        <v>2</v>
      </c>
      <c r="BO612" s="227">
        <f t="shared" si="260"/>
        <v>2</v>
      </c>
      <c r="BP612" s="227">
        <f t="shared" si="260"/>
        <v>4</v>
      </c>
      <c r="BQ612" s="227">
        <f t="shared" si="260"/>
        <v>2</v>
      </c>
      <c r="BR612" s="227">
        <f t="shared" si="236"/>
        <v>1</v>
      </c>
      <c r="BS612" s="226">
        <v>0</v>
      </c>
      <c r="BT612" s="226">
        <v>2</v>
      </c>
      <c r="BU612" s="226">
        <v>3</v>
      </c>
      <c r="BV612" s="226">
        <v>2</v>
      </c>
      <c r="BW612" s="227">
        <v>2</v>
      </c>
      <c r="BX612" s="227">
        <v>4</v>
      </c>
      <c r="BY612" s="227">
        <v>2</v>
      </c>
      <c r="BZ612" s="227">
        <v>1</v>
      </c>
      <c r="CA612" s="226">
        <v>0</v>
      </c>
      <c r="CB612" s="226">
        <f>IFERROR(VLOOKUP($G612,[12]ITEM!$B$2:$AC$939,26,0),0)</f>
        <v>0</v>
      </c>
      <c r="CC612" s="226">
        <f>IFERROR(VLOOKUP($G612,[12]ITEM!$B$2:$AC$939,27,0),0)</f>
        <v>0</v>
      </c>
      <c r="CD612" s="226">
        <f>IFERROR(VLOOKUP($G612,[12]ITEM!$B$2:$AC$939,28,0),0)</f>
        <v>0</v>
      </c>
      <c r="CE612" s="227">
        <v>0</v>
      </c>
      <c r="CF612" s="227">
        <v>0</v>
      </c>
      <c r="CG612" s="227">
        <v>0</v>
      </c>
      <c r="CH612" s="227">
        <v>0</v>
      </c>
      <c r="CI612" s="375"/>
      <c r="CJ612" s="226">
        <f t="shared" si="257"/>
        <v>1</v>
      </c>
      <c r="CK612" s="226">
        <f t="shared" si="257"/>
        <v>1</v>
      </c>
      <c r="CL612" s="226">
        <f t="shared" si="257"/>
        <v>1</v>
      </c>
      <c r="CM612" s="226">
        <f t="shared" si="257"/>
        <v>1</v>
      </c>
      <c r="CN612" s="227">
        <f t="shared" si="257"/>
        <v>18</v>
      </c>
      <c r="CO612" s="227">
        <f t="shared" si="257"/>
        <v>19.131120934559227</v>
      </c>
      <c r="CP612" s="227">
        <f t="shared" si="257"/>
        <v>19.569160763141198</v>
      </c>
      <c r="CQ612" s="227">
        <f t="shared" si="251"/>
        <v>21.112744997062592</v>
      </c>
      <c r="CR612" s="226">
        <v>1</v>
      </c>
      <c r="CS612" s="226">
        <v>1</v>
      </c>
      <c r="CT612" s="226">
        <v>1</v>
      </c>
      <c r="CU612" s="226">
        <v>1</v>
      </c>
      <c r="CV612" s="227">
        <f t="shared" si="244"/>
        <v>10</v>
      </c>
      <c r="CW612" s="227">
        <f>CV612*(1+('[13]GROWTH (YoY)'!AR612/100))</f>
        <v>11.131120934559229</v>
      </c>
      <c r="CX612" s="227">
        <f>CW612*(1+('[13]GROWTH (YoY)'!AS612/100))</f>
        <v>11.569160763141197</v>
      </c>
      <c r="CY612" s="227">
        <f>CX612*(1+('[13]GROWTH (YoY)'!AT612/100))</f>
        <v>12.11274499706259</v>
      </c>
      <c r="CZ612" s="226">
        <v>0</v>
      </c>
      <c r="DA612" s="226">
        <v>0</v>
      </c>
      <c r="DB612" s="226">
        <v>0</v>
      </c>
      <c r="DC612" s="226">
        <v>0</v>
      </c>
      <c r="DD612" s="227">
        <v>8</v>
      </c>
      <c r="DE612" s="227">
        <v>8</v>
      </c>
      <c r="DF612" s="227">
        <v>8</v>
      </c>
      <c r="DG612" s="227">
        <v>9</v>
      </c>
      <c r="DH612" s="226">
        <v>0</v>
      </c>
      <c r="DI612" s="226">
        <v>0</v>
      </c>
      <c r="DJ612" s="226">
        <v>0</v>
      </c>
      <c r="DK612" s="226">
        <v>0</v>
      </c>
      <c r="DL612" s="227">
        <v>0</v>
      </c>
      <c r="DM612" s="227">
        <v>0</v>
      </c>
      <c r="DN612" s="227">
        <v>0</v>
      </c>
      <c r="DO612" s="227">
        <v>0</v>
      </c>
      <c r="DP612" s="376">
        <f t="shared" si="239"/>
        <v>0</v>
      </c>
      <c r="DQ612" s="226">
        <f t="shared" si="239"/>
        <v>-2</v>
      </c>
      <c r="DR612" s="226">
        <f t="shared" si="239"/>
        <v>-3</v>
      </c>
      <c r="DS612" s="226">
        <f t="shared" si="258"/>
        <v>-3</v>
      </c>
      <c r="DT612" s="227">
        <f t="shared" si="258"/>
        <v>0</v>
      </c>
      <c r="DU612" s="227">
        <f t="shared" si="258"/>
        <v>2.8688790654407725</v>
      </c>
      <c r="DV612" s="227">
        <f t="shared" si="258"/>
        <v>2.4308392368588017</v>
      </c>
      <c r="DW612" s="227">
        <f t="shared" si="258"/>
        <v>1.8872550029374082</v>
      </c>
      <c r="DX612" s="377">
        <f t="shared" si="261"/>
        <v>0.33333333333333331</v>
      </c>
      <c r="DY612" s="377">
        <f t="shared" si="261"/>
        <v>0.4</v>
      </c>
      <c r="DZ612" s="377">
        <f t="shared" si="261"/>
        <v>0.4</v>
      </c>
      <c r="EA612" s="377">
        <f t="shared" si="261"/>
        <v>0.4</v>
      </c>
      <c r="EB612" s="378">
        <f t="shared" si="261"/>
        <v>0.33628318584070799</v>
      </c>
      <c r="EC612" s="378">
        <f t="shared" si="261"/>
        <v>0.32520325203252032</v>
      </c>
      <c r="ED612" s="378">
        <f t="shared" si="261"/>
        <v>0.3203125</v>
      </c>
      <c r="EE612" s="378">
        <f t="shared" si="259"/>
        <v>0.32330827067669171</v>
      </c>
      <c r="EG612" s="226">
        <v>0</v>
      </c>
      <c r="EH612" s="226">
        <v>0</v>
      </c>
      <c r="EI612" s="226">
        <v>0</v>
      </c>
      <c r="EJ612" s="226">
        <v>0</v>
      </c>
      <c r="EK612" s="226">
        <v>0</v>
      </c>
      <c r="EL612" s="226">
        <v>0</v>
      </c>
      <c r="EM612" s="226">
        <v>0</v>
      </c>
      <c r="EN612" s="379">
        <f t="shared" si="245"/>
        <v>0</v>
      </c>
      <c r="EO612" s="226">
        <f t="shared" si="246"/>
        <v>0</v>
      </c>
      <c r="EP612" s="379">
        <f t="shared" si="247"/>
        <v>0</v>
      </c>
      <c r="EQ612" s="226">
        <f t="shared" si="248"/>
        <v>0</v>
      </c>
      <c r="ER612" s="226">
        <f t="shared" si="249"/>
        <v>0</v>
      </c>
      <c r="ES612" s="292"/>
      <c r="ET612" s="227">
        <v>113</v>
      </c>
      <c r="EU612" s="227">
        <v>39</v>
      </c>
      <c r="EV612" s="227">
        <v>75</v>
      </c>
      <c r="EW612" s="227">
        <v>51</v>
      </c>
      <c r="EX612" s="227">
        <v>48</v>
      </c>
      <c r="EY612" s="227">
        <v>706</v>
      </c>
      <c r="EZ612" s="227">
        <v>628</v>
      </c>
      <c r="FA612" s="380">
        <f t="shared" si="252"/>
        <v>0.34513274336283184</v>
      </c>
      <c r="FB612" s="228">
        <f t="shared" si="253"/>
        <v>68</v>
      </c>
      <c r="FC612" s="380">
        <f t="shared" si="254"/>
        <v>0.4247787610619469</v>
      </c>
      <c r="FD612" s="227">
        <f t="shared" si="255"/>
        <v>67988.668555240787</v>
      </c>
      <c r="FE612" s="227">
        <f t="shared" si="256"/>
        <v>6767.5159235668789</v>
      </c>
      <c r="FF612" s="227">
        <v>75</v>
      </c>
      <c r="FG612" s="228">
        <f t="shared" si="250"/>
        <v>73.333333333333329</v>
      </c>
      <c r="FH612" s="227">
        <v>55</v>
      </c>
      <c r="FI612" s="227">
        <v>75</v>
      </c>
      <c r="FJ612" s="227">
        <v>0</v>
      </c>
      <c r="FK612" s="227">
        <f t="shared" si="241"/>
        <v>20</v>
      </c>
      <c r="FL612" s="227">
        <v>3</v>
      </c>
      <c r="FM612" s="227">
        <f t="shared" si="242"/>
        <v>17</v>
      </c>
      <c r="FZ612" s="229"/>
      <c r="GA612" s="229"/>
      <c r="GB612" s="229"/>
      <c r="GC612" s="229"/>
      <c r="GD612" s="229"/>
    </row>
    <row r="613" spans="1:186" s="368" customFormat="1">
      <c r="A613" s="287" t="s">
        <v>1386</v>
      </c>
      <c r="B613" s="369" t="s">
        <v>1387</v>
      </c>
      <c r="C613" s="287" t="s">
        <v>1388</v>
      </c>
      <c r="D613" s="287" t="s">
        <v>3126</v>
      </c>
      <c r="E613" s="369" t="s">
        <v>1389</v>
      </c>
      <c r="F613" s="287">
        <v>610</v>
      </c>
      <c r="G613" s="392" t="s">
        <v>1503</v>
      </c>
      <c r="H613" s="392" t="s">
        <v>1504</v>
      </c>
      <c r="I613" s="393" t="s">
        <v>1435</v>
      </c>
      <c r="J613" s="392" t="s">
        <v>1436</v>
      </c>
      <c r="K613" s="393" t="s">
        <v>788</v>
      </c>
      <c r="L613" s="392" t="s">
        <v>1394</v>
      </c>
      <c r="M613" s="392" t="s">
        <v>3124</v>
      </c>
      <c r="N613" s="372">
        <v>1</v>
      </c>
      <c r="O613" s="373">
        <v>1669</v>
      </c>
      <c r="P613" s="373">
        <v>2395</v>
      </c>
      <c r="Q613" s="373">
        <v>2399</v>
      </c>
      <c r="R613" s="373">
        <v>2572</v>
      </c>
      <c r="S613" s="374">
        <v>1708</v>
      </c>
      <c r="T613" s="374">
        <v>1793</v>
      </c>
      <c r="U613" s="374">
        <v>1931</v>
      </c>
      <c r="V613" s="374">
        <v>2005</v>
      </c>
      <c r="W613" s="373">
        <v>658</v>
      </c>
      <c r="X613" s="373">
        <v>875</v>
      </c>
      <c r="Y613" s="373">
        <v>828</v>
      </c>
      <c r="Z613" s="373">
        <v>903</v>
      </c>
      <c r="AA613" s="374">
        <v>570</v>
      </c>
      <c r="AB613" s="374">
        <v>605</v>
      </c>
      <c r="AC613" s="374">
        <v>715</v>
      </c>
      <c r="AD613" s="374">
        <v>756</v>
      </c>
      <c r="AE613" s="373">
        <v>25</v>
      </c>
      <c r="AF613" s="373">
        <v>26</v>
      </c>
      <c r="AG613" s="373">
        <v>26</v>
      </c>
      <c r="AH613" s="373">
        <v>27</v>
      </c>
      <c r="AI613" s="374">
        <v>21</v>
      </c>
      <c r="AJ613" s="374">
        <v>19</v>
      </c>
      <c r="AK613" s="374">
        <v>18</v>
      </c>
      <c r="AL613" s="374">
        <v>19</v>
      </c>
      <c r="AM613" s="226">
        <v>1011</v>
      </c>
      <c r="AN613" s="226">
        <v>1520</v>
      </c>
      <c r="AO613" s="226">
        <v>1571</v>
      </c>
      <c r="AP613" s="226">
        <v>1669</v>
      </c>
      <c r="AQ613" s="227">
        <v>1138</v>
      </c>
      <c r="AR613" s="227">
        <v>1188</v>
      </c>
      <c r="AS613" s="227">
        <v>1217</v>
      </c>
      <c r="AT613" s="227">
        <v>1249</v>
      </c>
      <c r="AU613" s="226">
        <v>315</v>
      </c>
      <c r="AV613" s="411">
        <v>588</v>
      </c>
      <c r="AW613" s="411">
        <v>644</v>
      </c>
      <c r="AX613" s="411">
        <v>700</v>
      </c>
      <c r="AY613" s="231">
        <v>441</v>
      </c>
      <c r="AZ613" s="231">
        <v>477</v>
      </c>
      <c r="BA613" s="231">
        <v>518</v>
      </c>
      <c r="BB613" s="231">
        <v>550</v>
      </c>
      <c r="BC613" s="226">
        <f t="shared" si="243"/>
        <v>696</v>
      </c>
      <c r="BD613" s="226">
        <f t="shared" si="243"/>
        <v>849</v>
      </c>
      <c r="BE613" s="226">
        <f t="shared" si="243"/>
        <v>760</v>
      </c>
      <c r="BF613" s="226">
        <f t="shared" si="243"/>
        <v>817</v>
      </c>
      <c r="BG613" s="218">
        <f t="shared" si="243"/>
        <v>605</v>
      </c>
      <c r="BH613" s="218">
        <f t="shared" si="240"/>
        <v>521</v>
      </c>
      <c r="BI613" s="218">
        <f t="shared" si="240"/>
        <v>530</v>
      </c>
      <c r="BJ613" s="218">
        <f t="shared" si="240"/>
        <v>624</v>
      </c>
      <c r="BK613" s="226">
        <f t="shared" si="262"/>
        <v>0</v>
      </c>
      <c r="BL613" s="226">
        <f t="shared" si="262"/>
        <v>83</v>
      </c>
      <c r="BM613" s="226">
        <f t="shared" si="262"/>
        <v>167</v>
      </c>
      <c r="BN613" s="226">
        <f t="shared" si="260"/>
        <v>152</v>
      </c>
      <c r="BO613" s="227">
        <f t="shared" si="260"/>
        <v>92</v>
      </c>
      <c r="BP613" s="227">
        <f t="shared" si="260"/>
        <v>190</v>
      </c>
      <c r="BQ613" s="227">
        <f t="shared" si="260"/>
        <v>169</v>
      </c>
      <c r="BR613" s="227">
        <f t="shared" si="236"/>
        <v>75</v>
      </c>
      <c r="BS613" s="226">
        <v>0</v>
      </c>
      <c r="BT613" s="226">
        <v>83</v>
      </c>
      <c r="BU613" s="226">
        <v>167</v>
      </c>
      <c r="BV613" s="226">
        <v>152</v>
      </c>
      <c r="BW613" s="227">
        <v>92</v>
      </c>
      <c r="BX613" s="227">
        <v>190</v>
      </c>
      <c r="BY613" s="227">
        <v>169</v>
      </c>
      <c r="BZ613" s="227">
        <v>75</v>
      </c>
      <c r="CA613" s="226">
        <v>0</v>
      </c>
      <c r="CB613" s="226">
        <f>IFERROR(VLOOKUP($G613,[12]ITEM!$B$2:$AC$939,26,0),0)</f>
        <v>0</v>
      </c>
      <c r="CC613" s="226">
        <f>IFERROR(VLOOKUP($G613,[12]ITEM!$B$2:$AC$939,27,0),0)</f>
        <v>0</v>
      </c>
      <c r="CD613" s="226">
        <f>IFERROR(VLOOKUP($G613,[12]ITEM!$B$2:$AC$939,28,0),0)</f>
        <v>0</v>
      </c>
      <c r="CE613" s="227">
        <v>0</v>
      </c>
      <c r="CF613" s="227">
        <v>0</v>
      </c>
      <c r="CG613" s="227">
        <v>0</v>
      </c>
      <c r="CH613" s="227">
        <v>0</v>
      </c>
      <c r="CI613" s="375"/>
      <c r="CJ613" s="226">
        <f t="shared" si="257"/>
        <v>696</v>
      </c>
      <c r="CK613" s="226">
        <f t="shared" si="257"/>
        <v>1073</v>
      </c>
      <c r="CL613" s="226">
        <f t="shared" si="257"/>
        <v>1119</v>
      </c>
      <c r="CM613" s="226">
        <f t="shared" si="257"/>
        <v>1181</v>
      </c>
      <c r="CN613" s="227">
        <f t="shared" si="257"/>
        <v>605</v>
      </c>
      <c r="CO613" s="227">
        <f t="shared" si="257"/>
        <v>635.69914915803781</v>
      </c>
      <c r="CP613" s="227">
        <f t="shared" si="257"/>
        <v>644.78831629674687</v>
      </c>
      <c r="CQ613" s="227">
        <f t="shared" si="251"/>
        <v>674.63557249913902</v>
      </c>
      <c r="CR613" s="226">
        <v>546</v>
      </c>
      <c r="CS613" s="226">
        <v>821</v>
      </c>
      <c r="CT613" s="226">
        <v>848</v>
      </c>
      <c r="CU613" s="226">
        <v>901</v>
      </c>
      <c r="CV613" s="227">
        <f t="shared" si="244"/>
        <v>242</v>
      </c>
      <c r="CW613" s="227">
        <f>CV613*(1+('[13]GROWTH (YoY)'!AR613/100))</f>
        <v>252.69914915803784</v>
      </c>
      <c r="CX613" s="227">
        <f>CW613*(1+('[13]GROWTH (YoY)'!AS613/100))</f>
        <v>258.78831629674687</v>
      </c>
      <c r="CY613" s="227">
        <f>CX613*(1+('[13]GROWTH (YoY)'!AT613/100))</f>
        <v>265.63557249913907</v>
      </c>
      <c r="CZ613" s="226">
        <v>110</v>
      </c>
      <c r="DA613" s="226">
        <v>179</v>
      </c>
      <c r="DB613" s="226">
        <v>191</v>
      </c>
      <c r="DC613" s="226">
        <v>195</v>
      </c>
      <c r="DD613" s="227">
        <v>290</v>
      </c>
      <c r="DE613" s="227">
        <v>302</v>
      </c>
      <c r="DF613" s="227">
        <v>299</v>
      </c>
      <c r="DG613" s="227">
        <v>316</v>
      </c>
      <c r="DH613" s="226">
        <v>40</v>
      </c>
      <c r="DI613" s="226">
        <v>73</v>
      </c>
      <c r="DJ613" s="226">
        <v>80</v>
      </c>
      <c r="DK613" s="226">
        <v>85</v>
      </c>
      <c r="DL613" s="227">
        <v>73</v>
      </c>
      <c r="DM613" s="227">
        <v>81</v>
      </c>
      <c r="DN613" s="227">
        <v>87</v>
      </c>
      <c r="DO613" s="227">
        <v>93</v>
      </c>
      <c r="DP613" s="376">
        <f t="shared" si="239"/>
        <v>0</v>
      </c>
      <c r="DQ613" s="226">
        <f t="shared" si="239"/>
        <v>-224</v>
      </c>
      <c r="DR613" s="226">
        <f t="shared" si="239"/>
        <v>-359</v>
      </c>
      <c r="DS613" s="226">
        <f t="shared" si="258"/>
        <v>-364</v>
      </c>
      <c r="DT613" s="227">
        <f t="shared" si="258"/>
        <v>0</v>
      </c>
      <c r="DU613" s="227">
        <f t="shared" si="258"/>
        <v>-114.69914915803781</v>
      </c>
      <c r="DV613" s="227">
        <f t="shared" si="258"/>
        <v>-114.78831629674687</v>
      </c>
      <c r="DW613" s="227">
        <f t="shared" si="258"/>
        <v>-50.635572499139016</v>
      </c>
      <c r="DX613" s="377">
        <f t="shared" si="261"/>
        <v>0.39424805272618335</v>
      </c>
      <c r="DY613" s="377">
        <f t="shared" si="261"/>
        <v>0.3653444676409186</v>
      </c>
      <c r="DZ613" s="377">
        <f t="shared" si="261"/>
        <v>0.34514380992080035</v>
      </c>
      <c r="EA613" s="377">
        <f t="shared" si="261"/>
        <v>0.3510886469673406</v>
      </c>
      <c r="EB613" s="378">
        <f t="shared" si="261"/>
        <v>0.33372365339578453</v>
      </c>
      <c r="EC613" s="378">
        <f t="shared" si="261"/>
        <v>0.33742331288343558</v>
      </c>
      <c r="ED613" s="378">
        <f t="shared" si="261"/>
        <v>0.37027446918694978</v>
      </c>
      <c r="EE613" s="378">
        <f t="shared" si="259"/>
        <v>0.37705735660847878</v>
      </c>
      <c r="EG613" s="226">
        <v>0</v>
      </c>
      <c r="EH613" s="226">
        <v>0</v>
      </c>
      <c r="EI613" s="226">
        <v>0</v>
      </c>
      <c r="EJ613" s="226">
        <v>0</v>
      </c>
      <c r="EK613" s="226">
        <v>0</v>
      </c>
      <c r="EL613" s="226">
        <v>0</v>
      </c>
      <c r="EM613" s="226">
        <v>0</v>
      </c>
      <c r="EN613" s="379">
        <f t="shared" si="245"/>
        <v>0</v>
      </c>
      <c r="EO613" s="226">
        <f t="shared" si="246"/>
        <v>0</v>
      </c>
      <c r="EP613" s="379">
        <f t="shared" si="247"/>
        <v>0</v>
      </c>
      <c r="EQ613" s="226">
        <f t="shared" si="248"/>
        <v>0</v>
      </c>
      <c r="ER613" s="226">
        <f t="shared" si="249"/>
        <v>0</v>
      </c>
      <c r="ES613" s="292"/>
      <c r="ET613" s="227">
        <v>1719</v>
      </c>
      <c r="EU613" s="227">
        <v>579</v>
      </c>
      <c r="EV613" s="227">
        <v>1140</v>
      </c>
      <c r="EW613" s="227">
        <v>522</v>
      </c>
      <c r="EX613" s="227">
        <v>715</v>
      </c>
      <c r="EY613" s="227">
        <v>10133</v>
      </c>
      <c r="EZ613" s="227">
        <v>9619</v>
      </c>
      <c r="FA613" s="380">
        <f t="shared" si="252"/>
        <v>0.3368237347294939</v>
      </c>
      <c r="FB613" s="228">
        <f t="shared" si="253"/>
        <v>45.789473684210527</v>
      </c>
      <c r="FC613" s="380">
        <f t="shared" si="254"/>
        <v>0.41593949970913324</v>
      </c>
      <c r="FD613" s="227">
        <f t="shared" si="255"/>
        <v>70561.531629329911</v>
      </c>
      <c r="FE613" s="227">
        <f t="shared" si="256"/>
        <v>4522.2996153446302</v>
      </c>
      <c r="FF613" s="227">
        <v>1140</v>
      </c>
      <c r="FG613" s="228">
        <f t="shared" si="250"/>
        <v>38.771929824561404</v>
      </c>
      <c r="FH613" s="227">
        <v>442</v>
      </c>
      <c r="FI613" s="227">
        <v>1140</v>
      </c>
      <c r="FJ613" s="227">
        <v>0</v>
      </c>
      <c r="FK613" s="227">
        <f t="shared" si="241"/>
        <v>698</v>
      </c>
      <c r="FL613" s="227">
        <v>44</v>
      </c>
      <c r="FM613" s="227">
        <f t="shared" si="242"/>
        <v>654</v>
      </c>
      <c r="FZ613" s="229"/>
      <c r="GA613" s="229"/>
      <c r="GB613" s="229"/>
      <c r="GC613" s="229"/>
      <c r="GD613" s="229"/>
    </row>
    <row r="614" spans="1:186" s="368" customFormat="1">
      <c r="A614" s="287" t="s">
        <v>1386</v>
      </c>
      <c r="B614" s="369" t="s">
        <v>1387</v>
      </c>
      <c r="C614" s="287" t="s">
        <v>1388</v>
      </c>
      <c r="D614" s="287" t="s">
        <v>3126</v>
      </c>
      <c r="E614" s="369" t="s">
        <v>1389</v>
      </c>
      <c r="F614" s="287">
        <v>611</v>
      </c>
      <c r="G614" s="392" t="s">
        <v>1505</v>
      </c>
      <c r="H614" s="392" t="s">
        <v>1506</v>
      </c>
      <c r="I614" s="393" t="s">
        <v>1435</v>
      </c>
      <c r="J614" s="392" t="s">
        <v>1436</v>
      </c>
      <c r="K614" s="393" t="s">
        <v>788</v>
      </c>
      <c r="L614" s="392" t="s">
        <v>1394</v>
      </c>
      <c r="M614" s="392" t="s">
        <v>3124</v>
      </c>
      <c r="N614" s="372">
        <v>1</v>
      </c>
      <c r="O614" s="373">
        <v>1082</v>
      </c>
      <c r="P614" s="373">
        <v>1552</v>
      </c>
      <c r="Q614" s="373">
        <v>1620</v>
      </c>
      <c r="R614" s="373">
        <v>1676</v>
      </c>
      <c r="S614" s="374">
        <v>984</v>
      </c>
      <c r="T614" s="374">
        <v>1033</v>
      </c>
      <c r="U614" s="374">
        <v>1115</v>
      </c>
      <c r="V614" s="374">
        <v>1155</v>
      </c>
      <c r="W614" s="373">
        <v>528</v>
      </c>
      <c r="X614" s="373">
        <v>669</v>
      </c>
      <c r="Y614" s="373">
        <v>694</v>
      </c>
      <c r="Z614" s="373">
        <v>715</v>
      </c>
      <c r="AA614" s="374">
        <v>365</v>
      </c>
      <c r="AB614" s="374">
        <v>386</v>
      </c>
      <c r="AC614" s="374">
        <v>382</v>
      </c>
      <c r="AD614" s="374">
        <v>417</v>
      </c>
      <c r="AE614" s="373">
        <v>14</v>
      </c>
      <c r="AF614" s="373">
        <v>15</v>
      </c>
      <c r="AG614" s="373">
        <v>15</v>
      </c>
      <c r="AH614" s="373">
        <v>16</v>
      </c>
      <c r="AI614" s="374">
        <v>11</v>
      </c>
      <c r="AJ614" s="374">
        <v>11</v>
      </c>
      <c r="AK614" s="374">
        <v>11</v>
      </c>
      <c r="AL614" s="374">
        <v>11</v>
      </c>
      <c r="AM614" s="226">
        <v>554</v>
      </c>
      <c r="AN614" s="226">
        <v>883</v>
      </c>
      <c r="AO614" s="226">
        <v>926</v>
      </c>
      <c r="AP614" s="226">
        <v>961</v>
      </c>
      <c r="AQ614" s="227">
        <v>619</v>
      </c>
      <c r="AR614" s="227">
        <v>647</v>
      </c>
      <c r="AS614" s="227">
        <v>733</v>
      </c>
      <c r="AT614" s="227">
        <v>739</v>
      </c>
      <c r="AU614" s="226">
        <v>151</v>
      </c>
      <c r="AV614" s="411">
        <v>279</v>
      </c>
      <c r="AW614" s="411">
        <v>308</v>
      </c>
      <c r="AX614" s="411">
        <v>332</v>
      </c>
      <c r="AY614" s="231">
        <v>196</v>
      </c>
      <c r="AZ614" s="231">
        <v>216</v>
      </c>
      <c r="BA614" s="231">
        <v>237</v>
      </c>
      <c r="BB614" s="231">
        <v>251</v>
      </c>
      <c r="BC614" s="226">
        <f t="shared" si="243"/>
        <v>403</v>
      </c>
      <c r="BD614" s="226">
        <f t="shared" si="243"/>
        <v>583</v>
      </c>
      <c r="BE614" s="226">
        <f t="shared" si="243"/>
        <v>574</v>
      </c>
      <c r="BF614" s="226">
        <f t="shared" si="243"/>
        <v>588</v>
      </c>
      <c r="BG614" s="218">
        <f t="shared" si="243"/>
        <v>399</v>
      </c>
      <c r="BH614" s="218">
        <f t="shared" si="240"/>
        <v>381</v>
      </c>
      <c r="BI614" s="218">
        <f t="shared" si="240"/>
        <v>450</v>
      </c>
      <c r="BJ614" s="218">
        <f t="shared" si="240"/>
        <v>467</v>
      </c>
      <c r="BK614" s="226">
        <f t="shared" si="262"/>
        <v>0</v>
      </c>
      <c r="BL614" s="226">
        <f t="shared" si="262"/>
        <v>21</v>
      </c>
      <c r="BM614" s="226">
        <f t="shared" si="262"/>
        <v>44</v>
      </c>
      <c r="BN614" s="226">
        <f t="shared" si="260"/>
        <v>41</v>
      </c>
      <c r="BO614" s="227">
        <f t="shared" si="260"/>
        <v>24</v>
      </c>
      <c r="BP614" s="227">
        <f t="shared" si="260"/>
        <v>50</v>
      </c>
      <c r="BQ614" s="227">
        <f t="shared" si="260"/>
        <v>46</v>
      </c>
      <c r="BR614" s="227">
        <f t="shared" si="236"/>
        <v>21</v>
      </c>
      <c r="BS614" s="226">
        <v>0</v>
      </c>
      <c r="BT614" s="226">
        <v>21</v>
      </c>
      <c r="BU614" s="226">
        <v>44</v>
      </c>
      <c r="BV614" s="226">
        <v>41</v>
      </c>
      <c r="BW614" s="227">
        <v>24</v>
      </c>
      <c r="BX614" s="227">
        <v>50</v>
      </c>
      <c r="BY614" s="227">
        <v>46</v>
      </c>
      <c r="BZ614" s="227">
        <v>21</v>
      </c>
      <c r="CA614" s="226">
        <v>0</v>
      </c>
      <c r="CB614" s="226">
        <f>IFERROR(VLOOKUP($G614,[12]ITEM!$B$2:$AC$939,26,0),0)</f>
        <v>0</v>
      </c>
      <c r="CC614" s="226">
        <f>IFERROR(VLOOKUP($G614,[12]ITEM!$B$2:$AC$939,27,0),0)</f>
        <v>0</v>
      </c>
      <c r="CD614" s="226">
        <f>IFERROR(VLOOKUP($G614,[12]ITEM!$B$2:$AC$939,28,0),0)</f>
        <v>0</v>
      </c>
      <c r="CE614" s="227">
        <v>0</v>
      </c>
      <c r="CF614" s="227">
        <v>0</v>
      </c>
      <c r="CG614" s="227">
        <v>0</v>
      </c>
      <c r="CH614" s="227">
        <v>0</v>
      </c>
      <c r="CI614" s="375"/>
      <c r="CJ614" s="226">
        <f t="shared" si="257"/>
        <v>403</v>
      </c>
      <c r="CK614" s="226">
        <f t="shared" si="257"/>
        <v>650</v>
      </c>
      <c r="CL614" s="226">
        <f t="shared" si="257"/>
        <v>685</v>
      </c>
      <c r="CM614" s="226">
        <f t="shared" si="257"/>
        <v>711</v>
      </c>
      <c r="CN614" s="227">
        <f t="shared" si="257"/>
        <v>399</v>
      </c>
      <c r="CO614" s="227">
        <f t="shared" si="257"/>
        <v>419.58039905777946</v>
      </c>
      <c r="CP614" s="227">
        <f t="shared" si="257"/>
        <v>468.18502774644458</v>
      </c>
      <c r="CQ614" s="227">
        <f t="shared" si="251"/>
        <v>476.21388245273999</v>
      </c>
      <c r="CR614" s="226">
        <v>329</v>
      </c>
      <c r="CS614" s="226">
        <v>525</v>
      </c>
      <c r="CT614" s="226">
        <v>550</v>
      </c>
      <c r="CU614" s="226">
        <v>571</v>
      </c>
      <c r="CV614" s="227">
        <f t="shared" si="244"/>
        <v>321</v>
      </c>
      <c r="CW614" s="227">
        <f>CV614*(1+('[13]GROWTH (YoY)'!AR614/100))</f>
        <v>335.58039905777946</v>
      </c>
      <c r="CX614" s="227">
        <f>CW614*(1+('[13]GROWTH (YoY)'!AS614/100))</f>
        <v>380.18502774644458</v>
      </c>
      <c r="CY614" s="227">
        <f>CX614*(1+('[13]GROWTH (YoY)'!AT614/100))</f>
        <v>383.21388245273999</v>
      </c>
      <c r="CZ614" s="226">
        <v>52</v>
      </c>
      <c r="DA614" s="226">
        <v>85</v>
      </c>
      <c r="DB614" s="226">
        <v>91</v>
      </c>
      <c r="DC614" s="226">
        <v>93</v>
      </c>
      <c r="DD614" s="227">
        <v>38</v>
      </c>
      <c r="DE614" s="227">
        <v>40</v>
      </c>
      <c r="DF614" s="227">
        <v>40</v>
      </c>
      <c r="DG614" s="227">
        <v>42</v>
      </c>
      <c r="DH614" s="226">
        <v>22</v>
      </c>
      <c r="DI614" s="226">
        <v>40</v>
      </c>
      <c r="DJ614" s="226">
        <v>44</v>
      </c>
      <c r="DK614" s="226">
        <v>47</v>
      </c>
      <c r="DL614" s="227">
        <v>40</v>
      </c>
      <c r="DM614" s="227">
        <v>44</v>
      </c>
      <c r="DN614" s="227">
        <v>48</v>
      </c>
      <c r="DO614" s="227">
        <v>51</v>
      </c>
      <c r="DP614" s="376">
        <f t="shared" si="239"/>
        <v>0</v>
      </c>
      <c r="DQ614" s="226">
        <f t="shared" si="239"/>
        <v>-67</v>
      </c>
      <c r="DR614" s="226">
        <f t="shared" si="239"/>
        <v>-111</v>
      </c>
      <c r="DS614" s="226">
        <f t="shared" si="258"/>
        <v>-123</v>
      </c>
      <c r="DT614" s="227">
        <f t="shared" si="258"/>
        <v>0</v>
      </c>
      <c r="DU614" s="227">
        <f t="shared" si="258"/>
        <v>-38.580399057779459</v>
      </c>
      <c r="DV614" s="227">
        <f t="shared" si="258"/>
        <v>-18.185027746444575</v>
      </c>
      <c r="DW614" s="227">
        <f t="shared" si="258"/>
        <v>-9.2138824527399947</v>
      </c>
      <c r="DX614" s="377">
        <f t="shared" si="261"/>
        <v>0.4879852125693161</v>
      </c>
      <c r="DY614" s="377">
        <f t="shared" si="261"/>
        <v>0.43105670103092786</v>
      </c>
      <c r="DZ614" s="377">
        <f t="shared" si="261"/>
        <v>0.42839506172839509</v>
      </c>
      <c r="EA614" s="377">
        <f t="shared" si="261"/>
        <v>0.4266109785202864</v>
      </c>
      <c r="EB614" s="378">
        <f t="shared" si="261"/>
        <v>0.37093495934959347</v>
      </c>
      <c r="EC614" s="378">
        <f t="shared" si="261"/>
        <v>0.37366892545982577</v>
      </c>
      <c r="ED614" s="378">
        <f t="shared" si="261"/>
        <v>0.34260089686098655</v>
      </c>
      <c r="EE614" s="378">
        <f t="shared" si="259"/>
        <v>0.36103896103896105</v>
      </c>
      <c r="EG614" s="226">
        <v>0</v>
      </c>
      <c r="EH614" s="226">
        <v>0</v>
      </c>
      <c r="EI614" s="226">
        <v>0</v>
      </c>
      <c r="EJ614" s="226">
        <v>0</v>
      </c>
      <c r="EK614" s="226">
        <v>0</v>
      </c>
      <c r="EL614" s="226">
        <v>0</v>
      </c>
      <c r="EM614" s="226">
        <v>0</v>
      </c>
      <c r="EN614" s="379">
        <f t="shared" si="245"/>
        <v>0</v>
      </c>
      <c r="EO614" s="226">
        <f t="shared" si="246"/>
        <v>0</v>
      </c>
      <c r="EP614" s="379">
        <f t="shared" si="247"/>
        <v>0</v>
      </c>
      <c r="EQ614" s="226">
        <f t="shared" si="248"/>
        <v>0</v>
      </c>
      <c r="ER614" s="226">
        <f t="shared" si="249"/>
        <v>0</v>
      </c>
      <c r="ES614" s="292"/>
      <c r="ET614" s="227">
        <v>991</v>
      </c>
      <c r="EU614" s="227">
        <v>371</v>
      </c>
      <c r="EV614" s="227">
        <v>620</v>
      </c>
      <c r="EW614" s="227">
        <v>231</v>
      </c>
      <c r="EX614" s="227">
        <v>446</v>
      </c>
      <c r="EY614" s="227">
        <v>4671</v>
      </c>
      <c r="EZ614" s="227">
        <v>4512</v>
      </c>
      <c r="FA614" s="380">
        <f t="shared" si="252"/>
        <v>0.37436932391523714</v>
      </c>
      <c r="FB614" s="228">
        <f t="shared" si="253"/>
        <v>37.258064516129032</v>
      </c>
      <c r="FC614" s="380">
        <f t="shared" si="254"/>
        <v>0.45005045408678102</v>
      </c>
      <c r="FD614" s="227">
        <f t="shared" si="255"/>
        <v>95482.766002997218</v>
      </c>
      <c r="FE614" s="227">
        <f t="shared" si="256"/>
        <v>4266.4007092198581</v>
      </c>
      <c r="FF614" s="227">
        <v>620</v>
      </c>
      <c r="FG614" s="228">
        <f t="shared" si="250"/>
        <v>31.612903225806448</v>
      </c>
      <c r="FH614" s="227">
        <v>196</v>
      </c>
      <c r="FI614" s="227">
        <v>620</v>
      </c>
      <c r="FJ614" s="227">
        <v>0</v>
      </c>
      <c r="FK614" s="227">
        <f t="shared" si="241"/>
        <v>424</v>
      </c>
      <c r="FL614" s="227">
        <v>25</v>
      </c>
      <c r="FM614" s="227">
        <f t="shared" si="242"/>
        <v>399</v>
      </c>
      <c r="FZ614" s="229"/>
      <c r="GA614" s="229"/>
      <c r="GB614" s="229"/>
      <c r="GC614" s="229"/>
      <c r="GD614" s="229"/>
    </row>
    <row r="615" spans="1:186" s="368" customFormat="1">
      <c r="A615" s="287" t="s">
        <v>1386</v>
      </c>
      <c r="B615" s="369" t="s">
        <v>1387</v>
      </c>
      <c r="C615" s="287" t="s">
        <v>1388</v>
      </c>
      <c r="D615" s="287" t="s">
        <v>3126</v>
      </c>
      <c r="E615" s="369" t="s">
        <v>1389</v>
      </c>
      <c r="F615" s="287">
        <v>612</v>
      </c>
      <c r="G615" s="392" t="s">
        <v>1507</v>
      </c>
      <c r="H615" s="392" t="s">
        <v>1508</v>
      </c>
      <c r="I615" s="393" t="s">
        <v>1435</v>
      </c>
      <c r="J615" s="392" t="s">
        <v>1436</v>
      </c>
      <c r="K615" s="393" t="s">
        <v>788</v>
      </c>
      <c r="L615" s="392" t="s">
        <v>1394</v>
      </c>
      <c r="M615" s="392" t="s">
        <v>3124</v>
      </c>
      <c r="N615" s="372">
        <v>1</v>
      </c>
      <c r="O615" s="373">
        <v>439</v>
      </c>
      <c r="P615" s="373">
        <v>630</v>
      </c>
      <c r="Q615" s="373">
        <v>658</v>
      </c>
      <c r="R615" s="373">
        <v>727</v>
      </c>
      <c r="S615" s="374">
        <v>710</v>
      </c>
      <c r="T615" s="374">
        <v>769</v>
      </c>
      <c r="U615" s="374">
        <v>804</v>
      </c>
      <c r="V615" s="374">
        <v>834</v>
      </c>
      <c r="W615" s="373">
        <v>184</v>
      </c>
      <c r="X615" s="373">
        <v>254</v>
      </c>
      <c r="Y615" s="373">
        <v>274</v>
      </c>
      <c r="Z615" s="373">
        <v>314</v>
      </c>
      <c r="AA615" s="374">
        <v>186</v>
      </c>
      <c r="AB615" s="374">
        <v>196</v>
      </c>
      <c r="AC615" s="374">
        <v>219</v>
      </c>
      <c r="AD615" s="374">
        <v>227</v>
      </c>
      <c r="AE615" s="373">
        <v>6</v>
      </c>
      <c r="AF615" s="373">
        <v>6</v>
      </c>
      <c r="AG615" s="373">
        <v>6</v>
      </c>
      <c r="AH615" s="373">
        <v>6</v>
      </c>
      <c r="AI615" s="374">
        <v>9</v>
      </c>
      <c r="AJ615" s="374">
        <v>9</v>
      </c>
      <c r="AK615" s="374">
        <v>9</v>
      </c>
      <c r="AL615" s="374">
        <v>9</v>
      </c>
      <c r="AM615" s="226">
        <v>256</v>
      </c>
      <c r="AN615" s="226">
        <v>376</v>
      </c>
      <c r="AO615" s="226">
        <v>384</v>
      </c>
      <c r="AP615" s="226">
        <v>412</v>
      </c>
      <c r="AQ615" s="227">
        <v>524</v>
      </c>
      <c r="AR615" s="227">
        <v>573</v>
      </c>
      <c r="AS615" s="227">
        <v>585</v>
      </c>
      <c r="AT615" s="227">
        <v>607</v>
      </c>
      <c r="AU615" s="226">
        <v>90</v>
      </c>
      <c r="AV615" s="411">
        <v>167</v>
      </c>
      <c r="AW615" s="411">
        <v>183</v>
      </c>
      <c r="AX615" s="411">
        <v>198</v>
      </c>
      <c r="AY615" s="231">
        <v>233</v>
      </c>
      <c r="AZ615" s="231">
        <v>250</v>
      </c>
      <c r="BA615" s="231">
        <v>271</v>
      </c>
      <c r="BB615" s="231">
        <v>289</v>
      </c>
      <c r="BC615" s="226">
        <f t="shared" si="243"/>
        <v>166</v>
      </c>
      <c r="BD615" s="226">
        <f t="shared" si="243"/>
        <v>196</v>
      </c>
      <c r="BE615" s="226">
        <f t="shared" si="243"/>
        <v>172</v>
      </c>
      <c r="BF615" s="226">
        <f t="shared" si="243"/>
        <v>187</v>
      </c>
      <c r="BG615" s="218">
        <f t="shared" si="243"/>
        <v>276</v>
      </c>
      <c r="BH615" s="218">
        <f t="shared" si="240"/>
        <v>289</v>
      </c>
      <c r="BI615" s="218">
        <f t="shared" si="240"/>
        <v>283</v>
      </c>
      <c r="BJ615" s="218">
        <f t="shared" si="240"/>
        <v>305</v>
      </c>
      <c r="BK615" s="226">
        <f t="shared" si="262"/>
        <v>0</v>
      </c>
      <c r="BL615" s="226">
        <f t="shared" si="262"/>
        <v>13</v>
      </c>
      <c r="BM615" s="226">
        <f t="shared" si="262"/>
        <v>29</v>
      </c>
      <c r="BN615" s="226">
        <f t="shared" si="260"/>
        <v>27</v>
      </c>
      <c r="BO615" s="227">
        <f t="shared" si="260"/>
        <v>15</v>
      </c>
      <c r="BP615" s="227">
        <f t="shared" si="260"/>
        <v>34</v>
      </c>
      <c r="BQ615" s="227">
        <f t="shared" si="260"/>
        <v>31</v>
      </c>
      <c r="BR615" s="227">
        <f t="shared" si="236"/>
        <v>13</v>
      </c>
      <c r="BS615" s="226">
        <v>0</v>
      </c>
      <c r="BT615" s="226">
        <v>13</v>
      </c>
      <c r="BU615" s="226">
        <v>29</v>
      </c>
      <c r="BV615" s="226">
        <v>27</v>
      </c>
      <c r="BW615" s="227">
        <v>15</v>
      </c>
      <c r="BX615" s="227">
        <v>34</v>
      </c>
      <c r="BY615" s="227">
        <v>31</v>
      </c>
      <c r="BZ615" s="227">
        <v>13</v>
      </c>
      <c r="CA615" s="226">
        <v>0</v>
      </c>
      <c r="CB615" s="226">
        <f>IFERROR(VLOOKUP($G615,[12]ITEM!$B$2:$AC$939,26,0),0)</f>
        <v>0</v>
      </c>
      <c r="CC615" s="226">
        <f>IFERROR(VLOOKUP($G615,[12]ITEM!$B$2:$AC$939,27,0),0)</f>
        <v>0</v>
      </c>
      <c r="CD615" s="226">
        <f>IFERROR(VLOOKUP($G615,[12]ITEM!$B$2:$AC$939,28,0),0)</f>
        <v>0</v>
      </c>
      <c r="CE615" s="227">
        <v>0</v>
      </c>
      <c r="CF615" s="227">
        <v>0</v>
      </c>
      <c r="CG615" s="227">
        <v>0</v>
      </c>
      <c r="CH615" s="227">
        <v>0</v>
      </c>
      <c r="CI615" s="375"/>
      <c r="CJ615" s="226">
        <f t="shared" si="257"/>
        <v>167</v>
      </c>
      <c r="CK615" s="226">
        <f t="shared" si="257"/>
        <v>250</v>
      </c>
      <c r="CL615" s="226">
        <f t="shared" si="257"/>
        <v>257</v>
      </c>
      <c r="CM615" s="226">
        <f t="shared" si="257"/>
        <v>274</v>
      </c>
      <c r="CN615" s="227">
        <f t="shared" si="257"/>
        <v>276</v>
      </c>
      <c r="CO615" s="227">
        <f t="shared" si="257"/>
        <v>295.78868938165544</v>
      </c>
      <c r="CP615" s="227">
        <f t="shared" si="257"/>
        <v>298.11620015880339</v>
      </c>
      <c r="CQ615" s="227">
        <f t="shared" si="251"/>
        <v>312.0789945331037</v>
      </c>
      <c r="CR615" s="226">
        <v>131</v>
      </c>
      <c r="CS615" s="226">
        <v>192</v>
      </c>
      <c r="CT615" s="226">
        <v>196</v>
      </c>
      <c r="CU615" s="226">
        <v>210</v>
      </c>
      <c r="CV615" s="227">
        <f t="shared" si="244"/>
        <v>145</v>
      </c>
      <c r="CW615" s="227">
        <f>CV615*(1+('[13]GROWTH (YoY)'!AR615/100))</f>
        <v>158.78868938165544</v>
      </c>
      <c r="CX615" s="227">
        <f>CW615*(1+('[13]GROWTH (YoY)'!AS615/100))</f>
        <v>162.11620015880342</v>
      </c>
      <c r="CY615" s="227">
        <f>CX615*(1+('[13]GROWTH (YoY)'!AT615/100))</f>
        <v>168.07899453310372</v>
      </c>
      <c r="CZ615" s="226">
        <v>34</v>
      </c>
      <c r="DA615" s="226">
        <v>55</v>
      </c>
      <c r="DB615" s="226">
        <v>58</v>
      </c>
      <c r="DC615" s="226">
        <v>60</v>
      </c>
      <c r="DD615" s="227">
        <v>128</v>
      </c>
      <c r="DE615" s="227">
        <v>134</v>
      </c>
      <c r="DF615" s="227">
        <v>132</v>
      </c>
      <c r="DG615" s="227">
        <v>140</v>
      </c>
      <c r="DH615" s="226">
        <v>2</v>
      </c>
      <c r="DI615" s="226">
        <v>3</v>
      </c>
      <c r="DJ615" s="226">
        <v>3</v>
      </c>
      <c r="DK615" s="226">
        <v>4</v>
      </c>
      <c r="DL615" s="227">
        <v>3</v>
      </c>
      <c r="DM615" s="227">
        <v>3</v>
      </c>
      <c r="DN615" s="227">
        <v>4</v>
      </c>
      <c r="DO615" s="227">
        <v>4</v>
      </c>
      <c r="DP615" s="376">
        <f t="shared" si="239"/>
        <v>-1</v>
      </c>
      <c r="DQ615" s="226">
        <f t="shared" si="239"/>
        <v>-54</v>
      </c>
      <c r="DR615" s="226">
        <f t="shared" si="239"/>
        <v>-85</v>
      </c>
      <c r="DS615" s="226">
        <f t="shared" si="258"/>
        <v>-87</v>
      </c>
      <c r="DT615" s="227">
        <f t="shared" si="258"/>
        <v>0</v>
      </c>
      <c r="DU615" s="227">
        <f t="shared" si="258"/>
        <v>-6.7886893816554448</v>
      </c>
      <c r="DV615" s="227">
        <f t="shared" si="258"/>
        <v>-15.116200158803395</v>
      </c>
      <c r="DW615" s="227">
        <f t="shared" si="258"/>
        <v>-7.0789945331036961</v>
      </c>
      <c r="DX615" s="377">
        <f t="shared" si="261"/>
        <v>0.4191343963553531</v>
      </c>
      <c r="DY615" s="377">
        <f t="shared" si="261"/>
        <v>0.40317460317460319</v>
      </c>
      <c r="DZ615" s="377">
        <f t="shared" si="261"/>
        <v>0.41641337386018235</v>
      </c>
      <c r="EA615" s="377">
        <f t="shared" si="261"/>
        <v>0.43191196698762035</v>
      </c>
      <c r="EB615" s="378">
        <f t="shared" si="261"/>
        <v>0.26197183098591548</v>
      </c>
      <c r="EC615" s="378">
        <f t="shared" si="261"/>
        <v>0.25487646293888166</v>
      </c>
      <c r="ED615" s="378">
        <f t="shared" si="261"/>
        <v>0.27238805970149255</v>
      </c>
      <c r="EE615" s="378">
        <f t="shared" si="259"/>
        <v>0.27218225419664266</v>
      </c>
      <c r="EG615" s="226">
        <v>0</v>
      </c>
      <c r="EH615" s="226">
        <v>0</v>
      </c>
      <c r="EI615" s="226">
        <v>0</v>
      </c>
      <c r="EJ615" s="226">
        <v>0</v>
      </c>
      <c r="EK615" s="226">
        <v>0</v>
      </c>
      <c r="EL615" s="226">
        <v>0</v>
      </c>
      <c r="EM615" s="226">
        <v>0</v>
      </c>
      <c r="EN615" s="379">
        <f t="shared" si="245"/>
        <v>0</v>
      </c>
      <c r="EO615" s="226">
        <f t="shared" si="246"/>
        <v>0</v>
      </c>
      <c r="EP615" s="379">
        <f t="shared" si="247"/>
        <v>0</v>
      </c>
      <c r="EQ615" s="226">
        <f t="shared" si="248"/>
        <v>0</v>
      </c>
      <c r="ER615" s="226">
        <f t="shared" si="249"/>
        <v>0</v>
      </c>
      <c r="ES615" s="292"/>
      <c r="ET615" s="227">
        <v>714</v>
      </c>
      <c r="EU615" s="227">
        <v>189</v>
      </c>
      <c r="EV615" s="227">
        <v>525</v>
      </c>
      <c r="EW615" s="227">
        <v>192</v>
      </c>
      <c r="EX615" s="227">
        <v>185</v>
      </c>
      <c r="EY615" s="227">
        <v>4535</v>
      </c>
      <c r="EZ615" s="227">
        <v>4027</v>
      </c>
      <c r="FA615" s="380">
        <f t="shared" si="252"/>
        <v>0.26470588235294118</v>
      </c>
      <c r="FB615" s="228">
        <f t="shared" si="253"/>
        <v>36.571428571428569</v>
      </c>
      <c r="FC615" s="380">
        <f t="shared" si="254"/>
        <v>0.25910364145658266</v>
      </c>
      <c r="FD615" s="227">
        <f t="shared" si="255"/>
        <v>40793.825799338476</v>
      </c>
      <c r="FE615" s="227">
        <f t="shared" si="256"/>
        <v>3973.181028060591</v>
      </c>
      <c r="FF615" s="227">
        <v>525</v>
      </c>
      <c r="FG615" s="228">
        <f t="shared" si="250"/>
        <v>44.38095238095238</v>
      </c>
      <c r="FH615" s="227">
        <v>233</v>
      </c>
      <c r="FI615" s="227">
        <v>525</v>
      </c>
      <c r="FJ615" s="227">
        <v>0</v>
      </c>
      <c r="FK615" s="227">
        <f t="shared" si="241"/>
        <v>292</v>
      </c>
      <c r="FL615" s="227">
        <v>18</v>
      </c>
      <c r="FM615" s="227">
        <f t="shared" si="242"/>
        <v>274</v>
      </c>
      <c r="FZ615" s="229"/>
      <c r="GA615" s="229"/>
      <c r="GB615" s="229"/>
      <c r="GC615" s="229"/>
      <c r="GD615" s="229"/>
    </row>
    <row r="616" spans="1:186" s="368" customFormat="1">
      <c r="A616" s="287" t="s">
        <v>1386</v>
      </c>
      <c r="B616" s="369" t="s">
        <v>1387</v>
      </c>
      <c r="C616" s="287" t="s">
        <v>1388</v>
      </c>
      <c r="D616" s="287" t="s">
        <v>3126</v>
      </c>
      <c r="E616" s="369" t="s">
        <v>1389</v>
      </c>
      <c r="F616" s="287">
        <v>613</v>
      </c>
      <c r="G616" s="392" t="s">
        <v>1509</v>
      </c>
      <c r="H616" s="392" t="s">
        <v>1510</v>
      </c>
      <c r="I616" s="393" t="s">
        <v>1435</v>
      </c>
      <c r="J616" s="392" t="s">
        <v>1436</v>
      </c>
      <c r="K616" s="393" t="s">
        <v>788</v>
      </c>
      <c r="L616" s="392" t="s">
        <v>1394</v>
      </c>
      <c r="M616" s="392" t="s">
        <v>3124</v>
      </c>
      <c r="N616" s="372">
        <v>1</v>
      </c>
      <c r="O616" s="373">
        <v>1277</v>
      </c>
      <c r="P616" s="373">
        <v>1832</v>
      </c>
      <c r="Q616" s="373">
        <v>2012</v>
      </c>
      <c r="R616" s="373">
        <v>2042</v>
      </c>
      <c r="S616" s="374">
        <v>2568</v>
      </c>
      <c r="T616" s="374">
        <v>2697</v>
      </c>
      <c r="U616" s="374">
        <v>2907</v>
      </c>
      <c r="V616" s="374">
        <v>3010</v>
      </c>
      <c r="W616" s="373">
        <v>477</v>
      </c>
      <c r="X616" s="373">
        <v>621</v>
      </c>
      <c r="Y616" s="373">
        <v>700</v>
      </c>
      <c r="Z616" s="373">
        <v>707</v>
      </c>
      <c r="AA616" s="374">
        <v>1175</v>
      </c>
      <c r="AB616" s="374">
        <v>1175</v>
      </c>
      <c r="AC616" s="374">
        <v>1220</v>
      </c>
      <c r="AD616" s="374">
        <v>1241</v>
      </c>
      <c r="AE616" s="373">
        <v>20</v>
      </c>
      <c r="AF616" s="373">
        <v>21</v>
      </c>
      <c r="AG616" s="373">
        <v>22</v>
      </c>
      <c r="AH616" s="373">
        <v>22</v>
      </c>
      <c r="AI616" s="374">
        <v>25</v>
      </c>
      <c r="AJ616" s="374">
        <v>24</v>
      </c>
      <c r="AK616" s="374">
        <v>25</v>
      </c>
      <c r="AL616" s="374">
        <v>26</v>
      </c>
      <c r="AM616" s="226">
        <v>800</v>
      </c>
      <c r="AN616" s="226">
        <v>1212</v>
      </c>
      <c r="AO616" s="226">
        <v>1312</v>
      </c>
      <c r="AP616" s="226">
        <v>1335</v>
      </c>
      <c r="AQ616" s="227">
        <v>1393</v>
      </c>
      <c r="AR616" s="227">
        <v>1522</v>
      </c>
      <c r="AS616" s="227">
        <v>1687</v>
      </c>
      <c r="AT616" s="227">
        <v>1769</v>
      </c>
      <c r="AU616" s="226">
        <v>239</v>
      </c>
      <c r="AV616" s="411">
        <v>446</v>
      </c>
      <c r="AW616" s="411">
        <v>489</v>
      </c>
      <c r="AX616" s="411">
        <v>530</v>
      </c>
      <c r="AY616" s="231">
        <v>511</v>
      </c>
      <c r="AZ616" s="231">
        <v>558</v>
      </c>
      <c r="BA616" s="231">
        <v>611</v>
      </c>
      <c r="BB616" s="231">
        <v>651</v>
      </c>
      <c r="BC616" s="226">
        <f t="shared" si="243"/>
        <v>561</v>
      </c>
      <c r="BD616" s="226">
        <f t="shared" si="243"/>
        <v>715</v>
      </c>
      <c r="BE616" s="226">
        <f t="shared" si="243"/>
        <v>709</v>
      </c>
      <c r="BF616" s="226">
        <f t="shared" si="243"/>
        <v>707</v>
      </c>
      <c r="BG616" s="218">
        <f t="shared" si="243"/>
        <v>823</v>
      </c>
      <c r="BH616" s="218">
        <f t="shared" si="240"/>
        <v>834</v>
      </c>
      <c r="BI616" s="218">
        <f t="shared" si="240"/>
        <v>966</v>
      </c>
      <c r="BJ616" s="218">
        <f t="shared" si="240"/>
        <v>1072</v>
      </c>
      <c r="BK616" s="226">
        <f t="shared" si="262"/>
        <v>0</v>
      </c>
      <c r="BL616" s="226">
        <f t="shared" si="262"/>
        <v>51</v>
      </c>
      <c r="BM616" s="226">
        <f t="shared" si="262"/>
        <v>114</v>
      </c>
      <c r="BN616" s="226">
        <f t="shared" si="260"/>
        <v>98</v>
      </c>
      <c r="BO616" s="227">
        <f t="shared" si="260"/>
        <v>59</v>
      </c>
      <c r="BP616" s="227">
        <f t="shared" si="260"/>
        <v>130</v>
      </c>
      <c r="BQ616" s="227">
        <f t="shared" si="260"/>
        <v>110</v>
      </c>
      <c r="BR616" s="227">
        <f t="shared" si="236"/>
        <v>46</v>
      </c>
      <c r="BS616" s="226">
        <v>0</v>
      </c>
      <c r="BT616" s="226">
        <v>51</v>
      </c>
      <c r="BU616" s="226">
        <v>114</v>
      </c>
      <c r="BV616" s="226">
        <v>98</v>
      </c>
      <c r="BW616" s="227">
        <v>59</v>
      </c>
      <c r="BX616" s="227">
        <v>130</v>
      </c>
      <c r="BY616" s="227">
        <v>110</v>
      </c>
      <c r="BZ616" s="227">
        <v>46</v>
      </c>
      <c r="CA616" s="226">
        <v>0</v>
      </c>
      <c r="CB616" s="226">
        <f>IFERROR(VLOOKUP($G616,[12]ITEM!$B$2:$AC$939,26,0),0)</f>
        <v>0</v>
      </c>
      <c r="CC616" s="226">
        <f>IFERROR(VLOOKUP($G616,[12]ITEM!$B$2:$AC$939,27,0),0)</f>
        <v>0</v>
      </c>
      <c r="CD616" s="226">
        <f>IFERROR(VLOOKUP($G616,[12]ITEM!$B$2:$AC$939,28,0),0)</f>
        <v>0</v>
      </c>
      <c r="CE616" s="227">
        <v>0</v>
      </c>
      <c r="CF616" s="227">
        <v>0</v>
      </c>
      <c r="CG616" s="227">
        <v>0</v>
      </c>
      <c r="CH616" s="227">
        <v>0</v>
      </c>
      <c r="CI616" s="375"/>
      <c r="CJ616" s="226">
        <f t="shared" si="257"/>
        <v>561</v>
      </c>
      <c r="CK616" s="226">
        <f t="shared" si="257"/>
        <v>867</v>
      </c>
      <c r="CL616" s="226">
        <f t="shared" si="257"/>
        <v>933</v>
      </c>
      <c r="CM616" s="226">
        <f t="shared" si="257"/>
        <v>952</v>
      </c>
      <c r="CN616" s="227">
        <f t="shared" si="257"/>
        <v>823</v>
      </c>
      <c r="CO616" s="227">
        <f t="shared" si="257"/>
        <v>893.24826433806948</v>
      </c>
      <c r="CP616" s="227">
        <f t="shared" si="257"/>
        <v>975.64564832356609</v>
      </c>
      <c r="CQ616" s="227">
        <f t="shared" si="251"/>
        <v>1024.1702802836103</v>
      </c>
      <c r="CR616" s="226">
        <v>410</v>
      </c>
      <c r="CS616" s="226">
        <v>621</v>
      </c>
      <c r="CT616" s="226">
        <v>672</v>
      </c>
      <c r="CU616" s="226">
        <v>684</v>
      </c>
      <c r="CV616" s="227">
        <f t="shared" si="244"/>
        <v>705</v>
      </c>
      <c r="CW616" s="227">
        <f>CV616*(1+('[13]GROWTH (YoY)'!AR616/100))</f>
        <v>770.24826433806948</v>
      </c>
      <c r="CX616" s="227">
        <f>CW616*(1+('[13]GROWTH (YoY)'!AS616/100))</f>
        <v>853.64564832356609</v>
      </c>
      <c r="CY616" s="227">
        <f>CX616*(1+('[13]GROWTH (YoY)'!AT616/100))</f>
        <v>895.1702802836104</v>
      </c>
      <c r="CZ616" s="226">
        <v>147</v>
      </c>
      <c r="DA616" s="226">
        <v>240</v>
      </c>
      <c r="DB616" s="226">
        <v>255</v>
      </c>
      <c r="DC616" s="226">
        <v>261</v>
      </c>
      <c r="DD616" s="227">
        <v>112</v>
      </c>
      <c r="DE616" s="227">
        <v>117</v>
      </c>
      <c r="DF616" s="227">
        <v>115</v>
      </c>
      <c r="DG616" s="227">
        <v>122</v>
      </c>
      <c r="DH616" s="226">
        <v>4</v>
      </c>
      <c r="DI616" s="226">
        <v>6</v>
      </c>
      <c r="DJ616" s="226">
        <v>6</v>
      </c>
      <c r="DK616" s="226">
        <v>7</v>
      </c>
      <c r="DL616" s="227">
        <v>6</v>
      </c>
      <c r="DM616" s="227">
        <v>6</v>
      </c>
      <c r="DN616" s="227">
        <v>7</v>
      </c>
      <c r="DO616" s="227">
        <v>7</v>
      </c>
      <c r="DP616" s="376">
        <f t="shared" si="239"/>
        <v>0</v>
      </c>
      <c r="DQ616" s="226">
        <f t="shared" si="239"/>
        <v>-152</v>
      </c>
      <c r="DR616" s="226">
        <f t="shared" si="239"/>
        <v>-224</v>
      </c>
      <c r="DS616" s="226">
        <f t="shared" si="258"/>
        <v>-245</v>
      </c>
      <c r="DT616" s="227">
        <f t="shared" si="258"/>
        <v>0</v>
      </c>
      <c r="DU616" s="227">
        <f t="shared" si="258"/>
        <v>-59.248264338069475</v>
      </c>
      <c r="DV616" s="227">
        <f t="shared" si="258"/>
        <v>-9.6456483235660926</v>
      </c>
      <c r="DW616" s="227">
        <f t="shared" si="258"/>
        <v>47.829719716389718</v>
      </c>
      <c r="DX616" s="377">
        <f t="shared" si="261"/>
        <v>0.37353171495693033</v>
      </c>
      <c r="DY616" s="377">
        <f t="shared" si="261"/>
        <v>0.33897379912663755</v>
      </c>
      <c r="DZ616" s="377">
        <f t="shared" si="261"/>
        <v>0.34791252485089463</v>
      </c>
      <c r="EA616" s="377">
        <f t="shared" si="261"/>
        <v>0.34622918707149852</v>
      </c>
      <c r="EB616" s="378">
        <f t="shared" si="261"/>
        <v>0.4575545171339564</v>
      </c>
      <c r="EC616" s="378">
        <f t="shared" si="261"/>
        <v>0.43566926214312196</v>
      </c>
      <c r="ED616" s="378">
        <f t="shared" si="261"/>
        <v>0.41967664258685933</v>
      </c>
      <c r="EE616" s="378">
        <f t="shared" si="259"/>
        <v>0.41229235880398674</v>
      </c>
      <c r="EG616" s="226">
        <v>0</v>
      </c>
      <c r="EH616" s="226">
        <v>0</v>
      </c>
      <c r="EI616" s="226">
        <v>0</v>
      </c>
      <c r="EJ616" s="226">
        <v>0</v>
      </c>
      <c r="EK616" s="226">
        <v>0</v>
      </c>
      <c r="EL616" s="226">
        <v>0</v>
      </c>
      <c r="EM616" s="226">
        <v>0</v>
      </c>
      <c r="EN616" s="379">
        <f t="shared" si="245"/>
        <v>0</v>
      </c>
      <c r="EO616" s="226">
        <f t="shared" si="246"/>
        <v>0</v>
      </c>
      <c r="EP616" s="379">
        <f t="shared" si="247"/>
        <v>0</v>
      </c>
      <c r="EQ616" s="226">
        <f t="shared" si="248"/>
        <v>0</v>
      </c>
      <c r="ER616" s="226">
        <f t="shared" si="249"/>
        <v>0</v>
      </c>
      <c r="ES616" s="292"/>
      <c r="ET616" s="227">
        <v>2585</v>
      </c>
      <c r="EU616" s="227">
        <v>1192</v>
      </c>
      <c r="EV616" s="227">
        <v>1392</v>
      </c>
      <c r="EW616" s="227">
        <v>472</v>
      </c>
      <c r="EX616" s="227">
        <v>575</v>
      </c>
      <c r="EY616" s="227">
        <v>7929</v>
      </c>
      <c r="EZ616" s="227">
        <v>7408</v>
      </c>
      <c r="FA616" s="380">
        <f t="shared" si="252"/>
        <v>0.46112185686653773</v>
      </c>
      <c r="FB616" s="228">
        <f t="shared" si="253"/>
        <v>33.90804597701149</v>
      </c>
      <c r="FC616" s="380">
        <f t="shared" si="254"/>
        <v>0.22243713733075435</v>
      </c>
      <c r="FD616" s="227">
        <f t="shared" si="255"/>
        <v>72518.602598057769</v>
      </c>
      <c r="FE616" s="227">
        <f t="shared" si="256"/>
        <v>5309.5752339812816</v>
      </c>
      <c r="FF616" s="227">
        <v>1392</v>
      </c>
      <c r="FG616" s="228">
        <f t="shared" si="250"/>
        <v>36.853448275862064</v>
      </c>
      <c r="FH616" s="227">
        <v>513</v>
      </c>
      <c r="FI616" s="227">
        <v>1392</v>
      </c>
      <c r="FJ616" s="227">
        <v>0</v>
      </c>
      <c r="FK616" s="227">
        <f t="shared" si="241"/>
        <v>879</v>
      </c>
      <c r="FL616" s="227">
        <v>66</v>
      </c>
      <c r="FM616" s="227">
        <f t="shared" si="242"/>
        <v>813</v>
      </c>
      <c r="FZ616" s="229"/>
      <c r="GA616" s="229"/>
      <c r="GB616" s="229"/>
      <c r="GC616" s="229"/>
      <c r="GD616" s="229"/>
    </row>
    <row r="617" spans="1:186" s="368" customFormat="1">
      <c r="A617" s="287" t="s">
        <v>1386</v>
      </c>
      <c r="B617" s="369" t="s">
        <v>1387</v>
      </c>
      <c r="C617" s="287" t="s">
        <v>1388</v>
      </c>
      <c r="D617" s="287" t="s">
        <v>3126</v>
      </c>
      <c r="E617" s="369" t="s">
        <v>1389</v>
      </c>
      <c r="F617" s="287">
        <v>614</v>
      </c>
      <c r="G617" s="392" t="s">
        <v>1511</v>
      </c>
      <c r="H617" s="392" t="s">
        <v>1512</v>
      </c>
      <c r="I617" s="393" t="s">
        <v>1513</v>
      </c>
      <c r="J617" s="392" t="s">
        <v>1514</v>
      </c>
      <c r="K617" s="393" t="s">
        <v>788</v>
      </c>
      <c r="L617" s="392" t="s">
        <v>1394</v>
      </c>
      <c r="M617" s="392" t="s">
        <v>3124</v>
      </c>
      <c r="N617" s="372">
        <v>1</v>
      </c>
      <c r="O617" s="373">
        <v>13789</v>
      </c>
      <c r="P617" s="373">
        <v>22936</v>
      </c>
      <c r="Q617" s="373">
        <v>26610</v>
      </c>
      <c r="R617" s="373">
        <v>29876</v>
      </c>
      <c r="S617" s="374">
        <v>19330</v>
      </c>
      <c r="T617" s="374">
        <v>21928</v>
      </c>
      <c r="U617" s="374">
        <v>24728</v>
      </c>
      <c r="V617" s="374">
        <v>27502</v>
      </c>
      <c r="W617" s="373">
        <v>6333</v>
      </c>
      <c r="X617" s="373">
        <v>9852</v>
      </c>
      <c r="Y617" s="373">
        <v>12357</v>
      </c>
      <c r="Z617" s="373">
        <v>13715</v>
      </c>
      <c r="AA617" s="374">
        <v>8696</v>
      </c>
      <c r="AB617" s="374">
        <v>10690</v>
      </c>
      <c r="AC617" s="374">
        <v>10461</v>
      </c>
      <c r="AD617" s="374">
        <v>11372</v>
      </c>
      <c r="AE617" s="373">
        <v>183</v>
      </c>
      <c r="AF617" s="373">
        <v>235</v>
      </c>
      <c r="AG617" s="373">
        <v>237</v>
      </c>
      <c r="AH617" s="373">
        <v>271</v>
      </c>
      <c r="AI617" s="374">
        <v>193</v>
      </c>
      <c r="AJ617" s="374">
        <v>189</v>
      </c>
      <c r="AK617" s="374">
        <v>228</v>
      </c>
      <c r="AL617" s="374">
        <v>259</v>
      </c>
      <c r="AM617" s="226">
        <v>7455</v>
      </c>
      <c r="AN617" s="226">
        <v>13084</v>
      </c>
      <c r="AO617" s="226">
        <v>14254</v>
      </c>
      <c r="AP617" s="226">
        <v>16161</v>
      </c>
      <c r="AQ617" s="227">
        <v>10634</v>
      </c>
      <c r="AR617" s="227">
        <v>11238</v>
      </c>
      <c r="AS617" s="227">
        <v>14266</v>
      </c>
      <c r="AT617" s="227">
        <v>16131</v>
      </c>
      <c r="AU617" s="226">
        <v>1048</v>
      </c>
      <c r="AV617" s="411">
        <v>1647</v>
      </c>
      <c r="AW617" s="411">
        <v>1857</v>
      </c>
      <c r="AX617" s="411">
        <v>2142</v>
      </c>
      <c r="AY617" s="231">
        <v>1261</v>
      </c>
      <c r="AZ617" s="231">
        <v>1499</v>
      </c>
      <c r="BA617" s="231">
        <v>1766</v>
      </c>
      <c r="BB617" s="231">
        <v>2004</v>
      </c>
      <c r="BC617" s="226">
        <f t="shared" si="243"/>
        <v>6402</v>
      </c>
      <c r="BD617" s="226">
        <f t="shared" si="243"/>
        <v>11386</v>
      </c>
      <c r="BE617" s="226">
        <f t="shared" si="243"/>
        <v>12329</v>
      </c>
      <c r="BF617" s="226">
        <f t="shared" si="243"/>
        <v>13959</v>
      </c>
      <c r="BG617" s="218">
        <f t="shared" si="243"/>
        <v>9299</v>
      </c>
      <c r="BH617" s="218">
        <f t="shared" si="240"/>
        <v>9656</v>
      </c>
      <c r="BI617" s="218">
        <f t="shared" si="240"/>
        <v>12431</v>
      </c>
      <c r="BJ617" s="218">
        <f t="shared" si="240"/>
        <v>14091</v>
      </c>
      <c r="BK617" s="226">
        <f t="shared" si="262"/>
        <v>5</v>
      </c>
      <c r="BL617" s="226">
        <f t="shared" si="262"/>
        <v>51</v>
      </c>
      <c r="BM617" s="226">
        <f t="shared" si="262"/>
        <v>68</v>
      </c>
      <c r="BN617" s="226">
        <f t="shared" si="260"/>
        <v>60</v>
      </c>
      <c r="BO617" s="227">
        <f t="shared" si="260"/>
        <v>74</v>
      </c>
      <c r="BP617" s="227">
        <f t="shared" si="260"/>
        <v>83</v>
      </c>
      <c r="BQ617" s="227">
        <f t="shared" si="260"/>
        <v>69</v>
      </c>
      <c r="BR617" s="227">
        <f t="shared" si="236"/>
        <v>36</v>
      </c>
      <c r="BS617" s="226">
        <v>5</v>
      </c>
      <c r="BT617" s="226">
        <v>51</v>
      </c>
      <c r="BU617" s="226">
        <v>68</v>
      </c>
      <c r="BV617" s="226">
        <v>60</v>
      </c>
      <c r="BW617" s="227">
        <v>74</v>
      </c>
      <c r="BX617" s="227">
        <v>83</v>
      </c>
      <c r="BY617" s="227">
        <v>69</v>
      </c>
      <c r="BZ617" s="227">
        <v>36</v>
      </c>
      <c r="CA617" s="226">
        <v>0</v>
      </c>
      <c r="CB617" s="226">
        <f>IFERROR(VLOOKUP($G617,[12]ITEM!$B$2:$AC$939,26,0),0)</f>
        <v>0</v>
      </c>
      <c r="CC617" s="226">
        <f>IFERROR(VLOOKUP($G617,[12]ITEM!$B$2:$AC$939,27,0),0)</f>
        <v>0</v>
      </c>
      <c r="CD617" s="226">
        <f>IFERROR(VLOOKUP($G617,[12]ITEM!$B$2:$AC$939,28,0),0)</f>
        <v>0</v>
      </c>
      <c r="CE617" s="227">
        <v>0</v>
      </c>
      <c r="CF617" s="227">
        <v>0</v>
      </c>
      <c r="CG617" s="227">
        <v>0</v>
      </c>
      <c r="CH617" s="227">
        <v>0</v>
      </c>
      <c r="CI617" s="375"/>
      <c r="CJ617" s="226">
        <f t="shared" si="257"/>
        <v>6403</v>
      </c>
      <c r="CK617" s="226">
        <f t="shared" si="257"/>
        <v>11223</v>
      </c>
      <c r="CL617" s="226">
        <f t="shared" si="257"/>
        <v>12227</v>
      </c>
      <c r="CM617" s="226">
        <f t="shared" si="257"/>
        <v>13857</v>
      </c>
      <c r="CN617" s="227">
        <f t="shared" si="257"/>
        <v>9299</v>
      </c>
      <c r="CO617" s="227">
        <f t="shared" si="257"/>
        <v>9828.1429116182062</v>
      </c>
      <c r="CP617" s="227">
        <f t="shared" si="257"/>
        <v>12393.540701250484</v>
      </c>
      <c r="CQ617" s="227">
        <f t="shared" si="251"/>
        <v>13988.658431664015</v>
      </c>
      <c r="CR617" s="226">
        <v>6346</v>
      </c>
      <c r="CS617" s="226">
        <v>11137</v>
      </c>
      <c r="CT617" s="226">
        <v>12133</v>
      </c>
      <c r="CU617" s="226">
        <v>13756</v>
      </c>
      <c r="CV617" s="227">
        <f t="shared" si="244"/>
        <v>8990</v>
      </c>
      <c r="CW617" s="227">
        <f>CV617*(1+('[13]GROWTH (YoY)'!AR617/100))</f>
        <v>9500.1429116182062</v>
      </c>
      <c r="CX617" s="227">
        <f>CW617*(1+('[13]GROWTH (YoY)'!AS617/100))</f>
        <v>12060.540701250484</v>
      </c>
      <c r="CY617" s="227">
        <f>CX617*(1+('[13]GROWTH (YoY)'!AT617/100))</f>
        <v>13636.658431664015</v>
      </c>
      <c r="CZ617" s="226">
        <v>0</v>
      </c>
      <c r="DA617" s="226">
        <v>0</v>
      </c>
      <c r="DB617" s="226">
        <v>0</v>
      </c>
      <c r="DC617" s="226">
        <v>0</v>
      </c>
      <c r="DD617" s="227">
        <v>222</v>
      </c>
      <c r="DE617" s="227">
        <v>232</v>
      </c>
      <c r="DF617" s="227">
        <v>229</v>
      </c>
      <c r="DG617" s="227">
        <v>242</v>
      </c>
      <c r="DH617" s="226">
        <v>57</v>
      </c>
      <c r="DI617" s="226">
        <v>86</v>
      </c>
      <c r="DJ617" s="226">
        <v>94</v>
      </c>
      <c r="DK617" s="226">
        <v>101</v>
      </c>
      <c r="DL617" s="227">
        <v>87</v>
      </c>
      <c r="DM617" s="227">
        <v>96</v>
      </c>
      <c r="DN617" s="227">
        <v>104</v>
      </c>
      <c r="DO617" s="227">
        <v>110</v>
      </c>
      <c r="DP617" s="376">
        <f t="shared" si="239"/>
        <v>-1</v>
      </c>
      <c r="DQ617" s="226">
        <f t="shared" si="239"/>
        <v>163</v>
      </c>
      <c r="DR617" s="226">
        <f t="shared" si="239"/>
        <v>102</v>
      </c>
      <c r="DS617" s="226">
        <f t="shared" si="258"/>
        <v>102</v>
      </c>
      <c r="DT617" s="227">
        <f t="shared" si="258"/>
        <v>0</v>
      </c>
      <c r="DU617" s="227">
        <f t="shared" si="258"/>
        <v>-172.1429116182062</v>
      </c>
      <c r="DV617" s="227">
        <f t="shared" si="258"/>
        <v>37.459298749516165</v>
      </c>
      <c r="DW617" s="227">
        <f t="shared" si="258"/>
        <v>102.34156833598536</v>
      </c>
      <c r="DX617" s="377">
        <f t="shared" si="261"/>
        <v>0.45927913554282401</v>
      </c>
      <c r="DY617" s="377">
        <f t="shared" si="261"/>
        <v>0.42954307638646672</v>
      </c>
      <c r="DZ617" s="377">
        <f t="shared" si="261"/>
        <v>0.46437429537767755</v>
      </c>
      <c r="EA617" s="377">
        <f t="shared" si="261"/>
        <v>0.45906413174454413</v>
      </c>
      <c r="EB617" s="378">
        <f t="shared" si="261"/>
        <v>0.44987066735644077</v>
      </c>
      <c r="EC617" s="378">
        <f t="shared" si="261"/>
        <v>0.48750456037942358</v>
      </c>
      <c r="ED617" s="378">
        <f t="shared" si="261"/>
        <v>0.42304270462633453</v>
      </c>
      <c r="EE617" s="378">
        <f t="shared" si="259"/>
        <v>0.41349720020362157</v>
      </c>
      <c r="EG617" s="226">
        <v>0</v>
      </c>
      <c r="EH617" s="226">
        <v>0</v>
      </c>
      <c r="EI617" s="226">
        <v>0</v>
      </c>
      <c r="EJ617" s="226">
        <v>0</v>
      </c>
      <c r="EK617" s="226">
        <v>0</v>
      </c>
      <c r="EL617" s="226">
        <v>0</v>
      </c>
      <c r="EM617" s="226">
        <v>0</v>
      </c>
      <c r="EN617" s="379">
        <f t="shared" si="245"/>
        <v>0</v>
      </c>
      <c r="EO617" s="226">
        <f t="shared" si="246"/>
        <v>0</v>
      </c>
      <c r="EP617" s="379">
        <f t="shared" si="247"/>
        <v>0</v>
      </c>
      <c r="EQ617" s="226">
        <f t="shared" si="248"/>
        <v>0</v>
      </c>
      <c r="ER617" s="226">
        <f t="shared" si="249"/>
        <v>0</v>
      </c>
      <c r="ES617" s="292"/>
      <c r="ET617" s="227">
        <v>19345</v>
      </c>
      <c r="EU617" s="227">
        <v>8806</v>
      </c>
      <c r="EV617" s="227">
        <v>10539</v>
      </c>
      <c r="EW617" s="227">
        <v>828</v>
      </c>
      <c r="EX617" s="227">
        <v>7706</v>
      </c>
      <c r="EY617" s="227">
        <v>9112</v>
      </c>
      <c r="EZ617" s="227">
        <v>8640</v>
      </c>
      <c r="FA617" s="380">
        <f t="shared" si="252"/>
        <v>0.45520806409925046</v>
      </c>
      <c r="FB617" s="228">
        <f t="shared" si="253"/>
        <v>7.8565328778821524</v>
      </c>
      <c r="FC617" s="380">
        <f t="shared" si="254"/>
        <v>0.39834582579477901</v>
      </c>
      <c r="FD617" s="227">
        <f t="shared" si="255"/>
        <v>845697.98068481125</v>
      </c>
      <c r="FE617" s="227">
        <f t="shared" si="256"/>
        <v>7986.1111111111104</v>
      </c>
      <c r="FF617" s="227">
        <v>10539</v>
      </c>
      <c r="FG617" s="228">
        <f t="shared" si="250"/>
        <v>12.581838884144606</v>
      </c>
      <c r="FH617" s="227">
        <v>1326</v>
      </c>
      <c r="FI617" s="227">
        <v>10539</v>
      </c>
      <c r="FJ617" s="227">
        <v>0</v>
      </c>
      <c r="FK617" s="227">
        <f t="shared" si="241"/>
        <v>9213</v>
      </c>
      <c r="FL617" s="227">
        <v>494</v>
      </c>
      <c r="FM617" s="227">
        <f t="shared" si="242"/>
        <v>8719</v>
      </c>
      <c r="FZ617" s="229"/>
      <c r="GA617" s="229"/>
      <c r="GB617" s="229"/>
      <c r="GC617" s="229"/>
      <c r="GD617" s="229"/>
    </row>
    <row r="618" spans="1:186" s="368" customFormat="1">
      <c r="A618" s="287" t="s">
        <v>1386</v>
      </c>
      <c r="B618" s="369" t="s">
        <v>1387</v>
      </c>
      <c r="C618" s="287" t="s">
        <v>1388</v>
      </c>
      <c r="D618" s="287" t="s">
        <v>3126</v>
      </c>
      <c r="E618" s="369" t="s">
        <v>1389</v>
      </c>
      <c r="F618" s="287">
        <v>615</v>
      </c>
      <c r="G618" s="392" t="s">
        <v>1515</v>
      </c>
      <c r="H618" s="392" t="s">
        <v>1516</v>
      </c>
      <c r="I618" s="393" t="s">
        <v>1513</v>
      </c>
      <c r="J618" s="392" t="s">
        <v>1514</v>
      </c>
      <c r="K618" s="393" t="s">
        <v>788</v>
      </c>
      <c r="L618" s="392" t="s">
        <v>1394</v>
      </c>
      <c r="M618" s="392" t="s">
        <v>3124</v>
      </c>
      <c r="N618" s="372">
        <v>1</v>
      </c>
      <c r="O618" s="373">
        <v>871</v>
      </c>
      <c r="P618" s="373">
        <v>1479</v>
      </c>
      <c r="Q618" s="373">
        <v>1585</v>
      </c>
      <c r="R618" s="373">
        <v>1748</v>
      </c>
      <c r="S618" s="374">
        <v>1468</v>
      </c>
      <c r="T618" s="374">
        <v>1661</v>
      </c>
      <c r="U618" s="374">
        <v>1872</v>
      </c>
      <c r="V618" s="374">
        <v>2089</v>
      </c>
      <c r="W618" s="373">
        <v>252</v>
      </c>
      <c r="X618" s="373">
        <v>415</v>
      </c>
      <c r="Y618" s="373">
        <v>372</v>
      </c>
      <c r="Z618" s="373">
        <v>414</v>
      </c>
      <c r="AA618" s="374">
        <v>592</v>
      </c>
      <c r="AB618" s="374">
        <v>718</v>
      </c>
      <c r="AC618" s="374">
        <v>821</v>
      </c>
      <c r="AD618" s="374">
        <v>887</v>
      </c>
      <c r="AE618" s="373">
        <v>15</v>
      </c>
      <c r="AF618" s="373">
        <v>20</v>
      </c>
      <c r="AG618" s="373">
        <v>20</v>
      </c>
      <c r="AH618" s="373">
        <v>23</v>
      </c>
      <c r="AI618" s="374">
        <v>16</v>
      </c>
      <c r="AJ618" s="374">
        <v>16</v>
      </c>
      <c r="AK618" s="374">
        <v>19</v>
      </c>
      <c r="AL618" s="374">
        <v>21</v>
      </c>
      <c r="AM618" s="226">
        <v>619</v>
      </c>
      <c r="AN618" s="226">
        <v>1064</v>
      </c>
      <c r="AO618" s="226">
        <v>1213</v>
      </c>
      <c r="AP618" s="226">
        <v>1334</v>
      </c>
      <c r="AQ618" s="227">
        <v>876</v>
      </c>
      <c r="AR618" s="227">
        <v>943</v>
      </c>
      <c r="AS618" s="227">
        <v>1051</v>
      </c>
      <c r="AT618" s="227">
        <v>1202</v>
      </c>
      <c r="AU618" s="226">
        <v>117</v>
      </c>
      <c r="AV618" s="411">
        <v>182</v>
      </c>
      <c r="AW618" s="411">
        <v>207</v>
      </c>
      <c r="AX618" s="411">
        <v>237</v>
      </c>
      <c r="AY618" s="231">
        <v>141</v>
      </c>
      <c r="AZ618" s="231">
        <v>162</v>
      </c>
      <c r="BA618" s="231">
        <v>188</v>
      </c>
      <c r="BB618" s="231">
        <v>213</v>
      </c>
      <c r="BC618" s="226">
        <f t="shared" si="243"/>
        <v>502</v>
      </c>
      <c r="BD618" s="226">
        <f t="shared" si="243"/>
        <v>878</v>
      </c>
      <c r="BE618" s="226">
        <f t="shared" si="243"/>
        <v>997</v>
      </c>
      <c r="BF618" s="226">
        <f t="shared" si="243"/>
        <v>1088</v>
      </c>
      <c r="BG618" s="218">
        <f t="shared" si="243"/>
        <v>728</v>
      </c>
      <c r="BH618" s="218">
        <f t="shared" si="240"/>
        <v>770</v>
      </c>
      <c r="BI618" s="218">
        <f t="shared" si="240"/>
        <v>853</v>
      </c>
      <c r="BJ618" s="218">
        <f t="shared" si="240"/>
        <v>985</v>
      </c>
      <c r="BK618" s="226">
        <f t="shared" si="262"/>
        <v>0</v>
      </c>
      <c r="BL618" s="226">
        <f t="shared" si="262"/>
        <v>4</v>
      </c>
      <c r="BM618" s="226">
        <f t="shared" si="262"/>
        <v>9</v>
      </c>
      <c r="BN618" s="226">
        <f t="shared" si="260"/>
        <v>9</v>
      </c>
      <c r="BO618" s="227">
        <f t="shared" si="260"/>
        <v>7</v>
      </c>
      <c r="BP618" s="227">
        <f t="shared" si="260"/>
        <v>11</v>
      </c>
      <c r="BQ618" s="227">
        <f t="shared" si="260"/>
        <v>10</v>
      </c>
      <c r="BR618" s="227">
        <f t="shared" si="236"/>
        <v>4</v>
      </c>
      <c r="BS618" s="226">
        <v>0</v>
      </c>
      <c r="BT618" s="226">
        <v>4</v>
      </c>
      <c r="BU618" s="226">
        <v>9</v>
      </c>
      <c r="BV618" s="226">
        <v>9</v>
      </c>
      <c r="BW618" s="227">
        <v>7</v>
      </c>
      <c r="BX618" s="227">
        <v>11</v>
      </c>
      <c r="BY618" s="227">
        <v>10</v>
      </c>
      <c r="BZ618" s="227">
        <v>4</v>
      </c>
      <c r="CA618" s="226">
        <v>0</v>
      </c>
      <c r="CB618" s="226">
        <f>IFERROR(VLOOKUP($G618,[12]ITEM!$B$2:$AC$939,26,0),0)</f>
        <v>0</v>
      </c>
      <c r="CC618" s="226">
        <f>IFERROR(VLOOKUP($G618,[12]ITEM!$B$2:$AC$939,27,0),0)</f>
        <v>0</v>
      </c>
      <c r="CD618" s="226">
        <f>IFERROR(VLOOKUP($G618,[12]ITEM!$B$2:$AC$939,28,0),0)</f>
        <v>0</v>
      </c>
      <c r="CE618" s="227">
        <v>0</v>
      </c>
      <c r="CF618" s="227">
        <v>0</v>
      </c>
      <c r="CG618" s="227">
        <v>0</v>
      </c>
      <c r="CH618" s="227">
        <v>0</v>
      </c>
      <c r="CI618" s="375"/>
      <c r="CJ618" s="226">
        <f t="shared" si="257"/>
        <v>503</v>
      </c>
      <c r="CK618" s="226">
        <f t="shared" si="257"/>
        <v>872</v>
      </c>
      <c r="CL618" s="226">
        <f t="shared" si="257"/>
        <v>989</v>
      </c>
      <c r="CM618" s="226">
        <f t="shared" si="257"/>
        <v>1085</v>
      </c>
      <c r="CN618" s="227">
        <f t="shared" si="257"/>
        <v>728</v>
      </c>
      <c r="CO618" s="227">
        <f t="shared" si="257"/>
        <v>785.41535562139188</v>
      </c>
      <c r="CP618" s="227">
        <f t="shared" si="257"/>
        <v>868.82581736971167</v>
      </c>
      <c r="CQ618" s="227">
        <f t="shared" si="251"/>
        <v>981.74017137098303</v>
      </c>
      <c r="CR618" s="226">
        <v>451</v>
      </c>
      <c r="CS618" s="226">
        <v>775</v>
      </c>
      <c r="CT618" s="226">
        <v>883</v>
      </c>
      <c r="CU618" s="226">
        <v>972</v>
      </c>
      <c r="CV618" s="227">
        <f t="shared" si="244"/>
        <v>602</v>
      </c>
      <c r="CW618" s="227">
        <f>CV618*(1+('[13]GROWTH (YoY)'!AR618/100))</f>
        <v>648.41535562139188</v>
      </c>
      <c r="CX618" s="227">
        <f>CW618*(1+('[13]GROWTH (YoY)'!AS618/100))</f>
        <v>722.82581736971167</v>
      </c>
      <c r="CY618" s="227">
        <f>CX618*(1+('[13]GROWTH (YoY)'!AT618/100))</f>
        <v>826.74017137098303</v>
      </c>
      <c r="CZ618" s="226">
        <v>0</v>
      </c>
      <c r="DA618" s="226">
        <v>0</v>
      </c>
      <c r="DB618" s="226">
        <v>0</v>
      </c>
      <c r="DC618" s="226">
        <v>0</v>
      </c>
      <c r="DD618" s="227">
        <v>29</v>
      </c>
      <c r="DE618" s="227">
        <v>30</v>
      </c>
      <c r="DF618" s="227">
        <v>30</v>
      </c>
      <c r="DG618" s="227">
        <v>32</v>
      </c>
      <c r="DH618" s="226">
        <v>52</v>
      </c>
      <c r="DI618" s="226">
        <v>97</v>
      </c>
      <c r="DJ618" s="226">
        <v>106</v>
      </c>
      <c r="DK618" s="226">
        <v>113</v>
      </c>
      <c r="DL618" s="227">
        <v>97</v>
      </c>
      <c r="DM618" s="227">
        <v>107</v>
      </c>
      <c r="DN618" s="227">
        <v>116</v>
      </c>
      <c r="DO618" s="227">
        <v>123</v>
      </c>
      <c r="DP618" s="376">
        <f t="shared" si="239"/>
        <v>-1</v>
      </c>
      <c r="DQ618" s="226">
        <f t="shared" si="239"/>
        <v>6</v>
      </c>
      <c r="DR618" s="226">
        <f t="shared" si="239"/>
        <v>8</v>
      </c>
      <c r="DS618" s="226">
        <f t="shared" si="258"/>
        <v>3</v>
      </c>
      <c r="DT618" s="227">
        <f t="shared" si="258"/>
        <v>0</v>
      </c>
      <c r="DU618" s="227">
        <f t="shared" si="258"/>
        <v>-15.415355621391882</v>
      </c>
      <c r="DV618" s="227">
        <f t="shared" si="258"/>
        <v>-15.825817369711672</v>
      </c>
      <c r="DW618" s="227">
        <f t="shared" si="258"/>
        <v>3.2598286290169654</v>
      </c>
      <c r="DX618" s="377">
        <f t="shared" si="261"/>
        <v>0.28932261768082662</v>
      </c>
      <c r="DY618" s="377">
        <f t="shared" si="261"/>
        <v>0.2805949966193374</v>
      </c>
      <c r="DZ618" s="377">
        <f t="shared" si="261"/>
        <v>0.23470031545741324</v>
      </c>
      <c r="EA618" s="377">
        <f t="shared" si="261"/>
        <v>0.23684210526315788</v>
      </c>
      <c r="EB618" s="378">
        <f t="shared" si="261"/>
        <v>0.40326975476839239</v>
      </c>
      <c r="EC618" s="378">
        <f t="shared" si="261"/>
        <v>0.43226971703792894</v>
      </c>
      <c r="ED618" s="378">
        <f t="shared" si="261"/>
        <v>0.43856837606837606</v>
      </c>
      <c r="EE618" s="378">
        <f t="shared" si="259"/>
        <v>0.42460507419818094</v>
      </c>
      <c r="EG618" s="226">
        <v>0</v>
      </c>
      <c r="EH618" s="226">
        <v>0</v>
      </c>
      <c r="EI618" s="226">
        <v>0</v>
      </c>
      <c r="EJ618" s="226">
        <v>0</v>
      </c>
      <c r="EK618" s="226">
        <v>0</v>
      </c>
      <c r="EL618" s="226">
        <v>0</v>
      </c>
      <c r="EM618" s="226">
        <v>0</v>
      </c>
      <c r="EN618" s="379">
        <f t="shared" si="245"/>
        <v>0</v>
      </c>
      <c r="EO618" s="226">
        <f t="shared" si="246"/>
        <v>0</v>
      </c>
      <c r="EP618" s="379">
        <f t="shared" si="247"/>
        <v>0</v>
      </c>
      <c r="EQ618" s="226">
        <f t="shared" si="248"/>
        <v>0</v>
      </c>
      <c r="ER618" s="226">
        <f t="shared" si="249"/>
        <v>0</v>
      </c>
      <c r="ES618" s="292"/>
      <c r="ET618" s="227">
        <v>1749</v>
      </c>
      <c r="EU618" s="227">
        <v>637</v>
      </c>
      <c r="EV618" s="227">
        <v>1112</v>
      </c>
      <c r="EW618" s="227">
        <v>104</v>
      </c>
      <c r="EX618" s="227">
        <v>638</v>
      </c>
      <c r="EY618" s="227">
        <v>1946</v>
      </c>
      <c r="EZ618" s="227">
        <v>1818</v>
      </c>
      <c r="FA618" s="380">
        <f t="shared" si="252"/>
        <v>0.36420811892510008</v>
      </c>
      <c r="FB618" s="228">
        <f t="shared" si="253"/>
        <v>9.3525179856115113</v>
      </c>
      <c r="FC618" s="380">
        <f t="shared" si="254"/>
        <v>0.36477987421383645</v>
      </c>
      <c r="FD618" s="227">
        <f t="shared" si="255"/>
        <v>327852.0041109969</v>
      </c>
      <c r="FE618" s="227">
        <f t="shared" si="256"/>
        <v>4767.1433810047674</v>
      </c>
      <c r="FF618" s="227">
        <v>869</v>
      </c>
      <c r="FG618" s="228">
        <f t="shared" si="250"/>
        <v>17.14614499424626</v>
      </c>
      <c r="FH618" s="227">
        <v>149</v>
      </c>
      <c r="FI618" s="227">
        <v>869</v>
      </c>
      <c r="FJ618" s="227">
        <v>0</v>
      </c>
      <c r="FK618" s="227">
        <f t="shared" si="241"/>
        <v>720</v>
      </c>
      <c r="FL618" s="227">
        <v>38</v>
      </c>
      <c r="FM618" s="227">
        <f t="shared" si="242"/>
        <v>682</v>
      </c>
      <c r="FZ618" s="229"/>
      <c r="GA618" s="229"/>
      <c r="GB618" s="229"/>
      <c r="GC618" s="229"/>
      <c r="GD618" s="229"/>
    </row>
    <row r="619" spans="1:186" s="368" customFormat="1">
      <c r="A619" s="287" t="s">
        <v>1386</v>
      </c>
      <c r="B619" s="369" t="s">
        <v>1387</v>
      </c>
      <c r="C619" s="287" t="s">
        <v>1388</v>
      </c>
      <c r="D619" s="287" t="s">
        <v>3126</v>
      </c>
      <c r="E619" s="369" t="s">
        <v>1389</v>
      </c>
      <c r="F619" s="287">
        <v>616</v>
      </c>
      <c r="G619" s="392" t="s">
        <v>1517</v>
      </c>
      <c r="H619" s="392" t="s">
        <v>1518</v>
      </c>
      <c r="I619" s="393" t="s">
        <v>1513</v>
      </c>
      <c r="J619" s="392" t="s">
        <v>1514</v>
      </c>
      <c r="K619" s="393" t="s">
        <v>788</v>
      </c>
      <c r="L619" s="392" t="s">
        <v>1394</v>
      </c>
      <c r="M619" s="392" t="s">
        <v>3124</v>
      </c>
      <c r="N619" s="372">
        <v>1</v>
      </c>
      <c r="O619" s="373">
        <v>721</v>
      </c>
      <c r="P619" s="373">
        <v>1224</v>
      </c>
      <c r="Q619" s="373">
        <v>1411</v>
      </c>
      <c r="R619" s="373">
        <v>1582</v>
      </c>
      <c r="S619" s="374">
        <v>951</v>
      </c>
      <c r="T619" s="374">
        <v>1075</v>
      </c>
      <c r="U619" s="374">
        <v>1212</v>
      </c>
      <c r="V619" s="374">
        <v>1357</v>
      </c>
      <c r="W619" s="373">
        <v>254</v>
      </c>
      <c r="X619" s="373">
        <v>443</v>
      </c>
      <c r="Y619" s="373">
        <v>534</v>
      </c>
      <c r="Z619" s="373">
        <v>597</v>
      </c>
      <c r="AA619" s="374">
        <v>318</v>
      </c>
      <c r="AB619" s="374">
        <v>323</v>
      </c>
      <c r="AC619" s="374">
        <v>435</v>
      </c>
      <c r="AD619" s="374">
        <v>570</v>
      </c>
      <c r="AE619" s="373">
        <v>11</v>
      </c>
      <c r="AF619" s="373">
        <v>14</v>
      </c>
      <c r="AG619" s="373">
        <v>15</v>
      </c>
      <c r="AH619" s="373">
        <v>15</v>
      </c>
      <c r="AI619" s="374">
        <v>11</v>
      </c>
      <c r="AJ619" s="374">
        <v>12</v>
      </c>
      <c r="AK619" s="374">
        <v>14</v>
      </c>
      <c r="AL619" s="374">
        <v>15</v>
      </c>
      <c r="AM619" s="226">
        <v>467</v>
      </c>
      <c r="AN619" s="226">
        <v>781</v>
      </c>
      <c r="AO619" s="226">
        <v>877</v>
      </c>
      <c r="AP619" s="226">
        <v>985</v>
      </c>
      <c r="AQ619" s="227">
        <v>634</v>
      </c>
      <c r="AR619" s="227">
        <v>752</v>
      </c>
      <c r="AS619" s="227">
        <v>778</v>
      </c>
      <c r="AT619" s="227">
        <v>788</v>
      </c>
      <c r="AU619" s="226">
        <v>338</v>
      </c>
      <c r="AV619" s="411">
        <v>531</v>
      </c>
      <c r="AW619" s="411">
        <v>599</v>
      </c>
      <c r="AX619" s="411">
        <v>691</v>
      </c>
      <c r="AY619" s="231">
        <v>407</v>
      </c>
      <c r="AZ619" s="231">
        <v>431</v>
      </c>
      <c r="BA619" s="231">
        <v>498</v>
      </c>
      <c r="BB619" s="231">
        <v>563</v>
      </c>
      <c r="BC619" s="226">
        <f t="shared" si="243"/>
        <v>129</v>
      </c>
      <c r="BD619" s="226">
        <f t="shared" si="243"/>
        <v>217</v>
      </c>
      <c r="BE619" s="226">
        <f t="shared" si="243"/>
        <v>231</v>
      </c>
      <c r="BF619" s="226">
        <f t="shared" si="243"/>
        <v>231</v>
      </c>
      <c r="BG619" s="218">
        <f t="shared" si="243"/>
        <v>190</v>
      </c>
      <c r="BH619" s="218">
        <f t="shared" si="240"/>
        <v>268</v>
      </c>
      <c r="BI619" s="218">
        <f t="shared" si="240"/>
        <v>210</v>
      </c>
      <c r="BJ619" s="218">
        <f t="shared" si="240"/>
        <v>216</v>
      </c>
      <c r="BK619" s="226">
        <f t="shared" si="262"/>
        <v>0</v>
      </c>
      <c r="BL619" s="226">
        <f t="shared" si="262"/>
        <v>33</v>
      </c>
      <c r="BM619" s="226">
        <f t="shared" si="262"/>
        <v>47</v>
      </c>
      <c r="BN619" s="226">
        <f t="shared" si="260"/>
        <v>63</v>
      </c>
      <c r="BO619" s="227">
        <f t="shared" si="260"/>
        <v>37</v>
      </c>
      <c r="BP619" s="227">
        <f t="shared" si="260"/>
        <v>53</v>
      </c>
      <c r="BQ619" s="227">
        <f t="shared" si="260"/>
        <v>70</v>
      </c>
      <c r="BR619" s="227">
        <f t="shared" si="236"/>
        <v>9</v>
      </c>
      <c r="BS619" s="226">
        <v>0</v>
      </c>
      <c r="BT619" s="226">
        <v>33</v>
      </c>
      <c r="BU619" s="226">
        <v>47</v>
      </c>
      <c r="BV619" s="226">
        <v>63</v>
      </c>
      <c r="BW619" s="227">
        <v>37</v>
      </c>
      <c r="BX619" s="227">
        <v>53</v>
      </c>
      <c r="BY619" s="227">
        <v>70</v>
      </c>
      <c r="BZ619" s="227">
        <v>9</v>
      </c>
      <c r="CA619" s="226">
        <v>0</v>
      </c>
      <c r="CB619" s="226">
        <f>IFERROR(VLOOKUP($G619,[12]ITEM!$B$2:$AC$939,26,0),0)</f>
        <v>0</v>
      </c>
      <c r="CC619" s="226">
        <f>IFERROR(VLOOKUP($G619,[12]ITEM!$B$2:$AC$939,27,0),0)</f>
        <v>0</v>
      </c>
      <c r="CD619" s="226">
        <f>IFERROR(VLOOKUP($G619,[12]ITEM!$B$2:$AC$939,28,0),0)</f>
        <v>0</v>
      </c>
      <c r="CE619" s="227">
        <v>0</v>
      </c>
      <c r="CF619" s="227">
        <v>0</v>
      </c>
      <c r="CG619" s="227">
        <v>0</v>
      </c>
      <c r="CH619" s="227">
        <v>0</v>
      </c>
      <c r="CI619" s="375"/>
      <c r="CJ619" s="226">
        <f t="shared" si="257"/>
        <v>129</v>
      </c>
      <c r="CK619" s="226">
        <f t="shared" si="257"/>
        <v>215</v>
      </c>
      <c r="CL619" s="226">
        <f t="shared" si="257"/>
        <v>240</v>
      </c>
      <c r="CM619" s="226">
        <f t="shared" si="257"/>
        <v>268</v>
      </c>
      <c r="CN619" s="227">
        <f t="shared" si="257"/>
        <v>190</v>
      </c>
      <c r="CO619" s="227">
        <f t="shared" si="257"/>
        <v>210.12295937500278</v>
      </c>
      <c r="CP619" s="227">
        <f t="shared" si="257"/>
        <v>212.89449831613229</v>
      </c>
      <c r="CQ619" s="227">
        <f t="shared" si="251"/>
        <v>222.01853426458285</v>
      </c>
      <c r="CR619" s="226">
        <v>115</v>
      </c>
      <c r="CS619" s="226">
        <v>192</v>
      </c>
      <c r="CT619" s="226">
        <v>215</v>
      </c>
      <c r="CU619" s="226">
        <v>242</v>
      </c>
      <c r="CV619" s="227">
        <f t="shared" si="244"/>
        <v>70</v>
      </c>
      <c r="CW619" s="227">
        <f>CV619*(1+('[13]GROWTH (YoY)'!AR619/100))</f>
        <v>83.122959375002779</v>
      </c>
      <c r="CX619" s="227">
        <f>CW619*(1+('[13]GROWTH (YoY)'!AS619/100))</f>
        <v>85.894498316132299</v>
      </c>
      <c r="CY619" s="227">
        <f>CX619*(1+('[13]GROWTH (YoY)'!AT619/100))</f>
        <v>87.018534264582868</v>
      </c>
      <c r="CZ619" s="226">
        <v>0</v>
      </c>
      <c r="DA619" s="226">
        <v>0</v>
      </c>
      <c r="DB619" s="226">
        <v>0</v>
      </c>
      <c r="DC619" s="226">
        <v>0</v>
      </c>
      <c r="DD619" s="227">
        <v>97</v>
      </c>
      <c r="DE619" s="227">
        <v>102</v>
      </c>
      <c r="DF619" s="227">
        <v>100</v>
      </c>
      <c r="DG619" s="227">
        <v>106</v>
      </c>
      <c r="DH619" s="226">
        <v>14</v>
      </c>
      <c r="DI619" s="226">
        <v>23</v>
      </c>
      <c r="DJ619" s="226">
        <v>25</v>
      </c>
      <c r="DK619" s="226">
        <v>26</v>
      </c>
      <c r="DL619" s="227">
        <v>23</v>
      </c>
      <c r="DM619" s="227">
        <v>25</v>
      </c>
      <c r="DN619" s="227">
        <v>27</v>
      </c>
      <c r="DO619" s="227">
        <v>29</v>
      </c>
      <c r="DP619" s="376">
        <f t="shared" si="239"/>
        <v>0</v>
      </c>
      <c r="DQ619" s="226">
        <f t="shared" si="239"/>
        <v>2</v>
      </c>
      <c r="DR619" s="226">
        <f t="shared" si="239"/>
        <v>-9</v>
      </c>
      <c r="DS619" s="226">
        <f t="shared" si="258"/>
        <v>-37</v>
      </c>
      <c r="DT619" s="227">
        <f t="shared" si="258"/>
        <v>0</v>
      </c>
      <c r="DU619" s="227">
        <f t="shared" si="258"/>
        <v>57.877040624997221</v>
      </c>
      <c r="DV619" s="227">
        <f t="shared" si="258"/>
        <v>-2.8944983161322853</v>
      </c>
      <c r="DW619" s="227">
        <f t="shared" si="258"/>
        <v>-6.0185342645828541</v>
      </c>
      <c r="DX619" s="377">
        <f t="shared" si="261"/>
        <v>0.35228848821081832</v>
      </c>
      <c r="DY619" s="377">
        <f t="shared" si="261"/>
        <v>0.36192810457516339</v>
      </c>
      <c r="DZ619" s="377">
        <f t="shared" si="261"/>
        <v>0.37845499645641389</v>
      </c>
      <c r="EA619" s="377">
        <f t="shared" si="261"/>
        <v>0.37737041719342607</v>
      </c>
      <c r="EB619" s="378">
        <f t="shared" si="261"/>
        <v>0.33438485804416401</v>
      </c>
      <c r="EC619" s="378">
        <f t="shared" si="261"/>
        <v>0.30046511627906974</v>
      </c>
      <c r="ED619" s="378">
        <f t="shared" si="261"/>
        <v>0.3589108910891089</v>
      </c>
      <c r="EE619" s="378">
        <f t="shared" si="259"/>
        <v>0.4200442151805453</v>
      </c>
      <c r="EG619" s="226">
        <v>0</v>
      </c>
      <c r="EH619" s="226">
        <v>0</v>
      </c>
      <c r="EI619" s="226">
        <v>0</v>
      </c>
      <c r="EJ619" s="226">
        <v>0</v>
      </c>
      <c r="EK619" s="226">
        <v>0</v>
      </c>
      <c r="EL619" s="226">
        <v>0</v>
      </c>
      <c r="EM619" s="226">
        <v>0</v>
      </c>
      <c r="EN619" s="379">
        <f t="shared" si="245"/>
        <v>0</v>
      </c>
      <c r="EO619" s="226">
        <f t="shared" si="246"/>
        <v>0</v>
      </c>
      <c r="EP619" s="379">
        <f t="shared" si="247"/>
        <v>0</v>
      </c>
      <c r="EQ619" s="226">
        <f t="shared" si="248"/>
        <v>0</v>
      </c>
      <c r="ER619" s="226">
        <f t="shared" si="249"/>
        <v>0</v>
      </c>
      <c r="ES619" s="292"/>
      <c r="ET619" s="227">
        <v>952</v>
      </c>
      <c r="EU619" s="227">
        <v>322</v>
      </c>
      <c r="EV619" s="227">
        <v>630</v>
      </c>
      <c r="EW619" s="227">
        <v>215</v>
      </c>
      <c r="EX619" s="227">
        <v>247</v>
      </c>
      <c r="EY619" s="227">
        <v>4585</v>
      </c>
      <c r="EZ619" s="227">
        <v>4272</v>
      </c>
      <c r="FA619" s="380">
        <f t="shared" si="252"/>
        <v>0.33823529411764708</v>
      </c>
      <c r="FB619" s="228">
        <f t="shared" si="253"/>
        <v>34.126984126984127</v>
      </c>
      <c r="FC619" s="380">
        <f t="shared" si="254"/>
        <v>0.25945378151260506</v>
      </c>
      <c r="FD619" s="227">
        <f t="shared" si="255"/>
        <v>53871.319520174482</v>
      </c>
      <c r="FE619" s="227">
        <f t="shared" si="256"/>
        <v>4193.9762796504374</v>
      </c>
      <c r="FF619" s="227">
        <v>630</v>
      </c>
      <c r="FG619" s="228">
        <f t="shared" si="250"/>
        <v>68.095238095238102</v>
      </c>
      <c r="FH619" s="227">
        <v>429</v>
      </c>
      <c r="FI619" s="227">
        <v>630</v>
      </c>
      <c r="FJ619" s="227">
        <v>0</v>
      </c>
      <c r="FK619" s="227">
        <f t="shared" si="241"/>
        <v>201</v>
      </c>
      <c r="FL619" s="227">
        <v>24</v>
      </c>
      <c r="FM619" s="227">
        <f t="shared" si="242"/>
        <v>177</v>
      </c>
      <c r="FZ619" s="229"/>
      <c r="GA619" s="229"/>
      <c r="GB619" s="229"/>
      <c r="GC619" s="229"/>
      <c r="GD619" s="229"/>
    </row>
    <row r="620" spans="1:186" s="368" customFormat="1">
      <c r="A620" s="287" t="s">
        <v>1386</v>
      </c>
      <c r="B620" s="369" t="s">
        <v>1387</v>
      </c>
      <c r="C620" s="287" t="s">
        <v>1388</v>
      </c>
      <c r="D620" s="287" t="s">
        <v>3126</v>
      </c>
      <c r="E620" s="369" t="s">
        <v>1389</v>
      </c>
      <c r="F620" s="287">
        <v>617</v>
      </c>
      <c r="G620" s="392" t="s">
        <v>1519</v>
      </c>
      <c r="H620" s="392" t="s">
        <v>1520</v>
      </c>
      <c r="I620" s="393" t="s">
        <v>1513</v>
      </c>
      <c r="J620" s="392" t="s">
        <v>1514</v>
      </c>
      <c r="K620" s="393" t="s">
        <v>788</v>
      </c>
      <c r="L620" s="392" t="s">
        <v>1394</v>
      </c>
      <c r="M620" s="392" t="s">
        <v>3124</v>
      </c>
      <c r="N620" s="372">
        <v>1</v>
      </c>
      <c r="O620" s="373">
        <v>1331</v>
      </c>
      <c r="P620" s="373">
        <v>2259</v>
      </c>
      <c r="Q620" s="373">
        <v>2420</v>
      </c>
      <c r="R620" s="373">
        <v>2780</v>
      </c>
      <c r="S620" s="374">
        <v>1709</v>
      </c>
      <c r="T620" s="374">
        <v>1935</v>
      </c>
      <c r="U620" s="374">
        <v>2181</v>
      </c>
      <c r="V620" s="374">
        <v>2434</v>
      </c>
      <c r="W620" s="373">
        <v>333</v>
      </c>
      <c r="X620" s="373">
        <v>583</v>
      </c>
      <c r="Y620" s="373">
        <v>618</v>
      </c>
      <c r="Z620" s="373">
        <v>693</v>
      </c>
      <c r="AA620" s="374">
        <v>505</v>
      </c>
      <c r="AB620" s="374">
        <v>546</v>
      </c>
      <c r="AC620" s="374">
        <v>694</v>
      </c>
      <c r="AD620" s="374">
        <v>793</v>
      </c>
      <c r="AE620" s="373">
        <v>25</v>
      </c>
      <c r="AF620" s="373">
        <v>31</v>
      </c>
      <c r="AG620" s="373">
        <v>30</v>
      </c>
      <c r="AH620" s="373">
        <v>33</v>
      </c>
      <c r="AI620" s="374">
        <v>22</v>
      </c>
      <c r="AJ620" s="374">
        <v>23</v>
      </c>
      <c r="AK620" s="374">
        <v>25</v>
      </c>
      <c r="AL620" s="374">
        <v>27</v>
      </c>
      <c r="AM620" s="226">
        <v>997</v>
      </c>
      <c r="AN620" s="226">
        <v>1676</v>
      </c>
      <c r="AO620" s="226">
        <v>1802</v>
      </c>
      <c r="AP620" s="226">
        <v>2087</v>
      </c>
      <c r="AQ620" s="227">
        <v>1204</v>
      </c>
      <c r="AR620" s="227">
        <v>1389</v>
      </c>
      <c r="AS620" s="227">
        <v>1488</v>
      </c>
      <c r="AT620" s="227">
        <v>1642</v>
      </c>
      <c r="AU620" s="226">
        <v>198</v>
      </c>
      <c r="AV620" s="411">
        <v>311</v>
      </c>
      <c r="AW620" s="411">
        <v>351</v>
      </c>
      <c r="AX620" s="411">
        <v>405</v>
      </c>
      <c r="AY620" s="231">
        <v>212</v>
      </c>
      <c r="AZ620" s="231">
        <v>242</v>
      </c>
      <c r="BA620" s="231">
        <v>279</v>
      </c>
      <c r="BB620" s="231">
        <v>316</v>
      </c>
      <c r="BC620" s="226">
        <f t="shared" si="243"/>
        <v>799</v>
      </c>
      <c r="BD620" s="226">
        <f t="shared" si="243"/>
        <v>1349</v>
      </c>
      <c r="BE620" s="226">
        <f t="shared" si="243"/>
        <v>1423</v>
      </c>
      <c r="BF620" s="226">
        <f t="shared" si="243"/>
        <v>1656</v>
      </c>
      <c r="BG620" s="218">
        <f t="shared" si="243"/>
        <v>972</v>
      </c>
      <c r="BH620" s="218">
        <f t="shared" si="240"/>
        <v>1115</v>
      </c>
      <c r="BI620" s="218">
        <f t="shared" si="240"/>
        <v>1180</v>
      </c>
      <c r="BJ620" s="218">
        <f t="shared" si="240"/>
        <v>1308</v>
      </c>
      <c r="BK620" s="226">
        <f t="shared" si="262"/>
        <v>0</v>
      </c>
      <c r="BL620" s="226">
        <f t="shared" si="262"/>
        <v>16</v>
      </c>
      <c r="BM620" s="226">
        <f t="shared" si="262"/>
        <v>28</v>
      </c>
      <c r="BN620" s="226">
        <f t="shared" si="260"/>
        <v>26</v>
      </c>
      <c r="BO620" s="227">
        <f t="shared" si="260"/>
        <v>20</v>
      </c>
      <c r="BP620" s="227">
        <f t="shared" si="260"/>
        <v>32</v>
      </c>
      <c r="BQ620" s="227">
        <f t="shared" si="260"/>
        <v>29</v>
      </c>
      <c r="BR620" s="227">
        <f t="shared" si="236"/>
        <v>18</v>
      </c>
      <c r="BS620" s="226">
        <v>0</v>
      </c>
      <c r="BT620" s="226">
        <v>16</v>
      </c>
      <c r="BU620" s="226">
        <v>28</v>
      </c>
      <c r="BV620" s="226">
        <v>26</v>
      </c>
      <c r="BW620" s="227">
        <v>20</v>
      </c>
      <c r="BX620" s="227">
        <v>32</v>
      </c>
      <c r="BY620" s="227">
        <v>29</v>
      </c>
      <c r="BZ620" s="227">
        <v>18</v>
      </c>
      <c r="CA620" s="226">
        <v>0</v>
      </c>
      <c r="CB620" s="226">
        <f>IFERROR(VLOOKUP($G620,[12]ITEM!$B$2:$AC$939,26,0),0)</f>
        <v>0</v>
      </c>
      <c r="CC620" s="226">
        <f>IFERROR(VLOOKUP($G620,[12]ITEM!$B$2:$AC$939,27,0),0)</f>
        <v>0</v>
      </c>
      <c r="CD620" s="226">
        <f>IFERROR(VLOOKUP($G620,[12]ITEM!$B$2:$AC$939,28,0),0)</f>
        <v>0</v>
      </c>
      <c r="CE620" s="227">
        <v>0</v>
      </c>
      <c r="CF620" s="227">
        <v>0</v>
      </c>
      <c r="CG620" s="227">
        <v>0</v>
      </c>
      <c r="CH620" s="227">
        <v>0</v>
      </c>
      <c r="CI620" s="375"/>
      <c r="CJ620" s="226">
        <f t="shared" si="257"/>
        <v>799</v>
      </c>
      <c r="CK620" s="226">
        <f t="shared" si="257"/>
        <v>1355</v>
      </c>
      <c r="CL620" s="226">
        <f t="shared" si="257"/>
        <v>1458</v>
      </c>
      <c r="CM620" s="226">
        <f t="shared" si="257"/>
        <v>1683</v>
      </c>
      <c r="CN620" s="227">
        <f t="shared" si="257"/>
        <v>972</v>
      </c>
      <c r="CO620" s="227">
        <f t="shared" si="257"/>
        <v>1102.7371717544765</v>
      </c>
      <c r="CP620" s="227">
        <f t="shared" si="257"/>
        <v>1170.109130504871</v>
      </c>
      <c r="CQ620" s="227">
        <f t="shared" si="251"/>
        <v>1281.8756349593691</v>
      </c>
      <c r="CR620" s="226">
        <v>768</v>
      </c>
      <c r="CS620" s="226">
        <v>1291</v>
      </c>
      <c r="CT620" s="226">
        <v>1388</v>
      </c>
      <c r="CU620" s="226">
        <v>1608</v>
      </c>
      <c r="CV620" s="227">
        <f t="shared" si="244"/>
        <v>773</v>
      </c>
      <c r="CW620" s="227">
        <f>CV620*(1+('[13]GROWTH (YoY)'!AR620/100))</f>
        <v>891.73717175447655</v>
      </c>
      <c r="CX620" s="227">
        <f>CW620*(1+('[13]GROWTH (YoY)'!AS620/100))</f>
        <v>955.10913050487102</v>
      </c>
      <c r="CY620" s="227">
        <f>CX620*(1+('[13]GROWTH (YoY)'!AT620/100))</f>
        <v>1053.8756349593691</v>
      </c>
      <c r="CZ620" s="226">
        <v>0</v>
      </c>
      <c r="DA620" s="226">
        <v>0</v>
      </c>
      <c r="DB620" s="226">
        <v>0</v>
      </c>
      <c r="DC620" s="226">
        <v>0</v>
      </c>
      <c r="DD620" s="227">
        <v>134</v>
      </c>
      <c r="DE620" s="227">
        <v>140</v>
      </c>
      <c r="DF620" s="227">
        <v>138</v>
      </c>
      <c r="DG620" s="227">
        <v>146</v>
      </c>
      <c r="DH620" s="226">
        <v>31</v>
      </c>
      <c r="DI620" s="226">
        <v>64</v>
      </c>
      <c r="DJ620" s="226">
        <v>70</v>
      </c>
      <c r="DK620" s="226">
        <v>75</v>
      </c>
      <c r="DL620" s="227">
        <v>65</v>
      </c>
      <c r="DM620" s="227">
        <v>71</v>
      </c>
      <c r="DN620" s="227">
        <v>77</v>
      </c>
      <c r="DO620" s="227">
        <v>82</v>
      </c>
      <c r="DP620" s="376">
        <f t="shared" si="239"/>
        <v>0</v>
      </c>
      <c r="DQ620" s="226">
        <f t="shared" si="239"/>
        <v>-6</v>
      </c>
      <c r="DR620" s="226">
        <f t="shared" si="239"/>
        <v>-35</v>
      </c>
      <c r="DS620" s="226">
        <f t="shared" si="258"/>
        <v>-27</v>
      </c>
      <c r="DT620" s="227">
        <f t="shared" si="258"/>
        <v>0</v>
      </c>
      <c r="DU620" s="227">
        <f t="shared" si="258"/>
        <v>12.262828245523451</v>
      </c>
      <c r="DV620" s="227">
        <f t="shared" si="258"/>
        <v>9.8908694951289817</v>
      </c>
      <c r="DW620" s="227">
        <f t="shared" si="258"/>
        <v>26.124365040630892</v>
      </c>
      <c r="DX620" s="377">
        <f t="shared" si="261"/>
        <v>0.25018782870022538</v>
      </c>
      <c r="DY620" s="377">
        <f t="shared" si="261"/>
        <v>0.25807879592740152</v>
      </c>
      <c r="DZ620" s="377">
        <f t="shared" si="261"/>
        <v>0.25537190082644629</v>
      </c>
      <c r="EA620" s="377">
        <f t="shared" si="261"/>
        <v>0.24928057553956834</v>
      </c>
      <c r="EB620" s="378">
        <f t="shared" si="261"/>
        <v>0.29549444119368051</v>
      </c>
      <c r="EC620" s="378">
        <f t="shared" si="261"/>
        <v>0.28217054263565894</v>
      </c>
      <c r="ED620" s="378">
        <f t="shared" si="261"/>
        <v>0.31820265933058228</v>
      </c>
      <c r="EE620" s="378">
        <f t="shared" si="259"/>
        <v>0.32580115036976171</v>
      </c>
      <c r="EG620" s="226">
        <v>0</v>
      </c>
      <c r="EH620" s="226">
        <v>0</v>
      </c>
      <c r="EI620" s="226">
        <v>0</v>
      </c>
      <c r="EJ620" s="226">
        <v>0</v>
      </c>
      <c r="EK620" s="226">
        <v>0</v>
      </c>
      <c r="EL620" s="226">
        <v>0</v>
      </c>
      <c r="EM620" s="226">
        <v>0</v>
      </c>
      <c r="EN620" s="379">
        <f t="shared" si="245"/>
        <v>0</v>
      </c>
      <c r="EO620" s="226">
        <f t="shared" si="246"/>
        <v>0</v>
      </c>
      <c r="EP620" s="379">
        <f t="shared" si="247"/>
        <v>0</v>
      </c>
      <c r="EQ620" s="226">
        <f t="shared" si="248"/>
        <v>0</v>
      </c>
      <c r="ER620" s="226">
        <f t="shared" si="249"/>
        <v>0</v>
      </c>
      <c r="ES620" s="292"/>
      <c r="ET620" s="227">
        <v>1710</v>
      </c>
      <c r="EU620" s="227">
        <v>512</v>
      </c>
      <c r="EV620" s="227">
        <v>1199</v>
      </c>
      <c r="EW620" s="227">
        <v>282</v>
      </c>
      <c r="EX620" s="227">
        <v>294</v>
      </c>
      <c r="EY620" s="227">
        <v>6056</v>
      </c>
      <c r="EZ620" s="227">
        <v>5637</v>
      </c>
      <c r="FA620" s="380">
        <f t="shared" si="252"/>
        <v>0.29941520467836258</v>
      </c>
      <c r="FB620" s="228">
        <f t="shared" si="253"/>
        <v>23.519599666388658</v>
      </c>
      <c r="FC620" s="380">
        <f t="shared" si="254"/>
        <v>0.17192982456140352</v>
      </c>
      <c r="FD620" s="227">
        <f t="shared" si="255"/>
        <v>48546.895640686926</v>
      </c>
      <c r="FE620" s="227">
        <f t="shared" si="256"/>
        <v>4168.8841582401992</v>
      </c>
      <c r="FF620" s="227">
        <v>1199</v>
      </c>
      <c r="FG620" s="228">
        <f t="shared" si="250"/>
        <v>18.59883236030025</v>
      </c>
      <c r="FH620" s="227">
        <v>223</v>
      </c>
      <c r="FI620" s="227">
        <v>1199</v>
      </c>
      <c r="FJ620" s="227">
        <v>0</v>
      </c>
      <c r="FK620" s="227">
        <f t="shared" si="241"/>
        <v>976</v>
      </c>
      <c r="FL620" s="227">
        <v>44</v>
      </c>
      <c r="FM620" s="227">
        <f t="shared" si="242"/>
        <v>932</v>
      </c>
      <c r="FZ620" s="229"/>
      <c r="GA620" s="229"/>
      <c r="GB620" s="229"/>
      <c r="GC620" s="229"/>
      <c r="GD620" s="229"/>
    </row>
    <row r="621" spans="1:186" s="368" customFormat="1">
      <c r="A621" s="287" t="s">
        <v>1386</v>
      </c>
      <c r="B621" s="369" t="s">
        <v>1387</v>
      </c>
      <c r="C621" s="287" t="s">
        <v>1388</v>
      </c>
      <c r="D621" s="287" t="s">
        <v>3126</v>
      </c>
      <c r="E621" s="369" t="s">
        <v>1389</v>
      </c>
      <c r="F621" s="287">
        <v>618</v>
      </c>
      <c r="G621" s="392" t="s">
        <v>1521</v>
      </c>
      <c r="H621" s="392" t="s">
        <v>1522</v>
      </c>
      <c r="I621" s="393" t="s">
        <v>1513</v>
      </c>
      <c r="J621" s="392" t="s">
        <v>1514</v>
      </c>
      <c r="K621" s="393" t="s">
        <v>788</v>
      </c>
      <c r="L621" s="392" t="s">
        <v>1394</v>
      </c>
      <c r="M621" s="392" t="s">
        <v>3124</v>
      </c>
      <c r="N621" s="372">
        <v>1</v>
      </c>
      <c r="O621" s="373">
        <v>535</v>
      </c>
      <c r="P621" s="373">
        <v>909</v>
      </c>
      <c r="Q621" s="373">
        <v>974</v>
      </c>
      <c r="R621" s="373">
        <v>1092</v>
      </c>
      <c r="S621" s="374">
        <v>1717</v>
      </c>
      <c r="T621" s="374">
        <v>1947</v>
      </c>
      <c r="U621" s="374">
        <v>2191</v>
      </c>
      <c r="V621" s="374">
        <v>2451</v>
      </c>
      <c r="W621" s="373">
        <v>160</v>
      </c>
      <c r="X621" s="373">
        <v>289</v>
      </c>
      <c r="Y621" s="373">
        <v>275</v>
      </c>
      <c r="Z621" s="373">
        <v>312</v>
      </c>
      <c r="AA621" s="374">
        <v>494</v>
      </c>
      <c r="AB621" s="374">
        <v>536</v>
      </c>
      <c r="AC621" s="374">
        <v>681</v>
      </c>
      <c r="AD621" s="374">
        <v>770</v>
      </c>
      <c r="AE621" s="373">
        <v>9</v>
      </c>
      <c r="AF621" s="373">
        <v>12</v>
      </c>
      <c r="AG621" s="373">
        <v>12</v>
      </c>
      <c r="AH621" s="373">
        <v>13</v>
      </c>
      <c r="AI621" s="374">
        <v>22</v>
      </c>
      <c r="AJ621" s="374">
        <v>23</v>
      </c>
      <c r="AK621" s="374">
        <v>25</v>
      </c>
      <c r="AL621" s="374">
        <v>28</v>
      </c>
      <c r="AM621" s="226">
        <v>375</v>
      </c>
      <c r="AN621" s="226">
        <v>620</v>
      </c>
      <c r="AO621" s="226">
        <v>699</v>
      </c>
      <c r="AP621" s="226">
        <v>781</v>
      </c>
      <c r="AQ621" s="227">
        <v>1223</v>
      </c>
      <c r="AR621" s="227">
        <v>1411</v>
      </c>
      <c r="AS621" s="227">
        <v>1511</v>
      </c>
      <c r="AT621" s="227">
        <v>1681</v>
      </c>
      <c r="AU621" s="226">
        <v>60</v>
      </c>
      <c r="AV621" s="411">
        <v>94</v>
      </c>
      <c r="AW621" s="411">
        <v>106</v>
      </c>
      <c r="AX621" s="411">
        <v>123</v>
      </c>
      <c r="AY621" s="231">
        <v>176</v>
      </c>
      <c r="AZ621" s="231">
        <v>206</v>
      </c>
      <c r="BA621" s="231">
        <v>237</v>
      </c>
      <c r="BB621" s="231">
        <v>269</v>
      </c>
      <c r="BC621" s="226">
        <f t="shared" si="243"/>
        <v>315</v>
      </c>
      <c r="BD621" s="226">
        <f t="shared" si="243"/>
        <v>512</v>
      </c>
      <c r="BE621" s="226">
        <f t="shared" si="243"/>
        <v>569</v>
      </c>
      <c r="BF621" s="226">
        <f t="shared" si="243"/>
        <v>641</v>
      </c>
      <c r="BG621" s="218">
        <f t="shared" si="243"/>
        <v>1029</v>
      </c>
      <c r="BH621" s="218">
        <f t="shared" si="240"/>
        <v>1177</v>
      </c>
      <c r="BI621" s="218">
        <f t="shared" si="240"/>
        <v>1255</v>
      </c>
      <c r="BJ621" s="218">
        <f t="shared" si="240"/>
        <v>1405</v>
      </c>
      <c r="BK621" s="226">
        <f t="shared" si="262"/>
        <v>0</v>
      </c>
      <c r="BL621" s="226">
        <f t="shared" si="262"/>
        <v>14</v>
      </c>
      <c r="BM621" s="226">
        <f t="shared" si="262"/>
        <v>24</v>
      </c>
      <c r="BN621" s="226">
        <f t="shared" si="260"/>
        <v>17</v>
      </c>
      <c r="BO621" s="227">
        <f t="shared" si="260"/>
        <v>18</v>
      </c>
      <c r="BP621" s="227">
        <f t="shared" si="260"/>
        <v>28</v>
      </c>
      <c r="BQ621" s="227">
        <f t="shared" si="260"/>
        <v>19</v>
      </c>
      <c r="BR621" s="227">
        <f t="shared" si="236"/>
        <v>7</v>
      </c>
      <c r="BS621" s="226">
        <v>0</v>
      </c>
      <c r="BT621" s="226">
        <v>14</v>
      </c>
      <c r="BU621" s="226">
        <v>24</v>
      </c>
      <c r="BV621" s="226">
        <v>17</v>
      </c>
      <c r="BW621" s="227">
        <v>18</v>
      </c>
      <c r="BX621" s="227">
        <v>28</v>
      </c>
      <c r="BY621" s="227">
        <v>19</v>
      </c>
      <c r="BZ621" s="227">
        <v>7</v>
      </c>
      <c r="CA621" s="226">
        <v>0</v>
      </c>
      <c r="CB621" s="226">
        <f>IFERROR(VLOOKUP($G621,[12]ITEM!$B$2:$AC$939,26,0),0)</f>
        <v>0</v>
      </c>
      <c r="CC621" s="226">
        <f>IFERROR(VLOOKUP($G621,[12]ITEM!$B$2:$AC$939,27,0),0)</f>
        <v>0</v>
      </c>
      <c r="CD621" s="226">
        <f>IFERROR(VLOOKUP($G621,[12]ITEM!$B$2:$AC$939,28,0),0)</f>
        <v>0</v>
      </c>
      <c r="CE621" s="227">
        <v>0</v>
      </c>
      <c r="CF621" s="227">
        <v>0</v>
      </c>
      <c r="CG621" s="227">
        <v>0</v>
      </c>
      <c r="CH621" s="227">
        <v>0</v>
      </c>
      <c r="CI621" s="375"/>
      <c r="CJ621" s="226">
        <f t="shared" si="257"/>
        <v>315</v>
      </c>
      <c r="CK621" s="226">
        <f t="shared" si="257"/>
        <v>526</v>
      </c>
      <c r="CL621" s="226">
        <f t="shared" si="257"/>
        <v>591</v>
      </c>
      <c r="CM621" s="226">
        <f t="shared" si="257"/>
        <v>659</v>
      </c>
      <c r="CN621" s="227">
        <f t="shared" si="257"/>
        <v>1029</v>
      </c>
      <c r="CO621" s="227">
        <f t="shared" si="257"/>
        <v>1181.4875372092317</v>
      </c>
      <c r="CP621" s="227">
        <f t="shared" si="257"/>
        <v>1260.5925219287942</v>
      </c>
      <c r="CQ621" s="227">
        <f t="shared" si="251"/>
        <v>1399.3307328422788</v>
      </c>
      <c r="CR621" s="226">
        <v>303</v>
      </c>
      <c r="CS621" s="226">
        <v>502</v>
      </c>
      <c r="CT621" s="226">
        <v>565</v>
      </c>
      <c r="CU621" s="226">
        <v>631</v>
      </c>
      <c r="CV621" s="227">
        <f t="shared" si="244"/>
        <v>959</v>
      </c>
      <c r="CW621" s="227">
        <f>CV621*(1+('[13]GROWTH (YoY)'!AR621/100))</f>
        <v>1106.4875372092317</v>
      </c>
      <c r="CX621" s="227">
        <f>CW621*(1+('[13]GROWTH (YoY)'!AS621/100))</f>
        <v>1184.5925219287942</v>
      </c>
      <c r="CY621" s="227">
        <f>CX621*(1+('[13]GROWTH (YoY)'!AT621/100))</f>
        <v>1318.3307328422788</v>
      </c>
      <c r="CZ621" s="226">
        <v>0</v>
      </c>
      <c r="DA621" s="226">
        <v>0</v>
      </c>
      <c r="DB621" s="226">
        <v>0</v>
      </c>
      <c r="DC621" s="226">
        <v>0</v>
      </c>
      <c r="DD621" s="227">
        <v>46</v>
      </c>
      <c r="DE621" s="227">
        <v>48</v>
      </c>
      <c r="DF621" s="227">
        <v>47</v>
      </c>
      <c r="DG621" s="227">
        <v>50</v>
      </c>
      <c r="DH621" s="226">
        <v>12</v>
      </c>
      <c r="DI621" s="226">
        <v>24</v>
      </c>
      <c r="DJ621" s="226">
        <v>26</v>
      </c>
      <c r="DK621" s="226">
        <v>28</v>
      </c>
      <c r="DL621" s="227">
        <v>24</v>
      </c>
      <c r="DM621" s="227">
        <v>27</v>
      </c>
      <c r="DN621" s="227">
        <v>29</v>
      </c>
      <c r="DO621" s="227">
        <v>31</v>
      </c>
      <c r="DP621" s="376">
        <f t="shared" si="239"/>
        <v>0</v>
      </c>
      <c r="DQ621" s="226">
        <f t="shared" si="239"/>
        <v>-14</v>
      </c>
      <c r="DR621" s="226">
        <f t="shared" si="239"/>
        <v>-22</v>
      </c>
      <c r="DS621" s="226">
        <f t="shared" si="258"/>
        <v>-18</v>
      </c>
      <c r="DT621" s="227">
        <f t="shared" si="258"/>
        <v>0</v>
      </c>
      <c r="DU621" s="227">
        <f t="shared" si="258"/>
        <v>-4.487537209231732</v>
      </c>
      <c r="DV621" s="227">
        <f t="shared" si="258"/>
        <v>-5.5925219287942127</v>
      </c>
      <c r="DW621" s="227">
        <f t="shared" si="258"/>
        <v>5.6692671577211513</v>
      </c>
      <c r="DX621" s="377">
        <f t="shared" si="261"/>
        <v>0.29906542056074764</v>
      </c>
      <c r="DY621" s="377">
        <f t="shared" si="261"/>
        <v>0.31793179317931791</v>
      </c>
      <c r="DZ621" s="377">
        <f t="shared" si="261"/>
        <v>0.28234086242299794</v>
      </c>
      <c r="EA621" s="377">
        <f t="shared" si="261"/>
        <v>0.2857142857142857</v>
      </c>
      <c r="EB621" s="378">
        <f t="shared" si="261"/>
        <v>0.28771112405358185</v>
      </c>
      <c r="EC621" s="378">
        <f t="shared" si="261"/>
        <v>0.27529532614278379</v>
      </c>
      <c r="ED621" s="378">
        <f t="shared" si="261"/>
        <v>0.31081697854860796</v>
      </c>
      <c r="EE621" s="378">
        <f t="shared" si="259"/>
        <v>0.31415748674010607</v>
      </c>
      <c r="EG621" s="226">
        <v>0</v>
      </c>
      <c r="EH621" s="226">
        <v>0</v>
      </c>
      <c r="EI621" s="226">
        <v>0</v>
      </c>
      <c r="EJ621" s="226">
        <v>0</v>
      </c>
      <c r="EK621" s="226">
        <v>0</v>
      </c>
      <c r="EL621" s="226">
        <v>0</v>
      </c>
      <c r="EM621" s="226">
        <v>0</v>
      </c>
      <c r="EN621" s="379">
        <f t="shared" si="245"/>
        <v>0</v>
      </c>
      <c r="EO621" s="226">
        <f t="shared" si="246"/>
        <v>0</v>
      </c>
      <c r="EP621" s="379">
        <f t="shared" si="247"/>
        <v>0</v>
      </c>
      <c r="EQ621" s="226">
        <f t="shared" si="248"/>
        <v>0</v>
      </c>
      <c r="ER621" s="226">
        <f t="shared" si="249"/>
        <v>0</v>
      </c>
      <c r="ES621" s="292"/>
      <c r="ET621" s="227">
        <v>1718</v>
      </c>
      <c r="EU621" s="227">
        <v>500</v>
      </c>
      <c r="EV621" s="227">
        <v>1218</v>
      </c>
      <c r="EW621" s="227">
        <v>128</v>
      </c>
      <c r="EX621" s="227">
        <v>117</v>
      </c>
      <c r="EY621" s="227">
        <v>2781</v>
      </c>
      <c r="EZ621" s="227">
        <v>2641</v>
      </c>
      <c r="FA621" s="380">
        <f t="shared" si="252"/>
        <v>0.29103608847497092</v>
      </c>
      <c r="FB621" s="228">
        <f t="shared" si="253"/>
        <v>10.509031198686371</v>
      </c>
      <c r="FC621" s="380">
        <f t="shared" si="254"/>
        <v>6.8102444703143195E-2</v>
      </c>
      <c r="FD621" s="227">
        <f t="shared" si="255"/>
        <v>42071.197411003239</v>
      </c>
      <c r="FE621" s="227">
        <f t="shared" si="256"/>
        <v>4038.8741638268334</v>
      </c>
      <c r="FF621" s="227">
        <v>1218</v>
      </c>
      <c r="FG621" s="228">
        <f t="shared" si="250"/>
        <v>15.188834154351397</v>
      </c>
      <c r="FH621" s="227">
        <v>185</v>
      </c>
      <c r="FI621" s="227">
        <v>1218</v>
      </c>
      <c r="FJ621" s="227">
        <v>0</v>
      </c>
      <c r="FK621" s="227">
        <f t="shared" si="241"/>
        <v>1033</v>
      </c>
      <c r="FL621" s="227">
        <v>44</v>
      </c>
      <c r="FM621" s="227">
        <f t="shared" si="242"/>
        <v>989</v>
      </c>
      <c r="FZ621" s="229"/>
      <c r="GA621" s="229"/>
      <c r="GB621" s="229"/>
      <c r="GC621" s="229"/>
      <c r="GD621" s="229"/>
    </row>
    <row r="622" spans="1:186" s="368" customFormat="1">
      <c r="A622" s="287" t="s">
        <v>1386</v>
      </c>
      <c r="B622" s="369" t="s">
        <v>1387</v>
      </c>
      <c r="C622" s="287" t="s">
        <v>1388</v>
      </c>
      <c r="D622" s="287" t="s">
        <v>3126</v>
      </c>
      <c r="E622" s="369" t="s">
        <v>1389</v>
      </c>
      <c r="F622" s="287">
        <v>619</v>
      </c>
      <c r="G622" s="392" t="s">
        <v>1523</v>
      </c>
      <c r="H622" s="392" t="s">
        <v>1524</v>
      </c>
      <c r="I622" s="393" t="s">
        <v>1513</v>
      </c>
      <c r="J622" s="392" t="s">
        <v>1514</v>
      </c>
      <c r="K622" s="393" t="s">
        <v>788</v>
      </c>
      <c r="L622" s="392" t="s">
        <v>1394</v>
      </c>
      <c r="M622" s="392" t="s">
        <v>3124</v>
      </c>
      <c r="N622" s="372">
        <v>1</v>
      </c>
      <c r="O622" s="373">
        <v>1269</v>
      </c>
      <c r="P622" s="373">
        <v>2155</v>
      </c>
      <c r="Q622" s="373">
        <v>2458</v>
      </c>
      <c r="R622" s="373">
        <v>2912</v>
      </c>
      <c r="S622" s="374">
        <v>2245</v>
      </c>
      <c r="T622" s="374">
        <v>2549</v>
      </c>
      <c r="U622" s="374">
        <v>2868</v>
      </c>
      <c r="V622" s="374">
        <v>3203</v>
      </c>
      <c r="W622" s="373">
        <v>490</v>
      </c>
      <c r="X622" s="373">
        <v>747</v>
      </c>
      <c r="Y622" s="373">
        <v>858</v>
      </c>
      <c r="Z622" s="373">
        <v>1017</v>
      </c>
      <c r="AA622" s="374">
        <v>777</v>
      </c>
      <c r="AB622" s="374">
        <v>836</v>
      </c>
      <c r="AC622" s="374">
        <v>1097</v>
      </c>
      <c r="AD622" s="374">
        <v>1310</v>
      </c>
      <c r="AE622" s="373">
        <v>19</v>
      </c>
      <c r="AF622" s="373">
        <v>28</v>
      </c>
      <c r="AG622" s="373">
        <v>27</v>
      </c>
      <c r="AH622" s="373">
        <v>27</v>
      </c>
      <c r="AI622" s="374">
        <v>27</v>
      </c>
      <c r="AJ622" s="374">
        <v>28</v>
      </c>
      <c r="AK622" s="374">
        <v>30</v>
      </c>
      <c r="AL622" s="374">
        <v>33</v>
      </c>
      <c r="AM622" s="226">
        <v>779</v>
      </c>
      <c r="AN622" s="226">
        <v>1408</v>
      </c>
      <c r="AO622" s="226">
        <v>1600</v>
      </c>
      <c r="AP622" s="226">
        <v>1895</v>
      </c>
      <c r="AQ622" s="227">
        <v>1468</v>
      </c>
      <c r="AR622" s="227">
        <v>1712</v>
      </c>
      <c r="AS622" s="227">
        <v>1772</v>
      </c>
      <c r="AT622" s="227">
        <v>1893</v>
      </c>
      <c r="AU622" s="226">
        <v>267</v>
      </c>
      <c r="AV622" s="411">
        <v>421</v>
      </c>
      <c r="AW622" s="411">
        <v>474</v>
      </c>
      <c r="AX622" s="411">
        <v>547</v>
      </c>
      <c r="AY622" s="231">
        <v>415</v>
      </c>
      <c r="AZ622" s="231">
        <v>456</v>
      </c>
      <c r="BA622" s="231">
        <v>526</v>
      </c>
      <c r="BB622" s="231">
        <v>594</v>
      </c>
      <c r="BC622" s="226">
        <f t="shared" si="243"/>
        <v>512</v>
      </c>
      <c r="BD622" s="226">
        <f t="shared" si="243"/>
        <v>948</v>
      </c>
      <c r="BE622" s="226">
        <f t="shared" si="243"/>
        <v>1049</v>
      </c>
      <c r="BF622" s="226">
        <f t="shared" si="243"/>
        <v>1279</v>
      </c>
      <c r="BG622" s="218">
        <f t="shared" si="243"/>
        <v>1008</v>
      </c>
      <c r="BH622" s="218">
        <f t="shared" si="240"/>
        <v>1168</v>
      </c>
      <c r="BI622" s="218">
        <f t="shared" si="240"/>
        <v>1169</v>
      </c>
      <c r="BJ622" s="218">
        <f t="shared" si="240"/>
        <v>1262</v>
      </c>
      <c r="BK622" s="226">
        <f t="shared" si="262"/>
        <v>0</v>
      </c>
      <c r="BL622" s="226">
        <f t="shared" si="262"/>
        <v>39</v>
      </c>
      <c r="BM622" s="226">
        <f t="shared" si="262"/>
        <v>77</v>
      </c>
      <c r="BN622" s="226">
        <f t="shared" si="260"/>
        <v>69</v>
      </c>
      <c r="BO622" s="227">
        <f t="shared" si="260"/>
        <v>45</v>
      </c>
      <c r="BP622" s="227">
        <f t="shared" si="260"/>
        <v>88</v>
      </c>
      <c r="BQ622" s="227">
        <f t="shared" si="260"/>
        <v>77</v>
      </c>
      <c r="BR622" s="227">
        <f t="shared" si="236"/>
        <v>37</v>
      </c>
      <c r="BS622" s="226">
        <v>0</v>
      </c>
      <c r="BT622" s="226">
        <v>39</v>
      </c>
      <c r="BU622" s="226">
        <v>77</v>
      </c>
      <c r="BV622" s="226">
        <v>69</v>
      </c>
      <c r="BW622" s="227">
        <v>45</v>
      </c>
      <c r="BX622" s="227">
        <v>88</v>
      </c>
      <c r="BY622" s="227">
        <v>77</v>
      </c>
      <c r="BZ622" s="227">
        <v>37</v>
      </c>
      <c r="CA622" s="226">
        <v>0</v>
      </c>
      <c r="CB622" s="226">
        <f>IFERROR(VLOOKUP($G622,[12]ITEM!$B$2:$AC$939,26,0),0)</f>
        <v>0</v>
      </c>
      <c r="CC622" s="226">
        <f>IFERROR(VLOOKUP($G622,[12]ITEM!$B$2:$AC$939,27,0),0)</f>
        <v>0</v>
      </c>
      <c r="CD622" s="226">
        <f>IFERROR(VLOOKUP($G622,[12]ITEM!$B$2:$AC$939,28,0),0)</f>
        <v>0</v>
      </c>
      <c r="CE622" s="227">
        <v>0</v>
      </c>
      <c r="CF622" s="227">
        <v>0</v>
      </c>
      <c r="CG622" s="227">
        <v>0</v>
      </c>
      <c r="CH622" s="227">
        <v>0</v>
      </c>
      <c r="CI622" s="375"/>
      <c r="CJ622" s="226">
        <f t="shared" si="257"/>
        <v>512</v>
      </c>
      <c r="CK622" s="226">
        <f t="shared" si="257"/>
        <v>915</v>
      </c>
      <c r="CL622" s="226">
        <f t="shared" si="257"/>
        <v>1038</v>
      </c>
      <c r="CM622" s="226">
        <f t="shared" si="257"/>
        <v>1222</v>
      </c>
      <c r="CN622" s="227">
        <f t="shared" si="257"/>
        <v>1008</v>
      </c>
      <c r="CO622" s="227">
        <f t="shared" si="257"/>
        <v>1160.0471769075125</v>
      </c>
      <c r="CP622" s="227">
        <f t="shared" si="257"/>
        <v>1197.3218960636923</v>
      </c>
      <c r="CQ622" s="227">
        <f t="shared" si="251"/>
        <v>1278.3980810101073</v>
      </c>
      <c r="CR622" s="226">
        <v>476</v>
      </c>
      <c r="CS622" s="226">
        <v>860</v>
      </c>
      <c r="CT622" s="226">
        <v>978</v>
      </c>
      <c r="CU622" s="226">
        <v>1158</v>
      </c>
      <c r="CV622" s="227">
        <f t="shared" si="244"/>
        <v>848</v>
      </c>
      <c r="CW622" s="227">
        <f>CV622*(1+('[13]GROWTH (YoY)'!AR622/100))</f>
        <v>989.04717690751261</v>
      </c>
      <c r="CX622" s="227">
        <f>CW622*(1+('[13]GROWTH (YoY)'!AS622/100))</f>
        <v>1023.3218960636923</v>
      </c>
      <c r="CY622" s="227">
        <f>CX622*(1+('[13]GROWTH (YoY)'!AT622/100))</f>
        <v>1093.3980810101073</v>
      </c>
      <c r="CZ622" s="226">
        <v>0</v>
      </c>
      <c r="DA622" s="226">
        <v>0</v>
      </c>
      <c r="DB622" s="226">
        <v>0</v>
      </c>
      <c r="DC622" s="226">
        <v>0</v>
      </c>
      <c r="DD622" s="227">
        <v>105</v>
      </c>
      <c r="DE622" s="227">
        <v>110</v>
      </c>
      <c r="DF622" s="227">
        <v>108</v>
      </c>
      <c r="DG622" s="227">
        <v>115</v>
      </c>
      <c r="DH622" s="226">
        <v>36</v>
      </c>
      <c r="DI622" s="226">
        <v>55</v>
      </c>
      <c r="DJ622" s="226">
        <v>60</v>
      </c>
      <c r="DK622" s="226">
        <v>64</v>
      </c>
      <c r="DL622" s="227">
        <v>55</v>
      </c>
      <c r="DM622" s="227">
        <v>61</v>
      </c>
      <c r="DN622" s="227">
        <v>66</v>
      </c>
      <c r="DO622" s="227">
        <v>70</v>
      </c>
      <c r="DP622" s="376">
        <f t="shared" si="239"/>
        <v>0</v>
      </c>
      <c r="DQ622" s="226">
        <f t="shared" si="239"/>
        <v>33</v>
      </c>
      <c r="DR622" s="226">
        <f t="shared" si="239"/>
        <v>11</v>
      </c>
      <c r="DS622" s="226">
        <f t="shared" si="258"/>
        <v>57</v>
      </c>
      <c r="DT622" s="227">
        <f t="shared" si="258"/>
        <v>0</v>
      </c>
      <c r="DU622" s="227">
        <f t="shared" si="258"/>
        <v>7.9528230924875061</v>
      </c>
      <c r="DV622" s="227">
        <f t="shared" si="258"/>
        <v>-28.321896063692293</v>
      </c>
      <c r="DW622" s="227">
        <f t="shared" si="258"/>
        <v>-16.398081010107262</v>
      </c>
      <c r="DX622" s="377">
        <f t="shared" si="261"/>
        <v>0.38613081166272656</v>
      </c>
      <c r="DY622" s="377">
        <f t="shared" si="261"/>
        <v>0.34663573085846866</v>
      </c>
      <c r="DZ622" s="377">
        <f t="shared" si="261"/>
        <v>0.34906427990235966</v>
      </c>
      <c r="EA622" s="377">
        <f t="shared" si="261"/>
        <v>0.34924450549450547</v>
      </c>
      <c r="EB622" s="378">
        <f t="shared" si="261"/>
        <v>0.34610244988864142</v>
      </c>
      <c r="EC622" s="378">
        <f t="shared" si="261"/>
        <v>0.32797175362887404</v>
      </c>
      <c r="ED622" s="378">
        <f t="shared" si="261"/>
        <v>0.38249651324965134</v>
      </c>
      <c r="EE622" s="378">
        <f t="shared" si="259"/>
        <v>0.40899157040274742</v>
      </c>
      <c r="EG622" s="226">
        <v>0</v>
      </c>
      <c r="EH622" s="226">
        <v>0</v>
      </c>
      <c r="EI622" s="226">
        <v>0</v>
      </c>
      <c r="EJ622" s="226">
        <v>0</v>
      </c>
      <c r="EK622" s="226">
        <v>0</v>
      </c>
      <c r="EL622" s="226">
        <v>0</v>
      </c>
      <c r="EM622" s="226">
        <v>0</v>
      </c>
      <c r="EN622" s="379">
        <f t="shared" si="245"/>
        <v>0</v>
      </c>
      <c r="EO622" s="226">
        <f t="shared" si="246"/>
        <v>0</v>
      </c>
      <c r="EP622" s="379">
        <f t="shared" si="247"/>
        <v>0</v>
      </c>
      <c r="EQ622" s="226">
        <f t="shared" si="248"/>
        <v>0</v>
      </c>
      <c r="ER622" s="226">
        <f t="shared" si="249"/>
        <v>0</v>
      </c>
      <c r="ES622" s="292"/>
      <c r="ET622" s="227">
        <v>2247</v>
      </c>
      <c r="EU622" s="227">
        <v>787</v>
      </c>
      <c r="EV622" s="227">
        <v>1460</v>
      </c>
      <c r="EW622" s="227">
        <v>329</v>
      </c>
      <c r="EX622" s="227">
        <v>491</v>
      </c>
      <c r="EY622" s="227">
        <v>7894</v>
      </c>
      <c r="EZ622" s="227">
        <v>7551</v>
      </c>
      <c r="FA622" s="380">
        <f t="shared" si="252"/>
        <v>0.35024477080551847</v>
      </c>
      <c r="FB622" s="228">
        <f t="shared" si="253"/>
        <v>22.534246575342465</v>
      </c>
      <c r="FC622" s="380">
        <f t="shared" si="254"/>
        <v>0.21851357365376056</v>
      </c>
      <c r="FD622" s="227">
        <f t="shared" si="255"/>
        <v>62199.138586268054</v>
      </c>
      <c r="FE622" s="227">
        <f t="shared" si="256"/>
        <v>3630.8656690063126</v>
      </c>
      <c r="FF622" s="227">
        <v>1460</v>
      </c>
      <c r="FG622" s="228">
        <f t="shared" si="250"/>
        <v>29.863013698630137</v>
      </c>
      <c r="FH622" s="227">
        <v>436</v>
      </c>
      <c r="FI622" s="227">
        <v>1460</v>
      </c>
      <c r="FJ622" s="227">
        <v>0</v>
      </c>
      <c r="FK622" s="227">
        <f t="shared" si="241"/>
        <v>1024</v>
      </c>
      <c r="FL622" s="227">
        <v>57</v>
      </c>
      <c r="FM622" s="227">
        <f t="shared" si="242"/>
        <v>967</v>
      </c>
      <c r="FZ622" s="229"/>
      <c r="GA622" s="229"/>
      <c r="GB622" s="229"/>
      <c r="GC622" s="229"/>
      <c r="GD622" s="229"/>
    </row>
    <row r="623" spans="1:186" s="368" customFormat="1">
      <c r="A623" s="287" t="s">
        <v>1386</v>
      </c>
      <c r="B623" s="369" t="s">
        <v>1387</v>
      </c>
      <c r="C623" s="287" t="s">
        <v>1388</v>
      </c>
      <c r="D623" s="287" t="s">
        <v>3126</v>
      </c>
      <c r="E623" s="369" t="s">
        <v>1389</v>
      </c>
      <c r="F623" s="287">
        <v>620</v>
      </c>
      <c r="G623" s="392" t="s">
        <v>1525</v>
      </c>
      <c r="H623" s="392" t="s">
        <v>1526</v>
      </c>
      <c r="I623" s="393" t="s">
        <v>1513</v>
      </c>
      <c r="J623" s="392" t="s">
        <v>1514</v>
      </c>
      <c r="K623" s="393" t="s">
        <v>788</v>
      </c>
      <c r="L623" s="392" t="s">
        <v>1394</v>
      </c>
      <c r="M623" s="392" t="s">
        <v>3124</v>
      </c>
      <c r="N623" s="372">
        <v>1</v>
      </c>
      <c r="O623" s="373">
        <v>34</v>
      </c>
      <c r="P623" s="373">
        <v>59</v>
      </c>
      <c r="Q623" s="373">
        <v>63</v>
      </c>
      <c r="R623" s="373">
        <v>72</v>
      </c>
      <c r="S623" s="374">
        <v>474</v>
      </c>
      <c r="T623" s="374">
        <v>541</v>
      </c>
      <c r="U623" s="374">
        <v>605</v>
      </c>
      <c r="V623" s="374">
        <v>677</v>
      </c>
      <c r="W623" s="373">
        <v>13</v>
      </c>
      <c r="X623" s="373">
        <v>23</v>
      </c>
      <c r="Y623" s="373">
        <v>23</v>
      </c>
      <c r="Z623" s="373">
        <v>26</v>
      </c>
      <c r="AA623" s="374">
        <v>169</v>
      </c>
      <c r="AB623" s="374">
        <v>186</v>
      </c>
      <c r="AC623" s="374">
        <v>314</v>
      </c>
      <c r="AD623" s="374">
        <v>345</v>
      </c>
      <c r="AE623" s="373">
        <v>1</v>
      </c>
      <c r="AF623" s="373">
        <v>1</v>
      </c>
      <c r="AG623" s="373">
        <v>1</v>
      </c>
      <c r="AH623" s="373">
        <v>1</v>
      </c>
      <c r="AI623" s="374">
        <v>6</v>
      </c>
      <c r="AJ623" s="374">
        <v>6</v>
      </c>
      <c r="AK623" s="374">
        <v>6</v>
      </c>
      <c r="AL623" s="374">
        <v>7</v>
      </c>
      <c r="AM623" s="226">
        <v>22</v>
      </c>
      <c r="AN623" s="226">
        <v>35</v>
      </c>
      <c r="AO623" s="226">
        <v>40</v>
      </c>
      <c r="AP623" s="226">
        <v>45</v>
      </c>
      <c r="AQ623" s="227">
        <v>305</v>
      </c>
      <c r="AR623" s="227">
        <v>354</v>
      </c>
      <c r="AS623" s="227">
        <v>291</v>
      </c>
      <c r="AT623" s="227">
        <v>332</v>
      </c>
      <c r="AU623" s="226">
        <v>11</v>
      </c>
      <c r="AV623" s="411">
        <v>17</v>
      </c>
      <c r="AW623" s="411">
        <v>19</v>
      </c>
      <c r="AX623" s="411">
        <v>22</v>
      </c>
      <c r="AY623" s="231">
        <v>137</v>
      </c>
      <c r="AZ623" s="231">
        <v>147</v>
      </c>
      <c r="BA623" s="231">
        <v>168</v>
      </c>
      <c r="BB623" s="231">
        <v>190</v>
      </c>
      <c r="BC623" s="226">
        <f t="shared" si="243"/>
        <v>11</v>
      </c>
      <c r="BD623" s="226">
        <f t="shared" si="243"/>
        <v>12</v>
      </c>
      <c r="BE623" s="226">
        <f t="shared" si="243"/>
        <v>10</v>
      </c>
      <c r="BF623" s="226">
        <f t="shared" si="243"/>
        <v>13</v>
      </c>
      <c r="BG623" s="218">
        <f t="shared" si="243"/>
        <v>160</v>
      </c>
      <c r="BH623" s="218">
        <f t="shared" si="240"/>
        <v>194</v>
      </c>
      <c r="BI623" s="218">
        <f t="shared" si="240"/>
        <v>111</v>
      </c>
      <c r="BJ623" s="218">
        <f t="shared" si="240"/>
        <v>137</v>
      </c>
      <c r="BK623" s="226">
        <f t="shared" si="262"/>
        <v>0</v>
      </c>
      <c r="BL623" s="226">
        <f t="shared" si="262"/>
        <v>6</v>
      </c>
      <c r="BM623" s="226">
        <f t="shared" si="262"/>
        <v>11</v>
      </c>
      <c r="BN623" s="226">
        <f t="shared" si="260"/>
        <v>10</v>
      </c>
      <c r="BO623" s="227">
        <f t="shared" si="260"/>
        <v>8</v>
      </c>
      <c r="BP623" s="227">
        <f t="shared" si="260"/>
        <v>13</v>
      </c>
      <c r="BQ623" s="227">
        <f t="shared" si="260"/>
        <v>12</v>
      </c>
      <c r="BR623" s="227">
        <f t="shared" si="236"/>
        <v>5</v>
      </c>
      <c r="BS623" s="226">
        <v>0</v>
      </c>
      <c r="BT623" s="226">
        <v>6</v>
      </c>
      <c r="BU623" s="226">
        <v>11</v>
      </c>
      <c r="BV623" s="226">
        <v>10</v>
      </c>
      <c r="BW623" s="227">
        <v>8</v>
      </c>
      <c r="BX623" s="227">
        <v>13</v>
      </c>
      <c r="BY623" s="227">
        <v>12</v>
      </c>
      <c r="BZ623" s="227">
        <v>5</v>
      </c>
      <c r="CA623" s="226">
        <v>0</v>
      </c>
      <c r="CB623" s="226">
        <f>IFERROR(VLOOKUP($G623,[12]ITEM!$B$2:$AC$939,26,0),0)</f>
        <v>0</v>
      </c>
      <c r="CC623" s="226">
        <f>IFERROR(VLOOKUP($G623,[12]ITEM!$B$2:$AC$939,27,0),0)</f>
        <v>0</v>
      </c>
      <c r="CD623" s="226">
        <f>IFERROR(VLOOKUP($G623,[12]ITEM!$B$2:$AC$939,28,0),0)</f>
        <v>0</v>
      </c>
      <c r="CE623" s="227">
        <v>0</v>
      </c>
      <c r="CF623" s="227">
        <v>0</v>
      </c>
      <c r="CG623" s="227">
        <v>0</v>
      </c>
      <c r="CH623" s="227">
        <v>0</v>
      </c>
      <c r="CI623" s="375"/>
      <c r="CJ623" s="226">
        <f t="shared" si="257"/>
        <v>11</v>
      </c>
      <c r="CK623" s="226">
        <f t="shared" si="257"/>
        <v>17</v>
      </c>
      <c r="CL623" s="226">
        <f t="shared" si="257"/>
        <v>21</v>
      </c>
      <c r="CM623" s="226">
        <f t="shared" si="257"/>
        <v>23</v>
      </c>
      <c r="CN623" s="227">
        <f t="shared" si="257"/>
        <v>160</v>
      </c>
      <c r="CO623" s="227">
        <f t="shared" si="257"/>
        <v>182.58164100947229</v>
      </c>
      <c r="CP623" s="227">
        <f t="shared" si="257"/>
        <v>157.61217918046063</v>
      </c>
      <c r="CQ623" s="227">
        <f t="shared" si="251"/>
        <v>175.6123960457783</v>
      </c>
      <c r="CR623" s="226">
        <v>10</v>
      </c>
      <c r="CS623" s="226">
        <v>16</v>
      </c>
      <c r="CT623" s="226">
        <v>19</v>
      </c>
      <c r="CU623" s="226">
        <v>21</v>
      </c>
      <c r="CV623" s="227">
        <f t="shared" si="244"/>
        <v>121</v>
      </c>
      <c r="CW623" s="227">
        <f>CV623*(1+('[13]GROWTH (YoY)'!AR623/100))</f>
        <v>140.58164100947229</v>
      </c>
      <c r="CX623" s="227">
        <f>CW623*(1+('[13]GROWTH (YoY)'!AS623/100))</f>
        <v>115.61217918046063</v>
      </c>
      <c r="CY623" s="227">
        <f>CX623*(1+('[13]GROWTH (YoY)'!AT623/100))</f>
        <v>131.6123960457783</v>
      </c>
      <c r="CZ623" s="226">
        <v>0</v>
      </c>
      <c r="DA623" s="226">
        <v>0</v>
      </c>
      <c r="DB623" s="226">
        <v>0</v>
      </c>
      <c r="DC623" s="226">
        <v>0</v>
      </c>
      <c r="DD623" s="227">
        <v>38</v>
      </c>
      <c r="DE623" s="227">
        <v>40</v>
      </c>
      <c r="DF623" s="227">
        <v>40</v>
      </c>
      <c r="DG623" s="227">
        <v>42</v>
      </c>
      <c r="DH623" s="226">
        <v>1</v>
      </c>
      <c r="DI623" s="226">
        <v>1</v>
      </c>
      <c r="DJ623" s="226">
        <v>2</v>
      </c>
      <c r="DK623" s="226">
        <v>2</v>
      </c>
      <c r="DL623" s="227">
        <v>1</v>
      </c>
      <c r="DM623" s="227">
        <v>2</v>
      </c>
      <c r="DN623" s="227">
        <v>2</v>
      </c>
      <c r="DO623" s="227">
        <v>2</v>
      </c>
      <c r="DP623" s="376">
        <f t="shared" si="239"/>
        <v>0</v>
      </c>
      <c r="DQ623" s="226">
        <f t="shared" si="239"/>
        <v>-5</v>
      </c>
      <c r="DR623" s="226">
        <f t="shared" si="239"/>
        <v>-11</v>
      </c>
      <c r="DS623" s="226">
        <f t="shared" si="258"/>
        <v>-10</v>
      </c>
      <c r="DT623" s="227">
        <f t="shared" si="258"/>
        <v>0</v>
      </c>
      <c r="DU623" s="227">
        <f t="shared" si="258"/>
        <v>11.418358990527707</v>
      </c>
      <c r="DV623" s="227">
        <f t="shared" si="258"/>
        <v>-46.612179180460629</v>
      </c>
      <c r="DW623" s="227">
        <f t="shared" si="258"/>
        <v>-38.612396045778297</v>
      </c>
      <c r="DX623" s="377">
        <f t="shared" si="261"/>
        <v>0.38235294117647056</v>
      </c>
      <c r="DY623" s="377">
        <f t="shared" si="261"/>
        <v>0.38983050847457629</v>
      </c>
      <c r="DZ623" s="377">
        <f t="shared" si="261"/>
        <v>0.36507936507936506</v>
      </c>
      <c r="EA623" s="377">
        <f t="shared" si="261"/>
        <v>0.3611111111111111</v>
      </c>
      <c r="EB623" s="378">
        <f t="shared" si="261"/>
        <v>0.35654008438818563</v>
      </c>
      <c r="EC623" s="378">
        <f t="shared" si="261"/>
        <v>0.34380776340110908</v>
      </c>
      <c r="ED623" s="378">
        <f t="shared" si="261"/>
        <v>0.5190082644628099</v>
      </c>
      <c r="EE623" s="378">
        <f t="shared" si="259"/>
        <v>0.50960118168389956</v>
      </c>
      <c r="EG623" s="226">
        <v>0</v>
      </c>
      <c r="EH623" s="226">
        <v>0</v>
      </c>
      <c r="EI623" s="226">
        <v>0</v>
      </c>
      <c r="EJ623" s="226">
        <v>0</v>
      </c>
      <c r="EK623" s="226">
        <v>0</v>
      </c>
      <c r="EL623" s="226">
        <v>0</v>
      </c>
      <c r="EM623" s="226">
        <v>0</v>
      </c>
      <c r="EN623" s="379">
        <f t="shared" si="245"/>
        <v>0</v>
      </c>
      <c r="EO623" s="226">
        <f t="shared" si="246"/>
        <v>0</v>
      </c>
      <c r="EP623" s="379">
        <f t="shared" si="247"/>
        <v>0</v>
      </c>
      <c r="EQ623" s="226">
        <f t="shared" si="248"/>
        <v>0</v>
      </c>
      <c r="ER623" s="226">
        <f t="shared" si="249"/>
        <v>0</v>
      </c>
      <c r="ES623" s="292"/>
      <c r="ET623" s="227">
        <v>474</v>
      </c>
      <c r="EU623" s="227">
        <v>171</v>
      </c>
      <c r="EV623" s="227">
        <v>303</v>
      </c>
      <c r="EW623" s="227">
        <v>86</v>
      </c>
      <c r="EX623" s="227">
        <v>169</v>
      </c>
      <c r="EY623" s="227">
        <v>2073</v>
      </c>
      <c r="EZ623" s="227">
        <v>1947</v>
      </c>
      <c r="FA623" s="380">
        <f t="shared" si="252"/>
        <v>0.36075949367088606</v>
      </c>
      <c r="FB623" s="228">
        <f t="shared" si="253"/>
        <v>28.382838283828381</v>
      </c>
      <c r="FC623" s="380">
        <f t="shared" si="254"/>
        <v>0.35654008438818563</v>
      </c>
      <c r="FD623" s="227">
        <f t="shared" si="255"/>
        <v>81524.360829715384</v>
      </c>
      <c r="FE623" s="227">
        <f t="shared" si="256"/>
        <v>3680.8765622324941</v>
      </c>
      <c r="FF623" s="227">
        <v>303</v>
      </c>
      <c r="FG623" s="228">
        <f t="shared" si="250"/>
        <v>47.524752475247524</v>
      </c>
      <c r="FH623" s="227">
        <v>144</v>
      </c>
      <c r="FI623" s="227">
        <v>303</v>
      </c>
      <c r="FJ623" s="227">
        <v>0</v>
      </c>
      <c r="FK623" s="227">
        <f t="shared" si="241"/>
        <v>159</v>
      </c>
      <c r="FL623" s="227">
        <v>12</v>
      </c>
      <c r="FM623" s="227">
        <f t="shared" si="242"/>
        <v>147</v>
      </c>
      <c r="FZ623" s="229"/>
      <c r="GA623" s="229"/>
      <c r="GB623" s="229"/>
      <c r="GC623" s="229"/>
      <c r="GD623" s="229"/>
    </row>
    <row r="624" spans="1:186" s="368" customFormat="1">
      <c r="A624" s="287" t="s">
        <v>1386</v>
      </c>
      <c r="B624" s="369" t="s">
        <v>1387</v>
      </c>
      <c r="C624" s="287" t="s">
        <v>1388</v>
      </c>
      <c r="D624" s="287" t="s">
        <v>3126</v>
      </c>
      <c r="E624" s="369" t="s">
        <v>1389</v>
      </c>
      <c r="F624" s="287">
        <v>621</v>
      </c>
      <c r="G624" s="392" t="s">
        <v>1527</v>
      </c>
      <c r="H624" s="392" t="s">
        <v>1528</v>
      </c>
      <c r="I624" s="393" t="s">
        <v>1513</v>
      </c>
      <c r="J624" s="392" t="s">
        <v>1514</v>
      </c>
      <c r="K624" s="393" t="s">
        <v>788</v>
      </c>
      <c r="L624" s="392" t="s">
        <v>1394</v>
      </c>
      <c r="M624" s="392" t="s">
        <v>3124</v>
      </c>
      <c r="N624" s="372">
        <v>1</v>
      </c>
      <c r="O624" s="373">
        <v>185</v>
      </c>
      <c r="P624" s="373">
        <v>314</v>
      </c>
      <c r="Q624" s="373">
        <v>347</v>
      </c>
      <c r="R624" s="373">
        <v>388</v>
      </c>
      <c r="S624" s="374">
        <v>759</v>
      </c>
      <c r="T624" s="374">
        <v>867</v>
      </c>
      <c r="U624" s="374">
        <v>970</v>
      </c>
      <c r="V624" s="374">
        <v>1083</v>
      </c>
      <c r="W624" s="373">
        <v>74</v>
      </c>
      <c r="X624" s="373">
        <v>137</v>
      </c>
      <c r="Y624" s="373">
        <v>143</v>
      </c>
      <c r="Z624" s="373">
        <v>162</v>
      </c>
      <c r="AA624" s="374">
        <v>313</v>
      </c>
      <c r="AB624" s="374">
        <v>352</v>
      </c>
      <c r="AC624" s="374">
        <v>501</v>
      </c>
      <c r="AD624" s="374">
        <v>552</v>
      </c>
      <c r="AE624" s="373">
        <v>3</v>
      </c>
      <c r="AF624" s="373">
        <v>3</v>
      </c>
      <c r="AG624" s="373">
        <v>3</v>
      </c>
      <c r="AH624" s="373">
        <v>3</v>
      </c>
      <c r="AI624" s="374">
        <v>8</v>
      </c>
      <c r="AJ624" s="374">
        <v>8</v>
      </c>
      <c r="AK624" s="374">
        <v>9</v>
      </c>
      <c r="AL624" s="374">
        <v>10</v>
      </c>
      <c r="AM624" s="226">
        <v>111</v>
      </c>
      <c r="AN624" s="226">
        <v>177</v>
      </c>
      <c r="AO624" s="226">
        <v>204</v>
      </c>
      <c r="AP624" s="226">
        <v>226</v>
      </c>
      <c r="AQ624" s="227">
        <v>447</v>
      </c>
      <c r="AR624" s="227">
        <v>515</v>
      </c>
      <c r="AS624" s="227">
        <v>469</v>
      </c>
      <c r="AT624" s="227">
        <v>531</v>
      </c>
      <c r="AU624" s="226">
        <v>47</v>
      </c>
      <c r="AV624" s="411">
        <v>74</v>
      </c>
      <c r="AW624" s="411">
        <v>84</v>
      </c>
      <c r="AX624" s="411">
        <v>97</v>
      </c>
      <c r="AY624" s="231">
        <v>177</v>
      </c>
      <c r="AZ624" s="231">
        <v>191</v>
      </c>
      <c r="BA624" s="231">
        <v>219</v>
      </c>
      <c r="BB624" s="231">
        <v>248</v>
      </c>
      <c r="BC624" s="226">
        <f t="shared" si="243"/>
        <v>64</v>
      </c>
      <c r="BD624" s="226">
        <f t="shared" si="243"/>
        <v>41</v>
      </c>
      <c r="BE624" s="226">
        <f t="shared" si="243"/>
        <v>7</v>
      </c>
      <c r="BF624" s="226">
        <f t="shared" si="243"/>
        <v>26</v>
      </c>
      <c r="BG624" s="218">
        <f t="shared" si="243"/>
        <v>202</v>
      </c>
      <c r="BH624" s="218">
        <f t="shared" si="240"/>
        <v>195</v>
      </c>
      <c r="BI624" s="218">
        <f t="shared" si="240"/>
        <v>135</v>
      </c>
      <c r="BJ624" s="218">
        <f t="shared" si="240"/>
        <v>235</v>
      </c>
      <c r="BK624" s="226">
        <f t="shared" si="262"/>
        <v>0</v>
      </c>
      <c r="BL624" s="226">
        <f t="shared" si="262"/>
        <v>62</v>
      </c>
      <c r="BM624" s="226">
        <f t="shared" si="262"/>
        <v>113</v>
      </c>
      <c r="BN624" s="226">
        <f t="shared" si="260"/>
        <v>103</v>
      </c>
      <c r="BO624" s="227">
        <f t="shared" si="260"/>
        <v>68</v>
      </c>
      <c r="BP624" s="227">
        <f t="shared" si="260"/>
        <v>129</v>
      </c>
      <c r="BQ624" s="227">
        <f t="shared" si="260"/>
        <v>115</v>
      </c>
      <c r="BR624" s="227">
        <f t="shared" si="236"/>
        <v>48</v>
      </c>
      <c r="BS624" s="226">
        <v>0</v>
      </c>
      <c r="BT624" s="226">
        <v>62</v>
      </c>
      <c r="BU624" s="226">
        <v>113</v>
      </c>
      <c r="BV624" s="226">
        <v>103</v>
      </c>
      <c r="BW624" s="227">
        <v>68</v>
      </c>
      <c r="BX624" s="227">
        <v>129</v>
      </c>
      <c r="BY624" s="227">
        <v>115</v>
      </c>
      <c r="BZ624" s="227">
        <v>48</v>
      </c>
      <c r="CA624" s="226">
        <v>0</v>
      </c>
      <c r="CB624" s="226">
        <f>IFERROR(VLOOKUP($G624,[12]ITEM!$B$2:$AC$939,26,0),0)</f>
        <v>0</v>
      </c>
      <c r="CC624" s="226">
        <f>IFERROR(VLOOKUP($G624,[12]ITEM!$B$2:$AC$939,27,0),0)</f>
        <v>0</v>
      </c>
      <c r="CD624" s="226">
        <f>IFERROR(VLOOKUP($G624,[12]ITEM!$B$2:$AC$939,28,0),0)</f>
        <v>0</v>
      </c>
      <c r="CE624" s="227">
        <v>0</v>
      </c>
      <c r="CF624" s="227">
        <v>0</v>
      </c>
      <c r="CG624" s="227">
        <v>0</v>
      </c>
      <c r="CH624" s="227">
        <v>0</v>
      </c>
      <c r="CI624" s="375"/>
      <c r="CJ624" s="226">
        <f t="shared" si="257"/>
        <v>64</v>
      </c>
      <c r="CK624" s="226">
        <f t="shared" si="257"/>
        <v>102</v>
      </c>
      <c r="CL624" s="226">
        <f t="shared" si="257"/>
        <v>116</v>
      </c>
      <c r="CM624" s="226">
        <f t="shared" si="257"/>
        <v>129</v>
      </c>
      <c r="CN624" s="227">
        <f t="shared" si="257"/>
        <v>202</v>
      </c>
      <c r="CO624" s="227">
        <f t="shared" si="257"/>
        <v>231.73861635910737</v>
      </c>
      <c r="CP624" s="227">
        <f t="shared" si="257"/>
        <v>212.52785116643693</v>
      </c>
      <c r="CQ624" s="227">
        <f t="shared" si="251"/>
        <v>240.65346988729954</v>
      </c>
      <c r="CR624" s="226">
        <v>59</v>
      </c>
      <c r="CS624" s="226">
        <v>94</v>
      </c>
      <c r="CT624" s="226">
        <v>108</v>
      </c>
      <c r="CU624" s="226">
        <v>120</v>
      </c>
      <c r="CV624" s="227">
        <f t="shared" si="244"/>
        <v>194</v>
      </c>
      <c r="CW624" s="227">
        <f>CV624*(1+('[13]GROWTH (YoY)'!AR624/100))</f>
        <v>223.73861635910737</v>
      </c>
      <c r="CX624" s="227">
        <f>CW624*(1+('[13]GROWTH (YoY)'!AS624/100))</f>
        <v>203.52785116643693</v>
      </c>
      <c r="CY624" s="227">
        <f>CX624*(1+('[13]GROWTH (YoY)'!AT624/100))</f>
        <v>230.65346988729954</v>
      </c>
      <c r="CZ624" s="226">
        <v>0</v>
      </c>
      <c r="DA624" s="226">
        <v>0</v>
      </c>
      <c r="DB624" s="226">
        <v>0</v>
      </c>
      <c r="DC624" s="226">
        <v>0</v>
      </c>
      <c r="DD624" s="227">
        <v>0</v>
      </c>
      <c r="DE624" s="227">
        <v>0</v>
      </c>
      <c r="DF624" s="227">
        <v>0</v>
      </c>
      <c r="DG624" s="227">
        <v>0</v>
      </c>
      <c r="DH624" s="226">
        <v>5</v>
      </c>
      <c r="DI624" s="226">
        <v>8</v>
      </c>
      <c r="DJ624" s="226">
        <v>8</v>
      </c>
      <c r="DK624" s="226">
        <v>9</v>
      </c>
      <c r="DL624" s="227">
        <v>8</v>
      </c>
      <c r="DM624" s="227">
        <v>8</v>
      </c>
      <c r="DN624" s="227">
        <v>9</v>
      </c>
      <c r="DO624" s="227">
        <v>10</v>
      </c>
      <c r="DP624" s="376">
        <f t="shared" si="239"/>
        <v>0</v>
      </c>
      <c r="DQ624" s="226">
        <f t="shared" si="239"/>
        <v>-61</v>
      </c>
      <c r="DR624" s="226">
        <f t="shared" si="239"/>
        <v>-109</v>
      </c>
      <c r="DS624" s="226">
        <f t="shared" si="258"/>
        <v>-103</v>
      </c>
      <c r="DT624" s="227">
        <f t="shared" si="258"/>
        <v>0</v>
      </c>
      <c r="DU624" s="227">
        <f t="shared" si="258"/>
        <v>-36.738616359107368</v>
      </c>
      <c r="DV624" s="227">
        <f t="shared" si="258"/>
        <v>-77.527851166436932</v>
      </c>
      <c r="DW624" s="227">
        <f t="shared" si="258"/>
        <v>-5.6534698872995364</v>
      </c>
      <c r="DX624" s="377">
        <f t="shared" si="261"/>
        <v>0.4</v>
      </c>
      <c r="DY624" s="377">
        <f t="shared" si="261"/>
        <v>0.43630573248407645</v>
      </c>
      <c r="DZ624" s="377">
        <f t="shared" si="261"/>
        <v>0.41210374639769454</v>
      </c>
      <c r="EA624" s="377">
        <f t="shared" si="261"/>
        <v>0.4175257731958763</v>
      </c>
      <c r="EB624" s="378">
        <f t="shared" si="261"/>
        <v>0.41238471673254284</v>
      </c>
      <c r="EC624" s="378">
        <f t="shared" si="261"/>
        <v>0.40599769319492501</v>
      </c>
      <c r="ED624" s="378">
        <f t="shared" si="261"/>
        <v>0.51649484536082479</v>
      </c>
      <c r="EE624" s="378">
        <f t="shared" si="259"/>
        <v>0.50969529085872578</v>
      </c>
      <c r="EG624" s="226">
        <v>0</v>
      </c>
      <c r="EH624" s="226">
        <v>0</v>
      </c>
      <c r="EI624" s="226">
        <v>0</v>
      </c>
      <c r="EJ624" s="226">
        <v>0</v>
      </c>
      <c r="EK624" s="226">
        <v>0</v>
      </c>
      <c r="EL624" s="226">
        <v>0</v>
      </c>
      <c r="EM624" s="226">
        <v>0</v>
      </c>
      <c r="EN624" s="379">
        <f t="shared" si="245"/>
        <v>0</v>
      </c>
      <c r="EO624" s="226">
        <f t="shared" si="246"/>
        <v>0</v>
      </c>
      <c r="EP624" s="379">
        <f t="shared" si="247"/>
        <v>0</v>
      </c>
      <c r="EQ624" s="226">
        <f t="shared" si="248"/>
        <v>0</v>
      </c>
      <c r="ER624" s="226">
        <f t="shared" si="249"/>
        <v>0</v>
      </c>
      <c r="ES624" s="292"/>
      <c r="ET624" s="227">
        <v>760</v>
      </c>
      <c r="EU624" s="227">
        <v>317</v>
      </c>
      <c r="EV624" s="227">
        <v>443</v>
      </c>
      <c r="EW624" s="227">
        <v>76</v>
      </c>
      <c r="EX624" s="227">
        <v>71</v>
      </c>
      <c r="EY624" s="227">
        <v>1512</v>
      </c>
      <c r="EZ624" s="227">
        <v>1512</v>
      </c>
      <c r="FA624" s="380">
        <f t="shared" si="252"/>
        <v>0.41710526315789476</v>
      </c>
      <c r="FB624" s="228">
        <f t="shared" si="253"/>
        <v>17.155756207674944</v>
      </c>
      <c r="FC624" s="380">
        <f t="shared" si="254"/>
        <v>9.3421052631578946E-2</v>
      </c>
      <c r="FD624" s="227">
        <f t="shared" si="255"/>
        <v>46957.671957671955</v>
      </c>
      <c r="FE624" s="227">
        <f t="shared" si="256"/>
        <v>4188.7125220458556</v>
      </c>
      <c r="FF624" s="227">
        <v>443</v>
      </c>
      <c r="FG624" s="228">
        <f t="shared" si="250"/>
        <v>41.986455981941312</v>
      </c>
      <c r="FH624" s="227">
        <v>186</v>
      </c>
      <c r="FI624" s="227">
        <v>443</v>
      </c>
      <c r="FJ624" s="227">
        <v>0</v>
      </c>
      <c r="FK624" s="227">
        <f t="shared" si="241"/>
        <v>257</v>
      </c>
      <c r="FL624" s="227">
        <v>19</v>
      </c>
      <c r="FM624" s="227">
        <f t="shared" si="242"/>
        <v>238</v>
      </c>
      <c r="FZ624" s="229"/>
      <c r="GA624" s="229"/>
      <c r="GB624" s="229"/>
      <c r="GC624" s="229"/>
      <c r="GD624" s="229"/>
    </row>
    <row r="625" spans="1:186" s="368" customFormat="1">
      <c r="A625" s="287" t="s">
        <v>1386</v>
      </c>
      <c r="B625" s="369" t="s">
        <v>1387</v>
      </c>
      <c r="C625" s="287" t="s">
        <v>1388</v>
      </c>
      <c r="D625" s="287" t="s">
        <v>3126</v>
      </c>
      <c r="E625" s="369" t="s">
        <v>1389</v>
      </c>
      <c r="F625" s="287">
        <v>622</v>
      </c>
      <c r="G625" s="392" t="s">
        <v>1529</v>
      </c>
      <c r="H625" s="392" t="s">
        <v>1530</v>
      </c>
      <c r="I625" s="393" t="s">
        <v>1513</v>
      </c>
      <c r="J625" s="392" t="s">
        <v>1514</v>
      </c>
      <c r="K625" s="393" t="s">
        <v>788</v>
      </c>
      <c r="L625" s="392" t="s">
        <v>1394</v>
      </c>
      <c r="M625" s="392" t="s">
        <v>3124</v>
      </c>
      <c r="N625" s="372">
        <v>1</v>
      </c>
      <c r="O625" s="373">
        <v>24</v>
      </c>
      <c r="P625" s="373">
        <v>40</v>
      </c>
      <c r="Q625" s="373">
        <v>43</v>
      </c>
      <c r="R625" s="373">
        <v>47</v>
      </c>
      <c r="S625" s="374">
        <v>81</v>
      </c>
      <c r="T625" s="374">
        <v>92</v>
      </c>
      <c r="U625" s="374">
        <v>104</v>
      </c>
      <c r="V625" s="374">
        <v>117</v>
      </c>
      <c r="W625" s="373">
        <v>11</v>
      </c>
      <c r="X625" s="373">
        <v>23</v>
      </c>
      <c r="Y625" s="373">
        <v>21</v>
      </c>
      <c r="Z625" s="373">
        <v>24</v>
      </c>
      <c r="AA625" s="374">
        <v>23</v>
      </c>
      <c r="AB625" s="374">
        <v>29</v>
      </c>
      <c r="AC625" s="374">
        <v>33</v>
      </c>
      <c r="AD625" s="374">
        <v>35</v>
      </c>
      <c r="AE625" s="373">
        <v>0</v>
      </c>
      <c r="AF625" s="373">
        <v>0</v>
      </c>
      <c r="AG625" s="373">
        <v>0</v>
      </c>
      <c r="AH625" s="373">
        <v>0</v>
      </c>
      <c r="AI625" s="374">
        <v>1</v>
      </c>
      <c r="AJ625" s="374">
        <v>1</v>
      </c>
      <c r="AK625" s="374">
        <v>1</v>
      </c>
      <c r="AL625" s="374">
        <v>1</v>
      </c>
      <c r="AM625" s="226">
        <v>12</v>
      </c>
      <c r="AN625" s="226">
        <v>17</v>
      </c>
      <c r="AO625" s="226">
        <v>21</v>
      </c>
      <c r="AP625" s="226">
        <v>23</v>
      </c>
      <c r="AQ625" s="227">
        <v>58</v>
      </c>
      <c r="AR625" s="227">
        <v>64</v>
      </c>
      <c r="AS625" s="227">
        <v>71</v>
      </c>
      <c r="AT625" s="227">
        <v>81</v>
      </c>
      <c r="AU625" s="226">
        <v>6</v>
      </c>
      <c r="AV625" s="411">
        <v>10</v>
      </c>
      <c r="AW625" s="411">
        <v>11</v>
      </c>
      <c r="AX625" s="411">
        <v>13</v>
      </c>
      <c r="AY625" s="231">
        <v>32</v>
      </c>
      <c r="AZ625" s="231">
        <v>34</v>
      </c>
      <c r="BA625" s="231">
        <v>39</v>
      </c>
      <c r="BB625" s="231">
        <v>44</v>
      </c>
      <c r="BC625" s="226">
        <f t="shared" si="243"/>
        <v>6</v>
      </c>
      <c r="BD625" s="226">
        <f t="shared" si="243"/>
        <v>2</v>
      </c>
      <c r="BE625" s="226">
        <f t="shared" si="243"/>
        <v>0</v>
      </c>
      <c r="BF625" s="226">
        <f t="shared" si="243"/>
        <v>0</v>
      </c>
      <c r="BG625" s="218">
        <f t="shared" si="243"/>
        <v>21</v>
      </c>
      <c r="BH625" s="218">
        <f t="shared" si="240"/>
        <v>18</v>
      </c>
      <c r="BI625" s="218">
        <f t="shared" si="240"/>
        <v>21</v>
      </c>
      <c r="BJ625" s="218">
        <f t="shared" si="240"/>
        <v>32</v>
      </c>
      <c r="BK625" s="226">
        <f t="shared" si="262"/>
        <v>0</v>
      </c>
      <c r="BL625" s="226">
        <f t="shared" si="262"/>
        <v>5</v>
      </c>
      <c r="BM625" s="226">
        <f t="shared" si="262"/>
        <v>10</v>
      </c>
      <c r="BN625" s="226">
        <f t="shared" si="260"/>
        <v>10</v>
      </c>
      <c r="BO625" s="227">
        <f t="shared" si="260"/>
        <v>5</v>
      </c>
      <c r="BP625" s="227">
        <f t="shared" si="260"/>
        <v>12</v>
      </c>
      <c r="BQ625" s="227">
        <f t="shared" si="260"/>
        <v>11</v>
      </c>
      <c r="BR625" s="227">
        <f t="shared" si="260"/>
        <v>5</v>
      </c>
      <c r="BS625" s="226">
        <v>0</v>
      </c>
      <c r="BT625" s="226">
        <v>5</v>
      </c>
      <c r="BU625" s="226">
        <v>10</v>
      </c>
      <c r="BV625" s="226">
        <v>10</v>
      </c>
      <c r="BW625" s="227">
        <v>5</v>
      </c>
      <c r="BX625" s="227">
        <v>12</v>
      </c>
      <c r="BY625" s="227">
        <v>11</v>
      </c>
      <c r="BZ625" s="227">
        <v>5</v>
      </c>
      <c r="CA625" s="226">
        <v>0</v>
      </c>
      <c r="CB625" s="226">
        <f>IFERROR(VLOOKUP($G625,[12]ITEM!$B$2:$AC$939,26,0),0)</f>
        <v>0</v>
      </c>
      <c r="CC625" s="226">
        <f>IFERROR(VLOOKUP($G625,[12]ITEM!$B$2:$AC$939,27,0),0)</f>
        <v>0</v>
      </c>
      <c r="CD625" s="226">
        <f>IFERROR(VLOOKUP($G625,[12]ITEM!$B$2:$AC$939,28,0),0)</f>
        <v>0</v>
      </c>
      <c r="CE625" s="227">
        <v>0</v>
      </c>
      <c r="CF625" s="227">
        <v>0</v>
      </c>
      <c r="CG625" s="227">
        <v>0</v>
      </c>
      <c r="CH625" s="227">
        <v>0</v>
      </c>
      <c r="CI625" s="375"/>
      <c r="CJ625" s="226">
        <f t="shared" si="257"/>
        <v>6</v>
      </c>
      <c r="CK625" s="226">
        <f t="shared" si="257"/>
        <v>8</v>
      </c>
      <c r="CL625" s="226">
        <f t="shared" si="257"/>
        <v>10</v>
      </c>
      <c r="CM625" s="226">
        <f t="shared" si="257"/>
        <v>11</v>
      </c>
      <c r="CN625" s="227">
        <f t="shared" si="257"/>
        <v>21</v>
      </c>
      <c r="CO625" s="227">
        <f t="shared" si="257"/>
        <v>22.651767012262631</v>
      </c>
      <c r="CP625" s="227">
        <f t="shared" si="257"/>
        <v>23.36015201582866</v>
      </c>
      <c r="CQ625" s="227">
        <f t="shared" si="251"/>
        <v>25.460748490642036</v>
      </c>
      <c r="CR625" s="226">
        <v>5</v>
      </c>
      <c r="CS625" s="226">
        <v>7</v>
      </c>
      <c r="CT625" s="226">
        <v>9</v>
      </c>
      <c r="CU625" s="226">
        <v>10</v>
      </c>
      <c r="CV625" s="227">
        <f t="shared" si="244"/>
        <v>6</v>
      </c>
      <c r="CW625" s="227">
        <f>CV625*(1+('[13]GROWTH (YoY)'!AR625/100))</f>
        <v>6.6517670122626296</v>
      </c>
      <c r="CX625" s="227">
        <f>CW625*(1+('[13]GROWTH (YoY)'!AS625/100))</f>
        <v>7.3601520158286586</v>
      </c>
      <c r="CY625" s="227">
        <f>CX625*(1+('[13]GROWTH (YoY)'!AT625/100))</f>
        <v>8.460748490642036</v>
      </c>
      <c r="CZ625" s="226">
        <v>0</v>
      </c>
      <c r="DA625" s="226">
        <v>0</v>
      </c>
      <c r="DB625" s="226">
        <v>0</v>
      </c>
      <c r="DC625" s="226">
        <v>0</v>
      </c>
      <c r="DD625" s="227">
        <v>14</v>
      </c>
      <c r="DE625" s="227">
        <v>15</v>
      </c>
      <c r="DF625" s="227">
        <v>15</v>
      </c>
      <c r="DG625" s="227">
        <v>16</v>
      </c>
      <c r="DH625" s="226">
        <v>1</v>
      </c>
      <c r="DI625" s="226">
        <v>1</v>
      </c>
      <c r="DJ625" s="226">
        <v>1</v>
      </c>
      <c r="DK625" s="226">
        <v>1</v>
      </c>
      <c r="DL625" s="227">
        <v>1</v>
      </c>
      <c r="DM625" s="227">
        <v>1</v>
      </c>
      <c r="DN625" s="227">
        <v>1</v>
      </c>
      <c r="DO625" s="227">
        <v>1</v>
      </c>
      <c r="DP625" s="376">
        <f t="shared" si="239"/>
        <v>0</v>
      </c>
      <c r="DQ625" s="226">
        <f t="shared" si="239"/>
        <v>-6</v>
      </c>
      <c r="DR625" s="226">
        <f t="shared" si="239"/>
        <v>-10</v>
      </c>
      <c r="DS625" s="226">
        <f t="shared" si="258"/>
        <v>-11</v>
      </c>
      <c r="DT625" s="227">
        <f t="shared" si="258"/>
        <v>0</v>
      </c>
      <c r="DU625" s="227">
        <f t="shared" si="258"/>
        <v>-4.6517670122626313</v>
      </c>
      <c r="DV625" s="227">
        <f t="shared" si="258"/>
        <v>-2.3601520158286604</v>
      </c>
      <c r="DW625" s="227">
        <f t="shared" si="258"/>
        <v>6.539251509357964</v>
      </c>
      <c r="DX625" s="377">
        <f t="shared" si="261"/>
        <v>0.45833333333333331</v>
      </c>
      <c r="DY625" s="377">
        <f t="shared" si="261"/>
        <v>0.57499999999999996</v>
      </c>
      <c r="DZ625" s="377">
        <f t="shared" si="261"/>
        <v>0.48837209302325579</v>
      </c>
      <c r="EA625" s="377">
        <f t="shared" si="261"/>
        <v>0.51063829787234039</v>
      </c>
      <c r="EB625" s="378">
        <f t="shared" si="261"/>
        <v>0.2839506172839506</v>
      </c>
      <c r="EC625" s="378">
        <f t="shared" si="261"/>
        <v>0.31521739130434784</v>
      </c>
      <c r="ED625" s="378">
        <f t="shared" si="261"/>
        <v>0.31730769230769229</v>
      </c>
      <c r="EE625" s="378">
        <f t="shared" si="259"/>
        <v>0.29914529914529914</v>
      </c>
      <c r="EG625" s="226">
        <v>0</v>
      </c>
      <c r="EH625" s="226">
        <v>0</v>
      </c>
      <c r="EI625" s="226">
        <v>0</v>
      </c>
      <c r="EJ625" s="226">
        <v>0</v>
      </c>
      <c r="EK625" s="226">
        <v>0</v>
      </c>
      <c r="EL625" s="226">
        <v>0</v>
      </c>
      <c r="EM625" s="226">
        <v>0</v>
      </c>
      <c r="EN625" s="379">
        <f t="shared" si="245"/>
        <v>0</v>
      </c>
      <c r="EO625" s="226">
        <f t="shared" si="246"/>
        <v>0</v>
      </c>
      <c r="EP625" s="379">
        <f t="shared" si="247"/>
        <v>0</v>
      </c>
      <c r="EQ625" s="226">
        <f t="shared" si="248"/>
        <v>0</v>
      </c>
      <c r="ER625" s="226">
        <f t="shared" si="249"/>
        <v>0</v>
      </c>
      <c r="ES625" s="292"/>
      <c r="ET625" s="227">
        <v>81</v>
      </c>
      <c r="EU625" s="227">
        <v>24</v>
      </c>
      <c r="EV625" s="227">
        <v>57</v>
      </c>
      <c r="EW625" s="227">
        <v>27</v>
      </c>
      <c r="EX625" s="227">
        <v>41</v>
      </c>
      <c r="EY625" s="227">
        <v>606</v>
      </c>
      <c r="EZ625" s="227">
        <v>587</v>
      </c>
      <c r="FA625" s="380">
        <f t="shared" si="252"/>
        <v>0.29629629629629628</v>
      </c>
      <c r="FB625" s="228">
        <f t="shared" si="253"/>
        <v>47.368421052631575</v>
      </c>
      <c r="FC625" s="380">
        <f t="shared" si="254"/>
        <v>0.50617283950617287</v>
      </c>
      <c r="FD625" s="227">
        <f t="shared" si="255"/>
        <v>67656.765676567651</v>
      </c>
      <c r="FE625" s="227">
        <f t="shared" si="256"/>
        <v>3833.0494037478707</v>
      </c>
      <c r="FF625" s="227">
        <v>57</v>
      </c>
      <c r="FG625" s="228">
        <f t="shared" si="250"/>
        <v>57.894736842105267</v>
      </c>
      <c r="FH625" s="227">
        <v>33</v>
      </c>
      <c r="FI625" s="227">
        <v>57</v>
      </c>
      <c r="FJ625" s="227">
        <v>0</v>
      </c>
      <c r="FK625" s="227">
        <f t="shared" si="241"/>
        <v>24</v>
      </c>
      <c r="FL625" s="227">
        <v>2</v>
      </c>
      <c r="FM625" s="227">
        <f t="shared" si="242"/>
        <v>22</v>
      </c>
      <c r="FZ625" s="229"/>
      <c r="GA625" s="229"/>
      <c r="GB625" s="229"/>
      <c r="GC625" s="229"/>
      <c r="GD625" s="229"/>
    </row>
    <row r="626" spans="1:186" s="368" customFormat="1">
      <c r="A626" s="287" t="s">
        <v>1386</v>
      </c>
      <c r="B626" s="369" t="s">
        <v>1387</v>
      </c>
      <c r="C626" s="287" t="s">
        <v>1388</v>
      </c>
      <c r="D626" s="287" t="s">
        <v>3126</v>
      </c>
      <c r="E626" s="369" t="s">
        <v>1389</v>
      </c>
      <c r="F626" s="287">
        <v>623</v>
      </c>
      <c r="G626" s="392" t="s">
        <v>1531</v>
      </c>
      <c r="H626" s="392" t="s">
        <v>1532</v>
      </c>
      <c r="I626" s="393" t="s">
        <v>1513</v>
      </c>
      <c r="J626" s="392" t="s">
        <v>1514</v>
      </c>
      <c r="K626" s="393" t="s">
        <v>788</v>
      </c>
      <c r="L626" s="392" t="s">
        <v>1394</v>
      </c>
      <c r="M626" s="392" t="s">
        <v>3124</v>
      </c>
      <c r="N626" s="372">
        <v>1</v>
      </c>
      <c r="O626" s="373">
        <v>1</v>
      </c>
      <c r="P626" s="373">
        <v>1</v>
      </c>
      <c r="Q626" s="373">
        <v>1</v>
      </c>
      <c r="R626" s="373">
        <v>2</v>
      </c>
      <c r="S626" s="374">
        <v>30</v>
      </c>
      <c r="T626" s="374">
        <v>34</v>
      </c>
      <c r="U626" s="374">
        <v>38</v>
      </c>
      <c r="V626" s="374">
        <v>43</v>
      </c>
      <c r="W626" s="373">
        <v>0</v>
      </c>
      <c r="X626" s="373">
        <v>0</v>
      </c>
      <c r="Y626" s="373">
        <v>0</v>
      </c>
      <c r="Z626" s="373">
        <v>0</v>
      </c>
      <c r="AA626" s="374">
        <v>9</v>
      </c>
      <c r="AB626" s="374">
        <v>10</v>
      </c>
      <c r="AC626" s="374">
        <v>11</v>
      </c>
      <c r="AD626" s="374">
        <v>13</v>
      </c>
      <c r="AE626" s="373">
        <v>0</v>
      </c>
      <c r="AF626" s="373">
        <v>0</v>
      </c>
      <c r="AG626" s="373">
        <v>0</v>
      </c>
      <c r="AH626" s="373">
        <v>0</v>
      </c>
      <c r="AI626" s="374">
        <v>0</v>
      </c>
      <c r="AJ626" s="374">
        <v>0</v>
      </c>
      <c r="AK626" s="374">
        <v>0</v>
      </c>
      <c r="AL626" s="374">
        <v>0</v>
      </c>
      <c r="AM626" s="226">
        <v>1</v>
      </c>
      <c r="AN626" s="226">
        <v>1</v>
      </c>
      <c r="AO626" s="226">
        <v>1</v>
      </c>
      <c r="AP626" s="226">
        <v>1</v>
      </c>
      <c r="AQ626" s="227">
        <v>21</v>
      </c>
      <c r="AR626" s="227">
        <v>24</v>
      </c>
      <c r="AS626" s="227">
        <v>27</v>
      </c>
      <c r="AT626" s="227">
        <v>30</v>
      </c>
      <c r="AU626" s="226">
        <v>0</v>
      </c>
      <c r="AV626" s="411">
        <v>0</v>
      </c>
      <c r="AW626" s="411">
        <v>0</v>
      </c>
      <c r="AX626" s="411">
        <v>0</v>
      </c>
      <c r="AY626" s="231">
        <v>5</v>
      </c>
      <c r="AZ626" s="231">
        <v>6</v>
      </c>
      <c r="BA626" s="231">
        <v>7</v>
      </c>
      <c r="BB626" s="231">
        <v>8</v>
      </c>
      <c r="BC626" s="226">
        <f t="shared" si="243"/>
        <v>1</v>
      </c>
      <c r="BD626" s="226">
        <f t="shared" si="243"/>
        <v>0</v>
      </c>
      <c r="BE626" s="226">
        <f t="shared" si="243"/>
        <v>0</v>
      </c>
      <c r="BF626" s="226">
        <f t="shared" si="243"/>
        <v>0</v>
      </c>
      <c r="BG626" s="218">
        <f t="shared" si="243"/>
        <v>15</v>
      </c>
      <c r="BH626" s="218">
        <f t="shared" si="240"/>
        <v>17</v>
      </c>
      <c r="BI626" s="218">
        <f t="shared" si="240"/>
        <v>19</v>
      </c>
      <c r="BJ626" s="218">
        <f t="shared" si="240"/>
        <v>22</v>
      </c>
      <c r="BK626" s="226">
        <f t="shared" si="262"/>
        <v>0</v>
      </c>
      <c r="BL626" s="226">
        <f t="shared" si="262"/>
        <v>1</v>
      </c>
      <c r="BM626" s="226">
        <f t="shared" si="262"/>
        <v>1</v>
      </c>
      <c r="BN626" s="226">
        <f t="shared" si="260"/>
        <v>1</v>
      </c>
      <c r="BO626" s="227">
        <f t="shared" si="260"/>
        <v>1</v>
      </c>
      <c r="BP626" s="227">
        <f t="shared" si="260"/>
        <v>1</v>
      </c>
      <c r="BQ626" s="227">
        <f t="shared" si="260"/>
        <v>1</v>
      </c>
      <c r="BR626" s="227">
        <f t="shared" si="260"/>
        <v>0</v>
      </c>
      <c r="BS626" s="226">
        <v>0</v>
      </c>
      <c r="BT626" s="226">
        <v>1</v>
      </c>
      <c r="BU626" s="226">
        <v>1</v>
      </c>
      <c r="BV626" s="226">
        <v>1</v>
      </c>
      <c r="BW626" s="227">
        <v>1</v>
      </c>
      <c r="BX626" s="227">
        <v>1</v>
      </c>
      <c r="BY626" s="227">
        <v>1</v>
      </c>
      <c r="BZ626" s="227">
        <v>0</v>
      </c>
      <c r="CA626" s="226">
        <v>0</v>
      </c>
      <c r="CB626" s="226">
        <f>IFERROR(VLOOKUP($G626,[12]ITEM!$B$2:$AC$939,26,0),0)</f>
        <v>0</v>
      </c>
      <c r="CC626" s="226">
        <f>IFERROR(VLOOKUP($G626,[12]ITEM!$B$2:$AC$939,27,0),0)</f>
        <v>0</v>
      </c>
      <c r="CD626" s="226">
        <f>IFERROR(VLOOKUP($G626,[12]ITEM!$B$2:$AC$939,28,0),0)</f>
        <v>0</v>
      </c>
      <c r="CE626" s="227">
        <v>0</v>
      </c>
      <c r="CF626" s="227">
        <v>0</v>
      </c>
      <c r="CG626" s="227">
        <v>0</v>
      </c>
      <c r="CH626" s="227">
        <v>0</v>
      </c>
      <c r="CI626" s="375"/>
      <c r="CJ626" s="226">
        <f t="shared" si="257"/>
        <v>0</v>
      </c>
      <c r="CK626" s="226">
        <f t="shared" si="257"/>
        <v>1</v>
      </c>
      <c r="CL626" s="226">
        <f t="shared" si="257"/>
        <v>1</v>
      </c>
      <c r="CM626" s="226">
        <f t="shared" si="257"/>
        <v>1</v>
      </c>
      <c r="CN626" s="227">
        <f t="shared" si="257"/>
        <v>15</v>
      </c>
      <c r="CO626" s="227">
        <f t="shared" si="257"/>
        <v>17.255559855647991</v>
      </c>
      <c r="CP626" s="227">
        <f t="shared" si="257"/>
        <v>17.586086975986831</v>
      </c>
      <c r="CQ626" s="227">
        <f t="shared" si="251"/>
        <v>19.574906357754998</v>
      </c>
      <c r="CR626" s="226">
        <v>0</v>
      </c>
      <c r="CS626" s="226">
        <v>1</v>
      </c>
      <c r="CT626" s="226">
        <v>1</v>
      </c>
      <c r="CU626" s="226">
        <v>1</v>
      </c>
      <c r="CV626" s="227">
        <f t="shared" si="244"/>
        <v>8</v>
      </c>
      <c r="CW626" s="227">
        <f>CV626*(1+('[13]GROWTH (YoY)'!AR626/100))</f>
        <v>9.2555598556479914</v>
      </c>
      <c r="CX626" s="227">
        <f>CW626*(1+('[13]GROWTH (YoY)'!AS626/100))</f>
        <v>10.586086975986833</v>
      </c>
      <c r="CY626" s="227">
        <f>CX626*(1+('[13]GROWTH (YoY)'!AT626/100))</f>
        <v>11.574906357754998</v>
      </c>
      <c r="CZ626" s="226">
        <v>0</v>
      </c>
      <c r="DA626" s="226">
        <v>0</v>
      </c>
      <c r="DB626" s="226">
        <v>0</v>
      </c>
      <c r="DC626" s="226">
        <v>0</v>
      </c>
      <c r="DD626" s="227">
        <v>7</v>
      </c>
      <c r="DE626" s="227">
        <v>8</v>
      </c>
      <c r="DF626" s="227">
        <v>7</v>
      </c>
      <c r="DG626" s="227">
        <v>8</v>
      </c>
      <c r="DH626" s="226">
        <v>0</v>
      </c>
      <c r="DI626" s="226">
        <v>0</v>
      </c>
      <c r="DJ626" s="226">
        <v>0</v>
      </c>
      <c r="DK626" s="226">
        <v>0</v>
      </c>
      <c r="DL626" s="227">
        <v>0</v>
      </c>
      <c r="DM626" s="227">
        <v>0</v>
      </c>
      <c r="DN626" s="227">
        <v>0</v>
      </c>
      <c r="DO626" s="227">
        <v>0</v>
      </c>
      <c r="DP626" s="376">
        <f t="shared" si="239"/>
        <v>1</v>
      </c>
      <c r="DQ626" s="226">
        <f t="shared" si="239"/>
        <v>-1</v>
      </c>
      <c r="DR626" s="226">
        <f t="shared" si="239"/>
        <v>-1</v>
      </c>
      <c r="DS626" s="226">
        <f t="shared" si="258"/>
        <v>-1</v>
      </c>
      <c r="DT626" s="227">
        <f t="shared" si="258"/>
        <v>0</v>
      </c>
      <c r="DU626" s="227">
        <f t="shared" si="258"/>
        <v>-0.25555985564799144</v>
      </c>
      <c r="DV626" s="227">
        <f t="shared" si="258"/>
        <v>1.4139130240131692</v>
      </c>
      <c r="DW626" s="227">
        <f t="shared" si="258"/>
        <v>2.4250936422450025</v>
      </c>
      <c r="DX626" s="377">
        <f t="shared" si="261"/>
        <v>0</v>
      </c>
      <c r="DY626" s="377">
        <f t="shared" si="261"/>
        <v>0</v>
      </c>
      <c r="DZ626" s="377">
        <f t="shared" si="261"/>
        <v>0</v>
      </c>
      <c r="EA626" s="377">
        <f t="shared" si="261"/>
        <v>0</v>
      </c>
      <c r="EB626" s="378">
        <f t="shared" si="261"/>
        <v>0.3</v>
      </c>
      <c r="EC626" s="378">
        <f t="shared" si="261"/>
        <v>0.29411764705882354</v>
      </c>
      <c r="ED626" s="378">
        <f t="shared" si="261"/>
        <v>0.28947368421052633</v>
      </c>
      <c r="EE626" s="378">
        <f t="shared" si="259"/>
        <v>0.30232558139534882</v>
      </c>
      <c r="EG626" s="226">
        <v>0</v>
      </c>
      <c r="EH626" s="226">
        <v>0</v>
      </c>
      <c r="EI626" s="226">
        <v>0</v>
      </c>
      <c r="EJ626" s="226">
        <v>0</v>
      </c>
      <c r="EK626" s="226">
        <v>0</v>
      </c>
      <c r="EL626" s="226">
        <v>0</v>
      </c>
      <c r="EM626" s="226">
        <v>0</v>
      </c>
      <c r="EN626" s="379">
        <f t="shared" si="245"/>
        <v>0</v>
      </c>
      <c r="EO626" s="226">
        <f t="shared" si="246"/>
        <v>0</v>
      </c>
      <c r="EP626" s="379">
        <f t="shared" si="247"/>
        <v>0</v>
      </c>
      <c r="EQ626" s="226">
        <f t="shared" si="248"/>
        <v>0</v>
      </c>
      <c r="ER626" s="226">
        <f t="shared" si="249"/>
        <v>0</v>
      </c>
      <c r="ES626" s="292"/>
      <c r="ET626" s="227">
        <v>30</v>
      </c>
      <c r="EU626" s="227">
        <v>9</v>
      </c>
      <c r="EV626" s="227">
        <v>21</v>
      </c>
      <c r="EW626" s="227">
        <v>11</v>
      </c>
      <c r="EX626" s="227">
        <v>5</v>
      </c>
      <c r="EY626" s="227">
        <v>224</v>
      </c>
      <c r="EZ626" s="227">
        <v>211</v>
      </c>
      <c r="FA626" s="380">
        <f t="shared" si="252"/>
        <v>0.3</v>
      </c>
      <c r="FB626" s="228">
        <f t="shared" si="253"/>
        <v>52.380952380952387</v>
      </c>
      <c r="FC626" s="380">
        <f t="shared" si="254"/>
        <v>0.16666666666666666</v>
      </c>
      <c r="FD626" s="227">
        <f t="shared" si="255"/>
        <v>22321.428571428572</v>
      </c>
      <c r="FE626" s="227">
        <f t="shared" si="256"/>
        <v>4344.3917851500792</v>
      </c>
      <c r="FF626" s="227">
        <v>21</v>
      </c>
      <c r="FG626" s="228">
        <f t="shared" si="250"/>
        <v>23.809523809523807</v>
      </c>
      <c r="FH626" s="227">
        <v>5</v>
      </c>
      <c r="FI626" s="227">
        <v>21</v>
      </c>
      <c r="FJ626" s="227">
        <v>0</v>
      </c>
      <c r="FK626" s="227">
        <f t="shared" si="241"/>
        <v>16</v>
      </c>
      <c r="FL626" s="227">
        <v>1</v>
      </c>
      <c r="FM626" s="227">
        <f t="shared" si="242"/>
        <v>15</v>
      </c>
      <c r="FZ626" s="229"/>
      <c r="GA626" s="229"/>
      <c r="GB626" s="229"/>
      <c r="GC626" s="229"/>
      <c r="GD626" s="229"/>
    </row>
    <row r="627" spans="1:186" s="368" customFormat="1">
      <c r="A627" s="287" t="s">
        <v>1386</v>
      </c>
      <c r="B627" s="369" t="s">
        <v>1387</v>
      </c>
      <c r="C627" s="287" t="s">
        <v>1388</v>
      </c>
      <c r="D627" s="287" t="s">
        <v>3126</v>
      </c>
      <c r="E627" s="369" t="s">
        <v>1389</v>
      </c>
      <c r="F627" s="287">
        <v>624</v>
      </c>
      <c r="G627" s="392" t="s">
        <v>1533</v>
      </c>
      <c r="H627" s="392" t="s">
        <v>1534</v>
      </c>
      <c r="I627" s="393" t="s">
        <v>1513</v>
      </c>
      <c r="J627" s="392" t="s">
        <v>1514</v>
      </c>
      <c r="K627" s="393" t="s">
        <v>788</v>
      </c>
      <c r="L627" s="392" t="s">
        <v>1394</v>
      </c>
      <c r="M627" s="392" t="s">
        <v>3124</v>
      </c>
      <c r="N627" s="372">
        <v>1</v>
      </c>
      <c r="O627" s="373">
        <v>66</v>
      </c>
      <c r="P627" s="373">
        <v>111</v>
      </c>
      <c r="Q627" s="373">
        <v>119</v>
      </c>
      <c r="R627" s="373">
        <v>133</v>
      </c>
      <c r="S627" s="374">
        <v>133</v>
      </c>
      <c r="T627" s="374">
        <v>152</v>
      </c>
      <c r="U627" s="374">
        <v>170</v>
      </c>
      <c r="V627" s="374">
        <v>191</v>
      </c>
      <c r="W627" s="373">
        <v>28</v>
      </c>
      <c r="X627" s="373">
        <v>53</v>
      </c>
      <c r="Y627" s="373">
        <v>52</v>
      </c>
      <c r="Z627" s="373">
        <v>58</v>
      </c>
      <c r="AA627" s="374">
        <v>56</v>
      </c>
      <c r="AB627" s="374">
        <v>62</v>
      </c>
      <c r="AC627" s="374">
        <v>68</v>
      </c>
      <c r="AD627" s="374">
        <v>75</v>
      </c>
      <c r="AE627" s="373">
        <v>1</v>
      </c>
      <c r="AF627" s="373">
        <v>1</v>
      </c>
      <c r="AG627" s="373">
        <v>1</v>
      </c>
      <c r="AH627" s="373">
        <v>1</v>
      </c>
      <c r="AI627" s="374">
        <v>1</v>
      </c>
      <c r="AJ627" s="374">
        <v>1</v>
      </c>
      <c r="AK627" s="374">
        <v>2</v>
      </c>
      <c r="AL627" s="374">
        <v>2</v>
      </c>
      <c r="AM627" s="226">
        <v>38</v>
      </c>
      <c r="AN627" s="226">
        <v>58</v>
      </c>
      <c r="AO627" s="226">
        <v>67</v>
      </c>
      <c r="AP627" s="226">
        <v>75</v>
      </c>
      <c r="AQ627" s="227">
        <v>77</v>
      </c>
      <c r="AR627" s="227">
        <v>90</v>
      </c>
      <c r="AS627" s="227">
        <v>101</v>
      </c>
      <c r="AT627" s="227">
        <v>116</v>
      </c>
      <c r="AU627" s="226">
        <v>12</v>
      </c>
      <c r="AV627" s="411">
        <v>18</v>
      </c>
      <c r="AW627" s="411">
        <v>21</v>
      </c>
      <c r="AX627" s="411">
        <v>24</v>
      </c>
      <c r="AY627" s="231">
        <v>23</v>
      </c>
      <c r="AZ627" s="231">
        <v>25</v>
      </c>
      <c r="BA627" s="231">
        <v>29</v>
      </c>
      <c r="BB627" s="231">
        <v>33</v>
      </c>
      <c r="BC627" s="226">
        <f t="shared" si="243"/>
        <v>26</v>
      </c>
      <c r="BD627" s="226">
        <f t="shared" si="243"/>
        <v>36</v>
      </c>
      <c r="BE627" s="226">
        <f t="shared" si="243"/>
        <v>38</v>
      </c>
      <c r="BF627" s="226">
        <f t="shared" si="243"/>
        <v>44</v>
      </c>
      <c r="BG627" s="218">
        <f t="shared" si="243"/>
        <v>49</v>
      </c>
      <c r="BH627" s="218">
        <f t="shared" si="240"/>
        <v>56</v>
      </c>
      <c r="BI627" s="218">
        <f t="shared" si="240"/>
        <v>64</v>
      </c>
      <c r="BJ627" s="218">
        <f t="shared" si="240"/>
        <v>79</v>
      </c>
      <c r="BK627" s="226">
        <f t="shared" si="262"/>
        <v>0</v>
      </c>
      <c r="BL627" s="226">
        <f t="shared" si="262"/>
        <v>4</v>
      </c>
      <c r="BM627" s="226">
        <f t="shared" si="262"/>
        <v>8</v>
      </c>
      <c r="BN627" s="226">
        <f t="shared" si="260"/>
        <v>7</v>
      </c>
      <c r="BO627" s="227">
        <f t="shared" si="260"/>
        <v>5</v>
      </c>
      <c r="BP627" s="227">
        <f t="shared" si="260"/>
        <v>9</v>
      </c>
      <c r="BQ627" s="227">
        <f t="shared" si="260"/>
        <v>8</v>
      </c>
      <c r="BR627" s="227">
        <f t="shared" si="260"/>
        <v>4</v>
      </c>
      <c r="BS627" s="226">
        <v>0</v>
      </c>
      <c r="BT627" s="226">
        <v>4</v>
      </c>
      <c r="BU627" s="226">
        <v>8</v>
      </c>
      <c r="BV627" s="226">
        <v>7</v>
      </c>
      <c r="BW627" s="227">
        <v>5</v>
      </c>
      <c r="BX627" s="227">
        <v>9</v>
      </c>
      <c r="BY627" s="227">
        <v>8</v>
      </c>
      <c r="BZ627" s="227">
        <v>4</v>
      </c>
      <c r="CA627" s="226">
        <v>0</v>
      </c>
      <c r="CB627" s="226">
        <f>IFERROR(VLOOKUP($G627,[12]ITEM!$B$2:$AC$939,26,0),0)</f>
        <v>0</v>
      </c>
      <c r="CC627" s="226">
        <f>IFERROR(VLOOKUP($G627,[12]ITEM!$B$2:$AC$939,27,0),0)</f>
        <v>0</v>
      </c>
      <c r="CD627" s="226">
        <f>IFERROR(VLOOKUP($G627,[12]ITEM!$B$2:$AC$939,28,0),0)</f>
        <v>0</v>
      </c>
      <c r="CE627" s="227">
        <v>0</v>
      </c>
      <c r="CF627" s="227">
        <v>0</v>
      </c>
      <c r="CG627" s="227">
        <v>0</v>
      </c>
      <c r="CH627" s="227">
        <v>0</v>
      </c>
      <c r="CI627" s="375"/>
      <c r="CJ627" s="226">
        <f t="shared" si="257"/>
        <v>26</v>
      </c>
      <c r="CK627" s="226">
        <f t="shared" si="257"/>
        <v>40</v>
      </c>
      <c r="CL627" s="226">
        <f t="shared" si="257"/>
        <v>46</v>
      </c>
      <c r="CM627" s="226">
        <f t="shared" ref="CM627:CQ683" si="263">CU627+DC627+DK627</f>
        <v>52</v>
      </c>
      <c r="CN627" s="227">
        <f t="shared" si="263"/>
        <v>49</v>
      </c>
      <c r="CO627" s="227">
        <f t="shared" si="263"/>
        <v>55.799313173400925</v>
      </c>
      <c r="CP627" s="227">
        <f t="shared" si="263"/>
        <v>61.429520890373595</v>
      </c>
      <c r="CQ627" s="227">
        <f t="shared" si="251"/>
        <v>69.750838864112069</v>
      </c>
      <c r="CR627" s="226">
        <v>24</v>
      </c>
      <c r="CS627" s="226">
        <v>37</v>
      </c>
      <c r="CT627" s="226">
        <v>43</v>
      </c>
      <c r="CU627" s="226">
        <v>49</v>
      </c>
      <c r="CV627" s="227">
        <f t="shared" si="244"/>
        <v>39</v>
      </c>
      <c r="CW627" s="227">
        <f>CV627*(1+('[13]GROWTH (YoY)'!AR627/100))</f>
        <v>45.799313173400925</v>
      </c>
      <c r="CX627" s="227">
        <f>CW627*(1+('[13]GROWTH (YoY)'!AS627/100))</f>
        <v>51.429520890373595</v>
      </c>
      <c r="CY627" s="227">
        <f>CX627*(1+('[13]GROWTH (YoY)'!AT627/100))</f>
        <v>58.750838864112069</v>
      </c>
      <c r="CZ627" s="226">
        <v>0</v>
      </c>
      <c r="DA627" s="226">
        <v>0</v>
      </c>
      <c r="DB627" s="226">
        <v>0</v>
      </c>
      <c r="DC627" s="226">
        <v>0</v>
      </c>
      <c r="DD627" s="227">
        <v>7</v>
      </c>
      <c r="DE627" s="227">
        <v>7</v>
      </c>
      <c r="DF627" s="227">
        <v>7</v>
      </c>
      <c r="DG627" s="227">
        <v>8</v>
      </c>
      <c r="DH627" s="226">
        <v>2</v>
      </c>
      <c r="DI627" s="226">
        <v>3</v>
      </c>
      <c r="DJ627" s="226">
        <v>3</v>
      </c>
      <c r="DK627" s="226">
        <v>3</v>
      </c>
      <c r="DL627" s="227">
        <v>3</v>
      </c>
      <c r="DM627" s="227">
        <v>3</v>
      </c>
      <c r="DN627" s="227">
        <v>3</v>
      </c>
      <c r="DO627" s="227">
        <v>3</v>
      </c>
      <c r="DP627" s="376">
        <f t="shared" si="239"/>
        <v>0</v>
      </c>
      <c r="DQ627" s="226">
        <f t="shared" si="239"/>
        <v>-4</v>
      </c>
      <c r="DR627" s="226">
        <f t="shared" si="239"/>
        <v>-8</v>
      </c>
      <c r="DS627" s="226">
        <f t="shared" si="258"/>
        <v>-8</v>
      </c>
      <c r="DT627" s="227">
        <f t="shared" si="258"/>
        <v>0</v>
      </c>
      <c r="DU627" s="227">
        <f t="shared" si="258"/>
        <v>0.20068682659907466</v>
      </c>
      <c r="DV627" s="227">
        <f t="shared" si="258"/>
        <v>2.5704791096264046</v>
      </c>
      <c r="DW627" s="227">
        <f t="shared" si="258"/>
        <v>9.2491611358879311</v>
      </c>
      <c r="DX627" s="377">
        <f t="shared" si="261"/>
        <v>0.42424242424242425</v>
      </c>
      <c r="DY627" s="377">
        <f t="shared" si="261"/>
        <v>0.47747747747747749</v>
      </c>
      <c r="DZ627" s="377">
        <f t="shared" si="261"/>
        <v>0.43697478991596639</v>
      </c>
      <c r="EA627" s="377">
        <f t="shared" si="261"/>
        <v>0.43609022556390975</v>
      </c>
      <c r="EB627" s="378">
        <f t="shared" si="261"/>
        <v>0.42105263157894735</v>
      </c>
      <c r="EC627" s="378">
        <f t="shared" si="261"/>
        <v>0.40789473684210525</v>
      </c>
      <c r="ED627" s="378">
        <f t="shared" si="261"/>
        <v>0.4</v>
      </c>
      <c r="EE627" s="378">
        <f t="shared" si="259"/>
        <v>0.39267015706806285</v>
      </c>
      <c r="EG627" s="226">
        <v>0</v>
      </c>
      <c r="EH627" s="226">
        <v>0</v>
      </c>
      <c r="EI627" s="226">
        <v>0</v>
      </c>
      <c r="EJ627" s="226">
        <v>0</v>
      </c>
      <c r="EK627" s="226">
        <v>0</v>
      </c>
      <c r="EL627" s="226">
        <v>0</v>
      </c>
      <c r="EM627" s="226">
        <v>0</v>
      </c>
      <c r="EN627" s="379">
        <f t="shared" si="245"/>
        <v>0</v>
      </c>
      <c r="EO627" s="226">
        <f t="shared" si="246"/>
        <v>0</v>
      </c>
      <c r="EP627" s="379">
        <f t="shared" si="247"/>
        <v>0</v>
      </c>
      <c r="EQ627" s="226">
        <f t="shared" si="248"/>
        <v>0</v>
      </c>
      <c r="ER627" s="226">
        <f t="shared" si="249"/>
        <v>0</v>
      </c>
      <c r="ES627" s="292"/>
      <c r="ET627" s="227">
        <v>133</v>
      </c>
      <c r="EU627" s="227">
        <v>57</v>
      </c>
      <c r="EV627" s="227">
        <v>76</v>
      </c>
      <c r="EW627" s="227">
        <v>26</v>
      </c>
      <c r="EX627" s="227">
        <v>71</v>
      </c>
      <c r="EY627" s="227">
        <v>575</v>
      </c>
      <c r="EZ627" s="227">
        <v>557</v>
      </c>
      <c r="FA627" s="380">
        <f t="shared" si="252"/>
        <v>0.42857142857142855</v>
      </c>
      <c r="FB627" s="228">
        <f t="shared" si="253"/>
        <v>34.210526315789473</v>
      </c>
      <c r="FC627" s="380">
        <f t="shared" si="254"/>
        <v>0.53383458646616544</v>
      </c>
      <c r="FD627" s="227">
        <f t="shared" si="255"/>
        <v>123478.26086956522</v>
      </c>
      <c r="FE627" s="227">
        <f t="shared" si="256"/>
        <v>3889.8862956313587</v>
      </c>
      <c r="FF627" s="227">
        <v>76</v>
      </c>
      <c r="FG627" s="228">
        <f t="shared" si="250"/>
        <v>31.578947368421051</v>
      </c>
      <c r="FH627" s="227">
        <v>24</v>
      </c>
      <c r="FI627" s="227">
        <v>76</v>
      </c>
      <c r="FJ627" s="227">
        <v>0</v>
      </c>
      <c r="FK627" s="227">
        <f t="shared" si="241"/>
        <v>52</v>
      </c>
      <c r="FL627" s="227">
        <v>3</v>
      </c>
      <c r="FM627" s="227">
        <f t="shared" si="242"/>
        <v>49</v>
      </c>
      <c r="FZ627" s="229"/>
      <c r="GA627" s="229"/>
      <c r="GB627" s="229"/>
      <c r="GC627" s="229"/>
      <c r="GD627" s="229"/>
    </row>
    <row r="628" spans="1:186" s="368" customFormat="1">
      <c r="A628" s="287" t="s">
        <v>1386</v>
      </c>
      <c r="B628" s="369" t="s">
        <v>1387</v>
      </c>
      <c r="C628" s="287" t="s">
        <v>1388</v>
      </c>
      <c r="D628" s="287" t="s">
        <v>3126</v>
      </c>
      <c r="E628" s="369" t="s">
        <v>1389</v>
      </c>
      <c r="F628" s="287">
        <v>625</v>
      </c>
      <c r="G628" s="392" t="s">
        <v>1535</v>
      </c>
      <c r="H628" s="392" t="s">
        <v>1536</v>
      </c>
      <c r="I628" s="393" t="s">
        <v>1513</v>
      </c>
      <c r="J628" s="392" t="s">
        <v>1514</v>
      </c>
      <c r="K628" s="393" t="s">
        <v>788</v>
      </c>
      <c r="L628" s="392" t="s">
        <v>1394</v>
      </c>
      <c r="M628" s="392" t="s">
        <v>3124</v>
      </c>
      <c r="N628" s="372">
        <v>1</v>
      </c>
      <c r="O628" s="373">
        <v>9</v>
      </c>
      <c r="P628" s="373">
        <v>15</v>
      </c>
      <c r="Q628" s="373">
        <v>16</v>
      </c>
      <c r="R628" s="373">
        <v>18</v>
      </c>
      <c r="S628" s="374">
        <v>79</v>
      </c>
      <c r="T628" s="374">
        <v>91</v>
      </c>
      <c r="U628" s="374">
        <v>101</v>
      </c>
      <c r="V628" s="374">
        <v>113</v>
      </c>
      <c r="W628" s="373">
        <v>3</v>
      </c>
      <c r="X628" s="373">
        <v>6</v>
      </c>
      <c r="Y628" s="373">
        <v>6</v>
      </c>
      <c r="Z628" s="373">
        <v>7</v>
      </c>
      <c r="AA628" s="374">
        <v>32</v>
      </c>
      <c r="AB628" s="374">
        <v>34</v>
      </c>
      <c r="AC628" s="374">
        <v>37</v>
      </c>
      <c r="AD628" s="374">
        <v>44</v>
      </c>
      <c r="AE628" s="373">
        <v>0</v>
      </c>
      <c r="AF628" s="373">
        <v>0</v>
      </c>
      <c r="AG628" s="373">
        <v>0</v>
      </c>
      <c r="AH628" s="373">
        <v>0</v>
      </c>
      <c r="AI628" s="374">
        <v>1</v>
      </c>
      <c r="AJ628" s="374">
        <v>1</v>
      </c>
      <c r="AK628" s="374">
        <v>1</v>
      </c>
      <c r="AL628" s="374">
        <v>1</v>
      </c>
      <c r="AM628" s="226">
        <v>6</v>
      </c>
      <c r="AN628" s="226">
        <v>9</v>
      </c>
      <c r="AO628" s="226">
        <v>10</v>
      </c>
      <c r="AP628" s="226">
        <v>12</v>
      </c>
      <c r="AQ628" s="227">
        <v>47</v>
      </c>
      <c r="AR628" s="227">
        <v>57</v>
      </c>
      <c r="AS628" s="227">
        <v>64</v>
      </c>
      <c r="AT628" s="227">
        <v>69</v>
      </c>
      <c r="AU628" s="226">
        <v>3</v>
      </c>
      <c r="AV628" s="411">
        <v>5</v>
      </c>
      <c r="AW628" s="411">
        <v>6</v>
      </c>
      <c r="AX628" s="411">
        <v>6</v>
      </c>
      <c r="AY628" s="231">
        <v>24</v>
      </c>
      <c r="AZ628" s="231">
        <v>26</v>
      </c>
      <c r="BA628" s="231">
        <v>30</v>
      </c>
      <c r="BB628" s="231">
        <v>34</v>
      </c>
      <c r="BC628" s="226">
        <f t="shared" si="243"/>
        <v>3</v>
      </c>
      <c r="BD628" s="226">
        <f t="shared" si="243"/>
        <v>0</v>
      </c>
      <c r="BE628" s="226">
        <f t="shared" si="243"/>
        <v>-4</v>
      </c>
      <c r="BF628" s="226">
        <f t="shared" si="243"/>
        <v>-3</v>
      </c>
      <c r="BG628" s="218">
        <f t="shared" si="243"/>
        <v>19</v>
      </c>
      <c r="BH628" s="218">
        <f t="shared" si="240"/>
        <v>22</v>
      </c>
      <c r="BI628" s="218">
        <f t="shared" si="240"/>
        <v>24</v>
      </c>
      <c r="BJ628" s="218">
        <f t="shared" si="240"/>
        <v>30</v>
      </c>
      <c r="BK628" s="226">
        <f t="shared" si="262"/>
        <v>0</v>
      </c>
      <c r="BL628" s="226">
        <f t="shared" si="262"/>
        <v>4</v>
      </c>
      <c r="BM628" s="226">
        <f t="shared" si="262"/>
        <v>8</v>
      </c>
      <c r="BN628" s="226">
        <f t="shared" si="260"/>
        <v>9</v>
      </c>
      <c r="BO628" s="227">
        <f t="shared" si="260"/>
        <v>4</v>
      </c>
      <c r="BP628" s="227">
        <f t="shared" si="260"/>
        <v>9</v>
      </c>
      <c r="BQ628" s="227">
        <f t="shared" si="260"/>
        <v>10</v>
      </c>
      <c r="BR628" s="227">
        <f t="shared" si="260"/>
        <v>5</v>
      </c>
      <c r="BS628" s="226">
        <v>0</v>
      </c>
      <c r="BT628" s="226">
        <v>4</v>
      </c>
      <c r="BU628" s="226">
        <v>8</v>
      </c>
      <c r="BV628" s="226">
        <v>9</v>
      </c>
      <c r="BW628" s="227">
        <v>4</v>
      </c>
      <c r="BX628" s="227">
        <v>9</v>
      </c>
      <c r="BY628" s="227">
        <v>10</v>
      </c>
      <c r="BZ628" s="227">
        <v>5</v>
      </c>
      <c r="CA628" s="226">
        <v>0</v>
      </c>
      <c r="CB628" s="226">
        <f>IFERROR(VLOOKUP($G628,[12]ITEM!$B$2:$AC$939,26,0),0)</f>
        <v>0</v>
      </c>
      <c r="CC628" s="226">
        <f>IFERROR(VLOOKUP($G628,[12]ITEM!$B$2:$AC$939,27,0),0)</f>
        <v>0</v>
      </c>
      <c r="CD628" s="226">
        <f>IFERROR(VLOOKUP($G628,[12]ITEM!$B$2:$AC$939,28,0),0)</f>
        <v>0</v>
      </c>
      <c r="CE628" s="227">
        <v>0</v>
      </c>
      <c r="CF628" s="227">
        <v>0</v>
      </c>
      <c r="CG628" s="227">
        <v>0</v>
      </c>
      <c r="CH628" s="227">
        <v>0</v>
      </c>
      <c r="CI628" s="375"/>
      <c r="CJ628" s="226">
        <f t="shared" ref="CJ628:CN691" si="264">CR628+CZ628+DH628</f>
        <v>2</v>
      </c>
      <c r="CK628" s="226">
        <f t="shared" si="264"/>
        <v>4</v>
      </c>
      <c r="CL628" s="226">
        <f t="shared" si="264"/>
        <v>4</v>
      </c>
      <c r="CM628" s="226">
        <f t="shared" si="263"/>
        <v>5</v>
      </c>
      <c r="CN628" s="227">
        <f t="shared" si="263"/>
        <v>19</v>
      </c>
      <c r="CO628" s="227">
        <f t="shared" si="263"/>
        <v>21.153583557676306</v>
      </c>
      <c r="CP628" s="227">
        <f t="shared" si="263"/>
        <v>22.867715594123556</v>
      </c>
      <c r="CQ628" s="227">
        <f t="shared" si="251"/>
        <v>24.078891273056904</v>
      </c>
      <c r="CR628" s="226">
        <v>2</v>
      </c>
      <c r="CS628" s="226">
        <v>4</v>
      </c>
      <c r="CT628" s="226">
        <v>4</v>
      </c>
      <c r="CU628" s="226">
        <v>5</v>
      </c>
      <c r="CV628" s="227">
        <f t="shared" si="244"/>
        <v>11</v>
      </c>
      <c r="CW628" s="227">
        <f>CV628*(1+('[13]GROWTH (YoY)'!AR628/100))</f>
        <v>13.153583557676306</v>
      </c>
      <c r="CX628" s="227">
        <f>CW628*(1+('[13]GROWTH (YoY)'!AS628/100))</f>
        <v>14.867715594123556</v>
      </c>
      <c r="CY628" s="227">
        <f>CX628*(1+('[13]GROWTH (YoY)'!AT628/100))</f>
        <v>16.078891273056904</v>
      </c>
      <c r="CZ628" s="226">
        <v>0</v>
      </c>
      <c r="DA628" s="226">
        <v>0</v>
      </c>
      <c r="DB628" s="226">
        <v>0</v>
      </c>
      <c r="DC628" s="226">
        <v>0</v>
      </c>
      <c r="DD628" s="227">
        <v>8</v>
      </c>
      <c r="DE628" s="227">
        <v>8</v>
      </c>
      <c r="DF628" s="227">
        <v>8</v>
      </c>
      <c r="DG628" s="227">
        <v>8</v>
      </c>
      <c r="DH628" s="226">
        <v>0</v>
      </c>
      <c r="DI628" s="226">
        <v>0</v>
      </c>
      <c r="DJ628" s="226">
        <v>0</v>
      </c>
      <c r="DK628" s="226">
        <v>0</v>
      </c>
      <c r="DL628" s="227">
        <v>0</v>
      </c>
      <c r="DM628" s="227">
        <v>0</v>
      </c>
      <c r="DN628" s="227">
        <v>0</v>
      </c>
      <c r="DO628" s="227">
        <v>0</v>
      </c>
      <c r="DP628" s="376">
        <f t="shared" ref="DP628:DR691" si="265">BC628-CJ628</f>
        <v>1</v>
      </c>
      <c r="DQ628" s="226">
        <f t="shared" si="265"/>
        <v>-4</v>
      </c>
      <c r="DR628" s="226">
        <f t="shared" si="265"/>
        <v>-8</v>
      </c>
      <c r="DS628" s="226">
        <f t="shared" si="258"/>
        <v>-8</v>
      </c>
      <c r="DT628" s="227">
        <f t="shared" si="258"/>
        <v>0</v>
      </c>
      <c r="DU628" s="227">
        <f t="shared" si="258"/>
        <v>0.84641644232369373</v>
      </c>
      <c r="DV628" s="227">
        <f t="shared" si="258"/>
        <v>1.1322844058764439</v>
      </c>
      <c r="DW628" s="227">
        <f t="shared" si="258"/>
        <v>5.9211087269430962</v>
      </c>
      <c r="DX628" s="377">
        <f t="shared" si="261"/>
        <v>0.33333333333333331</v>
      </c>
      <c r="DY628" s="377">
        <f t="shared" si="261"/>
        <v>0.4</v>
      </c>
      <c r="DZ628" s="377">
        <f t="shared" si="261"/>
        <v>0.375</v>
      </c>
      <c r="EA628" s="377">
        <f t="shared" si="261"/>
        <v>0.3888888888888889</v>
      </c>
      <c r="EB628" s="378">
        <f t="shared" si="261"/>
        <v>0.4050632911392405</v>
      </c>
      <c r="EC628" s="378">
        <f t="shared" si="261"/>
        <v>0.37362637362637363</v>
      </c>
      <c r="ED628" s="378">
        <f t="shared" si="261"/>
        <v>0.36633663366336633</v>
      </c>
      <c r="EE628" s="378">
        <f t="shared" si="259"/>
        <v>0.38938053097345132</v>
      </c>
      <c r="EG628" s="226">
        <v>0</v>
      </c>
      <c r="EH628" s="226">
        <v>0</v>
      </c>
      <c r="EI628" s="226">
        <v>0</v>
      </c>
      <c r="EJ628" s="226">
        <v>0</v>
      </c>
      <c r="EK628" s="226">
        <v>0</v>
      </c>
      <c r="EL628" s="226">
        <v>0</v>
      </c>
      <c r="EM628" s="226">
        <v>0</v>
      </c>
      <c r="EN628" s="379">
        <f t="shared" si="245"/>
        <v>0</v>
      </c>
      <c r="EO628" s="226">
        <f t="shared" si="246"/>
        <v>0</v>
      </c>
      <c r="EP628" s="379">
        <f t="shared" si="247"/>
        <v>0</v>
      </c>
      <c r="EQ628" s="226">
        <f t="shared" si="248"/>
        <v>0</v>
      </c>
      <c r="ER628" s="226">
        <f t="shared" si="249"/>
        <v>0</v>
      </c>
      <c r="ES628" s="292"/>
      <c r="ET628" s="227">
        <v>79</v>
      </c>
      <c r="EU628" s="227">
        <v>33</v>
      </c>
      <c r="EV628" s="227">
        <v>47</v>
      </c>
      <c r="EW628" s="227">
        <v>21</v>
      </c>
      <c r="EX628" s="227">
        <v>24</v>
      </c>
      <c r="EY628" s="227">
        <v>510</v>
      </c>
      <c r="EZ628" s="227">
        <v>483</v>
      </c>
      <c r="FA628" s="380">
        <f t="shared" si="252"/>
        <v>0.41772151898734178</v>
      </c>
      <c r="FB628" s="228">
        <f t="shared" si="253"/>
        <v>44.680851063829785</v>
      </c>
      <c r="FC628" s="380">
        <f t="shared" si="254"/>
        <v>0.30379746835443039</v>
      </c>
      <c r="FD628" s="227">
        <f t="shared" si="255"/>
        <v>47058.823529411762</v>
      </c>
      <c r="FE628" s="227">
        <f t="shared" si="256"/>
        <v>3623.1884057971015</v>
      </c>
      <c r="FF628" s="227">
        <v>47</v>
      </c>
      <c r="FG628" s="228">
        <f t="shared" si="250"/>
        <v>55.319148936170215</v>
      </c>
      <c r="FH628" s="227">
        <v>26</v>
      </c>
      <c r="FI628" s="227">
        <v>47</v>
      </c>
      <c r="FJ628" s="227">
        <v>0</v>
      </c>
      <c r="FK628" s="227">
        <f t="shared" si="241"/>
        <v>21</v>
      </c>
      <c r="FL628" s="227">
        <v>2</v>
      </c>
      <c r="FM628" s="227">
        <f t="shared" si="242"/>
        <v>19</v>
      </c>
      <c r="FZ628" s="229"/>
      <c r="GA628" s="229"/>
      <c r="GB628" s="229"/>
      <c r="GC628" s="229"/>
      <c r="GD628" s="229"/>
    </row>
    <row r="629" spans="1:186" s="368" customFormat="1">
      <c r="A629" s="287" t="s">
        <v>1386</v>
      </c>
      <c r="B629" s="369" t="s">
        <v>1387</v>
      </c>
      <c r="C629" s="287" t="s">
        <v>1388</v>
      </c>
      <c r="D629" s="287" t="s">
        <v>3126</v>
      </c>
      <c r="E629" s="369" t="s">
        <v>1389</v>
      </c>
      <c r="F629" s="287">
        <v>626</v>
      </c>
      <c r="G629" s="392" t="s">
        <v>1537</v>
      </c>
      <c r="H629" s="392" t="s">
        <v>1538</v>
      </c>
      <c r="I629" s="393" t="s">
        <v>1513</v>
      </c>
      <c r="J629" s="392" t="s">
        <v>1514</v>
      </c>
      <c r="K629" s="393" t="s">
        <v>788</v>
      </c>
      <c r="L629" s="392" t="s">
        <v>1394</v>
      </c>
      <c r="M629" s="392" t="s">
        <v>3124</v>
      </c>
      <c r="N629" s="372">
        <v>1</v>
      </c>
      <c r="O629" s="373">
        <v>6979</v>
      </c>
      <c r="P629" s="373">
        <v>11879</v>
      </c>
      <c r="Q629" s="373">
        <v>13328</v>
      </c>
      <c r="R629" s="373">
        <v>15087</v>
      </c>
      <c r="S629" s="374">
        <v>13613</v>
      </c>
      <c r="T629" s="374">
        <v>15444</v>
      </c>
      <c r="U629" s="374">
        <v>17401</v>
      </c>
      <c r="V629" s="374">
        <v>19383</v>
      </c>
      <c r="W629" s="373">
        <v>2884</v>
      </c>
      <c r="X629" s="373">
        <v>4887</v>
      </c>
      <c r="Y629" s="373">
        <v>5605</v>
      </c>
      <c r="Z629" s="373">
        <v>6141</v>
      </c>
      <c r="AA629" s="374">
        <v>6295</v>
      </c>
      <c r="AB629" s="374">
        <v>7031</v>
      </c>
      <c r="AC629" s="374">
        <v>7941</v>
      </c>
      <c r="AD629" s="374">
        <v>8728</v>
      </c>
      <c r="AE629" s="373">
        <v>101</v>
      </c>
      <c r="AF629" s="373">
        <v>130</v>
      </c>
      <c r="AG629" s="373">
        <v>129</v>
      </c>
      <c r="AH629" s="373">
        <v>133</v>
      </c>
      <c r="AI629" s="374">
        <v>133</v>
      </c>
      <c r="AJ629" s="374">
        <v>142</v>
      </c>
      <c r="AK629" s="374">
        <v>154</v>
      </c>
      <c r="AL629" s="374">
        <v>174</v>
      </c>
      <c r="AM629" s="226">
        <v>4095</v>
      </c>
      <c r="AN629" s="226">
        <v>6992</v>
      </c>
      <c r="AO629" s="226">
        <v>7723</v>
      </c>
      <c r="AP629" s="226">
        <v>8947</v>
      </c>
      <c r="AQ629" s="227">
        <v>7319</v>
      </c>
      <c r="AR629" s="227">
        <v>8413</v>
      </c>
      <c r="AS629" s="227">
        <v>9460</v>
      </c>
      <c r="AT629" s="227">
        <v>10655</v>
      </c>
      <c r="AU629" s="226">
        <v>523</v>
      </c>
      <c r="AV629" s="411">
        <v>820</v>
      </c>
      <c r="AW629" s="411">
        <v>926</v>
      </c>
      <c r="AX629" s="411">
        <v>1066</v>
      </c>
      <c r="AY629" s="231">
        <v>808</v>
      </c>
      <c r="AZ629" s="231">
        <v>983</v>
      </c>
      <c r="BA629" s="231">
        <v>1138</v>
      </c>
      <c r="BB629" s="231">
        <v>1290</v>
      </c>
      <c r="BC629" s="226">
        <f t="shared" si="243"/>
        <v>3572</v>
      </c>
      <c r="BD629" s="226">
        <f t="shared" si="243"/>
        <v>6094</v>
      </c>
      <c r="BE629" s="226">
        <f t="shared" si="243"/>
        <v>6646</v>
      </c>
      <c r="BF629" s="226">
        <f t="shared" si="243"/>
        <v>7737</v>
      </c>
      <c r="BG629" s="218">
        <f t="shared" si="243"/>
        <v>6409</v>
      </c>
      <c r="BH629" s="218">
        <f t="shared" si="240"/>
        <v>7254</v>
      </c>
      <c r="BI629" s="218">
        <f t="shared" si="240"/>
        <v>8159</v>
      </c>
      <c r="BJ629" s="218">
        <f t="shared" si="240"/>
        <v>9296</v>
      </c>
      <c r="BK629" s="226">
        <f t="shared" si="262"/>
        <v>0</v>
      </c>
      <c r="BL629" s="226">
        <f t="shared" si="262"/>
        <v>78</v>
      </c>
      <c r="BM629" s="226">
        <f t="shared" si="262"/>
        <v>151</v>
      </c>
      <c r="BN629" s="226">
        <f t="shared" si="260"/>
        <v>144</v>
      </c>
      <c r="BO629" s="227">
        <f t="shared" si="260"/>
        <v>102</v>
      </c>
      <c r="BP629" s="227">
        <f t="shared" si="260"/>
        <v>176</v>
      </c>
      <c r="BQ629" s="227">
        <f t="shared" si="260"/>
        <v>163</v>
      </c>
      <c r="BR629" s="227">
        <f t="shared" si="260"/>
        <v>69</v>
      </c>
      <c r="BS629" s="226">
        <v>0</v>
      </c>
      <c r="BT629" s="226">
        <v>78</v>
      </c>
      <c r="BU629" s="226">
        <v>151</v>
      </c>
      <c r="BV629" s="226">
        <v>144</v>
      </c>
      <c r="BW629" s="227">
        <v>102</v>
      </c>
      <c r="BX629" s="227">
        <v>176</v>
      </c>
      <c r="BY629" s="227">
        <v>163</v>
      </c>
      <c r="BZ629" s="227">
        <v>69</v>
      </c>
      <c r="CA629" s="226">
        <v>0</v>
      </c>
      <c r="CB629" s="226">
        <f>IFERROR(VLOOKUP($G629,[12]ITEM!$B$2:$AC$939,26,0),0)</f>
        <v>0</v>
      </c>
      <c r="CC629" s="226">
        <f>IFERROR(VLOOKUP($G629,[12]ITEM!$B$2:$AC$939,27,0),0)</f>
        <v>0</v>
      </c>
      <c r="CD629" s="226">
        <f>IFERROR(VLOOKUP($G629,[12]ITEM!$B$2:$AC$939,28,0),0)</f>
        <v>0</v>
      </c>
      <c r="CE629" s="227">
        <v>0</v>
      </c>
      <c r="CF629" s="227">
        <v>0</v>
      </c>
      <c r="CG629" s="227">
        <v>0</v>
      </c>
      <c r="CH629" s="227">
        <v>0</v>
      </c>
      <c r="CI629" s="375"/>
      <c r="CJ629" s="226">
        <f t="shared" si="264"/>
        <v>3572</v>
      </c>
      <c r="CK629" s="226">
        <f t="shared" si="264"/>
        <v>6052</v>
      </c>
      <c r="CL629" s="226">
        <f t="shared" si="264"/>
        <v>6643</v>
      </c>
      <c r="CM629" s="226">
        <f t="shared" si="263"/>
        <v>7533</v>
      </c>
      <c r="CN629" s="227">
        <f t="shared" si="263"/>
        <v>6409</v>
      </c>
      <c r="CO629" s="227">
        <f t="shared" si="263"/>
        <v>7245.5301731433783</v>
      </c>
      <c r="CP629" s="227">
        <f t="shared" si="263"/>
        <v>7994.353041736098</v>
      </c>
      <c r="CQ629" s="227">
        <f t="shared" si="251"/>
        <v>8909.6362353572404</v>
      </c>
      <c r="CR629" s="226">
        <v>2839</v>
      </c>
      <c r="CS629" s="226">
        <v>4848</v>
      </c>
      <c r="CT629" s="226">
        <v>5354</v>
      </c>
      <c r="CU629" s="226">
        <v>6202</v>
      </c>
      <c r="CV629" s="227">
        <f t="shared" si="244"/>
        <v>5129</v>
      </c>
      <c r="CW629" s="227">
        <f>CV629*(1+('[13]GROWTH (YoY)'!AR629/100))</f>
        <v>5895.5301731433783</v>
      </c>
      <c r="CX629" s="227">
        <f>CW629*(1+('[13]GROWTH (YoY)'!AS629/100))</f>
        <v>6629.353041736098</v>
      </c>
      <c r="CY629" s="227">
        <f>CX629*(1+('[13]GROWTH (YoY)'!AT629/100))</f>
        <v>7466.6362353572413</v>
      </c>
      <c r="CZ629" s="226">
        <v>557</v>
      </c>
      <c r="DA629" s="226">
        <v>925</v>
      </c>
      <c r="DB629" s="226">
        <v>984</v>
      </c>
      <c r="DC629" s="226">
        <v>1005</v>
      </c>
      <c r="DD629" s="227">
        <v>1000</v>
      </c>
      <c r="DE629" s="227">
        <v>1041</v>
      </c>
      <c r="DF629" s="227">
        <v>1030</v>
      </c>
      <c r="DG629" s="227">
        <v>1088</v>
      </c>
      <c r="DH629" s="226">
        <v>176</v>
      </c>
      <c r="DI629" s="226">
        <v>279</v>
      </c>
      <c r="DJ629" s="226">
        <v>305</v>
      </c>
      <c r="DK629" s="226">
        <v>326</v>
      </c>
      <c r="DL629" s="227">
        <v>280</v>
      </c>
      <c r="DM629" s="227">
        <v>309</v>
      </c>
      <c r="DN629" s="227">
        <v>335</v>
      </c>
      <c r="DO629" s="227">
        <v>355</v>
      </c>
      <c r="DP629" s="376">
        <f t="shared" si="265"/>
        <v>0</v>
      </c>
      <c r="DQ629" s="226">
        <f t="shared" si="265"/>
        <v>42</v>
      </c>
      <c r="DR629" s="226">
        <f t="shared" si="265"/>
        <v>3</v>
      </c>
      <c r="DS629" s="226">
        <f t="shared" si="258"/>
        <v>204</v>
      </c>
      <c r="DT629" s="227">
        <f t="shared" si="258"/>
        <v>0</v>
      </c>
      <c r="DU629" s="227">
        <f t="shared" si="258"/>
        <v>8.4698268566216939</v>
      </c>
      <c r="DV629" s="227">
        <f t="shared" si="258"/>
        <v>164.64695826390198</v>
      </c>
      <c r="DW629" s="227">
        <f t="shared" si="258"/>
        <v>386.36376464275963</v>
      </c>
      <c r="DX629" s="377">
        <f t="shared" si="261"/>
        <v>0.41323971915747243</v>
      </c>
      <c r="DY629" s="377">
        <f t="shared" si="261"/>
        <v>0.41139826584729355</v>
      </c>
      <c r="DZ629" s="377">
        <f t="shared" si="261"/>
        <v>0.42054321728691474</v>
      </c>
      <c r="EA629" s="377">
        <f t="shared" si="261"/>
        <v>0.40703917279777291</v>
      </c>
      <c r="EB629" s="378">
        <f t="shared" si="261"/>
        <v>0.4624256225666642</v>
      </c>
      <c r="EC629" s="378">
        <f t="shared" si="261"/>
        <v>0.45525770525770526</v>
      </c>
      <c r="ED629" s="378">
        <f t="shared" si="261"/>
        <v>0.45635308315614043</v>
      </c>
      <c r="EE629" s="378">
        <f t="shared" si="259"/>
        <v>0.45029149254501366</v>
      </c>
      <c r="EG629" s="226">
        <v>0</v>
      </c>
      <c r="EH629" s="226">
        <v>0</v>
      </c>
      <c r="EI629" s="226">
        <v>0</v>
      </c>
      <c r="EJ629" s="226">
        <v>0</v>
      </c>
      <c r="EK629" s="226">
        <v>0</v>
      </c>
      <c r="EL629" s="226">
        <v>0</v>
      </c>
      <c r="EM629" s="226">
        <v>0</v>
      </c>
      <c r="EN629" s="379">
        <f t="shared" si="245"/>
        <v>0</v>
      </c>
      <c r="EO629" s="226">
        <f t="shared" si="246"/>
        <v>0</v>
      </c>
      <c r="EP629" s="379">
        <f t="shared" si="247"/>
        <v>0</v>
      </c>
      <c r="EQ629" s="226">
        <f t="shared" si="248"/>
        <v>0</v>
      </c>
      <c r="ER629" s="226">
        <f t="shared" si="249"/>
        <v>0</v>
      </c>
      <c r="ES629" s="292"/>
      <c r="ET629" s="227">
        <v>13622</v>
      </c>
      <c r="EU629" s="227">
        <v>6375</v>
      </c>
      <c r="EV629" s="227">
        <v>7248</v>
      </c>
      <c r="EW629" s="227">
        <v>1742</v>
      </c>
      <c r="EX629" s="227">
        <v>2452</v>
      </c>
      <c r="EY629" s="227">
        <v>37241</v>
      </c>
      <c r="EZ629" s="227">
        <v>35125</v>
      </c>
      <c r="FA629" s="380">
        <f t="shared" si="252"/>
        <v>0.46799295257671414</v>
      </c>
      <c r="FB629" s="228">
        <f t="shared" si="253"/>
        <v>24.03421633554084</v>
      </c>
      <c r="FC629" s="380">
        <f t="shared" si="254"/>
        <v>0.18000293642636911</v>
      </c>
      <c r="FD629" s="227">
        <f t="shared" si="255"/>
        <v>65841.41134770817</v>
      </c>
      <c r="FE629" s="227">
        <f t="shared" si="256"/>
        <v>4132.8588374851724</v>
      </c>
      <c r="FF629" s="227">
        <v>7248</v>
      </c>
      <c r="FG629" s="228">
        <f t="shared" si="250"/>
        <v>11.727373068432671</v>
      </c>
      <c r="FH629" s="227">
        <v>850</v>
      </c>
      <c r="FI629" s="227">
        <v>7248</v>
      </c>
      <c r="FJ629" s="227">
        <v>0</v>
      </c>
      <c r="FK629" s="227">
        <f t="shared" si="241"/>
        <v>6398</v>
      </c>
      <c r="FL629" s="227">
        <v>348</v>
      </c>
      <c r="FM629" s="227">
        <f t="shared" si="242"/>
        <v>6050</v>
      </c>
      <c r="FZ629" s="229"/>
      <c r="GA629" s="229"/>
      <c r="GB629" s="229"/>
      <c r="GC629" s="229"/>
      <c r="GD629" s="229"/>
    </row>
    <row r="630" spans="1:186" s="368" customFormat="1">
      <c r="A630" s="287" t="s">
        <v>1386</v>
      </c>
      <c r="B630" s="369" t="s">
        <v>1387</v>
      </c>
      <c r="C630" s="287" t="s">
        <v>1388</v>
      </c>
      <c r="D630" s="287" t="s">
        <v>3126</v>
      </c>
      <c r="E630" s="369" t="s">
        <v>1389</v>
      </c>
      <c r="F630" s="287">
        <v>627</v>
      </c>
      <c r="G630" s="392" t="s">
        <v>1539</v>
      </c>
      <c r="H630" s="392" t="s">
        <v>1540</v>
      </c>
      <c r="I630" s="393" t="s">
        <v>1513</v>
      </c>
      <c r="J630" s="392" t="s">
        <v>1514</v>
      </c>
      <c r="K630" s="393" t="s">
        <v>788</v>
      </c>
      <c r="L630" s="392" t="s">
        <v>1394</v>
      </c>
      <c r="M630" s="392" t="s">
        <v>3124</v>
      </c>
      <c r="N630" s="372">
        <v>1</v>
      </c>
      <c r="O630" s="373">
        <v>399</v>
      </c>
      <c r="P630" s="373">
        <v>678</v>
      </c>
      <c r="Q630" s="373">
        <v>726</v>
      </c>
      <c r="R630" s="373">
        <v>884</v>
      </c>
      <c r="S630" s="374">
        <v>1613</v>
      </c>
      <c r="T630" s="374">
        <v>1831</v>
      </c>
      <c r="U630" s="374">
        <v>2056</v>
      </c>
      <c r="V630" s="374">
        <v>2299</v>
      </c>
      <c r="W630" s="373">
        <v>212</v>
      </c>
      <c r="X630" s="373">
        <v>402</v>
      </c>
      <c r="Y630" s="373">
        <v>404</v>
      </c>
      <c r="Z630" s="373">
        <v>513</v>
      </c>
      <c r="AA630" s="374">
        <v>594</v>
      </c>
      <c r="AB630" s="374">
        <v>694</v>
      </c>
      <c r="AC630" s="374">
        <v>1032</v>
      </c>
      <c r="AD630" s="374">
        <v>1209</v>
      </c>
      <c r="AE630" s="373">
        <v>5</v>
      </c>
      <c r="AF630" s="373">
        <v>5</v>
      </c>
      <c r="AG630" s="373">
        <v>5</v>
      </c>
      <c r="AH630" s="373">
        <v>5</v>
      </c>
      <c r="AI630" s="374">
        <v>18</v>
      </c>
      <c r="AJ630" s="374">
        <v>19</v>
      </c>
      <c r="AK630" s="374">
        <v>19</v>
      </c>
      <c r="AL630" s="374">
        <v>20</v>
      </c>
      <c r="AM630" s="226">
        <v>187</v>
      </c>
      <c r="AN630" s="226">
        <v>276</v>
      </c>
      <c r="AO630" s="226">
        <v>322</v>
      </c>
      <c r="AP630" s="226">
        <v>371</v>
      </c>
      <c r="AQ630" s="227">
        <v>1019</v>
      </c>
      <c r="AR630" s="227">
        <v>1137</v>
      </c>
      <c r="AS630" s="227">
        <v>1024</v>
      </c>
      <c r="AT630" s="227">
        <v>1089</v>
      </c>
      <c r="AU630" s="226">
        <v>67</v>
      </c>
      <c r="AV630" s="411">
        <v>105</v>
      </c>
      <c r="AW630" s="411">
        <v>118</v>
      </c>
      <c r="AX630" s="411">
        <v>136</v>
      </c>
      <c r="AY630" s="231">
        <v>365</v>
      </c>
      <c r="AZ630" s="231">
        <v>395</v>
      </c>
      <c r="BA630" s="231">
        <v>452</v>
      </c>
      <c r="BB630" s="231">
        <v>511</v>
      </c>
      <c r="BC630" s="226">
        <f t="shared" si="243"/>
        <v>120</v>
      </c>
      <c r="BD630" s="226">
        <f t="shared" si="243"/>
        <v>131</v>
      </c>
      <c r="BE630" s="226">
        <f t="shared" si="243"/>
        <v>132</v>
      </c>
      <c r="BF630" s="226">
        <f t="shared" si="243"/>
        <v>168</v>
      </c>
      <c r="BG630" s="218">
        <f t="shared" si="243"/>
        <v>609</v>
      </c>
      <c r="BH630" s="218">
        <f t="shared" si="240"/>
        <v>659</v>
      </c>
      <c r="BI630" s="218">
        <f t="shared" si="240"/>
        <v>497</v>
      </c>
      <c r="BJ630" s="218">
        <f t="shared" si="240"/>
        <v>548</v>
      </c>
      <c r="BK630" s="226">
        <f t="shared" si="262"/>
        <v>0</v>
      </c>
      <c r="BL630" s="226">
        <f t="shared" si="262"/>
        <v>40</v>
      </c>
      <c r="BM630" s="226">
        <f t="shared" si="262"/>
        <v>72</v>
      </c>
      <c r="BN630" s="226">
        <f t="shared" si="260"/>
        <v>67</v>
      </c>
      <c r="BO630" s="227">
        <f t="shared" si="260"/>
        <v>45</v>
      </c>
      <c r="BP630" s="227">
        <f t="shared" si="260"/>
        <v>83</v>
      </c>
      <c r="BQ630" s="227">
        <f t="shared" si="260"/>
        <v>75</v>
      </c>
      <c r="BR630" s="227">
        <f t="shared" si="260"/>
        <v>30</v>
      </c>
      <c r="BS630" s="226">
        <v>0</v>
      </c>
      <c r="BT630" s="226">
        <v>40</v>
      </c>
      <c r="BU630" s="226">
        <v>72</v>
      </c>
      <c r="BV630" s="226">
        <v>67</v>
      </c>
      <c r="BW630" s="227">
        <v>45</v>
      </c>
      <c r="BX630" s="227">
        <v>83</v>
      </c>
      <c r="BY630" s="227">
        <v>75</v>
      </c>
      <c r="BZ630" s="227">
        <v>30</v>
      </c>
      <c r="CA630" s="226">
        <v>0</v>
      </c>
      <c r="CB630" s="226">
        <f>IFERROR(VLOOKUP($G630,[12]ITEM!$B$2:$AC$939,26,0),0)</f>
        <v>0</v>
      </c>
      <c r="CC630" s="226">
        <f>IFERROR(VLOOKUP($G630,[12]ITEM!$B$2:$AC$939,27,0),0)</f>
        <v>0</v>
      </c>
      <c r="CD630" s="226">
        <f>IFERROR(VLOOKUP($G630,[12]ITEM!$B$2:$AC$939,28,0),0)</f>
        <v>0</v>
      </c>
      <c r="CE630" s="227">
        <v>0</v>
      </c>
      <c r="CF630" s="227">
        <v>0</v>
      </c>
      <c r="CG630" s="227">
        <v>0</v>
      </c>
      <c r="CH630" s="227">
        <v>0</v>
      </c>
      <c r="CI630" s="375"/>
      <c r="CJ630" s="226">
        <f t="shared" si="264"/>
        <v>121</v>
      </c>
      <c r="CK630" s="226">
        <f t="shared" si="264"/>
        <v>189</v>
      </c>
      <c r="CL630" s="226">
        <f t="shared" si="264"/>
        <v>207</v>
      </c>
      <c r="CM630" s="226">
        <f t="shared" si="263"/>
        <v>224</v>
      </c>
      <c r="CN630" s="227">
        <f t="shared" si="263"/>
        <v>609</v>
      </c>
      <c r="CO630" s="227">
        <f t="shared" si="263"/>
        <v>676.87336510615705</v>
      </c>
      <c r="CP630" s="227">
        <f t="shared" si="263"/>
        <v>613.49345651142096</v>
      </c>
      <c r="CQ630" s="227">
        <f t="shared" si="251"/>
        <v>652.13328121968129</v>
      </c>
      <c r="CR630" s="226">
        <v>47</v>
      </c>
      <c r="CS630" s="226">
        <v>69</v>
      </c>
      <c r="CT630" s="226">
        <v>80</v>
      </c>
      <c r="CU630" s="226">
        <v>93</v>
      </c>
      <c r="CV630" s="227">
        <f t="shared" si="244"/>
        <v>571</v>
      </c>
      <c r="CW630" s="227">
        <f>CV630*(1+('[13]GROWTH (YoY)'!AR630/100))</f>
        <v>636.87336510615705</v>
      </c>
      <c r="CX630" s="227">
        <f>CW630*(1+('[13]GROWTH (YoY)'!AS630/100))</f>
        <v>573.49345651142096</v>
      </c>
      <c r="CY630" s="227">
        <f>CX630*(1+('[13]GROWTH (YoY)'!AT630/100))</f>
        <v>610.13328121968129</v>
      </c>
      <c r="CZ630" s="226">
        <v>71</v>
      </c>
      <c r="DA630" s="226">
        <v>116</v>
      </c>
      <c r="DB630" s="226">
        <v>123</v>
      </c>
      <c r="DC630" s="226">
        <v>126</v>
      </c>
      <c r="DD630" s="227">
        <v>34</v>
      </c>
      <c r="DE630" s="227">
        <v>35</v>
      </c>
      <c r="DF630" s="227">
        <v>35</v>
      </c>
      <c r="DG630" s="227">
        <v>37</v>
      </c>
      <c r="DH630" s="226">
        <v>3</v>
      </c>
      <c r="DI630" s="226">
        <v>4</v>
      </c>
      <c r="DJ630" s="226">
        <v>4</v>
      </c>
      <c r="DK630" s="226">
        <v>5</v>
      </c>
      <c r="DL630" s="227">
        <v>4</v>
      </c>
      <c r="DM630" s="227">
        <v>5</v>
      </c>
      <c r="DN630" s="227">
        <v>5</v>
      </c>
      <c r="DO630" s="227">
        <v>5</v>
      </c>
      <c r="DP630" s="376">
        <f t="shared" si="265"/>
        <v>-1</v>
      </c>
      <c r="DQ630" s="226">
        <f t="shared" si="265"/>
        <v>-58</v>
      </c>
      <c r="DR630" s="226">
        <f t="shared" si="265"/>
        <v>-75</v>
      </c>
      <c r="DS630" s="226">
        <f t="shared" si="258"/>
        <v>-56</v>
      </c>
      <c r="DT630" s="227">
        <f t="shared" si="258"/>
        <v>0</v>
      </c>
      <c r="DU630" s="227">
        <f t="shared" si="258"/>
        <v>-17.873365106157053</v>
      </c>
      <c r="DV630" s="227">
        <f t="shared" si="258"/>
        <v>-116.49345651142096</v>
      </c>
      <c r="DW630" s="227">
        <f t="shared" si="258"/>
        <v>-104.13328121968129</v>
      </c>
      <c r="DX630" s="377">
        <f t="shared" si="261"/>
        <v>0.53132832080200498</v>
      </c>
      <c r="DY630" s="377">
        <f t="shared" si="261"/>
        <v>0.59292035398230092</v>
      </c>
      <c r="DZ630" s="377">
        <f t="shared" si="261"/>
        <v>0.55647382920110189</v>
      </c>
      <c r="EA630" s="377">
        <f t="shared" si="261"/>
        <v>0.58031674208144801</v>
      </c>
      <c r="EB630" s="378">
        <f t="shared" si="261"/>
        <v>0.36825790452572843</v>
      </c>
      <c r="EC630" s="378">
        <f t="shared" si="261"/>
        <v>0.37902785363189512</v>
      </c>
      <c r="ED630" s="378">
        <f t="shared" si="261"/>
        <v>0.50194552529182879</v>
      </c>
      <c r="EE630" s="378">
        <f t="shared" si="259"/>
        <v>0.52588081774684647</v>
      </c>
      <c r="EG630" s="226">
        <v>0</v>
      </c>
      <c r="EH630" s="226">
        <v>0</v>
      </c>
      <c r="EI630" s="226">
        <v>0</v>
      </c>
      <c r="EJ630" s="226">
        <v>0</v>
      </c>
      <c r="EK630" s="226">
        <v>0</v>
      </c>
      <c r="EL630" s="226">
        <v>0</v>
      </c>
      <c r="EM630" s="226">
        <v>0</v>
      </c>
      <c r="EN630" s="379">
        <f t="shared" si="245"/>
        <v>0</v>
      </c>
      <c r="EO630" s="226">
        <f t="shared" si="246"/>
        <v>0</v>
      </c>
      <c r="EP630" s="379">
        <f t="shared" si="247"/>
        <v>0</v>
      </c>
      <c r="EQ630" s="226">
        <f t="shared" si="248"/>
        <v>0</v>
      </c>
      <c r="ER630" s="226">
        <f t="shared" si="249"/>
        <v>0</v>
      </c>
      <c r="ES630" s="292"/>
      <c r="ET630" s="227">
        <v>1614</v>
      </c>
      <c r="EU630" s="227">
        <v>601</v>
      </c>
      <c r="EV630" s="227">
        <v>1013</v>
      </c>
      <c r="EW630" s="227">
        <v>241</v>
      </c>
      <c r="EX630" s="227">
        <v>204</v>
      </c>
      <c r="EY630" s="227">
        <v>5008</v>
      </c>
      <c r="EZ630" s="227">
        <v>4715</v>
      </c>
      <c r="FA630" s="380">
        <f t="shared" si="252"/>
        <v>0.37236679058240396</v>
      </c>
      <c r="FB630" s="228">
        <f t="shared" si="253"/>
        <v>23.790720631786773</v>
      </c>
      <c r="FC630" s="380">
        <f t="shared" si="254"/>
        <v>0.12639405204460966</v>
      </c>
      <c r="FD630" s="227">
        <f t="shared" si="255"/>
        <v>40734.824281150162</v>
      </c>
      <c r="FE630" s="227">
        <f t="shared" si="256"/>
        <v>4259.4556380346412</v>
      </c>
      <c r="FF630" s="227">
        <v>1013</v>
      </c>
      <c r="FG630" s="228">
        <f t="shared" si="250"/>
        <v>37.907206317867718</v>
      </c>
      <c r="FH630" s="227">
        <v>384</v>
      </c>
      <c r="FI630" s="227">
        <v>1013</v>
      </c>
      <c r="FJ630" s="227">
        <v>0</v>
      </c>
      <c r="FK630" s="227">
        <f t="shared" si="241"/>
        <v>629</v>
      </c>
      <c r="FL630" s="227">
        <v>41</v>
      </c>
      <c r="FM630" s="227">
        <f t="shared" si="242"/>
        <v>588</v>
      </c>
      <c r="FZ630" s="229"/>
      <c r="GA630" s="229"/>
      <c r="GB630" s="229"/>
      <c r="GC630" s="229"/>
      <c r="GD630" s="229"/>
    </row>
    <row r="631" spans="1:186" s="368" customFormat="1">
      <c r="A631" s="287" t="s">
        <v>1386</v>
      </c>
      <c r="B631" s="369" t="s">
        <v>1387</v>
      </c>
      <c r="C631" s="287" t="s">
        <v>1388</v>
      </c>
      <c r="D631" s="287" t="s">
        <v>3126</v>
      </c>
      <c r="E631" s="369" t="s">
        <v>1389</v>
      </c>
      <c r="F631" s="287">
        <v>628</v>
      </c>
      <c r="G631" s="392" t="s">
        <v>1541</v>
      </c>
      <c r="H631" s="392" t="s">
        <v>1542</v>
      </c>
      <c r="I631" s="393" t="s">
        <v>1513</v>
      </c>
      <c r="J631" s="392" t="s">
        <v>1514</v>
      </c>
      <c r="K631" s="393" t="s">
        <v>788</v>
      </c>
      <c r="L631" s="392" t="s">
        <v>1394</v>
      </c>
      <c r="M631" s="392" t="s">
        <v>3124</v>
      </c>
      <c r="N631" s="372">
        <v>1</v>
      </c>
      <c r="O631" s="373">
        <v>1190</v>
      </c>
      <c r="P631" s="373">
        <v>2022</v>
      </c>
      <c r="Q631" s="373">
        <v>2365</v>
      </c>
      <c r="R631" s="373">
        <v>2566</v>
      </c>
      <c r="S631" s="374">
        <v>1882</v>
      </c>
      <c r="T631" s="374">
        <v>2136</v>
      </c>
      <c r="U631" s="374">
        <v>2400</v>
      </c>
      <c r="V631" s="374">
        <v>2680</v>
      </c>
      <c r="W631" s="373">
        <v>371</v>
      </c>
      <c r="X631" s="373">
        <v>653</v>
      </c>
      <c r="Y631" s="373">
        <v>780</v>
      </c>
      <c r="Z631" s="373">
        <v>840</v>
      </c>
      <c r="AA631" s="374">
        <v>802</v>
      </c>
      <c r="AB631" s="374">
        <v>929</v>
      </c>
      <c r="AC631" s="374">
        <v>1282</v>
      </c>
      <c r="AD631" s="374">
        <v>1541</v>
      </c>
      <c r="AE631" s="373">
        <v>20</v>
      </c>
      <c r="AF631" s="373">
        <v>25</v>
      </c>
      <c r="AG631" s="373">
        <v>26</v>
      </c>
      <c r="AH631" s="373">
        <v>25</v>
      </c>
      <c r="AI631" s="374">
        <v>20</v>
      </c>
      <c r="AJ631" s="374">
        <v>20</v>
      </c>
      <c r="AK631" s="374">
        <v>21</v>
      </c>
      <c r="AL631" s="374">
        <v>21</v>
      </c>
      <c r="AM631" s="226">
        <v>820</v>
      </c>
      <c r="AN631" s="226">
        <v>1368</v>
      </c>
      <c r="AO631" s="226">
        <v>1585</v>
      </c>
      <c r="AP631" s="226">
        <v>1726</v>
      </c>
      <c r="AQ631" s="227">
        <v>1080</v>
      </c>
      <c r="AR631" s="227">
        <v>1207</v>
      </c>
      <c r="AS631" s="227">
        <v>1118</v>
      </c>
      <c r="AT631" s="227">
        <v>1140</v>
      </c>
      <c r="AU631" s="226">
        <v>234</v>
      </c>
      <c r="AV631" s="411">
        <v>369</v>
      </c>
      <c r="AW631" s="411">
        <v>415</v>
      </c>
      <c r="AX631" s="411">
        <v>479</v>
      </c>
      <c r="AY631" s="231">
        <v>274</v>
      </c>
      <c r="AZ631" s="231">
        <v>303</v>
      </c>
      <c r="BA631" s="231">
        <v>347</v>
      </c>
      <c r="BB631" s="231">
        <v>391</v>
      </c>
      <c r="BC631" s="226">
        <f t="shared" si="243"/>
        <v>586</v>
      </c>
      <c r="BD631" s="226">
        <f t="shared" si="243"/>
        <v>968</v>
      </c>
      <c r="BE631" s="226">
        <f t="shared" si="243"/>
        <v>1109</v>
      </c>
      <c r="BF631" s="226">
        <f t="shared" si="243"/>
        <v>1190</v>
      </c>
      <c r="BG631" s="218">
        <f t="shared" si="243"/>
        <v>770</v>
      </c>
      <c r="BH631" s="218">
        <f t="shared" si="240"/>
        <v>834</v>
      </c>
      <c r="BI631" s="218">
        <f t="shared" si="240"/>
        <v>707</v>
      </c>
      <c r="BJ631" s="218">
        <f t="shared" si="240"/>
        <v>719</v>
      </c>
      <c r="BK631" s="226">
        <f t="shared" si="262"/>
        <v>0</v>
      </c>
      <c r="BL631" s="226">
        <f t="shared" si="262"/>
        <v>31</v>
      </c>
      <c r="BM631" s="226">
        <f t="shared" si="262"/>
        <v>61</v>
      </c>
      <c r="BN631" s="226">
        <f t="shared" si="260"/>
        <v>57</v>
      </c>
      <c r="BO631" s="227">
        <f t="shared" si="260"/>
        <v>36</v>
      </c>
      <c r="BP631" s="227">
        <f t="shared" si="260"/>
        <v>70</v>
      </c>
      <c r="BQ631" s="227">
        <f t="shared" si="260"/>
        <v>64</v>
      </c>
      <c r="BR631" s="227">
        <f t="shared" si="260"/>
        <v>30</v>
      </c>
      <c r="BS631" s="226">
        <v>0</v>
      </c>
      <c r="BT631" s="226">
        <v>31</v>
      </c>
      <c r="BU631" s="226">
        <v>61</v>
      </c>
      <c r="BV631" s="226">
        <v>57</v>
      </c>
      <c r="BW631" s="227">
        <v>36</v>
      </c>
      <c r="BX631" s="227">
        <v>70</v>
      </c>
      <c r="BY631" s="227">
        <v>64</v>
      </c>
      <c r="BZ631" s="227">
        <v>30</v>
      </c>
      <c r="CA631" s="226">
        <v>0</v>
      </c>
      <c r="CB631" s="226">
        <f>IFERROR(VLOOKUP($G631,[12]ITEM!$B$2:$AC$939,26,0),0)</f>
        <v>0</v>
      </c>
      <c r="CC631" s="226">
        <f>IFERROR(VLOOKUP($G631,[12]ITEM!$B$2:$AC$939,27,0),0)</f>
        <v>0</v>
      </c>
      <c r="CD631" s="226">
        <f>IFERROR(VLOOKUP($G631,[12]ITEM!$B$2:$AC$939,28,0),0)</f>
        <v>0</v>
      </c>
      <c r="CE631" s="227">
        <v>0</v>
      </c>
      <c r="CF631" s="227">
        <v>0</v>
      </c>
      <c r="CG631" s="227">
        <v>0</v>
      </c>
      <c r="CH631" s="227">
        <v>0</v>
      </c>
      <c r="CI631" s="375"/>
      <c r="CJ631" s="226">
        <f t="shared" si="264"/>
        <v>586</v>
      </c>
      <c r="CK631" s="226">
        <f t="shared" si="264"/>
        <v>977</v>
      </c>
      <c r="CL631" s="226">
        <f t="shared" si="264"/>
        <v>1117</v>
      </c>
      <c r="CM631" s="226">
        <f t="shared" si="263"/>
        <v>1206</v>
      </c>
      <c r="CN631" s="227">
        <f t="shared" si="263"/>
        <v>770</v>
      </c>
      <c r="CO631" s="227">
        <f t="shared" si="263"/>
        <v>852.46307256049761</v>
      </c>
      <c r="CP631" s="227">
        <f t="shared" si="263"/>
        <v>800.36324119318601</v>
      </c>
      <c r="CQ631" s="227">
        <f t="shared" si="251"/>
        <v>820.71935002390501</v>
      </c>
      <c r="CR631" s="226">
        <v>490</v>
      </c>
      <c r="CS631" s="226">
        <v>818</v>
      </c>
      <c r="CT631" s="226">
        <v>947</v>
      </c>
      <c r="CU631" s="226">
        <v>1031</v>
      </c>
      <c r="CV631" s="227">
        <f t="shared" si="244"/>
        <v>651</v>
      </c>
      <c r="CW631" s="227">
        <f>CV631*(1+('[13]GROWTH (YoY)'!AR631/100))</f>
        <v>727.46307256049761</v>
      </c>
      <c r="CX631" s="227">
        <f>CW631*(1+('[13]GROWTH (YoY)'!AS631/100))</f>
        <v>673.36324119318601</v>
      </c>
      <c r="CY631" s="227">
        <f>CX631*(1+('[13]GROWTH (YoY)'!AT631/100))</f>
        <v>686.71935002390501</v>
      </c>
      <c r="CZ631" s="226">
        <v>77</v>
      </c>
      <c r="DA631" s="226">
        <v>126</v>
      </c>
      <c r="DB631" s="226">
        <v>134</v>
      </c>
      <c r="DC631" s="226">
        <v>137</v>
      </c>
      <c r="DD631" s="227">
        <v>86</v>
      </c>
      <c r="DE631" s="227">
        <v>89</v>
      </c>
      <c r="DF631" s="227">
        <v>88</v>
      </c>
      <c r="DG631" s="227">
        <v>93</v>
      </c>
      <c r="DH631" s="226">
        <v>19</v>
      </c>
      <c r="DI631" s="226">
        <v>33</v>
      </c>
      <c r="DJ631" s="226">
        <v>36</v>
      </c>
      <c r="DK631" s="226">
        <v>38</v>
      </c>
      <c r="DL631" s="227">
        <v>33</v>
      </c>
      <c r="DM631" s="227">
        <v>36</v>
      </c>
      <c r="DN631" s="227">
        <v>39</v>
      </c>
      <c r="DO631" s="227">
        <v>41</v>
      </c>
      <c r="DP631" s="376">
        <f t="shared" si="265"/>
        <v>0</v>
      </c>
      <c r="DQ631" s="226">
        <f t="shared" si="265"/>
        <v>-9</v>
      </c>
      <c r="DR631" s="226">
        <f t="shared" si="265"/>
        <v>-8</v>
      </c>
      <c r="DS631" s="226">
        <f t="shared" si="258"/>
        <v>-16</v>
      </c>
      <c r="DT631" s="227">
        <f t="shared" si="258"/>
        <v>0</v>
      </c>
      <c r="DU631" s="227">
        <f t="shared" si="258"/>
        <v>-18.463072560497608</v>
      </c>
      <c r="DV631" s="227">
        <f t="shared" si="258"/>
        <v>-93.363241193186013</v>
      </c>
      <c r="DW631" s="227">
        <f t="shared" si="258"/>
        <v>-101.71935002390501</v>
      </c>
      <c r="DX631" s="377">
        <f t="shared" si="261"/>
        <v>0.31176470588235294</v>
      </c>
      <c r="DY631" s="377">
        <f t="shared" si="261"/>
        <v>0.32294757665677548</v>
      </c>
      <c r="DZ631" s="377">
        <f t="shared" si="261"/>
        <v>0.32980972515856238</v>
      </c>
      <c r="EA631" s="377">
        <f t="shared" si="261"/>
        <v>0.32735775526110678</v>
      </c>
      <c r="EB631" s="378">
        <f t="shared" si="261"/>
        <v>0.42614240170031881</v>
      </c>
      <c r="EC631" s="378">
        <f t="shared" si="261"/>
        <v>0.43492509363295878</v>
      </c>
      <c r="ED631" s="378">
        <f t="shared" si="261"/>
        <v>0.53416666666666668</v>
      </c>
      <c r="EE631" s="378">
        <f t="shared" si="259"/>
        <v>0.57499999999999996</v>
      </c>
      <c r="EG631" s="226">
        <v>0</v>
      </c>
      <c r="EH631" s="226">
        <v>0</v>
      </c>
      <c r="EI631" s="226">
        <v>0</v>
      </c>
      <c r="EJ631" s="226">
        <v>0</v>
      </c>
      <c r="EK631" s="226">
        <v>0</v>
      </c>
      <c r="EL631" s="226">
        <v>0</v>
      </c>
      <c r="EM631" s="226">
        <v>0</v>
      </c>
      <c r="EN631" s="379">
        <f t="shared" si="245"/>
        <v>0</v>
      </c>
      <c r="EO631" s="226">
        <f t="shared" si="246"/>
        <v>0</v>
      </c>
      <c r="EP631" s="379">
        <f t="shared" si="247"/>
        <v>0</v>
      </c>
      <c r="EQ631" s="226">
        <f t="shared" si="248"/>
        <v>0</v>
      </c>
      <c r="ER631" s="226">
        <f t="shared" si="249"/>
        <v>0</v>
      </c>
      <c r="ES631" s="292"/>
      <c r="ET631" s="227">
        <v>1884</v>
      </c>
      <c r="EU631" s="227">
        <v>812</v>
      </c>
      <c r="EV631" s="227">
        <v>1071</v>
      </c>
      <c r="EW631" s="227">
        <v>205</v>
      </c>
      <c r="EX631" s="227">
        <v>327</v>
      </c>
      <c r="EY631" s="227">
        <v>4572</v>
      </c>
      <c r="EZ631" s="227">
        <v>4300</v>
      </c>
      <c r="FA631" s="380">
        <f t="shared" si="252"/>
        <v>0.43099787685774948</v>
      </c>
      <c r="FB631" s="228">
        <f t="shared" si="253"/>
        <v>19.140989729225026</v>
      </c>
      <c r="FC631" s="380">
        <f t="shared" si="254"/>
        <v>0.17356687898089171</v>
      </c>
      <c r="FD631" s="227">
        <f t="shared" si="255"/>
        <v>71522.309711286085</v>
      </c>
      <c r="FE631" s="227">
        <f t="shared" si="256"/>
        <v>3972.8682170542634</v>
      </c>
      <c r="FF631" s="227">
        <v>1071</v>
      </c>
      <c r="FG631" s="228">
        <f t="shared" si="250"/>
        <v>26.984126984126984</v>
      </c>
      <c r="FH631" s="227">
        <v>289</v>
      </c>
      <c r="FI631" s="227">
        <v>1071</v>
      </c>
      <c r="FJ631" s="227">
        <v>0</v>
      </c>
      <c r="FK631" s="227">
        <f t="shared" si="241"/>
        <v>782</v>
      </c>
      <c r="FL631" s="227">
        <v>48</v>
      </c>
      <c r="FM631" s="227">
        <f t="shared" si="242"/>
        <v>734</v>
      </c>
      <c r="FZ631" s="229"/>
      <c r="GA631" s="229"/>
      <c r="GB631" s="229"/>
      <c r="GC631" s="229"/>
      <c r="GD631" s="229"/>
    </row>
    <row r="632" spans="1:186" s="368" customFormat="1">
      <c r="A632" s="287" t="s">
        <v>1386</v>
      </c>
      <c r="B632" s="369" t="s">
        <v>1387</v>
      </c>
      <c r="C632" s="287" t="s">
        <v>1388</v>
      </c>
      <c r="D632" s="287" t="s">
        <v>3126</v>
      </c>
      <c r="E632" s="369" t="s">
        <v>1389</v>
      </c>
      <c r="F632" s="287">
        <v>629</v>
      </c>
      <c r="G632" s="392" t="s">
        <v>1543</v>
      </c>
      <c r="H632" s="392" t="s">
        <v>1544</v>
      </c>
      <c r="I632" s="393" t="s">
        <v>1513</v>
      </c>
      <c r="J632" s="392" t="s">
        <v>1514</v>
      </c>
      <c r="K632" s="393" t="s">
        <v>788</v>
      </c>
      <c r="L632" s="392" t="s">
        <v>1394</v>
      </c>
      <c r="M632" s="392" t="s">
        <v>3124</v>
      </c>
      <c r="N632" s="372">
        <v>1</v>
      </c>
      <c r="O632" s="373">
        <v>213</v>
      </c>
      <c r="P632" s="373">
        <v>363</v>
      </c>
      <c r="Q632" s="373">
        <v>388</v>
      </c>
      <c r="R632" s="373">
        <v>437</v>
      </c>
      <c r="S632" s="374">
        <v>697</v>
      </c>
      <c r="T632" s="374">
        <v>796</v>
      </c>
      <c r="U632" s="374">
        <v>890</v>
      </c>
      <c r="V632" s="374">
        <v>995</v>
      </c>
      <c r="W632" s="373">
        <v>87</v>
      </c>
      <c r="X632" s="373">
        <v>156</v>
      </c>
      <c r="Y632" s="373">
        <v>156</v>
      </c>
      <c r="Z632" s="373">
        <v>174</v>
      </c>
      <c r="AA632" s="374">
        <v>278</v>
      </c>
      <c r="AB632" s="374">
        <v>294</v>
      </c>
      <c r="AC632" s="374">
        <v>394</v>
      </c>
      <c r="AD632" s="374">
        <v>486</v>
      </c>
      <c r="AE632" s="373">
        <v>3</v>
      </c>
      <c r="AF632" s="373">
        <v>4</v>
      </c>
      <c r="AG632" s="373">
        <v>4</v>
      </c>
      <c r="AH632" s="373">
        <v>4</v>
      </c>
      <c r="AI632" s="374">
        <v>8</v>
      </c>
      <c r="AJ632" s="374">
        <v>8</v>
      </c>
      <c r="AK632" s="374">
        <v>9</v>
      </c>
      <c r="AL632" s="374">
        <v>9</v>
      </c>
      <c r="AM632" s="226">
        <v>126</v>
      </c>
      <c r="AN632" s="226">
        <v>207</v>
      </c>
      <c r="AO632" s="226">
        <v>232</v>
      </c>
      <c r="AP632" s="226">
        <v>264</v>
      </c>
      <c r="AQ632" s="227">
        <v>418</v>
      </c>
      <c r="AR632" s="227">
        <v>502</v>
      </c>
      <c r="AS632" s="227">
        <v>496</v>
      </c>
      <c r="AT632" s="227">
        <v>509</v>
      </c>
      <c r="AU632" s="226">
        <v>82</v>
      </c>
      <c r="AV632" s="411">
        <v>129</v>
      </c>
      <c r="AW632" s="411">
        <v>146</v>
      </c>
      <c r="AX632" s="411">
        <v>168</v>
      </c>
      <c r="AY632" s="231">
        <v>246</v>
      </c>
      <c r="AZ632" s="231">
        <v>261</v>
      </c>
      <c r="BA632" s="231">
        <v>302</v>
      </c>
      <c r="BB632" s="231">
        <v>340</v>
      </c>
      <c r="BC632" s="226">
        <f t="shared" ref="BC632:BJ666" si="266">AM632-AU632-BK632</f>
        <v>44</v>
      </c>
      <c r="BD632" s="226">
        <f t="shared" si="266"/>
        <v>64</v>
      </c>
      <c r="BE632" s="226">
        <f t="shared" si="266"/>
        <v>63</v>
      </c>
      <c r="BF632" s="226">
        <f t="shared" si="266"/>
        <v>74</v>
      </c>
      <c r="BG632" s="218">
        <f t="shared" si="266"/>
        <v>156</v>
      </c>
      <c r="BH632" s="218">
        <f t="shared" si="240"/>
        <v>215</v>
      </c>
      <c r="BI632" s="218">
        <f t="shared" si="240"/>
        <v>170</v>
      </c>
      <c r="BJ632" s="218">
        <f t="shared" si="240"/>
        <v>159</v>
      </c>
      <c r="BK632" s="226">
        <f t="shared" si="262"/>
        <v>0</v>
      </c>
      <c r="BL632" s="226">
        <f t="shared" si="262"/>
        <v>14</v>
      </c>
      <c r="BM632" s="226">
        <f t="shared" si="262"/>
        <v>23</v>
      </c>
      <c r="BN632" s="226">
        <f t="shared" si="260"/>
        <v>22</v>
      </c>
      <c r="BO632" s="227">
        <f t="shared" si="260"/>
        <v>16</v>
      </c>
      <c r="BP632" s="227">
        <f t="shared" si="260"/>
        <v>26</v>
      </c>
      <c r="BQ632" s="227">
        <f t="shared" si="260"/>
        <v>24</v>
      </c>
      <c r="BR632" s="227">
        <f t="shared" si="260"/>
        <v>10</v>
      </c>
      <c r="BS632" s="226">
        <v>0</v>
      </c>
      <c r="BT632" s="226">
        <v>14</v>
      </c>
      <c r="BU632" s="226">
        <v>23</v>
      </c>
      <c r="BV632" s="226">
        <v>22</v>
      </c>
      <c r="BW632" s="227">
        <v>16</v>
      </c>
      <c r="BX632" s="227">
        <v>26</v>
      </c>
      <c r="BY632" s="227">
        <v>24</v>
      </c>
      <c r="BZ632" s="227">
        <v>10</v>
      </c>
      <c r="CA632" s="226">
        <v>0</v>
      </c>
      <c r="CB632" s="226">
        <f>IFERROR(VLOOKUP($G632,[12]ITEM!$B$2:$AC$939,26,0),0)</f>
        <v>0</v>
      </c>
      <c r="CC632" s="226">
        <f>IFERROR(VLOOKUP($G632,[12]ITEM!$B$2:$AC$939,27,0),0)</f>
        <v>0</v>
      </c>
      <c r="CD632" s="226">
        <f>IFERROR(VLOOKUP($G632,[12]ITEM!$B$2:$AC$939,28,0),0)</f>
        <v>0</v>
      </c>
      <c r="CE632" s="227">
        <v>0</v>
      </c>
      <c r="CF632" s="227">
        <v>0</v>
      </c>
      <c r="CG632" s="227">
        <v>0</v>
      </c>
      <c r="CH632" s="227">
        <v>0</v>
      </c>
      <c r="CI632" s="375"/>
      <c r="CJ632" s="226">
        <f t="shared" si="264"/>
        <v>44</v>
      </c>
      <c r="CK632" s="226">
        <f t="shared" si="264"/>
        <v>72</v>
      </c>
      <c r="CL632" s="226">
        <f t="shared" si="264"/>
        <v>79</v>
      </c>
      <c r="CM632" s="226">
        <f t="shared" si="263"/>
        <v>86</v>
      </c>
      <c r="CN632" s="227">
        <f t="shared" si="263"/>
        <v>156</v>
      </c>
      <c r="CO632" s="227">
        <f t="shared" si="263"/>
        <v>175.98761708957886</v>
      </c>
      <c r="CP632" s="227">
        <f t="shared" si="263"/>
        <v>174.69715633151731</v>
      </c>
      <c r="CQ632" s="227">
        <f t="shared" si="251"/>
        <v>181.49891758728191</v>
      </c>
      <c r="CR632" s="226">
        <v>27</v>
      </c>
      <c r="CS632" s="226">
        <v>45</v>
      </c>
      <c r="CT632" s="226">
        <v>50</v>
      </c>
      <c r="CU632" s="226">
        <v>57</v>
      </c>
      <c r="CV632" s="227">
        <f t="shared" si="244"/>
        <v>90</v>
      </c>
      <c r="CW632" s="227">
        <f>CV632*(1+('[13]GROWTH (YoY)'!AR632/100))</f>
        <v>107.98761708957886</v>
      </c>
      <c r="CX632" s="227">
        <f>CW632*(1+('[13]GROWTH (YoY)'!AS632/100))</f>
        <v>106.69715633151732</v>
      </c>
      <c r="CY632" s="227">
        <f>CX632*(1+('[13]GROWTH (YoY)'!AT632/100))</f>
        <v>109.49891758728191</v>
      </c>
      <c r="CZ632" s="226">
        <v>15</v>
      </c>
      <c r="DA632" s="226">
        <v>24</v>
      </c>
      <c r="DB632" s="226">
        <v>26</v>
      </c>
      <c r="DC632" s="226">
        <v>26</v>
      </c>
      <c r="DD632" s="227">
        <v>63</v>
      </c>
      <c r="DE632" s="227">
        <v>65</v>
      </c>
      <c r="DF632" s="227">
        <v>65</v>
      </c>
      <c r="DG632" s="227">
        <v>68</v>
      </c>
      <c r="DH632" s="226">
        <v>2</v>
      </c>
      <c r="DI632" s="226">
        <v>3</v>
      </c>
      <c r="DJ632" s="226">
        <v>3</v>
      </c>
      <c r="DK632" s="226">
        <v>3</v>
      </c>
      <c r="DL632" s="227">
        <v>3</v>
      </c>
      <c r="DM632" s="227">
        <v>3</v>
      </c>
      <c r="DN632" s="227">
        <v>3</v>
      </c>
      <c r="DO632" s="227">
        <v>4</v>
      </c>
      <c r="DP632" s="376">
        <f t="shared" si="265"/>
        <v>0</v>
      </c>
      <c r="DQ632" s="226">
        <f t="shared" si="265"/>
        <v>-8</v>
      </c>
      <c r="DR632" s="226">
        <f t="shared" si="265"/>
        <v>-16</v>
      </c>
      <c r="DS632" s="226">
        <f t="shared" si="258"/>
        <v>-12</v>
      </c>
      <c r="DT632" s="227">
        <f t="shared" si="258"/>
        <v>0</v>
      </c>
      <c r="DU632" s="227">
        <f t="shared" si="258"/>
        <v>39.012382910421138</v>
      </c>
      <c r="DV632" s="227">
        <f t="shared" si="258"/>
        <v>-4.6971563315173057</v>
      </c>
      <c r="DW632" s="227">
        <f t="shared" si="258"/>
        <v>-22.498917587281909</v>
      </c>
      <c r="DX632" s="377">
        <f t="shared" si="261"/>
        <v>0.40845070422535212</v>
      </c>
      <c r="DY632" s="377">
        <f t="shared" si="261"/>
        <v>0.42975206611570249</v>
      </c>
      <c r="DZ632" s="377">
        <f t="shared" si="261"/>
        <v>0.40206185567010311</v>
      </c>
      <c r="EA632" s="377">
        <f t="shared" si="261"/>
        <v>0.39816933638443935</v>
      </c>
      <c r="EB632" s="378">
        <f t="shared" si="261"/>
        <v>0.39885222381635582</v>
      </c>
      <c r="EC632" s="378">
        <f t="shared" si="261"/>
        <v>0.3693467336683417</v>
      </c>
      <c r="ED632" s="378">
        <f t="shared" si="261"/>
        <v>0.44269662921348313</v>
      </c>
      <c r="EE632" s="378">
        <f t="shared" si="259"/>
        <v>0.48844221105527641</v>
      </c>
      <c r="EG632" s="226">
        <v>0</v>
      </c>
      <c r="EH632" s="226">
        <v>0</v>
      </c>
      <c r="EI632" s="226">
        <v>0</v>
      </c>
      <c r="EJ632" s="226">
        <v>0</v>
      </c>
      <c r="EK632" s="226">
        <v>0</v>
      </c>
      <c r="EL632" s="226">
        <v>0</v>
      </c>
      <c r="EM632" s="226">
        <v>0</v>
      </c>
      <c r="EN632" s="379">
        <f t="shared" si="245"/>
        <v>0</v>
      </c>
      <c r="EO632" s="226">
        <f t="shared" si="246"/>
        <v>0</v>
      </c>
      <c r="EP632" s="379">
        <f t="shared" si="247"/>
        <v>0</v>
      </c>
      <c r="EQ632" s="226">
        <f t="shared" si="248"/>
        <v>0</v>
      </c>
      <c r="ER632" s="226">
        <f t="shared" si="249"/>
        <v>0</v>
      </c>
      <c r="ES632" s="292"/>
      <c r="ET632" s="227">
        <v>697</v>
      </c>
      <c r="EU632" s="227">
        <v>282</v>
      </c>
      <c r="EV632" s="227">
        <v>415</v>
      </c>
      <c r="EW632" s="227">
        <v>163</v>
      </c>
      <c r="EX632" s="227">
        <v>130</v>
      </c>
      <c r="EY632" s="227">
        <v>3942</v>
      </c>
      <c r="EZ632" s="227">
        <v>3579</v>
      </c>
      <c r="FA632" s="380">
        <f t="shared" si="252"/>
        <v>0.40459110473457677</v>
      </c>
      <c r="FB632" s="228">
        <f t="shared" si="253"/>
        <v>39.277108433734945</v>
      </c>
      <c r="FC632" s="380">
        <f t="shared" si="254"/>
        <v>0.18651362984218078</v>
      </c>
      <c r="FD632" s="227">
        <f t="shared" si="255"/>
        <v>32978.183663115167</v>
      </c>
      <c r="FE632" s="227">
        <f t="shared" si="256"/>
        <v>3795.2873242060164</v>
      </c>
      <c r="FF632" s="227">
        <v>415</v>
      </c>
      <c r="FG632" s="228">
        <f t="shared" si="250"/>
        <v>62.409638554216876</v>
      </c>
      <c r="FH632" s="227">
        <v>259</v>
      </c>
      <c r="FI632" s="227">
        <v>415</v>
      </c>
      <c r="FJ632" s="227">
        <v>0</v>
      </c>
      <c r="FK632" s="227">
        <f t="shared" si="241"/>
        <v>156</v>
      </c>
      <c r="FL632" s="227">
        <v>18</v>
      </c>
      <c r="FM632" s="227">
        <f t="shared" si="242"/>
        <v>138</v>
      </c>
      <c r="FZ632" s="229"/>
      <c r="GA632" s="229"/>
      <c r="GB632" s="229"/>
      <c r="GC632" s="229"/>
      <c r="GD632" s="229"/>
    </row>
    <row r="633" spans="1:186" s="368" customFormat="1">
      <c r="A633" s="287" t="s">
        <v>1386</v>
      </c>
      <c r="B633" s="369" t="s">
        <v>1387</v>
      </c>
      <c r="C633" s="287" t="s">
        <v>1388</v>
      </c>
      <c r="D633" s="287" t="s">
        <v>3126</v>
      </c>
      <c r="E633" s="369" t="s">
        <v>1389</v>
      </c>
      <c r="F633" s="287">
        <v>630</v>
      </c>
      <c r="G633" s="392" t="s">
        <v>1545</v>
      </c>
      <c r="H633" s="392" t="s">
        <v>1546</v>
      </c>
      <c r="I633" s="393" t="s">
        <v>1513</v>
      </c>
      <c r="J633" s="392" t="s">
        <v>1514</v>
      </c>
      <c r="K633" s="393" t="s">
        <v>788</v>
      </c>
      <c r="L633" s="392" t="s">
        <v>1394</v>
      </c>
      <c r="M633" s="392" t="s">
        <v>3124</v>
      </c>
      <c r="N633" s="372">
        <v>1</v>
      </c>
      <c r="O633" s="373">
        <v>16</v>
      </c>
      <c r="P633" s="373">
        <v>27</v>
      </c>
      <c r="Q633" s="373">
        <v>29</v>
      </c>
      <c r="R633" s="373">
        <v>32</v>
      </c>
      <c r="S633" s="374">
        <v>272</v>
      </c>
      <c r="T633" s="374">
        <v>310</v>
      </c>
      <c r="U633" s="374">
        <v>347</v>
      </c>
      <c r="V633" s="374">
        <v>389</v>
      </c>
      <c r="W633" s="373">
        <v>8</v>
      </c>
      <c r="X633" s="373">
        <v>15</v>
      </c>
      <c r="Y633" s="373">
        <v>14</v>
      </c>
      <c r="Z633" s="373">
        <v>16</v>
      </c>
      <c r="AA633" s="374">
        <v>92</v>
      </c>
      <c r="AB633" s="374">
        <v>103</v>
      </c>
      <c r="AC633" s="374">
        <v>98</v>
      </c>
      <c r="AD633" s="374">
        <v>117</v>
      </c>
      <c r="AE633" s="373">
        <v>0</v>
      </c>
      <c r="AF633" s="373">
        <v>0</v>
      </c>
      <c r="AG633" s="373">
        <v>0</v>
      </c>
      <c r="AH633" s="373">
        <v>0</v>
      </c>
      <c r="AI633" s="374">
        <v>3</v>
      </c>
      <c r="AJ633" s="374">
        <v>3</v>
      </c>
      <c r="AK633" s="374">
        <v>4</v>
      </c>
      <c r="AL633" s="374">
        <v>4</v>
      </c>
      <c r="AM633" s="226">
        <v>8</v>
      </c>
      <c r="AN633" s="226">
        <v>13</v>
      </c>
      <c r="AO633" s="226">
        <v>15</v>
      </c>
      <c r="AP633" s="226">
        <v>16</v>
      </c>
      <c r="AQ633" s="227">
        <v>180</v>
      </c>
      <c r="AR633" s="227">
        <v>207</v>
      </c>
      <c r="AS633" s="227">
        <v>249</v>
      </c>
      <c r="AT633" s="227">
        <v>272</v>
      </c>
      <c r="AU633" s="226">
        <v>2</v>
      </c>
      <c r="AV633" s="411">
        <v>3</v>
      </c>
      <c r="AW633" s="411">
        <v>4</v>
      </c>
      <c r="AX633" s="411">
        <v>5</v>
      </c>
      <c r="AY633" s="231">
        <v>47</v>
      </c>
      <c r="AZ633" s="231">
        <v>52</v>
      </c>
      <c r="BA633" s="231">
        <v>60</v>
      </c>
      <c r="BB633" s="231">
        <v>68</v>
      </c>
      <c r="BC633" s="226">
        <f t="shared" si="266"/>
        <v>6</v>
      </c>
      <c r="BD633" s="226">
        <f t="shared" si="266"/>
        <v>-6</v>
      </c>
      <c r="BE633" s="226">
        <f t="shared" si="266"/>
        <v>-21</v>
      </c>
      <c r="BF633" s="226">
        <f t="shared" si="266"/>
        <v>-36</v>
      </c>
      <c r="BG633" s="218">
        <f t="shared" si="266"/>
        <v>116</v>
      </c>
      <c r="BH633" s="218">
        <f t="shared" si="240"/>
        <v>118</v>
      </c>
      <c r="BI633" s="218">
        <f t="shared" si="240"/>
        <v>137</v>
      </c>
      <c r="BJ633" s="218">
        <f t="shared" si="240"/>
        <v>189</v>
      </c>
      <c r="BK633" s="226">
        <f t="shared" si="262"/>
        <v>0</v>
      </c>
      <c r="BL633" s="226">
        <f t="shared" si="262"/>
        <v>16</v>
      </c>
      <c r="BM633" s="226">
        <f t="shared" si="262"/>
        <v>32</v>
      </c>
      <c r="BN633" s="226">
        <f t="shared" si="260"/>
        <v>47</v>
      </c>
      <c r="BO633" s="227">
        <f t="shared" si="260"/>
        <v>17</v>
      </c>
      <c r="BP633" s="227">
        <f t="shared" si="260"/>
        <v>37</v>
      </c>
      <c r="BQ633" s="227">
        <f t="shared" si="260"/>
        <v>52</v>
      </c>
      <c r="BR633" s="227">
        <f t="shared" si="260"/>
        <v>15</v>
      </c>
      <c r="BS633" s="226">
        <v>0</v>
      </c>
      <c r="BT633" s="226">
        <v>16</v>
      </c>
      <c r="BU633" s="226">
        <v>32</v>
      </c>
      <c r="BV633" s="226">
        <v>47</v>
      </c>
      <c r="BW633" s="227">
        <v>17</v>
      </c>
      <c r="BX633" s="227">
        <v>37</v>
      </c>
      <c r="BY633" s="227">
        <v>52</v>
      </c>
      <c r="BZ633" s="227">
        <v>15</v>
      </c>
      <c r="CA633" s="226">
        <v>0</v>
      </c>
      <c r="CB633" s="226">
        <f>IFERROR(VLOOKUP($G633,[12]ITEM!$B$2:$AC$939,26,0),0)</f>
        <v>0</v>
      </c>
      <c r="CC633" s="226">
        <f>IFERROR(VLOOKUP($G633,[12]ITEM!$B$2:$AC$939,27,0),0)</f>
        <v>0</v>
      </c>
      <c r="CD633" s="226">
        <f>IFERROR(VLOOKUP($G633,[12]ITEM!$B$2:$AC$939,28,0),0)</f>
        <v>0</v>
      </c>
      <c r="CE633" s="227">
        <v>0</v>
      </c>
      <c r="CF633" s="227">
        <v>0</v>
      </c>
      <c r="CG633" s="227">
        <v>0</v>
      </c>
      <c r="CH633" s="227">
        <v>0</v>
      </c>
      <c r="CI633" s="375"/>
      <c r="CJ633" s="226">
        <f t="shared" si="264"/>
        <v>5</v>
      </c>
      <c r="CK633" s="226">
        <f t="shared" si="264"/>
        <v>8</v>
      </c>
      <c r="CL633" s="226">
        <f t="shared" si="264"/>
        <v>10</v>
      </c>
      <c r="CM633" s="226">
        <f t="shared" si="263"/>
        <v>12</v>
      </c>
      <c r="CN633" s="227">
        <f t="shared" si="263"/>
        <v>116</v>
      </c>
      <c r="CO633" s="227">
        <f t="shared" si="263"/>
        <v>130.81799095808014</v>
      </c>
      <c r="CP633" s="227">
        <f t="shared" si="263"/>
        <v>149.31518030202142</v>
      </c>
      <c r="CQ633" s="227">
        <f t="shared" si="251"/>
        <v>161.87372016114028</v>
      </c>
      <c r="CR633" s="226">
        <v>4</v>
      </c>
      <c r="CS633" s="226">
        <v>7</v>
      </c>
      <c r="CT633" s="226">
        <v>9</v>
      </c>
      <c r="CU633" s="226">
        <v>10</v>
      </c>
      <c r="CV633" s="227">
        <f t="shared" si="244"/>
        <v>84</v>
      </c>
      <c r="CW633" s="227">
        <f>CV633*(1+('[13]GROWTH (YoY)'!AR633/100))</f>
        <v>96.817990958080159</v>
      </c>
      <c r="CX633" s="227">
        <f>CW633*(1+('[13]GROWTH (YoY)'!AS633/100))</f>
        <v>116.31518030202142</v>
      </c>
      <c r="CY633" s="227">
        <f>CX633*(1+('[13]GROWTH (YoY)'!AT633/100))</f>
        <v>126.87372016114027</v>
      </c>
      <c r="CZ633" s="226">
        <v>1</v>
      </c>
      <c r="DA633" s="226">
        <v>1</v>
      </c>
      <c r="DB633" s="226">
        <v>1</v>
      </c>
      <c r="DC633" s="226">
        <v>2</v>
      </c>
      <c r="DD633" s="227">
        <v>32</v>
      </c>
      <c r="DE633" s="227">
        <v>34</v>
      </c>
      <c r="DF633" s="227">
        <v>33</v>
      </c>
      <c r="DG633" s="227">
        <v>35</v>
      </c>
      <c r="DH633" s="226">
        <v>0</v>
      </c>
      <c r="DI633" s="226">
        <v>0</v>
      </c>
      <c r="DJ633" s="226">
        <v>0</v>
      </c>
      <c r="DK633" s="226">
        <v>0</v>
      </c>
      <c r="DL633" s="227">
        <v>0</v>
      </c>
      <c r="DM633" s="227">
        <v>0</v>
      </c>
      <c r="DN633" s="227">
        <v>0</v>
      </c>
      <c r="DO633" s="227">
        <v>0</v>
      </c>
      <c r="DP633" s="376">
        <f t="shared" si="265"/>
        <v>1</v>
      </c>
      <c r="DQ633" s="226">
        <f t="shared" si="265"/>
        <v>-14</v>
      </c>
      <c r="DR633" s="226">
        <f t="shared" si="265"/>
        <v>-31</v>
      </c>
      <c r="DS633" s="226">
        <f t="shared" si="258"/>
        <v>-48</v>
      </c>
      <c r="DT633" s="227">
        <f t="shared" si="258"/>
        <v>0</v>
      </c>
      <c r="DU633" s="227">
        <f t="shared" si="258"/>
        <v>-12.817990958080145</v>
      </c>
      <c r="DV633" s="227">
        <f t="shared" si="258"/>
        <v>-12.315180302021417</v>
      </c>
      <c r="DW633" s="227">
        <f t="shared" si="258"/>
        <v>27.126279838859716</v>
      </c>
      <c r="DX633" s="377">
        <f t="shared" si="261"/>
        <v>0.5</v>
      </c>
      <c r="DY633" s="377">
        <f t="shared" si="261"/>
        <v>0.55555555555555558</v>
      </c>
      <c r="DZ633" s="377">
        <f t="shared" si="261"/>
        <v>0.48275862068965519</v>
      </c>
      <c r="EA633" s="377">
        <f t="shared" si="261"/>
        <v>0.5</v>
      </c>
      <c r="EB633" s="378">
        <f t="shared" si="261"/>
        <v>0.33823529411764708</v>
      </c>
      <c r="EC633" s="378">
        <f t="shared" si="261"/>
        <v>0.33225806451612905</v>
      </c>
      <c r="ED633" s="378">
        <f t="shared" si="261"/>
        <v>0.28242074927953892</v>
      </c>
      <c r="EE633" s="378">
        <f t="shared" si="259"/>
        <v>0.30077120822622105</v>
      </c>
      <c r="EG633" s="226">
        <v>0</v>
      </c>
      <c r="EH633" s="226">
        <v>0</v>
      </c>
      <c r="EI633" s="226">
        <v>0</v>
      </c>
      <c r="EJ633" s="226">
        <v>0</v>
      </c>
      <c r="EK633" s="226">
        <v>0</v>
      </c>
      <c r="EL633" s="226">
        <v>0</v>
      </c>
      <c r="EM633" s="226">
        <v>0</v>
      </c>
      <c r="EN633" s="379">
        <f t="shared" si="245"/>
        <v>0</v>
      </c>
      <c r="EO633" s="226">
        <f t="shared" si="246"/>
        <v>0</v>
      </c>
      <c r="EP633" s="379">
        <f t="shared" si="247"/>
        <v>0</v>
      </c>
      <c r="EQ633" s="226">
        <f t="shared" si="248"/>
        <v>0</v>
      </c>
      <c r="ER633" s="226">
        <f t="shared" si="249"/>
        <v>0</v>
      </c>
      <c r="ES633" s="292"/>
      <c r="ET633" s="227">
        <v>272</v>
      </c>
      <c r="EU633" s="227">
        <v>93</v>
      </c>
      <c r="EV633" s="227">
        <v>179</v>
      </c>
      <c r="EW633" s="227">
        <v>34</v>
      </c>
      <c r="EX633" s="227">
        <v>33</v>
      </c>
      <c r="EY633" s="227">
        <v>1366</v>
      </c>
      <c r="EZ633" s="227">
        <v>1047</v>
      </c>
      <c r="FA633" s="380">
        <f t="shared" si="252"/>
        <v>0.34191176470588236</v>
      </c>
      <c r="FB633" s="228">
        <f t="shared" si="253"/>
        <v>18.994413407821227</v>
      </c>
      <c r="FC633" s="380">
        <f t="shared" si="254"/>
        <v>0.12132352941176471</v>
      </c>
      <c r="FD633" s="227">
        <f t="shared" si="255"/>
        <v>24158.125915080527</v>
      </c>
      <c r="FE633" s="227">
        <f t="shared" si="256"/>
        <v>2706.1445399554282</v>
      </c>
      <c r="FF633" s="227">
        <v>179</v>
      </c>
      <c r="FG633" s="228">
        <f t="shared" si="250"/>
        <v>27.374301675977652</v>
      </c>
      <c r="FH633" s="227">
        <v>49</v>
      </c>
      <c r="FI633" s="227">
        <v>179</v>
      </c>
      <c r="FJ633" s="227">
        <v>0</v>
      </c>
      <c r="FK633" s="227">
        <f t="shared" si="241"/>
        <v>130</v>
      </c>
      <c r="FL633" s="227">
        <v>7</v>
      </c>
      <c r="FM633" s="227">
        <f t="shared" si="242"/>
        <v>123</v>
      </c>
      <c r="FZ633" s="229"/>
      <c r="GA633" s="229"/>
      <c r="GB633" s="229"/>
      <c r="GC633" s="229"/>
      <c r="GD633" s="229"/>
    </row>
    <row r="634" spans="1:186" s="368" customFormat="1">
      <c r="A634" s="287" t="s">
        <v>1386</v>
      </c>
      <c r="B634" s="369" t="s">
        <v>1387</v>
      </c>
      <c r="C634" s="287" t="s">
        <v>1388</v>
      </c>
      <c r="D634" s="287" t="s">
        <v>3126</v>
      </c>
      <c r="E634" s="369" t="s">
        <v>1389</v>
      </c>
      <c r="F634" s="287">
        <v>631</v>
      </c>
      <c r="G634" s="392" t="s">
        <v>1547</v>
      </c>
      <c r="H634" s="392" t="s">
        <v>1548</v>
      </c>
      <c r="I634" s="393" t="s">
        <v>1513</v>
      </c>
      <c r="J634" s="392" t="s">
        <v>1514</v>
      </c>
      <c r="K634" s="393" t="s">
        <v>788</v>
      </c>
      <c r="L634" s="392" t="s">
        <v>1394</v>
      </c>
      <c r="M634" s="392" t="s">
        <v>3124</v>
      </c>
      <c r="N634" s="372">
        <v>1</v>
      </c>
      <c r="O634" s="373">
        <v>36</v>
      </c>
      <c r="P634" s="373">
        <v>62</v>
      </c>
      <c r="Q634" s="373">
        <v>66</v>
      </c>
      <c r="R634" s="373">
        <v>75</v>
      </c>
      <c r="S634" s="374">
        <v>30</v>
      </c>
      <c r="T634" s="374">
        <v>35</v>
      </c>
      <c r="U634" s="374">
        <v>39</v>
      </c>
      <c r="V634" s="374">
        <v>44</v>
      </c>
      <c r="W634" s="373">
        <v>13</v>
      </c>
      <c r="X634" s="373">
        <v>27</v>
      </c>
      <c r="Y634" s="373">
        <v>27</v>
      </c>
      <c r="Z634" s="373">
        <v>30</v>
      </c>
      <c r="AA634" s="374">
        <v>10</v>
      </c>
      <c r="AB634" s="374">
        <v>12</v>
      </c>
      <c r="AC634" s="374">
        <v>13</v>
      </c>
      <c r="AD634" s="374">
        <v>13</v>
      </c>
      <c r="AE634" s="373">
        <v>1</v>
      </c>
      <c r="AF634" s="373">
        <v>1</v>
      </c>
      <c r="AG634" s="373">
        <v>1</v>
      </c>
      <c r="AH634" s="373">
        <v>1</v>
      </c>
      <c r="AI634" s="374">
        <v>0</v>
      </c>
      <c r="AJ634" s="374">
        <v>0</v>
      </c>
      <c r="AK634" s="374">
        <v>0</v>
      </c>
      <c r="AL634" s="374">
        <v>0</v>
      </c>
      <c r="AM634" s="226">
        <v>23</v>
      </c>
      <c r="AN634" s="226">
        <v>35</v>
      </c>
      <c r="AO634" s="226">
        <v>39</v>
      </c>
      <c r="AP634" s="226">
        <v>45</v>
      </c>
      <c r="AQ634" s="227">
        <v>21</v>
      </c>
      <c r="AR634" s="227">
        <v>23</v>
      </c>
      <c r="AS634" s="227">
        <v>26</v>
      </c>
      <c r="AT634" s="227">
        <v>30</v>
      </c>
      <c r="AU634" s="226">
        <v>13</v>
      </c>
      <c r="AV634" s="411">
        <v>20</v>
      </c>
      <c r="AW634" s="411">
        <v>23</v>
      </c>
      <c r="AX634" s="411">
        <v>26</v>
      </c>
      <c r="AY634" s="231">
        <v>12</v>
      </c>
      <c r="AZ634" s="231">
        <v>12</v>
      </c>
      <c r="BA634" s="231">
        <v>14</v>
      </c>
      <c r="BB634" s="231">
        <v>16</v>
      </c>
      <c r="BC634" s="226">
        <f t="shared" si="266"/>
        <v>10</v>
      </c>
      <c r="BD634" s="226">
        <f t="shared" si="266"/>
        <v>14</v>
      </c>
      <c r="BE634" s="226">
        <f t="shared" si="266"/>
        <v>14</v>
      </c>
      <c r="BF634" s="226">
        <f t="shared" si="266"/>
        <v>18</v>
      </c>
      <c r="BG634" s="218">
        <f t="shared" si="266"/>
        <v>8</v>
      </c>
      <c r="BH634" s="218">
        <f t="shared" si="240"/>
        <v>9</v>
      </c>
      <c r="BI634" s="218">
        <f t="shared" si="240"/>
        <v>10</v>
      </c>
      <c r="BJ634" s="218">
        <f t="shared" si="240"/>
        <v>13</v>
      </c>
      <c r="BK634" s="226">
        <f t="shared" si="262"/>
        <v>0</v>
      </c>
      <c r="BL634" s="226">
        <f t="shared" si="262"/>
        <v>1</v>
      </c>
      <c r="BM634" s="226">
        <f t="shared" si="262"/>
        <v>2</v>
      </c>
      <c r="BN634" s="226">
        <f t="shared" si="260"/>
        <v>1</v>
      </c>
      <c r="BO634" s="227">
        <f t="shared" si="260"/>
        <v>1</v>
      </c>
      <c r="BP634" s="227">
        <f t="shared" si="260"/>
        <v>2</v>
      </c>
      <c r="BQ634" s="227">
        <f t="shared" si="260"/>
        <v>2</v>
      </c>
      <c r="BR634" s="227">
        <f t="shared" si="260"/>
        <v>1</v>
      </c>
      <c r="BS634" s="226">
        <v>0</v>
      </c>
      <c r="BT634" s="226">
        <v>1</v>
      </c>
      <c r="BU634" s="226">
        <v>2</v>
      </c>
      <c r="BV634" s="226">
        <v>1</v>
      </c>
      <c r="BW634" s="227">
        <v>1</v>
      </c>
      <c r="BX634" s="227">
        <v>2</v>
      </c>
      <c r="BY634" s="227">
        <v>2</v>
      </c>
      <c r="BZ634" s="227">
        <v>1</v>
      </c>
      <c r="CA634" s="226">
        <v>0</v>
      </c>
      <c r="CB634" s="226">
        <f>IFERROR(VLOOKUP($G634,[12]ITEM!$B$2:$AC$939,26,0),0)</f>
        <v>0</v>
      </c>
      <c r="CC634" s="226">
        <f>IFERROR(VLOOKUP($G634,[12]ITEM!$B$2:$AC$939,27,0),0)</f>
        <v>0</v>
      </c>
      <c r="CD634" s="226">
        <f>IFERROR(VLOOKUP($G634,[12]ITEM!$B$2:$AC$939,28,0),0)</f>
        <v>0</v>
      </c>
      <c r="CE634" s="227">
        <v>0</v>
      </c>
      <c r="CF634" s="227">
        <v>0</v>
      </c>
      <c r="CG634" s="227">
        <v>0</v>
      </c>
      <c r="CH634" s="227">
        <v>0</v>
      </c>
      <c r="CI634" s="375"/>
      <c r="CJ634" s="226">
        <f t="shared" si="264"/>
        <v>9</v>
      </c>
      <c r="CK634" s="226">
        <f t="shared" si="264"/>
        <v>15</v>
      </c>
      <c r="CL634" s="226">
        <f t="shared" si="264"/>
        <v>18</v>
      </c>
      <c r="CM634" s="226">
        <f t="shared" si="263"/>
        <v>20</v>
      </c>
      <c r="CN634" s="227">
        <f t="shared" si="263"/>
        <v>8</v>
      </c>
      <c r="CO634" s="227">
        <f t="shared" si="263"/>
        <v>8.7926242832352024</v>
      </c>
      <c r="CP634" s="227">
        <f t="shared" si="263"/>
        <v>9.6471866972069975</v>
      </c>
      <c r="CQ634" s="227">
        <f t="shared" si="251"/>
        <v>11.254723464729985</v>
      </c>
      <c r="CR634" s="226">
        <v>9</v>
      </c>
      <c r="CS634" s="226">
        <v>14</v>
      </c>
      <c r="CT634" s="226">
        <v>16</v>
      </c>
      <c r="CU634" s="226">
        <v>18</v>
      </c>
      <c r="CV634" s="227">
        <f t="shared" si="244"/>
        <v>7</v>
      </c>
      <c r="CW634" s="227">
        <f>CV634*(1+('[13]GROWTH (YoY)'!AR634/100))</f>
        <v>7.7926242832352024</v>
      </c>
      <c r="CX634" s="227">
        <f>CW634*(1+('[13]GROWTH (YoY)'!AS634/100))</f>
        <v>8.6471866972069975</v>
      </c>
      <c r="CY634" s="227">
        <f>CX634*(1+('[13]GROWTH (YoY)'!AT634/100))</f>
        <v>10.254723464729985</v>
      </c>
      <c r="CZ634" s="226">
        <v>0</v>
      </c>
      <c r="DA634" s="226">
        <v>0</v>
      </c>
      <c r="DB634" s="226">
        <v>1</v>
      </c>
      <c r="DC634" s="226">
        <v>1</v>
      </c>
      <c r="DD634" s="227">
        <v>0</v>
      </c>
      <c r="DE634" s="227">
        <v>0</v>
      </c>
      <c r="DF634" s="227">
        <v>0</v>
      </c>
      <c r="DG634" s="227">
        <v>0</v>
      </c>
      <c r="DH634" s="226">
        <v>0</v>
      </c>
      <c r="DI634" s="226">
        <v>1</v>
      </c>
      <c r="DJ634" s="226">
        <v>1</v>
      </c>
      <c r="DK634" s="226">
        <v>1</v>
      </c>
      <c r="DL634" s="227">
        <v>1</v>
      </c>
      <c r="DM634" s="227">
        <v>1</v>
      </c>
      <c r="DN634" s="227">
        <v>1</v>
      </c>
      <c r="DO634" s="227">
        <v>1</v>
      </c>
      <c r="DP634" s="376">
        <f t="shared" si="265"/>
        <v>1</v>
      </c>
      <c r="DQ634" s="226">
        <f t="shared" si="265"/>
        <v>-1</v>
      </c>
      <c r="DR634" s="226">
        <f t="shared" si="265"/>
        <v>-4</v>
      </c>
      <c r="DS634" s="226">
        <f t="shared" si="258"/>
        <v>-2</v>
      </c>
      <c r="DT634" s="227">
        <f t="shared" si="258"/>
        <v>0</v>
      </c>
      <c r="DU634" s="227">
        <f t="shared" si="258"/>
        <v>0.2073757167647976</v>
      </c>
      <c r="DV634" s="227">
        <f t="shared" si="258"/>
        <v>0.35281330279300249</v>
      </c>
      <c r="DW634" s="227">
        <f t="shared" si="258"/>
        <v>1.7452765352700155</v>
      </c>
      <c r="DX634" s="377">
        <f t="shared" si="261"/>
        <v>0.3611111111111111</v>
      </c>
      <c r="DY634" s="377">
        <f t="shared" si="261"/>
        <v>0.43548387096774194</v>
      </c>
      <c r="DZ634" s="377">
        <f t="shared" si="261"/>
        <v>0.40909090909090912</v>
      </c>
      <c r="EA634" s="377">
        <f t="shared" ref="EA634:EE690" si="267">IFERROR(Z634/R634,0)</f>
        <v>0.4</v>
      </c>
      <c r="EB634" s="378">
        <f t="shared" si="267"/>
        <v>0.33333333333333331</v>
      </c>
      <c r="EC634" s="378">
        <f t="shared" si="267"/>
        <v>0.34285714285714286</v>
      </c>
      <c r="ED634" s="378">
        <f t="shared" si="267"/>
        <v>0.33333333333333331</v>
      </c>
      <c r="EE634" s="378">
        <f t="shared" si="259"/>
        <v>0.29545454545454547</v>
      </c>
      <c r="EG634" s="226">
        <v>0</v>
      </c>
      <c r="EH634" s="226">
        <v>0</v>
      </c>
      <c r="EI634" s="226">
        <v>0</v>
      </c>
      <c r="EJ634" s="226">
        <v>0</v>
      </c>
      <c r="EK634" s="226">
        <v>0</v>
      </c>
      <c r="EL634" s="226">
        <v>0</v>
      </c>
      <c r="EM634" s="226">
        <v>0</v>
      </c>
      <c r="EN634" s="379">
        <f t="shared" si="245"/>
        <v>0</v>
      </c>
      <c r="EO634" s="226">
        <f t="shared" si="246"/>
        <v>0</v>
      </c>
      <c r="EP634" s="379">
        <f t="shared" si="247"/>
        <v>0</v>
      </c>
      <c r="EQ634" s="226">
        <f t="shared" si="248"/>
        <v>0</v>
      </c>
      <c r="ER634" s="226">
        <f t="shared" si="249"/>
        <v>0</v>
      </c>
      <c r="ES634" s="292"/>
      <c r="ET634" s="227">
        <v>30</v>
      </c>
      <c r="EU634" s="227">
        <v>10</v>
      </c>
      <c r="EV634" s="227">
        <v>21</v>
      </c>
      <c r="EW634" s="227">
        <v>10</v>
      </c>
      <c r="EX634" s="227">
        <v>1</v>
      </c>
      <c r="EY634" s="227">
        <v>159</v>
      </c>
      <c r="EZ634" s="227">
        <v>159</v>
      </c>
      <c r="FA634" s="380">
        <f t="shared" si="252"/>
        <v>0.33333333333333331</v>
      </c>
      <c r="FB634" s="228">
        <f t="shared" si="253"/>
        <v>47.619047619047613</v>
      </c>
      <c r="FC634" s="380">
        <f t="shared" si="254"/>
        <v>3.3333333333333333E-2</v>
      </c>
      <c r="FD634" s="227">
        <f t="shared" si="255"/>
        <v>6289.3081761006288</v>
      </c>
      <c r="FE634" s="227">
        <f t="shared" si="256"/>
        <v>5241.0901467505237</v>
      </c>
      <c r="FF634" s="227">
        <v>21</v>
      </c>
      <c r="FG634" s="228">
        <f t="shared" si="250"/>
        <v>57.142857142857139</v>
      </c>
      <c r="FH634" s="227">
        <v>12</v>
      </c>
      <c r="FI634" s="227">
        <v>21</v>
      </c>
      <c r="FJ634" s="227">
        <v>0</v>
      </c>
      <c r="FK634" s="227">
        <f t="shared" si="241"/>
        <v>9</v>
      </c>
      <c r="FL634" s="227">
        <v>1</v>
      </c>
      <c r="FM634" s="227">
        <f t="shared" si="242"/>
        <v>8</v>
      </c>
      <c r="FZ634" s="229"/>
      <c r="GA634" s="229"/>
      <c r="GB634" s="229"/>
      <c r="GC634" s="229"/>
      <c r="GD634" s="229"/>
    </row>
    <row r="635" spans="1:186" s="368" customFormat="1">
      <c r="A635" s="287" t="s">
        <v>1386</v>
      </c>
      <c r="B635" s="369" t="s">
        <v>1387</v>
      </c>
      <c r="C635" s="287" t="s">
        <v>1388</v>
      </c>
      <c r="D635" s="287" t="s">
        <v>3126</v>
      </c>
      <c r="E635" s="369" t="s">
        <v>1389</v>
      </c>
      <c r="F635" s="287">
        <v>632</v>
      </c>
      <c r="G635" s="392" t="s">
        <v>1549</v>
      </c>
      <c r="H635" s="392" t="s">
        <v>1550</v>
      </c>
      <c r="I635" s="393" t="s">
        <v>1513</v>
      </c>
      <c r="J635" s="392" t="s">
        <v>1514</v>
      </c>
      <c r="K635" s="393" t="s">
        <v>788</v>
      </c>
      <c r="L635" s="392" t="s">
        <v>1394</v>
      </c>
      <c r="M635" s="392" t="s">
        <v>3124</v>
      </c>
      <c r="N635" s="372">
        <v>1</v>
      </c>
      <c r="O635" s="373">
        <v>544</v>
      </c>
      <c r="P635" s="373">
        <v>923</v>
      </c>
      <c r="Q635" s="373">
        <v>989</v>
      </c>
      <c r="R635" s="373">
        <v>1091</v>
      </c>
      <c r="S635" s="374">
        <v>830</v>
      </c>
      <c r="T635" s="374">
        <v>948</v>
      </c>
      <c r="U635" s="374">
        <v>1061</v>
      </c>
      <c r="V635" s="374">
        <v>1185</v>
      </c>
      <c r="W635" s="373">
        <v>208</v>
      </c>
      <c r="X635" s="373">
        <v>384</v>
      </c>
      <c r="Y635" s="373">
        <v>332</v>
      </c>
      <c r="Z635" s="373">
        <v>348</v>
      </c>
      <c r="AA635" s="374">
        <v>288</v>
      </c>
      <c r="AB635" s="374">
        <v>319</v>
      </c>
      <c r="AC635" s="374">
        <v>410</v>
      </c>
      <c r="AD635" s="374">
        <v>472</v>
      </c>
      <c r="AE635" s="373">
        <v>8</v>
      </c>
      <c r="AF635" s="373">
        <v>11</v>
      </c>
      <c r="AG635" s="373">
        <v>11</v>
      </c>
      <c r="AH635" s="373">
        <v>12</v>
      </c>
      <c r="AI635" s="374">
        <v>10</v>
      </c>
      <c r="AJ635" s="374">
        <v>10</v>
      </c>
      <c r="AK635" s="374">
        <v>11</v>
      </c>
      <c r="AL635" s="374">
        <v>13</v>
      </c>
      <c r="AM635" s="226">
        <v>336</v>
      </c>
      <c r="AN635" s="226">
        <v>539</v>
      </c>
      <c r="AO635" s="226">
        <v>657</v>
      </c>
      <c r="AP635" s="226">
        <v>743</v>
      </c>
      <c r="AQ635" s="227">
        <v>542</v>
      </c>
      <c r="AR635" s="227">
        <v>629</v>
      </c>
      <c r="AS635" s="227">
        <v>651</v>
      </c>
      <c r="AT635" s="227">
        <v>713</v>
      </c>
      <c r="AU635" s="226">
        <v>122</v>
      </c>
      <c r="AV635" s="411">
        <v>191</v>
      </c>
      <c r="AW635" s="411">
        <v>217</v>
      </c>
      <c r="AX635" s="411">
        <v>248</v>
      </c>
      <c r="AY635" s="231">
        <v>182</v>
      </c>
      <c r="AZ635" s="231">
        <v>197</v>
      </c>
      <c r="BA635" s="231">
        <v>228</v>
      </c>
      <c r="BB635" s="231">
        <v>258</v>
      </c>
      <c r="BC635" s="226">
        <f t="shared" si="266"/>
        <v>214</v>
      </c>
      <c r="BD635" s="226">
        <f t="shared" si="266"/>
        <v>334</v>
      </c>
      <c r="BE635" s="226">
        <f t="shared" si="266"/>
        <v>411</v>
      </c>
      <c r="BF635" s="226">
        <f t="shared" si="266"/>
        <v>467</v>
      </c>
      <c r="BG635" s="218">
        <f t="shared" si="266"/>
        <v>343</v>
      </c>
      <c r="BH635" s="218">
        <f t="shared" si="240"/>
        <v>399</v>
      </c>
      <c r="BI635" s="218">
        <f t="shared" si="240"/>
        <v>392</v>
      </c>
      <c r="BJ635" s="218">
        <f t="shared" si="240"/>
        <v>442</v>
      </c>
      <c r="BK635" s="226">
        <f t="shared" si="262"/>
        <v>0</v>
      </c>
      <c r="BL635" s="226">
        <f t="shared" si="262"/>
        <v>14</v>
      </c>
      <c r="BM635" s="226">
        <f t="shared" si="262"/>
        <v>29</v>
      </c>
      <c r="BN635" s="226">
        <f t="shared" si="260"/>
        <v>28</v>
      </c>
      <c r="BO635" s="227">
        <f t="shared" si="260"/>
        <v>17</v>
      </c>
      <c r="BP635" s="227">
        <f t="shared" si="260"/>
        <v>33</v>
      </c>
      <c r="BQ635" s="227">
        <f t="shared" si="260"/>
        <v>31</v>
      </c>
      <c r="BR635" s="227">
        <f t="shared" si="260"/>
        <v>13</v>
      </c>
      <c r="BS635" s="226">
        <v>0</v>
      </c>
      <c r="BT635" s="226">
        <v>14</v>
      </c>
      <c r="BU635" s="226">
        <v>29</v>
      </c>
      <c r="BV635" s="226">
        <v>28</v>
      </c>
      <c r="BW635" s="227">
        <v>17</v>
      </c>
      <c r="BX635" s="227">
        <v>33</v>
      </c>
      <c r="BY635" s="227">
        <v>31</v>
      </c>
      <c r="BZ635" s="227">
        <v>13</v>
      </c>
      <c r="CA635" s="226">
        <v>0</v>
      </c>
      <c r="CB635" s="226">
        <f>IFERROR(VLOOKUP($G635,[12]ITEM!$B$2:$AC$939,26,0),0)</f>
        <v>0</v>
      </c>
      <c r="CC635" s="226">
        <f>IFERROR(VLOOKUP($G635,[12]ITEM!$B$2:$AC$939,27,0),0)</f>
        <v>0</v>
      </c>
      <c r="CD635" s="226">
        <f>IFERROR(VLOOKUP($G635,[12]ITEM!$B$2:$AC$939,28,0),0)</f>
        <v>0</v>
      </c>
      <c r="CE635" s="227">
        <v>0</v>
      </c>
      <c r="CF635" s="227">
        <v>0</v>
      </c>
      <c r="CG635" s="227">
        <v>0</v>
      </c>
      <c r="CH635" s="227">
        <v>0</v>
      </c>
      <c r="CI635" s="375"/>
      <c r="CJ635" s="226">
        <f t="shared" si="264"/>
        <v>213</v>
      </c>
      <c r="CK635" s="226">
        <f t="shared" si="264"/>
        <v>344</v>
      </c>
      <c r="CL635" s="226">
        <f t="shared" si="264"/>
        <v>402</v>
      </c>
      <c r="CM635" s="226">
        <f t="shared" si="263"/>
        <v>442</v>
      </c>
      <c r="CN635" s="227">
        <f t="shared" si="263"/>
        <v>343</v>
      </c>
      <c r="CO635" s="227">
        <f t="shared" si="263"/>
        <v>386.51051165817688</v>
      </c>
      <c r="CP635" s="227">
        <f t="shared" si="263"/>
        <v>398.41687481726098</v>
      </c>
      <c r="CQ635" s="227">
        <f t="shared" si="251"/>
        <v>431.94256064544123</v>
      </c>
      <c r="CR635" s="226">
        <v>141</v>
      </c>
      <c r="CS635" s="226">
        <v>227</v>
      </c>
      <c r="CT635" s="226">
        <v>277</v>
      </c>
      <c r="CU635" s="226">
        <v>313</v>
      </c>
      <c r="CV635" s="227">
        <f t="shared" si="244"/>
        <v>242</v>
      </c>
      <c r="CW635" s="227">
        <f>CV635*(1+('[13]GROWTH (YoY)'!AR635/100))</f>
        <v>280.51051165817688</v>
      </c>
      <c r="CX635" s="227">
        <f>CW635*(1+('[13]GROWTH (YoY)'!AS635/100))</f>
        <v>290.41687481726098</v>
      </c>
      <c r="CY635" s="227">
        <f>CX635*(1+('[13]GROWTH (YoY)'!AT635/100))</f>
        <v>317.94256064544123</v>
      </c>
      <c r="CZ635" s="226">
        <v>57</v>
      </c>
      <c r="DA635" s="226">
        <v>93</v>
      </c>
      <c r="DB635" s="226">
        <v>99</v>
      </c>
      <c r="DC635" s="226">
        <v>101</v>
      </c>
      <c r="DD635" s="227">
        <v>77</v>
      </c>
      <c r="DE635" s="227">
        <v>80</v>
      </c>
      <c r="DF635" s="227">
        <v>79</v>
      </c>
      <c r="DG635" s="227">
        <v>84</v>
      </c>
      <c r="DH635" s="226">
        <v>15</v>
      </c>
      <c r="DI635" s="226">
        <v>24</v>
      </c>
      <c r="DJ635" s="226">
        <v>26</v>
      </c>
      <c r="DK635" s="226">
        <v>28</v>
      </c>
      <c r="DL635" s="227">
        <v>24</v>
      </c>
      <c r="DM635" s="227">
        <v>26</v>
      </c>
      <c r="DN635" s="227">
        <v>29</v>
      </c>
      <c r="DO635" s="227">
        <v>30</v>
      </c>
      <c r="DP635" s="376">
        <f t="shared" si="265"/>
        <v>1</v>
      </c>
      <c r="DQ635" s="226">
        <f t="shared" si="265"/>
        <v>-10</v>
      </c>
      <c r="DR635" s="226">
        <f t="shared" si="265"/>
        <v>9</v>
      </c>
      <c r="DS635" s="226">
        <f t="shared" si="258"/>
        <v>25</v>
      </c>
      <c r="DT635" s="227">
        <f t="shared" si="258"/>
        <v>0</v>
      </c>
      <c r="DU635" s="227">
        <f t="shared" si="258"/>
        <v>12.489488341823119</v>
      </c>
      <c r="DV635" s="227">
        <f t="shared" si="258"/>
        <v>-6.4168748172609753</v>
      </c>
      <c r="DW635" s="227">
        <f t="shared" si="258"/>
        <v>10.057439354558767</v>
      </c>
      <c r="DX635" s="377">
        <f t="shared" ref="DX635:EB698" si="268">IFERROR(W635/O635,0)</f>
        <v>0.38235294117647056</v>
      </c>
      <c r="DY635" s="377">
        <f t="shared" si="268"/>
        <v>0.41603466955579632</v>
      </c>
      <c r="DZ635" s="377">
        <f t="shared" si="268"/>
        <v>0.33569261880687562</v>
      </c>
      <c r="EA635" s="377">
        <f t="shared" si="267"/>
        <v>0.31897341888175984</v>
      </c>
      <c r="EB635" s="378">
        <f t="shared" si="267"/>
        <v>0.34698795180722891</v>
      </c>
      <c r="EC635" s="378">
        <f t="shared" si="267"/>
        <v>0.33649789029535865</v>
      </c>
      <c r="ED635" s="378">
        <f t="shared" si="267"/>
        <v>0.38642789820923656</v>
      </c>
      <c r="EE635" s="378">
        <f t="shared" si="259"/>
        <v>0.39831223628691981</v>
      </c>
      <c r="EG635" s="226">
        <v>0</v>
      </c>
      <c r="EH635" s="226">
        <v>0</v>
      </c>
      <c r="EI635" s="226">
        <v>0</v>
      </c>
      <c r="EJ635" s="226">
        <v>0</v>
      </c>
      <c r="EK635" s="226">
        <v>0</v>
      </c>
      <c r="EL635" s="226">
        <v>0</v>
      </c>
      <c r="EM635" s="226">
        <v>0</v>
      </c>
      <c r="EN635" s="379">
        <f t="shared" si="245"/>
        <v>0</v>
      </c>
      <c r="EO635" s="226">
        <f t="shared" si="246"/>
        <v>0</v>
      </c>
      <c r="EP635" s="379">
        <f t="shared" si="247"/>
        <v>0</v>
      </c>
      <c r="EQ635" s="226">
        <f t="shared" si="248"/>
        <v>0</v>
      </c>
      <c r="ER635" s="226">
        <f t="shared" si="249"/>
        <v>0</v>
      </c>
      <c r="ES635" s="292"/>
      <c r="ET635" s="227">
        <v>831</v>
      </c>
      <c r="EU635" s="227">
        <v>292</v>
      </c>
      <c r="EV635" s="227">
        <v>539</v>
      </c>
      <c r="EW635" s="227">
        <v>152</v>
      </c>
      <c r="EX635" s="227">
        <v>192</v>
      </c>
      <c r="EY635" s="227">
        <v>3256</v>
      </c>
      <c r="EZ635" s="227">
        <v>2996</v>
      </c>
      <c r="FA635" s="380">
        <f t="shared" si="252"/>
        <v>0.35138387484957884</v>
      </c>
      <c r="FB635" s="228">
        <f t="shared" si="253"/>
        <v>28.200371057513912</v>
      </c>
      <c r="FC635" s="380">
        <f t="shared" si="254"/>
        <v>0.23104693140794225</v>
      </c>
      <c r="FD635" s="227">
        <f t="shared" si="255"/>
        <v>58968.058968058969</v>
      </c>
      <c r="FE635" s="227">
        <f t="shared" si="256"/>
        <v>4227.8593680462836</v>
      </c>
      <c r="FF635" s="227">
        <v>539</v>
      </c>
      <c r="FG635" s="228">
        <f t="shared" si="250"/>
        <v>35.435992578849721</v>
      </c>
      <c r="FH635" s="227">
        <v>191</v>
      </c>
      <c r="FI635" s="227">
        <v>539</v>
      </c>
      <c r="FJ635" s="227">
        <v>0</v>
      </c>
      <c r="FK635" s="227">
        <f t="shared" si="241"/>
        <v>348</v>
      </c>
      <c r="FL635" s="227">
        <v>21</v>
      </c>
      <c r="FM635" s="227">
        <f t="shared" si="242"/>
        <v>327</v>
      </c>
      <c r="FZ635" s="229"/>
      <c r="GA635" s="229"/>
      <c r="GB635" s="229"/>
      <c r="GC635" s="229"/>
      <c r="GD635" s="229"/>
    </row>
    <row r="636" spans="1:186" s="368" customFormat="1">
      <c r="A636" s="287" t="s">
        <v>1386</v>
      </c>
      <c r="B636" s="369" t="s">
        <v>1387</v>
      </c>
      <c r="C636" s="287" t="s">
        <v>1388</v>
      </c>
      <c r="D636" s="287" t="s">
        <v>3126</v>
      </c>
      <c r="E636" s="369" t="s">
        <v>1389</v>
      </c>
      <c r="F636" s="287">
        <v>633</v>
      </c>
      <c r="G636" s="392" t="s">
        <v>1551</v>
      </c>
      <c r="H636" s="392" t="s">
        <v>1552</v>
      </c>
      <c r="I636" s="393" t="s">
        <v>1513</v>
      </c>
      <c r="J636" s="392" t="s">
        <v>1514</v>
      </c>
      <c r="K636" s="393" t="s">
        <v>788</v>
      </c>
      <c r="L636" s="392" t="s">
        <v>1394</v>
      </c>
      <c r="M636" s="392" t="s">
        <v>3124</v>
      </c>
      <c r="N636" s="372">
        <v>1</v>
      </c>
      <c r="O636" s="373">
        <v>0</v>
      </c>
      <c r="P636" s="373">
        <v>0</v>
      </c>
      <c r="Q636" s="373">
        <v>0</v>
      </c>
      <c r="R636" s="373">
        <v>0</v>
      </c>
      <c r="S636" s="374">
        <v>49</v>
      </c>
      <c r="T636" s="374">
        <v>55</v>
      </c>
      <c r="U636" s="374">
        <v>62</v>
      </c>
      <c r="V636" s="374">
        <v>69</v>
      </c>
      <c r="W636" s="373">
        <v>0</v>
      </c>
      <c r="X636" s="373">
        <v>0</v>
      </c>
      <c r="Y636" s="373">
        <v>0</v>
      </c>
      <c r="Z636" s="373">
        <v>0</v>
      </c>
      <c r="AA636" s="374">
        <v>17</v>
      </c>
      <c r="AB636" s="374">
        <v>15</v>
      </c>
      <c r="AC636" s="374">
        <v>18</v>
      </c>
      <c r="AD636" s="374">
        <v>23</v>
      </c>
      <c r="AE636" s="373">
        <v>0</v>
      </c>
      <c r="AF636" s="373">
        <v>0</v>
      </c>
      <c r="AG636" s="373">
        <v>0</v>
      </c>
      <c r="AH636" s="373">
        <v>0</v>
      </c>
      <c r="AI636" s="374">
        <v>1</v>
      </c>
      <c r="AJ636" s="374">
        <v>1</v>
      </c>
      <c r="AK636" s="374">
        <v>1</v>
      </c>
      <c r="AL636" s="374">
        <v>1</v>
      </c>
      <c r="AM636" s="226">
        <v>0</v>
      </c>
      <c r="AN636" s="226">
        <v>0</v>
      </c>
      <c r="AO636" s="226">
        <v>0</v>
      </c>
      <c r="AP636" s="226">
        <v>0</v>
      </c>
      <c r="AQ636" s="227">
        <v>32</v>
      </c>
      <c r="AR636" s="227">
        <v>40</v>
      </c>
      <c r="AS636" s="227">
        <v>44</v>
      </c>
      <c r="AT636" s="227">
        <v>46</v>
      </c>
      <c r="AU636" s="226">
        <v>0</v>
      </c>
      <c r="AV636" s="411">
        <v>0</v>
      </c>
      <c r="AW636" s="411">
        <v>0</v>
      </c>
      <c r="AX636" s="411">
        <v>0</v>
      </c>
      <c r="AY636" s="231">
        <v>11</v>
      </c>
      <c r="AZ636" s="231">
        <v>12</v>
      </c>
      <c r="BA636" s="231">
        <v>13</v>
      </c>
      <c r="BB636" s="231">
        <v>15</v>
      </c>
      <c r="BC636" s="226">
        <f t="shared" si="266"/>
        <v>0</v>
      </c>
      <c r="BD636" s="226">
        <f t="shared" si="266"/>
        <v>0</v>
      </c>
      <c r="BE636" s="226">
        <f t="shared" si="266"/>
        <v>0</v>
      </c>
      <c r="BF636" s="226">
        <f t="shared" si="266"/>
        <v>0</v>
      </c>
      <c r="BG636" s="218">
        <f t="shared" si="266"/>
        <v>20</v>
      </c>
      <c r="BH636" s="218">
        <f t="shared" si="240"/>
        <v>26</v>
      </c>
      <c r="BI636" s="218">
        <f t="shared" si="240"/>
        <v>30</v>
      </c>
      <c r="BJ636" s="218">
        <f t="shared" si="240"/>
        <v>30</v>
      </c>
      <c r="BK636" s="226">
        <f t="shared" si="262"/>
        <v>0</v>
      </c>
      <c r="BL636" s="226">
        <f t="shared" si="262"/>
        <v>0</v>
      </c>
      <c r="BM636" s="226">
        <f t="shared" si="262"/>
        <v>0</v>
      </c>
      <c r="BN636" s="226">
        <f t="shared" si="260"/>
        <v>0</v>
      </c>
      <c r="BO636" s="227">
        <f t="shared" si="260"/>
        <v>1</v>
      </c>
      <c r="BP636" s="227">
        <f t="shared" si="260"/>
        <v>2</v>
      </c>
      <c r="BQ636" s="227">
        <f t="shared" si="260"/>
        <v>1</v>
      </c>
      <c r="BR636" s="227">
        <f t="shared" si="260"/>
        <v>1</v>
      </c>
      <c r="BS636" s="226">
        <v>0</v>
      </c>
      <c r="BT636" s="226">
        <v>0</v>
      </c>
      <c r="BU636" s="226">
        <v>0</v>
      </c>
      <c r="BV636" s="226">
        <v>0</v>
      </c>
      <c r="BW636" s="227">
        <v>1</v>
      </c>
      <c r="BX636" s="227">
        <v>2</v>
      </c>
      <c r="BY636" s="227">
        <v>1</v>
      </c>
      <c r="BZ636" s="227">
        <v>1</v>
      </c>
      <c r="CA636" s="226">
        <v>0</v>
      </c>
      <c r="CB636" s="226">
        <f>IFERROR(VLOOKUP($G636,[12]ITEM!$B$2:$AC$939,26,0),0)</f>
        <v>0</v>
      </c>
      <c r="CC636" s="226">
        <f>IFERROR(VLOOKUP($G636,[12]ITEM!$B$2:$AC$939,27,0),0)</f>
        <v>0</v>
      </c>
      <c r="CD636" s="226">
        <f>IFERROR(VLOOKUP($G636,[12]ITEM!$B$2:$AC$939,28,0),0)</f>
        <v>0</v>
      </c>
      <c r="CE636" s="227">
        <v>0</v>
      </c>
      <c r="CF636" s="227">
        <v>0</v>
      </c>
      <c r="CG636" s="227">
        <v>0</v>
      </c>
      <c r="CH636" s="227">
        <v>0</v>
      </c>
      <c r="CI636" s="375"/>
      <c r="CJ636" s="226">
        <f t="shared" si="264"/>
        <v>0</v>
      </c>
      <c r="CK636" s="226">
        <f t="shared" si="264"/>
        <v>0</v>
      </c>
      <c r="CL636" s="226">
        <f t="shared" si="264"/>
        <v>0</v>
      </c>
      <c r="CM636" s="226">
        <f t="shared" si="263"/>
        <v>0</v>
      </c>
      <c r="CN636" s="227">
        <f t="shared" si="263"/>
        <v>20</v>
      </c>
      <c r="CO636" s="227">
        <f t="shared" si="263"/>
        <v>24.078630446217922</v>
      </c>
      <c r="CP636" s="227">
        <f t="shared" si="263"/>
        <v>25.511698141699277</v>
      </c>
      <c r="CQ636" s="227">
        <f t="shared" si="251"/>
        <v>26.318281727665124</v>
      </c>
      <c r="CR636" s="226">
        <v>0</v>
      </c>
      <c r="CS636" s="226">
        <v>0</v>
      </c>
      <c r="CT636" s="226">
        <v>0</v>
      </c>
      <c r="CU636" s="226">
        <v>0</v>
      </c>
      <c r="CV636" s="227">
        <f t="shared" si="244"/>
        <v>12</v>
      </c>
      <c r="CW636" s="227">
        <f>CV636*(1+('[13]GROWTH (YoY)'!AR636/100))</f>
        <v>15.078630446217922</v>
      </c>
      <c r="CX636" s="227">
        <f>CW636*(1+('[13]GROWTH (YoY)'!AS636/100))</f>
        <v>16.511698141699277</v>
      </c>
      <c r="CY636" s="227">
        <f>CX636*(1+('[13]GROWTH (YoY)'!AT636/100))</f>
        <v>17.318281727665124</v>
      </c>
      <c r="CZ636" s="226">
        <v>0</v>
      </c>
      <c r="DA636" s="226">
        <v>0</v>
      </c>
      <c r="DB636" s="226">
        <v>0</v>
      </c>
      <c r="DC636" s="226">
        <v>0</v>
      </c>
      <c r="DD636" s="227">
        <v>8</v>
      </c>
      <c r="DE636" s="227">
        <v>9</v>
      </c>
      <c r="DF636" s="227">
        <v>9</v>
      </c>
      <c r="DG636" s="227">
        <v>9</v>
      </c>
      <c r="DH636" s="226">
        <v>0</v>
      </c>
      <c r="DI636" s="226">
        <v>0</v>
      </c>
      <c r="DJ636" s="226">
        <v>0</v>
      </c>
      <c r="DK636" s="226">
        <v>0</v>
      </c>
      <c r="DL636" s="227">
        <v>0</v>
      </c>
      <c r="DM636" s="227">
        <v>0</v>
      </c>
      <c r="DN636" s="227">
        <v>0</v>
      </c>
      <c r="DO636" s="227">
        <v>0</v>
      </c>
      <c r="DP636" s="376">
        <f t="shared" si="265"/>
        <v>0</v>
      </c>
      <c r="DQ636" s="226">
        <f t="shared" si="265"/>
        <v>0</v>
      </c>
      <c r="DR636" s="226">
        <f t="shared" si="265"/>
        <v>0</v>
      </c>
      <c r="DS636" s="226">
        <f t="shared" si="258"/>
        <v>0</v>
      </c>
      <c r="DT636" s="227">
        <f t="shared" si="258"/>
        <v>0</v>
      </c>
      <c r="DU636" s="227">
        <f t="shared" si="258"/>
        <v>1.9213695537820783</v>
      </c>
      <c r="DV636" s="227">
        <f t="shared" si="258"/>
        <v>4.4883018583007228</v>
      </c>
      <c r="DW636" s="227">
        <f t="shared" si="258"/>
        <v>3.6817182723348765</v>
      </c>
      <c r="DX636" s="377">
        <f t="shared" si="268"/>
        <v>0</v>
      </c>
      <c r="DY636" s="377">
        <f t="shared" si="268"/>
        <v>0</v>
      </c>
      <c r="DZ636" s="377">
        <f t="shared" si="268"/>
        <v>0</v>
      </c>
      <c r="EA636" s="377">
        <f t="shared" si="267"/>
        <v>0</v>
      </c>
      <c r="EB636" s="378">
        <f t="shared" si="267"/>
        <v>0.34693877551020408</v>
      </c>
      <c r="EC636" s="378">
        <f t="shared" si="267"/>
        <v>0.27272727272727271</v>
      </c>
      <c r="ED636" s="378">
        <f t="shared" si="267"/>
        <v>0.29032258064516131</v>
      </c>
      <c r="EE636" s="378">
        <f t="shared" si="259"/>
        <v>0.33333333333333331</v>
      </c>
      <c r="EG636" s="226">
        <v>0</v>
      </c>
      <c r="EH636" s="226">
        <v>0</v>
      </c>
      <c r="EI636" s="226">
        <v>0</v>
      </c>
      <c r="EJ636" s="226">
        <v>0</v>
      </c>
      <c r="EK636" s="226">
        <v>0</v>
      </c>
      <c r="EL636" s="226">
        <v>0</v>
      </c>
      <c r="EM636" s="226">
        <v>0</v>
      </c>
      <c r="EN636" s="379">
        <f t="shared" si="245"/>
        <v>0</v>
      </c>
      <c r="EO636" s="226">
        <f t="shared" si="246"/>
        <v>0</v>
      </c>
      <c r="EP636" s="379">
        <f t="shared" si="247"/>
        <v>0</v>
      </c>
      <c r="EQ636" s="226">
        <f t="shared" si="248"/>
        <v>0</v>
      </c>
      <c r="ER636" s="226">
        <f t="shared" si="249"/>
        <v>0</v>
      </c>
      <c r="ES636" s="292"/>
      <c r="ET636" s="227">
        <v>49</v>
      </c>
      <c r="EU636" s="227">
        <v>17</v>
      </c>
      <c r="EV636" s="227">
        <v>32</v>
      </c>
      <c r="EW636" s="227">
        <v>10</v>
      </c>
      <c r="EX636" s="227">
        <v>15</v>
      </c>
      <c r="EY636" s="227">
        <v>280</v>
      </c>
      <c r="EZ636" s="227">
        <v>237</v>
      </c>
      <c r="FA636" s="380">
        <f t="shared" si="252"/>
        <v>0.34693877551020408</v>
      </c>
      <c r="FB636" s="228">
        <f t="shared" si="253"/>
        <v>31.25</v>
      </c>
      <c r="FC636" s="380">
        <f t="shared" si="254"/>
        <v>0.30612244897959184</v>
      </c>
      <c r="FD636" s="227">
        <f t="shared" si="255"/>
        <v>53571.428571428572</v>
      </c>
      <c r="FE636" s="227">
        <f t="shared" si="256"/>
        <v>3516.1744022503517</v>
      </c>
      <c r="FF636" s="227">
        <v>32</v>
      </c>
      <c r="FG636" s="228">
        <f t="shared" si="250"/>
        <v>34.375</v>
      </c>
      <c r="FH636" s="227">
        <v>11</v>
      </c>
      <c r="FI636" s="227">
        <v>32</v>
      </c>
      <c r="FJ636" s="227">
        <v>0</v>
      </c>
      <c r="FK636" s="227">
        <f t="shared" si="241"/>
        <v>21</v>
      </c>
      <c r="FL636" s="227">
        <v>1</v>
      </c>
      <c r="FM636" s="227">
        <f t="shared" si="242"/>
        <v>20</v>
      </c>
      <c r="FZ636" s="229"/>
      <c r="GA636" s="229"/>
      <c r="GB636" s="229"/>
      <c r="GC636" s="229"/>
      <c r="GD636" s="229"/>
    </row>
    <row r="637" spans="1:186" s="368" customFormat="1">
      <c r="A637" s="287" t="s">
        <v>1386</v>
      </c>
      <c r="B637" s="369" t="s">
        <v>1387</v>
      </c>
      <c r="C637" s="287" t="s">
        <v>1388</v>
      </c>
      <c r="D637" s="287" t="s">
        <v>3126</v>
      </c>
      <c r="E637" s="369" t="s">
        <v>1389</v>
      </c>
      <c r="F637" s="287">
        <v>634</v>
      </c>
      <c r="G637" s="392" t="s">
        <v>1553</v>
      </c>
      <c r="H637" s="392" t="s">
        <v>1554</v>
      </c>
      <c r="I637" s="393" t="s">
        <v>1513</v>
      </c>
      <c r="J637" s="392" t="s">
        <v>1514</v>
      </c>
      <c r="K637" s="393" t="s">
        <v>788</v>
      </c>
      <c r="L637" s="392" t="s">
        <v>1394</v>
      </c>
      <c r="M637" s="392" t="s">
        <v>3124</v>
      </c>
      <c r="N637" s="372">
        <v>1</v>
      </c>
      <c r="O637" s="373">
        <v>683</v>
      </c>
      <c r="P637" s="373">
        <v>1159</v>
      </c>
      <c r="Q637" s="373">
        <v>1242</v>
      </c>
      <c r="R637" s="373">
        <v>1281</v>
      </c>
      <c r="S637" s="374">
        <v>1267</v>
      </c>
      <c r="T637" s="374">
        <v>1438</v>
      </c>
      <c r="U637" s="374">
        <v>1619</v>
      </c>
      <c r="V637" s="374">
        <v>1803</v>
      </c>
      <c r="W637" s="373">
        <v>400</v>
      </c>
      <c r="X637" s="373">
        <v>713</v>
      </c>
      <c r="Y637" s="373">
        <v>679</v>
      </c>
      <c r="Z637" s="373">
        <v>670</v>
      </c>
      <c r="AA637" s="374">
        <v>579</v>
      </c>
      <c r="AB637" s="374">
        <v>681</v>
      </c>
      <c r="AC637" s="374">
        <v>795</v>
      </c>
      <c r="AD637" s="374">
        <v>896</v>
      </c>
      <c r="AE637" s="373">
        <v>7</v>
      </c>
      <c r="AF637" s="373">
        <v>9</v>
      </c>
      <c r="AG637" s="373">
        <v>9</v>
      </c>
      <c r="AH637" s="373">
        <v>11</v>
      </c>
      <c r="AI637" s="374">
        <v>12</v>
      </c>
      <c r="AJ637" s="374">
        <v>13</v>
      </c>
      <c r="AK637" s="374">
        <v>14</v>
      </c>
      <c r="AL637" s="374">
        <v>16</v>
      </c>
      <c r="AM637" s="226">
        <v>283</v>
      </c>
      <c r="AN637" s="226">
        <v>446</v>
      </c>
      <c r="AO637" s="226">
        <v>562</v>
      </c>
      <c r="AP637" s="226">
        <v>611</v>
      </c>
      <c r="AQ637" s="227">
        <v>688</v>
      </c>
      <c r="AR637" s="227">
        <v>757</v>
      </c>
      <c r="AS637" s="227">
        <v>824</v>
      </c>
      <c r="AT637" s="227">
        <v>907</v>
      </c>
      <c r="AU637" s="226">
        <v>69</v>
      </c>
      <c r="AV637" s="411">
        <v>108</v>
      </c>
      <c r="AW637" s="411">
        <v>122</v>
      </c>
      <c r="AX637" s="411">
        <v>140</v>
      </c>
      <c r="AY637" s="231">
        <v>157</v>
      </c>
      <c r="AZ637" s="231">
        <v>174</v>
      </c>
      <c r="BA637" s="231">
        <v>201</v>
      </c>
      <c r="BB637" s="231">
        <v>228</v>
      </c>
      <c r="BC637" s="226">
        <f t="shared" si="266"/>
        <v>214</v>
      </c>
      <c r="BD637" s="226">
        <f t="shared" si="266"/>
        <v>273</v>
      </c>
      <c r="BE637" s="226">
        <f t="shared" si="266"/>
        <v>330</v>
      </c>
      <c r="BF637" s="226">
        <f t="shared" si="266"/>
        <v>319</v>
      </c>
      <c r="BG637" s="218">
        <f t="shared" si="266"/>
        <v>459</v>
      </c>
      <c r="BH637" s="218">
        <f t="shared" si="240"/>
        <v>458</v>
      </c>
      <c r="BI637" s="218">
        <f t="shared" si="240"/>
        <v>453</v>
      </c>
      <c r="BJ637" s="218">
        <f t="shared" si="240"/>
        <v>599</v>
      </c>
      <c r="BK637" s="226">
        <f t="shared" si="262"/>
        <v>0</v>
      </c>
      <c r="BL637" s="226">
        <f t="shared" si="262"/>
        <v>65</v>
      </c>
      <c r="BM637" s="226">
        <f t="shared" si="262"/>
        <v>110</v>
      </c>
      <c r="BN637" s="226">
        <f t="shared" si="260"/>
        <v>152</v>
      </c>
      <c r="BO637" s="227">
        <f t="shared" si="260"/>
        <v>72</v>
      </c>
      <c r="BP637" s="227">
        <f t="shared" si="260"/>
        <v>125</v>
      </c>
      <c r="BQ637" s="227">
        <f t="shared" si="260"/>
        <v>170</v>
      </c>
      <c r="BR637" s="227">
        <f t="shared" si="260"/>
        <v>80</v>
      </c>
      <c r="BS637" s="226">
        <v>0</v>
      </c>
      <c r="BT637" s="226">
        <v>65</v>
      </c>
      <c r="BU637" s="226">
        <v>110</v>
      </c>
      <c r="BV637" s="226">
        <v>152</v>
      </c>
      <c r="BW637" s="227">
        <v>72</v>
      </c>
      <c r="BX637" s="227">
        <v>125</v>
      </c>
      <c r="BY637" s="227">
        <v>170</v>
      </c>
      <c r="BZ637" s="227">
        <v>80</v>
      </c>
      <c r="CA637" s="226">
        <v>0</v>
      </c>
      <c r="CB637" s="226">
        <f>IFERROR(VLOOKUP($G637,[12]ITEM!$B$2:$AC$939,26,0),0)</f>
        <v>0</v>
      </c>
      <c r="CC637" s="226">
        <f>IFERROR(VLOOKUP($G637,[12]ITEM!$B$2:$AC$939,27,0),0)</f>
        <v>0</v>
      </c>
      <c r="CD637" s="226">
        <f>IFERROR(VLOOKUP($G637,[12]ITEM!$B$2:$AC$939,28,0),0)</f>
        <v>0</v>
      </c>
      <c r="CE637" s="227">
        <v>0</v>
      </c>
      <c r="CF637" s="227">
        <v>0</v>
      </c>
      <c r="CG637" s="227">
        <v>0</v>
      </c>
      <c r="CH637" s="227">
        <v>0</v>
      </c>
      <c r="CI637" s="375"/>
      <c r="CJ637" s="226">
        <f t="shared" si="264"/>
        <v>214</v>
      </c>
      <c r="CK637" s="226">
        <f t="shared" si="264"/>
        <v>342</v>
      </c>
      <c r="CL637" s="226">
        <f t="shared" si="264"/>
        <v>407</v>
      </c>
      <c r="CM637" s="226">
        <f t="shared" si="263"/>
        <v>434</v>
      </c>
      <c r="CN637" s="227">
        <f t="shared" si="263"/>
        <v>459</v>
      </c>
      <c r="CO637" s="227">
        <f t="shared" si="263"/>
        <v>499.43387258026485</v>
      </c>
      <c r="CP637" s="227">
        <f t="shared" si="263"/>
        <v>534.32960111559771</v>
      </c>
      <c r="CQ637" s="227">
        <f t="shared" si="251"/>
        <v>583.91559640993341</v>
      </c>
      <c r="CR637" s="226">
        <v>135</v>
      </c>
      <c r="CS637" s="226">
        <v>213</v>
      </c>
      <c r="CT637" s="226">
        <v>269</v>
      </c>
      <c r="CU637" s="226">
        <v>292</v>
      </c>
      <c r="CV637" s="227">
        <f t="shared" si="244"/>
        <v>352</v>
      </c>
      <c r="CW637" s="227">
        <f>CV637*(1+('[13]GROWTH (YoY)'!AR637/100))</f>
        <v>387.43387258026485</v>
      </c>
      <c r="CX637" s="227">
        <f>CW637*(1+('[13]GROWTH (YoY)'!AS637/100))</f>
        <v>421.32960111559771</v>
      </c>
      <c r="CY637" s="227">
        <f>CX637*(1+('[13]GROWTH (YoY)'!AT637/100))</f>
        <v>463.91559640993347</v>
      </c>
      <c r="CZ637" s="226">
        <v>64</v>
      </c>
      <c r="DA637" s="226">
        <v>104</v>
      </c>
      <c r="DB637" s="226">
        <v>111</v>
      </c>
      <c r="DC637" s="226">
        <v>113</v>
      </c>
      <c r="DD637" s="227">
        <v>82</v>
      </c>
      <c r="DE637" s="227">
        <v>85</v>
      </c>
      <c r="DF637" s="227">
        <v>84</v>
      </c>
      <c r="DG637" s="227">
        <v>89</v>
      </c>
      <c r="DH637" s="226">
        <v>15</v>
      </c>
      <c r="DI637" s="226">
        <v>25</v>
      </c>
      <c r="DJ637" s="226">
        <v>27</v>
      </c>
      <c r="DK637" s="226">
        <v>29</v>
      </c>
      <c r="DL637" s="227">
        <v>25</v>
      </c>
      <c r="DM637" s="227">
        <v>27</v>
      </c>
      <c r="DN637" s="227">
        <v>29</v>
      </c>
      <c r="DO637" s="227">
        <v>31</v>
      </c>
      <c r="DP637" s="376">
        <f t="shared" si="265"/>
        <v>0</v>
      </c>
      <c r="DQ637" s="226">
        <f t="shared" si="265"/>
        <v>-69</v>
      </c>
      <c r="DR637" s="226">
        <f t="shared" si="265"/>
        <v>-77</v>
      </c>
      <c r="DS637" s="226">
        <f t="shared" si="258"/>
        <v>-115</v>
      </c>
      <c r="DT637" s="227">
        <f t="shared" si="258"/>
        <v>0</v>
      </c>
      <c r="DU637" s="227">
        <f t="shared" si="258"/>
        <v>-41.433872580264847</v>
      </c>
      <c r="DV637" s="227">
        <f t="shared" si="258"/>
        <v>-81.329601115597711</v>
      </c>
      <c r="DW637" s="227">
        <f t="shared" si="258"/>
        <v>15.084403590066586</v>
      </c>
      <c r="DX637" s="377">
        <f t="shared" si="268"/>
        <v>0.58565153733528552</v>
      </c>
      <c r="DY637" s="377">
        <f t="shared" si="268"/>
        <v>0.61518550474547018</v>
      </c>
      <c r="DZ637" s="377">
        <f t="shared" si="268"/>
        <v>0.54669887278582929</v>
      </c>
      <c r="EA637" s="377">
        <f t="shared" si="267"/>
        <v>0.52302888368462142</v>
      </c>
      <c r="EB637" s="378">
        <f t="shared" si="267"/>
        <v>0.4569850039463299</v>
      </c>
      <c r="EC637" s="378">
        <f t="shared" si="267"/>
        <v>0.47357440890125174</v>
      </c>
      <c r="ED637" s="378">
        <f t="shared" si="267"/>
        <v>0.49104385423100677</v>
      </c>
      <c r="EE637" s="378">
        <f t="shared" si="259"/>
        <v>0.49694952856350527</v>
      </c>
      <c r="EG637" s="226">
        <v>0</v>
      </c>
      <c r="EH637" s="226">
        <v>0</v>
      </c>
      <c r="EI637" s="226">
        <v>0</v>
      </c>
      <c r="EJ637" s="226">
        <v>0</v>
      </c>
      <c r="EK637" s="226">
        <v>0</v>
      </c>
      <c r="EL637" s="226">
        <v>0</v>
      </c>
      <c r="EM637" s="226">
        <v>0</v>
      </c>
      <c r="EN637" s="379">
        <f t="shared" si="245"/>
        <v>0</v>
      </c>
      <c r="EO637" s="226">
        <f t="shared" si="246"/>
        <v>0</v>
      </c>
      <c r="EP637" s="379">
        <f t="shared" si="247"/>
        <v>0</v>
      </c>
      <c r="EQ637" s="226">
        <f t="shared" si="248"/>
        <v>0</v>
      </c>
      <c r="ER637" s="226">
        <f t="shared" si="249"/>
        <v>0</v>
      </c>
      <c r="ES637" s="292"/>
      <c r="ET637" s="227">
        <v>1268</v>
      </c>
      <c r="EU637" s="227">
        <v>587</v>
      </c>
      <c r="EV637" s="227">
        <v>682</v>
      </c>
      <c r="EW637" s="227">
        <v>209</v>
      </c>
      <c r="EX637" s="227">
        <v>252</v>
      </c>
      <c r="EY637" s="227">
        <v>5519</v>
      </c>
      <c r="EZ637" s="227">
        <v>4999</v>
      </c>
      <c r="FA637" s="380">
        <f t="shared" si="252"/>
        <v>0.46293375394321767</v>
      </c>
      <c r="FB637" s="228">
        <f t="shared" si="253"/>
        <v>30.64516129032258</v>
      </c>
      <c r="FC637" s="380">
        <f t="shared" si="254"/>
        <v>0.19873817034700317</v>
      </c>
      <c r="FD637" s="227">
        <f t="shared" si="255"/>
        <v>45660.445732922628</v>
      </c>
      <c r="FE637" s="227">
        <f t="shared" si="256"/>
        <v>3484.0301393612058</v>
      </c>
      <c r="FF637" s="227">
        <v>682</v>
      </c>
      <c r="FG637" s="228">
        <f t="shared" si="250"/>
        <v>24.193548387096776</v>
      </c>
      <c r="FH637" s="227">
        <v>165</v>
      </c>
      <c r="FI637" s="227">
        <v>682</v>
      </c>
      <c r="FJ637" s="227">
        <v>0</v>
      </c>
      <c r="FK637" s="227">
        <f t="shared" si="241"/>
        <v>517</v>
      </c>
      <c r="FL637" s="227">
        <v>32</v>
      </c>
      <c r="FM637" s="227">
        <f t="shared" si="242"/>
        <v>485</v>
      </c>
      <c r="FZ637" s="229"/>
      <c r="GA637" s="229"/>
      <c r="GB637" s="229"/>
      <c r="GC637" s="229"/>
      <c r="GD637" s="229"/>
    </row>
    <row r="638" spans="1:186" s="368" customFormat="1">
      <c r="A638" s="287" t="s">
        <v>1386</v>
      </c>
      <c r="B638" s="369" t="s">
        <v>1387</v>
      </c>
      <c r="C638" s="287" t="s">
        <v>1388</v>
      </c>
      <c r="D638" s="287" t="s">
        <v>3126</v>
      </c>
      <c r="E638" s="369" t="s">
        <v>1389</v>
      </c>
      <c r="F638" s="287">
        <v>635</v>
      </c>
      <c r="G638" s="392" t="s">
        <v>1555</v>
      </c>
      <c r="H638" s="392" t="s">
        <v>1556</v>
      </c>
      <c r="I638" s="393" t="s">
        <v>1513</v>
      </c>
      <c r="J638" s="392" t="s">
        <v>1514</v>
      </c>
      <c r="K638" s="393" t="s">
        <v>788</v>
      </c>
      <c r="L638" s="392" t="s">
        <v>1394</v>
      </c>
      <c r="M638" s="392" t="s">
        <v>3124</v>
      </c>
      <c r="N638" s="372">
        <v>1</v>
      </c>
      <c r="O638" s="373">
        <v>0</v>
      </c>
      <c r="P638" s="373">
        <v>0</v>
      </c>
      <c r="Q638" s="373">
        <v>0</v>
      </c>
      <c r="R638" s="373">
        <v>0</v>
      </c>
      <c r="S638" s="374">
        <v>25</v>
      </c>
      <c r="T638" s="374">
        <v>28</v>
      </c>
      <c r="U638" s="374">
        <v>32</v>
      </c>
      <c r="V638" s="374">
        <v>36</v>
      </c>
      <c r="W638" s="373">
        <v>0</v>
      </c>
      <c r="X638" s="373">
        <v>0</v>
      </c>
      <c r="Y638" s="373">
        <v>0</v>
      </c>
      <c r="Z638" s="373">
        <v>0</v>
      </c>
      <c r="AA638" s="374">
        <v>8</v>
      </c>
      <c r="AB638" s="374">
        <v>9</v>
      </c>
      <c r="AC638" s="374">
        <v>10</v>
      </c>
      <c r="AD638" s="374">
        <v>11</v>
      </c>
      <c r="AE638" s="373">
        <v>0</v>
      </c>
      <c r="AF638" s="373">
        <v>0</v>
      </c>
      <c r="AG638" s="373">
        <v>0</v>
      </c>
      <c r="AH638" s="373">
        <v>0</v>
      </c>
      <c r="AI638" s="374">
        <v>0</v>
      </c>
      <c r="AJ638" s="374">
        <v>0</v>
      </c>
      <c r="AK638" s="374">
        <v>0</v>
      </c>
      <c r="AL638" s="374">
        <v>0</v>
      </c>
      <c r="AM638" s="226">
        <v>0</v>
      </c>
      <c r="AN638" s="226">
        <v>0</v>
      </c>
      <c r="AO638" s="226">
        <v>0</v>
      </c>
      <c r="AP638" s="226">
        <v>0</v>
      </c>
      <c r="AQ638" s="227">
        <v>17</v>
      </c>
      <c r="AR638" s="227">
        <v>19</v>
      </c>
      <c r="AS638" s="227">
        <v>22</v>
      </c>
      <c r="AT638" s="227">
        <v>25</v>
      </c>
      <c r="AU638" s="226">
        <v>4</v>
      </c>
      <c r="AV638" s="411">
        <v>7</v>
      </c>
      <c r="AW638" s="411">
        <v>8</v>
      </c>
      <c r="AX638" s="411">
        <v>9</v>
      </c>
      <c r="AY638" s="231">
        <v>4</v>
      </c>
      <c r="AZ638" s="231">
        <v>4</v>
      </c>
      <c r="BA638" s="231">
        <v>5</v>
      </c>
      <c r="BB638" s="231">
        <v>6</v>
      </c>
      <c r="BC638" s="226">
        <f t="shared" si="266"/>
        <v>-4</v>
      </c>
      <c r="BD638" s="226">
        <f t="shared" si="266"/>
        <v>-7</v>
      </c>
      <c r="BE638" s="226">
        <f t="shared" si="266"/>
        <v>-8</v>
      </c>
      <c r="BF638" s="226">
        <f t="shared" si="266"/>
        <v>-9</v>
      </c>
      <c r="BG638" s="218">
        <f t="shared" si="266"/>
        <v>12</v>
      </c>
      <c r="BH638" s="218">
        <f t="shared" si="240"/>
        <v>13</v>
      </c>
      <c r="BI638" s="218">
        <f t="shared" si="240"/>
        <v>16</v>
      </c>
      <c r="BJ638" s="218">
        <f t="shared" si="240"/>
        <v>19</v>
      </c>
      <c r="BK638" s="226">
        <f t="shared" si="262"/>
        <v>0</v>
      </c>
      <c r="BL638" s="226">
        <f t="shared" si="262"/>
        <v>0</v>
      </c>
      <c r="BM638" s="226">
        <f t="shared" si="262"/>
        <v>0</v>
      </c>
      <c r="BN638" s="226">
        <f t="shared" si="260"/>
        <v>0</v>
      </c>
      <c r="BO638" s="227">
        <f t="shared" si="260"/>
        <v>1</v>
      </c>
      <c r="BP638" s="227">
        <f t="shared" si="260"/>
        <v>2</v>
      </c>
      <c r="BQ638" s="227">
        <f t="shared" si="260"/>
        <v>1</v>
      </c>
      <c r="BR638" s="227">
        <f t="shared" si="260"/>
        <v>0</v>
      </c>
      <c r="BS638" s="226">
        <v>0</v>
      </c>
      <c r="BT638" s="226">
        <v>0</v>
      </c>
      <c r="BU638" s="226">
        <v>0</v>
      </c>
      <c r="BV638" s="226">
        <v>0</v>
      </c>
      <c r="BW638" s="227">
        <v>1</v>
      </c>
      <c r="BX638" s="227">
        <v>2</v>
      </c>
      <c r="BY638" s="227">
        <v>1</v>
      </c>
      <c r="BZ638" s="227">
        <v>0</v>
      </c>
      <c r="CA638" s="226">
        <v>0</v>
      </c>
      <c r="CB638" s="226">
        <f>IFERROR(VLOOKUP($G638,[12]ITEM!$B$2:$AC$939,26,0),0)</f>
        <v>0</v>
      </c>
      <c r="CC638" s="226">
        <f>IFERROR(VLOOKUP($G638,[12]ITEM!$B$2:$AC$939,27,0),0)</f>
        <v>0</v>
      </c>
      <c r="CD638" s="226">
        <f>IFERROR(VLOOKUP($G638,[12]ITEM!$B$2:$AC$939,28,0),0)</f>
        <v>0</v>
      </c>
      <c r="CE638" s="227">
        <v>0</v>
      </c>
      <c r="CF638" s="227">
        <v>0</v>
      </c>
      <c r="CG638" s="227">
        <v>0</v>
      </c>
      <c r="CH638" s="227">
        <v>0</v>
      </c>
      <c r="CI638" s="375"/>
      <c r="CJ638" s="226">
        <f t="shared" si="264"/>
        <v>-4</v>
      </c>
      <c r="CK638" s="226">
        <f t="shared" si="264"/>
        <v>-4</v>
      </c>
      <c r="CL638" s="226">
        <f t="shared" si="264"/>
        <v>-4</v>
      </c>
      <c r="CM638" s="226">
        <f t="shared" si="263"/>
        <v>-4</v>
      </c>
      <c r="CN638" s="227">
        <f t="shared" si="263"/>
        <v>12</v>
      </c>
      <c r="CO638" s="227">
        <f t="shared" si="263"/>
        <v>12.868370294349859</v>
      </c>
      <c r="CP638" s="227">
        <f t="shared" si="263"/>
        <v>13.818100368717907</v>
      </c>
      <c r="CQ638" s="227">
        <f t="shared" si="251"/>
        <v>15.760714135502836</v>
      </c>
      <c r="CR638" s="226">
        <v>-4</v>
      </c>
      <c r="CS638" s="226">
        <v>-4</v>
      </c>
      <c r="CT638" s="226">
        <v>-4</v>
      </c>
      <c r="CU638" s="226">
        <v>-4</v>
      </c>
      <c r="CV638" s="227">
        <f t="shared" si="244"/>
        <v>6</v>
      </c>
      <c r="CW638" s="227">
        <f>CV638*(1+('[13]GROWTH (YoY)'!AR638/100))</f>
        <v>6.8683702943498579</v>
      </c>
      <c r="CX638" s="227">
        <f>CW638*(1+('[13]GROWTH (YoY)'!AS638/100))</f>
        <v>7.8181003687179071</v>
      </c>
      <c r="CY638" s="227">
        <f>CX638*(1+('[13]GROWTH (YoY)'!AT638/100))</f>
        <v>8.7607141355028357</v>
      </c>
      <c r="CZ638" s="226">
        <v>0</v>
      </c>
      <c r="DA638" s="226">
        <v>0</v>
      </c>
      <c r="DB638" s="226">
        <v>0</v>
      </c>
      <c r="DC638" s="226">
        <v>0</v>
      </c>
      <c r="DD638" s="227">
        <v>6</v>
      </c>
      <c r="DE638" s="227">
        <v>6</v>
      </c>
      <c r="DF638" s="227">
        <v>6</v>
      </c>
      <c r="DG638" s="227">
        <v>7</v>
      </c>
      <c r="DH638" s="226">
        <v>0</v>
      </c>
      <c r="DI638" s="226">
        <v>0</v>
      </c>
      <c r="DJ638" s="226">
        <v>0</v>
      </c>
      <c r="DK638" s="226">
        <v>0</v>
      </c>
      <c r="DL638" s="227">
        <v>0</v>
      </c>
      <c r="DM638" s="227">
        <v>0</v>
      </c>
      <c r="DN638" s="227">
        <v>0</v>
      </c>
      <c r="DO638" s="227">
        <v>0</v>
      </c>
      <c r="DP638" s="376">
        <f t="shared" si="265"/>
        <v>0</v>
      </c>
      <c r="DQ638" s="226">
        <f t="shared" si="265"/>
        <v>-3</v>
      </c>
      <c r="DR638" s="226">
        <f t="shared" si="265"/>
        <v>-4</v>
      </c>
      <c r="DS638" s="226">
        <f t="shared" si="258"/>
        <v>-5</v>
      </c>
      <c r="DT638" s="227">
        <f t="shared" si="258"/>
        <v>0</v>
      </c>
      <c r="DU638" s="227">
        <f t="shared" si="258"/>
        <v>0.1316297056501412</v>
      </c>
      <c r="DV638" s="227">
        <f t="shared" si="258"/>
        <v>2.1818996312820929</v>
      </c>
      <c r="DW638" s="227">
        <f t="shared" si="258"/>
        <v>3.2392858644971643</v>
      </c>
      <c r="DX638" s="377">
        <f t="shared" si="268"/>
        <v>0</v>
      </c>
      <c r="DY638" s="377">
        <f t="shared" si="268"/>
        <v>0</v>
      </c>
      <c r="DZ638" s="377">
        <f t="shared" si="268"/>
        <v>0</v>
      </c>
      <c r="EA638" s="377">
        <f t="shared" si="267"/>
        <v>0</v>
      </c>
      <c r="EB638" s="378">
        <f t="shared" si="267"/>
        <v>0.32</v>
      </c>
      <c r="EC638" s="378">
        <f t="shared" si="267"/>
        <v>0.32142857142857145</v>
      </c>
      <c r="ED638" s="378">
        <f t="shared" si="267"/>
        <v>0.3125</v>
      </c>
      <c r="EE638" s="378">
        <f t="shared" si="259"/>
        <v>0.30555555555555558</v>
      </c>
      <c r="EG638" s="226">
        <v>0</v>
      </c>
      <c r="EH638" s="226">
        <v>0</v>
      </c>
      <c r="EI638" s="226">
        <v>0</v>
      </c>
      <c r="EJ638" s="226">
        <v>0</v>
      </c>
      <c r="EK638" s="226">
        <v>0</v>
      </c>
      <c r="EL638" s="226">
        <v>0</v>
      </c>
      <c r="EM638" s="226">
        <v>0</v>
      </c>
      <c r="EN638" s="379">
        <f t="shared" si="245"/>
        <v>0</v>
      </c>
      <c r="EO638" s="226">
        <f t="shared" si="246"/>
        <v>0</v>
      </c>
      <c r="EP638" s="379">
        <f t="shared" si="247"/>
        <v>0</v>
      </c>
      <c r="EQ638" s="226">
        <f t="shared" si="248"/>
        <v>0</v>
      </c>
      <c r="ER638" s="226">
        <f t="shared" si="249"/>
        <v>0</v>
      </c>
      <c r="ES638" s="292"/>
      <c r="ET638" s="227">
        <v>25</v>
      </c>
      <c r="EU638" s="227">
        <v>8</v>
      </c>
      <c r="EV638" s="227">
        <v>17</v>
      </c>
      <c r="EW638" s="227">
        <v>7</v>
      </c>
      <c r="EX638" s="227">
        <v>7</v>
      </c>
      <c r="EY638" s="227">
        <v>184</v>
      </c>
      <c r="EZ638" s="227">
        <v>160</v>
      </c>
      <c r="FA638" s="380">
        <f t="shared" si="252"/>
        <v>0.32</v>
      </c>
      <c r="FB638" s="228">
        <f t="shared" si="253"/>
        <v>41.17647058823529</v>
      </c>
      <c r="FC638" s="380">
        <f t="shared" si="254"/>
        <v>0.28000000000000003</v>
      </c>
      <c r="FD638" s="227">
        <f t="shared" si="255"/>
        <v>38043.478260869568</v>
      </c>
      <c r="FE638" s="227">
        <f t="shared" si="256"/>
        <v>3645.8333333333335</v>
      </c>
      <c r="FF638" s="227">
        <v>17</v>
      </c>
      <c r="FG638" s="228">
        <f t="shared" si="250"/>
        <v>23.52941176470588</v>
      </c>
      <c r="FH638" s="227">
        <v>4</v>
      </c>
      <c r="FI638" s="227">
        <v>17</v>
      </c>
      <c r="FJ638" s="227">
        <v>0</v>
      </c>
      <c r="FK638" s="227">
        <f t="shared" si="241"/>
        <v>13</v>
      </c>
      <c r="FL638" s="227">
        <v>1</v>
      </c>
      <c r="FM638" s="227">
        <f t="shared" si="242"/>
        <v>12</v>
      </c>
      <c r="FZ638" s="229"/>
      <c r="GA638" s="229"/>
      <c r="GB638" s="229"/>
      <c r="GC638" s="229"/>
      <c r="GD638" s="229"/>
    </row>
    <row r="639" spans="1:186" s="368" customFormat="1">
      <c r="A639" s="287" t="s">
        <v>1386</v>
      </c>
      <c r="B639" s="369" t="s">
        <v>1387</v>
      </c>
      <c r="C639" s="287" t="s">
        <v>1388</v>
      </c>
      <c r="D639" s="287" t="s">
        <v>3126</v>
      </c>
      <c r="E639" s="369" t="s">
        <v>1389</v>
      </c>
      <c r="F639" s="287">
        <v>636</v>
      </c>
      <c r="G639" s="392" t="s">
        <v>1557</v>
      </c>
      <c r="H639" s="392" t="s">
        <v>1558</v>
      </c>
      <c r="I639" s="393" t="s">
        <v>1513</v>
      </c>
      <c r="J639" s="392" t="s">
        <v>1514</v>
      </c>
      <c r="K639" s="393" t="s">
        <v>788</v>
      </c>
      <c r="L639" s="392" t="s">
        <v>1394</v>
      </c>
      <c r="M639" s="392" t="s">
        <v>3124</v>
      </c>
      <c r="N639" s="372">
        <v>1</v>
      </c>
      <c r="O639" s="373">
        <v>438</v>
      </c>
      <c r="P639" s="373">
        <v>915</v>
      </c>
      <c r="Q639" s="373">
        <v>914</v>
      </c>
      <c r="R639" s="373">
        <v>936</v>
      </c>
      <c r="S639" s="374">
        <v>189</v>
      </c>
      <c r="T639" s="374">
        <v>198</v>
      </c>
      <c r="U639" s="374">
        <v>198</v>
      </c>
      <c r="V639" s="374">
        <v>206</v>
      </c>
      <c r="W639" s="373">
        <v>133</v>
      </c>
      <c r="X639" s="373">
        <v>244</v>
      </c>
      <c r="Y639" s="373">
        <v>246</v>
      </c>
      <c r="Z639" s="373">
        <v>255</v>
      </c>
      <c r="AA639" s="374">
        <v>100</v>
      </c>
      <c r="AB639" s="374">
        <v>103</v>
      </c>
      <c r="AC639" s="374">
        <v>102</v>
      </c>
      <c r="AD639" s="374">
        <v>106</v>
      </c>
      <c r="AE639" s="373">
        <v>7</v>
      </c>
      <c r="AF639" s="373">
        <v>11</v>
      </c>
      <c r="AG639" s="373">
        <v>11</v>
      </c>
      <c r="AH639" s="373">
        <v>11</v>
      </c>
      <c r="AI639" s="374">
        <v>2</v>
      </c>
      <c r="AJ639" s="374">
        <v>1</v>
      </c>
      <c r="AK639" s="374">
        <v>1</v>
      </c>
      <c r="AL639" s="374">
        <v>2</v>
      </c>
      <c r="AM639" s="226">
        <v>305</v>
      </c>
      <c r="AN639" s="226">
        <v>671</v>
      </c>
      <c r="AO639" s="226">
        <v>668</v>
      </c>
      <c r="AP639" s="226">
        <v>682</v>
      </c>
      <c r="AQ639" s="227">
        <v>89</v>
      </c>
      <c r="AR639" s="227">
        <v>95</v>
      </c>
      <c r="AS639" s="227">
        <v>96</v>
      </c>
      <c r="AT639" s="227">
        <v>101</v>
      </c>
      <c r="AU639" s="226">
        <v>29</v>
      </c>
      <c r="AV639" s="411">
        <v>50</v>
      </c>
      <c r="AW639" s="411">
        <v>53</v>
      </c>
      <c r="AX639" s="411">
        <v>55</v>
      </c>
      <c r="AY639" s="231">
        <v>6</v>
      </c>
      <c r="AZ639" s="231">
        <v>7</v>
      </c>
      <c r="BA639" s="231">
        <v>7</v>
      </c>
      <c r="BB639" s="231">
        <v>8</v>
      </c>
      <c r="BC639" s="226">
        <f t="shared" si="266"/>
        <v>275</v>
      </c>
      <c r="BD639" s="226">
        <f t="shared" si="266"/>
        <v>619</v>
      </c>
      <c r="BE639" s="226">
        <f t="shared" si="266"/>
        <v>613</v>
      </c>
      <c r="BF639" s="226">
        <f t="shared" si="266"/>
        <v>625</v>
      </c>
      <c r="BG639" s="218">
        <f t="shared" si="266"/>
        <v>82</v>
      </c>
      <c r="BH639" s="218">
        <f t="shared" si="240"/>
        <v>86</v>
      </c>
      <c r="BI639" s="218">
        <f t="shared" si="240"/>
        <v>87</v>
      </c>
      <c r="BJ639" s="218">
        <f t="shared" si="240"/>
        <v>92</v>
      </c>
      <c r="BK639" s="226">
        <f t="shared" si="262"/>
        <v>1</v>
      </c>
      <c r="BL639" s="226">
        <f t="shared" si="262"/>
        <v>2</v>
      </c>
      <c r="BM639" s="226">
        <f t="shared" si="262"/>
        <v>2</v>
      </c>
      <c r="BN639" s="226">
        <f t="shared" si="260"/>
        <v>2</v>
      </c>
      <c r="BO639" s="227">
        <f t="shared" si="260"/>
        <v>1</v>
      </c>
      <c r="BP639" s="227">
        <f t="shared" si="260"/>
        <v>2</v>
      </c>
      <c r="BQ639" s="227">
        <f t="shared" si="260"/>
        <v>2</v>
      </c>
      <c r="BR639" s="227">
        <f t="shared" si="260"/>
        <v>1</v>
      </c>
      <c r="BS639" s="226">
        <v>1</v>
      </c>
      <c r="BT639" s="226">
        <v>2</v>
      </c>
      <c r="BU639" s="226">
        <v>2</v>
      </c>
      <c r="BV639" s="226">
        <v>2</v>
      </c>
      <c r="BW639" s="227">
        <v>1</v>
      </c>
      <c r="BX639" s="227">
        <v>2</v>
      </c>
      <c r="BY639" s="227">
        <v>2</v>
      </c>
      <c r="BZ639" s="227">
        <v>1</v>
      </c>
      <c r="CA639" s="226">
        <v>0</v>
      </c>
      <c r="CB639" s="226">
        <f>IFERROR(VLOOKUP($G639,[12]ITEM!$B$2:$AC$939,26,0),0)</f>
        <v>0</v>
      </c>
      <c r="CC639" s="226">
        <f>IFERROR(VLOOKUP($G639,[12]ITEM!$B$2:$AC$939,27,0),0)</f>
        <v>0</v>
      </c>
      <c r="CD639" s="226">
        <f>IFERROR(VLOOKUP($G639,[12]ITEM!$B$2:$AC$939,28,0),0)</f>
        <v>0</v>
      </c>
      <c r="CE639" s="227">
        <v>0</v>
      </c>
      <c r="CF639" s="227">
        <v>0</v>
      </c>
      <c r="CG639" s="227">
        <v>0</v>
      </c>
      <c r="CH639" s="227">
        <v>0</v>
      </c>
      <c r="CI639" s="375"/>
      <c r="CJ639" s="226">
        <f t="shared" si="264"/>
        <v>276</v>
      </c>
      <c r="CK639" s="226">
        <f t="shared" si="264"/>
        <v>594</v>
      </c>
      <c r="CL639" s="226">
        <f t="shared" si="264"/>
        <v>596</v>
      </c>
      <c r="CM639" s="226">
        <f t="shared" si="263"/>
        <v>609</v>
      </c>
      <c r="CN639" s="227">
        <f t="shared" si="263"/>
        <v>82</v>
      </c>
      <c r="CO639" s="227">
        <f t="shared" si="263"/>
        <v>88.838138077108937</v>
      </c>
      <c r="CP639" s="227">
        <f t="shared" si="263"/>
        <v>88.894379543847961</v>
      </c>
      <c r="CQ639" s="227">
        <f t="shared" si="251"/>
        <v>93.905904839875006</v>
      </c>
      <c r="CR639" s="226">
        <v>242</v>
      </c>
      <c r="CS639" s="226">
        <v>533</v>
      </c>
      <c r="CT639" s="226">
        <v>530</v>
      </c>
      <c r="CU639" s="226">
        <v>541</v>
      </c>
      <c r="CV639" s="227">
        <f t="shared" si="244"/>
        <v>51</v>
      </c>
      <c r="CW639" s="227">
        <f>CV639*(1+('[13]GROWTH (YoY)'!AR639/100))</f>
        <v>54.838138077108937</v>
      </c>
      <c r="CX639" s="227">
        <f>CW639*(1+('[13]GROWTH (YoY)'!AS639/100))</f>
        <v>54.894379543847961</v>
      </c>
      <c r="CY639" s="227">
        <f>CX639*(1+('[13]GROWTH (YoY)'!AT639/100))</f>
        <v>57.905904839874999</v>
      </c>
      <c r="CZ639" s="226">
        <v>29</v>
      </c>
      <c r="DA639" s="226">
        <v>48</v>
      </c>
      <c r="DB639" s="226">
        <v>51</v>
      </c>
      <c r="DC639" s="226">
        <v>52</v>
      </c>
      <c r="DD639" s="227">
        <v>18</v>
      </c>
      <c r="DE639" s="227">
        <v>19</v>
      </c>
      <c r="DF639" s="227">
        <v>18</v>
      </c>
      <c r="DG639" s="227">
        <v>19</v>
      </c>
      <c r="DH639" s="226">
        <v>5</v>
      </c>
      <c r="DI639" s="226">
        <v>13</v>
      </c>
      <c r="DJ639" s="226">
        <v>15</v>
      </c>
      <c r="DK639" s="226">
        <v>16</v>
      </c>
      <c r="DL639" s="227">
        <v>13</v>
      </c>
      <c r="DM639" s="227">
        <v>15</v>
      </c>
      <c r="DN639" s="227">
        <v>16</v>
      </c>
      <c r="DO639" s="227">
        <v>17</v>
      </c>
      <c r="DP639" s="376">
        <f t="shared" si="265"/>
        <v>-1</v>
      </c>
      <c r="DQ639" s="226">
        <f t="shared" si="265"/>
        <v>25</v>
      </c>
      <c r="DR639" s="226">
        <f t="shared" si="265"/>
        <v>17</v>
      </c>
      <c r="DS639" s="226">
        <f t="shared" si="258"/>
        <v>16</v>
      </c>
      <c r="DT639" s="227">
        <f t="shared" si="258"/>
        <v>0</v>
      </c>
      <c r="DU639" s="227">
        <f t="shared" si="258"/>
        <v>-2.8381380771089368</v>
      </c>
      <c r="DV639" s="227">
        <f t="shared" si="258"/>
        <v>-1.8943795438479611</v>
      </c>
      <c r="DW639" s="227">
        <f t="shared" si="258"/>
        <v>-1.9059048398750065</v>
      </c>
      <c r="DX639" s="377">
        <f t="shared" si="268"/>
        <v>0.30365296803652969</v>
      </c>
      <c r="DY639" s="377">
        <f t="shared" si="268"/>
        <v>0.26666666666666666</v>
      </c>
      <c r="DZ639" s="377">
        <f t="shared" si="268"/>
        <v>0.26914660831509846</v>
      </c>
      <c r="EA639" s="377">
        <f t="shared" si="267"/>
        <v>0.27243589743589741</v>
      </c>
      <c r="EB639" s="378">
        <f t="shared" si="267"/>
        <v>0.52910052910052907</v>
      </c>
      <c r="EC639" s="378">
        <f t="shared" si="267"/>
        <v>0.52020202020202022</v>
      </c>
      <c r="ED639" s="378">
        <f t="shared" si="267"/>
        <v>0.51515151515151514</v>
      </c>
      <c r="EE639" s="378">
        <f t="shared" si="259"/>
        <v>0.5145631067961165</v>
      </c>
      <c r="EG639" s="226">
        <v>0</v>
      </c>
      <c r="EH639" s="226">
        <v>0</v>
      </c>
      <c r="EI639" s="226">
        <v>0</v>
      </c>
      <c r="EJ639" s="226">
        <v>0</v>
      </c>
      <c r="EK639" s="226">
        <v>0</v>
      </c>
      <c r="EL639" s="226">
        <v>0</v>
      </c>
      <c r="EM639" s="226">
        <v>0</v>
      </c>
      <c r="EN639" s="379">
        <f t="shared" si="245"/>
        <v>0</v>
      </c>
      <c r="EO639" s="226">
        <f t="shared" si="246"/>
        <v>0</v>
      </c>
      <c r="EP639" s="379">
        <f t="shared" si="247"/>
        <v>0</v>
      </c>
      <c r="EQ639" s="226">
        <f t="shared" si="248"/>
        <v>0</v>
      </c>
      <c r="ER639" s="226">
        <f t="shared" si="249"/>
        <v>0</v>
      </c>
      <c r="ES639" s="292"/>
      <c r="ET639" s="227">
        <v>190</v>
      </c>
      <c r="EU639" s="227">
        <v>102</v>
      </c>
      <c r="EV639" s="227">
        <v>89</v>
      </c>
      <c r="EW639" s="227">
        <v>22</v>
      </c>
      <c r="EX639" s="227">
        <v>42</v>
      </c>
      <c r="EY639" s="227">
        <v>850</v>
      </c>
      <c r="EZ639" s="227">
        <v>783</v>
      </c>
      <c r="FA639" s="380">
        <f t="shared" si="252"/>
        <v>0.5368421052631579</v>
      </c>
      <c r="FB639" s="228">
        <f t="shared" si="253"/>
        <v>24.719101123595504</v>
      </c>
      <c r="FC639" s="380">
        <f t="shared" si="254"/>
        <v>0.22105263157894736</v>
      </c>
      <c r="FD639" s="227">
        <f t="shared" si="255"/>
        <v>49411.76470588235</v>
      </c>
      <c r="FE639" s="227">
        <f t="shared" si="256"/>
        <v>2341.4218816517669</v>
      </c>
      <c r="FF639" s="227">
        <v>89</v>
      </c>
      <c r="FG639" s="228">
        <f t="shared" si="250"/>
        <v>7.8651685393258424</v>
      </c>
      <c r="FH639" s="227">
        <v>7</v>
      </c>
      <c r="FI639" s="227">
        <v>89</v>
      </c>
      <c r="FJ639" s="227">
        <v>0</v>
      </c>
      <c r="FK639" s="227">
        <f t="shared" si="241"/>
        <v>82</v>
      </c>
      <c r="FL639" s="227">
        <v>5</v>
      </c>
      <c r="FM639" s="227">
        <f t="shared" si="242"/>
        <v>77</v>
      </c>
      <c r="FZ639" s="229"/>
      <c r="GA639" s="229"/>
      <c r="GB639" s="229"/>
      <c r="GC639" s="229"/>
      <c r="GD639" s="229"/>
    </row>
    <row r="640" spans="1:186" s="368" customFormat="1">
      <c r="A640" s="287" t="s">
        <v>1386</v>
      </c>
      <c r="B640" s="369" t="s">
        <v>1387</v>
      </c>
      <c r="C640" s="287" t="s">
        <v>1388</v>
      </c>
      <c r="D640" s="287" t="s">
        <v>3126</v>
      </c>
      <c r="E640" s="369" t="s">
        <v>1389</v>
      </c>
      <c r="F640" s="287">
        <v>637</v>
      </c>
      <c r="G640" s="392" t="s">
        <v>1559</v>
      </c>
      <c r="H640" s="392" t="s">
        <v>1560</v>
      </c>
      <c r="I640" s="393" t="s">
        <v>1513</v>
      </c>
      <c r="J640" s="392" t="s">
        <v>1514</v>
      </c>
      <c r="K640" s="393" t="s">
        <v>788</v>
      </c>
      <c r="L640" s="392" t="s">
        <v>1394</v>
      </c>
      <c r="M640" s="392" t="s">
        <v>3124</v>
      </c>
      <c r="N640" s="372">
        <v>1</v>
      </c>
      <c r="O640" s="373">
        <v>370</v>
      </c>
      <c r="P640" s="373">
        <v>773</v>
      </c>
      <c r="Q640" s="373">
        <v>772</v>
      </c>
      <c r="R640" s="373">
        <v>768</v>
      </c>
      <c r="S640" s="374">
        <v>409</v>
      </c>
      <c r="T640" s="374">
        <v>429</v>
      </c>
      <c r="U640" s="374">
        <v>427</v>
      </c>
      <c r="V640" s="374">
        <v>445</v>
      </c>
      <c r="W640" s="373">
        <v>120</v>
      </c>
      <c r="X640" s="373">
        <v>223</v>
      </c>
      <c r="Y640" s="373">
        <v>210</v>
      </c>
      <c r="Z640" s="373">
        <v>212</v>
      </c>
      <c r="AA640" s="374">
        <v>220</v>
      </c>
      <c r="AB640" s="374">
        <v>195</v>
      </c>
      <c r="AC640" s="374">
        <v>213</v>
      </c>
      <c r="AD640" s="374">
        <v>254</v>
      </c>
      <c r="AE640" s="373">
        <v>6</v>
      </c>
      <c r="AF640" s="373">
        <v>9</v>
      </c>
      <c r="AG640" s="373">
        <v>9</v>
      </c>
      <c r="AH640" s="373">
        <v>9</v>
      </c>
      <c r="AI640" s="374">
        <v>3</v>
      </c>
      <c r="AJ640" s="374">
        <v>4</v>
      </c>
      <c r="AK640" s="374">
        <v>3</v>
      </c>
      <c r="AL640" s="374">
        <v>3</v>
      </c>
      <c r="AM640" s="226">
        <v>250</v>
      </c>
      <c r="AN640" s="226">
        <v>550</v>
      </c>
      <c r="AO640" s="226">
        <v>562</v>
      </c>
      <c r="AP640" s="226">
        <v>556</v>
      </c>
      <c r="AQ640" s="227">
        <v>188</v>
      </c>
      <c r="AR640" s="227">
        <v>234</v>
      </c>
      <c r="AS640" s="227">
        <v>214</v>
      </c>
      <c r="AT640" s="227">
        <v>191</v>
      </c>
      <c r="AU640" s="226">
        <v>34</v>
      </c>
      <c r="AV640" s="411">
        <v>59</v>
      </c>
      <c r="AW640" s="411">
        <v>63</v>
      </c>
      <c r="AX640" s="411">
        <v>64</v>
      </c>
      <c r="AY640" s="231">
        <v>18</v>
      </c>
      <c r="AZ640" s="231">
        <v>21</v>
      </c>
      <c r="BA640" s="231">
        <v>21</v>
      </c>
      <c r="BB640" s="231">
        <v>22</v>
      </c>
      <c r="BC640" s="226">
        <f t="shared" si="266"/>
        <v>216</v>
      </c>
      <c r="BD640" s="226">
        <f t="shared" si="266"/>
        <v>482</v>
      </c>
      <c r="BE640" s="226">
        <f t="shared" si="266"/>
        <v>480</v>
      </c>
      <c r="BF640" s="226">
        <f t="shared" si="266"/>
        <v>473</v>
      </c>
      <c r="BG640" s="218">
        <f t="shared" si="266"/>
        <v>159</v>
      </c>
      <c r="BH640" s="218">
        <f t="shared" si="266"/>
        <v>191</v>
      </c>
      <c r="BI640" s="218">
        <f t="shared" si="266"/>
        <v>172</v>
      </c>
      <c r="BJ640" s="218">
        <f t="shared" si="266"/>
        <v>159</v>
      </c>
      <c r="BK640" s="226">
        <f t="shared" si="262"/>
        <v>0</v>
      </c>
      <c r="BL640" s="226">
        <f t="shared" si="262"/>
        <v>9</v>
      </c>
      <c r="BM640" s="226">
        <f t="shared" si="262"/>
        <v>19</v>
      </c>
      <c r="BN640" s="226">
        <f t="shared" si="260"/>
        <v>19</v>
      </c>
      <c r="BO640" s="227">
        <f t="shared" si="260"/>
        <v>11</v>
      </c>
      <c r="BP640" s="227">
        <f t="shared" si="260"/>
        <v>22</v>
      </c>
      <c r="BQ640" s="227">
        <f t="shared" si="260"/>
        <v>21</v>
      </c>
      <c r="BR640" s="227">
        <f t="shared" si="260"/>
        <v>10</v>
      </c>
      <c r="BS640" s="226">
        <v>0</v>
      </c>
      <c r="BT640" s="226">
        <v>9</v>
      </c>
      <c r="BU640" s="226">
        <v>19</v>
      </c>
      <c r="BV640" s="226">
        <v>19</v>
      </c>
      <c r="BW640" s="227">
        <v>11</v>
      </c>
      <c r="BX640" s="227">
        <v>22</v>
      </c>
      <c r="BY640" s="227">
        <v>21</v>
      </c>
      <c r="BZ640" s="227">
        <v>10</v>
      </c>
      <c r="CA640" s="226">
        <v>0</v>
      </c>
      <c r="CB640" s="226">
        <f>IFERROR(VLOOKUP($G640,[12]ITEM!$B$2:$AC$939,26,0),0)</f>
        <v>0</v>
      </c>
      <c r="CC640" s="226">
        <f>IFERROR(VLOOKUP($G640,[12]ITEM!$B$2:$AC$939,27,0),0)</f>
        <v>0</v>
      </c>
      <c r="CD640" s="226">
        <f>IFERROR(VLOOKUP($G640,[12]ITEM!$B$2:$AC$939,28,0),0)</f>
        <v>0</v>
      </c>
      <c r="CE640" s="227">
        <v>0</v>
      </c>
      <c r="CF640" s="227">
        <v>0</v>
      </c>
      <c r="CG640" s="227">
        <v>0</v>
      </c>
      <c r="CH640" s="227">
        <v>0</v>
      </c>
      <c r="CI640" s="375"/>
      <c r="CJ640" s="226">
        <f t="shared" si="264"/>
        <v>216</v>
      </c>
      <c r="CK640" s="226">
        <f t="shared" si="264"/>
        <v>461</v>
      </c>
      <c r="CL640" s="226">
        <f t="shared" si="264"/>
        <v>473</v>
      </c>
      <c r="CM640" s="226">
        <f t="shared" si="263"/>
        <v>471</v>
      </c>
      <c r="CN640" s="227">
        <f t="shared" si="263"/>
        <v>159</v>
      </c>
      <c r="CO640" s="227">
        <f t="shared" si="263"/>
        <v>193.51271749627207</v>
      </c>
      <c r="CP640" s="227">
        <f t="shared" si="263"/>
        <v>179.81734104086726</v>
      </c>
      <c r="CQ640" s="227">
        <f t="shared" si="251"/>
        <v>164.84532660565404</v>
      </c>
      <c r="CR640" s="226">
        <v>193</v>
      </c>
      <c r="CS640" s="226">
        <v>423</v>
      </c>
      <c r="CT640" s="226">
        <v>433</v>
      </c>
      <c r="CU640" s="226">
        <v>429</v>
      </c>
      <c r="CV640" s="227">
        <f t="shared" si="244"/>
        <v>139</v>
      </c>
      <c r="CW640" s="227">
        <f>CV640*(1+('[13]GROWTH (YoY)'!AR640/100))</f>
        <v>172.51271749627207</v>
      </c>
      <c r="CX640" s="227">
        <f>CW640*(1+('[13]GROWTH (YoY)'!AS640/100))</f>
        <v>157.81734104086726</v>
      </c>
      <c r="CY640" s="227">
        <f>CX640*(1+('[13]GROWTH (YoY)'!AT640/100))</f>
        <v>140.84532660565404</v>
      </c>
      <c r="CZ640" s="226">
        <v>18</v>
      </c>
      <c r="DA640" s="226">
        <v>30</v>
      </c>
      <c r="DB640" s="226">
        <v>31</v>
      </c>
      <c r="DC640" s="226">
        <v>32</v>
      </c>
      <c r="DD640" s="227">
        <v>12</v>
      </c>
      <c r="DE640" s="227">
        <v>12</v>
      </c>
      <c r="DF640" s="227">
        <v>12</v>
      </c>
      <c r="DG640" s="227">
        <v>13</v>
      </c>
      <c r="DH640" s="226">
        <v>5</v>
      </c>
      <c r="DI640" s="226">
        <v>8</v>
      </c>
      <c r="DJ640" s="226">
        <v>9</v>
      </c>
      <c r="DK640" s="226">
        <v>10</v>
      </c>
      <c r="DL640" s="227">
        <v>8</v>
      </c>
      <c r="DM640" s="227">
        <v>9</v>
      </c>
      <c r="DN640" s="227">
        <v>10</v>
      </c>
      <c r="DO640" s="227">
        <v>11</v>
      </c>
      <c r="DP640" s="376">
        <f t="shared" si="265"/>
        <v>0</v>
      </c>
      <c r="DQ640" s="226">
        <f t="shared" si="265"/>
        <v>21</v>
      </c>
      <c r="DR640" s="226">
        <f t="shared" si="265"/>
        <v>7</v>
      </c>
      <c r="DS640" s="226">
        <f t="shared" si="258"/>
        <v>2</v>
      </c>
      <c r="DT640" s="227">
        <f t="shared" si="258"/>
        <v>0</v>
      </c>
      <c r="DU640" s="227">
        <f t="shared" si="258"/>
        <v>-2.5127174962720744</v>
      </c>
      <c r="DV640" s="227">
        <f t="shared" si="258"/>
        <v>-7.8173410408672623</v>
      </c>
      <c r="DW640" s="227">
        <f t="shared" si="258"/>
        <v>-5.8453266056540372</v>
      </c>
      <c r="DX640" s="377">
        <f t="shared" si="268"/>
        <v>0.32432432432432434</v>
      </c>
      <c r="DY640" s="377">
        <f t="shared" si="268"/>
        <v>0.28848641655886159</v>
      </c>
      <c r="DZ640" s="377">
        <f t="shared" si="268"/>
        <v>0.27202072538860106</v>
      </c>
      <c r="EA640" s="377">
        <f t="shared" si="267"/>
        <v>0.27604166666666669</v>
      </c>
      <c r="EB640" s="378">
        <f t="shared" si="267"/>
        <v>0.53789731051344747</v>
      </c>
      <c r="EC640" s="378">
        <f t="shared" si="267"/>
        <v>0.45454545454545453</v>
      </c>
      <c r="ED640" s="378">
        <f t="shared" si="267"/>
        <v>0.49882903981264637</v>
      </c>
      <c r="EE640" s="378">
        <f t="shared" si="259"/>
        <v>0.57078651685393256</v>
      </c>
      <c r="EG640" s="226">
        <v>0</v>
      </c>
      <c r="EH640" s="226">
        <v>0</v>
      </c>
      <c r="EI640" s="226">
        <v>0</v>
      </c>
      <c r="EJ640" s="226">
        <v>0</v>
      </c>
      <c r="EK640" s="226">
        <v>0</v>
      </c>
      <c r="EL640" s="226">
        <v>0</v>
      </c>
      <c r="EM640" s="226">
        <v>0</v>
      </c>
      <c r="EN640" s="379">
        <f t="shared" si="245"/>
        <v>0</v>
      </c>
      <c r="EO640" s="226">
        <f t="shared" si="246"/>
        <v>0</v>
      </c>
      <c r="EP640" s="379">
        <f t="shared" si="247"/>
        <v>0</v>
      </c>
      <c r="EQ640" s="226">
        <f t="shared" si="248"/>
        <v>0</v>
      </c>
      <c r="ER640" s="226">
        <f t="shared" si="249"/>
        <v>0</v>
      </c>
      <c r="ES640" s="292"/>
      <c r="ET640" s="227">
        <v>411</v>
      </c>
      <c r="EU640" s="227">
        <v>224</v>
      </c>
      <c r="EV640" s="227">
        <v>188</v>
      </c>
      <c r="EW640" s="227">
        <v>29</v>
      </c>
      <c r="EX640" s="227">
        <v>47</v>
      </c>
      <c r="EY640" s="227">
        <v>768</v>
      </c>
      <c r="EZ640" s="227">
        <v>684</v>
      </c>
      <c r="FA640" s="380">
        <f t="shared" si="252"/>
        <v>0.54501216545012166</v>
      </c>
      <c r="FB640" s="228">
        <f t="shared" si="253"/>
        <v>15.425531914893616</v>
      </c>
      <c r="FC640" s="380">
        <f t="shared" si="254"/>
        <v>0.11435523114355231</v>
      </c>
      <c r="FD640" s="227">
        <f t="shared" si="255"/>
        <v>61197.916666666664</v>
      </c>
      <c r="FE640" s="227">
        <f t="shared" si="256"/>
        <v>3533.138401559454</v>
      </c>
      <c r="FF640" s="227">
        <v>188</v>
      </c>
      <c r="FG640" s="228">
        <f t="shared" si="250"/>
        <v>10.638297872340425</v>
      </c>
      <c r="FH640" s="227">
        <v>20</v>
      </c>
      <c r="FI640" s="227">
        <v>188</v>
      </c>
      <c r="FJ640" s="227">
        <v>0</v>
      </c>
      <c r="FK640" s="227">
        <f t="shared" si="241"/>
        <v>168</v>
      </c>
      <c r="FL640" s="227">
        <v>11</v>
      </c>
      <c r="FM640" s="227">
        <f t="shared" si="242"/>
        <v>157</v>
      </c>
      <c r="FZ640" s="229"/>
      <c r="GA640" s="229"/>
      <c r="GB640" s="229"/>
      <c r="GC640" s="229"/>
      <c r="GD640" s="229"/>
    </row>
    <row r="641" spans="1:186" s="368" customFormat="1">
      <c r="A641" s="287" t="s">
        <v>1386</v>
      </c>
      <c r="B641" s="369" t="s">
        <v>1387</v>
      </c>
      <c r="C641" s="287" t="s">
        <v>1388</v>
      </c>
      <c r="D641" s="287" t="s">
        <v>3126</v>
      </c>
      <c r="E641" s="369" t="s">
        <v>1389</v>
      </c>
      <c r="F641" s="287">
        <v>638</v>
      </c>
      <c r="G641" s="392" t="s">
        <v>1561</v>
      </c>
      <c r="H641" s="392" t="s">
        <v>1562</v>
      </c>
      <c r="I641" s="393" t="s">
        <v>1513</v>
      </c>
      <c r="J641" s="392" t="s">
        <v>1514</v>
      </c>
      <c r="K641" s="393" t="s">
        <v>788</v>
      </c>
      <c r="L641" s="392" t="s">
        <v>1394</v>
      </c>
      <c r="M641" s="392" t="s">
        <v>3124</v>
      </c>
      <c r="N641" s="372">
        <v>1</v>
      </c>
      <c r="O641" s="373">
        <v>2367</v>
      </c>
      <c r="P641" s="373">
        <v>4794</v>
      </c>
      <c r="Q641" s="373">
        <v>4939</v>
      </c>
      <c r="R641" s="373">
        <v>5060</v>
      </c>
      <c r="S641" s="374">
        <v>5275</v>
      </c>
      <c r="T641" s="374">
        <v>5376</v>
      </c>
      <c r="U641" s="374">
        <v>5495</v>
      </c>
      <c r="V641" s="374">
        <v>5721</v>
      </c>
      <c r="W641" s="373">
        <v>1122</v>
      </c>
      <c r="X641" s="373">
        <v>2108</v>
      </c>
      <c r="Y641" s="373">
        <v>2139</v>
      </c>
      <c r="Z641" s="373">
        <v>2207</v>
      </c>
      <c r="AA641" s="374">
        <v>2628</v>
      </c>
      <c r="AB641" s="374">
        <v>2675</v>
      </c>
      <c r="AC641" s="374">
        <v>2739</v>
      </c>
      <c r="AD641" s="374">
        <v>2822</v>
      </c>
      <c r="AE641" s="373">
        <v>31</v>
      </c>
      <c r="AF641" s="373">
        <v>47</v>
      </c>
      <c r="AG641" s="373">
        <v>47</v>
      </c>
      <c r="AH641" s="373">
        <v>48</v>
      </c>
      <c r="AI641" s="374">
        <v>48</v>
      </c>
      <c r="AJ641" s="374">
        <v>44</v>
      </c>
      <c r="AK641" s="374">
        <v>44</v>
      </c>
      <c r="AL641" s="374">
        <v>46</v>
      </c>
      <c r="AM641" s="226">
        <v>1245</v>
      </c>
      <c r="AN641" s="226">
        <v>2687</v>
      </c>
      <c r="AO641" s="226">
        <v>2800</v>
      </c>
      <c r="AP641" s="226">
        <v>2853</v>
      </c>
      <c r="AQ641" s="227">
        <v>2648</v>
      </c>
      <c r="AR641" s="227">
        <v>2701</v>
      </c>
      <c r="AS641" s="227">
        <v>2756</v>
      </c>
      <c r="AT641" s="227">
        <v>2899</v>
      </c>
      <c r="AU641" s="226">
        <v>321</v>
      </c>
      <c r="AV641" s="411">
        <v>561</v>
      </c>
      <c r="AW641" s="411">
        <v>588</v>
      </c>
      <c r="AX641" s="411">
        <v>612</v>
      </c>
      <c r="AY641" s="231">
        <v>491</v>
      </c>
      <c r="AZ641" s="231">
        <v>513</v>
      </c>
      <c r="BA641" s="231">
        <v>529</v>
      </c>
      <c r="BB641" s="231">
        <v>562</v>
      </c>
      <c r="BC641" s="226">
        <f t="shared" si="266"/>
        <v>924</v>
      </c>
      <c r="BD641" s="226">
        <f t="shared" si="266"/>
        <v>2037</v>
      </c>
      <c r="BE641" s="226">
        <f t="shared" si="266"/>
        <v>2051</v>
      </c>
      <c r="BF641" s="226">
        <f t="shared" si="266"/>
        <v>2106</v>
      </c>
      <c r="BG641" s="218">
        <f t="shared" si="266"/>
        <v>2054</v>
      </c>
      <c r="BH641" s="218">
        <f t="shared" si="266"/>
        <v>2003</v>
      </c>
      <c r="BI641" s="218">
        <f t="shared" si="266"/>
        <v>2076</v>
      </c>
      <c r="BJ641" s="218">
        <f t="shared" si="266"/>
        <v>2275</v>
      </c>
      <c r="BK641" s="226">
        <f t="shared" si="262"/>
        <v>0</v>
      </c>
      <c r="BL641" s="226">
        <f t="shared" si="262"/>
        <v>89</v>
      </c>
      <c r="BM641" s="226">
        <f t="shared" si="262"/>
        <v>161</v>
      </c>
      <c r="BN641" s="226">
        <f t="shared" si="260"/>
        <v>135</v>
      </c>
      <c r="BO641" s="227">
        <f t="shared" si="260"/>
        <v>103</v>
      </c>
      <c r="BP641" s="227">
        <f t="shared" si="260"/>
        <v>185</v>
      </c>
      <c r="BQ641" s="227">
        <f t="shared" si="260"/>
        <v>151</v>
      </c>
      <c r="BR641" s="227">
        <f t="shared" si="260"/>
        <v>62</v>
      </c>
      <c r="BS641" s="226">
        <v>0</v>
      </c>
      <c r="BT641" s="226">
        <v>89</v>
      </c>
      <c r="BU641" s="226">
        <v>161</v>
      </c>
      <c r="BV641" s="226">
        <v>135</v>
      </c>
      <c r="BW641" s="227">
        <v>103</v>
      </c>
      <c r="BX641" s="227">
        <v>185</v>
      </c>
      <c r="BY641" s="227">
        <v>151</v>
      </c>
      <c r="BZ641" s="227">
        <v>62</v>
      </c>
      <c r="CA641" s="226">
        <v>0</v>
      </c>
      <c r="CB641" s="226">
        <f>IFERROR(VLOOKUP($G641,[12]ITEM!$B$2:$AC$939,26,0),0)</f>
        <v>0</v>
      </c>
      <c r="CC641" s="226">
        <f>IFERROR(VLOOKUP($G641,[12]ITEM!$B$2:$AC$939,27,0),0)</f>
        <v>0</v>
      </c>
      <c r="CD641" s="226">
        <f>IFERROR(VLOOKUP($G641,[12]ITEM!$B$2:$AC$939,28,0),0)</f>
        <v>0</v>
      </c>
      <c r="CE641" s="227">
        <v>0</v>
      </c>
      <c r="CF641" s="227">
        <v>0</v>
      </c>
      <c r="CG641" s="227">
        <v>0</v>
      </c>
      <c r="CH641" s="227">
        <v>0</v>
      </c>
      <c r="CI641" s="375"/>
      <c r="CJ641" s="226">
        <f t="shared" si="264"/>
        <v>924</v>
      </c>
      <c r="CK641" s="226">
        <f t="shared" si="264"/>
        <v>1836</v>
      </c>
      <c r="CL641" s="226">
        <f t="shared" si="264"/>
        <v>1929</v>
      </c>
      <c r="CM641" s="226">
        <f t="shared" si="263"/>
        <v>1972</v>
      </c>
      <c r="CN641" s="227">
        <f t="shared" si="263"/>
        <v>2054</v>
      </c>
      <c r="CO641" s="227">
        <f t="shared" si="263"/>
        <v>2107.9320699079526</v>
      </c>
      <c r="CP641" s="227">
        <f t="shared" si="263"/>
        <v>2154.9318463980308</v>
      </c>
      <c r="CQ641" s="227">
        <f t="shared" si="251"/>
        <v>2267.6690646738989</v>
      </c>
      <c r="CR641" s="226">
        <v>590</v>
      </c>
      <c r="CS641" s="226">
        <v>1273</v>
      </c>
      <c r="CT641" s="226">
        <v>1326</v>
      </c>
      <c r="CU641" s="226">
        <v>1351</v>
      </c>
      <c r="CV641" s="227">
        <f t="shared" si="244"/>
        <v>1830</v>
      </c>
      <c r="CW641" s="227">
        <f>CV641*(1+('[13]GROWTH (YoY)'!AR641/100))</f>
        <v>1866.9320699079528</v>
      </c>
      <c r="CX641" s="227">
        <f>CW641*(1+('[13]GROWTH (YoY)'!AS641/100))</f>
        <v>1904.9318463980308</v>
      </c>
      <c r="CY641" s="227">
        <f>CX641*(1+('[13]GROWTH (YoY)'!AT641/100))</f>
        <v>2003.6690646738991</v>
      </c>
      <c r="CZ641" s="226">
        <v>272</v>
      </c>
      <c r="DA641" s="226">
        <v>452</v>
      </c>
      <c r="DB641" s="226">
        <v>481</v>
      </c>
      <c r="DC641" s="226">
        <v>491</v>
      </c>
      <c r="DD641" s="227">
        <v>113</v>
      </c>
      <c r="DE641" s="227">
        <v>118</v>
      </c>
      <c r="DF641" s="227">
        <v>117</v>
      </c>
      <c r="DG641" s="227">
        <v>123</v>
      </c>
      <c r="DH641" s="226">
        <v>62</v>
      </c>
      <c r="DI641" s="226">
        <v>111</v>
      </c>
      <c r="DJ641" s="226">
        <v>122</v>
      </c>
      <c r="DK641" s="226">
        <v>130</v>
      </c>
      <c r="DL641" s="227">
        <v>111</v>
      </c>
      <c r="DM641" s="227">
        <v>123</v>
      </c>
      <c r="DN641" s="227">
        <v>133</v>
      </c>
      <c r="DO641" s="227">
        <v>141</v>
      </c>
      <c r="DP641" s="376">
        <f t="shared" si="265"/>
        <v>0</v>
      </c>
      <c r="DQ641" s="226">
        <f t="shared" si="265"/>
        <v>201</v>
      </c>
      <c r="DR641" s="226">
        <f t="shared" si="265"/>
        <v>122</v>
      </c>
      <c r="DS641" s="226">
        <f t="shared" si="258"/>
        <v>134</v>
      </c>
      <c r="DT641" s="227">
        <f t="shared" si="258"/>
        <v>0</v>
      </c>
      <c r="DU641" s="227">
        <f t="shared" si="258"/>
        <v>-104.93206990795261</v>
      </c>
      <c r="DV641" s="227">
        <f t="shared" si="258"/>
        <v>-78.931846398030757</v>
      </c>
      <c r="DW641" s="227">
        <f t="shared" si="258"/>
        <v>7.3309353261010983</v>
      </c>
      <c r="DX641" s="377">
        <f t="shared" si="268"/>
        <v>0.47401774397972118</v>
      </c>
      <c r="DY641" s="377">
        <f t="shared" si="268"/>
        <v>0.43971631205673761</v>
      </c>
      <c r="DZ641" s="377">
        <f t="shared" si="268"/>
        <v>0.43308362016602553</v>
      </c>
      <c r="EA641" s="377">
        <f t="shared" si="267"/>
        <v>0.43616600790513832</v>
      </c>
      <c r="EB641" s="378">
        <f t="shared" si="267"/>
        <v>0.49819905213270144</v>
      </c>
      <c r="EC641" s="378">
        <f t="shared" si="267"/>
        <v>0.49758184523809523</v>
      </c>
      <c r="ED641" s="378">
        <f t="shared" si="267"/>
        <v>0.49845313921747042</v>
      </c>
      <c r="EE641" s="378">
        <f t="shared" si="259"/>
        <v>0.49327040727145605</v>
      </c>
      <c r="EG641" s="226">
        <v>0</v>
      </c>
      <c r="EH641" s="226">
        <v>0</v>
      </c>
      <c r="EI641" s="226">
        <v>0</v>
      </c>
      <c r="EJ641" s="226">
        <v>0</v>
      </c>
      <c r="EK641" s="226">
        <v>0</v>
      </c>
      <c r="EL641" s="226">
        <v>0</v>
      </c>
      <c r="EM641" s="226">
        <v>0</v>
      </c>
      <c r="EN641" s="379">
        <f t="shared" si="245"/>
        <v>0</v>
      </c>
      <c r="EO641" s="226">
        <f t="shared" si="246"/>
        <v>0</v>
      </c>
      <c r="EP641" s="379">
        <f t="shared" si="247"/>
        <v>0</v>
      </c>
      <c r="EQ641" s="226">
        <f t="shared" si="248"/>
        <v>0</v>
      </c>
      <c r="ER641" s="226">
        <f t="shared" si="249"/>
        <v>0</v>
      </c>
      <c r="ES641" s="292"/>
      <c r="ET641" s="227">
        <v>5309</v>
      </c>
      <c r="EU641" s="227">
        <v>2666</v>
      </c>
      <c r="EV641" s="227">
        <v>2643</v>
      </c>
      <c r="EW641" s="227">
        <v>758</v>
      </c>
      <c r="EX641" s="227">
        <v>1190</v>
      </c>
      <c r="EY641" s="227">
        <v>28264</v>
      </c>
      <c r="EZ641" s="227">
        <v>27677</v>
      </c>
      <c r="FA641" s="380">
        <f t="shared" si="252"/>
        <v>0.50216613298172919</v>
      </c>
      <c r="FB641" s="228">
        <f t="shared" si="253"/>
        <v>28.679530836171018</v>
      </c>
      <c r="FC641" s="380">
        <f t="shared" si="254"/>
        <v>0.22414767376153702</v>
      </c>
      <c r="FD641" s="227">
        <f t="shared" si="255"/>
        <v>42103.028587602603</v>
      </c>
      <c r="FE641" s="227">
        <f t="shared" si="256"/>
        <v>2282.2801122472329</v>
      </c>
      <c r="FF641" s="227">
        <v>2643</v>
      </c>
      <c r="FG641" s="228">
        <f t="shared" si="250"/>
        <v>20.885357548240634</v>
      </c>
      <c r="FH641" s="227">
        <v>552</v>
      </c>
      <c r="FI641" s="227">
        <v>2643</v>
      </c>
      <c r="FJ641" s="227">
        <v>0</v>
      </c>
      <c r="FK641" s="227">
        <f t="shared" si="241"/>
        <v>2091</v>
      </c>
      <c r="FL641" s="227">
        <v>136</v>
      </c>
      <c r="FM641" s="227">
        <f t="shared" si="242"/>
        <v>1955</v>
      </c>
      <c r="FZ641" s="229"/>
      <c r="GA641" s="229"/>
      <c r="GB641" s="229"/>
      <c r="GC641" s="229"/>
      <c r="GD641" s="229"/>
    </row>
    <row r="642" spans="1:186" s="368" customFormat="1">
      <c r="A642" s="287" t="s">
        <v>1386</v>
      </c>
      <c r="B642" s="369" t="s">
        <v>1387</v>
      </c>
      <c r="C642" s="287" t="s">
        <v>1563</v>
      </c>
      <c r="D642" s="287" t="s">
        <v>3126</v>
      </c>
      <c r="E642" s="369" t="s">
        <v>1564</v>
      </c>
      <c r="F642" s="287">
        <v>639</v>
      </c>
      <c r="G642" s="392" t="s">
        <v>1565</v>
      </c>
      <c r="H642" s="392" t="s">
        <v>1566</v>
      </c>
      <c r="I642" s="393" t="s">
        <v>1567</v>
      </c>
      <c r="J642" s="392" t="s">
        <v>1568</v>
      </c>
      <c r="K642" s="393" t="s">
        <v>846</v>
      </c>
      <c r="L642" s="392" t="s">
        <v>1569</v>
      </c>
      <c r="M642" s="392" t="s">
        <v>3124</v>
      </c>
      <c r="N642" s="372">
        <v>1</v>
      </c>
      <c r="O642" s="373">
        <v>4784</v>
      </c>
      <c r="P642" s="373">
        <v>8139</v>
      </c>
      <c r="Q642" s="373">
        <v>9019</v>
      </c>
      <c r="R642" s="373">
        <v>10202</v>
      </c>
      <c r="S642" s="374">
        <v>5881</v>
      </c>
      <c r="T642" s="374">
        <v>6552</v>
      </c>
      <c r="U642" s="374">
        <v>7530</v>
      </c>
      <c r="V642" s="374">
        <v>8443</v>
      </c>
      <c r="W642" s="373">
        <v>1740</v>
      </c>
      <c r="X642" s="373">
        <v>2686</v>
      </c>
      <c r="Y642" s="373">
        <v>2586</v>
      </c>
      <c r="Z642" s="373">
        <v>2882</v>
      </c>
      <c r="AA642" s="374">
        <v>1980</v>
      </c>
      <c r="AB642" s="374">
        <v>2198</v>
      </c>
      <c r="AC642" s="374">
        <v>2508</v>
      </c>
      <c r="AD642" s="374">
        <v>2810</v>
      </c>
      <c r="AE642" s="373">
        <v>75</v>
      </c>
      <c r="AF642" s="373">
        <v>98</v>
      </c>
      <c r="AG642" s="373">
        <v>106</v>
      </c>
      <c r="AH642" s="373">
        <v>120</v>
      </c>
      <c r="AI642" s="374">
        <v>71</v>
      </c>
      <c r="AJ642" s="374">
        <v>73</v>
      </c>
      <c r="AK642" s="374">
        <v>79</v>
      </c>
      <c r="AL642" s="374">
        <v>88</v>
      </c>
      <c r="AM642" s="226">
        <v>3044</v>
      </c>
      <c r="AN642" s="226">
        <v>5454</v>
      </c>
      <c r="AO642" s="226">
        <v>6433</v>
      </c>
      <c r="AP642" s="226">
        <v>7320</v>
      </c>
      <c r="AQ642" s="227">
        <v>3902</v>
      </c>
      <c r="AR642" s="227">
        <v>4353</v>
      </c>
      <c r="AS642" s="227">
        <v>5022</v>
      </c>
      <c r="AT642" s="227">
        <v>5633</v>
      </c>
      <c r="AU642" s="226">
        <v>320</v>
      </c>
      <c r="AV642" s="411">
        <v>625</v>
      </c>
      <c r="AW642" s="411">
        <v>720</v>
      </c>
      <c r="AX642" s="411">
        <v>842</v>
      </c>
      <c r="AY642" s="231">
        <v>419</v>
      </c>
      <c r="AZ642" s="231">
        <v>568</v>
      </c>
      <c r="BA642" s="231">
        <v>666</v>
      </c>
      <c r="BB642" s="231">
        <v>761</v>
      </c>
      <c r="BC642" s="226">
        <f t="shared" si="266"/>
        <v>2724</v>
      </c>
      <c r="BD642" s="226">
        <f t="shared" si="266"/>
        <v>4817</v>
      </c>
      <c r="BE642" s="226">
        <f t="shared" si="266"/>
        <v>5690</v>
      </c>
      <c r="BF642" s="226">
        <f t="shared" si="266"/>
        <v>6455</v>
      </c>
      <c r="BG642" s="218">
        <f t="shared" si="266"/>
        <v>3461</v>
      </c>
      <c r="BH642" s="218">
        <f t="shared" si="266"/>
        <v>3757</v>
      </c>
      <c r="BI642" s="218">
        <f t="shared" si="266"/>
        <v>4329</v>
      </c>
      <c r="BJ642" s="218">
        <f t="shared" si="266"/>
        <v>4858</v>
      </c>
      <c r="BK642" s="226">
        <f t="shared" si="262"/>
        <v>0</v>
      </c>
      <c r="BL642" s="226">
        <f t="shared" si="262"/>
        <v>12</v>
      </c>
      <c r="BM642" s="226">
        <f t="shared" si="262"/>
        <v>23</v>
      </c>
      <c r="BN642" s="226">
        <f t="shared" si="260"/>
        <v>23</v>
      </c>
      <c r="BO642" s="227">
        <f t="shared" si="260"/>
        <v>22</v>
      </c>
      <c r="BP642" s="227">
        <f t="shared" si="260"/>
        <v>28</v>
      </c>
      <c r="BQ642" s="227">
        <f t="shared" si="260"/>
        <v>27</v>
      </c>
      <c r="BR642" s="227">
        <f t="shared" si="260"/>
        <v>14</v>
      </c>
      <c r="BS642" s="226">
        <v>0</v>
      </c>
      <c r="BT642" s="226">
        <v>12</v>
      </c>
      <c r="BU642" s="226">
        <v>23</v>
      </c>
      <c r="BV642" s="226">
        <v>23</v>
      </c>
      <c r="BW642" s="227">
        <v>22</v>
      </c>
      <c r="BX642" s="227">
        <v>28</v>
      </c>
      <c r="BY642" s="227">
        <v>27</v>
      </c>
      <c r="BZ642" s="227">
        <v>14</v>
      </c>
      <c r="CA642" s="226">
        <v>0</v>
      </c>
      <c r="CB642" s="226">
        <f>IFERROR(VLOOKUP($G642,[12]ITEM!$B$2:$AC$939,26,0),0)</f>
        <v>0</v>
      </c>
      <c r="CC642" s="226">
        <f>IFERROR(VLOOKUP($G642,[12]ITEM!$B$2:$AC$939,27,0),0)</f>
        <v>0</v>
      </c>
      <c r="CD642" s="226">
        <f>IFERROR(VLOOKUP($G642,[12]ITEM!$B$2:$AC$939,28,0),0)</f>
        <v>0</v>
      </c>
      <c r="CE642" s="227">
        <v>0</v>
      </c>
      <c r="CF642" s="227">
        <v>0</v>
      </c>
      <c r="CG642" s="227">
        <v>0</v>
      </c>
      <c r="CH642" s="227">
        <v>0</v>
      </c>
      <c r="CI642" s="375"/>
      <c r="CJ642" s="226">
        <f t="shared" si="264"/>
        <v>2723</v>
      </c>
      <c r="CK642" s="226">
        <f t="shared" si="264"/>
        <v>4705</v>
      </c>
      <c r="CL642" s="226">
        <f t="shared" si="264"/>
        <v>5109</v>
      </c>
      <c r="CM642" s="226">
        <f t="shared" si="263"/>
        <v>5360</v>
      </c>
      <c r="CN642" s="227">
        <f t="shared" si="263"/>
        <v>3461</v>
      </c>
      <c r="CO642" s="227">
        <f t="shared" si="263"/>
        <v>3756.4660931823314</v>
      </c>
      <c r="CP642" s="227">
        <f t="shared" si="263"/>
        <v>4095.9203406830425</v>
      </c>
      <c r="CQ642" s="227">
        <f t="shared" si="251"/>
        <v>4486.0067306092496</v>
      </c>
      <c r="CR642" s="226">
        <v>470</v>
      </c>
      <c r="CS642" s="226">
        <v>842</v>
      </c>
      <c r="CT642" s="226">
        <v>993</v>
      </c>
      <c r="CU642" s="226">
        <v>1130</v>
      </c>
      <c r="CV642" s="227">
        <f t="shared" si="244"/>
        <v>1870</v>
      </c>
      <c r="CW642" s="227">
        <f>CV642*(1+('[13]GROWTH (YoY)'!AR642/100))</f>
        <v>2086.4660931823314</v>
      </c>
      <c r="CX642" s="227">
        <f>CW642*(1+('[13]GROWTH (YoY)'!AS642/100))</f>
        <v>2406.9203406830425</v>
      </c>
      <c r="CY642" s="227">
        <f>CX642*(1+('[13]GROWTH (YoY)'!AT642/100))</f>
        <v>2700.0067306092501</v>
      </c>
      <c r="CZ642" s="226">
        <v>2152</v>
      </c>
      <c r="DA642" s="226">
        <v>3653</v>
      </c>
      <c r="DB642" s="226">
        <v>3887</v>
      </c>
      <c r="DC642" s="226">
        <v>3969</v>
      </c>
      <c r="DD642" s="227">
        <v>1381</v>
      </c>
      <c r="DE642" s="227">
        <v>1438</v>
      </c>
      <c r="DF642" s="227">
        <v>1422</v>
      </c>
      <c r="DG642" s="227">
        <v>1502</v>
      </c>
      <c r="DH642" s="226">
        <v>101</v>
      </c>
      <c r="DI642" s="226">
        <v>210</v>
      </c>
      <c r="DJ642" s="226">
        <v>229</v>
      </c>
      <c r="DK642" s="226">
        <v>261</v>
      </c>
      <c r="DL642" s="227">
        <v>210</v>
      </c>
      <c r="DM642" s="227">
        <v>232</v>
      </c>
      <c r="DN642" s="227">
        <v>267</v>
      </c>
      <c r="DO642" s="227">
        <v>284</v>
      </c>
      <c r="DP642" s="376">
        <f t="shared" si="265"/>
        <v>1</v>
      </c>
      <c r="DQ642" s="226">
        <f t="shared" si="265"/>
        <v>112</v>
      </c>
      <c r="DR642" s="226">
        <f t="shared" si="265"/>
        <v>581</v>
      </c>
      <c r="DS642" s="226">
        <f t="shared" si="258"/>
        <v>1095</v>
      </c>
      <c r="DT642" s="227">
        <f t="shared" si="258"/>
        <v>0</v>
      </c>
      <c r="DU642" s="227">
        <f t="shared" si="258"/>
        <v>0.53390681766859416</v>
      </c>
      <c r="DV642" s="227">
        <f t="shared" si="258"/>
        <v>233.07965931695753</v>
      </c>
      <c r="DW642" s="227">
        <f t="shared" si="258"/>
        <v>371.99326939075036</v>
      </c>
      <c r="DX642" s="377">
        <f t="shared" si="268"/>
        <v>0.36371237458193978</v>
      </c>
      <c r="DY642" s="377">
        <f t="shared" si="268"/>
        <v>0.33001597247819142</v>
      </c>
      <c r="DZ642" s="377">
        <f t="shared" si="268"/>
        <v>0.28672801862734226</v>
      </c>
      <c r="EA642" s="377">
        <f t="shared" si="267"/>
        <v>0.28249362870025485</v>
      </c>
      <c r="EB642" s="378">
        <f t="shared" si="267"/>
        <v>0.33667743581023635</v>
      </c>
      <c r="EC642" s="378">
        <f t="shared" si="267"/>
        <v>0.33547008547008544</v>
      </c>
      <c r="ED642" s="378">
        <f t="shared" si="267"/>
        <v>0.33306772908366533</v>
      </c>
      <c r="EE642" s="378">
        <f t="shared" si="259"/>
        <v>0.33282008764657112</v>
      </c>
      <c r="EG642" s="226">
        <v>75579</v>
      </c>
      <c r="EH642" s="226">
        <v>31714</v>
      </c>
      <c r="EI642" s="226">
        <v>43865</v>
      </c>
      <c r="EJ642" s="226">
        <v>14419</v>
      </c>
      <c r="EK642" s="226">
        <v>0</v>
      </c>
      <c r="EL642" s="226">
        <v>0</v>
      </c>
      <c r="EM642" s="226">
        <v>0</v>
      </c>
      <c r="EN642" s="379">
        <f t="shared" si="245"/>
        <v>0.41961391391788727</v>
      </c>
      <c r="EO642" s="226">
        <f t="shared" si="246"/>
        <v>32.871309700216571</v>
      </c>
      <c r="EP642" s="379">
        <f t="shared" si="247"/>
        <v>0</v>
      </c>
      <c r="EQ642" s="226">
        <f t="shared" si="248"/>
        <v>0</v>
      </c>
      <c r="ER642" s="226">
        <f t="shared" si="249"/>
        <v>0</v>
      </c>
      <c r="ES642" s="292"/>
      <c r="ET642" s="227">
        <v>5853</v>
      </c>
      <c r="EU642" s="227">
        <v>1978</v>
      </c>
      <c r="EV642" s="227">
        <v>3875</v>
      </c>
      <c r="EW642" s="227">
        <v>933</v>
      </c>
      <c r="EX642" s="227">
        <v>1300</v>
      </c>
      <c r="EY642" s="227">
        <v>124573</v>
      </c>
      <c r="EZ642" s="227">
        <v>34097</v>
      </c>
      <c r="FA642" s="380">
        <f t="shared" si="252"/>
        <v>0.33794635229796688</v>
      </c>
      <c r="FB642" s="228">
        <f t="shared" si="253"/>
        <v>24.077419354838707</v>
      </c>
      <c r="FC642" s="380">
        <f t="shared" si="254"/>
        <v>0.22210832051939178</v>
      </c>
      <c r="FD642" s="227">
        <f t="shared" si="255"/>
        <v>10435.648174162941</v>
      </c>
      <c r="FE642" s="227">
        <f t="shared" si="256"/>
        <v>2280.259260345485</v>
      </c>
      <c r="FF642" s="227">
        <v>3890</v>
      </c>
      <c r="FG642" s="228">
        <f t="shared" si="250"/>
        <v>11.465295629820051</v>
      </c>
      <c r="FH642" s="227">
        <v>446</v>
      </c>
      <c r="FI642" s="227">
        <v>3890</v>
      </c>
      <c r="FJ642" s="227">
        <v>0</v>
      </c>
      <c r="FK642" s="227">
        <f t="shared" si="241"/>
        <v>3444</v>
      </c>
      <c r="FL642" s="227">
        <v>150</v>
      </c>
      <c r="FM642" s="227">
        <f t="shared" si="242"/>
        <v>3294</v>
      </c>
      <c r="FZ642" s="229"/>
      <c r="GA642" s="229"/>
      <c r="GB642" s="229"/>
      <c r="GC642" s="229"/>
      <c r="GD642" s="229"/>
    </row>
    <row r="643" spans="1:186" s="368" customFormat="1">
      <c r="A643" s="287" t="s">
        <v>1386</v>
      </c>
      <c r="B643" s="369" t="s">
        <v>1387</v>
      </c>
      <c r="C643" s="287" t="s">
        <v>1563</v>
      </c>
      <c r="D643" s="287" t="s">
        <v>3126</v>
      </c>
      <c r="E643" s="369" t="s">
        <v>1564</v>
      </c>
      <c r="F643" s="287">
        <v>640</v>
      </c>
      <c r="G643" s="392" t="s">
        <v>1570</v>
      </c>
      <c r="H643" s="392" t="s">
        <v>1571</v>
      </c>
      <c r="I643" s="393" t="s">
        <v>1567</v>
      </c>
      <c r="J643" s="392" t="s">
        <v>1568</v>
      </c>
      <c r="K643" s="393" t="s">
        <v>846</v>
      </c>
      <c r="L643" s="392" t="s">
        <v>1569</v>
      </c>
      <c r="M643" s="392" t="s">
        <v>3124</v>
      </c>
      <c r="N643" s="372">
        <v>1</v>
      </c>
      <c r="O643" s="373">
        <v>2523</v>
      </c>
      <c r="P643" s="373">
        <v>4481</v>
      </c>
      <c r="Q643" s="373">
        <v>4906</v>
      </c>
      <c r="R643" s="373">
        <v>5466</v>
      </c>
      <c r="S643" s="374">
        <v>5099</v>
      </c>
      <c r="T643" s="374">
        <v>5664</v>
      </c>
      <c r="U643" s="374">
        <v>6528</v>
      </c>
      <c r="V643" s="374">
        <v>7319</v>
      </c>
      <c r="W643" s="373">
        <v>928</v>
      </c>
      <c r="X643" s="373">
        <v>1506</v>
      </c>
      <c r="Y643" s="373">
        <v>1594</v>
      </c>
      <c r="Z643" s="373">
        <v>1755</v>
      </c>
      <c r="AA643" s="374">
        <v>1953</v>
      </c>
      <c r="AB643" s="374">
        <v>2182</v>
      </c>
      <c r="AC643" s="374">
        <v>2475</v>
      </c>
      <c r="AD643" s="374">
        <v>2840</v>
      </c>
      <c r="AE643" s="373">
        <v>39</v>
      </c>
      <c r="AF643" s="373">
        <v>51</v>
      </c>
      <c r="AG643" s="373">
        <v>55</v>
      </c>
      <c r="AH643" s="373">
        <v>60</v>
      </c>
      <c r="AI643" s="374">
        <v>57</v>
      </c>
      <c r="AJ643" s="374">
        <v>59</v>
      </c>
      <c r="AK643" s="374">
        <v>63</v>
      </c>
      <c r="AL643" s="374">
        <v>71</v>
      </c>
      <c r="AM643" s="226">
        <v>1595</v>
      </c>
      <c r="AN643" s="226">
        <v>2974</v>
      </c>
      <c r="AO643" s="226">
        <v>3312</v>
      </c>
      <c r="AP643" s="226">
        <v>3711</v>
      </c>
      <c r="AQ643" s="227">
        <v>3146</v>
      </c>
      <c r="AR643" s="227">
        <v>3481</v>
      </c>
      <c r="AS643" s="227">
        <v>4053</v>
      </c>
      <c r="AT643" s="227">
        <v>4479</v>
      </c>
      <c r="AU643" s="226">
        <v>239</v>
      </c>
      <c r="AV643" s="411">
        <v>465</v>
      </c>
      <c r="AW643" s="411">
        <v>538</v>
      </c>
      <c r="AX643" s="411">
        <v>627</v>
      </c>
      <c r="AY643" s="231">
        <v>460</v>
      </c>
      <c r="AZ643" s="231">
        <v>583</v>
      </c>
      <c r="BA643" s="231">
        <v>684</v>
      </c>
      <c r="BB643" s="231">
        <v>780</v>
      </c>
      <c r="BC643" s="226">
        <f t="shared" si="266"/>
        <v>1356</v>
      </c>
      <c r="BD643" s="226">
        <f t="shared" si="266"/>
        <v>2481</v>
      </c>
      <c r="BE643" s="226">
        <f t="shared" si="266"/>
        <v>2715</v>
      </c>
      <c r="BF643" s="226">
        <f t="shared" si="266"/>
        <v>3041</v>
      </c>
      <c r="BG643" s="218">
        <f t="shared" si="266"/>
        <v>2649</v>
      </c>
      <c r="BH643" s="218">
        <f t="shared" si="266"/>
        <v>2829</v>
      </c>
      <c r="BI643" s="218">
        <f t="shared" si="266"/>
        <v>3321</v>
      </c>
      <c r="BJ643" s="218">
        <f t="shared" si="266"/>
        <v>3676</v>
      </c>
      <c r="BK643" s="226">
        <f t="shared" si="262"/>
        <v>0</v>
      </c>
      <c r="BL643" s="226">
        <f t="shared" si="262"/>
        <v>28</v>
      </c>
      <c r="BM643" s="226">
        <f t="shared" si="262"/>
        <v>59</v>
      </c>
      <c r="BN643" s="226">
        <f t="shared" si="260"/>
        <v>43</v>
      </c>
      <c r="BO643" s="227">
        <f t="shared" si="260"/>
        <v>37</v>
      </c>
      <c r="BP643" s="227">
        <f t="shared" si="260"/>
        <v>69</v>
      </c>
      <c r="BQ643" s="227">
        <f t="shared" si="260"/>
        <v>48</v>
      </c>
      <c r="BR643" s="227">
        <f t="shared" si="260"/>
        <v>23</v>
      </c>
      <c r="BS643" s="226">
        <v>0</v>
      </c>
      <c r="BT643" s="226">
        <v>28</v>
      </c>
      <c r="BU643" s="226">
        <v>59</v>
      </c>
      <c r="BV643" s="226">
        <v>43</v>
      </c>
      <c r="BW643" s="227">
        <v>37</v>
      </c>
      <c r="BX643" s="227">
        <v>69</v>
      </c>
      <c r="BY643" s="227">
        <v>48</v>
      </c>
      <c r="BZ643" s="227">
        <v>23</v>
      </c>
      <c r="CA643" s="226">
        <v>0</v>
      </c>
      <c r="CB643" s="226">
        <f>IFERROR(VLOOKUP($G643,[12]ITEM!$B$2:$AC$939,26,0),0)</f>
        <v>0</v>
      </c>
      <c r="CC643" s="226">
        <f>IFERROR(VLOOKUP($G643,[12]ITEM!$B$2:$AC$939,27,0),0)</f>
        <v>0</v>
      </c>
      <c r="CD643" s="226">
        <f>IFERROR(VLOOKUP($G643,[12]ITEM!$B$2:$AC$939,28,0),0)</f>
        <v>0</v>
      </c>
      <c r="CE643" s="227">
        <v>0</v>
      </c>
      <c r="CF643" s="227">
        <v>0</v>
      </c>
      <c r="CG643" s="227">
        <v>0</v>
      </c>
      <c r="CH643" s="227">
        <v>0</v>
      </c>
      <c r="CI643" s="375"/>
      <c r="CJ643" s="226">
        <f t="shared" si="264"/>
        <v>1356</v>
      </c>
      <c r="CK643" s="226">
        <f t="shared" si="264"/>
        <v>2441</v>
      </c>
      <c r="CL643" s="226">
        <f t="shared" si="264"/>
        <v>2679</v>
      </c>
      <c r="CM643" s="226">
        <f t="shared" si="263"/>
        <v>2924</v>
      </c>
      <c r="CN643" s="227">
        <f t="shared" si="263"/>
        <v>2649</v>
      </c>
      <c r="CO643" s="227">
        <f t="shared" si="263"/>
        <v>2910.9332802349318</v>
      </c>
      <c r="CP643" s="227">
        <f t="shared" si="263"/>
        <v>3330.5877515084553</v>
      </c>
      <c r="CQ643" s="227">
        <f t="shared" si="251"/>
        <v>3656.1671300435373</v>
      </c>
      <c r="CR643" s="226">
        <v>816</v>
      </c>
      <c r="CS643" s="226">
        <v>1521</v>
      </c>
      <c r="CT643" s="226">
        <v>1694</v>
      </c>
      <c r="CU643" s="226">
        <v>1898</v>
      </c>
      <c r="CV643" s="227">
        <f t="shared" si="244"/>
        <v>2179</v>
      </c>
      <c r="CW643" s="227">
        <f>CV643*(1+('[13]GROWTH (YoY)'!AR643/100))</f>
        <v>2410.9332802349318</v>
      </c>
      <c r="CX643" s="227">
        <f>CW643*(1+('[13]GROWTH (YoY)'!AS643/100))</f>
        <v>2806.5877515084553</v>
      </c>
      <c r="CY643" s="227">
        <f>CX643*(1+('[13]GROWTH (YoY)'!AT643/100))</f>
        <v>3102.1671300435373</v>
      </c>
      <c r="CZ643" s="226">
        <v>460</v>
      </c>
      <c r="DA643" s="226">
        <v>755</v>
      </c>
      <c r="DB643" s="226">
        <v>804</v>
      </c>
      <c r="DC643" s="226">
        <v>821</v>
      </c>
      <c r="DD643" s="227">
        <v>304</v>
      </c>
      <c r="DE643" s="227">
        <v>317</v>
      </c>
      <c r="DF643" s="227">
        <v>314</v>
      </c>
      <c r="DG643" s="227">
        <v>331</v>
      </c>
      <c r="DH643" s="226">
        <v>80</v>
      </c>
      <c r="DI643" s="226">
        <v>165</v>
      </c>
      <c r="DJ643" s="226">
        <v>181</v>
      </c>
      <c r="DK643" s="226">
        <v>205</v>
      </c>
      <c r="DL643" s="227">
        <v>166</v>
      </c>
      <c r="DM643" s="227">
        <v>183</v>
      </c>
      <c r="DN643" s="227">
        <v>210</v>
      </c>
      <c r="DO643" s="227">
        <v>223</v>
      </c>
      <c r="DP643" s="376">
        <f t="shared" si="265"/>
        <v>0</v>
      </c>
      <c r="DQ643" s="226">
        <f t="shared" si="265"/>
        <v>40</v>
      </c>
      <c r="DR643" s="226">
        <f t="shared" si="265"/>
        <v>36</v>
      </c>
      <c r="DS643" s="226">
        <f t="shared" si="258"/>
        <v>117</v>
      </c>
      <c r="DT643" s="227">
        <f t="shared" si="258"/>
        <v>0</v>
      </c>
      <c r="DU643" s="227">
        <f t="shared" si="258"/>
        <v>-81.933280234931772</v>
      </c>
      <c r="DV643" s="227">
        <f t="shared" si="258"/>
        <v>-9.5877515084553124</v>
      </c>
      <c r="DW643" s="227">
        <f t="shared" si="258"/>
        <v>19.832869956462673</v>
      </c>
      <c r="DX643" s="377">
        <f t="shared" si="268"/>
        <v>0.36781609195402298</v>
      </c>
      <c r="DY643" s="377">
        <f t="shared" si="268"/>
        <v>0.33608569515733094</v>
      </c>
      <c r="DZ643" s="377">
        <f t="shared" si="268"/>
        <v>0.32490827558092134</v>
      </c>
      <c r="EA643" s="377">
        <f t="shared" si="267"/>
        <v>0.32107574094401758</v>
      </c>
      <c r="EB643" s="378">
        <f t="shared" si="267"/>
        <v>0.38301627770151009</v>
      </c>
      <c r="EC643" s="378">
        <f t="shared" si="267"/>
        <v>0.38524011299435029</v>
      </c>
      <c r="ED643" s="378">
        <f t="shared" si="267"/>
        <v>0.37913602941176472</v>
      </c>
      <c r="EE643" s="378">
        <f t="shared" si="259"/>
        <v>0.38803115179669356</v>
      </c>
      <c r="EG643" s="226">
        <v>0</v>
      </c>
      <c r="EH643" s="226">
        <v>0</v>
      </c>
      <c r="EI643" s="226">
        <v>0</v>
      </c>
      <c r="EJ643" s="226">
        <v>0</v>
      </c>
      <c r="EK643" s="226">
        <v>0</v>
      </c>
      <c r="EL643" s="226">
        <v>0</v>
      </c>
      <c r="EM643" s="226">
        <v>0</v>
      </c>
      <c r="EN643" s="379">
        <f t="shared" si="245"/>
        <v>0</v>
      </c>
      <c r="EO643" s="226">
        <f t="shared" si="246"/>
        <v>0</v>
      </c>
      <c r="EP643" s="379">
        <f t="shared" si="247"/>
        <v>0</v>
      </c>
      <c r="EQ643" s="226">
        <f t="shared" si="248"/>
        <v>0</v>
      </c>
      <c r="ER643" s="226">
        <f t="shared" si="249"/>
        <v>0</v>
      </c>
      <c r="ES643" s="292"/>
      <c r="ET643" s="227">
        <v>5095</v>
      </c>
      <c r="EU643" s="227">
        <v>1959</v>
      </c>
      <c r="EV643" s="227">
        <v>3136</v>
      </c>
      <c r="EW643" s="227">
        <v>951</v>
      </c>
      <c r="EX643" s="227">
        <v>1843</v>
      </c>
      <c r="EY643" s="227">
        <v>33907</v>
      </c>
      <c r="EZ643" s="227">
        <v>33120</v>
      </c>
      <c r="FA643" s="380">
        <f t="shared" si="252"/>
        <v>0.38449460255152113</v>
      </c>
      <c r="FB643" s="228">
        <f t="shared" si="253"/>
        <v>30.325255102040817</v>
      </c>
      <c r="FC643" s="380">
        <f t="shared" si="254"/>
        <v>0.36172718351324828</v>
      </c>
      <c r="FD643" s="227">
        <f t="shared" si="255"/>
        <v>54354.558055858673</v>
      </c>
      <c r="FE643" s="227">
        <f t="shared" si="256"/>
        <v>2392.8140096618358</v>
      </c>
      <c r="FF643" s="227">
        <v>3136</v>
      </c>
      <c r="FG643" s="228">
        <f t="shared" si="250"/>
        <v>15.656887755102042</v>
      </c>
      <c r="FH643" s="227">
        <v>491</v>
      </c>
      <c r="FI643" s="227">
        <v>3136</v>
      </c>
      <c r="FJ643" s="227">
        <v>0</v>
      </c>
      <c r="FK643" s="227">
        <f t="shared" si="241"/>
        <v>2645</v>
      </c>
      <c r="FL643" s="227">
        <v>130</v>
      </c>
      <c r="FM643" s="227">
        <f t="shared" si="242"/>
        <v>2515</v>
      </c>
      <c r="FZ643" s="229"/>
      <c r="GA643" s="229"/>
      <c r="GB643" s="229"/>
      <c r="GC643" s="229"/>
      <c r="GD643" s="229"/>
    </row>
    <row r="644" spans="1:186" s="368" customFormat="1">
      <c r="A644" s="287" t="s">
        <v>1386</v>
      </c>
      <c r="B644" s="369" t="s">
        <v>1387</v>
      </c>
      <c r="C644" s="287" t="s">
        <v>1563</v>
      </c>
      <c r="D644" s="287" t="s">
        <v>3126</v>
      </c>
      <c r="E644" s="369" t="s">
        <v>1564</v>
      </c>
      <c r="F644" s="287">
        <v>641</v>
      </c>
      <c r="G644" s="392" t="s">
        <v>1572</v>
      </c>
      <c r="H644" s="392" t="s">
        <v>1573</v>
      </c>
      <c r="I644" s="393" t="s">
        <v>1567</v>
      </c>
      <c r="J644" s="392" t="s">
        <v>1568</v>
      </c>
      <c r="K644" s="393" t="s">
        <v>846</v>
      </c>
      <c r="L644" s="392" t="s">
        <v>1569</v>
      </c>
      <c r="M644" s="392" t="s">
        <v>3124</v>
      </c>
      <c r="N644" s="372">
        <v>1</v>
      </c>
      <c r="O644" s="373">
        <v>1861</v>
      </c>
      <c r="P644" s="373">
        <v>3305</v>
      </c>
      <c r="Q644" s="373">
        <v>3614</v>
      </c>
      <c r="R644" s="373">
        <v>4087</v>
      </c>
      <c r="S644" s="374">
        <v>4417</v>
      </c>
      <c r="T644" s="374">
        <v>4918</v>
      </c>
      <c r="U644" s="374">
        <v>5649</v>
      </c>
      <c r="V644" s="374">
        <v>6344</v>
      </c>
      <c r="W644" s="373">
        <v>678</v>
      </c>
      <c r="X644" s="373">
        <v>1094</v>
      </c>
      <c r="Y644" s="373">
        <v>1167</v>
      </c>
      <c r="Z644" s="373">
        <v>1305</v>
      </c>
      <c r="AA644" s="374">
        <v>1469</v>
      </c>
      <c r="AB644" s="374">
        <v>1636</v>
      </c>
      <c r="AC644" s="374">
        <v>1857</v>
      </c>
      <c r="AD644" s="374">
        <v>2184</v>
      </c>
      <c r="AE644" s="373">
        <v>29</v>
      </c>
      <c r="AF644" s="373">
        <v>38</v>
      </c>
      <c r="AG644" s="373">
        <v>41</v>
      </c>
      <c r="AH644" s="373">
        <v>45</v>
      </c>
      <c r="AI644" s="374">
        <v>53</v>
      </c>
      <c r="AJ644" s="374">
        <v>55</v>
      </c>
      <c r="AK644" s="374">
        <v>59</v>
      </c>
      <c r="AL644" s="374">
        <v>66</v>
      </c>
      <c r="AM644" s="226">
        <v>1183</v>
      </c>
      <c r="AN644" s="226">
        <v>2211</v>
      </c>
      <c r="AO644" s="226">
        <v>2447</v>
      </c>
      <c r="AP644" s="226">
        <v>2782</v>
      </c>
      <c r="AQ644" s="227">
        <v>2948</v>
      </c>
      <c r="AR644" s="227">
        <v>3281</v>
      </c>
      <c r="AS644" s="227">
        <v>3791</v>
      </c>
      <c r="AT644" s="227">
        <v>4160</v>
      </c>
      <c r="AU644" s="226">
        <v>166</v>
      </c>
      <c r="AV644" s="411">
        <v>324</v>
      </c>
      <c r="AW644" s="411">
        <v>373</v>
      </c>
      <c r="AX644" s="411">
        <v>436</v>
      </c>
      <c r="AY644" s="231">
        <v>404</v>
      </c>
      <c r="AZ644" s="231">
        <v>519</v>
      </c>
      <c r="BA644" s="231">
        <v>608</v>
      </c>
      <c r="BB644" s="231">
        <v>692</v>
      </c>
      <c r="BC644" s="226">
        <f t="shared" si="266"/>
        <v>1017</v>
      </c>
      <c r="BD644" s="226">
        <f t="shared" si="266"/>
        <v>1871</v>
      </c>
      <c r="BE644" s="226">
        <f t="shared" si="266"/>
        <v>2040</v>
      </c>
      <c r="BF644" s="226">
        <f t="shared" si="266"/>
        <v>2311</v>
      </c>
      <c r="BG644" s="218">
        <f t="shared" si="266"/>
        <v>2519</v>
      </c>
      <c r="BH644" s="218">
        <f t="shared" si="266"/>
        <v>2722</v>
      </c>
      <c r="BI644" s="218">
        <f t="shared" si="266"/>
        <v>3143</v>
      </c>
      <c r="BJ644" s="218">
        <f t="shared" si="266"/>
        <v>3447</v>
      </c>
      <c r="BK644" s="226">
        <f t="shared" si="262"/>
        <v>0</v>
      </c>
      <c r="BL644" s="226">
        <f t="shared" si="262"/>
        <v>16</v>
      </c>
      <c r="BM644" s="226">
        <f t="shared" si="262"/>
        <v>34</v>
      </c>
      <c r="BN644" s="226">
        <f t="shared" si="260"/>
        <v>35</v>
      </c>
      <c r="BO644" s="227">
        <f t="shared" si="260"/>
        <v>25</v>
      </c>
      <c r="BP644" s="227">
        <f t="shared" si="260"/>
        <v>40</v>
      </c>
      <c r="BQ644" s="227">
        <f t="shared" si="260"/>
        <v>40</v>
      </c>
      <c r="BR644" s="227">
        <f t="shared" si="260"/>
        <v>21</v>
      </c>
      <c r="BS644" s="226">
        <v>0</v>
      </c>
      <c r="BT644" s="226">
        <v>16</v>
      </c>
      <c r="BU644" s="226">
        <v>34</v>
      </c>
      <c r="BV644" s="226">
        <v>35</v>
      </c>
      <c r="BW644" s="227">
        <v>25</v>
      </c>
      <c r="BX644" s="227">
        <v>40</v>
      </c>
      <c r="BY644" s="227">
        <v>40</v>
      </c>
      <c r="BZ644" s="227">
        <v>21</v>
      </c>
      <c r="CA644" s="226">
        <v>0</v>
      </c>
      <c r="CB644" s="226">
        <f>IFERROR(VLOOKUP($G644,[12]ITEM!$B$2:$AC$939,26,0),0)</f>
        <v>0</v>
      </c>
      <c r="CC644" s="226">
        <f>IFERROR(VLOOKUP($G644,[12]ITEM!$B$2:$AC$939,27,0),0)</f>
        <v>0</v>
      </c>
      <c r="CD644" s="226">
        <f>IFERROR(VLOOKUP($G644,[12]ITEM!$B$2:$AC$939,28,0),0)</f>
        <v>0</v>
      </c>
      <c r="CE644" s="227">
        <v>0</v>
      </c>
      <c r="CF644" s="227">
        <v>0</v>
      </c>
      <c r="CG644" s="227">
        <v>0</v>
      </c>
      <c r="CH644" s="227">
        <v>0</v>
      </c>
      <c r="CI644" s="375"/>
      <c r="CJ644" s="226">
        <f t="shared" si="264"/>
        <v>1018</v>
      </c>
      <c r="CK644" s="226">
        <f t="shared" si="264"/>
        <v>1723</v>
      </c>
      <c r="CL644" s="226">
        <f t="shared" si="264"/>
        <v>1848</v>
      </c>
      <c r="CM644" s="226">
        <f t="shared" si="263"/>
        <v>1935</v>
      </c>
      <c r="CN644" s="227">
        <f t="shared" si="263"/>
        <v>2519</v>
      </c>
      <c r="CO644" s="227">
        <f t="shared" si="263"/>
        <v>2761.6717927582645</v>
      </c>
      <c r="CP644" s="227">
        <f t="shared" si="263"/>
        <v>3087.9822420261962</v>
      </c>
      <c r="CQ644" s="227">
        <f t="shared" si="251"/>
        <v>3358.6094651456015</v>
      </c>
      <c r="CR644" s="226">
        <v>163</v>
      </c>
      <c r="CS644" s="226">
        <v>305</v>
      </c>
      <c r="CT644" s="226">
        <v>337</v>
      </c>
      <c r="CU644" s="226">
        <v>383</v>
      </c>
      <c r="CV644" s="227">
        <f t="shared" si="244"/>
        <v>1852</v>
      </c>
      <c r="CW644" s="227">
        <f>CV644*(1+('[13]GROWTH (YoY)'!AR644/100))</f>
        <v>2061.6717927582645</v>
      </c>
      <c r="CX644" s="227">
        <f>CW644*(1+('[13]GROWTH (YoY)'!AS644/100))</f>
        <v>2381.9822420261962</v>
      </c>
      <c r="CY644" s="227">
        <f>CX644*(1+('[13]GROWTH (YoY)'!AT644/100))</f>
        <v>2613.6094651456015</v>
      </c>
      <c r="CZ644" s="226">
        <v>817</v>
      </c>
      <c r="DA644" s="226">
        <v>1340</v>
      </c>
      <c r="DB644" s="226">
        <v>1426</v>
      </c>
      <c r="DC644" s="226">
        <v>1456</v>
      </c>
      <c r="DD644" s="227">
        <v>589</v>
      </c>
      <c r="DE644" s="227">
        <v>614</v>
      </c>
      <c r="DF644" s="227">
        <v>607</v>
      </c>
      <c r="DG644" s="227">
        <v>641</v>
      </c>
      <c r="DH644" s="226">
        <v>38</v>
      </c>
      <c r="DI644" s="226">
        <v>78</v>
      </c>
      <c r="DJ644" s="226">
        <v>85</v>
      </c>
      <c r="DK644" s="226">
        <v>96</v>
      </c>
      <c r="DL644" s="227">
        <v>78</v>
      </c>
      <c r="DM644" s="227">
        <v>86</v>
      </c>
      <c r="DN644" s="227">
        <v>99</v>
      </c>
      <c r="DO644" s="227">
        <v>104</v>
      </c>
      <c r="DP644" s="376">
        <f t="shared" si="265"/>
        <v>-1</v>
      </c>
      <c r="DQ644" s="226">
        <f t="shared" si="265"/>
        <v>148</v>
      </c>
      <c r="DR644" s="226">
        <f t="shared" si="265"/>
        <v>192</v>
      </c>
      <c r="DS644" s="226">
        <f t="shared" si="258"/>
        <v>376</v>
      </c>
      <c r="DT644" s="227">
        <f t="shared" si="258"/>
        <v>0</v>
      </c>
      <c r="DU644" s="227">
        <f t="shared" si="258"/>
        <v>-39.671792758264473</v>
      </c>
      <c r="DV644" s="227">
        <f t="shared" si="258"/>
        <v>55.017757973803782</v>
      </c>
      <c r="DW644" s="227">
        <f t="shared" si="258"/>
        <v>88.390534854398538</v>
      </c>
      <c r="DX644" s="377">
        <f t="shared" si="268"/>
        <v>0.36432025792584632</v>
      </c>
      <c r="DY644" s="377">
        <f t="shared" si="268"/>
        <v>0.33101361573373678</v>
      </c>
      <c r="DZ644" s="377">
        <f t="shared" si="268"/>
        <v>0.32291090204759271</v>
      </c>
      <c r="EA644" s="377">
        <f t="shared" si="267"/>
        <v>0.31930511377538534</v>
      </c>
      <c r="EB644" s="378">
        <f t="shared" si="267"/>
        <v>0.33257867330767488</v>
      </c>
      <c r="EC644" s="378">
        <f t="shared" si="267"/>
        <v>0.33265555103700689</v>
      </c>
      <c r="ED644" s="378">
        <f t="shared" si="267"/>
        <v>0.32873074880509823</v>
      </c>
      <c r="EE644" s="378">
        <f t="shared" si="259"/>
        <v>0.34426229508196721</v>
      </c>
      <c r="EG644" s="226">
        <v>0</v>
      </c>
      <c r="EH644" s="226">
        <v>0</v>
      </c>
      <c r="EI644" s="226">
        <v>0</v>
      </c>
      <c r="EJ644" s="226">
        <v>0</v>
      </c>
      <c r="EK644" s="226">
        <v>0</v>
      </c>
      <c r="EL644" s="226">
        <v>0</v>
      </c>
      <c r="EM644" s="226">
        <v>0</v>
      </c>
      <c r="EN644" s="379">
        <f t="shared" si="245"/>
        <v>0</v>
      </c>
      <c r="EO644" s="226">
        <f t="shared" si="246"/>
        <v>0</v>
      </c>
      <c r="EP644" s="379">
        <f t="shared" si="247"/>
        <v>0</v>
      </c>
      <c r="EQ644" s="226">
        <f t="shared" si="248"/>
        <v>0</v>
      </c>
      <c r="ER644" s="226">
        <f t="shared" si="249"/>
        <v>0</v>
      </c>
      <c r="ES644" s="292"/>
      <c r="ET644" s="227">
        <v>4413</v>
      </c>
      <c r="EU644" s="227">
        <v>1474</v>
      </c>
      <c r="EV644" s="227">
        <v>2939</v>
      </c>
      <c r="EW644" s="227">
        <v>771</v>
      </c>
      <c r="EX644" s="227">
        <v>618</v>
      </c>
      <c r="EY644" s="227">
        <v>35325</v>
      </c>
      <c r="EZ644" s="227">
        <v>26730</v>
      </c>
      <c r="FA644" s="380">
        <f t="shared" si="252"/>
        <v>0.33401314298663043</v>
      </c>
      <c r="FB644" s="228">
        <f t="shared" si="253"/>
        <v>26.233412725416809</v>
      </c>
      <c r="FC644" s="380">
        <f t="shared" si="254"/>
        <v>0.14004078857919783</v>
      </c>
      <c r="FD644" s="227">
        <f t="shared" si="255"/>
        <v>17494.692144373672</v>
      </c>
      <c r="FE644" s="227">
        <f t="shared" si="256"/>
        <v>2403.6662925551814</v>
      </c>
      <c r="FF644" s="227">
        <v>2939</v>
      </c>
      <c r="FG644" s="228">
        <f t="shared" si="250"/>
        <v>14.630826811840761</v>
      </c>
      <c r="FH644" s="227">
        <v>430</v>
      </c>
      <c r="FI644" s="227">
        <v>2939</v>
      </c>
      <c r="FJ644" s="227">
        <v>0</v>
      </c>
      <c r="FK644" s="227">
        <f t="shared" ref="FK644:FK707" si="269">FI644-FH644-FJ644</f>
        <v>2509</v>
      </c>
      <c r="FL644" s="227">
        <v>113</v>
      </c>
      <c r="FM644" s="227">
        <f t="shared" ref="FM644:FM707" si="270">FK644-FL644</f>
        <v>2396</v>
      </c>
      <c r="FZ644" s="229"/>
      <c r="GA644" s="229"/>
      <c r="GB644" s="229"/>
      <c r="GC644" s="229"/>
      <c r="GD644" s="229"/>
    </row>
    <row r="645" spans="1:186" s="368" customFormat="1">
      <c r="A645" s="287" t="s">
        <v>1386</v>
      </c>
      <c r="B645" s="369" t="s">
        <v>1387</v>
      </c>
      <c r="C645" s="287" t="s">
        <v>1563</v>
      </c>
      <c r="D645" s="287" t="s">
        <v>3126</v>
      </c>
      <c r="E645" s="369" t="s">
        <v>1564</v>
      </c>
      <c r="F645" s="287">
        <v>642</v>
      </c>
      <c r="G645" s="392" t="s">
        <v>1574</v>
      </c>
      <c r="H645" s="392" t="s">
        <v>1575</v>
      </c>
      <c r="I645" s="393" t="s">
        <v>1567</v>
      </c>
      <c r="J645" s="392" t="s">
        <v>1568</v>
      </c>
      <c r="K645" s="393" t="s">
        <v>846</v>
      </c>
      <c r="L645" s="392" t="s">
        <v>1569</v>
      </c>
      <c r="M645" s="392" t="s">
        <v>3124</v>
      </c>
      <c r="N645" s="372">
        <v>1</v>
      </c>
      <c r="O645" s="373">
        <v>526</v>
      </c>
      <c r="P645" s="373">
        <v>933</v>
      </c>
      <c r="Q645" s="373">
        <v>1022</v>
      </c>
      <c r="R645" s="373">
        <v>1143</v>
      </c>
      <c r="S645" s="374">
        <v>753</v>
      </c>
      <c r="T645" s="374">
        <v>875</v>
      </c>
      <c r="U645" s="374">
        <v>964</v>
      </c>
      <c r="V645" s="374">
        <v>1082</v>
      </c>
      <c r="W645" s="373">
        <v>199</v>
      </c>
      <c r="X645" s="373">
        <v>324</v>
      </c>
      <c r="Y645" s="373">
        <v>345</v>
      </c>
      <c r="Z645" s="373">
        <v>389</v>
      </c>
      <c r="AA645" s="374">
        <v>278</v>
      </c>
      <c r="AB645" s="374">
        <v>307</v>
      </c>
      <c r="AC645" s="374">
        <v>348</v>
      </c>
      <c r="AD645" s="374">
        <v>394</v>
      </c>
      <c r="AE645" s="373">
        <v>8</v>
      </c>
      <c r="AF645" s="373">
        <v>10</v>
      </c>
      <c r="AG645" s="373">
        <v>11</v>
      </c>
      <c r="AH645" s="373">
        <v>12</v>
      </c>
      <c r="AI645" s="374">
        <v>9</v>
      </c>
      <c r="AJ645" s="374">
        <v>9</v>
      </c>
      <c r="AK645" s="374">
        <v>10</v>
      </c>
      <c r="AL645" s="374">
        <v>11</v>
      </c>
      <c r="AM645" s="226">
        <v>326</v>
      </c>
      <c r="AN645" s="226">
        <v>610</v>
      </c>
      <c r="AO645" s="226">
        <v>677</v>
      </c>
      <c r="AP645" s="226">
        <v>754</v>
      </c>
      <c r="AQ645" s="227">
        <v>475</v>
      </c>
      <c r="AR645" s="227">
        <v>568</v>
      </c>
      <c r="AS645" s="227">
        <v>616</v>
      </c>
      <c r="AT645" s="227">
        <v>688</v>
      </c>
      <c r="AU645" s="226">
        <v>75</v>
      </c>
      <c r="AV645" s="411">
        <v>146</v>
      </c>
      <c r="AW645" s="411">
        <v>168</v>
      </c>
      <c r="AX645" s="411">
        <v>196</v>
      </c>
      <c r="AY645" s="231">
        <v>106</v>
      </c>
      <c r="AZ645" s="231">
        <v>127</v>
      </c>
      <c r="BA645" s="231">
        <v>147</v>
      </c>
      <c r="BB645" s="231">
        <v>168</v>
      </c>
      <c r="BC645" s="226">
        <f t="shared" si="266"/>
        <v>251</v>
      </c>
      <c r="BD645" s="226">
        <f t="shared" si="266"/>
        <v>450</v>
      </c>
      <c r="BE645" s="226">
        <f t="shared" si="266"/>
        <v>486</v>
      </c>
      <c r="BF645" s="226">
        <f t="shared" si="266"/>
        <v>533</v>
      </c>
      <c r="BG645" s="218">
        <f t="shared" si="266"/>
        <v>353</v>
      </c>
      <c r="BH645" s="218">
        <f t="shared" si="266"/>
        <v>415</v>
      </c>
      <c r="BI645" s="218">
        <f t="shared" si="266"/>
        <v>441</v>
      </c>
      <c r="BJ645" s="218">
        <f t="shared" si="266"/>
        <v>507</v>
      </c>
      <c r="BK645" s="226">
        <f t="shared" si="262"/>
        <v>0</v>
      </c>
      <c r="BL645" s="226">
        <f t="shared" si="262"/>
        <v>14</v>
      </c>
      <c r="BM645" s="226">
        <f t="shared" si="262"/>
        <v>23</v>
      </c>
      <c r="BN645" s="226">
        <f t="shared" si="260"/>
        <v>25</v>
      </c>
      <c r="BO645" s="227">
        <f t="shared" si="260"/>
        <v>16</v>
      </c>
      <c r="BP645" s="227">
        <f t="shared" si="260"/>
        <v>26</v>
      </c>
      <c r="BQ645" s="227">
        <f t="shared" si="260"/>
        <v>28</v>
      </c>
      <c r="BR645" s="227">
        <f t="shared" si="260"/>
        <v>13</v>
      </c>
      <c r="BS645" s="226">
        <v>0</v>
      </c>
      <c r="BT645" s="226">
        <v>14</v>
      </c>
      <c r="BU645" s="226">
        <v>23</v>
      </c>
      <c r="BV645" s="226">
        <v>25</v>
      </c>
      <c r="BW645" s="227">
        <v>16</v>
      </c>
      <c r="BX645" s="227">
        <v>26</v>
      </c>
      <c r="BY645" s="227">
        <v>28</v>
      </c>
      <c r="BZ645" s="227">
        <v>13</v>
      </c>
      <c r="CA645" s="226">
        <v>0</v>
      </c>
      <c r="CB645" s="226">
        <f>IFERROR(VLOOKUP($G645,[12]ITEM!$B$2:$AC$939,26,0),0)</f>
        <v>0</v>
      </c>
      <c r="CC645" s="226">
        <f>IFERROR(VLOOKUP($G645,[12]ITEM!$B$2:$AC$939,27,0),0)</f>
        <v>0</v>
      </c>
      <c r="CD645" s="226">
        <f>IFERROR(VLOOKUP($G645,[12]ITEM!$B$2:$AC$939,28,0),0)</f>
        <v>0</v>
      </c>
      <c r="CE645" s="227">
        <v>0</v>
      </c>
      <c r="CF645" s="227">
        <v>0</v>
      </c>
      <c r="CG645" s="227">
        <v>0</v>
      </c>
      <c r="CH645" s="227">
        <v>0</v>
      </c>
      <c r="CI645" s="375"/>
      <c r="CJ645" s="226">
        <f t="shared" si="264"/>
        <v>251</v>
      </c>
      <c r="CK645" s="226">
        <f t="shared" si="264"/>
        <v>471</v>
      </c>
      <c r="CL645" s="226">
        <f t="shared" si="264"/>
        <v>523</v>
      </c>
      <c r="CM645" s="226">
        <f t="shared" si="263"/>
        <v>582</v>
      </c>
      <c r="CN645" s="227">
        <f t="shared" si="263"/>
        <v>353</v>
      </c>
      <c r="CO645" s="227">
        <f t="shared" si="263"/>
        <v>417.30158658141721</v>
      </c>
      <c r="CP645" s="227">
        <f t="shared" si="263"/>
        <v>449.58906848924045</v>
      </c>
      <c r="CQ645" s="227">
        <f t="shared" si="251"/>
        <v>500.24949927492202</v>
      </c>
      <c r="CR645" s="226">
        <v>251</v>
      </c>
      <c r="CS645" s="226">
        <v>470</v>
      </c>
      <c r="CT645" s="226">
        <v>522</v>
      </c>
      <c r="CU645" s="226">
        <v>581</v>
      </c>
      <c r="CV645" s="227">
        <f t="shared" ref="CV645:CV708" si="271">AQ645-AY645-BO645-DD645-DL645</f>
        <v>324</v>
      </c>
      <c r="CW645" s="227">
        <f>CV645*(1+('[13]GROWTH (YoY)'!AR645/100))</f>
        <v>387.30158658141721</v>
      </c>
      <c r="CX645" s="227">
        <f>CW645*(1+('[13]GROWTH (YoY)'!AS645/100))</f>
        <v>420.58906848924045</v>
      </c>
      <c r="CY645" s="227">
        <f>CX645*(1+('[13]GROWTH (YoY)'!AT645/100))</f>
        <v>469.24949927492202</v>
      </c>
      <c r="CZ645" s="226">
        <v>0</v>
      </c>
      <c r="DA645" s="226">
        <v>0</v>
      </c>
      <c r="DB645" s="226">
        <v>0</v>
      </c>
      <c r="DC645" s="226">
        <v>0</v>
      </c>
      <c r="DD645" s="227">
        <v>28</v>
      </c>
      <c r="DE645" s="227">
        <v>29</v>
      </c>
      <c r="DF645" s="227">
        <v>28</v>
      </c>
      <c r="DG645" s="227">
        <v>30</v>
      </c>
      <c r="DH645" s="226">
        <v>0</v>
      </c>
      <c r="DI645" s="226">
        <v>1</v>
      </c>
      <c r="DJ645" s="226">
        <v>1</v>
      </c>
      <c r="DK645" s="226">
        <v>1</v>
      </c>
      <c r="DL645" s="227">
        <v>1</v>
      </c>
      <c r="DM645" s="227">
        <v>1</v>
      </c>
      <c r="DN645" s="227">
        <v>1</v>
      </c>
      <c r="DO645" s="227">
        <v>1</v>
      </c>
      <c r="DP645" s="376">
        <f t="shared" si="265"/>
        <v>0</v>
      </c>
      <c r="DQ645" s="226">
        <f t="shared" si="265"/>
        <v>-21</v>
      </c>
      <c r="DR645" s="226">
        <f t="shared" si="265"/>
        <v>-37</v>
      </c>
      <c r="DS645" s="226">
        <f t="shared" si="258"/>
        <v>-49</v>
      </c>
      <c r="DT645" s="227">
        <f t="shared" si="258"/>
        <v>0</v>
      </c>
      <c r="DU645" s="227">
        <f t="shared" si="258"/>
        <v>-2.3015865814172116</v>
      </c>
      <c r="DV645" s="227">
        <f t="shared" si="258"/>
        <v>-8.5890684892404465</v>
      </c>
      <c r="DW645" s="227">
        <f t="shared" si="258"/>
        <v>6.750500725077984</v>
      </c>
      <c r="DX645" s="377">
        <f t="shared" si="268"/>
        <v>0.37832699619771865</v>
      </c>
      <c r="DY645" s="377">
        <f t="shared" si="268"/>
        <v>0.34726688102893893</v>
      </c>
      <c r="DZ645" s="377">
        <f t="shared" si="268"/>
        <v>0.33757338551859101</v>
      </c>
      <c r="EA645" s="377">
        <f t="shared" si="267"/>
        <v>0.34033245844269466</v>
      </c>
      <c r="EB645" s="378">
        <f t="shared" si="267"/>
        <v>0.36918990703851262</v>
      </c>
      <c r="EC645" s="378">
        <f t="shared" si="267"/>
        <v>0.35085714285714287</v>
      </c>
      <c r="ED645" s="378">
        <f t="shared" si="267"/>
        <v>0.36099585062240663</v>
      </c>
      <c r="EE645" s="378">
        <f t="shared" si="259"/>
        <v>0.36414048059149723</v>
      </c>
      <c r="EG645" s="226">
        <v>0</v>
      </c>
      <c r="EH645" s="226">
        <v>0</v>
      </c>
      <c r="EI645" s="226">
        <v>0</v>
      </c>
      <c r="EJ645" s="226">
        <v>0</v>
      </c>
      <c r="EK645" s="226">
        <v>0</v>
      </c>
      <c r="EL645" s="226">
        <v>0</v>
      </c>
      <c r="EM645" s="226">
        <v>0</v>
      </c>
      <c r="EN645" s="379">
        <f t="shared" ref="EN645:EN708" si="272">IFERROR(EH645/EG645,0)</f>
        <v>0</v>
      </c>
      <c r="EO645" s="226">
        <f t="shared" ref="EO645:EO708" si="273">IFERROR((EJ645/EI645)*100,0)</f>
        <v>0</v>
      </c>
      <c r="EP645" s="379">
        <f t="shared" ref="EP645:EP708" si="274">IFERROR(EK645/EG645,0)</f>
        <v>0</v>
      </c>
      <c r="EQ645" s="226">
        <f t="shared" ref="EQ645:EQ708" si="275">IFERROR((EK645*1000000)/EL645,0)</f>
        <v>0</v>
      </c>
      <c r="ER645" s="226">
        <f t="shared" ref="ER645:ER708" si="276">IFERROR((EJ645*1000000)/EM645/12,0)</f>
        <v>0</v>
      </c>
      <c r="ES645" s="292"/>
      <c r="ET645" s="227">
        <v>752</v>
      </c>
      <c r="EU645" s="227">
        <v>279</v>
      </c>
      <c r="EV645" s="227">
        <v>473</v>
      </c>
      <c r="EW645" s="227">
        <v>365</v>
      </c>
      <c r="EX645" s="227">
        <v>19</v>
      </c>
      <c r="EY645" s="227">
        <v>10251</v>
      </c>
      <c r="EZ645" s="227">
        <v>9935</v>
      </c>
      <c r="FA645" s="380">
        <f t="shared" si="252"/>
        <v>0.37101063829787234</v>
      </c>
      <c r="FB645" s="228">
        <f t="shared" si="253"/>
        <v>77.167019027484145</v>
      </c>
      <c r="FC645" s="380">
        <f t="shared" si="254"/>
        <v>2.5265957446808509E-2</v>
      </c>
      <c r="FD645" s="227">
        <f t="shared" si="255"/>
        <v>1853.477709491757</v>
      </c>
      <c r="FE645" s="227">
        <f t="shared" si="256"/>
        <v>3061.5668511994631</v>
      </c>
      <c r="FF645" s="227">
        <v>473</v>
      </c>
      <c r="FG645" s="228">
        <f t="shared" ref="FG645:FG708" si="277">IFERROR((FH645/FF645)*100,0)</f>
        <v>23.890063424947147</v>
      </c>
      <c r="FH645" s="227">
        <v>113</v>
      </c>
      <c r="FI645" s="227">
        <v>473</v>
      </c>
      <c r="FJ645" s="227">
        <v>0</v>
      </c>
      <c r="FK645" s="227">
        <f t="shared" si="269"/>
        <v>360</v>
      </c>
      <c r="FL645" s="227">
        <v>19</v>
      </c>
      <c r="FM645" s="227">
        <f t="shared" si="270"/>
        <v>341</v>
      </c>
      <c r="FZ645" s="229"/>
      <c r="GA645" s="229"/>
      <c r="GB645" s="229"/>
      <c r="GC645" s="229"/>
      <c r="GD645" s="229"/>
    </row>
    <row r="646" spans="1:186" s="368" customFormat="1">
      <c r="A646" s="287" t="s">
        <v>1386</v>
      </c>
      <c r="B646" s="369" t="s">
        <v>1387</v>
      </c>
      <c r="C646" s="287" t="s">
        <v>1563</v>
      </c>
      <c r="D646" s="287" t="s">
        <v>3126</v>
      </c>
      <c r="E646" s="369" t="s">
        <v>1564</v>
      </c>
      <c r="F646" s="287">
        <v>643</v>
      </c>
      <c r="G646" s="392" t="s">
        <v>1576</v>
      </c>
      <c r="H646" s="392" t="s">
        <v>1577</v>
      </c>
      <c r="I646" s="393" t="s">
        <v>1567</v>
      </c>
      <c r="J646" s="392" t="s">
        <v>1568</v>
      </c>
      <c r="K646" s="393" t="s">
        <v>846</v>
      </c>
      <c r="L646" s="392" t="s">
        <v>1569</v>
      </c>
      <c r="M646" s="392" t="s">
        <v>3124</v>
      </c>
      <c r="N646" s="372">
        <v>1</v>
      </c>
      <c r="O646" s="373">
        <v>2078</v>
      </c>
      <c r="P646" s="373">
        <v>3690</v>
      </c>
      <c r="Q646" s="373">
        <v>4041</v>
      </c>
      <c r="R646" s="373">
        <v>4350</v>
      </c>
      <c r="S646" s="374">
        <v>3682</v>
      </c>
      <c r="T646" s="374">
        <v>4107</v>
      </c>
      <c r="U646" s="374">
        <v>4707</v>
      </c>
      <c r="V646" s="374">
        <v>5283</v>
      </c>
      <c r="W646" s="373">
        <v>953</v>
      </c>
      <c r="X646" s="373">
        <v>1545</v>
      </c>
      <c r="Y646" s="373">
        <v>1615</v>
      </c>
      <c r="Z646" s="373">
        <v>1684</v>
      </c>
      <c r="AA646" s="374">
        <v>1607</v>
      </c>
      <c r="AB646" s="374">
        <v>1800</v>
      </c>
      <c r="AC646" s="374">
        <v>2058</v>
      </c>
      <c r="AD646" s="374">
        <v>2282</v>
      </c>
      <c r="AE646" s="373">
        <v>28</v>
      </c>
      <c r="AF646" s="373">
        <v>36</v>
      </c>
      <c r="AG646" s="373">
        <v>41</v>
      </c>
      <c r="AH646" s="373">
        <v>44</v>
      </c>
      <c r="AI646" s="374">
        <v>38</v>
      </c>
      <c r="AJ646" s="374">
        <v>39</v>
      </c>
      <c r="AK646" s="374">
        <v>42</v>
      </c>
      <c r="AL646" s="374">
        <v>47</v>
      </c>
      <c r="AM646" s="226">
        <v>1125</v>
      </c>
      <c r="AN646" s="226">
        <v>2145</v>
      </c>
      <c r="AO646" s="226">
        <v>2426</v>
      </c>
      <c r="AP646" s="226">
        <v>2665</v>
      </c>
      <c r="AQ646" s="227">
        <v>2075</v>
      </c>
      <c r="AR646" s="227">
        <v>2307</v>
      </c>
      <c r="AS646" s="227">
        <v>2649</v>
      </c>
      <c r="AT646" s="227">
        <v>3001</v>
      </c>
      <c r="AU646" s="226">
        <v>404</v>
      </c>
      <c r="AV646" s="411">
        <v>789</v>
      </c>
      <c r="AW646" s="411">
        <v>908</v>
      </c>
      <c r="AX646" s="411">
        <v>1062</v>
      </c>
      <c r="AY646" s="231">
        <v>713</v>
      </c>
      <c r="AZ646" s="231">
        <v>805</v>
      </c>
      <c r="BA646" s="231">
        <v>942</v>
      </c>
      <c r="BB646" s="231">
        <v>1077</v>
      </c>
      <c r="BC646" s="226">
        <f t="shared" si="266"/>
        <v>721</v>
      </c>
      <c r="BD646" s="226">
        <f t="shared" si="266"/>
        <v>1344</v>
      </c>
      <c r="BE646" s="226">
        <f t="shared" si="266"/>
        <v>1506</v>
      </c>
      <c r="BF646" s="226">
        <f t="shared" si="266"/>
        <v>1580</v>
      </c>
      <c r="BG646" s="218">
        <f t="shared" si="266"/>
        <v>1344</v>
      </c>
      <c r="BH646" s="218">
        <f t="shared" si="266"/>
        <v>1487</v>
      </c>
      <c r="BI646" s="218">
        <f t="shared" si="266"/>
        <v>1681</v>
      </c>
      <c r="BJ646" s="218">
        <f t="shared" si="266"/>
        <v>1916</v>
      </c>
      <c r="BK646" s="226">
        <f t="shared" si="262"/>
        <v>0</v>
      </c>
      <c r="BL646" s="226">
        <f t="shared" si="262"/>
        <v>12</v>
      </c>
      <c r="BM646" s="226">
        <f t="shared" si="262"/>
        <v>12</v>
      </c>
      <c r="BN646" s="226">
        <f t="shared" si="260"/>
        <v>23</v>
      </c>
      <c r="BO646" s="227">
        <f t="shared" si="260"/>
        <v>18</v>
      </c>
      <c r="BP646" s="227">
        <f t="shared" si="260"/>
        <v>15</v>
      </c>
      <c r="BQ646" s="227">
        <f t="shared" si="260"/>
        <v>26</v>
      </c>
      <c r="BR646" s="227">
        <f t="shared" si="260"/>
        <v>8</v>
      </c>
      <c r="BS646" s="226">
        <v>0</v>
      </c>
      <c r="BT646" s="226">
        <v>12</v>
      </c>
      <c r="BU646" s="226">
        <v>12</v>
      </c>
      <c r="BV646" s="226">
        <v>23</v>
      </c>
      <c r="BW646" s="227">
        <v>18</v>
      </c>
      <c r="BX646" s="227">
        <v>15</v>
      </c>
      <c r="BY646" s="227">
        <v>26</v>
      </c>
      <c r="BZ646" s="227">
        <v>8</v>
      </c>
      <c r="CA646" s="226">
        <v>0</v>
      </c>
      <c r="CB646" s="226">
        <f>IFERROR(VLOOKUP($G646,[12]ITEM!$B$2:$AC$939,26,0),0)</f>
        <v>0</v>
      </c>
      <c r="CC646" s="226">
        <f>IFERROR(VLOOKUP($G646,[12]ITEM!$B$2:$AC$939,27,0),0)</f>
        <v>0</v>
      </c>
      <c r="CD646" s="226">
        <f>IFERROR(VLOOKUP($G646,[12]ITEM!$B$2:$AC$939,28,0),0)</f>
        <v>0</v>
      </c>
      <c r="CE646" s="227">
        <v>0</v>
      </c>
      <c r="CF646" s="227">
        <v>0</v>
      </c>
      <c r="CG646" s="227">
        <v>0</v>
      </c>
      <c r="CH646" s="227">
        <v>0</v>
      </c>
      <c r="CI646" s="375"/>
      <c r="CJ646" s="226">
        <f t="shared" si="264"/>
        <v>721</v>
      </c>
      <c r="CK646" s="226">
        <f t="shared" si="264"/>
        <v>1367</v>
      </c>
      <c r="CL646" s="226">
        <f t="shared" si="264"/>
        <v>1542</v>
      </c>
      <c r="CM646" s="226">
        <f t="shared" si="263"/>
        <v>1698</v>
      </c>
      <c r="CN646" s="227">
        <f t="shared" si="263"/>
        <v>1344</v>
      </c>
      <c r="CO646" s="227">
        <f t="shared" si="263"/>
        <v>1491.050920610445</v>
      </c>
      <c r="CP646" s="227">
        <f t="shared" si="263"/>
        <v>1704.8973083318006</v>
      </c>
      <c r="CQ646" s="227">
        <f t="shared" si="251"/>
        <v>1918.0507582556081</v>
      </c>
      <c r="CR646" s="226">
        <v>664</v>
      </c>
      <c r="CS646" s="226">
        <v>1266</v>
      </c>
      <c r="CT646" s="226">
        <v>1432</v>
      </c>
      <c r="CU646" s="226">
        <v>1573</v>
      </c>
      <c r="CV646" s="227">
        <f t="shared" si="271"/>
        <v>1199</v>
      </c>
      <c r="CW646" s="227">
        <f>CV646*(1+('[13]GROWTH (YoY)'!AR646/100))</f>
        <v>1333.050920610445</v>
      </c>
      <c r="CX646" s="227">
        <f>CW646*(1+('[13]GROWTH (YoY)'!AS646/100))</f>
        <v>1530.8973083318006</v>
      </c>
      <c r="CY646" s="227">
        <f>CX646*(1+('[13]GROWTH (YoY)'!AT646/100))</f>
        <v>1734.0507582556081</v>
      </c>
      <c r="CZ646" s="226">
        <v>0</v>
      </c>
      <c r="DA646" s="226">
        <v>0</v>
      </c>
      <c r="DB646" s="226">
        <v>0</v>
      </c>
      <c r="DC646" s="226">
        <v>0</v>
      </c>
      <c r="DD646" s="227">
        <v>44</v>
      </c>
      <c r="DE646" s="227">
        <v>46</v>
      </c>
      <c r="DF646" s="227">
        <v>46</v>
      </c>
      <c r="DG646" s="227">
        <v>48</v>
      </c>
      <c r="DH646" s="226">
        <v>57</v>
      </c>
      <c r="DI646" s="226">
        <v>101</v>
      </c>
      <c r="DJ646" s="226">
        <v>110</v>
      </c>
      <c r="DK646" s="226">
        <v>125</v>
      </c>
      <c r="DL646" s="227">
        <v>101</v>
      </c>
      <c r="DM646" s="227">
        <v>112</v>
      </c>
      <c r="DN646" s="227">
        <v>128</v>
      </c>
      <c r="DO646" s="227">
        <v>136</v>
      </c>
      <c r="DP646" s="376">
        <f t="shared" si="265"/>
        <v>0</v>
      </c>
      <c r="DQ646" s="226">
        <f t="shared" si="265"/>
        <v>-23</v>
      </c>
      <c r="DR646" s="226">
        <f t="shared" si="265"/>
        <v>-36</v>
      </c>
      <c r="DS646" s="226">
        <f t="shared" si="258"/>
        <v>-118</v>
      </c>
      <c r="DT646" s="227">
        <f t="shared" si="258"/>
        <v>0</v>
      </c>
      <c r="DU646" s="227">
        <f t="shared" si="258"/>
        <v>-4.0509206104450186</v>
      </c>
      <c r="DV646" s="227">
        <f t="shared" si="258"/>
        <v>-23.897308331800559</v>
      </c>
      <c r="DW646" s="227">
        <f t="shared" si="258"/>
        <v>-2.0507582556081161</v>
      </c>
      <c r="DX646" s="377">
        <f t="shared" si="268"/>
        <v>0.458614051973051</v>
      </c>
      <c r="DY646" s="377">
        <f t="shared" si="268"/>
        <v>0.41869918699186992</v>
      </c>
      <c r="DZ646" s="377">
        <f t="shared" si="268"/>
        <v>0.39965355110121259</v>
      </c>
      <c r="EA646" s="377">
        <f t="shared" si="267"/>
        <v>0.38712643678160918</v>
      </c>
      <c r="EB646" s="378">
        <f t="shared" si="267"/>
        <v>0.43644758283541552</v>
      </c>
      <c r="EC646" s="378">
        <f t="shared" si="267"/>
        <v>0.43827611395178961</v>
      </c>
      <c r="ED646" s="378">
        <f t="shared" si="267"/>
        <v>0.43722115997450606</v>
      </c>
      <c r="EE646" s="378">
        <f t="shared" si="259"/>
        <v>0.43195154268408104</v>
      </c>
      <c r="EG646" s="226">
        <v>0</v>
      </c>
      <c r="EH646" s="226">
        <v>0</v>
      </c>
      <c r="EI646" s="226">
        <v>0</v>
      </c>
      <c r="EJ646" s="226">
        <v>0</v>
      </c>
      <c r="EK646" s="226">
        <v>0</v>
      </c>
      <c r="EL646" s="226">
        <v>0</v>
      </c>
      <c r="EM646" s="226">
        <v>0</v>
      </c>
      <c r="EN646" s="379">
        <f t="shared" si="272"/>
        <v>0</v>
      </c>
      <c r="EO646" s="226">
        <f t="shared" si="273"/>
        <v>0</v>
      </c>
      <c r="EP646" s="379">
        <f t="shared" si="274"/>
        <v>0</v>
      </c>
      <c r="EQ646" s="226">
        <f t="shared" si="275"/>
        <v>0</v>
      </c>
      <c r="ER646" s="226">
        <f t="shared" si="276"/>
        <v>0</v>
      </c>
      <c r="ES646" s="292"/>
      <c r="ET646" s="227">
        <v>3679</v>
      </c>
      <c r="EU646" s="227">
        <v>1612</v>
      </c>
      <c r="EV646" s="227">
        <v>2067</v>
      </c>
      <c r="EW646" s="227">
        <v>439</v>
      </c>
      <c r="EX646" s="227">
        <v>1701</v>
      </c>
      <c r="EY646" s="227">
        <v>12808</v>
      </c>
      <c r="EZ646" s="227">
        <v>12421</v>
      </c>
      <c r="FA646" s="380">
        <f t="shared" si="252"/>
        <v>0.43816254416961131</v>
      </c>
      <c r="FB646" s="228">
        <f t="shared" si="253"/>
        <v>21.238509917755199</v>
      </c>
      <c r="FC646" s="380">
        <f t="shared" si="254"/>
        <v>0.4623539005164447</v>
      </c>
      <c r="FD646" s="227">
        <f t="shared" si="255"/>
        <v>132807.62023735166</v>
      </c>
      <c r="FE646" s="227">
        <f t="shared" si="256"/>
        <v>2945.280841585487</v>
      </c>
      <c r="FF646" s="227">
        <v>2067</v>
      </c>
      <c r="FG646" s="228">
        <f t="shared" si="277"/>
        <v>36.768263183357526</v>
      </c>
      <c r="FH646" s="227">
        <v>760</v>
      </c>
      <c r="FI646" s="227">
        <v>2067</v>
      </c>
      <c r="FJ646" s="227">
        <v>0</v>
      </c>
      <c r="FK646" s="227">
        <f t="shared" si="269"/>
        <v>1307</v>
      </c>
      <c r="FL646" s="227">
        <v>94</v>
      </c>
      <c r="FM646" s="227">
        <f t="shared" si="270"/>
        <v>1213</v>
      </c>
      <c r="FZ646" s="229"/>
      <c r="GA646" s="229"/>
      <c r="GB646" s="229"/>
      <c r="GC646" s="229"/>
      <c r="GD646" s="229"/>
    </row>
    <row r="647" spans="1:186" s="368" customFormat="1">
      <c r="A647" s="287" t="s">
        <v>1386</v>
      </c>
      <c r="B647" s="369" t="s">
        <v>1387</v>
      </c>
      <c r="C647" s="287" t="s">
        <v>1563</v>
      </c>
      <c r="D647" s="287" t="s">
        <v>3126</v>
      </c>
      <c r="E647" s="369" t="s">
        <v>1564</v>
      </c>
      <c r="F647" s="287">
        <v>644</v>
      </c>
      <c r="G647" s="392" t="s">
        <v>1578</v>
      </c>
      <c r="H647" s="392" t="s">
        <v>1579</v>
      </c>
      <c r="I647" s="393" t="s">
        <v>1567</v>
      </c>
      <c r="J647" s="392" t="s">
        <v>1568</v>
      </c>
      <c r="K647" s="393" t="s">
        <v>846</v>
      </c>
      <c r="L647" s="392" t="s">
        <v>1569</v>
      </c>
      <c r="M647" s="392" t="s">
        <v>3124</v>
      </c>
      <c r="N647" s="372">
        <v>1</v>
      </c>
      <c r="O647" s="373">
        <v>3409</v>
      </c>
      <c r="P647" s="373">
        <v>5721</v>
      </c>
      <c r="Q647" s="373">
        <v>6630</v>
      </c>
      <c r="R647" s="373">
        <v>7874</v>
      </c>
      <c r="S647" s="374">
        <v>4152</v>
      </c>
      <c r="T647" s="374">
        <v>4615</v>
      </c>
      <c r="U647" s="374">
        <v>5311</v>
      </c>
      <c r="V647" s="374">
        <v>5960</v>
      </c>
      <c r="W647" s="373">
        <v>1573</v>
      </c>
      <c r="X647" s="373">
        <v>2375</v>
      </c>
      <c r="Y647" s="373">
        <v>2978</v>
      </c>
      <c r="Z647" s="373">
        <v>3463</v>
      </c>
      <c r="AA647" s="374">
        <v>1828</v>
      </c>
      <c r="AB647" s="374">
        <v>2038</v>
      </c>
      <c r="AC647" s="374">
        <v>2312</v>
      </c>
      <c r="AD647" s="374">
        <v>2501</v>
      </c>
      <c r="AE647" s="373">
        <v>45</v>
      </c>
      <c r="AF647" s="373">
        <v>60</v>
      </c>
      <c r="AG647" s="373">
        <v>61</v>
      </c>
      <c r="AH647" s="373">
        <v>67</v>
      </c>
      <c r="AI647" s="374">
        <v>42</v>
      </c>
      <c r="AJ647" s="374">
        <v>43</v>
      </c>
      <c r="AK647" s="374">
        <v>47</v>
      </c>
      <c r="AL647" s="374">
        <v>53</v>
      </c>
      <c r="AM647" s="226">
        <v>1836</v>
      </c>
      <c r="AN647" s="226">
        <v>3346</v>
      </c>
      <c r="AO647" s="226">
        <v>3652</v>
      </c>
      <c r="AP647" s="226">
        <v>4412</v>
      </c>
      <c r="AQ647" s="227">
        <v>2324</v>
      </c>
      <c r="AR647" s="227">
        <v>2577</v>
      </c>
      <c r="AS647" s="227">
        <v>2999</v>
      </c>
      <c r="AT647" s="227">
        <v>3459</v>
      </c>
      <c r="AU647" s="226">
        <v>887</v>
      </c>
      <c r="AV647" s="411">
        <v>1729</v>
      </c>
      <c r="AW647" s="411">
        <v>1994</v>
      </c>
      <c r="AX647" s="411">
        <v>2328</v>
      </c>
      <c r="AY647" s="231">
        <v>1123</v>
      </c>
      <c r="AZ647" s="231">
        <v>1233</v>
      </c>
      <c r="BA647" s="231">
        <v>1444</v>
      </c>
      <c r="BB647" s="231">
        <v>1654</v>
      </c>
      <c r="BC647" s="226">
        <f t="shared" si="266"/>
        <v>949</v>
      </c>
      <c r="BD647" s="226">
        <f t="shared" si="266"/>
        <v>1563</v>
      </c>
      <c r="BE647" s="226">
        <f t="shared" si="266"/>
        <v>1584</v>
      </c>
      <c r="BF647" s="226">
        <f t="shared" si="266"/>
        <v>1995</v>
      </c>
      <c r="BG647" s="218">
        <f t="shared" si="266"/>
        <v>1137</v>
      </c>
      <c r="BH647" s="218">
        <f t="shared" si="266"/>
        <v>1259</v>
      </c>
      <c r="BI647" s="218">
        <f t="shared" si="266"/>
        <v>1455</v>
      </c>
      <c r="BJ647" s="218">
        <f t="shared" si="266"/>
        <v>1770</v>
      </c>
      <c r="BK647" s="226">
        <f t="shared" si="262"/>
        <v>0</v>
      </c>
      <c r="BL647" s="226">
        <f t="shared" si="262"/>
        <v>54</v>
      </c>
      <c r="BM647" s="226">
        <f t="shared" si="262"/>
        <v>74</v>
      </c>
      <c r="BN647" s="226">
        <f t="shared" si="260"/>
        <v>89</v>
      </c>
      <c r="BO647" s="227">
        <f t="shared" si="260"/>
        <v>64</v>
      </c>
      <c r="BP647" s="227">
        <f t="shared" si="260"/>
        <v>85</v>
      </c>
      <c r="BQ647" s="227">
        <f t="shared" si="260"/>
        <v>100</v>
      </c>
      <c r="BR647" s="227">
        <f t="shared" si="260"/>
        <v>35</v>
      </c>
      <c r="BS647" s="226">
        <v>0</v>
      </c>
      <c r="BT647" s="226">
        <v>54</v>
      </c>
      <c r="BU647" s="226">
        <v>74</v>
      </c>
      <c r="BV647" s="226">
        <v>89</v>
      </c>
      <c r="BW647" s="227">
        <v>64</v>
      </c>
      <c r="BX647" s="227">
        <v>85</v>
      </c>
      <c r="BY647" s="227">
        <v>100</v>
      </c>
      <c r="BZ647" s="227">
        <v>35</v>
      </c>
      <c r="CA647" s="226">
        <v>0</v>
      </c>
      <c r="CB647" s="226">
        <f>IFERROR(VLOOKUP($G647,[12]ITEM!$B$2:$AC$939,26,0),0)</f>
        <v>0</v>
      </c>
      <c r="CC647" s="226">
        <f>IFERROR(VLOOKUP($G647,[12]ITEM!$B$2:$AC$939,27,0),0)</f>
        <v>0</v>
      </c>
      <c r="CD647" s="226">
        <f>IFERROR(VLOOKUP($G647,[12]ITEM!$B$2:$AC$939,28,0),0)</f>
        <v>0</v>
      </c>
      <c r="CE647" s="227">
        <v>0</v>
      </c>
      <c r="CF647" s="227">
        <v>0</v>
      </c>
      <c r="CG647" s="227">
        <v>0</v>
      </c>
      <c r="CH647" s="227">
        <v>0</v>
      </c>
      <c r="CI647" s="375"/>
      <c r="CJ647" s="226">
        <f t="shared" si="264"/>
        <v>950</v>
      </c>
      <c r="CK647" s="226">
        <f t="shared" si="264"/>
        <v>1732</v>
      </c>
      <c r="CL647" s="226">
        <f t="shared" si="264"/>
        <v>1890</v>
      </c>
      <c r="CM647" s="226">
        <f t="shared" si="263"/>
        <v>2261</v>
      </c>
      <c r="CN647" s="227">
        <f t="shared" si="263"/>
        <v>1137</v>
      </c>
      <c r="CO647" s="227">
        <f t="shared" si="263"/>
        <v>1257.6636834705146</v>
      </c>
      <c r="CP647" s="227">
        <f t="shared" si="263"/>
        <v>1456.0631254439199</v>
      </c>
      <c r="CQ647" s="227">
        <f t="shared" si="251"/>
        <v>1644.069140252107</v>
      </c>
      <c r="CR647" s="226">
        <v>802</v>
      </c>
      <c r="CS647" s="226">
        <v>1461</v>
      </c>
      <c r="CT647" s="226">
        <v>1594</v>
      </c>
      <c r="CU647" s="226">
        <v>1926</v>
      </c>
      <c r="CV647" s="227">
        <f t="shared" si="271"/>
        <v>844</v>
      </c>
      <c r="CW647" s="227">
        <f>CV647*(1+('[13]GROWTH (YoY)'!AR647/100))</f>
        <v>935.66368347051468</v>
      </c>
      <c r="CX647" s="227">
        <f>CW647*(1+('[13]GROWTH (YoY)'!AS647/100))</f>
        <v>1089.0631254439199</v>
      </c>
      <c r="CY647" s="227">
        <f>CX647*(1+('[13]GROWTH (YoY)'!AT647/100))</f>
        <v>1256.069140252107</v>
      </c>
      <c r="CZ647" s="226">
        <v>0</v>
      </c>
      <c r="DA647" s="226">
        <v>0</v>
      </c>
      <c r="DB647" s="226">
        <v>0</v>
      </c>
      <c r="DC647" s="226">
        <v>0</v>
      </c>
      <c r="DD647" s="227">
        <v>22</v>
      </c>
      <c r="DE647" s="227">
        <v>23</v>
      </c>
      <c r="DF647" s="227">
        <v>23</v>
      </c>
      <c r="DG647" s="227">
        <v>24</v>
      </c>
      <c r="DH647" s="226">
        <v>148</v>
      </c>
      <c r="DI647" s="226">
        <v>271</v>
      </c>
      <c r="DJ647" s="226">
        <v>296</v>
      </c>
      <c r="DK647" s="226">
        <v>335</v>
      </c>
      <c r="DL647" s="227">
        <v>271</v>
      </c>
      <c r="DM647" s="227">
        <v>299</v>
      </c>
      <c r="DN647" s="227">
        <v>344</v>
      </c>
      <c r="DO647" s="227">
        <v>364</v>
      </c>
      <c r="DP647" s="376">
        <f t="shared" si="265"/>
        <v>-1</v>
      </c>
      <c r="DQ647" s="226">
        <f t="shared" si="265"/>
        <v>-169</v>
      </c>
      <c r="DR647" s="226">
        <f t="shared" si="265"/>
        <v>-306</v>
      </c>
      <c r="DS647" s="226">
        <f t="shared" si="258"/>
        <v>-266</v>
      </c>
      <c r="DT647" s="227">
        <f t="shared" si="258"/>
        <v>0</v>
      </c>
      <c r="DU647" s="227">
        <f t="shared" si="258"/>
        <v>1.3363165294854298</v>
      </c>
      <c r="DV647" s="227">
        <f t="shared" si="258"/>
        <v>-1.0631254439199438</v>
      </c>
      <c r="DW647" s="227">
        <f t="shared" si="258"/>
        <v>125.93085974789301</v>
      </c>
      <c r="DX647" s="377">
        <f t="shared" si="268"/>
        <v>0.46142563801701381</v>
      </c>
      <c r="DY647" s="377">
        <f t="shared" si="268"/>
        <v>0.41513721377381579</v>
      </c>
      <c r="DZ647" s="377">
        <f t="shared" si="268"/>
        <v>0.44917043740573154</v>
      </c>
      <c r="EA647" s="377">
        <f t="shared" si="267"/>
        <v>0.43980187960375922</v>
      </c>
      <c r="EB647" s="378">
        <f t="shared" si="267"/>
        <v>0.44026974951830444</v>
      </c>
      <c r="EC647" s="378">
        <f t="shared" si="267"/>
        <v>0.44160346695557962</v>
      </c>
      <c r="ED647" s="378">
        <f t="shared" si="267"/>
        <v>0.43532291470532858</v>
      </c>
      <c r="EE647" s="378">
        <f t="shared" si="259"/>
        <v>0.41963087248322145</v>
      </c>
      <c r="EG647" s="226">
        <v>0</v>
      </c>
      <c r="EH647" s="226">
        <v>0</v>
      </c>
      <c r="EI647" s="226">
        <v>0</v>
      </c>
      <c r="EJ647" s="226">
        <v>0</v>
      </c>
      <c r="EK647" s="226">
        <v>0</v>
      </c>
      <c r="EL647" s="226">
        <v>0</v>
      </c>
      <c r="EM647" s="226">
        <v>0</v>
      </c>
      <c r="EN647" s="379">
        <f t="shared" si="272"/>
        <v>0</v>
      </c>
      <c r="EO647" s="226">
        <f t="shared" si="273"/>
        <v>0</v>
      </c>
      <c r="EP647" s="379">
        <f t="shared" si="274"/>
        <v>0</v>
      </c>
      <c r="EQ647" s="226">
        <f t="shared" si="275"/>
        <v>0</v>
      </c>
      <c r="ER647" s="226">
        <f t="shared" si="276"/>
        <v>0</v>
      </c>
      <c r="ES647" s="292"/>
      <c r="ET647" s="227">
        <v>4148</v>
      </c>
      <c r="EU647" s="227">
        <v>1834</v>
      </c>
      <c r="EV647" s="227">
        <v>2315</v>
      </c>
      <c r="EW647" s="227">
        <v>807</v>
      </c>
      <c r="EX647" s="227">
        <v>5040</v>
      </c>
      <c r="EY647" s="227">
        <v>18757</v>
      </c>
      <c r="EZ647" s="227">
        <v>18717</v>
      </c>
      <c r="FA647" s="380">
        <f t="shared" si="252"/>
        <v>0.44214079074252655</v>
      </c>
      <c r="FB647" s="228">
        <f t="shared" si="253"/>
        <v>34.85961123110151</v>
      </c>
      <c r="FC647" s="380">
        <f t="shared" si="254"/>
        <v>1.2150433944069432</v>
      </c>
      <c r="FD647" s="227">
        <f t="shared" si="255"/>
        <v>268699.68545076507</v>
      </c>
      <c r="FE647" s="227">
        <f t="shared" si="256"/>
        <v>3592.9903296468451</v>
      </c>
      <c r="FF647" s="227">
        <v>2315</v>
      </c>
      <c r="FG647" s="228">
        <f t="shared" si="277"/>
        <v>51.663066954643632</v>
      </c>
      <c r="FH647" s="227">
        <v>1196</v>
      </c>
      <c r="FI647" s="227">
        <v>2315</v>
      </c>
      <c r="FJ647" s="227">
        <v>0</v>
      </c>
      <c r="FK647" s="227">
        <f t="shared" si="269"/>
        <v>1119</v>
      </c>
      <c r="FL647" s="227">
        <v>106</v>
      </c>
      <c r="FM647" s="227">
        <f t="shared" si="270"/>
        <v>1013</v>
      </c>
      <c r="FZ647" s="229"/>
      <c r="GA647" s="229"/>
      <c r="GB647" s="229"/>
      <c r="GC647" s="229"/>
      <c r="GD647" s="229"/>
    </row>
    <row r="648" spans="1:186" s="368" customFormat="1">
      <c r="A648" s="287" t="s">
        <v>1386</v>
      </c>
      <c r="B648" s="369" t="s">
        <v>1387</v>
      </c>
      <c r="C648" s="287" t="s">
        <v>1563</v>
      </c>
      <c r="D648" s="287" t="s">
        <v>3126</v>
      </c>
      <c r="E648" s="369" t="s">
        <v>1564</v>
      </c>
      <c r="F648" s="287">
        <v>645</v>
      </c>
      <c r="G648" s="392" t="s">
        <v>1580</v>
      </c>
      <c r="H648" s="392" t="s">
        <v>1581</v>
      </c>
      <c r="I648" s="393" t="s">
        <v>1567</v>
      </c>
      <c r="J648" s="392" t="s">
        <v>1568</v>
      </c>
      <c r="K648" s="393" t="s">
        <v>846</v>
      </c>
      <c r="L648" s="392" t="s">
        <v>1569</v>
      </c>
      <c r="M648" s="392" t="s">
        <v>3124</v>
      </c>
      <c r="N648" s="372">
        <v>1</v>
      </c>
      <c r="O648" s="373">
        <v>4221</v>
      </c>
      <c r="P648" s="373">
        <v>7067</v>
      </c>
      <c r="Q648" s="373">
        <v>8209</v>
      </c>
      <c r="R648" s="373">
        <v>9518</v>
      </c>
      <c r="S648" s="374">
        <v>8291</v>
      </c>
      <c r="T648" s="374">
        <v>9240</v>
      </c>
      <c r="U648" s="374">
        <v>10571</v>
      </c>
      <c r="V648" s="374">
        <v>11906</v>
      </c>
      <c r="W648" s="373">
        <v>1489</v>
      </c>
      <c r="X648" s="373">
        <v>2241</v>
      </c>
      <c r="Y648" s="373">
        <v>2749</v>
      </c>
      <c r="Z648" s="373">
        <v>3120</v>
      </c>
      <c r="AA648" s="374">
        <v>2718</v>
      </c>
      <c r="AB648" s="374">
        <v>3121</v>
      </c>
      <c r="AC648" s="374">
        <v>3445</v>
      </c>
      <c r="AD648" s="374">
        <v>3851</v>
      </c>
      <c r="AE648" s="373">
        <v>67</v>
      </c>
      <c r="AF648" s="373">
        <v>87</v>
      </c>
      <c r="AG648" s="373">
        <v>91</v>
      </c>
      <c r="AH648" s="373">
        <v>100</v>
      </c>
      <c r="AI648" s="374">
        <v>101</v>
      </c>
      <c r="AJ648" s="374">
        <v>104</v>
      </c>
      <c r="AK648" s="374">
        <v>112</v>
      </c>
      <c r="AL648" s="374">
        <v>126</v>
      </c>
      <c r="AM648" s="226">
        <v>2732</v>
      </c>
      <c r="AN648" s="226">
        <v>4826</v>
      </c>
      <c r="AO648" s="226">
        <v>5461</v>
      </c>
      <c r="AP648" s="226">
        <v>6399</v>
      </c>
      <c r="AQ648" s="227">
        <v>5572</v>
      </c>
      <c r="AR648" s="227">
        <v>6119</v>
      </c>
      <c r="AS648" s="227">
        <v>7126</v>
      </c>
      <c r="AT648" s="227">
        <v>8055</v>
      </c>
      <c r="AU648" s="226">
        <v>1270</v>
      </c>
      <c r="AV648" s="411">
        <v>2477</v>
      </c>
      <c r="AW648" s="411">
        <v>2857</v>
      </c>
      <c r="AX648" s="411">
        <v>3337</v>
      </c>
      <c r="AY648" s="231">
        <v>2678</v>
      </c>
      <c r="AZ648" s="231">
        <v>2940</v>
      </c>
      <c r="BA648" s="231">
        <v>3444</v>
      </c>
      <c r="BB648" s="231">
        <v>3939</v>
      </c>
      <c r="BC648" s="226">
        <f t="shared" si="266"/>
        <v>1462</v>
      </c>
      <c r="BD648" s="226">
        <f t="shared" si="266"/>
        <v>2321</v>
      </c>
      <c r="BE648" s="226">
        <f t="shared" si="266"/>
        <v>2573</v>
      </c>
      <c r="BF648" s="226">
        <f t="shared" si="266"/>
        <v>3028</v>
      </c>
      <c r="BG648" s="218">
        <f t="shared" si="266"/>
        <v>2851</v>
      </c>
      <c r="BH648" s="218">
        <f t="shared" si="266"/>
        <v>3140</v>
      </c>
      <c r="BI648" s="218">
        <f t="shared" si="266"/>
        <v>3642</v>
      </c>
      <c r="BJ648" s="218">
        <f t="shared" si="266"/>
        <v>4100</v>
      </c>
      <c r="BK648" s="226">
        <f t="shared" si="262"/>
        <v>0</v>
      </c>
      <c r="BL648" s="226">
        <f t="shared" si="262"/>
        <v>28</v>
      </c>
      <c r="BM648" s="226">
        <f t="shared" si="262"/>
        <v>31</v>
      </c>
      <c r="BN648" s="226">
        <f t="shared" si="260"/>
        <v>34</v>
      </c>
      <c r="BO648" s="227">
        <f t="shared" si="260"/>
        <v>43</v>
      </c>
      <c r="BP648" s="227">
        <f t="shared" si="260"/>
        <v>39</v>
      </c>
      <c r="BQ648" s="227">
        <f t="shared" si="260"/>
        <v>40</v>
      </c>
      <c r="BR648" s="227">
        <f t="shared" si="260"/>
        <v>16</v>
      </c>
      <c r="BS648" s="226">
        <v>0</v>
      </c>
      <c r="BT648" s="226">
        <v>28</v>
      </c>
      <c r="BU648" s="226">
        <v>31</v>
      </c>
      <c r="BV648" s="226">
        <v>34</v>
      </c>
      <c r="BW648" s="227">
        <v>43</v>
      </c>
      <c r="BX648" s="227">
        <v>39</v>
      </c>
      <c r="BY648" s="227">
        <v>40</v>
      </c>
      <c r="BZ648" s="227">
        <v>16</v>
      </c>
      <c r="CA648" s="226">
        <v>0</v>
      </c>
      <c r="CB648" s="226">
        <f>IFERROR(VLOOKUP($G648,[12]ITEM!$B$2:$AC$939,26,0),0)</f>
        <v>0</v>
      </c>
      <c r="CC648" s="226">
        <f>IFERROR(VLOOKUP($G648,[12]ITEM!$B$2:$AC$939,27,0),0)</f>
        <v>0</v>
      </c>
      <c r="CD648" s="226">
        <f>IFERROR(VLOOKUP($G648,[12]ITEM!$B$2:$AC$939,28,0),0)</f>
        <v>0</v>
      </c>
      <c r="CE648" s="227">
        <v>0</v>
      </c>
      <c r="CF648" s="227">
        <v>0</v>
      </c>
      <c r="CG648" s="227">
        <v>0</v>
      </c>
      <c r="CH648" s="227">
        <v>0</v>
      </c>
      <c r="CI648" s="375"/>
      <c r="CJ648" s="226">
        <f t="shared" si="264"/>
        <v>1462</v>
      </c>
      <c r="CK648" s="226">
        <f t="shared" si="264"/>
        <v>2597</v>
      </c>
      <c r="CL648" s="226">
        <f t="shared" si="264"/>
        <v>2923</v>
      </c>
      <c r="CM648" s="226">
        <f t="shared" si="263"/>
        <v>3443</v>
      </c>
      <c r="CN648" s="227">
        <f t="shared" si="263"/>
        <v>2851</v>
      </c>
      <c r="CO648" s="227">
        <f t="shared" si="263"/>
        <v>3132.8735734660895</v>
      </c>
      <c r="CP648" s="227">
        <f t="shared" si="263"/>
        <v>3677.4164003205078</v>
      </c>
      <c r="CQ648" s="227">
        <f t="shared" si="251"/>
        <v>4118.7900640382541</v>
      </c>
      <c r="CR648" s="226">
        <v>1242</v>
      </c>
      <c r="CS648" s="226">
        <v>2194</v>
      </c>
      <c r="CT648" s="226">
        <v>2483</v>
      </c>
      <c r="CU648" s="226">
        <v>2910</v>
      </c>
      <c r="CV648" s="227">
        <f t="shared" si="271"/>
        <v>2448</v>
      </c>
      <c r="CW648" s="227">
        <f>CV648*(1+('[13]GROWTH (YoY)'!AR648/100))</f>
        <v>2687.8735734660895</v>
      </c>
      <c r="CX648" s="227">
        <f>CW648*(1+('[13]GROWTH (YoY)'!AS648/100))</f>
        <v>3130.4164003205078</v>
      </c>
      <c r="CY648" s="227">
        <f>CX648*(1+('[13]GROWTH (YoY)'!AT648/100))</f>
        <v>3538.7900640382541</v>
      </c>
      <c r="CZ648" s="226">
        <v>0</v>
      </c>
      <c r="DA648" s="226">
        <v>0</v>
      </c>
      <c r="DB648" s="226">
        <v>0</v>
      </c>
      <c r="DC648" s="226">
        <v>0</v>
      </c>
      <c r="DD648" s="227">
        <v>0</v>
      </c>
      <c r="DE648" s="227">
        <v>0</v>
      </c>
      <c r="DF648" s="227">
        <v>0</v>
      </c>
      <c r="DG648" s="227">
        <v>0</v>
      </c>
      <c r="DH648" s="226">
        <v>220</v>
      </c>
      <c r="DI648" s="226">
        <v>403</v>
      </c>
      <c r="DJ648" s="226">
        <v>440</v>
      </c>
      <c r="DK648" s="226">
        <v>533</v>
      </c>
      <c r="DL648" s="227">
        <v>403</v>
      </c>
      <c r="DM648" s="227">
        <v>445</v>
      </c>
      <c r="DN648" s="227">
        <v>547</v>
      </c>
      <c r="DO648" s="227">
        <v>580</v>
      </c>
      <c r="DP648" s="376">
        <f t="shared" si="265"/>
        <v>0</v>
      </c>
      <c r="DQ648" s="226">
        <f t="shared" si="265"/>
        <v>-276</v>
      </c>
      <c r="DR648" s="226">
        <f t="shared" si="265"/>
        <v>-350</v>
      </c>
      <c r="DS648" s="226">
        <f t="shared" si="258"/>
        <v>-415</v>
      </c>
      <c r="DT648" s="227">
        <f t="shared" ref="DS648:DW699" si="278">BG648-CN648</f>
        <v>0</v>
      </c>
      <c r="DU648" s="227">
        <f t="shared" si="278"/>
        <v>7.1264265339104895</v>
      </c>
      <c r="DV648" s="227">
        <f t="shared" si="278"/>
        <v>-35.416400320507819</v>
      </c>
      <c r="DW648" s="227">
        <f t="shared" si="278"/>
        <v>-18.790064038254059</v>
      </c>
      <c r="DX648" s="377">
        <f t="shared" si="268"/>
        <v>0.35276000947642738</v>
      </c>
      <c r="DY648" s="377">
        <f t="shared" si="268"/>
        <v>0.31710768359983021</v>
      </c>
      <c r="DZ648" s="377">
        <f t="shared" si="268"/>
        <v>0.33487635521988063</v>
      </c>
      <c r="EA648" s="377">
        <f t="shared" si="267"/>
        <v>0.32779995797436434</v>
      </c>
      <c r="EB648" s="378">
        <f t="shared" si="267"/>
        <v>0.32782535279218428</v>
      </c>
      <c r="EC648" s="378">
        <f t="shared" si="267"/>
        <v>0.33777056277056278</v>
      </c>
      <c r="ED648" s="378">
        <f t="shared" si="267"/>
        <v>0.32589159019960268</v>
      </c>
      <c r="EE648" s="378">
        <f t="shared" si="259"/>
        <v>0.32345036116243908</v>
      </c>
      <c r="EG648" s="226">
        <v>0</v>
      </c>
      <c r="EH648" s="226">
        <v>0</v>
      </c>
      <c r="EI648" s="226">
        <v>0</v>
      </c>
      <c r="EJ648" s="226">
        <v>0</v>
      </c>
      <c r="EK648" s="226">
        <v>0</v>
      </c>
      <c r="EL648" s="226">
        <v>0</v>
      </c>
      <c r="EM648" s="226">
        <v>0</v>
      </c>
      <c r="EN648" s="379">
        <f t="shared" si="272"/>
        <v>0</v>
      </c>
      <c r="EO648" s="226">
        <f t="shared" si="273"/>
        <v>0</v>
      </c>
      <c r="EP648" s="379">
        <f t="shared" si="274"/>
        <v>0</v>
      </c>
      <c r="EQ648" s="226">
        <f t="shared" si="275"/>
        <v>0</v>
      </c>
      <c r="ER648" s="226">
        <f t="shared" si="276"/>
        <v>0</v>
      </c>
      <c r="ES648" s="292"/>
      <c r="ET648" s="227">
        <v>8283</v>
      </c>
      <c r="EU648" s="227">
        <v>2726</v>
      </c>
      <c r="EV648" s="227">
        <v>5557</v>
      </c>
      <c r="EW648" s="227">
        <v>1355</v>
      </c>
      <c r="EX648" s="227">
        <v>8610</v>
      </c>
      <c r="EY648" s="227">
        <v>38672</v>
      </c>
      <c r="EZ648" s="227">
        <v>38672</v>
      </c>
      <c r="FA648" s="380">
        <f t="shared" si="252"/>
        <v>0.32910781117952431</v>
      </c>
      <c r="FB648" s="228">
        <f t="shared" si="253"/>
        <v>24.383660248335431</v>
      </c>
      <c r="FC648" s="380">
        <f t="shared" si="254"/>
        <v>1.0394784498370155</v>
      </c>
      <c r="FD648" s="227">
        <f t="shared" si="255"/>
        <v>222641.70459246999</v>
      </c>
      <c r="FE648" s="227">
        <f t="shared" si="256"/>
        <v>2919.8558819473178</v>
      </c>
      <c r="FF648" s="227">
        <v>5557</v>
      </c>
      <c r="FG648" s="228">
        <f t="shared" si="277"/>
        <v>51.322656109411554</v>
      </c>
      <c r="FH648" s="227">
        <v>2852</v>
      </c>
      <c r="FI648" s="227">
        <v>5557</v>
      </c>
      <c r="FJ648" s="227">
        <v>0</v>
      </c>
      <c r="FK648" s="227">
        <f t="shared" si="269"/>
        <v>2705</v>
      </c>
      <c r="FL648" s="227">
        <v>212</v>
      </c>
      <c r="FM648" s="227">
        <f t="shared" si="270"/>
        <v>2493</v>
      </c>
      <c r="FZ648" s="229"/>
      <c r="GA648" s="229"/>
      <c r="GB648" s="229"/>
      <c r="GC648" s="229"/>
      <c r="GD648" s="229"/>
    </row>
    <row r="649" spans="1:186" s="368" customFormat="1">
      <c r="A649" s="287" t="s">
        <v>1386</v>
      </c>
      <c r="B649" s="369" t="s">
        <v>1387</v>
      </c>
      <c r="C649" s="287" t="s">
        <v>1563</v>
      </c>
      <c r="D649" s="287" t="s">
        <v>3126</v>
      </c>
      <c r="E649" s="369" t="s">
        <v>1564</v>
      </c>
      <c r="F649" s="287">
        <v>646</v>
      </c>
      <c r="G649" s="392" t="s">
        <v>1582</v>
      </c>
      <c r="H649" s="392" t="s">
        <v>1583</v>
      </c>
      <c r="I649" s="393" t="s">
        <v>1567</v>
      </c>
      <c r="J649" s="392" t="s">
        <v>1568</v>
      </c>
      <c r="K649" s="393" t="s">
        <v>846</v>
      </c>
      <c r="L649" s="392" t="s">
        <v>1569</v>
      </c>
      <c r="M649" s="392" t="s">
        <v>3124</v>
      </c>
      <c r="N649" s="372">
        <v>1</v>
      </c>
      <c r="O649" s="373">
        <v>106</v>
      </c>
      <c r="P649" s="373">
        <v>189</v>
      </c>
      <c r="Q649" s="373">
        <v>207</v>
      </c>
      <c r="R649" s="373">
        <v>257</v>
      </c>
      <c r="S649" s="374">
        <v>54</v>
      </c>
      <c r="T649" s="374">
        <v>63</v>
      </c>
      <c r="U649" s="374">
        <v>69</v>
      </c>
      <c r="V649" s="374">
        <v>78</v>
      </c>
      <c r="W649" s="373">
        <v>47</v>
      </c>
      <c r="X649" s="373">
        <v>78</v>
      </c>
      <c r="Y649" s="373">
        <v>97</v>
      </c>
      <c r="Z649" s="373">
        <v>122</v>
      </c>
      <c r="AA649" s="374">
        <v>22</v>
      </c>
      <c r="AB649" s="374">
        <v>25</v>
      </c>
      <c r="AC649" s="374">
        <v>28</v>
      </c>
      <c r="AD649" s="374">
        <v>31</v>
      </c>
      <c r="AE649" s="373">
        <v>1</v>
      </c>
      <c r="AF649" s="373">
        <v>2</v>
      </c>
      <c r="AG649" s="373">
        <v>2</v>
      </c>
      <c r="AH649" s="373">
        <v>2</v>
      </c>
      <c r="AI649" s="374">
        <v>1</v>
      </c>
      <c r="AJ649" s="374">
        <v>1</v>
      </c>
      <c r="AK649" s="374">
        <v>1</v>
      </c>
      <c r="AL649" s="374">
        <v>1</v>
      </c>
      <c r="AM649" s="226">
        <v>60</v>
      </c>
      <c r="AN649" s="226">
        <v>111</v>
      </c>
      <c r="AO649" s="226">
        <v>110</v>
      </c>
      <c r="AP649" s="226">
        <v>136</v>
      </c>
      <c r="AQ649" s="227">
        <v>32</v>
      </c>
      <c r="AR649" s="227">
        <v>38</v>
      </c>
      <c r="AS649" s="227">
        <v>41</v>
      </c>
      <c r="AT649" s="227">
        <v>47</v>
      </c>
      <c r="AU649" s="226">
        <v>32</v>
      </c>
      <c r="AV649" s="411">
        <v>63</v>
      </c>
      <c r="AW649" s="411">
        <v>73</v>
      </c>
      <c r="AX649" s="411">
        <v>85</v>
      </c>
      <c r="AY649" s="231">
        <v>17</v>
      </c>
      <c r="AZ649" s="231">
        <v>19</v>
      </c>
      <c r="BA649" s="231">
        <v>22</v>
      </c>
      <c r="BB649" s="231">
        <v>25</v>
      </c>
      <c r="BC649" s="226">
        <f t="shared" si="266"/>
        <v>28</v>
      </c>
      <c r="BD649" s="226">
        <f t="shared" si="266"/>
        <v>48</v>
      </c>
      <c r="BE649" s="226">
        <f t="shared" si="266"/>
        <v>37</v>
      </c>
      <c r="BF649" s="226">
        <f t="shared" si="266"/>
        <v>50</v>
      </c>
      <c r="BG649" s="218">
        <f t="shared" si="266"/>
        <v>15</v>
      </c>
      <c r="BH649" s="218">
        <f t="shared" si="266"/>
        <v>19</v>
      </c>
      <c r="BI649" s="218">
        <f t="shared" si="266"/>
        <v>18</v>
      </c>
      <c r="BJ649" s="218">
        <f t="shared" si="266"/>
        <v>22</v>
      </c>
      <c r="BK649" s="226">
        <f t="shared" si="262"/>
        <v>0</v>
      </c>
      <c r="BL649" s="226">
        <f t="shared" si="262"/>
        <v>0</v>
      </c>
      <c r="BM649" s="226">
        <f t="shared" si="262"/>
        <v>0</v>
      </c>
      <c r="BN649" s="226">
        <f t="shared" si="260"/>
        <v>1</v>
      </c>
      <c r="BO649" s="227">
        <f t="shared" si="260"/>
        <v>0</v>
      </c>
      <c r="BP649" s="227">
        <f t="shared" si="260"/>
        <v>0</v>
      </c>
      <c r="BQ649" s="227">
        <f t="shared" si="260"/>
        <v>1</v>
      </c>
      <c r="BR649" s="227">
        <f t="shared" si="260"/>
        <v>0</v>
      </c>
      <c r="BS649" s="226">
        <v>0</v>
      </c>
      <c r="BT649" s="226">
        <v>0</v>
      </c>
      <c r="BU649" s="226">
        <v>0</v>
      </c>
      <c r="BV649" s="226">
        <v>1</v>
      </c>
      <c r="BW649" s="227">
        <v>0</v>
      </c>
      <c r="BX649" s="227">
        <v>0</v>
      </c>
      <c r="BY649" s="227">
        <v>1</v>
      </c>
      <c r="BZ649" s="227">
        <v>0</v>
      </c>
      <c r="CA649" s="226">
        <v>0</v>
      </c>
      <c r="CB649" s="226">
        <f>IFERROR(VLOOKUP($G649,[12]ITEM!$B$2:$AC$939,26,0),0)</f>
        <v>0</v>
      </c>
      <c r="CC649" s="226">
        <f>IFERROR(VLOOKUP($G649,[12]ITEM!$B$2:$AC$939,27,0),0)</f>
        <v>0</v>
      </c>
      <c r="CD649" s="226">
        <f>IFERROR(VLOOKUP($G649,[12]ITEM!$B$2:$AC$939,28,0),0)</f>
        <v>0</v>
      </c>
      <c r="CE649" s="227">
        <v>0</v>
      </c>
      <c r="CF649" s="227">
        <v>0</v>
      </c>
      <c r="CG649" s="227">
        <v>0</v>
      </c>
      <c r="CH649" s="227">
        <v>0</v>
      </c>
      <c r="CI649" s="375"/>
      <c r="CJ649" s="226">
        <f t="shared" si="264"/>
        <v>27</v>
      </c>
      <c r="CK649" s="226">
        <f t="shared" si="264"/>
        <v>41</v>
      </c>
      <c r="CL649" s="226">
        <f t="shared" si="264"/>
        <v>44</v>
      </c>
      <c r="CM649" s="226">
        <f t="shared" si="263"/>
        <v>46</v>
      </c>
      <c r="CN649" s="227">
        <f t="shared" si="263"/>
        <v>15</v>
      </c>
      <c r="CO649" s="227">
        <f t="shared" si="263"/>
        <v>16.173432918481971</v>
      </c>
      <c r="CP649" s="227">
        <f t="shared" si="263"/>
        <v>15.811508002797602</v>
      </c>
      <c r="CQ649" s="227">
        <f t="shared" si="251"/>
        <v>16.064586915998476</v>
      </c>
      <c r="CR649" s="226">
        <v>4</v>
      </c>
      <c r="CS649" s="226">
        <v>8</v>
      </c>
      <c r="CT649" s="226">
        <v>8</v>
      </c>
      <c r="CU649" s="226">
        <v>10</v>
      </c>
      <c r="CV649" s="227">
        <f t="shared" si="271"/>
        <v>-4</v>
      </c>
      <c r="CW649" s="227">
        <f>CV649*(1+('[13]GROWTH (YoY)'!AR649/100))</f>
        <v>-4.8265670815180277</v>
      </c>
      <c r="CX649" s="227">
        <f>CW649*(1+('[13]GROWTH (YoY)'!AS649/100))</f>
        <v>-5.1884919972023988</v>
      </c>
      <c r="CY649" s="227">
        <f>CX649*(1+('[13]GROWTH (YoY)'!AT649/100))</f>
        <v>-5.9354130840015227</v>
      </c>
      <c r="CZ649" s="226">
        <v>19</v>
      </c>
      <c r="DA649" s="226">
        <v>26</v>
      </c>
      <c r="DB649" s="226">
        <v>28</v>
      </c>
      <c r="DC649" s="226">
        <v>28</v>
      </c>
      <c r="DD649" s="227">
        <v>12</v>
      </c>
      <c r="DE649" s="227">
        <v>13</v>
      </c>
      <c r="DF649" s="227">
        <v>13</v>
      </c>
      <c r="DG649" s="227">
        <v>13</v>
      </c>
      <c r="DH649" s="226">
        <v>4</v>
      </c>
      <c r="DI649" s="226">
        <v>7</v>
      </c>
      <c r="DJ649" s="226">
        <v>8</v>
      </c>
      <c r="DK649" s="226">
        <v>8</v>
      </c>
      <c r="DL649" s="227">
        <v>7</v>
      </c>
      <c r="DM649" s="227">
        <v>8</v>
      </c>
      <c r="DN649" s="227">
        <v>8</v>
      </c>
      <c r="DO649" s="227">
        <v>9</v>
      </c>
      <c r="DP649" s="376">
        <f t="shared" si="265"/>
        <v>1</v>
      </c>
      <c r="DQ649" s="226">
        <f t="shared" si="265"/>
        <v>7</v>
      </c>
      <c r="DR649" s="226">
        <f t="shared" si="265"/>
        <v>-7</v>
      </c>
      <c r="DS649" s="226">
        <f t="shared" si="278"/>
        <v>4</v>
      </c>
      <c r="DT649" s="227">
        <f t="shared" si="278"/>
        <v>0</v>
      </c>
      <c r="DU649" s="227">
        <f t="shared" si="278"/>
        <v>2.8265670815180286</v>
      </c>
      <c r="DV649" s="227">
        <f t="shared" si="278"/>
        <v>2.188491997202398</v>
      </c>
      <c r="DW649" s="227">
        <f t="shared" si="278"/>
        <v>5.9354130840015245</v>
      </c>
      <c r="DX649" s="377">
        <f t="shared" si="268"/>
        <v>0.44339622641509435</v>
      </c>
      <c r="DY649" s="377">
        <f t="shared" si="268"/>
        <v>0.41269841269841268</v>
      </c>
      <c r="DZ649" s="377">
        <f t="shared" si="268"/>
        <v>0.46859903381642515</v>
      </c>
      <c r="EA649" s="377">
        <f t="shared" si="267"/>
        <v>0.47470817120622566</v>
      </c>
      <c r="EB649" s="378">
        <f t="shared" si="267"/>
        <v>0.40740740740740738</v>
      </c>
      <c r="EC649" s="378">
        <f t="shared" si="267"/>
        <v>0.3968253968253968</v>
      </c>
      <c r="ED649" s="378">
        <f t="shared" si="267"/>
        <v>0.40579710144927539</v>
      </c>
      <c r="EE649" s="378">
        <f t="shared" si="259"/>
        <v>0.39743589743589741</v>
      </c>
      <c r="EG649" s="226">
        <v>0</v>
      </c>
      <c r="EH649" s="226">
        <v>0</v>
      </c>
      <c r="EI649" s="226">
        <v>0</v>
      </c>
      <c r="EJ649" s="226">
        <v>0</v>
      </c>
      <c r="EK649" s="226">
        <v>0</v>
      </c>
      <c r="EL649" s="226">
        <v>0</v>
      </c>
      <c r="EM649" s="226">
        <v>0</v>
      </c>
      <c r="EN649" s="379">
        <f t="shared" si="272"/>
        <v>0</v>
      </c>
      <c r="EO649" s="226">
        <f t="shared" si="273"/>
        <v>0</v>
      </c>
      <c r="EP649" s="379">
        <f t="shared" si="274"/>
        <v>0</v>
      </c>
      <c r="EQ649" s="226">
        <f t="shared" si="275"/>
        <v>0</v>
      </c>
      <c r="ER649" s="226">
        <f t="shared" si="276"/>
        <v>0</v>
      </c>
      <c r="ES649" s="292"/>
      <c r="ET649" s="227">
        <v>54</v>
      </c>
      <c r="EU649" s="227">
        <v>22</v>
      </c>
      <c r="EV649" s="227">
        <v>32</v>
      </c>
      <c r="EW649" s="227">
        <v>25</v>
      </c>
      <c r="EX649" s="227">
        <v>18</v>
      </c>
      <c r="EY649" s="227">
        <v>1246</v>
      </c>
      <c r="EZ649" s="227">
        <v>783</v>
      </c>
      <c r="FA649" s="380">
        <f t="shared" si="252"/>
        <v>0.40740740740740738</v>
      </c>
      <c r="FB649" s="228">
        <f t="shared" si="253"/>
        <v>78.125</v>
      </c>
      <c r="FC649" s="380">
        <f t="shared" si="254"/>
        <v>0.33333333333333331</v>
      </c>
      <c r="FD649" s="227">
        <f t="shared" si="255"/>
        <v>14446.227929373998</v>
      </c>
      <c r="FE649" s="227">
        <f t="shared" si="256"/>
        <v>2660.7066836951894</v>
      </c>
      <c r="FF649" s="227">
        <v>32</v>
      </c>
      <c r="FG649" s="228">
        <f t="shared" si="277"/>
        <v>56.25</v>
      </c>
      <c r="FH649" s="227">
        <v>18</v>
      </c>
      <c r="FI649" s="227">
        <v>32</v>
      </c>
      <c r="FJ649" s="227">
        <v>0</v>
      </c>
      <c r="FK649" s="227">
        <f t="shared" si="269"/>
        <v>14</v>
      </c>
      <c r="FL649" s="227">
        <v>1</v>
      </c>
      <c r="FM649" s="227">
        <f t="shared" si="270"/>
        <v>13</v>
      </c>
      <c r="FZ649" s="229"/>
      <c r="GA649" s="229"/>
      <c r="GB649" s="229"/>
      <c r="GC649" s="229"/>
      <c r="GD649" s="229"/>
    </row>
    <row r="650" spans="1:186" s="368" customFormat="1">
      <c r="A650" s="287" t="s">
        <v>1386</v>
      </c>
      <c r="B650" s="369" t="s">
        <v>1387</v>
      </c>
      <c r="C650" s="287" t="s">
        <v>1563</v>
      </c>
      <c r="D650" s="287" t="s">
        <v>3126</v>
      </c>
      <c r="E650" s="369" t="s">
        <v>1564</v>
      </c>
      <c r="F650" s="287">
        <v>647</v>
      </c>
      <c r="G650" s="392" t="s">
        <v>1584</v>
      </c>
      <c r="H650" s="392" t="s">
        <v>1585</v>
      </c>
      <c r="I650" s="393" t="s">
        <v>1567</v>
      </c>
      <c r="J650" s="392" t="s">
        <v>1568</v>
      </c>
      <c r="K650" s="393" t="s">
        <v>846</v>
      </c>
      <c r="L650" s="392" t="s">
        <v>1569</v>
      </c>
      <c r="M650" s="392" t="s">
        <v>3124</v>
      </c>
      <c r="N650" s="372">
        <v>1</v>
      </c>
      <c r="O650" s="373">
        <v>374</v>
      </c>
      <c r="P650" s="373">
        <v>664</v>
      </c>
      <c r="Q650" s="373">
        <v>728</v>
      </c>
      <c r="R650" s="373">
        <v>902</v>
      </c>
      <c r="S650" s="374">
        <v>2596</v>
      </c>
      <c r="T650" s="374">
        <v>3026</v>
      </c>
      <c r="U650" s="374">
        <v>3318</v>
      </c>
      <c r="V650" s="374">
        <v>3726</v>
      </c>
      <c r="W650" s="373">
        <v>162</v>
      </c>
      <c r="X650" s="373">
        <v>276</v>
      </c>
      <c r="Y650" s="373">
        <v>337</v>
      </c>
      <c r="Z650" s="373">
        <v>419</v>
      </c>
      <c r="AA650" s="374">
        <v>1043</v>
      </c>
      <c r="AB650" s="374">
        <v>1167</v>
      </c>
      <c r="AC650" s="374">
        <v>1331</v>
      </c>
      <c r="AD650" s="374">
        <v>1457</v>
      </c>
      <c r="AE650" s="373">
        <v>5</v>
      </c>
      <c r="AF650" s="373">
        <v>6</v>
      </c>
      <c r="AG650" s="373">
        <v>7</v>
      </c>
      <c r="AH650" s="373">
        <v>7</v>
      </c>
      <c r="AI650" s="374">
        <v>28</v>
      </c>
      <c r="AJ650" s="374">
        <v>29</v>
      </c>
      <c r="AK650" s="374">
        <v>31</v>
      </c>
      <c r="AL650" s="374">
        <v>35</v>
      </c>
      <c r="AM650" s="226">
        <v>212</v>
      </c>
      <c r="AN650" s="226">
        <v>389</v>
      </c>
      <c r="AO650" s="226">
        <v>391</v>
      </c>
      <c r="AP650" s="226">
        <v>483</v>
      </c>
      <c r="AQ650" s="227">
        <v>1553</v>
      </c>
      <c r="AR650" s="227">
        <v>1860</v>
      </c>
      <c r="AS650" s="227">
        <v>1987</v>
      </c>
      <c r="AT650" s="227">
        <v>2269</v>
      </c>
      <c r="AU650" s="226">
        <v>138</v>
      </c>
      <c r="AV650" s="411">
        <v>269</v>
      </c>
      <c r="AW650" s="411">
        <v>310</v>
      </c>
      <c r="AX650" s="411">
        <v>362</v>
      </c>
      <c r="AY650" s="231">
        <v>1006</v>
      </c>
      <c r="AZ650" s="231">
        <v>1090</v>
      </c>
      <c r="BA650" s="231">
        <v>1271</v>
      </c>
      <c r="BB650" s="231">
        <v>1455</v>
      </c>
      <c r="BC650" s="226">
        <f t="shared" si="266"/>
        <v>74</v>
      </c>
      <c r="BD650" s="226">
        <f t="shared" si="266"/>
        <v>78</v>
      </c>
      <c r="BE650" s="226">
        <f t="shared" si="266"/>
        <v>15</v>
      </c>
      <c r="BF650" s="226">
        <f t="shared" si="266"/>
        <v>54</v>
      </c>
      <c r="BG650" s="218">
        <f t="shared" si="266"/>
        <v>498</v>
      </c>
      <c r="BH650" s="218">
        <f t="shared" si="266"/>
        <v>694</v>
      </c>
      <c r="BI650" s="218">
        <f t="shared" si="266"/>
        <v>640</v>
      </c>
      <c r="BJ650" s="218">
        <f t="shared" si="266"/>
        <v>777</v>
      </c>
      <c r="BK650" s="226">
        <f t="shared" si="262"/>
        <v>0</v>
      </c>
      <c r="BL650" s="226">
        <f t="shared" si="262"/>
        <v>42</v>
      </c>
      <c r="BM650" s="226">
        <f t="shared" si="262"/>
        <v>66</v>
      </c>
      <c r="BN650" s="226">
        <f t="shared" si="260"/>
        <v>67</v>
      </c>
      <c r="BO650" s="227">
        <f t="shared" si="260"/>
        <v>49</v>
      </c>
      <c r="BP650" s="227">
        <f t="shared" si="260"/>
        <v>76</v>
      </c>
      <c r="BQ650" s="227">
        <f t="shared" si="260"/>
        <v>76</v>
      </c>
      <c r="BR650" s="227">
        <f t="shared" si="260"/>
        <v>37</v>
      </c>
      <c r="BS650" s="226">
        <v>0</v>
      </c>
      <c r="BT650" s="226">
        <v>42</v>
      </c>
      <c r="BU650" s="226">
        <v>66</v>
      </c>
      <c r="BV650" s="226">
        <v>67</v>
      </c>
      <c r="BW650" s="227">
        <v>49</v>
      </c>
      <c r="BX650" s="227">
        <v>76</v>
      </c>
      <c r="BY650" s="227">
        <v>76</v>
      </c>
      <c r="BZ650" s="227">
        <v>37</v>
      </c>
      <c r="CA650" s="226">
        <v>0</v>
      </c>
      <c r="CB650" s="226">
        <f>IFERROR(VLOOKUP($G650,[12]ITEM!$B$2:$AC$939,26,0),0)</f>
        <v>0</v>
      </c>
      <c r="CC650" s="226">
        <f>IFERROR(VLOOKUP($G650,[12]ITEM!$B$2:$AC$939,27,0),0)</f>
        <v>0</v>
      </c>
      <c r="CD650" s="226">
        <f>IFERROR(VLOOKUP($G650,[12]ITEM!$B$2:$AC$939,28,0),0)</f>
        <v>0</v>
      </c>
      <c r="CE650" s="227">
        <v>0</v>
      </c>
      <c r="CF650" s="227">
        <v>0</v>
      </c>
      <c r="CG650" s="227">
        <v>0</v>
      </c>
      <c r="CH650" s="227">
        <v>0</v>
      </c>
      <c r="CI650" s="375"/>
      <c r="CJ650" s="226">
        <f t="shared" si="264"/>
        <v>73</v>
      </c>
      <c r="CK650" s="226">
        <f t="shared" si="264"/>
        <v>97</v>
      </c>
      <c r="CL650" s="226">
        <f t="shared" si="264"/>
        <v>103</v>
      </c>
      <c r="CM650" s="226">
        <f t="shared" si="263"/>
        <v>112</v>
      </c>
      <c r="CN650" s="227">
        <f t="shared" si="263"/>
        <v>498</v>
      </c>
      <c r="CO650" s="227">
        <f t="shared" si="263"/>
        <v>545.61321261762055</v>
      </c>
      <c r="CP650" s="227">
        <f t="shared" si="263"/>
        <v>556.65353741151876</v>
      </c>
      <c r="CQ650" s="227">
        <f t="shared" si="251"/>
        <v>605.80012923476784</v>
      </c>
      <c r="CR650" s="226">
        <v>14</v>
      </c>
      <c r="CS650" s="226">
        <v>26</v>
      </c>
      <c r="CT650" s="226">
        <v>26</v>
      </c>
      <c r="CU650" s="226">
        <v>32</v>
      </c>
      <c r="CV650" s="227">
        <f t="shared" si="271"/>
        <v>160</v>
      </c>
      <c r="CW650" s="227">
        <f>CV650*(1+('[13]GROWTH (YoY)'!AR650/100))</f>
        <v>191.61321261762052</v>
      </c>
      <c r="CX650" s="227">
        <f>CW650*(1+('[13]GROWTH (YoY)'!AS650/100))</f>
        <v>204.6535374115187</v>
      </c>
      <c r="CY650" s="227">
        <f>CX650*(1+('[13]GROWTH (YoY)'!AT650/100))</f>
        <v>233.80012923476789</v>
      </c>
      <c r="CZ650" s="226">
        <v>43</v>
      </c>
      <c r="DA650" s="226">
        <v>47</v>
      </c>
      <c r="DB650" s="226">
        <v>51</v>
      </c>
      <c r="DC650" s="226">
        <v>52</v>
      </c>
      <c r="DD650" s="227">
        <v>314</v>
      </c>
      <c r="DE650" s="227">
        <v>328</v>
      </c>
      <c r="DF650" s="227">
        <v>324</v>
      </c>
      <c r="DG650" s="227">
        <v>342</v>
      </c>
      <c r="DH650" s="226">
        <v>16</v>
      </c>
      <c r="DI650" s="226">
        <v>24</v>
      </c>
      <c r="DJ650" s="226">
        <v>26</v>
      </c>
      <c r="DK650" s="226">
        <v>28</v>
      </c>
      <c r="DL650" s="227">
        <v>24</v>
      </c>
      <c r="DM650" s="227">
        <v>26</v>
      </c>
      <c r="DN650" s="227">
        <v>28</v>
      </c>
      <c r="DO650" s="227">
        <v>30</v>
      </c>
      <c r="DP650" s="376">
        <f t="shared" si="265"/>
        <v>1</v>
      </c>
      <c r="DQ650" s="226">
        <f t="shared" si="265"/>
        <v>-19</v>
      </c>
      <c r="DR650" s="226">
        <f t="shared" si="265"/>
        <v>-88</v>
      </c>
      <c r="DS650" s="226">
        <f t="shared" si="278"/>
        <v>-58</v>
      </c>
      <c r="DT650" s="227">
        <f t="shared" si="278"/>
        <v>0</v>
      </c>
      <c r="DU650" s="227">
        <f t="shared" si="278"/>
        <v>148.38678738237945</v>
      </c>
      <c r="DV650" s="227">
        <f t="shared" si="278"/>
        <v>83.346462588481245</v>
      </c>
      <c r="DW650" s="227">
        <f t="shared" si="278"/>
        <v>171.19987076523216</v>
      </c>
      <c r="DX650" s="377">
        <f t="shared" si="268"/>
        <v>0.43315508021390375</v>
      </c>
      <c r="DY650" s="377">
        <f t="shared" si="268"/>
        <v>0.41566265060240964</v>
      </c>
      <c r="DZ650" s="377">
        <f t="shared" si="268"/>
        <v>0.46291208791208793</v>
      </c>
      <c r="EA650" s="377">
        <f t="shared" si="267"/>
        <v>0.46452328159645234</v>
      </c>
      <c r="EB650" s="378">
        <f t="shared" si="267"/>
        <v>0.40177195685670264</v>
      </c>
      <c r="EC650" s="378">
        <f t="shared" si="267"/>
        <v>0.38565763384005286</v>
      </c>
      <c r="ED650" s="378">
        <f t="shared" si="267"/>
        <v>0.40114526823387581</v>
      </c>
      <c r="EE650" s="378">
        <f t="shared" si="259"/>
        <v>0.39103596349973163</v>
      </c>
      <c r="EG650" s="226">
        <v>0</v>
      </c>
      <c r="EH650" s="226">
        <v>0</v>
      </c>
      <c r="EI650" s="226">
        <v>0</v>
      </c>
      <c r="EJ650" s="226">
        <v>0</v>
      </c>
      <c r="EK650" s="226">
        <v>0</v>
      </c>
      <c r="EL650" s="226">
        <v>0</v>
      </c>
      <c r="EM650" s="226">
        <v>0</v>
      </c>
      <c r="EN650" s="379">
        <f t="shared" si="272"/>
        <v>0</v>
      </c>
      <c r="EO650" s="226">
        <f t="shared" si="273"/>
        <v>0</v>
      </c>
      <c r="EP650" s="379">
        <f t="shared" si="274"/>
        <v>0</v>
      </c>
      <c r="EQ650" s="226">
        <f t="shared" si="275"/>
        <v>0</v>
      </c>
      <c r="ER650" s="226">
        <f t="shared" si="276"/>
        <v>0</v>
      </c>
      <c r="ES650" s="292"/>
      <c r="ET650" s="227">
        <v>2594</v>
      </c>
      <c r="EU650" s="227">
        <v>1046</v>
      </c>
      <c r="EV650" s="227">
        <v>1548</v>
      </c>
      <c r="EW650" s="227">
        <v>968</v>
      </c>
      <c r="EX650" s="227">
        <v>987</v>
      </c>
      <c r="EY650" s="227">
        <v>27230</v>
      </c>
      <c r="EZ650" s="227">
        <v>22268</v>
      </c>
      <c r="FA650" s="380">
        <f t="shared" si="252"/>
        <v>0.40323824209714726</v>
      </c>
      <c r="FB650" s="228">
        <f t="shared" si="253"/>
        <v>62.532299741602074</v>
      </c>
      <c r="FC650" s="380">
        <f t="shared" si="254"/>
        <v>0.38049344641480337</v>
      </c>
      <c r="FD650" s="227">
        <f t="shared" si="255"/>
        <v>36246.786632390744</v>
      </c>
      <c r="FE650" s="227">
        <f t="shared" si="256"/>
        <v>3622.5375726004427</v>
      </c>
      <c r="FF650" s="227">
        <v>1548</v>
      </c>
      <c r="FG650" s="228">
        <f t="shared" si="277"/>
        <v>69.250645994832041</v>
      </c>
      <c r="FH650" s="227">
        <v>1072</v>
      </c>
      <c r="FI650" s="227">
        <v>1548</v>
      </c>
      <c r="FJ650" s="227">
        <v>0</v>
      </c>
      <c r="FK650" s="227">
        <f t="shared" si="269"/>
        <v>476</v>
      </c>
      <c r="FL650" s="227">
        <v>66</v>
      </c>
      <c r="FM650" s="227">
        <f t="shared" si="270"/>
        <v>410</v>
      </c>
      <c r="FZ650" s="229"/>
      <c r="GA650" s="229"/>
      <c r="GB650" s="229"/>
      <c r="GC650" s="229"/>
      <c r="GD650" s="229"/>
    </row>
    <row r="651" spans="1:186" s="368" customFormat="1">
      <c r="A651" s="287" t="s">
        <v>1386</v>
      </c>
      <c r="B651" s="369" t="s">
        <v>1387</v>
      </c>
      <c r="C651" s="287" t="s">
        <v>1563</v>
      </c>
      <c r="D651" s="287" t="s">
        <v>3126</v>
      </c>
      <c r="E651" s="369" t="s">
        <v>1564</v>
      </c>
      <c r="F651" s="287">
        <v>648</v>
      </c>
      <c r="G651" s="392" t="s">
        <v>1586</v>
      </c>
      <c r="H651" s="392" t="s">
        <v>1587</v>
      </c>
      <c r="I651" s="393" t="s">
        <v>1588</v>
      </c>
      <c r="J651" s="392" t="s">
        <v>1589</v>
      </c>
      <c r="K651" s="393" t="s">
        <v>846</v>
      </c>
      <c r="L651" s="392" t="s">
        <v>1569</v>
      </c>
      <c r="M651" s="392" t="s">
        <v>3124</v>
      </c>
      <c r="N651" s="372">
        <v>1</v>
      </c>
      <c r="O651" s="373">
        <v>437</v>
      </c>
      <c r="P651" s="373">
        <v>725</v>
      </c>
      <c r="Q651" s="373">
        <v>802</v>
      </c>
      <c r="R651" s="373">
        <v>931</v>
      </c>
      <c r="S651" s="374">
        <v>375</v>
      </c>
      <c r="T651" s="374">
        <v>430</v>
      </c>
      <c r="U651" s="374">
        <v>478</v>
      </c>
      <c r="V651" s="374">
        <v>533</v>
      </c>
      <c r="W651" s="373">
        <v>170</v>
      </c>
      <c r="X651" s="373">
        <v>278</v>
      </c>
      <c r="Y651" s="373">
        <v>321</v>
      </c>
      <c r="Z651" s="373">
        <v>375</v>
      </c>
      <c r="AA651" s="374">
        <v>98</v>
      </c>
      <c r="AB651" s="374">
        <v>110</v>
      </c>
      <c r="AC651" s="374">
        <v>126</v>
      </c>
      <c r="AD651" s="374">
        <v>141</v>
      </c>
      <c r="AE651" s="373">
        <v>7</v>
      </c>
      <c r="AF651" s="373">
        <v>8</v>
      </c>
      <c r="AG651" s="373">
        <v>8</v>
      </c>
      <c r="AH651" s="373">
        <v>9</v>
      </c>
      <c r="AI651" s="374">
        <v>5</v>
      </c>
      <c r="AJ651" s="374">
        <v>5</v>
      </c>
      <c r="AK651" s="374">
        <v>5</v>
      </c>
      <c r="AL651" s="374">
        <v>6</v>
      </c>
      <c r="AM651" s="226">
        <v>267</v>
      </c>
      <c r="AN651" s="226">
        <v>447</v>
      </c>
      <c r="AO651" s="226">
        <v>482</v>
      </c>
      <c r="AP651" s="226">
        <v>556</v>
      </c>
      <c r="AQ651" s="227">
        <v>276</v>
      </c>
      <c r="AR651" s="227">
        <v>320</v>
      </c>
      <c r="AS651" s="227">
        <v>352</v>
      </c>
      <c r="AT651" s="227">
        <v>392</v>
      </c>
      <c r="AU651" s="226">
        <v>130</v>
      </c>
      <c r="AV651" s="411">
        <v>304</v>
      </c>
      <c r="AW651" s="411">
        <v>343</v>
      </c>
      <c r="AX651" s="411">
        <v>390</v>
      </c>
      <c r="AY651" s="231">
        <v>197</v>
      </c>
      <c r="AZ651" s="231">
        <v>214</v>
      </c>
      <c r="BA651" s="231">
        <v>241</v>
      </c>
      <c r="BB651" s="231">
        <v>274</v>
      </c>
      <c r="BC651" s="226">
        <f t="shared" si="266"/>
        <v>137</v>
      </c>
      <c r="BD651" s="226">
        <f t="shared" si="266"/>
        <v>141</v>
      </c>
      <c r="BE651" s="226">
        <f t="shared" si="266"/>
        <v>137</v>
      </c>
      <c r="BF651" s="226">
        <f t="shared" si="266"/>
        <v>163</v>
      </c>
      <c r="BG651" s="218">
        <f t="shared" si="266"/>
        <v>76</v>
      </c>
      <c r="BH651" s="218">
        <f t="shared" si="266"/>
        <v>103</v>
      </c>
      <c r="BI651" s="218">
        <f t="shared" si="266"/>
        <v>108</v>
      </c>
      <c r="BJ651" s="218">
        <f t="shared" si="266"/>
        <v>117</v>
      </c>
      <c r="BK651" s="226">
        <f t="shared" si="262"/>
        <v>0</v>
      </c>
      <c r="BL651" s="226">
        <f t="shared" si="262"/>
        <v>2</v>
      </c>
      <c r="BM651" s="226">
        <f t="shared" si="262"/>
        <v>2</v>
      </c>
      <c r="BN651" s="226">
        <f t="shared" si="260"/>
        <v>3</v>
      </c>
      <c r="BO651" s="227">
        <f t="shared" si="260"/>
        <v>3</v>
      </c>
      <c r="BP651" s="227">
        <f t="shared" si="260"/>
        <v>3</v>
      </c>
      <c r="BQ651" s="227">
        <f t="shared" si="260"/>
        <v>3</v>
      </c>
      <c r="BR651" s="227">
        <f t="shared" si="260"/>
        <v>1</v>
      </c>
      <c r="BS651" s="226">
        <v>0</v>
      </c>
      <c r="BT651" s="226">
        <v>2</v>
      </c>
      <c r="BU651" s="226">
        <v>2</v>
      </c>
      <c r="BV651" s="226">
        <v>3</v>
      </c>
      <c r="BW651" s="227">
        <v>3</v>
      </c>
      <c r="BX651" s="227">
        <v>3</v>
      </c>
      <c r="BY651" s="227">
        <v>3</v>
      </c>
      <c r="BZ651" s="227">
        <v>1</v>
      </c>
      <c r="CA651" s="226">
        <v>0</v>
      </c>
      <c r="CB651" s="226">
        <f>IFERROR(VLOOKUP($G651,[12]ITEM!$B$2:$AC$939,26,0),0)</f>
        <v>0</v>
      </c>
      <c r="CC651" s="226">
        <f>IFERROR(VLOOKUP($G651,[12]ITEM!$B$2:$AC$939,27,0),0)</f>
        <v>0</v>
      </c>
      <c r="CD651" s="226">
        <f>IFERROR(VLOOKUP($G651,[12]ITEM!$B$2:$AC$939,28,0),0)</f>
        <v>0</v>
      </c>
      <c r="CE651" s="227">
        <v>0</v>
      </c>
      <c r="CF651" s="227">
        <v>0</v>
      </c>
      <c r="CG651" s="227">
        <v>0</v>
      </c>
      <c r="CH651" s="227">
        <v>0</v>
      </c>
      <c r="CI651" s="375"/>
      <c r="CJ651" s="226">
        <f t="shared" si="264"/>
        <v>136</v>
      </c>
      <c r="CK651" s="226">
        <f t="shared" si="264"/>
        <v>183</v>
      </c>
      <c r="CL651" s="226">
        <f t="shared" si="264"/>
        <v>196</v>
      </c>
      <c r="CM651" s="226">
        <f t="shared" si="263"/>
        <v>209</v>
      </c>
      <c r="CN651" s="227">
        <f t="shared" si="263"/>
        <v>76</v>
      </c>
      <c r="CO651" s="227">
        <f t="shared" si="263"/>
        <v>83.115680044446066</v>
      </c>
      <c r="CP651" s="227">
        <f t="shared" si="263"/>
        <v>89.072080148800396</v>
      </c>
      <c r="CQ651" s="227">
        <f t="shared" si="251"/>
        <v>95.906459592494627</v>
      </c>
      <c r="CR651" s="226">
        <v>29</v>
      </c>
      <c r="CS651" s="226">
        <v>49</v>
      </c>
      <c r="CT651" s="226">
        <v>53</v>
      </c>
      <c r="CU651" s="226">
        <v>61</v>
      </c>
      <c r="CV651" s="227">
        <f t="shared" si="271"/>
        <v>26</v>
      </c>
      <c r="CW651" s="227">
        <f>CV651*(1+('[13]GROWTH (YoY)'!AR651/100))</f>
        <v>30.115680044446066</v>
      </c>
      <c r="CX651" s="227">
        <f>CW651*(1+('[13]GROWTH (YoY)'!AS651/100))</f>
        <v>33.072080148800396</v>
      </c>
      <c r="CY651" s="227">
        <f>CX651*(1+('[13]GROWTH (YoY)'!AT651/100))</f>
        <v>36.90645959249462</v>
      </c>
      <c r="CZ651" s="226">
        <v>97</v>
      </c>
      <c r="DA651" s="226">
        <v>109</v>
      </c>
      <c r="DB651" s="226">
        <v>116</v>
      </c>
      <c r="DC651" s="226">
        <v>119</v>
      </c>
      <c r="DD651" s="227">
        <v>25</v>
      </c>
      <c r="DE651" s="227">
        <v>26</v>
      </c>
      <c r="DF651" s="227">
        <v>26</v>
      </c>
      <c r="DG651" s="227">
        <v>27</v>
      </c>
      <c r="DH651" s="226">
        <v>10</v>
      </c>
      <c r="DI651" s="226">
        <v>25</v>
      </c>
      <c r="DJ651" s="226">
        <v>27</v>
      </c>
      <c r="DK651" s="226">
        <v>29</v>
      </c>
      <c r="DL651" s="227">
        <v>25</v>
      </c>
      <c r="DM651" s="227">
        <v>27</v>
      </c>
      <c r="DN651" s="227">
        <v>30</v>
      </c>
      <c r="DO651" s="227">
        <v>32</v>
      </c>
      <c r="DP651" s="376">
        <f t="shared" si="265"/>
        <v>1</v>
      </c>
      <c r="DQ651" s="226">
        <f t="shared" si="265"/>
        <v>-42</v>
      </c>
      <c r="DR651" s="226">
        <f t="shared" si="265"/>
        <v>-59</v>
      </c>
      <c r="DS651" s="226">
        <f t="shared" si="278"/>
        <v>-46</v>
      </c>
      <c r="DT651" s="227">
        <f t="shared" si="278"/>
        <v>0</v>
      </c>
      <c r="DU651" s="227">
        <f t="shared" si="278"/>
        <v>19.884319955553934</v>
      </c>
      <c r="DV651" s="227">
        <f t="shared" si="278"/>
        <v>18.927919851199604</v>
      </c>
      <c r="DW651" s="227">
        <f t="shared" si="278"/>
        <v>21.093540407505373</v>
      </c>
      <c r="DX651" s="377">
        <f t="shared" si="268"/>
        <v>0.38901601830663618</v>
      </c>
      <c r="DY651" s="377">
        <f t="shared" si="268"/>
        <v>0.38344827586206898</v>
      </c>
      <c r="DZ651" s="377">
        <f t="shared" si="268"/>
        <v>0.40024937655860349</v>
      </c>
      <c r="EA651" s="377">
        <f t="shared" si="267"/>
        <v>0.40279269602577872</v>
      </c>
      <c r="EB651" s="378">
        <f t="shared" si="267"/>
        <v>0.26133333333333331</v>
      </c>
      <c r="EC651" s="378">
        <f t="shared" si="267"/>
        <v>0.2558139534883721</v>
      </c>
      <c r="ED651" s="378">
        <f t="shared" si="267"/>
        <v>0.26359832635983266</v>
      </c>
      <c r="EE651" s="378">
        <f t="shared" si="259"/>
        <v>0.26454033771106944</v>
      </c>
      <c r="EG651" s="226">
        <v>0</v>
      </c>
      <c r="EH651" s="226">
        <v>0</v>
      </c>
      <c r="EI651" s="226">
        <v>0</v>
      </c>
      <c r="EJ651" s="226">
        <v>0</v>
      </c>
      <c r="EK651" s="226">
        <v>0</v>
      </c>
      <c r="EL651" s="226">
        <v>0</v>
      </c>
      <c r="EM651" s="226">
        <v>0</v>
      </c>
      <c r="EN651" s="379">
        <f t="shared" si="272"/>
        <v>0</v>
      </c>
      <c r="EO651" s="226">
        <f t="shared" si="273"/>
        <v>0</v>
      </c>
      <c r="EP651" s="379">
        <f t="shared" si="274"/>
        <v>0</v>
      </c>
      <c r="EQ651" s="226">
        <f t="shared" si="275"/>
        <v>0</v>
      </c>
      <c r="ER651" s="226">
        <f t="shared" si="276"/>
        <v>0</v>
      </c>
      <c r="ES651" s="292"/>
      <c r="ET651" s="227">
        <v>361</v>
      </c>
      <c r="EU651" s="227">
        <v>95</v>
      </c>
      <c r="EV651" s="227">
        <v>266</v>
      </c>
      <c r="EW651" s="227">
        <v>118</v>
      </c>
      <c r="EX651" s="227">
        <v>103</v>
      </c>
      <c r="EY651" s="227">
        <v>4460</v>
      </c>
      <c r="EZ651" s="227">
        <v>2796</v>
      </c>
      <c r="FA651" s="380">
        <f t="shared" si="252"/>
        <v>0.26315789473684209</v>
      </c>
      <c r="FB651" s="228">
        <f t="shared" si="253"/>
        <v>44.360902255639097</v>
      </c>
      <c r="FC651" s="380">
        <f t="shared" si="254"/>
        <v>0.2853185595567867</v>
      </c>
      <c r="FD651" s="227">
        <f t="shared" si="255"/>
        <v>23094.170403587443</v>
      </c>
      <c r="FE651" s="227">
        <f t="shared" si="256"/>
        <v>3516.9289461134954</v>
      </c>
      <c r="FF651" s="227">
        <v>276</v>
      </c>
      <c r="FG651" s="228">
        <f t="shared" si="277"/>
        <v>68.115942028985515</v>
      </c>
      <c r="FH651" s="227">
        <v>188</v>
      </c>
      <c r="FI651" s="227">
        <v>276</v>
      </c>
      <c r="FJ651" s="227">
        <v>0</v>
      </c>
      <c r="FK651" s="227">
        <f t="shared" si="269"/>
        <v>88</v>
      </c>
      <c r="FL651" s="227">
        <v>10</v>
      </c>
      <c r="FM651" s="227">
        <f t="shared" si="270"/>
        <v>78</v>
      </c>
      <c r="FZ651" s="229"/>
      <c r="GA651" s="229"/>
      <c r="GB651" s="229"/>
      <c r="GC651" s="229"/>
      <c r="GD651" s="229"/>
    </row>
    <row r="652" spans="1:186" s="368" customFormat="1">
      <c r="A652" s="287" t="s">
        <v>1386</v>
      </c>
      <c r="B652" s="369" t="s">
        <v>1387</v>
      </c>
      <c r="C652" s="287" t="s">
        <v>1563</v>
      </c>
      <c r="D652" s="287" t="s">
        <v>3126</v>
      </c>
      <c r="E652" s="369" t="s">
        <v>1564</v>
      </c>
      <c r="F652" s="287">
        <v>649</v>
      </c>
      <c r="G652" s="392" t="s">
        <v>1590</v>
      </c>
      <c r="H652" s="392" t="s">
        <v>1591</v>
      </c>
      <c r="I652" s="393" t="s">
        <v>1588</v>
      </c>
      <c r="J652" s="392" t="s">
        <v>1589</v>
      </c>
      <c r="K652" s="393" t="s">
        <v>846</v>
      </c>
      <c r="L652" s="392" t="s">
        <v>1569</v>
      </c>
      <c r="M652" s="392" t="s">
        <v>3124</v>
      </c>
      <c r="N652" s="372">
        <v>1</v>
      </c>
      <c r="O652" s="373">
        <v>721</v>
      </c>
      <c r="P652" s="373">
        <v>1006</v>
      </c>
      <c r="Q652" s="373">
        <v>1271</v>
      </c>
      <c r="R652" s="373">
        <v>1432</v>
      </c>
      <c r="S652" s="374">
        <v>1075</v>
      </c>
      <c r="T652" s="374">
        <v>1189</v>
      </c>
      <c r="U652" s="374">
        <v>1371</v>
      </c>
      <c r="V652" s="374">
        <v>1527</v>
      </c>
      <c r="W652" s="373">
        <v>253</v>
      </c>
      <c r="X652" s="373">
        <v>332</v>
      </c>
      <c r="Y652" s="373">
        <v>426</v>
      </c>
      <c r="Z652" s="373">
        <v>482</v>
      </c>
      <c r="AA652" s="374">
        <v>371</v>
      </c>
      <c r="AB652" s="374">
        <v>398</v>
      </c>
      <c r="AC652" s="374">
        <v>461</v>
      </c>
      <c r="AD652" s="374">
        <v>533</v>
      </c>
      <c r="AE652" s="373">
        <v>11</v>
      </c>
      <c r="AF652" s="373">
        <v>13</v>
      </c>
      <c r="AG652" s="373">
        <v>14</v>
      </c>
      <c r="AH652" s="373">
        <v>16</v>
      </c>
      <c r="AI652" s="374">
        <v>13</v>
      </c>
      <c r="AJ652" s="374">
        <v>13</v>
      </c>
      <c r="AK652" s="374">
        <v>14</v>
      </c>
      <c r="AL652" s="374">
        <v>16</v>
      </c>
      <c r="AM652" s="226">
        <v>468</v>
      </c>
      <c r="AN652" s="226">
        <v>674</v>
      </c>
      <c r="AO652" s="226">
        <v>844</v>
      </c>
      <c r="AP652" s="226">
        <v>950</v>
      </c>
      <c r="AQ652" s="227">
        <v>705</v>
      </c>
      <c r="AR652" s="227">
        <v>791</v>
      </c>
      <c r="AS652" s="227">
        <v>910</v>
      </c>
      <c r="AT652" s="227">
        <v>994</v>
      </c>
      <c r="AU652" s="226">
        <v>122</v>
      </c>
      <c r="AV652" s="411">
        <v>284</v>
      </c>
      <c r="AW652" s="411">
        <v>323</v>
      </c>
      <c r="AX652" s="411">
        <v>365</v>
      </c>
      <c r="AY652" s="231">
        <v>310</v>
      </c>
      <c r="AZ652" s="231">
        <v>351</v>
      </c>
      <c r="BA652" s="231">
        <v>396</v>
      </c>
      <c r="BB652" s="231">
        <v>448</v>
      </c>
      <c r="BC652" s="226">
        <f t="shared" si="266"/>
        <v>346</v>
      </c>
      <c r="BD652" s="226">
        <f t="shared" si="266"/>
        <v>389</v>
      </c>
      <c r="BE652" s="226">
        <f t="shared" si="266"/>
        <v>518</v>
      </c>
      <c r="BF652" s="226">
        <f t="shared" si="266"/>
        <v>582</v>
      </c>
      <c r="BG652" s="218">
        <f t="shared" si="266"/>
        <v>392</v>
      </c>
      <c r="BH652" s="218">
        <f t="shared" si="266"/>
        <v>437</v>
      </c>
      <c r="BI652" s="218">
        <f t="shared" si="266"/>
        <v>510</v>
      </c>
      <c r="BJ652" s="218">
        <f t="shared" si="266"/>
        <v>544</v>
      </c>
      <c r="BK652" s="226">
        <f t="shared" si="262"/>
        <v>0</v>
      </c>
      <c r="BL652" s="226">
        <f t="shared" si="262"/>
        <v>1</v>
      </c>
      <c r="BM652" s="226">
        <f t="shared" si="262"/>
        <v>3</v>
      </c>
      <c r="BN652" s="226">
        <f t="shared" si="260"/>
        <v>3</v>
      </c>
      <c r="BO652" s="227">
        <f t="shared" si="260"/>
        <v>3</v>
      </c>
      <c r="BP652" s="227">
        <f t="shared" si="260"/>
        <v>3</v>
      </c>
      <c r="BQ652" s="227">
        <f t="shared" si="260"/>
        <v>4</v>
      </c>
      <c r="BR652" s="227">
        <f t="shared" si="260"/>
        <v>2</v>
      </c>
      <c r="BS652" s="226">
        <v>0</v>
      </c>
      <c r="BT652" s="226">
        <v>1</v>
      </c>
      <c r="BU652" s="226">
        <v>3</v>
      </c>
      <c r="BV652" s="226">
        <v>3</v>
      </c>
      <c r="BW652" s="227">
        <v>3</v>
      </c>
      <c r="BX652" s="227">
        <v>3</v>
      </c>
      <c r="BY652" s="227">
        <v>4</v>
      </c>
      <c r="BZ652" s="227">
        <v>2</v>
      </c>
      <c r="CA652" s="226">
        <v>0</v>
      </c>
      <c r="CB652" s="226">
        <f>IFERROR(VLOOKUP($G652,[12]ITEM!$B$2:$AC$939,26,0),0)</f>
        <v>0</v>
      </c>
      <c r="CC652" s="226">
        <f>IFERROR(VLOOKUP($G652,[12]ITEM!$B$2:$AC$939,27,0),0)</f>
        <v>0</v>
      </c>
      <c r="CD652" s="226">
        <f>IFERROR(VLOOKUP($G652,[12]ITEM!$B$2:$AC$939,28,0),0)</f>
        <v>0</v>
      </c>
      <c r="CE652" s="227">
        <v>0</v>
      </c>
      <c r="CF652" s="227">
        <v>0</v>
      </c>
      <c r="CG652" s="227">
        <v>0</v>
      </c>
      <c r="CH652" s="227">
        <v>0</v>
      </c>
      <c r="CI652" s="375"/>
      <c r="CJ652" s="226">
        <f t="shared" si="264"/>
        <v>344</v>
      </c>
      <c r="CK652" s="226">
        <f t="shared" si="264"/>
        <v>504</v>
      </c>
      <c r="CL652" s="226">
        <f t="shared" si="264"/>
        <v>556</v>
      </c>
      <c r="CM652" s="226">
        <f t="shared" si="263"/>
        <v>583</v>
      </c>
      <c r="CN652" s="227">
        <f t="shared" si="263"/>
        <v>392</v>
      </c>
      <c r="CO652" s="227">
        <f t="shared" si="263"/>
        <v>419.52218381571112</v>
      </c>
      <c r="CP652" s="227">
        <f t="shared" si="263"/>
        <v>437.11565323626189</v>
      </c>
      <c r="CQ652" s="227">
        <f t="shared" si="251"/>
        <v>467.2162004228407</v>
      </c>
      <c r="CR652" s="226">
        <v>71</v>
      </c>
      <c r="CS652" s="226">
        <v>103</v>
      </c>
      <c r="CT652" s="226">
        <v>129</v>
      </c>
      <c r="CU652" s="226">
        <v>145</v>
      </c>
      <c r="CV652" s="227">
        <f t="shared" si="271"/>
        <v>110</v>
      </c>
      <c r="CW652" s="227">
        <f>CV652*(1+('[13]GROWTH (YoY)'!AR652/100))</f>
        <v>123.5221838157111</v>
      </c>
      <c r="CX652" s="227">
        <f>CW652*(1+('[13]GROWTH (YoY)'!AS652/100))</f>
        <v>142.11565323626186</v>
      </c>
      <c r="CY652" s="227">
        <f>CX652*(1+('[13]GROWTH (YoY)'!AT652/100))</f>
        <v>155.2162004228407</v>
      </c>
      <c r="CZ652" s="226">
        <v>258</v>
      </c>
      <c r="DA652" s="226">
        <v>375</v>
      </c>
      <c r="DB652" s="226">
        <v>399</v>
      </c>
      <c r="DC652" s="226">
        <v>407</v>
      </c>
      <c r="DD652" s="227">
        <v>256</v>
      </c>
      <c r="DE652" s="227">
        <v>267</v>
      </c>
      <c r="DF652" s="227">
        <v>264</v>
      </c>
      <c r="DG652" s="227">
        <v>279</v>
      </c>
      <c r="DH652" s="226">
        <v>15</v>
      </c>
      <c r="DI652" s="226">
        <v>26</v>
      </c>
      <c r="DJ652" s="226">
        <v>28</v>
      </c>
      <c r="DK652" s="226">
        <v>31</v>
      </c>
      <c r="DL652" s="227">
        <v>26</v>
      </c>
      <c r="DM652" s="227">
        <v>29</v>
      </c>
      <c r="DN652" s="227">
        <v>31</v>
      </c>
      <c r="DO652" s="227">
        <v>33</v>
      </c>
      <c r="DP652" s="376">
        <f t="shared" si="265"/>
        <v>2</v>
      </c>
      <c r="DQ652" s="226">
        <f t="shared" si="265"/>
        <v>-115</v>
      </c>
      <c r="DR652" s="226">
        <f t="shared" si="265"/>
        <v>-38</v>
      </c>
      <c r="DS652" s="226">
        <f t="shared" si="278"/>
        <v>-1</v>
      </c>
      <c r="DT652" s="227">
        <f t="shared" si="278"/>
        <v>0</v>
      </c>
      <c r="DU652" s="227">
        <f t="shared" si="278"/>
        <v>17.477816184288884</v>
      </c>
      <c r="DV652" s="227">
        <f t="shared" si="278"/>
        <v>72.884346763738108</v>
      </c>
      <c r="DW652" s="227">
        <f t="shared" si="278"/>
        <v>76.7837995771593</v>
      </c>
      <c r="DX652" s="377">
        <f t="shared" si="268"/>
        <v>0.35090152565880722</v>
      </c>
      <c r="DY652" s="377">
        <f t="shared" si="268"/>
        <v>0.33001988071570576</v>
      </c>
      <c r="DZ652" s="377">
        <f t="shared" si="268"/>
        <v>0.33516915814319431</v>
      </c>
      <c r="EA652" s="377">
        <f t="shared" si="267"/>
        <v>0.33659217877094971</v>
      </c>
      <c r="EB652" s="378">
        <f t="shared" si="267"/>
        <v>0.34511627906976744</v>
      </c>
      <c r="EC652" s="378">
        <f t="shared" si="267"/>
        <v>0.3347350714886459</v>
      </c>
      <c r="ED652" s="378">
        <f t="shared" si="267"/>
        <v>0.33625091174325311</v>
      </c>
      <c r="EE652" s="378">
        <f t="shared" si="259"/>
        <v>0.34905042567125083</v>
      </c>
      <c r="EG652" s="226">
        <v>0</v>
      </c>
      <c r="EH652" s="226">
        <v>0</v>
      </c>
      <c r="EI652" s="226">
        <v>0</v>
      </c>
      <c r="EJ652" s="226">
        <v>0</v>
      </c>
      <c r="EK652" s="226">
        <v>0</v>
      </c>
      <c r="EL652" s="226">
        <v>0</v>
      </c>
      <c r="EM652" s="226">
        <v>0</v>
      </c>
      <c r="EN652" s="379">
        <f t="shared" si="272"/>
        <v>0</v>
      </c>
      <c r="EO652" s="226">
        <f t="shared" si="273"/>
        <v>0</v>
      </c>
      <c r="EP652" s="379">
        <f t="shared" si="274"/>
        <v>0</v>
      </c>
      <c r="EQ652" s="226">
        <f t="shared" si="275"/>
        <v>0</v>
      </c>
      <c r="ER652" s="226">
        <f t="shared" si="276"/>
        <v>0</v>
      </c>
      <c r="ES652" s="292"/>
      <c r="ET652" s="227">
        <v>1076</v>
      </c>
      <c r="EU652" s="227">
        <v>372</v>
      </c>
      <c r="EV652" s="227">
        <v>703</v>
      </c>
      <c r="EW652" s="227">
        <v>309</v>
      </c>
      <c r="EX652" s="227">
        <v>539</v>
      </c>
      <c r="EY652" s="227">
        <v>29024</v>
      </c>
      <c r="EZ652" s="227">
        <v>9942</v>
      </c>
      <c r="FA652" s="380">
        <f t="shared" si="252"/>
        <v>0.34572490706319703</v>
      </c>
      <c r="FB652" s="228">
        <f t="shared" si="253"/>
        <v>43.954480796586061</v>
      </c>
      <c r="FC652" s="380">
        <f t="shared" si="254"/>
        <v>0.50092936802973975</v>
      </c>
      <c r="FD652" s="227">
        <f t="shared" si="255"/>
        <v>18570.837927232635</v>
      </c>
      <c r="FE652" s="227">
        <f t="shared" si="256"/>
        <v>2590.0221283443975</v>
      </c>
      <c r="FF652" s="227">
        <v>703</v>
      </c>
      <c r="FG652" s="228">
        <f t="shared" si="277"/>
        <v>42.247510668563301</v>
      </c>
      <c r="FH652" s="227">
        <v>297</v>
      </c>
      <c r="FI652" s="227">
        <v>703</v>
      </c>
      <c r="FJ652" s="227">
        <v>0</v>
      </c>
      <c r="FK652" s="227">
        <f t="shared" si="269"/>
        <v>406</v>
      </c>
      <c r="FL652" s="227">
        <v>27</v>
      </c>
      <c r="FM652" s="227">
        <f t="shared" si="270"/>
        <v>379</v>
      </c>
      <c r="FZ652" s="229"/>
      <c r="GA652" s="229"/>
      <c r="GB652" s="229"/>
      <c r="GC652" s="229"/>
      <c r="GD652" s="229"/>
    </row>
    <row r="653" spans="1:186" s="368" customFormat="1">
      <c r="A653" s="287" t="s">
        <v>1386</v>
      </c>
      <c r="B653" s="369" t="s">
        <v>1387</v>
      </c>
      <c r="C653" s="287" t="s">
        <v>1563</v>
      </c>
      <c r="D653" s="287" t="s">
        <v>3126</v>
      </c>
      <c r="E653" s="369" t="s">
        <v>1564</v>
      </c>
      <c r="F653" s="287">
        <v>650</v>
      </c>
      <c r="G653" s="392" t="s">
        <v>1592</v>
      </c>
      <c r="H653" s="392" t="s">
        <v>1593</v>
      </c>
      <c r="I653" s="393" t="s">
        <v>1588</v>
      </c>
      <c r="J653" s="392" t="s">
        <v>1589</v>
      </c>
      <c r="K653" s="393" t="s">
        <v>846</v>
      </c>
      <c r="L653" s="392" t="s">
        <v>1569</v>
      </c>
      <c r="M653" s="392" t="s">
        <v>3124</v>
      </c>
      <c r="N653" s="372">
        <v>1</v>
      </c>
      <c r="O653" s="373">
        <v>1</v>
      </c>
      <c r="P653" s="373">
        <v>1</v>
      </c>
      <c r="Q653" s="373">
        <v>1</v>
      </c>
      <c r="R653" s="373">
        <v>1</v>
      </c>
      <c r="S653" s="374">
        <v>81</v>
      </c>
      <c r="T653" s="374">
        <v>92</v>
      </c>
      <c r="U653" s="374">
        <v>103</v>
      </c>
      <c r="V653" s="374">
        <v>115</v>
      </c>
      <c r="W653" s="373">
        <v>0</v>
      </c>
      <c r="X653" s="373">
        <v>0</v>
      </c>
      <c r="Y653" s="373">
        <v>0</v>
      </c>
      <c r="Z653" s="373">
        <v>1</v>
      </c>
      <c r="AA653" s="374">
        <v>20</v>
      </c>
      <c r="AB653" s="374">
        <v>22</v>
      </c>
      <c r="AC653" s="374">
        <v>26</v>
      </c>
      <c r="AD653" s="374">
        <v>29</v>
      </c>
      <c r="AE653" s="373">
        <v>0</v>
      </c>
      <c r="AF653" s="373">
        <v>0</v>
      </c>
      <c r="AG653" s="373">
        <v>0</v>
      </c>
      <c r="AH653" s="373">
        <v>0</v>
      </c>
      <c r="AI653" s="374">
        <v>1</v>
      </c>
      <c r="AJ653" s="374">
        <v>1</v>
      </c>
      <c r="AK653" s="374">
        <v>1</v>
      </c>
      <c r="AL653" s="374">
        <v>1</v>
      </c>
      <c r="AM653" s="226">
        <v>0</v>
      </c>
      <c r="AN653" s="226">
        <v>1</v>
      </c>
      <c r="AO653" s="226">
        <v>1</v>
      </c>
      <c r="AP653" s="226">
        <v>1</v>
      </c>
      <c r="AQ653" s="227">
        <v>61</v>
      </c>
      <c r="AR653" s="227">
        <v>70</v>
      </c>
      <c r="AS653" s="227">
        <v>77</v>
      </c>
      <c r="AT653" s="227">
        <v>87</v>
      </c>
      <c r="AU653" s="226">
        <v>0</v>
      </c>
      <c r="AV653" s="411">
        <v>0</v>
      </c>
      <c r="AW653" s="411">
        <v>0</v>
      </c>
      <c r="AX653" s="411">
        <v>0</v>
      </c>
      <c r="AY653" s="231">
        <v>21</v>
      </c>
      <c r="AZ653" s="231">
        <v>25</v>
      </c>
      <c r="BA653" s="231">
        <v>28</v>
      </c>
      <c r="BB653" s="231">
        <v>32</v>
      </c>
      <c r="BC653" s="226">
        <f t="shared" si="266"/>
        <v>0</v>
      </c>
      <c r="BD653" s="226">
        <f t="shared" si="266"/>
        <v>0</v>
      </c>
      <c r="BE653" s="226">
        <f t="shared" si="266"/>
        <v>-1</v>
      </c>
      <c r="BF653" s="226">
        <f t="shared" si="266"/>
        <v>-1</v>
      </c>
      <c r="BG653" s="218">
        <f t="shared" si="266"/>
        <v>39</v>
      </c>
      <c r="BH653" s="218">
        <f t="shared" si="266"/>
        <v>43</v>
      </c>
      <c r="BI653" s="218">
        <f t="shared" si="266"/>
        <v>47</v>
      </c>
      <c r="BJ653" s="218">
        <f t="shared" si="266"/>
        <v>54</v>
      </c>
      <c r="BK653" s="226">
        <f t="shared" si="262"/>
        <v>0</v>
      </c>
      <c r="BL653" s="226">
        <f t="shared" si="262"/>
        <v>1</v>
      </c>
      <c r="BM653" s="226">
        <f t="shared" si="262"/>
        <v>2</v>
      </c>
      <c r="BN653" s="226">
        <f t="shared" si="260"/>
        <v>2</v>
      </c>
      <c r="BO653" s="227">
        <f t="shared" si="260"/>
        <v>1</v>
      </c>
      <c r="BP653" s="227">
        <f t="shared" si="260"/>
        <v>2</v>
      </c>
      <c r="BQ653" s="227">
        <f t="shared" si="260"/>
        <v>2</v>
      </c>
      <c r="BR653" s="227">
        <f t="shared" si="260"/>
        <v>1</v>
      </c>
      <c r="BS653" s="226">
        <v>0</v>
      </c>
      <c r="BT653" s="226">
        <v>1</v>
      </c>
      <c r="BU653" s="226">
        <v>2</v>
      </c>
      <c r="BV653" s="226">
        <v>2</v>
      </c>
      <c r="BW653" s="227">
        <v>1</v>
      </c>
      <c r="BX653" s="227">
        <v>2</v>
      </c>
      <c r="BY653" s="227">
        <v>2</v>
      </c>
      <c r="BZ653" s="227">
        <v>1</v>
      </c>
      <c r="CA653" s="226">
        <v>0</v>
      </c>
      <c r="CB653" s="226">
        <f>IFERROR(VLOOKUP($G653,[12]ITEM!$B$2:$AC$939,26,0),0)</f>
        <v>0</v>
      </c>
      <c r="CC653" s="226">
        <f>IFERROR(VLOOKUP($G653,[12]ITEM!$B$2:$AC$939,27,0),0)</f>
        <v>0</v>
      </c>
      <c r="CD653" s="226">
        <f>IFERROR(VLOOKUP($G653,[12]ITEM!$B$2:$AC$939,28,0),0)</f>
        <v>0</v>
      </c>
      <c r="CE653" s="227">
        <v>0</v>
      </c>
      <c r="CF653" s="227">
        <v>0</v>
      </c>
      <c r="CG653" s="227">
        <v>0</v>
      </c>
      <c r="CH653" s="227">
        <v>0</v>
      </c>
      <c r="CI653" s="375"/>
      <c r="CJ653" s="226">
        <f t="shared" si="264"/>
        <v>0</v>
      </c>
      <c r="CK653" s="226">
        <f t="shared" si="264"/>
        <v>0</v>
      </c>
      <c r="CL653" s="226">
        <f t="shared" si="264"/>
        <v>1</v>
      </c>
      <c r="CM653" s="226">
        <f t="shared" si="263"/>
        <v>1</v>
      </c>
      <c r="CN653" s="227">
        <f t="shared" si="263"/>
        <v>39</v>
      </c>
      <c r="CO653" s="227">
        <f t="shared" si="263"/>
        <v>42.712605054925952</v>
      </c>
      <c r="CP653" s="227">
        <f t="shared" si="263"/>
        <v>45.384939471508673</v>
      </c>
      <c r="CQ653" s="227">
        <f t="shared" si="251"/>
        <v>50.281325579261861</v>
      </c>
      <c r="CR653" s="226">
        <v>0</v>
      </c>
      <c r="CS653" s="226">
        <v>0</v>
      </c>
      <c r="CT653" s="226">
        <v>1</v>
      </c>
      <c r="CU653" s="226">
        <v>1</v>
      </c>
      <c r="CV653" s="227">
        <f t="shared" si="271"/>
        <v>24</v>
      </c>
      <c r="CW653" s="227">
        <f>CV653*(1+('[13]GROWTH (YoY)'!AR653/100))</f>
        <v>27.712605054925952</v>
      </c>
      <c r="CX653" s="227">
        <f>CW653*(1+('[13]GROWTH (YoY)'!AS653/100))</f>
        <v>30.384939471508677</v>
      </c>
      <c r="CY653" s="227">
        <f>CX653*(1+('[13]GROWTH (YoY)'!AT653/100))</f>
        <v>34.281325579261861</v>
      </c>
      <c r="CZ653" s="226">
        <v>0</v>
      </c>
      <c r="DA653" s="226">
        <v>0</v>
      </c>
      <c r="DB653" s="226">
        <v>0</v>
      </c>
      <c r="DC653" s="226">
        <v>0</v>
      </c>
      <c r="DD653" s="227">
        <v>15</v>
      </c>
      <c r="DE653" s="227">
        <v>15</v>
      </c>
      <c r="DF653" s="227">
        <v>15</v>
      </c>
      <c r="DG653" s="227">
        <v>16</v>
      </c>
      <c r="DH653" s="226">
        <v>0</v>
      </c>
      <c r="DI653" s="226">
        <v>0</v>
      </c>
      <c r="DJ653" s="226">
        <v>0</v>
      </c>
      <c r="DK653" s="226">
        <v>0</v>
      </c>
      <c r="DL653" s="227">
        <v>0</v>
      </c>
      <c r="DM653" s="227">
        <v>0</v>
      </c>
      <c r="DN653" s="227">
        <v>0</v>
      </c>
      <c r="DO653" s="227">
        <v>0</v>
      </c>
      <c r="DP653" s="376">
        <f t="shared" si="265"/>
        <v>0</v>
      </c>
      <c r="DQ653" s="226">
        <f t="shared" si="265"/>
        <v>0</v>
      </c>
      <c r="DR653" s="226">
        <f t="shared" si="265"/>
        <v>-2</v>
      </c>
      <c r="DS653" s="226">
        <f t="shared" si="278"/>
        <v>-2</v>
      </c>
      <c r="DT653" s="227">
        <f t="shared" si="278"/>
        <v>0</v>
      </c>
      <c r="DU653" s="227">
        <f t="shared" si="278"/>
        <v>0.28739494507404828</v>
      </c>
      <c r="DV653" s="227">
        <f t="shared" si="278"/>
        <v>1.6150605284913269</v>
      </c>
      <c r="DW653" s="227">
        <f t="shared" si="278"/>
        <v>3.7186744207381395</v>
      </c>
      <c r="DX653" s="377">
        <f t="shared" si="268"/>
        <v>0</v>
      </c>
      <c r="DY653" s="377">
        <f t="shared" si="268"/>
        <v>0</v>
      </c>
      <c r="DZ653" s="377">
        <f t="shared" si="268"/>
        <v>0</v>
      </c>
      <c r="EA653" s="377">
        <f t="shared" si="267"/>
        <v>1</v>
      </c>
      <c r="EB653" s="378">
        <f t="shared" si="267"/>
        <v>0.24691358024691357</v>
      </c>
      <c r="EC653" s="378">
        <f t="shared" si="267"/>
        <v>0.2391304347826087</v>
      </c>
      <c r="ED653" s="378">
        <f t="shared" si="267"/>
        <v>0.25242718446601942</v>
      </c>
      <c r="EE653" s="378">
        <f t="shared" si="259"/>
        <v>0.25217391304347825</v>
      </c>
      <c r="EG653" s="226">
        <v>0</v>
      </c>
      <c r="EH653" s="226">
        <v>0</v>
      </c>
      <c r="EI653" s="226">
        <v>0</v>
      </c>
      <c r="EJ653" s="226">
        <v>0</v>
      </c>
      <c r="EK653" s="226">
        <v>0</v>
      </c>
      <c r="EL653" s="226">
        <v>0</v>
      </c>
      <c r="EM653" s="226">
        <v>0</v>
      </c>
      <c r="EN653" s="379">
        <f t="shared" si="272"/>
        <v>0</v>
      </c>
      <c r="EO653" s="226">
        <f t="shared" si="273"/>
        <v>0</v>
      </c>
      <c r="EP653" s="379">
        <f t="shared" si="274"/>
        <v>0</v>
      </c>
      <c r="EQ653" s="226">
        <f t="shared" si="275"/>
        <v>0</v>
      </c>
      <c r="ER653" s="226">
        <f t="shared" si="276"/>
        <v>0</v>
      </c>
      <c r="ES653" s="292"/>
      <c r="ET653" s="227">
        <v>81</v>
      </c>
      <c r="EU653" s="227">
        <v>20</v>
      </c>
      <c r="EV653" s="227">
        <v>61</v>
      </c>
      <c r="EW653" s="227">
        <v>9</v>
      </c>
      <c r="EX653" s="227">
        <v>5</v>
      </c>
      <c r="EY653" s="227">
        <v>404</v>
      </c>
      <c r="EZ653" s="227">
        <v>230</v>
      </c>
      <c r="FA653" s="380">
        <f t="shared" si="252"/>
        <v>0.24691358024691357</v>
      </c>
      <c r="FB653" s="228">
        <f t="shared" si="253"/>
        <v>14.754098360655737</v>
      </c>
      <c r="FC653" s="380">
        <f t="shared" si="254"/>
        <v>6.1728395061728392E-2</v>
      </c>
      <c r="FD653" s="227">
        <f t="shared" si="255"/>
        <v>12376.237623762376</v>
      </c>
      <c r="FE653" s="227">
        <f t="shared" si="256"/>
        <v>3260.8695652173915</v>
      </c>
      <c r="FF653" s="227">
        <v>61</v>
      </c>
      <c r="FG653" s="228">
        <f t="shared" si="277"/>
        <v>32.786885245901637</v>
      </c>
      <c r="FH653" s="227">
        <v>20</v>
      </c>
      <c r="FI653" s="227">
        <v>61</v>
      </c>
      <c r="FJ653" s="227">
        <v>0</v>
      </c>
      <c r="FK653" s="227">
        <f t="shared" si="269"/>
        <v>41</v>
      </c>
      <c r="FL653" s="227">
        <v>2</v>
      </c>
      <c r="FM653" s="227">
        <f t="shared" si="270"/>
        <v>39</v>
      </c>
      <c r="FZ653" s="229"/>
      <c r="GA653" s="229"/>
      <c r="GB653" s="229"/>
      <c r="GC653" s="229"/>
      <c r="GD653" s="229"/>
    </row>
    <row r="654" spans="1:186" s="368" customFormat="1">
      <c r="A654" s="287" t="s">
        <v>1386</v>
      </c>
      <c r="B654" s="369" t="s">
        <v>1387</v>
      </c>
      <c r="C654" s="287" t="s">
        <v>1563</v>
      </c>
      <c r="D654" s="287" t="s">
        <v>3126</v>
      </c>
      <c r="E654" s="369" t="s">
        <v>1564</v>
      </c>
      <c r="F654" s="287">
        <v>651</v>
      </c>
      <c r="G654" s="392" t="s">
        <v>1594</v>
      </c>
      <c r="H654" s="392" t="s">
        <v>1595</v>
      </c>
      <c r="I654" s="393" t="s">
        <v>1588</v>
      </c>
      <c r="J654" s="392" t="s">
        <v>1589</v>
      </c>
      <c r="K654" s="393" t="s">
        <v>846</v>
      </c>
      <c r="L654" s="392" t="s">
        <v>1569</v>
      </c>
      <c r="M654" s="392" t="s">
        <v>3124</v>
      </c>
      <c r="N654" s="372">
        <v>1</v>
      </c>
      <c r="O654" s="373">
        <v>744</v>
      </c>
      <c r="P654" s="373">
        <v>1044</v>
      </c>
      <c r="Q654" s="373">
        <v>1226</v>
      </c>
      <c r="R654" s="373">
        <v>1399</v>
      </c>
      <c r="S654" s="374">
        <v>1534</v>
      </c>
      <c r="T654" s="374">
        <v>1705</v>
      </c>
      <c r="U654" s="374">
        <v>1956</v>
      </c>
      <c r="V654" s="374">
        <v>2174</v>
      </c>
      <c r="W654" s="373">
        <v>260</v>
      </c>
      <c r="X654" s="373">
        <v>340</v>
      </c>
      <c r="Y654" s="373">
        <v>345</v>
      </c>
      <c r="Z654" s="373">
        <v>390</v>
      </c>
      <c r="AA654" s="374">
        <v>579</v>
      </c>
      <c r="AB654" s="374">
        <v>634</v>
      </c>
      <c r="AC654" s="374">
        <v>730</v>
      </c>
      <c r="AD654" s="374">
        <v>836</v>
      </c>
      <c r="AE654" s="373">
        <v>12</v>
      </c>
      <c r="AF654" s="373">
        <v>14</v>
      </c>
      <c r="AG654" s="373">
        <v>15</v>
      </c>
      <c r="AH654" s="373">
        <v>18</v>
      </c>
      <c r="AI654" s="374">
        <v>17</v>
      </c>
      <c r="AJ654" s="374">
        <v>18</v>
      </c>
      <c r="AK654" s="374">
        <v>19</v>
      </c>
      <c r="AL654" s="374">
        <v>21</v>
      </c>
      <c r="AM654" s="226">
        <v>484</v>
      </c>
      <c r="AN654" s="226">
        <v>704</v>
      </c>
      <c r="AO654" s="226">
        <v>880</v>
      </c>
      <c r="AP654" s="226">
        <v>1009</v>
      </c>
      <c r="AQ654" s="227">
        <v>955</v>
      </c>
      <c r="AR654" s="227">
        <v>1071</v>
      </c>
      <c r="AS654" s="227">
        <v>1226</v>
      </c>
      <c r="AT654" s="227">
        <v>1337</v>
      </c>
      <c r="AU654" s="226">
        <v>125</v>
      </c>
      <c r="AV654" s="411">
        <v>292</v>
      </c>
      <c r="AW654" s="411">
        <v>331</v>
      </c>
      <c r="AX654" s="411">
        <v>375</v>
      </c>
      <c r="AY654" s="231">
        <v>414</v>
      </c>
      <c r="AZ654" s="231">
        <v>468</v>
      </c>
      <c r="BA654" s="231">
        <v>528</v>
      </c>
      <c r="BB654" s="231">
        <v>598</v>
      </c>
      <c r="BC654" s="226">
        <f t="shared" si="266"/>
        <v>359</v>
      </c>
      <c r="BD654" s="226">
        <f t="shared" si="266"/>
        <v>409</v>
      </c>
      <c r="BE654" s="226">
        <f t="shared" si="266"/>
        <v>544</v>
      </c>
      <c r="BF654" s="226">
        <f t="shared" si="266"/>
        <v>629</v>
      </c>
      <c r="BG654" s="218">
        <f t="shared" si="266"/>
        <v>536</v>
      </c>
      <c r="BH654" s="218">
        <f t="shared" si="266"/>
        <v>596</v>
      </c>
      <c r="BI654" s="218">
        <f t="shared" si="266"/>
        <v>692</v>
      </c>
      <c r="BJ654" s="218">
        <f t="shared" si="266"/>
        <v>736</v>
      </c>
      <c r="BK654" s="226">
        <f t="shared" si="262"/>
        <v>0</v>
      </c>
      <c r="BL654" s="226">
        <f t="shared" si="262"/>
        <v>3</v>
      </c>
      <c r="BM654" s="226">
        <f t="shared" si="262"/>
        <v>5</v>
      </c>
      <c r="BN654" s="226">
        <f t="shared" si="260"/>
        <v>5</v>
      </c>
      <c r="BO654" s="227">
        <f t="shared" si="260"/>
        <v>5</v>
      </c>
      <c r="BP654" s="227">
        <f t="shared" ref="BP654:BR717" si="279">BX654-CF654</f>
        <v>7</v>
      </c>
      <c r="BQ654" s="227">
        <f t="shared" si="279"/>
        <v>6</v>
      </c>
      <c r="BR654" s="227">
        <f t="shared" si="279"/>
        <v>3</v>
      </c>
      <c r="BS654" s="226">
        <v>0</v>
      </c>
      <c r="BT654" s="226">
        <v>3</v>
      </c>
      <c r="BU654" s="226">
        <v>5</v>
      </c>
      <c r="BV654" s="226">
        <v>5</v>
      </c>
      <c r="BW654" s="227">
        <v>5</v>
      </c>
      <c r="BX654" s="227">
        <v>7</v>
      </c>
      <c r="BY654" s="227">
        <v>6</v>
      </c>
      <c r="BZ654" s="227">
        <v>3</v>
      </c>
      <c r="CA654" s="226">
        <v>0</v>
      </c>
      <c r="CB654" s="226">
        <f>IFERROR(VLOOKUP($G654,[12]ITEM!$B$2:$AC$939,26,0),0)</f>
        <v>0</v>
      </c>
      <c r="CC654" s="226">
        <f>IFERROR(VLOOKUP($G654,[12]ITEM!$B$2:$AC$939,27,0),0)</f>
        <v>0</v>
      </c>
      <c r="CD654" s="226">
        <f>IFERROR(VLOOKUP($G654,[12]ITEM!$B$2:$AC$939,28,0),0)</f>
        <v>0</v>
      </c>
      <c r="CE654" s="227">
        <v>0</v>
      </c>
      <c r="CF654" s="227">
        <v>0</v>
      </c>
      <c r="CG654" s="227">
        <v>0</v>
      </c>
      <c r="CH654" s="227">
        <v>0</v>
      </c>
      <c r="CI654" s="375"/>
      <c r="CJ654" s="226">
        <f t="shared" si="264"/>
        <v>359</v>
      </c>
      <c r="CK654" s="226">
        <f t="shared" si="264"/>
        <v>545</v>
      </c>
      <c r="CL654" s="226">
        <f t="shared" si="264"/>
        <v>604</v>
      </c>
      <c r="CM654" s="226">
        <f t="shared" si="263"/>
        <v>639</v>
      </c>
      <c r="CN654" s="227">
        <f t="shared" si="263"/>
        <v>536</v>
      </c>
      <c r="CO654" s="227">
        <f t="shared" si="263"/>
        <v>579.23583281467518</v>
      </c>
      <c r="CP654" s="227">
        <f t="shared" si="263"/>
        <v>618.63632205066369</v>
      </c>
      <c r="CQ654" s="227">
        <f t="shared" si="263"/>
        <v>664.68147677774186</v>
      </c>
      <c r="CR654" s="226">
        <v>88</v>
      </c>
      <c r="CS654" s="226">
        <v>128</v>
      </c>
      <c r="CT654" s="226">
        <v>159</v>
      </c>
      <c r="CU654" s="226">
        <v>183</v>
      </c>
      <c r="CV654" s="227">
        <f t="shared" si="271"/>
        <v>249</v>
      </c>
      <c r="CW654" s="227">
        <f>CV654*(1+('[13]GROWTH (YoY)'!AR654/100))</f>
        <v>279.23583281467512</v>
      </c>
      <c r="CX654" s="227">
        <f>CW654*(1+('[13]GROWTH (YoY)'!AS654/100))</f>
        <v>319.63632205066369</v>
      </c>
      <c r="CY654" s="227">
        <f>CX654*(1+('[13]GROWTH (YoY)'!AT654/100))</f>
        <v>348.68147677774181</v>
      </c>
      <c r="CZ654" s="226">
        <v>262</v>
      </c>
      <c r="DA654" s="226">
        <v>399</v>
      </c>
      <c r="DB654" s="226">
        <v>425</v>
      </c>
      <c r="DC654" s="226">
        <v>434</v>
      </c>
      <c r="DD654" s="227">
        <v>269</v>
      </c>
      <c r="DE654" s="227">
        <v>280</v>
      </c>
      <c r="DF654" s="227">
        <v>277</v>
      </c>
      <c r="DG654" s="227">
        <v>292</v>
      </c>
      <c r="DH654" s="226">
        <v>9</v>
      </c>
      <c r="DI654" s="226">
        <v>18</v>
      </c>
      <c r="DJ654" s="226">
        <v>20</v>
      </c>
      <c r="DK654" s="226">
        <v>22</v>
      </c>
      <c r="DL654" s="227">
        <v>18</v>
      </c>
      <c r="DM654" s="227">
        <v>20</v>
      </c>
      <c r="DN654" s="227">
        <v>22</v>
      </c>
      <c r="DO654" s="227">
        <v>24</v>
      </c>
      <c r="DP654" s="376">
        <f t="shared" si="265"/>
        <v>0</v>
      </c>
      <c r="DQ654" s="226">
        <f t="shared" si="265"/>
        <v>-136</v>
      </c>
      <c r="DR654" s="226">
        <f t="shared" si="265"/>
        <v>-60</v>
      </c>
      <c r="DS654" s="226">
        <f t="shared" si="278"/>
        <v>-10</v>
      </c>
      <c r="DT654" s="227">
        <f t="shared" si="278"/>
        <v>0</v>
      </c>
      <c r="DU654" s="227">
        <f t="shared" si="278"/>
        <v>16.764167185324823</v>
      </c>
      <c r="DV654" s="227">
        <f t="shared" si="278"/>
        <v>73.363677949336306</v>
      </c>
      <c r="DW654" s="227">
        <f t="shared" si="278"/>
        <v>71.318523222258136</v>
      </c>
      <c r="DX654" s="377">
        <f t="shared" si="268"/>
        <v>0.34946236559139787</v>
      </c>
      <c r="DY654" s="377">
        <f t="shared" si="268"/>
        <v>0.32567049808429116</v>
      </c>
      <c r="DZ654" s="377">
        <f t="shared" si="268"/>
        <v>0.28140293637846658</v>
      </c>
      <c r="EA654" s="377">
        <f t="shared" si="267"/>
        <v>0.27877055039313797</v>
      </c>
      <c r="EB654" s="378">
        <f t="shared" si="267"/>
        <v>0.3774445893089961</v>
      </c>
      <c r="EC654" s="378">
        <f t="shared" si="267"/>
        <v>0.37184750733137828</v>
      </c>
      <c r="ED654" s="378">
        <f t="shared" si="267"/>
        <v>0.37321063394683024</v>
      </c>
      <c r="EE654" s="378">
        <f t="shared" si="259"/>
        <v>0.38454461821527142</v>
      </c>
      <c r="EG654" s="226">
        <v>0</v>
      </c>
      <c r="EH654" s="226">
        <v>0</v>
      </c>
      <c r="EI654" s="226">
        <v>0</v>
      </c>
      <c r="EJ654" s="226">
        <v>0</v>
      </c>
      <c r="EK654" s="226">
        <v>0</v>
      </c>
      <c r="EL654" s="226">
        <v>0</v>
      </c>
      <c r="EM654" s="226">
        <v>0</v>
      </c>
      <c r="EN654" s="379">
        <f t="shared" si="272"/>
        <v>0</v>
      </c>
      <c r="EO654" s="226">
        <f t="shared" si="273"/>
        <v>0</v>
      </c>
      <c r="EP654" s="379">
        <f t="shared" si="274"/>
        <v>0</v>
      </c>
      <c r="EQ654" s="226">
        <f t="shared" si="275"/>
        <v>0</v>
      </c>
      <c r="ER654" s="226">
        <f t="shared" si="276"/>
        <v>0</v>
      </c>
      <c r="ES654" s="292"/>
      <c r="ET654" s="227">
        <v>1535</v>
      </c>
      <c r="EU654" s="227">
        <v>582</v>
      </c>
      <c r="EV654" s="227">
        <v>953</v>
      </c>
      <c r="EW654" s="227">
        <v>266</v>
      </c>
      <c r="EX654" s="227">
        <v>273</v>
      </c>
      <c r="EY654" s="227">
        <v>13784</v>
      </c>
      <c r="EZ654" s="227">
        <v>6717</v>
      </c>
      <c r="FA654" s="380">
        <f t="shared" ref="FA654:FA717" si="280">IFERROR(EU654/ET654,0)</f>
        <v>0.3791530944625407</v>
      </c>
      <c r="FB654" s="228">
        <f t="shared" ref="FB654:FB717" si="281">IFERROR((EW654/EV654)*100,0)</f>
        <v>27.911857292759706</v>
      </c>
      <c r="FC654" s="380">
        <f t="shared" ref="FC654:FC717" si="282">IFERROR(EX654/ET654,0)</f>
        <v>0.1778501628664495</v>
      </c>
      <c r="FD654" s="227">
        <f t="shared" ref="FD654:FD717" si="283">IFERROR((EX654*1000000)/EY654,0)</f>
        <v>19805.571677307023</v>
      </c>
      <c r="FE654" s="227">
        <f t="shared" ref="FE654:FE717" si="284">IFERROR((EW654*1000000)/EZ654/12,0)</f>
        <v>3300.0843630589056</v>
      </c>
      <c r="FF654" s="227">
        <v>953</v>
      </c>
      <c r="FG654" s="228">
        <f t="shared" si="277"/>
        <v>41.552990556138511</v>
      </c>
      <c r="FH654" s="227">
        <v>396</v>
      </c>
      <c r="FI654" s="227">
        <v>953</v>
      </c>
      <c r="FJ654" s="227">
        <v>0</v>
      </c>
      <c r="FK654" s="227">
        <f t="shared" si="269"/>
        <v>557</v>
      </c>
      <c r="FL654" s="227">
        <v>39</v>
      </c>
      <c r="FM654" s="227">
        <f t="shared" si="270"/>
        <v>518</v>
      </c>
      <c r="FZ654" s="229"/>
      <c r="GA654" s="229"/>
      <c r="GB654" s="229"/>
      <c r="GC654" s="229"/>
      <c r="GD654" s="229"/>
    </row>
    <row r="655" spans="1:186" s="368" customFormat="1">
      <c r="A655" s="287" t="s">
        <v>1386</v>
      </c>
      <c r="B655" s="369" t="s">
        <v>1387</v>
      </c>
      <c r="C655" s="287" t="s">
        <v>1563</v>
      </c>
      <c r="D655" s="287" t="s">
        <v>3126</v>
      </c>
      <c r="E655" s="369" t="s">
        <v>1564</v>
      </c>
      <c r="F655" s="287">
        <v>652</v>
      </c>
      <c r="G655" s="392" t="s">
        <v>1596</v>
      </c>
      <c r="H655" s="392" t="s">
        <v>1597</v>
      </c>
      <c r="I655" s="393" t="s">
        <v>1588</v>
      </c>
      <c r="J655" s="392" t="s">
        <v>1589</v>
      </c>
      <c r="K655" s="393" t="s">
        <v>846</v>
      </c>
      <c r="L655" s="392" t="s">
        <v>1569</v>
      </c>
      <c r="M655" s="392" t="s">
        <v>3124</v>
      </c>
      <c r="N655" s="372">
        <v>1</v>
      </c>
      <c r="O655" s="373">
        <v>587</v>
      </c>
      <c r="P655" s="373">
        <v>981</v>
      </c>
      <c r="Q655" s="373">
        <v>1078</v>
      </c>
      <c r="R655" s="373">
        <v>1196</v>
      </c>
      <c r="S655" s="374">
        <v>831</v>
      </c>
      <c r="T655" s="374">
        <v>925</v>
      </c>
      <c r="U655" s="374">
        <v>1060</v>
      </c>
      <c r="V655" s="374">
        <v>1183</v>
      </c>
      <c r="W655" s="373">
        <v>206</v>
      </c>
      <c r="X655" s="373">
        <v>333</v>
      </c>
      <c r="Y655" s="373">
        <v>362</v>
      </c>
      <c r="Z655" s="373">
        <v>403</v>
      </c>
      <c r="AA655" s="374">
        <v>261</v>
      </c>
      <c r="AB655" s="374">
        <v>277</v>
      </c>
      <c r="AC655" s="374">
        <v>303</v>
      </c>
      <c r="AD655" s="374">
        <v>351</v>
      </c>
      <c r="AE655" s="373">
        <v>9</v>
      </c>
      <c r="AF655" s="373">
        <v>11</v>
      </c>
      <c r="AG655" s="373">
        <v>12</v>
      </c>
      <c r="AH655" s="373">
        <v>13</v>
      </c>
      <c r="AI655" s="374">
        <v>10</v>
      </c>
      <c r="AJ655" s="374">
        <v>11</v>
      </c>
      <c r="AK655" s="374">
        <v>12</v>
      </c>
      <c r="AL655" s="374">
        <v>13</v>
      </c>
      <c r="AM655" s="226">
        <v>380</v>
      </c>
      <c r="AN655" s="226">
        <v>648</v>
      </c>
      <c r="AO655" s="226">
        <v>716</v>
      </c>
      <c r="AP655" s="226">
        <v>793</v>
      </c>
      <c r="AQ655" s="227">
        <v>571</v>
      </c>
      <c r="AR655" s="227">
        <v>647</v>
      </c>
      <c r="AS655" s="227">
        <v>757</v>
      </c>
      <c r="AT655" s="227">
        <v>832</v>
      </c>
      <c r="AU655" s="226">
        <v>98</v>
      </c>
      <c r="AV655" s="411">
        <v>229</v>
      </c>
      <c r="AW655" s="411">
        <v>259</v>
      </c>
      <c r="AX655" s="411">
        <v>293</v>
      </c>
      <c r="AY655" s="231">
        <v>210</v>
      </c>
      <c r="AZ655" s="231">
        <v>242</v>
      </c>
      <c r="BA655" s="231">
        <v>274</v>
      </c>
      <c r="BB655" s="231">
        <v>310</v>
      </c>
      <c r="BC655" s="226">
        <f t="shared" si="266"/>
        <v>282</v>
      </c>
      <c r="BD655" s="226">
        <f t="shared" si="266"/>
        <v>417</v>
      </c>
      <c r="BE655" s="226">
        <f t="shared" si="266"/>
        <v>454</v>
      </c>
      <c r="BF655" s="226">
        <f t="shared" si="266"/>
        <v>496</v>
      </c>
      <c r="BG655" s="218">
        <f t="shared" si="266"/>
        <v>358</v>
      </c>
      <c r="BH655" s="218">
        <f t="shared" si="266"/>
        <v>401</v>
      </c>
      <c r="BI655" s="218">
        <f t="shared" si="266"/>
        <v>479</v>
      </c>
      <c r="BJ655" s="218">
        <f t="shared" si="266"/>
        <v>520</v>
      </c>
      <c r="BK655" s="226">
        <f t="shared" si="262"/>
        <v>0</v>
      </c>
      <c r="BL655" s="226">
        <f t="shared" si="262"/>
        <v>2</v>
      </c>
      <c r="BM655" s="226">
        <f t="shared" si="262"/>
        <v>3</v>
      </c>
      <c r="BN655" s="226">
        <f t="shared" si="262"/>
        <v>4</v>
      </c>
      <c r="BO655" s="227">
        <f t="shared" si="262"/>
        <v>3</v>
      </c>
      <c r="BP655" s="227">
        <f t="shared" si="279"/>
        <v>4</v>
      </c>
      <c r="BQ655" s="227">
        <f t="shared" si="279"/>
        <v>4</v>
      </c>
      <c r="BR655" s="227">
        <f t="shared" si="279"/>
        <v>2</v>
      </c>
      <c r="BS655" s="226">
        <v>0</v>
      </c>
      <c r="BT655" s="226">
        <v>2</v>
      </c>
      <c r="BU655" s="226">
        <v>3</v>
      </c>
      <c r="BV655" s="226">
        <v>4</v>
      </c>
      <c r="BW655" s="227">
        <v>3</v>
      </c>
      <c r="BX655" s="227">
        <v>4</v>
      </c>
      <c r="BY655" s="227">
        <v>4</v>
      </c>
      <c r="BZ655" s="227">
        <v>2</v>
      </c>
      <c r="CA655" s="226">
        <v>0</v>
      </c>
      <c r="CB655" s="226">
        <f>IFERROR(VLOOKUP($G655,[12]ITEM!$B$2:$AC$939,26,0),0)</f>
        <v>0</v>
      </c>
      <c r="CC655" s="226">
        <f>IFERROR(VLOOKUP($G655,[12]ITEM!$B$2:$AC$939,27,0),0)</f>
        <v>0</v>
      </c>
      <c r="CD655" s="226">
        <f>IFERROR(VLOOKUP($G655,[12]ITEM!$B$2:$AC$939,28,0),0)</f>
        <v>0</v>
      </c>
      <c r="CE655" s="227">
        <v>0</v>
      </c>
      <c r="CF655" s="227">
        <v>0</v>
      </c>
      <c r="CG655" s="227">
        <v>0</v>
      </c>
      <c r="CH655" s="227">
        <v>0</v>
      </c>
      <c r="CI655" s="375"/>
      <c r="CJ655" s="226">
        <f t="shared" si="264"/>
        <v>282</v>
      </c>
      <c r="CK655" s="226">
        <f t="shared" si="264"/>
        <v>468</v>
      </c>
      <c r="CL655" s="226">
        <f t="shared" si="264"/>
        <v>504</v>
      </c>
      <c r="CM655" s="226">
        <f t="shared" si="263"/>
        <v>526</v>
      </c>
      <c r="CN655" s="227">
        <f t="shared" si="263"/>
        <v>358</v>
      </c>
      <c r="CO655" s="227">
        <f t="shared" si="263"/>
        <v>373.57929383093023</v>
      </c>
      <c r="CP655" s="227">
        <f t="shared" si="263"/>
        <v>369.12470417365665</v>
      </c>
      <c r="CQ655" s="227">
        <f t="shared" si="263"/>
        <v>388.76224253319225</v>
      </c>
      <c r="CR655" s="226">
        <v>66</v>
      </c>
      <c r="CS655" s="226">
        <v>112</v>
      </c>
      <c r="CT655" s="226">
        <v>124</v>
      </c>
      <c r="CU655" s="226">
        <v>137</v>
      </c>
      <c r="CV655" s="227">
        <f t="shared" si="271"/>
        <v>-18</v>
      </c>
      <c r="CW655" s="227">
        <f>CV655*(1+('[13]GROWTH (YoY)'!AR655/100))</f>
        <v>-20.420706169069781</v>
      </c>
      <c r="CX655" s="227">
        <f>CW655*(1+('[13]GROWTH (YoY)'!AS655/100))</f>
        <v>-23.87529582634334</v>
      </c>
      <c r="CY655" s="227">
        <f>CX655*(1+('[13]GROWTH (YoY)'!AT655/100))</f>
        <v>-26.237757466807736</v>
      </c>
      <c r="CZ655" s="226">
        <v>200</v>
      </c>
      <c r="DA655" s="226">
        <v>329</v>
      </c>
      <c r="DB655" s="226">
        <v>350</v>
      </c>
      <c r="DC655" s="226">
        <v>357</v>
      </c>
      <c r="DD655" s="227">
        <v>349</v>
      </c>
      <c r="DE655" s="227">
        <v>364</v>
      </c>
      <c r="DF655" s="227">
        <v>360</v>
      </c>
      <c r="DG655" s="227">
        <v>380</v>
      </c>
      <c r="DH655" s="226">
        <v>16</v>
      </c>
      <c r="DI655" s="226">
        <v>27</v>
      </c>
      <c r="DJ655" s="226">
        <v>30</v>
      </c>
      <c r="DK655" s="226">
        <v>32</v>
      </c>
      <c r="DL655" s="227">
        <v>27</v>
      </c>
      <c r="DM655" s="227">
        <v>30</v>
      </c>
      <c r="DN655" s="227">
        <v>33</v>
      </c>
      <c r="DO655" s="227">
        <v>35</v>
      </c>
      <c r="DP655" s="376">
        <f t="shared" si="265"/>
        <v>0</v>
      </c>
      <c r="DQ655" s="226">
        <f t="shared" si="265"/>
        <v>-51</v>
      </c>
      <c r="DR655" s="226">
        <f t="shared" si="265"/>
        <v>-50</v>
      </c>
      <c r="DS655" s="226">
        <f t="shared" si="278"/>
        <v>-30</v>
      </c>
      <c r="DT655" s="227">
        <f t="shared" si="278"/>
        <v>0</v>
      </c>
      <c r="DU655" s="227">
        <f t="shared" si="278"/>
        <v>27.420706169069774</v>
      </c>
      <c r="DV655" s="227">
        <f t="shared" si="278"/>
        <v>109.87529582634335</v>
      </c>
      <c r="DW655" s="227">
        <f t="shared" si="278"/>
        <v>131.23775746680775</v>
      </c>
      <c r="DX655" s="377">
        <f t="shared" si="268"/>
        <v>0.35093696763202725</v>
      </c>
      <c r="DY655" s="377">
        <f t="shared" si="268"/>
        <v>0.33944954128440369</v>
      </c>
      <c r="DZ655" s="377">
        <f t="shared" si="268"/>
        <v>0.3358070500927644</v>
      </c>
      <c r="EA655" s="377">
        <f t="shared" si="267"/>
        <v>0.33695652173913043</v>
      </c>
      <c r="EB655" s="378">
        <f t="shared" si="267"/>
        <v>0.3140794223826715</v>
      </c>
      <c r="EC655" s="378">
        <f t="shared" si="267"/>
        <v>0.29945945945945945</v>
      </c>
      <c r="ED655" s="378">
        <f t="shared" si="267"/>
        <v>0.28584905660377358</v>
      </c>
      <c r="EE655" s="378">
        <f t="shared" si="259"/>
        <v>0.2967032967032967</v>
      </c>
      <c r="EG655" s="226">
        <v>0</v>
      </c>
      <c r="EH655" s="226">
        <v>0</v>
      </c>
      <c r="EI655" s="226">
        <v>0</v>
      </c>
      <c r="EJ655" s="226">
        <v>0</v>
      </c>
      <c r="EK655" s="226">
        <v>0</v>
      </c>
      <c r="EL655" s="226">
        <v>0</v>
      </c>
      <c r="EM655" s="226">
        <v>0</v>
      </c>
      <c r="EN655" s="379">
        <f t="shared" si="272"/>
        <v>0</v>
      </c>
      <c r="EO655" s="226">
        <f t="shared" si="273"/>
        <v>0</v>
      </c>
      <c r="EP655" s="379">
        <f t="shared" si="274"/>
        <v>0</v>
      </c>
      <c r="EQ655" s="226">
        <f t="shared" si="275"/>
        <v>0</v>
      </c>
      <c r="ER655" s="226">
        <f t="shared" si="276"/>
        <v>0</v>
      </c>
      <c r="ES655" s="292"/>
      <c r="ET655" s="227">
        <v>832</v>
      </c>
      <c r="EU655" s="227">
        <v>262</v>
      </c>
      <c r="EV655" s="227">
        <v>570</v>
      </c>
      <c r="EW655" s="227">
        <v>232</v>
      </c>
      <c r="EX655" s="227">
        <v>192</v>
      </c>
      <c r="EY655" s="227">
        <v>16998</v>
      </c>
      <c r="EZ655" s="227">
        <v>7197</v>
      </c>
      <c r="FA655" s="380">
        <f t="shared" si="280"/>
        <v>0.31490384615384615</v>
      </c>
      <c r="FB655" s="228">
        <f t="shared" si="281"/>
        <v>40.701754385964911</v>
      </c>
      <c r="FC655" s="380">
        <f t="shared" si="282"/>
        <v>0.23076923076923078</v>
      </c>
      <c r="FD655" s="227">
        <f t="shared" si="283"/>
        <v>11295.446523120367</v>
      </c>
      <c r="FE655" s="227">
        <f t="shared" si="284"/>
        <v>2686.3044787179842</v>
      </c>
      <c r="FF655" s="227">
        <v>570</v>
      </c>
      <c r="FG655" s="228">
        <f t="shared" si="277"/>
        <v>35.263157894736842</v>
      </c>
      <c r="FH655" s="227">
        <v>201</v>
      </c>
      <c r="FI655" s="227">
        <v>570</v>
      </c>
      <c r="FJ655" s="227">
        <v>0</v>
      </c>
      <c r="FK655" s="227">
        <f t="shared" si="269"/>
        <v>369</v>
      </c>
      <c r="FL655" s="227">
        <v>21</v>
      </c>
      <c r="FM655" s="227">
        <f t="shared" si="270"/>
        <v>348</v>
      </c>
      <c r="FZ655" s="229"/>
      <c r="GA655" s="229"/>
      <c r="GB655" s="229"/>
      <c r="GC655" s="229"/>
      <c r="GD655" s="229"/>
    </row>
    <row r="656" spans="1:186" s="368" customFormat="1">
      <c r="A656" s="287" t="s">
        <v>1386</v>
      </c>
      <c r="B656" s="369" t="s">
        <v>1387</v>
      </c>
      <c r="C656" s="287" t="s">
        <v>1563</v>
      </c>
      <c r="D656" s="287" t="s">
        <v>3126</v>
      </c>
      <c r="E656" s="369" t="s">
        <v>1564</v>
      </c>
      <c r="F656" s="287">
        <v>653</v>
      </c>
      <c r="G656" s="392" t="s">
        <v>1598</v>
      </c>
      <c r="H656" s="392" t="s">
        <v>1599</v>
      </c>
      <c r="I656" s="393" t="s">
        <v>1588</v>
      </c>
      <c r="J656" s="392" t="s">
        <v>1589</v>
      </c>
      <c r="K656" s="393" t="s">
        <v>846</v>
      </c>
      <c r="L656" s="392" t="s">
        <v>1569</v>
      </c>
      <c r="M656" s="392" t="s">
        <v>3124</v>
      </c>
      <c r="N656" s="372">
        <v>1</v>
      </c>
      <c r="O656" s="373">
        <v>915</v>
      </c>
      <c r="P656" s="373">
        <v>1519</v>
      </c>
      <c r="Q656" s="373">
        <v>1581</v>
      </c>
      <c r="R656" s="373">
        <v>1785</v>
      </c>
      <c r="S656" s="374">
        <v>926</v>
      </c>
      <c r="T656" s="374">
        <v>1056</v>
      </c>
      <c r="U656" s="374">
        <v>1181</v>
      </c>
      <c r="V656" s="374">
        <v>1315</v>
      </c>
      <c r="W656" s="373">
        <v>417</v>
      </c>
      <c r="X656" s="373">
        <v>669</v>
      </c>
      <c r="Y656" s="373">
        <v>663</v>
      </c>
      <c r="Z656" s="373">
        <v>735</v>
      </c>
      <c r="AA656" s="374">
        <v>332</v>
      </c>
      <c r="AB656" s="374">
        <v>377</v>
      </c>
      <c r="AC656" s="374">
        <v>420</v>
      </c>
      <c r="AD656" s="374">
        <v>447</v>
      </c>
      <c r="AE656" s="373">
        <v>12</v>
      </c>
      <c r="AF656" s="373">
        <v>15</v>
      </c>
      <c r="AG656" s="373">
        <v>15</v>
      </c>
      <c r="AH656" s="373">
        <v>18</v>
      </c>
      <c r="AI656" s="374">
        <v>11</v>
      </c>
      <c r="AJ656" s="374">
        <v>11</v>
      </c>
      <c r="AK656" s="374">
        <v>12</v>
      </c>
      <c r="AL656" s="374">
        <v>13</v>
      </c>
      <c r="AM656" s="226">
        <v>498</v>
      </c>
      <c r="AN656" s="226">
        <v>850</v>
      </c>
      <c r="AO656" s="226">
        <v>918</v>
      </c>
      <c r="AP656" s="226">
        <v>1050</v>
      </c>
      <c r="AQ656" s="227">
        <v>594</v>
      </c>
      <c r="AR656" s="227">
        <v>680</v>
      </c>
      <c r="AS656" s="227">
        <v>761</v>
      </c>
      <c r="AT656" s="227">
        <v>868</v>
      </c>
      <c r="AU656" s="226">
        <v>143</v>
      </c>
      <c r="AV656" s="411">
        <v>335</v>
      </c>
      <c r="AW656" s="411">
        <v>378</v>
      </c>
      <c r="AX656" s="411">
        <v>429</v>
      </c>
      <c r="AY656" s="231">
        <v>244</v>
      </c>
      <c r="AZ656" s="231">
        <v>278</v>
      </c>
      <c r="BA656" s="231">
        <v>313</v>
      </c>
      <c r="BB656" s="231">
        <v>356</v>
      </c>
      <c r="BC656" s="226">
        <f t="shared" si="266"/>
        <v>355</v>
      </c>
      <c r="BD656" s="226">
        <f t="shared" si="266"/>
        <v>504</v>
      </c>
      <c r="BE656" s="226">
        <f t="shared" si="266"/>
        <v>519</v>
      </c>
      <c r="BF656" s="226">
        <f t="shared" si="266"/>
        <v>600</v>
      </c>
      <c r="BG656" s="218">
        <f t="shared" si="266"/>
        <v>337</v>
      </c>
      <c r="BH656" s="218">
        <f t="shared" si="266"/>
        <v>378</v>
      </c>
      <c r="BI656" s="218">
        <f t="shared" si="266"/>
        <v>424</v>
      </c>
      <c r="BJ656" s="218">
        <f t="shared" si="266"/>
        <v>501</v>
      </c>
      <c r="BK656" s="226">
        <f t="shared" si="262"/>
        <v>0</v>
      </c>
      <c r="BL656" s="226">
        <f t="shared" si="262"/>
        <v>11</v>
      </c>
      <c r="BM656" s="226">
        <f t="shared" si="262"/>
        <v>21</v>
      </c>
      <c r="BN656" s="226">
        <f t="shared" si="262"/>
        <v>21</v>
      </c>
      <c r="BO656" s="227">
        <f t="shared" si="262"/>
        <v>13</v>
      </c>
      <c r="BP656" s="227">
        <f t="shared" si="279"/>
        <v>24</v>
      </c>
      <c r="BQ656" s="227">
        <f t="shared" si="279"/>
        <v>24</v>
      </c>
      <c r="BR656" s="227">
        <f t="shared" si="279"/>
        <v>11</v>
      </c>
      <c r="BS656" s="226">
        <v>0</v>
      </c>
      <c r="BT656" s="226">
        <v>11</v>
      </c>
      <c r="BU656" s="226">
        <v>21</v>
      </c>
      <c r="BV656" s="226">
        <v>21</v>
      </c>
      <c r="BW656" s="227">
        <v>13</v>
      </c>
      <c r="BX656" s="227">
        <v>24</v>
      </c>
      <c r="BY656" s="227">
        <v>24</v>
      </c>
      <c r="BZ656" s="227">
        <v>11</v>
      </c>
      <c r="CA656" s="226">
        <v>0</v>
      </c>
      <c r="CB656" s="226">
        <f>IFERROR(VLOOKUP($G656,[12]ITEM!$B$2:$AC$939,26,0),0)</f>
        <v>0</v>
      </c>
      <c r="CC656" s="226">
        <f>IFERROR(VLOOKUP($G656,[12]ITEM!$B$2:$AC$939,27,0),0)</f>
        <v>0</v>
      </c>
      <c r="CD656" s="226">
        <f>IFERROR(VLOOKUP($G656,[12]ITEM!$B$2:$AC$939,28,0),0)</f>
        <v>0</v>
      </c>
      <c r="CE656" s="227">
        <v>0</v>
      </c>
      <c r="CF656" s="227">
        <v>0</v>
      </c>
      <c r="CG656" s="227">
        <v>0</v>
      </c>
      <c r="CH656" s="227">
        <v>0</v>
      </c>
      <c r="CI656" s="375"/>
      <c r="CJ656" s="226">
        <f t="shared" si="264"/>
        <v>355</v>
      </c>
      <c r="CK656" s="226">
        <f t="shared" si="264"/>
        <v>590</v>
      </c>
      <c r="CL656" s="226">
        <f t="shared" si="264"/>
        <v>632</v>
      </c>
      <c r="CM656" s="226">
        <f t="shared" si="263"/>
        <v>672</v>
      </c>
      <c r="CN656" s="227">
        <f t="shared" si="263"/>
        <v>337</v>
      </c>
      <c r="CO656" s="227">
        <f t="shared" si="263"/>
        <v>370.82834638472042</v>
      </c>
      <c r="CP656" s="227">
        <f t="shared" si="263"/>
        <v>395.59335689290776</v>
      </c>
      <c r="CQ656" s="227">
        <f t="shared" si="263"/>
        <v>436.70482422748648</v>
      </c>
      <c r="CR656" s="226">
        <v>112</v>
      </c>
      <c r="CS656" s="226">
        <v>190</v>
      </c>
      <c r="CT656" s="226">
        <v>206</v>
      </c>
      <c r="CU656" s="226">
        <v>235</v>
      </c>
      <c r="CV656" s="227">
        <f t="shared" si="271"/>
        <v>173</v>
      </c>
      <c r="CW656" s="227">
        <f>CV656*(1+('[13]GROWTH (YoY)'!AR656/100))</f>
        <v>197.82834638472042</v>
      </c>
      <c r="CX656" s="227">
        <f>CW656*(1+('[13]GROWTH (YoY)'!AS656/100))</f>
        <v>221.59335689290776</v>
      </c>
      <c r="CY656" s="227">
        <f>CX656*(1+('[13]GROWTH (YoY)'!AT656/100))</f>
        <v>252.70482422748645</v>
      </c>
      <c r="CZ656" s="226">
        <v>226</v>
      </c>
      <c r="DA656" s="226">
        <v>371</v>
      </c>
      <c r="DB656" s="226">
        <v>395</v>
      </c>
      <c r="DC656" s="226">
        <v>403</v>
      </c>
      <c r="DD656" s="227">
        <v>135</v>
      </c>
      <c r="DE656" s="227">
        <v>141</v>
      </c>
      <c r="DF656" s="227">
        <v>139</v>
      </c>
      <c r="DG656" s="227">
        <v>147</v>
      </c>
      <c r="DH656" s="226">
        <v>17</v>
      </c>
      <c r="DI656" s="226">
        <v>29</v>
      </c>
      <c r="DJ656" s="226">
        <v>31</v>
      </c>
      <c r="DK656" s="226">
        <v>34</v>
      </c>
      <c r="DL656" s="227">
        <v>29</v>
      </c>
      <c r="DM656" s="227">
        <v>32</v>
      </c>
      <c r="DN656" s="227">
        <v>35</v>
      </c>
      <c r="DO656" s="227">
        <v>37</v>
      </c>
      <c r="DP656" s="376">
        <f t="shared" si="265"/>
        <v>0</v>
      </c>
      <c r="DQ656" s="226">
        <f t="shared" si="265"/>
        <v>-86</v>
      </c>
      <c r="DR656" s="226">
        <f t="shared" si="265"/>
        <v>-113</v>
      </c>
      <c r="DS656" s="226">
        <f t="shared" si="278"/>
        <v>-72</v>
      </c>
      <c r="DT656" s="227">
        <f t="shared" si="278"/>
        <v>0</v>
      </c>
      <c r="DU656" s="227">
        <f t="shared" si="278"/>
        <v>7.1716536152795811</v>
      </c>
      <c r="DV656" s="227">
        <f t="shared" si="278"/>
        <v>28.406643107092236</v>
      </c>
      <c r="DW656" s="227">
        <f t="shared" si="278"/>
        <v>64.295175772513517</v>
      </c>
      <c r="DX656" s="377">
        <f t="shared" si="268"/>
        <v>0.45573770491803278</v>
      </c>
      <c r="DY656" s="377">
        <f t="shared" si="268"/>
        <v>0.44042132982225146</v>
      </c>
      <c r="DZ656" s="377">
        <f t="shared" si="268"/>
        <v>0.41935483870967744</v>
      </c>
      <c r="EA656" s="377">
        <f t="shared" si="267"/>
        <v>0.41176470588235292</v>
      </c>
      <c r="EB656" s="378">
        <f t="shared" si="267"/>
        <v>0.35853131749460043</v>
      </c>
      <c r="EC656" s="378">
        <f t="shared" si="267"/>
        <v>0.35700757575757575</v>
      </c>
      <c r="ED656" s="378">
        <f t="shared" si="267"/>
        <v>0.35563082133784929</v>
      </c>
      <c r="EE656" s="378">
        <f t="shared" si="259"/>
        <v>0.33992395437262357</v>
      </c>
      <c r="EG656" s="226">
        <v>0</v>
      </c>
      <c r="EH656" s="226">
        <v>0</v>
      </c>
      <c r="EI656" s="226">
        <v>0</v>
      </c>
      <c r="EJ656" s="226">
        <v>0</v>
      </c>
      <c r="EK656" s="226">
        <v>0</v>
      </c>
      <c r="EL656" s="226">
        <v>0</v>
      </c>
      <c r="EM656" s="226">
        <v>0</v>
      </c>
      <c r="EN656" s="379">
        <f t="shared" si="272"/>
        <v>0</v>
      </c>
      <c r="EO656" s="226">
        <f t="shared" si="273"/>
        <v>0</v>
      </c>
      <c r="EP656" s="379">
        <f t="shared" si="274"/>
        <v>0</v>
      </c>
      <c r="EQ656" s="226">
        <f t="shared" si="275"/>
        <v>0</v>
      </c>
      <c r="ER656" s="226">
        <f t="shared" si="276"/>
        <v>0</v>
      </c>
      <c r="ES656" s="292"/>
      <c r="ET656" s="227">
        <v>927</v>
      </c>
      <c r="EU656" s="227">
        <v>333</v>
      </c>
      <c r="EV656" s="227">
        <v>593</v>
      </c>
      <c r="EW656" s="227">
        <v>255</v>
      </c>
      <c r="EX656" s="227">
        <v>250</v>
      </c>
      <c r="EY656" s="227">
        <v>8061</v>
      </c>
      <c r="EZ656" s="227">
        <v>5319</v>
      </c>
      <c r="FA656" s="380">
        <f t="shared" si="280"/>
        <v>0.35922330097087379</v>
      </c>
      <c r="FB656" s="228">
        <f t="shared" si="281"/>
        <v>43.001686340640809</v>
      </c>
      <c r="FC656" s="380">
        <f t="shared" si="282"/>
        <v>0.26968716289104638</v>
      </c>
      <c r="FD656" s="227">
        <f t="shared" si="283"/>
        <v>31013.521895546459</v>
      </c>
      <c r="FE656" s="227">
        <f t="shared" si="284"/>
        <v>3995.1118631321679</v>
      </c>
      <c r="FF656" s="227">
        <v>593</v>
      </c>
      <c r="FG656" s="228">
        <f t="shared" si="277"/>
        <v>39.291736930860033</v>
      </c>
      <c r="FH656" s="227">
        <v>233</v>
      </c>
      <c r="FI656" s="227">
        <v>593</v>
      </c>
      <c r="FJ656" s="227">
        <v>0</v>
      </c>
      <c r="FK656" s="227">
        <f t="shared" si="269"/>
        <v>360</v>
      </c>
      <c r="FL656" s="227">
        <v>24</v>
      </c>
      <c r="FM656" s="227">
        <f t="shared" si="270"/>
        <v>336</v>
      </c>
      <c r="FZ656" s="229"/>
      <c r="GA656" s="229"/>
      <c r="GB656" s="229"/>
      <c r="GC656" s="229"/>
      <c r="GD656" s="229"/>
    </row>
    <row r="657" spans="1:186" s="368" customFormat="1">
      <c r="A657" s="287" t="s">
        <v>1386</v>
      </c>
      <c r="B657" s="369" t="s">
        <v>1387</v>
      </c>
      <c r="C657" s="287" t="s">
        <v>1563</v>
      </c>
      <c r="D657" s="287" t="s">
        <v>3126</v>
      </c>
      <c r="E657" s="369" t="s">
        <v>1564</v>
      </c>
      <c r="F657" s="287">
        <v>654</v>
      </c>
      <c r="G657" s="392" t="s">
        <v>1600</v>
      </c>
      <c r="H657" s="392" t="s">
        <v>1601</v>
      </c>
      <c r="I657" s="393" t="s">
        <v>1588</v>
      </c>
      <c r="J657" s="392" t="s">
        <v>1589</v>
      </c>
      <c r="K657" s="393" t="s">
        <v>846</v>
      </c>
      <c r="L657" s="392" t="s">
        <v>1569</v>
      </c>
      <c r="M657" s="392" t="s">
        <v>3124</v>
      </c>
      <c r="N657" s="372">
        <v>1</v>
      </c>
      <c r="O657" s="373">
        <v>0</v>
      </c>
      <c r="P657" s="373">
        <v>0</v>
      </c>
      <c r="Q657" s="373">
        <v>0</v>
      </c>
      <c r="R657" s="373">
        <v>0</v>
      </c>
      <c r="S657" s="374">
        <v>30</v>
      </c>
      <c r="T657" s="374">
        <v>34</v>
      </c>
      <c r="U657" s="374">
        <v>38</v>
      </c>
      <c r="V657" s="374">
        <v>42</v>
      </c>
      <c r="W657" s="373">
        <v>0</v>
      </c>
      <c r="X657" s="373">
        <v>0</v>
      </c>
      <c r="Y657" s="373">
        <v>0</v>
      </c>
      <c r="Z657" s="373">
        <v>0</v>
      </c>
      <c r="AA657" s="374">
        <v>7</v>
      </c>
      <c r="AB657" s="374">
        <v>7</v>
      </c>
      <c r="AC657" s="374">
        <v>9</v>
      </c>
      <c r="AD657" s="374">
        <v>10</v>
      </c>
      <c r="AE657" s="373">
        <v>0</v>
      </c>
      <c r="AF657" s="373">
        <v>0</v>
      </c>
      <c r="AG657" s="373">
        <v>0</v>
      </c>
      <c r="AH657" s="373">
        <v>0</v>
      </c>
      <c r="AI657" s="374">
        <v>0</v>
      </c>
      <c r="AJ657" s="374">
        <v>0</v>
      </c>
      <c r="AK657" s="374">
        <v>0</v>
      </c>
      <c r="AL657" s="374">
        <v>0</v>
      </c>
      <c r="AM657" s="226">
        <v>0</v>
      </c>
      <c r="AN657" s="226">
        <v>0</v>
      </c>
      <c r="AO657" s="226">
        <v>0</v>
      </c>
      <c r="AP657" s="226">
        <v>0</v>
      </c>
      <c r="AQ657" s="227">
        <v>23</v>
      </c>
      <c r="AR657" s="227">
        <v>26</v>
      </c>
      <c r="AS657" s="227">
        <v>29</v>
      </c>
      <c r="AT657" s="227">
        <v>33</v>
      </c>
      <c r="AU657" s="226">
        <v>0</v>
      </c>
      <c r="AV657" s="411">
        <v>0</v>
      </c>
      <c r="AW657" s="411">
        <v>0</v>
      </c>
      <c r="AX657" s="411">
        <v>0</v>
      </c>
      <c r="AY657" s="231">
        <v>7</v>
      </c>
      <c r="AZ657" s="231">
        <v>9</v>
      </c>
      <c r="BA657" s="231">
        <v>10</v>
      </c>
      <c r="BB657" s="231">
        <v>11</v>
      </c>
      <c r="BC657" s="226">
        <f t="shared" si="266"/>
        <v>0</v>
      </c>
      <c r="BD657" s="226">
        <f t="shared" si="266"/>
        <v>-1</v>
      </c>
      <c r="BE657" s="226">
        <f t="shared" si="266"/>
        <v>-2</v>
      </c>
      <c r="BF657" s="226">
        <f t="shared" si="266"/>
        <v>-2</v>
      </c>
      <c r="BG657" s="218">
        <f t="shared" si="266"/>
        <v>15</v>
      </c>
      <c r="BH657" s="218">
        <f t="shared" si="266"/>
        <v>15</v>
      </c>
      <c r="BI657" s="218">
        <f t="shared" si="266"/>
        <v>17</v>
      </c>
      <c r="BJ657" s="218">
        <f t="shared" si="266"/>
        <v>21</v>
      </c>
      <c r="BK657" s="226">
        <f t="shared" si="262"/>
        <v>0</v>
      </c>
      <c r="BL657" s="226">
        <f t="shared" si="262"/>
        <v>1</v>
      </c>
      <c r="BM657" s="226">
        <f t="shared" si="262"/>
        <v>2</v>
      </c>
      <c r="BN657" s="226">
        <f t="shared" si="262"/>
        <v>2</v>
      </c>
      <c r="BO657" s="227">
        <f t="shared" si="262"/>
        <v>1</v>
      </c>
      <c r="BP657" s="227">
        <f t="shared" si="279"/>
        <v>2</v>
      </c>
      <c r="BQ657" s="227">
        <f t="shared" si="279"/>
        <v>2</v>
      </c>
      <c r="BR657" s="227">
        <f t="shared" si="279"/>
        <v>1</v>
      </c>
      <c r="BS657" s="226">
        <v>0</v>
      </c>
      <c r="BT657" s="226">
        <v>1</v>
      </c>
      <c r="BU657" s="226">
        <v>2</v>
      </c>
      <c r="BV657" s="226">
        <v>2</v>
      </c>
      <c r="BW657" s="227">
        <v>1</v>
      </c>
      <c r="BX657" s="227">
        <v>2</v>
      </c>
      <c r="BY657" s="227">
        <v>2</v>
      </c>
      <c r="BZ657" s="227">
        <v>1</v>
      </c>
      <c r="CA657" s="226">
        <v>0</v>
      </c>
      <c r="CB657" s="226">
        <f>IFERROR(VLOOKUP($G657,[12]ITEM!$B$2:$AC$939,26,0),0)</f>
        <v>0</v>
      </c>
      <c r="CC657" s="226">
        <f>IFERROR(VLOOKUP($G657,[12]ITEM!$B$2:$AC$939,27,0),0)</f>
        <v>0</v>
      </c>
      <c r="CD657" s="226">
        <f>IFERROR(VLOOKUP($G657,[12]ITEM!$B$2:$AC$939,28,0),0)</f>
        <v>0</v>
      </c>
      <c r="CE657" s="227">
        <v>0</v>
      </c>
      <c r="CF657" s="227">
        <v>0</v>
      </c>
      <c r="CG657" s="227">
        <v>0</v>
      </c>
      <c r="CH657" s="227">
        <v>0</v>
      </c>
      <c r="CI657" s="375"/>
      <c r="CJ657" s="226">
        <f t="shared" si="264"/>
        <v>0</v>
      </c>
      <c r="CK657" s="226">
        <f t="shared" si="264"/>
        <v>0</v>
      </c>
      <c r="CL657" s="226">
        <f t="shared" si="264"/>
        <v>0</v>
      </c>
      <c r="CM657" s="226">
        <f t="shared" si="263"/>
        <v>0</v>
      </c>
      <c r="CN657" s="227">
        <f t="shared" si="263"/>
        <v>15</v>
      </c>
      <c r="CO657" s="227">
        <f t="shared" si="263"/>
        <v>16</v>
      </c>
      <c r="CP657" s="227">
        <f t="shared" si="263"/>
        <v>16</v>
      </c>
      <c r="CQ657" s="227">
        <f t="shared" si="263"/>
        <v>16</v>
      </c>
      <c r="CR657" s="226">
        <v>0</v>
      </c>
      <c r="CS657" s="226">
        <v>0</v>
      </c>
      <c r="CT657" s="226">
        <v>0</v>
      </c>
      <c r="CU657" s="226">
        <v>0</v>
      </c>
      <c r="CV657" s="227">
        <f t="shared" si="271"/>
        <v>0</v>
      </c>
      <c r="CW657" s="227">
        <f>CV657*(1+('[13]GROWTH (YoY)'!AR657/100))</f>
        <v>0</v>
      </c>
      <c r="CX657" s="227">
        <f>CW657*(1+('[13]GROWTH (YoY)'!AS657/100))</f>
        <v>0</v>
      </c>
      <c r="CY657" s="227">
        <f>CX657*(1+('[13]GROWTH (YoY)'!AT657/100))</f>
        <v>0</v>
      </c>
      <c r="CZ657" s="226">
        <v>0</v>
      </c>
      <c r="DA657" s="226">
        <v>0</v>
      </c>
      <c r="DB657" s="226">
        <v>0</v>
      </c>
      <c r="DC657" s="226">
        <v>0</v>
      </c>
      <c r="DD657" s="227">
        <v>15</v>
      </c>
      <c r="DE657" s="227">
        <v>16</v>
      </c>
      <c r="DF657" s="227">
        <v>16</v>
      </c>
      <c r="DG657" s="227">
        <v>16</v>
      </c>
      <c r="DH657" s="226">
        <v>0</v>
      </c>
      <c r="DI657" s="226">
        <v>0</v>
      </c>
      <c r="DJ657" s="226">
        <v>0</v>
      </c>
      <c r="DK657" s="226">
        <v>0</v>
      </c>
      <c r="DL657" s="227">
        <v>0</v>
      </c>
      <c r="DM657" s="227">
        <v>0</v>
      </c>
      <c r="DN657" s="227">
        <v>0</v>
      </c>
      <c r="DO657" s="227">
        <v>0</v>
      </c>
      <c r="DP657" s="376">
        <f t="shared" si="265"/>
        <v>0</v>
      </c>
      <c r="DQ657" s="226">
        <f t="shared" si="265"/>
        <v>-1</v>
      </c>
      <c r="DR657" s="226">
        <f t="shared" si="265"/>
        <v>-2</v>
      </c>
      <c r="DS657" s="226">
        <f t="shared" si="278"/>
        <v>-2</v>
      </c>
      <c r="DT657" s="227">
        <f t="shared" si="278"/>
        <v>0</v>
      </c>
      <c r="DU657" s="227">
        <f t="shared" si="278"/>
        <v>-1</v>
      </c>
      <c r="DV657" s="227">
        <f t="shared" si="278"/>
        <v>1</v>
      </c>
      <c r="DW657" s="227">
        <f t="shared" si="278"/>
        <v>5</v>
      </c>
      <c r="DX657" s="377">
        <f t="shared" si="268"/>
        <v>0</v>
      </c>
      <c r="DY657" s="377">
        <f t="shared" si="268"/>
        <v>0</v>
      </c>
      <c r="DZ657" s="377">
        <f t="shared" si="268"/>
        <v>0</v>
      </c>
      <c r="EA657" s="377">
        <f t="shared" si="267"/>
        <v>0</v>
      </c>
      <c r="EB657" s="378">
        <f t="shared" si="267"/>
        <v>0.23333333333333334</v>
      </c>
      <c r="EC657" s="378">
        <f t="shared" si="267"/>
        <v>0.20588235294117646</v>
      </c>
      <c r="ED657" s="378">
        <f t="shared" si="267"/>
        <v>0.23684210526315788</v>
      </c>
      <c r="EE657" s="378">
        <f t="shared" si="259"/>
        <v>0.23809523809523808</v>
      </c>
      <c r="EG657" s="226">
        <v>0</v>
      </c>
      <c r="EH657" s="226">
        <v>0</v>
      </c>
      <c r="EI657" s="226">
        <v>0</v>
      </c>
      <c r="EJ657" s="226">
        <v>0</v>
      </c>
      <c r="EK657" s="226">
        <v>0</v>
      </c>
      <c r="EL657" s="226">
        <v>0</v>
      </c>
      <c r="EM657" s="226">
        <v>0</v>
      </c>
      <c r="EN657" s="379">
        <f t="shared" si="272"/>
        <v>0</v>
      </c>
      <c r="EO657" s="226">
        <f t="shared" si="273"/>
        <v>0</v>
      </c>
      <c r="EP657" s="379">
        <f t="shared" si="274"/>
        <v>0</v>
      </c>
      <c r="EQ657" s="226">
        <f t="shared" si="275"/>
        <v>0</v>
      </c>
      <c r="ER657" s="226">
        <f t="shared" si="276"/>
        <v>0</v>
      </c>
      <c r="ES657" s="292"/>
      <c r="ET657" s="227">
        <v>30</v>
      </c>
      <c r="EU657" s="227">
        <v>7</v>
      </c>
      <c r="EV657" s="227">
        <v>23</v>
      </c>
      <c r="EW657" s="227">
        <v>9</v>
      </c>
      <c r="EX657" s="227">
        <v>13</v>
      </c>
      <c r="EY657" s="227">
        <v>786</v>
      </c>
      <c r="EZ657" s="227">
        <v>277</v>
      </c>
      <c r="FA657" s="380">
        <f t="shared" si="280"/>
        <v>0.23333333333333334</v>
      </c>
      <c r="FB657" s="228">
        <f t="shared" si="281"/>
        <v>39.130434782608695</v>
      </c>
      <c r="FC657" s="380">
        <f t="shared" si="282"/>
        <v>0.43333333333333335</v>
      </c>
      <c r="FD657" s="227">
        <f t="shared" si="283"/>
        <v>16539.440203562343</v>
      </c>
      <c r="FE657" s="227">
        <f t="shared" si="284"/>
        <v>2707.5812274368232</v>
      </c>
      <c r="FF657" s="227">
        <v>23</v>
      </c>
      <c r="FG657" s="228">
        <f t="shared" si="277"/>
        <v>0</v>
      </c>
      <c r="FH657" s="227">
        <v>0</v>
      </c>
      <c r="FI657" s="227">
        <v>23</v>
      </c>
      <c r="FJ657" s="227">
        <v>0</v>
      </c>
      <c r="FK657" s="227">
        <f t="shared" si="269"/>
        <v>23</v>
      </c>
      <c r="FL657" s="227">
        <v>1</v>
      </c>
      <c r="FM657" s="227">
        <f t="shared" si="270"/>
        <v>22</v>
      </c>
      <c r="FZ657" s="229"/>
      <c r="GA657" s="229"/>
      <c r="GB657" s="229"/>
      <c r="GC657" s="229"/>
      <c r="GD657" s="229"/>
    </row>
    <row r="658" spans="1:186" s="368" customFormat="1">
      <c r="A658" s="287" t="s">
        <v>1386</v>
      </c>
      <c r="B658" s="369" t="s">
        <v>1387</v>
      </c>
      <c r="C658" s="287" t="s">
        <v>1563</v>
      </c>
      <c r="D658" s="287" t="s">
        <v>3126</v>
      </c>
      <c r="E658" s="369" t="s">
        <v>1564</v>
      </c>
      <c r="F658" s="287">
        <v>655</v>
      </c>
      <c r="G658" s="392" t="s">
        <v>1602</v>
      </c>
      <c r="H658" s="392" t="s">
        <v>1603</v>
      </c>
      <c r="I658" s="393" t="s">
        <v>1588</v>
      </c>
      <c r="J658" s="392" t="s">
        <v>1589</v>
      </c>
      <c r="K658" s="393" t="s">
        <v>846</v>
      </c>
      <c r="L658" s="392" t="s">
        <v>1569</v>
      </c>
      <c r="M658" s="392" t="s">
        <v>3124</v>
      </c>
      <c r="N658" s="372">
        <v>1</v>
      </c>
      <c r="O658" s="373">
        <v>507</v>
      </c>
      <c r="P658" s="373">
        <v>841</v>
      </c>
      <c r="Q658" s="373">
        <v>931</v>
      </c>
      <c r="R658" s="373">
        <v>1069</v>
      </c>
      <c r="S658" s="374">
        <v>1126</v>
      </c>
      <c r="T658" s="374">
        <v>1255</v>
      </c>
      <c r="U658" s="374">
        <v>1435</v>
      </c>
      <c r="V658" s="374">
        <v>1601</v>
      </c>
      <c r="W658" s="373">
        <v>185</v>
      </c>
      <c r="X658" s="373">
        <v>298</v>
      </c>
      <c r="Y658" s="373">
        <v>339</v>
      </c>
      <c r="Z658" s="373">
        <v>393</v>
      </c>
      <c r="AA658" s="374">
        <v>371</v>
      </c>
      <c r="AB658" s="374">
        <v>416</v>
      </c>
      <c r="AC658" s="374">
        <v>461</v>
      </c>
      <c r="AD658" s="374">
        <v>493</v>
      </c>
      <c r="AE658" s="373">
        <v>8</v>
      </c>
      <c r="AF658" s="373">
        <v>9</v>
      </c>
      <c r="AG658" s="373">
        <v>10</v>
      </c>
      <c r="AH658" s="373">
        <v>11</v>
      </c>
      <c r="AI658" s="374">
        <v>14</v>
      </c>
      <c r="AJ658" s="374">
        <v>14</v>
      </c>
      <c r="AK658" s="374">
        <v>15</v>
      </c>
      <c r="AL658" s="374">
        <v>17</v>
      </c>
      <c r="AM658" s="226">
        <v>322</v>
      </c>
      <c r="AN658" s="226">
        <v>543</v>
      </c>
      <c r="AO658" s="226">
        <v>592</v>
      </c>
      <c r="AP658" s="226">
        <v>676</v>
      </c>
      <c r="AQ658" s="227">
        <v>755</v>
      </c>
      <c r="AR658" s="227">
        <v>839</v>
      </c>
      <c r="AS658" s="227">
        <v>974</v>
      </c>
      <c r="AT658" s="227">
        <v>1108</v>
      </c>
      <c r="AU658" s="226">
        <v>85</v>
      </c>
      <c r="AV658" s="411">
        <v>198</v>
      </c>
      <c r="AW658" s="411">
        <v>223</v>
      </c>
      <c r="AX658" s="411">
        <v>254</v>
      </c>
      <c r="AY658" s="231">
        <v>288</v>
      </c>
      <c r="AZ658" s="231">
        <v>330</v>
      </c>
      <c r="BA658" s="231">
        <v>372</v>
      </c>
      <c r="BB658" s="231">
        <v>423</v>
      </c>
      <c r="BC658" s="226">
        <f t="shared" si="266"/>
        <v>237</v>
      </c>
      <c r="BD658" s="226">
        <f t="shared" si="266"/>
        <v>330</v>
      </c>
      <c r="BE658" s="226">
        <f t="shared" si="266"/>
        <v>337</v>
      </c>
      <c r="BF658" s="226">
        <f t="shared" si="266"/>
        <v>390</v>
      </c>
      <c r="BG658" s="218">
        <f t="shared" si="266"/>
        <v>449</v>
      </c>
      <c r="BH658" s="218">
        <f t="shared" si="266"/>
        <v>472</v>
      </c>
      <c r="BI658" s="218">
        <f t="shared" si="266"/>
        <v>566</v>
      </c>
      <c r="BJ658" s="218">
        <f t="shared" si="266"/>
        <v>668</v>
      </c>
      <c r="BK658" s="226">
        <f t="shared" si="262"/>
        <v>0</v>
      </c>
      <c r="BL658" s="226">
        <f t="shared" si="262"/>
        <v>15</v>
      </c>
      <c r="BM658" s="226">
        <f t="shared" si="262"/>
        <v>32</v>
      </c>
      <c r="BN658" s="226">
        <f t="shared" si="262"/>
        <v>32</v>
      </c>
      <c r="BO658" s="227">
        <f t="shared" si="262"/>
        <v>18</v>
      </c>
      <c r="BP658" s="227">
        <f t="shared" si="279"/>
        <v>37</v>
      </c>
      <c r="BQ658" s="227">
        <f t="shared" si="279"/>
        <v>36</v>
      </c>
      <c r="BR658" s="227">
        <f t="shared" si="279"/>
        <v>17</v>
      </c>
      <c r="BS658" s="226">
        <v>0</v>
      </c>
      <c r="BT658" s="226">
        <v>15</v>
      </c>
      <c r="BU658" s="226">
        <v>32</v>
      </c>
      <c r="BV658" s="226">
        <v>32</v>
      </c>
      <c r="BW658" s="227">
        <v>18</v>
      </c>
      <c r="BX658" s="227">
        <v>37</v>
      </c>
      <c r="BY658" s="227">
        <v>36</v>
      </c>
      <c r="BZ658" s="227">
        <v>17</v>
      </c>
      <c r="CA658" s="226">
        <v>0</v>
      </c>
      <c r="CB658" s="226">
        <f>IFERROR(VLOOKUP($G658,[12]ITEM!$B$2:$AC$939,26,0),0)</f>
        <v>0</v>
      </c>
      <c r="CC658" s="226">
        <f>IFERROR(VLOOKUP($G658,[12]ITEM!$B$2:$AC$939,27,0),0)</f>
        <v>0</v>
      </c>
      <c r="CD658" s="226">
        <f>IFERROR(VLOOKUP($G658,[12]ITEM!$B$2:$AC$939,28,0),0)</f>
        <v>0</v>
      </c>
      <c r="CE658" s="227">
        <v>0</v>
      </c>
      <c r="CF658" s="227">
        <v>0</v>
      </c>
      <c r="CG658" s="227">
        <v>0</v>
      </c>
      <c r="CH658" s="227">
        <v>0</v>
      </c>
      <c r="CI658" s="375"/>
      <c r="CJ658" s="226">
        <f t="shared" si="264"/>
        <v>237</v>
      </c>
      <c r="CK658" s="226">
        <f t="shared" si="264"/>
        <v>396</v>
      </c>
      <c r="CL658" s="226">
        <f t="shared" si="264"/>
        <v>424</v>
      </c>
      <c r="CM658" s="226">
        <f t="shared" si="263"/>
        <v>450</v>
      </c>
      <c r="CN658" s="227">
        <f t="shared" si="263"/>
        <v>449</v>
      </c>
      <c r="CO658" s="227">
        <f t="shared" si="263"/>
        <v>479.97280647766581</v>
      </c>
      <c r="CP658" s="227">
        <f t="shared" si="263"/>
        <v>511.8826030415737</v>
      </c>
      <c r="CQ658" s="227">
        <f t="shared" si="263"/>
        <v>558.564718425926</v>
      </c>
      <c r="CR658" s="226">
        <v>72</v>
      </c>
      <c r="CS658" s="226">
        <v>121</v>
      </c>
      <c r="CT658" s="226">
        <v>132</v>
      </c>
      <c r="CU658" s="226">
        <v>150</v>
      </c>
      <c r="CV658" s="227">
        <f t="shared" si="271"/>
        <v>179</v>
      </c>
      <c r="CW658" s="227">
        <f>CV658*(1+('[13]GROWTH (YoY)'!AR658/100))</f>
        <v>198.97280647766581</v>
      </c>
      <c r="CX658" s="227">
        <f>CW658*(1+('[13]GROWTH (YoY)'!AS658/100))</f>
        <v>230.88260304157373</v>
      </c>
      <c r="CY658" s="227">
        <f>CX658*(1+('[13]GROWTH (YoY)'!AT658/100))</f>
        <v>262.56471842592606</v>
      </c>
      <c r="CZ658" s="226">
        <v>158</v>
      </c>
      <c r="DA658" s="226">
        <v>260</v>
      </c>
      <c r="DB658" s="226">
        <v>276</v>
      </c>
      <c r="DC658" s="226">
        <v>282</v>
      </c>
      <c r="DD658" s="227">
        <v>255</v>
      </c>
      <c r="DE658" s="227">
        <v>265</v>
      </c>
      <c r="DF658" s="227">
        <v>263</v>
      </c>
      <c r="DG658" s="227">
        <v>277</v>
      </c>
      <c r="DH658" s="226">
        <v>7</v>
      </c>
      <c r="DI658" s="226">
        <v>15</v>
      </c>
      <c r="DJ658" s="226">
        <v>16</v>
      </c>
      <c r="DK658" s="226">
        <v>18</v>
      </c>
      <c r="DL658" s="227">
        <v>15</v>
      </c>
      <c r="DM658" s="227">
        <v>16</v>
      </c>
      <c r="DN658" s="227">
        <v>18</v>
      </c>
      <c r="DO658" s="227">
        <v>19</v>
      </c>
      <c r="DP658" s="376">
        <f t="shared" si="265"/>
        <v>0</v>
      </c>
      <c r="DQ658" s="226">
        <f t="shared" si="265"/>
        <v>-66</v>
      </c>
      <c r="DR658" s="226">
        <f t="shared" si="265"/>
        <v>-87</v>
      </c>
      <c r="DS658" s="226">
        <f t="shared" si="278"/>
        <v>-60</v>
      </c>
      <c r="DT658" s="227">
        <f t="shared" si="278"/>
        <v>0</v>
      </c>
      <c r="DU658" s="227">
        <f t="shared" si="278"/>
        <v>-7.972806477665813</v>
      </c>
      <c r="DV658" s="227">
        <f t="shared" si="278"/>
        <v>54.117396958426298</v>
      </c>
      <c r="DW658" s="227">
        <f t="shared" si="278"/>
        <v>109.435281574074</v>
      </c>
      <c r="DX658" s="377">
        <f t="shared" si="268"/>
        <v>0.36489151873767256</v>
      </c>
      <c r="DY658" s="377">
        <f t="shared" si="268"/>
        <v>0.35434007134363854</v>
      </c>
      <c r="DZ658" s="377">
        <f t="shared" si="268"/>
        <v>0.364124597207304</v>
      </c>
      <c r="EA658" s="377">
        <f t="shared" si="267"/>
        <v>0.3676333021515435</v>
      </c>
      <c r="EB658" s="378">
        <f t="shared" si="267"/>
        <v>0.32948490230905864</v>
      </c>
      <c r="EC658" s="378">
        <f t="shared" si="267"/>
        <v>0.33147410358565738</v>
      </c>
      <c r="ED658" s="378">
        <f t="shared" si="267"/>
        <v>0.32125435540069686</v>
      </c>
      <c r="EE658" s="378">
        <f t="shared" si="259"/>
        <v>0.30793254216114929</v>
      </c>
      <c r="EG658" s="226">
        <v>0</v>
      </c>
      <c r="EH658" s="226">
        <v>0</v>
      </c>
      <c r="EI658" s="226">
        <v>0</v>
      </c>
      <c r="EJ658" s="226">
        <v>0</v>
      </c>
      <c r="EK658" s="226">
        <v>0</v>
      </c>
      <c r="EL658" s="226">
        <v>0</v>
      </c>
      <c r="EM658" s="226">
        <v>0</v>
      </c>
      <c r="EN658" s="379">
        <f t="shared" si="272"/>
        <v>0</v>
      </c>
      <c r="EO658" s="226">
        <f t="shared" si="273"/>
        <v>0</v>
      </c>
      <c r="EP658" s="379">
        <f t="shared" si="274"/>
        <v>0</v>
      </c>
      <c r="EQ658" s="226">
        <f t="shared" si="275"/>
        <v>0</v>
      </c>
      <c r="ER658" s="226">
        <f t="shared" si="276"/>
        <v>0</v>
      </c>
      <c r="ES658" s="292"/>
      <c r="ET658" s="227">
        <v>1126</v>
      </c>
      <c r="EU658" s="227">
        <v>372</v>
      </c>
      <c r="EV658" s="227">
        <v>754</v>
      </c>
      <c r="EW658" s="227">
        <v>310</v>
      </c>
      <c r="EX658" s="227">
        <v>463</v>
      </c>
      <c r="EY658" s="227">
        <v>12635</v>
      </c>
      <c r="EZ658" s="227">
        <v>7480</v>
      </c>
      <c r="FA658" s="380">
        <f t="shared" si="280"/>
        <v>0.33037300177619894</v>
      </c>
      <c r="FB658" s="228">
        <f t="shared" si="281"/>
        <v>41.114058355437663</v>
      </c>
      <c r="FC658" s="380">
        <f t="shared" si="282"/>
        <v>0.41119005328596803</v>
      </c>
      <c r="FD658" s="227">
        <f t="shared" si="283"/>
        <v>36644.242184408387</v>
      </c>
      <c r="FE658" s="227">
        <f t="shared" si="284"/>
        <v>3453.6541889483065</v>
      </c>
      <c r="FF658" s="227">
        <v>754</v>
      </c>
      <c r="FG658" s="228">
        <f t="shared" si="277"/>
        <v>36.472148541114059</v>
      </c>
      <c r="FH658" s="227">
        <v>275</v>
      </c>
      <c r="FI658" s="227">
        <v>754</v>
      </c>
      <c r="FJ658" s="227">
        <v>0</v>
      </c>
      <c r="FK658" s="227">
        <f t="shared" si="269"/>
        <v>479</v>
      </c>
      <c r="FL658" s="227">
        <v>29</v>
      </c>
      <c r="FM658" s="227">
        <f t="shared" si="270"/>
        <v>450</v>
      </c>
      <c r="FZ658" s="229"/>
      <c r="GA658" s="229"/>
      <c r="GB658" s="229"/>
      <c r="GC658" s="229"/>
      <c r="GD658" s="229"/>
    </row>
    <row r="659" spans="1:186" s="368" customFormat="1">
      <c r="A659" s="287" t="s">
        <v>1386</v>
      </c>
      <c r="B659" s="369" t="s">
        <v>1387</v>
      </c>
      <c r="C659" s="287" t="s">
        <v>1563</v>
      </c>
      <c r="D659" s="287" t="s">
        <v>3126</v>
      </c>
      <c r="E659" s="369" t="s">
        <v>1564</v>
      </c>
      <c r="F659" s="287">
        <v>656</v>
      </c>
      <c r="G659" s="392" t="s">
        <v>1604</v>
      </c>
      <c r="H659" s="392" t="s">
        <v>1605</v>
      </c>
      <c r="I659" s="393" t="s">
        <v>1588</v>
      </c>
      <c r="J659" s="392" t="s">
        <v>1589</v>
      </c>
      <c r="K659" s="393" t="s">
        <v>846</v>
      </c>
      <c r="L659" s="392" t="s">
        <v>1569</v>
      </c>
      <c r="M659" s="392" t="s">
        <v>3124</v>
      </c>
      <c r="N659" s="372">
        <v>1</v>
      </c>
      <c r="O659" s="373">
        <v>250</v>
      </c>
      <c r="P659" s="373">
        <v>414</v>
      </c>
      <c r="Q659" s="373">
        <v>458</v>
      </c>
      <c r="R659" s="373">
        <v>537</v>
      </c>
      <c r="S659" s="374">
        <v>284</v>
      </c>
      <c r="T659" s="374">
        <v>329</v>
      </c>
      <c r="U659" s="374">
        <v>362</v>
      </c>
      <c r="V659" s="374">
        <v>404</v>
      </c>
      <c r="W659" s="373">
        <v>101</v>
      </c>
      <c r="X659" s="373">
        <v>162</v>
      </c>
      <c r="Y659" s="373">
        <v>192</v>
      </c>
      <c r="Z659" s="373">
        <v>227</v>
      </c>
      <c r="AA659" s="374">
        <v>112</v>
      </c>
      <c r="AB659" s="374">
        <v>124</v>
      </c>
      <c r="AC659" s="374">
        <v>141</v>
      </c>
      <c r="AD659" s="374">
        <v>148</v>
      </c>
      <c r="AE659" s="373">
        <v>4</v>
      </c>
      <c r="AF659" s="373">
        <v>4</v>
      </c>
      <c r="AG659" s="373">
        <v>4</v>
      </c>
      <c r="AH659" s="373">
        <v>5</v>
      </c>
      <c r="AI659" s="374">
        <v>3</v>
      </c>
      <c r="AJ659" s="374">
        <v>3</v>
      </c>
      <c r="AK659" s="374">
        <v>3</v>
      </c>
      <c r="AL659" s="374">
        <v>4</v>
      </c>
      <c r="AM659" s="226">
        <v>149</v>
      </c>
      <c r="AN659" s="226">
        <v>252</v>
      </c>
      <c r="AO659" s="226">
        <v>267</v>
      </c>
      <c r="AP659" s="226">
        <v>311</v>
      </c>
      <c r="AQ659" s="227">
        <v>172</v>
      </c>
      <c r="AR659" s="227">
        <v>205</v>
      </c>
      <c r="AS659" s="227">
        <v>220</v>
      </c>
      <c r="AT659" s="227">
        <v>256</v>
      </c>
      <c r="AU659" s="226">
        <v>41</v>
      </c>
      <c r="AV659" s="411">
        <v>94</v>
      </c>
      <c r="AW659" s="411">
        <v>107</v>
      </c>
      <c r="AX659" s="411">
        <v>120</v>
      </c>
      <c r="AY659" s="231">
        <v>67</v>
      </c>
      <c r="AZ659" s="231">
        <v>77</v>
      </c>
      <c r="BA659" s="231">
        <v>86</v>
      </c>
      <c r="BB659" s="231">
        <v>98</v>
      </c>
      <c r="BC659" s="226">
        <f t="shared" si="266"/>
        <v>108</v>
      </c>
      <c r="BD659" s="226">
        <f t="shared" si="266"/>
        <v>156</v>
      </c>
      <c r="BE659" s="226">
        <f t="shared" si="266"/>
        <v>154</v>
      </c>
      <c r="BF659" s="226">
        <f t="shared" si="266"/>
        <v>184</v>
      </c>
      <c r="BG659" s="218">
        <f t="shared" si="266"/>
        <v>102</v>
      </c>
      <c r="BH659" s="218">
        <f t="shared" si="266"/>
        <v>121</v>
      </c>
      <c r="BI659" s="218">
        <f t="shared" si="266"/>
        <v>126</v>
      </c>
      <c r="BJ659" s="218">
        <f t="shared" si="266"/>
        <v>154</v>
      </c>
      <c r="BK659" s="226">
        <f t="shared" si="262"/>
        <v>0</v>
      </c>
      <c r="BL659" s="226">
        <f t="shared" si="262"/>
        <v>2</v>
      </c>
      <c r="BM659" s="226">
        <f t="shared" si="262"/>
        <v>6</v>
      </c>
      <c r="BN659" s="226">
        <f t="shared" si="262"/>
        <v>7</v>
      </c>
      <c r="BO659" s="227">
        <f t="shared" si="262"/>
        <v>3</v>
      </c>
      <c r="BP659" s="227">
        <f t="shared" si="279"/>
        <v>7</v>
      </c>
      <c r="BQ659" s="227">
        <f t="shared" si="279"/>
        <v>8</v>
      </c>
      <c r="BR659" s="227">
        <f t="shared" si="279"/>
        <v>4</v>
      </c>
      <c r="BS659" s="226">
        <v>0</v>
      </c>
      <c r="BT659" s="226">
        <v>2</v>
      </c>
      <c r="BU659" s="226">
        <v>6</v>
      </c>
      <c r="BV659" s="226">
        <v>7</v>
      </c>
      <c r="BW659" s="227">
        <v>3</v>
      </c>
      <c r="BX659" s="227">
        <v>7</v>
      </c>
      <c r="BY659" s="227">
        <v>8</v>
      </c>
      <c r="BZ659" s="227">
        <v>4</v>
      </c>
      <c r="CA659" s="226">
        <v>0</v>
      </c>
      <c r="CB659" s="226">
        <f>IFERROR(VLOOKUP($G659,[12]ITEM!$B$2:$AC$939,26,0),0)</f>
        <v>0</v>
      </c>
      <c r="CC659" s="226">
        <f>IFERROR(VLOOKUP($G659,[12]ITEM!$B$2:$AC$939,27,0),0)</f>
        <v>0</v>
      </c>
      <c r="CD659" s="226">
        <f>IFERROR(VLOOKUP($G659,[12]ITEM!$B$2:$AC$939,28,0),0)</f>
        <v>0</v>
      </c>
      <c r="CE659" s="227">
        <v>0</v>
      </c>
      <c r="CF659" s="227">
        <v>0</v>
      </c>
      <c r="CG659" s="227">
        <v>0</v>
      </c>
      <c r="CH659" s="227">
        <v>0</v>
      </c>
      <c r="CI659" s="375"/>
      <c r="CJ659" s="226">
        <f t="shared" si="264"/>
        <v>108</v>
      </c>
      <c r="CK659" s="226">
        <f t="shared" si="264"/>
        <v>181</v>
      </c>
      <c r="CL659" s="226">
        <f t="shared" si="264"/>
        <v>193</v>
      </c>
      <c r="CM659" s="226">
        <f t="shared" si="263"/>
        <v>214</v>
      </c>
      <c r="CN659" s="227">
        <f t="shared" si="263"/>
        <v>102</v>
      </c>
      <c r="CO659" s="227">
        <f t="shared" si="263"/>
        <v>114.72326300057931</v>
      </c>
      <c r="CP659" s="227">
        <f t="shared" si="263"/>
        <v>119.50429776500657</v>
      </c>
      <c r="CQ659" s="227">
        <f t="shared" si="263"/>
        <v>133.7742502306001</v>
      </c>
      <c r="CR659" s="226">
        <v>66</v>
      </c>
      <c r="CS659" s="226">
        <v>112</v>
      </c>
      <c r="CT659" s="226">
        <v>119</v>
      </c>
      <c r="CU659" s="226">
        <v>138</v>
      </c>
      <c r="CV659" s="227">
        <f t="shared" si="271"/>
        <v>55</v>
      </c>
      <c r="CW659" s="227">
        <f>CV659*(1+('[13]GROWTH (YoY)'!AR659/100))</f>
        <v>65.723263000579308</v>
      </c>
      <c r="CX659" s="227">
        <f>CW659*(1+('[13]GROWTH (YoY)'!AS659/100))</f>
        <v>70.504297765006569</v>
      </c>
      <c r="CY659" s="227">
        <f>CX659*(1+('[13]GROWTH (YoY)'!AT659/100))</f>
        <v>81.774250230600103</v>
      </c>
      <c r="CZ659" s="226">
        <v>39</v>
      </c>
      <c r="DA659" s="226">
        <v>64</v>
      </c>
      <c r="DB659" s="226">
        <v>69</v>
      </c>
      <c r="DC659" s="226">
        <v>70</v>
      </c>
      <c r="DD659" s="227">
        <v>42</v>
      </c>
      <c r="DE659" s="227">
        <v>44</v>
      </c>
      <c r="DF659" s="227">
        <v>43</v>
      </c>
      <c r="DG659" s="227">
        <v>46</v>
      </c>
      <c r="DH659" s="226">
        <v>3</v>
      </c>
      <c r="DI659" s="226">
        <v>5</v>
      </c>
      <c r="DJ659" s="226">
        <v>5</v>
      </c>
      <c r="DK659" s="226">
        <v>6</v>
      </c>
      <c r="DL659" s="227">
        <v>5</v>
      </c>
      <c r="DM659" s="227">
        <v>5</v>
      </c>
      <c r="DN659" s="227">
        <v>6</v>
      </c>
      <c r="DO659" s="227">
        <v>6</v>
      </c>
      <c r="DP659" s="376">
        <f t="shared" si="265"/>
        <v>0</v>
      </c>
      <c r="DQ659" s="226">
        <f t="shared" si="265"/>
        <v>-25</v>
      </c>
      <c r="DR659" s="226">
        <f t="shared" si="265"/>
        <v>-39</v>
      </c>
      <c r="DS659" s="226">
        <f t="shared" si="278"/>
        <v>-30</v>
      </c>
      <c r="DT659" s="227">
        <f t="shared" si="278"/>
        <v>0</v>
      </c>
      <c r="DU659" s="227">
        <f t="shared" si="278"/>
        <v>6.2767369994206916</v>
      </c>
      <c r="DV659" s="227">
        <f t="shared" si="278"/>
        <v>6.4957022349934306</v>
      </c>
      <c r="DW659" s="227">
        <f t="shared" si="278"/>
        <v>20.225749769399897</v>
      </c>
      <c r="DX659" s="377">
        <f t="shared" si="268"/>
        <v>0.40400000000000003</v>
      </c>
      <c r="DY659" s="377">
        <f t="shared" si="268"/>
        <v>0.39130434782608697</v>
      </c>
      <c r="DZ659" s="377">
        <f t="shared" si="268"/>
        <v>0.41921397379912662</v>
      </c>
      <c r="EA659" s="377">
        <f t="shared" si="267"/>
        <v>0.42271880819366853</v>
      </c>
      <c r="EB659" s="378">
        <f t="shared" si="267"/>
        <v>0.39436619718309857</v>
      </c>
      <c r="EC659" s="378">
        <f t="shared" si="267"/>
        <v>0.37689969604863222</v>
      </c>
      <c r="ED659" s="378">
        <f t="shared" si="267"/>
        <v>0.38950276243093923</v>
      </c>
      <c r="EE659" s="378">
        <f t="shared" si="259"/>
        <v>0.36633663366336633</v>
      </c>
      <c r="EG659" s="226">
        <v>0</v>
      </c>
      <c r="EH659" s="226">
        <v>0</v>
      </c>
      <c r="EI659" s="226">
        <v>0</v>
      </c>
      <c r="EJ659" s="226">
        <v>0</v>
      </c>
      <c r="EK659" s="226">
        <v>0</v>
      </c>
      <c r="EL659" s="226">
        <v>0</v>
      </c>
      <c r="EM659" s="226">
        <v>0</v>
      </c>
      <c r="EN659" s="379">
        <f t="shared" si="272"/>
        <v>0</v>
      </c>
      <c r="EO659" s="226">
        <f t="shared" si="273"/>
        <v>0</v>
      </c>
      <c r="EP659" s="379">
        <f t="shared" si="274"/>
        <v>0</v>
      </c>
      <c r="EQ659" s="226">
        <f t="shared" si="275"/>
        <v>0</v>
      </c>
      <c r="ER659" s="226">
        <f t="shared" si="276"/>
        <v>0</v>
      </c>
      <c r="ES659" s="292"/>
      <c r="ET659" s="227">
        <v>284</v>
      </c>
      <c r="EU659" s="227">
        <v>112</v>
      </c>
      <c r="EV659" s="227">
        <v>171</v>
      </c>
      <c r="EW659" s="227">
        <v>56</v>
      </c>
      <c r="EX659" s="227">
        <v>117</v>
      </c>
      <c r="EY659" s="227">
        <v>1352</v>
      </c>
      <c r="EZ659" s="227">
        <v>1048</v>
      </c>
      <c r="FA659" s="380">
        <f t="shared" si="280"/>
        <v>0.39436619718309857</v>
      </c>
      <c r="FB659" s="228">
        <f t="shared" si="281"/>
        <v>32.748538011695906</v>
      </c>
      <c r="FC659" s="380">
        <f t="shared" si="282"/>
        <v>0.4119718309859155</v>
      </c>
      <c r="FD659" s="227">
        <f t="shared" si="283"/>
        <v>86538.461538461532</v>
      </c>
      <c r="FE659" s="227">
        <f t="shared" si="284"/>
        <v>4452.9262086514</v>
      </c>
      <c r="FF659" s="227">
        <v>171</v>
      </c>
      <c r="FG659" s="228">
        <f t="shared" si="277"/>
        <v>37.42690058479532</v>
      </c>
      <c r="FH659" s="227">
        <v>64</v>
      </c>
      <c r="FI659" s="227">
        <v>171</v>
      </c>
      <c r="FJ659" s="227">
        <v>0</v>
      </c>
      <c r="FK659" s="227">
        <f t="shared" si="269"/>
        <v>107</v>
      </c>
      <c r="FL659" s="227">
        <v>7</v>
      </c>
      <c r="FM659" s="227">
        <f t="shared" si="270"/>
        <v>100</v>
      </c>
      <c r="FZ659" s="229"/>
      <c r="GA659" s="229"/>
      <c r="GB659" s="229"/>
      <c r="GC659" s="229"/>
      <c r="GD659" s="229"/>
    </row>
    <row r="660" spans="1:186" s="368" customFormat="1">
      <c r="A660" s="287" t="s">
        <v>1386</v>
      </c>
      <c r="B660" s="369" t="s">
        <v>1387</v>
      </c>
      <c r="C660" s="287" t="s">
        <v>1563</v>
      </c>
      <c r="D660" s="287" t="s">
        <v>3126</v>
      </c>
      <c r="E660" s="369" t="s">
        <v>1564</v>
      </c>
      <c r="F660" s="287">
        <v>657</v>
      </c>
      <c r="G660" s="392" t="s">
        <v>1606</v>
      </c>
      <c r="H660" s="392" t="s">
        <v>1607</v>
      </c>
      <c r="I660" s="393" t="s">
        <v>1588</v>
      </c>
      <c r="J660" s="392" t="s">
        <v>1589</v>
      </c>
      <c r="K660" s="393" t="s">
        <v>846</v>
      </c>
      <c r="L660" s="392" t="s">
        <v>1569</v>
      </c>
      <c r="M660" s="392" t="s">
        <v>3124</v>
      </c>
      <c r="N660" s="372">
        <v>1</v>
      </c>
      <c r="O660" s="373">
        <v>170</v>
      </c>
      <c r="P660" s="373">
        <v>282</v>
      </c>
      <c r="Q660" s="373">
        <v>312</v>
      </c>
      <c r="R660" s="373">
        <v>354</v>
      </c>
      <c r="S660" s="374">
        <v>705</v>
      </c>
      <c r="T660" s="374">
        <v>808</v>
      </c>
      <c r="U660" s="374">
        <v>898</v>
      </c>
      <c r="V660" s="374">
        <v>1001</v>
      </c>
      <c r="W660" s="373">
        <v>70</v>
      </c>
      <c r="X660" s="373">
        <v>107</v>
      </c>
      <c r="Y660" s="373">
        <v>119</v>
      </c>
      <c r="Z660" s="373">
        <v>139</v>
      </c>
      <c r="AA660" s="374">
        <v>175</v>
      </c>
      <c r="AB660" s="374">
        <v>194</v>
      </c>
      <c r="AC660" s="374">
        <v>227</v>
      </c>
      <c r="AD660" s="374">
        <v>246</v>
      </c>
      <c r="AE660" s="373">
        <v>2</v>
      </c>
      <c r="AF660" s="373">
        <v>3</v>
      </c>
      <c r="AG660" s="373">
        <v>3</v>
      </c>
      <c r="AH660" s="373">
        <v>3</v>
      </c>
      <c r="AI660" s="374">
        <v>10</v>
      </c>
      <c r="AJ660" s="374">
        <v>10</v>
      </c>
      <c r="AK660" s="374">
        <v>10</v>
      </c>
      <c r="AL660" s="374">
        <v>12</v>
      </c>
      <c r="AM660" s="226">
        <v>100</v>
      </c>
      <c r="AN660" s="226">
        <v>175</v>
      </c>
      <c r="AO660" s="226">
        <v>193</v>
      </c>
      <c r="AP660" s="226">
        <v>215</v>
      </c>
      <c r="AQ660" s="227">
        <v>530</v>
      </c>
      <c r="AR660" s="227">
        <v>614</v>
      </c>
      <c r="AS660" s="227">
        <v>672</v>
      </c>
      <c r="AT660" s="227">
        <v>755</v>
      </c>
      <c r="AU660" s="226">
        <v>27</v>
      </c>
      <c r="AV660" s="411">
        <v>64</v>
      </c>
      <c r="AW660" s="411">
        <v>72</v>
      </c>
      <c r="AX660" s="411">
        <v>82</v>
      </c>
      <c r="AY660" s="231">
        <v>202</v>
      </c>
      <c r="AZ660" s="231">
        <v>232</v>
      </c>
      <c r="BA660" s="231">
        <v>261</v>
      </c>
      <c r="BB660" s="231">
        <v>296</v>
      </c>
      <c r="BC660" s="226">
        <f t="shared" si="266"/>
        <v>73</v>
      </c>
      <c r="BD660" s="226">
        <f t="shared" si="266"/>
        <v>102</v>
      </c>
      <c r="BE660" s="226">
        <f t="shared" si="266"/>
        <v>106</v>
      </c>
      <c r="BF660" s="226">
        <f t="shared" si="266"/>
        <v>119</v>
      </c>
      <c r="BG660" s="218">
        <f t="shared" si="266"/>
        <v>316</v>
      </c>
      <c r="BH660" s="218">
        <f t="shared" si="266"/>
        <v>365</v>
      </c>
      <c r="BI660" s="218">
        <f t="shared" si="266"/>
        <v>396</v>
      </c>
      <c r="BJ660" s="218">
        <f t="shared" si="266"/>
        <v>451</v>
      </c>
      <c r="BK660" s="226">
        <f t="shared" si="262"/>
        <v>0</v>
      </c>
      <c r="BL660" s="226">
        <f t="shared" si="262"/>
        <v>9</v>
      </c>
      <c r="BM660" s="226">
        <f t="shared" si="262"/>
        <v>15</v>
      </c>
      <c r="BN660" s="226">
        <f t="shared" si="262"/>
        <v>14</v>
      </c>
      <c r="BO660" s="227">
        <f t="shared" si="262"/>
        <v>12</v>
      </c>
      <c r="BP660" s="227">
        <f t="shared" si="279"/>
        <v>17</v>
      </c>
      <c r="BQ660" s="227">
        <f t="shared" si="279"/>
        <v>15</v>
      </c>
      <c r="BR660" s="227">
        <f t="shared" si="279"/>
        <v>8</v>
      </c>
      <c r="BS660" s="226">
        <v>0</v>
      </c>
      <c r="BT660" s="226">
        <v>9</v>
      </c>
      <c r="BU660" s="226">
        <v>15</v>
      </c>
      <c r="BV660" s="226">
        <v>14</v>
      </c>
      <c r="BW660" s="227">
        <v>12</v>
      </c>
      <c r="BX660" s="227">
        <v>17</v>
      </c>
      <c r="BY660" s="227">
        <v>15</v>
      </c>
      <c r="BZ660" s="227">
        <v>8</v>
      </c>
      <c r="CA660" s="226">
        <v>0</v>
      </c>
      <c r="CB660" s="226">
        <f>IFERROR(VLOOKUP($G660,[12]ITEM!$B$2:$AC$939,26,0),0)</f>
        <v>0</v>
      </c>
      <c r="CC660" s="226">
        <f>IFERROR(VLOOKUP($G660,[12]ITEM!$B$2:$AC$939,27,0),0)</f>
        <v>0</v>
      </c>
      <c r="CD660" s="226">
        <f>IFERROR(VLOOKUP($G660,[12]ITEM!$B$2:$AC$939,28,0),0)</f>
        <v>0</v>
      </c>
      <c r="CE660" s="227">
        <v>0</v>
      </c>
      <c r="CF660" s="227">
        <v>0</v>
      </c>
      <c r="CG660" s="227">
        <v>0</v>
      </c>
      <c r="CH660" s="227">
        <v>0</v>
      </c>
      <c r="CI660" s="375"/>
      <c r="CJ660" s="226">
        <f t="shared" si="264"/>
        <v>72</v>
      </c>
      <c r="CK660" s="226">
        <f t="shared" si="264"/>
        <v>123</v>
      </c>
      <c r="CL660" s="226">
        <f t="shared" si="264"/>
        <v>133</v>
      </c>
      <c r="CM660" s="226">
        <f t="shared" si="263"/>
        <v>140</v>
      </c>
      <c r="CN660" s="227">
        <f t="shared" si="263"/>
        <v>316</v>
      </c>
      <c r="CO660" s="227">
        <f t="shared" si="263"/>
        <v>357.25372637401176</v>
      </c>
      <c r="CP660" s="227">
        <f t="shared" si="263"/>
        <v>382.89362809366207</v>
      </c>
      <c r="CQ660" s="227">
        <f t="shared" si="263"/>
        <v>423.5757852112061</v>
      </c>
      <c r="CR660" s="226">
        <v>19</v>
      </c>
      <c r="CS660" s="226">
        <v>33</v>
      </c>
      <c r="CT660" s="226">
        <v>37</v>
      </c>
      <c r="CU660" s="226">
        <v>41</v>
      </c>
      <c r="CV660" s="227">
        <f t="shared" si="271"/>
        <v>227</v>
      </c>
      <c r="CW660" s="227">
        <f>CV660*(1+('[13]GROWTH (YoY)'!AR660/100))</f>
        <v>263.25372637401176</v>
      </c>
      <c r="CX660" s="227">
        <f>CW660*(1+('[13]GROWTH (YoY)'!AS660/100))</f>
        <v>287.89362809366207</v>
      </c>
      <c r="CY660" s="227">
        <f>CX660*(1+('[13]GROWTH (YoY)'!AT660/100))</f>
        <v>323.5757852112061</v>
      </c>
      <c r="CZ660" s="226">
        <v>48</v>
      </c>
      <c r="DA660" s="226">
        <v>79</v>
      </c>
      <c r="DB660" s="226">
        <v>84</v>
      </c>
      <c r="DC660" s="226">
        <v>86</v>
      </c>
      <c r="DD660" s="227">
        <v>78</v>
      </c>
      <c r="DE660" s="227">
        <v>81</v>
      </c>
      <c r="DF660" s="227">
        <v>81</v>
      </c>
      <c r="DG660" s="227">
        <v>85</v>
      </c>
      <c r="DH660" s="226">
        <v>5</v>
      </c>
      <c r="DI660" s="226">
        <v>11</v>
      </c>
      <c r="DJ660" s="226">
        <v>12</v>
      </c>
      <c r="DK660" s="226">
        <v>13</v>
      </c>
      <c r="DL660" s="227">
        <v>11</v>
      </c>
      <c r="DM660" s="227">
        <v>13</v>
      </c>
      <c r="DN660" s="227">
        <v>14</v>
      </c>
      <c r="DO660" s="227">
        <v>15</v>
      </c>
      <c r="DP660" s="376">
        <f t="shared" si="265"/>
        <v>1</v>
      </c>
      <c r="DQ660" s="226">
        <f t="shared" si="265"/>
        <v>-21</v>
      </c>
      <c r="DR660" s="226">
        <f t="shared" si="265"/>
        <v>-27</v>
      </c>
      <c r="DS660" s="226">
        <f t="shared" si="278"/>
        <v>-21</v>
      </c>
      <c r="DT660" s="227">
        <f t="shared" si="278"/>
        <v>0</v>
      </c>
      <c r="DU660" s="227">
        <f t="shared" si="278"/>
        <v>7.7462736259882377</v>
      </c>
      <c r="DV660" s="227">
        <f t="shared" si="278"/>
        <v>13.106371906337927</v>
      </c>
      <c r="DW660" s="227">
        <f t="shared" si="278"/>
        <v>27.424214788793904</v>
      </c>
      <c r="DX660" s="377">
        <f t="shared" si="268"/>
        <v>0.41176470588235292</v>
      </c>
      <c r="DY660" s="377">
        <f t="shared" si="268"/>
        <v>0.37943262411347517</v>
      </c>
      <c r="DZ660" s="377">
        <f t="shared" si="268"/>
        <v>0.38141025641025639</v>
      </c>
      <c r="EA660" s="377">
        <f t="shared" si="267"/>
        <v>0.39265536723163841</v>
      </c>
      <c r="EB660" s="378">
        <f t="shared" si="267"/>
        <v>0.24822695035460993</v>
      </c>
      <c r="EC660" s="378">
        <f t="shared" si="267"/>
        <v>0.24009900990099009</v>
      </c>
      <c r="ED660" s="378">
        <f t="shared" si="267"/>
        <v>0.25278396436525613</v>
      </c>
      <c r="EE660" s="378">
        <f t="shared" si="259"/>
        <v>0.24575424575424576</v>
      </c>
      <c r="EG660" s="226">
        <v>0</v>
      </c>
      <c r="EH660" s="226">
        <v>0</v>
      </c>
      <c r="EI660" s="226">
        <v>0</v>
      </c>
      <c r="EJ660" s="226">
        <v>0</v>
      </c>
      <c r="EK660" s="226">
        <v>0</v>
      </c>
      <c r="EL660" s="226">
        <v>0</v>
      </c>
      <c r="EM660" s="226">
        <v>0</v>
      </c>
      <c r="EN660" s="379">
        <f t="shared" si="272"/>
        <v>0</v>
      </c>
      <c r="EO660" s="226">
        <f t="shared" si="273"/>
        <v>0</v>
      </c>
      <c r="EP660" s="379">
        <f t="shared" si="274"/>
        <v>0</v>
      </c>
      <c r="EQ660" s="226">
        <f t="shared" si="275"/>
        <v>0</v>
      </c>
      <c r="ER660" s="226">
        <f t="shared" si="276"/>
        <v>0</v>
      </c>
      <c r="ES660" s="292"/>
      <c r="ET660" s="227">
        <v>705</v>
      </c>
      <c r="EU660" s="227">
        <v>176</v>
      </c>
      <c r="EV660" s="227">
        <v>529</v>
      </c>
      <c r="EW660" s="227">
        <v>169</v>
      </c>
      <c r="EX660" s="227">
        <v>84</v>
      </c>
      <c r="EY660" s="227">
        <v>3705</v>
      </c>
      <c r="EZ660" s="227">
        <v>2883</v>
      </c>
      <c r="FA660" s="380">
        <f t="shared" si="280"/>
        <v>0.24964539007092199</v>
      </c>
      <c r="FB660" s="228">
        <f t="shared" si="281"/>
        <v>31.947069943289225</v>
      </c>
      <c r="FC660" s="380">
        <f t="shared" si="282"/>
        <v>0.11914893617021277</v>
      </c>
      <c r="FD660" s="227">
        <f t="shared" si="283"/>
        <v>22672.064777327934</v>
      </c>
      <c r="FE660" s="227">
        <f t="shared" si="284"/>
        <v>4884.9577985894321</v>
      </c>
      <c r="FF660" s="227">
        <v>529</v>
      </c>
      <c r="FG660" s="228">
        <f t="shared" si="277"/>
        <v>36.483931947069941</v>
      </c>
      <c r="FH660" s="227">
        <v>193</v>
      </c>
      <c r="FI660" s="227">
        <v>529</v>
      </c>
      <c r="FJ660" s="227">
        <v>0</v>
      </c>
      <c r="FK660" s="227">
        <f t="shared" si="269"/>
        <v>336</v>
      </c>
      <c r="FL660" s="227">
        <v>18</v>
      </c>
      <c r="FM660" s="227">
        <f t="shared" si="270"/>
        <v>318</v>
      </c>
      <c r="FZ660" s="229"/>
      <c r="GA660" s="229"/>
      <c r="GB660" s="229"/>
      <c r="GC660" s="229"/>
      <c r="GD660" s="229"/>
    </row>
    <row r="661" spans="1:186" s="368" customFormat="1">
      <c r="A661" s="287" t="s">
        <v>1386</v>
      </c>
      <c r="B661" s="369" t="s">
        <v>1387</v>
      </c>
      <c r="C661" s="287" t="s">
        <v>1563</v>
      </c>
      <c r="D661" s="287" t="s">
        <v>3126</v>
      </c>
      <c r="E661" s="369" t="s">
        <v>1564</v>
      </c>
      <c r="F661" s="287">
        <v>658</v>
      </c>
      <c r="G661" s="392" t="s">
        <v>1608</v>
      </c>
      <c r="H661" s="392" t="s">
        <v>1609</v>
      </c>
      <c r="I661" s="393" t="s">
        <v>1588</v>
      </c>
      <c r="J661" s="392" t="s">
        <v>1589</v>
      </c>
      <c r="K661" s="393" t="s">
        <v>846</v>
      </c>
      <c r="L661" s="392" t="s">
        <v>1569</v>
      </c>
      <c r="M661" s="392" t="s">
        <v>3124</v>
      </c>
      <c r="N661" s="372">
        <v>1</v>
      </c>
      <c r="O661" s="373">
        <v>71</v>
      </c>
      <c r="P661" s="373">
        <v>117</v>
      </c>
      <c r="Q661" s="373">
        <v>130</v>
      </c>
      <c r="R661" s="373">
        <v>131</v>
      </c>
      <c r="S661" s="374">
        <v>164</v>
      </c>
      <c r="T661" s="374">
        <v>190</v>
      </c>
      <c r="U661" s="374">
        <v>209</v>
      </c>
      <c r="V661" s="374">
        <v>234</v>
      </c>
      <c r="W661" s="373">
        <v>30</v>
      </c>
      <c r="X661" s="373">
        <v>46</v>
      </c>
      <c r="Y661" s="373">
        <v>43</v>
      </c>
      <c r="Z661" s="373">
        <v>45</v>
      </c>
      <c r="AA661" s="374">
        <v>65</v>
      </c>
      <c r="AB661" s="374">
        <v>62</v>
      </c>
      <c r="AC661" s="374">
        <v>71</v>
      </c>
      <c r="AD661" s="374">
        <v>79</v>
      </c>
      <c r="AE661" s="373">
        <v>1</v>
      </c>
      <c r="AF661" s="373">
        <v>1</v>
      </c>
      <c r="AG661" s="373">
        <v>1</v>
      </c>
      <c r="AH661" s="373">
        <v>2</v>
      </c>
      <c r="AI661" s="374">
        <v>2</v>
      </c>
      <c r="AJ661" s="374">
        <v>2</v>
      </c>
      <c r="AK661" s="374">
        <v>2</v>
      </c>
      <c r="AL661" s="374">
        <v>2</v>
      </c>
      <c r="AM661" s="226">
        <v>41</v>
      </c>
      <c r="AN661" s="226">
        <v>71</v>
      </c>
      <c r="AO661" s="226">
        <v>87</v>
      </c>
      <c r="AP661" s="226">
        <v>86</v>
      </c>
      <c r="AQ661" s="227">
        <v>99</v>
      </c>
      <c r="AR661" s="227">
        <v>128</v>
      </c>
      <c r="AS661" s="227">
        <v>138</v>
      </c>
      <c r="AT661" s="227">
        <v>154</v>
      </c>
      <c r="AU661" s="226">
        <v>11</v>
      </c>
      <c r="AV661" s="411">
        <v>25</v>
      </c>
      <c r="AW661" s="411">
        <v>29</v>
      </c>
      <c r="AX661" s="411">
        <v>33</v>
      </c>
      <c r="AY661" s="231">
        <v>37</v>
      </c>
      <c r="AZ661" s="231">
        <v>43</v>
      </c>
      <c r="BA661" s="231">
        <v>48</v>
      </c>
      <c r="BB661" s="231">
        <v>55</v>
      </c>
      <c r="BC661" s="226">
        <f t="shared" si="266"/>
        <v>30</v>
      </c>
      <c r="BD661" s="226">
        <f t="shared" si="266"/>
        <v>46</v>
      </c>
      <c r="BE661" s="226">
        <f t="shared" si="266"/>
        <v>57</v>
      </c>
      <c r="BF661" s="226">
        <f t="shared" si="266"/>
        <v>52</v>
      </c>
      <c r="BG661" s="218">
        <f t="shared" si="266"/>
        <v>61</v>
      </c>
      <c r="BH661" s="218">
        <f t="shared" si="266"/>
        <v>84</v>
      </c>
      <c r="BI661" s="218">
        <f t="shared" si="266"/>
        <v>88</v>
      </c>
      <c r="BJ661" s="218">
        <f t="shared" si="266"/>
        <v>98</v>
      </c>
      <c r="BK661" s="226">
        <f t="shared" si="262"/>
        <v>0</v>
      </c>
      <c r="BL661" s="226">
        <f t="shared" si="262"/>
        <v>0</v>
      </c>
      <c r="BM661" s="226">
        <f t="shared" si="262"/>
        <v>1</v>
      </c>
      <c r="BN661" s="226">
        <f t="shared" si="262"/>
        <v>1</v>
      </c>
      <c r="BO661" s="227">
        <f t="shared" si="262"/>
        <v>1</v>
      </c>
      <c r="BP661" s="227">
        <f t="shared" si="279"/>
        <v>1</v>
      </c>
      <c r="BQ661" s="227">
        <f t="shared" si="279"/>
        <v>2</v>
      </c>
      <c r="BR661" s="227">
        <f t="shared" si="279"/>
        <v>1</v>
      </c>
      <c r="BS661" s="226">
        <v>0</v>
      </c>
      <c r="BT661" s="226">
        <v>0</v>
      </c>
      <c r="BU661" s="226">
        <v>1</v>
      </c>
      <c r="BV661" s="226">
        <v>1</v>
      </c>
      <c r="BW661" s="227">
        <v>1</v>
      </c>
      <c r="BX661" s="227">
        <v>1</v>
      </c>
      <c r="BY661" s="227">
        <v>2</v>
      </c>
      <c r="BZ661" s="227">
        <v>1</v>
      </c>
      <c r="CA661" s="226">
        <v>0</v>
      </c>
      <c r="CB661" s="226">
        <f>IFERROR(VLOOKUP($G661,[12]ITEM!$B$2:$AC$939,26,0),0)</f>
        <v>0</v>
      </c>
      <c r="CC661" s="226">
        <f>IFERROR(VLOOKUP($G661,[12]ITEM!$B$2:$AC$939,27,0),0)</f>
        <v>0</v>
      </c>
      <c r="CD661" s="226">
        <f>IFERROR(VLOOKUP($G661,[12]ITEM!$B$2:$AC$939,28,0),0)</f>
        <v>0</v>
      </c>
      <c r="CE661" s="227">
        <v>0</v>
      </c>
      <c r="CF661" s="227">
        <v>0</v>
      </c>
      <c r="CG661" s="227">
        <v>0</v>
      </c>
      <c r="CH661" s="227">
        <v>0</v>
      </c>
      <c r="CI661" s="375"/>
      <c r="CJ661" s="226">
        <f t="shared" si="264"/>
        <v>30</v>
      </c>
      <c r="CK661" s="226">
        <f t="shared" si="264"/>
        <v>51</v>
      </c>
      <c r="CL661" s="226">
        <f t="shared" si="264"/>
        <v>61</v>
      </c>
      <c r="CM661" s="226">
        <f t="shared" si="263"/>
        <v>61</v>
      </c>
      <c r="CN661" s="227">
        <f t="shared" si="263"/>
        <v>61</v>
      </c>
      <c r="CO661" s="227">
        <f t="shared" si="263"/>
        <v>75.537552423250446</v>
      </c>
      <c r="CP661" s="227">
        <f t="shared" si="263"/>
        <v>79.956098221549269</v>
      </c>
      <c r="CQ661" s="227">
        <f t="shared" si="263"/>
        <v>88.705673559918864</v>
      </c>
      <c r="CR661" s="226">
        <v>21</v>
      </c>
      <c r="CS661" s="226">
        <v>37</v>
      </c>
      <c r="CT661" s="226">
        <v>45</v>
      </c>
      <c r="CU661" s="226">
        <v>45</v>
      </c>
      <c r="CV661" s="227">
        <f t="shared" si="271"/>
        <v>46</v>
      </c>
      <c r="CW661" s="227">
        <f>CV661*(1+('[13]GROWTH (YoY)'!AR661/100))</f>
        <v>59.537552423250453</v>
      </c>
      <c r="CX661" s="227">
        <f>CW661*(1+('[13]GROWTH (YoY)'!AS661/100))</f>
        <v>63.956098221549261</v>
      </c>
      <c r="CY661" s="227">
        <f>CX661*(1+('[13]GROWTH (YoY)'!AT661/100))</f>
        <v>71.705673559918864</v>
      </c>
      <c r="CZ661" s="226">
        <v>8</v>
      </c>
      <c r="DA661" s="226">
        <v>13</v>
      </c>
      <c r="DB661" s="226">
        <v>14</v>
      </c>
      <c r="DC661" s="226">
        <v>14</v>
      </c>
      <c r="DD661" s="227">
        <v>14</v>
      </c>
      <c r="DE661" s="227">
        <v>14</v>
      </c>
      <c r="DF661" s="227">
        <v>14</v>
      </c>
      <c r="DG661" s="227">
        <v>15</v>
      </c>
      <c r="DH661" s="226">
        <v>1</v>
      </c>
      <c r="DI661" s="226">
        <v>1</v>
      </c>
      <c r="DJ661" s="226">
        <v>2</v>
      </c>
      <c r="DK661" s="226">
        <v>2</v>
      </c>
      <c r="DL661" s="227">
        <v>1</v>
      </c>
      <c r="DM661" s="227">
        <v>2</v>
      </c>
      <c r="DN661" s="227">
        <v>2</v>
      </c>
      <c r="DO661" s="227">
        <v>2</v>
      </c>
      <c r="DP661" s="376">
        <f t="shared" si="265"/>
        <v>0</v>
      </c>
      <c r="DQ661" s="226">
        <f t="shared" si="265"/>
        <v>-5</v>
      </c>
      <c r="DR661" s="226">
        <f t="shared" si="265"/>
        <v>-4</v>
      </c>
      <c r="DS661" s="226">
        <f t="shared" si="278"/>
        <v>-9</v>
      </c>
      <c r="DT661" s="227">
        <f t="shared" si="278"/>
        <v>0</v>
      </c>
      <c r="DU661" s="227">
        <f t="shared" si="278"/>
        <v>8.4624475767495539</v>
      </c>
      <c r="DV661" s="227">
        <f t="shared" si="278"/>
        <v>8.0439017784507314</v>
      </c>
      <c r="DW661" s="227">
        <f t="shared" si="278"/>
        <v>9.2943264400811358</v>
      </c>
      <c r="DX661" s="377">
        <f t="shared" si="268"/>
        <v>0.42253521126760563</v>
      </c>
      <c r="DY661" s="377">
        <f t="shared" si="268"/>
        <v>0.39316239316239315</v>
      </c>
      <c r="DZ661" s="377">
        <f t="shared" si="268"/>
        <v>0.33076923076923076</v>
      </c>
      <c r="EA661" s="377">
        <f t="shared" si="267"/>
        <v>0.34351145038167941</v>
      </c>
      <c r="EB661" s="378">
        <f t="shared" si="267"/>
        <v>0.39634146341463417</v>
      </c>
      <c r="EC661" s="378">
        <f t="shared" si="267"/>
        <v>0.32631578947368423</v>
      </c>
      <c r="ED661" s="378">
        <f t="shared" si="267"/>
        <v>0.33971291866028708</v>
      </c>
      <c r="EE661" s="378">
        <f t="shared" si="267"/>
        <v>0.33760683760683763</v>
      </c>
      <c r="EG661" s="226">
        <v>0</v>
      </c>
      <c r="EH661" s="226">
        <v>0</v>
      </c>
      <c r="EI661" s="226">
        <v>0</v>
      </c>
      <c r="EJ661" s="226">
        <v>0</v>
      </c>
      <c r="EK661" s="226">
        <v>0</v>
      </c>
      <c r="EL661" s="226">
        <v>0</v>
      </c>
      <c r="EM661" s="226">
        <v>0</v>
      </c>
      <c r="EN661" s="379">
        <f t="shared" si="272"/>
        <v>0</v>
      </c>
      <c r="EO661" s="226">
        <f t="shared" si="273"/>
        <v>0</v>
      </c>
      <c r="EP661" s="379">
        <f t="shared" si="274"/>
        <v>0</v>
      </c>
      <c r="EQ661" s="226">
        <f t="shared" si="275"/>
        <v>0</v>
      </c>
      <c r="ER661" s="226">
        <f t="shared" si="276"/>
        <v>0</v>
      </c>
      <c r="ES661" s="292"/>
      <c r="ET661" s="227">
        <v>164</v>
      </c>
      <c r="EU661" s="227">
        <v>65</v>
      </c>
      <c r="EV661" s="227">
        <v>99</v>
      </c>
      <c r="EW661" s="227">
        <v>26</v>
      </c>
      <c r="EX661" s="227">
        <v>28</v>
      </c>
      <c r="EY661" s="227">
        <v>533</v>
      </c>
      <c r="EZ661" s="227">
        <v>440</v>
      </c>
      <c r="FA661" s="380">
        <f t="shared" si="280"/>
        <v>0.39634146341463417</v>
      </c>
      <c r="FB661" s="228">
        <f t="shared" si="281"/>
        <v>26.262626262626267</v>
      </c>
      <c r="FC661" s="380">
        <f t="shared" si="282"/>
        <v>0.17073170731707318</v>
      </c>
      <c r="FD661" s="227">
        <f t="shared" si="283"/>
        <v>52532.833020637896</v>
      </c>
      <c r="FE661" s="227">
        <f t="shared" si="284"/>
        <v>4924.242424242424</v>
      </c>
      <c r="FF661" s="227">
        <v>99</v>
      </c>
      <c r="FG661" s="228">
        <f t="shared" si="277"/>
        <v>35.353535353535356</v>
      </c>
      <c r="FH661" s="227">
        <v>35</v>
      </c>
      <c r="FI661" s="227">
        <v>99</v>
      </c>
      <c r="FJ661" s="227">
        <v>0</v>
      </c>
      <c r="FK661" s="227">
        <f t="shared" si="269"/>
        <v>64</v>
      </c>
      <c r="FL661" s="227">
        <v>4</v>
      </c>
      <c r="FM661" s="227">
        <f t="shared" si="270"/>
        <v>60</v>
      </c>
      <c r="FZ661" s="229"/>
      <c r="GA661" s="229"/>
      <c r="GB661" s="229"/>
      <c r="GC661" s="229"/>
      <c r="GD661" s="229"/>
    </row>
    <row r="662" spans="1:186" s="368" customFormat="1">
      <c r="A662" s="287" t="s">
        <v>1386</v>
      </c>
      <c r="B662" s="369" t="s">
        <v>1387</v>
      </c>
      <c r="C662" s="287" t="s">
        <v>1563</v>
      </c>
      <c r="D662" s="287" t="s">
        <v>3126</v>
      </c>
      <c r="E662" s="369" t="s">
        <v>1564</v>
      </c>
      <c r="F662" s="287">
        <v>659</v>
      </c>
      <c r="G662" s="392" t="s">
        <v>1610</v>
      </c>
      <c r="H662" s="392" t="s">
        <v>1611</v>
      </c>
      <c r="I662" s="393" t="s">
        <v>1612</v>
      </c>
      <c r="J662" s="392" t="s">
        <v>1613</v>
      </c>
      <c r="K662" s="393" t="s">
        <v>846</v>
      </c>
      <c r="L662" s="392" t="s">
        <v>1569</v>
      </c>
      <c r="M662" s="392" t="s">
        <v>3124</v>
      </c>
      <c r="N662" s="372">
        <v>1</v>
      </c>
      <c r="O662" s="373">
        <v>5879</v>
      </c>
      <c r="P662" s="373">
        <v>9066</v>
      </c>
      <c r="Q662" s="373">
        <v>10109</v>
      </c>
      <c r="R662" s="373">
        <v>11384</v>
      </c>
      <c r="S662" s="374">
        <v>7284</v>
      </c>
      <c r="T662" s="374">
        <v>8112</v>
      </c>
      <c r="U662" s="374">
        <v>9116</v>
      </c>
      <c r="V662" s="374">
        <v>10185</v>
      </c>
      <c r="W662" s="373">
        <v>2939</v>
      </c>
      <c r="X662" s="373">
        <v>4457</v>
      </c>
      <c r="Y662" s="373">
        <v>5027</v>
      </c>
      <c r="Z662" s="373">
        <v>5573</v>
      </c>
      <c r="AA662" s="374">
        <v>4113</v>
      </c>
      <c r="AB662" s="374">
        <v>4621</v>
      </c>
      <c r="AC662" s="374">
        <v>5135</v>
      </c>
      <c r="AD662" s="374">
        <v>5725</v>
      </c>
      <c r="AE662" s="373">
        <v>72</v>
      </c>
      <c r="AF662" s="373">
        <v>83</v>
      </c>
      <c r="AG662" s="373">
        <v>85</v>
      </c>
      <c r="AH662" s="373">
        <v>90</v>
      </c>
      <c r="AI662" s="374">
        <v>57</v>
      </c>
      <c r="AJ662" s="374">
        <v>50</v>
      </c>
      <c r="AK662" s="374">
        <v>66</v>
      </c>
      <c r="AL662" s="374">
        <v>75</v>
      </c>
      <c r="AM662" s="226">
        <v>2939</v>
      </c>
      <c r="AN662" s="226">
        <v>4609</v>
      </c>
      <c r="AO662" s="226">
        <v>5082</v>
      </c>
      <c r="AP662" s="226">
        <v>5811</v>
      </c>
      <c r="AQ662" s="227">
        <v>3171</v>
      </c>
      <c r="AR662" s="227">
        <v>3490</v>
      </c>
      <c r="AS662" s="227">
        <v>3981</v>
      </c>
      <c r="AT662" s="227">
        <v>4461</v>
      </c>
      <c r="AU662" s="226">
        <v>541</v>
      </c>
      <c r="AV662" s="411">
        <v>1038</v>
      </c>
      <c r="AW662" s="411">
        <v>1147</v>
      </c>
      <c r="AX662" s="411">
        <v>1316</v>
      </c>
      <c r="AY662" s="231">
        <v>719</v>
      </c>
      <c r="AZ662" s="231">
        <v>790</v>
      </c>
      <c r="BA662" s="231">
        <v>903</v>
      </c>
      <c r="BB662" s="231">
        <v>1030</v>
      </c>
      <c r="BC662" s="226">
        <f t="shared" si="266"/>
        <v>2398</v>
      </c>
      <c r="BD662" s="226">
        <f t="shared" si="266"/>
        <v>3563</v>
      </c>
      <c r="BE662" s="226">
        <f t="shared" si="266"/>
        <v>3924</v>
      </c>
      <c r="BF662" s="226">
        <f t="shared" si="266"/>
        <v>4485</v>
      </c>
      <c r="BG662" s="218">
        <f t="shared" si="266"/>
        <v>2436</v>
      </c>
      <c r="BH662" s="218">
        <f t="shared" si="266"/>
        <v>2686</v>
      </c>
      <c r="BI662" s="218">
        <f t="shared" si="266"/>
        <v>3066</v>
      </c>
      <c r="BJ662" s="218">
        <f t="shared" si="266"/>
        <v>3424</v>
      </c>
      <c r="BK662" s="226">
        <f t="shared" si="262"/>
        <v>0</v>
      </c>
      <c r="BL662" s="226">
        <f t="shared" si="262"/>
        <v>8</v>
      </c>
      <c r="BM662" s="226">
        <f t="shared" si="262"/>
        <v>11</v>
      </c>
      <c r="BN662" s="226">
        <f t="shared" si="262"/>
        <v>10</v>
      </c>
      <c r="BO662" s="227">
        <f t="shared" si="262"/>
        <v>16</v>
      </c>
      <c r="BP662" s="227">
        <f t="shared" si="279"/>
        <v>14</v>
      </c>
      <c r="BQ662" s="227">
        <f t="shared" si="279"/>
        <v>12</v>
      </c>
      <c r="BR662" s="227">
        <f t="shared" si="279"/>
        <v>7</v>
      </c>
      <c r="BS662" s="226">
        <v>0</v>
      </c>
      <c r="BT662" s="226">
        <v>8</v>
      </c>
      <c r="BU662" s="226">
        <v>11</v>
      </c>
      <c r="BV662" s="226">
        <v>10</v>
      </c>
      <c r="BW662" s="227">
        <v>16</v>
      </c>
      <c r="BX662" s="227">
        <v>14</v>
      </c>
      <c r="BY662" s="227">
        <v>12</v>
      </c>
      <c r="BZ662" s="227">
        <v>7</v>
      </c>
      <c r="CA662" s="226">
        <v>0</v>
      </c>
      <c r="CB662" s="226">
        <f>IFERROR(VLOOKUP($G662,[12]ITEM!$B$2:$AC$939,26,0),0)</f>
        <v>0</v>
      </c>
      <c r="CC662" s="226">
        <f>IFERROR(VLOOKUP($G662,[12]ITEM!$B$2:$AC$939,27,0),0)</f>
        <v>0</v>
      </c>
      <c r="CD662" s="226">
        <f>IFERROR(VLOOKUP($G662,[12]ITEM!$B$2:$AC$939,28,0),0)</f>
        <v>0</v>
      </c>
      <c r="CE662" s="227">
        <v>0</v>
      </c>
      <c r="CF662" s="227">
        <v>0</v>
      </c>
      <c r="CG662" s="227">
        <v>0</v>
      </c>
      <c r="CH662" s="227">
        <v>0</v>
      </c>
      <c r="CI662" s="375"/>
      <c r="CJ662" s="226">
        <f t="shared" si="264"/>
        <v>2398</v>
      </c>
      <c r="CK662" s="226">
        <f t="shared" si="264"/>
        <v>3672</v>
      </c>
      <c r="CL662" s="226">
        <f t="shared" si="264"/>
        <v>4102</v>
      </c>
      <c r="CM662" s="226">
        <f t="shared" si="263"/>
        <v>4507</v>
      </c>
      <c r="CN662" s="227">
        <f t="shared" si="263"/>
        <v>2436</v>
      </c>
      <c r="CO662" s="227">
        <f t="shared" si="263"/>
        <v>2744.4008508704046</v>
      </c>
      <c r="CP662" s="227">
        <f t="shared" si="263"/>
        <v>2966.5738285921352</v>
      </c>
      <c r="CQ662" s="227">
        <f t="shared" si="263"/>
        <v>3221.0630619358062</v>
      </c>
      <c r="CR662" s="226">
        <v>1372</v>
      </c>
      <c r="CS662" s="226">
        <v>2151</v>
      </c>
      <c r="CT662" s="226">
        <v>2371</v>
      </c>
      <c r="CU662" s="226">
        <v>2712</v>
      </c>
      <c r="CV662" s="227">
        <f t="shared" si="271"/>
        <v>1035</v>
      </c>
      <c r="CW662" s="227">
        <f>CV662*(1+('[13]GROWTH (YoY)'!AR662/100))</f>
        <v>1139.4008508704044</v>
      </c>
      <c r="CX662" s="227">
        <f>CW662*(1+('[13]GROWTH (YoY)'!AS662/100))</f>
        <v>1299.5738285921354</v>
      </c>
      <c r="CY662" s="227">
        <f>CX662*(1+('[13]GROWTH (YoY)'!AT662/100))</f>
        <v>1456.063061935806</v>
      </c>
      <c r="CZ662" s="226">
        <v>357</v>
      </c>
      <c r="DA662" s="226">
        <v>586</v>
      </c>
      <c r="DB662" s="226">
        <v>624</v>
      </c>
      <c r="DC662" s="226">
        <v>637</v>
      </c>
      <c r="DD662" s="227">
        <v>465</v>
      </c>
      <c r="DE662" s="227">
        <v>484</v>
      </c>
      <c r="DF662" s="227">
        <v>479</v>
      </c>
      <c r="DG662" s="227">
        <v>505</v>
      </c>
      <c r="DH662" s="226">
        <v>669</v>
      </c>
      <c r="DI662" s="226">
        <v>935</v>
      </c>
      <c r="DJ662" s="226">
        <v>1107</v>
      </c>
      <c r="DK662" s="226">
        <v>1158</v>
      </c>
      <c r="DL662" s="227">
        <v>936</v>
      </c>
      <c r="DM662" s="227">
        <v>1121</v>
      </c>
      <c r="DN662" s="227">
        <v>1188</v>
      </c>
      <c r="DO662" s="227">
        <v>1260</v>
      </c>
      <c r="DP662" s="376">
        <f t="shared" si="265"/>
        <v>0</v>
      </c>
      <c r="DQ662" s="226">
        <f t="shared" si="265"/>
        <v>-109</v>
      </c>
      <c r="DR662" s="226">
        <f t="shared" si="265"/>
        <v>-178</v>
      </c>
      <c r="DS662" s="226">
        <f t="shared" si="278"/>
        <v>-22</v>
      </c>
      <c r="DT662" s="227">
        <f t="shared" si="278"/>
        <v>0</v>
      </c>
      <c r="DU662" s="227">
        <f t="shared" si="278"/>
        <v>-58.400850870404611</v>
      </c>
      <c r="DV662" s="227">
        <f t="shared" si="278"/>
        <v>99.426171407864786</v>
      </c>
      <c r="DW662" s="227">
        <f t="shared" si="278"/>
        <v>202.93693806419378</v>
      </c>
      <c r="DX662" s="377">
        <f t="shared" si="268"/>
        <v>0.49991495152236776</v>
      </c>
      <c r="DY662" s="377">
        <f t="shared" si="268"/>
        <v>0.49161703066401941</v>
      </c>
      <c r="DZ662" s="377">
        <f t="shared" si="268"/>
        <v>0.49727965179542982</v>
      </c>
      <c r="EA662" s="377">
        <f t="shared" si="267"/>
        <v>0.48954673225579759</v>
      </c>
      <c r="EB662" s="378">
        <f t="shared" si="267"/>
        <v>0.56466227347611198</v>
      </c>
      <c r="EC662" s="378">
        <f t="shared" si="267"/>
        <v>0.56964990138067062</v>
      </c>
      <c r="ED662" s="378">
        <f t="shared" si="267"/>
        <v>0.56329530495831504</v>
      </c>
      <c r="EE662" s="378">
        <f t="shared" si="267"/>
        <v>0.56210112911143839</v>
      </c>
      <c r="EG662" s="226">
        <v>0</v>
      </c>
      <c r="EH662" s="226">
        <v>0</v>
      </c>
      <c r="EI662" s="226">
        <v>0</v>
      </c>
      <c r="EJ662" s="226">
        <v>0</v>
      </c>
      <c r="EK662" s="226">
        <v>0</v>
      </c>
      <c r="EL662" s="226">
        <v>0</v>
      </c>
      <c r="EM662" s="226">
        <v>0</v>
      </c>
      <c r="EN662" s="379">
        <f t="shared" si="272"/>
        <v>0</v>
      </c>
      <c r="EO662" s="226">
        <f t="shared" si="273"/>
        <v>0</v>
      </c>
      <c r="EP662" s="379">
        <f t="shared" si="274"/>
        <v>0</v>
      </c>
      <c r="EQ662" s="226">
        <f t="shared" si="275"/>
        <v>0</v>
      </c>
      <c r="ER662" s="226">
        <f t="shared" si="276"/>
        <v>0</v>
      </c>
      <c r="ES662" s="292"/>
      <c r="ET662" s="227">
        <v>7272</v>
      </c>
      <c r="EU662" s="227">
        <v>4123</v>
      </c>
      <c r="EV662" s="227">
        <v>3149</v>
      </c>
      <c r="EW662" s="227">
        <v>926</v>
      </c>
      <c r="EX662" s="227">
        <v>1276</v>
      </c>
      <c r="EY662" s="227">
        <v>34051</v>
      </c>
      <c r="EZ662" s="227">
        <v>30624</v>
      </c>
      <c r="FA662" s="380">
        <f t="shared" si="280"/>
        <v>0.56696919691969194</v>
      </c>
      <c r="FB662" s="228">
        <f t="shared" si="281"/>
        <v>29.406160685932043</v>
      </c>
      <c r="FC662" s="380">
        <f t="shared" si="282"/>
        <v>0.17546754675467546</v>
      </c>
      <c r="FD662" s="227">
        <f t="shared" si="283"/>
        <v>37473.20196176324</v>
      </c>
      <c r="FE662" s="227">
        <f t="shared" si="284"/>
        <v>2519.8101706722396</v>
      </c>
      <c r="FF662" s="227">
        <v>3149</v>
      </c>
      <c r="FG662" s="228">
        <f t="shared" si="277"/>
        <v>22.51508415369959</v>
      </c>
      <c r="FH662" s="227">
        <v>709</v>
      </c>
      <c r="FI662" s="227">
        <v>3149</v>
      </c>
      <c r="FJ662" s="227">
        <v>0</v>
      </c>
      <c r="FK662" s="227">
        <f t="shared" si="269"/>
        <v>2440</v>
      </c>
      <c r="FL662" s="227">
        <v>186</v>
      </c>
      <c r="FM662" s="227">
        <f t="shared" si="270"/>
        <v>2254</v>
      </c>
      <c r="FZ662" s="229"/>
      <c r="GA662" s="229"/>
      <c r="GB662" s="229"/>
      <c r="GC662" s="229"/>
      <c r="GD662" s="229"/>
    </row>
    <row r="663" spans="1:186" s="368" customFormat="1">
      <c r="A663" s="287" t="s">
        <v>1386</v>
      </c>
      <c r="B663" s="369" t="s">
        <v>1387</v>
      </c>
      <c r="C663" s="287" t="s">
        <v>1563</v>
      </c>
      <c r="D663" s="287" t="s">
        <v>3126</v>
      </c>
      <c r="E663" s="369" t="s">
        <v>1564</v>
      </c>
      <c r="F663" s="287">
        <v>660</v>
      </c>
      <c r="G663" s="392" t="s">
        <v>1614</v>
      </c>
      <c r="H663" s="392" t="s">
        <v>1615</v>
      </c>
      <c r="I663" s="393" t="s">
        <v>1616</v>
      </c>
      <c r="J663" s="392" t="s">
        <v>1617</v>
      </c>
      <c r="K663" s="393" t="s">
        <v>846</v>
      </c>
      <c r="L663" s="392" t="s">
        <v>1569</v>
      </c>
      <c r="M663" s="392" t="s">
        <v>3124</v>
      </c>
      <c r="N663" s="372">
        <v>1</v>
      </c>
      <c r="O663" s="373">
        <v>2836</v>
      </c>
      <c r="P663" s="373">
        <v>4776</v>
      </c>
      <c r="Q663" s="373">
        <v>5614</v>
      </c>
      <c r="R663" s="373">
        <v>6162</v>
      </c>
      <c r="S663" s="374">
        <v>7207</v>
      </c>
      <c r="T663" s="374">
        <v>8028</v>
      </c>
      <c r="U663" s="374">
        <v>8963</v>
      </c>
      <c r="V663" s="374">
        <v>9572</v>
      </c>
      <c r="W663" s="373">
        <v>1061</v>
      </c>
      <c r="X663" s="373">
        <v>1842</v>
      </c>
      <c r="Y663" s="373">
        <v>2335</v>
      </c>
      <c r="Z663" s="373">
        <v>2558</v>
      </c>
      <c r="AA663" s="374">
        <v>3184</v>
      </c>
      <c r="AB663" s="374">
        <v>3604</v>
      </c>
      <c r="AC663" s="374">
        <v>3975</v>
      </c>
      <c r="AD663" s="374">
        <v>4112</v>
      </c>
      <c r="AE663" s="373">
        <v>44</v>
      </c>
      <c r="AF663" s="373">
        <v>54</v>
      </c>
      <c r="AG663" s="373">
        <v>55</v>
      </c>
      <c r="AH663" s="373">
        <v>51</v>
      </c>
      <c r="AI663" s="374">
        <v>73</v>
      </c>
      <c r="AJ663" s="374">
        <v>75</v>
      </c>
      <c r="AK663" s="374">
        <v>78</v>
      </c>
      <c r="AL663" s="374">
        <v>82</v>
      </c>
      <c r="AM663" s="226">
        <v>1776</v>
      </c>
      <c r="AN663" s="226">
        <v>2935</v>
      </c>
      <c r="AO663" s="226">
        <v>3280</v>
      </c>
      <c r="AP663" s="226">
        <v>3604</v>
      </c>
      <c r="AQ663" s="227">
        <v>4023</v>
      </c>
      <c r="AR663" s="227">
        <v>4424</v>
      </c>
      <c r="AS663" s="227">
        <v>4987</v>
      </c>
      <c r="AT663" s="227">
        <v>5461</v>
      </c>
      <c r="AU663" s="226">
        <v>536</v>
      </c>
      <c r="AV663" s="411">
        <v>925</v>
      </c>
      <c r="AW663" s="411">
        <v>1030</v>
      </c>
      <c r="AX663" s="411">
        <v>1132</v>
      </c>
      <c r="AY663" s="231">
        <v>1259</v>
      </c>
      <c r="AZ663" s="231">
        <v>1409</v>
      </c>
      <c r="BA663" s="231">
        <v>1533</v>
      </c>
      <c r="BB663" s="231">
        <v>1668</v>
      </c>
      <c r="BC663" s="226">
        <f t="shared" si="266"/>
        <v>1240</v>
      </c>
      <c r="BD663" s="226">
        <f t="shared" si="266"/>
        <v>1975</v>
      </c>
      <c r="BE663" s="226">
        <f t="shared" si="266"/>
        <v>2193</v>
      </c>
      <c r="BF663" s="226">
        <f t="shared" si="266"/>
        <v>2419</v>
      </c>
      <c r="BG663" s="218">
        <f t="shared" si="266"/>
        <v>2717</v>
      </c>
      <c r="BH663" s="218">
        <f t="shared" si="266"/>
        <v>2947</v>
      </c>
      <c r="BI663" s="218">
        <f t="shared" si="266"/>
        <v>3394</v>
      </c>
      <c r="BJ663" s="218">
        <f t="shared" si="266"/>
        <v>3761</v>
      </c>
      <c r="BK663" s="226">
        <f t="shared" ref="BK663:BO713" si="285">BS663-CA663</f>
        <v>0</v>
      </c>
      <c r="BL663" s="226">
        <f t="shared" si="285"/>
        <v>35</v>
      </c>
      <c r="BM663" s="226">
        <f t="shared" si="285"/>
        <v>57</v>
      </c>
      <c r="BN663" s="226">
        <f t="shared" si="285"/>
        <v>53</v>
      </c>
      <c r="BO663" s="227">
        <f t="shared" si="285"/>
        <v>47</v>
      </c>
      <c r="BP663" s="227">
        <f t="shared" si="279"/>
        <v>68</v>
      </c>
      <c r="BQ663" s="227">
        <f t="shared" si="279"/>
        <v>60</v>
      </c>
      <c r="BR663" s="227">
        <f t="shared" si="279"/>
        <v>32</v>
      </c>
      <c r="BS663" s="226">
        <v>0</v>
      </c>
      <c r="BT663" s="226">
        <v>35</v>
      </c>
      <c r="BU663" s="226">
        <v>57</v>
      </c>
      <c r="BV663" s="226">
        <v>53</v>
      </c>
      <c r="BW663" s="227">
        <v>47</v>
      </c>
      <c r="BX663" s="227">
        <v>68</v>
      </c>
      <c r="BY663" s="227">
        <v>60</v>
      </c>
      <c r="BZ663" s="227">
        <v>32</v>
      </c>
      <c r="CA663" s="226">
        <v>0</v>
      </c>
      <c r="CB663" s="226">
        <f>IFERROR(VLOOKUP($G663,[12]ITEM!$B$2:$AC$939,26,0),0)</f>
        <v>0</v>
      </c>
      <c r="CC663" s="226">
        <f>IFERROR(VLOOKUP($G663,[12]ITEM!$B$2:$AC$939,27,0),0)</f>
        <v>0</v>
      </c>
      <c r="CD663" s="226">
        <f>IFERROR(VLOOKUP($G663,[12]ITEM!$B$2:$AC$939,28,0),0)</f>
        <v>0</v>
      </c>
      <c r="CE663" s="227">
        <v>0</v>
      </c>
      <c r="CF663" s="227">
        <v>0</v>
      </c>
      <c r="CG663" s="227">
        <v>0</v>
      </c>
      <c r="CH663" s="227">
        <v>0</v>
      </c>
      <c r="CI663" s="375"/>
      <c r="CJ663" s="226">
        <f t="shared" si="264"/>
        <v>1240</v>
      </c>
      <c r="CK663" s="226">
        <f t="shared" si="264"/>
        <v>2070</v>
      </c>
      <c r="CL663" s="226">
        <f t="shared" si="264"/>
        <v>2263</v>
      </c>
      <c r="CM663" s="226">
        <f t="shared" si="263"/>
        <v>2410</v>
      </c>
      <c r="CN663" s="227">
        <f t="shared" si="263"/>
        <v>2717</v>
      </c>
      <c r="CO663" s="227">
        <f t="shared" si="263"/>
        <v>2939.6662175939564</v>
      </c>
      <c r="CP663" s="227">
        <f t="shared" si="263"/>
        <v>3183.4985526116775</v>
      </c>
      <c r="CQ663" s="227">
        <f t="shared" si="263"/>
        <v>3444.8415684987417</v>
      </c>
      <c r="CR663" s="226">
        <v>630</v>
      </c>
      <c r="CS663" s="226">
        <v>1041</v>
      </c>
      <c r="CT663" s="226">
        <v>1164</v>
      </c>
      <c r="CU663" s="226">
        <v>1279</v>
      </c>
      <c r="CV663" s="227">
        <f t="shared" si="271"/>
        <v>1712</v>
      </c>
      <c r="CW663" s="227">
        <f>CV663*(1+('[13]GROWTH (YoY)'!AR663/100))</f>
        <v>1882.6662175939562</v>
      </c>
      <c r="CX663" s="227">
        <f>CW663*(1+('[13]GROWTH (YoY)'!AS663/100))</f>
        <v>2122.4985526116775</v>
      </c>
      <c r="CY663" s="227">
        <f>CX663*(1+('[13]GROWTH (YoY)'!AT663/100))</f>
        <v>2323.8415684987417</v>
      </c>
      <c r="CZ663" s="226">
        <v>536</v>
      </c>
      <c r="DA663" s="226">
        <v>892</v>
      </c>
      <c r="DB663" s="226">
        <v>949</v>
      </c>
      <c r="DC663" s="226">
        <v>969</v>
      </c>
      <c r="DD663" s="227">
        <v>868</v>
      </c>
      <c r="DE663" s="227">
        <v>905</v>
      </c>
      <c r="DF663" s="227">
        <v>895</v>
      </c>
      <c r="DG663" s="227">
        <v>945</v>
      </c>
      <c r="DH663" s="226">
        <v>74</v>
      </c>
      <c r="DI663" s="226">
        <v>137</v>
      </c>
      <c r="DJ663" s="226">
        <v>150</v>
      </c>
      <c r="DK663" s="226">
        <v>162</v>
      </c>
      <c r="DL663" s="227">
        <v>137</v>
      </c>
      <c r="DM663" s="227">
        <v>152</v>
      </c>
      <c r="DN663" s="227">
        <v>166</v>
      </c>
      <c r="DO663" s="227">
        <v>176</v>
      </c>
      <c r="DP663" s="376">
        <f t="shared" si="265"/>
        <v>0</v>
      </c>
      <c r="DQ663" s="226">
        <f t="shared" si="265"/>
        <v>-95</v>
      </c>
      <c r="DR663" s="226">
        <f t="shared" si="265"/>
        <v>-70</v>
      </c>
      <c r="DS663" s="226">
        <f t="shared" si="278"/>
        <v>9</v>
      </c>
      <c r="DT663" s="227">
        <f t="shared" si="278"/>
        <v>0</v>
      </c>
      <c r="DU663" s="227">
        <f t="shared" si="278"/>
        <v>7.3337824060436105</v>
      </c>
      <c r="DV663" s="227">
        <f t="shared" si="278"/>
        <v>210.5014473883225</v>
      </c>
      <c r="DW663" s="227">
        <f t="shared" si="278"/>
        <v>316.15843150125829</v>
      </c>
      <c r="DX663" s="377">
        <f t="shared" si="268"/>
        <v>0.37411847672778559</v>
      </c>
      <c r="DY663" s="377">
        <f t="shared" si="268"/>
        <v>0.38567839195979897</v>
      </c>
      <c r="DZ663" s="377">
        <f t="shared" si="268"/>
        <v>0.41592447452796583</v>
      </c>
      <c r="EA663" s="377">
        <f t="shared" si="267"/>
        <v>0.41512495942875688</v>
      </c>
      <c r="EB663" s="378">
        <f t="shared" si="267"/>
        <v>0.44179270154016925</v>
      </c>
      <c r="EC663" s="378">
        <f t="shared" si="267"/>
        <v>0.44892874937717986</v>
      </c>
      <c r="ED663" s="378">
        <f t="shared" si="267"/>
        <v>0.44348990293428542</v>
      </c>
      <c r="EE663" s="378">
        <f t="shared" si="267"/>
        <v>0.42958629335562054</v>
      </c>
      <c r="EG663" s="226">
        <v>0</v>
      </c>
      <c r="EH663" s="226">
        <v>0</v>
      </c>
      <c r="EI663" s="226">
        <v>0</v>
      </c>
      <c r="EJ663" s="226">
        <v>0</v>
      </c>
      <c r="EK663" s="226">
        <v>0</v>
      </c>
      <c r="EL663" s="226">
        <v>0</v>
      </c>
      <c r="EM663" s="226">
        <v>0</v>
      </c>
      <c r="EN663" s="379">
        <f t="shared" si="272"/>
        <v>0</v>
      </c>
      <c r="EO663" s="226">
        <f t="shared" si="273"/>
        <v>0</v>
      </c>
      <c r="EP663" s="379">
        <f t="shared" si="274"/>
        <v>0</v>
      </c>
      <c r="EQ663" s="226">
        <f t="shared" si="275"/>
        <v>0</v>
      </c>
      <c r="ER663" s="226">
        <f t="shared" si="276"/>
        <v>0</v>
      </c>
      <c r="ES663" s="292"/>
      <c r="ET663" s="227">
        <v>7208</v>
      </c>
      <c r="EU663" s="227">
        <v>3192</v>
      </c>
      <c r="EV663" s="227">
        <v>4017</v>
      </c>
      <c r="EW663" s="227">
        <v>1313</v>
      </c>
      <c r="EX663" s="227">
        <v>1703</v>
      </c>
      <c r="EY663" s="227">
        <v>35227</v>
      </c>
      <c r="EZ663" s="227">
        <v>29151</v>
      </c>
      <c r="FA663" s="380">
        <f t="shared" si="280"/>
        <v>0.44284128745837958</v>
      </c>
      <c r="FB663" s="228">
        <f t="shared" si="281"/>
        <v>32.686084142394819</v>
      </c>
      <c r="FC663" s="380">
        <f t="shared" si="282"/>
        <v>0.23626526082130966</v>
      </c>
      <c r="FD663" s="227">
        <f t="shared" si="283"/>
        <v>48343.600079484488</v>
      </c>
      <c r="FE663" s="227">
        <f t="shared" si="284"/>
        <v>3753.4447074428549</v>
      </c>
      <c r="FF663" s="227">
        <v>4017</v>
      </c>
      <c r="FG663" s="228">
        <f t="shared" si="277"/>
        <v>31.516056758775207</v>
      </c>
      <c r="FH663" s="227">
        <v>1266</v>
      </c>
      <c r="FI663" s="227">
        <v>4017</v>
      </c>
      <c r="FJ663" s="227">
        <v>0</v>
      </c>
      <c r="FK663" s="227">
        <f t="shared" si="269"/>
        <v>2751</v>
      </c>
      <c r="FL663" s="227">
        <v>184</v>
      </c>
      <c r="FM663" s="227">
        <f t="shared" si="270"/>
        <v>2567</v>
      </c>
      <c r="FZ663" s="229"/>
      <c r="GA663" s="229"/>
      <c r="GB663" s="229"/>
      <c r="GC663" s="229"/>
      <c r="GD663" s="229"/>
    </row>
    <row r="664" spans="1:186" s="368" customFormat="1">
      <c r="A664" s="287" t="s">
        <v>1386</v>
      </c>
      <c r="B664" s="369" t="s">
        <v>1387</v>
      </c>
      <c r="C664" s="287" t="s">
        <v>1563</v>
      </c>
      <c r="D664" s="287" t="s">
        <v>3126</v>
      </c>
      <c r="E664" s="369" t="s">
        <v>1564</v>
      </c>
      <c r="F664" s="287">
        <v>661</v>
      </c>
      <c r="G664" s="392" t="s">
        <v>1618</v>
      </c>
      <c r="H664" s="392" t="s">
        <v>1619</v>
      </c>
      <c r="I664" s="393" t="s">
        <v>1616</v>
      </c>
      <c r="J664" s="392" t="s">
        <v>1617</v>
      </c>
      <c r="K664" s="393" t="s">
        <v>846</v>
      </c>
      <c r="L664" s="392" t="s">
        <v>1569</v>
      </c>
      <c r="M664" s="392" t="s">
        <v>3124</v>
      </c>
      <c r="N664" s="372">
        <v>1</v>
      </c>
      <c r="O664" s="373">
        <v>312</v>
      </c>
      <c r="P664" s="373">
        <v>525</v>
      </c>
      <c r="Q664" s="373">
        <v>562</v>
      </c>
      <c r="R664" s="373">
        <v>611</v>
      </c>
      <c r="S664" s="374">
        <v>312</v>
      </c>
      <c r="T664" s="374">
        <v>359</v>
      </c>
      <c r="U664" s="374">
        <v>389</v>
      </c>
      <c r="V664" s="374">
        <v>416</v>
      </c>
      <c r="W664" s="373">
        <v>125</v>
      </c>
      <c r="X664" s="373">
        <v>213</v>
      </c>
      <c r="Y664" s="373">
        <v>223</v>
      </c>
      <c r="Z664" s="373">
        <v>248</v>
      </c>
      <c r="AA664" s="374">
        <v>127</v>
      </c>
      <c r="AB664" s="374">
        <v>145</v>
      </c>
      <c r="AC664" s="374">
        <v>164</v>
      </c>
      <c r="AD664" s="374">
        <v>177</v>
      </c>
      <c r="AE664" s="373">
        <v>5</v>
      </c>
      <c r="AF664" s="373">
        <v>5</v>
      </c>
      <c r="AG664" s="373">
        <v>6</v>
      </c>
      <c r="AH664" s="373">
        <v>6</v>
      </c>
      <c r="AI664" s="374">
        <v>3</v>
      </c>
      <c r="AJ664" s="374">
        <v>3</v>
      </c>
      <c r="AK664" s="374">
        <v>3</v>
      </c>
      <c r="AL664" s="374">
        <v>4</v>
      </c>
      <c r="AM664" s="226">
        <v>186</v>
      </c>
      <c r="AN664" s="226">
        <v>312</v>
      </c>
      <c r="AO664" s="226">
        <v>339</v>
      </c>
      <c r="AP664" s="226">
        <v>364</v>
      </c>
      <c r="AQ664" s="227">
        <v>184</v>
      </c>
      <c r="AR664" s="227">
        <v>214</v>
      </c>
      <c r="AS664" s="227">
        <v>225</v>
      </c>
      <c r="AT664" s="227">
        <v>239</v>
      </c>
      <c r="AU664" s="226">
        <v>69</v>
      </c>
      <c r="AV664" s="411">
        <v>119</v>
      </c>
      <c r="AW664" s="411">
        <v>133</v>
      </c>
      <c r="AX664" s="411">
        <v>146</v>
      </c>
      <c r="AY664" s="231">
        <v>70</v>
      </c>
      <c r="AZ664" s="231">
        <v>77</v>
      </c>
      <c r="BA664" s="231">
        <v>83</v>
      </c>
      <c r="BB664" s="231">
        <v>90</v>
      </c>
      <c r="BC664" s="226">
        <f t="shared" si="266"/>
        <v>117</v>
      </c>
      <c r="BD664" s="226">
        <f t="shared" si="266"/>
        <v>191</v>
      </c>
      <c r="BE664" s="226">
        <f t="shared" si="266"/>
        <v>204</v>
      </c>
      <c r="BF664" s="226">
        <f t="shared" si="266"/>
        <v>216</v>
      </c>
      <c r="BG664" s="218">
        <f t="shared" si="266"/>
        <v>112</v>
      </c>
      <c r="BH664" s="218">
        <f t="shared" si="266"/>
        <v>134</v>
      </c>
      <c r="BI664" s="218">
        <f t="shared" si="266"/>
        <v>140</v>
      </c>
      <c r="BJ664" s="218">
        <f t="shared" si="266"/>
        <v>148</v>
      </c>
      <c r="BK664" s="226">
        <f t="shared" si="285"/>
        <v>0</v>
      </c>
      <c r="BL664" s="226">
        <f t="shared" si="285"/>
        <v>2</v>
      </c>
      <c r="BM664" s="226">
        <f t="shared" si="285"/>
        <v>2</v>
      </c>
      <c r="BN664" s="226">
        <f t="shared" si="285"/>
        <v>2</v>
      </c>
      <c r="BO664" s="227">
        <f t="shared" si="285"/>
        <v>2</v>
      </c>
      <c r="BP664" s="227">
        <f t="shared" si="279"/>
        <v>3</v>
      </c>
      <c r="BQ664" s="227">
        <f t="shared" si="279"/>
        <v>2</v>
      </c>
      <c r="BR664" s="227">
        <f t="shared" si="279"/>
        <v>1</v>
      </c>
      <c r="BS664" s="226">
        <v>0</v>
      </c>
      <c r="BT664" s="226">
        <v>2</v>
      </c>
      <c r="BU664" s="226">
        <v>2</v>
      </c>
      <c r="BV664" s="226">
        <v>2</v>
      </c>
      <c r="BW664" s="227">
        <v>2</v>
      </c>
      <c r="BX664" s="227">
        <v>3</v>
      </c>
      <c r="BY664" s="227">
        <v>2</v>
      </c>
      <c r="BZ664" s="227">
        <v>1</v>
      </c>
      <c r="CA664" s="226">
        <v>0</v>
      </c>
      <c r="CB664" s="226">
        <f>IFERROR(VLOOKUP($G664,[12]ITEM!$B$2:$AC$939,26,0),0)</f>
        <v>0</v>
      </c>
      <c r="CC664" s="226">
        <f>IFERROR(VLOOKUP($G664,[12]ITEM!$B$2:$AC$939,27,0),0)</f>
        <v>0</v>
      </c>
      <c r="CD664" s="226">
        <f>IFERROR(VLOOKUP($G664,[12]ITEM!$B$2:$AC$939,28,0),0)</f>
        <v>0</v>
      </c>
      <c r="CE664" s="227">
        <v>0</v>
      </c>
      <c r="CF664" s="227">
        <v>0</v>
      </c>
      <c r="CG664" s="227">
        <v>0</v>
      </c>
      <c r="CH664" s="227">
        <v>0</v>
      </c>
      <c r="CI664" s="375"/>
      <c r="CJ664" s="226">
        <f t="shared" si="264"/>
        <v>117</v>
      </c>
      <c r="CK664" s="226">
        <f t="shared" si="264"/>
        <v>196</v>
      </c>
      <c r="CL664" s="226">
        <f t="shared" si="264"/>
        <v>212</v>
      </c>
      <c r="CM664" s="226">
        <f t="shared" si="263"/>
        <v>223</v>
      </c>
      <c r="CN664" s="227">
        <f t="shared" si="263"/>
        <v>112</v>
      </c>
      <c r="CO664" s="227">
        <f t="shared" si="263"/>
        <v>123.58288114969768</v>
      </c>
      <c r="CP664" s="227">
        <f t="shared" si="263"/>
        <v>126.33118205311597</v>
      </c>
      <c r="CQ664" s="227">
        <f t="shared" si="263"/>
        <v>134.88990928431684</v>
      </c>
      <c r="CR664" s="226">
        <v>63</v>
      </c>
      <c r="CS664" s="226">
        <v>106</v>
      </c>
      <c r="CT664" s="226">
        <v>115</v>
      </c>
      <c r="CU664" s="226">
        <v>123</v>
      </c>
      <c r="CV664" s="227">
        <f t="shared" si="271"/>
        <v>47</v>
      </c>
      <c r="CW664" s="227">
        <f>CV664*(1+('[13]GROWTH (YoY)'!AR664/100))</f>
        <v>54.582881149697684</v>
      </c>
      <c r="CX664" s="227">
        <f>CW664*(1+('[13]GROWTH (YoY)'!AS664/100))</f>
        <v>57.331182053115967</v>
      </c>
      <c r="CY664" s="227">
        <f>CX664*(1+('[13]GROWTH (YoY)'!AT664/100))</f>
        <v>60.88990928431685</v>
      </c>
      <c r="CZ664" s="226">
        <v>46</v>
      </c>
      <c r="DA664" s="226">
        <v>76</v>
      </c>
      <c r="DB664" s="226">
        <v>81</v>
      </c>
      <c r="DC664" s="226">
        <v>83</v>
      </c>
      <c r="DD664" s="227">
        <v>51</v>
      </c>
      <c r="DE664" s="227">
        <v>53</v>
      </c>
      <c r="DF664" s="227">
        <v>52</v>
      </c>
      <c r="DG664" s="227">
        <v>55</v>
      </c>
      <c r="DH664" s="226">
        <v>8</v>
      </c>
      <c r="DI664" s="226">
        <v>14</v>
      </c>
      <c r="DJ664" s="226">
        <v>16</v>
      </c>
      <c r="DK664" s="226">
        <v>17</v>
      </c>
      <c r="DL664" s="227">
        <v>14</v>
      </c>
      <c r="DM664" s="227">
        <v>16</v>
      </c>
      <c r="DN664" s="227">
        <v>17</v>
      </c>
      <c r="DO664" s="227">
        <v>19</v>
      </c>
      <c r="DP664" s="376">
        <f t="shared" si="265"/>
        <v>0</v>
      </c>
      <c r="DQ664" s="226">
        <f t="shared" si="265"/>
        <v>-5</v>
      </c>
      <c r="DR664" s="226">
        <f t="shared" si="265"/>
        <v>-8</v>
      </c>
      <c r="DS664" s="226">
        <f t="shared" si="278"/>
        <v>-7</v>
      </c>
      <c r="DT664" s="227">
        <f t="shared" si="278"/>
        <v>0</v>
      </c>
      <c r="DU664" s="227">
        <f t="shared" si="278"/>
        <v>10.417118850302316</v>
      </c>
      <c r="DV664" s="227">
        <f t="shared" si="278"/>
        <v>13.668817946884033</v>
      </c>
      <c r="DW664" s="227">
        <f t="shared" si="278"/>
        <v>13.110090715683157</v>
      </c>
      <c r="DX664" s="377">
        <f t="shared" si="268"/>
        <v>0.40064102564102566</v>
      </c>
      <c r="DY664" s="377">
        <f t="shared" si="268"/>
        <v>0.40571428571428569</v>
      </c>
      <c r="DZ664" s="377">
        <f t="shared" si="268"/>
        <v>0.39679715302491103</v>
      </c>
      <c r="EA664" s="377">
        <f t="shared" si="267"/>
        <v>0.40589198036006546</v>
      </c>
      <c r="EB664" s="378">
        <f t="shared" si="267"/>
        <v>0.40705128205128205</v>
      </c>
      <c r="EC664" s="378">
        <f t="shared" si="267"/>
        <v>0.40389972144846797</v>
      </c>
      <c r="ED664" s="378">
        <f t="shared" si="267"/>
        <v>0.42159383033419023</v>
      </c>
      <c r="EE664" s="378">
        <f t="shared" si="267"/>
        <v>0.42548076923076922</v>
      </c>
      <c r="EG664" s="226">
        <v>0</v>
      </c>
      <c r="EH664" s="226">
        <v>0</v>
      </c>
      <c r="EI664" s="226">
        <v>0</v>
      </c>
      <c r="EJ664" s="226">
        <v>0</v>
      </c>
      <c r="EK664" s="226">
        <v>0</v>
      </c>
      <c r="EL664" s="226">
        <v>0</v>
      </c>
      <c r="EM664" s="226">
        <v>0</v>
      </c>
      <c r="EN664" s="379">
        <f t="shared" si="272"/>
        <v>0</v>
      </c>
      <c r="EO664" s="226">
        <f t="shared" si="273"/>
        <v>0</v>
      </c>
      <c r="EP664" s="379">
        <f t="shared" si="274"/>
        <v>0</v>
      </c>
      <c r="EQ664" s="226">
        <f t="shared" si="275"/>
        <v>0</v>
      </c>
      <c r="ER664" s="226">
        <f t="shared" si="276"/>
        <v>0</v>
      </c>
      <c r="ES664" s="292"/>
      <c r="ET664" s="227">
        <v>312</v>
      </c>
      <c r="EU664" s="227">
        <v>128</v>
      </c>
      <c r="EV664" s="227">
        <v>184</v>
      </c>
      <c r="EW664" s="227">
        <v>74</v>
      </c>
      <c r="EX664" s="227">
        <v>60</v>
      </c>
      <c r="EY664" s="227">
        <v>1477</v>
      </c>
      <c r="EZ664" s="227">
        <v>1253</v>
      </c>
      <c r="FA664" s="380">
        <f t="shared" si="280"/>
        <v>0.41025641025641024</v>
      </c>
      <c r="FB664" s="228">
        <f t="shared" si="281"/>
        <v>40.217391304347828</v>
      </c>
      <c r="FC664" s="380">
        <f t="shared" si="282"/>
        <v>0.19230769230769232</v>
      </c>
      <c r="FD664" s="227">
        <f t="shared" si="283"/>
        <v>40622.884224779962</v>
      </c>
      <c r="FE664" s="227">
        <f t="shared" si="284"/>
        <v>4921.5216812982171</v>
      </c>
      <c r="FF664" s="227">
        <v>184</v>
      </c>
      <c r="FG664" s="228">
        <f t="shared" si="277"/>
        <v>38.04347826086957</v>
      </c>
      <c r="FH664" s="227">
        <v>70</v>
      </c>
      <c r="FI664" s="227">
        <v>184</v>
      </c>
      <c r="FJ664" s="227">
        <v>0</v>
      </c>
      <c r="FK664" s="227">
        <f t="shared" si="269"/>
        <v>114</v>
      </c>
      <c r="FL664" s="227">
        <v>8</v>
      </c>
      <c r="FM664" s="227">
        <f t="shared" si="270"/>
        <v>106</v>
      </c>
      <c r="FZ664" s="229"/>
      <c r="GA664" s="229"/>
      <c r="GB664" s="229"/>
      <c r="GC664" s="229"/>
      <c r="GD664" s="229"/>
    </row>
    <row r="665" spans="1:186" s="368" customFormat="1">
      <c r="A665" s="287" t="s">
        <v>1386</v>
      </c>
      <c r="B665" s="369" t="s">
        <v>1387</v>
      </c>
      <c r="C665" s="287" t="s">
        <v>1563</v>
      </c>
      <c r="D665" s="287" t="s">
        <v>3126</v>
      </c>
      <c r="E665" s="369" t="s">
        <v>1564</v>
      </c>
      <c r="F665" s="287">
        <v>662</v>
      </c>
      <c r="G665" s="392" t="s">
        <v>1620</v>
      </c>
      <c r="H665" s="392" t="s">
        <v>1621</v>
      </c>
      <c r="I665" s="393" t="s">
        <v>1616</v>
      </c>
      <c r="J665" s="392" t="s">
        <v>1617</v>
      </c>
      <c r="K665" s="393" t="s">
        <v>846</v>
      </c>
      <c r="L665" s="392" t="s">
        <v>1569</v>
      </c>
      <c r="M665" s="392" t="s">
        <v>3124</v>
      </c>
      <c r="N665" s="372">
        <v>1</v>
      </c>
      <c r="O665" s="373">
        <v>2691</v>
      </c>
      <c r="P665" s="373">
        <v>4532</v>
      </c>
      <c r="Q665" s="373">
        <v>5352</v>
      </c>
      <c r="R665" s="373">
        <v>6079</v>
      </c>
      <c r="S665" s="374">
        <v>6298</v>
      </c>
      <c r="T665" s="374">
        <v>7063</v>
      </c>
      <c r="U665" s="374">
        <v>7848</v>
      </c>
      <c r="V665" s="374">
        <v>8366</v>
      </c>
      <c r="W665" s="373">
        <v>1104</v>
      </c>
      <c r="X665" s="373">
        <v>2050</v>
      </c>
      <c r="Y665" s="373">
        <v>2530</v>
      </c>
      <c r="Z665" s="373">
        <v>2962</v>
      </c>
      <c r="AA665" s="374">
        <v>2956</v>
      </c>
      <c r="AB665" s="374">
        <v>3425</v>
      </c>
      <c r="AC665" s="374">
        <v>3915</v>
      </c>
      <c r="AD665" s="374">
        <v>4370</v>
      </c>
      <c r="AE665" s="373">
        <v>39</v>
      </c>
      <c r="AF665" s="373">
        <v>46</v>
      </c>
      <c r="AG665" s="373">
        <v>47</v>
      </c>
      <c r="AH665" s="373">
        <v>42</v>
      </c>
      <c r="AI665" s="374">
        <v>61</v>
      </c>
      <c r="AJ665" s="374">
        <v>61</v>
      </c>
      <c r="AK665" s="374">
        <v>61</v>
      </c>
      <c r="AL665" s="374">
        <v>60</v>
      </c>
      <c r="AM665" s="226">
        <v>1587</v>
      </c>
      <c r="AN665" s="226">
        <v>2482</v>
      </c>
      <c r="AO665" s="226">
        <v>2822</v>
      </c>
      <c r="AP665" s="226">
        <v>3117</v>
      </c>
      <c r="AQ665" s="227">
        <v>3341</v>
      </c>
      <c r="AR665" s="227">
        <v>3637</v>
      </c>
      <c r="AS665" s="227">
        <v>3934</v>
      </c>
      <c r="AT665" s="227">
        <v>3996</v>
      </c>
      <c r="AU665" s="226">
        <v>445</v>
      </c>
      <c r="AV665" s="411">
        <v>765</v>
      </c>
      <c r="AW665" s="411">
        <v>854</v>
      </c>
      <c r="AX665" s="411">
        <v>936</v>
      </c>
      <c r="AY665" s="231">
        <v>1022</v>
      </c>
      <c r="AZ665" s="231">
        <v>1146</v>
      </c>
      <c r="BA665" s="231">
        <v>1241</v>
      </c>
      <c r="BB665" s="231">
        <v>1340</v>
      </c>
      <c r="BC665" s="226">
        <f t="shared" si="266"/>
        <v>1142</v>
      </c>
      <c r="BD665" s="226">
        <f t="shared" si="266"/>
        <v>1697</v>
      </c>
      <c r="BE665" s="226">
        <f t="shared" si="266"/>
        <v>1930</v>
      </c>
      <c r="BF665" s="226">
        <f t="shared" si="266"/>
        <v>2144</v>
      </c>
      <c r="BG665" s="218">
        <f t="shared" si="266"/>
        <v>2290</v>
      </c>
      <c r="BH665" s="218">
        <f t="shared" si="266"/>
        <v>2445</v>
      </c>
      <c r="BI665" s="218">
        <f t="shared" si="266"/>
        <v>2651</v>
      </c>
      <c r="BJ665" s="218">
        <f t="shared" si="266"/>
        <v>2635</v>
      </c>
      <c r="BK665" s="226">
        <f t="shared" si="285"/>
        <v>0</v>
      </c>
      <c r="BL665" s="226">
        <f t="shared" si="285"/>
        <v>20</v>
      </c>
      <c r="BM665" s="226">
        <f t="shared" si="285"/>
        <v>38</v>
      </c>
      <c r="BN665" s="226">
        <f t="shared" si="285"/>
        <v>37</v>
      </c>
      <c r="BO665" s="227">
        <f t="shared" si="285"/>
        <v>29</v>
      </c>
      <c r="BP665" s="227">
        <f t="shared" si="279"/>
        <v>46</v>
      </c>
      <c r="BQ665" s="227">
        <f t="shared" si="279"/>
        <v>42</v>
      </c>
      <c r="BR665" s="227">
        <f t="shared" si="279"/>
        <v>21</v>
      </c>
      <c r="BS665" s="226">
        <v>0</v>
      </c>
      <c r="BT665" s="226">
        <v>20</v>
      </c>
      <c r="BU665" s="226">
        <v>38</v>
      </c>
      <c r="BV665" s="226">
        <v>37</v>
      </c>
      <c r="BW665" s="227">
        <v>29</v>
      </c>
      <c r="BX665" s="227">
        <v>46</v>
      </c>
      <c r="BY665" s="227">
        <v>42</v>
      </c>
      <c r="BZ665" s="227">
        <v>21</v>
      </c>
      <c r="CA665" s="226">
        <v>0</v>
      </c>
      <c r="CB665" s="226">
        <f>IFERROR(VLOOKUP($G665,[12]ITEM!$B$2:$AC$939,26,0),0)</f>
        <v>0</v>
      </c>
      <c r="CC665" s="226">
        <f>IFERROR(VLOOKUP($G665,[12]ITEM!$B$2:$AC$939,27,0),0)</f>
        <v>0</v>
      </c>
      <c r="CD665" s="226">
        <f>IFERROR(VLOOKUP($G665,[12]ITEM!$B$2:$AC$939,28,0),0)</f>
        <v>0</v>
      </c>
      <c r="CE665" s="227">
        <v>0</v>
      </c>
      <c r="CF665" s="227">
        <v>0</v>
      </c>
      <c r="CG665" s="227">
        <v>0</v>
      </c>
      <c r="CH665" s="227">
        <v>0</v>
      </c>
      <c r="CI665" s="375"/>
      <c r="CJ665" s="226">
        <f t="shared" si="264"/>
        <v>1142</v>
      </c>
      <c r="CK665" s="226">
        <f t="shared" si="264"/>
        <v>1885</v>
      </c>
      <c r="CL665" s="226">
        <f t="shared" si="264"/>
        <v>2039</v>
      </c>
      <c r="CM665" s="226">
        <f t="shared" si="263"/>
        <v>2125</v>
      </c>
      <c r="CN665" s="227">
        <f t="shared" si="263"/>
        <v>2290</v>
      </c>
      <c r="CO665" s="227">
        <f t="shared" si="263"/>
        <v>2455.870782020459</v>
      </c>
      <c r="CP665" s="227">
        <f t="shared" si="263"/>
        <v>2577.841117177225</v>
      </c>
      <c r="CQ665" s="227">
        <f t="shared" si="263"/>
        <v>2656.9277615904502</v>
      </c>
      <c r="CR665" s="226">
        <v>262</v>
      </c>
      <c r="CS665" s="226">
        <v>410</v>
      </c>
      <c r="CT665" s="226">
        <v>467</v>
      </c>
      <c r="CU665" s="226">
        <v>515</v>
      </c>
      <c r="CV665" s="227">
        <f t="shared" si="271"/>
        <v>1398</v>
      </c>
      <c r="CW665" s="227">
        <f>CV665*(1+('[13]GROWTH (YoY)'!AR665/100))</f>
        <v>1521.8707820204588</v>
      </c>
      <c r="CX665" s="227">
        <f>CW665*(1+('[13]GROWTH (YoY)'!AS665/100))</f>
        <v>1645.841117177225</v>
      </c>
      <c r="CY665" s="227">
        <f>CX665*(1+('[13]GROWTH (YoY)'!AT665/100))</f>
        <v>1671.9277615904502</v>
      </c>
      <c r="CZ665" s="226">
        <v>844</v>
      </c>
      <c r="DA665" s="226">
        <v>1401</v>
      </c>
      <c r="DB665" s="226">
        <v>1491</v>
      </c>
      <c r="DC665" s="226">
        <v>1522</v>
      </c>
      <c r="DD665" s="227">
        <v>818</v>
      </c>
      <c r="DE665" s="227">
        <v>852</v>
      </c>
      <c r="DF665" s="227">
        <v>842</v>
      </c>
      <c r="DG665" s="227">
        <v>890</v>
      </c>
      <c r="DH665" s="226">
        <v>36</v>
      </c>
      <c r="DI665" s="226">
        <v>74</v>
      </c>
      <c r="DJ665" s="226">
        <v>81</v>
      </c>
      <c r="DK665" s="226">
        <v>88</v>
      </c>
      <c r="DL665" s="227">
        <v>74</v>
      </c>
      <c r="DM665" s="227">
        <v>82</v>
      </c>
      <c r="DN665" s="227">
        <v>90</v>
      </c>
      <c r="DO665" s="227">
        <v>95</v>
      </c>
      <c r="DP665" s="376">
        <f t="shared" si="265"/>
        <v>0</v>
      </c>
      <c r="DQ665" s="226">
        <f t="shared" si="265"/>
        <v>-188</v>
      </c>
      <c r="DR665" s="226">
        <f t="shared" si="265"/>
        <v>-109</v>
      </c>
      <c r="DS665" s="226">
        <f t="shared" si="278"/>
        <v>19</v>
      </c>
      <c r="DT665" s="227">
        <f t="shared" si="278"/>
        <v>0</v>
      </c>
      <c r="DU665" s="227">
        <f t="shared" si="278"/>
        <v>-10.870782020459046</v>
      </c>
      <c r="DV665" s="227">
        <f t="shared" si="278"/>
        <v>73.158882822775013</v>
      </c>
      <c r="DW665" s="227">
        <f t="shared" si="278"/>
        <v>-21.927761590450245</v>
      </c>
      <c r="DX665" s="377">
        <f t="shared" si="268"/>
        <v>0.41025641025641024</v>
      </c>
      <c r="DY665" s="377">
        <f t="shared" si="268"/>
        <v>0.45233892321270963</v>
      </c>
      <c r="DZ665" s="377">
        <f t="shared" si="268"/>
        <v>0.47272047832585951</v>
      </c>
      <c r="EA665" s="377">
        <f t="shared" si="267"/>
        <v>0.48725119263036681</v>
      </c>
      <c r="EB665" s="378">
        <f t="shared" si="267"/>
        <v>0.46935535090504921</v>
      </c>
      <c r="EC665" s="378">
        <f t="shared" si="267"/>
        <v>0.48492142149228373</v>
      </c>
      <c r="ED665" s="378">
        <f t="shared" si="267"/>
        <v>0.49885321100917429</v>
      </c>
      <c r="EE665" s="378">
        <f t="shared" si="267"/>
        <v>0.5223523786755917</v>
      </c>
      <c r="EG665" s="226">
        <v>0</v>
      </c>
      <c r="EH665" s="226">
        <v>0</v>
      </c>
      <c r="EI665" s="226">
        <v>0</v>
      </c>
      <c r="EJ665" s="226">
        <v>0</v>
      </c>
      <c r="EK665" s="226">
        <v>0</v>
      </c>
      <c r="EL665" s="226">
        <v>0</v>
      </c>
      <c r="EM665" s="226">
        <v>0</v>
      </c>
      <c r="EN665" s="379">
        <f t="shared" si="272"/>
        <v>0</v>
      </c>
      <c r="EO665" s="226">
        <f t="shared" si="273"/>
        <v>0</v>
      </c>
      <c r="EP665" s="379">
        <f t="shared" si="274"/>
        <v>0</v>
      </c>
      <c r="EQ665" s="226">
        <f t="shared" si="275"/>
        <v>0</v>
      </c>
      <c r="ER665" s="226">
        <f t="shared" si="276"/>
        <v>0</v>
      </c>
      <c r="ES665" s="292"/>
      <c r="ET665" s="227">
        <v>6299</v>
      </c>
      <c r="EU665" s="227">
        <v>2964</v>
      </c>
      <c r="EV665" s="227">
        <v>3336</v>
      </c>
      <c r="EW665" s="227">
        <v>1048</v>
      </c>
      <c r="EX665" s="227">
        <v>1881</v>
      </c>
      <c r="EY665" s="227">
        <v>40189</v>
      </c>
      <c r="EZ665" s="227">
        <v>28978</v>
      </c>
      <c r="FA665" s="380">
        <f t="shared" si="280"/>
        <v>0.47055088109223686</v>
      </c>
      <c r="FB665" s="228">
        <f t="shared" si="281"/>
        <v>31.414868105515588</v>
      </c>
      <c r="FC665" s="380">
        <f t="shared" si="282"/>
        <v>0.298618828385458</v>
      </c>
      <c r="FD665" s="227">
        <f t="shared" si="283"/>
        <v>46803.85180024385</v>
      </c>
      <c r="FE665" s="227">
        <f t="shared" si="284"/>
        <v>3013.7805691674143</v>
      </c>
      <c r="FF665" s="227">
        <v>3336</v>
      </c>
      <c r="FG665" s="228">
        <f t="shared" si="277"/>
        <v>30.815347721822544</v>
      </c>
      <c r="FH665" s="227">
        <v>1028</v>
      </c>
      <c r="FI665" s="227">
        <v>3336</v>
      </c>
      <c r="FJ665" s="227">
        <v>0</v>
      </c>
      <c r="FK665" s="227">
        <f t="shared" si="269"/>
        <v>2308</v>
      </c>
      <c r="FL665" s="227">
        <v>161</v>
      </c>
      <c r="FM665" s="227">
        <f t="shared" si="270"/>
        <v>2147</v>
      </c>
      <c r="FZ665" s="229"/>
      <c r="GA665" s="229"/>
      <c r="GB665" s="229"/>
      <c r="GC665" s="229"/>
      <c r="GD665" s="229"/>
    </row>
    <row r="666" spans="1:186" s="368" customFormat="1">
      <c r="A666" s="287" t="s">
        <v>1386</v>
      </c>
      <c r="B666" s="369" t="s">
        <v>1387</v>
      </c>
      <c r="C666" s="287" t="s">
        <v>1563</v>
      </c>
      <c r="D666" s="287" t="s">
        <v>3126</v>
      </c>
      <c r="E666" s="369" t="s">
        <v>1564</v>
      </c>
      <c r="F666" s="287">
        <v>663</v>
      </c>
      <c r="G666" s="392" t="s">
        <v>1622</v>
      </c>
      <c r="H666" s="392" t="s">
        <v>1623</v>
      </c>
      <c r="I666" s="393" t="s">
        <v>1616</v>
      </c>
      <c r="J666" s="392" t="s">
        <v>1617</v>
      </c>
      <c r="K666" s="393" t="s">
        <v>846</v>
      </c>
      <c r="L666" s="392" t="s">
        <v>1569</v>
      </c>
      <c r="M666" s="392" t="s">
        <v>3124</v>
      </c>
      <c r="N666" s="372">
        <v>1</v>
      </c>
      <c r="O666" s="373">
        <v>3444</v>
      </c>
      <c r="P666" s="373">
        <v>5994</v>
      </c>
      <c r="Q666" s="373">
        <v>6243</v>
      </c>
      <c r="R666" s="373">
        <v>6891</v>
      </c>
      <c r="S666" s="374">
        <v>2872</v>
      </c>
      <c r="T666" s="374">
        <v>3284</v>
      </c>
      <c r="U666" s="374">
        <v>3574</v>
      </c>
      <c r="V666" s="374">
        <v>3823</v>
      </c>
      <c r="W666" s="373">
        <v>1409</v>
      </c>
      <c r="X666" s="373">
        <v>2583</v>
      </c>
      <c r="Y666" s="373">
        <v>2568</v>
      </c>
      <c r="Z666" s="373">
        <v>2846</v>
      </c>
      <c r="AA666" s="374">
        <v>900</v>
      </c>
      <c r="AB666" s="374">
        <v>1029</v>
      </c>
      <c r="AC666" s="374">
        <v>1155</v>
      </c>
      <c r="AD666" s="374">
        <v>1188</v>
      </c>
      <c r="AE666" s="373">
        <v>50</v>
      </c>
      <c r="AF666" s="373">
        <v>60</v>
      </c>
      <c r="AG666" s="373">
        <v>61</v>
      </c>
      <c r="AH666" s="373">
        <v>62</v>
      </c>
      <c r="AI666" s="374">
        <v>36</v>
      </c>
      <c r="AJ666" s="374">
        <v>37</v>
      </c>
      <c r="AK666" s="374">
        <v>38</v>
      </c>
      <c r="AL666" s="374">
        <v>40</v>
      </c>
      <c r="AM666" s="226">
        <v>2034</v>
      </c>
      <c r="AN666" s="226">
        <v>3411</v>
      </c>
      <c r="AO666" s="226">
        <v>3675</v>
      </c>
      <c r="AP666" s="226">
        <v>4044</v>
      </c>
      <c r="AQ666" s="227">
        <v>1973</v>
      </c>
      <c r="AR666" s="227">
        <v>2254</v>
      </c>
      <c r="AS666" s="227">
        <v>2419</v>
      </c>
      <c r="AT666" s="227">
        <v>2635</v>
      </c>
      <c r="AU666" s="226">
        <v>553</v>
      </c>
      <c r="AV666" s="411">
        <v>952</v>
      </c>
      <c r="AW666" s="411">
        <v>1061</v>
      </c>
      <c r="AX666" s="411">
        <v>1165</v>
      </c>
      <c r="AY666" s="231">
        <v>547</v>
      </c>
      <c r="AZ666" s="231">
        <v>623</v>
      </c>
      <c r="BA666" s="231">
        <v>674</v>
      </c>
      <c r="BB666" s="231">
        <v>733</v>
      </c>
      <c r="BC666" s="226">
        <f t="shared" si="266"/>
        <v>1481</v>
      </c>
      <c r="BD666" s="226">
        <f t="shared" si="266"/>
        <v>2457</v>
      </c>
      <c r="BE666" s="226">
        <f t="shared" si="266"/>
        <v>2608</v>
      </c>
      <c r="BF666" s="226">
        <f t="shared" si="266"/>
        <v>2873</v>
      </c>
      <c r="BG666" s="218">
        <f t="shared" si="266"/>
        <v>1419</v>
      </c>
      <c r="BH666" s="218">
        <f t="shared" si="266"/>
        <v>1623</v>
      </c>
      <c r="BI666" s="218">
        <f t="shared" si="266"/>
        <v>1738</v>
      </c>
      <c r="BJ666" s="218">
        <f t="shared" ref="BJ666:BJ729" si="286">AT666-BB666-BR666</f>
        <v>1897</v>
      </c>
      <c r="BK666" s="226">
        <f t="shared" si="285"/>
        <v>0</v>
      </c>
      <c r="BL666" s="226">
        <f t="shared" si="285"/>
        <v>2</v>
      </c>
      <c r="BM666" s="226">
        <f t="shared" si="285"/>
        <v>6</v>
      </c>
      <c r="BN666" s="226">
        <f t="shared" si="285"/>
        <v>6</v>
      </c>
      <c r="BO666" s="227">
        <f t="shared" si="285"/>
        <v>7</v>
      </c>
      <c r="BP666" s="227">
        <f t="shared" si="279"/>
        <v>8</v>
      </c>
      <c r="BQ666" s="227">
        <f t="shared" si="279"/>
        <v>7</v>
      </c>
      <c r="BR666" s="227">
        <f t="shared" si="279"/>
        <v>5</v>
      </c>
      <c r="BS666" s="226">
        <v>0</v>
      </c>
      <c r="BT666" s="226">
        <v>2</v>
      </c>
      <c r="BU666" s="226">
        <v>6</v>
      </c>
      <c r="BV666" s="226">
        <v>6</v>
      </c>
      <c r="BW666" s="227">
        <v>7</v>
      </c>
      <c r="BX666" s="227">
        <v>8</v>
      </c>
      <c r="BY666" s="227">
        <v>7</v>
      </c>
      <c r="BZ666" s="227">
        <v>5</v>
      </c>
      <c r="CA666" s="226">
        <v>0</v>
      </c>
      <c r="CB666" s="226">
        <f>IFERROR(VLOOKUP($G666,[12]ITEM!$B$2:$AC$939,26,0),0)</f>
        <v>0</v>
      </c>
      <c r="CC666" s="226">
        <f>IFERROR(VLOOKUP($G666,[12]ITEM!$B$2:$AC$939,27,0),0)</f>
        <v>0</v>
      </c>
      <c r="CD666" s="226">
        <f>IFERROR(VLOOKUP($G666,[12]ITEM!$B$2:$AC$939,28,0),0)</f>
        <v>0</v>
      </c>
      <c r="CE666" s="227">
        <v>0</v>
      </c>
      <c r="CF666" s="227">
        <v>0</v>
      </c>
      <c r="CG666" s="227">
        <v>0</v>
      </c>
      <c r="CH666" s="227">
        <v>0</v>
      </c>
      <c r="CI666" s="375"/>
      <c r="CJ666" s="226">
        <f t="shared" si="264"/>
        <v>1482</v>
      </c>
      <c r="CK666" s="226">
        <f t="shared" si="264"/>
        <v>2474</v>
      </c>
      <c r="CL666" s="226">
        <f t="shared" si="264"/>
        <v>2654</v>
      </c>
      <c r="CM666" s="226">
        <f t="shared" si="263"/>
        <v>2836</v>
      </c>
      <c r="CN666" s="227">
        <f t="shared" si="263"/>
        <v>1419</v>
      </c>
      <c r="CO666" s="227">
        <f t="shared" si="263"/>
        <v>1563.0527732509945</v>
      </c>
      <c r="CP666" s="227">
        <f t="shared" si="263"/>
        <v>1628.7127070246929</v>
      </c>
      <c r="CQ666" s="227">
        <f t="shared" si="263"/>
        <v>1753.6845065468838</v>
      </c>
      <c r="CR666" s="226">
        <v>854</v>
      </c>
      <c r="CS666" s="226">
        <v>1432</v>
      </c>
      <c r="CT666" s="226">
        <v>1543</v>
      </c>
      <c r="CU666" s="226">
        <v>1698</v>
      </c>
      <c r="CV666" s="227">
        <f t="shared" si="271"/>
        <v>785</v>
      </c>
      <c r="CW666" s="227">
        <f>CV666*(1+('[13]GROWTH (YoY)'!AR666/100))</f>
        <v>897.05277325099439</v>
      </c>
      <c r="CX666" s="227">
        <f>CW666*(1+('[13]GROWTH (YoY)'!AS666/100))</f>
        <v>962.71270702469303</v>
      </c>
      <c r="CY666" s="227">
        <f>CX666*(1+('[13]GROWTH (YoY)'!AT666/100))</f>
        <v>1048.6845065468838</v>
      </c>
      <c r="CZ666" s="226">
        <v>591</v>
      </c>
      <c r="DA666" s="226">
        <v>970</v>
      </c>
      <c r="DB666" s="226">
        <v>1032</v>
      </c>
      <c r="DC666" s="226">
        <v>1053</v>
      </c>
      <c r="DD666" s="227">
        <v>562</v>
      </c>
      <c r="DE666" s="227">
        <v>586</v>
      </c>
      <c r="DF666" s="227">
        <v>579</v>
      </c>
      <c r="DG666" s="227">
        <v>612</v>
      </c>
      <c r="DH666" s="226">
        <v>37</v>
      </c>
      <c r="DI666" s="226">
        <v>72</v>
      </c>
      <c r="DJ666" s="226">
        <v>79</v>
      </c>
      <c r="DK666" s="226">
        <v>85</v>
      </c>
      <c r="DL666" s="227">
        <v>72</v>
      </c>
      <c r="DM666" s="227">
        <v>80</v>
      </c>
      <c r="DN666" s="227">
        <v>87</v>
      </c>
      <c r="DO666" s="227">
        <v>93</v>
      </c>
      <c r="DP666" s="376">
        <f t="shared" si="265"/>
        <v>-1</v>
      </c>
      <c r="DQ666" s="226">
        <f t="shared" si="265"/>
        <v>-17</v>
      </c>
      <c r="DR666" s="226">
        <f t="shared" si="265"/>
        <v>-46</v>
      </c>
      <c r="DS666" s="226">
        <f t="shared" si="278"/>
        <v>37</v>
      </c>
      <c r="DT666" s="227">
        <f t="shared" si="278"/>
        <v>0</v>
      </c>
      <c r="DU666" s="227">
        <f t="shared" si="278"/>
        <v>59.947226749005495</v>
      </c>
      <c r="DV666" s="227">
        <f t="shared" si="278"/>
        <v>109.28729297530708</v>
      </c>
      <c r="DW666" s="227">
        <f t="shared" si="278"/>
        <v>143.31549345311623</v>
      </c>
      <c r="DX666" s="377">
        <f t="shared" si="268"/>
        <v>0.4091173054587689</v>
      </c>
      <c r="DY666" s="377">
        <f t="shared" si="268"/>
        <v>0.43093093093093093</v>
      </c>
      <c r="DZ666" s="377">
        <f t="shared" si="268"/>
        <v>0.41134070158577607</v>
      </c>
      <c r="EA666" s="377">
        <f t="shared" si="267"/>
        <v>0.41300246698592369</v>
      </c>
      <c r="EB666" s="378">
        <f t="shared" si="267"/>
        <v>0.31337047353760444</v>
      </c>
      <c r="EC666" s="378">
        <f t="shared" si="267"/>
        <v>0.31333739342265532</v>
      </c>
      <c r="ED666" s="378">
        <f t="shared" si="267"/>
        <v>0.32316731952993843</v>
      </c>
      <c r="EE666" s="378">
        <f t="shared" si="267"/>
        <v>0.3107507193303688</v>
      </c>
      <c r="EG666" s="226">
        <v>0</v>
      </c>
      <c r="EH666" s="226">
        <v>0</v>
      </c>
      <c r="EI666" s="226">
        <v>0</v>
      </c>
      <c r="EJ666" s="226">
        <v>0</v>
      </c>
      <c r="EK666" s="226">
        <v>0</v>
      </c>
      <c r="EL666" s="226">
        <v>0</v>
      </c>
      <c r="EM666" s="226">
        <v>0</v>
      </c>
      <c r="EN666" s="379">
        <f t="shared" si="272"/>
        <v>0</v>
      </c>
      <c r="EO666" s="226">
        <f t="shared" si="273"/>
        <v>0</v>
      </c>
      <c r="EP666" s="379">
        <f t="shared" si="274"/>
        <v>0</v>
      </c>
      <c r="EQ666" s="226">
        <f t="shared" si="275"/>
        <v>0</v>
      </c>
      <c r="ER666" s="226">
        <f t="shared" si="276"/>
        <v>0</v>
      </c>
      <c r="ES666" s="292"/>
      <c r="ET666" s="227">
        <v>2873</v>
      </c>
      <c r="EU666" s="227">
        <v>902</v>
      </c>
      <c r="EV666" s="227">
        <v>1971</v>
      </c>
      <c r="EW666" s="227">
        <v>496</v>
      </c>
      <c r="EX666" s="227">
        <v>575</v>
      </c>
      <c r="EY666" s="227">
        <v>16203</v>
      </c>
      <c r="EZ666" s="227">
        <v>12687</v>
      </c>
      <c r="FA666" s="380">
        <f t="shared" si="280"/>
        <v>0.31395753567699269</v>
      </c>
      <c r="FB666" s="228">
        <f t="shared" si="281"/>
        <v>25.164890918315574</v>
      </c>
      <c r="FC666" s="380">
        <f t="shared" si="282"/>
        <v>0.20013922728854855</v>
      </c>
      <c r="FD666" s="227">
        <f t="shared" si="283"/>
        <v>35487.255446522249</v>
      </c>
      <c r="FE666" s="227">
        <f t="shared" si="284"/>
        <v>3257.9280628464835</v>
      </c>
      <c r="FF666" s="227">
        <v>1971</v>
      </c>
      <c r="FG666" s="228">
        <f t="shared" si="277"/>
        <v>27.904616945712835</v>
      </c>
      <c r="FH666" s="227">
        <v>550</v>
      </c>
      <c r="FI666" s="227">
        <v>1971</v>
      </c>
      <c r="FJ666" s="227">
        <v>0</v>
      </c>
      <c r="FK666" s="227">
        <f t="shared" si="269"/>
        <v>1421</v>
      </c>
      <c r="FL666" s="227">
        <v>73</v>
      </c>
      <c r="FM666" s="227">
        <f t="shared" si="270"/>
        <v>1348</v>
      </c>
      <c r="FZ666" s="229"/>
      <c r="GA666" s="229"/>
      <c r="GB666" s="229"/>
      <c r="GC666" s="229"/>
      <c r="GD666" s="229"/>
    </row>
    <row r="667" spans="1:186" s="368" customFormat="1">
      <c r="A667" s="287" t="s">
        <v>1386</v>
      </c>
      <c r="B667" s="369" t="s">
        <v>1387</v>
      </c>
      <c r="C667" s="287" t="s">
        <v>1563</v>
      </c>
      <c r="D667" s="287" t="s">
        <v>3126</v>
      </c>
      <c r="E667" s="369" t="s">
        <v>1564</v>
      </c>
      <c r="F667" s="287">
        <v>664</v>
      </c>
      <c r="G667" s="392" t="s">
        <v>1624</v>
      </c>
      <c r="H667" s="392" t="s">
        <v>1625</v>
      </c>
      <c r="I667" s="393" t="s">
        <v>1616</v>
      </c>
      <c r="J667" s="392" t="s">
        <v>1617</v>
      </c>
      <c r="K667" s="393" t="s">
        <v>846</v>
      </c>
      <c r="L667" s="392" t="s">
        <v>1569</v>
      </c>
      <c r="M667" s="392" t="s">
        <v>3124</v>
      </c>
      <c r="N667" s="372">
        <v>1</v>
      </c>
      <c r="O667" s="373">
        <v>1881</v>
      </c>
      <c r="P667" s="373">
        <v>3102</v>
      </c>
      <c r="Q667" s="373">
        <v>3226</v>
      </c>
      <c r="R667" s="373">
        <v>3467</v>
      </c>
      <c r="S667" s="374">
        <v>2736</v>
      </c>
      <c r="T667" s="374">
        <v>2986</v>
      </c>
      <c r="U667" s="374">
        <v>3264</v>
      </c>
      <c r="V667" s="374">
        <v>3554</v>
      </c>
      <c r="W667" s="373">
        <v>732</v>
      </c>
      <c r="X667" s="373">
        <v>1141</v>
      </c>
      <c r="Y667" s="373">
        <v>1180</v>
      </c>
      <c r="Z667" s="373">
        <v>1298</v>
      </c>
      <c r="AA667" s="374">
        <v>1003</v>
      </c>
      <c r="AB667" s="374">
        <v>1193</v>
      </c>
      <c r="AC667" s="374">
        <v>1301</v>
      </c>
      <c r="AD667" s="374">
        <v>1395</v>
      </c>
      <c r="AE667" s="373">
        <v>28</v>
      </c>
      <c r="AF667" s="373">
        <v>34</v>
      </c>
      <c r="AG667" s="373">
        <v>34</v>
      </c>
      <c r="AH667" s="373">
        <v>35</v>
      </c>
      <c r="AI667" s="374">
        <v>31</v>
      </c>
      <c r="AJ667" s="374">
        <v>31</v>
      </c>
      <c r="AK667" s="374">
        <v>32</v>
      </c>
      <c r="AL667" s="374">
        <v>34</v>
      </c>
      <c r="AM667" s="226">
        <v>1150</v>
      </c>
      <c r="AN667" s="226">
        <v>1961</v>
      </c>
      <c r="AO667" s="226">
        <v>2047</v>
      </c>
      <c r="AP667" s="226">
        <v>2170</v>
      </c>
      <c r="AQ667" s="227">
        <v>1733</v>
      </c>
      <c r="AR667" s="227">
        <v>1793</v>
      </c>
      <c r="AS667" s="227">
        <v>1963</v>
      </c>
      <c r="AT667" s="227">
        <v>2159</v>
      </c>
      <c r="AU667" s="226">
        <v>477</v>
      </c>
      <c r="AV667" s="411">
        <v>783</v>
      </c>
      <c r="AW667" s="411">
        <v>860</v>
      </c>
      <c r="AX667" s="411">
        <v>967</v>
      </c>
      <c r="AY667" s="231">
        <v>675</v>
      </c>
      <c r="AZ667" s="231">
        <v>727</v>
      </c>
      <c r="BA667" s="231">
        <v>818</v>
      </c>
      <c r="BB667" s="231">
        <v>904</v>
      </c>
      <c r="BC667" s="226">
        <f t="shared" ref="BC667:BI703" si="287">AM667-AU667-BK667</f>
        <v>673</v>
      </c>
      <c r="BD667" s="226">
        <f t="shared" si="287"/>
        <v>1165</v>
      </c>
      <c r="BE667" s="226">
        <f t="shared" si="287"/>
        <v>1163</v>
      </c>
      <c r="BF667" s="226">
        <f t="shared" si="287"/>
        <v>1181</v>
      </c>
      <c r="BG667" s="218">
        <f t="shared" si="287"/>
        <v>1040</v>
      </c>
      <c r="BH667" s="218">
        <f t="shared" si="287"/>
        <v>1038</v>
      </c>
      <c r="BI667" s="218">
        <f t="shared" si="287"/>
        <v>1120</v>
      </c>
      <c r="BJ667" s="218">
        <f t="shared" si="286"/>
        <v>1243</v>
      </c>
      <c r="BK667" s="226">
        <f t="shared" si="285"/>
        <v>0</v>
      </c>
      <c r="BL667" s="226">
        <f t="shared" si="285"/>
        <v>13</v>
      </c>
      <c r="BM667" s="226">
        <f t="shared" si="285"/>
        <v>24</v>
      </c>
      <c r="BN667" s="226">
        <f t="shared" si="285"/>
        <v>22</v>
      </c>
      <c r="BO667" s="227">
        <f t="shared" si="285"/>
        <v>18</v>
      </c>
      <c r="BP667" s="227">
        <f t="shared" si="279"/>
        <v>28</v>
      </c>
      <c r="BQ667" s="227">
        <f t="shared" si="279"/>
        <v>25</v>
      </c>
      <c r="BR667" s="227">
        <f t="shared" si="279"/>
        <v>12</v>
      </c>
      <c r="BS667" s="226">
        <v>0</v>
      </c>
      <c r="BT667" s="226">
        <v>13</v>
      </c>
      <c r="BU667" s="226">
        <v>24</v>
      </c>
      <c r="BV667" s="226">
        <v>22</v>
      </c>
      <c r="BW667" s="227">
        <v>18</v>
      </c>
      <c r="BX667" s="227">
        <v>28</v>
      </c>
      <c r="BY667" s="227">
        <v>25</v>
      </c>
      <c r="BZ667" s="227">
        <v>12</v>
      </c>
      <c r="CA667" s="226">
        <v>0</v>
      </c>
      <c r="CB667" s="226">
        <f>IFERROR(VLOOKUP($G667,[12]ITEM!$B$2:$AC$939,26,0),0)</f>
        <v>0</v>
      </c>
      <c r="CC667" s="226">
        <f>IFERROR(VLOOKUP($G667,[12]ITEM!$B$2:$AC$939,27,0),0)</f>
        <v>0</v>
      </c>
      <c r="CD667" s="226">
        <f>IFERROR(VLOOKUP($G667,[12]ITEM!$B$2:$AC$939,28,0),0)</f>
        <v>0</v>
      </c>
      <c r="CE667" s="227">
        <v>0</v>
      </c>
      <c r="CF667" s="227">
        <v>0</v>
      </c>
      <c r="CG667" s="227">
        <v>0</v>
      </c>
      <c r="CH667" s="227">
        <v>0</v>
      </c>
      <c r="CI667" s="375"/>
      <c r="CJ667" s="226">
        <f t="shared" si="264"/>
        <v>672</v>
      </c>
      <c r="CK667" s="226">
        <f t="shared" si="264"/>
        <v>1132</v>
      </c>
      <c r="CL667" s="226">
        <f t="shared" si="264"/>
        <v>1206</v>
      </c>
      <c r="CM667" s="226">
        <f t="shared" si="263"/>
        <v>1248</v>
      </c>
      <c r="CN667" s="227">
        <f t="shared" si="263"/>
        <v>1040</v>
      </c>
      <c r="CO667" s="227">
        <f t="shared" si="263"/>
        <v>1092.8502073786699</v>
      </c>
      <c r="CP667" s="227">
        <f t="shared" si="263"/>
        <v>1106.9946462561927</v>
      </c>
      <c r="CQ667" s="227">
        <f t="shared" si="263"/>
        <v>1175.382684363065</v>
      </c>
      <c r="CR667" s="226">
        <v>84</v>
      </c>
      <c r="CS667" s="226">
        <v>143</v>
      </c>
      <c r="CT667" s="226">
        <v>149</v>
      </c>
      <c r="CU667" s="226">
        <v>158</v>
      </c>
      <c r="CV667" s="227">
        <f t="shared" si="271"/>
        <v>83</v>
      </c>
      <c r="CW667" s="227">
        <f>CV667*(1+('[13]GROWTH (YoY)'!AR667/100))</f>
        <v>85.850207378669936</v>
      </c>
      <c r="CX667" s="227">
        <f>CW667*(1+('[13]GROWTH (YoY)'!AS667/100))</f>
        <v>93.994646256192652</v>
      </c>
      <c r="CY667" s="227">
        <f>CX667*(1+('[13]GROWTH (YoY)'!AT667/100))</f>
        <v>103.38268436306487</v>
      </c>
      <c r="CZ667" s="226">
        <v>509</v>
      </c>
      <c r="DA667" s="226">
        <v>836</v>
      </c>
      <c r="DB667" s="226">
        <v>890</v>
      </c>
      <c r="DC667" s="226">
        <v>909</v>
      </c>
      <c r="DD667" s="227">
        <v>804</v>
      </c>
      <c r="DE667" s="227">
        <v>838</v>
      </c>
      <c r="DF667" s="227">
        <v>828</v>
      </c>
      <c r="DG667" s="227">
        <v>875</v>
      </c>
      <c r="DH667" s="226">
        <v>79</v>
      </c>
      <c r="DI667" s="226">
        <v>153</v>
      </c>
      <c r="DJ667" s="226">
        <v>167</v>
      </c>
      <c r="DK667" s="226">
        <v>181</v>
      </c>
      <c r="DL667" s="227">
        <v>153</v>
      </c>
      <c r="DM667" s="227">
        <v>169</v>
      </c>
      <c r="DN667" s="227">
        <v>185</v>
      </c>
      <c r="DO667" s="227">
        <v>197</v>
      </c>
      <c r="DP667" s="376">
        <f t="shared" si="265"/>
        <v>1</v>
      </c>
      <c r="DQ667" s="226">
        <f t="shared" si="265"/>
        <v>33</v>
      </c>
      <c r="DR667" s="226">
        <f t="shared" si="265"/>
        <v>-43</v>
      </c>
      <c r="DS667" s="226">
        <f t="shared" si="278"/>
        <v>-67</v>
      </c>
      <c r="DT667" s="227">
        <f t="shared" si="278"/>
        <v>0</v>
      </c>
      <c r="DU667" s="227">
        <f t="shared" si="278"/>
        <v>-54.850207378669893</v>
      </c>
      <c r="DV667" s="227">
        <f t="shared" si="278"/>
        <v>13.005353743807291</v>
      </c>
      <c r="DW667" s="227">
        <f t="shared" si="278"/>
        <v>67.617315636935018</v>
      </c>
      <c r="DX667" s="377">
        <f t="shared" si="268"/>
        <v>0.38915470494417864</v>
      </c>
      <c r="DY667" s="377">
        <f t="shared" si="268"/>
        <v>0.36782720825274018</v>
      </c>
      <c r="DZ667" s="377">
        <f t="shared" si="268"/>
        <v>0.36577805331680097</v>
      </c>
      <c r="EA667" s="377">
        <f t="shared" si="267"/>
        <v>0.37438707816556099</v>
      </c>
      <c r="EB667" s="378">
        <f t="shared" si="267"/>
        <v>0.36659356725146197</v>
      </c>
      <c r="EC667" s="378">
        <f t="shared" si="267"/>
        <v>0.39953114534494305</v>
      </c>
      <c r="ED667" s="378">
        <f t="shared" si="267"/>
        <v>0.39859068627450983</v>
      </c>
      <c r="EE667" s="378">
        <f t="shared" si="267"/>
        <v>0.39251547552054022</v>
      </c>
      <c r="EG667" s="226">
        <v>0</v>
      </c>
      <c r="EH667" s="226">
        <v>0</v>
      </c>
      <c r="EI667" s="226">
        <v>0</v>
      </c>
      <c r="EJ667" s="226">
        <v>0</v>
      </c>
      <c r="EK667" s="226">
        <v>0</v>
      </c>
      <c r="EL667" s="226">
        <v>0</v>
      </c>
      <c r="EM667" s="226">
        <v>0</v>
      </c>
      <c r="EN667" s="379">
        <f t="shared" si="272"/>
        <v>0</v>
      </c>
      <c r="EO667" s="226">
        <f t="shared" si="273"/>
        <v>0</v>
      </c>
      <c r="EP667" s="379">
        <f t="shared" si="274"/>
        <v>0</v>
      </c>
      <c r="EQ667" s="226">
        <f t="shared" si="275"/>
        <v>0</v>
      </c>
      <c r="ER667" s="226">
        <f t="shared" si="276"/>
        <v>0</v>
      </c>
      <c r="ES667" s="292"/>
      <c r="ET667" s="227">
        <v>2732</v>
      </c>
      <c r="EU667" s="227">
        <v>1005</v>
      </c>
      <c r="EV667" s="227">
        <v>1727</v>
      </c>
      <c r="EW667" s="227">
        <v>748</v>
      </c>
      <c r="EX667" s="227">
        <v>777</v>
      </c>
      <c r="EY667" s="227">
        <v>28470</v>
      </c>
      <c r="EZ667" s="227">
        <v>21559</v>
      </c>
      <c r="FA667" s="380">
        <f t="shared" si="280"/>
        <v>0.36786237188872623</v>
      </c>
      <c r="FB667" s="228">
        <f t="shared" si="281"/>
        <v>43.312101910828027</v>
      </c>
      <c r="FC667" s="380">
        <f t="shared" si="282"/>
        <v>0.28440702781844801</v>
      </c>
      <c r="FD667" s="227">
        <f t="shared" si="283"/>
        <v>27291.886195995787</v>
      </c>
      <c r="FE667" s="227">
        <f t="shared" si="284"/>
        <v>2891.2905669712568</v>
      </c>
      <c r="FF667" s="227">
        <v>1727</v>
      </c>
      <c r="FG667" s="228">
        <f t="shared" si="277"/>
        <v>39.953676896352057</v>
      </c>
      <c r="FH667" s="227">
        <v>690</v>
      </c>
      <c r="FI667" s="227">
        <v>1727</v>
      </c>
      <c r="FJ667" s="227">
        <v>0</v>
      </c>
      <c r="FK667" s="227">
        <f t="shared" si="269"/>
        <v>1037</v>
      </c>
      <c r="FL667" s="227">
        <v>70</v>
      </c>
      <c r="FM667" s="227">
        <f t="shared" si="270"/>
        <v>967</v>
      </c>
      <c r="FZ667" s="229"/>
      <c r="GA667" s="229"/>
      <c r="GB667" s="229"/>
      <c r="GC667" s="229"/>
      <c r="GD667" s="229"/>
    </row>
    <row r="668" spans="1:186" s="368" customFormat="1">
      <c r="A668" s="287" t="s">
        <v>1386</v>
      </c>
      <c r="B668" s="369" t="s">
        <v>1387</v>
      </c>
      <c r="C668" s="287" t="s">
        <v>1563</v>
      </c>
      <c r="D668" s="287" t="s">
        <v>3126</v>
      </c>
      <c r="E668" s="369" t="s">
        <v>1564</v>
      </c>
      <c r="F668" s="287">
        <v>665</v>
      </c>
      <c r="G668" s="392" t="s">
        <v>1626</v>
      </c>
      <c r="H668" s="392" t="s">
        <v>1627</v>
      </c>
      <c r="I668" s="393" t="s">
        <v>1616</v>
      </c>
      <c r="J668" s="392" t="s">
        <v>1617</v>
      </c>
      <c r="K668" s="393" t="s">
        <v>846</v>
      </c>
      <c r="L668" s="392" t="s">
        <v>1569</v>
      </c>
      <c r="M668" s="392" t="s">
        <v>3124</v>
      </c>
      <c r="N668" s="372">
        <v>1</v>
      </c>
      <c r="O668" s="373">
        <v>5016</v>
      </c>
      <c r="P668" s="373">
        <v>7239</v>
      </c>
      <c r="Q668" s="373">
        <v>8601</v>
      </c>
      <c r="R668" s="373">
        <v>9271</v>
      </c>
      <c r="S668" s="374">
        <v>7709</v>
      </c>
      <c r="T668" s="374">
        <v>8399</v>
      </c>
      <c r="U668" s="374">
        <v>9199</v>
      </c>
      <c r="V668" s="374">
        <v>10002</v>
      </c>
      <c r="W668" s="373">
        <v>1868</v>
      </c>
      <c r="X668" s="373">
        <v>2497</v>
      </c>
      <c r="Y668" s="373">
        <v>2962</v>
      </c>
      <c r="Z668" s="373">
        <v>3190</v>
      </c>
      <c r="AA668" s="374">
        <v>2755</v>
      </c>
      <c r="AB668" s="374">
        <v>3038</v>
      </c>
      <c r="AC668" s="374">
        <v>3303</v>
      </c>
      <c r="AD668" s="374">
        <v>3549</v>
      </c>
      <c r="AE668" s="373">
        <v>77</v>
      </c>
      <c r="AF668" s="373">
        <v>96</v>
      </c>
      <c r="AG668" s="373">
        <v>94</v>
      </c>
      <c r="AH668" s="373">
        <v>99</v>
      </c>
      <c r="AI668" s="374">
        <v>90</v>
      </c>
      <c r="AJ668" s="374">
        <v>90</v>
      </c>
      <c r="AK668" s="374">
        <v>93</v>
      </c>
      <c r="AL668" s="374">
        <v>102</v>
      </c>
      <c r="AM668" s="226">
        <v>3149</v>
      </c>
      <c r="AN668" s="226">
        <v>4742</v>
      </c>
      <c r="AO668" s="226">
        <v>5640</v>
      </c>
      <c r="AP668" s="226">
        <v>6081</v>
      </c>
      <c r="AQ668" s="227">
        <v>4955</v>
      </c>
      <c r="AR668" s="227">
        <v>5361</v>
      </c>
      <c r="AS668" s="227">
        <v>5896</v>
      </c>
      <c r="AT668" s="227">
        <v>6453</v>
      </c>
      <c r="AU668" s="226">
        <v>792</v>
      </c>
      <c r="AV668" s="411">
        <v>1297</v>
      </c>
      <c r="AW668" s="411">
        <v>1427</v>
      </c>
      <c r="AX668" s="411">
        <v>1601</v>
      </c>
      <c r="AY668" s="231">
        <v>1320</v>
      </c>
      <c r="AZ668" s="231">
        <v>1482</v>
      </c>
      <c r="BA668" s="231">
        <v>1667</v>
      </c>
      <c r="BB668" s="231">
        <v>1843</v>
      </c>
      <c r="BC668" s="226">
        <f t="shared" si="287"/>
        <v>2357</v>
      </c>
      <c r="BD668" s="226">
        <f t="shared" si="287"/>
        <v>3364</v>
      </c>
      <c r="BE668" s="226">
        <f t="shared" si="287"/>
        <v>4049</v>
      </c>
      <c r="BF668" s="226">
        <f t="shared" si="287"/>
        <v>4317</v>
      </c>
      <c r="BG668" s="218">
        <f t="shared" si="287"/>
        <v>3535</v>
      </c>
      <c r="BH668" s="218">
        <f t="shared" si="287"/>
        <v>3689</v>
      </c>
      <c r="BI668" s="218">
        <f t="shared" si="287"/>
        <v>4046</v>
      </c>
      <c r="BJ668" s="218">
        <f t="shared" si="286"/>
        <v>4528</v>
      </c>
      <c r="BK668" s="226">
        <f t="shared" si="285"/>
        <v>0</v>
      </c>
      <c r="BL668" s="226">
        <f t="shared" si="285"/>
        <v>81</v>
      </c>
      <c r="BM668" s="226">
        <f t="shared" si="285"/>
        <v>164</v>
      </c>
      <c r="BN668" s="226">
        <f t="shared" si="285"/>
        <v>163</v>
      </c>
      <c r="BO668" s="227">
        <f t="shared" si="285"/>
        <v>100</v>
      </c>
      <c r="BP668" s="227">
        <f t="shared" si="279"/>
        <v>190</v>
      </c>
      <c r="BQ668" s="227">
        <f t="shared" si="279"/>
        <v>183</v>
      </c>
      <c r="BR668" s="227">
        <f t="shared" si="279"/>
        <v>82</v>
      </c>
      <c r="BS668" s="226">
        <v>0</v>
      </c>
      <c r="BT668" s="226">
        <v>81</v>
      </c>
      <c r="BU668" s="226">
        <v>164</v>
      </c>
      <c r="BV668" s="226">
        <v>163</v>
      </c>
      <c r="BW668" s="227">
        <v>100</v>
      </c>
      <c r="BX668" s="227">
        <v>190</v>
      </c>
      <c r="BY668" s="227">
        <v>183</v>
      </c>
      <c r="BZ668" s="227">
        <v>82</v>
      </c>
      <c r="CA668" s="226">
        <v>0</v>
      </c>
      <c r="CB668" s="226">
        <f>IFERROR(VLOOKUP($G668,[12]ITEM!$B$2:$AC$939,26,0),0)</f>
        <v>0</v>
      </c>
      <c r="CC668" s="226">
        <f>IFERROR(VLOOKUP($G668,[12]ITEM!$B$2:$AC$939,27,0),0)</f>
        <v>0</v>
      </c>
      <c r="CD668" s="226">
        <f>IFERROR(VLOOKUP($G668,[12]ITEM!$B$2:$AC$939,28,0),0)</f>
        <v>0</v>
      </c>
      <c r="CE668" s="227">
        <v>0</v>
      </c>
      <c r="CF668" s="227">
        <v>0</v>
      </c>
      <c r="CG668" s="227">
        <v>0</v>
      </c>
      <c r="CH668" s="227">
        <v>0</v>
      </c>
      <c r="CI668" s="375"/>
      <c r="CJ668" s="226">
        <f t="shared" si="264"/>
        <v>2357</v>
      </c>
      <c r="CK668" s="226">
        <f t="shared" si="264"/>
        <v>3699</v>
      </c>
      <c r="CL668" s="226">
        <f t="shared" si="264"/>
        <v>4187</v>
      </c>
      <c r="CM668" s="226">
        <f t="shared" si="263"/>
        <v>4416</v>
      </c>
      <c r="CN668" s="227">
        <f t="shared" si="263"/>
        <v>3535</v>
      </c>
      <c r="CO668" s="227">
        <f t="shared" si="263"/>
        <v>3761.06692773534</v>
      </c>
      <c r="CP668" s="227">
        <f t="shared" si="263"/>
        <v>3947.274492392492</v>
      </c>
      <c r="CQ668" s="227">
        <f t="shared" si="263"/>
        <v>4253.8674050103918</v>
      </c>
      <c r="CR668" s="226">
        <v>1327</v>
      </c>
      <c r="CS668" s="226">
        <v>1999</v>
      </c>
      <c r="CT668" s="226">
        <v>2377</v>
      </c>
      <c r="CU668" s="226">
        <v>2564</v>
      </c>
      <c r="CV668" s="227">
        <f t="shared" si="271"/>
        <v>1855</v>
      </c>
      <c r="CW668" s="227">
        <f>CV668*(1+('[13]GROWTH (YoY)'!AR668/100))</f>
        <v>2007.0669277353402</v>
      </c>
      <c r="CX668" s="227">
        <f>CW668*(1+('[13]GROWTH (YoY)'!AS668/100))</f>
        <v>2207.274492392492</v>
      </c>
      <c r="CY668" s="227">
        <f>CX668*(1+('[13]GROWTH (YoY)'!AT668/100))</f>
        <v>2415.8674050103918</v>
      </c>
      <c r="CZ668" s="226">
        <v>1004</v>
      </c>
      <c r="DA668" s="226">
        <v>1648</v>
      </c>
      <c r="DB668" s="226">
        <v>1753</v>
      </c>
      <c r="DC668" s="226">
        <v>1790</v>
      </c>
      <c r="DD668" s="227">
        <v>1628</v>
      </c>
      <c r="DE668" s="227">
        <v>1696</v>
      </c>
      <c r="DF668" s="227">
        <v>1677</v>
      </c>
      <c r="DG668" s="227">
        <v>1771</v>
      </c>
      <c r="DH668" s="226">
        <v>26</v>
      </c>
      <c r="DI668" s="226">
        <v>52</v>
      </c>
      <c r="DJ668" s="226">
        <v>57</v>
      </c>
      <c r="DK668" s="226">
        <v>62</v>
      </c>
      <c r="DL668" s="227">
        <v>52</v>
      </c>
      <c r="DM668" s="227">
        <v>58</v>
      </c>
      <c r="DN668" s="227">
        <v>63</v>
      </c>
      <c r="DO668" s="227">
        <v>67</v>
      </c>
      <c r="DP668" s="376">
        <f t="shared" si="265"/>
        <v>0</v>
      </c>
      <c r="DQ668" s="226">
        <f t="shared" si="265"/>
        <v>-335</v>
      </c>
      <c r="DR668" s="226">
        <f t="shared" si="265"/>
        <v>-138</v>
      </c>
      <c r="DS668" s="226">
        <f t="shared" si="278"/>
        <v>-99</v>
      </c>
      <c r="DT668" s="227">
        <f t="shared" si="278"/>
        <v>0</v>
      </c>
      <c r="DU668" s="227">
        <f t="shared" si="278"/>
        <v>-72.066927735339959</v>
      </c>
      <c r="DV668" s="227">
        <f t="shared" si="278"/>
        <v>98.725507607508007</v>
      </c>
      <c r="DW668" s="227">
        <f t="shared" si="278"/>
        <v>274.13259498960815</v>
      </c>
      <c r="DX668" s="377">
        <f t="shared" si="268"/>
        <v>0.37240829346092502</v>
      </c>
      <c r="DY668" s="377">
        <f t="shared" si="268"/>
        <v>0.34493714601464293</v>
      </c>
      <c r="DZ668" s="377">
        <f t="shared" si="268"/>
        <v>0.34437856063248462</v>
      </c>
      <c r="EA668" s="377">
        <f t="shared" si="267"/>
        <v>0.34408370186603388</v>
      </c>
      <c r="EB668" s="378">
        <f t="shared" si="267"/>
        <v>0.35737449734077054</v>
      </c>
      <c r="EC668" s="378">
        <f t="shared" si="267"/>
        <v>0.36170972734849388</v>
      </c>
      <c r="ED668" s="378">
        <f t="shared" si="267"/>
        <v>0.35906076747472554</v>
      </c>
      <c r="EE668" s="378">
        <f t="shared" si="267"/>
        <v>0.35482903419316136</v>
      </c>
      <c r="EG668" s="226">
        <v>0</v>
      </c>
      <c r="EH668" s="226">
        <v>0</v>
      </c>
      <c r="EI668" s="226">
        <v>0</v>
      </c>
      <c r="EJ668" s="226">
        <v>0</v>
      </c>
      <c r="EK668" s="226">
        <v>0</v>
      </c>
      <c r="EL668" s="226">
        <v>0</v>
      </c>
      <c r="EM668" s="226">
        <v>0</v>
      </c>
      <c r="EN668" s="379">
        <f t="shared" si="272"/>
        <v>0</v>
      </c>
      <c r="EO668" s="226">
        <f t="shared" si="273"/>
        <v>0</v>
      </c>
      <c r="EP668" s="379">
        <f t="shared" si="274"/>
        <v>0</v>
      </c>
      <c r="EQ668" s="226">
        <f t="shared" si="275"/>
        <v>0</v>
      </c>
      <c r="ER668" s="226">
        <f t="shared" si="276"/>
        <v>0</v>
      </c>
      <c r="ES668" s="292"/>
      <c r="ET668" s="227">
        <v>7697</v>
      </c>
      <c r="EU668" s="227">
        <v>2761</v>
      </c>
      <c r="EV668" s="227">
        <v>4936</v>
      </c>
      <c r="EW668" s="227">
        <v>1997</v>
      </c>
      <c r="EX668" s="227">
        <v>2936</v>
      </c>
      <c r="EY668" s="227">
        <v>57720</v>
      </c>
      <c r="EZ668" s="227">
        <v>47933</v>
      </c>
      <c r="FA668" s="380">
        <f t="shared" si="280"/>
        <v>0.35871118617643238</v>
      </c>
      <c r="FB668" s="228">
        <f t="shared" si="281"/>
        <v>40.457860615883305</v>
      </c>
      <c r="FC668" s="380">
        <f t="shared" si="282"/>
        <v>0.38144731713654673</v>
      </c>
      <c r="FD668" s="227">
        <f t="shared" si="283"/>
        <v>50866.25086625087</v>
      </c>
      <c r="FE668" s="227">
        <f t="shared" si="284"/>
        <v>3471.8600268430237</v>
      </c>
      <c r="FF668" s="227">
        <v>4936</v>
      </c>
      <c r="FG668" s="228">
        <f t="shared" si="277"/>
        <v>27.350081037277146</v>
      </c>
      <c r="FH668" s="227">
        <v>1350</v>
      </c>
      <c r="FI668" s="227">
        <v>4936</v>
      </c>
      <c r="FJ668" s="227">
        <v>0</v>
      </c>
      <c r="FK668" s="227">
        <f t="shared" si="269"/>
        <v>3586</v>
      </c>
      <c r="FL668" s="227">
        <v>197</v>
      </c>
      <c r="FM668" s="227">
        <f t="shared" si="270"/>
        <v>3389</v>
      </c>
      <c r="FZ668" s="229"/>
      <c r="GA668" s="229"/>
      <c r="GB668" s="229"/>
      <c r="GC668" s="229"/>
      <c r="GD668" s="229"/>
    </row>
    <row r="669" spans="1:186" s="368" customFormat="1">
      <c r="A669" s="287" t="s">
        <v>1386</v>
      </c>
      <c r="B669" s="369" t="s">
        <v>1387</v>
      </c>
      <c r="C669" s="287" t="s">
        <v>1563</v>
      </c>
      <c r="D669" s="287" t="s">
        <v>3126</v>
      </c>
      <c r="E669" s="369" t="s">
        <v>1564</v>
      </c>
      <c r="F669" s="287">
        <v>666</v>
      </c>
      <c r="G669" s="392" t="s">
        <v>1628</v>
      </c>
      <c r="H669" s="392" t="s">
        <v>1629</v>
      </c>
      <c r="I669" s="393" t="s">
        <v>1616</v>
      </c>
      <c r="J669" s="392" t="s">
        <v>1617</v>
      </c>
      <c r="K669" s="393" t="s">
        <v>846</v>
      </c>
      <c r="L669" s="392" t="s">
        <v>1569</v>
      </c>
      <c r="M669" s="392" t="s">
        <v>3124</v>
      </c>
      <c r="N669" s="372">
        <v>1</v>
      </c>
      <c r="O669" s="373">
        <v>11</v>
      </c>
      <c r="P669" s="373">
        <v>18</v>
      </c>
      <c r="Q669" s="373">
        <v>19</v>
      </c>
      <c r="R669" s="373">
        <v>21</v>
      </c>
      <c r="S669" s="374">
        <v>304</v>
      </c>
      <c r="T669" s="374">
        <v>336</v>
      </c>
      <c r="U669" s="374">
        <v>363</v>
      </c>
      <c r="V669" s="374">
        <v>396</v>
      </c>
      <c r="W669" s="373">
        <v>2</v>
      </c>
      <c r="X669" s="373">
        <v>4</v>
      </c>
      <c r="Y669" s="373">
        <v>4</v>
      </c>
      <c r="Z669" s="373">
        <v>5</v>
      </c>
      <c r="AA669" s="374">
        <v>93</v>
      </c>
      <c r="AB669" s="374">
        <v>101</v>
      </c>
      <c r="AC669" s="374">
        <v>113</v>
      </c>
      <c r="AD669" s="374">
        <v>126</v>
      </c>
      <c r="AE669" s="373">
        <v>0</v>
      </c>
      <c r="AF669" s="373">
        <v>0</v>
      </c>
      <c r="AG669" s="373">
        <v>0</v>
      </c>
      <c r="AH669" s="373">
        <v>0</v>
      </c>
      <c r="AI669" s="374">
        <v>4</v>
      </c>
      <c r="AJ669" s="374">
        <v>4</v>
      </c>
      <c r="AK669" s="374">
        <v>4</v>
      </c>
      <c r="AL669" s="374">
        <v>4</v>
      </c>
      <c r="AM669" s="226">
        <v>8</v>
      </c>
      <c r="AN669" s="226">
        <v>14</v>
      </c>
      <c r="AO669" s="226">
        <v>14</v>
      </c>
      <c r="AP669" s="226">
        <v>16</v>
      </c>
      <c r="AQ669" s="227">
        <v>211</v>
      </c>
      <c r="AR669" s="227">
        <v>235</v>
      </c>
      <c r="AS669" s="227">
        <v>250</v>
      </c>
      <c r="AT669" s="227">
        <v>270</v>
      </c>
      <c r="AU669" s="226">
        <v>1</v>
      </c>
      <c r="AV669" s="411">
        <v>2</v>
      </c>
      <c r="AW669" s="411">
        <v>3</v>
      </c>
      <c r="AX669" s="411">
        <v>3</v>
      </c>
      <c r="AY669" s="231">
        <v>36</v>
      </c>
      <c r="AZ669" s="231">
        <v>43</v>
      </c>
      <c r="BA669" s="231">
        <v>48</v>
      </c>
      <c r="BB669" s="231">
        <v>53</v>
      </c>
      <c r="BC669" s="226">
        <f t="shared" si="287"/>
        <v>7</v>
      </c>
      <c r="BD669" s="226">
        <f t="shared" si="287"/>
        <v>10</v>
      </c>
      <c r="BE669" s="226">
        <f t="shared" si="287"/>
        <v>7</v>
      </c>
      <c r="BF669" s="226">
        <f t="shared" si="287"/>
        <v>10</v>
      </c>
      <c r="BG669" s="218">
        <f t="shared" si="287"/>
        <v>173</v>
      </c>
      <c r="BH669" s="218">
        <f t="shared" si="287"/>
        <v>188</v>
      </c>
      <c r="BI669" s="218">
        <f t="shared" si="287"/>
        <v>198</v>
      </c>
      <c r="BJ669" s="218">
        <f t="shared" si="286"/>
        <v>215</v>
      </c>
      <c r="BK669" s="226">
        <f t="shared" si="285"/>
        <v>0</v>
      </c>
      <c r="BL669" s="226">
        <f t="shared" si="285"/>
        <v>2</v>
      </c>
      <c r="BM669" s="226">
        <f t="shared" si="285"/>
        <v>4</v>
      </c>
      <c r="BN669" s="226">
        <f t="shared" si="285"/>
        <v>3</v>
      </c>
      <c r="BO669" s="227">
        <f t="shared" si="285"/>
        <v>2</v>
      </c>
      <c r="BP669" s="227">
        <f t="shared" si="279"/>
        <v>4</v>
      </c>
      <c r="BQ669" s="227">
        <f t="shared" si="279"/>
        <v>4</v>
      </c>
      <c r="BR669" s="227">
        <f t="shared" si="279"/>
        <v>2</v>
      </c>
      <c r="BS669" s="226">
        <v>0</v>
      </c>
      <c r="BT669" s="226">
        <v>2</v>
      </c>
      <c r="BU669" s="226">
        <v>4</v>
      </c>
      <c r="BV669" s="226">
        <v>3</v>
      </c>
      <c r="BW669" s="227">
        <v>2</v>
      </c>
      <c r="BX669" s="227">
        <v>4</v>
      </c>
      <c r="BY669" s="227">
        <v>4</v>
      </c>
      <c r="BZ669" s="227">
        <v>2</v>
      </c>
      <c r="CA669" s="226">
        <v>0</v>
      </c>
      <c r="CB669" s="226">
        <f>IFERROR(VLOOKUP($G669,[12]ITEM!$B$2:$AC$939,26,0),0)</f>
        <v>0</v>
      </c>
      <c r="CC669" s="226">
        <f>IFERROR(VLOOKUP($G669,[12]ITEM!$B$2:$AC$939,27,0),0)</f>
        <v>0</v>
      </c>
      <c r="CD669" s="226">
        <f>IFERROR(VLOOKUP($G669,[12]ITEM!$B$2:$AC$939,28,0),0)</f>
        <v>0</v>
      </c>
      <c r="CE669" s="227">
        <v>0</v>
      </c>
      <c r="CF669" s="227">
        <v>0</v>
      </c>
      <c r="CG669" s="227">
        <v>0</v>
      </c>
      <c r="CH669" s="227">
        <v>0</v>
      </c>
      <c r="CI669" s="375"/>
      <c r="CJ669" s="226">
        <f t="shared" si="264"/>
        <v>7</v>
      </c>
      <c r="CK669" s="226">
        <f t="shared" si="264"/>
        <v>11</v>
      </c>
      <c r="CL669" s="226">
        <f t="shared" si="264"/>
        <v>11</v>
      </c>
      <c r="CM669" s="226">
        <f t="shared" si="263"/>
        <v>12</v>
      </c>
      <c r="CN669" s="227">
        <f t="shared" si="263"/>
        <v>173</v>
      </c>
      <c r="CO669" s="227">
        <f t="shared" si="263"/>
        <v>185.54978894445472</v>
      </c>
      <c r="CP669" s="227">
        <f t="shared" si="263"/>
        <v>189.90001388901686</v>
      </c>
      <c r="CQ669" s="227">
        <f t="shared" si="263"/>
        <v>202.77392822827713</v>
      </c>
      <c r="CR669" s="226">
        <v>6</v>
      </c>
      <c r="CS669" s="226">
        <v>10</v>
      </c>
      <c r="CT669" s="226">
        <v>10</v>
      </c>
      <c r="CU669" s="226">
        <v>11</v>
      </c>
      <c r="CV669" s="227">
        <f t="shared" si="271"/>
        <v>74</v>
      </c>
      <c r="CW669" s="227">
        <f>CV669*(1+('[13]GROWTH (YoY)'!AR669/100))</f>
        <v>82.549788944454718</v>
      </c>
      <c r="CX669" s="227">
        <f>CW669*(1+('[13]GROWTH (YoY)'!AS669/100))</f>
        <v>87.900013889016861</v>
      </c>
      <c r="CY669" s="227">
        <f>CX669*(1+('[13]GROWTH (YoY)'!AT669/100))</f>
        <v>94.773928228277128</v>
      </c>
      <c r="CZ669" s="226">
        <v>0</v>
      </c>
      <c r="DA669" s="226">
        <v>0</v>
      </c>
      <c r="DB669" s="226">
        <v>0</v>
      </c>
      <c r="DC669" s="226">
        <v>0</v>
      </c>
      <c r="DD669" s="227">
        <v>98</v>
      </c>
      <c r="DE669" s="227">
        <v>102</v>
      </c>
      <c r="DF669" s="227">
        <v>101</v>
      </c>
      <c r="DG669" s="227">
        <v>106</v>
      </c>
      <c r="DH669" s="226">
        <v>1</v>
      </c>
      <c r="DI669" s="226">
        <v>1</v>
      </c>
      <c r="DJ669" s="226">
        <v>1</v>
      </c>
      <c r="DK669" s="226">
        <v>1</v>
      </c>
      <c r="DL669" s="227">
        <v>1</v>
      </c>
      <c r="DM669" s="227">
        <v>1</v>
      </c>
      <c r="DN669" s="227">
        <v>1</v>
      </c>
      <c r="DO669" s="227">
        <v>2</v>
      </c>
      <c r="DP669" s="376">
        <f t="shared" si="265"/>
        <v>0</v>
      </c>
      <c r="DQ669" s="226">
        <f t="shared" si="265"/>
        <v>-1</v>
      </c>
      <c r="DR669" s="226">
        <f t="shared" si="265"/>
        <v>-4</v>
      </c>
      <c r="DS669" s="226">
        <f t="shared" si="278"/>
        <v>-2</v>
      </c>
      <c r="DT669" s="227">
        <f t="shared" si="278"/>
        <v>0</v>
      </c>
      <c r="DU669" s="227">
        <f t="shared" si="278"/>
        <v>2.4502110555452816</v>
      </c>
      <c r="DV669" s="227">
        <f t="shared" si="278"/>
        <v>8.0999861109831386</v>
      </c>
      <c r="DW669" s="227">
        <f t="shared" si="278"/>
        <v>12.226071771722872</v>
      </c>
      <c r="DX669" s="377">
        <f t="shared" si="268"/>
        <v>0.18181818181818182</v>
      </c>
      <c r="DY669" s="377">
        <f t="shared" si="268"/>
        <v>0.22222222222222221</v>
      </c>
      <c r="DZ669" s="377">
        <f t="shared" si="268"/>
        <v>0.21052631578947367</v>
      </c>
      <c r="EA669" s="377">
        <f t="shared" si="267"/>
        <v>0.23809523809523808</v>
      </c>
      <c r="EB669" s="378">
        <f t="shared" si="267"/>
        <v>0.30592105263157893</v>
      </c>
      <c r="EC669" s="378">
        <f t="shared" si="267"/>
        <v>0.30059523809523808</v>
      </c>
      <c r="ED669" s="378">
        <f t="shared" si="267"/>
        <v>0.31129476584022037</v>
      </c>
      <c r="EE669" s="378">
        <f t="shared" si="267"/>
        <v>0.31818181818181818</v>
      </c>
      <c r="EG669" s="226">
        <v>0</v>
      </c>
      <c r="EH669" s="226">
        <v>0</v>
      </c>
      <c r="EI669" s="226">
        <v>0</v>
      </c>
      <c r="EJ669" s="226">
        <v>0</v>
      </c>
      <c r="EK669" s="226">
        <v>0</v>
      </c>
      <c r="EL669" s="226">
        <v>0</v>
      </c>
      <c r="EM669" s="226">
        <v>0</v>
      </c>
      <c r="EN669" s="379">
        <f t="shared" si="272"/>
        <v>0</v>
      </c>
      <c r="EO669" s="226">
        <f t="shared" si="273"/>
        <v>0</v>
      </c>
      <c r="EP669" s="379">
        <f t="shared" si="274"/>
        <v>0</v>
      </c>
      <c r="EQ669" s="226">
        <f t="shared" si="275"/>
        <v>0</v>
      </c>
      <c r="ER669" s="226">
        <f t="shared" si="276"/>
        <v>0</v>
      </c>
      <c r="ES669" s="292"/>
      <c r="ET669" s="227">
        <v>303</v>
      </c>
      <c r="EU669" s="227">
        <v>93</v>
      </c>
      <c r="EV669" s="227">
        <v>210</v>
      </c>
      <c r="EW669" s="227">
        <v>93</v>
      </c>
      <c r="EX669" s="227">
        <v>100</v>
      </c>
      <c r="EY669" s="227">
        <v>3406</v>
      </c>
      <c r="EZ669" s="227">
        <v>2753</v>
      </c>
      <c r="FA669" s="380">
        <f t="shared" si="280"/>
        <v>0.30693069306930693</v>
      </c>
      <c r="FB669" s="228">
        <f t="shared" si="281"/>
        <v>44.285714285714285</v>
      </c>
      <c r="FC669" s="380">
        <f t="shared" si="282"/>
        <v>0.33003300330033003</v>
      </c>
      <c r="FD669" s="227">
        <f t="shared" si="283"/>
        <v>29359.953024075163</v>
      </c>
      <c r="FE669" s="227">
        <f t="shared" si="284"/>
        <v>2815.1107882310207</v>
      </c>
      <c r="FF669" s="227">
        <v>210</v>
      </c>
      <c r="FG669" s="228">
        <f t="shared" si="277"/>
        <v>17.61904761904762</v>
      </c>
      <c r="FH669" s="227">
        <v>37</v>
      </c>
      <c r="FI669" s="227">
        <v>210</v>
      </c>
      <c r="FJ669" s="227">
        <v>0</v>
      </c>
      <c r="FK669" s="227">
        <f t="shared" si="269"/>
        <v>173</v>
      </c>
      <c r="FL669" s="227">
        <v>8</v>
      </c>
      <c r="FM669" s="227">
        <f t="shared" si="270"/>
        <v>165</v>
      </c>
      <c r="FZ669" s="229"/>
      <c r="GA669" s="229"/>
      <c r="GB669" s="229"/>
      <c r="GC669" s="229"/>
      <c r="GD669" s="229"/>
    </row>
    <row r="670" spans="1:186" s="368" customFormat="1">
      <c r="A670" s="287" t="s">
        <v>1386</v>
      </c>
      <c r="B670" s="369" t="s">
        <v>1387</v>
      </c>
      <c r="C670" s="287" t="s">
        <v>1563</v>
      </c>
      <c r="D670" s="287" t="s">
        <v>3126</v>
      </c>
      <c r="E670" s="369" t="s">
        <v>1564</v>
      </c>
      <c r="F670" s="287">
        <v>667</v>
      </c>
      <c r="G670" s="392" t="s">
        <v>1630</v>
      </c>
      <c r="H670" s="392" t="s">
        <v>1631</v>
      </c>
      <c r="I670" s="393" t="s">
        <v>1616</v>
      </c>
      <c r="J670" s="392" t="s">
        <v>1617</v>
      </c>
      <c r="K670" s="393" t="s">
        <v>846</v>
      </c>
      <c r="L670" s="392" t="s">
        <v>1569</v>
      </c>
      <c r="M670" s="392" t="s">
        <v>3124</v>
      </c>
      <c r="N670" s="372">
        <v>1</v>
      </c>
      <c r="O670" s="373">
        <v>0</v>
      </c>
      <c r="P670" s="373">
        <v>0</v>
      </c>
      <c r="Q670" s="373">
        <v>0</v>
      </c>
      <c r="R670" s="373">
        <v>0</v>
      </c>
      <c r="S670" s="374">
        <v>80</v>
      </c>
      <c r="T670" s="374">
        <v>88</v>
      </c>
      <c r="U670" s="374">
        <v>95</v>
      </c>
      <c r="V670" s="374">
        <v>104</v>
      </c>
      <c r="W670" s="373">
        <v>0</v>
      </c>
      <c r="X670" s="373">
        <v>0</v>
      </c>
      <c r="Y670" s="373">
        <v>0</v>
      </c>
      <c r="Z670" s="373">
        <v>0</v>
      </c>
      <c r="AA670" s="374">
        <v>31</v>
      </c>
      <c r="AB670" s="374">
        <v>34</v>
      </c>
      <c r="AC670" s="374">
        <v>39</v>
      </c>
      <c r="AD670" s="374">
        <v>44</v>
      </c>
      <c r="AE670" s="373">
        <v>0</v>
      </c>
      <c r="AF670" s="373">
        <v>0</v>
      </c>
      <c r="AG670" s="373">
        <v>0</v>
      </c>
      <c r="AH670" s="373">
        <v>0</v>
      </c>
      <c r="AI670" s="374">
        <v>1</v>
      </c>
      <c r="AJ670" s="374">
        <v>1</v>
      </c>
      <c r="AK670" s="374">
        <v>1</v>
      </c>
      <c r="AL670" s="374">
        <v>1</v>
      </c>
      <c r="AM670" s="226">
        <v>0</v>
      </c>
      <c r="AN670" s="226">
        <v>0</v>
      </c>
      <c r="AO670" s="226">
        <v>0</v>
      </c>
      <c r="AP670" s="226">
        <v>0</v>
      </c>
      <c r="AQ670" s="227">
        <v>48</v>
      </c>
      <c r="AR670" s="227">
        <v>54</v>
      </c>
      <c r="AS670" s="227">
        <v>56</v>
      </c>
      <c r="AT670" s="227">
        <v>60</v>
      </c>
      <c r="AU670" s="226">
        <v>0</v>
      </c>
      <c r="AV670" s="411">
        <v>0</v>
      </c>
      <c r="AW670" s="411">
        <v>0</v>
      </c>
      <c r="AX670" s="411">
        <v>0</v>
      </c>
      <c r="AY670" s="231">
        <v>34</v>
      </c>
      <c r="AZ670" s="231">
        <v>36</v>
      </c>
      <c r="BA670" s="231">
        <v>40</v>
      </c>
      <c r="BB670" s="231">
        <v>44</v>
      </c>
      <c r="BC670" s="226">
        <f t="shared" si="287"/>
        <v>0</v>
      </c>
      <c r="BD670" s="226">
        <f t="shared" si="287"/>
        <v>-2</v>
      </c>
      <c r="BE670" s="226">
        <f t="shared" si="287"/>
        <v>-5</v>
      </c>
      <c r="BF670" s="226">
        <f t="shared" si="287"/>
        <v>-5</v>
      </c>
      <c r="BG670" s="218">
        <f t="shared" si="287"/>
        <v>12</v>
      </c>
      <c r="BH670" s="218">
        <f t="shared" si="287"/>
        <v>12</v>
      </c>
      <c r="BI670" s="218">
        <f t="shared" si="287"/>
        <v>10</v>
      </c>
      <c r="BJ670" s="218">
        <f t="shared" si="286"/>
        <v>13</v>
      </c>
      <c r="BK670" s="226">
        <f t="shared" si="285"/>
        <v>0</v>
      </c>
      <c r="BL670" s="226">
        <f t="shared" si="285"/>
        <v>2</v>
      </c>
      <c r="BM670" s="226">
        <f t="shared" si="285"/>
        <v>5</v>
      </c>
      <c r="BN670" s="226">
        <f t="shared" si="285"/>
        <v>5</v>
      </c>
      <c r="BO670" s="227">
        <f t="shared" si="285"/>
        <v>2</v>
      </c>
      <c r="BP670" s="227">
        <f t="shared" si="279"/>
        <v>6</v>
      </c>
      <c r="BQ670" s="227">
        <f t="shared" si="279"/>
        <v>6</v>
      </c>
      <c r="BR670" s="227">
        <f t="shared" si="279"/>
        <v>3</v>
      </c>
      <c r="BS670" s="226">
        <v>0</v>
      </c>
      <c r="BT670" s="226">
        <v>2</v>
      </c>
      <c r="BU670" s="226">
        <v>5</v>
      </c>
      <c r="BV670" s="226">
        <v>5</v>
      </c>
      <c r="BW670" s="227">
        <v>2</v>
      </c>
      <c r="BX670" s="227">
        <v>6</v>
      </c>
      <c r="BY670" s="227">
        <v>6</v>
      </c>
      <c r="BZ670" s="227">
        <v>3</v>
      </c>
      <c r="CA670" s="226">
        <v>0</v>
      </c>
      <c r="CB670" s="226">
        <f>IFERROR(VLOOKUP($G670,[12]ITEM!$B$2:$AC$939,26,0),0)</f>
        <v>0</v>
      </c>
      <c r="CC670" s="226">
        <f>IFERROR(VLOOKUP($G670,[12]ITEM!$B$2:$AC$939,27,0),0)</f>
        <v>0</v>
      </c>
      <c r="CD670" s="226">
        <f>IFERROR(VLOOKUP($G670,[12]ITEM!$B$2:$AC$939,28,0),0)</f>
        <v>0</v>
      </c>
      <c r="CE670" s="227">
        <v>0</v>
      </c>
      <c r="CF670" s="227">
        <v>0</v>
      </c>
      <c r="CG670" s="227">
        <v>0</v>
      </c>
      <c r="CH670" s="227">
        <v>0</v>
      </c>
      <c r="CI670" s="375"/>
      <c r="CJ670" s="226">
        <f t="shared" si="264"/>
        <v>0</v>
      </c>
      <c r="CK670" s="226">
        <f t="shared" si="264"/>
        <v>0</v>
      </c>
      <c r="CL670" s="226">
        <f t="shared" si="264"/>
        <v>0</v>
      </c>
      <c r="CM670" s="226">
        <f t="shared" si="263"/>
        <v>0</v>
      </c>
      <c r="CN670" s="227">
        <f t="shared" si="263"/>
        <v>12</v>
      </c>
      <c r="CO670" s="227">
        <f t="shared" si="263"/>
        <v>12</v>
      </c>
      <c r="CP670" s="227">
        <f t="shared" si="263"/>
        <v>12</v>
      </c>
      <c r="CQ670" s="227">
        <f t="shared" si="263"/>
        <v>13</v>
      </c>
      <c r="CR670" s="226">
        <v>0</v>
      </c>
      <c r="CS670" s="226">
        <v>0</v>
      </c>
      <c r="CT670" s="226">
        <v>0</v>
      </c>
      <c r="CU670" s="226">
        <v>0</v>
      </c>
      <c r="CV670" s="227">
        <f t="shared" si="271"/>
        <v>0</v>
      </c>
      <c r="CW670" s="227">
        <f>CV670*(1+('[13]GROWTH (YoY)'!AR670/100))</f>
        <v>0</v>
      </c>
      <c r="CX670" s="227">
        <f>CW670*(1+('[13]GROWTH (YoY)'!AS670/100))</f>
        <v>0</v>
      </c>
      <c r="CY670" s="227">
        <f>CX670*(1+('[13]GROWTH (YoY)'!AT670/100))</f>
        <v>0</v>
      </c>
      <c r="CZ670" s="226">
        <v>0</v>
      </c>
      <c r="DA670" s="226">
        <v>0</v>
      </c>
      <c r="DB670" s="226">
        <v>0</v>
      </c>
      <c r="DC670" s="226">
        <v>0</v>
      </c>
      <c r="DD670" s="227">
        <v>12</v>
      </c>
      <c r="DE670" s="227">
        <v>12</v>
      </c>
      <c r="DF670" s="227">
        <v>12</v>
      </c>
      <c r="DG670" s="227">
        <v>13</v>
      </c>
      <c r="DH670" s="226">
        <v>0</v>
      </c>
      <c r="DI670" s="226">
        <v>0</v>
      </c>
      <c r="DJ670" s="226">
        <v>0</v>
      </c>
      <c r="DK670" s="226">
        <v>0</v>
      </c>
      <c r="DL670" s="227">
        <v>0</v>
      </c>
      <c r="DM670" s="227">
        <v>0</v>
      </c>
      <c r="DN670" s="227">
        <v>0</v>
      </c>
      <c r="DO670" s="227">
        <v>0</v>
      </c>
      <c r="DP670" s="376">
        <f t="shared" si="265"/>
        <v>0</v>
      </c>
      <c r="DQ670" s="226">
        <f t="shared" si="265"/>
        <v>-2</v>
      </c>
      <c r="DR670" s="226">
        <f t="shared" si="265"/>
        <v>-5</v>
      </c>
      <c r="DS670" s="226">
        <f t="shared" si="278"/>
        <v>-5</v>
      </c>
      <c r="DT670" s="227">
        <f t="shared" si="278"/>
        <v>0</v>
      </c>
      <c r="DU670" s="227">
        <f t="shared" si="278"/>
        <v>0</v>
      </c>
      <c r="DV670" s="227">
        <f t="shared" si="278"/>
        <v>-2</v>
      </c>
      <c r="DW670" s="227">
        <f t="shared" si="278"/>
        <v>0</v>
      </c>
      <c r="DX670" s="377">
        <f t="shared" si="268"/>
        <v>0</v>
      </c>
      <c r="DY670" s="377">
        <f t="shared" si="268"/>
        <v>0</v>
      </c>
      <c r="DZ670" s="377">
        <f t="shared" si="268"/>
        <v>0</v>
      </c>
      <c r="EA670" s="377">
        <f t="shared" si="267"/>
        <v>0</v>
      </c>
      <c r="EB670" s="378">
        <f t="shared" si="267"/>
        <v>0.38750000000000001</v>
      </c>
      <c r="EC670" s="378">
        <f t="shared" si="267"/>
        <v>0.38636363636363635</v>
      </c>
      <c r="ED670" s="378">
        <f t="shared" si="267"/>
        <v>0.41052631578947368</v>
      </c>
      <c r="EE670" s="378">
        <f t="shared" si="267"/>
        <v>0.42307692307692307</v>
      </c>
      <c r="EG670" s="226">
        <v>0</v>
      </c>
      <c r="EH670" s="226">
        <v>0</v>
      </c>
      <c r="EI670" s="226">
        <v>0</v>
      </c>
      <c r="EJ670" s="226">
        <v>0</v>
      </c>
      <c r="EK670" s="226">
        <v>0</v>
      </c>
      <c r="EL670" s="226">
        <v>0</v>
      </c>
      <c r="EM670" s="226">
        <v>0</v>
      </c>
      <c r="EN670" s="379">
        <f t="shared" si="272"/>
        <v>0</v>
      </c>
      <c r="EO670" s="226">
        <f t="shared" si="273"/>
        <v>0</v>
      </c>
      <c r="EP670" s="379">
        <f t="shared" si="274"/>
        <v>0</v>
      </c>
      <c r="EQ670" s="226">
        <f t="shared" si="275"/>
        <v>0</v>
      </c>
      <c r="ER670" s="226">
        <f t="shared" si="276"/>
        <v>0</v>
      </c>
      <c r="ES670" s="292"/>
      <c r="ET670" s="227">
        <v>79</v>
      </c>
      <c r="EU670" s="227">
        <v>31</v>
      </c>
      <c r="EV670" s="227">
        <v>48</v>
      </c>
      <c r="EW670" s="227">
        <v>32</v>
      </c>
      <c r="EX670" s="227">
        <v>22</v>
      </c>
      <c r="EY670" s="227">
        <v>1447</v>
      </c>
      <c r="EZ670" s="227">
        <v>1110</v>
      </c>
      <c r="FA670" s="380">
        <f t="shared" si="280"/>
        <v>0.39240506329113922</v>
      </c>
      <c r="FB670" s="228">
        <f t="shared" si="281"/>
        <v>66.666666666666657</v>
      </c>
      <c r="FC670" s="380">
        <f t="shared" si="282"/>
        <v>0.27848101265822783</v>
      </c>
      <c r="FD670" s="227">
        <f t="shared" si="283"/>
        <v>15203.87007601935</v>
      </c>
      <c r="FE670" s="227">
        <f t="shared" si="284"/>
        <v>2402.4024024024025</v>
      </c>
      <c r="FF670" s="227">
        <v>48</v>
      </c>
      <c r="FG670" s="228">
        <f t="shared" si="277"/>
        <v>72.916666666666657</v>
      </c>
      <c r="FH670" s="227">
        <v>35</v>
      </c>
      <c r="FI670" s="227">
        <v>48</v>
      </c>
      <c r="FJ670" s="227">
        <v>0</v>
      </c>
      <c r="FK670" s="227">
        <f t="shared" si="269"/>
        <v>13</v>
      </c>
      <c r="FL670" s="227">
        <v>2</v>
      </c>
      <c r="FM670" s="227">
        <f t="shared" si="270"/>
        <v>11</v>
      </c>
      <c r="FZ670" s="229"/>
      <c r="GA670" s="229"/>
      <c r="GB670" s="229"/>
      <c r="GC670" s="229"/>
      <c r="GD670" s="229"/>
    </row>
    <row r="671" spans="1:186" s="368" customFormat="1">
      <c r="A671" s="287" t="s">
        <v>1386</v>
      </c>
      <c r="B671" s="369" t="s">
        <v>1387</v>
      </c>
      <c r="C671" s="287" t="s">
        <v>1563</v>
      </c>
      <c r="D671" s="287" t="s">
        <v>3126</v>
      </c>
      <c r="E671" s="369" t="s">
        <v>1564</v>
      </c>
      <c r="F671" s="287">
        <v>668</v>
      </c>
      <c r="G671" s="392" t="s">
        <v>1632</v>
      </c>
      <c r="H671" s="392" t="s">
        <v>1633</v>
      </c>
      <c r="I671" s="393" t="s">
        <v>1616</v>
      </c>
      <c r="J671" s="392" t="s">
        <v>1617</v>
      </c>
      <c r="K671" s="393" t="s">
        <v>846</v>
      </c>
      <c r="L671" s="392" t="s">
        <v>1569</v>
      </c>
      <c r="M671" s="392" t="s">
        <v>3124</v>
      </c>
      <c r="N671" s="372">
        <v>1</v>
      </c>
      <c r="O671" s="373">
        <v>4</v>
      </c>
      <c r="P671" s="373">
        <v>6</v>
      </c>
      <c r="Q671" s="373">
        <v>6</v>
      </c>
      <c r="R671" s="373">
        <v>7</v>
      </c>
      <c r="S671" s="374">
        <v>103</v>
      </c>
      <c r="T671" s="374">
        <v>114</v>
      </c>
      <c r="U671" s="374">
        <v>124</v>
      </c>
      <c r="V671" s="374">
        <v>136</v>
      </c>
      <c r="W671" s="373">
        <v>2</v>
      </c>
      <c r="X671" s="373">
        <v>3</v>
      </c>
      <c r="Y671" s="373">
        <v>3</v>
      </c>
      <c r="Z671" s="373">
        <v>3</v>
      </c>
      <c r="AA671" s="374">
        <v>41</v>
      </c>
      <c r="AB671" s="374">
        <v>44</v>
      </c>
      <c r="AC671" s="374">
        <v>49</v>
      </c>
      <c r="AD671" s="374">
        <v>55</v>
      </c>
      <c r="AE671" s="373">
        <v>0</v>
      </c>
      <c r="AF671" s="373">
        <v>0</v>
      </c>
      <c r="AG671" s="373">
        <v>0</v>
      </c>
      <c r="AH671" s="373">
        <v>0</v>
      </c>
      <c r="AI671" s="374">
        <v>1</v>
      </c>
      <c r="AJ671" s="374">
        <v>1</v>
      </c>
      <c r="AK671" s="374">
        <v>1</v>
      </c>
      <c r="AL671" s="374">
        <v>1</v>
      </c>
      <c r="AM671" s="226">
        <v>2</v>
      </c>
      <c r="AN671" s="226">
        <v>3</v>
      </c>
      <c r="AO671" s="226">
        <v>3</v>
      </c>
      <c r="AP671" s="226">
        <v>3</v>
      </c>
      <c r="AQ671" s="227">
        <v>63</v>
      </c>
      <c r="AR671" s="227">
        <v>70</v>
      </c>
      <c r="AS671" s="227">
        <v>74</v>
      </c>
      <c r="AT671" s="227">
        <v>81</v>
      </c>
      <c r="AU671" s="226">
        <v>2</v>
      </c>
      <c r="AV671" s="411">
        <v>3</v>
      </c>
      <c r="AW671" s="411">
        <v>3</v>
      </c>
      <c r="AX671" s="411">
        <v>3</v>
      </c>
      <c r="AY671" s="231">
        <v>55</v>
      </c>
      <c r="AZ671" s="231">
        <v>57</v>
      </c>
      <c r="BA671" s="231">
        <v>63</v>
      </c>
      <c r="BB671" s="231">
        <v>70</v>
      </c>
      <c r="BC671" s="226">
        <f t="shared" si="287"/>
        <v>0</v>
      </c>
      <c r="BD671" s="226">
        <f t="shared" si="287"/>
        <v>-2</v>
      </c>
      <c r="BE671" s="226">
        <f t="shared" si="287"/>
        <v>-5</v>
      </c>
      <c r="BF671" s="226">
        <f t="shared" si="287"/>
        <v>-4</v>
      </c>
      <c r="BG671" s="218">
        <f t="shared" si="287"/>
        <v>6</v>
      </c>
      <c r="BH671" s="218">
        <f t="shared" si="287"/>
        <v>7</v>
      </c>
      <c r="BI671" s="218">
        <f t="shared" si="287"/>
        <v>6</v>
      </c>
      <c r="BJ671" s="218">
        <f t="shared" si="286"/>
        <v>9</v>
      </c>
      <c r="BK671" s="226">
        <f t="shared" si="285"/>
        <v>0</v>
      </c>
      <c r="BL671" s="226">
        <f t="shared" si="285"/>
        <v>2</v>
      </c>
      <c r="BM671" s="226">
        <f t="shared" si="285"/>
        <v>5</v>
      </c>
      <c r="BN671" s="226">
        <f t="shared" si="285"/>
        <v>4</v>
      </c>
      <c r="BO671" s="227">
        <f t="shared" si="285"/>
        <v>2</v>
      </c>
      <c r="BP671" s="227">
        <f t="shared" si="279"/>
        <v>6</v>
      </c>
      <c r="BQ671" s="227">
        <f t="shared" si="279"/>
        <v>5</v>
      </c>
      <c r="BR671" s="227">
        <f t="shared" si="279"/>
        <v>2</v>
      </c>
      <c r="BS671" s="226">
        <v>0</v>
      </c>
      <c r="BT671" s="226">
        <v>2</v>
      </c>
      <c r="BU671" s="226">
        <v>5</v>
      </c>
      <c r="BV671" s="226">
        <v>4</v>
      </c>
      <c r="BW671" s="227">
        <v>2</v>
      </c>
      <c r="BX671" s="227">
        <v>6</v>
      </c>
      <c r="BY671" s="227">
        <v>5</v>
      </c>
      <c r="BZ671" s="227">
        <v>2</v>
      </c>
      <c r="CA671" s="226">
        <v>0</v>
      </c>
      <c r="CB671" s="226">
        <f>IFERROR(VLOOKUP($G671,[12]ITEM!$B$2:$AC$939,26,0),0)</f>
        <v>0</v>
      </c>
      <c r="CC671" s="226">
        <f>IFERROR(VLOOKUP($G671,[12]ITEM!$B$2:$AC$939,27,0),0)</f>
        <v>0</v>
      </c>
      <c r="CD671" s="226">
        <f>IFERROR(VLOOKUP($G671,[12]ITEM!$B$2:$AC$939,28,0),0)</f>
        <v>0</v>
      </c>
      <c r="CE671" s="227">
        <v>0</v>
      </c>
      <c r="CF671" s="227">
        <v>0</v>
      </c>
      <c r="CG671" s="227">
        <v>0</v>
      </c>
      <c r="CH671" s="227">
        <v>0</v>
      </c>
      <c r="CI671" s="375"/>
      <c r="CJ671" s="226">
        <f t="shared" si="264"/>
        <v>0</v>
      </c>
      <c r="CK671" s="226">
        <f t="shared" si="264"/>
        <v>0</v>
      </c>
      <c r="CL671" s="226">
        <f t="shared" si="264"/>
        <v>0</v>
      </c>
      <c r="CM671" s="226">
        <f t="shared" si="263"/>
        <v>0</v>
      </c>
      <c r="CN671" s="227">
        <f t="shared" si="263"/>
        <v>6</v>
      </c>
      <c r="CO671" s="227">
        <f t="shared" si="263"/>
        <v>6</v>
      </c>
      <c r="CP671" s="227">
        <f t="shared" si="263"/>
        <v>6</v>
      </c>
      <c r="CQ671" s="227">
        <f t="shared" si="263"/>
        <v>7</v>
      </c>
      <c r="CR671" s="226">
        <v>0</v>
      </c>
      <c r="CS671" s="226">
        <v>0</v>
      </c>
      <c r="CT671" s="226">
        <v>0</v>
      </c>
      <c r="CU671" s="226">
        <v>0</v>
      </c>
      <c r="CV671" s="227">
        <f t="shared" si="271"/>
        <v>0</v>
      </c>
      <c r="CW671" s="227">
        <f>CV671*(1+('[13]GROWTH (YoY)'!AR671/100))</f>
        <v>0</v>
      </c>
      <c r="CX671" s="227">
        <f>CW671*(1+('[13]GROWTH (YoY)'!AS671/100))</f>
        <v>0</v>
      </c>
      <c r="CY671" s="227">
        <f>CX671*(1+('[13]GROWTH (YoY)'!AT671/100))</f>
        <v>0</v>
      </c>
      <c r="CZ671" s="226">
        <v>0</v>
      </c>
      <c r="DA671" s="226">
        <v>0</v>
      </c>
      <c r="DB671" s="226">
        <v>0</v>
      </c>
      <c r="DC671" s="226">
        <v>0</v>
      </c>
      <c r="DD671" s="227">
        <v>6</v>
      </c>
      <c r="DE671" s="227">
        <v>6</v>
      </c>
      <c r="DF671" s="227">
        <v>6</v>
      </c>
      <c r="DG671" s="227">
        <v>7</v>
      </c>
      <c r="DH671" s="226">
        <v>0</v>
      </c>
      <c r="DI671" s="226">
        <v>0</v>
      </c>
      <c r="DJ671" s="226">
        <v>0</v>
      </c>
      <c r="DK671" s="226">
        <v>0</v>
      </c>
      <c r="DL671" s="227">
        <v>0</v>
      </c>
      <c r="DM671" s="227">
        <v>0</v>
      </c>
      <c r="DN671" s="227">
        <v>0</v>
      </c>
      <c r="DO671" s="227">
        <v>0</v>
      </c>
      <c r="DP671" s="376">
        <f t="shared" si="265"/>
        <v>0</v>
      </c>
      <c r="DQ671" s="226">
        <f t="shared" si="265"/>
        <v>-2</v>
      </c>
      <c r="DR671" s="226">
        <f t="shared" si="265"/>
        <v>-5</v>
      </c>
      <c r="DS671" s="226">
        <f t="shared" si="278"/>
        <v>-4</v>
      </c>
      <c r="DT671" s="227">
        <f t="shared" si="278"/>
        <v>0</v>
      </c>
      <c r="DU671" s="227">
        <f t="shared" si="278"/>
        <v>1</v>
      </c>
      <c r="DV671" s="227">
        <f t="shared" si="278"/>
        <v>0</v>
      </c>
      <c r="DW671" s="227">
        <f t="shared" si="278"/>
        <v>2</v>
      </c>
      <c r="DX671" s="377">
        <f t="shared" si="268"/>
        <v>0.5</v>
      </c>
      <c r="DY671" s="377">
        <f t="shared" si="268"/>
        <v>0.5</v>
      </c>
      <c r="DZ671" s="377">
        <f t="shared" si="268"/>
        <v>0.5</v>
      </c>
      <c r="EA671" s="377">
        <f t="shared" si="267"/>
        <v>0.42857142857142855</v>
      </c>
      <c r="EB671" s="378">
        <f t="shared" si="267"/>
        <v>0.39805825242718446</v>
      </c>
      <c r="EC671" s="378">
        <f t="shared" si="267"/>
        <v>0.38596491228070173</v>
      </c>
      <c r="ED671" s="378">
        <f t="shared" si="267"/>
        <v>0.39516129032258063</v>
      </c>
      <c r="EE671" s="378">
        <f t="shared" si="267"/>
        <v>0.40441176470588236</v>
      </c>
      <c r="EG671" s="226">
        <v>0</v>
      </c>
      <c r="EH671" s="226">
        <v>0</v>
      </c>
      <c r="EI671" s="226">
        <v>0</v>
      </c>
      <c r="EJ671" s="226">
        <v>0</v>
      </c>
      <c r="EK671" s="226">
        <v>0</v>
      </c>
      <c r="EL671" s="226">
        <v>0</v>
      </c>
      <c r="EM671" s="226">
        <v>0</v>
      </c>
      <c r="EN671" s="379">
        <f t="shared" si="272"/>
        <v>0</v>
      </c>
      <c r="EO671" s="226">
        <f t="shared" si="273"/>
        <v>0</v>
      </c>
      <c r="EP671" s="379">
        <f t="shared" si="274"/>
        <v>0</v>
      </c>
      <c r="EQ671" s="226">
        <f t="shared" si="275"/>
        <v>0</v>
      </c>
      <c r="ER671" s="226">
        <f t="shared" si="276"/>
        <v>0</v>
      </c>
      <c r="ES671" s="292"/>
      <c r="ET671" s="227">
        <v>103</v>
      </c>
      <c r="EU671" s="227">
        <v>41</v>
      </c>
      <c r="EV671" s="227">
        <v>62</v>
      </c>
      <c r="EW671" s="227">
        <v>38</v>
      </c>
      <c r="EX671" s="227">
        <v>24</v>
      </c>
      <c r="EY671" s="227">
        <v>1487</v>
      </c>
      <c r="EZ671" s="227">
        <v>1200</v>
      </c>
      <c r="FA671" s="380">
        <f t="shared" si="280"/>
        <v>0.39805825242718446</v>
      </c>
      <c r="FB671" s="228">
        <f t="shared" si="281"/>
        <v>61.29032258064516</v>
      </c>
      <c r="FC671" s="380">
        <f t="shared" si="282"/>
        <v>0.23300970873786409</v>
      </c>
      <c r="FD671" s="227">
        <f t="shared" si="283"/>
        <v>16139.878950907869</v>
      </c>
      <c r="FE671" s="227">
        <f t="shared" si="284"/>
        <v>2638.8888888888891</v>
      </c>
      <c r="FF671" s="227">
        <v>62</v>
      </c>
      <c r="FG671" s="228">
        <f t="shared" si="277"/>
        <v>90.322580645161281</v>
      </c>
      <c r="FH671" s="227">
        <v>56</v>
      </c>
      <c r="FI671" s="227">
        <v>62</v>
      </c>
      <c r="FJ671" s="227">
        <v>0</v>
      </c>
      <c r="FK671" s="227">
        <f t="shared" si="269"/>
        <v>6</v>
      </c>
      <c r="FL671" s="227">
        <v>3</v>
      </c>
      <c r="FM671" s="227">
        <f t="shared" si="270"/>
        <v>3</v>
      </c>
      <c r="FZ671" s="229"/>
      <c r="GA671" s="229"/>
      <c r="GB671" s="229"/>
      <c r="GC671" s="229"/>
      <c r="GD671" s="229"/>
    </row>
    <row r="672" spans="1:186" s="368" customFormat="1">
      <c r="A672" s="287" t="s">
        <v>1386</v>
      </c>
      <c r="B672" s="369" t="s">
        <v>1387</v>
      </c>
      <c r="C672" s="287" t="s">
        <v>1563</v>
      </c>
      <c r="D672" s="287" t="s">
        <v>3126</v>
      </c>
      <c r="E672" s="369" t="s">
        <v>1564</v>
      </c>
      <c r="F672" s="287">
        <v>669</v>
      </c>
      <c r="G672" s="392" t="s">
        <v>1634</v>
      </c>
      <c r="H672" s="392" t="s">
        <v>1635</v>
      </c>
      <c r="I672" s="393" t="s">
        <v>1616</v>
      </c>
      <c r="J672" s="392" t="s">
        <v>1617</v>
      </c>
      <c r="K672" s="393" t="s">
        <v>846</v>
      </c>
      <c r="L672" s="392" t="s">
        <v>1569</v>
      </c>
      <c r="M672" s="392" t="s">
        <v>3124</v>
      </c>
      <c r="N672" s="372">
        <v>1</v>
      </c>
      <c r="O672" s="373">
        <v>3610</v>
      </c>
      <c r="P672" s="373">
        <v>5972</v>
      </c>
      <c r="Q672" s="373">
        <v>6231</v>
      </c>
      <c r="R672" s="373">
        <v>6938</v>
      </c>
      <c r="S672" s="374">
        <v>4203</v>
      </c>
      <c r="T672" s="374">
        <v>4595</v>
      </c>
      <c r="U672" s="374">
        <v>5014</v>
      </c>
      <c r="V672" s="374">
        <v>5462</v>
      </c>
      <c r="W672" s="373">
        <v>1144</v>
      </c>
      <c r="X672" s="373">
        <v>1746</v>
      </c>
      <c r="Y672" s="373">
        <v>1997</v>
      </c>
      <c r="Z672" s="373">
        <v>2216</v>
      </c>
      <c r="AA672" s="374">
        <v>1309</v>
      </c>
      <c r="AB672" s="374">
        <v>1500</v>
      </c>
      <c r="AC672" s="374">
        <v>1601</v>
      </c>
      <c r="AD672" s="374">
        <v>1709</v>
      </c>
      <c r="AE672" s="373">
        <v>61</v>
      </c>
      <c r="AF672" s="373">
        <v>74</v>
      </c>
      <c r="AG672" s="373">
        <v>70</v>
      </c>
      <c r="AH672" s="373">
        <v>74</v>
      </c>
      <c r="AI672" s="374">
        <v>52</v>
      </c>
      <c r="AJ672" s="374">
        <v>52</v>
      </c>
      <c r="AK672" s="374">
        <v>54</v>
      </c>
      <c r="AL672" s="374">
        <v>59</v>
      </c>
      <c r="AM672" s="226">
        <v>2466</v>
      </c>
      <c r="AN672" s="226">
        <v>4226</v>
      </c>
      <c r="AO672" s="226">
        <v>4234</v>
      </c>
      <c r="AP672" s="226">
        <v>4722</v>
      </c>
      <c r="AQ672" s="227">
        <v>2895</v>
      </c>
      <c r="AR672" s="227">
        <v>3096</v>
      </c>
      <c r="AS672" s="227">
        <v>3413</v>
      </c>
      <c r="AT672" s="227">
        <v>3753</v>
      </c>
      <c r="AU672" s="226">
        <v>645</v>
      </c>
      <c r="AV672" s="411">
        <v>1059</v>
      </c>
      <c r="AW672" s="411">
        <v>1163</v>
      </c>
      <c r="AX672" s="411">
        <v>1307</v>
      </c>
      <c r="AY672" s="231">
        <v>707</v>
      </c>
      <c r="AZ672" s="231">
        <v>800</v>
      </c>
      <c r="BA672" s="231">
        <v>901</v>
      </c>
      <c r="BB672" s="231">
        <v>997</v>
      </c>
      <c r="BC672" s="226">
        <f t="shared" si="287"/>
        <v>1821</v>
      </c>
      <c r="BD672" s="226">
        <f t="shared" si="287"/>
        <v>3147</v>
      </c>
      <c r="BE672" s="226">
        <f t="shared" si="287"/>
        <v>3025</v>
      </c>
      <c r="BF672" s="226">
        <f t="shared" si="287"/>
        <v>3371</v>
      </c>
      <c r="BG672" s="218">
        <f t="shared" si="287"/>
        <v>2159</v>
      </c>
      <c r="BH672" s="218">
        <f t="shared" si="287"/>
        <v>2242</v>
      </c>
      <c r="BI672" s="218">
        <f t="shared" si="287"/>
        <v>2463</v>
      </c>
      <c r="BJ672" s="218">
        <f t="shared" si="286"/>
        <v>2733</v>
      </c>
      <c r="BK672" s="226">
        <f t="shared" si="285"/>
        <v>0</v>
      </c>
      <c r="BL672" s="226">
        <f t="shared" si="285"/>
        <v>20</v>
      </c>
      <c r="BM672" s="226">
        <f t="shared" si="285"/>
        <v>46</v>
      </c>
      <c r="BN672" s="226">
        <f t="shared" si="285"/>
        <v>44</v>
      </c>
      <c r="BO672" s="227">
        <f t="shared" si="285"/>
        <v>29</v>
      </c>
      <c r="BP672" s="227">
        <f t="shared" si="279"/>
        <v>54</v>
      </c>
      <c r="BQ672" s="227">
        <f t="shared" si="279"/>
        <v>49</v>
      </c>
      <c r="BR672" s="227">
        <f t="shared" si="279"/>
        <v>23</v>
      </c>
      <c r="BS672" s="226">
        <v>0</v>
      </c>
      <c r="BT672" s="226">
        <v>20</v>
      </c>
      <c r="BU672" s="226">
        <v>46</v>
      </c>
      <c r="BV672" s="226">
        <v>44</v>
      </c>
      <c r="BW672" s="227">
        <v>29</v>
      </c>
      <c r="BX672" s="227">
        <v>54</v>
      </c>
      <c r="BY672" s="227">
        <v>49</v>
      </c>
      <c r="BZ672" s="227">
        <v>23</v>
      </c>
      <c r="CA672" s="226">
        <v>0</v>
      </c>
      <c r="CB672" s="226">
        <f>IFERROR(VLOOKUP($G672,[12]ITEM!$B$2:$AC$939,26,0),0)</f>
        <v>0</v>
      </c>
      <c r="CC672" s="226">
        <f>IFERROR(VLOOKUP($G672,[12]ITEM!$B$2:$AC$939,27,0),0)</f>
        <v>0</v>
      </c>
      <c r="CD672" s="226">
        <f>IFERROR(VLOOKUP($G672,[12]ITEM!$B$2:$AC$939,28,0),0)</f>
        <v>0</v>
      </c>
      <c r="CE672" s="227">
        <v>0</v>
      </c>
      <c r="CF672" s="227">
        <v>0</v>
      </c>
      <c r="CG672" s="227">
        <v>0</v>
      </c>
      <c r="CH672" s="227">
        <v>0</v>
      </c>
      <c r="CI672" s="375"/>
      <c r="CJ672" s="226">
        <f t="shared" si="264"/>
        <v>1821</v>
      </c>
      <c r="CK672" s="226">
        <f t="shared" si="264"/>
        <v>3055</v>
      </c>
      <c r="CL672" s="226">
        <f t="shared" si="264"/>
        <v>3162</v>
      </c>
      <c r="CM672" s="226">
        <f t="shared" si="263"/>
        <v>3372</v>
      </c>
      <c r="CN672" s="227">
        <f t="shared" si="263"/>
        <v>2159</v>
      </c>
      <c r="CO672" s="227">
        <f t="shared" si="263"/>
        <v>2282.1417403992873</v>
      </c>
      <c r="CP672" s="227">
        <f t="shared" si="263"/>
        <v>2391.3842943653781</v>
      </c>
      <c r="CQ672" s="227">
        <f t="shared" si="263"/>
        <v>2578.5669228553097</v>
      </c>
      <c r="CR672" s="226">
        <v>853</v>
      </c>
      <c r="CS672" s="226">
        <v>1462</v>
      </c>
      <c r="CT672" s="226">
        <v>1465</v>
      </c>
      <c r="CU672" s="226">
        <v>1634</v>
      </c>
      <c r="CV672" s="227">
        <f t="shared" si="271"/>
        <v>1024</v>
      </c>
      <c r="CW672" s="227">
        <f>CV672*(1+('[13]GROWTH (YoY)'!AR672/100))</f>
        <v>1095.1417403992873</v>
      </c>
      <c r="CX672" s="227">
        <f>CW672*(1+('[13]GROWTH (YoY)'!AS672/100))</f>
        <v>1207.3842943653781</v>
      </c>
      <c r="CY672" s="227">
        <f>CX672*(1+('[13]GROWTH (YoY)'!AT672/100))</f>
        <v>1327.5669228553095</v>
      </c>
      <c r="CZ672" s="226">
        <v>920</v>
      </c>
      <c r="DA672" s="226">
        <v>1511</v>
      </c>
      <c r="DB672" s="226">
        <v>1607</v>
      </c>
      <c r="DC672" s="226">
        <v>1641</v>
      </c>
      <c r="DD672" s="227">
        <v>1052</v>
      </c>
      <c r="DE672" s="227">
        <v>1096</v>
      </c>
      <c r="DF672" s="227">
        <v>1084</v>
      </c>
      <c r="DG672" s="227">
        <v>1145</v>
      </c>
      <c r="DH672" s="226">
        <v>48</v>
      </c>
      <c r="DI672" s="226">
        <v>82</v>
      </c>
      <c r="DJ672" s="226">
        <v>90</v>
      </c>
      <c r="DK672" s="226">
        <v>97</v>
      </c>
      <c r="DL672" s="227">
        <v>83</v>
      </c>
      <c r="DM672" s="227">
        <v>91</v>
      </c>
      <c r="DN672" s="227">
        <v>100</v>
      </c>
      <c r="DO672" s="227">
        <v>106</v>
      </c>
      <c r="DP672" s="376">
        <f t="shared" si="265"/>
        <v>0</v>
      </c>
      <c r="DQ672" s="226">
        <f t="shared" si="265"/>
        <v>92</v>
      </c>
      <c r="DR672" s="226">
        <f t="shared" si="265"/>
        <v>-137</v>
      </c>
      <c r="DS672" s="226">
        <f t="shared" si="278"/>
        <v>-1</v>
      </c>
      <c r="DT672" s="227">
        <f t="shared" si="278"/>
        <v>0</v>
      </c>
      <c r="DU672" s="227">
        <f t="shared" si="278"/>
        <v>-40.141740399287301</v>
      </c>
      <c r="DV672" s="227">
        <f t="shared" si="278"/>
        <v>71.615705634621918</v>
      </c>
      <c r="DW672" s="227">
        <f t="shared" si="278"/>
        <v>154.43307714469029</v>
      </c>
      <c r="DX672" s="377">
        <f t="shared" si="268"/>
        <v>0.31689750692520774</v>
      </c>
      <c r="DY672" s="377">
        <f t="shared" si="268"/>
        <v>0.29236436704621566</v>
      </c>
      <c r="DZ672" s="377">
        <f t="shared" si="268"/>
        <v>0.32049430268014767</v>
      </c>
      <c r="EA672" s="377">
        <f t="shared" si="267"/>
        <v>0.31940040357451716</v>
      </c>
      <c r="EB672" s="378">
        <f t="shared" si="267"/>
        <v>0.311444206519153</v>
      </c>
      <c r="EC672" s="378">
        <f t="shared" si="267"/>
        <v>0.32644178454842221</v>
      </c>
      <c r="ED672" s="378">
        <f t="shared" si="267"/>
        <v>0.31930594335859591</v>
      </c>
      <c r="EE672" s="378">
        <f t="shared" si="267"/>
        <v>0.31288905162943975</v>
      </c>
      <c r="EG672" s="226">
        <v>0</v>
      </c>
      <c r="EH672" s="226">
        <v>0</v>
      </c>
      <c r="EI672" s="226">
        <v>0</v>
      </c>
      <c r="EJ672" s="226">
        <v>0</v>
      </c>
      <c r="EK672" s="226">
        <v>0</v>
      </c>
      <c r="EL672" s="226">
        <v>0</v>
      </c>
      <c r="EM672" s="226">
        <v>0</v>
      </c>
      <c r="EN672" s="379">
        <f t="shared" si="272"/>
        <v>0</v>
      </c>
      <c r="EO672" s="226">
        <f t="shared" si="273"/>
        <v>0</v>
      </c>
      <c r="EP672" s="379">
        <f t="shared" si="274"/>
        <v>0</v>
      </c>
      <c r="EQ672" s="226">
        <f t="shared" si="275"/>
        <v>0</v>
      </c>
      <c r="ER672" s="226">
        <f t="shared" si="276"/>
        <v>0</v>
      </c>
      <c r="ES672" s="292"/>
      <c r="ET672" s="227">
        <v>4197</v>
      </c>
      <c r="EU672" s="227">
        <v>1312</v>
      </c>
      <c r="EV672" s="227">
        <v>2885</v>
      </c>
      <c r="EW672" s="227">
        <v>1193</v>
      </c>
      <c r="EX672" s="227">
        <v>1095</v>
      </c>
      <c r="EY672" s="227">
        <v>34165</v>
      </c>
      <c r="EZ672" s="227">
        <v>28879</v>
      </c>
      <c r="FA672" s="380">
        <f t="shared" si="280"/>
        <v>0.31260424112461282</v>
      </c>
      <c r="FB672" s="228">
        <f t="shared" si="281"/>
        <v>41.351819757365682</v>
      </c>
      <c r="FC672" s="380">
        <f t="shared" si="282"/>
        <v>0.26090064331665475</v>
      </c>
      <c r="FD672" s="227">
        <f t="shared" si="283"/>
        <v>32050.343919215571</v>
      </c>
      <c r="FE672" s="227">
        <f t="shared" si="284"/>
        <v>3442.524556482796</v>
      </c>
      <c r="FF672" s="227">
        <v>2885</v>
      </c>
      <c r="FG672" s="228">
        <f t="shared" si="277"/>
        <v>25.060658578856156</v>
      </c>
      <c r="FH672" s="227">
        <v>723</v>
      </c>
      <c r="FI672" s="227">
        <v>2885</v>
      </c>
      <c r="FJ672" s="227">
        <v>0</v>
      </c>
      <c r="FK672" s="227">
        <f t="shared" si="269"/>
        <v>2162</v>
      </c>
      <c r="FL672" s="227">
        <v>107</v>
      </c>
      <c r="FM672" s="227">
        <f t="shared" si="270"/>
        <v>2055</v>
      </c>
      <c r="FZ672" s="229"/>
      <c r="GA672" s="229"/>
      <c r="GB672" s="229"/>
      <c r="GC672" s="229"/>
      <c r="GD672" s="229"/>
    </row>
    <row r="673" spans="1:186" s="368" customFormat="1">
      <c r="A673" s="287" t="s">
        <v>1386</v>
      </c>
      <c r="B673" s="369" t="s">
        <v>1387</v>
      </c>
      <c r="C673" s="287" t="s">
        <v>1563</v>
      </c>
      <c r="D673" s="287" t="s">
        <v>3126</v>
      </c>
      <c r="E673" s="369" t="s">
        <v>1564</v>
      </c>
      <c r="F673" s="287">
        <v>670</v>
      </c>
      <c r="G673" s="392" t="s">
        <v>1636</v>
      </c>
      <c r="H673" s="392" t="s">
        <v>1637</v>
      </c>
      <c r="I673" s="393" t="s">
        <v>1616</v>
      </c>
      <c r="J673" s="392" t="s">
        <v>1617</v>
      </c>
      <c r="K673" s="393" t="s">
        <v>846</v>
      </c>
      <c r="L673" s="392" t="s">
        <v>1569</v>
      </c>
      <c r="M673" s="392" t="s">
        <v>3124</v>
      </c>
      <c r="N673" s="372">
        <v>1</v>
      </c>
      <c r="O673" s="373">
        <v>355</v>
      </c>
      <c r="P673" s="373">
        <v>586</v>
      </c>
      <c r="Q673" s="373">
        <v>610</v>
      </c>
      <c r="R673" s="373">
        <v>668</v>
      </c>
      <c r="S673" s="374">
        <v>710</v>
      </c>
      <c r="T673" s="374">
        <v>788</v>
      </c>
      <c r="U673" s="374">
        <v>849</v>
      </c>
      <c r="V673" s="374">
        <v>924</v>
      </c>
      <c r="W673" s="373">
        <v>149</v>
      </c>
      <c r="X673" s="373">
        <v>243</v>
      </c>
      <c r="Y673" s="373">
        <v>247</v>
      </c>
      <c r="Z673" s="373">
        <v>277</v>
      </c>
      <c r="AA673" s="374">
        <v>259</v>
      </c>
      <c r="AB673" s="374">
        <v>302</v>
      </c>
      <c r="AC673" s="374">
        <v>335</v>
      </c>
      <c r="AD673" s="374">
        <v>401</v>
      </c>
      <c r="AE673" s="373">
        <v>5</v>
      </c>
      <c r="AF673" s="373">
        <v>6</v>
      </c>
      <c r="AG673" s="373">
        <v>6</v>
      </c>
      <c r="AH673" s="373">
        <v>6</v>
      </c>
      <c r="AI673" s="374">
        <v>8</v>
      </c>
      <c r="AJ673" s="374">
        <v>8</v>
      </c>
      <c r="AK673" s="374">
        <v>8</v>
      </c>
      <c r="AL673" s="374">
        <v>9</v>
      </c>
      <c r="AM673" s="226">
        <v>206</v>
      </c>
      <c r="AN673" s="226">
        <v>343</v>
      </c>
      <c r="AO673" s="226">
        <v>362</v>
      </c>
      <c r="AP673" s="226">
        <v>391</v>
      </c>
      <c r="AQ673" s="227">
        <v>450</v>
      </c>
      <c r="AR673" s="227">
        <v>485</v>
      </c>
      <c r="AS673" s="227">
        <v>514</v>
      </c>
      <c r="AT673" s="227">
        <v>523</v>
      </c>
      <c r="AU673" s="226">
        <v>88</v>
      </c>
      <c r="AV673" s="411">
        <v>143</v>
      </c>
      <c r="AW673" s="411">
        <v>159</v>
      </c>
      <c r="AX673" s="411">
        <v>177</v>
      </c>
      <c r="AY673" s="231">
        <v>183</v>
      </c>
      <c r="AZ673" s="231">
        <v>198</v>
      </c>
      <c r="BA673" s="231">
        <v>222</v>
      </c>
      <c r="BB673" s="231">
        <v>244</v>
      </c>
      <c r="BC673" s="226">
        <f t="shared" si="287"/>
        <v>118</v>
      </c>
      <c r="BD673" s="226">
        <f t="shared" si="287"/>
        <v>196</v>
      </c>
      <c r="BE673" s="226">
        <f t="shared" si="287"/>
        <v>193</v>
      </c>
      <c r="BF673" s="226">
        <f t="shared" si="287"/>
        <v>204</v>
      </c>
      <c r="BG673" s="218">
        <f t="shared" si="287"/>
        <v>262</v>
      </c>
      <c r="BH673" s="218">
        <f t="shared" si="287"/>
        <v>276</v>
      </c>
      <c r="BI673" s="218">
        <f t="shared" si="287"/>
        <v>281</v>
      </c>
      <c r="BJ673" s="218">
        <f t="shared" si="286"/>
        <v>274</v>
      </c>
      <c r="BK673" s="226">
        <f t="shared" si="285"/>
        <v>0</v>
      </c>
      <c r="BL673" s="226">
        <f t="shared" si="285"/>
        <v>4</v>
      </c>
      <c r="BM673" s="226">
        <f t="shared" si="285"/>
        <v>10</v>
      </c>
      <c r="BN673" s="226">
        <f t="shared" si="285"/>
        <v>10</v>
      </c>
      <c r="BO673" s="227">
        <f t="shared" si="285"/>
        <v>5</v>
      </c>
      <c r="BP673" s="227">
        <f t="shared" si="279"/>
        <v>11</v>
      </c>
      <c r="BQ673" s="227">
        <f t="shared" si="279"/>
        <v>11</v>
      </c>
      <c r="BR673" s="227">
        <f t="shared" si="279"/>
        <v>5</v>
      </c>
      <c r="BS673" s="226">
        <v>0</v>
      </c>
      <c r="BT673" s="226">
        <v>4</v>
      </c>
      <c r="BU673" s="226">
        <v>10</v>
      </c>
      <c r="BV673" s="226">
        <v>10</v>
      </c>
      <c r="BW673" s="227">
        <v>5</v>
      </c>
      <c r="BX673" s="227">
        <v>11</v>
      </c>
      <c r="BY673" s="227">
        <v>11</v>
      </c>
      <c r="BZ673" s="227">
        <v>5</v>
      </c>
      <c r="CA673" s="226">
        <v>0</v>
      </c>
      <c r="CB673" s="226">
        <f>IFERROR(VLOOKUP($G673,[12]ITEM!$B$2:$AC$939,26,0),0)</f>
        <v>0</v>
      </c>
      <c r="CC673" s="226">
        <f>IFERROR(VLOOKUP($G673,[12]ITEM!$B$2:$AC$939,27,0),0)</f>
        <v>0</v>
      </c>
      <c r="CD673" s="226">
        <f>IFERROR(VLOOKUP($G673,[12]ITEM!$B$2:$AC$939,28,0),0)</f>
        <v>0</v>
      </c>
      <c r="CE673" s="227">
        <v>0</v>
      </c>
      <c r="CF673" s="227">
        <v>0</v>
      </c>
      <c r="CG673" s="227">
        <v>0</v>
      </c>
      <c r="CH673" s="227">
        <v>0</v>
      </c>
      <c r="CI673" s="375"/>
      <c r="CJ673" s="226">
        <f t="shared" si="264"/>
        <v>118</v>
      </c>
      <c r="CK673" s="226">
        <f t="shared" si="264"/>
        <v>198</v>
      </c>
      <c r="CL673" s="226">
        <f t="shared" si="264"/>
        <v>211</v>
      </c>
      <c r="CM673" s="226">
        <f t="shared" si="263"/>
        <v>219</v>
      </c>
      <c r="CN673" s="227">
        <f t="shared" si="263"/>
        <v>262</v>
      </c>
      <c r="CO673" s="227">
        <f t="shared" si="263"/>
        <v>278.40982088340581</v>
      </c>
      <c r="CP673" s="227">
        <f t="shared" si="263"/>
        <v>287.36298144868397</v>
      </c>
      <c r="CQ673" s="227">
        <f t="shared" si="263"/>
        <v>298.39881185331836</v>
      </c>
      <c r="CR673" s="226">
        <v>12</v>
      </c>
      <c r="CS673" s="226">
        <v>21</v>
      </c>
      <c r="CT673" s="226">
        <v>22</v>
      </c>
      <c r="CU673" s="226">
        <v>23</v>
      </c>
      <c r="CV673" s="227">
        <f t="shared" si="271"/>
        <v>108</v>
      </c>
      <c r="CW673" s="227">
        <f>CV673*(1+('[13]GROWTH (YoY)'!AR673/100))</f>
        <v>116.40982088340579</v>
      </c>
      <c r="CX673" s="227">
        <f>CW673*(1+('[13]GROWTH (YoY)'!AS673/100))</f>
        <v>123.36298144868398</v>
      </c>
      <c r="CY673" s="227">
        <f>CX673*(1+('[13]GROWTH (YoY)'!AT673/100))</f>
        <v>125.39881185331838</v>
      </c>
      <c r="CZ673" s="226">
        <v>87</v>
      </c>
      <c r="DA673" s="226">
        <v>143</v>
      </c>
      <c r="DB673" s="226">
        <v>152</v>
      </c>
      <c r="DC673" s="226">
        <v>156</v>
      </c>
      <c r="DD673" s="227">
        <v>120</v>
      </c>
      <c r="DE673" s="227">
        <v>125</v>
      </c>
      <c r="DF673" s="227">
        <v>123</v>
      </c>
      <c r="DG673" s="227">
        <v>130</v>
      </c>
      <c r="DH673" s="226">
        <v>19</v>
      </c>
      <c r="DI673" s="226">
        <v>34</v>
      </c>
      <c r="DJ673" s="226">
        <v>37</v>
      </c>
      <c r="DK673" s="226">
        <v>40</v>
      </c>
      <c r="DL673" s="227">
        <v>34</v>
      </c>
      <c r="DM673" s="227">
        <v>37</v>
      </c>
      <c r="DN673" s="227">
        <v>41</v>
      </c>
      <c r="DO673" s="227">
        <v>43</v>
      </c>
      <c r="DP673" s="376">
        <f t="shared" si="265"/>
        <v>0</v>
      </c>
      <c r="DQ673" s="226">
        <f t="shared" si="265"/>
        <v>-2</v>
      </c>
      <c r="DR673" s="226">
        <f t="shared" si="265"/>
        <v>-18</v>
      </c>
      <c r="DS673" s="226">
        <f t="shared" si="278"/>
        <v>-15</v>
      </c>
      <c r="DT673" s="227">
        <f t="shared" si="278"/>
        <v>0</v>
      </c>
      <c r="DU673" s="227">
        <f t="shared" si="278"/>
        <v>-2.4098208834058141</v>
      </c>
      <c r="DV673" s="227">
        <f t="shared" si="278"/>
        <v>-6.3629814486839678</v>
      </c>
      <c r="DW673" s="227">
        <f t="shared" si="278"/>
        <v>-24.398811853318364</v>
      </c>
      <c r="DX673" s="377">
        <f t="shared" si="268"/>
        <v>0.41971830985915493</v>
      </c>
      <c r="DY673" s="377">
        <f t="shared" si="268"/>
        <v>0.41467576791808874</v>
      </c>
      <c r="DZ673" s="377">
        <f t="shared" si="268"/>
        <v>0.40491803278688526</v>
      </c>
      <c r="EA673" s="377">
        <f t="shared" si="267"/>
        <v>0.41467065868263475</v>
      </c>
      <c r="EB673" s="378">
        <f t="shared" si="267"/>
        <v>0.36478873239436621</v>
      </c>
      <c r="EC673" s="378">
        <f t="shared" si="267"/>
        <v>0.38324873096446699</v>
      </c>
      <c r="ED673" s="378">
        <f t="shared" si="267"/>
        <v>0.39458186101295639</v>
      </c>
      <c r="EE673" s="378">
        <f t="shared" si="267"/>
        <v>0.43398268398268397</v>
      </c>
      <c r="EG673" s="226">
        <v>0</v>
      </c>
      <c r="EH673" s="226">
        <v>0</v>
      </c>
      <c r="EI673" s="226">
        <v>0</v>
      </c>
      <c r="EJ673" s="226">
        <v>0</v>
      </c>
      <c r="EK673" s="226">
        <v>0</v>
      </c>
      <c r="EL673" s="226">
        <v>0</v>
      </c>
      <c r="EM673" s="226">
        <v>0</v>
      </c>
      <c r="EN673" s="379">
        <f t="shared" si="272"/>
        <v>0</v>
      </c>
      <c r="EO673" s="226">
        <f t="shared" si="273"/>
        <v>0</v>
      </c>
      <c r="EP673" s="379">
        <f t="shared" si="274"/>
        <v>0</v>
      </c>
      <c r="EQ673" s="226">
        <f t="shared" si="275"/>
        <v>0</v>
      </c>
      <c r="ER673" s="226">
        <f t="shared" si="276"/>
        <v>0</v>
      </c>
      <c r="ES673" s="292"/>
      <c r="ET673" s="227">
        <v>708</v>
      </c>
      <c r="EU673" s="227">
        <v>260</v>
      </c>
      <c r="EV673" s="227">
        <v>449</v>
      </c>
      <c r="EW673" s="227">
        <v>204</v>
      </c>
      <c r="EX673" s="227">
        <v>191</v>
      </c>
      <c r="EY673" s="227">
        <v>6321</v>
      </c>
      <c r="EZ673" s="227">
        <v>5435</v>
      </c>
      <c r="FA673" s="380">
        <f t="shared" si="280"/>
        <v>0.3672316384180791</v>
      </c>
      <c r="FB673" s="228">
        <f t="shared" si="281"/>
        <v>45.434298440979951</v>
      </c>
      <c r="FC673" s="380">
        <f t="shared" si="282"/>
        <v>0.26977401129943501</v>
      </c>
      <c r="FD673" s="227">
        <f t="shared" si="283"/>
        <v>30216.737857933873</v>
      </c>
      <c r="FE673" s="227">
        <f t="shared" si="284"/>
        <v>3127.8748850045999</v>
      </c>
      <c r="FF673" s="227">
        <v>449</v>
      </c>
      <c r="FG673" s="228">
        <f t="shared" si="277"/>
        <v>41.870824053452118</v>
      </c>
      <c r="FH673" s="227">
        <v>188</v>
      </c>
      <c r="FI673" s="227">
        <v>449</v>
      </c>
      <c r="FJ673" s="227">
        <v>0</v>
      </c>
      <c r="FK673" s="227">
        <f t="shared" si="269"/>
        <v>261</v>
      </c>
      <c r="FL673" s="227">
        <v>18</v>
      </c>
      <c r="FM673" s="227">
        <f t="shared" si="270"/>
        <v>243</v>
      </c>
      <c r="FZ673" s="229"/>
      <c r="GA673" s="229"/>
      <c r="GB673" s="229"/>
      <c r="GC673" s="229"/>
      <c r="GD673" s="229"/>
    </row>
    <row r="674" spans="1:186" s="368" customFormat="1">
      <c r="A674" s="287" t="s">
        <v>1386</v>
      </c>
      <c r="B674" s="369" t="s">
        <v>1387</v>
      </c>
      <c r="C674" s="287" t="s">
        <v>1563</v>
      </c>
      <c r="D674" s="287" t="s">
        <v>3126</v>
      </c>
      <c r="E674" s="369" t="s">
        <v>1564</v>
      </c>
      <c r="F674" s="287">
        <v>671</v>
      </c>
      <c r="G674" s="392" t="s">
        <v>1638</v>
      </c>
      <c r="H674" s="392" t="s">
        <v>1639</v>
      </c>
      <c r="I674" s="393" t="s">
        <v>1616</v>
      </c>
      <c r="J674" s="392" t="s">
        <v>1617</v>
      </c>
      <c r="K674" s="393" t="s">
        <v>846</v>
      </c>
      <c r="L674" s="392" t="s">
        <v>1569</v>
      </c>
      <c r="M674" s="392" t="s">
        <v>3124</v>
      </c>
      <c r="N674" s="372">
        <v>1</v>
      </c>
      <c r="O674" s="373">
        <v>1089</v>
      </c>
      <c r="P674" s="373">
        <v>1795</v>
      </c>
      <c r="Q674" s="373">
        <v>1867</v>
      </c>
      <c r="R674" s="373">
        <v>2082</v>
      </c>
      <c r="S674" s="374">
        <v>1354</v>
      </c>
      <c r="T674" s="374">
        <v>1480</v>
      </c>
      <c r="U674" s="374">
        <v>1620</v>
      </c>
      <c r="V674" s="374">
        <v>1761</v>
      </c>
      <c r="W674" s="373">
        <v>362</v>
      </c>
      <c r="X674" s="373">
        <v>591</v>
      </c>
      <c r="Y674" s="373">
        <v>604</v>
      </c>
      <c r="Z674" s="373">
        <v>685</v>
      </c>
      <c r="AA674" s="374">
        <v>397</v>
      </c>
      <c r="AB674" s="374">
        <v>459</v>
      </c>
      <c r="AC674" s="374">
        <v>506</v>
      </c>
      <c r="AD674" s="374">
        <v>576</v>
      </c>
      <c r="AE674" s="373">
        <v>18</v>
      </c>
      <c r="AF674" s="373">
        <v>22</v>
      </c>
      <c r="AG674" s="373">
        <v>21</v>
      </c>
      <c r="AH674" s="373">
        <v>22</v>
      </c>
      <c r="AI674" s="374">
        <v>17</v>
      </c>
      <c r="AJ674" s="374">
        <v>17</v>
      </c>
      <c r="AK674" s="374">
        <v>18</v>
      </c>
      <c r="AL674" s="374">
        <v>19</v>
      </c>
      <c r="AM674" s="226">
        <v>727</v>
      </c>
      <c r="AN674" s="226">
        <v>1205</v>
      </c>
      <c r="AO674" s="226">
        <v>1264</v>
      </c>
      <c r="AP674" s="226">
        <v>1397</v>
      </c>
      <c r="AQ674" s="227">
        <v>957</v>
      </c>
      <c r="AR674" s="227">
        <v>1021</v>
      </c>
      <c r="AS674" s="227">
        <v>1114</v>
      </c>
      <c r="AT674" s="227">
        <v>1185</v>
      </c>
      <c r="AU674" s="226">
        <v>243</v>
      </c>
      <c r="AV674" s="411">
        <v>399</v>
      </c>
      <c r="AW674" s="411">
        <v>439</v>
      </c>
      <c r="AX674" s="411">
        <v>492</v>
      </c>
      <c r="AY674" s="231">
        <v>309</v>
      </c>
      <c r="AZ674" s="231">
        <v>339</v>
      </c>
      <c r="BA674" s="231">
        <v>381</v>
      </c>
      <c r="BB674" s="231">
        <v>420</v>
      </c>
      <c r="BC674" s="226">
        <f t="shared" si="287"/>
        <v>484</v>
      </c>
      <c r="BD674" s="226">
        <f t="shared" si="287"/>
        <v>798</v>
      </c>
      <c r="BE674" s="226">
        <f t="shared" si="287"/>
        <v>810</v>
      </c>
      <c r="BF674" s="226">
        <f t="shared" si="287"/>
        <v>891</v>
      </c>
      <c r="BG674" s="218">
        <f t="shared" si="287"/>
        <v>637</v>
      </c>
      <c r="BH674" s="218">
        <f t="shared" si="287"/>
        <v>664</v>
      </c>
      <c r="BI674" s="218">
        <f t="shared" si="287"/>
        <v>717</v>
      </c>
      <c r="BJ674" s="218">
        <f t="shared" si="286"/>
        <v>758</v>
      </c>
      <c r="BK674" s="226">
        <f t="shared" si="285"/>
        <v>0</v>
      </c>
      <c r="BL674" s="226">
        <f t="shared" si="285"/>
        <v>8</v>
      </c>
      <c r="BM674" s="226">
        <f t="shared" si="285"/>
        <v>15</v>
      </c>
      <c r="BN674" s="226">
        <f t="shared" si="285"/>
        <v>14</v>
      </c>
      <c r="BO674" s="227">
        <f t="shared" si="285"/>
        <v>11</v>
      </c>
      <c r="BP674" s="227">
        <f t="shared" si="279"/>
        <v>18</v>
      </c>
      <c r="BQ674" s="227">
        <f t="shared" si="279"/>
        <v>16</v>
      </c>
      <c r="BR674" s="227">
        <f t="shared" si="279"/>
        <v>7</v>
      </c>
      <c r="BS674" s="226">
        <v>0</v>
      </c>
      <c r="BT674" s="226">
        <v>8</v>
      </c>
      <c r="BU674" s="226">
        <v>15</v>
      </c>
      <c r="BV674" s="226">
        <v>14</v>
      </c>
      <c r="BW674" s="227">
        <v>11</v>
      </c>
      <c r="BX674" s="227">
        <v>18</v>
      </c>
      <c r="BY674" s="227">
        <v>16</v>
      </c>
      <c r="BZ674" s="227">
        <v>7</v>
      </c>
      <c r="CA674" s="226">
        <v>0</v>
      </c>
      <c r="CB674" s="226">
        <f>IFERROR(VLOOKUP($G674,[12]ITEM!$B$2:$AC$939,26,0),0)</f>
        <v>0</v>
      </c>
      <c r="CC674" s="226">
        <f>IFERROR(VLOOKUP($G674,[12]ITEM!$B$2:$AC$939,27,0),0)</f>
        <v>0</v>
      </c>
      <c r="CD674" s="226">
        <f>IFERROR(VLOOKUP($G674,[12]ITEM!$B$2:$AC$939,28,0),0)</f>
        <v>0</v>
      </c>
      <c r="CE674" s="227">
        <v>0</v>
      </c>
      <c r="CF674" s="227">
        <v>0</v>
      </c>
      <c r="CG674" s="227">
        <v>0</v>
      </c>
      <c r="CH674" s="227">
        <v>0</v>
      </c>
      <c r="CI674" s="375"/>
      <c r="CJ674" s="226">
        <f t="shared" si="264"/>
        <v>483</v>
      </c>
      <c r="CK674" s="226">
        <f t="shared" si="264"/>
        <v>798</v>
      </c>
      <c r="CL674" s="226">
        <f t="shared" si="264"/>
        <v>847</v>
      </c>
      <c r="CM674" s="226">
        <f t="shared" si="263"/>
        <v>883</v>
      </c>
      <c r="CN674" s="227">
        <f t="shared" si="263"/>
        <v>637</v>
      </c>
      <c r="CO674" s="227">
        <f t="shared" si="263"/>
        <v>671.32032647019582</v>
      </c>
      <c r="CP674" s="227">
        <f t="shared" si="263"/>
        <v>692.76044887434307</v>
      </c>
      <c r="CQ674" s="227">
        <f t="shared" si="263"/>
        <v>733.56970678901735</v>
      </c>
      <c r="CR674" s="226">
        <v>100</v>
      </c>
      <c r="CS674" s="226">
        <v>166</v>
      </c>
      <c r="CT674" s="226">
        <v>174</v>
      </c>
      <c r="CU674" s="226">
        <v>192</v>
      </c>
      <c r="CV674" s="227">
        <f t="shared" si="271"/>
        <v>212</v>
      </c>
      <c r="CW674" s="227">
        <f>CV674*(1+('[13]GROWTH (YoY)'!AR674/100))</f>
        <v>226.32032647019582</v>
      </c>
      <c r="CX674" s="227">
        <f>CW674*(1+('[13]GROWTH (YoY)'!AS674/100))</f>
        <v>246.76044887434307</v>
      </c>
      <c r="CY674" s="227">
        <f>CX674*(1+('[13]GROWTH (YoY)'!AT674/100))</f>
        <v>262.56970678901735</v>
      </c>
      <c r="CZ674" s="226">
        <v>359</v>
      </c>
      <c r="DA674" s="226">
        <v>590</v>
      </c>
      <c r="DB674" s="226">
        <v>627</v>
      </c>
      <c r="DC674" s="226">
        <v>641</v>
      </c>
      <c r="DD674" s="227">
        <v>383</v>
      </c>
      <c r="DE674" s="227">
        <v>399</v>
      </c>
      <c r="DF674" s="227">
        <v>395</v>
      </c>
      <c r="DG674" s="227">
        <v>417</v>
      </c>
      <c r="DH674" s="226">
        <v>24</v>
      </c>
      <c r="DI674" s="226">
        <v>42</v>
      </c>
      <c r="DJ674" s="226">
        <v>46</v>
      </c>
      <c r="DK674" s="226">
        <v>50</v>
      </c>
      <c r="DL674" s="227">
        <v>42</v>
      </c>
      <c r="DM674" s="227">
        <v>46</v>
      </c>
      <c r="DN674" s="227">
        <v>51</v>
      </c>
      <c r="DO674" s="227">
        <v>54</v>
      </c>
      <c r="DP674" s="376">
        <f t="shared" si="265"/>
        <v>1</v>
      </c>
      <c r="DQ674" s="226">
        <f t="shared" si="265"/>
        <v>0</v>
      </c>
      <c r="DR674" s="226">
        <f t="shared" si="265"/>
        <v>-37</v>
      </c>
      <c r="DS674" s="226">
        <f t="shared" si="278"/>
        <v>8</v>
      </c>
      <c r="DT674" s="227">
        <f t="shared" si="278"/>
        <v>0</v>
      </c>
      <c r="DU674" s="227">
        <f t="shared" si="278"/>
        <v>-7.3203264701958233</v>
      </c>
      <c r="DV674" s="227">
        <f t="shared" si="278"/>
        <v>24.239551125656931</v>
      </c>
      <c r="DW674" s="227">
        <f t="shared" si="278"/>
        <v>24.430293210982654</v>
      </c>
      <c r="DX674" s="377">
        <f t="shared" si="268"/>
        <v>0.33241505968778695</v>
      </c>
      <c r="DY674" s="377">
        <f t="shared" si="268"/>
        <v>0.32924791086350974</v>
      </c>
      <c r="DZ674" s="377">
        <f t="shared" si="268"/>
        <v>0.32351365827530798</v>
      </c>
      <c r="EA674" s="377">
        <f t="shared" si="267"/>
        <v>0.32901056676272816</v>
      </c>
      <c r="EB674" s="378">
        <f t="shared" si="267"/>
        <v>0.29320531757754803</v>
      </c>
      <c r="EC674" s="378">
        <f t="shared" si="267"/>
        <v>0.31013513513513513</v>
      </c>
      <c r="ED674" s="378">
        <f t="shared" si="267"/>
        <v>0.31234567901234567</v>
      </c>
      <c r="EE674" s="378">
        <f t="shared" si="267"/>
        <v>0.3270868824531516</v>
      </c>
      <c r="EG674" s="226">
        <v>0</v>
      </c>
      <c r="EH674" s="226">
        <v>0</v>
      </c>
      <c r="EI674" s="226">
        <v>0</v>
      </c>
      <c r="EJ674" s="226">
        <v>0</v>
      </c>
      <c r="EK674" s="226">
        <v>0</v>
      </c>
      <c r="EL674" s="226">
        <v>0</v>
      </c>
      <c r="EM674" s="226">
        <v>0</v>
      </c>
      <c r="EN674" s="379">
        <f t="shared" si="272"/>
        <v>0</v>
      </c>
      <c r="EO674" s="226">
        <f t="shared" si="273"/>
        <v>0</v>
      </c>
      <c r="EP674" s="379">
        <f t="shared" si="274"/>
        <v>0</v>
      </c>
      <c r="EQ674" s="226">
        <f t="shared" si="275"/>
        <v>0</v>
      </c>
      <c r="ER674" s="226">
        <f t="shared" si="276"/>
        <v>0</v>
      </c>
      <c r="ES674" s="292"/>
      <c r="ET674" s="227">
        <v>1352</v>
      </c>
      <c r="EU674" s="227">
        <v>398</v>
      </c>
      <c r="EV674" s="227">
        <v>954</v>
      </c>
      <c r="EW674" s="227">
        <v>429</v>
      </c>
      <c r="EX674" s="227">
        <v>410</v>
      </c>
      <c r="EY674" s="227">
        <v>15360</v>
      </c>
      <c r="EZ674" s="227">
        <v>12705</v>
      </c>
      <c r="FA674" s="380">
        <f t="shared" si="280"/>
        <v>0.29437869822485208</v>
      </c>
      <c r="FB674" s="228">
        <f t="shared" si="281"/>
        <v>44.968553459119498</v>
      </c>
      <c r="FC674" s="380">
        <f t="shared" si="282"/>
        <v>0.30325443786982248</v>
      </c>
      <c r="FD674" s="227">
        <f t="shared" si="283"/>
        <v>26692.708333333332</v>
      </c>
      <c r="FE674" s="227">
        <f t="shared" si="284"/>
        <v>2813.8528138528141</v>
      </c>
      <c r="FF674" s="227">
        <v>954</v>
      </c>
      <c r="FG674" s="228">
        <f t="shared" si="277"/>
        <v>33.123689727463315</v>
      </c>
      <c r="FH674" s="227">
        <v>316</v>
      </c>
      <c r="FI674" s="227">
        <v>954</v>
      </c>
      <c r="FJ674" s="227">
        <v>0</v>
      </c>
      <c r="FK674" s="227">
        <f t="shared" si="269"/>
        <v>638</v>
      </c>
      <c r="FL674" s="227">
        <v>35</v>
      </c>
      <c r="FM674" s="227">
        <f t="shared" si="270"/>
        <v>603</v>
      </c>
      <c r="FZ674" s="229"/>
      <c r="GA674" s="229"/>
      <c r="GB674" s="229"/>
      <c r="GC674" s="229"/>
      <c r="GD674" s="229"/>
    </row>
    <row r="675" spans="1:186" s="368" customFormat="1">
      <c r="A675" s="287" t="s">
        <v>1386</v>
      </c>
      <c r="B675" s="369" t="s">
        <v>1387</v>
      </c>
      <c r="C675" s="287" t="s">
        <v>1563</v>
      </c>
      <c r="D675" s="287" t="s">
        <v>3126</v>
      </c>
      <c r="E675" s="369" t="s">
        <v>1564</v>
      </c>
      <c r="F675" s="287">
        <v>672</v>
      </c>
      <c r="G675" s="392" t="s">
        <v>1640</v>
      </c>
      <c r="H675" s="392" t="s">
        <v>1641</v>
      </c>
      <c r="I675" s="393" t="s">
        <v>1616</v>
      </c>
      <c r="J675" s="392" t="s">
        <v>1617</v>
      </c>
      <c r="K675" s="393" t="s">
        <v>846</v>
      </c>
      <c r="L675" s="392" t="s">
        <v>1569</v>
      </c>
      <c r="M675" s="392" t="s">
        <v>3124</v>
      </c>
      <c r="N675" s="372">
        <v>1</v>
      </c>
      <c r="O675" s="373">
        <v>7</v>
      </c>
      <c r="P675" s="373">
        <v>12</v>
      </c>
      <c r="Q675" s="373">
        <v>12</v>
      </c>
      <c r="R675" s="373">
        <v>14</v>
      </c>
      <c r="S675" s="374">
        <v>95</v>
      </c>
      <c r="T675" s="374">
        <v>106</v>
      </c>
      <c r="U675" s="374">
        <v>114</v>
      </c>
      <c r="V675" s="374">
        <v>125</v>
      </c>
      <c r="W675" s="373">
        <v>3</v>
      </c>
      <c r="X675" s="373">
        <v>6</v>
      </c>
      <c r="Y675" s="373">
        <v>6</v>
      </c>
      <c r="Z675" s="373">
        <v>7</v>
      </c>
      <c r="AA675" s="374">
        <v>39</v>
      </c>
      <c r="AB675" s="374">
        <v>42</v>
      </c>
      <c r="AC675" s="374">
        <v>47</v>
      </c>
      <c r="AD675" s="374">
        <v>52</v>
      </c>
      <c r="AE675" s="373">
        <v>0</v>
      </c>
      <c r="AF675" s="373">
        <v>0</v>
      </c>
      <c r="AG675" s="373">
        <v>0</v>
      </c>
      <c r="AH675" s="373">
        <v>0</v>
      </c>
      <c r="AI675" s="374">
        <v>1</v>
      </c>
      <c r="AJ675" s="374">
        <v>1</v>
      </c>
      <c r="AK675" s="374">
        <v>1</v>
      </c>
      <c r="AL675" s="374">
        <v>1</v>
      </c>
      <c r="AM675" s="226">
        <v>4</v>
      </c>
      <c r="AN675" s="226">
        <v>6</v>
      </c>
      <c r="AO675" s="226">
        <v>6</v>
      </c>
      <c r="AP675" s="226">
        <v>7</v>
      </c>
      <c r="AQ675" s="227">
        <v>56</v>
      </c>
      <c r="AR675" s="227">
        <v>64</v>
      </c>
      <c r="AS675" s="227">
        <v>67</v>
      </c>
      <c r="AT675" s="227">
        <v>73</v>
      </c>
      <c r="AU675" s="226">
        <v>2</v>
      </c>
      <c r="AV675" s="411">
        <v>4</v>
      </c>
      <c r="AW675" s="411">
        <v>4</v>
      </c>
      <c r="AX675" s="411">
        <v>4</v>
      </c>
      <c r="AY675" s="231">
        <v>32</v>
      </c>
      <c r="AZ675" s="231">
        <v>34</v>
      </c>
      <c r="BA675" s="231">
        <v>38</v>
      </c>
      <c r="BB675" s="231">
        <v>42</v>
      </c>
      <c r="BC675" s="226">
        <f t="shared" si="287"/>
        <v>2</v>
      </c>
      <c r="BD675" s="226">
        <f t="shared" si="287"/>
        <v>0</v>
      </c>
      <c r="BE675" s="226">
        <f t="shared" si="287"/>
        <v>-1</v>
      </c>
      <c r="BF675" s="226">
        <f t="shared" si="287"/>
        <v>0</v>
      </c>
      <c r="BG675" s="218">
        <f t="shared" si="287"/>
        <v>22</v>
      </c>
      <c r="BH675" s="218">
        <f t="shared" si="287"/>
        <v>27</v>
      </c>
      <c r="BI675" s="218">
        <f t="shared" si="287"/>
        <v>26</v>
      </c>
      <c r="BJ675" s="218">
        <f t="shared" si="286"/>
        <v>30</v>
      </c>
      <c r="BK675" s="226">
        <f t="shared" si="285"/>
        <v>0</v>
      </c>
      <c r="BL675" s="226">
        <f t="shared" si="285"/>
        <v>2</v>
      </c>
      <c r="BM675" s="226">
        <f t="shared" si="285"/>
        <v>3</v>
      </c>
      <c r="BN675" s="226">
        <f t="shared" si="285"/>
        <v>3</v>
      </c>
      <c r="BO675" s="227">
        <f t="shared" si="285"/>
        <v>2</v>
      </c>
      <c r="BP675" s="227">
        <f t="shared" si="279"/>
        <v>3</v>
      </c>
      <c r="BQ675" s="227">
        <f t="shared" si="279"/>
        <v>3</v>
      </c>
      <c r="BR675" s="227">
        <f t="shared" si="279"/>
        <v>1</v>
      </c>
      <c r="BS675" s="226">
        <v>0</v>
      </c>
      <c r="BT675" s="226">
        <v>2</v>
      </c>
      <c r="BU675" s="226">
        <v>3</v>
      </c>
      <c r="BV675" s="226">
        <v>3</v>
      </c>
      <c r="BW675" s="227">
        <v>2</v>
      </c>
      <c r="BX675" s="227">
        <v>3</v>
      </c>
      <c r="BY675" s="227">
        <v>3</v>
      </c>
      <c r="BZ675" s="227">
        <v>1</v>
      </c>
      <c r="CA675" s="226">
        <v>0</v>
      </c>
      <c r="CB675" s="226">
        <f>IFERROR(VLOOKUP($G675,[12]ITEM!$B$2:$AC$939,26,0),0)</f>
        <v>0</v>
      </c>
      <c r="CC675" s="226">
        <f>IFERROR(VLOOKUP($G675,[12]ITEM!$B$2:$AC$939,27,0),0)</f>
        <v>0</v>
      </c>
      <c r="CD675" s="226">
        <f>IFERROR(VLOOKUP($G675,[12]ITEM!$B$2:$AC$939,28,0),0)</f>
        <v>0</v>
      </c>
      <c r="CE675" s="227">
        <v>0</v>
      </c>
      <c r="CF675" s="227">
        <v>0</v>
      </c>
      <c r="CG675" s="227">
        <v>0</v>
      </c>
      <c r="CH675" s="227">
        <v>0</v>
      </c>
      <c r="CI675" s="375"/>
      <c r="CJ675" s="226">
        <f t="shared" si="264"/>
        <v>2</v>
      </c>
      <c r="CK675" s="226">
        <f t="shared" si="264"/>
        <v>3</v>
      </c>
      <c r="CL675" s="226">
        <f t="shared" si="264"/>
        <v>3</v>
      </c>
      <c r="CM675" s="226">
        <f t="shared" si="263"/>
        <v>3</v>
      </c>
      <c r="CN675" s="227">
        <f t="shared" si="263"/>
        <v>22</v>
      </c>
      <c r="CO675" s="227">
        <f t="shared" si="263"/>
        <v>22.133278633150049</v>
      </c>
      <c r="CP675" s="227">
        <f t="shared" si="263"/>
        <v>22.192752878188259</v>
      </c>
      <c r="CQ675" s="227">
        <f t="shared" si="263"/>
        <v>23.293172347624026</v>
      </c>
      <c r="CR675" s="226">
        <v>1</v>
      </c>
      <c r="CS675" s="226">
        <v>1</v>
      </c>
      <c r="CT675" s="226">
        <v>1</v>
      </c>
      <c r="CU675" s="226">
        <v>1</v>
      </c>
      <c r="CV675" s="227">
        <f t="shared" si="271"/>
        <v>1</v>
      </c>
      <c r="CW675" s="227">
        <f>CV675*(1+('[13]GROWTH (YoY)'!AR675/100))</f>
        <v>1.1332786331500495</v>
      </c>
      <c r="CX675" s="227">
        <f>CW675*(1+('[13]GROWTH (YoY)'!AS675/100))</f>
        <v>1.1927528781882593</v>
      </c>
      <c r="CY675" s="227">
        <f>CX675*(1+('[13]GROWTH (YoY)'!AT675/100))</f>
        <v>1.2931723476240253</v>
      </c>
      <c r="CZ675" s="226">
        <v>1</v>
      </c>
      <c r="DA675" s="226">
        <v>2</v>
      </c>
      <c r="DB675" s="226">
        <v>2</v>
      </c>
      <c r="DC675" s="226">
        <v>2</v>
      </c>
      <c r="DD675" s="227">
        <v>21</v>
      </c>
      <c r="DE675" s="227">
        <v>21</v>
      </c>
      <c r="DF675" s="227">
        <v>21</v>
      </c>
      <c r="DG675" s="227">
        <v>22</v>
      </c>
      <c r="DH675" s="226">
        <v>0</v>
      </c>
      <c r="DI675" s="226">
        <v>0</v>
      </c>
      <c r="DJ675" s="226">
        <v>0</v>
      </c>
      <c r="DK675" s="226">
        <v>0</v>
      </c>
      <c r="DL675" s="227">
        <v>0</v>
      </c>
      <c r="DM675" s="227">
        <v>0</v>
      </c>
      <c r="DN675" s="227">
        <v>0</v>
      </c>
      <c r="DO675" s="227">
        <v>0</v>
      </c>
      <c r="DP675" s="376">
        <f t="shared" si="265"/>
        <v>0</v>
      </c>
      <c r="DQ675" s="226">
        <f t="shared" si="265"/>
        <v>-3</v>
      </c>
      <c r="DR675" s="226">
        <f t="shared" si="265"/>
        <v>-4</v>
      </c>
      <c r="DS675" s="226">
        <f t="shared" si="278"/>
        <v>-3</v>
      </c>
      <c r="DT675" s="227">
        <f t="shared" si="278"/>
        <v>0</v>
      </c>
      <c r="DU675" s="227">
        <f t="shared" si="278"/>
        <v>4.8667213668499514</v>
      </c>
      <c r="DV675" s="227">
        <f t="shared" si="278"/>
        <v>3.8072471218117414</v>
      </c>
      <c r="DW675" s="227">
        <f t="shared" si="278"/>
        <v>6.7068276523759742</v>
      </c>
      <c r="DX675" s="377">
        <f t="shared" si="268"/>
        <v>0.42857142857142855</v>
      </c>
      <c r="DY675" s="377">
        <f t="shared" si="268"/>
        <v>0.5</v>
      </c>
      <c r="DZ675" s="377">
        <f t="shared" si="268"/>
        <v>0.5</v>
      </c>
      <c r="EA675" s="377">
        <f t="shared" si="267"/>
        <v>0.5</v>
      </c>
      <c r="EB675" s="378">
        <f t="shared" si="267"/>
        <v>0.41052631578947368</v>
      </c>
      <c r="EC675" s="378">
        <f t="shared" si="267"/>
        <v>0.39622641509433965</v>
      </c>
      <c r="ED675" s="378">
        <f t="shared" si="267"/>
        <v>0.41228070175438597</v>
      </c>
      <c r="EE675" s="378">
        <f t="shared" si="267"/>
        <v>0.41599999999999998</v>
      </c>
      <c r="EG675" s="226">
        <v>0</v>
      </c>
      <c r="EH675" s="226">
        <v>0</v>
      </c>
      <c r="EI675" s="226">
        <v>0</v>
      </c>
      <c r="EJ675" s="226">
        <v>0</v>
      </c>
      <c r="EK675" s="226">
        <v>0</v>
      </c>
      <c r="EL675" s="226">
        <v>0</v>
      </c>
      <c r="EM675" s="226">
        <v>0</v>
      </c>
      <c r="EN675" s="379">
        <f t="shared" si="272"/>
        <v>0</v>
      </c>
      <c r="EO675" s="226">
        <f t="shared" si="273"/>
        <v>0</v>
      </c>
      <c r="EP675" s="379">
        <f t="shared" si="274"/>
        <v>0</v>
      </c>
      <c r="EQ675" s="226">
        <f t="shared" si="275"/>
        <v>0</v>
      </c>
      <c r="ER675" s="226">
        <f t="shared" si="276"/>
        <v>0</v>
      </c>
      <c r="ES675" s="292"/>
      <c r="ET675" s="227">
        <v>95</v>
      </c>
      <c r="EU675" s="227">
        <v>39</v>
      </c>
      <c r="EV675" s="227">
        <v>56</v>
      </c>
      <c r="EW675" s="227">
        <v>25</v>
      </c>
      <c r="EX675" s="227">
        <v>33</v>
      </c>
      <c r="EY675" s="227">
        <v>1034</v>
      </c>
      <c r="EZ675" s="227">
        <v>768</v>
      </c>
      <c r="FA675" s="380">
        <f t="shared" si="280"/>
        <v>0.41052631578947368</v>
      </c>
      <c r="FB675" s="228">
        <f t="shared" si="281"/>
        <v>44.642857142857146</v>
      </c>
      <c r="FC675" s="380">
        <f t="shared" si="282"/>
        <v>0.3473684210526316</v>
      </c>
      <c r="FD675" s="227">
        <f t="shared" si="283"/>
        <v>31914.893617021276</v>
      </c>
      <c r="FE675" s="227">
        <f t="shared" si="284"/>
        <v>2712.6736111111109</v>
      </c>
      <c r="FF675" s="227">
        <v>56</v>
      </c>
      <c r="FG675" s="228">
        <f t="shared" si="277"/>
        <v>58.928571428571431</v>
      </c>
      <c r="FH675" s="227">
        <v>33</v>
      </c>
      <c r="FI675" s="227">
        <v>56</v>
      </c>
      <c r="FJ675" s="227">
        <v>0</v>
      </c>
      <c r="FK675" s="227">
        <f t="shared" si="269"/>
        <v>23</v>
      </c>
      <c r="FL675" s="227">
        <v>2</v>
      </c>
      <c r="FM675" s="227">
        <f t="shared" si="270"/>
        <v>21</v>
      </c>
      <c r="FZ675" s="229"/>
      <c r="GA675" s="229"/>
      <c r="GB675" s="229"/>
      <c r="GC675" s="229"/>
      <c r="GD675" s="229"/>
    </row>
    <row r="676" spans="1:186" s="368" customFormat="1">
      <c r="A676" s="287" t="s">
        <v>1386</v>
      </c>
      <c r="B676" s="369" t="s">
        <v>1387</v>
      </c>
      <c r="C676" s="287" t="s">
        <v>1563</v>
      </c>
      <c r="D676" s="287" t="s">
        <v>3126</v>
      </c>
      <c r="E676" s="369" t="s">
        <v>1564</v>
      </c>
      <c r="F676" s="287">
        <v>673</v>
      </c>
      <c r="G676" s="392" t="s">
        <v>1642</v>
      </c>
      <c r="H676" s="392" t="s">
        <v>1643</v>
      </c>
      <c r="I676" s="393" t="s">
        <v>1616</v>
      </c>
      <c r="J676" s="392" t="s">
        <v>1617</v>
      </c>
      <c r="K676" s="393" t="s">
        <v>846</v>
      </c>
      <c r="L676" s="392" t="s">
        <v>1569</v>
      </c>
      <c r="M676" s="392" t="s">
        <v>3124</v>
      </c>
      <c r="N676" s="372">
        <v>1</v>
      </c>
      <c r="O676" s="373">
        <v>313</v>
      </c>
      <c r="P676" s="373">
        <v>516</v>
      </c>
      <c r="Q676" s="373">
        <v>537</v>
      </c>
      <c r="R676" s="373">
        <v>613</v>
      </c>
      <c r="S676" s="374">
        <v>1058</v>
      </c>
      <c r="T676" s="374">
        <v>1157</v>
      </c>
      <c r="U676" s="374">
        <v>1266</v>
      </c>
      <c r="V676" s="374">
        <v>1376</v>
      </c>
      <c r="W676" s="373">
        <v>84</v>
      </c>
      <c r="X676" s="373">
        <v>142</v>
      </c>
      <c r="Y676" s="373">
        <v>165</v>
      </c>
      <c r="Z676" s="373">
        <v>191</v>
      </c>
      <c r="AA676" s="374">
        <v>432</v>
      </c>
      <c r="AB676" s="374">
        <v>485</v>
      </c>
      <c r="AC676" s="374">
        <v>549</v>
      </c>
      <c r="AD676" s="374">
        <v>625</v>
      </c>
      <c r="AE676" s="373">
        <v>6</v>
      </c>
      <c r="AF676" s="373">
        <v>7</v>
      </c>
      <c r="AG676" s="373">
        <v>6</v>
      </c>
      <c r="AH676" s="373">
        <v>6</v>
      </c>
      <c r="AI676" s="374">
        <v>11</v>
      </c>
      <c r="AJ676" s="374">
        <v>12</v>
      </c>
      <c r="AK676" s="374">
        <v>12</v>
      </c>
      <c r="AL676" s="374">
        <v>12</v>
      </c>
      <c r="AM676" s="226">
        <v>229</v>
      </c>
      <c r="AN676" s="226">
        <v>374</v>
      </c>
      <c r="AO676" s="226">
        <v>372</v>
      </c>
      <c r="AP676" s="226">
        <v>422</v>
      </c>
      <c r="AQ676" s="227">
        <v>626</v>
      </c>
      <c r="AR676" s="227">
        <v>672</v>
      </c>
      <c r="AS676" s="227">
        <v>717</v>
      </c>
      <c r="AT676" s="227">
        <v>752</v>
      </c>
      <c r="AU676" s="226">
        <v>36</v>
      </c>
      <c r="AV676" s="411">
        <v>59</v>
      </c>
      <c r="AW676" s="411">
        <v>65</v>
      </c>
      <c r="AX676" s="411">
        <v>73</v>
      </c>
      <c r="AY676" s="231">
        <v>97</v>
      </c>
      <c r="AZ676" s="231">
        <v>117</v>
      </c>
      <c r="BA676" s="231">
        <v>131</v>
      </c>
      <c r="BB676" s="231">
        <v>144</v>
      </c>
      <c r="BC676" s="226">
        <f t="shared" si="287"/>
        <v>193</v>
      </c>
      <c r="BD676" s="226">
        <f t="shared" si="287"/>
        <v>291</v>
      </c>
      <c r="BE676" s="226">
        <f t="shared" si="287"/>
        <v>260</v>
      </c>
      <c r="BF676" s="226">
        <f t="shared" si="287"/>
        <v>306</v>
      </c>
      <c r="BG676" s="218">
        <f t="shared" si="287"/>
        <v>502</v>
      </c>
      <c r="BH676" s="218">
        <f t="shared" si="287"/>
        <v>501</v>
      </c>
      <c r="BI676" s="218">
        <f t="shared" si="287"/>
        <v>538</v>
      </c>
      <c r="BJ676" s="218">
        <f t="shared" si="286"/>
        <v>586</v>
      </c>
      <c r="BK676" s="226">
        <f t="shared" si="285"/>
        <v>0</v>
      </c>
      <c r="BL676" s="226">
        <f t="shared" si="285"/>
        <v>24</v>
      </c>
      <c r="BM676" s="226">
        <f t="shared" si="285"/>
        <v>47</v>
      </c>
      <c r="BN676" s="226">
        <f t="shared" si="285"/>
        <v>43</v>
      </c>
      <c r="BO676" s="227">
        <f t="shared" si="285"/>
        <v>27</v>
      </c>
      <c r="BP676" s="227">
        <f t="shared" si="279"/>
        <v>54</v>
      </c>
      <c r="BQ676" s="227">
        <f t="shared" si="279"/>
        <v>48</v>
      </c>
      <c r="BR676" s="227">
        <f t="shared" si="279"/>
        <v>22</v>
      </c>
      <c r="BS676" s="226">
        <v>0</v>
      </c>
      <c r="BT676" s="226">
        <v>24</v>
      </c>
      <c r="BU676" s="226">
        <v>47</v>
      </c>
      <c r="BV676" s="226">
        <v>43</v>
      </c>
      <c r="BW676" s="227">
        <v>27</v>
      </c>
      <c r="BX676" s="227">
        <v>54</v>
      </c>
      <c r="BY676" s="227">
        <v>48</v>
      </c>
      <c r="BZ676" s="227">
        <v>22</v>
      </c>
      <c r="CA676" s="226">
        <v>0</v>
      </c>
      <c r="CB676" s="226">
        <f>IFERROR(VLOOKUP($G676,[12]ITEM!$B$2:$AC$939,26,0),0)</f>
        <v>0</v>
      </c>
      <c r="CC676" s="226">
        <f>IFERROR(VLOOKUP($G676,[12]ITEM!$B$2:$AC$939,27,0),0)</f>
        <v>0</v>
      </c>
      <c r="CD676" s="226">
        <f>IFERROR(VLOOKUP($G676,[12]ITEM!$B$2:$AC$939,28,0),0)</f>
        <v>0</v>
      </c>
      <c r="CE676" s="227">
        <v>0</v>
      </c>
      <c r="CF676" s="227">
        <v>0</v>
      </c>
      <c r="CG676" s="227">
        <v>0</v>
      </c>
      <c r="CH676" s="227">
        <v>0</v>
      </c>
      <c r="CI676" s="375"/>
      <c r="CJ676" s="226">
        <f t="shared" si="264"/>
        <v>193</v>
      </c>
      <c r="CK676" s="226">
        <f t="shared" si="264"/>
        <v>316</v>
      </c>
      <c r="CL676" s="226">
        <f t="shared" si="264"/>
        <v>324</v>
      </c>
      <c r="CM676" s="226">
        <f t="shared" si="263"/>
        <v>351</v>
      </c>
      <c r="CN676" s="227">
        <f t="shared" si="263"/>
        <v>502</v>
      </c>
      <c r="CO676" s="227">
        <f t="shared" si="263"/>
        <v>530.37431532573112</v>
      </c>
      <c r="CP676" s="227">
        <f t="shared" si="263"/>
        <v>545.42521454152757</v>
      </c>
      <c r="CQ676" s="227">
        <f t="shared" si="263"/>
        <v>573.70531328192499</v>
      </c>
      <c r="CR676" s="226">
        <v>105</v>
      </c>
      <c r="CS676" s="226">
        <v>171</v>
      </c>
      <c r="CT676" s="226">
        <v>170</v>
      </c>
      <c r="CU676" s="226">
        <v>193</v>
      </c>
      <c r="CV676" s="227">
        <f t="shared" si="271"/>
        <v>238</v>
      </c>
      <c r="CW676" s="227">
        <f>CV676*(1+('[13]GROWTH (YoY)'!AR676/100))</f>
        <v>255.37431532573112</v>
      </c>
      <c r="CX676" s="227">
        <f>CW676*(1+('[13]GROWTH (YoY)'!AS676/100))</f>
        <v>272.42521454152762</v>
      </c>
      <c r="CY676" s="227">
        <f>CX676*(1+('[13]GROWTH (YoY)'!AT676/100))</f>
        <v>285.70531328192499</v>
      </c>
      <c r="CZ676" s="226">
        <v>87</v>
      </c>
      <c r="DA676" s="226">
        <v>143</v>
      </c>
      <c r="DB676" s="226">
        <v>152</v>
      </c>
      <c r="DC676" s="226">
        <v>155</v>
      </c>
      <c r="DD676" s="227">
        <v>262</v>
      </c>
      <c r="DE676" s="227">
        <v>273</v>
      </c>
      <c r="DF676" s="227">
        <v>270</v>
      </c>
      <c r="DG676" s="227">
        <v>285</v>
      </c>
      <c r="DH676" s="226">
        <v>1</v>
      </c>
      <c r="DI676" s="226">
        <v>2</v>
      </c>
      <c r="DJ676" s="226">
        <v>2</v>
      </c>
      <c r="DK676" s="226">
        <v>3</v>
      </c>
      <c r="DL676" s="227">
        <v>2</v>
      </c>
      <c r="DM676" s="227">
        <v>2</v>
      </c>
      <c r="DN676" s="227">
        <v>3</v>
      </c>
      <c r="DO676" s="227">
        <v>3</v>
      </c>
      <c r="DP676" s="376">
        <f t="shared" si="265"/>
        <v>0</v>
      </c>
      <c r="DQ676" s="226">
        <f t="shared" si="265"/>
        <v>-25</v>
      </c>
      <c r="DR676" s="226">
        <f t="shared" si="265"/>
        <v>-64</v>
      </c>
      <c r="DS676" s="226">
        <f t="shared" si="278"/>
        <v>-45</v>
      </c>
      <c r="DT676" s="227">
        <f t="shared" si="278"/>
        <v>0</v>
      </c>
      <c r="DU676" s="227">
        <f t="shared" si="278"/>
        <v>-29.374315325731118</v>
      </c>
      <c r="DV676" s="227">
        <f t="shared" si="278"/>
        <v>-7.4252145415275663</v>
      </c>
      <c r="DW676" s="227">
        <f t="shared" si="278"/>
        <v>12.294686718075013</v>
      </c>
      <c r="DX676" s="377">
        <f t="shared" si="268"/>
        <v>0.26837060702875398</v>
      </c>
      <c r="DY676" s="377">
        <f t="shared" si="268"/>
        <v>0.27519379844961239</v>
      </c>
      <c r="DZ676" s="377">
        <f t="shared" si="268"/>
        <v>0.30726256983240224</v>
      </c>
      <c r="EA676" s="377">
        <f t="shared" si="267"/>
        <v>0.31158238172920066</v>
      </c>
      <c r="EB676" s="378">
        <f t="shared" si="267"/>
        <v>0.40831758034026466</v>
      </c>
      <c r="EC676" s="378">
        <f t="shared" si="267"/>
        <v>0.4191875540190147</v>
      </c>
      <c r="ED676" s="378">
        <f t="shared" si="267"/>
        <v>0.43364928909952605</v>
      </c>
      <c r="EE676" s="378">
        <f t="shared" si="267"/>
        <v>0.45421511627906974</v>
      </c>
      <c r="EG676" s="226">
        <v>0</v>
      </c>
      <c r="EH676" s="226">
        <v>0</v>
      </c>
      <c r="EI676" s="226">
        <v>0</v>
      </c>
      <c r="EJ676" s="226">
        <v>0</v>
      </c>
      <c r="EK676" s="226">
        <v>0</v>
      </c>
      <c r="EL676" s="226">
        <v>0</v>
      </c>
      <c r="EM676" s="226">
        <v>0</v>
      </c>
      <c r="EN676" s="379">
        <f t="shared" si="272"/>
        <v>0</v>
      </c>
      <c r="EO676" s="226">
        <f t="shared" si="273"/>
        <v>0</v>
      </c>
      <c r="EP676" s="379">
        <f t="shared" si="274"/>
        <v>0</v>
      </c>
      <c r="EQ676" s="226">
        <f t="shared" si="275"/>
        <v>0</v>
      </c>
      <c r="ER676" s="226">
        <f t="shared" si="276"/>
        <v>0</v>
      </c>
      <c r="ES676" s="292"/>
      <c r="ET676" s="227">
        <v>1056</v>
      </c>
      <c r="EU676" s="227">
        <v>433</v>
      </c>
      <c r="EV676" s="227">
        <v>623</v>
      </c>
      <c r="EW676" s="227">
        <v>250</v>
      </c>
      <c r="EX676" s="227">
        <v>201</v>
      </c>
      <c r="EY676" s="227">
        <v>7246</v>
      </c>
      <c r="EZ676" s="227">
        <v>6008</v>
      </c>
      <c r="FA676" s="380">
        <f t="shared" si="280"/>
        <v>0.41003787878787878</v>
      </c>
      <c r="FB676" s="228">
        <f t="shared" si="281"/>
        <v>40.12841091492777</v>
      </c>
      <c r="FC676" s="380">
        <f t="shared" si="282"/>
        <v>0.19034090909090909</v>
      </c>
      <c r="FD676" s="227">
        <f t="shared" si="283"/>
        <v>27739.442451007453</v>
      </c>
      <c r="FE676" s="227">
        <f t="shared" si="284"/>
        <v>3467.5987572126055</v>
      </c>
      <c r="FF676" s="227">
        <v>623</v>
      </c>
      <c r="FG676" s="228">
        <f t="shared" si="277"/>
        <v>15.890850722311397</v>
      </c>
      <c r="FH676" s="227">
        <v>99</v>
      </c>
      <c r="FI676" s="227">
        <v>623</v>
      </c>
      <c r="FJ676" s="227">
        <v>0</v>
      </c>
      <c r="FK676" s="227">
        <f t="shared" si="269"/>
        <v>524</v>
      </c>
      <c r="FL676" s="227">
        <v>27</v>
      </c>
      <c r="FM676" s="227">
        <f t="shared" si="270"/>
        <v>497</v>
      </c>
      <c r="FZ676" s="229"/>
      <c r="GA676" s="229"/>
      <c r="GB676" s="229"/>
      <c r="GC676" s="229"/>
      <c r="GD676" s="229"/>
    </row>
    <row r="677" spans="1:186" s="368" customFormat="1">
      <c r="A677" s="287" t="s">
        <v>1386</v>
      </c>
      <c r="B677" s="369" t="s">
        <v>1387</v>
      </c>
      <c r="C677" s="287" t="s">
        <v>1563</v>
      </c>
      <c r="D677" s="287" t="s">
        <v>3126</v>
      </c>
      <c r="E677" s="369" t="s">
        <v>1564</v>
      </c>
      <c r="F677" s="287">
        <v>674</v>
      </c>
      <c r="G677" s="392" t="s">
        <v>1644</v>
      </c>
      <c r="H677" s="392" t="s">
        <v>1645</v>
      </c>
      <c r="I677" s="393" t="s">
        <v>1616</v>
      </c>
      <c r="J677" s="392" t="s">
        <v>1617</v>
      </c>
      <c r="K677" s="393" t="s">
        <v>846</v>
      </c>
      <c r="L677" s="392" t="s">
        <v>1569</v>
      </c>
      <c r="M677" s="392" t="s">
        <v>3124</v>
      </c>
      <c r="N677" s="372">
        <v>1</v>
      </c>
      <c r="O677" s="373">
        <v>0</v>
      </c>
      <c r="P677" s="373">
        <v>0</v>
      </c>
      <c r="Q677" s="373">
        <v>0</v>
      </c>
      <c r="R677" s="373">
        <v>0</v>
      </c>
      <c r="S677" s="374">
        <v>78</v>
      </c>
      <c r="T677" s="374">
        <v>86</v>
      </c>
      <c r="U677" s="374">
        <v>93</v>
      </c>
      <c r="V677" s="374">
        <v>102</v>
      </c>
      <c r="W677" s="373">
        <v>0</v>
      </c>
      <c r="X677" s="373">
        <v>0</v>
      </c>
      <c r="Y677" s="373">
        <v>0</v>
      </c>
      <c r="Z677" s="373">
        <v>0</v>
      </c>
      <c r="AA677" s="374">
        <v>21</v>
      </c>
      <c r="AB677" s="374">
        <v>22</v>
      </c>
      <c r="AC677" s="374">
        <v>25</v>
      </c>
      <c r="AD677" s="374">
        <v>28</v>
      </c>
      <c r="AE677" s="373">
        <v>0</v>
      </c>
      <c r="AF677" s="373">
        <v>0</v>
      </c>
      <c r="AG677" s="373">
        <v>0</v>
      </c>
      <c r="AH677" s="373">
        <v>0</v>
      </c>
      <c r="AI677" s="374">
        <v>1</v>
      </c>
      <c r="AJ677" s="374">
        <v>1</v>
      </c>
      <c r="AK677" s="374">
        <v>1</v>
      </c>
      <c r="AL677" s="374">
        <v>1</v>
      </c>
      <c r="AM677" s="226">
        <v>0</v>
      </c>
      <c r="AN677" s="226">
        <v>0</v>
      </c>
      <c r="AO677" s="226">
        <v>0</v>
      </c>
      <c r="AP677" s="226">
        <v>0</v>
      </c>
      <c r="AQ677" s="227">
        <v>56</v>
      </c>
      <c r="AR677" s="227">
        <v>63</v>
      </c>
      <c r="AS677" s="227">
        <v>68</v>
      </c>
      <c r="AT677" s="227">
        <v>74</v>
      </c>
      <c r="AU677" s="226">
        <v>0</v>
      </c>
      <c r="AV677" s="411">
        <v>0</v>
      </c>
      <c r="AW677" s="411">
        <v>0</v>
      </c>
      <c r="AX677" s="411">
        <v>0</v>
      </c>
      <c r="AY677" s="231">
        <v>9</v>
      </c>
      <c r="AZ677" s="231">
        <v>11</v>
      </c>
      <c r="BA677" s="231">
        <v>12</v>
      </c>
      <c r="BB677" s="231">
        <v>13</v>
      </c>
      <c r="BC677" s="226">
        <f t="shared" si="287"/>
        <v>0</v>
      </c>
      <c r="BD677" s="226">
        <f t="shared" si="287"/>
        <v>0</v>
      </c>
      <c r="BE677" s="226">
        <f t="shared" si="287"/>
        <v>0</v>
      </c>
      <c r="BF677" s="226">
        <f t="shared" si="287"/>
        <v>0</v>
      </c>
      <c r="BG677" s="218">
        <f t="shared" si="287"/>
        <v>46</v>
      </c>
      <c r="BH677" s="218">
        <f t="shared" si="287"/>
        <v>48</v>
      </c>
      <c r="BI677" s="218">
        <f t="shared" si="287"/>
        <v>53</v>
      </c>
      <c r="BJ677" s="218">
        <f t="shared" si="286"/>
        <v>60</v>
      </c>
      <c r="BK677" s="226">
        <f t="shared" si="285"/>
        <v>0</v>
      </c>
      <c r="BL677" s="226">
        <f t="shared" si="285"/>
        <v>0</v>
      </c>
      <c r="BM677" s="226">
        <f t="shared" si="285"/>
        <v>0</v>
      </c>
      <c r="BN677" s="226">
        <f t="shared" si="285"/>
        <v>0</v>
      </c>
      <c r="BO677" s="227">
        <f t="shared" si="285"/>
        <v>1</v>
      </c>
      <c r="BP677" s="227">
        <f t="shared" si="279"/>
        <v>4</v>
      </c>
      <c r="BQ677" s="227">
        <f t="shared" si="279"/>
        <v>3</v>
      </c>
      <c r="BR677" s="227">
        <f t="shared" si="279"/>
        <v>1</v>
      </c>
      <c r="BS677" s="226">
        <v>0</v>
      </c>
      <c r="BT677" s="226">
        <v>0</v>
      </c>
      <c r="BU677" s="226">
        <v>0</v>
      </c>
      <c r="BV677" s="226">
        <v>0</v>
      </c>
      <c r="BW677" s="227">
        <v>1</v>
      </c>
      <c r="BX677" s="227">
        <v>4</v>
      </c>
      <c r="BY677" s="227">
        <v>3</v>
      </c>
      <c r="BZ677" s="227">
        <v>1</v>
      </c>
      <c r="CA677" s="226">
        <v>0</v>
      </c>
      <c r="CB677" s="226">
        <f>IFERROR(VLOOKUP($G677,[12]ITEM!$B$2:$AC$939,26,0),0)</f>
        <v>0</v>
      </c>
      <c r="CC677" s="226">
        <f>IFERROR(VLOOKUP($G677,[12]ITEM!$B$2:$AC$939,27,0),0)</f>
        <v>0</v>
      </c>
      <c r="CD677" s="226">
        <f>IFERROR(VLOOKUP($G677,[12]ITEM!$B$2:$AC$939,28,0),0)</f>
        <v>0</v>
      </c>
      <c r="CE677" s="227">
        <v>0</v>
      </c>
      <c r="CF677" s="227">
        <v>0</v>
      </c>
      <c r="CG677" s="227">
        <v>0</v>
      </c>
      <c r="CH677" s="227">
        <v>0</v>
      </c>
      <c r="CI677" s="375"/>
      <c r="CJ677" s="226">
        <f t="shared" si="264"/>
        <v>0</v>
      </c>
      <c r="CK677" s="226">
        <f t="shared" si="264"/>
        <v>0</v>
      </c>
      <c r="CL677" s="226">
        <f t="shared" si="264"/>
        <v>0</v>
      </c>
      <c r="CM677" s="226">
        <f t="shared" si="263"/>
        <v>0</v>
      </c>
      <c r="CN677" s="227">
        <f t="shared" si="263"/>
        <v>46</v>
      </c>
      <c r="CO677" s="227">
        <f t="shared" si="263"/>
        <v>49.25735516420643</v>
      </c>
      <c r="CP677" s="227">
        <f t="shared" si="263"/>
        <v>50.683024677511604</v>
      </c>
      <c r="CQ677" s="227">
        <f t="shared" si="263"/>
        <v>53.696108652717953</v>
      </c>
      <c r="CR677" s="226">
        <v>0</v>
      </c>
      <c r="CS677" s="226">
        <v>0</v>
      </c>
      <c r="CT677" s="226">
        <v>0</v>
      </c>
      <c r="CU677" s="226">
        <v>0</v>
      </c>
      <c r="CV677" s="227">
        <f t="shared" si="271"/>
        <v>18</v>
      </c>
      <c r="CW677" s="227">
        <f>CV677*(1+('[13]GROWTH (YoY)'!AR677/100))</f>
        <v>20.25735516420643</v>
      </c>
      <c r="CX677" s="227">
        <f>CW677*(1+('[13]GROWTH (YoY)'!AS677/100))</f>
        <v>21.683024677511604</v>
      </c>
      <c r="CY677" s="227">
        <f>CX677*(1+('[13]GROWTH (YoY)'!AT677/100))</f>
        <v>23.696108652717957</v>
      </c>
      <c r="CZ677" s="226">
        <v>0</v>
      </c>
      <c r="DA677" s="226">
        <v>0</v>
      </c>
      <c r="DB677" s="226">
        <v>0</v>
      </c>
      <c r="DC677" s="226">
        <v>0</v>
      </c>
      <c r="DD677" s="227">
        <v>28</v>
      </c>
      <c r="DE677" s="227">
        <v>29</v>
      </c>
      <c r="DF677" s="227">
        <v>29</v>
      </c>
      <c r="DG677" s="227">
        <v>30</v>
      </c>
      <c r="DH677" s="226">
        <v>0</v>
      </c>
      <c r="DI677" s="226">
        <v>0</v>
      </c>
      <c r="DJ677" s="226">
        <v>0</v>
      </c>
      <c r="DK677" s="226">
        <v>0</v>
      </c>
      <c r="DL677" s="227">
        <v>0</v>
      </c>
      <c r="DM677" s="227">
        <v>0</v>
      </c>
      <c r="DN677" s="227">
        <v>0</v>
      </c>
      <c r="DO677" s="227">
        <v>0</v>
      </c>
      <c r="DP677" s="376">
        <f t="shared" si="265"/>
        <v>0</v>
      </c>
      <c r="DQ677" s="226">
        <f t="shared" si="265"/>
        <v>0</v>
      </c>
      <c r="DR677" s="226">
        <f t="shared" si="265"/>
        <v>0</v>
      </c>
      <c r="DS677" s="226">
        <f t="shared" si="278"/>
        <v>0</v>
      </c>
      <c r="DT677" s="227">
        <f t="shared" si="278"/>
        <v>0</v>
      </c>
      <c r="DU677" s="227">
        <f t="shared" si="278"/>
        <v>-1.2573551642064302</v>
      </c>
      <c r="DV677" s="227">
        <f t="shared" si="278"/>
        <v>2.3169753224883962</v>
      </c>
      <c r="DW677" s="227">
        <f t="shared" si="278"/>
        <v>6.3038913472820468</v>
      </c>
      <c r="DX677" s="377">
        <f t="shared" si="268"/>
        <v>0</v>
      </c>
      <c r="DY677" s="377">
        <f t="shared" si="268"/>
        <v>0</v>
      </c>
      <c r="DZ677" s="377">
        <f t="shared" si="268"/>
        <v>0</v>
      </c>
      <c r="EA677" s="377">
        <f t="shared" si="267"/>
        <v>0</v>
      </c>
      <c r="EB677" s="378">
        <f t="shared" si="267"/>
        <v>0.26923076923076922</v>
      </c>
      <c r="EC677" s="378">
        <f t="shared" si="267"/>
        <v>0.2558139534883721</v>
      </c>
      <c r="ED677" s="378">
        <f t="shared" si="267"/>
        <v>0.26881720430107525</v>
      </c>
      <c r="EE677" s="378">
        <f t="shared" si="267"/>
        <v>0.27450980392156865</v>
      </c>
      <c r="EG677" s="226">
        <v>0</v>
      </c>
      <c r="EH677" s="226">
        <v>0</v>
      </c>
      <c r="EI677" s="226">
        <v>0</v>
      </c>
      <c r="EJ677" s="226">
        <v>0</v>
      </c>
      <c r="EK677" s="226">
        <v>0</v>
      </c>
      <c r="EL677" s="226">
        <v>0</v>
      </c>
      <c r="EM677" s="226">
        <v>0</v>
      </c>
      <c r="EN677" s="379">
        <f t="shared" si="272"/>
        <v>0</v>
      </c>
      <c r="EO677" s="226">
        <f t="shared" si="273"/>
        <v>0</v>
      </c>
      <c r="EP677" s="379">
        <f t="shared" si="274"/>
        <v>0</v>
      </c>
      <c r="EQ677" s="226">
        <f t="shared" si="275"/>
        <v>0</v>
      </c>
      <c r="ER677" s="226">
        <f t="shared" si="276"/>
        <v>0</v>
      </c>
      <c r="ES677" s="292"/>
      <c r="ET677" s="227">
        <v>77</v>
      </c>
      <c r="EU677" s="227">
        <v>21</v>
      </c>
      <c r="EV677" s="227">
        <v>56</v>
      </c>
      <c r="EW677" s="227">
        <v>27</v>
      </c>
      <c r="EX677" s="227">
        <v>22</v>
      </c>
      <c r="EY677" s="227">
        <v>1055</v>
      </c>
      <c r="EZ677" s="227">
        <v>874</v>
      </c>
      <c r="FA677" s="380">
        <f t="shared" si="280"/>
        <v>0.27272727272727271</v>
      </c>
      <c r="FB677" s="228">
        <f t="shared" si="281"/>
        <v>48.214285714285715</v>
      </c>
      <c r="FC677" s="380">
        <f t="shared" si="282"/>
        <v>0.2857142857142857</v>
      </c>
      <c r="FD677" s="227">
        <f t="shared" si="283"/>
        <v>20853.080568720379</v>
      </c>
      <c r="FE677" s="227">
        <f t="shared" si="284"/>
        <v>2574.3707093821508</v>
      </c>
      <c r="FF677" s="227">
        <v>56</v>
      </c>
      <c r="FG677" s="228">
        <f t="shared" si="277"/>
        <v>16.071428571428573</v>
      </c>
      <c r="FH677" s="227">
        <v>9</v>
      </c>
      <c r="FI677" s="227">
        <v>56</v>
      </c>
      <c r="FJ677" s="227">
        <v>0</v>
      </c>
      <c r="FK677" s="227">
        <f t="shared" si="269"/>
        <v>47</v>
      </c>
      <c r="FL677" s="227">
        <v>2</v>
      </c>
      <c r="FM677" s="227">
        <f t="shared" si="270"/>
        <v>45</v>
      </c>
      <c r="FZ677" s="229"/>
      <c r="GA677" s="229"/>
      <c r="GB677" s="229"/>
      <c r="GC677" s="229"/>
      <c r="GD677" s="229"/>
    </row>
    <row r="678" spans="1:186" s="368" customFormat="1">
      <c r="A678" s="287" t="s">
        <v>1386</v>
      </c>
      <c r="B678" s="369" t="s">
        <v>1387</v>
      </c>
      <c r="C678" s="287" t="s">
        <v>1563</v>
      </c>
      <c r="D678" s="287" t="s">
        <v>3126</v>
      </c>
      <c r="E678" s="369" t="s">
        <v>1564</v>
      </c>
      <c r="F678" s="287">
        <v>675</v>
      </c>
      <c r="G678" s="392" t="s">
        <v>1646</v>
      </c>
      <c r="H678" s="392" t="s">
        <v>1647</v>
      </c>
      <c r="I678" s="393" t="s">
        <v>1616</v>
      </c>
      <c r="J678" s="392" t="s">
        <v>1617</v>
      </c>
      <c r="K678" s="393" t="s">
        <v>846</v>
      </c>
      <c r="L678" s="392" t="s">
        <v>1569</v>
      </c>
      <c r="M678" s="392" t="s">
        <v>3124</v>
      </c>
      <c r="N678" s="372">
        <v>1</v>
      </c>
      <c r="O678" s="373">
        <v>5</v>
      </c>
      <c r="P678" s="373">
        <v>8</v>
      </c>
      <c r="Q678" s="373">
        <v>8</v>
      </c>
      <c r="R678" s="373">
        <v>9</v>
      </c>
      <c r="S678" s="374">
        <v>147</v>
      </c>
      <c r="T678" s="374">
        <v>163</v>
      </c>
      <c r="U678" s="374">
        <v>176</v>
      </c>
      <c r="V678" s="374">
        <v>193</v>
      </c>
      <c r="W678" s="373">
        <v>1</v>
      </c>
      <c r="X678" s="373">
        <v>2</v>
      </c>
      <c r="Y678" s="373">
        <v>3</v>
      </c>
      <c r="Z678" s="373">
        <v>3</v>
      </c>
      <c r="AA678" s="374">
        <v>40</v>
      </c>
      <c r="AB678" s="374">
        <v>42</v>
      </c>
      <c r="AC678" s="374">
        <v>47</v>
      </c>
      <c r="AD678" s="374">
        <v>52</v>
      </c>
      <c r="AE678" s="373">
        <v>0</v>
      </c>
      <c r="AF678" s="373">
        <v>0</v>
      </c>
      <c r="AG678" s="373">
        <v>0</v>
      </c>
      <c r="AH678" s="373">
        <v>0</v>
      </c>
      <c r="AI678" s="374">
        <v>2</v>
      </c>
      <c r="AJ678" s="374">
        <v>2</v>
      </c>
      <c r="AK678" s="374">
        <v>2</v>
      </c>
      <c r="AL678" s="374">
        <v>2</v>
      </c>
      <c r="AM678" s="226">
        <v>3</v>
      </c>
      <c r="AN678" s="226">
        <v>5</v>
      </c>
      <c r="AO678" s="226">
        <v>5</v>
      </c>
      <c r="AP678" s="226">
        <v>6</v>
      </c>
      <c r="AQ678" s="227">
        <v>108</v>
      </c>
      <c r="AR678" s="227">
        <v>120</v>
      </c>
      <c r="AS678" s="227">
        <v>129</v>
      </c>
      <c r="AT678" s="227">
        <v>140</v>
      </c>
      <c r="AU678" s="226">
        <v>2</v>
      </c>
      <c r="AV678" s="411">
        <v>3</v>
      </c>
      <c r="AW678" s="411">
        <v>3</v>
      </c>
      <c r="AX678" s="411">
        <v>4</v>
      </c>
      <c r="AY678" s="231">
        <v>55</v>
      </c>
      <c r="AZ678" s="231">
        <v>59</v>
      </c>
      <c r="BA678" s="231">
        <v>66</v>
      </c>
      <c r="BB678" s="231">
        <v>73</v>
      </c>
      <c r="BC678" s="226">
        <f t="shared" si="287"/>
        <v>1</v>
      </c>
      <c r="BD678" s="226">
        <f t="shared" si="287"/>
        <v>0</v>
      </c>
      <c r="BE678" s="226">
        <f t="shared" si="287"/>
        <v>-4</v>
      </c>
      <c r="BF678" s="226">
        <f t="shared" si="287"/>
        <v>-4</v>
      </c>
      <c r="BG678" s="218">
        <f t="shared" si="287"/>
        <v>50</v>
      </c>
      <c r="BH678" s="218">
        <f t="shared" si="287"/>
        <v>54</v>
      </c>
      <c r="BI678" s="218">
        <f t="shared" si="287"/>
        <v>56</v>
      </c>
      <c r="BJ678" s="218">
        <f t="shared" si="286"/>
        <v>64</v>
      </c>
      <c r="BK678" s="226">
        <f t="shared" si="285"/>
        <v>0</v>
      </c>
      <c r="BL678" s="226">
        <f t="shared" si="285"/>
        <v>2</v>
      </c>
      <c r="BM678" s="226">
        <f t="shared" si="285"/>
        <v>6</v>
      </c>
      <c r="BN678" s="226">
        <f t="shared" si="285"/>
        <v>6</v>
      </c>
      <c r="BO678" s="227">
        <f t="shared" si="285"/>
        <v>3</v>
      </c>
      <c r="BP678" s="227">
        <f t="shared" si="279"/>
        <v>7</v>
      </c>
      <c r="BQ678" s="227">
        <f t="shared" si="279"/>
        <v>7</v>
      </c>
      <c r="BR678" s="227">
        <f t="shared" si="279"/>
        <v>3</v>
      </c>
      <c r="BS678" s="226">
        <v>0</v>
      </c>
      <c r="BT678" s="226">
        <v>2</v>
      </c>
      <c r="BU678" s="226">
        <v>6</v>
      </c>
      <c r="BV678" s="226">
        <v>6</v>
      </c>
      <c r="BW678" s="227">
        <v>3</v>
      </c>
      <c r="BX678" s="227">
        <v>7</v>
      </c>
      <c r="BY678" s="227">
        <v>7</v>
      </c>
      <c r="BZ678" s="227">
        <v>3</v>
      </c>
      <c r="CA678" s="226">
        <v>0</v>
      </c>
      <c r="CB678" s="226">
        <f>IFERROR(VLOOKUP($G678,[12]ITEM!$B$2:$AC$939,26,0),0)</f>
        <v>0</v>
      </c>
      <c r="CC678" s="226">
        <f>IFERROR(VLOOKUP($G678,[12]ITEM!$B$2:$AC$939,27,0),0)</f>
        <v>0</v>
      </c>
      <c r="CD678" s="226">
        <f>IFERROR(VLOOKUP($G678,[12]ITEM!$B$2:$AC$939,28,0),0)</f>
        <v>0</v>
      </c>
      <c r="CE678" s="227">
        <v>0</v>
      </c>
      <c r="CF678" s="227">
        <v>0</v>
      </c>
      <c r="CG678" s="227">
        <v>0</v>
      </c>
      <c r="CH678" s="227">
        <v>0</v>
      </c>
      <c r="CI678" s="375"/>
      <c r="CJ678" s="226">
        <f t="shared" si="264"/>
        <v>2</v>
      </c>
      <c r="CK678" s="226">
        <f t="shared" si="264"/>
        <v>3</v>
      </c>
      <c r="CL678" s="226">
        <f t="shared" si="264"/>
        <v>3</v>
      </c>
      <c r="CM678" s="226">
        <f t="shared" si="263"/>
        <v>3</v>
      </c>
      <c r="CN678" s="227">
        <f t="shared" si="263"/>
        <v>50</v>
      </c>
      <c r="CO678" s="227">
        <f t="shared" si="263"/>
        <v>53.307759097517184</v>
      </c>
      <c r="CP678" s="227">
        <f t="shared" si="263"/>
        <v>53.208281274248378</v>
      </c>
      <c r="CQ678" s="227">
        <f t="shared" si="263"/>
        <v>56.345031884467467</v>
      </c>
      <c r="CR678" s="226">
        <v>2</v>
      </c>
      <c r="CS678" s="226">
        <v>3</v>
      </c>
      <c r="CT678" s="226">
        <v>3</v>
      </c>
      <c r="CU678" s="226">
        <v>3</v>
      </c>
      <c r="CV678" s="227">
        <f t="shared" si="271"/>
        <v>11</v>
      </c>
      <c r="CW678" s="227">
        <f>CV678*(1+('[13]GROWTH (YoY)'!AR678/100))</f>
        <v>12.307759097517186</v>
      </c>
      <c r="CX678" s="227">
        <f>CW678*(1+('[13]GROWTH (YoY)'!AS678/100))</f>
        <v>13.208281274248376</v>
      </c>
      <c r="CY678" s="227">
        <f>CX678*(1+('[13]GROWTH (YoY)'!AT678/100))</f>
        <v>14.345031884467469</v>
      </c>
      <c r="CZ678" s="226">
        <v>0</v>
      </c>
      <c r="DA678" s="226">
        <v>0</v>
      </c>
      <c r="DB678" s="226">
        <v>0</v>
      </c>
      <c r="DC678" s="226">
        <v>0</v>
      </c>
      <c r="DD678" s="227">
        <v>39</v>
      </c>
      <c r="DE678" s="227">
        <v>41</v>
      </c>
      <c r="DF678" s="227">
        <v>40</v>
      </c>
      <c r="DG678" s="227">
        <v>42</v>
      </c>
      <c r="DH678" s="226">
        <v>0</v>
      </c>
      <c r="DI678" s="226">
        <v>0</v>
      </c>
      <c r="DJ678" s="226">
        <v>0</v>
      </c>
      <c r="DK678" s="226">
        <v>0</v>
      </c>
      <c r="DL678" s="227">
        <v>0</v>
      </c>
      <c r="DM678" s="227">
        <v>0</v>
      </c>
      <c r="DN678" s="227">
        <v>0</v>
      </c>
      <c r="DO678" s="227">
        <v>0</v>
      </c>
      <c r="DP678" s="376">
        <f t="shared" si="265"/>
        <v>-1</v>
      </c>
      <c r="DQ678" s="226">
        <f t="shared" si="265"/>
        <v>-3</v>
      </c>
      <c r="DR678" s="226">
        <f t="shared" si="265"/>
        <v>-7</v>
      </c>
      <c r="DS678" s="226">
        <f t="shared" si="278"/>
        <v>-7</v>
      </c>
      <c r="DT678" s="227">
        <f t="shared" si="278"/>
        <v>0</v>
      </c>
      <c r="DU678" s="227">
        <f t="shared" si="278"/>
        <v>0.69224090248281556</v>
      </c>
      <c r="DV678" s="227">
        <f t="shared" si="278"/>
        <v>2.7917187257516218</v>
      </c>
      <c r="DW678" s="227">
        <f t="shared" si="278"/>
        <v>7.6549681155325331</v>
      </c>
      <c r="DX678" s="377">
        <f t="shared" si="268"/>
        <v>0.2</v>
      </c>
      <c r="DY678" s="377">
        <f t="shared" si="268"/>
        <v>0.25</v>
      </c>
      <c r="DZ678" s="377">
        <f t="shared" si="268"/>
        <v>0.375</v>
      </c>
      <c r="EA678" s="377">
        <f t="shared" si="267"/>
        <v>0.33333333333333331</v>
      </c>
      <c r="EB678" s="378">
        <f t="shared" si="267"/>
        <v>0.27210884353741499</v>
      </c>
      <c r="EC678" s="378">
        <f t="shared" si="267"/>
        <v>0.25766871165644173</v>
      </c>
      <c r="ED678" s="378">
        <f t="shared" si="267"/>
        <v>0.26704545454545453</v>
      </c>
      <c r="EE678" s="378">
        <f t="shared" si="267"/>
        <v>0.26943005181347152</v>
      </c>
      <c r="EG678" s="226">
        <v>0</v>
      </c>
      <c r="EH678" s="226">
        <v>0</v>
      </c>
      <c r="EI678" s="226">
        <v>0</v>
      </c>
      <c r="EJ678" s="226">
        <v>0</v>
      </c>
      <c r="EK678" s="226">
        <v>0</v>
      </c>
      <c r="EL678" s="226">
        <v>0</v>
      </c>
      <c r="EM678" s="226">
        <v>0</v>
      </c>
      <c r="EN678" s="379">
        <f t="shared" si="272"/>
        <v>0</v>
      </c>
      <c r="EO678" s="226">
        <f t="shared" si="273"/>
        <v>0</v>
      </c>
      <c r="EP678" s="379">
        <f t="shared" si="274"/>
        <v>0</v>
      </c>
      <c r="EQ678" s="226">
        <f t="shared" si="275"/>
        <v>0</v>
      </c>
      <c r="ER678" s="226">
        <f t="shared" si="276"/>
        <v>0</v>
      </c>
      <c r="ES678" s="292"/>
      <c r="ET678" s="227">
        <v>147</v>
      </c>
      <c r="EU678" s="227">
        <v>40</v>
      </c>
      <c r="EV678" s="227">
        <v>107</v>
      </c>
      <c r="EW678" s="227">
        <v>59</v>
      </c>
      <c r="EX678" s="227">
        <v>42</v>
      </c>
      <c r="EY678" s="227">
        <v>1931</v>
      </c>
      <c r="EZ678" s="227">
        <v>1716</v>
      </c>
      <c r="FA678" s="380">
        <f t="shared" si="280"/>
        <v>0.27210884353741499</v>
      </c>
      <c r="FB678" s="228">
        <f t="shared" si="281"/>
        <v>55.140186915887845</v>
      </c>
      <c r="FC678" s="380">
        <f t="shared" si="282"/>
        <v>0.2857142857142857</v>
      </c>
      <c r="FD678" s="227">
        <f t="shared" si="283"/>
        <v>21750.388399792853</v>
      </c>
      <c r="FE678" s="227">
        <f t="shared" si="284"/>
        <v>2865.1903651903649</v>
      </c>
      <c r="FF678" s="227">
        <v>107</v>
      </c>
      <c r="FG678" s="228">
        <f t="shared" si="277"/>
        <v>52.336448598130836</v>
      </c>
      <c r="FH678" s="227">
        <v>56</v>
      </c>
      <c r="FI678" s="227">
        <v>107</v>
      </c>
      <c r="FJ678" s="227">
        <v>0</v>
      </c>
      <c r="FK678" s="227">
        <f t="shared" si="269"/>
        <v>51</v>
      </c>
      <c r="FL678" s="227">
        <v>4</v>
      </c>
      <c r="FM678" s="227">
        <f t="shared" si="270"/>
        <v>47</v>
      </c>
      <c r="FZ678" s="229"/>
      <c r="GA678" s="229"/>
      <c r="GB678" s="229"/>
      <c r="GC678" s="229"/>
      <c r="GD678" s="229"/>
    </row>
    <row r="679" spans="1:186" s="368" customFormat="1">
      <c r="A679" s="287" t="s">
        <v>1386</v>
      </c>
      <c r="B679" s="369" t="s">
        <v>1387</v>
      </c>
      <c r="C679" s="287" t="s">
        <v>1563</v>
      </c>
      <c r="D679" s="287" t="s">
        <v>3126</v>
      </c>
      <c r="E679" s="369" t="s">
        <v>1564</v>
      </c>
      <c r="F679" s="287">
        <v>676</v>
      </c>
      <c r="G679" s="392" t="s">
        <v>1648</v>
      </c>
      <c r="H679" s="392" t="s">
        <v>1649</v>
      </c>
      <c r="I679" s="393" t="s">
        <v>1616</v>
      </c>
      <c r="J679" s="392" t="s">
        <v>1617</v>
      </c>
      <c r="K679" s="393" t="s">
        <v>846</v>
      </c>
      <c r="L679" s="392" t="s">
        <v>1569</v>
      </c>
      <c r="M679" s="392" t="s">
        <v>3124</v>
      </c>
      <c r="N679" s="372">
        <v>1</v>
      </c>
      <c r="O679" s="373">
        <v>771</v>
      </c>
      <c r="P679" s="373">
        <v>1272</v>
      </c>
      <c r="Q679" s="373">
        <v>1323</v>
      </c>
      <c r="R679" s="373">
        <v>1468</v>
      </c>
      <c r="S679" s="374">
        <v>1862</v>
      </c>
      <c r="T679" s="374">
        <v>2036</v>
      </c>
      <c r="U679" s="374">
        <v>2223</v>
      </c>
      <c r="V679" s="374">
        <v>2407</v>
      </c>
      <c r="W679" s="373">
        <v>299</v>
      </c>
      <c r="X679" s="373">
        <v>473</v>
      </c>
      <c r="Y679" s="373">
        <v>546</v>
      </c>
      <c r="Z679" s="373">
        <v>623</v>
      </c>
      <c r="AA679" s="374">
        <v>604</v>
      </c>
      <c r="AB679" s="374">
        <v>675</v>
      </c>
      <c r="AC679" s="374">
        <v>780</v>
      </c>
      <c r="AD679" s="374">
        <v>842</v>
      </c>
      <c r="AE679" s="373">
        <v>12</v>
      </c>
      <c r="AF679" s="373">
        <v>13</v>
      </c>
      <c r="AG679" s="373">
        <v>13</v>
      </c>
      <c r="AH679" s="373">
        <v>13</v>
      </c>
      <c r="AI679" s="374">
        <v>23</v>
      </c>
      <c r="AJ679" s="374">
        <v>23</v>
      </c>
      <c r="AK679" s="374">
        <v>23</v>
      </c>
      <c r="AL679" s="374">
        <v>25</v>
      </c>
      <c r="AM679" s="226">
        <v>472</v>
      </c>
      <c r="AN679" s="226">
        <v>798</v>
      </c>
      <c r="AO679" s="226">
        <v>776</v>
      </c>
      <c r="AP679" s="226">
        <v>845</v>
      </c>
      <c r="AQ679" s="227">
        <v>1258</v>
      </c>
      <c r="AR679" s="227">
        <v>1361</v>
      </c>
      <c r="AS679" s="227">
        <v>1443</v>
      </c>
      <c r="AT679" s="227">
        <v>1565</v>
      </c>
      <c r="AU679" s="226">
        <v>219</v>
      </c>
      <c r="AV679" s="411">
        <v>359</v>
      </c>
      <c r="AW679" s="411">
        <v>395</v>
      </c>
      <c r="AX679" s="411">
        <v>443</v>
      </c>
      <c r="AY679" s="231">
        <v>552</v>
      </c>
      <c r="AZ679" s="231">
        <v>591</v>
      </c>
      <c r="BA679" s="231">
        <v>663</v>
      </c>
      <c r="BB679" s="231">
        <v>733</v>
      </c>
      <c r="BC679" s="226">
        <f t="shared" si="287"/>
        <v>253</v>
      </c>
      <c r="BD679" s="226">
        <f t="shared" si="287"/>
        <v>429</v>
      </c>
      <c r="BE679" s="226">
        <f t="shared" si="287"/>
        <v>358</v>
      </c>
      <c r="BF679" s="226">
        <f t="shared" si="287"/>
        <v>381</v>
      </c>
      <c r="BG679" s="218">
        <f t="shared" si="287"/>
        <v>692</v>
      </c>
      <c r="BH679" s="218">
        <f t="shared" si="287"/>
        <v>743</v>
      </c>
      <c r="BI679" s="218">
        <f t="shared" si="287"/>
        <v>756</v>
      </c>
      <c r="BJ679" s="218">
        <f t="shared" si="286"/>
        <v>821</v>
      </c>
      <c r="BK679" s="226">
        <f t="shared" si="285"/>
        <v>0</v>
      </c>
      <c r="BL679" s="226">
        <f t="shared" si="285"/>
        <v>10</v>
      </c>
      <c r="BM679" s="226">
        <f t="shared" si="285"/>
        <v>23</v>
      </c>
      <c r="BN679" s="226">
        <f t="shared" si="285"/>
        <v>21</v>
      </c>
      <c r="BO679" s="227">
        <f t="shared" si="285"/>
        <v>14</v>
      </c>
      <c r="BP679" s="227">
        <f t="shared" si="279"/>
        <v>27</v>
      </c>
      <c r="BQ679" s="227">
        <f t="shared" si="279"/>
        <v>24</v>
      </c>
      <c r="BR679" s="227">
        <f t="shared" si="279"/>
        <v>11</v>
      </c>
      <c r="BS679" s="226">
        <v>0</v>
      </c>
      <c r="BT679" s="226">
        <v>10</v>
      </c>
      <c r="BU679" s="226">
        <v>23</v>
      </c>
      <c r="BV679" s="226">
        <v>21</v>
      </c>
      <c r="BW679" s="227">
        <v>14</v>
      </c>
      <c r="BX679" s="227">
        <v>27</v>
      </c>
      <c r="BY679" s="227">
        <v>24</v>
      </c>
      <c r="BZ679" s="227">
        <v>11</v>
      </c>
      <c r="CA679" s="226">
        <v>0</v>
      </c>
      <c r="CB679" s="226">
        <f>IFERROR(VLOOKUP($G679,[12]ITEM!$B$2:$AC$939,26,0),0)</f>
        <v>0</v>
      </c>
      <c r="CC679" s="226">
        <f>IFERROR(VLOOKUP($G679,[12]ITEM!$B$2:$AC$939,27,0),0)</f>
        <v>0</v>
      </c>
      <c r="CD679" s="226">
        <f>IFERROR(VLOOKUP($G679,[12]ITEM!$B$2:$AC$939,28,0),0)</f>
        <v>0</v>
      </c>
      <c r="CE679" s="227">
        <v>0</v>
      </c>
      <c r="CF679" s="227">
        <v>0</v>
      </c>
      <c r="CG679" s="227">
        <v>0</v>
      </c>
      <c r="CH679" s="227">
        <v>0</v>
      </c>
      <c r="CI679" s="375"/>
      <c r="CJ679" s="226">
        <f t="shared" si="264"/>
        <v>254</v>
      </c>
      <c r="CK679" s="226">
        <f t="shared" si="264"/>
        <v>420</v>
      </c>
      <c r="CL679" s="226">
        <f t="shared" si="264"/>
        <v>434</v>
      </c>
      <c r="CM679" s="226">
        <f t="shared" si="263"/>
        <v>453</v>
      </c>
      <c r="CN679" s="227">
        <f t="shared" si="263"/>
        <v>692</v>
      </c>
      <c r="CO679" s="227">
        <f t="shared" si="263"/>
        <v>735.57553831525888</v>
      </c>
      <c r="CP679" s="227">
        <f t="shared" si="263"/>
        <v>753.65275185733105</v>
      </c>
      <c r="CQ679" s="227">
        <f t="shared" si="263"/>
        <v>807.40391399603027</v>
      </c>
      <c r="CR679" s="226">
        <v>89</v>
      </c>
      <c r="CS679" s="226">
        <v>150</v>
      </c>
      <c r="CT679" s="226">
        <v>146</v>
      </c>
      <c r="CU679" s="226">
        <v>159</v>
      </c>
      <c r="CV679" s="227">
        <f t="shared" si="271"/>
        <v>337</v>
      </c>
      <c r="CW679" s="227">
        <f>CV679*(1+('[13]GROWTH (YoY)'!AR679/100))</f>
        <v>364.57553831525888</v>
      </c>
      <c r="CX679" s="227">
        <f>CW679*(1+('[13]GROWTH (YoY)'!AS679/100))</f>
        <v>386.65275185733105</v>
      </c>
      <c r="CY679" s="227">
        <f>CX679*(1+('[13]GROWTH (YoY)'!AT679/100))</f>
        <v>419.40391399603027</v>
      </c>
      <c r="CZ679" s="226">
        <v>162</v>
      </c>
      <c r="DA679" s="226">
        <v>266</v>
      </c>
      <c r="DB679" s="226">
        <v>283</v>
      </c>
      <c r="DC679" s="226">
        <v>289</v>
      </c>
      <c r="DD679" s="227">
        <v>351</v>
      </c>
      <c r="DE679" s="227">
        <v>366</v>
      </c>
      <c r="DF679" s="227">
        <v>362</v>
      </c>
      <c r="DG679" s="227">
        <v>382</v>
      </c>
      <c r="DH679" s="226">
        <v>3</v>
      </c>
      <c r="DI679" s="226">
        <v>4</v>
      </c>
      <c r="DJ679" s="226">
        <v>5</v>
      </c>
      <c r="DK679" s="226">
        <v>5</v>
      </c>
      <c r="DL679" s="227">
        <v>4</v>
      </c>
      <c r="DM679" s="227">
        <v>5</v>
      </c>
      <c r="DN679" s="227">
        <v>5</v>
      </c>
      <c r="DO679" s="227">
        <v>6</v>
      </c>
      <c r="DP679" s="376">
        <f t="shared" si="265"/>
        <v>-1</v>
      </c>
      <c r="DQ679" s="226">
        <f t="shared" si="265"/>
        <v>9</v>
      </c>
      <c r="DR679" s="226">
        <f t="shared" si="265"/>
        <v>-76</v>
      </c>
      <c r="DS679" s="226">
        <f t="shared" si="278"/>
        <v>-72</v>
      </c>
      <c r="DT679" s="227">
        <f t="shared" si="278"/>
        <v>0</v>
      </c>
      <c r="DU679" s="227">
        <f t="shared" si="278"/>
        <v>7.424461684741118</v>
      </c>
      <c r="DV679" s="227">
        <f t="shared" si="278"/>
        <v>2.3472481426689455</v>
      </c>
      <c r="DW679" s="227">
        <f t="shared" si="278"/>
        <v>13.596086003969731</v>
      </c>
      <c r="DX679" s="377">
        <f t="shared" si="268"/>
        <v>0.38780804150453957</v>
      </c>
      <c r="DY679" s="377">
        <f t="shared" si="268"/>
        <v>0.37185534591194969</v>
      </c>
      <c r="DZ679" s="377">
        <f t="shared" si="268"/>
        <v>0.41269841269841268</v>
      </c>
      <c r="EA679" s="377">
        <f t="shared" si="267"/>
        <v>0.42438692098092645</v>
      </c>
      <c r="EB679" s="378">
        <f t="shared" si="267"/>
        <v>0.32438238453276047</v>
      </c>
      <c r="EC679" s="378">
        <f t="shared" si="267"/>
        <v>0.33153241650294696</v>
      </c>
      <c r="ED679" s="378">
        <f t="shared" si="267"/>
        <v>0.35087719298245612</v>
      </c>
      <c r="EE679" s="378">
        <f t="shared" si="267"/>
        <v>0.34981304528458662</v>
      </c>
      <c r="EG679" s="226">
        <v>0</v>
      </c>
      <c r="EH679" s="226">
        <v>0</v>
      </c>
      <c r="EI679" s="226">
        <v>0</v>
      </c>
      <c r="EJ679" s="226">
        <v>0</v>
      </c>
      <c r="EK679" s="226">
        <v>0</v>
      </c>
      <c r="EL679" s="226">
        <v>0</v>
      </c>
      <c r="EM679" s="226">
        <v>0</v>
      </c>
      <c r="EN679" s="379">
        <f t="shared" si="272"/>
        <v>0</v>
      </c>
      <c r="EO679" s="226">
        <f t="shared" si="273"/>
        <v>0</v>
      </c>
      <c r="EP679" s="379">
        <f t="shared" si="274"/>
        <v>0</v>
      </c>
      <c r="EQ679" s="226">
        <f t="shared" si="275"/>
        <v>0</v>
      </c>
      <c r="ER679" s="226">
        <f t="shared" si="276"/>
        <v>0</v>
      </c>
      <c r="ES679" s="292"/>
      <c r="ET679" s="227">
        <v>1859</v>
      </c>
      <c r="EU679" s="227">
        <v>606</v>
      </c>
      <c r="EV679" s="227">
        <v>1253</v>
      </c>
      <c r="EW679" s="227">
        <v>467</v>
      </c>
      <c r="EX679" s="227">
        <v>614</v>
      </c>
      <c r="EY679" s="227">
        <v>13758</v>
      </c>
      <c r="EZ679" s="227">
        <v>11500</v>
      </c>
      <c r="FA679" s="380">
        <f t="shared" si="280"/>
        <v>0.32598171059709519</v>
      </c>
      <c r="FB679" s="228">
        <f t="shared" si="281"/>
        <v>37.270550678371904</v>
      </c>
      <c r="FC679" s="380">
        <f t="shared" si="282"/>
        <v>0.33028509951586876</v>
      </c>
      <c r="FD679" s="227">
        <f t="shared" si="283"/>
        <v>44628.579735426662</v>
      </c>
      <c r="FE679" s="227">
        <f t="shared" si="284"/>
        <v>3384.0579710144925</v>
      </c>
      <c r="FF679" s="227">
        <v>1253</v>
      </c>
      <c r="FG679" s="228">
        <f t="shared" si="277"/>
        <v>45.011971268954511</v>
      </c>
      <c r="FH679" s="227">
        <v>564</v>
      </c>
      <c r="FI679" s="227">
        <v>1253</v>
      </c>
      <c r="FJ679" s="227">
        <v>0</v>
      </c>
      <c r="FK679" s="227">
        <f t="shared" si="269"/>
        <v>689</v>
      </c>
      <c r="FL679" s="227">
        <v>48</v>
      </c>
      <c r="FM679" s="227">
        <f t="shared" si="270"/>
        <v>641</v>
      </c>
      <c r="FZ679" s="229"/>
      <c r="GA679" s="229"/>
      <c r="GB679" s="229"/>
      <c r="GC679" s="229"/>
      <c r="GD679" s="229"/>
    </row>
    <row r="680" spans="1:186" s="368" customFormat="1">
      <c r="A680" s="287" t="s">
        <v>1386</v>
      </c>
      <c r="B680" s="369" t="s">
        <v>1387</v>
      </c>
      <c r="C680" s="287" t="s">
        <v>1563</v>
      </c>
      <c r="D680" s="287" t="s">
        <v>3126</v>
      </c>
      <c r="E680" s="369" t="s">
        <v>1564</v>
      </c>
      <c r="F680" s="287">
        <v>677</v>
      </c>
      <c r="G680" s="392" t="s">
        <v>1650</v>
      </c>
      <c r="H680" s="392" t="s">
        <v>1651</v>
      </c>
      <c r="I680" s="393" t="s">
        <v>1616</v>
      </c>
      <c r="J680" s="392" t="s">
        <v>1617</v>
      </c>
      <c r="K680" s="393" t="s">
        <v>846</v>
      </c>
      <c r="L680" s="392" t="s">
        <v>1569</v>
      </c>
      <c r="M680" s="392" t="s">
        <v>3124</v>
      </c>
      <c r="N680" s="372">
        <v>1</v>
      </c>
      <c r="O680" s="373">
        <v>1257</v>
      </c>
      <c r="P680" s="373">
        <v>1966</v>
      </c>
      <c r="Q680" s="373">
        <v>2117</v>
      </c>
      <c r="R680" s="373">
        <v>2335</v>
      </c>
      <c r="S680" s="374">
        <v>1619</v>
      </c>
      <c r="T680" s="374">
        <v>1752</v>
      </c>
      <c r="U680" s="374">
        <v>1925</v>
      </c>
      <c r="V680" s="374">
        <v>2129</v>
      </c>
      <c r="W680" s="373">
        <v>478</v>
      </c>
      <c r="X680" s="373">
        <v>702</v>
      </c>
      <c r="Y680" s="373">
        <v>771</v>
      </c>
      <c r="Z680" s="373">
        <v>862</v>
      </c>
      <c r="AA680" s="374">
        <v>460</v>
      </c>
      <c r="AB680" s="374">
        <v>510</v>
      </c>
      <c r="AC680" s="374">
        <v>538</v>
      </c>
      <c r="AD680" s="374">
        <v>608</v>
      </c>
      <c r="AE680" s="373">
        <v>19</v>
      </c>
      <c r="AF680" s="373">
        <v>24</v>
      </c>
      <c r="AG680" s="373">
        <v>22</v>
      </c>
      <c r="AH680" s="373">
        <v>23</v>
      </c>
      <c r="AI680" s="374">
        <v>21</v>
      </c>
      <c r="AJ680" s="374">
        <v>21</v>
      </c>
      <c r="AK680" s="374">
        <v>22</v>
      </c>
      <c r="AL680" s="374">
        <v>24</v>
      </c>
      <c r="AM680" s="226">
        <v>780</v>
      </c>
      <c r="AN680" s="226">
        <v>1264</v>
      </c>
      <c r="AO680" s="226">
        <v>1346</v>
      </c>
      <c r="AP680" s="226">
        <v>1473</v>
      </c>
      <c r="AQ680" s="227">
        <v>1159</v>
      </c>
      <c r="AR680" s="227">
        <v>1242</v>
      </c>
      <c r="AS680" s="227">
        <v>1387</v>
      </c>
      <c r="AT680" s="227">
        <v>1521</v>
      </c>
      <c r="AU680" s="226">
        <v>256</v>
      </c>
      <c r="AV680" s="411">
        <v>398</v>
      </c>
      <c r="AW680" s="411">
        <v>427</v>
      </c>
      <c r="AX680" s="411">
        <v>470</v>
      </c>
      <c r="AY680" s="231">
        <v>363</v>
      </c>
      <c r="AZ680" s="231">
        <v>386</v>
      </c>
      <c r="BA680" s="231">
        <v>419</v>
      </c>
      <c r="BB680" s="231">
        <v>470</v>
      </c>
      <c r="BC680" s="226">
        <f t="shared" si="287"/>
        <v>524</v>
      </c>
      <c r="BD680" s="226">
        <f t="shared" si="287"/>
        <v>859</v>
      </c>
      <c r="BE680" s="226">
        <f t="shared" si="287"/>
        <v>903</v>
      </c>
      <c r="BF680" s="226">
        <f t="shared" si="287"/>
        <v>988</v>
      </c>
      <c r="BG680" s="218">
        <f t="shared" si="287"/>
        <v>786</v>
      </c>
      <c r="BH680" s="218">
        <f t="shared" si="287"/>
        <v>838</v>
      </c>
      <c r="BI680" s="218">
        <f t="shared" si="287"/>
        <v>951</v>
      </c>
      <c r="BJ680" s="218">
        <f t="shared" si="286"/>
        <v>1043</v>
      </c>
      <c r="BK680" s="226">
        <f t="shared" si="285"/>
        <v>0</v>
      </c>
      <c r="BL680" s="226">
        <f t="shared" si="285"/>
        <v>7</v>
      </c>
      <c r="BM680" s="226">
        <f t="shared" si="285"/>
        <v>16</v>
      </c>
      <c r="BN680" s="226">
        <f t="shared" si="285"/>
        <v>15</v>
      </c>
      <c r="BO680" s="227">
        <f t="shared" si="285"/>
        <v>10</v>
      </c>
      <c r="BP680" s="227">
        <f t="shared" si="279"/>
        <v>18</v>
      </c>
      <c r="BQ680" s="227">
        <f t="shared" si="279"/>
        <v>17</v>
      </c>
      <c r="BR680" s="227">
        <f t="shared" si="279"/>
        <v>8</v>
      </c>
      <c r="BS680" s="226">
        <v>0</v>
      </c>
      <c r="BT680" s="226">
        <v>7</v>
      </c>
      <c r="BU680" s="226">
        <v>16</v>
      </c>
      <c r="BV680" s="226">
        <v>15</v>
      </c>
      <c r="BW680" s="227">
        <v>10</v>
      </c>
      <c r="BX680" s="227">
        <v>18</v>
      </c>
      <c r="BY680" s="227">
        <v>17</v>
      </c>
      <c r="BZ680" s="227">
        <v>8</v>
      </c>
      <c r="CA680" s="226">
        <v>0</v>
      </c>
      <c r="CB680" s="226">
        <f>IFERROR(VLOOKUP($G680,[12]ITEM!$B$2:$AC$939,26,0),0)</f>
        <v>0</v>
      </c>
      <c r="CC680" s="226">
        <f>IFERROR(VLOOKUP($G680,[12]ITEM!$B$2:$AC$939,27,0),0)</f>
        <v>0</v>
      </c>
      <c r="CD680" s="226">
        <f>IFERROR(VLOOKUP($G680,[12]ITEM!$B$2:$AC$939,28,0),0)</f>
        <v>0</v>
      </c>
      <c r="CE680" s="227">
        <v>0</v>
      </c>
      <c r="CF680" s="227">
        <v>0</v>
      </c>
      <c r="CG680" s="227">
        <v>0</v>
      </c>
      <c r="CH680" s="227">
        <v>0</v>
      </c>
      <c r="CI680" s="375"/>
      <c r="CJ680" s="226">
        <f t="shared" si="264"/>
        <v>524</v>
      </c>
      <c r="CK680" s="226">
        <f t="shared" si="264"/>
        <v>871</v>
      </c>
      <c r="CL680" s="226">
        <f t="shared" si="264"/>
        <v>929</v>
      </c>
      <c r="CM680" s="226">
        <f t="shared" si="263"/>
        <v>974</v>
      </c>
      <c r="CN680" s="227">
        <f t="shared" si="263"/>
        <v>786</v>
      </c>
      <c r="CO680" s="227">
        <f t="shared" si="263"/>
        <v>829.92908816505849</v>
      </c>
      <c r="CP680" s="227">
        <f t="shared" si="263"/>
        <v>860.84742144855272</v>
      </c>
      <c r="CQ680" s="227">
        <f t="shared" si="263"/>
        <v>919.54418369011535</v>
      </c>
      <c r="CR680" s="226">
        <v>165</v>
      </c>
      <c r="CS680" s="226">
        <v>267</v>
      </c>
      <c r="CT680" s="226">
        <v>284</v>
      </c>
      <c r="CU680" s="226">
        <v>311</v>
      </c>
      <c r="CV680" s="227">
        <f t="shared" si="271"/>
        <v>223</v>
      </c>
      <c r="CW680" s="227">
        <f>CV680*(1+('[13]GROWTH (YoY)'!AR680/100))</f>
        <v>238.92908816505852</v>
      </c>
      <c r="CX680" s="227">
        <f>CW680*(1+('[13]GROWTH (YoY)'!AS680/100))</f>
        <v>266.84742144855278</v>
      </c>
      <c r="CY680" s="227">
        <f>CX680*(1+('[13]GROWTH (YoY)'!AT680/100))</f>
        <v>292.54418369011535</v>
      </c>
      <c r="CZ680" s="226">
        <v>322</v>
      </c>
      <c r="DA680" s="226">
        <v>529</v>
      </c>
      <c r="DB680" s="226">
        <v>563</v>
      </c>
      <c r="DC680" s="226">
        <v>575</v>
      </c>
      <c r="DD680" s="227">
        <v>488</v>
      </c>
      <c r="DE680" s="227">
        <v>508</v>
      </c>
      <c r="DF680" s="227">
        <v>503</v>
      </c>
      <c r="DG680" s="227">
        <v>531</v>
      </c>
      <c r="DH680" s="226">
        <v>37</v>
      </c>
      <c r="DI680" s="226">
        <v>75</v>
      </c>
      <c r="DJ680" s="226">
        <v>82</v>
      </c>
      <c r="DK680" s="226">
        <v>88</v>
      </c>
      <c r="DL680" s="227">
        <v>75</v>
      </c>
      <c r="DM680" s="227">
        <v>83</v>
      </c>
      <c r="DN680" s="227">
        <v>91</v>
      </c>
      <c r="DO680" s="227">
        <v>96</v>
      </c>
      <c r="DP680" s="376">
        <f t="shared" si="265"/>
        <v>0</v>
      </c>
      <c r="DQ680" s="226">
        <f t="shared" si="265"/>
        <v>-12</v>
      </c>
      <c r="DR680" s="226">
        <f t="shared" si="265"/>
        <v>-26</v>
      </c>
      <c r="DS680" s="226">
        <f t="shared" si="278"/>
        <v>14</v>
      </c>
      <c r="DT680" s="227">
        <f t="shared" si="278"/>
        <v>0</v>
      </c>
      <c r="DU680" s="227">
        <f t="shared" si="278"/>
        <v>8.0709118349415121</v>
      </c>
      <c r="DV680" s="227">
        <f t="shared" si="278"/>
        <v>90.152578551447277</v>
      </c>
      <c r="DW680" s="227">
        <f t="shared" si="278"/>
        <v>123.45581630988465</v>
      </c>
      <c r="DX680" s="377">
        <f t="shared" si="268"/>
        <v>0.38027048528241847</v>
      </c>
      <c r="DY680" s="377">
        <f t="shared" si="268"/>
        <v>0.35707019328585959</v>
      </c>
      <c r="DZ680" s="377">
        <f t="shared" si="268"/>
        <v>0.3641946150212565</v>
      </c>
      <c r="EA680" s="377">
        <f t="shared" si="267"/>
        <v>0.36916488222698074</v>
      </c>
      <c r="EB680" s="378">
        <f t="shared" si="267"/>
        <v>0.28412600370599134</v>
      </c>
      <c r="EC680" s="378">
        <f t="shared" si="267"/>
        <v>0.2910958904109589</v>
      </c>
      <c r="ED680" s="378">
        <f t="shared" si="267"/>
        <v>0.2794805194805195</v>
      </c>
      <c r="EE680" s="378">
        <f t="shared" si="267"/>
        <v>0.28558008454673556</v>
      </c>
      <c r="EG680" s="226">
        <v>0</v>
      </c>
      <c r="EH680" s="226">
        <v>0</v>
      </c>
      <c r="EI680" s="226">
        <v>0</v>
      </c>
      <c r="EJ680" s="226">
        <v>0</v>
      </c>
      <c r="EK680" s="226">
        <v>0</v>
      </c>
      <c r="EL680" s="226">
        <v>0</v>
      </c>
      <c r="EM680" s="226">
        <v>0</v>
      </c>
      <c r="EN680" s="379">
        <f t="shared" si="272"/>
        <v>0</v>
      </c>
      <c r="EO680" s="226">
        <f t="shared" si="273"/>
        <v>0</v>
      </c>
      <c r="EP680" s="379">
        <f t="shared" si="274"/>
        <v>0</v>
      </c>
      <c r="EQ680" s="226">
        <f t="shared" si="275"/>
        <v>0</v>
      </c>
      <c r="ER680" s="226">
        <f t="shared" si="276"/>
        <v>0</v>
      </c>
      <c r="ES680" s="292"/>
      <c r="ET680" s="227">
        <v>1617</v>
      </c>
      <c r="EU680" s="227">
        <v>461</v>
      </c>
      <c r="EV680" s="227">
        <v>1156</v>
      </c>
      <c r="EW680" s="227">
        <v>352</v>
      </c>
      <c r="EX680" s="227">
        <v>440</v>
      </c>
      <c r="EY680" s="227">
        <v>10765</v>
      </c>
      <c r="EZ680" s="227">
        <v>8284</v>
      </c>
      <c r="FA680" s="380">
        <f t="shared" si="280"/>
        <v>0.28509585652442793</v>
      </c>
      <c r="FB680" s="228">
        <f t="shared" si="281"/>
        <v>30.449826989619378</v>
      </c>
      <c r="FC680" s="380">
        <f t="shared" si="282"/>
        <v>0.27210884353741499</v>
      </c>
      <c r="FD680" s="227">
        <f t="shared" si="283"/>
        <v>40873.200185787275</v>
      </c>
      <c r="FE680" s="227">
        <f t="shared" si="284"/>
        <v>3540.9624979880896</v>
      </c>
      <c r="FF680" s="227">
        <v>1156</v>
      </c>
      <c r="FG680" s="228">
        <f t="shared" si="277"/>
        <v>31.487889273356402</v>
      </c>
      <c r="FH680" s="227">
        <v>364</v>
      </c>
      <c r="FI680" s="227">
        <v>1156</v>
      </c>
      <c r="FJ680" s="227">
        <v>0</v>
      </c>
      <c r="FK680" s="227">
        <f t="shared" si="269"/>
        <v>792</v>
      </c>
      <c r="FL680" s="227">
        <v>41</v>
      </c>
      <c r="FM680" s="227">
        <f t="shared" si="270"/>
        <v>751</v>
      </c>
      <c r="FZ680" s="229"/>
      <c r="GA680" s="229"/>
      <c r="GB680" s="229"/>
      <c r="GC680" s="229"/>
      <c r="GD680" s="229"/>
    </row>
    <row r="681" spans="1:186" s="368" customFormat="1">
      <c r="A681" s="287" t="s">
        <v>1386</v>
      </c>
      <c r="B681" s="369" t="s">
        <v>1387</v>
      </c>
      <c r="C681" s="287" t="s">
        <v>1563</v>
      </c>
      <c r="D681" s="287" t="s">
        <v>3126</v>
      </c>
      <c r="E681" s="369" t="s">
        <v>1564</v>
      </c>
      <c r="F681" s="287">
        <v>678</v>
      </c>
      <c r="G681" s="392" t="s">
        <v>1652</v>
      </c>
      <c r="H681" s="392" t="s">
        <v>1653</v>
      </c>
      <c r="I681" s="393" t="s">
        <v>1616</v>
      </c>
      <c r="J681" s="392" t="s">
        <v>1617</v>
      </c>
      <c r="K681" s="393" t="s">
        <v>846</v>
      </c>
      <c r="L681" s="392" t="s">
        <v>1569</v>
      </c>
      <c r="M681" s="392" t="s">
        <v>3124</v>
      </c>
      <c r="N681" s="372">
        <v>1</v>
      </c>
      <c r="O681" s="373">
        <v>1740</v>
      </c>
      <c r="P681" s="373">
        <v>2759</v>
      </c>
      <c r="Q681" s="373">
        <v>3144</v>
      </c>
      <c r="R681" s="373">
        <v>3444</v>
      </c>
      <c r="S681" s="374">
        <v>3600</v>
      </c>
      <c r="T681" s="374">
        <v>3886</v>
      </c>
      <c r="U681" s="374">
        <v>4275</v>
      </c>
      <c r="V681" s="374">
        <v>4741</v>
      </c>
      <c r="W681" s="373">
        <v>774</v>
      </c>
      <c r="X681" s="373">
        <v>1230</v>
      </c>
      <c r="Y681" s="373">
        <v>1500</v>
      </c>
      <c r="Z681" s="373">
        <v>1661</v>
      </c>
      <c r="AA681" s="374">
        <v>1490</v>
      </c>
      <c r="AB681" s="374">
        <v>1664</v>
      </c>
      <c r="AC681" s="374">
        <v>1874</v>
      </c>
      <c r="AD681" s="374">
        <v>2006</v>
      </c>
      <c r="AE681" s="373">
        <v>24</v>
      </c>
      <c r="AF681" s="373">
        <v>29</v>
      </c>
      <c r="AG681" s="373">
        <v>27</v>
      </c>
      <c r="AH681" s="373">
        <v>27</v>
      </c>
      <c r="AI681" s="374">
        <v>38</v>
      </c>
      <c r="AJ681" s="374">
        <v>38</v>
      </c>
      <c r="AK681" s="374">
        <v>39</v>
      </c>
      <c r="AL681" s="374">
        <v>43</v>
      </c>
      <c r="AM681" s="226">
        <v>966</v>
      </c>
      <c r="AN681" s="226">
        <v>1529</v>
      </c>
      <c r="AO681" s="226">
        <v>1644</v>
      </c>
      <c r="AP681" s="226">
        <v>1783</v>
      </c>
      <c r="AQ681" s="227">
        <v>2110</v>
      </c>
      <c r="AR681" s="227">
        <v>2221</v>
      </c>
      <c r="AS681" s="227">
        <v>2401</v>
      </c>
      <c r="AT681" s="227">
        <v>2735</v>
      </c>
      <c r="AU681" s="226">
        <v>341</v>
      </c>
      <c r="AV681" s="411">
        <v>528</v>
      </c>
      <c r="AW681" s="411">
        <v>569</v>
      </c>
      <c r="AX681" s="411">
        <v>624</v>
      </c>
      <c r="AY681" s="231">
        <v>723</v>
      </c>
      <c r="AZ681" s="231">
        <v>761</v>
      </c>
      <c r="BA681" s="231">
        <v>824</v>
      </c>
      <c r="BB681" s="231">
        <v>928</v>
      </c>
      <c r="BC681" s="226">
        <f t="shared" si="287"/>
        <v>625</v>
      </c>
      <c r="BD681" s="226">
        <f t="shared" si="287"/>
        <v>994</v>
      </c>
      <c r="BE681" s="226">
        <f t="shared" si="287"/>
        <v>1062</v>
      </c>
      <c r="BF681" s="226">
        <f t="shared" si="287"/>
        <v>1145</v>
      </c>
      <c r="BG681" s="218">
        <f t="shared" si="287"/>
        <v>1375</v>
      </c>
      <c r="BH681" s="218">
        <f t="shared" si="287"/>
        <v>1444</v>
      </c>
      <c r="BI681" s="218">
        <f t="shared" si="287"/>
        <v>1561</v>
      </c>
      <c r="BJ681" s="218">
        <f t="shared" si="286"/>
        <v>1799</v>
      </c>
      <c r="BK681" s="226">
        <f t="shared" si="285"/>
        <v>0</v>
      </c>
      <c r="BL681" s="226">
        <f t="shared" si="285"/>
        <v>7</v>
      </c>
      <c r="BM681" s="226">
        <f t="shared" si="285"/>
        <v>13</v>
      </c>
      <c r="BN681" s="226">
        <f t="shared" si="285"/>
        <v>14</v>
      </c>
      <c r="BO681" s="227">
        <f t="shared" si="285"/>
        <v>12</v>
      </c>
      <c r="BP681" s="227">
        <f t="shared" si="279"/>
        <v>16</v>
      </c>
      <c r="BQ681" s="227">
        <f t="shared" si="279"/>
        <v>16</v>
      </c>
      <c r="BR681" s="227">
        <f t="shared" si="279"/>
        <v>8</v>
      </c>
      <c r="BS681" s="226">
        <v>0</v>
      </c>
      <c r="BT681" s="226">
        <v>7</v>
      </c>
      <c r="BU681" s="226">
        <v>13</v>
      </c>
      <c r="BV681" s="226">
        <v>14</v>
      </c>
      <c r="BW681" s="227">
        <v>12</v>
      </c>
      <c r="BX681" s="227">
        <v>16</v>
      </c>
      <c r="BY681" s="227">
        <v>16</v>
      </c>
      <c r="BZ681" s="227">
        <v>8</v>
      </c>
      <c r="CA681" s="226">
        <v>0</v>
      </c>
      <c r="CB681" s="226">
        <f>IFERROR(VLOOKUP($G681,[12]ITEM!$B$2:$AC$939,26,0),0)</f>
        <v>0</v>
      </c>
      <c r="CC681" s="226">
        <f>IFERROR(VLOOKUP($G681,[12]ITEM!$B$2:$AC$939,27,0),0)</f>
        <v>0</v>
      </c>
      <c r="CD681" s="226">
        <f>IFERROR(VLOOKUP($G681,[12]ITEM!$B$2:$AC$939,28,0),0)</f>
        <v>0</v>
      </c>
      <c r="CE681" s="227">
        <v>0</v>
      </c>
      <c r="CF681" s="227">
        <v>0</v>
      </c>
      <c r="CG681" s="227">
        <v>0</v>
      </c>
      <c r="CH681" s="227">
        <v>0</v>
      </c>
      <c r="CI681" s="375"/>
      <c r="CJ681" s="226">
        <f t="shared" si="264"/>
        <v>625</v>
      </c>
      <c r="CK681" s="226">
        <f t="shared" si="264"/>
        <v>1013</v>
      </c>
      <c r="CL681" s="226">
        <f t="shared" si="264"/>
        <v>1082</v>
      </c>
      <c r="CM681" s="226">
        <f t="shared" si="263"/>
        <v>1120</v>
      </c>
      <c r="CN681" s="227">
        <f t="shared" si="263"/>
        <v>1375</v>
      </c>
      <c r="CO681" s="227">
        <f t="shared" si="263"/>
        <v>1439.4219851498995</v>
      </c>
      <c r="CP681" s="227">
        <f t="shared" si="263"/>
        <v>1480.4166601541933</v>
      </c>
      <c r="CQ681" s="227">
        <f t="shared" si="263"/>
        <v>1613.7025541110079</v>
      </c>
      <c r="CR681" s="226">
        <v>121</v>
      </c>
      <c r="CS681" s="226">
        <v>191</v>
      </c>
      <c r="CT681" s="226">
        <v>205</v>
      </c>
      <c r="CU681" s="226">
        <v>223</v>
      </c>
      <c r="CV681" s="227">
        <f t="shared" si="271"/>
        <v>539</v>
      </c>
      <c r="CW681" s="227">
        <f>CV681*(1+('[13]GROWTH (YoY)'!AR681/100))</f>
        <v>567.42198514989946</v>
      </c>
      <c r="CX681" s="227">
        <f>CW681*(1+('[13]GROWTH (YoY)'!AS681/100))</f>
        <v>613.41666015419321</v>
      </c>
      <c r="CY681" s="227">
        <f>CX681*(1+('[13]GROWTH (YoY)'!AT681/100))</f>
        <v>698.70255411100777</v>
      </c>
      <c r="CZ681" s="226">
        <v>481</v>
      </c>
      <c r="DA681" s="226">
        <v>789</v>
      </c>
      <c r="DB681" s="226">
        <v>840</v>
      </c>
      <c r="DC681" s="226">
        <v>857</v>
      </c>
      <c r="DD681" s="227">
        <v>802</v>
      </c>
      <c r="DE681" s="227">
        <v>835</v>
      </c>
      <c r="DF681" s="227">
        <v>826</v>
      </c>
      <c r="DG681" s="227">
        <v>872</v>
      </c>
      <c r="DH681" s="226">
        <v>23</v>
      </c>
      <c r="DI681" s="226">
        <v>33</v>
      </c>
      <c r="DJ681" s="226">
        <v>37</v>
      </c>
      <c r="DK681" s="226">
        <v>40</v>
      </c>
      <c r="DL681" s="227">
        <v>34</v>
      </c>
      <c r="DM681" s="227">
        <v>37</v>
      </c>
      <c r="DN681" s="227">
        <v>41</v>
      </c>
      <c r="DO681" s="227">
        <v>43</v>
      </c>
      <c r="DP681" s="376">
        <f t="shared" si="265"/>
        <v>0</v>
      </c>
      <c r="DQ681" s="226">
        <f t="shared" si="265"/>
        <v>-19</v>
      </c>
      <c r="DR681" s="226">
        <f t="shared" si="265"/>
        <v>-20</v>
      </c>
      <c r="DS681" s="226">
        <f t="shared" si="278"/>
        <v>25</v>
      </c>
      <c r="DT681" s="227">
        <f t="shared" si="278"/>
        <v>0</v>
      </c>
      <c r="DU681" s="227">
        <f t="shared" si="278"/>
        <v>4.5780148501005442</v>
      </c>
      <c r="DV681" s="227">
        <f t="shared" si="278"/>
        <v>80.583339845806677</v>
      </c>
      <c r="DW681" s="227">
        <f t="shared" si="278"/>
        <v>185.29744588899212</v>
      </c>
      <c r="DX681" s="377">
        <f t="shared" si="268"/>
        <v>0.44482758620689655</v>
      </c>
      <c r="DY681" s="377">
        <f t="shared" si="268"/>
        <v>0.44581370061616526</v>
      </c>
      <c r="DZ681" s="377">
        <f t="shared" si="268"/>
        <v>0.47709923664122139</v>
      </c>
      <c r="EA681" s="377">
        <f t="shared" si="267"/>
        <v>0.48228803716608593</v>
      </c>
      <c r="EB681" s="378">
        <f t="shared" si="267"/>
        <v>0.41388888888888886</v>
      </c>
      <c r="EC681" s="378">
        <f t="shared" si="267"/>
        <v>0.42820380854348944</v>
      </c>
      <c r="ED681" s="378">
        <f t="shared" si="267"/>
        <v>0.43836257309941523</v>
      </c>
      <c r="EE681" s="378">
        <f t="shared" si="267"/>
        <v>0.42311748576249736</v>
      </c>
      <c r="EG681" s="226">
        <v>0</v>
      </c>
      <c r="EH681" s="226">
        <v>0</v>
      </c>
      <c r="EI681" s="226">
        <v>0</v>
      </c>
      <c r="EJ681" s="226">
        <v>0</v>
      </c>
      <c r="EK681" s="226">
        <v>0</v>
      </c>
      <c r="EL681" s="226">
        <v>0</v>
      </c>
      <c r="EM681" s="226">
        <v>0</v>
      </c>
      <c r="EN681" s="379">
        <f t="shared" si="272"/>
        <v>0</v>
      </c>
      <c r="EO681" s="226">
        <f t="shared" si="273"/>
        <v>0</v>
      </c>
      <c r="EP681" s="379">
        <f t="shared" si="274"/>
        <v>0</v>
      </c>
      <c r="EQ681" s="226">
        <f t="shared" si="275"/>
        <v>0</v>
      </c>
      <c r="ER681" s="226">
        <f t="shared" si="276"/>
        <v>0</v>
      </c>
      <c r="ES681" s="292"/>
      <c r="ET681" s="227">
        <v>3594</v>
      </c>
      <c r="EU681" s="227">
        <v>1494</v>
      </c>
      <c r="EV681" s="227">
        <v>2101</v>
      </c>
      <c r="EW681" s="227">
        <v>953</v>
      </c>
      <c r="EX681" s="227">
        <v>806</v>
      </c>
      <c r="EY681" s="227">
        <v>35915</v>
      </c>
      <c r="EZ681" s="227">
        <v>26604</v>
      </c>
      <c r="FA681" s="380">
        <f t="shared" si="280"/>
        <v>0.41569282136894825</v>
      </c>
      <c r="FB681" s="228">
        <f t="shared" si="281"/>
        <v>45.359352689195617</v>
      </c>
      <c r="FC681" s="380">
        <f t="shared" si="282"/>
        <v>0.22426265998887035</v>
      </c>
      <c r="FD681" s="227">
        <f t="shared" si="283"/>
        <v>22441.876653208965</v>
      </c>
      <c r="FE681" s="227">
        <f t="shared" si="284"/>
        <v>2985.1400791860874</v>
      </c>
      <c r="FF681" s="227">
        <v>2101</v>
      </c>
      <c r="FG681" s="228">
        <f t="shared" si="277"/>
        <v>34.554973821989527</v>
      </c>
      <c r="FH681" s="227">
        <v>726</v>
      </c>
      <c r="FI681" s="227">
        <v>2101</v>
      </c>
      <c r="FJ681" s="227">
        <v>0</v>
      </c>
      <c r="FK681" s="227">
        <f t="shared" si="269"/>
        <v>1375</v>
      </c>
      <c r="FL681" s="227">
        <v>92</v>
      </c>
      <c r="FM681" s="227">
        <f t="shared" si="270"/>
        <v>1283</v>
      </c>
      <c r="FZ681" s="229"/>
      <c r="GA681" s="229"/>
      <c r="GB681" s="229"/>
      <c r="GC681" s="229"/>
      <c r="GD681" s="229"/>
    </row>
    <row r="682" spans="1:186" s="368" customFormat="1">
      <c r="A682" s="287" t="s">
        <v>1386</v>
      </c>
      <c r="B682" s="369" t="s">
        <v>1387</v>
      </c>
      <c r="C682" s="287" t="s">
        <v>1563</v>
      </c>
      <c r="D682" s="287" t="s">
        <v>3126</v>
      </c>
      <c r="E682" s="369" t="s">
        <v>1564</v>
      </c>
      <c r="F682" s="287">
        <v>679</v>
      </c>
      <c r="G682" s="392" t="s">
        <v>1654</v>
      </c>
      <c r="H682" s="392" t="s">
        <v>1655</v>
      </c>
      <c r="I682" s="393" t="s">
        <v>1616</v>
      </c>
      <c r="J682" s="392" t="s">
        <v>1617</v>
      </c>
      <c r="K682" s="393" t="s">
        <v>846</v>
      </c>
      <c r="L682" s="392" t="s">
        <v>1569</v>
      </c>
      <c r="M682" s="392" t="s">
        <v>3124</v>
      </c>
      <c r="N682" s="372">
        <v>1</v>
      </c>
      <c r="O682" s="373">
        <v>1089</v>
      </c>
      <c r="P682" s="373">
        <v>1739</v>
      </c>
      <c r="Q682" s="373">
        <v>1833</v>
      </c>
      <c r="R682" s="373">
        <v>2038</v>
      </c>
      <c r="S682" s="374">
        <v>1505</v>
      </c>
      <c r="T682" s="374">
        <v>1624</v>
      </c>
      <c r="U682" s="374">
        <v>1790</v>
      </c>
      <c r="V682" s="374">
        <v>1989</v>
      </c>
      <c r="W682" s="373">
        <v>387</v>
      </c>
      <c r="X682" s="373">
        <v>608</v>
      </c>
      <c r="Y682" s="373">
        <v>617</v>
      </c>
      <c r="Z682" s="373">
        <v>701</v>
      </c>
      <c r="AA682" s="374">
        <v>365</v>
      </c>
      <c r="AB682" s="374">
        <v>408</v>
      </c>
      <c r="AC682" s="374">
        <v>473</v>
      </c>
      <c r="AD682" s="374">
        <v>521</v>
      </c>
      <c r="AE682" s="373">
        <v>17</v>
      </c>
      <c r="AF682" s="373">
        <v>21</v>
      </c>
      <c r="AG682" s="373">
        <v>20</v>
      </c>
      <c r="AH682" s="373">
        <v>21</v>
      </c>
      <c r="AI682" s="374">
        <v>21</v>
      </c>
      <c r="AJ682" s="374">
        <v>20</v>
      </c>
      <c r="AK682" s="374">
        <v>21</v>
      </c>
      <c r="AL682" s="374">
        <v>23</v>
      </c>
      <c r="AM682" s="226">
        <v>702</v>
      </c>
      <c r="AN682" s="226">
        <v>1131</v>
      </c>
      <c r="AO682" s="226">
        <v>1216</v>
      </c>
      <c r="AP682" s="226">
        <v>1337</v>
      </c>
      <c r="AQ682" s="227">
        <v>1141</v>
      </c>
      <c r="AR682" s="227">
        <v>1216</v>
      </c>
      <c r="AS682" s="227">
        <v>1316</v>
      </c>
      <c r="AT682" s="227">
        <v>1468</v>
      </c>
      <c r="AU682" s="226">
        <v>191</v>
      </c>
      <c r="AV682" s="411">
        <v>298</v>
      </c>
      <c r="AW682" s="411">
        <v>319</v>
      </c>
      <c r="AX682" s="411">
        <v>352</v>
      </c>
      <c r="AY682" s="231">
        <v>298</v>
      </c>
      <c r="AZ682" s="231">
        <v>323</v>
      </c>
      <c r="BA682" s="231">
        <v>350</v>
      </c>
      <c r="BB682" s="231">
        <v>393</v>
      </c>
      <c r="BC682" s="226">
        <f t="shared" si="287"/>
        <v>511</v>
      </c>
      <c r="BD682" s="226">
        <f t="shared" si="287"/>
        <v>832</v>
      </c>
      <c r="BE682" s="226">
        <f t="shared" si="287"/>
        <v>894</v>
      </c>
      <c r="BF682" s="226">
        <f t="shared" si="287"/>
        <v>983</v>
      </c>
      <c r="BG682" s="218">
        <f t="shared" si="287"/>
        <v>839</v>
      </c>
      <c r="BH682" s="218">
        <f t="shared" si="287"/>
        <v>889</v>
      </c>
      <c r="BI682" s="218">
        <f t="shared" si="287"/>
        <v>964</v>
      </c>
      <c r="BJ682" s="218">
        <f t="shared" si="286"/>
        <v>1074</v>
      </c>
      <c r="BK682" s="226">
        <f t="shared" si="285"/>
        <v>0</v>
      </c>
      <c r="BL682" s="226">
        <f t="shared" si="285"/>
        <v>1</v>
      </c>
      <c r="BM682" s="226">
        <f t="shared" si="285"/>
        <v>3</v>
      </c>
      <c r="BN682" s="226">
        <f t="shared" si="285"/>
        <v>2</v>
      </c>
      <c r="BO682" s="227">
        <f t="shared" si="285"/>
        <v>4</v>
      </c>
      <c r="BP682" s="227">
        <f t="shared" si="279"/>
        <v>4</v>
      </c>
      <c r="BQ682" s="227">
        <f t="shared" si="279"/>
        <v>2</v>
      </c>
      <c r="BR682" s="227">
        <f t="shared" si="279"/>
        <v>1</v>
      </c>
      <c r="BS682" s="226">
        <v>0</v>
      </c>
      <c r="BT682" s="226">
        <v>1</v>
      </c>
      <c r="BU682" s="226">
        <v>3</v>
      </c>
      <c r="BV682" s="226">
        <v>2</v>
      </c>
      <c r="BW682" s="227">
        <v>4</v>
      </c>
      <c r="BX682" s="227">
        <v>4</v>
      </c>
      <c r="BY682" s="227">
        <v>2</v>
      </c>
      <c r="BZ682" s="227">
        <v>1</v>
      </c>
      <c r="CA682" s="226">
        <v>0</v>
      </c>
      <c r="CB682" s="226">
        <f>IFERROR(VLOOKUP($G682,[12]ITEM!$B$2:$AC$939,26,0),0)</f>
        <v>0</v>
      </c>
      <c r="CC682" s="226">
        <f>IFERROR(VLOOKUP($G682,[12]ITEM!$B$2:$AC$939,27,0),0)</f>
        <v>0</v>
      </c>
      <c r="CD682" s="226">
        <f>IFERROR(VLOOKUP($G682,[12]ITEM!$B$2:$AC$939,28,0),0)</f>
        <v>0</v>
      </c>
      <c r="CE682" s="227">
        <v>0</v>
      </c>
      <c r="CF682" s="227">
        <v>0</v>
      </c>
      <c r="CG682" s="227">
        <v>0</v>
      </c>
      <c r="CH682" s="227">
        <v>0</v>
      </c>
      <c r="CI682" s="375"/>
      <c r="CJ682" s="226">
        <f t="shared" si="264"/>
        <v>511</v>
      </c>
      <c r="CK682" s="226">
        <f t="shared" si="264"/>
        <v>837</v>
      </c>
      <c r="CL682" s="226">
        <f t="shared" si="264"/>
        <v>894</v>
      </c>
      <c r="CM682" s="226">
        <f t="shared" si="263"/>
        <v>934</v>
      </c>
      <c r="CN682" s="227">
        <f t="shared" si="263"/>
        <v>839</v>
      </c>
      <c r="CO682" s="227">
        <f t="shared" si="263"/>
        <v>891.75019525442576</v>
      </c>
      <c r="CP682" s="227">
        <f t="shared" si="263"/>
        <v>953.77903636597648</v>
      </c>
      <c r="CQ682" s="227">
        <f t="shared" si="263"/>
        <v>1053.9953936544957</v>
      </c>
      <c r="CR682" s="226">
        <v>148</v>
      </c>
      <c r="CS682" s="226">
        <v>238</v>
      </c>
      <c r="CT682" s="226">
        <v>256</v>
      </c>
      <c r="CU682" s="226">
        <v>281</v>
      </c>
      <c r="CV682" s="227">
        <f t="shared" si="271"/>
        <v>692</v>
      </c>
      <c r="CW682" s="227">
        <f>CV682*(1+('[13]GROWTH (YoY)'!AR682/100))</f>
        <v>737.75019525442576</v>
      </c>
      <c r="CX682" s="227">
        <f>CW682*(1+('[13]GROWTH (YoY)'!AS682/100))</f>
        <v>798.77903636597648</v>
      </c>
      <c r="CY682" s="227">
        <f>CX682*(1+('[13]GROWTH (YoY)'!AT682/100))</f>
        <v>890.99539365449562</v>
      </c>
      <c r="CZ682" s="226">
        <v>354</v>
      </c>
      <c r="DA682" s="226">
        <v>582</v>
      </c>
      <c r="DB682" s="226">
        <v>619</v>
      </c>
      <c r="DC682" s="226">
        <v>632</v>
      </c>
      <c r="DD682" s="227">
        <v>130</v>
      </c>
      <c r="DE682" s="227">
        <v>135</v>
      </c>
      <c r="DF682" s="227">
        <v>134</v>
      </c>
      <c r="DG682" s="227">
        <v>141</v>
      </c>
      <c r="DH682" s="226">
        <v>9</v>
      </c>
      <c r="DI682" s="226">
        <v>17</v>
      </c>
      <c r="DJ682" s="226">
        <v>19</v>
      </c>
      <c r="DK682" s="226">
        <v>21</v>
      </c>
      <c r="DL682" s="227">
        <v>17</v>
      </c>
      <c r="DM682" s="227">
        <v>19</v>
      </c>
      <c r="DN682" s="227">
        <v>21</v>
      </c>
      <c r="DO682" s="227">
        <v>22</v>
      </c>
      <c r="DP682" s="376">
        <f t="shared" si="265"/>
        <v>0</v>
      </c>
      <c r="DQ682" s="226">
        <f t="shared" si="265"/>
        <v>-5</v>
      </c>
      <c r="DR682" s="226">
        <f t="shared" si="265"/>
        <v>0</v>
      </c>
      <c r="DS682" s="226">
        <f t="shared" si="278"/>
        <v>49</v>
      </c>
      <c r="DT682" s="227">
        <f t="shared" si="278"/>
        <v>0</v>
      </c>
      <c r="DU682" s="227">
        <f t="shared" si="278"/>
        <v>-2.750195254425762</v>
      </c>
      <c r="DV682" s="227">
        <f t="shared" si="278"/>
        <v>10.220963634023519</v>
      </c>
      <c r="DW682" s="227">
        <f t="shared" si="278"/>
        <v>20.004606345504271</v>
      </c>
      <c r="DX682" s="377">
        <f t="shared" si="268"/>
        <v>0.35537190082644626</v>
      </c>
      <c r="DY682" s="377">
        <f t="shared" si="268"/>
        <v>0.3496262219666475</v>
      </c>
      <c r="DZ682" s="377">
        <f t="shared" si="268"/>
        <v>0.3366066557555919</v>
      </c>
      <c r="EA682" s="377">
        <f t="shared" si="267"/>
        <v>0.34396467124631991</v>
      </c>
      <c r="EB682" s="378">
        <f t="shared" si="267"/>
        <v>0.2425249169435216</v>
      </c>
      <c r="EC682" s="378">
        <f t="shared" si="267"/>
        <v>0.25123152709359609</v>
      </c>
      <c r="ED682" s="378">
        <f t="shared" si="267"/>
        <v>0.26424581005586595</v>
      </c>
      <c r="EE682" s="378">
        <f t="shared" si="267"/>
        <v>0.2619406737053796</v>
      </c>
      <c r="EG682" s="226">
        <v>0</v>
      </c>
      <c r="EH682" s="226">
        <v>0</v>
      </c>
      <c r="EI682" s="226">
        <v>0</v>
      </c>
      <c r="EJ682" s="226">
        <v>0</v>
      </c>
      <c r="EK682" s="226">
        <v>0</v>
      </c>
      <c r="EL682" s="226">
        <v>0</v>
      </c>
      <c r="EM682" s="226">
        <v>0</v>
      </c>
      <c r="EN682" s="379">
        <f t="shared" si="272"/>
        <v>0</v>
      </c>
      <c r="EO682" s="226">
        <f t="shared" si="273"/>
        <v>0</v>
      </c>
      <c r="EP682" s="379">
        <f t="shared" si="274"/>
        <v>0</v>
      </c>
      <c r="EQ682" s="226">
        <f t="shared" si="275"/>
        <v>0</v>
      </c>
      <c r="ER682" s="226">
        <f t="shared" si="276"/>
        <v>0</v>
      </c>
      <c r="ES682" s="292"/>
      <c r="ET682" s="227">
        <v>1503</v>
      </c>
      <c r="EU682" s="227">
        <v>366</v>
      </c>
      <c r="EV682" s="227">
        <v>1137</v>
      </c>
      <c r="EW682" s="227">
        <v>346</v>
      </c>
      <c r="EX682" s="227">
        <v>455</v>
      </c>
      <c r="EY682" s="227">
        <v>8077</v>
      </c>
      <c r="EZ682" s="227">
        <v>6925</v>
      </c>
      <c r="FA682" s="380">
        <f t="shared" si="280"/>
        <v>0.2435129740518962</v>
      </c>
      <c r="FB682" s="228">
        <f t="shared" si="281"/>
        <v>30.430958663148637</v>
      </c>
      <c r="FC682" s="380">
        <f t="shared" si="282"/>
        <v>0.30272787757817698</v>
      </c>
      <c r="FD682" s="227">
        <f t="shared" si="283"/>
        <v>56332.796830506377</v>
      </c>
      <c r="FE682" s="227">
        <f t="shared" si="284"/>
        <v>4163.6582430806257</v>
      </c>
      <c r="FF682" s="227">
        <v>1137</v>
      </c>
      <c r="FG682" s="228">
        <f t="shared" si="277"/>
        <v>26.297273526824977</v>
      </c>
      <c r="FH682" s="227">
        <v>299</v>
      </c>
      <c r="FI682" s="227">
        <v>1137</v>
      </c>
      <c r="FJ682" s="227">
        <v>0</v>
      </c>
      <c r="FK682" s="227">
        <f t="shared" si="269"/>
        <v>838</v>
      </c>
      <c r="FL682" s="227">
        <v>38</v>
      </c>
      <c r="FM682" s="227">
        <f t="shared" si="270"/>
        <v>800</v>
      </c>
      <c r="FZ682" s="229"/>
      <c r="GA682" s="229"/>
      <c r="GB682" s="229"/>
      <c r="GC682" s="229"/>
      <c r="GD682" s="229"/>
    </row>
    <row r="683" spans="1:186" s="368" customFormat="1">
      <c r="A683" s="287" t="s">
        <v>1386</v>
      </c>
      <c r="B683" s="369" t="s">
        <v>1387</v>
      </c>
      <c r="C683" s="287" t="s">
        <v>1563</v>
      </c>
      <c r="D683" s="287" t="s">
        <v>3126</v>
      </c>
      <c r="E683" s="369" t="s">
        <v>1564</v>
      </c>
      <c r="F683" s="287">
        <v>680</v>
      </c>
      <c r="G683" s="392" t="s">
        <v>1656</v>
      </c>
      <c r="H683" s="392" t="s">
        <v>1657</v>
      </c>
      <c r="I683" s="393" t="s">
        <v>1616</v>
      </c>
      <c r="J683" s="392" t="s">
        <v>1617</v>
      </c>
      <c r="K683" s="393" t="s">
        <v>846</v>
      </c>
      <c r="L683" s="392" t="s">
        <v>1569</v>
      </c>
      <c r="M683" s="392" t="s">
        <v>3124</v>
      </c>
      <c r="N683" s="372">
        <v>1</v>
      </c>
      <c r="O683" s="373">
        <v>758</v>
      </c>
      <c r="P683" s="373">
        <v>1246</v>
      </c>
      <c r="Q683" s="373">
        <v>1277</v>
      </c>
      <c r="R683" s="373">
        <v>1379</v>
      </c>
      <c r="S683" s="374">
        <v>1133</v>
      </c>
      <c r="T683" s="374">
        <v>1226</v>
      </c>
      <c r="U683" s="374">
        <v>1347</v>
      </c>
      <c r="V683" s="374">
        <v>1495</v>
      </c>
      <c r="W683" s="373">
        <v>254</v>
      </c>
      <c r="X683" s="373">
        <v>412</v>
      </c>
      <c r="Y683" s="373">
        <v>405</v>
      </c>
      <c r="Z683" s="373">
        <v>446</v>
      </c>
      <c r="AA683" s="374">
        <v>313</v>
      </c>
      <c r="AB683" s="374">
        <v>356</v>
      </c>
      <c r="AC683" s="374">
        <v>384</v>
      </c>
      <c r="AD683" s="374">
        <v>459</v>
      </c>
      <c r="AE683" s="373">
        <v>12</v>
      </c>
      <c r="AF683" s="373">
        <v>15</v>
      </c>
      <c r="AG683" s="373">
        <v>15</v>
      </c>
      <c r="AH683" s="373">
        <v>15</v>
      </c>
      <c r="AI683" s="374">
        <v>15</v>
      </c>
      <c r="AJ683" s="374">
        <v>15</v>
      </c>
      <c r="AK683" s="374">
        <v>15</v>
      </c>
      <c r="AL683" s="374">
        <v>17</v>
      </c>
      <c r="AM683" s="226">
        <v>504</v>
      </c>
      <c r="AN683" s="226">
        <v>834</v>
      </c>
      <c r="AO683" s="226">
        <v>873</v>
      </c>
      <c r="AP683" s="226">
        <v>933</v>
      </c>
      <c r="AQ683" s="227">
        <v>820</v>
      </c>
      <c r="AR683" s="227">
        <v>870</v>
      </c>
      <c r="AS683" s="227">
        <v>963</v>
      </c>
      <c r="AT683" s="227">
        <v>1036</v>
      </c>
      <c r="AU683" s="226">
        <v>173</v>
      </c>
      <c r="AV683" s="411">
        <v>267</v>
      </c>
      <c r="AW683" s="411">
        <v>288</v>
      </c>
      <c r="AX683" s="411">
        <v>315</v>
      </c>
      <c r="AY683" s="231">
        <v>260</v>
      </c>
      <c r="AZ683" s="231">
        <v>277</v>
      </c>
      <c r="BA683" s="231">
        <v>300</v>
      </c>
      <c r="BB683" s="231">
        <v>336</v>
      </c>
      <c r="BC683" s="226">
        <f t="shared" si="287"/>
        <v>331</v>
      </c>
      <c r="BD683" s="226">
        <f t="shared" si="287"/>
        <v>560</v>
      </c>
      <c r="BE683" s="226">
        <f t="shared" si="287"/>
        <v>569</v>
      </c>
      <c r="BF683" s="226">
        <f t="shared" si="287"/>
        <v>602</v>
      </c>
      <c r="BG683" s="218">
        <f t="shared" si="287"/>
        <v>550</v>
      </c>
      <c r="BH683" s="218">
        <f t="shared" si="287"/>
        <v>575</v>
      </c>
      <c r="BI683" s="218">
        <f t="shared" si="287"/>
        <v>645</v>
      </c>
      <c r="BJ683" s="218">
        <f t="shared" si="286"/>
        <v>691</v>
      </c>
      <c r="BK683" s="226">
        <f t="shared" si="285"/>
        <v>0</v>
      </c>
      <c r="BL683" s="226">
        <f t="shared" si="285"/>
        <v>7</v>
      </c>
      <c r="BM683" s="226">
        <f t="shared" si="285"/>
        <v>16</v>
      </c>
      <c r="BN683" s="226">
        <f t="shared" si="285"/>
        <v>16</v>
      </c>
      <c r="BO683" s="227">
        <f t="shared" si="285"/>
        <v>10</v>
      </c>
      <c r="BP683" s="227">
        <f t="shared" si="279"/>
        <v>18</v>
      </c>
      <c r="BQ683" s="227">
        <f t="shared" si="279"/>
        <v>18</v>
      </c>
      <c r="BR683" s="227">
        <f t="shared" si="279"/>
        <v>9</v>
      </c>
      <c r="BS683" s="226">
        <v>0</v>
      </c>
      <c r="BT683" s="226">
        <v>7</v>
      </c>
      <c r="BU683" s="226">
        <v>16</v>
      </c>
      <c r="BV683" s="226">
        <v>16</v>
      </c>
      <c r="BW683" s="227">
        <v>10</v>
      </c>
      <c r="BX683" s="227">
        <v>18</v>
      </c>
      <c r="BY683" s="227">
        <v>18</v>
      </c>
      <c r="BZ683" s="227">
        <v>9</v>
      </c>
      <c r="CA683" s="226">
        <v>0</v>
      </c>
      <c r="CB683" s="226">
        <f>IFERROR(VLOOKUP($G683,[12]ITEM!$B$2:$AC$939,26,0),0)</f>
        <v>0</v>
      </c>
      <c r="CC683" s="226">
        <f>IFERROR(VLOOKUP($G683,[12]ITEM!$B$2:$AC$939,27,0),0)</f>
        <v>0</v>
      </c>
      <c r="CD683" s="226">
        <f>IFERROR(VLOOKUP($G683,[12]ITEM!$B$2:$AC$939,28,0),0)</f>
        <v>0</v>
      </c>
      <c r="CE683" s="227">
        <v>0</v>
      </c>
      <c r="CF683" s="227">
        <v>0</v>
      </c>
      <c r="CG683" s="227">
        <v>0</v>
      </c>
      <c r="CH683" s="227">
        <v>0</v>
      </c>
      <c r="CI683" s="375"/>
      <c r="CJ683" s="226">
        <f t="shared" si="264"/>
        <v>331</v>
      </c>
      <c r="CK683" s="226">
        <f t="shared" si="264"/>
        <v>547</v>
      </c>
      <c r="CL683" s="226">
        <f t="shared" si="264"/>
        <v>578</v>
      </c>
      <c r="CM683" s="226">
        <f t="shared" si="263"/>
        <v>604</v>
      </c>
      <c r="CN683" s="227">
        <f t="shared" si="263"/>
        <v>550</v>
      </c>
      <c r="CO683" s="227">
        <f t="shared" ref="CO683:CQ746" si="288">CW683+DE683+DM683</f>
        <v>579.8215292662735</v>
      </c>
      <c r="CP683" s="227">
        <f t="shared" si="288"/>
        <v>612.87816833164459</v>
      </c>
      <c r="CQ683" s="227">
        <f t="shared" si="288"/>
        <v>655.14927930199792</v>
      </c>
      <c r="CR683" s="226">
        <v>156</v>
      </c>
      <c r="CS683" s="226">
        <v>259</v>
      </c>
      <c r="CT683" s="226">
        <v>271</v>
      </c>
      <c r="CU683" s="226">
        <v>290</v>
      </c>
      <c r="CV683" s="227">
        <f t="shared" si="271"/>
        <v>308</v>
      </c>
      <c r="CW683" s="227">
        <f>CV683*(1+('[13]GROWTH (YoY)'!AR683/100))</f>
        <v>326.82152926627344</v>
      </c>
      <c r="CX683" s="227">
        <f>CW683*(1+('[13]GROWTH (YoY)'!AS683/100))</f>
        <v>361.87816833164459</v>
      </c>
      <c r="CY683" s="227">
        <f>CX683*(1+('[13]GROWTH (YoY)'!AT683/100))</f>
        <v>389.14927930199792</v>
      </c>
      <c r="CZ683" s="226">
        <v>169</v>
      </c>
      <c r="DA683" s="226">
        <v>278</v>
      </c>
      <c r="DB683" s="226">
        <v>296</v>
      </c>
      <c r="DC683" s="226">
        <v>302</v>
      </c>
      <c r="DD683" s="227">
        <v>232</v>
      </c>
      <c r="DE683" s="227">
        <v>242</v>
      </c>
      <c r="DF683" s="227">
        <v>239</v>
      </c>
      <c r="DG683" s="227">
        <v>253</v>
      </c>
      <c r="DH683" s="226">
        <v>6</v>
      </c>
      <c r="DI683" s="226">
        <v>10</v>
      </c>
      <c r="DJ683" s="226">
        <v>11</v>
      </c>
      <c r="DK683" s="226">
        <v>12</v>
      </c>
      <c r="DL683" s="227">
        <v>10</v>
      </c>
      <c r="DM683" s="227">
        <v>11</v>
      </c>
      <c r="DN683" s="227">
        <v>12</v>
      </c>
      <c r="DO683" s="227">
        <v>13</v>
      </c>
      <c r="DP683" s="376">
        <f t="shared" si="265"/>
        <v>0</v>
      </c>
      <c r="DQ683" s="226">
        <f t="shared" si="265"/>
        <v>13</v>
      </c>
      <c r="DR683" s="226">
        <f t="shared" si="265"/>
        <v>-9</v>
      </c>
      <c r="DS683" s="226">
        <f t="shared" si="278"/>
        <v>-2</v>
      </c>
      <c r="DT683" s="227">
        <f t="shared" si="278"/>
        <v>0</v>
      </c>
      <c r="DU683" s="227">
        <f t="shared" si="278"/>
        <v>-4.821529266273501</v>
      </c>
      <c r="DV683" s="227">
        <f t="shared" si="278"/>
        <v>32.121831668355412</v>
      </c>
      <c r="DW683" s="227">
        <f t="shared" si="278"/>
        <v>35.850720698002078</v>
      </c>
      <c r="DX683" s="377">
        <f t="shared" si="268"/>
        <v>0.33509234828496043</v>
      </c>
      <c r="DY683" s="377">
        <f t="shared" si="268"/>
        <v>0.3306581059390048</v>
      </c>
      <c r="DZ683" s="377">
        <f t="shared" si="268"/>
        <v>0.31714956930305405</v>
      </c>
      <c r="EA683" s="377">
        <f t="shared" si="267"/>
        <v>0.32342277012327775</v>
      </c>
      <c r="EB683" s="378">
        <f t="shared" si="267"/>
        <v>0.2762577228596646</v>
      </c>
      <c r="EC683" s="378">
        <f t="shared" si="267"/>
        <v>0.2903752039151713</v>
      </c>
      <c r="ED683" s="378">
        <f t="shared" si="267"/>
        <v>0.28507795100222716</v>
      </c>
      <c r="EE683" s="378">
        <f t="shared" si="267"/>
        <v>0.30702341137123745</v>
      </c>
      <c r="EG683" s="226">
        <v>0</v>
      </c>
      <c r="EH683" s="226">
        <v>0</v>
      </c>
      <c r="EI683" s="226">
        <v>0</v>
      </c>
      <c r="EJ683" s="226">
        <v>0</v>
      </c>
      <c r="EK683" s="226">
        <v>0</v>
      </c>
      <c r="EL683" s="226">
        <v>0</v>
      </c>
      <c r="EM683" s="226">
        <v>0</v>
      </c>
      <c r="EN683" s="379">
        <f t="shared" si="272"/>
        <v>0</v>
      </c>
      <c r="EO683" s="226">
        <f t="shared" si="273"/>
        <v>0</v>
      </c>
      <c r="EP683" s="379">
        <f t="shared" si="274"/>
        <v>0</v>
      </c>
      <c r="EQ683" s="226">
        <f t="shared" si="275"/>
        <v>0</v>
      </c>
      <c r="ER683" s="226">
        <f t="shared" si="276"/>
        <v>0</v>
      </c>
      <c r="ES683" s="292"/>
      <c r="ET683" s="227">
        <v>1131</v>
      </c>
      <c r="EU683" s="227">
        <v>314</v>
      </c>
      <c r="EV683" s="227">
        <v>817</v>
      </c>
      <c r="EW683" s="227">
        <v>238</v>
      </c>
      <c r="EX683" s="227">
        <v>629</v>
      </c>
      <c r="EY683" s="227">
        <v>7421</v>
      </c>
      <c r="EZ683" s="227">
        <v>5435</v>
      </c>
      <c r="FA683" s="380">
        <f t="shared" si="280"/>
        <v>0.27763041556145002</v>
      </c>
      <c r="FB683" s="228">
        <f t="shared" si="281"/>
        <v>29.13096695226438</v>
      </c>
      <c r="FC683" s="380">
        <f t="shared" si="282"/>
        <v>0.55614500442086645</v>
      </c>
      <c r="FD683" s="227">
        <f t="shared" si="283"/>
        <v>84759.466379194186</v>
      </c>
      <c r="FE683" s="227">
        <f t="shared" si="284"/>
        <v>3649.1873658386999</v>
      </c>
      <c r="FF683" s="227">
        <v>817</v>
      </c>
      <c r="FG683" s="228">
        <f t="shared" si="277"/>
        <v>32.068543451652388</v>
      </c>
      <c r="FH683" s="227">
        <v>262</v>
      </c>
      <c r="FI683" s="227">
        <v>817</v>
      </c>
      <c r="FJ683" s="227">
        <v>0</v>
      </c>
      <c r="FK683" s="227">
        <f t="shared" si="269"/>
        <v>555</v>
      </c>
      <c r="FL683" s="227">
        <v>29</v>
      </c>
      <c r="FM683" s="227">
        <f t="shared" si="270"/>
        <v>526</v>
      </c>
      <c r="FZ683" s="229"/>
      <c r="GA683" s="229"/>
      <c r="GB683" s="229"/>
      <c r="GC683" s="229"/>
      <c r="GD683" s="229"/>
    </row>
    <row r="684" spans="1:186" s="368" customFormat="1">
      <c r="A684" s="287" t="s">
        <v>1386</v>
      </c>
      <c r="B684" s="369" t="s">
        <v>1387</v>
      </c>
      <c r="C684" s="287" t="s">
        <v>1563</v>
      </c>
      <c r="D684" s="287" t="s">
        <v>3126</v>
      </c>
      <c r="E684" s="369" t="s">
        <v>1564</v>
      </c>
      <c r="F684" s="287">
        <v>681</v>
      </c>
      <c r="G684" s="392" t="s">
        <v>1658</v>
      </c>
      <c r="H684" s="392" t="s">
        <v>1659</v>
      </c>
      <c r="I684" s="393" t="s">
        <v>1616</v>
      </c>
      <c r="J684" s="392" t="s">
        <v>1617</v>
      </c>
      <c r="K684" s="393" t="s">
        <v>846</v>
      </c>
      <c r="L684" s="392" t="s">
        <v>1569</v>
      </c>
      <c r="M684" s="392" t="s">
        <v>3124</v>
      </c>
      <c r="N684" s="372">
        <v>1</v>
      </c>
      <c r="O684" s="373">
        <v>57</v>
      </c>
      <c r="P684" s="373">
        <v>93</v>
      </c>
      <c r="Q684" s="373">
        <v>96</v>
      </c>
      <c r="R684" s="373">
        <v>98</v>
      </c>
      <c r="S684" s="374">
        <v>110</v>
      </c>
      <c r="T684" s="374">
        <v>121</v>
      </c>
      <c r="U684" s="374">
        <v>131</v>
      </c>
      <c r="V684" s="374">
        <v>146</v>
      </c>
      <c r="W684" s="373">
        <v>26</v>
      </c>
      <c r="X684" s="373">
        <v>43</v>
      </c>
      <c r="Y684" s="373">
        <v>40</v>
      </c>
      <c r="Z684" s="373">
        <v>42</v>
      </c>
      <c r="AA684" s="374">
        <v>37</v>
      </c>
      <c r="AB684" s="374">
        <v>39</v>
      </c>
      <c r="AC684" s="374">
        <v>44</v>
      </c>
      <c r="AD684" s="374">
        <v>49</v>
      </c>
      <c r="AE684" s="373">
        <v>1</v>
      </c>
      <c r="AF684" s="373">
        <v>1</v>
      </c>
      <c r="AG684" s="373">
        <v>1</v>
      </c>
      <c r="AH684" s="373">
        <v>1</v>
      </c>
      <c r="AI684" s="374">
        <v>1</v>
      </c>
      <c r="AJ684" s="374">
        <v>1</v>
      </c>
      <c r="AK684" s="374">
        <v>1</v>
      </c>
      <c r="AL684" s="374">
        <v>1</v>
      </c>
      <c r="AM684" s="226">
        <v>31</v>
      </c>
      <c r="AN684" s="226">
        <v>51</v>
      </c>
      <c r="AO684" s="226">
        <v>56</v>
      </c>
      <c r="AP684" s="226">
        <v>56</v>
      </c>
      <c r="AQ684" s="227">
        <v>73</v>
      </c>
      <c r="AR684" s="227">
        <v>82</v>
      </c>
      <c r="AS684" s="227">
        <v>87</v>
      </c>
      <c r="AT684" s="227">
        <v>97</v>
      </c>
      <c r="AU684" s="226">
        <v>16</v>
      </c>
      <c r="AV684" s="411">
        <v>25</v>
      </c>
      <c r="AW684" s="411">
        <v>26</v>
      </c>
      <c r="AX684" s="411">
        <v>29</v>
      </c>
      <c r="AY684" s="231">
        <v>35</v>
      </c>
      <c r="AZ684" s="231">
        <v>36</v>
      </c>
      <c r="BA684" s="231">
        <v>39</v>
      </c>
      <c r="BB684" s="231">
        <v>44</v>
      </c>
      <c r="BC684" s="226">
        <f t="shared" si="287"/>
        <v>15</v>
      </c>
      <c r="BD684" s="226">
        <f t="shared" si="287"/>
        <v>25</v>
      </c>
      <c r="BE684" s="226">
        <f t="shared" si="287"/>
        <v>27</v>
      </c>
      <c r="BF684" s="226">
        <f t="shared" si="287"/>
        <v>24</v>
      </c>
      <c r="BG684" s="218">
        <f t="shared" si="287"/>
        <v>36</v>
      </c>
      <c r="BH684" s="218">
        <f t="shared" si="287"/>
        <v>42</v>
      </c>
      <c r="BI684" s="218">
        <f t="shared" si="287"/>
        <v>45</v>
      </c>
      <c r="BJ684" s="218">
        <f t="shared" si="286"/>
        <v>51</v>
      </c>
      <c r="BK684" s="226">
        <f t="shared" si="285"/>
        <v>0</v>
      </c>
      <c r="BL684" s="226">
        <f t="shared" si="285"/>
        <v>1</v>
      </c>
      <c r="BM684" s="226">
        <f t="shared" si="285"/>
        <v>3</v>
      </c>
      <c r="BN684" s="226">
        <f t="shared" si="285"/>
        <v>3</v>
      </c>
      <c r="BO684" s="227">
        <f t="shared" si="285"/>
        <v>2</v>
      </c>
      <c r="BP684" s="227">
        <f t="shared" si="279"/>
        <v>4</v>
      </c>
      <c r="BQ684" s="227">
        <f t="shared" si="279"/>
        <v>3</v>
      </c>
      <c r="BR684" s="227">
        <f t="shared" si="279"/>
        <v>2</v>
      </c>
      <c r="BS684" s="226">
        <v>0</v>
      </c>
      <c r="BT684" s="226">
        <v>1</v>
      </c>
      <c r="BU684" s="226">
        <v>3</v>
      </c>
      <c r="BV684" s="226">
        <v>3</v>
      </c>
      <c r="BW684" s="227">
        <v>2</v>
      </c>
      <c r="BX684" s="227">
        <v>4</v>
      </c>
      <c r="BY684" s="227">
        <v>3</v>
      </c>
      <c r="BZ684" s="227">
        <v>2</v>
      </c>
      <c r="CA684" s="226">
        <v>0</v>
      </c>
      <c r="CB684" s="226">
        <f>IFERROR(VLOOKUP($G684,[12]ITEM!$B$2:$AC$939,26,0),0)</f>
        <v>0</v>
      </c>
      <c r="CC684" s="226">
        <f>IFERROR(VLOOKUP($G684,[12]ITEM!$B$2:$AC$939,27,0),0)</f>
        <v>0</v>
      </c>
      <c r="CD684" s="226">
        <f>IFERROR(VLOOKUP($G684,[12]ITEM!$B$2:$AC$939,28,0),0)</f>
        <v>0</v>
      </c>
      <c r="CE684" s="227">
        <v>0</v>
      </c>
      <c r="CF684" s="227">
        <v>0</v>
      </c>
      <c r="CG684" s="227">
        <v>0</v>
      </c>
      <c r="CH684" s="227">
        <v>0</v>
      </c>
      <c r="CI684" s="375"/>
      <c r="CJ684" s="226">
        <f t="shared" si="264"/>
        <v>15</v>
      </c>
      <c r="CK684" s="226">
        <f t="shared" si="264"/>
        <v>25</v>
      </c>
      <c r="CL684" s="226">
        <f t="shared" si="264"/>
        <v>27</v>
      </c>
      <c r="CM684" s="226">
        <f t="shared" si="264"/>
        <v>27</v>
      </c>
      <c r="CN684" s="227">
        <f t="shared" si="264"/>
        <v>36</v>
      </c>
      <c r="CO684" s="227">
        <f t="shared" si="288"/>
        <v>37.254904074110044</v>
      </c>
      <c r="CP684" s="227">
        <f t="shared" si="288"/>
        <v>37.872343273848209</v>
      </c>
      <c r="CQ684" s="227">
        <f t="shared" si="288"/>
        <v>39.033102493050684</v>
      </c>
      <c r="CR684" s="226">
        <v>1</v>
      </c>
      <c r="CS684" s="226">
        <v>2</v>
      </c>
      <c r="CT684" s="226">
        <v>2</v>
      </c>
      <c r="CU684" s="226">
        <v>2</v>
      </c>
      <c r="CV684" s="227">
        <f t="shared" si="271"/>
        <v>-6</v>
      </c>
      <c r="CW684" s="227">
        <f>CV684*(1+('[13]GROWTH (YoY)'!AR684/100))</f>
        <v>-6.7450959258899523</v>
      </c>
      <c r="CX684" s="227">
        <f>CW684*(1+('[13]GROWTH (YoY)'!AS684/100))</f>
        <v>-7.1276567261517894</v>
      </c>
      <c r="CY684" s="227">
        <f>CX684*(1+('[13]GROWTH (YoY)'!AT684/100))</f>
        <v>-7.9668975069493158</v>
      </c>
      <c r="CZ684" s="226">
        <v>9</v>
      </c>
      <c r="DA684" s="226">
        <v>15</v>
      </c>
      <c r="DB684" s="226">
        <v>16</v>
      </c>
      <c r="DC684" s="226">
        <v>16</v>
      </c>
      <c r="DD684" s="227">
        <v>34</v>
      </c>
      <c r="DE684" s="227">
        <v>35</v>
      </c>
      <c r="DF684" s="227">
        <v>35</v>
      </c>
      <c r="DG684" s="227">
        <v>37</v>
      </c>
      <c r="DH684" s="226">
        <v>5</v>
      </c>
      <c r="DI684" s="226">
        <v>8</v>
      </c>
      <c r="DJ684" s="226">
        <v>9</v>
      </c>
      <c r="DK684" s="226">
        <v>9</v>
      </c>
      <c r="DL684" s="227">
        <v>8</v>
      </c>
      <c r="DM684" s="227">
        <v>9</v>
      </c>
      <c r="DN684" s="227">
        <v>10</v>
      </c>
      <c r="DO684" s="227">
        <v>10</v>
      </c>
      <c r="DP684" s="376">
        <f t="shared" si="265"/>
        <v>0</v>
      </c>
      <c r="DQ684" s="226">
        <f t="shared" si="265"/>
        <v>0</v>
      </c>
      <c r="DR684" s="226">
        <f t="shared" si="265"/>
        <v>0</v>
      </c>
      <c r="DS684" s="226">
        <f t="shared" si="278"/>
        <v>-3</v>
      </c>
      <c r="DT684" s="227">
        <f t="shared" si="278"/>
        <v>0</v>
      </c>
      <c r="DU684" s="227">
        <f t="shared" si="278"/>
        <v>4.7450959258899559</v>
      </c>
      <c r="DV684" s="227">
        <f t="shared" si="278"/>
        <v>7.1276567261517911</v>
      </c>
      <c r="DW684" s="227">
        <f t="shared" si="278"/>
        <v>11.966897506949316</v>
      </c>
      <c r="DX684" s="377">
        <f t="shared" si="268"/>
        <v>0.45614035087719296</v>
      </c>
      <c r="DY684" s="377">
        <f t="shared" si="268"/>
        <v>0.46236559139784944</v>
      </c>
      <c r="DZ684" s="377">
        <f t="shared" si="268"/>
        <v>0.41666666666666669</v>
      </c>
      <c r="EA684" s="377">
        <f t="shared" si="267"/>
        <v>0.42857142857142855</v>
      </c>
      <c r="EB684" s="378">
        <f t="shared" si="267"/>
        <v>0.33636363636363636</v>
      </c>
      <c r="EC684" s="378">
        <f t="shared" si="267"/>
        <v>0.32231404958677684</v>
      </c>
      <c r="ED684" s="378">
        <f t="shared" si="267"/>
        <v>0.33587786259541985</v>
      </c>
      <c r="EE684" s="378">
        <f t="shared" si="267"/>
        <v>0.33561643835616439</v>
      </c>
      <c r="EG684" s="226">
        <v>0</v>
      </c>
      <c r="EH684" s="226">
        <v>0</v>
      </c>
      <c r="EI684" s="226">
        <v>0</v>
      </c>
      <c r="EJ684" s="226">
        <v>0</v>
      </c>
      <c r="EK684" s="226">
        <v>0</v>
      </c>
      <c r="EL684" s="226">
        <v>0</v>
      </c>
      <c r="EM684" s="226">
        <v>0</v>
      </c>
      <c r="EN684" s="379">
        <f t="shared" si="272"/>
        <v>0</v>
      </c>
      <c r="EO684" s="226">
        <f t="shared" si="273"/>
        <v>0</v>
      </c>
      <c r="EP684" s="379">
        <f t="shared" si="274"/>
        <v>0</v>
      </c>
      <c r="EQ684" s="226">
        <f t="shared" si="275"/>
        <v>0</v>
      </c>
      <c r="ER684" s="226">
        <f t="shared" si="276"/>
        <v>0</v>
      </c>
      <c r="ES684" s="292"/>
      <c r="ET684" s="227">
        <v>110</v>
      </c>
      <c r="EU684" s="227">
        <v>37</v>
      </c>
      <c r="EV684" s="227">
        <v>73</v>
      </c>
      <c r="EW684" s="227">
        <v>25</v>
      </c>
      <c r="EX684" s="227">
        <v>28</v>
      </c>
      <c r="EY684" s="227">
        <v>1126</v>
      </c>
      <c r="EZ684" s="227">
        <v>633</v>
      </c>
      <c r="FA684" s="380">
        <f t="shared" si="280"/>
        <v>0.33636363636363636</v>
      </c>
      <c r="FB684" s="228">
        <f t="shared" si="281"/>
        <v>34.246575342465754</v>
      </c>
      <c r="FC684" s="380">
        <f t="shared" si="282"/>
        <v>0.25454545454545452</v>
      </c>
      <c r="FD684" s="227">
        <f t="shared" si="283"/>
        <v>24866.785079928952</v>
      </c>
      <c r="FE684" s="227">
        <f t="shared" si="284"/>
        <v>3291.2058978409691</v>
      </c>
      <c r="FF684" s="227">
        <v>73</v>
      </c>
      <c r="FG684" s="228">
        <f t="shared" si="277"/>
        <v>49.315068493150683</v>
      </c>
      <c r="FH684" s="227">
        <v>36</v>
      </c>
      <c r="FI684" s="227">
        <v>73</v>
      </c>
      <c r="FJ684" s="227">
        <v>0</v>
      </c>
      <c r="FK684" s="227">
        <f t="shared" si="269"/>
        <v>37</v>
      </c>
      <c r="FL684" s="227">
        <v>3</v>
      </c>
      <c r="FM684" s="227">
        <f t="shared" si="270"/>
        <v>34</v>
      </c>
      <c r="FZ684" s="229"/>
      <c r="GA684" s="229"/>
      <c r="GB684" s="229"/>
      <c r="GC684" s="229"/>
      <c r="GD684" s="229"/>
    </row>
    <row r="685" spans="1:186" s="368" customFormat="1">
      <c r="A685" s="287" t="s">
        <v>1386</v>
      </c>
      <c r="B685" s="369" t="s">
        <v>1387</v>
      </c>
      <c r="C685" s="287" t="s">
        <v>1563</v>
      </c>
      <c r="D685" s="287" t="s">
        <v>3126</v>
      </c>
      <c r="E685" s="369" t="s">
        <v>1564</v>
      </c>
      <c r="F685" s="287">
        <v>682</v>
      </c>
      <c r="G685" s="392" t="s">
        <v>1660</v>
      </c>
      <c r="H685" s="392" t="s">
        <v>1661</v>
      </c>
      <c r="I685" s="393" t="s">
        <v>1616</v>
      </c>
      <c r="J685" s="392" t="s">
        <v>1617</v>
      </c>
      <c r="K685" s="393" t="s">
        <v>846</v>
      </c>
      <c r="L685" s="392" t="s">
        <v>1569</v>
      </c>
      <c r="M685" s="392" t="s">
        <v>3124</v>
      </c>
      <c r="N685" s="372">
        <v>1</v>
      </c>
      <c r="O685" s="373">
        <v>16</v>
      </c>
      <c r="P685" s="373">
        <v>27</v>
      </c>
      <c r="Q685" s="373">
        <v>27</v>
      </c>
      <c r="R685" s="373">
        <v>28</v>
      </c>
      <c r="S685" s="374">
        <v>31</v>
      </c>
      <c r="T685" s="374">
        <v>34</v>
      </c>
      <c r="U685" s="374">
        <v>37</v>
      </c>
      <c r="V685" s="374">
        <v>41</v>
      </c>
      <c r="W685" s="373">
        <v>7</v>
      </c>
      <c r="X685" s="373">
        <v>11</v>
      </c>
      <c r="Y685" s="373">
        <v>10</v>
      </c>
      <c r="Z685" s="373">
        <v>11</v>
      </c>
      <c r="AA685" s="374">
        <v>8</v>
      </c>
      <c r="AB685" s="374">
        <v>9</v>
      </c>
      <c r="AC685" s="374">
        <v>10</v>
      </c>
      <c r="AD685" s="374">
        <v>11</v>
      </c>
      <c r="AE685" s="373">
        <v>0</v>
      </c>
      <c r="AF685" s="373">
        <v>0</v>
      </c>
      <c r="AG685" s="373">
        <v>0</v>
      </c>
      <c r="AH685" s="373">
        <v>0</v>
      </c>
      <c r="AI685" s="374">
        <v>0</v>
      </c>
      <c r="AJ685" s="374">
        <v>0</v>
      </c>
      <c r="AK685" s="374">
        <v>0</v>
      </c>
      <c r="AL685" s="374">
        <v>0</v>
      </c>
      <c r="AM685" s="226">
        <v>9</v>
      </c>
      <c r="AN685" s="226">
        <v>15</v>
      </c>
      <c r="AO685" s="226">
        <v>17</v>
      </c>
      <c r="AP685" s="226">
        <v>17</v>
      </c>
      <c r="AQ685" s="227">
        <v>23</v>
      </c>
      <c r="AR685" s="227">
        <v>25</v>
      </c>
      <c r="AS685" s="227">
        <v>27</v>
      </c>
      <c r="AT685" s="227">
        <v>30</v>
      </c>
      <c r="AU685" s="226">
        <v>4</v>
      </c>
      <c r="AV685" s="411">
        <v>7</v>
      </c>
      <c r="AW685" s="411">
        <v>7</v>
      </c>
      <c r="AX685" s="411">
        <v>8</v>
      </c>
      <c r="AY685" s="231">
        <v>10</v>
      </c>
      <c r="AZ685" s="231">
        <v>11</v>
      </c>
      <c r="BA685" s="231">
        <v>11</v>
      </c>
      <c r="BB685" s="231">
        <v>13</v>
      </c>
      <c r="BC685" s="226">
        <f t="shared" si="287"/>
        <v>5</v>
      </c>
      <c r="BD685" s="226">
        <f t="shared" si="287"/>
        <v>8</v>
      </c>
      <c r="BE685" s="226">
        <f t="shared" si="287"/>
        <v>10</v>
      </c>
      <c r="BF685" s="226">
        <f t="shared" si="287"/>
        <v>9</v>
      </c>
      <c r="BG685" s="218">
        <f t="shared" si="287"/>
        <v>13</v>
      </c>
      <c r="BH685" s="218">
        <f t="shared" si="287"/>
        <v>14</v>
      </c>
      <c r="BI685" s="218">
        <f t="shared" si="287"/>
        <v>16</v>
      </c>
      <c r="BJ685" s="218">
        <f t="shared" si="286"/>
        <v>17</v>
      </c>
      <c r="BK685" s="226">
        <f t="shared" si="285"/>
        <v>0</v>
      </c>
      <c r="BL685" s="226">
        <f t="shared" si="285"/>
        <v>0</v>
      </c>
      <c r="BM685" s="226">
        <f t="shared" si="285"/>
        <v>0</v>
      </c>
      <c r="BN685" s="226">
        <f t="shared" si="285"/>
        <v>0</v>
      </c>
      <c r="BO685" s="227">
        <f t="shared" si="285"/>
        <v>0</v>
      </c>
      <c r="BP685" s="227">
        <f t="shared" si="279"/>
        <v>0</v>
      </c>
      <c r="BQ685" s="227">
        <f t="shared" si="279"/>
        <v>0</v>
      </c>
      <c r="BR685" s="227">
        <f t="shared" si="279"/>
        <v>0</v>
      </c>
      <c r="BS685" s="226">
        <v>0</v>
      </c>
      <c r="BT685" s="226">
        <v>0</v>
      </c>
      <c r="BU685" s="226">
        <v>0</v>
      </c>
      <c r="BV685" s="226">
        <v>0</v>
      </c>
      <c r="BW685" s="227">
        <v>0</v>
      </c>
      <c r="BX685" s="227">
        <v>0</v>
      </c>
      <c r="BY685" s="227">
        <v>0</v>
      </c>
      <c r="BZ685" s="227">
        <v>0</v>
      </c>
      <c r="CA685" s="226">
        <v>0</v>
      </c>
      <c r="CB685" s="226">
        <f>IFERROR(VLOOKUP($G685,[12]ITEM!$B$2:$AC$939,26,0),0)</f>
        <v>0</v>
      </c>
      <c r="CC685" s="226">
        <f>IFERROR(VLOOKUP($G685,[12]ITEM!$B$2:$AC$939,27,0),0)</f>
        <v>0</v>
      </c>
      <c r="CD685" s="226">
        <f>IFERROR(VLOOKUP($G685,[12]ITEM!$B$2:$AC$939,28,0),0)</f>
        <v>0</v>
      </c>
      <c r="CE685" s="227">
        <v>0</v>
      </c>
      <c r="CF685" s="227">
        <v>0</v>
      </c>
      <c r="CG685" s="227">
        <v>0</v>
      </c>
      <c r="CH685" s="227">
        <v>0</v>
      </c>
      <c r="CI685" s="375"/>
      <c r="CJ685" s="226">
        <f t="shared" si="264"/>
        <v>5</v>
      </c>
      <c r="CK685" s="226">
        <f t="shared" si="264"/>
        <v>8</v>
      </c>
      <c r="CL685" s="226">
        <f t="shared" si="264"/>
        <v>9</v>
      </c>
      <c r="CM685" s="226">
        <f t="shared" si="264"/>
        <v>9</v>
      </c>
      <c r="CN685" s="227">
        <f t="shared" si="264"/>
        <v>13</v>
      </c>
      <c r="CO685" s="227">
        <f t="shared" si="288"/>
        <v>14.100422050396515</v>
      </c>
      <c r="CP685" s="227">
        <f t="shared" si="288"/>
        <v>14.174997398164413</v>
      </c>
      <c r="CQ685" s="227">
        <f t="shared" si="288"/>
        <v>15.29928144903803</v>
      </c>
      <c r="CR685" s="226">
        <v>1</v>
      </c>
      <c r="CS685" s="226">
        <v>1</v>
      </c>
      <c r="CT685" s="226">
        <v>1</v>
      </c>
      <c r="CU685" s="226">
        <v>1</v>
      </c>
      <c r="CV685" s="227">
        <f t="shared" si="271"/>
        <v>1</v>
      </c>
      <c r="CW685" s="227">
        <f>CV685*(1+('[13]GROWTH (YoY)'!AR685/100))</f>
        <v>1.1004220503965159</v>
      </c>
      <c r="CX685" s="227">
        <f>CW685*(1+('[13]GROWTH (YoY)'!AS685/100))</f>
        <v>1.1749973981644126</v>
      </c>
      <c r="CY685" s="227">
        <f>CX685*(1+('[13]GROWTH (YoY)'!AT685/100))</f>
        <v>1.2992814490380296</v>
      </c>
      <c r="CZ685" s="226">
        <v>3</v>
      </c>
      <c r="DA685" s="226">
        <v>5</v>
      </c>
      <c r="DB685" s="226">
        <v>5</v>
      </c>
      <c r="DC685" s="226">
        <v>5</v>
      </c>
      <c r="DD685" s="227">
        <v>10</v>
      </c>
      <c r="DE685" s="227">
        <v>10</v>
      </c>
      <c r="DF685" s="227">
        <v>10</v>
      </c>
      <c r="DG685" s="227">
        <v>11</v>
      </c>
      <c r="DH685" s="226">
        <v>1</v>
      </c>
      <c r="DI685" s="226">
        <v>2</v>
      </c>
      <c r="DJ685" s="226">
        <v>3</v>
      </c>
      <c r="DK685" s="226">
        <v>3</v>
      </c>
      <c r="DL685" s="227">
        <v>2</v>
      </c>
      <c r="DM685" s="227">
        <v>3</v>
      </c>
      <c r="DN685" s="227">
        <v>3</v>
      </c>
      <c r="DO685" s="227">
        <v>3</v>
      </c>
      <c r="DP685" s="376">
        <f t="shared" si="265"/>
        <v>0</v>
      </c>
      <c r="DQ685" s="226">
        <f t="shared" si="265"/>
        <v>0</v>
      </c>
      <c r="DR685" s="226">
        <f t="shared" si="265"/>
        <v>1</v>
      </c>
      <c r="DS685" s="226">
        <f t="shared" si="278"/>
        <v>0</v>
      </c>
      <c r="DT685" s="227">
        <f t="shared" si="278"/>
        <v>0</v>
      </c>
      <c r="DU685" s="227">
        <f t="shared" si="278"/>
        <v>-0.10042205039651542</v>
      </c>
      <c r="DV685" s="227">
        <f t="shared" si="278"/>
        <v>1.8250026018355872</v>
      </c>
      <c r="DW685" s="227">
        <f t="shared" si="278"/>
        <v>1.7007185509619696</v>
      </c>
      <c r="DX685" s="377">
        <f t="shared" si="268"/>
        <v>0.4375</v>
      </c>
      <c r="DY685" s="377">
        <f t="shared" si="268"/>
        <v>0.40740740740740738</v>
      </c>
      <c r="DZ685" s="377">
        <f t="shared" si="268"/>
        <v>0.37037037037037035</v>
      </c>
      <c r="EA685" s="377">
        <f t="shared" si="267"/>
        <v>0.39285714285714285</v>
      </c>
      <c r="EB685" s="378">
        <f t="shared" si="267"/>
        <v>0.25806451612903225</v>
      </c>
      <c r="EC685" s="378">
        <f t="shared" si="267"/>
        <v>0.26470588235294118</v>
      </c>
      <c r="ED685" s="378">
        <f t="shared" si="267"/>
        <v>0.27027027027027029</v>
      </c>
      <c r="EE685" s="378">
        <f t="shared" si="267"/>
        <v>0.26829268292682928</v>
      </c>
      <c r="EG685" s="226">
        <v>0</v>
      </c>
      <c r="EH685" s="226">
        <v>0</v>
      </c>
      <c r="EI685" s="226">
        <v>0</v>
      </c>
      <c r="EJ685" s="226">
        <v>0</v>
      </c>
      <c r="EK685" s="226">
        <v>0</v>
      </c>
      <c r="EL685" s="226">
        <v>0</v>
      </c>
      <c r="EM685" s="226">
        <v>0</v>
      </c>
      <c r="EN685" s="379">
        <f t="shared" si="272"/>
        <v>0</v>
      </c>
      <c r="EO685" s="226">
        <f t="shared" si="273"/>
        <v>0</v>
      </c>
      <c r="EP685" s="379">
        <f t="shared" si="274"/>
        <v>0</v>
      </c>
      <c r="EQ685" s="226">
        <f t="shared" si="275"/>
        <v>0</v>
      </c>
      <c r="ER685" s="226">
        <f t="shared" si="276"/>
        <v>0</v>
      </c>
      <c r="ES685" s="292"/>
      <c r="ET685" s="227">
        <v>31</v>
      </c>
      <c r="EU685" s="227">
        <v>8</v>
      </c>
      <c r="EV685" s="227">
        <v>23</v>
      </c>
      <c r="EW685" s="227">
        <v>9</v>
      </c>
      <c r="EX685" s="227">
        <v>17</v>
      </c>
      <c r="EY685" s="227">
        <v>272</v>
      </c>
      <c r="EZ685" s="227">
        <v>206</v>
      </c>
      <c r="FA685" s="380">
        <f t="shared" si="280"/>
        <v>0.25806451612903225</v>
      </c>
      <c r="FB685" s="228">
        <f t="shared" si="281"/>
        <v>39.130434782608695</v>
      </c>
      <c r="FC685" s="380">
        <f t="shared" si="282"/>
        <v>0.54838709677419351</v>
      </c>
      <c r="FD685" s="227">
        <f t="shared" si="283"/>
        <v>62500</v>
      </c>
      <c r="FE685" s="227">
        <f t="shared" si="284"/>
        <v>3640.7766990291261</v>
      </c>
      <c r="FF685" s="227">
        <v>23</v>
      </c>
      <c r="FG685" s="228">
        <f t="shared" si="277"/>
        <v>43.478260869565219</v>
      </c>
      <c r="FH685" s="227">
        <v>10</v>
      </c>
      <c r="FI685" s="227">
        <v>23</v>
      </c>
      <c r="FJ685" s="227">
        <v>0</v>
      </c>
      <c r="FK685" s="227">
        <f t="shared" si="269"/>
        <v>13</v>
      </c>
      <c r="FL685" s="227">
        <v>1</v>
      </c>
      <c r="FM685" s="227">
        <f t="shared" si="270"/>
        <v>12</v>
      </c>
      <c r="FZ685" s="229"/>
      <c r="GA685" s="229"/>
      <c r="GB685" s="229"/>
      <c r="GC685" s="229"/>
      <c r="GD685" s="229"/>
    </row>
    <row r="686" spans="1:186" s="368" customFormat="1">
      <c r="A686" s="287" t="s">
        <v>1386</v>
      </c>
      <c r="B686" s="369" t="s">
        <v>1387</v>
      </c>
      <c r="C686" s="287" t="s">
        <v>1563</v>
      </c>
      <c r="D686" s="287" t="s">
        <v>3126</v>
      </c>
      <c r="E686" s="369" t="s">
        <v>1564</v>
      </c>
      <c r="F686" s="287">
        <v>683</v>
      </c>
      <c r="G686" s="392" t="s">
        <v>1662</v>
      </c>
      <c r="H686" s="392" t="s">
        <v>1663</v>
      </c>
      <c r="I686" s="393" t="s">
        <v>1616</v>
      </c>
      <c r="J686" s="392" t="s">
        <v>1617</v>
      </c>
      <c r="K686" s="393" t="s">
        <v>846</v>
      </c>
      <c r="L686" s="392" t="s">
        <v>1569</v>
      </c>
      <c r="M686" s="392" t="s">
        <v>3124</v>
      </c>
      <c r="N686" s="372">
        <v>1</v>
      </c>
      <c r="O686" s="373">
        <v>13</v>
      </c>
      <c r="P686" s="373">
        <v>21</v>
      </c>
      <c r="Q686" s="373">
        <v>21</v>
      </c>
      <c r="R686" s="373">
        <v>22</v>
      </c>
      <c r="S686" s="374">
        <v>49</v>
      </c>
      <c r="T686" s="374">
        <v>55</v>
      </c>
      <c r="U686" s="374">
        <v>59</v>
      </c>
      <c r="V686" s="374">
        <v>66</v>
      </c>
      <c r="W686" s="373">
        <v>5</v>
      </c>
      <c r="X686" s="373">
        <v>8</v>
      </c>
      <c r="Y686" s="373">
        <v>7</v>
      </c>
      <c r="Z686" s="373">
        <v>7</v>
      </c>
      <c r="AA686" s="374">
        <v>16</v>
      </c>
      <c r="AB686" s="374">
        <v>18</v>
      </c>
      <c r="AC686" s="374">
        <v>18</v>
      </c>
      <c r="AD686" s="374">
        <v>20</v>
      </c>
      <c r="AE686" s="373">
        <v>0</v>
      </c>
      <c r="AF686" s="373">
        <v>0</v>
      </c>
      <c r="AG686" s="373">
        <v>0</v>
      </c>
      <c r="AH686" s="373">
        <v>0</v>
      </c>
      <c r="AI686" s="374">
        <v>1</v>
      </c>
      <c r="AJ686" s="374">
        <v>1</v>
      </c>
      <c r="AK686" s="374">
        <v>1</v>
      </c>
      <c r="AL686" s="374">
        <v>1</v>
      </c>
      <c r="AM686" s="226">
        <v>8</v>
      </c>
      <c r="AN686" s="226">
        <v>13</v>
      </c>
      <c r="AO686" s="226">
        <v>14</v>
      </c>
      <c r="AP686" s="226">
        <v>15</v>
      </c>
      <c r="AQ686" s="227">
        <v>34</v>
      </c>
      <c r="AR686" s="227">
        <v>37</v>
      </c>
      <c r="AS686" s="227">
        <v>41</v>
      </c>
      <c r="AT686" s="227">
        <v>46</v>
      </c>
      <c r="AU686" s="226">
        <v>4</v>
      </c>
      <c r="AV686" s="411">
        <v>7</v>
      </c>
      <c r="AW686" s="411">
        <v>7</v>
      </c>
      <c r="AX686" s="411">
        <v>8</v>
      </c>
      <c r="AY686" s="231">
        <v>18</v>
      </c>
      <c r="AZ686" s="231">
        <v>18</v>
      </c>
      <c r="BA686" s="231">
        <v>19</v>
      </c>
      <c r="BB686" s="231">
        <v>22</v>
      </c>
      <c r="BC686" s="226">
        <f t="shared" si="287"/>
        <v>4</v>
      </c>
      <c r="BD686" s="226">
        <f t="shared" si="287"/>
        <v>5</v>
      </c>
      <c r="BE686" s="226">
        <f t="shared" si="287"/>
        <v>5</v>
      </c>
      <c r="BF686" s="226">
        <f t="shared" si="287"/>
        <v>6</v>
      </c>
      <c r="BG686" s="218">
        <f t="shared" si="287"/>
        <v>15</v>
      </c>
      <c r="BH686" s="218">
        <f t="shared" si="287"/>
        <v>17</v>
      </c>
      <c r="BI686" s="218">
        <f t="shared" si="287"/>
        <v>20</v>
      </c>
      <c r="BJ686" s="218">
        <f t="shared" si="286"/>
        <v>23</v>
      </c>
      <c r="BK686" s="226">
        <f t="shared" si="285"/>
        <v>0</v>
      </c>
      <c r="BL686" s="226">
        <f t="shared" si="285"/>
        <v>1</v>
      </c>
      <c r="BM686" s="226">
        <f t="shared" si="285"/>
        <v>2</v>
      </c>
      <c r="BN686" s="226">
        <f t="shared" si="285"/>
        <v>1</v>
      </c>
      <c r="BO686" s="227">
        <f t="shared" si="285"/>
        <v>1</v>
      </c>
      <c r="BP686" s="227">
        <f t="shared" si="279"/>
        <v>2</v>
      </c>
      <c r="BQ686" s="227">
        <f t="shared" si="279"/>
        <v>2</v>
      </c>
      <c r="BR686" s="227">
        <f t="shared" si="279"/>
        <v>1</v>
      </c>
      <c r="BS686" s="226">
        <v>0</v>
      </c>
      <c r="BT686" s="226">
        <v>1</v>
      </c>
      <c r="BU686" s="226">
        <v>2</v>
      </c>
      <c r="BV686" s="226">
        <v>1</v>
      </c>
      <c r="BW686" s="227">
        <v>1</v>
      </c>
      <c r="BX686" s="227">
        <v>2</v>
      </c>
      <c r="BY686" s="227">
        <v>2</v>
      </c>
      <c r="BZ686" s="227">
        <v>1</v>
      </c>
      <c r="CA686" s="226">
        <v>0</v>
      </c>
      <c r="CB686" s="226">
        <f>IFERROR(VLOOKUP($G686,[12]ITEM!$B$2:$AC$939,26,0),0)</f>
        <v>0</v>
      </c>
      <c r="CC686" s="226">
        <f>IFERROR(VLOOKUP($G686,[12]ITEM!$B$2:$AC$939,27,0),0)</f>
        <v>0</v>
      </c>
      <c r="CD686" s="226">
        <f>IFERROR(VLOOKUP($G686,[12]ITEM!$B$2:$AC$939,28,0),0)</f>
        <v>0</v>
      </c>
      <c r="CE686" s="227">
        <v>0</v>
      </c>
      <c r="CF686" s="227">
        <v>0</v>
      </c>
      <c r="CG686" s="227">
        <v>0</v>
      </c>
      <c r="CH686" s="227">
        <v>0</v>
      </c>
      <c r="CI686" s="375"/>
      <c r="CJ686" s="226">
        <f t="shared" si="264"/>
        <v>3</v>
      </c>
      <c r="CK686" s="226">
        <f t="shared" si="264"/>
        <v>5</v>
      </c>
      <c r="CL686" s="226">
        <f t="shared" si="264"/>
        <v>5</v>
      </c>
      <c r="CM686" s="226">
        <f t="shared" si="264"/>
        <v>5</v>
      </c>
      <c r="CN686" s="227">
        <f t="shared" si="264"/>
        <v>15</v>
      </c>
      <c r="CO686" s="227">
        <f t="shared" si="288"/>
        <v>16.570973209428995</v>
      </c>
      <c r="CP686" s="227">
        <f t="shared" si="288"/>
        <v>17.513992103502339</v>
      </c>
      <c r="CQ686" s="227">
        <f t="shared" si="288"/>
        <v>19.532376178588748</v>
      </c>
      <c r="CR686" s="226">
        <v>0</v>
      </c>
      <c r="CS686" s="226">
        <v>0</v>
      </c>
      <c r="CT686" s="226">
        <v>0</v>
      </c>
      <c r="CU686" s="226">
        <v>0</v>
      </c>
      <c r="CV686" s="227">
        <f t="shared" si="271"/>
        <v>7</v>
      </c>
      <c r="CW686" s="227">
        <f>CV686*(1+('[13]GROWTH (YoY)'!AR686/100))</f>
        <v>7.5709732094289945</v>
      </c>
      <c r="CX686" s="227">
        <f>CW686*(1+('[13]GROWTH (YoY)'!AS686/100))</f>
        <v>8.5139921035023391</v>
      </c>
      <c r="CY686" s="227">
        <f>CX686*(1+('[13]GROWTH (YoY)'!AT686/100))</f>
        <v>9.5323761785887484</v>
      </c>
      <c r="CZ686" s="226">
        <v>2</v>
      </c>
      <c r="DA686" s="226">
        <v>3</v>
      </c>
      <c r="DB686" s="226">
        <v>3</v>
      </c>
      <c r="DC686" s="226">
        <v>3</v>
      </c>
      <c r="DD686" s="227">
        <v>6</v>
      </c>
      <c r="DE686" s="227">
        <v>7</v>
      </c>
      <c r="DF686" s="227">
        <v>7</v>
      </c>
      <c r="DG686" s="227">
        <v>7</v>
      </c>
      <c r="DH686" s="226">
        <v>1</v>
      </c>
      <c r="DI686" s="226">
        <v>2</v>
      </c>
      <c r="DJ686" s="226">
        <v>2</v>
      </c>
      <c r="DK686" s="226">
        <v>2</v>
      </c>
      <c r="DL686" s="227">
        <v>2</v>
      </c>
      <c r="DM686" s="227">
        <v>2</v>
      </c>
      <c r="DN686" s="227">
        <v>2</v>
      </c>
      <c r="DO686" s="227">
        <v>3</v>
      </c>
      <c r="DP686" s="376">
        <f t="shared" si="265"/>
        <v>1</v>
      </c>
      <c r="DQ686" s="226">
        <f t="shared" si="265"/>
        <v>0</v>
      </c>
      <c r="DR686" s="226">
        <f t="shared" si="265"/>
        <v>0</v>
      </c>
      <c r="DS686" s="226">
        <f t="shared" si="278"/>
        <v>1</v>
      </c>
      <c r="DT686" s="227">
        <f t="shared" si="278"/>
        <v>0</v>
      </c>
      <c r="DU686" s="227">
        <f t="shared" si="278"/>
        <v>0.42902679057100457</v>
      </c>
      <c r="DV686" s="227">
        <f t="shared" si="278"/>
        <v>2.4860078964976609</v>
      </c>
      <c r="DW686" s="227">
        <f t="shared" si="278"/>
        <v>3.4676238214112516</v>
      </c>
      <c r="DX686" s="377">
        <f t="shared" si="268"/>
        <v>0.38461538461538464</v>
      </c>
      <c r="DY686" s="377">
        <f t="shared" si="268"/>
        <v>0.38095238095238093</v>
      </c>
      <c r="DZ686" s="377">
        <f t="shared" si="268"/>
        <v>0.33333333333333331</v>
      </c>
      <c r="EA686" s="377">
        <f t="shared" si="267"/>
        <v>0.31818181818181818</v>
      </c>
      <c r="EB686" s="378">
        <f t="shared" si="267"/>
        <v>0.32653061224489793</v>
      </c>
      <c r="EC686" s="378">
        <f t="shared" si="267"/>
        <v>0.32727272727272727</v>
      </c>
      <c r="ED686" s="378">
        <f t="shared" si="267"/>
        <v>0.30508474576271188</v>
      </c>
      <c r="EE686" s="378">
        <f t="shared" si="267"/>
        <v>0.30303030303030304</v>
      </c>
      <c r="EG686" s="226">
        <v>0</v>
      </c>
      <c r="EH686" s="226">
        <v>0</v>
      </c>
      <c r="EI686" s="226">
        <v>0</v>
      </c>
      <c r="EJ686" s="226">
        <v>0</v>
      </c>
      <c r="EK686" s="226">
        <v>0</v>
      </c>
      <c r="EL686" s="226">
        <v>0</v>
      </c>
      <c r="EM686" s="226">
        <v>0</v>
      </c>
      <c r="EN686" s="379">
        <f t="shared" si="272"/>
        <v>0</v>
      </c>
      <c r="EO686" s="226">
        <f t="shared" si="273"/>
        <v>0</v>
      </c>
      <c r="EP686" s="379">
        <f t="shared" si="274"/>
        <v>0</v>
      </c>
      <c r="EQ686" s="226">
        <f t="shared" si="275"/>
        <v>0</v>
      </c>
      <c r="ER686" s="226">
        <f t="shared" si="276"/>
        <v>0</v>
      </c>
      <c r="ES686" s="292"/>
      <c r="ET686" s="227">
        <v>49</v>
      </c>
      <c r="EU686" s="227">
        <v>16</v>
      </c>
      <c r="EV686" s="227">
        <v>34</v>
      </c>
      <c r="EW686" s="227">
        <v>9</v>
      </c>
      <c r="EX686" s="227">
        <v>8</v>
      </c>
      <c r="EY686" s="227">
        <v>208</v>
      </c>
      <c r="EZ686" s="227">
        <v>178</v>
      </c>
      <c r="FA686" s="380">
        <f t="shared" si="280"/>
        <v>0.32653061224489793</v>
      </c>
      <c r="FB686" s="228">
        <f t="shared" si="281"/>
        <v>26.47058823529412</v>
      </c>
      <c r="FC686" s="380">
        <f t="shared" si="282"/>
        <v>0.16326530612244897</v>
      </c>
      <c r="FD686" s="227">
        <f t="shared" si="283"/>
        <v>38461.538461538461</v>
      </c>
      <c r="FE686" s="227">
        <f t="shared" si="284"/>
        <v>4213.4831460674159</v>
      </c>
      <c r="FF686" s="227">
        <v>34</v>
      </c>
      <c r="FG686" s="228">
        <f t="shared" si="277"/>
        <v>52.941176470588239</v>
      </c>
      <c r="FH686" s="227">
        <v>18</v>
      </c>
      <c r="FI686" s="227">
        <v>34</v>
      </c>
      <c r="FJ686" s="227">
        <v>0</v>
      </c>
      <c r="FK686" s="227">
        <f t="shared" si="269"/>
        <v>16</v>
      </c>
      <c r="FL686" s="227">
        <v>1</v>
      </c>
      <c r="FM686" s="227">
        <f t="shared" si="270"/>
        <v>15</v>
      </c>
      <c r="FZ686" s="229"/>
      <c r="GA686" s="229"/>
      <c r="GB686" s="229"/>
      <c r="GC686" s="229"/>
      <c r="GD686" s="229"/>
    </row>
    <row r="687" spans="1:186" s="368" customFormat="1">
      <c r="A687" s="287" t="s">
        <v>1386</v>
      </c>
      <c r="B687" s="369" t="s">
        <v>1387</v>
      </c>
      <c r="C687" s="287" t="s">
        <v>1563</v>
      </c>
      <c r="D687" s="287" t="s">
        <v>3126</v>
      </c>
      <c r="E687" s="369" t="s">
        <v>1564</v>
      </c>
      <c r="F687" s="287">
        <v>684</v>
      </c>
      <c r="G687" s="392" t="s">
        <v>1664</v>
      </c>
      <c r="H687" s="392" t="s">
        <v>1665</v>
      </c>
      <c r="I687" s="393" t="s">
        <v>1616</v>
      </c>
      <c r="J687" s="392" t="s">
        <v>1617</v>
      </c>
      <c r="K687" s="393" t="s">
        <v>846</v>
      </c>
      <c r="L687" s="392" t="s">
        <v>1569</v>
      </c>
      <c r="M687" s="392" t="s">
        <v>3124</v>
      </c>
      <c r="N687" s="372">
        <v>1</v>
      </c>
      <c r="O687" s="373">
        <v>92</v>
      </c>
      <c r="P687" s="373">
        <v>151</v>
      </c>
      <c r="Q687" s="373">
        <v>155</v>
      </c>
      <c r="R687" s="373">
        <v>171</v>
      </c>
      <c r="S687" s="374">
        <v>152</v>
      </c>
      <c r="T687" s="374">
        <v>167</v>
      </c>
      <c r="U687" s="374">
        <v>180</v>
      </c>
      <c r="V687" s="374">
        <v>200</v>
      </c>
      <c r="W687" s="373">
        <v>34</v>
      </c>
      <c r="X687" s="373">
        <v>55</v>
      </c>
      <c r="Y687" s="373">
        <v>57</v>
      </c>
      <c r="Z687" s="373">
        <v>64</v>
      </c>
      <c r="AA687" s="374">
        <v>41</v>
      </c>
      <c r="AB687" s="374">
        <v>44</v>
      </c>
      <c r="AC687" s="374">
        <v>48</v>
      </c>
      <c r="AD687" s="374">
        <v>54</v>
      </c>
      <c r="AE687" s="373">
        <v>1</v>
      </c>
      <c r="AF687" s="373">
        <v>2</v>
      </c>
      <c r="AG687" s="373">
        <v>2</v>
      </c>
      <c r="AH687" s="373">
        <v>2</v>
      </c>
      <c r="AI687" s="374">
        <v>2</v>
      </c>
      <c r="AJ687" s="374">
        <v>2</v>
      </c>
      <c r="AK687" s="374">
        <v>2</v>
      </c>
      <c r="AL687" s="374">
        <v>2</v>
      </c>
      <c r="AM687" s="226">
        <v>58</v>
      </c>
      <c r="AN687" s="226">
        <v>95</v>
      </c>
      <c r="AO687" s="226">
        <v>98</v>
      </c>
      <c r="AP687" s="226">
        <v>107</v>
      </c>
      <c r="AQ687" s="227">
        <v>111</v>
      </c>
      <c r="AR687" s="227">
        <v>123</v>
      </c>
      <c r="AS687" s="227">
        <v>132</v>
      </c>
      <c r="AT687" s="227">
        <v>146</v>
      </c>
      <c r="AU687" s="226">
        <v>17</v>
      </c>
      <c r="AV687" s="411">
        <v>26</v>
      </c>
      <c r="AW687" s="411">
        <v>28</v>
      </c>
      <c r="AX687" s="411">
        <v>31</v>
      </c>
      <c r="AY687" s="231">
        <v>30</v>
      </c>
      <c r="AZ687" s="231">
        <v>33</v>
      </c>
      <c r="BA687" s="231">
        <v>36</v>
      </c>
      <c r="BB687" s="231">
        <v>40</v>
      </c>
      <c r="BC687" s="226">
        <f t="shared" si="287"/>
        <v>41</v>
      </c>
      <c r="BD687" s="226">
        <f t="shared" si="287"/>
        <v>68</v>
      </c>
      <c r="BE687" s="226">
        <f t="shared" si="287"/>
        <v>67</v>
      </c>
      <c r="BF687" s="226">
        <f t="shared" si="287"/>
        <v>73</v>
      </c>
      <c r="BG687" s="218">
        <f t="shared" si="287"/>
        <v>79</v>
      </c>
      <c r="BH687" s="218">
        <f t="shared" si="287"/>
        <v>86</v>
      </c>
      <c r="BI687" s="218">
        <f t="shared" si="287"/>
        <v>93</v>
      </c>
      <c r="BJ687" s="218">
        <f t="shared" si="286"/>
        <v>104</v>
      </c>
      <c r="BK687" s="226">
        <f t="shared" si="285"/>
        <v>0</v>
      </c>
      <c r="BL687" s="226">
        <f t="shared" si="285"/>
        <v>1</v>
      </c>
      <c r="BM687" s="226">
        <f t="shared" si="285"/>
        <v>3</v>
      </c>
      <c r="BN687" s="226">
        <f t="shared" si="285"/>
        <v>3</v>
      </c>
      <c r="BO687" s="227">
        <f t="shared" si="285"/>
        <v>2</v>
      </c>
      <c r="BP687" s="227">
        <f t="shared" si="279"/>
        <v>4</v>
      </c>
      <c r="BQ687" s="227">
        <f t="shared" si="279"/>
        <v>3</v>
      </c>
      <c r="BR687" s="227">
        <f t="shared" si="279"/>
        <v>2</v>
      </c>
      <c r="BS687" s="226">
        <v>0</v>
      </c>
      <c r="BT687" s="226">
        <v>1</v>
      </c>
      <c r="BU687" s="226">
        <v>3</v>
      </c>
      <c r="BV687" s="226">
        <v>3</v>
      </c>
      <c r="BW687" s="227">
        <v>2</v>
      </c>
      <c r="BX687" s="227">
        <v>4</v>
      </c>
      <c r="BY687" s="227">
        <v>3</v>
      </c>
      <c r="BZ687" s="227">
        <v>2</v>
      </c>
      <c r="CA687" s="226">
        <v>0</v>
      </c>
      <c r="CB687" s="226">
        <f>IFERROR(VLOOKUP($G687,[12]ITEM!$B$2:$AC$939,26,0),0)</f>
        <v>0</v>
      </c>
      <c r="CC687" s="226">
        <f>IFERROR(VLOOKUP($G687,[12]ITEM!$B$2:$AC$939,27,0),0)</f>
        <v>0</v>
      </c>
      <c r="CD687" s="226">
        <f>IFERROR(VLOOKUP($G687,[12]ITEM!$B$2:$AC$939,28,0),0)</f>
        <v>0</v>
      </c>
      <c r="CE687" s="227">
        <v>0</v>
      </c>
      <c r="CF687" s="227">
        <v>0</v>
      </c>
      <c r="CG687" s="227">
        <v>0</v>
      </c>
      <c r="CH687" s="227">
        <v>0</v>
      </c>
      <c r="CI687" s="375"/>
      <c r="CJ687" s="226">
        <f t="shared" si="264"/>
        <v>41</v>
      </c>
      <c r="CK687" s="226">
        <f t="shared" si="264"/>
        <v>68</v>
      </c>
      <c r="CL687" s="226">
        <f t="shared" si="264"/>
        <v>71</v>
      </c>
      <c r="CM687" s="226">
        <f t="shared" si="264"/>
        <v>75</v>
      </c>
      <c r="CN687" s="227">
        <f t="shared" si="264"/>
        <v>79</v>
      </c>
      <c r="CO687" s="227">
        <f t="shared" si="288"/>
        <v>84.105860419254157</v>
      </c>
      <c r="CP687" s="227">
        <f t="shared" si="288"/>
        <v>83.90505491496846</v>
      </c>
      <c r="CQ687" s="227">
        <f t="shared" si="288"/>
        <v>89.177819159330468</v>
      </c>
      <c r="CR687" s="226">
        <v>13</v>
      </c>
      <c r="CS687" s="226">
        <v>22</v>
      </c>
      <c r="CT687" s="226">
        <v>22</v>
      </c>
      <c r="CU687" s="226">
        <v>24</v>
      </c>
      <c r="CV687" s="227">
        <f t="shared" si="271"/>
        <v>10</v>
      </c>
      <c r="CW687" s="227">
        <f>CV687*(1+('[13]GROWTH (YoY)'!AR687/100))</f>
        <v>11.105860419254153</v>
      </c>
      <c r="CX687" s="227">
        <f>CW687*(1+('[13]GROWTH (YoY)'!AS687/100))</f>
        <v>11.905054914968455</v>
      </c>
      <c r="CY687" s="227">
        <f>CX687*(1+('[13]GROWTH (YoY)'!AT687/100))</f>
        <v>13.177819159330468</v>
      </c>
      <c r="CZ687" s="226">
        <v>26</v>
      </c>
      <c r="DA687" s="226">
        <v>42</v>
      </c>
      <c r="DB687" s="226">
        <v>45</v>
      </c>
      <c r="DC687" s="226">
        <v>46</v>
      </c>
      <c r="DD687" s="227">
        <v>65</v>
      </c>
      <c r="DE687" s="227">
        <v>68</v>
      </c>
      <c r="DF687" s="227">
        <v>67</v>
      </c>
      <c r="DG687" s="227">
        <v>71</v>
      </c>
      <c r="DH687" s="226">
        <v>2</v>
      </c>
      <c r="DI687" s="226">
        <v>4</v>
      </c>
      <c r="DJ687" s="226">
        <v>4</v>
      </c>
      <c r="DK687" s="226">
        <v>5</v>
      </c>
      <c r="DL687" s="227">
        <v>4</v>
      </c>
      <c r="DM687" s="227">
        <v>5</v>
      </c>
      <c r="DN687" s="227">
        <v>5</v>
      </c>
      <c r="DO687" s="227">
        <v>5</v>
      </c>
      <c r="DP687" s="376">
        <f t="shared" si="265"/>
        <v>0</v>
      </c>
      <c r="DQ687" s="226">
        <f t="shared" si="265"/>
        <v>0</v>
      </c>
      <c r="DR687" s="226">
        <f t="shared" si="265"/>
        <v>-4</v>
      </c>
      <c r="DS687" s="226">
        <f t="shared" si="278"/>
        <v>-2</v>
      </c>
      <c r="DT687" s="227">
        <f t="shared" si="278"/>
        <v>0</v>
      </c>
      <c r="DU687" s="227">
        <f t="shared" si="278"/>
        <v>1.8941395807458434</v>
      </c>
      <c r="DV687" s="227">
        <f t="shared" si="278"/>
        <v>9.0949450850315401</v>
      </c>
      <c r="DW687" s="227">
        <f t="shared" si="278"/>
        <v>14.822180840669532</v>
      </c>
      <c r="DX687" s="377">
        <f t="shared" si="268"/>
        <v>0.36956521739130432</v>
      </c>
      <c r="DY687" s="377">
        <f t="shared" si="268"/>
        <v>0.36423841059602646</v>
      </c>
      <c r="DZ687" s="377">
        <f t="shared" si="268"/>
        <v>0.36774193548387096</v>
      </c>
      <c r="EA687" s="377">
        <f t="shared" si="267"/>
        <v>0.3742690058479532</v>
      </c>
      <c r="EB687" s="378">
        <f t="shared" si="267"/>
        <v>0.26973684210526316</v>
      </c>
      <c r="EC687" s="378">
        <f t="shared" si="267"/>
        <v>0.26347305389221559</v>
      </c>
      <c r="ED687" s="378">
        <f t="shared" si="267"/>
        <v>0.26666666666666666</v>
      </c>
      <c r="EE687" s="378">
        <f t="shared" si="267"/>
        <v>0.27</v>
      </c>
      <c r="EG687" s="226">
        <v>0</v>
      </c>
      <c r="EH687" s="226">
        <v>0</v>
      </c>
      <c r="EI687" s="226">
        <v>0</v>
      </c>
      <c r="EJ687" s="226">
        <v>0</v>
      </c>
      <c r="EK687" s="226">
        <v>0</v>
      </c>
      <c r="EL687" s="226">
        <v>0</v>
      </c>
      <c r="EM687" s="226">
        <v>0</v>
      </c>
      <c r="EN687" s="379">
        <f t="shared" si="272"/>
        <v>0</v>
      </c>
      <c r="EO687" s="226">
        <f t="shared" si="273"/>
        <v>0</v>
      </c>
      <c r="EP687" s="379">
        <f t="shared" si="274"/>
        <v>0</v>
      </c>
      <c r="EQ687" s="226">
        <f t="shared" si="275"/>
        <v>0</v>
      </c>
      <c r="ER687" s="226">
        <f t="shared" si="276"/>
        <v>0</v>
      </c>
      <c r="ES687" s="292"/>
      <c r="ET687" s="227">
        <v>151</v>
      </c>
      <c r="EU687" s="227">
        <v>41</v>
      </c>
      <c r="EV687" s="227">
        <v>110</v>
      </c>
      <c r="EW687" s="227">
        <v>40</v>
      </c>
      <c r="EX687" s="227">
        <v>47</v>
      </c>
      <c r="EY687" s="227">
        <v>2067</v>
      </c>
      <c r="EZ687" s="227">
        <v>1174</v>
      </c>
      <c r="FA687" s="380">
        <f t="shared" si="280"/>
        <v>0.27152317880794702</v>
      </c>
      <c r="FB687" s="228">
        <f t="shared" si="281"/>
        <v>36.363636363636367</v>
      </c>
      <c r="FC687" s="380">
        <f t="shared" si="282"/>
        <v>0.31125827814569534</v>
      </c>
      <c r="FD687" s="227">
        <f t="shared" si="283"/>
        <v>22738.268021286891</v>
      </c>
      <c r="FE687" s="227">
        <f t="shared" si="284"/>
        <v>2839.295854628052</v>
      </c>
      <c r="FF687" s="227">
        <v>110</v>
      </c>
      <c r="FG687" s="228">
        <f t="shared" si="277"/>
        <v>27.27272727272727</v>
      </c>
      <c r="FH687" s="227">
        <v>30</v>
      </c>
      <c r="FI687" s="227">
        <v>110</v>
      </c>
      <c r="FJ687" s="227">
        <v>0</v>
      </c>
      <c r="FK687" s="227">
        <f t="shared" si="269"/>
        <v>80</v>
      </c>
      <c r="FL687" s="227">
        <v>4</v>
      </c>
      <c r="FM687" s="227">
        <f t="shared" si="270"/>
        <v>76</v>
      </c>
      <c r="FZ687" s="229"/>
      <c r="GA687" s="229"/>
      <c r="GB687" s="229"/>
      <c r="GC687" s="229"/>
      <c r="GD687" s="229"/>
    </row>
    <row r="688" spans="1:186" s="368" customFormat="1">
      <c r="A688" s="287" t="s">
        <v>1386</v>
      </c>
      <c r="B688" s="369" t="s">
        <v>1387</v>
      </c>
      <c r="C688" s="287" t="s">
        <v>1563</v>
      </c>
      <c r="D688" s="287" t="s">
        <v>3126</v>
      </c>
      <c r="E688" s="369" t="s">
        <v>1564</v>
      </c>
      <c r="F688" s="287">
        <v>685</v>
      </c>
      <c r="G688" s="392" t="s">
        <v>1666</v>
      </c>
      <c r="H688" s="392" t="s">
        <v>1667</v>
      </c>
      <c r="I688" s="393" t="s">
        <v>1616</v>
      </c>
      <c r="J688" s="392" t="s">
        <v>1617</v>
      </c>
      <c r="K688" s="393" t="s">
        <v>846</v>
      </c>
      <c r="L688" s="392" t="s">
        <v>1569</v>
      </c>
      <c r="M688" s="392" t="s">
        <v>3124</v>
      </c>
      <c r="N688" s="372">
        <v>1</v>
      </c>
      <c r="O688" s="373">
        <v>129</v>
      </c>
      <c r="P688" s="373">
        <v>211</v>
      </c>
      <c r="Q688" s="373">
        <v>217</v>
      </c>
      <c r="R688" s="373">
        <v>251</v>
      </c>
      <c r="S688" s="374">
        <v>470</v>
      </c>
      <c r="T688" s="374">
        <v>516</v>
      </c>
      <c r="U688" s="374">
        <v>558</v>
      </c>
      <c r="V688" s="374">
        <v>620</v>
      </c>
      <c r="W688" s="373">
        <v>45</v>
      </c>
      <c r="X688" s="373">
        <v>73</v>
      </c>
      <c r="Y688" s="373">
        <v>84</v>
      </c>
      <c r="Z688" s="373">
        <v>99</v>
      </c>
      <c r="AA688" s="374">
        <v>125</v>
      </c>
      <c r="AB688" s="374">
        <v>136</v>
      </c>
      <c r="AC688" s="374">
        <v>153</v>
      </c>
      <c r="AD688" s="374">
        <v>203</v>
      </c>
      <c r="AE688" s="373">
        <v>2</v>
      </c>
      <c r="AF688" s="373">
        <v>2</v>
      </c>
      <c r="AG688" s="373">
        <v>2</v>
      </c>
      <c r="AH688" s="373">
        <v>2</v>
      </c>
      <c r="AI688" s="374">
        <v>6</v>
      </c>
      <c r="AJ688" s="374">
        <v>6</v>
      </c>
      <c r="AK688" s="374">
        <v>6</v>
      </c>
      <c r="AL688" s="374">
        <v>7</v>
      </c>
      <c r="AM688" s="226">
        <v>84</v>
      </c>
      <c r="AN688" s="226">
        <v>138</v>
      </c>
      <c r="AO688" s="226">
        <v>134</v>
      </c>
      <c r="AP688" s="226">
        <v>152</v>
      </c>
      <c r="AQ688" s="227">
        <v>345</v>
      </c>
      <c r="AR688" s="227">
        <v>379</v>
      </c>
      <c r="AS688" s="227">
        <v>405</v>
      </c>
      <c r="AT688" s="227">
        <v>417</v>
      </c>
      <c r="AU688" s="226">
        <v>30</v>
      </c>
      <c r="AV688" s="411">
        <v>46</v>
      </c>
      <c r="AW688" s="411">
        <v>49</v>
      </c>
      <c r="AX688" s="411">
        <v>54</v>
      </c>
      <c r="AY688" s="231">
        <v>114</v>
      </c>
      <c r="AZ688" s="231">
        <v>121</v>
      </c>
      <c r="BA688" s="231">
        <v>131</v>
      </c>
      <c r="BB688" s="231">
        <v>146</v>
      </c>
      <c r="BC688" s="226">
        <f t="shared" si="287"/>
        <v>54</v>
      </c>
      <c r="BD688" s="226">
        <f t="shared" si="287"/>
        <v>89</v>
      </c>
      <c r="BE688" s="226">
        <f t="shared" si="287"/>
        <v>81</v>
      </c>
      <c r="BF688" s="226">
        <f t="shared" si="287"/>
        <v>94</v>
      </c>
      <c r="BG688" s="218">
        <f t="shared" si="287"/>
        <v>227</v>
      </c>
      <c r="BH688" s="218">
        <f t="shared" si="287"/>
        <v>253</v>
      </c>
      <c r="BI688" s="218">
        <f t="shared" si="287"/>
        <v>270</v>
      </c>
      <c r="BJ688" s="218">
        <f t="shared" si="286"/>
        <v>269</v>
      </c>
      <c r="BK688" s="226">
        <f t="shared" si="285"/>
        <v>0</v>
      </c>
      <c r="BL688" s="226">
        <f t="shared" si="285"/>
        <v>3</v>
      </c>
      <c r="BM688" s="226">
        <f t="shared" si="285"/>
        <v>4</v>
      </c>
      <c r="BN688" s="226">
        <f t="shared" si="285"/>
        <v>4</v>
      </c>
      <c r="BO688" s="227">
        <f t="shared" si="285"/>
        <v>4</v>
      </c>
      <c r="BP688" s="227">
        <f t="shared" si="279"/>
        <v>5</v>
      </c>
      <c r="BQ688" s="227">
        <f t="shared" si="279"/>
        <v>4</v>
      </c>
      <c r="BR688" s="227">
        <f t="shared" si="279"/>
        <v>2</v>
      </c>
      <c r="BS688" s="226">
        <v>0</v>
      </c>
      <c r="BT688" s="226">
        <v>3</v>
      </c>
      <c r="BU688" s="226">
        <v>4</v>
      </c>
      <c r="BV688" s="226">
        <v>4</v>
      </c>
      <c r="BW688" s="227">
        <v>4</v>
      </c>
      <c r="BX688" s="227">
        <v>5</v>
      </c>
      <c r="BY688" s="227">
        <v>4</v>
      </c>
      <c r="BZ688" s="227">
        <v>2</v>
      </c>
      <c r="CA688" s="226">
        <v>0</v>
      </c>
      <c r="CB688" s="226">
        <f>IFERROR(VLOOKUP($G688,[12]ITEM!$B$2:$AC$939,26,0),0)</f>
        <v>0</v>
      </c>
      <c r="CC688" s="226">
        <f>IFERROR(VLOOKUP($G688,[12]ITEM!$B$2:$AC$939,27,0),0)</f>
        <v>0</v>
      </c>
      <c r="CD688" s="226">
        <f>IFERROR(VLOOKUP($G688,[12]ITEM!$B$2:$AC$939,28,0),0)</f>
        <v>0</v>
      </c>
      <c r="CE688" s="227">
        <v>0</v>
      </c>
      <c r="CF688" s="227">
        <v>0</v>
      </c>
      <c r="CG688" s="227">
        <v>0</v>
      </c>
      <c r="CH688" s="227">
        <v>0</v>
      </c>
      <c r="CI688" s="375"/>
      <c r="CJ688" s="226">
        <f t="shared" si="264"/>
        <v>55</v>
      </c>
      <c r="CK688" s="226">
        <f t="shared" si="264"/>
        <v>90</v>
      </c>
      <c r="CL688" s="226">
        <f t="shared" si="264"/>
        <v>92</v>
      </c>
      <c r="CM688" s="226">
        <f t="shared" si="264"/>
        <v>98</v>
      </c>
      <c r="CN688" s="227">
        <f t="shared" si="264"/>
        <v>227</v>
      </c>
      <c r="CO688" s="227">
        <f t="shared" si="288"/>
        <v>242.0139448722733</v>
      </c>
      <c r="CP688" s="227">
        <f t="shared" si="288"/>
        <v>248.5282893936697</v>
      </c>
      <c r="CQ688" s="227">
        <f t="shared" si="288"/>
        <v>258.88103595465827</v>
      </c>
      <c r="CR688" s="226">
        <v>20</v>
      </c>
      <c r="CS688" s="226">
        <v>33</v>
      </c>
      <c r="CT688" s="226">
        <v>32</v>
      </c>
      <c r="CU688" s="226">
        <v>36</v>
      </c>
      <c r="CV688" s="227">
        <f t="shared" si="271"/>
        <v>100</v>
      </c>
      <c r="CW688" s="227">
        <f>CV688*(1+('[13]GROWTH (YoY)'!AR688/100))</f>
        <v>110.0139448722733</v>
      </c>
      <c r="CX688" s="227">
        <f>CW688*(1+('[13]GROWTH (YoY)'!AS688/100))</f>
        <v>117.52828939366968</v>
      </c>
      <c r="CY688" s="227">
        <f>CX688*(1+('[13]GROWTH (YoY)'!AT688/100))</f>
        <v>120.88103595465824</v>
      </c>
      <c r="CZ688" s="226">
        <v>33</v>
      </c>
      <c r="DA688" s="226">
        <v>54</v>
      </c>
      <c r="DB688" s="226">
        <v>57</v>
      </c>
      <c r="DC688" s="226">
        <v>58</v>
      </c>
      <c r="DD688" s="227">
        <v>124</v>
      </c>
      <c r="DE688" s="227">
        <v>129</v>
      </c>
      <c r="DF688" s="227">
        <v>127</v>
      </c>
      <c r="DG688" s="227">
        <v>134</v>
      </c>
      <c r="DH688" s="226">
        <v>2</v>
      </c>
      <c r="DI688" s="226">
        <v>3</v>
      </c>
      <c r="DJ688" s="226">
        <v>3</v>
      </c>
      <c r="DK688" s="226">
        <v>4</v>
      </c>
      <c r="DL688" s="227">
        <v>3</v>
      </c>
      <c r="DM688" s="227">
        <v>3</v>
      </c>
      <c r="DN688" s="227">
        <v>4</v>
      </c>
      <c r="DO688" s="227">
        <v>4</v>
      </c>
      <c r="DP688" s="376">
        <f t="shared" si="265"/>
        <v>-1</v>
      </c>
      <c r="DQ688" s="226">
        <f t="shared" si="265"/>
        <v>-1</v>
      </c>
      <c r="DR688" s="226">
        <f t="shared" si="265"/>
        <v>-11</v>
      </c>
      <c r="DS688" s="226">
        <f t="shared" si="278"/>
        <v>-4</v>
      </c>
      <c r="DT688" s="227">
        <f t="shared" si="278"/>
        <v>0</v>
      </c>
      <c r="DU688" s="227">
        <f t="shared" si="278"/>
        <v>10.986055127726701</v>
      </c>
      <c r="DV688" s="227">
        <f t="shared" si="278"/>
        <v>21.471710606330305</v>
      </c>
      <c r="DW688" s="227">
        <f t="shared" si="278"/>
        <v>10.118964045341727</v>
      </c>
      <c r="DX688" s="377">
        <f t="shared" si="268"/>
        <v>0.34883720930232559</v>
      </c>
      <c r="DY688" s="377">
        <f t="shared" si="268"/>
        <v>0.34597156398104267</v>
      </c>
      <c r="DZ688" s="377">
        <f t="shared" si="268"/>
        <v>0.38709677419354838</v>
      </c>
      <c r="EA688" s="377">
        <f t="shared" si="267"/>
        <v>0.39442231075697209</v>
      </c>
      <c r="EB688" s="378">
        <f t="shared" si="267"/>
        <v>0.26595744680851063</v>
      </c>
      <c r="EC688" s="378">
        <f t="shared" si="267"/>
        <v>0.26356589147286824</v>
      </c>
      <c r="ED688" s="378">
        <f t="shared" si="267"/>
        <v>0.27419354838709675</v>
      </c>
      <c r="EE688" s="378">
        <f t="shared" si="267"/>
        <v>0.32741935483870965</v>
      </c>
      <c r="EG688" s="226">
        <v>0</v>
      </c>
      <c r="EH688" s="226">
        <v>0</v>
      </c>
      <c r="EI688" s="226">
        <v>0</v>
      </c>
      <c r="EJ688" s="226">
        <v>0</v>
      </c>
      <c r="EK688" s="226">
        <v>0</v>
      </c>
      <c r="EL688" s="226">
        <v>0</v>
      </c>
      <c r="EM688" s="226">
        <v>0</v>
      </c>
      <c r="EN688" s="379">
        <f t="shared" si="272"/>
        <v>0</v>
      </c>
      <c r="EO688" s="226">
        <f t="shared" si="273"/>
        <v>0</v>
      </c>
      <c r="EP688" s="379">
        <f t="shared" si="274"/>
        <v>0</v>
      </c>
      <c r="EQ688" s="226">
        <f t="shared" si="275"/>
        <v>0</v>
      </c>
      <c r="ER688" s="226">
        <f t="shared" si="276"/>
        <v>0</v>
      </c>
      <c r="ES688" s="292"/>
      <c r="ET688" s="227">
        <v>469</v>
      </c>
      <c r="EU688" s="227">
        <v>125</v>
      </c>
      <c r="EV688" s="227">
        <v>344</v>
      </c>
      <c r="EW688" s="227">
        <v>111</v>
      </c>
      <c r="EX688" s="227">
        <v>76</v>
      </c>
      <c r="EY688" s="227">
        <v>3889</v>
      </c>
      <c r="EZ688" s="227">
        <v>2847</v>
      </c>
      <c r="FA688" s="380">
        <f t="shared" si="280"/>
        <v>0.26652452025586354</v>
      </c>
      <c r="FB688" s="228">
        <f t="shared" si="281"/>
        <v>32.267441860465119</v>
      </c>
      <c r="FC688" s="380">
        <f t="shared" si="282"/>
        <v>0.16204690831556504</v>
      </c>
      <c r="FD688" s="227">
        <f t="shared" si="283"/>
        <v>19542.298791463101</v>
      </c>
      <c r="FE688" s="227">
        <f t="shared" si="284"/>
        <v>3249.0340709518791</v>
      </c>
      <c r="FF688" s="227">
        <v>344</v>
      </c>
      <c r="FG688" s="228">
        <f t="shared" si="277"/>
        <v>33.139534883720927</v>
      </c>
      <c r="FH688" s="227">
        <v>114</v>
      </c>
      <c r="FI688" s="227">
        <v>344</v>
      </c>
      <c r="FJ688" s="227">
        <v>0</v>
      </c>
      <c r="FK688" s="227">
        <f t="shared" si="269"/>
        <v>230</v>
      </c>
      <c r="FL688" s="227">
        <v>12</v>
      </c>
      <c r="FM688" s="227">
        <f t="shared" si="270"/>
        <v>218</v>
      </c>
      <c r="FZ688" s="229"/>
      <c r="GA688" s="229"/>
      <c r="GB688" s="229"/>
      <c r="GC688" s="229"/>
      <c r="GD688" s="229"/>
    </row>
    <row r="689" spans="1:186" s="368" customFormat="1">
      <c r="A689" s="287" t="s">
        <v>1386</v>
      </c>
      <c r="B689" s="369" t="s">
        <v>1387</v>
      </c>
      <c r="C689" s="287" t="s">
        <v>1563</v>
      </c>
      <c r="D689" s="287" t="s">
        <v>3126</v>
      </c>
      <c r="E689" s="369" t="s">
        <v>1564</v>
      </c>
      <c r="F689" s="287">
        <v>686</v>
      </c>
      <c r="G689" s="392" t="s">
        <v>1668</v>
      </c>
      <c r="H689" s="392" t="s">
        <v>1669</v>
      </c>
      <c r="I689" s="393" t="s">
        <v>1616</v>
      </c>
      <c r="J689" s="392" t="s">
        <v>1617</v>
      </c>
      <c r="K689" s="393" t="s">
        <v>846</v>
      </c>
      <c r="L689" s="392" t="s">
        <v>1569</v>
      </c>
      <c r="M689" s="392" t="s">
        <v>3124</v>
      </c>
      <c r="N689" s="372">
        <v>1</v>
      </c>
      <c r="O689" s="373">
        <v>4241</v>
      </c>
      <c r="P689" s="373">
        <v>6466</v>
      </c>
      <c r="Q689" s="373">
        <v>7705</v>
      </c>
      <c r="R689" s="373">
        <v>9122</v>
      </c>
      <c r="S689" s="374">
        <v>5760</v>
      </c>
      <c r="T689" s="374">
        <v>6447</v>
      </c>
      <c r="U689" s="374">
        <v>7320</v>
      </c>
      <c r="V689" s="374">
        <v>8083</v>
      </c>
      <c r="W689" s="373">
        <v>1615</v>
      </c>
      <c r="X689" s="373">
        <v>2247</v>
      </c>
      <c r="Y689" s="373">
        <v>2849</v>
      </c>
      <c r="Z689" s="373">
        <v>3378</v>
      </c>
      <c r="AA689" s="374">
        <v>2054</v>
      </c>
      <c r="AB689" s="374">
        <v>2388</v>
      </c>
      <c r="AC689" s="374">
        <v>2779</v>
      </c>
      <c r="AD689" s="374">
        <v>3046</v>
      </c>
      <c r="AE689" s="373">
        <v>65</v>
      </c>
      <c r="AF689" s="373">
        <v>82</v>
      </c>
      <c r="AG689" s="373">
        <v>80</v>
      </c>
      <c r="AH689" s="373">
        <v>87</v>
      </c>
      <c r="AI689" s="374">
        <v>67</v>
      </c>
      <c r="AJ689" s="374">
        <v>68</v>
      </c>
      <c r="AK689" s="374">
        <v>72</v>
      </c>
      <c r="AL689" s="374">
        <v>79</v>
      </c>
      <c r="AM689" s="226">
        <v>2625</v>
      </c>
      <c r="AN689" s="226">
        <v>4219</v>
      </c>
      <c r="AO689" s="226">
        <v>4856</v>
      </c>
      <c r="AP689" s="226">
        <v>5745</v>
      </c>
      <c r="AQ689" s="227">
        <v>3706</v>
      </c>
      <c r="AR689" s="227">
        <v>4058</v>
      </c>
      <c r="AS689" s="227">
        <v>4541</v>
      </c>
      <c r="AT689" s="227">
        <v>5037</v>
      </c>
      <c r="AU689" s="226">
        <v>804</v>
      </c>
      <c r="AV689" s="411">
        <v>1550</v>
      </c>
      <c r="AW689" s="411">
        <v>1725</v>
      </c>
      <c r="AX689" s="411">
        <v>1967</v>
      </c>
      <c r="AY689" s="231">
        <v>1339</v>
      </c>
      <c r="AZ689" s="231">
        <v>1498</v>
      </c>
      <c r="BA689" s="231">
        <v>1709</v>
      </c>
      <c r="BB689" s="231">
        <v>1916</v>
      </c>
      <c r="BC689" s="226">
        <f t="shared" si="287"/>
        <v>1821</v>
      </c>
      <c r="BD689" s="226">
        <f t="shared" si="287"/>
        <v>2625</v>
      </c>
      <c r="BE689" s="226">
        <f t="shared" si="287"/>
        <v>3024</v>
      </c>
      <c r="BF689" s="226">
        <f t="shared" si="287"/>
        <v>3671</v>
      </c>
      <c r="BG689" s="218">
        <f t="shared" si="287"/>
        <v>2310</v>
      </c>
      <c r="BH689" s="218">
        <f t="shared" si="287"/>
        <v>2436</v>
      </c>
      <c r="BI689" s="218">
        <f t="shared" si="287"/>
        <v>2712</v>
      </c>
      <c r="BJ689" s="218">
        <f t="shared" si="286"/>
        <v>3066</v>
      </c>
      <c r="BK689" s="226">
        <f t="shared" si="285"/>
        <v>0</v>
      </c>
      <c r="BL689" s="226">
        <f t="shared" si="285"/>
        <v>44</v>
      </c>
      <c r="BM689" s="226">
        <f t="shared" si="285"/>
        <v>107</v>
      </c>
      <c r="BN689" s="226">
        <f t="shared" si="285"/>
        <v>107</v>
      </c>
      <c r="BO689" s="227">
        <f t="shared" si="285"/>
        <v>57</v>
      </c>
      <c r="BP689" s="227">
        <f t="shared" si="279"/>
        <v>124</v>
      </c>
      <c r="BQ689" s="227">
        <f t="shared" si="279"/>
        <v>120</v>
      </c>
      <c r="BR689" s="227">
        <f t="shared" si="279"/>
        <v>55</v>
      </c>
      <c r="BS689" s="226">
        <v>0</v>
      </c>
      <c r="BT689" s="226">
        <v>44</v>
      </c>
      <c r="BU689" s="226">
        <v>107</v>
      </c>
      <c r="BV689" s="226">
        <v>107</v>
      </c>
      <c r="BW689" s="227">
        <v>57</v>
      </c>
      <c r="BX689" s="227">
        <v>124</v>
      </c>
      <c r="BY689" s="227">
        <v>120</v>
      </c>
      <c r="BZ689" s="227">
        <v>55</v>
      </c>
      <c r="CA689" s="226">
        <v>0</v>
      </c>
      <c r="CB689" s="226">
        <f>IFERROR(VLOOKUP($G689,[12]ITEM!$B$2:$AC$939,26,0),0)</f>
        <v>0</v>
      </c>
      <c r="CC689" s="226">
        <f>IFERROR(VLOOKUP($G689,[12]ITEM!$B$2:$AC$939,27,0),0)</f>
        <v>0</v>
      </c>
      <c r="CD689" s="226">
        <f>IFERROR(VLOOKUP($G689,[12]ITEM!$B$2:$AC$939,28,0),0)</f>
        <v>0</v>
      </c>
      <c r="CE689" s="227">
        <v>0</v>
      </c>
      <c r="CF689" s="227">
        <v>0</v>
      </c>
      <c r="CG689" s="227">
        <v>0</v>
      </c>
      <c r="CH689" s="227">
        <v>0</v>
      </c>
      <c r="CI689" s="375"/>
      <c r="CJ689" s="226">
        <f t="shared" si="264"/>
        <v>1822</v>
      </c>
      <c r="CK689" s="226">
        <f t="shared" si="264"/>
        <v>2973</v>
      </c>
      <c r="CL689" s="226">
        <f t="shared" si="264"/>
        <v>3283</v>
      </c>
      <c r="CM689" s="226">
        <f t="shared" si="264"/>
        <v>3610</v>
      </c>
      <c r="CN689" s="227">
        <f t="shared" si="264"/>
        <v>2310</v>
      </c>
      <c r="CO689" s="227">
        <f t="shared" si="288"/>
        <v>2466.5714832382382</v>
      </c>
      <c r="CP689" s="227">
        <f t="shared" si="288"/>
        <v>2593.9491858666893</v>
      </c>
      <c r="CQ689" s="227">
        <f t="shared" si="288"/>
        <v>2804.6224532392434</v>
      </c>
      <c r="CR689" s="226">
        <v>834</v>
      </c>
      <c r="CS689" s="226">
        <v>1340</v>
      </c>
      <c r="CT689" s="226">
        <v>1542</v>
      </c>
      <c r="CU689" s="226">
        <v>1824</v>
      </c>
      <c r="CV689" s="227">
        <f t="shared" si="271"/>
        <v>985</v>
      </c>
      <c r="CW689" s="227">
        <f>CV689*(1+('[13]GROWTH (YoY)'!AR689/100))</f>
        <v>1078.571483238238</v>
      </c>
      <c r="CX689" s="227">
        <f>CW689*(1+('[13]GROWTH (YoY)'!AS689/100))</f>
        <v>1206.9491858666893</v>
      </c>
      <c r="CY689" s="227">
        <f>CX689*(1+('[13]GROWTH (YoY)'!AT689/100))</f>
        <v>1338.6224532392432</v>
      </c>
      <c r="CZ689" s="226">
        <v>919</v>
      </c>
      <c r="DA689" s="226">
        <v>1509</v>
      </c>
      <c r="DB689" s="226">
        <v>1606</v>
      </c>
      <c r="DC689" s="226">
        <v>1639</v>
      </c>
      <c r="DD689" s="227">
        <v>1201</v>
      </c>
      <c r="DE689" s="227">
        <v>1251</v>
      </c>
      <c r="DF689" s="227">
        <v>1237</v>
      </c>
      <c r="DG689" s="227">
        <v>1306</v>
      </c>
      <c r="DH689" s="226">
        <v>69</v>
      </c>
      <c r="DI689" s="226">
        <v>124</v>
      </c>
      <c r="DJ689" s="226">
        <v>135</v>
      </c>
      <c r="DK689" s="226">
        <v>147</v>
      </c>
      <c r="DL689" s="227">
        <v>124</v>
      </c>
      <c r="DM689" s="227">
        <v>137</v>
      </c>
      <c r="DN689" s="227">
        <v>150</v>
      </c>
      <c r="DO689" s="227">
        <v>160</v>
      </c>
      <c r="DP689" s="376">
        <f t="shared" si="265"/>
        <v>-1</v>
      </c>
      <c r="DQ689" s="226">
        <f t="shared" si="265"/>
        <v>-348</v>
      </c>
      <c r="DR689" s="226">
        <f t="shared" si="265"/>
        <v>-259</v>
      </c>
      <c r="DS689" s="226">
        <f t="shared" si="278"/>
        <v>61</v>
      </c>
      <c r="DT689" s="227">
        <f t="shared" si="278"/>
        <v>0</v>
      </c>
      <c r="DU689" s="227">
        <f t="shared" si="278"/>
        <v>-30.571483238238216</v>
      </c>
      <c r="DV689" s="227">
        <f t="shared" si="278"/>
        <v>118.05081413331072</v>
      </c>
      <c r="DW689" s="227">
        <f t="shared" si="278"/>
        <v>261.37754676075656</v>
      </c>
      <c r="DX689" s="377">
        <f t="shared" si="268"/>
        <v>0.38080641358170242</v>
      </c>
      <c r="DY689" s="377">
        <f t="shared" si="268"/>
        <v>0.34751005258274048</v>
      </c>
      <c r="DZ689" s="377">
        <f t="shared" si="268"/>
        <v>0.36975989617131733</v>
      </c>
      <c r="EA689" s="377">
        <f t="shared" si="267"/>
        <v>0.37031352773514581</v>
      </c>
      <c r="EB689" s="378">
        <f t="shared" si="267"/>
        <v>0.35659722222222223</v>
      </c>
      <c r="EC689" s="378">
        <f t="shared" si="267"/>
        <v>0.37040483946021407</v>
      </c>
      <c r="ED689" s="378">
        <f t="shared" si="267"/>
        <v>0.37964480874316942</v>
      </c>
      <c r="EE689" s="378">
        <f t="shared" si="267"/>
        <v>0.37684028207348758</v>
      </c>
      <c r="EG689" s="226">
        <v>0</v>
      </c>
      <c r="EH689" s="226">
        <v>0</v>
      </c>
      <c r="EI689" s="226">
        <v>0</v>
      </c>
      <c r="EJ689" s="226">
        <v>0</v>
      </c>
      <c r="EK689" s="226">
        <v>0</v>
      </c>
      <c r="EL689" s="226">
        <v>0</v>
      </c>
      <c r="EM689" s="226">
        <v>0</v>
      </c>
      <c r="EN689" s="379">
        <f t="shared" si="272"/>
        <v>0</v>
      </c>
      <c r="EO689" s="226">
        <f t="shared" si="273"/>
        <v>0</v>
      </c>
      <c r="EP689" s="379">
        <f t="shared" si="274"/>
        <v>0</v>
      </c>
      <c r="EQ689" s="226">
        <f t="shared" si="275"/>
        <v>0</v>
      </c>
      <c r="ER689" s="226">
        <f t="shared" si="276"/>
        <v>0</v>
      </c>
      <c r="ES689" s="292"/>
      <c r="ET689" s="227">
        <v>5765</v>
      </c>
      <c r="EU689" s="227">
        <v>2059</v>
      </c>
      <c r="EV689" s="227">
        <v>3706</v>
      </c>
      <c r="EW689" s="227">
        <v>2020</v>
      </c>
      <c r="EX689" s="227">
        <v>2578</v>
      </c>
      <c r="EY689" s="227">
        <v>57683</v>
      </c>
      <c r="EZ689" s="227">
        <v>45772</v>
      </c>
      <c r="FA689" s="380">
        <f t="shared" si="280"/>
        <v>0.35715524718126629</v>
      </c>
      <c r="FB689" s="228">
        <f t="shared" si="281"/>
        <v>54.506206152185641</v>
      </c>
      <c r="FC689" s="380">
        <f t="shared" si="282"/>
        <v>0.44718126626192539</v>
      </c>
      <c r="FD689" s="227">
        <f t="shared" si="283"/>
        <v>44692.543730388505</v>
      </c>
      <c r="FE689" s="227">
        <f t="shared" si="284"/>
        <v>3677.6486352646448</v>
      </c>
      <c r="FF689" s="227">
        <v>3706</v>
      </c>
      <c r="FG689" s="228">
        <f t="shared" si="277"/>
        <v>36.724230976794388</v>
      </c>
      <c r="FH689" s="227">
        <v>1361</v>
      </c>
      <c r="FI689" s="227">
        <v>3706</v>
      </c>
      <c r="FJ689" s="227">
        <v>0</v>
      </c>
      <c r="FK689" s="227">
        <f t="shared" si="269"/>
        <v>2345</v>
      </c>
      <c r="FL689" s="227">
        <v>147</v>
      </c>
      <c r="FM689" s="227">
        <f t="shared" si="270"/>
        <v>2198</v>
      </c>
      <c r="FZ689" s="229"/>
      <c r="GA689" s="229"/>
      <c r="GB689" s="229"/>
      <c r="GC689" s="229"/>
      <c r="GD689" s="229"/>
    </row>
    <row r="690" spans="1:186" s="368" customFormat="1">
      <c r="A690" s="287" t="s">
        <v>1386</v>
      </c>
      <c r="B690" s="369" t="s">
        <v>1387</v>
      </c>
      <c r="C690" s="287" t="s">
        <v>1563</v>
      </c>
      <c r="D690" s="287" t="s">
        <v>3126</v>
      </c>
      <c r="E690" s="369" t="s">
        <v>1564</v>
      </c>
      <c r="F690" s="287">
        <v>687</v>
      </c>
      <c r="G690" s="392" t="s">
        <v>1670</v>
      </c>
      <c r="H690" s="392" t="s">
        <v>1671</v>
      </c>
      <c r="I690" s="393" t="s">
        <v>1616</v>
      </c>
      <c r="J690" s="392" t="s">
        <v>1617</v>
      </c>
      <c r="K690" s="393" t="s">
        <v>846</v>
      </c>
      <c r="L690" s="392" t="s">
        <v>1569</v>
      </c>
      <c r="M690" s="392" t="s">
        <v>3124</v>
      </c>
      <c r="N690" s="372">
        <v>1</v>
      </c>
      <c r="O690" s="373">
        <v>1078</v>
      </c>
      <c r="P690" s="373">
        <v>1825</v>
      </c>
      <c r="Q690" s="373">
        <v>1946</v>
      </c>
      <c r="R690" s="373">
        <v>1879</v>
      </c>
      <c r="S690" s="374">
        <v>1600</v>
      </c>
      <c r="T690" s="374">
        <v>1792</v>
      </c>
      <c r="U690" s="374">
        <v>2035</v>
      </c>
      <c r="V690" s="374">
        <v>2243</v>
      </c>
      <c r="W690" s="373">
        <v>483</v>
      </c>
      <c r="X690" s="373">
        <v>843</v>
      </c>
      <c r="Y690" s="373">
        <v>750</v>
      </c>
      <c r="Z690" s="373">
        <v>729</v>
      </c>
      <c r="AA690" s="374">
        <v>650</v>
      </c>
      <c r="AB690" s="374">
        <v>744</v>
      </c>
      <c r="AC690" s="374">
        <v>873</v>
      </c>
      <c r="AD690" s="374">
        <v>1003</v>
      </c>
      <c r="AE690" s="373">
        <v>15</v>
      </c>
      <c r="AF690" s="373">
        <v>17</v>
      </c>
      <c r="AG690" s="373">
        <v>20</v>
      </c>
      <c r="AH690" s="373">
        <v>21</v>
      </c>
      <c r="AI690" s="374">
        <v>17</v>
      </c>
      <c r="AJ690" s="374">
        <v>17</v>
      </c>
      <c r="AK690" s="374">
        <v>18</v>
      </c>
      <c r="AL690" s="374">
        <v>20</v>
      </c>
      <c r="AM690" s="226">
        <v>595</v>
      </c>
      <c r="AN690" s="226">
        <v>982</v>
      </c>
      <c r="AO690" s="226">
        <v>1196</v>
      </c>
      <c r="AP690" s="226">
        <v>1150</v>
      </c>
      <c r="AQ690" s="227">
        <v>951</v>
      </c>
      <c r="AR690" s="227">
        <v>1048</v>
      </c>
      <c r="AS690" s="227">
        <v>1162</v>
      </c>
      <c r="AT690" s="227">
        <v>1240</v>
      </c>
      <c r="AU690" s="226">
        <v>200</v>
      </c>
      <c r="AV690" s="411">
        <v>383</v>
      </c>
      <c r="AW690" s="411">
        <v>428</v>
      </c>
      <c r="AX690" s="411">
        <v>487</v>
      </c>
      <c r="AY690" s="231">
        <v>365</v>
      </c>
      <c r="AZ690" s="231">
        <v>406</v>
      </c>
      <c r="BA690" s="231">
        <v>463</v>
      </c>
      <c r="BB690" s="231">
        <v>517</v>
      </c>
      <c r="BC690" s="226">
        <f t="shared" si="287"/>
        <v>395</v>
      </c>
      <c r="BD690" s="226">
        <f t="shared" si="287"/>
        <v>588</v>
      </c>
      <c r="BE690" s="226">
        <f t="shared" si="287"/>
        <v>743</v>
      </c>
      <c r="BF690" s="226">
        <f t="shared" si="287"/>
        <v>638</v>
      </c>
      <c r="BG690" s="218">
        <f t="shared" si="287"/>
        <v>571</v>
      </c>
      <c r="BH690" s="218">
        <f t="shared" si="287"/>
        <v>613</v>
      </c>
      <c r="BI690" s="218">
        <f t="shared" si="287"/>
        <v>670</v>
      </c>
      <c r="BJ690" s="218">
        <f t="shared" si="286"/>
        <v>711</v>
      </c>
      <c r="BK690" s="226">
        <f t="shared" si="285"/>
        <v>0</v>
      </c>
      <c r="BL690" s="226">
        <f t="shared" si="285"/>
        <v>11</v>
      </c>
      <c r="BM690" s="226">
        <f t="shared" si="285"/>
        <v>25</v>
      </c>
      <c r="BN690" s="226">
        <f t="shared" si="285"/>
        <v>25</v>
      </c>
      <c r="BO690" s="227">
        <f t="shared" si="285"/>
        <v>15</v>
      </c>
      <c r="BP690" s="227">
        <f t="shared" si="279"/>
        <v>29</v>
      </c>
      <c r="BQ690" s="227">
        <f t="shared" si="279"/>
        <v>29</v>
      </c>
      <c r="BR690" s="227">
        <f t="shared" si="279"/>
        <v>12</v>
      </c>
      <c r="BS690" s="226">
        <v>0</v>
      </c>
      <c r="BT690" s="226">
        <v>11</v>
      </c>
      <c r="BU690" s="226">
        <v>25</v>
      </c>
      <c r="BV690" s="226">
        <v>25</v>
      </c>
      <c r="BW690" s="227">
        <v>15</v>
      </c>
      <c r="BX690" s="227">
        <v>29</v>
      </c>
      <c r="BY690" s="227">
        <v>29</v>
      </c>
      <c r="BZ690" s="227">
        <v>12</v>
      </c>
      <c r="CA690" s="226">
        <v>0</v>
      </c>
      <c r="CB690" s="226">
        <f>IFERROR(VLOOKUP($G690,[12]ITEM!$B$2:$AC$939,26,0),0)</f>
        <v>0</v>
      </c>
      <c r="CC690" s="226">
        <f>IFERROR(VLOOKUP($G690,[12]ITEM!$B$2:$AC$939,27,0),0)</f>
        <v>0</v>
      </c>
      <c r="CD690" s="226">
        <f>IFERROR(VLOOKUP($G690,[12]ITEM!$B$2:$AC$939,28,0),0)</f>
        <v>0</v>
      </c>
      <c r="CE690" s="227">
        <v>0</v>
      </c>
      <c r="CF690" s="227">
        <v>0</v>
      </c>
      <c r="CG690" s="227">
        <v>0</v>
      </c>
      <c r="CH690" s="227">
        <v>0</v>
      </c>
      <c r="CI690" s="375"/>
      <c r="CJ690" s="226">
        <f t="shared" si="264"/>
        <v>395</v>
      </c>
      <c r="CK690" s="226">
        <f t="shared" si="264"/>
        <v>672</v>
      </c>
      <c r="CL690" s="226">
        <f t="shared" si="264"/>
        <v>753</v>
      </c>
      <c r="CM690" s="226">
        <f t="shared" si="264"/>
        <v>755</v>
      </c>
      <c r="CN690" s="227">
        <f t="shared" si="264"/>
        <v>571</v>
      </c>
      <c r="CO690" s="227">
        <f t="shared" si="288"/>
        <v>614.31599800871697</v>
      </c>
      <c r="CP690" s="227">
        <f t="shared" si="288"/>
        <v>648.49539903982031</v>
      </c>
      <c r="CQ690" s="227">
        <f t="shared" si="288"/>
        <v>689.45251617817121</v>
      </c>
      <c r="CR690" s="226">
        <v>148</v>
      </c>
      <c r="CS690" s="226">
        <v>245</v>
      </c>
      <c r="CT690" s="226">
        <v>298</v>
      </c>
      <c r="CU690" s="226">
        <v>287</v>
      </c>
      <c r="CV690" s="227">
        <f t="shared" si="271"/>
        <v>267</v>
      </c>
      <c r="CW690" s="227">
        <f>CV690*(1+('[13]GROWTH (YoY)'!AR690/100))</f>
        <v>294.31599800871697</v>
      </c>
      <c r="CX690" s="227">
        <f>CW690*(1+('[13]GROWTH (YoY)'!AS690/100))</f>
        <v>326.49539903982026</v>
      </c>
      <c r="CY690" s="227">
        <f>CX690*(1+('[13]GROWTH (YoY)'!AT690/100))</f>
        <v>348.45251617817127</v>
      </c>
      <c r="CZ690" s="226">
        <v>221</v>
      </c>
      <c r="DA690" s="226">
        <v>376</v>
      </c>
      <c r="DB690" s="226">
        <v>400</v>
      </c>
      <c r="DC690" s="226">
        <v>408</v>
      </c>
      <c r="DD690" s="227">
        <v>253</v>
      </c>
      <c r="DE690" s="227">
        <v>264</v>
      </c>
      <c r="DF690" s="227">
        <v>261</v>
      </c>
      <c r="DG690" s="227">
        <v>276</v>
      </c>
      <c r="DH690" s="226">
        <v>26</v>
      </c>
      <c r="DI690" s="226">
        <v>51</v>
      </c>
      <c r="DJ690" s="226">
        <v>55</v>
      </c>
      <c r="DK690" s="226">
        <v>60</v>
      </c>
      <c r="DL690" s="227">
        <v>51</v>
      </c>
      <c r="DM690" s="227">
        <v>56</v>
      </c>
      <c r="DN690" s="227">
        <v>61</v>
      </c>
      <c r="DO690" s="227">
        <v>65</v>
      </c>
      <c r="DP690" s="376">
        <f t="shared" si="265"/>
        <v>0</v>
      </c>
      <c r="DQ690" s="226">
        <f t="shared" si="265"/>
        <v>-84</v>
      </c>
      <c r="DR690" s="226">
        <f t="shared" si="265"/>
        <v>-10</v>
      </c>
      <c r="DS690" s="226">
        <f t="shared" si="278"/>
        <v>-117</v>
      </c>
      <c r="DT690" s="227">
        <f t="shared" si="278"/>
        <v>0</v>
      </c>
      <c r="DU690" s="227">
        <f t="shared" si="278"/>
        <v>-1.3159980087169743</v>
      </c>
      <c r="DV690" s="227">
        <f t="shared" si="278"/>
        <v>21.504600960179687</v>
      </c>
      <c r="DW690" s="227">
        <f t="shared" si="278"/>
        <v>21.547483821828791</v>
      </c>
      <c r="DX690" s="377">
        <f t="shared" si="268"/>
        <v>0.44805194805194803</v>
      </c>
      <c r="DY690" s="377">
        <f t="shared" si="268"/>
        <v>0.46191780821917811</v>
      </c>
      <c r="DZ690" s="377">
        <f t="shared" si="268"/>
        <v>0.38540596094552931</v>
      </c>
      <c r="EA690" s="377">
        <f t="shared" si="267"/>
        <v>0.38797232570516232</v>
      </c>
      <c r="EB690" s="378">
        <f t="shared" si="267"/>
        <v>0.40625</v>
      </c>
      <c r="EC690" s="378">
        <f t="shared" ref="EC690:EE753" si="289">IFERROR(AB690/T690,0)</f>
        <v>0.41517857142857145</v>
      </c>
      <c r="ED690" s="378">
        <f t="shared" si="289"/>
        <v>0.42899262899262897</v>
      </c>
      <c r="EE690" s="378">
        <f t="shared" si="289"/>
        <v>0.44716897012929113</v>
      </c>
      <c r="EG690" s="226">
        <v>0</v>
      </c>
      <c r="EH690" s="226">
        <v>0</v>
      </c>
      <c r="EI690" s="226">
        <v>0</v>
      </c>
      <c r="EJ690" s="226">
        <v>0</v>
      </c>
      <c r="EK690" s="226">
        <v>0</v>
      </c>
      <c r="EL690" s="226">
        <v>0</v>
      </c>
      <c r="EM690" s="226">
        <v>0</v>
      </c>
      <c r="EN690" s="379">
        <f t="shared" si="272"/>
        <v>0</v>
      </c>
      <c r="EO690" s="226">
        <f t="shared" si="273"/>
        <v>0</v>
      </c>
      <c r="EP690" s="379">
        <f t="shared" si="274"/>
        <v>0</v>
      </c>
      <c r="EQ690" s="226">
        <f t="shared" si="275"/>
        <v>0</v>
      </c>
      <c r="ER690" s="226">
        <f t="shared" si="276"/>
        <v>0</v>
      </c>
      <c r="ES690" s="292"/>
      <c r="ET690" s="227">
        <v>1601</v>
      </c>
      <c r="EU690" s="227">
        <v>651</v>
      </c>
      <c r="EV690" s="227">
        <v>950</v>
      </c>
      <c r="EW690" s="227">
        <v>467</v>
      </c>
      <c r="EX690" s="227">
        <v>302</v>
      </c>
      <c r="EY690" s="227">
        <v>14996</v>
      </c>
      <c r="EZ690" s="227">
        <v>12614</v>
      </c>
      <c r="FA690" s="380">
        <f t="shared" si="280"/>
        <v>0.40662086196127423</v>
      </c>
      <c r="FB690" s="228">
        <f t="shared" si="281"/>
        <v>49.157894736842103</v>
      </c>
      <c r="FC690" s="380">
        <f t="shared" si="282"/>
        <v>0.18863210493441598</v>
      </c>
      <c r="FD690" s="227">
        <f t="shared" si="283"/>
        <v>20138.703654307814</v>
      </c>
      <c r="FE690" s="227">
        <f t="shared" si="284"/>
        <v>3085.1963426880188</v>
      </c>
      <c r="FF690" s="227">
        <v>950</v>
      </c>
      <c r="FG690" s="228">
        <f t="shared" si="277"/>
        <v>39.05263157894737</v>
      </c>
      <c r="FH690" s="227">
        <v>371</v>
      </c>
      <c r="FI690" s="227">
        <v>950</v>
      </c>
      <c r="FJ690" s="227">
        <v>0</v>
      </c>
      <c r="FK690" s="227">
        <f t="shared" si="269"/>
        <v>579</v>
      </c>
      <c r="FL690" s="227">
        <v>41</v>
      </c>
      <c r="FM690" s="227">
        <f t="shared" si="270"/>
        <v>538</v>
      </c>
      <c r="FZ690" s="229"/>
      <c r="GA690" s="229"/>
      <c r="GB690" s="229"/>
      <c r="GC690" s="229"/>
      <c r="GD690" s="229"/>
    </row>
    <row r="691" spans="1:186" s="368" customFormat="1">
      <c r="A691" s="287" t="s">
        <v>1386</v>
      </c>
      <c r="B691" s="369" t="s">
        <v>1387</v>
      </c>
      <c r="C691" s="287" t="s">
        <v>1563</v>
      </c>
      <c r="D691" s="287" t="s">
        <v>3126</v>
      </c>
      <c r="E691" s="369" t="s">
        <v>1564</v>
      </c>
      <c r="F691" s="287">
        <v>688</v>
      </c>
      <c r="G691" s="392" t="s">
        <v>1672</v>
      </c>
      <c r="H691" s="392" t="s">
        <v>1673</v>
      </c>
      <c r="I691" s="393" t="s">
        <v>1616</v>
      </c>
      <c r="J691" s="392" t="s">
        <v>1617</v>
      </c>
      <c r="K691" s="393" t="s">
        <v>846</v>
      </c>
      <c r="L691" s="392" t="s">
        <v>1569</v>
      </c>
      <c r="M691" s="392" t="s">
        <v>3124</v>
      </c>
      <c r="N691" s="372">
        <v>1</v>
      </c>
      <c r="O691" s="373">
        <v>302</v>
      </c>
      <c r="P691" s="373">
        <v>510</v>
      </c>
      <c r="Q691" s="373">
        <v>545</v>
      </c>
      <c r="R691" s="373">
        <v>591</v>
      </c>
      <c r="S691" s="374">
        <v>708</v>
      </c>
      <c r="T691" s="374">
        <v>808</v>
      </c>
      <c r="U691" s="374">
        <v>904</v>
      </c>
      <c r="V691" s="374">
        <v>999</v>
      </c>
      <c r="W691" s="373">
        <v>116</v>
      </c>
      <c r="X691" s="373">
        <v>203</v>
      </c>
      <c r="Y691" s="373">
        <v>214</v>
      </c>
      <c r="Z691" s="373">
        <v>241</v>
      </c>
      <c r="AA691" s="374">
        <v>248</v>
      </c>
      <c r="AB691" s="374">
        <v>281</v>
      </c>
      <c r="AC691" s="374">
        <v>329</v>
      </c>
      <c r="AD691" s="374">
        <v>376</v>
      </c>
      <c r="AE691" s="373">
        <v>5</v>
      </c>
      <c r="AF691" s="373">
        <v>5</v>
      </c>
      <c r="AG691" s="373">
        <v>6</v>
      </c>
      <c r="AH691" s="373">
        <v>6</v>
      </c>
      <c r="AI691" s="374">
        <v>8</v>
      </c>
      <c r="AJ691" s="374">
        <v>8</v>
      </c>
      <c r="AK691" s="374">
        <v>9</v>
      </c>
      <c r="AL691" s="374">
        <v>10</v>
      </c>
      <c r="AM691" s="226">
        <v>186</v>
      </c>
      <c r="AN691" s="226">
        <v>308</v>
      </c>
      <c r="AO691" s="226">
        <v>331</v>
      </c>
      <c r="AP691" s="226">
        <v>350</v>
      </c>
      <c r="AQ691" s="227">
        <v>460</v>
      </c>
      <c r="AR691" s="227">
        <v>527</v>
      </c>
      <c r="AS691" s="227">
        <v>575</v>
      </c>
      <c r="AT691" s="227">
        <v>622</v>
      </c>
      <c r="AU691" s="226">
        <v>64</v>
      </c>
      <c r="AV691" s="411">
        <v>124</v>
      </c>
      <c r="AW691" s="411">
        <v>138</v>
      </c>
      <c r="AX691" s="411">
        <v>157</v>
      </c>
      <c r="AY691" s="231">
        <v>182</v>
      </c>
      <c r="AZ691" s="231">
        <v>203</v>
      </c>
      <c r="BA691" s="231">
        <v>231</v>
      </c>
      <c r="BB691" s="231">
        <v>258</v>
      </c>
      <c r="BC691" s="226">
        <f t="shared" si="287"/>
        <v>122</v>
      </c>
      <c r="BD691" s="226">
        <f t="shared" si="287"/>
        <v>176</v>
      </c>
      <c r="BE691" s="226">
        <f t="shared" si="287"/>
        <v>179</v>
      </c>
      <c r="BF691" s="226">
        <f t="shared" si="287"/>
        <v>179</v>
      </c>
      <c r="BG691" s="218">
        <f t="shared" si="287"/>
        <v>268</v>
      </c>
      <c r="BH691" s="218">
        <f t="shared" si="287"/>
        <v>307</v>
      </c>
      <c r="BI691" s="218">
        <f t="shared" si="287"/>
        <v>329</v>
      </c>
      <c r="BJ691" s="218">
        <f t="shared" si="286"/>
        <v>356</v>
      </c>
      <c r="BK691" s="226">
        <f t="shared" si="285"/>
        <v>0</v>
      </c>
      <c r="BL691" s="226">
        <f t="shared" si="285"/>
        <v>8</v>
      </c>
      <c r="BM691" s="226">
        <f t="shared" si="285"/>
        <v>14</v>
      </c>
      <c r="BN691" s="226">
        <f t="shared" si="285"/>
        <v>14</v>
      </c>
      <c r="BO691" s="227">
        <f t="shared" si="285"/>
        <v>10</v>
      </c>
      <c r="BP691" s="227">
        <f t="shared" si="279"/>
        <v>17</v>
      </c>
      <c r="BQ691" s="227">
        <f t="shared" si="279"/>
        <v>15</v>
      </c>
      <c r="BR691" s="227">
        <f t="shared" si="279"/>
        <v>8</v>
      </c>
      <c r="BS691" s="226">
        <v>0</v>
      </c>
      <c r="BT691" s="226">
        <v>8</v>
      </c>
      <c r="BU691" s="226">
        <v>14</v>
      </c>
      <c r="BV691" s="226">
        <v>14</v>
      </c>
      <c r="BW691" s="227">
        <v>10</v>
      </c>
      <c r="BX691" s="227">
        <v>17</v>
      </c>
      <c r="BY691" s="227">
        <v>15</v>
      </c>
      <c r="BZ691" s="227">
        <v>8</v>
      </c>
      <c r="CA691" s="226">
        <v>0</v>
      </c>
      <c r="CB691" s="226">
        <f>IFERROR(VLOOKUP($G691,[12]ITEM!$B$2:$AC$939,26,0),0)</f>
        <v>0</v>
      </c>
      <c r="CC691" s="226">
        <f>IFERROR(VLOOKUP($G691,[12]ITEM!$B$2:$AC$939,27,0),0)</f>
        <v>0</v>
      </c>
      <c r="CD691" s="226">
        <f>IFERROR(VLOOKUP($G691,[12]ITEM!$B$2:$AC$939,28,0),0)</f>
        <v>0</v>
      </c>
      <c r="CE691" s="227">
        <v>0</v>
      </c>
      <c r="CF691" s="227">
        <v>0</v>
      </c>
      <c r="CG691" s="227">
        <v>0</v>
      </c>
      <c r="CH691" s="227">
        <v>0</v>
      </c>
      <c r="CI691" s="375"/>
      <c r="CJ691" s="226">
        <f t="shared" si="264"/>
        <v>122</v>
      </c>
      <c r="CK691" s="226">
        <f t="shared" si="264"/>
        <v>201</v>
      </c>
      <c r="CL691" s="226">
        <f t="shared" si="264"/>
        <v>214</v>
      </c>
      <c r="CM691" s="226">
        <f t="shared" si="264"/>
        <v>224</v>
      </c>
      <c r="CN691" s="227">
        <f t="shared" si="264"/>
        <v>268</v>
      </c>
      <c r="CO691" s="227">
        <f t="shared" si="288"/>
        <v>294.64331894498991</v>
      </c>
      <c r="CP691" s="227">
        <f t="shared" si="288"/>
        <v>310.89191500805282</v>
      </c>
      <c r="CQ691" s="227">
        <f t="shared" si="288"/>
        <v>333.93436733753526</v>
      </c>
      <c r="CR691" s="226">
        <v>55</v>
      </c>
      <c r="CS691" s="226">
        <v>90</v>
      </c>
      <c r="CT691" s="226">
        <v>97</v>
      </c>
      <c r="CU691" s="226">
        <v>103</v>
      </c>
      <c r="CV691" s="227">
        <f t="shared" si="271"/>
        <v>156</v>
      </c>
      <c r="CW691" s="227">
        <f>CV691*(1+('[13]GROWTH (YoY)'!AR691/100))</f>
        <v>178.64331894498991</v>
      </c>
      <c r="CX691" s="227">
        <f>CW691*(1+('[13]GROWTH (YoY)'!AS691/100))</f>
        <v>194.89191500805285</v>
      </c>
      <c r="CY691" s="227">
        <f>CX691*(1+('[13]GROWTH (YoY)'!AT691/100))</f>
        <v>210.93436733753529</v>
      </c>
      <c r="CZ691" s="226">
        <v>64</v>
      </c>
      <c r="DA691" s="226">
        <v>105</v>
      </c>
      <c r="DB691" s="226">
        <v>111</v>
      </c>
      <c r="DC691" s="226">
        <v>114</v>
      </c>
      <c r="DD691" s="227">
        <v>106</v>
      </c>
      <c r="DE691" s="227">
        <v>110</v>
      </c>
      <c r="DF691" s="227">
        <v>109</v>
      </c>
      <c r="DG691" s="227">
        <v>115</v>
      </c>
      <c r="DH691" s="226">
        <v>3</v>
      </c>
      <c r="DI691" s="226">
        <v>6</v>
      </c>
      <c r="DJ691" s="226">
        <v>6</v>
      </c>
      <c r="DK691" s="226">
        <v>7</v>
      </c>
      <c r="DL691" s="227">
        <v>6</v>
      </c>
      <c r="DM691" s="227">
        <v>6</v>
      </c>
      <c r="DN691" s="227">
        <v>7</v>
      </c>
      <c r="DO691" s="227">
        <v>8</v>
      </c>
      <c r="DP691" s="376">
        <f t="shared" si="265"/>
        <v>0</v>
      </c>
      <c r="DQ691" s="226">
        <f t="shared" si="265"/>
        <v>-25</v>
      </c>
      <c r="DR691" s="226">
        <f t="shared" si="265"/>
        <v>-35</v>
      </c>
      <c r="DS691" s="226">
        <f t="shared" si="278"/>
        <v>-45</v>
      </c>
      <c r="DT691" s="227">
        <f t="shared" si="278"/>
        <v>0</v>
      </c>
      <c r="DU691" s="227">
        <f t="shared" si="278"/>
        <v>12.356681055010085</v>
      </c>
      <c r="DV691" s="227">
        <f t="shared" si="278"/>
        <v>18.10808499194718</v>
      </c>
      <c r="DW691" s="227">
        <f t="shared" si="278"/>
        <v>22.065632662464736</v>
      </c>
      <c r="DX691" s="377">
        <f t="shared" si="268"/>
        <v>0.38410596026490068</v>
      </c>
      <c r="DY691" s="377">
        <f t="shared" si="268"/>
        <v>0.39803921568627448</v>
      </c>
      <c r="DZ691" s="377">
        <f t="shared" si="268"/>
        <v>0.39266055045871562</v>
      </c>
      <c r="EA691" s="377">
        <f t="shared" si="268"/>
        <v>0.40778341793570222</v>
      </c>
      <c r="EB691" s="378">
        <f t="shared" si="268"/>
        <v>0.35028248587570621</v>
      </c>
      <c r="EC691" s="378">
        <f t="shared" si="289"/>
        <v>0.34777227722772275</v>
      </c>
      <c r="ED691" s="378">
        <f t="shared" si="289"/>
        <v>0.36393805309734512</v>
      </c>
      <c r="EE691" s="378">
        <f t="shared" si="289"/>
        <v>0.37637637637637639</v>
      </c>
      <c r="EG691" s="226">
        <v>0</v>
      </c>
      <c r="EH691" s="226">
        <v>0</v>
      </c>
      <c r="EI691" s="226">
        <v>0</v>
      </c>
      <c r="EJ691" s="226">
        <v>0</v>
      </c>
      <c r="EK691" s="226">
        <v>0</v>
      </c>
      <c r="EL691" s="226">
        <v>0</v>
      </c>
      <c r="EM691" s="226">
        <v>0</v>
      </c>
      <c r="EN691" s="379">
        <f t="shared" si="272"/>
        <v>0</v>
      </c>
      <c r="EO691" s="226">
        <f t="shared" si="273"/>
        <v>0</v>
      </c>
      <c r="EP691" s="379">
        <f t="shared" si="274"/>
        <v>0</v>
      </c>
      <c r="EQ691" s="226">
        <f t="shared" si="275"/>
        <v>0</v>
      </c>
      <c r="ER691" s="226">
        <f t="shared" si="276"/>
        <v>0</v>
      </c>
      <c r="ES691" s="292"/>
      <c r="ET691" s="227">
        <v>709</v>
      </c>
      <c r="EU691" s="227">
        <v>249</v>
      </c>
      <c r="EV691" s="227">
        <v>460</v>
      </c>
      <c r="EW691" s="227">
        <v>150</v>
      </c>
      <c r="EX691" s="227">
        <v>117</v>
      </c>
      <c r="EY691" s="227">
        <v>4458</v>
      </c>
      <c r="EZ691" s="227">
        <v>3687</v>
      </c>
      <c r="FA691" s="380">
        <f t="shared" si="280"/>
        <v>0.35119887165021157</v>
      </c>
      <c r="FB691" s="228">
        <f t="shared" si="281"/>
        <v>32.608695652173914</v>
      </c>
      <c r="FC691" s="380">
        <f t="shared" si="282"/>
        <v>0.16502115655853314</v>
      </c>
      <c r="FD691" s="227">
        <f t="shared" si="283"/>
        <v>26244.952893674294</v>
      </c>
      <c r="FE691" s="227">
        <f t="shared" si="284"/>
        <v>3390.2902088418773</v>
      </c>
      <c r="FF691" s="227">
        <v>460</v>
      </c>
      <c r="FG691" s="228">
        <f t="shared" si="277"/>
        <v>40.217391304347828</v>
      </c>
      <c r="FH691" s="227">
        <v>185</v>
      </c>
      <c r="FI691" s="227">
        <v>460</v>
      </c>
      <c r="FJ691" s="227">
        <v>0</v>
      </c>
      <c r="FK691" s="227">
        <f t="shared" si="269"/>
        <v>275</v>
      </c>
      <c r="FL691" s="227">
        <v>18</v>
      </c>
      <c r="FM691" s="227">
        <f t="shared" si="270"/>
        <v>257</v>
      </c>
      <c r="FZ691" s="229"/>
      <c r="GA691" s="229"/>
      <c r="GB691" s="229"/>
      <c r="GC691" s="229"/>
      <c r="GD691" s="229"/>
    </row>
    <row r="692" spans="1:186" s="368" customFormat="1">
      <c r="A692" s="287" t="s">
        <v>1386</v>
      </c>
      <c r="B692" s="369" t="s">
        <v>1387</v>
      </c>
      <c r="C692" s="287" t="s">
        <v>1563</v>
      </c>
      <c r="D692" s="287" t="s">
        <v>3126</v>
      </c>
      <c r="E692" s="369" t="s">
        <v>1564</v>
      </c>
      <c r="F692" s="287">
        <v>689</v>
      </c>
      <c r="G692" s="392" t="s">
        <v>1674</v>
      </c>
      <c r="H692" s="392" t="s">
        <v>1675</v>
      </c>
      <c r="I692" s="393" t="s">
        <v>1616</v>
      </c>
      <c r="J692" s="392" t="s">
        <v>1617</v>
      </c>
      <c r="K692" s="393" t="s">
        <v>846</v>
      </c>
      <c r="L692" s="392" t="s">
        <v>1569</v>
      </c>
      <c r="M692" s="392" t="s">
        <v>3124</v>
      </c>
      <c r="N692" s="372">
        <v>1</v>
      </c>
      <c r="O692" s="373">
        <v>2643</v>
      </c>
      <c r="P692" s="373">
        <v>3836</v>
      </c>
      <c r="Q692" s="373">
        <v>4773</v>
      </c>
      <c r="R692" s="373">
        <v>5628</v>
      </c>
      <c r="S692" s="374">
        <v>4976</v>
      </c>
      <c r="T692" s="374">
        <v>5564</v>
      </c>
      <c r="U692" s="374">
        <v>6325</v>
      </c>
      <c r="V692" s="374">
        <v>6982</v>
      </c>
      <c r="W692" s="373">
        <v>1122</v>
      </c>
      <c r="X692" s="373">
        <v>1482</v>
      </c>
      <c r="Y692" s="373">
        <v>1930</v>
      </c>
      <c r="Z692" s="373">
        <v>2271</v>
      </c>
      <c r="AA692" s="374">
        <v>1962</v>
      </c>
      <c r="AB692" s="374">
        <v>2220</v>
      </c>
      <c r="AC692" s="374">
        <v>2517</v>
      </c>
      <c r="AD692" s="374">
        <v>2687</v>
      </c>
      <c r="AE692" s="373">
        <v>37</v>
      </c>
      <c r="AF692" s="373">
        <v>48</v>
      </c>
      <c r="AG692" s="373">
        <v>47</v>
      </c>
      <c r="AH692" s="373">
        <v>52</v>
      </c>
      <c r="AI692" s="374">
        <v>55</v>
      </c>
      <c r="AJ692" s="374">
        <v>56</v>
      </c>
      <c r="AK692" s="374">
        <v>61</v>
      </c>
      <c r="AL692" s="374">
        <v>67</v>
      </c>
      <c r="AM692" s="226">
        <v>1521</v>
      </c>
      <c r="AN692" s="226">
        <v>2354</v>
      </c>
      <c r="AO692" s="226">
        <v>2843</v>
      </c>
      <c r="AP692" s="226">
        <v>3357</v>
      </c>
      <c r="AQ692" s="227">
        <v>3014</v>
      </c>
      <c r="AR692" s="227">
        <v>3343</v>
      </c>
      <c r="AS692" s="227">
        <v>3808</v>
      </c>
      <c r="AT692" s="227">
        <v>4296</v>
      </c>
      <c r="AU692" s="226">
        <v>519</v>
      </c>
      <c r="AV692" s="411">
        <v>1000</v>
      </c>
      <c r="AW692" s="411">
        <v>1114</v>
      </c>
      <c r="AX692" s="411">
        <v>1269</v>
      </c>
      <c r="AY692" s="231">
        <v>1259</v>
      </c>
      <c r="AZ692" s="231">
        <v>1391</v>
      </c>
      <c r="BA692" s="231">
        <v>1589</v>
      </c>
      <c r="BB692" s="231">
        <v>1784</v>
      </c>
      <c r="BC692" s="226">
        <f t="shared" si="287"/>
        <v>1002</v>
      </c>
      <c r="BD692" s="226">
        <f t="shared" si="287"/>
        <v>1311</v>
      </c>
      <c r="BE692" s="226">
        <f t="shared" si="287"/>
        <v>1661</v>
      </c>
      <c r="BF692" s="226">
        <f t="shared" si="287"/>
        <v>2022</v>
      </c>
      <c r="BG692" s="218">
        <f t="shared" si="287"/>
        <v>1702</v>
      </c>
      <c r="BH692" s="218">
        <f t="shared" si="287"/>
        <v>1873</v>
      </c>
      <c r="BI692" s="218">
        <f t="shared" si="287"/>
        <v>2144</v>
      </c>
      <c r="BJ692" s="218">
        <f t="shared" si="286"/>
        <v>2477</v>
      </c>
      <c r="BK692" s="226">
        <f t="shared" si="285"/>
        <v>0</v>
      </c>
      <c r="BL692" s="226">
        <f t="shared" si="285"/>
        <v>43</v>
      </c>
      <c r="BM692" s="226">
        <f t="shared" si="285"/>
        <v>68</v>
      </c>
      <c r="BN692" s="226">
        <f t="shared" si="285"/>
        <v>66</v>
      </c>
      <c r="BO692" s="227">
        <f t="shared" si="285"/>
        <v>53</v>
      </c>
      <c r="BP692" s="227">
        <f t="shared" si="279"/>
        <v>79</v>
      </c>
      <c r="BQ692" s="227">
        <f t="shared" si="279"/>
        <v>75</v>
      </c>
      <c r="BR692" s="227">
        <f t="shared" si="279"/>
        <v>35</v>
      </c>
      <c r="BS692" s="226">
        <v>0</v>
      </c>
      <c r="BT692" s="226">
        <v>43</v>
      </c>
      <c r="BU692" s="226">
        <v>68</v>
      </c>
      <c r="BV692" s="226">
        <v>66</v>
      </c>
      <c r="BW692" s="227">
        <v>53</v>
      </c>
      <c r="BX692" s="227">
        <v>79</v>
      </c>
      <c r="BY692" s="227">
        <v>75</v>
      </c>
      <c r="BZ692" s="227">
        <v>35</v>
      </c>
      <c r="CA692" s="226">
        <v>0</v>
      </c>
      <c r="CB692" s="226">
        <f>IFERROR(VLOOKUP($G692,[12]ITEM!$B$2:$AC$939,26,0),0)</f>
        <v>0</v>
      </c>
      <c r="CC692" s="226">
        <f>IFERROR(VLOOKUP($G692,[12]ITEM!$B$2:$AC$939,27,0),0)</f>
        <v>0</v>
      </c>
      <c r="CD692" s="226">
        <f>IFERROR(VLOOKUP($G692,[12]ITEM!$B$2:$AC$939,28,0),0)</f>
        <v>0</v>
      </c>
      <c r="CE692" s="227">
        <v>0</v>
      </c>
      <c r="CF692" s="227">
        <v>0</v>
      </c>
      <c r="CG692" s="227">
        <v>0</v>
      </c>
      <c r="CH692" s="227">
        <v>0</v>
      </c>
      <c r="CI692" s="375"/>
      <c r="CJ692" s="226">
        <f t="shared" ref="CJ692:CN742" si="290">CR692+CZ692+DH692</f>
        <v>1002</v>
      </c>
      <c r="CK692" s="226">
        <f t="shared" si="290"/>
        <v>1636</v>
      </c>
      <c r="CL692" s="226">
        <f t="shared" si="290"/>
        <v>1816</v>
      </c>
      <c r="CM692" s="226">
        <f t="shared" si="290"/>
        <v>1958</v>
      </c>
      <c r="CN692" s="227">
        <f t="shared" si="290"/>
        <v>1702</v>
      </c>
      <c r="CO692" s="227">
        <f t="shared" si="288"/>
        <v>1844.5893054043318</v>
      </c>
      <c r="CP692" s="227">
        <f t="shared" si="288"/>
        <v>1995.6224214898814</v>
      </c>
      <c r="CQ692" s="227">
        <f t="shared" si="288"/>
        <v>2194.0911237823602</v>
      </c>
      <c r="CR692" s="226">
        <v>322</v>
      </c>
      <c r="CS692" s="226">
        <v>498</v>
      </c>
      <c r="CT692" s="226">
        <v>601</v>
      </c>
      <c r="CU692" s="226">
        <v>710</v>
      </c>
      <c r="CV692" s="227">
        <f t="shared" si="271"/>
        <v>948</v>
      </c>
      <c r="CW692" s="227">
        <f>CV692*(1+('[13]GROWTH (YoY)'!AR692/100))</f>
        <v>1051.5893054043318</v>
      </c>
      <c r="CX692" s="227">
        <f>CW692*(1+('[13]GROWTH (YoY)'!AS692/100))</f>
        <v>1197.6224214898814</v>
      </c>
      <c r="CY692" s="227">
        <f>CX692*(1+('[13]GROWTH (YoY)'!AT692/100))</f>
        <v>1351.09112378236</v>
      </c>
      <c r="CZ692" s="226">
        <v>622</v>
      </c>
      <c r="DA692" s="226">
        <v>1021</v>
      </c>
      <c r="DB692" s="226">
        <v>1087</v>
      </c>
      <c r="DC692" s="226">
        <v>1110</v>
      </c>
      <c r="DD692" s="227">
        <v>637</v>
      </c>
      <c r="DE692" s="227">
        <v>664</v>
      </c>
      <c r="DF692" s="227">
        <v>656</v>
      </c>
      <c r="DG692" s="227">
        <v>693</v>
      </c>
      <c r="DH692" s="226">
        <v>58</v>
      </c>
      <c r="DI692" s="226">
        <v>117</v>
      </c>
      <c r="DJ692" s="226">
        <v>128</v>
      </c>
      <c r="DK692" s="226">
        <v>138</v>
      </c>
      <c r="DL692" s="227">
        <v>117</v>
      </c>
      <c r="DM692" s="227">
        <v>129</v>
      </c>
      <c r="DN692" s="227">
        <v>142</v>
      </c>
      <c r="DO692" s="227">
        <v>150</v>
      </c>
      <c r="DP692" s="376">
        <f t="shared" ref="DP692:DR755" si="291">BC692-CJ692</f>
        <v>0</v>
      </c>
      <c r="DQ692" s="226">
        <f t="shared" si="291"/>
        <v>-325</v>
      </c>
      <c r="DR692" s="226">
        <f t="shared" si="291"/>
        <v>-155</v>
      </c>
      <c r="DS692" s="226">
        <f t="shared" si="278"/>
        <v>64</v>
      </c>
      <c r="DT692" s="227">
        <f t="shared" si="278"/>
        <v>0</v>
      </c>
      <c r="DU692" s="227">
        <f t="shared" si="278"/>
        <v>28.410694595668247</v>
      </c>
      <c r="DV692" s="227">
        <f t="shared" si="278"/>
        <v>148.37757851011861</v>
      </c>
      <c r="DW692" s="227">
        <f t="shared" si="278"/>
        <v>282.90887621763977</v>
      </c>
      <c r="DX692" s="377">
        <f t="shared" si="268"/>
        <v>0.42451759364358682</v>
      </c>
      <c r="DY692" s="377">
        <f t="shared" si="268"/>
        <v>0.38633993743482792</v>
      </c>
      <c r="DZ692" s="377">
        <f t="shared" si="268"/>
        <v>0.40435784621831133</v>
      </c>
      <c r="EA692" s="377">
        <f t="shared" si="268"/>
        <v>0.40351812366737738</v>
      </c>
      <c r="EB692" s="378">
        <f t="shared" si="268"/>
        <v>0.39429260450160769</v>
      </c>
      <c r="EC692" s="378">
        <f t="shared" si="289"/>
        <v>0.39899352983465131</v>
      </c>
      <c r="ED692" s="378">
        <f t="shared" si="289"/>
        <v>0.39794466403162054</v>
      </c>
      <c r="EE692" s="378">
        <f t="shared" si="289"/>
        <v>0.38484674878258379</v>
      </c>
      <c r="EG692" s="226">
        <v>0</v>
      </c>
      <c r="EH692" s="226">
        <v>0</v>
      </c>
      <c r="EI692" s="226">
        <v>0</v>
      </c>
      <c r="EJ692" s="226">
        <v>0</v>
      </c>
      <c r="EK692" s="226">
        <v>0</v>
      </c>
      <c r="EL692" s="226">
        <v>0</v>
      </c>
      <c r="EM692" s="226">
        <v>0</v>
      </c>
      <c r="EN692" s="379">
        <f t="shared" si="272"/>
        <v>0</v>
      </c>
      <c r="EO692" s="226">
        <f t="shared" si="273"/>
        <v>0</v>
      </c>
      <c r="EP692" s="379">
        <f t="shared" si="274"/>
        <v>0</v>
      </c>
      <c r="EQ692" s="226">
        <f t="shared" si="275"/>
        <v>0</v>
      </c>
      <c r="ER692" s="226">
        <f t="shared" si="276"/>
        <v>0</v>
      </c>
      <c r="ES692" s="292"/>
      <c r="ET692" s="227">
        <v>4980</v>
      </c>
      <c r="EU692" s="227">
        <v>1967</v>
      </c>
      <c r="EV692" s="227">
        <v>3013</v>
      </c>
      <c r="EW692" s="227">
        <v>1447</v>
      </c>
      <c r="EX692" s="227">
        <v>1334</v>
      </c>
      <c r="EY692" s="227">
        <v>30063</v>
      </c>
      <c r="EZ692" s="227">
        <v>24871</v>
      </c>
      <c r="FA692" s="380">
        <f t="shared" si="280"/>
        <v>0.39497991967871487</v>
      </c>
      <c r="FB692" s="228">
        <f t="shared" si="281"/>
        <v>48.025224029206768</v>
      </c>
      <c r="FC692" s="380">
        <f t="shared" si="282"/>
        <v>0.26787148594377508</v>
      </c>
      <c r="FD692" s="227">
        <f t="shared" si="283"/>
        <v>44373.482353723848</v>
      </c>
      <c r="FE692" s="227">
        <f t="shared" si="284"/>
        <v>4848.3508235830222</v>
      </c>
      <c r="FF692" s="227">
        <v>3013</v>
      </c>
      <c r="FG692" s="228">
        <f t="shared" si="277"/>
        <v>42.482575506140059</v>
      </c>
      <c r="FH692" s="227">
        <v>1280</v>
      </c>
      <c r="FI692" s="227">
        <v>3013</v>
      </c>
      <c r="FJ692" s="227">
        <v>0</v>
      </c>
      <c r="FK692" s="227">
        <f t="shared" si="269"/>
        <v>1733</v>
      </c>
      <c r="FL692" s="227">
        <v>127</v>
      </c>
      <c r="FM692" s="227">
        <f t="shared" si="270"/>
        <v>1606</v>
      </c>
      <c r="FZ692" s="229"/>
      <c r="GA692" s="229"/>
      <c r="GB692" s="229"/>
      <c r="GC692" s="229"/>
      <c r="GD692" s="229"/>
    </row>
    <row r="693" spans="1:186" s="368" customFormat="1">
      <c r="A693" s="287" t="s">
        <v>1386</v>
      </c>
      <c r="B693" s="369" t="s">
        <v>1387</v>
      </c>
      <c r="C693" s="287" t="s">
        <v>1563</v>
      </c>
      <c r="D693" s="287" t="s">
        <v>3126</v>
      </c>
      <c r="E693" s="369" t="s">
        <v>1564</v>
      </c>
      <c r="F693" s="287">
        <v>690</v>
      </c>
      <c r="G693" s="392" t="s">
        <v>1676</v>
      </c>
      <c r="H693" s="392" t="s">
        <v>1677</v>
      </c>
      <c r="I693" s="393" t="s">
        <v>1616</v>
      </c>
      <c r="J693" s="392" t="s">
        <v>1617</v>
      </c>
      <c r="K693" s="393" t="s">
        <v>846</v>
      </c>
      <c r="L693" s="392" t="s">
        <v>1569</v>
      </c>
      <c r="M693" s="392" t="s">
        <v>3124</v>
      </c>
      <c r="N693" s="372">
        <v>1</v>
      </c>
      <c r="O693" s="373">
        <v>1265</v>
      </c>
      <c r="P693" s="373">
        <v>2141</v>
      </c>
      <c r="Q693" s="373">
        <v>2284</v>
      </c>
      <c r="R693" s="373">
        <v>2529</v>
      </c>
      <c r="S693" s="374">
        <v>4284</v>
      </c>
      <c r="T693" s="374">
        <v>4798</v>
      </c>
      <c r="U693" s="374">
        <v>5459</v>
      </c>
      <c r="V693" s="374">
        <v>6021</v>
      </c>
      <c r="W693" s="373">
        <v>504</v>
      </c>
      <c r="X693" s="373">
        <v>839</v>
      </c>
      <c r="Y693" s="373">
        <v>1015</v>
      </c>
      <c r="Z693" s="373">
        <v>1123</v>
      </c>
      <c r="AA693" s="374">
        <v>1666</v>
      </c>
      <c r="AB693" s="374">
        <v>1884</v>
      </c>
      <c r="AC693" s="374">
        <v>2196</v>
      </c>
      <c r="AD693" s="374">
        <v>2384</v>
      </c>
      <c r="AE693" s="373">
        <v>19</v>
      </c>
      <c r="AF693" s="373">
        <v>20</v>
      </c>
      <c r="AG693" s="373">
        <v>21</v>
      </c>
      <c r="AH693" s="373">
        <v>23</v>
      </c>
      <c r="AI693" s="374">
        <v>48</v>
      </c>
      <c r="AJ693" s="374">
        <v>49</v>
      </c>
      <c r="AK693" s="374">
        <v>52</v>
      </c>
      <c r="AL693" s="374">
        <v>57</v>
      </c>
      <c r="AM693" s="226">
        <v>761</v>
      </c>
      <c r="AN693" s="226">
        <v>1302</v>
      </c>
      <c r="AO693" s="226">
        <v>1270</v>
      </c>
      <c r="AP693" s="226">
        <v>1405</v>
      </c>
      <c r="AQ693" s="227">
        <v>2618</v>
      </c>
      <c r="AR693" s="227">
        <v>2914</v>
      </c>
      <c r="AS693" s="227">
        <v>3262</v>
      </c>
      <c r="AT693" s="227">
        <v>3637</v>
      </c>
      <c r="AU693" s="226">
        <v>317</v>
      </c>
      <c r="AV693" s="411">
        <v>611</v>
      </c>
      <c r="AW693" s="411">
        <v>681</v>
      </c>
      <c r="AX693" s="411">
        <v>776</v>
      </c>
      <c r="AY693" s="231">
        <v>1209</v>
      </c>
      <c r="AZ693" s="231">
        <v>1324</v>
      </c>
      <c r="BA693" s="231">
        <v>1511</v>
      </c>
      <c r="BB693" s="231">
        <v>1694</v>
      </c>
      <c r="BC693" s="226">
        <f t="shared" si="287"/>
        <v>444</v>
      </c>
      <c r="BD693" s="226">
        <f t="shared" si="287"/>
        <v>674</v>
      </c>
      <c r="BE693" s="226">
        <f t="shared" si="287"/>
        <v>559</v>
      </c>
      <c r="BF693" s="226">
        <f t="shared" si="287"/>
        <v>595</v>
      </c>
      <c r="BG693" s="218">
        <f t="shared" si="287"/>
        <v>1385</v>
      </c>
      <c r="BH693" s="218">
        <f t="shared" si="287"/>
        <v>1555</v>
      </c>
      <c r="BI693" s="218">
        <f t="shared" si="287"/>
        <v>1713</v>
      </c>
      <c r="BJ693" s="218">
        <f t="shared" si="286"/>
        <v>1928</v>
      </c>
      <c r="BK693" s="226">
        <f t="shared" si="285"/>
        <v>0</v>
      </c>
      <c r="BL693" s="226">
        <f t="shared" si="285"/>
        <v>17</v>
      </c>
      <c r="BM693" s="226">
        <f t="shared" si="285"/>
        <v>30</v>
      </c>
      <c r="BN693" s="226">
        <f t="shared" si="285"/>
        <v>34</v>
      </c>
      <c r="BO693" s="227">
        <f t="shared" si="285"/>
        <v>24</v>
      </c>
      <c r="BP693" s="227">
        <f t="shared" si="279"/>
        <v>35</v>
      </c>
      <c r="BQ693" s="227">
        <f t="shared" si="279"/>
        <v>38</v>
      </c>
      <c r="BR693" s="227">
        <f t="shared" si="279"/>
        <v>15</v>
      </c>
      <c r="BS693" s="226">
        <v>0</v>
      </c>
      <c r="BT693" s="226">
        <v>17</v>
      </c>
      <c r="BU693" s="226">
        <v>30</v>
      </c>
      <c r="BV693" s="226">
        <v>34</v>
      </c>
      <c r="BW693" s="227">
        <v>24</v>
      </c>
      <c r="BX693" s="227">
        <v>35</v>
      </c>
      <c r="BY693" s="227">
        <v>38</v>
      </c>
      <c r="BZ693" s="227">
        <v>15</v>
      </c>
      <c r="CA693" s="226">
        <v>0</v>
      </c>
      <c r="CB693" s="226">
        <f>IFERROR(VLOOKUP($G693,[12]ITEM!$B$2:$AC$939,26,0),0)</f>
        <v>0</v>
      </c>
      <c r="CC693" s="226">
        <f>IFERROR(VLOOKUP($G693,[12]ITEM!$B$2:$AC$939,27,0),0)</f>
        <v>0</v>
      </c>
      <c r="CD693" s="226">
        <f>IFERROR(VLOOKUP($G693,[12]ITEM!$B$2:$AC$939,28,0),0)</f>
        <v>0</v>
      </c>
      <c r="CE693" s="227">
        <v>0</v>
      </c>
      <c r="CF693" s="227">
        <v>0</v>
      </c>
      <c r="CG693" s="227">
        <v>0</v>
      </c>
      <c r="CH693" s="227">
        <v>0</v>
      </c>
      <c r="CI693" s="375"/>
      <c r="CJ693" s="226">
        <f t="shared" si="290"/>
        <v>443</v>
      </c>
      <c r="CK693" s="226">
        <f t="shared" si="290"/>
        <v>748</v>
      </c>
      <c r="CL693" s="226">
        <f t="shared" si="290"/>
        <v>777</v>
      </c>
      <c r="CM693" s="226">
        <f t="shared" si="290"/>
        <v>817</v>
      </c>
      <c r="CN693" s="227">
        <f t="shared" si="290"/>
        <v>1385</v>
      </c>
      <c r="CO693" s="227">
        <f t="shared" si="288"/>
        <v>1504.3092823104375</v>
      </c>
      <c r="CP693" s="227">
        <f t="shared" si="288"/>
        <v>1612.8264336302236</v>
      </c>
      <c r="CQ693" s="227">
        <f t="shared" si="288"/>
        <v>1763.6939486559943</v>
      </c>
      <c r="CR693" s="226">
        <v>142</v>
      </c>
      <c r="CS693" s="226">
        <v>243</v>
      </c>
      <c r="CT693" s="226">
        <v>237</v>
      </c>
      <c r="CU693" s="226">
        <v>262</v>
      </c>
      <c r="CV693" s="227">
        <f t="shared" si="271"/>
        <v>816</v>
      </c>
      <c r="CW693" s="227">
        <f>CV693*(1+('[13]GROWTH (YoY)'!AR693/100))</f>
        <v>908.30928231043742</v>
      </c>
      <c r="CX693" s="227">
        <f>CW693*(1+('[13]GROWTH (YoY)'!AS693/100))</f>
        <v>1016.8264336302235</v>
      </c>
      <c r="CY693" s="227">
        <f>CX693*(1+('[13]GROWTH (YoY)'!AT693/100))</f>
        <v>1133.6939486559943</v>
      </c>
      <c r="CZ693" s="226">
        <v>272</v>
      </c>
      <c r="DA693" s="226">
        <v>447</v>
      </c>
      <c r="DB693" s="226">
        <v>476</v>
      </c>
      <c r="DC693" s="226">
        <v>486</v>
      </c>
      <c r="DD693" s="227">
        <v>510</v>
      </c>
      <c r="DE693" s="227">
        <v>531</v>
      </c>
      <c r="DF693" s="227">
        <v>525</v>
      </c>
      <c r="DG693" s="227">
        <v>555</v>
      </c>
      <c r="DH693" s="226">
        <v>29</v>
      </c>
      <c r="DI693" s="226">
        <v>58</v>
      </c>
      <c r="DJ693" s="226">
        <v>64</v>
      </c>
      <c r="DK693" s="226">
        <v>69</v>
      </c>
      <c r="DL693" s="227">
        <v>59</v>
      </c>
      <c r="DM693" s="227">
        <v>65</v>
      </c>
      <c r="DN693" s="227">
        <v>71</v>
      </c>
      <c r="DO693" s="227">
        <v>75</v>
      </c>
      <c r="DP693" s="376">
        <f t="shared" si="291"/>
        <v>1</v>
      </c>
      <c r="DQ693" s="226">
        <f t="shared" si="291"/>
        <v>-74</v>
      </c>
      <c r="DR693" s="226">
        <f t="shared" si="291"/>
        <v>-218</v>
      </c>
      <c r="DS693" s="226">
        <f t="shared" si="278"/>
        <v>-222</v>
      </c>
      <c r="DT693" s="227">
        <f t="shared" si="278"/>
        <v>0</v>
      </c>
      <c r="DU693" s="227">
        <f t="shared" si="278"/>
        <v>50.690717689562462</v>
      </c>
      <c r="DV693" s="227">
        <f t="shared" si="278"/>
        <v>100.17356636977638</v>
      </c>
      <c r="DW693" s="227">
        <f t="shared" si="278"/>
        <v>164.30605134400571</v>
      </c>
      <c r="DX693" s="377">
        <f t="shared" si="268"/>
        <v>0.39841897233201579</v>
      </c>
      <c r="DY693" s="377">
        <f t="shared" si="268"/>
        <v>0.39187295656235405</v>
      </c>
      <c r="DZ693" s="377">
        <f t="shared" si="268"/>
        <v>0.44439579684763575</v>
      </c>
      <c r="EA693" s="377">
        <f t="shared" si="268"/>
        <v>0.44404903123764333</v>
      </c>
      <c r="EB693" s="378">
        <f t="shared" si="268"/>
        <v>0.3888888888888889</v>
      </c>
      <c r="EC693" s="378">
        <f t="shared" si="289"/>
        <v>0.39266360983743226</v>
      </c>
      <c r="ED693" s="378">
        <f t="shared" si="289"/>
        <v>0.40227147829272758</v>
      </c>
      <c r="EE693" s="378">
        <f t="shared" si="289"/>
        <v>0.3959475170237502</v>
      </c>
      <c r="EG693" s="226">
        <v>0</v>
      </c>
      <c r="EH693" s="226">
        <v>0</v>
      </c>
      <c r="EI693" s="226">
        <v>0</v>
      </c>
      <c r="EJ693" s="226">
        <v>0</v>
      </c>
      <c r="EK693" s="226">
        <v>0</v>
      </c>
      <c r="EL693" s="226">
        <v>0</v>
      </c>
      <c r="EM693" s="226">
        <v>0</v>
      </c>
      <c r="EN693" s="379">
        <f t="shared" si="272"/>
        <v>0</v>
      </c>
      <c r="EO693" s="226">
        <f t="shared" si="273"/>
        <v>0</v>
      </c>
      <c r="EP693" s="379">
        <f t="shared" si="274"/>
        <v>0</v>
      </c>
      <c r="EQ693" s="226">
        <f t="shared" si="275"/>
        <v>0</v>
      </c>
      <c r="ER693" s="226">
        <f t="shared" si="276"/>
        <v>0</v>
      </c>
      <c r="ES693" s="292"/>
      <c r="ET693" s="227">
        <v>4287</v>
      </c>
      <c r="EU693" s="227">
        <v>1670</v>
      </c>
      <c r="EV693" s="227">
        <v>2617</v>
      </c>
      <c r="EW693" s="227">
        <v>823</v>
      </c>
      <c r="EX693" s="227">
        <v>712</v>
      </c>
      <c r="EY693" s="227">
        <v>20011</v>
      </c>
      <c r="EZ693" s="227">
        <v>15996</v>
      </c>
      <c r="FA693" s="380">
        <f t="shared" si="280"/>
        <v>0.38954980172614884</v>
      </c>
      <c r="FB693" s="228">
        <f t="shared" si="281"/>
        <v>31.448223156285827</v>
      </c>
      <c r="FC693" s="380">
        <f t="shared" si="282"/>
        <v>0.16608350828084908</v>
      </c>
      <c r="FD693" s="227">
        <f t="shared" si="283"/>
        <v>35580.430763080309</v>
      </c>
      <c r="FE693" s="227">
        <f t="shared" si="284"/>
        <v>4287.5302158873046</v>
      </c>
      <c r="FF693" s="227">
        <v>2617</v>
      </c>
      <c r="FG693" s="228">
        <f t="shared" si="277"/>
        <v>46.962170424149789</v>
      </c>
      <c r="FH693" s="227">
        <v>1229</v>
      </c>
      <c r="FI693" s="227">
        <v>2617</v>
      </c>
      <c r="FJ693" s="227">
        <v>0</v>
      </c>
      <c r="FK693" s="227">
        <f t="shared" si="269"/>
        <v>1388</v>
      </c>
      <c r="FL693" s="227">
        <v>110</v>
      </c>
      <c r="FM693" s="227">
        <f t="shared" si="270"/>
        <v>1278</v>
      </c>
      <c r="FZ693" s="229"/>
      <c r="GA693" s="229"/>
      <c r="GB693" s="229"/>
      <c r="GC693" s="229"/>
      <c r="GD693" s="229"/>
    </row>
    <row r="694" spans="1:186" s="368" customFormat="1">
      <c r="A694" s="287" t="s">
        <v>1386</v>
      </c>
      <c r="B694" s="369" t="s">
        <v>1387</v>
      </c>
      <c r="C694" s="287" t="s">
        <v>1563</v>
      </c>
      <c r="D694" s="287" t="s">
        <v>3126</v>
      </c>
      <c r="E694" s="369" t="s">
        <v>1564</v>
      </c>
      <c r="F694" s="287">
        <v>691</v>
      </c>
      <c r="G694" s="392" t="s">
        <v>1678</v>
      </c>
      <c r="H694" s="392" t="s">
        <v>1679</v>
      </c>
      <c r="I694" s="393" t="s">
        <v>1616</v>
      </c>
      <c r="J694" s="392" t="s">
        <v>1617</v>
      </c>
      <c r="K694" s="393" t="s">
        <v>846</v>
      </c>
      <c r="L694" s="392" t="s">
        <v>1569</v>
      </c>
      <c r="M694" s="392" t="s">
        <v>3124</v>
      </c>
      <c r="N694" s="372">
        <v>1</v>
      </c>
      <c r="O694" s="373">
        <v>758</v>
      </c>
      <c r="P694" s="373">
        <v>1283</v>
      </c>
      <c r="Q694" s="373">
        <v>1369</v>
      </c>
      <c r="R694" s="373">
        <v>1580</v>
      </c>
      <c r="S694" s="374">
        <v>1181</v>
      </c>
      <c r="T694" s="374">
        <v>1318</v>
      </c>
      <c r="U694" s="374">
        <v>1507</v>
      </c>
      <c r="V694" s="374">
        <v>1666</v>
      </c>
      <c r="W694" s="373">
        <v>345</v>
      </c>
      <c r="X694" s="373">
        <v>577</v>
      </c>
      <c r="Y694" s="373">
        <v>679</v>
      </c>
      <c r="Z694" s="373">
        <v>792</v>
      </c>
      <c r="AA694" s="374">
        <v>497</v>
      </c>
      <c r="AB694" s="374">
        <v>558</v>
      </c>
      <c r="AC694" s="374">
        <v>629</v>
      </c>
      <c r="AD694" s="374">
        <v>703</v>
      </c>
      <c r="AE694" s="373">
        <v>10</v>
      </c>
      <c r="AF694" s="373">
        <v>11</v>
      </c>
      <c r="AG694" s="373">
        <v>12</v>
      </c>
      <c r="AH694" s="373">
        <v>12</v>
      </c>
      <c r="AI694" s="374">
        <v>12</v>
      </c>
      <c r="AJ694" s="374">
        <v>13</v>
      </c>
      <c r="AK694" s="374">
        <v>14</v>
      </c>
      <c r="AL694" s="374">
        <v>15</v>
      </c>
      <c r="AM694" s="226">
        <v>413</v>
      </c>
      <c r="AN694" s="226">
        <v>706</v>
      </c>
      <c r="AO694" s="226">
        <v>690</v>
      </c>
      <c r="AP694" s="226">
        <v>788</v>
      </c>
      <c r="AQ694" s="227">
        <v>685</v>
      </c>
      <c r="AR694" s="227">
        <v>760</v>
      </c>
      <c r="AS694" s="227">
        <v>879</v>
      </c>
      <c r="AT694" s="227">
        <v>963</v>
      </c>
      <c r="AU694" s="226">
        <v>147</v>
      </c>
      <c r="AV694" s="411">
        <v>285</v>
      </c>
      <c r="AW694" s="411">
        <v>316</v>
      </c>
      <c r="AX694" s="411">
        <v>362</v>
      </c>
      <c r="AY694" s="231">
        <v>272</v>
      </c>
      <c r="AZ694" s="231">
        <v>302</v>
      </c>
      <c r="BA694" s="231">
        <v>345</v>
      </c>
      <c r="BB694" s="231">
        <v>387</v>
      </c>
      <c r="BC694" s="226">
        <f t="shared" si="287"/>
        <v>266</v>
      </c>
      <c r="BD694" s="226">
        <f t="shared" si="287"/>
        <v>418</v>
      </c>
      <c r="BE694" s="226">
        <f t="shared" si="287"/>
        <v>369</v>
      </c>
      <c r="BF694" s="226">
        <f t="shared" si="287"/>
        <v>421</v>
      </c>
      <c r="BG694" s="218">
        <f t="shared" si="287"/>
        <v>409</v>
      </c>
      <c r="BH694" s="218">
        <f t="shared" si="287"/>
        <v>452</v>
      </c>
      <c r="BI694" s="218">
        <f t="shared" si="287"/>
        <v>529</v>
      </c>
      <c r="BJ694" s="218">
        <f t="shared" si="286"/>
        <v>573</v>
      </c>
      <c r="BK694" s="226">
        <f t="shared" si="285"/>
        <v>0</v>
      </c>
      <c r="BL694" s="226">
        <f t="shared" si="285"/>
        <v>3</v>
      </c>
      <c r="BM694" s="226">
        <f t="shared" si="285"/>
        <v>5</v>
      </c>
      <c r="BN694" s="226">
        <f t="shared" si="285"/>
        <v>5</v>
      </c>
      <c r="BO694" s="227">
        <f t="shared" si="285"/>
        <v>4</v>
      </c>
      <c r="BP694" s="227">
        <f t="shared" si="279"/>
        <v>6</v>
      </c>
      <c r="BQ694" s="227">
        <f t="shared" si="279"/>
        <v>5</v>
      </c>
      <c r="BR694" s="227">
        <f t="shared" si="279"/>
        <v>3</v>
      </c>
      <c r="BS694" s="226">
        <v>0</v>
      </c>
      <c r="BT694" s="226">
        <v>3</v>
      </c>
      <c r="BU694" s="226">
        <v>5</v>
      </c>
      <c r="BV694" s="226">
        <v>5</v>
      </c>
      <c r="BW694" s="227">
        <v>4</v>
      </c>
      <c r="BX694" s="227">
        <v>6</v>
      </c>
      <c r="BY694" s="227">
        <v>5</v>
      </c>
      <c r="BZ694" s="227">
        <v>3</v>
      </c>
      <c r="CA694" s="226">
        <v>0</v>
      </c>
      <c r="CB694" s="226">
        <f>IFERROR(VLOOKUP($G694,[12]ITEM!$B$2:$AC$939,26,0),0)</f>
        <v>0</v>
      </c>
      <c r="CC694" s="226">
        <f>IFERROR(VLOOKUP($G694,[12]ITEM!$B$2:$AC$939,27,0),0)</f>
        <v>0</v>
      </c>
      <c r="CD694" s="226">
        <f>IFERROR(VLOOKUP($G694,[12]ITEM!$B$2:$AC$939,28,0),0)</f>
        <v>0</v>
      </c>
      <c r="CE694" s="227">
        <v>0</v>
      </c>
      <c r="CF694" s="227">
        <v>0</v>
      </c>
      <c r="CG694" s="227">
        <v>0</v>
      </c>
      <c r="CH694" s="227">
        <v>0</v>
      </c>
      <c r="CI694" s="375"/>
      <c r="CJ694" s="226">
        <f t="shared" si="290"/>
        <v>266</v>
      </c>
      <c r="CK694" s="226">
        <f t="shared" si="290"/>
        <v>447</v>
      </c>
      <c r="CL694" s="226">
        <f t="shared" si="290"/>
        <v>473</v>
      </c>
      <c r="CM694" s="226">
        <f t="shared" si="290"/>
        <v>497</v>
      </c>
      <c r="CN694" s="227">
        <f t="shared" si="290"/>
        <v>409</v>
      </c>
      <c r="CO694" s="227">
        <f t="shared" si="288"/>
        <v>444.21020964489912</v>
      </c>
      <c r="CP694" s="227">
        <f t="shared" si="288"/>
        <v>483.38865122617227</v>
      </c>
      <c r="CQ694" s="227">
        <f t="shared" si="288"/>
        <v>519.72475853830554</v>
      </c>
      <c r="CR694" s="226">
        <v>39</v>
      </c>
      <c r="CS694" s="226">
        <v>66</v>
      </c>
      <c r="CT694" s="226">
        <v>65</v>
      </c>
      <c r="CU694" s="226">
        <v>74</v>
      </c>
      <c r="CV694" s="227">
        <f t="shared" si="271"/>
        <v>174</v>
      </c>
      <c r="CW694" s="227">
        <f>CV694*(1+('[13]GROWTH (YoY)'!AR694/100))</f>
        <v>193.21020964489915</v>
      </c>
      <c r="CX694" s="227">
        <f>CW694*(1+('[13]GROWTH (YoY)'!AS694/100))</f>
        <v>223.38865122617227</v>
      </c>
      <c r="CY694" s="227">
        <f>CX694*(1+('[13]GROWTH (YoY)'!AT694/100))</f>
        <v>244.72475853830557</v>
      </c>
      <c r="CZ694" s="226">
        <v>175</v>
      </c>
      <c r="DA694" s="226">
        <v>288</v>
      </c>
      <c r="DB694" s="226">
        <v>306</v>
      </c>
      <c r="DC694" s="226">
        <v>313</v>
      </c>
      <c r="DD694" s="227">
        <v>142</v>
      </c>
      <c r="DE694" s="227">
        <v>148</v>
      </c>
      <c r="DF694" s="227">
        <v>147</v>
      </c>
      <c r="DG694" s="227">
        <v>155</v>
      </c>
      <c r="DH694" s="226">
        <v>52</v>
      </c>
      <c r="DI694" s="226">
        <v>93</v>
      </c>
      <c r="DJ694" s="226">
        <v>102</v>
      </c>
      <c r="DK694" s="226">
        <v>110</v>
      </c>
      <c r="DL694" s="227">
        <v>93</v>
      </c>
      <c r="DM694" s="227">
        <v>103</v>
      </c>
      <c r="DN694" s="227">
        <v>113</v>
      </c>
      <c r="DO694" s="227">
        <v>120</v>
      </c>
      <c r="DP694" s="376">
        <f t="shared" si="291"/>
        <v>0</v>
      </c>
      <c r="DQ694" s="226">
        <f t="shared" si="291"/>
        <v>-29</v>
      </c>
      <c r="DR694" s="226">
        <f t="shared" si="291"/>
        <v>-104</v>
      </c>
      <c r="DS694" s="226">
        <f t="shared" si="278"/>
        <v>-76</v>
      </c>
      <c r="DT694" s="227">
        <f t="shared" si="278"/>
        <v>0</v>
      </c>
      <c r="DU694" s="227">
        <f t="shared" si="278"/>
        <v>7.7897903551008767</v>
      </c>
      <c r="DV694" s="227">
        <f t="shared" si="278"/>
        <v>45.611348773827729</v>
      </c>
      <c r="DW694" s="227">
        <f t="shared" si="278"/>
        <v>53.275241461694463</v>
      </c>
      <c r="DX694" s="377">
        <f t="shared" si="268"/>
        <v>0.45514511873350921</v>
      </c>
      <c r="DY694" s="377">
        <f t="shared" si="268"/>
        <v>0.44972720187061577</v>
      </c>
      <c r="DZ694" s="377">
        <f t="shared" si="268"/>
        <v>0.4959824689554419</v>
      </c>
      <c r="EA694" s="377">
        <f t="shared" si="268"/>
        <v>0.50126582278481013</v>
      </c>
      <c r="EB694" s="378">
        <f t="shared" si="268"/>
        <v>0.4208298052497883</v>
      </c>
      <c r="EC694" s="378">
        <f t="shared" si="289"/>
        <v>0.42336874051593321</v>
      </c>
      <c r="ED694" s="378">
        <f t="shared" si="289"/>
        <v>0.41738553417385532</v>
      </c>
      <c r="EE694" s="378">
        <f t="shared" si="289"/>
        <v>0.42196878751500599</v>
      </c>
      <c r="EG694" s="226">
        <v>0</v>
      </c>
      <c r="EH694" s="226">
        <v>0</v>
      </c>
      <c r="EI694" s="226">
        <v>0</v>
      </c>
      <c r="EJ694" s="226">
        <v>0</v>
      </c>
      <c r="EK694" s="226">
        <v>0</v>
      </c>
      <c r="EL694" s="226">
        <v>0</v>
      </c>
      <c r="EM694" s="226">
        <v>0</v>
      </c>
      <c r="EN694" s="379">
        <f t="shared" si="272"/>
        <v>0</v>
      </c>
      <c r="EO694" s="226">
        <f t="shared" si="273"/>
        <v>0</v>
      </c>
      <c r="EP694" s="379">
        <f t="shared" si="274"/>
        <v>0</v>
      </c>
      <c r="EQ694" s="226">
        <f t="shared" si="275"/>
        <v>0</v>
      </c>
      <c r="ER694" s="226">
        <f t="shared" si="276"/>
        <v>0</v>
      </c>
      <c r="ES694" s="292"/>
      <c r="ET694" s="227">
        <v>1182</v>
      </c>
      <c r="EU694" s="227">
        <v>498</v>
      </c>
      <c r="EV694" s="227">
        <v>684</v>
      </c>
      <c r="EW694" s="227">
        <v>203</v>
      </c>
      <c r="EX694" s="227">
        <v>306</v>
      </c>
      <c r="EY694" s="227">
        <v>7219</v>
      </c>
      <c r="EZ694" s="227">
        <v>6148</v>
      </c>
      <c r="FA694" s="380">
        <f t="shared" si="280"/>
        <v>0.42131979695431471</v>
      </c>
      <c r="FB694" s="228">
        <f t="shared" si="281"/>
        <v>29.678362573099413</v>
      </c>
      <c r="FC694" s="380">
        <f t="shared" si="282"/>
        <v>0.25888324873096447</v>
      </c>
      <c r="FD694" s="227">
        <f t="shared" si="283"/>
        <v>42388.142401994737</v>
      </c>
      <c r="FE694" s="227">
        <f t="shared" si="284"/>
        <v>2751.5723270440249</v>
      </c>
      <c r="FF694" s="227">
        <v>684</v>
      </c>
      <c r="FG694" s="228">
        <f t="shared" si="277"/>
        <v>40.350877192982452</v>
      </c>
      <c r="FH694" s="227">
        <v>276</v>
      </c>
      <c r="FI694" s="227">
        <v>684</v>
      </c>
      <c r="FJ694" s="227">
        <v>0</v>
      </c>
      <c r="FK694" s="227">
        <f t="shared" si="269"/>
        <v>408</v>
      </c>
      <c r="FL694" s="227">
        <v>30</v>
      </c>
      <c r="FM694" s="227">
        <f t="shared" si="270"/>
        <v>378</v>
      </c>
      <c r="FZ694" s="229"/>
      <c r="GA694" s="229"/>
      <c r="GB694" s="229"/>
      <c r="GC694" s="229"/>
      <c r="GD694" s="229"/>
    </row>
    <row r="695" spans="1:186" s="368" customFormat="1">
      <c r="A695" s="287" t="s">
        <v>1386</v>
      </c>
      <c r="B695" s="369" t="s">
        <v>1387</v>
      </c>
      <c r="C695" s="287" t="s">
        <v>1563</v>
      </c>
      <c r="D695" s="287" t="s">
        <v>3126</v>
      </c>
      <c r="E695" s="369" t="s">
        <v>1564</v>
      </c>
      <c r="F695" s="287">
        <v>692</v>
      </c>
      <c r="G695" s="392" t="s">
        <v>1680</v>
      </c>
      <c r="H695" s="392" t="s">
        <v>1681</v>
      </c>
      <c r="I695" s="393" t="s">
        <v>1616</v>
      </c>
      <c r="J695" s="392" t="s">
        <v>1617</v>
      </c>
      <c r="K695" s="393" t="s">
        <v>846</v>
      </c>
      <c r="L695" s="392" t="s">
        <v>1569</v>
      </c>
      <c r="M695" s="392" t="s">
        <v>3124</v>
      </c>
      <c r="N695" s="372">
        <v>1</v>
      </c>
      <c r="O695" s="373">
        <v>382</v>
      </c>
      <c r="P695" s="373">
        <v>647</v>
      </c>
      <c r="Q695" s="373">
        <v>691</v>
      </c>
      <c r="R695" s="373">
        <v>741</v>
      </c>
      <c r="S695" s="374">
        <v>1178</v>
      </c>
      <c r="T695" s="374">
        <v>1313</v>
      </c>
      <c r="U695" s="374">
        <v>1504</v>
      </c>
      <c r="V695" s="374">
        <v>1665</v>
      </c>
      <c r="W695" s="373">
        <v>144</v>
      </c>
      <c r="X695" s="373">
        <v>251</v>
      </c>
      <c r="Y695" s="373">
        <v>256</v>
      </c>
      <c r="Z695" s="373">
        <v>275</v>
      </c>
      <c r="AA695" s="374">
        <v>342</v>
      </c>
      <c r="AB695" s="374">
        <v>388</v>
      </c>
      <c r="AC695" s="374">
        <v>429</v>
      </c>
      <c r="AD695" s="374">
        <v>478</v>
      </c>
      <c r="AE695" s="373">
        <v>6</v>
      </c>
      <c r="AF695" s="373">
        <v>7</v>
      </c>
      <c r="AG695" s="373">
        <v>7</v>
      </c>
      <c r="AH695" s="373">
        <v>8</v>
      </c>
      <c r="AI695" s="374">
        <v>15</v>
      </c>
      <c r="AJ695" s="374">
        <v>16</v>
      </c>
      <c r="AK695" s="374">
        <v>17</v>
      </c>
      <c r="AL695" s="374">
        <v>18</v>
      </c>
      <c r="AM695" s="226">
        <v>239</v>
      </c>
      <c r="AN695" s="226">
        <v>396</v>
      </c>
      <c r="AO695" s="226">
        <v>435</v>
      </c>
      <c r="AP695" s="226">
        <v>466</v>
      </c>
      <c r="AQ695" s="227">
        <v>837</v>
      </c>
      <c r="AR695" s="227">
        <v>925</v>
      </c>
      <c r="AS695" s="227">
        <v>1075</v>
      </c>
      <c r="AT695" s="227">
        <v>1187</v>
      </c>
      <c r="AU695" s="226">
        <v>67</v>
      </c>
      <c r="AV695" s="411">
        <v>129</v>
      </c>
      <c r="AW695" s="411">
        <v>144</v>
      </c>
      <c r="AX695" s="411">
        <v>164</v>
      </c>
      <c r="AY695" s="231">
        <v>268</v>
      </c>
      <c r="AZ695" s="231">
        <v>305</v>
      </c>
      <c r="BA695" s="231">
        <v>349</v>
      </c>
      <c r="BB695" s="231">
        <v>391</v>
      </c>
      <c r="BC695" s="226">
        <f t="shared" si="287"/>
        <v>172</v>
      </c>
      <c r="BD695" s="226">
        <f t="shared" si="287"/>
        <v>260</v>
      </c>
      <c r="BE695" s="226">
        <f t="shared" si="287"/>
        <v>278</v>
      </c>
      <c r="BF695" s="226">
        <f t="shared" si="287"/>
        <v>289</v>
      </c>
      <c r="BG695" s="218">
        <f t="shared" si="287"/>
        <v>559</v>
      </c>
      <c r="BH695" s="218">
        <f t="shared" si="287"/>
        <v>605</v>
      </c>
      <c r="BI695" s="218">
        <f t="shared" si="287"/>
        <v>711</v>
      </c>
      <c r="BJ695" s="218">
        <f t="shared" si="286"/>
        <v>788</v>
      </c>
      <c r="BK695" s="226">
        <f t="shared" si="285"/>
        <v>0</v>
      </c>
      <c r="BL695" s="226">
        <f t="shared" si="285"/>
        <v>7</v>
      </c>
      <c r="BM695" s="226">
        <f t="shared" si="285"/>
        <v>13</v>
      </c>
      <c r="BN695" s="226">
        <f t="shared" si="285"/>
        <v>13</v>
      </c>
      <c r="BO695" s="227">
        <f t="shared" si="285"/>
        <v>10</v>
      </c>
      <c r="BP695" s="227">
        <f t="shared" si="279"/>
        <v>15</v>
      </c>
      <c r="BQ695" s="227">
        <f t="shared" si="279"/>
        <v>15</v>
      </c>
      <c r="BR695" s="227">
        <f t="shared" si="279"/>
        <v>8</v>
      </c>
      <c r="BS695" s="226">
        <v>0</v>
      </c>
      <c r="BT695" s="226">
        <v>7</v>
      </c>
      <c r="BU695" s="226">
        <v>13</v>
      </c>
      <c r="BV695" s="226">
        <v>13</v>
      </c>
      <c r="BW695" s="227">
        <v>10</v>
      </c>
      <c r="BX695" s="227">
        <v>15</v>
      </c>
      <c r="BY695" s="227">
        <v>15</v>
      </c>
      <c r="BZ695" s="227">
        <v>8</v>
      </c>
      <c r="CA695" s="226">
        <v>0</v>
      </c>
      <c r="CB695" s="226">
        <f>IFERROR(VLOOKUP($G695,[12]ITEM!$B$2:$AC$939,26,0),0)</f>
        <v>0</v>
      </c>
      <c r="CC695" s="226">
        <f>IFERROR(VLOOKUP($G695,[12]ITEM!$B$2:$AC$939,27,0),0)</f>
        <v>0</v>
      </c>
      <c r="CD695" s="226">
        <f>IFERROR(VLOOKUP($G695,[12]ITEM!$B$2:$AC$939,28,0),0)</f>
        <v>0</v>
      </c>
      <c r="CE695" s="227">
        <v>0</v>
      </c>
      <c r="CF695" s="227">
        <v>0</v>
      </c>
      <c r="CG695" s="227">
        <v>0</v>
      </c>
      <c r="CH695" s="227">
        <v>0</v>
      </c>
      <c r="CI695" s="375"/>
      <c r="CJ695" s="226">
        <f t="shared" si="290"/>
        <v>172</v>
      </c>
      <c r="CK695" s="226">
        <f t="shared" si="290"/>
        <v>287</v>
      </c>
      <c r="CL695" s="226">
        <f t="shared" si="290"/>
        <v>308</v>
      </c>
      <c r="CM695" s="226">
        <f t="shared" si="290"/>
        <v>321</v>
      </c>
      <c r="CN695" s="227">
        <f t="shared" si="290"/>
        <v>559</v>
      </c>
      <c r="CO695" s="227">
        <f t="shared" si="288"/>
        <v>600.85984571393294</v>
      </c>
      <c r="CP695" s="227">
        <f t="shared" si="288"/>
        <v>648.98556303607631</v>
      </c>
      <c r="CQ695" s="227">
        <f t="shared" si="288"/>
        <v>702.62135710919176</v>
      </c>
      <c r="CR695" s="226">
        <v>56</v>
      </c>
      <c r="CS695" s="226">
        <v>93</v>
      </c>
      <c r="CT695" s="226">
        <v>102</v>
      </c>
      <c r="CU695" s="226">
        <v>109</v>
      </c>
      <c r="CV695" s="227">
        <f t="shared" si="271"/>
        <v>274</v>
      </c>
      <c r="CW695" s="227">
        <f>CV695*(1+('[13]GROWTH (YoY)'!AR695/100))</f>
        <v>302.85984571393294</v>
      </c>
      <c r="CX695" s="227">
        <f>CW695*(1+('[13]GROWTH (YoY)'!AS695/100))</f>
        <v>351.98556303607631</v>
      </c>
      <c r="CY695" s="227">
        <f>CX695*(1+('[13]GROWTH (YoY)'!AT695/100))</f>
        <v>388.62135710919176</v>
      </c>
      <c r="CZ695" s="226">
        <v>106</v>
      </c>
      <c r="DA695" s="226">
        <v>175</v>
      </c>
      <c r="DB695" s="226">
        <v>186</v>
      </c>
      <c r="DC695" s="226">
        <v>190</v>
      </c>
      <c r="DD695" s="227">
        <v>266</v>
      </c>
      <c r="DE695" s="227">
        <v>277</v>
      </c>
      <c r="DF695" s="227">
        <v>274</v>
      </c>
      <c r="DG695" s="227">
        <v>290</v>
      </c>
      <c r="DH695" s="226">
        <v>10</v>
      </c>
      <c r="DI695" s="226">
        <v>19</v>
      </c>
      <c r="DJ695" s="226">
        <v>20</v>
      </c>
      <c r="DK695" s="226">
        <v>22</v>
      </c>
      <c r="DL695" s="227">
        <v>19</v>
      </c>
      <c r="DM695" s="227">
        <v>21</v>
      </c>
      <c r="DN695" s="227">
        <v>23</v>
      </c>
      <c r="DO695" s="227">
        <v>24</v>
      </c>
      <c r="DP695" s="376">
        <f t="shared" si="291"/>
        <v>0</v>
      </c>
      <c r="DQ695" s="226">
        <f t="shared" si="291"/>
        <v>-27</v>
      </c>
      <c r="DR695" s="226">
        <f t="shared" si="291"/>
        <v>-30</v>
      </c>
      <c r="DS695" s="226">
        <f t="shared" si="278"/>
        <v>-32</v>
      </c>
      <c r="DT695" s="227">
        <f t="shared" si="278"/>
        <v>0</v>
      </c>
      <c r="DU695" s="227">
        <f t="shared" si="278"/>
        <v>4.1401542860670588</v>
      </c>
      <c r="DV695" s="227">
        <f t="shared" si="278"/>
        <v>62.014436963923686</v>
      </c>
      <c r="DW695" s="227">
        <f t="shared" si="278"/>
        <v>85.378642890808237</v>
      </c>
      <c r="DX695" s="377">
        <f t="shared" si="268"/>
        <v>0.37696335078534032</v>
      </c>
      <c r="DY695" s="377">
        <f t="shared" si="268"/>
        <v>0.38794435857805254</v>
      </c>
      <c r="DZ695" s="377">
        <f t="shared" si="268"/>
        <v>0.37047756874095511</v>
      </c>
      <c r="EA695" s="377">
        <f t="shared" si="268"/>
        <v>0.37112010796221323</v>
      </c>
      <c r="EB695" s="378">
        <f t="shared" si="268"/>
        <v>0.29032258064516131</v>
      </c>
      <c r="EC695" s="378">
        <f t="shared" si="289"/>
        <v>0.2955064737242955</v>
      </c>
      <c r="ED695" s="378">
        <f t="shared" si="289"/>
        <v>0.28523936170212766</v>
      </c>
      <c r="EE695" s="378">
        <f t="shared" si="289"/>
        <v>0.28708708708708708</v>
      </c>
      <c r="EG695" s="226">
        <v>0</v>
      </c>
      <c r="EH695" s="226">
        <v>0</v>
      </c>
      <c r="EI695" s="226">
        <v>0</v>
      </c>
      <c r="EJ695" s="226">
        <v>0</v>
      </c>
      <c r="EK695" s="226">
        <v>0</v>
      </c>
      <c r="EL695" s="226">
        <v>0</v>
      </c>
      <c r="EM695" s="226">
        <v>0</v>
      </c>
      <c r="EN695" s="379">
        <f t="shared" si="272"/>
        <v>0</v>
      </c>
      <c r="EO695" s="226">
        <f t="shared" si="273"/>
        <v>0</v>
      </c>
      <c r="EP695" s="379">
        <f t="shared" si="274"/>
        <v>0</v>
      </c>
      <c r="EQ695" s="226">
        <f t="shared" si="275"/>
        <v>0</v>
      </c>
      <c r="ER695" s="226">
        <f t="shared" si="276"/>
        <v>0</v>
      </c>
      <c r="ES695" s="292"/>
      <c r="ET695" s="227">
        <v>1179</v>
      </c>
      <c r="EU695" s="227">
        <v>342</v>
      </c>
      <c r="EV695" s="227">
        <v>837</v>
      </c>
      <c r="EW695" s="227">
        <v>186</v>
      </c>
      <c r="EX695" s="227">
        <v>209</v>
      </c>
      <c r="EY695" s="227">
        <v>7444</v>
      </c>
      <c r="EZ695" s="227">
        <v>5876</v>
      </c>
      <c r="FA695" s="380">
        <f t="shared" si="280"/>
        <v>0.29007633587786258</v>
      </c>
      <c r="FB695" s="228">
        <f t="shared" si="281"/>
        <v>22.222222222222221</v>
      </c>
      <c r="FC695" s="380">
        <f t="shared" si="282"/>
        <v>0.17726887192536048</v>
      </c>
      <c r="FD695" s="227">
        <f t="shared" si="283"/>
        <v>28076.303062869425</v>
      </c>
      <c r="FE695" s="227">
        <f t="shared" si="284"/>
        <v>2637.8488767869298</v>
      </c>
      <c r="FF695" s="227">
        <v>837</v>
      </c>
      <c r="FG695" s="228">
        <f t="shared" si="277"/>
        <v>32.616487455197138</v>
      </c>
      <c r="FH695" s="227">
        <v>273</v>
      </c>
      <c r="FI695" s="227">
        <v>837</v>
      </c>
      <c r="FJ695" s="227">
        <v>0</v>
      </c>
      <c r="FK695" s="227">
        <f t="shared" si="269"/>
        <v>564</v>
      </c>
      <c r="FL695" s="227">
        <v>30</v>
      </c>
      <c r="FM695" s="227">
        <f t="shared" si="270"/>
        <v>534</v>
      </c>
      <c r="FZ695" s="229"/>
      <c r="GA695" s="229"/>
      <c r="GB695" s="229"/>
      <c r="GC695" s="229"/>
      <c r="GD695" s="229"/>
    </row>
    <row r="696" spans="1:186" s="368" customFormat="1">
      <c r="A696" s="287" t="s">
        <v>1386</v>
      </c>
      <c r="B696" s="369" t="s">
        <v>1387</v>
      </c>
      <c r="C696" s="287" t="s">
        <v>1563</v>
      </c>
      <c r="D696" s="287" t="s">
        <v>3126</v>
      </c>
      <c r="E696" s="369" t="s">
        <v>1564</v>
      </c>
      <c r="F696" s="287">
        <v>693</v>
      </c>
      <c r="G696" s="392" t="s">
        <v>1682</v>
      </c>
      <c r="H696" s="392" t="s">
        <v>1683</v>
      </c>
      <c r="I696" s="393" t="s">
        <v>1616</v>
      </c>
      <c r="J696" s="392" t="s">
        <v>1617</v>
      </c>
      <c r="K696" s="393" t="s">
        <v>846</v>
      </c>
      <c r="L696" s="392" t="s">
        <v>1569</v>
      </c>
      <c r="M696" s="392" t="s">
        <v>3124</v>
      </c>
      <c r="N696" s="372">
        <v>1</v>
      </c>
      <c r="O696" s="373">
        <v>2001</v>
      </c>
      <c r="P696" s="373">
        <v>3387</v>
      </c>
      <c r="Q696" s="373">
        <v>3612</v>
      </c>
      <c r="R696" s="373">
        <v>3875</v>
      </c>
      <c r="S696" s="374">
        <v>2824</v>
      </c>
      <c r="T696" s="374">
        <v>3162</v>
      </c>
      <c r="U696" s="374">
        <v>3598</v>
      </c>
      <c r="V696" s="374">
        <v>3967</v>
      </c>
      <c r="W696" s="373">
        <v>755</v>
      </c>
      <c r="X696" s="373">
        <v>1159</v>
      </c>
      <c r="Y696" s="373">
        <v>1115</v>
      </c>
      <c r="Z696" s="373">
        <v>1187</v>
      </c>
      <c r="AA696" s="374">
        <v>1004</v>
      </c>
      <c r="AB696" s="374">
        <v>1073</v>
      </c>
      <c r="AC696" s="374">
        <v>1184</v>
      </c>
      <c r="AD696" s="374">
        <v>1335</v>
      </c>
      <c r="AE696" s="373">
        <v>31</v>
      </c>
      <c r="AF696" s="373">
        <v>39</v>
      </c>
      <c r="AG696" s="373">
        <v>42</v>
      </c>
      <c r="AH696" s="373">
        <v>46</v>
      </c>
      <c r="AI696" s="374">
        <v>33</v>
      </c>
      <c r="AJ696" s="374">
        <v>35</v>
      </c>
      <c r="AK696" s="374">
        <v>38</v>
      </c>
      <c r="AL696" s="374">
        <v>41</v>
      </c>
      <c r="AM696" s="226">
        <v>1246</v>
      </c>
      <c r="AN696" s="226">
        <v>2228</v>
      </c>
      <c r="AO696" s="226">
        <v>2497</v>
      </c>
      <c r="AP696" s="226">
        <v>2688</v>
      </c>
      <c r="AQ696" s="227">
        <v>1820</v>
      </c>
      <c r="AR696" s="227">
        <v>2089</v>
      </c>
      <c r="AS696" s="227">
        <v>2414</v>
      </c>
      <c r="AT696" s="227">
        <v>2632</v>
      </c>
      <c r="AU696" s="226">
        <v>378</v>
      </c>
      <c r="AV696" s="411">
        <v>728</v>
      </c>
      <c r="AW696" s="411">
        <v>812</v>
      </c>
      <c r="AX696" s="411">
        <v>924</v>
      </c>
      <c r="AY696" s="231">
        <v>585</v>
      </c>
      <c r="AZ696" s="231">
        <v>667</v>
      </c>
      <c r="BA696" s="231">
        <v>763</v>
      </c>
      <c r="BB696" s="231">
        <v>854</v>
      </c>
      <c r="BC696" s="226">
        <f t="shared" si="287"/>
        <v>868</v>
      </c>
      <c r="BD696" s="226">
        <f t="shared" si="287"/>
        <v>1436</v>
      </c>
      <c r="BE696" s="226">
        <f t="shared" si="287"/>
        <v>1569</v>
      </c>
      <c r="BF696" s="226">
        <f t="shared" si="287"/>
        <v>1668</v>
      </c>
      <c r="BG696" s="218">
        <f t="shared" si="287"/>
        <v>1161</v>
      </c>
      <c r="BH696" s="218">
        <f t="shared" si="287"/>
        <v>1289</v>
      </c>
      <c r="BI696" s="218">
        <f t="shared" si="287"/>
        <v>1544</v>
      </c>
      <c r="BJ696" s="218">
        <f t="shared" si="286"/>
        <v>1738</v>
      </c>
      <c r="BK696" s="226">
        <f t="shared" si="285"/>
        <v>0</v>
      </c>
      <c r="BL696" s="226">
        <f t="shared" si="285"/>
        <v>64</v>
      </c>
      <c r="BM696" s="226">
        <f t="shared" si="285"/>
        <v>116</v>
      </c>
      <c r="BN696" s="226">
        <f t="shared" si="285"/>
        <v>96</v>
      </c>
      <c r="BO696" s="227">
        <f t="shared" si="285"/>
        <v>74</v>
      </c>
      <c r="BP696" s="227">
        <f t="shared" si="279"/>
        <v>133</v>
      </c>
      <c r="BQ696" s="227">
        <f t="shared" si="279"/>
        <v>107</v>
      </c>
      <c r="BR696" s="227">
        <f t="shared" si="279"/>
        <v>40</v>
      </c>
      <c r="BS696" s="226">
        <v>0</v>
      </c>
      <c r="BT696" s="226">
        <v>64</v>
      </c>
      <c r="BU696" s="226">
        <v>116</v>
      </c>
      <c r="BV696" s="226">
        <v>96</v>
      </c>
      <c r="BW696" s="227">
        <v>74</v>
      </c>
      <c r="BX696" s="227">
        <v>133</v>
      </c>
      <c r="BY696" s="227">
        <v>107</v>
      </c>
      <c r="BZ696" s="227">
        <v>40</v>
      </c>
      <c r="CA696" s="226">
        <v>0</v>
      </c>
      <c r="CB696" s="226">
        <f>IFERROR(VLOOKUP($G696,[12]ITEM!$B$2:$AC$939,26,0),0)</f>
        <v>0</v>
      </c>
      <c r="CC696" s="226">
        <f>IFERROR(VLOOKUP($G696,[12]ITEM!$B$2:$AC$939,27,0),0)</f>
        <v>0</v>
      </c>
      <c r="CD696" s="226">
        <f>IFERROR(VLOOKUP($G696,[12]ITEM!$B$2:$AC$939,28,0),0)</f>
        <v>0</v>
      </c>
      <c r="CE696" s="227">
        <v>0</v>
      </c>
      <c r="CF696" s="227">
        <v>0</v>
      </c>
      <c r="CG696" s="227">
        <v>0</v>
      </c>
      <c r="CH696" s="227">
        <v>0</v>
      </c>
      <c r="CI696" s="375"/>
      <c r="CJ696" s="226">
        <f t="shared" si="290"/>
        <v>867</v>
      </c>
      <c r="CK696" s="226">
        <f t="shared" si="290"/>
        <v>1473</v>
      </c>
      <c r="CL696" s="226">
        <f t="shared" si="290"/>
        <v>1594</v>
      </c>
      <c r="CM696" s="226">
        <f t="shared" si="290"/>
        <v>1660</v>
      </c>
      <c r="CN696" s="227">
        <f t="shared" si="290"/>
        <v>1161</v>
      </c>
      <c r="CO696" s="227">
        <f t="shared" si="288"/>
        <v>1243.7597488754775</v>
      </c>
      <c r="CP696" s="227">
        <f t="shared" si="288"/>
        <v>1289.2838272493807</v>
      </c>
      <c r="CQ696" s="227">
        <f t="shared" si="288"/>
        <v>1373.8222282898537</v>
      </c>
      <c r="CR696" s="226">
        <v>234</v>
      </c>
      <c r="CS696" s="226">
        <v>419</v>
      </c>
      <c r="CT696" s="226">
        <v>469</v>
      </c>
      <c r="CU696" s="226">
        <v>505</v>
      </c>
      <c r="CV696" s="227">
        <f t="shared" si="271"/>
        <v>255</v>
      </c>
      <c r="CW696" s="227">
        <f>CV696*(1+('[13]GROWTH (YoY)'!AR696/100))</f>
        <v>292.7597488754775</v>
      </c>
      <c r="CX696" s="227">
        <f>CW696*(1+('[13]GROWTH (YoY)'!AS696/100))</f>
        <v>338.28382724938069</v>
      </c>
      <c r="CY696" s="227">
        <f>CX696*(1+('[13]GROWTH (YoY)'!AT696/100))</f>
        <v>368.8222282898538</v>
      </c>
      <c r="CZ696" s="226">
        <v>583</v>
      </c>
      <c r="DA696" s="226">
        <v>957</v>
      </c>
      <c r="DB696" s="226">
        <v>1019</v>
      </c>
      <c r="DC696" s="226">
        <v>1040</v>
      </c>
      <c r="DD696" s="227">
        <v>809</v>
      </c>
      <c r="DE696" s="227">
        <v>843</v>
      </c>
      <c r="DF696" s="227">
        <v>833</v>
      </c>
      <c r="DG696" s="227">
        <v>880</v>
      </c>
      <c r="DH696" s="226">
        <v>50</v>
      </c>
      <c r="DI696" s="226">
        <v>97</v>
      </c>
      <c r="DJ696" s="226">
        <v>106</v>
      </c>
      <c r="DK696" s="226">
        <v>115</v>
      </c>
      <c r="DL696" s="227">
        <v>97</v>
      </c>
      <c r="DM696" s="227">
        <v>108</v>
      </c>
      <c r="DN696" s="227">
        <v>118</v>
      </c>
      <c r="DO696" s="227">
        <v>125</v>
      </c>
      <c r="DP696" s="376">
        <f t="shared" si="291"/>
        <v>1</v>
      </c>
      <c r="DQ696" s="226">
        <f t="shared" si="291"/>
        <v>-37</v>
      </c>
      <c r="DR696" s="226">
        <f t="shared" si="291"/>
        <v>-25</v>
      </c>
      <c r="DS696" s="226">
        <f t="shared" si="278"/>
        <v>8</v>
      </c>
      <c r="DT696" s="227">
        <f t="shared" si="278"/>
        <v>0</v>
      </c>
      <c r="DU696" s="227">
        <f t="shared" si="278"/>
        <v>45.240251124522501</v>
      </c>
      <c r="DV696" s="227">
        <f t="shared" si="278"/>
        <v>254.71617275061931</v>
      </c>
      <c r="DW696" s="227">
        <f t="shared" si="278"/>
        <v>364.17777171014632</v>
      </c>
      <c r="DX696" s="377">
        <f t="shared" si="268"/>
        <v>0.37731134432783608</v>
      </c>
      <c r="DY696" s="377">
        <f t="shared" si="268"/>
        <v>0.34219072925893118</v>
      </c>
      <c r="DZ696" s="377">
        <f t="shared" si="268"/>
        <v>0.30869324473975635</v>
      </c>
      <c r="EA696" s="377">
        <f t="shared" si="268"/>
        <v>0.30632258064516127</v>
      </c>
      <c r="EB696" s="378">
        <f t="shared" si="268"/>
        <v>0.35552407932011332</v>
      </c>
      <c r="EC696" s="378">
        <f t="shared" si="289"/>
        <v>0.33934218848829856</v>
      </c>
      <c r="ED696" s="378">
        <f t="shared" si="289"/>
        <v>0.32907170650361312</v>
      </c>
      <c r="EE696" s="378">
        <f t="shared" si="289"/>
        <v>0.33652634232417444</v>
      </c>
      <c r="EG696" s="226">
        <v>0</v>
      </c>
      <c r="EH696" s="226">
        <v>0</v>
      </c>
      <c r="EI696" s="226">
        <v>0</v>
      </c>
      <c r="EJ696" s="226">
        <v>0</v>
      </c>
      <c r="EK696" s="226">
        <v>0</v>
      </c>
      <c r="EL696" s="226">
        <v>0</v>
      </c>
      <c r="EM696" s="226">
        <v>0</v>
      </c>
      <c r="EN696" s="379">
        <f t="shared" si="272"/>
        <v>0</v>
      </c>
      <c r="EO696" s="226">
        <f t="shared" si="273"/>
        <v>0</v>
      </c>
      <c r="EP696" s="379">
        <f t="shared" si="274"/>
        <v>0</v>
      </c>
      <c r="EQ696" s="226">
        <f t="shared" si="275"/>
        <v>0</v>
      </c>
      <c r="ER696" s="226">
        <f t="shared" si="276"/>
        <v>0</v>
      </c>
      <c r="ES696" s="292"/>
      <c r="ET696" s="227">
        <v>2826</v>
      </c>
      <c r="EU696" s="227">
        <v>1006</v>
      </c>
      <c r="EV696" s="227">
        <v>1819</v>
      </c>
      <c r="EW696" s="227">
        <v>524</v>
      </c>
      <c r="EX696" s="227">
        <v>593</v>
      </c>
      <c r="EY696" s="227">
        <v>19215</v>
      </c>
      <c r="EZ696" s="227">
        <v>15303</v>
      </c>
      <c r="FA696" s="380">
        <f t="shared" si="280"/>
        <v>0.35598018400566173</v>
      </c>
      <c r="FB696" s="228">
        <f t="shared" si="281"/>
        <v>28.807036833424959</v>
      </c>
      <c r="FC696" s="380">
        <f t="shared" si="282"/>
        <v>0.20983722576079264</v>
      </c>
      <c r="FD696" s="227">
        <f t="shared" si="283"/>
        <v>30861.306271142337</v>
      </c>
      <c r="FE696" s="227">
        <f t="shared" si="284"/>
        <v>2853.4709969722712</v>
      </c>
      <c r="FF696" s="227">
        <v>1819</v>
      </c>
      <c r="FG696" s="228">
        <f t="shared" si="277"/>
        <v>32.655305112699281</v>
      </c>
      <c r="FH696" s="227">
        <v>594</v>
      </c>
      <c r="FI696" s="227">
        <v>1819</v>
      </c>
      <c r="FJ696" s="227">
        <v>0</v>
      </c>
      <c r="FK696" s="227">
        <f t="shared" si="269"/>
        <v>1225</v>
      </c>
      <c r="FL696" s="227">
        <v>72</v>
      </c>
      <c r="FM696" s="227">
        <f t="shared" si="270"/>
        <v>1153</v>
      </c>
      <c r="FZ696" s="229"/>
      <c r="GA696" s="229"/>
      <c r="GB696" s="229"/>
      <c r="GC696" s="229"/>
      <c r="GD696" s="229"/>
    </row>
    <row r="697" spans="1:186" s="368" customFormat="1">
      <c r="A697" s="287" t="s">
        <v>1386</v>
      </c>
      <c r="B697" s="369" t="s">
        <v>1387</v>
      </c>
      <c r="C697" s="287" t="s">
        <v>1563</v>
      </c>
      <c r="D697" s="287" t="s">
        <v>3126</v>
      </c>
      <c r="E697" s="369" t="s">
        <v>1564</v>
      </c>
      <c r="F697" s="287">
        <v>694</v>
      </c>
      <c r="G697" s="392" t="s">
        <v>1684</v>
      </c>
      <c r="H697" s="392" t="s">
        <v>1685</v>
      </c>
      <c r="I697" s="393" t="s">
        <v>1616</v>
      </c>
      <c r="J697" s="392" t="s">
        <v>1617</v>
      </c>
      <c r="K697" s="393" t="s">
        <v>846</v>
      </c>
      <c r="L697" s="392" t="s">
        <v>1569</v>
      </c>
      <c r="M697" s="392" t="s">
        <v>3124</v>
      </c>
      <c r="N697" s="372">
        <v>1</v>
      </c>
      <c r="O697" s="373">
        <v>196</v>
      </c>
      <c r="P697" s="373">
        <v>331</v>
      </c>
      <c r="Q697" s="373">
        <v>354</v>
      </c>
      <c r="R697" s="373">
        <v>403</v>
      </c>
      <c r="S697" s="374">
        <v>412</v>
      </c>
      <c r="T697" s="374">
        <v>470</v>
      </c>
      <c r="U697" s="374">
        <v>525</v>
      </c>
      <c r="V697" s="374">
        <v>583</v>
      </c>
      <c r="W697" s="373">
        <v>74</v>
      </c>
      <c r="X697" s="373">
        <v>121</v>
      </c>
      <c r="Y697" s="373">
        <v>127</v>
      </c>
      <c r="Z697" s="373">
        <v>147</v>
      </c>
      <c r="AA697" s="374">
        <v>145</v>
      </c>
      <c r="AB697" s="374">
        <v>158</v>
      </c>
      <c r="AC697" s="374">
        <v>178</v>
      </c>
      <c r="AD697" s="374">
        <v>196</v>
      </c>
      <c r="AE697" s="373">
        <v>3</v>
      </c>
      <c r="AF697" s="373">
        <v>4</v>
      </c>
      <c r="AG697" s="373">
        <v>4</v>
      </c>
      <c r="AH697" s="373">
        <v>4</v>
      </c>
      <c r="AI697" s="374">
        <v>5</v>
      </c>
      <c r="AJ697" s="374">
        <v>5</v>
      </c>
      <c r="AK697" s="374">
        <v>5</v>
      </c>
      <c r="AL697" s="374">
        <v>6</v>
      </c>
      <c r="AM697" s="226">
        <v>121</v>
      </c>
      <c r="AN697" s="226">
        <v>211</v>
      </c>
      <c r="AO697" s="226">
        <v>227</v>
      </c>
      <c r="AP697" s="226">
        <v>255</v>
      </c>
      <c r="AQ697" s="227">
        <v>266</v>
      </c>
      <c r="AR697" s="227">
        <v>312</v>
      </c>
      <c r="AS697" s="227">
        <v>348</v>
      </c>
      <c r="AT697" s="227">
        <v>387</v>
      </c>
      <c r="AU697" s="226">
        <v>48</v>
      </c>
      <c r="AV697" s="411">
        <v>93</v>
      </c>
      <c r="AW697" s="411">
        <v>104</v>
      </c>
      <c r="AX697" s="411">
        <v>119</v>
      </c>
      <c r="AY697" s="231">
        <v>116</v>
      </c>
      <c r="AZ697" s="231">
        <v>129</v>
      </c>
      <c r="BA697" s="231">
        <v>147</v>
      </c>
      <c r="BB697" s="231">
        <v>164</v>
      </c>
      <c r="BC697" s="226">
        <f t="shared" si="287"/>
        <v>73</v>
      </c>
      <c r="BD697" s="226">
        <f t="shared" si="287"/>
        <v>113</v>
      </c>
      <c r="BE697" s="226">
        <f t="shared" si="287"/>
        <v>113</v>
      </c>
      <c r="BF697" s="226">
        <f t="shared" si="287"/>
        <v>126</v>
      </c>
      <c r="BG697" s="218">
        <f t="shared" si="287"/>
        <v>144</v>
      </c>
      <c r="BH697" s="218">
        <f t="shared" si="287"/>
        <v>171</v>
      </c>
      <c r="BI697" s="218">
        <f t="shared" si="287"/>
        <v>189</v>
      </c>
      <c r="BJ697" s="218">
        <f t="shared" si="286"/>
        <v>217</v>
      </c>
      <c r="BK697" s="226">
        <f t="shared" si="285"/>
        <v>0</v>
      </c>
      <c r="BL697" s="226">
        <f t="shared" si="285"/>
        <v>5</v>
      </c>
      <c r="BM697" s="226">
        <f t="shared" si="285"/>
        <v>10</v>
      </c>
      <c r="BN697" s="226">
        <f t="shared" si="285"/>
        <v>10</v>
      </c>
      <c r="BO697" s="227">
        <f t="shared" si="285"/>
        <v>6</v>
      </c>
      <c r="BP697" s="227">
        <f t="shared" si="279"/>
        <v>12</v>
      </c>
      <c r="BQ697" s="227">
        <f t="shared" si="279"/>
        <v>12</v>
      </c>
      <c r="BR697" s="227">
        <f t="shared" si="279"/>
        <v>6</v>
      </c>
      <c r="BS697" s="226">
        <v>0</v>
      </c>
      <c r="BT697" s="226">
        <v>5</v>
      </c>
      <c r="BU697" s="226">
        <v>10</v>
      </c>
      <c r="BV697" s="226">
        <v>10</v>
      </c>
      <c r="BW697" s="227">
        <v>6</v>
      </c>
      <c r="BX697" s="227">
        <v>12</v>
      </c>
      <c r="BY697" s="227">
        <v>12</v>
      </c>
      <c r="BZ697" s="227">
        <v>6</v>
      </c>
      <c r="CA697" s="226">
        <v>0</v>
      </c>
      <c r="CB697" s="226">
        <f>IFERROR(VLOOKUP($G697,[12]ITEM!$B$2:$AC$939,26,0),0)</f>
        <v>0</v>
      </c>
      <c r="CC697" s="226">
        <f>IFERROR(VLOOKUP($G697,[12]ITEM!$B$2:$AC$939,27,0),0)</f>
        <v>0</v>
      </c>
      <c r="CD697" s="226">
        <f>IFERROR(VLOOKUP($G697,[12]ITEM!$B$2:$AC$939,28,0),0)</f>
        <v>0</v>
      </c>
      <c r="CE697" s="227">
        <v>0</v>
      </c>
      <c r="CF697" s="227">
        <v>0</v>
      </c>
      <c r="CG697" s="227">
        <v>0</v>
      </c>
      <c r="CH697" s="227">
        <v>0</v>
      </c>
      <c r="CI697" s="375"/>
      <c r="CJ697" s="226">
        <f t="shared" si="290"/>
        <v>72</v>
      </c>
      <c r="CK697" s="226">
        <f t="shared" si="290"/>
        <v>121</v>
      </c>
      <c r="CL697" s="226">
        <f t="shared" si="290"/>
        <v>130</v>
      </c>
      <c r="CM697" s="226">
        <f t="shared" si="290"/>
        <v>137</v>
      </c>
      <c r="CN697" s="227">
        <f t="shared" si="290"/>
        <v>144</v>
      </c>
      <c r="CO697" s="227">
        <f t="shared" si="288"/>
        <v>150.65613456328578</v>
      </c>
      <c r="CP697" s="227">
        <f t="shared" si="288"/>
        <v>149.38880636072665</v>
      </c>
      <c r="CQ697" s="227">
        <f t="shared" si="288"/>
        <v>157.09530618195484</v>
      </c>
      <c r="CR697" s="226">
        <v>19</v>
      </c>
      <c r="CS697" s="226">
        <v>33</v>
      </c>
      <c r="CT697" s="226">
        <v>36</v>
      </c>
      <c r="CU697" s="226">
        <v>40</v>
      </c>
      <c r="CV697" s="227">
        <f t="shared" si="271"/>
        <v>-2</v>
      </c>
      <c r="CW697" s="227">
        <f>CV697*(1+('[13]GROWTH (YoY)'!AR697/100))</f>
        <v>-2.3438654367142333</v>
      </c>
      <c r="CX697" s="227">
        <f>CW697*(1+('[13]GROWTH (YoY)'!AS697/100))</f>
        <v>-2.6111936392733539</v>
      </c>
      <c r="CY697" s="227">
        <f>CX697*(1+('[13]GROWTH (YoY)'!AT697/100))</f>
        <v>-2.9046938180451742</v>
      </c>
      <c r="CZ697" s="226">
        <v>51</v>
      </c>
      <c r="DA697" s="226">
        <v>84</v>
      </c>
      <c r="DB697" s="226">
        <v>90</v>
      </c>
      <c r="DC697" s="226">
        <v>92</v>
      </c>
      <c r="DD697" s="227">
        <v>142</v>
      </c>
      <c r="DE697" s="227">
        <v>148</v>
      </c>
      <c r="DF697" s="227">
        <v>147</v>
      </c>
      <c r="DG697" s="227">
        <v>155</v>
      </c>
      <c r="DH697" s="226">
        <v>2</v>
      </c>
      <c r="DI697" s="226">
        <v>4</v>
      </c>
      <c r="DJ697" s="226">
        <v>4</v>
      </c>
      <c r="DK697" s="226">
        <v>5</v>
      </c>
      <c r="DL697" s="227">
        <v>4</v>
      </c>
      <c r="DM697" s="227">
        <v>5</v>
      </c>
      <c r="DN697" s="227">
        <v>5</v>
      </c>
      <c r="DO697" s="227">
        <v>5</v>
      </c>
      <c r="DP697" s="376">
        <f t="shared" si="291"/>
        <v>1</v>
      </c>
      <c r="DQ697" s="226">
        <f t="shared" si="291"/>
        <v>-8</v>
      </c>
      <c r="DR697" s="226">
        <f t="shared" si="291"/>
        <v>-17</v>
      </c>
      <c r="DS697" s="226">
        <f t="shared" si="278"/>
        <v>-11</v>
      </c>
      <c r="DT697" s="227">
        <f t="shared" si="278"/>
        <v>0</v>
      </c>
      <c r="DU697" s="227">
        <f t="shared" si="278"/>
        <v>20.343865436714225</v>
      </c>
      <c r="DV697" s="227">
        <f t="shared" si="278"/>
        <v>39.611193639273353</v>
      </c>
      <c r="DW697" s="227">
        <f t="shared" si="278"/>
        <v>59.90469381804516</v>
      </c>
      <c r="DX697" s="377">
        <f t="shared" si="268"/>
        <v>0.37755102040816324</v>
      </c>
      <c r="DY697" s="377">
        <f t="shared" si="268"/>
        <v>0.36555891238670696</v>
      </c>
      <c r="DZ697" s="377">
        <f t="shared" si="268"/>
        <v>0.35875706214689268</v>
      </c>
      <c r="EA697" s="377">
        <f t="shared" si="268"/>
        <v>0.36476426799007444</v>
      </c>
      <c r="EB697" s="378">
        <f t="shared" si="268"/>
        <v>0.35194174757281554</v>
      </c>
      <c r="EC697" s="378">
        <f t="shared" si="289"/>
        <v>0.33617021276595743</v>
      </c>
      <c r="ED697" s="378">
        <f t="shared" si="289"/>
        <v>0.33904761904761904</v>
      </c>
      <c r="EE697" s="378">
        <f t="shared" si="289"/>
        <v>0.33619210977701541</v>
      </c>
      <c r="EG697" s="226">
        <v>0</v>
      </c>
      <c r="EH697" s="226">
        <v>0</v>
      </c>
      <c r="EI697" s="226">
        <v>0</v>
      </c>
      <c r="EJ697" s="226">
        <v>0</v>
      </c>
      <c r="EK697" s="226">
        <v>0</v>
      </c>
      <c r="EL697" s="226">
        <v>0</v>
      </c>
      <c r="EM697" s="226">
        <v>0</v>
      </c>
      <c r="EN697" s="379">
        <f t="shared" si="272"/>
        <v>0</v>
      </c>
      <c r="EO697" s="226">
        <f t="shared" si="273"/>
        <v>0</v>
      </c>
      <c r="EP697" s="379">
        <f t="shared" si="274"/>
        <v>0</v>
      </c>
      <c r="EQ697" s="226">
        <f t="shared" si="275"/>
        <v>0</v>
      </c>
      <c r="ER697" s="226">
        <f t="shared" si="276"/>
        <v>0</v>
      </c>
      <c r="ES697" s="292"/>
      <c r="ET697" s="227">
        <v>412</v>
      </c>
      <c r="EU697" s="227">
        <v>146</v>
      </c>
      <c r="EV697" s="227">
        <v>266</v>
      </c>
      <c r="EW697" s="227">
        <v>192</v>
      </c>
      <c r="EX697" s="227">
        <v>159</v>
      </c>
      <c r="EY697" s="227">
        <v>8158</v>
      </c>
      <c r="EZ697" s="227">
        <v>5774</v>
      </c>
      <c r="FA697" s="380">
        <f t="shared" si="280"/>
        <v>0.35436893203883496</v>
      </c>
      <c r="FB697" s="228">
        <f t="shared" si="281"/>
        <v>72.180451127819538</v>
      </c>
      <c r="FC697" s="380">
        <f t="shared" si="282"/>
        <v>0.38592233009708737</v>
      </c>
      <c r="FD697" s="227">
        <f t="shared" si="283"/>
        <v>19490.071095856827</v>
      </c>
      <c r="FE697" s="227">
        <f t="shared" si="284"/>
        <v>2771.0426047800484</v>
      </c>
      <c r="FF697" s="227">
        <v>266</v>
      </c>
      <c r="FG697" s="228">
        <f t="shared" si="277"/>
        <v>44.360902255639097</v>
      </c>
      <c r="FH697" s="227">
        <v>118</v>
      </c>
      <c r="FI697" s="227">
        <v>266</v>
      </c>
      <c r="FJ697" s="227">
        <v>0</v>
      </c>
      <c r="FK697" s="227">
        <f t="shared" si="269"/>
        <v>148</v>
      </c>
      <c r="FL697" s="227">
        <v>11</v>
      </c>
      <c r="FM697" s="227">
        <f t="shared" si="270"/>
        <v>137</v>
      </c>
      <c r="FZ697" s="229"/>
      <c r="GA697" s="229"/>
      <c r="GB697" s="229"/>
      <c r="GC697" s="229"/>
      <c r="GD697" s="229"/>
    </row>
    <row r="698" spans="1:186" s="368" customFormat="1">
      <c r="A698" s="287" t="s">
        <v>1386</v>
      </c>
      <c r="B698" s="369" t="s">
        <v>1387</v>
      </c>
      <c r="C698" s="287" t="s">
        <v>1563</v>
      </c>
      <c r="D698" s="287" t="s">
        <v>3126</v>
      </c>
      <c r="E698" s="369" t="s">
        <v>1564</v>
      </c>
      <c r="F698" s="287">
        <v>695</v>
      </c>
      <c r="G698" s="392" t="s">
        <v>1686</v>
      </c>
      <c r="H698" s="392" t="s">
        <v>1687</v>
      </c>
      <c r="I698" s="393" t="s">
        <v>1616</v>
      </c>
      <c r="J698" s="392" t="s">
        <v>1617</v>
      </c>
      <c r="K698" s="393" t="s">
        <v>846</v>
      </c>
      <c r="L698" s="392" t="s">
        <v>1569</v>
      </c>
      <c r="M698" s="392" t="s">
        <v>3124</v>
      </c>
      <c r="N698" s="372">
        <v>1</v>
      </c>
      <c r="O698" s="373">
        <v>271</v>
      </c>
      <c r="P698" s="373">
        <v>459</v>
      </c>
      <c r="Q698" s="373">
        <v>490</v>
      </c>
      <c r="R698" s="373">
        <v>550</v>
      </c>
      <c r="S698" s="374">
        <v>1019</v>
      </c>
      <c r="T698" s="374">
        <v>1142</v>
      </c>
      <c r="U698" s="374">
        <v>1301</v>
      </c>
      <c r="V698" s="374">
        <v>1439</v>
      </c>
      <c r="W698" s="373">
        <v>99</v>
      </c>
      <c r="X698" s="373">
        <v>161</v>
      </c>
      <c r="Y698" s="373">
        <v>173</v>
      </c>
      <c r="Z698" s="373">
        <v>200</v>
      </c>
      <c r="AA698" s="374">
        <v>337</v>
      </c>
      <c r="AB698" s="374">
        <v>381</v>
      </c>
      <c r="AC698" s="374">
        <v>426</v>
      </c>
      <c r="AD698" s="374">
        <v>473</v>
      </c>
      <c r="AE698" s="373">
        <v>4</v>
      </c>
      <c r="AF698" s="373">
        <v>5</v>
      </c>
      <c r="AG698" s="373">
        <v>5</v>
      </c>
      <c r="AH698" s="373">
        <v>6</v>
      </c>
      <c r="AI698" s="374">
        <v>12</v>
      </c>
      <c r="AJ698" s="374">
        <v>13</v>
      </c>
      <c r="AK698" s="374">
        <v>14</v>
      </c>
      <c r="AL698" s="374">
        <v>15</v>
      </c>
      <c r="AM698" s="226">
        <v>172</v>
      </c>
      <c r="AN698" s="226">
        <v>297</v>
      </c>
      <c r="AO698" s="226">
        <v>317</v>
      </c>
      <c r="AP698" s="226">
        <v>350</v>
      </c>
      <c r="AQ698" s="227">
        <v>682</v>
      </c>
      <c r="AR698" s="227">
        <v>760</v>
      </c>
      <c r="AS698" s="227">
        <v>875</v>
      </c>
      <c r="AT698" s="227">
        <v>965</v>
      </c>
      <c r="AU698" s="226">
        <v>65</v>
      </c>
      <c r="AV698" s="411">
        <v>125</v>
      </c>
      <c r="AW698" s="411">
        <v>139</v>
      </c>
      <c r="AX698" s="411">
        <v>159</v>
      </c>
      <c r="AY698" s="231">
        <v>283</v>
      </c>
      <c r="AZ698" s="231">
        <v>312</v>
      </c>
      <c r="BA698" s="231">
        <v>357</v>
      </c>
      <c r="BB698" s="231">
        <v>400</v>
      </c>
      <c r="BC698" s="226">
        <f t="shared" si="287"/>
        <v>107</v>
      </c>
      <c r="BD698" s="226">
        <f t="shared" si="287"/>
        <v>165</v>
      </c>
      <c r="BE698" s="226">
        <f t="shared" si="287"/>
        <v>162</v>
      </c>
      <c r="BF698" s="226">
        <f t="shared" si="287"/>
        <v>175</v>
      </c>
      <c r="BG698" s="218">
        <f t="shared" si="287"/>
        <v>390</v>
      </c>
      <c r="BH698" s="218">
        <f t="shared" si="287"/>
        <v>429</v>
      </c>
      <c r="BI698" s="218">
        <f t="shared" si="287"/>
        <v>501</v>
      </c>
      <c r="BJ698" s="218">
        <f t="shared" si="286"/>
        <v>557</v>
      </c>
      <c r="BK698" s="226">
        <f t="shared" si="285"/>
        <v>0</v>
      </c>
      <c r="BL698" s="226">
        <f t="shared" si="285"/>
        <v>7</v>
      </c>
      <c r="BM698" s="226">
        <f t="shared" si="285"/>
        <v>16</v>
      </c>
      <c r="BN698" s="226">
        <f t="shared" si="285"/>
        <v>16</v>
      </c>
      <c r="BO698" s="227">
        <f t="shared" si="285"/>
        <v>9</v>
      </c>
      <c r="BP698" s="227">
        <f t="shared" si="279"/>
        <v>19</v>
      </c>
      <c r="BQ698" s="227">
        <f t="shared" si="279"/>
        <v>17</v>
      </c>
      <c r="BR698" s="227">
        <f t="shared" si="279"/>
        <v>8</v>
      </c>
      <c r="BS698" s="226">
        <v>0</v>
      </c>
      <c r="BT698" s="226">
        <v>7</v>
      </c>
      <c r="BU698" s="226">
        <v>16</v>
      </c>
      <c r="BV698" s="226">
        <v>16</v>
      </c>
      <c r="BW698" s="227">
        <v>9</v>
      </c>
      <c r="BX698" s="227">
        <v>19</v>
      </c>
      <c r="BY698" s="227">
        <v>17</v>
      </c>
      <c r="BZ698" s="227">
        <v>8</v>
      </c>
      <c r="CA698" s="226">
        <v>0</v>
      </c>
      <c r="CB698" s="226">
        <f>IFERROR(VLOOKUP($G698,[12]ITEM!$B$2:$AC$939,26,0),0)</f>
        <v>0</v>
      </c>
      <c r="CC698" s="226">
        <f>IFERROR(VLOOKUP($G698,[12]ITEM!$B$2:$AC$939,27,0),0)</f>
        <v>0</v>
      </c>
      <c r="CD698" s="226">
        <f>IFERROR(VLOOKUP($G698,[12]ITEM!$B$2:$AC$939,28,0),0)</f>
        <v>0</v>
      </c>
      <c r="CE698" s="227">
        <v>0</v>
      </c>
      <c r="CF698" s="227">
        <v>0</v>
      </c>
      <c r="CG698" s="227">
        <v>0</v>
      </c>
      <c r="CH698" s="227">
        <v>0</v>
      </c>
      <c r="CI698" s="375"/>
      <c r="CJ698" s="226">
        <f t="shared" si="290"/>
        <v>106</v>
      </c>
      <c r="CK698" s="226">
        <f t="shared" si="290"/>
        <v>178</v>
      </c>
      <c r="CL698" s="226">
        <f t="shared" si="290"/>
        <v>191</v>
      </c>
      <c r="CM698" s="226">
        <f t="shared" si="290"/>
        <v>199</v>
      </c>
      <c r="CN698" s="227">
        <f t="shared" si="290"/>
        <v>390</v>
      </c>
      <c r="CO698" s="227">
        <f t="shared" si="288"/>
        <v>405.31708441462439</v>
      </c>
      <c r="CP698" s="227">
        <f t="shared" si="288"/>
        <v>399.95985072010649</v>
      </c>
      <c r="CQ698" s="227">
        <f t="shared" si="288"/>
        <v>420.70780054683178</v>
      </c>
      <c r="CR698" s="226">
        <v>7</v>
      </c>
      <c r="CS698" s="226">
        <v>13</v>
      </c>
      <c r="CT698" s="226">
        <v>13</v>
      </c>
      <c r="CU698" s="226">
        <v>15</v>
      </c>
      <c r="CV698" s="227">
        <f t="shared" si="271"/>
        <v>-32</v>
      </c>
      <c r="CW698" s="227">
        <f>CV698*(1+('[13]GROWTH (YoY)'!AR698/100))</f>
        <v>-35.682915585375596</v>
      </c>
      <c r="CX698" s="227">
        <f>CW698*(1+('[13]GROWTH (YoY)'!AS698/100))</f>
        <v>-41.040149279893491</v>
      </c>
      <c r="CY698" s="227">
        <f>CX698*(1+('[13]GROWTH (YoY)'!AT698/100))</f>
        <v>-45.292199453168216</v>
      </c>
      <c r="CZ698" s="226">
        <v>79</v>
      </c>
      <c r="DA698" s="226">
        <v>130</v>
      </c>
      <c r="DB698" s="226">
        <v>139</v>
      </c>
      <c r="DC698" s="226">
        <v>142</v>
      </c>
      <c r="DD698" s="227">
        <v>386</v>
      </c>
      <c r="DE698" s="227">
        <v>402</v>
      </c>
      <c r="DF698" s="227">
        <v>398</v>
      </c>
      <c r="DG698" s="227">
        <v>420</v>
      </c>
      <c r="DH698" s="226">
        <v>20</v>
      </c>
      <c r="DI698" s="226">
        <v>35</v>
      </c>
      <c r="DJ698" s="226">
        <v>39</v>
      </c>
      <c r="DK698" s="226">
        <v>42</v>
      </c>
      <c r="DL698" s="227">
        <v>36</v>
      </c>
      <c r="DM698" s="227">
        <v>39</v>
      </c>
      <c r="DN698" s="227">
        <v>43</v>
      </c>
      <c r="DO698" s="227">
        <v>46</v>
      </c>
      <c r="DP698" s="376">
        <f t="shared" si="291"/>
        <v>1</v>
      </c>
      <c r="DQ698" s="226">
        <f t="shared" si="291"/>
        <v>-13</v>
      </c>
      <c r="DR698" s="226">
        <f t="shared" si="291"/>
        <v>-29</v>
      </c>
      <c r="DS698" s="226">
        <f t="shared" si="278"/>
        <v>-24</v>
      </c>
      <c r="DT698" s="227">
        <f t="shared" si="278"/>
        <v>0</v>
      </c>
      <c r="DU698" s="227">
        <f t="shared" si="278"/>
        <v>23.682915585375611</v>
      </c>
      <c r="DV698" s="227">
        <f t="shared" si="278"/>
        <v>101.04014927989351</v>
      </c>
      <c r="DW698" s="227">
        <f t="shared" si="278"/>
        <v>136.29219945316822</v>
      </c>
      <c r="DX698" s="377">
        <f t="shared" si="268"/>
        <v>0.36531365313653136</v>
      </c>
      <c r="DY698" s="377">
        <f t="shared" si="268"/>
        <v>0.35076252723311546</v>
      </c>
      <c r="DZ698" s="377">
        <f t="shared" si="268"/>
        <v>0.35306122448979593</v>
      </c>
      <c r="EA698" s="377">
        <f t="shared" si="268"/>
        <v>0.36363636363636365</v>
      </c>
      <c r="EB698" s="378">
        <f t="shared" si="268"/>
        <v>0.33071638861629049</v>
      </c>
      <c r="EC698" s="378">
        <f t="shared" si="289"/>
        <v>0.33362521891418562</v>
      </c>
      <c r="ED698" s="378">
        <f t="shared" si="289"/>
        <v>0.32744043043812454</v>
      </c>
      <c r="EE698" s="378">
        <f t="shared" si="289"/>
        <v>0.32870048644892286</v>
      </c>
      <c r="EG698" s="226">
        <v>0</v>
      </c>
      <c r="EH698" s="226">
        <v>0</v>
      </c>
      <c r="EI698" s="226">
        <v>0</v>
      </c>
      <c r="EJ698" s="226">
        <v>0</v>
      </c>
      <c r="EK698" s="226">
        <v>0</v>
      </c>
      <c r="EL698" s="226">
        <v>0</v>
      </c>
      <c r="EM698" s="226">
        <v>0</v>
      </c>
      <c r="EN698" s="379">
        <f t="shared" si="272"/>
        <v>0</v>
      </c>
      <c r="EO698" s="226">
        <f t="shared" si="273"/>
        <v>0</v>
      </c>
      <c r="EP698" s="379">
        <f t="shared" si="274"/>
        <v>0</v>
      </c>
      <c r="EQ698" s="226">
        <f t="shared" si="275"/>
        <v>0</v>
      </c>
      <c r="ER698" s="226">
        <f t="shared" si="276"/>
        <v>0</v>
      </c>
      <c r="ES698" s="292"/>
      <c r="ET698" s="227">
        <v>1020</v>
      </c>
      <c r="EU698" s="227">
        <v>338</v>
      </c>
      <c r="EV698" s="227">
        <v>682</v>
      </c>
      <c r="EW698" s="227">
        <v>462</v>
      </c>
      <c r="EX698" s="227">
        <v>305</v>
      </c>
      <c r="EY698" s="227">
        <v>10142</v>
      </c>
      <c r="EZ698" s="227">
        <v>5840</v>
      </c>
      <c r="FA698" s="380">
        <f t="shared" si="280"/>
        <v>0.33137254901960783</v>
      </c>
      <c r="FB698" s="228">
        <f t="shared" si="281"/>
        <v>67.741935483870961</v>
      </c>
      <c r="FC698" s="380">
        <f t="shared" si="282"/>
        <v>0.29901960784313725</v>
      </c>
      <c r="FD698" s="227">
        <f t="shared" si="283"/>
        <v>30072.963912443305</v>
      </c>
      <c r="FE698" s="227">
        <f t="shared" si="284"/>
        <v>6592.465753424658</v>
      </c>
      <c r="FF698" s="227">
        <v>682</v>
      </c>
      <c r="FG698" s="228">
        <f t="shared" si="277"/>
        <v>42.08211143695015</v>
      </c>
      <c r="FH698" s="227">
        <v>287</v>
      </c>
      <c r="FI698" s="227">
        <v>682</v>
      </c>
      <c r="FJ698" s="227">
        <v>0</v>
      </c>
      <c r="FK698" s="227">
        <f t="shared" si="269"/>
        <v>395</v>
      </c>
      <c r="FL698" s="227">
        <v>26</v>
      </c>
      <c r="FM698" s="227">
        <f t="shared" si="270"/>
        <v>369</v>
      </c>
      <c r="FZ698" s="229"/>
      <c r="GA698" s="229"/>
      <c r="GB698" s="229"/>
      <c r="GC698" s="229"/>
      <c r="GD698" s="229"/>
    </row>
    <row r="699" spans="1:186" s="368" customFormat="1">
      <c r="A699" s="287" t="s">
        <v>1386</v>
      </c>
      <c r="B699" s="369" t="s">
        <v>1387</v>
      </c>
      <c r="C699" s="287" t="s">
        <v>1563</v>
      </c>
      <c r="D699" s="287" t="s">
        <v>3126</v>
      </c>
      <c r="E699" s="369" t="s">
        <v>1564</v>
      </c>
      <c r="F699" s="287">
        <v>696</v>
      </c>
      <c r="G699" s="392" t="s">
        <v>1688</v>
      </c>
      <c r="H699" s="392" t="s">
        <v>1689</v>
      </c>
      <c r="I699" s="393" t="s">
        <v>1616</v>
      </c>
      <c r="J699" s="392" t="s">
        <v>1617</v>
      </c>
      <c r="K699" s="393" t="s">
        <v>846</v>
      </c>
      <c r="L699" s="392" t="s">
        <v>1569</v>
      </c>
      <c r="M699" s="392" t="s">
        <v>3124</v>
      </c>
      <c r="N699" s="372">
        <v>1</v>
      </c>
      <c r="O699" s="373">
        <v>630</v>
      </c>
      <c r="P699" s="373">
        <v>1067</v>
      </c>
      <c r="Q699" s="373">
        <v>1139</v>
      </c>
      <c r="R699" s="373">
        <v>1298</v>
      </c>
      <c r="S699" s="374">
        <v>493</v>
      </c>
      <c r="T699" s="374">
        <v>563</v>
      </c>
      <c r="U699" s="374">
        <v>629</v>
      </c>
      <c r="V699" s="374">
        <v>696</v>
      </c>
      <c r="W699" s="373">
        <v>258</v>
      </c>
      <c r="X699" s="373">
        <v>424</v>
      </c>
      <c r="Y699" s="373">
        <v>500</v>
      </c>
      <c r="Z699" s="373">
        <v>590</v>
      </c>
      <c r="AA699" s="374">
        <v>180</v>
      </c>
      <c r="AB699" s="374">
        <v>203</v>
      </c>
      <c r="AC699" s="374">
        <v>237</v>
      </c>
      <c r="AD699" s="374">
        <v>263</v>
      </c>
      <c r="AE699" s="373">
        <v>9</v>
      </c>
      <c r="AF699" s="373">
        <v>10</v>
      </c>
      <c r="AG699" s="373">
        <v>11</v>
      </c>
      <c r="AH699" s="373">
        <v>11</v>
      </c>
      <c r="AI699" s="374">
        <v>6</v>
      </c>
      <c r="AJ699" s="374">
        <v>6</v>
      </c>
      <c r="AK699" s="374">
        <v>6</v>
      </c>
      <c r="AL699" s="374">
        <v>7</v>
      </c>
      <c r="AM699" s="226">
        <v>372</v>
      </c>
      <c r="AN699" s="226">
        <v>643</v>
      </c>
      <c r="AO699" s="226">
        <v>639</v>
      </c>
      <c r="AP699" s="226">
        <v>708</v>
      </c>
      <c r="AQ699" s="227">
        <v>313</v>
      </c>
      <c r="AR699" s="227">
        <v>360</v>
      </c>
      <c r="AS699" s="227">
        <v>393</v>
      </c>
      <c r="AT699" s="227">
        <v>433</v>
      </c>
      <c r="AU699" s="226">
        <v>109</v>
      </c>
      <c r="AV699" s="411">
        <v>210</v>
      </c>
      <c r="AW699" s="411">
        <v>233</v>
      </c>
      <c r="AX699" s="411">
        <v>266</v>
      </c>
      <c r="AY699" s="231">
        <v>100</v>
      </c>
      <c r="AZ699" s="231">
        <v>115</v>
      </c>
      <c r="BA699" s="231">
        <v>130</v>
      </c>
      <c r="BB699" s="231">
        <v>146</v>
      </c>
      <c r="BC699" s="226">
        <f t="shared" si="287"/>
        <v>263</v>
      </c>
      <c r="BD699" s="226">
        <f t="shared" si="287"/>
        <v>430</v>
      </c>
      <c r="BE699" s="226">
        <f t="shared" si="287"/>
        <v>398</v>
      </c>
      <c r="BF699" s="226">
        <f t="shared" si="287"/>
        <v>435</v>
      </c>
      <c r="BG699" s="218">
        <f t="shared" si="287"/>
        <v>209</v>
      </c>
      <c r="BH699" s="218">
        <f t="shared" si="287"/>
        <v>236</v>
      </c>
      <c r="BI699" s="218">
        <f t="shared" si="287"/>
        <v>255</v>
      </c>
      <c r="BJ699" s="218">
        <f t="shared" si="286"/>
        <v>283</v>
      </c>
      <c r="BK699" s="226">
        <f t="shared" si="285"/>
        <v>0</v>
      </c>
      <c r="BL699" s="226">
        <f t="shared" si="285"/>
        <v>3</v>
      </c>
      <c r="BM699" s="226">
        <f t="shared" si="285"/>
        <v>8</v>
      </c>
      <c r="BN699" s="226">
        <f t="shared" si="285"/>
        <v>7</v>
      </c>
      <c r="BO699" s="227">
        <f t="shared" si="285"/>
        <v>4</v>
      </c>
      <c r="BP699" s="227">
        <f t="shared" si="279"/>
        <v>9</v>
      </c>
      <c r="BQ699" s="227">
        <f t="shared" si="279"/>
        <v>8</v>
      </c>
      <c r="BR699" s="227">
        <f t="shared" si="279"/>
        <v>4</v>
      </c>
      <c r="BS699" s="226">
        <v>0</v>
      </c>
      <c r="BT699" s="226">
        <v>3</v>
      </c>
      <c r="BU699" s="226">
        <v>8</v>
      </c>
      <c r="BV699" s="226">
        <v>7</v>
      </c>
      <c r="BW699" s="227">
        <v>4</v>
      </c>
      <c r="BX699" s="227">
        <v>9</v>
      </c>
      <c r="BY699" s="227">
        <v>8</v>
      </c>
      <c r="BZ699" s="227">
        <v>4</v>
      </c>
      <c r="CA699" s="226">
        <v>0</v>
      </c>
      <c r="CB699" s="226">
        <f>IFERROR(VLOOKUP($G699,[12]ITEM!$B$2:$AC$939,26,0),0)</f>
        <v>0</v>
      </c>
      <c r="CC699" s="226">
        <f>IFERROR(VLOOKUP($G699,[12]ITEM!$B$2:$AC$939,27,0),0)</f>
        <v>0</v>
      </c>
      <c r="CD699" s="226">
        <f>IFERROR(VLOOKUP($G699,[12]ITEM!$B$2:$AC$939,28,0),0)</f>
        <v>0</v>
      </c>
      <c r="CE699" s="227">
        <v>0</v>
      </c>
      <c r="CF699" s="227">
        <v>0</v>
      </c>
      <c r="CG699" s="227">
        <v>0</v>
      </c>
      <c r="CH699" s="227">
        <v>0</v>
      </c>
      <c r="CI699" s="375"/>
      <c r="CJ699" s="226">
        <f t="shared" si="290"/>
        <v>263</v>
      </c>
      <c r="CK699" s="226">
        <f t="shared" si="290"/>
        <v>441</v>
      </c>
      <c r="CL699" s="226">
        <f t="shared" si="290"/>
        <v>458</v>
      </c>
      <c r="CM699" s="226">
        <f t="shared" si="290"/>
        <v>485</v>
      </c>
      <c r="CN699" s="227">
        <f t="shared" si="290"/>
        <v>209</v>
      </c>
      <c r="CO699" s="227">
        <f t="shared" si="288"/>
        <v>225.43248353685101</v>
      </c>
      <c r="CP699" s="227">
        <f t="shared" si="288"/>
        <v>233.19577969971891</v>
      </c>
      <c r="CQ699" s="227">
        <f t="shared" si="288"/>
        <v>249.37004366096005</v>
      </c>
      <c r="CR699" s="226">
        <v>102</v>
      </c>
      <c r="CS699" s="226">
        <v>176</v>
      </c>
      <c r="CT699" s="226">
        <v>175</v>
      </c>
      <c r="CU699" s="226">
        <v>194</v>
      </c>
      <c r="CV699" s="227">
        <f t="shared" si="271"/>
        <v>56</v>
      </c>
      <c r="CW699" s="227">
        <f>CV699*(1+('[13]GROWTH (YoY)'!AR699/100))</f>
        <v>64.432483536851009</v>
      </c>
      <c r="CX699" s="227">
        <f>CW699*(1+('[13]GROWTH (YoY)'!AS699/100))</f>
        <v>70.195779699718926</v>
      </c>
      <c r="CY699" s="227">
        <f>CX699*(1+('[13]GROWTH (YoY)'!AT699/100))</f>
        <v>77.37004366096005</v>
      </c>
      <c r="CZ699" s="226">
        <v>144</v>
      </c>
      <c r="DA699" s="226">
        <v>236</v>
      </c>
      <c r="DB699" s="226">
        <v>252</v>
      </c>
      <c r="DC699" s="226">
        <v>257</v>
      </c>
      <c r="DD699" s="227">
        <v>124</v>
      </c>
      <c r="DE699" s="227">
        <v>129</v>
      </c>
      <c r="DF699" s="227">
        <v>128</v>
      </c>
      <c r="DG699" s="227">
        <v>135</v>
      </c>
      <c r="DH699" s="226">
        <v>17</v>
      </c>
      <c r="DI699" s="226">
        <v>29</v>
      </c>
      <c r="DJ699" s="226">
        <v>31</v>
      </c>
      <c r="DK699" s="226">
        <v>34</v>
      </c>
      <c r="DL699" s="227">
        <v>29</v>
      </c>
      <c r="DM699" s="227">
        <v>32</v>
      </c>
      <c r="DN699" s="227">
        <v>35</v>
      </c>
      <c r="DO699" s="227">
        <v>37</v>
      </c>
      <c r="DP699" s="376">
        <f t="shared" si="291"/>
        <v>0</v>
      </c>
      <c r="DQ699" s="226">
        <f t="shared" si="291"/>
        <v>-11</v>
      </c>
      <c r="DR699" s="226">
        <f t="shared" si="291"/>
        <v>-60</v>
      </c>
      <c r="DS699" s="226">
        <f t="shared" si="278"/>
        <v>-50</v>
      </c>
      <c r="DT699" s="227">
        <f t="shared" ref="DS699:DW750" si="292">BG699-CN699</f>
        <v>0</v>
      </c>
      <c r="DU699" s="227">
        <f t="shared" si="292"/>
        <v>10.567516463148991</v>
      </c>
      <c r="DV699" s="227">
        <f t="shared" si="292"/>
        <v>21.804220300281088</v>
      </c>
      <c r="DW699" s="227">
        <f t="shared" si="292"/>
        <v>33.62995633903995</v>
      </c>
      <c r="DX699" s="377">
        <f t="shared" ref="DX699:EB749" si="293">IFERROR(W699/O699,0)</f>
        <v>0.40952380952380951</v>
      </c>
      <c r="DY699" s="377">
        <f t="shared" si="293"/>
        <v>0.39737582005623245</v>
      </c>
      <c r="DZ699" s="377">
        <f t="shared" si="293"/>
        <v>0.43898156277436345</v>
      </c>
      <c r="EA699" s="377">
        <f t="shared" si="293"/>
        <v>0.45454545454545453</v>
      </c>
      <c r="EB699" s="378">
        <f t="shared" si="293"/>
        <v>0.36511156186612576</v>
      </c>
      <c r="EC699" s="378">
        <f t="shared" si="289"/>
        <v>0.36056838365896982</v>
      </c>
      <c r="ED699" s="378">
        <f t="shared" si="289"/>
        <v>0.37678855325914151</v>
      </c>
      <c r="EE699" s="378">
        <f t="shared" si="289"/>
        <v>0.37787356321839083</v>
      </c>
      <c r="EG699" s="226">
        <v>0</v>
      </c>
      <c r="EH699" s="226">
        <v>0</v>
      </c>
      <c r="EI699" s="226">
        <v>0</v>
      </c>
      <c r="EJ699" s="226">
        <v>0</v>
      </c>
      <c r="EK699" s="226">
        <v>0</v>
      </c>
      <c r="EL699" s="226">
        <v>0</v>
      </c>
      <c r="EM699" s="226">
        <v>0</v>
      </c>
      <c r="EN699" s="379">
        <f t="shared" si="272"/>
        <v>0</v>
      </c>
      <c r="EO699" s="226">
        <f t="shared" si="273"/>
        <v>0</v>
      </c>
      <c r="EP699" s="379">
        <f t="shared" si="274"/>
        <v>0</v>
      </c>
      <c r="EQ699" s="226">
        <f t="shared" si="275"/>
        <v>0</v>
      </c>
      <c r="ER699" s="226">
        <f t="shared" si="276"/>
        <v>0</v>
      </c>
      <c r="ES699" s="292"/>
      <c r="ET699" s="227">
        <v>494</v>
      </c>
      <c r="EU699" s="227">
        <v>180</v>
      </c>
      <c r="EV699" s="227">
        <v>313</v>
      </c>
      <c r="EW699" s="227">
        <v>140</v>
      </c>
      <c r="EX699" s="227">
        <v>113</v>
      </c>
      <c r="EY699" s="227">
        <v>4460</v>
      </c>
      <c r="EZ699" s="227">
        <v>3512</v>
      </c>
      <c r="FA699" s="380">
        <f t="shared" si="280"/>
        <v>0.36437246963562753</v>
      </c>
      <c r="FB699" s="228">
        <f t="shared" si="281"/>
        <v>44.728434504792332</v>
      </c>
      <c r="FC699" s="380">
        <f t="shared" si="282"/>
        <v>0.22874493927125505</v>
      </c>
      <c r="FD699" s="227">
        <f t="shared" si="283"/>
        <v>25336.322869955158</v>
      </c>
      <c r="FE699" s="227">
        <f t="shared" si="284"/>
        <v>3321.943811693242</v>
      </c>
      <c r="FF699" s="227">
        <v>313</v>
      </c>
      <c r="FG699" s="228">
        <f t="shared" si="277"/>
        <v>32.587859424920126</v>
      </c>
      <c r="FH699" s="227">
        <v>102</v>
      </c>
      <c r="FI699" s="227">
        <v>313</v>
      </c>
      <c r="FJ699" s="227">
        <v>0</v>
      </c>
      <c r="FK699" s="227">
        <f t="shared" si="269"/>
        <v>211</v>
      </c>
      <c r="FL699" s="227">
        <v>13</v>
      </c>
      <c r="FM699" s="227">
        <f t="shared" si="270"/>
        <v>198</v>
      </c>
      <c r="FZ699" s="229"/>
      <c r="GA699" s="229"/>
      <c r="GB699" s="229"/>
      <c r="GC699" s="229"/>
      <c r="GD699" s="229"/>
    </row>
    <row r="700" spans="1:186" s="368" customFormat="1">
      <c r="A700" s="287" t="s">
        <v>1386</v>
      </c>
      <c r="B700" s="369" t="s">
        <v>1387</v>
      </c>
      <c r="C700" s="287" t="s">
        <v>1563</v>
      </c>
      <c r="D700" s="287" t="s">
        <v>3126</v>
      </c>
      <c r="E700" s="369" t="s">
        <v>1564</v>
      </c>
      <c r="F700" s="287">
        <v>697</v>
      </c>
      <c r="G700" s="392" t="s">
        <v>1690</v>
      </c>
      <c r="H700" s="392" t="s">
        <v>1691</v>
      </c>
      <c r="I700" s="393" t="s">
        <v>1616</v>
      </c>
      <c r="J700" s="392" t="s">
        <v>1617</v>
      </c>
      <c r="K700" s="393" t="s">
        <v>846</v>
      </c>
      <c r="L700" s="392" t="s">
        <v>1569</v>
      </c>
      <c r="M700" s="392" t="s">
        <v>3124</v>
      </c>
      <c r="N700" s="372">
        <v>1</v>
      </c>
      <c r="O700" s="373">
        <v>835</v>
      </c>
      <c r="P700" s="373">
        <v>1413</v>
      </c>
      <c r="Q700" s="373">
        <v>1508</v>
      </c>
      <c r="R700" s="373">
        <v>1693</v>
      </c>
      <c r="S700" s="374">
        <v>1143</v>
      </c>
      <c r="T700" s="374">
        <v>1281</v>
      </c>
      <c r="U700" s="374">
        <v>1459</v>
      </c>
      <c r="V700" s="374">
        <v>1612</v>
      </c>
      <c r="W700" s="373">
        <v>298</v>
      </c>
      <c r="X700" s="373">
        <v>517</v>
      </c>
      <c r="Y700" s="373">
        <v>586</v>
      </c>
      <c r="Z700" s="373">
        <v>675</v>
      </c>
      <c r="AA700" s="374">
        <v>352</v>
      </c>
      <c r="AB700" s="374">
        <v>406</v>
      </c>
      <c r="AC700" s="374">
        <v>461</v>
      </c>
      <c r="AD700" s="374">
        <v>522</v>
      </c>
      <c r="AE700" s="373">
        <v>13</v>
      </c>
      <c r="AF700" s="373">
        <v>14</v>
      </c>
      <c r="AG700" s="373">
        <v>15</v>
      </c>
      <c r="AH700" s="373">
        <v>17</v>
      </c>
      <c r="AI700" s="374">
        <v>14</v>
      </c>
      <c r="AJ700" s="374">
        <v>15</v>
      </c>
      <c r="AK700" s="374">
        <v>16</v>
      </c>
      <c r="AL700" s="374">
        <v>17</v>
      </c>
      <c r="AM700" s="226">
        <v>537</v>
      </c>
      <c r="AN700" s="226">
        <v>896</v>
      </c>
      <c r="AO700" s="226">
        <v>922</v>
      </c>
      <c r="AP700" s="226">
        <v>1018</v>
      </c>
      <c r="AQ700" s="227">
        <v>791</v>
      </c>
      <c r="AR700" s="227">
        <v>874</v>
      </c>
      <c r="AS700" s="227">
        <v>998</v>
      </c>
      <c r="AT700" s="227">
        <v>1090</v>
      </c>
      <c r="AU700" s="226">
        <v>198</v>
      </c>
      <c r="AV700" s="411">
        <v>382</v>
      </c>
      <c r="AW700" s="411">
        <v>425</v>
      </c>
      <c r="AX700" s="411">
        <v>485</v>
      </c>
      <c r="AY700" s="231">
        <v>332</v>
      </c>
      <c r="AZ700" s="231">
        <v>367</v>
      </c>
      <c r="BA700" s="231">
        <v>419</v>
      </c>
      <c r="BB700" s="231">
        <v>469</v>
      </c>
      <c r="BC700" s="226">
        <f t="shared" si="287"/>
        <v>339</v>
      </c>
      <c r="BD700" s="226">
        <f t="shared" si="287"/>
        <v>502</v>
      </c>
      <c r="BE700" s="226">
        <f t="shared" si="287"/>
        <v>470</v>
      </c>
      <c r="BF700" s="226">
        <f t="shared" si="287"/>
        <v>507</v>
      </c>
      <c r="BG700" s="218">
        <f t="shared" si="287"/>
        <v>444</v>
      </c>
      <c r="BH700" s="218">
        <f t="shared" si="287"/>
        <v>476</v>
      </c>
      <c r="BI700" s="218">
        <f t="shared" si="287"/>
        <v>550</v>
      </c>
      <c r="BJ700" s="218">
        <f t="shared" si="286"/>
        <v>606</v>
      </c>
      <c r="BK700" s="226">
        <f t="shared" si="285"/>
        <v>0</v>
      </c>
      <c r="BL700" s="226">
        <f t="shared" si="285"/>
        <v>12</v>
      </c>
      <c r="BM700" s="226">
        <f t="shared" si="285"/>
        <v>27</v>
      </c>
      <c r="BN700" s="226">
        <f t="shared" si="285"/>
        <v>26</v>
      </c>
      <c r="BO700" s="227">
        <f t="shared" si="285"/>
        <v>15</v>
      </c>
      <c r="BP700" s="227">
        <f t="shared" si="279"/>
        <v>31</v>
      </c>
      <c r="BQ700" s="227">
        <f t="shared" si="279"/>
        <v>29</v>
      </c>
      <c r="BR700" s="227">
        <f t="shared" si="279"/>
        <v>15</v>
      </c>
      <c r="BS700" s="226">
        <v>0</v>
      </c>
      <c r="BT700" s="226">
        <v>12</v>
      </c>
      <c r="BU700" s="226">
        <v>27</v>
      </c>
      <c r="BV700" s="226">
        <v>26</v>
      </c>
      <c r="BW700" s="227">
        <v>15</v>
      </c>
      <c r="BX700" s="227">
        <v>31</v>
      </c>
      <c r="BY700" s="227">
        <v>29</v>
      </c>
      <c r="BZ700" s="227">
        <v>15</v>
      </c>
      <c r="CA700" s="226">
        <v>0</v>
      </c>
      <c r="CB700" s="226">
        <f>IFERROR(VLOOKUP($G700,[12]ITEM!$B$2:$AC$939,26,0),0)</f>
        <v>0</v>
      </c>
      <c r="CC700" s="226">
        <f>IFERROR(VLOOKUP($G700,[12]ITEM!$B$2:$AC$939,27,0),0)</f>
        <v>0</v>
      </c>
      <c r="CD700" s="226">
        <f>IFERROR(VLOOKUP($G700,[12]ITEM!$B$2:$AC$939,28,0),0)</f>
        <v>0</v>
      </c>
      <c r="CE700" s="227">
        <v>0</v>
      </c>
      <c r="CF700" s="227">
        <v>0</v>
      </c>
      <c r="CG700" s="227">
        <v>0</v>
      </c>
      <c r="CH700" s="227">
        <v>0</v>
      </c>
      <c r="CI700" s="375"/>
      <c r="CJ700" s="226">
        <f t="shared" si="290"/>
        <v>339</v>
      </c>
      <c r="CK700" s="226">
        <f t="shared" si="290"/>
        <v>513</v>
      </c>
      <c r="CL700" s="226">
        <f t="shared" si="290"/>
        <v>545</v>
      </c>
      <c r="CM700" s="226">
        <f t="shared" si="290"/>
        <v>568</v>
      </c>
      <c r="CN700" s="227">
        <f t="shared" si="290"/>
        <v>444</v>
      </c>
      <c r="CO700" s="227">
        <f t="shared" si="288"/>
        <v>468.6184767669634</v>
      </c>
      <c r="CP700" s="227">
        <f t="shared" si="288"/>
        <v>478.51090450969042</v>
      </c>
      <c r="CQ700" s="227">
        <f t="shared" si="288"/>
        <v>507.61908382034125</v>
      </c>
      <c r="CR700" s="226">
        <v>43</v>
      </c>
      <c r="CS700" s="226">
        <v>71</v>
      </c>
      <c r="CT700" s="226">
        <v>73</v>
      </c>
      <c r="CU700" s="226">
        <v>81</v>
      </c>
      <c r="CV700" s="227">
        <f t="shared" si="271"/>
        <v>44</v>
      </c>
      <c r="CW700" s="227">
        <f>CV700*(1+('[13]GROWTH (YoY)'!AR700/100))</f>
        <v>48.618476766963376</v>
      </c>
      <c r="CX700" s="227">
        <f>CW700*(1+('[13]GROWTH (YoY)'!AS700/100))</f>
        <v>55.510904509690398</v>
      </c>
      <c r="CY700" s="227">
        <f>CX700*(1+('[13]GROWTH (YoY)'!AT700/100))</f>
        <v>60.619083820341267</v>
      </c>
      <c r="CZ700" s="226">
        <v>257</v>
      </c>
      <c r="DA700" s="226">
        <v>379</v>
      </c>
      <c r="DB700" s="226">
        <v>403</v>
      </c>
      <c r="DC700" s="226">
        <v>412</v>
      </c>
      <c r="DD700" s="227">
        <v>336</v>
      </c>
      <c r="DE700" s="227">
        <v>350</v>
      </c>
      <c r="DF700" s="227">
        <v>346</v>
      </c>
      <c r="DG700" s="227">
        <v>365</v>
      </c>
      <c r="DH700" s="226">
        <v>39</v>
      </c>
      <c r="DI700" s="226">
        <v>63</v>
      </c>
      <c r="DJ700" s="226">
        <v>69</v>
      </c>
      <c r="DK700" s="226">
        <v>75</v>
      </c>
      <c r="DL700" s="227">
        <v>64</v>
      </c>
      <c r="DM700" s="227">
        <v>70</v>
      </c>
      <c r="DN700" s="227">
        <v>77</v>
      </c>
      <c r="DO700" s="227">
        <v>82</v>
      </c>
      <c r="DP700" s="376">
        <f t="shared" si="291"/>
        <v>0</v>
      </c>
      <c r="DQ700" s="226">
        <f t="shared" si="291"/>
        <v>-11</v>
      </c>
      <c r="DR700" s="226">
        <f t="shared" si="291"/>
        <v>-75</v>
      </c>
      <c r="DS700" s="226">
        <f t="shared" si="292"/>
        <v>-61</v>
      </c>
      <c r="DT700" s="227">
        <f t="shared" si="292"/>
        <v>0</v>
      </c>
      <c r="DU700" s="227">
        <f t="shared" si="292"/>
        <v>7.381523233036603</v>
      </c>
      <c r="DV700" s="227">
        <f t="shared" si="292"/>
        <v>71.48909549030958</v>
      </c>
      <c r="DW700" s="227">
        <f t="shared" si="292"/>
        <v>98.380916179658755</v>
      </c>
      <c r="DX700" s="377">
        <f t="shared" si="293"/>
        <v>0.35688622754491017</v>
      </c>
      <c r="DY700" s="377">
        <f t="shared" si="293"/>
        <v>0.36588818117480537</v>
      </c>
      <c r="DZ700" s="377">
        <f t="shared" si="293"/>
        <v>0.3885941644562334</v>
      </c>
      <c r="EA700" s="377">
        <f t="shared" si="293"/>
        <v>0.39870053160070879</v>
      </c>
      <c r="EB700" s="378">
        <f t="shared" si="293"/>
        <v>0.30796150481189849</v>
      </c>
      <c r="EC700" s="378">
        <f t="shared" si="289"/>
        <v>0.31693989071038253</v>
      </c>
      <c r="ED700" s="378">
        <f t="shared" si="289"/>
        <v>0.31596984235777931</v>
      </c>
      <c r="EE700" s="378">
        <f t="shared" si="289"/>
        <v>0.32382133995037221</v>
      </c>
      <c r="EG700" s="226">
        <v>0</v>
      </c>
      <c r="EH700" s="226">
        <v>0</v>
      </c>
      <c r="EI700" s="226">
        <v>0</v>
      </c>
      <c r="EJ700" s="226">
        <v>0</v>
      </c>
      <c r="EK700" s="226">
        <v>0</v>
      </c>
      <c r="EL700" s="226">
        <v>0</v>
      </c>
      <c r="EM700" s="226">
        <v>0</v>
      </c>
      <c r="EN700" s="379">
        <f t="shared" si="272"/>
        <v>0</v>
      </c>
      <c r="EO700" s="226">
        <f t="shared" si="273"/>
        <v>0</v>
      </c>
      <c r="EP700" s="379">
        <f t="shared" si="274"/>
        <v>0</v>
      </c>
      <c r="EQ700" s="226">
        <f t="shared" si="275"/>
        <v>0</v>
      </c>
      <c r="ER700" s="226">
        <f t="shared" si="276"/>
        <v>0</v>
      </c>
      <c r="ES700" s="292"/>
      <c r="ET700" s="227">
        <v>1144</v>
      </c>
      <c r="EU700" s="227">
        <v>353</v>
      </c>
      <c r="EV700" s="227">
        <v>791</v>
      </c>
      <c r="EW700" s="227">
        <v>471</v>
      </c>
      <c r="EX700" s="227">
        <v>257</v>
      </c>
      <c r="EY700" s="227">
        <v>12450</v>
      </c>
      <c r="EZ700" s="227">
        <v>10433</v>
      </c>
      <c r="FA700" s="380">
        <f t="shared" si="280"/>
        <v>0.30856643356643354</v>
      </c>
      <c r="FB700" s="228">
        <f t="shared" si="281"/>
        <v>59.544879898862199</v>
      </c>
      <c r="FC700" s="380">
        <f t="shared" si="282"/>
        <v>0.22465034965034966</v>
      </c>
      <c r="FD700" s="227">
        <f t="shared" si="283"/>
        <v>20642.570281124499</v>
      </c>
      <c r="FE700" s="227">
        <f t="shared" si="284"/>
        <v>3762.1010255918718</v>
      </c>
      <c r="FF700" s="227">
        <v>791</v>
      </c>
      <c r="FG700" s="228">
        <f t="shared" si="277"/>
        <v>42.7307206068268</v>
      </c>
      <c r="FH700" s="227">
        <v>338</v>
      </c>
      <c r="FI700" s="227">
        <v>791</v>
      </c>
      <c r="FJ700" s="227">
        <v>0</v>
      </c>
      <c r="FK700" s="227">
        <f t="shared" si="269"/>
        <v>453</v>
      </c>
      <c r="FL700" s="227">
        <v>29</v>
      </c>
      <c r="FM700" s="227">
        <f t="shared" si="270"/>
        <v>424</v>
      </c>
      <c r="FZ700" s="229"/>
      <c r="GA700" s="229"/>
      <c r="GB700" s="229"/>
      <c r="GC700" s="229"/>
      <c r="GD700" s="229"/>
    </row>
    <row r="701" spans="1:186" s="368" customFormat="1">
      <c r="A701" s="287" t="s">
        <v>1386</v>
      </c>
      <c r="B701" s="369" t="s">
        <v>1387</v>
      </c>
      <c r="C701" s="287" t="s">
        <v>1563</v>
      </c>
      <c r="D701" s="287" t="s">
        <v>3126</v>
      </c>
      <c r="E701" s="369" t="s">
        <v>1564</v>
      </c>
      <c r="F701" s="287">
        <v>698</v>
      </c>
      <c r="G701" s="392" t="s">
        <v>1692</v>
      </c>
      <c r="H701" s="392" t="s">
        <v>1693</v>
      </c>
      <c r="I701" s="393" t="s">
        <v>1616</v>
      </c>
      <c r="J701" s="392" t="s">
        <v>1617</v>
      </c>
      <c r="K701" s="393" t="s">
        <v>846</v>
      </c>
      <c r="L701" s="392" t="s">
        <v>1569</v>
      </c>
      <c r="M701" s="392" t="s">
        <v>3124</v>
      </c>
      <c r="N701" s="372">
        <v>1</v>
      </c>
      <c r="O701" s="373">
        <v>156</v>
      </c>
      <c r="P701" s="373">
        <v>264</v>
      </c>
      <c r="Q701" s="373">
        <v>282</v>
      </c>
      <c r="R701" s="373">
        <v>317</v>
      </c>
      <c r="S701" s="374">
        <v>395</v>
      </c>
      <c r="T701" s="374">
        <v>449</v>
      </c>
      <c r="U701" s="374">
        <v>504</v>
      </c>
      <c r="V701" s="374">
        <v>558</v>
      </c>
      <c r="W701" s="373">
        <v>54</v>
      </c>
      <c r="X701" s="373">
        <v>91</v>
      </c>
      <c r="Y701" s="373">
        <v>94</v>
      </c>
      <c r="Z701" s="373">
        <v>108</v>
      </c>
      <c r="AA701" s="374">
        <v>119</v>
      </c>
      <c r="AB701" s="374">
        <v>133</v>
      </c>
      <c r="AC701" s="374">
        <v>155</v>
      </c>
      <c r="AD701" s="374">
        <v>173</v>
      </c>
      <c r="AE701" s="373">
        <v>3</v>
      </c>
      <c r="AF701" s="373">
        <v>3</v>
      </c>
      <c r="AG701" s="373">
        <v>3</v>
      </c>
      <c r="AH701" s="373">
        <v>3</v>
      </c>
      <c r="AI701" s="374">
        <v>5</v>
      </c>
      <c r="AJ701" s="374">
        <v>5</v>
      </c>
      <c r="AK701" s="374">
        <v>5</v>
      </c>
      <c r="AL701" s="374">
        <v>6</v>
      </c>
      <c r="AM701" s="226">
        <v>102</v>
      </c>
      <c r="AN701" s="226">
        <v>173</v>
      </c>
      <c r="AO701" s="226">
        <v>188</v>
      </c>
      <c r="AP701" s="226">
        <v>209</v>
      </c>
      <c r="AQ701" s="227">
        <v>276</v>
      </c>
      <c r="AR701" s="227">
        <v>316</v>
      </c>
      <c r="AS701" s="227">
        <v>349</v>
      </c>
      <c r="AT701" s="227">
        <v>384</v>
      </c>
      <c r="AU701" s="226">
        <v>37</v>
      </c>
      <c r="AV701" s="411">
        <v>72</v>
      </c>
      <c r="AW701" s="411">
        <v>80</v>
      </c>
      <c r="AX701" s="411">
        <v>92</v>
      </c>
      <c r="AY701" s="231">
        <v>113</v>
      </c>
      <c r="AZ701" s="231">
        <v>126</v>
      </c>
      <c r="BA701" s="231">
        <v>143</v>
      </c>
      <c r="BB701" s="231">
        <v>160</v>
      </c>
      <c r="BC701" s="226">
        <f t="shared" si="287"/>
        <v>65</v>
      </c>
      <c r="BD701" s="226">
        <f t="shared" si="287"/>
        <v>98</v>
      </c>
      <c r="BE701" s="226">
        <f t="shared" si="287"/>
        <v>101</v>
      </c>
      <c r="BF701" s="226">
        <f t="shared" si="287"/>
        <v>110</v>
      </c>
      <c r="BG701" s="218">
        <f t="shared" si="287"/>
        <v>159</v>
      </c>
      <c r="BH701" s="218">
        <f t="shared" si="287"/>
        <v>182</v>
      </c>
      <c r="BI701" s="218">
        <f t="shared" si="287"/>
        <v>199</v>
      </c>
      <c r="BJ701" s="218">
        <f t="shared" si="286"/>
        <v>220</v>
      </c>
      <c r="BK701" s="226">
        <f t="shared" si="285"/>
        <v>0</v>
      </c>
      <c r="BL701" s="226">
        <f t="shared" si="285"/>
        <v>3</v>
      </c>
      <c r="BM701" s="226">
        <f t="shared" si="285"/>
        <v>7</v>
      </c>
      <c r="BN701" s="226">
        <f t="shared" si="285"/>
        <v>7</v>
      </c>
      <c r="BO701" s="227">
        <f t="shared" si="285"/>
        <v>4</v>
      </c>
      <c r="BP701" s="227">
        <f t="shared" si="279"/>
        <v>8</v>
      </c>
      <c r="BQ701" s="227">
        <f t="shared" si="279"/>
        <v>7</v>
      </c>
      <c r="BR701" s="227">
        <f t="shared" si="279"/>
        <v>4</v>
      </c>
      <c r="BS701" s="226">
        <v>0</v>
      </c>
      <c r="BT701" s="226">
        <v>3</v>
      </c>
      <c r="BU701" s="226">
        <v>7</v>
      </c>
      <c r="BV701" s="226">
        <v>7</v>
      </c>
      <c r="BW701" s="227">
        <v>4</v>
      </c>
      <c r="BX701" s="227">
        <v>8</v>
      </c>
      <c r="BY701" s="227">
        <v>7</v>
      </c>
      <c r="BZ701" s="227">
        <v>4</v>
      </c>
      <c r="CA701" s="226">
        <v>0</v>
      </c>
      <c r="CB701" s="226">
        <f>IFERROR(VLOOKUP($G701,[12]ITEM!$B$2:$AC$939,26,0),0)</f>
        <v>0</v>
      </c>
      <c r="CC701" s="226">
        <f>IFERROR(VLOOKUP($G701,[12]ITEM!$B$2:$AC$939,27,0),0)</f>
        <v>0</v>
      </c>
      <c r="CD701" s="226">
        <f>IFERROR(VLOOKUP($G701,[12]ITEM!$B$2:$AC$939,28,0),0)</f>
        <v>0</v>
      </c>
      <c r="CE701" s="227">
        <v>0</v>
      </c>
      <c r="CF701" s="227">
        <v>0</v>
      </c>
      <c r="CG701" s="227">
        <v>0</v>
      </c>
      <c r="CH701" s="227">
        <v>0</v>
      </c>
      <c r="CI701" s="375"/>
      <c r="CJ701" s="226">
        <f t="shared" si="290"/>
        <v>64</v>
      </c>
      <c r="CK701" s="226">
        <f t="shared" si="290"/>
        <v>107</v>
      </c>
      <c r="CL701" s="226">
        <f t="shared" si="290"/>
        <v>115</v>
      </c>
      <c r="CM701" s="226">
        <f t="shared" si="290"/>
        <v>121</v>
      </c>
      <c r="CN701" s="227">
        <f t="shared" si="290"/>
        <v>159</v>
      </c>
      <c r="CO701" s="227">
        <f t="shared" si="288"/>
        <v>170.23828764753443</v>
      </c>
      <c r="CP701" s="227">
        <f t="shared" si="288"/>
        <v>173.59213675768748</v>
      </c>
      <c r="CQ701" s="227">
        <f t="shared" si="288"/>
        <v>185.16744083684097</v>
      </c>
      <c r="CR701" s="226">
        <v>16</v>
      </c>
      <c r="CS701" s="226">
        <v>28</v>
      </c>
      <c r="CT701" s="226">
        <v>30</v>
      </c>
      <c r="CU701" s="226">
        <v>34</v>
      </c>
      <c r="CV701" s="227">
        <f t="shared" si="271"/>
        <v>36</v>
      </c>
      <c r="CW701" s="227">
        <f>CV701*(1+('[13]GROWTH (YoY)'!AR701/100))</f>
        <v>41.238287647534449</v>
      </c>
      <c r="CX701" s="227">
        <f>CW701*(1+('[13]GROWTH (YoY)'!AS701/100))</f>
        <v>45.592136757687491</v>
      </c>
      <c r="CY701" s="227">
        <f>CX701*(1+('[13]GROWTH (YoY)'!AT701/100))</f>
        <v>50.167440836840974</v>
      </c>
      <c r="CZ701" s="226">
        <v>46</v>
      </c>
      <c r="DA701" s="226">
        <v>75</v>
      </c>
      <c r="DB701" s="226">
        <v>80</v>
      </c>
      <c r="DC701" s="226">
        <v>82</v>
      </c>
      <c r="DD701" s="227">
        <v>119</v>
      </c>
      <c r="DE701" s="227">
        <v>124</v>
      </c>
      <c r="DF701" s="227">
        <v>123</v>
      </c>
      <c r="DG701" s="227">
        <v>130</v>
      </c>
      <c r="DH701" s="226">
        <v>2</v>
      </c>
      <c r="DI701" s="226">
        <v>4</v>
      </c>
      <c r="DJ701" s="226">
        <v>5</v>
      </c>
      <c r="DK701" s="226">
        <v>5</v>
      </c>
      <c r="DL701" s="227">
        <v>4</v>
      </c>
      <c r="DM701" s="227">
        <v>5</v>
      </c>
      <c r="DN701" s="227">
        <v>5</v>
      </c>
      <c r="DO701" s="227">
        <v>5</v>
      </c>
      <c r="DP701" s="376">
        <f t="shared" si="291"/>
        <v>1</v>
      </c>
      <c r="DQ701" s="226">
        <f t="shared" si="291"/>
        <v>-9</v>
      </c>
      <c r="DR701" s="226">
        <f t="shared" si="291"/>
        <v>-14</v>
      </c>
      <c r="DS701" s="226">
        <f t="shared" si="292"/>
        <v>-11</v>
      </c>
      <c r="DT701" s="227">
        <f t="shared" si="292"/>
        <v>0</v>
      </c>
      <c r="DU701" s="227">
        <f t="shared" si="292"/>
        <v>11.761712352465565</v>
      </c>
      <c r="DV701" s="227">
        <f t="shared" si="292"/>
        <v>25.407863242312516</v>
      </c>
      <c r="DW701" s="227">
        <f t="shared" si="292"/>
        <v>34.832559163159033</v>
      </c>
      <c r="DX701" s="377">
        <f t="shared" si="293"/>
        <v>0.34615384615384615</v>
      </c>
      <c r="DY701" s="377">
        <f t="shared" si="293"/>
        <v>0.34469696969696972</v>
      </c>
      <c r="DZ701" s="377">
        <f t="shared" si="293"/>
        <v>0.33333333333333331</v>
      </c>
      <c r="EA701" s="377">
        <f t="shared" si="293"/>
        <v>0.34069400630914826</v>
      </c>
      <c r="EB701" s="378">
        <f t="shared" si="293"/>
        <v>0.30126582278481012</v>
      </c>
      <c r="EC701" s="378">
        <f t="shared" si="289"/>
        <v>0.29621380846325168</v>
      </c>
      <c r="ED701" s="378">
        <f t="shared" si="289"/>
        <v>0.30753968253968256</v>
      </c>
      <c r="EE701" s="378">
        <f t="shared" si="289"/>
        <v>0.31003584229390679</v>
      </c>
      <c r="EG701" s="226">
        <v>0</v>
      </c>
      <c r="EH701" s="226">
        <v>0</v>
      </c>
      <c r="EI701" s="226">
        <v>0</v>
      </c>
      <c r="EJ701" s="226">
        <v>0</v>
      </c>
      <c r="EK701" s="226">
        <v>0</v>
      </c>
      <c r="EL701" s="226">
        <v>0</v>
      </c>
      <c r="EM701" s="226">
        <v>0</v>
      </c>
      <c r="EN701" s="379">
        <f t="shared" si="272"/>
        <v>0</v>
      </c>
      <c r="EO701" s="226">
        <f t="shared" si="273"/>
        <v>0</v>
      </c>
      <c r="EP701" s="379">
        <f t="shared" si="274"/>
        <v>0</v>
      </c>
      <c r="EQ701" s="226">
        <f t="shared" si="275"/>
        <v>0</v>
      </c>
      <c r="ER701" s="226">
        <f t="shared" si="276"/>
        <v>0</v>
      </c>
      <c r="ES701" s="292"/>
      <c r="ET701" s="227">
        <v>395</v>
      </c>
      <c r="EU701" s="227">
        <v>119</v>
      </c>
      <c r="EV701" s="227">
        <v>276</v>
      </c>
      <c r="EW701" s="227">
        <v>101</v>
      </c>
      <c r="EX701" s="227">
        <v>86</v>
      </c>
      <c r="EY701" s="227">
        <v>5875</v>
      </c>
      <c r="EZ701" s="227">
        <v>4005</v>
      </c>
      <c r="FA701" s="380">
        <f t="shared" si="280"/>
        <v>0.30126582278481012</v>
      </c>
      <c r="FB701" s="228">
        <f t="shared" si="281"/>
        <v>36.594202898550726</v>
      </c>
      <c r="FC701" s="380">
        <f t="shared" si="282"/>
        <v>0.21772151898734177</v>
      </c>
      <c r="FD701" s="227">
        <f t="shared" si="283"/>
        <v>14638.297872340425</v>
      </c>
      <c r="FE701" s="227">
        <f t="shared" si="284"/>
        <v>2101.5397419891801</v>
      </c>
      <c r="FF701" s="227">
        <v>276</v>
      </c>
      <c r="FG701" s="228">
        <f t="shared" si="277"/>
        <v>41.666666666666671</v>
      </c>
      <c r="FH701" s="227">
        <v>115</v>
      </c>
      <c r="FI701" s="227">
        <v>276</v>
      </c>
      <c r="FJ701" s="227">
        <v>0</v>
      </c>
      <c r="FK701" s="227">
        <f t="shared" si="269"/>
        <v>161</v>
      </c>
      <c r="FL701" s="227">
        <v>10</v>
      </c>
      <c r="FM701" s="227">
        <f t="shared" si="270"/>
        <v>151</v>
      </c>
      <c r="FZ701" s="229"/>
      <c r="GA701" s="229"/>
      <c r="GB701" s="229"/>
      <c r="GC701" s="229"/>
      <c r="GD701" s="229"/>
    </row>
    <row r="702" spans="1:186" s="368" customFormat="1">
      <c r="A702" s="287" t="s">
        <v>1386</v>
      </c>
      <c r="B702" s="369" t="s">
        <v>1387</v>
      </c>
      <c r="C702" s="287" t="s">
        <v>1563</v>
      </c>
      <c r="D702" s="287" t="s">
        <v>3126</v>
      </c>
      <c r="E702" s="369" t="s">
        <v>1564</v>
      </c>
      <c r="F702" s="287">
        <v>699</v>
      </c>
      <c r="G702" s="392" t="s">
        <v>1694</v>
      </c>
      <c r="H702" s="392" t="s">
        <v>1695</v>
      </c>
      <c r="I702" s="393" t="s">
        <v>1616</v>
      </c>
      <c r="J702" s="392" t="s">
        <v>1617</v>
      </c>
      <c r="K702" s="393" t="s">
        <v>846</v>
      </c>
      <c r="L702" s="392" t="s">
        <v>1569</v>
      </c>
      <c r="M702" s="392" t="s">
        <v>3124</v>
      </c>
      <c r="N702" s="372">
        <v>1</v>
      </c>
      <c r="O702" s="373">
        <v>2214</v>
      </c>
      <c r="P702" s="373">
        <v>3748</v>
      </c>
      <c r="Q702" s="373">
        <v>4000</v>
      </c>
      <c r="R702" s="373">
        <v>4763</v>
      </c>
      <c r="S702" s="374">
        <v>2757</v>
      </c>
      <c r="T702" s="374">
        <v>3088</v>
      </c>
      <c r="U702" s="374">
        <v>3511</v>
      </c>
      <c r="V702" s="374">
        <v>3873</v>
      </c>
      <c r="W702" s="373">
        <v>883</v>
      </c>
      <c r="X702" s="373">
        <v>1413</v>
      </c>
      <c r="Y702" s="373">
        <v>1560</v>
      </c>
      <c r="Z702" s="373">
        <v>1851</v>
      </c>
      <c r="AA702" s="374">
        <v>1137</v>
      </c>
      <c r="AB702" s="374">
        <v>1297</v>
      </c>
      <c r="AC702" s="374">
        <v>1416</v>
      </c>
      <c r="AD702" s="374">
        <v>1608</v>
      </c>
      <c r="AE702" s="373">
        <v>33</v>
      </c>
      <c r="AF702" s="373">
        <v>42</v>
      </c>
      <c r="AG702" s="373">
        <v>41</v>
      </c>
      <c r="AH702" s="373">
        <v>45</v>
      </c>
      <c r="AI702" s="374">
        <v>29</v>
      </c>
      <c r="AJ702" s="374">
        <v>30</v>
      </c>
      <c r="AK702" s="374">
        <v>33</v>
      </c>
      <c r="AL702" s="374">
        <v>36</v>
      </c>
      <c r="AM702" s="226">
        <v>1332</v>
      </c>
      <c r="AN702" s="226">
        <v>2336</v>
      </c>
      <c r="AO702" s="226">
        <v>2440</v>
      </c>
      <c r="AP702" s="226">
        <v>2912</v>
      </c>
      <c r="AQ702" s="227">
        <v>1620</v>
      </c>
      <c r="AR702" s="227">
        <v>1791</v>
      </c>
      <c r="AS702" s="227">
        <v>2095</v>
      </c>
      <c r="AT702" s="227">
        <v>2264</v>
      </c>
      <c r="AU702" s="226">
        <v>477</v>
      </c>
      <c r="AV702" s="411">
        <v>918</v>
      </c>
      <c r="AW702" s="411">
        <v>1023</v>
      </c>
      <c r="AX702" s="411">
        <v>1165</v>
      </c>
      <c r="AY702" s="231">
        <v>626</v>
      </c>
      <c r="AZ702" s="231">
        <v>696</v>
      </c>
      <c r="BA702" s="231">
        <v>798</v>
      </c>
      <c r="BB702" s="231">
        <v>892</v>
      </c>
      <c r="BC702" s="226">
        <f t="shared" si="287"/>
        <v>855</v>
      </c>
      <c r="BD702" s="226">
        <f t="shared" si="287"/>
        <v>1398</v>
      </c>
      <c r="BE702" s="226">
        <f t="shared" si="287"/>
        <v>1377</v>
      </c>
      <c r="BF702" s="226">
        <f t="shared" si="287"/>
        <v>1708</v>
      </c>
      <c r="BG702" s="218">
        <f t="shared" si="287"/>
        <v>969</v>
      </c>
      <c r="BH702" s="218">
        <f t="shared" si="287"/>
        <v>1048</v>
      </c>
      <c r="BI702" s="218">
        <f t="shared" si="287"/>
        <v>1253</v>
      </c>
      <c r="BJ702" s="218">
        <f t="shared" si="286"/>
        <v>1351</v>
      </c>
      <c r="BK702" s="226">
        <f t="shared" si="285"/>
        <v>0</v>
      </c>
      <c r="BL702" s="226">
        <f t="shared" si="285"/>
        <v>20</v>
      </c>
      <c r="BM702" s="226">
        <f t="shared" si="285"/>
        <v>40</v>
      </c>
      <c r="BN702" s="226">
        <f t="shared" si="285"/>
        <v>39</v>
      </c>
      <c r="BO702" s="227">
        <f t="shared" si="285"/>
        <v>25</v>
      </c>
      <c r="BP702" s="227">
        <f t="shared" si="279"/>
        <v>47</v>
      </c>
      <c r="BQ702" s="227">
        <f t="shared" si="279"/>
        <v>44</v>
      </c>
      <c r="BR702" s="227">
        <f t="shared" si="279"/>
        <v>21</v>
      </c>
      <c r="BS702" s="226">
        <v>0</v>
      </c>
      <c r="BT702" s="226">
        <v>20</v>
      </c>
      <c r="BU702" s="226">
        <v>40</v>
      </c>
      <c r="BV702" s="226">
        <v>39</v>
      </c>
      <c r="BW702" s="227">
        <v>25</v>
      </c>
      <c r="BX702" s="227">
        <v>47</v>
      </c>
      <c r="BY702" s="227">
        <v>44</v>
      </c>
      <c r="BZ702" s="227">
        <v>21</v>
      </c>
      <c r="CA702" s="226">
        <v>0</v>
      </c>
      <c r="CB702" s="226">
        <f>IFERROR(VLOOKUP($G702,[12]ITEM!$B$2:$AC$939,26,0),0)</f>
        <v>0</v>
      </c>
      <c r="CC702" s="226">
        <f>IFERROR(VLOOKUP($G702,[12]ITEM!$B$2:$AC$939,27,0),0)</f>
        <v>0</v>
      </c>
      <c r="CD702" s="226">
        <f>IFERROR(VLOOKUP($G702,[12]ITEM!$B$2:$AC$939,28,0),0)</f>
        <v>0</v>
      </c>
      <c r="CE702" s="227">
        <v>0</v>
      </c>
      <c r="CF702" s="227">
        <v>0</v>
      </c>
      <c r="CG702" s="227">
        <v>0</v>
      </c>
      <c r="CH702" s="227">
        <v>0</v>
      </c>
      <c r="CI702" s="375"/>
      <c r="CJ702" s="226">
        <f t="shared" si="290"/>
        <v>855</v>
      </c>
      <c r="CK702" s="226">
        <f t="shared" si="290"/>
        <v>1462</v>
      </c>
      <c r="CL702" s="226">
        <f t="shared" si="290"/>
        <v>1551</v>
      </c>
      <c r="CM702" s="226">
        <f t="shared" si="290"/>
        <v>1688</v>
      </c>
      <c r="CN702" s="227">
        <f t="shared" si="290"/>
        <v>969</v>
      </c>
      <c r="CO702" s="227">
        <f t="shared" si="288"/>
        <v>1044.781978731455</v>
      </c>
      <c r="CP702" s="227">
        <f t="shared" si="288"/>
        <v>1128.3190726858147</v>
      </c>
      <c r="CQ702" s="227">
        <f t="shared" si="288"/>
        <v>1203.7939426596663</v>
      </c>
      <c r="CR702" s="226">
        <v>290</v>
      </c>
      <c r="CS702" s="226">
        <v>509</v>
      </c>
      <c r="CT702" s="226">
        <v>532</v>
      </c>
      <c r="CU702" s="226">
        <v>635</v>
      </c>
      <c r="CV702" s="227">
        <f t="shared" si="271"/>
        <v>359</v>
      </c>
      <c r="CW702" s="227">
        <f>CV702*(1+('[13]GROWTH (YoY)'!AR702/100))</f>
        <v>396.78197873145496</v>
      </c>
      <c r="CX702" s="227">
        <f>CW702*(1+('[13]GROWTH (YoY)'!AS702/100))</f>
        <v>464.31907268581472</v>
      </c>
      <c r="CY702" s="227">
        <f>CX702*(1+('[13]GROWTH (YoY)'!AT702/100))</f>
        <v>501.79394265966619</v>
      </c>
      <c r="CZ702" s="226">
        <v>454</v>
      </c>
      <c r="DA702" s="226">
        <v>759</v>
      </c>
      <c r="DB702" s="226">
        <v>807</v>
      </c>
      <c r="DC702" s="226">
        <v>824</v>
      </c>
      <c r="DD702" s="227">
        <v>416</v>
      </c>
      <c r="DE702" s="227">
        <v>434</v>
      </c>
      <c r="DF702" s="227">
        <v>429</v>
      </c>
      <c r="DG702" s="227">
        <v>453</v>
      </c>
      <c r="DH702" s="226">
        <v>111</v>
      </c>
      <c r="DI702" s="226">
        <v>194</v>
      </c>
      <c r="DJ702" s="226">
        <v>212</v>
      </c>
      <c r="DK702" s="226">
        <v>229</v>
      </c>
      <c r="DL702" s="227">
        <v>194</v>
      </c>
      <c r="DM702" s="227">
        <v>214</v>
      </c>
      <c r="DN702" s="227">
        <v>235</v>
      </c>
      <c r="DO702" s="227">
        <v>249</v>
      </c>
      <c r="DP702" s="376">
        <f t="shared" si="291"/>
        <v>0</v>
      </c>
      <c r="DQ702" s="226">
        <f t="shared" si="291"/>
        <v>-64</v>
      </c>
      <c r="DR702" s="226">
        <f t="shared" si="291"/>
        <v>-174</v>
      </c>
      <c r="DS702" s="226">
        <f t="shared" si="292"/>
        <v>20</v>
      </c>
      <c r="DT702" s="227">
        <f t="shared" si="292"/>
        <v>0</v>
      </c>
      <c r="DU702" s="227">
        <f t="shared" si="292"/>
        <v>3.2180212685450442</v>
      </c>
      <c r="DV702" s="227">
        <f t="shared" si="292"/>
        <v>124.68092731418528</v>
      </c>
      <c r="DW702" s="227">
        <f t="shared" si="292"/>
        <v>147.2060573403337</v>
      </c>
      <c r="DX702" s="377">
        <f t="shared" si="293"/>
        <v>0.39882565492321592</v>
      </c>
      <c r="DY702" s="377">
        <f t="shared" si="293"/>
        <v>0.37700106723585913</v>
      </c>
      <c r="DZ702" s="377">
        <f t="shared" si="293"/>
        <v>0.39</v>
      </c>
      <c r="EA702" s="377">
        <f t="shared" si="293"/>
        <v>0.38862061725803065</v>
      </c>
      <c r="EB702" s="378">
        <f t="shared" si="293"/>
        <v>0.41240478781284007</v>
      </c>
      <c r="EC702" s="378">
        <f t="shared" si="289"/>
        <v>0.42001295336787564</v>
      </c>
      <c r="ED702" s="378">
        <f t="shared" si="289"/>
        <v>0.40330390202221589</v>
      </c>
      <c r="EE702" s="378">
        <f t="shared" si="289"/>
        <v>0.41518202943454685</v>
      </c>
      <c r="EG702" s="226">
        <v>0</v>
      </c>
      <c r="EH702" s="226">
        <v>0</v>
      </c>
      <c r="EI702" s="226">
        <v>0</v>
      </c>
      <c r="EJ702" s="226">
        <v>0</v>
      </c>
      <c r="EK702" s="226">
        <v>0</v>
      </c>
      <c r="EL702" s="226">
        <v>0</v>
      </c>
      <c r="EM702" s="226">
        <v>0</v>
      </c>
      <c r="EN702" s="379">
        <f t="shared" si="272"/>
        <v>0</v>
      </c>
      <c r="EO702" s="226">
        <f t="shared" si="273"/>
        <v>0</v>
      </c>
      <c r="EP702" s="379">
        <f t="shared" si="274"/>
        <v>0</v>
      </c>
      <c r="EQ702" s="226">
        <f t="shared" si="275"/>
        <v>0</v>
      </c>
      <c r="ER702" s="226">
        <f t="shared" si="276"/>
        <v>0</v>
      </c>
      <c r="ES702" s="292"/>
      <c r="ET702" s="227">
        <v>2759</v>
      </c>
      <c r="EU702" s="227">
        <v>1140</v>
      </c>
      <c r="EV702" s="227">
        <v>1619</v>
      </c>
      <c r="EW702" s="227">
        <v>475</v>
      </c>
      <c r="EX702" s="227">
        <v>435</v>
      </c>
      <c r="EY702" s="227">
        <v>16843</v>
      </c>
      <c r="EZ702" s="227">
        <v>14018</v>
      </c>
      <c r="FA702" s="380">
        <f t="shared" si="280"/>
        <v>0.41319318593693366</v>
      </c>
      <c r="FB702" s="228">
        <f t="shared" si="281"/>
        <v>29.339098208770846</v>
      </c>
      <c r="FC702" s="380">
        <f t="shared" si="282"/>
        <v>0.15766582094961942</v>
      </c>
      <c r="FD702" s="227">
        <f t="shared" si="283"/>
        <v>25826.752953749332</v>
      </c>
      <c r="FE702" s="227">
        <f t="shared" si="284"/>
        <v>2823.7504161316406</v>
      </c>
      <c r="FF702" s="227">
        <v>1619</v>
      </c>
      <c r="FG702" s="228">
        <f t="shared" si="277"/>
        <v>39.283508338480544</v>
      </c>
      <c r="FH702" s="227">
        <v>636</v>
      </c>
      <c r="FI702" s="227">
        <v>1619</v>
      </c>
      <c r="FJ702" s="227">
        <v>0</v>
      </c>
      <c r="FK702" s="227">
        <f t="shared" si="269"/>
        <v>983</v>
      </c>
      <c r="FL702" s="227">
        <v>71</v>
      </c>
      <c r="FM702" s="227">
        <f t="shared" si="270"/>
        <v>912</v>
      </c>
      <c r="FZ702" s="229"/>
      <c r="GA702" s="229"/>
      <c r="GB702" s="229"/>
      <c r="GC702" s="229"/>
      <c r="GD702" s="229"/>
    </row>
    <row r="703" spans="1:186" s="368" customFormat="1">
      <c r="A703" s="287" t="s">
        <v>1386</v>
      </c>
      <c r="B703" s="369" t="s">
        <v>1387</v>
      </c>
      <c r="C703" s="287" t="s">
        <v>1563</v>
      </c>
      <c r="D703" s="287" t="s">
        <v>3126</v>
      </c>
      <c r="E703" s="369" t="s">
        <v>1564</v>
      </c>
      <c r="F703" s="287">
        <v>700</v>
      </c>
      <c r="G703" s="392" t="s">
        <v>1696</v>
      </c>
      <c r="H703" s="392" t="s">
        <v>1697</v>
      </c>
      <c r="I703" s="393" t="s">
        <v>1616</v>
      </c>
      <c r="J703" s="392" t="s">
        <v>1617</v>
      </c>
      <c r="K703" s="393" t="s">
        <v>846</v>
      </c>
      <c r="L703" s="392" t="s">
        <v>1569</v>
      </c>
      <c r="M703" s="392" t="s">
        <v>3124</v>
      </c>
      <c r="N703" s="372">
        <v>1</v>
      </c>
      <c r="O703" s="373">
        <v>19</v>
      </c>
      <c r="P703" s="373">
        <v>32</v>
      </c>
      <c r="Q703" s="373">
        <v>34</v>
      </c>
      <c r="R703" s="373">
        <v>38</v>
      </c>
      <c r="S703" s="374">
        <v>48</v>
      </c>
      <c r="T703" s="374">
        <v>55</v>
      </c>
      <c r="U703" s="374">
        <v>61</v>
      </c>
      <c r="V703" s="374">
        <v>68</v>
      </c>
      <c r="W703" s="373">
        <v>10</v>
      </c>
      <c r="X703" s="373">
        <v>17</v>
      </c>
      <c r="Y703" s="373">
        <v>20</v>
      </c>
      <c r="Z703" s="373">
        <v>22</v>
      </c>
      <c r="AA703" s="374">
        <v>17</v>
      </c>
      <c r="AB703" s="374">
        <v>19</v>
      </c>
      <c r="AC703" s="374">
        <v>22</v>
      </c>
      <c r="AD703" s="374">
        <v>24</v>
      </c>
      <c r="AE703" s="373">
        <v>0</v>
      </c>
      <c r="AF703" s="373">
        <v>0</v>
      </c>
      <c r="AG703" s="373">
        <v>0</v>
      </c>
      <c r="AH703" s="373">
        <v>0</v>
      </c>
      <c r="AI703" s="374">
        <v>1</v>
      </c>
      <c r="AJ703" s="374">
        <v>1</v>
      </c>
      <c r="AK703" s="374">
        <v>1</v>
      </c>
      <c r="AL703" s="374">
        <v>1</v>
      </c>
      <c r="AM703" s="226">
        <v>8</v>
      </c>
      <c r="AN703" s="226">
        <v>15</v>
      </c>
      <c r="AO703" s="226">
        <v>14</v>
      </c>
      <c r="AP703" s="226">
        <v>16</v>
      </c>
      <c r="AQ703" s="227">
        <v>31</v>
      </c>
      <c r="AR703" s="227">
        <v>35</v>
      </c>
      <c r="AS703" s="227">
        <v>39</v>
      </c>
      <c r="AT703" s="227">
        <v>44</v>
      </c>
      <c r="AU703" s="226">
        <v>3</v>
      </c>
      <c r="AV703" s="411">
        <v>6</v>
      </c>
      <c r="AW703" s="411">
        <v>6</v>
      </c>
      <c r="AX703" s="411">
        <v>7</v>
      </c>
      <c r="AY703" s="231">
        <v>11</v>
      </c>
      <c r="AZ703" s="231">
        <v>13</v>
      </c>
      <c r="BA703" s="231">
        <v>14</v>
      </c>
      <c r="BB703" s="231">
        <v>16</v>
      </c>
      <c r="BC703" s="226">
        <f t="shared" si="287"/>
        <v>5</v>
      </c>
      <c r="BD703" s="226">
        <f t="shared" si="287"/>
        <v>9</v>
      </c>
      <c r="BE703" s="226">
        <f t="shared" si="287"/>
        <v>8</v>
      </c>
      <c r="BF703" s="226">
        <f t="shared" ref="BF703:BJ759" si="294">AP703-AX703-BN703</f>
        <v>9</v>
      </c>
      <c r="BG703" s="218">
        <f t="shared" si="294"/>
        <v>20</v>
      </c>
      <c r="BH703" s="218">
        <f t="shared" si="294"/>
        <v>22</v>
      </c>
      <c r="BI703" s="218">
        <f t="shared" si="294"/>
        <v>25</v>
      </c>
      <c r="BJ703" s="218">
        <f t="shared" si="286"/>
        <v>28</v>
      </c>
      <c r="BK703" s="226">
        <f t="shared" si="285"/>
        <v>0</v>
      </c>
      <c r="BL703" s="226">
        <f t="shared" si="285"/>
        <v>0</v>
      </c>
      <c r="BM703" s="226">
        <f t="shared" si="285"/>
        <v>0</v>
      </c>
      <c r="BN703" s="226">
        <f t="shared" si="285"/>
        <v>0</v>
      </c>
      <c r="BO703" s="227">
        <f t="shared" si="285"/>
        <v>0</v>
      </c>
      <c r="BP703" s="227">
        <f t="shared" si="279"/>
        <v>0</v>
      </c>
      <c r="BQ703" s="227">
        <f t="shared" si="279"/>
        <v>0</v>
      </c>
      <c r="BR703" s="227">
        <f t="shared" si="279"/>
        <v>0</v>
      </c>
      <c r="BS703" s="226">
        <v>0</v>
      </c>
      <c r="BT703" s="226">
        <v>0</v>
      </c>
      <c r="BU703" s="226">
        <v>0</v>
      </c>
      <c r="BV703" s="226">
        <v>0</v>
      </c>
      <c r="BW703" s="227">
        <v>0</v>
      </c>
      <c r="BX703" s="227">
        <v>0</v>
      </c>
      <c r="BY703" s="227">
        <v>0</v>
      </c>
      <c r="BZ703" s="227">
        <v>0</v>
      </c>
      <c r="CA703" s="226">
        <v>0</v>
      </c>
      <c r="CB703" s="226">
        <f>IFERROR(VLOOKUP($G703,[12]ITEM!$B$2:$AC$939,26,0),0)</f>
        <v>0</v>
      </c>
      <c r="CC703" s="226">
        <f>IFERROR(VLOOKUP($G703,[12]ITEM!$B$2:$AC$939,27,0),0)</f>
        <v>0</v>
      </c>
      <c r="CD703" s="226">
        <f>IFERROR(VLOOKUP($G703,[12]ITEM!$B$2:$AC$939,28,0),0)</f>
        <v>0</v>
      </c>
      <c r="CE703" s="227">
        <v>0</v>
      </c>
      <c r="CF703" s="227">
        <v>0</v>
      </c>
      <c r="CG703" s="227">
        <v>0</v>
      </c>
      <c r="CH703" s="227">
        <v>0</v>
      </c>
      <c r="CI703" s="375"/>
      <c r="CJ703" s="226">
        <f t="shared" si="290"/>
        <v>6</v>
      </c>
      <c r="CK703" s="226">
        <f t="shared" si="290"/>
        <v>9</v>
      </c>
      <c r="CL703" s="226">
        <f t="shared" si="290"/>
        <v>10</v>
      </c>
      <c r="CM703" s="226">
        <f t="shared" si="290"/>
        <v>11</v>
      </c>
      <c r="CN703" s="227">
        <f t="shared" si="290"/>
        <v>20</v>
      </c>
      <c r="CO703" s="227">
        <f t="shared" si="288"/>
        <v>22.041340529348048</v>
      </c>
      <c r="CP703" s="227">
        <f t="shared" si="288"/>
        <v>22.863489981331163</v>
      </c>
      <c r="CQ703" s="227">
        <f t="shared" si="288"/>
        <v>25.095325983337837</v>
      </c>
      <c r="CR703" s="226">
        <v>1</v>
      </c>
      <c r="CS703" s="226">
        <v>1</v>
      </c>
      <c r="CT703" s="226">
        <v>1</v>
      </c>
      <c r="CU703" s="226">
        <v>1</v>
      </c>
      <c r="CV703" s="227">
        <f t="shared" si="271"/>
        <v>7</v>
      </c>
      <c r="CW703" s="227">
        <f>CV703*(1+('[13]GROWTH (YoY)'!AR703/100))</f>
        <v>8.041340529348048</v>
      </c>
      <c r="CX703" s="227">
        <f>CW703*(1+('[13]GROWTH (YoY)'!AS703/100))</f>
        <v>8.8634899813311616</v>
      </c>
      <c r="CY703" s="227">
        <f>CX703*(1+('[13]GROWTH (YoY)'!AT703/100))</f>
        <v>10.095325983337837</v>
      </c>
      <c r="CZ703" s="226">
        <v>3</v>
      </c>
      <c r="DA703" s="226">
        <v>5</v>
      </c>
      <c r="DB703" s="226">
        <v>5</v>
      </c>
      <c r="DC703" s="226">
        <v>6</v>
      </c>
      <c r="DD703" s="227">
        <v>10</v>
      </c>
      <c r="DE703" s="227">
        <v>10</v>
      </c>
      <c r="DF703" s="227">
        <v>10</v>
      </c>
      <c r="DG703" s="227">
        <v>11</v>
      </c>
      <c r="DH703" s="226">
        <v>2</v>
      </c>
      <c r="DI703" s="226">
        <v>3</v>
      </c>
      <c r="DJ703" s="226">
        <v>4</v>
      </c>
      <c r="DK703" s="226">
        <v>4</v>
      </c>
      <c r="DL703" s="227">
        <v>3</v>
      </c>
      <c r="DM703" s="227">
        <v>4</v>
      </c>
      <c r="DN703" s="227">
        <v>4</v>
      </c>
      <c r="DO703" s="227">
        <v>4</v>
      </c>
      <c r="DP703" s="376">
        <f t="shared" si="291"/>
        <v>-1</v>
      </c>
      <c r="DQ703" s="226">
        <f t="shared" si="291"/>
        <v>0</v>
      </c>
      <c r="DR703" s="226">
        <f t="shared" si="291"/>
        <v>-2</v>
      </c>
      <c r="DS703" s="226">
        <f t="shared" si="292"/>
        <v>-2</v>
      </c>
      <c r="DT703" s="227">
        <f t="shared" si="292"/>
        <v>0</v>
      </c>
      <c r="DU703" s="227">
        <f t="shared" si="292"/>
        <v>-4.1340529348047994E-2</v>
      </c>
      <c r="DV703" s="227">
        <f t="shared" si="292"/>
        <v>2.1365100186688366</v>
      </c>
      <c r="DW703" s="227">
        <f t="shared" si="292"/>
        <v>2.9046740166621632</v>
      </c>
      <c r="DX703" s="377">
        <f t="shared" si="293"/>
        <v>0.52631578947368418</v>
      </c>
      <c r="DY703" s="377">
        <f t="shared" si="293"/>
        <v>0.53125</v>
      </c>
      <c r="DZ703" s="377">
        <f t="shared" si="293"/>
        <v>0.58823529411764708</v>
      </c>
      <c r="EA703" s="377">
        <f t="shared" si="293"/>
        <v>0.57894736842105265</v>
      </c>
      <c r="EB703" s="378">
        <f t="shared" si="293"/>
        <v>0.35416666666666669</v>
      </c>
      <c r="EC703" s="378">
        <f t="shared" si="289"/>
        <v>0.34545454545454546</v>
      </c>
      <c r="ED703" s="378">
        <f t="shared" si="289"/>
        <v>0.36065573770491804</v>
      </c>
      <c r="EE703" s="378">
        <f t="shared" si="289"/>
        <v>0.35294117647058826</v>
      </c>
      <c r="EG703" s="226">
        <v>0</v>
      </c>
      <c r="EH703" s="226">
        <v>0</v>
      </c>
      <c r="EI703" s="226">
        <v>0</v>
      </c>
      <c r="EJ703" s="226">
        <v>0</v>
      </c>
      <c r="EK703" s="226">
        <v>0</v>
      </c>
      <c r="EL703" s="226">
        <v>0</v>
      </c>
      <c r="EM703" s="226">
        <v>0</v>
      </c>
      <c r="EN703" s="379">
        <f t="shared" si="272"/>
        <v>0</v>
      </c>
      <c r="EO703" s="226">
        <f t="shared" si="273"/>
        <v>0</v>
      </c>
      <c r="EP703" s="379">
        <f t="shared" si="274"/>
        <v>0</v>
      </c>
      <c r="EQ703" s="226">
        <f t="shared" si="275"/>
        <v>0</v>
      </c>
      <c r="ER703" s="226">
        <f t="shared" si="276"/>
        <v>0</v>
      </c>
      <c r="ES703" s="292"/>
      <c r="ET703" s="227">
        <v>48</v>
      </c>
      <c r="EU703" s="227">
        <v>17</v>
      </c>
      <c r="EV703" s="227">
        <v>31</v>
      </c>
      <c r="EW703" s="227">
        <v>14</v>
      </c>
      <c r="EX703" s="227">
        <v>9</v>
      </c>
      <c r="EY703" s="227">
        <v>442</v>
      </c>
      <c r="EZ703" s="227">
        <v>365</v>
      </c>
      <c r="FA703" s="380">
        <f t="shared" si="280"/>
        <v>0.35416666666666669</v>
      </c>
      <c r="FB703" s="228">
        <f t="shared" si="281"/>
        <v>45.161290322580641</v>
      </c>
      <c r="FC703" s="380">
        <f t="shared" si="282"/>
        <v>0.1875</v>
      </c>
      <c r="FD703" s="227">
        <f t="shared" si="283"/>
        <v>20361.990950226245</v>
      </c>
      <c r="FE703" s="227">
        <f t="shared" si="284"/>
        <v>3196.3470319634703</v>
      </c>
      <c r="FF703" s="227">
        <v>31</v>
      </c>
      <c r="FG703" s="228">
        <f t="shared" si="277"/>
        <v>38.70967741935484</v>
      </c>
      <c r="FH703" s="227">
        <v>12</v>
      </c>
      <c r="FI703" s="227">
        <v>31</v>
      </c>
      <c r="FJ703" s="227">
        <v>0</v>
      </c>
      <c r="FK703" s="227">
        <f t="shared" si="269"/>
        <v>19</v>
      </c>
      <c r="FL703" s="227">
        <v>1</v>
      </c>
      <c r="FM703" s="227">
        <f t="shared" si="270"/>
        <v>18</v>
      </c>
      <c r="FZ703" s="229"/>
      <c r="GA703" s="229"/>
      <c r="GB703" s="229"/>
      <c r="GC703" s="229"/>
      <c r="GD703" s="229"/>
    </row>
    <row r="704" spans="1:186" s="368" customFormat="1">
      <c r="A704" s="287" t="s">
        <v>1386</v>
      </c>
      <c r="B704" s="369" t="s">
        <v>1387</v>
      </c>
      <c r="C704" s="287" t="s">
        <v>1563</v>
      </c>
      <c r="D704" s="287" t="s">
        <v>3126</v>
      </c>
      <c r="E704" s="369" t="s">
        <v>1564</v>
      </c>
      <c r="F704" s="287">
        <v>701</v>
      </c>
      <c r="G704" s="392" t="s">
        <v>1698</v>
      </c>
      <c r="H704" s="392" t="s">
        <v>1699</v>
      </c>
      <c r="I704" s="393" t="s">
        <v>1616</v>
      </c>
      <c r="J704" s="392" t="s">
        <v>1617</v>
      </c>
      <c r="K704" s="393" t="s">
        <v>846</v>
      </c>
      <c r="L704" s="392" t="s">
        <v>1569</v>
      </c>
      <c r="M704" s="392" t="s">
        <v>3124</v>
      </c>
      <c r="N704" s="372">
        <v>1</v>
      </c>
      <c r="O704" s="373">
        <v>142</v>
      </c>
      <c r="P704" s="373">
        <v>241</v>
      </c>
      <c r="Q704" s="373">
        <v>257</v>
      </c>
      <c r="R704" s="373">
        <v>301</v>
      </c>
      <c r="S704" s="374">
        <v>319</v>
      </c>
      <c r="T704" s="374">
        <v>357</v>
      </c>
      <c r="U704" s="374">
        <v>406</v>
      </c>
      <c r="V704" s="374">
        <v>450</v>
      </c>
      <c r="W704" s="373">
        <v>57</v>
      </c>
      <c r="X704" s="373">
        <v>101</v>
      </c>
      <c r="Y704" s="373">
        <v>126</v>
      </c>
      <c r="Z704" s="373">
        <v>150</v>
      </c>
      <c r="AA704" s="374">
        <v>99</v>
      </c>
      <c r="AB704" s="374">
        <v>109</v>
      </c>
      <c r="AC704" s="374">
        <v>125</v>
      </c>
      <c r="AD704" s="374">
        <v>141</v>
      </c>
      <c r="AE704" s="373">
        <v>2</v>
      </c>
      <c r="AF704" s="373">
        <v>2</v>
      </c>
      <c r="AG704" s="373">
        <v>2</v>
      </c>
      <c r="AH704" s="373">
        <v>2</v>
      </c>
      <c r="AI704" s="374">
        <v>4</v>
      </c>
      <c r="AJ704" s="374">
        <v>4</v>
      </c>
      <c r="AK704" s="374">
        <v>4</v>
      </c>
      <c r="AL704" s="374">
        <v>5</v>
      </c>
      <c r="AM704" s="226">
        <v>85</v>
      </c>
      <c r="AN704" s="226">
        <v>140</v>
      </c>
      <c r="AO704" s="226">
        <v>132</v>
      </c>
      <c r="AP704" s="226">
        <v>151</v>
      </c>
      <c r="AQ704" s="227">
        <v>220</v>
      </c>
      <c r="AR704" s="227">
        <v>248</v>
      </c>
      <c r="AS704" s="227">
        <v>281</v>
      </c>
      <c r="AT704" s="227">
        <v>309</v>
      </c>
      <c r="AU704" s="226">
        <v>31</v>
      </c>
      <c r="AV704" s="411">
        <v>59</v>
      </c>
      <c r="AW704" s="411">
        <v>66</v>
      </c>
      <c r="AX704" s="411">
        <v>75</v>
      </c>
      <c r="AY704" s="231">
        <v>92</v>
      </c>
      <c r="AZ704" s="231">
        <v>101</v>
      </c>
      <c r="BA704" s="231">
        <v>116</v>
      </c>
      <c r="BB704" s="231">
        <v>130</v>
      </c>
      <c r="BC704" s="226">
        <f t="shared" ref="BC704:BG767" si="295">AM704-AU704-BK704</f>
        <v>54</v>
      </c>
      <c r="BD704" s="226">
        <f t="shared" si="295"/>
        <v>79</v>
      </c>
      <c r="BE704" s="226">
        <f t="shared" si="295"/>
        <v>60</v>
      </c>
      <c r="BF704" s="226">
        <f t="shared" si="294"/>
        <v>70</v>
      </c>
      <c r="BG704" s="218">
        <f t="shared" si="294"/>
        <v>125</v>
      </c>
      <c r="BH704" s="218">
        <f t="shared" si="294"/>
        <v>140</v>
      </c>
      <c r="BI704" s="218">
        <f t="shared" si="294"/>
        <v>158</v>
      </c>
      <c r="BJ704" s="218">
        <f t="shared" si="286"/>
        <v>176</v>
      </c>
      <c r="BK704" s="226">
        <f t="shared" si="285"/>
        <v>0</v>
      </c>
      <c r="BL704" s="226">
        <f t="shared" si="285"/>
        <v>2</v>
      </c>
      <c r="BM704" s="226">
        <f t="shared" si="285"/>
        <v>6</v>
      </c>
      <c r="BN704" s="226">
        <f t="shared" si="285"/>
        <v>6</v>
      </c>
      <c r="BO704" s="227">
        <f t="shared" si="285"/>
        <v>3</v>
      </c>
      <c r="BP704" s="227">
        <f t="shared" si="279"/>
        <v>7</v>
      </c>
      <c r="BQ704" s="227">
        <f t="shared" si="279"/>
        <v>7</v>
      </c>
      <c r="BR704" s="227">
        <f t="shared" si="279"/>
        <v>3</v>
      </c>
      <c r="BS704" s="226">
        <v>0</v>
      </c>
      <c r="BT704" s="226">
        <v>2</v>
      </c>
      <c r="BU704" s="226">
        <v>6</v>
      </c>
      <c r="BV704" s="226">
        <v>6</v>
      </c>
      <c r="BW704" s="227">
        <v>3</v>
      </c>
      <c r="BX704" s="227">
        <v>7</v>
      </c>
      <c r="BY704" s="227">
        <v>7</v>
      </c>
      <c r="BZ704" s="227">
        <v>3</v>
      </c>
      <c r="CA704" s="226">
        <v>0</v>
      </c>
      <c r="CB704" s="226">
        <f>IFERROR(VLOOKUP($G704,[12]ITEM!$B$2:$AC$939,26,0),0)</f>
        <v>0</v>
      </c>
      <c r="CC704" s="226">
        <f>IFERROR(VLOOKUP($G704,[12]ITEM!$B$2:$AC$939,27,0),0)</f>
        <v>0</v>
      </c>
      <c r="CD704" s="226">
        <f>IFERROR(VLOOKUP($G704,[12]ITEM!$B$2:$AC$939,28,0),0)</f>
        <v>0</v>
      </c>
      <c r="CE704" s="227">
        <v>0</v>
      </c>
      <c r="CF704" s="227">
        <v>0</v>
      </c>
      <c r="CG704" s="227">
        <v>0</v>
      </c>
      <c r="CH704" s="227">
        <v>0</v>
      </c>
      <c r="CI704" s="375"/>
      <c r="CJ704" s="226">
        <f t="shared" si="290"/>
        <v>54</v>
      </c>
      <c r="CK704" s="226">
        <f t="shared" si="290"/>
        <v>90</v>
      </c>
      <c r="CL704" s="226">
        <f t="shared" si="290"/>
        <v>93</v>
      </c>
      <c r="CM704" s="226">
        <f t="shared" si="290"/>
        <v>100</v>
      </c>
      <c r="CN704" s="227">
        <f t="shared" si="290"/>
        <v>125</v>
      </c>
      <c r="CO704" s="227">
        <f t="shared" si="288"/>
        <v>133.02574285005358</v>
      </c>
      <c r="CP704" s="227">
        <f t="shared" si="288"/>
        <v>136.69313782091962</v>
      </c>
      <c r="CQ704" s="227">
        <f t="shared" si="288"/>
        <v>145.74799270023831</v>
      </c>
      <c r="CR704" s="226">
        <v>17</v>
      </c>
      <c r="CS704" s="226">
        <v>28</v>
      </c>
      <c r="CT704" s="226">
        <v>27</v>
      </c>
      <c r="CU704" s="226">
        <v>31</v>
      </c>
      <c r="CV704" s="227">
        <f t="shared" si="271"/>
        <v>24</v>
      </c>
      <c r="CW704" s="227">
        <f>CV704*(1+('[13]GROWTH (YoY)'!AR704/100))</f>
        <v>27.025742850053561</v>
      </c>
      <c r="CX704" s="227">
        <f>CW704*(1+('[13]GROWTH (YoY)'!AS704/100))</f>
        <v>30.693137820919603</v>
      </c>
      <c r="CY704" s="227">
        <f>CX704*(1+('[13]GROWTH (YoY)'!AT704/100))</f>
        <v>33.747992700238306</v>
      </c>
      <c r="CZ704" s="226">
        <v>34</v>
      </c>
      <c r="DA704" s="226">
        <v>52</v>
      </c>
      <c r="DB704" s="226">
        <v>55</v>
      </c>
      <c r="DC704" s="226">
        <v>57</v>
      </c>
      <c r="DD704" s="227">
        <v>91</v>
      </c>
      <c r="DE704" s="227">
        <v>95</v>
      </c>
      <c r="DF704" s="227">
        <v>94</v>
      </c>
      <c r="DG704" s="227">
        <v>99</v>
      </c>
      <c r="DH704" s="226">
        <v>3</v>
      </c>
      <c r="DI704" s="226">
        <v>10</v>
      </c>
      <c r="DJ704" s="226">
        <v>11</v>
      </c>
      <c r="DK704" s="226">
        <v>12</v>
      </c>
      <c r="DL704" s="227">
        <v>10</v>
      </c>
      <c r="DM704" s="227">
        <v>11</v>
      </c>
      <c r="DN704" s="227">
        <v>12</v>
      </c>
      <c r="DO704" s="227">
        <v>13</v>
      </c>
      <c r="DP704" s="376">
        <f t="shared" si="291"/>
        <v>0</v>
      </c>
      <c r="DQ704" s="226">
        <f t="shared" si="291"/>
        <v>-11</v>
      </c>
      <c r="DR704" s="226">
        <f t="shared" si="291"/>
        <v>-33</v>
      </c>
      <c r="DS704" s="226">
        <f t="shared" si="292"/>
        <v>-30</v>
      </c>
      <c r="DT704" s="227">
        <f t="shared" si="292"/>
        <v>0</v>
      </c>
      <c r="DU704" s="227">
        <f t="shared" si="292"/>
        <v>6.9742571499464248</v>
      </c>
      <c r="DV704" s="227">
        <f t="shared" si="292"/>
        <v>21.306862179080383</v>
      </c>
      <c r="DW704" s="227">
        <f t="shared" si="292"/>
        <v>30.252007299761686</v>
      </c>
      <c r="DX704" s="377">
        <f t="shared" si="293"/>
        <v>0.40140845070422537</v>
      </c>
      <c r="DY704" s="377">
        <f t="shared" si="293"/>
        <v>0.41908713692946059</v>
      </c>
      <c r="DZ704" s="377">
        <f t="shared" si="293"/>
        <v>0.49027237354085601</v>
      </c>
      <c r="EA704" s="377">
        <f t="shared" si="293"/>
        <v>0.49833887043189368</v>
      </c>
      <c r="EB704" s="378">
        <f t="shared" si="293"/>
        <v>0.31034482758620691</v>
      </c>
      <c r="EC704" s="378">
        <f t="shared" si="289"/>
        <v>0.30532212885154064</v>
      </c>
      <c r="ED704" s="378">
        <f t="shared" si="289"/>
        <v>0.30788177339901479</v>
      </c>
      <c r="EE704" s="378">
        <f t="shared" si="289"/>
        <v>0.31333333333333335</v>
      </c>
      <c r="EG704" s="226">
        <v>0</v>
      </c>
      <c r="EH704" s="226">
        <v>0</v>
      </c>
      <c r="EI704" s="226">
        <v>0</v>
      </c>
      <c r="EJ704" s="226">
        <v>0</v>
      </c>
      <c r="EK704" s="226">
        <v>0</v>
      </c>
      <c r="EL704" s="226">
        <v>0</v>
      </c>
      <c r="EM704" s="226">
        <v>0</v>
      </c>
      <c r="EN704" s="379">
        <f t="shared" si="272"/>
        <v>0</v>
      </c>
      <c r="EO704" s="226">
        <f t="shared" si="273"/>
        <v>0</v>
      </c>
      <c r="EP704" s="379">
        <f t="shared" si="274"/>
        <v>0</v>
      </c>
      <c r="EQ704" s="226">
        <f t="shared" si="275"/>
        <v>0</v>
      </c>
      <c r="ER704" s="226">
        <f t="shared" si="276"/>
        <v>0</v>
      </c>
      <c r="ES704" s="292"/>
      <c r="ET704" s="227">
        <v>319</v>
      </c>
      <c r="EU704" s="227">
        <v>99</v>
      </c>
      <c r="EV704" s="227">
        <v>220</v>
      </c>
      <c r="EW704" s="227">
        <v>105</v>
      </c>
      <c r="EX704" s="227">
        <v>61</v>
      </c>
      <c r="EY704" s="227">
        <v>3337</v>
      </c>
      <c r="EZ704" s="227">
        <v>2800</v>
      </c>
      <c r="FA704" s="380">
        <f t="shared" si="280"/>
        <v>0.31034482758620691</v>
      </c>
      <c r="FB704" s="228">
        <f t="shared" si="281"/>
        <v>47.727272727272727</v>
      </c>
      <c r="FC704" s="380">
        <f t="shared" si="282"/>
        <v>0.19122257053291536</v>
      </c>
      <c r="FD704" s="227">
        <f t="shared" si="283"/>
        <v>18279.892118669464</v>
      </c>
      <c r="FE704" s="227">
        <f t="shared" si="284"/>
        <v>3125</v>
      </c>
      <c r="FF704" s="227">
        <v>220</v>
      </c>
      <c r="FG704" s="228">
        <f t="shared" si="277"/>
        <v>42.272727272727273</v>
      </c>
      <c r="FH704" s="227">
        <v>93</v>
      </c>
      <c r="FI704" s="227">
        <v>220</v>
      </c>
      <c r="FJ704" s="227">
        <v>0</v>
      </c>
      <c r="FK704" s="227">
        <f t="shared" si="269"/>
        <v>127</v>
      </c>
      <c r="FL704" s="227">
        <v>8</v>
      </c>
      <c r="FM704" s="227">
        <f t="shared" si="270"/>
        <v>119</v>
      </c>
      <c r="FZ704" s="229"/>
      <c r="GA704" s="229"/>
      <c r="GB704" s="229"/>
      <c r="GC704" s="229"/>
      <c r="GD704" s="229"/>
    </row>
    <row r="705" spans="1:186" s="368" customFormat="1">
      <c r="A705" s="287" t="s">
        <v>1386</v>
      </c>
      <c r="B705" s="369" t="s">
        <v>1387</v>
      </c>
      <c r="C705" s="287" t="s">
        <v>1563</v>
      </c>
      <c r="D705" s="287" t="s">
        <v>3126</v>
      </c>
      <c r="E705" s="369" t="s">
        <v>1564</v>
      </c>
      <c r="F705" s="287">
        <v>702</v>
      </c>
      <c r="G705" s="392" t="s">
        <v>1700</v>
      </c>
      <c r="H705" s="392" t="s">
        <v>1701</v>
      </c>
      <c r="I705" s="393" t="s">
        <v>1616</v>
      </c>
      <c r="J705" s="392" t="s">
        <v>1617</v>
      </c>
      <c r="K705" s="393" t="s">
        <v>846</v>
      </c>
      <c r="L705" s="392" t="s">
        <v>1569</v>
      </c>
      <c r="M705" s="392" t="s">
        <v>3124</v>
      </c>
      <c r="N705" s="372">
        <v>1</v>
      </c>
      <c r="O705" s="373">
        <v>37</v>
      </c>
      <c r="P705" s="373">
        <v>62</v>
      </c>
      <c r="Q705" s="373">
        <v>67</v>
      </c>
      <c r="R705" s="373">
        <v>74</v>
      </c>
      <c r="S705" s="374">
        <v>53</v>
      </c>
      <c r="T705" s="374">
        <v>60</v>
      </c>
      <c r="U705" s="374">
        <v>67</v>
      </c>
      <c r="V705" s="374">
        <v>76</v>
      </c>
      <c r="W705" s="373">
        <v>18</v>
      </c>
      <c r="X705" s="373">
        <v>30</v>
      </c>
      <c r="Y705" s="373">
        <v>34</v>
      </c>
      <c r="Z705" s="373">
        <v>39</v>
      </c>
      <c r="AA705" s="374">
        <v>22</v>
      </c>
      <c r="AB705" s="374">
        <v>24</v>
      </c>
      <c r="AC705" s="374">
        <v>27</v>
      </c>
      <c r="AD705" s="374">
        <v>30</v>
      </c>
      <c r="AE705" s="373">
        <v>0</v>
      </c>
      <c r="AF705" s="373">
        <v>1</v>
      </c>
      <c r="AG705" s="373">
        <v>1</v>
      </c>
      <c r="AH705" s="373">
        <v>1</v>
      </c>
      <c r="AI705" s="374">
        <v>1</v>
      </c>
      <c r="AJ705" s="374">
        <v>1</v>
      </c>
      <c r="AK705" s="374">
        <v>1</v>
      </c>
      <c r="AL705" s="374">
        <v>1</v>
      </c>
      <c r="AM705" s="226">
        <v>19</v>
      </c>
      <c r="AN705" s="226">
        <v>33</v>
      </c>
      <c r="AO705" s="226">
        <v>32</v>
      </c>
      <c r="AP705" s="226">
        <v>36</v>
      </c>
      <c r="AQ705" s="227">
        <v>31</v>
      </c>
      <c r="AR705" s="227">
        <v>36</v>
      </c>
      <c r="AS705" s="227">
        <v>40</v>
      </c>
      <c r="AT705" s="227">
        <v>45</v>
      </c>
      <c r="AU705" s="226">
        <v>8</v>
      </c>
      <c r="AV705" s="411">
        <v>16</v>
      </c>
      <c r="AW705" s="411">
        <v>18</v>
      </c>
      <c r="AX705" s="411">
        <v>21</v>
      </c>
      <c r="AY705" s="231">
        <v>15</v>
      </c>
      <c r="AZ705" s="231">
        <v>16</v>
      </c>
      <c r="BA705" s="231">
        <v>19</v>
      </c>
      <c r="BB705" s="231">
        <v>21</v>
      </c>
      <c r="BC705" s="226">
        <f t="shared" si="295"/>
        <v>11</v>
      </c>
      <c r="BD705" s="226">
        <f t="shared" si="295"/>
        <v>17</v>
      </c>
      <c r="BE705" s="226">
        <f t="shared" si="295"/>
        <v>14</v>
      </c>
      <c r="BF705" s="226">
        <f t="shared" si="294"/>
        <v>15</v>
      </c>
      <c r="BG705" s="218">
        <f t="shared" si="294"/>
        <v>16</v>
      </c>
      <c r="BH705" s="218">
        <f t="shared" si="294"/>
        <v>19</v>
      </c>
      <c r="BI705" s="218">
        <f t="shared" si="294"/>
        <v>21</v>
      </c>
      <c r="BJ705" s="218">
        <f t="shared" si="286"/>
        <v>24</v>
      </c>
      <c r="BK705" s="226">
        <f t="shared" si="285"/>
        <v>0</v>
      </c>
      <c r="BL705" s="226">
        <f t="shared" si="285"/>
        <v>0</v>
      </c>
      <c r="BM705" s="226">
        <f t="shared" si="285"/>
        <v>0</v>
      </c>
      <c r="BN705" s="226">
        <f t="shared" si="285"/>
        <v>0</v>
      </c>
      <c r="BO705" s="227">
        <f t="shared" si="285"/>
        <v>0</v>
      </c>
      <c r="BP705" s="227">
        <f t="shared" si="279"/>
        <v>1</v>
      </c>
      <c r="BQ705" s="227">
        <f t="shared" si="279"/>
        <v>0</v>
      </c>
      <c r="BR705" s="227">
        <f t="shared" si="279"/>
        <v>0</v>
      </c>
      <c r="BS705" s="226">
        <v>0</v>
      </c>
      <c r="BT705" s="226">
        <v>0</v>
      </c>
      <c r="BU705" s="226">
        <v>0</v>
      </c>
      <c r="BV705" s="226">
        <v>0</v>
      </c>
      <c r="BW705" s="227">
        <v>0</v>
      </c>
      <c r="BX705" s="227">
        <v>1</v>
      </c>
      <c r="BY705" s="227">
        <v>0</v>
      </c>
      <c r="BZ705" s="227">
        <v>0</v>
      </c>
      <c r="CA705" s="226">
        <v>0</v>
      </c>
      <c r="CB705" s="226">
        <f>IFERROR(VLOOKUP($G705,[12]ITEM!$B$2:$AC$939,26,0),0)</f>
        <v>0</v>
      </c>
      <c r="CC705" s="226">
        <f>IFERROR(VLOOKUP($G705,[12]ITEM!$B$2:$AC$939,27,0),0)</f>
        <v>0</v>
      </c>
      <c r="CD705" s="226">
        <f>IFERROR(VLOOKUP($G705,[12]ITEM!$B$2:$AC$939,28,0),0)</f>
        <v>0</v>
      </c>
      <c r="CE705" s="227">
        <v>0</v>
      </c>
      <c r="CF705" s="227">
        <v>0</v>
      </c>
      <c r="CG705" s="227">
        <v>0</v>
      </c>
      <c r="CH705" s="227">
        <v>0</v>
      </c>
      <c r="CI705" s="375"/>
      <c r="CJ705" s="226">
        <f t="shared" si="290"/>
        <v>11</v>
      </c>
      <c r="CK705" s="226">
        <f t="shared" si="290"/>
        <v>14</v>
      </c>
      <c r="CL705" s="226">
        <f t="shared" si="290"/>
        <v>15</v>
      </c>
      <c r="CM705" s="226">
        <f t="shared" si="290"/>
        <v>16</v>
      </c>
      <c r="CN705" s="227">
        <f t="shared" si="290"/>
        <v>16</v>
      </c>
      <c r="CO705" s="227">
        <f t="shared" si="288"/>
        <v>17.018526781388797</v>
      </c>
      <c r="CP705" s="227">
        <f t="shared" si="288"/>
        <v>17.798708583704176</v>
      </c>
      <c r="CQ705" s="227">
        <f t="shared" si="288"/>
        <v>19.846741144617909</v>
      </c>
      <c r="CR705" s="226">
        <v>2</v>
      </c>
      <c r="CS705" s="226">
        <v>3</v>
      </c>
      <c r="CT705" s="226">
        <v>3</v>
      </c>
      <c r="CU705" s="226">
        <v>4</v>
      </c>
      <c r="CV705" s="227">
        <f t="shared" si="271"/>
        <v>6</v>
      </c>
      <c r="CW705" s="227">
        <f>CV705*(1+('[13]GROWTH (YoY)'!AR705/100))</f>
        <v>7.0185267813887968</v>
      </c>
      <c r="CX705" s="227">
        <f>CW705*(1+('[13]GROWTH (YoY)'!AS705/100))</f>
        <v>7.7987085837041743</v>
      </c>
      <c r="CY705" s="227">
        <f>CX705*(1+('[13]GROWTH (YoY)'!AT705/100))</f>
        <v>8.8467411446179085</v>
      </c>
      <c r="CZ705" s="226">
        <v>9</v>
      </c>
      <c r="DA705" s="226">
        <v>11</v>
      </c>
      <c r="DB705" s="226">
        <v>12</v>
      </c>
      <c r="DC705" s="226">
        <v>12</v>
      </c>
      <c r="DD705" s="227">
        <v>10</v>
      </c>
      <c r="DE705" s="227">
        <v>10</v>
      </c>
      <c r="DF705" s="227">
        <v>10</v>
      </c>
      <c r="DG705" s="227">
        <v>11</v>
      </c>
      <c r="DH705" s="226">
        <v>0</v>
      </c>
      <c r="DI705" s="226">
        <v>0</v>
      </c>
      <c r="DJ705" s="226">
        <v>0</v>
      </c>
      <c r="DK705" s="226">
        <v>0</v>
      </c>
      <c r="DL705" s="227">
        <v>0</v>
      </c>
      <c r="DM705" s="227">
        <v>0</v>
      </c>
      <c r="DN705" s="227">
        <v>0</v>
      </c>
      <c r="DO705" s="227">
        <v>0</v>
      </c>
      <c r="DP705" s="376">
        <f t="shared" si="291"/>
        <v>0</v>
      </c>
      <c r="DQ705" s="226">
        <f t="shared" si="291"/>
        <v>3</v>
      </c>
      <c r="DR705" s="226">
        <f t="shared" si="291"/>
        <v>-1</v>
      </c>
      <c r="DS705" s="226">
        <f t="shared" si="292"/>
        <v>-1</v>
      </c>
      <c r="DT705" s="227">
        <f t="shared" si="292"/>
        <v>0</v>
      </c>
      <c r="DU705" s="227">
        <f t="shared" si="292"/>
        <v>1.9814732186112032</v>
      </c>
      <c r="DV705" s="227">
        <f t="shared" si="292"/>
        <v>3.2012914162958239</v>
      </c>
      <c r="DW705" s="227">
        <f t="shared" si="292"/>
        <v>4.1532588553820915</v>
      </c>
      <c r="DX705" s="377">
        <f t="shared" si="293"/>
        <v>0.48648648648648651</v>
      </c>
      <c r="DY705" s="377">
        <f t="shared" si="293"/>
        <v>0.4838709677419355</v>
      </c>
      <c r="DZ705" s="377">
        <f t="shared" si="293"/>
        <v>0.5074626865671642</v>
      </c>
      <c r="EA705" s="377">
        <f t="shared" si="293"/>
        <v>0.52702702702702697</v>
      </c>
      <c r="EB705" s="378">
        <f t="shared" si="293"/>
        <v>0.41509433962264153</v>
      </c>
      <c r="EC705" s="378">
        <f t="shared" si="289"/>
        <v>0.4</v>
      </c>
      <c r="ED705" s="378">
        <f t="shared" si="289"/>
        <v>0.40298507462686567</v>
      </c>
      <c r="EE705" s="378">
        <f t="shared" si="289"/>
        <v>0.39473684210526316</v>
      </c>
      <c r="EG705" s="226">
        <v>0</v>
      </c>
      <c r="EH705" s="226">
        <v>0</v>
      </c>
      <c r="EI705" s="226">
        <v>0</v>
      </c>
      <c r="EJ705" s="226">
        <v>0</v>
      </c>
      <c r="EK705" s="226">
        <v>0</v>
      </c>
      <c r="EL705" s="226">
        <v>0</v>
      </c>
      <c r="EM705" s="226">
        <v>0</v>
      </c>
      <c r="EN705" s="379">
        <f t="shared" si="272"/>
        <v>0</v>
      </c>
      <c r="EO705" s="226">
        <f t="shared" si="273"/>
        <v>0</v>
      </c>
      <c r="EP705" s="379">
        <f t="shared" si="274"/>
        <v>0</v>
      </c>
      <c r="EQ705" s="226">
        <f t="shared" si="275"/>
        <v>0</v>
      </c>
      <c r="ER705" s="226">
        <f t="shared" si="276"/>
        <v>0</v>
      </c>
      <c r="ES705" s="292"/>
      <c r="ET705" s="227">
        <v>53</v>
      </c>
      <c r="EU705" s="227">
        <v>22</v>
      </c>
      <c r="EV705" s="227">
        <v>31</v>
      </c>
      <c r="EW705" s="227">
        <v>10</v>
      </c>
      <c r="EX705" s="227">
        <v>9</v>
      </c>
      <c r="EY705" s="227">
        <v>516</v>
      </c>
      <c r="EZ705" s="227">
        <v>383</v>
      </c>
      <c r="FA705" s="380">
        <f t="shared" si="280"/>
        <v>0.41509433962264153</v>
      </c>
      <c r="FB705" s="228">
        <f t="shared" si="281"/>
        <v>32.258064516129032</v>
      </c>
      <c r="FC705" s="380">
        <f t="shared" si="282"/>
        <v>0.16981132075471697</v>
      </c>
      <c r="FD705" s="227">
        <f t="shared" si="283"/>
        <v>17441.860465116279</v>
      </c>
      <c r="FE705" s="227">
        <f t="shared" si="284"/>
        <v>2175.805047867711</v>
      </c>
      <c r="FF705" s="227">
        <v>31</v>
      </c>
      <c r="FG705" s="228">
        <f t="shared" si="277"/>
        <v>48.387096774193552</v>
      </c>
      <c r="FH705" s="227">
        <v>15</v>
      </c>
      <c r="FI705" s="227">
        <v>31</v>
      </c>
      <c r="FJ705" s="227">
        <v>0</v>
      </c>
      <c r="FK705" s="227">
        <f t="shared" si="269"/>
        <v>16</v>
      </c>
      <c r="FL705" s="227">
        <v>1</v>
      </c>
      <c r="FM705" s="227">
        <f t="shared" si="270"/>
        <v>15</v>
      </c>
      <c r="FZ705" s="229"/>
      <c r="GA705" s="229"/>
      <c r="GB705" s="229"/>
      <c r="GC705" s="229"/>
      <c r="GD705" s="229"/>
    </row>
    <row r="706" spans="1:186" s="368" customFormat="1">
      <c r="A706" s="287" t="s">
        <v>1386</v>
      </c>
      <c r="B706" s="369" t="s">
        <v>1387</v>
      </c>
      <c r="C706" s="287" t="s">
        <v>1563</v>
      </c>
      <c r="D706" s="287" t="s">
        <v>3126</v>
      </c>
      <c r="E706" s="369" t="s">
        <v>1564</v>
      </c>
      <c r="F706" s="287">
        <v>703</v>
      </c>
      <c r="G706" s="392" t="s">
        <v>1702</v>
      </c>
      <c r="H706" s="392" t="s">
        <v>1703</v>
      </c>
      <c r="I706" s="393" t="s">
        <v>1616</v>
      </c>
      <c r="J706" s="392" t="s">
        <v>1617</v>
      </c>
      <c r="K706" s="393" t="s">
        <v>846</v>
      </c>
      <c r="L706" s="392" t="s">
        <v>1569</v>
      </c>
      <c r="M706" s="392" t="s">
        <v>3124</v>
      </c>
      <c r="N706" s="372">
        <v>1</v>
      </c>
      <c r="O706" s="373">
        <v>3</v>
      </c>
      <c r="P706" s="373">
        <v>5</v>
      </c>
      <c r="Q706" s="373">
        <v>6</v>
      </c>
      <c r="R706" s="373">
        <v>6</v>
      </c>
      <c r="S706" s="374">
        <v>29</v>
      </c>
      <c r="T706" s="374">
        <v>33</v>
      </c>
      <c r="U706" s="374">
        <v>37</v>
      </c>
      <c r="V706" s="374">
        <v>42</v>
      </c>
      <c r="W706" s="373">
        <v>1</v>
      </c>
      <c r="X706" s="373">
        <v>1</v>
      </c>
      <c r="Y706" s="373">
        <v>1</v>
      </c>
      <c r="Z706" s="373">
        <v>2</v>
      </c>
      <c r="AA706" s="374">
        <v>6</v>
      </c>
      <c r="AB706" s="374">
        <v>7</v>
      </c>
      <c r="AC706" s="374">
        <v>8</v>
      </c>
      <c r="AD706" s="374">
        <v>9</v>
      </c>
      <c r="AE706" s="373">
        <v>0</v>
      </c>
      <c r="AF706" s="373">
        <v>0</v>
      </c>
      <c r="AG706" s="373">
        <v>0</v>
      </c>
      <c r="AH706" s="373">
        <v>0</v>
      </c>
      <c r="AI706" s="374">
        <v>0</v>
      </c>
      <c r="AJ706" s="374">
        <v>0</v>
      </c>
      <c r="AK706" s="374">
        <v>0</v>
      </c>
      <c r="AL706" s="374">
        <v>0</v>
      </c>
      <c r="AM706" s="226">
        <v>2</v>
      </c>
      <c r="AN706" s="226">
        <v>4</v>
      </c>
      <c r="AO706" s="226">
        <v>4</v>
      </c>
      <c r="AP706" s="226">
        <v>5</v>
      </c>
      <c r="AQ706" s="227">
        <v>22</v>
      </c>
      <c r="AR706" s="227">
        <v>26</v>
      </c>
      <c r="AS706" s="227">
        <v>29</v>
      </c>
      <c r="AT706" s="227">
        <v>33</v>
      </c>
      <c r="AU706" s="226">
        <v>1</v>
      </c>
      <c r="AV706" s="411">
        <v>1</v>
      </c>
      <c r="AW706" s="411">
        <v>1</v>
      </c>
      <c r="AX706" s="411">
        <v>1</v>
      </c>
      <c r="AY706" s="231">
        <v>6</v>
      </c>
      <c r="AZ706" s="231">
        <v>7</v>
      </c>
      <c r="BA706" s="231">
        <v>8</v>
      </c>
      <c r="BB706" s="231">
        <v>9</v>
      </c>
      <c r="BC706" s="226">
        <f t="shared" si="295"/>
        <v>1</v>
      </c>
      <c r="BD706" s="226">
        <f t="shared" si="295"/>
        <v>3</v>
      </c>
      <c r="BE706" s="226">
        <f t="shared" si="295"/>
        <v>2</v>
      </c>
      <c r="BF706" s="226">
        <f t="shared" si="294"/>
        <v>3</v>
      </c>
      <c r="BG706" s="218">
        <f t="shared" si="294"/>
        <v>16</v>
      </c>
      <c r="BH706" s="218">
        <f t="shared" si="294"/>
        <v>18</v>
      </c>
      <c r="BI706" s="218">
        <f t="shared" si="294"/>
        <v>20</v>
      </c>
      <c r="BJ706" s="218">
        <f t="shared" si="286"/>
        <v>24</v>
      </c>
      <c r="BK706" s="226">
        <f t="shared" si="285"/>
        <v>0</v>
      </c>
      <c r="BL706" s="226">
        <f t="shared" si="285"/>
        <v>0</v>
      </c>
      <c r="BM706" s="226">
        <f t="shared" si="285"/>
        <v>1</v>
      </c>
      <c r="BN706" s="226">
        <f t="shared" si="285"/>
        <v>1</v>
      </c>
      <c r="BO706" s="227">
        <f t="shared" si="285"/>
        <v>0</v>
      </c>
      <c r="BP706" s="227">
        <f t="shared" si="279"/>
        <v>1</v>
      </c>
      <c r="BQ706" s="227">
        <f t="shared" si="279"/>
        <v>1</v>
      </c>
      <c r="BR706" s="227">
        <f t="shared" si="279"/>
        <v>0</v>
      </c>
      <c r="BS706" s="226">
        <v>0</v>
      </c>
      <c r="BT706" s="226">
        <v>0</v>
      </c>
      <c r="BU706" s="226">
        <v>1</v>
      </c>
      <c r="BV706" s="226">
        <v>1</v>
      </c>
      <c r="BW706" s="227">
        <v>0</v>
      </c>
      <c r="BX706" s="227">
        <v>1</v>
      </c>
      <c r="BY706" s="227">
        <v>1</v>
      </c>
      <c r="BZ706" s="227">
        <v>0</v>
      </c>
      <c r="CA706" s="226">
        <v>0</v>
      </c>
      <c r="CB706" s="226">
        <f>IFERROR(VLOOKUP($G706,[12]ITEM!$B$2:$AC$939,26,0),0)</f>
        <v>0</v>
      </c>
      <c r="CC706" s="226">
        <f>IFERROR(VLOOKUP($G706,[12]ITEM!$B$2:$AC$939,27,0),0)</f>
        <v>0</v>
      </c>
      <c r="CD706" s="226">
        <f>IFERROR(VLOOKUP($G706,[12]ITEM!$B$2:$AC$939,28,0),0)</f>
        <v>0</v>
      </c>
      <c r="CE706" s="227">
        <v>0</v>
      </c>
      <c r="CF706" s="227">
        <v>0</v>
      </c>
      <c r="CG706" s="227">
        <v>0</v>
      </c>
      <c r="CH706" s="227">
        <v>0</v>
      </c>
      <c r="CI706" s="375"/>
      <c r="CJ706" s="226">
        <f t="shared" si="290"/>
        <v>2</v>
      </c>
      <c r="CK706" s="226">
        <f t="shared" si="290"/>
        <v>3</v>
      </c>
      <c r="CL706" s="226">
        <f t="shared" si="290"/>
        <v>3</v>
      </c>
      <c r="CM706" s="226">
        <f t="shared" si="290"/>
        <v>3</v>
      </c>
      <c r="CN706" s="227">
        <f t="shared" si="290"/>
        <v>16</v>
      </c>
      <c r="CO706" s="227">
        <f t="shared" si="288"/>
        <v>17.28481883103148</v>
      </c>
      <c r="CP706" s="227">
        <f t="shared" si="288"/>
        <v>17.57197052408312</v>
      </c>
      <c r="CQ706" s="227">
        <f t="shared" si="288"/>
        <v>17.931244364376735</v>
      </c>
      <c r="CR706" s="226">
        <v>2</v>
      </c>
      <c r="CS706" s="226">
        <v>3</v>
      </c>
      <c r="CT706" s="226">
        <v>3</v>
      </c>
      <c r="CU706" s="226">
        <v>3</v>
      </c>
      <c r="CV706" s="227">
        <f t="shared" si="271"/>
        <v>2</v>
      </c>
      <c r="CW706" s="227">
        <f>CV706*(1+('[13]GROWTH (YoY)'!AR706/100))</f>
        <v>2.2848188310314796</v>
      </c>
      <c r="CX706" s="227">
        <f>CW706*(1+('[13]GROWTH (YoY)'!AS706/100))</f>
        <v>2.571970524083119</v>
      </c>
      <c r="CY706" s="227">
        <f>CX706*(1+('[13]GROWTH (YoY)'!AT706/100))</f>
        <v>2.9312443643767336</v>
      </c>
      <c r="CZ706" s="226">
        <v>0</v>
      </c>
      <c r="DA706" s="226">
        <v>0</v>
      </c>
      <c r="DB706" s="226">
        <v>0</v>
      </c>
      <c r="DC706" s="226">
        <v>0</v>
      </c>
      <c r="DD706" s="227">
        <v>14</v>
      </c>
      <c r="DE706" s="227">
        <v>15</v>
      </c>
      <c r="DF706" s="227">
        <v>15</v>
      </c>
      <c r="DG706" s="227">
        <v>15</v>
      </c>
      <c r="DH706" s="226">
        <v>0</v>
      </c>
      <c r="DI706" s="226">
        <v>0</v>
      </c>
      <c r="DJ706" s="226">
        <v>0</v>
      </c>
      <c r="DK706" s="226">
        <v>0</v>
      </c>
      <c r="DL706" s="227">
        <v>0</v>
      </c>
      <c r="DM706" s="227">
        <v>0</v>
      </c>
      <c r="DN706" s="227">
        <v>0</v>
      </c>
      <c r="DO706" s="227">
        <v>0</v>
      </c>
      <c r="DP706" s="376">
        <f t="shared" si="291"/>
        <v>-1</v>
      </c>
      <c r="DQ706" s="226">
        <f t="shared" si="291"/>
        <v>0</v>
      </c>
      <c r="DR706" s="226">
        <f t="shared" si="291"/>
        <v>-1</v>
      </c>
      <c r="DS706" s="226">
        <f t="shared" si="292"/>
        <v>0</v>
      </c>
      <c r="DT706" s="227">
        <f t="shared" si="292"/>
        <v>0</v>
      </c>
      <c r="DU706" s="227">
        <f t="shared" si="292"/>
        <v>0.71518116896852035</v>
      </c>
      <c r="DV706" s="227">
        <f t="shared" si="292"/>
        <v>2.4280294759168797</v>
      </c>
      <c r="DW706" s="227">
        <f t="shared" si="292"/>
        <v>6.0687556356232655</v>
      </c>
      <c r="DX706" s="377">
        <f t="shared" si="293"/>
        <v>0.33333333333333331</v>
      </c>
      <c r="DY706" s="377">
        <f t="shared" si="293"/>
        <v>0.2</v>
      </c>
      <c r="DZ706" s="377">
        <f t="shared" si="293"/>
        <v>0.16666666666666666</v>
      </c>
      <c r="EA706" s="377">
        <f t="shared" si="293"/>
        <v>0.33333333333333331</v>
      </c>
      <c r="EB706" s="378">
        <f t="shared" si="293"/>
        <v>0.20689655172413793</v>
      </c>
      <c r="EC706" s="378">
        <f t="shared" si="289"/>
        <v>0.21212121212121213</v>
      </c>
      <c r="ED706" s="378">
        <f t="shared" si="289"/>
        <v>0.21621621621621623</v>
      </c>
      <c r="EE706" s="378">
        <f t="shared" si="289"/>
        <v>0.21428571428571427</v>
      </c>
      <c r="EG706" s="226">
        <v>0</v>
      </c>
      <c r="EH706" s="226">
        <v>0</v>
      </c>
      <c r="EI706" s="226">
        <v>0</v>
      </c>
      <c r="EJ706" s="226">
        <v>0</v>
      </c>
      <c r="EK706" s="226">
        <v>0</v>
      </c>
      <c r="EL706" s="226">
        <v>0</v>
      </c>
      <c r="EM706" s="226">
        <v>0</v>
      </c>
      <c r="EN706" s="379">
        <f t="shared" si="272"/>
        <v>0</v>
      </c>
      <c r="EO706" s="226">
        <f t="shared" si="273"/>
        <v>0</v>
      </c>
      <c r="EP706" s="379">
        <f t="shared" si="274"/>
        <v>0</v>
      </c>
      <c r="EQ706" s="226">
        <f t="shared" si="275"/>
        <v>0</v>
      </c>
      <c r="ER706" s="226">
        <f t="shared" si="276"/>
        <v>0</v>
      </c>
      <c r="ES706" s="292"/>
      <c r="ET706" s="227">
        <v>29</v>
      </c>
      <c r="EU706" s="227">
        <v>6</v>
      </c>
      <c r="EV706" s="227">
        <v>22</v>
      </c>
      <c r="EW706" s="227">
        <v>9</v>
      </c>
      <c r="EX706" s="227">
        <v>18</v>
      </c>
      <c r="EY706" s="227">
        <v>374</v>
      </c>
      <c r="EZ706" s="227">
        <v>296</v>
      </c>
      <c r="FA706" s="380">
        <f t="shared" si="280"/>
        <v>0.20689655172413793</v>
      </c>
      <c r="FB706" s="228">
        <f t="shared" si="281"/>
        <v>40.909090909090914</v>
      </c>
      <c r="FC706" s="380">
        <f t="shared" si="282"/>
        <v>0.62068965517241381</v>
      </c>
      <c r="FD706" s="227">
        <f t="shared" si="283"/>
        <v>48128.342245989305</v>
      </c>
      <c r="FE706" s="227">
        <f t="shared" si="284"/>
        <v>2533.7837837837837</v>
      </c>
      <c r="FF706" s="227">
        <v>22</v>
      </c>
      <c r="FG706" s="228">
        <f t="shared" si="277"/>
        <v>27.27272727272727</v>
      </c>
      <c r="FH706" s="227">
        <v>6</v>
      </c>
      <c r="FI706" s="227">
        <v>22</v>
      </c>
      <c r="FJ706" s="227">
        <v>0</v>
      </c>
      <c r="FK706" s="227">
        <f t="shared" si="269"/>
        <v>16</v>
      </c>
      <c r="FL706" s="227">
        <v>1</v>
      </c>
      <c r="FM706" s="227">
        <f t="shared" si="270"/>
        <v>15</v>
      </c>
      <c r="FZ706" s="229"/>
      <c r="GA706" s="229"/>
      <c r="GB706" s="229"/>
      <c r="GC706" s="229"/>
      <c r="GD706" s="229"/>
    </row>
    <row r="707" spans="1:186" s="368" customFormat="1">
      <c r="A707" s="287" t="s">
        <v>1386</v>
      </c>
      <c r="B707" s="369" t="s">
        <v>1387</v>
      </c>
      <c r="C707" s="287" t="s">
        <v>1563</v>
      </c>
      <c r="D707" s="287" t="s">
        <v>3126</v>
      </c>
      <c r="E707" s="369" t="s">
        <v>1564</v>
      </c>
      <c r="F707" s="287">
        <v>704</v>
      </c>
      <c r="G707" s="392" t="s">
        <v>1704</v>
      </c>
      <c r="H707" s="392" t="s">
        <v>1705</v>
      </c>
      <c r="I707" s="393" t="s">
        <v>1616</v>
      </c>
      <c r="J707" s="392" t="s">
        <v>1617</v>
      </c>
      <c r="K707" s="393" t="s">
        <v>846</v>
      </c>
      <c r="L707" s="392" t="s">
        <v>1569</v>
      </c>
      <c r="M707" s="392" t="s">
        <v>3124</v>
      </c>
      <c r="N707" s="372">
        <v>1</v>
      </c>
      <c r="O707" s="373">
        <v>295</v>
      </c>
      <c r="P707" s="373">
        <v>500</v>
      </c>
      <c r="Q707" s="373">
        <v>534</v>
      </c>
      <c r="R707" s="373">
        <v>598</v>
      </c>
      <c r="S707" s="374">
        <v>515</v>
      </c>
      <c r="T707" s="374">
        <v>576</v>
      </c>
      <c r="U707" s="374">
        <v>657</v>
      </c>
      <c r="V707" s="374">
        <v>726</v>
      </c>
      <c r="W707" s="373">
        <v>152</v>
      </c>
      <c r="X707" s="373">
        <v>249</v>
      </c>
      <c r="Y707" s="373">
        <v>292</v>
      </c>
      <c r="Z707" s="373">
        <v>328</v>
      </c>
      <c r="AA707" s="374">
        <v>249</v>
      </c>
      <c r="AB707" s="374">
        <v>275</v>
      </c>
      <c r="AC707" s="374">
        <v>309</v>
      </c>
      <c r="AD707" s="374">
        <v>340</v>
      </c>
      <c r="AE707" s="373">
        <v>4</v>
      </c>
      <c r="AF707" s="373">
        <v>4</v>
      </c>
      <c r="AG707" s="373">
        <v>4</v>
      </c>
      <c r="AH707" s="373">
        <v>4</v>
      </c>
      <c r="AI707" s="374">
        <v>5</v>
      </c>
      <c r="AJ707" s="374">
        <v>5</v>
      </c>
      <c r="AK707" s="374">
        <v>5</v>
      </c>
      <c r="AL707" s="374">
        <v>6</v>
      </c>
      <c r="AM707" s="226">
        <v>144</v>
      </c>
      <c r="AN707" s="226">
        <v>251</v>
      </c>
      <c r="AO707" s="226">
        <v>242</v>
      </c>
      <c r="AP707" s="226">
        <v>270</v>
      </c>
      <c r="AQ707" s="227">
        <v>265</v>
      </c>
      <c r="AR707" s="227">
        <v>301</v>
      </c>
      <c r="AS707" s="227">
        <v>348</v>
      </c>
      <c r="AT707" s="227">
        <v>386</v>
      </c>
      <c r="AU707" s="226">
        <v>42</v>
      </c>
      <c r="AV707" s="411">
        <v>81</v>
      </c>
      <c r="AW707" s="411">
        <v>90</v>
      </c>
      <c r="AX707" s="411">
        <v>102</v>
      </c>
      <c r="AY707" s="231">
        <v>84</v>
      </c>
      <c r="AZ707" s="231">
        <v>96</v>
      </c>
      <c r="BA707" s="231">
        <v>109</v>
      </c>
      <c r="BB707" s="231">
        <v>123</v>
      </c>
      <c r="BC707" s="226">
        <f t="shared" si="295"/>
        <v>102</v>
      </c>
      <c r="BD707" s="226">
        <f t="shared" si="295"/>
        <v>162</v>
      </c>
      <c r="BE707" s="226">
        <f t="shared" si="295"/>
        <v>138</v>
      </c>
      <c r="BF707" s="226">
        <f t="shared" si="294"/>
        <v>152</v>
      </c>
      <c r="BG707" s="218">
        <f t="shared" si="294"/>
        <v>172</v>
      </c>
      <c r="BH707" s="218">
        <f t="shared" si="294"/>
        <v>189</v>
      </c>
      <c r="BI707" s="218">
        <f t="shared" si="294"/>
        <v>221</v>
      </c>
      <c r="BJ707" s="218">
        <f t="shared" si="286"/>
        <v>255</v>
      </c>
      <c r="BK707" s="226">
        <f t="shared" si="285"/>
        <v>0</v>
      </c>
      <c r="BL707" s="226">
        <f t="shared" si="285"/>
        <v>8</v>
      </c>
      <c r="BM707" s="226">
        <f t="shared" si="285"/>
        <v>14</v>
      </c>
      <c r="BN707" s="226">
        <f t="shared" si="285"/>
        <v>16</v>
      </c>
      <c r="BO707" s="227">
        <f t="shared" si="285"/>
        <v>9</v>
      </c>
      <c r="BP707" s="227">
        <f t="shared" si="279"/>
        <v>16</v>
      </c>
      <c r="BQ707" s="227">
        <f t="shared" si="279"/>
        <v>18</v>
      </c>
      <c r="BR707" s="227">
        <f t="shared" si="279"/>
        <v>8</v>
      </c>
      <c r="BS707" s="226">
        <v>0</v>
      </c>
      <c r="BT707" s="226">
        <v>8</v>
      </c>
      <c r="BU707" s="226">
        <v>14</v>
      </c>
      <c r="BV707" s="226">
        <v>16</v>
      </c>
      <c r="BW707" s="227">
        <v>9</v>
      </c>
      <c r="BX707" s="227">
        <v>16</v>
      </c>
      <c r="BY707" s="227">
        <v>18</v>
      </c>
      <c r="BZ707" s="227">
        <v>8</v>
      </c>
      <c r="CA707" s="226">
        <v>0</v>
      </c>
      <c r="CB707" s="226">
        <f>IFERROR(VLOOKUP($G707,[12]ITEM!$B$2:$AC$939,26,0),0)</f>
        <v>0</v>
      </c>
      <c r="CC707" s="226">
        <f>IFERROR(VLOOKUP($G707,[12]ITEM!$B$2:$AC$939,27,0),0)</f>
        <v>0</v>
      </c>
      <c r="CD707" s="226">
        <f>IFERROR(VLOOKUP($G707,[12]ITEM!$B$2:$AC$939,28,0),0)</f>
        <v>0</v>
      </c>
      <c r="CE707" s="227">
        <v>0</v>
      </c>
      <c r="CF707" s="227">
        <v>0</v>
      </c>
      <c r="CG707" s="227">
        <v>0</v>
      </c>
      <c r="CH707" s="227">
        <v>0</v>
      </c>
      <c r="CI707" s="375"/>
      <c r="CJ707" s="226">
        <f t="shared" si="290"/>
        <v>102</v>
      </c>
      <c r="CK707" s="226">
        <f t="shared" si="290"/>
        <v>172</v>
      </c>
      <c r="CL707" s="226">
        <f t="shared" si="290"/>
        <v>176</v>
      </c>
      <c r="CM707" s="226">
        <f t="shared" si="290"/>
        <v>186</v>
      </c>
      <c r="CN707" s="227">
        <f t="shared" si="290"/>
        <v>172</v>
      </c>
      <c r="CO707" s="227">
        <f t="shared" si="288"/>
        <v>182.11859629796851</v>
      </c>
      <c r="CP707" s="227">
        <f t="shared" si="288"/>
        <v>185.13463528535684</v>
      </c>
      <c r="CQ707" s="227">
        <f t="shared" si="288"/>
        <v>196.48064409122179</v>
      </c>
      <c r="CR707" s="226">
        <v>42</v>
      </c>
      <c r="CS707" s="226">
        <v>73</v>
      </c>
      <c r="CT707" s="226">
        <v>70</v>
      </c>
      <c r="CU707" s="226">
        <v>78</v>
      </c>
      <c r="CV707" s="227">
        <f t="shared" si="271"/>
        <v>23</v>
      </c>
      <c r="CW707" s="227">
        <f>CV707*(1+('[13]GROWTH (YoY)'!AR707/100))</f>
        <v>26.118596297968505</v>
      </c>
      <c r="CX707" s="227">
        <f>CW707*(1+('[13]GROWTH (YoY)'!AS707/100))</f>
        <v>30.13463528535684</v>
      </c>
      <c r="CY707" s="227">
        <f>CX707*(1+('[13]GROWTH (YoY)'!AT707/100))</f>
        <v>33.480644091221791</v>
      </c>
      <c r="CZ707" s="226">
        <v>55</v>
      </c>
      <c r="DA707" s="226">
        <v>90</v>
      </c>
      <c r="DB707" s="226">
        <v>96</v>
      </c>
      <c r="DC707" s="226">
        <v>98</v>
      </c>
      <c r="DD707" s="227">
        <v>140</v>
      </c>
      <c r="DE707" s="227">
        <v>146</v>
      </c>
      <c r="DF707" s="227">
        <v>144</v>
      </c>
      <c r="DG707" s="227">
        <v>152</v>
      </c>
      <c r="DH707" s="226">
        <v>5</v>
      </c>
      <c r="DI707" s="226">
        <v>9</v>
      </c>
      <c r="DJ707" s="226">
        <v>10</v>
      </c>
      <c r="DK707" s="226">
        <v>10</v>
      </c>
      <c r="DL707" s="227">
        <v>9</v>
      </c>
      <c r="DM707" s="227">
        <v>10</v>
      </c>
      <c r="DN707" s="227">
        <v>11</v>
      </c>
      <c r="DO707" s="227">
        <v>11</v>
      </c>
      <c r="DP707" s="376">
        <f t="shared" si="291"/>
        <v>0</v>
      </c>
      <c r="DQ707" s="226">
        <f t="shared" si="291"/>
        <v>-10</v>
      </c>
      <c r="DR707" s="226">
        <f t="shared" si="291"/>
        <v>-38</v>
      </c>
      <c r="DS707" s="226">
        <f t="shared" si="292"/>
        <v>-34</v>
      </c>
      <c r="DT707" s="227">
        <f t="shared" si="292"/>
        <v>0</v>
      </c>
      <c r="DU707" s="227">
        <f t="shared" si="292"/>
        <v>6.8814037020314913</v>
      </c>
      <c r="DV707" s="227">
        <f t="shared" si="292"/>
        <v>35.865364714643164</v>
      </c>
      <c r="DW707" s="227">
        <f t="shared" si="292"/>
        <v>58.519355908778209</v>
      </c>
      <c r="DX707" s="377">
        <f t="shared" si="293"/>
        <v>0.51525423728813557</v>
      </c>
      <c r="DY707" s="377">
        <f t="shared" si="293"/>
        <v>0.498</v>
      </c>
      <c r="DZ707" s="377">
        <f t="shared" si="293"/>
        <v>0.54681647940074907</v>
      </c>
      <c r="EA707" s="377">
        <f t="shared" si="293"/>
        <v>0.54849498327759194</v>
      </c>
      <c r="EB707" s="378">
        <f t="shared" si="293"/>
        <v>0.48349514563106794</v>
      </c>
      <c r="EC707" s="378">
        <f t="shared" si="289"/>
        <v>0.47743055555555558</v>
      </c>
      <c r="ED707" s="378">
        <f t="shared" si="289"/>
        <v>0.47031963470319632</v>
      </c>
      <c r="EE707" s="378">
        <f t="shared" si="289"/>
        <v>0.46831955922865015</v>
      </c>
      <c r="EG707" s="226">
        <v>0</v>
      </c>
      <c r="EH707" s="226">
        <v>0</v>
      </c>
      <c r="EI707" s="226">
        <v>0</v>
      </c>
      <c r="EJ707" s="226">
        <v>0</v>
      </c>
      <c r="EK707" s="226">
        <v>0</v>
      </c>
      <c r="EL707" s="226">
        <v>0</v>
      </c>
      <c r="EM707" s="226">
        <v>0</v>
      </c>
      <c r="EN707" s="379">
        <f t="shared" si="272"/>
        <v>0</v>
      </c>
      <c r="EO707" s="226">
        <f t="shared" si="273"/>
        <v>0</v>
      </c>
      <c r="EP707" s="379">
        <f t="shared" si="274"/>
        <v>0</v>
      </c>
      <c r="EQ707" s="226">
        <f t="shared" si="275"/>
        <v>0</v>
      </c>
      <c r="ER707" s="226">
        <f t="shared" si="276"/>
        <v>0</v>
      </c>
      <c r="ES707" s="292"/>
      <c r="ET707" s="227">
        <v>515</v>
      </c>
      <c r="EU707" s="227">
        <v>250</v>
      </c>
      <c r="EV707" s="227">
        <v>265</v>
      </c>
      <c r="EW707" s="227">
        <v>127</v>
      </c>
      <c r="EX707" s="227">
        <v>103</v>
      </c>
      <c r="EY707" s="227">
        <v>5774</v>
      </c>
      <c r="EZ707" s="227">
        <v>3858</v>
      </c>
      <c r="FA707" s="380">
        <f t="shared" si="280"/>
        <v>0.4854368932038835</v>
      </c>
      <c r="FB707" s="228">
        <f t="shared" si="281"/>
        <v>47.924528301886795</v>
      </c>
      <c r="FC707" s="380">
        <f t="shared" si="282"/>
        <v>0.2</v>
      </c>
      <c r="FD707" s="227">
        <f t="shared" si="283"/>
        <v>17838.586768271562</v>
      </c>
      <c r="FE707" s="227">
        <f t="shared" si="284"/>
        <v>2743.2175565923621</v>
      </c>
      <c r="FF707" s="227">
        <v>265</v>
      </c>
      <c r="FG707" s="228">
        <f t="shared" si="277"/>
        <v>32.075471698113205</v>
      </c>
      <c r="FH707" s="227">
        <v>85</v>
      </c>
      <c r="FI707" s="227">
        <v>265</v>
      </c>
      <c r="FJ707" s="227">
        <v>0</v>
      </c>
      <c r="FK707" s="227">
        <f t="shared" si="269"/>
        <v>180</v>
      </c>
      <c r="FL707" s="227">
        <v>13</v>
      </c>
      <c r="FM707" s="227">
        <f t="shared" si="270"/>
        <v>167</v>
      </c>
      <c r="FZ707" s="229"/>
      <c r="GA707" s="229"/>
      <c r="GB707" s="229"/>
      <c r="GC707" s="229"/>
      <c r="GD707" s="229"/>
    </row>
    <row r="708" spans="1:186" s="368" customFormat="1">
      <c r="A708" s="287" t="s">
        <v>1386</v>
      </c>
      <c r="B708" s="369" t="s">
        <v>1387</v>
      </c>
      <c r="C708" s="287" t="s">
        <v>1563</v>
      </c>
      <c r="D708" s="287" t="s">
        <v>3126</v>
      </c>
      <c r="E708" s="369" t="s">
        <v>1564</v>
      </c>
      <c r="F708" s="287">
        <v>705</v>
      </c>
      <c r="G708" s="392" t="s">
        <v>1706</v>
      </c>
      <c r="H708" s="392" t="s">
        <v>1707</v>
      </c>
      <c r="I708" s="393" t="s">
        <v>1616</v>
      </c>
      <c r="J708" s="392" t="s">
        <v>1617</v>
      </c>
      <c r="K708" s="393" t="s">
        <v>846</v>
      </c>
      <c r="L708" s="392" t="s">
        <v>1569</v>
      </c>
      <c r="M708" s="392" t="s">
        <v>3124</v>
      </c>
      <c r="N708" s="372">
        <v>1</v>
      </c>
      <c r="O708" s="373">
        <v>220</v>
      </c>
      <c r="P708" s="373">
        <v>359</v>
      </c>
      <c r="Q708" s="373">
        <v>436</v>
      </c>
      <c r="R708" s="373">
        <v>501</v>
      </c>
      <c r="S708" s="374">
        <v>192</v>
      </c>
      <c r="T708" s="374">
        <v>229</v>
      </c>
      <c r="U708" s="374">
        <v>264</v>
      </c>
      <c r="V708" s="374">
        <v>301</v>
      </c>
      <c r="W708" s="373">
        <v>69</v>
      </c>
      <c r="X708" s="373">
        <v>105</v>
      </c>
      <c r="Y708" s="373">
        <v>131</v>
      </c>
      <c r="Z708" s="373">
        <v>144</v>
      </c>
      <c r="AA708" s="374">
        <v>58</v>
      </c>
      <c r="AB708" s="374">
        <v>70</v>
      </c>
      <c r="AC708" s="374">
        <v>76</v>
      </c>
      <c r="AD708" s="374">
        <v>90</v>
      </c>
      <c r="AE708" s="373">
        <v>4</v>
      </c>
      <c r="AF708" s="373">
        <v>5</v>
      </c>
      <c r="AG708" s="373">
        <v>5</v>
      </c>
      <c r="AH708" s="373">
        <v>5</v>
      </c>
      <c r="AI708" s="374">
        <v>2</v>
      </c>
      <c r="AJ708" s="374">
        <v>3</v>
      </c>
      <c r="AK708" s="374">
        <v>3</v>
      </c>
      <c r="AL708" s="374">
        <v>3</v>
      </c>
      <c r="AM708" s="226">
        <v>151</v>
      </c>
      <c r="AN708" s="226">
        <v>254</v>
      </c>
      <c r="AO708" s="226">
        <v>304</v>
      </c>
      <c r="AP708" s="226">
        <v>357</v>
      </c>
      <c r="AQ708" s="227">
        <v>133</v>
      </c>
      <c r="AR708" s="227">
        <v>159</v>
      </c>
      <c r="AS708" s="227">
        <v>187</v>
      </c>
      <c r="AT708" s="227">
        <v>210</v>
      </c>
      <c r="AU708" s="226">
        <v>42</v>
      </c>
      <c r="AV708" s="411">
        <v>65</v>
      </c>
      <c r="AW708" s="411">
        <v>77</v>
      </c>
      <c r="AX708" s="411">
        <v>91</v>
      </c>
      <c r="AY708" s="231">
        <v>33</v>
      </c>
      <c r="AZ708" s="231">
        <v>40</v>
      </c>
      <c r="BA708" s="231">
        <v>47</v>
      </c>
      <c r="BB708" s="231">
        <v>55</v>
      </c>
      <c r="BC708" s="226">
        <f t="shared" si="295"/>
        <v>109</v>
      </c>
      <c r="BD708" s="226">
        <f t="shared" si="295"/>
        <v>186</v>
      </c>
      <c r="BE708" s="226">
        <f t="shared" si="295"/>
        <v>221</v>
      </c>
      <c r="BF708" s="226">
        <f t="shared" si="294"/>
        <v>260</v>
      </c>
      <c r="BG708" s="218">
        <f t="shared" si="294"/>
        <v>97</v>
      </c>
      <c r="BH708" s="218">
        <f t="shared" si="294"/>
        <v>112</v>
      </c>
      <c r="BI708" s="218">
        <f t="shared" si="294"/>
        <v>133</v>
      </c>
      <c r="BJ708" s="218">
        <f t="shared" si="286"/>
        <v>152</v>
      </c>
      <c r="BK708" s="226">
        <f t="shared" si="285"/>
        <v>0</v>
      </c>
      <c r="BL708" s="226">
        <f t="shared" si="285"/>
        <v>3</v>
      </c>
      <c r="BM708" s="226">
        <f t="shared" si="285"/>
        <v>6</v>
      </c>
      <c r="BN708" s="226">
        <f t="shared" si="285"/>
        <v>6</v>
      </c>
      <c r="BO708" s="227">
        <f t="shared" si="285"/>
        <v>3</v>
      </c>
      <c r="BP708" s="227">
        <f t="shared" si="279"/>
        <v>7</v>
      </c>
      <c r="BQ708" s="227">
        <f t="shared" si="279"/>
        <v>7</v>
      </c>
      <c r="BR708" s="227">
        <f t="shared" si="279"/>
        <v>3</v>
      </c>
      <c r="BS708" s="226">
        <v>0</v>
      </c>
      <c r="BT708" s="226">
        <v>3</v>
      </c>
      <c r="BU708" s="226">
        <v>6</v>
      </c>
      <c r="BV708" s="226">
        <v>6</v>
      </c>
      <c r="BW708" s="227">
        <v>3</v>
      </c>
      <c r="BX708" s="227">
        <v>7</v>
      </c>
      <c r="BY708" s="227">
        <v>7</v>
      </c>
      <c r="BZ708" s="227">
        <v>3</v>
      </c>
      <c r="CA708" s="226">
        <v>0</v>
      </c>
      <c r="CB708" s="226">
        <f>IFERROR(VLOOKUP($G708,[12]ITEM!$B$2:$AC$939,26,0),0)</f>
        <v>0</v>
      </c>
      <c r="CC708" s="226">
        <f>IFERROR(VLOOKUP($G708,[12]ITEM!$B$2:$AC$939,27,0),0)</f>
        <v>0</v>
      </c>
      <c r="CD708" s="226">
        <f>IFERROR(VLOOKUP($G708,[12]ITEM!$B$2:$AC$939,28,0),0)</f>
        <v>0</v>
      </c>
      <c r="CE708" s="227">
        <v>0</v>
      </c>
      <c r="CF708" s="227">
        <v>0</v>
      </c>
      <c r="CG708" s="227">
        <v>0</v>
      </c>
      <c r="CH708" s="227">
        <v>0</v>
      </c>
      <c r="CI708" s="375"/>
      <c r="CJ708" s="226">
        <f t="shared" si="290"/>
        <v>109</v>
      </c>
      <c r="CK708" s="226">
        <f t="shared" si="290"/>
        <v>181</v>
      </c>
      <c r="CL708" s="226">
        <f t="shared" si="290"/>
        <v>202</v>
      </c>
      <c r="CM708" s="226">
        <f t="shared" si="290"/>
        <v>217</v>
      </c>
      <c r="CN708" s="227">
        <f t="shared" si="290"/>
        <v>97</v>
      </c>
      <c r="CO708" s="227">
        <f t="shared" si="288"/>
        <v>104.31596818455102</v>
      </c>
      <c r="CP708" s="227">
        <f t="shared" si="288"/>
        <v>108.91196601259941</v>
      </c>
      <c r="CQ708" s="227">
        <f t="shared" si="288"/>
        <v>115.84238117685146</v>
      </c>
      <c r="CR708" s="226">
        <v>38</v>
      </c>
      <c r="CS708" s="226">
        <v>64</v>
      </c>
      <c r="CT708" s="226">
        <v>77</v>
      </c>
      <c r="CU708" s="226">
        <v>90</v>
      </c>
      <c r="CV708" s="227">
        <f t="shared" si="271"/>
        <v>17</v>
      </c>
      <c r="CW708" s="227">
        <f>CV708*(1+('[13]GROWTH (YoY)'!AR708/100))</f>
        <v>20.315968184551025</v>
      </c>
      <c r="CX708" s="227">
        <f>CW708*(1+('[13]GROWTH (YoY)'!AS708/100))</f>
        <v>23.911966012599407</v>
      </c>
      <c r="CY708" s="227">
        <f>CX708*(1+('[13]GROWTH (YoY)'!AT708/100))</f>
        <v>26.842381176851468</v>
      </c>
      <c r="CZ708" s="226">
        <v>66</v>
      </c>
      <c r="DA708" s="226">
        <v>108</v>
      </c>
      <c r="DB708" s="226">
        <v>115</v>
      </c>
      <c r="DC708" s="226">
        <v>117</v>
      </c>
      <c r="DD708" s="227">
        <v>71</v>
      </c>
      <c r="DE708" s="227">
        <v>74</v>
      </c>
      <c r="DF708" s="227">
        <v>74</v>
      </c>
      <c r="DG708" s="227">
        <v>78</v>
      </c>
      <c r="DH708" s="226">
        <v>5</v>
      </c>
      <c r="DI708" s="226">
        <v>9</v>
      </c>
      <c r="DJ708" s="226">
        <v>10</v>
      </c>
      <c r="DK708" s="226">
        <v>10</v>
      </c>
      <c r="DL708" s="227">
        <v>9</v>
      </c>
      <c r="DM708" s="227">
        <v>10</v>
      </c>
      <c r="DN708" s="227">
        <v>11</v>
      </c>
      <c r="DO708" s="227">
        <v>11</v>
      </c>
      <c r="DP708" s="376">
        <f t="shared" si="291"/>
        <v>0</v>
      </c>
      <c r="DQ708" s="226">
        <f t="shared" si="291"/>
        <v>5</v>
      </c>
      <c r="DR708" s="226">
        <f t="shared" si="291"/>
        <v>19</v>
      </c>
      <c r="DS708" s="226">
        <f t="shared" si="292"/>
        <v>43</v>
      </c>
      <c r="DT708" s="227">
        <f t="shared" si="292"/>
        <v>0</v>
      </c>
      <c r="DU708" s="227">
        <f t="shared" si="292"/>
        <v>7.6840318154489751</v>
      </c>
      <c r="DV708" s="227">
        <f t="shared" si="292"/>
        <v>24.088033987400593</v>
      </c>
      <c r="DW708" s="227">
        <f t="shared" si="292"/>
        <v>36.157618823148539</v>
      </c>
      <c r="DX708" s="377">
        <f t="shared" si="293"/>
        <v>0.31363636363636366</v>
      </c>
      <c r="DY708" s="377">
        <f t="shared" si="293"/>
        <v>0.29247910863509752</v>
      </c>
      <c r="DZ708" s="377">
        <f t="shared" si="293"/>
        <v>0.30045871559633025</v>
      </c>
      <c r="EA708" s="377">
        <f t="shared" si="293"/>
        <v>0.28742514970059879</v>
      </c>
      <c r="EB708" s="378">
        <f t="shared" si="293"/>
        <v>0.30208333333333331</v>
      </c>
      <c r="EC708" s="378">
        <f t="shared" si="289"/>
        <v>0.3056768558951965</v>
      </c>
      <c r="ED708" s="378">
        <f t="shared" si="289"/>
        <v>0.2878787878787879</v>
      </c>
      <c r="EE708" s="378">
        <f t="shared" si="289"/>
        <v>0.29900332225913623</v>
      </c>
      <c r="EG708" s="226">
        <v>0</v>
      </c>
      <c r="EH708" s="226">
        <v>0</v>
      </c>
      <c r="EI708" s="226">
        <v>0</v>
      </c>
      <c r="EJ708" s="226">
        <v>0</v>
      </c>
      <c r="EK708" s="226">
        <v>0</v>
      </c>
      <c r="EL708" s="226">
        <v>0</v>
      </c>
      <c r="EM708" s="226">
        <v>0</v>
      </c>
      <c r="EN708" s="379">
        <f t="shared" si="272"/>
        <v>0</v>
      </c>
      <c r="EO708" s="226">
        <f t="shared" si="273"/>
        <v>0</v>
      </c>
      <c r="EP708" s="379">
        <f t="shared" si="274"/>
        <v>0</v>
      </c>
      <c r="EQ708" s="226">
        <f t="shared" si="275"/>
        <v>0</v>
      </c>
      <c r="ER708" s="226">
        <f t="shared" si="276"/>
        <v>0</v>
      </c>
      <c r="ES708" s="292"/>
      <c r="ET708" s="227">
        <v>158</v>
      </c>
      <c r="EU708" s="227">
        <v>47</v>
      </c>
      <c r="EV708" s="227">
        <v>111</v>
      </c>
      <c r="EW708" s="227">
        <v>75</v>
      </c>
      <c r="EX708" s="227">
        <v>71</v>
      </c>
      <c r="EY708" s="227">
        <v>5401</v>
      </c>
      <c r="EZ708" s="227">
        <v>3031</v>
      </c>
      <c r="FA708" s="380">
        <f t="shared" si="280"/>
        <v>0.29746835443037972</v>
      </c>
      <c r="FB708" s="228">
        <f t="shared" si="281"/>
        <v>67.567567567567565</v>
      </c>
      <c r="FC708" s="380">
        <f t="shared" si="282"/>
        <v>0.44936708860759494</v>
      </c>
      <c r="FD708" s="227">
        <f t="shared" si="283"/>
        <v>13145.713756711721</v>
      </c>
      <c r="FE708" s="227">
        <f t="shared" si="284"/>
        <v>2062.0257340811613</v>
      </c>
      <c r="FF708" s="227">
        <v>151</v>
      </c>
      <c r="FG708" s="228">
        <f t="shared" si="277"/>
        <v>25.827814569536422</v>
      </c>
      <c r="FH708" s="227">
        <v>39</v>
      </c>
      <c r="FI708" s="227">
        <v>151</v>
      </c>
      <c r="FJ708" s="227">
        <v>0</v>
      </c>
      <c r="FK708" s="227">
        <f t="shared" ref="FK708:FK771" si="296">FI708-FH708-FJ708</f>
        <v>112</v>
      </c>
      <c r="FL708" s="227">
        <v>6</v>
      </c>
      <c r="FM708" s="227">
        <f t="shared" ref="FM708:FM771" si="297">FK708-FL708</f>
        <v>106</v>
      </c>
      <c r="FZ708" s="229"/>
      <c r="GA708" s="229"/>
      <c r="GB708" s="229"/>
      <c r="GC708" s="229"/>
      <c r="GD708" s="229"/>
    </row>
    <row r="709" spans="1:186" s="368" customFormat="1">
      <c r="A709" s="287" t="s">
        <v>1386</v>
      </c>
      <c r="B709" s="369" t="s">
        <v>1387</v>
      </c>
      <c r="C709" s="287" t="s">
        <v>1563</v>
      </c>
      <c r="D709" s="287" t="s">
        <v>3126</v>
      </c>
      <c r="E709" s="369" t="s">
        <v>1564</v>
      </c>
      <c r="F709" s="287">
        <v>706</v>
      </c>
      <c r="G709" s="392" t="s">
        <v>1708</v>
      </c>
      <c r="H709" s="392" t="s">
        <v>1709</v>
      </c>
      <c r="I709" s="393" t="s">
        <v>1616</v>
      </c>
      <c r="J709" s="392" t="s">
        <v>1617</v>
      </c>
      <c r="K709" s="393" t="s">
        <v>846</v>
      </c>
      <c r="L709" s="392" t="s">
        <v>1569</v>
      </c>
      <c r="M709" s="392" t="s">
        <v>3124</v>
      </c>
      <c r="N709" s="372">
        <v>1</v>
      </c>
      <c r="O709" s="373">
        <v>15</v>
      </c>
      <c r="P709" s="373">
        <v>26</v>
      </c>
      <c r="Q709" s="373">
        <v>29</v>
      </c>
      <c r="R709" s="373">
        <v>30</v>
      </c>
      <c r="S709" s="374">
        <v>158</v>
      </c>
      <c r="T709" s="374">
        <v>189</v>
      </c>
      <c r="U709" s="374">
        <v>217</v>
      </c>
      <c r="V709" s="374">
        <v>248</v>
      </c>
      <c r="W709" s="373">
        <v>8</v>
      </c>
      <c r="X709" s="373">
        <v>13</v>
      </c>
      <c r="Y709" s="373">
        <v>15</v>
      </c>
      <c r="Z709" s="373">
        <v>15</v>
      </c>
      <c r="AA709" s="374">
        <v>70</v>
      </c>
      <c r="AB709" s="374">
        <v>82</v>
      </c>
      <c r="AC709" s="374">
        <v>88</v>
      </c>
      <c r="AD709" s="374">
        <v>96</v>
      </c>
      <c r="AE709" s="373">
        <v>0</v>
      </c>
      <c r="AF709" s="373">
        <v>0</v>
      </c>
      <c r="AG709" s="373">
        <v>0</v>
      </c>
      <c r="AH709" s="373">
        <v>0</v>
      </c>
      <c r="AI709" s="374">
        <v>2</v>
      </c>
      <c r="AJ709" s="374">
        <v>2</v>
      </c>
      <c r="AK709" s="374">
        <v>2</v>
      </c>
      <c r="AL709" s="374">
        <v>2</v>
      </c>
      <c r="AM709" s="226">
        <v>7</v>
      </c>
      <c r="AN709" s="226">
        <v>13</v>
      </c>
      <c r="AO709" s="226">
        <v>14</v>
      </c>
      <c r="AP709" s="226">
        <v>15</v>
      </c>
      <c r="AQ709" s="227">
        <v>88</v>
      </c>
      <c r="AR709" s="227">
        <v>107</v>
      </c>
      <c r="AS709" s="227">
        <v>129</v>
      </c>
      <c r="AT709" s="227">
        <v>152</v>
      </c>
      <c r="AU709" s="226">
        <v>3</v>
      </c>
      <c r="AV709" s="411">
        <v>4</v>
      </c>
      <c r="AW709" s="411">
        <v>5</v>
      </c>
      <c r="AX709" s="411">
        <v>5</v>
      </c>
      <c r="AY709" s="231">
        <v>26</v>
      </c>
      <c r="AZ709" s="231">
        <v>31</v>
      </c>
      <c r="BA709" s="231">
        <v>37</v>
      </c>
      <c r="BB709" s="231">
        <v>43</v>
      </c>
      <c r="BC709" s="226">
        <f t="shared" si="295"/>
        <v>4</v>
      </c>
      <c r="BD709" s="226">
        <f t="shared" si="295"/>
        <v>2</v>
      </c>
      <c r="BE709" s="226">
        <f t="shared" si="295"/>
        <v>-6</v>
      </c>
      <c r="BF709" s="226">
        <f t="shared" si="294"/>
        <v>-4</v>
      </c>
      <c r="BG709" s="218">
        <f t="shared" si="294"/>
        <v>54</v>
      </c>
      <c r="BH709" s="218">
        <f t="shared" si="294"/>
        <v>59</v>
      </c>
      <c r="BI709" s="218">
        <f t="shared" si="294"/>
        <v>76</v>
      </c>
      <c r="BJ709" s="218">
        <f t="shared" si="286"/>
        <v>102</v>
      </c>
      <c r="BK709" s="226">
        <f t="shared" si="285"/>
        <v>0</v>
      </c>
      <c r="BL709" s="226">
        <f t="shared" si="285"/>
        <v>7</v>
      </c>
      <c r="BM709" s="226">
        <f t="shared" si="285"/>
        <v>15</v>
      </c>
      <c r="BN709" s="226">
        <f t="shared" si="285"/>
        <v>14</v>
      </c>
      <c r="BO709" s="227">
        <f t="shared" si="285"/>
        <v>8</v>
      </c>
      <c r="BP709" s="227">
        <f t="shared" si="279"/>
        <v>17</v>
      </c>
      <c r="BQ709" s="227">
        <f t="shared" si="279"/>
        <v>16</v>
      </c>
      <c r="BR709" s="227">
        <f t="shared" si="279"/>
        <v>7</v>
      </c>
      <c r="BS709" s="226">
        <v>0</v>
      </c>
      <c r="BT709" s="226">
        <v>7</v>
      </c>
      <c r="BU709" s="226">
        <v>15</v>
      </c>
      <c r="BV709" s="226">
        <v>14</v>
      </c>
      <c r="BW709" s="227">
        <v>8</v>
      </c>
      <c r="BX709" s="227">
        <v>17</v>
      </c>
      <c r="BY709" s="227">
        <v>16</v>
      </c>
      <c r="BZ709" s="227">
        <v>7</v>
      </c>
      <c r="CA709" s="226">
        <v>0</v>
      </c>
      <c r="CB709" s="226">
        <f>IFERROR(VLOOKUP($G709,[12]ITEM!$B$2:$AC$939,26,0),0)</f>
        <v>0</v>
      </c>
      <c r="CC709" s="226">
        <f>IFERROR(VLOOKUP($G709,[12]ITEM!$B$2:$AC$939,27,0),0)</f>
        <v>0</v>
      </c>
      <c r="CD709" s="226">
        <f>IFERROR(VLOOKUP($G709,[12]ITEM!$B$2:$AC$939,28,0),0)</f>
        <v>0</v>
      </c>
      <c r="CE709" s="227">
        <v>0</v>
      </c>
      <c r="CF709" s="227">
        <v>0</v>
      </c>
      <c r="CG709" s="227">
        <v>0</v>
      </c>
      <c r="CH709" s="227">
        <v>0</v>
      </c>
      <c r="CI709" s="375"/>
      <c r="CJ709" s="226">
        <f t="shared" si="290"/>
        <v>4</v>
      </c>
      <c r="CK709" s="226">
        <f t="shared" si="290"/>
        <v>8</v>
      </c>
      <c r="CL709" s="226">
        <f t="shared" si="290"/>
        <v>8</v>
      </c>
      <c r="CM709" s="226">
        <f t="shared" si="290"/>
        <v>8</v>
      </c>
      <c r="CN709" s="227">
        <f t="shared" si="290"/>
        <v>54</v>
      </c>
      <c r="CO709" s="227">
        <f t="shared" si="288"/>
        <v>57.26300348267111</v>
      </c>
      <c r="CP709" s="227">
        <f t="shared" si="288"/>
        <v>58.774410668801821</v>
      </c>
      <c r="CQ709" s="227">
        <f t="shared" si="288"/>
        <v>63.367224275366823</v>
      </c>
      <c r="CR709" s="226">
        <v>2</v>
      </c>
      <c r="CS709" s="226">
        <v>4</v>
      </c>
      <c r="CT709" s="226">
        <v>4</v>
      </c>
      <c r="CU709" s="226">
        <v>4</v>
      </c>
      <c r="CV709" s="227">
        <f t="shared" ref="CV709:CV772" si="298">AQ709-AY709-BO709-DD709-DL709</f>
        <v>6</v>
      </c>
      <c r="CW709" s="227">
        <f>CV709*(1+('[13]GROWTH (YoY)'!AR709/100))</f>
        <v>7.2630034826711114</v>
      </c>
      <c r="CX709" s="227">
        <f>CW709*(1+('[13]GROWTH (YoY)'!AS709/100))</f>
        <v>8.7744106688018224</v>
      </c>
      <c r="CY709" s="227">
        <f>CX709*(1+('[13]GROWTH (YoY)'!AT709/100))</f>
        <v>10.367224275366825</v>
      </c>
      <c r="CZ709" s="226">
        <v>2</v>
      </c>
      <c r="DA709" s="226">
        <v>4</v>
      </c>
      <c r="DB709" s="226">
        <v>4</v>
      </c>
      <c r="DC709" s="226">
        <v>4</v>
      </c>
      <c r="DD709" s="227">
        <v>48</v>
      </c>
      <c r="DE709" s="227">
        <v>50</v>
      </c>
      <c r="DF709" s="227">
        <v>49</v>
      </c>
      <c r="DG709" s="227">
        <v>52</v>
      </c>
      <c r="DH709" s="226">
        <v>0</v>
      </c>
      <c r="DI709" s="226">
        <v>0</v>
      </c>
      <c r="DJ709" s="226">
        <v>0</v>
      </c>
      <c r="DK709" s="226">
        <v>0</v>
      </c>
      <c r="DL709" s="227">
        <v>0</v>
      </c>
      <c r="DM709" s="227">
        <v>0</v>
      </c>
      <c r="DN709" s="227">
        <v>1</v>
      </c>
      <c r="DO709" s="227">
        <v>1</v>
      </c>
      <c r="DP709" s="376">
        <f t="shared" si="291"/>
        <v>0</v>
      </c>
      <c r="DQ709" s="226">
        <f t="shared" si="291"/>
        <v>-6</v>
      </c>
      <c r="DR709" s="226">
        <f t="shared" si="291"/>
        <v>-14</v>
      </c>
      <c r="DS709" s="226">
        <f t="shared" si="292"/>
        <v>-12</v>
      </c>
      <c r="DT709" s="227">
        <f t="shared" si="292"/>
        <v>0</v>
      </c>
      <c r="DU709" s="227">
        <f t="shared" si="292"/>
        <v>1.7369965173288904</v>
      </c>
      <c r="DV709" s="227">
        <f t="shared" si="292"/>
        <v>17.225589331198179</v>
      </c>
      <c r="DW709" s="227">
        <f t="shared" si="292"/>
        <v>38.632775724633177</v>
      </c>
      <c r="DX709" s="377">
        <f t="shared" si="293"/>
        <v>0.53333333333333333</v>
      </c>
      <c r="DY709" s="377">
        <f t="shared" si="293"/>
        <v>0.5</v>
      </c>
      <c r="DZ709" s="377">
        <f t="shared" si="293"/>
        <v>0.51724137931034486</v>
      </c>
      <c r="EA709" s="377">
        <f t="shared" si="293"/>
        <v>0.5</v>
      </c>
      <c r="EB709" s="378">
        <f t="shared" si="293"/>
        <v>0.44303797468354428</v>
      </c>
      <c r="EC709" s="378">
        <f t="shared" si="289"/>
        <v>0.43386243386243384</v>
      </c>
      <c r="ED709" s="378">
        <f t="shared" si="289"/>
        <v>0.40552995391705071</v>
      </c>
      <c r="EE709" s="378">
        <f t="shared" si="289"/>
        <v>0.38709677419354838</v>
      </c>
      <c r="EG709" s="226">
        <v>0</v>
      </c>
      <c r="EH709" s="226">
        <v>0</v>
      </c>
      <c r="EI709" s="226">
        <v>0</v>
      </c>
      <c r="EJ709" s="226">
        <v>0</v>
      </c>
      <c r="EK709" s="226">
        <v>0</v>
      </c>
      <c r="EL709" s="226">
        <v>0</v>
      </c>
      <c r="EM709" s="226">
        <v>0</v>
      </c>
      <c r="EN709" s="379">
        <f t="shared" ref="EN709:EN772" si="299">IFERROR(EH709/EG709,0)</f>
        <v>0</v>
      </c>
      <c r="EO709" s="226">
        <f t="shared" ref="EO709:EO772" si="300">IFERROR((EJ709/EI709)*100,0)</f>
        <v>0</v>
      </c>
      <c r="EP709" s="379">
        <f t="shared" ref="EP709:EP772" si="301">IFERROR(EK709/EG709,0)</f>
        <v>0</v>
      </c>
      <c r="EQ709" s="226">
        <f t="shared" ref="EQ709:EQ772" si="302">IFERROR((EK709*1000000)/EL709,0)</f>
        <v>0</v>
      </c>
      <c r="ER709" s="226">
        <f t="shared" ref="ER709:ER772" si="303">IFERROR((EJ709*1000000)/EM709/12,0)</f>
        <v>0</v>
      </c>
      <c r="ES709" s="292"/>
      <c r="ET709" s="227">
        <v>178</v>
      </c>
      <c r="EU709" s="227">
        <v>79</v>
      </c>
      <c r="EV709" s="227">
        <v>100</v>
      </c>
      <c r="EW709" s="227">
        <v>75</v>
      </c>
      <c r="EX709" s="227">
        <v>90</v>
      </c>
      <c r="EY709" s="227">
        <v>5537</v>
      </c>
      <c r="EZ709" s="227">
        <v>2705</v>
      </c>
      <c r="FA709" s="380">
        <f t="shared" si="280"/>
        <v>0.4438202247191011</v>
      </c>
      <c r="FB709" s="228">
        <f t="shared" si="281"/>
        <v>75</v>
      </c>
      <c r="FC709" s="380">
        <f t="shared" si="282"/>
        <v>0.5056179775280899</v>
      </c>
      <c r="FD709" s="227">
        <f t="shared" si="283"/>
        <v>16254.289326350008</v>
      </c>
      <c r="FE709" s="227">
        <f t="shared" si="284"/>
        <v>2310.5360443622922</v>
      </c>
      <c r="FF709" s="227">
        <v>100</v>
      </c>
      <c r="FG709" s="228">
        <f t="shared" ref="FG709:FG772" si="304">IFERROR((FH709/FF709)*100,0)</f>
        <v>31</v>
      </c>
      <c r="FH709" s="227">
        <v>31</v>
      </c>
      <c r="FI709" s="227">
        <v>100</v>
      </c>
      <c r="FJ709" s="227">
        <v>0</v>
      </c>
      <c r="FK709" s="227">
        <f t="shared" si="296"/>
        <v>69</v>
      </c>
      <c r="FL709" s="227">
        <v>5</v>
      </c>
      <c r="FM709" s="227">
        <f t="shared" si="297"/>
        <v>64</v>
      </c>
      <c r="FZ709" s="229"/>
      <c r="GA709" s="229"/>
      <c r="GB709" s="229"/>
      <c r="GC709" s="229"/>
      <c r="GD709" s="229"/>
    </row>
    <row r="710" spans="1:186" s="368" customFormat="1">
      <c r="A710" s="287" t="s">
        <v>1386</v>
      </c>
      <c r="B710" s="369" t="s">
        <v>1387</v>
      </c>
      <c r="C710" s="287" t="s">
        <v>1563</v>
      </c>
      <c r="D710" s="287" t="s">
        <v>3126</v>
      </c>
      <c r="E710" s="369" t="s">
        <v>1564</v>
      </c>
      <c r="F710" s="287">
        <v>707</v>
      </c>
      <c r="G710" s="392" t="s">
        <v>1710</v>
      </c>
      <c r="H710" s="392" t="s">
        <v>1711</v>
      </c>
      <c r="I710" s="393" t="s">
        <v>1616</v>
      </c>
      <c r="J710" s="392" t="s">
        <v>1617</v>
      </c>
      <c r="K710" s="393" t="s">
        <v>846</v>
      </c>
      <c r="L710" s="392" t="s">
        <v>1569</v>
      </c>
      <c r="M710" s="392" t="s">
        <v>3124</v>
      </c>
      <c r="N710" s="372">
        <v>1</v>
      </c>
      <c r="O710" s="373">
        <v>0</v>
      </c>
      <c r="P710" s="373">
        <v>1</v>
      </c>
      <c r="Q710" s="373">
        <v>1</v>
      </c>
      <c r="R710" s="373">
        <v>1</v>
      </c>
      <c r="S710" s="374">
        <v>6</v>
      </c>
      <c r="T710" s="374">
        <v>7</v>
      </c>
      <c r="U710" s="374">
        <v>8</v>
      </c>
      <c r="V710" s="374">
        <v>9</v>
      </c>
      <c r="W710" s="373">
        <v>0</v>
      </c>
      <c r="X710" s="373">
        <v>0</v>
      </c>
      <c r="Y710" s="373">
        <v>0</v>
      </c>
      <c r="Z710" s="373">
        <v>0</v>
      </c>
      <c r="AA710" s="374">
        <v>1</v>
      </c>
      <c r="AB710" s="374">
        <v>2</v>
      </c>
      <c r="AC710" s="374">
        <v>2</v>
      </c>
      <c r="AD710" s="374">
        <v>2</v>
      </c>
      <c r="AE710" s="373">
        <v>0</v>
      </c>
      <c r="AF710" s="373">
        <v>0</v>
      </c>
      <c r="AG710" s="373">
        <v>0</v>
      </c>
      <c r="AH710" s="373">
        <v>0</v>
      </c>
      <c r="AI710" s="374">
        <v>0</v>
      </c>
      <c r="AJ710" s="374">
        <v>0</v>
      </c>
      <c r="AK710" s="374">
        <v>0</v>
      </c>
      <c r="AL710" s="374">
        <v>0</v>
      </c>
      <c r="AM710" s="226">
        <v>0</v>
      </c>
      <c r="AN710" s="226">
        <v>0</v>
      </c>
      <c r="AO710" s="226">
        <v>1</v>
      </c>
      <c r="AP710" s="226">
        <v>1</v>
      </c>
      <c r="AQ710" s="227">
        <v>4</v>
      </c>
      <c r="AR710" s="227">
        <v>5</v>
      </c>
      <c r="AS710" s="227">
        <v>6</v>
      </c>
      <c r="AT710" s="227">
        <v>7</v>
      </c>
      <c r="AU710" s="226">
        <v>0</v>
      </c>
      <c r="AV710" s="411">
        <v>0</v>
      </c>
      <c r="AW710" s="411">
        <v>0</v>
      </c>
      <c r="AX710" s="411">
        <v>0</v>
      </c>
      <c r="AY710" s="231">
        <v>0</v>
      </c>
      <c r="AZ710" s="231">
        <v>1</v>
      </c>
      <c r="BA710" s="231">
        <v>1</v>
      </c>
      <c r="BB710" s="231">
        <v>1</v>
      </c>
      <c r="BC710" s="226">
        <f t="shared" si="295"/>
        <v>0</v>
      </c>
      <c r="BD710" s="226">
        <f t="shared" si="295"/>
        <v>0</v>
      </c>
      <c r="BE710" s="226">
        <f t="shared" si="295"/>
        <v>0</v>
      </c>
      <c r="BF710" s="226">
        <f t="shared" si="294"/>
        <v>0</v>
      </c>
      <c r="BG710" s="218">
        <f t="shared" si="294"/>
        <v>4</v>
      </c>
      <c r="BH710" s="218">
        <f t="shared" si="294"/>
        <v>3</v>
      </c>
      <c r="BI710" s="218">
        <f t="shared" si="294"/>
        <v>4</v>
      </c>
      <c r="BJ710" s="218">
        <f t="shared" si="286"/>
        <v>6</v>
      </c>
      <c r="BK710" s="226">
        <f t="shared" si="285"/>
        <v>0</v>
      </c>
      <c r="BL710" s="226">
        <f t="shared" si="285"/>
        <v>0</v>
      </c>
      <c r="BM710" s="226">
        <f t="shared" si="285"/>
        <v>1</v>
      </c>
      <c r="BN710" s="226">
        <f t="shared" si="285"/>
        <v>1</v>
      </c>
      <c r="BO710" s="227">
        <f t="shared" si="285"/>
        <v>0</v>
      </c>
      <c r="BP710" s="227">
        <f t="shared" si="279"/>
        <v>1</v>
      </c>
      <c r="BQ710" s="227">
        <f t="shared" si="279"/>
        <v>1</v>
      </c>
      <c r="BR710" s="227">
        <f t="shared" si="279"/>
        <v>0</v>
      </c>
      <c r="BS710" s="226">
        <v>0</v>
      </c>
      <c r="BT710" s="226">
        <v>0</v>
      </c>
      <c r="BU710" s="226">
        <v>1</v>
      </c>
      <c r="BV710" s="226">
        <v>1</v>
      </c>
      <c r="BW710" s="227">
        <v>0</v>
      </c>
      <c r="BX710" s="227">
        <v>1</v>
      </c>
      <c r="BY710" s="227">
        <v>1</v>
      </c>
      <c r="BZ710" s="227">
        <v>0</v>
      </c>
      <c r="CA710" s="226">
        <v>0</v>
      </c>
      <c r="CB710" s="226">
        <f>IFERROR(VLOOKUP($G710,[12]ITEM!$B$2:$AC$939,26,0),0)</f>
        <v>0</v>
      </c>
      <c r="CC710" s="226">
        <f>IFERROR(VLOOKUP($G710,[12]ITEM!$B$2:$AC$939,27,0),0)</f>
        <v>0</v>
      </c>
      <c r="CD710" s="226">
        <f>IFERROR(VLOOKUP($G710,[12]ITEM!$B$2:$AC$939,28,0),0)</f>
        <v>0</v>
      </c>
      <c r="CE710" s="227">
        <v>0</v>
      </c>
      <c r="CF710" s="227">
        <v>0</v>
      </c>
      <c r="CG710" s="227">
        <v>0</v>
      </c>
      <c r="CH710" s="227">
        <v>0</v>
      </c>
      <c r="CI710" s="375"/>
      <c r="CJ710" s="226">
        <f t="shared" si="290"/>
        <v>0</v>
      </c>
      <c r="CK710" s="226">
        <f t="shared" si="290"/>
        <v>0</v>
      </c>
      <c r="CL710" s="226">
        <f t="shared" si="290"/>
        <v>0</v>
      </c>
      <c r="CM710" s="226">
        <f t="shared" si="290"/>
        <v>1</v>
      </c>
      <c r="CN710" s="227">
        <f t="shared" si="290"/>
        <v>4</v>
      </c>
      <c r="CO710" s="227">
        <f t="shared" si="288"/>
        <v>4.462650535524288</v>
      </c>
      <c r="CP710" s="227">
        <f t="shared" si="288"/>
        <v>4.7493155697414586</v>
      </c>
      <c r="CQ710" s="227">
        <f t="shared" si="288"/>
        <v>5.1552337667444164</v>
      </c>
      <c r="CR710" s="226">
        <v>0</v>
      </c>
      <c r="CS710" s="226">
        <v>0</v>
      </c>
      <c r="CT710" s="226">
        <v>0</v>
      </c>
      <c r="CU710" s="226">
        <v>1</v>
      </c>
      <c r="CV710" s="227">
        <f t="shared" si="298"/>
        <v>2</v>
      </c>
      <c r="CW710" s="227">
        <f>CV710*(1+('[13]GROWTH (YoY)'!AR710/100))</f>
        <v>2.4626505355242876</v>
      </c>
      <c r="CX710" s="227">
        <f>CW710*(1+('[13]GROWTH (YoY)'!AS710/100))</f>
        <v>2.7493155697414582</v>
      </c>
      <c r="CY710" s="227">
        <f>CX710*(1+('[13]GROWTH (YoY)'!AT710/100))</f>
        <v>3.1552337667444159</v>
      </c>
      <c r="CZ710" s="226">
        <v>0</v>
      </c>
      <c r="DA710" s="226">
        <v>0</v>
      </c>
      <c r="DB710" s="226">
        <v>0</v>
      </c>
      <c r="DC710" s="226">
        <v>0</v>
      </c>
      <c r="DD710" s="227">
        <v>2</v>
      </c>
      <c r="DE710" s="227">
        <v>2</v>
      </c>
      <c r="DF710" s="227">
        <v>2</v>
      </c>
      <c r="DG710" s="227">
        <v>2</v>
      </c>
      <c r="DH710" s="226">
        <v>0</v>
      </c>
      <c r="DI710" s="226">
        <v>0</v>
      </c>
      <c r="DJ710" s="226">
        <v>0</v>
      </c>
      <c r="DK710" s="226">
        <v>0</v>
      </c>
      <c r="DL710" s="227">
        <v>0</v>
      </c>
      <c r="DM710" s="227">
        <v>0</v>
      </c>
      <c r="DN710" s="227">
        <v>0</v>
      </c>
      <c r="DO710" s="227">
        <v>0</v>
      </c>
      <c r="DP710" s="376">
        <f t="shared" si="291"/>
        <v>0</v>
      </c>
      <c r="DQ710" s="226">
        <f t="shared" si="291"/>
        <v>0</v>
      </c>
      <c r="DR710" s="226">
        <f t="shared" si="291"/>
        <v>0</v>
      </c>
      <c r="DS710" s="226">
        <f t="shared" si="292"/>
        <v>-1</v>
      </c>
      <c r="DT710" s="227">
        <f t="shared" si="292"/>
        <v>0</v>
      </c>
      <c r="DU710" s="227">
        <f t="shared" si="292"/>
        <v>-1.462650535524288</v>
      </c>
      <c r="DV710" s="227">
        <f t="shared" si="292"/>
        <v>-0.74931556974145863</v>
      </c>
      <c r="DW710" s="227">
        <f t="shared" si="292"/>
        <v>0.84476623325558364</v>
      </c>
      <c r="DX710" s="377">
        <f t="shared" si="293"/>
        <v>0</v>
      </c>
      <c r="DY710" s="377">
        <f t="shared" si="293"/>
        <v>0</v>
      </c>
      <c r="DZ710" s="377">
        <f t="shared" si="293"/>
        <v>0</v>
      </c>
      <c r="EA710" s="377">
        <f t="shared" si="293"/>
        <v>0</v>
      </c>
      <c r="EB710" s="378">
        <f t="shared" si="293"/>
        <v>0.16666666666666666</v>
      </c>
      <c r="EC710" s="378">
        <f t="shared" si="289"/>
        <v>0.2857142857142857</v>
      </c>
      <c r="ED710" s="378">
        <f t="shared" si="289"/>
        <v>0.25</v>
      </c>
      <c r="EE710" s="378">
        <f t="shared" si="289"/>
        <v>0.22222222222222221</v>
      </c>
      <c r="EG710" s="226">
        <v>0</v>
      </c>
      <c r="EH710" s="226">
        <v>0</v>
      </c>
      <c r="EI710" s="226">
        <v>0</v>
      </c>
      <c r="EJ710" s="226">
        <v>0</v>
      </c>
      <c r="EK710" s="226">
        <v>0</v>
      </c>
      <c r="EL710" s="226">
        <v>0</v>
      </c>
      <c r="EM710" s="226">
        <v>0</v>
      </c>
      <c r="EN710" s="379">
        <f t="shared" si="299"/>
        <v>0</v>
      </c>
      <c r="EO710" s="226">
        <f t="shared" si="300"/>
        <v>0</v>
      </c>
      <c r="EP710" s="379">
        <f t="shared" si="301"/>
        <v>0</v>
      </c>
      <c r="EQ710" s="226">
        <f t="shared" si="302"/>
        <v>0</v>
      </c>
      <c r="ER710" s="226">
        <f t="shared" si="303"/>
        <v>0</v>
      </c>
      <c r="ES710" s="292"/>
      <c r="ET710" s="227">
        <v>6</v>
      </c>
      <c r="EU710" s="227">
        <v>2</v>
      </c>
      <c r="EV710" s="227">
        <v>5</v>
      </c>
      <c r="EW710" s="227">
        <v>4</v>
      </c>
      <c r="EX710" s="227">
        <v>2</v>
      </c>
      <c r="EY710" s="227">
        <v>194</v>
      </c>
      <c r="EZ710" s="227">
        <v>150</v>
      </c>
      <c r="FA710" s="380">
        <f t="shared" si="280"/>
        <v>0.33333333333333331</v>
      </c>
      <c r="FB710" s="228">
        <f t="shared" si="281"/>
        <v>80</v>
      </c>
      <c r="FC710" s="380">
        <f t="shared" si="282"/>
        <v>0.33333333333333331</v>
      </c>
      <c r="FD710" s="227">
        <f t="shared" si="283"/>
        <v>10309.278350515464</v>
      </c>
      <c r="FE710" s="227">
        <f t="shared" si="284"/>
        <v>2222.2222222222222</v>
      </c>
      <c r="FF710" s="227">
        <v>5</v>
      </c>
      <c r="FG710" s="228">
        <f t="shared" si="304"/>
        <v>0</v>
      </c>
      <c r="FH710" s="227">
        <v>0</v>
      </c>
      <c r="FI710" s="227">
        <v>5</v>
      </c>
      <c r="FJ710" s="227">
        <v>0</v>
      </c>
      <c r="FK710" s="227">
        <f t="shared" si="296"/>
        <v>5</v>
      </c>
      <c r="FL710" s="227">
        <v>0</v>
      </c>
      <c r="FM710" s="227">
        <f t="shared" si="297"/>
        <v>5</v>
      </c>
      <c r="FZ710" s="229"/>
      <c r="GA710" s="229"/>
      <c r="GB710" s="229"/>
      <c r="GC710" s="229"/>
      <c r="GD710" s="229"/>
    </row>
    <row r="711" spans="1:186" s="368" customFormat="1">
      <c r="A711" s="287" t="s">
        <v>1386</v>
      </c>
      <c r="B711" s="369" t="s">
        <v>1387</v>
      </c>
      <c r="C711" s="287" t="s">
        <v>1563</v>
      </c>
      <c r="D711" s="287" t="s">
        <v>3126</v>
      </c>
      <c r="E711" s="369" t="s">
        <v>1564</v>
      </c>
      <c r="F711" s="287">
        <v>708</v>
      </c>
      <c r="G711" s="392" t="s">
        <v>1712</v>
      </c>
      <c r="H711" s="392" t="s">
        <v>1713</v>
      </c>
      <c r="I711" s="393" t="s">
        <v>1616</v>
      </c>
      <c r="J711" s="392" t="s">
        <v>1617</v>
      </c>
      <c r="K711" s="393" t="s">
        <v>846</v>
      </c>
      <c r="L711" s="392" t="s">
        <v>1569</v>
      </c>
      <c r="M711" s="392" t="s">
        <v>3124</v>
      </c>
      <c r="N711" s="372">
        <v>1</v>
      </c>
      <c r="O711" s="373">
        <v>11</v>
      </c>
      <c r="P711" s="373">
        <v>19</v>
      </c>
      <c r="Q711" s="373">
        <v>22</v>
      </c>
      <c r="R711" s="373">
        <v>25</v>
      </c>
      <c r="S711" s="374">
        <v>11</v>
      </c>
      <c r="T711" s="374">
        <v>14</v>
      </c>
      <c r="U711" s="374">
        <v>16</v>
      </c>
      <c r="V711" s="374">
        <v>18</v>
      </c>
      <c r="W711" s="373">
        <v>3</v>
      </c>
      <c r="X711" s="373">
        <v>5</v>
      </c>
      <c r="Y711" s="373">
        <v>6</v>
      </c>
      <c r="Z711" s="373">
        <v>7</v>
      </c>
      <c r="AA711" s="374">
        <v>3</v>
      </c>
      <c r="AB711" s="374">
        <v>3</v>
      </c>
      <c r="AC711" s="374">
        <v>4</v>
      </c>
      <c r="AD711" s="374">
        <v>4</v>
      </c>
      <c r="AE711" s="373">
        <v>0</v>
      </c>
      <c r="AF711" s="373">
        <v>0</v>
      </c>
      <c r="AG711" s="373">
        <v>0</v>
      </c>
      <c r="AH711" s="373">
        <v>0</v>
      </c>
      <c r="AI711" s="374">
        <v>0</v>
      </c>
      <c r="AJ711" s="374">
        <v>0</v>
      </c>
      <c r="AK711" s="374">
        <v>0</v>
      </c>
      <c r="AL711" s="374">
        <v>0</v>
      </c>
      <c r="AM711" s="226">
        <v>8</v>
      </c>
      <c r="AN711" s="226">
        <v>14</v>
      </c>
      <c r="AO711" s="226">
        <v>16</v>
      </c>
      <c r="AP711" s="226">
        <v>19</v>
      </c>
      <c r="AQ711" s="227">
        <v>9</v>
      </c>
      <c r="AR711" s="227">
        <v>11</v>
      </c>
      <c r="AS711" s="227">
        <v>12</v>
      </c>
      <c r="AT711" s="227">
        <v>13</v>
      </c>
      <c r="AU711" s="226">
        <v>1</v>
      </c>
      <c r="AV711" s="411">
        <v>1</v>
      </c>
      <c r="AW711" s="411">
        <v>2</v>
      </c>
      <c r="AX711" s="411">
        <v>2</v>
      </c>
      <c r="AY711" s="231">
        <v>1</v>
      </c>
      <c r="AZ711" s="231">
        <v>1</v>
      </c>
      <c r="BA711" s="231">
        <v>1</v>
      </c>
      <c r="BB711" s="231">
        <v>2</v>
      </c>
      <c r="BC711" s="226">
        <f t="shared" si="295"/>
        <v>7</v>
      </c>
      <c r="BD711" s="226">
        <f t="shared" si="295"/>
        <v>13</v>
      </c>
      <c r="BE711" s="226">
        <f t="shared" si="295"/>
        <v>14</v>
      </c>
      <c r="BF711" s="226">
        <f t="shared" si="294"/>
        <v>17</v>
      </c>
      <c r="BG711" s="218">
        <f t="shared" si="294"/>
        <v>8</v>
      </c>
      <c r="BH711" s="218">
        <f t="shared" si="294"/>
        <v>10</v>
      </c>
      <c r="BI711" s="218">
        <f t="shared" si="294"/>
        <v>11</v>
      </c>
      <c r="BJ711" s="218">
        <f t="shared" si="286"/>
        <v>11</v>
      </c>
      <c r="BK711" s="226">
        <f t="shared" si="285"/>
        <v>0</v>
      </c>
      <c r="BL711" s="226">
        <f t="shared" si="285"/>
        <v>0</v>
      </c>
      <c r="BM711" s="226">
        <f t="shared" si="285"/>
        <v>0</v>
      </c>
      <c r="BN711" s="226">
        <f t="shared" si="285"/>
        <v>0</v>
      </c>
      <c r="BO711" s="227">
        <f t="shared" si="285"/>
        <v>0</v>
      </c>
      <c r="BP711" s="227">
        <f t="shared" si="279"/>
        <v>0</v>
      </c>
      <c r="BQ711" s="227">
        <f t="shared" si="279"/>
        <v>0</v>
      </c>
      <c r="BR711" s="227">
        <f t="shared" si="279"/>
        <v>0</v>
      </c>
      <c r="BS711" s="226">
        <v>0</v>
      </c>
      <c r="BT711" s="226">
        <v>0</v>
      </c>
      <c r="BU711" s="226">
        <v>0</v>
      </c>
      <c r="BV711" s="226">
        <v>0</v>
      </c>
      <c r="BW711" s="227">
        <v>0</v>
      </c>
      <c r="BX711" s="227">
        <v>0</v>
      </c>
      <c r="BY711" s="227">
        <v>0</v>
      </c>
      <c r="BZ711" s="227">
        <v>0</v>
      </c>
      <c r="CA711" s="226">
        <v>0</v>
      </c>
      <c r="CB711" s="226">
        <f>IFERROR(VLOOKUP($G711,[12]ITEM!$B$2:$AC$939,26,0),0)</f>
        <v>0</v>
      </c>
      <c r="CC711" s="226">
        <f>IFERROR(VLOOKUP($G711,[12]ITEM!$B$2:$AC$939,27,0),0)</f>
        <v>0</v>
      </c>
      <c r="CD711" s="226">
        <f>IFERROR(VLOOKUP($G711,[12]ITEM!$B$2:$AC$939,28,0),0)</f>
        <v>0</v>
      </c>
      <c r="CE711" s="227">
        <v>0</v>
      </c>
      <c r="CF711" s="227">
        <v>0</v>
      </c>
      <c r="CG711" s="227">
        <v>0</v>
      </c>
      <c r="CH711" s="227">
        <v>0</v>
      </c>
      <c r="CI711" s="375"/>
      <c r="CJ711" s="226">
        <f t="shared" si="290"/>
        <v>7</v>
      </c>
      <c r="CK711" s="226">
        <f t="shared" si="290"/>
        <v>12</v>
      </c>
      <c r="CL711" s="226">
        <f t="shared" si="290"/>
        <v>14</v>
      </c>
      <c r="CM711" s="226">
        <f t="shared" si="290"/>
        <v>16</v>
      </c>
      <c r="CN711" s="227">
        <f t="shared" si="290"/>
        <v>8</v>
      </c>
      <c r="CO711" s="227">
        <f t="shared" si="288"/>
        <v>9.9631416481443402</v>
      </c>
      <c r="CP711" s="227">
        <f t="shared" si="288"/>
        <v>10.479629993073756</v>
      </c>
      <c r="CQ711" s="227">
        <f t="shared" si="288"/>
        <v>12.276991439097017</v>
      </c>
      <c r="CR711" s="226">
        <v>6</v>
      </c>
      <c r="CS711" s="226">
        <v>10</v>
      </c>
      <c r="CT711" s="226">
        <v>11</v>
      </c>
      <c r="CU711" s="226">
        <v>13</v>
      </c>
      <c r="CV711" s="227">
        <f t="shared" si="298"/>
        <v>4</v>
      </c>
      <c r="CW711" s="227">
        <f>CV711*(1+('[13]GROWTH (YoY)'!AR711/100))</f>
        <v>4.9631416481443402</v>
      </c>
      <c r="CX711" s="227">
        <f>CW711*(1+('[13]GROWTH (YoY)'!AS711/100))</f>
        <v>5.4796299930737558</v>
      </c>
      <c r="CY711" s="227">
        <f>CX711*(1+('[13]GROWTH (YoY)'!AT711/100))</f>
        <v>6.2769914390970172</v>
      </c>
      <c r="CZ711" s="226">
        <v>1</v>
      </c>
      <c r="DA711" s="226">
        <v>2</v>
      </c>
      <c r="DB711" s="226">
        <v>2</v>
      </c>
      <c r="DC711" s="226">
        <v>2</v>
      </c>
      <c r="DD711" s="227">
        <v>4</v>
      </c>
      <c r="DE711" s="227">
        <v>4</v>
      </c>
      <c r="DF711" s="227">
        <v>4</v>
      </c>
      <c r="DG711" s="227">
        <v>5</v>
      </c>
      <c r="DH711" s="226">
        <v>0</v>
      </c>
      <c r="DI711" s="226">
        <v>0</v>
      </c>
      <c r="DJ711" s="226">
        <v>1</v>
      </c>
      <c r="DK711" s="226">
        <v>1</v>
      </c>
      <c r="DL711" s="227">
        <v>0</v>
      </c>
      <c r="DM711" s="227">
        <v>1</v>
      </c>
      <c r="DN711" s="227">
        <v>1</v>
      </c>
      <c r="DO711" s="227">
        <v>1</v>
      </c>
      <c r="DP711" s="376">
        <f t="shared" si="291"/>
        <v>0</v>
      </c>
      <c r="DQ711" s="226">
        <f t="shared" si="291"/>
        <v>1</v>
      </c>
      <c r="DR711" s="226">
        <f t="shared" si="291"/>
        <v>0</v>
      </c>
      <c r="DS711" s="226">
        <f t="shared" si="292"/>
        <v>1</v>
      </c>
      <c r="DT711" s="227">
        <f t="shared" si="292"/>
        <v>0</v>
      </c>
      <c r="DU711" s="227">
        <f t="shared" si="292"/>
        <v>3.6858351855659777E-2</v>
      </c>
      <c r="DV711" s="227">
        <f t="shared" si="292"/>
        <v>0.52037000692624424</v>
      </c>
      <c r="DW711" s="227">
        <f t="shared" si="292"/>
        <v>-1.2769914390970172</v>
      </c>
      <c r="DX711" s="377">
        <f t="shared" si="293"/>
        <v>0.27272727272727271</v>
      </c>
      <c r="DY711" s="377">
        <f t="shared" si="293"/>
        <v>0.26315789473684209</v>
      </c>
      <c r="DZ711" s="377">
        <f t="shared" si="293"/>
        <v>0.27272727272727271</v>
      </c>
      <c r="EA711" s="377">
        <f t="shared" si="293"/>
        <v>0.28000000000000003</v>
      </c>
      <c r="EB711" s="378">
        <f t="shared" si="293"/>
        <v>0.27272727272727271</v>
      </c>
      <c r="EC711" s="378">
        <f t="shared" si="289"/>
        <v>0.21428571428571427</v>
      </c>
      <c r="ED711" s="378">
        <f t="shared" si="289"/>
        <v>0.25</v>
      </c>
      <c r="EE711" s="378">
        <f t="shared" si="289"/>
        <v>0.22222222222222221</v>
      </c>
      <c r="EG711" s="226">
        <v>0</v>
      </c>
      <c r="EH711" s="226">
        <v>0</v>
      </c>
      <c r="EI711" s="226">
        <v>0</v>
      </c>
      <c r="EJ711" s="226">
        <v>0</v>
      </c>
      <c r="EK711" s="226">
        <v>0</v>
      </c>
      <c r="EL711" s="226">
        <v>0</v>
      </c>
      <c r="EM711" s="226">
        <v>0</v>
      </c>
      <c r="EN711" s="379">
        <f t="shared" si="299"/>
        <v>0</v>
      </c>
      <c r="EO711" s="226">
        <f t="shared" si="300"/>
        <v>0</v>
      </c>
      <c r="EP711" s="379">
        <f t="shared" si="301"/>
        <v>0</v>
      </c>
      <c r="EQ711" s="226">
        <f t="shared" si="302"/>
        <v>0</v>
      </c>
      <c r="ER711" s="226">
        <f t="shared" si="303"/>
        <v>0</v>
      </c>
      <c r="ES711" s="292"/>
      <c r="ET711" s="227">
        <v>13</v>
      </c>
      <c r="EU711" s="227">
        <v>3</v>
      </c>
      <c r="EV711" s="227">
        <v>10</v>
      </c>
      <c r="EW711" s="227">
        <v>5</v>
      </c>
      <c r="EX711" s="227">
        <v>4</v>
      </c>
      <c r="EY711" s="227">
        <v>295</v>
      </c>
      <c r="EZ711" s="227">
        <v>178</v>
      </c>
      <c r="FA711" s="380">
        <f t="shared" si="280"/>
        <v>0.23076923076923078</v>
      </c>
      <c r="FB711" s="228">
        <f t="shared" si="281"/>
        <v>50</v>
      </c>
      <c r="FC711" s="380">
        <f t="shared" si="282"/>
        <v>0.30769230769230771</v>
      </c>
      <c r="FD711" s="227">
        <f t="shared" si="283"/>
        <v>13559.322033898305</v>
      </c>
      <c r="FE711" s="227">
        <f t="shared" si="284"/>
        <v>2340.8239700374529</v>
      </c>
      <c r="FF711" s="227">
        <v>10</v>
      </c>
      <c r="FG711" s="228">
        <f t="shared" si="304"/>
        <v>10</v>
      </c>
      <c r="FH711" s="227">
        <v>1</v>
      </c>
      <c r="FI711" s="227">
        <v>10</v>
      </c>
      <c r="FJ711" s="227">
        <v>0</v>
      </c>
      <c r="FK711" s="227">
        <f t="shared" si="296"/>
        <v>9</v>
      </c>
      <c r="FL711" s="227">
        <v>0</v>
      </c>
      <c r="FM711" s="227">
        <f t="shared" si="297"/>
        <v>9</v>
      </c>
      <c r="FZ711" s="229"/>
      <c r="GA711" s="229"/>
      <c r="GB711" s="229"/>
      <c r="GC711" s="229"/>
      <c r="GD711" s="229"/>
    </row>
    <row r="712" spans="1:186" s="368" customFormat="1">
      <c r="A712" s="287" t="s">
        <v>1386</v>
      </c>
      <c r="B712" s="369" t="s">
        <v>1387</v>
      </c>
      <c r="C712" s="287" t="s">
        <v>1563</v>
      </c>
      <c r="D712" s="287" t="s">
        <v>3126</v>
      </c>
      <c r="E712" s="369" t="s">
        <v>1564</v>
      </c>
      <c r="F712" s="287">
        <v>709</v>
      </c>
      <c r="G712" s="392" t="s">
        <v>1714</v>
      </c>
      <c r="H712" s="392" t="s">
        <v>1715</v>
      </c>
      <c r="I712" s="393" t="s">
        <v>1616</v>
      </c>
      <c r="J712" s="392" t="s">
        <v>1617</v>
      </c>
      <c r="K712" s="393" t="s">
        <v>846</v>
      </c>
      <c r="L712" s="392" t="s">
        <v>1569</v>
      </c>
      <c r="M712" s="392" t="s">
        <v>3124</v>
      </c>
      <c r="N712" s="372">
        <v>1</v>
      </c>
      <c r="O712" s="373">
        <v>1</v>
      </c>
      <c r="P712" s="373">
        <v>2</v>
      </c>
      <c r="Q712" s="373">
        <v>2</v>
      </c>
      <c r="R712" s="373">
        <v>2</v>
      </c>
      <c r="S712" s="374">
        <v>7</v>
      </c>
      <c r="T712" s="374">
        <v>9</v>
      </c>
      <c r="U712" s="374">
        <v>10</v>
      </c>
      <c r="V712" s="374">
        <v>12</v>
      </c>
      <c r="W712" s="373">
        <v>0</v>
      </c>
      <c r="X712" s="373">
        <v>0</v>
      </c>
      <c r="Y712" s="373">
        <v>1</v>
      </c>
      <c r="Z712" s="373">
        <v>1</v>
      </c>
      <c r="AA712" s="374">
        <v>2</v>
      </c>
      <c r="AB712" s="374">
        <v>2</v>
      </c>
      <c r="AC712" s="374">
        <v>3</v>
      </c>
      <c r="AD712" s="374">
        <v>3</v>
      </c>
      <c r="AE712" s="373">
        <v>0</v>
      </c>
      <c r="AF712" s="373">
        <v>0</v>
      </c>
      <c r="AG712" s="373">
        <v>0</v>
      </c>
      <c r="AH712" s="373">
        <v>0</v>
      </c>
      <c r="AI712" s="374">
        <v>0</v>
      </c>
      <c r="AJ712" s="374">
        <v>0</v>
      </c>
      <c r="AK712" s="374">
        <v>0</v>
      </c>
      <c r="AL712" s="374">
        <v>0</v>
      </c>
      <c r="AM712" s="226">
        <v>1</v>
      </c>
      <c r="AN712" s="226">
        <v>1</v>
      </c>
      <c r="AO712" s="226">
        <v>1</v>
      </c>
      <c r="AP712" s="226">
        <v>2</v>
      </c>
      <c r="AQ712" s="227">
        <v>5</v>
      </c>
      <c r="AR712" s="227">
        <v>7</v>
      </c>
      <c r="AS712" s="227">
        <v>7</v>
      </c>
      <c r="AT712" s="227">
        <v>9</v>
      </c>
      <c r="AU712" s="226">
        <v>0</v>
      </c>
      <c r="AV712" s="411">
        <v>0</v>
      </c>
      <c r="AW712" s="411">
        <v>0</v>
      </c>
      <c r="AX712" s="411">
        <v>0</v>
      </c>
      <c r="AY712" s="231">
        <v>1</v>
      </c>
      <c r="AZ712" s="231">
        <v>1</v>
      </c>
      <c r="BA712" s="231">
        <v>1</v>
      </c>
      <c r="BB712" s="231">
        <v>1</v>
      </c>
      <c r="BC712" s="226">
        <f t="shared" si="295"/>
        <v>1</v>
      </c>
      <c r="BD712" s="226">
        <f t="shared" si="295"/>
        <v>-1</v>
      </c>
      <c r="BE712" s="226">
        <f t="shared" si="295"/>
        <v>-2</v>
      </c>
      <c r="BF712" s="226">
        <f t="shared" si="294"/>
        <v>-1</v>
      </c>
      <c r="BG712" s="218">
        <f t="shared" si="294"/>
        <v>2</v>
      </c>
      <c r="BH712" s="218">
        <f t="shared" si="294"/>
        <v>2</v>
      </c>
      <c r="BI712" s="218">
        <f t="shared" si="294"/>
        <v>3</v>
      </c>
      <c r="BJ712" s="218">
        <f t="shared" si="286"/>
        <v>7</v>
      </c>
      <c r="BK712" s="226">
        <f t="shared" si="285"/>
        <v>0</v>
      </c>
      <c r="BL712" s="226">
        <f t="shared" si="285"/>
        <v>2</v>
      </c>
      <c r="BM712" s="226">
        <f t="shared" si="285"/>
        <v>3</v>
      </c>
      <c r="BN712" s="226">
        <f t="shared" si="285"/>
        <v>3</v>
      </c>
      <c r="BO712" s="227">
        <f t="shared" si="285"/>
        <v>2</v>
      </c>
      <c r="BP712" s="227">
        <f t="shared" si="279"/>
        <v>4</v>
      </c>
      <c r="BQ712" s="227">
        <f t="shared" si="279"/>
        <v>3</v>
      </c>
      <c r="BR712" s="227">
        <f t="shared" si="279"/>
        <v>1</v>
      </c>
      <c r="BS712" s="226">
        <v>0</v>
      </c>
      <c r="BT712" s="226">
        <v>2</v>
      </c>
      <c r="BU712" s="226">
        <v>3</v>
      </c>
      <c r="BV712" s="226">
        <v>3</v>
      </c>
      <c r="BW712" s="227">
        <v>2</v>
      </c>
      <c r="BX712" s="227">
        <v>4</v>
      </c>
      <c r="BY712" s="227">
        <v>3</v>
      </c>
      <c r="BZ712" s="227">
        <v>1</v>
      </c>
      <c r="CA712" s="226">
        <v>0</v>
      </c>
      <c r="CB712" s="226">
        <f>IFERROR(VLOOKUP($G712,[12]ITEM!$B$2:$AC$939,26,0),0)</f>
        <v>0</v>
      </c>
      <c r="CC712" s="226">
        <f>IFERROR(VLOOKUP($G712,[12]ITEM!$B$2:$AC$939,27,0),0)</f>
        <v>0</v>
      </c>
      <c r="CD712" s="226">
        <f>IFERROR(VLOOKUP($G712,[12]ITEM!$B$2:$AC$939,28,0),0)</f>
        <v>0</v>
      </c>
      <c r="CE712" s="227">
        <v>0</v>
      </c>
      <c r="CF712" s="227">
        <v>0</v>
      </c>
      <c r="CG712" s="227">
        <v>0</v>
      </c>
      <c r="CH712" s="227">
        <v>0</v>
      </c>
      <c r="CI712" s="375"/>
      <c r="CJ712" s="226">
        <f t="shared" si="290"/>
        <v>1</v>
      </c>
      <c r="CK712" s="226">
        <f t="shared" si="290"/>
        <v>1</v>
      </c>
      <c r="CL712" s="226">
        <f t="shared" si="290"/>
        <v>1</v>
      </c>
      <c r="CM712" s="226">
        <f t="shared" si="290"/>
        <v>1</v>
      </c>
      <c r="CN712" s="227">
        <f t="shared" si="290"/>
        <v>2</v>
      </c>
      <c r="CO712" s="227">
        <f t="shared" si="288"/>
        <v>1.3014370681603893</v>
      </c>
      <c r="CP712" s="227">
        <f t="shared" si="288"/>
        <v>0.88229428398251297</v>
      </c>
      <c r="CQ712" s="227">
        <f t="shared" si="288"/>
        <v>0.27355168022313592</v>
      </c>
      <c r="CR712" s="226">
        <v>1</v>
      </c>
      <c r="CS712" s="226">
        <v>1</v>
      </c>
      <c r="CT712" s="226">
        <v>1</v>
      </c>
      <c r="CU712" s="226">
        <v>1</v>
      </c>
      <c r="CV712" s="227">
        <f t="shared" si="298"/>
        <v>-3</v>
      </c>
      <c r="CW712" s="227">
        <f>CV712*(1+('[13]GROWTH (YoY)'!AR712/100))</f>
        <v>-3.6985629318396107</v>
      </c>
      <c r="CX712" s="227">
        <f>CW712*(1+('[13]GROWTH (YoY)'!AS712/100))</f>
        <v>-4.117705716017487</v>
      </c>
      <c r="CY712" s="227">
        <f>CX712*(1+('[13]GROWTH (YoY)'!AT712/100))</f>
        <v>-4.7264483197768641</v>
      </c>
      <c r="CZ712" s="226">
        <v>0</v>
      </c>
      <c r="DA712" s="226">
        <v>0</v>
      </c>
      <c r="DB712" s="226">
        <v>0</v>
      </c>
      <c r="DC712" s="226">
        <v>0</v>
      </c>
      <c r="DD712" s="227">
        <v>5</v>
      </c>
      <c r="DE712" s="227">
        <v>5</v>
      </c>
      <c r="DF712" s="227">
        <v>5</v>
      </c>
      <c r="DG712" s="227">
        <v>5</v>
      </c>
      <c r="DH712" s="226">
        <v>0</v>
      </c>
      <c r="DI712" s="226">
        <v>0</v>
      </c>
      <c r="DJ712" s="226">
        <v>0</v>
      </c>
      <c r="DK712" s="226">
        <v>0</v>
      </c>
      <c r="DL712" s="227">
        <v>0</v>
      </c>
      <c r="DM712" s="227">
        <v>0</v>
      </c>
      <c r="DN712" s="227">
        <v>0</v>
      </c>
      <c r="DO712" s="227">
        <v>0</v>
      </c>
      <c r="DP712" s="376">
        <f t="shared" si="291"/>
        <v>0</v>
      </c>
      <c r="DQ712" s="226">
        <f t="shared" si="291"/>
        <v>-2</v>
      </c>
      <c r="DR712" s="226">
        <f t="shared" si="291"/>
        <v>-3</v>
      </c>
      <c r="DS712" s="226">
        <f t="shared" si="292"/>
        <v>-2</v>
      </c>
      <c r="DT712" s="227">
        <f t="shared" si="292"/>
        <v>0</v>
      </c>
      <c r="DU712" s="227">
        <f t="shared" si="292"/>
        <v>0.69856293183961071</v>
      </c>
      <c r="DV712" s="227">
        <f t="shared" si="292"/>
        <v>2.117705716017487</v>
      </c>
      <c r="DW712" s="227">
        <f t="shared" si="292"/>
        <v>6.7264483197768641</v>
      </c>
      <c r="DX712" s="377">
        <f t="shared" si="293"/>
        <v>0</v>
      </c>
      <c r="DY712" s="377">
        <f t="shared" si="293"/>
        <v>0</v>
      </c>
      <c r="DZ712" s="377">
        <f t="shared" si="293"/>
        <v>0.5</v>
      </c>
      <c r="EA712" s="377">
        <f t="shared" si="293"/>
        <v>0.5</v>
      </c>
      <c r="EB712" s="378">
        <f t="shared" si="293"/>
        <v>0.2857142857142857</v>
      </c>
      <c r="EC712" s="378">
        <f t="shared" si="289"/>
        <v>0.22222222222222221</v>
      </c>
      <c r="ED712" s="378">
        <f t="shared" si="289"/>
        <v>0.3</v>
      </c>
      <c r="EE712" s="378">
        <f t="shared" si="289"/>
        <v>0.25</v>
      </c>
      <c r="EG712" s="226">
        <v>0</v>
      </c>
      <c r="EH712" s="226">
        <v>0</v>
      </c>
      <c r="EI712" s="226">
        <v>0</v>
      </c>
      <c r="EJ712" s="226">
        <v>0</v>
      </c>
      <c r="EK712" s="226">
        <v>0</v>
      </c>
      <c r="EL712" s="226">
        <v>0</v>
      </c>
      <c r="EM712" s="226">
        <v>0</v>
      </c>
      <c r="EN712" s="379">
        <f t="shared" si="299"/>
        <v>0</v>
      </c>
      <c r="EO712" s="226">
        <f t="shared" si="300"/>
        <v>0</v>
      </c>
      <c r="EP712" s="379">
        <f t="shared" si="301"/>
        <v>0</v>
      </c>
      <c r="EQ712" s="226">
        <f t="shared" si="302"/>
        <v>0</v>
      </c>
      <c r="ER712" s="226">
        <f t="shared" si="303"/>
        <v>0</v>
      </c>
      <c r="ES712" s="292"/>
      <c r="ET712" s="227">
        <v>8</v>
      </c>
      <c r="EU712" s="227">
        <v>2</v>
      </c>
      <c r="EV712" s="227">
        <v>6</v>
      </c>
      <c r="EW712" s="227">
        <v>4</v>
      </c>
      <c r="EX712" s="227">
        <v>4</v>
      </c>
      <c r="EY712" s="227">
        <v>313</v>
      </c>
      <c r="EZ712" s="227">
        <v>150</v>
      </c>
      <c r="FA712" s="380">
        <f t="shared" si="280"/>
        <v>0.25</v>
      </c>
      <c r="FB712" s="228">
        <f t="shared" si="281"/>
        <v>66.666666666666657</v>
      </c>
      <c r="FC712" s="380">
        <f t="shared" si="282"/>
        <v>0.5</v>
      </c>
      <c r="FD712" s="227">
        <f t="shared" si="283"/>
        <v>12779.552715654952</v>
      </c>
      <c r="FE712" s="227">
        <f t="shared" si="284"/>
        <v>2222.2222222222222</v>
      </c>
      <c r="FF712" s="227">
        <v>6</v>
      </c>
      <c r="FG712" s="228">
        <f t="shared" si="304"/>
        <v>16.666666666666664</v>
      </c>
      <c r="FH712" s="227">
        <v>1</v>
      </c>
      <c r="FI712" s="227">
        <v>6</v>
      </c>
      <c r="FJ712" s="227">
        <v>0</v>
      </c>
      <c r="FK712" s="227">
        <f t="shared" si="296"/>
        <v>5</v>
      </c>
      <c r="FL712" s="227">
        <v>0</v>
      </c>
      <c r="FM712" s="227">
        <f t="shared" si="297"/>
        <v>5</v>
      </c>
      <c r="FZ712" s="229"/>
      <c r="GA712" s="229"/>
      <c r="GB712" s="229"/>
      <c r="GC712" s="229"/>
      <c r="GD712" s="229"/>
    </row>
    <row r="713" spans="1:186" s="368" customFormat="1">
      <c r="A713" s="287" t="s">
        <v>1386</v>
      </c>
      <c r="B713" s="369" t="s">
        <v>1387</v>
      </c>
      <c r="C713" s="287" t="s">
        <v>1563</v>
      </c>
      <c r="D713" s="287" t="s">
        <v>3126</v>
      </c>
      <c r="E713" s="369" t="s">
        <v>1564</v>
      </c>
      <c r="F713" s="287">
        <v>710</v>
      </c>
      <c r="G713" s="392" t="s">
        <v>1716</v>
      </c>
      <c r="H713" s="392" t="s">
        <v>1717</v>
      </c>
      <c r="I713" s="393" t="s">
        <v>1616</v>
      </c>
      <c r="J713" s="392" t="s">
        <v>1617</v>
      </c>
      <c r="K713" s="393" t="s">
        <v>846</v>
      </c>
      <c r="L713" s="392" t="s">
        <v>1569</v>
      </c>
      <c r="M713" s="392" t="s">
        <v>3124</v>
      </c>
      <c r="N713" s="372">
        <v>1</v>
      </c>
      <c r="O713" s="373">
        <v>18</v>
      </c>
      <c r="P713" s="373">
        <v>32</v>
      </c>
      <c r="Q713" s="373">
        <v>36</v>
      </c>
      <c r="R713" s="373">
        <v>42</v>
      </c>
      <c r="S713" s="374">
        <v>63</v>
      </c>
      <c r="T713" s="374">
        <v>77</v>
      </c>
      <c r="U713" s="374">
        <v>87</v>
      </c>
      <c r="V713" s="374">
        <v>100</v>
      </c>
      <c r="W713" s="373">
        <v>5</v>
      </c>
      <c r="X713" s="373">
        <v>9</v>
      </c>
      <c r="Y713" s="373">
        <v>11</v>
      </c>
      <c r="Z713" s="373">
        <v>12</v>
      </c>
      <c r="AA713" s="374">
        <v>16</v>
      </c>
      <c r="AB713" s="374">
        <v>19</v>
      </c>
      <c r="AC713" s="374">
        <v>22</v>
      </c>
      <c r="AD713" s="374">
        <v>25</v>
      </c>
      <c r="AE713" s="373">
        <v>0</v>
      </c>
      <c r="AF713" s="373">
        <v>0</v>
      </c>
      <c r="AG713" s="373">
        <v>0</v>
      </c>
      <c r="AH713" s="373">
        <v>0</v>
      </c>
      <c r="AI713" s="374">
        <v>1</v>
      </c>
      <c r="AJ713" s="374">
        <v>1</v>
      </c>
      <c r="AK713" s="374">
        <v>1</v>
      </c>
      <c r="AL713" s="374">
        <v>1</v>
      </c>
      <c r="AM713" s="226">
        <v>13</v>
      </c>
      <c r="AN713" s="226">
        <v>22</v>
      </c>
      <c r="AO713" s="226">
        <v>26</v>
      </c>
      <c r="AP713" s="226">
        <v>30</v>
      </c>
      <c r="AQ713" s="227">
        <v>47</v>
      </c>
      <c r="AR713" s="227">
        <v>59</v>
      </c>
      <c r="AS713" s="227">
        <v>66</v>
      </c>
      <c r="AT713" s="227">
        <v>75</v>
      </c>
      <c r="AU713" s="226">
        <v>4</v>
      </c>
      <c r="AV713" s="411">
        <v>6</v>
      </c>
      <c r="AW713" s="411">
        <v>7</v>
      </c>
      <c r="AX713" s="411">
        <v>8</v>
      </c>
      <c r="AY713" s="231">
        <v>12</v>
      </c>
      <c r="AZ713" s="231">
        <v>14</v>
      </c>
      <c r="BA713" s="231">
        <v>17</v>
      </c>
      <c r="BB713" s="231">
        <v>19</v>
      </c>
      <c r="BC713" s="226">
        <f t="shared" si="295"/>
        <v>9</v>
      </c>
      <c r="BD713" s="226">
        <f t="shared" si="295"/>
        <v>13</v>
      </c>
      <c r="BE713" s="226">
        <f t="shared" si="295"/>
        <v>11</v>
      </c>
      <c r="BF713" s="226">
        <f t="shared" si="294"/>
        <v>14</v>
      </c>
      <c r="BG713" s="218">
        <f t="shared" si="294"/>
        <v>31</v>
      </c>
      <c r="BH713" s="218">
        <f t="shared" si="294"/>
        <v>36</v>
      </c>
      <c r="BI713" s="218">
        <f t="shared" si="294"/>
        <v>41</v>
      </c>
      <c r="BJ713" s="218">
        <f t="shared" si="286"/>
        <v>52</v>
      </c>
      <c r="BK713" s="226">
        <f t="shared" si="285"/>
        <v>0</v>
      </c>
      <c r="BL713" s="226">
        <f t="shared" si="285"/>
        <v>3</v>
      </c>
      <c r="BM713" s="226">
        <f t="shared" si="285"/>
        <v>8</v>
      </c>
      <c r="BN713" s="226">
        <f t="shared" si="285"/>
        <v>8</v>
      </c>
      <c r="BO713" s="227">
        <f t="shared" si="285"/>
        <v>4</v>
      </c>
      <c r="BP713" s="227">
        <f t="shared" si="279"/>
        <v>9</v>
      </c>
      <c r="BQ713" s="227">
        <f t="shared" si="279"/>
        <v>8</v>
      </c>
      <c r="BR713" s="227">
        <f t="shared" si="279"/>
        <v>4</v>
      </c>
      <c r="BS713" s="226">
        <v>0</v>
      </c>
      <c r="BT713" s="226">
        <v>3</v>
      </c>
      <c r="BU713" s="226">
        <v>8</v>
      </c>
      <c r="BV713" s="226">
        <v>8</v>
      </c>
      <c r="BW713" s="227">
        <v>4</v>
      </c>
      <c r="BX713" s="227">
        <v>9</v>
      </c>
      <c r="BY713" s="227">
        <v>8</v>
      </c>
      <c r="BZ713" s="227">
        <v>4</v>
      </c>
      <c r="CA713" s="226">
        <v>0</v>
      </c>
      <c r="CB713" s="226">
        <f>IFERROR(VLOOKUP($G713,[12]ITEM!$B$2:$AC$939,26,0),0)</f>
        <v>0</v>
      </c>
      <c r="CC713" s="226">
        <f>IFERROR(VLOOKUP($G713,[12]ITEM!$B$2:$AC$939,27,0),0)</f>
        <v>0</v>
      </c>
      <c r="CD713" s="226">
        <f>IFERROR(VLOOKUP($G713,[12]ITEM!$B$2:$AC$939,28,0),0)</f>
        <v>0</v>
      </c>
      <c r="CE713" s="227">
        <v>0</v>
      </c>
      <c r="CF713" s="227">
        <v>0</v>
      </c>
      <c r="CG713" s="227">
        <v>0</v>
      </c>
      <c r="CH713" s="227">
        <v>0</v>
      </c>
      <c r="CI713" s="375"/>
      <c r="CJ713" s="226">
        <f t="shared" si="290"/>
        <v>9</v>
      </c>
      <c r="CK713" s="226">
        <f t="shared" si="290"/>
        <v>16</v>
      </c>
      <c r="CL713" s="226">
        <f t="shared" si="290"/>
        <v>18</v>
      </c>
      <c r="CM713" s="226">
        <f t="shared" si="290"/>
        <v>19</v>
      </c>
      <c r="CN713" s="227">
        <f t="shared" si="290"/>
        <v>31</v>
      </c>
      <c r="CO713" s="227">
        <f t="shared" si="288"/>
        <v>32</v>
      </c>
      <c r="CP713" s="227">
        <f t="shared" si="288"/>
        <v>32</v>
      </c>
      <c r="CQ713" s="227">
        <f t="shared" si="288"/>
        <v>34</v>
      </c>
      <c r="CR713" s="226">
        <v>3</v>
      </c>
      <c r="CS713" s="226">
        <v>5</v>
      </c>
      <c r="CT713" s="226">
        <v>6</v>
      </c>
      <c r="CU713" s="226">
        <v>7</v>
      </c>
      <c r="CV713" s="227">
        <f t="shared" si="298"/>
        <v>0</v>
      </c>
      <c r="CW713" s="227">
        <f>CV713*(1+('[13]GROWTH (YoY)'!AR713/100))</f>
        <v>0</v>
      </c>
      <c r="CX713" s="227">
        <f>CW713*(1+('[13]GROWTH (YoY)'!AS713/100))</f>
        <v>0</v>
      </c>
      <c r="CY713" s="227">
        <f>CX713*(1+('[13]GROWTH (YoY)'!AT713/100))</f>
        <v>0</v>
      </c>
      <c r="CZ713" s="226">
        <v>6</v>
      </c>
      <c r="DA713" s="226">
        <v>10</v>
      </c>
      <c r="DB713" s="226">
        <v>11</v>
      </c>
      <c r="DC713" s="226">
        <v>11</v>
      </c>
      <c r="DD713" s="227">
        <v>30</v>
      </c>
      <c r="DE713" s="227">
        <v>31</v>
      </c>
      <c r="DF713" s="227">
        <v>31</v>
      </c>
      <c r="DG713" s="227">
        <v>33</v>
      </c>
      <c r="DH713" s="226">
        <v>0</v>
      </c>
      <c r="DI713" s="226">
        <v>1</v>
      </c>
      <c r="DJ713" s="226">
        <v>1</v>
      </c>
      <c r="DK713" s="226">
        <v>1</v>
      </c>
      <c r="DL713" s="227">
        <v>1</v>
      </c>
      <c r="DM713" s="227">
        <v>1</v>
      </c>
      <c r="DN713" s="227">
        <v>1</v>
      </c>
      <c r="DO713" s="227">
        <v>1</v>
      </c>
      <c r="DP713" s="376">
        <f t="shared" si="291"/>
        <v>0</v>
      </c>
      <c r="DQ713" s="226">
        <f t="shared" si="291"/>
        <v>-3</v>
      </c>
      <c r="DR713" s="226">
        <f t="shared" si="291"/>
        <v>-7</v>
      </c>
      <c r="DS713" s="226">
        <f t="shared" si="292"/>
        <v>-5</v>
      </c>
      <c r="DT713" s="227">
        <f t="shared" si="292"/>
        <v>0</v>
      </c>
      <c r="DU713" s="227">
        <f t="shared" si="292"/>
        <v>4</v>
      </c>
      <c r="DV713" s="227">
        <f t="shared" si="292"/>
        <v>9</v>
      </c>
      <c r="DW713" s="227">
        <f t="shared" si="292"/>
        <v>18</v>
      </c>
      <c r="DX713" s="377">
        <f t="shared" si="293"/>
        <v>0.27777777777777779</v>
      </c>
      <c r="DY713" s="377">
        <f t="shared" si="293"/>
        <v>0.28125</v>
      </c>
      <c r="DZ713" s="377">
        <f t="shared" si="293"/>
        <v>0.30555555555555558</v>
      </c>
      <c r="EA713" s="377">
        <f t="shared" si="293"/>
        <v>0.2857142857142857</v>
      </c>
      <c r="EB713" s="378">
        <f t="shared" si="293"/>
        <v>0.25396825396825395</v>
      </c>
      <c r="EC713" s="378">
        <f t="shared" si="289"/>
        <v>0.24675324675324675</v>
      </c>
      <c r="ED713" s="378">
        <f t="shared" si="289"/>
        <v>0.25287356321839083</v>
      </c>
      <c r="EE713" s="378">
        <f t="shared" si="289"/>
        <v>0.25</v>
      </c>
      <c r="EG713" s="226">
        <v>0</v>
      </c>
      <c r="EH713" s="226">
        <v>0</v>
      </c>
      <c r="EI713" s="226">
        <v>0</v>
      </c>
      <c r="EJ713" s="226">
        <v>0</v>
      </c>
      <c r="EK713" s="226">
        <v>0</v>
      </c>
      <c r="EL713" s="226">
        <v>0</v>
      </c>
      <c r="EM713" s="226">
        <v>0</v>
      </c>
      <c r="EN713" s="379">
        <f t="shared" si="299"/>
        <v>0</v>
      </c>
      <c r="EO713" s="226">
        <f t="shared" si="300"/>
        <v>0</v>
      </c>
      <c r="EP713" s="379">
        <f t="shared" si="301"/>
        <v>0</v>
      </c>
      <c r="EQ713" s="226">
        <f t="shared" si="302"/>
        <v>0</v>
      </c>
      <c r="ER713" s="226">
        <f t="shared" si="303"/>
        <v>0</v>
      </c>
      <c r="ES713" s="292"/>
      <c r="ET713" s="227">
        <v>72</v>
      </c>
      <c r="EU713" s="227">
        <v>18</v>
      </c>
      <c r="EV713" s="227">
        <v>54</v>
      </c>
      <c r="EW713" s="227">
        <v>35</v>
      </c>
      <c r="EX713" s="227">
        <v>35</v>
      </c>
      <c r="EY713" s="227">
        <v>2108</v>
      </c>
      <c r="EZ713" s="227">
        <v>1393</v>
      </c>
      <c r="FA713" s="380">
        <f t="shared" si="280"/>
        <v>0.25</v>
      </c>
      <c r="FB713" s="228">
        <f t="shared" si="281"/>
        <v>64.81481481481481</v>
      </c>
      <c r="FC713" s="380">
        <f t="shared" si="282"/>
        <v>0.4861111111111111</v>
      </c>
      <c r="FD713" s="227">
        <f t="shared" si="283"/>
        <v>16603.415559772297</v>
      </c>
      <c r="FE713" s="227">
        <f t="shared" si="284"/>
        <v>2093.8023450586265</v>
      </c>
      <c r="FF713" s="227">
        <v>54</v>
      </c>
      <c r="FG713" s="228">
        <f t="shared" si="304"/>
        <v>25.925925925925924</v>
      </c>
      <c r="FH713" s="227">
        <v>14</v>
      </c>
      <c r="FI713" s="227">
        <v>54</v>
      </c>
      <c r="FJ713" s="227">
        <v>0</v>
      </c>
      <c r="FK713" s="227">
        <f t="shared" si="296"/>
        <v>40</v>
      </c>
      <c r="FL713" s="227">
        <v>2</v>
      </c>
      <c r="FM713" s="227">
        <f t="shared" si="297"/>
        <v>38</v>
      </c>
      <c r="FZ713" s="229"/>
      <c r="GA713" s="229"/>
      <c r="GB713" s="229"/>
      <c r="GC713" s="229"/>
      <c r="GD713" s="229"/>
    </row>
    <row r="714" spans="1:186" s="368" customFormat="1">
      <c r="A714" s="287" t="s">
        <v>1386</v>
      </c>
      <c r="B714" s="369" t="s">
        <v>1387</v>
      </c>
      <c r="C714" s="287" t="s">
        <v>1563</v>
      </c>
      <c r="D714" s="287" t="s">
        <v>3126</v>
      </c>
      <c r="E714" s="369" t="s">
        <v>1564</v>
      </c>
      <c r="F714" s="287">
        <v>711</v>
      </c>
      <c r="G714" s="392" t="s">
        <v>1718</v>
      </c>
      <c r="H714" s="392" t="s">
        <v>1719</v>
      </c>
      <c r="I714" s="393" t="s">
        <v>1616</v>
      </c>
      <c r="J714" s="392" t="s">
        <v>1617</v>
      </c>
      <c r="K714" s="393" t="s">
        <v>846</v>
      </c>
      <c r="L714" s="392" t="s">
        <v>1569</v>
      </c>
      <c r="M714" s="392" t="s">
        <v>3124</v>
      </c>
      <c r="N714" s="372">
        <v>1</v>
      </c>
      <c r="O714" s="373">
        <v>1</v>
      </c>
      <c r="P714" s="373">
        <v>1</v>
      </c>
      <c r="Q714" s="373">
        <v>1</v>
      </c>
      <c r="R714" s="373">
        <v>1</v>
      </c>
      <c r="S714" s="374">
        <v>1</v>
      </c>
      <c r="T714" s="374">
        <v>2</v>
      </c>
      <c r="U714" s="374">
        <v>2</v>
      </c>
      <c r="V714" s="374">
        <v>2</v>
      </c>
      <c r="W714" s="373">
        <v>0</v>
      </c>
      <c r="X714" s="373">
        <v>0</v>
      </c>
      <c r="Y714" s="373">
        <v>0</v>
      </c>
      <c r="Z714" s="373">
        <v>1</v>
      </c>
      <c r="AA714" s="374">
        <v>0</v>
      </c>
      <c r="AB714" s="374">
        <v>1</v>
      </c>
      <c r="AC714" s="374">
        <v>1</v>
      </c>
      <c r="AD714" s="374">
        <v>1</v>
      </c>
      <c r="AE714" s="373">
        <v>0</v>
      </c>
      <c r="AF714" s="373">
        <v>0</v>
      </c>
      <c r="AG714" s="373">
        <v>0</v>
      </c>
      <c r="AH714" s="373">
        <v>0</v>
      </c>
      <c r="AI714" s="374">
        <v>0</v>
      </c>
      <c r="AJ714" s="374">
        <v>0</v>
      </c>
      <c r="AK714" s="374">
        <v>0</v>
      </c>
      <c r="AL714" s="374">
        <v>0</v>
      </c>
      <c r="AM714" s="226">
        <v>0</v>
      </c>
      <c r="AN714" s="226">
        <v>1</v>
      </c>
      <c r="AO714" s="226">
        <v>1</v>
      </c>
      <c r="AP714" s="226">
        <v>1</v>
      </c>
      <c r="AQ714" s="227">
        <v>1</v>
      </c>
      <c r="AR714" s="227">
        <v>1</v>
      </c>
      <c r="AS714" s="227">
        <v>1</v>
      </c>
      <c r="AT714" s="227">
        <v>1</v>
      </c>
      <c r="AU714" s="226">
        <v>0</v>
      </c>
      <c r="AV714" s="411">
        <v>0</v>
      </c>
      <c r="AW714" s="411">
        <v>0</v>
      </c>
      <c r="AX714" s="411">
        <v>0</v>
      </c>
      <c r="AY714" s="231">
        <v>0</v>
      </c>
      <c r="AZ714" s="231">
        <v>0</v>
      </c>
      <c r="BA714" s="231">
        <v>0</v>
      </c>
      <c r="BB714" s="231">
        <v>0</v>
      </c>
      <c r="BC714" s="226">
        <f t="shared" si="295"/>
        <v>0</v>
      </c>
      <c r="BD714" s="226">
        <f t="shared" si="295"/>
        <v>1</v>
      </c>
      <c r="BE714" s="226">
        <f t="shared" si="295"/>
        <v>1</v>
      </c>
      <c r="BF714" s="226">
        <f t="shared" si="294"/>
        <v>1</v>
      </c>
      <c r="BG714" s="218">
        <f t="shared" si="294"/>
        <v>1</v>
      </c>
      <c r="BH714" s="218">
        <f t="shared" si="294"/>
        <v>1</v>
      </c>
      <c r="BI714" s="218">
        <f t="shared" si="294"/>
        <v>1</v>
      </c>
      <c r="BJ714" s="218">
        <f t="shared" si="286"/>
        <v>1</v>
      </c>
      <c r="BK714" s="226">
        <f t="shared" ref="BK714:BR747" si="305">BS714-CA714</f>
        <v>0</v>
      </c>
      <c r="BL714" s="226">
        <f t="shared" si="305"/>
        <v>0</v>
      </c>
      <c r="BM714" s="226">
        <f t="shared" si="305"/>
        <v>0</v>
      </c>
      <c r="BN714" s="226">
        <f t="shared" si="305"/>
        <v>0</v>
      </c>
      <c r="BO714" s="227">
        <f t="shared" si="305"/>
        <v>0</v>
      </c>
      <c r="BP714" s="227">
        <f t="shared" si="279"/>
        <v>0</v>
      </c>
      <c r="BQ714" s="227">
        <f t="shared" si="279"/>
        <v>0</v>
      </c>
      <c r="BR714" s="227">
        <f t="shared" si="279"/>
        <v>0</v>
      </c>
      <c r="BS714" s="226">
        <v>0</v>
      </c>
      <c r="BT714" s="226">
        <v>0</v>
      </c>
      <c r="BU714" s="226">
        <v>0</v>
      </c>
      <c r="BV714" s="226">
        <v>0</v>
      </c>
      <c r="BW714" s="227">
        <v>0</v>
      </c>
      <c r="BX714" s="227">
        <v>0</v>
      </c>
      <c r="BY714" s="227">
        <v>0</v>
      </c>
      <c r="BZ714" s="227">
        <v>0</v>
      </c>
      <c r="CA714" s="226">
        <v>0</v>
      </c>
      <c r="CB714" s="226">
        <f>IFERROR(VLOOKUP($G714,[12]ITEM!$B$2:$AC$939,26,0),0)</f>
        <v>0</v>
      </c>
      <c r="CC714" s="226">
        <f>IFERROR(VLOOKUP($G714,[12]ITEM!$B$2:$AC$939,27,0),0)</f>
        <v>0</v>
      </c>
      <c r="CD714" s="226">
        <f>IFERROR(VLOOKUP($G714,[12]ITEM!$B$2:$AC$939,28,0),0)</f>
        <v>0</v>
      </c>
      <c r="CE714" s="227">
        <v>0</v>
      </c>
      <c r="CF714" s="227">
        <v>0</v>
      </c>
      <c r="CG714" s="227">
        <v>0</v>
      </c>
      <c r="CH714" s="227">
        <v>0</v>
      </c>
      <c r="CI714" s="375"/>
      <c r="CJ714" s="226">
        <f t="shared" si="290"/>
        <v>0</v>
      </c>
      <c r="CK714" s="226">
        <f t="shared" si="290"/>
        <v>0</v>
      </c>
      <c r="CL714" s="226">
        <f t="shared" si="290"/>
        <v>1</v>
      </c>
      <c r="CM714" s="226">
        <f t="shared" si="290"/>
        <v>1</v>
      </c>
      <c r="CN714" s="227">
        <f t="shared" si="290"/>
        <v>1</v>
      </c>
      <c r="CO714" s="227">
        <f t="shared" si="288"/>
        <v>1</v>
      </c>
      <c r="CP714" s="227">
        <f t="shared" si="288"/>
        <v>1</v>
      </c>
      <c r="CQ714" s="227">
        <f t="shared" si="288"/>
        <v>1</v>
      </c>
      <c r="CR714" s="226">
        <v>0</v>
      </c>
      <c r="CS714" s="226">
        <v>0</v>
      </c>
      <c r="CT714" s="226">
        <v>1</v>
      </c>
      <c r="CU714" s="226">
        <v>1</v>
      </c>
      <c r="CV714" s="227">
        <f t="shared" si="298"/>
        <v>0</v>
      </c>
      <c r="CW714" s="227">
        <f>CV714*(1+('[13]GROWTH (YoY)'!AR714/100))</f>
        <v>0</v>
      </c>
      <c r="CX714" s="227">
        <f>CW714*(1+('[13]GROWTH (YoY)'!AS714/100))</f>
        <v>0</v>
      </c>
      <c r="CY714" s="227">
        <f>CX714*(1+('[13]GROWTH (YoY)'!AT714/100))</f>
        <v>0</v>
      </c>
      <c r="CZ714" s="226">
        <v>0</v>
      </c>
      <c r="DA714" s="226">
        <v>0</v>
      </c>
      <c r="DB714" s="226">
        <v>0</v>
      </c>
      <c r="DC714" s="226">
        <v>0</v>
      </c>
      <c r="DD714" s="227">
        <v>1</v>
      </c>
      <c r="DE714" s="227">
        <v>1</v>
      </c>
      <c r="DF714" s="227">
        <v>1</v>
      </c>
      <c r="DG714" s="227">
        <v>1</v>
      </c>
      <c r="DH714" s="226">
        <v>0</v>
      </c>
      <c r="DI714" s="226">
        <v>0</v>
      </c>
      <c r="DJ714" s="226">
        <v>0</v>
      </c>
      <c r="DK714" s="226">
        <v>0</v>
      </c>
      <c r="DL714" s="227">
        <v>0</v>
      </c>
      <c r="DM714" s="227">
        <v>0</v>
      </c>
      <c r="DN714" s="227">
        <v>0</v>
      </c>
      <c r="DO714" s="227">
        <v>0</v>
      </c>
      <c r="DP714" s="376">
        <f t="shared" si="291"/>
        <v>0</v>
      </c>
      <c r="DQ714" s="226">
        <f t="shared" si="291"/>
        <v>1</v>
      </c>
      <c r="DR714" s="226">
        <f t="shared" si="291"/>
        <v>0</v>
      </c>
      <c r="DS714" s="226">
        <f t="shared" si="292"/>
        <v>0</v>
      </c>
      <c r="DT714" s="227">
        <f t="shared" si="292"/>
        <v>0</v>
      </c>
      <c r="DU714" s="227">
        <f t="shared" si="292"/>
        <v>0</v>
      </c>
      <c r="DV714" s="227">
        <f t="shared" si="292"/>
        <v>0</v>
      </c>
      <c r="DW714" s="227">
        <f t="shared" si="292"/>
        <v>0</v>
      </c>
      <c r="DX714" s="377">
        <f t="shared" si="293"/>
        <v>0</v>
      </c>
      <c r="DY714" s="377">
        <f t="shared" si="293"/>
        <v>0</v>
      </c>
      <c r="DZ714" s="377">
        <f t="shared" si="293"/>
        <v>0</v>
      </c>
      <c r="EA714" s="377">
        <f t="shared" si="293"/>
        <v>1</v>
      </c>
      <c r="EB714" s="378">
        <f t="shared" si="293"/>
        <v>0</v>
      </c>
      <c r="EC714" s="378">
        <f t="shared" si="289"/>
        <v>0.5</v>
      </c>
      <c r="ED714" s="378">
        <f t="shared" si="289"/>
        <v>0.5</v>
      </c>
      <c r="EE714" s="378">
        <f t="shared" si="289"/>
        <v>0.5</v>
      </c>
      <c r="EG714" s="226">
        <v>0</v>
      </c>
      <c r="EH714" s="226">
        <v>0</v>
      </c>
      <c r="EI714" s="226">
        <v>0</v>
      </c>
      <c r="EJ714" s="226">
        <v>0</v>
      </c>
      <c r="EK714" s="226">
        <v>0</v>
      </c>
      <c r="EL714" s="226">
        <v>0</v>
      </c>
      <c r="EM714" s="226">
        <v>0</v>
      </c>
      <c r="EN714" s="379">
        <f t="shared" si="299"/>
        <v>0</v>
      </c>
      <c r="EO714" s="226">
        <f t="shared" si="300"/>
        <v>0</v>
      </c>
      <c r="EP714" s="379">
        <f t="shared" si="301"/>
        <v>0</v>
      </c>
      <c r="EQ714" s="226">
        <f t="shared" si="302"/>
        <v>0</v>
      </c>
      <c r="ER714" s="226">
        <f t="shared" si="303"/>
        <v>0</v>
      </c>
      <c r="ES714" s="292"/>
      <c r="ET714" s="227">
        <v>2</v>
      </c>
      <c r="EU714" s="227">
        <v>1</v>
      </c>
      <c r="EV714" s="227">
        <v>1</v>
      </c>
      <c r="EW714" s="227">
        <v>1</v>
      </c>
      <c r="EX714" s="227">
        <v>0</v>
      </c>
      <c r="EY714" s="227">
        <v>50</v>
      </c>
      <c r="EZ714" s="227">
        <v>33</v>
      </c>
      <c r="FA714" s="380">
        <f t="shared" si="280"/>
        <v>0.5</v>
      </c>
      <c r="FB714" s="228">
        <f t="shared" si="281"/>
        <v>100</v>
      </c>
      <c r="FC714" s="380">
        <f t="shared" si="282"/>
        <v>0</v>
      </c>
      <c r="FD714" s="227">
        <f t="shared" si="283"/>
        <v>0</v>
      </c>
      <c r="FE714" s="227">
        <f t="shared" si="284"/>
        <v>2525.2525252525252</v>
      </c>
      <c r="FF714" s="227">
        <v>1</v>
      </c>
      <c r="FG714" s="228">
        <f t="shared" si="304"/>
        <v>0</v>
      </c>
      <c r="FH714" s="227">
        <v>0</v>
      </c>
      <c r="FI714" s="227">
        <v>1</v>
      </c>
      <c r="FJ714" s="227">
        <v>0</v>
      </c>
      <c r="FK714" s="227">
        <f t="shared" si="296"/>
        <v>1</v>
      </c>
      <c r="FL714" s="227">
        <v>0</v>
      </c>
      <c r="FM714" s="227">
        <f t="shared" si="297"/>
        <v>1</v>
      </c>
      <c r="FZ714" s="229"/>
      <c r="GA714" s="229"/>
      <c r="GB714" s="229"/>
      <c r="GC714" s="229"/>
      <c r="GD714" s="229"/>
    </row>
    <row r="715" spans="1:186" s="368" customFormat="1">
      <c r="A715" s="287" t="s">
        <v>1386</v>
      </c>
      <c r="B715" s="369" t="s">
        <v>1387</v>
      </c>
      <c r="C715" s="287" t="s">
        <v>1563</v>
      </c>
      <c r="D715" s="287" t="s">
        <v>3126</v>
      </c>
      <c r="E715" s="369" t="s">
        <v>1564</v>
      </c>
      <c r="F715" s="287">
        <v>712</v>
      </c>
      <c r="G715" s="392" t="s">
        <v>1720</v>
      </c>
      <c r="H715" s="392" t="s">
        <v>1721</v>
      </c>
      <c r="I715" s="393" t="s">
        <v>1616</v>
      </c>
      <c r="J715" s="392" t="s">
        <v>1617</v>
      </c>
      <c r="K715" s="393" t="s">
        <v>846</v>
      </c>
      <c r="L715" s="392" t="s">
        <v>1569</v>
      </c>
      <c r="M715" s="392" t="s">
        <v>3124</v>
      </c>
      <c r="N715" s="372">
        <v>1</v>
      </c>
      <c r="O715" s="373">
        <v>3</v>
      </c>
      <c r="P715" s="373">
        <v>4</v>
      </c>
      <c r="Q715" s="373">
        <v>4</v>
      </c>
      <c r="R715" s="373">
        <v>4</v>
      </c>
      <c r="S715" s="374">
        <v>24</v>
      </c>
      <c r="T715" s="374">
        <v>25</v>
      </c>
      <c r="U715" s="374">
        <v>26</v>
      </c>
      <c r="V715" s="374">
        <v>28</v>
      </c>
      <c r="W715" s="373">
        <v>1</v>
      </c>
      <c r="X715" s="373">
        <v>1</v>
      </c>
      <c r="Y715" s="373">
        <v>1</v>
      </c>
      <c r="Z715" s="373">
        <v>1</v>
      </c>
      <c r="AA715" s="374">
        <v>8</v>
      </c>
      <c r="AB715" s="374">
        <v>9</v>
      </c>
      <c r="AC715" s="374">
        <v>9</v>
      </c>
      <c r="AD715" s="374">
        <v>10</v>
      </c>
      <c r="AE715" s="373">
        <v>0</v>
      </c>
      <c r="AF715" s="373">
        <v>0</v>
      </c>
      <c r="AG715" s="373">
        <v>0</v>
      </c>
      <c r="AH715" s="373">
        <v>0</v>
      </c>
      <c r="AI715" s="374">
        <v>0</v>
      </c>
      <c r="AJ715" s="374">
        <v>0</v>
      </c>
      <c r="AK715" s="374">
        <v>0</v>
      </c>
      <c r="AL715" s="374">
        <v>0</v>
      </c>
      <c r="AM715" s="226">
        <v>2</v>
      </c>
      <c r="AN715" s="226">
        <v>3</v>
      </c>
      <c r="AO715" s="226">
        <v>3</v>
      </c>
      <c r="AP715" s="226">
        <v>3</v>
      </c>
      <c r="AQ715" s="227">
        <v>15</v>
      </c>
      <c r="AR715" s="227">
        <v>17</v>
      </c>
      <c r="AS715" s="227">
        <v>17</v>
      </c>
      <c r="AT715" s="227">
        <v>18</v>
      </c>
      <c r="AU715" s="226">
        <v>0</v>
      </c>
      <c r="AV715" s="411">
        <v>1</v>
      </c>
      <c r="AW715" s="411">
        <v>1</v>
      </c>
      <c r="AX715" s="411">
        <v>1</v>
      </c>
      <c r="AY715" s="231">
        <v>3</v>
      </c>
      <c r="AZ715" s="231">
        <v>3</v>
      </c>
      <c r="BA715" s="231">
        <v>3</v>
      </c>
      <c r="BB715" s="231">
        <v>3</v>
      </c>
      <c r="BC715" s="226">
        <f t="shared" si="295"/>
        <v>2</v>
      </c>
      <c r="BD715" s="226">
        <f t="shared" si="295"/>
        <v>1</v>
      </c>
      <c r="BE715" s="226">
        <f t="shared" si="295"/>
        <v>-1</v>
      </c>
      <c r="BF715" s="226">
        <f t="shared" si="294"/>
        <v>-1</v>
      </c>
      <c r="BG715" s="218">
        <f t="shared" si="294"/>
        <v>11</v>
      </c>
      <c r="BH715" s="218">
        <f t="shared" si="294"/>
        <v>10</v>
      </c>
      <c r="BI715" s="218">
        <f t="shared" si="294"/>
        <v>11</v>
      </c>
      <c r="BJ715" s="218">
        <f t="shared" si="286"/>
        <v>14</v>
      </c>
      <c r="BK715" s="226">
        <f t="shared" si="305"/>
        <v>0</v>
      </c>
      <c r="BL715" s="226">
        <f t="shared" si="305"/>
        <v>1</v>
      </c>
      <c r="BM715" s="226">
        <f t="shared" si="305"/>
        <v>3</v>
      </c>
      <c r="BN715" s="226">
        <f t="shared" si="305"/>
        <v>3</v>
      </c>
      <c r="BO715" s="227">
        <f t="shared" si="305"/>
        <v>1</v>
      </c>
      <c r="BP715" s="227">
        <f t="shared" si="279"/>
        <v>4</v>
      </c>
      <c r="BQ715" s="227">
        <f t="shared" si="279"/>
        <v>3</v>
      </c>
      <c r="BR715" s="227">
        <f t="shared" si="279"/>
        <v>1</v>
      </c>
      <c r="BS715" s="226">
        <v>0</v>
      </c>
      <c r="BT715" s="226">
        <v>1</v>
      </c>
      <c r="BU715" s="226">
        <v>3</v>
      </c>
      <c r="BV715" s="226">
        <v>3</v>
      </c>
      <c r="BW715" s="227">
        <v>1</v>
      </c>
      <c r="BX715" s="227">
        <v>4</v>
      </c>
      <c r="BY715" s="227">
        <v>3</v>
      </c>
      <c r="BZ715" s="227">
        <v>1</v>
      </c>
      <c r="CA715" s="226">
        <v>0</v>
      </c>
      <c r="CB715" s="226">
        <f>IFERROR(VLOOKUP($G715,[12]ITEM!$B$2:$AC$939,26,0),0)</f>
        <v>0</v>
      </c>
      <c r="CC715" s="226">
        <f>IFERROR(VLOOKUP($G715,[12]ITEM!$B$2:$AC$939,27,0),0)</f>
        <v>0</v>
      </c>
      <c r="CD715" s="226">
        <f>IFERROR(VLOOKUP($G715,[12]ITEM!$B$2:$AC$939,28,0),0)</f>
        <v>0</v>
      </c>
      <c r="CE715" s="227">
        <v>0</v>
      </c>
      <c r="CF715" s="227">
        <v>0</v>
      </c>
      <c r="CG715" s="227">
        <v>0</v>
      </c>
      <c r="CH715" s="227">
        <v>0</v>
      </c>
      <c r="CI715" s="375"/>
      <c r="CJ715" s="226">
        <f t="shared" si="290"/>
        <v>1</v>
      </c>
      <c r="CK715" s="226">
        <f t="shared" si="290"/>
        <v>3</v>
      </c>
      <c r="CL715" s="226">
        <f t="shared" si="290"/>
        <v>3</v>
      </c>
      <c r="CM715" s="226">
        <f t="shared" si="290"/>
        <v>3</v>
      </c>
      <c r="CN715" s="227">
        <f t="shared" si="290"/>
        <v>11</v>
      </c>
      <c r="CO715" s="227">
        <f t="shared" si="288"/>
        <v>11.576875104613871</v>
      </c>
      <c r="CP715" s="227">
        <f t="shared" si="288"/>
        <v>11.67347654737933</v>
      </c>
      <c r="CQ715" s="227">
        <f t="shared" si="288"/>
        <v>13.078131339183098</v>
      </c>
      <c r="CR715" s="226">
        <v>1</v>
      </c>
      <c r="CS715" s="226">
        <v>1</v>
      </c>
      <c r="CT715" s="226">
        <v>1</v>
      </c>
      <c r="CU715" s="226">
        <v>1</v>
      </c>
      <c r="CV715" s="227">
        <f t="shared" si="298"/>
        <v>6</v>
      </c>
      <c r="CW715" s="227">
        <f>CV715*(1+('[13]GROWTH (YoY)'!AR715/100))</f>
        <v>6.5768751046138707</v>
      </c>
      <c r="CX715" s="227">
        <f>CW715*(1+('[13]GROWTH (YoY)'!AS715/100))</f>
        <v>6.6734765473793312</v>
      </c>
      <c r="CY715" s="227">
        <f>CX715*(1+('[13]GROWTH (YoY)'!AT715/100))</f>
        <v>7.0781313391830984</v>
      </c>
      <c r="CZ715" s="226">
        <v>0</v>
      </c>
      <c r="DA715" s="226">
        <v>1</v>
      </c>
      <c r="DB715" s="226">
        <v>1</v>
      </c>
      <c r="DC715" s="226">
        <v>1</v>
      </c>
      <c r="DD715" s="227">
        <v>4</v>
      </c>
      <c r="DE715" s="227">
        <v>4</v>
      </c>
      <c r="DF715" s="227">
        <v>4</v>
      </c>
      <c r="DG715" s="227">
        <v>5</v>
      </c>
      <c r="DH715" s="226">
        <v>0</v>
      </c>
      <c r="DI715" s="226">
        <v>1</v>
      </c>
      <c r="DJ715" s="226">
        <v>1</v>
      </c>
      <c r="DK715" s="226">
        <v>1</v>
      </c>
      <c r="DL715" s="227">
        <v>1</v>
      </c>
      <c r="DM715" s="227">
        <v>1</v>
      </c>
      <c r="DN715" s="227">
        <v>1</v>
      </c>
      <c r="DO715" s="227">
        <v>1</v>
      </c>
      <c r="DP715" s="376">
        <f t="shared" si="291"/>
        <v>1</v>
      </c>
      <c r="DQ715" s="226">
        <f t="shared" si="291"/>
        <v>-2</v>
      </c>
      <c r="DR715" s="226">
        <f t="shared" si="291"/>
        <v>-4</v>
      </c>
      <c r="DS715" s="226">
        <f t="shared" si="292"/>
        <v>-4</v>
      </c>
      <c r="DT715" s="227">
        <f t="shared" si="292"/>
        <v>0</v>
      </c>
      <c r="DU715" s="227">
        <f t="shared" si="292"/>
        <v>-1.5768751046138707</v>
      </c>
      <c r="DV715" s="227">
        <f t="shared" si="292"/>
        <v>-0.67347654737933027</v>
      </c>
      <c r="DW715" s="227">
        <f t="shared" si="292"/>
        <v>0.92186866081690155</v>
      </c>
      <c r="DX715" s="377">
        <f t="shared" si="293"/>
        <v>0.33333333333333331</v>
      </c>
      <c r="DY715" s="377">
        <f t="shared" si="293"/>
        <v>0.25</v>
      </c>
      <c r="DZ715" s="377">
        <f t="shared" si="293"/>
        <v>0.25</v>
      </c>
      <c r="EA715" s="377">
        <f t="shared" si="293"/>
        <v>0.25</v>
      </c>
      <c r="EB715" s="378">
        <f t="shared" si="293"/>
        <v>0.33333333333333331</v>
      </c>
      <c r="EC715" s="378">
        <f t="shared" si="289"/>
        <v>0.36</v>
      </c>
      <c r="ED715" s="378">
        <f t="shared" si="289"/>
        <v>0.34615384615384615</v>
      </c>
      <c r="EE715" s="378">
        <f t="shared" si="289"/>
        <v>0.35714285714285715</v>
      </c>
      <c r="EG715" s="226">
        <v>0</v>
      </c>
      <c r="EH715" s="226">
        <v>0</v>
      </c>
      <c r="EI715" s="226">
        <v>0</v>
      </c>
      <c r="EJ715" s="226">
        <v>0</v>
      </c>
      <c r="EK715" s="226">
        <v>0</v>
      </c>
      <c r="EL715" s="226">
        <v>0</v>
      </c>
      <c r="EM715" s="226">
        <v>0</v>
      </c>
      <c r="EN715" s="379">
        <f t="shared" si="299"/>
        <v>0</v>
      </c>
      <c r="EO715" s="226">
        <f t="shared" si="300"/>
        <v>0</v>
      </c>
      <c r="EP715" s="379">
        <f t="shared" si="301"/>
        <v>0</v>
      </c>
      <c r="EQ715" s="226">
        <f t="shared" si="302"/>
        <v>0</v>
      </c>
      <c r="ER715" s="226">
        <f t="shared" si="303"/>
        <v>0</v>
      </c>
      <c r="ES715" s="292"/>
      <c r="ET715" s="227">
        <v>24</v>
      </c>
      <c r="EU715" s="227">
        <v>9</v>
      </c>
      <c r="EV715" s="227">
        <v>15</v>
      </c>
      <c r="EW715" s="227">
        <v>9</v>
      </c>
      <c r="EX715" s="227">
        <v>21</v>
      </c>
      <c r="EY715" s="227">
        <v>299</v>
      </c>
      <c r="EZ715" s="227">
        <v>247</v>
      </c>
      <c r="FA715" s="380">
        <f t="shared" si="280"/>
        <v>0.375</v>
      </c>
      <c r="FB715" s="228">
        <f t="shared" si="281"/>
        <v>60</v>
      </c>
      <c r="FC715" s="380">
        <f t="shared" si="282"/>
        <v>0.875</v>
      </c>
      <c r="FD715" s="227">
        <f t="shared" si="283"/>
        <v>70234.113712374587</v>
      </c>
      <c r="FE715" s="227">
        <f t="shared" si="284"/>
        <v>3036.4372469635623</v>
      </c>
      <c r="FF715" s="227">
        <v>15</v>
      </c>
      <c r="FG715" s="228">
        <f t="shared" si="304"/>
        <v>20</v>
      </c>
      <c r="FH715" s="227">
        <v>3</v>
      </c>
      <c r="FI715" s="227">
        <v>15</v>
      </c>
      <c r="FJ715" s="227">
        <v>0</v>
      </c>
      <c r="FK715" s="227">
        <f t="shared" si="296"/>
        <v>12</v>
      </c>
      <c r="FL715" s="227">
        <v>1</v>
      </c>
      <c r="FM715" s="227">
        <f t="shared" si="297"/>
        <v>11</v>
      </c>
      <c r="FZ715" s="229"/>
      <c r="GA715" s="229"/>
      <c r="GB715" s="229"/>
      <c r="GC715" s="229"/>
      <c r="GD715" s="229"/>
    </row>
    <row r="716" spans="1:186" s="368" customFormat="1">
      <c r="A716" s="287" t="s">
        <v>1386</v>
      </c>
      <c r="B716" s="369" t="s">
        <v>1387</v>
      </c>
      <c r="C716" s="287" t="s">
        <v>1563</v>
      </c>
      <c r="D716" s="287" t="s">
        <v>3126</v>
      </c>
      <c r="E716" s="369" t="s">
        <v>1564</v>
      </c>
      <c r="F716" s="287">
        <v>713</v>
      </c>
      <c r="G716" s="392" t="s">
        <v>1722</v>
      </c>
      <c r="H716" s="392" t="s">
        <v>1723</v>
      </c>
      <c r="I716" s="393" t="s">
        <v>1616</v>
      </c>
      <c r="J716" s="392" t="s">
        <v>1617</v>
      </c>
      <c r="K716" s="393" t="s">
        <v>846</v>
      </c>
      <c r="L716" s="392" t="s">
        <v>1569</v>
      </c>
      <c r="M716" s="392" t="s">
        <v>3124</v>
      </c>
      <c r="N716" s="372">
        <v>1</v>
      </c>
      <c r="O716" s="373">
        <v>181</v>
      </c>
      <c r="P716" s="373">
        <v>286</v>
      </c>
      <c r="Q716" s="373">
        <v>292</v>
      </c>
      <c r="R716" s="373">
        <v>311</v>
      </c>
      <c r="S716" s="374">
        <v>222</v>
      </c>
      <c r="T716" s="374">
        <v>234</v>
      </c>
      <c r="U716" s="374">
        <v>246</v>
      </c>
      <c r="V716" s="374">
        <v>260</v>
      </c>
      <c r="W716" s="373">
        <v>80</v>
      </c>
      <c r="X716" s="373">
        <v>127</v>
      </c>
      <c r="Y716" s="373">
        <v>119</v>
      </c>
      <c r="Z716" s="373">
        <v>128</v>
      </c>
      <c r="AA716" s="374">
        <v>115</v>
      </c>
      <c r="AB716" s="374">
        <v>121</v>
      </c>
      <c r="AC716" s="374">
        <v>126</v>
      </c>
      <c r="AD716" s="374">
        <v>139</v>
      </c>
      <c r="AE716" s="373">
        <v>2</v>
      </c>
      <c r="AF716" s="373">
        <v>3</v>
      </c>
      <c r="AG716" s="373">
        <v>3</v>
      </c>
      <c r="AH716" s="373">
        <v>3</v>
      </c>
      <c r="AI716" s="374">
        <v>2</v>
      </c>
      <c r="AJ716" s="374">
        <v>2</v>
      </c>
      <c r="AK716" s="374">
        <v>2</v>
      </c>
      <c r="AL716" s="374">
        <v>2</v>
      </c>
      <c r="AM716" s="226">
        <v>100</v>
      </c>
      <c r="AN716" s="226">
        <v>159</v>
      </c>
      <c r="AO716" s="226">
        <v>173</v>
      </c>
      <c r="AP716" s="226">
        <v>182</v>
      </c>
      <c r="AQ716" s="227">
        <v>108</v>
      </c>
      <c r="AR716" s="227">
        <v>113</v>
      </c>
      <c r="AS716" s="227">
        <v>120</v>
      </c>
      <c r="AT716" s="227">
        <v>121</v>
      </c>
      <c r="AU716" s="226">
        <v>36</v>
      </c>
      <c r="AV716" s="411">
        <v>46</v>
      </c>
      <c r="AW716" s="411">
        <v>48</v>
      </c>
      <c r="AX716" s="411">
        <v>50</v>
      </c>
      <c r="AY716" s="231">
        <v>30</v>
      </c>
      <c r="AZ716" s="231">
        <v>30</v>
      </c>
      <c r="BA716" s="231">
        <v>32</v>
      </c>
      <c r="BB716" s="231">
        <v>34</v>
      </c>
      <c r="BC716" s="226">
        <f t="shared" si="295"/>
        <v>64</v>
      </c>
      <c r="BD716" s="226">
        <f t="shared" si="295"/>
        <v>108</v>
      </c>
      <c r="BE716" s="226">
        <f t="shared" si="295"/>
        <v>115</v>
      </c>
      <c r="BF716" s="226">
        <f t="shared" si="294"/>
        <v>117</v>
      </c>
      <c r="BG716" s="218">
        <f t="shared" si="294"/>
        <v>73</v>
      </c>
      <c r="BH716" s="218">
        <f t="shared" si="294"/>
        <v>72</v>
      </c>
      <c r="BI716" s="218">
        <f t="shared" si="294"/>
        <v>71</v>
      </c>
      <c r="BJ716" s="218">
        <f t="shared" si="286"/>
        <v>78</v>
      </c>
      <c r="BK716" s="226">
        <f t="shared" si="305"/>
        <v>0</v>
      </c>
      <c r="BL716" s="226">
        <f t="shared" si="305"/>
        <v>5</v>
      </c>
      <c r="BM716" s="226">
        <f t="shared" si="305"/>
        <v>10</v>
      </c>
      <c r="BN716" s="226">
        <f t="shared" si="305"/>
        <v>15</v>
      </c>
      <c r="BO716" s="227">
        <f t="shared" si="305"/>
        <v>5</v>
      </c>
      <c r="BP716" s="227">
        <f t="shared" si="279"/>
        <v>11</v>
      </c>
      <c r="BQ716" s="227">
        <f t="shared" si="279"/>
        <v>17</v>
      </c>
      <c r="BR716" s="227">
        <f t="shared" si="279"/>
        <v>9</v>
      </c>
      <c r="BS716" s="226">
        <v>0</v>
      </c>
      <c r="BT716" s="226">
        <v>5</v>
      </c>
      <c r="BU716" s="226">
        <v>10</v>
      </c>
      <c r="BV716" s="226">
        <v>15</v>
      </c>
      <c r="BW716" s="227">
        <v>5</v>
      </c>
      <c r="BX716" s="227">
        <v>11</v>
      </c>
      <c r="BY716" s="227">
        <v>17</v>
      </c>
      <c r="BZ716" s="227">
        <v>9</v>
      </c>
      <c r="CA716" s="226">
        <v>0</v>
      </c>
      <c r="CB716" s="226">
        <f>IFERROR(VLOOKUP($G716,[12]ITEM!$B$2:$AC$939,26,0),0)</f>
        <v>0</v>
      </c>
      <c r="CC716" s="226">
        <f>IFERROR(VLOOKUP($G716,[12]ITEM!$B$2:$AC$939,27,0),0)</f>
        <v>0</v>
      </c>
      <c r="CD716" s="226">
        <f>IFERROR(VLOOKUP($G716,[12]ITEM!$B$2:$AC$939,28,0),0)</f>
        <v>0</v>
      </c>
      <c r="CE716" s="227">
        <v>0</v>
      </c>
      <c r="CF716" s="227">
        <v>0</v>
      </c>
      <c r="CG716" s="227">
        <v>0</v>
      </c>
      <c r="CH716" s="227">
        <v>0</v>
      </c>
      <c r="CI716" s="375"/>
      <c r="CJ716" s="226">
        <f t="shared" si="290"/>
        <v>64</v>
      </c>
      <c r="CK716" s="226">
        <f t="shared" si="290"/>
        <v>105</v>
      </c>
      <c r="CL716" s="226">
        <f t="shared" si="290"/>
        <v>114</v>
      </c>
      <c r="CM716" s="226">
        <f t="shared" si="290"/>
        <v>118</v>
      </c>
      <c r="CN716" s="227">
        <f t="shared" si="290"/>
        <v>73</v>
      </c>
      <c r="CO716" s="227">
        <f t="shared" si="288"/>
        <v>77.409354027808007</v>
      </c>
      <c r="CP716" s="227">
        <f t="shared" si="288"/>
        <v>79.989944550001681</v>
      </c>
      <c r="CQ716" s="227">
        <f t="shared" si="288"/>
        <v>83.083241353004439</v>
      </c>
      <c r="CR716" s="226">
        <v>27</v>
      </c>
      <c r="CS716" s="226">
        <v>43</v>
      </c>
      <c r="CT716" s="226">
        <v>47</v>
      </c>
      <c r="CU716" s="226">
        <v>49</v>
      </c>
      <c r="CV716" s="227">
        <f t="shared" si="298"/>
        <v>9</v>
      </c>
      <c r="CW716" s="227">
        <f>CV716*(1+('[13]GROWTH (YoY)'!AR716/100))</f>
        <v>9.4093540278080123</v>
      </c>
      <c r="CX716" s="227">
        <f>CW716*(1+('[13]GROWTH (YoY)'!AS716/100))</f>
        <v>9.9899445500016828</v>
      </c>
      <c r="CY716" s="227">
        <f>CX716*(1+('[13]GROWTH (YoY)'!AT716/100))</f>
        <v>10.083241353004434</v>
      </c>
      <c r="CZ716" s="226">
        <v>28</v>
      </c>
      <c r="DA716" s="226">
        <v>47</v>
      </c>
      <c r="DB716" s="226">
        <v>50</v>
      </c>
      <c r="DC716" s="226">
        <v>51</v>
      </c>
      <c r="DD716" s="227">
        <v>49</v>
      </c>
      <c r="DE716" s="227">
        <v>51</v>
      </c>
      <c r="DF716" s="227">
        <v>51</v>
      </c>
      <c r="DG716" s="227">
        <v>53</v>
      </c>
      <c r="DH716" s="226">
        <v>9</v>
      </c>
      <c r="DI716" s="226">
        <v>15</v>
      </c>
      <c r="DJ716" s="226">
        <v>17</v>
      </c>
      <c r="DK716" s="226">
        <v>18</v>
      </c>
      <c r="DL716" s="227">
        <v>15</v>
      </c>
      <c r="DM716" s="227">
        <v>17</v>
      </c>
      <c r="DN716" s="227">
        <v>19</v>
      </c>
      <c r="DO716" s="227">
        <v>20</v>
      </c>
      <c r="DP716" s="376">
        <f t="shared" si="291"/>
        <v>0</v>
      </c>
      <c r="DQ716" s="226">
        <f t="shared" si="291"/>
        <v>3</v>
      </c>
      <c r="DR716" s="226">
        <f t="shared" si="291"/>
        <v>1</v>
      </c>
      <c r="DS716" s="226">
        <f t="shared" si="292"/>
        <v>-1</v>
      </c>
      <c r="DT716" s="227">
        <f t="shared" si="292"/>
        <v>0</v>
      </c>
      <c r="DU716" s="227">
        <f t="shared" si="292"/>
        <v>-5.409354027808007</v>
      </c>
      <c r="DV716" s="227">
        <f t="shared" si="292"/>
        <v>-8.989944550001681</v>
      </c>
      <c r="DW716" s="227">
        <f t="shared" si="292"/>
        <v>-5.0832413530044391</v>
      </c>
      <c r="DX716" s="377">
        <f t="shared" si="293"/>
        <v>0.44198895027624308</v>
      </c>
      <c r="DY716" s="377">
        <f t="shared" si="293"/>
        <v>0.44405594405594406</v>
      </c>
      <c r="DZ716" s="377">
        <f t="shared" si="293"/>
        <v>0.40753424657534248</v>
      </c>
      <c r="EA716" s="377">
        <f t="shared" si="293"/>
        <v>0.41157556270096463</v>
      </c>
      <c r="EB716" s="378">
        <f t="shared" si="293"/>
        <v>0.51801801801801806</v>
      </c>
      <c r="EC716" s="378">
        <f t="shared" si="289"/>
        <v>0.51709401709401714</v>
      </c>
      <c r="ED716" s="378">
        <f t="shared" si="289"/>
        <v>0.51219512195121952</v>
      </c>
      <c r="EE716" s="378">
        <f t="shared" si="289"/>
        <v>0.5346153846153846</v>
      </c>
      <c r="EG716" s="226">
        <v>0</v>
      </c>
      <c r="EH716" s="226">
        <v>0</v>
      </c>
      <c r="EI716" s="226">
        <v>0</v>
      </c>
      <c r="EJ716" s="226">
        <v>0</v>
      </c>
      <c r="EK716" s="226">
        <v>0</v>
      </c>
      <c r="EL716" s="226">
        <v>0</v>
      </c>
      <c r="EM716" s="226">
        <v>0</v>
      </c>
      <c r="EN716" s="379">
        <f t="shared" si="299"/>
        <v>0</v>
      </c>
      <c r="EO716" s="226">
        <f t="shared" si="300"/>
        <v>0</v>
      </c>
      <c r="EP716" s="379">
        <f t="shared" si="301"/>
        <v>0</v>
      </c>
      <c r="EQ716" s="226">
        <f t="shared" si="302"/>
        <v>0</v>
      </c>
      <c r="ER716" s="226">
        <f t="shared" si="303"/>
        <v>0</v>
      </c>
      <c r="ES716" s="292"/>
      <c r="ET716" s="227">
        <v>122</v>
      </c>
      <c r="EU716" s="227">
        <v>80</v>
      </c>
      <c r="EV716" s="227">
        <v>42</v>
      </c>
      <c r="EW716" s="227">
        <v>67</v>
      </c>
      <c r="EX716" s="227">
        <v>45</v>
      </c>
      <c r="EY716" s="227">
        <v>2697</v>
      </c>
      <c r="EZ716" s="227">
        <v>1770</v>
      </c>
      <c r="FA716" s="380">
        <f t="shared" si="280"/>
        <v>0.65573770491803274</v>
      </c>
      <c r="FB716" s="228">
        <f t="shared" si="281"/>
        <v>159.52380952380955</v>
      </c>
      <c r="FC716" s="380">
        <f t="shared" si="282"/>
        <v>0.36885245901639346</v>
      </c>
      <c r="FD716" s="227">
        <f t="shared" si="283"/>
        <v>16685.205784204671</v>
      </c>
      <c r="FE716" s="227">
        <f t="shared" si="284"/>
        <v>3154.4256120527311</v>
      </c>
      <c r="FF716" s="227">
        <v>102</v>
      </c>
      <c r="FG716" s="228">
        <f t="shared" si="304"/>
        <v>29.411764705882355</v>
      </c>
      <c r="FH716" s="227">
        <v>30</v>
      </c>
      <c r="FI716" s="227">
        <v>102</v>
      </c>
      <c r="FJ716" s="227">
        <v>0</v>
      </c>
      <c r="FK716" s="227">
        <f t="shared" si="296"/>
        <v>72</v>
      </c>
      <c r="FL716" s="227">
        <v>6</v>
      </c>
      <c r="FM716" s="227">
        <f t="shared" si="297"/>
        <v>66</v>
      </c>
      <c r="FZ716" s="229"/>
      <c r="GA716" s="229"/>
      <c r="GB716" s="229"/>
      <c r="GC716" s="229"/>
      <c r="GD716" s="229"/>
    </row>
    <row r="717" spans="1:186" s="368" customFormat="1">
      <c r="A717" s="287" t="s">
        <v>1386</v>
      </c>
      <c r="B717" s="369" t="s">
        <v>1387</v>
      </c>
      <c r="C717" s="287" t="s">
        <v>1563</v>
      </c>
      <c r="D717" s="287" t="s">
        <v>3126</v>
      </c>
      <c r="E717" s="369" t="s">
        <v>1564</v>
      </c>
      <c r="F717" s="287">
        <v>714</v>
      </c>
      <c r="G717" s="392" t="s">
        <v>1724</v>
      </c>
      <c r="H717" s="392" t="s">
        <v>1725</v>
      </c>
      <c r="I717" s="393" t="s">
        <v>1616</v>
      </c>
      <c r="J717" s="392" t="s">
        <v>1617</v>
      </c>
      <c r="K717" s="393" t="s">
        <v>846</v>
      </c>
      <c r="L717" s="392" t="s">
        <v>1569</v>
      </c>
      <c r="M717" s="392" t="s">
        <v>3124</v>
      </c>
      <c r="N717" s="372">
        <v>1</v>
      </c>
      <c r="O717" s="373">
        <v>66</v>
      </c>
      <c r="P717" s="373">
        <v>105</v>
      </c>
      <c r="Q717" s="373">
        <v>107</v>
      </c>
      <c r="R717" s="373">
        <v>117</v>
      </c>
      <c r="S717" s="374">
        <v>73</v>
      </c>
      <c r="T717" s="374">
        <v>80</v>
      </c>
      <c r="U717" s="374">
        <v>80</v>
      </c>
      <c r="V717" s="374">
        <v>85</v>
      </c>
      <c r="W717" s="373">
        <v>29</v>
      </c>
      <c r="X717" s="373">
        <v>45</v>
      </c>
      <c r="Y717" s="373">
        <v>47</v>
      </c>
      <c r="Z717" s="373">
        <v>52</v>
      </c>
      <c r="AA717" s="374">
        <v>44</v>
      </c>
      <c r="AB717" s="374">
        <v>46</v>
      </c>
      <c r="AC717" s="374">
        <v>47</v>
      </c>
      <c r="AD717" s="374">
        <v>50</v>
      </c>
      <c r="AE717" s="373">
        <v>1</v>
      </c>
      <c r="AF717" s="373">
        <v>1</v>
      </c>
      <c r="AG717" s="373">
        <v>1</v>
      </c>
      <c r="AH717" s="373">
        <v>1</v>
      </c>
      <c r="AI717" s="374">
        <v>0</v>
      </c>
      <c r="AJ717" s="374">
        <v>0</v>
      </c>
      <c r="AK717" s="374">
        <v>0</v>
      </c>
      <c r="AL717" s="374">
        <v>0</v>
      </c>
      <c r="AM717" s="226">
        <v>37</v>
      </c>
      <c r="AN717" s="226">
        <v>60</v>
      </c>
      <c r="AO717" s="226">
        <v>60</v>
      </c>
      <c r="AP717" s="226">
        <v>65</v>
      </c>
      <c r="AQ717" s="227">
        <v>29</v>
      </c>
      <c r="AR717" s="227">
        <v>34</v>
      </c>
      <c r="AS717" s="227">
        <v>33</v>
      </c>
      <c r="AT717" s="227">
        <v>35</v>
      </c>
      <c r="AU717" s="226">
        <v>5</v>
      </c>
      <c r="AV717" s="411">
        <v>6</v>
      </c>
      <c r="AW717" s="411">
        <v>6</v>
      </c>
      <c r="AX717" s="411">
        <v>7</v>
      </c>
      <c r="AY717" s="231">
        <v>3</v>
      </c>
      <c r="AZ717" s="231">
        <v>3</v>
      </c>
      <c r="BA717" s="231">
        <v>3</v>
      </c>
      <c r="BB717" s="231">
        <v>4</v>
      </c>
      <c r="BC717" s="226">
        <f t="shared" si="295"/>
        <v>32</v>
      </c>
      <c r="BD717" s="226">
        <f t="shared" si="295"/>
        <v>54</v>
      </c>
      <c r="BE717" s="226">
        <f t="shared" si="295"/>
        <v>53</v>
      </c>
      <c r="BF717" s="226">
        <f t="shared" si="294"/>
        <v>55</v>
      </c>
      <c r="BG717" s="218">
        <f t="shared" si="294"/>
        <v>25</v>
      </c>
      <c r="BH717" s="218">
        <f t="shared" si="294"/>
        <v>29</v>
      </c>
      <c r="BI717" s="218">
        <f t="shared" si="294"/>
        <v>27</v>
      </c>
      <c r="BJ717" s="218">
        <f t="shared" si="286"/>
        <v>30</v>
      </c>
      <c r="BK717" s="226">
        <f t="shared" si="305"/>
        <v>0</v>
      </c>
      <c r="BL717" s="226">
        <f t="shared" si="305"/>
        <v>0</v>
      </c>
      <c r="BM717" s="226">
        <f t="shared" si="305"/>
        <v>1</v>
      </c>
      <c r="BN717" s="226">
        <f t="shared" si="305"/>
        <v>3</v>
      </c>
      <c r="BO717" s="227">
        <f t="shared" si="305"/>
        <v>1</v>
      </c>
      <c r="BP717" s="227">
        <f t="shared" si="279"/>
        <v>2</v>
      </c>
      <c r="BQ717" s="227">
        <f t="shared" si="279"/>
        <v>3</v>
      </c>
      <c r="BR717" s="227">
        <f t="shared" si="279"/>
        <v>1</v>
      </c>
      <c r="BS717" s="226">
        <v>0</v>
      </c>
      <c r="BT717" s="226">
        <v>0</v>
      </c>
      <c r="BU717" s="226">
        <v>1</v>
      </c>
      <c r="BV717" s="226">
        <v>3</v>
      </c>
      <c r="BW717" s="227">
        <v>1</v>
      </c>
      <c r="BX717" s="227">
        <v>2</v>
      </c>
      <c r="BY717" s="227">
        <v>3</v>
      </c>
      <c r="BZ717" s="227">
        <v>1</v>
      </c>
      <c r="CA717" s="226">
        <v>0</v>
      </c>
      <c r="CB717" s="226">
        <f>IFERROR(VLOOKUP($G717,[12]ITEM!$B$2:$AC$939,26,0),0)</f>
        <v>0</v>
      </c>
      <c r="CC717" s="226">
        <f>IFERROR(VLOOKUP($G717,[12]ITEM!$B$2:$AC$939,27,0),0)</f>
        <v>0</v>
      </c>
      <c r="CD717" s="226">
        <f>IFERROR(VLOOKUP($G717,[12]ITEM!$B$2:$AC$939,28,0),0)</f>
        <v>0</v>
      </c>
      <c r="CE717" s="227">
        <v>0</v>
      </c>
      <c r="CF717" s="227">
        <v>0</v>
      </c>
      <c r="CG717" s="227">
        <v>0</v>
      </c>
      <c r="CH717" s="227">
        <v>0</v>
      </c>
      <c r="CI717" s="375"/>
      <c r="CJ717" s="226">
        <f t="shared" si="290"/>
        <v>33</v>
      </c>
      <c r="CK717" s="226">
        <f t="shared" si="290"/>
        <v>54</v>
      </c>
      <c r="CL717" s="226">
        <f t="shared" si="290"/>
        <v>56</v>
      </c>
      <c r="CM717" s="226">
        <f t="shared" si="290"/>
        <v>59</v>
      </c>
      <c r="CN717" s="227">
        <f t="shared" si="290"/>
        <v>25</v>
      </c>
      <c r="CO717" s="227">
        <f t="shared" si="288"/>
        <v>27.725833909905468</v>
      </c>
      <c r="CP717" s="227">
        <f t="shared" si="288"/>
        <v>28.143280728133245</v>
      </c>
      <c r="CQ717" s="227">
        <f t="shared" si="288"/>
        <v>29.398790359364849</v>
      </c>
      <c r="CR717" s="226">
        <v>7</v>
      </c>
      <c r="CS717" s="226">
        <v>11</v>
      </c>
      <c r="CT717" s="226">
        <v>11</v>
      </c>
      <c r="CU717" s="226">
        <v>12</v>
      </c>
      <c r="CV717" s="227">
        <f t="shared" si="298"/>
        <v>15</v>
      </c>
      <c r="CW717" s="227">
        <f>CV717*(1+('[13]GROWTH (YoY)'!AR717/100))</f>
        <v>17.725833909905468</v>
      </c>
      <c r="CX717" s="227">
        <f>CW717*(1+('[13]GROWTH (YoY)'!AS717/100))</f>
        <v>17.143280728133245</v>
      </c>
      <c r="CY717" s="227">
        <f>CX717*(1+('[13]GROWTH (YoY)'!AT717/100))</f>
        <v>18.398790359364849</v>
      </c>
      <c r="CZ717" s="226">
        <v>23</v>
      </c>
      <c r="DA717" s="226">
        <v>37</v>
      </c>
      <c r="DB717" s="226">
        <v>39</v>
      </c>
      <c r="DC717" s="226">
        <v>40</v>
      </c>
      <c r="DD717" s="227">
        <v>4</v>
      </c>
      <c r="DE717" s="227">
        <v>4</v>
      </c>
      <c r="DF717" s="227">
        <v>4</v>
      </c>
      <c r="DG717" s="227">
        <v>4</v>
      </c>
      <c r="DH717" s="226">
        <v>3</v>
      </c>
      <c r="DI717" s="226">
        <v>6</v>
      </c>
      <c r="DJ717" s="226">
        <v>6</v>
      </c>
      <c r="DK717" s="226">
        <v>7</v>
      </c>
      <c r="DL717" s="227">
        <v>6</v>
      </c>
      <c r="DM717" s="227">
        <v>6</v>
      </c>
      <c r="DN717" s="227">
        <v>7</v>
      </c>
      <c r="DO717" s="227">
        <v>7</v>
      </c>
      <c r="DP717" s="376">
        <f t="shared" si="291"/>
        <v>-1</v>
      </c>
      <c r="DQ717" s="226">
        <f t="shared" si="291"/>
        <v>0</v>
      </c>
      <c r="DR717" s="226">
        <f t="shared" si="291"/>
        <v>-3</v>
      </c>
      <c r="DS717" s="226">
        <f t="shared" si="292"/>
        <v>-4</v>
      </c>
      <c r="DT717" s="227">
        <f t="shared" si="292"/>
        <v>0</v>
      </c>
      <c r="DU717" s="227">
        <f t="shared" si="292"/>
        <v>1.274166090094532</v>
      </c>
      <c r="DV717" s="227">
        <f t="shared" si="292"/>
        <v>-1.1432807281332451</v>
      </c>
      <c r="DW717" s="227">
        <f t="shared" si="292"/>
        <v>0.60120964063515103</v>
      </c>
      <c r="DX717" s="377">
        <f t="shared" si="293"/>
        <v>0.43939393939393939</v>
      </c>
      <c r="DY717" s="377">
        <f t="shared" si="293"/>
        <v>0.42857142857142855</v>
      </c>
      <c r="DZ717" s="377">
        <f t="shared" si="293"/>
        <v>0.43925233644859812</v>
      </c>
      <c r="EA717" s="377">
        <f t="shared" si="293"/>
        <v>0.44444444444444442</v>
      </c>
      <c r="EB717" s="378">
        <f t="shared" si="293"/>
        <v>0.60273972602739723</v>
      </c>
      <c r="EC717" s="378">
        <f t="shared" si="289"/>
        <v>0.57499999999999996</v>
      </c>
      <c r="ED717" s="378">
        <f t="shared" si="289"/>
        <v>0.58750000000000002</v>
      </c>
      <c r="EE717" s="378">
        <f t="shared" si="289"/>
        <v>0.58823529411764708</v>
      </c>
      <c r="EG717" s="226">
        <v>0</v>
      </c>
      <c r="EH717" s="226">
        <v>0</v>
      </c>
      <c r="EI717" s="226">
        <v>0</v>
      </c>
      <c r="EJ717" s="226">
        <v>0</v>
      </c>
      <c r="EK717" s="226">
        <v>0</v>
      </c>
      <c r="EL717" s="226">
        <v>0</v>
      </c>
      <c r="EM717" s="226">
        <v>0</v>
      </c>
      <c r="EN717" s="379">
        <f t="shared" si="299"/>
        <v>0</v>
      </c>
      <c r="EO717" s="226">
        <f t="shared" si="300"/>
        <v>0</v>
      </c>
      <c r="EP717" s="379">
        <f t="shared" si="301"/>
        <v>0</v>
      </c>
      <c r="EQ717" s="226">
        <f t="shared" si="302"/>
        <v>0</v>
      </c>
      <c r="ER717" s="226">
        <f t="shared" si="303"/>
        <v>0</v>
      </c>
      <c r="ES717" s="292"/>
      <c r="ET717" s="227">
        <v>64</v>
      </c>
      <c r="EU717" s="227">
        <v>43</v>
      </c>
      <c r="EV717" s="227">
        <v>20</v>
      </c>
      <c r="EW717" s="227">
        <v>16</v>
      </c>
      <c r="EX717" s="227">
        <v>7</v>
      </c>
      <c r="EY717" s="227">
        <v>583</v>
      </c>
      <c r="EZ717" s="227">
        <v>450</v>
      </c>
      <c r="FA717" s="380">
        <f t="shared" si="280"/>
        <v>0.671875</v>
      </c>
      <c r="FB717" s="228">
        <f t="shared" si="281"/>
        <v>80</v>
      </c>
      <c r="FC717" s="380">
        <f t="shared" si="282"/>
        <v>0.109375</v>
      </c>
      <c r="FD717" s="227">
        <f t="shared" si="283"/>
        <v>12006.861063464838</v>
      </c>
      <c r="FE717" s="227">
        <f t="shared" si="284"/>
        <v>2962.962962962963</v>
      </c>
      <c r="FF717" s="227">
        <v>27</v>
      </c>
      <c r="FG717" s="228">
        <f t="shared" si="304"/>
        <v>11.111111111111111</v>
      </c>
      <c r="FH717" s="227">
        <v>3</v>
      </c>
      <c r="FI717" s="227">
        <v>27</v>
      </c>
      <c r="FJ717" s="227">
        <v>0</v>
      </c>
      <c r="FK717" s="227">
        <f t="shared" si="296"/>
        <v>24</v>
      </c>
      <c r="FL717" s="227">
        <v>2</v>
      </c>
      <c r="FM717" s="227">
        <f t="shared" si="297"/>
        <v>22</v>
      </c>
      <c r="FZ717" s="229"/>
      <c r="GA717" s="229"/>
      <c r="GB717" s="229"/>
      <c r="GC717" s="229"/>
      <c r="GD717" s="229"/>
    </row>
    <row r="718" spans="1:186" s="368" customFormat="1">
      <c r="A718" s="287" t="s">
        <v>1386</v>
      </c>
      <c r="B718" s="369" t="s">
        <v>1387</v>
      </c>
      <c r="C718" s="287" t="s">
        <v>1563</v>
      </c>
      <c r="D718" s="287" t="s">
        <v>3126</v>
      </c>
      <c r="E718" s="369" t="s">
        <v>1564</v>
      </c>
      <c r="F718" s="287">
        <v>715</v>
      </c>
      <c r="G718" s="392" t="s">
        <v>1726</v>
      </c>
      <c r="H718" s="392" t="s">
        <v>1727</v>
      </c>
      <c r="I718" s="393" t="s">
        <v>1616</v>
      </c>
      <c r="J718" s="392" t="s">
        <v>1617</v>
      </c>
      <c r="K718" s="393" t="s">
        <v>846</v>
      </c>
      <c r="L718" s="392" t="s">
        <v>1569</v>
      </c>
      <c r="M718" s="392" t="s">
        <v>3124</v>
      </c>
      <c r="N718" s="372">
        <v>1</v>
      </c>
      <c r="O718" s="373">
        <v>48</v>
      </c>
      <c r="P718" s="373">
        <v>76</v>
      </c>
      <c r="Q718" s="373">
        <v>77</v>
      </c>
      <c r="R718" s="373">
        <v>85</v>
      </c>
      <c r="S718" s="374">
        <v>7</v>
      </c>
      <c r="T718" s="374">
        <v>8</v>
      </c>
      <c r="U718" s="374">
        <v>8</v>
      </c>
      <c r="V718" s="374">
        <v>8</v>
      </c>
      <c r="W718" s="373">
        <v>24</v>
      </c>
      <c r="X718" s="373">
        <v>38</v>
      </c>
      <c r="Y718" s="373">
        <v>39</v>
      </c>
      <c r="Z718" s="373">
        <v>43</v>
      </c>
      <c r="AA718" s="374">
        <v>4</v>
      </c>
      <c r="AB718" s="374">
        <v>5</v>
      </c>
      <c r="AC718" s="374">
        <v>5</v>
      </c>
      <c r="AD718" s="374">
        <v>5</v>
      </c>
      <c r="AE718" s="373">
        <v>1</v>
      </c>
      <c r="AF718" s="373">
        <v>1</v>
      </c>
      <c r="AG718" s="373">
        <v>1</v>
      </c>
      <c r="AH718" s="373">
        <v>1</v>
      </c>
      <c r="AI718" s="374">
        <v>0</v>
      </c>
      <c r="AJ718" s="374">
        <v>0</v>
      </c>
      <c r="AK718" s="374">
        <v>0</v>
      </c>
      <c r="AL718" s="374">
        <v>0</v>
      </c>
      <c r="AM718" s="226">
        <v>24</v>
      </c>
      <c r="AN718" s="226">
        <v>38</v>
      </c>
      <c r="AO718" s="226">
        <v>38</v>
      </c>
      <c r="AP718" s="226">
        <v>42</v>
      </c>
      <c r="AQ718" s="227">
        <v>2</v>
      </c>
      <c r="AR718" s="227">
        <v>3</v>
      </c>
      <c r="AS718" s="227">
        <v>3</v>
      </c>
      <c r="AT718" s="227">
        <v>3</v>
      </c>
      <c r="AU718" s="226">
        <v>0</v>
      </c>
      <c r="AV718" s="411">
        <v>0</v>
      </c>
      <c r="AW718" s="411">
        <v>0</v>
      </c>
      <c r="AX718" s="411">
        <v>0</v>
      </c>
      <c r="AY718" s="231">
        <v>1</v>
      </c>
      <c r="AZ718" s="231">
        <v>1</v>
      </c>
      <c r="BA718" s="231">
        <v>1</v>
      </c>
      <c r="BB718" s="231">
        <v>1</v>
      </c>
      <c r="BC718" s="226">
        <f t="shared" si="295"/>
        <v>24</v>
      </c>
      <c r="BD718" s="226">
        <f t="shared" si="295"/>
        <v>38</v>
      </c>
      <c r="BE718" s="226">
        <f t="shared" si="295"/>
        <v>38</v>
      </c>
      <c r="BF718" s="226">
        <f t="shared" si="294"/>
        <v>42</v>
      </c>
      <c r="BG718" s="218">
        <f t="shared" si="294"/>
        <v>1</v>
      </c>
      <c r="BH718" s="218">
        <f t="shared" si="294"/>
        <v>2</v>
      </c>
      <c r="BI718" s="218">
        <f t="shared" si="294"/>
        <v>2</v>
      </c>
      <c r="BJ718" s="218">
        <f t="shared" si="286"/>
        <v>2</v>
      </c>
      <c r="BK718" s="226">
        <f t="shared" si="305"/>
        <v>0</v>
      </c>
      <c r="BL718" s="226">
        <f t="shared" si="305"/>
        <v>0</v>
      </c>
      <c r="BM718" s="226">
        <f t="shared" si="305"/>
        <v>0</v>
      </c>
      <c r="BN718" s="226">
        <f t="shared" si="305"/>
        <v>0</v>
      </c>
      <c r="BO718" s="227">
        <f t="shared" si="305"/>
        <v>0</v>
      </c>
      <c r="BP718" s="227">
        <f t="shared" si="305"/>
        <v>0</v>
      </c>
      <c r="BQ718" s="227">
        <f t="shared" si="305"/>
        <v>0</v>
      </c>
      <c r="BR718" s="227">
        <f t="shared" si="305"/>
        <v>0</v>
      </c>
      <c r="BS718" s="226">
        <v>0</v>
      </c>
      <c r="BT718" s="226">
        <v>0</v>
      </c>
      <c r="BU718" s="226">
        <v>0</v>
      </c>
      <c r="BV718" s="226">
        <v>0</v>
      </c>
      <c r="BW718" s="227">
        <v>0</v>
      </c>
      <c r="BX718" s="227">
        <v>0</v>
      </c>
      <c r="BY718" s="227">
        <v>0</v>
      </c>
      <c r="BZ718" s="227">
        <v>0</v>
      </c>
      <c r="CA718" s="226">
        <v>0</v>
      </c>
      <c r="CB718" s="226">
        <f>IFERROR(VLOOKUP($G718,[12]ITEM!$B$2:$AC$939,26,0),0)</f>
        <v>0</v>
      </c>
      <c r="CC718" s="226">
        <f>IFERROR(VLOOKUP($G718,[12]ITEM!$B$2:$AC$939,27,0),0)</f>
        <v>0</v>
      </c>
      <c r="CD718" s="226">
        <f>IFERROR(VLOOKUP($G718,[12]ITEM!$B$2:$AC$939,28,0),0)</f>
        <v>0</v>
      </c>
      <c r="CE718" s="227">
        <v>0</v>
      </c>
      <c r="CF718" s="227">
        <v>0</v>
      </c>
      <c r="CG718" s="227">
        <v>0</v>
      </c>
      <c r="CH718" s="227">
        <v>0</v>
      </c>
      <c r="CI718" s="375"/>
      <c r="CJ718" s="226">
        <f t="shared" si="290"/>
        <v>23</v>
      </c>
      <c r="CK718" s="226">
        <f t="shared" si="290"/>
        <v>39</v>
      </c>
      <c r="CL718" s="226">
        <f t="shared" si="290"/>
        <v>40</v>
      </c>
      <c r="CM718" s="226">
        <f t="shared" si="290"/>
        <v>42</v>
      </c>
      <c r="CN718" s="227">
        <f t="shared" si="290"/>
        <v>1</v>
      </c>
      <c r="CO718" s="227">
        <f t="shared" si="288"/>
        <v>0.39942995447600804</v>
      </c>
      <c r="CP718" s="227">
        <f t="shared" si="288"/>
        <v>0.62117787981334338</v>
      </c>
      <c r="CQ718" s="227">
        <f t="shared" si="288"/>
        <v>1.3317861941620071</v>
      </c>
      <c r="CR718" s="226">
        <v>9</v>
      </c>
      <c r="CS718" s="226">
        <v>15</v>
      </c>
      <c r="CT718" s="226">
        <v>15</v>
      </c>
      <c r="CU718" s="226">
        <v>16</v>
      </c>
      <c r="CV718" s="227">
        <f t="shared" si="298"/>
        <v>-3</v>
      </c>
      <c r="CW718" s="227">
        <f>CV718*(1+('[13]GROWTH (YoY)'!AR718/100))</f>
        <v>-3.600570045523992</v>
      </c>
      <c r="CX718" s="227">
        <f>CW718*(1+('[13]GROWTH (YoY)'!AS718/100))</f>
        <v>-3.3788221201866566</v>
      </c>
      <c r="CY718" s="227">
        <f>CX718*(1+('[13]GROWTH (YoY)'!AT718/100))</f>
        <v>-3.6682138058379929</v>
      </c>
      <c r="CZ718" s="226">
        <v>12</v>
      </c>
      <c r="DA718" s="226">
        <v>20</v>
      </c>
      <c r="DB718" s="226">
        <v>21</v>
      </c>
      <c r="DC718" s="226">
        <v>22</v>
      </c>
      <c r="DD718" s="227">
        <v>0</v>
      </c>
      <c r="DE718" s="227">
        <v>0</v>
      </c>
      <c r="DF718" s="227">
        <v>0</v>
      </c>
      <c r="DG718" s="227">
        <v>0</v>
      </c>
      <c r="DH718" s="226">
        <v>2</v>
      </c>
      <c r="DI718" s="226">
        <v>4</v>
      </c>
      <c r="DJ718" s="226">
        <v>4</v>
      </c>
      <c r="DK718" s="226">
        <v>4</v>
      </c>
      <c r="DL718" s="227">
        <v>4</v>
      </c>
      <c r="DM718" s="227">
        <v>4</v>
      </c>
      <c r="DN718" s="227">
        <v>4</v>
      </c>
      <c r="DO718" s="227">
        <v>5</v>
      </c>
      <c r="DP718" s="376">
        <f t="shared" si="291"/>
        <v>1</v>
      </c>
      <c r="DQ718" s="226">
        <f t="shared" si="291"/>
        <v>-1</v>
      </c>
      <c r="DR718" s="226">
        <f t="shared" si="291"/>
        <v>-2</v>
      </c>
      <c r="DS718" s="226">
        <f t="shared" si="292"/>
        <v>0</v>
      </c>
      <c r="DT718" s="227">
        <f t="shared" si="292"/>
        <v>0</v>
      </c>
      <c r="DU718" s="227">
        <f t="shared" si="292"/>
        <v>1.600570045523992</v>
      </c>
      <c r="DV718" s="227">
        <f t="shared" si="292"/>
        <v>1.3788221201866566</v>
      </c>
      <c r="DW718" s="227">
        <f t="shared" si="292"/>
        <v>0.66821380583799295</v>
      </c>
      <c r="DX718" s="377">
        <f t="shared" si="293"/>
        <v>0.5</v>
      </c>
      <c r="DY718" s="377">
        <f t="shared" si="293"/>
        <v>0.5</v>
      </c>
      <c r="DZ718" s="377">
        <f t="shared" si="293"/>
        <v>0.50649350649350644</v>
      </c>
      <c r="EA718" s="377">
        <f t="shared" si="293"/>
        <v>0.50588235294117645</v>
      </c>
      <c r="EB718" s="378">
        <f t="shared" si="293"/>
        <v>0.5714285714285714</v>
      </c>
      <c r="EC718" s="378">
        <f t="shared" si="289"/>
        <v>0.625</v>
      </c>
      <c r="ED718" s="378">
        <f t="shared" si="289"/>
        <v>0.625</v>
      </c>
      <c r="EE718" s="378">
        <f t="shared" si="289"/>
        <v>0.625</v>
      </c>
      <c r="EG718" s="226">
        <v>0</v>
      </c>
      <c r="EH718" s="226">
        <v>0</v>
      </c>
      <c r="EI718" s="226">
        <v>0</v>
      </c>
      <c r="EJ718" s="226">
        <v>0</v>
      </c>
      <c r="EK718" s="226">
        <v>0</v>
      </c>
      <c r="EL718" s="226">
        <v>0</v>
      </c>
      <c r="EM718" s="226">
        <v>0</v>
      </c>
      <c r="EN718" s="379">
        <f t="shared" si="299"/>
        <v>0</v>
      </c>
      <c r="EO718" s="226">
        <f t="shared" si="300"/>
        <v>0</v>
      </c>
      <c r="EP718" s="379">
        <f t="shared" si="301"/>
        <v>0</v>
      </c>
      <c r="EQ718" s="226">
        <f t="shared" si="302"/>
        <v>0</v>
      </c>
      <c r="ER718" s="226">
        <f t="shared" si="303"/>
        <v>0</v>
      </c>
      <c r="ES718" s="292"/>
      <c r="ET718" s="227">
        <v>7</v>
      </c>
      <c r="EU718" s="227">
        <v>5</v>
      </c>
      <c r="EV718" s="227">
        <v>2</v>
      </c>
      <c r="EW718" s="227">
        <v>5</v>
      </c>
      <c r="EX718" s="227">
        <v>2</v>
      </c>
      <c r="EY718" s="227">
        <v>144</v>
      </c>
      <c r="EZ718" s="227">
        <v>112</v>
      </c>
      <c r="FA718" s="380">
        <f t="shared" ref="FA718:FA781" si="306">IFERROR(EU718/ET718,0)</f>
        <v>0.7142857142857143</v>
      </c>
      <c r="FB718" s="228">
        <f t="shared" ref="FB718:FB781" si="307">IFERROR((EW718/EV718)*100,0)</f>
        <v>250</v>
      </c>
      <c r="FC718" s="380">
        <f t="shared" ref="FC718:FC781" si="308">IFERROR(EX718/ET718,0)</f>
        <v>0.2857142857142857</v>
      </c>
      <c r="FD718" s="227">
        <f t="shared" ref="FD718:FD781" si="309">IFERROR((EX718*1000000)/EY718,0)</f>
        <v>13888.888888888889</v>
      </c>
      <c r="FE718" s="227">
        <f t="shared" ref="FE718:FE781" si="310">IFERROR((EW718*1000000)/EZ718/12,0)</f>
        <v>3720.2380952380954</v>
      </c>
      <c r="FF718" s="227">
        <v>2</v>
      </c>
      <c r="FG718" s="228">
        <f t="shared" si="304"/>
        <v>0</v>
      </c>
      <c r="FH718" s="227">
        <v>0</v>
      </c>
      <c r="FI718" s="227">
        <v>2</v>
      </c>
      <c r="FJ718" s="227">
        <v>0</v>
      </c>
      <c r="FK718" s="227">
        <f t="shared" si="296"/>
        <v>2</v>
      </c>
      <c r="FL718" s="227">
        <v>0</v>
      </c>
      <c r="FM718" s="227">
        <f t="shared" si="297"/>
        <v>2</v>
      </c>
      <c r="FZ718" s="229"/>
      <c r="GA718" s="229"/>
      <c r="GB718" s="229"/>
      <c r="GC718" s="229"/>
      <c r="GD718" s="229"/>
    </row>
    <row r="719" spans="1:186" s="368" customFormat="1">
      <c r="A719" s="287" t="s">
        <v>1386</v>
      </c>
      <c r="B719" s="369" t="s">
        <v>1387</v>
      </c>
      <c r="C719" s="287" t="s">
        <v>1563</v>
      </c>
      <c r="D719" s="287" t="s">
        <v>3126</v>
      </c>
      <c r="E719" s="369" t="s">
        <v>1564</v>
      </c>
      <c r="F719" s="287">
        <v>716</v>
      </c>
      <c r="G719" s="392" t="s">
        <v>1728</v>
      </c>
      <c r="H719" s="392" t="s">
        <v>1729</v>
      </c>
      <c r="I719" s="393" t="s">
        <v>1616</v>
      </c>
      <c r="J719" s="392" t="s">
        <v>1617</v>
      </c>
      <c r="K719" s="393" t="s">
        <v>846</v>
      </c>
      <c r="L719" s="392" t="s">
        <v>1569</v>
      </c>
      <c r="M719" s="392" t="s">
        <v>3124</v>
      </c>
      <c r="N719" s="372">
        <v>1</v>
      </c>
      <c r="O719" s="373">
        <v>753</v>
      </c>
      <c r="P719" s="373">
        <v>1167</v>
      </c>
      <c r="Q719" s="373">
        <v>1276</v>
      </c>
      <c r="R719" s="373">
        <v>1338</v>
      </c>
      <c r="S719" s="374">
        <v>808</v>
      </c>
      <c r="T719" s="374">
        <v>844</v>
      </c>
      <c r="U719" s="374">
        <v>893</v>
      </c>
      <c r="V719" s="374">
        <v>944</v>
      </c>
      <c r="W719" s="373">
        <v>332</v>
      </c>
      <c r="X719" s="373">
        <v>522</v>
      </c>
      <c r="Y719" s="373">
        <v>580</v>
      </c>
      <c r="Z719" s="373">
        <v>607</v>
      </c>
      <c r="AA719" s="374">
        <v>371</v>
      </c>
      <c r="AB719" s="374">
        <v>385</v>
      </c>
      <c r="AC719" s="374">
        <v>402</v>
      </c>
      <c r="AD719" s="374">
        <v>424</v>
      </c>
      <c r="AE719" s="373">
        <v>10</v>
      </c>
      <c r="AF719" s="373">
        <v>12</v>
      </c>
      <c r="AG719" s="373">
        <v>12</v>
      </c>
      <c r="AH719" s="373">
        <v>12</v>
      </c>
      <c r="AI719" s="374">
        <v>7</v>
      </c>
      <c r="AJ719" s="374">
        <v>7</v>
      </c>
      <c r="AK719" s="374">
        <v>7</v>
      </c>
      <c r="AL719" s="374">
        <v>7</v>
      </c>
      <c r="AM719" s="226">
        <v>421</v>
      </c>
      <c r="AN719" s="226">
        <v>645</v>
      </c>
      <c r="AO719" s="226">
        <v>696</v>
      </c>
      <c r="AP719" s="226">
        <v>731</v>
      </c>
      <c r="AQ719" s="227">
        <v>437</v>
      </c>
      <c r="AR719" s="227">
        <v>459</v>
      </c>
      <c r="AS719" s="227">
        <v>491</v>
      </c>
      <c r="AT719" s="227">
        <v>520</v>
      </c>
      <c r="AU719" s="226">
        <v>51</v>
      </c>
      <c r="AV719" s="411">
        <v>64</v>
      </c>
      <c r="AW719" s="411">
        <v>68</v>
      </c>
      <c r="AX719" s="411">
        <v>70</v>
      </c>
      <c r="AY719" s="231">
        <v>43</v>
      </c>
      <c r="AZ719" s="231">
        <v>48</v>
      </c>
      <c r="BA719" s="231">
        <v>51</v>
      </c>
      <c r="BB719" s="231">
        <v>55</v>
      </c>
      <c r="BC719" s="226">
        <f t="shared" si="295"/>
        <v>370</v>
      </c>
      <c r="BD719" s="226">
        <f t="shared" si="295"/>
        <v>501</v>
      </c>
      <c r="BE719" s="226">
        <f t="shared" si="295"/>
        <v>489</v>
      </c>
      <c r="BF719" s="226">
        <f t="shared" si="294"/>
        <v>538</v>
      </c>
      <c r="BG719" s="218">
        <f t="shared" si="294"/>
        <v>307</v>
      </c>
      <c r="BH719" s="218">
        <f t="shared" si="294"/>
        <v>253</v>
      </c>
      <c r="BI719" s="218">
        <f t="shared" si="294"/>
        <v>303</v>
      </c>
      <c r="BJ719" s="218">
        <f t="shared" si="286"/>
        <v>415</v>
      </c>
      <c r="BK719" s="226">
        <f t="shared" si="305"/>
        <v>0</v>
      </c>
      <c r="BL719" s="226">
        <f t="shared" si="305"/>
        <v>80</v>
      </c>
      <c r="BM719" s="226">
        <f t="shared" si="305"/>
        <v>139</v>
      </c>
      <c r="BN719" s="226">
        <f t="shared" si="305"/>
        <v>123</v>
      </c>
      <c r="BO719" s="227">
        <f t="shared" si="305"/>
        <v>87</v>
      </c>
      <c r="BP719" s="227">
        <f t="shared" si="305"/>
        <v>158</v>
      </c>
      <c r="BQ719" s="227">
        <f t="shared" si="305"/>
        <v>137</v>
      </c>
      <c r="BR719" s="227">
        <f t="shared" si="305"/>
        <v>50</v>
      </c>
      <c r="BS719" s="226">
        <v>0</v>
      </c>
      <c r="BT719" s="226">
        <v>80</v>
      </c>
      <c r="BU719" s="226">
        <v>139</v>
      </c>
      <c r="BV719" s="226">
        <v>123</v>
      </c>
      <c r="BW719" s="227">
        <v>87</v>
      </c>
      <c r="BX719" s="227">
        <v>158</v>
      </c>
      <c r="BY719" s="227">
        <v>137</v>
      </c>
      <c r="BZ719" s="227">
        <v>50</v>
      </c>
      <c r="CA719" s="226">
        <v>0</v>
      </c>
      <c r="CB719" s="226">
        <f>IFERROR(VLOOKUP($G719,[12]ITEM!$B$2:$AC$939,26,0),0)</f>
        <v>0</v>
      </c>
      <c r="CC719" s="226">
        <f>IFERROR(VLOOKUP($G719,[12]ITEM!$B$2:$AC$939,27,0),0)</f>
        <v>0</v>
      </c>
      <c r="CD719" s="226">
        <f>IFERROR(VLOOKUP($G719,[12]ITEM!$B$2:$AC$939,28,0),0)</f>
        <v>0</v>
      </c>
      <c r="CE719" s="227">
        <v>0</v>
      </c>
      <c r="CF719" s="227">
        <v>0</v>
      </c>
      <c r="CG719" s="227">
        <v>0</v>
      </c>
      <c r="CH719" s="227">
        <v>0</v>
      </c>
      <c r="CI719" s="375"/>
      <c r="CJ719" s="226">
        <f t="shared" si="290"/>
        <v>370</v>
      </c>
      <c r="CK719" s="226">
        <f t="shared" si="290"/>
        <v>603</v>
      </c>
      <c r="CL719" s="226">
        <f t="shared" si="290"/>
        <v>650</v>
      </c>
      <c r="CM719" s="226">
        <f t="shared" si="290"/>
        <v>679</v>
      </c>
      <c r="CN719" s="227">
        <f t="shared" si="290"/>
        <v>307</v>
      </c>
      <c r="CO719" s="227">
        <f t="shared" si="288"/>
        <v>324.76802154003792</v>
      </c>
      <c r="CP719" s="227">
        <f t="shared" si="288"/>
        <v>347.10126901187868</v>
      </c>
      <c r="CQ719" s="227">
        <f t="shared" si="288"/>
        <v>367.6337110782834</v>
      </c>
      <c r="CR719" s="226">
        <v>251</v>
      </c>
      <c r="CS719" s="226">
        <v>384</v>
      </c>
      <c r="CT719" s="226">
        <v>415</v>
      </c>
      <c r="CU719" s="226">
        <v>435</v>
      </c>
      <c r="CV719" s="227">
        <f t="shared" si="298"/>
        <v>220</v>
      </c>
      <c r="CW719" s="227">
        <f>CV719*(1+('[13]GROWTH (YoY)'!AR719/100))</f>
        <v>230.76802154003792</v>
      </c>
      <c r="CX719" s="227">
        <f>CW719*(1+('[13]GROWTH (YoY)'!AS719/100))</f>
        <v>247.10126901187866</v>
      </c>
      <c r="CY719" s="227">
        <f>CX719*(1+('[13]GROWTH (YoY)'!AT719/100))</f>
        <v>261.6337110782834</v>
      </c>
      <c r="CZ719" s="226">
        <v>89</v>
      </c>
      <c r="DA719" s="226">
        <v>159</v>
      </c>
      <c r="DB719" s="226">
        <v>169</v>
      </c>
      <c r="DC719" s="226">
        <v>172</v>
      </c>
      <c r="DD719" s="227">
        <v>26</v>
      </c>
      <c r="DE719" s="227">
        <v>27</v>
      </c>
      <c r="DF719" s="227">
        <v>27</v>
      </c>
      <c r="DG719" s="227">
        <v>28</v>
      </c>
      <c r="DH719" s="226">
        <v>30</v>
      </c>
      <c r="DI719" s="226">
        <v>60</v>
      </c>
      <c r="DJ719" s="226">
        <v>66</v>
      </c>
      <c r="DK719" s="226">
        <v>72</v>
      </c>
      <c r="DL719" s="227">
        <v>61</v>
      </c>
      <c r="DM719" s="227">
        <v>67</v>
      </c>
      <c r="DN719" s="227">
        <v>73</v>
      </c>
      <c r="DO719" s="227">
        <v>78</v>
      </c>
      <c r="DP719" s="376">
        <f t="shared" si="291"/>
        <v>0</v>
      </c>
      <c r="DQ719" s="226">
        <f t="shared" si="291"/>
        <v>-102</v>
      </c>
      <c r="DR719" s="226">
        <f t="shared" si="291"/>
        <v>-161</v>
      </c>
      <c r="DS719" s="226">
        <f t="shared" si="292"/>
        <v>-141</v>
      </c>
      <c r="DT719" s="227">
        <f t="shared" si="292"/>
        <v>0</v>
      </c>
      <c r="DU719" s="227">
        <f t="shared" si="292"/>
        <v>-71.768021540037921</v>
      </c>
      <c r="DV719" s="227">
        <f t="shared" si="292"/>
        <v>-44.101269011878685</v>
      </c>
      <c r="DW719" s="227">
        <f t="shared" si="292"/>
        <v>47.366288921716603</v>
      </c>
      <c r="DX719" s="377">
        <f t="shared" si="293"/>
        <v>0.44090305444887118</v>
      </c>
      <c r="DY719" s="377">
        <f t="shared" si="293"/>
        <v>0.4473007712082262</v>
      </c>
      <c r="DZ719" s="377">
        <f t="shared" si="293"/>
        <v>0.45454545454545453</v>
      </c>
      <c r="EA719" s="377">
        <f t="shared" si="293"/>
        <v>0.45366218236173395</v>
      </c>
      <c r="EB719" s="378">
        <f t="shared" si="293"/>
        <v>0.45915841584158418</v>
      </c>
      <c r="EC719" s="378">
        <f t="shared" si="289"/>
        <v>0.45616113744075831</v>
      </c>
      <c r="ED719" s="378">
        <f t="shared" si="289"/>
        <v>0.45016797312430012</v>
      </c>
      <c r="EE719" s="378">
        <f t="shared" si="289"/>
        <v>0.44915254237288138</v>
      </c>
      <c r="EG719" s="226">
        <v>0</v>
      </c>
      <c r="EH719" s="226">
        <v>0</v>
      </c>
      <c r="EI719" s="226">
        <v>0</v>
      </c>
      <c r="EJ719" s="226">
        <v>0</v>
      </c>
      <c r="EK719" s="226">
        <v>0</v>
      </c>
      <c r="EL719" s="226">
        <v>0</v>
      </c>
      <c r="EM719" s="226">
        <v>0</v>
      </c>
      <c r="EN719" s="379">
        <f t="shared" si="299"/>
        <v>0</v>
      </c>
      <c r="EO719" s="226">
        <f t="shared" si="300"/>
        <v>0</v>
      </c>
      <c r="EP719" s="379">
        <f t="shared" si="301"/>
        <v>0</v>
      </c>
      <c r="EQ719" s="226">
        <f t="shared" si="302"/>
        <v>0</v>
      </c>
      <c r="ER719" s="226">
        <f t="shared" si="303"/>
        <v>0</v>
      </c>
      <c r="ES719" s="292"/>
      <c r="ET719" s="227">
        <v>812</v>
      </c>
      <c r="EU719" s="227">
        <v>392</v>
      </c>
      <c r="EV719" s="227">
        <v>420</v>
      </c>
      <c r="EW719" s="227">
        <v>131</v>
      </c>
      <c r="EX719" s="227">
        <v>156</v>
      </c>
      <c r="EY719" s="227">
        <v>3904</v>
      </c>
      <c r="EZ719" s="227">
        <v>3476</v>
      </c>
      <c r="FA719" s="380">
        <f t="shared" si="306"/>
        <v>0.48275862068965519</v>
      </c>
      <c r="FB719" s="228">
        <f t="shared" si="307"/>
        <v>31.19047619047619</v>
      </c>
      <c r="FC719" s="380">
        <f t="shared" si="308"/>
        <v>0.19211822660098521</v>
      </c>
      <c r="FD719" s="227">
        <f t="shared" si="309"/>
        <v>39959.016393442624</v>
      </c>
      <c r="FE719" s="227">
        <f t="shared" si="310"/>
        <v>3140.5830456463368</v>
      </c>
      <c r="FF719" s="227">
        <v>420</v>
      </c>
      <c r="FG719" s="228">
        <f t="shared" si="304"/>
        <v>10</v>
      </c>
      <c r="FH719" s="227">
        <v>42</v>
      </c>
      <c r="FI719" s="227">
        <v>420</v>
      </c>
      <c r="FJ719" s="227">
        <v>0</v>
      </c>
      <c r="FK719" s="227">
        <f t="shared" si="296"/>
        <v>378</v>
      </c>
      <c r="FL719" s="227">
        <v>21</v>
      </c>
      <c r="FM719" s="227">
        <f t="shared" si="297"/>
        <v>357</v>
      </c>
      <c r="FZ719" s="229"/>
      <c r="GA719" s="229"/>
      <c r="GB719" s="229"/>
      <c r="GC719" s="229"/>
      <c r="GD719" s="229"/>
    </row>
    <row r="720" spans="1:186" s="368" customFormat="1">
      <c r="A720" s="287" t="s">
        <v>1386</v>
      </c>
      <c r="B720" s="369" t="s">
        <v>1387</v>
      </c>
      <c r="C720" s="287" t="s">
        <v>1563</v>
      </c>
      <c r="D720" s="287" t="s">
        <v>3126</v>
      </c>
      <c r="E720" s="369" t="s">
        <v>1564</v>
      </c>
      <c r="F720" s="287">
        <v>717</v>
      </c>
      <c r="G720" s="392" t="s">
        <v>1730</v>
      </c>
      <c r="H720" s="392" t="s">
        <v>1731</v>
      </c>
      <c r="I720" s="393" t="s">
        <v>1616</v>
      </c>
      <c r="J720" s="392" t="s">
        <v>1617</v>
      </c>
      <c r="K720" s="393" t="s">
        <v>846</v>
      </c>
      <c r="L720" s="392" t="s">
        <v>1569</v>
      </c>
      <c r="M720" s="392" t="s">
        <v>3124</v>
      </c>
      <c r="N720" s="372">
        <v>1</v>
      </c>
      <c r="O720" s="373">
        <v>7</v>
      </c>
      <c r="P720" s="373">
        <v>10</v>
      </c>
      <c r="Q720" s="373">
        <v>11</v>
      </c>
      <c r="R720" s="373">
        <v>11</v>
      </c>
      <c r="S720" s="374">
        <v>21</v>
      </c>
      <c r="T720" s="374">
        <v>22</v>
      </c>
      <c r="U720" s="374">
        <v>23</v>
      </c>
      <c r="V720" s="374">
        <v>25</v>
      </c>
      <c r="W720" s="373">
        <v>3</v>
      </c>
      <c r="X720" s="373">
        <v>5</v>
      </c>
      <c r="Y720" s="373">
        <v>5</v>
      </c>
      <c r="Z720" s="373">
        <v>5</v>
      </c>
      <c r="AA720" s="374">
        <v>11</v>
      </c>
      <c r="AB720" s="374">
        <v>12</v>
      </c>
      <c r="AC720" s="374">
        <v>12</v>
      </c>
      <c r="AD720" s="374">
        <v>13</v>
      </c>
      <c r="AE720" s="373">
        <v>0</v>
      </c>
      <c r="AF720" s="373">
        <v>0</v>
      </c>
      <c r="AG720" s="373">
        <v>0</v>
      </c>
      <c r="AH720" s="373">
        <v>0</v>
      </c>
      <c r="AI720" s="374">
        <v>0</v>
      </c>
      <c r="AJ720" s="374">
        <v>0</v>
      </c>
      <c r="AK720" s="374">
        <v>0</v>
      </c>
      <c r="AL720" s="374">
        <v>0</v>
      </c>
      <c r="AM720" s="226">
        <v>3</v>
      </c>
      <c r="AN720" s="226">
        <v>5</v>
      </c>
      <c r="AO720" s="226">
        <v>6</v>
      </c>
      <c r="AP720" s="226">
        <v>6</v>
      </c>
      <c r="AQ720" s="227">
        <v>9</v>
      </c>
      <c r="AR720" s="227">
        <v>11</v>
      </c>
      <c r="AS720" s="227">
        <v>10</v>
      </c>
      <c r="AT720" s="227">
        <v>12</v>
      </c>
      <c r="AU720" s="226">
        <v>1</v>
      </c>
      <c r="AV720" s="411">
        <v>1</v>
      </c>
      <c r="AW720" s="411">
        <v>1</v>
      </c>
      <c r="AX720" s="411">
        <v>1</v>
      </c>
      <c r="AY720" s="231">
        <v>1</v>
      </c>
      <c r="AZ720" s="231">
        <v>1</v>
      </c>
      <c r="BA720" s="231">
        <v>1</v>
      </c>
      <c r="BB720" s="231">
        <v>1</v>
      </c>
      <c r="BC720" s="226">
        <f t="shared" si="295"/>
        <v>2</v>
      </c>
      <c r="BD720" s="226">
        <f t="shared" si="295"/>
        <v>2</v>
      </c>
      <c r="BE720" s="226">
        <f t="shared" si="295"/>
        <v>2</v>
      </c>
      <c r="BF720" s="226">
        <f t="shared" si="294"/>
        <v>2</v>
      </c>
      <c r="BG720" s="218">
        <f t="shared" si="294"/>
        <v>6</v>
      </c>
      <c r="BH720" s="218">
        <f t="shared" si="294"/>
        <v>6</v>
      </c>
      <c r="BI720" s="218">
        <f t="shared" si="294"/>
        <v>6</v>
      </c>
      <c r="BJ720" s="218">
        <f t="shared" si="286"/>
        <v>9</v>
      </c>
      <c r="BK720" s="226">
        <f t="shared" si="305"/>
        <v>0</v>
      </c>
      <c r="BL720" s="226">
        <f t="shared" si="305"/>
        <v>2</v>
      </c>
      <c r="BM720" s="226">
        <f t="shared" si="305"/>
        <v>3</v>
      </c>
      <c r="BN720" s="226">
        <f t="shared" si="305"/>
        <v>3</v>
      </c>
      <c r="BO720" s="227">
        <f t="shared" si="305"/>
        <v>2</v>
      </c>
      <c r="BP720" s="227">
        <f t="shared" si="305"/>
        <v>4</v>
      </c>
      <c r="BQ720" s="227">
        <f t="shared" si="305"/>
        <v>3</v>
      </c>
      <c r="BR720" s="227">
        <f t="shared" si="305"/>
        <v>2</v>
      </c>
      <c r="BS720" s="226">
        <v>0</v>
      </c>
      <c r="BT720" s="226">
        <v>2</v>
      </c>
      <c r="BU720" s="226">
        <v>3</v>
      </c>
      <c r="BV720" s="226">
        <v>3</v>
      </c>
      <c r="BW720" s="227">
        <v>2</v>
      </c>
      <c r="BX720" s="227">
        <v>4</v>
      </c>
      <c r="BY720" s="227">
        <v>3</v>
      </c>
      <c r="BZ720" s="227">
        <v>2</v>
      </c>
      <c r="CA720" s="226">
        <v>0</v>
      </c>
      <c r="CB720" s="226">
        <f>IFERROR(VLOOKUP($G720,[12]ITEM!$B$2:$AC$939,26,0),0)</f>
        <v>0</v>
      </c>
      <c r="CC720" s="226">
        <f>IFERROR(VLOOKUP($G720,[12]ITEM!$B$2:$AC$939,27,0),0)</f>
        <v>0</v>
      </c>
      <c r="CD720" s="226">
        <f>IFERROR(VLOOKUP($G720,[12]ITEM!$B$2:$AC$939,28,0),0)</f>
        <v>0</v>
      </c>
      <c r="CE720" s="227">
        <v>0</v>
      </c>
      <c r="CF720" s="227">
        <v>0</v>
      </c>
      <c r="CG720" s="227">
        <v>0</v>
      </c>
      <c r="CH720" s="227">
        <v>0</v>
      </c>
      <c r="CI720" s="375"/>
      <c r="CJ720" s="226">
        <f t="shared" si="290"/>
        <v>2</v>
      </c>
      <c r="CK720" s="226">
        <f t="shared" si="290"/>
        <v>5</v>
      </c>
      <c r="CL720" s="226">
        <f t="shared" si="290"/>
        <v>6</v>
      </c>
      <c r="CM720" s="226">
        <f t="shared" si="290"/>
        <v>6</v>
      </c>
      <c r="CN720" s="227">
        <f t="shared" si="290"/>
        <v>6</v>
      </c>
      <c r="CO720" s="227">
        <f t="shared" si="288"/>
        <v>7.6203729363769375</v>
      </c>
      <c r="CP720" s="227">
        <f t="shared" si="288"/>
        <v>7.4908530471123358</v>
      </c>
      <c r="CQ720" s="227">
        <f t="shared" si="288"/>
        <v>8.1501793483601777</v>
      </c>
      <c r="CR720" s="226">
        <v>2</v>
      </c>
      <c r="CS720" s="226">
        <v>4</v>
      </c>
      <c r="CT720" s="226">
        <v>4</v>
      </c>
      <c r="CU720" s="226">
        <v>4</v>
      </c>
      <c r="CV720" s="227">
        <f t="shared" si="298"/>
        <v>4</v>
      </c>
      <c r="CW720" s="227">
        <f>CV720*(1+('[13]GROWTH (YoY)'!AR720/100))</f>
        <v>4.6203729363769375</v>
      </c>
      <c r="CX720" s="227">
        <f>CW720*(1+('[13]GROWTH (YoY)'!AS720/100))</f>
        <v>4.4908530471123358</v>
      </c>
      <c r="CY720" s="227">
        <f>CX720*(1+('[13]GROWTH (YoY)'!AT720/100))</f>
        <v>5.1501793483601777</v>
      </c>
      <c r="CZ720" s="226">
        <v>0</v>
      </c>
      <c r="DA720" s="226">
        <v>1</v>
      </c>
      <c r="DB720" s="226">
        <v>1</v>
      </c>
      <c r="DC720" s="226">
        <v>1</v>
      </c>
      <c r="DD720" s="227">
        <v>2</v>
      </c>
      <c r="DE720" s="227">
        <v>2</v>
      </c>
      <c r="DF720" s="227">
        <v>2</v>
      </c>
      <c r="DG720" s="227">
        <v>2</v>
      </c>
      <c r="DH720" s="226">
        <v>0</v>
      </c>
      <c r="DI720" s="226">
        <v>0</v>
      </c>
      <c r="DJ720" s="226">
        <v>1</v>
      </c>
      <c r="DK720" s="226">
        <v>1</v>
      </c>
      <c r="DL720" s="227">
        <v>0</v>
      </c>
      <c r="DM720" s="227">
        <v>1</v>
      </c>
      <c r="DN720" s="227">
        <v>1</v>
      </c>
      <c r="DO720" s="227">
        <v>1</v>
      </c>
      <c r="DP720" s="376">
        <f t="shared" si="291"/>
        <v>0</v>
      </c>
      <c r="DQ720" s="226">
        <f t="shared" si="291"/>
        <v>-3</v>
      </c>
      <c r="DR720" s="226">
        <f t="shared" si="291"/>
        <v>-4</v>
      </c>
      <c r="DS720" s="226">
        <f t="shared" si="292"/>
        <v>-4</v>
      </c>
      <c r="DT720" s="227">
        <f t="shared" si="292"/>
        <v>0</v>
      </c>
      <c r="DU720" s="227">
        <f t="shared" si="292"/>
        <v>-1.6203729363769375</v>
      </c>
      <c r="DV720" s="227">
        <f t="shared" si="292"/>
        <v>-1.4908530471123358</v>
      </c>
      <c r="DW720" s="227">
        <f t="shared" si="292"/>
        <v>0.84982065163982234</v>
      </c>
      <c r="DX720" s="377">
        <f t="shared" si="293"/>
        <v>0.42857142857142855</v>
      </c>
      <c r="DY720" s="377">
        <f t="shared" si="293"/>
        <v>0.5</v>
      </c>
      <c r="DZ720" s="377">
        <f t="shared" si="293"/>
        <v>0.45454545454545453</v>
      </c>
      <c r="EA720" s="377">
        <f t="shared" si="293"/>
        <v>0.45454545454545453</v>
      </c>
      <c r="EB720" s="378">
        <f t="shared" si="293"/>
        <v>0.52380952380952384</v>
      </c>
      <c r="EC720" s="378">
        <f t="shared" si="289"/>
        <v>0.54545454545454541</v>
      </c>
      <c r="ED720" s="378">
        <f t="shared" si="289"/>
        <v>0.52173913043478259</v>
      </c>
      <c r="EE720" s="378">
        <f t="shared" si="289"/>
        <v>0.52</v>
      </c>
      <c r="EG720" s="226">
        <v>0</v>
      </c>
      <c r="EH720" s="226">
        <v>0</v>
      </c>
      <c r="EI720" s="226">
        <v>0</v>
      </c>
      <c r="EJ720" s="226">
        <v>0</v>
      </c>
      <c r="EK720" s="226">
        <v>0</v>
      </c>
      <c r="EL720" s="226">
        <v>0</v>
      </c>
      <c r="EM720" s="226">
        <v>0</v>
      </c>
      <c r="EN720" s="379">
        <f t="shared" si="299"/>
        <v>0</v>
      </c>
      <c r="EO720" s="226">
        <f t="shared" si="300"/>
        <v>0</v>
      </c>
      <c r="EP720" s="379">
        <f t="shared" si="301"/>
        <v>0</v>
      </c>
      <c r="EQ720" s="226">
        <f t="shared" si="302"/>
        <v>0</v>
      </c>
      <c r="ER720" s="226">
        <f t="shared" si="303"/>
        <v>0</v>
      </c>
      <c r="ES720" s="292"/>
      <c r="ET720" s="227">
        <v>21</v>
      </c>
      <c r="EU720" s="227">
        <v>12</v>
      </c>
      <c r="EV720" s="227">
        <v>9</v>
      </c>
      <c r="EW720" s="227">
        <v>8</v>
      </c>
      <c r="EX720" s="227">
        <v>8</v>
      </c>
      <c r="EY720" s="227">
        <v>262</v>
      </c>
      <c r="EZ720" s="227">
        <v>231</v>
      </c>
      <c r="FA720" s="380">
        <f t="shared" si="306"/>
        <v>0.5714285714285714</v>
      </c>
      <c r="FB720" s="228">
        <f t="shared" si="307"/>
        <v>88.888888888888886</v>
      </c>
      <c r="FC720" s="380">
        <f t="shared" si="308"/>
        <v>0.38095238095238093</v>
      </c>
      <c r="FD720" s="227">
        <f t="shared" si="309"/>
        <v>30534.351145038167</v>
      </c>
      <c r="FE720" s="227">
        <f t="shared" si="310"/>
        <v>2886.0028860028856</v>
      </c>
      <c r="FF720" s="227">
        <v>9</v>
      </c>
      <c r="FG720" s="228">
        <f t="shared" si="304"/>
        <v>11.111111111111111</v>
      </c>
      <c r="FH720" s="227">
        <v>1</v>
      </c>
      <c r="FI720" s="227">
        <v>9</v>
      </c>
      <c r="FJ720" s="227">
        <v>0</v>
      </c>
      <c r="FK720" s="227">
        <f t="shared" si="296"/>
        <v>8</v>
      </c>
      <c r="FL720" s="227">
        <v>1</v>
      </c>
      <c r="FM720" s="227">
        <f t="shared" si="297"/>
        <v>7</v>
      </c>
      <c r="FZ720" s="229"/>
      <c r="GA720" s="229"/>
      <c r="GB720" s="229"/>
      <c r="GC720" s="229"/>
      <c r="GD720" s="229"/>
    </row>
    <row r="721" spans="1:186" s="368" customFormat="1">
      <c r="A721" s="287" t="s">
        <v>1386</v>
      </c>
      <c r="B721" s="369" t="s">
        <v>1387</v>
      </c>
      <c r="C721" s="287" t="s">
        <v>1563</v>
      </c>
      <c r="D721" s="287" t="s">
        <v>3126</v>
      </c>
      <c r="E721" s="369" t="s">
        <v>1564</v>
      </c>
      <c r="F721" s="287">
        <v>718</v>
      </c>
      <c r="G721" s="392" t="s">
        <v>1732</v>
      </c>
      <c r="H721" s="392" t="s">
        <v>1733</v>
      </c>
      <c r="I721" s="393" t="s">
        <v>1616</v>
      </c>
      <c r="J721" s="392" t="s">
        <v>1617</v>
      </c>
      <c r="K721" s="393" t="s">
        <v>846</v>
      </c>
      <c r="L721" s="392" t="s">
        <v>1569</v>
      </c>
      <c r="M721" s="392" t="s">
        <v>3124</v>
      </c>
      <c r="N721" s="372">
        <v>1</v>
      </c>
      <c r="O721" s="373">
        <v>612</v>
      </c>
      <c r="P721" s="373">
        <v>969</v>
      </c>
      <c r="Q721" s="373">
        <v>989</v>
      </c>
      <c r="R721" s="373">
        <v>1041</v>
      </c>
      <c r="S721" s="374">
        <v>641</v>
      </c>
      <c r="T721" s="374">
        <v>673</v>
      </c>
      <c r="U721" s="374">
        <v>708</v>
      </c>
      <c r="V721" s="374">
        <v>750</v>
      </c>
      <c r="W721" s="373">
        <v>262</v>
      </c>
      <c r="X721" s="373">
        <v>410</v>
      </c>
      <c r="Y721" s="373">
        <v>413</v>
      </c>
      <c r="Z721" s="373">
        <v>439</v>
      </c>
      <c r="AA721" s="374">
        <v>271</v>
      </c>
      <c r="AB721" s="374">
        <v>282</v>
      </c>
      <c r="AC721" s="374">
        <v>293</v>
      </c>
      <c r="AD721" s="374">
        <v>308</v>
      </c>
      <c r="AE721" s="373">
        <v>9</v>
      </c>
      <c r="AF721" s="373">
        <v>10</v>
      </c>
      <c r="AG721" s="373">
        <v>10</v>
      </c>
      <c r="AH721" s="373">
        <v>10</v>
      </c>
      <c r="AI721" s="374">
        <v>6</v>
      </c>
      <c r="AJ721" s="374">
        <v>6</v>
      </c>
      <c r="AK721" s="374">
        <v>6</v>
      </c>
      <c r="AL721" s="374">
        <v>6</v>
      </c>
      <c r="AM721" s="226">
        <v>350</v>
      </c>
      <c r="AN721" s="226">
        <v>559</v>
      </c>
      <c r="AO721" s="226">
        <v>575</v>
      </c>
      <c r="AP721" s="226">
        <v>602</v>
      </c>
      <c r="AQ721" s="227">
        <v>370</v>
      </c>
      <c r="AR721" s="227">
        <v>391</v>
      </c>
      <c r="AS721" s="227">
        <v>415</v>
      </c>
      <c r="AT721" s="227">
        <v>441</v>
      </c>
      <c r="AU721" s="226">
        <v>99</v>
      </c>
      <c r="AV721" s="411">
        <v>126</v>
      </c>
      <c r="AW721" s="411">
        <v>131</v>
      </c>
      <c r="AX721" s="411">
        <v>138</v>
      </c>
      <c r="AY721" s="231">
        <v>82</v>
      </c>
      <c r="AZ721" s="231">
        <v>85</v>
      </c>
      <c r="BA721" s="231">
        <v>90</v>
      </c>
      <c r="BB721" s="231">
        <v>96</v>
      </c>
      <c r="BC721" s="226">
        <f t="shared" si="295"/>
        <v>251</v>
      </c>
      <c r="BD721" s="226">
        <f t="shared" si="295"/>
        <v>409</v>
      </c>
      <c r="BE721" s="226">
        <f t="shared" si="295"/>
        <v>403</v>
      </c>
      <c r="BF721" s="226">
        <f t="shared" si="294"/>
        <v>420</v>
      </c>
      <c r="BG721" s="218">
        <f t="shared" si="294"/>
        <v>261</v>
      </c>
      <c r="BH721" s="218">
        <f t="shared" si="294"/>
        <v>259</v>
      </c>
      <c r="BI721" s="218">
        <f t="shared" si="294"/>
        <v>276</v>
      </c>
      <c r="BJ721" s="218">
        <f t="shared" si="286"/>
        <v>326</v>
      </c>
      <c r="BK721" s="226">
        <f t="shared" si="305"/>
        <v>0</v>
      </c>
      <c r="BL721" s="226">
        <f t="shared" si="305"/>
        <v>24</v>
      </c>
      <c r="BM721" s="226">
        <f t="shared" si="305"/>
        <v>41</v>
      </c>
      <c r="BN721" s="226">
        <f t="shared" si="305"/>
        <v>44</v>
      </c>
      <c r="BO721" s="227">
        <f t="shared" si="305"/>
        <v>27</v>
      </c>
      <c r="BP721" s="227">
        <f t="shared" si="305"/>
        <v>47</v>
      </c>
      <c r="BQ721" s="227">
        <f t="shared" si="305"/>
        <v>49</v>
      </c>
      <c r="BR721" s="227">
        <f t="shared" si="305"/>
        <v>19</v>
      </c>
      <c r="BS721" s="226">
        <v>0</v>
      </c>
      <c r="BT721" s="226">
        <v>24</v>
      </c>
      <c r="BU721" s="226">
        <v>41</v>
      </c>
      <c r="BV721" s="226">
        <v>44</v>
      </c>
      <c r="BW721" s="227">
        <v>27</v>
      </c>
      <c r="BX721" s="227">
        <v>47</v>
      </c>
      <c r="BY721" s="227">
        <v>49</v>
      </c>
      <c r="BZ721" s="227">
        <v>19</v>
      </c>
      <c r="CA721" s="226">
        <v>0</v>
      </c>
      <c r="CB721" s="226">
        <f>IFERROR(VLOOKUP($G721,[12]ITEM!$B$2:$AC$939,26,0),0)</f>
        <v>0</v>
      </c>
      <c r="CC721" s="226">
        <f>IFERROR(VLOOKUP($G721,[12]ITEM!$B$2:$AC$939,27,0),0)</f>
        <v>0</v>
      </c>
      <c r="CD721" s="226">
        <f>IFERROR(VLOOKUP($G721,[12]ITEM!$B$2:$AC$939,28,0),0)</f>
        <v>0</v>
      </c>
      <c r="CE721" s="227">
        <v>0</v>
      </c>
      <c r="CF721" s="227">
        <v>0</v>
      </c>
      <c r="CG721" s="227">
        <v>0</v>
      </c>
      <c r="CH721" s="227">
        <v>0</v>
      </c>
      <c r="CI721" s="375"/>
      <c r="CJ721" s="226">
        <f t="shared" si="290"/>
        <v>252</v>
      </c>
      <c r="CK721" s="226">
        <f t="shared" si="290"/>
        <v>440</v>
      </c>
      <c r="CL721" s="226">
        <f t="shared" si="290"/>
        <v>463</v>
      </c>
      <c r="CM721" s="226">
        <f t="shared" si="290"/>
        <v>481</v>
      </c>
      <c r="CN721" s="227">
        <f t="shared" si="290"/>
        <v>261</v>
      </c>
      <c r="CO721" s="227">
        <f t="shared" si="288"/>
        <v>278.38220636336547</v>
      </c>
      <c r="CP721" s="227">
        <f t="shared" si="288"/>
        <v>294.97421270819916</v>
      </c>
      <c r="CQ721" s="227">
        <f t="shared" si="288"/>
        <v>312.60096801488885</v>
      </c>
      <c r="CR721" s="226">
        <v>113</v>
      </c>
      <c r="CS721" s="226">
        <v>180</v>
      </c>
      <c r="CT721" s="226">
        <v>185</v>
      </c>
      <c r="CU721" s="226">
        <v>193</v>
      </c>
      <c r="CV721" s="227">
        <f t="shared" si="298"/>
        <v>180</v>
      </c>
      <c r="CW721" s="227">
        <f>CV721*(1+('[13]GROWTH (YoY)'!AR721/100))</f>
        <v>190.38220636336547</v>
      </c>
      <c r="CX721" s="227">
        <f>CW721*(1+('[13]GROWTH (YoY)'!AS721/100))</f>
        <v>201.97421270819916</v>
      </c>
      <c r="CY721" s="227">
        <f>CX721*(1+('[13]GROWTH (YoY)'!AT721/100))</f>
        <v>214.60096801488885</v>
      </c>
      <c r="CZ721" s="226">
        <v>114</v>
      </c>
      <c r="DA721" s="226">
        <v>210</v>
      </c>
      <c r="DB721" s="226">
        <v>223</v>
      </c>
      <c r="DC721" s="226">
        <v>228</v>
      </c>
      <c r="DD721" s="227">
        <v>31</v>
      </c>
      <c r="DE721" s="227">
        <v>32</v>
      </c>
      <c r="DF721" s="227">
        <v>32</v>
      </c>
      <c r="DG721" s="227">
        <v>33</v>
      </c>
      <c r="DH721" s="226">
        <v>25</v>
      </c>
      <c r="DI721" s="226">
        <v>50</v>
      </c>
      <c r="DJ721" s="226">
        <v>55</v>
      </c>
      <c r="DK721" s="226">
        <v>60</v>
      </c>
      <c r="DL721" s="227">
        <v>50</v>
      </c>
      <c r="DM721" s="227">
        <v>56</v>
      </c>
      <c r="DN721" s="227">
        <v>61</v>
      </c>
      <c r="DO721" s="227">
        <v>65</v>
      </c>
      <c r="DP721" s="376">
        <f t="shared" si="291"/>
        <v>-1</v>
      </c>
      <c r="DQ721" s="226">
        <f t="shared" si="291"/>
        <v>-31</v>
      </c>
      <c r="DR721" s="226">
        <f t="shared" si="291"/>
        <v>-60</v>
      </c>
      <c r="DS721" s="226">
        <f t="shared" si="292"/>
        <v>-61</v>
      </c>
      <c r="DT721" s="227">
        <f t="shared" si="292"/>
        <v>0</v>
      </c>
      <c r="DU721" s="227">
        <f t="shared" si="292"/>
        <v>-19.382206363365469</v>
      </c>
      <c r="DV721" s="227">
        <f t="shared" si="292"/>
        <v>-18.974212708199161</v>
      </c>
      <c r="DW721" s="227">
        <f t="shared" si="292"/>
        <v>13.399031985111151</v>
      </c>
      <c r="DX721" s="377">
        <f t="shared" si="293"/>
        <v>0.42810457516339867</v>
      </c>
      <c r="DY721" s="377">
        <f t="shared" si="293"/>
        <v>0.42311661506707948</v>
      </c>
      <c r="DZ721" s="377">
        <f t="shared" si="293"/>
        <v>0.41759352881698686</v>
      </c>
      <c r="EA721" s="377">
        <f t="shared" si="293"/>
        <v>0.42170989433237271</v>
      </c>
      <c r="EB721" s="378">
        <f t="shared" si="293"/>
        <v>0.42277691107644305</v>
      </c>
      <c r="EC721" s="378">
        <f t="shared" si="289"/>
        <v>0.41901931649331353</v>
      </c>
      <c r="ED721" s="378">
        <f t="shared" si="289"/>
        <v>0.41384180790960451</v>
      </c>
      <c r="EE721" s="378">
        <f t="shared" si="289"/>
        <v>0.41066666666666668</v>
      </c>
      <c r="EG721" s="226">
        <v>0</v>
      </c>
      <c r="EH721" s="226">
        <v>0</v>
      </c>
      <c r="EI721" s="226">
        <v>0</v>
      </c>
      <c r="EJ721" s="226">
        <v>0</v>
      </c>
      <c r="EK721" s="226">
        <v>0</v>
      </c>
      <c r="EL721" s="226">
        <v>0</v>
      </c>
      <c r="EM721" s="226">
        <v>0</v>
      </c>
      <c r="EN721" s="379">
        <f t="shared" si="299"/>
        <v>0</v>
      </c>
      <c r="EO721" s="226">
        <f t="shared" si="300"/>
        <v>0</v>
      </c>
      <c r="EP721" s="379">
        <f t="shared" si="301"/>
        <v>0</v>
      </c>
      <c r="EQ721" s="226">
        <f t="shared" si="302"/>
        <v>0</v>
      </c>
      <c r="ER721" s="226">
        <f t="shared" si="303"/>
        <v>0</v>
      </c>
      <c r="ES721" s="292"/>
      <c r="ET721" s="227">
        <v>644</v>
      </c>
      <c r="EU721" s="227">
        <v>286</v>
      </c>
      <c r="EV721" s="227">
        <v>358</v>
      </c>
      <c r="EW721" s="227">
        <v>157</v>
      </c>
      <c r="EX721" s="227">
        <v>256</v>
      </c>
      <c r="EY721" s="227">
        <v>4947</v>
      </c>
      <c r="EZ721" s="227">
        <v>4204</v>
      </c>
      <c r="FA721" s="380">
        <f t="shared" si="306"/>
        <v>0.44409937888198758</v>
      </c>
      <c r="FB721" s="228">
        <f t="shared" si="307"/>
        <v>43.854748603351958</v>
      </c>
      <c r="FC721" s="380">
        <f t="shared" si="308"/>
        <v>0.39751552795031053</v>
      </c>
      <c r="FD721" s="227">
        <f t="shared" si="309"/>
        <v>51748.534465332523</v>
      </c>
      <c r="FE721" s="227">
        <f t="shared" si="310"/>
        <v>3112.1154456073582</v>
      </c>
      <c r="FF721" s="227">
        <v>358</v>
      </c>
      <c r="FG721" s="228">
        <f t="shared" si="304"/>
        <v>22.625698324022348</v>
      </c>
      <c r="FH721" s="227">
        <v>81</v>
      </c>
      <c r="FI721" s="227">
        <v>358</v>
      </c>
      <c r="FJ721" s="227">
        <v>0</v>
      </c>
      <c r="FK721" s="227">
        <f t="shared" si="296"/>
        <v>277</v>
      </c>
      <c r="FL721" s="227">
        <v>16</v>
      </c>
      <c r="FM721" s="227">
        <f t="shared" si="297"/>
        <v>261</v>
      </c>
      <c r="FZ721" s="229"/>
      <c r="GA721" s="229"/>
      <c r="GB721" s="229"/>
      <c r="GC721" s="229"/>
      <c r="GD721" s="229"/>
    </row>
    <row r="722" spans="1:186" s="368" customFormat="1">
      <c r="A722" s="287" t="s">
        <v>1386</v>
      </c>
      <c r="B722" s="369" t="s">
        <v>1387</v>
      </c>
      <c r="C722" s="287" t="s">
        <v>1734</v>
      </c>
      <c r="D722" s="287" t="s">
        <v>3126</v>
      </c>
      <c r="E722" s="369" t="s">
        <v>1735</v>
      </c>
      <c r="F722" s="287">
        <v>719</v>
      </c>
      <c r="G722" s="392" t="s">
        <v>1736</v>
      </c>
      <c r="H722" s="392" t="s">
        <v>1737</v>
      </c>
      <c r="I722" s="393" t="s">
        <v>1738</v>
      </c>
      <c r="J722" s="392" t="s">
        <v>1739</v>
      </c>
      <c r="K722" s="393" t="s">
        <v>861</v>
      </c>
      <c r="L722" s="392" t="s">
        <v>1739</v>
      </c>
      <c r="M722" s="392" t="s">
        <v>3124</v>
      </c>
      <c r="N722" s="372">
        <v>1</v>
      </c>
      <c r="O722" s="373">
        <v>10728</v>
      </c>
      <c r="P722" s="373">
        <v>13510</v>
      </c>
      <c r="Q722" s="373">
        <v>12966</v>
      </c>
      <c r="R722" s="373">
        <v>12984</v>
      </c>
      <c r="S722" s="374">
        <v>13832</v>
      </c>
      <c r="T722" s="374">
        <v>13269</v>
      </c>
      <c r="U722" s="374">
        <v>13274</v>
      </c>
      <c r="V722" s="374">
        <v>13362</v>
      </c>
      <c r="W722" s="373">
        <v>3504</v>
      </c>
      <c r="X722" s="373">
        <v>4442</v>
      </c>
      <c r="Y722" s="373">
        <v>4352</v>
      </c>
      <c r="Z722" s="373">
        <v>4391</v>
      </c>
      <c r="AA722" s="374">
        <v>4495</v>
      </c>
      <c r="AB722" s="374">
        <v>4303</v>
      </c>
      <c r="AC722" s="374">
        <v>4368</v>
      </c>
      <c r="AD722" s="374">
        <v>4383</v>
      </c>
      <c r="AE722" s="373">
        <v>178</v>
      </c>
      <c r="AF722" s="373">
        <v>168</v>
      </c>
      <c r="AG722" s="373">
        <v>143</v>
      </c>
      <c r="AH722" s="373">
        <v>138</v>
      </c>
      <c r="AI722" s="374">
        <v>169</v>
      </c>
      <c r="AJ722" s="374">
        <v>146</v>
      </c>
      <c r="AK722" s="374">
        <v>139</v>
      </c>
      <c r="AL722" s="374">
        <v>138</v>
      </c>
      <c r="AM722" s="226">
        <v>7224</v>
      </c>
      <c r="AN722" s="226">
        <v>9068</v>
      </c>
      <c r="AO722" s="226">
        <v>8614</v>
      </c>
      <c r="AP722" s="226">
        <v>8593</v>
      </c>
      <c r="AQ722" s="227">
        <v>9338</v>
      </c>
      <c r="AR722" s="227">
        <v>8966</v>
      </c>
      <c r="AS722" s="227">
        <v>8906</v>
      </c>
      <c r="AT722" s="227">
        <v>8979</v>
      </c>
      <c r="AU722" s="226">
        <v>1004</v>
      </c>
      <c r="AV722" s="411">
        <v>1570</v>
      </c>
      <c r="AW722" s="411">
        <v>1665</v>
      </c>
      <c r="AX722" s="411">
        <v>1766</v>
      </c>
      <c r="AY722" s="231">
        <v>1537</v>
      </c>
      <c r="AZ722" s="231">
        <v>1632</v>
      </c>
      <c r="BA722" s="231">
        <v>1738</v>
      </c>
      <c r="BB722" s="231">
        <v>1805</v>
      </c>
      <c r="BC722" s="226">
        <f t="shared" si="295"/>
        <v>6220</v>
      </c>
      <c r="BD722" s="226">
        <f t="shared" si="295"/>
        <v>7257</v>
      </c>
      <c r="BE722" s="226">
        <f t="shared" si="295"/>
        <v>6547</v>
      </c>
      <c r="BF722" s="226">
        <f t="shared" si="294"/>
        <v>6464</v>
      </c>
      <c r="BG722" s="218">
        <f t="shared" si="294"/>
        <v>7518</v>
      </c>
      <c r="BH722" s="218">
        <f t="shared" si="294"/>
        <v>6871</v>
      </c>
      <c r="BI722" s="218">
        <f t="shared" si="294"/>
        <v>6761</v>
      </c>
      <c r="BJ722" s="218">
        <f t="shared" si="286"/>
        <v>7034</v>
      </c>
      <c r="BK722" s="226">
        <f t="shared" si="305"/>
        <v>0</v>
      </c>
      <c r="BL722" s="226">
        <f t="shared" si="305"/>
        <v>241</v>
      </c>
      <c r="BM722" s="226">
        <f t="shared" si="305"/>
        <v>402</v>
      </c>
      <c r="BN722" s="226">
        <f t="shared" si="305"/>
        <v>363</v>
      </c>
      <c r="BO722" s="227">
        <f t="shared" si="305"/>
        <v>283</v>
      </c>
      <c r="BP722" s="227">
        <f t="shared" si="305"/>
        <v>463</v>
      </c>
      <c r="BQ722" s="227">
        <f t="shared" si="305"/>
        <v>407</v>
      </c>
      <c r="BR722" s="227">
        <f t="shared" si="305"/>
        <v>140</v>
      </c>
      <c r="BS722" s="226">
        <v>0</v>
      </c>
      <c r="BT722" s="226">
        <v>241</v>
      </c>
      <c r="BU722" s="226">
        <v>402</v>
      </c>
      <c r="BV722" s="226">
        <v>363</v>
      </c>
      <c r="BW722" s="227">
        <v>283</v>
      </c>
      <c r="BX722" s="227">
        <v>463</v>
      </c>
      <c r="BY722" s="227">
        <v>407</v>
      </c>
      <c r="BZ722" s="227">
        <v>140</v>
      </c>
      <c r="CA722" s="226">
        <v>0</v>
      </c>
      <c r="CB722" s="226">
        <f>IFERROR(VLOOKUP($G722,[12]ITEM!$B$2:$AC$939,26,0),0)</f>
        <v>0</v>
      </c>
      <c r="CC722" s="226">
        <f>IFERROR(VLOOKUP($G722,[12]ITEM!$B$2:$AC$939,27,0),0)</f>
        <v>0</v>
      </c>
      <c r="CD722" s="226">
        <f>IFERROR(VLOOKUP($G722,[12]ITEM!$B$2:$AC$939,28,0),0)</f>
        <v>0</v>
      </c>
      <c r="CE722" s="227">
        <v>0</v>
      </c>
      <c r="CF722" s="227">
        <v>0</v>
      </c>
      <c r="CG722" s="227">
        <v>0</v>
      </c>
      <c r="CH722" s="227">
        <v>0</v>
      </c>
      <c r="CI722" s="375"/>
      <c r="CJ722" s="226">
        <f t="shared" si="290"/>
        <v>6221</v>
      </c>
      <c r="CK722" s="226">
        <f t="shared" si="290"/>
        <v>8257</v>
      </c>
      <c r="CL722" s="226">
        <f t="shared" si="290"/>
        <v>8079</v>
      </c>
      <c r="CM722" s="226">
        <f t="shared" si="290"/>
        <v>8117</v>
      </c>
      <c r="CN722" s="227">
        <f t="shared" si="290"/>
        <v>7518</v>
      </c>
      <c r="CO722" s="227">
        <f t="shared" si="288"/>
        <v>7308.8179697657888</v>
      </c>
      <c r="CP722" s="227">
        <f t="shared" si="288"/>
        <v>7274.197265124616</v>
      </c>
      <c r="CQ722" s="227">
        <f t="shared" si="288"/>
        <v>7381.608216769916</v>
      </c>
      <c r="CR722" s="226">
        <v>4972</v>
      </c>
      <c r="CS722" s="226">
        <v>6241</v>
      </c>
      <c r="CT722" s="226">
        <v>5928</v>
      </c>
      <c r="CU722" s="226">
        <v>5914</v>
      </c>
      <c r="CV722" s="227">
        <f t="shared" si="298"/>
        <v>6594</v>
      </c>
      <c r="CW722" s="227">
        <f>CV722*(1+('[13]GROWTH (YoY)'!AR722/100))</f>
        <v>6331.8179697657888</v>
      </c>
      <c r="CX722" s="227">
        <f>CW722*(1+('[13]GROWTH (YoY)'!AS722/100))</f>
        <v>6289.197265124616</v>
      </c>
      <c r="CY722" s="227">
        <f>CX722*(1+('[13]GROWTH (YoY)'!AT722/100))</f>
        <v>6340.608216769916</v>
      </c>
      <c r="CZ722" s="226">
        <v>1108</v>
      </c>
      <c r="DA722" s="226">
        <v>1789</v>
      </c>
      <c r="DB722" s="226">
        <v>1903</v>
      </c>
      <c r="DC722" s="226">
        <v>1943</v>
      </c>
      <c r="DD722" s="227">
        <v>697</v>
      </c>
      <c r="DE722" s="227">
        <v>726</v>
      </c>
      <c r="DF722" s="227">
        <v>718</v>
      </c>
      <c r="DG722" s="227">
        <v>758</v>
      </c>
      <c r="DH722" s="226">
        <v>141</v>
      </c>
      <c r="DI722" s="226">
        <v>227</v>
      </c>
      <c r="DJ722" s="226">
        <v>248</v>
      </c>
      <c r="DK722" s="226">
        <v>260</v>
      </c>
      <c r="DL722" s="227">
        <v>227</v>
      </c>
      <c r="DM722" s="227">
        <v>251</v>
      </c>
      <c r="DN722" s="227">
        <v>267</v>
      </c>
      <c r="DO722" s="227">
        <v>283</v>
      </c>
      <c r="DP722" s="376">
        <f t="shared" si="291"/>
        <v>-1</v>
      </c>
      <c r="DQ722" s="226">
        <f t="shared" si="291"/>
        <v>-1000</v>
      </c>
      <c r="DR722" s="226">
        <f t="shared" si="291"/>
        <v>-1532</v>
      </c>
      <c r="DS722" s="226">
        <f t="shared" si="292"/>
        <v>-1653</v>
      </c>
      <c r="DT722" s="227">
        <f t="shared" si="292"/>
        <v>0</v>
      </c>
      <c r="DU722" s="227">
        <f t="shared" si="292"/>
        <v>-437.8179697657888</v>
      </c>
      <c r="DV722" s="227">
        <f t="shared" si="292"/>
        <v>-513.19726512461602</v>
      </c>
      <c r="DW722" s="227">
        <f t="shared" si="292"/>
        <v>-347.608216769916</v>
      </c>
      <c r="DX722" s="377">
        <f t="shared" si="293"/>
        <v>0.32662192393736017</v>
      </c>
      <c r="DY722" s="377">
        <f t="shared" si="293"/>
        <v>0.32879348630643968</v>
      </c>
      <c r="DZ722" s="377">
        <f t="shared" si="293"/>
        <v>0.33564707697053831</v>
      </c>
      <c r="EA722" s="377">
        <f t="shared" si="293"/>
        <v>0.33818545902649416</v>
      </c>
      <c r="EB722" s="378">
        <f t="shared" si="293"/>
        <v>0.32497108155002891</v>
      </c>
      <c r="EC722" s="378">
        <f t="shared" si="289"/>
        <v>0.32428969779184563</v>
      </c>
      <c r="ED722" s="378">
        <f t="shared" si="289"/>
        <v>0.32906433629651949</v>
      </c>
      <c r="EE722" s="378">
        <f t="shared" si="289"/>
        <v>0.32801975752132917</v>
      </c>
      <c r="EG722" s="226">
        <v>27234</v>
      </c>
      <c r="EH722" s="226">
        <v>10859</v>
      </c>
      <c r="EI722" s="226">
        <v>16375</v>
      </c>
      <c r="EJ722" s="226">
        <v>5354</v>
      </c>
      <c r="EK722" s="226">
        <v>0</v>
      </c>
      <c r="EL722" s="226">
        <v>0</v>
      </c>
      <c r="EM722" s="226">
        <v>0</v>
      </c>
      <c r="EN722" s="379">
        <f t="shared" si="299"/>
        <v>0.39872952926488947</v>
      </c>
      <c r="EO722" s="226">
        <f t="shared" si="300"/>
        <v>32.696183206106873</v>
      </c>
      <c r="EP722" s="379">
        <f t="shared" si="301"/>
        <v>0</v>
      </c>
      <c r="EQ722" s="226">
        <f t="shared" si="302"/>
        <v>0</v>
      </c>
      <c r="ER722" s="226">
        <f t="shared" si="303"/>
        <v>0</v>
      </c>
      <c r="ES722" s="292"/>
      <c r="ET722" s="227">
        <v>13948</v>
      </c>
      <c r="EU722" s="227">
        <v>4513</v>
      </c>
      <c r="EV722" s="227">
        <v>9434</v>
      </c>
      <c r="EW722" s="227">
        <v>2039</v>
      </c>
      <c r="EX722" s="227">
        <v>6371</v>
      </c>
      <c r="EY722" s="227">
        <v>38599</v>
      </c>
      <c r="EZ722" s="227">
        <v>37520</v>
      </c>
      <c r="FA722" s="380">
        <f t="shared" si="306"/>
        <v>0.32355893318038431</v>
      </c>
      <c r="FB722" s="228">
        <f t="shared" si="307"/>
        <v>21.613313546745815</v>
      </c>
      <c r="FC722" s="380">
        <f t="shared" si="308"/>
        <v>0.45676799541152852</v>
      </c>
      <c r="FD722" s="227">
        <f t="shared" si="309"/>
        <v>165056.08953599836</v>
      </c>
      <c r="FE722" s="227">
        <f t="shared" si="310"/>
        <v>4528.6958066808811</v>
      </c>
      <c r="FF722" s="227">
        <v>9534</v>
      </c>
      <c r="FG722" s="228">
        <f t="shared" si="304"/>
        <v>17.306482064191314</v>
      </c>
      <c r="FH722" s="227">
        <v>1650</v>
      </c>
      <c r="FI722" s="227">
        <v>9534</v>
      </c>
      <c r="FJ722" s="227">
        <v>0</v>
      </c>
      <c r="FK722" s="227">
        <f t="shared" si="296"/>
        <v>7884</v>
      </c>
      <c r="FL722" s="227">
        <v>356</v>
      </c>
      <c r="FM722" s="227">
        <f t="shared" si="297"/>
        <v>7528</v>
      </c>
      <c r="FZ722" s="229"/>
      <c r="GA722" s="229"/>
      <c r="GB722" s="229"/>
      <c r="GC722" s="229"/>
      <c r="GD722" s="229"/>
    </row>
    <row r="723" spans="1:186" s="368" customFormat="1">
      <c r="A723" s="287" t="s">
        <v>1386</v>
      </c>
      <c r="B723" s="369" t="s">
        <v>1387</v>
      </c>
      <c r="C723" s="287" t="s">
        <v>1734</v>
      </c>
      <c r="D723" s="287" t="s">
        <v>3126</v>
      </c>
      <c r="E723" s="369" t="s">
        <v>1735</v>
      </c>
      <c r="F723" s="287">
        <v>720</v>
      </c>
      <c r="G723" s="392" t="s">
        <v>1740</v>
      </c>
      <c r="H723" s="392" t="s">
        <v>1741</v>
      </c>
      <c r="I723" s="393" t="s">
        <v>1738</v>
      </c>
      <c r="J723" s="392" t="s">
        <v>1739</v>
      </c>
      <c r="K723" s="287" t="s">
        <v>861</v>
      </c>
      <c r="L723" s="369" t="s">
        <v>1739</v>
      </c>
      <c r="M723" s="369" t="s">
        <v>3124</v>
      </c>
      <c r="N723" s="372">
        <v>1</v>
      </c>
      <c r="O723" s="373">
        <v>1456</v>
      </c>
      <c r="P723" s="373">
        <v>1889</v>
      </c>
      <c r="Q723" s="373">
        <v>1736</v>
      </c>
      <c r="R723" s="373">
        <v>1866</v>
      </c>
      <c r="S723" s="374">
        <v>2032</v>
      </c>
      <c r="T723" s="374">
        <v>1884</v>
      </c>
      <c r="U723" s="374">
        <v>1948</v>
      </c>
      <c r="V723" s="374">
        <v>1969</v>
      </c>
      <c r="W723" s="373">
        <v>496</v>
      </c>
      <c r="X723" s="373">
        <v>657</v>
      </c>
      <c r="Y723" s="373">
        <v>586</v>
      </c>
      <c r="Z723" s="373">
        <v>629</v>
      </c>
      <c r="AA723" s="374">
        <v>690</v>
      </c>
      <c r="AB723" s="374">
        <v>658</v>
      </c>
      <c r="AC723" s="374">
        <v>670</v>
      </c>
      <c r="AD723" s="374">
        <v>690</v>
      </c>
      <c r="AE723" s="373">
        <v>24</v>
      </c>
      <c r="AF723" s="373">
        <v>23</v>
      </c>
      <c r="AG723" s="373">
        <v>19</v>
      </c>
      <c r="AH723" s="373">
        <v>20</v>
      </c>
      <c r="AI723" s="374">
        <v>24</v>
      </c>
      <c r="AJ723" s="374">
        <v>21</v>
      </c>
      <c r="AK723" s="374">
        <v>20</v>
      </c>
      <c r="AL723" s="374">
        <v>20</v>
      </c>
      <c r="AM723" s="226">
        <v>960</v>
      </c>
      <c r="AN723" s="226">
        <v>1232</v>
      </c>
      <c r="AO723" s="226">
        <v>1150</v>
      </c>
      <c r="AP723" s="226">
        <v>1237</v>
      </c>
      <c r="AQ723" s="227">
        <v>1342</v>
      </c>
      <c r="AR723" s="227">
        <v>1226</v>
      </c>
      <c r="AS723" s="227">
        <v>1278</v>
      </c>
      <c r="AT723" s="227">
        <v>1279</v>
      </c>
      <c r="AU723" s="226">
        <v>192</v>
      </c>
      <c r="AV723" s="411">
        <v>301</v>
      </c>
      <c r="AW723" s="411">
        <v>318</v>
      </c>
      <c r="AX723" s="411">
        <v>338</v>
      </c>
      <c r="AY723" s="231">
        <v>312</v>
      </c>
      <c r="AZ723" s="231">
        <v>319</v>
      </c>
      <c r="BA723" s="231">
        <v>341</v>
      </c>
      <c r="BB723" s="231">
        <v>354</v>
      </c>
      <c r="BC723" s="226">
        <f t="shared" si="295"/>
        <v>768</v>
      </c>
      <c r="BD723" s="226">
        <f t="shared" si="295"/>
        <v>877</v>
      </c>
      <c r="BE723" s="226">
        <f t="shared" si="295"/>
        <v>740</v>
      </c>
      <c r="BF723" s="226">
        <f t="shared" si="294"/>
        <v>819</v>
      </c>
      <c r="BG723" s="218">
        <f t="shared" si="294"/>
        <v>969</v>
      </c>
      <c r="BH723" s="218">
        <f t="shared" si="294"/>
        <v>802</v>
      </c>
      <c r="BI723" s="218">
        <f t="shared" si="294"/>
        <v>847</v>
      </c>
      <c r="BJ723" s="218">
        <f t="shared" si="286"/>
        <v>889</v>
      </c>
      <c r="BK723" s="226">
        <f t="shared" si="305"/>
        <v>0</v>
      </c>
      <c r="BL723" s="226">
        <f t="shared" si="305"/>
        <v>54</v>
      </c>
      <c r="BM723" s="226">
        <f t="shared" si="305"/>
        <v>92</v>
      </c>
      <c r="BN723" s="226">
        <f t="shared" si="305"/>
        <v>80</v>
      </c>
      <c r="BO723" s="227">
        <f t="shared" si="305"/>
        <v>61</v>
      </c>
      <c r="BP723" s="227">
        <f t="shared" si="305"/>
        <v>105</v>
      </c>
      <c r="BQ723" s="227">
        <f t="shared" si="305"/>
        <v>90</v>
      </c>
      <c r="BR723" s="227">
        <f t="shared" si="305"/>
        <v>36</v>
      </c>
      <c r="BS723" s="226">
        <v>0</v>
      </c>
      <c r="BT723" s="226">
        <v>54</v>
      </c>
      <c r="BU723" s="226">
        <v>92</v>
      </c>
      <c r="BV723" s="226">
        <v>80</v>
      </c>
      <c r="BW723" s="227">
        <v>61</v>
      </c>
      <c r="BX723" s="227">
        <v>105</v>
      </c>
      <c r="BY723" s="227">
        <v>90</v>
      </c>
      <c r="BZ723" s="227">
        <v>36</v>
      </c>
      <c r="CA723" s="226">
        <v>0</v>
      </c>
      <c r="CB723" s="226">
        <f>IFERROR(VLOOKUP($G723,[12]ITEM!$B$2:$AC$939,26,0),0)</f>
        <v>0</v>
      </c>
      <c r="CC723" s="226">
        <f>IFERROR(VLOOKUP($G723,[12]ITEM!$B$2:$AC$939,27,0),0)</f>
        <v>0</v>
      </c>
      <c r="CD723" s="226">
        <f>IFERROR(VLOOKUP($G723,[12]ITEM!$B$2:$AC$939,28,0),0)</f>
        <v>0</v>
      </c>
      <c r="CE723" s="227">
        <v>0</v>
      </c>
      <c r="CF723" s="227">
        <v>0</v>
      </c>
      <c r="CG723" s="227">
        <v>0</v>
      </c>
      <c r="CH723" s="227">
        <v>0</v>
      </c>
      <c r="CI723" s="375"/>
      <c r="CJ723" s="226">
        <f t="shared" si="290"/>
        <v>768</v>
      </c>
      <c r="CK723" s="226">
        <f t="shared" si="290"/>
        <v>1160</v>
      </c>
      <c r="CL723" s="226">
        <f t="shared" si="290"/>
        <v>1195</v>
      </c>
      <c r="CM723" s="226">
        <f t="shared" si="290"/>
        <v>1239</v>
      </c>
      <c r="CN723" s="227">
        <f t="shared" si="290"/>
        <v>969</v>
      </c>
      <c r="CO723" s="227">
        <f t="shared" si="288"/>
        <v>953.35850208470038</v>
      </c>
      <c r="CP723" s="227">
        <f t="shared" si="288"/>
        <v>970.51274080690382</v>
      </c>
      <c r="CQ723" s="227">
        <f t="shared" si="288"/>
        <v>1000.8040531791958</v>
      </c>
      <c r="CR723" s="226">
        <v>251</v>
      </c>
      <c r="CS723" s="226">
        <v>322</v>
      </c>
      <c r="CT723" s="226">
        <v>301</v>
      </c>
      <c r="CU723" s="226">
        <v>324</v>
      </c>
      <c r="CV723" s="227">
        <f t="shared" si="298"/>
        <v>469</v>
      </c>
      <c r="CW723" s="227">
        <f>CV723*(1+('[13]GROWTH (YoY)'!AR723/100))</f>
        <v>428.35850208470038</v>
      </c>
      <c r="CX723" s="227">
        <f>CW723*(1+('[13]GROWTH (YoY)'!AS723/100))</f>
        <v>446.51274080690376</v>
      </c>
      <c r="CY723" s="227">
        <f>CX723*(1+('[13]GROWTH (YoY)'!AT723/100))</f>
        <v>446.80405317919571</v>
      </c>
      <c r="CZ723" s="226">
        <v>482</v>
      </c>
      <c r="DA723" s="226">
        <v>778</v>
      </c>
      <c r="DB723" s="226">
        <v>828</v>
      </c>
      <c r="DC723" s="226">
        <v>846</v>
      </c>
      <c r="DD723" s="227">
        <v>440</v>
      </c>
      <c r="DE723" s="227">
        <v>458</v>
      </c>
      <c r="DF723" s="227">
        <v>453</v>
      </c>
      <c r="DG723" s="227">
        <v>479</v>
      </c>
      <c r="DH723" s="226">
        <v>35</v>
      </c>
      <c r="DI723" s="226">
        <v>60</v>
      </c>
      <c r="DJ723" s="226">
        <v>66</v>
      </c>
      <c r="DK723" s="226">
        <v>69</v>
      </c>
      <c r="DL723" s="227">
        <v>60</v>
      </c>
      <c r="DM723" s="227">
        <v>67</v>
      </c>
      <c r="DN723" s="227">
        <v>71</v>
      </c>
      <c r="DO723" s="227">
        <v>75</v>
      </c>
      <c r="DP723" s="376">
        <f t="shared" si="291"/>
        <v>0</v>
      </c>
      <c r="DQ723" s="226">
        <f t="shared" si="291"/>
        <v>-283</v>
      </c>
      <c r="DR723" s="226">
        <f t="shared" si="291"/>
        <v>-455</v>
      </c>
      <c r="DS723" s="226">
        <f t="shared" si="292"/>
        <v>-420</v>
      </c>
      <c r="DT723" s="227">
        <f t="shared" si="292"/>
        <v>0</v>
      </c>
      <c r="DU723" s="227">
        <f t="shared" si="292"/>
        <v>-151.35850208470038</v>
      </c>
      <c r="DV723" s="227">
        <f t="shared" si="292"/>
        <v>-123.51274080690382</v>
      </c>
      <c r="DW723" s="227">
        <f t="shared" si="292"/>
        <v>-111.80405317919576</v>
      </c>
      <c r="DX723" s="377">
        <f t="shared" si="293"/>
        <v>0.34065934065934067</v>
      </c>
      <c r="DY723" s="377">
        <f t="shared" si="293"/>
        <v>0.34780307040762309</v>
      </c>
      <c r="DZ723" s="377">
        <f t="shared" si="293"/>
        <v>0.33755760368663595</v>
      </c>
      <c r="EA723" s="377">
        <f t="shared" si="293"/>
        <v>0.33708467309753481</v>
      </c>
      <c r="EB723" s="378">
        <f t="shared" si="293"/>
        <v>0.33956692913385828</v>
      </c>
      <c r="EC723" s="378">
        <f t="shared" si="289"/>
        <v>0.3492569002123142</v>
      </c>
      <c r="ED723" s="378">
        <f t="shared" si="289"/>
        <v>0.34394250513347024</v>
      </c>
      <c r="EE723" s="378">
        <f t="shared" si="289"/>
        <v>0.35043169121381412</v>
      </c>
      <c r="EG723" s="226">
        <v>0</v>
      </c>
      <c r="EH723" s="226">
        <v>0</v>
      </c>
      <c r="EI723" s="226">
        <v>0</v>
      </c>
      <c r="EJ723" s="226">
        <v>0</v>
      </c>
      <c r="EK723" s="226">
        <v>0</v>
      </c>
      <c r="EL723" s="226">
        <v>0</v>
      </c>
      <c r="EM723" s="226">
        <v>0</v>
      </c>
      <c r="EN723" s="379">
        <f t="shared" si="299"/>
        <v>0</v>
      </c>
      <c r="EO723" s="226">
        <f t="shared" si="300"/>
        <v>0</v>
      </c>
      <c r="EP723" s="379">
        <f t="shared" si="301"/>
        <v>0</v>
      </c>
      <c r="EQ723" s="226">
        <f t="shared" si="302"/>
        <v>0</v>
      </c>
      <c r="ER723" s="226">
        <f t="shared" si="303"/>
        <v>0</v>
      </c>
      <c r="ES723" s="292"/>
      <c r="ET723" s="227">
        <v>2049</v>
      </c>
      <c r="EU723" s="227">
        <v>677</v>
      </c>
      <c r="EV723" s="227">
        <v>1372</v>
      </c>
      <c r="EW723" s="227">
        <v>446</v>
      </c>
      <c r="EX723" s="227">
        <v>466</v>
      </c>
      <c r="EY723" s="227">
        <v>10964</v>
      </c>
      <c r="EZ723" s="227">
        <v>9299</v>
      </c>
      <c r="FA723" s="380">
        <f t="shared" si="306"/>
        <v>0.33040507564665689</v>
      </c>
      <c r="FB723" s="228">
        <f t="shared" si="307"/>
        <v>32.507288629737609</v>
      </c>
      <c r="FC723" s="380">
        <f t="shared" si="308"/>
        <v>0.22742801366520254</v>
      </c>
      <c r="FD723" s="227">
        <f t="shared" si="309"/>
        <v>42502.736227654139</v>
      </c>
      <c r="FE723" s="227">
        <f t="shared" si="310"/>
        <v>3996.84553894684</v>
      </c>
      <c r="FF723" s="227">
        <v>1372</v>
      </c>
      <c r="FG723" s="228">
        <f t="shared" si="304"/>
        <v>24.416909620991252</v>
      </c>
      <c r="FH723" s="227">
        <v>335</v>
      </c>
      <c r="FI723" s="227">
        <v>1372</v>
      </c>
      <c r="FJ723" s="227">
        <v>0</v>
      </c>
      <c r="FK723" s="227">
        <f t="shared" si="296"/>
        <v>1037</v>
      </c>
      <c r="FL723" s="227">
        <v>52</v>
      </c>
      <c r="FM723" s="227">
        <f t="shared" si="297"/>
        <v>985</v>
      </c>
      <c r="FZ723" s="229"/>
      <c r="GA723" s="229"/>
      <c r="GB723" s="229"/>
      <c r="GC723" s="229"/>
      <c r="GD723" s="229"/>
    </row>
    <row r="724" spans="1:186" s="368" customFormat="1">
      <c r="A724" s="287" t="s">
        <v>1386</v>
      </c>
      <c r="B724" s="369" t="s">
        <v>1387</v>
      </c>
      <c r="C724" s="287" t="s">
        <v>1734</v>
      </c>
      <c r="D724" s="287" t="s">
        <v>3126</v>
      </c>
      <c r="E724" s="369" t="s">
        <v>1735</v>
      </c>
      <c r="F724" s="287">
        <v>721</v>
      </c>
      <c r="G724" s="392" t="s">
        <v>1742</v>
      </c>
      <c r="H724" s="392" t="s">
        <v>1743</v>
      </c>
      <c r="I724" s="393" t="s">
        <v>1738</v>
      </c>
      <c r="J724" s="392" t="s">
        <v>1739</v>
      </c>
      <c r="K724" s="287" t="s">
        <v>861</v>
      </c>
      <c r="L724" s="369" t="s">
        <v>1739</v>
      </c>
      <c r="M724" s="369" t="s">
        <v>3124</v>
      </c>
      <c r="N724" s="372">
        <v>1</v>
      </c>
      <c r="O724" s="373">
        <v>229</v>
      </c>
      <c r="P724" s="373">
        <v>297</v>
      </c>
      <c r="Q724" s="373">
        <v>273</v>
      </c>
      <c r="R724" s="373">
        <v>221</v>
      </c>
      <c r="S724" s="374">
        <v>505</v>
      </c>
      <c r="T724" s="374">
        <v>467</v>
      </c>
      <c r="U724" s="374">
        <v>485</v>
      </c>
      <c r="V724" s="374">
        <v>490</v>
      </c>
      <c r="W724" s="373">
        <v>89</v>
      </c>
      <c r="X724" s="373">
        <v>122</v>
      </c>
      <c r="Y724" s="373">
        <v>60</v>
      </c>
      <c r="Z724" s="373">
        <v>48</v>
      </c>
      <c r="AA724" s="374">
        <v>193</v>
      </c>
      <c r="AB724" s="374">
        <v>184</v>
      </c>
      <c r="AC724" s="374">
        <v>185</v>
      </c>
      <c r="AD724" s="374">
        <v>194</v>
      </c>
      <c r="AE724" s="373">
        <v>3</v>
      </c>
      <c r="AF724" s="373">
        <v>3</v>
      </c>
      <c r="AG724" s="373">
        <v>4</v>
      </c>
      <c r="AH724" s="373">
        <v>3</v>
      </c>
      <c r="AI724" s="374">
        <v>6</v>
      </c>
      <c r="AJ724" s="374">
        <v>5</v>
      </c>
      <c r="AK724" s="374">
        <v>5</v>
      </c>
      <c r="AL724" s="374">
        <v>5</v>
      </c>
      <c r="AM724" s="226">
        <v>140</v>
      </c>
      <c r="AN724" s="226">
        <v>175</v>
      </c>
      <c r="AO724" s="226">
        <v>213</v>
      </c>
      <c r="AP724" s="226">
        <v>173</v>
      </c>
      <c r="AQ724" s="227">
        <v>312</v>
      </c>
      <c r="AR724" s="227">
        <v>282</v>
      </c>
      <c r="AS724" s="227">
        <v>299</v>
      </c>
      <c r="AT724" s="227">
        <v>296</v>
      </c>
      <c r="AU724" s="226">
        <v>35</v>
      </c>
      <c r="AV724" s="411">
        <v>55</v>
      </c>
      <c r="AW724" s="411">
        <v>58</v>
      </c>
      <c r="AX724" s="411">
        <v>62</v>
      </c>
      <c r="AY724" s="231">
        <v>94</v>
      </c>
      <c r="AZ724" s="231">
        <v>94</v>
      </c>
      <c r="BA724" s="231">
        <v>101</v>
      </c>
      <c r="BB724" s="231">
        <v>104</v>
      </c>
      <c r="BC724" s="226">
        <f t="shared" si="295"/>
        <v>105</v>
      </c>
      <c r="BD724" s="226">
        <f t="shared" si="295"/>
        <v>107</v>
      </c>
      <c r="BE724" s="226">
        <f t="shared" si="295"/>
        <v>131</v>
      </c>
      <c r="BF724" s="226">
        <f t="shared" si="294"/>
        <v>88</v>
      </c>
      <c r="BG724" s="218">
        <f t="shared" si="294"/>
        <v>203</v>
      </c>
      <c r="BH724" s="218">
        <f t="shared" si="294"/>
        <v>161</v>
      </c>
      <c r="BI724" s="218">
        <f t="shared" si="294"/>
        <v>172</v>
      </c>
      <c r="BJ724" s="218">
        <f t="shared" si="286"/>
        <v>183</v>
      </c>
      <c r="BK724" s="226">
        <f t="shared" si="305"/>
        <v>0</v>
      </c>
      <c r="BL724" s="226">
        <f t="shared" si="305"/>
        <v>13</v>
      </c>
      <c r="BM724" s="226">
        <f t="shared" si="305"/>
        <v>24</v>
      </c>
      <c r="BN724" s="226">
        <f t="shared" si="305"/>
        <v>23</v>
      </c>
      <c r="BO724" s="227">
        <f t="shared" si="305"/>
        <v>15</v>
      </c>
      <c r="BP724" s="227">
        <f t="shared" si="305"/>
        <v>27</v>
      </c>
      <c r="BQ724" s="227">
        <f t="shared" si="305"/>
        <v>26</v>
      </c>
      <c r="BR724" s="227">
        <f t="shared" si="305"/>
        <v>9</v>
      </c>
      <c r="BS724" s="226">
        <v>0</v>
      </c>
      <c r="BT724" s="226">
        <v>13</v>
      </c>
      <c r="BU724" s="226">
        <v>24</v>
      </c>
      <c r="BV724" s="226">
        <v>23</v>
      </c>
      <c r="BW724" s="227">
        <v>15</v>
      </c>
      <c r="BX724" s="227">
        <v>27</v>
      </c>
      <c r="BY724" s="227">
        <v>26</v>
      </c>
      <c r="BZ724" s="227">
        <v>9</v>
      </c>
      <c r="CA724" s="226">
        <v>0</v>
      </c>
      <c r="CB724" s="226">
        <f>IFERROR(VLOOKUP($G724,[12]ITEM!$B$2:$AC$939,26,0),0)</f>
        <v>0</v>
      </c>
      <c r="CC724" s="226">
        <f>IFERROR(VLOOKUP($G724,[12]ITEM!$B$2:$AC$939,27,0),0)</f>
        <v>0</v>
      </c>
      <c r="CD724" s="226">
        <f>IFERROR(VLOOKUP($G724,[12]ITEM!$B$2:$AC$939,28,0),0)</f>
        <v>0</v>
      </c>
      <c r="CE724" s="227">
        <v>0</v>
      </c>
      <c r="CF724" s="227">
        <v>0</v>
      </c>
      <c r="CG724" s="227">
        <v>0</v>
      </c>
      <c r="CH724" s="227">
        <v>0</v>
      </c>
      <c r="CI724" s="375"/>
      <c r="CJ724" s="226">
        <f t="shared" si="290"/>
        <v>105</v>
      </c>
      <c r="CK724" s="226">
        <f t="shared" si="290"/>
        <v>136</v>
      </c>
      <c r="CL724" s="226">
        <f t="shared" si="290"/>
        <v>162</v>
      </c>
      <c r="CM724" s="226">
        <f t="shared" si="290"/>
        <v>138</v>
      </c>
      <c r="CN724" s="227">
        <f t="shared" si="290"/>
        <v>203</v>
      </c>
      <c r="CO724" s="227">
        <f t="shared" si="288"/>
        <v>190.45342444020855</v>
      </c>
      <c r="CP724" s="227">
        <f t="shared" si="288"/>
        <v>201.15862907812794</v>
      </c>
      <c r="CQ724" s="227">
        <f t="shared" si="288"/>
        <v>202.69040124849653</v>
      </c>
      <c r="CR724" s="226">
        <v>85</v>
      </c>
      <c r="CS724" s="226">
        <v>106</v>
      </c>
      <c r="CT724" s="226">
        <v>129</v>
      </c>
      <c r="CU724" s="226">
        <v>104</v>
      </c>
      <c r="CV724" s="227">
        <f t="shared" si="298"/>
        <v>163</v>
      </c>
      <c r="CW724" s="227">
        <f>CV724*(1+('[13]GROWTH (YoY)'!AR724/100))</f>
        <v>147.45342444020855</v>
      </c>
      <c r="CX724" s="227">
        <f>CW724*(1+('[13]GROWTH (YoY)'!AS724/100))</f>
        <v>156.15862907812794</v>
      </c>
      <c r="CY724" s="227">
        <f>CX724*(1+('[13]GROWTH (YoY)'!AT724/100))</f>
        <v>154.69040124849653</v>
      </c>
      <c r="CZ724" s="226">
        <v>0</v>
      </c>
      <c r="DA724" s="226">
        <v>0</v>
      </c>
      <c r="DB724" s="226">
        <v>0</v>
      </c>
      <c r="DC724" s="226">
        <v>0</v>
      </c>
      <c r="DD724" s="227">
        <v>10</v>
      </c>
      <c r="DE724" s="227">
        <v>10</v>
      </c>
      <c r="DF724" s="227">
        <v>10</v>
      </c>
      <c r="DG724" s="227">
        <v>11</v>
      </c>
      <c r="DH724" s="226">
        <v>20</v>
      </c>
      <c r="DI724" s="226">
        <v>30</v>
      </c>
      <c r="DJ724" s="226">
        <v>33</v>
      </c>
      <c r="DK724" s="226">
        <v>34</v>
      </c>
      <c r="DL724" s="227">
        <v>30</v>
      </c>
      <c r="DM724" s="227">
        <v>33</v>
      </c>
      <c r="DN724" s="227">
        <v>35</v>
      </c>
      <c r="DO724" s="227">
        <v>37</v>
      </c>
      <c r="DP724" s="376">
        <f t="shared" si="291"/>
        <v>0</v>
      </c>
      <c r="DQ724" s="226">
        <f t="shared" si="291"/>
        <v>-29</v>
      </c>
      <c r="DR724" s="226">
        <f t="shared" si="291"/>
        <v>-31</v>
      </c>
      <c r="DS724" s="226">
        <f t="shared" si="292"/>
        <v>-50</v>
      </c>
      <c r="DT724" s="227">
        <f t="shared" si="292"/>
        <v>0</v>
      </c>
      <c r="DU724" s="227">
        <f t="shared" si="292"/>
        <v>-29.453424440208551</v>
      </c>
      <c r="DV724" s="227">
        <f t="shared" si="292"/>
        <v>-29.158629078127944</v>
      </c>
      <c r="DW724" s="227">
        <f t="shared" si="292"/>
        <v>-19.690401248496528</v>
      </c>
      <c r="DX724" s="377">
        <f t="shared" si="293"/>
        <v>0.388646288209607</v>
      </c>
      <c r="DY724" s="377">
        <f t="shared" si="293"/>
        <v>0.41077441077441079</v>
      </c>
      <c r="DZ724" s="377">
        <f t="shared" si="293"/>
        <v>0.21978021978021978</v>
      </c>
      <c r="EA724" s="377">
        <f t="shared" si="293"/>
        <v>0.21719457013574661</v>
      </c>
      <c r="EB724" s="378">
        <f t="shared" si="293"/>
        <v>0.38217821782178218</v>
      </c>
      <c r="EC724" s="378">
        <f t="shared" si="289"/>
        <v>0.39400428265524623</v>
      </c>
      <c r="ED724" s="378">
        <f t="shared" si="289"/>
        <v>0.38144329896907214</v>
      </c>
      <c r="EE724" s="378">
        <f t="shared" si="289"/>
        <v>0.39591836734693875</v>
      </c>
      <c r="EG724" s="226">
        <v>0</v>
      </c>
      <c r="EH724" s="226">
        <v>0</v>
      </c>
      <c r="EI724" s="226">
        <v>0</v>
      </c>
      <c r="EJ724" s="226">
        <v>0</v>
      </c>
      <c r="EK724" s="226">
        <v>0</v>
      </c>
      <c r="EL724" s="226">
        <v>0</v>
      </c>
      <c r="EM724" s="226">
        <v>0</v>
      </c>
      <c r="EN724" s="379">
        <f t="shared" si="299"/>
        <v>0</v>
      </c>
      <c r="EO724" s="226">
        <f t="shared" si="300"/>
        <v>0</v>
      </c>
      <c r="EP724" s="379">
        <f t="shared" si="301"/>
        <v>0</v>
      </c>
      <c r="EQ724" s="226">
        <f t="shared" si="302"/>
        <v>0</v>
      </c>
      <c r="ER724" s="226">
        <f t="shared" si="303"/>
        <v>0</v>
      </c>
      <c r="ES724" s="292"/>
      <c r="ET724" s="227">
        <v>510</v>
      </c>
      <c r="EU724" s="227">
        <v>190</v>
      </c>
      <c r="EV724" s="227">
        <v>320</v>
      </c>
      <c r="EW724" s="227">
        <v>166</v>
      </c>
      <c r="EX724" s="227">
        <v>349</v>
      </c>
      <c r="EY724" s="227">
        <v>2938</v>
      </c>
      <c r="EZ724" s="227">
        <v>2878</v>
      </c>
      <c r="FA724" s="380">
        <f t="shared" si="306"/>
        <v>0.37254901960784315</v>
      </c>
      <c r="FB724" s="228">
        <f t="shared" si="307"/>
        <v>51.875000000000007</v>
      </c>
      <c r="FC724" s="380">
        <f t="shared" si="308"/>
        <v>0.68431372549019609</v>
      </c>
      <c r="FD724" s="227">
        <f t="shared" si="309"/>
        <v>118788.29135466303</v>
      </c>
      <c r="FE724" s="227">
        <f t="shared" si="310"/>
        <v>4806.5786425758624</v>
      </c>
      <c r="FF724" s="227">
        <v>320</v>
      </c>
      <c r="FG724" s="228">
        <f t="shared" si="304"/>
        <v>31.5625</v>
      </c>
      <c r="FH724" s="227">
        <v>101</v>
      </c>
      <c r="FI724" s="227">
        <v>320</v>
      </c>
      <c r="FJ724" s="227">
        <v>0</v>
      </c>
      <c r="FK724" s="227">
        <f t="shared" si="296"/>
        <v>219</v>
      </c>
      <c r="FL724" s="227">
        <v>13</v>
      </c>
      <c r="FM724" s="227">
        <f t="shared" si="297"/>
        <v>206</v>
      </c>
      <c r="FZ724" s="229"/>
      <c r="GA724" s="229"/>
      <c r="GB724" s="229"/>
      <c r="GC724" s="229"/>
      <c r="GD724" s="229"/>
    </row>
    <row r="725" spans="1:186" s="368" customFormat="1">
      <c r="A725" s="287" t="s">
        <v>1386</v>
      </c>
      <c r="B725" s="369" t="s">
        <v>1387</v>
      </c>
      <c r="C725" s="287" t="s">
        <v>1734</v>
      </c>
      <c r="D725" s="287" t="s">
        <v>3126</v>
      </c>
      <c r="E725" s="369" t="s">
        <v>1735</v>
      </c>
      <c r="F725" s="287">
        <v>722</v>
      </c>
      <c r="G725" s="392" t="s">
        <v>1744</v>
      </c>
      <c r="H725" s="392" t="s">
        <v>1745</v>
      </c>
      <c r="I725" s="393" t="s">
        <v>1738</v>
      </c>
      <c r="J725" s="392" t="s">
        <v>1739</v>
      </c>
      <c r="K725" s="287" t="s">
        <v>861</v>
      </c>
      <c r="L725" s="369" t="s">
        <v>1739</v>
      </c>
      <c r="M725" s="369" t="s">
        <v>3124</v>
      </c>
      <c r="N725" s="372">
        <v>1</v>
      </c>
      <c r="O725" s="373">
        <v>79</v>
      </c>
      <c r="P725" s="373">
        <v>102</v>
      </c>
      <c r="Q725" s="373">
        <v>94</v>
      </c>
      <c r="R725" s="373">
        <v>84</v>
      </c>
      <c r="S725" s="374">
        <v>155</v>
      </c>
      <c r="T725" s="374">
        <v>143</v>
      </c>
      <c r="U725" s="374">
        <v>148</v>
      </c>
      <c r="V725" s="374">
        <v>152</v>
      </c>
      <c r="W725" s="373">
        <v>44</v>
      </c>
      <c r="X725" s="373">
        <v>60</v>
      </c>
      <c r="Y725" s="373">
        <v>51</v>
      </c>
      <c r="Z725" s="373">
        <v>45</v>
      </c>
      <c r="AA725" s="374">
        <v>59</v>
      </c>
      <c r="AB725" s="374">
        <v>56</v>
      </c>
      <c r="AC725" s="374">
        <v>56</v>
      </c>
      <c r="AD725" s="374">
        <v>58</v>
      </c>
      <c r="AE725" s="373">
        <v>1</v>
      </c>
      <c r="AF725" s="373">
        <v>1</v>
      </c>
      <c r="AG725" s="373">
        <v>1</v>
      </c>
      <c r="AH725" s="373">
        <v>1</v>
      </c>
      <c r="AI725" s="374">
        <v>2</v>
      </c>
      <c r="AJ725" s="374">
        <v>2</v>
      </c>
      <c r="AK725" s="374">
        <v>1</v>
      </c>
      <c r="AL725" s="374">
        <v>1</v>
      </c>
      <c r="AM725" s="226">
        <v>35</v>
      </c>
      <c r="AN725" s="226">
        <v>42</v>
      </c>
      <c r="AO725" s="226">
        <v>43</v>
      </c>
      <c r="AP725" s="226">
        <v>39</v>
      </c>
      <c r="AQ725" s="227">
        <v>96</v>
      </c>
      <c r="AR725" s="227">
        <v>87</v>
      </c>
      <c r="AS725" s="227">
        <v>93</v>
      </c>
      <c r="AT725" s="227">
        <v>93</v>
      </c>
      <c r="AU725" s="226">
        <v>8</v>
      </c>
      <c r="AV725" s="411">
        <v>13</v>
      </c>
      <c r="AW725" s="411">
        <v>13</v>
      </c>
      <c r="AX725" s="411">
        <v>14</v>
      </c>
      <c r="AY725" s="231">
        <v>27</v>
      </c>
      <c r="AZ725" s="231">
        <v>28</v>
      </c>
      <c r="BA725" s="231">
        <v>30</v>
      </c>
      <c r="BB725" s="231">
        <v>31</v>
      </c>
      <c r="BC725" s="226">
        <f t="shared" si="295"/>
        <v>27</v>
      </c>
      <c r="BD725" s="226">
        <f t="shared" si="295"/>
        <v>22</v>
      </c>
      <c r="BE725" s="226">
        <f t="shared" si="295"/>
        <v>19</v>
      </c>
      <c r="BF725" s="226">
        <f t="shared" si="294"/>
        <v>15</v>
      </c>
      <c r="BG725" s="218">
        <f t="shared" si="294"/>
        <v>61</v>
      </c>
      <c r="BH725" s="218">
        <f t="shared" si="294"/>
        <v>46</v>
      </c>
      <c r="BI725" s="218">
        <f t="shared" si="294"/>
        <v>51</v>
      </c>
      <c r="BJ725" s="218">
        <f t="shared" si="286"/>
        <v>57</v>
      </c>
      <c r="BK725" s="226">
        <f t="shared" si="305"/>
        <v>0</v>
      </c>
      <c r="BL725" s="226">
        <f t="shared" si="305"/>
        <v>7</v>
      </c>
      <c r="BM725" s="226">
        <f t="shared" si="305"/>
        <v>11</v>
      </c>
      <c r="BN725" s="226">
        <f t="shared" si="305"/>
        <v>10</v>
      </c>
      <c r="BO725" s="227">
        <f t="shared" si="305"/>
        <v>8</v>
      </c>
      <c r="BP725" s="227">
        <f t="shared" si="305"/>
        <v>13</v>
      </c>
      <c r="BQ725" s="227">
        <f t="shared" si="305"/>
        <v>12</v>
      </c>
      <c r="BR725" s="227">
        <f t="shared" si="305"/>
        <v>5</v>
      </c>
      <c r="BS725" s="226">
        <v>0</v>
      </c>
      <c r="BT725" s="226">
        <v>7</v>
      </c>
      <c r="BU725" s="226">
        <v>11</v>
      </c>
      <c r="BV725" s="226">
        <v>10</v>
      </c>
      <c r="BW725" s="227">
        <v>8</v>
      </c>
      <c r="BX725" s="227">
        <v>13</v>
      </c>
      <c r="BY725" s="227">
        <v>12</v>
      </c>
      <c r="BZ725" s="227">
        <v>5</v>
      </c>
      <c r="CA725" s="226">
        <v>0</v>
      </c>
      <c r="CB725" s="226">
        <f>IFERROR(VLOOKUP($G725,[12]ITEM!$B$2:$AC$939,26,0),0)</f>
        <v>0</v>
      </c>
      <c r="CC725" s="226">
        <f>IFERROR(VLOOKUP($G725,[12]ITEM!$B$2:$AC$939,27,0),0)</f>
        <v>0</v>
      </c>
      <c r="CD725" s="226">
        <f>IFERROR(VLOOKUP($G725,[12]ITEM!$B$2:$AC$939,28,0),0)</f>
        <v>0</v>
      </c>
      <c r="CE725" s="227">
        <v>0</v>
      </c>
      <c r="CF725" s="227">
        <v>0</v>
      </c>
      <c r="CG725" s="227">
        <v>0</v>
      </c>
      <c r="CH725" s="227">
        <v>0</v>
      </c>
      <c r="CI725" s="375"/>
      <c r="CJ725" s="226">
        <f t="shared" si="290"/>
        <v>27</v>
      </c>
      <c r="CK725" s="226">
        <f t="shared" si="290"/>
        <v>39</v>
      </c>
      <c r="CL725" s="226">
        <f t="shared" si="290"/>
        <v>40</v>
      </c>
      <c r="CM725" s="226">
        <f t="shared" si="290"/>
        <v>40</v>
      </c>
      <c r="CN725" s="227">
        <f t="shared" si="290"/>
        <v>61</v>
      </c>
      <c r="CO725" s="227">
        <f t="shared" si="288"/>
        <v>58.337843552393025</v>
      </c>
      <c r="CP725" s="227">
        <f t="shared" si="288"/>
        <v>60.641042867022492</v>
      </c>
      <c r="CQ725" s="227">
        <f t="shared" si="288"/>
        <v>61.899957054104533</v>
      </c>
      <c r="CR725" s="226">
        <v>12</v>
      </c>
      <c r="CS725" s="226">
        <v>14</v>
      </c>
      <c r="CT725" s="226">
        <v>14</v>
      </c>
      <c r="CU725" s="226">
        <v>13</v>
      </c>
      <c r="CV725" s="227">
        <f t="shared" si="298"/>
        <v>39</v>
      </c>
      <c r="CW725" s="227">
        <f>CV725*(1+('[13]GROWTH (YoY)'!AR725/100))</f>
        <v>35.337843552393025</v>
      </c>
      <c r="CX725" s="227">
        <f>CW725*(1+('[13]GROWTH (YoY)'!AS725/100))</f>
        <v>37.641042867022492</v>
      </c>
      <c r="CY725" s="227">
        <f>CX725*(1+('[13]GROWTH (YoY)'!AT725/100))</f>
        <v>37.899957054104533</v>
      </c>
      <c r="CZ725" s="226">
        <v>13</v>
      </c>
      <c r="DA725" s="226">
        <v>22</v>
      </c>
      <c r="DB725" s="226">
        <v>23</v>
      </c>
      <c r="DC725" s="226">
        <v>24</v>
      </c>
      <c r="DD725" s="227">
        <v>19</v>
      </c>
      <c r="DE725" s="227">
        <v>20</v>
      </c>
      <c r="DF725" s="227">
        <v>20</v>
      </c>
      <c r="DG725" s="227">
        <v>21</v>
      </c>
      <c r="DH725" s="226">
        <v>2</v>
      </c>
      <c r="DI725" s="226">
        <v>3</v>
      </c>
      <c r="DJ725" s="226">
        <v>3</v>
      </c>
      <c r="DK725" s="226">
        <v>3</v>
      </c>
      <c r="DL725" s="227">
        <v>3</v>
      </c>
      <c r="DM725" s="227">
        <v>3</v>
      </c>
      <c r="DN725" s="227">
        <v>3</v>
      </c>
      <c r="DO725" s="227">
        <v>3</v>
      </c>
      <c r="DP725" s="376">
        <f t="shared" si="291"/>
        <v>0</v>
      </c>
      <c r="DQ725" s="226">
        <f t="shared" si="291"/>
        <v>-17</v>
      </c>
      <c r="DR725" s="226">
        <f t="shared" si="291"/>
        <v>-21</v>
      </c>
      <c r="DS725" s="226">
        <f t="shared" si="292"/>
        <v>-25</v>
      </c>
      <c r="DT725" s="227">
        <f t="shared" si="292"/>
        <v>0</v>
      </c>
      <c r="DU725" s="227">
        <f t="shared" si="292"/>
        <v>-12.337843552393025</v>
      </c>
      <c r="DV725" s="227">
        <f t="shared" si="292"/>
        <v>-9.6410428670224917</v>
      </c>
      <c r="DW725" s="227">
        <f t="shared" si="292"/>
        <v>-4.899957054104533</v>
      </c>
      <c r="DX725" s="377">
        <f t="shared" si="293"/>
        <v>0.55696202531645567</v>
      </c>
      <c r="DY725" s="377">
        <f t="shared" si="293"/>
        <v>0.58823529411764708</v>
      </c>
      <c r="DZ725" s="377">
        <f t="shared" si="293"/>
        <v>0.54255319148936165</v>
      </c>
      <c r="EA725" s="377">
        <f t="shared" si="293"/>
        <v>0.5357142857142857</v>
      </c>
      <c r="EB725" s="378">
        <f t="shared" si="293"/>
        <v>0.38064516129032255</v>
      </c>
      <c r="EC725" s="378">
        <f t="shared" si="289"/>
        <v>0.39160839160839161</v>
      </c>
      <c r="ED725" s="378">
        <f t="shared" si="289"/>
        <v>0.3783783783783784</v>
      </c>
      <c r="EE725" s="378">
        <f t="shared" si="289"/>
        <v>0.38157894736842107</v>
      </c>
      <c r="EG725" s="226">
        <v>0</v>
      </c>
      <c r="EH725" s="226">
        <v>0</v>
      </c>
      <c r="EI725" s="226">
        <v>0</v>
      </c>
      <c r="EJ725" s="226">
        <v>0</v>
      </c>
      <c r="EK725" s="226">
        <v>0</v>
      </c>
      <c r="EL725" s="226">
        <v>0</v>
      </c>
      <c r="EM725" s="226">
        <v>0</v>
      </c>
      <c r="EN725" s="379">
        <f t="shared" si="299"/>
        <v>0</v>
      </c>
      <c r="EO725" s="226">
        <f t="shared" si="300"/>
        <v>0</v>
      </c>
      <c r="EP725" s="379">
        <f t="shared" si="301"/>
        <v>0</v>
      </c>
      <c r="EQ725" s="226">
        <f t="shared" si="302"/>
        <v>0</v>
      </c>
      <c r="ER725" s="226">
        <f t="shared" si="303"/>
        <v>0</v>
      </c>
      <c r="ES725" s="292"/>
      <c r="ET725" s="227">
        <v>156</v>
      </c>
      <c r="EU725" s="227">
        <v>58</v>
      </c>
      <c r="EV725" s="227">
        <v>98</v>
      </c>
      <c r="EW725" s="227">
        <v>20</v>
      </c>
      <c r="EX725" s="227">
        <v>28</v>
      </c>
      <c r="EY725" s="227">
        <v>453</v>
      </c>
      <c r="EZ725" s="227">
        <v>429</v>
      </c>
      <c r="FA725" s="380">
        <f t="shared" si="306"/>
        <v>0.37179487179487181</v>
      </c>
      <c r="FB725" s="228">
        <f t="shared" si="307"/>
        <v>20.408163265306122</v>
      </c>
      <c r="FC725" s="380">
        <f t="shared" si="308"/>
        <v>0.17948717948717949</v>
      </c>
      <c r="FD725" s="227">
        <f t="shared" si="309"/>
        <v>61810.154525386315</v>
      </c>
      <c r="FE725" s="227">
        <f t="shared" si="310"/>
        <v>3885.003885003885</v>
      </c>
      <c r="FF725" s="227">
        <v>98</v>
      </c>
      <c r="FG725" s="228">
        <f t="shared" si="304"/>
        <v>30.612244897959183</v>
      </c>
      <c r="FH725" s="227">
        <v>30</v>
      </c>
      <c r="FI725" s="227">
        <v>98</v>
      </c>
      <c r="FJ725" s="227">
        <v>0</v>
      </c>
      <c r="FK725" s="227">
        <f t="shared" si="296"/>
        <v>68</v>
      </c>
      <c r="FL725" s="227">
        <v>4</v>
      </c>
      <c r="FM725" s="227">
        <f t="shared" si="297"/>
        <v>64</v>
      </c>
      <c r="FZ725" s="229"/>
      <c r="GA725" s="229"/>
      <c r="GB725" s="229"/>
      <c r="GC725" s="229"/>
      <c r="GD725" s="229"/>
    </row>
    <row r="726" spans="1:186" s="368" customFormat="1">
      <c r="A726" s="287" t="s">
        <v>1386</v>
      </c>
      <c r="B726" s="369" t="s">
        <v>1387</v>
      </c>
      <c r="C726" s="287" t="s">
        <v>1734</v>
      </c>
      <c r="D726" s="287" t="s">
        <v>3126</v>
      </c>
      <c r="E726" s="369" t="s">
        <v>1735</v>
      </c>
      <c r="F726" s="287">
        <v>723</v>
      </c>
      <c r="G726" s="392" t="s">
        <v>1746</v>
      </c>
      <c r="H726" s="392" t="s">
        <v>1747</v>
      </c>
      <c r="I726" s="393" t="s">
        <v>1738</v>
      </c>
      <c r="J726" s="392" t="s">
        <v>1739</v>
      </c>
      <c r="K726" s="287" t="s">
        <v>861</v>
      </c>
      <c r="L726" s="369" t="s">
        <v>1739</v>
      </c>
      <c r="M726" s="369" t="s">
        <v>3124</v>
      </c>
      <c r="N726" s="372">
        <v>1</v>
      </c>
      <c r="O726" s="373">
        <v>0</v>
      </c>
      <c r="P726" s="373">
        <v>0</v>
      </c>
      <c r="Q726" s="373">
        <v>0</v>
      </c>
      <c r="R726" s="373">
        <v>0</v>
      </c>
      <c r="S726" s="374">
        <v>326</v>
      </c>
      <c r="T726" s="374">
        <v>304</v>
      </c>
      <c r="U726" s="374">
        <v>312</v>
      </c>
      <c r="V726" s="374">
        <v>317</v>
      </c>
      <c r="W726" s="373">
        <v>0</v>
      </c>
      <c r="X726" s="373">
        <v>0</v>
      </c>
      <c r="Y726" s="373">
        <v>0</v>
      </c>
      <c r="Z726" s="373">
        <v>0</v>
      </c>
      <c r="AA726" s="374">
        <v>91</v>
      </c>
      <c r="AB726" s="374">
        <v>87</v>
      </c>
      <c r="AC726" s="374">
        <v>87</v>
      </c>
      <c r="AD726" s="374">
        <v>89</v>
      </c>
      <c r="AE726" s="373">
        <v>0</v>
      </c>
      <c r="AF726" s="373">
        <v>0</v>
      </c>
      <c r="AG726" s="373">
        <v>0</v>
      </c>
      <c r="AH726" s="373">
        <v>0</v>
      </c>
      <c r="AI726" s="374">
        <v>4</v>
      </c>
      <c r="AJ726" s="374">
        <v>4</v>
      </c>
      <c r="AK726" s="374">
        <v>4</v>
      </c>
      <c r="AL726" s="374">
        <v>4</v>
      </c>
      <c r="AM726" s="226">
        <v>0</v>
      </c>
      <c r="AN726" s="226">
        <v>0</v>
      </c>
      <c r="AO726" s="226">
        <v>0</v>
      </c>
      <c r="AP726" s="226">
        <v>0</v>
      </c>
      <c r="AQ726" s="227">
        <v>234</v>
      </c>
      <c r="AR726" s="227">
        <v>217</v>
      </c>
      <c r="AS726" s="227">
        <v>226</v>
      </c>
      <c r="AT726" s="227">
        <v>228</v>
      </c>
      <c r="AU726" s="226">
        <v>0</v>
      </c>
      <c r="AV726" s="411">
        <v>0</v>
      </c>
      <c r="AW726" s="411">
        <v>0</v>
      </c>
      <c r="AX726" s="411">
        <v>0</v>
      </c>
      <c r="AY726" s="231">
        <v>89</v>
      </c>
      <c r="AZ726" s="231">
        <v>88</v>
      </c>
      <c r="BA726" s="231">
        <v>94</v>
      </c>
      <c r="BB726" s="231">
        <v>98</v>
      </c>
      <c r="BC726" s="226">
        <f t="shared" si="295"/>
        <v>0</v>
      </c>
      <c r="BD726" s="226">
        <f t="shared" si="295"/>
        <v>0</v>
      </c>
      <c r="BE726" s="226">
        <f t="shared" si="295"/>
        <v>0</v>
      </c>
      <c r="BF726" s="226">
        <f t="shared" si="294"/>
        <v>0</v>
      </c>
      <c r="BG726" s="218">
        <f t="shared" si="294"/>
        <v>140</v>
      </c>
      <c r="BH726" s="218">
        <f t="shared" si="294"/>
        <v>115</v>
      </c>
      <c r="BI726" s="218">
        <f t="shared" si="294"/>
        <v>119</v>
      </c>
      <c r="BJ726" s="218">
        <f t="shared" si="286"/>
        <v>123</v>
      </c>
      <c r="BK726" s="226">
        <f t="shared" si="305"/>
        <v>0</v>
      </c>
      <c r="BL726" s="226">
        <f t="shared" si="305"/>
        <v>0</v>
      </c>
      <c r="BM726" s="226">
        <f t="shared" si="305"/>
        <v>0</v>
      </c>
      <c r="BN726" s="226">
        <f t="shared" si="305"/>
        <v>0</v>
      </c>
      <c r="BO726" s="227">
        <f t="shared" si="305"/>
        <v>5</v>
      </c>
      <c r="BP726" s="227">
        <f t="shared" si="305"/>
        <v>14</v>
      </c>
      <c r="BQ726" s="227">
        <f t="shared" si="305"/>
        <v>13</v>
      </c>
      <c r="BR726" s="227">
        <f t="shared" si="305"/>
        <v>7</v>
      </c>
      <c r="BS726" s="226">
        <v>0</v>
      </c>
      <c r="BT726" s="226">
        <v>0</v>
      </c>
      <c r="BU726" s="226">
        <v>0</v>
      </c>
      <c r="BV726" s="226">
        <v>0</v>
      </c>
      <c r="BW726" s="227">
        <v>5</v>
      </c>
      <c r="BX726" s="227">
        <v>14</v>
      </c>
      <c r="BY726" s="227">
        <v>13</v>
      </c>
      <c r="BZ726" s="227">
        <v>7</v>
      </c>
      <c r="CA726" s="226">
        <v>0</v>
      </c>
      <c r="CB726" s="226">
        <f>IFERROR(VLOOKUP($G726,[12]ITEM!$B$2:$AC$939,26,0),0)</f>
        <v>0</v>
      </c>
      <c r="CC726" s="226">
        <f>IFERROR(VLOOKUP($G726,[12]ITEM!$B$2:$AC$939,27,0),0)</f>
        <v>0</v>
      </c>
      <c r="CD726" s="226">
        <f>IFERROR(VLOOKUP($G726,[12]ITEM!$B$2:$AC$939,28,0),0)</f>
        <v>0</v>
      </c>
      <c r="CE726" s="227">
        <v>0</v>
      </c>
      <c r="CF726" s="227">
        <v>0</v>
      </c>
      <c r="CG726" s="227">
        <v>0</v>
      </c>
      <c r="CH726" s="227">
        <v>0</v>
      </c>
      <c r="CI726" s="375"/>
      <c r="CJ726" s="226">
        <f t="shared" si="290"/>
        <v>0</v>
      </c>
      <c r="CK726" s="226">
        <f t="shared" si="290"/>
        <v>0</v>
      </c>
      <c r="CL726" s="226">
        <f t="shared" si="290"/>
        <v>0</v>
      </c>
      <c r="CM726" s="226">
        <f t="shared" si="290"/>
        <v>0</v>
      </c>
      <c r="CN726" s="227">
        <f t="shared" si="290"/>
        <v>140</v>
      </c>
      <c r="CO726" s="227">
        <f t="shared" si="288"/>
        <v>144.62862907442738</v>
      </c>
      <c r="CP726" s="227">
        <f t="shared" si="288"/>
        <v>143.81790056111834</v>
      </c>
      <c r="CQ726" s="227">
        <f t="shared" si="288"/>
        <v>150.85882951465618</v>
      </c>
      <c r="CR726" s="226">
        <v>0</v>
      </c>
      <c r="CS726" s="226">
        <v>0</v>
      </c>
      <c r="CT726" s="226">
        <v>0</v>
      </c>
      <c r="CU726" s="226">
        <v>0</v>
      </c>
      <c r="CV726" s="227">
        <f t="shared" si="298"/>
        <v>5</v>
      </c>
      <c r="CW726" s="227">
        <f>CV726*(1+('[13]GROWTH (YoY)'!AR726/100))</f>
        <v>4.6286290744273675</v>
      </c>
      <c r="CX726" s="227">
        <f>CW726*(1+('[13]GROWTH (YoY)'!AS726/100))</f>
        <v>4.8179005611183259</v>
      </c>
      <c r="CY726" s="227">
        <f>CX726*(1+('[13]GROWTH (YoY)'!AT726/100))</f>
        <v>4.8588295146561933</v>
      </c>
      <c r="CZ726" s="226">
        <v>0</v>
      </c>
      <c r="DA726" s="226">
        <v>0</v>
      </c>
      <c r="DB726" s="226">
        <v>0</v>
      </c>
      <c r="DC726" s="226">
        <v>0</v>
      </c>
      <c r="DD726" s="227">
        <v>135</v>
      </c>
      <c r="DE726" s="227">
        <v>140</v>
      </c>
      <c r="DF726" s="227">
        <v>139</v>
      </c>
      <c r="DG726" s="227">
        <v>146</v>
      </c>
      <c r="DH726" s="226">
        <v>0</v>
      </c>
      <c r="DI726" s="226">
        <v>0</v>
      </c>
      <c r="DJ726" s="226">
        <v>0</v>
      </c>
      <c r="DK726" s="226">
        <v>0</v>
      </c>
      <c r="DL726" s="227">
        <v>0</v>
      </c>
      <c r="DM726" s="227">
        <v>0</v>
      </c>
      <c r="DN726" s="227">
        <v>0</v>
      </c>
      <c r="DO726" s="227">
        <v>0</v>
      </c>
      <c r="DP726" s="376">
        <f t="shared" si="291"/>
        <v>0</v>
      </c>
      <c r="DQ726" s="226">
        <f t="shared" si="291"/>
        <v>0</v>
      </c>
      <c r="DR726" s="226">
        <f t="shared" si="291"/>
        <v>0</v>
      </c>
      <c r="DS726" s="226">
        <f t="shared" si="292"/>
        <v>0</v>
      </c>
      <c r="DT726" s="227">
        <f t="shared" si="292"/>
        <v>0</v>
      </c>
      <c r="DU726" s="227">
        <f t="shared" si="292"/>
        <v>-29.62862907442738</v>
      </c>
      <c r="DV726" s="227">
        <f t="shared" si="292"/>
        <v>-24.817900561118336</v>
      </c>
      <c r="DW726" s="227">
        <f t="shared" si="292"/>
        <v>-27.858829514656179</v>
      </c>
      <c r="DX726" s="377">
        <f t="shared" si="293"/>
        <v>0</v>
      </c>
      <c r="DY726" s="377">
        <f t="shared" si="293"/>
        <v>0</v>
      </c>
      <c r="DZ726" s="377">
        <f t="shared" si="293"/>
        <v>0</v>
      </c>
      <c r="EA726" s="377">
        <f t="shared" si="293"/>
        <v>0</v>
      </c>
      <c r="EB726" s="378">
        <f t="shared" si="293"/>
        <v>0.27914110429447853</v>
      </c>
      <c r="EC726" s="378">
        <f t="shared" si="289"/>
        <v>0.28618421052631576</v>
      </c>
      <c r="ED726" s="378">
        <f t="shared" si="289"/>
        <v>0.27884615384615385</v>
      </c>
      <c r="EE726" s="378">
        <f t="shared" si="289"/>
        <v>0.28075709779179808</v>
      </c>
      <c r="EG726" s="226">
        <v>0</v>
      </c>
      <c r="EH726" s="226">
        <v>0</v>
      </c>
      <c r="EI726" s="226">
        <v>0</v>
      </c>
      <c r="EJ726" s="226">
        <v>0</v>
      </c>
      <c r="EK726" s="226">
        <v>0</v>
      </c>
      <c r="EL726" s="226">
        <v>0</v>
      </c>
      <c r="EM726" s="226">
        <v>0</v>
      </c>
      <c r="EN726" s="379">
        <f t="shared" si="299"/>
        <v>0</v>
      </c>
      <c r="EO726" s="226">
        <f t="shared" si="300"/>
        <v>0</v>
      </c>
      <c r="EP726" s="379">
        <f t="shared" si="301"/>
        <v>0</v>
      </c>
      <c r="EQ726" s="226">
        <f t="shared" si="302"/>
        <v>0</v>
      </c>
      <c r="ER726" s="226">
        <f t="shared" si="303"/>
        <v>0</v>
      </c>
      <c r="ES726" s="292"/>
      <c r="ET726" s="227">
        <v>329</v>
      </c>
      <c r="EU726" s="227">
        <v>90</v>
      </c>
      <c r="EV726" s="227">
        <v>239</v>
      </c>
      <c r="EW726" s="227">
        <v>84</v>
      </c>
      <c r="EX726" s="227">
        <v>62</v>
      </c>
      <c r="EY726" s="227">
        <v>2802</v>
      </c>
      <c r="EZ726" s="227">
        <v>1904</v>
      </c>
      <c r="FA726" s="380">
        <f t="shared" si="306"/>
        <v>0.2735562310030395</v>
      </c>
      <c r="FB726" s="228">
        <f t="shared" si="307"/>
        <v>35.146443514644346</v>
      </c>
      <c r="FC726" s="380">
        <f t="shared" si="308"/>
        <v>0.18844984802431611</v>
      </c>
      <c r="FD726" s="227">
        <f t="shared" si="309"/>
        <v>22127.052105638828</v>
      </c>
      <c r="FE726" s="227">
        <f t="shared" si="310"/>
        <v>3676.4705882352941</v>
      </c>
      <c r="FF726" s="227">
        <v>239</v>
      </c>
      <c r="FG726" s="228">
        <f t="shared" si="304"/>
        <v>39.748953974895393</v>
      </c>
      <c r="FH726" s="227">
        <v>95</v>
      </c>
      <c r="FI726" s="227">
        <v>239</v>
      </c>
      <c r="FJ726" s="227">
        <v>0</v>
      </c>
      <c r="FK726" s="227">
        <f t="shared" si="296"/>
        <v>144</v>
      </c>
      <c r="FL726" s="227">
        <v>8</v>
      </c>
      <c r="FM726" s="227">
        <f t="shared" si="297"/>
        <v>136</v>
      </c>
      <c r="FZ726" s="229"/>
      <c r="GA726" s="229"/>
      <c r="GB726" s="229"/>
      <c r="GC726" s="229"/>
      <c r="GD726" s="229"/>
    </row>
    <row r="727" spans="1:186" s="368" customFormat="1">
      <c r="A727" s="287" t="s">
        <v>1386</v>
      </c>
      <c r="B727" s="369" t="s">
        <v>1387</v>
      </c>
      <c r="C727" s="287" t="s">
        <v>1734</v>
      </c>
      <c r="D727" s="287" t="s">
        <v>3126</v>
      </c>
      <c r="E727" s="369" t="s">
        <v>1735</v>
      </c>
      <c r="F727" s="287">
        <v>724</v>
      </c>
      <c r="G727" s="392" t="s">
        <v>1748</v>
      </c>
      <c r="H727" s="392" t="s">
        <v>1749</v>
      </c>
      <c r="I727" s="393" t="s">
        <v>1738</v>
      </c>
      <c r="J727" s="392" t="s">
        <v>1739</v>
      </c>
      <c r="K727" s="287" t="s">
        <v>861</v>
      </c>
      <c r="L727" s="369" t="s">
        <v>1739</v>
      </c>
      <c r="M727" s="369" t="s">
        <v>3124</v>
      </c>
      <c r="N727" s="372">
        <v>1</v>
      </c>
      <c r="O727" s="373">
        <v>0</v>
      </c>
      <c r="P727" s="373">
        <v>0</v>
      </c>
      <c r="Q727" s="373">
        <v>0</v>
      </c>
      <c r="R727" s="373">
        <v>0</v>
      </c>
      <c r="S727" s="374">
        <v>14</v>
      </c>
      <c r="T727" s="374">
        <v>13</v>
      </c>
      <c r="U727" s="374">
        <v>13</v>
      </c>
      <c r="V727" s="374">
        <v>13</v>
      </c>
      <c r="W727" s="373">
        <v>0</v>
      </c>
      <c r="X727" s="373">
        <v>0</v>
      </c>
      <c r="Y727" s="373">
        <v>0</v>
      </c>
      <c r="Z727" s="373">
        <v>0</v>
      </c>
      <c r="AA727" s="374">
        <v>5</v>
      </c>
      <c r="AB727" s="374">
        <v>4</v>
      </c>
      <c r="AC727" s="374">
        <v>4</v>
      </c>
      <c r="AD727" s="374">
        <v>4</v>
      </c>
      <c r="AE727" s="373">
        <v>0</v>
      </c>
      <c r="AF727" s="373">
        <v>0</v>
      </c>
      <c r="AG727" s="373">
        <v>0</v>
      </c>
      <c r="AH727" s="373">
        <v>0</v>
      </c>
      <c r="AI727" s="374">
        <v>0</v>
      </c>
      <c r="AJ727" s="374">
        <v>0</v>
      </c>
      <c r="AK727" s="374">
        <v>0</v>
      </c>
      <c r="AL727" s="374">
        <v>0</v>
      </c>
      <c r="AM727" s="226">
        <v>0</v>
      </c>
      <c r="AN727" s="226">
        <v>0</v>
      </c>
      <c r="AO727" s="226">
        <v>0</v>
      </c>
      <c r="AP727" s="226">
        <v>0</v>
      </c>
      <c r="AQ727" s="227">
        <v>9</v>
      </c>
      <c r="AR727" s="227">
        <v>9</v>
      </c>
      <c r="AS727" s="227">
        <v>9</v>
      </c>
      <c r="AT727" s="227">
        <v>9</v>
      </c>
      <c r="AU727" s="226">
        <v>0</v>
      </c>
      <c r="AV727" s="411">
        <v>0</v>
      </c>
      <c r="AW727" s="411">
        <v>0</v>
      </c>
      <c r="AX727" s="411">
        <v>0</v>
      </c>
      <c r="AY727" s="231">
        <v>4</v>
      </c>
      <c r="AZ727" s="231">
        <v>4</v>
      </c>
      <c r="BA727" s="231">
        <v>4</v>
      </c>
      <c r="BB727" s="231">
        <v>4</v>
      </c>
      <c r="BC727" s="226">
        <f t="shared" si="295"/>
        <v>0</v>
      </c>
      <c r="BD727" s="226">
        <f t="shared" si="295"/>
        <v>0</v>
      </c>
      <c r="BE727" s="226">
        <f t="shared" si="295"/>
        <v>0</v>
      </c>
      <c r="BF727" s="226">
        <f t="shared" si="294"/>
        <v>0</v>
      </c>
      <c r="BG727" s="218">
        <f t="shared" si="294"/>
        <v>3</v>
      </c>
      <c r="BH727" s="218">
        <f t="shared" si="294"/>
        <v>2</v>
      </c>
      <c r="BI727" s="218">
        <f t="shared" si="294"/>
        <v>2</v>
      </c>
      <c r="BJ727" s="218">
        <f t="shared" si="286"/>
        <v>4</v>
      </c>
      <c r="BK727" s="226">
        <f t="shared" si="305"/>
        <v>0</v>
      </c>
      <c r="BL727" s="226">
        <f t="shared" si="305"/>
        <v>0</v>
      </c>
      <c r="BM727" s="226">
        <f t="shared" si="305"/>
        <v>0</v>
      </c>
      <c r="BN727" s="226">
        <f t="shared" si="305"/>
        <v>0</v>
      </c>
      <c r="BO727" s="227">
        <f t="shared" si="305"/>
        <v>2</v>
      </c>
      <c r="BP727" s="227">
        <f t="shared" si="305"/>
        <v>3</v>
      </c>
      <c r="BQ727" s="227">
        <f t="shared" si="305"/>
        <v>3</v>
      </c>
      <c r="BR727" s="227">
        <f t="shared" si="305"/>
        <v>1</v>
      </c>
      <c r="BS727" s="226">
        <v>0</v>
      </c>
      <c r="BT727" s="226">
        <v>0</v>
      </c>
      <c r="BU727" s="226">
        <v>0</v>
      </c>
      <c r="BV727" s="226">
        <v>0</v>
      </c>
      <c r="BW727" s="227">
        <v>2</v>
      </c>
      <c r="BX727" s="227">
        <v>3</v>
      </c>
      <c r="BY727" s="227">
        <v>3</v>
      </c>
      <c r="BZ727" s="227">
        <v>1</v>
      </c>
      <c r="CA727" s="226">
        <v>0</v>
      </c>
      <c r="CB727" s="226">
        <f>IFERROR(VLOOKUP($G727,[12]ITEM!$B$2:$AC$939,26,0),0)</f>
        <v>0</v>
      </c>
      <c r="CC727" s="226">
        <f>IFERROR(VLOOKUP($G727,[12]ITEM!$B$2:$AC$939,27,0),0)</f>
        <v>0</v>
      </c>
      <c r="CD727" s="226">
        <f>IFERROR(VLOOKUP($G727,[12]ITEM!$B$2:$AC$939,28,0),0)</f>
        <v>0</v>
      </c>
      <c r="CE727" s="227">
        <v>0</v>
      </c>
      <c r="CF727" s="227">
        <v>0</v>
      </c>
      <c r="CG727" s="227">
        <v>0</v>
      </c>
      <c r="CH727" s="227">
        <v>0</v>
      </c>
      <c r="CI727" s="375"/>
      <c r="CJ727" s="226">
        <f t="shared" si="290"/>
        <v>0</v>
      </c>
      <c r="CK727" s="226">
        <f t="shared" si="290"/>
        <v>0</v>
      </c>
      <c r="CL727" s="226">
        <f t="shared" si="290"/>
        <v>0</v>
      </c>
      <c r="CM727" s="226">
        <f t="shared" si="290"/>
        <v>0</v>
      </c>
      <c r="CN727" s="227">
        <f t="shared" si="290"/>
        <v>3</v>
      </c>
      <c r="CO727" s="227">
        <f t="shared" si="288"/>
        <v>3</v>
      </c>
      <c r="CP727" s="227">
        <f t="shared" si="288"/>
        <v>3</v>
      </c>
      <c r="CQ727" s="227">
        <f t="shared" si="288"/>
        <v>3</v>
      </c>
      <c r="CR727" s="226">
        <v>0</v>
      </c>
      <c r="CS727" s="226">
        <v>0</v>
      </c>
      <c r="CT727" s="226">
        <v>0</v>
      </c>
      <c r="CU727" s="226">
        <v>0</v>
      </c>
      <c r="CV727" s="227">
        <f t="shared" si="298"/>
        <v>0</v>
      </c>
      <c r="CW727" s="227">
        <f>CV727*(1+('[13]GROWTH (YoY)'!AR727/100))</f>
        <v>0</v>
      </c>
      <c r="CX727" s="227">
        <f>CW727*(1+('[13]GROWTH (YoY)'!AS727/100))</f>
        <v>0</v>
      </c>
      <c r="CY727" s="227">
        <f>CX727*(1+('[13]GROWTH (YoY)'!AT727/100))</f>
        <v>0</v>
      </c>
      <c r="CZ727" s="226">
        <v>0</v>
      </c>
      <c r="DA727" s="226">
        <v>0</v>
      </c>
      <c r="DB727" s="226">
        <v>0</v>
      </c>
      <c r="DC727" s="226">
        <v>0</v>
      </c>
      <c r="DD727" s="227">
        <v>3</v>
      </c>
      <c r="DE727" s="227">
        <v>3</v>
      </c>
      <c r="DF727" s="227">
        <v>3</v>
      </c>
      <c r="DG727" s="227">
        <v>3</v>
      </c>
      <c r="DH727" s="226">
        <v>0</v>
      </c>
      <c r="DI727" s="226">
        <v>0</v>
      </c>
      <c r="DJ727" s="226">
        <v>0</v>
      </c>
      <c r="DK727" s="226">
        <v>0</v>
      </c>
      <c r="DL727" s="227">
        <v>0</v>
      </c>
      <c r="DM727" s="227">
        <v>0</v>
      </c>
      <c r="DN727" s="227">
        <v>0</v>
      </c>
      <c r="DO727" s="227">
        <v>0</v>
      </c>
      <c r="DP727" s="376">
        <f t="shared" si="291"/>
        <v>0</v>
      </c>
      <c r="DQ727" s="226">
        <f t="shared" si="291"/>
        <v>0</v>
      </c>
      <c r="DR727" s="226">
        <f t="shared" si="291"/>
        <v>0</v>
      </c>
      <c r="DS727" s="226">
        <f t="shared" si="292"/>
        <v>0</v>
      </c>
      <c r="DT727" s="227">
        <f t="shared" si="292"/>
        <v>0</v>
      </c>
      <c r="DU727" s="227">
        <f t="shared" si="292"/>
        <v>-1</v>
      </c>
      <c r="DV727" s="227">
        <f t="shared" si="292"/>
        <v>-1</v>
      </c>
      <c r="DW727" s="227">
        <f t="shared" si="292"/>
        <v>1</v>
      </c>
      <c r="DX727" s="377">
        <f t="shared" si="293"/>
        <v>0</v>
      </c>
      <c r="DY727" s="377">
        <f t="shared" si="293"/>
        <v>0</v>
      </c>
      <c r="DZ727" s="377">
        <f t="shared" si="293"/>
        <v>0</v>
      </c>
      <c r="EA727" s="377">
        <f t="shared" si="293"/>
        <v>0</v>
      </c>
      <c r="EB727" s="378">
        <f t="shared" si="293"/>
        <v>0.35714285714285715</v>
      </c>
      <c r="EC727" s="378">
        <f t="shared" si="289"/>
        <v>0.30769230769230771</v>
      </c>
      <c r="ED727" s="378">
        <f t="shared" si="289"/>
        <v>0.30769230769230771</v>
      </c>
      <c r="EE727" s="378">
        <f t="shared" si="289"/>
        <v>0.30769230769230771</v>
      </c>
      <c r="EG727" s="226">
        <v>0</v>
      </c>
      <c r="EH727" s="226">
        <v>0</v>
      </c>
      <c r="EI727" s="226">
        <v>0</v>
      </c>
      <c r="EJ727" s="226">
        <v>0</v>
      </c>
      <c r="EK727" s="226">
        <v>0</v>
      </c>
      <c r="EL727" s="226">
        <v>0</v>
      </c>
      <c r="EM727" s="226">
        <v>0</v>
      </c>
      <c r="EN727" s="379">
        <f t="shared" si="299"/>
        <v>0</v>
      </c>
      <c r="EO727" s="226">
        <f t="shared" si="300"/>
        <v>0</v>
      </c>
      <c r="EP727" s="379">
        <f t="shared" si="301"/>
        <v>0</v>
      </c>
      <c r="EQ727" s="226">
        <f t="shared" si="302"/>
        <v>0</v>
      </c>
      <c r="ER727" s="226">
        <f t="shared" si="303"/>
        <v>0</v>
      </c>
      <c r="ES727" s="292"/>
      <c r="ET727" s="227">
        <v>14</v>
      </c>
      <c r="EU727" s="227">
        <v>4</v>
      </c>
      <c r="EV727" s="227">
        <v>10</v>
      </c>
      <c r="EW727" s="227">
        <v>4</v>
      </c>
      <c r="EX727" s="227">
        <v>1</v>
      </c>
      <c r="EY727" s="227">
        <v>96</v>
      </c>
      <c r="EZ727" s="227">
        <v>88</v>
      </c>
      <c r="FA727" s="380">
        <f t="shared" si="306"/>
        <v>0.2857142857142857</v>
      </c>
      <c r="FB727" s="228">
        <f t="shared" si="307"/>
        <v>40</v>
      </c>
      <c r="FC727" s="380">
        <f t="shared" si="308"/>
        <v>7.1428571428571425E-2</v>
      </c>
      <c r="FD727" s="227">
        <f t="shared" si="309"/>
        <v>10416.666666666666</v>
      </c>
      <c r="FE727" s="227">
        <f t="shared" si="310"/>
        <v>3787.878787878788</v>
      </c>
      <c r="FF727" s="227">
        <v>10</v>
      </c>
      <c r="FG727" s="228">
        <f t="shared" si="304"/>
        <v>40</v>
      </c>
      <c r="FH727" s="227">
        <v>4</v>
      </c>
      <c r="FI727" s="227">
        <v>10</v>
      </c>
      <c r="FJ727" s="227">
        <v>0</v>
      </c>
      <c r="FK727" s="227">
        <f t="shared" si="296"/>
        <v>6</v>
      </c>
      <c r="FL727" s="227">
        <v>0</v>
      </c>
      <c r="FM727" s="227">
        <f t="shared" si="297"/>
        <v>6</v>
      </c>
      <c r="FZ727" s="229"/>
      <c r="GA727" s="229"/>
      <c r="GB727" s="229"/>
      <c r="GC727" s="229"/>
      <c r="GD727" s="229"/>
    </row>
    <row r="728" spans="1:186" s="368" customFormat="1">
      <c r="A728" s="287" t="s">
        <v>1386</v>
      </c>
      <c r="B728" s="369" t="s">
        <v>1387</v>
      </c>
      <c r="C728" s="287" t="s">
        <v>1734</v>
      </c>
      <c r="D728" s="287" t="s">
        <v>3126</v>
      </c>
      <c r="E728" s="369" t="s">
        <v>1735</v>
      </c>
      <c r="F728" s="287">
        <v>725</v>
      </c>
      <c r="G728" s="392" t="s">
        <v>1750</v>
      </c>
      <c r="H728" s="392" t="s">
        <v>1751</v>
      </c>
      <c r="I728" s="393" t="s">
        <v>1738</v>
      </c>
      <c r="J728" s="392" t="s">
        <v>1739</v>
      </c>
      <c r="K728" s="287" t="s">
        <v>861</v>
      </c>
      <c r="L728" s="369" t="s">
        <v>1739</v>
      </c>
      <c r="M728" s="369" t="s">
        <v>3124</v>
      </c>
      <c r="N728" s="372">
        <v>1</v>
      </c>
      <c r="O728" s="373">
        <v>196</v>
      </c>
      <c r="P728" s="373">
        <v>255</v>
      </c>
      <c r="Q728" s="373">
        <v>234</v>
      </c>
      <c r="R728" s="373">
        <v>237</v>
      </c>
      <c r="S728" s="374">
        <v>261</v>
      </c>
      <c r="T728" s="374">
        <v>244</v>
      </c>
      <c r="U728" s="374">
        <v>250</v>
      </c>
      <c r="V728" s="374">
        <v>254</v>
      </c>
      <c r="W728" s="373">
        <v>54</v>
      </c>
      <c r="X728" s="373">
        <v>73</v>
      </c>
      <c r="Y728" s="373">
        <v>68</v>
      </c>
      <c r="Z728" s="373">
        <v>69</v>
      </c>
      <c r="AA728" s="374">
        <v>60</v>
      </c>
      <c r="AB728" s="374">
        <v>57</v>
      </c>
      <c r="AC728" s="374">
        <v>56</v>
      </c>
      <c r="AD728" s="374">
        <v>59</v>
      </c>
      <c r="AE728" s="373">
        <v>4</v>
      </c>
      <c r="AF728" s="373">
        <v>3</v>
      </c>
      <c r="AG728" s="373">
        <v>3</v>
      </c>
      <c r="AH728" s="373">
        <v>3</v>
      </c>
      <c r="AI728" s="374">
        <v>4</v>
      </c>
      <c r="AJ728" s="374">
        <v>3</v>
      </c>
      <c r="AK728" s="374">
        <v>3</v>
      </c>
      <c r="AL728" s="374">
        <v>3</v>
      </c>
      <c r="AM728" s="226">
        <v>143</v>
      </c>
      <c r="AN728" s="226">
        <v>182</v>
      </c>
      <c r="AO728" s="226">
        <v>166</v>
      </c>
      <c r="AP728" s="226">
        <v>168</v>
      </c>
      <c r="AQ728" s="227">
        <v>201</v>
      </c>
      <c r="AR728" s="227">
        <v>188</v>
      </c>
      <c r="AS728" s="227">
        <v>194</v>
      </c>
      <c r="AT728" s="227">
        <v>195</v>
      </c>
      <c r="AU728" s="226">
        <v>31</v>
      </c>
      <c r="AV728" s="411">
        <v>49</v>
      </c>
      <c r="AW728" s="411">
        <v>52</v>
      </c>
      <c r="AX728" s="411">
        <v>55</v>
      </c>
      <c r="AY728" s="231">
        <v>51</v>
      </c>
      <c r="AZ728" s="231">
        <v>52</v>
      </c>
      <c r="BA728" s="231">
        <v>56</v>
      </c>
      <c r="BB728" s="231">
        <v>58</v>
      </c>
      <c r="BC728" s="226">
        <f t="shared" si="295"/>
        <v>112</v>
      </c>
      <c r="BD728" s="226">
        <f t="shared" si="295"/>
        <v>97</v>
      </c>
      <c r="BE728" s="226">
        <f t="shared" si="295"/>
        <v>52</v>
      </c>
      <c r="BF728" s="226">
        <f t="shared" si="294"/>
        <v>57</v>
      </c>
      <c r="BG728" s="218">
        <f t="shared" si="294"/>
        <v>111</v>
      </c>
      <c r="BH728" s="218">
        <f t="shared" si="294"/>
        <v>66</v>
      </c>
      <c r="BI728" s="218">
        <f t="shared" si="294"/>
        <v>75</v>
      </c>
      <c r="BJ728" s="218">
        <f t="shared" si="286"/>
        <v>103</v>
      </c>
      <c r="BK728" s="226">
        <f t="shared" si="305"/>
        <v>0</v>
      </c>
      <c r="BL728" s="226">
        <f t="shared" si="305"/>
        <v>36</v>
      </c>
      <c r="BM728" s="226">
        <f t="shared" si="305"/>
        <v>62</v>
      </c>
      <c r="BN728" s="226">
        <f t="shared" si="305"/>
        <v>56</v>
      </c>
      <c r="BO728" s="227">
        <f t="shared" si="305"/>
        <v>39</v>
      </c>
      <c r="BP728" s="227">
        <f t="shared" si="305"/>
        <v>70</v>
      </c>
      <c r="BQ728" s="227">
        <f t="shared" si="305"/>
        <v>63</v>
      </c>
      <c r="BR728" s="227">
        <f t="shared" si="305"/>
        <v>34</v>
      </c>
      <c r="BS728" s="226">
        <v>0</v>
      </c>
      <c r="BT728" s="226">
        <v>36</v>
      </c>
      <c r="BU728" s="226">
        <v>62</v>
      </c>
      <c r="BV728" s="226">
        <v>56</v>
      </c>
      <c r="BW728" s="227">
        <v>39</v>
      </c>
      <c r="BX728" s="227">
        <v>70</v>
      </c>
      <c r="BY728" s="227">
        <v>63</v>
      </c>
      <c r="BZ728" s="227">
        <v>34</v>
      </c>
      <c r="CA728" s="226">
        <v>0</v>
      </c>
      <c r="CB728" s="226">
        <f>IFERROR(VLOOKUP($G728,[12]ITEM!$B$2:$AC$939,26,0),0)</f>
        <v>0</v>
      </c>
      <c r="CC728" s="226">
        <f>IFERROR(VLOOKUP($G728,[12]ITEM!$B$2:$AC$939,27,0),0)</f>
        <v>0</v>
      </c>
      <c r="CD728" s="226">
        <f>IFERROR(VLOOKUP($G728,[12]ITEM!$B$2:$AC$939,28,0),0)</f>
        <v>0</v>
      </c>
      <c r="CE728" s="227">
        <v>0</v>
      </c>
      <c r="CF728" s="227">
        <v>0</v>
      </c>
      <c r="CG728" s="227">
        <v>0</v>
      </c>
      <c r="CH728" s="227">
        <v>0</v>
      </c>
      <c r="CI728" s="375"/>
      <c r="CJ728" s="226">
        <f t="shared" si="290"/>
        <v>111</v>
      </c>
      <c r="CK728" s="226">
        <f t="shared" si="290"/>
        <v>166</v>
      </c>
      <c r="CL728" s="226">
        <f t="shared" si="290"/>
        <v>170</v>
      </c>
      <c r="CM728" s="226">
        <f t="shared" si="290"/>
        <v>172</v>
      </c>
      <c r="CN728" s="227">
        <f t="shared" si="290"/>
        <v>111</v>
      </c>
      <c r="CO728" s="227">
        <f t="shared" si="288"/>
        <v>111.9679180358811</v>
      </c>
      <c r="CP728" s="227">
        <f t="shared" si="288"/>
        <v>113.8994494437907</v>
      </c>
      <c r="CQ728" s="227">
        <f t="shared" si="288"/>
        <v>118.09878753088677</v>
      </c>
      <c r="CR728" s="226">
        <v>41</v>
      </c>
      <c r="CS728" s="226">
        <v>52</v>
      </c>
      <c r="CT728" s="226">
        <v>48</v>
      </c>
      <c r="CU728" s="226">
        <v>48</v>
      </c>
      <c r="CV728" s="227">
        <f t="shared" si="298"/>
        <v>30</v>
      </c>
      <c r="CW728" s="227">
        <f>CV728*(1+('[13]GROWTH (YoY)'!AR728/100))</f>
        <v>27.967918035881105</v>
      </c>
      <c r="CX728" s="227">
        <f>CW728*(1+('[13]GROWTH (YoY)'!AS728/100))</f>
        <v>28.899449443790697</v>
      </c>
      <c r="CY728" s="227">
        <f>CX728*(1+('[13]GROWTH (YoY)'!AT728/100))</f>
        <v>29.098787530886764</v>
      </c>
      <c r="CZ728" s="226">
        <v>64</v>
      </c>
      <c r="DA728" s="226">
        <v>104</v>
      </c>
      <c r="DB728" s="226">
        <v>111</v>
      </c>
      <c r="DC728" s="226">
        <v>113</v>
      </c>
      <c r="DD728" s="227">
        <v>71</v>
      </c>
      <c r="DE728" s="227">
        <v>73</v>
      </c>
      <c r="DF728" s="227">
        <v>73</v>
      </c>
      <c r="DG728" s="227">
        <v>77</v>
      </c>
      <c r="DH728" s="226">
        <v>6</v>
      </c>
      <c r="DI728" s="226">
        <v>10</v>
      </c>
      <c r="DJ728" s="226">
        <v>11</v>
      </c>
      <c r="DK728" s="226">
        <v>11</v>
      </c>
      <c r="DL728" s="227">
        <v>10</v>
      </c>
      <c r="DM728" s="227">
        <v>11</v>
      </c>
      <c r="DN728" s="227">
        <v>12</v>
      </c>
      <c r="DO728" s="227">
        <v>12</v>
      </c>
      <c r="DP728" s="376">
        <f t="shared" si="291"/>
        <v>1</v>
      </c>
      <c r="DQ728" s="226">
        <f t="shared" si="291"/>
        <v>-69</v>
      </c>
      <c r="DR728" s="226">
        <f t="shared" si="291"/>
        <v>-118</v>
      </c>
      <c r="DS728" s="226">
        <f t="shared" si="292"/>
        <v>-115</v>
      </c>
      <c r="DT728" s="227">
        <f t="shared" si="292"/>
        <v>0</v>
      </c>
      <c r="DU728" s="227">
        <f t="shared" si="292"/>
        <v>-45.967918035881098</v>
      </c>
      <c r="DV728" s="227">
        <f t="shared" si="292"/>
        <v>-38.899449443790701</v>
      </c>
      <c r="DW728" s="227">
        <f t="shared" si="292"/>
        <v>-15.098787530886767</v>
      </c>
      <c r="DX728" s="377">
        <f t="shared" si="293"/>
        <v>0.27551020408163263</v>
      </c>
      <c r="DY728" s="377">
        <f t="shared" si="293"/>
        <v>0.28627450980392155</v>
      </c>
      <c r="DZ728" s="377">
        <f t="shared" si="293"/>
        <v>0.29059829059829062</v>
      </c>
      <c r="EA728" s="377">
        <f t="shared" si="293"/>
        <v>0.29113924050632911</v>
      </c>
      <c r="EB728" s="378">
        <f t="shared" si="293"/>
        <v>0.22988505747126436</v>
      </c>
      <c r="EC728" s="378">
        <f t="shared" si="289"/>
        <v>0.23360655737704919</v>
      </c>
      <c r="ED728" s="378">
        <f t="shared" si="289"/>
        <v>0.224</v>
      </c>
      <c r="EE728" s="378">
        <f t="shared" si="289"/>
        <v>0.23228346456692914</v>
      </c>
      <c r="EG728" s="226">
        <v>0</v>
      </c>
      <c r="EH728" s="226">
        <v>0</v>
      </c>
      <c r="EI728" s="226">
        <v>0</v>
      </c>
      <c r="EJ728" s="226">
        <v>0</v>
      </c>
      <c r="EK728" s="226">
        <v>0</v>
      </c>
      <c r="EL728" s="226">
        <v>0</v>
      </c>
      <c r="EM728" s="226">
        <v>0</v>
      </c>
      <c r="EN728" s="379">
        <f t="shared" si="299"/>
        <v>0</v>
      </c>
      <c r="EO728" s="226">
        <f t="shared" si="300"/>
        <v>0</v>
      </c>
      <c r="EP728" s="379">
        <f t="shared" si="301"/>
        <v>0</v>
      </c>
      <c r="EQ728" s="226">
        <f t="shared" si="302"/>
        <v>0</v>
      </c>
      <c r="ER728" s="226">
        <f t="shared" si="303"/>
        <v>0</v>
      </c>
      <c r="ES728" s="292"/>
      <c r="ET728" s="227">
        <v>263</v>
      </c>
      <c r="EU728" s="227">
        <v>59</v>
      </c>
      <c r="EV728" s="227">
        <v>204</v>
      </c>
      <c r="EW728" s="227">
        <v>77</v>
      </c>
      <c r="EX728" s="227">
        <v>68</v>
      </c>
      <c r="EY728" s="227">
        <v>1530</v>
      </c>
      <c r="EZ728" s="227">
        <v>1346</v>
      </c>
      <c r="FA728" s="380">
        <f t="shared" si="306"/>
        <v>0.22433460076045628</v>
      </c>
      <c r="FB728" s="228">
        <f t="shared" si="307"/>
        <v>37.745098039215684</v>
      </c>
      <c r="FC728" s="380">
        <f t="shared" si="308"/>
        <v>0.2585551330798479</v>
      </c>
      <c r="FD728" s="227">
        <f t="shared" si="309"/>
        <v>44444.444444444445</v>
      </c>
      <c r="FE728" s="227">
        <f t="shared" si="310"/>
        <v>4767.2114908370486</v>
      </c>
      <c r="FF728" s="227">
        <v>204</v>
      </c>
      <c r="FG728" s="228">
        <f t="shared" si="304"/>
        <v>26.96078431372549</v>
      </c>
      <c r="FH728" s="227">
        <v>55</v>
      </c>
      <c r="FI728" s="227">
        <v>204</v>
      </c>
      <c r="FJ728" s="227">
        <v>0</v>
      </c>
      <c r="FK728" s="227">
        <f t="shared" si="296"/>
        <v>149</v>
      </c>
      <c r="FL728" s="227">
        <v>7</v>
      </c>
      <c r="FM728" s="227">
        <f t="shared" si="297"/>
        <v>142</v>
      </c>
      <c r="FZ728" s="229"/>
      <c r="GA728" s="229"/>
      <c r="GB728" s="229"/>
      <c r="GC728" s="229"/>
      <c r="GD728" s="229"/>
    </row>
    <row r="729" spans="1:186" s="368" customFormat="1">
      <c r="A729" s="287" t="s">
        <v>1386</v>
      </c>
      <c r="B729" s="369" t="s">
        <v>1387</v>
      </c>
      <c r="C729" s="287" t="s">
        <v>1734</v>
      </c>
      <c r="D729" s="287" t="s">
        <v>3126</v>
      </c>
      <c r="E729" s="369" t="s">
        <v>1735</v>
      </c>
      <c r="F729" s="287">
        <v>726</v>
      </c>
      <c r="G729" s="392" t="s">
        <v>1752</v>
      </c>
      <c r="H729" s="392" t="s">
        <v>1753</v>
      </c>
      <c r="I729" s="393" t="s">
        <v>1738</v>
      </c>
      <c r="J729" s="392" t="s">
        <v>1739</v>
      </c>
      <c r="K729" s="287" t="s">
        <v>861</v>
      </c>
      <c r="L729" s="369" t="s">
        <v>1739</v>
      </c>
      <c r="M729" s="369" t="s">
        <v>3124</v>
      </c>
      <c r="N729" s="372">
        <v>1</v>
      </c>
      <c r="O729" s="373">
        <v>3931</v>
      </c>
      <c r="P729" s="373">
        <v>5332</v>
      </c>
      <c r="Q729" s="373">
        <v>5477</v>
      </c>
      <c r="R729" s="373">
        <v>5834</v>
      </c>
      <c r="S729" s="374">
        <v>5491</v>
      </c>
      <c r="T729" s="374">
        <v>5620</v>
      </c>
      <c r="U729" s="374">
        <v>6003</v>
      </c>
      <c r="V729" s="374">
        <v>6430</v>
      </c>
      <c r="W729" s="373">
        <v>1555</v>
      </c>
      <c r="X729" s="373">
        <v>1996</v>
      </c>
      <c r="Y729" s="373">
        <v>1972</v>
      </c>
      <c r="Z729" s="373">
        <v>2081</v>
      </c>
      <c r="AA729" s="374">
        <v>1889</v>
      </c>
      <c r="AB729" s="374">
        <v>1872</v>
      </c>
      <c r="AC729" s="374">
        <v>1956</v>
      </c>
      <c r="AD729" s="374">
        <v>2099</v>
      </c>
      <c r="AE729" s="373">
        <v>58</v>
      </c>
      <c r="AF729" s="373">
        <v>62</v>
      </c>
      <c r="AG729" s="373">
        <v>58</v>
      </c>
      <c r="AH729" s="373">
        <v>61</v>
      </c>
      <c r="AI729" s="374">
        <v>65</v>
      </c>
      <c r="AJ729" s="374">
        <v>61</v>
      </c>
      <c r="AK729" s="374">
        <v>61</v>
      </c>
      <c r="AL729" s="374">
        <v>64</v>
      </c>
      <c r="AM729" s="226">
        <v>2376</v>
      </c>
      <c r="AN729" s="226">
        <v>3337</v>
      </c>
      <c r="AO729" s="226">
        <v>3505</v>
      </c>
      <c r="AP729" s="226">
        <v>3753</v>
      </c>
      <c r="AQ729" s="227">
        <v>3602</v>
      </c>
      <c r="AR729" s="227">
        <v>3749</v>
      </c>
      <c r="AS729" s="227">
        <v>4047</v>
      </c>
      <c r="AT729" s="227">
        <v>4330</v>
      </c>
      <c r="AU729" s="226">
        <v>1062</v>
      </c>
      <c r="AV729" s="411">
        <v>1560</v>
      </c>
      <c r="AW729" s="411">
        <v>1708</v>
      </c>
      <c r="AX729" s="411">
        <v>1884</v>
      </c>
      <c r="AY729" s="231">
        <v>1632</v>
      </c>
      <c r="AZ729" s="231">
        <v>1782</v>
      </c>
      <c r="BA729" s="231">
        <v>1968</v>
      </c>
      <c r="BB729" s="231">
        <v>2179</v>
      </c>
      <c r="BC729" s="226">
        <f t="shared" si="295"/>
        <v>1265</v>
      </c>
      <c r="BD729" s="226">
        <f t="shared" si="295"/>
        <v>1652</v>
      </c>
      <c r="BE729" s="226">
        <f t="shared" si="295"/>
        <v>1615</v>
      </c>
      <c r="BF729" s="226">
        <f t="shared" si="294"/>
        <v>1696</v>
      </c>
      <c r="BG729" s="218">
        <f t="shared" si="294"/>
        <v>1869</v>
      </c>
      <c r="BH729" s="218">
        <f t="shared" si="294"/>
        <v>1758</v>
      </c>
      <c r="BI729" s="218">
        <f t="shared" si="294"/>
        <v>1885</v>
      </c>
      <c r="BJ729" s="218">
        <f t="shared" si="286"/>
        <v>2059</v>
      </c>
      <c r="BK729" s="226">
        <f t="shared" si="305"/>
        <v>49</v>
      </c>
      <c r="BL729" s="226">
        <f t="shared" si="305"/>
        <v>125</v>
      </c>
      <c r="BM729" s="226">
        <f t="shared" si="305"/>
        <v>182</v>
      </c>
      <c r="BN729" s="226">
        <f t="shared" si="305"/>
        <v>173</v>
      </c>
      <c r="BO729" s="227">
        <f t="shared" si="305"/>
        <v>101</v>
      </c>
      <c r="BP729" s="227">
        <f t="shared" si="305"/>
        <v>209</v>
      </c>
      <c r="BQ729" s="227">
        <f t="shared" si="305"/>
        <v>194</v>
      </c>
      <c r="BR729" s="227">
        <f t="shared" si="305"/>
        <v>92</v>
      </c>
      <c r="BS729" s="226">
        <v>49</v>
      </c>
      <c r="BT729" s="226">
        <v>125</v>
      </c>
      <c r="BU729" s="226">
        <v>182</v>
      </c>
      <c r="BV729" s="226">
        <v>173</v>
      </c>
      <c r="BW729" s="227">
        <v>101</v>
      </c>
      <c r="BX729" s="227">
        <v>209</v>
      </c>
      <c r="BY729" s="227">
        <v>194</v>
      </c>
      <c r="BZ729" s="227">
        <v>92</v>
      </c>
      <c r="CA729" s="226">
        <v>0</v>
      </c>
      <c r="CB729" s="226">
        <f>IFERROR(VLOOKUP($G729,[12]ITEM!$B$2:$AC$939,26,0),0)</f>
        <v>0</v>
      </c>
      <c r="CC729" s="226">
        <f>IFERROR(VLOOKUP($G729,[12]ITEM!$B$2:$AC$939,27,0),0)</f>
        <v>0</v>
      </c>
      <c r="CD729" s="226">
        <f>IFERROR(VLOOKUP($G729,[12]ITEM!$B$2:$AC$939,28,0),0)</f>
        <v>0</v>
      </c>
      <c r="CE729" s="227">
        <v>0</v>
      </c>
      <c r="CF729" s="227">
        <v>0</v>
      </c>
      <c r="CG729" s="227">
        <v>0</v>
      </c>
      <c r="CH729" s="227">
        <v>0</v>
      </c>
      <c r="CI729" s="375"/>
      <c r="CJ729" s="226">
        <f t="shared" si="290"/>
        <v>1265</v>
      </c>
      <c r="CK729" s="226">
        <f t="shared" si="290"/>
        <v>1958</v>
      </c>
      <c r="CL729" s="226">
        <f t="shared" si="290"/>
        <v>2077</v>
      </c>
      <c r="CM729" s="226">
        <f t="shared" si="290"/>
        <v>2146</v>
      </c>
      <c r="CN729" s="227">
        <f t="shared" si="290"/>
        <v>1869</v>
      </c>
      <c r="CO729" s="227">
        <f t="shared" si="288"/>
        <v>1946.6908823079966</v>
      </c>
      <c r="CP729" s="227">
        <f t="shared" si="288"/>
        <v>1985.0173512159968</v>
      </c>
      <c r="CQ729" s="227">
        <f t="shared" si="288"/>
        <v>2105.7795572733503</v>
      </c>
      <c r="CR729" s="226">
        <v>341</v>
      </c>
      <c r="CS729" s="226">
        <v>478</v>
      </c>
      <c r="CT729" s="226">
        <v>502</v>
      </c>
      <c r="CU729" s="226">
        <v>538</v>
      </c>
      <c r="CV729" s="227">
        <f t="shared" si="298"/>
        <v>632</v>
      </c>
      <c r="CW729" s="227">
        <f>CV729*(1+('[13]GROWTH (YoY)'!AR729/100))</f>
        <v>657.6908823079965</v>
      </c>
      <c r="CX729" s="227">
        <f>CW729*(1+('[13]GROWTH (YoY)'!AS729/100))</f>
        <v>710.01735121599665</v>
      </c>
      <c r="CY729" s="227">
        <f>CX729*(1+('[13]GROWTH (YoY)'!AT729/100))</f>
        <v>759.77955727335018</v>
      </c>
      <c r="CZ729" s="226">
        <v>924</v>
      </c>
      <c r="DA729" s="226">
        <v>1480</v>
      </c>
      <c r="DB729" s="226">
        <v>1575</v>
      </c>
      <c r="DC729" s="226">
        <v>1608</v>
      </c>
      <c r="DD729" s="227">
        <v>1237</v>
      </c>
      <c r="DE729" s="227">
        <v>1289</v>
      </c>
      <c r="DF729" s="227">
        <v>1275</v>
      </c>
      <c r="DG729" s="227">
        <v>1346</v>
      </c>
      <c r="DH729" s="226">
        <v>0</v>
      </c>
      <c r="DI729" s="226">
        <v>0</v>
      </c>
      <c r="DJ729" s="226">
        <v>0</v>
      </c>
      <c r="DK729" s="226">
        <v>0</v>
      </c>
      <c r="DL729" s="227">
        <v>0</v>
      </c>
      <c r="DM729" s="227">
        <v>0</v>
      </c>
      <c r="DN729" s="227">
        <v>0</v>
      </c>
      <c r="DO729" s="227">
        <v>0</v>
      </c>
      <c r="DP729" s="376">
        <f t="shared" si="291"/>
        <v>0</v>
      </c>
      <c r="DQ729" s="226">
        <f t="shared" si="291"/>
        <v>-306</v>
      </c>
      <c r="DR729" s="226">
        <f t="shared" si="291"/>
        <v>-462</v>
      </c>
      <c r="DS729" s="226">
        <f t="shared" si="292"/>
        <v>-450</v>
      </c>
      <c r="DT729" s="227">
        <f t="shared" si="292"/>
        <v>0</v>
      </c>
      <c r="DU729" s="227">
        <f t="shared" si="292"/>
        <v>-188.69088230799662</v>
      </c>
      <c r="DV729" s="227">
        <f t="shared" si="292"/>
        <v>-100.01735121599677</v>
      </c>
      <c r="DW729" s="227">
        <f t="shared" si="292"/>
        <v>-46.779557273350292</v>
      </c>
      <c r="DX729" s="377">
        <f t="shared" si="293"/>
        <v>0.39557364538285422</v>
      </c>
      <c r="DY729" s="377">
        <f t="shared" si="293"/>
        <v>0.3743435858964741</v>
      </c>
      <c r="DZ729" s="377">
        <f t="shared" si="293"/>
        <v>0.36005112287748769</v>
      </c>
      <c r="EA729" s="377">
        <f t="shared" si="293"/>
        <v>0.35670209118957835</v>
      </c>
      <c r="EB729" s="378">
        <f t="shared" si="293"/>
        <v>0.3440174831542524</v>
      </c>
      <c r="EC729" s="378">
        <f t="shared" si="289"/>
        <v>0.33309608540925267</v>
      </c>
      <c r="ED729" s="378">
        <f t="shared" si="289"/>
        <v>0.32583708145927037</v>
      </c>
      <c r="EE729" s="378">
        <f t="shared" si="289"/>
        <v>0.32643856920684294</v>
      </c>
      <c r="EG729" s="226">
        <v>0</v>
      </c>
      <c r="EH729" s="226">
        <v>0</v>
      </c>
      <c r="EI729" s="226">
        <v>0</v>
      </c>
      <c r="EJ729" s="226">
        <v>0</v>
      </c>
      <c r="EK729" s="226">
        <v>0</v>
      </c>
      <c r="EL729" s="226">
        <v>0</v>
      </c>
      <c r="EM729" s="226">
        <v>0</v>
      </c>
      <c r="EN729" s="379">
        <f t="shared" si="299"/>
        <v>0</v>
      </c>
      <c r="EO729" s="226">
        <f t="shared" si="300"/>
        <v>0</v>
      </c>
      <c r="EP729" s="379">
        <f t="shared" si="301"/>
        <v>0</v>
      </c>
      <c r="EQ729" s="226">
        <f t="shared" si="302"/>
        <v>0</v>
      </c>
      <c r="ER729" s="226">
        <f t="shared" si="303"/>
        <v>0</v>
      </c>
      <c r="ES729" s="292"/>
      <c r="ET729" s="227">
        <v>5537</v>
      </c>
      <c r="EU729" s="227">
        <v>1889</v>
      </c>
      <c r="EV729" s="227">
        <v>3648</v>
      </c>
      <c r="EW729" s="227">
        <v>1748</v>
      </c>
      <c r="EX729" s="227">
        <v>1797</v>
      </c>
      <c r="EY729" s="227">
        <v>80977</v>
      </c>
      <c r="EZ729" s="227">
        <v>61261</v>
      </c>
      <c r="FA729" s="380">
        <f t="shared" si="306"/>
        <v>0.34115947263861296</v>
      </c>
      <c r="FB729" s="228">
        <f t="shared" si="307"/>
        <v>47.916666666666671</v>
      </c>
      <c r="FC729" s="380">
        <f t="shared" si="308"/>
        <v>0.32454397688278852</v>
      </c>
      <c r="FD729" s="227">
        <f t="shared" si="309"/>
        <v>22191.486471467208</v>
      </c>
      <c r="FE729" s="227">
        <f t="shared" si="310"/>
        <v>2377.8042582828662</v>
      </c>
      <c r="FF729" s="227">
        <v>3648</v>
      </c>
      <c r="FG729" s="228">
        <f t="shared" si="304"/>
        <v>46.765350877192986</v>
      </c>
      <c r="FH729" s="227">
        <v>1706</v>
      </c>
      <c r="FI729" s="227">
        <v>3648</v>
      </c>
      <c r="FJ729" s="227">
        <v>0</v>
      </c>
      <c r="FK729" s="227">
        <f t="shared" si="296"/>
        <v>1942</v>
      </c>
      <c r="FL729" s="227">
        <v>141</v>
      </c>
      <c r="FM729" s="227">
        <f t="shared" si="297"/>
        <v>1801</v>
      </c>
      <c r="FZ729" s="229"/>
      <c r="GA729" s="229"/>
      <c r="GB729" s="229"/>
      <c r="GC729" s="229"/>
      <c r="GD729" s="229"/>
    </row>
    <row r="730" spans="1:186" s="368" customFormat="1">
      <c r="A730" s="287" t="s">
        <v>1386</v>
      </c>
      <c r="B730" s="369" t="s">
        <v>1387</v>
      </c>
      <c r="C730" s="287" t="s">
        <v>1734</v>
      </c>
      <c r="D730" s="287" t="s">
        <v>3126</v>
      </c>
      <c r="E730" s="369" t="s">
        <v>1735</v>
      </c>
      <c r="F730" s="287">
        <v>727</v>
      </c>
      <c r="G730" s="392" t="s">
        <v>1754</v>
      </c>
      <c r="H730" s="392" t="s">
        <v>1755</v>
      </c>
      <c r="I730" s="393" t="s">
        <v>1738</v>
      </c>
      <c r="J730" s="392" t="s">
        <v>1739</v>
      </c>
      <c r="K730" s="287" t="s">
        <v>861</v>
      </c>
      <c r="L730" s="369" t="s">
        <v>1739</v>
      </c>
      <c r="M730" s="369" t="s">
        <v>3124</v>
      </c>
      <c r="N730" s="372">
        <v>1</v>
      </c>
      <c r="O730" s="373">
        <v>153</v>
      </c>
      <c r="P730" s="373">
        <v>220</v>
      </c>
      <c r="Q730" s="373">
        <v>223</v>
      </c>
      <c r="R730" s="373">
        <v>229</v>
      </c>
      <c r="S730" s="374">
        <v>206</v>
      </c>
      <c r="T730" s="374">
        <v>218</v>
      </c>
      <c r="U730" s="374">
        <v>224</v>
      </c>
      <c r="V730" s="374">
        <v>241</v>
      </c>
      <c r="W730" s="373">
        <v>63</v>
      </c>
      <c r="X730" s="373">
        <v>87</v>
      </c>
      <c r="Y730" s="373">
        <v>92</v>
      </c>
      <c r="Z730" s="373">
        <v>94</v>
      </c>
      <c r="AA730" s="374">
        <v>62</v>
      </c>
      <c r="AB730" s="374">
        <v>64</v>
      </c>
      <c r="AC730" s="374">
        <v>68</v>
      </c>
      <c r="AD730" s="374">
        <v>76</v>
      </c>
      <c r="AE730" s="373">
        <v>2</v>
      </c>
      <c r="AF730" s="373">
        <v>2</v>
      </c>
      <c r="AG730" s="373">
        <v>2</v>
      </c>
      <c r="AH730" s="373">
        <v>2</v>
      </c>
      <c r="AI730" s="374">
        <v>3</v>
      </c>
      <c r="AJ730" s="374">
        <v>2</v>
      </c>
      <c r="AK730" s="374">
        <v>2</v>
      </c>
      <c r="AL730" s="374">
        <v>3</v>
      </c>
      <c r="AM730" s="226">
        <v>90</v>
      </c>
      <c r="AN730" s="226">
        <v>133</v>
      </c>
      <c r="AO730" s="226">
        <v>131</v>
      </c>
      <c r="AP730" s="226">
        <v>134</v>
      </c>
      <c r="AQ730" s="227">
        <v>143</v>
      </c>
      <c r="AR730" s="227">
        <v>154</v>
      </c>
      <c r="AS730" s="227">
        <v>157</v>
      </c>
      <c r="AT730" s="227">
        <v>166</v>
      </c>
      <c r="AU730" s="226">
        <v>53</v>
      </c>
      <c r="AV730" s="411">
        <v>79</v>
      </c>
      <c r="AW730" s="411">
        <v>86</v>
      </c>
      <c r="AX730" s="411">
        <v>96</v>
      </c>
      <c r="AY730" s="231">
        <v>83</v>
      </c>
      <c r="AZ730" s="231">
        <v>89</v>
      </c>
      <c r="BA730" s="231">
        <v>98</v>
      </c>
      <c r="BB730" s="231">
        <v>108</v>
      </c>
      <c r="BC730" s="226">
        <f t="shared" si="295"/>
        <v>37</v>
      </c>
      <c r="BD730" s="226">
        <f t="shared" si="295"/>
        <v>44</v>
      </c>
      <c r="BE730" s="226">
        <f t="shared" si="295"/>
        <v>27</v>
      </c>
      <c r="BF730" s="226">
        <f t="shared" si="294"/>
        <v>21</v>
      </c>
      <c r="BG730" s="218">
        <f t="shared" si="294"/>
        <v>49</v>
      </c>
      <c r="BH730" s="218">
        <f t="shared" si="294"/>
        <v>44</v>
      </c>
      <c r="BI730" s="218">
        <f t="shared" si="294"/>
        <v>40</v>
      </c>
      <c r="BJ730" s="218">
        <f t="shared" si="294"/>
        <v>49</v>
      </c>
      <c r="BK730" s="226">
        <f t="shared" si="305"/>
        <v>0</v>
      </c>
      <c r="BL730" s="226">
        <f t="shared" si="305"/>
        <v>10</v>
      </c>
      <c r="BM730" s="226">
        <f t="shared" si="305"/>
        <v>18</v>
      </c>
      <c r="BN730" s="226">
        <f t="shared" si="305"/>
        <v>17</v>
      </c>
      <c r="BO730" s="227">
        <f t="shared" si="305"/>
        <v>11</v>
      </c>
      <c r="BP730" s="227">
        <f t="shared" si="305"/>
        <v>21</v>
      </c>
      <c r="BQ730" s="227">
        <f t="shared" si="305"/>
        <v>19</v>
      </c>
      <c r="BR730" s="227">
        <f t="shared" si="305"/>
        <v>9</v>
      </c>
      <c r="BS730" s="226">
        <v>0</v>
      </c>
      <c r="BT730" s="226">
        <v>10</v>
      </c>
      <c r="BU730" s="226">
        <v>18</v>
      </c>
      <c r="BV730" s="226">
        <v>17</v>
      </c>
      <c r="BW730" s="227">
        <v>11</v>
      </c>
      <c r="BX730" s="227">
        <v>21</v>
      </c>
      <c r="BY730" s="227">
        <v>19</v>
      </c>
      <c r="BZ730" s="227">
        <v>9</v>
      </c>
      <c r="CA730" s="226">
        <v>0</v>
      </c>
      <c r="CB730" s="226">
        <f>IFERROR(VLOOKUP($G730,[12]ITEM!$B$2:$AC$939,26,0),0)</f>
        <v>0</v>
      </c>
      <c r="CC730" s="226">
        <f>IFERROR(VLOOKUP($G730,[12]ITEM!$B$2:$AC$939,27,0),0)</f>
        <v>0</v>
      </c>
      <c r="CD730" s="226">
        <f>IFERROR(VLOOKUP($G730,[12]ITEM!$B$2:$AC$939,28,0),0)</f>
        <v>0</v>
      </c>
      <c r="CE730" s="227">
        <v>0</v>
      </c>
      <c r="CF730" s="227">
        <v>0</v>
      </c>
      <c r="CG730" s="227">
        <v>0</v>
      </c>
      <c r="CH730" s="227">
        <v>0</v>
      </c>
      <c r="CI730" s="375"/>
      <c r="CJ730" s="226">
        <f t="shared" si="290"/>
        <v>36</v>
      </c>
      <c r="CK730" s="226">
        <f t="shared" si="290"/>
        <v>126</v>
      </c>
      <c r="CL730" s="226">
        <f t="shared" si="290"/>
        <v>91</v>
      </c>
      <c r="CM730" s="226">
        <f t="shared" si="290"/>
        <v>102</v>
      </c>
      <c r="CN730" s="227">
        <f t="shared" si="290"/>
        <v>49</v>
      </c>
      <c r="CO730" s="227">
        <f t="shared" si="288"/>
        <v>11.976006976076388</v>
      </c>
      <c r="CP730" s="227">
        <f t="shared" si="288"/>
        <v>20.494095467807945</v>
      </c>
      <c r="CQ730" s="227">
        <f t="shared" si="288"/>
        <v>20.810064346611139</v>
      </c>
      <c r="CR730" s="226">
        <v>49</v>
      </c>
      <c r="CS730" s="226">
        <v>73</v>
      </c>
      <c r="CT730" s="226">
        <v>72</v>
      </c>
      <c r="CU730" s="226">
        <v>74</v>
      </c>
      <c r="CV730" s="227">
        <f t="shared" si="298"/>
        <v>-27</v>
      </c>
      <c r="CW730" s="227">
        <f>CV730*(1+('[13]GROWTH (YoY)'!AR730/100))</f>
        <v>-29.023993023923612</v>
      </c>
      <c r="CX730" s="227">
        <f>CW730*(1+('[13]GROWTH (YoY)'!AS730/100))</f>
        <v>-29.505904532192055</v>
      </c>
      <c r="CY730" s="227">
        <f>CX730*(1+('[13]GROWTH (YoY)'!AT730/100))</f>
        <v>-31.189935653388861</v>
      </c>
      <c r="CZ730" s="226">
        <v>22</v>
      </c>
      <c r="DA730" s="226">
        <v>33</v>
      </c>
      <c r="DB730" s="226">
        <v>36</v>
      </c>
      <c r="DC730" s="226">
        <v>36</v>
      </c>
      <c r="DD730" s="227">
        <v>56</v>
      </c>
      <c r="DE730" s="227">
        <v>58</v>
      </c>
      <c r="DF730" s="227">
        <v>58</v>
      </c>
      <c r="DG730" s="227">
        <v>61</v>
      </c>
      <c r="DH730" s="226">
        <v>-35</v>
      </c>
      <c r="DI730" s="226">
        <v>20</v>
      </c>
      <c r="DJ730" s="226">
        <v>-17</v>
      </c>
      <c r="DK730" s="226">
        <v>-8</v>
      </c>
      <c r="DL730" s="227">
        <v>20</v>
      </c>
      <c r="DM730" s="227">
        <v>-17</v>
      </c>
      <c r="DN730" s="227">
        <v>-8</v>
      </c>
      <c r="DO730" s="227">
        <v>-9</v>
      </c>
      <c r="DP730" s="376">
        <f t="shared" si="291"/>
        <v>1</v>
      </c>
      <c r="DQ730" s="226">
        <f t="shared" si="291"/>
        <v>-82</v>
      </c>
      <c r="DR730" s="226">
        <f t="shared" si="291"/>
        <v>-64</v>
      </c>
      <c r="DS730" s="226">
        <f t="shared" si="292"/>
        <v>-81</v>
      </c>
      <c r="DT730" s="227">
        <f t="shared" si="292"/>
        <v>0</v>
      </c>
      <c r="DU730" s="227">
        <f t="shared" si="292"/>
        <v>32.023993023923609</v>
      </c>
      <c r="DV730" s="227">
        <f t="shared" si="292"/>
        <v>19.505904532192055</v>
      </c>
      <c r="DW730" s="227">
        <f t="shared" si="292"/>
        <v>28.189935653388861</v>
      </c>
      <c r="DX730" s="377">
        <f t="shared" si="293"/>
        <v>0.41176470588235292</v>
      </c>
      <c r="DY730" s="377">
        <f t="shared" si="293"/>
        <v>0.39545454545454545</v>
      </c>
      <c r="DZ730" s="377">
        <f t="shared" si="293"/>
        <v>0.41255605381165922</v>
      </c>
      <c r="EA730" s="377">
        <f t="shared" si="293"/>
        <v>0.41048034934497818</v>
      </c>
      <c r="EB730" s="378">
        <f t="shared" si="293"/>
        <v>0.30097087378640774</v>
      </c>
      <c r="EC730" s="378">
        <f t="shared" si="289"/>
        <v>0.29357798165137616</v>
      </c>
      <c r="ED730" s="378">
        <f t="shared" si="289"/>
        <v>0.30357142857142855</v>
      </c>
      <c r="EE730" s="378">
        <f t="shared" si="289"/>
        <v>0.31535269709543567</v>
      </c>
      <c r="EG730" s="226">
        <v>0</v>
      </c>
      <c r="EH730" s="226">
        <v>0</v>
      </c>
      <c r="EI730" s="226">
        <v>0</v>
      </c>
      <c r="EJ730" s="226">
        <v>0</v>
      </c>
      <c r="EK730" s="226">
        <v>0</v>
      </c>
      <c r="EL730" s="226">
        <v>0</v>
      </c>
      <c r="EM730" s="226">
        <v>0</v>
      </c>
      <c r="EN730" s="379">
        <f t="shared" si="299"/>
        <v>0</v>
      </c>
      <c r="EO730" s="226">
        <f t="shared" si="300"/>
        <v>0</v>
      </c>
      <c r="EP730" s="379">
        <f t="shared" si="301"/>
        <v>0</v>
      </c>
      <c r="EQ730" s="226">
        <f t="shared" si="302"/>
        <v>0</v>
      </c>
      <c r="ER730" s="226">
        <f t="shared" si="303"/>
        <v>0</v>
      </c>
      <c r="ES730" s="292"/>
      <c r="ET730" s="227">
        <v>207</v>
      </c>
      <c r="EU730" s="227">
        <v>62</v>
      </c>
      <c r="EV730" s="227">
        <v>145</v>
      </c>
      <c r="EW730" s="227">
        <v>88</v>
      </c>
      <c r="EX730" s="227">
        <v>105</v>
      </c>
      <c r="EY730" s="227">
        <v>4230</v>
      </c>
      <c r="EZ730" s="227">
        <v>2757</v>
      </c>
      <c r="FA730" s="380">
        <f t="shared" si="306"/>
        <v>0.29951690821256038</v>
      </c>
      <c r="FB730" s="228">
        <f t="shared" si="307"/>
        <v>60.689655172413794</v>
      </c>
      <c r="FC730" s="380">
        <f t="shared" si="308"/>
        <v>0.50724637681159424</v>
      </c>
      <c r="FD730" s="227">
        <f t="shared" si="309"/>
        <v>24822.695035460994</v>
      </c>
      <c r="FE730" s="227">
        <f t="shared" si="310"/>
        <v>2659.8960222464034</v>
      </c>
      <c r="FF730" s="227">
        <v>145</v>
      </c>
      <c r="FG730" s="228">
        <f t="shared" si="304"/>
        <v>60</v>
      </c>
      <c r="FH730" s="227">
        <v>87</v>
      </c>
      <c r="FI730" s="227">
        <v>145</v>
      </c>
      <c r="FJ730" s="227">
        <v>0</v>
      </c>
      <c r="FK730" s="227">
        <f t="shared" si="296"/>
        <v>58</v>
      </c>
      <c r="FL730" s="227">
        <v>5</v>
      </c>
      <c r="FM730" s="227">
        <f t="shared" si="297"/>
        <v>53</v>
      </c>
      <c r="FZ730" s="229"/>
      <c r="GA730" s="229"/>
      <c r="GB730" s="229"/>
      <c r="GC730" s="229"/>
      <c r="GD730" s="229"/>
    </row>
    <row r="731" spans="1:186" s="368" customFormat="1">
      <c r="A731" s="287" t="s">
        <v>1386</v>
      </c>
      <c r="B731" s="369" t="s">
        <v>1387</v>
      </c>
      <c r="C731" s="287" t="s">
        <v>1734</v>
      </c>
      <c r="D731" s="287" t="s">
        <v>3126</v>
      </c>
      <c r="E731" s="369" t="s">
        <v>1735</v>
      </c>
      <c r="F731" s="287">
        <v>728</v>
      </c>
      <c r="G731" s="392" t="s">
        <v>1756</v>
      </c>
      <c r="H731" s="392" t="s">
        <v>1757</v>
      </c>
      <c r="I731" s="393" t="s">
        <v>1738</v>
      </c>
      <c r="J731" s="392" t="s">
        <v>1739</v>
      </c>
      <c r="K731" s="287" t="s">
        <v>861</v>
      </c>
      <c r="L731" s="369" t="s">
        <v>1739</v>
      </c>
      <c r="M731" s="369" t="s">
        <v>3124</v>
      </c>
      <c r="N731" s="372">
        <v>1</v>
      </c>
      <c r="O731" s="373">
        <v>34</v>
      </c>
      <c r="P731" s="373">
        <v>49</v>
      </c>
      <c r="Q731" s="373">
        <v>49</v>
      </c>
      <c r="R731" s="373">
        <v>52</v>
      </c>
      <c r="S731" s="374">
        <v>179</v>
      </c>
      <c r="T731" s="374">
        <v>190</v>
      </c>
      <c r="U731" s="374">
        <v>196</v>
      </c>
      <c r="V731" s="374">
        <v>210</v>
      </c>
      <c r="W731" s="373">
        <v>13</v>
      </c>
      <c r="X731" s="373">
        <v>20</v>
      </c>
      <c r="Y731" s="373">
        <v>20</v>
      </c>
      <c r="Z731" s="373">
        <v>21</v>
      </c>
      <c r="AA731" s="374">
        <v>57</v>
      </c>
      <c r="AB731" s="374">
        <v>58</v>
      </c>
      <c r="AC731" s="374">
        <v>60</v>
      </c>
      <c r="AD731" s="374">
        <v>66</v>
      </c>
      <c r="AE731" s="373">
        <v>1</v>
      </c>
      <c r="AF731" s="373">
        <v>1</v>
      </c>
      <c r="AG731" s="373">
        <v>0</v>
      </c>
      <c r="AH731" s="373">
        <v>0</v>
      </c>
      <c r="AI731" s="374">
        <v>2</v>
      </c>
      <c r="AJ731" s="374">
        <v>2</v>
      </c>
      <c r="AK731" s="374">
        <v>2</v>
      </c>
      <c r="AL731" s="374">
        <v>2</v>
      </c>
      <c r="AM731" s="226">
        <v>20</v>
      </c>
      <c r="AN731" s="226">
        <v>28</v>
      </c>
      <c r="AO731" s="226">
        <v>29</v>
      </c>
      <c r="AP731" s="226">
        <v>31</v>
      </c>
      <c r="AQ731" s="227">
        <v>123</v>
      </c>
      <c r="AR731" s="227">
        <v>133</v>
      </c>
      <c r="AS731" s="227">
        <v>136</v>
      </c>
      <c r="AT731" s="227">
        <v>144</v>
      </c>
      <c r="AU731" s="226">
        <v>16</v>
      </c>
      <c r="AV731" s="411">
        <v>24</v>
      </c>
      <c r="AW731" s="411">
        <v>26</v>
      </c>
      <c r="AX731" s="411">
        <v>29</v>
      </c>
      <c r="AY731" s="231">
        <v>100</v>
      </c>
      <c r="AZ731" s="231">
        <v>104</v>
      </c>
      <c r="BA731" s="231">
        <v>115</v>
      </c>
      <c r="BB731" s="231">
        <v>127</v>
      </c>
      <c r="BC731" s="226">
        <f t="shared" si="295"/>
        <v>4</v>
      </c>
      <c r="BD731" s="226">
        <f t="shared" si="295"/>
        <v>-1</v>
      </c>
      <c r="BE731" s="226">
        <f t="shared" si="295"/>
        <v>-7</v>
      </c>
      <c r="BF731" s="226">
        <f t="shared" si="294"/>
        <v>-4</v>
      </c>
      <c r="BG731" s="218">
        <f t="shared" si="294"/>
        <v>17</v>
      </c>
      <c r="BH731" s="218">
        <f t="shared" si="294"/>
        <v>18</v>
      </c>
      <c r="BI731" s="218">
        <f t="shared" si="294"/>
        <v>15</v>
      </c>
      <c r="BJ731" s="218">
        <f t="shared" si="294"/>
        <v>14</v>
      </c>
      <c r="BK731" s="226">
        <f t="shared" si="305"/>
        <v>0</v>
      </c>
      <c r="BL731" s="226">
        <f t="shared" si="305"/>
        <v>5</v>
      </c>
      <c r="BM731" s="226">
        <f t="shared" si="305"/>
        <v>10</v>
      </c>
      <c r="BN731" s="226">
        <f t="shared" si="305"/>
        <v>6</v>
      </c>
      <c r="BO731" s="227">
        <f t="shared" si="305"/>
        <v>6</v>
      </c>
      <c r="BP731" s="227">
        <f t="shared" si="305"/>
        <v>11</v>
      </c>
      <c r="BQ731" s="227">
        <f t="shared" si="305"/>
        <v>6</v>
      </c>
      <c r="BR731" s="227">
        <f t="shared" si="305"/>
        <v>3</v>
      </c>
      <c r="BS731" s="226">
        <v>0</v>
      </c>
      <c r="BT731" s="226">
        <v>5</v>
      </c>
      <c r="BU731" s="226">
        <v>10</v>
      </c>
      <c r="BV731" s="226">
        <v>6</v>
      </c>
      <c r="BW731" s="227">
        <v>6</v>
      </c>
      <c r="BX731" s="227">
        <v>11</v>
      </c>
      <c r="BY731" s="227">
        <v>6</v>
      </c>
      <c r="BZ731" s="227">
        <v>3</v>
      </c>
      <c r="CA731" s="226">
        <v>0</v>
      </c>
      <c r="CB731" s="226">
        <f>IFERROR(VLOOKUP($G731,[12]ITEM!$B$2:$AC$939,26,0),0)</f>
        <v>0</v>
      </c>
      <c r="CC731" s="226">
        <f>IFERROR(VLOOKUP($G731,[12]ITEM!$B$2:$AC$939,27,0),0)</f>
        <v>0</v>
      </c>
      <c r="CD731" s="226">
        <f>IFERROR(VLOOKUP($G731,[12]ITEM!$B$2:$AC$939,28,0),0)</f>
        <v>0</v>
      </c>
      <c r="CE731" s="227">
        <v>0</v>
      </c>
      <c r="CF731" s="227">
        <v>0</v>
      </c>
      <c r="CG731" s="227">
        <v>0</v>
      </c>
      <c r="CH731" s="227">
        <v>0</v>
      </c>
      <c r="CI731" s="375"/>
      <c r="CJ731" s="226">
        <f t="shared" si="290"/>
        <v>4</v>
      </c>
      <c r="CK731" s="226">
        <f t="shared" si="290"/>
        <v>23</v>
      </c>
      <c r="CL731" s="226">
        <f t="shared" si="290"/>
        <v>13</v>
      </c>
      <c r="CM731" s="226">
        <f t="shared" si="290"/>
        <v>16</v>
      </c>
      <c r="CN731" s="227">
        <f t="shared" si="290"/>
        <v>17</v>
      </c>
      <c r="CO731" s="227">
        <f t="shared" si="288"/>
        <v>8.0821560379889554</v>
      </c>
      <c r="CP731" s="227">
        <f t="shared" si="288"/>
        <v>10.104627804802892</v>
      </c>
      <c r="CQ731" s="227">
        <f t="shared" si="288"/>
        <v>11.173986517193757</v>
      </c>
      <c r="CR731" s="226">
        <v>15</v>
      </c>
      <c r="CS731" s="226">
        <v>22</v>
      </c>
      <c r="CT731" s="226">
        <v>22</v>
      </c>
      <c r="CU731" s="226">
        <v>23</v>
      </c>
      <c r="CV731" s="227">
        <f t="shared" si="298"/>
        <v>1</v>
      </c>
      <c r="CW731" s="227">
        <f>CV731*(1+('[13]GROWTH (YoY)'!AR731/100))</f>
        <v>1.082156037988957</v>
      </c>
      <c r="CX731" s="227">
        <f>CW731*(1+('[13]GROWTH (YoY)'!AS731/100))</f>
        <v>1.104627804802893</v>
      </c>
      <c r="CY731" s="227">
        <f>CX731*(1+('[13]GROWTH (YoY)'!AT731/100))</f>
        <v>1.1739865171937587</v>
      </c>
      <c r="CZ731" s="226">
        <v>1</v>
      </c>
      <c r="DA731" s="226">
        <v>1</v>
      </c>
      <c r="DB731" s="226">
        <v>1</v>
      </c>
      <c r="DC731" s="226">
        <v>1</v>
      </c>
      <c r="DD731" s="227">
        <v>16</v>
      </c>
      <c r="DE731" s="227">
        <v>17</v>
      </c>
      <c r="DF731" s="227">
        <v>17</v>
      </c>
      <c r="DG731" s="227">
        <v>18</v>
      </c>
      <c r="DH731" s="226">
        <v>-12</v>
      </c>
      <c r="DI731" s="226">
        <v>0</v>
      </c>
      <c r="DJ731" s="226">
        <v>-10</v>
      </c>
      <c r="DK731" s="226">
        <v>-8</v>
      </c>
      <c r="DL731" s="227">
        <v>0</v>
      </c>
      <c r="DM731" s="227">
        <v>-10</v>
      </c>
      <c r="DN731" s="227">
        <v>-8</v>
      </c>
      <c r="DO731" s="227">
        <v>-8</v>
      </c>
      <c r="DP731" s="376">
        <f t="shared" si="291"/>
        <v>0</v>
      </c>
      <c r="DQ731" s="226">
        <f t="shared" si="291"/>
        <v>-24</v>
      </c>
      <c r="DR731" s="226">
        <f t="shared" si="291"/>
        <v>-20</v>
      </c>
      <c r="DS731" s="226">
        <f t="shared" si="292"/>
        <v>-20</v>
      </c>
      <c r="DT731" s="227">
        <f t="shared" si="292"/>
        <v>0</v>
      </c>
      <c r="DU731" s="227">
        <f t="shared" si="292"/>
        <v>9.9178439620110446</v>
      </c>
      <c r="DV731" s="227">
        <f t="shared" si="292"/>
        <v>4.8953721951971083</v>
      </c>
      <c r="DW731" s="227">
        <f t="shared" si="292"/>
        <v>2.8260134828062426</v>
      </c>
      <c r="DX731" s="377">
        <f t="shared" si="293"/>
        <v>0.38235294117647056</v>
      </c>
      <c r="DY731" s="377">
        <f t="shared" si="293"/>
        <v>0.40816326530612246</v>
      </c>
      <c r="DZ731" s="377">
        <f t="shared" si="293"/>
        <v>0.40816326530612246</v>
      </c>
      <c r="EA731" s="377">
        <f t="shared" si="293"/>
        <v>0.40384615384615385</v>
      </c>
      <c r="EB731" s="378">
        <f t="shared" si="293"/>
        <v>0.31843575418994413</v>
      </c>
      <c r="EC731" s="378">
        <f t="shared" si="289"/>
        <v>0.30526315789473685</v>
      </c>
      <c r="ED731" s="378">
        <f t="shared" si="289"/>
        <v>0.30612244897959184</v>
      </c>
      <c r="EE731" s="378">
        <f t="shared" si="289"/>
        <v>0.31428571428571428</v>
      </c>
      <c r="EG731" s="226">
        <v>0</v>
      </c>
      <c r="EH731" s="226">
        <v>0</v>
      </c>
      <c r="EI731" s="226">
        <v>0</v>
      </c>
      <c r="EJ731" s="226">
        <v>0</v>
      </c>
      <c r="EK731" s="226">
        <v>0</v>
      </c>
      <c r="EL731" s="226">
        <v>0</v>
      </c>
      <c r="EM731" s="226">
        <v>0</v>
      </c>
      <c r="EN731" s="379">
        <f t="shared" si="299"/>
        <v>0</v>
      </c>
      <c r="EO731" s="226">
        <f t="shared" si="300"/>
        <v>0</v>
      </c>
      <c r="EP731" s="379">
        <f t="shared" si="301"/>
        <v>0</v>
      </c>
      <c r="EQ731" s="226">
        <f t="shared" si="302"/>
        <v>0</v>
      </c>
      <c r="ER731" s="226">
        <f t="shared" si="303"/>
        <v>0</v>
      </c>
      <c r="ES731" s="292"/>
      <c r="ET731" s="227">
        <v>181</v>
      </c>
      <c r="EU731" s="227">
        <v>57</v>
      </c>
      <c r="EV731" s="227">
        <v>124</v>
      </c>
      <c r="EW731" s="227">
        <v>27</v>
      </c>
      <c r="EX731" s="227">
        <v>21</v>
      </c>
      <c r="EY731" s="227">
        <v>3334</v>
      </c>
      <c r="EZ731" s="227">
        <v>1282</v>
      </c>
      <c r="FA731" s="380">
        <f t="shared" si="306"/>
        <v>0.31491712707182318</v>
      </c>
      <c r="FB731" s="228">
        <f t="shared" si="307"/>
        <v>21.774193548387096</v>
      </c>
      <c r="FC731" s="380">
        <f t="shared" si="308"/>
        <v>0.11602209944751381</v>
      </c>
      <c r="FD731" s="227">
        <f t="shared" si="309"/>
        <v>6298.74025194961</v>
      </c>
      <c r="FE731" s="227">
        <f t="shared" si="310"/>
        <v>1755.0702028081123</v>
      </c>
      <c r="FF731" s="227">
        <v>124</v>
      </c>
      <c r="FG731" s="228">
        <f t="shared" si="304"/>
        <v>83.870967741935488</v>
      </c>
      <c r="FH731" s="227">
        <v>104</v>
      </c>
      <c r="FI731" s="227">
        <v>124</v>
      </c>
      <c r="FJ731" s="227">
        <v>0</v>
      </c>
      <c r="FK731" s="227">
        <f t="shared" si="296"/>
        <v>20</v>
      </c>
      <c r="FL731" s="227">
        <v>5</v>
      </c>
      <c r="FM731" s="227">
        <f t="shared" si="297"/>
        <v>15</v>
      </c>
      <c r="FZ731" s="229"/>
      <c r="GA731" s="229"/>
      <c r="GB731" s="229"/>
      <c r="GC731" s="229"/>
      <c r="GD731" s="229"/>
    </row>
    <row r="732" spans="1:186" s="368" customFormat="1">
      <c r="A732" s="287" t="s">
        <v>1386</v>
      </c>
      <c r="B732" s="369" t="s">
        <v>1387</v>
      </c>
      <c r="C732" s="287" t="s">
        <v>1734</v>
      </c>
      <c r="D732" s="287" t="s">
        <v>3126</v>
      </c>
      <c r="E732" s="369" t="s">
        <v>1735</v>
      </c>
      <c r="F732" s="287">
        <v>729</v>
      </c>
      <c r="G732" s="392" t="s">
        <v>1758</v>
      </c>
      <c r="H732" s="392" t="s">
        <v>1759</v>
      </c>
      <c r="I732" s="393" t="s">
        <v>1738</v>
      </c>
      <c r="J732" s="392" t="s">
        <v>1739</v>
      </c>
      <c r="K732" s="287" t="s">
        <v>861</v>
      </c>
      <c r="L732" s="369" t="s">
        <v>1739</v>
      </c>
      <c r="M732" s="369" t="s">
        <v>3124</v>
      </c>
      <c r="N732" s="372">
        <v>1</v>
      </c>
      <c r="O732" s="373">
        <v>7</v>
      </c>
      <c r="P732" s="373">
        <v>10</v>
      </c>
      <c r="Q732" s="373">
        <v>10</v>
      </c>
      <c r="R732" s="373">
        <v>10</v>
      </c>
      <c r="S732" s="374">
        <v>21</v>
      </c>
      <c r="T732" s="374">
        <v>23</v>
      </c>
      <c r="U732" s="374">
        <v>23</v>
      </c>
      <c r="V732" s="374">
        <v>26</v>
      </c>
      <c r="W732" s="373">
        <v>3</v>
      </c>
      <c r="X732" s="373">
        <v>4</v>
      </c>
      <c r="Y732" s="373">
        <v>4</v>
      </c>
      <c r="Z732" s="373">
        <v>4</v>
      </c>
      <c r="AA732" s="374">
        <v>7</v>
      </c>
      <c r="AB732" s="374">
        <v>7</v>
      </c>
      <c r="AC732" s="374">
        <v>8</v>
      </c>
      <c r="AD732" s="374">
        <v>8</v>
      </c>
      <c r="AE732" s="373">
        <v>0</v>
      </c>
      <c r="AF732" s="373">
        <v>0</v>
      </c>
      <c r="AG732" s="373">
        <v>0</v>
      </c>
      <c r="AH732" s="373">
        <v>0</v>
      </c>
      <c r="AI732" s="374">
        <v>0</v>
      </c>
      <c r="AJ732" s="374">
        <v>0</v>
      </c>
      <c r="AK732" s="374">
        <v>0</v>
      </c>
      <c r="AL732" s="374">
        <v>0</v>
      </c>
      <c r="AM732" s="226">
        <v>4</v>
      </c>
      <c r="AN732" s="226">
        <v>6</v>
      </c>
      <c r="AO732" s="226">
        <v>6</v>
      </c>
      <c r="AP732" s="226">
        <v>6</v>
      </c>
      <c r="AQ732" s="227">
        <v>14</v>
      </c>
      <c r="AR732" s="227">
        <v>16</v>
      </c>
      <c r="AS732" s="227">
        <v>16</v>
      </c>
      <c r="AT732" s="227">
        <v>18</v>
      </c>
      <c r="AU732" s="226">
        <v>3</v>
      </c>
      <c r="AV732" s="411">
        <v>5</v>
      </c>
      <c r="AW732" s="411">
        <v>5</v>
      </c>
      <c r="AX732" s="411">
        <v>6</v>
      </c>
      <c r="AY732" s="231">
        <v>11</v>
      </c>
      <c r="AZ732" s="231">
        <v>12</v>
      </c>
      <c r="BA732" s="231">
        <v>13</v>
      </c>
      <c r="BB732" s="231">
        <v>14</v>
      </c>
      <c r="BC732" s="226">
        <f t="shared" si="295"/>
        <v>1</v>
      </c>
      <c r="BD732" s="226">
        <f t="shared" si="295"/>
        <v>0</v>
      </c>
      <c r="BE732" s="226">
        <f t="shared" si="295"/>
        <v>-1</v>
      </c>
      <c r="BF732" s="226">
        <f t="shared" si="294"/>
        <v>-2</v>
      </c>
      <c r="BG732" s="218">
        <f t="shared" si="294"/>
        <v>2</v>
      </c>
      <c r="BH732" s="218">
        <f t="shared" si="294"/>
        <v>2</v>
      </c>
      <c r="BI732" s="218">
        <f t="shared" si="294"/>
        <v>1</v>
      </c>
      <c r="BJ732" s="218">
        <f t="shared" si="294"/>
        <v>3</v>
      </c>
      <c r="BK732" s="226">
        <f t="shared" si="305"/>
        <v>0</v>
      </c>
      <c r="BL732" s="226">
        <f t="shared" si="305"/>
        <v>1</v>
      </c>
      <c r="BM732" s="226">
        <f t="shared" si="305"/>
        <v>2</v>
      </c>
      <c r="BN732" s="226">
        <f t="shared" si="305"/>
        <v>2</v>
      </c>
      <c r="BO732" s="227">
        <f t="shared" si="305"/>
        <v>1</v>
      </c>
      <c r="BP732" s="227">
        <f t="shared" si="305"/>
        <v>2</v>
      </c>
      <c r="BQ732" s="227">
        <f t="shared" si="305"/>
        <v>2</v>
      </c>
      <c r="BR732" s="227">
        <f t="shared" si="305"/>
        <v>1</v>
      </c>
      <c r="BS732" s="226">
        <v>0</v>
      </c>
      <c r="BT732" s="226">
        <v>1</v>
      </c>
      <c r="BU732" s="226">
        <v>2</v>
      </c>
      <c r="BV732" s="226">
        <v>2</v>
      </c>
      <c r="BW732" s="227">
        <v>1</v>
      </c>
      <c r="BX732" s="227">
        <v>2</v>
      </c>
      <c r="BY732" s="227">
        <v>2</v>
      </c>
      <c r="BZ732" s="227">
        <v>1</v>
      </c>
      <c r="CA732" s="226">
        <v>0</v>
      </c>
      <c r="CB732" s="226">
        <f>IFERROR(VLOOKUP($G732,[12]ITEM!$B$2:$AC$939,26,0),0)</f>
        <v>0</v>
      </c>
      <c r="CC732" s="226">
        <f>IFERROR(VLOOKUP($G732,[12]ITEM!$B$2:$AC$939,27,0),0)</f>
        <v>0</v>
      </c>
      <c r="CD732" s="226">
        <f>IFERROR(VLOOKUP($G732,[12]ITEM!$B$2:$AC$939,28,0),0)</f>
        <v>0</v>
      </c>
      <c r="CE732" s="227">
        <v>0</v>
      </c>
      <c r="CF732" s="227">
        <v>0</v>
      </c>
      <c r="CG732" s="227">
        <v>0</v>
      </c>
      <c r="CH732" s="227">
        <v>0</v>
      </c>
      <c r="CI732" s="375"/>
      <c r="CJ732" s="226">
        <f t="shared" si="290"/>
        <v>1</v>
      </c>
      <c r="CK732" s="226">
        <f t="shared" si="290"/>
        <v>4</v>
      </c>
      <c r="CL732" s="226">
        <f t="shared" si="290"/>
        <v>2</v>
      </c>
      <c r="CM732" s="226">
        <f t="shared" si="290"/>
        <v>4</v>
      </c>
      <c r="CN732" s="227">
        <f t="shared" si="290"/>
        <v>2</v>
      </c>
      <c r="CO732" s="227">
        <f t="shared" si="288"/>
        <v>0</v>
      </c>
      <c r="CP732" s="227">
        <f t="shared" si="288"/>
        <v>1</v>
      </c>
      <c r="CQ732" s="227">
        <f t="shared" si="288"/>
        <v>0</v>
      </c>
      <c r="CR732" s="226">
        <v>3</v>
      </c>
      <c r="CS732" s="226">
        <v>4</v>
      </c>
      <c r="CT732" s="226">
        <v>4</v>
      </c>
      <c r="CU732" s="226">
        <v>5</v>
      </c>
      <c r="CV732" s="227">
        <f t="shared" si="298"/>
        <v>0</v>
      </c>
      <c r="CW732" s="227">
        <f>CV732*(1+('[13]GROWTH (YoY)'!AR732/100))</f>
        <v>0</v>
      </c>
      <c r="CX732" s="227">
        <f>CW732*(1+('[13]GROWTH (YoY)'!AS732/100))</f>
        <v>0</v>
      </c>
      <c r="CY732" s="227">
        <f>CX732*(1+('[13]GROWTH (YoY)'!AT732/100))</f>
        <v>0</v>
      </c>
      <c r="CZ732" s="226">
        <v>0</v>
      </c>
      <c r="DA732" s="226">
        <v>0</v>
      </c>
      <c r="DB732" s="226">
        <v>0</v>
      </c>
      <c r="DC732" s="226">
        <v>0</v>
      </c>
      <c r="DD732" s="227">
        <v>2</v>
      </c>
      <c r="DE732" s="227">
        <v>2</v>
      </c>
      <c r="DF732" s="227">
        <v>2</v>
      </c>
      <c r="DG732" s="227">
        <v>2</v>
      </c>
      <c r="DH732" s="226">
        <v>-2</v>
      </c>
      <c r="DI732" s="226">
        <v>0</v>
      </c>
      <c r="DJ732" s="226">
        <v>-2</v>
      </c>
      <c r="DK732" s="226">
        <v>-1</v>
      </c>
      <c r="DL732" s="227">
        <v>0</v>
      </c>
      <c r="DM732" s="227">
        <v>-2</v>
      </c>
      <c r="DN732" s="227">
        <v>-1</v>
      </c>
      <c r="DO732" s="227">
        <v>-2</v>
      </c>
      <c r="DP732" s="376">
        <f t="shared" si="291"/>
        <v>0</v>
      </c>
      <c r="DQ732" s="226">
        <f t="shared" si="291"/>
        <v>-4</v>
      </c>
      <c r="DR732" s="226">
        <f t="shared" si="291"/>
        <v>-3</v>
      </c>
      <c r="DS732" s="226">
        <f t="shared" si="292"/>
        <v>-6</v>
      </c>
      <c r="DT732" s="227">
        <f t="shared" si="292"/>
        <v>0</v>
      </c>
      <c r="DU732" s="227">
        <f t="shared" si="292"/>
        <v>2</v>
      </c>
      <c r="DV732" s="227">
        <f t="shared" si="292"/>
        <v>0</v>
      </c>
      <c r="DW732" s="227">
        <f t="shared" si="292"/>
        <v>3</v>
      </c>
      <c r="DX732" s="377">
        <f t="shared" si="293"/>
        <v>0.42857142857142855</v>
      </c>
      <c r="DY732" s="377">
        <f t="shared" si="293"/>
        <v>0.4</v>
      </c>
      <c r="DZ732" s="377">
        <f t="shared" si="293"/>
        <v>0.4</v>
      </c>
      <c r="EA732" s="377">
        <f t="shared" si="293"/>
        <v>0.4</v>
      </c>
      <c r="EB732" s="378">
        <f t="shared" si="293"/>
        <v>0.33333333333333331</v>
      </c>
      <c r="EC732" s="378">
        <f t="shared" si="289"/>
        <v>0.30434782608695654</v>
      </c>
      <c r="ED732" s="378">
        <f t="shared" si="289"/>
        <v>0.34782608695652173</v>
      </c>
      <c r="EE732" s="378">
        <f t="shared" si="289"/>
        <v>0.30769230769230771</v>
      </c>
      <c r="EG732" s="226">
        <v>0</v>
      </c>
      <c r="EH732" s="226">
        <v>0</v>
      </c>
      <c r="EI732" s="226">
        <v>0</v>
      </c>
      <c r="EJ732" s="226">
        <v>0</v>
      </c>
      <c r="EK732" s="226">
        <v>0</v>
      </c>
      <c r="EL732" s="226">
        <v>0</v>
      </c>
      <c r="EM732" s="226">
        <v>0</v>
      </c>
      <c r="EN732" s="379">
        <f t="shared" si="299"/>
        <v>0</v>
      </c>
      <c r="EO732" s="226">
        <f t="shared" si="300"/>
        <v>0</v>
      </c>
      <c r="EP732" s="379">
        <f t="shared" si="301"/>
        <v>0</v>
      </c>
      <c r="EQ732" s="226">
        <f t="shared" si="302"/>
        <v>0</v>
      </c>
      <c r="ER732" s="226">
        <f t="shared" si="303"/>
        <v>0</v>
      </c>
      <c r="ES732" s="292"/>
      <c r="ET732" s="227">
        <v>22</v>
      </c>
      <c r="EU732" s="227">
        <v>7</v>
      </c>
      <c r="EV732" s="227">
        <v>15</v>
      </c>
      <c r="EW732" s="227">
        <v>5</v>
      </c>
      <c r="EX732" s="227">
        <v>4</v>
      </c>
      <c r="EY732" s="227">
        <v>326</v>
      </c>
      <c r="EZ732" s="227">
        <v>205</v>
      </c>
      <c r="FA732" s="380">
        <f t="shared" si="306"/>
        <v>0.31818181818181818</v>
      </c>
      <c r="FB732" s="228">
        <f t="shared" si="307"/>
        <v>33.333333333333329</v>
      </c>
      <c r="FC732" s="380">
        <f t="shared" si="308"/>
        <v>0.18181818181818182</v>
      </c>
      <c r="FD732" s="227">
        <f t="shared" si="309"/>
        <v>12269.938650306749</v>
      </c>
      <c r="FE732" s="227">
        <f t="shared" si="310"/>
        <v>2032.5203252032522</v>
      </c>
      <c r="FF732" s="227">
        <v>15</v>
      </c>
      <c r="FG732" s="228">
        <f t="shared" si="304"/>
        <v>80</v>
      </c>
      <c r="FH732" s="227">
        <v>12</v>
      </c>
      <c r="FI732" s="227">
        <v>15</v>
      </c>
      <c r="FJ732" s="227">
        <v>0</v>
      </c>
      <c r="FK732" s="227">
        <f t="shared" si="296"/>
        <v>3</v>
      </c>
      <c r="FL732" s="227">
        <v>1</v>
      </c>
      <c r="FM732" s="227">
        <f t="shared" si="297"/>
        <v>2</v>
      </c>
      <c r="FZ732" s="229"/>
      <c r="GA732" s="229"/>
      <c r="GB732" s="229"/>
      <c r="GC732" s="229"/>
      <c r="GD732" s="229"/>
    </row>
    <row r="733" spans="1:186" s="368" customFormat="1">
      <c r="A733" s="287" t="s">
        <v>1386</v>
      </c>
      <c r="B733" s="369" t="s">
        <v>1387</v>
      </c>
      <c r="C733" s="287" t="s">
        <v>1734</v>
      </c>
      <c r="D733" s="287" t="s">
        <v>3126</v>
      </c>
      <c r="E733" s="369" t="s">
        <v>1735</v>
      </c>
      <c r="F733" s="287">
        <v>730</v>
      </c>
      <c r="G733" s="392" t="s">
        <v>1760</v>
      </c>
      <c r="H733" s="392" t="s">
        <v>1761</v>
      </c>
      <c r="I733" s="393" t="s">
        <v>1738</v>
      </c>
      <c r="J733" s="392" t="s">
        <v>1739</v>
      </c>
      <c r="K733" s="287" t="s">
        <v>861</v>
      </c>
      <c r="L733" s="369" t="s">
        <v>1739</v>
      </c>
      <c r="M733" s="369" t="s">
        <v>3124</v>
      </c>
      <c r="N733" s="372">
        <v>1</v>
      </c>
      <c r="O733" s="373">
        <v>52</v>
      </c>
      <c r="P733" s="373">
        <v>75</v>
      </c>
      <c r="Q733" s="373">
        <v>76</v>
      </c>
      <c r="R733" s="373">
        <v>81</v>
      </c>
      <c r="S733" s="374">
        <v>85</v>
      </c>
      <c r="T733" s="374">
        <v>90</v>
      </c>
      <c r="U733" s="374">
        <v>93</v>
      </c>
      <c r="V733" s="374">
        <v>100</v>
      </c>
      <c r="W733" s="373">
        <v>21</v>
      </c>
      <c r="X733" s="373">
        <v>32</v>
      </c>
      <c r="Y733" s="373">
        <v>33</v>
      </c>
      <c r="Z733" s="373">
        <v>35</v>
      </c>
      <c r="AA733" s="374">
        <v>27</v>
      </c>
      <c r="AB733" s="374">
        <v>28</v>
      </c>
      <c r="AC733" s="374">
        <v>30</v>
      </c>
      <c r="AD733" s="374">
        <v>33</v>
      </c>
      <c r="AE733" s="373">
        <v>1</v>
      </c>
      <c r="AF733" s="373">
        <v>1</v>
      </c>
      <c r="AG733" s="373">
        <v>1</v>
      </c>
      <c r="AH733" s="373">
        <v>1</v>
      </c>
      <c r="AI733" s="374">
        <v>1</v>
      </c>
      <c r="AJ733" s="374">
        <v>1</v>
      </c>
      <c r="AK733" s="374">
        <v>1</v>
      </c>
      <c r="AL733" s="374">
        <v>1</v>
      </c>
      <c r="AM733" s="226">
        <v>30</v>
      </c>
      <c r="AN733" s="226">
        <v>42</v>
      </c>
      <c r="AO733" s="226">
        <v>43</v>
      </c>
      <c r="AP733" s="226">
        <v>46</v>
      </c>
      <c r="AQ733" s="227">
        <v>58</v>
      </c>
      <c r="AR733" s="227">
        <v>62</v>
      </c>
      <c r="AS733" s="227">
        <v>63</v>
      </c>
      <c r="AT733" s="227">
        <v>67</v>
      </c>
      <c r="AU733" s="226">
        <v>15</v>
      </c>
      <c r="AV733" s="411">
        <v>21</v>
      </c>
      <c r="AW733" s="411">
        <v>23</v>
      </c>
      <c r="AX733" s="411">
        <v>26</v>
      </c>
      <c r="AY733" s="231">
        <v>28</v>
      </c>
      <c r="AZ733" s="231">
        <v>31</v>
      </c>
      <c r="BA733" s="231">
        <v>34</v>
      </c>
      <c r="BB733" s="231">
        <v>37</v>
      </c>
      <c r="BC733" s="226">
        <f t="shared" si="295"/>
        <v>15</v>
      </c>
      <c r="BD733" s="226">
        <f t="shared" si="295"/>
        <v>13</v>
      </c>
      <c r="BE733" s="226">
        <f t="shared" si="295"/>
        <v>2</v>
      </c>
      <c r="BF733" s="226">
        <f t="shared" si="294"/>
        <v>4</v>
      </c>
      <c r="BG733" s="218">
        <f t="shared" si="294"/>
        <v>21</v>
      </c>
      <c r="BH733" s="218">
        <f t="shared" si="294"/>
        <v>11</v>
      </c>
      <c r="BI733" s="218">
        <f t="shared" si="294"/>
        <v>11</v>
      </c>
      <c r="BJ733" s="218">
        <f t="shared" si="294"/>
        <v>21</v>
      </c>
      <c r="BK733" s="226">
        <f t="shared" si="305"/>
        <v>0</v>
      </c>
      <c r="BL733" s="226">
        <f t="shared" si="305"/>
        <v>8</v>
      </c>
      <c r="BM733" s="226">
        <f t="shared" si="305"/>
        <v>18</v>
      </c>
      <c r="BN733" s="226">
        <f t="shared" si="305"/>
        <v>16</v>
      </c>
      <c r="BO733" s="227">
        <f t="shared" si="305"/>
        <v>9</v>
      </c>
      <c r="BP733" s="227">
        <f t="shared" si="305"/>
        <v>20</v>
      </c>
      <c r="BQ733" s="227">
        <f t="shared" si="305"/>
        <v>18</v>
      </c>
      <c r="BR733" s="227">
        <f t="shared" si="305"/>
        <v>9</v>
      </c>
      <c r="BS733" s="226">
        <v>0</v>
      </c>
      <c r="BT733" s="226">
        <v>8</v>
      </c>
      <c r="BU733" s="226">
        <v>18</v>
      </c>
      <c r="BV733" s="226">
        <v>16</v>
      </c>
      <c r="BW733" s="227">
        <v>9</v>
      </c>
      <c r="BX733" s="227">
        <v>20</v>
      </c>
      <c r="BY733" s="227">
        <v>18</v>
      </c>
      <c r="BZ733" s="227">
        <v>9</v>
      </c>
      <c r="CA733" s="226">
        <v>0</v>
      </c>
      <c r="CB733" s="226">
        <f>IFERROR(VLOOKUP($G733,[12]ITEM!$B$2:$AC$939,26,0),0)</f>
        <v>0</v>
      </c>
      <c r="CC733" s="226">
        <f>IFERROR(VLOOKUP($G733,[12]ITEM!$B$2:$AC$939,27,0),0)</f>
        <v>0</v>
      </c>
      <c r="CD733" s="226">
        <f>IFERROR(VLOOKUP($G733,[12]ITEM!$B$2:$AC$939,28,0),0)</f>
        <v>0</v>
      </c>
      <c r="CE733" s="227">
        <v>0</v>
      </c>
      <c r="CF733" s="227">
        <v>0</v>
      </c>
      <c r="CG733" s="227">
        <v>0</v>
      </c>
      <c r="CH733" s="227">
        <v>0</v>
      </c>
      <c r="CI733" s="375"/>
      <c r="CJ733" s="226">
        <f t="shared" si="290"/>
        <v>16</v>
      </c>
      <c r="CK733" s="226">
        <f t="shared" si="290"/>
        <v>40</v>
      </c>
      <c r="CL733" s="226">
        <f t="shared" si="290"/>
        <v>34</v>
      </c>
      <c r="CM733" s="226">
        <f t="shared" si="290"/>
        <v>39</v>
      </c>
      <c r="CN733" s="227">
        <f t="shared" si="290"/>
        <v>21</v>
      </c>
      <c r="CO733" s="227">
        <f t="shared" si="288"/>
        <v>12.602084655505287</v>
      </c>
      <c r="CP733" s="227">
        <f t="shared" si="288"/>
        <v>16.147166640304775</v>
      </c>
      <c r="CQ733" s="227">
        <f t="shared" si="288"/>
        <v>15.954712876656863</v>
      </c>
      <c r="CR733" s="226">
        <v>1</v>
      </c>
      <c r="CS733" s="226">
        <v>1</v>
      </c>
      <c r="CT733" s="226">
        <v>1</v>
      </c>
      <c r="CU733" s="226">
        <v>2</v>
      </c>
      <c r="CV733" s="227">
        <f t="shared" si="298"/>
        <v>-30</v>
      </c>
      <c r="CW733" s="227">
        <f>CV733*(1+('[13]GROWTH (YoY)'!AR733/100))</f>
        <v>-32.397915344494713</v>
      </c>
      <c r="CX733" s="227">
        <f>CW733*(1+('[13]GROWTH (YoY)'!AS733/100))</f>
        <v>-32.852833359695225</v>
      </c>
      <c r="CY733" s="227">
        <f>CX733*(1+('[13]GROWTH (YoY)'!AT733/100))</f>
        <v>-35.045287123343137</v>
      </c>
      <c r="CZ733" s="226">
        <v>9</v>
      </c>
      <c r="DA733" s="226">
        <v>14</v>
      </c>
      <c r="DB733" s="226">
        <v>15</v>
      </c>
      <c r="DC733" s="226">
        <v>16</v>
      </c>
      <c r="DD733" s="227">
        <v>26</v>
      </c>
      <c r="DE733" s="227">
        <v>27</v>
      </c>
      <c r="DF733" s="227">
        <v>27</v>
      </c>
      <c r="DG733" s="227">
        <v>28</v>
      </c>
      <c r="DH733" s="226">
        <v>6</v>
      </c>
      <c r="DI733" s="226">
        <v>25</v>
      </c>
      <c r="DJ733" s="226">
        <v>18</v>
      </c>
      <c r="DK733" s="226">
        <v>21</v>
      </c>
      <c r="DL733" s="227">
        <v>25</v>
      </c>
      <c r="DM733" s="227">
        <v>18</v>
      </c>
      <c r="DN733" s="227">
        <v>22</v>
      </c>
      <c r="DO733" s="227">
        <v>23</v>
      </c>
      <c r="DP733" s="376">
        <f t="shared" si="291"/>
        <v>-1</v>
      </c>
      <c r="DQ733" s="226">
        <f t="shared" si="291"/>
        <v>-27</v>
      </c>
      <c r="DR733" s="226">
        <f t="shared" si="291"/>
        <v>-32</v>
      </c>
      <c r="DS733" s="226">
        <f t="shared" si="292"/>
        <v>-35</v>
      </c>
      <c r="DT733" s="227">
        <f t="shared" si="292"/>
        <v>0</v>
      </c>
      <c r="DU733" s="227">
        <f t="shared" si="292"/>
        <v>-1.602084655505287</v>
      </c>
      <c r="DV733" s="227">
        <f t="shared" si="292"/>
        <v>-5.1471666403047749</v>
      </c>
      <c r="DW733" s="227">
        <f t="shared" si="292"/>
        <v>5.0452871233431367</v>
      </c>
      <c r="DX733" s="377">
        <f t="shared" si="293"/>
        <v>0.40384615384615385</v>
      </c>
      <c r="DY733" s="377">
        <f t="shared" si="293"/>
        <v>0.42666666666666669</v>
      </c>
      <c r="DZ733" s="377">
        <f t="shared" si="293"/>
        <v>0.43421052631578949</v>
      </c>
      <c r="EA733" s="377">
        <f t="shared" si="293"/>
        <v>0.43209876543209874</v>
      </c>
      <c r="EB733" s="378">
        <f t="shared" si="293"/>
        <v>0.31764705882352939</v>
      </c>
      <c r="EC733" s="378">
        <f t="shared" si="289"/>
        <v>0.31111111111111112</v>
      </c>
      <c r="ED733" s="378">
        <f t="shared" si="289"/>
        <v>0.32258064516129031</v>
      </c>
      <c r="EE733" s="378">
        <f t="shared" si="289"/>
        <v>0.33</v>
      </c>
      <c r="EG733" s="226">
        <v>0</v>
      </c>
      <c r="EH733" s="226">
        <v>0</v>
      </c>
      <c r="EI733" s="226">
        <v>0</v>
      </c>
      <c r="EJ733" s="226">
        <v>0</v>
      </c>
      <c r="EK733" s="226">
        <v>0</v>
      </c>
      <c r="EL733" s="226">
        <v>0</v>
      </c>
      <c r="EM733" s="226">
        <v>0</v>
      </c>
      <c r="EN733" s="379">
        <f t="shared" si="299"/>
        <v>0</v>
      </c>
      <c r="EO733" s="226">
        <f t="shared" si="300"/>
        <v>0</v>
      </c>
      <c r="EP733" s="379">
        <f t="shared" si="301"/>
        <v>0</v>
      </c>
      <c r="EQ733" s="226">
        <f t="shared" si="302"/>
        <v>0</v>
      </c>
      <c r="ER733" s="226">
        <f t="shared" si="303"/>
        <v>0</v>
      </c>
      <c r="ES733" s="292"/>
      <c r="ET733" s="227">
        <v>86</v>
      </c>
      <c r="EU733" s="227">
        <v>27</v>
      </c>
      <c r="EV733" s="227">
        <v>58</v>
      </c>
      <c r="EW733" s="227">
        <v>24</v>
      </c>
      <c r="EX733" s="227">
        <v>22</v>
      </c>
      <c r="EY733" s="227">
        <v>1250</v>
      </c>
      <c r="EZ733" s="227">
        <v>920</v>
      </c>
      <c r="FA733" s="380">
        <f t="shared" si="306"/>
        <v>0.31395348837209303</v>
      </c>
      <c r="FB733" s="228">
        <f t="shared" si="307"/>
        <v>41.379310344827587</v>
      </c>
      <c r="FC733" s="380">
        <f t="shared" si="308"/>
        <v>0.2558139534883721</v>
      </c>
      <c r="FD733" s="227">
        <f t="shared" si="309"/>
        <v>17600</v>
      </c>
      <c r="FE733" s="227">
        <f t="shared" si="310"/>
        <v>2173.913043478261</v>
      </c>
      <c r="FF733" s="227">
        <v>58</v>
      </c>
      <c r="FG733" s="228">
        <f t="shared" si="304"/>
        <v>51.724137931034484</v>
      </c>
      <c r="FH733" s="227">
        <v>30</v>
      </c>
      <c r="FI733" s="227">
        <v>58</v>
      </c>
      <c r="FJ733" s="227">
        <v>0</v>
      </c>
      <c r="FK733" s="227">
        <f t="shared" si="296"/>
        <v>28</v>
      </c>
      <c r="FL733" s="227">
        <v>2</v>
      </c>
      <c r="FM733" s="227">
        <f t="shared" si="297"/>
        <v>26</v>
      </c>
      <c r="FZ733" s="229"/>
      <c r="GA733" s="229"/>
      <c r="GB733" s="229"/>
      <c r="GC733" s="229"/>
      <c r="GD733" s="229"/>
    </row>
    <row r="734" spans="1:186" s="368" customFormat="1">
      <c r="A734" s="287" t="s">
        <v>1386</v>
      </c>
      <c r="B734" s="369" t="s">
        <v>1387</v>
      </c>
      <c r="C734" s="287" t="s">
        <v>1734</v>
      </c>
      <c r="D734" s="287" t="s">
        <v>3126</v>
      </c>
      <c r="E734" s="369" t="s">
        <v>1735</v>
      </c>
      <c r="F734" s="287">
        <v>731</v>
      </c>
      <c r="G734" s="392" t="s">
        <v>1762</v>
      </c>
      <c r="H734" s="392" t="s">
        <v>1763</v>
      </c>
      <c r="I734" s="393" t="s">
        <v>1738</v>
      </c>
      <c r="J734" s="392" t="s">
        <v>1739</v>
      </c>
      <c r="K734" s="287" t="s">
        <v>861</v>
      </c>
      <c r="L734" s="369" t="s">
        <v>1739</v>
      </c>
      <c r="M734" s="369" t="s">
        <v>3124</v>
      </c>
      <c r="N734" s="372">
        <v>1</v>
      </c>
      <c r="O734" s="373">
        <v>6433</v>
      </c>
      <c r="P734" s="373">
        <v>8472</v>
      </c>
      <c r="Q734" s="373">
        <v>8831</v>
      </c>
      <c r="R734" s="373">
        <v>9322</v>
      </c>
      <c r="S734" s="374">
        <v>8588</v>
      </c>
      <c r="T734" s="374">
        <v>8952</v>
      </c>
      <c r="U734" s="374">
        <v>9458</v>
      </c>
      <c r="V734" s="374">
        <v>9998</v>
      </c>
      <c r="W734" s="373">
        <v>2509</v>
      </c>
      <c r="X734" s="373">
        <v>3312</v>
      </c>
      <c r="Y734" s="373">
        <v>3467</v>
      </c>
      <c r="Z734" s="373">
        <v>3661</v>
      </c>
      <c r="AA734" s="374">
        <v>3179</v>
      </c>
      <c r="AB734" s="374">
        <v>3330</v>
      </c>
      <c r="AC734" s="374">
        <v>3541</v>
      </c>
      <c r="AD734" s="374">
        <v>3697</v>
      </c>
      <c r="AE734" s="373">
        <v>96</v>
      </c>
      <c r="AF734" s="373">
        <v>97</v>
      </c>
      <c r="AG734" s="373">
        <v>89</v>
      </c>
      <c r="AH734" s="373">
        <v>91</v>
      </c>
      <c r="AI734" s="374">
        <v>98</v>
      </c>
      <c r="AJ734" s="374">
        <v>93</v>
      </c>
      <c r="AK734" s="374">
        <v>92</v>
      </c>
      <c r="AL734" s="374">
        <v>95</v>
      </c>
      <c r="AM734" s="226">
        <v>3924</v>
      </c>
      <c r="AN734" s="226">
        <v>5161</v>
      </c>
      <c r="AO734" s="226">
        <v>5365</v>
      </c>
      <c r="AP734" s="226">
        <v>5661</v>
      </c>
      <c r="AQ734" s="227">
        <v>5409</v>
      </c>
      <c r="AR734" s="227">
        <v>5622</v>
      </c>
      <c r="AS734" s="227">
        <v>5917</v>
      </c>
      <c r="AT734" s="227">
        <v>6301</v>
      </c>
      <c r="AU734" s="226">
        <v>1389</v>
      </c>
      <c r="AV734" s="411">
        <v>2104</v>
      </c>
      <c r="AW734" s="411">
        <v>2281</v>
      </c>
      <c r="AX734" s="411">
        <v>2484</v>
      </c>
      <c r="AY734" s="231">
        <v>2167</v>
      </c>
      <c r="AZ734" s="231">
        <v>2367</v>
      </c>
      <c r="BA734" s="231">
        <v>2547</v>
      </c>
      <c r="BB734" s="231">
        <v>2802</v>
      </c>
      <c r="BC734" s="226">
        <f t="shared" si="295"/>
        <v>2535</v>
      </c>
      <c r="BD734" s="226">
        <f t="shared" si="295"/>
        <v>2898</v>
      </c>
      <c r="BE734" s="226">
        <f t="shared" si="295"/>
        <v>2793</v>
      </c>
      <c r="BF734" s="226">
        <f t="shared" si="294"/>
        <v>2900</v>
      </c>
      <c r="BG734" s="218">
        <f t="shared" si="294"/>
        <v>3057</v>
      </c>
      <c r="BH734" s="218">
        <f t="shared" si="294"/>
        <v>2920</v>
      </c>
      <c r="BI734" s="218">
        <f t="shared" si="294"/>
        <v>3060</v>
      </c>
      <c r="BJ734" s="218">
        <f t="shared" si="294"/>
        <v>3357</v>
      </c>
      <c r="BK734" s="226">
        <f t="shared" si="305"/>
        <v>0</v>
      </c>
      <c r="BL734" s="226">
        <f t="shared" si="305"/>
        <v>159</v>
      </c>
      <c r="BM734" s="226">
        <f t="shared" si="305"/>
        <v>291</v>
      </c>
      <c r="BN734" s="226">
        <f t="shared" si="305"/>
        <v>277</v>
      </c>
      <c r="BO734" s="227">
        <f t="shared" si="305"/>
        <v>185</v>
      </c>
      <c r="BP734" s="227">
        <f t="shared" si="305"/>
        <v>335</v>
      </c>
      <c r="BQ734" s="227">
        <f t="shared" si="305"/>
        <v>310</v>
      </c>
      <c r="BR734" s="227">
        <f t="shared" si="305"/>
        <v>142</v>
      </c>
      <c r="BS734" s="226">
        <v>0</v>
      </c>
      <c r="BT734" s="226">
        <v>159</v>
      </c>
      <c r="BU734" s="226">
        <v>291</v>
      </c>
      <c r="BV734" s="226">
        <v>277</v>
      </c>
      <c r="BW734" s="227">
        <v>185</v>
      </c>
      <c r="BX734" s="227">
        <v>335</v>
      </c>
      <c r="BY734" s="227">
        <v>310</v>
      </c>
      <c r="BZ734" s="227">
        <v>142</v>
      </c>
      <c r="CA734" s="226">
        <v>0</v>
      </c>
      <c r="CB734" s="226">
        <f>IFERROR(VLOOKUP($G734,[12]ITEM!$B$2:$AC$939,26,0),0)</f>
        <v>0</v>
      </c>
      <c r="CC734" s="226">
        <f>IFERROR(VLOOKUP($G734,[12]ITEM!$B$2:$AC$939,27,0),0)</f>
        <v>0</v>
      </c>
      <c r="CD734" s="226">
        <f>IFERROR(VLOOKUP($G734,[12]ITEM!$B$2:$AC$939,28,0),0)</f>
        <v>0</v>
      </c>
      <c r="CE734" s="227">
        <v>0</v>
      </c>
      <c r="CF734" s="227">
        <v>0</v>
      </c>
      <c r="CG734" s="227">
        <v>0</v>
      </c>
      <c r="CH734" s="227">
        <v>0</v>
      </c>
      <c r="CI734" s="375"/>
      <c r="CJ734" s="226">
        <f t="shared" si="290"/>
        <v>2535</v>
      </c>
      <c r="CK734" s="226">
        <f t="shared" si="290"/>
        <v>3634</v>
      </c>
      <c r="CL734" s="226">
        <f t="shared" si="290"/>
        <v>3849</v>
      </c>
      <c r="CM734" s="226">
        <f t="shared" si="290"/>
        <v>3980</v>
      </c>
      <c r="CN734" s="227">
        <f t="shared" si="290"/>
        <v>3057</v>
      </c>
      <c r="CO734" s="227">
        <f t="shared" si="288"/>
        <v>3203.2049733936556</v>
      </c>
      <c r="CP734" s="227">
        <f t="shared" si="288"/>
        <v>3270.687561707417</v>
      </c>
      <c r="CQ734" s="227">
        <f t="shared" si="288"/>
        <v>3466.5276773217465</v>
      </c>
      <c r="CR734" s="226">
        <v>822</v>
      </c>
      <c r="CS734" s="226">
        <v>1082</v>
      </c>
      <c r="CT734" s="226">
        <v>1124</v>
      </c>
      <c r="CU734" s="226">
        <v>1187</v>
      </c>
      <c r="CV734" s="227">
        <f t="shared" si="298"/>
        <v>1126</v>
      </c>
      <c r="CW734" s="227">
        <f>CV734*(1+('[13]GROWTH (YoY)'!AR734/100))</f>
        <v>1170.2049733936556</v>
      </c>
      <c r="CX734" s="227">
        <f>CW734*(1+('[13]GROWTH (YoY)'!AS734/100))</f>
        <v>1231.687561707417</v>
      </c>
      <c r="CY734" s="227">
        <f>CX734*(1+('[13]GROWTH (YoY)'!AT734/100))</f>
        <v>1311.5276773217465</v>
      </c>
      <c r="CZ734" s="226">
        <v>1366</v>
      </c>
      <c r="DA734" s="226">
        <v>2206</v>
      </c>
      <c r="DB734" s="226">
        <v>2347</v>
      </c>
      <c r="DC734" s="226">
        <v>2396</v>
      </c>
      <c r="DD734" s="227">
        <v>1584</v>
      </c>
      <c r="DE734" s="227">
        <v>1650</v>
      </c>
      <c r="DF734" s="227">
        <v>1632</v>
      </c>
      <c r="DG734" s="227">
        <v>1723</v>
      </c>
      <c r="DH734" s="226">
        <v>347</v>
      </c>
      <c r="DI734" s="226">
        <v>346</v>
      </c>
      <c r="DJ734" s="226">
        <v>378</v>
      </c>
      <c r="DK734" s="226">
        <v>397</v>
      </c>
      <c r="DL734" s="227">
        <v>347</v>
      </c>
      <c r="DM734" s="227">
        <v>383</v>
      </c>
      <c r="DN734" s="227">
        <v>407</v>
      </c>
      <c r="DO734" s="227">
        <v>432</v>
      </c>
      <c r="DP734" s="376">
        <f t="shared" si="291"/>
        <v>0</v>
      </c>
      <c r="DQ734" s="226">
        <f t="shared" si="291"/>
        <v>-736</v>
      </c>
      <c r="DR734" s="226">
        <f t="shared" si="291"/>
        <v>-1056</v>
      </c>
      <c r="DS734" s="226">
        <f t="shared" si="292"/>
        <v>-1080</v>
      </c>
      <c r="DT734" s="227">
        <f t="shared" si="292"/>
        <v>0</v>
      </c>
      <c r="DU734" s="227">
        <f t="shared" si="292"/>
        <v>-283.20497339365556</v>
      </c>
      <c r="DV734" s="227">
        <f t="shared" si="292"/>
        <v>-210.68756170741699</v>
      </c>
      <c r="DW734" s="227">
        <f t="shared" si="292"/>
        <v>-109.52767732174652</v>
      </c>
      <c r="DX734" s="377">
        <f t="shared" si="293"/>
        <v>0.39002020830094825</v>
      </c>
      <c r="DY734" s="377">
        <f t="shared" si="293"/>
        <v>0.39093484419263458</v>
      </c>
      <c r="DZ734" s="377">
        <f t="shared" si="293"/>
        <v>0.39259427018457704</v>
      </c>
      <c r="EA734" s="377">
        <f t="shared" si="293"/>
        <v>0.3927268826432096</v>
      </c>
      <c r="EB734" s="378">
        <f t="shared" si="293"/>
        <v>0.37016767582673499</v>
      </c>
      <c r="EC734" s="378">
        <f t="shared" si="289"/>
        <v>0.37198391420911531</v>
      </c>
      <c r="ED734" s="378">
        <f t="shared" si="289"/>
        <v>0.3743920490589977</v>
      </c>
      <c r="EE734" s="378">
        <f t="shared" si="289"/>
        <v>0.3697739547909582</v>
      </c>
      <c r="EG734" s="226">
        <v>0</v>
      </c>
      <c r="EH734" s="226">
        <v>0</v>
      </c>
      <c r="EI734" s="226">
        <v>0</v>
      </c>
      <c r="EJ734" s="226">
        <v>0</v>
      </c>
      <c r="EK734" s="226">
        <v>0</v>
      </c>
      <c r="EL734" s="226">
        <v>0</v>
      </c>
      <c r="EM734" s="226">
        <v>0</v>
      </c>
      <c r="EN734" s="379">
        <f t="shared" si="299"/>
        <v>0</v>
      </c>
      <c r="EO734" s="226">
        <f t="shared" si="300"/>
        <v>0</v>
      </c>
      <c r="EP734" s="379">
        <f t="shared" si="301"/>
        <v>0</v>
      </c>
      <c r="EQ734" s="226">
        <f t="shared" si="302"/>
        <v>0</v>
      </c>
      <c r="ER734" s="226">
        <f t="shared" si="303"/>
        <v>0</v>
      </c>
      <c r="ES734" s="292"/>
      <c r="ET734" s="227">
        <v>8660</v>
      </c>
      <c r="EU734" s="227">
        <v>3178</v>
      </c>
      <c r="EV734" s="227">
        <v>5482</v>
      </c>
      <c r="EW734" s="227">
        <v>2750</v>
      </c>
      <c r="EX734" s="227">
        <v>6042</v>
      </c>
      <c r="EY734" s="227">
        <v>85955</v>
      </c>
      <c r="EZ734" s="227">
        <v>73454</v>
      </c>
      <c r="FA734" s="380">
        <f t="shared" si="306"/>
        <v>0.36697459584295611</v>
      </c>
      <c r="FB734" s="228">
        <f t="shared" si="307"/>
        <v>50.164173659248448</v>
      </c>
      <c r="FC734" s="380">
        <f t="shared" si="308"/>
        <v>0.69769053117782909</v>
      </c>
      <c r="FD734" s="227">
        <f t="shared" si="309"/>
        <v>70292.594962480362</v>
      </c>
      <c r="FE734" s="227">
        <f t="shared" si="310"/>
        <v>3119.8664016481966</v>
      </c>
      <c r="FF734" s="227">
        <v>5482</v>
      </c>
      <c r="FG734" s="228">
        <f t="shared" si="304"/>
        <v>40.751550529004014</v>
      </c>
      <c r="FH734" s="227">
        <v>2234</v>
      </c>
      <c r="FI734" s="227">
        <v>5482</v>
      </c>
      <c r="FJ734" s="227">
        <v>0</v>
      </c>
      <c r="FK734" s="227">
        <f t="shared" si="296"/>
        <v>3248</v>
      </c>
      <c r="FL734" s="227">
        <v>221</v>
      </c>
      <c r="FM734" s="227">
        <f t="shared" si="297"/>
        <v>3027</v>
      </c>
      <c r="FZ734" s="229"/>
      <c r="GA734" s="229"/>
      <c r="GB734" s="229"/>
      <c r="GC734" s="229"/>
      <c r="GD734" s="229"/>
    </row>
    <row r="735" spans="1:186" s="368" customFormat="1">
      <c r="A735" s="287" t="s">
        <v>1386</v>
      </c>
      <c r="B735" s="369" t="s">
        <v>1387</v>
      </c>
      <c r="C735" s="287" t="s">
        <v>1734</v>
      </c>
      <c r="D735" s="287" t="s">
        <v>3126</v>
      </c>
      <c r="E735" s="369" t="s">
        <v>1735</v>
      </c>
      <c r="F735" s="287">
        <v>732</v>
      </c>
      <c r="G735" s="392" t="s">
        <v>1764</v>
      </c>
      <c r="H735" s="392" t="s">
        <v>1765</v>
      </c>
      <c r="I735" s="393" t="s">
        <v>1738</v>
      </c>
      <c r="J735" s="392" t="s">
        <v>1739</v>
      </c>
      <c r="K735" s="287" t="s">
        <v>861</v>
      </c>
      <c r="L735" s="369" t="s">
        <v>1739</v>
      </c>
      <c r="M735" s="369" t="s">
        <v>3124</v>
      </c>
      <c r="N735" s="372">
        <v>1</v>
      </c>
      <c r="O735" s="373">
        <v>1324</v>
      </c>
      <c r="P735" s="373">
        <v>1818</v>
      </c>
      <c r="Q735" s="373">
        <v>1976</v>
      </c>
      <c r="R735" s="373">
        <v>2098</v>
      </c>
      <c r="S735" s="374">
        <v>1554</v>
      </c>
      <c r="T735" s="374">
        <v>1521</v>
      </c>
      <c r="U735" s="374">
        <v>1599</v>
      </c>
      <c r="V735" s="374">
        <v>1649</v>
      </c>
      <c r="W735" s="373">
        <v>533</v>
      </c>
      <c r="X735" s="373">
        <v>692</v>
      </c>
      <c r="Y735" s="373">
        <v>781</v>
      </c>
      <c r="Z735" s="373">
        <v>835</v>
      </c>
      <c r="AA735" s="374">
        <v>555</v>
      </c>
      <c r="AB735" s="374">
        <v>542</v>
      </c>
      <c r="AC735" s="374">
        <v>572</v>
      </c>
      <c r="AD735" s="374">
        <v>602</v>
      </c>
      <c r="AE735" s="373">
        <v>19</v>
      </c>
      <c r="AF735" s="373">
        <v>24</v>
      </c>
      <c r="AG735" s="373">
        <v>20</v>
      </c>
      <c r="AH735" s="373">
        <v>20</v>
      </c>
      <c r="AI735" s="374">
        <v>18</v>
      </c>
      <c r="AJ735" s="374">
        <v>16</v>
      </c>
      <c r="AK735" s="374">
        <v>16</v>
      </c>
      <c r="AL735" s="374">
        <v>16</v>
      </c>
      <c r="AM735" s="226">
        <v>791</v>
      </c>
      <c r="AN735" s="226">
        <v>1126</v>
      </c>
      <c r="AO735" s="226">
        <v>1195</v>
      </c>
      <c r="AP735" s="226">
        <v>1263</v>
      </c>
      <c r="AQ735" s="227">
        <v>999</v>
      </c>
      <c r="AR735" s="227">
        <v>979</v>
      </c>
      <c r="AS735" s="227">
        <v>1027</v>
      </c>
      <c r="AT735" s="227">
        <v>1047</v>
      </c>
      <c r="AU735" s="226">
        <v>258</v>
      </c>
      <c r="AV735" s="411">
        <v>360</v>
      </c>
      <c r="AW735" s="411">
        <v>364</v>
      </c>
      <c r="AX735" s="411">
        <v>384</v>
      </c>
      <c r="AY735" s="231">
        <v>313</v>
      </c>
      <c r="AZ735" s="231">
        <v>313</v>
      </c>
      <c r="BA735" s="231">
        <v>332</v>
      </c>
      <c r="BB735" s="231">
        <v>347</v>
      </c>
      <c r="BC735" s="226">
        <f t="shared" si="295"/>
        <v>533</v>
      </c>
      <c r="BD735" s="226">
        <f t="shared" si="295"/>
        <v>754</v>
      </c>
      <c r="BE735" s="226">
        <f t="shared" si="295"/>
        <v>804</v>
      </c>
      <c r="BF735" s="226">
        <f t="shared" si="294"/>
        <v>854</v>
      </c>
      <c r="BG735" s="218">
        <f t="shared" si="294"/>
        <v>670</v>
      </c>
      <c r="BH735" s="218">
        <f t="shared" si="294"/>
        <v>635</v>
      </c>
      <c r="BI735" s="218">
        <f t="shared" si="294"/>
        <v>667</v>
      </c>
      <c r="BJ735" s="218">
        <f t="shared" si="294"/>
        <v>686</v>
      </c>
      <c r="BK735" s="226">
        <f t="shared" si="305"/>
        <v>0</v>
      </c>
      <c r="BL735" s="226">
        <f t="shared" si="305"/>
        <v>12</v>
      </c>
      <c r="BM735" s="226">
        <f t="shared" si="305"/>
        <v>27</v>
      </c>
      <c r="BN735" s="226">
        <f t="shared" si="305"/>
        <v>25</v>
      </c>
      <c r="BO735" s="227">
        <f t="shared" si="305"/>
        <v>16</v>
      </c>
      <c r="BP735" s="227">
        <f t="shared" si="305"/>
        <v>31</v>
      </c>
      <c r="BQ735" s="227">
        <f t="shared" si="305"/>
        <v>28</v>
      </c>
      <c r="BR735" s="227">
        <f t="shared" si="305"/>
        <v>14</v>
      </c>
      <c r="BS735" s="226">
        <v>0</v>
      </c>
      <c r="BT735" s="226">
        <v>12</v>
      </c>
      <c r="BU735" s="226">
        <v>27</v>
      </c>
      <c r="BV735" s="226">
        <v>25</v>
      </c>
      <c r="BW735" s="227">
        <v>16</v>
      </c>
      <c r="BX735" s="227">
        <v>31</v>
      </c>
      <c r="BY735" s="227">
        <v>28</v>
      </c>
      <c r="BZ735" s="227">
        <v>14</v>
      </c>
      <c r="CA735" s="226">
        <v>0</v>
      </c>
      <c r="CB735" s="226">
        <f>IFERROR(VLOOKUP($G735,[12]ITEM!$B$2:$AC$939,26,0),0)</f>
        <v>0</v>
      </c>
      <c r="CC735" s="226">
        <f>IFERROR(VLOOKUP($G735,[12]ITEM!$B$2:$AC$939,27,0),0)</f>
        <v>0</v>
      </c>
      <c r="CD735" s="226">
        <f>IFERROR(VLOOKUP($G735,[12]ITEM!$B$2:$AC$939,28,0),0)</f>
        <v>0</v>
      </c>
      <c r="CE735" s="227">
        <v>0</v>
      </c>
      <c r="CF735" s="227">
        <v>0</v>
      </c>
      <c r="CG735" s="227">
        <v>0</v>
      </c>
      <c r="CH735" s="227">
        <v>0</v>
      </c>
      <c r="CI735" s="375"/>
      <c r="CJ735" s="226">
        <f t="shared" si="290"/>
        <v>533</v>
      </c>
      <c r="CK735" s="226">
        <f t="shared" si="290"/>
        <v>833</v>
      </c>
      <c r="CL735" s="226">
        <f t="shared" si="290"/>
        <v>889</v>
      </c>
      <c r="CM735" s="226">
        <f t="shared" si="290"/>
        <v>919</v>
      </c>
      <c r="CN735" s="227">
        <f t="shared" si="290"/>
        <v>670</v>
      </c>
      <c r="CO735" s="227">
        <f t="shared" si="288"/>
        <v>685.9806417728912</v>
      </c>
      <c r="CP735" s="227">
        <f t="shared" si="288"/>
        <v>704.36295468394678</v>
      </c>
      <c r="CQ735" s="227">
        <f t="shared" si="288"/>
        <v>732.29271022771024</v>
      </c>
      <c r="CR735" s="226">
        <v>144</v>
      </c>
      <c r="CS735" s="226">
        <v>205</v>
      </c>
      <c r="CT735" s="226">
        <v>217</v>
      </c>
      <c r="CU735" s="226">
        <v>230</v>
      </c>
      <c r="CV735" s="227">
        <f t="shared" si="298"/>
        <v>300</v>
      </c>
      <c r="CW735" s="227">
        <f>CV735*(1+('[13]GROWTH (YoY)'!AR735/100))</f>
        <v>293.98064177289115</v>
      </c>
      <c r="CX735" s="227">
        <f>CW735*(1+('[13]GROWTH (YoY)'!AS735/100))</f>
        <v>308.36295468394678</v>
      </c>
      <c r="CY735" s="227">
        <f>CX735*(1+('[13]GROWTH (YoY)'!AT735/100))</f>
        <v>314.29271022771024</v>
      </c>
      <c r="CZ735" s="226">
        <v>324</v>
      </c>
      <c r="DA735" s="226">
        <v>523</v>
      </c>
      <c r="DB735" s="226">
        <v>557</v>
      </c>
      <c r="DC735" s="226">
        <v>568</v>
      </c>
      <c r="DD735" s="227">
        <v>264</v>
      </c>
      <c r="DE735" s="227">
        <v>275</v>
      </c>
      <c r="DF735" s="227">
        <v>272</v>
      </c>
      <c r="DG735" s="227">
        <v>287</v>
      </c>
      <c r="DH735" s="226">
        <v>65</v>
      </c>
      <c r="DI735" s="226">
        <v>105</v>
      </c>
      <c r="DJ735" s="226">
        <v>115</v>
      </c>
      <c r="DK735" s="226">
        <v>121</v>
      </c>
      <c r="DL735" s="227">
        <v>106</v>
      </c>
      <c r="DM735" s="227">
        <v>117</v>
      </c>
      <c r="DN735" s="227">
        <v>124</v>
      </c>
      <c r="DO735" s="227">
        <v>131</v>
      </c>
      <c r="DP735" s="376">
        <f t="shared" si="291"/>
        <v>0</v>
      </c>
      <c r="DQ735" s="226">
        <f t="shared" si="291"/>
        <v>-79</v>
      </c>
      <c r="DR735" s="226">
        <f t="shared" si="291"/>
        <v>-85</v>
      </c>
      <c r="DS735" s="226">
        <f t="shared" si="292"/>
        <v>-65</v>
      </c>
      <c r="DT735" s="227">
        <f t="shared" si="292"/>
        <v>0</v>
      </c>
      <c r="DU735" s="227">
        <f t="shared" si="292"/>
        <v>-50.980641772891204</v>
      </c>
      <c r="DV735" s="227">
        <f t="shared" si="292"/>
        <v>-37.362954683946782</v>
      </c>
      <c r="DW735" s="227">
        <f t="shared" si="292"/>
        <v>-46.292710227710245</v>
      </c>
      <c r="DX735" s="377">
        <f t="shared" si="293"/>
        <v>0.40256797583081572</v>
      </c>
      <c r="DY735" s="377">
        <f t="shared" si="293"/>
        <v>0.38063806380638066</v>
      </c>
      <c r="DZ735" s="377">
        <f t="shared" si="293"/>
        <v>0.39524291497975711</v>
      </c>
      <c r="EA735" s="377">
        <f t="shared" si="293"/>
        <v>0.39799809342230696</v>
      </c>
      <c r="EB735" s="378">
        <f t="shared" si="293"/>
        <v>0.35714285714285715</v>
      </c>
      <c r="EC735" s="378">
        <f t="shared" si="289"/>
        <v>0.35634451019066404</v>
      </c>
      <c r="ED735" s="378">
        <f t="shared" si="289"/>
        <v>0.35772357723577236</v>
      </c>
      <c r="EE735" s="378">
        <f t="shared" si="289"/>
        <v>0.36506973923590053</v>
      </c>
      <c r="EG735" s="226">
        <v>0</v>
      </c>
      <c r="EH735" s="226">
        <v>0</v>
      </c>
      <c r="EI735" s="226">
        <v>0</v>
      </c>
      <c r="EJ735" s="226">
        <v>0</v>
      </c>
      <c r="EK735" s="226">
        <v>0</v>
      </c>
      <c r="EL735" s="226">
        <v>0</v>
      </c>
      <c r="EM735" s="226">
        <v>0</v>
      </c>
      <c r="EN735" s="379">
        <f t="shared" si="299"/>
        <v>0</v>
      </c>
      <c r="EO735" s="226">
        <f t="shared" si="300"/>
        <v>0</v>
      </c>
      <c r="EP735" s="379">
        <f t="shared" si="301"/>
        <v>0</v>
      </c>
      <c r="EQ735" s="226">
        <f t="shared" si="302"/>
        <v>0</v>
      </c>
      <c r="ER735" s="226">
        <f t="shared" si="303"/>
        <v>0</v>
      </c>
      <c r="ES735" s="292"/>
      <c r="ET735" s="227">
        <v>1567</v>
      </c>
      <c r="EU735" s="227">
        <v>555</v>
      </c>
      <c r="EV735" s="227">
        <v>1012</v>
      </c>
      <c r="EW735" s="227">
        <v>342</v>
      </c>
      <c r="EX735" s="227">
        <v>684</v>
      </c>
      <c r="EY735" s="227">
        <v>13096</v>
      </c>
      <c r="EZ735" s="227">
        <v>11287</v>
      </c>
      <c r="FA735" s="380">
        <f t="shared" si="306"/>
        <v>0.35417996171027438</v>
      </c>
      <c r="FB735" s="228">
        <f t="shared" si="307"/>
        <v>33.794466403162055</v>
      </c>
      <c r="FC735" s="380">
        <f t="shared" si="308"/>
        <v>0.43650287172941926</v>
      </c>
      <c r="FD735" s="227">
        <f t="shared" si="309"/>
        <v>52229.688454489922</v>
      </c>
      <c r="FE735" s="227">
        <f t="shared" si="310"/>
        <v>2525.0287941880038</v>
      </c>
      <c r="FF735" s="227">
        <v>1012</v>
      </c>
      <c r="FG735" s="228">
        <f t="shared" si="304"/>
        <v>32.015810276679844</v>
      </c>
      <c r="FH735" s="227">
        <v>324</v>
      </c>
      <c r="FI735" s="227">
        <v>1012</v>
      </c>
      <c r="FJ735" s="227">
        <v>0</v>
      </c>
      <c r="FK735" s="227">
        <f t="shared" si="296"/>
        <v>688</v>
      </c>
      <c r="FL735" s="227">
        <v>40</v>
      </c>
      <c r="FM735" s="227">
        <f t="shared" si="297"/>
        <v>648</v>
      </c>
      <c r="FZ735" s="229"/>
      <c r="GA735" s="229"/>
      <c r="GB735" s="229"/>
      <c r="GC735" s="229"/>
      <c r="GD735" s="229"/>
    </row>
    <row r="736" spans="1:186" s="368" customFormat="1">
      <c r="A736" s="287" t="s">
        <v>1386</v>
      </c>
      <c r="B736" s="369" t="s">
        <v>1387</v>
      </c>
      <c r="C736" s="287" t="s">
        <v>1734</v>
      </c>
      <c r="D736" s="287" t="s">
        <v>3126</v>
      </c>
      <c r="E736" s="369" t="s">
        <v>1735</v>
      </c>
      <c r="F736" s="287">
        <v>733</v>
      </c>
      <c r="G736" s="392" t="s">
        <v>1766</v>
      </c>
      <c r="H736" s="392" t="s">
        <v>1767</v>
      </c>
      <c r="I736" s="393" t="s">
        <v>1738</v>
      </c>
      <c r="J736" s="392" t="s">
        <v>1739</v>
      </c>
      <c r="K736" s="287" t="s">
        <v>861</v>
      </c>
      <c r="L736" s="369" t="s">
        <v>1739</v>
      </c>
      <c r="M736" s="369" t="s">
        <v>3124</v>
      </c>
      <c r="N736" s="372">
        <v>1</v>
      </c>
      <c r="O736" s="373">
        <v>415</v>
      </c>
      <c r="P736" s="373">
        <v>653</v>
      </c>
      <c r="Q736" s="373">
        <v>631</v>
      </c>
      <c r="R736" s="373">
        <v>642</v>
      </c>
      <c r="S736" s="374">
        <v>562</v>
      </c>
      <c r="T736" s="374">
        <v>575</v>
      </c>
      <c r="U736" s="374">
        <v>578</v>
      </c>
      <c r="V736" s="374">
        <v>595</v>
      </c>
      <c r="W736" s="373">
        <v>156</v>
      </c>
      <c r="X736" s="373">
        <v>252</v>
      </c>
      <c r="Y736" s="373">
        <v>234</v>
      </c>
      <c r="Z736" s="373">
        <v>241</v>
      </c>
      <c r="AA736" s="374">
        <v>196</v>
      </c>
      <c r="AB736" s="374">
        <v>188</v>
      </c>
      <c r="AC736" s="374">
        <v>201</v>
      </c>
      <c r="AD736" s="374">
        <v>216</v>
      </c>
      <c r="AE736" s="373">
        <v>6</v>
      </c>
      <c r="AF736" s="373">
        <v>7</v>
      </c>
      <c r="AG736" s="373">
        <v>7</v>
      </c>
      <c r="AH736" s="373">
        <v>6</v>
      </c>
      <c r="AI736" s="374">
        <v>7</v>
      </c>
      <c r="AJ736" s="374">
        <v>6</v>
      </c>
      <c r="AK736" s="374">
        <v>6</v>
      </c>
      <c r="AL736" s="374">
        <v>6</v>
      </c>
      <c r="AM736" s="226">
        <v>258</v>
      </c>
      <c r="AN736" s="226">
        <v>401</v>
      </c>
      <c r="AO736" s="226">
        <v>397</v>
      </c>
      <c r="AP736" s="226">
        <v>401</v>
      </c>
      <c r="AQ736" s="227">
        <v>366</v>
      </c>
      <c r="AR736" s="227">
        <v>387</v>
      </c>
      <c r="AS736" s="227">
        <v>377</v>
      </c>
      <c r="AT736" s="227">
        <v>379</v>
      </c>
      <c r="AU736" s="226">
        <v>111</v>
      </c>
      <c r="AV736" s="411">
        <v>154</v>
      </c>
      <c r="AW736" s="411">
        <v>156</v>
      </c>
      <c r="AX736" s="411">
        <v>164</v>
      </c>
      <c r="AY736" s="231">
        <v>138</v>
      </c>
      <c r="AZ736" s="231">
        <v>137</v>
      </c>
      <c r="BA736" s="231">
        <v>144</v>
      </c>
      <c r="BB736" s="231">
        <v>150</v>
      </c>
      <c r="BC736" s="226">
        <f t="shared" si="295"/>
        <v>147</v>
      </c>
      <c r="BD736" s="226">
        <f t="shared" si="295"/>
        <v>233</v>
      </c>
      <c r="BE736" s="226">
        <f t="shared" si="295"/>
        <v>212</v>
      </c>
      <c r="BF736" s="226">
        <f t="shared" si="294"/>
        <v>207</v>
      </c>
      <c r="BG736" s="218">
        <f t="shared" si="294"/>
        <v>212</v>
      </c>
      <c r="BH736" s="218">
        <f t="shared" si="294"/>
        <v>217</v>
      </c>
      <c r="BI736" s="218">
        <f t="shared" si="294"/>
        <v>199</v>
      </c>
      <c r="BJ736" s="218">
        <f t="shared" si="294"/>
        <v>216</v>
      </c>
      <c r="BK736" s="226">
        <f t="shared" si="305"/>
        <v>0</v>
      </c>
      <c r="BL736" s="226">
        <f t="shared" si="305"/>
        <v>14</v>
      </c>
      <c r="BM736" s="226">
        <f t="shared" si="305"/>
        <v>29</v>
      </c>
      <c r="BN736" s="226">
        <f t="shared" si="305"/>
        <v>30</v>
      </c>
      <c r="BO736" s="227">
        <f t="shared" si="305"/>
        <v>16</v>
      </c>
      <c r="BP736" s="227">
        <f t="shared" si="305"/>
        <v>33</v>
      </c>
      <c r="BQ736" s="227">
        <f t="shared" si="305"/>
        <v>34</v>
      </c>
      <c r="BR736" s="227">
        <f t="shared" si="305"/>
        <v>13</v>
      </c>
      <c r="BS736" s="226">
        <v>0</v>
      </c>
      <c r="BT736" s="226">
        <v>14</v>
      </c>
      <c r="BU736" s="226">
        <v>29</v>
      </c>
      <c r="BV736" s="226">
        <v>30</v>
      </c>
      <c r="BW736" s="227">
        <v>16</v>
      </c>
      <c r="BX736" s="227">
        <v>33</v>
      </c>
      <c r="BY736" s="227">
        <v>34</v>
      </c>
      <c r="BZ736" s="227">
        <v>13</v>
      </c>
      <c r="CA736" s="226">
        <v>0</v>
      </c>
      <c r="CB736" s="226">
        <f>IFERROR(VLOOKUP($G736,[12]ITEM!$B$2:$AC$939,26,0),0)</f>
        <v>0</v>
      </c>
      <c r="CC736" s="226">
        <f>IFERROR(VLOOKUP($G736,[12]ITEM!$B$2:$AC$939,27,0),0)</f>
        <v>0</v>
      </c>
      <c r="CD736" s="226">
        <f>IFERROR(VLOOKUP($G736,[12]ITEM!$B$2:$AC$939,28,0),0)</f>
        <v>0</v>
      </c>
      <c r="CE736" s="227">
        <v>0</v>
      </c>
      <c r="CF736" s="227">
        <v>0</v>
      </c>
      <c r="CG736" s="227">
        <v>0</v>
      </c>
      <c r="CH736" s="227">
        <v>0</v>
      </c>
      <c r="CI736" s="375"/>
      <c r="CJ736" s="226">
        <f t="shared" si="290"/>
        <v>147</v>
      </c>
      <c r="CK736" s="226">
        <f t="shared" si="290"/>
        <v>237</v>
      </c>
      <c r="CL736" s="226">
        <f t="shared" si="290"/>
        <v>251</v>
      </c>
      <c r="CM736" s="226">
        <f t="shared" si="290"/>
        <v>256</v>
      </c>
      <c r="CN736" s="227">
        <f t="shared" si="290"/>
        <v>212</v>
      </c>
      <c r="CO736" s="227">
        <f t="shared" si="288"/>
        <v>222.82651886465916</v>
      </c>
      <c r="CP736" s="227">
        <f t="shared" si="288"/>
        <v>222.91221150389478</v>
      </c>
      <c r="CQ736" s="227">
        <f t="shared" si="288"/>
        <v>234.89136125370894</v>
      </c>
      <c r="CR736" s="226">
        <v>21</v>
      </c>
      <c r="CS736" s="226">
        <v>33</v>
      </c>
      <c r="CT736" s="226">
        <v>33</v>
      </c>
      <c r="CU736" s="226">
        <v>33</v>
      </c>
      <c r="CV736" s="227">
        <f t="shared" si="298"/>
        <v>-3</v>
      </c>
      <c r="CW736" s="227">
        <f>CV736*(1+('[13]GROWTH (YoY)'!AR736/100))</f>
        <v>-3.1734811353408467</v>
      </c>
      <c r="CX736" s="227">
        <f>CW736*(1+('[13]GROWTH (YoY)'!AS736/100))</f>
        <v>-3.0877884961052096</v>
      </c>
      <c r="CY736" s="227">
        <f>CX736*(1+('[13]GROWTH (YoY)'!AT736/100))</f>
        <v>-3.1086387462910765</v>
      </c>
      <c r="CZ736" s="226">
        <v>110</v>
      </c>
      <c r="DA736" s="226">
        <v>178</v>
      </c>
      <c r="DB736" s="226">
        <v>189</v>
      </c>
      <c r="DC736" s="226">
        <v>193</v>
      </c>
      <c r="DD736" s="227">
        <v>189</v>
      </c>
      <c r="DE736" s="227">
        <v>197</v>
      </c>
      <c r="DF736" s="227">
        <v>195</v>
      </c>
      <c r="DG736" s="227">
        <v>205</v>
      </c>
      <c r="DH736" s="226">
        <v>16</v>
      </c>
      <c r="DI736" s="226">
        <v>26</v>
      </c>
      <c r="DJ736" s="226">
        <v>29</v>
      </c>
      <c r="DK736" s="226">
        <v>30</v>
      </c>
      <c r="DL736" s="227">
        <v>26</v>
      </c>
      <c r="DM736" s="227">
        <v>29</v>
      </c>
      <c r="DN736" s="227">
        <v>31</v>
      </c>
      <c r="DO736" s="227">
        <v>33</v>
      </c>
      <c r="DP736" s="376">
        <f t="shared" si="291"/>
        <v>0</v>
      </c>
      <c r="DQ736" s="226">
        <f t="shared" si="291"/>
        <v>-4</v>
      </c>
      <c r="DR736" s="226">
        <f t="shared" si="291"/>
        <v>-39</v>
      </c>
      <c r="DS736" s="226">
        <f t="shared" si="292"/>
        <v>-49</v>
      </c>
      <c r="DT736" s="227">
        <f t="shared" si="292"/>
        <v>0</v>
      </c>
      <c r="DU736" s="227">
        <f t="shared" si="292"/>
        <v>-5.8265188646591639</v>
      </c>
      <c r="DV736" s="227">
        <f t="shared" si="292"/>
        <v>-23.912211503894781</v>
      </c>
      <c r="DW736" s="227">
        <f t="shared" si="292"/>
        <v>-18.891361253708936</v>
      </c>
      <c r="DX736" s="377">
        <f t="shared" si="293"/>
        <v>0.37590361445783133</v>
      </c>
      <c r="DY736" s="377">
        <f t="shared" si="293"/>
        <v>0.38591117917304746</v>
      </c>
      <c r="DZ736" s="377">
        <f t="shared" si="293"/>
        <v>0.37083993660855785</v>
      </c>
      <c r="EA736" s="377">
        <f t="shared" si="293"/>
        <v>0.37538940809968846</v>
      </c>
      <c r="EB736" s="378">
        <f t="shared" si="293"/>
        <v>0.3487544483985765</v>
      </c>
      <c r="EC736" s="378">
        <f t="shared" si="289"/>
        <v>0.32695652173913042</v>
      </c>
      <c r="ED736" s="378">
        <f t="shared" si="289"/>
        <v>0.34775086505190311</v>
      </c>
      <c r="EE736" s="378">
        <f t="shared" si="289"/>
        <v>0.3630252100840336</v>
      </c>
      <c r="EG736" s="226">
        <v>0</v>
      </c>
      <c r="EH736" s="226">
        <v>0</v>
      </c>
      <c r="EI736" s="226">
        <v>0</v>
      </c>
      <c r="EJ736" s="226">
        <v>0</v>
      </c>
      <c r="EK736" s="226">
        <v>0</v>
      </c>
      <c r="EL736" s="226">
        <v>0</v>
      </c>
      <c r="EM736" s="226">
        <v>0</v>
      </c>
      <c r="EN736" s="379">
        <f t="shared" si="299"/>
        <v>0</v>
      </c>
      <c r="EO736" s="226">
        <f t="shared" si="300"/>
        <v>0</v>
      </c>
      <c r="EP736" s="379">
        <f t="shared" si="301"/>
        <v>0</v>
      </c>
      <c r="EQ736" s="226">
        <f t="shared" si="302"/>
        <v>0</v>
      </c>
      <c r="ER736" s="226">
        <f t="shared" si="303"/>
        <v>0</v>
      </c>
      <c r="ES736" s="292"/>
      <c r="ET736" s="227">
        <v>567</v>
      </c>
      <c r="EU736" s="227">
        <v>196</v>
      </c>
      <c r="EV736" s="227">
        <v>371</v>
      </c>
      <c r="EW736" s="227">
        <v>153</v>
      </c>
      <c r="EX736" s="227">
        <v>292</v>
      </c>
      <c r="EY736" s="227">
        <v>7937</v>
      </c>
      <c r="EZ736" s="227">
        <v>6211</v>
      </c>
      <c r="FA736" s="380">
        <f t="shared" si="306"/>
        <v>0.34567901234567899</v>
      </c>
      <c r="FB736" s="228">
        <f t="shared" si="307"/>
        <v>41.239892183288411</v>
      </c>
      <c r="FC736" s="380">
        <f t="shared" si="308"/>
        <v>0.5149911816578483</v>
      </c>
      <c r="FD736" s="227">
        <f t="shared" si="309"/>
        <v>36789.71903741968</v>
      </c>
      <c r="FE736" s="227">
        <f t="shared" si="310"/>
        <v>2052.8095314764128</v>
      </c>
      <c r="FF736" s="227">
        <v>371</v>
      </c>
      <c r="FG736" s="228">
        <f t="shared" si="304"/>
        <v>38.544474393530997</v>
      </c>
      <c r="FH736" s="227">
        <v>143</v>
      </c>
      <c r="FI736" s="227">
        <v>371</v>
      </c>
      <c r="FJ736" s="227">
        <v>0</v>
      </c>
      <c r="FK736" s="227">
        <f t="shared" si="296"/>
        <v>228</v>
      </c>
      <c r="FL736" s="227">
        <v>14</v>
      </c>
      <c r="FM736" s="227">
        <f t="shared" si="297"/>
        <v>214</v>
      </c>
      <c r="FZ736" s="229"/>
      <c r="GA736" s="229"/>
      <c r="GB736" s="229"/>
      <c r="GC736" s="229"/>
      <c r="GD736" s="229"/>
    </row>
    <row r="737" spans="1:186" s="368" customFormat="1">
      <c r="A737" s="287" t="s">
        <v>1386</v>
      </c>
      <c r="B737" s="369" t="s">
        <v>1387</v>
      </c>
      <c r="C737" s="287" t="s">
        <v>1734</v>
      </c>
      <c r="D737" s="287" t="s">
        <v>3126</v>
      </c>
      <c r="E737" s="369" t="s">
        <v>1735</v>
      </c>
      <c r="F737" s="287">
        <v>734</v>
      </c>
      <c r="G737" s="392" t="s">
        <v>1768</v>
      </c>
      <c r="H737" s="392" t="s">
        <v>1769</v>
      </c>
      <c r="I737" s="393" t="s">
        <v>1738</v>
      </c>
      <c r="J737" s="392" t="s">
        <v>1739</v>
      </c>
      <c r="K737" s="287" t="s">
        <v>861</v>
      </c>
      <c r="L737" s="369" t="s">
        <v>1739</v>
      </c>
      <c r="M737" s="369" t="s">
        <v>3124</v>
      </c>
      <c r="N737" s="372">
        <v>1</v>
      </c>
      <c r="O737" s="373">
        <v>1335</v>
      </c>
      <c r="P737" s="373">
        <v>2101</v>
      </c>
      <c r="Q737" s="373">
        <v>1913</v>
      </c>
      <c r="R737" s="373">
        <v>1965</v>
      </c>
      <c r="S737" s="374">
        <v>1719</v>
      </c>
      <c r="T737" s="374">
        <v>1697</v>
      </c>
      <c r="U737" s="374">
        <v>1769</v>
      </c>
      <c r="V737" s="374">
        <v>1823</v>
      </c>
      <c r="W737" s="373">
        <v>519</v>
      </c>
      <c r="X737" s="373">
        <v>767</v>
      </c>
      <c r="Y737" s="373">
        <v>650</v>
      </c>
      <c r="Z737" s="373">
        <v>667</v>
      </c>
      <c r="AA737" s="374">
        <v>682</v>
      </c>
      <c r="AB737" s="374">
        <v>665</v>
      </c>
      <c r="AC737" s="374">
        <v>689</v>
      </c>
      <c r="AD737" s="374">
        <v>722</v>
      </c>
      <c r="AE737" s="373">
        <v>20</v>
      </c>
      <c r="AF737" s="373">
        <v>24</v>
      </c>
      <c r="AG737" s="373">
        <v>21</v>
      </c>
      <c r="AH737" s="373">
        <v>21</v>
      </c>
      <c r="AI737" s="374">
        <v>19</v>
      </c>
      <c r="AJ737" s="374">
        <v>17</v>
      </c>
      <c r="AK737" s="374">
        <v>17</v>
      </c>
      <c r="AL737" s="374">
        <v>17</v>
      </c>
      <c r="AM737" s="226">
        <v>816</v>
      </c>
      <c r="AN737" s="226">
        <v>1335</v>
      </c>
      <c r="AO737" s="226">
        <v>1263</v>
      </c>
      <c r="AP737" s="226">
        <v>1298</v>
      </c>
      <c r="AQ737" s="227">
        <v>1037</v>
      </c>
      <c r="AR737" s="227">
        <v>1032</v>
      </c>
      <c r="AS737" s="227">
        <v>1080</v>
      </c>
      <c r="AT737" s="227">
        <v>1101</v>
      </c>
      <c r="AU737" s="226">
        <v>308</v>
      </c>
      <c r="AV737" s="411">
        <v>428</v>
      </c>
      <c r="AW737" s="411">
        <v>434</v>
      </c>
      <c r="AX737" s="411">
        <v>457</v>
      </c>
      <c r="AY737" s="231">
        <v>326</v>
      </c>
      <c r="AZ737" s="231">
        <v>327</v>
      </c>
      <c r="BA737" s="231">
        <v>346</v>
      </c>
      <c r="BB737" s="231">
        <v>362</v>
      </c>
      <c r="BC737" s="226">
        <f t="shared" si="295"/>
        <v>508</v>
      </c>
      <c r="BD737" s="226">
        <f t="shared" si="295"/>
        <v>905</v>
      </c>
      <c r="BE737" s="226">
        <f t="shared" si="295"/>
        <v>824</v>
      </c>
      <c r="BF737" s="226">
        <f t="shared" si="294"/>
        <v>836</v>
      </c>
      <c r="BG737" s="218">
        <f t="shared" si="294"/>
        <v>706</v>
      </c>
      <c r="BH737" s="218">
        <f t="shared" si="294"/>
        <v>698</v>
      </c>
      <c r="BI737" s="218">
        <f t="shared" si="294"/>
        <v>728</v>
      </c>
      <c r="BJ737" s="218">
        <f t="shared" si="294"/>
        <v>735</v>
      </c>
      <c r="BK737" s="226">
        <f t="shared" si="305"/>
        <v>0</v>
      </c>
      <c r="BL737" s="226">
        <f t="shared" si="305"/>
        <v>2</v>
      </c>
      <c r="BM737" s="226">
        <f t="shared" si="305"/>
        <v>5</v>
      </c>
      <c r="BN737" s="226">
        <f t="shared" si="305"/>
        <v>5</v>
      </c>
      <c r="BO737" s="227">
        <f t="shared" si="305"/>
        <v>5</v>
      </c>
      <c r="BP737" s="227">
        <f t="shared" si="305"/>
        <v>7</v>
      </c>
      <c r="BQ737" s="227">
        <f t="shared" si="305"/>
        <v>6</v>
      </c>
      <c r="BR737" s="227">
        <f t="shared" si="305"/>
        <v>4</v>
      </c>
      <c r="BS737" s="226">
        <v>0</v>
      </c>
      <c r="BT737" s="226">
        <v>2</v>
      </c>
      <c r="BU737" s="226">
        <v>5</v>
      </c>
      <c r="BV737" s="226">
        <v>5</v>
      </c>
      <c r="BW737" s="227">
        <v>5</v>
      </c>
      <c r="BX737" s="227">
        <v>7</v>
      </c>
      <c r="BY737" s="227">
        <v>6</v>
      </c>
      <c r="BZ737" s="227">
        <v>4</v>
      </c>
      <c r="CA737" s="226">
        <v>0</v>
      </c>
      <c r="CB737" s="226">
        <f>IFERROR(VLOOKUP($G737,[12]ITEM!$B$2:$AC$939,26,0),0)</f>
        <v>0</v>
      </c>
      <c r="CC737" s="226">
        <f>IFERROR(VLOOKUP($G737,[12]ITEM!$B$2:$AC$939,27,0),0)</f>
        <v>0</v>
      </c>
      <c r="CD737" s="226">
        <f>IFERROR(VLOOKUP($G737,[12]ITEM!$B$2:$AC$939,28,0),0)</f>
        <v>0</v>
      </c>
      <c r="CE737" s="227">
        <v>0</v>
      </c>
      <c r="CF737" s="227">
        <v>0</v>
      </c>
      <c r="CG737" s="227">
        <v>0</v>
      </c>
      <c r="CH737" s="227">
        <v>0</v>
      </c>
      <c r="CI737" s="375"/>
      <c r="CJ737" s="226">
        <f t="shared" si="290"/>
        <v>508</v>
      </c>
      <c r="CK737" s="226">
        <f t="shared" si="290"/>
        <v>844</v>
      </c>
      <c r="CL737" s="226">
        <f t="shared" si="290"/>
        <v>885</v>
      </c>
      <c r="CM737" s="226">
        <f t="shared" si="290"/>
        <v>906</v>
      </c>
      <c r="CN737" s="227">
        <f t="shared" si="290"/>
        <v>706</v>
      </c>
      <c r="CO737" s="227">
        <f t="shared" si="288"/>
        <v>735.51543411000114</v>
      </c>
      <c r="CP737" s="227">
        <f t="shared" si="288"/>
        <v>739.16699886491506</v>
      </c>
      <c r="CQ737" s="227">
        <f t="shared" si="288"/>
        <v>777.27027403008469</v>
      </c>
      <c r="CR737" s="226">
        <v>81</v>
      </c>
      <c r="CS737" s="226">
        <v>132</v>
      </c>
      <c r="CT737" s="226">
        <v>125</v>
      </c>
      <c r="CU737" s="226">
        <v>128</v>
      </c>
      <c r="CV737" s="227">
        <f t="shared" si="298"/>
        <v>101</v>
      </c>
      <c r="CW737" s="227">
        <f>CV737*(1+('[13]GROWTH (YoY)'!AR737/100))</f>
        <v>100.51543411000111</v>
      </c>
      <c r="CX737" s="227">
        <f>CW737*(1+('[13]GROWTH (YoY)'!AS737/100))</f>
        <v>105.16699886491503</v>
      </c>
      <c r="CY737" s="227">
        <f>CX737*(1+('[13]GROWTH (YoY)'!AT737/100))</f>
        <v>107.27027403008471</v>
      </c>
      <c r="CZ737" s="226">
        <v>384</v>
      </c>
      <c r="DA737" s="226">
        <v>636</v>
      </c>
      <c r="DB737" s="226">
        <v>677</v>
      </c>
      <c r="DC737" s="226">
        <v>691</v>
      </c>
      <c r="DD737" s="227">
        <v>529</v>
      </c>
      <c r="DE737" s="227">
        <v>551</v>
      </c>
      <c r="DF737" s="227">
        <v>545</v>
      </c>
      <c r="DG737" s="227">
        <v>575</v>
      </c>
      <c r="DH737" s="226">
        <v>43</v>
      </c>
      <c r="DI737" s="226">
        <v>76</v>
      </c>
      <c r="DJ737" s="226">
        <v>83</v>
      </c>
      <c r="DK737" s="226">
        <v>87</v>
      </c>
      <c r="DL737" s="227">
        <v>76</v>
      </c>
      <c r="DM737" s="227">
        <v>84</v>
      </c>
      <c r="DN737" s="227">
        <v>89</v>
      </c>
      <c r="DO737" s="227">
        <v>95</v>
      </c>
      <c r="DP737" s="376">
        <f t="shared" si="291"/>
        <v>0</v>
      </c>
      <c r="DQ737" s="226">
        <f t="shared" si="291"/>
        <v>61</v>
      </c>
      <c r="DR737" s="226">
        <f t="shared" si="291"/>
        <v>-61</v>
      </c>
      <c r="DS737" s="226">
        <f t="shared" si="292"/>
        <v>-70</v>
      </c>
      <c r="DT737" s="227">
        <f t="shared" si="292"/>
        <v>0</v>
      </c>
      <c r="DU737" s="227">
        <f t="shared" si="292"/>
        <v>-37.515434110001138</v>
      </c>
      <c r="DV737" s="227">
        <f t="shared" si="292"/>
        <v>-11.166998864915058</v>
      </c>
      <c r="DW737" s="227">
        <f t="shared" si="292"/>
        <v>-42.270274030084693</v>
      </c>
      <c r="DX737" s="377">
        <f t="shared" si="293"/>
        <v>0.38876404494382022</v>
      </c>
      <c r="DY737" s="377">
        <f t="shared" si="293"/>
        <v>0.36506425511661111</v>
      </c>
      <c r="DZ737" s="377">
        <f t="shared" si="293"/>
        <v>0.33978044955567172</v>
      </c>
      <c r="EA737" s="377">
        <f t="shared" si="293"/>
        <v>0.33944020356234095</v>
      </c>
      <c r="EB737" s="378">
        <f t="shared" si="293"/>
        <v>0.39674229203025013</v>
      </c>
      <c r="EC737" s="378">
        <f t="shared" si="289"/>
        <v>0.39186800235710079</v>
      </c>
      <c r="ED737" s="378">
        <f t="shared" si="289"/>
        <v>0.38948558507631431</v>
      </c>
      <c r="EE737" s="378">
        <f t="shared" si="289"/>
        <v>0.39605046626439933</v>
      </c>
      <c r="EG737" s="226">
        <v>0</v>
      </c>
      <c r="EH737" s="226">
        <v>0</v>
      </c>
      <c r="EI737" s="226">
        <v>0</v>
      </c>
      <c r="EJ737" s="226">
        <v>0</v>
      </c>
      <c r="EK737" s="226">
        <v>0</v>
      </c>
      <c r="EL737" s="226">
        <v>0</v>
      </c>
      <c r="EM737" s="226">
        <v>0</v>
      </c>
      <c r="EN737" s="379">
        <f t="shared" si="299"/>
        <v>0</v>
      </c>
      <c r="EO737" s="226">
        <f t="shared" si="300"/>
        <v>0</v>
      </c>
      <c r="EP737" s="379">
        <f t="shared" si="301"/>
        <v>0</v>
      </c>
      <c r="EQ737" s="226">
        <f t="shared" si="302"/>
        <v>0</v>
      </c>
      <c r="ER737" s="226">
        <f t="shared" si="303"/>
        <v>0</v>
      </c>
      <c r="ES737" s="292"/>
      <c r="ET737" s="227">
        <v>1733</v>
      </c>
      <c r="EU737" s="227">
        <v>682</v>
      </c>
      <c r="EV737" s="227">
        <v>1051</v>
      </c>
      <c r="EW737" s="227">
        <v>349</v>
      </c>
      <c r="EX737" s="227">
        <v>345</v>
      </c>
      <c r="EY737" s="227">
        <v>23214</v>
      </c>
      <c r="EZ737" s="227">
        <v>14445</v>
      </c>
      <c r="FA737" s="380">
        <f t="shared" si="306"/>
        <v>0.39353721869590308</v>
      </c>
      <c r="FB737" s="228">
        <f t="shared" si="307"/>
        <v>33.206470028544246</v>
      </c>
      <c r="FC737" s="380">
        <f t="shared" si="308"/>
        <v>0.19907674552798615</v>
      </c>
      <c r="FD737" s="227">
        <f t="shared" si="309"/>
        <v>14861.721375032308</v>
      </c>
      <c r="FE737" s="227">
        <f t="shared" si="310"/>
        <v>2013.3841006115151</v>
      </c>
      <c r="FF737" s="227">
        <v>1051</v>
      </c>
      <c r="FG737" s="228">
        <f t="shared" si="304"/>
        <v>32.064700285442441</v>
      </c>
      <c r="FH737" s="227">
        <v>337</v>
      </c>
      <c r="FI737" s="227">
        <v>1051</v>
      </c>
      <c r="FJ737" s="227">
        <v>0</v>
      </c>
      <c r="FK737" s="227">
        <f t="shared" si="296"/>
        <v>714</v>
      </c>
      <c r="FL737" s="227">
        <v>44</v>
      </c>
      <c r="FM737" s="227">
        <f t="shared" si="297"/>
        <v>670</v>
      </c>
      <c r="FZ737" s="229"/>
      <c r="GA737" s="229"/>
      <c r="GB737" s="229"/>
      <c r="GC737" s="229"/>
      <c r="GD737" s="229"/>
    </row>
    <row r="738" spans="1:186" s="368" customFormat="1">
      <c r="A738" s="355" t="s">
        <v>1770</v>
      </c>
      <c r="B738" s="356" t="s">
        <v>1771</v>
      </c>
      <c r="C738" s="355" t="s">
        <v>1772</v>
      </c>
      <c r="D738" s="355" t="s">
        <v>87</v>
      </c>
      <c r="E738" s="356" t="s">
        <v>1773</v>
      </c>
      <c r="F738" s="355">
        <v>735</v>
      </c>
      <c r="G738" s="389" t="s">
        <v>1774</v>
      </c>
      <c r="H738" s="389" t="s">
        <v>1775</v>
      </c>
      <c r="I738" s="408" t="s">
        <v>1776</v>
      </c>
      <c r="J738" s="389" t="s">
        <v>1777</v>
      </c>
      <c r="K738" s="408" t="s">
        <v>877</v>
      </c>
      <c r="L738" s="389" t="s">
        <v>1777</v>
      </c>
      <c r="M738" s="389" t="s">
        <v>3124</v>
      </c>
      <c r="N738" s="360">
        <v>1</v>
      </c>
      <c r="O738" s="361">
        <v>17865</v>
      </c>
      <c r="P738" s="361">
        <v>31022</v>
      </c>
      <c r="Q738" s="361">
        <v>34163</v>
      </c>
      <c r="R738" s="361">
        <v>38122</v>
      </c>
      <c r="S738" s="362">
        <v>31381</v>
      </c>
      <c r="T738" s="362">
        <v>34539</v>
      </c>
      <c r="U738" s="362">
        <v>38629</v>
      </c>
      <c r="V738" s="362">
        <v>44037</v>
      </c>
      <c r="W738" s="361">
        <v>10303</v>
      </c>
      <c r="X738" s="361">
        <v>18006</v>
      </c>
      <c r="Y738" s="361">
        <v>19784</v>
      </c>
      <c r="Z738" s="361">
        <v>21939</v>
      </c>
      <c r="AA738" s="362">
        <v>18090</v>
      </c>
      <c r="AB738" s="362">
        <v>19864</v>
      </c>
      <c r="AC738" s="362">
        <v>22076</v>
      </c>
      <c r="AD738" s="362">
        <v>24896</v>
      </c>
      <c r="AE738" s="361">
        <v>155</v>
      </c>
      <c r="AF738" s="361">
        <v>222</v>
      </c>
      <c r="AG738" s="361">
        <v>225</v>
      </c>
      <c r="AH738" s="361">
        <v>237</v>
      </c>
      <c r="AI738" s="362">
        <v>222</v>
      </c>
      <c r="AJ738" s="362">
        <v>225</v>
      </c>
      <c r="AK738" s="362">
        <v>237</v>
      </c>
      <c r="AL738" s="362">
        <v>260</v>
      </c>
      <c r="AM738" s="225">
        <v>7562</v>
      </c>
      <c r="AN738" s="225">
        <v>13016</v>
      </c>
      <c r="AO738" s="225">
        <v>14380</v>
      </c>
      <c r="AP738" s="225">
        <v>16183</v>
      </c>
      <c r="AQ738" s="223">
        <v>13292</v>
      </c>
      <c r="AR738" s="223">
        <v>14675</v>
      </c>
      <c r="AS738" s="223">
        <v>16553</v>
      </c>
      <c r="AT738" s="223">
        <v>19141</v>
      </c>
      <c r="AU738" s="225">
        <v>3548</v>
      </c>
      <c r="AV738" s="225">
        <v>5811</v>
      </c>
      <c r="AW738" s="225">
        <v>6494</v>
      </c>
      <c r="AX738" s="225">
        <v>7358</v>
      </c>
      <c r="AY738" s="223">
        <v>5684</v>
      </c>
      <c r="AZ738" s="223">
        <v>6303</v>
      </c>
      <c r="BA738" s="223">
        <v>7116</v>
      </c>
      <c r="BB738" s="223">
        <v>8193</v>
      </c>
      <c r="BC738" s="225">
        <f t="shared" si="295"/>
        <v>3768</v>
      </c>
      <c r="BD738" s="225">
        <f t="shared" si="295"/>
        <v>6699</v>
      </c>
      <c r="BE738" s="225">
        <f t="shared" si="295"/>
        <v>7435</v>
      </c>
      <c r="BF738" s="225">
        <f t="shared" si="294"/>
        <v>8372</v>
      </c>
      <c r="BG738" s="223">
        <f t="shared" si="294"/>
        <v>7376</v>
      </c>
      <c r="BH738" s="223">
        <f t="shared" si="294"/>
        <v>7928</v>
      </c>
      <c r="BI738" s="223">
        <f t="shared" si="294"/>
        <v>8983</v>
      </c>
      <c r="BJ738" s="223">
        <f t="shared" si="294"/>
        <v>10525</v>
      </c>
      <c r="BK738" s="225">
        <f t="shared" si="305"/>
        <v>246</v>
      </c>
      <c r="BL738" s="225">
        <f t="shared" si="305"/>
        <v>506</v>
      </c>
      <c r="BM738" s="225">
        <f t="shared" si="305"/>
        <v>451</v>
      </c>
      <c r="BN738" s="225">
        <f t="shared" si="305"/>
        <v>453</v>
      </c>
      <c r="BO738" s="223">
        <f t="shared" si="305"/>
        <v>232</v>
      </c>
      <c r="BP738" s="223">
        <f t="shared" si="305"/>
        <v>444</v>
      </c>
      <c r="BQ738" s="223">
        <f t="shared" si="305"/>
        <v>454</v>
      </c>
      <c r="BR738" s="223">
        <f t="shared" si="305"/>
        <v>423</v>
      </c>
      <c r="BS738" s="225">
        <v>370</v>
      </c>
      <c r="BT738" s="225">
        <v>506</v>
      </c>
      <c r="BU738" s="225">
        <v>451</v>
      </c>
      <c r="BV738" s="225">
        <v>453</v>
      </c>
      <c r="BW738" s="223">
        <v>232</v>
      </c>
      <c r="BX738" s="223">
        <v>444</v>
      </c>
      <c r="BY738" s="223">
        <v>454</v>
      </c>
      <c r="BZ738" s="223">
        <v>423</v>
      </c>
      <c r="CA738" s="225">
        <v>124</v>
      </c>
      <c r="CB738" s="225">
        <f>IFERROR(VLOOKUP($G738,[12]ITEM!$B$2:$AC$939,26,0),0)</f>
        <v>0</v>
      </c>
      <c r="CC738" s="225">
        <f>IFERROR(VLOOKUP($G738,[12]ITEM!$B$2:$AC$939,27,0),0)</f>
        <v>0</v>
      </c>
      <c r="CD738" s="225">
        <f>IFERROR(VLOOKUP($G738,[12]ITEM!$B$2:$AC$939,28,0),0)</f>
        <v>0</v>
      </c>
      <c r="CE738" s="223">
        <v>0</v>
      </c>
      <c r="CF738" s="223">
        <v>0</v>
      </c>
      <c r="CG738" s="223">
        <v>0</v>
      </c>
      <c r="CH738" s="223">
        <v>0</v>
      </c>
      <c r="CI738" s="363"/>
      <c r="CJ738" s="225">
        <f t="shared" si="290"/>
        <v>3767</v>
      </c>
      <c r="CK738" s="225">
        <f t="shared" si="290"/>
        <v>5750</v>
      </c>
      <c r="CL738" s="225">
        <f t="shared" si="290"/>
        <v>6233</v>
      </c>
      <c r="CM738" s="225">
        <f t="shared" si="290"/>
        <v>6607</v>
      </c>
      <c r="CN738" s="223">
        <f t="shared" si="290"/>
        <v>7376</v>
      </c>
      <c r="CO738" s="223">
        <f t="shared" si="288"/>
        <v>8509.1294273778312</v>
      </c>
      <c r="CP738" s="223">
        <f t="shared" si="288"/>
        <v>9148.3449193465167</v>
      </c>
      <c r="CQ738" s="223">
        <f t="shared" si="288"/>
        <v>10354.940713876111</v>
      </c>
      <c r="CR738" s="225">
        <v>1212</v>
      </c>
      <c r="CS738" s="225">
        <v>2087</v>
      </c>
      <c r="CT738" s="225">
        <v>2306</v>
      </c>
      <c r="CU738" s="225">
        <v>2595</v>
      </c>
      <c r="CV738" s="223">
        <f t="shared" si="298"/>
        <v>568</v>
      </c>
      <c r="CW738" s="223">
        <f>CV738*(1+('[13]GROWTH (YoY)'!AR738/100))</f>
        <v>627.12942737783101</v>
      </c>
      <c r="CX738" s="223">
        <f>CW738*(1+('[13]GROWTH (YoY)'!AS738/100))</f>
        <v>707.3449193465168</v>
      </c>
      <c r="CY738" s="223">
        <f>CX738*(1+('[13]GROWTH (YoY)'!AT738/100))</f>
        <v>817.94071387611075</v>
      </c>
      <c r="CZ738" s="225">
        <v>2154</v>
      </c>
      <c r="DA738" s="225">
        <v>3058</v>
      </c>
      <c r="DB738" s="225">
        <v>3254</v>
      </c>
      <c r="DC738" s="225">
        <v>3323</v>
      </c>
      <c r="DD738" s="223">
        <v>6193</v>
      </c>
      <c r="DE738" s="223">
        <v>7174</v>
      </c>
      <c r="DF738" s="223">
        <v>7696</v>
      </c>
      <c r="DG738" s="223">
        <v>8729</v>
      </c>
      <c r="DH738" s="225">
        <v>401</v>
      </c>
      <c r="DI738" s="225">
        <v>605</v>
      </c>
      <c r="DJ738" s="225">
        <v>673</v>
      </c>
      <c r="DK738" s="225">
        <v>689</v>
      </c>
      <c r="DL738" s="223">
        <v>615</v>
      </c>
      <c r="DM738" s="223">
        <v>708</v>
      </c>
      <c r="DN738" s="223">
        <v>745</v>
      </c>
      <c r="DO738" s="223">
        <v>808</v>
      </c>
      <c r="DP738" s="364">
        <f t="shared" si="291"/>
        <v>1</v>
      </c>
      <c r="DQ738" s="225">
        <f t="shared" si="291"/>
        <v>949</v>
      </c>
      <c r="DR738" s="225">
        <f t="shared" si="291"/>
        <v>1202</v>
      </c>
      <c r="DS738" s="225">
        <f t="shared" si="292"/>
        <v>1765</v>
      </c>
      <c r="DT738" s="223">
        <f t="shared" si="292"/>
        <v>0</v>
      </c>
      <c r="DU738" s="223">
        <f t="shared" si="292"/>
        <v>-581.12942737783123</v>
      </c>
      <c r="DV738" s="223">
        <f t="shared" si="292"/>
        <v>-165.34491934651669</v>
      </c>
      <c r="DW738" s="223">
        <f t="shared" si="292"/>
        <v>170.05928612388925</v>
      </c>
      <c r="DX738" s="390">
        <f t="shared" si="293"/>
        <v>0.57671424573187802</v>
      </c>
      <c r="DY738" s="390">
        <f t="shared" si="293"/>
        <v>0.58042679388820839</v>
      </c>
      <c r="DZ738" s="390">
        <f t="shared" si="293"/>
        <v>0.57910605040540941</v>
      </c>
      <c r="EA738" s="390">
        <f t="shared" si="293"/>
        <v>0.57549446513824043</v>
      </c>
      <c r="EB738" s="391">
        <f t="shared" si="293"/>
        <v>0.5764634651540741</v>
      </c>
      <c r="EC738" s="391">
        <f t="shared" si="289"/>
        <v>0.57511798257042768</v>
      </c>
      <c r="ED738" s="391">
        <f t="shared" si="289"/>
        <v>0.57148774236972222</v>
      </c>
      <c r="EE738" s="391">
        <f t="shared" si="289"/>
        <v>0.56534277993505466</v>
      </c>
      <c r="EF738" s="367"/>
      <c r="EG738" s="225">
        <v>17800</v>
      </c>
      <c r="EH738" s="225">
        <v>9963</v>
      </c>
      <c r="EI738" s="225">
        <v>7837</v>
      </c>
      <c r="EJ738" s="225">
        <v>2630</v>
      </c>
      <c r="EK738" s="225">
        <v>1741</v>
      </c>
      <c r="EL738" s="225">
        <v>282449</v>
      </c>
      <c r="EM738" s="225">
        <v>222109</v>
      </c>
      <c r="EN738" s="365">
        <f t="shared" si="299"/>
        <v>0.55971910112359546</v>
      </c>
      <c r="EO738" s="225">
        <f t="shared" si="300"/>
        <v>33.558759729488322</v>
      </c>
      <c r="EP738" s="365">
        <f t="shared" si="301"/>
        <v>9.7808988764044938E-2</v>
      </c>
      <c r="EQ738" s="225">
        <f t="shared" si="302"/>
        <v>6163.9446413334799</v>
      </c>
      <c r="ER738" s="225">
        <f t="shared" si="303"/>
        <v>986.75275052639324</v>
      </c>
      <c r="ES738" s="225"/>
      <c r="ET738" s="223">
        <v>31381</v>
      </c>
      <c r="EU738" s="223">
        <v>18090</v>
      </c>
      <c r="EV738" s="223">
        <v>13292</v>
      </c>
      <c r="EW738" s="223">
        <v>5464</v>
      </c>
      <c r="EX738" s="223">
        <v>4215</v>
      </c>
      <c r="EY738" s="223">
        <v>360762</v>
      </c>
      <c r="EZ738" s="223">
        <v>295303</v>
      </c>
      <c r="FA738" s="366">
        <f t="shared" si="306"/>
        <v>0.5764634651540741</v>
      </c>
      <c r="FB738" s="224">
        <f t="shared" si="307"/>
        <v>41.107433042431538</v>
      </c>
      <c r="FC738" s="366">
        <f t="shared" si="308"/>
        <v>0.13431694337337879</v>
      </c>
      <c r="FD738" s="223">
        <f t="shared" si="309"/>
        <v>11683.60304023151</v>
      </c>
      <c r="FE738" s="223">
        <f t="shared" si="310"/>
        <v>1541.9190910127338</v>
      </c>
      <c r="FF738" s="223">
        <v>13292</v>
      </c>
      <c r="FG738" s="224">
        <f t="shared" si="304"/>
        <v>44.643394523021371</v>
      </c>
      <c r="FH738" s="223">
        <v>5934</v>
      </c>
      <c r="FI738" s="223">
        <v>13292</v>
      </c>
      <c r="FJ738" s="223">
        <v>92</v>
      </c>
      <c r="FK738" s="223">
        <f t="shared" si="296"/>
        <v>7266</v>
      </c>
      <c r="FL738" s="223">
        <v>856</v>
      </c>
      <c r="FM738" s="223">
        <f t="shared" si="297"/>
        <v>6410</v>
      </c>
      <c r="FZ738" s="229"/>
      <c r="GA738" s="229"/>
      <c r="GB738" s="229"/>
      <c r="GC738" s="229"/>
      <c r="GD738" s="229"/>
    </row>
    <row r="739" spans="1:186" s="368" customFormat="1">
      <c r="A739" s="287" t="s">
        <v>1770</v>
      </c>
      <c r="B739" s="369" t="s">
        <v>1771</v>
      </c>
      <c r="C739" s="287" t="s">
        <v>1772</v>
      </c>
      <c r="D739" s="287" t="s">
        <v>87</v>
      </c>
      <c r="E739" s="369" t="s">
        <v>1773</v>
      </c>
      <c r="F739" s="287">
        <v>736</v>
      </c>
      <c r="G739" s="392" t="s">
        <v>1778</v>
      </c>
      <c r="H739" s="392" t="s">
        <v>1779</v>
      </c>
      <c r="I739" s="393" t="s">
        <v>1776</v>
      </c>
      <c r="J739" s="392" t="s">
        <v>1777</v>
      </c>
      <c r="K739" s="393" t="s">
        <v>877</v>
      </c>
      <c r="L739" s="392" t="s">
        <v>1777</v>
      </c>
      <c r="M739" s="392" t="s">
        <v>3124</v>
      </c>
      <c r="N739" s="372">
        <v>1</v>
      </c>
      <c r="O739" s="373">
        <v>1174</v>
      </c>
      <c r="P739" s="373">
        <v>1580</v>
      </c>
      <c r="Q739" s="373">
        <v>1943</v>
      </c>
      <c r="R739" s="373">
        <v>2099</v>
      </c>
      <c r="S739" s="374">
        <v>2283</v>
      </c>
      <c r="T739" s="374">
        <v>2807</v>
      </c>
      <c r="U739" s="374">
        <v>3034</v>
      </c>
      <c r="V739" s="374">
        <v>3351</v>
      </c>
      <c r="W739" s="373">
        <v>650</v>
      </c>
      <c r="X739" s="373">
        <v>872</v>
      </c>
      <c r="Y739" s="373">
        <v>1067</v>
      </c>
      <c r="Z739" s="373">
        <v>1148</v>
      </c>
      <c r="AA739" s="374">
        <v>1318</v>
      </c>
      <c r="AB739" s="374">
        <v>1614</v>
      </c>
      <c r="AC739" s="374">
        <v>1737</v>
      </c>
      <c r="AD739" s="374">
        <v>1912</v>
      </c>
      <c r="AE739" s="373">
        <v>11</v>
      </c>
      <c r="AF739" s="373">
        <v>12</v>
      </c>
      <c r="AG739" s="373">
        <v>14</v>
      </c>
      <c r="AH739" s="373">
        <v>14</v>
      </c>
      <c r="AI739" s="374">
        <v>16</v>
      </c>
      <c r="AJ739" s="374">
        <v>18</v>
      </c>
      <c r="AK739" s="374">
        <v>19</v>
      </c>
      <c r="AL739" s="374">
        <v>20</v>
      </c>
      <c r="AM739" s="226">
        <v>524</v>
      </c>
      <c r="AN739" s="226">
        <v>708</v>
      </c>
      <c r="AO739" s="226">
        <v>875</v>
      </c>
      <c r="AP739" s="226">
        <v>952</v>
      </c>
      <c r="AQ739" s="227">
        <v>965</v>
      </c>
      <c r="AR739" s="227">
        <v>1193</v>
      </c>
      <c r="AS739" s="227">
        <v>1296</v>
      </c>
      <c r="AT739" s="227">
        <v>1440</v>
      </c>
      <c r="AU739" s="226">
        <v>174</v>
      </c>
      <c r="AV739" s="226">
        <v>295</v>
      </c>
      <c r="AW739" s="226">
        <v>355</v>
      </c>
      <c r="AX739" s="226">
        <v>388</v>
      </c>
      <c r="AY739" s="218">
        <v>403</v>
      </c>
      <c r="AZ739" s="218">
        <v>484</v>
      </c>
      <c r="BA739" s="218">
        <v>529</v>
      </c>
      <c r="BB739" s="218">
        <v>586</v>
      </c>
      <c r="BC739" s="226">
        <f t="shared" si="295"/>
        <v>337</v>
      </c>
      <c r="BD739" s="226">
        <f t="shared" si="295"/>
        <v>375</v>
      </c>
      <c r="BE739" s="226">
        <f t="shared" si="295"/>
        <v>475</v>
      </c>
      <c r="BF739" s="226">
        <f t="shared" si="294"/>
        <v>518</v>
      </c>
      <c r="BG739" s="218">
        <f t="shared" si="294"/>
        <v>538</v>
      </c>
      <c r="BH739" s="218">
        <f t="shared" si="294"/>
        <v>662</v>
      </c>
      <c r="BI739" s="218">
        <f t="shared" si="294"/>
        <v>719</v>
      </c>
      <c r="BJ739" s="218">
        <f t="shared" si="294"/>
        <v>807</v>
      </c>
      <c r="BK739" s="226">
        <f t="shared" si="305"/>
        <v>13</v>
      </c>
      <c r="BL739" s="226">
        <f t="shared" si="305"/>
        <v>38</v>
      </c>
      <c r="BM739" s="226">
        <f t="shared" si="305"/>
        <v>45</v>
      </c>
      <c r="BN739" s="226">
        <f t="shared" si="305"/>
        <v>46</v>
      </c>
      <c r="BO739" s="227">
        <f t="shared" si="305"/>
        <v>24</v>
      </c>
      <c r="BP739" s="227">
        <f t="shared" si="305"/>
        <v>47</v>
      </c>
      <c r="BQ739" s="227">
        <f t="shared" si="305"/>
        <v>48</v>
      </c>
      <c r="BR739" s="227">
        <f t="shared" si="305"/>
        <v>47</v>
      </c>
      <c r="BS739" s="226">
        <v>22</v>
      </c>
      <c r="BT739" s="226">
        <v>38</v>
      </c>
      <c r="BU739" s="226">
        <v>45</v>
      </c>
      <c r="BV739" s="226">
        <v>46</v>
      </c>
      <c r="BW739" s="227">
        <v>24</v>
      </c>
      <c r="BX739" s="227">
        <v>47</v>
      </c>
      <c r="BY739" s="227">
        <v>48</v>
      </c>
      <c r="BZ739" s="227">
        <v>47</v>
      </c>
      <c r="CA739" s="226">
        <v>9</v>
      </c>
      <c r="CB739" s="226">
        <f>IFERROR(VLOOKUP($G739,[12]ITEM!$B$2:$AC$939,26,0),0)</f>
        <v>0</v>
      </c>
      <c r="CC739" s="226">
        <f>IFERROR(VLOOKUP($G739,[12]ITEM!$B$2:$AC$939,27,0),0)</f>
        <v>0</v>
      </c>
      <c r="CD739" s="226">
        <f>IFERROR(VLOOKUP($G739,[12]ITEM!$B$2:$AC$939,28,0),0)</f>
        <v>0</v>
      </c>
      <c r="CE739" s="227">
        <v>0</v>
      </c>
      <c r="CF739" s="227">
        <v>0</v>
      </c>
      <c r="CG739" s="227">
        <v>0</v>
      </c>
      <c r="CH739" s="227">
        <v>0</v>
      </c>
      <c r="CI739" s="375"/>
      <c r="CJ739" s="226">
        <f t="shared" si="290"/>
        <v>336</v>
      </c>
      <c r="CK739" s="226">
        <f t="shared" si="290"/>
        <v>466</v>
      </c>
      <c r="CL739" s="226">
        <f t="shared" si="290"/>
        <v>528</v>
      </c>
      <c r="CM739" s="226">
        <f t="shared" si="290"/>
        <v>560</v>
      </c>
      <c r="CN739" s="227">
        <f t="shared" si="290"/>
        <v>538</v>
      </c>
      <c r="CO739" s="227">
        <f t="shared" si="288"/>
        <v>623.58289378220468</v>
      </c>
      <c r="CP739" s="227">
        <f t="shared" si="288"/>
        <v>673.94304777249579</v>
      </c>
      <c r="CQ739" s="227">
        <f t="shared" si="288"/>
        <v>763.05152151537902</v>
      </c>
      <c r="CR739" s="226">
        <v>131</v>
      </c>
      <c r="CS739" s="226">
        <v>177</v>
      </c>
      <c r="CT739" s="226">
        <v>219</v>
      </c>
      <c r="CU739" s="226">
        <v>238</v>
      </c>
      <c r="CV739" s="227">
        <f t="shared" si="298"/>
        <v>-6</v>
      </c>
      <c r="CW739" s="227">
        <f>CV739*(1+('[13]GROWTH (YoY)'!AR739/100))</f>
        <v>-7.4171062177953617</v>
      </c>
      <c r="CX739" s="227">
        <f>CW739*(1+('[13]GROWTH (YoY)'!AS739/100))</f>
        <v>-8.0569522275042189</v>
      </c>
      <c r="CY739" s="227">
        <f>CX739*(1+('[13]GROWTH (YoY)'!AT739/100))</f>
        <v>-8.948478484621031</v>
      </c>
      <c r="CZ739" s="226">
        <v>177</v>
      </c>
      <c r="DA739" s="226">
        <v>251</v>
      </c>
      <c r="DB739" s="226">
        <v>267</v>
      </c>
      <c r="DC739" s="226">
        <v>273</v>
      </c>
      <c r="DD739" s="227">
        <v>506</v>
      </c>
      <c r="DE739" s="227">
        <v>587</v>
      </c>
      <c r="DF739" s="227">
        <v>629</v>
      </c>
      <c r="DG739" s="227">
        <v>714</v>
      </c>
      <c r="DH739" s="226">
        <v>28</v>
      </c>
      <c r="DI739" s="226">
        <v>38</v>
      </c>
      <c r="DJ739" s="226">
        <v>42</v>
      </c>
      <c r="DK739" s="226">
        <v>49</v>
      </c>
      <c r="DL739" s="227">
        <v>38</v>
      </c>
      <c r="DM739" s="227">
        <v>44</v>
      </c>
      <c r="DN739" s="227">
        <v>53</v>
      </c>
      <c r="DO739" s="227">
        <v>58</v>
      </c>
      <c r="DP739" s="376">
        <f t="shared" si="291"/>
        <v>1</v>
      </c>
      <c r="DQ739" s="226">
        <f t="shared" si="291"/>
        <v>-91</v>
      </c>
      <c r="DR739" s="226">
        <f t="shared" si="291"/>
        <v>-53</v>
      </c>
      <c r="DS739" s="226">
        <f t="shared" si="292"/>
        <v>-42</v>
      </c>
      <c r="DT739" s="227">
        <f t="shared" si="292"/>
        <v>0</v>
      </c>
      <c r="DU739" s="227">
        <f t="shared" si="292"/>
        <v>38.417106217795322</v>
      </c>
      <c r="DV739" s="227">
        <f t="shared" si="292"/>
        <v>45.056952227504212</v>
      </c>
      <c r="DW739" s="227">
        <f t="shared" si="292"/>
        <v>43.948478484620978</v>
      </c>
      <c r="DX739" s="377">
        <f t="shared" si="293"/>
        <v>0.55366269165247017</v>
      </c>
      <c r="DY739" s="377">
        <f t="shared" si="293"/>
        <v>0.55189873417721524</v>
      </c>
      <c r="DZ739" s="377">
        <f t="shared" si="293"/>
        <v>0.54915079773546061</v>
      </c>
      <c r="EA739" s="377">
        <f t="shared" si="293"/>
        <v>0.54692710814673651</v>
      </c>
      <c r="EB739" s="378">
        <f t="shared" si="293"/>
        <v>0.57731055628558914</v>
      </c>
      <c r="EC739" s="378">
        <f t="shared" si="289"/>
        <v>0.57499109369433554</v>
      </c>
      <c r="ED739" s="378">
        <f t="shared" si="289"/>
        <v>0.5725115359261701</v>
      </c>
      <c r="EE739" s="378">
        <f t="shared" si="289"/>
        <v>0.57057594747836471</v>
      </c>
      <c r="EG739" s="226">
        <v>1174</v>
      </c>
      <c r="EH739" s="226">
        <v>630</v>
      </c>
      <c r="EI739" s="226">
        <v>544</v>
      </c>
      <c r="EJ739" s="226">
        <v>174</v>
      </c>
      <c r="EK739" s="226">
        <v>116</v>
      </c>
      <c r="EL739" s="226">
        <v>22001</v>
      </c>
      <c r="EM739" s="226">
        <v>16605</v>
      </c>
      <c r="EN739" s="379">
        <f t="shared" si="299"/>
        <v>0.53662691652470185</v>
      </c>
      <c r="EO739" s="226">
        <f t="shared" si="300"/>
        <v>31.985294117647058</v>
      </c>
      <c r="EP739" s="379">
        <f t="shared" si="301"/>
        <v>9.8807495741056212E-2</v>
      </c>
      <c r="EQ739" s="226">
        <f t="shared" si="302"/>
        <v>5272.4876141993545</v>
      </c>
      <c r="ER739" s="226">
        <f t="shared" si="303"/>
        <v>873.23095453176757</v>
      </c>
      <c r="ES739" s="292"/>
      <c r="ET739" s="227">
        <v>2283</v>
      </c>
      <c r="EU739" s="227">
        <v>1318</v>
      </c>
      <c r="EV739" s="227">
        <v>965</v>
      </c>
      <c r="EW739" s="227">
        <v>403</v>
      </c>
      <c r="EX739" s="227">
        <v>380</v>
      </c>
      <c r="EY739" s="227">
        <v>31143</v>
      </c>
      <c r="EZ739" s="227">
        <v>24012</v>
      </c>
      <c r="FA739" s="380">
        <f t="shared" si="306"/>
        <v>0.57731055628558914</v>
      </c>
      <c r="FB739" s="228">
        <f t="shared" si="307"/>
        <v>41.761658031088082</v>
      </c>
      <c r="FC739" s="380">
        <f t="shared" si="308"/>
        <v>0.16644765659220323</v>
      </c>
      <c r="FD739" s="227">
        <f t="shared" si="309"/>
        <v>12201.778890922518</v>
      </c>
      <c r="FE739" s="227">
        <f t="shared" si="310"/>
        <v>1398.6062524293409</v>
      </c>
      <c r="FF739" s="227">
        <v>965</v>
      </c>
      <c r="FG739" s="228">
        <f t="shared" si="304"/>
        <v>41.761658031088082</v>
      </c>
      <c r="FH739" s="227">
        <v>403</v>
      </c>
      <c r="FI739" s="227">
        <v>965</v>
      </c>
      <c r="FJ739" s="227">
        <v>9</v>
      </c>
      <c r="FK739" s="227">
        <f t="shared" si="296"/>
        <v>553</v>
      </c>
      <c r="FL739" s="227">
        <v>62</v>
      </c>
      <c r="FM739" s="227">
        <f t="shared" si="297"/>
        <v>491</v>
      </c>
      <c r="FZ739" s="229"/>
      <c r="GA739" s="229"/>
      <c r="GB739" s="229"/>
      <c r="GC739" s="229"/>
      <c r="GD739" s="229"/>
    </row>
    <row r="740" spans="1:186" s="368" customFormat="1">
      <c r="A740" s="287" t="s">
        <v>1770</v>
      </c>
      <c r="B740" s="369" t="s">
        <v>1771</v>
      </c>
      <c r="C740" s="287" t="s">
        <v>1772</v>
      </c>
      <c r="D740" s="287" t="s">
        <v>87</v>
      </c>
      <c r="E740" s="369" t="s">
        <v>1773</v>
      </c>
      <c r="F740" s="287">
        <v>737</v>
      </c>
      <c r="G740" s="392" t="s">
        <v>1780</v>
      </c>
      <c r="H740" s="392" t="s">
        <v>1781</v>
      </c>
      <c r="I740" s="393" t="s">
        <v>1776</v>
      </c>
      <c r="J740" s="392" t="s">
        <v>1777</v>
      </c>
      <c r="K740" s="393" t="s">
        <v>877</v>
      </c>
      <c r="L740" s="392" t="s">
        <v>1777</v>
      </c>
      <c r="M740" s="392" t="s">
        <v>3124</v>
      </c>
      <c r="N740" s="372">
        <v>1</v>
      </c>
      <c r="O740" s="373">
        <v>3813</v>
      </c>
      <c r="P740" s="373">
        <v>5234</v>
      </c>
      <c r="Q740" s="373">
        <v>5938</v>
      </c>
      <c r="R740" s="373">
        <v>7210</v>
      </c>
      <c r="S740" s="374">
        <v>7311</v>
      </c>
      <c r="T740" s="374">
        <v>8294</v>
      </c>
      <c r="U740" s="374">
        <v>9933</v>
      </c>
      <c r="V740" s="374">
        <v>11972</v>
      </c>
      <c r="W740" s="373">
        <v>2435</v>
      </c>
      <c r="X740" s="373">
        <v>3283</v>
      </c>
      <c r="Y740" s="373">
        <v>3725</v>
      </c>
      <c r="Z740" s="373">
        <v>4525</v>
      </c>
      <c r="AA740" s="374">
        <v>4585</v>
      </c>
      <c r="AB740" s="374">
        <v>5192</v>
      </c>
      <c r="AC740" s="374">
        <v>6218</v>
      </c>
      <c r="AD740" s="374">
        <v>7448</v>
      </c>
      <c r="AE740" s="373">
        <v>28</v>
      </c>
      <c r="AF740" s="373">
        <v>33</v>
      </c>
      <c r="AG740" s="373">
        <v>35</v>
      </c>
      <c r="AH740" s="373">
        <v>39</v>
      </c>
      <c r="AI740" s="374">
        <v>46</v>
      </c>
      <c r="AJ740" s="374">
        <v>47</v>
      </c>
      <c r="AK740" s="374">
        <v>56</v>
      </c>
      <c r="AL740" s="374">
        <v>65</v>
      </c>
      <c r="AM740" s="226">
        <v>1378</v>
      </c>
      <c r="AN740" s="226">
        <v>1952</v>
      </c>
      <c r="AO740" s="226">
        <v>2213</v>
      </c>
      <c r="AP740" s="226">
        <v>2685</v>
      </c>
      <c r="AQ740" s="227">
        <v>2726</v>
      </c>
      <c r="AR740" s="227">
        <v>3103</v>
      </c>
      <c r="AS740" s="227">
        <v>3715</v>
      </c>
      <c r="AT740" s="227">
        <v>4525</v>
      </c>
      <c r="AU740" s="226">
        <v>545</v>
      </c>
      <c r="AV740" s="226">
        <v>821</v>
      </c>
      <c r="AW740" s="226">
        <v>919</v>
      </c>
      <c r="AX740" s="226">
        <v>1129</v>
      </c>
      <c r="AY740" s="218">
        <v>1146</v>
      </c>
      <c r="AZ740" s="218">
        <v>1283</v>
      </c>
      <c r="BA740" s="218">
        <v>1543</v>
      </c>
      <c r="BB740" s="218">
        <v>1860</v>
      </c>
      <c r="BC740" s="226">
        <f t="shared" si="295"/>
        <v>825</v>
      </c>
      <c r="BD740" s="226">
        <f t="shared" si="295"/>
        <v>1038</v>
      </c>
      <c r="BE740" s="226">
        <f t="shared" si="295"/>
        <v>1162</v>
      </c>
      <c r="BF740" s="226">
        <f t="shared" si="294"/>
        <v>1420</v>
      </c>
      <c r="BG740" s="218">
        <f t="shared" si="294"/>
        <v>1483</v>
      </c>
      <c r="BH740" s="218">
        <f t="shared" si="294"/>
        <v>1666</v>
      </c>
      <c r="BI740" s="218">
        <f t="shared" si="294"/>
        <v>2015</v>
      </c>
      <c r="BJ740" s="218">
        <f t="shared" si="294"/>
        <v>2524</v>
      </c>
      <c r="BK740" s="226">
        <f t="shared" si="305"/>
        <v>8</v>
      </c>
      <c r="BL740" s="226">
        <f t="shared" si="305"/>
        <v>93</v>
      </c>
      <c r="BM740" s="226">
        <f t="shared" si="305"/>
        <v>132</v>
      </c>
      <c r="BN740" s="226">
        <f t="shared" si="305"/>
        <v>136</v>
      </c>
      <c r="BO740" s="227">
        <f t="shared" si="305"/>
        <v>97</v>
      </c>
      <c r="BP740" s="227">
        <f t="shared" si="305"/>
        <v>154</v>
      </c>
      <c r="BQ740" s="227">
        <f t="shared" si="305"/>
        <v>157</v>
      </c>
      <c r="BR740" s="227">
        <f t="shared" si="305"/>
        <v>141</v>
      </c>
      <c r="BS740" s="226">
        <v>13</v>
      </c>
      <c r="BT740" s="226">
        <v>93</v>
      </c>
      <c r="BU740" s="226">
        <v>132</v>
      </c>
      <c r="BV740" s="226">
        <v>136</v>
      </c>
      <c r="BW740" s="227">
        <v>97</v>
      </c>
      <c r="BX740" s="227">
        <v>154</v>
      </c>
      <c r="BY740" s="227">
        <v>157</v>
      </c>
      <c r="BZ740" s="227">
        <v>141</v>
      </c>
      <c r="CA740" s="226">
        <v>5</v>
      </c>
      <c r="CB740" s="226">
        <f>IFERROR(VLOOKUP($G740,[12]ITEM!$B$2:$AC$939,26,0),0)</f>
        <v>0</v>
      </c>
      <c r="CC740" s="226">
        <f>IFERROR(VLOOKUP($G740,[12]ITEM!$B$2:$AC$939,27,0),0)</f>
        <v>0</v>
      </c>
      <c r="CD740" s="226">
        <f>IFERROR(VLOOKUP($G740,[12]ITEM!$B$2:$AC$939,28,0),0)</f>
        <v>0</v>
      </c>
      <c r="CE740" s="227">
        <v>0</v>
      </c>
      <c r="CF740" s="227">
        <v>0</v>
      </c>
      <c r="CG740" s="227">
        <v>0</v>
      </c>
      <c r="CH740" s="227">
        <v>0</v>
      </c>
      <c r="CI740" s="375"/>
      <c r="CJ740" s="226">
        <f t="shared" si="290"/>
        <v>826</v>
      </c>
      <c r="CK740" s="226">
        <f t="shared" si="290"/>
        <v>1183</v>
      </c>
      <c r="CL740" s="226">
        <f t="shared" si="290"/>
        <v>1330</v>
      </c>
      <c r="CM740" s="226">
        <f t="shared" si="290"/>
        <v>1567</v>
      </c>
      <c r="CN740" s="227">
        <f t="shared" si="290"/>
        <v>1483</v>
      </c>
      <c r="CO740" s="227">
        <f t="shared" si="288"/>
        <v>1698.0017831930334</v>
      </c>
      <c r="CP740" s="227">
        <f t="shared" si="288"/>
        <v>1994.4765821311123</v>
      </c>
      <c r="CQ740" s="227">
        <f t="shared" si="288"/>
        <v>2329.0438816086989</v>
      </c>
      <c r="CR740" s="226">
        <v>489</v>
      </c>
      <c r="CS740" s="226">
        <v>693</v>
      </c>
      <c r="CT740" s="226">
        <v>786</v>
      </c>
      <c r="CU740" s="226">
        <v>953</v>
      </c>
      <c r="CV740" s="227">
        <f t="shared" si="298"/>
        <v>861</v>
      </c>
      <c r="CW740" s="227">
        <f>CV740*(1+('[13]GROWTH (YoY)'!AR740/100))</f>
        <v>980.00178319303336</v>
      </c>
      <c r="CX740" s="227">
        <f>CW740*(1+('[13]GROWTH (YoY)'!AS740/100))</f>
        <v>1173.4765821311123</v>
      </c>
      <c r="CY740" s="227">
        <f>CX740*(1+('[13]GROWTH (YoY)'!AT740/100))</f>
        <v>1429.0438816086989</v>
      </c>
      <c r="CZ740" s="226">
        <v>16</v>
      </c>
      <c r="DA740" s="226">
        <v>22</v>
      </c>
      <c r="DB740" s="226">
        <v>24</v>
      </c>
      <c r="DC740" s="226">
        <v>24</v>
      </c>
      <c r="DD740" s="227">
        <v>147</v>
      </c>
      <c r="DE740" s="227">
        <v>171</v>
      </c>
      <c r="DF740" s="227">
        <v>183</v>
      </c>
      <c r="DG740" s="227">
        <v>208</v>
      </c>
      <c r="DH740" s="226">
        <v>321</v>
      </c>
      <c r="DI740" s="226">
        <v>468</v>
      </c>
      <c r="DJ740" s="226">
        <v>520</v>
      </c>
      <c r="DK740" s="226">
        <v>590</v>
      </c>
      <c r="DL740" s="227">
        <v>475</v>
      </c>
      <c r="DM740" s="227">
        <v>547</v>
      </c>
      <c r="DN740" s="227">
        <v>638</v>
      </c>
      <c r="DO740" s="227">
        <v>692</v>
      </c>
      <c r="DP740" s="376">
        <f t="shared" si="291"/>
        <v>-1</v>
      </c>
      <c r="DQ740" s="226">
        <f t="shared" si="291"/>
        <v>-145</v>
      </c>
      <c r="DR740" s="226">
        <f t="shared" si="291"/>
        <v>-168</v>
      </c>
      <c r="DS740" s="226">
        <f t="shared" si="292"/>
        <v>-147</v>
      </c>
      <c r="DT740" s="227">
        <f t="shared" si="292"/>
        <v>0</v>
      </c>
      <c r="DU740" s="227">
        <f t="shared" si="292"/>
        <v>-32.001783193033361</v>
      </c>
      <c r="DV740" s="227">
        <f t="shared" si="292"/>
        <v>20.523417868887691</v>
      </c>
      <c r="DW740" s="227">
        <f t="shared" si="292"/>
        <v>194.95611839130106</v>
      </c>
      <c r="DX740" s="377">
        <f t="shared" si="293"/>
        <v>0.63860477314450559</v>
      </c>
      <c r="DY740" s="377">
        <f t="shared" si="293"/>
        <v>0.62724493695070693</v>
      </c>
      <c r="DZ740" s="377">
        <f t="shared" si="293"/>
        <v>0.62731559447625462</v>
      </c>
      <c r="EA740" s="377">
        <f t="shared" si="293"/>
        <v>0.62760055478502086</v>
      </c>
      <c r="EB740" s="378">
        <f t="shared" si="293"/>
        <v>0.62713719053481054</v>
      </c>
      <c r="EC740" s="378">
        <f t="shared" si="289"/>
        <v>0.62599469496021221</v>
      </c>
      <c r="ED740" s="378">
        <f t="shared" si="289"/>
        <v>0.62599416087788184</v>
      </c>
      <c r="EE740" s="378">
        <f t="shared" si="289"/>
        <v>0.62211827597728031</v>
      </c>
      <c r="EG740" s="226">
        <v>3813</v>
      </c>
      <c r="EH740" s="226">
        <v>2405</v>
      </c>
      <c r="EI740" s="226">
        <v>1408</v>
      </c>
      <c r="EJ740" s="226">
        <v>545</v>
      </c>
      <c r="EK740" s="226">
        <v>984</v>
      </c>
      <c r="EL740" s="226">
        <v>42762</v>
      </c>
      <c r="EM740" s="226">
        <v>42537</v>
      </c>
      <c r="EN740" s="379">
        <f t="shared" si="299"/>
        <v>0.63073695253081563</v>
      </c>
      <c r="EO740" s="226">
        <f t="shared" si="300"/>
        <v>38.707386363636367</v>
      </c>
      <c r="EP740" s="379">
        <f t="shared" si="301"/>
        <v>0.25806451612903225</v>
      </c>
      <c r="EQ740" s="226">
        <f t="shared" si="302"/>
        <v>23011.08460782938</v>
      </c>
      <c r="ER740" s="226">
        <f t="shared" si="303"/>
        <v>1067.6979257274058</v>
      </c>
      <c r="ES740" s="292"/>
      <c r="ET740" s="227">
        <v>7311</v>
      </c>
      <c r="EU740" s="227">
        <v>4585</v>
      </c>
      <c r="EV740" s="227">
        <v>2726</v>
      </c>
      <c r="EW740" s="227">
        <v>1146</v>
      </c>
      <c r="EX740" s="227">
        <v>2234</v>
      </c>
      <c r="EY740" s="227">
        <v>66000</v>
      </c>
      <c r="EZ740" s="227">
        <v>65172</v>
      </c>
      <c r="FA740" s="380">
        <f t="shared" si="306"/>
        <v>0.62713719053481054</v>
      </c>
      <c r="FB740" s="228">
        <f t="shared" si="307"/>
        <v>42.03961848862803</v>
      </c>
      <c r="FC740" s="380">
        <f t="shared" si="308"/>
        <v>0.30556695390507455</v>
      </c>
      <c r="FD740" s="227">
        <f t="shared" si="309"/>
        <v>33848.484848484848</v>
      </c>
      <c r="FE740" s="227">
        <f t="shared" si="310"/>
        <v>1465.3532191738784</v>
      </c>
      <c r="FF740" s="227">
        <v>2726</v>
      </c>
      <c r="FG740" s="228">
        <f t="shared" si="304"/>
        <v>42.03961848862803</v>
      </c>
      <c r="FH740" s="227">
        <v>1146</v>
      </c>
      <c r="FI740" s="227">
        <v>2726</v>
      </c>
      <c r="FJ740" s="227">
        <v>13</v>
      </c>
      <c r="FK740" s="227">
        <f t="shared" si="296"/>
        <v>1567</v>
      </c>
      <c r="FL740" s="227">
        <v>199</v>
      </c>
      <c r="FM740" s="227">
        <f t="shared" si="297"/>
        <v>1368</v>
      </c>
      <c r="FZ740" s="229"/>
      <c r="GA740" s="229"/>
      <c r="GB740" s="229"/>
      <c r="GC740" s="229"/>
      <c r="GD740" s="229"/>
    </row>
    <row r="741" spans="1:186" s="368" customFormat="1">
      <c r="A741" s="287" t="s">
        <v>1770</v>
      </c>
      <c r="B741" s="369" t="s">
        <v>1771</v>
      </c>
      <c r="C741" s="287" t="s">
        <v>1772</v>
      </c>
      <c r="D741" s="287" t="s">
        <v>87</v>
      </c>
      <c r="E741" s="369" t="s">
        <v>1773</v>
      </c>
      <c r="F741" s="287">
        <v>738</v>
      </c>
      <c r="G741" s="392" t="s">
        <v>1782</v>
      </c>
      <c r="H741" s="392" t="s">
        <v>1783</v>
      </c>
      <c r="I741" s="393" t="s">
        <v>1776</v>
      </c>
      <c r="J741" s="392" t="s">
        <v>1777</v>
      </c>
      <c r="K741" s="393" t="s">
        <v>877</v>
      </c>
      <c r="L741" s="392" t="s">
        <v>1777</v>
      </c>
      <c r="M741" s="392" t="s">
        <v>3124</v>
      </c>
      <c r="N741" s="372">
        <v>1</v>
      </c>
      <c r="O741" s="373">
        <v>0</v>
      </c>
      <c r="P741" s="373">
        <v>0</v>
      </c>
      <c r="Q741" s="373">
        <v>0</v>
      </c>
      <c r="R741" s="373">
        <v>0</v>
      </c>
      <c r="S741" s="374">
        <v>25</v>
      </c>
      <c r="T741" s="374">
        <v>28</v>
      </c>
      <c r="U741" s="374">
        <v>31</v>
      </c>
      <c r="V741" s="374">
        <v>35</v>
      </c>
      <c r="W741" s="373">
        <v>0</v>
      </c>
      <c r="X741" s="373">
        <v>0</v>
      </c>
      <c r="Y741" s="373">
        <v>0</v>
      </c>
      <c r="Z741" s="373">
        <v>0</v>
      </c>
      <c r="AA741" s="374">
        <v>14</v>
      </c>
      <c r="AB741" s="374">
        <v>15</v>
      </c>
      <c r="AC741" s="374">
        <v>17</v>
      </c>
      <c r="AD741" s="374">
        <v>19</v>
      </c>
      <c r="AE741" s="373">
        <v>0</v>
      </c>
      <c r="AF741" s="373">
        <v>0</v>
      </c>
      <c r="AG741" s="373">
        <v>0</v>
      </c>
      <c r="AH741" s="373">
        <v>0</v>
      </c>
      <c r="AI741" s="374">
        <v>0</v>
      </c>
      <c r="AJ741" s="374">
        <v>0</v>
      </c>
      <c r="AK741" s="374">
        <v>0</v>
      </c>
      <c r="AL741" s="374">
        <v>0</v>
      </c>
      <c r="AM741" s="226">
        <v>0</v>
      </c>
      <c r="AN741" s="226">
        <v>0</v>
      </c>
      <c r="AO741" s="226">
        <v>0</v>
      </c>
      <c r="AP741" s="226">
        <v>0</v>
      </c>
      <c r="AQ741" s="227">
        <v>11</v>
      </c>
      <c r="AR741" s="227">
        <v>12</v>
      </c>
      <c r="AS741" s="227">
        <v>14</v>
      </c>
      <c r="AT741" s="227">
        <v>15</v>
      </c>
      <c r="AU741" s="226">
        <v>0</v>
      </c>
      <c r="AV741" s="226">
        <v>0</v>
      </c>
      <c r="AW741" s="226">
        <v>0</v>
      </c>
      <c r="AX741" s="226">
        <v>0</v>
      </c>
      <c r="AY741" s="218">
        <v>5</v>
      </c>
      <c r="AZ741" s="218">
        <v>5</v>
      </c>
      <c r="BA741" s="218">
        <v>6</v>
      </c>
      <c r="BB741" s="218">
        <v>7</v>
      </c>
      <c r="BC741" s="226">
        <f t="shared" si="295"/>
        <v>0</v>
      </c>
      <c r="BD741" s="226">
        <f t="shared" si="295"/>
        <v>0</v>
      </c>
      <c r="BE741" s="226">
        <f t="shared" si="295"/>
        <v>0</v>
      </c>
      <c r="BF741" s="226">
        <f t="shared" si="294"/>
        <v>0</v>
      </c>
      <c r="BG741" s="218">
        <f t="shared" si="294"/>
        <v>6</v>
      </c>
      <c r="BH741" s="218">
        <f t="shared" si="294"/>
        <v>6</v>
      </c>
      <c r="BI741" s="218">
        <f t="shared" si="294"/>
        <v>7</v>
      </c>
      <c r="BJ741" s="218">
        <f t="shared" si="294"/>
        <v>7</v>
      </c>
      <c r="BK741" s="226">
        <f t="shared" si="305"/>
        <v>0</v>
      </c>
      <c r="BL741" s="226">
        <f t="shared" si="305"/>
        <v>0</v>
      </c>
      <c r="BM741" s="226">
        <f t="shared" si="305"/>
        <v>0</v>
      </c>
      <c r="BN741" s="226">
        <f t="shared" si="305"/>
        <v>0</v>
      </c>
      <c r="BO741" s="227">
        <f t="shared" si="305"/>
        <v>0</v>
      </c>
      <c r="BP741" s="227">
        <f t="shared" si="305"/>
        <v>1</v>
      </c>
      <c r="BQ741" s="227">
        <f t="shared" si="305"/>
        <v>1</v>
      </c>
      <c r="BR741" s="227">
        <f t="shared" si="305"/>
        <v>1</v>
      </c>
      <c r="BS741" s="226">
        <v>0</v>
      </c>
      <c r="BT741" s="226">
        <v>0</v>
      </c>
      <c r="BU741" s="226">
        <v>0</v>
      </c>
      <c r="BV741" s="226">
        <v>0</v>
      </c>
      <c r="BW741" s="227">
        <v>0</v>
      </c>
      <c r="BX741" s="227">
        <v>1</v>
      </c>
      <c r="BY741" s="227">
        <v>1</v>
      </c>
      <c r="BZ741" s="227">
        <v>1</v>
      </c>
      <c r="CA741" s="226">
        <v>0</v>
      </c>
      <c r="CB741" s="226">
        <f>IFERROR(VLOOKUP($G741,[12]ITEM!$B$2:$AC$939,26,0),0)</f>
        <v>0</v>
      </c>
      <c r="CC741" s="226">
        <f>IFERROR(VLOOKUP($G741,[12]ITEM!$B$2:$AC$939,27,0),0)</f>
        <v>0</v>
      </c>
      <c r="CD741" s="226">
        <f>IFERROR(VLOOKUP($G741,[12]ITEM!$B$2:$AC$939,28,0),0)</f>
        <v>0</v>
      </c>
      <c r="CE741" s="227">
        <v>0</v>
      </c>
      <c r="CF741" s="227">
        <v>0</v>
      </c>
      <c r="CG741" s="227">
        <v>0</v>
      </c>
      <c r="CH741" s="227">
        <v>0</v>
      </c>
      <c r="CI741" s="375"/>
      <c r="CJ741" s="226">
        <f t="shared" si="290"/>
        <v>0</v>
      </c>
      <c r="CK741" s="226">
        <f t="shared" si="290"/>
        <v>0</v>
      </c>
      <c r="CL741" s="226">
        <f t="shared" si="290"/>
        <v>0</v>
      </c>
      <c r="CM741" s="226">
        <f t="shared" si="290"/>
        <v>0</v>
      </c>
      <c r="CN741" s="227">
        <f t="shared" si="290"/>
        <v>6</v>
      </c>
      <c r="CO741" s="227">
        <f t="shared" si="288"/>
        <v>7</v>
      </c>
      <c r="CP741" s="227">
        <f t="shared" si="288"/>
        <v>7</v>
      </c>
      <c r="CQ741" s="227">
        <f t="shared" si="288"/>
        <v>8</v>
      </c>
      <c r="CR741" s="226">
        <v>0</v>
      </c>
      <c r="CS741" s="226">
        <v>0</v>
      </c>
      <c r="CT741" s="226">
        <v>0</v>
      </c>
      <c r="CU741" s="226">
        <v>0</v>
      </c>
      <c r="CV741" s="227">
        <f t="shared" si="298"/>
        <v>0</v>
      </c>
      <c r="CW741" s="227">
        <f>CV741*(1+('[13]GROWTH (YoY)'!AR741/100))</f>
        <v>0</v>
      </c>
      <c r="CX741" s="227">
        <f>CW741*(1+('[13]GROWTH (YoY)'!AS741/100))</f>
        <v>0</v>
      </c>
      <c r="CY741" s="227">
        <f>CX741*(1+('[13]GROWTH (YoY)'!AT741/100))</f>
        <v>0</v>
      </c>
      <c r="CZ741" s="226">
        <v>0</v>
      </c>
      <c r="DA741" s="226">
        <v>0</v>
      </c>
      <c r="DB741" s="226">
        <v>0</v>
      </c>
      <c r="DC741" s="226">
        <v>0</v>
      </c>
      <c r="DD741" s="227">
        <v>6</v>
      </c>
      <c r="DE741" s="227">
        <v>7</v>
      </c>
      <c r="DF741" s="227">
        <v>7</v>
      </c>
      <c r="DG741" s="227">
        <v>8</v>
      </c>
      <c r="DH741" s="226">
        <v>0</v>
      </c>
      <c r="DI741" s="226">
        <v>0</v>
      </c>
      <c r="DJ741" s="226">
        <v>0</v>
      </c>
      <c r="DK741" s="226">
        <v>0</v>
      </c>
      <c r="DL741" s="227">
        <v>0</v>
      </c>
      <c r="DM741" s="227">
        <v>0</v>
      </c>
      <c r="DN741" s="227">
        <v>0</v>
      </c>
      <c r="DO741" s="227">
        <v>0</v>
      </c>
      <c r="DP741" s="376">
        <f t="shared" si="291"/>
        <v>0</v>
      </c>
      <c r="DQ741" s="226">
        <f t="shared" si="291"/>
        <v>0</v>
      </c>
      <c r="DR741" s="226">
        <f t="shared" si="291"/>
        <v>0</v>
      </c>
      <c r="DS741" s="226">
        <f t="shared" si="292"/>
        <v>0</v>
      </c>
      <c r="DT741" s="227">
        <f t="shared" si="292"/>
        <v>0</v>
      </c>
      <c r="DU741" s="227">
        <f t="shared" si="292"/>
        <v>-1</v>
      </c>
      <c r="DV741" s="227">
        <f t="shared" si="292"/>
        <v>0</v>
      </c>
      <c r="DW741" s="227">
        <f t="shared" si="292"/>
        <v>-1</v>
      </c>
      <c r="DX741" s="377">
        <f t="shared" si="293"/>
        <v>0</v>
      </c>
      <c r="DY741" s="377">
        <f t="shared" si="293"/>
        <v>0</v>
      </c>
      <c r="DZ741" s="377">
        <f t="shared" si="293"/>
        <v>0</v>
      </c>
      <c r="EA741" s="377">
        <f t="shared" si="293"/>
        <v>0</v>
      </c>
      <c r="EB741" s="378">
        <f t="shared" si="293"/>
        <v>0.56000000000000005</v>
      </c>
      <c r="EC741" s="378">
        <f t="shared" si="289"/>
        <v>0.5357142857142857</v>
      </c>
      <c r="ED741" s="378">
        <f t="shared" si="289"/>
        <v>0.54838709677419351</v>
      </c>
      <c r="EE741" s="378">
        <f t="shared" si="289"/>
        <v>0.54285714285714282</v>
      </c>
      <c r="EG741" s="226">
        <v>0</v>
      </c>
      <c r="EH741" s="226">
        <v>0</v>
      </c>
      <c r="EI741" s="226">
        <v>0</v>
      </c>
      <c r="EJ741" s="226">
        <v>0</v>
      </c>
      <c r="EK741" s="226">
        <v>0</v>
      </c>
      <c r="EL741" s="226">
        <v>0</v>
      </c>
      <c r="EM741" s="226">
        <v>0</v>
      </c>
      <c r="EN741" s="379">
        <f t="shared" si="299"/>
        <v>0</v>
      </c>
      <c r="EO741" s="226">
        <f t="shared" si="300"/>
        <v>0</v>
      </c>
      <c r="EP741" s="379">
        <f t="shared" si="301"/>
        <v>0</v>
      </c>
      <c r="EQ741" s="226">
        <f t="shared" si="302"/>
        <v>0</v>
      </c>
      <c r="ER741" s="226">
        <f t="shared" si="303"/>
        <v>0</v>
      </c>
      <c r="ES741" s="292"/>
      <c r="ET741" s="227">
        <v>25</v>
      </c>
      <c r="EU741" s="227">
        <v>14</v>
      </c>
      <c r="EV741" s="227">
        <v>11</v>
      </c>
      <c r="EW741" s="227">
        <v>5</v>
      </c>
      <c r="EX741" s="227">
        <v>3</v>
      </c>
      <c r="EY741" s="227">
        <v>417</v>
      </c>
      <c r="EZ741" s="227">
        <v>270</v>
      </c>
      <c r="FA741" s="380">
        <f t="shared" si="306"/>
        <v>0.56000000000000005</v>
      </c>
      <c r="FB741" s="228">
        <f t="shared" si="307"/>
        <v>45.454545454545453</v>
      </c>
      <c r="FC741" s="380">
        <f t="shared" si="308"/>
        <v>0.12</v>
      </c>
      <c r="FD741" s="227">
        <f t="shared" si="309"/>
        <v>7194.2446043165464</v>
      </c>
      <c r="FE741" s="227">
        <f t="shared" si="310"/>
        <v>1543.2098765432099</v>
      </c>
      <c r="FF741" s="227">
        <v>11</v>
      </c>
      <c r="FG741" s="228">
        <f t="shared" si="304"/>
        <v>45.454545454545453</v>
      </c>
      <c r="FH741" s="227">
        <v>5</v>
      </c>
      <c r="FI741" s="227">
        <v>11</v>
      </c>
      <c r="FJ741" s="227">
        <v>0</v>
      </c>
      <c r="FK741" s="227">
        <f t="shared" si="296"/>
        <v>6</v>
      </c>
      <c r="FL741" s="227">
        <v>1</v>
      </c>
      <c r="FM741" s="227">
        <f t="shared" si="297"/>
        <v>5</v>
      </c>
      <c r="FZ741" s="229"/>
      <c r="GA741" s="229"/>
      <c r="GB741" s="229"/>
      <c r="GC741" s="229"/>
      <c r="GD741" s="229"/>
    </row>
    <row r="742" spans="1:186" s="368" customFormat="1">
      <c r="A742" s="287" t="s">
        <v>1770</v>
      </c>
      <c r="B742" s="369" t="s">
        <v>1771</v>
      </c>
      <c r="C742" s="287" t="s">
        <v>1772</v>
      </c>
      <c r="D742" s="287" t="s">
        <v>87</v>
      </c>
      <c r="E742" s="369" t="s">
        <v>1773</v>
      </c>
      <c r="F742" s="287">
        <v>739</v>
      </c>
      <c r="G742" s="392" t="s">
        <v>1784</v>
      </c>
      <c r="H742" s="392" t="s">
        <v>1785</v>
      </c>
      <c r="I742" s="393" t="s">
        <v>1776</v>
      </c>
      <c r="J742" s="392" t="s">
        <v>1777</v>
      </c>
      <c r="K742" s="393" t="s">
        <v>877</v>
      </c>
      <c r="L742" s="392" t="s">
        <v>1777</v>
      </c>
      <c r="M742" s="392" t="s">
        <v>3124</v>
      </c>
      <c r="N742" s="372">
        <v>1</v>
      </c>
      <c r="O742" s="373">
        <v>0</v>
      </c>
      <c r="P742" s="373">
        <v>0</v>
      </c>
      <c r="Q742" s="373">
        <v>0</v>
      </c>
      <c r="R742" s="373">
        <v>0</v>
      </c>
      <c r="S742" s="374">
        <v>0</v>
      </c>
      <c r="T742" s="374">
        <v>0</v>
      </c>
      <c r="U742" s="374">
        <v>0</v>
      </c>
      <c r="V742" s="374">
        <v>0</v>
      </c>
      <c r="W742" s="373">
        <v>0</v>
      </c>
      <c r="X742" s="373">
        <v>0</v>
      </c>
      <c r="Y742" s="373">
        <v>0</v>
      </c>
      <c r="Z742" s="373">
        <v>0</v>
      </c>
      <c r="AA742" s="374">
        <v>0</v>
      </c>
      <c r="AB742" s="374">
        <v>0</v>
      </c>
      <c r="AC742" s="374">
        <v>0</v>
      </c>
      <c r="AD742" s="374">
        <v>0</v>
      </c>
      <c r="AE742" s="373">
        <v>0</v>
      </c>
      <c r="AF742" s="373">
        <v>0</v>
      </c>
      <c r="AG742" s="373">
        <v>0</v>
      </c>
      <c r="AH742" s="373">
        <v>0</v>
      </c>
      <c r="AI742" s="374">
        <v>0</v>
      </c>
      <c r="AJ742" s="374">
        <v>0</v>
      </c>
      <c r="AK742" s="374">
        <v>0</v>
      </c>
      <c r="AL742" s="374">
        <v>0</v>
      </c>
      <c r="AM742" s="226">
        <v>0</v>
      </c>
      <c r="AN742" s="226">
        <v>0</v>
      </c>
      <c r="AO742" s="226">
        <v>0</v>
      </c>
      <c r="AP742" s="226">
        <v>0</v>
      </c>
      <c r="AQ742" s="227">
        <v>0</v>
      </c>
      <c r="AR742" s="227">
        <v>0</v>
      </c>
      <c r="AS742" s="227">
        <v>0</v>
      </c>
      <c r="AT742" s="227">
        <v>0</v>
      </c>
      <c r="AU742" s="226">
        <v>0</v>
      </c>
      <c r="AV742" s="226">
        <v>0</v>
      </c>
      <c r="AW742" s="226">
        <v>0</v>
      </c>
      <c r="AX742" s="226">
        <v>0</v>
      </c>
      <c r="AY742" s="218">
        <v>0</v>
      </c>
      <c r="AZ742" s="218">
        <v>0</v>
      </c>
      <c r="BA742" s="218">
        <v>0</v>
      </c>
      <c r="BB742" s="218">
        <v>0</v>
      </c>
      <c r="BC742" s="226">
        <f t="shared" si="295"/>
        <v>0</v>
      </c>
      <c r="BD742" s="226">
        <f t="shared" si="295"/>
        <v>0</v>
      </c>
      <c r="BE742" s="226">
        <f t="shared" si="295"/>
        <v>0</v>
      </c>
      <c r="BF742" s="226">
        <f t="shared" si="294"/>
        <v>0</v>
      </c>
      <c r="BG742" s="218">
        <f t="shared" si="294"/>
        <v>0</v>
      </c>
      <c r="BH742" s="218">
        <f t="shared" si="294"/>
        <v>0</v>
      </c>
      <c r="BI742" s="218">
        <f t="shared" si="294"/>
        <v>0</v>
      </c>
      <c r="BJ742" s="218">
        <f t="shared" si="294"/>
        <v>0</v>
      </c>
      <c r="BK742" s="226">
        <f t="shared" si="305"/>
        <v>0</v>
      </c>
      <c r="BL742" s="226">
        <f t="shared" si="305"/>
        <v>0</v>
      </c>
      <c r="BM742" s="226">
        <f t="shared" si="305"/>
        <v>0</v>
      </c>
      <c r="BN742" s="226">
        <f t="shared" si="305"/>
        <v>0</v>
      </c>
      <c r="BO742" s="227">
        <f t="shared" si="305"/>
        <v>0</v>
      </c>
      <c r="BP742" s="227">
        <f t="shared" si="305"/>
        <v>0</v>
      </c>
      <c r="BQ742" s="227">
        <f t="shared" si="305"/>
        <v>0</v>
      </c>
      <c r="BR742" s="227">
        <f t="shared" si="305"/>
        <v>0</v>
      </c>
      <c r="BS742" s="226">
        <v>0</v>
      </c>
      <c r="BT742" s="226">
        <v>0</v>
      </c>
      <c r="BU742" s="226">
        <v>0</v>
      </c>
      <c r="BV742" s="226">
        <v>0</v>
      </c>
      <c r="BW742" s="227">
        <v>0</v>
      </c>
      <c r="BX742" s="227">
        <v>0</v>
      </c>
      <c r="BY742" s="227">
        <v>0</v>
      </c>
      <c r="BZ742" s="227">
        <v>0</v>
      </c>
      <c r="CA742" s="226">
        <v>0</v>
      </c>
      <c r="CB742" s="226">
        <f>IFERROR(VLOOKUP($G742,[12]ITEM!$B$2:$AC$939,26,0),0)</f>
        <v>0</v>
      </c>
      <c r="CC742" s="226">
        <f>IFERROR(VLOOKUP($G742,[12]ITEM!$B$2:$AC$939,27,0),0)</f>
        <v>0</v>
      </c>
      <c r="CD742" s="226">
        <f>IFERROR(VLOOKUP($G742,[12]ITEM!$B$2:$AC$939,28,0),0)</f>
        <v>0</v>
      </c>
      <c r="CE742" s="227">
        <v>0</v>
      </c>
      <c r="CF742" s="227">
        <v>0</v>
      </c>
      <c r="CG742" s="227">
        <v>0</v>
      </c>
      <c r="CH742" s="227">
        <v>0</v>
      </c>
      <c r="CI742" s="375"/>
      <c r="CJ742" s="226">
        <f t="shared" si="290"/>
        <v>0</v>
      </c>
      <c r="CK742" s="226">
        <f t="shared" si="290"/>
        <v>0</v>
      </c>
      <c r="CL742" s="226">
        <f t="shared" si="290"/>
        <v>0</v>
      </c>
      <c r="CM742" s="226">
        <f t="shared" si="290"/>
        <v>0</v>
      </c>
      <c r="CN742" s="227">
        <f t="shared" si="290"/>
        <v>0</v>
      </c>
      <c r="CO742" s="227">
        <f t="shared" si="288"/>
        <v>0</v>
      </c>
      <c r="CP742" s="227">
        <f t="shared" si="288"/>
        <v>0</v>
      </c>
      <c r="CQ742" s="227">
        <f t="shared" si="288"/>
        <v>0</v>
      </c>
      <c r="CR742" s="226">
        <v>0</v>
      </c>
      <c r="CS742" s="226">
        <v>0</v>
      </c>
      <c r="CT742" s="226">
        <v>0</v>
      </c>
      <c r="CU742" s="226">
        <v>0</v>
      </c>
      <c r="CV742" s="227">
        <f t="shared" si="298"/>
        <v>0</v>
      </c>
      <c r="CW742" s="227">
        <f>CV742*(1+('[13]GROWTH (YoY)'!AR742/100))</f>
        <v>0</v>
      </c>
      <c r="CX742" s="227">
        <f>CW742*(1+('[13]GROWTH (YoY)'!AS742/100))</f>
        <v>0</v>
      </c>
      <c r="CY742" s="227">
        <f>CX742*(1+('[13]GROWTH (YoY)'!AT742/100))</f>
        <v>0</v>
      </c>
      <c r="CZ742" s="226">
        <v>0</v>
      </c>
      <c r="DA742" s="226">
        <v>0</v>
      </c>
      <c r="DB742" s="226">
        <v>0</v>
      </c>
      <c r="DC742" s="226">
        <v>0</v>
      </c>
      <c r="DD742" s="227">
        <v>0</v>
      </c>
      <c r="DE742" s="227">
        <v>0</v>
      </c>
      <c r="DF742" s="227">
        <v>0</v>
      </c>
      <c r="DG742" s="227">
        <v>0</v>
      </c>
      <c r="DH742" s="226">
        <v>0</v>
      </c>
      <c r="DI742" s="226">
        <v>0</v>
      </c>
      <c r="DJ742" s="226">
        <v>0</v>
      </c>
      <c r="DK742" s="226">
        <v>0</v>
      </c>
      <c r="DL742" s="227">
        <v>0</v>
      </c>
      <c r="DM742" s="227">
        <v>0</v>
      </c>
      <c r="DN742" s="227">
        <v>0</v>
      </c>
      <c r="DO742" s="227">
        <v>0</v>
      </c>
      <c r="DP742" s="376">
        <f t="shared" si="291"/>
        <v>0</v>
      </c>
      <c r="DQ742" s="226">
        <f t="shared" si="291"/>
        <v>0</v>
      </c>
      <c r="DR742" s="226">
        <f t="shared" si="291"/>
        <v>0</v>
      </c>
      <c r="DS742" s="226">
        <f t="shared" si="292"/>
        <v>0</v>
      </c>
      <c r="DT742" s="227">
        <f t="shared" si="292"/>
        <v>0</v>
      </c>
      <c r="DU742" s="227">
        <f t="shared" si="292"/>
        <v>0</v>
      </c>
      <c r="DV742" s="227">
        <f t="shared" si="292"/>
        <v>0</v>
      </c>
      <c r="DW742" s="227">
        <f t="shared" si="292"/>
        <v>0</v>
      </c>
      <c r="DX742" s="377">
        <f t="shared" si="293"/>
        <v>0</v>
      </c>
      <c r="DY742" s="377">
        <f t="shared" si="293"/>
        <v>0</v>
      </c>
      <c r="DZ742" s="377">
        <f t="shared" si="293"/>
        <v>0</v>
      </c>
      <c r="EA742" s="377">
        <f t="shared" si="293"/>
        <v>0</v>
      </c>
      <c r="EB742" s="378">
        <f t="shared" si="293"/>
        <v>0</v>
      </c>
      <c r="EC742" s="378">
        <f t="shared" si="289"/>
        <v>0</v>
      </c>
      <c r="ED742" s="378">
        <f t="shared" si="289"/>
        <v>0</v>
      </c>
      <c r="EE742" s="378">
        <f t="shared" si="289"/>
        <v>0</v>
      </c>
      <c r="EG742" s="226">
        <v>0</v>
      </c>
      <c r="EH742" s="226">
        <v>0</v>
      </c>
      <c r="EI742" s="226">
        <v>0</v>
      </c>
      <c r="EJ742" s="226">
        <v>0</v>
      </c>
      <c r="EK742" s="226">
        <v>0</v>
      </c>
      <c r="EL742" s="226">
        <v>0</v>
      </c>
      <c r="EM742" s="226">
        <v>0</v>
      </c>
      <c r="EN742" s="379">
        <f t="shared" si="299"/>
        <v>0</v>
      </c>
      <c r="EO742" s="226">
        <f t="shared" si="300"/>
        <v>0</v>
      </c>
      <c r="EP742" s="379">
        <f t="shared" si="301"/>
        <v>0</v>
      </c>
      <c r="EQ742" s="226">
        <f t="shared" si="302"/>
        <v>0</v>
      </c>
      <c r="ER742" s="226">
        <f t="shared" si="303"/>
        <v>0</v>
      </c>
      <c r="ES742" s="292"/>
      <c r="ET742" s="227">
        <v>0</v>
      </c>
      <c r="EU742" s="227">
        <v>0</v>
      </c>
      <c r="EV742" s="227">
        <v>0</v>
      </c>
      <c r="EW742" s="227">
        <v>0</v>
      </c>
      <c r="EX742" s="227">
        <v>0</v>
      </c>
      <c r="EY742" s="227">
        <v>0</v>
      </c>
      <c r="EZ742" s="227">
        <v>0</v>
      </c>
      <c r="FA742" s="380">
        <f t="shared" si="306"/>
        <v>0</v>
      </c>
      <c r="FB742" s="228">
        <f t="shared" si="307"/>
        <v>0</v>
      </c>
      <c r="FC742" s="380">
        <f t="shared" si="308"/>
        <v>0</v>
      </c>
      <c r="FD742" s="227">
        <f t="shared" si="309"/>
        <v>0</v>
      </c>
      <c r="FE742" s="227">
        <f t="shared" si="310"/>
        <v>0</v>
      </c>
      <c r="FF742" s="227">
        <v>0</v>
      </c>
      <c r="FG742" s="228">
        <f t="shared" si="304"/>
        <v>0</v>
      </c>
      <c r="FH742" s="227">
        <v>0</v>
      </c>
      <c r="FI742" s="227">
        <v>0</v>
      </c>
      <c r="FJ742" s="227">
        <v>0</v>
      </c>
      <c r="FK742" s="227">
        <f t="shared" si="296"/>
        <v>0</v>
      </c>
      <c r="FL742" s="227">
        <v>0</v>
      </c>
      <c r="FM742" s="227">
        <f t="shared" si="297"/>
        <v>0</v>
      </c>
      <c r="FZ742" s="229"/>
      <c r="GA742" s="229"/>
      <c r="GB742" s="229"/>
      <c r="GC742" s="229"/>
      <c r="GD742" s="229"/>
    </row>
    <row r="743" spans="1:186" s="368" customFormat="1">
      <c r="A743" s="287" t="s">
        <v>1770</v>
      </c>
      <c r="B743" s="369" t="s">
        <v>1771</v>
      </c>
      <c r="C743" s="287" t="s">
        <v>1772</v>
      </c>
      <c r="D743" s="287" t="s">
        <v>87</v>
      </c>
      <c r="E743" s="369" t="s">
        <v>1773</v>
      </c>
      <c r="F743" s="287">
        <v>740</v>
      </c>
      <c r="G743" s="392" t="s">
        <v>1786</v>
      </c>
      <c r="H743" s="392" t="s">
        <v>1787</v>
      </c>
      <c r="I743" s="393" t="s">
        <v>1776</v>
      </c>
      <c r="J743" s="392" t="s">
        <v>1777</v>
      </c>
      <c r="K743" s="393" t="s">
        <v>877</v>
      </c>
      <c r="L743" s="392" t="s">
        <v>1777</v>
      </c>
      <c r="M743" s="392" t="s">
        <v>3124</v>
      </c>
      <c r="N743" s="372">
        <v>1</v>
      </c>
      <c r="O743" s="373">
        <v>7954</v>
      </c>
      <c r="P743" s="373">
        <v>16823</v>
      </c>
      <c r="Q743" s="373">
        <v>19156</v>
      </c>
      <c r="R743" s="373">
        <v>21559</v>
      </c>
      <c r="S743" s="374">
        <v>14267</v>
      </c>
      <c r="T743" s="374">
        <v>16245</v>
      </c>
      <c r="U743" s="374">
        <v>18308</v>
      </c>
      <c r="V743" s="374">
        <v>20160</v>
      </c>
      <c r="W743" s="373">
        <v>4463</v>
      </c>
      <c r="X743" s="373">
        <v>10076</v>
      </c>
      <c r="Y743" s="373">
        <v>11384</v>
      </c>
      <c r="Z743" s="373">
        <v>12732</v>
      </c>
      <c r="AA743" s="374">
        <v>8476</v>
      </c>
      <c r="AB743" s="374">
        <v>9638</v>
      </c>
      <c r="AC743" s="374">
        <v>10840</v>
      </c>
      <c r="AD743" s="374">
        <v>11833</v>
      </c>
      <c r="AE743" s="373">
        <v>72</v>
      </c>
      <c r="AF743" s="373">
        <v>115</v>
      </c>
      <c r="AG743" s="373">
        <v>121</v>
      </c>
      <c r="AH743" s="373">
        <v>129</v>
      </c>
      <c r="AI743" s="374">
        <v>97</v>
      </c>
      <c r="AJ743" s="374">
        <v>102</v>
      </c>
      <c r="AK743" s="374">
        <v>107</v>
      </c>
      <c r="AL743" s="374">
        <v>114</v>
      </c>
      <c r="AM743" s="226">
        <v>3491</v>
      </c>
      <c r="AN743" s="226">
        <v>6748</v>
      </c>
      <c r="AO743" s="226">
        <v>7772</v>
      </c>
      <c r="AP743" s="226">
        <v>8827</v>
      </c>
      <c r="AQ743" s="227">
        <v>5791</v>
      </c>
      <c r="AR743" s="227">
        <v>6607</v>
      </c>
      <c r="AS743" s="227">
        <v>7468</v>
      </c>
      <c r="AT743" s="227">
        <v>8327</v>
      </c>
      <c r="AU743" s="226">
        <v>998</v>
      </c>
      <c r="AV743" s="226">
        <v>2053</v>
      </c>
      <c r="AW743" s="226">
        <v>2401</v>
      </c>
      <c r="AX743" s="226">
        <v>2744</v>
      </c>
      <c r="AY743" s="218">
        <v>1762</v>
      </c>
      <c r="AZ743" s="218">
        <v>2040</v>
      </c>
      <c r="BA743" s="218">
        <v>2308</v>
      </c>
      <c r="BB743" s="218">
        <v>2576</v>
      </c>
      <c r="BC743" s="226">
        <f t="shared" si="295"/>
        <v>2462</v>
      </c>
      <c r="BD743" s="226">
        <f t="shared" si="295"/>
        <v>4625</v>
      </c>
      <c r="BE743" s="226">
        <f t="shared" si="295"/>
        <v>5337</v>
      </c>
      <c r="BF743" s="226">
        <f t="shared" si="294"/>
        <v>6052</v>
      </c>
      <c r="BG743" s="218">
        <f t="shared" si="294"/>
        <v>3999</v>
      </c>
      <c r="BH743" s="218">
        <f t="shared" si="294"/>
        <v>4528</v>
      </c>
      <c r="BI743" s="218">
        <f t="shared" si="294"/>
        <v>5120</v>
      </c>
      <c r="BJ743" s="218">
        <f t="shared" si="294"/>
        <v>5703</v>
      </c>
      <c r="BK743" s="226">
        <f t="shared" si="305"/>
        <v>31</v>
      </c>
      <c r="BL743" s="226">
        <f t="shared" si="305"/>
        <v>70</v>
      </c>
      <c r="BM743" s="226">
        <f t="shared" si="305"/>
        <v>34</v>
      </c>
      <c r="BN743" s="226">
        <f t="shared" si="305"/>
        <v>31</v>
      </c>
      <c r="BO743" s="227">
        <f t="shared" si="305"/>
        <v>30</v>
      </c>
      <c r="BP743" s="227">
        <f t="shared" si="305"/>
        <v>39</v>
      </c>
      <c r="BQ743" s="227">
        <f t="shared" si="305"/>
        <v>40</v>
      </c>
      <c r="BR743" s="227">
        <f t="shared" si="305"/>
        <v>48</v>
      </c>
      <c r="BS743" s="226">
        <v>69</v>
      </c>
      <c r="BT743" s="226">
        <v>70</v>
      </c>
      <c r="BU743" s="226">
        <v>34</v>
      </c>
      <c r="BV743" s="226">
        <v>31</v>
      </c>
      <c r="BW743" s="227">
        <v>30</v>
      </c>
      <c r="BX743" s="227">
        <v>39</v>
      </c>
      <c r="BY743" s="227">
        <v>40</v>
      </c>
      <c r="BZ743" s="227">
        <v>48</v>
      </c>
      <c r="CA743" s="226">
        <v>38</v>
      </c>
      <c r="CB743" s="226">
        <f>IFERROR(VLOOKUP($G743,[12]ITEM!$B$2:$AC$939,26,0),0)</f>
        <v>0</v>
      </c>
      <c r="CC743" s="226">
        <f>IFERROR(VLOOKUP($G743,[12]ITEM!$B$2:$AC$939,27,0),0)</f>
        <v>0</v>
      </c>
      <c r="CD743" s="226">
        <f>IFERROR(VLOOKUP($G743,[12]ITEM!$B$2:$AC$939,28,0),0)</f>
        <v>0</v>
      </c>
      <c r="CE743" s="227">
        <v>0</v>
      </c>
      <c r="CF743" s="227">
        <v>0</v>
      </c>
      <c r="CG743" s="227">
        <v>0</v>
      </c>
      <c r="CH743" s="227">
        <v>0</v>
      </c>
      <c r="CI743" s="375"/>
      <c r="CJ743" s="226">
        <f t="shared" ref="CJ743:CQ776" si="311">CR743+CZ743+DH743</f>
        <v>2461</v>
      </c>
      <c r="CK743" s="226">
        <f t="shared" si="311"/>
        <v>3575</v>
      </c>
      <c r="CL743" s="226">
        <f t="shared" si="311"/>
        <v>3839</v>
      </c>
      <c r="CM743" s="226">
        <f t="shared" si="311"/>
        <v>3986</v>
      </c>
      <c r="CN743" s="227">
        <f t="shared" si="311"/>
        <v>3999</v>
      </c>
      <c r="CO743" s="227">
        <f t="shared" si="288"/>
        <v>4627.110386641436</v>
      </c>
      <c r="CP743" s="227">
        <f t="shared" si="288"/>
        <v>5000.1706042001206</v>
      </c>
      <c r="CQ743" s="227">
        <f t="shared" si="288"/>
        <v>5655.1369391418029</v>
      </c>
      <c r="CR743" s="226">
        <v>176</v>
      </c>
      <c r="CS743" s="226">
        <v>341</v>
      </c>
      <c r="CT743" s="226">
        <v>393</v>
      </c>
      <c r="CU743" s="226">
        <v>446</v>
      </c>
      <c r="CV743" s="227">
        <f t="shared" si="298"/>
        <v>256</v>
      </c>
      <c r="CW743" s="227">
        <f>CV743*(1+('[13]GROWTH (YoY)'!AR743/100))</f>
        <v>292.11038664143638</v>
      </c>
      <c r="CX743" s="227">
        <f>CW743*(1+('[13]GROWTH (YoY)'!AS743/100))</f>
        <v>330.17060420012064</v>
      </c>
      <c r="CY743" s="227">
        <f>CX743*(1+('[13]GROWTH (YoY)'!AT743/100))</f>
        <v>368.13693914180271</v>
      </c>
      <c r="CZ743" s="226">
        <v>2187</v>
      </c>
      <c r="DA743" s="226">
        <v>3106</v>
      </c>
      <c r="DB743" s="226">
        <v>3304</v>
      </c>
      <c r="DC743" s="226">
        <v>3374</v>
      </c>
      <c r="DD743" s="227">
        <v>3613</v>
      </c>
      <c r="DE743" s="227">
        <v>4185</v>
      </c>
      <c r="DF743" s="227">
        <v>4490</v>
      </c>
      <c r="DG743" s="227">
        <v>5092</v>
      </c>
      <c r="DH743" s="226">
        <v>98</v>
      </c>
      <c r="DI743" s="226">
        <v>128</v>
      </c>
      <c r="DJ743" s="226">
        <v>142</v>
      </c>
      <c r="DK743" s="226">
        <v>166</v>
      </c>
      <c r="DL743" s="227">
        <v>130</v>
      </c>
      <c r="DM743" s="227">
        <v>150</v>
      </c>
      <c r="DN743" s="227">
        <v>180</v>
      </c>
      <c r="DO743" s="227">
        <v>195</v>
      </c>
      <c r="DP743" s="376">
        <f t="shared" si="291"/>
        <v>1</v>
      </c>
      <c r="DQ743" s="226">
        <f t="shared" si="291"/>
        <v>1050</v>
      </c>
      <c r="DR743" s="226">
        <f t="shared" si="291"/>
        <v>1498</v>
      </c>
      <c r="DS743" s="226">
        <f t="shared" si="292"/>
        <v>2066</v>
      </c>
      <c r="DT743" s="227">
        <f t="shared" si="292"/>
        <v>0</v>
      </c>
      <c r="DU743" s="227">
        <f t="shared" si="292"/>
        <v>-99.11038664143598</v>
      </c>
      <c r="DV743" s="227">
        <f t="shared" si="292"/>
        <v>119.82939579987942</v>
      </c>
      <c r="DW743" s="227">
        <f t="shared" si="292"/>
        <v>47.863060858197059</v>
      </c>
      <c r="DX743" s="377">
        <f t="shared" si="293"/>
        <v>0.56110133266281115</v>
      </c>
      <c r="DY743" s="377">
        <f t="shared" si="293"/>
        <v>0.59894192474588359</v>
      </c>
      <c r="DZ743" s="377">
        <f t="shared" si="293"/>
        <v>0.59427855502192528</v>
      </c>
      <c r="EA743" s="377">
        <f t="shared" si="293"/>
        <v>0.590565425112482</v>
      </c>
      <c r="EB743" s="378">
        <f t="shared" si="293"/>
        <v>0.59409826873203897</v>
      </c>
      <c r="EC743" s="378">
        <f t="shared" si="289"/>
        <v>0.59329024315173895</v>
      </c>
      <c r="ED743" s="378">
        <f t="shared" si="289"/>
        <v>0.59209088922875242</v>
      </c>
      <c r="EE743" s="378">
        <f t="shared" si="289"/>
        <v>0.58695436507936505</v>
      </c>
      <c r="EG743" s="226">
        <v>7954</v>
      </c>
      <c r="EH743" s="226">
        <v>4333</v>
      </c>
      <c r="EI743" s="226">
        <v>3621</v>
      </c>
      <c r="EJ743" s="226">
        <v>829</v>
      </c>
      <c r="EK743" s="226">
        <v>541</v>
      </c>
      <c r="EL743" s="226">
        <v>195740</v>
      </c>
      <c r="EM743" s="226">
        <v>86899</v>
      </c>
      <c r="EN743" s="379">
        <f t="shared" si="299"/>
        <v>0.54475735479004272</v>
      </c>
      <c r="EO743" s="226">
        <f t="shared" si="300"/>
        <v>22.894228113780724</v>
      </c>
      <c r="EP743" s="379">
        <f t="shared" si="301"/>
        <v>6.8016092532059341E-2</v>
      </c>
      <c r="EQ743" s="226">
        <f t="shared" si="302"/>
        <v>2763.8704403800962</v>
      </c>
      <c r="ER743" s="226">
        <f t="shared" si="303"/>
        <v>794.98421539181493</v>
      </c>
      <c r="ES743" s="292"/>
      <c r="ET743" s="227">
        <v>12370</v>
      </c>
      <c r="EU743" s="227">
        <v>6959</v>
      </c>
      <c r="EV743" s="227">
        <v>5411</v>
      </c>
      <c r="EW743" s="227">
        <v>1647</v>
      </c>
      <c r="EX743" s="227">
        <v>1135</v>
      </c>
      <c r="EY743" s="227">
        <v>251852</v>
      </c>
      <c r="EZ743" s="227">
        <v>122628</v>
      </c>
      <c r="FA743" s="380">
        <f t="shared" si="306"/>
        <v>0.56257073565076798</v>
      </c>
      <c r="FB743" s="228">
        <f t="shared" si="307"/>
        <v>30.437996673442985</v>
      </c>
      <c r="FC743" s="380">
        <f t="shared" si="308"/>
        <v>9.1754244139046079E-2</v>
      </c>
      <c r="FD743" s="227">
        <f t="shared" si="309"/>
        <v>4506.6149961088258</v>
      </c>
      <c r="FE743" s="227">
        <f t="shared" si="310"/>
        <v>1119.2386730599862</v>
      </c>
      <c r="FF743" s="227">
        <v>5791</v>
      </c>
      <c r="FG743" s="228">
        <f t="shared" si="304"/>
        <v>30.426523916422031</v>
      </c>
      <c r="FH743" s="227">
        <v>1762</v>
      </c>
      <c r="FI743" s="227">
        <v>5791</v>
      </c>
      <c r="FJ743" s="227">
        <v>41</v>
      </c>
      <c r="FK743" s="227">
        <f t="shared" si="296"/>
        <v>3988</v>
      </c>
      <c r="FL743" s="227">
        <v>389</v>
      </c>
      <c r="FM743" s="227">
        <f t="shared" si="297"/>
        <v>3599</v>
      </c>
      <c r="FZ743" s="229"/>
      <c r="GA743" s="229"/>
      <c r="GB743" s="229"/>
      <c r="GC743" s="229"/>
      <c r="GD743" s="229"/>
    </row>
    <row r="744" spans="1:186" s="368" customFormat="1">
      <c r="A744" s="287" t="s">
        <v>1770</v>
      </c>
      <c r="B744" s="369" t="s">
        <v>1771</v>
      </c>
      <c r="C744" s="287" t="s">
        <v>1772</v>
      </c>
      <c r="D744" s="287" t="s">
        <v>87</v>
      </c>
      <c r="E744" s="369" t="s">
        <v>1773</v>
      </c>
      <c r="F744" s="287">
        <v>741</v>
      </c>
      <c r="G744" s="392" t="s">
        <v>1788</v>
      </c>
      <c r="H744" s="392" t="s">
        <v>1789</v>
      </c>
      <c r="I744" s="393" t="s">
        <v>1776</v>
      </c>
      <c r="J744" s="392" t="s">
        <v>1777</v>
      </c>
      <c r="K744" s="393" t="s">
        <v>877</v>
      </c>
      <c r="L744" s="392" t="s">
        <v>1777</v>
      </c>
      <c r="M744" s="392" t="s">
        <v>3124</v>
      </c>
      <c r="N744" s="372">
        <v>1</v>
      </c>
      <c r="O744" s="373">
        <v>0</v>
      </c>
      <c r="P744" s="373">
        <v>0</v>
      </c>
      <c r="Q744" s="373">
        <v>0</v>
      </c>
      <c r="R744" s="373">
        <v>0</v>
      </c>
      <c r="S744" s="374">
        <v>0</v>
      </c>
      <c r="T744" s="374">
        <v>0</v>
      </c>
      <c r="U744" s="374">
        <v>0</v>
      </c>
      <c r="V744" s="374">
        <v>0</v>
      </c>
      <c r="W744" s="373">
        <v>0</v>
      </c>
      <c r="X744" s="373">
        <v>0</v>
      </c>
      <c r="Y744" s="373">
        <v>0</v>
      </c>
      <c r="Z744" s="373">
        <v>0</v>
      </c>
      <c r="AA744" s="374">
        <v>0</v>
      </c>
      <c r="AB744" s="374">
        <v>0</v>
      </c>
      <c r="AC744" s="374">
        <v>0</v>
      </c>
      <c r="AD744" s="374">
        <v>0</v>
      </c>
      <c r="AE744" s="373">
        <v>0</v>
      </c>
      <c r="AF744" s="373">
        <v>0</v>
      </c>
      <c r="AG744" s="373">
        <v>0</v>
      </c>
      <c r="AH744" s="373">
        <v>0</v>
      </c>
      <c r="AI744" s="374">
        <v>0</v>
      </c>
      <c r="AJ744" s="374">
        <v>0</v>
      </c>
      <c r="AK744" s="374">
        <v>0</v>
      </c>
      <c r="AL744" s="374">
        <v>0</v>
      </c>
      <c r="AM744" s="226">
        <v>0</v>
      </c>
      <c r="AN744" s="226">
        <v>0</v>
      </c>
      <c r="AO744" s="226">
        <v>0</v>
      </c>
      <c r="AP744" s="226">
        <v>0</v>
      </c>
      <c r="AQ744" s="227">
        <v>0</v>
      </c>
      <c r="AR744" s="227">
        <v>0</v>
      </c>
      <c r="AS744" s="227">
        <v>0</v>
      </c>
      <c r="AT744" s="227">
        <v>0</v>
      </c>
      <c r="AU744" s="226">
        <v>0</v>
      </c>
      <c r="AV744" s="226">
        <v>0</v>
      </c>
      <c r="AW744" s="226">
        <v>0</v>
      </c>
      <c r="AX744" s="226">
        <v>0</v>
      </c>
      <c r="AY744" s="218">
        <v>0</v>
      </c>
      <c r="AZ744" s="218">
        <v>0</v>
      </c>
      <c r="BA744" s="218">
        <v>0</v>
      </c>
      <c r="BB744" s="218">
        <v>0</v>
      </c>
      <c r="BC744" s="226">
        <f t="shared" si="295"/>
        <v>0</v>
      </c>
      <c r="BD744" s="226">
        <f t="shared" si="295"/>
        <v>0</v>
      </c>
      <c r="BE744" s="226">
        <f t="shared" si="295"/>
        <v>0</v>
      </c>
      <c r="BF744" s="226">
        <f t="shared" si="294"/>
        <v>0</v>
      </c>
      <c r="BG744" s="218">
        <f t="shared" si="294"/>
        <v>0</v>
      </c>
      <c r="BH744" s="218">
        <f t="shared" si="294"/>
        <v>0</v>
      </c>
      <c r="BI744" s="218">
        <f t="shared" si="294"/>
        <v>0</v>
      </c>
      <c r="BJ744" s="218">
        <f t="shared" si="294"/>
        <v>0</v>
      </c>
      <c r="BK744" s="226">
        <f t="shared" si="305"/>
        <v>0</v>
      </c>
      <c r="BL744" s="226">
        <f t="shared" si="305"/>
        <v>0</v>
      </c>
      <c r="BM744" s="226">
        <f t="shared" si="305"/>
        <v>0</v>
      </c>
      <c r="BN744" s="226">
        <f t="shared" si="305"/>
        <v>0</v>
      </c>
      <c r="BO744" s="227">
        <f t="shared" si="305"/>
        <v>0</v>
      </c>
      <c r="BP744" s="227">
        <f t="shared" si="305"/>
        <v>0</v>
      </c>
      <c r="BQ744" s="227">
        <f t="shared" si="305"/>
        <v>0</v>
      </c>
      <c r="BR744" s="227">
        <f t="shared" si="305"/>
        <v>0</v>
      </c>
      <c r="BS744" s="226">
        <v>0</v>
      </c>
      <c r="BT744" s="226">
        <v>0</v>
      </c>
      <c r="BU744" s="226">
        <v>0</v>
      </c>
      <c r="BV744" s="226">
        <v>0</v>
      </c>
      <c r="BW744" s="227">
        <v>0</v>
      </c>
      <c r="BX744" s="227">
        <v>0</v>
      </c>
      <c r="BY744" s="227">
        <v>0</v>
      </c>
      <c r="BZ744" s="227">
        <v>0</v>
      </c>
      <c r="CA744" s="226">
        <v>0</v>
      </c>
      <c r="CB744" s="226">
        <f>IFERROR(VLOOKUP($G744,[12]ITEM!$B$2:$AC$939,26,0),0)</f>
        <v>0</v>
      </c>
      <c r="CC744" s="226">
        <f>IFERROR(VLOOKUP($G744,[12]ITEM!$B$2:$AC$939,27,0),0)</f>
        <v>0</v>
      </c>
      <c r="CD744" s="226">
        <f>IFERROR(VLOOKUP($G744,[12]ITEM!$B$2:$AC$939,28,0),0)</f>
        <v>0</v>
      </c>
      <c r="CE744" s="227">
        <v>0</v>
      </c>
      <c r="CF744" s="227">
        <v>0</v>
      </c>
      <c r="CG744" s="227">
        <v>0</v>
      </c>
      <c r="CH744" s="227">
        <v>0</v>
      </c>
      <c r="CI744" s="375"/>
      <c r="CJ744" s="226">
        <f t="shared" si="311"/>
        <v>0</v>
      </c>
      <c r="CK744" s="226">
        <f t="shared" si="311"/>
        <v>0</v>
      </c>
      <c r="CL744" s="226">
        <f t="shared" si="311"/>
        <v>0</v>
      </c>
      <c r="CM744" s="226">
        <f t="shared" si="311"/>
        <v>0</v>
      </c>
      <c r="CN744" s="227">
        <f t="shared" si="311"/>
        <v>0</v>
      </c>
      <c r="CO744" s="227">
        <f t="shared" si="288"/>
        <v>0</v>
      </c>
      <c r="CP744" s="227">
        <f t="shared" si="288"/>
        <v>0</v>
      </c>
      <c r="CQ744" s="227">
        <f t="shared" si="288"/>
        <v>0</v>
      </c>
      <c r="CR744" s="226">
        <v>0</v>
      </c>
      <c r="CS744" s="226">
        <v>0</v>
      </c>
      <c r="CT744" s="226">
        <v>0</v>
      </c>
      <c r="CU744" s="226">
        <v>0</v>
      </c>
      <c r="CV744" s="227">
        <f t="shared" si="298"/>
        <v>0</v>
      </c>
      <c r="CW744" s="227">
        <f>CV744*(1+('[13]GROWTH (YoY)'!AR744/100))</f>
        <v>0</v>
      </c>
      <c r="CX744" s="227">
        <f>CW744*(1+('[13]GROWTH (YoY)'!AS744/100))</f>
        <v>0</v>
      </c>
      <c r="CY744" s="227">
        <f>CX744*(1+('[13]GROWTH (YoY)'!AT744/100))</f>
        <v>0</v>
      </c>
      <c r="CZ744" s="226">
        <v>0</v>
      </c>
      <c r="DA744" s="226">
        <v>0</v>
      </c>
      <c r="DB744" s="226">
        <v>0</v>
      </c>
      <c r="DC744" s="226">
        <v>0</v>
      </c>
      <c r="DD744" s="227">
        <v>0</v>
      </c>
      <c r="DE744" s="227">
        <v>0</v>
      </c>
      <c r="DF744" s="227">
        <v>0</v>
      </c>
      <c r="DG744" s="227">
        <v>0</v>
      </c>
      <c r="DH744" s="226">
        <v>0</v>
      </c>
      <c r="DI744" s="226">
        <v>0</v>
      </c>
      <c r="DJ744" s="226">
        <v>0</v>
      </c>
      <c r="DK744" s="226">
        <v>0</v>
      </c>
      <c r="DL744" s="227">
        <v>0</v>
      </c>
      <c r="DM744" s="227">
        <v>0</v>
      </c>
      <c r="DN744" s="227">
        <v>0</v>
      </c>
      <c r="DO744" s="227">
        <v>0</v>
      </c>
      <c r="DP744" s="376">
        <f t="shared" si="291"/>
        <v>0</v>
      </c>
      <c r="DQ744" s="226">
        <f t="shared" si="291"/>
        <v>0</v>
      </c>
      <c r="DR744" s="226">
        <f t="shared" si="291"/>
        <v>0</v>
      </c>
      <c r="DS744" s="226">
        <f t="shared" si="292"/>
        <v>0</v>
      </c>
      <c r="DT744" s="227">
        <f t="shared" si="292"/>
        <v>0</v>
      </c>
      <c r="DU744" s="227">
        <f t="shared" si="292"/>
        <v>0</v>
      </c>
      <c r="DV744" s="227">
        <f t="shared" si="292"/>
        <v>0</v>
      </c>
      <c r="DW744" s="227">
        <f t="shared" si="292"/>
        <v>0</v>
      </c>
      <c r="DX744" s="377">
        <f t="shared" si="293"/>
        <v>0</v>
      </c>
      <c r="DY744" s="377">
        <f t="shared" si="293"/>
        <v>0</v>
      </c>
      <c r="DZ744" s="377">
        <f t="shared" si="293"/>
        <v>0</v>
      </c>
      <c r="EA744" s="377">
        <f t="shared" si="293"/>
        <v>0</v>
      </c>
      <c r="EB744" s="378">
        <f t="shared" si="293"/>
        <v>0</v>
      </c>
      <c r="EC744" s="378">
        <f t="shared" si="289"/>
        <v>0</v>
      </c>
      <c r="ED744" s="378">
        <f t="shared" si="289"/>
        <v>0</v>
      </c>
      <c r="EE744" s="378">
        <f t="shared" si="289"/>
        <v>0</v>
      </c>
      <c r="EG744" s="226">
        <v>0</v>
      </c>
      <c r="EH744" s="226">
        <v>0</v>
      </c>
      <c r="EI744" s="226">
        <v>0</v>
      </c>
      <c r="EJ744" s="226">
        <v>0</v>
      </c>
      <c r="EK744" s="226">
        <v>0</v>
      </c>
      <c r="EL744" s="226">
        <v>0</v>
      </c>
      <c r="EM744" s="226">
        <v>0</v>
      </c>
      <c r="EN744" s="379">
        <f t="shared" si="299"/>
        <v>0</v>
      </c>
      <c r="EO744" s="226">
        <f t="shared" si="300"/>
        <v>0</v>
      </c>
      <c r="EP744" s="379">
        <f t="shared" si="301"/>
        <v>0</v>
      </c>
      <c r="EQ744" s="226">
        <f t="shared" si="302"/>
        <v>0</v>
      </c>
      <c r="ER744" s="226">
        <f t="shared" si="303"/>
        <v>0</v>
      </c>
      <c r="ES744" s="292"/>
      <c r="ET744" s="227">
        <v>0</v>
      </c>
      <c r="EU744" s="227">
        <v>0</v>
      </c>
      <c r="EV744" s="227">
        <v>0</v>
      </c>
      <c r="EW744" s="227">
        <v>0</v>
      </c>
      <c r="EX744" s="227">
        <v>0</v>
      </c>
      <c r="EY744" s="227">
        <v>0</v>
      </c>
      <c r="EZ744" s="227">
        <v>0</v>
      </c>
      <c r="FA744" s="380">
        <f t="shared" si="306"/>
        <v>0</v>
      </c>
      <c r="FB744" s="228">
        <f t="shared" si="307"/>
        <v>0</v>
      </c>
      <c r="FC744" s="380">
        <f t="shared" si="308"/>
        <v>0</v>
      </c>
      <c r="FD744" s="227">
        <f t="shared" si="309"/>
        <v>0</v>
      </c>
      <c r="FE744" s="227">
        <f t="shared" si="310"/>
        <v>0</v>
      </c>
      <c r="FF744" s="227">
        <v>0</v>
      </c>
      <c r="FG744" s="228">
        <f t="shared" si="304"/>
        <v>0</v>
      </c>
      <c r="FH744" s="227">
        <v>0</v>
      </c>
      <c r="FI744" s="227">
        <v>0</v>
      </c>
      <c r="FJ744" s="227">
        <v>0</v>
      </c>
      <c r="FK744" s="227">
        <f t="shared" si="296"/>
        <v>0</v>
      </c>
      <c r="FL744" s="227">
        <v>0</v>
      </c>
      <c r="FM744" s="227">
        <f t="shared" si="297"/>
        <v>0</v>
      </c>
      <c r="FZ744" s="229"/>
      <c r="GA744" s="229"/>
      <c r="GB744" s="229"/>
      <c r="GC744" s="229"/>
      <c r="GD744" s="229"/>
    </row>
    <row r="745" spans="1:186" s="368" customFormat="1">
      <c r="A745" s="287" t="s">
        <v>1770</v>
      </c>
      <c r="B745" s="369" t="s">
        <v>1771</v>
      </c>
      <c r="C745" s="287" t="s">
        <v>1772</v>
      </c>
      <c r="D745" s="287" t="s">
        <v>87</v>
      </c>
      <c r="E745" s="369" t="s">
        <v>1773</v>
      </c>
      <c r="F745" s="287">
        <v>742</v>
      </c>
      <c r="G745" s="392" t="s">
        <v>1790</v>
      </c>
      <c r="H745" s="392" t="s">
        <v>1791</v>
      </c>
      <c r="I745" s="393" t="s">
        <v>1776</v>
      </c>
      <c r="J745" s="392" t="s">
        <v>1777</v>
      </c>
      <c r="K745" s="393" t="s">
        <v>877</v>
      </c>
      <c r="L745" s="392" t="s">
        <v>1777</v>
      </c>
      <c r="M745" s="392" t="s">
        <v>3124</v>
      </c>
      <c r="N745" s="372">
        <v>1</v>
      </c>
      <c r="O745" s="373">
        <v>803</v>
      </c>
      <c r="P745" s="373">
        <v>1548</v>
      </c>
      <c r="Q745" s="373">
        <v>1753</v>
      </c>
      <c r="R745" s="373">
        <v>1860</v>
      </c>
      <c r="S745" s="374">
        <v>2399</v>
      </c>
      <c r="T745" s="374">
        <v>2718</v>
      </c>
      <c r="U745" s="374">
        <v>2883</v>
      </c>
      <c r="V745" s="374">
        <v>2971</v>
      </c>
      <c r="W745" s="373">
        <v>459</v>
      </c>
      <c r="X745" s="373">
        <v>875</v>
      </c>
      <c r="Y745" s="373">
        <v>982</v>
      </c>
      <c r="Z745" s="373">
        <v>1031</v>
      </c>
      <c r="AA745" s="374">
        <v>1368</v>
      </c>
      <c r="AB745" s="374">
        <v>1546</v>
      </c>
      <c r="AC745" s="374">
        <v>1632</v>
      </c>
      <c r="AD745" s="374">
        <v>1665</v>
      </c>
      <c r="AE745" s="373">
        <v>7</v>
      </c>
      <c r="AF745" s="373">
        <v>11</v>
      </c>
      <c r="AG745" s="373">
        <v>12</v>
      </c>
      <c r="AH745" s="373">
        <v>12</v>
      </c>
      <c r="AI745" s="374">
        <v>17</v>
      </c>
      <c r="AJ745" s="374">
        <v>18</v>
      </c>
      <c r="AK745" s="374">
        <v>18</v>
      </c>
      <c r="AL745" s="374">
        <v>18</v>
      </c>
      <c r="AM745" s="226">
        <v>345</v>
      </c>
      <c r="AN745" s="226">
        <v>673</v>
      </c>
      <c r="AO745" s="226">
        <v>772</v>
      </c>
      <c r="AP745" s="226">
        <v>829</v>
      </c>
      <c r="AQ745" s="227">
        <v>1031</v>
      </c>
      <c r="AR745" s="227">
        <v>1172</v>
      </c>
      <c r="AS745" s="227">
        <v>1251</v>
      </c>
      <c r="AT745" s="227">
        <v>1306</v>
      </c>
      <c r="AU745" s="226">
        <v>119</v>
      </c>
      <c r="AV745" s="226">
        <v>323</v>
      </c>
      <c r="AW745" s="226">
        <v>365</v>
      </c>
      <c r="AX745" s="226">
        <v>396</v>
      </c>
      <c r="AY745" s="218">
        <v>495</v>
      </c>
      <c r="AZ745" s="218">
        <v>555</v>
      </c>
      <c r="BA745" s="218">
        <v>598</v>
      </c>
      <c r="BB745" s="218">
        <v>625</v>
      </c>
      <c r="BC745" s="226">
        <f t="shared" si="295"/>
        <v>222</v>
      </c>
      <c r="BD745" s="226">
        <f t="shared" si="295"/>
        <v>323</v>
      </c>
      <c r="BE745" s="226">
        <f t="shared" si="295"/>
        <v>370</v>
      </c>
      <c r="BF745" s="226">
        <f t="shared" si="294"/>
        <v>394</v>
      </c>
      <c r="BG745" s="218">
        <f t="shared" si="294"/>
        <v>516</v>
      </c>
      <c r="BH745" s="218">
        <f t="shared" si="294"/>
        <v>575</v>
      </c>
      <c r="BI745" s="218">
        <f t="shared" si="294"/>
        <v>609</v>
      </c>
      <c r="BJ745" s="218">
        <f t="shared" si="294"/>
        <v>646</v>
      </c>
      <c r="BK745" s="226">
        <f t="shared" si="305"/>
        <v>4</v>
      </c>
      <c r="BL745" s="226">
        <f t="shared" si="305"/>
        <v>27</v>
      </c>
      <c r="BM745" s="226">
        <f t="shared" si="305"/>
        <v>37</v>
      </c>
      <c r="BN745" s="226">
        <f t="shared" si="305"/>
        <v>39</v>
      </c>
      <c r="BO745" s="227">
        <f t="shared" si="305"/>
        <v>20</v>
      </c>
      <c r="BP745" s="227">
        <f t="shared" si="305"/>
        <v>42</v>
      </c>
      <c r="BQ745" s="227">
        <f t="shared" si="305"/>
        <v>44</v>
      </c>
      <c r="BR745" s="227">
        <f t="shared" si="305"/>
        <v>35</v>
      </c>
      <c r="BS745" s="226">
        <v>13</v>
      </c>
      <c r="BT745" s="226">
        <v>27</v>
      </c>
      <c r="BU745" s="226">
        <v>37</v>
      </c>
      <c r="BV745" s="226">
        <v>39</v>
      </c>
      <c r="BW745" s="227">
        <v>20</v>
      </c>
      <c r="BX745" s="227">
        <v>42</v>
      </c>
      <c r="BY745" s="227">
        <v>44</v>
      </c>
      <c r="BZ745" s="227">
        <v>35</v>
      </c>
      <c r="CA745" s="226">
        <v>9</v>
      </c>
      <c r="CB745" s="226">
        <f>IFERROR(VLOOKUP($G745,[12]ITEM!$B$2:$AC$939,26,0),0)</f>
        <v>0</v>
      </c>
      <c r="CC745" s="226">
        <f>IFERROR(VLOOKUP($G745,[12]ITEM!$B$2:$AC$939,27,0),0)</f>
        <v>0</v>
      </c>
      <c r="CD745" s="226">
        <f>IFERROR(VLOOKUP($G745,[12]ITEM!$B$2:$AC$939,28,0),0)</f>
        <v>0</v>
      </c>
      <c r="CE745" s="227">
        <v>0</v>
      </c>
      <c r="CF745" s="227">
        <v>0</v>
      </c>
      <c r="CG745" s="227">
        <v>0</v>
      </c>
      <c r="CH745" s="227">
        <v>0</v>
      </c>
      <c r="CI745" s="375"/>
      <c r="CJ745" s="226">
        <f t="shared" si="311"/>
        <v>223</v>
      </c>
      <c r="CK745" s="226">
        <f t="shared" si="311"/>
        <v>376</v>
      </c>
      <c r="CL745" s="226">
        <f t="shared" si="311"/>
        <v>420</v>
      </c>
      <c r="CM745" s="226">
        <f t="shared" si="311"/>
        <v>446</v>
      </c>
      <c r="CN745" s="227">
        <f t="shared" si="311"/>
        <v>516</v>
      </c>
      <c r="CO745" s="227">
        <f t="shared" si="288"/>
        <v>599.53933358505162</v>
      </c>
      <c r="CP745" s="227">
        <f t="shared" si="288"/>
        <v>646.47540646595621</v>
      </c>
      <c r="CQ745" s="227">
        <f t="shared" si="288"/>
        <v>736.33934264088305</v>
      </c>
      <c r="CR745" s="226">
        <v>118</v>
      </c>
      <c r="CS745" s="226">
        <v>230</v>
      </c>
      <c r="CT745" s="226">
        <v>264</v>
      </c>
      <c r="CU745" s="226">
        <v>283</v>
      </c>
      <c r="CV745" s="227">
        <f t="shared" si="298"/>
        <v>-40</v>
      </c>
      <c r="CW745" s="227">
        <f>CV745*(1+('[13]GROWTH (YoY)'!AR745/100))</f>
        <v>-45.460666414948335</v>
      </c>
      <c r="CX745" s="227">
        <f>CW745*(1+('[13]GROWTH (YoY)'!AS745/100))</f>
        <v>-48.524593534043838</v>
      </c>
      <c r="CY745" s="227">
        <f>CX745*(1+('[13]GROWTH (YoY)'!AT745/100))</f>
        <v>-50.660657359116939</v>
      </c>
      <c r="CZ745" s="226">
        <v>88</v>
      </c>
      <c r="DA745" s="226">
        <v>125</v>
      </c>
      <c r="DB745" s="226">
        <v>133</v>
      </c>
      <c r="DC745" s="226">
        <v>136</v>
      </c>
      <c r="DD745" s="227">
        <v>535</v>
      </c>
      <c r="DE745" s="227">
        <v>620</v>
      </c>
      <c r="DF745" s="227">
        <v>665</v>
      </c>
      <c r="DG745" s="227">
        <v>755</v>
      </c>
      <c r="DH745" s="226">
        <v>17</v>
      </c>
      <c r="DI745" s="226">
        <v>21</v>
      </c>
      <c r="DJ745" s="226">
        <v>23</v>
      </c>
      <c r="DK745" s="226">
        <v>27</v>
      </c>
      <c r="DL745" s="227">
        <v>21</v>
      </c>
      <c r="DM745" s="227">
        <v>25</v>
      </c>
      <c r="DN745" s="227">
        <v>30</v>
      </c>
      <c r="DO745" s="227">
        <v>32</v>
      </c>
      <c r="DP745" s="376">
        <f t="shared" si="291"/>
        <v>-1</v>
      </c>
      <c r="DQ745" s="226">
        <f t="shared" si="291"/>
        <v>-53</v>
      </c>
      <c r="DR745" s="226">
        <f t="shared" si="291"/>
        <v>-50</v>
      </c>
      <c r="DS745" s="226">
        <f t="shared" si="292"/>
        <v>-52</v>
      </c>
      <c r="DT745" s="227">
        <f t="shared" si="292"/>
        <v>0</v>
      </c>
      <c r="DU745" s="227">
        <f t="shared" si="292"/>
        <v>-24.539333585051622</v>
      </c>
      <c r="DV745" s="227">
        <f t="shared" si="292"/>
        <v>-37.475406465956212</v>
      </c>
      <c r="DW745" s="227">
        <f t="shared" si="292"/>
        <v>-90.339342640883046</v>
      </c>
      <c r="DX745" s="377">
        <f t="shared" si="293"/>
        <v>0.57160647571606471</v>
      </c>
      <c r="DY745" s="377">
        <f t="shared" si="293"/>
        <v>0.56524547803617575</v>
      </c>
      <c r="DZ745" s="377">
        <f t="shared" si="293"/>
        <v>0.56018254420992586</v>
      </c>
      <c r="EA745" s="377">
        <f t="shared" si="293"/>
        <v>0.55430107526881722</v>
      </c>
      <c r="EB745" s="378">
        <f t="shared" si="293"/>
        <v>0.57023759899958315</v>
      </c>
      <c r="EC745" s="378">
        <f t="shared" si="289"/>
        <v>0.56880058866813832</v>
      </c>
      <c r="ED745" s="378">
        <f t="shared" si="289"/>
        <v>0.56607700312174813</v>
      </c>
      <c r="EE745" s="378">
        <f t="shared" si="289"/>
        <v>0.5604173678895995</v>
      </c>
      <c r="EG745" s="226">
        <v>803</v>
      </c>
      <c r="EH745" s="226">
        <v>459</v>
      </c>
      <c r="EI745" s="226">
        <v>345</v>
      </c>
      <c r="EJ745" s="226">
        <v>119</v>
      </c>
      <c r="EK745" s="226">
        <v>61</v>
      </c>
      <c r="EL745" s="226">
        <v>14420</v>
      </c>
      <c r="EM745" s="226">
        <v>11405</v>
      </c>
      <c r="EN745" s="379">
        <f t="shared" si="299"/>
        <v>0.57160647571606471</v>
      </c>
      <c r="EO745" s="226">
        <f t="shared" si="300"/>
        <v>34.492753623188406</v>
      </c>
      <c r="EP745" s="379">
        <f t="shared" si="301"/>
        <v>7.5965130759651306E-2</v>
      </c>
      <c r="EQ745" s="226">
        <f t="shared" si="302"/>
        <v>4230.2357836338415</v>
      </c>
      <c r="ER745" s="226">
        <f t="shared" si="303"/>
        <v>869.50168054946664</v>
      </c>
      <c r="ES745" s="292"/>
      <c r="ET745" s="227">
        <v>2399</v>
      </c>
      <c r="EU745" s="227">
        <v>1368</v>
      </c>
      <c r="EV745" s="227">
        <v>1031</v>
      </c>
      <c r="EW745" s="227">
        <v>495</v>
      </c>
      <c r="EX745" s="227">
        <v>268</v>
      </c>
      <c r="EY745" s="227">
        <v>38396</v>
      </c>
      <c r="EZ745" s="227">
        <v>30267</v>
      </c>
      <c r="FA745" s="380">
        <f t="shared" si="306"/>
        <v>0.57023759899958315</v>
      </c>
      <c r="FB745" s="228">
        <f t="shared" si="307"/>
        <v>48.011639185257032</v>
      </c>
      <c r="FC745" s="380">
        <f t="shared" si="308"/>
        <v>0.11171321383909963</v>
      </c>
      <c r="FD745" s="227">
        <f t="shared" si="309"/>
        <v>6979.8937389311386</v>
      </c>
      <c r="FE745" s="227">
        <f t="shared" si="310"/>
        <v>1362.8704529685797</v>
      </c>
      <c r="FF745" s="227">
        <v>1031</v>
      </c>
      <c r="FG745" s="228">
        <f t="shared" si="304"/>
        <v>48.011639185257032</v>
      </c>
      <c r="FH745" s="227">
        <v>495</v>
      </c>
      <c r="FI745" s="227">
        <v>1031</v>
      </c>
      <c r="FJ745" s="227">
        <v>7</v>
      </c>
      <c r="FK745" s="227">
        <f t="shared" si="296"/>
        <v>529</v>
      </c>
      <c r="FL745" s="227">
        <v>65</v>
      </c>
      <c r="FM745" s="227">
        <f t="shared" si="297"/>
        <v>464</v>
      </c>
      <c r="FZ745" s="229"/>
      <c r="GA745" s="229"/>
      <c r="GB745" s="229"/>
      <c r="GC745" s="229"/>
      <c r="GD745" s="229"/>
    </row>
    <row r="746" spans="1:186" s="368" customFormat="1">
      <c r="A746" s="287" t="s">
        <v>1770</v>
      </c>
      <c r="B746" s="369" t="s">
        <v>1771</v>
      </c>
      <c r="C746" s="287" t="s">
        <v>1772</v>
      </c>
      <c r="D746" s="287" t="s">
        <v>87</v>
      </c>
      <c r="E746" s="369" t="s">
        <v>1773</v>
      </c>
      <c r="F746" s="287">
        <v>743</v>
      </c>
      <c r="G746" s="392" t="s">
        <v>1792</v>
      </c>
      <c r="H746" s="392" t="s">
        <v>1793</v>
      </c>
      <c r="I746" s="393" t="s">
        <v>1776</v>
      </c>
      <c r="J746" s="392" t="s">
        <v>1777</v>
      </c>
      <c r="K746" s="393" t="s">
        <v>877</v>
      </c>
      <c r="L746" s="392" t="s">
        <v>1777</v>
      </c>
      <c r="M746" s="392" t="s">
        <v>3124</v>
      </c>
      <c r="N746" s="372">
        <v>1</v>
      </c>
      <c r="O746" s="373">
        <v>2777</v>
      </c>
      <c r="P746" s="373">
        <v>3443</v>
      </c>
      <c r="Q746" s="373">
        <v>3570</v>
      </c>
      <c r="R746" s="373">
        <v>3711</v>
      </c>
      <c r="S746" s="374">
        <v>3443</v>
      </c>
      <c r="T746" s="374">
        <v>3570</v>
      </c>
      <c r="U746" s="374">
        <v>3711</v>
      </c>
      <c r="V746" s="374">
        <v>3900</v>
      </c>
      <c r="W746" s="373">
        <v>1458</v>
      </c>
      <c r="X746" s="373">
        <v>1905</v>
      </c>
      <c r="Y746" s="373">
        <v>1963</v>
      </c>
      <c r="Z746" s="373">
        <v>2033</v>
      </c>
      <c r="AA746" s="374">
        <v>1905</v>
      </c>
      <c r="AB746" s="374">
        <v>1968</v>
      </c>
      <c r="AC746" s="374">
        <v>2032</v>
      </c>
      <c r="AD746" s="374">
        <v>2110</v>
      </c>
      <c r="AE746" s="373">
        <v>27</v>
      </c>
      <c r="AF746" s="373">
        <v>26</v>
      </c>
      <c r="AG746" s="373">
        <v>25</v>
      </c>
      <c r="AH746" s="373">
        <v>25</v>
      </c>
      <c r="AI746" s="374">
        <v>26</v>
      </c>
      <c r="AJ746" s="374">
        <v>24</v>
      </c>
      <c r="AK746" s="374">
        <v>24</v>
      </c>
      <c r="AL746" s="374">
        <v>24</v>
      </c>
      <c r="AM746" s="226">
        <v>1319</v>
      </c>
      <c r="AN746" s="226">
        <v>1538</v>
      </c>
      <c r="AO746" s="226">
        <v>1607</v>
      </c>
      <c r="AP746" s="226">
        <v>1678</v>
      </c>
      <c r="AQ746" s="227">
        <v>1538</v>
      </c>
      <c r="AR746" s="227">
        <v>1602</v>
      </c>
      <c r="AS746" s="227">
        <v>1680</v>
      </c>
      <c r="AT746" s="227">
        <v>1789</v>
      </c>
      <c r="AU746" s="226">
        <v>508</v>
      </c>
      <c r="AV746" s="226">
        <v>594</v>
      </c>
      <c r="AW746" s="226">
        <v>635</v>
      </c>
      <c r="AX746" s="226">
        <v>650</v>
      </c>
      <c r="AY746" s="218">
        <v>594</v>
      </c>
      <c r="AZ746" s="218">
        <v>634</v>
      </c>
      <c r="BA746" s="218">
        <v>651</v>
      </c>
      <c r="BB746" s="218">
        <v>692</v>
      </c>
      <c r="BC746" s="226">
        <f t="shared" si="295"/>
        <v>798</v>
      </c>
      <c r="BD746" s="226">
        <f t="shared" si="295"/>
        <v>910</v>
      </c>
      <c r="BE746" s="226">
        <f t="shared" si="295"/>
        <v>928</v>
      </c>
      <c r="BF746" s="226">
        <f t="shared" si="294"/>
        <v>977</v>
      </c>
      <c r="BG746" s="218">
        <f t="shared" si="294"/>
        <v>924</v>
      </c>
      <c r="BH746" s="218">
        <f t="shared" si="294"/>
        <v>928</v>
      </c>
      <c r="BI746" s="218">
        <f t="shared" si="294"/>
        <v>981</v>
      </c>
      <c r="BJ746" s="218">
        <f t="shared" si="294"/>
        <v>1059</v>
      </c>
      <c r="BK746" s="226">
        <f t="shared" si="305"/>
        <v>13</v>
      </c>
      <c r="BL746" s="226">
        <f t="shared" si="305"/>
        <v>34</v>
      </c>
      <c r="BM746" s="226">
        <f t="shared" si="305"/>
        <v>44</v>
      </c>
      <c r="BN746" s="226">
        <f t="shared" si="305"/>
        <v>51</v>
      </c>
      <c r="BO746" s="227">
        <f t="shared" si="305"/>
        <v>20</v>
      </c>
      <c r="BP746" s="227">
        <f t="shared" si="305"/>
        <v>40</v>
      </c>
      <c r="BQ746" s="227">
        <f t="shared" si="305"/>
        <v>48</v>
      </c>
      <c r="BR746" s="227">
        <f t="shared" si="305"/>
        <v>38</v>
      </c>
      <c r="BS746" s="226">
        <v>18</v>
      </c>
      <c r="BT746" s="226">
        <v>34</v>
      </c>
      <c r="BU746" s="226">
        <v>44</v>
      </c>
      <c r="BV746" s="226">
        <v>51</v>
      </c>
      <c r="BW746" s="227">
        <v>20</v>
      </c>
      <c r="BX746" s="227">
        <v>40</v>
      </c>
      <c r="BY746" s="227">
        <v>48</v>
      </c>
      <c r="BZ746" s="227">
        <v>38</v>
      </c>
      <c r="CA746" s="226">
        <v>5</v>
      </c>
      <c r="CB746" s="226">
        <f>IFERROR(VLOOKUP($G746,[12]ITEM!$B$2:$AC$939,26,0),0)</f>
        <v>0</v>
      </c>
      <c r="CC746" s="226">
        <f>IFERROR(VLOOKUP($G746,[12]ITEM!$B$2:$AC$939,27,0),0)</f>
        <v>0</v>
      </c>
      <c r="CD746" s="226">
        <f>IFERROR(VLOOKUP($G746,[12]ITEM!$B$2:$AC$939,28,0),0)</f>
        <v>0</v>
      </c>
      <c r="CE746" s="227">
        <v>0</v>
      </c>
      <c r="CF746" s="227">
        <v>0</v>
      </c>
      <c r="CG746" s="227">
        <v>0</v>
      </c>
      <c r="CH746" s="227">
        <v>0</v>
      </c>
      <c r="CI746" s="375"/>
      <c r="CJ746" s="226">
        <f t="shared" si="311"/>
        <v>798</v>
      </c>
      <c r="CK746" s="226">
        <f t="shared" si="311"/>
        <v>1052</v>
      </c>
      <c r="CL746" s="226">
        <f t="shared" si="311"/>
        <v>1115</v>
      </c>
      <c r="CM746" s="226">
        <f t="shared" si="311"/>
        <v>1151</v>
      </c>
      <c r="CN746" s="227">
        <f t="shared" si="311"/>
        <v>924</v>
      </c>
      <c r="CO746" s="227">
        <f t="shared" si="288"/>
        <v>1064.6836184443202</v>
      </c>
      <c r="CP746" s="227">
        <f t="shared" si="288"/>
        <v>1145.6976551065209</v>
      </c>
      <c r="CQ746" s="227">
        <f t="shared" si="288"/>
        <v>1294.5542048044131</v>
      </c>
      <c r="CR746" s="226">
        <v>309</v>
      </c>
      <c r="CS746" s="226">
        <v>360</v>
      </c>
      <c r="CT746" s="226">
        <v>377</v>
      </c>
      <c r="CU746" s="226">
        <v>393</v>
      </c>
      <c r="CV746" s="227">
        <f t="shared" si="298"/>
        <v>40</v>
      </c>
      <c r="CW746" s="227">
        <f>CV746*(1+('[13]GROWTH (YoY)'!AR746/100))</f>
        <v>41.683618444320246</v>
      </c>
      <c r="CX746" s="227">
        <f>CW746*(1+('[13]GROWTH (YoY)'!AS746/100))</f>
        <v>43.697655106520777</v>
      </c>
      <c r="CY746" s="227">
        <f>CX746*(1+('[13]GROWTH (YoY)'!AT746/100))</f>
        <v>46.554204804413153</v>
      </c>
      <c r="CZ746" s="226">
        <v>468</v>
      </c>
      <c r="DA746" s="226">
        <v>665</v>
      </c>
      <c r="DB746" s="226">
        <v>707</v>
      </c>
      <c r="DC746" s="226">
        <v>722</v>
      </c>
      <c r="DD746" s="227">
        <v>856</v>
      </c>
      <c r="DE746" s="227">
        <v>991</v>
      </c>
      <c r="DF746" s="227">
        <v>1063</v>
      </c>
      <c r="DG746" s="227">
        <v>1206</v>
      </c>
      <c r="DH746" s="226">
        <v>21</v>
      </c>
      <c r="DI746" s="226">
        <v>27</v>
      </c>
      <c r="DJ746" s="226">
        <v>31</v>
      </c>
      <c r="DK746" s="226">
        <v>36</v>
      </c>
      <c r="DL746" s="227">
        <v>28</v>
      </c>
      <c r="DM746" s="227">
        <v>32</v>
      </c>
      <c r="DN746" s="227">
        <v>39</v>
      </c>
      <c r="DO746" s="227">
        <v>42</v>
      </c>
      <c r="DP746" s="376">
        <f t="shared" si="291"/>
        <v>0</v>
      </c>
      <c r="DQ746" s="226">
        <f t="shared" si="291"/>
        <v>-142</v>
      </c>
      <c r="DR746" s="226">
        <f t="shared" si="291"/>
        <v>-187</v>
      </c>
      <c r="DS746" s="226">
        <f t="shared" si="292"/>
        <v>-174</v>
      </c>
      <c r="DT746" s="227">
        <f t="shared" si="292"/>
        <v>0</v>
      </c>
      <c r="DU746" s="227">
        <f t="shared" si="292"/>
        <v>-136.68361844432025</v>
      </c>
      <c r="DV746" s="227">
        <f t="shared" si="292"/>
        <v>-164.69765510652087</v>
      </c>
      <c r="DW746" s="227">
        <f t="shared" si="292"/>
        <v>-235.55420480441308</v>
      </c>
      <c r="DX746" s="377">
        <f t="shared" si="293"/>
        <v>0.5250270075621174</v>
      </c>
      <c r="DY746" s="377">
        <f t="shared" si="293"/>
        <v>0.5532965437118792</v>
      </c>
      <c r="DZ746" s="377">
        <f t="shared" si="293"/>
        <v>0.54985994397759108</v>
      </c>
      <c r="EA746" s="377">
        <f t="shared" si="293"/>
        <v>0.54783077337644837</v>
      </c>
      <c r="EB746" s="378">
        <f t="shared" si="293"/>
        <v>0.5532965437118792</v>
      </c>
      <c r="EC746" s="378">
        <f t="shared" si="289"/>
        <v>0.55126050420168071</v>
      </c>
      <c r="ED746" s="378">
        <f t="shared" si="289"/>
        <v>0.54756130423066562</v>
      </c>
      <c r="EE746" s="378">
        <f t="shared" si="289"/>
        <v>0.54102564102564099</v>
      </c>
      <c r="EG746" s="226">
        <v>2841</v>
      </c>
      <c r="EH746" s="226">
        <v>1477</v>
      </c>
      <c r="EI746" s="226">
        <v>1364</v>
      </c>
      <c r="EJ746" s="226">
        <v>434</v>
      </c>
      <c r="EK746" s="226">
        <v>243</v>
      </c>
      <c r="EL746" s="226">
        <v>58995</v>
      </c>
      <c r="EM746" s="226">
        <v>45264</v>
      </c>
      <c r="EN746" s="379">
        <f t="shared" si="299"/>
        <v>0.51988736360436461</v>
      </c>
      <c r="EO746" s="226">
        <f t="shared" si="300"/>
        <v>31.818181818181817</v>
      </c>
      <c r="EP746" s="379">
        <f t="shared" si="301"/>
        <v>8.5533262935586066E-2</v>
      </c>
      <c r="EQ746" s="226">
        <f t="shared" si="302"/>
        <v>4118.9931350114421</v>
      </c>
      <c r="ER746" s="226">
        <f t="shared" si="303"/>
        <v>799.01614233533644</v>
      </c>
      <c r="ES746" s="292"/>
      <c r="ET746" s="227">
        <v>3443</v>
      </c>
      <c r="EU746" s="227">
        <v>1905</v>
      </c>
      <c r="EV746" s="227">
        <v>1538</v>
      </c>
      <c r="EW746" s="227">
        <v>594</v>
      </c>
      <c r="EX746" s="227">
        <v>322</v>
      </c>
      <c r="EY746" s="227">
        <v>61124</v>
      </c>
      <c r="EZ746" s="227">
        <v>44522</v>
      </c>
      <c r="FA746" s="380">
        <f t="shared" si="306"/>
        <v>0.5532965437118792</v>
      </c>
      <c r="FB746" s="228">
        <f t="shared" si="307"/>
        <v>38.621586475942784</v>
      </c>
      <c r="FC746" s="380">
        <f t="shared" si="308"/>
        <v>9.3523090328202149E-2</v>
      </c>
      <c r="FD746" s="227">
        <f t="shared" si="309"/>
        <v>5267.979844251031</v>
      </c>
      <c r="FE746" s="227">
        <f t="shared" si="310"/>
        <v>1111.8098917389157</v>
      </c>
      <c r="FF746" s="227">
        <v>1538</v>
      </c>
      <c r="FG746" s="228">
        <f t="shared" si="304"/>
        <v>38.621586475942784</v>
      </c>
      <c r="FH746" s="227">
        <v>594</v>
      </c>
      <c r="FI746" s="227">
        <v>1538</v>
      </c>
      <c r="FJ746" s="227">
        <v>8</v>
      </c>
      <c r="FK746" s="227">
        <f t="shared" si="296"/>
        <v>936</v>
      </c>
      <c r="FL746" s="227">
        <v>94</v>
      </c>
      <c r="FM746" s="227">
        <f t="shared" si="297"/>
        <v>842</v>
      </c>
      <c r="FZ746" s="229"/>
      <c r="GA746" s="229"/>
      <c r="GB746" s="229"/>
      <c r="GC746" s="229"/>
      <c r="GD746" s="229"/>
    </row>
    <row r="747" spans="1:186" s="368" customFormat="1">
      <c r="A747" s="287" t="s">
        <v>1770</v>
      </c>
      <c r="B747" s="369" t="s">
        <v>1771</v>
      </c>
      <c r="C747" s="287" t="s">
        <v>1772</v>
      </c>
      <c r="D747" s="287" t="s">
        <v>87</v>
      </c>
      <c r="E747" s="369" t="s">
        <v>1773</v>
      </c>
      <c r="F747" s="287">
        <v>744</v>
      </c>
      <c r="G747" s="392" t="s">
        <v>1794</v>
      </c>
      <c r="H747" s="392" t="s">
        <v>1795</v>
      </c>
      <c r="I747" s="393" t="s">
        <v>1776</v>
      </c>
      <c r="J747" s="392" t="s">
        <v>1777</v>
      </c>
      <c r="K747" s="393" t="s">
        <v>877</v>
      </c>
      <c r="L747" s="392" t="s">
        <v>1777</v>
      </c>
      <c r="M747" s="392" t="s">
        <v>3124</v>
      </c>
      <c r="N747" s="372">
        <v>1</v>
      </c>
      <c r="O747" s="373">
        <v>1536</v>
      </c>
      <c r="P747" s="373">
        <v>1886</v>
      </c>
      <c r="Q747" s="373">
        <v>2122</v>
      </c>
      <c r="R747" s="373">
        <v>2272</v>
      </c>
      <c r="S747" s="374">
        <v>1886</v>
      </c>
      <c r="T747" s="374">
        <v>2122</v>
      </c>
      <c r="U747" s="374">
        <v>2272</v>
      </c>
      <c r="V747" s="374">
        <v>2482</v>
      </c>
      <c r="W747" s="373">
        <v>898</v>
      </c>
      <c r="X747" s="373">
        <v>1100</v>
      </c>
      <c r="Y747" s="373">
        <v>1235</v>
      </c>
      <c r="Z747" s="373">
        <v>1319</v>
      </c>
      <c r="AA747" s="374">
        <v>1100</v>
      </c>
      <c r="AB747" s="374">
        <v>1238</v>
      </c>
      <c r="AC747" s="374">
        <v>1327</v>
      </c>
      <c r="AD747" s="374">
        <v>1443</v>
      </c>
      <c r="AE747" s="373">
        <v>13</v>
      </c>
      <c r="AF747" s="373">
        <v>13</v>
      </c>
      <c r="AG747" s="373">
        <v>14</v>
      </c>
      <c r="AH747" s="373">
        <v>14</v>
      </c>
      <c r="AI747" s="374">
        <v>13</v>
      </c>
      <c r="AJ747" s="374">
        <v>13</v>
      </c>
      <c r="AK747" s="374">
        <v>14</v>
      </c>
      <c r="AL747" s="374">
        <v>14</v>
      </c>
      <c r="AM747" s="226">
        <v>638</v>
      </c>
      <c r="AN747" s="226">
        <v>786</v>
      </c>
      <c r="AO747" s="226">
        <v>887</v>
      </c>
      <c r="AP747" s="226">
        <v>953</v>
      </c>
      <c r="AQ747" s="227">
        <v>786</v>
      </c>
      <c r="AR747" s="227">
        <v>884</v>
      </c>
      <c r="AS747" s="227">
        <v>945</v>
      </c>
      <c r="AT747" s="227">
        <v>1039</v>
      </c>
      <c r="AU747" s="226">
        <v>209</v>
      </c>
      <c r="AV747" s="226">
        <v>332</v>
      </c>
      <c r="AW747" s="226">
        <v>375</v>
      </c>
      <c r="AX747" s="226">
        <v>427</v>
      </c>
      <c r="AY747" s="218">
        <v>332</v>
      </c>
      <c r="AZ747" s="218">
        <v>373</v>
      </c>
      <c r="BA747" s="218">
        <v>423</v>
      </c>
      <c r="BB747" s="218">
        <v>470</v>
      </c>
      <c r="BC747" s="226">
        <f t="shared" si="295"/>
        <v>399</v>
      </c>
      <c r="BD747" s="226">
        <f t="shared" si="295"/>
        <v>405</v>
      </c>
      <c r="BE747" s="226">
        <f t="shared" si="295"/>
        <v>460</v>
      </c>
      <c r="BF747" s="226">
        <f t="shared" si="294"/>
        <v>474</v>
      </c>
      <c r="BG747" s="218">
        <f t="shared" si="294"/>
        <v>428</v>
      </c>
      <c r="BH747" s="218">
        <f t="shared" si="294"/>
        <v>462</v>
      </c>
      <c r="BI747" s="218">
        <f t="shared" si="294"/>
        <v>473</v>
      </c>
      <c r="BJ747" s="218">
        <f t="shared" si="294"/>
        <v>525</v>
      </c>
      <c r="BK747" s="226">
        <f t="shared" si="305"/>
        <v>30</v>
      </c>
      <c r="BL747" s="226">
        <f t="shared" si="305"/>
        <v>49</v>
      </c>
      <c r="BM747" s="226">
        <f t="shared" si="305"/>
        <v>52</v>
      </c>
      <c r="BN747" s="226">
        <f t="shared" ref="BN747:BR797" si="312">BV747-CD747</f>
        <v>52</v>
      </c>
      <c r="BO747" s="227">
        <f t="shared" si="312"/>
        <v>26</v>
      </c>
      <c r="BP747" s="227">
        <f t="shared" si="312"/>
        <v>49</v>
      </c>
      <c r="BQ747" s="227">
        <f t="shared" si="312"/>
        <v>49</v>
      </c>
      <c r="BR747" s="227">
        <f t="shared" si="312"/>
        <v>44</v>
      </c>
      <c r="BS747" s="226">
        <v>33</v>
      </c>
      <c r="BT747" s="226">
        <v>49</v>
      </c>
      <c r="BU747" s="226">
        <v>52</v>
      </c>
      <c r="BV747" s="226">
        <v>52</v>
      </c>
      <c r="BW747" s="227">
        <v>26</v>
      </c>
      <c r="BX747" s="227">
        <v>49</v>
      </c>
      <c r="BY747" s="227">
        <v>49</v>
      </c>
      <c r="BZ747" s="227">
        <v>44</v>
      </c>
      <c r="CA747" s="226">
        <v>3</v>
      </c>
      <c r="CB747" s="226">
        <f>IFERROR(VLOOKUP($G747,[12]ITEM!$B$2:$AC$939,26,0),0)</f>
        <v>0</v>
      </c>
      <c r="CC747" s="226">
        <f>IFERROR(VLOOKUP($G747,[12]ITEM!$B$2:$AC$939,27,0),0)</f>
        <v>0</v>
      </c>
      <c r="CD747" s="226">
        <f>IFERROR(VLOOKUP($G747,[12]ITEM!$B$2:$AC$939,28,0),0)</f>
        <v>0</v>
      </c>
      <c r="CE747" s="227">
        <v>0</v>
      </c>
      <c r="CF747" s="227">
        <v>0</v>
      </c>
      <c r="CG747" s="227">
        <v>0</v>
      </c>
      <c r="CH747" s="227">
        <v>0</v>
      </c>
      <c r="CI747" s="375"/>
      <c r="CJ747" s="226">
        <f t="shared" si="311"/>
        <v>399</v>
      </c>
      <c r="CK747" s="226">
        <f t="shared" si="311"/>
        <v>491</v>
      </c>
      <c r="CL747" s="226">
        <f t="shared" si="311"/>
        <v>554</v>
      </c>
      <c r="CM747" s="226">
        <f t="shared" si="311"/>
        <v>599</v>
      </c>
      <c r="CN747" s="227">
        <f t="shared" si="311"/>
        <v>428</v>
      </c>
      <c r="CO747" s="227">
        <f t="shared" si="311"/>
        <v>493.85465013940427</v>
      </c>
      <c r="CP747" s="227">
        <f t="shared" si="311"/>
        <v>534.14727974502921</v>
      </c>
      <c r="CQ747" s="227">
        <f t="shared" si="311"/>
        <v>601.73439792412353</v>
      </c>
      <c r="CR747" s="226">
        <v>373</v>
      </c>
      <c r="CS747" s="226">
        <v>459</v>
      </c>
      <c r="CT747" s="226">
        <v>518</v>
      </c>
      <c r="CU747" s="226">
        <v>557</v>
      </c>
      <c r="CV747" s="227">
        <f t="shared" si="298"/>
        <v>55</v>
      </c>
      <c r="CW747" s="227">
        <f>CV747*(1+('[13]GROWTH (YoY)'!AR747/100))</f>
        <v>61.854650139404249</v>
      </c>
      <c r="CX747" s="227">
        <f>CW747*(1+('[13]GROWTH (YoY)'!AS747/100))</f>
        <v>66.147279745029195</v>
      </c>
      <c r="CY747" s="227">
        <f>CX747*(1+('[13]GROWTH (YoY)'!AT747/100))</f>
        <v>72.734397924123556</v>
      </c>
      <c r="CZ747" s="226">
        <v>0</v>
      </c>
      <c r="DA747" s="226">
        <v>0</v>
      </c>
      <c r="DB747" s="226">
        <v>0</v>
      </c>
      <c r="DC747" s="226">
        <v>0</v>
      </c>
      <c r="DD747" s="227">
        <v>340</v>
      </c>
      <c r="DE747" s="227">
        <v>394</v>
      </c>
      <c r="DF747" s="227">
        <v>423</v>
      </c>
      <c r="DG747" s="227">
        <v>480</v>
      </c>
      <c r="DH747" s="226">
        <v>26</v>
      </c>
      <c r="DI747" s="226">
        <v>32</v>
      </c>
      <c r="DJ747" s="226">
        <v>36</v>
      </c>
      <c r="DK747" s="226">
        <v>42</v>
      </c>
      <c r="DL747" s="227">
        <v>33</v>
      </c>
      <c r="DM747" s="227">
        <v>38</v>
      </c>
      <c r="DN747" s="227">
        <v>45</v>
      </c>
      <c r="DO747" s="227">
        <v>49</v>
      </c>
      <c r="DP747" s="376">
        <f t="shared" si="291"/>
        <v>0</v>
      </c>
      <c r="DQ747" s="226">
        <f t="shared" si="291"/>
        <v>-86</v>
      </c>
      <c r="DR747" s="226">
        <f t="shared" si="291"/>
        <v>-94</v>
      </c>
      <c r="DS747" s="226">
        <f t="shared" si="292"/>
        <v>-125</v>
      </c>
      <c r="DT747" s="227">
        <f t="shared" si="292"/>
        <v>0</v>
      </c>
      <c r="DU747" s="227">
        <f t="shared" si="292"/>
        <v>-31.854650139404271</v>
      </c>
      <c r="DV747" s="227">
        <f t="shared" si="292"/>
        <v>-61.147279745029209</v>
      </c>
      <c r="DW747" s="227">
        <f t="shared" si="292"/>
        <v>-76.734397924123527</v>
      </c>
      <c r="DX747" s="377">
        <f t="shared" si="293"/>
        <v>0.58463541666666663</v>
      </c>
      <c r="DY747" s="377">
        <f t="shared" si="293"/>
        <v>0.58324496288441141</v>
      </c>
      <c r="DZ747" s="377">
        <f t="shared" si="293"/>
        <v>0.5819981149858624</v>
      </c>
      <c r="EA747" s="377">
        <f t="shared" si="293"/>
        <v>0.58054577464788737</v>
      </c>
      <c r="EB747" s="378">
        <f t="shared" si="293"/>
        <v>0.58324496288441141</v>
      </c>
      <c r="EC747" s="378">
        <f t="shared" si="289"/>
        <v>0.58341187558906693</v>
      </c>
      <c r="ED747" s="378">
        <f t="shared" si="289"/>
        <v>0.58406690140845074</v>
      </c>
      <c r="EE747" s="378">
        <f t="shared" si="289"/>
        <v>0.5813859790491539</v>
      </c>
      <c r="EG747" s="226">
        <v>1536</v>
      </c>
      <c r="EH747" s="226">
        <v>898</v>
      </c>
      <c r="EI747" s="226">
        <v>638</v>
      </c>
      <c r="EJ747" s="226">
        <v>186</v>
      </c>
      <c r="EK747" s="226">
        <v>139</v>
      </c>
      <c r="EL747" s="226">
        <v>15542</v>
      </c>
      <c r="EM747" s="226">
        <v>13667</v>
      </c>
      <c r="EN747" s="379">
        <f t="shared" si="299"/>
        <v>0.58463541666666663</v>
      </c>
      <c r="EO747" s="226">
        <f t="shared" si="300"/>
        <v>29.153605015673982</v>
      </c>
      <c r="EP747" s="379">
        <f t="shared" si="301"/>
        <v>9.0494791666666671E-2</v>
      </c>
      <c r="EQ747" s="226">
        <f t="shared" si="302"/>
        <v>8943.5079140393773</v>
      </c>
      <c r="ER747" s="226">
        <f t="shared" si="303"/>
        <v>1134.1186800321943</v>
      </c>
      <c r="ES747" s="292"/>
      <c r="ET747" s="227">
        <v>1886</v>
      </c>
      <c r="EU747" s="227">
        <v>1100</v>
      </c>
      <c r="EV747" s="227">
        <v>786</v>
      </c>
      <c r="EW747" s="227">
        <v>332</v>
      </c>
      <c r="EX747" s="227">
        <v>312</v>
      </c>
      <c r="EY747" s="227">
        <v>17545</v>
      </c>
      <c r="EZ747" s="227">
        <v>15398</v>
      </c>
      <c r="FA747" s="380">
        <f t="shared" si="306"/>
        <v>0.58324496288441141</v>
      </c>
      <c r="FB747" s="228">
        <f t="shared" si="307"/>
        <v>42.239185750636132</v>
      </c>
      <c r="FC747" s="380">
        <f t="shared" si="308"/>
        <v>0.16542948038176034</v>
      </c>
      <c r="FD747" s="227">
        <f t="shared" si="309"/>
        <v>17782.844115132517</v>
      </c>
      <c r="FE747" s="227">
        <f t="shared" si="310"/>
        <v>1796.770143308655</v>
      </c>
      <c r="FF747" s="227">
        <v>786</v>
      </c>
      <c r="FG747" s="228">
        <f t="shared" si="304"/>
        <v>42.239185750636132</v>
      </c>
      <c r="FH747" s="227">
        <v>332</v>
      </c>
      <c r="FI747" s="227">
        <v>786</v>
      </c>
      <c r="FJ747" s="227">
        <v>11</v>
      </c>
      <c r="FK747" s="227">
        <f t="shared" si="296"/>
        <v>443</v>
      </c>
      <c r="FL747" s="227">
        <v>51</v>
      </c>
      <c r="FM747" s="227">
        <f t="shared" si="297"/>
        <v>392</v>
      </c>
      <c r="FZ747" s="229"/>
      <c r="GA747" s="229"/>
      <c r="GB747" s="229"/>
      <c r="GC747" s="229"/>
      <c r="GD747" s="229"/>
    </row>
    <row r="748" spans="1:186" s="368" customFormat="1">
      <c r="A748" s="287" t="s">
        <v>1770</v>
      </c>
      <c r="B748" s="369" t="s">
        <v>1771</v>
      </c>
      <c r="C748" s="287" t="s">
        <v>1772</v>
      </c>
      <c r="D748" s="287" t="s">
        <v>87</v>
      </c>
      <c r="E748" s="369" t="s">
        <v>1773</v>
      </c>
      <c r="F748" s="287">
        <v>745</v>
      </c>
      <c r="G748" s="392" t="s">
        <v>1796</v>
      </c>
      <c r="H748" s="392" t="s">
        <v>1797</v>
      </c>
      <c r="I748" s="393" t="s">
        <v>1776</v>
      </c>
      <c r="J748" s="392" t="s">
        <v>1777</v>
      </c>
      <c r="K748" s="393" t="s">
        <v>877</v>
      </c>
      <c r="L748" s="392" t="s">
        <v>1777</v>
      </c>
      <c r="M748" s="392" t="s">
        <v>3124</v>
      </c>
      <c r="N748" s="372">
        <v>1</v>
      </c>
      <c r="O748" s="373">
        <v>1570</v>
      </c>
      <c r="P748" s="373">
        <v>3164</v>
      </c>
      <c r="Q748" s="373">
        <v>3414</v>
      </c>
      <c r="R748" s="373">
        <v>3904</v>
      </c>
      <c r="S748" s="374">
        <v>3164</v>
      </c>
      <c r="T748" s="374">
        <v>3414</v>
      </c>
      <c r="U748" s="374">
        <v>3939</v>
      </c>
      <c r="V748" s="374">
        <v>4344</v>
      </c>
      <c r="W748" s="373">
        <v>870</v>
      </c>
      <c r="X748" s="373">
        <v>1847</v>
      </c>
      <c r="Y748" s="373">
        <v>1979</v>
      </c>
      <c r="Z748" s="373">
        <v>2248</v>
      </c>
      <c r="AA748" s="374">
        <v>1847</v>
      </c>
      <c r="AB748" s="374">
        <v>1984</v>
      </c>
      <c r="AC748" s="374">
        <v>2282</v>
      </c>
      <c r="AD748" s="374">
        <v>2503</v>
      </c>
      <c r="AE748" s="373">
        <v>14</v>
      </c>
      <c r="AF748" s="373">
        <v>23</v>
      </c>
      <c r="AG748" s="373">
        <v>22</v>
      </c>
      <c r="AH748" s="373">
        <v>24</v>
      </c>
      <c r="AI748" s="374">
        <v>22</v>
      </c>
      <c r="AJ748" s="374">
        <v>22</v>
      </c>
      <c r="AK748" s="374">
        <v>23</v>
      </c>
      <c r="AL748" s="374">
        <v>25</v>
      </c>
      <c r="AM748" s="226">
        <v>700</v>
      </c>
      <c r="AN748" s="226">
        <v>1317</v>
      </c>
      <c r="AO748" s="226">
        <v>1435</v>
      </c>
      <c r="AP748" s="226">
        <v>1655</v>
      </c>
      <c r="AQ748" s="227">
        <v>1317</v>
      </c>
      <c r="AR748" s="227">
        <v>1430</v>
      </c>
      <c r="AS748" s="227">
        <v>1656</v>
      </c>
      <c r="AT748" s="227">
        <v>1841</v>
      </c>
      <c r="AU748" s="226">
        <v>230</v>
      </c>
      <c r="AV748" s="226">
        <v>368</v>
      </c>
      <c r="AW748" s="226">
        <v>402</v>
      </c>
      <c r="AX748" s="226">
        <v>523</v>
      </c>
      <c r="AY748" s="218">
        <v>368</v>
      </c>
      <c r="AZ748" s="218">
        <v>401</v>
      </c>
      <c r="BA748" s="218">
        <v>481</v>
      </c>
      <c r="BB748" s="218">
        <v>530</v>
      </c>
      <c r="BC748" s="226">
        <f t="shared" si="295"/>
        <v>421</v>
      </c>
      <c r="BD748" s="226">
        <f t="shared" si="295"/>
        <v>880</v>
      </c>
      <c r="BE748" s="226">
        <f t="shared" si="295"/>
        <v>985</v>
      </c>
      <c r="BF748" s="226">
        <f t="shared" si="294"/>
        <v>1085</v>
      </c>
      <c r="BG748" s="218">
        <f t="shared" si="294"/>
        <v>933</v>
      </c>
      <c r="BH748" s="218">
        <f t="shared" si="294"/>
        <v>1000</v>
      </c>
      <c r="BI748" s="218">
        <f t="shared" si="294"/>
        <v>1146</v>
      </c>
      <c r="BJ748" s="218">
        <f t="shared" si="294"/>
        <v>1272</v>
      </c>
      <c r="BK748" s="226">
        <f t="shared" ref="BK748:BR811" si="313">BS748-CA748</f>
        <v>49</v>
      </c>
      <c r="BL748" s="226">
        <f t="shared" si="313"/>
        <v>69</v>
      </c>
      <c r="BM748" s="226">
        <f t="shared" si="313"/>
        <v>48</v>
      </c>
      <c r="BN748" s="226">
        <f t="shared" si="312"/>
        <v>47</v>
      </c>
      <c r="BO748" s="227">
        <f t="shared" si="312"/>
        <v>16</v>
      </c>
      <c r="BP748" s="227">
        <f t="shared" si="312"/>
        <v>29</v>
      </c>
      <c r="BQ748" s="227">
        <f t="shared" si="312"/>
        <v>29</v>
      </c>
      <c r="BR748" s="227">
        <f t="shared" si="312"/>
        <v>39</v>
      </c>
      <c r="BS748" s="226">
        <v>60</v>
      </c>
      <c r="BT748" s="226">
        <v>69</v>
      </c>
      <c r="BU748" s="226">
        <v>48</v>
      </c>
      <c r="BV748" s="226">
        <v>47</v>
      </c>
      <c r="BW748" s="227">
        <v>16</v>
      </c>
      <c r="BX748" s="227">
        <v>29</v>
      </c>
      <c r="BY748" s="227">
        <v>29</v>
      </c>
      <c r="BZ748" s="227">
        <v>39</v>
      </c>
      <c r="CA748" s="226">
        <v>11</v>
      </c>
      <c r="CB748" s="226">
        <f>IFERROR(VLOOKUP($G748,[12]ITEM!$B$2:$AC$939,26,0),0)</f>
        <v>0</v>
      </c>
      <c r="CC748" s="226">
        <f>IFERROR(VLOOKUP($G748,[12]ITEM!$B$2:$AC$939,27,0),0)</f>
        <v>0</v>
      </c>
      <c r="CD748" s="226">
        <f>IFERROR(VLOOKUP($G748,[12]ITEM!$B$2:$AC$939,28,0),0)</f>
        <v>0</v>
      </c>
      <c r="CE748" s="227">
        <v>0</v>
      </c>
      <c r="CF748" s="227">
        <v>0</v>
      </c>
      <c r="CG748" s="227">
        <v>0</v>
      </c>
      <c r="CH748" s="227">
        <v>0</v>
      </c>
      <c r="CI748" s="375"/>
      <c r="CJ748" s="226">
        <f t="shared" si="311"/>
        <v>421</v>
      </c>
      <c r="CK748" s="226">
        <f t="shared" si="311"/>
        <v>656</v>
      </c>
      <c r="CL748" s="226">
        <f t="shared" si="311"/>
        <v>705</v>
      </c>
      <c r="CM748" s="226">
        <f t="shared" si="311"/>
        <v>758</v>
      </c>
      <c r="CN748" s="227">
        <f t="shared" si="311"/>
        <v>933</v>
      </c>
      <c r="CO748" s="227">
        <f t="shared" si="311"/>
        <v>1059.1526862401308</v>
      </c>
      <c r="CP748" s="227">
        <f t="shared" si="311"/>
        <v>1166.7501512058884</v>
      </c>
      <c r="CQ748" s="227">
        <f t="shared" si="311"/>
        <v>1313.0098636883858</v>
      </c>
      <c r="CR748" s="226">
        <v>125</v>
      </c>
      <c r="CS748" s="226">
        <v>236</v>
      </c>
      <c r="CT748" s="226">
        <v>257</v>
      </c>
      <c r="CU748" s="226">
        <v>296</v>
      </c>
      <c r="CV748" s="227">
        <f t="shared" si="298"/>
        <v>294</v>
      </c>
      <c r="CW748" s="227">
        <f>CV748*(1+('[13]GROWTH (YoY)'!AR748/100))</f>
        <v>319.15268624013089</v>
      </c>
      <c r="CX748" s="227">
        <f>CW748*(1+('[13]GROWTH (YoY)'!AS748/100))</f>
        <v>369.7501512058883</v>
      </c>
      <c r="CY748" s="227">
        <f>CX748*(1+('[13]GROWTH (YoY)'!AT748/100))</f>
        <v>411.00986368838591</v>
      </c>
      <c r="CZ748" s="226">
        <v>278</v>
      </c>
      <c r="DA748" s="226">
        <v>395</v>
      </c>
      <c r="DB748" s="226">
        <v>420</v>
      </c>
      <c r="DC748" s="226">
        <v>429</v>
      </c>
      <c r="DD748" s="227">
        <v>613</v>
      </c>
      <c r="DE748" s="227">
        <v>710</v>
      </c>
      <c r="DF748" s="227">
        <v>762</v>
      </c>
      <c r="DG748" s="227">
        <v>864</v>
      </c>
      <c r="DH748" s="226">
        <v>18</v>
      </c>
      <c r="DI748" s="226">
        <v>25</v>
      </c>
      <c r="DJ748" s="226">
        <v>28</v>
      </c>
      <c r="DK748" s="226">
        <v>33</v>
      </c>
      <c r="DL748" s="227">
        <v>26</v>
      </c>
      <c r="DM748" s="227">
        <v>30</v>
      </c>
      <c r="DN748" s="227">
        <v>35</v>
      </c>
      <c r="DO748" s="227">
        <v>38</v>
      </c>
      <c r="DP748" s="376">
        <f t="shared" si="291"/>
        <v>0</v>
      </c>
      <c r="DQ748" s="226">
        <f t="shared" si="291"/>
        <v>224</v>
      </c>
      <c r="DR748" s="226">
        <f t="shared" si="291"/>
        <v>280</v>
      </c>
      <c r="DS748" s="226">
        <f t="shared" si="292"/>
        <v>327</v>
      </c>
      <c r="DT748" s="227">
        <f t="shared" si="292"/>
        <v>0</v>
      </c>
      <c r="DU748" s="227">
        <f t="shared" si="292"/>
        <v>-59.152686240130834</v>
      </c>
      <c r="DV748" s="227">
        <f t="shared" si="292"/>
        <v>-20.750151205888415</v>
      </c>
      <c r="DW748" s="227">
        <f t="shared" si="292"/>
        <v>-41.009863688385849</v>
      </c>
      <c r="DX748" s="377">
        <f t="shared" si="293"/>
        <v>0.55414012738853502</v>
      </c>
      <c r="DY748" s="377">
        <f t="shared" si="293"/>
        <v>0.58375474083438683</v>
      </c>
      <c r="DZ748" s="377">
        <f t="shared" si="293"/>
        <v>0.57967193907439951</v>
      </c>
      <c r="EA748" s="377">
        <f t="shared" si="293"/>
        <v>0.57581967213114749</v>
      </c>
      <c r="EB748" s="378">
        <f t="shared" si="293"/>
        <v>0.58375474083438683</v>
      </c>
      <c r="EC748" s="378">
        <f t="shared" si="289"/>
        <v>0.58113649677797308</v>
      </c>
      <c r="ED748" s="378">
        <f t="shared" si="289"/>
        <v>0.57933485656257933</v>
      </c>
      <c r="EE748" s="378">
        <f t="shared" si="289"/>
        <v>0.57619705340699812</v>
      </c>
      <c r="EG748" s="226">
        <v>1579</v>
      </c>
      <c r="EH748" s="226">
        <v>840</v>
      </c>
      <c r="EI748" s="226">
        <v>739</v>
      </c>
      <c r="EJ748" s="226">
        <v>227</v>
      </c>
      <c r="EK748" s="226">
        <v>156</v>
      </c>
      <c r="EL748" s="226">
        <v>32215</v>
      </c>
      <c r="EM748" s="226">
        <v>20523</v>
      </c>
      <c r="EN748" s="379">
        <f t="shared" si="299"/>
        <v>0.5319822672577581</v>
      </c>
      <c r="EO748" s="226">
        <f t="shared" si="300"/>
        <v>30.717185385656293</v>
      </c>
      <c r="EP748" s="379">
        <f t="shared" si="301"/>
        <v>9.8796706776440785E-2</v>
      </c>
      <c r="EQ748" s="226">
        <f t="shared" si="302"/>
        <v>4842.4646903616331</v>
      </c>
      <c r="ER748" s="226">
        <f t="shared" si="303"/>
        <v>921.73009144212176</v>
      </c>
      <c r="ES748" s="292"/>
      <c r="ET748" s="227">
        <v>3164</v>
      </c>
      <c r="EU748" s="227">
        <v>1847</v>
      </c>
      <c r="EV748" s="227">
        <v>1317</v>
      </c>
      <c r="EW748" s="227">
        <v>368</v>
      </c>
      <c r="EX748" s="227">
        <v>483</v>
      </c>
      <c r="EY748" s="227">
        <v>30763</v>
      </c>
      <c r="EZ748" s="227">
        <v>20531</v>
      </c>
      <c r="FA748" s="380">
        <f t="shared" si="306"/>
        <v>0.58375474083438683</v>
      </c>
      <c r="FB748" s="228">
        <f t="shared" si="307"/>
        <v>27.942293090356873</v>
      </c>
      <c r="FC748" s="380">
        <f t="shared" si="308"/>
        <v>0.15265486725663716</v>
      </c>
      <c r="FD748" s="227">
        <f t="shared" si="309"/>
        <v>15700.679387575985</v>
      </c>
      <c r="FE748" s="227">
        <f t="shared" si="310"/>
        <v>1493.6762294416574</v>
      </c>
      <c r="FF748" s="227">
        <v>1316</v>
      </c>
      <c r="FG748" s="228">
        <f t="shared" si="304"/>
        <v>27.96352583586626</v>
      </c>
      <c r="FH748" s="227">
        <v>368</v>
      </c>
      <c r="FI748" s="227">
        <v>1316</v>
      </c>
      <c r="FJ748" s="227">
        <v>9</v>
      </c>
      <c r="FK748" s="227">
        <f t="shared" si="296"/>
        <v>939</v>
      </c>
      <c r="FL748" s="227">
        <v>86</v>
      </c>
      <c r="FM748" s="227">
        <f t="shared" si="297"/>
        <v>853</v>
      </c>
      <c r="FZ748" s="229"/>
      <c r="GA748" s="229"/>
      <c r="GB748" s="229"/>
      <c r="GC748" s="229"/>
      <c r="GD748" s="229"/>
    </row>
    <row r="749" spans="1:186" s="368" customFormat="1">
      <c r="A749" s="287" t="s">
        <v>1770</v>
      </c>
      <c r="B749" s="369" t="s">
        <v>1771</v>
      </c>
      <c r="C749" s="287" t="s">
        <v>1772</v>
      </c>
      <c r="D749" s="287" t="s">
        <v>87</v>
      </c>
      <c r="E749" s="369" t="s">
        <v>1773</v>
      </c>
      <c r="F749" s="287">
        <v>746</v>
      </c>
      <c r="G749" s="392" t="s">
        <v>1798</v>
      </c>
      <c r="H749" s="392" t="s">
        <v>1799</v>
      </c>
      <c r="I749" s="393" t="s">
        <v>1776</v>
      </c>
      <c r="J749" s="392" t="s">
        <v>1777</v>
      </c>
      <c r="K749" s="393" t="s">
        <v>877</v>
      </c>
      <c r="L749" s="392" t="s">
        <v>1777</v>
      </c>
      <c r="M749" s="392" t="s">
        <v>3124</v>
      </c>
      <c r="N749" s="372">
        <v>1</v>
      </c>
      <c r="O749" s="373">
        <v>0</v>
      </c>
      <c r="P749" s="373">
        <v>0</v>
      </c>
      <c r="Q749" s="373">
        <v>0</v>
      </c>
      <c r="R749" s="373">
        <v>0</v>
      </c>
      <c r="S749" s="374">
        <v>0</v>
      </c>
      <c r="T749" s="374">
        <v>0</v>
      </c>
      <c r="U749" s="374">
        <v>0</v>
      </c>
      <c r="V749" s="374">
        <v>0</v>
      </c>
      <c r="W749" s="373">
        <v>0</v>
      </c>
      <c r="X749" s="373">
        <v>0</v>
      </c>
      <c r="Y749" s="373">
        <v>0</v>
      </c>
      <c r="Z749" s="373">
        <v>0</v>
      </c>
      <c r="AA749" s="374">
        <v>0</v>
      </c>
      <c r="AB749" s="374">
        <v>0</v>
      </c>
      <c r="AC749" s="374">
        <v>0</v>
      </c>
      <c r="AD749" s="374">
        <v>0</v>
      </c>
      <c r="AE749" s="373">
        <v>0</v>
      </c>
      <c r="AF749" s="373">
        <v>0</v>
      </c>
      <c r="AG749" s="373">
        <v>0</v>
      </c>
      <c r="AH749" s="373">
        <v>0</v>
      </c>
      <c r="AI749" s="374">
        <v>0</v>
      </c>
      <c r="AJ749" s="374">
        <v>0</v>
      </c>
      <c r="AK749" s="374">
        <v>0</v>
      </c>
      <c r="AL749" s="374">
        <v>0</v>
      </c>
      <c r="AM749" s="226">
        <v>0</v>
      </c>
      <c r="AN749" s="226">
        <v>0</v>
      </c>
      <c r="AO749" s="226">
        <v>0</v>
      </c>
      <c r="AP749" s="226">
        <v>0</v>
      </c>
      <c r="AQ749" s="227">
        <v>0</v>
      </c>
      <c r="AR749" s="227">
        <v>0</v>
      </c>
      <c r="AS749" s="227">
        <v>0</v>
      </c>
      <c r="AT749" s="227">
        <v>0</v>
      </c>
      <c r="AU749" s="226">
        <v>0</v>
      </c>
      <c r="AV749" s="226">
        <v>0</v>
      </c>
      <c r="AW749" s="226">
        <v>0</v>
      </c>
      <c r="AX749" s="226">
        <v>0</v>
      </c>
      <c r="AY749" s="218">
        <v>0</v>
      </c>
      <c r="AZ749" s="218">
        <v>0</v>
      </c>
      <c r="BA749" s="218">
        <v>0</v>
      </c>
      <c r="BB749" s="218">
        <v>0</v>
      </c>
      <c r="BC749" s="226">
        <f t="shared" si="295"/>
        <v>0</v>
      </c>
      <c r="BD749" s="226">
        <f t="shared" si="295"/>
        <v>0</v>
      </c>
      <c r="BE749" s="226">
        <f t="shared" si="295"/>
        <v>0</v>
      </c>
      <c r="BF749" s="226">
        <f t="shared" si="294"/>
        <v>0</v>
      </c>
      <c r="BG749" s="218">
        <f t="shared" si="294"/>
        <v>0</v>
      </c>
      <c r="BH749" s="218">
        <f t="shared" si="294"/>
        <v>0</v>
      </c>
      <c r="BI749" s="218">
        <f t="shared" si="294"/>
        <v>0</v>
      </c>
      <c r="BJ749" s="218">
        <f t="shared" si="294"/>
        <v>0</v>
      </c>
      <c r="BK749" s="226">
        <f t="shared" si="313"/>
        <v>0</v>
      </c>
      <c r="BL749" s="226">
        <f t="shared" si="313"/>
        <v>0</v>
      </c>
      <c r="BM749" s="226">
        <f t="shared" si="313"/>
        <v>0</v>
      </c>
      <c r="BN749" s="226">
        <f t="shared" si="312"/>
        <v>0</v>
      </c>
      <c r="BO749" s="227">
        <f t="shared" si="312"/>
        <v>0</v>
      </c>
      <c r="BP749" s="227">
        <f t="shared" si="312"/>
        <v>0</v>
      </c>
      <c r="BQ749" s="227">
        <f t="shared" si="312"/>
        <v>0</v>
      </c>
      <c r="BR749" s="227">
        <f t="shared" si="312"/>
        <v>0</v>
      </c>
      <c r="BS749" s="226">
        <v>0</v>
      </c>
      <c r="BT749" s="226">
        <v>0</v>
      </c>
      <c r="BU749" s="226">
        <v>0</v>
      </c>
      <c r="BV749" s="226">
        <v>0</v>
      </c>
      <c r="BW749" s="227">
        <v>0</v>
      </c>
      <c r="BX749" s="227">
        <v>0</v>
      </c>
      <c r="BY749" s="227">
        <v>0</v>
      </c>
      <c r="BZ749" s="227">
        <v>0</v>
      </c>
      <c r="CA749" s="226">
        <v>0</v>
      </c>
      <c r="CB749" s="226">
        <f>IFERROR(VLOOKUP($G749,[12]ITEM!$B$2:$AC$939,26,0),0)</f>
        <v>0</v>
      </c>
      <c r="CC749" s="226">
        <f>IFERROR(VLOOKUP($G749,[12]ITEM!$B$2:$AC$939,27,0),0)</f>
        <v>0</v>
      </c>
      <c r="CD749" s="226">
        <f>IFERROR(VLOOKUP($G749,[12]ITEM!$B$2:$AC$939,28,0),0)</f>
        <v>0</v>
      </c>
      <c r="CE749" s="227">
        <v>0</v>
      </c>
      <c r="CF749" s="227">
        <v>0</v>
      </c>
      <c r="CG749" s="227">
        <v>0</v>
      </c>
      <c r="CH749" s="227">
        <v>0</v>
      </c>
      <c r="CI749" s="375"/>
      <c r="CJ749" s="226">
        <f t="shared" si="311"/>
        <v>0</v>
      </c>
      <c r="CK749" s="226">
        <f t="shared" si="311"/>
        <v>0</v>
      </c>
      <c r="CL749" s="226">
        <f t="shared" si="311"/>
        <v>0</v>
      </c>
      <c r="CM749" s="226">
        <f t="shared" si="311"/>
        <v>0</v>
      </c>
      <c r="CN749" s="227">
        <f t="shared" si="311"/>
        <v>0</v>
      </c>
      <c r="CO749" s="227">
        <f t="shared" si="311"/>
        <v>0</v>
      </c>
      <c r="CP749" s="227">
        <f t="shared" si="311"/>
        <v>0</v>
      </c>
      <c r="CQ749" s="227">
        <f t="shared" si="311"/>
        <v>0</v>
      </c>
      <c r="CR749" s="226">
        <v>0</v>
      </c>
      <c r="CS749" s="226">
        <v>0</v>
      </c>
      <c r="CT749" s="226">
        <v>0</v>
      </c>
      <c r="CU749" s="226">
        <v>0</v>
      </c>
      <c r="CV749" s="227">
        <f t="shared" si="298"/>
        <v>0</v>
      </c>
      <c r="CW749" s="227">
        <f>CV749*(1+('[13]GROWTH (YoY)'!AR749/100))</f>
        <v>0</v>
      </c>
      <c r="CX749" s="227">
        <f>CW749*(1+('[13]GROWTH (YoY)'!AS749/100))</f>
        <v>0</v>
      </c>
      <c r="CY749" s="227">
        <f>CX749*(1+('[13]GROWTH (YoY)'!AT749/100))</f>
        <v>0</v>
      </c>
      <c r="CZ749" s="226">
        <v>0</v>
      </c>
      <c r="DA749" s="226">
        <v>0</v>
      </c>
      <c r="DB749" s="226">
        <v>0</v>
      </c>
      <c r="DC749" s="226">
        <v>0</v>
      </c>
      <c r="DD749" s="227">
        <v>0</v>
      </c>
      <c r="DE749" s="227">
        <v>0</v>
      </c>
      <c r="DF749" s="227">
        <v>0</v>
      </c>
      <c r="DG749" s="227">
        <v>0</v>
      </c>
      <c r="DH749" s="226">
        <v>0</v>
      </c>
      <c r="DI749" s="226">
        <v>0</v>
      </c>
      <c r="DJ749" s="226">
        <v>0</v>
      </c>
      <c r="DK749" s="226">
        <v>0</v>
      </c>
      <c r="DL749" s="227">
        <v>0</v>
      </c>
      <c r="DM749" s="227">
        <v>0</v>
      </c>
      <c r="DN749" s="227">
        <v>0</v>
      </c>
      <c r="DO749" s="227">
        <v>0</v>
      </c>
      <c r="DP749" s="376">
        <f t="shared" si="291"/>
        <v>0</v>
      </c>
      <c r="DQ749" s="226">
        <f t="shared" si="291"/>
        <v>0</v>
      </c>
      <c r="DR749" s="226">
        <f t="shared" si="291"/>
        <v>0</v>
      </c>
      <c r="DS749" s="226">
        <f t="shared" si="292"/>
        <v>0</v>
      </c>
      <c r="DT749" s="227">
        <f t="shared" si="292"/>
        <v>0</v>
      </c>
      <c r="DU749" s="227">
        <f t="shared" si="292"/>
        <v>0</v>
      </c>
      <c r="DV749" s="227">
        <f t="shared" si="292"/>
        <v>0</v>
      </c>
      <c r="DW749" s="227">
        <f t="shared" si="292"/>
        <v>0</v>
      </c>
      <c r="DX749" s="377">
        <f t="shared" si="293"/>
        <v>0</v>
      </c>
      <c r="DY749" s="377">
        <f t="shared" si="293"/>
        <v>0</v>
      </c>
      <c r="DZ749" s="377">
        <f t="shared" si="293"/>
        <v>0</v>
      </c>
      <c r="EA749" s="377">
        <f t="shared" si="293"/>
        <v>0</v>
      </c>
      <c r="EB749" s="378">
        <f t="shared" si="293"/>
        <v>0</v>
      </c>
      <c r="EC749" s="378">
        <f t="shared" si="289"/>
        <v>0</v>
      </c>
      <c r="ED749" s="378">
        <f t="shared" si="289"/>
        <v>0</v>
      </c>
      <c r="EE749" s="378">
        <f t="shared" si="289"/>
        <v>0</v>
      </c>
      <c r="EG749" s="226">
        <v>0</v>
      </c>
      <c r="EH749" s="226">
        <v>0</v>
      </c>
      <c r="EI749" s="226">
        <v>0</v>
      </c>
      <c r="EJ749" s="226">
        <v>0</v>
      </c>
      <c r="EK749" s="226">
        <v>0</v>
      </c>
      <c r="EL749" s="226">
        <v>0</v>
      </c>
      <c r="EM749" s="226">
        <v>0</v>
      </c>
      <c r="EN749" s="379">
        <f t="shared" si="299"/>
        <v>0</v>
      </c>
      <c r="EO749" s="226">
        <f t="shared" si="300"/>
        <v>0</v>
      </c>
      <c r="EP749" s="379">
        <f t="shared" si="301"/>
        <v>0</v>
      </c>
      <c r="EQ749" s="226">
        <f t="shared" si="302"/>
        <v>0</v>
      </c>
      <c r="ER749" s="226">
        <f t="shared" si="303"/>
        <v>0</v>
      </c>
      <c r="ES749" s="292"/>
      <c r="ET749" s="227">
        <v>0</v>
      </c>
      <c r="EU749" s="227">
        <v>0</v>
      </c>
      <c r="EV749" s="227">
        <v>0</v>
      </c>
      <c r="EW749" s="227">
        <v>0</v>
      </c>
      <c r="EX749" s="227">
        <v>0</v>
      </c>
      <c r="EY749" s="227">
        <v>0</v>
      </c>
      <c r="EZ749" s="227">
        <v>0</v>
      </c>
      <c r="FA749" s="380">
        <f t="shared" si="306"/>
        <v>0</v>
      </c>
      <c r="FB749" s="228">
        <f t="shared" si="307"/>
        <v>0</v>
      </c>
      <c r="FC749" s="380">
        <f t="shared" si="308"/>
        <v>0</v>
      </c>
      <c r="FD749" s="227">
        <f t="shared" si="309"/>
        <v>0</v>
      </c>
      <c r="FE749" s="227">
        <f t="shared" si="310"/>
        <v>0</v>
      </c>
      <c r="FF749" s="227">
        <v>0</v>
      </c>
      <c r="FG749" s="228">
        <f t="shared" si="304"/>
        <v>0</v>
      </c>
      <c r="FH749" s="227">
        <v>0</v>
      </c>
      <c r="FI749" s="227">
        <v>0</v>
      </c>
      <c r="FJ749" s="227">
        <v>0</v>
      </c>
      <c r="FK749" s="227">
        <f t="shared" si="296"/>
        <v>0</v>
      </c>
      <c r="FL749" s="227">
        <v>0</v>
      </c>
      <c r="FM749" s="227">
        <f t="shared" si="297"/>
        <v>0</v>
      </c>
      <c r="FZ749" s="229"/>
      <c r="GA749" s="229"/>
      <c r="GB749" s="229"/>
      <c r="GC749" s="229"/>
      <c r="GD749" s="229"/>
    </row>
    <row r="750" spans="1:186" s="368" customFormat="1">
      <c r="A750" s="287" t="s">
        <v>1770</v>
      </c>
      <c r="B750" s="369" t="s">
        <v>1771</v>
      </c>
      <c r="C750" s="287" t="s">
        <v>1772</v>
      </c>
      <c r="D750" s="287" t="s">
        <v>87</v>
      </c>
      <c r="E750" s="369" t="s">
        <v>1773</v>
      </c>
      <c r="F750" s="287">
        <v>747</v>
      </c>
      <c r="G750" s="392" t="s">
        <v>1800</v>
      </c>
      <c r="H750" s="392" t="s">
        <v>1801</v>
      </c>
      <c r="I750" s="393" t="s">
        <v>1776</v>
      </c>
      <c r="J750" s="392" t="s">
        <v>1777</v>
      </c>
      <c r="K750" s="393" t="s">
        <v>877</v>
      </c>
      <c r="L750" s="392" t="s">
        <v>1777</v>
      </c>
      <c r="M750" s="392" t="s">
        <v>3124</v>
      </c>
      <c r="N750" s="372">
        <v>1</v>
      </c>
      <c r="O750" s="373">
        <v>0</v>
      </c>
      <c r="P750" s="373">
        <v>0</v>
      </c>
      <c r="Q750" s="373">
        <v>0</v>
      </c>
      <c r="R750" s="373">
        <v>0</v>
      </c>
      <c r="S750" s="374">
        <v>0</v>
      </c>
      <c r="T750" s="374">
        <v>0</v>
      </c>
      <c r="U750" s="374">
        <v>0</v>
      </c>
      <c r="V750" s="374">
        <v>0</v>
      </c>
      <c r="W750" s="373">
        <v>0</v>
      </c>
      <c r="X750" s="373">
        <v>0</v>
      </c>
      <c r="Y750" s="373">
        <v>0</v>
      </c>
      <c r="Z750" s="373">
        <v>0</v>
      </c>
      <c r="AA750" s="374">
        <v>0</v>
      </c>
      <c r="AB750" s="374">
        <v>0</v>
      </c>
      <c r="AC750" s="374">
        <v>0</v>
      </c>
      <c r="AD750" s="374">
        <v>0</v>
      </c>
      <c r="AE750" s="373">
        <v>0</v>
      </c>
      <c r="AF750" s="373">
        <v>0</v>
      </c>
      <c r="AG750" s="373">
        <v>0</v>
      </c>
      <c r="AH750" s="373">
        <v>0</v>
      </c>
      <c r="AI750" s="374">
        <v>0</v>
      </c>
      <c r="AJ750" s="374">
        <v>0</v>
      </c>
      <c r="AK750" s="374">
        <v>0</v>
      </c>
      <c r="AL750" s="374">
        <v>0</v>
      </c>
      <c r="AM750" s="226">
        <v>0</v>
      </c>
      <c r="AN750" s="226">
        <v>0</v>
      </c>
      <c r="AO750" s="226">
        <v>0</v>
      </c>
      <c r="AP750" s="226">
        <v>0</v>
      </c>
      <c r="AQ750" s="227">
        <v>0</v>
      </c>
      <c r="AR750" s="227">
        <v>0</v>
      </c>
      <c r="AS750" s="227">
        <v>0</v>
      </c>
      <c r="AT750" s="227">
        <v>0</v>
      </c>
      <c r="AU750" s="226">
        <v>0</v>
      </c>
      <c r="AV750" s="226">
        <v>0</v>
      </c>
      <c r="AW750" s="226">
        <v>0</v>
      </c>
      <c r="AX750" s="226">
        <v>0</v>
      </c>
      <c r="AY750" s="218">
        <v>0</v>
      </c>
      <c r="AZ750" s="218">
        <v>0</v>
      </c>
      <c r="BA750" s="218">
        <v>0</v>
      </c>
      <c r="BB750" s="218">
        <v>0</v>
      </c>
      <c r="BC750" s="226">
        <f t="shared" si="295"/>
        <v>0</v>
      </c>
      <c r="BD750" s="226">
        <f t="shared" si="295"/>
        <v>0</v>
      </c>
      <c r="BE750" s="226">
        <f t="shared" si="295"/>
        <v>0</v>
      </c>
      <c r="BF750" s="226">
        <f t="shared" si="294"/>
        <v>0</v>
      </c>
      <c r="BG750" s="218">
        <f t="shared" si="294"/>
        <v>0</v>
      </c>
      <c r="BH750" s="218">
        <f t="shared" si="294"/>
        <v>0</v>
      </c>
      <c r="BI750" s="218">
        <f t="shared" si="294"/>
        <v>0</v>
      </c>
      <c r="BJ750" s="218">
        <f t="shared" si="294"/>
        <v>0</v>
      </c>
      <c r="BK750" s="226">
        <f t="shared" si="313"/>
        <v>0</v>
      </c>
      <c r="BL750" s="226">
        <f t="shared" si="313"/>
        <v>0</v>
      </c>
      <c r="BM750" s="226">
        <f t="shared" si="313"/>
        <v>0</v>
      </c>
      <c r="BN750" s="226">
        <f t="shared" si="312"/>
        <v>0</v>
      </c>
      <c r="BO750" s="227">
        <f t="shared" si="312"/>
        <v>0</v>
      </c>
      <c r="BP750" s="227">
        <f t="shared" si="312"/>
        <v>0</v>
      </c>
      <c r="BQ750" s="227">
        <f t="shared" si="312"/>
        <v>0</v>
      </c>
      <c r="BR750" s="227">
        <f t="shared" si="312"/>
        <v>0</v>
      </c>
      <c r="BS750" s="226">
        <v>0</v>
      </c>
      <c r="BT750" s="226">
        <v>0</v>
      </c>
      <c r="BU750" s="226">
        <v>0</v>
      </c>
      <c r="BV750" s="226">
        <v>0</v>
      </c>
      <c r="BW750" s="227">
        <v>0</v>
      </c>
      <c r="BX750" s="227">
        <v>0</v>
      </c>
      <c r="BY750" s="227">
        <v>0</v>
      </c>
      <c r="BZ750" s="227">
        <v>0</v>
      </c>
      <c r="CA750" s="226">
        <v>0</v>
      </c>
      <c r="CB750" s="226">
        <f>IFERROR(VLOOKUP($G750,[12]ITEM!$B$2:$AC$939,26,0),0)</f>
        <v>0</v>
      </c>
      <c r="CC750" s="226">
        <f>IFERROR(VLOOKUP($G750,[12]ITEM!$B$2:$AC$939,27,0),0)</f>
        <v>0</v>
      </c>
      <c r="CD750" s="226">
        <f>IFERROR(VLOOKUP($G750,[12]ITEM!$B$2:$AC$939,28,0),0)</f>
        <v>0</v>
      </c>
      <c r="CE750" s="227">
        <v>0</v>
      </c>
      <c r="CF750" s="227">
        <v>0</v>
      </c>
      <c r="CG750" s="227">
        <v>0</v>
      </c>
      <c r="CH750" s="227">
        <v>0</v>
      </c>
      <c r="CI750" s="375"/>
      <c r="CJ750" s="226">
        <f t="shared" si="311"/>
        <v>0</v>
      </c>
      <c r="CK750" s="226">
        <f t="shared" si="311"/>
        <v>0</v>
      </c>
      <c r="CL750" s="226">
        <f t="shared" si="311"/>
        <v>0</v>
      </c>
      <c r="CM750" s="226">
        <f t="shared" si="311"/>
        <v>0</v>
      </c>
      <c r="CN750" s="227">
        <f t="shared" si="311"/>
        <v>0</v>
      </c>
      <c r="CO750" s="227">
        <f t="shared" si="311"/>
        <v>0</v>
      </c>
      <c r="CP750" s="227">
        <f t="shared" si="311"/>
        <v>0</v>
      </c>
      <c r="CQ750" s="227">
        <f t="shared" si="311"/>
        <v>0</v>
      </c>
      <c r="CR750" s="226">
        <v>0</v>
      </c>
      <c r="CS750" s="226">
        <v>0</v>
      </c>
      <c r="CT750" s="226">
        <v>0</v>
      </c>
      <c r="CU750" s="226">
        <v>0</v>
      </c>
      <c r="CV750" s="227">
        <f t="shared" si="298"/>
        <v>0</v>
      </c>
      <c r="CW750" s="227">
        <f>CV750*(1+('[13]GROWTH (YoY)'!AR750/100))</f>
        <v>0</v>
      </c>
      <c r="CX750" s="227">
        <f>CW750*(1+('[13]GROWTH (YoY)'!AS750/100))</f>
        <v>0</v>
      </c>
      <c r="CY750" s="227">
        <f>CX750*(1+('[13]GROWTH (YoY)'!AT750/100))</f>
        <v>0</v>
      </c>
      <c r="CZ750" s="226">
        <v>0</v>
      </c>
      <c r="DA750" s="226">
        <v>0</v>
      </c>
      <c r="DB750" s="226">
        <v>0</v>
      </c>
      <c r="DC750" s="226">
        <v>0</v>
      </c>
      <c r="DD750" s="227">
        <v>0</v>
      </c>
      <c r="DE750" s="227">
        <v>0</v>
      </c>
      <c r="DF750" s="227">
        <v>0</v>
      </c>
      <c r="DG750" s="227">
        <v>0</v>
      </c>
      <c r="DH750" s="226">
        <v>0</v>
      </c>
      <c r="DI750" s="226">
        <v>0</v>
      </c>
      <c r="DJ750" s="226">
        <v>0</v>
      </c>
      <c r="DK750" s="226">
        <v>0</v>
      </c>
      <c r="DL750" s="227">
        <v>0</v>
      </c>
      <c r="DM750" s="227">
        <v>0</v>
      </c>
      <c r="DN750" s="227">
        <v>0</v>
      </c>
      <c r="DO750" s="227">
        <v>0</v>
      </c>
      <c r="DP750" s="376">
        <f t="shared" si="291"/>
        <v>0</v>
      </c>
      <c r="DQ750" s="226">
        <f t="shared" si="291"/>
        <v>0</v>
      </c>
      <c r="DR750" s="226">
        <f t="shared" si="291"/>
        <v>0</v>
      </c>
      <c r="DS750" s="226">
        <f t="shared" si="292"/>
        <v>0</v>
      </c>
      <c r="DT750" s="227">
        <f t="shared" ref="DS750:DW801" si="314">BG750-CN750</f>
        <v>0</v>
      </c>
      <c r="DU750" s="227">
        <f t="shared" si="314"/>
        <v>0</v>
      </c>
      <c r="DV750" s="227">
        <f t="shared" si="314"/>
        <v>0</v>
      </c>
      <c r="DW750" s="227">
        <f t="shared" si="314"/>
        <v>0</v>
      </c>
      <c r="DX750" s="377">
        <f t="shared" ref="DX750:EE783" si="315">IFERROR(W750/O750,0)</f>
        <v>0</v>
      </c>
      <c r="DY750" s="377">
        <f t="shared" si="315"/>
        <v>0</v>
      </c>
      <c r="DZ750" s="377">
        <f t="shared" si="315"/>
        <v>0</v>
      </c>
      <c r="EA750" s="377">
        <f t="shared" si="315"/>
        <v>0</v>
      </c>
      <c r="EB750" s="378">
        <f t="shared" si="315"/>
        <v>0</v>
      </c>
      <c r="EC750" s="378">
        <f t="shared" si="289"/>
        <v>0</v>
      </c>
      <c r="ED750" s="378">
        <f t="shared" si="289"/>
        <v>0</v>
      </c>
      <c r="EE750" s="378">
        <f t="shared" si="289"/>
        <v>0</v>
      </c>
      <c r="EG750" s="226">
        <v>0</v>
      </c>
      <c r="EH750" s="226">
        <v>0</v>
      </c>
      <c r="EI750" s="226">
        <v>0</v>
      </c>
      <c r="EJ750" s="226">
        <v>0</v>
      </c>
      <c r="EK750" s="226">
        <v>0</v>
      </c>
      <c r="EL750" s="226">
        <v>0</v>
      </c>
      <c r="EM750" s="226">
        <v>0</v>
      </c>
      <c r="EN750" s="379">
        <f t="shared" si="299"/>
        <v>0</v>
      </c>
      <c r="EO750" s="226">
        <f t="shared" si="300"/>
        <v>0</v>
      </c>
      <c r="EP750" s="379">
        <f t="shared" si="301"/>
        <v>0</v>
      </c>
      <c r="EQ750" s="226">
        <f t="shared" si="302"/>
        <v>0</v>
      </c>
      <c r="ER750" s="226">
        <f t="shared" si="303"/>
        <v>0</v>
      </c>
      <c r="ES750" s="292"/>
      <c r="ET750" s="227">
        <v>0</v>
      </c>
      <c r="EU750" s="227">
        <v>0</v>
      </c>
      <c r="EV750" s="227">
        <v>0</v>
      </c>
      <c r="EW750" s="227">
        <v>0</v>
      </c>
      <c r="EX750" s="227">
        <v>0</v>
      </c>
      <c r="EY750" s="227">
        <v>0</v>
      </c>
      <c r="EZ750" s="227">
        <v>0</v>
      </c>
      <c r="FA750" s="380">
        <f t="shared" si="306"/>
        <v>0</v>
      </c>
      <c r="FB750" s="228">
        <f t="shared" si="307"/>
        <v>0</v>
      </c>
      <c r="FC750" s="380">
        <f t="shared" si="308"/>
        <v>0</v>
      </c>
      <c r="FD750" s="227">
        <f t="shared" si="309"/>
        <v>0</v>
      </c>
      <c r="FE750" s="227">
        <f t="shared" si="310"/>
        <v>0</v>
      </c>
      <c r="FF750" s="227">
        <v>0</v>
      </c>
      <c r="FG750" s="228">
        <f t="shared" si="304"/>
        <v>0</v>
      </c>
      <c r="FH750" s="227">
        <v>0</v>
      </c>
      <c r="FI750" s="227">
        <v>0</v>
      </c>
      <c r="FJ750" s="227">
        <v>0</v>
      </c>
      <c r="FK750" s="227">
        <f t="shared" si="296"/>
        <v>0</v>
      </c>
      <c r="FL750" s="227">
        <v>0</v>
      </c>
      <c r="FM750" s="227">
        <f t="shared" si="297"/>
        <v>0</v>
      </c>
      <c r="FZ750" s="229"/>
      <c r="GA750" s="229"/>
      <c r="GB750" s="229"/>
      <c r="GC750" s="229"/>
      <c r="GD750" s="229"/>
    </row>
    <row r="751" spans="1:186" s="368" customFormat="1">
      <c r="A751" s="287" t="s">
        <v>1770</v>
      </c>
      <c r="B751" s="369" t="s">
        <v>1771</v>
      </c>
      <c r="C751" s="287" t="s">
        <v>1772</v>
      </c>
      <c r="D751" s="287" t="s">
        <v>87</v>
      </c>
      <c r="E751" s="369" t="s">
        <v>1773</v>
      </c>
      <c r="F751" s="287">
        <v>748</v>
      </c>
      <c r="G751" s="392" t="s">
        <v>1802</v>
      </c>
      <c r="H751" s="392" t="s">
        <v>1803</v>
      </c>
      <c r="I751" s="393" t="s">
        <v>1776</v>
      </c>
      <c r="J751" s="392" t="s">
        <v>1777</v>
      </c>
      <c r="K751" s="393" t="s">
        <v>877</v>
      </c>
      <c r="L751" s="392" t="s">
        <v>1777</v>
      </c>
      <c r="M751" s="392" t="s">
        <v>3124</v>
      </c>
      <c r="N751" s="372">
        <v>1</v>
      </c>
      <c r="O751" s="373">
        <v>750</v>
      </c>
      <c r="P751" s="373">
        <v>1327</v>
      </c>
      <c r="Q751" s="373">
        <v>1569</v>
      </c>
      <c r="R751" s="373">
        <v>1650</v>
      </c>
      <c r="S751" s="374">
        <v>2124</v>
      </c>
      <c r="T751" s="374">
        <v>2512</v>
      </c>
      <c r="U751" s="374">
        <v>2642</v>
      </c>
      <c r="V751" s="374">
        <v>2728</v>
      </c>
      <c r="W751" s="373">
        <v>398</v>
      </c>
      <c r="X751" s="373">
        <v>707</v>
      </c>
      <c r="Y751" s="373">
        <v>833</v>
      </c>
      <c r="Z751" s="373">
        <v>872</v>
      </c>
      <c r="AA751" s="374">
        <v>1227</v>
      </c>
      <c r="AB751" s="374">
        <v>1445</v>
      </c>
      <c r="AC751" s="374">
        <v>1517</v>
      </c>
      <c r="AD751" s="374">
        <v>1572</v>
      </c>
      <c r="AE751" s="373">
        <v>7</v>
      </c>
      <c r="AF751" s="373">
        <v>11</v>
      </c>
      <c r="AG751" s="373">
        <v>12</v>
      </c>
      <c r="AH751" s="373">
        <v>11</v>
      </c>
      <c r="AI751" s="374">
        <v>15</v>
      </c>
      <c r="AJ751" s="374">
        <v>16</v>
      </c>
      <c r="AK751" s="374">
        <v>16</v>
      </c>
      <c r="AL751" s="374">
        <v>16</v>
      </c>
      <c r="AM751" s="226">
        <v>352</v>
      </c>
      <c r="AN751" s="226">
        <v>619</v>
      </c>
      <c r="AO751" s="226">
        <v>737</v>
      </c>
      <c r="AP751" s="226">
        <v>778</v>
      </c>
      <c r="AQ751" s="227">
        <v>896</v>
      </c>
      <c r="AR751" s="227">
        <v>1067</v>
      </c>
      <c r="AS751" s="227">
        <v>1124</v>
      </c>
      <c r="AT751" s="227">
        <v>1156</v>
      </c>
      <c r="AU751" s="226">
        <v>99</v>
      </c>
      <c r="AV751" s="226">
        <v>209</v>
      </c>
      <c r="AW751" s="226">
        <v>257</v>
      </c>
      <c r="AX751" s="226">
        <v>274</v>
      </c>
      <c r="AY751" s="218">
        <v>302</v>
      </c>
      <c r="AZ751" s="218">
        <v>372</v>
      </c>
      <c r="BA751" s="218">
        <v>395</v>
      </c>
      <c r="BB751" s="218">
        <v>414</v>
      </c>
      <c r="BC751" s="226">
        <f t="shared" si="295"/>
        <v>253</v>
      </c>
      <c r="BD751" s="226">
        <f t="shared" si="295"/>
        <v>408</v>
      </c>
      <c r="BE751" s="226">
        <f t="shared" si="295"/>
        <v>475</v>
      </c>
      <c r="BF751" s="226">
        <f t="shared" si="294"/>
        <v>499</v>
      </c>
      <c r="BG751" s="218">
        <f t="shared" si="294"/>
        <v>588</v>
      </c>
      <c r="BH751" s="218">
        <f t="shared" si="294"/>
        <v>685</v>
      </c>
      <c r="BI751" s="218">
        <f t="shared" si="294"/>
        <v>720</v>
      </c>
      <c r="BJ751" s="218">
        <f t="shared" si="294"/>
        <v>730</v>
      </c>
      <c r="BK751" s="226">
        <f t="shared" si="313"/>
        <v>0</v>
      </c>
      <c r="BL751" s="226">
        <f t="shared" si="313"/>
        <v>2</v>
      </c>
      <c r="BM751" s="226">
        <f t="shared" si="313"/>
        <v>5</v>
      </c>
      <c r="BN751" s="226">
        <f t="shared" si="312"/>
        <v>5</v>
      </c>
      <c r="BO751" s="227">
        <f t="shared" si="312"/>
        <v>6</v>
      </c>
      <c r="BP751" s="227">
        <f t="shared" si="312"/>
        <v>10</v>
      </c>
      <c r="BQ751" s="227">
        <f t="shared" si="312"/>
        <v>9</v>
      </c>
      <c r="BR751" s="227">
        <f t="shared" si="312"/>
        <v>12</v>
      </c>
      <c r="BS751" s="226">
        <v>0</v>
      </c>
      <c r="BT751" s="226">
        <v>2</v>
      </c>
      <c r="BU751" s="226">
        <v>5</v>
      </c>
      <c r="BV751" s="226">
        <v>5</v>
      </c>
      <c r="BW751" s="227">
        <v>6</v>
      </c>
      <c r="BX751" s="227">
        <v>10</v>
      </c>
      <c r="BY751" s="227">
        <v>9</v>
      </c>
      <c r="BZ751" s="227">
        <v>12</v>
      </c>
      <c r="CA751" s="226">
        <v>0</v>
      </c>
      <c r="CB751" s="226">
        <f>IFERROR(VLOOKUP($G751,[12]ITEM!$B$2:$AC$939,26,0),0)</f>
        <v>0</v>
      </c>
      <c r="CC751" s="226">
        <f>IFERROR(VLOOKUP($G751,[12]ITEM!$B$2:$AC$939,27,0),0)</f>
        <v>0</v>
      </c>
      <c r="CD751" s="226">
        <f>IFERROR(VLOOKUP($G751,[12]ITEM!$B$2:$AC$939,28,0),0)</f>
        <v>0</v>
      </c>
      <c r="CE751" s="227">
        <v>0</v>
      </c>
      <c r="CF751" s="227">
        <v>0</v>
      </c>
      <c r="CG751" s="227">
        <v>0</v>
      </c>
      <c r="CH751" s="227">
        <v>0</v>
      </c>
      <c r="CI751" s="375"/>
      <c r="CJ751" s="226">
        <f t="shared" si="311"/>
        <v>253</v>
      </c>
      <c r="CK751" s="226">
        <f t="shared" si="311"/>
        <v>383</v>
      </c>
      <c r="CL751" s="226">
        <f t="shared" si="311"/>
        <v>427</v>
      </c>
      <c r="CM751" s="226">
        <f t="shared" si="311"/>
        <v>443</v>
      </c>
      <c r="CN751" s="227">
        <f t="shared" si="311"/>
        <v>588</v>
      </c>
      <c r="CO751" s="227">
        <f t="shared" si="311"/>
        <v>681.94210405804438</v>
      </c>
      <c r="CP751" s="227">
        <f t="shared" si="311"/>
        <v>730.61104430364355</v>
      </c>
      <c r="CQ751" s="227">
        <f t="shared" si="311"/>
        <v>824.53299661923813</v>
      </c>
      <c r="CR751" s="226">
        <v>88</v>
      </c>
      <c r="CS751" s="226">
        <v>154</v>
      </c>
      <c r="CT751" s="226">
        <v>183</v>
      </c>
      <c r="CU751" s="226">
        <v>193</v>
      </c>
      <c r="CV751" s="227">
        <f t="shared" si="298"/>
        <v>26</v>
      </c>
      <c r="CW751" s="227">
        <f>CV751*(1+('[13]GROWTH (YoY)'!AR751/100))</f>
        <v>30.942104058044354</v>
      </c>
      <c r="CX751" s="227">
        <f>CW751*(1+('[13]GROWTH (YoY)'!AS751/100))</f>
        <v>32.611044303643517</v>
      </c>
      <c r="CY751" s="227">
        <f>CX751*(1+('[13]GROWTH (YoY)'!AT751/100))</f>
        <v>33.532996619238162</v>
      </c>
      <c r="CZ751" s="226">
        <v>152</v>
      </c>
      <c r="DA751" s="226">
        <v>216</v>
      </c>
      <c r="DB751" s="226">
        <v>230</v>
      </c>
      <c r="DC751" s="226">
        <v>235</v>
      </c>
      <c r="DD751" s="227">
        <v>549</v>
      </c>
      <c r="DE751" s="227">
        <v>636</v>
      </c>
      <c r="DF751" s="227">
        <v>682</v>
      </c>
      <c r="DG751" s="227">
        <v>774</v>
      </c>
      <c r="DH751" s="226">
        <v>13</v>
      </c>
      <c r="DI751" s="226">
        <v>13</v>
      </c>
      <c r="DJ751" s="226">
        <v>14</v>
      </c>
      <c r="DK751" s="226">
        <v>15</v>
      </c>
      <c r="DL751" s="227">
        <v>13</v>
      </c>
      <c r="DM751" s="227">
        <v>15</v>
      </c>
      <c r="DN751" s="227">
        <v>16</v>
      </c>
      <c r="DO751" s="227">
        <v>17</v>
      </c>
      <c r="DP751" s="376">
        <f t="shared" si="291"/>
        <v>0</v>
      </c>
      <c r="DQ751" s="226">
        <f t="shared" si="291"/>
        <v>25</v>
      </c>
      <c r="DR751" s="226">
        <f t="shared" si="291"/>
        <v>48</v>
      </c>
      <c r="DS751" s="226">
        <f t="shared" si="314"/>
        <v>56</v>
      </c>
      <c r="DT751" s="227">
        <f t="shared" si="314"/>
        <v>0</v>
      </c>
      <c r="DU751" s="227">
        <f t="shared" si="314"/>
        <v>3.0578959419556213</v>
      </c>
      <c r="DV751" s="227">
        <f t="shared" si="314"/>
        <v>-10.611044303643553</v>
      </c>
      <c r="DW751" s="227">
        <f t="shared" si="314"/>
        <v>-94.532996619238133</v>
      </c>
      <c r="DX751" s="377">
        <f t="shared" si="315"/>
        <v>0.53066666666666662</v>
      </c>
      <c r="DY751" s="377">
        <f t="shared" si="315"/>
        <v>0.53278070836473246</v>
      </c>
      <c r="DZ751" s="377">
        <f t="shared" si="315"/>
        <v>0.53091140854047159</v>
      </c>
      <c r="EA751" s="377">
        <f t="shared" si="315"/>
        <v>0.52848484848484845</v>
      </c>
      <c r="EB751" s="378">
        <f t="shared" si="315"/>
        <v>0.57768361581920902</v>
      </c>
      <c r="EC751" s="378">
        <f t="shared" si="289"/>
        <v>0.57523885350318471</v>
      </c>
      <c r="ED751" s="378">
        <f t="shared" si="289"/>
        <v>0.57418622255866769</v>
      </c>
      <c r="EE751" s="378">
        <f t="shared" si="289"/>
        <v>0.57624633431085048</v>
      </c>
      <c r="EG751" s="226">
        <v>750</v>
      </c>
      <c r="EH751" s="226">
        <v>398</v>
      </c>
      <c r="EI751" s="226">
        <v>352</v>
      </c>
      <c r="EJ751" s="226">
        <v>99</v>
      </c>
      <c r="EK751" s="226">
        <v>66</v>
      </c>
      <c r="EL751" s="226">
        <v>16731</v>
      </c>
      <c r="EM751" s="226">
        <v>9259</v>
      </c>
      <c r="EN751" s="379">
        <f t="shared" si="299"/>
        <v>0.53066666666666662</v>
      </c>
      <c r="EO751" s="226">
        <f t="shared" si="300"/>
        <v>28.125</v>
      </c>
      <c r="EP751" s="379">
        <f t="shared" si="301"/>
        <v>8.7999999999999995E-2</v>
      </c>
      <c r="EQ751" s="226">
        <f t="shared" si="302"/>
        <v>3944.7731755424065</v>
      </c>
      <c r="ER751" s="226">
        <f t="shared" si="303"/>
        <v>891.02494869856355</v>
      </c>
      <c r="ES751" s="292"/>
      <c r="ET751" s="227">
        <v>2124</v>
      </c>
      <c r="EU751" s="227">
        <v>1227</v>
      </c>
      <c r="EV751" s="227">
        <v>896</v>
      </c>
      <c r="EW751" s="227">
        <v>302</v>
      </c>
      <c r="EX751" s="227">
        <v>183</v>
      </c>
      <c r="EY751" s="227">
        <v>33614</v>
      </c>
      <c r="EZ751" s="227">
        <v>19149</v>
      </c>
      <c r="FA751" s="380">
        <f t="shared" si="306"/>
        <v>0.57768361581920902</v>
      </c>
      <c r="FB751" s="228">
        <f t="shared" si="307"/>
        <v>33.705357142857146</v>
      </c>
      <c r="FC751" s="380">
        <f t="shared" si="308"/>
        <v>8.6158192090395477E-2</v>
      </c>
      <c r="FD751" s="227">
        <f t="shared" si="309"/>
        <v>5444.1601713571727</v>
      </c>
      <c r="FE751" s="227">
        <f t="shared" si="310"/>
        <v>1314.2548784096646</v>
      </c>
      <c r="FF751" s="227">
        <v>896</v>
      </c>
      <c r="FG751" s="228">
        <f t="shared" si="304"/>
        <v>33.705357142857146</v>
      </c>
      <c r="FH751" s="227">
        <v>302</v>
      </c>
      <c r="FI751" s="227">
        <v>896</v>
      </c>
      <c r="FJ751" s="227">
        <v>7</v>
      </c>
      <c r="FK751" s="227">
        <f t="shared" si="296"/>
        <v>587</v>
      </c>
      <c r="FL751" s="227">
        <v>58</v>
      </c>
      <c r="FM751" s="227">
        <f t="shared" si="297"/>
        <v>529</v>
      </c>
      <c r="FZ751" s="229"/>
      <c r="GA751" s="229"/>
      <c r="GB751" s="229"/>
      <c r="GC751" s="229"/>
      <c r="GD751" s="229"/>
    </row>
    <row r="752" spans="1:186" s="368" customFormat="1">
      <c r="A752" s="287" t="s">
        <v>1770</v>
      </c>
      <c r="B752" s="369" t="s">
        <v>1771</v>
      </c>
      <c r="C752" s="287" t="s">
        <v>1804</v>
      </c>
      <c r="D752" s="287" t="s">
        <v>87</v>
      </c>
      <c r="E752" s="369" t="s">
        <v>1805</v>
      </c>
      <c r="F752" s="287">
        <v>749</v>
      </c>
      <c r="G752" s="392" t="s">
        <v>1806</v>
      </c>
      <c r="H752" s="392" t="s">
        <v>1807</v>
      </c>
      <c r="I752" s="393" t="s">
        <v>1808</v>
      </c>
      <c r="J752" s="392" t="s">
        <v>1809</v>
      </c>
      <c r="K752" s="393" t="s">
        <v>914</v>
      </c>
      <c r="L752" s="392" t="s">
        <v>1809</v>
      </c>
      <c r="M752" s="392" t="s">
        <v>3124</v>
      </c>
      <c r="N752" s="372">
        <v>1</v>
      </c>
      <c r="O752" s="373">
        <v>8119</v>
      </c>
      <c r="P752" s="373">
        <v>10748</v>
      </c>
      <c r="Q752" s="373">
        <v>11300</v>
      </c>
      <c r="R752" s="373">
        <v>12234</v>
      </c>
      <c r="S752" s="374">
        <v>10933</v>
      </c>
      <c r="T752" s="374">
        <v>11519</v>
      </c>
      <c r="U752" s="374">
        <v>12477</v>
      </c>
      <c r="V752" s="374">
        <v>13593</v>
      </c>
      <c r="W752" s="373">
        <v>3467</v>
      </c>
      <c r="X752" s="373">
        <v>4662</v>
      </c>
      <c r="Y752" s="373">
        <v>4820</v>
      </c>
      <c r="Z752" s="373">
        <v>5187</v>
      </c>
      <c r="AA752" s="374">
        <v>4738</v>
      </c>
      <c r="AB752" s="374">
        <v>4934</v>
      </c>
      <c r="AC752" s="374">
        <v>5324</v>
      </c>
      <c r="AD752" s="374">
        <v>5774</v>
      </c>
      <c r="AE752" s="373">
        <v>95</v>
      </c>
      <c r="AF752" s="373">
        <v>104</v>
      </c>
      <c r="AG752" s="373">
        <v>101</v>
      </c>
      <c r="AH752" s="373">
        <v>103</v>
      </c>
      <c r="AI752" s="374">
        <v>104</v>
      </c>
      <c r="AJ752" s="374">
        <v>101</v>
      </c>
      <c r="AK752" s="374">
        <v>103</v>
      </c>
      <c r="AL752" s="374">
        <v>107</v>
      </c>
      <c r="AM752" s="226">
        <v>4651</v>
      </c>
      <c r="AN752" s="226">
        <v>6086</v>
      </c>
      <c r="AO752" s="226">
        <v>6480</v>
      </c>
      <c r="AP752" s="226">
        <v>7047</v>
      </c>
      <c r="AQ752" s="227">
        <v>6195</v>
      </c>
      <c r="AR752" s="227">
        <v>6586</v>
      </c>
      <c r="AS752" s="227">
        <v>7153</v>
      </c>
      <c r="AT752" s="227">
        <v>7818</v>
      </c>
      <c r="AU752" s="226">
        <v>1917</v>
      </c>
      <c r="AV752" s="226">
        <v>2563</v>
      </c>
      <c r="AW752" s="226">
        <v>2774</v>
      </c>
      <c r="AX752" s="226">
        <v>3046</v>
      </c>
      <c r="AY752" s="218">
        <v>2780</v>
      </c>
      <c r="AZ752" s="218">
        <v>2988</v>
      </c>
      <c r="BA752" s="218">
        <v>3275</v>
      </c>
      <c r="BB752" s="218">
        <v>3578</v>
      </c>
      <c r="BC752" s="226">
        <f t="shared" si="295"/>
        <v>2131</v>
      </c>
      <c r="BD752" s="226">
        <f t="shared" si="295"/>
        <v>2779</v>
      </c>
      <c r="BE752" s="226">
        <f t="shared" si="295"/>
        <v>3137</v>
      </c>
      <c r="BF752" s="226">
        <f t="shared" si="294"/>
        <v>3404</v>
      </c>
      <c r="BG752" s="218">
        <f t="shared" si="294"/>
        <v>2422</v>
      </c>
      <c r="BH752" s="218">
        <f t="shared" si="294"/>
        <v>3024</v>
      </c>
      <c r="BI752" s="218">
        <f t="shared" si="294"/>
        <v>3284</v>
      </c>
      <c r="BJ752" s="218">
        <f t="shared" si="294"/>
        <v>3760</v>
      </c>
      <c r="BK752" s="226">
        <f t="shared" si="313"/>
        <v>603</v>
      </c>
      <c r="BL752" s="226">
        <f t="shared" si="313"/>
        <v>744</v>
      </c>
      <c r="BM752" s="226">
        <f t="shared" si="313"/>
        <v>569</v>
      </c>
      <c r="BN752" s="226">
        <f t="shared" si="312"/>
        <v>597</v>
      </c>
      <c r="BO752" s="227">
        <f t="shared" si="312"/>
        <v>993</v>
      </c>
      <c r="BP752" s="227">
        <f t="shared" si="312"/>
        <v>574</v>
      </c>
      <c r="BQ752" s="227">
        <f t="shared" si="312"/>
        <v>594</v>
      </c>
      <c r="BR752" s="227">
        <f t="shared" si="312"/>
        <v>480</v>
      </c>
      <c r="BS752" s="226">
        <v>644</v>
      </c>
      <c r="BT752" s="226">
        <v>744</v>
      </c>
      <c r="BU752" s="226">
        <v>569</v>
      </c>
      <c r="BV752" s="226">
        <v>597</v>
      </c>
      <c r="BW752" s="227">
        <v>993</v>
      </c>
      <c r="BX752" s="227">
        <v>574</v>
      </c>
      <c r="BY752" s="227">
        <v>594</v>
      </c>
      <c r="BZ752" s="227">
        <v>480</v>
      </c>
      <c r="CA752" s="226">
        <v>41</v>
      </c>
      <c r="CB752" s="226">
        <f>IFERROR(VLOOKUP($G752,[12]ITEM!$B$2:$AC$939,26,0),0)</f>
        <v>0</v>
      </c>
      <c r="CC752" s="226">
        <f>IFERROR(VLOOKUP($G752,[12]ITEM!$B$2:$AC$939,27,0),0)</f>
        <v>0</v>
      </c>
      <c r="CD752" s="226">
        <f>IFERROR(VLOOKUP($G752,[12]ITEM!$B$2:$AC$939,28,0),0)</f>
        <v>0</v>
      </c>
      <c r="CE752" s="227">
        <v>0</v>
      </c>
      <c r="CF752" s="227">
        <v>0</v>
      </c>
      <c r="CG752" s="227">
        <v>0</v>
      </c>
      <c r="CH752" s="227">
        <v>0</v>
      </c>
      <c r="CI752" s="375"/>
      <c r="CJ752" s="226">
        <f t="shared" si="311"/>
        <v>2132</v>
      </c>
      <c r="CK752" s="226">
        <f t="shared" si="311"/>
        <v>2759</v>
      </c>
      <c r="CL752" s="226">
        <f t="shared" si="311"/>
        <v>2974</v>
      </c>
      <c r="CM752" s="226">
        <f t="shared" si="311"/>
        <v>3287</v>
      </c>
      <c r="CN752" s="227">
        <f t="shared" si="311"/>
        <v>2422</v>
      </c>
      <c r="CO752" s="227">
        <f t="shared" si="311"/>
        <v>2644.5676493547835</v>
      </c>
      <c r="CP752" s="227">
        <f t="shared" si="311"/>
        <v>2959.5426993511792</v>
      </c>
      <c r="CQ752" s="227">
        <f t="shared" si="311"/>
        <v>3226.4914329051053</v>
      </c>
      <c r="CR752" s="226">
        <v>1511</v>
      </c>
      <c r="CS752" s="226">
        <v>1977</v>
      </c>
      <c r="CT752" s="226">
        <v>2105</v>
      </c>
      <c r="CU752" s="226">
        <v>2289</v>
      </c>
      <c r="CV752" s="227">
        <f t="shared" si="298"/>
        <v>1628</v>
      </c>
      <c r="CW752" s="227">
        <f>CV752*(1+('[13]GROWTH (YoY)'!AR752/100))</f>
        <v>1730.5676493547833</v>
      </c>
      <c r="CX752" s="227">
        <f>CW752*(1+('[13]GROWTH (YoY)'!AS752/100))</f>
        <v>1879.5426993511794</v>
      </c>
      <c r="CY752" s="227">
        <f>CX752*(1+('[13]GROWTH (YoY)'!AT752/100))</f>
        <v>2054.4914329051053</v>
      </c>
      <c r="CZ752" s="226">
        <v>0</v>
      </c>
      <c r="DA752" s="226">
        <v>0</v>
      </c>
      <c r="DB752" s="226">
        <v>0</v>
      </c>
      <c r="DC752" s="226">
        <v>0</v>
      </c>
      <c r="DD752" s="227">
        <v>0</v>
      </c>
      <c r="DE752" s="227">
        <v>0</v>
      </c>
      <c r="DF752" s="227">
        <v>0</v>
      </c>
      <c r="DG752" s="227">
        <v>0</v>
      </c>
      <c r="DH752" s="226">
        <v>621</v>
      </c>
      <c r="DI752" s="226">
        <v>782</v>
      </c>
      <c r="DJ752" s="226">
        <v>869</v>
      </c>
      <c r="DK752" s="226">
        <v>998</v>
      </c>
      <c r="DL752" s="227">
        <v>794</v>
      </c>
      <c r="DM752" s="227">
        <v>914</v>
      </c>
      <c r="DN752" s="227">
        <v>1080</v>
      </c>
      <c r="DO752" s="227">
        <v>1172</v>
      </c>
      <c r="DP752" s="376">
        <f t="shared" si="291"/>
        <v>-1</v>
      </c>
      <c r="DQ752" s="226">
        <f t="shared" si="291"/>
        <v>20</v>
      </c>
      <c r="DR752" s="226">
        <f t="shared" si="291"/>
        <v>163</v>
      </c>
      <c r="DS752" s="226">
        <f t="shared" si="314"/>
        <v>117</v>
      </c>
      <c r="DT752" s="227">
        <f t="shared" si="314"/>
        <v>0</v>
      </c>
      <c r="DU752" s="227">
        <f t="shared" si="314"/>
        <v>379.4323506452165</v>
      </c>
      <c r="DV752" s="227">
        <f t="shared" si="314"/>
        <v>324.45730064882082</v>
      </c>
      <c r="DW752" s="227">
        <f t="shared" si="314"/>
        <v>533.50856709489472</v>
      </c>
      <c r="DX752" s="377">
        <f t="shared" si="315"/>
        <v>0.42702303239315187</v>
      </c>
      <c r="DY752" s="377">
        <f t="shared" si="315"/>
        <v>0.43375511723111276</v>
      </c>
      <c r="DZ752" s="377">
        <f t="shared" si="315"/>
        <v>0.42654867256637169</v>
      </c>
      <c r="EA752" s="377">
        <f t="shared" si="315"/>
        <v>0.4239823442864149</v>
      </c>
      <c r="EB752" s="378">
        <f t="shared" si="315"/>
        <v>0.43336687094118725</v>
      </c>
      <c r="EC752" s="378">
        <f t="shared" si="289"/>
        <v>0.42833579303759006</v>
      </c>
      <c r="ED752" s="378">
        <f t="shared" si="289"/>
        <v>0.42670513745291339</v>
      </c>
      <c r="EE752" s="378">
        <f t="shared" si="289"/>
        <v>0.42477745898624292</v>
      </c>
      <c r="EG752" s="226">
        <v>8113</v>
      </c>
      <c r="EH752" s="226">
        <v>3467</v>
      </c>
      <c r="EI752" s="226">
        <v>4646</v>
      </c>
      <c r="EJ752" s="226">
        <v>1890</v>
      </c>
      <c r="EK752" s="226">
        <v>19306</v>
      </c>
      <c r="EL752" s="226">
        <v>78978</v>
      </c>
      <c r="EM752" s="226">
        <v>78960</v>
      </c>
      <c r="EN752" s="379">
        <f t="shared" si="299"/>
        <v>0.42733883890053004</v>
      </c>
      <c r="EO752" s="226">
        <f t="shared" si="300"/>
        <v>40.68015497201894</v>
      </c>
      <c r="EP752" s="379">
        <f t="shared" si="301"/>
        <v>2.3796376186367558</v>
      </c>
      <c r="EQ752" s="226">
        <f t="shared" si="302"/>
        <v>244447.82091215276</v>
      </c>
      <c r="ER752" s="226">
        <f t="shared" si="303"/>
        <v>1994.68085106383</v>
      </c>
      <c r="ES752" s="292"/>
      <c r="ET752" s="227">
        <v>10933</v>
      </c>
      <c r="EU752" s="227">
        <v>4738</v>
      </c>
      <c r="EV752" s="227">
        <v>6195</v>
      </c>
      <c r="EW752" s="227">
        <v>2780</v>
      </c>
      <c r="EX752" s="227">
        <v>25875</v>
      </c>
      <c r="EY752" s="227">
        <v>88665</v>
      </c>
      <c r="EZ752" s="227">
        <v>88616</v>
      </c>
      <c r="FA752" s="380">
        <f t="shared" si="306"/>
        <v>0.43336687094118725</v>
      </c>
      <c r="FB752" s="228">
        <f t="shared" si="307"/>
        <v>44.874899112187251</v>
      </c>
      <c r="FC752" s="380">
        <f t="shared" si="308"/>
        <v>2.3666880087807556</v>
      </c>
      <c r="FD752" s="227">
        <f t="shared" si="309"/>
        <v>291828.79377431906</v>
      </c>
      <c r="FE752" s="227">
        <f t="shared" si="310"/>
        <v>2614.27582678824</v>
      </c>
      <c r="FF752" s="227">
        <v>6195</v>
      </c>
      <c r="FG752" s="228">
        <f t="shared" si="304"/>
        <v>42.114608555286523</v>
      </c>
      <c r="FH752" s="227">
        <v>2609</v>
      </c>
      <c r="FI752" s="227">
        <v>6195</v>
      </c>
      <c r="FJ752" s="227">
        <v>230</v>
      </c>
      <c r="FK752" s="227">
        <f t="shared" si="296"/>
        <v>3356</v>
      </c>
      <c r="FL752" s="227">
        <v>298</v>
      </c>
      <c r="FM752" s="227">
        <f t="shared" si="297"/>
        <v>3058</v>
      </c>
      <c r="FZ752" s="229"/>
      <c r="GA752" s="229"/>
      <c r="GB752" s="229"/>
      <c r="GC752" s="229"/>
      <c r="GD752" s="229"/>
    </row>
    <row r="753" spans="1:186" s="368" customFormat="1">
      <c r="A753" s="287" t="s">
        <v>1770</v>
      </c>
      <c r="B753" s="369" t="s">
        <v>1771</v>
      </c>
      <c r="C753" s="287" t="s">
        <v>1804</v>
      </c>
      <c r="D753" s="287" t="s">
        <v>87</v>
      </c>
      <c r="E753" s="369" t="s">
        <v>1805</v>
      </c>
      <c r="F753" s="287">
        <v>750</v>
      </c>
      <c r="G753" s="392" t="s">
        <v>1810</v>
      </c>
      <c r="H753" s="392" t="s">
        <v>1811</v>
      </c>
      <c r="I753" s="393" t="s">
        <v>1808</v>
      </c>
      <c r="J753" s="392" t="s">
        <v>1809</v>
      </c>
      <c r="K753" s="393" t="s">
        <v>914</v>
      </c>
      <c r="L753" s="392" t="s">
        <v>1809</v>
      </c>
      <c r="M753" s="392" t="s">
        <v>3124</v>
      </c>
      <c r="N753" s="372">
        <v>1</v>
      </c>
      <c r="O753" s="373">
        <v>1203</v>
      </c>
      <c r="P753" s="373">
        <v>1735</v>
      </c>
      <c r="Q753" s="373">
        <v>1902</v>
      </c>
      <c r="R753" s="373">
        <v>1961</v>
      </c>
      <c r="S753" s="374">
        <v>2488</v>
      </c>
      <c r="T753" s="374">
        <v>2727</v>
      </c>
      <c r="U753" s="374">
        <v>2843</v>
      </c>
      <c r="V753" s="374">
        <v>2849</v>
      </c>
      <c r="W753" s="373">
        <v>556</v>
      </c>
      <c r="X753" s="373">
        <v>751</v>
      </c>
      <c r="Y753" s="373">
        <v>817</v>
      </c>
      <c r="Z753" s="373">
        <v>836</v>
      </c>
      <c r="AA753" s="374">
        <v>1077</v>
      </c>
      <c r="AB753" s="374">
        <v>1175</v>
      </c>
      <c r="AC753" s="374">
        <v>1229</v>
      </c>
      <c r="AD753" s="374">
        <v>1231</v>
      </c>
      <c r="AE753" s="373">
        <v>13</v>
      </c>
      <c r="AF753" s="373">
        <v>17</v>
      </c>
      <c r="AG753" s="373">
        <v>17</v>
      </c>
      <c r="AH753" s="373">
        <v>16</v>
      </c>
      <c r="AI753" s="374">
        <v>24</v>
      </c>
      <c r="AJ753" s="374">
        <v>24</v>
      </c>
      <c r="AK753" s="374">
        <v>23</v>
      </c>
      <c r="AL753" s="374">
        <v>22</v>
      </c>
      <c r="AM753" s="226">
        <v>647</v>
      </c>
      <c r="AN753" s="226">
        <v>984</v>
      </c>
      <c r="AO753" s="226">
        <v>1085</v>
      </c>
      <c r="AP753" s="226">
        <v>1125</v>
      </c>
      <c r="AQ753" s="227">
        <v>1411</v>
      </c>
      <c r="AR753" s="227">
        <v>1553</v>
      </c>
      <c r="AS753" s="227">
        <v>1614</v>
      </c>
      <c r="AT753" s="227">
        <v>1618</v>
      </c>
      <c r="AU753" s="226">
        <v>321</v>
      </c>
      <c r="AV753" s="226">
        <v>473</v>
      </c>
      <c r="AW753" s="226">
        <v>527</v>
      </c>
      <c r="AX753" s="226">
        <v>562</v>
      </c>
      <c r="AY753" s="218">
        <v>755</v>
      </c>
      <c r="AZ753" s="218">
        <v>841</v>
      </c>
      <c r="BA753" s="218">
        <v>890</v>
      </c>
      <c r="BB753" s="218">
        <v>922</v>
      </c>
      <c r="BC753" s="226">
        <f t="shared" si="295"/>
        <v>304</v>
      </c>
      <c r="BD753" s="226">
        <f t="shared" si="295"/>
        <v>476</v>
      </c>
      <c r="BE753" s="226">
        <f t="shared" si="295"/>
        <v>522</v>
      </c>
      <c r="BF753" s="226">
        <f t="shared" si="294"/>
        <v>527</v>
      </c>
      <c r="BG753" s="218">
        <f t="shared" si="294"/>
        <v>526</v>
      </c>
      <c r="BH753" s="218">
        <f t="shared" si="294"/>
        <v>678</v>
      </c>
      <c r="BI753" s="218">
        <f t="shared" si="294"/>
        <v>692</v>
      </c>
      <c r="BJ753" s="218">
        <f t="shared" si="294"/>
        <v>639</v>
      </c>
      <c r="BK753" s="226">
        <f t="shared" si="313"/>
        <v>22</v>
      </c>
      <c r="BL753" s="226">
        <f t="shared" si="313"/>
        <v>35</v>
      </c>
      <c r="BM753" s="226">
        <f t="shared" si="313"/>
        <v>36</v>
      </c>
      <c r="BN753" s="226">
        <f t="shared" si="312"/>
        <v>36</v>
      </c>
      <c r="BO753" s="227">
        <f t="shared" si="312"/>
        <v>130</v>
      </c>
      <c r="BP753" s="227">
        <f t="shared" si="312"/>
        <v>34</v>
      </c>
      <c r="BQ753" s="227">
        <f t="shared" si="312"/>
        <v>32</v>
      </c>
      <c r="BR753" s="227">
        <f t="shared" si="312"/>
        <v>57</v>
      </c>
      <c r="BS753" s="226">
        <v>26</v>
      </c>
      <c r="BT753" s="226">
        <v>35</v>
      </c>
      <c r="BU753" s="226">
        <v>36</v>
      </c>
      <c r="BV753" s="226">
        <v>36</v>
      </c>
      <c r="BW753" s="227">
        <v>130</v>
      </c>
      <c r="BX753" s="227">
        <v>34</v>
      </c>
      <c r="BY753" s="227">
        <v>32</v>
      </c>
      <c r="BZ753" s="227">
        <v>57</v>
      </c>
      <c r="CA753" s="226">
        <v>4</v>
      </c>
      <c r="CB753" s="226">
        <f>IFERROR(VLOOKUP($G753,[12]ITEM!$B$2:$AC$939,26,0),0)</f>
        <v>0</v>
      </c>
      <c r="CC753" s="226">
        <f>IFERROR(VLOOKUP($G753,[12]ITEM!$B$2:$AC$939,27,0),0)</f>
        <v>0</v>
      </c>
      <c r="CD753" s="226">
        <f>IFERROR(VLOOKUP($G753,[12]ITEM!$B$2:$AC$939,28,0),0)</f>
        <v>0</v>
      </c>
      <c r="CE753" s="227">
        <v>0</v>
      </c>
      <c r="CF753" s="227">
        <v>0</v>
      </c>
      <c r="CG753" s="227">
        <v>0</v>
      </c>
      <c r="CH753" s="227">
        <v>0</v>
      </c>
      <c r="CI753" s="375"/>
      <c r="CJ753" s="226">
        <f t="shared" si="311"/>
        <v>303</v>
      </c>
      <c r="CK753" s="226">
        <f t="shared" si="311"/>
        <v>438</v>
      </c>
      <c r="CL753" s="226">
        <f t="shared" si="311"/>
        <v>483</v>
      </c>
      <c r="CM753" s="226">
        <f t="shared" si="311"/>
        <v>503</v>
      </c>
      <c r="CN753" s="227">
        <f t="shared" si="311"/>
        <v>526</v>
      </c>
      <c r="CO753" s="227">
        <f t="shared" si="311"/>
        <v>602.64650877577742</v>
      </c>
      <c r="CP753" s="227">
        <f t="shared" si="311"/>
        <v>644.38181210227651</v>
      </c>
      <c r="CQ753" s="227">
        <f t="shared" si="311"/>
        <v>709.60630982363386</v>
      </c>
      <c r="CR753" s="226">
        <v>214</v>
      </c>
      <c r="CS753" s="226">
        <v>326</v>
      </c>
      <c r="CT753" s="226">
        <v>359</v>
      </c>
      <c r="CU753" s="226">
        <v>373</v>
      </c>
      <c r="CV753" s="227">
        <f t="shared" si="298"/>
        <v>86</v>
      </c>
      <c r="CW753" s="227">
        <f>CV753*(1+('[13]GROWTH (YoY)'!AR753/100))</f>
        <v>94.646508775777377</v>
      </c>
      <c r="CX753" s="227">
        <f>CW753*(1+('[13]GROWTH (YoY)'!AS753/100))</f>
        <v>98.381812102276541</v>
      </c>
      <c r="CY753" s="227">
        <f>CX753*(1+('[13]GROWTH (YoY)'!AT753/100))</f>
        <v>98.60630982363385</v>
      </c>
      <c r="CZ753" s="226">
        <v>0</v>
      </c>
      <c r="DA753" s="226">
        <v>0</v>
      </c>
      <c r="DB753" s="226">
        <v>0</v>
      </c>
      <c r="DC753" s="226">
        <v>0</v>
      </c>
      <c r="DD753" s="227">
        <v>326</v>
      </c>
      <c r="DE753" s="227">
        <v>377</v>
      </c>
      <c r="DF753" s="227">
        <v>405</v>
      </c>
      <c r="DG753" s="227">
        <v>459</v>
      </c>
      <c r="DH753" s="226">
        <v>89</v>
      </c>
      <c r="DI753" s="226">
        <v>112</v>
      </c>
      <c r="DJ753" s="226">
        <v>124</v>
      </c>
      <c r="DK753" s="226">
        <v>130</v>
      </c>
      <c r="DL753" s="227">
        <v>114</v>
      </c>
      <c r="DM753" s="227">
        <v>131</v>
      </c>
      <c r="DN753" s="227">
        <v>141</v>
      </c>
      <c r="DO753" s="227">
        <v>152</v>
      </c>
      <c r="DP753" s="376">
        <f t="shared" si="291"/>
        <v>1</v>
      </c>
      <c r="DQ753" s="226">
        <f t="shared" si="291"/>
        <v>38</v>
      </c>
      <c r="DR753" s="226">
        <f t="shared" si="291"/>
        <v>39</v>
      </c>
      <c r="DS753" s="226">
        <f t="shared" si="314"/>
        <v>24</v>
      </c>
      <c r="DT753" s="227">
        <f t="shared" si="314"/>
        <v>0</v>
      </c>
      <c r="DU753" s="227">
        <f t="shared" si="314"/>
        <v>75.35349122422258</v>
      </c>
      <c r="DV753" s="227">
        <f t="shared" si="314"/>
        <v>47.618187897723487</v>
      </c>
      <c r="DW753" s="227">
        <f t="shared" si="314"/>
        <v>-70.606309823633865</v>
      </c>
      <c r="DX753" s="377">
        <f t="shared" si="315"/>
        <v>0.46217788861180381</v>
      </c>
      <c r="DY753" s="377">
        <f t="shared" si="315"/>
        <v>0.43285302593659941</v>
      </c>
      <c r="DZ753" s="377">
        <f t="shared" si="315"/>
        <v>0.42954784437434279</v>
      </c>
      <c r="EA753" s="377">
        <f t="shared" si="315"/>
        <v>0.42631310555838858</v>
      </c>
      <c r="EB753" s="378">
        <f t="shared" si="315"/>
        <v>0.43287781350482313</v>
      </c>
      <c r="EC753" s="378">
        <f t="shared" si="289"/>
        <v>0.43087642097543088</v>
      </c>
      <c r="ED753" s="378">
        <f t="shared" si="289"/>
        <v>0.43228983468167431</v>
      </c>
      <c r="EE753" s="378">
        <f t="shared" si="289"/>
        <v>0.43208143208143207</v>
      </c>
      <c r="EG753" s="226">
        <v>1203</v>
      </c>
      <c r="EH753" s="226">
        <v>556</v>
      </c>
      <c r="EI753" s="226">
        <v>647</v>
      </c>
      <c r="EJ753" s="226">
        <v>321</v>
      </c>
      <c r="EK753" s="226">
        <v>1801</v>
      </c>
      <c r="EL753" s="226">
        <v>24211</v>
      </c>
      <c r="EM753" s="226">
        <v>22740</v>
      </c>
      <c r="EN753" s="379">
        <f t="shared" si="299"/>
        <v>0.46217788861180381</v>
      </c>
      <c r="EO753" s="226">
        <f t="shared" si="300"/>
        <v>49.613601236476043</v>
      </c>
      <c r="EP753" s="379">
        <f t="shared" si="301"/>
        <v>1.4970906068162926</v>
      </c>
      <c r="EQ753" s="226">
        <f t="shared" si="302"/>
        <v>74387.675023749529</v>
      </c>
      <c r="ER753" s="226">
        <f t="shared" si="303"/>
        <v>1176.3412489006157</v>
      </c>
      <c r="ES753" s="292"/>
      <c r="ET753" s="227">
        <v>2488</v>
      </c>
      <c r="EU753" s="227">
        <v>1077</v>
      </c>
      <c r="EV753" s="227">
        <v>1411</v>
      </c>
      <c r="EW753" s="227">
        <v>755</v>
      </c>
      <c r="EX753" s="227">
        <v>5107</v>
      </c>
      <c r="EY753" s="227">
        <v>36769</v>
      </c>
      <c r="EZ753" s="227">
        <v>34236</v>
      </c>
      <c r="FA753" s="380">
        <f t="shared" si="306"/>
        <v>0.43287781350482313</v>
      </c>
      <c r="FB753" s="228">
        <f t="shared" si="307"/>
        <v>53.508150248051024</v>
      </c>
      <c r="FC753" s="380">
        <f t="shared" si="308"/>
        <v>2.052652733118971</v>
      </c>
      <c r="FD753" s="227">
        <f t="shared" si="309"/>
        <v>138894.17716010771</v>
      </c>
      <c r="FE753" s="227">
        <f t="shared" si="310"/>
        <v>1837.7341589749583</v>
      </c>
      <c r="FF753" s="227">
        <v>1411</v>
      </c>
      <c r="FG753" s="228">
        <f t="shared" si="304"/>
        <v>48.05102763997165</v>
      </c>
      <c r="FH753" s="227">
        <v>678</v>
      </c>
      <c r="FI753" s="227">
        <v>1411</v>
      </c>
      <c r="FJ753" s="227">
        <v>42</v>
      </c>
      <c r="FK753" s="227">
        <f t="shared" si="296"/>
        <v>691</v>
      </c>
      <c r="FL753" s="227">
        <v>68</v>
      </c>
      <c r="FM753" s="227">
        <f t="shared" si="297"/>
        <v>623</v>
      </c>
      <c r="FZ753" s="229"/>
      <c r="GA753" s="229"/>
      <c r="GB753" s="229"/>
      <c r="GC753" s="229"/>
      <c r="GD753" s="229"/>
    </row>
    <row r="754" spans="1:186" s="368" customFormat="1">
      <c r="A754" s="287" t="s">
        <v>1770</v>
      </c>
      <c r="B754" s="369" t="s">
        <v>1771</v>
      </c>
      <c r="C754" s="287" t="s">
        <v>1804</v>
      </c>
      <c r="D754" s="287" t="s">
        <v>87</v>
      </c>
      <c r="E754" s="369" t="s">
        <v>1805</v>
      </c>
      <c r="F754" s="287">
        <v>751</v>
      </c>
      <c r="G754" s="392" t="s">
        <v>1812</v>
      </c>
      <c r="H754" s="392" t="s">
        <v>1813</v>
      </c>
      <c r="I754" s="393" t="s">
        <v>1808</v>
      </c>
      <c r="J754" s="392" t="s">
        <v>1809</v>
      </c>
      <c r="K754" s="393" t="s">
        <v>914</v>
      </c>
      <c r="L754" s="392" t="s">
        <v>1809</v>
      </c>
      <c r="M754" s="392" t="s">
        <v>3124</v>
      </c>
      <c r="N754" s="372">
        <v>1</v>
      </c>
      <c r="O754" s="373">
        <v>296</v>
      </c>
      <c r="P754" s="373">
        <v>280</v>
      </c>
      <c r="Q754" s="373">
        <v>283</v>
      </c>
      <c r="R754" s="373">
        <v>284</v>
      </c>
      <c r="S754" s="374">
        <v>280</v>
      </c>
      <c r="T754" s="374">
        <v>283</v>
      </c>
      <c r="U754" s="374">
        <v>289</v>
      </c>
      <c r="V754" s="374">
        <v>320</v>
      </c>
      <c r="W754" s="373">
        <v>144</v>
      </c>
      <c r="X754" s="373">
        <v>127</v>
      </c>
      <c r="Y754" s="373">
        <v>129</v>
      </c>
      <c r="Z754" s="373">
        <v>129</v>
      </c>
      <c r="AA754" s="374">
        <v>127</v>
      </c>
      <c r="AB754" s="374">
        <v>128</v>
      </c>
      <c r="AC754" s="374">
        <v>132</v>
      </c>
      <c r="AD754" s="374">
        <v>147</v>
      </c>
      <c r="AE754" s="373">
        <v>3</v>
      </c>
      <c r="AF754" s="373">
        <v>3</v>
      </c>
      <c r="AG754" s="373">
        <v>2</v>
      </c>
      <c r="AH754" s="373">
        <v>2</v>
      </c>
      <c r="AI754" s="374">
        <v>3</v>
      </c>
      <c r="AJ754" s="374">
        <v>2</v>
      </c>
      <c r="AK754" s="374">
        <v>2</v>
      </c>
      <c r="AL754" s="374">
        <v>2</v>
      </c>
      <c r="AM754" s="226">
        <v>152</v>
      </c>
      <c r="AN754" s="226">
        <v>154</v>
      </c>
      <c r="AO754" s="226">
        <v>154</v>
      </c>
      <c r="AP754" s="226">
        <v>155</v>
      </c>
      <c r="AQ754" s="227">
        <v>154</v>
      </c>
      <c r="AR754" s="227">
        <v>155</v>
      </c>
      <c r="AS754" s="227">
        <v>157</v>
      </c>
      <c r="AT754" s="227">
        <v>173</v>
      </c>
      <c r="AU754" s="226">
        <v>57</v>
      </c>
      <c r="AV754" s="226">
        <v>61</v>
      </c>
      <c r="AW754" s="226">
        <v>61</v>
      </c>
      <c r="AX754" s="226">
        <v>61</v>
      </c>
      <c r="AY754" s="218">
        <v>62</v>
      </c>
      <c r="AZ754" s="218">
        <v>62</v>
      </c>
      <c r="BA754" s="218">
        <v>63</v>
      </c>
      <c r="BB754" s="218">
        <v>70</v>
      </c>
      <c r="BC754" s="226">
        <f t="shared" si="295"/>
        <v>83</v>
      </c>
      <c r="BD754" s="226">
        <f t="shared" si="295"/>
        <v>73</v>
      </c>
      <c r="BE754" s="226">
        <f t="shared" si="295"/>
        <v>72</v>
      </c>
      <c r="BF754" s="226">
        <f t="shared" si="294"/>
        <v>73</v>
      </c>
      <c r="BG754" s="218">
        <f t="shared" si="294"/>
        <v>63</v>
      </c>
      <c r="BH754" s="218">
        <f t="shared" si="294"/>
        <v>78</v>
      </c>
      <c r="BI754" s="218">
        <f t="shared" si="294"/>
        <v>79</v>
      </c>
      <c r="BJ754" s="218">
        <f t="shared" si="294"/>
        <v>89</v>
      </c>
      <c r="BK754" s="226">
        <f t="shared" si="313"/>
        <v>12</v>
      </c>
      <c r="BL754" s="226">
        <f t="shared" si="313"/>
        <v>20</v>
      </c>
      <c r="BM754" s="226">
        <f t="shared" si="313"/>
        <v>21</v>
      </c>
      <c r="BN754" s="226">
        <f t="shared" si="312"/>
        <v>21</v>
      </c>
      <c r="BO754" s="227">
        <f t="shared" si="312"/>
        <v>29</v>
      </c>
      <c r="BP754" s="227">
        <f t="shared" si="312"/>
        <v>15</v>
      </c>
      <c r="BQ754" s="227">
        <f t="shared" si="312"/>
        <v>15</v>
      </c>
      <c r="BR754" s="227">
        <f t="shared" si="312"/>
        <v>14</v>
      </c>
      <c r="BS754" s="226">
        <v>15</v>
      </c>
      <c r="BT754" s="226">
        <v>20</v>
      </c>
      <c r="BU754" s="226">
        <v>21</v>
      </c>
      <c r="BV754" s="226">
        <v>21</v>
      </c>
      <c r="BW754" s="227">
        <v>29</v>
      </c>
      <c r="BX754" s="227">
        <v>15</v>
      </c>
      <c r="BY754" s="227">
        <v>15</v>
      </c>
      <c r="BZ754" s="227">
        <v>14</v>
      </c>
      <c r="CA754" s="226">
        <v>3</v>
      </c>
      <c r="CB754" s="226">
        <f>IFERROR(VLOOKUP($G754,[12]ITEM!$B$2:$AC$939,26,0),0)</f>
        <v>0</v>
      </c>
      <c r="CC754" s="226">
        <f>IFERROR(VLOOKUP($G754,[12]ITEM!$B$2:$AC$939,27,0),0)</f>
        <v>0</v>
      </c>
      <c r="CD754" s="226">
        <f>IFERROR(VLOOKUP($G754,[12]ITEM!$B$2:$AC$939,28,0),0)</f>
        <v>0</v>
      </c>
      <c r="CE754" s="227">
        <v>0</v>
      </c>
      <c r="CF754" s="227">
        <v>0</v>
      </c>
      <c r="CG754" s="227">
        <v>0</v>
      </c>
      <c r="CH754" s="227">
        <v>0</v>
      </c>
      <c r="CI754" s="375"/>
      <c r="CJ754" s="226">
        <f t="shared" si="311"/>
        <v>84</v>
      </c>
      <c r="CK754" s="226">
        <f t="shared" si="311"/>
        <v>87</v>
      </c>
      <c r="CL754" s="226">
        <f t="shared" si="311"/>
        <v>88</v>
      </c>
      <c r="CM754" s="226">
        <f t="shared" si="311"/>
        <v>89</v>
      </c>
      <c r="CN754" s="227">
        <f t="shared" si="311"/>
        <v>63</v>
      </c>
      <c r="CO754" s="227">
        <f t="shared" si="311"/>
        <v>65.551950738431628</v>
      </c>
      <c r="CP754" s="227">
        <f t="shared" si="311"/>
        <v>68.100244639094598</v>
      </c>
      <c r="CQ754" s="227">
        <f t="shared" si="311"/>
        <v>74.295660161270462</v>
      </c>
      <c r="CR754" s="226">
        <v>74</v>
      </c>
      <c r="CS754" s="226">
        <v>75</v>
      </c>
      <c r="CT754" s="226">
        <v>75</v>
      </c>
      <c r="CU754" s="226">
        <v>75</v>
      </c>
      <c r="CV754" s="227">
        <f t="shared" si="298"/>
        <v>49</v>
      </c>
      <c r="CW754" s="227">
        <f>CV754*(1+('[13]GROWTH (YoY)'!AR754/100))</f>
        <v>49.551950738431628</v>
      </c>
      <c r="CX754" s="227">
        <f>CW754*(1+('[13]GROWTH (YoY)'!AS754/100))</f>
        <v>50.100244639094598</v>
      </c>
      <c r="CY754" s="227">
        <f>CX754*(1+('[13]GROWTH (YoY)'!AT754/100))</f>
        <v>55.295660161270462</v>
      </c>
      <c r="CZ754" s="226">
        <v>0</v>
      </c>
      <c r="DA754" s="226">
        <v>0</v>
      </c>
      <c r="DB754" s="226">
        <v>0</v>
      </c>
      <c r="DC754" s="226">
        <v>0</v>
      </c>
      <c r="DD754" s="227">
        <v>2</v>
      </c>
      <c r="DE754" s="227">
        <v>2</v>
      </c>
      <c r="DF754" s="227">
        <v>3</v>
      </c>
      <c r="DG754" s="227">
        <v>3</v>
      </c>
      <c r="DH754" s="226">
        <v>10</v>
      </c>
      <c r="DI754" s="226">
        <v>12</v>
      </c>
      <c r="DJ754" s="226">
        <v>13</v>
      </c>
      <c r="DK754" s="226">
        <v>14</v>
      </c>
      <c r="DL754" s="227">
        <v>12</v>
      </c>
      <c r="DM754" s="227">
        <v>14</v>
      </c>
      <c r="DN754" s="227">
        <v>15</v>
      </c>
      <c r="DO754" s="227">
        <v>16</v>
      </c>
      <c r="DP754" s="376">
        <f t="shared" si="291"/>
        <v>-1</v>
      </c>
      <c r="DQ754" s="226">
        <f t="shared" si="291"/>
        <v>-14</v>
      </c>
      <c r="DR754" s="226">
        <f t="shared" si="291"/>
        <v>-16</v>
      </c>
      <c r="DS754" s="226">
        <f t="shared" si="314"/>
        <v>-16</v>
      </c>
      <c r="DT754" s="227">
        <f t="shared" si="314"/>
        <v>0</v>
      </c>
      <c r="DU754" s="227">
        <f t="shared" si="314"/>
        <v>12.448049261568372</v>
      </c>
      <c r="DV754" s="227">
        <f t="shared" si="314"/>
        <v>10.899755360905402</v>
      </c>
      <c r="DW754" s="227">
        <f t="shared" si="314"/>
        <v>14.704339838729538</v>
      </c>
      <c r="DX754" s="377">
        <f t="shared" si="315"/>
        <v>0.48648648648648651</v>
      </c>
      <c r="DY754" s="377">
        <f t="shared" si="315"/>
        <v>0.45357142857142857</v>
      </c>
      <c r="DZ754" s="377">
        <f t="shared" si="315"/>
        <v>0.45583038869257952</v>
      </c>
      <c r="EA754" s="377">
        <f t="shared" si="315"/>
        <v>0.45422535211267606</v>
      </c>
      <c r="EB754" s="378">
        <f t="shared" si="315"/>
        <v>0.45357142857142857</v>
      </c>
      <c r="EC754" s="378">
        <f t="shared" si="315"/>
        <v>0.45229681978798586</v>
      </c>
      <c r="ED754" s="378">
        <f t="shared" si="315"/>
        <v>0.45674740484429066</v>
      </c>
      <c r="EE754" s="378">
        <f t="shared" si="315"/>
        <v>0.45937499999999998</v>
      </c>
      <c r="EG754" s="226">
        <v>299</v>
      </c>
      <c r="EH754" s="226">
        <v>145</v>
      </c>
      <c r="EI754" s="226">
        <v>154</v>
      </c>
      <c r="EJ754" s="226">
        <v>57</v>
      </c>
      <c r="EK754" s="226">
        <v>512</v>
      </c>
      <c r="EL754" s="226">
        <v>2816</v>
      </c>
      <c r="EM754" s="226">
        <v>2803</v>
      </c>
      <c r="EN754" s="379">
        <f t="shared" si="299"/>
        <v>0.48494983277591974</v>
      </c>
      <c r="EO754" s="226">
        <f t="shared" si="300"/>
        <v>37.012987012987011</v>
      </c>
      <c r="EP754" s="379">
        <f t="shared" si="301"/>
        <v>1.7123745819397993</v>
      </c>
      <c r="EQ754" s="226">
        <f t="shared" si="302"/>
        <v>181818.18181818182</v>
      </c>
      <c r="ER754" s="226">
        <f t="shared" si="303"/>
        <v>1694.6129147342133</v>
      </c>
      <c r="ES754" s="292"/>
      <c r="ET754" s="227">
        <v>280</v>
      </c>
      <c r="EU754" s="227">
        <v>127</v>
      </c>
      <c r="EV754" s="227">
        <v>154</v>
      </c>
      <c r="EW754" s="227">
        <v>62</v>
      </c>
      <c r="EX754" s="227">
        <v>1768</v>
      </c>
      <c r="EY754" s="227">
        <v>2038</v>
      </c>
      <c r="EZ754" s="227">
        <v>2026</v>
      </c>
      <c r="FA754" s="380">
        <f t="shared" si="306"/>
        <v>0.45357142857142857</v>
      </c>
      <c r="FB754" s="228">
        <f t="shared" si="307"/>
        <v>40.259740259740262</v>
      </c>
      <c r="FC754" s="380">
        <f t="shared" si="308"/>
        <v>6.3142857142857141</v>
      </c>
      <c r="FD754" s="227">
        <f t="shared" si="309"/>
        <v>867517.17369970563</v>
      </c>
      <c r="FE754" s="227">
        <f t="shared" si="310"/>
        <v>2550.1809805857188</v>
      </c>
      <c r="FF754" s="227">
        <v>154</v>
      </c>
      <c r="FG754" s="228">
        <f t="shared" si="304"/>
        <v>39.61038961038961</v>
      </c>
      <c r="FH754" s="227">
        <v>61</v>
      </c>
      <c r="FI754" s="227">
        <v>154</v>
      </c>
      <c r="FJ754" s="227">
        <v>6</v>
      </c>
      <c r="FK754" s="227">
        <f t="shared" si="296"/>
        <v>87</v>
      </c>
      <c r="FL754" s="227">
        <v>8</v>
      </c>
      <c r="FM754" s="227">
        <f t="shared" si="297"/>
        <v>79</v>
      </c>
      <c r="FZ754" s="229"/>
      <c r="GA754" s="229"/>
      <c r="GB754" s="229"/>
      <c r="GC754" s="229"/>
      <c r="GD754" s="229"/>
    </row>
    <row r="755" spans="1:186" s="368" customFormat="1">
      <c r="A755" s="287" t="s">
        <v>1770</v>
      </c>
      <c r="B755" s="369" t="s">
        <v>1771</v>
      </c>
      <c r="C755" s="287" t="s">
        <v>1804</v>
      </c>
      <c r="D755" s="287" t="s">
        <v>87</v>
      </c>
      <c r="E755" s="369" t="s">
        <v>1805</v>
      </c>
      <c r="F755" s="287">
        <v>752</v>
      </c>
      <c r="G755" s="392" t="s">
        <v>1814</v>
      </c>
      <c r="H755" s="392" t="s">
        <v>1815</v>
      </c>
      <c r="I755" s="393" t="s">
        <v>1808</v>
      </c>
      <c r="J755" s="392" t="s">
        <v>1809</v>
      </c>
      <c r="K755" s="393" t="s">
        <v>914</v>
      </c>
      <c r="L755" s="392" t="s">
        <v>1809</v>
      </c>
      <c r="M755" s="392" t="s">
        <v>3124</v>
      </c>
      <c r="N755" s="372">
        <v>1</v>
      </c>
      <c r="O755" s="373">
        <v>164</v>
      </c>
      <c r="P755" s="373">
        <v>150</v>
      </c>
      <c r="Q755" s="373">
        <v>153</v>
      </c>
      <c r="R755" s="373">
        <v>134</v>
      </c>
      <c r="S755" s="374">
        <v>150</v>
      </c>
      <c r="T755" s="374">
        <v>153</v>
      </c>
      <c r="U755" s="374">
        <v>154</v>
      </c>
      <c r="V755" s="374">
        <v>167</v>
      </c>
      <c r="W755" s="373">
        <v>82</v>
      </c>
      <c r="X755" s="373">
        <v>78</v>
      </c>
      <c r="Y755" s="373">
        <v>80</v>
      </c>
      <c r="Z755" s="373">
        <v>70</v>
      </c>
      <c r="AA755" s="374">
        <v>78</v>
      </c>
      <c r="AB755" s="374">
        <v>80</v>
      </c>
      <c r="AC755" s="374">
        <v>82</v>
      </c>
      <c r="AD755" s="374">
        <v>89</v>
      </c>
      <c r="AE755" s="373">
        <v>2</v>
      </c>
      <c r="AF755" s="373">
        <v>1</v>
      </c>
      <c r="AG755" s="373">
        <v>1</v>
      </c>
      <c r="AH755" s="373">
        <v>1</v>
      </c>
      <c r="AI755" s="374">
        <v>1</v>
      </c>
      <c r="AJ755" s="374">
        <v>1</v>
      </c>
      <c r="AK755" s="374">
        <v>1</v>
      </c>
      <c r="AL755" s="374">
        <v>1</v>
      </c>
      <c r="AM755" s="226">
        <v>82</v>
      </c>
      <c r="AN755" s="226">
        <v>72</v>
      </c>
      <c r="AO755" s="226">
        <v>73</v>
      </c>
      <c r="AP755" s="226">
        <v>64</v>
      </c>
      <c r="AQ755" s="227">
        <v>72</v>
      </c>
      <c r="AR755" s="227">
        <v>73</v>
      </c>
      <c r="AS755" s="227">
        <v>72</v>
      </c>
      <c r="AT755" s="227">
        <v>78</v>
      </c>
      <c r="AU755" s="226">
        <v>44</v>
      </c>
      <c r="AV755" s="226">
        <v>38</v>
      </c>
      <c r="AW755" s="226">
        <v>39</v>
      </c>
      <c r="AX755" s="226">
        <v>36</v>
      </c>
      <c r="AY755" s="218">
        <v>39</v>
      </c>
      <c r="AZ755" s="218">
        <v>39</v>
      </c>
      <c r="BA755" s="218">
        <v>39</v>
      </c>
      <c r="BB755" s="218">
        <v>43</v>
      </c>
      <c r="BC755" s="226">
        <f t="shared" si="295"/>
        <v>38</v>
      </c>
      <c r="BD755" s="226">
        <f t="shared" si="295"/>
        <v>33</v>
      </c>
      <c r="BE755" s="226">
        <f t="shared" si="295"/>
        <v>33</v>
      </c>
      <c r="BF755" s="226">
        <f t="shared" si="294"/>
        <v>27</v>
      </c>
      <c r="BG755" s="218">
        <f t="shared" si="294"/>
        <v>24</v>
      </c>
      <c r="BH755" s="218">
        <f t="shared" si="294"/>
        <v>31</v>
      </c>
      <c r="BI755" s="218">
        <f t="shared" si="294"/>
        <v>30</v>
      </c>
      <c r="BJ755" s="218">
        <f t="shared" si="294"/>
        <v>32</v>
      </c>
      <c r="BK755" s="226">
        <f t="shared" si="313"/>
        <v>0</v>
      </c>
      <c r="BL755" s="226">
        <f t="shared" si="313"/>
        <v>1</v>
      </c>
      <c r="BM755" s="226">
        <f t="shared" si="313"/>
        <v>1</v>
      </c>
      <c r="BN755" s="226">
        <f t="shared" si="312"/>
        <v>1</v>
      </c>
      <c r="BO755" s="227">
        <f t="shared" si="312"/>
        <v>9</v>
      </c>
      <c r="BP755" s="227">
        <f t="shared" si="312"/>
        <v>3</v>
      </c>
      <c r="BQ755" s="227">
        <f t="shared" si="312"/>
        <v>3</v>
      </c>
      <c r="BR755" s="227">
        <f t="shared" si="312"/>
        <v>3</v>
      </c>
      <c r="BS755" s="226">
        <v>0</v>
      </c>
      <c r="BT755" s="226">
        <v>1</v>
      </c>
      <c r="BU755" s="226">
        <v>1</v>
      </c>
      <c r="BV755" s="226">
        <v>1</v>
      </c>
      <c r="BW755" s="227">
        <v>9</v>
      </c>
      <c r="BX755" s="227">
        <v>3</v>
      </c>
      <c r="BY755" s="227">
        <v>3</v>
      </c>
      <c r="BZ755" s="227">
        <v>3</v>
      </c>
      <c r="CA755" s="226">
        <v>0</v>
      </c>
      <c r="CB755" s="226">
        <f>IFERROR(VLOOKUP($G755,[12]ITEM!$B$2:$AC$939,26,0),0)</f>
        <v>0</v>
      </c>
      <c r="CC755" s="226">
        <f>IFERROR(VLOOKUP($G755,[12]ITEM!$B$2:$AC$939,27,0),0)</f>
        <v>0</v>
      </c>
      <c r="CD755" s="226">
        <f>IFERROR(VLOOKUP($G755,[12]ITEM!$B$2:$AC$939,28,0),0)</f>
        <v>0</v>
      </c>
      <c r="CE755" s="227">
        <v>0</v>
      </c>
      <c r="CF755" s="227">
        <v>0</v>
      </c>
      <c r="CG755" s="227">
        <v>0</v>
      </c>
      <c r="CH755" s="227">
        <v>0</v>
      </c>
      <c r="CI755" s="375"/>
      <c r="CJ755" s="226">
        <f t="shared" si="311"/>
        <v>38</v>
      </c>
      <c r="CK755" s="226">
        <f t="shared" si="311"/>
        <v>40</v>
      </c>
      <c r="CL755" s="226">
        <f t="shared" si="311"/>
        <v>40</v>
      </c>
      <c r="CM755" s="226">
        <f t="shared" si="311"/>
        <v>37</v>
      </c>
      <c r="CN755" s="227">
        <f t="shared" si="311"/>
        <v>24</v>
      </c>
      <c r="CO755" s="227">
        <f t="shared" si="311"/>
        <v>24.406395551005957</v>
      </c>
      <c r="CP755" s="227">
        <f t="shared" si="311"/>
        <v>24.218839732147636</v>
      </c>
      <c r="CQ755" s="227">
        <f t="shared" si="311"/>
        <v>27.394924942298701</v>
      </c>
      <c r="CR755" s="226">
        <v>27</v>
      </c>
      <c r="CS755" s="226">
        <v>24</v>
      </c>
      <c r="CT755" s="226">
        <v>24</v>
      </c>
      <c r="CU755" s="226">
        <v>21</v>
      </c>
      <c r="CV755" s="227">
        <f t="shared" si="298"/>
        <v>26</v>
      </c>
      <c r="CW755" s="227">
        <f>CV755*(1+('[13]GROWTH (YoY)'!AR755/100))</f>
        <v>26.406395551005957</v>
      </c>
      <c r="CX755" s="227">
        <f>CW755*(1+('[13]GROWTH (YoY)'!AS755/100))</f>
        <v>26.218839732147636</v>
      </c>
      <c r="CY755" s="227">
        <f>CX755*(1+('[13]GROWTH (YoY)'!AT755/100))</f>
        <v>28.394924942298704</v>
      </c>
      <c r="CZ755" s="226">
        <v>30</v>
      </c>
      <c r="DA755" s="226">
        <v>40</v>
      </c>
      <c r="DB755" s="226">
        <v>43</v>
      </c>
      <c r="DC755" s="226">
        <v>44</v>
      </c>
      <c r="DD755" s="227">
        <v>22</v>
      </c>
      <c r="DE755" s="227">
        <v>26</v>
      </c>
      <c r="DF755" s="227">
        <v>28</v>
      </c>
      <c r="DG755" s="227">
        <v>32</v>
      </c>
      <c r="DH755" s="226">
        <v>-19</v>
      </c>
      <c r="DI755" s="226">
        <v>-24</v>
      </c>
      <c r="DJ755" s="226">
        <v>-27</v>
      </c>
      <c r="DK755" s="226">
        <v>-28</v>
      </c>
      <c r="DL755" s="227">
        <v>-24</v>
      </c>
      <c r="DM755" s="227">
        <v>-28</v>
      </c>
      <c r="DN755" s="227">
        <v>-30</v>
      </c>
      <c r="DO755" s="227">
        <v>-33</v>
      </c>
      <c r="DP755" s="376">
        <f t="shared" si="291"/>
        <v>0</v>
      </c>
      <c r="DQ755" s="226">
        <f t="shared" si="291"/>
        <v>-7</v>
      </c>
      <c r="DR755" s="226">
        <f t="shared" si="291"/>
        <v>-7</v>
      </c>
      <c r="DS755" s="226">
        <f t="shared" si="314"/>
        <v>-10</v>
      </c>
      <c r="DT755" s="227">
        <f t="shared" si="314"/>
        <v>0</v>
      </c>
      <c r="DU755" s="227">
        <f t="shared" si="314"/>
        <v>6.5936044489940429</v>
      </c>
      <c r="DV755" s="227">
        <f t="shared" si="314"/>
        <v>5.7811602678523641</v>
      </c>
      <c r="DW755" s="227">
        <f t="shared" si="314"/>
        <v>4.6050750577012991</v>
      </c>
      <c r="DX755" s="377">
        <f t="shared" si="315"/>
        <v>0.5</v>
      </c>
      <c r="DY755" s="377">
        <f t="shared" si="315"/>
        <v>0.52</v>
      </c>
      <c r="DZ755" s="377">
        <f t="shared" si="315"/>
        <v>0.52287581699346408</v>
      </c>
      <c r="EA755" s="377">
        <f t="shared" si="315"/>
        <v>0.52238805970149249</v>
      </c>
      <c r="EB755" s="378">
        <f t="shared" si="315"/>
        <v>0.52</v>
      </c>
      <c r="EC755" s="378">
        <f t="shared" si="315"/>
        <v>0.52287581699346408</v>
      </c>
      <c r="ED755" s="378">
        <f t="shared" si="315"/>
        <v>0.53246753246753242</v>
      </c>
      <c r="EE755" s="378">
        <f t="shared" si="315"/>
        <v>0.53293413173652693</v>
      </c>
      <c r="EG755" s="226">
        <v>169</v>
      </c>
      <c r="EH755" s="226">
        <v>82</v>
      </c>
      <c r="EI755" s="226">
        <v>87</v>
      </c>
      <c r="EJ755" s="226">
        <v>47</v>
      </c>
      <c r="EK755" s="226">
        <v>255</v>
      </c>
      <c r="EL755" s="226">
        <v>3465</v>
      </c>
      <c r="EM755" s="226">
        <v>3232</v>
      </c>
      <c r="EN755" s="379">
        <f t="shared" si="299"/>
        <v>0.48520710059171596</v>
      </c>
      <c r="EO755" s="226">
        <f t="shared" si="300"/>
        <v>54.022988505747129</v>
      </c>
      <c r="EP755" s="379">
        <f t="shared" si="301"/>
        <v>1.5088757396449703</v>
      </c>
      <c r="EQ755" s="226">
        <f t="shared" si="302"/>
        <v>73593.073593073597</v>
      </c>
      <c r="ER755" s="226">
        <f t="shared" si="303"/>
        <v>1211.8399339933992</v>
      </c>
      <c r="ES755" s="292"/>
      <c r="ET755" s="227">
        <v>150</v>
      </c>
      <c r="EU755" s="227">
        <v>78</v>
      </c>
      <c r="EV755" s="227">
        <v>72</v>
      </c>
      <c r="EW755" s="227">
        <v>39</v>
      </c>
      <c r="EX755" s="227">
        <v>147</v>
      </c>
      <c r="EY755" s="227">
        <v>2249</v>
      </c>
      <c r="EZ755" s="227">
        <v>2033</v>
      </c>
      <c r="FA755" s="380">
        <f t="shared" si="306"/>
        <v>0.52</v>
      </c>
      <c r="FB755" s="228">
        <f t="shared" si="307"/>
        <v>54.166666666666664</v>
      </c>
      <c r="FC755" s="380">
        <f t="shared" si="308"/>
        <v>0.98</v>
      </c>
      <c r="FD755" s="227">
        <f t="shared" si="309"/>
        <v>65362.383281458424</v>
      </c>
      <c r="FE755" s="227">
        <f t="shared" si="310"/>
        <v>1598.6227250368913</v>
      </c>
      <c r="FF755" s="227">
        <v>72</v>
      </c>
      <c r="FG755" s="228">
        <f t="shared" si="304"/>
        <v>52.777777777777779</v>
      </c>
      <c r="FH755" s="227">
        <v>38</v>
      </c>
      <c r="FI755" s="227">
        <v>72</v>
      </c>
      <c r="FJ755" s="227">
        <v>2</v>
      </c>
      <c r="FK755" s="227">
        <f t="shared" si="296"/>
        <v>32</v>
      </c>
      <c r="FL755" s="227">
        <v>4</v>
      </c>
      <c r="FM755" s="227">
        <f t="shared" si="297"/>
        <v>28</v>
      </c>
      <c r="FZ755" s="229"/>
      <c r="GA755" s="229"/>
      <c r="GB755" s="229"/>
      <c r="GC755" s="229"/>
      <c r="GD755" s="229"/>
    </row>
    <row r="756" spans="1:186" s="368" customFormat="1">
      <c r="A756" s="287" t="s">
        <v>1770</v>
      </c>
      <c r="B756" s="369" t="s">
        <v>1771</v>
      </c>
      <c r="C756" s="287" t="s">
        <v>1804</v>
      </c>
      <c r="D756" s="287" t="s">
        <v>87</v>
      </c>
      <c r="E756" s="369" t="s">
        <v>1805</v>
      </c>
      <c r="F756" s="287">
        <v>753</v>
      </c>
      <c r="G756" s="392" t="s">
        <v>1816</v>
      </c>
      <c r="H756" s="392" t="s">
        <v>1817</v>
      </c>
      <c r="I756" s="393" t="s">
        <v>1808</v>
      </c>
      <c r="J756" s="392" t="s">
        <v>1809</v>
      </c>
      <c r="K756" s="393" t="s">
        <v>914</v>
      </c>
      <c r="L756" s="392" t="s">
        <v>1809</v>
      </c>
      <c r="M756" s="392" t="s">
        <v>3124</v>
      </c>
      <c r="N756" s="372">
        <v>1</v>
      </c>
      <c r="O756" s="373">
        <v>34</v>
      </c>
      <c r="P756" s="373">
        <v>53</v>
      </c>
      <c r="Q756" s="373">
        <v>64</v>
      </c>
      <c r="R756" s="373">
        <v>56</v>
      </c>
      <c r="S756" s="374">
        <v>53</v>
      </c>
      <c r="T756" s="374">
        <v>64</v>
      </c>
      <c r="U756" s="374">
        <v>64</v>
      </c>
      <c r="V756" s="374">
        <v>66</v>
      </c>
      <c r="W756" s="373">
        <v>15</v>
      </c>
      <c r="X756" s="373">
        <v>20</v>
      </c>
      <c r="Y756" s="373">
        <v>24</v>
      </c>
      <c r="Z756" s="373">
        <v>21</v>
      </c>
      <c r="AA756" s="374">
        <v>20</v>
      </c>
      <c r="AB756" s="374">
        <v>24</v>
      </c>
      <c r="AC756" s="374">
        <v>25</v>
      </c>
      <c r="AD756" s="374">
        <v>26</v>
      </c>
      <c r="AE756" s="373">
        <v>0</v>
      </c>
      <c r="AF756" s="373">
        <v>1</v>
      </c>
      <c r="AG756" s="373">
        <v>1</v>
      </c>
      <c r="AH756" s="373">
        <v>1</v>
      </c>
      <c r="AI756" s="374">
        <v>1</v>
      </c>
      <c r="AJ756" s="374">
        <v>1</v>
      </c>
      <c r="AK756" s="374">
        <v>1</v>
      </c>
      <c r="AL756" s="374">
        <v>0</v>
      </c>
      <c r="AM756" s="226">
        <v>19</v>
      </c>
      <c r="AN756" s="226">
        <v>33</v>
      </c>
      <c r="AO756" s="226">
        <v>39</v>
      </c>
      <c r="AP756" s="226">
        <v>34</v>
      </c>
      <c r="AQ756" s="227">
        <v>33</v>
      </c>
      <c r="AR756" s="227">
        <v>40</v>
      </c>
      <c r="AS756" s="227">
        <v>39</v>
      </c>
      <c r="AT756" s="227">
        <v>40</v>
      </c>
      <c r="AU756" s="226">
        <v>9</v>
      </c>
      <c r="AV756" s="226">
        <v>15</v>
      </c>
      <c r="AW756" s="226">
        <v>18</v>
      </c>
      <c r="AX756" s="226">
        <v>16</v>
      </c>
      <c r="AY756" s="218">
        <v>15</v>
      </c>
      <c r="AZ756" s="218">
        <v>18</v>
      </c>
      <c r="BA756" s="218">
        <v>18</v>
      </c>
      <c r="BB756" s="218">
        <v>18</v>
      </c>
      <c r="BC756" s="226">
        <f t="shared" si="295"/>
        <v>10</v>
      </c>
      <c r="BD756" s="226">
        <f t="shared" si="295"/>
        <v>18</v>
      </c>
      <c r="BE756" s="226">
        <f t="shared" si="295"/>
        <v>20</v>
      </c>
      <c r="BF756" s="226">
        <f t="shared" si="294"/>
        <v>17</v>
      </c>
      <c r="BG756" s="218">
        <f t="shared" si="294"/>
        <v>16</v>
      </c>
      <c r="BH756" s="218">
        <f t="shared" si="294"/>
        <v>21</v>
      </c>
      <c r="BI756" s="218">
        <f t="shared" si="294"/>
        <v>20</v>
      </c>
      <c r="BJ756" s="218">
        <f t="shared" si="294"/>
        <v>21</v>
      </c>
      <c r="BK756" s="226">
        <f t="shared" si="313"/>
        <v>0</v>
      </c>
      <c r="BL756" s="226">
        <f t="shared" si="313"/>
        <v>0</v>
      </c>
      <c r="BM756" s="226">
        <f t="shared" si="313"/>
        <v>1</v>
      </c>
      <c r="BN756" s="226">
        <f t="shared" si="312"/>
        <v>1</v>
      </c>
      <c r="BO756" s="227">
        <f t="shared" si="312"/>
        <v>2</v>
      </c>
      <c r="BP756" s="227">
        <f t="shared" si="312"/>
        <v>1</v>
      </c>
      <c r="BQ756" s="227">
        <f t="shared" si="312"/>
        <v>1</v>
      </c>
      <c r="BR756" s="227">
        <f t="shared" si="312"/>
        <v>1</v>
      </c>
      <c r="BS756" s="226">
        <v>0</v>
      </c>
      <c r="BT756" s="226">
        <v>0</v>
      </c>
      <c r="BU756" s="226">
        <v>1</v>
      </c>
      <c r="BV756" s="226">
        <v>1</v>
      </c>
      <c r="BW756" s="227">
        <v>2</v>
      </c>
      <c r="BX756" s="227">
        <v>1</v>
      </c>
      <c r="BY756" s="227">
        <v>1</v>
      </c>
      <c r="BZ756" s="227">
        <v>1</v>
      </c>
      <c r="CA756" s="226">
        <v>0</v>
      </c>
      <c r="CB756" s="226">
        <f>IFERROR(VLOOKUP($G756,[12]ITEM!$B$2:$AC$939,26,0),0)</f>
        <v>0</v>
      </c>
      <c r="CC756" s="226">
        <f>IFERROR(VLOOKUP($G756,[12]ITEM!$B$2:$AC$939,27,0),0)</f>
        <v>0</v>
      </c>
      <c r="CD756" s="226">
        <f>IFERROR(VLOOKUP($G756,[12]ITEM!$B$2:$AC$939,28,0),0)</f>
        <v>0</v>
      </c>
      <c r="CE756" s="227">
        <v>0</v>
      </c>
      <c r="CF756" s="227">
        <v>0</v>
      </c>
      <c r="CG756" s="227">
        <v>0</v>
      </c>
      <c r="CH756" s="227">
        <v>0</v>
      </c>
      <c r="CI756" s="375"/>
      <c r="CJ756" s="226">
        <f t="shared" si="311"/>
        <v>10</v>
      </c>
      <c r="CK756" s="226">
        <f t="shared" si="311"/>
        <v>12</v>
      </c>
      <c r="CL756" s="226">
        <f t="shared" si="311"/>
        <v>13</v>
      </c>
      <c r="CM756" s="226">
        <f t="shared" si="311"/>
        <v>14</v>
      </c>
      <c r="CN756" s="227">
        <f t="shared" si="311"/>
        <v>16</v>
      </c>
      <c r="CO756" s="227">
        <f t="shared" si="311"/>
        <v>19.6046668724825</v>
      </c>
      <c r="CP756" s="227">
        <f t="shared" si="311"/>
        <v>20.559824722218075</v>
      </c>
      <c r="CQ756" s="227">
        <f t="shared" si="311"/>
        <v>22.626684517724417</v>
      </c>
      <c r="CR756" s="226">
        <v>-1</v>
      </c>
      <c r="CS756" s="226">
        <v>-1</v>
      </c>
      <c r="CT756" s="226">
        <v>-2</v>
      </c>
      <c r="CU756" s="226">
        <v>-1</v>
      </c>
      <c r="CV756" s="227">
        <f t="shared" si="298"/>
        <v>3</v>
      </c>
      <c r="CW756" s="227">
        <f>CV756*(1+('[13]GROWTH (YoY)'!AR756/100))</f>
        <v>3.6046668724824995</v>
      </c>
      <c r="CX756" s="227">
        <f>CW756*(1+('[13]GROWTH (YoY)'!AS756/100))</f>
        <v>3.5598247222180759</v>
      </c>
      <c r="CY756" s="227">
        <f>CX756*(1+('[13]GROWTH (YoY)'!AT756/100))</f>
        <v>3.6266845177244171</v>
      </c>
      <c r="CZ756" s="226">
        <v>9</v>
      </c>
      <c r="DA756" s="226">
        <v>11</v>
      </c>
      <c r="DB756" s="226">
        <v>12</v>
      </c>
      <c r="DC756" s="226">
        <v>12</v>
      </c>
      <c r="DD756" s="227">
        <v>11</v>
      </c>
      <c r="DE756" s="227">
        <v>13</v>
      </c>
      <c r="DF756" s="227">
        <v>14</v>
      </c>
      <c r="DG756" s="227">
        <v>16</v>
      </c>
      <c r="DH756" s="226">
        <v>2</v>
      </c>
      <c r="DI756" s="226">
        <v>2</v>
      </c>
      <c r="DJ756" s="226">
        <v>3</v>
      </c>
      <c r="DK756" s="226">
        <v>3</v>
      </c>
      <c r="DL756" s="227">
        <v>2</v>
      </c>
      <c r="DM756" s="227">
        <v>3</v>
      </c>
      <c r="DN756" s="227">
        <v>3</v>
      </c>
      <c r="DO756" s="227">
        <v>3</v>
      </c>
      <c r="DP756" s="376">
        <f t="shared" ref="DP756:DR819" si="316">BC756-CJ756</f>
        <v>0</v>
      </c>
      <c r="DQ756" s="226">
        <f t="shared" si="316"/>
        <v>6</v>
      </c>
      <c r="DR756" s="226">
        <f t="shared" si="316"/>
        <v>7</v>
      </c>
      <c r="DS756" s="226">
        <f t="shared" si="314"/>
        <v>3</v>
      </c>
      <c r="DT756" s="227">
        <f t="shared" si="314"/>
        <v>0</v>
      </c>
      <c r="DU756" s="227">
        <f t="shared" si="314"/>
        <v>1.3953331275174996</v>
      </c>
      <c r="DV756" s="227">
        <f t="shared" si="314"/>
        <v>-0.55982472221807456</v>
      </c>
      <c r="DW756" s="227">
        <f t="shared" si="314"/>
        <v>-1.6266845177244171</v>
      </c>
      <c r="DX756" s="377">
        <f t="shared" si="315"/>
        <v>0.44117647058823528</v>
      </c>
      <c r="DY756" s="377">
        <f t="shared" si="315"/>
        <v>0.37735849056603776</v>
      </c>
      <c r="DZ756" s="377">
        <f t="shared" si="315"/>
        <v>0.375</v>
      </c>
      <c r="EA756" s="377">
        <f t="shared" si="315"/>
        <v>0.375</v>
      </c>
      <c r="EB756" s="378">
        <f t="shared" si="315"/>
        <v>0.37735849056603776</v>
      </c>
      <c r="EC756" s="378">
        <f t="shared" si="315"/>
        <v>0.375</v>
      </c>
      <c r="ED756" s="378">
        <f t="shared" si="315"/>
        <v>0.390625</v>
      </c>
      <c r="EE756" s="378">
        <f t="shared" si="315"/>
        <v>0.39393939393939392</v>
      </c>
      <c r="EG756" s="226">
        <v>34</v>
      </c>
      <c r="EH756" s="226">
        <v>15</v>
      </c>
      <c r="EI756" s="226">
        <v>19</v>
      </c>
      <c r="EJ756" s="226">
        <v>9</v>
      </c>
      <c r="EK756" s="226">
        <v>40</v>
      </c>
      <c r="EL756" s="226">
        <v>960</v>
      </c>
      <c r="EM756" s="226">
        <v>709</v>
      </c>
      <c r="EN756" s="379">
        <f t="shared" si="299"/>
        <v>0.44117647058823528</v>
      </c>
      <c r="EO756" s="226">
        <f t="shared" si="300"/>
        <v>47.368421052631575</v>
      </c>
      <c r="EP756" s="379">
        <f t="shared" si="301"/>
        <v>1.1764705882352942</v>
      </c>
      <c r="EQ756" s="226">
        <f t="shared" si="302"/>
        <v>41666.666666666664</v>
      </c>
      <c r="ER756" s="226">
        <f t="shared" si="303"/>
        <v>1057.8279266572638</v>
      </c>
      <c r="ES756" s="292"/>
      <c r="ET756" s="227">
        <v>53</v>
      </c>
      <c r="EU756" s="227">
        <v>20</v>
      </c>
      <c r="EV756" s="227">
        <v>33</v>
      </c>
      <c r="EW756" s="227">
        <v>15</v>
      </c>
      <c r="EX756" s="227">
        <v>85</v>
      </c>
      <c r="EY756" s="227">
        <v>882</v>
      </c>
      <c r="EZ756" s="227">
        <v>701</v>
      </c>
      <c r="FA756" s="380">
        <f t="shared" si="306"/>
        <v>0.37735849056603776</v>
      </c>
      <c r="FB756" s="228">
        <f t="shared" si="307"/>
        <v>45.454545454545453</v>
      </c>
      <c r="FC756" s="380">
        <f t="shared" si="308"/>
        <v>1.6037735849056605</v>
      </c>
      <c r="FD756" s="227">
        <f t="shared" si="309"/>
        <v>96371.882086167796</v>
      </c>
      <c r="FE756" s="227">
        <f t="shared" si="310"/>
        <v>1783.1669044222538</v>
      </c>
      <c r="FF756" s="227">
        <v>33</v>
      </c>
      <c r="FG756" s="228">
        <f t="shared" si="304"/>
        <v>45.454545454545453</v>
      </c>
      <c r="FH756" s="227">
        <v>15</v>
      </c>
      <c r="FI756" s="227">
        <v>33</v>
      </c>
      <c r="FJ756" s="227">
        <v>0</v>
      </c>
      <c r="FK756" s="227">
        <f t="shared" si="296"/>
        <v>18</v>
      </c>
      <c r="FL756" s="227">
        <v>1</v>
      </c>
      <c r="FM756" s="227">
        <f t="shared" si="297"/>
        <v>17</v>
      </c>
      <c r="FZ756" s="229"/>
      <c r="GA756" s="229"/>
      <c r="GB756" s="229"/>
      <c r="GC756" s="229"/>
      <c r="GD756" s="229"/>
    </row>
    <row r="757" spans="1:186" s="368" customFormat="1">
      <c r="A757" s="287" t="s">
        <v>1770</v>
      </c>
      <c r="B757" s="369" t="s">
        <v>1771</v>
      </c>
      <c r="C757" s="287" t="s">
        <v>1804</v>
      </c>
      <c r="D757" s="287" t="s">
        <v>87</v>
      </c>
      <c r="E757" s="369" t="s">
        <v>1805</v>
      </c>
      <c r="F757" s="287">
        <v>754</v>
      </c>
      <c r="G757" s="392" t="s">
        <v>1818</v>
      </c>
      <c r="H757" s="392" t="s">
        <v>1819</v>
      </c>
      <c r="I757" s="393" t="s">
        <v>1808</v>
      </c>
      <c r="J757" s="392" t="s">
        <v>1809</v>
      </c>
      <c r="K757" s="393" t="s">
        <v>914</v>
      </c>
      <c r="L757" s="392" t="s">
        <v>1809</v>
      </c>
      <c r="M757" s="392" t="s">
        <v>3124</v>
      </c>
      <c r="N757" s="372">
        <v>1</v>
      </c>
      <c r="O757" s="373">
        <v>0</v>
      </c>
      <c r="P757" s="373">
        <v>0</v>
      </c>
      <c r="Q757" s="373">
        <v>0</v>
      </c>
      <c r="R757" s="373">
        <v>0</v>
      </c>
      <c r="S757" s="374">
        <v>0</v>
      </c>
      <c r="T757" s="374">
        <v>0</v>
      </c>
      <c r="U757" s="374">
        <v>0</v>
      </c>
      <c r="V757" s="374">
        <v>0</v>
      </c>
      <c r="W757" s="373">
        <v>0</v>
      </c>
      <c r="X757" s="373">
        <v>0</v>
      </c>
      <c r="Y757" s="373">
        <v>0</v>
      </c>
      <c r="Z757" s="373">
        <v>0</v>
      </c>
      <c r="AA757" s="374">
        <v>0</v>
      </c>
      <c r="AB757" s="374">
        <v>0</v>
      </c>
      <c r="AC757" s="374">
        <v>0</v>
      </c>
      <c r="AD757" s="374">
        <v>0</v>
      </c>
      <c r="AE757" s="373">
        <v>0</v>
      </c>
      <c r="AF757" s="373">
        <v>0</v>
      </c>
      <c r="AG757" s="373">
        <v>0</v>
      </c>
      <c r="AH757" s="373">
        <v>0</v>
      </c>
      <c r="AI757" s="374">
        <v>0</v>
      </c>
      <c r="AJ757" s="374">
        <v>0</v>
      </c>
      <c r="AK757" s="374">
        <v>0</v>
      </c>
      <c r="AL757" s="374">
        <v>0</v>
      </c>
      <c r="AM757" s="226">
        <v>0</v>
      </c>
      <c r="AN757" s="226">
        <v>0</v>
      </c>
      <c r="AO757" s="226">
        <v>0</v>
      </c>
      <c r="AP757" s="226">
        <v>0</v>
      </c>
      <c r="AQ757" s="227">
        <v>0</v>
      </c>
      <c r="AR757" s="227">
        <v>0</v>
      </c>
      <c r="AS757" s="227">
        <v>0</v>
      </c>
      <c r="AT757" s="227">
        <v>0</v>
      </c>
      <c r="AU757" s="226">
        <v>0</v>
      </c>
      <c r="AV757" s="226">
        <v>0</v>
      </c>
      <c r="AW757" s="226">
        <v>0</v>
      </c>
      <c r="AX757" s="226">
        <v>0</v>
      </c>
      <c r="AY757" s="218">
        <v>0</v>
      </c>
      <c r="AZ757" s="218">
        <v>0</v>
      </c>
      <c r="BA757" s="218">
        <v>0</v>
      </c>
      <c r="BB757" s="218">
        <v>0</v>
      </c>
      <c r="BC757" s="226">
        <f t="shared" si="295"/>
        <v>0</v>
      </c>
      <c r="BD757" s="226">
        <f t="shared" si="295"/>
        <v>0</v>
      </c>
      <c r="BE757" s="226">
        <f t="shared" si="295"/>
        <v>0</v>
      </c>
      <c r="BF757" s="226">
        <f t="shared" si="294"/>
        <v>0</v>
      </c>
      <c r="BG757" s="218">
        <f t="shared" si="294"/>
        <v>0</v>
      </c>
      <c r="BH757" s="218">
        <f t="shared" si="294"/>
        <v>0</v>
      </c>
      <c r="BI757" s="218">
        <f t="shared" si="294"/>
        <v>0</v>
      </c>
      <c r="BJ757" s="218">
        <f t="shared" si="294"/>
        <v>0</v>
      </c>
      <c r="BK757" s="226">
        <f t="shared" si="313"/>
        <v>0</v>
      </c>
      <c r="BL757" s="226">
        <f t="shared" si="313"/>
        <v>0</v>
      </c>
      <c r="BM757" s="226">
        <f t="shared" si="313"/>
        <v>0</v>
      </c>
      <c r="BN757" s="226">
        <f t="shared" si="312"/>
        <v>0</v>
      </c>
      <c r="BO757" s="227">
        <f t="shared" si="312"/>
        <v>0</v>
      </c>
      <c r="BP757" s="227">
        <f t="shared" si="312"/>
        <v>0</v>
      </c>
      <c r="BQ757" s="227">
        <f t="shared" si="312"/>
        <v>0</v>
      </c>
      <c r="BR757" s="227">
        <f t="shared" si="312"/>
        <v>0</v>
      </c>
      <c r="BS757" s="226">
        <v>0</v>
      </c>
      <c r="BT757" s="226">
        <v>0</v>
      </c>
      <c r="BU757" s="226">
        <v>0</v>
      </c>
      <c r="BV757" s="226">
        <v>0</v>
      </c>
      <c r="BW757" s="227">
        <v>0</v>
      </c>
      <c r="BX757" s="227">
        <v>0</v>
      </c>
      <c r="BY757" s="227">
        <v>0</v>
      </c>
      <c r="BZ757" s="227">
        <v>0</v>
      </c>
      <c r="CA757" s="226">
        <v>0</v>
      </c>
      <c r="CB757" s="226">
        <f>IFERROR(VLOOKUP($G757,[12]ITEM!$B$2:$AC$939,26,0),0)</f>
        <v>0</v>
      </c>
      <c r="CC757" s="226">
        <f>IFERROR(VLOOKUP($G757,[12]ITEM!$B$2:$AC$939,27,0),0)</f>
        <v>0</v>
      </c>
      <c r="CD757" s="226">
        <f>IFERROR(VLOOKUP($G757,[12]ITEM!$B$2:$AC$939,28,0),0)</f>
        <v>0</v>
      </c>
      <c r="CE757" s="227">
        <v>0</v>
      </c>
      <c r="CF757" s="227">
        <v>0</v>
      </c>
      <c r="CG757" s="227">
        <v>0</v>
      </c>
      <c r="CH757" s="227">
        <v>0</v>
      </c>
      <c r="CI757" s="375"/>
      <c r="CJ757" s="226">
        <f t="shared" si="311"/>
        <v>0</v>
      </c>
      <c r="CK757" s="226">
        <f t="shared" si="311"/>
        <v>0</v>
      </c>
      <c r="CL757" s="226">
        <f t="shared" si="311"/>
        <v>0</v>
      </c>
      <c r="CM757" s="226">
        <f t="shared" si="311"/>
        <v>0</v>
      </c>
      <c r="CN757" s="227">
        <f t="shared" si="311"/>
        <v>0</v>
      </c>
      <c r="CO757" s="227">
        <f t="shared" si="311"/>
        <v>0</v>
      </c>
      <c r="CP757" s="227">
        <f t="shared" si="311"/>
        <v>0</v>
      </c>
      <c r="CQ757" s="227">
        <f t="shared" si="311"/>
        <v>0</v>
      </c>
      <c r="CR757" s="226">
        <v>0</v>
      </c>
      <c r="CS757" s="226">
        <v>0</v>
      </c>
      <c r="CT757" s="226">
        <v>0</v>
      </c>
      <c r="CU757" s="226">
        <v>0</v>
      </c>
      <c r="CV757" s="227">
        <f t="shared" si="298"/>
        <v>0</v>
      </c>
      <c r="CW757" s="227">
        <f>CV757*(1+('[13]GROWTH (YoY)'!AR757/100))</f>
        <v>0</v>
      </c>
      <c r="CX757" s="227">
        <f>CW757*(1+('[13]GROWTH (YoY)'!AS757/100))</f>
        <v>0</v>
      </c>
      <c r="CY757" s="227">
        <f>CX757*(1+('[13]GROWTH (YoY)'!AT757/100))</f>
        <v>0</v>
      </c>
      <c r="CZ757" s="226">
        <v>0</v>
      </c>
      <c r="DA757" s="226">
        <v>0</v>
      </c>
      <c r="DB757" s="226">
        <v>0</v>
      </c>
      <c r="DC757" s="226">
        <v>0</v>
      </c>
      <c r="DD757" s="227">
        <v>0</v>
      </c>
      <c r="DE757" s="227">
        <v>0</v>
      </c>
      <c r="DF757" s="227">
        <v>0</v>
      </c>
      <c r="DG757" s="227">
        <v>0</v>
      </c>
      <c r="DH757" s="226">
        <v>0</v>
      </c>
      <c r="DI757" s="226">
        <v>0</v>
      </c>
      <c r="DJ757" s="226">
        <v>0</v>
      </c>
      <c r="DK757" s="226">
        <v>0</v>
      </c>
      <c r="DL757" s="227">
        <v>0</v>
      </c>
      <c r="DM757" s="227">
        <v>0</v>
      </c>
      <c r="DN757" s="227">
        <v>0</v>
      </c>
      <c r="DO757" s="227">
        <v>0</v>
      </c>
      <c r="DP757" s="376">
        <f t="shared" si="316"/>
        <v>0</v>
      </c>
      <c r="DQ757" s="226">
        <f t="shared" si="316"/>
        <v>0</v>
      </c>
      <c r="DR757" s="226">
        <f t="shared" si="316"/>
        <v>0</v>
      </c>
      <c r="DS757" s="226">
        <f t="shared" si="314"/>
        <v>0</v>
      </c>
      <c r="DT757" s="227">
        <f t="shared" si="314"/>
        <v>0</v>
      </c>
      <c r="DU757" s="227">
        <f t="shared" si="314"/>
        <v>0</v>
      </c>
      <c r="DV757" s="227">
        <f t="shared" si="314"/>
        <v>0</v>
      </c>
      <c r="DW757" s="227">
        <f t="shared" si="314"/>
        <v>0</v>
      </c>
      <c r="DX757" s="377">
        <f t="shared" si="315"/>
        <v>0</v>
      </c>
      <c r="DY757" s="377">
        <f t="shared" si="315"/>
        <v>0</v>
      </c>
      <c r="DZ757" s="377">
        <f t="shared" si="315"/>
        <v>0</v>
      </c>
      <c r="EA757" s="377">
        <f t="shared" si="315"/>
        <v>0</v>
      </c>
      <c r="EB757" s="378">
        <f t="shared" si="315"/>
        <v>0</v>
      </c>
      <c r="EC757" s="378">
        <f t="shared" si="315"/>
        <v>0</v>
      </c>
      <c r="ED757" s="378">
        <f t="shared" si="315"/>
        <v>0</v>
      </c>
      <c r="EE757" s="378">
        <f t="shared" si="315"/>
        <v>0</v>
      </c>
      <c r="EG757" s="226">
        <v>0</v>
      </c>
      <c r="EH757" s="226">
        <v>0</v>
      </c>
      <c r="EI757" s="226">
        <v>0</v>
      </c>
      <c r="EJ757" s="226">
        <v>0</v>
      </c>
      <c r="EK757" s="226">
        <v>0</v>
      </c>
      <c r="EL757" s="226">
        <v>0</v>
      </c>
      <c r="EM757" s="226">
        <v>0</v>
      </c>
      <c r="EN757" s="379">
        <f t="shared" si="299"/>
        <v>0</v>
      </c>
      <c r="EO757" s="226">
        <f t="shared" si="300"/>
        <v>0</v>
      </c>
      <c r="EP757" s="379">
        <f t="shared" si="301"/>
        <v>0</v>
      </c>
      <c r="EQ757" s="226">
        <f t="shared" si="302"/>
        <v>0</v>
      </c>
      <c r="ER757" s="226">
        <f t="shared" si="303"/>
        <v>0</v>
      </c>
      <c r="ES757" s="292"/>
      <c r="ET757" s="227">
        <v>0</v>
      </c>
      <c r="EU757" s="227">
        <v>0</v>
      </c>
      <c r="EV757" s="227">
        <v>0</v>
      </c>
      <c r="EW757" s="227">
        <v>0</v>
      </c>
      <c r="EX757" s="227">
        <v>0</v>
      </c>
      <c r="EY757" s="227">
        <v>0</v>
      </c>
      <c r="EZ757" s="227">
        <v>0</v>
      </c>
      <c r="FA757" s="380">
        <f t="shared" si="306"/>
        <v>0</v>
      </c>
      <c r="FB757" s="228">
        <f t="shared" si="307"/>
        <v>0</v>
      </c>
      <c r="FC757" s="380">
        <f t="shared" si="308"/>
        <v>0</v>
      </c>
      <c r="FD757" s="227">
        <f t="shared" si="309"/>
        <v>0</v>
      </c>
      <c r="FE757" s="227">
        <f t="shared" si="310"/>
        <v>0</v>
      </c>
      <c r="FF757" s="227">
        <v>0</v>
      </c>
      <c r="FG757" s="228">
        <f t="shared" si="304"/>
        <v>0</v>
      </c>
      <c r="FH757" s="227">
        <v>0</v>
      </c>
      <c r="FI757" s="227">
        <v>0</v>
      </c>
      <c r="FJ757" s="227">
        <v>0</v>
      </c>
      <c r="FK757" s="227">
        <f t="shared" si="296"/>
        <v>0</v>
      </c>
      <c r="FL757" s="227">
        <v>0</v>
      </c>
      <c r="FM757" s="227">
        <f t="shared" si="297"/>
        <v>0</v>
      </c>
      <c r="FZ757" s="229"/>
      <c r="GA757" s="229"/>
      <c r="GB757" s="229"/>
      <c r="GC757" s="229"/>
      <c r="GD757" s="229"/>
    </row>
    <row r="758" spans="1:186" s="368" customFormat="1">
      <c r="A758" s="287" t="s">
        <v>1770</v>
      </c>
      <c r="B758" s="369" t="s">
        <v>1771</v>
      </c>
      <c r="C758" s="287" t="s">
        <v>1804</v>
      </c>
      <c r="D758" s="287" t="s">
        <v>87</v>
      </c>
      <c r="E758" s="369" t="s">
        <v>1805</v>
      </c>
      <c r="F758" s="287">
        <v>755</v>
      </c>
      <c r="G758" s="392" t="s">
        <v>1820</v>
      </c>
      <c r="H758" s="392" t="s">
        <v>1821</v>
      </c>
      <c r="I758" s="393" t="s">
        <v>1808</v>
      </c>
      <c r="J758" s="392" t="s">
        <v>1809</v>
      </c>
      <c r="K758" s="393" t="s">
        <v>914</v>
      </c>
      <c r="L758" s="392" t="s">
        <v>1809</v>
      </c>
      <c r="M758" s="392" t="s">
        <v>3124</v>
      </c>
      <c r="N758" s="372">
        <v>1</v>
      </c>
      <c r="O758" s="373">
        <v>0</v>
      </c>
      <c r="P758" s="373">
        <v>0</v>
      </c>
      <c r="Q758" s="373">
        <v>0</v>
      </c>
      <c r="R758" s="373">
        <v>0</v>
      </c>
      <c r="S758" s="374">
        <v>0</v>
      </c>
      <c r="T758" s="374">
        <v>0</v>
      </c>
      <c r="U758" s="374">
        <v>0</v>
      </c>
      <c r="V758" s="374">
        <v>0</v>
      </c>
      <c r="W758" s="373">
        <v>0</v>
      </c>
      <c r="X758" s="373">
        <v>0</v>
      </c>
      <c r="Y758" s="373">
        <v>0</v>
      </c>
      <c r="Z758" s="373">
        <v>0</v>
      </c>
      <c r="AA758" s="374">
        <v>0</v>
      </c>
      <c r="AB758" s="374">
        <v>0</v>
      </c>
      <c r="AC758" s="374">
        <v>0</v>
      </c>
      <c r="AD758" s="374">
        <v>0</v>
      </c>
      <c r="AE758" s="373">
        <v>0</v>
      </c>
      <c r="AF758" s="373">
        <v>0</v>
      </c>
      <c r="AG758" s="373">
        <v>0</v>
      </c>
      <c r="AH758" s="373">
        <v>0</v>
      </c>
      <c r="AI758" s="374">
        <v>0</v>
      </c>
      <c r="AJ758" s="374">
        <v>0</v>
      </c>
      <c r="AK758" s="374">
        <v>0</v>
      </c>
      <c r="AL758" s="374">
        <v>0</v>
      </c>
      <c r="AM758" s="226">
        <v>0</v>
      </c>
      <c r="AN758" s="226">
        <v>0</v>
      </c>
      <c r="AO758" s="226">
        <v>0</v>
      </c>
      <c r="AP758" s="226">
        <v>0</v>
      </c>
      <c r="AQ758" s="227">
        <v>0</v>
      </c>
      <c r="AR758" s="227">
        <v>0</v>
      </c>
      <c r="AS758" s="227">
        <v>0</v>
      </c>
      <c r="AT758" s="227">
        <v>0</v>
      </c>
      <c r="AU758" s="226">
        <v>0</v>
      </c>
      <c r="AV758" s="226">
        <v>0</v>
      </c>
      <c r="AW758" s="226">
        <v>0</v>
      </c>
      <c r="AX758" s="226">
        <v>0</v>
      </c>
      <c r="AY758" s="218">
        <v>0</v>
      </c>
      <c r="AZ758" s="218">
        <v>0</v>
      </c>
      <c r="BA758" s="218">
        <v>0</v>
      </c>
      <c r="BB758" s="218">
        <v>0</v>
      </c>
      <c r="BC758" s="226">
        <f t="shared" si="295"/>
        <v>0</v>
      </c>
      <c r="BD758" s="226">
        <f t="shared" si="295"/>
        <v>0</v>
      </c>
      <c r="BE758" s="226">
        <f t="shared" si="295"/>
        <v>0</v>
      </c>
      <c r="BF758" s="226">
        <f t="shared" si="294"/>
        <v>0</v>
      </c>
      <c r="BG758" s="218">
        <f t="shared" si="294"/>
        <v>0</v>
      </c>
      <c r="BH758" s="218">
        <f t="shared" si="294"/>
        <v>0</v>
      </c>
      <c r="BI758" s="218">
        <f t="shared" si="294"/>
        <v>0</v>
      </c>
      <c r="BJ758" s="218">
        <f t="shared" si="294"/>
        <v>0</v>
      </c>
      <c r="BK758" s="226">
        <f t="shared" si="313"/>
        <v>0</v>
      </c>
      <c r="BL758" s="226">
        <f t="shared" si="313"/>
        <v>0</v>
      </c>
      <c r="BM758" s="226">
        <f t="shared" si="313"/>
        <v>0</v>
      </c>
      <c r="BN758" s="226">
        <f t="shared" si="312"/>
        <v>0</v>
      </c>
      <c r="BO758" s="227">
        <f t="shared" si="312"/>
        <v>0</v>
      </c>
      <c r="BP758" s="227">
        <f t="shared" si="312"/>
        <v>0</v>
      </c>
      <c r="BQ758" s="227">
        <f t="shared" si="312"/>
        <v>0</v>
      </c>
      <c r="BR758" s="227">
        <f t="shared" si="312"/>
        <v>0</v>
      </c>
      <c r="BS758" s="226">
        <v>0</v>
      </c>
      <c r="BT758" s="226">
        <v>0</v>
      </c>
      <c r="BU758" s="226">
        <v>0</v>
      </c>
      <c r="BV758" s="226">
        <v>0</v>
      </c>
      <c r="BW758" s="227">
        <v>0</v>
      </c>
      <c r="BX758" s="227">
        <v>0</v>
      </c>
      <c r="BY758" s="227">
        <v>0</v>
      </c>
      <c r="BZ758" s="227">
        <v>0</v>
      </c>
      <c r="CA758" s="226">
        <v>0</v>
      </c>
      <c r="CB758" s="226">
        <f>IFERROR(VLOOKUP($G758,[12]ITEM!$B$2:$AC$939,26,0),0)</f>
        <v>0</v>
      </c>
      <c r="CC758" s="226">
        <f>IFERROR(VLOOKUP($G758,[12]ITEM!$B$2:$AC$939,27,0),0)</f>
        <v>0</v>
      </c>
      <c r="CD758" s="226">
        <f>IFERROR(VLOOKUP($G758,[12]ITEM!$B$2:$AC$939,28,0),0)</f>
        <v>0</v>
      </c>
      <c r="CE758" s="227">
        <v>0</v>
      </c>
      <c r="CF758" s="227">
        <v>0</v>
      </c>
      <c r="CG758" s="227">
        <v>0</v>
      </c>
      <c r="CH758" s="227">
        <v>0</v>
      </c>
      <c r="CI758" s="375"/>
      <c r="CJ758" s="226">
        <f t="shared" si="311"/>
        <v>0</v>
      </c>
      <c r="CK758" s="226">
        <f t="shared" si="311"/>
        <v>0</v>
      </c>
      <c r="CL758" s="226">
        <f t="shared" si="311"/>
        <v>0</v>
      </c>
      <c r="CM758" s="226">
        <f t="shared" si="311"/>
        <v>0</v>
      </c>
      <c r="CN758" s="227">
        <f t="shared" si="311"/>
        <v>0</v>
      </c>
      <c r="CO758" s="227">
        <f t="shared" si="311"/>
        <v>0</v>
      </c>
      <c r="CP758" s="227">
        <f t="shared" si="311"/>
        <v>0</v>
      </c>
      <c r="CQ758" s="227">
        <f t="shared" si="311"/>
        <v>0</v>
      </c>
      <c r="CR758" s="226">
        <v>0</v>
      </c>
      <c r="CS758" s="226">
        <v>0</v>
      </c>
      <c r="CT758" s="226">
        <v>0</v>
      </c>
      <c r="CU758" s="226">
        <v>0</v>
      </c>
      <c r="CV758" s="227">
        <f t="shared" si="298"/>
        <v>0</v>
      </c>
      <c r="CW758" s="227">
        <f>CV758*(1+('[13]GROWTH (YoY)'!AR758/100))</f>
        <v>0</v>
      </c>
      <c r="CX758" s="227">
        <f>CW758*(1+('[13]GROWTH (YoY)'!AS758/100))</f>
        <v>0</v>
      </c>
      <c r="CY758" s="227">
        <f>CX758*(1+('[13]GROWTH (YoY)'!AT758/100))</f>
        <v>0</v>
      </c>
      <c r="CZ758" s="226">
        <v>0</v>
      </c>
      <c r="DA758" s="226">
        <v>0</v>
      </c>
      <c r="DB758" s="226">
        <v>0</v>
      </c>
      <c r="DC758" s="226">
        <v>0</v>
      </c>
      <c r="DD758" s="227">
        <v>0</v>
      </c>
      <c r="DE758" s="227">
        <v>0</v>
      </c>
      <c r="DF758" s="227">
        <v>0</v>
      </c>
      <c r="DG758" s="227">
        <v>0</v>
      </c>
      <c r="DH758" s="226">
        <v>0</v>
      </c>
      <c r="DI758" s="226">
        <v>0</v>
      </c>
      <c r="DJ758" s="226">
        <v>0</v>
      </c>
      <c r="DK758" s="226">
        <v>0</v>
      </c>
      <c r="DL758" s="227">
        <v>0</v>
      </c>
      <c r="DM758" s="227">
        <v>0</v>
      </c>
      <c r="DN758" s="227">
        <v>0</v>
      </c>
      <c r="DO758" s="227">
        <v>0</v>
      </c>
      <c r="DP758" s="376">
        <f t="shared" si="316"/>
        <v>0</v>
      </c>
      <c r="DQ758" s="226">
        <f t="shared" si="316"/>
        <v>0</v>
      </c>
      <c r="DR758" s="226">
        <f t="shared" si="316"/>
        <v>0</v>
      </c>
      <c r="DS758" s="226">
        <f t="shared" si="314"/>
        <v>0</v>
      </c>
      <c r="DT758" s="227">
        <f t="shared" si="314"/>
        <v>0</v>
      </c>
      <c r="DU758" s="227">
        <f t="shared" si="314"/>
        <v>0</v>
      </c>
      <c r="DV758" s="227">
        <f t="shared" si="314"/>
        <v>0</v>
      </c>
      <c r="DW758" s="227">
        <f t="shared" si="314"/>
        <v>0</v>
      </c>
      <c r="DX758" s="377">
        <f t="shared" si="315"/>
        <v>0</v>
      </c>
      <c r="DY758" s="377">
        <f t="shared" si="315"/>
        <v>0</v>
      </c>
      <c r="DZ758" s="377">
        <f t="shared" si="315"/>
        <v>0</v>
      </c>
      <c r="EA758" s="377">
        <f t="shared" si="315"/>
        <v>0</v>
      </c>
      <c r="EB758" s="378">
        <f t="shared" si="315"/>
        <v>0</v>
      </c>
      <c r="EC758" s="378">
        <f t="shared" si="315"/>
        <v>0</v>
      </c>
      <c r="ED758" s="378">
        <f t="shared" si="315"/>
        <v>0</v>
      </c>
      <c r="EE758" s="378">
        <f t="shared" si="315"/>
        <v>0</v>
      </c>
      <c r="EG758" s="226">
        <v>0</v>
      </c>
      <c r="EH758" s="226">
        <v>0</v>
      </c>
      <c r="EI758" s="226">
        <v>0</v>
      </c>
      <c r="EJ758" s="226">
        <v>0</v>
      </c>
      <c r="EK758" s="226">
        <v>0</v>
      </c>
      <c r="EL758" s="226">
        <v>0</v>
      </c>
      <c r="EM758" s="226">
        <v>0</v>
      </c>
      <c r="EN758" s="379">
        <f t="shared" si="299"/>
        <v>0</v>
      </c>
      <c r="EO758" s="226">
        <f t="shared" si="300"/>
        <v>0</v>
      </c>
      <c r="EP758" s="379">
        <f t="shared" si="301"/>
        <v>0</v>
      </c>
      <c r="EQ758" s="226">
        <f t="shared" si="302"/>
        <v>0</v>
      </c>
      <c r="ER758" s="226">
        <f t="shared" si="303"/>
        <v>0</v>
      </c>
      <c r="ES758" s="292"/>
      <c r="ET758" s="227">
        <v>0</v>
      </c>
      <c r="EU758" s="227">
        <v>0</v>
      </c>
      <c r="EV758" s="227">
        <v>0</v>
      </c>
      <c r="EW758" s="227">
        <v>0</v>
      </c>
      <c r="EX758" s="227">
        <v>0</v>
      </c>
      <c r="EY758" s="227">
        <v>0</v>
      </c>
      <c r="EZ758" s="227">
        <v>0</v>
      </c>
      <c r="FA758" s="380">
        <f t="shared" si="306"/>
        <v>0</v>
      </c>
      <c r="FB758" s="228">
        <f t="shared" si="307"/>
        <v>0</v>
      </c>
      <c r="FC758" s="380">
        <f t="shared" si="308"/>
        <v>0</v>
      </c>
      <c r="FD758" s="227">
        <f t="shared" si="309"/>
        <v>0</v>
      </c>
      <c r="FE758" s="227">
        <f t="shared" si="310"/>
        <v>0</v>
      </c>
      <c r="FF758" s="227">
        <v>0</v>
      </c>
      <c r="FG758" s="228">
        <f t="shared" si="304"/>
        <v>0</v>
      </c>
      <c r="FH758" s="227">
        <v>0</v>
      </c>
      <c r="FI758" s="227">
        <v>0</v>
      </c>
      <c r="FJ758" s="227">
        <v>0</v>
      </c>
      <c r="FK758" s="227">
        <f t="shared" si="296"/>
        <v>0</v>
      </c>
      <c r="FL758" s="227">
        <v>0</v>
      </c>
      <c r="FM758" s="227">
        <f t="shared" si="297"/>
        <v>0</v>
      </c>
      <c r="FZ758" s="229"/>
      <c r="GA758" s="229"/>
      <c r="GB758" s="229"/>
      <c r="GC758" s="229"/>
      <c r="GD758" s="229"/>
    </row>
    <row r="759" spans="1:186" s="368" customFormat="1">
      <c r="A759" s="287" t="s">
        <v>1770</v>
      </c>
      <c r="B759" s="369" t="s">
        <v>1771</v>
      </c>
      <c r="C759" s="287" t="s">
        <v>1804</v>
      </c>
      <c r="D759" s="287" t="s">
        <v>87</v>
      </c>
      <c r="E759" s="369" t="s">
        <v>1805</v>
      </c>
      <c r="F759" s="287">
        <v>756</v>
      </c>
      <c r="G759" s="392" t="s">
        <v>1822</v>
      </c>
      <c r="H759" s="392" t="s">
        <v>1823</v>
      </c>
      <c r="I759" s="393" t="s">
        <v>1808</v>
      </c>
      <c r="J759" s="392" t="s">
        <v>1809</v>
      </c>
      <c r="K759" s="393" t="s">
        <v>914</v>
      </c>
      <c r="L759" s="392" t="s">
        <v>1809</v>
      </c>
      <c r="M759" s="392" t="s">
        <v>3124</v>
      </c>
      <c r="N759" s="372">
        <v>1</v>
      </c>
      <c r="O759" s="373">
        <v>0</v>
      </c>
      <c r="P759" s="373">
        <v>0</v>
      </c>
      <c r="Q759" s="373">
        <v>0</v>
      </c>
      <c r="R759" s="373">
        <v>0</v>
      </c>
      <c r="S759" s="374">
        <v>0</v>
      </c>
      <c r="T759" s="374">
        <v>0</v>
      </c>
      <c r="U759" s="374">
        <v>0</v>
      </c>
      <c r="V759" s="374">
        <v>0</v>
      </c>
      <c r="W759" s="373">
        <v>0</v>
      </c>
      <c r="X759" s="373">
        <v>0</v>
      </c>
      <c r="Y759" s="373">
        <v>0</v>
      </c>
      <c r="Z759" s="373">
        <v>0</v>
      </c>
      <c r="AA759" s="374">
        <v>0</v>
      </c>
      <c r="AB759" s="374">
        <v>0</v>
      </c>
      <c r="AC759" s="374">
        <v>0</v>
      </c>
      <c r="AD759" s="374">
        <v>0</v>
      </c>
      <c r="AE759" s="373">
        <v>0</v>
      </c>
      <c r="AF759" s="373">
        <v>0</v>
      </c>
      <c r="AG759" s="373">
        <v>0</v>
      </c>
      <c r="AH759" s="373">
        <v>0</v>
      </c>
      <c r="AI759" s="374">
        <v>0</v>
      </c>
      <c r="AJ759" s="374">
        <v>0</v>
      </c>
      <c r="AK759" s="374">
        <v>0</v>
      </c>
      <c r="AL759" s="374">
        <v>0</v>
      </c>
      <c r="AM759" s="226">
        <v>0</v>
      </c>
      <c r="AN759" s="226">
        <v>0</v>
      </c>
      <c r="AO759" s="226">
        <v>0</v>
      </c>
      <c r="AP759" s="226">
        <v>0</v>
      </c>
      <c r="AQ759" s="227">
        <v>0</v>
      </c>
      <c r="AR759" s="227">
        <v>0</v>
      </c>
      <c r="AS759" s="227">
        <v>0</v>
      </c>
      <c r="AT759" s="227">
        <v>0</v>
      </c>
      <c r="AU759" s="226">
        <v>0</v>
      </c>
      <c r="AV759" s="226">
        <v>0</v>
      </c>
      <c r="AW759" s="226">
        <v>0</v>
      </c>
      <c r="AX759" s="226">
        <v>0</v>
      </c>
      <c r="AY759" s="218">
        <v>0</v>
      </c>
      <c r="AZ759" s="218">
        <v>0</v>
      </c>
      <c r="BA759" s="218">
        <v>0</v>
      </c>
      <c r="BB759" s="218">
        <v>0</v>
      </c>
      <c r="BC759" s="226">
        <f t="shared" si="295"/>
        <v>0</v>
      </c>
      <c r="BD759" s="226">
        <f t="shared" si="295"/>
        <v>0</v>
      </c>
      <c r="BE759" s="226">
        <f t="shared" si="295"/>
        <v>0</v>
      </c>
      <c r="BF759" s="226">
        <f t="shared" si="294"/>
        <v>0</v>
      </c>
      <c r="BG759" s="218">
        <f t="shared" si="294"/>
        <v>0</v>
      </c>
      <c r="BH759" s="218">
        <f t="shared" ref="BH759:BJ822" si="317">AR759-AZ759-BP759</f>
        <v>0</v>
      </c>
      <c r="BI759" s="218">
        <f t="shared" si="317"/>
        <v>0</v>
      </c>
      <c r="BJ759" s="218">
        <f t="shared" si="317"/>
        <v>0</v>
      </c>
      <c r="BK759" s="226">
        <f t="shared" si="313"/>
        <v>0</v>
      </c>
      <c r="BL759" s="226">
        <f t="shared" si="313"/>
        <v>0</v>
      </c>
      <c r="BM759" s="226">
        <f t="shared" si="313"/>
        <v>0</v>
      </c>
      <c r="BN759" s="226">
        <f t="shared" si="312"/>
        <v>0</v>
      </c>
      <c r="BO759" s="227">
        <f t="shared" si="312"/>
        <v>0</v>
      </c>
      <c r="BP759" s="227">
        <f t="shared" si="312"/>
        <v>0</v>
      </c>
      <c r="BQ759" s="227">
        <f t="shared" si="312"/>
        <v>0</v>
      </c>
      <c r="BR759" s="227">
        <f t="shared" si="312"/>
        <v>0</v>
      </c>
      <c r="BS759" s="226">
        <v>0</v>
      </c>
      <c r="BT759" s="226">
        <v>0</v>
      </c>
      <c r="BU759" s="226">
        <v>0</v>
      </c>
      <c r="BV759" s="226">
        <v>0</v>
      </c>
      <c r="BW759" s="227">
        <v>0</v>
      </c>
      <c r="BX759" s="227">
        <v>0</v>
      </c>
      <c r="BY759" s="227">
        <v>0</v>
      </c>
      <c r="BZ759" s="227">
        <v>0</v>
      </c>
      <c r="CA759" s="226">
        <v>0</v>
      </c>
      <c r="CB759" s="226">
        <f>IFERROR(VLOOKUP($G759,[12]ITEM!$B$2:$AC$939,26,0),0)</f>
        <v>0</v>
      </c>
      <c r="CC759" s="226">
        <f>IFERROR(VLOOKUP($G759,[12]ITEM!$B$2:$AC$939,27,0),0)</f>
        <v>0</v>
      </c>
      <c r="CD759" s="226">
        <f>IFERROR(VLOOKUP($G759,[12]ITEM!$B$2:$AC$939,28,0),0)</f>
        <v>0</v>
      </c>
      <c r="CE759" s="227">
        <v>0</v>
      </c>
      <c r="CF759" s="227">
        <v>0</v>
      </c>
      <c r="CG759" s="227">
        <v>0</v>
      </c>
      <c r="CH759" s="227">
        <v>0</v>
      </c>
      <c r="CI759" s="375"/>
      <c r="CJ759" s="226">
        <f t="shared" si="311"/>
        <v>0</v>
      </c>
      <c r="CK759" s="226">
        <f t="shared" si="311"/>
        <v>0</v>
      </c>
      <c r="CL759" s="226">
        <f t="shared" si="311"/>
        <v>0</v>
      </c>
      <c r="CM759" s="226">
        <f t="shared" si="311"/>
        <v>0</v>
      </c>
      <c r="CN759" s="227">
        <f t="shared" si="311"/>
        <v>0</v>
      </c>
      <c r="CO759" s="227">
        <f t="shared" si="311"/>
        <v>0</v>
      </c>
      <c r="CP759" s="227">
        <f t="shared" si="311"/>
        <v>0</v>
      </c>
      <c r="CQ759" s="227">
        <f t="shared" si="311"/>
        <v>0</v>
      </c>
      <c r="CR759" s="226">
        <v>0</v>
      </c>
      <c r="CS759" s="226">
        <v>0</v>
      </c>
      <c r="CT759" s="226">
        <v>0</v>
      </c>
      <c r="CU759" s="226">
        <v>0</v>
      </c>
      <c r="CV759" s="227">
        <f t="shared" si="298"/>
        <v>0</v>
      </c>
      <c r="CW759" s="227">
        <f>CV759*(1+('[13]GROWTH (YoY)'!AR759/100))</f>
        <v>0</v>
      </c>
      <c r="CX759" s="227">
        <f>CW759*(1+('[13]GROWTH (YoY)'!AS759/100))</f>
        <v>0</v>
      </c>
      <c r="CY759" s="227">
        <f>CX759*(1+('[13]GROWTH (YoY)'!AT759/100))</f>
        <v>0</v>
      </c>
      <c r="CZ759" s="226">
        <v>0</v>
      </c>
      <c r="DA759" s="226">
        <v>0</v>
      </c>
      <c r="DB759" s="226">
        <v>0</v>
      </c>
      <c r="DC759" s="226">
        <v>0</v>
      </c>
      <c r="DD759" s="227">
        <v>0</v>
      </c>
      <c r="DE759" s="227">
        <v>0</v>
      </c>
      <c r="DF759" s="227">
        <v>0</v>
      </c>
      <c r="DG759" s="227">
        <v>0</v>
      </c>
      <c r="DH759" s="226">
        <v>0</v>
      </c>
      <c r="DI759" s="226">
        <v>0</v>
      </c>
      <c r="DJ759" s="226">
        <v>0</v>
      </c>
      <c r="DK759" s="226">
        <v>0</v>
      </c>
      <c r="DL759" s="227">
        <v>0</v>
      </c>
      <c r="DM759" s="227">
        <v>0</v>
      </c>
      <c r="DN759" s="227">
        <v>0</v>
      </c>
      <c r="DO759" s="227">
        <v>0</v>
      </c>
      <c r="DP759" s="376">
        <f t="shared" si="316"/>
        <v>0</v>
      </c>
      <c r="DQ759" s="226">
        <f t="shared" si="316"/>
        <v>0</v>
      </c>
      <c r="DR759" s="226">
        <f t="shared" si="316"/>
        <v>0</v>
      </c>
      <c r="DS759" s="226">
        <f t="shared" si="314"/>
        <v>0</v>
      </c>
      <c r="DT759" s="227">
        <f t="shared" si="314"/>
        <v>0</v>
      </c>
      <c r="DU759" s="227">
        <f t="shared" si="314"/>
        <v>0</v>
      </c>
      <c r="DV759" s="227">
        <f t="shared" si="314"/>
        <v>0</v>
      </c>
      <c r="DW759" s="227">
        <f t="shared" si="314"/>
        <v>0</v>
      </c>
      <c r="DX759" s="377">
        <f t="shared" si="315"/>
        <v>0</v>
      </c>
      <c r="DY759" s="377">
        <f t="shared" si="315"/>
        <v>0</v>
      </c>
      <c r="DZ759" s="377">
        <f t="shared" si="315"/>
        <v>0</v>
      </c>
      <c r="EA759" s="377">
        <f t="shared" si="315"/>
        <v>0</v>
      </c>
      <c r="EB759" s="378">
        <f t="shared" si="315"/>
        <v>0</v>
      </c>
      <c r="EC759" s="378">
        <f t="shared" si="315"/>
        <v>0</v>
      </c>
      <c r="ED759" s="378">
        <f t="shared" si="315"/>
        <v>0</v>
      </c>
      <c r="EE759" s="378">
        <f t="shared" si="315"/>
        <v>0</v>
      </c>
      <c r="EG759" s="226">
        <v>0</v>
      </c>
      <c r="EH759" s="226">
        <v>0</v>
      </c>
      <c r="EI759" s="226">
        <v>0</v>
      </c>
      <c r="EJ759" s="226">
        <v>0</v>
      </c>
      <c r="EK759" s="226">
        <v>0</v>
      </c>
      <c r="EL759" s="226">
        <v>0</v>
      </c>
      <c r="EM759" s="226">
        <v>0</v>
      </c>
      <c r="EN759" s="379">
        <f t="shared" si="299"/>
        <v>0</v>
      </c>
      <c r="EO759" s="226">
        <f t="shared" si="300"/>
        <v>0</v>
      </c>
      <c r="EP759" s="379">
        <f t="shared" si="301"/>
        <v>0</v>
      </c>
      <c r="EQ759" s="226">
        <f t="shared" si="302"/>
        <v>0</v>
      </c>
      <c r="ER759" s="226">
        <f t="shared" si="303"/>
        <v>0</v>
      </c>
      <c r="ES759" s="292"/>
      <c r="ET759" s="227">
        <v>0</v>
      </c>
      <c r="EU759" s="227">
        <v>0</v>
      </c>
      <c r="EV759" s="227">
        <v>0</v>
      </c>
      <c r="EW759" s="227">
        <v>0</v>
      </c>
      <c r="EX759" s="227">
        <v>0</v>
      </c>
      <c r="EY759" s="227">
        <v>0</v>
      </c>
      <c r="EZ759" s="227">
        <v>0</v>
      </c>
      <c r="FA759" s="380">
        <f t="shared" si="306"/>
        <v>0</v>
      </c>
      <c r="FB759" s="228">
        <f t="shared" si="307"/>
        <v>0</v>
      </c>
      <c r="FC759" s="380">
        <f t="shared" si="308"/>
        <v>0</v>
      </c>
      <c r="FD759" s="227">
        <f t="shared" si="309"/>
        <v>0</v>
      </c>
      <c r="FE759" s="227">
        <f t="shared" si="310"/>
        <v>0</v>
      </c>
      <c r="FF759" s="227">
        <v>0</v>
      </c>
      <c r="FG759" s="228">
        <f t="shared" si="304"/>
        <v>0</v>
      </c>
      <c r="FH759" s="227">
        <v>0</v>
      </c>
      <c r="FI759" s="227">
        <v>0</v>
      </c>
      <c r="FJ759" s="227">
        <v>0</v>
      </c>
      <c r="FK759" s="227">
        <f t="shared" si="296"/>
        <v>0</v>
      </c>
      <c r="FL759" s="227">
        <v>0</v>
      </c>
      <c r="FM759" s="227">
        <f t="shared" si="297"/>
        <v>0</v>
      </c>
      <c r="FZ759" s="229"/>
      <c r="GA759" s="229"/>
      <c r="GB759" s="229"/>
      <c r="GC759" s="229"/>
      <c r="GD759" s="229"/>
    </row>
    <row r="760" spans="1:186" s="368" customFormat="1">
      <c r="A760" s="287" t="s">
        <v>1770</v>
      </c>
      <c r="B760" s="369" t="s">
        <v>1771</v>
      </c>
      <c r="C760" s="287" t="s">
        <v>1804</v>
      </c>
      <c r="D760" s="287" t="s">
        <v>87</v>
      </c>
      <c r="E760" s="369" t="s">
        <v>1805</v>
      </c>
      <c r="F760" s="287">
        <v>757</v>
      </c>
      <c r="G760" s="392" t="s">
        <v>1824</v>
      </c>
      <c r="H760" s="392" t="s">
        <v>1825</v>
      </c>
      <c r="I760" s="393" t="s">
        <v>1808</v>
      </c>
      <c r="J760" s="392" t="s">
        <v>1809</v>
      </c>
      <c r="K760" s="393" t="s">
        <v>914</v>
      </c>
      <c r="L760" s="392" t="s">
        <v>1809</v>
      </c>
      <c r="M760" s="392" t="s">
        <v>3124</v>
      </c>
      <c r="N760" s="372">
        <v>1</v>
      </c>
      <c r="O760" s="373">
        <v>0</v>
      </c>
      <c r="P760" s="373">
        <v>0</v>
      </c>
      <c r="Q760" s="373">
        <v>0</v>
      </c>
      <c r="R760" s="373">
        <v>0</v>
      </c>
      <c r="S760" s="374">
        <v>0</v>
      </c>
      <c r="T760" s="374">
        <v>0</v>
      </c>
      <c r="U760" s="374">
        <v>0</v>
      </c>
      <c r="V760" s="374">
        <v>0</v>
      </c>
      <c r="W760" s="373">
        <v>0</v>
      </c>
      <c r="X760" s="373">
        <v>0</v>
      </c>
      <c r="Y760" s="373">
        <v>0</v>
      </c>
      <c r="Z760" s="373">
        <v>0</v>
      </c>
      <c r="AA760" s="374">
        <v>0</v>
      </c>
      <c r="AB760" s="374">
        <v>0</v>
      </c>
      <c r="AC760" s="374">
        <v>0</v>
      </c>
      <c r="AD760" s="374">
        <v>0</v>
      </c>
      <c r="AE760" s="373">
        <v>0</v>
      </c>
      <c r="AF760" s="373">
        <v>0</v>
      </c>
      <c r="AG760" s="373">
        <v>0</v>
      </c>
      <c r="AH760" s="373">
        <v>0</v>
      </c>
      <c r="AI760" s="374">
        <v>0</v>
      </c>
      <c r="AJ760" s="374">
        <v>0</v>
      </c>
      <c r="AK760" s="374">
        <v>0</v>
      </c>
      <c r="AL760" s="374">
        <v>0</v>
      </c>
      <c r="AM760" s="226">
        <v>0</v>
      </c>
      <c r="AN760" s="226">
        <v>0</v>
      </c>
      <c r="AO760" s="226">
        <v>0</v>
      </c>
      <c r="AP760" s="226">
        <v>0</v>
      </c>
      <c r="AQ760" s="227">
        <v>0</v>
      </c>
      <c r="AR760" s="227">
        <v>0</v>
      </c>
      <c r="AS760" s="227">
        <v>0</v>
      </c>
      <c r="AT760" s="227">
        <v>0</v>
      </c>
      <c r="AU760" s="226">
        <v>0</v>
      </c>
      <c r="AV760" s="226">
        <v>0</v>
      </c>
      <c r="AW760" s="226">
        <v>0</v>
      </c>
      <c r="AX760" s="226">
        <v>0</v>
      </c>
      <c r="AY760" s="218">
        <v>0</v>
      </c>
      <c r="AZ760" s="218">
        <v>0</v>
      </c>
      <c r="BA760" s="218">
        <v>0</v>
      </c>
      <c r="BB760" s="218">
        <v>0</v>
      </c>
      <c r="BC760" s="226">
        <f t="shared" si="295"/>
        <v>0</v>
      </c>
      <c r="BD760" s="226">
        <f t="shared" si="295"/>
        <v>-1</v>
      </c>
      <c r="BE760" s="226">
        <f t="shared" si="295"/>
        <v>-2</v>
      </c>
      <c r="BF760" s="226">
        <f t="shared" si="295"/>
        <v>-3</v>
      </c>
      <c r="BG760" s="218">
        <f t="shared" si="295"/>
        <v>0</v>
      </c>
      <c r="BH760" s="218">
        <f t="shared" si="317"/>
        <v>0</v>
      </c>
      <c r="BI760" s="218">
        <f t="shared" si="317"/>
        <v>0</v>
      </c>
      <c r="BJ760" s="218">
        <f t="shared" si="317"/>
        <v>0</v>
      </c>
      <c r="BK760" s="226">
        <f t="shared" si="313"/>
        <v>0</v>
      </c>
      <c r="BL760" s="226">
        <f t="shared" si="313"/>
        <v>1</v>
      </c>
      <c r="BM760" s="226">
        <f t="shared" si="313"/>
        <v>2</v>
      </c>
      <c r="BN760" s="226">
        <f t="shared" si="312"/>
        <v>3</v>
      </c>
      <c r="BO760" s="227">
        <f t="shared" si="312"/>
        <v>0</v>
      </c>
      <c r="BP760" s="227">
        <f t="shared" si="312"/>
        <v>0</v>
      </c>
      <c r="BQ760" s="227">
        <f t="shared" si="312"/>
        <v>0</v>
      </c>
      <c r="BR760" s="227">
        <f t="shared" si="312"/>
        <v>0</v>
      </c>
      <c r="BS760" s="226">
        <v>0</v>
      </c>
      <c r="BT760" s="226">
        <v>1</v>
      </c>
      <c r="BU760" s="226">
        <v>2</v>
      </c>
      <c r="BV760" s="226">
        <v>3</v>
      </c>
      <c r="BW760" s="227">
        <v>0</v>
      </c>
      <c r="BX760" s="227">
        <v>0</v>
      </c>
      <c r="BY760" s="227">
        <v>0</v>
      </c>
      <c r="BZ760" s="227">
        <v>0</v>
      </c>
      <c r="CA760" s="226">
        <v>0</v>
      </c>
      <c r="CB760" s="226">
        <f>IFERROR(VLOOKUP($G760,[12]ITEM!$B$2:$AC$939,26,0),0)</f>
        <v>0</v>
      </c>
      <c r="CC760" s="226">
        <f>IFERROR(VLOOKUP($G760,[12]ITEM!$B$2:$AC$939,27,0),0)</f>
        <v>0</v>
      </c>
      <c r="CD760" s="226">
        <f>IFERROR(VLOOKUP($G760,[12]ITEM!$B$2:$AC$939,28,0),0)</f>
        <v>0</v>
      </c>
      <c r="CE760" s="227">
        <v>0</v>
      </c>
      <c r="CF760" s="227">
        <v>0</v>
      </c>
      <c r="CG760" s="227">
        <v>0</v>
      </c>
      <c r="CH760" s="227">
        <v>0</v>
      </c>
      <c r="CI760" s="375"/>
      <c r="CJ760" s="226">
        <f t="shared" si="311"/>
        <v>0</v>
      </c>
      <c r="CK760" s="226">
        <f t="shared" si="311"/>
        <v>0</v>
      </c>
      <c r="CL760" s="226">
        <f t="shared" si="311"/>
        <v>0</v>
      </c>
      <c r="CM760" s="226">
        <f t="shared" si="311"/>
        <v>0</v>
      </c>
      <c r="CN760" s="227">
        <f t="shared" si="311"/>
        <v>0</v>
      </c>
      <c r="CO760" s="227">
        <f t="shared" si="311"/>
        <v>0</v>
      </c>
      <c r="CP760" s="227">
        <f t="shared" si="311"/>
        <v>0</v>
      </c>
      <c r="CQ760" s="227">
        <f t="shared" si="311"/>
        <v>0</v>
      </c>
      <c r="CR760" s="226">
        <v>0</v>
      </c>
      <c r="CS760" s="226">
        <v>0</v>
      </c>
      <c r="CT760" s="226">
        <v>0</v>
      </c>
      <c r="CU760" s="226">
        <v>0</v>
      </c>
      <c r="CV760" s="227">
        <f t="shared" si="298"/>
        <v>0</v>
      </c>
      <c r="CW760" s="227">
        <f>CV760*(1+('[13]GROWTH (YoY)'!AR760/100))</f>
        <v>0</v>
      </c>
      <c r="CX760" s="227">
        <f>CW760*(1+('[13]GROWTH (YoY)'!AS760/100))</f>
        <v>0</v>
      </c>
      <c r="CY760" s="227">
        <f>CX760*(1+('[13]GROWTH (YoY)'!AT760/100))</f>
        <v>0</v>
      </c>
      <c r="CZ760" s="226">
        <v>0</v>
      </c>
      <c r="DA760" s="226">
        <v>0</v>
      </c>
      <c r="DB760" s="226">
        <v>0</v>
      </c>
      <c r="DC760" s="226">
        <v>0</v>
      </c>
      <c r="DD760" s="227">
        <v>0</v>
      </c>
      <c r="DE760" s="227">
        <v>0</v>
      </c>
      <c r="DF760" s="227">
        <v>0</v>
      </c>
      <c r="DG760" s="227">
        <v>0</v>
      </c>
      <c r="DH760" s="226">
        <v>0</v>
      </c>
      <c r="DI760" s="226">
        <v>0</v>
      </c>
      <c r="DJ760" s="226">
        <v>0</v>
      </c>
      <c r="DK760" s="226">
        <v>0</v>
      </c>
      <c r="DL760" s="227">
        <v>0</v>
      </c>
      <c r="DM760" s="227">
        <v>0</v>
      </c>
      <c r="DN760" s="227">
        <v>0</v>
      </c>
      <c r="DO760" s="227">
        <v>0</v>
      </c>
      <c r="DP760" s="376">
        <f t="shared" si="316"/>
        <v>0</v>
      </c>
      <c r="DQ760" s="226">
        <f t="shared" si="316"/>
        <v>-1</v>
      </c>
      <c r="DR760" s="226">
        <f t="shared" si="316"/>
        <v>-2</v>
      </c>
      <c r="DS760" s="226">
        <f t="shared" si="314"/>
        <v>-3</v>
      </c>
      <c r="DT760" s="227">
        <f t="shared" si="314"/>
        <v>0</v>
      </c>
      <c r="DU760" s="227">
        <f t="shared" si="314"/>
        <v>0</v>
      </c>
      <c r="DV760" s="227">
        <f t="shared" si="314"/>
        <v>0</v>
      </c>
      <c r="DW760" s="227">
        <f t="shared" si="314"/>
        <v>0</v>
      </c>
      <c r="DX760" s="377">
        <f t="shared" si="315"/>
        <v>0</v>
      </c>
      <c r="DY760" s="377">
        <f t="shared" si="315"/>
        <v>0</v>
      </c>
      <c r="DZ760" s="377">
        <f t="shared" si="315"/>
        <v>0</v>
      </c>
      <c r="EA760" s="377">
        <f t="shared" si="315"/>
        <v>0</v>
      </c>
      <c r="EB760" s="378">
        <f t="shared" si="315"/>
        <v>0</v>
      </c>
      <c r="EC760" s="378">
        <f t="shared" si="315"/>
        <v>0</v>
      </c>
      <c r="ED760" s="378">
        <f t="shared" si="315"/>
        <v>0</v>
      </c>
      <c r="EE760" s="378">
        <f t="shared" si="315"/>
        <v>0</v>
      </c>
      <c r="EG760" s="226">
        <v>0</v>
      </c>
      <c r="EH760" s="226">
        <v>0</v>
      </c>
      <c r="EI760" s="226">
        <v>0</v>
      </c>
      <c r="EJ760" s="226">
        <v>0</v>
      </c>
      <c r="EK760" s="226">
        <v>0</v>
      </c>
      <c r="EL760" s="226">
        <v>5</v>
      </c>
      <c r="EM760" s="226">
        <v>4</v>
      </c>
      <c r="EN760" s="379">
        <f t="shared" si="299"/>
        <v>0</v>
      </c>
      <c r="EO760" s="226">
        <f t="shared" si="300"/>
        <v>0</v>
      </c>
      <c r="EP760" s="379">
        <f t="shared" si="301"/>
        <v>0</v>
      </c>
      <c r="EQ760" s="226">
        <f t="shared" si="302"/>
        <v>0</v>
      </c>
      <c r="ER760" s="226">
        <f t="shared" si="303"/>
        <v>0</v>
      </c>
      <c r="ES760" s="292"/>
      <c r="ET760" s="227">
        <v>0</v>
      </c>
      <c r="EU760" s="227">
        <v>0</v>
      </c>
      <c r="EV760" s="227">
        <v>0</v>
      </c>
      <c r="EW760" s="227">
        <v>0</v>
      </c>
      <c r="EX760" s="227">
        <v>0</v>
      </c>
      <c r="EY760" s="227">
        <v>5</v>
      </c>
      <c r="EZ760" s="227">
        <v>4</v>
      </c>
      <c r="FA760" s="380">
        <f t="shared" si="306"/>
        <v>0</v>
      </c>
      <c r="FB760" s="228">
        <f t="shared" si="307"/>
        <v>0</v>
      </c>
      <c r="FC760" s="380">
        <f t="shared" si="308"/>
        <v>0</v>
      </c>
      <c r="FD760" s="227">
        <f t="shared" si="309"/>
        <v>0</v>
      </c>
      <c r="FE760" s="227">
        <f t="shared" si="310"/>
        <v>0</v>
      </c>
      <c r="FF760" s="227">
        <v>0</v>
      </c>
      <c r="FG760" s="228">
        <f t="shared" si="304"/>
        <v>0</v>
      </c>
      <c r="FH760" s="227">
        <v>0</v>
      </c>
      <c r="FI760" s="227">
        <v>0</v>
      </c>
      <c r="FJ760" s="227">
        <v>0</v>
      </c>
      <c r="FK760" s="227">
        <f t="shared" si="296"/>
        <v>0</v>
      </c>
      <c r="FL760" s="227">
        <v>0</v>
      </c>
      <c r="FM760" s="227">
        <f t="shared" si="297"/>
        <v>0</v>
      </c>
      <c r="FZ760" s="229"/>
      <c r="GA760" s="229"/>
      <c r="GB760" s="229"/>
      <c r="GC760" s="229"/>
      <c r="GD760" s="229"/>
    </row>
    <row r="761" spans="1:186" s="368" customFormat="1">
      <c r="A761" s="287" t="s">
        <v>1770</v>
      </c>
      <c r="B761" s="369" t="s">
        <v>1771</v>
      </c>
      <c r="C761" s="287" t="s">
        <v>1804</v>
      </c>
      <c r="D761" s="287" t="s">
        <v>87</v>
      </c>
      <c r="E761" s="369" t="s">
        <v>1805</v>
      </c>
      <c r="F761" s="287">
        <v>758</v>
      </c>
      <c r="G761" s="392" t="s">
        <v>1826</v>
      </c>
      <c r="H761" s="392" t="s">
        <v>1827</v>
      </c>
      <c r="I761" s="393" t="s">
        <v>1808</v>
      </c>
      <c r="J761" s="392" t="s">
        <v>1809</v>
      </c>
      <c r="K761" s="393" t="s">
        <v>914</v>
      </c>
      <c r="L761" s="392" t="s">
        <v>1809</v>
      </c>
      <c r="M761" s="392" t="s">
        <v>3124</v>
      </c>
      <c r="N761" s="372">
        <v>1</v>
      </c>
      <c r="O761" s="373">
        <v>6</v>
      </c>
      <c r="P761" s="373">
        <v>3</v>
      </c>
      <c r="Q761" s="373">
        <v>3</v>
      </c>
      <c r="R761" s="373">
        <v>3</v>
      </c>
      <c r="S761" s="374">
        <v>3</v>
      </c>
      <c r="T761" s="374">
        <v>3</v>
      </c>
      <c r="U761" s="374">
        <v>3</v>
      </c>
      <c r="V761" s="374">
        <v>4</v>
      </c>
      <c r="W761" s="373">
        <v>3</v>
      </c>
      <c r="X761" s="373">
        <v>1</v>
      </c>
      <c r="Y761" s="373">
        <v>1</v>
      </c>
      <c r="Z761" s="373">
        <v>1</v>
      </c>
      <c r="AA761" s="374">
        <v>1</v>
      </c>
      <c r="AB761" s="374">
        <v>1</v>
      </c>
      <c r="AC761" s="374">
        <v>1</v>
      </c>
      <c r="AD761" s="374">
        <v>2</v>
      </c>
      <c r="AE761" s="373">
        <v>0</v>
      </c>
      <c r="AF761" s="373">
        <v>0</v>
      </c>
      <c r="AG761" s="373">
        <v>0</v>
      </c>
      <c r="AH761" s="373">
        <v>0</v>
      </c>
      <c r="AI761" s="374">
        <v>0</v>
      </c>
      <c r="AJ761" s="374">
        <v>0</v>
      </c>
      <c r="AK761" s="374">
        <v>0</v>
      </c>
      <c r="AL761" s="374">
        <v>0</v>
      </c>
      <c r="AM761" s="226">
        <v>3</v>
      </c>
      <c r="AN761" s="226">
        <v>2</v>
      </c>
      <c r="AO761" s="226">
        <v>2</v>
      </c>
      <c r="AP761" s="226">
        <v>2</v>
      </c>
      <c r="AQ761" s="227">
        <v>2</v>
      </c>
      <c r="AR761" s="227">
        <v>2</v>
      </c>
      <c r="AS761" s="227">
        <v>2</v>
      </c>
      <c r="AT761" s="227">
        <v>2</v>
      </c>
      <c r="AU761" s="226">
        <v>2</v>
      </c>
      <c r="AV761" s="226">
        <v>1</v>
      </c>
      <c r="AW761" s="226">
        <v>1</v>
      </c>
      <c r="AX761" s="226">
        <v>1</v>
      </c>
      <c r="AY761" s="218">
        <v>1</v>
      </c>
      <c r="AZ761" s="218">
        <v>1</v>
      </c>
      <c r="BA761" s="218">
        <v>1</v>
      </c>
      <c r="BB761" s="218">
        <v>1</v>
      </c>
      <c r="BC761" s="226">
        <f t="shared" si="295"/>
        <v>1</v>
      </c>
      <c r="BD761" s="226">
        <f t="shared" si="295"/>
        <v>1</v>
      </c>
      <c r="BE761" s="226">
        <f t="shared" si="295"/>
        <v>1</v>
      </c>
      <c r="BF761" s="226">
        <f t="shared" si="295"/>
        <v>1</v>
      </c>
      <c r="BG761" s="218">
        <f t="shared" si="295"/>
        <v>1</v>
      </c>
      <c r="BH761" s="218">
        <f t="shared" si="317"/>
        <v>1</v>
      </c>
      <c r="BI761" s="218">
        <f t="shared" si="317"/>
        <v>1</v>
      </c>
      <c r="BJ761" s="218">
        <f t="shared" si="317"/>
        <v>1</v>
      </c>
      <c r="BK761" s="226">
        <f t="shared" si="313"/>
        <v>0</v>
      </c>
      <c r="BL761" s="226">
        <f t="shared" si="313"/>
        <v>0</v>
      </c>
      <c r="BM761" s="226">
        <f t="shared" si="313"/>
        <v>0</v>
      </c>
      <c r="BN761" s="226">
        <f t="shared" si="312"/>
        <v>0</v>
      </c>
      <c r="BO761" s="227">
        <f t="shared" si="312"/>
        <v>0</v>
      </c>
      <c r="BP761" s="227">
        <f t="shared" si="312"/>
        <v>0</v>
      </c>
      <c r="BQ761" s="227">
        <f t="shared" si="312"/>
        <v>0</v>
      </c>
      <c r="BR761" s="227">
        <f t="shared" si="312"/>
        <v>0</v>
      </c>
      <c r="BS761" s="226">
        <v>0</v>
      </c>
      <c r="BT761" s="226">
        <v>0</v>
      </c>
      <c r="BU761" s="226">
        <v>0</v>
      </c>
      <c r="BV761" s="226">
        <v>0</v>
      </c>
      <c r="BW761" s="227">
        <v>0</v>
      </c>
      <c r="BX761" s="227">
        <v>0</v>
      </c>
      <c r="BY761" s="227">
        <v>0</v>
      </c>
      <c r="BZ761" s="227">
        <v>0</v>
      </c>
      <c r="CA761" s="226">
        <v>0</v>
      </c>
      <c r="CB761" s="226">
        <f>IFERROR(VLOOKUP($G761,[12]ITEM!$B$2:$AC$939,26,0),0)</f>
        <v>0</v>
      </c>
      <c r="CC761" s="226">
        <f>IFERROR(VLOOKUP($G761,[12]ITEM!$B$2:$AC$939,27,0),0)</f>
        <v>0</v>
      </c>
      <c r="CD761" s="226">
        <f>IFERROR(VLOOKUP($G761,[12]ITEM!$B$2:$AC$939,28,0),0)</f>
        <v>0</v>
      </c>
      <c r="CE761" s="227">
        <v>0</v>
      </c>
      <c r="CF761" s="227">
        <v>0</v>
      </c>
      <c r="CG761" s="227">
        <v>0</v>
      </c>
      <c r="CH761" s="227">
        <v>0</v>
      </c>
      <c r="CI761" s="375"/>
      <c r="CJ761" s="226">
        <f t="shared" si="311"/>
        <v>1</v>
      </c>
      <c r="CK761" s="226">
        <f t="shared" si="311"/>
        <v>1</v>
      </c>
      <c r="CL761" s="226">
        <f t="shared" si="311"/>
        <v>1</v>
      </c>
      <c r="CM761" s="226">
        <f t="shared" si="311"/>
        <v>1</v>
      </c>
      <c r="CN761" s="227">
        <f t="shared" si="311"/>
        <v>1</v>
      </c>
      <c r="CO761" s="227">
        <f t="shared" si="311"/>
        <v>1</v>
      </c>
      <c r="CP761" s="227">
        <f t="shared" si="311"/>
        <v>1</v>
      </c>
      <c r="CQ761" s="227">
        <f t="shared" si="311"/>
        <v>1</v>
      </c>
      <c r="CR761" s="226">
        <v>0</v>
      </c>
      <c r="CS761" s="226">
        <v>0</v>
      </c>
      <c r="CT761" s="226">
        <v>0</v>
      </c>
      <c r="CU761" s="226">
        <v>0</v>
      </c>
      <c r="CV761" s="227">
        <f t="shared" si="298"/>
        <v>0</v>
      </c>
      <c r="CW761" s="227">
        <f>CV761*(1+('[13]GROWTH (YoY)'!AR761/100))</f>
        <v>0</v>
      </c>
      <c r="CX761" s="227">
        <f>CW761*(1+('[13]GROWTH (YoY)'!AS761/100))</f>
        <v>0</v>
      </c>
      <c r="CY761" s="227">
        <f>CX761*(1+('[13]GROWTH (YoY)'!AT761/100))</f>
        <v>0</v>
      </c>
      <c r="CZ761" s="226">
        <v>1</v>
      </c>
      <c r="DA761" s="226">
        <v>1</v>
      </c>
      <c r="DB761" s="226">
        <v>1</v>
      </c>
      <c r="DC761" s="226">
        <v>1</v>
      </c>
      <c r="DD761" s="227">
        <v>1</v>
      </c>
      <c r="DE761" s="227">
        <v>1</v>
      </c>
      <c r="DF761" s="227">
        <v>1</v>
      </c>
      <c r="DG761" s="227">
        <v>1</v>
      </c>
      <c r="DH761" s="226">
        <v>0</v>
      </c>
      <c r="DI761" s="226">
        <v>0</v>
      </c>
      <c r="DJ761" s="226">
        <v>0</v>
      </c>
      <c r="DK761" s="226">
        <v>0</v>
      </c>
      <c r="DL761" s="227">
        <v>0</v>
      </c>
      <c r="DM761" s="227">
        <v>0</v>
      </c>
      <c r="DN761" s="227">
        <v>0</v>
      </c>
      <c r="DO761" s="227">
        <v>0</v>
      </c>
      <c r="DP761" s="376">
        <f t="shared" si="316"/>
        <v>0</v>
      </c>
      <c r="DQ761" s="226">
        <f t="shared" si="316"/>
        <v>0</v>
      </c>
      <c r="DR761" s="226">
        <f t="shared" si="316"/>
        <v>0</v>
      </c>
      <c r="DS761" s="226">
        <f t="shared" si="314"/>
        <v>0</v>
      </c>
      <c r="DT761" s="227">
        <f t="shared" si="314"/>
        <v>0</v>
      </c>
      <c r="DU761" s="227">
        <f t="shared" si="314"/>
        <v>0</v>
      </c>
      <c r="DV761" s="227">
        <f t="shared" si="314"/>
        <v>0</v>
      </c>
      <c r="DW761" s="227">
        <f t="shared" si="314"/>
        <v>0</v>
      </c>
      <c r="DX761" s="377">
        <f t="shared" si="315"/>
        <v>0.5</v>
      </c>
      <c r="DY761" s="377">
        <f t="shared" si="315"/>
        <v>0.33333333333333331</v>
      </c>
      <c r="DZ761" s="377">
        <f t="shared" si="315"/>
        <v>0.33333333333333331</v>
      </c>
      <c r="EA761" s="377">
        <f t="shared" si="315"/>
        <v>0.33333333333333331</v>
      </c>
      <c r="EB761" s="378">
        <f t="shared" si="315"/>
        <v>0.33333333333333331</v>
      </c>
      <c r="EC761" s="378">
        <f t="shared" si="315"/>
        <v>0.33333333333333331</v>
      </c>
      <c r="ED761" s="378">
        <f t="shared" si="315"/>
        <v>0.33333333333333331</v>
      </c>
      <c r="EE761" s="378">
        <f t="shared" si="315"/>
        <v>0.5</v>
      </c>
      <c r="EG761" s="226">
        <v>6</v>
      </c>
      <c r="EH761" s="226">
        <v>3</v>
      </c>
      <c r="EI761" s="226">
        <v>3</v>
      </c>
      <c r="EJ761" s="226">
        <v>2</v>
      </c>
      <c r="EK761" s="226">
        <v>4</v>
      </c>
      <c r="EL761" s="226">
        <v>100</v>
      </c>
      <c r="EM761" s="226">
        <v>90</v>
      </c>
      <c r="EN761" s="379">
        <f t="shared" si="299"/>
        <v>0.5</v>
      </c>
      <c r="EO761" s="226">
        <f t="shared" si="300"/>
        <v>66.666666666666657</v>
      </c>
      <c r="EP761" s="379">
        <f t="shared" si="301"/>
        <v>0.66666666666666663</v>
      </c>
      <c r="EQ761" s="226">
        <f t="shared" si="302"/>
        <v>40000</v>
      </c>
      <c r="ER761" s="226">
        <f t="shared" si="303"/>
        <v>1851.851851851852</v>
      </c>
      <c r="ES761" s="292"/>
      <c r="ET761" s="227">
        <v>3</v>
      </c>
      <c r="EU761" s="227">
        <v>1</v>
      </c>
      <c r="EV761" s="227">
        <v>2</v>
      </c>
      <c r="EW761" s="227">
        <v>1</v>
      </c>
      <c r="EX761" s="227">
        <v>2</v>
      </c>
      <c r="EY761" s="227">
        <v>67</v>
      </c>
      <c r="EZ761" s="227">
        <v>53</v>
      </c>
      <c r="FA761" s="380">
        <f t="shared" si="306"/>
        <v>0.33333333333333331</v>
      </c>
      <c r="FB761" s="228">
        <f t="shared" si="307"/>
        <v>50</v>
      </c>
      <c r="FC761" s="380">
        <f t="shared" si="308"/>
        <v>0.66666666666666663</v>
      </c>
      <c r="FD761" s="227">
        <f t="shared" si="309"/>
        <v>29850.746268656716</v>
      </c>
      <c r="FE761" s="227">
        <f t="shared" si="310"/>
        <v>1572.3270440251572</v>
      </c>
      <c r="FF761" s="227">
        <v>2</v>
      </c>
      <c r="FG761" s="228">
        <f t="shared" si="304"/>
        <v>50</v>
      </c>
      <c r="FH761" s="227">
        <v>1</v>
      </c>
      <c r="FI761" s="227">
        <v>2</v>
      </c>
      <c r="FJ761" s="227">
        <v>0</v>
      </c>
      <c r="FK761" s="227">
        <f t="shared" si="296"/>
        <v>1</v>
      </c>
      <c r="FL761" s="227">
        <v>0</v>
      </c>
      <c r="FM761" s="227">
        <f t="shared" si="297"/>
        <v>1</v>
      </c>
      <c r="FZ761" s="229"/>
      <c r="GA761" s="229"/>
      <c r="GB761" s="229"/>
      <c r="GC761" s="229"/>
      <c r="GD761" s="229"/>
    </row>
    <row r="762" spans="1:186" s="368" customFormat="1">
      <c r="A762" s="287" t="s">
        <v>1770</v>
      </c>
      <c r="B762" s="369" t="s">
        <v>1771</v>
      </c>
      <c r="C762" s="287" t="s">
        <v>1804</v>
      </c>
      <c r="D762" s="287" t="s">
        <v>87</v>
      </c>
      <c r="E762" s="369" t="s">
        <v>1805</v>
      </c>
      <c r="F762" s="287">
        <v>759</v>
      </c>
      <c r="G762" s="392" t="s">
        <v>1828</v>
      </c>
      <c r="H762" s="392" t="s">
        <v>1829</v>
      </c>
      <c r="I762" s="393" t="s">
        <v>1808</v>
      </c>
      <c r="J762" s="392" t="s">
        <v>1809</v>
      </c>
      <c r="K762" s="393" t="s">
        <v>914</v>
      </c>
      <c r="L762" s="392" t="s">
        <v>1809</v>
      </c>
      <c r="M762" s="392" t="s">
        <v>3124</v>
      </c>
      <c r="N762" s="372">
        <v>1</v>
      </c>
      <c r="O762" s="373">
        <v>0</v>
      </c>
      <c r="P762" s="373">
        <v>0</v>
      </c>
      <c r="Q762" s="373">
        <v>0</v>
      </c>
      <c r="R762" s="373">
        <v>0</v>
      </c>
      <c r="S762" s="374">
        <v>0</v>
      </c>
      <c r="T762" s="374">
        <v>0</v>
      </c>
      <c r="U762" s="374">
        <v>0</v>
      </c>
      <c r="V762" s="374">
        <v>0</v>
      </c>
      <c r="W762" s="373">
        <v>0</v>
      </c>
      <c r="X762" s="373">
        <v>0</v>
      </c>
      <c r="Y762" s="373">
        <v>0</v>
      </c>
      <c r="Z762" s="373">
        <v>0</v>
      </c>
      <c r="AA762" s="374">
        <v>0</v>
      </c>
      <c r="AB762" s="374">
        <v>0</v>
      </c>
      <c r="AC762" s="374">
        <v>0</v>
      </c>
      <c r="AD762" s="374">
        <v>0</v>
      </c>
      <c r="AE762" s="373">
        <v>0</v>
      </c>
      <c r="AF762" s="373">
        <v>0</v>
      </c>
      <c r="AG762" s="373">
        <v>0</v>
      </c>
      <c r="AH762" s="373">
        <v>0</v>
      </c>
      <c r="AI762" s="374">
        <v>0</v>
      </c>
      <c r="AJ762" s="374">
        <v>0</v>
      </c>
      <c r="AK762" s="374">
        <v>0</v>
      </c>
      <c r="AL762" s="374">
        <v>0</v>
      </c>
      <c r="AM762" s="226">
        <v>0</v>
      </c>
      <c r="AN762" s="226">
        <v>0</v>
      </c>
      <c r="AO762" s="226">
        <v>0</v>
      </c>
      <c r="AP762" s="226">
        <v>0</v>
      </c>
      <c r="AQ762" s="227">
        <v>0</v>
      </c>
      <c r="AR762" s="227">
        <v>0</v>
      </c>
      <c r="AS762" s="227">
        <v>0</v>
      </c>
      <c r="AT762" s="227">
        <v>0</v>
      </c>
      <c r="AU762" s="226">
        <v>0</v>
      </c>
      <c r="AV762" s="226">
        <v>0</v>
      </c>
      <c r="AW762" s="226">
        <v>0</v>
      </c>
      <c r="AX762" s="226">
        <v>0</v>
      </c>
      <c r="AY762" s="218">
        <v>0</v>
      </c>
      <c r="AZ762" s="218">
        <v>0</v>
      </c>
      <c r="BA762" s="218">
        <v>0</v>
      </c>
      <c r="BB762" s="218">
        <v>0</v>
      </c>
      <c r="BC762" s="226">
        <f t="shared" si="295"/>
        <v>0</v>
      </c>
      <c r="BD762" s="226">
        <f t="shared" si="295"/>
        <v>0</v>
      </c>
      <c r="BE762" s="226">
        <f t="shared" si="295"/>
        <v>0</v>
      </c>
      <c r="BF762" s="226">
        <f t="shared" si="295"/>
        <v>0</v>
      </c>
      <c r="BG762" s="218">
        <f t="shared" si="295"/>
        <v>0</v>
      </c>
      <c r="BH762" s="218">
        <f t="shared" si="317"/>
        <v>0</v>
      </c>
      <c r="BI762" s="218">
        <f t="shared" si="317"/>
        <v>0</v>
      </c>
      <c r="BJ762" s="218">
        <f t="shared" si="317"/>
        <v>0</v>
      </c>
      <c r="BK762" s="226">
        <f t="shared" si="313"/>
        <v>0</v>
      </c>
      <c r="BL762" s="226">
        <f t="shared" si="313"/>
        <v>0</v>
      </c>
      <c r="BM762" s="226">
        <f t="shared" si="313"/>
        <v>0</v>
      </c>
      <c r="BN762" s="226">
        <f t="shared" si="312"/>
        <v>0</v>
      </c>
      <c r="BO762" s="227">
        <f t="shared" si="312"/>
        <v>0</v>
      </c>
      <c r="BP762" s="227">
        <f t="shared" si="312"/>
        <v>0</v>
      </c>
      <c r="BQ762" s="227">
        <f t="shared" si="312"/>
        <v>0</v>
      </c>
      <c r="BR762" s="227">
        <f t="shared" si="312"/>
        <v>0</v>
      </c>
      <c r="BS762" s="226">
        <v>0</v>
      </c>
      <c r="BT762" s="226">
        <v>0</v>
      </c>
      <c r="BU762" s="226">
        <v>0</v>
      </c>
      <c r="BV762" s="226">
        <v>0</v>
      </c>
      <c r="BW762" s="227">
        <v>0</v>
      </c>
      <c r="BX762" s="227">
        <v>0</v>
      </c>
      <c r="BY762" s="227">
        <v>0</v>
      </c>
      <c r="BZ762" s="227">
        <v>0</v>
      </c>
      <c r="CA762" s="226">
        <v>0</v>
      </c>
      <c r="CB762" s="226">
        <f>IFERROR(VLOOKUP($G762,[12]ITEM!$B$2:$AC$939,26,0),0)</f>
        <v>0</v>
      </c>
      <c r="CC762" s="226">
        <f>IFERROR(VLOOKUP($G762,[12]ITEM!$B$2:$AC$939,27,0),0)</f>
        <v>0</v>
      </c>
      <c r="CD762" s="226">
        <f>IFERROR(VLOOKUP($G762,[12]ITEM!$B$2:$AC$939,28,0),0)</f>
        <v>0</v>
      </c>
      <c r="CE762" s="227">
        <v>0</v>
      </c>
      <c r="CF762" s="227">
        <v>0</v>
      </c>
      <c r="CG762" s="227">
        <v>0</v>
      </c>
      <c r="CH762" s="227">
        <v>0</v>
      </c>
      <c r="CI762" s="375"/>
      <c r="CJ762" s="226">
        <f t="shared" si="311"/>
        <v>0</v>
      </c>
      <c r="CK762" s="226">
        <f t="shared" si="311"/>
        <v>0</v>
      </c>
      <c r="CL762" s="226">
        <f t="shared" si="311"/>
        <v>0</v>
      </c>
      <c r="CM762" s="226">
        <f t="shared" si="311"/>
        <v>0</v>
      </c>
      <c r="CN762" s="227">
        <f t="shared" si="311"/>
        <v>0</v>
      </c>
      <c r="CO762" s="227">
        <f t="shared" si="311"/>
        <v>0</v>
      </c>
      <c r="CP762" s="227">
        <f t="shared" si="311"/>
        <v>0</v>
      </c>
      <c r="CQ762" s="227">
        <f t="shared" si="311"/>
        <v>0</v>
      </c>
      <c r="CR762" s="226">
        <v>0</v>
      </c>
      <c r="CS762" s="226">
        <v>0</v>
      </c>
      <c r="CT762" s="226">
        <v>0</v>
      </c>
      <c r="CU762" s="226">
        <v>0</v>
      </c>
      <c r="CV762" s="227">
        <f t="shared" si="298"/>
        <v>0</v>
      </c>
      <c r="CW762" s="227">
        <f>CV762*(1+('[13]GROWTH (YoY)'!AR762/100))</f>
        <v>0</v>
      </c>
      <c r="CX762" s="227">
        <f>CW762*(1+('[13]GROWTH (YoY)'!AS762/100))</f>
        <v>0</v>
      </c>
      <c r="CY762" s="227">
        <f>CX762*(1+('[13]GROWTH (YoY)'!AT762/100))</f>
        <v>0</v>
      </c>
      <c r="CZ762" s="226">
        <v>0</v>
      </c>
      <c r="DA762" s="226">
        <v>0</v>
      </c>
      <c r="DB762" s="226">
        <v>0</v>
      </c>
      <c r="DC762" s="226">
        <v>0</v>
      </c>
      <c r="DD762" s="227">
        <v>0</v>
      </c>
      <c r="DE762" s="227">
        <v>0</v>
      </c>
      <c r="DF762" s="227">
        <v>0</v>
      </c>
      <c r="DG762" s="227">
        <v>0</v>
      </c>
      <c r="DH762" s="226">
        <v>0</v>
      </c>
      <c r="DI762" s="226">
        <v>0</v>
      </c>
      <c r="DJ762" s="226">
        <v>0</v>
      </c>
      <c r="DK762" s="226">
        <v>0</v>
      </c>
      <c r="DL762" s="227">
        <v>0</v>
      </c>
      <c r="DM762" s="227">
        <v>0</v>
      </c>
      <c r="DN762" s="227">
        <v>0</v>
      </c>
      <c r="DO762" s="227">
        <v>0</v>
      </c>
      <c r="DP762" s="376">
        <f t="shared" si="316"/>
        <v>0</v>
      </c>
      <c r="DQ762" s="226">
        <f t="shared" si="316"/>
        <v>0</v>
      </c>
      <c r="DR762" s="226">
        <f t="shared" si="316"/>
        <v>0</v>
      </c>
      <c r="DS762" s="226">
        <f t="shared" si="314"/>
        <v>0</v>
      </c>
      <c r="DT762" s="227">
        <f t="shared" si="314"/>
        <v>0</v>
      </c>
      <c r="DU762" s="227">
        <f t="shared" si="314"/>
        <v>0</v>
      </c>
      <c r="DV762" s="227">
        <f t="shared" si="314"/>
        <v>0</v>
      </c>
      <c r="DW762" s="227">
        <f t="shared" si="314"/>
        <v>0</v>
      </c>
      <c r="DX762" s="377">
        <f t="shared" si="315"/>
        <v>0</v>
      </c>
      <c r="DY762" s="377">
        <f t="shared" si="315"/>
        <v>0</v>
      </c>
      <c r="DZ762" s="377">
        <f t="shared" si="315"/>
        <v>0</v>
      </c>
      <c r="EA762" s="377">
        <f t="shared" si="315"/>
        <v>0</v>
      </c>
      <c r="EB762" s="378">
        <f t="shared" si="315"/>
        <v>0</v>
      </c>
      <c r="EC762" s="378">
        <f t="shared" si="315"/>
        <v>0</v>
      </c>
      <c r="ED762" s="378">
        <f t="shared" si="315"/>
        <v>0</v>
      </c>
      <c r="EE762" s="378">
        <f t="shared" si="315"/>
        <v>0</v>
      </c>
      <c r="EG762" s="226">
        <v>0</v>
      </c>
      <c r="EH762" s="226">
        <v>0</v>
      </c>
      <c r="EI762" s="226">
        <v>0</v>
      </c>
      <c r="EJ762" s="226">
        <v>0</v>
      </c>
      <c r="EK762" s="226">
        <v>0</v>
      </c>
      <c r="EL762" s="226">
        <v>0</v>
      </c>
      <c r="EM762" s="226">
        <v>0</v>
      </c>
      <c r="EN762" s="379">
        <f t="shared" si="299"/>
        <v>0</v>
      </c>
      <c r="EO762" s="226">
        <f t="shared" si="300"/>
        <v>0</v>
      </c>
      <c r="EP762" s="379">
        <f t="shared" si="301"/>
        <v>0</v>
      </c>
      <c r="EQ762" s="226">
        <f t="shared" si="302"/>
        <v>0</v>
      </c>
      <c r="ER762" s="226">
        <f t="shared" si="303"/>
        <v>0</v>
      </c>
      <c r="ES762" s="292"/>
      <c r="ET762" s="227">
        <v>0</v>
      </c>
      <c r="EU762" s="227">
        <v>0</v>
      </c>
      <c r="EV762" s="227">
        <v>0</v>
      </c>
      <c r="EW762" s="227">
        <v>0</v>
      </c>
      <c r="EX762" s="227">
        <v>0</v>
      </c>
      <c r="EY762" s="227">
        <v>0</v>
      </c>
      <c r="EZ762" s="227">
        <v>0</v>
      </c>
      <c r="FA762" s="380">
        <f t="shared" si="306"/>
        <v>0</v>
      </c>
      <c r="FB762" s="228">
        <f t="shared" si="307"/>
        <v>0</v>
      </c>
      <c r="FC762" s="380">
        <f t="shared" si="308"/>
        <v>0</v>
      </c>
      <c r="FD762" s="227">
        <f t="shared" si="309"/>
        <v>0</v>
      </c>
      <c r="FE762" s="227">
        <f t="shared" si="310"/>
        <v>0</v>
      </c>
      <c r="FF762" s="227">
        <v>0</v>
      </c>
      <c r="FG762" s="228">
        <f t="shared" si="304"/>
        <v>0</v>
      </c>
      <c r="FH762" s="227">
        <v>0</v>
      </c>
      <c r="FI762" s="227">
        <v>0</v>
      </c>
      <c r="FJ762" s="227">
        <v>0</v>
      </c>
      <c r="FK762" s="227">
        <f t="shared" si="296"/>
        <v>0</v>
      </c>
      <c r="FL762" s="227">
        <v>0</v>
      </c>
      <c r="FM762" s="227">
        <f t="shared" si="297"/>
        <v>0</v>
      </c>
      <c r="FZ762" s="229"/>
      <c r="GA762" s="229"/>
      <c r="GB762" s="229"/>
      <c r="GC762" s="229"/>
      <c r="GD762" s="229"/>
    </row>
    <row r="763" spans="1:186" s="368" customFormat="1">
      <c r="A763" s="355" t="s">
        <v>1830</v>
      </c>
      <c r="B763" s="356" t="s">
        <v>1831</v>
      </c>
      <c r="C763" s="355" t="s">
        <v>1832</v>
      </c>
      <c r="D763" s="355" t="s">
        <v>3123</v>
      </c>
      <c r="E763" s="356" t="s">
        <v>1833</v>
      </c>
      <c r="F763" s="355">
        <v>760</v>
      </c>
      <c r="G763" s="406" t="s">
        <v>1834</v>
      </c>
      <c r="H763" s="389" t="s">
        <v>1835</v>
      </c>
      <c r="I763" s="408" t="s">
        <v>1836</v>
      </c>
      <c r="J763" s="389" t="s">
        <v>1837</v>
      </c>
      <c r="K763" s="408" t="s">
        <v>940</v>
      </c>
      <c r="L763" s="389" t="s">
        <v>1837</v>
      </c>
      <c r="M763" s="389" t="s">
        <v>3124</v>
      </c>
      <c r="N763" s="360">
        <v>1</v>
      </c>
      <c r="O763" s="361">
        <v>360</v>
      </c>
      <c r="P763" s="361">
        <v>487</v>
      </c>
      <c r="Q763" s="361">
        <v>699</v>
      </c>
      <c r="R763" s="361">
        <v>824</v>
      </c>
      <c r="S763" s="362">
        <v>477</v>
      </c>
      <c r="T763" s="362">
        <v>684</v>
      </c>
      <c r="U763" s="362">
        <v>807</v>
      </c>
      <c r="V763" s="362">
        <v>894</v>
      </c>
      <c r="W763" s="361">
        <v>249</v>
      </c>
      <c r="X763" s="361">
        <v>340</v>
      </c>
      <c r="Y763" s="361">
        <v>488</v>
      </c>
      <c r="Z763" s="361">
        <v>576</v>
      </c>
      <c r="AA763" s="362">
        <v>288</v>
      </c>
      <c r="AB763" s="362">
        <v>413</v>
      </c>
      <c r="AC763" s="362">
        <v>487</v>
      </c>
      <c r="AD763" s="362">
        <v>539</v>
      </c>
      <c r="AE763" s="361">
        <v>3</v>
      </c>
      <c r="AF763" s="361">
        <v>3</v>
      </c>
      <c r="AG763" s="361">
        <v>4</v>
      </c>
      <c r="AH763" s="361">
        <v>4</v>
      </c>
      <c r="AI763" s="362">
        <v>4</v>
      </c>
      <c r="AJ763" s="362">
        <v>5</v>
      </c>
      <c r="AK763" s="362">
        <v>6</v>
      </c>
      <c r="AL763" s="362">
        <v>6</v>
      </c>
      <c r="AM763" s="225">
        <v>111</v>
      </c>
      <c r="AN763" s="225">
        <v>147</v>
      </c>
      <c r="AO763" s="225">
        <v>211</v>
      </c>
      <c r="AP763" s="225">
        <v>248</v>
      </c>
      <c r="AQ763" s="223">
        <v>188</v>
      </c>
      <c r="AR763" s="223">
        <v>271</v>
      </c>
      <c r="AS763" s="223">
        <v>320</v>
      </c>
      <c r="AT763" s="223">
        <v>355</v>
      </c>
      <c r="AU763" s="225">
        <v>59</v>
      </c>
      <c r="AV763" s="225">
        <v>69</v>
      </c>
      <c r="AW763" s="225">
        <v>72</v>
      </c>
      <c r="AX763" s="225">
        <v>83</v>
      </c>
      <c r="AY763" s="223">
        <v>89</v>
      </c>
      <c r="AZ763" s="223">
        <v>93</v>
      </c>
      <c r="BA763" s="223">
        <v>106</v>
      </c>
      <c r="BB763" s="223">
        <v>115</v>
      </c>
      <c r="BC763" s="225">
        <f t="shared" si="295"/>
        <v>109</v>
      </c>
      <c r="BD763" s="225">
        <f t="shared" si="295"/>
        <v>117.59148190811129</v>
      </c>
      <c r="BE763" s="225">
        <f t="shared" si="295"/>
        <v>149.5</v>
      </c>
      <c r="BF763" s="225">
        <f t="shared" si="295"/>
        <v>174</v>
      </c>
      <c r="BG763" s="223">
        <f t="shared" si="295"/>
        <v>142</v>
      </c>
      <c r="BH763" s="223">
        <f t="shared" si="317"/>
        <v>189</v>
      </c>
      <c r="BI763" s="223">
        <f t="shared" si="317"/>
        <v>223</v>
      </c>
      <c r="BJ763" s="223">
        <f t="shared" si="317"/>
        <v>294</v>
      </c>
      <c r="BK763" s="225">
        <f t="shared" si="313"/>
        <v>-57</v>
      </c>
      <c r="BL763" s="225">
        <f t="shared" si="313"/>
        <v>-39.591481908111291</v>
      </c>
      <c r="BM763" s="225">
        <f t="shared" si="313"/>
        <v>-10.5</v>
      </c>
      <c r="BN763" s="225">
        <f t="shared" si="312"/>
        <v>-9</v>
      </c>
      <c r="BO763" s="223">
        <f t="shared" si="312"/>
        <v>-43</v>
      </c>
      <c r="BP763" s="223">
        <f t="shared" si="312"/>
        <v>-11</v>
      </c>
      <c r="BQ763" s="223">
        <f t="shared" si="312"/>
        <v>-9</v>
      </c>
      <c r="BR763" s="223">
        <f t="shared" si="312"/>
        <v>-54</v>
      </c>
      <c r="BS763" s="225">
        <v>1</v>
      </c>
      <c r="BT763" s="225">
        <v>1</v>
      </c>
      <c r="BU763" s="225">
        <v>1</v>
      </c>
      <c r="BV763" s="225">
        <v>1</v>
      </c>
      <c r="BW763" s="223">
        <v>1</v>
      </c>
      <c r="BX763" s="223">
        <v>1</v>
      </c>
      <c r="BY763" s="223">
        <v>1</v>
      </c>
      <c r="BZ763" s="223">
        <v>1</v>
      </c>
      <c r="CA763" s="225">
        <v>58</v>
      </c>
      <c r="CB763" s="225">
        <f>IFERROR(VLOOKUP($G763,[12]ITEM!$B$2:$AC$939,26,0),0)</f>
        <v>40.591481908111291</v>
      </c>
      <c r="CC763" s="225">
        <f>IFERROR(VLOOKUP($G763,[12]ITEM!$B$2:$AC$939,27,0),0)</f>
        <v>11.5</v>
      </c>
      <c r="CD763" s="225">
        <f>IFERROR(VLOOKUP($G763,[12]ITEM!$B$2:$AC$939,28,0),0)</f>
        <v>10</v>
      </c>
      <c r="CE763" s="223">
        <v>44</v>
      </c>
      <c r="CF763" s="223">
        <v>12</v>
      </c>
      <c r="CG763" s="223">
        <v>10</v>
      </c>
      <c r="CH763" s="223">
        <v>55</v>
      </c>
      <c r="CI763" s="363"/>
      <c r="CJ763" s="225">
        <f t="shared" si="311"/>
        <v>109</v>
      </c>
      <c r="CK763" s="225">
        <f t="shared" si="311"/>
        <v>158</v>
      </c>
      <c r="CL763" s="225">
        <f t="shared" si="311"/>
        <v>209</v>
      </c>
      <c r="CM763" s="225">
        <f t="shared" si="311"/>
        <v>224</v>
      </c>
      <c r="CN763" s="223">
        <f t="shared" si="311"/>
        <v>142</v>
      </c>
      <c r="CO763" s="223">
        <f t="shared" si="311"/>
        <v>188.63675656902001</v>
      </c>
      <c r="CP763" s="223">
        <f t="shared" si="311"/>
        <v>203.5161064097598</v>
      </c>
      <c r="CQ763" s="223">
        <f t="shared" si="311"/>
        <v>221.71355115202999</v>
      </c>
      <c r="CR763" s="225">
        <v>74</v>
      </c>
      <c r="CS763" s="225">
        <v>97</v>
      </c>
      <c r="CT763" s="225">
        <v>139</v>
      </c>
      <c r="CU763" s="225">
        <v>164</v>
      </c>
      <c r="CV763" s="223">
        <f t="shared" si="298"/>
        <v>81</v>
      </c>
      <c r="CW763" s="223">
        <f>CV763*(1+('[13]GROWTH (YoY)'!AR763/100))</f>
        <v>116.63675656902001</v>
      </c>
      <c r="CX763" s="223">
        <f>CW763*(1+('[13]GROWTH (YoY)'!AS763/100))</f>
        <v>137.5161064097598</v>
      </c>
      <c r="CY763" s="223">
        <f>CX763*(1+('[13]GROWTH (YoY)'!AT763/100))</f>
        <v>152.71355115202999</v>
      </c>
      <c r="CZ763" s="225">
        <v>0</v>
      </c>
      <c r="DA763" s="225">
        <v>0</v>
      </c>
      <c r="DB763" s="225">
        <v>0</v>
      </c>
      <c r="DC763" s="225">
        <v>0</v>
      </c>
      <c r="DD763" s="223">
        <v>0</v>
      </c>
      <c r="DE763" s="223">
        <v>0</v>
      </c>
      <c r="DF763" s="223">
        <v>0</v>
      </c>
      <c r="DG763" s="223">
        <v>0</v>
      </c>
      <c r="DH763" s="225">
        <v>35</v>
      </c>
      <c r="DI763" s="225">
        <v>61</v>
      </c>
      <c r="DJ763" s="225">
        <v>70</v>
      </c>
      <c r="DK763" s="225">
        <v>60</v>
      </c>
      <c r="DL763" s="223">
        <v>61</v>
      </c>
      <c r="DM763" s="223">
        <v>72</v>
      </c>
      <c r="DN763" s="223">
        <v>66</v>
      </c>
      <c r="DO763" s="223">
        <v>69</v>
      </c>
      <c r="DP763" s="364">
        <f t="shared" si="316"/>
        <v>0</v>
      </c>
      <c r="DQ763" s="225">
        <f t="shared" si="316"/>
        <v>-40.408518091888709</v>
      </c>
      <c r="DR763" s="225">
        <f t="shared" si="316"/>
        <v>-59.5</v>
      </c>
      <c r="DS763" s="225">
        <f t="shared" si="314"/>
        <v>-50</v>
      </c>
      <c r="DT763" s="223">
        <f t="shared" si="314"/>
        <v>0</v>
      </c>
      <c r="DU763" s="223">
        <f t="shared" si="314"/>
        <v>0.3632434309799919</v>
      </c>
      <c r="DV763" s="223">
        <f t="shared" si="314"/>
        <v>19.4838935902402</v>
      </c>
      <c r="DW763" s="223">
        <f t="shared" si="314"/>
        <v>72.286448847970007</v>
      </c>
      <c r="DX763" s="390">
        <f t="shared" si="315"/>
        <v>0.69166666666666665</v>
      </c>
      <c r="DY763" s="390">
        <f t="shared" si="315"/>
        <v>0.69815195071868585</v>
      </c>
      <c r="DZ763" s="390">
        <f t="shared" si="315"/>
        <v>0.698140200286123</v>
      </c>
      <c r="EA763" s="390">
        <f t="shared" si="315"/>
        <v>0.69902912621359226</v>
      </c>
      <c r="EB763" s="391">
        <f t="shared" si="315"/>
        <v>0.60377358490566035</v>
      </c>
      <c r="EC763" s="391">
        <f t="shared" si="315"/>
        <v>0.60380116959064323</v>
      </c>
      <c r="ED763" s="391">
        <f t="shared" si="315"/>
        <v>0.60346964064436182</v>
      </c>
      <c r="EE763" s="391">
        <f t="shared" si="315"/>
        <v>0.6029082774049217</v>
      </c>
      <c r="EF763" s="367"/>
      <c r="EG763" s="225">
        <v>360</v>
      </c>
      <c r="EH763" s="225">
        <v>249</v>
      </c>
      <c r="EI763" s="225">
        <v>111</v>
      </c>
      <c r="EJ763" s="225">
        <v>211</v>
      </c>
      <c r="EK763" s="225">
        <v>658</v>
      </c>
      <c r="EL763" s="225">
        <v>5672</v>
      </c>
      <c r="EM763" s="225">
        <v>5672</v>
      </c>
      <c r="EN763" s="365">
        <f t="shared" si="299"/>
        <v>0.69166666666666665</v>
      </c>
      <c r="EO763" s="225">
        <f t="shared" si="300"/>
        <v>190.09009009009009</v>
      </c>
      <c r="EP763" s="365">
        <f t="shared" si="301"/>
        <v>1.8277777777777777</v>
      </c>
      <c r="EQ763" s="225">
        <f t="shared" si="302"/>
        <v>116008.46262341326</v>
      </c>
      <c r="ER763" s="225">
        <f t="shared" si="303"/>
        <v>3100.0235072872588</v>
      </c>
      <c r="ES763" s="225"/>
      <c r="ET763" s="223">
        <v>477</v>
      </c>
      <c r="EU763" s="223">
        <v>288</v>
      </c>
      <c r="EV763" s="223">
        <v>188</v>
      </c>
      <c r="EW763" s="223">
        <v>252</v>
      </c>
      <c r="EX763" s="223">
        <v>188</v>
      </c>
      <c r="EY763" s="223">
        <v>6020</v>
      </c>
      <c r="EZ763" s="223">
        <v>6020</v>
      </c>
      <c r="FA763" s="366">
        <f t="shared" si="306"/>
        <v>0.60377358490566035</v>
      </c>
      <c r="FB763" s="224">
        <f t="shared" si="307"/>
        <v>134.04255319148936</v>
      </c>
      <c r="FC763" s="366">
        <f t="shared" si="308"/>
        <v>0.3941299790356394</v>
      </c>
      <c r="FD763" s="223">
        <f t="shared" si="309"/>
        <v>31229.235880398672</v>
      </c>
      <c r="FE763" s="223">
        <f t="shared" si="310"/>
        <v>3488.3720930232557</v>
      </c>
      <c r="FF763" s="223">
        <v>188</v>
      </c>
      <c r="FG763" s="224">
        <f t="shared" si="304"/>
        <v>47.340425531914896</v>
      </c>
      <c r="FH763" s="223">
        <v>89</v>
      </c>
      <c r="FI763" s="223">
        <v>188</v>
      </c>
      <c r="FJ763" s="223">
        <v>-190</v>
      </c>
      <c r="FK763" s="223">
        <f t="shared" si="296"/>
        <v>289</v>
      </c>
      <c r="FL763" s="223">
        <v>116</v>
      </c>
      <c r="FM763" s="223">
        <f t="shared" si="297"/>
        <v>173</v>
      </c>
      <c r="FZ763" s="229"/>
      <c r="GA763" s="229"/>
      <c r="GB763" s="229"/>
      <c r="GC763" s="229"/>
      <c r="GD763" s="229"/>
    </row>
    <row r="764" spans="1:186" s="368" customFormat="1">
      <c r="A764" s="287" t="s">
        <v>1830</v>
      </c>
      <c r="B764" s="369" t="s">
        <v>1831</v>
      </c>
      <c r="C764" s="287" t="s">
        <v>1832</v>
      </c>
      <c r="D764" s="287" t="s">
        <v>3123</v>
      </c>
      <c r="E764" s="369" t="s">
        <v>1833</v>
      </c>
      <c r="F764" s="287">
        <v>761</v>
      </c>
      <c r="G764" s="407" t="s">
        <v>1838</v>
      </c>
      <c r="H764" s="392" t="s">
        <v>1839</v>
      </c>
      <c r="I764" s="393" t="s">
        <v>1836</v>
      </c>
      <c r="J764" s="392" t="s">
        <v>1837</v>
      </c>
      <c r="K764" s="393" t="s">
        <v>940</v>
      </c>
      <c r="L764" s="392" t="s">
        <v>1837</v>
      </c>
      <c r="M764" s="392" t="s">
        <v>3124</v>
      </c>
      <c r="N764" s="372">
        <v>1</v>
      </c>
      <c r="O764" s="373">
        <v>0</v>
      </c>
      <c r="P764" s="373">
        <v>0</v>
      </c>
      <c r="Q764" s="373">
        <v>0</v>
      </c>
      <c r="R764" s="373">
        <v>0</v>
      </c>
      <c r="S764" s="374">
        <v>0</v>
      </c>
      <c r="T764" s="374">
        <v>0</v>
      </c>
      <c r="U764" s="374">
        <v>0</v>
      </c>
      <c r="V764" s="374">
        <v>0</v>
      </c>
      <c r="W764" s="373">
        <v>0</v>
      </c>
      <c r="X764" s="373">
        <v>0</v>
      </c>
      <c r="Y764" s="373">
        <v>0</v>
      </c>
      <c r="Z764" s="373">
        <v>0</v>
      </c>
      <c r="AA764" s="374">
        <v>0</v>
      </c>
      <c r="AB764" s="374">
        <v>0</v>
      </c>
      <c r="AC764" s="374">
        <v>0</v>
      </c>
      <c r="AD764" s="374">
        <v>0</v>
      </c>
      <c r="AE764" s="373">
        <v>0</v>
      </c>
      <c r="AF764" s="373">
        <v>0</v>
      </c>
      <c r="AG764" s="373">
        <v>0</v>
      </c>
      <c r="AH764" s="373">
        <v>0</v>
      </c>
      <c r="AI764" s="374">
        <v>0</v>
      </c>
      <c r="AJ764" s="374">
        <v>0</v>
      </c>
      <c r="AK764" s="374">
        <v>0</v>
      </c>
      <c r="AL764" s="374">
        <v>0</v>
      </c>
      <c r="AM764" s="226">
        <v>0</v>
      </c>
      <c r="AN764" s="226">
        <v>0</v>
      </c>
      <c r="AO764" s="226">
        <v>0</v>
      </c>
      <c r="AP764" s="226">
        <v>0</v>
      </c>
      <c r="AQ764" s="227">
        <v>0</v>
      </c>
      <c r="AR764" s="227">
        <v>0</v>
      </c>
      <c r="AS764" s="227">
        <v>0</v>
      </c>
      <c r="AT764" s="227">
        <v>0</v>
      </c>
      <c r="AU764" s="226">
        <v>0</v>
      </c>
      <c r="AV764" s="226"/>
      <c r="AW764" s="226"/>
      <c r="AX764" s="226"/>
      <c r="AY764" s="227"/>
      <c r="AZ764" s="227"/>
      <c r="BA764" s="227"/>
      <c r="BB764" s="227"/>
      <c r="BC764" s="226">
        <f t="shared" si="295"/>
        <v>0</v>
      </c>
      <c r="BD764" s="226">
        <f t="shared" si="295"/>
        <v>0</v>
      </c>
      <c r="BE764" s="226">
        <f t="shared" si="295"/>
        <v>0</v>
      </c>
      <c r="BF764" s="226">
        <f t="shared" si="295"/>
        <v>0</v>
      </c>
      <c r="BG764" s="218">
        <f t="shared" si="295"/>
        <v>0</v>
      </c>
      <c r="BH764" s="218">
        <f t="shared" si="317"/>
        <v>0</v>
      </c>
      <c r="BI764" s="218">
        <f t="shared" si="317"/>
        <v>0</v>
      </c>
      <c r="BJ764" s="218">
        <f t="shared" si="317"/>
        <v>0</v>
      </c>
      <c r="BK764" s="226">
        <f t="shared" si="313"/>
        <v>0</v>
      </c>
      <c r="BL764" s="226">
        <f t="shared" si="313"/>
        <v>0</v>
      </c>
      <c r="BM764" s="226">
        <f t="shared" si="313"/>
        <v>0</v>
      </c>
      <c r="BN764" s="226">
        <f t="shared" si="312"/>
        <v>0</v>
      </c>
      <c r="BO764" s="227">
        <f t="shared" si="312"/>
        <v>0</v>
      </c>
      <c r="BP764" s="227">
        <f t="shared" si="312"/>
        <v>0</v>
      </c>
      <c r="BQ764" s="227">
        <f t="shared" si="312"/>
        <v>0</v>
      </c>
      <c r="BR764" s="227">
        <f t="shared" si="312"/>
        <v>0</v>
      </c>
      <c r="BS764" s="226">
        <v>0</v>
      </c>
      <c r="BT764" s="226">
        <v>0</v>
      </c>
      <c r="BU764" s="226">
        <v>0</v>
      </c>
      <c r="BV764" s="226">
        <v>0</v>
      </c>
      <c r="BW764" s="227">
        <v>0</v>
      </c>
      <c r="BX764" s="227">
        <v>0</v>
      </c>
      <c r="BY764" s="227">
        <v>0</v>
      </c>
      <c r="BZ764" s="227">
        <v>0</v>
      </c>
      <c r="CA764" s="226">
        <v>0</v>
      </c>
      <c r="CB764" s="226">
        <f>IFERROR(VLOOKUP($G764,[12]ITEM!$B$2:$AC$939,26,0),0)</f>
        <v>0</v>
      </c>
      <c r="CC764" s="226">
        <f>IFERROR(VLOOKUP($G764,[12]ITEM!$B$2:$AC$939,27,0),0)</f>
        <v>0</v>
      </c>
      <c r="CD764" s="226">
        <f>IFERROR(VLOOKUP($G764,[12]ITEM!$B$2:$AC$939,28,0),0)</f>
        <v>0</v>
      </c>
      <c r="CE764" s="227">
        <v>0</v>
      </c>
      <c r="CF764" s="227">
        <v>0</v>
      </c>
      <c r="CG764" s="227">
        <v>0</v>
      </c>
      <c r="CH764" s="227">
        <v>0</v>
      </c>
      <c r="CI764" s="375"/>
      <c r="CJ764" s="226">
        <f t="shared" si="311"/>
        <v>0</v>
      </c>
      <c r="CK764" s="226">
        <f t="shared" si="311"/>
        <v>0</v>
      </c>
      <c r="CL764" s="226">
        <f t="shared" si="311"/>
        <v>0</v>
      </c>
      <c r="CM764" s="226">
        <f t="shared" si="311"/>
        <v>0</v>
      </c>
      <c r="CN764" s="227">
        <f t="shared" si="311"/>
        <v>0</v>
      </c>
      <c r="CO764" s="227">
        <f t="shared" si="311"/>
        <v>0</v>
      </c>
      <c r="CP764" s="227">
        <f t="shared" si="311"/>
        <v>0</v>
      </c>
      <c r="CQ764" s="227">
        <f t="shared" si="311"/>
        <v>0</v>
      </c>
      <c r="CR764" s="226">
        <v>0</v>
      </c>
      <c r="CS764" s="226">
        <v>0</v>
      </c>
      <c r="CT764" s="226">
        <v>0</v>
      </c>
      <c r="CU764" s="226">
        <v>0</v>
      </c>
      <c r="CV764" s="227">
        <f t="shared" si="298"/>
        <v>0</v>
      </c>
      <c r="CW764" s="227">
        <f>CV764*(1+('[13]GROWTH (YoY)'!AR764/100))</f>
        <v>0</v>
      </c>
      <c r="CX764" s="227">
        <f>CW764*(1+('[13]GROWTH (YoY)'!AS764/100))</f>
        <v>0</v>
      </c>
      <c r="CY764" s="227">
        <f>CX764*(1+('[13]GROWTH (YoY)'!AT764/100))</f>
        <v>0</v>
      </c>
      <c r="CZ764" s="226">
        <v>0</v>
      </c>
      <c r="DA764" s="226">
        <v>0</v>
      </c>
      <c r="DB764" s="226">
        <v>0</v>
      </c>
      <c r="DC764" s="226">
        <v>0</v>
      </c>
      <c r="DD764" s="227">
        <v>0</v>
      </c>
      <c r="DE764" s="227">
        <v>0</v>
      </c>
      <c r="DF764" s="227">
        <v>0</v>
      </c>
      <c r="DG764" s="227">
        <v>0</v>
      </c>
      <c r="DH764" s="226">
        <v>0</v>
      </c>
      <c r="DI764" s="226">
        <v>0</v>
      </c>
      <c r="DJ764" s="226">
        <v>0</v>
      </c>
      <c r="DK764" s="226">
        <v>0</v>
      </c>
      <c r="DL764" s="227">
        <v>0</v>
      </c>
      <c r="DM764" s="227">
        <v>0</v>
      </c>
      <c r="DN764" s="227">
        <v>0</v>
      </c>
      <c r="DO764" s="227">
        <v>0</v>
      </c>
      <c r="DP764" s="376">
        <f t="shared" si="316"/>
        <v>0</v>
      </c>
      <c r="DQ764" s="226">
        <f t="shared" si="316"/>
        <v>0</v>
      </c>
      <c r="DR764" s="226">
        <f t="shared" si="316"/>
        <v>0</v>
      </c>
      <c r="DS764" s="226">
        <f t="shared" si="314"/>
        <v>0</v>
      </c>
      <c r="DT764" s="227">
        <f t="shared" si="314"/>
        <v>0</v>
      </c>
      <c r="DU764" s="227">
        <f t="shared" si="314"/>
        <v>0</v>
      </c>
      <c r="DV764" s="227">
        <f t="shared" si="314"/>
        <v>0</v>
      </c>
      <c r="DW764" s="227">
        <f t="shared" si="314"/>
        <v>0</v>
      </c>
      <c r="DX764" s="377">
        <f t="shared" si="315"/>
        <v>0</v>
      </c>
      <c r="DY764" s="377">
        <f t="shared" si="315"/>
        <v>0</v>
      </c>
      <c r="DZ764" s="377">
        <f t="shared" si="315"/>
        <v>0</v>
      </c>
      <c r="EA764" s="377">
        <f t="shared" si="315"/>
        <v>0</v>
      </c>
      <c r="EB764" s="378">
        <f t="shared" si="315"/>
        <v>0</v>
      </c>
      <c r="EC764" s="378">
        <f t="shared" si="315"/>
        <v>0</v>
      </c>
      <c r="ED764" s="378">
        <f t="shared" si="315"/>
        <v>0</v>
      </c>
      <c r="EE764" s="378">
        <f t="shared" si="315"/>
        <v>0</v>
      </c>
      <c r="EG764" s="226">
        <v>0</v>
      </c>
      <c r="EH764" s="226">
        <v>0</v>
      </c>
      <c r="EI764" s="226">
        <v>0</v>
      </c>
      <c r="EJ764" s="226">
        <v>0</v>
      </c>
      <c r="EK764" s="226">
        <v>0</v>
      </c>
      <c r="EL764" s="226">
        <v>0</v>
      </c>
      <c r="EM764" s="226">
        <v>0</v>
      </c>
      <c r="EN764" s="379">
        <f t="shared" si="299"/>
        <v>0</v>
      </c>
      <c r="EO764" s="226">
        <f t="shared" si="300"/>
        <v>0</v>
      </c>
      <c r="EP764" s="379">
        <f t="shared" si="301"/>
        <v>0</v>
      </c>
      <c r="EQ764" s="226">
        <f t="shared" si="302"/>
        <v>0</v>
      </c>
      <c r="ER764" s="226">
        <f t="shared" si="303"/>
        <v>0</v>
      </c>
      <c r="ES764" s="292"/>
      <c r="ET764" s="227">
        <v>0</v>
      </c>
      <c r="EU764" s="227">
        <v>0</v>
      </c>
      <c r="EV764" s="227">
        <v>0</v>
      </c>
      <c r="EW764" s="227">
        <v>0</v>
      </c>
      <c r="EX764" s="227">
        <v>0</v>
      </c>
      <c r="EY764" s="227">
        <v>0</v>
      </c>
      <c r="EZ764" s="227">
        <v>0</v>
      </c>
      <c r="FA764" s="380">
        <f t="shared" si="306"/>
        <v>0</v>
      </c>
      <c r="FB764" s="228">
        <f t="shared" si="307"/>
        <v>0</v>
      </c>
      <c r="FC764" s="380">
        <f t="shared" si="308"/>
        <v>0</v>
      </c>
      <c r="FD764" s="227">
        <f t="shared" si="309"/>
        <v>0</v>
      </c>
      <c r="FE764" s="227">
        <f t="shared" si="310"/>
        <v>0</v>
      </c>
      <c r="FF764" s="227">
        <v>0</v>
      </c>
      <c r="FG764" s="228">
        <f t="shared" si="304"/>
        <v>0</v>
      </c>
      <c r="FH764" s="227">
        <v>0</v>
      </c>
      <c r="FI764" s="227">
        <v>0</v>
      </c>
      <c r="FJ764" s="227">
        <v>0</v>
      </c>
      <c r="FK764" s="227">
        <f t="shared" si="296"/>
        <v>0</v>
      </c>
      <c r="FL764" s="227">
        <v>0</v>
      </c>
      <c r="FM764" s="227">
        <f t="shared" si="297"/>
        <v>0</v>
      </c>
      <c r="FZ764" s="229"/>
      <c r="GA764" s="229"/>
      <c r="GB764" s="229"/>
      <c r="GC764" s="229"/>
      <c r="GD764" s="229"/>
    </row>
    <row r="765" spans="1:186" s="368" customFormat="1">
      <c r="A765" s="287" t="s">
        <v>1830</v>
      </c>
      <c r="B765" s="369" t="s">
        <v>1831</v>
      </c>
      <c r="C765" s="287" t="s">
        <v>1832</v>
      </c>
      <c r="D765" s="287" t="s">
        <v>3123</v>
      </c>
      <c r="E765" s="369" t="s">
        <v>1833</v>
      </c>
      <c r="F765" s="287">
        <v>762</v>
      </c>
      <c r="G765" s="407" t="s">
        <v>1840</v>
      </c>
      <c r="H765" s="392" t="s">
        <v>1841</v>
      </c>
      <c r="I765" s="393" t="s">
        <v>1836</v>
      </c>
      <c r="J765" s="392" t="s">
        <v>1837</v>
      </c>
      <c r="K765" s="393" t="s">
        <v>940</v>
      </c>
      <c r="L765" s="392" t="s">
        <v>1837</v>
      </c>
      <c r="M765" s="392" t="s">
        <v>3124</v>
      </c>
      <c r="N765" s="372">
        <v>1</v>
      </c>
      <c r="O765" s="373">
        <v>1121</v>
      </c>
      <c r="P765" s="373">
        <v>1665</v>
      </c>
      <c r="Q765" s="373">
        <v>1751</v>
      </c>
      <c r="R765" s="373">
        <v>1814</v>
      </c>
      <c r="S765" s="374">
        <v>1046</v>
      </c>
      <c r="T765" s="374">
        <v>1100</v>
      </c>
      <c r="U765" s="374">
        <v>1140</v>
      </c>
      <c r="V765" s="374">
        <v>1198</v>
      </c>
      <c r="W765" s="373">
        <v>609</v>
      </c>
      <c r="X765" s="373">
        <v>860</v>
      </c>
      <c r="Y765" s="373">
        <v>905</v>
      </c>
      <c r="Z765" s="373">
        <v>938</v>
      </c>
      <c r="AA765" s="374">
        <v>593</v>
      </c>
      <c r="AB765" s="374">
        <v>624</v>
      </c>
      <c r="AC765" s="374">
        <v>643</v>
      </c>
      <c r="AD765" s="374">
        <v>680</v>
      </c>
      <c r="AE765" s="373">
        <v>14</v>
      </c>
      <c r="AF765" s="373">
        <v>17</v>
      </c>
      <c r="AG765" s="373">
        <v>16</v>
      </c>
      <c r="AH765" s="373">
        <v>16</v>
      </c>
      <c r="AI765" s="374">
        <v>9</v>
      </c>
      <c r="AJ765" s="374">
        <v>9</v>
      </c>
      <c r="AK765" s="374">
        <v>9</v>
      </c>
      <c r="AL765" s="374">
        <v>9</v>
      </c>
      <c r="AM765" s="226">
        <v>512</v>
      </c>
      <c r="AN765" s="226">
        <v>804</v>
      </c>
      <c r="AO765" s="226">
        <v>846</v>
      </c>
      <c r="AP765" s="226">
        <v>875</v>
      </c>
      <c r="AQ765" s="227">
        <v>454</v>
      </c>
      <c r="AR765" s="227">
        <v>477</v>
      </c>
      <c r="AS765" s="227">
        <v>497</v>
      </c>
      <c r="AT765" s="227">
        <v>518</v>
      </c>
      <c r="AU765" s="226">
        <v>292</v>
      </c>
      <c r="AV765" s="226">
        <v>426</v>
      </c>
      <c r="AW765" s="226">
        <v>433</v>
      </c>
      <c r="AX765" s="226">
        <v>463</v>
      </c>
      <c r="AY765" s="227">
        <v>242</v>
      </c>
      <c r="AZ765" s="227">
        <v>246</v>
      </c>
      <c r="BA765" s="227">
        <v>259</v>
      </c>
      <c r="BB765" s="227">
        <v>270</v>
      </c>
      <c r="BC765" s="226">
        <f t="shared" si="295"/>
        <v>300</v>
      </c>
      <c r="BD765" s="226">
        <f t="shared" si="295"/>
        <v>365</v>
      </c>
      <c r="BE765" s="226">
        <f t="shared" si="295"/>
        <v>400</v>
      </c>
      <c r="BF765" s="226">
        <f t="shared" si="295"/>
        <v>398</v>
      </c>
      <c r="BG765" s="218">
        <f t="shared" si="295"/>
        <v>204</v>
      </c>
      <c r="BH765" s="218">
        <f t="shared" si="317"/>
        <v>222</v>
      </c>
      <c r="BI765" s="218">
        <f t="shared" si="317"/>
        <v>229</v>
      </c>
      <c r="BJ765" s="218">
        <f t="shared" si="317"/>
        <v>240</v>
      </c>
      <c r="BK765" s="226">
        <f t="shared" si="313"/>
        <v>-80</v>
      </c>
      <c r="BL765" s="226">
        <f t="shared" si="313"/>
        <v>13</v>
      </c>
      <c r="BM765" s="226">
        <f t="shared" si="313"/>
        <v>13</v>
      </c>
      <c r="BN765" s="226">
        <f t="shared" si="312"/>
        <v>14</v>
      </c>
      <c r="BO765" s="227">
        <f t="shared" si="312"/>
        <v>8</v>
      </c>
      <c r="BP765" s="227">
        <f t="shared" si="312"/>
        <v>9</v>
      </c>
      <c r="BQ765" s="227">
        <f t="shared" si="312"/>
        <v>9</v>
      </c>
      <c r="BR765" s="227">
        <f t="shared" si="312"/>
        <v>8</v>
      </c>
      <c r="BS765" s="226">
        <v>9</v>
      </c>
      <c r="BT765" s="226">
        <v>13</v>
      </c>
      <c r="BU765" s="226">
        <v>13</v>
      </c>
      <c r="BV765" s="226">
        <v>14</v>
      </c>
      <c r="BW765" s="227">
        <v>8</v>
      </c>
      <c r="BX765" s="227">
        <v>9</v>
      </c>
      <c r="BY765" s="227">
        <v>9</v>
      </c>
      <c r="BZ765" s="227">
        <v>8</v>
      </c>
      <c r="CA765" s="226">
        <v>89</v>
      </c>
      <c r="CB765" s="226">
        <f>IFERROR(VLOOKUP($G765,[12]ITEM!$B$2:$AC$939,26,0),0)</f>
        <v>0</v>
      </c>
      <c r="CC765" s="226">
        <f>IFERROR(VLOOKUP($G765,[12]ITEM!$B$2:$AC$939,27,0),0)</f>
        <v>0</v>
      </c>
      <c r="CD765" s="226">
        <f>IFERROR(VLOOKUP($G765,[12]ITEM!$B$2:$AC$939,28,0),0)</f>
        <v>0</v>
      </c>
      <c r="CE765" s="227">
        <v>0</v>
      </c>
      <c r="CF765" s="227">
        <v>0</v>
      </c>
      <c r="CG765" s="227">
        <v>0</v>
      </c>
      <c r="CH765" s="227">
        <v>0</v>
      </c>
      <c r="CI765" s="375"/>
      <c r="CJ765" s="226">
        <f t="shared" si="311"/>
        <v>301</v>
      </c>
      <c r="CK765" s="226">
        <f t="shared" si="311"/>
        <v>658</v>
      </c>
      <c r="CL765" s="226">
        <f t="shared" si="311"/>
        <v>750</v>
      </c>
      <c r="CM765" s="226">
        <f t="shared" si="311"/>
        <v>785</v>
      </c>
      <c r="CN765" s="227">
        <f t="shared" si="311"/>
        <v>204</v>
      </c>
      <c r="CO765" s="227">
        <f t="shared" si="311"/>
        <v>285.19062422810703</v>
      </c>
      <c r="CP765" s="227">
        <f t="shared" si="311"/>
        <v>327.90061569644496</v>
      </c>
      <c r="CQ765" s="227">
        <f t="shared" si="311"/>
        <v>344.32868257547028</v>
      </c>
      <c r="CR765" s="226">
        <v>240</v>
      </c>
      <c r="CS765" s="226">
        <v>377</v>
      </c>
      <c r="CT765" s="226">
        <v>396</v>
      </c>
      <c r="CU765" s="226">
        <v>410</v>
      </c>
      <c r="CV765" s="227">
        <f t="shared" si="298"/>
        <v>-75</v>
      </c>
      <c r="CW765" s="227">
        <f>CV765*(1+('[13]GROWTH (YoY)'!AR765/100))</f>
        <v>-78.809375771892974</v>
      </c>
      <c r="CX765" s="227">
        <f>CW765*(1+('[13]GROWTH (YoY)'!AS765/100))</f>
        <v>-82.099384303555027</v>
      </c>
      <c r="CY765" s="227">
        <f>CX765*(1+('[13]GROWTH (YoY)'!AT765/100))</f>
        <v>-85.671317424529732</v>
      </c>
      <c r="CZ765" s="226">
        <v>0</v>
      </c>
      <c r="DA765" s="226">
        <v>0</v>
      </c>
      <c r="DB765" s="226">
        <v>0</v>
      </c>
      <c r="DC765" s="226">
        <v>0</v>
      </c>
      <c r="DD765" s="227">
        <v>0</v>
      </c>
      <c r="DE765" s="227">
        <v>0</v>
      </c>
      <c r="DF765" s="227">
        <v>0</v>
      </c>
      <c r="DG765" s="227">
        <v>0</v>
      </c>
      <c r="DH765" s="226">
        <v>61</v>
      </c>
      <c r="DI765" s="226">
        <v>281</v>
      </c>
      <c r="DJ765" s="226">
        <v>354</v>
      </c>
      <c r="DK765" s="226">
        <v>375</v>
      </c>
      <c r="DL765" s="227">
        <v>279</v>
      </c>
      <c r="DM765" s="227">
        <v>364</v>
      </c>
      <c r="DN765" s="227">
        <v>410</v>
      </c>
      <c r="DO765" s="227">
        <v>430</v>
      </c>
      <c r="DP765" s="376">
        <f t="shared" si="316"/>
        <v>-1</v>
      </c>
      <c r="DQ765" s="226">
        <f t="shared" si="316"/>
        <v>-293</v>
      </c>
      <c r="DR765" s="226">
        <f t="shared" si="316"/>
        <v>-350</v>
      </c>
      <c r="DS765" s="226">
        <f t="shared" si="314"/>
        <v>-387</v>
      </c>
      <c r="DT765" s="227">
        <f t="shared" si="314"/>
        <v>0</v>
      </c>
      <c r="DU765" s="227">
        <f t="shared" si="314"/>
        <v>-63.190624228107026</v>
      </c>
      <c r="DV765" s="227">
        <f t="shared" si="314"/>
        <v>-98.900615696444959</v>
      </c>
      <c r="DW765" s="227">
        <f t="shared" si="314"/>
        <v>-104.32868257547028</v>
      </c>
      <c r="DX765" s="377">
        <f t="shared" si="315"/>
        <v>0.54326494201605713</v>
      </c>
      <c r="DY765" s="377">
        <f t="shared" si="315"/>
        <v>0.51651651651651653</v>
      </c>
      <c r="DZ765" s="377">
        <f t="shared" si="315"/>
        <v>0.51684751570531129</v>
      </c>
      <c r="EA765" s="377">
        <f t="shared" si="315"/>
        <v>0.51708930540242559</v>
      </c>
      <c r="EB765" s="378">
        <f t="shared" si="315"/>
        <v>0.56692160611854681</v>
      </c>
      <c r="EC765" s="378">
        <f t="shared" si="315"/>
        <v>0.56727272727272726</v>
      </c>
      <c r="ED765" s="378">
        <f t="shared" si="315"/>
        <v>0.56403508771929822</v>
      </c>
      <c r="EE765" s="378">
        <f t="shared" si="315"/>
        <v>0.56761268781302165</v>
      </c>
      <c r="EG765" s="226">
        <v>1121</v>
      </c>
      <c r="EH765" s="226">
        <v>609</v>
      </c>
      <c r="EI765" s="226">
        <v>512</v>
      </c>
      <c r="EJ765" s="226">
        <v>292</v>
      </c>
      <c r="EK765" s="226">
        <v>615</v>
      </c>
      <c r="EL765" s="226">
        <v>13746</v>
      </c>
      <c r="EM765" s="226">
        <v>12505</v>
      </c>
      <c r="EN765" s="379">
        <f t="shared" si="299"/>
        <v>0.54326494201605713</v>
      </c>
      <c r="EO765" s="226">
        <f t="shared" si="300"/>
        <v>57.03125</v>
      </c>
      <c r="EP765" s="379">
        <f t="shared" si="301"/>
        <v>0.54861730597680647</v>
      </c>
      <c r="EQ765" s="226">
        <f t="shared" si="302"/>
        <v>44740.288083806197</v>
      </c>
      <c r="ER765" s="226">
        <f t="shared" si="303"/>
        <v>1945.8883113421298</v>
      </c>
      <c r="ES765" s="292"/>
      <c r="ET765" s="227">
        <v>1046</v>
      </c>
      <c r="EU765" s="227">
        <v>593</v>
      </c>
      <c r="EV765" s="227">
        <v>454</v>
      </c>
      <c r="EW765" s="227">
        <v>239</v>
      </c>
      <c r="EX765" s="227">
        <v>787</v>
      </c>
      <c r="EY765" s="227">
        <v>10732</v>
      </c>
      <c r="EZ765" s="227">
        <v>9024</v>
      </c>
      <c r="FA765" s="380">
        <f t="shared" si="306"/>
        <v>0.56692160611854681</v>
      </c>
      <c r="FB765" s="228">
        <f t="shared" si="307"/>
        <v>52.643171806167402</v>
      </c>
      <c r="FC765" s="380">
        <f t="shared" si="308"/>
        <v>0.75239005736137665</v>
      </c>
      <c r="FD765" s="227">
        <f t="shared" si="309"/>
        <v>73332.09094297429</v>
      </c>
      <c r="FE765" s="227">
        <f t="shared" si="310"/>
        <v>2207.0774231678488</v>
      </c>
      <c r="FF765" s="227">
        <v>454</v>
      </c>
      <c r="FG765" s="228">
        <f t="shared" si="304"/>
        <v>52.863436123348016</v>
      </c>
      <c r="FH765" s="227">
        <v>240</v>
      </c>
      <c r="FI765" s="227">
        <v>454</v>
      </c>
      <c r="FJ765" s="227">
        <v>5</v>
      </c>
      <c r="FK765" s="227">
        <f t="shared" si="296"/>
        <v>209</v>
      </c>
      <c r="FL765" s="227">
        <v>128</v>
      </c>
      <c r="FM765" s="227">
        <f t="shared" si="297"/>
        <v>81</v>
      </c>
      <c r="FZ765" s="229"/>
      <c r="GA765" s="229"/>
      <c r="GB765" s="229"/>
      <c r="GC765" s="229"/>
      <c r="GD765" s="229"/>
    </row>
    <row r="766" spans="1:186" s="368" customFormat="1">
      <c r="A766" s="287" t="s">
        <v>1830</v>
      </c>
      <c r="B766" s="369" t="s">
        <v>1831</v>
      </c>
      <c r="C766" s="287" t="s">
        <v>1832</v>
      </c>
      <c r="D766" s="287" t="s">
        <v>3123</v>
      </c>
      <c r="E766" s="369" t="s">
        <v>1833</v>
      </c>
      <c r="F766" s="287">
        <v>763</v>
      </c>
      <c r="G766" s="407" t="s">
        <v>1842</v>
      </c>
      <c r="H766" s="392" t="s">
        <v>1843</v>
      </c>
      <c r="I766" s="393" t="s">
        <v>1836</v>
      </c>
      <c r="J766" s="392" t="s">
        <v>1837</v>
      </c>
      <c r="K766" s="393" t="s">
        <v>940</v>
      </c>
      <c r="L766" s="392" t="s">
        <v>1837</v>
      </c>
      <c r="M766" s="392" t="s">
        <v>3124</v>
      </c>
      <c r="N766" s="372">
        <v>1</v>
      </c>
      <c r="O766" s="373">
        <v>400</v>
      </c>
      <c r="P766" s="373">
        <v>531</v>
      </c>
      <c r="Q766" s="373">
        <v>555</v>
      </c>
      <c r="R766" s="373">
        <v>573</v>
      </c>
      <c r="S766" s="374">
        <v>541</v>
      </c>
      <c r="T766" s="374">
        <v>565</v>
      </c>
      <c r="U766" s="374">
        <v>584</v>
      </c>
      <c r="V766" s="374">
        <v>598</v>
      </c>
      <c r="W766" s="373">
        <v>244</v>
      </c>
      <c r="X766" s="373">
        <v>341</v>
      </c>
      <c r="Y766" s="373">
        <v>355</v>
      </c>
      <c r="Z766" s="373">
        <v>367</v>
      </c>
      <c r="AA766" s="374">
        <v>408</v>
      </c>
      <c r="AB766" s="374">
        <v>424</v>
      </c>
      <c r="AC766" s="374">
        <v>438</v>
      </c>
      <c r="AD766" s="374">
        <v>449</v>
      </c>
      <c r="AE766" s="373">
        <v>4</v>
      </c>
      <c r="AF766" s="373">
        <v>4</v>
      </c>
      <c r="AG766" s="373">
        <v>4</v>
      </c>
      <c r="AH766" s="373">
        <v>4</v>
      </c>
      <c r="AI766" s="374">
        <v>3</v>
      </c>
      <c r="AJ766" s="374">
        <v>3</v>
      </c>
      <c r="AK766" s="374">
        <v>3</v>
      </c>
      <c r="AL766" s="374">
        <v>3</v>
      </c>
      <c r="AM766" s="226">
        <v>156</v>
      </c>
      <c r="AN766" s="226">
        <v>189</v>
      </c>
      <c r="AO766" s="226">
        <v>199</v>
      </c>
      <c r="AP766" s="226">
        <v>206</v>
      </c>
      <c r="AQ766" s="227">
        <v>133</v>
      </c>
      <c r="AR766" s="227">
        <v>141</v>
      </c>
      <c r="AS766" s="227">
        <v>146</v>
      </c>
      <c r="AT766" s="227">
        <v>149</v>
      </c>
      <c r="AU766" s="226">
        <v>74</v>
      </c>
      <c r="AV766" s="226">
        <v>92</v>
      </c>
      <c r="AW766" s="226">
        <v>114</v>
      </c>
      <c r="AX766" s="226">
        <v>128</v>
      </c>
      <c r="AY766" s="227">
        <v>64</v>
      </c>
      <c r="AZ766" s="227">
        <v>80</v>
      </c>
      <c r="BA766" s="227">
        <v>90</v>
      </c>
      <c r="BB766" s="227">
        <v>100</v>
      </c>
      <c r="BC766" s="226">
        <f t="shared" si="295"/>
        <v>103</v>
      </c>
      <c r="BD766" s="226">
        <f t="shared" si="295"/>
        <v>88</v>
      </c>
      <c r="BE766" s="226">
        <f t="shared" si="295"/>
        <v>80</v>
      </c>
      <c r="BF766" s="226">
        <f t="shared" si="295"/>
        <v>73</v>
      </c>
      <c r="BG766" s="218">
        <f t="shared" si="295"/>
        <v>65</v>
      </c>
      <c r="BH766" s="218">
        <f t="shared" si="317"/>
        <v>58</v>
      </c>
      <c r="BI766" s="218">
        <f t="shared" si="317"/>
        <v>53</v>
      </c>
      <c r="BJ766" s="218">
        <f t="shared" si="317"/>
        <v>46</v>
      </c>
      <c r="BK766" s="226">
        <f t="shared" si="313"/>
        <v>-21</v>
      </c>
      <c r="BL766" s="226">
        <f t="shared" si="313"/>
        <v>9</v>
      </c>
      <c r="BM766" s="226">
        <f t="shared" si="313"/>
        <v>5</v>
      </c>
      <c r="BN766" s="226">
        <f t="shared" si="312"/>
        <v>5</v>
      </c>
      <c r="BO766" s="227">
        <f t="shared" si="312"/>
        <v>4</v>
      </c>
      <c r="BP766" s="227">
        <f t="shared" si="312"/>
        <v>3</v>
      </c>
      <c r="BQ766" s="227">
        <f t="shared" si="312"/>
        <v>3</v>
      </c>
      <c r="BR766" s="227">
        <f t="shared" si="312"/>
        <v>3</v>
      </c>
      <c r="BS766" s="226">
        <v>7</v>
      </c>
      <c r="BT766" s="226">
        <v>9</v>
      </c>
      <c r="BU766" s="226">
        <v>5</v>
      </c>
      <c r="BV766" s="226">
        <v>5</v>
      </c>
      <c r="BW766" s="227">
        <v>4</v>
      </c>
      <c r="BX766" s="227">
        <v>3</v>
      </c>
      <c r="BY766" s="227">
        <v>3</v>
      </c>
      <c r="BZ766" s="227">
        <v>3</v>
      </c>
      <c r="CA766" s="226">
        <v>28</v>
      </c>
      <c r="CB766" s="226">
        <f>IFERROR(VLOOKUP($G766,[12]ITEM!$B$2:$AC$939,26,0),0)</f>
        <v>0</v>
      </c>
      <c r="CC766" s="226">
        <f>IFERROR(VLOOKUP($G766,[12]ITEM!$B$2:$AC$939,27,0),0)</f>
        <v>0</v>
      </c>
      <c r="CD766" s="226">
        <f>IFERROR(VLOOKUP($G766,[12]ITEM!$B$2:$AC$939,28,0),0)</f>
        <v>0</v>
      </c>
      <c r="CE766" s="227">
        <v>0</v>
      </c>
      <c r="CF766" s="227">
        <v>0</v>
      </c>
      <c r="CG766" s="227">
        <v>0</v>
      </c>
      <c r="CH766" s="227">
        <v>0</v>
      </c>
      <c r="CI766" s="375"/>
      <c r="CJ766" s="226">
        <f t="shared" si="311"/>
        <v>104</v>
      </c>
      <c r="CK766" s="226">
        <f t="shared" si="311"/>
        <v>246</v>
      </c>
      <c r="CL766" s="226">
        <f t="shared" si="311"/>
        <v>281</v>
      </c>
      <c r="CM766" s="226">
        <f t="shared" si="311"/>
        <v>229</v>
      </c>
      <c r="CN766" s="227">
        <f t="shared" si="311"/>
        <v>65</v>
      </c>
      <c r="CO766" s="227">
        <f t="shared" si="311"/>
        <v>93.681265763699997</v>
      </c>
      <c r="CP766" s="227">
        <f t="shared" si="311"/>
        <v>35.11261246749288</v>
      </c>
      <c r="CQ766" s="227">
        <f t="shared" si="311"/>
        <v>36.371188716138143</v>
      </c>
      <c r="CR766" s="226">
        <v>158</v>
      </c>
      <c r="CS766" s="226">
        <v>191</v>
      </c>
      <c r="CT766" s="226">
        <v>201</v>
      </c>
      <c r="CU766" s="226">
        <v>208</v>
      </c>
      <c r="CV766" s="227">
        <f t="shared" si="298"/>
        <v>11</v>
      </c>
      <c r="CW766" s="227">
        <f>CV766*(1+('[13]GROWTH (YoY)'!AR766/100))</f>
        <v>11.681265763699994</v>
      </c>
      <c r="CX766" s="227">
        <f>CW766*(1+('[13]GROWTH (YoY)'!AS766/100))</f>
        <v>12.112612467492884</v>
      </c>
      <c r="CY766" s="227">
        <f>CX766*(1+('[13]GROWTH (YoY)'!AT766/100))</f>
        <v>12.371188716138141</v>
      </c>
      <c r="CZ766" s="226">
        <v>0</v>
      </c>
      <c r="DA766" s="226">
        <v>0</v>
      </c>
      <c r="DB766" s="226">
        <v>0</v>
      </c>
      <c r="DC766" s="226">
        <v>0</v>
      </c>
      <c r="DD766" s="227">
        <v>0</v>
      </c>
      <c r="DE766" s="227">
        <v>0</v>
      </c>
      <c r="DF766" s="227">
        <v>0</v>
      </c>
      <c r="DG766" s="227">
        <v>0</v>
      </c>
      <c r="DH766" s="226">
        <v>-54</v>
      </c>
      <c r="DI766" s="226">
        <v>55</v>
      </c>
      <c r="DJ766" s="226">
        <v>80</v>
      </c>
      <c r="DK766" s="226">
        <v>21</v>
      </c>
      <c r="DL766" s="227">
        <v>54</v>
      </c>
      <c r="DM766" s="227">
        <v>82</v>
      </c>
      <c r="DN766" s="227">
        <v>23</v>
      </c>
      <c r="DO766" s="227">
        <v>24</v>
      </c>
      <c r="DP766" s="376">
        <f t="shared" si="316"/>
        <v>-1</v>
      </c>
      <c r="DQ766" s="226">
        <f t="shared" si="316"/>
        <v>-158</v>
      </c>
      <c r="DR766" s="226">
        <f t="shared" si="316"/>
        <v>-201</v>
      </c>
      <c r="DS766" s="226">
        <f t="shared" si="314"/>
        <v>-156</v>
      </c>
      <c r="DT766" s="227">
        <f t="shared" si="314"/>
        <v>0</v>
      </c>
      <c r="DU766" s="227">
        <f t="shared" si="314"/>
        <v>-35.681265763699997</v>
      </c>
      <c r="DV766" s="227">
        <f t="shared" si="314"/>
        <v>17.88738753250712</v>
      </c>
      <c r="DW766" s="227">
        <f t="shared" si="314"/>
        <v>9.6288112838618574</v>
      </c>
      <c r="DX766" s="377">
        <f t="shared" si="315"/>
        <v>0.61</v>
      </c>
      <c r="DY766" s="377">
        <f t="shared" si="315"/>
        <v>0.64218455743879477</v>
      </c>
      <c r="DZ766" s="377">
        <f t="shared" si="315"/>
        <v>0.63963963963963966</v>
      </c>
      <c r="EA766" s="377">
        <f t="shared" si="315"/>
        <v>0.64048865619546247</v>
      </c>
      <c r="EB766" s="378">
        <f t="shared" si="315"/>
        <v>0.75415896487985212</v>
      </c>
      <c r="EC766" s="378">
        <f t="shared" si="315"/>
        <v>0.75044247787610618</v>
      </c>
      <c r="ED766" s="378">
        <f t="shared" si="315"/>
        <v>0.75</v>
      </c>
      <c r="EE766" s="378">
        <f t="shared" si="315"/>
        <v>0.75083612040133785</v>
      </c>
      <c r="EG766" s="226">
        <v>400</v>
      </c>
      <c r="EH766" s="226">
        <v>244</v>
      </c>
      <c r="EI766" s="226">
        <v>156</v>
      </c>
      <c r="EJ766" s="226">
        <v>74</v>
      </c>
      <c r="EK766" s="226">
        <v>3463</v>
      </c>
      <c r="EL766" s="226">
        <v>1647</v>
      </c>
      <c r="EM766" s="226">
        <v>1647</v>
      </c>
      <c r="EN766" s="379">
        <f t="shared" si="299"/>
        <v>0.61</v>
      </c>
      <c r="EO766" s="226">
        <f t="shared" si="300"/>
        <v>47.435897435897431</v>
      </c>
      <c r="EP766" s="379">
        <f t="shared" si="301"/>
        <v>8.6575000000000006</v>
      </c>
      <c r="EQ766" s="226">
        <f t="shared" si="302"/>
        <v>2102610.8075288404</v>
      </c>
      <c r="ER766" s="226">
        <f t="shared" si="303"/>
        <v>3744.1813398097552</v>
      </c>
      <c r="ES766" s="292"/>
      <c r="ET766" s="227">
        <v>560</v>
      </c>
      <c r="EU766" s="227">
        <v>417</v>
      </c>
      <c r="EV766" s="227">
        <v>143</v>
      </c>
      <c r="EW766" s="227">
        <v>149</v>
      </c>
      <c r="EX766" s="227">
        <v>1814</v>
      </c>
      <c r="EY766" s="227">
        <v>1534</v>
      </c>
      <c r="EZ766" s="227">
        <v>1534</v>
      </c>
      <c r="FA766" s="380">
        <f t="shared" si="306"/>
        <v>0.74464285714285716</v>
      </c>
      <c r="FB766" s="228">
        <f t="shared" si="307"/>
        <v>104.19580419580419</v>
      </c>
      <c r="FC766" s="380">
        <f t="shared" si="308"/>
        <v>3.2392857142857143</v>
      </c>
      <c r="FD766" s="227">
        <f t="shared" si="309"/>
        <v>1182529.3350717078</v>
      </c>
      <c r="FE766" s="227">
        <f t="shared" si="310"/>
        <v>8094.3068231203824</v>
      </c>
      <c r="FF766" s="227">
        <v>143</v>
      </c>
      <c r="FG766" s="228">
        <f t="shared" si="304"/>
        <v>48.251748251748253</v>
      </c>
      <c r="FH766" s="227">
        <v>69</v>
      </c>
      <c r="FI766" s="227">
        <v>143</v>
      </c>
      <c r="FJ766" s="227">
        <v>4</v>
      </c>
      <c r="FK766" s="227">
        <f t="shared" si="296"/>
        <v>70</v>
      </c>
      <c r="FL766" s="227">
        <v>68</v>
      </c>
      <c r="FM766" s="227">
        <f t="shared" si="297"/>
        <v>2</v>
      </c>
      <c r="FZ766" s="229"/>
      <c r="GA766" s="229"/>
      <c r="GB766" s="229"/>
      <c r="GC766" s="229"/>
      <c r="GD766" s="229"/>
    </row>
    <row r="767" spans="1:186" s="368" customFormat="1">
      <c r="A767" s="287" t="s">
        <v>1830</v>
      </c>
      <c r="B767" s="369" t="s">
        <v>1831</v>
      </c>
      <c r="C767" s="287" t="s">
        <v>1832</v>
      </c>
      <c r="D767" s="287" t="s">
        <v>3123</v>
      </c>
      <c r="E767" s="369" t="s">
        <v>1833</v>
      </c>
      <c r="F767" s="287">
        <v>764</v>
      </c>
      <c r="G767" s="407" t="s">
        <v>1844</v>
      </c>
      <c r="H767" s="392" t="s">
        <v>1845</v>
      </c>
      <c r="I767" s="393" t="s">
        <v>1836</v>
      </c>
      <c r="J767" s="392" t="s">
        <v>1837</v>
      </c>
      <c r="K767" s="393" t="s">
        <v>940</v>
      </c>
      <c r="L767" s="392" t="s">
        <v>1837</v>
      </c>
      <c r="M767" s="392" t="s">
        <v>3124</v>
      </c>
      <c r="N767" s="372">
        <v>1</v>
      </c>
      <c r="O767" s="373">
        <v>373</v>
      </c>
      <c r="P767" s="373">
        <v>526</v>
      </c>
      <c r="Q767" s="373">
        <v>572</v>
      </c>
      <c r="R767" s="373">
        <v>619</v>
      </c>
      <c r="S767" s="374">
        <v>791</v>
      </c>
      <c r="T767" s="374">
        <v>860</v>
      </c>
      <c r="U767" s="374">
        <v>929</v>
      </c>
      <c r="V767" s="374">
        <v>990</v>
      </c>
      <c r="W767" s="373">
        <v>221</v>
      </c>
      <c r="X767" s="373">
        <v>296</v>
      </c>
      <c r="Y767" s="373">
        <v>322</v>
      </c>
      <c r="Z767" s="373">
        <v>349</v>
      </c>
      <c r="AA767" s="374">
        <v>456</v>
      </c>
      <c r="AB767" s="374">
        <v>496</v>
      </c>
      <c r="AC767" s="374">
        <v>536</v>
      </c>
      <c r="AD767" s="374">
        <v>571</v>
      </c>
      <c r="AE767" s="373">
        <v>4</v>
      </c>
      <c r="AF767" s="373">
        <v>5</v>
      </c>
      <c r="AG767" s="373">
        <v>5</v>
      </c>
      <c r="AH767" s="373">
        <v>5</v>
      </c>
      <c r="AI767" s="374">
        <v>7</v>
      </c>
      <c r="AJ767" s="374">
        <v>7</v>
      </c>
      <c r="AK767" s="374">
        <v>7</v>
      </c>
      <c r="AL767" s="374">
        <v>7</v>
      </c>
      <c r="AM767" s="226">
        <v>152</v>
      </c>
      <c r="AN767" s="226">
        <v>230</v>
      </c>
      <c r="AO767" s="226">
        <v>250</v>
      </c>
      <c r="AP767" s="226">
        <v>270</v>
      </c>
      <c r="AQ767" s="227">
        <v>335</v>
      </c>
      <c r="AR767" s="227">
        <v>364</v>
      </c>
      <c r="AS767" s="227">
        <v>393</v>
      </c>
      <c r="AT767" s="227">
        <v>419</v>
      </c>
      <c r="AU767" s="226">
        <v>79</v>
      </c>
      <c r="AV767" s="226">
        <v>124</v>
      </c>
      <c r="AW767" s="226">
        <v>128</v>
      </c>
      <c r="AX767" s="226">
        <v>136</v>
      </c>
      <c r="AY767" s="227">
        <v>181</v>
      </c>
      <c r="AZ767" s="227">
        <v>186</v>
      </c>
      <c r="BA767" s="227">
        <v>198</v>
      </c>
      <c r="BB767" s="227">
        <v>215</v>
      </c>
      <c r="BC767" s="226">
        <f t="shared" si="295"/>
        <v>96</v>
      </c>
      <c r="BD767" s="226">
        <f t="shared" si="295"/>
        <v>101</v>
      </c>
      <c r="BE767" s="226">
        <f t="shared" si="295"/>
        <v>117</v>
      </c>
      <c r="BF767" s="226">
        <f t="shared" si="295"/>
        <v>129</v>
      </c>
      <c r="BG767" s="218">
        <f t="shared" si="295"/>
        <v>146</v>
      </c>
      <c r="BH767" s="218">
        <f t="shared" si="317"/>
        <v>170</v>
      </c>
      <c r="BI767" s="218">
        <f t="shared" si="317"/>
        <v>187</v>
      </c>
      <c r="BJ767" s="218">
        <f t="shared" si="317"/>
        <v>197</v>
      </c>
      <c r="BK767" s="226">
        <f t="shared" si="313"/>
        <v>-23</v>
      </c>
      <c r="BL767" s="226">
        <f t="shared" si="313"/>
        <v>5</v>
      </c>
      <c r="BM767" s="226">
        <f t="shared" si="313"/>
        <v>5</v>
      </c>
      <c r="BN767" s="226">
        <f t="shared" si="312"/>
        <v>5</v>
      </c>
      <c r="BO767" s="227">
        <f t="shared" si="312"/>
        <v>8</v>
      </c>
      <c r="BP767" s="227">
        <f t="shared" si="312"/>
        <v>8</v>
      </c>
      <c r="BQ767" s="227">
        <f t="shared" si="312"/>
        <v>8</v>
      </c>
      <c r="BR767" s="227">
        <f t="shared" si="312"/>
        <v>7</v>
      </c>
      <c r="BS767" s="226">
        <v>3</v>
      </c>
      <c r="BT767" s="226">
        <v>5</v>
      </c>
      <c r="BU767" s="226">
        <v>5</v>
      </c>
      <c r="BV767" s="226">
        <v>5</v>
      </c>
      <c r="BW767" s="227">
        <v>8</v>
      </c>
      <c r="BX767" s="227">
        <v>8</v>
      </c>
      <c r="BY767" s="227">
        <v>8</v>
      </c>
      <c r="BZ767" s="227">
        <v>7</v>
      </c>
      <c r="CA767" s="226">
        <v>26</v>
      </c>
      <c r="CB767" s="226">
        <f>IFERROR(VLOOKUP($G767,[12]ITEM!$B$2:$AC$939,26,0),0)</f>
        <v>0</v>
      </c>
      <c r="CC767" s="226">
        <f>IFERROR(VLOOKUP($G767,[12]ITEM!$B$2:$AC$939,27,0),0)</f>
        <v>0</v>
      </c>
      <c r="CD767" s="226">
        <f>IFERROR(VLOOKUP($G767,[12]ITEM!$B$2:$AC$939,28,0),0)</f>
        <v>0</v>
      </c>
      <c r="CE767" s="227">
        <v>0</v>
      </c>
      <c r="CF767" s="227">
        <v>0</v>
      </c>
      <c r="CG767" s="227">
        <v>0</v>
      </c>
      <c r="CH767" s="227">
        <v>0</v>
      </c>
      <c r="CI767" s="375"/>
      <c r="CJ767" s="226">
        <f t="shared" si="311"/>
        <v>97</v>
      </c>
      <c r="CK767" s="226">
        <f t="shared" si="311"/>
        <v>198</v>
      </c>
      <c r="CL767" s="226">
        <f t="shared" si="311"/>
        <v>221</v>
      </c>
      <c r="CM767" s="226">
        <f t="shared" si="311"/>
        <v>247</v>
      </c>
      <c r="CN767" s="227">
        <f t="shared" si="311"/>
        <v>146</v>
      </c>
      <c r="CO767" s="227">
        <f t="shared" si="311"/>
        <v>166.25628381098312</v>
      </c>
      <c r="CP767" s="227">
        <f t="shared" si="311"/>
        <v>193.53072916213435</v>
      </c>
      <c r="CQ767" s="227">
        <f t="shared" si="311"/>
        <v>209.50650181691643</v>
      </c>
      <c r="CR767" s="226">
        <v>75</v>
      </c>
      <c r="CS767" s="226">
        <v>113</v>
      </c>
      <c r="CT767" s="226">
        <v>123</v>
      </c>
      <c r="CU767" s="226">
        <v>133</v>
      </c>
      <c r="CV767" s="227">
        <f t="shared" si="298"/>
        <v>26</v>
      </c>
      <c r="CW767" s="227">
        <f>CV767*(1+('[13]GROWTH (YoY)'!AR767/100))</f>
        <v>28.256283810983138</v>
      </c>
      <c r="CX767" s="227">
        <f>CW767*(1+('[13]GROWTH (YoY)'!AS767/100))</f>
        <v>30.530729162134353</v>
      </c>
      <c r="CY767" s="227">
        <f>CX767*(1+('[13]GROWTH (YoY)'!AT767/100))</f>
        <v>32.506501816916419</v>
      </c>
      <c r="CZ767" s="226">
        <v>0</v>
      </c>
      <c r="DA767" s="226">
        <v>0</v>
      </c>
      <c r="DB767" s="226">
        <v>0</v>
      </c>
      <c r="DC767" s="226">
        <v>0</v>
      </c>
      <c r="DD767" s="227">
        <v>36</v>
      </c>
      <c r="DE767" s="227">
        <v>37</v>
      </c>
      <c r="DF767" s="227">
        <v>38</v>
      </c>
      <c r="DG767" s="227">
        <v>46</v>
      </c>
      <c r="DH767" s="226">
        <v>22</v>
      </c>
      <c r="DI767" s="226">
        <v>85</v>
      </c>
      <c r="DJ767" s="226">
        <v>98</v>
      </c>
      <c r="DK767" s="226">
        <v>114</v>
      </c>
      <c r="DL767" s="227">
        <v>84</v>
      </c>
      <c r="DM767" s="227">
        <v>101</v>
      </c>
      <c r="DN767" s="227">
        <v>125</v>
      </c>
      <c r="DO767" s="227">
        <v>131</v>
      </c>
      <c r="DP767" s="376">
        <f t="shared" si="316"/>
        <v>-1</v>
      </c>
      <c r="DQ767" s="226">
        <f t="shared" si="316"/>
        <v>-97</v>
      </c>
      <c r="DR767" s="226">
        <f t="shared" si="316"/>
        <v>-104</v>
      </c>
      <c r="DS767" s="226">
        <f t="shared" si="314"/>
        <v>-118</v>
      </c>
      <c r="DT767" s="227">
        <f t="shared" si="314"/>
        <v>0</v>
      </c>
      <c r="DU767" s="227">
        <f t="shared" si="314"/>
        <v>3.7437161890168795</v>
      </c>
      <c r="DV767" s="227">
        <f t="shared" si="314"/>
        <v>-6.5307291621343495</v>
      </c>
      <c r="DW767" s="227">
        <f t="shared" si="314"/>
        <v>-12.506501816916426</v>
      </c>
      <c r="DX767" s="377">
        <f t="shared" si="315"/>
        <v>0.59249329758713132</v>
      </c>
      <c r="DY767" s="377">
        <f t="shared" si="315"/>
        <v>0.56273764258555137</v>
      </c>
      <c r="DZ767" s="377">
        <f t="shared" si="315"/>
        <v>0.56293706293706292</v>
      </c>
      <c r="EA767" s="377">
        <f t="shared" si="315"/>
        <v>0.5638126009693053</v>
      </c>
      <c r="EB767" s="378">
        <f t="shared" si="315"/>
        <v>0.57648546144121371</v>
      </c>
      <c r="EC767" s="378">
        <f t="shared" si="315"/>
        <v>0.57674418604651168</v>
      </c>
      <c r="ED767" s="378">
        <f t="shared" si="315"/>
        <v>0.57696447793326155</v>
      </c>
      <c r="EE767" s="378">
        <f t="shared" si="315"/>
        <v>0.57676767676767682</v>
      </c>
      <c r="EG767" s="226">
        <v>373</v>
      </c>
      <c r="EH767" s="226">
        <v>221</v>
      </c>
      <c r="EI767" s="226">
        <v>152</v>
      </c>
      <c r="EJ767" s="226">
        <v>79</v>
      </c>
      <c r="EK767" s="226">
        <v>173</v>
      </c>
      <c r="EL767" s="226">
        <v>4845</v>
      </c>
      <c r="EM767" s="226">
        <v>3610</v>
      </c>
      <c r="EN767" s="379">
        <f t="shared" si="299"/>
        <v>0.59249329758713132</v>
      </c>
      <c r="EO767" s="226">
        <f t="shared" si="300"/>
        <v>51.973684210526315</v>
      </c>
      <c r="EP767" s="379">
        <f t="shared" si="301"/>
        <v>0.46380697050938335</v>
      </c>
      <c r="EQ767" s="226">
        <f t="shared" si="302"/>
        <v>35706.914344685239</v>
      </c>
      <c r="ER767" s="226">
        <f t="shared" si="303"/>
        <v>1823.6380424746076</v>
      </c>
      <c r="ES767" s="292"/>
      <c r="ET767" s="227">
        <v>800</v>
      </c>
      <c r="EU767" s="227">
        <v>461</v>
      </c>
      <c r="EV767" s="227">
        <v>339</v>
      </c>
      <c r="EW767" s="227">
        <v>183</v>
      </c>
      <c r="EX767" s="227">
        <v>585</v>
      </c>
      <c r="EY767" s="227">
        <v>6737</v>
      </c>
      <c r="EZ767" s="227">
        <v>6166</v>
      </c>
      <c r="FA767" s="380">
        <f t="shared" si="306"/>
        <v>0.57625000000000004</v>
      </c>
      <c r="FB767" s="228">
        <f t="shared" si="307"/>
        <v>53.982300884955748</v>
      </c>
      <c r="FC767" s="380">
        <f t="shared" si="308"/>
        <v>0.73124999999999996</v>
      </c>
      <c r="FD767" s="227">
        <f t="shared" si="309"/>
        <v>86833.90233041413</v>
      </c>
      <c r="FE767" s="227">
        <f t="shared" si="310"/>
        <v>2473.2403503081414</v>
      </c>
      <c r="FF767" s="227">
        <v>339</v>
      </c>
      <c r="FG767" s="228">
        <f t="shared" si="304"/>
        <v>53.982300884955748</v>
      </c>
      <c r="FH767" s="227">
        <v>183</v>
      </c>
      <c r="FI767" s="227">
        <v>339</v>
      </c>
      <c r="FJ767" s="227">
        <v>5</v>
      </c>
      <c r="FK767" s="227">
        <f t="shared" si="296"/>
        <v>151</v>
      </c>
      <c r="FL767" s="227">
        <v>98</v>
      </c>
      <c r="FM767" s="227">
        <f t="shared" si="297"/>
        <v>53</v>
      </c>
      <c r="FZ767" s="229"/>
      <c r="GA767" s="229"/>
      <c r="GB767" s="229"/>
      <c r="GC767" s="229"/>
      <c r="GD767" s="229"/>
    </row>
    <row r="768" spans="1:186" s="368" customFormat="1">
      <c r="A768" s="287" t="s">
        <v>1830</v>
      </c>
      <c r="B768" s="369" t="s">
        <v>1831</v>
      </c>
      <c r="C768" s="287" t="s">
        <v>1832</v>
      </c>
      <c r="D768" s="287" t="s">
        <v>3123</v>
      </c>
      <c r="E768" s="369" t="s">
        <v>1833</v>
      </c>
      <c r="F768" s="287">
        <v>765</v>
      </c>
      <c r="G768" s="407" t="s">
        <v>1846</v>
      </c>
      <c r="H768" s="392" t="s">
        <v>1847</v>
      </c>
      <c r="I768" s="393" t="s">
        <v>1836</v>
      </c>
      <c r="J768" s="392" t="s">
        <v>1837</v>
      </c>
      <c r="K768" s="393" t="s">
        <v>940</v>
      </c>
      <c r="L768" s="392" t="s">
        <v>1837</v>
      </c>
      <c r="M768" s="392" t="s">
        <v>3124</v>
      </c>
      <c r="N768" s="372">
        <v>1</v>
      </c>
      <c r="O768" s="373">
        <v>685</v>
      </c>
      <c r="P768" s="373">
        <v>1011</v>
      </c>
      <c r="Q768" s="373">
        <v>1089</v>
      </c>
      <c r="R768" s="373">
        <v>1174</v>
      </c>
      <c r="S768" s="374">
        <v>511</v>
      </c>
      <c r="T768" s="374">
        <v>551</v>
      </c>
      <c r="U768" s="374">
        <v>593</v>
      </c>
      <c r="V768" s="374">
        <v>640</v>
      </c>
      <c r="W768" s="373">
        <v>338</v>
      </c>
      <c r="X768" s="373">
        <v>483</v>
      </c>
      <c r="Y768" s="373">
        <v>520</v>
      </c>
      <c r="Z768" s="373">
        <v>559</v>
      </c>
      <c r="AA768" s="374">
        <v>248</v>
      </c>
      <c r="AB768" s="374">
        <v>267</v>
      </c>
      <c r="AC768" s="374">
        <v>288</v>
      </c>
      <c r="AD768" s="374">
        <v>311</v>
      </c>
      <c r="AE768" s="373">
        <v>10</v>
      </c>
      <c r="AF768" s="373">
        <v>11</v>
      </c>
      <c r="AG768" s="373">
        <v>10</v>
      </c>
      <c r="AH768" s="373">
        <v>11</v>
      </c>
      <c r="AI768" s="374">
        <v>5</v>
      </c>
      <c r="AJ768" s="374">
        <v>5</v>
      </c>
      <c r="AK768" s="374">
        <v>5</v>
      </c>
      <c r="AL768" s="374">
        <v>6</v>
      </c>
      <c r="AM768" s="226">
        <v>347</v>
      </c>
      <c r="AN768" s="226">
        <v>528</v>
      </c>
      <c r="AO768" s="226">
        <v>569</v>
      </c>
      <c r="AP768" s="226">
        <v>614</v>
      </c>
      <c r="AQ768" s="227">
        <v>263</v>
      </c>
      <c r="AR768" s="227">
        <v>283</v>
      </c>
      <c r="AS768" s="227">
        <v>306</v>
      </c>
      <c r="AT768" s="227">
        <v>329</v>
      </c>
      <c r="AU768" s="226">
        <v>97</v>
      </c>
      <c r="AV768" s="226">
        <v>168</v>
      </c>
      <c r="AW768" s="226">
        <v>192</v>
      </c>
      <c r="AX768" s="226">
        <v>218</v>
      </c>
      <c r="AY768" s="227">
        <v>84</v>
      </c>
      <c r="AZ768" s="227">
        <v>96</v>
      </c>
      <c r="BA768" s="227">
        <v>109</v>
      </c>
      <c r="BB768" s="227">
        <v>123</v>
      </c>
      <c r="BC768" s="226">
        <f t="shared" ref="BC768:BG818" si="318">AM768-AU768-BK768</f>
        <v>377</v>
      </c>
      <c r="BD768" s="226">
        <f t="shared" si="318"/>
        <v>347</v>
      </c>
      <c r="BE768" s="226">
        <f t="shared" si="318"/>
        <v>361</v>
      </c>
      <c r="BF768" s="226">
        <f t="shared" si="318"/>
        <v>379</v>
      </c>
      <c r="BG768" s="218">
        <f t="shared" si="318"/>
        <v>171</v>
      </c>
      <c r="BH768" s="218">
        <f t="shared" si="317"/>
        <v>175</v>
      </c>
      <c r="BI768" s="218">
        <f t="shared" si="317"/>
        <v>184</v>
      </c>
      <c r="BJ768" s="218">
        <f t="shared" si="317"/>
        <v>196</v>
      </c>
      <c r="BK768" s="226">
        <f t="shared" si="313"/>
        <v>-127</v>
      </c>
      <c r="BL768" s="226">
        <f t="shared" si="313"/>
        <v>13</v>
      </c>
      <c r="BM768" s="226">
        <f t="shared" si="313"/>
        <v>16</v>
      </c>
      <c r="BN768" s="226">
        <f t="shared" si="312"/>
        <v>17</v>
      </c>
      <c r="BO768" s="227">
        <f t="shared" si="312"/>
        <v>8</v>
      </c>
      <c r="BP768" s="227">
        <f t="shared" si="312"/>
        <v>12</v>
      </c>
      <c r="BQ768" s="227">
        <f t="shared" si="312"/>
        <v>13</v>
      </c>
      <c r="BR768" s="227">
        <f t="shared" si="312"/>
        <v>10</v>
      </c>
      <c r="BS768" s="226">
        <v>8</v>
      </c>
      <c r="BT768" s="226">
        <v>13</v>
      </c>
      <c r="BU768" s="226">
        <v>16</v>
      </c>
      <c r="BV768" s="226">
        <v>17</v>
      </c>
      <c r="BW768" s="227">
        <v>8</v>
      </c>
      <c r="BX768" s="227">
        <v>12</v>
      </c>
      <c r="BY768" s="227">
        <v>13</v>
      </c>
      <c r="BZ768" s="227">
        <v>10</v>
      </c>
      <c r="CA768" s="226">
        <v>135</v>
      </c>
      <c r="CB768" s="226">
        <f>IFERROR(VLOOKUP($G768,[12]ITEM!$B$2:$AC$939,26,0),0)</f>
        <v>0</v>
      </c>
      <c r="CC768" s="226">
        <f>IFERROR(VLOOKUP($G768,[12]ITEM!$B$2:$AC$939,27,0),0)</f>
        <v>0</v>
      </c>
      <c r="CD768" s="226">
        <f>IFERROR(VLOOKUP($G768,[12]ITEM!$B$2:$AC$939,28,0),0)</f>
        <v>0</v>
      </c>
      <c r="CE768" s="227">
        <v>0</v>
      </c>
      <c r="CF768" s="227">
        <v>0</v>
      </c>
      <c r="CG768" s="227">
        <v>0</v>
      </c>
      <c r="CH768" s="227">
        <v>0</v>
      </c>
      <c r="CI768" s="375"/>
      <c r="CJ768" s="226">
        <f t="shared" si="311"/>
        <v>377</v>
      </c>
      <c r="CK768" s="226">
        <f t="shared" si="311"/>
        <v>764</v>
      </c>
      <c r="CL768" s="226">
        <f t="shared" si="311"/>
        <v>851</v>
      </c>
      <c r="CM768" s="226">
        <f t="shared" si="311"/>
        <v>915</v>
      </c>
      <c r="CN768" s="227">
        <f t="shared" si="311"/>
        <v>171</v>
      </c>
      <c r="CO768" s="227">
        <f t="shared" si="311"/>
        <v>217.42744904143657</v>
      </c>
      <c r="CP768" s="227">
        <f t="shared" si="311"/>
        <v>259.20921794205867</v>
      </c>
      <c r="CQ768" s="227">
        <f t="shared" si="311"/>
        <v>282.93924825713515</v>
      </c>
      <c r="CR768" s="226">
        <v>252</v>
      </c>
      <c r="CS768" s="226">
        <v>356</v>
      </c>
      <c r="CT768" s="226">
        <v>384</v>
      </c>
      <c r="CU768" s="226">
        <v>414</v>
      </c>
      <c r="CV768" s="227">
        <f t="shared" si="298"/>
        <v>-213</v>
      </c>
      <c r="CW768" s="227">
        <f>CV768*(1+('[13]GROWTH (YoY)'!AR768/100))</f>
        <v>-229.57255095856343</v>
      </c>
      <c r="CX768" s="227">
        <f>CW768*(1+('[13]GROWTH (YoY)'!AS768/100))</f>
        <v>-247.79078205794133</v>
      </c>
      <c r="CY768" s="227">
        <f>CX768*(1+('[13]GROWTH (YoY)'!AT768/100))</f>
        <v>-267.06075174286485</v>
      </c>
      <c r="CZ768" s="226">
        <v>74</v>
      </c>
      <c r="DA768" s="226">
        <v>126</v>
      </c>
      <c r="DB768" s="226">
        <v>134</v>
      </c>
      <c r="DC768" s="226">
        <v>136</v>
      </c>
      <c r="DD768" s="227">
        <v>103</v>
      </c>
      <c r="DE768" s="227">
        <v>105</v>
      </c>
      <c r="DF768" s="227">
        <v>109</v>
      </c>
      <c r="DG768" s="227">
        <v>132</v>
      </c>
      <c r="DH768" s="226">
        <v>51</v>
      </c>
      <c r="DI768" s="226">
        <v>282</v>
      </c>
      <c r="DJ768" s="226">
        <v>333</v>
      </c>
      <c r="DK768" s="226">
        <v>365</v>
      </c>
      <c r="DL768" s="227">
        <v>281</v>
      </c>
      <c r="DM768" s="227">
        <v>342</v>
      </c>
      <c r="DN768" s="227">
        <v>398</v>
      </c>
      <c r="DO768" s="227">
        <v>418</v>
      </c>
      <c r="DP768" s="376">
        <f t="shared" si="316"/>
        <v>0</v>
      </c>
      <c r="DQ768" s="226">
        <f t="shared" si="316"/>
        <v>-417</v>
      </c>
      <c r="DR768" s="226">
        <f t="shared" si="316"/>
        <v>-490</v>
      </c>
      <c r="DS768" s="226">
        <f t="shared" si="314"/>
        <v>-536</v>
      </c>
      <c r="DT768" s="227">
        <f t="shared" si="314"/>
        <v>0</v>
      </c>
      <c r="DU768" s="227">
        <f t="shared" si="314"/>
        <v>-42.427449041436574</v>
      </c>
      <c r="DV768" s="227">
        <f t="shared" si="314"/>
        <v>-75.209217942058672</v>
      </c>
      <c r="DW768" s="227">
        <f t="shared" si="314"/>
        <v>-86.939248257135148</v>
      </c>
      <c r="DX768" s="377">
        <f t="shared" si="315"/>
        <v>0.49343065693430654</v>
      </c>
      <c r="DY768" s="377">
        <f t="shared" si="315"/>
        <v>0.47774480712166173</v>
      </c>
      <c r="DZ768" s="377">
        <f t="shared" si="315"/>
        <v>0.47750229568411384</v>
      </c>
      <c r="EA768" s="377">
        <f t="shared" si="315"/>
        <v>0.47614991482112434</v>
      </c>
      <c r="EB768" s="378">
        <f t="shared" si="315"/>
        <v>0.48532289628180036</v>
      </c>
      <c r="EC768" s="378">
        <f t="shared" si="315"/>
        <v>0.48457350272232302</v>
      </c>
      <c r="ED768" s="378">
        <f t="shared" si="315"/>
        <v>0.4856661045531197</v>
      </c>
      <c r="EE768" s="378">
        <f t="shared" si="315"/>
        <v>0.48593750000000002</v>
      </c>
      <c r="EG768" s="226">
        <v>286</v>
      </c>
      <c r="EH768" s="226">
        <v>141</v>
      </c>
      <c r="EI768" s="226">
        <v>145</v>
      </c>
      <c r="EJ768" s="226">
        <v>37</v>
      </c>
      <c r="EK768" s="226">
        <v>129</v>
      </c>
      <c r="EL768" s="226">
        <v>7280</v>
      </c>
      <c r="EM768" s="226">
        <v>3024</v>
      </c>
      <c r="EN768" s="379">
        <f t="shared" si="299"/>
        <v>0.49300699300699302</v>
      </c>
      <c r="EO768" s="226">
        <f t="shared" si="300"/>
        <v>25.517241379310345</v>
      </c>
      <c r="EP768" s="379">
        <f t="shared" si="301"/>
        <v>0.45104895104895104</v>
      </c>
      <c r="EQ768" s="226">
        <f t="shared" si="302"/>
        <v>17719.780219780219</v>
      </c>
      <c r="ER768" s="226">
        <f t="shared" si="303"/>
        <v>1019.620811287478</v>
      </c>
      <c r="ES768" s="292"/>
      <c r="ET768" s="227">
        <v>511</v>
      </c>
      <c r="EU768" s="227">
        <v>248</v>
      </c>
      <c r="EV768" s="227">
        <v>263</v>
      </c>
      <c r="EW768" s="227">
        <v>91</v>
      </c>
      <c r="EX768" s="227">
        <v>189</v>
      </c>
      <c r="EY768" s="227">
        <v>7640</v>
      </c>
      <c r="EZ768" s="227">
        <v>4298</v>
      </c>
      <c r="FA768" s="380">
        <f t="shared" si="306"/>
        <v>0.48532289628180036</v>
      </c>
      <c r="FB768" s="228">
        <f t="shared" si="307"/>
        <v>34.600760456273768</v>
      </c>
      <c r="FC768" s="380">
        <f t="shared" si="308"/>
        <v>0.36986301369863012</v>
      </c>
      <c r="FD768" s="227">
        <f t="shared" si="309"/>
        <v>24738.219895287959</v>
      </c>
      <c r="FE768" s="227">
        <f t="shared" si="310"/>
        <v>1764.3865363735069</v>
      </c>
      <c r="FF768" s="227">
        <v>263</v>
      </c>
      <c r="FG768" s="228">
        <f t="shared" si="304"/>
        <v>31.939163498098861</v>
      </c>
      <c r="FH768" s="227">
        <v>84</v>
      </c>
      <c r="FI768" s="227">
        <v>263</v>
      </c>
      <c r="FJ768" s="227">
        <v>9</v>
      </c>
      <c r="FK768" s="227">
        <f t="shared" si="296"/>
        <v>170</v>
      </c>
      <c r="FL768" s="227">
        <v>125</v>
      </c>
      <c r="FM768" s="227">
        <f t="shared" si="297"/>
        <v>45</v>
      </c>
      <c r="FZ768" s="229"/>
      <c r="GA768" s="229"/>
      <c r="GB768" s="229"/>
      <c r="GC768" s="229"/>
      <c r="GD768" s="229"/>
    </row>
    <row r="769" spans="1:186" s="368" customFormat="1">
      <c r="A769" s="287" t="s">
        <v>1830</v>
      </c>
      <c r="B769" s="369" t="s">
        <v>1831</v>
      </c>
      <c r="C769" s="287" t="s">
        <v>1832</v>
      </c>
      <c r="D769" s="287" t="s">
        <v>3123</v>
      </c>
      <c r="E769" s="369" t="s">
        <v>1833</v>
      </c>
      <c r="F769" s="287">
        <v>766</v>
      </c>
      <c r="G769" s="407" t="s">
        <v>1848</v>
      </c>
      <c r="H769" s="392" t="s">
        <v>1849</v>
      </c>
      <c r="I769" s="393" t="s">
        <v>1836</v>
      </c>
      <c r="J769" s="392" t="s">
        <v>1837</v>
      </c>
      <c r="K769" s="393" t="s">
        <v>940</v>
      </c>
      <c r="L769" s="392" t="s">
        <v>1837</v>
      </c>
      <c r="M769" s="392" t="s">
        <v>3124</v>
      </c>
      <c r="N769" s="372">
        <v>1</v>
      </c>
      <c r="O769" s="373">
        <v>274</v>
      </c>
      <c r="P769" s="373">
        <v>401</v>
      </c>
      <c r="Q769" s="373">
        <v>424</v>
      </c>
      <c r="R769" s="373">
        <v>452</v>
      </c>
      <c r="S769" s="374">
        <v>471</v>
      </c>
      <c r="T769" s="374">
        <v>498</v>
      </c>
      <c r="U769" s="374">
        <v>531</v>
      </c>
      <c r="V769" s="374">
        <v>571</v>
      </c>
      <c r="W769" s="373">
        <v>142</v>
      </c>
      <c r="X769" s="373">
        <v>203</v>
      </c>
      <c r="Y769" s="373">
        <v>215</v>
      </c>
      <c r="Z769" s="373">
        <v>229</v>
      </c>
      <c r="AA769" s="374">
        <v>207</v>
      </c>
      <c r="AB769" s="374">
        <v>219</v>
      </c>
      <c r="AC769" s="374">
        <v>233</v>
      </c>
      <c r="AD769" s="374">
        <v>251</v>
      </c>
      <c r="AE769" s="373">
        <v>4</v>
      </c>
      <c r="AF769" s="373">
        <v>4</v>
      </c>
      <c r="AG769" s="373">
        <v>4</v>
      </c>
      <c r="AH769" s="373">
        <v>4</v>
      </c>
      <c r="AI769" s="374">
        <v>5</v>
      </c>
      <c r="AJ769" s="374">
        <v>5</v>
      </c>
      <c r="AK769" s="374">
        <v>5</v>
      </c>
      <c r="AL769" s="374">
        <v>5</v>
      </c>
      <c r="AM769" s="226">
        <v>133</v>
      </c>
      <c r="AN769" s="226">
        <v>197</v>
      </c>
      <c r="AO769" s="226">
        <v>209</v>
      </c>
      <c r="AP769" s="226">
        <v>223</v>
      </c>
      <c r="AQ769" s="227">
        <v>264</v>
      </c>
      <c r="AR769" s="227">
        <v>279</v>
      </c>
      <c r="AS769" s="227">
        <v>298</v>
      </c>
      <c r="AT769" s="227">
        <v>320</v>
      </c>
      <c r="AU769" s="226">
        <v>24</v>
      </c>
      <c r="AV769" s="226">
        <v>40</v>
      </c>
      <c r="AW769" s="226">
        <v>45</v>
      </c>
      <c r="AX769" s="226">
        <v>50</v>
      </c>
      <c r="AY769" s="227">
        <v>54</v>
      </c>
      <c r="AZ769" s="227">
        <v>53</v>
      </c>
      <c r="BA769" s="227">
        <v>50</v>
      </c>
      <c r="BB769" s="227">
        <v>54</v>
      </c>
      <c r="BC769" s="226">
        <f t="shared" si="318"/>
        <v>126</v>
      </c>
      <c r="BD769" s="226">
        <f t="shared" si="318"/>
        <v>144</v>
      </c>
      <c r="BE769" s="226">
        <f t="shared" si="318"/>
        <v>150</v>
      </c>
      <c r="BF769" s="226">
        <f t="shared" si="318"/>
        <v>159</v>
      </c>
      <c r="BG769" s="218">
        <f t="shared" si="318"/>
        <v>206</v>
      </c>
      <c r="BH769" s="218">
        <f t="shared" si="317"/>
        <v>222</v>
      </c>
      <c r="BI769" s="218">
        <f t="shared" si="317"/>
        <v>244</v>
      </c>
      <c r="BJ769" s="218">
        <f t="shared" si="317"/>
        <v>262</v>
      </c>
      <c r="BK769" s="226">
        <f t="shared" si="313"/>
        <v>-17</v>
      </c>
      <c r="BL769" s="226">
        <f t="shared" si="313"/>
        <v>13</v>
      </c>
      <c r="BM769" s="226">
        <f t="shared" si="313"/>
        <v>14</v>
      </c>
      <c r="BN769" s="226">
        <f t="shared" si="312"/>
        <v>14</v>
      </c>
      <c r="BO769" s="227">
        <f t="shared" si="312"/>
        <v>4</v>
      </c>
      <c r="BP769" s="227">
        <f t="shared" si="312"/>
        <v>4</v>
      </c>
      <c r="BQ769" s="227">
        <f t="shared" si="312"/>
        <v>4</v>
      </c>
      <c r="BR769" s="227">
        <f t="shared" si="312"/>
        <v>4</v>
      </c>
      <c r="BS769" s="226">
        <v>10</v>
      </c>
      <c r="BT769" s="226">
        <v>13</v>
      </c>
      <c r="BU769" s="226">
        <v>14</v>
      </c>
      <c r="BV769" s="226">
        <v>14</v>
      </c>
      <c r="BW769" s="227">
        <v>4</v>
      </c>
      <c r="BX769" s="227">
        <v>4</v>
      </c>
      <c r="BY769" s="227">
        <v>4</v>
      </c>
      <c r="BZ769" s="227">
        <v>4</v>
      </c>
      <c r="CA769" s="226">
        <v>27</v>
      </c>
      <c r="CB769" s="226">
        <f>IFERROR(VLOOKUP($G769,[12]ITEM!$B$2:$AC$939,26,0),0)</f>
        <v>0</v>
      </c>
      <c r="CC769" s="226">
        <f>IFERROR(VLOOKUP($G769,[12]ITEM!$B$2:$AC$939,27,0),0)</f>
        <v>0</v>
      </c>
      <c r="CD769" s="226">
        <f>IFERROR(VLOOKUP($G769,[12]ITEM!$B$2:$AC$939,28,0),0)</f>
        <v>0</v>
      </c>
      <c r="CE769" s="227">
        <v>0</v>
      </c>
      <c r="CF769" s="227">
        <v>0</v>
      </c>
      <c r="CG769" s="227">
        <v>0</v>
      </c>
      <c r="CH769" s="227">
        <v>0</v>
      </c>
      <c r="CI769" s="375"/>
      <c r="CJ769" s="226">
        <f t="shared" si="311"/>
        <v>126</v>
      </c>
      <c r="CK769" s="226">
        <f t="shared" si="311"/>
        <v>276</v>
      </c>
      <c r="CL769" s="226">
        <f t="shared" si="311"/>
        <v>310</v>
      </c>
      <c r="CM769" s="226">
        <f t="shared" si="311"/>
        <v>311</v>
      </c>
      <c r="CN769" s="227">
        <f t="shared" si="311"/>
        <v>206</v>
      </c>
      <c r="CO769" s="227">
        <f t="shared" si="311"/>
        <v>235.14085146058238</v>
      </c>
      <c r="CP769" s="227">
        <f t="shared" si="311"/>
        <v>242.9026140040925</v>
      </c>
      <c r="CQ769" s="227">
        <f t="shared" si="311"/>
        <v>276.16756017056781</v>
      </c>
      <c r="CR769" s="226">
        <v>43</v>
      </c>
      <c r="CS769" s="226">
        <v>34</v>
      </c>
      <c r="CT769" s="226">
        <v>36</v>
      </c>
      <c r="CU769" s="226">
        <v>38</v>
      </c>
      <c r="CV769" s="227">
        <f t="shared" si="298"/>
        <v>-32</v>
      </c>
      <c r="CW769" s="227">
        <f>CV769*(1+('[13]GROWTH (YoY)'!AR769/100))</f>
        <v>-33.859148539417603</v>
      </c>
      <c r="CX769" s="227">
        <f>CW769*(1+('[13]GROWTH (YoY)'!AS769/100))</f>
        <v>-36.097385995907509</v>
      </c>
      <c r="CY769" s="227">
        <f>CX769*(1+('[13]GROWTH (YoY)'!AT769/100))</f>
        <v>-38.832439829432182</v>
      </c>
      <c r="CZ769" s="226">
        <v>80</v>
      </c>
      <c r="DA769" s="226">
        <v>136</v>
      </c>
      <c r="DB769" s="226">
        <v>144</v>
      </c>
      <c r="DC769" s="226">
        <v>147</v>
      </c>
      <c r="DD769" s="227">
        <v>132</v>
      </c>
      <c r="DE769" s="227">
        <v>135</v>
      </c>
      <c r="DF769" s="227">
        <v>141</v>
      </c>
      <c r="DG769" s="227">
        <v>170</v>
      </c>
      <c r="DH769" s="226">
        <v>3</v>
      </c>
      <c r="DI769" s="226">
        <v>106</v>
      </c>
      <c r="DJ769" s="226">
        <v>130</v>
      </c>
      <c r="DK769" s="226">
        <v>126</v>
      </c>
      <c r="DL769" s="227">
        <v>106</v>
      </c>
      <c r="DM769" s="227">
        <v>134</v>
      </c>
      <c r="DN769" s="227">
        <v>138</v>
      </c>
      <c r="DO769" s="227">
        <v>145</v>
      </c>
      <c r="DP769" s="376">
        <f t="shared" si="316"/>
        <v>0</v>
      </c>
      <c r="DQ769" s="226">
        <f t="shared" si="316"/>
        <v>-132</v>
      </c>
      <c r="DR769" s="226">
        <f t="shared" si="316"/>
        <v>-160</v>
      </c>
      <c r="DS769" s="226">
        <f t="shared" si="314"/>
        <v>-152</v>
      </c>
      <c r="DT769" s="227">
        <f t="shared" si="314"/>
        <v>0</v>
      </c>
      <c r="DU769" s="227">
        <f t="shared" si="314"/>
        <v>-13.140851460582383</v>
      </c>
      <c r="DV769" s="227">
        <f t="shared" si="314"/>
        <v>1.0973859959075014</v>
      </c>
      <c r="DW769" s="227">
        <f t="shared" si="314"/>
        <v>-14.16756017056781</v>
      </c>
      <c r="DX769" s="377">
        <f t="shared" si="315"/>
        <v>0.51824817518248179</v>
      </c>
      <c r="DY769" s="377">
        <f t="shared" si="315"/>
        <v>0.50623441396508728</v>
      </c>
      <c r="DZ769" s="377">
        <f t="shared" si="315"/>
        <v>0.50707547169811318</v>
      </c>
      <c r="EA769" s="377">
        <f t="shared" si="315"/>
        <v>0.50663716814159288</v>
      </c>
      <c r="EB769" s="378">
        <f t="shared" si="315"/>
        <v>0.43949044585987262</v>
      </c>
      <c r="EC769" s="378">
        <f t="shared" si="315"/>
        <v>0.43975903614457829</v>
      </c>
      <c r="ED769" s="378">
        <f t="shared" si="315"/>
        <v>0.43879472693032018</v>
      </c>
      <c r="EE769" s="378">
        <f t="shared" si="315"/>
        <v>0.43957968476357268</v>
      </c>
      <c r="EG769" s="226">
        <v>295</v>
      </c>
      <c r="EH769" s="226">
        <v>137</v>
      </c>
      <c r="EI769" s="226">
        <v>158</v>
      </c>
      <c r="EJ769" s="226">
        <v>28</v>
      </c>
      <c r="EK769" s="226">
        <v>139</v>
      </c>
      <c r="EL769" s="226">
        <v>5639</v>
      </c>
      <c r="EM769" s="226">
        <v>1798</v>
      </c>
      <c r="EN769" s="379">
        <f t="shared" si="299"/>
        <v>0.46440677966101696</v>
      </c>
      <c r="EO769" s="226">
        <f t="shared" si="300"/>
        <v>17.721518987341771</v>
      </c>
      <c r="EP769" s="379">
        <f t="shared" si="301"/>
        <v>0.47118644067796611</v>
      </c>
      <c r="EQ769" s="226">
        <f t="shared" si="302"/>
        <v>24649.760595850326</v>
      </c>
      <c r="ER769" s="226">
        <f t="shared" si="303"/>
        <v>1297.7382276603632</v>
      </c>
      <c r="ES769" s="292"/>
      <c r="ET769" s="227">
        <v>479</v>
      </c>
      <c r="EU769" s="227">
        <v>212</v>
      </c>
      <c r="EV769" s="227">
        <v>267</v>
      </c>
      <c r="EW769" s="227">
        <v>59</v>
      </c>
      <c r="EX769" s="227">
        <v>252</v>
      </c>
      <c r="EY769" s="227">
        <v>8454</v>
      </c>
      <c r="EZ769" s="227">
        <v>2615</v>
      </c>
      <c r="FA769" s="380">
        <f t="shared" si="306"/>
        <v>0.44258872651356995</v>
      </c>
      <c r="FB769" s="228">
        <f t="shared" si="307"/>
        <v>22.09737827715356</v>
      </c>
      <c r="FC769" s="380">
        <f t="shared" si="308"/>
        <v>0.52609603340292277</v>
      </c>
      <c r="FD769" s="227">
        <f t="shared" si="309"/>
        <v>29808.374733853798</v>
      </c>
      <c r="FE769" s="227">
        <f t="shared" si="310"/>
        <v>1880.1784576163161</v>
      </c>
      <c r="FF769" s="227">
        <v>267</v>
      </c>
      <c r="FG769" s="228">
        <f t="shared" si="304"/>
        <v>20.224719101123593</v>
      </c>
      <c r="FH769" s="227">
        <v>54</v>
      </c>
      <c r="FI769" s="227">
        <v>267</v>
      </c>
      <c r="FJ769" s="227">
        <v>6</v>
      </c>
      <c r="FK769" s="227">
        <f t="shared" si="296"/>
        <v>207</v>
      </c>
      <c r="FL769" s="227">
        <v>117</v>
      </c>
      <c r="FM769" s="227">
        <f t="shared" si="297"/>
        <v>90</v>
      </c>
      <c r="FZ769" s="229"/>
      <c r="GA769" s="229"/>
      <c r="GB769" s="229"/>
      <c r="GC769" s="229"/>
      <c r="GD769" s="229"/>
    </row>
    <row r="770" spans="1:186" s="368" customFormat="1">
      <c r="A770" s="287" t="s">
        <v>1830</v>
      </c>
      <c r="B770" s="369" t="s">
        <v>1831</v>
      </c>
      <c r="C770" s="287" t="s">
        <v>1832</v>
      </c>
      <c r="D770" s="287" t="s">
        <v>3123</v>
      </c>
      <c r="E770" s="369" t="s">
        <v>1833</v>
      </c>
      <c r="F770" s="287">
        <v>767</v>
      </c>
      <c r="G770" s="407" t="s">
        <v>1850</v>
      </c>
      <c r="H770" s="392" t="s">
        <v>1851</v>
      </c>
      <c r="I770" s="393" t="s">
        <v>1836</v>
      </c>
      <c r="J770" s="392" t="s">
        <v>1837</v>
      </c>
      <c r="K770" s="393" t="s">
        <v>940</v>
      </c>
      <c r="L770" s="392" t="s">
        <v>1837</v>
      </c>
      <c r="M770" s="392" t="s">
        <v>3124</v>
      </c>
      <c r="N770" s="372">
        <v>1</v>
      </c>
      <c r="O770" s="373">
        <v>618</v>
      </c>
      <c r="P770" s="373">
        <v>873</v>
      </c>
      <c r="Q770" s="373">
        <v>958</v>
      </c>
      <c r="R770" s="373">
        <v>1050</v>
      </c>
      <c r="S770" s="374">
        <v>1040</v>
      </c>
      <c r="T770" s="374">
        <v>1140</v>
      </c>
      <c r="U770" s="374">
        <v>1250</v>
      </c>
      <c r="V770" s="374">
        <v>1353</v>
      </c>
      <c r="W770" s="373">
        <v>321</v>
      </c>
      <c r="X770" s="373">
        <v>454</v>
      </c>
      <c r="Y770" s="373">
        <v>498</v>
      </c>
      <c r="Z770" s="373">
        <v>546</v>
      </c>
      <c r="AA770" s="374">
        <v>450</v>
      </c>
      <c r="AB770" s="374">
        <v>493</v>
      </c>
      <c r="AC770" s="374">
        <v>541</v>
      </c>
      <c r="AD770" s="374">
        <v>585</v>
      </c>
      <c r="AE770" s="373">
        <v>8</v>
      </c>
      <c r="AF770" s="373">
        <v>9</v>
      </c>
      <c r="AG770" s="373">
        <v>8</v>
      </c>
      <c r="AH770" s="373">
        <v>9</v>
      </c>
      <c r="AI770" s="374">
        <v>12</v>
      </c>
      <c r="AJ770" s="374">
        <v>12</v>
      </c>
      <c r="AK770" s="374">
        <v>12</v>
      </c>
      <c r="AL770" s="374">
        <v>13</v>
      </c>
      <c r="AM770" s="226">
        <v>297</v>
      </c>
      <c r="AN770" s="226">
        <v>419</v>
      </c>
      <c r="AO770" s="226">
        <v>460</v>
      </c>
      <c r="AP770" s="226">
        <v>504</v>
      </c>
      <c r="AQ770" s="227">
        <v>590</v>
      </c>
      <c r="AR770" s="227">
        <v>647</v>
      </c>
      <c r="AS770" s="227">
        <v>709</v>
      </c>
      <c r="AT770" s="227">
        <v>768</v>
      </c>
      <c r="AU770" s="226">
        <v>25</v>
      </c>
      <c r="AV770" s="226">
        <v>25</v>
      </c>
      <c r="AW770" s="226">
        <v>29</v>
      </c>
      <c r="AX770" s="226">
        <v>34</v>
      </c>
      <c r="AY770" s="227">
        <v>35</v>
      </c>
      <c r="AZ770" s="227">
        <v>41</v>
      </c>
      <c r="BA770" s="227">
        <v>48</v>
      </c>
      <c r="BB770" s="227">
        <v>56</v>
      </c>
      <c r="BC770" s="226">
        <f t="shared" si="318"/>
        <v>370</v>
      </c>
      <c r="BD770" s="226">
        <f t="shared" si="318"/>
        <v>386</v>
      </c>
      <c r="BE770" s="226">
        <f t="shared" si="318"/>
        <v>421</v>
      </c>
      <c r="BF770" s="226">
        <f t="shared" si="318"/>
        <v>461</v>
      </c>
      <c r="BG770" s="218">
        <f t="shared" si="318"/>
        <v>542</v>
      </c>
      <c r="BH770" s="218">
        <f t="shared" si="317"/>
        <v>591</v>
      </c>
      <c r="BI770" s="218">
        <f t="shared" si="317"/>
        <v>647</v>
      </c>
      <c r="BJ770" s="218">
        <f t="shared" si="317"/>
        <v>701</v>
      </c>
      <c r="BK770" s="226">
        <f t="shared" si="313"/>
        <v>-98</v>
      </c>
      <c r="BL770" s="226">
        <f t="shared" si="313"/>
        <v>8</v>
      </c>
      <c r="BM770" s="226">
        <f t="shared" si="313"/>
        <v>10</v>
      </c>
      <c r="BN770" s="226">
        <f t="shared" si="312"/>
        <v>9</v>
      </c>
      <c r="BO770" s="227">
        <f t="shared" si="312"/>
        <v>13</v>
      </c>
      <c r="BP770" s="227">
        <f t="shared" si="312"/>
        <v>15</v>
      </c>
      <c r="BQ770" s="227">
        <f t="shared" si="312"/>
        <v>14</v>
      </c>
      <c r="BR770" s="227">
        <f t="shared" si="312"/>
        <v>11</v>
      </c>
      <c r="BS770" s="226">
        <v>3</v>
      </c>
      <c r="BT770" s="226">
        <v>8</v>
      </c>
      <c r="BU770" s="226">
        <v>10</v>
      </c>
      <c r="BV770" s="226">
        <v>9</v>
      </c>
      <c r="BW770" s="227">
        <v>13</v>
      </c>
      <c r="BX770" s="227">
        <v>15</v>
      </c>
      <c r="BY770" s="227">
        <v>14</v>
      </c>
      <c r="BZ770" s="227">
        <v>11</v>
      </c>
      <c r="CA770" s="226">
        <v>101</v>
      </c>
      <c r="CB770" s="226">
        <f>IFERROR(VLOOKUP($G770,[12]ITEM!$B$2:$AC$939,26,0),0)</f>
        <v>0</v>
      </c>
      <c r="CC770" s="226">
        <f>IFERROR(VLOOKUP($G770,[12]ITEM!$B$2:$AC$939,27,0),0)</f>
        <v>0</v>
      </c>
      <c r="CD770" s="226">
        <f>IFERROR(VLOOKUP($G770,[12]ITEM!$B$2:$AC$939,28,0),0)</f>
        <v>0</v>
      </c>
      <c r="CE770" s="227">
        <v>0</v>
      </c>
      <c r="CF770" s="227">
        <v>0</v>
      </c>
      <c r="CG770" s="227">
        <v>0</v>
      </c>
      <c r="CH770" s="227">
        <v>0</v>
      </c>
      <c r="CI770" s="375"/>
      <c r="CJ770" s="226">
        <f t="shared" si="311"/>
        <v>370</v>
      </c>
      <c r="CK770" s="226">
        <f t="shared" si="311"/>
        <v>621</v>
      </c>
      <c r="CL770" s="226">
        <f t="shared" si="311"/>
        <v>751</v>
      </c>
      <c r="CM770" s="226">
        <f t="shared" si="311"/>
        <v>771</v>
      </c>
      <c r="CN770" s="227">
        <f t="shared" si="311"/>
        <v>542</v>
      </c>
      <c r="CO770" s="227">
        <f t="shared" si="311"/>
        <v>656.17484235065467</v>
      </c>
      <c r="CP770" s="227">
        <f t="shared" si="311"/>
        <v>691.37641686613574</v>
      </c>
      <c r="CQ770" s="227">
        <f t="shared" si="311"/>
        <v>788.20128585964414</v>
      </c>
      <c r="CR770" s="226">
        <v>94</v>
      </c>
      <c r="CS770" s="226">
        <v>74</v>
      </c>
      <c r="CT770" s="226">
        <v>82</v>
      </c>
      <c r="CU770" s="226">
        <v>89</v>
      </c>
      <c r="CV770" s="227">
        <f t="shared" si="298"/>
        <v>-102</v>
      </c>
      <c r="CW770" s="227">
        <f>CV770*(1+('[13]GROWTH (YoY)'!AR770/100))</f>
        <v>-111.82515764934531</v>
      </c>
      <c r="CX770" s="227">
        <f>CW770*(1+('[13]GROWTH (YoY)'!AS770/100))</f>
        <v>-122.62358313386423</v>
      </c>
      <c r="CY770" s="227">
        <f>CX770*(1+('[13]GROWTH (YoY)'!AT770/100))</f>
        <v>-132.79871414035583</v>
      </c>
      <c r="CZ770" s="226">
        <v>167</v>
      </c>
      <c r="DA770" s="226">
        <v>283</v>
      </c>
      <c r="DB770" s="226">
        <v>302</v>
      </c>
      <c r="DC770" s="226">
        <v>308</v>
      </c>
      <c r="DD770" s="227">
        <v>382</v>
      </c>
      <c r="DE770" s="227">
        <v>391</v>
      </c>
      <c r="DF770" s="227">
        <v>406</v>
      </c>
      <c r="DG770" s="227">
        <v>492</v>
      </c>
      <c r="DH770" s="226">
        <v>109</v>
      </c>
      <c r="DI770" s="226">
        <v>264</v>
      </c>
      <c r="DJ770" s="226">
        <v>367</v>
      </c>
      <c r="DK770" s="226">
        <v>374</v>
      </c>
      <c r="DL770" s="227">
        <v>262</v>
      </c>
      <c r="DM770" s="227">
        <v>377</v>
      </c>
      <c r="DN770" s="227">
        <v>408</v>
      </c>
      <c r="DO770" s="227">
        <v>429</v>
      </c>
      <c r="DP770" s="376">
        <f t="shared" si="316"/>
        <v>0</v>
      </c>
      <c r="DQ770" s="226">
        <f t="shared" si="316"/>
        <v>-235</v>
      </c>
      <c r="DR770" s="226">
        <f t="shared" si="316"/>
        <v>-330</v>
      </c>
      <c r="DS770" s="226">
        <f t="shared" si="314"/>
        <v>-310</v>
      </c>
      <c r="DT770" s="227">
        <f t="shared" si="314"/>
        <v>0</v>
      </c>
      <c r="DU770" s="227">
        <f t="shared" si="314"/>
        <v>-65.174842350654671</v>
      </c>
      <c r="DV770" s="227">
        <f t="shared" si="314"/>
        <v>-44.376416866135742</v>
      </c>
      <c r="DW770" s="227">
        <f t="shared" si="314"/>
        <v>-87.201285859644145</v>
      </c>
      <c r="DX770" s="377">
        <f t="shared" si="315"/>
        <v>0.51941747572815533</v>
      </c>
      <c r="DY770" s="377">
        <f t="shared" si="315"/>
        <v>0.52004581901489122</v>
      </c>
      <c r="DZ770" s="377">
        <f t="shared" si="315"/>
        <v>0.51983298538622125</v>
      </c>
      <c r="EA770" s="377">
        <f t="shared" si="315"/>
        <v>0.52</v>
      </c>
      <c r="EB770" s="378">
        <f t="shared" si="315"/>
        <v>0.43269230769230771</v>
      </c>
      <c r="EC770" s="378">
        <f t="shared" si="315"/>
        <v>0.43245614035087721</v>
      </c>
      <c r="ED770" s="378">
        <f t="shared" si="315"/>
        <v>0.43280000000000002</v>
      </c>
      <c r="EE770" s="378">
        <f t="shared" si="315"/>
        <v>0.43237250554323725</v>
      </c>
      <c r="EG770" s="226">
        <v>618</v>
      </c>
      <c r="EH770" s="226">
        <v>268</v>
      </c>
      <c r="EI770" s="226">
        <v>350</v>
      </c>
      <c r="EJ770" s="226">
        <v>30</v>
      </c>
      <c r="EK770" s="226">
        <v>276</v>
      </c>
      <c r="EL770" s="226">
        <v>15822</v>
      </c>
      <c r="EM770" s="226">
        <v>2009</v>
      </c>
      <c r="EN770" s="379">
        <f t="shared" si="299"/>
        <v>0.4336569579288026</v>
      </c>
      <c r="EO770" s="226">
        <f t="shared" si="300"/>
        <v>8.5714285714285712</v>
      </c>
      <c r="EP770" s="379">
        <f t="shared" si="301"/>
        <v>0.44660194174757284</v>
      </c>
      <c r="EQ770" s="226">
        <f t="shared" si="302"/>
        <v>17444.065225635193</v>
      </c>
      <c r="ER770" s="226">
        <f t="shared" si="303"/>
        <v>1244.4001991040318</v>
      </c>
      <c r="ES770" s="292"/>
      <c r="ET770" s="227">
        <v>1045</v>
      </c>
      <c r="EU770" s="227">
        <v>454</v>
      </c>
      <c r="EV770" s="227">
        <v>591</v>
      </c>
      <c r="EW770" s="227">
        <v>136</v>
      </c>
      <c r="EX770" s="227">
        <v>738</v>
      </c>
      <c r="EY770" s="227">
        <v>20481</v>
      </c>
      <c r="EZ770" s="227">
        <v>2995</v>
      </c>
      <c r="FA770" s="380">
        <f t="shared" si="306"/>
        <v>0.43444976076555025</v>
      </c>
      <c r="FB770" s="228">
        <f t="shared" si="307"/>
        <v>23.011844331641285</v>
      </c>
      <c r="FC770" s="380">
        <f t="shared" si="308"/>
        <v>0.70622009569377986</v>
      </c>
      <c r="FD770" s="227">
        <f t="shared" si="309"/>
        <v>36033.39680679654</v>
      </c>
      <c r="FE770" s="227">
        <f t="shared" si="310"/>
        <v>3784.0845854201448</v>
      </c>
      <c r="FF770" s="227">
        <v>592</v>
      </c>
      <c r="FG770" s="228">
        <f t="shared" si="304"/>
        <v>5.9121621621621623</v>
      </c>
      <c r="FH770" s="227">
        <v>35</v>
      </c>
      <c r="FI770" s="227">
        <v>592</v>
      </c>
      <c r="FJ770" s="227">
        <v>10</v>
      </c>
      <c r="FK770" s="227">
        <f t="shared" si="296"/>
        <v>547</v>
      </c>
      <c r="FL770" s="227">
        <v>255</v>
      </c>
      <c r="FM770" s="227">
        <f t="shared" si="297"/>
        <v>292</v>
      </c>
      <c r="FZ770" s="229"/>
      <c r="GA770" s="229"/>
      <c r="GB770" s="229"/>
      <c r="GC770" s="229"/>
      <c r="GD770" s="229"/>
    </row>
    <row r="771" spans="1:186" s="368" customFormat="1">
      <c r="A771" s="287" t="s">
        <v>1830</v>
      </c>
      <c r="B771" s="369" t="s">
        <v>1831</v>
      </c>
      <c r="C771" s="287" t="s">
        <v>1832</v>
      </c>
      <c r="D771" s="287" t="s">
        <v>3123</v>
      </c>
      <c r="E771" s="369" t="s">
        <v>1833</v>
      </c>
      <c r="F771" s="287">
        <v>768</v>
      </c>
      <c r="G771" s="407" t="s">
        <v>1852</v>
      </c>
      <c r="H771" s="392" t="s">
        <v>1853</v>
      </c>
      <c r="I771" s="393" t="s">
        <v>1836</v>
      </c>
      <c r="J771" s="392" t="s">
        <v>1837</v>
      </c>
      <c r="K771" s="393" t="s">
        <v>940</v>
      </c>
      <c r="L771" s="392" t="s">
        <v>1837</v>
      </c>
      <c r="M771" s="392" t="s">
        <v>3124</v>
      </c>
      <c r="N771" s="372">
        <v>1</v>
      </c>
      <c r="O771" s="373">
        <v>146</v>
      </c>
      <c r="P771" s="373">
        <v>212</v>
      </c>
      <c r="Q771" s="373">
        <v>232</v>
      </c>
      <c r="R771" s="373">
        <v>253</v>
      </c>
      <c r="S771" s="374">
        <v>327</v>
      </c>
      <c r="T771" s="374">
        <v>358</v>
      </c>
      <c r="U771" s="374">
        <v>390</v>
      </c>
      <c r="V771" s="374">
        <v>416</v>
      </c>
      <c r="W771" s="373">
        <v>84</v>
      </c>
      <c r="X771" s="373">
        <v>122</v>
      </c>
      <c r="Y771" s="373">
        <v>134</v>
      </c>
      <c r="Z771" s="373">
        <v>147</v>
      </c>
      <c r="AA771" s="374">
        <v>147</v>
      </c>
      <c r="AB771" s="374">
        <v>161</v>
      </c>
      <c r="AC771" s="374">
        <v>177</v>
      </c>
      <c r="AD771" s="374">
        <v>189</v>
      </c>
      <c r="AE771" s="373">
        <v>2</v>
      </c>
      <c r="AF771" s="373">
        <v>2</v>
      </c>
      <c r="AG771" s="373">
        <v>2</v>
      </c>
      <c r="AH771" s="373">
        <v>2</v>
      </c>
      <c r="AI771" s="374">
        <v>4</v>
      </c>
      <c r="AJ771" s="374">
        <v>4</v>
      </c>
      <c r="AK771" s="374">
        <v>4</v>
      </c>
      <c r="AL771" s="374">
        <v>4</v>
      </c>
      <c r="AM771" s="226">
        <v>62</v>
      </c>
      <c r="AN771" s="226">
        <v>90</v>
      </c>
      <c r="AO771" s="226">
        <v>98</v>
      </c>
      <c r="AP771" s="226">
        <v>107</v>
      </c>
      <c r="AQ771" s="227">
        <v>180</v>
      </c>
      <c r="AR771" s="227">
        <v>197</v>
      </c>
      <c r="AS771" s="227">
        <v>213</v>
      </c>
      <c r="AT771" s="227">
        <v>227</v>
      </c>
      <c r="AU771" s="226">
        <v>8</v>
      </c>
      <c r="AV771" s="226">
        <v>13</v>
      </c>
      <c r="AW771" s="226">
        <v>15</v>
      </c>
      <c r="AX771" s="226">
        <v>17</v>
      </c>
      <c r="AY771" s="227">
        <v>25</v>
      </c>
      <c r="AZ771" s="227">
        <v>29</v>
      </c>
      <c r="BA771" s="227">
        <v>34</v>
      </c>
      <c r="BB771" s="227">
        <v>39</v>
      </c>
      <c r="BC771" s="226">
        <f t="shared" si="318"/>
        <v>74</v>
      </c>
      <c r="BD771" s="226">
        <f t="shared" si="318"/>
        <v>74</v>
      </c>
      <c r="BE771" s="226">
        <f t="shared" si="318"/>
        <v>79</v>
      </c>
      <c r="BF771" s="226">
        <f t="shared" si="318"/>
        <v>86</v>
      </c>
      <c r="BG771" s="218">
        <f t="shared" si="318"/>
        <v>130</v>
      </c>
      <c r="BH771" s="218">
        <f t="shared" si="317"/>
        <v>141</v>
      </c>
      <c r="BI771" s="218">
        <f t="shared" si="317"/>
        <v>151</v>
      </c>
      <c r="BJ771" s="218">
        <f t="shared" si="317"/>
        <v>160</v>
      </c>
      <c r="BK771" s="226">
        <f t="shared" si="313"/>
        <v>-20</v>
      </c>
      <c r="BL771" s="226">
        <f t="shared" si="313"/>
        <v>3</v>
      </c>
      <c r="BM771" s="226">
        <f t="shared" si="313"/>
        <v>4</v>
      </c>
      <c r="BN771" s="226">
        <f t="shared" si="312"/>
        <v>4</v>
      </c>
      <c r="BO771" s="227">
        <f t="shared" si="312"/>
        <v>25</v>
      </c>
      <c r="BP771" s="227">
        <f t="shared" si="312"/>
        <v>27</v>
      </c>
      <c r="BQ771" s="227">
        <f t="shared" si="312"/>
        <v>28</v>
      </c>
      <c r="BR771" s="227">
        <f t="shared" si="312"/>
        <v>28</v>
      </c>
      <c r="BS771" s="226">
        <v>1</v>
      </c>
      <c r="BT771" s="226">
        <v>3</v>
      </c>
      <c r="BU771" s="226">
        <v>4</v>
      </c>
      <c r="BV771" s="226">
        <v>4</v>
      </c>
      <c r="BW771" s="227">
        <v>25</v>
      </c>
      <c r="BX771" s="227">
        <v>27</v>
      </c>
      <c r="BY771" s="227">
        <v>28</v>
      </c>
      <c r="BZ771" s="227">
        <v>28</v>
      </c>
      <c r="CA771" s="226">
        <v>21</v>
      </c>
      <c r="CB771" s="226">
        <f>IFERROR(VLOOKUP($G771,[12]ITEM!$B$2:$AC$939,26,0),0)</f>
        <v>0</v>
      </c>
      <c r="CC771" s="226">
        <f>IFERROR(VLOOKUP($G771,[12]ITEM!$B$2:$AC$939,27,0),0)</f>
        <v>0</v>
      </c>
      <c r="CD771" s="226">
        <f>IFERROR(VLOOKUP($G771,[12]ITEM!$B$2:$AC$939,28,0),0)</f>
        <v>0</v>
      </c>
      <c r="CE771" s="227">
        <v>0</v>
      </c>
      <c r="CF771" s="227">
        <v>0</v>
      </c>
      <c r="CG771" s="227">
        <v>0</v>
      </c>
      <c r="CH771" s="227">
        <v>0</v>
      </c>
      <c r="CI771" s="375"/>
      <c r="CJ771" s="226">
        <f t="shared" si="311"/>
        <v>74</v>
      </c>
      <c r="CK771" s="226">
        <f t="shared" si="311"/>
        <v>158</v>
      </c>
      <c r="CL771" s="226">
        <f t="shared" si="311"/>
        <v>176</v>
      </c>
      <c r="CM771" s="226">
        <f t="shared" si="311"/>
        <v>183</v>
      </c>
      <c r="CN771" s="227">
        <f t="shared" si="311"/>
        <v>130</v>
      </c>
      <c r="CO771" s="227">
        <f t="shared" si="311"/>
        <v>144.36942924924296</v>
      </c>
      <c r="CP771" s="227">
        <f t="shared" si="311"/>
        <v>149.83324855384055</v>
      </c>
      <c r="CQ771" s="227">
        <f t="shared" si="311"/>
        <v>174.59569353155993</v>
      </c>
      <c r="CR771" s="226">
        <v>37</v>
      </c>
      <c r="CS771" s="226">
        <v>42</v>
      </c>
      <c r="CT771" s="226">
        <v>46</v>
      </c>
      <c r="CU771" s="226">
        <v>50</v>
      </c>
      <c r="CV771" s="227">
        <f t="shared" si="298"/>
        <v>-28</v>
      </c>
      <c r="CW771" s="227">
        <f>CV771*(1+('[13]GROWTH (YoY)'!AR771/100))</f>
        <v>-30.630570750757055</v>
      </c>
      <c r="CX771" s="227">
        <f>CW771*(1+('[13]GROWTH (YoY)'!AS771/100))</f>
        <v>-33.166751446159459</v>
      </c>
      <c r="CY771" s="227">
        <f>CX771*(1+('[13]GROWTH (YoY)'!AT771/100))</f>
        <v>-35.404306468440076</v>
      </c>
      <c r="CZ771" s="226">
        <v>34</v>
      </c>
      <c r="DA771" s="226">
        <v>58</v>
      </c>
      <c r="DB771" s="226">
        <v>61</v>
      </c>
      <c r="DC771" s="226">
        <v>63</v>
      </c>
      <c r="DD771" s="227">
        <v>101</v>
      </c>
      <c r="DE771" s="227">
        <v>104</v>
      </c>
      <c r="DF771" s="227">
        <v>107</v>
      </c>
      <c r="DG771" s="227">
        <v>130</v>
      </c>
      <c r="DH771" s="226">
        <v>3</v>
      </c>
      <c r="DI771" s="226">
        <v>58</v>
      </c>
      <c r="DJ771" s="226">
        <v>69</v>
      </c>
      <c r="DK771" s="226">
        <v>70</v>
      </c>
      <c r="DL771" s="227">
        <v>57</v>
      </c>
      <c r="DM771" s="227">
        <v>71</v>
      </c>
      <c r="DN771" s="227">
        <v>76</v>
      </c>
      <c r="DO771" s="227">
        <v>80</v>
      </c>
      <c r="DP771" s="376">
        <f t="shared" si="316"/>
        <v>0</v>
      </c>
      <c r="DQ771" s="226">
        <f t="shared" si="316"/>
        <v>-84</v>
      </c>
      <c r="DR771" s="226">
        <f t="shared" si="316"/>
        <v>-97</v>
      </c>
      <c r="DS771" s="226">
        <f t="shared" si="314"/>
        <v>-97</v>
      </c>
      <c r="DT771" s="227">
        <f t="shared" si="314"/>
        <v>0</v>
      </c>
      <c r="DU771" s="227">
        <f t="shared" si="314"/>
        <v>-3.3694292492429554</v>
      </c>
      <c r="DV771" s="227">
        <f t="shared" si="314"/>
        <v>1.1667514461594521</v>
      </c>
      <c r="DW771" s="227">
        <f t="shared" si="314"/>
        <v>-14.595693531559931</v>
      </c>
      <c r="DX771" s="377">
        <f t="shared" si="315"/>
        <v>0.57534246575342463</v>
      </c>
      <c r="DY771" s="377">
        <f t="shared" si="315"/>
        <v>0.57547169811320753</v>
      </c>
      <c r="DZ771" s="377">
        <f t="shared" si="315"/>
        <v>0.57758620689655171</v>
      </c>
      <c r="EA771" s="377">
        <f t="shared" si="315"/>
        <v>0.5810276679841897</v>
      </c>
      <c r="EB771" s="378">
        <f t="shared" si="315"/>
        <v>0.44954128440366975</v>
      </c>
      <c r="EC771" s="378">
        <f t="shared" si="315"/>
        <v>0.44972067039106145</v>
      </c>
      <c r="ED771" s="378">
        <f t="shared" si="315"/>
        <v>0.45384615384615384</v>
      </c>
      <c r="EE771" s="378">
        <f t="shared" si="315"/>
        <v>0.45432692307692307</v>
      </c>
      <c r="EG771" s="226">
        <v>146</v>
      </c>
      <c r="EH771" s="226">
        <v>84</v>
      </c>
      <c r="EI771" s="226">
        <v>62</v>
      </c>
      <c r="EJ771" s="226">
        <v>5</v>
      </c>
      <c r="EK771" s="226">
        <v>41</v>
      </c>
      <c r="EL771" s="226">
        <v>3940</v>
      </c>
      <c r="EM771" s="226">
        <v>297</v>
      </c>
      <c r="EN771" s="379">
        <f t="shared" si="299"/>
        <v>0.57534246575342463</v>
      </c>
      <c r="EO771" s="226">
        <f t="shared" si="300"/>
        <v>8.064516129032258</v>
      </c>
      <c r="EP771" s="379">
        <f t="shared" si="301"/>
        <v>0.28082191780821919</v>
      </c>
      <c r="EQ771" s="226">
        <f t="shared" si="302"/>
        <v>10406.091370558375</v>
      </c>
      <c r="ER771" s="226">
        <f t="shared" si="303"/>
        <v>1402.9180695847363</v>
      </c>
      <c r="ES771" s="292"/>
      <c r="ET771" s="227">
        <v>327</v>
      </c>
      <c r="EU771" s="227">
        <v>147</v>
      </c>
      <c r="EV771" s="227">
        <v>180</v>
      </c>
      <c r="EW771" s="227">
        <v>27</v>
      </c>
      <c r="EX771" s="227">
        <v>391</v>
      </c>
      <c r="EY771" s="227">
        <v>7232</v>
      </c>
      <c r="EZ771" s="227">
        <v>730</v>
      </c>
      <c r="FA771" s="380">
        <f t="shared" si="306"/>
        <v>0.44954128440366975</v>
      </c>
      <c r="FB771" s="228">
        <f t="shared" si="307"/>
        <v>15</v>
      </c>
      <c r="FC771" s="380">
        <f t="shared" si="308"/>
        <v>1.1957186544342508</v>
      </c>
      <c r="FD771" s="227">
        <f t="shared" si="309"/>
        <v>54065.265486725664</v>
      </c>
      <c r="FE771" s="227">
        <f t="shared" si="310"/>
        <v>3082.1917808219182</v>
      </c>
      <c r="FF771" s="227">
        <v>180</v>
      </c>
      <c r="FG771" s="228">
        <f t="shared" si="304"/>
        <v>13.888888888888889</v>
      </c>
      <c r="FH771" s="227">
        <v>25</v>
      </c>
      <c r="FI771" s="227">
        <v>180</v>
      </c>
      <c r="FJ771" s="227">
        <v>39</v>
      </c>
      <c r="FK771" s="227">
        <f t="shared" si="296"/>
        <v>116</v>
      </c>
      <c r="FL771" s="227">
        <v>80</v>
      </c>
      <c r="FM771" s="227">
        <f t="shared" si="297"/>
        <v>36</v>
      </c>
      <c r="FZ771" s="229"/>
      <c r="GA771" s="229"/>
      <c r="GB771" s="229"/>
      <c r="GC771" s="229"/>
      <c r="GD771" s="229"/>
    </row>
    <row r="772" spans="1:186" s="368" customFormat="1">
      <c r="A772" s="287" t="s">
        <v>1830</v>
      </c>
      <c r="B772" s="369" t="s">
        <v>1831</v>
      </c>
      <c r="C772" s="287" t="s">
        <v>1832</v>
      </c>
      <c r="D772" s="287" t="s">
        <v>3123</v>
      </c>
      <c r="E772" s="369" t="s">
        <v>1833</v>
      </c>
      <c r="F772" s="287">
        <v>769</v>
      </c>
      <c r="G772" s="407" t="s">
        <v>1854</v>
      </c>
      <c r="H772" s="392" t="s">
        <v>1855</v>
      </c>
      <c r="I772" s="393" t="s">
        <v>1836</v>
      </c>
      <c r="J772" s="392" t="s">
        <v>1837</v>
      </c>
      <c r="K772" s="393" t="s">
        <v>940</v>
      </c>
      <c r="L772" s="392" t="s">
        <v>1837</v>
      </c>
      <c r="M772" s="392" t="s">
        <v>3124</v>
      </c>
      <c r="N772" s="372">
        <v>1</v>
      </c>
      <c r="O772" s="373">
        <v>165</v>
      </c>
      <c r="P772" s="373">
        <v>238</v>
      </c>
      <c r="Q772" s="373">
        <v>250</v>
      </c>
      <c r="R772" s="373">
        <v>265</v>
      </c>
      <c r="S772" s="374">
        <v>238</v>
      </c>
      <c r="T772" s="374">
        <v>250</v>
      </c>
      <c r="U772" s="374">
        <v>265</v>
      </c>
      <c r="V772" s="374">
        <v>282</v>
      </c>
      <c r="W772" s="373">
        <v>88</v>
      </c>
      <c r="X772" s="373">
        <v>128</v>
      </c>
      <c r="Y772" s="373">
        <v>135</v>
      </c>
      <c r="Z772" s="373">
        <v>143</v>
      </c>
      <c r="AA772" s="374">
        <v>102</v>
      </c>
      <c r="AB772" s="374">
        <v>108</v>
      </c>
      <c r="AC772" s="374">
        <v>114</v>
      </c>
      <c r="AD772" s="374">
        <v>122</v>
      </c>
      <c r="AE772" s="373">
        <v>2</v>
      </c>
      <c r="AF772" s="373">
        <v>2</v>
      </c>
      <c r="AG772" s="373">
        <v>2</v>
      </c>
      <c r="AH772" s="373">
        <v>2</v>
      </c>
      <c r="AI772" s="374">
        <v>3</v>
      </c>
      <c r="AJ772" s="374">
        <v>3</v>
      </c>
      <c r="AK772" s="374">
        <v>3</v>
      </c>
      <c r="AL772" s="374">
        <v>3</v>
      </c>
      <c r="AM772" s="226">
        <v>78</v>
      </c>
      <c r="AN772" s="226">
        <v>111</v>
      </c>
      <c r="AO772" s="226">
        <v>115</v>
      </c>
      <c r="AP772" s="226">
        <v>122</v>
      </c>
      <c r="AQ772" s="227">
        <v>136</v>
      </c>
      <c r="AR772" s="227">
        <v>142</v>
      </c>
      <c r="AS772" s="227">
        <v>151</v>
      </c>
      <c r="AT772" s="227">
        <v>160</v>
      </c>
      <c r="AU772" s="226">
        <v>22</v>
      </c>
      <c r="AV772" s="226">
        <v>19</v>
      </c>
      <c r="AW772" s="226">
        <v>21</v>
      </c>
      <c r="AX772" s="226">
        <v>24</v>
      </c>
      <c r="AY772" s="227">
        <v>24</v>
      </c>
      <c r="AZ772" s="227">
        <v>26</v>
      </c>
      <c r="BA772" s="227">
        <v>30</v>
      </c>
      <c r="BB772" s="227">
        <v>33</v>
      </c>
      <c r="BC772" s="226">
        <f t="shared" si="318"/>
        <v>69</v>
      </c>
      <c r="BD772" s="226">
        <f t="shared" si="318"/>
        <v>89</v>
      </c>
      <c r="BE772" s="226">
        <f t="shared" si="318"/>
        <v>88</v>
      </c>
      <c r="BF772" s="226">
        <f t="shared" si="318"/>
        <v>92</v>
      </c>
      <c r="BG772" s="218">
        <f t="shared" si="318"/>
        <v>106</v>
      </c>
      <c r="BH772" s="218">
        <f t="shared" si="317"/>
        <v>107</v>
      </c>
      <c r="BI772" s="218">
        <f t="shared" si="317"/>
        <v>112</v>
      </c>
      <c r="BJ772" s="218">
        <f t="shared" si="317"/>
        <v>121</v>
      </c>
      <c r="BK772" s="226">
        <f t="shared" si="313"/>
        <v>-13</v>
      </c>
      <c r="BL772" s="226">
        <f t="shared" si="313"/>
        <v>3</v>
      </c>
      <c r="BM772" s="226">
        <f t="shared" si="313"/>
        <v>6</v>
      </c>
      <c r="BN772" s="226">
        <f t="shared" si="312"/>
        <v>6</v>
      </c>
      <c r="BO772" s="227">
        <f t="shared" si="312"/>
        <v>6</v>
      </c>
      <c r="BP772" s="227">
        <f t="shared" si="312"/>
        <v>9</v>
      </c>
      <c r="BQ772" s="227">
        <f t="shared" si="312"/>
        <v>9</v>
      </c>
      <c r="BR772" s="227">
        <f t="shared" si="312"/>
        <v>6</v>
      </c>
      <c r="BS772" s="226">
        <v>1</v>
      </c>
      <c r="BT772" s="226">
        <v>3</v>
      </c>
      <c r="BU772" s="226">
        <v>6</v>
      </c>
      <c r="BV772" s="226">
        <v>6</v>
      </c>
      <c r="BW772" s="227">
        <v>6</v>
      </c>
      <c r="BX772" s="227">
        <v>9</v>
      </c>
      <c r="BY772" s="227">
        <v>9</v>
      </c>
      <c r="BZ772" s="227">
        <v>6</v>
      </c>
      <c r="CA772" s="226">
        <v>14</v>
      </c>
      <c r="CB772" s="226">
        <f>IFERROR(VLOOKUP($G772,[12]ITEM!$B$2:$AC$939,26,0),0)</f>
        <v>0</v>
      </c>
      <c r="CC772" s="226">
        <f>IFERROR(VLOOKUP($G772,[12]ITEM!$B$2:$AC$939,27,0),0)</f>
        <v>0</v>
      </c>
      <c r="CD772" s="226">
        <f>IFERROR(VLOOKUP($G772,[12]ITEM!$B$2:$AC$939,28,0),0)</f>
        <v>0</v>
      </c>
      <c r="CE772" s="227">
        <v>0</v>
      </c>
      <c r="CF772" s="227">
        <v>0</v>
      </c>
      <c r="CG772" s="227">
        <v>0</v>
      </c>
      <c r="CH772" s="227">
        <v>0</v>
      </c>
      <c r="CI772" s="375"/>
      <c r="CJ772" s="226">
        <f t="shared" si="311"/>
        <v>69</v>
      </c>
      <c r="CK772" s="226">
        <f t="shared" si="311"/>
        <v>147</v>
      </c>
      <c r="CL772" s="226">
        <f t="shared" si="311"/>
        <v>163</v>
      </c>
      <c r="CM772" s="226">
        <f t="shared" si="311"/>
        <v>164</v>
      </c>
      <c r="CN772" s="227">
        <f t="shared" si="311"/>
        <v>106</v>
      </c>
      <c r="CO772" s="227">
        <f t="shared" si="311"/>
        <v>121.35541722876461</v>
      </c>
      <c r="CP772" s="227">
        <f t="shared" si="311"/>
        <v>124.37105836699985</v>
      </c>
      <c r="CQ772" s="227">
        <f t="shared" si="311"/>
        <v>135.62876526133178</v>
      </c>
      <c r="CR772" s="226">
        <v>39</v>
      </c>
      <c r="CS772" s="226">
        <v>45</v>
      </c>
      <c r="CT772" s="226">
        <v>46</v>
      </c>
      <c r="CU772" s="226">
        <v>49</v>
      </c>
      <c r="CV772" s="227">
        <f t="shared" si="298"/>
        <v>32</v>
      </c>
      <c r="CW772" s="227">
        <f>CV772*(1+('[13]GROWTH (YoY)'!AR772/100))</f>
        <v>33.355417228764608</v>
      </c>
      <c r="CX772" s="227">
        <f>CW772*(1+('[13]GROWTH (YoY)'!AS772/100))</f>
        <v>35.371058366999854</v>
      </c>
      <c r="CY772" s="227">
        <f>CX772*(1+('[13]GROWTH (YoY)'!AT772/100))</f>
        <v>37.628765261331786</v>
      </c>
      <c r="CZ772" s="226">
        <v>30</v>
      </c>
      <c r="DA772" s="226">
        <v>51</v>
      </c>
      <c r="DB772" s="226">
        <v>54</v>
      </c>
      <c r="DC772" s="226">
        <v>55</v>
      </c>
      <c r="DD772" s="227">
        <v>23</v>
      </c>
      <c r="DE772" s="227">
        <v>23</v>
      </c>
      <c r="DF772" s="227">
        <v>24</v>
      </c>
      <c r="DG772" s="227">
        <v>29</v>
      </c>
      <c r="DH772" s="226">
        <v>0</v>
      </c>
      <c r="DI772" s="226">
        <v>51</v>
      </c>
      <c r="DJ772" s="226">
        <v>63</v>
      </c>
      <c r="DK772" s="226">
        <v>60</v>
      </c>
      <c r="DL772" s="227">
        <v>51</v>
      </c>
      <c r="DM772" s="227">
        <v>65</v>
      </c>
      <c r="DN772" s="227">
        <v>65</v>
      </c>
      <c r="DO772" s="227">
        <v>69</v>
      </c>
      <c r="DP772" s="376">
        <f t="shared" si="316"/>
        <v>0</v>
      </c>
      <c r="DQ772" s="226">
        <f t="shared" si="316"/>
        <v>-58</v>
      </c>
      <c r="DR772" s="226">
        <f t="shared" si="316"/>
        <v>-75</v>
      </c>
      <c r="DS772" s="226">
        <f t="shared" si="314"/>
        <v>-72</v>
      </c>
      <c r="DT772" s="227">
        <f t="shared" si="314"/>
        <v>0</v>
      </c>
      <c r="DU772" s="227">
        <f t="shared" si="314"/>
        <v>-14.355417228764608</v>
      </c>
      <c r="DV772" s="227">
        <f t="shared" si="314"/>
        <v>-12.371058366999847</v>
      </c>
      <c r="DW772" s="227">
        <f t="shared" si="314"/>
        <v>-14.628765261331779</v>
      </c>
      <c r="DX772" s="377">
        <f t="shared" si="315"/>
        <v>0.53333333333333333</v>
      </c>
      <c r="DY772" s="377">
        <f t="shared" si="315"/>
        <v>0.53781512605042014</v>
      </c>
      <c r="DZ772" s="377">
        <f t="shared" si="315"/>
        <v>0.54</v>
      </c>
      <c r="EA772" s="377">
        <f t="shared" si="315"/>
        <v>0.53962264150943395</v>
      </c>
      <c r="EB772" s="378">
        <f t="shared" si="315"/>
        <v>0.42857142857142855</v>
      </c>
      <c r="EC772" s="378">
        <f t="shared" si="315"/>
        <v>0.432</v>
      </c>
      <c r="ED772" s="378">
        <f t="shared" si="315"/>
        <v>0.43018867924528303</v>
      </c>
      <c r="EE772" s="378">
        <f t="shared" si="315"/>
        <v>0.43262411347517732</v>
      </c>
      <c r="EG772" s="226">
        <v>176</v>
      </c>
      <c r="EH772" s="226">
        <v>88</v>
      </c>
      <c r="EI772" s="226">
        <v>88</v>
      </c>
      <c r="EJ772" s="226">
        <v>22</v>
      </c>
      <c r="EK772" s="226">
        <v>52</v>
      </c>
      <c r="EL772" s="226">
        <v>1987</v>
      </c>
      <c r="EM772" s="226">
        <v>1128</v>
      </c>
      <c r="EN772" s="379">
        <f t="shared" si="299"/>
        <v>0.5</v>
      </c>
      <c r="EO772" s="226">
        <f t="shared" si="300"/>
        <v>25</v>
      </c>
      <c r="EP772" s="379">
        <f t="shared" si="301"/>
        <v>0.29545454545454547</v>
      </c>
      <c r="EQ772" s="226">
        <f t="shared" si="302"/>
        <v>26170.105686965275</v>
      </c>
      <c r="ER772" s="226">
        <f t="shared" si="303"/>
        <v>1625.2955082742317</v>
      </c>
      <c r="ES772" s="292"/>
      <c r="ET772" s="227">
        <v>200</v>
      </c>
      <c r="EU772" s="227">
        <v>86</v>
      </c>
      <c r="EV772" s="227">
        <v>114</v>
      </c>
      <c r="EW772" s="227">
        <v>34</v>
      </c>
      <c r="EX772" s="227">
        <v>108</v>
      </c>
      <c r="EY772" s="227">
        <v>1587</v>
      </c>
      <c r="EZ772" s="227">
        <v>994</v>
      </c>
      <c r="FA772" s="380">
        <f t="shared" si="306"/>
        <v>0.43</v>
      </c>
      <c r="FB772" s="228">
        <f t="shared" si="307"/>
        <v>29.82456140350877</v>
      </c>
      <c r="FC772" s="380">
        <f t="shared" si="308"/>
        <v>0.54</v>
      </c>
      <c r="FD772" s="227">
        <f t="shared" si="309"/>
        <v>68052.930056710771</v>
      </c>
      <c r="FE772" s="227">
        <f t="shared" si="310"/>
        <v>2850.4359490274983</v>
      </c>
      <c r="FF772" s="227">
        <v>114</v>
      </c>
      <c r="FG772" s="228">
        <f t="shared" si="304"/>
        <v>17.543859649122805</v>
      </c>
      <c r="FH772" s="227">
        <v>20</v>
      </c>
      <c r="FI772" s="227">
        <v>114</v>
      </c>
      <c r="FJ772" s="227">
        <v>4</v>
      </c>
      <c r="FK772" s="227">
        <f t="shared" ref="FK772:FK835" si="319">FI772-FH772-FJ772</f>
        <v>90</v>
      </c>
      <c r="FL772" s="227">
        <v>49</v>
      </c>
      <c r="FM772" s="227">
        <f t="shared" ref="FM772:FM835" si="320">FK772-FL772</f>
        <v>41</v>
      </c>
      <c r="FZ772" s="229"/>
      <c r="GA772" s="229"/>
      <c r="GB772" s="229"/>
      <c r="GC772" s="229"/>
      <c r="GD772" s="229"/>
    </row>
    <row r="773" spans="1:186" s="368" customFormat="1">
      <c r="A773" s="287" t="s">
        <v>1830</v>
      </c>
      <c r="B773" s="369" t="s">
        <v>1831</v>
      </c>
      <c r="C773" s="287" t="s">
        <v>1832</v>
      </c>
      <c r="D773" s="287" t="s">
        <v>3123</v>
      </c>
      <c r="E773" s="369" t="s">
        <v>1833</v>
      </c>
      <c r="F773" s="287">
        <v>770</v>
      </c>
      <c r="G773" s="407" t="s">
        <v>1856</v>
      </c>
      <c r="H773" s="392" t="s">
        <v>1857</v>
      </c>
      <c r="I773" s="393" t="s">
        <v>1836</v>
      </c>
      <c r="J773" s="392" t="s">
        <v>1837</v>
      </c>
      <c r="K773" s="393" t="s">
        <v>940</v>
      </c>
      <c r="L773" s="392" t="s">
        <v>1837</v>
      </c>
      <c r="M773" s="392" t="s">
        <v>3124</v>
      </c>
      <c r="N773" s="372">
        <v>1</v>
      </c>
      <c r="O773" s="373">
        <v>13872</v>
      </c>
      <c r="P773" s="373">
        <v>19383</v>
      </c>
      <c r="Q773" s="373">
        <v>21079</v>
      </c>
      <c r="R773" s="373">
        <v>23095</v>
      </c>
      <c r="S773" s="374">
        <v>21033</v>
      </c>
      <c r="T773" s="374">
        <v>22862</v>
      </c>
      <c r="U773" s="374">
        <v>25053</v>
      </c>
      <c r="V773" s="374">
        <v>27483</v>
      </c>
      <c r="W773" s="373">
        <v>9063</v>
      </c>
      <c r="X773" s="373">
        <v>12749</v>
      </c>
      <c r="Y773" s="373">
        <v>13859</v>
      </c>
      <c r="Z773" s="373">
        <v>15187</v>
      </c>
      <c r="AA773" s="374">
        <v>13354</v>
      </c>
      <c r="AB773" s="374">
        <v>14530</v>
      </c>
      <c r="AC773" s="374">
        <v>15956</v>
      </c>
      <c r="AD773" s="374">
        <v>17515</v>
      </c>
      <c r="AE773" s="373">
        <v>133</v>
      </c>
      <c r="AF773" s="373">
        <v>137</v>
      </c>
      <c r="AG773" s="373">
        <v>133</v>
      </c>
      <c r="AH773" s="373">
        <v>143</v>
      </c>
      <c r="AI773" s="374">
        <v>154</v>
      </c>
      <c r="AJ773" s="374">
        <v>149</v>
      </c>
      <c r="AK773" s="374">
        <v>160</v>
      </c>
      <c r="AL773" s="374">
        <v>167</v>
      </c>
      <c r="AM773" s="226">
        <v>4810</v>
      </c>
      <c r="AN773" s="226">
        <v>6634</v>
      </c>
      <c r="AO773" s="226">
        <v>7220</v>
      </c>
      <c r="AP773" s="226">
        <v>7908</v>
      </c>
      <c r="AQ773" s="227">
        <v>7679</v>
      </c>
      <c r="AR773" s="227">
        <v>8331</v>
      </c>
      <c r="AS773" s="227">
        <v>9097</v>
      </c>
      <c r="AT773" s="227">
        <v>9969</v>
      </c>
      <c r="AU773" s="226">
        <v>2340</v>
      </c>
      <c r="AV773" s="226">
        <v>3380</v>
      </c>
      <c r="AW773" s="226">
        <v>3753</v>
      </c>
      <c r="AX773" s="226">
        <v>4104</v>
      </c>
      <c r="AY773" s="227">
        <v>3963</v>
      </c>
      <c r="AZ773" s="227">
        <v>4389</v>
      </c>
      <c r="BA773" s="227">
        <v>4776</v>
      </c>
      <c r="BB773" s="227">
        <v>5257</v>
      </c>
      <c r="BC773" s="226">
        <f t="shared" si="318"/>
        <v>2256</v>
      </c>
      <c r="BD773" s="226">
        <f t="shared" si="318"/>
        <v>2459</v>
      </c>
      <c r="BE773" s="226">
        <f t="shared" si="318"/>
        <v>2522</v>
      </c>
      <c r="BF773" s="226">
        <f t="shared" si="318"/>
        <v>2857</v>
      </c>
      <c r="BG773" s="218">
        <f t="shared" si="318"/>
        <v>3160</v>
      </c>
      <c r="BH773" s="218">
        <f t="shared" si="317"/>
        <v>3243</v>
      </c>
      <c r="BI773" s="218">
        <f t="shared" si="317"/>
        <v>3640</v>
      </c>
      <c r="BJ773" s="218">
        <f t="shared" si="317"/>
        <v>4240</v>
      </c>
      <c r="BK773" s="226">
        <f t="shared" si="313"/>
        <v>214</v>
      </c>
      <c r="BL773" s="226">
        <f t="shared" si="313"/>
        <v>795</v>
      </c>
      <c r="BM773" s="226">
        <f t="shared" si="313"/>
        <v>945</v>
      </c>
      <c r="BN773" s="226">
        <f t="shared" si="312"/>
        <v>947</v>
      </c>
      <c r="BO773" s="227">
        <f t="shared" si="312"/>
        <v>556</v>
      </c>
      <c r="BP773" s="227">
        <f t="shared" si="312"/>
        <v>699</v>
      </c>
      <c r="BQ773" s="227">
        <f t="shared" si="312"/>
        <v>681</v>
      </c>
      <c r="BR773" s="227">
        <f t="shared" si="312"/>
        <v>472</v>
      </c>
      <c r="BS773" s="226">
        <v>482</v>
      </c>
      <c r="BT773" s="226">
        <v>795</v>
      </c>
      <c r="BU773" s="226">
        <v>945</v>
      </c>
      <c r="BV773" s="226">
        <v>947</v>
      </c>
      <c r="BW773" s="227">
        <v>556</v>
      </c>
      <c r="BX773" s="227">
        <v>699</v>
      </c>
      <c r="BY773" s="227">
        <v>681</v>
      </c>
      <c r="BZ773" s="227">
        <v>472</v>
      </c>
      <c r="CA773" s="226">
        <v>268</v>
      </c>
      <c r="CB773" s="226">
        <f>IFERROR(VLOOKUP($G773,[12]ITEM!$B$2:$AC$939,26,0),0)</f>
        <v>0</v>
      </c>
      <c r="CC773" s="226">
        <f>IFERROR(VLOOKUP($G773,[12]ITEM!$B$2:$AC$939,27,0),0)</f>
        <v>0</v>
      </c>
      <c r="CD773" s="226">
        <f>IFERROR(VLOOKUP($G773,[12]ITEM!$B$2:$AC$939,28,0),0)</f>
        <v>0</v>
      </c>
      <c r="CE773" s="227">
        <v>0</v>
      </c>
      <c r="CF773" s="227">
        <v>0</v>
      </c>
      <c r="CG773" s="227">
        <v>0</v>
      </c>
      <c r="CH773" s="227">
        <v>0</v>
      </c>
      <c r="CI773" s="375"/>
      <c r="CJ773" s="226">
        <f t="shared" si="311"/>
        <v>2255</v>
      </c>
      <c r="CK773" s="226">
        <f t="shared" si="311"/>
        <v>3903</v>
      </c>
      <c r="CL773" s="226">
        <f t="shared" si="311"/>
        <v>3559</v>
      </c>
      <c r="CM773" s="226">
        <f t="shared" si="311"/>
        <v>3552</v>
      </c>
      <c r="CN773" s="227">
        <f t="shared" si="311"/>
        <v>3160</v>
      </c>
      <c r="CO773" s="227">
        <f t="shared" si="311"/>
        <v>2853.5657313582228</v>
      </c>
      <c r="CP773" s="227">
        <f t="shared" si="311"/>
        <v>3022.9427574812071</v>
      </c>
      <c r="CQ773" s="227">
        <f t="shared" si="311"/>
        <v>3219.3634292168235</v>
      </c>
      <c r="CR773" s="226">
        <v>-428</v>
      </c>
      <c r="CS773" s="226">
        <v>-736</v>
      </c>
      <c r="CT773" s="226">
        <v>-801</v>
      </c>
      <c r="CU773" s="226">
        <v>-877</v>
      </c>
      <c r="CV773" s="227">
        <f t="shared" ref="CV773:CV836" si="321">AQ773-AY773-BO773-DD773-DL773</f>
        <v>-1441</v>
      </c>
      <c r="CW773" s="227">
        <f>CV773*(1+('[13]GROWTH (YoY)'!AR773/100))</f>
        <v>-1563.4342686417772</v>
      </c>
      <c r="CX773" s="227">
        <f>CW773*(1+('[13]GROWTH (YoY)'!AS773/100))</f>
        <v>-1707.0572425187931</v>
      </c>
      <c r="CY773" s="227">
        <f>CX773*(1+('[13]GROWTH (YoY)'!AT773/100))</f>
        <v>-1870.6365707831762</v>
      </c>
      <c r="CZ773" s="226">
        <v>431</v>
      </c>
      <c r="DA773" s="226">
        <v>731</v>
      </c>
      <c r="DB773" s="226">
        <v>777</v>
      </c>
      <c r="DC773" s="226">
        <v>794</v>
      </c>
      <c r="DD773" s="227">
        <v>716</v>
      </c>
      <c r="DE773" s="227">
        <v>734</v>
      </c>
      <c r="DF773" s="227">
        <v>762</v>
      </c>
      <c r="DG773" s="227">
        <v>923</v>
      </c>
      <c r="DH773" s="226">
        <v>2252</v>
      </c>
      <c r="DI773" s="226">
        <v>3908</v>
      </c>
      <c r="DJ773" s="226">
        <v>3583</v>
      </c>
      <c r="DK773" s="226">
        <v>3635</v>
      </c>
      <c r="DL773" s="227">
        <v>3885</v>
      </c>
      <c r="DM773" s="227">
        <v>3683</v>
      </c>
      <c r="DN773" s="227">
        <v>3968</v>
      </c>
      <c r="DO773" s="227">
        <v>4167</v>
      </c>
      <c r="DP773" s="376">
        <f t="shared" si="316"/>
        <v>1</v>
      </c>
      <c r="DQ773" s="226">
        <f t="shared" si="316"/>
        <v>-1444</v>
      </c>
      <c r="DR773" s="226">
        <f t="shared" si="316"/>
        <v>-1037</v>
      </c>
      <c r="DS773" s="226">
        <f t="shared" si="314"/>
        <v>-695</v>
      </c>
      <c r="DT773" s="227">
        <f t="shared" si="314"/>
        <v>0</v>
      </c>
      <c r="DU773" s="227">
        <f t="shared" si="314"/>
        <v>389.43426864177718</v>
      </c>
      <c r="DV773" s="227">
        <f t="shared" si="314"/>
        <v>617.05724251879292</v>
      </c>
      <c r="DW773" s="227">
        <f t="shared" si="314"/>
        <v>1020.6365707831765</v>
      </c>
      <c r="DX773" s="377">
        <f t="shared" si="315"/>
        <v>0.65333044982698962</v>
      </c>
      <c r="DY773" s="377">
        <f t="shared" si="315"/>
        <v>0.65774131971315075</v>
      </c>
      <c r="DZ773" s="377">
        <f t="shared" si="315"/>
        <v>0.65747900754305233</v>
      </c>
      <c r="EA773" s="377">
        <f t="shared" si="315"/>
        <v>0.65758822255899541</v>
      </c>
      <c r="EB773" s="378">
        <f t="shared" si="315"/>
        <v>0.63490705082489418</v>
      </c>
      <c r="EC773" s="378">
        <f t="shared" si="315"/>
        <v>0.63555244510541509</v>
      </c>
      <c r="ED773" s="378">
        <f t="shared" si="315"/>
        <v>0.63688979363748854</v>
      </c>
      <c r="EE773" s="378">
        <f t="shared" si="315"/>
        <v>0.63730306007350002</v>
      </c>
      <c r="EG773" s="226">
        <v>13875</v>
      </c>
      <c r="EH773" s="226">
        <v>8465</v>
      </c>
      <c r="EI773" s="226">
        <v>5410</v>
      </c>
      <c r="EJ773" s="226">
        <v>2298</v>
      </c>
      <c r="EK773" s="226">
        <v>6703</v>
      </c>
      <c r="EL773" s="226">
        <v>89630</v>
      </c>
      <c r="EM773" s="226">
        <v>83727</v>
      </c>
      <c r="EN773" s="379">
        <f t="shared" ref="EN773:EN836" si="322">IFERROR(EH773/EG773,0)</f>
        <v>0.61009009009009008</v>
      </c>
      <c r="EO773" s="226">
        <f t="shared" ref="EO773:EO836" si="323">IFERROR((EJ773/EI773)*100,0)</f>
        <v>42.476894639556377</v>
      </c>
      <c r="EP773" s="379">
        <f t="shared" ref="EP773:EP836" si="324">IFERROR(EK773/EG773,0)</f>
        <v>0.48309909909909909</v>
      </c>
      <c r="EQ773" s="226">
        <f t="shared" ref="EQ773:EQ836" si="325">IFERROR((EK773*1000000)/EL773,0)</f>
        <v>74785.228160214217</v>
      </c>
      <c r="ER773" s="226">
        <f t="shared" ref="ER773:ER836" si="326">IFERROR((EJ773*1000000)/EM773/12,0)</f>
        <v>2287.1952894526257</v>
      </c>
      <c r="ES773" s="292"/>
      <c r="ET773" s="227">
        <v>21183</v>
      </c>
      <c r="EU773" s="227">
        <v>13360</v>
      </c>
      <c r="EV773" s="227">
        <v>7823</v>
      </c>
      <c r="EW773" s="227">
        <v>3986</v>
      </c>
      <c r="EX773" s="227">
        <v>9824</v>
      </c>
      <c r="EY773" s="227">
        <v>113688</v>
      </c>
      <c r="EZ773" s="227">
        <v>103920</v>
      </c>
      <c r="FA773" s="380">
        <f t="shared" si="306"/>
        <v>0.63069442477458337</v>
      </c>
      <c r="FB773" s="228">
        <f t="shared" si="307"/>
        <v>50.952320081810043</v>
      </c>
      <c r="FC773" s="380">
        <f t="shared" si="308"/>
        <v>0.46376811594202899</v>
      </c>
      <c r="FD773" s="227">
        <f t="shared" si="309"/>
        <v>86411.934417000914</v>
      </c>
      <c r="FE773" s="227">
        <f t="shared" si="310"/>
        <v>3196.3690017962531</v>
      </c>
      <c r="FF773" s="227">
        <v>7823</v>
      </c>
      <c r="FG773" s="228">
        <f t="shared" ref="FG773:FG836" si="327">IFERROR((FH773/FF773)*100,0)</f>
        <v>50.952320081810043</v>
      </c>
      <c r="FH773" s="227">
        <v>3986</v>
      </c>
      <c r="FI773" s="227">
        <v>7823</v>
      </c>
      <c r="FJ773" s="227">
        <v>307</v>
      </c>
      <c r="FK773" s="227">
        <f t="shared" si="319"/>
        <v>3530</v>
      </c>
      <c r="FL773" s="227">
        <v>2585</v>
      </c>
      <c r="FM773" s="227">
        <f t="shared" si="320"/>
        <v>945</v>
      </c>
      <c r="FZ773" s="229"/>
      <c r="GA773" s="229"/>
      <c r="GB773" s="229"/>
      <c r="GC773" s="229"/>
      <c r="GD773" s="229"/>
    </row>
    <row r="774" spans="1:186" s="368" customFormat="1">
      <c r="A774" s="287" t="s">
        <v>1830</v>
      </c>
      <c r="B774" s="369" t="s">
        <v>1831</v>
      </c>
      <c r="C774" s="287" t="s">
        <v>1832</v>
      </c>
      <c r="D774" s="287" t="s">
        <v>3123</v>
      </c>
      <c r="E774" s="369" t="s">
        <v>1833</v>
      </c>
      <c r="F774" s="287">
        <v>771</v>
      </c>
      <c r="G774" s="407" t="s">
        <v>1858</v>
      </c>
      <c r="H774" s="392" t="s">
        <v>1859</v>
      </c>
      <c r="I774" s="393" t="s">
        <v>1836</v>
      </c>
      <c r="J774" s="392" t="s">
        <v>1837</v>
      </c>
      <c r="K774" s="393" t="s">
        <v>940</v>
      </c>
      <c r="L774" s="392" t="s">
        <v>1837</v>
      </c>
      <c r="M774" s="392" t="s">
        <v>3124</v>
      </c>
      <c r="N774" s="372">
        <v>1</v>
      </c>
      <c r="O774" s="373">
        <v>24</v>
      </c>
      <c r="P774" s="373">
        <v>37</v>
      </c>
      <c r="Q774" s="373">
        <v>42</v>
      </c>
      <c r="R774" s="373">
        <v>45</v>
      </c>
      <c r="S774" s="374">
        <v>61</v>
      </c>
      <c r="T774" s="374">
        <v>68</v>
      </c>
      <c r="U774" s="374">
        <v>74</v>
      </c>
      <c r="V774" s="374">
        <v>78</v>
      </c>
      <c r="W774" s="373">
        <v>7</v>
      </c>
      <c r="X774" s="373">
        <v>11</v>
      </c>
      <c r="Y774" s="373">
        <v>12</v>
      </c>
      <c r="Z774" s="373">
        <v>13</v>
      </c>
      <c r="AA774" s="374">
        <v>36</v>
      </c>
      <c r="AB774" s="374">
        <v>41</v>
      </c>
      <c r="AC774" s="374">
        <v>45</v>
      </c>
      <c r="AD774" s="374">
        <v>48</v>
      </c>
      <c r="AE774" s="373">
        <v>0</v>
      </c>
      <c r="AF774" s="373">
        <v>1</v>
      </c>
      <c r="AG774" s="373">
        <v>1</v>
      </c>
      <c r="AH774" s="373">
        <v>1</v>
      </c>
      <c r="AI774" s="374">
        <v>0</v>
      </c>
      <c r="AJ774" s="374">
        <v>0</v>
      </c>
      <c r="AK774" s="374">
        <v>1</v>
      </c>
      <c r="AL774" s="374">
        <v>1</v>
      </c>
      <c r="AM774" s="226">
        <v>17</v>
      </c>
      <c r="AN774" s="226">
        <v>26</v>
      </c>
      <c r="AO774" s="226">
        <v>29</v>
      </c>
      <c r="AP774" s="226">
        <v>32</v>
      </c>
      <c r="AQ774" s="227">
        <v>24</v>
      </c>
      <c r="AR774" s="227">
        <v>27</v>
      </c>
      <c r="AS774" s="227">
        <v>29</v>
      </c>
      <c r="AT774" s="227">
        <v>31</v>
      </c>
      <c r="AU774" s="226">
        <v>2</v>
      </c>
      <c r="AV774" s="226">
        <v>3</v>
      </c>
      <c r="AW774" s="226">
        <v>4</v>
      </c>
      <c r="AX774" s="226">
        <v>4</v>
      </c>
      <c r="AY774" s="227">
        <v>3</v>
      </c>
      <c r="AZ774" s="227">
        <v>4</v>
      </c>
      <c r="BA774" s="227">
        <v>4</v>
      </c>
      <c r="BB774" s="227">
        <v>4</v>
      </c>
      <c r="BC774" s="226">
        <f t="shared" si="318"/>
        <v>16</v>
      </c>
      <c r="BD774" s="226">
        <f t="shared" si="318"/>
        <v>23</v>
      </c>
      <c r="BE774" s="226">
        <f t="shared" si="318"/>
        <v>25</v>
      </c>
      <c r="BF774" s="226">
        <f t="shared" si="318"/>
        <v>28</v>
      </c>
      <c r="BG774" s="218">
        <f t="shared" si="318"/>
        <v>21</v>
      </c>
      <c r="BH774" s="218">
        <f t="shared" si="317"/>
        <v>23</v>
      </c>
      <c r="BI774" s="218">
        <f t="shared" si="317"/>
        <v>25</v>
      </c>
      <c r="BJ774" s="218">
        <f t="shared" si="317"/>
        <v>27</v>
      </c>
      <c r="BK774" s="226">
        <f t="shared" si="313"/>
        <v>-1</v>
      </c>
      <c r="BL774" s="226">
        <f t="shared" si="313"/>
        <v>0</v>
      </c>
      <c r="BM774" s="226">
        <f t="shared" si="313"/>
        <v>0</v>
      </c>
      <c r="BN774" s="226">
        <f t="shared" si="312"/>
        <v>0</v>
      </c>
      <c r="BO774" s="227">
        <f t="shared" si="312"/>
        <v>0</v>
      </c>
      <c r="BP774" s="227">
        <f t="shared" si="312"/>
        <v>0</v>
      </c>
      <c r="BQ774" s="227">
        <f t="shared" si="312"/>
        <v>0</v>
      </c>
      <c r="BR774" s="227">
        <f t="shared" si="312"/>
        <v>0</v>
      </c>
      <c r="BS774" s="226">
        <v>0</v>
      </c>
      <c r="BT774" s="226">
        <v>0</v>
      </c>
      <c r="BU774" s="226">
        <v>0</v>
      </c>
      <c r="BV774" s="226">
        <v>0</v>
      </c>
      <c r="BW774" s="227">
        <v>0</v>
      </c>
      <c r="BX774" s="227">
        <v>0</v>
      </c>
      <c r="BY774" s="227">
        <v>0</v>
      </c>
      <c r="BZ774" s="227">
        <v>0</v>
      </c>
      <c r="CA774" s="226">
        <v>1</v>
      </c>
      <c r="CB774" s="226">
        <f>IFERROR(VLOOKUP($G774,[12]ITEM!$B$2:$AC$939,26,0),0)</f>
        <v>0</v>
      </c>
      <c r="CC774" s="226">
        <f>IFERROR(VLOOKUP($G774,[12]ITEM!$B$2:$AC$939,27,0),0)</f>
        <v>0</v>
      </c>
      <c r="CD774" s="226">
        <f>IFERROR(VLOOKUP($G774,[12]ITEM!$B$2:$AC$939,28,0),0)</f>
        <v>0</v>
      </c>
      <c r="CE774" s="227">
        <v>0</v>
      </c>
      <c r="CF774" s="227">
        <v>0</v>
      </c>
      <c r="CG774" s="227">
        <v>0</v>
      </c>
      <c r="CH774" s="227">
        <v>0</v>
      </c>
      <c r="CI774" s="375"/>
      <c r="CJ774" s="226">
        <f t="shared" si="311"/>
        <v>16</v>
      </c>
      <c r="CK774" s="226">
        <f t="shared" si="311"/>
        <v>45</v>
      </c>
      <c r="CL774" s="226">
        <f t="shared" si="311"/>
        <v>49</v>
      </c>
      <c r="CM774" s="226">
        <f t="shared" si="311"/>
        <v>54</v>
      </c>
      <c r="CN774" s="227">
        <f t="shared" si="311"/>
        <v>21</v>
      </c>
      <c r="CO774" s="227">
        <f t="shared" si="311"/>
        <v>23.108304473528658</v>
      </c>
      <c r="CP774" s="227">
        <f t="shared" si="311"/>
        <v>27.187214046895772</v>
      </c>
      <c r="CQ774" s="227">
        <f t="shared" si="311"/>
        <v>28.258579138210251</v>
      </c>
      <c r="CR774" s="226">
        <v>16</v>
      </c>
      <c r="CS774" s="226">
        <v>25</v>
      </c>
      <c r="CT774" s="226">
        <v>28</v>
      </c>
      <c r="CU774" s="226">
        <v>30</v>
      </c>
      <c r="CV774" s="227">
        <f t="shared" si="321"/>
        <v>1</v>
      </c>
      <c r="CW774" s="227">
        <f>CV774*(1+('[13]GROWTH (YoY)'!AR774/100))</f>
        <v>1.1083044735286591</v>
      </c>
      <c r="CX774" s="227">
        <f>CW774*(1+('[13]GROWTH (YoY)'!AS774/100))</f>
        <v>1.1872140468957724</v>
      </c>
      <c r="CY774" s="227">
        <f>CX774*(1+('[13]GROWTH (YoY)'!AT774/100))</f>
        <v>1.2585791382102511</v>
      </c>
      <c r="CZ774" s="226">
        <v>0</v>
      </c>
      <c r="DA774" s="226">
        <v>0</v>
      </c>
      <c r="DB774" s="226">
        <v>0</v>
      </c>
      <c r="DC774" s="226">
        <v>0</v>
      </c>
      <c r="DD774" s="227">
        <v>0</v>
      </c>
      <c r="DE774" s="227">
        <v>0</v>
      </c>
      <c r="DF774" s="227">
        <v>0</v>
      </c>
      <c r="DG774" s="227">
        <v>0</v>
      </c>
      <c r="DH774" s="226">
        <v>0</v>
      </c>
      <c r="DI774" s="226">
        <v>20</v>
      </c>
      <c r="DJ774" s="226">
        <v>21</v>
      </c>
      <c r="DK774" s="226">
        <v>24</v>
      </c>
      <c r="DL774" s="227">
        <v>20</v>
      </c>
      <c r="DM774" s="227">
        <v>22</v>
      </c>
      <c r="DN774" s="227">
        <v>26</v>
      </c>
      <c r="DO774" s="227">
        <v>27</v>
      </c>
      <c r="DP774" s="376">
        <f t="shared" si="316"/>
        <v>0</v>
      </c>
      <c r="DQ774" s="226">
        <f t="shared" si="316"/>
        <v>-22</v>
      </c>
      <c r="DR774" s="226">
        <f t="shared" si="316"/>
        <v>-24</v>
      </c>
      <c r="DS774" s="226">
        <f t="shared" si="314"/>
        <v>-26</v>
      </c>
      <c r="DT774" s="227">
        <f t="shared" si="314"/>
        <v>0</v>
      </c>
      <c r="DU774" s="227">
        <f t="shared" si="314"/>
        <v>-0.10830447352865846</v>
      </c>
      <c r="DV774" s="227">
        <f t="shared" si="314"/>
        <v>-2.1872140468957717</v>
      </c>
      <c r="DW774" s="227">
        <f t="shared" si="314"/>
        <v>-1.2585791382102514</v>
      </c>
      <c r="DX774" s="377">
        <f t="shared" si="315"/>
        <v>0.29166666666666669</v>
      </c>
      <c r="DY774" s="377">
        <f t="shared" si="315"/>
        <v>0.29729729729729731</v>
      </c>
      <c r="DZ774" s="377">
        <f t="shared" si="315"/>
        <v>0.2857142857142857</v>
      </c>
      <c r="EA774" s="377">
        <f t="shared" si="315"/>
        <v>0.28888888888888886</v>
      </c>
      <c r="EB774" s="378">
        <f t="shared" si="315"/>
        <v>0.5901639344262295</v>
      </c>
      <c r="EC774" s="378">
        <f t="shared" si="315"/>
        <v>0.6029411764705882</v>
      </c>
      <c r="ED774" s="378">
        <f t="shared" si="315"/>
        <v>0.60810810810810811</v>
      </c>
      <c r="EE774" s="378">
        <f t="shared" si="315"/>
        <v>0.61538461538461542</v>
      </c>
      <c r="EG774" s="226">
        <v>24</v>
      </c>
      <c r="EH774" s="226">
        <v>7</v>
      </c>
      <c r="EI774" s="226">
        <v>17</v>
      </c>
      <c r="EJ774" s="226">
        <v>2</v>
      </c>
      <c r="EK774" s="226">
        <v>4</v>
      </c>
      <c r="EL774" s="226">
        <v>40</v>
      </c>
      <c r="EM774" s="226">
        <v>40</v>
      </c>
      <c r="EN774" s="379">
        <f t="shared" si="322"/>
        <v>0.29166666666666669</v>
      </c>
      <c r="EO774" s="226">
        <f t="shared" si="323"/>
        <v>11.76470588235294</v>
      </c>
      <c r="EP774" s="379">
        <f t="shared" si="324"/>
        <v>0.16666666666666666</v>
      </c>
      <c r="EQ774" s="226">
        <f t="shared" si="325"/>
        <v>100000</v>
      </c>
      <c r="ER774" s="226">
        <f t="shared" si="326"/>
        <v>4166.666666666667</v>
      </c>
      <c r="ES774" s="292"/>
      <c r="ET774" s="227">
        <v>63</v>
      </c>
      <c r="EU774" s="227">
        <v>38</v>
      </c>
      <c r="EV774" s="227">
        <v>25</v>
      </c>
      <c r="EW774" s="227">
        <v>4</v>
      </c>
      <c r="EX774" s="227">
        <v>731</v>
      </c>
      <c r="EY774" s="227">
        <v>20</v>
      </c>
      <c r="EZ774" s="227">
        <v>20</v>
      </c>
      <c r="FA774" s="380">
        <f t="shared" si="306"/>
        <v>0.60317460317460314</v>
      </c>
      <c r="FB774" s="228">
        <f t="shared" si="307"/>
        <v>16</v>
      </c>
      <c r="FC774" s="380">
        <f t="shared" si="308"/>
        <v>11.603174603174603</v>
      </c>
      <c r="FD774" s="227">
        <f t="shared" si="309"/>
        <v>36550000</v>
      </c>
      <c r="FE774" s="227">
        <f t="shared" si="310"/>
        <v>16666.666666666668</v>
      </c>
      <c r="FF774" s="227">
        <v>25</v>
      </c>
      <c r="FG774" s="228">
        <f t="shared" si="327"/>
        <v>12</v>
      </c>
      <c r="FH774" s="227">
        <v>3</v>
      </c>
      <c r="FI774" s="227">
        <v>25</v>
      </c>
      <c r="FJ774" s="227">
        <v>0</v>
      </c>
      <c r="FK774" s="227">
        <f t="shared" si="319"/>
        <v>22</v>
      </c>
      <c r="FL774" s="227">
        <v>15</v>
      </c>
      <c r="FM774" s="227">
        <f t="shared" si="320"/>
        <v>7</v>
      </c>
      <c r="FZ774" s="229"/>
      <c r="GA774" s="229"/>
      <c r="GB774" s="229"/>
      <c r="GC774" s="229"/>
      <c r="GD774" s="229"/>
    </row>
    <row r="775" spans="1:186" s="368" customFormat="1">
      <c r="A775" s="287" t="s">
        <v>1830</v>
      </c>
      <c r="B775" s="369" t="s">
        <v>1831</v>
      </c>
      <c r="C775" s="287" t="s">
        <v>1860</v>
      </c>
      <c r="D775" s="287" t="s">
        <v>3123</v>
      </c>
      <c r="E775" s="369" t="s">
        <v>1861</v>
      </c>
      <c r="F775" s="287">
        <v>772</v>
      </c>
      <c r="G775" s="407" t="s">
        <v>1862</v>
      </c>
      <c r="H775" s="392" t="s">
        <v>1863</v>
      </c>
      <c r="I775" s="393" t="s">
        <v>1864</v>
      </c>
      <c r="J775" s="392" t="s">
        <v>1865</v>
      </c>
      <c r="K775" s="393" t="s">
        <v>954</v>
      </c>
      <c r="L775" s="392" t="s">
        <v>1865</v>
      </c>
      <c r="M775" s="392" t="s">
        <v>3124</v>
      </c>
      <c r="N775" s="372">
        <v>1</v>
      </c>
      <c r="O775" s="373">
        <v>120</v>
      </c>
      <c r="P775" s="373">
        <v>161</v>
      </c>
      <c r="Q775" s="373">
        <v>171</v>
      </c>
      <c r="R775" s="373">
        <v>180</v>
      </c>
      <c r="S775" s="374">
        <v>260</v>
      </c>
      <c r="T775" s="374">
        <v>276</v>
      </c>
      <c r="U775" s="374">
        <v>291</v>
      </c>
      <c r="V775" s="374">
        <v>308</v>
      </c>
      <c r="W775" s="373">
        <v>75</v>
      </c>
      <c r="X775" s="373">
        <v>114</v>
      </c>
      <c r="Y775" s="373">
        <v>122</v>
      </c>
      <c r="Z775" s="373">
        <v>128</v>
      </c>
      <c r="AA775" s="374">
        <v>190</v>
      </c>
      <c r="AB775" s="374">
        <v>202</v>
      </c>
      <c r="AC775" s="374">
        <v>213</v>
      </c>
      <c r="AD775" s="374">
        <v>225</v>
      </c>
      <c r="AE775" s="373">
        <v>1</v>
      </c>
      <c r="AF775" s="373">
        <v>1</v>
      </c>
      <c r="AG775" s="373">
        <v>1</v>
      </c>
      <c r="AH775" s="373">
        <v>1</v>
      </c>
      <c r="AI775" s="374">
        <v>1</v>
      </c>
      <c r="AJ775" s="374">
        <v>1</v>
      </c>
      <c r="AK775" s="374">
        <v>1</v>
      </c>
      <c r="AL775" s="374">
        <v>1</v>
      </c>
      <c r="AM775" s="226">
        <v>45</v>
      </c>
      <c r="AN775" s="226">
        <v>47</v>
      </c>
      <c r="AO775" s="226">
        <v>49</v>
      </c>
      <c r="AP775" s="226">
        <v>52</v>
      </c>
      <c r="AQ775" s="227">
        <v>70</v>
      </c>
      <c r="AR775" s="227">
        <v>74</v>
      </c>
      <c r="AS775" s="227">
        <v>78</v>
      </c>
      <c r="AT775" s="227">
        <v>83</v>
      </c>
      <c r="AU775" s="226">
        <v>16</v>
      </c>
      <c r="AV775" s="226">
        <v>17</v>
      </c>
      <c r="AW775" s="226">
        <v>19</v>
      </c>
      <c r="AX775" s="226">
        <v>21</v>
      </c>
      <c r="AY775" s="227">
        <v>25</v>
      </c>
      <c r="AZ775" s="227">
        <v>28</v>
      </c>
      <c r="BA775" s="227">
        <v>31</v>
      </c>
      <c r="BB775" s="227">
        <v>35</v>
      </c>
      <c r="BC775" s="226">
        <f t="shared" si="318"/>
        <v>29</v>
      </c>
      <c r="BD775" s="226">
        <f t="shared" si="318"/>
        <v>29</v>
      </c>
      <c r="BE775" s="226">
        <f t="shared" si="318"/>
        <v>29</v>
      </c>
      <c r="BF775" s="226">
        <f t="shared" si="318"/>
        <v>30</v>
      </c>
      <c r="BG775" s="218">
        <f t="shared" si="318"/>
        <v>42</v>
      </c>
      <c r="BH775" s="218">
        <f t="shared" si="317"/>
        <v>42</v>
      </c>
      <c r="BI775" s="218">
        <f t="shared" si="317"/>
        <v>43</v>
      </c>
      <c r="BJ775" s="218">
        <f t="shared" si="317"/>
        <v>45</v>
      </c>
      <c r="BK775" s="226">
        <f t="shared" si="313"/>
        <v>0</v>
      </c>
      <c r="BL775" s="226">
        <f t="shared" si="313"/>
        <v>1</v>
      </c>
      <c r="BM775" s="226">
        <f t="shared" si="313"/>
        <v>1</v>
      </c>
      <c r="BN775" s="226">
        <f t="shared" si="312"/>
        <v>1</v>
      </c>
      <c r="BO775" s="227">
        <f t="shared" si="312"/>
        <v>3</v>
      </c>
      <c r="BP775" s="227">
        <f t="shared" si="312"/>
        <v>4</v>
      </c>
      <c r="BQ775" s="227">
        <f t="shared" si="312"/>
        <v>4</v>
      </c>
      <c r="BR775" s="227">
        <f t="shared" si="312"/>
        <v>3</v>
      </c>
      <c r="BS775" s="226">
        <v>0</v>
      </c>
      <c r="BT775" s="226">
        <v>1</v>
      </c>
      <c r="BU775" s="226">
        <v>1</v>
      </c>
      <c r="BV775" s="226">
        <v>1</v>
      </c>
      <c r="BW775" s="227">
        <v>3</v>
      </c>
      <c r="BX775" s="227">
        <v>4</v>
      </c>
      <c r="BY775" s="227">
        <v>4</v>
      </c>
      <c r="BZ775" s="227">
        <v>3</v>
      </c>
      <c r="CA775" s="226">
        <v>0</v>
      </c>
      <c r="CB775" s="226">
        <f>IFERROR(VLOOKUP($G775,[12]ITEM!$B$2:$AC$939,26,0),0)</f>
        <v>0</v>
      </c>
      <c r="CC775" s="226">
        <f>IFERROR(VLOOKUP($G775,[12]ITEM!$B$2:$AC$939,27,0),0)</f>
        <v>0</v>
      </c>
      <c r="CD775" s="226">
        <f>IFERROR(VLOOKUP($G775,[12]ITEM!$B$2:$AC$939,28,0),0)</f>
        <v>0</v>
      </c>
      <c r="CE775" s="227">
        <v>0</v>
      </c>
      <c r="CF775" s="227">
        <v>0</v>
      </c>
      <c r="CG775" s="227">
        <v>0</v>
      </c>
      <c r="CH775" s="227">
        <v>0</v>
      </c>
      <c r="CI775" s="375"/>
      <c r="CJ775" s="226">
        <f t="shared" si="311"/>
        <v>30</v>
      </c>
      <c r="CK775" s="226">
        <f t="shared" si="311"/>
        <v>51</v>
      </c>
      <c r="CL775" s="226">
        <f t="shared" si="311"/>
        <v>57</v>
      </c>
      <c r="CM775" s="226">
        <f t="shared" si="311"/>
        <v>57</v>
      </c>
      <c r="CN775" s="227">
        <f t="shared" si="311"/>
        <v>42</v>
      </c>
      <c r="CO775" s="227">
        <f t="shared" si="311"/>
        <v>49.321430341631739</v>
      </c>
      <c r="CP775" s="227">
        <f t="shared" si="311"/>
        <v>50.527221415073647</v>
      </c>
      <c r="CQ775" s="227">
        <f t="shared" si="311"/>
        <v>54.157425346039702</v>
      </c>
      <c r="CR775" s="226">
        <v>26</v>
      </c>
      <c r="CS775" s="226">
        <v>26</v>
      </c>
      <c r="CT775" s="226">
        <v>28</v>
      </c>
      <c r="CU775" s="226">
        <v>29</v>
      </c>
      <c r="CV775" s="227">
        <f t="shared" si="321"/>
        <v>21</v>
      </c>
      <c r="CW775" s="227">
        <f>CV775*(1+('[13]GROWTH (YoY)'!AR775/100))</f>
        <v>22.321430341631736</v>
      </c>
      <c r="CX775" s="227">
        <f>CW775*(1+('[13]GROWTH (YoY)'!AS775/100))</f>
        <v>23.527221415073647</v>
      </c>
      <c r="CY775" s="227">
        <f>CX775*(1+('[13]GROWTH (YoY)'!AT775/100))</f>
        <v>25.157425346039705</v>
      </c>
      <c r="CZ775" s="226">
        <v>3</v>
      </c>
      <c r="DA775" s="226">
        <v>3</v>
      </c>
      <c r="DB775" s="226">
        <v>3</v>
      </c>
      <c r="DC775" s="226">
        <v>3</v>
      </c>
      <c r="DD775" s="227">
        <v>0</v>
      </c>
      <c r="DE775" s="227">
        <v>0</v>
      </c>
      <c r="DF775" s="227">
        <v>0</v>
      </c>
      <c r="DG775" s="227">
        <v>0</v>
      </c>
      <c r="DH775" s="226">
        <v>1</v>
      </c>
      <c r="DI775" s="226">
        <v>22</v>
      </c>
      <c r="DJ775" s="226">
        <v>26</v>
      </c>
      <c r="DK775" s="226">
        <v>25</v>
      </c>
      <c r="DL775" s="227">
        <v>21</v>
      </c>
      <c r="DM775" s="227">
        <v>27</v>
      </c>
      <c r="DN775" s="227">
        <v>27</v>
      </c>
      <c r="DO775" s="227">
        <v>29</v>
      </c>
      <c r="DP775" s="376">
        <f t="shared" si="316"/>
        <v>-1</v>
      </c>
      <c r="DQ775" s="226">
        <f t="shared" si="316"/>
        <v>-22</v>
      </c>
      <c r="DR775" s="226">
        <f t="shared" si="316"/>
        <v>-28</v>
      </c>
      <c r="DS775" s="226">
        <f t="shared" si="314"/>
        <v>-27</v>
      </c>
      <c r="DT775" s="227">
        <f t="shared" si="314"/>
        <v>0</v>
      </c>
      <c r="DU775" s="227">
        <f t="shared" si="314"/>
        <v>-7.3214303416317392</v>
      </c>
      <c r="DV775" s="227">
        <f t="shared" si="314"/>
        <v>-7.5272214150736474</v>
      </c>
      <c r="DW775" s="227">
        <f t="shared" si="314"/>
        <v>-9.1574253460397017</v>
      </c>
      <c r="DX775" s="377">
        <f t="shared" si="315"/>
        <v>0.625</v>
      </c>
      <c r="DY775" s="377">
        <f t="shared" si="315"/>
        <v>0.70807453416149069</v>
      </c>
      <c r="DZ775" s="377">
        <f t="shared" si="315"/>
        <v>0.71345029239766078</v>
      </c>
      <c r="EA775" s="377">
        <f t="shared" si="315"/>
        <v>0.71111111111111114</v>
      </c>
      <c r="EB775" s="378">
        <f t="shared" si="315"/>
        <v>0.73076923076923073</v>
      </c>
      <c r="EC775" s="378">
        <f t="shared" si="315"/>
        <v>0.73188405797101452</v>
      </c>
      <c r="ED775" s="378">
        <f t="shared" si="315"/>
        <v>0.73195876288659789</v>
      </c>
      <c r="EE775" s="378">
        <f t="shared" si="315"/>
        <v>0.73051948051948057</v>
      </c>
      <c r="EG775" s="226">
        <v>120</v>
      </c>
      <c r="EH775" s="226">
        <v>87</v>
      </c>
      <c r="EI775" s="226">
        <v>34</v>
      </c>
      <c r="EJ775" s="226">
        <v>11</v>
      </c>
      <c r="EK775" s="226">
        <v>75</v>
      </c>
      <c r="EL775" s="226">
        <v>405</v>
      </c>
      <c r="EM775" s="226">
        <v>404</v>
      </c>
      <c r="EN775" s="379">
        <f t="shared" si="322"/>
        <v>0.72499999999999998</v>
      </c>
      <c r="EO775" s="226">
        <f t="shared" si="323"/>
        <v>32.352941176470587</v>
      </c>
      <c r="EP775" s="379">
        <f t="shared" si="324"/>
        <v>0.625</v>
      </c>
      <c r="EQ775" s="226">
        <f t="shared" si="325"/>
        <v>185185.1851851852</v>
      </c>
      <c r="ER775" s="226">
        <f t="shared" si="326"/>
        <v>2268.976897689769</v>
      </c>
      <c r="ES775" s="292"/>
      <c r="ET775" s="227">
        <v>262</v>
      </c>
      <c r="EU775" s="227">
        <v>192</v>
      </c>
      <c r="EV775" s="227">
        <v>70</v>
      </c>
      <c r="EW775" s="227">
        <v>32</v>
      </c>
      <c r="EX775" s="227">
        <v>162</v>
      </c>
      <c r="EY775" s="227">
        <v>665</v>
      </c>
      <c r="EZ775" s="227">
        <v>664</v>
      </c>
      <c r="FA775" s="380">
        <f t="shared" si="306"/>
        <v>0.73282442748091603</v>
      </c>
      <c r="FB775" s="228">
        <f t="shared" si="307"/>
        <v>45.714285714285715</v>
      </c>
      <c r="FC775" s="380">
        <f t="shared" si="308"/>
        <v>0.61832061068702293</v>
      </c>
      <c r="FD775" s="227">
        <f t="shared" si="309"/>
        <v>243609.02255639099</v>
      </c>
      <c r="FE775" s="227">
        <f t="shared" si="310"/>
        <v>4016.0642570281125</v>
      </c>
      <c r="FF775" s="227">
        <v>70</v>
      </c>
      <c r="FG775" s="228">
        <f t="shared" si="327"/>
        <v>35.714285714285715</v>
      </c>
      <c r="FH775" s="227">
        <v>25</v>
      </c>
      <c r="FI775" s="227">
        <v>70</v>
      </c>
      <c r="FJ775" s="227">
        <v>3</v>
      </c>
      <c r="FK775" s="227">
        <f t="shared" si="319"/>
        <v>42</v>
      </c>
      <c r="FL775" s="227">
        <v>32</v>
      </c>
      <c r="FM775" s="227">
        <f t="shared" si="320"/>
        <v>10</v>
      </c>
      <c r="FZ775" s="229"/>
      <c r="GA775" s="229"/>
      <c r="GB775" s="229"/>
      <c r="GC775" s="229"/>
      <c r="GD775" s="229"/>
    </row>
    <row r="776" spans="1:186" s="368" customFormat="1">
      <c r="A776" s="287" t="s">
        <v>1830</v>
      </c>
      <c r="B776" s="369" t="s">
        <v>1831</v>
      </c>
      <c r="C776" s="287" t="s">
        <v>1860</v>
      </c>
      <c r="D776" s="287" t="s">
        <v>3123</v>
      </c>
      <c r="E776" s="369" t="s">
        <v>1861</v>
      </c>
      <c r="F776" s="287">
        <v>773</v>
      </c>
      <c r="G776" s="407" t="s">
        <v>1866</v>
      </c>
      <c r="H776" s="392" t="s">
        <v>1867</v>
      </c>
      <c r="I776" s="393" t="s">
        <v>1864</v>
      </c>
      <c r="J776" s="392" t="s">
        <v>1865</v>
      </c>
      <c r="K776" s="393" t="s">
        <v>954</v>
      </c>
      <c r="L776" s="392" t="s">
        <v>1865</v>
      </c>
      <c r="M776" s="392" t="s">
        <v>3124</v>
      </c>
      <c r="N776" s="372">
        <v>1</v>
      </c>
      <c r="O776" s="373">
        <v>80</v>
      </c>
      <c r="P776" s="373">
        <v>101</v>
      </c>
      <c r="Q776" s="373">
        <v>109</v>
      </c>
      <c r="R776" s="373">
        <v>119</v>
      </c>
      <c r="S776" s="374">
        <v>129</v>
      </c>
      <c r="T776" s="374">
        <v>139</v>
      </c>
      <c r="U776" s="374">
        <v>151</v>
      </c>
      <c r="V776" s="374">
        <v>164</v>
      </c>
      <c r="W776" s="373">
        <v>46</v>
      </c>
      <c r="X776" s="373">
        <v>65</v>
      </c>
      <c r="Y776" s="373">
        <v>70</v>
      </c>
      <c r="Z776" s="373">
        <v>76</v>
      </c>
      <c r="AA776" s="374">
        <v>87</v>
      </c>
      <c r="AB776" s="374">
        <v>94</v>
      </c>
      <c r="AC776" s="374">
        <v>102</v>
      </c>
      <c r="AD776" s="374">
        <v>111</v>
      </c>
      <c r="AE776" s="373">
        <v>1</v>
      </c>
      <c r="AF776" s="373">
        <v>1</v>
      </c>
      <c r="AG776" s="373">
        <v>1</v>
      </c>
      <c r="AH776" s="373">
        <v>1</v>
      </c>
      <c r="AI776" s="374">
        <v>1</v>
      </c>
      <c r="AJ776" s="374">
        <v>1</v>
      </c>
      <c r="AK776" s="374">
        <v>1</v>
      </c>
      <c r="AL776" s="374">
        <v>1</v>
      </c>
      <c r="AM776" s="226">
        <v>34</v>
      </c>
      <c r="AN776" s="226">
        <v>37</v>
      </c>
      <c r="AO776" s="226">
        <v>39</v>
      </c>
      <c r="AP776" s="226">
        <v>43</v>
      </c>
      <c r="AQ776" s="227">
        <v>42</v>
      </c>
      <c r="AR776" s="227">
        <v>45</v>
      </c>
      <c r="AS776" s="227">
        <v>49</v>
      </c>
      <c r="AT776" s="227">
        <v>53</v>
      </c>
      <c r="AU776" s="226">
        <v>15</v>
      </c>
      <c r="AV776" s="226">
        <v>16</v>
      </c>
      <c r="AW776" s="226">
        <v>17</v>
      </c>
      <c r="AX776" s="226">
        <v>18</v>
      </c>
      <c r="AY776" s="227">
        <v>19</v>
      </c>
      <c r="AZ776" s="227">
        <v>19</v>
      </c>
      <c r="BA776" s="227">
        <v>21</v>
      </c>
      <c r="BB776" s="227">
        <v>22</v>
      </c>
      <c r="BC776" s="226">
        <f t="shared" si="318"/>
        <v>18</v>
      </c>
      <c r="BD776" s="226">
        <f t="shared" si="318"/>
        <v>17</v>
      </c>
      <c r="BE776" s="226">
        <f t="shared" si="318"/>
        <v>17</v>
      </c>
      <c r="BF776" s="226">
        <f t="shared" si="318"/>
        <v>20</v>
      </c>
      <c r="BG776" s="218">
        <f t="shared" si="318"/>
        <v>20</v>
      </c>
      <c r="BH776" s="218">
        <f t="shared" si="317"/>
        <v>31</v>
      </c>
      <c r="BI776" s="218">
        <f t="shared" si="317"/>
        <v>35</v>
      </c>
      <c r="BJ776" s="218">
        <f t="shared" si="317"/>
        <v>40</v>
      </c>
      <c r="BK776" s="226">
        <f t="shared" si="313"/>
        <v>1</v>
      </c>
      <c r="BL776" s="226">
        <f t="shared" si="313"/>
        <v>4</v>
      </c>
      <c r="BM776" s="226">
        <f t="shared" si="313"/>
        <v>5</v>
      </c>
      <c r="BN776" s="226">
        <f t="shared" si="312"/>
        <v>5</v>
      </c>
      <c r="BO776" s="227">
        <f t="shared" si="312"/>
        <v>3</v>
      </c>
      <c r="BP776" s="227">
        <f t="shared" si="312"/>
        <v>-5</v>
      </c>
      <c r="BQ776" s="227">
        <f t="shared" si="312"/>
        <v>-7</v>
      </c>
      <c r="BR776" s="227">
        <f t="shared" si="312"/>
        <v>-9</v>
      </c>
      <c r="BS776" s="226">
        <v>1</v>
      </c>
      <c r="BT776" s="226">
        <v>4</v>
      </c>
      <c r="BU776" s="226">
        <v>5</v>
      </c>
      <c r="BV776" s="226">
        <v>5</v>
      </c>
      <c r="BW776" s="227">
        <v>3</v>
      </c>
      <c r="BX776" s="227">
        <v>4</v>
      </c>
      <c r="BY776" s="227">
        <v>4</v>
      </c>
      <c r="BZ776" s="227">
        <v>2</v>
      </c>
      <c r="CA776" s="226">
        <v>0</v>
      </c>
      <c r="CB776" s="226">
        <f>IFERROR(VLOOKUP($G776,[12]ITEM!$B$2:$AC$939,26,0),0)</f>
        <v>0</v>
      </c>
      <c r="CC776" s="226">
        <f>IFERROR(VLOOKUP($G776,[12]ITEM!$B$2:$AC$939,27,0),0)</f>
        <v>0</v>
      </c>
      <c r="CD776" s="226">
        <f>IFERROR(VLOOKUP($G776,[12]ITEM!$B$2:$AC$939,28,0),0)</f>
        <v>0</v>
      </c>
      <c r="CE776" s="227">
        <v>0</v>
      </c>
      <c r="CF776" s="227">
        <v>9</v>
      </c>
      <c r="CG776" s="227">
        <v>11</v>
      </c>
      <c r="CH776" s="227">
        <v>11</v>
      </c>
      <c r="CI776" s="375"/>
      <c r="CJ776" s="226">
        <f t="shared" si="311"/>
        <v>19</v>
      </c>
      <c r="CK776" s="226">
        <f t="shared" si="311"/>
        <v>36</v>
      </c>
      <c r="CL776" s="226">
        <f t="shared" si="311"/>
        <v>42</v>
      </c>
      <c r="CM776" s="226">
        <f t="shared" ref="CM776:CQ826" si="328">CU776+DC776+DK776</f>
        <v>43</v>
      </c>
      <c r="CN776" s="227">
        <f t="shared" si="328"/>
        <v>20</v>
      </c>
      <c r="CO776" s="227">
        <f t="shared" si="328"/>
        <v>24.076908400102255</v>
      </c>
      <c r="CP776" s="227">
        <f t="shared" si="328"/>
        <v>25.163793967746081</v>
      </c>
      <c r="CQ776" s="227">
        <f t="shared" si="328"/>
        <v>26.265822580272097</v>
      </c>
      <c r="CR776" s="226">
        <v>7</v>
      </c>
      <c r="CS776" s="226">
        <v>7</v>
      </c>
      <c r="CT776" s="226">
        <v>8</v>
      </c>
      <c r="CU776" s="226">
        <v>9</v>
      </c>
      <c r="CV776" s="227">
        <f t="shared" si="321"/>
        <v>1</v>
      </c>
      <c r="CW776" s="227">
        <f>CV776*(1+('[13]GROWTH (YoY)'!AR776/100))</f>
        <v>1.0769084001022544</v>
      </c>
      <c r="CX776" s="227">
        <f>CW776*(1+('[13]GROWTH (YoY)'!AS776/100))</f>
        <v>1.163793967746082</v>
      </c>
      <c r="CY776" s="227">
        <f>CX776*(1+('[13]GROWTH (YoY)'!AT776/100))</f>
        <v>1.2658225802720979</v>
      </c>
      <c r="CZ776" s="226">
        <v>10</v>
      </c>
      <c r="DA776" s="226">
        <v>12</v>
      </c>
      <c r="DB776" s="226">
        <v>13</v>
      </c>
      <c r="DC776" s="226">
        <v>14</v>
      </c>
      <c r="DD776" s="227">
        <v>2</v>
      </c>
      <c r="DE776" s="227">
        <v>2</v>
      </c>
      <c r="DF776" s="227">
        <v>2</v>
      </c>
      <c r="DG776" s="227">
        <v>2</v>
      </c>
      <c r="DH776" s="226">
        <v>2</v>
      </c>
      <c r="DI776" s="226">
        <v>17</v>
      </c>
      <c r="DJ776" s="226">
        <v>21</v>
      </c>
      <c r="DK776" s="226">
        <v>20</v>
      </c>
      <c r="DL776" s="227">
        <v>17</v>
      </c>
      <c r="DM776" s="227">
        <v>21</v>
      </c>
      <c r="DN776" s="227">
        <v>22</v>
      </c>
      <c r="DO776" s="227">
        <v>23</v>
      </c>
      <c r="DP776" s="376">
        <f t="shared" si="316"/>
        <v>-1</v>
      </c>
      <c r="DQ776" s="226">
        <f t="shared" si="316"/>
        <v>-19</v>
      </c>
      <c r="DR776" s="226">
        <f t="shared" si="316"/>
        <v>-25</v>
      </c>
      <c r="DS776" s="226">
        <f t="shared" si="314"/>
        <v>-23</v>
      </c>
      <c r="DT776" s="227">
        <f t="shared" si="314"/>
        <v>0</v>
      </c>
      <c r="DU776" s="227">
        <f t="shared" si="314"/>
        <v>6.9230915998977451</v>
      </c>
      <c r="DV776" s="227">
        <f t="shared" si="314"/>
        <v>9.8362060322539193</v>
      </c>
      <c r="DW776" s="227">
        <f t="shared" si="314"/>
        <v>13.734177419727903</v>
      </c>
      <c r="DX776" s="377">
        <f t="shared" si="315"/>
        <v>0.57499999999999996</v>
      </c>
      <c r="DY776" s="377">
        <f t="shared" si="315"/>
        <v>0.64356435643564358</v>
      </c>
      <c r="DZ776" s="377">
        <f t="shared" si="315"/>
        <v>0.64220183486238536</v>
      </c>
      <c r="EA776" s="377">
        <f t="shared" si="315"/>
        <v>0.6386554621848739</v>
      </c>
      <c r="EB776" s="378">
        <f t="shared" si="315"/>
        <v>0.67441860465116277</v>
      </c>
      <c r="EC776" s="378">
        <f t="shared" si="315"/>
        <v>0.67625899280575541</v>
      </c>
      <c r="ED776" s="378">
        <f t="shared" si="315"/>
        <v>0.67549668874172186</v>
      </c>
      <c r="EE776" s="378">
        <f t="shared" si="315"/>
        <v>0.67682926829268297</v>
      </c>
      <c r="EG776" s="226">
        <v>80</v>
      </c>
      <c r="EH776" s="226">
        <v>46</v>
      </c>
      <c r="EI776" s="226">
        <v>34</v>
      </c>
      <c r="EJ776" s="226">
        <v>15</v>
      </c>
      <c r="EK776" s="226">
        <v>69</v>
      </c>
      <c r="EL776" s="226">
        <v>563</v>
      </c>
      <c r="EM776" s="226">
        <v>535</v>
      </c>
      <c r="EN776" s="379">
        <f t="shared" si="322"/>
        <v>0.57499999999999996</v>
      </c>
      <c r="EO776" s="226">
        <f t="shared" si="323"/>
        <v>44.117647058823529</v>
      </c>
      <c r="EP776" s="379">
        <f t="shared" si="324"/>
        <v>0.86250000000000004</v>
      </c>
      <c r="EQ776" s="226">
        <f t="shared" si="325"/>
        <v>122557.72646536412</v>
      </c>
      <c r="ER776" s="226">
        <f t="shared" si="326"/>
        <v>2336.4485981308412</v>
      </c>
      <c r="ES776" s="292"/>
      <c r="ET776" s="227">
        <v>129</v>
      </c>
      <c r="EU776" s="227">
        <v>87</v>
      </c>
      <c r="EV776" s="227">
        <v>42</v>
      </c>
      <c r="EW776" s="227">
        <v>24</v>
      </c>
      <c r="EX776" s="227">
        <v>105</v>
      </c>
      <c r="EY776" s="227">
        <v>790</v>
      </c>
      <c r="EZ776" s="227">
        <v>774</v>
      </c>
      <c r="FA776" s="380">
        <f t="shared" si="306"/>
        <v>0.67441860465116277</v>
      </c>
      <c r="FB776" s="228">
        <f t="shared" si="307"/>
        <v>57.142857142857139</v>
      </c>
      <c r="FC776" s="380">
        <f t="shared" si="308"/>
        <v>0.81395348837209303</v>
      </c>
      <c r="FD776" s="227">
        <f t="shared" si="309"/>
        <v>132911.39240506329</v>
      </c>
      <c r="FE776" s="227">
        <f t="shared" si="310"/>
        <v>2583.9793281653747</v>
      </c>
      <c r="FF776" s="227">
        <v>42</v>
      </c>
      <c r="FG776" s="228">
        <f t="shared" si="327"/>
        <v>45.238095238095241</v>
      </c>
      <c r="FH776" s="227">
        <v>19</v>
      </c>
      <c r="FI776" s="227">
        <v>42</v>
      </c>
      <c r="FJ776" s="227">
        <v>1</v>
      </c>
      <c r="FK776" s="227">
        <f t="shared" si="319"/>
        <v>22</v>
      </c>
      <c r="FL776" s="227">
        <v>16</v>
      </c>
      <c r="FM776" s="227">
        <f t="shared" si="320"/>
        <v>6</v>
      </c>
      <c r="FZ776" s="229"/>
      <c r="GA776" s="229"/>
      <c r="GB776" s="229"/>
      <c r="GC776" s="229"/>
      <c r="GD776" s="229"/>
    </row>
    <row r="777" spans="1:186" s="368" customFormat="1">
      <c r="A777" s="287" t="s">
        <v>1830</v>
      </c>
      <c r="B777" s="369" t="s">
        <v>1831</v>
      </c>
      <c r="C777" s="287" t="s">
        <v>1860</v>
      </c>
      <c r="D777" s="287" t="s">
        <v>3123</v>
      </c>
      <c r="E777" s="369" t="s">
        <v>1861</v>
      </c>
      <c r="F777" s="287">
        <v>774</v>
      </c>
      <c r="G777" s="407" t="s">
        <v>1868</v>
      </c>
      <c r="H777" s="392" t="s">
        <v>1869</v>
      </c>
      <c r="I777" s="393" t="s">
        <v>1864</v>
      </c>
      <c r="J777" s="392" t="s">
        <v>1865</v>
      </c>
      <c r="K777" s="393" t="s">
        <v>954</v>
      </c>
      <c r="L777" s="392" t="s">
        <v>1865</v>
      </c>
      <c r="M777" s="392" t="s">
        <v>3124</v>
      </c>
      <c r="N777" s="372">
        <v>1</v>
      </c>
      <c r="O777" s="373">
        <v>1479</v>
      </c>
      <c r="P777" s="373">
        <v>1987</v>
      </c>
      <c r="Q777" s="373">
        <v>1999</v>
      </c>
      <c r="R777" s="373">
        <v>2017</v>
      </c>
      <c r="S777" s="374">
        <v>631</v>
      </c>
      <c r="T777" s="374">
        <v>635</v>
      </c>
      <c r="U777" s="374">
        <v>641</v>
      </c>
      <c r="V777" s="374">
        <v>659</v>
      </c>
      <c r="W777" s="373">
        <v>859</v>
      </c>
      <c r="X777" s="373">
        <v>1166</v>
      </c>
      <c r="Y777" s="373">
        <v>1173</v>
      </c>
      <c r="Z777" s="373">
        <v>1183</v>
      </c>
      <c r="AA777" s="374">
        <v>355</v>
      </c>
      <c r="AB777" s="374">
        <v>358</v>
      </c>
      <c r="AC777" s="374">
        <v>361</v>
      </c>
      <c r="AD777" s="374">
        <v>371</v>
      </c>
      <c r="AE777" s="373">
        <v>17</v>
      </c>
      <c r="AF777" s="373">
        <v>17</v>
      </c>
      <c r="AG777" s="373">
        <v>15</v>
      </c>
      <c r="AH777" s="373">
        <v>15</v>
      </c>
      <c r="AI777" s="374">
        <v>6</v>
      </c>
      <c r="AJ777" s="374">
        <v>5</v>
      </c>
      <c r="AK777" s="374">
        <v>5</v>
      </c>
      <c r="AL777" s="374">
        <v>5</v>
      </c>
      <c r="AM777" s="226">
        <v>620</v>
      </c>
      <c r="AN777" s="226">
        <v>821</v>
      </c>
      <c r="AO777" s="226">
        <v>826</v>
      </c>
      <c r="AP777" s="226">
        <v>834</v>
      </c>
      <c r="AQ777" s="227">
        <v>276</v>
      </c>
      <c r="AR777" s="227">
        <v>278</v>
      </c>
      <c r="AS777" s="227">
        <v>280</v>
      </c>
      <c r="AT777" s="227">
        <v>288</v>
      </c>
      <c r="AU777" s="226">
        <v>133</v>
      </c>
      <c r="AV777" s="226">
        <v>182</v>
      </c>
      <c r="AW777" s="226">
        <v>188</v>
      </c>
      <c r="AX777" s="226">
        <v>204</v>
      </c>
      <c r="AY777" s="227">
        <v>61</v>
      </c>
      <c r="AZ777" s="227">
        <v>63</v>
      </c>
      <c r="BA777" s="227">
        <v>69</v>
      </c>
      <c r="BB777" s="227">
        <v>75</v>
      </c>
      <c r="BC777" s="226">
        <f t="shared" si="318"/>
        <v>484</v>
      </c>
      <c r="BD777" s="226">
        <f t="shared" si="318"/>
        <v>633</v>
      </c>
      <c r="BE777" s="226">
        <f t="shared" si="318"/>
        <v>631</v>
      </c>
      <c r="BF777" s="226">
        <f t="shared" si="318"/>
        <v>624</v>
      </c>
      <c r="BG777" s="218">
        <f t="shared" si="318"/>
        <v>210</v>
      </c>
      <c r="BH777" s="218">
        <f t="shared" si="317"/>
        <v>211</v>
      </c>
      <c r="BI777" s="218">
        <f t="shared" si="317"/>
        <v>208</v>
      </c>
      <c r="BJ777" s="218">
        <f t="shared" si="317"/>
        <v>210</v>
      </c>
      <c r="BK777" s="226">
        <f t="shared" si="313"/>
        <v>3</v>
      </c>
      <c r="BL777" s="226">
        <f t="shared" si="313"/>
        <v>6</v>
      </c>
      <c r="BM777" s="226">
        <f t="shared" si="313"/>
        <v>7</v>
      </c>
      <c r="BN777" s="226">
        <f t="shared" si="312"/>
        <v>6</v>
      </c>
      <c r="BO777" s="227">
        <f t="shared" si="312"/>
        <v>5</v>
      </c>
      <c r="BP777" s="227">
        <f t="shared" si="312"/>
        <v>4</v>
      </c>
      <c r="BQ777" s="227">
        <f t="shared" si="312"/>
        <v>3</v>
      </c>
      <c r="BR777" s="227">
        <f t="shared" si="312"/>
        <v>3</v>
      </c>
      <c r="BS777" s="226">
        <v>3</v>
      </c>
      <c r="BT777" s="226">
        <v>6</v>
      </c>
      <c r="BU777" s="226">
        <v>7</v>
      </c>
      <c r="BV777" s="226">
        <v>6</v>
      </c>
      <c r="BW777" s="227">
        <v>5</v>
      </c>
      <c r="BX777" s="227">
        <v>4</v>
      </c>
      <c r="BY777" s="227">
        <v>3</v>
      </c>
      <c r="BZ777" s="227">
        <v>3</v>
      </c>
      <c r="CA777" s="226">
        <v>0</v>
      </c>
      <c r="CB777" s="226">
        <f>IFERROR(VLOOKUP($G777,[12]ITEM!$B$2:$AC$939,26,0),0)</f>
        <v>0</v>
      </c>
      <c r="CC777" s="226">
        <f>IFERROR(VLOOKUP($G777,[12]ITEM!$B$2:$AC$939,27,0),0)</f>
        <v>0</v>
      </c>
      <c r="CD777" s="226">
        <f>IFERROR(VLOOKUP($G777,[12]ITEM!$B$2:$AC$939,28,0),0)</f>
        <v>0</v>
      </c>
      <c r="CE777" s="227">
        <v>0</v>
      </c>
      <c r="CF777" s="227">
        <v>0</v>
      </c>
      <c r="CG777" s="227">
        <v>0</v>
      </c>
      <c r="CH777" s="227">
        <v>0</v>
      </c>
      <c r="CI777" s="375"/>
      <c r="CJ777" s="226">
        <f t="shared" ref="CJ777:CQ838" si="329">CR777+CZ777+DH777</f>
        <v>484</v>
      </c>
      <c r="CK777" s="226">
        <f t="shared" si="329"/>
        <v>868</v>
      </c>
      <c r="CL777" s="226">
        <f t="shared" si="329"/>
        <v>896</v>
      </c>
      <c r="CM777" s="226">
        <f t="shared" si="328"/>
        <v>870</v>
      </c>
      <c r="CN777" s="227">
        <f t="shared" si="328"/>
        <v>210</v>
      </c>
      <c r="CO777" s="227">
        <f t="shared" si="328"/>
        <v>252.50571174137974</v>
      </c>
      <c r="CP777" s="227">
        <f t="shared" si="328"/>
        <v>266.06997780254596</v>
      </c>
      <c r="CQ777" s="227">
        <f t="shared" si="328"/>
        <v>291.17306362249872</v>
      </c>
      <c r="CR777" s="226">
        <v>31</v>
      </c>
      <c r="CS777" s="226">
        <v>40</v>
      </c>
      <c r="CT777" s="226">
        <v>41</v>
      </c>
      <c r="CU777" s="226">
        <v>41</v>
      </c>
      <c r="CV777" s="227">
        <f t="shared" si="321"/>
        <v>-527</v>
      </c>
      <c r="CW777" s="227">
        <f>CV777*(1+('[13]GROWTH (YoY)'!AR777/100))</f>
        <v>-530.49428825862026</v>
      </c>
      <c r="CX777" s="227">
        <f>CW777*(1+('[13]GROWTH (YoY)'!AS777/100))</f>
        <v>-534.93002219745404</v>
      </c>
      <c r="CY777" s="227">
        <f>CX777*(1+('[13]GROWTH (YoY)'!AT777/100))</f>
        <v>-550.82693637750128</v>
      </c>
      <c r="CZ777" s="226">
        <v>73</v>
      </c>
      <c r="DA777" s="226">
        <v>89</v>
      </c>
      <c r="DB777" s="226">
        <v>95</v>
      </c>
      <c r="DC777" s="226">
        <v>97</v>
      </c>
      <c r="DD777" s="227">
        <v>2</v>
      </c>
      <c r="DE777" s="227">
        <v>2</v>
      </c>
      <c r="DF777" s="227">
        <v>2</v>
      </c>
      <c r="DG777" s="227">
        <v>3</v>
      </c>
      <c r="DH777" s="226">
        <v>380</v>
      </c>
      <c r="DI777" s="226">
        <v>739</v>
      </c>
      <c r="DJ777" s="226">
        <v>760</v>
      </c>
      <c r="DK777" s="226">
        <v>732</v>
      </c>
      <c r="DL777" s="227">
        <v>735</v>
      </c>
      <c r="DM777" s="227">
        <v>781</v>
      </c>
      <c r="DN777" s="227">
        <v>799</v>
      </c>
      <c r="DO777" s="227">
        <v>839</v>
      </c>
      <c r="DP777" s="376">
        <f t="shared" si="316"/>
        <v>0</v>
      </c>
      <c r="DQ777" s="226">
        <f t="shared" si="316"/>
        <v>-235</v>
      </c>
      <c r="DR777" s="226">
        <f t="shared" si="316"/>
        <v>-265</v>
      </c>
      <c r="DS777" s="226">
        <f t="shared" si="314"/>
        <v>-246</v>
      </c>
      <c r="DT777" s="227">
        <f t="shared" si="314"/>
        <v>0</v>
      </c>
      <c r="DU777" s="227">
        <f t="shared" si="314"/>
        <v>-41.505711741379741</v>
      </c>
      <c r="DV777" s="227">
        <f t="shared" si="314"/>
        <v>-58.069977802545964</v>
      </c>
      <c r="DW777" s="227">
        <f t="shared" si="314"/>
        <v>-81.173063622498717</v>
      </c>
      <c r="DX777" s="377">
        <f t="shared" si="315"/>
        <v>0.58079783637592963</v>
      </c>
      <c r="DY777" s="377">
        <f t="shared" si="315"/>
        <v>0.58681429290387521</v>
      </c>
      <c r="DZ777" s="377">
        <f t="shared" si="315"/>
        <v>0.58679339669834918</v>
      </c>
      <c r="EA777" s="377">
        <f t="shared" si="315"/>
        <v>0.58651462568170554</v>
      </c>
      <c r="EB777" s="378">
        <f t="shared" si="315"/>
        <v>0.56259904912836767</v>
      </c>
      <c r="EC777" s="378">
        <f t="shared" si="315"/>
        <v>0.56377952755905514</v>
      </c>
      <c r="ED777" s="378">
        <f t="shared" si="315"/>
        <v>0.56318252730109208</v>
      </c>
      <c r="EE777" s="378">
        <f t="shared" si="315"/>
        <v>0.56297420333839154</v>
      </c>
      <c r="EG777" s="226">
        <v>1479</v>
      </c>
      <c r="EH777" s="226">
        <v>859</v>
      </c>
      <c r="EI777" s="226">
        <v>620</v>
      </c>
      <c r="EJ777" s="226">
        <v>139</v>
      </c>
      <c r="EK777" s="226">
        <v>1464</v>
      </c>
      <c r="EL777" s="226">
        <v>3347</v>
      </c>
      <c r="EM777" s="226">
        <v>3333</v>
      </c>
      <c r="EN777" s="379">
        <f t="shared" si="322"/>
        <v>0.58079783637592963</v>
      </c>
      <c r="EO777" s="226">
        <f t="shared" si="323"/>
        <v>22.419354838709676</v>
      </c>
      <c r="EP777" s="379">
        <f t="shared" si="324"/>
        <v>0.98985801217038538</v>
      </c>
      <c r="EQ777" s="226">
        <f t="shared" si="325"/>
        <v>437406.63280549744</v>
      </c>
      <c r="ER777" s="226">
        <f t="shared" si="326"/>
        <v>3475.3475347534754</v>
      </c>
      <c r="ES777" s="292"/>
      <c r="ET777" s="227">
        <v>631</v>
      </c>
      <c r="EU777" s="227">
        <v>355</v>
      </c>
      <c r="EV777" s="227">
        <v>276</v>
      </c>
      <c r="EW777" s="227">
        <v>149</v>
      </c>
      <c r="EX777" s="227">
        <v>804</v>
      </c>
      <c r="EY777" s="227">
        <v>1522</v>
      </c>
      <c r="EZ777" s="227">
        <v>1497</v>
      </c>
      <c r="FA777" s="380">
        <f t="shared" si="306"/>
        <v>0.56259904912836767</v>
      </c>
      <c r="FB777" s="228">
        <f t="shared" si="307"/>
        <v>53.985507246376805</v>
      </c>
      <c r="FC777" s="380">
        <f t="shared" si="308"/>
        <v>1.2741679873217115</v>
      </c>
      <c r="FD777" s="227">
        <f t="shared" si="309"/>
        <v>528252.29960578191</v>
      </c>
      <c r="FE777" s="227">
        <f t="shared" si="310"/>
        <v>8294.3665107993766</v>
      </c>
      <c r="FF777" s="227">
        <v>276</v>
      </c>
      <c r="FG777" s="228">
        <f t="shared" si="327"/>
        <v>22.10144927536232</v>
      </c>
      <c r="FH777" s="227">
        <v>61</v>
      </c>
      <c r="FI777" s="227">
        <v>276</v>
      </c>
      <c r="FJ777" s="227">
        <v>1</v>
      </c>
      <c r="FK777" s="227">
        <f t="shared" si="319"/>
        <v>214</v>
      </c>
      <c r="FL777" s="227">
        <v>154</v>
      </c>
      <c r="FM777" s="227">
        <f t="shared" si="320"/>
        <v>60</v>
      </c>
      <c r="FZ777" s="229"/>
      <c r="GA777" s="229"/>
      <c r="GB777" s="229"/>
      <c r="GC777" s="229"/>
      <c r="GD777" s="229"/>
    </row>
    <row r="778" spans="1:186" s="368" customFormat="1">
      <c r="A778" s="287" t="s">
        <v>1830</v>
      </c>
      <c r="B778" s="369" t="s">
        <v>1831</v>
      </c>
      <c r="C778" s="287" t="s">
        <v>1860</v>
      </c>
      <c r="D778" s="287" t="s">
        <v>3123</v>
      </c>
      <c r="E778" s="369" t="s">
        <v>1861</v>
      </c>
      <c r="F778" s="287">
        <v>775</v>
      </c>
      <c r="G778" s="407" t="s">
        <v>1870</v>
      </c>
      <c r="H778" s="392" t="s">
        <v>1871</v>
      </c>
      <c r="I778" s="393" t="s">
        <v>1864</v>
      </c>
      <c r="J778" s="392" t="s">
        <v>1865</v>
      </c>
      <c r="K778" s="393" t="s">
        <v>954</v>
      </c>
      <c r="L778" s="392" t="s">
        <v>1865</v>
      </c>
      <c r="M778" s="392" t="s">
        <v>3124</v>
      </c>
      <c r="N778" s="372">
        <v>1</v>
      </c>
      <c r="O778" s="373">
        <v>9676</v>
      </c>
      <c r="P778" s="373">
        <v>11513</v>
      </c>
      <c r="Q778" s="373">
        <v>11757</v>
      </c>
      <c r="R778" s="373">
        <v>12053</v>
      </c>
      <c r="S778" s="374">
        <v>14461</v>
      </c>
      <c r="T778" s="374">
        <v>14733</v>
      </c>
      <c r="U778" s="374">
        <v>15065</v>
      </c>
      <c r="V778" s="374">
        <v>15469</v>
      </c>
      <c r="W778" s="373">
        <v>5821</v>
      </c>
      <c r="X778" s="373">
        <v>7275</v>
      </c>
      <c r="Y778" s="373">
        <v>7425</v>
      </c>
      <c r="Z778" s="373">
        <v>7609</v>
      </c>
      <c r="AA778" s="374">
        <v>9107</v>
      </c>
      <c r="AB778" s="374">
        <v>9274</v>
      </c>
      <c r="AC778" s="374">
        <v>9483</v>
      </c>
      <c r="AD778" s="374">
        <v>9741</v>
      </c>
      <c r="AE778" s="373">
        <v>107</v>
      </c>
      <c r="AF778" s="373">
        <v>88</v>
      </c>
      <c r="AG778" s="373">
        <v>80</v>
      </c>
      <c r="AH778" s="373">
        <v>80</v>
      </c>
      <c r="AI778" s="374">
        <v>108</v>
      </c>
      <c r="AJ778" s="374">
        <v>98</v>
      </c>
      <c r="AK778" s="374">
        <v>98</v>
      </c>
      <c r="AL778" s="374">
        <v>96</v>
      </c>
      <c r="AM778" s="226">
        <v>3856</v>
      </c>
      <c r="AN778" s="226">
        <v>4237</v>
      </c>
      <c r="AO778" s="226">
        <v>4332</v>
      </c>
      <c r="AP778" s="226">
        <v>4444</v>
      </c>
      <c r="AQ778" s="227">
        <v>5354</v>
      </c>
      <c r="AR778" s="227">
        <v>5459</v>
      </c>
      <c r="AS778" s="227">
        <v>5583</v>
      </c>
      <c r="AT778" s="227">
        <v>5727</v>
      </c>
      <c r="AU778" s="226">
        <v>907</v>
      </c>
      <c r="AV778" s="226">
        <v>1032</v>
      </c>
      <c r="AW778" s="226">
        <v>1078</v>
      </c>
      <c r="AX778" s="226">
        <v>1145</v>
      </c>
      <c r="AY778" s="227">
        <v>1328</v>
      </c>
      <c r="AZ778" s="227">
        <v>1383</v>
      </c>
      <c r="BA778" s="227">
        <v>1472</v>
      </c>
      <c r="BB778" s="227">
        <v>1572</v>
      </c>
      <c r="BC778" s="226">
        <f t="shared" si="318"/>
        <v>3096</v>
      </c>
      <c r="BD778" s="226">
        <f t="shared" si="318"/>
        <v>3123</v>
      </c>
      <c r="BE778" s="226">
        <f t="shared" si="318"/>
        <v>3113</v>
      </c>
      <c r="BF778" s="226">
        <f t="shared" si="318"/>
        <v>3192</v>
      </c>
      <c r="BG778" s="218">
        <f t="shared" si="318"/>
        <v>3895</v>
      </c>
      <c r="BH778" s="218">
        <f t="shared" si="317"/>
        <v>3884</v>
      </c>
      <c r="BI778" s="218">
        <f t="shared" si="317"/>
        <v>3956</v>
      </c>
      <c r="BJ778" s="218">
        <f t="shared" si="317"/>
        <v>4059</v>
      </c>
      <c r="BK778" s="226">
        <f t="shared" si="313"/>
        <v>-147</v>
      </c>
      <c r="BL778" s="226">
        <f t="shared" si="313"/>
        <v>82</v>
      </c>
      <c r="BM778" s="226">
        <f t="shared" si="313"/>
        <v>141</v>
      </c>
      <c r="BN778" s="226">
        <f t="shared" si="312"/>
        <v>107</v>
      </c>
      <c r="BO778" s="227">
        <f t="shared" si="312"/>
        <v>131</v>
      </c>
      <c r="BP778" s="227">
        <f t="shared" si="312"/>
        <v>192</v>
      </c>
      <c r="BQ778" s="227">
        <f t="shared" si="312"/>
        <v>155</v>
      </c>
      <c r="BR778" s="227">
        <f t="shared" si="312"/>
        <v>96</v>
      </c>
      <c r="BS778" s="226">
        <v>22</v>
      </c>
      <c r="BT778" s="226">
        <v>82</v>
      </c>
      <c r="BU778" s="226">
        <v>141</v>
      </c>
      <c r="BV778" s="226">
        <v>107</v>
      </c>
      <c r="BW778" s="227">
        <v>131</v>
      </c>
      <c r="BX778" s="227">
        <v>192</v>
      </c>
      <c r="BY778" s="227">
        <v>155</v>
      </c>
      <c r="BZ778" s="227">
        <v>96</v>
      </c>
      <c r="CA778" s="226">
        <v>169</v>
      </c>
      <c r="CB778" s="226">
        <f>IFERROR(VLOOKUP($G778,[12]ITEM!$B$2:$AC$939,26,0),0)</f>
        <v>0</v>
      </c>
      <c r="CC778" s="226">
        <f>IFERROR(VLOOKUP($G778,[12]ITEM!$B$2:$AC$939,27,0),0)</f>
        <v>0</v>
      </c>
      <c r="CD778" s="226">
        <f>IFERROR(VLOOKUP($G778,[12]ITEM!$B$2:$AC$939,28,0),0)</f>
        <v>0</v>
      </c>
      <c r="CE778" s="227">
        <v>0</v>
      </c>
      <c r="CF778" s="227">
        <v>0</v>
      </c>
      <c r="CG778" s="227">
        <v>0</v>
      </c>
      <c r="CH778" s="227">
        <v>0</v>
      </c>
      <c r="CI778" s="375"/>
      <c r="CJ778" s="226">
        <f t="shared" si="329"/>
        <v>3096</v>
      </c>
      <c r="CK778" s="226">
        <f t="shared" si="329"/>
        <v>4157</v>
      </c>
      <c r="CL778" s="226">
        <f t="shared" si="329"/>
        <v>4276</v>
      </c>
      <c r="CM778" s="226">
        <f t="shared" si="328"/>
        <v>4026</v>
      </c>
      <c r="CN778" s="227">
        <f t="shared" si="328"/>
        <v>3895</v>
      </c>
      <c r="CO778" s="227">
        <f t="shared" si="328"/>
        <v>4124.5692401405377</v>
      </c>
      <c r="CP778" s="227">
        <f t="shared" si="328"/>
        <v>4102.2378433160702</v>
      </c>
      <c r="CQ778" s="227">
        <f t="shared" si="328"/>
        <v>4308.0224898266515</v>
      </c>
      <c r="CR778" s="226">
        <v>-120</v>
      </c>
      <c r="CS778" s="226">
        <v>-132</v>
      </c>
      <c r="CT778" s="226">
        <v>-135</v>
      </c>
      <c r="CU778" s="226">
        <v>-139</v>
      </c>
      <c r="CV778" s="227">
        <f t="shared" si="321"/>
        <v>29</v>
      </c>
      <c r="CW778" s="227">
        <f>CV778*(1+('[13]GROWTH (YoY)'!AR778/100))</f>
        <v>29.569240140537971</v>
      </c>
      <c r="CX778" s="227">
        <f>CW778*(1+('[13]GROWTH (YoY)'!AS778/100))</f>
        <v>30.237843316070041</v>
      </c>
      <c r="CY778" s="227">
        <f>CX778*(1+('[13]GROWTH (YoY)'!AT778/100))</f>
        <v>31.022489826651885</v>
      </c>
      <c r="CZ778" s="226">
        <v>322</v>
      </c>
      <c r="DA778" s="226">
        <v>403</v>
      </c>
      <c r="DB778" s="226">
        <v>429</v>
      </c>
      <c r="DC778" s="226">
        <v>438</v>
      </c>
      <c r="DD778" s="227">
        <v>3</v>
      </c>
      <c r="DE778" s="227">
        <v>3</v>
      </c>
      <c r="DF778" s="227">
        <v>3</v>
      </c>
      <c r="DG778" s="227">
        <v>4</v>
      </c>
      <c r="DH778" s="226">
        <v>2894</v>
      </c>
      <c r="DI778" s="226">
        <v>3886</v>
      </c>
      <c r="DJ778" s="226">
        <v>3982</v>
      </c>
      <c r="DK778" s="226">
        <v>3727</v>
      </c>
      <c r="DL778" s="227">
        <v>3863</v>
      </c>
      <c r="DM778" s="227">
        <v>4092</v>
      </c>
      <c r="DN778" s="227">
        <v>4069</v>
      </c>
      <c r="DO778" s="227">
        <v>4273</v>
      </c>
      <c r="DP778" s="376">
        <f t="shared" si="316"/>
        <v>0</v>
      </c>
      <c r="DQ778" s="226">
        <f t="shared" si="316"/>
        <v>-1034</v>
      </c>
      <c r="DR778" s="226">
        <f t="shared" si="316"/>
        <v>-1163</v>
      </c>
      <c r="DS778" s="226">
        <f t="shared" si="314"/>
        <v>-834</v>
      </c>
      <c r="DT778" s="227">
        <f t="shared" si="314"/>
        <v>0</v>
      </c>
      <c r="DU778" s="227">
        <f t="shared" si="314"/>
        <v>-240.56924014053766</v>
      </c>
      <c r="DV778" s="227">
        <f t="shared" si="314"/>
        <v>-146.23784331607021</v>
      </c>
      <c r="DW778" s="227">
        <f t="shared" si="314"/>
        <v>-249.02248982665151</v>
      </c>
      <c r="DX778" s="377">
        <f t="shared" si="315"/>
        <v>0.60159156676312531</v>
      </c>
      <c r="DY778" s="377">
        <f t="shared" si="315"/>
        <v>0.63189438026578648</v>
      </c>
      <c r="DZ778" s="377">
        <f t="shared" si="315"/>
        <v>0.63153865782087271</v>
      </c>
      <c r="EA778" s="377">
        <f t="shared" si="315"/>
        <v>0.63129511324981336</v>
      </c>
      <c r="EB778" s="378">
        <f t="shared" si="315"/>
        <v>0.62976281031740544</v>
      </c>
      <c r="EC778" s="378">
        <f t="shared" si="315"/>
        <v>0.62947125500576939</v>
      </c>
      <c r="ED778" s="378">
        <f t="shared" si="315"/>
        <v>0.62947228675738465</v>
      </c>
      <c r="EE778" s="378">
        <f t="shared" si="315"/>
        <v>0.62971103497317216</v>
      </c>
      <c r="EG778" s="226">
        <v>9793</v>
      </c>
      <c r="EH778" s="226">
        <v>6030</v>
      </c>
      <c r="EI778" s="226">
        <v>3763</v>
      </c>
      <c r="EJ778" s="226">
        <v>1008</v>
      </c>
      <c r="EK778" s="226">
        <v>24946</v>
      </c>
      <c r="EL778" s="226">
        <v>14726</v>
      </c>
      <c r="EM778" s="226">
        <v>14713</v>
      </c>
      <c r="EN778" s="379">
        <f t="shared" si="322"/>
        <v>0.61574594097824975</v>
      </c>
      <c r="EO778" s="226">
        <f t="shared" si="323"/>
        <v>26.787137921870848</v>
      </c>
      <c r="EP778" s="379">
        <f t="shared" si="324"/>
        <v>2.5473297253139999</v>
      </c>
      <c r="EQ778" s="226">
        <f t="shared" si="325"/>
        <v>1694010.593508081</v>
      </c>
      <c r="ER778" s="226">
        <f t="shared" si="326"/>
        <v>5709.2367294229589</v>
      </c>
      <c r="ES778" s="292"/>
      <c r="ET778" s="227">
        <v>14561</v>
      </c>
      <c r="EU778" s="227">
        <v>9138</v>
      </c>
      <c r="EV778" s="227">
        <v>5424</v>
      </c>
      <c r="EW778" s="227">
        <v>1455</v>
      </c>
      <c r="EX778" s="227">
        <v>27608</v>
      </c>
      <c r="EY778" s="227">
        <v>21535</v>
      </c>
      <c r="EZ778" s="227">
        <v>21511</v>
      </c>
      <c r="FA778" s="380">
        <f t="shared" si="306"/>
        <v>0.62756678799532994</v>
      </c>
      <c r="FB778" s="228">
        <f t="shared" si="307"/>
        <v>26.825221238938052</v>
      </c>
      <c r="FC778" s="380">
        <f t="shared" si="308"/>
        <v>1.8960236247510474</v>
      </c>
      <c r="FD778" s="227">
        <f t="shared" si="309"/>
        <v>1282006.0366844672</v>
      </c>
      <c r="FE778" s="227">
        <f t="shared" si="310"/>
        <v>5636.6510157593793</v>
      </c>
      <c r="FF778" s="227">
        <v>5424</v>
      </c>
      <c r="FG778" s="228">
        <f t="shared" si="327"/>
        <v>24.373156342182892</v>
      </c>
      <c r="FH778" s="227">
        <v>1322</v>
      </c>
      <c r="FI778" s="227">
        <v>5424</v>
      </c>
      <c r="FJ778" s="227">
        <v>70</v>
      </c>
      <c r="FK778" s="227">
        <f t="shared" si="319"/>
        <v>4032</v>
      </c>
      <c r="FL778" s="227">
        <v>3554</v>
      </c>
      <c r="FM778" s="227">
        <f t="shared" si="320"/>
        <v>478</v>
      </c>
      <c r="FZ778" s="229"/>
      <c r="GA778" s="229"/>
      <c r="GB778" s="229"/>
      <c r="GC778" s="229"/>
      <c r="GD778" s="229"/>
    </row>
    <row r="779" spans="1:186" s="368" customFormat="1">
      <c r="A779" s="287" t="s">
        <v>1830</v>
      </c>
      <c r="B779" s="369" t="s">
        <v>1831</v>
      </c>
      <c r="C779" s="287" t="s">
        <v>1860</v>
      </c>
      <c r="D779" s="287" t="s">
        <v>3123</v>
      </c>
      <c r="E779" s="369" t="s">
        <v>1861</v>
      </c>
      <c r="F779" s="287">
        <v>776</v>
      </c>
      <c r="G779" s="407" t="s">
        <v>1872</v>
      </c>
      <c r="H779" s="392" t="s">
        <v>1873</v>
      </c>
      <c r="I779" s="393" t="s">
        <v>1864</v>
      </c>
      <c r="J779" s="392" t="s">
        <v>1865</v>
      </c>
      <c r="K779" s="393" t="s">
        <v>954</v>
      </c>
      <c r="L779" s="392" t="s">
        <v>1865</v>
      </c>
      <c r="M779" s="392" t="s">
        <v>3124</v>
      </c>
      <c r="N779" s="372">
        <v>1</v>
      </c>
      <c r="O779" s="373">
        <v>288</v>
      </c>
      <c r="P779" s="373">
        <v>375</v>
      </c>
      <c r="Q779" s="373">
        <v>401</v>
      </c>
      <c r="R779" s="373">
        <v>436</v>
      </c>
      <c r="S779" s="374">
        <v>590</v>
      </c>
      <c r="T779" s="374">
        <v>631</v>
      </c>
      <c r="U779" s="374">
        <v>685</v>
      </c>
      <c r="V779" s="374">
        <v>728</v>
      </c>
      <c r="W779" s="373">
        <v>184</v>
      </c>
      <c r="X779" s="373">
        <v>238</v>
      </c>
      <c r="Y779" s="373">
        <v>255</v>
      </c>
      <c r="Z779" s="373">
        <v>280</v>
      </c>
      <c r="AA779" s="374">
        <v>409</v>
      </c>
      <c r="AB779" s="374">
        <v>438</v>
      </c>
      <c r="AC779" s="374">
        <v>475</v>
      </c>
      <c r="AD779" s="374">
        <v>505</v>
      </c>
      <c r="AE779" s="373">
        <v>3</v>
      </c>
      <c r="AF779" s="373">
        <v>3</v>
      </c>
      <c r="AG779" s="373">
        <v>3</v>
      </c>
      <c r="AH779" s="373">
        <v>3</v>
      </c>
      <c r="AI779" s="374">
        <v>4</v>
      </c>
      <c r="AJ779" s="374">
        <v>3</v>
      </c>
      <c r="AK779" s="374">
        <v>4</v>
      </c>
      <c r="AL779" s="374">
        <v>4</v>
      </c>
      <c r="AM779" s="226">
        <v>104</v>
      </c>
      <c r="AN779" s="226">
        <v>137</v>
      </c>
      <c r="AO779" s="226">
        <v>146</v>
      </c>
      <c r="AP779" s="226">
        <v>156</v>
      </c>
      <c r="AQ779" s="227">
        <v>182</v>
      </c>
      <c r="AR779" s="227">
        <v>194</v>
      </c>
      <c r="AS779" s="227">
        <v>210</v>
      </c>
      <c r="AT779" s="227">
        <v>223</v>
      </c>
      <c r="AU779" s="226">
        <v>39</v>
      </c>
      <c r="AV779" s="226">
        <v>41</v>
      </c>
      <c r="AW779" s="226">
        <v>40</v>
      </c>
      <c r="AX779" s="226">
        <v>41</v>
      </c>
      <c r="AY779" s="227">
        <v>54</v>
      </c>
      <c r="AZ779" s="227">
        <v>53</v>
      </c>
      <c r="BA779" s="227">
        <v>55</v>
      </c>
      <c r="BB779" s="227">
        <v>57</v>
      </c>
      <c r="BC779" s="226">
        <f t="shared" si="318"/>
        <v>64</v>
      </c>
      <c r="BD779" s="226">
        <f t="shared" si="318"/>
        <v>86</v>
      </c>
      <c r="BE779" s="226">
        <f t="shared" si="318"/>
        <v>78</v>
      </c>
      <c r="BF779" s="226">
        <f t="shared" si="318"/>
        <v>95</v>
      </c>
      <c r="BG779" s="218">
        <f t="shared" si="318"/>
        <v>116</v>
      </c>
      <c r="BH779" s="218">
        <f t="shared" si="317"/>
        <v>108</v>
      </c>
      <c r="BI779" s="218">
        <f t="shared" si="317"/>
        <v>133</v>
      </c>
      <c r="BJ779" s="218">
        <f t="shared" si="317"/>
        <v>159</v>
      </c>
      <c r="BK779" s="226">
        <f t="shared" si="313"/>
        <v>1</v>
      </c>
      <c r="BL779" s="226">
        <f t="shared" si="313"/>
        <v>10</v>
      </c>
      <c r="BM779" s="226">
        <f t="shared" si="313"/>
        <v>28</v>
      </c>
      <c r="BN779" s="226">
        <f t="shared" si="312"/>
        <v>20</v>
      </c>
      <c r="BO779" s="227">
        <f t="shared" si="312"/>
        <v>12</v>
      </c>
      <c r="BP779" s="227">
        <f t="shared" si="312"/>
        <v>33</v>
      </c>
      <c r="BQ779" s="227">
        <f t="shared" si="312"/>
        <v>22</v>
      </c>
      <c r="BR779" s="227">
        <f t="shared" si="312"/>
        <v>7</v>
      </c>
      <c r="BS779" s="226">
        <v>1</v>
      </c>
      <c r="BT779" s="226">
        <v>10</v>
      </c>
      <c r="BU779" s="226">
        <v>28</v>
      </c>
      <c r="BV779" s="226">
        <v>20</v>
      </c>
      <c r="BW779" s="227">
        <v>12</v>
      </c>
      <c r="BX779" s="227">
        <v>33</v>
      </c>
      <c r="BY779" s="227">
        <v>22</v>
      </c>
      <c r="BZ779" s="227">
        <v>7</v>
      </c>
      <c r="CA779" s="226">
        <v>0</v>
      </c>
      <c r="CB779" s="226">
        <f>IFERROR(VLOOKUP($G779,[12]ITEM!$B$2:$AC$939,26,0),0)</f>
        <v>0</v>
      </c>
      <c r="CC779" s="226">
        <f>IFERROR(VLOOKUP($G779,[12]ITEM!$B$2:$AC$939,27,0),0)</f>
        <v>0</v>
      </c>
      <c r="CD779" s="226">
        <f>IFERROR(VLOOKUP($G779,[12]ITEM!$B$2:$AC$939,28,0),0)</f>
        <v>0</v>
      </c>
      <c r="CE779" s="227">
        <v>0</v>
      </c>
      <c r="CF779" s="227">
        <v>0</v>
      </c>
      <c r="CG779" s="227">
        <v>0</v>
      </c>
      <c r="CH779" s="227">
        <v>0</v>
      </c>
      <c r="CI779" s="375"/>
      <c r="CJ779" s="226">
        <f t="shared" si="329"/>
        <v>65</v>
      </c>
      <c r="CK779" s="226">
        <f t="shared" si="329"/>
        <v>143</v>
      </c>
      <c r="CL779" s="226">
        <f t="shared" si="329"/>
        <v>163</v>
      </c>
      <c r="CM779" s="226">
        <f t="shared" si="328"/>
        <v>164</v>
      </c>
      <c r="CN779" s="227">
        <f t="shared" si="328"/>
        <v>116</v>
      </c>
      <c r="CO779" s="227">
        <f t="shared" si="328"/>
        <v>135.91235150005582</v>
      </c>
      <c r="CP779" s="227">
        <f t="shared" si="328"/>
        <v>141.8680822311274</v>
      </c>
      <c r="CQ779" s="227">
        <f t="shared" si="328"/>
        <v>150.03169150392671</v>
      </c>
      <c r="CR779" s="226">
        <v>42</v>
      </c>
      <c r="CS779" s="226">
        <v>55</v>
      </c>
      <c r="CT779" s="226">
        <v>59</v>
      </c>
      <c r="CU779" s="226">
        <v>63</v>
      </c>
      <c r="CV779" s="227">
        <f t="shared" si="321"/>
        <v>44</v>
      </c>
      <c r="CW779" s="227">
        <f>CV779*(1+('[13]GROWTH (YoY)'!AR779/100))</f>
        <v>46.912351500055806</v>
      </c>
      <c r="CX779" s="227">
        <f>CW779*(1+('[13]GROWTH (YoY)'!AS779/100))</f>
        <v>50.868082231127396</v>
      </c>
      <c r="CY779" s="227">
        <f>CX779*(1+('[13]GROWTH (YoY)'!AT779/100))</f>
        <v>54.031691503926702</v>
      </c>
      <c r="CZ779" s="226">
        <v>16</v>
      </c>
      <c r="DA779" s="226">
        <v>19</v>
      </c>
      <c r="DB779" s="226">
        <v>21</v>
      </c>
      <c r="DC779" s="226">
        <v>21</v>
      </c>
      <c r="DD779" s="227">
        <v>4</v>
      </c>
      <c r="DE779" s="227">
        <v>4</v>
      </c>
      <c r="DF779" s="227">
        <v>4</v>
      </c>
      <c r="DG779" s="227">
        <v>5</v>
      </c>
      <c r="DH779" s="226">
        <v>7</v>
      </c>
      <c r="DI779" s="226">
        <v>69</v>
      </c>
      <c r="DJ779" s="226">
        <v>83</v>
      </c>
      <c r="DK779" s="226">
        <v>80</v>
      </c>
      <c r="DL779" s="227">
        <v>68</v>
      </c>
      <c r="DM779" s="227">
        <v>85</v>
      </c>
      <c r="DN779" s="227">
        <v>87</v>
      </c>
      <c r="DO779" s="227">
        <v>91</v>
      </c>
      <c r="DP779" s="376">
        <f t="shared" si="316"/>
        <v>-1</v>
      </c>
      <c r="DQ779" s="226">
        <f t="shared" si="316"/>
        <v>-57</v>
      </c>
      <c r="DR779" s="226">
        <f t="shared" si="316"/>
        <v>-85</v>
      </c>
      <c r="DS779" s="226">
        <f t="shared" si="314"/>
        <v>-69</v>
      </c>
      <c r="DT779" s="227">
        <f t="shared" si="314"/>
        <v>0</v>
      </c>
      <c r="DU779" s="227">
        <f t="shared" si="314"/>
        <v>-27.91235150005582</v>
      </c>
      <c r="DV779" s="227">
        <f t="shared" si="314"/>
        <v>-8.8680822311274028</v>
      </c>
      <c r="DW779" s="227">
        <f t="shared" si="314"/>
        <v>8.9683084960732913</v>
      </c>
      <c r="DX779" s="377">
        <f t="shared" si="315"/>
        <v>0.63888888888888884</v>
      </c>
      <c r="DY779" s="377">
        <f t="shared" si="315"/>
        <v>0.63466666666666671</v>
      </c>
      <c r="DZ779" s="377">
        <f t="shared" si="315"/>
        <v>0.63591022443890277</v>
      </c>
      <c r="EA779" s="377">
        <f t="shared" si="315"/>
        <v>0.64220183486238536</v>
      </c>
      <c r="EB779" s="378">
        <f t="shared" si="315"/>
        <v>0.6932203389830508</v>
      </c>
      <c r="EC779" s="378">
        <f t="shared" si="315"/>
        <v>0.69413629160063395</v>
      </c>
      <c r="ED779" s="378">
        <f t="shared" si="315"/>
        <v>0.69343065693430661</v>
      </c>
      <c r="EE779" s="378">
        <f t="shared" si="315"/>
        <v>0.69368131868131866</v>
      </c>
      <c r="EG779" s="226">
        <v>288</v>
      </c>
      <c r="EH779" s="226">
        <v>184</v>
      </c>
      <c r="EI779" s="226">
        <v>104</v>
      </c>
      <c r="EJ779" s="226">
        <v>39</v>
      </c>
      <c r="EK779" s="226">
        <v>194</v>
      </c>
      <c r="EL779" s="226">
        <v>1932</v>
      </c>
      <c r="EM779" s="226">
        <v>1932</v>
      </c>
      <c r="EN779" s="379">
        <f t="shared" si="322"/>
        <v>0.63888888888888884</v>
      </c>
      <c r="EO779" s="226">
        <f t="shared" si="323"/>
        <v>37.5</v>
      </c>
      <c r="EP779" s="379">
        <f t="shared" si="324"/>
        <v>0.67361111111111116</v>
      </c>
      <c r="EQ779" s="226">
        <f t="shared" si="325"/>
        <v>100414.07867494824</v>
      </c>
      <c r="ER779" s="226">
        <f t="shared" si="326"/>
        <v>1682.1946169772257</v>
      </c>
      <c r="ES779" s="292"/>
      <c r="ET779" s="227">
        <v>596</v>
      </c>
      <c r="EU779" s="227">
        <v>411</v>
      </c>
      <c r="EV779" s="227">
        <v>186</v>
      </c>
      <c r="EW779" s="227">
        <v>55</v>
      </c>
      <c r="EX779" s="227">
        <v>953</v>
      </c>
      <c r="EY779" s="227">
        <v>1309</v>
      </c>
      <c r="EZ779" s="227">
        <v>1300</v>
      </c>
      <c r="FA779" s="380">
        <f t="shared" si="306"/>
        <v>0.68959731543624159</v>
      </c>
      <c r="FB779" s="228">
        <f t="shared" si="307"/>
        <v>29.56989247311828</v>
      </c>
      <c r="FC779" s="380">
        <f t="shared" si="308"/>
        <v>1.598993288590604</v>
      </c>
      <c r="FD779" s="227">
        <f t="shared" si="309"/>
        <v>728036.6692131398</v>
      </c>
      <c r="FE779" s="227">
        <f t="shared" si="310"/>
        <v>3525.6410256410254</v>
      </c>
      <c r="FF779" s="227">
        <v>186</v>
      </c>
      <c r="FG779" s="228">
        <f t="shared" si="327"/>
        <v>29.56989247311828</v>
      </c>
      <c r="FH779" s="227">
        <v>55</v>
      </c>
      <c r="FI779" s="227">
        <v>186</v>
      </c>
      <c r="FJ779" s="227">
        <v>2</v>
      </c>
      <c r="FK779" s="227">
        <f t="shared" si="319"/>
        <v>129</v>
      </c>
      <c r="FL779" s="227">
        <v>73</v>
      </c>
      <c r="FM779" s="227">
        <f t="shared" si="320"/>
        <v>56</v>
      </c>
      <c r="FZ779" s="229"/>
      <c r="GA779" s="229"/>
      <c r="GB779" s="229"/>
      <c r="GC779" s="229"/>
      <c r="GD779" s="229"/>
    </row>
    <row r="780" spans="1:186" s="368" customFormat="1">
      <c r="A780" s="287" t="s">
        <v>1830</v>
      </c>
      <c r="B780" s="369" t="s">
        <v>1831</v>
      </c>
      <c r="C780" s="287" t="s">
        <v>1860</v>
      </c>
      <c r="D780" s="287" t="s">
        <v>3123</v>
      </c>
      <c r="E780" s="369" t="s">
        <v>1861</v>
      </c>
      <c r="F780" s="287">
        <v>777</v>
      </c>
      <c r="G780" s="407" t="s">
        <v>1874</v>
      </c>
      <c r="H780" s="392" t="s">
        <v>1875</v>
      </c>
      <c r="I780" s="393" t="s">
        <v>1864</v>
      </c>
      <c r="J780" s="392" t="s">
        <v>1865</v>
      </c>
      <c r="K780" s="393" t="s">
        <v>954</v>
      </c>
      <c r="L780" s="392" t="s">
        <v>1865</v>
      </c>
      <c r="M780" s="392" t="s">
        <v>3124</v>
      </c>
      <c r="N780" s="372">
        <v>1</v>
      </c>
      <c r="O780" s="373">
        <v>48</v>
      </c>
      <c r="P780" s="373">
        <v>50</v>
      </c>
      <c r="Q780" s="373">
        <v>55</v>
      </c>
      <c r="R780" s="373">
        <v>60</v>
      </c>
      <c r="S780" s="374">
        <v>48</v>
      </c>
      <c r="T780" s="374">
        <v>53</v>
      </c>
      <c r="U780" s="374">
        <v>57</v>
      </c>
      <c r="V780" s="374">
        <v>63</v>
      </c>
      <c r="W780" s="373">
        <v>30</v>
      </c>
      <c r="X780" s="373">
        <v>35</v>
      </c>
      <c r="Y780" s="373">
        <v>38</v>
      </c>
      <c r="Z780" s="373">
        <v>42</v>
      </c>
      <c r="AA780" s="374">
        <v>22</v>
      </c>
      <c r="AB780" s="374">
        <v>24</v>
      </c>
      <c r="AC780" s="374">
        <v>26</v>
      </c>
      <c r="AD780" s="374">
        <v>28</v>
      </c>
      <c r="AE780" s="373">
        <v>1</v>
      </c>
      <c r="AF780" s="373">
        <v>0</v>
      </c>
      <c r="AG780" s="373">
        <v>0</v>
      </c>
      <c r="AH780" s="373">
        <v>0</v>
      </c>
      <c r="AI780" s="374">
        <v>1</v>
      </c>
      <c r="AJ780" s="374">
        <v>1</v>
      </c>
      <c r="AK780" s="374">
        <v>1</v>
      </c>
      <c r="AL780" s="374">
        <v>1</v>
      </c>
      <c r="AM780" s="226">
        <v>18</v>
      </c>
      <c r="AN780" s="226">
        <v>15</v>
      </c>
      <c r="AO780" s="226">
        <v>16</v>
      </c>
      <c r="AP780" s="226">
        <v>18</v>
      </c>
      <c r="AQ780" s="227">
        <v>27</v>
      </c>
      <c r="AR780" s="227">
        <v>29</v>
      </c>
      <c r="AS780" s="227">
        <v>32</v>
      </c>
      <c r="AT780" s="227">
        <v>35</v>
      </c>
      <c r="AU780" s="226">
        <v>9</v>
      </c>
      <c r="AV780" s="226">
        <v>6</v>
      </c>
      <c r="AW780" s="226">
        <v>8</v>
      </c>
      <c r="AX780" s="226">
        <v>9</v>
      </c>
      <c r="AY780" s="227">
        <v>11</v>
      </c>
      <c r="AZ780" s="227">
        <v>14</v>
      </c>
      <c r="BA780" s="227">
        <v>16</v>
      </c>
      <c r="BB780" s="227">
        <v>17</v>
      </c>
      <c r="BC780" s="226">
        <f t="shared" si="318"/>
        <v>25</v>
      </c>
      <c r="BD780" s="226">
        <f t="shared" si="318"/>
        <v>9</v>
      </c>
      <c r="BE780" s="226">
        <f t="shared" si="318"/>
        <v>17</v>
      </c>
      <c r="BF780" s="226">
        <f t="shared" si="318"/>
        <v>20</v>
      </c>
      <c r="BG780" s="218">
        <f t="shared" si="318"/>
        <v>16</v>
      </c>
      <c r="BH780" s="218">
        <f t="shared" si="317"/>
        <v>15</v>
      </c>
      <c r="BI780" s="218">
        <f t="shared" si="317"/>
        <v>16</v>
      </c>
      <c r="BJ780" s="218">
        <f t="shared" si="317"/>
        <v>18</v>
      </c>
      <c r="BK780" s="226">
        <f t="shared" si="313"/>
        <v>-16</v>
      </c>
      <c r="BL780" s="226">
        <f t="shared" si="313"/>
        <v>0</v>
      </c>
      <c r="BM780" s="226">
        <f t="shared" si="313"/>
        <v>-9</v>
      </c>
      <c r="BN780" s="226">
        <f t="shared" si="312"/>
        <v>-11</v>
      </c>
      <c r="BO780" s="227">
        <f t="shared" si="312"/>
        <v>0</v>
      </c>
      <c r="BP780" s="227">
        <f t="shared" si="312"/>
        <v>0</v>
      </c>
      <c r="BQ780" s="227">
        <f t="shared" si="312"/>
        <v>0</v>
      </c>
      <c r="BR780" s="227">
        <f t="shared" si="312"/>
        <v>0</v>
      </c>
      <c r="BS780" s="226">
        <v>0</v>
      </c>
      <c r="BT780" s="226">
        <v>0</v>
      </c>
      <c r="BU780" s="226">
        <v>0</v>
      </c>
      <c r="BV780" s="226">
        <v>0</v>
      </c>
      <c r="BW780" s="227">
        <v>0</v>
      </c>
      <c r="BX780" s="227">
        <v>0</v>
      </c>
      <c r="BY780" s="227">
        <v>0</v>
      </c>
      <c r="BZ780" s="227">
        <v>0</v>
      </c>
      <c r="CA780" s="226">
        <v>16</v>
      </c>
      <c r="CB780" s="226">
        <f>IFERROR(VLOOKUP($G780,[12]ITEM!$B$2:$AC$939,26,0),0)</f>
        <v>0</v>
      </c>
      <c r="CC780" s="226">
        <f>IFERROR(VLOOKUP($G780,[12]ITEM!$B$2:$AC$939,27,0),0)</f>
        <v>9</v>
      </c>
      <c r="CD780" s="226">
        <f>IFERROR(VLOOKUP($G780,[12]ITEM!$B$2:$AC$939,28,0),0)</f>
        <v>11</v>
      </c>
      <c r="CE780" s="227">
        <v>0</v>
      </c>
      <c r="CF780" s="227">
        <v>0</v>
      </c>
      <c r="CG780" s="227">
        <v>0</v>
      </c>
      <c r="CH780" s="227">
        <v>0</v>
      </c>
      <c r="CI780" s="375"/>
      <c r="CJ780" s="226">
        <f t="shared" si="329"/>
        <v>26</v>
      </c>
      <c r="CK780" s="226">
        <f t="shared" si="329"/>
        <v>24</v>
      </c>
      <c r="CL780" s="226">
        <f t="shared" si="329"/>
        <v>27</v>
      </c>
      <c r="CM780" s="226">
        <f t="shared" si="328"/>
        <v>28</v>
      </c>
      <c r="CN780" s="227">
        <f t="shared" si="328"/>
        <v>16</v>
      </c>
      <c r="CO780" s="227">
        <f t="shared" si="328"/>
        <v>17.525988476855428</v>
      </c>
      <c r="CP780" s="227">
        <f t="shared" si="328"/>
        <v>18.143546444900686</v>
      </c>
      <c r="CQ780" s="227">
        <f t="shared" si="328"/>
        <v>20.810748723772349</v>
      </c>
      <c r="CR780" s="226">
        <v>15</v>
      </c>
      <c r="CS780" s="226">
        <v>12</v>
      </c>
      <c r="CT780" s="226">
        <v>13</v>
      </c>
      <c r="CU780" s="226">
        <v>14</v>
      </c>
      <c r="CV780" s="227">
        <f t="shared" si="321"/>
        <v>6</v>
      </c>
      <c r="CW780" s="227">
        <f>CV780*(1+('[13]GROWTH (YoY)'!AR780/100))</f>
        <v>6.5259884768554288</v>
      </c>
      <c r="CX780" s="227">
        <f>CW780*(1+('[13]GROWTH (YoY)'!AS780/100))</f>
        <v>7.1435464449006867</v>
      </c>
      <c r="CY780" s="227">
        <f>CX780*(1+('[13]GROWTH (YoY)'!AT780/100))</f>
        <v>7.8107487237723499</v>
      </c>
      <c r="CZ780" s="226">
        <v>8</v>
      </c>
      <c r="DA780" s="226">
        <v>6</v>
      </c>
      <c r="DB780" s="226">
        <v>7</v>
      </c>
      <c r="DC780" s="226">
        <v>7</v>
      </c>
      <c r="DD780" s="227">
        <v>4</v>
      </c>
      <c r="DE780" s="227">
        <v>4</v>
      </c>
      <c r="DF780" s="227">
        <v>4</v>
      </c>
      <c r="DG780" s="227">
        <v>5</v>
      </c>
      <c r="DH780" s="226">
        <v>3</v>
      </c>
      <c r="DI780" s="226">
        <v>6</v>
      </c>
      <c r="DJ780" s="226">
        <v>7</v>
      </c>
      <c r="DK780" s="226">
        <v>7</v>
      </c>
      <c r="DL780" s="227">
        <v>6</v>
      </c>
      <c r="DM780" s="227">
        <v>7</v>
      </c>
      <c r="DN780" s="227">
        <v>7</v>
      </c>
      <c r="DO780" s="227">
        <v>8</v>
      </c>
      <c r="DP780" s="376">
        <f t="shared" si="316"/>
        <v>-1</v>
      </c>
      <c r="DQ780" s="226">
        <f t="shared" si="316"/>
        <v>-15</v>
      </c>
      <c r="DR780" s="226">
        <f t="shared" si="316"/>
        <v>-10</v>
      </c>
      <c r="DS780" s="226">
        <f t="shared" si="314"/>
        <v>-8</v>
      </c>
      <c r="DT780" s="227">
        <f t="shared" si="314"/>
        <v>0</v>
      </c>
      <c r="DU780" s="227">
        <f t="shared" si="314"/>
        <v>-2.5259884768554279</v>
      </c>
      <c r="DV780" s="227">
        <f t="shared" si="314"/>
        <v>-2.1435464449006858</v>
      </c>
      <c r="DW780" s="227">
        <f t="shared" si="314"/>
        <v>-2.810748723772349</v>
      </c>
      <c r="DX780" s="377">
        <f t="shared" si="315"/>
        <v>0.625</v>
      </c>
      <c r="DY780" s="377">
        <f t="shared" si="315"/>
        <v>0.7</v>
      </c>
      <c r="DZ780" s="377">
        <f t="shared" si="315"/>
        <v>0.69090909090909092</v>
      </c>
      <c r="EA780" s="377">
        <f t="shared" si="315"/>
        <v>0.7</v>
      </c>
      <c r="EB780" s="378">
        <f t="shared" si="315"/>
        <v>0.45833333333333331</v>
      </c>
      <c r="EC780" s="378">
        <f t="shared" si="315"/>
        <v>0.45283018867924529</v>
      </c>
      <c r="ED780" s="378">
        <f t="shared" si="315"/>
        <v>0.45614035087719296</v>
      </c>
      <c r="EE780" s="378">
        <f t="shared" si="315"/>
        <v>0.44444444444444442</v>
      </c>
      <c r="EG780" s="226">
        <v>49</v>
      </c>
      <c r="EH780" s="226">
        <v>30</v>
      </c>
      <c r="EI780" s="226">
        <v>19</v>
      </c>
      <c r="EJ780" s="226">
        <v>9</v>
      </c>
      <c r="EK780" s="226">
        <v>25</v>
      </c>
      <c r="EL780" s="226">
        <v>647</v>
      </c>
      <c r="EM780" s="226">
        <v>502</v>
      </c>
      <c r="EN780" s="379">
        <f t="shared" si="322"/>
        <v>0.61224489795918369</v>
      </c>
      <c r="EO780" s="226">
        <f t="shared" si="323"/>
        <v>47.368421052631575</v>
      </c>
      <c r="EP780" s="379">
        <f t="shared" si="324"/>
        <v>0.51020408163265307</v>
      </c>
      <c r="EQ780" s="226">
        <f t="shared" si="325"/>
        <v>38639.876352395673</v>
      </c>
      <c r="ER780" s="226">
        <f t="shared" si="326"/>
        <v>1494.0239043824702</v>
      </c>
      <c r="ES780" s="292"/>
      <c r="ET780" s="227">
        <v>48</v>
      </c>
      <c r="EU780" s="227">
        <v>22</v>
      </c>
      <c r="EV780" s="227">
        <v>27</v>
      </c>
      <c r="EW780" s="227">
        <v>11</v>
      </c>
      <c r="EX780" s="227">
        <v>35</v>
      </c>
      <c r="EY780" s="227">
        <v>572</v>
      </c>
      <c r="EZ780" s="227">
        <v>458</v>
      </c>
      <c r="FA780" s="380">
        <f t="shared" si="306"/>
        <v>0.45833333333333331</v>
      </c>
      <c r="FB780" s="228">
        <f t="shared" si="307"/>
        <v>40.74074074074074</v>
      </c>
      <c r="FC780" s="380">
        <f t="shared" si="308"/>
        <v>0.72916666666666663</v>
      </c>
      <c r="FD780" s="227">
        <f t="shared" si="309"/>
        <v>61188.811188811189</v>
      </c>
      <c r="FE780" s="227">
        <f t="shared" si="310"/>
        <v>2001.4556040756916</v>
      </c>
      <c r="FF780" s="227">
        <v>27</v>
      </c>
      <c r="FG780" s="228">
        <f t="shared" si="327"/>
        <v>40.74074074074074</v>
      </c>
      <c r="FH780" s="227">
        <v>11</v>
      </c>
      <c r="FI780" s="227">
        <v>27</v>
      </c>
      <c r="FJ780" s="227">
        <v>1</v>
      </c>
      <c r="FK780" s="227">
        <f t="shared" si="319"/>
        <v>15</v>
      </c>
      <c r="FL780" s="227">
        <v>12</v>
      </c>
      <c r="FM780" s="227">
        <f t="shared" si="320"/>
        <v>3</v>
      </c>
      <c r="FZ780" s="229"/>
      <c r="GA780" s="229"/>
      <c r="GB780" s="229"/>
      <c r="GC780" s="229"/>
      <c r="GD780" s="229"/>
    </row>
    <row r="781" spans="1:186" s="368" customFormat="1">
      <c r="A781" s="287" t="s">
        <v>1830</v>
      </c>
      <c r="B781" s="369" t="s">
        <v>1831</v>
      </c>
      <c r="C781" s="287" t="s">
        <v>1860</v>
      </c>
      <c r="D781" s="287" t="s">
        <v>3123</v>
      </c>
      <c r="E781" s="369" t="s">
        <v>1861</v>
      </c>
      <c r="F781" s="287">
        <v>778</v>
      </c>
      <c r="G781" s="407" t="s">
        <v>1876</v>
      </c>
      <c r="H781" s="392" t="s">
        <v>1877</v>
      </c>
      <c r="I781" s="393" t="s">
        <v>1864</v>
      </c>
      <c r="J781" s="392" t="s">
        <v>1865</v>
      </c>
      <c r="K781" s="393" t="s">
        <v>954</v>
      </c>
      <c r="L781" s="392" t="s">
        <v>1865</v>
      </c>
      <c r="M781" s="392" t="s">
        <v>3124</v>
      </c>
      <c r="N781" s="372">
        <v>1</v>
      </c>
      <c r="O781" s="373">
        <v>30</v>
      </c>
      <c r="P781" s="373">
        <v>40</v>
      </c>
      <c r="Q781" s="373">
        <v>40</v>
      </c>
      <c r="R781" s="373">
        <v>40</v>
      </c>
      <c r="S781" s="374">
        <v>1</v>
      </c>
      <c r="T781" s="374">
        <v>1</v>
      </c>
      <c r="U781" s="374">
        <v>1</v>
      </c>
      <c r="V781" s="374">
        <v>1</v>
      </c>
      <c r="W781" s="373">
        <v>14</v>
      </c>
      <c r="X781" s="373">
        <v>21</v>
      </c>
      <c r="Y781" s="373">
        <v>21</v>
      </c>
      <c r="Z781" s="373">
        <v>21</v>
      </c>
      <c r="AA781" s="374">
        <v>0</v>
      </c>
      <c r="AB781" s="374">
        <v>0</v>
      </c>
      <c r="AC781" s="374">
        <v>0</v>
      </c>
      <c r="AD781" s="374">
        <v>0</v>
      </c>
      <c r="AE781" s="373">
        <v>0</v>
      </c>
      <c r="AF781" s="373">
        <v>0</v>
      </c>
      <c r="AG781" s="373">
        <v>0</v>
      </c>
      <c r="AH781" s="373">
        <v>0</v>
      </c>
      <c r="AI781" s="374">
        <v>0</v>
      </c>
      <c r="AJ781" s="374">
        <v>0</v>
      </c>
      <c r="AK781" s="374">
        <v>0</v>
      </c>
      <c r="AL781" s="374">
        <v>0</v>
      </c>
      <c r="AM781" s="226">
        <v>16</v>
      </c>
      <c r="AN781" s="226">
        <v>18</v>
      </c>
      <c r="AO781" s="226">
        <v>18</v>
      </c>
      <c r="AP781" s="226">
        <v>18</v>
      </c>
      <c r="AQ781" s="227">
        <v>1</v>
      </c>
      <c r="AR781" s="227">
        <v>1</v>
      </c>
      <c r="AS781" s="227">
        <v>1</v>
      </c>
      <c r="AT781" s="227">
        <v>1</v>
      </c>
      <c r="AU781" s="226">
        <v>6</v>
      </c>
      <c r="AV781" s="226">
        <v>7</v>
      </c>
      <c r="AW781" s="226">
        <v>7</v>
      </c>
      <c r="AX781" s="226">
        <v>7</v>
      </c>
      <c r="AY781" s="227">
        <v>0</v>
      </c>
      <c r="AZ781" s="227">
        <v>0</v>
      </c>
      <c r="BA781" s="227">
        <v>0</v>
      </c>
      <c r="BB781" s="227">
        <v>0</v>
      </c>
      <c r="BC781" s="226">
        <f t="shared" si="318"/>
        <v>10</v>
      </c>
      <c r="BD781" s="226">
        <f t="shared" si="318"/>
        <v>10</v>
      </c>
      <c r="BE781" s="226">
        <f t="shared" si="318"/>
        <v>10</v>
      </c>
      <c r="BF781" s="226">
        <f t="shared" si="318"/>
        <v>11</v>
      </c>
      <c r="BG781" s="218">
        <f t="shared" si="318"/>
        <v>1</v>
      </c>
      <c r="BH781" s="218">
        <f t="shared" si="317"/>
        <v>1</v>
      </c>
      <c r="BI781" s="218">
        <f t="shared" si="317"/>
        <v>1</v>
      </c>
      <c r="BJ781" s="218">
        <f t="shared" si="317"/>
        <v>1</v>
      </c>
      <c r="BK781" s="226">
        <f t="shared" si="313"/>
        <v>0</v>
      </c>
      <c r="BL781" s="226">
        <f t="shared" si="313"/>
        <v>1</v>
      </c>
      <c r="BM781" s="226">
        <f t="shared" si="313"/>
        <v>1</v>
      </c>
      <c r="BN781" s="226">
        <f t="shared" si="312"/>
        <v>0</v>
      </c>
      <c r="BO781" s="227">
        <f t="shared" si="312"/>
        <v>0</v>
      </c>
      <c r="BP781" s="227">
        <f t="shared" si="312"/>
        <v>0</v>
      </c>
      <c r="BQ781" s="227">
        <f t="shared" si="312"/>
        <v>0</v>
      </c>
      <c r="BR781" s="227">
        <f t="shared" si="312"/>
        <v>0</v>
      </c>
      <c r="BS781" s="226">
        <v>0</v>
      </c>
      <c r="BT781" s="226">
        <v>1</v>
      </c>
      <c r="BU781" s="226">
        <v>1</v>
      </c>
      <c r="BV781" s="226">
        <v>0</v>
      </c>
      <c r="BW781" s="227">
        <v>0</v>
      </c>
      <c r="BX781" s="227">
        <v>0</v>
      </c>
      <c r="BY781" s="227">
        <v>0</v>
      </c>
      <c r="BZ781" s="227">
        <v>0</v>
      </c>
      <c r="CA781" s="226">
        <v>0</v>
      </c>
      <c r="CB781" s="226">
        <f>IFERROR(VLOOKUP($G781,[12]ITEM!$B$2:$AC$939,26,0),0)</f>
        <v>0</v>
      </c>
      <c r="CC781" s="226">
        <f>IFERROR(VLOOKUP($G781,[12]ITEM!$B$2:$AC$939,27,0),0)</f>
        <v>0</v>
      </c>
      <c r="CD781" s="226">
        <f>IFERROR(VLOOKUP($G781,[12]ITEM!$B$2:$AC$939,28,0),0)</f>
        <v>0</v>
      </c>
      <c r="CE781" s="227">
        <v>0</v>
      </c>
      <c r="CF781" s="227">
        <v>0</v>
      </c>
      <c r="CG781" s="227">
        <v>0</v>
      </c>
      <c r="CH781" s="227">
        <v>0</v>
      </c>
      <c r="CI781" s="375"/>
      <c r="CJ781" s="226">
        <f t="shared" si="329"/>
        <v>11</v>
      </c>
      <c r="CK781" s="226">
        <f t="shared" si="329"/>
        <v>16</v>
      </c>
      <c r="CL781" s="226">
        <f t="shared" si="329"/>
        <v>17</v>
      </c>
      <c r="CM781" s="226">
        <f t="shared" si="328"/>
        <v>17</v>
      </c>
      <c r="CN781" s="227">
        <f t="shared" si="328"/>
        <v>1</v>
      </c>
      <c r="CO781" s="227">
        <f t="shared" si="328"/>
        <v>3.023442180006942</v>
      </c>
      <c r="CP781" s="227">
        <f t="shared" si="328"/>
        <v>3.0461923392932331</v>
      </c>
      <c r="CQ781" s="227">
        <f t="shared" si="328"/>
        <v>3.9519707788212308</v>
      </c>
      <c r="CR781" s="226">
        <v>2</v>
      </c>
      <c r="CS781" s="226">
        <v>2</v>
      </c>
      <c r="CT781" s="226">
        <v>2</v>
      </c>
      <c r="CU781" s="226">
        <v>2</v>
      </c>
      <c r="CV781" s="227">
        <f t="shared" si="321"/>
        <v>-7</v>
      </c>
      <c r="CW781" s="227">
        <f>CV781*(1+('[13]GROWTH (YoY)'!AR781/100))</f>
        <v>-6.976557819993058</v>
      </c>
      <c r="CX781" s="227">
        <f>CW781*(1+('[13]GROWTH (YoY)'!AS781/100))</f>
        <v>-6.9538076607067669</v>
      </c>
      <c r="CY781" s="227">
        <f>CX781*(1+('[13]GROWTH (YoY)'!AT781/100))</f>
        <v>-7.0480292211787692</v>
      </c>
      <c r="CZ781" s="226">
        <v>5</v>
      </c>
      <c r="DA781" s="226">
        <v>6</v>
      </c>
      <c r="DB781" s="226">
        <v>6</v>
      </c>
      <c r="DC781" s="226">
        <v>6</v>
      </c>
      <c r="DD781" s="227">
        <v>0</v>
      </c>
      <c r="DE781" s="227">
        <v>0</v>
      </c>
      <c r="DF781" s="227">
        <v>0</v>
      </c>
      <c r="DG781" s="227">
        <v>0</v>
      </c>
      <c r="DH781" s="226">
        <v>4</v>
      </c>
      <c r="DI781" s="226">
        <v>8</v>
      </c>
      <c r="DJ781" s="226">
        <v>9</v>
      </c>
      <c r="DK781" s="226">
        <v>9</v>
      </c>
      <c r="DL781" s="227">
        <v>8</v>
      </c>
      <c r="DM781" s="227">
        <v>10</v>
      </c>
      <c r="DN781" s="227">
        <v>10</v>
      </c>
      <c r="DO781" s="227">
        <v>11</v>
      </c>
      <c r="DP781" s="376">
        <f t="shared" si="316"/>
        <v>-1</v>
      </c>
      <c r="DQ781" s="226">
        <f t="shared" si="316"/>
        <v>-6</v>
      </c>
      <c r="DR781" s="226">
        <f t="shared" si="316"/>
        <v>-7</v>
      </c>
      <c r="DS781" s="226">
        <f t="shared" si="314"/>
        <v>-6</v>
      </c>
      <c r="DT781" s="227">
        <f t="shared" si="314"/>
        <v>0</v>
      </c>
      <c r="DU781" s="227">
        <f t="shared" si="314"/>
        <v>-2.023442180006942</v>
      </c>
      <c r="DV781" s="227">
        <f t="shared" si="314"/>
        <v>-2.0461923392932331</v>
      </c>
      <c r="DW781" s="227">
        <f t="shared" si="314"/>
        <v>-2.9519707788212308</v>
      </c>
      <c r="DX781" s="377">
        <f t="shared" si="315"/>
        <v>0.46666666666666667</v>
      </c>
      <c r="DY781" s="377">
        <f t="shared" si="315"/>
        <v>0.52500000000000002</v>
      </c>
      <c r="DZ781" s="377">
        <f t="shared" si="315"/>
        <v>0.52500000000000002</v>
      </c>
      <c r="EA781" s="377">
        <f t="shared" si="315"/>
        <v>0.52500000000000002</v>
      </c>
      <c r="EB781" s="378">
        <f t="shared" si="315"/>
        <v>0</v>
      </c>
      <c r="EC781" s="378">
        <f t="shared" si="315"/>
        <v>0</v>
      </c>
      <c r="ED781" s="378">
        <f t="shared" si="315"/>
        <v>0</v>
      </c>
      <c r="EE781" s="378">
        <f t="shared" si="315"/>
        <v>0</v>
      </c>
      <c r="EG781" s="226">
        <v>30</v>
      </c>
      <c r="EH781" s="226">
        <v>14</v>
      </c>
      <c r="EI781" s="226">
        <v>16</v>
      </c>
      <c r="EJ781" s="226">
        <v>6</v>
      </c>
      <c r="EK781" s="226">
        <v>145</v>
      </c>
      <c r="EL781" s="226">
        <v>268</v>
      </c>
      <c r="EM781" s="226">
        <v>268</v>
      </c>
      <c r="EN781" s="379">
        <f t="shared" si="322"/>
        <v>0.46666666666666667</v>
      </c>
      <c r="EO781" s="226">
        <f t="shared" si="323"/>
        <v>37.5</v>
      </c>
      <c r="EP781" s="379">
        <f t="shared" si="324"/>
        <v>4.833333333333333</v>
      </c>
      <c r="EQ781" s="226">
        <f t="shared" si="325"/>
        <v>541044.77611940296</v>
      </c>
      <c r="ER781" s="226">
        <f t="shared" si="326"/>
        <v>1865.6716417910447</v>
      </c>
      <c r="ES781" s="292"/>
      <c r="ET781" s="227">
        <v>1</v>
      </c>
      <c r="EU781" s="227">
        <v>0</v>
      </c>
      <c r="EV781" s="227">
        <v>1</v>
      </c>
      <c r="EW781" s="227">
        <v>0</v>
      </c>
      <c r="EX781" s="227">
        <v>1</v>
      </c>
      <c r="EY781" s="227">
        <v>12</v>
      </c>
      <c r="EZ781" s="227">
        <v>12</v>
      </c>
      <c r="FA781" s="380">
        <f t="shared" si="306"/>
        <v>0</v>
      </c>
      <c r="FB781" s="228">
        <f t="shared" si="307"/>
        <v>0</v>
      </c>
      <c r="FC781" s="380">
        <f t="shared" si="308"/>
        <v>1</v>
      </c>
      <c r="FD781" s="227">
        <f t="shared" si="309"/>
        <v>83333.333333333328</v>
      </c>
      <c r="FE781" s="227">
        <f t="shared" si="310"/>
        <v>0</v>
      </c>
      <c r="FF781" s="227">
        <v>1</v>
      </c>
      <c r="FG781" s="228">
        <f t="shared" si="327"/>
        <v>0</v>
      </c>
      <c r="FH781" s="227">
        <v>0</v>
      </c>
      <c r="FI781" s="227">
        <v>1</v>
      </c>
      <c r="FJ781" s="227">
        <v>0</v>
      </c>
      <c r="FK781" s="227">
        <f t="shared" si="319"/>
        <v>1</v>
      </c>
      <c r="FL781" s="227">
        <v>0</v>
      </c>
      <c r="FM781" s="227">
        <f t="shared" si="320"/>
        <v>1</v>
      </c>
      <c r="FZ781" s="229"/>
      <c r="GA781" s="229"/>
      <c r="GB781" s="229"/>
      <c r="GC781" s="229"/>
      <c r="GD781" s="229"/>
    </row>
    <row r="782" spans="1:186" s="368" customFormat="1">
      <c r="A782" s="287" t="s">
        <v>1830</v>
      </c>
      <c r="B782" s="369" t="s">
        <v>1831</v>
      </c>
      <c r="C782" s="287" t="s">
        <v>1860</v>
      </c>
      <c r="D782" s="287" t="s">
        <v>3123</v>
      </c>
      <c r="E782" s="369" t="s">
        <v>1861</v>
      </c>
      <c r="F782" s="287">
        <v>779</v>
      </c>
      <c r="G782" s="407" t="s">
        <v>1878</v>
      </c>
      <c r="H782" s="392" t="s">
        <v>1879</v>
      </c>
      <c r="I782" s="393" t="s">
        <v>1864</v>
      </c>
      <c r="J782" s="392" t="s">
        <v>1865</v>
      </c>
      <c r="K782" s="393" t="s">
        <v>954</v>
      </c>
      <c r="L782" s="392" t="s">
        <v>1865</v>
      </c>
      <c r="M782" s="392" t="s">
        <v>3124</v>
      </c>
      <c r="N782" s="372">
        <v>1</v>
      </c>
      <c r="O782" s="373">
        <v>295</v>
      </c>
      <c r="P782" s="373">
        <v>334</v>
      </c>
      <c r="Q782" s="373">
        <v>338</v>
      </c>
      <c r="R782" s="373">
        <v>342</v>
      </c>
      <c r="S782" s="374">
        <v>282</v>
      </c>
      <c r="T782" s="374">
        <v>286</v>
      </c>
      <c r="U782" s="374">
        <v>289</v>
      </c>
      <c r="V782" s="374">
        <v>295</v>
      </c>
      <c r="W782" s="373">
        <v>172</v>
      </c>
      <c r="X782" s="373">
        <v>212</v>
      </c>
      <c r="Y782" s="373">
        <v>214</v>
      </c>
      <c r="Z782" s="373">
        <v>217</v>
      </c>
      <c r="AA782" s="374">
        <v>152</v>
      </c>
      <c r="AB782" s="374">
        <v>154</v>
      </c>
      <c r="AC782" s="374">
        <v>155</v>
      </c>
      <c r="AD782" s="374">
        <v>159</v>
      </c>
      <c r="AE782" s="373">
        <v>3</v>
      </c>
      <c r="AF782" s="373">
        <v>3</v>
      </c>
      <c r="AG782" s="373">
        <v>2</v>
      </c>
      <c r="AH782" s="373">
        <v>2</v>
      </c>
      <c r="AI782" s="374">
        <v>3</v>
      </c>
      <c r="AJ782" s="374">
        <v>2</v>
      </c>
      <c r="AK782" s="374">
        <v>2</v>
      </c>
      <c r="AL782" s="374">
        <v>2</v>
      </c>
      <c r="AM782" s="226">
        <v>123</v>
      </c>
      <c r="AN782" s="226">
        <v>123</v>
      </c>
      <c r="AO782" s="226">
        <v>124</v>
      </c>
      <c r="AP782" s="226">
        <v>125</v>
      </c>
      <c r="AQ782" s="227">
        <v>131</v>
      </c>
      <c r="AR782" s="227">
        <v>132</v>
      </c>
      <c r="AS782" s="227">
        <v>133</v>
      </c>
      <c r="AT782" s="227">
        <v>136</v>
      </c>
      <c r="AU782" s="226">
        <v>51</v>
      </c>
      <c r="AV782" s="226">
        <v>52</v>
      </c>
      <c r="AW782" s="226">
        <v>55</v>
      </c>
      <c r="AX782" s="226">
        <v>52</v>
      </c>
      <c r="AY782" s="227">
        <v>56</v>
      </c>
      <c r="AZ782" s="227">
        <v>58</v>
      </c>
      <c r="BA782" s="227">
        <v>55</v>
      </c>
      <c r="BB782" s="227">
        <v>56</v>
      </c>
      <c r="BC782" s="226">
        <f t="shared" si="318"/>
        <v>87</v>
      </c>
      <c r="BD782" s="226">
        <f t="shared" si="318"/>
        <v>62</v>
      </c>
      <c r="BE782" s="226">
        <f t="shared" si="318"/>
        <v>57</v>
      </c>
      <c r="BF782" s="226">
        <f t="shared" si="318"/>
        <v>61</v>
      </c>
      <c r="BG782" s="218">
        <f t="shared" si="318"/>
        <v>71</v>
      </c>
      <c r="BH782" s="218">
        <f t="shared" si="317"/>
        <v>67</v>
      </c>
      <c r="BI782" s="218">
        <f t="shared" si="317"/>
        <v>71</v>
      </c>
      <c r="BJ782" s="218">
        <f t="shared" si="317"/>
        <v>77</v>
      </c>
      <c r="BK782" s="226">
        <f t="shared" si="313"/>
        <v>-15</v>
      </c>
      <c r="BL782" s="226">
        <f t="shared" si="313"/>
        <v>9</v>
      </c>
      <c r="BM782" s="226">
        <f t="shared" si="313"/>
        <v>12</v>
      </c>
      <c r="BN782" s="226">
        <f t="shared" si="312"/>
        <v>12</v>
      </c>
      <c r="BO782" s="227">
        <f t="shared" si="312"/>
        <v>4</v>
      </c>
      <c r="BP782" s="227">
        <f t="shared" si="312"/>
        <v>7</v>
      </c>
      <c r="BQ782" s="227">
        <f t="shared" si="312"/>
        <v>7</v>
      </c>
      <c r="BR782" s="227">
        <f t="shared" si="312"/>
        <v>3</v>
      </c>
      <c r="BS782" s="226">
        <v>4</v>
      </c>
      <c r="BT782" s="226">
        <v>9</v>
      </c>
      <c r="BU782" s="226">
        <v>12</v>
      </c>
      <c r="BV782" s="226">
        <v>12</v>
      </c>
      <c r="BW782" s="227">
        <v>4</v>
      </c>
      <c r="BX782" s="227">
        <v>7</v>
      </c>
      <c r="BY782" s="227">
        <v>7</v>
      </c>
      <c r="BZ782" s="227">
        <v>3</v>
      </c>
      <c r="CA782" s="226">
        <v>19</v>
      </c>
      <c r="CB782" s="226">
        <f>IFERROR(VLOOKUP($G782,[12]ITEM!$B$2:$AC$939,26,0),0)</f>
        <v>0</v>
      </c>
      <c r="CC782" s="226">
        <f>IFERROR(VLOOKUP($G782,[12]ITEM!$B$2:$AC$939,27,0),0)</f>
        <v>0</v>
      </c>
      <c r="CD782" s="226">
        <f>IFERROR(VLOOKUP($G782,[12]ITEM!$B$2:$AC$939,28,0),0)</f>
        <v>0</v>
      </c>
      <c r="CE782" s="227">
        <v>0</v>
      </c>
      <c r="CF782" s="227">
        <v>0</v>
      </c>
      <c r="CG782" s="227">
        <v>0</v>
      </c>
      <c r="CH782" s="227">
        <v>0</v>
      </c>
      <c r="CI782" s="375"/>
      <c r="CJ782" s="226">
        <f t="shared" si="329"/>
        <v>87</v>
      </c>
      <c r="CK782" s="226">
        <f t="shared" si="329"/>
        <v>116</v>
      </c>
      <c r="CL782" s="226">
        <f t="shared" si="329"/>
        <v>164</v>
      </c>
      <c r="CM782" s="226">
        <f t="shared" si="328"/>
        <v>151</v>
      </c>
      <c r="CN782" s="227">
        <f t="shared" si="328"/>
        <v>71</v>
      </c>
      <c r="CO782" s="227">
        <f t="shared" si="328"/>
        <v>118.17192327459954</v>
      </c>
      <c r="CP782" s="227">
        <f t="shared" si="328"/>
        <v>108.33938181693367</v>
      </c>
      <c r="CQ782" s="227">
        <f t="shared" si="328"/>
        <v>114.65043070479764</v>
      </c>
      <c r="CR782" s="226">
        <v>-5</v>
      </c>
      <c r="CS782" s="226">
        <v>-5</v>
      </c>
      <c r="CT782" s="226">
        <v>-5</v>
      </c>
      <c r="CU782" s="226">
        <v>-5</v>
      </c>
      <c r="CV782" s="227">
        <f t="shared" si="321"/>
        <v>15</v>
      </c>
      <c r="CW782" s="227">
        <f>CV782*(1+('[13]GROWTH (YoY)'!AR782/100))</f>
        <v>15.171923274599532</v>
      </c>
      <c r="CX782" s="227">
        <f>CW782*(1+('[13]GROWTH (YoY)'!AS782/100))</f>
        <v>15.339381816933669</v>
      </c>
      <c r="CY782" s="227">
        <f>CX782*(1+('[13]GROWTH (YoY)'!AT782/100))</f>
        <v>15.650430704797644</v>
      </c>
      <c r="CZ782" s="226">
        <v>67</v>
      </c>
      <c r="DA782" s="226">
        <v>75</v>
      </c>
      <c r="DB782" s="226">
        <v>80</v>
      </c>
      <c r="DC782" s="226">
        <v>81</v>
      </c>
      <c r="DD782" s="227">
        <v>10</v>
      </c>
      <c r="DE782" s="227">
        <v>11</v>
      </c>
      <c r="DF782" s="227">
        <v>11</v>
      </c>
      <c r="DG782" s="227">
        <v>13</v>
      </c>
      <c r="DH782" s="226">
        <v>25</v>
      </c>
      <c r="DI782" s="226">
        <v>46</v>
      </c>
      <c r="DJ782" s="226">
        <v>89</v>
      </c>
      <c r="DK782" s="226">
        <v>75</v>
      </c>
      <c r="DL782" s="227">
        <v>46</v>
      </c>
      <c r="DM782" s="227">
        <v>92</v>
      </c>
      <c r="DN782" s="227">
        <v>82</v>
      </c>
      <c r="DO782" s="227">
        <v>86</v>
      </c>
      <c r="DP782" s="376">
        <f t="shared" si="316"/>
        <v>0</v>
      </c>
      <c r="DQ782" s="226">
        <f t="shared" si="316"/>
        <v>-54</v>
      </c>
      <c r="DR782" s="226">
        <f t="shared" si="316"/>
        <v>-107</v>
      </c>
      <c r="DS782" s="226">
        <f t="shared" si="314"/>
        <v>-90</v>
      </c>
      <c r="DT782" s="227">
        <f t="shared" si="314"/>
        <v>0</v>
      </c>
      <c r="DU782" s="227">
        <f t="shared" si="314"/>
        <v>-51.171923274599536</v>
      </c>
      <c r="DV782" s="227">
        <f t="shared" si="314"/>
        <v>-37.339381816933667</v>
      </c>
      <c r="DW782" s="227">
        <f t="shared" si="314"/>
        <v>-37.650430704797643</v>
      </c>
      <c r="DX782" s="377">
        <f t="shared" si="315"/>
        <v>0.58305084745762714</v>
      </c>
      <c r="DY782" s="377">
        <f t="shared" si="315"/>
        <v>0.6347305389221557</v>
      </c>
      <c r="DZ782" s="377">
        <f t="shared" si="315"/>
        <v>0.63313609467455623</v>
      </c>
      <c r="EA782" s="377">
        <f t="shared" si="315"/>
        <v>0.63450292397660824</v>
      </c>
      <c r="EB782" s="378">
        <f t="shared" si="315"/>
        <v>0.53900709219858156</v>
      </c>
      <c r="EC782" s="378">
        <f t="shared" si="315"/>
        <v>0.53846153846153844</v>
      </c>
      <c r="ED782" s="378">
        <f t="shared" si="315"/>
        <v>0.53633217993079585</v>
      </c>
      <c r="EE782" s="378">
        <f t="shared" si="315"/>
        <v>0.53898305084745768</v>
      </c>
      <c r="EG782" s="226">
        <v>297</v>
      </c>
      <c r="EH782" s="226">
        <v>172</v>
      </c>
      <c r="EI782" s="226">
        <v>125</v>
      </c>
      <c r="EJ782" s="226">
        <v>51</v>
      </c>
      <c r="EK782" s="226">
        <v>123</v>
      </c>
      <c r="EL782" s="226">
        <v>2154</v>
      </c>
      <c r="EM782" s="226">
        <v>2111</v>
      </c>
      <c r="EN782" s="379">
        <f t="shared" si="322"/>
        <v>0.57912457912457915</v>
      </c>
      <c r="EO782" s="226">
        <f t="shared" si="323"/>
        <v>40.799999999999997</v>
      </c>
      <c r="EP782" s="379">
        <f t="shared" si="324"/>
        <v>0.41414141414141414</v>
      </c>
      <c r="EQ782" s="226">
        <f t="shared" si="325"/>
        <v>57103.06406685237</v>
      </c>
      <c r="ER782" s="226">
        <f t="shared" si="326"/>
        <v>2013.2638559924208</v>
      </c>
      <c r="ES782" s="292"/>
      <c r="ET782" s="227">
        <v>282</v>
      </c>
      <c r="EU782" s="227">
        <v>152</v>
      </c>
      <c r="EV782" s="227">
        <v>131</v>
      </c>
      <c r="EW782" s="227">
        <v>66</v>
      </c>
      <c r="EX782" s="227">
        <v>190</v>
      </c>
      <c r="EY782" s="227">
        <v>2059</v>
      </c>
      <c r="EZ782" s="227">
        <v>2023</v>
      </c>
      <c r="FA782" s="380">
        <f t="shared" ref="FA782:FA845" si="330">IFERROR(EU782/ET782,0)</f>
        <v>0.53900709219858156</v>
      </c>
      <c r="FB782" s="228">
        <f t="shared" ref="FB782:FB845" si="331">IFERROR((EW782/EV782)*100,0)</f>
        <v>50.381679389312971</v>
      </c>
      <c r="FC782" s="380">
        <f t="shared" ref="FC782:FC845" si="332">IFERROR(EX782/ET782,0)</f>
        <v>0.67375886524822692</v>
      </c>
      <c r="FD782" s="227">
        <f t="shared" ref="FD782:FD845" si="333">IFERROR((EX782*1000000)/EY782,0)</f>
        <v>92277.804759592036</v>
      </c>
      <c r="FE782" s="227">
        <f t="shared" ref="FE782:FE845" si="334">IFERROR((EW782*1000000)/EZ782/12,0)</f>
        <v>2718.7345526445874</v>
      </c>
      <c r="FF782" s="227">
        <v>131</v>
      </c>
      <c r="FG782" s="228">
        <f t="shared" si="327"/>
        <v>42.748091603053432</v>
      </c>
      <c r="FH782" s="227">
        <v>56</v>
      </c>
      <c r="FI782" s="227">
        <v>131</v>
      </c>
      <c r="FJ782" s="227">
        <v>1</v>
      </c>
      <c r="FK782" s="227">
        <f t="shared" si="319"/>
        <v>74</v>
      </c>
      <c r="FL782" s="227">
        <v>69</v>
      </c>
      <c r="FM782" s="227">
        <f t="shared" si="320"/>
        <v>5</v>
      </c>
      <c r="FZ782" s="229"/>
      <c r="GA782" s="229"/>
      <c r="GB782" s="229"/>
      <c r="GC782" s="229"/>
      <c r="GD782" s="229"/>
    </row>
    <row r="783" spans="1:186" s="368" customFormat="1">
      <c r="A783" s="287" t="s">
        <v>1830</v>
      </c>
      <c r="B783" s="369" t="s">
        <v>1831</v>
      </c>
      <c r="C783" s="287" t="s">
        <v>1880</v>
      </c>
      <c r="D783" s="287" t="s">
        <v>3123</v>
      </c>
      <c r="E783" s="369" t="s">
        <v>1881</v>
      </c>
      <c r="F783" s="287">
        <v>780</v>
      </c>
      <c r="G783" s="407" t="s">
        <v>1882</v>
      </c>
      <c r="H783" s="392" t="s">
        <v>1883</v>
      </c>
      <c r="I783" s="393" t="s">
        <v>1884</v>
      </c>
      <c r="J783" s="392" t="s">
        <v>1885</v>
      </c>
      <c r="K783" s="393" t="s">
        <v>1017</v>
      </c>
      <c r="L783" s="392" t="s">
        <v>1885</v>
      </c>
      <c r="M783" s="392" t="s">
        <v>3124</v>
      </c>
      <c r="N783" s="372">
        <v>1</v>
      </c>
      <c r="O783" s="373">
        <v>16258</v>
      </c>
      <c r="P783" s="373">
        <v>20128</v>
      </c>
      <c r="Q783" s="373">
        <v>21092</v>
      </c>
      <c r="R783" s="373">
        <v>22059</v>
      </c>
      <c r="S783" s="374">
        <v>19707</v>
      </c>
      <c r="T783" s="374">
        <v>20651</v>
      </c>
      <c r="U783" s="374">
        <v>21609</v>
      </c>
      <c r="V783" s="374">
        <v>22594</v>
      </c>
      <c r="W783" s="373">
        <v>13191</v>
      </c>
      <c r="X783" s="373">
        <v>16245</v>
      </c>
      <c r="Y783" s="373">
        <v>17013</v>
      </c>
      <c r="Z783" s="373">
        <v>17768</v>
      </c>
      <c r="AA783" s="374">
        <v>15661</v>
      </c>
      <c r="AB783" s="374">
        <v>16401</v>
      </c>
      <c r="AC783" s="374">
        <v>17138</v>
      </c>
      <c r="AD783" s="374">
        <v>17912</v>
      </c>
      <c r="AE783" s="373">
        <v>85</v>
      </c>
      <c r="AF783" s="373">
        <v>80</v>
      </c>
      <c r="AG783" s="373">
        <v>75</v>
      </c>
      <c r="AH783" s="373">
        <v>78</v>
      </c>
      <c r="AI783" s="374">
        <v>81</v>
      </c>
      <c r="AJ783" s="374">
        <v>76</v>
      </c>
      <c r="AK783" s="374">
        <v>79</v>
      </c>
      <c r="AL783" s="374">
        <v>79</v>
      </c>
      <c r="AM783" s="226">
        <v>3067</v>
      </c>
      <c r="AN783" s="226">
        <v>3883</v>
      </c>
      <c r="AO783" s="226">
        <v>4079</v>
      </c>
      <c r="AP783" s="226">
        <v>4291</v>
      </c>
      <c r="AQ783" s="227">
        <v>4046</v>
      </c>
      <c r="AR783" s="227">
        <v>4250</v>
      </c>
      <c r="AS783" s="227">
        <v>4471</v>
      </c>
      <c r="AT783" s="227">
        <v>4682</v>
      </c>
      <c r="AU783" s="226">
        <v>1914</v>
      </c>
      <c r="AV783" s="226">
        <v>2464</v>
      </c>
      <c r="AW783" s="226">
        <v>2639</v>
      </c>
      <c r="AX783" s="226">
        <v>2901</v>
      </c>
      <c r="AY783" s="227">
        <v>2585</v>
      </c>
      <c r="AZ783" s="227">
        <v>2765</v>
      </c>
      <c r="BA783" s="227">
        <v>3034</v>
      </c>
      <c r="BB783" s="227">
        <v>3168</v>
      </c>
      <c r="BC783" s="226">
        <f t="shared" si="318"/>
        <v>2396</v>
      </c>
      <c r="BD783" s="226">
        <f t="shared" si="318"/>
        <v>1543.9238653454065</v>
      </c>
      <c r="BE783" s="226">
        <f t="shared" si="318"/>
        <v>1573.1953060000001</v>
      </c>
      <c r="BF783" s="226">
        <f t="shared" si="318"/>
        <v>1605.654317</v>
      </c>
      <c r="BG783" s="218">
        <f t="shared" si="318"/>
        <v>1399</v>
      </c>
      <c r="BH783" s="218">
        <f t="shared" si="317"/>
        <v>1423</v>
      </c>
      <c r="BI783" s="218">
        <f t="shared" si="317"/>
        <v>1396</v>
      </c>
      <c r="BJ783" s="218">
        <f t="shared" si="317"/>
        <v>1442</v>
      </c>
      <c r="BK783" s="226">
        <f t="shared" si="313"/>
        <v>-1243</v>
      </c>
      <c r="BL783" s="226">
        <f t="shared" si="313"/>
        <v>-124.92386534540654</v>
      </c>
      <c r="BM783" s="226">
        <f t="shared" si="313"/>
        <v>-133.19530599999999</v>
      </c>
      <c r="BN783" s="226">
        <f t="shared" si="312"/>
        <v>-215.65431699999999</v>
      </c>
      <c r="BO783" s="227">
        <f t="shared" si="312"/>
        <v>62</v>
      </c>
      <c r="BP783" s="227">
        <f t="shared" si="312"/>
        <v>62</v>
      </c>
      <c r="BQ783" s="227">
        <f t="shared" si="312"/>
        <v>41</v>
      </c>
      <c r="BR783" s="227">
        <f t="shared" si="312"/>
        <v>72</v>
      </c>
      <c r="BS783" s="226">
        <v>10</v>
      </c>
      <c r="BT783" s="226">
        <v>56</v>
      </c>
      <c r="BU783" s="226">
        <v>51</v>
      </c>
      <c r="BV783" s="226">
        <v>32</v>
      </c>
      <c r="BW783" s="227">
        <v>62</v>
      </c>
      <c r="BX783" s="227">
        <v>62</v>
      </c>
      <c r="BY783" s="227">
        <v>41</v>
      </c>
      <c r="BZ783" s="227">
        <v>72</v>
      </c>
      <c r="CA783" s="226">
        <v>1253</v>
      </c>
      <c r="CB783" s="226">
        <f>IFERROR(VLOOKUP($G783,[12]ITEM!$B$2:$AC$939,26,0),0)</f>
        <v>180.92386534540654</v>
      </c>
      <c r="CC783" s="226">
        <f>IFERROR(VLOOKUP($G783,[12]ITEM!$B$2:$AC$939,27,0),0)</f>
        <v>184.19530599999999</v>
      </c>
      <c r="CD783" s="226">
        <f>IFERROR(VLOOKUP($G783,[12]ITEM!$B$2:$AC$939,28,0),0)</f>
        <v>247.65431699999999</v>
      </c>
      <c r="CE783" s="227">
        <v>0</v>
      </c>
      <c r="CF783" s="227">
        <v>0</v>
      </c>
      <c r="CG783" s="227">
        <v>0</v>
      </c>
      <c r="CH783" s="227">
        <v>0</v>
      </c>
      <c r="CI783" s="375"/>
      <c r="CJ783" s="226">
        <f t="shared" si="329"/>
        <v>2395</v>
      </c>
      <c r="CK783" s="226">
        <f t="shared" si="329"/>
        <v>3673</v>
      </c>
      <c r="CL783" s="226">
        <f t="shared" si="329"/>
        <v>3335</v>
      </c>
      <c r="CM783" s="226">
        <f t="shared" si="328"/>
        <v>3435</v>
      </c>
      <c r="CN783" s="227">
        <f t="shared" si="328"/>
        <v>1399</v>
      </c>
      <c r="CO783" s="227">
        <f t="shared" si="328"/>
        <v>1005.2281901929331</v>
      </c>
      <c r="CP783" s="227">
        <f t="shared" si="328"/>
        <v>1084.7698464508053</v>
      </c>
      <c r="CQ783" s="227">
        <f t="shared" si="328"/>
        <v>1140.8974726065092</v>
      </c>
      <c r="CR783" s="226">
        <v>1302</v>
      </c>
      <c r="CS783" s="226">
        <v>1649</v>
      </c>
      <c r="CT783" s="226">
        <v>1732</v>
      </c>
      <c r="CU783" s="226">
        <v>1822</v>
      </c>
      <c r="CV783" s="227">
        <f t="shared" si="321"/>
        <v>-612</v>
      </c>
      <c r="CW783" s="227">
        <f>CV783*(1+('[13]GROWTH (YoY)'!AR783/100))</f>
        <v>-642.77180980706692</v>
      </c>
      <c r="CX783" s="227">
        <f>CW783*(1+('[13]GROWTH (YoY)'!AS783/100))</f>
        <v>-676.2301535491946</v>
      </c>
      <c r="CY783" s="227">
        <f>CX783*(1+('[13]GROWTH (YoY)'!AT783/100))</f>
        <v>-708.10252739349085</v>
      </c>
      <c r="CZ783" s="226">
        <v>0</v>
      </c>
      <c r="DA783" s="226">
        <v>0</v>
      </c>
      <c r="DB783" s="226">
        <v>0</v>
      </c>
      <c r="DC783" s="226">
        <v>0</v>
      </c>
      <c r="DD783" s="227">
        <v>0</v>
      </c>
      <c r="DE783" s="227">
        <v>0</v>
      </c>
      <c r="DF783" s="227">
        <v>0</v>
      </c>
      <c r="DG783" s="227">
        <v>0</v>
      </c>
      <c r="DH783" s="226">
        <v>1093</v>
      </c>
      <c r="DI783" s="226">
        <v>2024</v>
      </c>
      <c r="DJ783" s="226">
        <v>1603</v>
      </c>
      <c r="DK783" s="226">
        <v>1613</v>
      </c>
      <c r="DL783" s="227">
        <v>2011</v>
      </c>
      <c r="DM783" s="227">
        <v>1648</v>
      </c>
      <c r="DN783" s="227">
        <v>1761</v>
      </c>
      <c r="DO783" s="227">
        <v>1849</v>
      </c>
      <c r="DP783" s="376">
        <f t="shared" si="316"/>
        <v>1</v>
      </c>
      <c r="DQ783" s="226">
        <f t="shared" si="316"/>
        <v>-2129.0761346545933</v>
      </c>
      <c r="DR783" s="226">
        <f t="shared" si="316"/>
        <v>-1761.8046939999999</v>
      </c>
      <c r="DS783" s="226">
        <f t="shared" si="314"/>
        <v>-1829.345683</v>
      </c>
      <c r="DT783" s="227">
        <f t="shared" si="314"/>
        <v>0</v>
      </c>
      <c r="DU783" s="227">
        <f t="shared" si="314"/>
        <v>417.77180980706692</v>
      </c>
      <c r="DV783" s="227">
        <f t="shared" si="314"/>
        <v>311.23015354919471</v>
      </c>
      <c r="DW783" s="227">
        <f t="shared" si="314"/>
        <v>301.10252739349085</v>
      </c>
      <c r="DX783" s="377">
        <f t="shared" si="315"/>
        <v>0.81135441013654819</v>
      </c>
      <c r="DY783" s="377">
        <f t="shared" si="315"/>
        <v>0.80708465818759934</v>
      </c>
      <c r="DZ783" s="377">
        <f t="shared" si="315"/>
        <v>0.80660914090650482</v>
      </c>
      <c r="EA783" s="377">
        <f t="shared" ref="EA783:EE833" si="335">IFERROR(Z783/R783,0)</f>
        <v>0.80547622285688381</v>
      </c>
      <c r="EB783" s="378">
        <f t="shared" si="335"/>
        <v>0.79469224133556604</v>
      </c>
      <c r="EC783" s="378">
        <f t="shared" si="335"/>
        <v>0.79419882814391551</v>
      </c>
      <c r="ED783" s="378">
        <f t="shared" si="335"/>
        <v>0.79309546948030918</v>
      </c>
      <c r="EE783" s="378">
        <f t="shared" si="335"/>
        <v>0.79277684340975485</v>
      </c>
      <c r="EG783" s="226">
        <v>16258</v>
      </c>
      <c r="EH783" s="226">
        <v>13001</v>
      </c>
      <c r="EI783" s="226">
        <v>3258</v>
      </c>
      <c r="EJ783" s="226">
        <v>3187</v>
      </c>
      <c r="EK783" s="226">
        <v>18413</v>
      </c>
      <c r="EL783" s="226">
        <v>25931</v>
      </c>
      <c r="EM783" s="226">
        <v>25931</v>
      </c>
      <c r="EN783" s="379">
        <f t="shared" si="322"/>
        <v>0.79966785582482469</v>
      </c>
      <c r="EO783" s="226">
        <f t="shared" si="323"/>
        <v>97.820748925721304</v>
      </c>
      <c r="EP783" s="379">
        <f t="shared" si="324"/>
        <v>1.1325501291671793</v>
      </c>
      <c r="EQ783" s="226">
        <f t="shared" si="325"/>
        <v>710076.74212332733</v>
      </c>
      <c r="ER783" s="226">
        <f t="shared" si="326"/>
        <v>10241.924080572802</v>
      </c>
      <c r="ES783" s="292"/>
      <c r="ET783" s="227">
        <v>19707</v>
      </c>
      <c r="EU783" s="227">
        <v>15611</v>
      </c>
      <c r="EV783" s="227">
        <v>4096</v>
      </c>
      <c r="EW783" s="227">
        <v>3214</v>
      </c>
      <c r="EX783" s="227">
        <v>35075</v>
      </c>
      <c r="EY783" s="227">
        <v>38030</v>
      </c>
      <c r="EZ783" s="227">
        <v>38030</v>
      </c>
      <c r="FA783" s="380">
        <f t="shared" si="330"/>
        <v>0.79215507180189781</v>
      </c>
      <c r="FB783" s="228">
        <f t="shared" si="331"/>
        <v>78.466796875</v>
      </c>
      <c r="FC783" s="380">
        <f t="shared" si="332"/>
        <v>1.7798244278682702</v>
      </c>
      <c r="FD783" s="227">
        <f t="shared" si="333"/>
        <v>922298.18564291345</v>
      </c>
      <c r="FE783" s="227">
        <f t="shared" si="334"/>
        <v>7042.6855990884387</v>
      </c>
      <c r="FF783" s="227">
        <v>4096</v>
      </c>
      <c r="FG783" s="228">
        <f t="shared" si="327"/>
        <v>63.4765625</v>
      </c>
      <c r="FH783" s="227">
        <v>2600</v>
      </c>
      <c r="FI783" s="227">
        <v>4096</v>
      </c>
      <c r="FJ783" s="227">
        <v>17</v>
      </c>
      <c r="FK783" s="227">
        <f t="shared" si="319"/>
        <v>1479</v>
      </c>
      <c r="FL783" s="227">
        <v>1203</v>
      </c>
      <c r="FM783" s="227">
        <f t="shared" si="320"/>
        <v>276</v>
      </c>
      <c r="FZ783" s="229"/>
      <c r="GA783" s="229"/>
      <c r="GB783" s="229"/>
      <c r="GC783" s="229"/>
      <c r="GD783" s="229"/>
    </row>
    <row r="784" spans="1:186" s="368" customFormat="1">
      <c r="A784" s="287" t="s">
        <v>1830</v>
      </c>
      <c r="B784" s="369" t="s">
        <v>1831</v>
      </c>
      <c r="C784" s="287" t="s">
        <v>1880</v>
      </c>
      <c r="D784" s="287" t="s">
        <v>3123</v>
      </c>
      <c r="E784" s="369" t="s">
        <v>1881</v>
      </c>
      <c r="F784" s="287">
        <v>781</v>
      </c>
      <c r="G784" s="407" t="s">
        <v>1886</v>
      </c>
      <c r="H784" s="392" t="s">
        <v>1887</v>
      </c>
      <c r="I784" s="393" t="s">
        <v>1884</v>
      </c>
      <c r="J784" s="392" t="s">
        <v>1885</v>
      </c>
      <c r="K784" s="393" t="s">
        <v>1017</v>
      </c>
      <c r="L784" s="392" t="s">
        <v>1885</v>
      </c>
      <c r="M784" s="392" t="s">
        <v>3124</v>
      </c>
      <c r="N784" s="372">
        <v>1</v>
      </c>
      <c r="O784" s="373">
        <v>26</v>
      </c>
      <c r="P784" s="373">
        <v>32</v>
      </c>
      <c r="Q784" s="373">
        <v>33</v>
      </c>
      <c r="R784" s="373">
        <v>34</v>
      </c>
      <c r="S784" s="374">
        <v>129</v>
      </c>
      <c r="T784" s="374">
        <v>133</v>
      </c>
      <c r="U784" s="374">
        <v>138</v>
      </c>
      <c r="V784" s="374">
        <v>144</v>
      </c>
      <c r="W784" s="373">
        <v>18</v>
      </c>
      <c r="X784" s="373">
        <v>22</v>
      </c>
      <c r="Y784" s="373">
        <v>22</v>
      </c>
      <c r="Z784" s="373">
        <v>23</v>
      </c>
      <c r="AA784" s="374">
        <v>99</v>
      </c>
      <c r="AB784" s="374">
        <v>101</v>
      </c>
      <c r="AC784" s="374">
        <v>105</v>
      </c>
      <c r="AD784" s="374">
        <v>109</v>
      </c>
      <c r="AE784" s="373">
        <v>0</v>
      </c>
      <c r="AF784" s="373">
        <v>0</v>
      </c>
      <c r="AG784" s="373">
        <v>0</v>
      </c>
      <c r="AH784" s="373">
        <v>0</v>
      </c>
      <c r="AI784" s="374">
        <v>1</v>
      </c>
      <c r="AJ784" s="374">
        <v>1</v>
      </c>
      <c r="AK784" s="374">
        <v>1</v>
      </c>
      <c r="AL784" s="374">
        <v>1</v>
      </c>
      <c r="AM784" s="226">
        <v>8</v>
      </c>
      <c r="AN784" s="226">
        <v>10</v>
      </c>
      <c r="AO784" s="226">
        <v>10</v>
      </c>
      <c r="AP784" s="226">
        <v>11</v>
      </c>
      <c r="AQ784" s="227">
        <v>31</v>
      </c>
      <c r="AR784" s="227">
        <v>32</v>
      </c>
      <c r="AS784" s="227">
        <v>33</v>
      </c>
      <c r="AT784" s="227">
        <v>35</v>
      </c>
      <c r="AU784" s="226">
        <v>3</v>
      </c>
      <c r="AV784" s="226">
        <v>5</v>
      </c>
      <c r="AW784" s="226">
        <v>4</v>
      </c>
      <c r="AX784" s="226">
        <v>6</v>
      </c>
      <c r="AY784" s="227">
        <v>15</v>
      </c>
      <c r="AZ784" s="227">
        <v>12</v>
      </c>
      <c r="BA784" s="227">
        <v>19</v>
      </c>
      <c r="BB784" s="227">
        <v>21</v>
      </c>
      <c r="BC784" s="226">
        <f t="shared" si="318"/>
        <v>5</v>
      </c>
      <c r="BD784" s="226">
        <f t="shared" si="318"/>
        <v>1</v>
      </c>
      <c r="BE784" s="226">
        <f t="shared" si="318"/>
        <v>-11</v>
      </c>
      <c r="BF784" s="226">
        <f t="shared" si="318"/>
        <v>-23</v>
      </c>
      <c r="BG784" s="218">
        <f t="shared" si="318"/>
        <v>206</v>
      </c>
      <c r="BH784" s="218">
        <f t="shared" si="317"/>
        <v>183</v>
      </c>
      <c r="BI784" s="218">
        <f t="shared" si="317"/>
        <v>229</v>
      </c>
      <c r="BJ784" s="218">
        <f t="shared" si="317"/>
        <v>190</v>
      </c>
      <c r="BK784" s="226">
        <f t="shared" si="313"/>
        <v>0</v>
      </c>
      <c r="BL784" s="226">
        <f t="shared" si="313"/>
        <v>4</v>
      </c>
      <c r="BM784" s="226">
        <f t="shared" si="313"/>
        <v>17</v>
      </c>
      <c r="BN784" s="226">
        <f t="shared" si="312"/>
        <v>28</v>
      </c>
      <c r="BO784" s="227">
        <f t="shared" si="312"/>
        <v>-190</v>
      </c>
      <c r="BP784" s="227">
        <f t="shared" si="312"/>
        <v>-163</v>
      </c>
      <c r="BQ784" s="227">
        <f t="shared" si="312"/>
        <v>-215</v>
      </c>
      <c r="BR784" s="227">
        <f t="shared" si="312"/>
        <v>-176</v>
      </c>
      <c r="BS784" s="226">
        <v>0</v>
      </c>
      <c r="BT784" s="226">
        <v>4</v>
      </c>
      <c r="BU784" s="226">
        <v>17</v>
      </c>
      <c r="BV784" s="226">
        <v>28</v>
      </c>
      <c r="BW784" s="227">
        <v>6</v>
      </c>
      <c r="BX784" s="227">
        <v>21</v>
      </c>
      <c r="BY784" s="227">
        <v>33</v>
      </c>
      <c r="BZ784" s="227">
        <v>14</v>
      </c>
      <c r="CA784" s="226">
        <v>0</v>
      </c>
      <c r="CB784" s="226">
        <f>IFERROR(VLOOKUP($G784,[12]ITEM!$B$2:$AC$939,26,0),0)</f>
        <v>0</v>
      </c>
      <c r="CC784" s="226">
        <f>IFERROR(VLOOKUP($G784,[12]ITEM!$B$2:$AC$939,27,0),0)</f>
        <v>0</v>
      </c>
      <c r="CD784" s="226">
        <f>IFERROR(VLOOKUP($G784,[12]ITEM!$B$2:$AC$939,28,0),0)</f>
        <v>0</v>
      </c>
      <c r="CE784" s="227">
        <v>196</v>
      </c>
      <c r="CF784" s="227">
        <v>184</v>
      </c>
      <c r="CG784" s="227">
        <v>248</v>
      </c>
      <c r="CH784" s="227">
        <v>190</v>
      </c>
      <c r="CI784" s="375"/>
      <c r="CJ784" s="226">
        <f t="shared" si="329"/>
        <v>5</v>
      </c>
      <c r="CK784" s="226">
        <f t="shared" si="329"/>
        <v>12</v>
      </c>
      <c r="CL784" s="226">
        <f t="shared" si="329"/>
        <v>13</v>
      </c>
      <c r="CM784" s="226">
        <f t="shared" si="328"/>
        <v>13</v>
      </c>
      <c r="CN784" s="227">
        <f t="shared" si="328"/>
        <v>206</v>
      </c>
      <c r="CO784" s="227">
        <f t="shared" si="328"/>
        <v>213.09437095584525</v>
      </c>
      <c r="CP784" s="227">
        <f t="shared" si="328"/>
        <v>221.16552488421823</v>
      </c>
      <c r="CQ784" s="227">
        <f t="shared" si="328"/>
        <v>231.20812739962443</v>
      </c>
      <c r="CR784" s="226">
        <v>5</v>
      </c>
      <c r="CS784" s="226">
        <v>6</v>
      </c>
      <c r="CT784" s="226">
        <v>6</v>
      </c>
      <c r="CU784" s="226">
        <v>6</v>
      </c>
      <c r="CV784" s="227">
        <f t="shared" si="321"/>
        <v>200</v>
      </c>
      <c r="CW784" s="227">
        <f>CV784*(1+('[13]GROWTH (YoY)'!AR784/100))</f>
        <v>206.09437095584525</v>
      </c>
      <c r="CX784" s="227">
        <f>CW784*(1+('[13]GROWTH (YoY)'!AS784/100))</f>
        <v>214.16552488421823</v>
      </c>
      <c r="CY784" s="227">
        <f>CX784*(1+('[13]GROWTH (YoY)'!AT784/100))</f>
        <v>223.20812739962443</v>
      </c>
      <c r="CZ784" s="226">
        <v>0</v>
      </c>
      <c r="DA784" s="226">
        <v>0</v>
      </c>
      <c r="DB784" s="226">
        <v>0</v>
      </c>
      <c r="DC784" s="226">
        <v>0</v>
      </c>
      <c r="DD784" s="227">
        <v>0</v>
      </c>
      <c r="DE784" s="227">
        <v>0</v>
      </c>
      <c r="DF784" s="227">
        <v>0</v>
      </c>
      <c r="DG784" s="227">
        <v>0</v>
      </c>
      <c r="DH784" s="226">
        <v>0</v>
      </c>
      <c r="DI784" s="226">
        <v>6</v>
      </c>
      <c r="DJ784" s="226">
        <v>7</v>
      </c>
      <c r="DK784" s="226">
        <v>7</v>
      </c>
      <c r="DL784" s="227">
        <v>6</v>
      </c>
      <c r="DM784" s="227">
        <v>7</v>
      </c>
      <c r="DN784" s="227">
        <v>7</v>
      </c>
      <c r="DO784" s="227">
        <v>8</v>
      </c>
      <c r="DP784" s="376">
        <f t="shared" si="316"/>
        <v>0</v>
      </c>
      <c r="DQ784" s="226">
        <f t="shared" si="316"/>
        <v>-11</v>
      </c>
      <c r="DR784" s="226">
        <f t="shared" si="316"/>
        <v>-24</v>
      </c>
      <c r="DS784" s="226">
        <f t="shared" si="314"/>
        <v>-36</v>
      </c>
      <c r="DT784" s="227">
        <f t="shared" si="314"/>
        <v>0</v>
      </c>
      <c r="DU784" s="227">
        <f t="shared" si="314"/>
        <v>-30.09437095584525</v>
      </c>
      <c r="DV784" s="227">
        <f t="shared" si="314"/>
        <v>7.8344751157817711</v>
      </c>
      <c r="DW784" s="227">
        <f t="shared" si="314"/>
        <v>-41.208127399624431</v>
      </c>
      <c r="DX784" s="377">
        <f t="shared" ref="DX784:EE847" si="336">IFERROR(W784/O784,0)</f>
        <v>0.69230769230769229</v>
      </c>
      <c r="DY784" s="377">
        <f t="shared" si="336"/>
        <v>0.6875</v>
      </c>
      <c r="DZ784" s="377">
        <f t="shared" si="336"/>
        <v>0.66666666666666663</v>
      </c>
      <c r="EA784" s="377">
        <f t="shared" si="335"/>
        <v>0.67647058823529416</v>
      </c>
      <c r="EB784" s="378">
        <f t="shared" si="335"/>
        <v>0.76744186046511631</v>
      </c>
      <c r="EC784" s="378">
        <f t="shared" si="335"/>
        <v>0.75939849624060152</v>
      </c>
      <c r="ED784" s="378">
        <f t="shared" si="335"/>
        <v>0.76086956521739135</v>
      </c>
      <c r="EE784" s="378">
        <f t="shared" si="335"/>
        <v>0.75694444444444442</v>
      </c>
      <c r="EG784" s="226">
        <v>26</v>
      </c>
      <c r="EH784" s="226">
        <v>18</v>
      </c>
      <c r="EI784" s="226">
        <v>8</v>
      </c>
      <c r="EJ784" s="226">
        <v>3</v>
      </c>
      <c r="EK784" s="226">
        <v>20</v>
      </c>
      <c r="EL784" s="226">
        <v>49</v>
      </c>
      <c r="EM784" s="226">
        <v>49</v>
      </c>
      <c r="EN784" s="379">
        <f t="shared" si="322"/>
        <v>0.69230769230769229</v>
      </c>
      <c r="EO784" s="226">
        <f t="shared" si="323"/>
        <v>37.5</v>
      </c>
      <c r="EP784" s="379">
        <f t="shared" si="324"/>
        <v>0.76923076923076927</v>
      </c>
      <c r="EQ784" s="226">
        <f t="shared" si="325"/>
        <v>408163.26530612243</v>
      </c>
      <c r="ER784" s="226">
        <f t="shared" si="326"/>
        <v>5102.0408163265301</v>
      </c>
      <c r="ES784" s="292"/>
      <c r="ET784" s="227">
        <v>954</v>
      </c>
      <c r="EU784" s="227">
        <v>723</v>
      </c>
      <c r="EV784" s="227">
        <v>232</v>
      </c>
      <c r="EW784" s="227">
        <v>114</v>
      </c>
      <c r="EX784" s="227">
        <v>1618</v>
      </c>
      <c r="EY784" s="227">
        <v>712</v>
      </c>
      <c r="EZ784" s="227">
        <v>712</v>
      </c>
      <c r="FA784" s="380">
        <f t="shared" si="330"/>
        <v>0.75786163522012584</v>
      </c>
      <c r="FB784" s="228">
        <f t="shared" si="331"/>
        <v>49.137931034482754</v>
      </c>
      <c r="FC784" s="380">
        <f t="shared" si="332"/>
        <v>1.6960167714884695</v>
      </c>
      <c r="FD784" s="227">
        <f t="shared" si="333"/>
        <v>2272471.9101123596</v>
      </c>
      <c r="FE784" s="227">
        <f t="shared" si="334"/>
        <v>13342.696629213482</v>
      </c>
      <c r="FF784" s="227">
        <v>32</v>
      </c>
      <c r="FG784" s="228">
        <f t="shared" si="327"/>
        <v>50</v>
      </c>
      <c r="FH784" s="227">
        <v>16</v>
      </c>
      <c r="FI784" s="227">
        <v>32</v>
      </c>
      <c r="FJ784" s="227">
        <v>-45</v>
      </c>
      <c r="FK784" s="227">
        <f t="shared" si="319"/>
        <v>61</v>
      </c>
      <c r="FL784" s="227">
        <v>33</v>
      </c>
      <c r="FM784" s="227">
        <f t="shared" si="320"/>
        <v>28</v>
      </c>
      <c r="FZ784" s="229"/>
      <c r="GA784" s="229"/>
      <c r="GB784" s="229"/>
      <c r="GC784" s="229"/>
      <c r="GD784" s="229"/>
    </row>
    <row r="785" spans="1:186" s="368" customFormat="1">
      <c r="A785" s="287" t="s">
        <v>1830</v>
      </c>
      <c r="B785" s="369" t="s">
        <v>1831</v>
      </c>
      <c r="C785" s="287" t="s">
        <v>1880</v>
      </c>
      <c r="D785" s="287" t="s">
        <v>3123</v>
      </c>
      <c r="E785" s="369" t="s">
        <v>1881</v>
      </c>
      <c r="F785" s="287">
        <v>782</v>
      </c>
      <c r="G785" s="407" t="s">
        <v>1888</v>
      </c>
      <c r="H785" s="392" t="s">
        <v>1889</v>
      </c>
      <c r="I785" s="393" t="s">
        <v>1884</v>
      </c>
      <c r="J785" s="392" t="s">
        <v>1885</v>
      </c>
      <c r="K785" s="393" t="s">
        <v>1017</v>
      </c>
      <c r="L785" s="392" t="s">
        <v>1885</v>
      </c>
      <c r="M785" s="392" t="s">
        <v>3124</v>
      </c>
      <c r="N785" s="372">
        <v>1</v>
      </c>
      <c r="O785" s="373">
        <v>643</v>
      </c>
      <c r="P785" s="373">
        <v>804</v>
      </c>
      <c r="Q785" s="373">
        <v>837</v>
      </c>
      <c r="R785" s="373">
        <v>885</v>
      </c>
      <c r="S785" s="374">
        <v>413</v>
      </c>
      <c r="T785" s="374">
        <v>430</v>
      </c>
      <c r="U785" s="374">
        <v>455</v>
      </c>
      <c r="V785" s="374">
        <v>480</v>
      </c>
      <c r="W785" s="373">
        <v>369</v>
      </c>
      <c r="X785" s="373">
        <v>464</v>
      </c>
      <c r="Y785" s="373">
        <v>483</v>
      </c>
      <c r="Z785" s="373">
        <v>512</v>
      </c>
      <c r="AA785" s="374">
        <v>208</v>
      </c>
      <c r="AB785" s="374">
        <v>217</v>
      </c>
      <c r="AC785" s="374">
        <v>229</v>
      </c>
      <c r="AD785" s="374">
        <v>242</v>
      </c>
      <c r="AE785" s="373">
        <v>8</v>
      </c>
      <c r="AF785" s="373">
        <v>7</v>
      </c>
      <c r="AG785" s="373">
        <v>7</v>
      </c>
      <c r="AH785" s="373">
        <v>7</v>
      </c>
      <c r="AI785" s="374">
        <v>4</v>
      </c>
      <c r="AJ785" s="374">
        <v>4</v>
      </c>
      <c r="AK785" s="374">
        <v>4</v>
      </c>
      <c r="AL785" s="374">
        <v>4</v>
      </c>
      <c r="AM785" s="226">
        <v>274</v>
      </c>
      <c r="AN785" s="226">
        <v>341</v>
      </c>
      <c r="AO785" s="226">
        <v>354</v>
      </c>
      <c r="AP785" s="226">
        <v>373</v>
      </c>
      <c r="AQ785" s="227">
        <v>205</v>
      </c>
      <c r="AR785" s="227">
        <v>213</v>
      </c>
      <c r="AS785" s="227">
        <v>225</v>
      </c>
      <c r="AT785" s="227">
        <v>239</v>
      </c>
      <c r="AU785" s="226">
        <v>78</v>
      </c>
      <c r="AV785" s="226">
        <v>105</v>
      </c>
      <c r="AW785" s="226">
        <v>102</v>
      </c>
      <c r="AX785" s="226">
        <v>103</v>
      </c>
      <c r="AY785" s="227">
        <v>63</v>
      </c>
      <c r="AZ785" s="227">
        <v>62</v>
      </c>
      <c r="BA785" s="227">
        <v>62</v>
      </c>
      <c r="BB785" s="227">
        <v>62</v>
      </c>
      <c r="BC785" s="226">
        <f t="shared" si="318"/>
        <v>237</v>
      </c>
      <c r="BD785" s="226">
        <f t="shared" si="318"/>
        <v>219</v>
      </c>
      <c r="BE785" s="226">
        <f t="shared" si="318"/>
        <v>234</v>
      </c>
      <c r="BF785" s="226">
        <f t="shared" si="318"/>
        <v>257</v>
      </c>
      <c r="BG785" s="218">
        <f t="shared" si="318"/>
        <v>127</v>
      </c>
      <c r="BH785" s="218">
        <f t="shared" si="317"/>
        <v>134</v>
      </c>
      <c r="BI785" s="218">
        <f t="shared" si="317"/>
        <v>152</v>
      </c>
      <c r="BJ785" s="218">
        <f t="shared" si="317"/>
        <v>160</v>
      </c>
      <c r="BK785" s="226">
        <f t="shared" si="313"/>
        <v>-41</v>
      </c>
      <c r="BL785" s="226">
        <f t="shared" si="313"/>
        <v>17</v>
      </c>
      <c r="BM785" s="226">
        <f t="shared" si="313"/>
        <v>18</v>
      </c>
      <c r="BN785" s="226">
        <f t="shared" si="312"/>
        <v>13</v>
      </c>
      <c r="BO785" s="227">
        <f t="shared" si="312"/>
        <v>15</v>
      </c>
      <c r="BP785" s="227">
        <f t="shared" si="312"/>
        <v>17</v>
      </c>
      <c r="BQ785" s="227">
        <f t="shared" si="312"/>
        <v>11</v>
      </c>
      <c r="BR785" s="227">
        <f t="shared" si="312"/>
        <v>17</v>
      </c>
      <c r="BS785" s="226">
        <v>3</v>
      </c>
      <c r="BT785" s="226">
        <v>17</v>
      </c>
      <c r="BU785" s="226">
        <v>18</v>
      </c>
      <c r="BV785" s="226">
        <v>13</v>
      </c>
      <c r="BW785" s="227">
        <v>15</v>
      </c>
      <c r="BX785" s="227">
        <v>17</v>
      </c>
      <c r="BY785" s="227">
        <v>11</v>
      </c>
      <c r="BZ785" s="227">
        <v>17</v>
      </c>
      <c r="CA785" s="226">
        <v>44</v>
      </c>
      <c r="CB785" s="226">
        <f>IFERROR(VLOOKUP($G785,[12]ITEM!$B$2:$AC$939,26,0),0)</f>
        <v>0</v>
      </c>
      <c r="CC785" s="226">
        <f>IFERROR(VLOOKUP($G785,[12]ITEM!$B$2:$AC$939,27,0),0)</f>
        <v>0</v>
      </c>
      <c r="CD785" s="226">
        <f>IFERROR(VLOOKUP($G785,[12]ITEM!$B$2:$AC$939,28,0),0)</f>
        <v>0</v>
      </c>
      <c r="CE785" s="227">
        <v>0</v>
      </c>
      <c r="CF785" s="227">
        <v>0</v>
      </c>
      <c r="CG785" s="227">
        <v>0</v>
      </c>
      <c r="CH785" s="227">
        <v>0</v>
      </c>
      <c r="CI785" s="375"/>
      <c r="CJ785" s="226">
        <f t="shared" si="329"/>
        <v>237</v>
      </c>
      <c r="CK785" s="226">
        <f t="shared" si="329"/>
        <v>371</v>
      </c>
      <c r="CL785" s="226">
        <f t="shared" si="329"/>
        <v>383</v>
      </c>
      <c r="CM785" s="226">
        <f t="shared" si="328"/>
        <v>407</v>
      </c>
      <c r="CN785" s="227">
        <f t="shared" si="328"/>
        <v>127</v>
      </c>
      <c r="CO785" s="227">
        <f t="shared" si="328"/>
        <v>136.96088320179922</v>
      </c>
      <c r="CP785" s="227">
        <f t="shared" si="328"/>
        <v>164.93581612334714</v>
      </c>
      <c r="CQ785" s="227">
        <f t="shared" si="328"/>
        <v>172.15138743339864</v>
      </c>
      <c r="CR785" s="226">
        <v>112</v>
      </c>
      <c r="CS785" s="226">
        <v>139</v>
      </c>
      <c r="CT785" s="226">
        <v>144</v>
      </c>
      <c r="CU785" s="226">
        <v>152</v>
      </c>
      <c r="CV785" s="227">
        <f t="shared" si="321"/>
        <v>-104</v>
      </c>
      <c r="CW785" s="227">
        <f>CV785*(1+('[13]GROWTH (YoY)'!AR785/100))</f>
        <v>-108.03911679820077</v>
      </c>
      <c r="CX785" s="227">
        <f>CW785*(1+('[13]GROWTH (YoY)'!AS785/100))</f>
        <v>-114.06418387665285</v>
      </c>
      <c r="CY785" s="227">
        <f>CX785*(1+('[13]GROWTH (YoY)'!AT785/100))</f>
        <v>-120.84861256660136</v>
      </c>
      <c r="CZ785" s="226">
        <v>0</v>
      </c>
      <c r="DA785" s="226">
        <v>0</v>
      </c>
      <c r="DB785" s="226">
        <v>0</v>
      </c>
      <c r="DC785" s="226">
        <v>0</v>
      </c>
      <c r="DD785" s="227">
        <v>0</v>
      </c>
      <c r="DE785" s="227">
        <v>0</v>
      </c>
      <c r="DF785" s="227">
        <v>0</v>
      </c>
      <c r="DG785" s="227">
        <v>0</v>
      </c>
      <c r="DH785" s="226">
        <v>125</v>
      </c>
      <c r="DI785" s="226">
        <v>232</v>
      </c>
      <c r="DJ785" s="226">
        <v>239</v>
      </c>
      <c r="DK785" s="226">
        <v>255</v>
      </c>
      <c r="DL785" s="227">
        <v>231</v>
      </c>
      <c r="DM785" s="227">
        <v>245</v>
      </c>
      <c r="DN785" s="227">
        <v>279</v>
      </c>
      <c r="DO785" s="227">
        <v>293</v>
      </c>
      <c r="DP785" s="376">
        <f t="shared" si="316"/>
        <v>0</v>
      </c>
      <c r="DQ785" s="226">
        <f t="shared" si="316"/>
        <v>-152</v>
      </c>
      <c r="DR785" s="226">
        <f t="shared" si="316"/>
        <v>-149</v>
      </c>
      <c r="DS785" s="226">
        <f t="shared" si="314"/>
        <v>-150</v>
      </c>
      <c r="DT785" s="227">
        <f t="shared" si="314"/>
        <v>0</v>
      </c>
      <c r="DU785" s="227">
        <f t="shared" si="314"/>
        <v>-2.9608832017992199</v>
      </c>
      <c r="DV785" s="227">
        <f t="shared" si="314"/>
        <v>-12.935816123347138</v>
      </c>
      <c r="DW785" s="227">
        <f t="shared" si="314"/>
        <v>-12.151387433398639</v>
      </c>
      <c r="DX785" s="377">
        <f t="shared" si="336"/>
        <v>0.5738724727838258</v>
      </c>
      <c r="DY785" s="377">
        <f t="shared" si="336"/>
        <v>0.57711442786069655</v>
      </c>
      <c r="DZ785" s="377">
        <f t="shared" si="336"/>
        <v>0.57706093189964158</v>
      </c>
      <c r="EA785" s="377">
        <f t="shared" si="335"/>
        <v>0.5785310734463277</v>
      </c>
      <c r="EB785" s="378">
        <f t="shared" si="335"/>
        <v>0.50363196125907994</v>
      </c>
      <c r="EC785" s="378">
        <f t="shared" si="335"/>
        <v>0.50465116279069766</v>
      </c>
      <c r="ED785" s="378">
        <f t="shared" si="335"/>
        <v>0.50329670329670328</v>
      </c>
      <c r="EE785" s="378">
        <f t="shared" si="335"/>
        <v>0.50416666666666665</v>
      </c>
      <c r="EG785" s="226">
        <v>665</v>
      </c>
      <c r="EH785" s="226">
        <v>341</v>
      </c>
      <c r="EI785" s="226">
        <v>324</v>
      </c>
      <c r="EJ785" s="226">
        <v>202</v>
      </c>
      <c r="EK785" s="226">
        <v>131</v>
      </c>
      <c r="EL785" s="226">
        <v>1281</v>
      </c>
      <c r="EM785" s="226">
        <v>1281</v>
      </c>
      <c r="EN785" s="379">
        <f t="shared" si="322"/>
        <v>0.51278195488721801</v>
      </c>
      <c r="EO785" s="226">
        <f t="shared" si="323"/>
        <v>62.345679012345677</v>
      </c>
      <c r="EP785" s="379">
        <f t="shared" si="324"/>
        <v>0.19699248120300752</v>
      </c>
      <c r="EQ785" s="226">
        <f t="shared" si="325"/>
        <v>102263.85636221702</v>
      </c>
      <c r="ER785" s="226">
        <f t="shared" si="326"/>
        <v>13140.775435857402</v>
      </c>
      <c r="ES785" s="292"/>
      <c r="ET785" s="227">
        <v>413</v>
      </c>
      <c r="EU785" s="227">
        <v>208</v>
      </c>
      <c r="EV785" s="227">
        <v>205</v>
      </c>
      <c r="EW785" s="227">
        <v>84</v>
      </c>
      <c r="EX785" s="227">
        <v>936</v>
      </c>
      <c r="EY785" s="227">
        <v>576</v>
      </c>
      <c r="EZ785" s="227">
        <v>576</v>
      </c>
      <c r="FA785" s="380">
        <f t="shared" si="330"/>
        <v>0.50363196125907994</v>
      </c>
      <c r="FB785" s="228">
        <f t="shared" si="331"/>
        <v>40.975609756097562</v>
      </c>
      <c r="FC785" s="380">
        <f t="shared" si="332"/>
        <v>2.2663438256658597</v>
      </c>
      <c r="FD785" s="227">
        <f t="shared" si="333"/>
        <v>1625000</v>
      </c>
      <c r="FE785" s="227">
        <f t="shared" si="334"/>
        <v>12152.777777777779</v>
      </c>
      <c r="FF785" s="227">
        <v>205</v>
      </c>
      <c r="FG785" s="228">
        <f t="shared" si="327"/>
        <v>30.73170731707317</v>
      </c>
      <c r="FH785" s="227">
        <v>63</v>
      </c>
      <c r="FI785" s="227">
        <v>205</v>
      </c>
      <c r="FJ785" s="227">
        <v>1</v>
      </c>
      <c r="FK785" s="227">
        <f t="shared" si="319"/>
        <v>141</v>
      </c>
      <c r="FL785" s="227">
        <v>101</v>
      </c>
      <c r="FM785" s="227">
        <f t="shared" si="320"/>
        <v>40</v>
      </c>
      <c r="FZ785" s="229"/>
      <c r="GA785" s="229"/>
      <c r="GB785" s="229"/>
      <c r="GC785" s="229"/>
      <c r="GD785" s="229"/>
    </row>
    <row r="786" spans="1:186" s="368" customFormat="1">
      <c r="A786" s="287" t="s">
        <v>1830</v>
      </c>
      <c r="B786" s="369" t="s">
        <v>1831</v>
      </c>
      <c r="C786" s="287" t="s">
        <v>1880</v>
      </c>
      <c r="D786" s="287" t="s">
        <v>3123</v>
      </c>
      <c r="E786" s="369" t="s">
        <v>1881</v>
      </c>
      <c r="F786" s="287">
        <v>783</v>
      </c>
      <c r="G786" s="407" t="s">
        <v>1890</v>
      </c>
      <c r="H786" s="392" t="s">
        <v>1891</v>
      </c>
      <c r="I786" s="393" t="s">
        <v>1884</v>
      </c>
      <c r="J786" s="392" t="s">
        <v>1885</v>
      </c>
      <c r="K786" s="393" t="s">
        <v>1017</v>
      </c>
      <c r="L786" s="392" t="s">
        <v>1885</v>
      </c>
      <c r="M786" s="392" t="s">
        <v>3124</v>
      </c>
      <c r="N786" s="372">
        <v>1</v>
      </c>
      <c r="O786" s="373">
        <v>2253</v>
      </c>
      <c r="P786" s="373">
        <v>2769</v>
      </c>
      <c r="Q786" s="373">
        <v>2844</v>
      </c>
      <c r="R786" s="373">
        <v>2924</v>
      </c>
      <c r="S786" s="374">
        <v>2361</v>
      </c>
      <c r="T786" s="374">
        <v>2425</v>
      </c>
      <c r="U786" s="374">
        <v>2494</v>
      </c>
      <c r="V786" s="374">
        <v>2557</v>
      </c>
      <c r="W786" s="373">
        <v>1471</v>
      </c>
      <c r="X786" s="373">
        <v>1806</v>
      </c>
      <c r="Y786" s="373">
        <v>1855</v>
      </c>
      <c r="Z786" s="373">
        <v>1908</v>
      </c>
      <c r="AA786" s="374">
        <v>1064</v>
      </c>
      <c r="AB786" s="374">
        <v>1088</v>
      </c>
      <c r="AC786" s="374">
        <v>1120</v>
      </c>
      <c r="AD786" s="374">
        <v>1147</v>
      </c>
      <c r="AE786" s="373">
        <v>22</v>
      </c>
      <c r="AF786" s="373">
        <v>20</v>
      </c>
      <c r="AG786" s="373">
        <v>18</v>
      </c>
      <c r="AH786" s="373">
        <v>18</v>
      </c>
      <c r="AI786" s="374">
        <v>26</v>
      </c>
      <c r="AJ786" s="374">
        <v>24</v>
      </c>
      <c r="AK786" s="374">
        <v>24</v>
      </c>
      <c r="AL786" s="374">
        <v>24</v>
      </c>
      <c r="AM786" s="226">
        <v>782</v>
      </c>
      <c r="AN786" s="226">
        <v>962</v>
      </c>
      <c r="AO786" s="226">
        <v>989</v>
      </c>
      <c r="AP786" s="226">
        <v>1017</v>
      </c>
      <c r="AQ786" s="227">
        <v>1297</v>
      </c>
      <c r="AR786" s="227">
        <v>1337</v>
      </c>
      <c r="AS786" s="227">
        <v>1374</v>
      </c>
      <c r="AT786" s="227">
        <v>1410</v>
      </c>
      <c r="AU786" s="226">
        <v>251</v>
      </c>
      <c r="AV786" s="226">
        <v>314</v>
      </c>
      <c r="AW786" s="226">
        <v>343</v>
      </c>
      <c r="AX786" s="226">
        <v>373</v>
      </c>
      <c r="AY786" s="227">
        <v>424</v>
      </c>
      <c r="AZ786" s="227">
        <v>463</v>
      </c>
      <c r="BA786" s="227">
        <v>503</v>
      </c>
      <c r="BB786" s="227">
        <v>551</v>
      </c>
      <c r="BC786" s="226">
        <f t="shared" si="318"/>
        <v>718</v>
      </c>
      <c r="BD786" s="226">
        <f t="shared" si="318"/>
        <v>641</v>
      </c>
      <c r="BE786" s="226">
        <f t="shared" si="318"/>
        <v>637</v>
      </c>
      <c r="BF786" s="226">
        <f t="shared" si="318"/>
        <v>635</v>
      </c>
      <c r="BG786" s="218">
        <f t="shared" si="318"/>
        <v>870</v>
      </c>
      <c r="BH786" s="218">
        <f t="shared" si="317"/>
        <v>869</v>
      </c>
      <c r="BI786" s="218">
        <f t="shared" si="317"/>
        <v>867</v>
      </c>
      <c r="BJ786" s="218">
        <f t="shared" si="317"/>
        <v>856</v>
      </c>
      <c r="BK786" s="226">
        <f t="shared" si="313"/>
        <v>-187</v>
      </c>
      <c r="BL786" s="226">
        <f t="shared" si="313"/>
        <v>7</v>
      </c>
      <c r="BM786" s="226">
        <f t="shared" si="313"/>
        <v>9</v>
      </c>
      <c r="BN786" s="226">
        <f t="shared" si="312"/>
        <v>9</v>
      </c>
      <c r="BO786" s="227">
        <f t="shared" si="312"/>
        <v>3</v>
      </c>
      <c r="BP786" s="227">
        <f t="shared" si="312"/>
        <v>5</v>
      </c>
      <c r="BQ786" s="227">
        <f t="shared" si="312"/>
        <v>4</v>
      </c>
      <c r="BR786" s="227">
        <f t="shared" si="312"/>
        <v>3</v>
      </c>
      <c r="BS786" s="226">
        <v>4</v>
      </c>
      <c r="BT786" s="226">
        <v>7</v>
      </c>
      <c r="BU786" s="226">
        <v>9</v>
      </c>
      <c r="BV786" s="226">
        <v>9</v>
      </c>
      <c r="BW786" s="227">
        <v>3</v>
      </c>
      <c r="BX786" s="227">
        <v>5</v>
      </c>
      <c r="BY786" s="227">
        <v>4</v>
      </c>
      <c r="BZ786" s="227">
        <v>3</v>
      </c>
      <c r="CA786" s="226">
        <v>191</v>
      </c>
      <c r="CB786" s="226">
        <f>IFERROR(VLOOKUP($G786,[12]ITEM!$B$2:$AC$939,26,0),0)</f>
        <v>0</v>
      </c>
      <c r="CC786" s="226">
        <f>IFERROR(VLOOKUP($G786,[12]ITEM!$B$2:$AC$939,27,0),0)</f>
        <v>0</v>
      </c>
      <c r="CD786" s="226">
        <f>IFERROR(VLOOKUP($G786,[12]ITEM!$B$2:$AC$939,28,0),0)</f>
        <v>0</v>
      </c>
      <c r="CE786" s="227">
        <v>0</v>
      </c>
      <c r="CF786" s="227">
        <v>0</v>
      </c>
      <c r="CG786" s="227">
        <v>0</v>
      </c>
      <c r="CH786" s="227">
        <v>0</v>
      </c>
      <c r="CI786" s="375"/>
      <c r="CJ786" s="226">
        <f t="shared" si="329"/>
        <v>718</v>
      </c>
      <c r="CK786" s="226">
        <f t="shared" si="329"/>
        <v>1106</v>
      </c>
      <c r="CL786" s="226">
        <f t="shared" si="329"/>
        <v>962</v>
      </c>
      <c r="CM786" s="226">
        <f t="shared" si="328"/>
        <v>1026</v>
      </c>
      <c r="CN786" s="227">
        <f t="shared" si="328"/>
        <v>870</v>
      </c>
      <c r="CO786" s="227">
        <f t="shared" si="328"/>
        <v>744.07898760722367</v>
      </c>
      <c r="CP786" s="227">
        <f t="shared" si="328"/>
        <v>850.08008177263889</v>
      </c>
      <c r="CQ786" s="227">
        <f t="shared" si="328"/>
        <v>892.04930195790394</v>
      </c>
      <c r="CR786" s="226">
        <v>216</v>
      </c>
      <c r="CS786" s="226">
        <v>266</v>
      </c>
      <c r="CT786" s="226">
        <v>273</v>
      </c>
      <c r="CU786" s="226">
        <v>281</v>
      </c>
      <c r="CV786" s="227">
        <f t="shared" si="321"/>
        <v>35</v>
      </c>
      <c r="CW786" s="227">
        <f>CV786*(1+('[13]GROWTH (YoY)'!AR786/100))</f>
        <v>36.078987607223681</v>
      </c>
      <c r="CX786" s="227">
        <f>CW786*(1+('[13]GROWTH (YoY)'!AS786/100))</f>
        <v>37.080081772638898</v>
      </c>
      <c r="CY786" s="227">
        <f>CX786*(1+('[13]GROWTH (YoY)'!AT786/100))</f>
        <v>38.049301957903907</v>
      </c>
      <c r="CZ786" s="226">
        <v>0</v>
      </c>
      <c r="DA786" s="226">
        <v>0</v>
      </c>
      <c r="DB786" s="226">
        <v>0</v>
      </c>
      <c r="DC786" s="226">
        <v>0</v>
      </c>
      <c r="DD786" s="227">
        <v>0</v>
      </c>
      <c r="DE786" s="227">
        <v>0</v>
      </c>
      <c r="DF786" s="227">
        <v>0</v>
      </c>
      <c r="DG786" s="227">
        <v>0</v>
      </c>
      <c r="DH786" s="226">
        <v>502</v>
      </c>
      <c r="DI786" s="226">
        <v>840</v>
      </c>
      <c r="DJ786" s="226">
        <v>689</v>
      </c>
      <c r="DK786" s="226">
        <v>745</v>
      </c>
      <c r="DL786" s="227">
        <v>835</v>
      </c>
      <c r="DM786" s="227">
        <v>708</v>
      </c>
      <c r="DN786" s="227">
        <v>813</v>
      </c>
      <c r="DO786" s="227">
        <v>854</v>
      </c>
      <c r="DP786" s="376">
        <f t="shared" si="316"/>
        <v>0</v>
      </c>
      <c r="DQ786" s="226">
        <f t="shared" si="316"/>
        <v>-465</v>
      </c>
      <c r="DR786" s="226">
        <f t="shared" si="316"/>
        <v>-325</v>
      </c>
      <c r="DS786" s="226">
        <f t="shared" si="314"/>
        <v>-391</v>
      </c>
      <c r="DT786" s="227">
        <f t="shared" si="314"/>
        <v>0</v>
      </c>
      <c r="DU786" s="227">
        <f t="shared" si="314"/>
        <v>124.92101239277633</v>
      </c>
      <c r="DV786" s="227">
        <f t="shared" si="314"/>
        <v>16.919918227361109</v>
      </c>
      <c r="DW786" s="227">
        <f t="shared" si="314"/>
        <v>-36.049301957903936</v>
      </c>
      <c r="DX786" s="377">
        <f t="shared" si="336"/>
        <v>0.65290723479804702</v>
      </c>
      <c r="DY786" s="377">
        <f t="shared" si="336"/>
        <v>0.65222101841820157</v>
      </c>
      <c r="DZ786" s="377">
        <f t="shared" si="336"/>
        <v>0.65225035161744027</v>
      </c>
      <c r="EA786" s="377">
        <f t="shared" si="335"/>
        <v>0.65253077975376195</v>
      </c>
      <c r="EB786" s="378">
        <f t="shared" si="335"/>
        <v>0.4506565014824227</v>
      </c>
      <c r="EC786" s="378">
        <f t="shared" si="335"/>
        <v>0.44865979381443299</v>
      </c>
      <c r="ED786" s="378">
        <f t="shared" si="335"/>
        <v>0.44907778668805132</v>
      </c>
      <c r="EE786" s="378">
        <f t="shared" si="335"/>
        <v>0.44857254595228785</v>
      </c>
      <c r="EG786" s="226">
        <v>2401</v>
      </c>
      <c r="EH786" s="226">
        <v>1199</v>
      </c>
      <c r="EI786" s="226">
        <v>1202</v>
      </c>
      <c r="EJ786" s="226">
        <v>89</v>
      </c>
      <c r="EK786" s="226">
        <v>35</v>
      </c>
      <c r="EL786" s="226">
        <v>913</v>
      </c>
      <c r="EM786" s="226">
        <v>913</v>
      </c>
      <c r="EN786" s="379">
        <f t="shared" si="322"/>
        <v>0.49937526030820489</v>
      </c>
      <c r="EO786" s="226">
        <f t="shared" si="323"/>
        <v>7.4043261231281203</v>
      </c>
      <c r="EP786" s="379">
        <f t="shared" si="324"/>
        <v>1.4577259475218658E-2</v>
      </c>
      <c r="EQ786" s="226">
        <f t="shared" si="325"/>
        <v>38335.158817086529</v>
      </c>
      <c r="ER786" s="226">
        <f t="shared" si="326"/>
        <v>8123.4027017159542</v>
      </c>
      <c r="ES786" s="292"/>
      <c r="ET786" s="227">
        <v>2361</v>
      </c>
      <c r="EU786" s="227">
        <v>1064</v>
      </c>
      <c r="EV786" s="227">
        <v>1297</v>
      </c>
      <c r="EW786" s="227">
        <v>83</v>
      </c>
      <c r="EX786" s="227">
        <v>498</v>
      </c>
      <c r="EY786" s="227">
        <v>688</v>
      </c>
      <c r="EZ786" s="227">
        <v>688</v>
      </c>
      <c r="FA786" s="380">
        <f t="shared" si="330"/>
        <v>0.4506565014824227</v>
      </c>
      <c r="FB786" s="228">
        <f t="shared" si="331"/>
        <v>6.3993831919814959</v>
      </c>
      <c r="FC786" s="380">
        <f t="shared" si="332"/>
        <v>0.21092757306226176</v>
      </c>
      <c r="FD786" s="227">
        <f t="shared" si="333"/>
        <v>723837.20930232562</v>
      </c>
      <c r="FE786" s="227">
        <f t="shared" si="334"/>
        <v>10053.29457364341</v>
      </c>
      <c r="FF786" s="227">
        <v>1297</v>
      </c>
      <c r="FG786" s="228">
        <f t="shared" si="327"/>
        <v>32.690824980724749</v>
      </c>
      <c r="FH786" s="227">
        <v>424</v>
      </c>
      <c r="FI786" s="227">
        <v>1297</v>
      </c>
      <c r="FJ786" s="227">
        <v>1</v>
      </c>
      <c r="FK786" s="227">
        <f t="shared" si="319"/>
        <v>872</v>
      </c>
      <c r="FL786" s="227">
        <v>576</v>
      </c>
      <c r="FM786" s="227">
        <f t="shared" si="320"/>
        <v>296</v>
      </c>
      <c r="FZ786" s="229"/>
      <c r="GA786" s="229"/>
      <c r="GB786" s="229"/>
      <c r="GC786" s="229"/>
      <c r="GD786" s="229"/>
    </row>
    <row r="787" spans="1:186" s="368" customFormat="1">
      <c r="A787" s="287" t="s">
        <v>1830</v>
      </c>
      <c r="B787" s="369" t="s">
        <v>1831</v>
      </c>
      <c r="C787" s="287" t="s">
        <v>1880</v>
      </c>
      <c r="D787" s="287" t="s">
        <v>3123</v>
      </c>
      <c r="E787" s="369" t="s">
        <v>1881</v>
      </c>
      <c r="F787" s="287">
        <v>784</v>
      </c>
      <c r="G787" s="407" t="s">
        <v>1892</v>
      </c>
      <c r="H787" s="392" t="s">
        <v>1893</v>
      </c>
      <c r="I787" s="393" t="s">
        <v>1884</v>
      </c>
      <c r="J787" s="392" t="s">
        <v>1885</v>
      </c>
      <c r="K787" s="393" t="s">
        <v>1017</v>
      </c>
      <c r="L787" s="392" t="s">
        <v>1885</v>
      </c>
      <c r="M787" s="392" t="s">
        <v>3124</v>
      </c>
      <c r="N787" s="372">
        <v>1</v>
      </c>
      <c r="O787" s="373">
        <v>34</v>
      </c>
      <c r="P787" s="373">
        <v>44</v>
      </c>
      <c r="Q787" s="373">
        <v>46</v>
      </c>
      <c r="R787" s="373">
        <v>49</v>
      </c>
      <c r="S787" s="374">
        <v>0</v>
      </c>
      <c r="T787" s="374">
        <v>0</v>
      </c>
      <c r="U787" s="374">
        <v>0</v>
      </c>
      <c r="V787" s="374">
        <v>0</v>
      </c>
      <c r="W787" s="373">
        <v>33</v>
      </c>
      <c r="X787" s="373">
        <v>43</v>
      </c>
      <c r="Y787" s="373">
        <v>45</v>
      </c>
      <c r="Z787" s="373">
        <v>47</v>
      </c>
      <c r="AA787" s="374">
        <v>0</v>
      </c>
      <c r="AB787" s="374">
        <v>0</v>
      </c>
      <c r="AC787" s="374">
        <v>0</v>
      </c>
      <c r="AD787" s="374">
        <v>0</v>
      </c>
      <c r="AE787" s="373">
        <v>0</v>
      </c>
      <c r="AF787" s="373">
        <v>0</v>
      </c>
      <c r="AG787" s="373">
        <v>0</v>
      </c>
      <c r="AH787" s="373">
        <v>0</v>
      </c>
      <c r="AI787" s="374">
        <v>0</v>
      </c>
      <c r="AJ787" s="374">
        <v>0</v>
      </c>
      <c r="AK787" s="374">
        <v>0</v>
      </c>
      <c r="AL787" s="374">
        <v>0</v>
      </c>
      <c r="AM787" s="226">
        <v>1</v>
      </c>
      <c r="AN787" s="226">
        <v>2</v>
      </c>
      <c r="AO787" s="226">
        <v>2</v>
      </c>
      <c r="AP787" s="226">
        <v>2</v>
      </c>
      <c r="AQ787" s="227">
        <v>0</v>
      </c>
      <c r="AR787" s="227">
        <v>0</v>
      </c>
      <c r="AS787" s="227">
        <v>0</v>
      </c>
      <c r="AT787" s="227">
        <v>0</v>
      </c>
      <c r="AU787" s="226">
        <v>0</v>
      </c>
      <c r="AV787" s="226">
        <v>0</v>
      </c>
      <c r="AW787" s="226">
        <v>1</v>
      </c>
      <c r="AX787" s="226">
        <v>1</v>
      </c>
      <c r="AY787" s="227"/>
      <c r="AZ787" s="227"/>
      <c r="BA787" s="227"/>
      <c r="BB787" s="227"/>
      <c r="BC787" s="226">
        <f t="shared" si="318"/>
        <v>1</v>
      </c>
      <c r="BD787" s="226">
        <f t="shared" si="318"/>
        <v>2</v>
      </c>
      <c r="BE787" s="226">
        <f t="shared" si="318"/>
        <v>1</v>
      </c>
      <c r="BF787" s="226">
        <f t="shared" si="318"/>
        <v>1</v>
      </c>
      <c r="BG787" s="218">
        <f t="shared" si="318"/>
        <v>0</v>
      </c>
      <c r="BH787" s="218">
        <f t="shared" si="317"/>
        <v>0</v>
      </c>
      <c r="BI787" s="218">
        <f t="shared" si="317"/>
        <v>0</v>
      </c>
      <c r="BJ787" s="218">
        <f t="shared" si="317"/>
        <v>0</v>
      </c>
      <c r="BK787" s="226">
        <f t="shared" si="313"/>
        <v>0</v>
      </c>
      <c r="BL787" s="226">
        <f t="shared" si="313"/>
        <v>0</v>
      </c>
      <c r="BM787" s="226">
        <f t="shared" si="313"/>
        <v>0</v>
      </c>
      <c r="BN787" s="226">
        <f t="shared" si="312"/>
        <v>0</v>
      </c>
      <c r="BO787" s="227">
        <f t="shared" si="312"/>
        <v>0</v>
      </c>
      <c r="BP787" s="227">
        <f t="shared" si="312"/>
        <v>0</v>
      </c>
      <c r="BQ787" s="227">
        <f t="shared" si="312"/>
        <v>0</v>
      </c>
      <c r="BR787" s="227">
        <f t="shared" si="312"/>
        <v>0</v>
      </c>
      <c r="BS787" s="226">
        <v>0</v>
      </c>
      <c r="BT787" s="226">
        <v>0</v>
      </c>
      <c r="BU787" s="226">
        <v>0</v>
      </c>
      <c r="BV787" s="226">
        <v>0</v>
      </c>
      <c r="BW787" s="227">
        <v>0</v>
      </c>
      <c r="BX787" s="227">
        <v>0</v>
      </c>
      <c r="BY787" s="227">
        <v>0</v>
      </c>
      <c r="BZ787" s="227">
        <v>0</v>
      </c>
      <c r="CA787" s="226">
        <v>0</v>
      </c>
      <c r="CB787" s="226">
        <f>IFERROR(VLOOKUP($G787,[12]ITEM!$B$2:$AC$939,26,0),0)</f>
        <v>0</v>
      </c>
      <c r="CC787" s="226">
        <f>IFERROR(VLOOKUP($G787,[12]ITEM!$B$2:$AC$939,27,0),0)</f>
        <v>0</v>
      </c>
      <c r="CD787" s="226">
        <f>IFERROR(VLOOKUP($G787,[12]ITEM!$B$2:$AC$939,28,0),0)</f>
        <v>0</v>
      </c>
      <c r="CE787" s="227">
        <v>0</v>
      </c>
      <c r="CF787" s="227">
        <v>0</v>
      </c>
      <c r="CG787" s="227">
        <v>0</v>
      </c>
      <c r="CH787" s="227">
        <v>0</v>
      </c>
      <c r="CI787" s="375"/>
      <c r="CJ787" s="226">
        <f t="shared" si="329"/>
        <v>1</v>
      </c>
      <c r="CK787" s="226">
        <f t="shared" si="329"/>
        <v>1</v>
      </c>
      <c r="CL787" s="226">
        <f t="shared" si="329"/>
        <v>1</v>
      </c>
      <c r="CM787" s="226">
        <f t="shared" si="328"/>
        <v>1</v>
      </c>
      <c r="CN787" s="227">
        <f t="shared" si="328"/>
        <v>0</v>
      </c>
      <c r="CO787" s="227">
        <f t="shared" si="328"/>
        <v>0</v>
      </c>
      <c r="CP787" s="227">
        <f t="shared" si="328"/>
        <v>0</v>
      </c>
      <c r="CQ787" s="227">
        <f t="shared" si="328"/>
        <v>0</v>
      </c>
      <c r="CR787" s="226">
        <v>1</v>
      </c>
      <c r="CS787" s="226">
        <v>1</v>
      </c>
      <c r="CT787" s="226">
        <v>1</v>
      </c>
      <c r="CU787" s="226">
        <v>1</v>
      </c>
      <c r="CV787" s="227">
        <f t="shared" si="321"/>
        <v>0</v>
      </c>
      <c r="CW787" s="227">
        <f>CV787*(1+('[13]GROWTH (YoY)'!AR787/100))</f>
        <v>0</v>
      </c>
      <c r="CX787" s="227">
        <f>CW787*(1+('[13]GROWTH (YoY)'!AS787/100))</f>
        <v>0</v>
      </c>
      <c r="CY787" s="227">
        <f>CX787*(1+('[13]GROWTH (YoY)'!AT787/100))</f>
        <v>0</v>
      </c>
      <c r="CZ787" s="226">
        <v>0</v>
      </c>
      <c r="DA787" s="226">
        <v>0</v>
      </c>
      <c r="DB787" s="226">
        <v>0</v>
      </c>
      <c r="DC787" s="226">
        <v>0</v>
      </c>
      <c r="DD787" s="227">
        <v>0</v>
      </c>
      <c r="DE787" s="227">
        <v>0</v>
      </c>
      <c r="DF787" s="227">
        <v>0</v>
      </c>
      <c r="DG787" s="227">
        <v>0</v>
      </c>
      <c r="DH787" s="226">
        <v>0</v>
      </c>
      <c r="DI787" s="226">
        <v>0</v>
      </c>
      <c r="DJ787" s="226">
        <v>0</v>
      </c>
      <c r="DK787" s="226">
        <v>0</v>
      </c>
      <c r="DL787" s="227">
        <v>0</v>
      </c>
      <c r="DM787" s="227">
        <v>0</v>
      </c>
      <c r="DN787" s="227">
        <v>0</v>
      </c>
      <c r="DO787" s="227">
        <v>0</v>
      </c>
      <c r="DP787" s="376">
        <f t="shared" si="316"/>
        <v>0</v>
      </c>
      <c r="DQ787" s="226">
        <f t="shared" si="316"/>
        <v>1</v>
      </c>
      <c r="DR787" s="226">
        <f t="shared" si="316"/>
        <v>0</v>
      </c>
      <c r="DS787" s="226">
        <f t="shared" si="314"/>
        <v>0</v>
      </c>
      <c r="DT787" s="227">
        <f t="shared" si="314"/>
        <v>0</v>
      </c>
      <c r="DU787" s="227">
        <f t="shared" si="314"/>
        <v>0</v>
      </c>
      <c r="DV787" s="227">
        <f t="shared" si="314"/>
        <v>0</v>
      </c>
      <c r="DW787" s="227">
        <f t="shared" si="314"/>
        <v>0</v>
      </c>
      <c r="DX787" s="377">
        <f t="shared" si="336"/>
        <v>0.97058823529411764</v>
      </c>
      <c r="DY787" s="377">
        <f t="shared" si="336"/>
        <v>0.97727272727272729</v>
      </c>
      <c r="DZ787" s="377">
        <f t="shared" si="336"/>
        <v>0.97826086956521741</v>
      </c>
      <c r="EA787" s="377">
        <f t="shared" si="335"/>
        <v>0.95918367346938771</v>
      </c>
      <c r="EB787" s="378">
        <f t="shared" si="335"/>
        <v>0</v>
      </c>
      <c r="EC787" s="378">
        <f t="shared" si="335"/>
        <v>0</v>
      </c>
      <c r="ED787" s="378">
        <f t="shared" si="335"/>
        <v>0</v>
      </c>
      <c r="EE787" s="378">
        <f t="shared" si="335"/>
        <v>0</v>
      </c>
      <c r="EG787" s="226">
        <v>34</v>
      </c>
      <c r="EH787" s="226">
        <v>33</v>
      </c>
      <c r="EI787" s="226">
        <v>1</v>
      </c>
      <c r="EJ787" s="226">
        <v>1</v>
      </c>
      <c r="EK787" s="226">
        <v>0</v>
      </c>
      <c r="EL787" s="226">
        <v>23</v>
      </c>
      <c r="EM787" s="226">
        <v>23</v>
      </c>
      <c r="EN787" s="379">
        <f t="shared" si="322"/>
        <v>0.97058823529411764</v>
      </c>
      <c r="EO787" s="226">
        <f t="shared" si="323"/>
        <v>100</v>
      </c>
      <c r="EP787" s="379">
        <f t="shared" si="324"/>
        <v>0</v>
      </c>
      <c r="EQ787" s="226">
        <f t="shared" si="325"/>
        <v>0</v>
      </c>
      <c r="ER787" s="226">
        <f t="shared" si="326"/>
        <v>3623.1884057971015</v>
      </c>
      <c r="ES787" s="292"/>
      <c r="ET787" s="227">
        <v>0</v>
      </c>
      <c r="EU787" s="227">
        <v>0</v>
      </c>
      <c r="EV787" s="227">
        <v>0</v>
      </c>
      <c r="EW787" s="227">
        <v>0</v>
      </c>
      <c r="EX787" s="227">
        <v>0</v>
      </c>
      <c r="EY787" s="227">
        <v>0</v>
      </c>
      <c r="EZ787" s="227">
        <v>0</v>
      </c>
      <c r="FA787" s="380">
        <f t="shared" si="330"/>
        <v>0</v>
      </c>
      <c r="FB787" s="228">
        <f t="shared" si="331"/>
        <v>0</v>
      </c>
      <c r="FC787" s="380">
        <f t="shared" si="332"/>
        <v>0</v>
      </c>
      <c r="FD787" s="227">
        <f t="shared" si="333"/>
        <v>0</v>
      </c>
      <c r="FE787" s="227">
        <f t="shared" si="334"/>
        <v>0</v>
      </c>
      <c r="FF787" s="227">
        <v>0</v>
      </c>
      <c r="FG787" s="228">
        <f t="shared" si="327"/>
        <v>0</v>
      </c>
      <c r="FH787" s="227">
        <v>0</v>
      </c>
      <c r="FI787" s="227">
        <v>0</v>
      </c>
      <c r="FJ787" s="227">
        <v>0</v>
      </c>
      <c r="FK787" s="227">
        <f t="shared" si="319"/>
        <v>0</v>
      </c>
      <c r="FL787" s="227">
        <v>0</v>
      </c>
      <c r="FM787" s="227">
        <f t="shared" si="320"/>
        <v>0</v>
      </c>
      <c r="FZ787" s="229"/>
      <c r="GA787" s="229"/>
      <c r="GB787" s="229"/>
      <c r="GC787" s="229"/>
      <c r="GD787" s="229"/>
    </row>
    <row r="788" spans="1:186" s="368" customFormat="1">
      <c r="A788" s="287" t="s">
        <v>1830</v>
      </c>
      <c r="B788" s="369" t="s">
        <v>1831</v>
      </c>
      <c r="C788" s="287" t="s">
        <v>1880</v>
      </c>
      <c r="D788" s="287" t="s">
        <v>3123</v>
      </c>
      <c r="E788" s="369" t="s">
        <v>1881</v>
      </c>
      <c r="F788" s="287">
        <v>785</v>
      </c>
      <c r="G788" s="407" t="s">
        <v>1894</v>
      </c>
      <c r="H788" s="392" t="s">
        <v>1895</v>
      </c>
      <c r="I788" s="393" t="s">
        <v>1884</v>
      </c>
      <c r="J788" s="392" t="s">
        <v>1885</v>
      </c>
      <c r="K788" s="393" t="s">
        <v>1017</v>
      </c>
      <c r="L788" s="392" t="s">
        <v>1885</v>
      </c>
      <c r="M788" s="392" t="s">
        <v>3124</v>
      </c>
      <c r="N788" s="372">
        <v>1</v>
      </c>
      <c r="O788" s="373">
        <v>321</v>
      </c>
      <c r="P788" s="373">
        <v>392</v>
      </c>
      <c r="Q788" s="373">
        <v>408</v>
      </c>
      <c r="R788" s="373">
        <v>420</v>
      </c>
      <c r="S788" s="374">
        <v>411</v>
      </c>
      <c r="T788" s="374">
        <v>428</v>
      </c>
      <c r="U788" s="374">
        <v>440</v>
      </c>
      <c r="V788" s="374">
        <v>452</v>
      </c>
      <c r="W788" s="373">
        <v>234</v>
      </c>
      <c r="X788" s="373">
        <v>287</v>
      </c>
      <c r="Y788" s="373">
        <v>299</v>
      </c>
      <c r="Z788" s="373">
        <v>307</v>
      </c>
      <c r="AA788" s="374">
        <v>256</v>
      </c>
      <c r="AB788" s="374">
        <v>267</v>
      </c>
      <c r="AC788" s="374">
        <v>274</v>
      </c>
      <c r="AD788" s="374">
        <v>281</v>
      </c>
      <c r="AE788" s="373">
        <v>2</v>
      </c>
      <c r="AF788" s="373">
        <v>2</v>
      </c>
      <c r="AG788" s="373">
        <v>2</v>
      </c>
      <c r="AH788" s="373">
        <v>2</v>
      </c>
      <c r="AI788" s="374">
        <v>3</v>
      </c>
      <c r="AJ788" s="374">
        <v>3</v>
      </c>
      <c r="AK788" s="374">
        <v>3</v>
      </c>
      <c r="AL788" s="374">
        <v>3</v>
      </c>
      <c r="AM788" s="226">
        <v>87</v>
      </c>
      <c r="AN788" s="226">
        <v>105</v>
      </c>
      <c r="AO788" s="226">
        <v>110</v>
      </c>
      <c r="AP788" s="226">
        <v>113</v>
      </c>
      <c r="AQ788" s="227">
        <v>154</v>
      </c>
      <c r="AR788" s="227">
        <v>161</v>
      </c>
      <c r="AS788" s="227">
        <v>166</v>
      </c>
      <c r="AT788" s="227">
        <v>171</v>
      </c>
      <c r="AU788" s="226">
        <v>28</v>
      </c>
      <c r="AV788" s="226">
        <v>26</v>
      </c>
      <c r="AW788" s="226">
        <v>24</v>
      </c>
      <c r="AX788" s="226">
        <v>25</v>
      </c>
      <c r="AY788" s="227">
        <v>38</v>
      </c>
      <c r="AZ788" s="227">
        <v>36</v>
      </c>
      <c r="BA788" s="227">
        <v>37</v>
      </c>
      <c r="BB788" s="227">
        <v>38</v>
      </c>
      <c r="BC788" s="226">
        <f t="shared" si="318"/>
        <v>59</v>
      </c>
      <c r="BD788" s="226">
        <f t="shared" si="318"/>
        <v>79</v>
      </c>
      <c r="BE788" s="226">
        <f t="shared" si="318"/>
        <v>86</v>
      </c>
      <c r="BF788" s="226">
        <f t="shared" si="318"/>
        <v>88</v>
      </c>
      <c r="BG788" s="218">
        <f t="shared" si="318"/>
        <v>115</v>
      </c>
      <c r="BH788" s="218">
        <f t="shared" si="317"/>
        <v>124</v>
      </c>
      <c r="BI788" s="218">
        <f t="shared" si="317"/>
        <v>128</v>
      </c>
      <c r="BJ788" s="218">
        <f t="shared" si="317"/>
        <v>132</v>
      </c>
      <c r="BK788" s="226">
        <f t="shared" si="313"/>
        <v>0</v>
      </c>
      <c r="BL788" s="226">
        <f t="shared" si="313"/>
        <v>0</v>
      </c>
      <c r="BM788" s="226">
        <f t="shared" si="313"/>
        <v>0</v>
      </c>
      <c r="BN788" s="226">
        <f t="shared" si="312"/>
        <v>0</v>
      </c>
      <c r="BO788" s="227">
        <f t="shared" si="312"/>
        <v>1</v>
      </c>
      <c r="BP788" s="227">
        <f t="shared" si="312"/>
        <v>1</v>
      </c>
      <c r="BQ788" s="227">
        <f t="shared" si="312"/>
        <v>1</v>
      </c>
      <c r="BR788" s="227">
        <f t="shared" si="312"/>
        <v>1</v>
      </c>
      <c r="BS788" s="226">
        <v>0</v>
      </c>
      <c r="BT788" s="226">
        <v>0</v>
      </c>
      <c r="BU788" s="226">
        <v>0</v>
      </c>
      <c r="BV788" s="226">
        <v>0</v>
      </c>
      <c r="BW788" s="227">
        <v>1</v>
      </c>
      <c r="BX788" s="227">
        <v>1</v>
      </c>
      <c r="BY788" s="227">
        <v>1</v>
      </c>
      <c r="BZ788" s="227">
        <v>1</v>
      </c>
      <c r="CA788" s="226">
        <v>0</v>
      </c>
      <c r="CB788" s="226">
        <f>IFERROR(VLOOKUP($G788,[12]ITEM!$B$2:$AC$939,26,0),0)</f>
        <v>0</v>
      </c>
      <c r="CC788" s="226">
        <f>IFERROR(VLOOKUP($G788,[12]ITEM!$B$2:$AC$939,27,0),0)</f>
        <v>0</v>
      </c>
      <c r="CD788" s="226">
        <f>IFERROR(VLOOKUP($G788,[12]ITEM!$B$2:$AC$939,28,0),0)</f>
        <v>0</v>
      </c>
      <c r="CE788" s="227">
        <v>0</v>
      </c>
      <c r="CF788" s="227">
        <v>0</v>
      </c>
      <c r="CG788" s="227">
        <v>0</v>
      </c>
      <c r="CH788" s="227">
        <v>0</v>
      </c>
      <c r="CI788" s="375"/>
      <c r="CJ788" s="226">
        <f t="shared" si="329"/>
        <v>59</v>
      </c>
      <c r="CK788" s="226">
        <f t="shared" si="329"/>
        <v>119</v>
      </c>
      <c r="CL788" s="226">
        <f t="shared" si="329"/>
        <v>130</v>
      </c>
      <c r="CM788" s="226">
        <f t="shared" si="328"/>
        <v>122</v>
      </c>
      <c r="CN788" s="227">
        <f t="shared" si="328"/>
        <v>115</v>
      </c>
      <c r="CO788" s="227">
        <f t="shared" si="328"/>
        <v>128.00488498547162</v>
      </c>
      <c r="CP788" s="227">
        <f t="shared" si="328"/>
        <v>123.60441440407368</v>
      </c>
      <c r="CQ788" s="227">
        <f t="shared" si="328"/>
        <v>129.1762344548865</v>
      </c>
      <c r="CR788" s="226">
        <v>44</v>
      </c>
      <c r="CS788" s="226">
        <v>53</v>
      </c>
      <c r="CT788" s="226">
        <v>55</v>
      </c>
      <c r="CU788" s="226">
        <v>57</v>
      </c>
      <c r="CV788" s="227">
        <f t="shared" si="321"/>
        <v>49</v>
      </c>
      <c r="CW788" s="227">
        <f>CV788*(1+('[13]GROWTH (YoY)'!AR788/100))</f>
        <v>51.004884985471605</v>
      </c>
      <c r="CX788" s="227">
        <f>CW788*(1+('[13]GROWTH (YoY)'!AS788/100))</f>
        <v>52.604414404073687</v>
      </c>
      <c r="CY788" s="227">
        <f>CX788*(1+('[13]GROWTH (YoY)'!AT788/100))</f>
        <v>54.17623445488649</v>
      </c>
      <c r="CZ788" s="226">
        <v>0</v>
      </c>
      <c r="DA788" s="226">
        <v>0</v>
      </c>
      <c r="DB788" s="226">
        <v>0</v>
      </c>
      <c r="DC788" s="226">
        <v>0</v>
      </c>
      <c r="DD788" s="227">
        <v>0</v>
      </c>
      <c r="DE788" s="227">
        <v>0</v>
      </c>
      <c r="DF788" s="227">
        <v>0</v>
      </c>
      <c r="DG788" s="227">
        <v>0</v>
      </c>
      <c r="DH788" s="226">
        <v>15</v>
      </c>
      <c r="DI788" s="226">
        <v>66</v>
      </c>
      <c r="DJ788" s="226">
        <v>75</v>
      </c>
      <c r="DK788" s="226">
        <v>65</v>
      </c>
      <c r="DL788" s="227">
        <v>66</v>
      </c>
      <c r="DM788" s="227">
        <v>77</v>
      </c>
      <c r="DN788" s="227">
        <v>71</v>
      </c>
      <c r="DO788" s="227">
        <v>75</v>
      </c>
      <c r="DP788" s="376">
        <f t="shared" si="316"/>
        <v>0</v>
      </c>
      <c r="DQ788" s="226">
        <f t="shared" si="316"/>
        <v>-40</v>
      </c>
      <c r="DR788" s="226">
        <f t="shared" si="316"/>
        <v>-44</v>
      </c>
      <c r="DS788" s="226">
        <f t="shared" si="314"/>
        <v>-34</v>
      </c>
      <c r="DT788" s="227">
        <f t="shared" si="314"/>
        <v>0</v>
      </c>
      <c r="DU788" s="227">
        <f t="shared" si="314"/>
        <v>-4.0048849854716195</v>
      </c>
      <c r="DV788" s="227">
        <f t="shared" si="314"/>
        <v>4.3955855959263204</v>
      </c>
      <c r="DW788" s="227">
        <f t="shared" si="314"/>
        <v>2.8237655451135026</v>
      </c>
      <c r="DX788" s="377">
        <f t="shared" si="336"/>
        <v>0.7289719626168224</v>
      </c>
      <c r="DY788" s="377">
        <f t="shared" si="336"/>
        <v>0.7321428571428571</v>
      </c>
      <c r="DZ788" s="377">
        <f t="shared" si="336"/>
        <v>0.73284313725490191</v>
      </c>
      <c r="EA788" s="377">
        <f t="shared" si="335"/>
        <v>0.73095238095238091</v>
      </c>
      <c r="EB788" s="378">
        <f t="shared" si="335"/>
        <v>0.62287104622871048</v>
      </c>
      <c r="EC788" s="378">
        <f t="shared" si="335"/>
        <v>0.62383177570093462</v>
      </c>
      <c r="ED788" s="378">
        <f t="shared" si="335"/>
        <v>0.62272727272727268</v>
      </c>
      <c r="EE788" s="378">
        <f t="shared" si="335"/>
        <v>0.62168141592920356</v>
      </c>
      <c r="EG788" s="226">
        <v>333</v>
      </c>
      <c r="EH788" s="226">
        <v>207</v>
      </c>
      <c r="EI788" s="226">
        <v>125</v>
      </c>
      <c r="EJ788" s="226">
        <v>63</v>
      </c>
      <c r="EK788" s="226">
        <v>228</v>
      </c>
      <c r="EL788" s="226">
        <v>766</v>
      </c>
      <c r="EM788" s="226">
        <v>766</v>
      </c>
      <c r="EN788" s="379">
        <f t="shared" si="322"/>
        <v>0.6216216216216216</v>
      </c>
      <c r="EO788" s="226">
        <f t="shared" si="323"/>
        <v>50.4</v>
      </c>
      <c r="EP788" s="379">
        <f t="shared" si="324"/>
        <v>0.68468468468468469</v>
      </c>
      <c r="EQ788" s="226">
        <f t="shared" si="325"/>
        <v>297650.1305483029</v>
      </c>
      <c r="ER788" s="226">
        <f t="shared" si="326"/>
        <v>6853.7859007832894</v>
      </c>
      <c r="ES788" s="292"/>
      <c r="ET788" s="227">
        <v>416</v>
      </c>
      <c r="EU788" s="227">
        <v>258</v>
      </c>
      <c r="EV788" s="227">
        <v>157</v>
      </c>
      <c r="EW788" s="227">
        <v>39</v>
      </c>
      <c r="EX788" s="227">
        <v>173</v>
      </c>
      <c r="EY788" s="227">
        <v>537</v>
      </c>
      <c r="EZ788" s="227">
        <v>537</v>
      </c>
      <c r="FA788" s="380">
        <f t="shared" si="330"/>
        <v>0.62019230769230771</v>
      </c>
      <c r="FB788" s="228">
        <f t="shared" si="331"/>
        <v>24.840764331210192</v>
      </c>
      <c r="FC788" s="380">
        <f t="shared" si="332"/>
        <v>0.41586538461538464</v>
      </c>
      <c r="FD788" s="227">
        <f t="shared" si="333"/>
        <v>322160.14897579141</v>
      </c>
      <c r="FE788" s="227">
        <f t="shared" si="334"/>
        <v>6052.1415270018624</v>
      </c>
      <c r="FF788" s="227">
        <v>157</v>
      </c>
      <c r="FG788" s="228">
        <f t="shared" si="327"/>
        <v>24.840764331210192</v>
      </c>
      <c r="FH788" s="227">
        <v>39</v>
      </c>
      <c r="FI788" s="227">
        <v>157</v>
      </c>
      <c r="FJ788" s="227">
        <v>1</v>
      </c>
      <c r="FK788" s="227">
        <f t="shared" si="319"/>
        <v>117</v>
      </c>
      <c r="FL788" s="227">
        <v>101</v>
      </c>
      <c r="FM788" s="227">
        <f t="shared" si="320"/>
        <v>16</v>
      </c>
      <c r="FZ788" s="229"/>
      <c r="GA788" s="229"/>
      <c r="GB788" s="229"/>
      <c r="GC788" s="229"/>
      <c r="GD788" s="229"/>
    </row>
    <row r="789" spans="1:186" s="368" customFormat="1">
      <c r="A789" s="287" t="s">
        <v>1830</v>
      </c>
      <c r="B789" s="369" t="s">
        <v>1831</v>
      </c>
      <c r="C789" s="287" t="s">
        <v>1896</v>
      </c>
      <c r="D789" s="287" t="s">
        <v>3123</v>
      </c>
      <c r="E789" s="369" t="s">
        <v>1897</v>
      </c>
      <c r="F789" s="287">
        <v>786</v>
      </c>
      <c r="G789" s="407" t="s">
        <v>1898</v>
      </c>
      <c r="H789" s="392" t="s">
        <v>1899</v>
      </c>
      <c r="I789" s="393" t="s">
        <v>1900</v>
      </c>
      <c r="J789" s="392" t="s">
        <v>1901</v>
      </c>
      <c r="K789" s="393" t="s">
        <v>1025</v>
      </c>
      <c r="L789" s="392" t="s">
        <v>1902</v>
      </c>
      <c r="M789" s="392" t="s">
        <v>3124</v>
      </c>
      <c r="N789" s="372">
        <v>1</v>
      </c>
      <c r="O789" s="373">
        <v>6168</v>
      </c>
      <c r="P789" s="373">
        <v>9736</v>
      </c>
      <c r="Q789" s="373">
        <v>10710</v>
      </c>
      <c r="R789" s="373">
        <v>11658</v>
      </c>
      <c r="S789" s="374">
        <v>8111</v>
      </c>
      <c r="T789" s="374">
        <v>8923</v>
      </c>
      <c r="U789" s="374">
        <v>9712</v>
      </c>
      <c r="V789" s="374">
        <v>10538</v>
      </c>
      <c r="W789" s="373">
        <v>1566</v>
      </c>
      <c r="X789" s="373">
        <v>2662</v>
      </c>
      <c r="Y789" s="373">
        <v>2926</v>
      </c>
      <c r="Z789" s="373">
        <v>3185</v>
      </c>
      <c r="AA789" s="374">
        <v>2011</v>
      </c>
      <c r="AB789" s="374">
        <v>2216</v>
      </c>
      <c r="AC789" s="374">
        <v>2410</v>
      </c>
      <c r="AD789" s="374">
        <v>2621</v>
      </c>
      <c r="AE789" s="373">
        <v>127</v>
      </c>
      <c r="AF789" s="373">
        <v>147</v>
      </c>
      <c r="AG789" s="373">
        <v>143</v>
      </c>
      <c r="AH789" s="373">
        <v>153</v>
      </c>
      <c r="AI789" s="374">
        <v>123</v>
      </c>
      <c r="AJ789" s="374">
        <v>120</v>
      </c>
      <c r="AK789" s="374">
        <v>129</v>
      </c>
      <c r="AL789" s="374">
        <v>133</v>
      </c>
      <c r="AM789" s="226">
        <v>4603</v>
      </c>
      <c r="AN789" s="226">
        <v>7075</v>
      </c>
      <c r="AO789" s="226">
        <v>7784</v>
      </c>
      <c r="AP789" s="226">
        <v>8473</v>
      </c>
      <c r="AQ789" s="227">
        <v>6100</v>
      </c>
      <c r="AR789" s="227">
        <v>6707</v>
      </c>
      <c r="AS789" s="227">
        <v>7302</v>
      </c>
      <c r="AT789" s="227">
        <v>7917</v>
      </c>
      <c r="AU789" s="226">
        <v>595</v>
      </c>
      <c r="AV789" s="226">
        <v>916</v>
      </c>
      <c r="AW789" s="226">
        <v>982</v>
      </c>
      <c r="AX789" s="226">
        <v>1067</v>
      </c>
      <c r="AY789" s="227">
        <v>795</v>
      </c>
      <c r="AZ789" s="227">
        <v>852</v>
      </c>
      <c r="BA789" s="227">
        <v>911</v>
      </c>
      <c r="BB789" s="227">
        <v>976</v>
      </c>
      <c r="BC789" s="226">
        <f t="shared" si="318"/>
        <v>4363</v>
      </c>
      <c r="BD789" s="226">
        <f t="shared" si="318"/>
        <v>6357.2816572798338</v>
      </c>
      <c r="BE789" s="226">
        <f t="shared" si="318"/>
        <v>7382.3180000000002</v>
      </c>
      <c r="BF789" s="226">
        <f t="shared" si="318"/>
        <v>7811.6749730000001</v>
      </c>
      <c r="BG789" s="218">
        <f t="shared" si="318"/>
        <v>5513</v>
      </c>
      <c r="BH789" s="218">
        <f t="shared" si="317"/>
        <v>6426</v>
      </c>
      <c r="BI789" s="218">
        <f t="shared" si="317"/>
        <v>6787</v>
      </c>
      <c r="BJ789" s="218">
        <f t="shared" si="317"/>
        <v>7369</v>
      </c>
      <c r="BK789" s="226">
        <f t="shared" si="313"/>
        <v>-355</v>
      </c>
      <c r="BL789" s="226">
        <f t="shared" si="313"/>
        <v>-198.28165727983392</v>
      </c>
      <c r="BM789" s="226">
        <f t="shared" si="313"/>
        <v>-580.31799999999998</v>
      </c>
      <c r="BN789" s="226">
        <f t="shared" si="312"/>
        <v>-405.67497300000002</v>
      </c>
      <c r="BO789" s="227">
        <f t="shared" si="312"/>
        <v>-208</v>
      </c>
      <c r="BP789" s="227">
        <f t="shared" si="312"/>
        <v>-571</v>
      </c>
      <c r="BQ789" s="227">
        <f t="shared" si="312"/>
        <v>-396</v>
      </c>
      <c r="BR789" s="227">
        <f t="shared" si="312"/>
        <v>-428</v>
      </c>
      <c r="BS789" s="226">
        <v>7</v>
      </c>
      <c r="BT789" s="226">
        <v>19</v>
      </c>
      <c r="BU789" s="226">
        <v>13</v>
      </c>
      <c r="BV789" s="226">
        <v>14</v>
      </c>
      <c r="BW789" s="227">
        <v>27</v>
      </c>
      <c r="BX789" s="227">
        <v>22</v>
      </c>
      <c r="BY789" s="227">
        <v>24</v>
      </c>
      <c r="BZ789" s="227">
        <v>22</v>
      </c>
      <c r="CA789" s="226">
        <v>362</v>
      </c>
      <c r="CB789" s="226">
        <f>IFERROR(VLOOKUP($G789,[12]ITEM!$B$2:$AC$939,26,0),0)</f>
        <v>217.28165727983392</v>
      </c>
      <c r="CC789" s="226">
        <f>IFERROR(VLOOKUP($G789,[12]ITEM!$B$2:$AC$939,27,0),0)</f>
        <v>593.31799999999998</v>
      </c>
      <c r="CD789" s="226">
        <f>IFERROR(VLOOKUP($G789,[12]ITEM!$B$2:$AC$939,28,0),0)</f>
        <v>419.67497300000002</v>
      </c>
      <c r="CE789" s="227">
        <v>235</v>
      </c>
      <c r="CF789" s="227">
        <v>593</v>
      </c>
      <c r="CG789" s="227">
        <v>420</v>
      </c>
      <c r="CH789" s="227">
        <v>450</v>
      </c>
      <c r="CI789" s="375"/>
      <c r="CJ789" s="226">
        <f t="shared" si="329"/>
        <v>4362</v>
      </c>
      <c r="CK789" s="226">
        <f t="shared" si="329"/>
        <v>6271</v>
      </c>
      <c r="CL789" s="226">
        <f t="shared" si="329"/>
        <v>7092</v>
      </c>
      <c r="CM789" s="226">
        <f t="shared" si="328"/>
        <v>7375</v>
      </c>
      <c r="CN789" s="227">
        <f t="shared" si="328"/>
        <v>5513</v>
      </c>
      <c r="CO789" s="227">
        <f t="shared" si="328"/>
        <v>6473.5689635753351</v>
      </c>
      <c r="CP789" s="227">
        <f t="shared" si="328"/>
        <v>7117.3360336217593</v>
      </c>
      <c r="CQ789" s="227">
        <f t="shared" si="328"/>
        <v>7468.7409308605584</v>
      </c>
      <c r="CR789" s="226">
        <v>396</v>
      </c>
      <c r="CS789" s="226">
        <v>609</v>
      </c>
      <c r="CT789" s="226">
        <v>670</v>
      </c>
      <c r="CU789" s="226">
        <v>729</v>
      </c>
      <c r="CV789" s="227">
        <f t="shared" si="321"/>
        <v>-115</v>
      </c>
      <c r="CW789" s="227">
        <f>CV789*(1+('[13]GROWTH (YoY)'!AR789/100))</f>
        <v>-126.43103642466498</v>
      </c>
      <c r="CX789" s="227">
        <f>CW789*(1+('[13]GROWTH (YoY)'!AS789/100))</f>
        <v>-137.66396637824045</v>
      </c>
      <c r="CY789" s="227">
        <f>CX789*(1+('[13]GROWTH (YoY)'!AT789/100))</f>
        <v>-149.25906913944158</v>
      </c>
      <c r="CZ789" s="226">
        <v>0</v>
      </c>
      <c r="DA789" s="226">
        <v>0</v>
      </c>
      <c r="DB789" s="226">
        <v>0</v>
      </c>
      <c r="DC789" s="226">
        <v>0</v>
      </c>
      <c r="DD789" s="227">
        <v>0</v>
      </c>
      <c r="DE789" s="227">
        <v>0</v>
      </c>
      <c r="DF789" s="227">
        <v>0</v>
      </c>
      <c r="DG789" s="227">
        <v>0</v>
      </c>
      <c r="DH789" s="226">
        <v>3966</v>
      </c>
      <c r="DI789" s="226">
        <v>5662</v>
      </c>
      <c r="DJ789" s="226">
        <v>6422</v>
      </c>
      <c r="DK789" s="226">
        <v>6646</v>
      </c>
      <c r="DL789" s="227">
        <v>5628</v>
      </c>
      <c r="DM789" s="227">
        <v>6600</v>
      </c>
      <c r="DN789" s="227">
        <v>7255</v>
      </c>
      <c r="DO789" s="227">
        <v>7618</v>
      </c>
      <c r="DP789" s="376">
        <f t="shared" si="316"/>
        <v>1</v>
      </c>
      <c r="DQ789" s="226">
        <f t="shared" si="316"/>
        <v>86.28165727983378</v>
      </c>
      <c r="DR789" s="226">
        <f t="shared" si="316"/>
        <v>290.31800000000021</v>
      </c>
      <c r="DS789" s="226">
        <f t="shared" si="314"/>
        <v>436.67497300000014</v>
      </c>
      <c r="DT789" s="227">
        <f t="shared" si="314"/>
        <v>0</v>
      </c>
      <c r="DU789" s="227">
        <f t="shared" si="314"/>
        <v>-47.568963575335147</v>
      </c>
      <c r="DV789" s="227">
        <f t="shared" si="314"/>
        <v>-330.33603362175927</v>
      </c>
      <c r="DW789" s="227">
        <f t="shared" si="314"/>
        <v>-99.740930860558365</v>
      </c>
      <c r="DX789" s="377">
        <f t="shared" si="336"/>
        <v>0.25389105058365757</v>
      </c>
      <c r="DY789" s="377">
        <f t="shared" si="336"/>
        <v>0.27341824157764993</v>
      </c>
      <c r="DZ789" s="377">
        <f t="shared" si="336"/>
        <v>0.27320261437908494</v>
      </c>
      <c r="EA789" s="377">
        <f t="shared" si="335"/>
        <v>0.27320295076342427</v>
      </c>
      <c r="EB789" s="378">
        <f t="shared" si="335"/>
        <v>0.2479349032178523</v>
      </c>
      <c r="EC789" s="378">
        <f t="shared" si="335"/>
        <v>0.2483469685083492</v>
      </c>
      <c r="ED789" s="378">
        <f t="shared" si="335"/>
        <v>0.24814662273476112</v>
      </c>
      <c r="EE789" s="378">
        <f t="shared" si="335"/>
        <v>0.2487189219965838</v>
      </c>
      <c r="EG789" s="226">
        <v>6168</v>
      </c>
      <c r="EH789" s="226">
        <v>914</v>
      </c>
      <c r="EI789" s="226">
        <v>5254</v>
      </c>
      <c r="EJ789" s="226">
        <v>217</v>
      </c>
      <c r="EK789" s="226">
        <v>14558</v>
      </c>
      <c r="EL789" s="226">
        <v>7150</v>
      </c>
      <c r="EM789" s="226">
        <v>7150</v>
      </c>
      <c r="EN789" s="379">
        <f t="shared" si="322"/>
        <v>0.14818417639429313</v>
      </c>
      <c r="EO789" s="226">
        <f t="shared" si="323"/>
        <v>4.1301865245527214</v>
      </c>
      <c r="EP789" s="379">
        <f t="shared" si="324"/>
        <v>2.3602464332036317</v>
      </c>
      <c r="EQ789" s="226">
        <f t="shared" si="325"/>
        <v>2036083.9160839161</v>
      </c>
      <c r="ER789" s="226">
        <f t="shared" si="326"/>
        <v>2529.1375291375293</v>
      </c>
      <c r="ES789" s="292"/>
      <c r="ET789" s="227">
        <v>7954</v>
      </c>
      <c r="EU789" s="227">
        <v>1999</v>
      </c>
      <c r="EV789" s="227">
        <v>5954</v>
      </c>
      <c r="EW789" s="227">
        <v>437</v>
      </c>
      <c r="EX789" s="227">
        <v>49686</v>
      </c>
      <c r="EY789" s="227">
        <v>7904</v>
      </c>
      <c r="EZ789" s="227">
        <v>7904</v>
      </c>
      <c r="FA789" s="380">
        <f t="shared" si="330"/>
        <v>0.25132009052049281</v>
      </c>
      <c r="FB789" s="228">
        <f t="shared" si="331"/>
        <v>7.3396036278132346</v>
      </c>
      <c r="FC789" s="380">
        <f t="shared" si="332"/>
        <v>6.2466683429720895</v>
      </c>
      <c r="FD789" s="227">
        <f t="shared" si="333"/>
        <v>6286184.2105263155</v>
      </c>
      <c r="FE789" s="227">
        <f t="shared" si="334"/>
        <v>4607.3717948717949</v>
      </c>
      <c r="FF789" s="227">
        <v>5954</v>
      </c>
      <c r="FG789" s="228">
        <f t="shared" si="327"/>
        <v>12.949277796439368</v>
      </c>
      <c r="FH789" s="227">
        <v>771</v>
      </c>
      <c r="FI789" s="227">
        <v>5954</v>
      </c>
      <c r="FJ789" s="227">
        <v>-208</v>
      </c>
      <c r="FK789" s="227">
        <f t="shared" si="319"/>
        <v>5391</v>
      </c>
      <c r="FL789" s="227">
        <v>1941</v>
      </c>
      <c r="FM789" s="227">
        <f t="shared" si="320"/>
        <v>3450</v>
      </c>
      <c r="FZ789" s="229"/>
      <c r="GA789" s="229"/>
      <c r="GB789" s="229"/>
      <c r="GC789" s="229"/>
      <c r="GD789" s="229"/>
    </row>
    <row r="790" spans="1:186" s="368" customFormat="1">
      <c r="A790" s="287" t="s">
        <v>1830</v>
      </c>
      <c r="B790" s="369" t="s">
        <v>1831</v>
      </c>
      <c r="C790" s="287" t="s">
        <v>1896</v>
      </c>
      <c r="D790" s="287" t="s">
        <v>3123</v>
      </c>
      <c r="E790" s="369" t="s">
        <v>1897</v>
      </c>
      <c r="F790" s="287">
        <v>787</v>
      </c>
      <c r="G790" s="407" t="s">
        <v>1903</v>
      </c>
      <c r="H790" s="392" t="s">
        <v>1904</v>
      </c>
      <c r="I790" s="393" t="s">
        <v>1905</v>
      </c>
      <c r="J790" s="392" t="s">
        <v>1906</v>
      </c>
      <c r="K790" s="393" t="s">
        <v>1025</v>
      </c>
      <c r="L790" s="392" t="s">
        <v>1902</v>
      </c>
      <c r="M790" s="392" t="s">
        <v>3124</v>
      </c>
      <c r="N790" s="372">
        <v>1</v>
      </c>
      <c r="O790" s="373">
        <v>4632</v>
      </c>
      <c r="P790" s="373">
        <v>7181</v>
      </c>
      <c r="Q790" s="373">
        <v>7887</v>
      </c>
      <c r="R790" s="373">
        <v>8733</v>
      </c>
      <c r="S790" s="374">
        <v>6662</v>
      </c>
      <c r="T790" s="374">
        <v>7316</v>
      </c>
      <c r="U790" s="374">
        <v>8101</v>
      </c>
      <c r="V790" s="374">
        <v>9005</v>
      </c>
      <c r="W790" s="373">
        <v>1575</v>
      </c>
      <c r="X790" s="373">
        <v>2374</v>
      </c>
      <c r="Y790" s="373">
        <v>2604</v>
      </c>
      <c r="Z790" s="373">
        <v>2884</v>
      </c>
      <c r="AA790" s="374">
        <v>2111</v>
      </c>
      <c r="AB790" s="374">
        <v>2317</v>
      </c>
      <c r="AC790" s="374">
        <v>2567</v>
      </c>
      <c r="AD790" s="374">
        <v>2854</v>
      </c>
      <c r="AE790" s="373">
        <v>85</v>
      </c>
      <c r="AF790" s="373">
        <v>100</v>
      </c>
      <c r="AG790" s="373">
        <v>97</v>
      </c>
      <c r="AH790" s="373">
        <v>106</v>
      </c>
      <c r="AI790" s="374">
        <v>92</v>
      </c>
      <c r="AJ790" s="374">
        <v>90</v>
      </c>
      <c r="AK790" s="374">
        <v>97</v>
      </c>
      <c r="AL790" s="374">
        <v>103</v>
      </c>
      <c r="AM790" s="226">
        <v>3057</v>
      </c>
      <c r="AN790" s="226">
        <v>4807</v>
      </c>
      <c r="AO790" s="226">
        <v>5282</v>
      </c>
      <c r="AP790" s="226">
        <v>5850</v>
      </c>
      <c r="AQ790" s="227">
        <v>4551</v>
      </c>
      <c r="AR790" s="227">
        <v>4999</v>
      </c>
      <c r="AS790" s="227">
        <v>5535</v>
      </c>
      <c r="AT790" s="227">
        <v>6152</v>
      </c>
      <c r="AU790" s="226">
        <v>835</v>
      </c>
      <c r="AV790" s="226">
        <v>1376</v>
      </c>
      <c r="AW790" s="226">
        <v>1551</v>
      </c>
      <c r="AX790" s="226">
        <v>1686</v>
      </c>
      <c r="AY790" s="227">
        <v>1318</v>
      </c>
      <c r="AZ790" s="227">
        <v>1485</v>
      </c>
      <c r="BA790" s="227">
        <v>1615</v>
      </c>
      <c r="BB790" s="227">
        <v>1813</v>
      </c>
      <c r="BC790" s="226">
        <f t="shared" si="318"/>
        <v>2225</v>
      </c>
      <c r="BD790" s="226">
        <f t="shared" si="318"/>
        <v>3323</v>
      </c>
      <c r="BE790" s="226">
        <f t="shared" si="318"/>
        <v>3625</v>
      </c>
      <c r="BF790" s="226">
        <f t="shared" si="318"/>
        <v>4059</v>
      </c>
      <c r="BG790" s="218">
        <f t="shared" si="318"/>
        <v>3170</v>
      </c>
      <c r="BH790" s="218">
        <f t="shared" si="317"/>
        <v>3459</v>
      </c>
      <c r="BI790" s="218">
        <f t="shared" si="317"/>
        <v>3865</v>
      </c>
      <c r="BJ790" s="218">
        <f t="shared" si="317"/>
        <v>4286</v>
      </c>
      <c r="BK790" s="226">
        <f t="shared" si="313"/>
        <v>-3</v>
      </c>
      <c r="BL790" s="226">
        <f t="shared" si="313"/>
        <v>108</v>
      </c>
      <c r="BM790" s="226">
        <f t="shared" si="313"/>
        <v>106</v>
      </c>
      <c r="BN790" s="226">
        <f t="shared" si="312"/>
        <v>105</v>
      </c>
      <c r="BO790" s="227">
        <f t="shared" si="312"/>
        <v>63</v>
      </c>
      <c r="BP790" s="227">
        <f t="shared" si="312"/>
        <v>55</v>
      </c>
      <c r="BQ790" s="227">
        <f t="shared" si="312"/>
        <v>55</v>
      </c>
      <c r="BR790" s="227">
        <f t="shared" si="312"/>
        <v>53</v>
      </c>
      <c r="BS790" s="226">
        <v>68</v>
      </c>
      <c r="BT790" s="226">
        <v>108</v>
      </c>
      <c r="BU790" s="226">
        <v>106</v>
      </c>
      <c r="BV790" s="226">
        <v>105</v>
      </c>
      <c r="BW790" s="227">
        <v>63</v>
      </c>
      <c r="BX790" s="227">
        <v>55</v>
      </c>
      <c r="BY790" s="227">
        <v>55</v>
      </c>
      <c r="BZ790" s="227">
        <v>53</v>
      </c>
      <c r="CA790" s="226">
        <v>71</v>
      </c>
      <c r="CB790" s="226">
        <f>IFERROR(VLOOKUP($G790,[12]ITEM!$B$2:$AC$939,26,0),0)</f>
        <v>0</v>
      </c>
      <c r="CC790" s="226">
        <f>IFERROR(VLOOKUP($G790,[12]ITEM!$B$2:$AC$939,27,0),0)</f>
        <v>0</v>
      </c>
      <c r="CD790" s="226">
        <f>IFERROR(VLOOKUP($G790,[12]ITEM!$B$2:$AC$939,28,0),0)</f>
        <v>0</v>
      </c>
      <c r="CE790" s="227">
        <v>0</v>
      </c>
      <c r="CF790" s="227">
        <v>0</v>
      </c>
      <c r="CG790" s="227">
        <v>0</v>
      </c>
      <c r="CH790" s="227">
        <v>0</v>
      </c>
      <c r="CI790" s="375"/>
      <c r="CJ790" s="226">
        <f t="shared" si="329"/>
        <v>2225</v>
      </c>
      <c r="CK790" s="226">
        <f t="shared" si="329"/>
        <v>3060</v>
      </c>
      <c r="CL790" s="226">
        <f t="shared" si="329"/>
        <v>3493</v>
      </c>
      <c r="CM790" s="226">
        <f t="shared" si="328"/>
        <v>3794</v>
      </c>
      <c r="CN790" s="227">
        <f t="shared" si="328"/>
        <v>3170</v>
      </c>
      <c r="CO790" s="227">
        <f t="shared" si="328"/>
        <v>3721.9606343657292</v>
      </c>
      <c r="CP790" s="227">
        <f t="shared" si="328"/>
        <v>4269.7415591752897</v>
      </c>
      <c r="CQ790" s="227">
        <f t="shared" si="328"/>
        <v>4509.8496351155136</v>
      </c>
      <c r="CR790" s="226">
        <v>145</v>
      </c>
      <c r="CS790" s="226">
        <v>228</v>
      </c>
      <c r="CT790" s="226">
        <v>251</v>
      </c>
      <c r="CU790" s="226">
        <v>278</v>
      </c>
      <c r="CV790" s="227">
        <f t="shared" si="321"/>
        <v>355</v>
      </c>
      <c r="CW790" s="227">
        <f>CV790*(1+('[13]GROWTH (YoY)'!AR790/100))</f>
        <v>389.96063436572928</v>
      </c>
      <c r="CX790" s="227">
        <f>CW790*(1+('[13]GROWTH (YoY)'!AS790/100))</f>
        <v>431.74155917528992</v>
      </c>
      <c r="CY790" s="227">
        <f>CX790*(1+('[13]GROWTH (YoY)'!AT790/100))</f>
        <v>479.84963511551331</v>
      </c>
      <c r="CZ790" s="226">
        <v>0</v>
      </c>
      <c r="DA790" s="226">
        <v>0</v>
      </c>
      <c r="DB790" s="226">
        <v>0</v>
      </c>
      <c r="DC790" s="226">
        <v>0</v>
      </c>
      <c r="DD790" s="227">
        <v>0</v>
      </c>
      <c r="DE790" s="227">
        <v>0</v>
      </c>
      <c r="DF790" s="227">
        <v>0</v>
      </c>
      <c r="DG790" s="227">
        <v>0</v>
      </c>
      <c r="DH790" s="226">
        <v>2080</v>
      </c>
      <c r="DI790" s="226">
        <v>2832</v>
      </c>
      <c r="DJ790" s="226">
        <v>3242</v>
      </c>
      <c r="DK790" s="226">
        <v>3516</v>
      </c>
      <c r="DL790" s="227">
        <v>2815</v>
      </c>
      <c r="DM790" s="227">
        <v>3332</v>
      </c>
      <c r="DN790" s="227">
        <v>3838</v>
      </c>
      <c r="DO790" s="227">
        <v>4030</v>
      </c>
      <c r="DP790" s="376">
        <f t="shared" si="316"/>
        <v>0</v>
      </c>
      <c r="DQ790" s="226">
        <f t="shared" si="316"/>
        <v>263</v>
      </c>
      <c r="DR790" s="226">
        <f t="shared" si="316"/>
        <v>132</v>
      </c>
      <c r="DS790" s="226">
        <f t="shared" si="314"/>
        <v>265</v>
      </c>
      <c r="DT790" s="227">
        <f t="shared" si="314"/>
        <v>0</v>
      </c>
      <c r="DU790" s="227">
        <f t="shared" si="314"/>
        <v>-262.96063436572922</v>
      </c>
      <c r="DV790" s="227">
        <f t="shared" si="314"/>
        <v>-404.74155917528969</v>
      </c>
      <c r="DW790" s="227">
        <f t="shared" si="314"/>
        <v>-223.84963511551359</v>
      </c>
      <c r="DX790" s="377">
        <f t="shared" si="336"/>
        <v>0.34002590673575128</v>
      </c>
      <c r="DY790" s="377">
        <f t="shared" si="336"/>
        <v>0.33059462470408019</v>
      </c>
      <c r="DZ790" s="377">
        <f t="shared" si="336"/>
        <v>0.33016356028908328</v>
      </c>
      <c r="EA790" s="377">
        <f t="shared" si="335"/>
        <v>0.33024161227527771</v>
      </c>
      <c r="EB790" s="378">
        <f t="shared" si="335"/>
        <v>0.31687181026718703</v>
      </c>
      <c r="EC790" s="378">
        <f t="shared" si="335"/>
        <v>0.31670311645708038</v>
      </c>
      <c r="ED790" s="378">
        <f t="shared" si="335"/>
        <v>0.31687445994321689</v>
      </c>
      <c r="EE790" s="378">
        <f t="shared" si="335"/>
        <v>0.3169350360910605</v>
      </c>
      <c r="EG790" s="226">
        <v>4632</v>
      </c>
      <c r="EH790" s="226">
        <v>1406</v>
      </c>
      <c r="EI790" s="226">
        <v>3226</v>
      </c>
      <c r="EJ790" s="226">
        <v>626</v>
      </c>
      <c r="EK790" s="226">
        <v>10238</v>
      </c>
      <c r="EL790" s="226">
        <v>12661</v>
      </c>
      <c r="EM790" s="226">
        <v>12661</v>
      </c>
      <c r="EN790" s="379">
        <f t="shared" si="322"/>
        <v>0.30354058721934368</v>
      </c>
      <c r="EO790" s="226">
        <f t="shared" si="323"/>
        <v>19.404835709857409</v>
      </c>
      <c r="EP790" s="379">
        <f t="shared" si="324"/>
        <v>2.2102763385146806</v>
      </c>
      <c r="EQ790" s="226">
        <f t="shared" si="325"/>
        <v>808624.91114445939</v>
      </c>
      <c r="ER790" s="226">
        <f t="shared" si="326"/>
        <v>4120.2643287786641</v>
      </c>
      <c r="ES790" s="292"/>
      <c r="ET790" s="227">
        <v>6401</v>
      </c>
      <c r="EU790" s="227">
        <v>2031</v>
      </c>
      <c r="EV790" s="227">
        <v>4370</v>
      </c>
      <c r="EW790" s="227">
        <v>1290</v>
      </c>
      <c r="EX790" s="227">
        <v>15364</v>
      </c>
      <c r="EY790" s="227">
        <v>16720</v>
      </c>
      <c r="EZ790" s="227">
        <v>16720</v>
      </c>
      <c r="FA790" s="380">
        <f t="shared" si="330"/>
        <v>0.31729417278550226</v>
      </c>
      <c r="FB790" s="228">
        <f t="shared" si="331"/>
        <v>29.51945080091533</v>
      </c>
      <c r="FC790" s="380">
        <f t="shared" si="332"/>
        <v>2.4002499609436025</v>
      </c>
      <c r="FD790" s="227">
        <f t="shared" si="333"/>
        <v>918899.5215311005</v>
      </c>
      <c r="FE790" s="227">
        <f t="shared" si="334"/>
        <v>6429.4258373205739</v>
      </c>
      <c r="FF790" s="227">
        <v>4370</v>
      </c>
      <c r="FG790" s="228">
        <f t="shared" si="327"/>
        <v>28.627002288329518</v>
      </c>
      <c r="FH790" s="227">
        <v>1251</v>
      </c>
      <c r="FI790" s="227">
        <v>4370</v>
      </c>
      <c r="FJ790" s="227">
        <v>67</v>
      </c>
      <c r="FK790" s="227">
        <f t="shared" si="319"/>
        <v>3052</v>
      </c>
      <c r="FL790" s="227">
        <v>1562</v>
      </c>
      <c r="FM790" s="227">
        <f t="shared" si="320"/>
        <v>1490</v>
      </c>
      <c r="FZ790" s="229"/>
      <c r="GA790" s="229"/>
      <c r="GB790" s="229"/>
      <c r="GC790" s="229"/>
      <c r="GD790" s="229"/>
    </row>
    <row r="791" spans="1:186" s="368" customFormat="1">
      <c r="A791" s="287" t="s">
        <v>1830</v>
      </c>
      <c r="B791" s="369" t="s">
        <v>1831</v>
      </c>
      <c r="C791" s="287" t="s">
        <v>1896</v>
      </c>
      <c r="D791" s="287" t="s">
        <v>3123</v>
      </c>
      <c r="E791" s="369" t="s">
        <v>1897</v>
      </c>
      <c r="F791" s="287">
        <v>788</v>
      </c>
      <c r="G791" s="407" t="s">
        <v>1907</v>
      </c>
      <c r="H791" s="392" t="s">
        <v>1908</v>
      </c>
      <c r="I791" s="393" t="s">
        <v>1905</v>
      </c>
      <c r="J791" s="392" t="s">
        <v>1906</v>
      </c>
      <c r="K791" s="393" t="s">
        <v>1025</v>
      </c>
      <c r="L791" s="392" t="s">
        <v>1902</v>
      </c>
      <c r="M791" s="392" t="s">
        <v>3124</v>
      </c>
      <c r="N791" s="372">
        <v>1</v>
      </c>
      <c r="O791" s="373">
        <v>1739</v>
      </c>
      <c r="P791" s="373">
        <v>2590</v>
      </c>
      <c r="Q791" s="373">
        <v>2835</v>
      </c>
      <c r="R791" s="373">
        <v>3137</v>
      </c>
      <c r="S791" s="374">
        <v>2405</v>
      </c>
      <c r="T791" s="374">
        <v>2634</v>
      </c>
      <c r="U791" s="374">
        <v>2914</v>
      </c>
      <c r="V791" s="374">
        <v>3195</v>
      </c>
      <c r="W791" s="373">
        <v>900</v>
      </c>
      <c r="X791" s="373">
        <v>1329</v>
      </c>
      <c r="Y791" s="373">
        <v>1454</v>
      </c>
      <c r="Z791" s="373">
        <v>1608</v>
      </c>
      <c r="AA791" s="374">
        <v>1182</v>
      </c>
      <c r="AB791" s="374">
        <v>1294</v>
      </c>
      <c r="AC791" s="374">
        <v>1430</v>
      </c>
      <c r="AD791" s="374">
        <v>1570</v>
      </c>
      <c r="AE791" s="373">
        <v>23</v>
      </c>
      <c r="AF791" s="373">
        <v>26</v>
      </c>
      <c r="AG791" s="373">
        <v>25</v>
      </c>
      <c r="AH791" s="373">
        <v>28</v>
      </c>
      <c r="AI791" s="374">
        <v>25</v>
      </c>
      <c r="AJ791" s="374">
        <v>24</v>
      </c>
      <c r="AK791" s="374">
        <v>26</v>
      </c>
      <c r="AL791" s="374">
        <v>27</v>
      </c>
      <c r="AM791" s="226">
        <v>839</v>
      </c>
      <c r="AN791" s="226">
        <v>1261</v>
      </c>
      <c r="AO791" s="226">
        <v>1382</v>
      </c>
      <c r="AP791" s="226">
        <v>1528</v>
      </c>
      <c r="AQ791" s="227">
        <v>1223</v>
      </c>
      <c r="AR791" s="227">
        <v>1339</v>
      </c>
      <c r="AS791" s="227">
        <v>1483</v>
      </c>
      <c r="AT791" s="227">
        <v>1626</v>
      </c>
      <c r="AU791" s="226">
        <v>292</v>
      </c>
      <c r="AV791" s="226">
        <v>457</v>
      </c>
      <c r="AW791" s="226">
        <v>505</v>
      </c>
      <c r="AX791" s="226">
        <v>548</v>
      </c>
      <c r="AY791" s="227">
        <v>443</v>
      </c>
      <c r="AZ791" s="227">
        <v>490</v>
      </c>
      <c r="BA791" s="227">
        <v>546</v>
      </c>
      <c r="BB791" s="227">
        <v>602</v>
      </c>
      <c r="BC791" s="226">
        <f t="shared" si="318"/>
        <v>547</v>
      </c>
      <c r="BD791" s="226">
        <f t="shared" si="318"/>
        <v>800</v>
      </c>
      <c r="BE791" s="226">
        <f t="shared" si="318"/>
        <v>874</v>
      </c>
      <c r="BF791" s="226">
        <f t="shared" si="318"/>
        <v>976</v>
      </c>
      <c r="BG791" s="218">
        <f t="shared" si="318"/>
        <v>747</v>
      </c>
      <c r="BH791" s="218">
        <f t="shared" si="317"/>
        <v>815</v>
      </c>
      <c r="BI791" s="218">
        <f t="shared" si="317"/>
        <v>901</v>
      </c>
      <c r="BJ791" s="218">
        <f t="shared" si="317"/>
        <v>985</v>
      </c>
      <c r="BK791" s="226">
        <f t="shared" si="313"/>
        <v>0</v>
      </c>
      <c r="BL791" s="226">
        <f t="shared" si="313"/>
        <v>4</v>
      </c>
      <c r="BM791" s="226">
        <f t="shared" si="313"/>
        <v>3</v>
      </c>
      <c r="BN791" s="226">
        <f t="shared" si="312"/>
        <v>4</v>
      </c>
      <c r="BO791" s="227">
        <f t="shared" si="312"/>
        <v>33</v>
      </c>
      <c r="BP791" s="227">
        <f t="shared" si="312"/>
        <v>34</v>
      </c>
      <c r="BQ791" s="227">
        <f t="shared" si="312"/>
        <v>36</v>
      </c>
      <c r="BR791" s="227">
        <f t="shared" si="312"/>
        <v>39</v>
      </c>
      <c r="BS791" s="226">
        <v>2</v>
      </c>
      <c r="BT791" s="226">
        <v>4</v>
      </c>
      <c r="BU791" s="226">
        <v>3</v>
      </c>
      <c r="BV791" s="226">
        <v>4</v>
      </c>
      <c r="BW791" s="227">
        <v>33</v>
      </c>
      <c r="BX791" s="227">
        <v>34</v>
      </c>
      <c r="BY791" s="227">
        <v>36</v>
      </c>
      <c r="BZ791" s="227">
        <v>39</v>
      </c>
      <c r="CA791" s="226">
        <v>2</v>
      </c>
      <c r="CB791" s="226">
        <f>IFERROR(VLOOKUP($G791,[12]ITEM!$B$2:$AC$939,26,0),0)</f>
        <v>0</v>
      </c>
      <c r="CC791" s="226">
        <f>IFERROR(VLOOKUP($G791,[12]ITEM!$B$2:$AC$939,27,0),0)</f>
        <v>0</v>
      </c>
      <c r="CD791" s="226">
        <f>IFERROR(VLOOKUP($G791,[12]ITEM!$B$2:$AC$939,28,0),0)</f>
        <v>0</v>
      </c>
      <c r="CE791" s="227">
        <v>0</v>
      </c>
      <c r="CF791" s="227">
        <v>0</v>
      </c>
      <c r="CG791" s="227">
        <v>0</v>
      </c>
      <c r="CH791" s="227">
        <v>0</v>
      </c>
      <c r="CI791" s="375"/>
      <c r="CJ791" s="226">
        <f t="shared" si="329"/>
        <v>547</v>
      </c>
      <c r="CK791" s="226">
        <f t="shared" si="329"/>
        <v>703</v>
      </c>
      <c r="CL791" s="226">
        <f t="shared" si="329"/>
        <v>866</v>
      </c>
      <c r="CM791" s="226">
        <f t="shared" si="328"/>
        <v>870</v>
      </c>
      <c r="CN791" s="227">
        <f t="shared" si="328"/>
        <v>747</v>
      </c>
      <c r="CO791" s="227">
        <f t="shared" si="328"/>
        <v>941.78646659444451</v>
      </c>
      <c r="CP791" s="227">
        <f t="shared" si="328"/>
        <v>1004.4492014531106</v>
      </c>
      <c r="CQ791" s="227">
        <f t="shared" si="328"/>
        <v>1058.9847486488629</v>
      </c>
      <c r="CR791" s="226">
        <v>23</v>
      </c>
      <c r="CS791" s="226">
        <v>34</v>
      </c>
      <c r="CT791" s="226">
        <v>37</v>
      </c>
      <c r="CU791" s="226">
        <v>41</v>
      </c>
      <c r="CV791" s="227">
        <f t="shared" si="321"/>
        <v>82</v>
      </c>
      <c r="CW791" s="227">
        <f>CV791*(1+('[13]GROWTH (YoY)'!AR791/100))</f>
        <v>89.786466594444462</v>
      </c>
      <c r="CX791" s="227">
        <f>CW791*(1+('[13]GROWTH (YoY)'!AS791/100))</f>
        <v>99.449201453110646</v>
      </c>
      <c r="CY791" s="227">
        <f>CX791*(1+('[13]GROWTH (YoY)'!AT791/100))</f>
        <v>108.98474864886288</v>
      </c>
      <c r="CZ791" s="226">
        <v>0</v>
      </c>
      <c r="DA791" s="226">
        <v>0</v>
      </c>
      <c r="DB791" s="226">
        <v>0</v>
      </c>
      <c r="DC791" s="226">
        <v>0</v>
      </c>
      <c r="DD791" s="227">
        <v>0</v>
      </c>
      <c r="DE791" s="227">
        <v>0</v>
      </c>
      <c r="DF791" s="227">
        <v>0</v>
      </c>
      <c r="DG791" s="227">
        <v>0</v>
      </c>
      <c r="DH791" s="226">
        <v>524</v>
      </c>
      <c r="DI791" s="226">
        <v>669</v>
      </c>
      <c r="DJ791" s="226">
        <v>829</v>
      </c>
      <c r="DK791" s="226">
        <v>829</v>
      </c>
      <c r="DL791" s="227">
        <v>665</v>
      </c>
      <c r="DM791" s="227">
        <v>852</v>
      </c>
      <c r="DN791" s="227">
        <v>905</v>
      </c>
      <c r="DO791" s="227">
        <v>950</v>
      </c>
      <c r="DP791" s="376">
        <f t="shared" si="316"/>
        <v>0</v>
      </c>
      <c r="DQ791" s="226">
        <f t="shared" si="316"/>
        <v>97</v>
      </c>
      <c r="DR791" s="226">
        <f t="shared" si="316"/>
        <v>8</v>
      </c>
      <c r="DS791" s="226">
        <f t="shared" si="314"/>
        <v>106</v>
      </c>
      <c r="DT791" s="227">
        <f t="shared" si="314"/>
        <v>0</v>
      </c>
      <c r="DU791" s="227">
        <f t="shared" si="314"/>
        <v>-126.78646659444451</v>
      </c>
      <c r="DV791" s="227">
        <f t="shared" si="314"/>
        <v>-103.44920145311062</v>
      </c>
      <c r="DW791" s="227">
        <f t="shared" si="314"/>
        <v>-73.984748648862933</v>
      </c>
      <c r="DX791" s="377">
        <f t="shared" si="336"/>
        <v>0.51753881541115587</v>
      </c>
      <c r="DY791" s="377">
        <f t="shared" si="336"/>
        <v>0.51312741312741317</v>
      </c>
      <c r="DZ791" s="377">
        <f t="shared" si="336"/>
        <v>0.51287477954144622</v>
      </c>
      <c r="EA791" s="377">
        <f t="shared" si="335"/>
        <v>0.51259164807140578</v>
      </c>
      <c r="EB791" s="378">
        <f t="shared" si="335"/>
        <v>0.4914760914760915</v>
      </c>
      <c r="EC791" s="378">
        <f t="shared" si="335"/>
        <v>0.4912680334092635</v>
      </c>
      <c r="ED791" s="378">
        <f t="shared" si="335"/>
        <v>0.49073438572409062</v>
      </c>
      <c r="EE791" s="378">
        <f t="shared" si="335"/>
        <v>0.49139280125195617</v>
      </c>
      <c r="EG791" s="226">
        <v>1736</v>
      </c>
      <c r="EH791" s="226">
        <v>898</v>
      </c>
      <c r="EI791" s="226">
        <v>838</v>
      </c>
      <c r="EJ791" s="226">
        <v>291</v>
      </c>
      <c r="EK791" s="226">
        <v>1849</v>
      </c>
      <c r="EL791" s="226">
        <v>6842</v>
      </c>
      <c r="EM791" s="226">
        <v>6842</v>
      </c>
      <c r="EN791" s="379">
        <f t="shared" si="322"/>
        <v>0.51728110599078336</v>
      </c>
      <c r="EO791" s="226">
        <f t="shared" si="323"/>
        <v>34.725536992840098</v>
      </c>
      <c r="EP791" s="379">
        <f t="shared" si="324"/>
        <v>1.0650921658986174</v>
      </c>
      <c r="EQ791" s="226">
        <f t="shared" si="325"/>
        <v>270242.6191172172</v>
      </c>
      <c r="ER791" s="226">
        <f t="shared" si="326"/>
        <v>3544.2852966968726</v>
      </c>
      <c r="ES791" s="292"/>
      <c r="ET791" s="227">
        <v>2405</v>
      </c>
      <c r="EU791" s="227">
        <v>1182</v>
      </c>
      <c r="EV791" s="227">
        <v>1223</v>
      </c>
      <c r="EW791" s="227">
        <v>578</v>
      </c>
      <c r="EX791" s="227">
        <v>8589</v>
      </c>
      <c r="EY791" s="227">
        <v>10734</v>
      </c>
      <c r="EZ791" s="227">
        <v>10734</v>
      </c>
      <c r="FA791" s="380">
        <f t="shared" si="330"/>
        <v>0.4914760914760915</v>
      </c>
      <c r="FB791" s="228">
        <f t="shared" si="331"/>
        <v>47.260834014717908</v>
      </c>
      <c r="FC791" s="380">
        <f t="shared" si="332"/>
        <v>3.5713097713097715</v>
      </c>
      <c r="FD791" s="227">
        <f t="shared" si="333"/>
        <v>800167.69144773611</v>
      </c>
      <c r="FE791" s="227">
        <f t="shared" si="334"/>
        <v>4487.2989255325756</v>
      </c>
      <c r="FF791" s="227">
        <v>1223</v>
      </c>
      <c r="FG791" s="228">
        <f t="shared" si="327"/>
        <v>36.222403924775143</v>
      </c>
      <c r="FH791" s="227">
        <v>443</v>
      </c>
      <c r="FI791" s="227">
        <v>1223</v>
      </c>
      <c r="FJ791" s="227">
        <v>57</v>
      </c>
      <c r="FK791" s="227">
        <f t="shared" si="319"/>
        <v>723</v>
      </c>
      <c r="FL791" s="227">
        <v>587</v>
      </c>
      <c r="FM791" s="227">
        <f t="shared" si="320"/>
        <v>136</v>
      </c>
      <c r="FZ791" s="229"/>
      <c r="GA791" s="229"/>
      <c r="GB791" s="229"/>
      <c r="GC791" s="229"/>
      <c r="GD791" s="229"/>
    </row>
    <row r="792" spans="1:186" s="368" customFormat="1">
      <c r="A792" s="287" t="s">
        <v>1830</v>
      </c>
      <c r="B792" s="369" t="s">
        <v>1831</v>
      </c>
      <c r="C792" s="287" t="s">
        <v>1896</v>
      </c>
      <c r="D792" s="287" t="s">
        <v>3123</v>
      </c>
      <c r="E792" s="369" t="s">
        <v>1897</v>
      </c>
      <c r="F792" s="287">
        <v>789</v>
      </c>
      <c r="G792" s="407" t="s">
        <v>1909</v>
      </c>
      <c r="H792" s="392" t="s">
        <v>1910</v>
      </c>
      <c r="I792" s="393" t="s">
        <v>1905</v>
      </c>
      <c r="J792" s="392" t="s">
        <v>1906</v>
      </c>
      <c r="K792" s="393" t="s">
        <v>1025</v>
      </c>
      <c r="L792" s="392" t="s">
        <v>1902</v>
      </c>
      <c r="M792" s="392" t="s">
        <v>3124</v>
      </c>
      <c r="N792" s="372">
        <v>1</v>
      </c>
      <c r="O792" s="373">
        <v>0</v>
      </c>
      <c r="P792" s="373">
        <v>0</v>
      </c>
      <c r="Q792" s="373">
        <v>0</v>
      </c>
      <c r="R792" s="373">
        <v>0</v>
      </c>
      <c r="S792" s="374">
        <v>0</v>
      </c>
      <c r="T792" s="374">
        <v>0</v>
      </c>
      <c r="U792" s="374">
        <v>0</v>
      </c>
      <c r="V792" s="374">
        <v>0</v>
      </c>
      <c r="W792" s="373">
        <v>0</v>
      </c>
      <c r="X792" s="373">
        <v>0</v>
      </c>
      <c r="Y792" s="373">
        <v>0</v>
      </c>
      <c r="Z792" s="373">
        <v>0</v>
      </c>
      <c r="AA792" s="374">
        <v>0</v>
      </c>
      <c r="AB792" s="374">
        <v>0</v>
      </c>
      <c r="AC792" s="374">
        <v>0</v>
      </c>
      <c r="AD792" s="374">
        <v>0</v>
      </c>
      <c r="AE792" s="373">
        <v>0</v>
      </c>
      <c r="AF792" s="373">
        <v>0</v>
      </c>
      <c r="AG792" s="373">
        <v>0</v>
      </c>
      <c r="AH792" s="373">
        <v>0</v>
      </c>
      <c r="AI792" s="374">
        <v>0</v>
      </c>
      <c r="AJ792" s="374">
        <v>0</v>
      </c>
      <c r="AK792" s="374">
        <v>0</v>
      </c>
      <c r="AL792" s="374">
        <v>0</v>
      </c>
      <c r="AM792" s="226">
        <v>0</v>
      </c>
      <c r="AN792" s="226">
        <v>0</v>
      </c>
      <c r="AO792" s="226">
        <v>0</v>
      </c>
      <c r="AP792" s="226">
        <v>0</v>
      </c>
      <c r="AQ792" s="227">
        <v>0</v>
      </c>
      <c r="AR792" s="227">
        <v>0</v>
      </c>
      <c r="AS792" s="227">
        <v>0</v>
      </c>
      <c r="AT792" s="227">
        <v>0</v>
      </c>
      <c r="AU792" s="226">
        <v>0</v>
      </c>
      <c r="AV792" s="226"/>
      <c r="AW792" s="226"/>
      <c r="AX792" s="226"/>
      <c r="AY792" s="227">
        <v>0</v>
      </c>
      <c r="AZ792" s="227">
        <v>0</v>
      </c>
      <c r="BA792" s="227">
        <v>0</v>
      </c>
      <c r="BB792" s="227"/>
      <c r="BC792" s="226">
        <f t="shared" si="318"/>
        <v>0</v>
      </c>
      <c r="BD792" s="226">
        <f t="shared" si="318"/>
        <v>0</v>
      </c>
      <c r="BE792" s="226">
        <f t="shared" si="318"/>
        <v>0</v>
      </c>
      <c r="BF792" s="226">
        <f t="shared" si="318"/>
        <v>0</v>
      </c>
      <c r="BG792" s="218">
        <f t="shared" si="318"/>
        <v>0</v>
      </c>
      <c r="BH792" s="218">
        <f t="shared" si="317"/>
        <v>0</v>
      </c>
      <c r="BI792" s="218">
        <f t="shared" si="317"/>
        <v>0</v>
      </c>
      <c r="BJ792" s="218">
        <f t="shared" si="317"/>
        <v>0</v>
      </c>
      <c r="BK792" s="226">
        <f t="shared" si="313"/>
        <v>0</v>
      </c>
      <c r="BL792" s="226">
        <f t="shared" si="313"/>
        <v>0</v>
      </c>
      <c r="BM792" s="226">
        <f t="shared" si="313"/>
        <v>0</v>
      </c>
      <c r="BN792" s="226">
        <f t="shared" si="312"/>
        <v>0</v>
      </c>
      <c r="BO792" s="227">
        <f t="shared" si="312"/>
        <v>0</v>
      </c>
      <c r="BP792" s="227">
        <f t="shared" si="312"/>
        <v>0</v>
      </c>
      <c r="BQ792" s="227">
        <f t="shared" si="312"/>
        <v>0</v>
      </c>
      <c r="BR792" s="227">
        <f t="shared" si="312"/>
        <v>0</v>
      </c>
      <c r="BS792" s="226">
        <v>0</v>
      </c>
      <c r="BT792" s="226">
        <v>0</v>
      </c>
      <c r="BU792" s="226">
        <v>0</v>
      </c>
      <c r="BV792" s="226">
        <v>0</v>
      </c>
      <c r="BW792" s="227">
        <v>0</v>
      </c>
      <c r="BX792" s="227">
        <v>0</v>
      </c>
      <c r="BY792" s="227">
        <v>0</v>
      </c>
      <c r="BZ792" s="227">
        <v>0</v>
      </c>
      <c r="CA792" s="226">
        <v>0</v>
      </c>
      <c r="CB792" s="226">
        <f>IFERROR(VLOOKUP($G792,[12]ITEM!$B$2:$AC$939,26,0),0)</f>
        <v>0</v>
      </c>
      <c r="CC792" s="226">
        <f>IFERROR(VLOOKUP($G792,[12]ITEM!$B$2:$AC$939,27,0),0)</f>
        <v>0</v>
      </c>
      <c r="CD792" s="226">
        <f>IFERROR(VLOOKUP($G792,[12]ITEM!$B$2:$AC$939,28,0),0)</f>
        <v>0</v>
      </c>
      <c r="CE792" s="227">
        <v>0</v>
      </c>
      <c r="CF792" s="227">
        <v>0</v>
      </c>
      <c r="CG792" s="227">
        <v>0</v>
      </c>
      <c r="CH792" s="227">
        <v>0</v>
      </c>
      <c r="CI792" s="375"/>
      <c r="CJ792" s="226">
        <f t="shared" si="329"/>
        <v>0</v>
      </c>
      <c r="CK792" s="226">
        <f t="shared" si="329"/>
        <v>0</v>
      </c>
      <c r="CL792" s="226">
        <f t="shared" si="329"/>
        <v>0</v>
      </c>
      <c r="CM792" s="226">
        <f t="shared" si="328"/>
        <v>0</v>
      </c>
      <c r="CN792" s="227">
        <f t="shared" si="328"/>
        <v>0</v>
      </c>
      <c r="CO792" s="227">
        <f t="shared" si="328"/>
        <v>0</v>
      </c>
      <c r="CP792" s="227">
        <f t="shared" si="328"/>
        <v>0</v>
      </c>
      <c r="CQ792" s="227">
        <f t="shared" si="328"/>
        <v>0</v>
      </c>
      <c r="CR792" s="226">
        <v>0</v>
      </c>
      <c r="CS792" s="226">
        <v>0</v>
      </c>
      <c r="CT792" s="226">
        <v>0</v>
      </c>
      <c r="CU792" s="226">
        <v>0</v>
      </c>
      <c r="CV792" s="227">
        <f t="shared" si="321"/>
        <v>0</v>
      </c>
      <c r="CW792" s="227">
        <f>CV792*(1+('[13]GROWTH (YoY)'!AR792/100))</f>
        <v>0</v>
      </c>
      <c r="CX792" s="227">
        <f>CW792*(1+('[13]GROWTH (YoY)'!AS792/100))</f>
        <v>0</v>
      </c>
      <c r="CY792" s="227">
        <f>CX792*(1+('[13]GROWTH (YoY)'!AT792/100))</f>
        <v>0</v>
      </c>
      <c r="CZ792" s="226">
        <v>0</v>
      </c>
      <c r="DA792" s="226">
        <v>0</v>
      </c>
      <c r="DB792" s="226">
        <v>0</v>
      </c>
      <c r="DC792" s="226">
        <v>0</v>
      </c>
      <c r="DD792" s="227">
        <v>0</v>
      </c>
      <c r="DE792" s="227">
        <v>0</v>
      </c>
      <c r="DF792" s="227">
        <v>0</v>
      </c>
      <c r="DG792" s="227">
        <v>0</v>
      </c>
      <c r="DH792" s="226">
        <v>0</v>
      </c>
      <c r="DI792" s="226">
        <v>0</v>
      </c>
      <c r="DJ792" s="226">
        <v>0</v>
      </c>
      <c r="DK792" s="226">
        <v>0</v>
      </c>
      <c r="DL792" s="227">
        <v>0</v>
      </c>
      <c r="DM792" s="227">
        <v>0</v>
      </c>
      <c r="DN792" s="227">
        <v>0</v>
      </c>
      <c r="DO792" s="227">
        <v>0</v>
      </c>
      <c r="DP792" s="376">
        <f t="shared" si="316"/>
        <v>0</v>
      </c>
      <c r="DQ792" s="226">
        <f t="shared" si="316"/>
        <v>0</v>
      </c>
      <c r="DR792" s="226">
        <f t="shared" si="316"/>
        <v>0</v>
      </c>
      <c r="DS792" s="226">
        <f t="shared" si="314"/>
        <v>0</v>
      </c>
      <c r="DT792" s="227">
        <f t="shared" si="314"/>
        <v>0</v>
      </c>
      <c r="DU792" s="227">
        <f t="shared" si="314"/>
        <v>0</v>
      </c>
      <c r="DV792" s="227">
        <f t="shared" si="314"/>
        <v>0</v>
      </c>
      <c r="DW792" s="227">
        <f t="shared" si="314"/>
        <v>0</v>
      </c>
      <c r="DX792" s="377">
        <f t="shared" si="336"/>
        <v>0</v>
      </c>
      <c r="DY792" s="377">
        <f t="shared" si="336"/>
        <v>0</v>
      </c>
      <c r="DZ792" s="377">
        <f t="shared" si="336"/>
        <v>0</v>
      </c>
      <c r="EA792" s="377">
        <f t="shared" si="335"/>
        <v>0</v>
      </c>
      <c r="EB792" s="378">
        <f t="shared" si="335"/>
        <v>0</v>
      </c>
      <c r="EC792" s="378">
        <f t="shared" si="335"/>
        <v>0</v>
      </c>
      <c r="ED792" s="378">
        <f t="shared" si="335"/>
        <v>0</v>
      </c>
      <c r="EE792" s="378">
        <f t="shared" si="335"/>
        <v>0</v>
      </c>
      <c r="EG792" s="226">
        <v>0</v>
      </c>
      <c r="EH792" s="226">
        <v>0</v>
      </c>
      <c r="EI792" s="226">
        <v>0</v>
      </c>
      <c r="EJ792" s="226">
        <v>0</v>
      </c>
      <c r="EK792" s="226">
        <v>0</v>
      </c>
      <c r="EL792" s="226">
        <v>0</v>
      </c>
      <c r="EM792" s="226">
        <v>0</v>
      </c>
      <c r="EN792" s="379">
        <f t="shared" si="322"/>
        <v>0</v>
      </c>
      <c r="EO792" s="226">
        <f t="shared" si="323"/>
        <v>0</v>
      </c>
      <c r="EP792" s="379">
        <f t="shared" si="324"/>
        <v>0</v>
      </c>
      <c r="EQ792" s="226">
        <f t="shared" si="325"/>
        <v>0</v>
      </c>
      <c r="ER792" s="226">
        <f t="shared" si="326"/>
        <v>0</v>
      </c>
      <c r="ES792" s="292"/>
      <c r="ET792" s="227">
        <v>0</v>
      </c>
      <c r="EU792" s="227">
        <v>0</v>
      </c>
      <c r="EV792" s="227">
        <v>0</v>
      </c>
      <c r="EW792" s="227">
        <v>0</v>
      </c>
      <c r="EX792" s="227">
        <v>0</v>
      </c>
      <c r="EY792" s="227">
        <v>0</v>
      </c>
      <c r="EZ792" s="227">
        <v>0</v>
      </c>
      <c r="FA792" s="380">
        <f t="shared" si="330"/>
        <v>0</v>
      </c>
      <c r="FB792" s="228">
        <f t="shared" si="331"/>
        <v>0</v>
      </c>
      <c r="FC792" s="380">
        <f t="shared" si="332"/>
        <v>0</v>
      </c>
      <c r="FD792" s="227">
        <f t="shared" si="333"/>
        <v>0</v>
      </c>
      <c r="FE792" s="227">
        <f t="shared" si="334"/>
        <v>0</v>
      </c>
      <c r="FF792" s="227">
        <v>0</v>
      </c>
      <c r="FG792" s="228">
        <f t="shared" si="327"/>
        <v>0</v>
      </c>
      <c r="FH792" s="227">
        <v>0</v>
      </c>
      <c r="FI792" s="227">
        <v>0</v>
      </c>
      <c r="FJ792" s="227">
        <v>0</v>
      </c>
      <c r="FK792" s="227">
        <f t="shared" si="319"/>
        <v>0</v>
      </c>
      <c r="FL792" s="227">
        <v>0</v>
      </c>
      <c r="FM792" s="227">
        <f t="shared" si="320"/>
        <v>0</v>
      </c>
      <c r="FZ792" s="229"/>
      <c r="GA792" s="229"/>
      <c r="GB792" s="229"/>
      <c r="GC792" s="229"/>
      <c r="GD792" s="229"/>
    </row>
    <row r="793" spans="1:186" s="368" customFormat="1">
      <c r="A793" s="287" t="s">
        <v>1830</v>
      </c>
      <c r="B793" s="369" t="s">
        <v>1831</v>
      </c>
      <c r="C793" s="287" t="s">
        <v>1896</v>
      </c>
      <c r="D793" s="287" t="s">
        <v>3123</v>
      </c>
      <c r="E793" s="369" t="s">
        <v>1897</v>
      </c>
      <c r="F793" s="287">
        <v>790</v>
      </c>
      <c r="G793" s="407" t="s">
        <v>1911</v>
      </c>
      <c r="H793" s="392" t="s">
        <v>1912</v>
      </c>
      <c r="I793" s="393" t="s">
        <v>1905</v>
      </c>
      <c r="J793" s="392" t="s">
        <v>1906</v>
      </c>
      <c r="K793" s="393" t="s">
        <v>1025</v>
      </c>
      <c r="L793" s="392" t="s">
        <v>1902</v>
      </c>
      <c r="M793" s="392" t="s">
        <v>3124</v>
      </c>
      <c r="N793" s="372">
        <v>1</v>
      </c>
      <c r="O793" s="373">
        <v>0</v>
      </c>
      <c r="P793" s="373">
        <v>0</v>
      </c>
      <c r="Q793" s="373">
        <v>0</v>
      </c>
      <c r="R793" s="373">
        <v>0</v>
      </c>
      <c r="S793" s="374">
        <v>0</v>
      </c>
      <c r="T793" s="374">
        <v>0</v>
      </c>
      <c r="U793" s="374">
        <v>0</v>
      </c>
      <c r="V793" s="374">
        <v>0</v>
      </c>
      <c r="W793" s="373">
        <v>0</v>
      </c>
      <c r="X793" s="373">
        <v>0</v>
      </c>
      <c r="Y793" s="373">
        <v>0</v>
      </c>
      <c r="Z793" s="373">
        <v>0</v>
      </c>
      <c r="AA793" s="374">
        <v>0</v>
      </c>
      <c r="AB793" s="374">
        <v>0</v>
      </c>
      <c r="AC793" s="374">
        <v>0</v>
      </c>
      <c r="AD793" s="374">
        <v>0</v>
      </c>
      <c r="AE793" s="373">
        <v>0</v>
      </c>
      <c r="AF793" s="373">
        <v>0</v>
      </c>
      <c r="AG793" s="373">
        <v>0</v>
      </c>
      <c r="AH793" s="373">
        <v>0</v>
      </c>
      <c r="AI793" s="374">
        <v>0</v>
      </c>
      <c r="AJ793" s="374">
        <v>0</v>
      </c>
      <c r="AK793" s="374">
        <v>0</v>
      </c>
      <c r="AL793" s="374">
        <v>0</v>
      </c>
      <c r="AM793" s="226">
        <v>0</v>
      </c>
      <c r="AN793" s="226">
        <v>0</v>
      </c>
      <c r="AO793" s="226">
        <v>0</v>
      </c>
      <c r="AP793" s="226">
        <v>0</v>
      </c>
      <c r="AQ793" s="227">
        <v>0</v>
      </c>
      <c r="AR793" s="227">
        <v>0</v>
      </c>
      <c r="AS793" s="227">
        <v>0</v>
      </c>
      <c r="AT793" s="227">
        <v>0</v>
      </c>
      <c r="AU793" s="226">
        <v>0</v>
      </c>
      <c r="AV793" s="226"/>
      <c r="AW793" s="226"/>
      <c r="AX793" s="226"/>
      <c r="AY793" s="227">
        <v>0</v>
      </c>
      <c r="AZ793" s="227">
        <v>0</v>
      </c>
      <c r="BA793" s="227">
        <v>0</v>
      </c>
      <c r="BB793" s="227"/>
      <c r="BC793" s="226">
        <f t="shared" si="318"/>
        <v>0</v>
      </c>
      <c r="BD793" s="226">
        <f t="shared" si="318"/>
        <v>0</v>
      </c>
      <c r="BE793" s="226">
        <f t="shared" si="318"/>
        <v>0</v>
      </c>
      <c r="BF793" s="226">
        <f t="shared" si="318"/>
        <v>0</v>
      </c>
      <c r="BG793" s="218">
        <f t="shared" si="318"/>
        <v>0</v>
      </c>
      <c r="BH793" s="218">
        <f t="shared" si="317"/>
        <v>0</v>
      </c>
      <c r="BI793" s="218">
        <f t="shared" si="317"/>
        <v>0</v>
      </c>
      <c r="BJ793" s="218">
        <f t="shared" si="317"/>
        <v>0</v>
      </c>
      <c r="BK793" s="226">
        <f t="shared" si="313"/>
        <v>0</v>
      </c>
      <c r="BL793" s="226">
        <f t="shared" si="313"/>
        <v>0</v>
      </c>
      <c r="BM793" s="226">
        <f t="shared" si="313"/>
        <v>0</v>
      </c>
      <c r="BN793" s="226">
        <f t="shared" si="312"/>
        <v>0</v>
      </c>
      <c r="BO793" s="227">
        <f t="shared" si="312"/>
        <v>0</v>
      </c>
      <c r="BP793" s="227">
        <f t="shared" si="312"/>
        <v>0</v>
      </c>
      <c r="BQ793" s="227">
        <f t="shared" si="312"/>
        <v>0</v>
      </c>
      <c r="BR793" s="227">
        <f t="shared" si="312"/>
        <v>0</v>
      </c>
      <c r="BS793" s="226">
        <v>0</v>
      </c>
      <c r="BT793" s="226">
        <v>0</v>
      </c>
      <c r="BU793" s="226">
        <v>0</v>
      </c>
      <c r="BV793" s="226">
        <v>0</v>
      </c>
      <c r="BW793" s="227">
        <v>0</v>
      </c>
      <c r="BX793" s="227">
        <v>0</v>
      </c>
      <c r="BY793" s="227">
        <v>0</v>
      </c>
      <c r="BZ793" s="227">
        <v>0</v>
      </c>
      <c r="CA793" s="226">
        <v>0</v>
      </c>
      <c r="CB793" s="226">
        <f>IFERROR(VLOOKUP($G793,[12]ITEM!$B$2:$AC$939,26,0),0)</f>
        <v>0</v>
      </c>
      <c r="CC793" s="226">
        <f>IFERROR(VLOOKUP($G793,[12]ITEM!$B$2:$AC$939,27,0),0)</f>
        <v>0</v>
      </c>
      <c r="CD793" s="226">
        <f>IFERROR(VLOOKUP($G793,[12]ITEM!$B$2:$AC$939,28,0),0)</f>
        <v>0</v>
      </c>
      <c r="CE793" s="227">
        <v>0</v>
      </c>
      <c r="CF793" s="227">
        <v>0</v>
      </c>
      <c r="CG793" s="227">
        <v>0</v>
      </c>
      <c r="CH793" s="227">
        <v>0</v>
      </c>
      <c r="CI793" s="375"/>
      <c r="CJ793" s="226">
        <f t="shared" si="329"/>
        <v>0</v>
      </c>
      <c r="CK793" s="226">
        <f t="shared" si="329"/>
        <v>0</v>
      </c>
      <c r="CL793" s="226">
        <f t="shared" si="329"/>
        <v>0</v>
      </c>
      <c r="CM793" s="226">
        <f t="shared" si="328"/>
        <v>0</v>
      </c>
      <c r="CN793" s="227">
        <f t="shared" si="328"/>
        <v>0</v>
      </c>
      <c r="CO793" s="227">
        <f t="shared" si="328"/>
        <v>0</v>
      </c>
      <c r="CP793" s="227">
        <f t="shared" si="328"/>
        <v>0</v>
      </c>
      <c r="CQ793" s="227">
        <f t="shared" si="328"/>
        <v>0</v>
      </c>
      <c r="CR793" s="226">
        <v>0</v>
      </c>
      <c r="CS793" s="226">
        <v>0</v>
      </c>
      <c r="CT793" s="226">
        <v>0</v>
      </c>
      <c r="CU793" s="226">
        <v>0</v>
      </c>
      <c r="CV793" s="227">
        <f t="shared" si="321"/>
        <v>0</v>
      </c>
      <c r="CW793" s="227">
        <f>CV793*(1+('[13]GROWTH (YoY)'!AR793/100))</f>
        <v>0</v>
      </c>
      <c r="CX793" s="227">
        <f>CW793*(1+('[13]GROWTH (YoY)'!AS793/100))</f>
        <v>0</v>
      </c>
      <c r="CY793" s="227">
        <f>CX793*(1+('[13]GROWTH (YoY)'!AT793/100))</f>
        <v>0</v>
      </c>
      <c r="CZ793" s="226">
        <v>0</v>
      </c>
      <c r="DA793" s="226">
        <v>0</v>
      </c>
      <c r="DB793" s="226">
        <v>0</v>
      </c>
      <c r="DC793" s="226">
        <v>0</v>
      </c>
      <c r="DD793" s="227">
        <v>0</v>
      </c>
      <c r="DE793" s="227">
        <v>0</v>
      </c>
      <c r="DF793" s="227">
        <v>0</v>
      </c>
      <c r="DG793" s="227">
        <v>0</v>
      </c>
      <c r="DH793" s="226">
        <v>0</v>
      </c>
      <c r="DI793" s="226">
        <v>0</v>
      </c>
      <c r="DJ793" s="226">
        <v>0</v>
      </c>
      <c r="DK793" s="226">
        <v>0</v>
      </c>
      <c r="DL793" s="227">
        <v>0</v>
      </c>
      <c r="DM793" s="227">
        <v>0</v>
      </c>
      <c r="DN793" s="227">
        <v>0</v>
      </c>
      <c r="DO793" s="227">
        <v>0</v>
      </c>
      <c r="DP793" s="376">
        <f t="shared" si="316"/>
        <v>0</v>
      </c>
      <c r="DQ793" s="226">
        <f t="shared" si="316"/>
        <v>0</v>
      </c>
      <c r="DR793" s="226">
        <f t="shared" si="316"/>
        <v>0</v>
      </c>
      <c r="DS793" s="226">
        <f t="shared" si="314"/>
        <v>0</v>
      </c>
      <c r="DT793" s="227">
        <f t="shared" si="314"/>
        <v>0</v>
      </c>
      <c r="DU793" s="227">
        <f t="shared" si="314"/>
        <v>0</v>
      </c>
      <c r="DV793" s="227">
        <f t="shared" si="314"/>
        <v>0</v>
      </c>
      <c r="DW793" s="227">
        <f t="shared" si="314"/>
        <v>0</v>
      </c>
      <c r="DX793" s="377">
        <f t="shared" si="336"/>
        <v>0</v>
      </c>
      <c r="DY793" s="377">
        <f t="shared" si="336"/>
        <v>0</v>
      </c>
      <c r="DZ793" s="377">
        <f t="shared" si="336"/>
        <v>0</v>
      </c>
      <c r="EA793" s="377">
        <f t="shared" si="335"/>
        <v>0</v>
      </c>
      <c r="EB793" s="378">
        <f t="shared" si="335"/>
        <v>0</v>
      </c>
      <c r="EC793" s="378">
        <f t="shared" si="335"/>
        <v>0</v>
      </c>
      <c r="ED793" s="378">
        <f t="shared" si="335"/>
        <v>0</v>
      </c>
      <c r="EE793" s="378">
        <f t="shared" si="335"/>
        <v>0</v>
      </c>
      <c r="EG793" s="226">
        <v>0</v>
      </c>
      <c r="EH793" s="226">
        <v>0</v>
      </c>
      <c r="EI793" s="226">
        <v>0</v>
      </c>
      <c r="EJ793" s="226">
        <v>0</v>
      </c>
      <c r="EK793" s="226">
        <v>0</v>
      </c>
      <c r="EL793" s="226">
        <v>0</v>
      </c>
      <c r="EM793" s="226">
        <v>0</v>
      </c>
      <c r="EN793" s="379">
        <f t="shared" si="322"/>
        <v>0</v>
      </c>
      <c r="EO793" s="226">
        <f t="shared" si="323"/>
        <v>0</v>
      </c>
      <c r="EP793" s="379">
        <f t="shared" si="324"/>
        <v>0</v>
      </c>
      <c r="EQ793" s="226">
        <f t="shared" si="325"/>
        <v>0</v>
      </c>
      <c r="ER793" s="226">
        <f t="shared" si="326"/>
        <v>0</v>
      </c>
      <c r="ES793" s="292"/>
      <c r="ET793" s="227">
        <v>0</v>
      </c>
      <c r="EU793" s="227">
        <v>0</v>
      </c>
      <c r="EV793" s="227">
        <v>0</v>
      </c>
      <c r="EW793" s="227">
        <v>0</v>
      </c>
      <c r="EX793" s="227">
        <v>0</v>
      </c>
      <c r="EY793" s="227">
        <v>0</v>
      </c>
      <c r="EZ793" s="227">
        <v>0</v>
      </c>
      <c r="FA793" s="380">
        <f t="shared" si="330"/>
        <v>0</v>
      </c>
      <c r="FB793" s="228">
        <f t="shared" si="331"/>
        <v>0</v>
      </c>
      <c r="FC793" s="380">
        <f t="shared" si="332"/>
        <v>0</v>
      </c>
      <c r="FD793" s="227">
        <f t="shared" si="333"/>
        <v>0</v>
      </c>
      <c r="FE793" s="227">
        <f t="shared" si="334"/>
        <v>0</v>
      </c>
      <c r="FF793" s="227">
        <v>0</v>
      </c>
      <c r="FG793" s="228">
        <f t="shared" si="327"/>
        <v>0</v>
      </c>
      <c r="FH793" s="227">
        <v>0</v>
      </c>
      <c r="FI793" s="227">
        <v>0</v>
      </c>
      <c r="FJ793" s="227">
        <v>0</v>
      </c>
      <c r="FK793" s="227">
        <f t="shared" si="319"/>
        <v>0</v>
      </c>
      <c r="FL793" s="227">
        <v>0</v>
      </c>
      <c r="FM793" s="227">
        <f t="shared" si="320"/>
        <v>0</v>
      </c>
      <c r="FZ793" s="229"/>
      <c r="GA793" s="229"/>
      <c r="GB793" s="229"/>
      <c r="GC793" s="229"/>
      <c r="GD793" s="229"/>
    </row>
    <row r="794" spans="1:186" s="368" customFormat="1">
      <c r="A794" s="287" t="s">
        <v>1830</v>
      </c>
      <c r="B794" s="369" t="s">
        <v>1831</v>
      </c>
      <c r="C794" s="287" t="s">
        <v>1896</v>
      </c>
      <c r="D794" s="287" t="s">
        <v>3123</v>
      </c>
      <c r="E794" s="369" t="s">
        <v>1897</v>
      </c>
      <c r="F794" s="287">
        <v>791</v>
      </c>
      <c r="G794" s="407" t="s">
        <v>1913</v>
      </c>
      <c r="H794" s="392" t="s">
        <v>1914</v>
      </c>
      <c r="I794" s="393" t="s">
        <v>1905</v>
      </c>
      <c r="J794" s="392" t="s">
        <v>1906</v>
      </c>
      <c r="K794" s="393" t="s">
        <v>1025</v>
      </c>
      <c r="L794" s="392" t="s">
        <v>1902</v>
      </c>
      <c r="M794" s="392" t="s">
        <v>3124</v>
      </c>
      <c r="N794" s="372">
        <v>1</v>
      </c>
      <c r="O794" s="373">
        <v>0</v>
      </c>
      <c r="P794" s="373">
        <v>0</v>
      </c>
      <c r="Q794" s="373">
        <v>0</v>
      </c>
      <c r="R794" s="373">
        <v>0</v>
      </c>
      <c r="S794" s="374">
        <v>0</v>
      </c>
      <c r="T794" s="374">
        <v>0</v>
      </c>
      <c r="U794" s="374">
        <v>0</v>
      </c>
      <c r="V794" s="374">
        <v>0</v>
      </c>
      <c r="W794" s="373">
        <v>0</v>
      </c>
      <c r="X794" s="373">
        <v>0</v>
      </c>
      <c r="Y794" s="373">
        <v>0</v>
      </c>
      <c r="Z794" s="373">
        <v>0</v>
      </c>
      <c r="AA794" s="374">
        <v>0</v>
      </c>
      <c r="AB794" s="374">
        <v>0</v>
      </c>
      <c r="AC794" s="374">
        <v>0</v>
      </c>
      <c r="AD794" s="374">
        <v>0</v>
      </c>
      <c r="AE794" s="373">
        <v>0</v>
      </c>
      <c r="AF794" s="373">
        <v>0</v>
      </c>
      <c r="AG794" s="373">
        <v>0</v>
      </c>
      <c r="AH794" s="373">
        <v>0</v>
      </c>
      <c r="AI794" s="374">
        <v>0</v>
      </c>
      <c r="AJ794" s="374">
        <v>0</v>
      </c>
      <c r="AK794" s="374">
        <v>0</v>
      </c>
      <c r="AL794" s="374">
        <v>0</v>
      </c>
      <c r="AM794" s="226">
        <v>0</v>
      </c>
      <c r="AN794" s="226">
        <v>0</v>
      </c>
      <c r="AO794" s="226">
        <v>0</v>
      </c>
      <c r="AP794" s="226">
        <v>0</v>
      </c>
      <c r="AQ794" s="227">
        <v>0</v>
      </c>
      <c r="AR794" s="227">
        <v>0</v>
      </c>
      <c r="AS794" s="227">
        <v>0</v>
      </c>
      <c r="AT794" s="227">
        <v>0</v>
      </c>
      <c r="AU794" s="226">
        <v>0</v>
      </c>
      <c r="AV794" s="226"/>
      <c r="AW794" s="226"/>
      <c r="AX794" s="226"/>
      <c r="AY794" s="227">
        <v>0</v>
      </c>
      <c r="AZ794" s="227">
        <v>0</v>
      </c>
      <c r="BA794" s="227">
        <v>0</v>
      </c>
      <c r="BB794" s="227"/>
      <c r="BC794" s="226">
        <f t="shared" si="318"/>
        <v>0</v>
      </c>
      <c r="BD794" s="226">
        <f t="shared" si="318"/>
        <v>0</v>
      </c>
      <c r="BE794" s="226">
        <f t="shared" si="318"/>
        <v>0</v>
      </c>
      <c r="BF794" s="226">
        <f t="shared" si="318"/>
        <v>0</v>
      </c>
      <c r="BG794" s="218">
        <f t="shared" si="318"/>
        <v>0</v>
      </c>
      <c r="BH794" s="218">
        <f t="shared" si="317"/>
        <v>0</v>
      </c>
      <c r="BI794" s="218">
        <f t="shared" si="317"/>
        <v>0</v>
      </c>
      <c r="BJ794" s="218">
        <f t="shared" si="317"/>
        <v>0</v>
      </c>
      <c r="BK794" s="226">
        <f t="shared" si="313"/>
        <v>0</v>
      </c>
      <c r="BL794" s="226">
        <f t="shared" si="313"/>
        <v>0</v>
      </c>
      <c r="BM794" s="226">
        <f t="shared" si="313"/>
        <v>0</v>
      </c>
      <c r="BN794" s="226">
        <f t="shared" si="312"/>
        <v>0</v>
      </c>
      <c r="BO794" s="227">
        <f t="shared" si="312"/>
        <v>0</v>
      </c>
      <c r="BP794" s="227">
        <f t="shared" si="312"/>
        <v>0</v>
      </c>
      <c r="BQ794" s="227">
        <f t="shared" si="312"/>
        <v>0</v>
      </c>
      <c r="BR794" s="227">
        <f t="shared" si="312"/>
        <v>0</v>
      </c>
      <c r="BS794" s="226">
        <v>0</v>
      </c>
      <c r="BT794" s="226">
        <v>0</v>
      </c>
      <c r="BU794" s="226">
        <v>0</v>
      </c>
      <c r="BV794" s="226">
        <v>0</v>
      </c>
      <c r="BW794" s="227">
        <v>0</v>
      </c>
      <c r="BX794" s="227">
        <v>0</v>
      </c>
      <c r="BY794" s="227">
        <v>0</v>
      </c>
      <c r="BZ794" s="227">
        <v>0</v>
      </c>
      <c r="CA794" s="226">
        <v>0</v>
      </c>
      <c r="CB794" s="226">
        <f>IFERROR(VLOOKUP($G794,[12]ITEM!$B$2:$AC$939,26,0),0)</f>
        <v>0</v>
      </c>
      <c r="CC794" s="226">
        <f>IFERROR(VLOOKUP($G794,[12]ITEM!$B$2:$AC$939,27,0),0)</f>
        <v>0</v>
      </c>
      <c r="CD794" s="226">
        <f>IFERROR(VLOOKUP($G794,[12]ITEM!$B$2:$AC$939,28,0),0)</f>
        <v>0</v>
      </c>
      <c r="CE794" s="227">
        <v>0</v>
      </c>
      <c r="CF794" s="227">
        <v>0</v>
      </c>
      <c r="CG794" s="227">
        <v>0</v>
      </c>
      <c r="CH794" s="227">
        <v>0</v>
      </c>
      <c r="CI794" s="375"/>
      <c r="CJ794" s="226">
        <f t="shared" si="329"/>
        <v>0</v>
      </c>
      <c r="CK794" s="226">
        <f t="shared" si="329"/>
        <v>0</v>
      </c>
      <c r="CL794" s="226">
        <f t="shared" si="329"/>
        <v>0</v>
      </c>
      <c r="CM794" s="226">
        <f t="shared" si="328"/>
        <v>0</v>
      </c>
      <c r="CN794" s="227">
        <f t="shared" si="328"/>
        <v>0</v>
      </c>
      <c r="CO794" s="227">
        <f t="shared" si="328"/>
        <v>0</v>
      </c>
      <c r="CP794" s="227">
        <f t="shared" si="328"/>
        <v>0</v>
      </c>
      <c r="CQ794" s="227">
        <f t="shared" si="328"/>
        <v>0</v>
      </c>
      <c r="CR794" s="226">
        <v>0</v>
      </c>
      <c r="CS794" s="226">
        <v>0</v>
      </c>
      <c r="CT794" s="226">
        <v>0</v>
      </c>
      <c r="CU794" s="226">
        <v>0</v>
      </c>
      <c r="CV794" s="227">
        <f t="shared" si="321"/>
        <v>0</v>
      </c>
      <c r="CW794" s="227">
        <f>CV794*(1+('[13]GROWTH (YoY)'!AR794/100))</f>
        <v>0</v>
      </c>
      <c r="CX794" s="227">
        <f>CW794*(1+('[13]GROWTH (YoY)'!AS794/100))</f>
        <v>0</v>
      </c>
      <c r="CY794" s="227">
        <f>CX794*(1+('[13]GROWTH (YoY)'!AT794/100))</f>
        <v>0</v>
      </c>
      <c r="CZ794" s="226">
        <v>0</v>
      </c>
      <c r="DA794" s="226">
        <v>0</v>
      </c>
      <c r="DB794" s="226">
        <v>0</v>
      </c>
      <c r="DC794" s="226">
        <v>0</v>
      </c>
      <c r="DD794" s="227">
        <v>0</v>
      </c>
      <c r="DE794" s="227">
        <v>0</v>
      </c>
      <c r="DF794" s="227">
        <v>0</v>
      </c>
      <c r="DG794" s="227">
        <v>0</v>
      </c>
      <c r="DH794" s="226">
        <v>0</v>
      </c>
      <c r="DI794" s="226">
        <v>0</v>
      </c>
      <c r="DJ794" s="226">
        <v>0</v>
      </c>
      <c r="DK794" s="226">
        <v>0</v>
      </c>
      <c r="DL794" s="227">
        <v>0</v>
      </c>
      <c r="DM794" s="227">
        <v>0</v>
      </c>
      <c r="DN794" s="227">
        <v>0</v>
      </c>
      <c r="DO794" s="227">
        <v>0</v>
      </c>
      <c r="DP794" s="376">
        <f t="shared" si="316"/>
        <v>0</v>
      </c>
      <c r="DQ794" s="226">
        <f t="shared" si="316"/>
        <v>0</v>
      </c>
      <c r="DR794" s="226">
        <f t="shared" si="316"/>
        <v>0</v>
      </c>
      <c r="DS794" s="226">
        <f t="shared" si="314"/>
        <v>0</v>
      </c>
      <c r="DT794" s="227">
        <f t="shared" si="314"/>
        <v>0</v>
      </c>
      <c r="DU794" s="227">
        <f t="shared" si="314"/>
        <v>0</v>
      </c>
      <c r="DV794" s="227">
        <f t="shared" si="314"/>
        <v>0</v>
      </c>
      <c r="DW794" s="227">
        <f t="shared" si="314"/>
        <v>0</v>
      </c>
      <c r="DX794" s="377">
        <f t="shared" si="336"/>
        <v>0</v>
      </c>
      <c r="DY794" s="377">
        <f t="shared" si="336"/>
        <v>0</v>
      </c>
      <c r="DZ794" s="377">
        <f t="shared" si="336"/>
        <v>0</v>
      </c>
      <c r="EA794" s="377">
        <f t="shared" si="335"/>
        <v>0</v>
      </c>
      <c r="EB794" s="378">
        <f t="shared" si="335"/>
        <v>0</v>
      </c>
      <c r="EC794" s="378">
        <f t="shared" si="335"/>
        <v>0</v>
      </c>
      <c r="ED794" s="378">
        <f t="shared" si="335"/>
        <v>0</v>
      </c>
      <c r="EE794" s="378">
        <f t="shared" si="335"/>
        <v>0</v>
      </c>
      <c r="EG794" s="226">
        <v>0</v>
      </c>
      <c r="EH794" s="226">
        <v>0</v>
      </c>
      <c r="EI794" s="226">
        <v>0</v>
      </c>
      <c r="EJ794" s="226">
        <v>0</v>
      </c>
      <c r="EK794" s="226">
        <v>0</v>
      </c>
      <c r="EL794" s="226">
        <v>0</v>
      </c>
      <c r="EM794" s="226">
        <v>0</v>
      </c>
      <c r="EN794" s="379">
        <f t="shared" si="322"/>
        <v>0</v>
      </c>
      <c r="EO794" s="226">
        <f t="shared" si="323"/>
        <v>0</v>
      </c>
      <c r="EP794" s="379">
        <f t="shared" si="324"/>
        <v>0</v>
      </c>
      <c r="EQ794" s="226">
        <f t="shared" si="325"/>
        <v>0</v>
      </c>
      <c r="ER794" s="226">
        <f t="shared" si="326"/>
        <v>0</v>
      </c>
      <c r="ES794" s="292"/>
      <c r="ET794" s="227">
        <v>0</v>
      </c>
      <c r="EU794" s="227">
        <v>0</v>
      </c>
      <c r="EV794" s="227">
        <v>0</v>
      </c>
      <c r="EW794" s="227">
        <v>0</v>
      </c>
      <c r="EX794" s="227">
        <v>0</v>
      </c>
      <c r="EY794" s="227">
        <v>0</v>
      </c>
      <c r="EZ794" s="227">
        <v>0</v>
      </c>
      <c r="FA794" s="380">
        <f t="shared" si="330"/>
        <v>0</v>
      </c>
      <c r="FB794" s="228">
        <f t="shared" si="331"/>
        <v>0</v>
      </c>
      <c r="FC794" s="380">
        <f t="shared" si="332"/>
        <v>0</v>
      </c>
      <c r="FD794" s="227">
        <f t="shared" si="333"/>
        <v>0</v>
      </c>
      <c r="FE794" s="227">
        <f t="shared" si="334"/>
        <v>0</v>
      </c>
      <c r="FF794" s="227">
        <v>0</v>
      </c>
      <c r="FG794" s="228">
        <f t="shared" si="327"/>
        <v>0</v>
      </c>
      <c r="FH794" s="227">
        <v>0</v>
      </c>
      <c r="FI794" s="227">
        <v>0</v>
      </c>
      <c r="FJ794" s="227">
        <v>0</v>
      </c>
      <c r="FK794" s="227">
        <f t="shared" si="319"/>
        <v>0</v>
      </c>
      <c r="FL794" s="227">
        <v>0</v>
      </c>
      <c r="FM794" s="227">
        <f t="shared" si="320"/>
        <v>0</v>
      </c>
      <c r="FZ794" s="229"/>
      <c r="GA794" s="229"/>
      <c r="GB794" s="229"/>
      <c r="GC794" s="229"/>
      <c r="GD794" s="229"/>
    </row>
    <row r="795" spans="1:186" s="368" customFormat="1">
      <c r="A795" s="287" t="s">
        <v>1830</v>
      </c>
      <c r="B795" s="369" t="s">
        <v>1831</v>
      </c>
      <c r="C795" s="287" t="s">
        <v>1896</v>
      </c>
      <c r="D795" s="287" t="s">
        <v>3123</v>
      </c>
      <c r="E795" s="369" t="s">
        <v>1897</v>
      </c>
      <c r="F795" s="287">
        <v>792</v>
      </c>
      <c r="G795" s="407" t="s">
        <v>1915</v>
      </c>
      <c r="H795" s="392" t="s">
        <v>1916</v>
      </c>
      <c r="I795" s="393" t="s">
        <v>1905</v>
      </c>
      <c r="J795" s="392" t="s">
        <v>1906</v>
      </c>
      <c r="K795" s="393" t="s">
        <v>1025</v>
      </c>
      <c r="L795" s="392" t="s">
        <v>1902</v>
      </c>
      <c r="M795" s="392" t="s">
        <v>3124</v>
      </c>
      <c r="N795" s="372">
        <v>1</v>
      </c>
      <c r="O795" s="373">
        <v>0</v>
      </c>
      <c r="P795" s="373">
        <v>0</v>
      </c>
      <c r="Q795" s="373">
        <v>0</v>
      </c>
      <c r="R795" s="373">
        <v>0</v>
      </c>
      <c r="S795" s="374">
        <v>85</v>
      </c>
      <c r="T795" s="374">
        <v>85</v>
      </c>
      <c r="U795" s="374">
        <v>85</v>
      </c>
      <c r="V795" s="374">
        <v>85</v>
      </c>
      <c r="W795" s="373">
        <v>0</v>
      </c>
      <c r="X795" s="373">
        <v>0</v>
      </c>
      <c r="Y795" s="373">
        <v>0</v>
      </c>
      <c r="Z795" s="373">
        <v>0</v>
      </c>
      <c r="AA795" s="374">
        <v>41</v>
      </c>
      <c r="AB795" s="374">
        <v>42</v>
      </c>
      <c r="AC795" s="374">
        <v>42</v>
      </c>
      <c r="AD795" s="374">
        <v>42</v>
      </c>
      <c r="AE795" s="373">
        <v>0</v>
      </c>
      <c r="AF795" s="373">
        <v>0</v>
      </c>
      <c r="AG795" s="373">
        <v>0</v>
      </c>
      <c r="AH795" s="373">
        <v>0</v>
      </c>
      <c r="AI795" s="374">
        <v>1</v>
      </c>
      <c r="AJ795" s="374">
        <v>1</v>
      </c>
      <c r="AK795" s="374">
        <v>1</v>
      </c>
      <c r="AL795" s="374">
        <v>1</v>
      </c>
      <c r="AM795" s="226">
        <v>0</v>
      </c>
      <c r="AN795" s="226">
        <v>0</v>
      </c>
      <c r="AO795" s="226">
        <v>0</v>
      </c>
      <c r="AP795" s="226">
        <v>0</v>
      </c>
      <c r="AQ795" s="227">
        <v>43</v>
      </c>
      <c r="AR795" s="227">
        <v>43</v>
      </c>
      <c r="AS795" s="227">
        <v>43</v>
      </c>
      <c r="AT795" s="227">
        <v>43</v>
      </c>
      <c r="AU795" s="226">
        <v>0</v>
      </c>
      <c r="AV795" s="226"/>
      <c r="AW795" s="226"/>
      <c r="AX795" s="226"/>
      <c r="AY795" s="227">
        <v>16</v>
      </c>
      <c r="AZ795" s="227">
        <v>16</v>
      </c>
      <c r="BA795" s="227">
        <v>16</v>
      </c>
      <c r="BB795" s="227">
        <v>16</v>
      </c>
      <c r="BC795" s="226">
        <f t="shared" si="318"/>
        <v>0</v>
      </c>
      <c r="BD795" s="226">
        <f t="shared" si="318"/>
        <v>0</v>
      </c>
      <c r="BE795" s="226">
        <f t="shared" si="318"/>
        <v>0</v>
      </c>
      <c r="BF795" s="226">
        <f t="shared" si="318"/>
        <v>0</v>
      </c>
      <c r="BG795" s="218">
        <f t="shared" si="318"/>
        <v>24</v>
      </c>
      <c r="BH795" s="218">
        <f t="shared" si="317"/>
        <v>21</v>
      </c>
      <c r="BI795" s="218">
        <f t="shared" si="317"/>
        <v>21</v>
      </c>
      <c r="BJ795" s="218">
        <f t="shared" si="317"/>
        <v>24</v>
      </c>
      <c r="BK795" s="226">
        <f t="shared" si="313"/>
        <v>0</v>
      </c>
      <c r="BL795" s="226">
        <f t="shared" si="313"/>
        <v>0</v>
      </c>
      <c r="BM795" s="226">
        <f t="shared" si="313"/>
        <v>0</v>
      </c>
      <c r="BN795" s="226">
        <f t="shared" si="312"/>
        <v>0</v>
      </c>
      <c r="BO795" s="227">
        <f t="shared" si="312"/>
        <v>3</v>
      </c>
      <c r="BP795" s="227">
        <f t="shared" si="312"/>
        <v>6</v>
      </c>
      <c r="BQ795" s="227">
        <f t="shared" si="312"/>
        <v>6</v>
      </c>
      <c r="BR795" s="227">
        <f t="shared" si="312"/>
        <v>3</v>
      </c>
      <c r="BS795" s="226">
        <v>0</v>
      </c>
      <c r="BT795" s="226">
        <v>0</v>
      </c>
      <c r="BU795" s="226">
        <v>0</v>
      </c>
      <c r="BV795" s="226">
        <v>0</v>
      </c>
      <c r="BW795" s="227">
        <v>3</v>
      </c>
      <c r="BX795" s="227">
        <v>6</v>
      </c>
      <c r="BY795" s="227">
        <v>6</v>
      </c>
      <c r="BZ795" s="227">
        <v>3</v>
      </c>
      <c r="CA795" s="226">
        <v>0</v>
      </c>
      <c r="CB795" s="226">
        <f>IFERROR(VLOOKUP($G795,[12]ITEM!$B$2:$AC$939,26,0),0)</f>
        <v>0</v>
      </c>
      <c r="CC795" s="226">
        <f>IFERROR(VLOOKUP($G795,[12]ITEM!$B$2:$AC$939,27,0),0)</f>
        <v>0</v>
      </c>
      <c r="CD795" s="226">
        <f>IFERROR(VLOOKUP($G795,[12]ITEM!$B$2:$AC$939,28,0),0)</f>
        <v>0</v>
      </c>
      <c r="CE795" s="227">
        <v>0</v>
      </c>
      <c r="CF795" s="227">
        <v>0</v>
      </c>
      <c r="CG795" s="227">
        <v>0</v>
      </c>
      <c r="CH795" s="227">
        <v>0</v>
      </c>
      <c r="CI795" s="375"/>
      <c r="CJ795" s="226">
        <f t="shared" si="329"/>
        <v>0</v>
      </c>
      <c r="CK795" s="226">
        <f t="shared" si="329"/>
        <v>0</v>
      </c>
      <c r="CL795" s="226">
        <f t="shared" si="329"/>
        <v>0</v>
      </c>
      <c r="CM795" s="226">
        <f t="shared" si="328"/>
        <v>0</v>
      </c>
      <c r="CN795" s="227">
        <f t="shared" si="328"/>
        <v>24</v>
      </c>
      <c r="CO795" s="227">
        <f t="shared" si="328"/>
        <v>23.783447664893149</v>
      </c>
      <c r="CP795" s="227">
        <f t="shared" si="328"/>
        <v>23.888911216376332</v>
      </c>
      <c r="CQ795" s="227">
        <f t="shared" si="328"/>
        <v>23.795809586413302</v>
      </c>
      <c r="CR795" s="226">
        <v>0</v>
      </c>
      <c r="CS795" s="226">
        <v>0</v>
      </c>
      <c r="CT795" s="226">
        <v>0</v>
      </c>
      <c r="CU795" s="226">
        <v>0</v>
      </c>
      <c r="CV795" s="227">
        <f t="shared" si="321"/>
        <v>24</v>
      </c>
      <c r="CW795" s="227">
        <f>CV795*(1+('[13]GROWTH (YoY)'!AR795/100))</f>
        <v>23.783447664893149</v>
      </c>
      <c r="CX795" s="227">
        <f>CW795*(1+('[13]GROWTH (YoY)'!AS795/100))</f>
        <v>23.888911216376332</v>
      </c>
      <c r="CY795" s="227">
        <f>CX795*(1+('[13]GROWTH (YoY)'!AT795/100))</f>
        <v>23.795809586413302</v>
      </c>
      <c r="CZ795" s="226">
        <v>0</v>
      </c>
      <c r="DA795" s="226">
        <v>0</v>
      </c>
      <c r="DB795" s="226">
        <v>0</v>
      </c>
      <c r="DC795" s="226">
        <v>0</v>
      </c>
      <c r="DD795" s="227">
        <v>0</v>
      </c>
      <c r="DE795" s="227">
        <v>0</v>
      </c>
      <c r="DF795" s="227">
        <v>0</v>
      </c>
      <c r="DG795" s="227">
        <v>0</v>
      </c>
      <c r="DH795" s="226">
        <v>0</v>
      </c>
      <c r="DI795" s="226">
        <v>0</v>
      </c>
      <c r="DJ795" s="226">
        <v>0</v>
      </c>
      <c r="DK795" s="226">
        <v>0</v>
      </c>
      <c r="DL795" s="227">
        <v>0</v>
      </c>
      <c r="DM795" s="227">
        <v>0</v>
      </c>
      <c r="DN795" s="227">
        <v>0</v>
      </c>
      <c r="DO795" s="227">
        <v>0</v>
      </c>
      <c r="DP795" s="376">
        <f t="shared" si="316"/>
        <v>0</v>
      </c>
      <c r="DQ795" s="226">
        <f t="shared" si="316"/>
        <v>0</v>
      </c>
      <c r="DR795" s="226">
        <f t="shared" si="316"/>
        <v>0</v>
      </c>
      <c r="DS795" s="226">
        <f t="shared" si="314"/>
        <v>0</v>
      </c>
      <c r="DT795" s="227">
        <f t="shared" si="314"/>
        <v>0</v>
      </c>
      <c r="DU795" s="227">
        <f t="shared" si="314"/>
        <v>-2.7834476648931492</v>
      </c>
      <c r="DV795" s="227">
        <f t="shared" si="314"/>
        <v>-2.8889112163763322</v>
      </c>
      <c r="DW795" s="227">
        <f t="shared" si="314"/>
        <v>0.20419041358669787</v>
      </c>
      <c r="DX795" s="377">
        <f t="shared" si="336"/>
        <v>0</v>
      </c>
      <c r="DY795" s="377">
        <f t="shared" si="336"/>
        <v>0</v>
      </c>
      <c r="DZ795" s="377">
        <f t="shared" si="336"/>
        <v>0</v>
      </c>
      <c r="EA795" s="377">
        <f t="shared" si="335"/>
        <v>0</v>
      </c>
      <c r="EB795" s="378">
        <f t="shared" si="335"/>
        <v>0.4823529411764706</v>
      </c>
      <c r="EC795" s="378">
        <f t="shared" si="335"/>
        <v>0.49411764705882355</v>
      </c>
      <c r="ED795" s="378">
        <f t="shared" si="335"/>
        <v>0.49411764705882355</v>
      </c>
      <c r="EE795" s="378">
        <f t="shared" si="335"/>
        <v>0.49411764705882355</v>
      </c>
      <c r="EG795" s="226">
        <v>3</v>
      </c>
      <c r="EH795" s="226">
        <v>2</v>
      </c>
      <c r="EI795" s="226">
        <v>1</v>
      </c>
      <c r="EJ795" s="226">
        <v>0</v>
      </c>
      <c r="EK795" s="226">
        <v>0</v>
      </c>
      <c r="EL795" s="226">
        <v>13</v>
      </c>
      <c r="EM795" s="226">
        <v>13</v>
      </c>
      <c r="EN795" s="379">
        <f t="shared" si="322"/>
        <v>0.66666666666666663</v>
      </c>
      <c r="EO795" s="226">
        <f t="shared" si="323"/>
        <v>0</v>
      </c>
      <c r="EP795" s="379">
        <f t="shared" si="324"/>
        <v>0</v>
      </c>
      <c r="EQ795" s="226">
        <f t="shared" si="325"/>
        <v>0</v>
      </c>
      <c r="ER795" s="226">
        <f t="shared" si="326"/>
        <v>0</v>
      </c>
      <c r="ES795" s="292"/>
      <c r="ET795" s="227">
        <v>85</v>
      </c>
      <c r="EU795" s="227">
        <v>41</v>
      </c>
      <c r="EV795" s="227">
        <v>43</v>
      </c>
      <c r="EW795" s="227">
        <v>26</v>
      </c>
      <c r="EX795" s="227">
        <v>9</v>
      </c>
      <c r="EY795" s="227">
        <v>445</v>
      </c>
      <c r="EZ795" s="227">
        <v>444</v>
      </c>
      <c r="FA795" s="380">
        <f t="shared" si="330"/>
        <v>0.4823529411764706</v>
      </c>
      <c r="FB795" s="228">
        <f t="shared" si="331"/>
        <v>60.465116279069761</v>
      </c>
      <c r="FC795" s="380">
        <f t="shared" si="332"/>
        <v>0.10588235294117647</v>
      </c>
      <c r="FD795" s="227">
        <f t="shared" si="333"/>
        <v>20224.719101123595</v>
      </c>
      <c r="FE795" s="227">
        <f t="shared" si="334"/>
        <v>4879.8798798798798</v>
      </c>
      <c r="FF795" s="227">
        <v>43</v>
      </c>
      <c r="FG795" s="228">
        <f t="shared" si="327"/>
        <v>37.209302325581397</v>
      </c>
      <c r="FH795" s="227">
        <v>16</v>
      </c>
      <c r="FI795" s="227">
        <v>43</v>
      </c>
      <c r="FJ795" s="227">
        <v>1</v>
      </c>
      <c r="FK795" s="227">
        <f t="shared" si="319"/>
        <v>26</v>
      </c>
      <c r="FL795" s="227">
        <v>21</v>
      </c>
      <c r="FM795" s="227">
        <f t="shared" si="320"/>
        <v>5</v>
      </c>
      <c r="FZ795" s="229"/>
      <c r="GA795" s="229"/>
      <c r="GB795" s="229"/>
      <c r="GC795" s="229"/>
      <c r="GD795" s="229"/>
    </row>
    <row r="796" spans="1:186" s="368" customFormat="1">
      <c r="A796" s="287" t="s">
        <v>1830</v>
      </c>
      <c r="B796" s="369" t="s">
        <v>1831</v>
      </c>
      <c r="C796" s="287" t="s">
        <v>1896</v>
      </c>
      <c r="D796" s="287" t="s">
        <v>3123</v>
      </c>
      <c r="E796" s="369" t="s">
        <v>1897</v>
      </c>
      <c r="F796" s="287">
        <v>793</v>
      </c>
      <c r="G796" s="407" t="s">
        <v>1917</v>
      </c>
      <c r="H796" s="392" t="s">
        <v>1918</v>
      </c>
      <c r="I796" s="393" t="s">
        <v>1919</v>
      </c>
      <c r="J796" s="392" t="s">
        <v>1920</v>
      </c>
      <c r="K796" s="393" t="s">
        <v>1025</v>
      </c>
      <c r="L796" s="392" t="s">
        <v>1902</v>
      </c>
      <c r="M796" s="392" t="s">
        <v>3124</v>
      </c>
      <c r="N796" s="372">
        <v>1</v>
      </c>
      <c r="O796" s="373">
        <v>912</v>
      </c>
      <c r="P796" s="373">
        <v>1262</v>
      </c>
      <c r="Q796" s="373">
        <v>1337</v>
      </c>
      <c r="R796" s="373">
        <v>1459</v>
      </c>
      <c r="S796" s="374">
        <v>1419</v>
      </c>
      <c r="T796" s="374">
        <v>1503</v>
      </c>
      <c r="U796" s="374">
        <v>1640</v>
      </c>
      <c r="V796" s="374">
        <v>1820</v>
      </c>
      <c r="W796" s="373">
        <v>437</v>
      </c>
      <c r="X796" s="373">
        <v>595</v>
      </c>
      <c r="Y796" s="373">
        <v>630</v>
      </c>
      <c r="Z796" s="373">
        <v>687</v>
      </c>
      <c r="AA796" s="374">
        <v>745</v>
      </c>
      <c r="AB796" s="374">
        <v>789</v>
      </c>
      <c r="AC796" s="374">
        <v>861</v>
      </c>
      <c r="AD796" s="374">
        <v>955</v>
      </c>
      <c r="AE796" s="373">
        <v>13</v>
      </c>
      <c r="AF796" s="373">
        <v>14</v>
      </c>
      <c r="AG796" s="373">
        <v>13</v>
      </c>
      <c r="AH796" s="373">
        <v>14</v>
      </c>
      <c r="AI796" s="374">
        <v>14</v>
      </c>
      <c r="AJ796" s="374">
        <v>13</v>
      </c>
      <c r="AK796" s="374">
        <v>14</v>
      </c>
      <c r="AL796" s="374">
        <v>15</v>
      </c>
      <c r="AM796" s="226">
        <v>476</v>
      </c>
      <c r="AN796" s="226">
        <v>667</v>
      </c>
      <c r="AO796" s="226">
        <v>707</v>
      </c>
      <c r="AP796" s="226">
        <v>772</v>
      </c>
      <c r="AQ796" s="227">
        <v>674</v>
      </c>
      <c r="AR796" s="227">
        <v>714</v>
      </c>
      <c r="AS796" s="227">
        <v>780</v>
      </c>
      <c r="AT796" s="227">
        <v>865</v>
      </c>
      <c r="AU796" s="226">
        <v>165</v>
      </c>
      <c r="AV796" s="226">
        <v>243</v>
      </c>
      <c r="AW796" s="226">
        <v>243</v>
      </c>
      <c r="AX796" s="226">
        <v>263</v>
      </c>
      <c r="AY796" s="227">
        <v>246</v>
      </c>
      <c r="AZ796" s="227">
        <v>246</v>
      </c>
      <c r="BA796" s="227">
        <v>266</v>
      </c>
      <c r="BB796" s="227">
        <v>286</v>
      </c>
      <c r="BC796" s="226">
        <f t="shared" si="318"/>
        <v>304</v>
      </c>
      <c r="BD796" s="226">
        <f t="shared" si="318"/>
        <v>337</v>
      </c>
      <c r="BE796" s="226">
        <f t="shared" si="318"/>
        <v>309</v>
      </c>
      <c r="BF796" s="226">
        <f t="shared" si="318"/>
        <v>415</v>
      </c>
      <c r="BG796" s="218">
        <f t="shared" si="318"/>
        <v>314</v>
      </c>
      <c r="BH796" s="218">
        <f t="shared" si="317"/>
        <v>302</v>
      </c>
      <c r="BI796" s="218">
        <f t="shared" si="317"/>
        <v>418</v>
      </c>
      <c r="BJ796" s="218">
        <f t="shared" si="317"/>
        <v>513</v>
      </c>
      <c r="BK796" s="226">
        <f t="shared" si="313"/>
        <v>7</v>
      </c>
      <c r="BL796" s="226">
        <f t="shared" si="313"/>
        <v>87</v>
      </c>
      <c r="BM796" s="226">
        <f t="shared" si="313"/>
        <v>155</v>
      </c>
      <c r="BN796" s="226">
        <f t="shared" si="312"/>
        <v>94</v>
      </c>
      <c r="BO796" s="227">
        <f t="shared" si="312"/>
        <v>114</v>
      </c>
      <c r="BP796" s="227">
        <f t="shared" si="312"/>
        <v>166</v>
      </c>
      <c r="BQ796" s="227">
        <f t="shared" si="312"/>
        <v>96</v>
      </c>
      <c r="BR796" s="227">
        <f t="shared" si="312"/>
        <v>66</v>
      </c>
      <c r="BS796" s="226">
        <v>21</v>
      </c>
      <c r="BT796" s="226">
        <v>87</v>
      </c>
      <c r="BU796" s="226">
        <v>155</v>
      </c>
      <c r="BV796" s="226">
        <v>94</v>
      </c>
      <c r="BW796" s="227">
        <v>114</v>
      </c>
      <c r="BX796" s="227">
        <v>166</v>
      </c>
      <c r="BY796" s="227">
        <v>96</v>
      </c>
      <c r="BZ796" s="227">
        <v>66</v>
      </c>
      <c r="CA796" s="226">
        <v>14</v>
      </c>
      <c r="CB796" s="226">
        <f>IFERROR(VLOOKUP($G796,[12]ITEM!$B$2:$AC$939,26,0),0)</f>
        <v>0</v>
      </c>
      <c r="CC796" s="226">
        <f>IFERROR(VLOOKUP($G796,[12]ITEM!$B$2:$AC$939,27,0),0)</f>
        <v>0</v>
      </c>
      <c r="CD796" s="226">
        <f>IFERROR(VLOOKUP($G796,[12]ITEM!$B$2:$AC$939,28,0),0)</f>
        <v>0</v>
      </c>
      <c r="CE796" s="227">
        <v>0</v>
      </c>
      <c r="CF796" s="227">
        <v>0</v>
      </c>
      <c r="CG796" s="227">
        <v>0</v>
      </c>
      <c r="CH796" s="227">
        <v>0</v>
      </c>
      <c r="CI796" s="375"/>
      <c r="CJ796" s="226">
        <f t="shared" si="329"/>
        <v>305</v>
      </c>
      <c r="CK796" s="226">
        <f t="shared" si="329"/>
        <v>651</v>
      </c>
      <c r="CL796" s="226">
        <f t="shared" si="329"/>
        <v>640</v>
      </c>
      <c r="CM796" s="226">
        <f t="shared" si="328"/>
        <v>678</v>
      </c>
      <c r="CN796" s="227">
        <f t="shared" si="328"/>
        <v>314</v>
      </c>
      <c r="CO796" s="227">
        <f t="shared" si="328"/>
        <v>295.9420248373728</v>
      </c>
      <c r="CP796" s="227">
        <f t="shared" si="328"/>
        <v>336.2084665038048</v>
      </c>
      <c r="CQ796" s="227">
        <f t="shared" si="328"/>
        <v>345.07024308039172</v>
      </c>
      <c r="CR796" s="226">
        <v>98</v>
      </c>
      <c r="CS796" s="226">
        <v>137</v>
      </c>
      <c r="CT796" s="226">
        <v>145</v>
      </c>
      <c r="CU796" s="226">
        <v>158</v>
      </c>
      <c r="CV796" s="227">
        <f t="shared" si="321"/>
        <v>-152</v>
      </c>
      <c r="CW796" s="227">
        <f>CV796*(1+('[13]GROWTH (YoY)'!AR796/100))</f>
        <v>-161.0579751626272</v>
      </c>
      <c r="CX796" s="227">
        <f>CW796*(1+('[13]GROWTH (YoY)'!AS796/100))</f>
        <v>-175.7915334961952</v>
      </c>
      <c r="CY796" s="227">
        <f>CX796*(1+('[13]GROWTH (YoY)'!AT796/100))</f>
        <v>-194.92975691960825</v>
      </c>
      <c r="CZ796" s="226">
        <v>46</v>
      </c>
      <c r="DA796" s="226">
        <v>61</v>
      </c>
      <c r="DB796" s="226">
        <v>65</v>
      </c>
      <c r="DC796" s="226">
        <v>66</v>
      </c>
      <c r="DD796" s="227">
        <v>15</v>
      </c>
      <c r="DE796" s="227">
        <v>15</v>
      </c>
      <c r="DF796" s="227">
        <v>16</v>
      </c>
      <c r="DG796" s="227">
        <v>19</v>
      </c>
      <c r="DH796" s="226">
        <v>161</v>
      </c>
      <c r="DI796" s="226">
        <v>453</v>
      </c>
      <c r="DJ796" s="226">
        <v>430</v>
      </c>
      <c r="DK796" s="226">
        <v>454</v>
      </c>
      <c r="DL796" s="227">
        <v>451</v>
      </c>
      <c r="DM796" s="227">
        <v>442</v>
      </c>
      <c r="DN796" s="227">
        <v>496</v>
      </c>
      <c r="DO796" s="227">
        <v>521</v>
      </c>
      <c r="DP796" s="376">
        <f t="shared" si="316"/>
        <v>-1</v>
      </c>
      <c r="DQ796" s="226">
        <f t="shared" si="316"/>
        <v>-314</v>
      </c>
      <c r="DR796" s="226">
        <f t="shared" si="316"/>
        <v>-331</v>
      </c>
      <c r="DS796" s="226">
        <f t="shared" si="314"/>
        <v>-263</v>
      </c>
      <c r="DT796" s="227">
        <f t="shared" si="314"/>
        <v>0</v>
      </c>
      <c r="DU796" s="227">
        <f t="shared" si="314"/>
        <v>6.0579751626272014</v>
      </c>
      <c r="DV796" s="227">
        <f t="shared" si="314"/>
        <v>81.7915334961952</v>
      </c>
      <c r="DW796" s="227">
        <f t="shared" si="314"/>
        <v>167.92975691960828</v>
      </c>
      <c r="DX796" s="377">
        <f t="shared" si="336"/>
        <v>0.47916666666666669</v>
      </c>
      <c r="DY796" s="377">
        <f t="shared" si="336"/>
        <v>0.47147385103011091</v>
      </c>
      <c r="DZ796" s="377">
        <f t="shared" si="336"/>
        <v>0.47120418848167539</v>
      </c>
      <c r="EA796" s="377">
        <f t="shared" si="335"/>
        <v>0.4708704592186429</v>
      </c>
      <c r="EB796" s="378">
        <f t="shared" si="335"/>
        <v>0.52501761804087388</v>
      </c>
      <c r="EC796" s="378">
        <f t="shared" si="335"/>
        <v>0.52495009980039919</v>
      </c>
      <c r="ED796" s="378">
        <f t="shared" si="335"/>
        <v>0.52500000000000002</v>
      </c>
      <c r="EE796" s="378">
        <f t="shared" si="335"/>
        <v>0.52472527472527475</v>
      </c>
      <c r="EG796" s="226">
        <v>912</v>
      </c>
      <c r="EH796" s="226">
        <v>437</v>
      </c>
      <c r="EI796" s="226">
        <v>476</v>
      </c>
      <c r="EJ796" s="226">
        <v>165</v>
      </c>
      <c r="EK796" s="226">
        <v>1598</v>
      </c>
      <c r="EL796" s="226">
        <v>4986</v>
      </c>
      <c r="EM796" s="226">
        <v>4928</v>
      </c>
      <c r="EN796" s="379">
        <f t="shared" si="322"/>
        <v>0.47916666666666669</v>
      </c>
      <c r="EO796" s="226">
        <f t="shared" si="323"/>
        <v>34.663865546218489</v>
      </c>
      <c r="EP796" s="379">
        <f t="shared" si="324"/>
        <v>1.7521929824561404</v>
      </c>
      <c r="EQ796" s="226">
        <f t="shared" si="325"/>
        <v>320497.39269955875</v>
      </c>
      <c r="ER796" s="226">
        <f t="shared" si="326"/>
        <v>2790.1785714285711</v>
      </c>
      <c r="ES796" s="292"/>
      <c r="ET796" s="227">
        <v>2770</v>
      </c>
      <c r="EU796" s="227">
        <v>1451</v>
      </c>
      <c r="EV796" s="227">
        <v>1319</v>
      </c>
      <c r="EW796" s="227">
        <v>666</v>
      </c>
      <c r="EX796" s="227">
        <v>3803</v>
      </c>
      <c r="EY796" s="227">
        <v>13752</v>
      </c>
      <c r="EZ796" s="227">
        <v>13674</v>
      </c>
      <c r="FA796" s="380">
        <f t="shared" si="330"/>
        <v>0.52382671480144405</v>
      </c>
      <c r="FB796" s="228">
        <f t="shared" si="331"/>
        <v>50.492797573919631</v>
      </c>
      <c r="FC796" s="380">
        <f t="shared" si="332"/>
        <v>1.3729241877256317</v>
      </c>
      <c r="FD796" s="227">
        <f t="shared" si="333"/>
        <v>276541.59394997091</v>
      </c>
      <c r="FE796" s="227">
        <f t="shared" si="334"/>
        <v>4058.7977182974992</v>
      </c>
      <c r="FF796" s="227">
        <v>677</v>
      </c>
      <c r="FG796" s="228">
        <f t="shared" si="327"/>
        <v>36.484490398818316</v>
      </c>
      <c r="FH796" s="227">
        <v>247</v>
      </c>
      <c r="FI796" s="227">
        <v>677</v>
      </c>
      <c r="FJ796" s="227">
        <v>31</v>
      </c>
      <c r="FK796" s="227">
        <f t="shared" si="319"/>
        <v>399</v>
      </c>
      <c r="FL796" s="227">
        <v>347</v>
      </c>
      <c r="FM796" s="227">
        <f t="shared" si="320"/>
        <v>52</v>
      </c>
      <c r="FZ796" s="229"/>
      <c r="GA796" s="229"/>
      <c r="GB796" s="229"/>
      <c r="GC796" s="229"/>
      <c r="GD796" s="229"/>
    </row>
    <row r="797" spans="1:186" s="368" customFormat="1">
      <c r="A797" s="287" t="s">
        <v>1830</v>
      </c>
      <c r="B797" s="369" t="s">
        <v>1831</v>
      </c>
      <c r="C797" s="287" t="s">
        <v>1896</v>
      </c>
      <c r="D797" s="287" t="s">
        <v>3123</v>
      </c>
      <c r="E797" s="369" t="s">
        <v>1897</v>
      </c>
      <c r="F797" s="287">
        <v>794</v>
      </c>
      <c r="G797" s="407" t="s">
        <v>1921</v>
      </c>
      <c r="H797" s="392" t="s">
        <v>1908</v>
      </c>
      <c r="I797" s="393" t="s">
        <v>1919</v>
      </c>
      <c r="J797" s="392" t="s">
        <v>1920</v>
      </c>
      <c r="K797" s="393" t="s">
        <v>1025</v>
      </c>
      <c r="L797" s="392" t="s">
        <v>1902</v>
      </c>
      <c r="M797" s="392" t="s">
        <v>3124</v>
      </c>
      <c r="N797" s="372">
        <v>1</v>
      </c>
      <c r="O797" s="373">
        <v>54</v>
      </c>
      <c r="P797" s="373">
        <v>77</v>
      </c>
      <c r="Q797" s="373">
        <v>80</v>
      </c>
      <c r="R797" s="373">
        <v>86</v>
      </c>
      <c r="S797" s="374">
        <v>264</v>
      </c>
      <c r="T797" s="374">
        <v>274</v>
      </c>
      <c r="U797" s="374">
        <v>292</v>
      </c>
      <c r="V797" s="374">
        <v>309</v>
      </c>
      <c r="W797" s="373">
        <v>35</v>
      </c>
      <c r="X797" s="373">
        <v>49</v>
      </c>
      <c r="Y797" s="373">
        <v>51</v>
      </c>
      <c r="Z797" s="373">
        <v>55</v>
      </c>
      <c r="AA797" s="374">
        <v>190</v>
      </c>
      <c r="AB797" s="374">
        <v>198</v>
      </c>
      <c r="AC797" s="374">
        <v>211</v>
      </c>
      <c r="AD797" s="374">
        <v>223</v>
      </c>
      <c r="AE797" s="373">
        <v>1</v>
      </c>
      <c r="AF797" s="373">
        <v>1</v>
      </c>
      <c r="AG797" s="373">
        <v>1</v>
      </c>
      <c r="AH797" s="373">
        <v>1</v>
      </c>
      <c r="AI797" s="374">
        <v>1</v>
      </c>
      <c r="AJ797" s="374">
        <v>1</v>
      </c>
      <c r="AK797" s="374">
        <v>1</v>
      </c>
      <c r="AL797" s="374">
        <v>1</v>
      </c>
      <c r="AM797" s="226">
        <v>19</v>
      </c>
      <c r="AN797" s="226">
        <v>28</v>
      </c>
      <c r="AO797" s="226">
        <v>29</v>
      </c>
      <c r="AP797" s="226">
        <v>31</v>
      </c>
      <c r="AQ797" s="227">
        <v>74</v>
      </c>
      <c r="AR797" s="227">
        <v>76</v>
      </c>
      <c r="AS797" s="227">
        <v>81</v>
      </c>
      <c r="AT797" s="227">
        <v>86</v>
      </c>
      <c r="AU797" s="226">
        <v>8</v>
      </c>
      <c r="AV797" s="226">
        <v>11</v>
      </c>
      <c r="AW797" s="226">
        <v>12</v>
      </c>
      <c r="AX797" s="226">
        <v>14</v>
      </c>
      <c r="AY797" s="227">
        <v>29</v>
      </c>
      <c r="AZ797" s="227">
        <v>32</v>
      </c>
      <c r="BA797" s="227">
        <v>37</v>
      </c>
      <c r="BB797" s="227">
        <v>40</v>
      </c>
      <c r="BC797" s="226">
        <f t="shared" si="318"/>
        <v>11</v>
      </c>
      <c r="BD797" s="226">
        <f t="shared" si="318"/>
        <v>-10</v>
      </c>
      <c r="BE797" s="226">
        <f t="shared" si="318"/>
        <v>-31</v>
      </c>
      <c r="BF797" s="226">
        <f t="shared" si="318"/>
        <v>-32</v>
      </c>
      <c r="BG797" s="218">
        <f t="shared" si="318"/>
        <v>12</v>
      </c>
      <c r="BH797" s="218">
        <f t="shared" si="317"/>
        <v>41</v>
      </c>
      <c r="BI797" s="218">
        <f t="shared" si="317"/>
        <v>41</v>
      </c>
      <c r="BJ797" s="218">
        <f t="shared" si="317"/>
        <v>21</v>
      </c>
      <c r="BK797" s="226">
        <f t="shared" si="313"/>
        <v>0</v>
      </c>
      <c r="BL797" s="226">
        <f t="shared" si="313"/>
        <v>27</v>
      </c>
      <c r="BM797" s="226">
        <f t="shared" si="313"/>
        <v>48</v>
      </c>
      <c r="BN797" s="226">
        <f t="shared" si="312"/>
        <v>49</v>
      </c>
      <c r="BO797" s="227">
        <f t="shared" si="312"/>
        <v>33</v>
      </c>
      <c r="BP797" s="227">
        <f t="shared" si="312"/>
        <v>3</v>
      </c>
      <c r="BQ797" s="227">
        <f t="shared" si="312"/>
        <v>3</v>
      </c>
      <c r="BR797" s="227">
        <f t="shared" si="312"/>
        <v>25</v>
      </c>
      <c r="BS797" s="226">
        <v>0</v>
      </c>
      <c r="BT797" s="226">
        <v>27</v>
      </c>
      <c r="BU797" s="226">
        <v>48</v>
      </c>
      <c r="BV797" s="226">
        <v>49</v>
      </c>
      <c r="BW797" s="227">
        <v>33</v>
      </c>
      <c r="BX797" s="227">
        <v>3</v>
      </c>
      <c r="BY797" s="227">
        <v>3</v>
      </c>
      <c r="BZ797" s="227">
        <v>25</v>
      </c>
      <c r="CA797" s="226">
        <v>0</v>
      </c>
      <c r="CB797" s="226">
        <f>IFERROR(VLOOKUP($G797,[12]ITEM!$B$2:$AC$939,26,0),0)</f>
        <v>0</v>
      </c>
      <c r="CC797" s="226">
        <f>IFERROR(VLOOKUP($G797,[12]ITEM!$B$2:$AC$939,27,0),0)</f>
        <v>0</v>
      </c>
      <c r="CD797" s="226">
        <f>IFERROR(VLOOKUP($G797,[12]ITEM!$B$2:$AC$939,28,0),0)</f>
        <v>0</v>
      </c>
      <c r="CE797" s="227">
        <v>0</v>
      </c>
      <c r="CF797" s="227">
        <v>0</v>
      </c>
      <c r="CG797" s="227">
        <v>0</v>
      </c>
      <c r="CH797" s="227">
        <v>0</v>
      </c>
      <c r="CI797" s="375"/>
      <c r="CJ797" s="226">
        <f t="shared" si="329"/>
        <v>11</v>
      </c>
      <c r="CK797" s="226">
        <f t="shared" si="329"/>
        <v>16</v>
      </c>
      <c r="CL797" s="226">
        <f t="shared" si="329"/>
        <v>17</v>
      </c>
      <c r="CM797" s="226">
        <f t="shared" si="328"/>
        <v>18</v>
      </c>
      <c r="CN797" s="227">
        <f t="shared" si="328"/>
        <v>12</v>
      </c>
      <c r="CO797" s="227">
        <f t="shared" si="328"/>
        <v>12.375616652500273</v>
      </c>
      <c r="CP797" s="227">
        <f t="shared" si="328"/>
        <v>13.012216378173793</v>
      </c>
      <c r="CQ797" s="227">
        <f t="shared" si="328"/>
        <v>13.66230490086167</v>
      </c>
      <c r="CR797" s="226">
        <v>10</v>
      </c>
      <c r="CS797" s="226">
        <v>14</v>
      </c>
      <c r="CT797" s="226">
        <v>15</v>
      </c>
      <c r="CU797" s="226">
        <v>16</v>
      </c>
      <c r="CV797" s="227">
        <f t="shared" si="321"/>
        <v>10</v>
      </c>
      <c r="CW797" s="227">
        <f>CV797*(1+('[13]GROWTH (YoY)'!AR797/100))</f>
        <v>10.375616652500273</v>
      </c>
      <c r="CX797" s="227">
        <f>CW797*(1+('[13]GROWTH (YoY)'!AS797/100))</f>
        <v>11.012216378173793</v>
      </c>
      <c r="CY797" s="227">
        <f>CX797*(1+('[13]GROWTH (YoY)'!AT797/100))</f>
        <v>11.66230490086167</v>
      </c>
      <c r="CZ797" s="226">
        <v>0</v>
      </c>
      <c r="DA797" s="226">
        <v>0</v>
      </c>
      <c r="DB797" s="226">
        <v>0</v>
      </c>
      <c r="DC797" s="226">
        <v>0</v>
      </c>
      <c r="DD797" s="227">
        <v>0</v>
      </c>
      <c r="DE797" s="227">
        <v>0</v>
      </c>
      <c r="DF797" s="227">
        <v>0</v>
      </c>
      <c r="DG797" s="227">
        <v>0</v>
      </c>
      <c r="DH797" s="226">
        <v>1</v>
      </c>
      <c r="DI797" s="226">
        <v>2</v>
      </c>
      <c r="DJ797" s="226">
        <v>2</v>
      </c>
      <c r="DK797" s="226">
        <v>2</v>
      </c>
      <c r="DL797" s="227">
        <v>2</v>
      </c>
      <c r="DM797" s="227">
        <v>2</v>
      </c>
      <c r="DN797" s="227">
        <v>2</v>
      </c>
      <c r="DO797" s="227">
        <v>2</v>
      </c>
      <c r="DP797" s="376">
        <f t="shared" si="316"/>
        <v>0</v>
      </c>
      <c r="DQ797" s="226">
        <f t="shared" si="316"/>
        <v>-26</v>
      </c>
      <c r="DR797" s="226">
        <f t="shared" si="316"/>
        <v>-48</v>
      </c>
      <c r="DS797" s="226">
        <f t="shared" si="314"/>
        <v>-50</v>
      </c>
      <c r="DT797" s="227">
        <f t="shared" si="314"/>
        <v>0</v>
      </c>
      <c r="DU797" s="227">
        <f t="shared" si="314"/>
        <v>28.624383347499727</v>
      </c>
      <c r="DV797" s="227">
        <f t="shared" si="314"/>
        <v>27.987783621826207</v>
      </c>
      <c r="DW797" s="227">
        <f t="shared" si="314"/>
        <v>7.3376950991383296</v>
      </c>
      <c r="DX797" s="377">
        <f t="shared" si="336"/>
        <v>0.64814814814814814</v>
      </c>
      <c r="DY797" s="377">
        <f t="shared" si="336"/>
        <v>0.63636363636363635</v>
      </c>
      <c r="DZ797" s="377">
        <f t="shared" si="336"/>
        <v>0.63749999999999996</v>
      </c>
      <c r="EA797" s="377">
        <f t="shared" si="335"/>
        <v>0.63953488372093026</v>
      </c>
      <c r="EB797" s="378">
        <f t="shared" si="335"/>
        <v>0.71969696969696972</v>
      </c>
      <c r="EC797" s="378">
        <f t="shared" si="335"/>
        <v>0.72262773722627738</v>
      </c>
      <c r="ED797" s="378">
        <f t="shared" si="335"/>
        <v>0.7226027397260274</v>
      </c>
      <c r="EE797" s="378">
        <f t="shared" si="335"/>
        <v>0.72168284789644011</v>
      </c>
      <c r="EG797" s="226">
        <v>54</v>
      </c>
      <c r="EH797" s="226">
        <v>34</v>
      </c>
      <c r="EI797" s="226">
        <v>19</v>
      </c>
      <c r="EJ797" s="226">
        <v>7</v>
      </c>
      <c r="EK797" s="226">
        <v>14</v>
      </c>
      <c r="EL797" s="226">
        <v>545</v>
      </c>
      <c r="EM797" s="226">
        <v>545</v>
      </c>
      <c r="EN797" s="379">
        <f t="shared" si="322"/>
        <v>0.62962962962962965</v>
      </c>
      <c r="EO797" s="226">
        <f t="shared" si="323"/>
        <v>36.84210526315789</v>
      </c>
      <c r="EP797" s="379">
        <f t="shared" si="324"/>
        <v>0.25925925925925924</v>
      </c>
      <c r="EQ797" s="226">
        <f t="shared" si="325"/>
        <v>25688.073394495412</v>
      </c>
      <c r="ER797" s="226">
        <f t="shared" si="326"/>
        <v>1070.3363914373087</v>
      </c>
      <c r="ES797" s="292"/>
      <c r="ET797" s="227">
        <v>268</v>
      </c>
      <c r="EU797" s="227">
        <v>193</v>
      </c>
      <c r="EV797" s="227">
        <v>74</v>
      </c>
      <c r="EW797" s="227">
        <v>45</v>
      </c>
      <c r="EX797" s="227">
        <v>414</v>
      </c>
      <c r="EY797" s="227">
        <v>1421</v>
      </c>
      <c r="EZ797" s="227">
        <v>1421</v>
      </c>
      <c r="FA797" s="380">
        <f t="shared" si="330"/>
        <v>0.72014925373134331</v>
      </c>
      <c r="FB797" s="228">
        <f t="shared" si="331"/>
        <v>60.810810810810814</v>
      </c>
      <c r="FC797" s="380">
        <f t="shared" si="332"/>
        <v>1.544776119402985</v>
      </c>
      <c r="FD797" s="227">
        <f t="shared" si="333"/>
        <v>291344.12385643914</v>
      </c>
      <c r="FE797" s="227">
        <f t="shared" si="334"/>
        <v>2638.9866291344124</v>
      </c>
      <c r="FF797" s="227">
        <v>74</v>
      </c>
      <c r="FG797" s="228">
        <f t="shared" si="327"/>
        <v>39.189189189189186</v>
      </c>
      <c r="FH797" s="227">
        <v>29</v>
      </c>
      <c r="FI797" s="227">
        <v>74</v>
      </c>
      <c r="FJ797" s="227">
        <v>4</v>
      </c>
      <c r="FK797" s="227">
        <f t="shared" si="319"/>
        <v>41</v>
      </c>
      <c r="FL797" s="227">
        <v>33</v>
      </c>
      <c r="FM797" s="227">
        <f t="shared" si="320"/>
        <v>8</v>
      </c>
      <c r="FZ797" s="229"/>
      <c r="GA797" s="229"/>
      <c r="GB797" s="229"/>
      <c r="GC797" s="229"/>
      <c r="GD797" s="229"/>
    </row>
    <row r="798" spans="1:186" s="368" customFormat="1">
      <c r="A798" s="287" t="s">
        <v>1830</v>
      </c>
      <c r="B798" s="369" t="s">
        <v>1831</v>
      </c>
      <c r="C798" s="287" t="s">
        <v>1896</v>
      </c>
      <c r="D798" s="287" t="s">
        <v>3123</v>
      </c>
      <c r="E798" s="369" t="s">
        <v>1897</v>
      </c>
      <c r="F798" s="287">
        <v>795</v>
      </c>
      <c r="G798" s="407" t="s">
        <v>1922</v>
      </c>
      <c r="H798" s="392" t="s">
        <v>1923</v>
      </c>
      <c r="I798" s="409" t="s">
        <v>1919</v>
      </c>
      <c r="J798" s="371" t="s">
        <v>1920</v>
      </c>
      <c r="K798" s="409" t="s">
        <v>1025</v>
      </c>
      <c r="L798" s="371" t="s">
        <v>1902</v>
      </c>
      <c r="M798" s="371" t="s">
        <v>3124</v>
      </c>
      <c r="N798" s="372">
        <v>1</v>
      </c>
      <c r="O798" s="373">
        <v>16</v>
      </c>
      <c r="P798" s="373">
        <v>23</v>
      </c>
      <c r="Q798" s="373">
        <v>25</v>
      </c>
      <c r="R798" s="373">
        <v>27</v>
      </c>
      <c r="S798" s="374">
        <v>49</v>
      </c>
      <c r="T798" s="374">
        <v>53</v>
      </c>
      <c r="U798" s="374">
        <v>58</v>
      </c>
      <c r="V798" s="374">
        <v>63</v>
      </c>
      <c r="W798" s="373">
        <v>6</v>
      </c>
      <c r="X798" s="373">
        <v>8</v>
      </c>
      <c r="Y798" s="373">
        <v>9</v>
      </c>
      <c r="Z798" s="373">
        <v>10</v>
      </c>
      <c r="AA798" s="374">
        <v>29</v>
      </c>
      <c r="AB798" s="374">
        <v>32</v>
      </c>
      <c r="AC798" s="374">
        <v>35</v>
      </c>
      <c r="AD798" s="374">
        <v>38</v>
      </c>
      <c r="AE798" s="373">
        <v>0</v>
      </c>
      <c r="AF798" s="373">
        <v>0</v>
      </c>
      <c r="AG798" s="373">
        <v>0</v>
      </c>
      <c r="AH798" s="373">
        <v>0</v>
      </c>
      <c r="AI798" s="374">
        <v>0</v>
      </c>
      <c r="AJ798" s="374">
        <v>0</v>
      </c>
      <c r="AK798" s="374">
        <v>0</v>
      </c>
      <c r="AL798" s="374">
        <v>0</v>
      </c>
      <c r="AM798" s="226">
        <v>10</v>
      </c>
      <c r="AN798" s="226">
        <v>14</v>
      </c>
      <c r="AO798" s="226">
        <v>16</v>
      </c>
      <c r="AP798" s="226">
        <v>17</v>
      </c>
      <c r="AQ798" s="227">
        <v>20</v>
      </c>
      <c r="AR798" s="227">
        <v>22</v>
      </c>
      <c r="AS798" s="227">
        <v>24</v>
      </c>
      <c r="AT798" s="227">
        <v>26</v>
      </c>
      <c r="AU798" s="226">
        <v>3</v>
      </c>
      <c r="AV798" s="226">
        <v>4</v>
      </c>
      <c r="AW798" s="226">
        <v>5</v>
      </c>
      <c r="AX798" s="226">
        <v>6</v>
      </c>
      <c r="AY798" s="227">
        <v>6</v>
      </c>
      <c r="AZ798" s="227">
        <v>7</v>
      </c>
      <c r="BA798" s="227">
        <v>9</v>
      </c>
      <c r="BB798" s="227">
        <v>9</v>
      </c>
      <c r="BC798" s="226">
        <f t="shared" si="318"/>
        <v>7</v>
      </c>
      <c r="BD798" s="226">
        <f t="shared" si="318"/>
        <v>9</v>
      </c>
      <c r="BE798" s="226">
        <f t="shared" si="318"/>
        <v>9</v>
      </c>
      <c r="BF798" s="226">
        <f t="shared" si="318"/>
        <v>9</v>
      </c>
      <c r="BG798" s="218">
        <f t="shared" si="318"/>
        <v>12</v>
      </c>
      <c r="BH798" s="218">
        <f t="shared" si="317"/>
        <v>13</v>
      </c>
      <c r="BI798" s="218">
        <f t="shared" si="317"/>
        <v>13</v>
      </c>
      <c r="BJ798" s="218">
        <f t="shared" si="317"/>
        <v>15</v>
      </c>
      <c r="BK798" s="226">
        <f t="shared" si="313"/>
        <v>0</v>
      </c>
      <c r="BL798" s="226">
        <f t="shared" si="313"/>
        <v>1</v>
      </c>
      <c r="BM798" s="226">
        <f t="shared" si="313"/>
        <v>2</v>
      </c>
      <c r="BN798" s="226">
        <f t="shared" si="313"/>
        <v>2</v>
      </c>
      <c r="BO798" s="227">
        <f t="shared" si="313"/>
        <v>2</v>
      </c>
      <c r="BP798" s="227">
        <f t="shared" si="313"/>
        <v>2</v>
      </c>
      <c r="BQ798" s="227">
        <f t="shared" si="313"/>
        <v>2</v>
      </c>
      <c r="BR798" s="227">
        <f t="shared" si="313"/>
        <v>2</v>
      </c>
      <c r="BS798" s="226">
        <v>0</v>
      </c>
      <c r="BT798" s="226">
        <v>1</v>
      </c>
      <c r="BU798" s="226">
        <v>2</v>
      </c>
      <c r="BV798" s="226">
        <v>2</v>
      </c>
      <c r="BW798" s="227">
        <v>2</v>
      </c>
      <c r="BX798" s="227">
        <v>2</v>
      </c>
      <c r="BY798" s="227">
        <v>2</v>
      </c>
      <c r="BZ798" s="227">
        <v>2</v>
      </c>
      <c r="CA798" s="226">
        <v>0</v>
      </c>
      <c r="CB798" s="226">
        <f>IFERROR(VLOOKUP($G798,[12]ITEM!$B$2:$AC$939,26,0),0)</f>
        <v>0</v>
      </c>
      <c r="CC798" s="226">
        <f>IFERROR(VLOOKUP($G798,[12]ITEM!$B$2:$AC$939,27,0),0)</f>
        <v>0</v>
      </c>
      <c r="CD798" s="226">
        <f>IFERROR(VLOOKUP($G798,[12]ITEM!$B$2:$AC$939,28,0),0)</f>
        <v>0</v>
      </c>
      <c r="CE798" s="227">
        <v>0</v>
      </c>
      <c r="CF798" s="227">
        <v>0</v>
      </c>
      <c r="CG798" s="227">
        <v>0</v>
      </c>
      <c r="CH798" s="227">
        <v>0</v>
      </c>
      <c r="CI798" s="375"/>
      <c r="CJ798" s="226">
        <f t="shared" si="329"/>
        <v>7</v>
      </c>
      <c r="CK798" s="226">
        <f t="shared" si="329"/>
        <v>9</v>
      </c>
      <c r="CL798" s="226">
        <f t="shared" si="329"/>
        <v>9</v>
      </c>
      <c r="CM798" s="226">
        <f t="shared" si="328"/>
        <v>10</v>
      </c>
      <c r="CN798" s="227">
        <f t="shared" si="328"/>
        <v>12</v>
      </c>
      <c r="CO798" s="227">
        <f t="shared" si="328"/>
        <v>11.912522525962721</v>
      </c>
      <c r="CP798" s="227">
        <f t="shared" si="328"/>
        <v>12.815602362363705</v>
      </c>
      <c r="CQ798" s="227">
        <f t="shared" si="328"/>
        <v>14.7051648897744</v>
      </c>
      <c r="CR798" s="226">
        <v>-2</v>
      </c>
      <c r="CS798" s="226">
        <v>-3</v>
      </c>
      <c r="CT798" s="226">
        <v>-3</v>
      </c>
      <c r="CU798" s="226">
        <v>-4</v>
      </c>
      <c r="CV798" s="227">
        <f t="shared" si="321"/>
        <v>-1</v>
      </c>
      <c r="CW798" s="227">
        <f>CV798*(1+('[13]GROWTH (YoY)'!AR798/100))</f>
        <v>-1.0874774740372786</v>
      </c>
      <c r="CX798" s="227">
        <f>CW798*(1+('[13]GROWTH (YoY)'!AS798/100))</f>
        <v>-1.1843976376362939</v>
      </c>
      <c r="CY798" s="227">
        <f>CX798*(1+('[13]GROWTH (YoY)'!AT798/100))</f>
        <v>-1.2948351102256004</v>
      </c>
      <c r="CZ798" s="226">
        <v>6</v>
      </c>
      <c r="DA798" s="226">
        <v>8</v>
      </c>
      <c r="DB798" s="226">
        <v>8</v>
      </c>
      <c r="DC798" s="226">
        <v>9</v>
      </c>
      <c r="DD798" s="227">
        <v>9</v>
      </c>
      <c r="DE798" s="227">
        <v>9</v>
      </c>
      <c r="DF798" s="227">
        <v>9</v>
      </c>
      <c r="DG798" s="227">
        <v>11</v>
      </c>
      <c r="DH798" s="226">
        <v>3</v>
      </c>
      <c r="DI798" s="226">
        <v>4</v>
      </c>
      <c r="DJ798" s="226">
        <v>4</v>
      </c>
      <c r="DK798" s="226">
        <v>5</v>
      </c>
      <c r="DL798" s="227">
        <v>4</v>
      </c>
      <c r="DM798" s="227">
        <v>4</v>
      </c>
      <c r="DN798" s="227">
        <v>5</v>
      </c>
      <c r="DO798" s="227">
        <v>5</v>
      </c>
      <c r="DP798" s="376">
        <f t="shared" si="316"/>
        <v>0</v>
      </c>
      <c r="DQ798" s="226">
        <f t="shared" si="316"/>
        <v>0</v>
      </c>
      <c r="DR798" s="226">
        <f t="shared" si="316"/>
        <v>0</v>
      </c>
      <c r="DS798" s="226">
        <f t="shared" si="314"/>
        <v>-1</v>
      </c>
      <c r="DT798" s="227">
        <f t="shared" si="314"/>
        <v>0</v>
      </c>
      <c r="DU798" s="227">
        <f t="shared" si="314"/>
        <v>1.0874774740372786</v>
      </c>
      <c r="DV798" s="227">
        <f t="shared" si="314"/>
        <v>0.18439763763629458</v>
      </c>
      <c r="DW798" s="227">
        <f t="shared" si="314"/>
        <v>0.29483511022560016</v>
      </c>
      <c r="DX798" s="377">
        <f t="shared" si="336"/>
        <v>0.375</v>
      </c>
      <c r="DY798" s="377">
        <f t="shared" si="336"/>
        <v>0.34782608695652173</v>
      </c>
      <c r="DZ798" s="377">
        <f t="shared" si="336"/>
        <v>0.36</v>
      </c>
      <c r="EA798" s="377">
        <f t="shared" si="335"/>
        <v>0.37037037037037035</v>
      </c>
      <c r="EB798" s="378">
        <f t="shared" si="335"/>
        <v>0.59183673469387754</v>
      </c>
      <c r="EC798" s="378">
        <f t="shared" si="335"/>
        <v>0.60377358490566035</v>
      </c>
      <c r="ED798" s="378">
        <f t="shared" si="335"/>
        <v>0.60344827586206895</v>
      </c>
      <c r="EE798" s="378">
        <f t="shared" si="335"/>
        <v>0.60317460317460314</v>
      </c>
      <c r="EG798" s="226">
        <v>16</v>
      </c>
      <c r="EH798" s="226">
        <v>6</v>
      </c>
      <c r="EI798" s="226">
        <v>10</v>
      </c>
      <c r="EJ798" s="226">
        <v>3</v>
      </c>
      <c r="EK798" s="226">
        <v>6</v>
      </c>
      <c r="EL798" s="226">
        <v>285</v>
      </c>
      <c r="EM798" s="226">
        <v>154</v>
      </c>
      <c r="EN798" s="379">
        <f t="shared" si="322"/>
        <v>0.375</v>
      </c>
      <c r="EO798" s="226">
        <f t="shared" si="323"/>
        <v>30</v>
      </c>
      <c r="EP798" s="379">
        <f t="shared" si="324"/>
        <v>0.375</v>
      </c>
      <c r="EQ798" s="226">
        <f t="shared" si="325"/>
        <v>21052.63157894737</v>
      </c>
      <c r="ER798" s="226">
        <f t="shared" si="326"/>
        <v>1623.3766233766235</v>
      </c>
      <c r="ES798" s="292"/>
      <c r="ET798" s="227">
        <v>51</v>
      </c>
      <c r="EU798" s="227">
        <v>30</v>
      </c>
      <c r="EV798" s="227">
        <v>21</v>
      </c>
      <c r="EW798" s="227">
        <v>11</v>
      </c>
      <c r="EX798" s="227">
        <v>14</v>
      </c>
      <c r="EY798" s="227">
        <v>548</v>
      </c>
      <c r="EZ798" s="227">
        <v>411</v>
      </c>
      <c r="FA798" s="380">
        <f t="shared" si="330"/>
        <v>0.58823529411764708</v>
      </c>
      <c r="FB798" s="228">
        <f t="shared" si="331"/>
        <v>52.380952380952387</v>
      </c>
      <c r="FC798" s="380">
        <f t="shared" si="332"/>
        <v>0.27450980392156865</v>
      </c>
      <c r="FD798" s="227">
        <f t="shared" si="333"/>
        <v>25547.445255474453</v>
      </c>
      <c r="FE798" s="227">
        <f t="shared" si="334"/>
        <v>2230.3325223033253</v>
      </c>
      <c r="FF798" s="227">
        <v>21</v>
      </c>
      <c r="FG798" s="228">
        <f t="shared" si="327"/>
        <v>28.571428571428569</v>
      </c>
      <c r="FH798" s="227">
        <v>6</v>
      </c>
      <c r="FI798" s="227">
        <v>21</v>
      </c>
      <c r="FJ798" s="227">
        <v>1</v>
      </c>
      <c r="FK798" s="227">
        <f t="shared" si="319"/>
        <v>14</v>
      </c>
      <c r="FL798" s="227">
        <v>12</v>
      </c>
      <c r="FM798" s="227">
        <f t="shared" si="320"/>
        <v>2</v>
      </c>
      <c r="FZ798" s="229"/>
      <c r="GA798" s="229"/>
      <c r="GB798" s="229"/>
      <c r="GC798" s="229"/>
      <c r="GD798" s="229"/>
    </row>
    <row r="799" spans="1:186" s="368" customFormat="1">
      <c r="A799" s="287" t="s">
        <v>1830</v>
      </c>
      <c r="B799" s="369" t="s">
        <v>1831</v>
      </c>
      <c r="C799" s="287" t="s">
        <v>1896</v>
      </c>
      <c r="D799" s="287" t="s">
        <v>3123</v>
      </c>
      <c r="E799" s="369" t="s">
        <v>1897</v>
      </c>
      <c r="F799" s="287">
        <v>796</v>
      </c>
      <c r="G799" s="407" t="s">
        <v>1924</v>
      </c>
      <c r="H799" s="392" t="s">
        <v>1925</v>
      </c>
      <c r="I799" s="393" t="s">
        <v>1919</v>
      </c>
      <c r="J799" s="392" t="s">
        <v>1920</v>
      </c>
      <c r="K799" s="393" t="s">
        <v>1025</v>
      </c>
      <c r="L799" s="392" t="s">
        <v>1902</v>
      </c>
      <c r="M799" s="392" t="s">
        <v>3124</v>
      </c>
      <c r="N799" s="372">
        <v>1</v>
      </c>
      <c r="O799" s="373">
        <v>515</v>
      </c>
      <c r="P799" s="373">
        <v>638</v>
      </c>
      <c r="Q799" s="373">
        <v>654</v>
      </c>
      <c r="R799" s="373">
        <v>701</v>
      </c>
      <c r="S799" s="374">
        <v>983</v>
      </c>
      <c r="T799" s="374">
        <v>1007</v>
      </c>
      <c r="U799" s="374">
        <v>1080</v>
      </c>
      <c r="V799" s="374">
        <v>1136</v>
      </c>
      <c r="W799" s="373">
        <v>248</v>
      </c>
      <c r="X799" s="373">
        <v>300</v>
      </c>
      <c r="Y799" s="373">
        <v>307</v>
      </c>
      <c r="Z799" s="373">
        <v>329</v>
      </c>
      <c r="AA799" s="374">
        <v>502</v>
      </c>
      <c r="AB799" s="374">
        <v>515</v>
      </c>
      <c r="AC799" s="374">
        <v>552</v>
      </c>
      <c r="AD799" s="374">
        <v>581</v>
      </c>
      <c r="AE799" s="373">
        <v>7</v>
      </c>
      <c r="AF799" s="373">
        <v>7</v>
      </c>
      <c r="AG799" s="373">
        <v>6</v>
      </c>
      <c r="AH799" s="373">
        <v>7</v>
      </c>
      <c r="AI799" s="374">
        <v>10</v>
      </c>
      <c r="AJ799" s="374">
        <v>9</v>
      </c>
      <c r="AK799" s="374">
        <v>9</v>
      </c>
      <c r="AL799" s="374">
        <v>9</v>
      </c>
      <c r="AM799" s="226">
        <v>267</v>
      </c>
      <c r="AN799" s="226">
        <v>338</v>
      </c>
      <c r="AO799" s="226">
        <v>347</v>
      </c>
      <c r="AP799" s="226">
        <v>372</v>
      </c>
      <c r="AQ799" s="227">
        <v>480</v>
      </c>
      <c r="AR799" s="227">
        <v>493</v>
      </c>
      <c r="AS799" s="227">
        <v>528</v>
      </c>
      <c r="AT799" s="227">
        <v>555</v>
      </c>
      <c r="AU799" s="226">
        <v>79</v>
      </c>
      <c r="AV799" s="226">
        <v>105</v>
      </c>
      <c r="AW799" s="226">
        <v>133</v>
      </c>
      <c r="AX799" s="226">
        <v>120</v>
      </c>
      <c r="AY799" s="227">
        <v>149</v>
      </c>
      <c r="AZ799" s="227">
        <v>189</v>
      </c>
      <c r="BA799" s="227">
        <v>171</v>
      </c>
      <c r="BB799" s="227">
        <v>175</v>
      </c>
      <c r="BC799" s="226">
        <f t="shared" si="318"/>
        <v>133</v>
      </c>
      <c r="BD799" s="226">
        <f t="shared" si="318"/>
        <v>173</v>
      </c>
      <c r="BE799" s="226">
        <f t="shared" si="318"/>
        <v>182</v>
      </c>
      <c r="BF799" s="226">
        <f t="shared" si="318"/>
        <v>220</v>
      </c>
      <c r="BG799" s="218">
        <f t="shared" si="318"/>
        <v>302</v>
      </c>
      <c r="BH799" s="218">
        <f t="shared" si="317"/>
        <v>282</v>
      </c>
      <c r="BI799" s="218">
        <f t="shared" si="317"/>
        <v>335</v>
      </c>
      <c r="BJ799" s="218">
        <f t="shared" si="317"/>
        <v>362</v>
      </c>
      <c r="BK799" s="226">
        <f t="shared" si="313"/>
        <v>55</v>
      </c>
      <c r="BL799" s="226">
        <f t="shared" si="313"/>
        <v>60</v>
      </c>
      <c r="BM799" s="226">
        <f t="shared" si="313"/>
        <v>32</v>
      </c>
      <c r="BN799" s="226">
        <f t="shared" si="313"/>
        <v>32</v>
      </c>
      <c r="BO799" s="227">
        <f t="shared" si="313"/>
        <v>29</v>
      </c>
      <c r="BP799" s="227">
        <f t="shared" si="313"/>
        <v>22</v>
      </c>
      <c r="BQ799" s="227">
        <f t="shared" si="313"/>
        <v>22</v>
      </c>
      <c r="BR799" s="227">
        <f t="shared" si="313"/>
        <v>18</v>
      </c>
      <c r="BS799" s="226">
        <v>56</v>
      </c>
      <c r="BT799" s="226">
        <v>60</v>
      </c>
      <c r="BU799" s="226">
        <v>32</v>
      </c>
      <c r="BV799" s="226">
        <v>32</v>
      </c>
      <c r="BW799" s="227">
        <v>29</v>
      </c>
      <c r="BX799" s="227">
        <v>22</v>
      </c>
      <c r="BY799" s="227">
        <v>22</v>
      </c>
      <c r="BZ799" s="227">
        <v>18</v>
      </c>
      <c r="CA799" s="226">
        <v>1</v>
      </c>
      <c r="CB799" s="226">
        <f>IFERROR(VLOOKUP($G799,[12]ITEM!$B$2:$AC$939,26,0),0)</f>
        <v>0</v>
      </c>
      <c r="CC799" s="226">
        <f>IFERROR(VLOOKUP($G799,[12]ITEM!$B$2:$AC$939,27,0),0)</f>
        <v>0</v>
      </c>
      <c r="CD799" s="226">
        <f>IFERROR(VLOOKUP($G799,[12]ITEM!$B$2:$AC$939,28,0),0)</f>
        <v>0</v>
      </c>
      <c r="CE799" s="227">
        <v>0</v>
      </c>
      <c r="CF799" s="227">
        <v>0</v>
      </c>
      <c r="CG799" s="227">
        <v>0</v>
      </c>
      <c r="CH799" s="227">
        <v>0</v>
      </c>
      <c r="CI799" s="375"/>
      <c r="CJ799" s="226">
        <f t="shared" si="329"/>
        <v>133</v>
      </c>
      <c r="CK799" s="226">
        <f t="shared" si="329"/>
        <v>173</v>
      </c>
      <c r="CL799" s="226">
        <f t="shared" si="329"/>
        <v>179</v>
      </c>
      <c r="CM799" s="226">
        <f t="shared" si="328"/>
        <v>190</v>
      </c>
      <c r="CN799" s="227">
        <f t="shared" si="328"/>
        <v>302</v>
      </c>
      <c r="CO799" s="227">
        <f t="shared" si="328"/>
        <v>309.92029944867681</v>
      </c>
      <c r="CP799" s="227">
        <f t="shared" si="328"/>
        <v>332.39882352757297</v>
      </c>
      <c r="CQ799" s="227">
        <f t="shared" si="328"/>
        <v>353.72311010134422</v>
      </c>
      <c r="CR799" s="226">
        <v>98</v>
      </c>
      <c r="CS799" s="226">
        <v>127</v>
      </c>
      <c r="CT799" s="226">
        <v>131</v>
      </c>
      <c r="CU799" s="226">
        <v>140</v>
      </c>
      <c r="CV799" s="227">
        <f t="shared" si="321"/>
        <v>275</v>
      </c>
      <c r="CW799" s="227">
        <f>CV799*(1+('[13]GROWTH (YoY)'!AR799/100))</f>
        <v>281.92029944867681</v>
      </c>
      <c r="CX799" s="227">
        <f>CW799*(1+('[13]GROWTH (YoY)'!AS799/100))</f>
        <v>302.39882352757297</v>
      </c>
      <c r="CY799" s="227">
        <f>CX799*(1+('[13]GROWTH (YoY)'!AT799/100))</f>
        <v>317.72311010134422</v>
      </c>
      <c r="CZ799" s="226">
        <v>31</v>
      </c>
      <c r="DA799" s="226">
        <v>41</v>
      </c>
      <c r="DB799" s="226">
        <v>43</v>
      </c>
      <c r="DC799" s="226">
        <v>44</v>
      </c>
      <c r="DD799" s="227">
        <v>22</v>
      </c>
      <c r="DE799" s="227">
        <v>23</v>
      </c>
      <c r="DF799" s="227">
        <v>24</v>
      </c>
      <c r="DG799" s="227">
        <v>29</v>
      </c>
      <c r="DH799" s="226">
        <v>4</v>
      </c>
      <c r="DI799" s="226">
        <v>5</v>
      </c>
      <c r="DJ799" s="226">
        <v>5</v>
      </c>
      <c r="DK799" s="226">
        <v>6</v>
      </c>
      <c r="DL799" s="227">
        <v>5</v>
      </c>
      <c r="DM799" s="227">
        <v>5</v>
      </c>
      <c r="DN799" s="227">
        <v>6</v>
      </c>
      <c r="DO799" s="227">
        <v>7</v>
      </c>
      <c r="DP799" s="376">
        <f t="shared" si="316"/>
        <v>0</v>
      </c>
      <c r="DQ799" s="226">
        <f t="shared" si="316"/>
        <v>0</v>
      </c>
      <c r="DR799" s="226">
        <f t="shared" si="316"/>
        <v>3</v>
      </c>
      <c r="DS799" s="226">
        <f t="shared" si="314"/>
        <v>30</v>
      </c>
      <c r="DT799" s="227">
        <f t="shared" si="314"/>
        <v>0</v>
      </c>
      <c r="DU799" s="227">
        <f t="shared" si="314"/>
        <v>-27.920299448676815</v>
      </c>
      <c r="DV799" s="227">
        <f t="shared" si="314"/>
        <v>2.6011764724270279</v>
      </c>
      <c r="DW799" s="227">
        <f t="shared" si="314"/>
        <v>8.2768898986557815</v>
      </c>
      <c r="DX799" s="377">
        <f t="shared" si="336"/>
        <v>0.48155339805825242</v>
      </c>
      <c r="DY799" s="377">
        <f t="shared" si="336"/>
        <v>0.47021943573667713</v>
      </c>
      <c r="DZ799" s="377">
        <f t="shared" si="336"/>
        <v>0.4694189602446483</v>
      </c>
      <c r="EA799" s="377">
        <f t="shared" si="335"/>
        <v>0.46932952924393723</v>
      </c>
      <c r="EB799" s="378">
        <f t="shared" si="335"/>
        <v>0.51068158697863686</v>
      </c>
      <c r="EC799" s="378">
        <f t="shared" si="335"/>
        <v>0.51142005958291958</v>
      </c>
      <c r="ED799" s="378">
        <f t="shared" si="335"/>
        <v>0.51111111111111107</v>
      </c>
      <c r="EE799" s="378">
        <f t="shared" si="335"/>
        <v>0.511443661971831</v>
      </c>
      <c r="EG799" s="226">
        <v>515</v>
      </c>
      <c r="EH799" s="226">
        <v>248</v>
      </c>
      <c r="EI799" s="226">
        <v>267</v>
      </c>
      <c r="EJ799" s="226">
        <v>79</v>
      </c>
      <c r="EK799" s="226">
        <v>586</v>
      </c>
      <c r="EL799" s="226">
        <v>4142</v>
      </c>
      <c r="EM799" s="226">
        <v>4057</v>
      </c>
      <c r="EN799" s="379">
        <f t="shared" si="322"/>
        <v>0.48155339805825242</v>
      </c>
      <c r="EO799" s="226">
        <f t="shared" si="323"/>
        <v>29.588014981273407</v>
      </c>
      <c r="EP799" s="379">
        <f t="shared" si="324"/>
        <v>1.1378640776699029</v>
      </c>
      <c r="EQ799" s="226">
        <f t="shared" si="325"/>
        <v>141477.54707870595</v>
      </c>
      <c r="ER799" s="226">
        <f t="shared" si="326"/>
        <v>1622.7097198258155</v>
      </c>
      <c r="ES799" s="292"/>
      <c r="ET799" s="227">
        <v>986</v>
      </c>
      <c r="EU799" s="227">
        <v>502</v>
      </c>
      <c r="EV799" s="227">
        <v>483</v>
      </c>
      <c r="EW799" s="227">
        <v>160</v>
      </c>
      <c r="EX799" s="227">
        <v>981</v>
      </c>
      <c r="EY799" s="227">
        <v>5537</v>
      </c>
      <c r="EZ799" s="227">
        <v>5435</v>
      </c>
      <c r="FA799" s="380">
        <f t="shared" si="330"/>
        <v>0.50912778904665312</v>
      </c>
      <c r="FB799" s="228">
        <f t="shared" si="331"/>
        <v>33.126293995859214</v>
      </c>
      <c r="FC799" s="380">
        <f t="shared" si="332"/>
        <v>0.99492900608519275</v>
      </c>
      <c r="FD799" s="227">
        <f t="shared" si="333"/>
        <v>177171.7536572151</v>
      </c>
      <c r="FE799" s="227">
        <f t="shared" si="334"/>
        <v>2453.2352039251764</v>
      </c>
      <c r="FF799" s="227">
        <v>483</v>
      </c>
      <c r="FG799" s="228">
        <f t="shared" si="327"/>
        <v>31.05590062111801</v>
      </c>
      <c r="FH799" s="227">
        <v>150</v>
      </c>
      <c r="FI799" s="227">
        <v>483</v>
      </c>
      <c r="FJ799" s="227">
        <v>5</v>
      </c>
      <c r="FK799" s="227">
        <f t="shared" si="319"/>
        <v>328</v>
      </c>
      <c r="FL799" s="227">
        <v>241</v>
      </c>
      <c r="FM799" s="227">
        <f t="shared" si="320"/>
        <v>87</v>
      </c>
      <c r="FZ799" s="229"/>
      <c r="GA799" s="229"/>
      <c r="GB799" s="229"/>
      <c r="GC799" s="229"/>
      <c r="GD799" s="229"/>
    </row>
    <row r="800" spans="1:186" s="368" customFormat="1">
      <c r="A800" s="287" t="s">
        <v>1830</v>
      </c>
      <c r="B800" s="369" t="s">
        <v>1831</v>
      </c>
      <c r="C800" s="287" t="s">
        <v>1896</v>
      </c>
      <c r="D800" s="287" t="s">
        <v>3123</v>
      </c>
      <c r="E800" s="369" t="s">
        <v>1897</v>
      </c>
      <c r="F800" s="287">
        <v>797</v>
      </c>
      <c r="G800" s="407" t="s">
        <v>1926</v>
      </c>
      <c r="H800" s="392" t="s">
        <v>1927</v>
      </c>
      <c r="I800" s="393" t="s">
        <v>1919</v>
      </c>
      <c r="J800" s="392" t="s">
        <v>1920</v>
      </c>
      <c r="K800" s="393" t="s">
        <v>1025</v>
      </c>
      <c r="L800" s="392" t="s">
        <v>1902</v>
      </c>
      <c r="M800" s="392" t="s">
        <v>3124</v>
      </c>
      <c r="N800" s="372">
        <v>1</v>
      </c>
      <c r="O800" s="373">
        <v>652</v>
      </c>
      <c r="P800" s="373">
        <v>971</v>
      </c>
      <c r="Q800" s="373">
        <v>1043</v>
      </c>
      <c r="R800" s="373">
        <v>1126</v>
      </c>
      <c r="S800" s="374">
        <v>805</v>
      </c>
      <c r="T800" s="374">
        <v>865</v>
      </c>
      <c r="U800" s="374">
        <v>934</v>
      </c>
      <c r="V800" s="374">
        <v>1021</v>
      </c>
      <c r="W800" s="373">
        <v>412</v>
      </c>
      <c r="X800" s="373">
        <v>605</v>
      </c>
      <c r="Y800" s="373">
        <v>650</v>
      </c>
      <c r="Z800" s="373">
        <v>702</v>
      </c>
      <c r="AA800" s="374">
        <v>415</v>
      </c>
      <c r="AB800" s="374">
        <v>447</v>
      </c>
      <c r="AC800" s="374">
        <v>481</v>
      </c>
      <c r="AD800" s="374">
        <v>528</v>
      </c>
      <c r="AE800" s="373">
        <v>7</v>
      </c>
      <c r="AF800" s="373">
        <v>8</v>
      </c>
      <c r="AG800" s="373">
        <v>7</v>
      </c>
      <c r="AH800" s="373">
        <v>8</v>
      </c>
      <c r="AI800" s="374">
        <v>8</v>
      </c>
      <c r="AJ800" s="374">
        <v>7</v>
      </c>
      <c r="AK800" s="374">
        <v>8</v>
      </c>
      <c r="AL800" s="374">
        <v>8</v>
      </c>
      <c r="AM800" s="226">
        <v>239</v>
      </c>
      <c r="AN800" s="226">
        <v>366</v>
      </c>
      <c r="AO800" s="226">
        <v>393</v>
      </c>
      <c r="AP800" s="226">
        <v>424</v>
      </c>
      <c r="AQ800" s="227">
        <v>390</v>
      </c>
      <c r="AR800" s="227">
        <v>418</v>
      </c>
      <c r="AS800" s="227">
        <v>452</v>
      </c>
      <c r="AT800" s="227">
        <v>493</v>
      </c>
      <c r="AU800" s="226">
        <v>110</v>
      </c>
      <c r="AV800" s="226">
        <v>180</v>
      </c>
      <c r="AW800" s="226">
        <v>206</v>
      </c>
      <c r="AX800" s="226">
        <v>234</v>
      </c>
      <c r="AY800" s="227">
        <v>192</v>
      </c>
      <c r="AZ800" s="227">
        <v>220</v>
      </c>
      <c r="BA800" s="227">
        <v>250</v>
      </c>
      <c r="BB800" s="227">
        <v>281</v>
      </c>
      <c r="BC800" s="226">
        <f t="shared" si="318"/>
        <v>92</v>
      </c>
      <c r="BD800" s="226">
        <f t="shared" si="318"/>
        <v>87</v>
      </c>
      <c r="BE800" s="226">
        <f t="shared" si="318"/>
        <v>105</v>
      </c>
      <c r="BF800" s="226">
        <f t="shared" si="318"/>
        <v>107</v>
      </c>
      <c r="BG800" s="218">
        <f t="shared" si="318"/>
        <v>150</v>
      </c>
      <c r="BH800" s="218">
        <f t="shared" si="317"/>
        <v>124</v>
      </c>
      <c r="BI800" s="218">
        <f t="shared" si="317"/>
        <v>124</v>
      </c>
      <c r="BJ800" s="218">
        <f t="shared" si="317"/>
        <v>172</v>
      </c>
      <c r="BK800" s="226">
        <f t="shared" si="313"/>
        <v>37</v>
      </c>
      <c r="BL800" s="226">
        <f t="shared" si="313"/>
        <v>99</v>
      </c>
      <c r="BM800" s="226">
        <f t="shared" si="313"/>
        <v>82</v>
      </c>
      <c r="BN800" s="226">
        <f t="shared" si="313"/>
        <v>83</v>
      </c>
      <c r="BO800" s="227">
        <f t="shared" si="313"/>
        <v>48</v>
      </c>
      <c r="BP800" s="227">
        <f t="shared" si="313"/>
        <v>74</v>
      </c>
      <c r="BQ800" s="227">
        <f t="shared" si="313"/>
        <v>78</v>
      </c>
      <c r="BR800" s="227">
        <f t="shared" si="313"/>
        <v>40</v>
      </c>
      <c r="BS800" s="226">
        <v>50</v>
      </c>
      <c r="BT800" s="226">
        <v>99</v>
      </c>
      <c r="BU800" s="226">
        <v>82</v>
      </c>
      <c r="BV800" s="226">
        <v>83</v>
      </c>
      <c r="BW800" s="227">
        <v>48</v>
      </c>
      <c r="BX800" s="227">
        <v>74</v>
      </c>
      <c r="BY800" s="227">
        <v>78</v>
      </c>
      <c r="BZ800" s="227">
        <v>40</v>
      </c>
      <c r="CA800" s="226">
        <v>13</v>
      </c>
      <c r="CB800" s="226">
        <f>IFERROR(VLOOKUP($G800,[12]ITEM!$B$2:$AC$939,26,0),0)</f>
        <v>0</v>
      </c>
      <c r="CC800" s="226">
        <f>IFERROR(VLOOKUP($G800,[12]ITEM!$B$2:$AC$939,27,0),0)</f>
        <v>0</v>
      </c>
      <c r="CD800" s="226">
        <f>IFERROR(VLOOKUP($G800,[12]ITEM!$B$2:$AC$939,28,0),0)</f>
        <v>0</v>
      </c>
      <c r="CE800" s="227">
        <v>0</v>
      </c>
      <c r="CF800" s="227">
        <v>0</v>
      </c>
      <c r="CG800" s="227">
        <v>0</v>
      </c>
      <c r="CH800" s="227">
        <v>0</v>
      </c>
      <c r="CI800" s="375"/>
      <c r="CJ800" s="226">
        <f t="shared" si="329"/>
        <v>92</v>
      </c>
      <c r="CK800" s="226">
        <f t="shared" si="329"/>
        <v>231</v>
      </c>
      <c r="CL800" s="226">
        <f t="shared" si="329"/>
        <v>263</v>
      </c>
      <c r="CM800" s="226">
        <f t="shared" si="328"/>
        <v>266</v>
      </c>
      <c r="CN800" s="227">
        <f t="shared" si="328"/>
        <v>150</v>
      </c>
      <c r="CO800" s="227">
        <f t="shared" si="328"/>
        <v>177.28260935799025</v>
      </c>
      <c r="CP800" s="227">
        <f t="shared" si="328"/>
        <v>181.05351508537541</v>
      </c>
      <c r="CQ800" s="227">
        <f t="shared" si="328"/>
        <v>200.18489896095039</v>
      </c>
      <c r="CR800" s="226">
        <v>36</v>
      </c>
      <c r="CS800" s="226">
        <v>54</v>
      </c>
      <c r="CT800" s="226">
        <v>58</v>
      </c>
      <c r="CU800" s="226">
        <v>63</v>
      </c>
      <c r="CV800" s="227">
        <f t="shared" si="321"/>
        <v>-37</v>
      </c>
      <c r="CW800" s="227">
        <f>CV800*(1+('[13]GROWTH (YoY)'!AR800/100))</f>
        <v>-39.717390642009747</v>
      </c>
      <c r="CX800" s="227">
        <f>CW800*(1+('[13]GROWTH (YoY)'!AS800/100))</f>
        <v>-42.946484914624591</v>
      </c>
      <c r="CY800" s="227">
        <f>CX800*(1+('[13]GROWTH (YoY)'!AT800/100))</f>
        <v>-46.815101039049608</v>
      </c>
      <c r="CZ800" s="226">
        <v>47</v>
      </c>
      <c r="DA800" s="226">
        <v>63</v>
      </c>
      <c r="DB800" s="226">
        <v>67</v>
      </c>
      <c r="DC800" s="226">
        <v>69</v>
      </c>
      <c r="DD800" s="227">
        <v>73</v>
      </c>
      <c r="DE800" s="227">
        <v>75</v>
      </c>
      <c r="DF800" s="227">
        <v>78</v>
      </c>
      <c r="DG800" s="227">
        <v>94</v>
      </c>
      <c r="DH800" s="226">
        <v>9</v>
      </c>
      <c r="DI800" s="226">
        <v>114</v>
      </c>
      <c r="DJ800" s="226">
        <v>138</v>
      </c>
      <c r="DK800" s="226">
        <v>134</v>
      </c>
      <c r="DL800" s="227">
        <v>114</v>
      </c>
      <c r="DM800" s="227">
        <v>142</v>
      </c>
      <c r="DN800" s="227">
        <v>146</v>
      </c>
      <c r="DO800" s="227">
        <v>153</v>
      </c>
      <c r="DP800" s="376">
        <f t="shared" si="316"/>
        <v>0</v>
      </c>
      <c r="DQ800" s="226">
        <f t="shared" si="316"/>
        <v>-144</v>
      </c>
      <c r="DR800" s="226">
        <f t="shared" si="316"/>
        <v>-158</v>
      </c>
      <c r="DS800" s="226">
        <f t="shared" si="314"/>
        <v>-159</v>
      </c>
      <c r="DT800" s="227">
        <f t="shared" si="314"/>
        <v>0</v>
      </c>
      <c r="DU800" s="227">
        <f t="shared" si="314"/>
        <v>-53.282609357990253</v>
      </c>
      <c r="DV800" s="227">
        <f t="shared" si="314"/>
        <v>-57.053515085375409</v>
      </c>
      <c r="DW800" s="227">
        <f t="shared" si="314"/>
        <v>-28.184898960950392</v>
      </c>
      <c r="DX800" s="377">
        <f t="shared" si="336"/>
        <v>0.63190184049079756</v>
      </c>
      <c r="DY800" s="377">
        <f t="shared" si="336"/>
        <v>0.62306900102986607</v>
      </c>
      <c r="DZ800" s="377">
        <f t="shared" si="336"/>
        <v>0.62320230105465002</v>
      </c>
      <c r="EA800" s="377">
        <f t="shared" si="335"/>
        <v>0.62344582593250442</v>
      </c>
      <c r="EB800" s="378">
        <f t="shared" si="335"/>
        <v>0.51552795031055898</v>
      </c>
      <c r="EC800" s="378">
        <f t="shared" si="335"/>
        <v>0.51676300578034684</v>
      </c>
      <c r="ED800" s="378">
        <f t="shared" si="335"/>
        <v>0.51498929336188437</v>
      </c>
      <c r="EE800" s="378">
        <f t="shared" si="335"/>
        <v>0.51714005876591573</v>
      </c>
      <c r="EG800" s="226">
        <v>652</v>
      </c>
      <c r="EH800" s="226">
        <v>412</v>
      </c>
      <c r="EI800" s="226">
        <v>239</v>
      </c>
      <c r="EJ800" s="226">
        <v>110</v>
      </c>
      <c r="EK800" s="226">
        <v>174</v>
      </c>
      <c r="EL800" s="226">
        <v>4235</v>
      </c>
      <c r="EM800" s="226">
        <v>3813</v>
      </c>
      <c r="EN800" s="379">
        <f t="shared" si="322"/>
        <v>0.63190184049079756</v>
      </c>
      <c r="EO800" s="226">
        <f t="shared" si="323"/>
        <v>46.02510460251046</v>
      </c>
      <c r="EP800" s="379">
        <f t="shared" si="324"/>
        <v>0.26687116564417179</v>
      </c>
      <c r="EQ800" s="226">
        <f t="shared" si="325"/>
        <v>41086.186540731993</v>
      </c>
      <c r="ER800" s="226">
        <f t="shared" si="326"/>
        <v>2404.0562986275022</v>
      </c>
      <c r="ES800" s="292"/>
      <c r="ET800" s="227">
        <v>1012</v>
      </c>
      <c r="EU800" s="227">
        <v>522</v>
      </c>
      <c r="EV800" s="227">
        <v>490</v>
      </c>
      <c r="EW800" s="227">
        <v>291</v>
      </c>
      <c r="EX800" s="227">
        <v>286</v>
      </c>
      <c r="EY800" s="227">
        <v>7424</v>
      </c>
      <c r="EZ800" s="227">
        <v>6991</v>
      </c>
      <c r="FA800" s="380">
        <f t="shared" si="330"/>
        <v>0.51581027667984192</v>
      </c>
      <c r="FB800" s="228">
        <f t="shared" si="331"/>
        <v>59.387755102040821</v>
      </c>
      <c r="FC800" s="380">
        <f t="shared" si="332"/>
        <v>0.28260869565217389</v>
      </c>
      <c r="FD800" s="227">
        <f t="shared" si="333"/>
        <v>38523.706896551725</v>
      </c>
      <c r="FE800" s="227">
        <f t="shared" si="334"/>
        <v>3468.7455299671005</v>
      </c>
      <c r="FF800" s="227">
        <v>390</v>
      </c>
      <c r="FG800" s="228">
        <f t="shared" si="327"/>
        <v>49.230769230769234</v>
      </c>
      <c r="FH800" s="227">
        <v>192</v>
      </c>
      <c r="FI800" s="227">
        <v>390</v>
      </c>
      <c r="FJ800" s="227">
        <v>15</v>
      </c>
      <c r="FK800" s="227">
        <f t="shared" si="319"/>
        <v>183</v>
      </c>
      <c r="FL800" s="227">
        <v>98</v>
      </c>
      <c r="FM800" s="227">
        <f t="shared" si="320"/>
        <v>85</v>
      </c>
      <c r="FZ800" s="229"/>
      <c r="GA800" s="229"/>
      <c r="GB800" s="229"/>
      <c r="GC800" s="229"/>
      <c r="GD800" s="229"/>
    </row>
    <row r="801" spans="1:186" s="368" customFormat="1">
      <c r="A801" s="287" t="s">
        <v>1830</v>
      </c>
      <c r="B801" s="369" t="s">
        <v>1831</v>
      </c>
      <c r="C801" s="287" t="s">
        <v>1896</v>
      </c>
      <c r="D801" s="287" t="s">
        <v>3123</v>
      </c>
      <c r="E801" s="369" t="s">
        <v>1897</v>
      </c>
      <c r="F801" s="287">
        <v>798</v>
      </c>
      <c r="G801" s="407" t="s">
        <v>1928</v>
      </c>
      <c r="H801" s="392" t="s">
        <v>1929</v>
      </c>
      <c r="I801" s="393" t="s">
        <v>1919</v>
      </c>
      <c r="J801" s="392" t="s">
        <v>1920</v>
      </c>
      <c r="K801" s="393" t="s">
        <v>1025</v>
      </c>
      <c r="L801" s="392" t="s">
        <v>1902</v>
      </c>
      <c r="M801" s="392" t="s">
        <v>3124</v>
      </c>
      <c r="N801" s="372">
        <v>1</v>
      </c>
      <c r="O801" s="373">
        <v>0</v>
      </c>
      <c r="P801" s="373">
        <v>0</v>
      </c>
      <c r="Q801" s="373">
        <v>0</v>
      </c>
      <c r="R801" s="373">
        <v>0</v>
      </c>
      <c r="S801" s="374">
        <v>0</v>
      </c>
      <c r="T801" s="374">
        <v>0</v>
      </c>
      <c r="U801" s="374">
        <v>0</v>
      </c>
      <c r="V801" s="374">
        <v>0</v>
      </c>
      <c r="W801" s="373">
        <v>0</v>
      </c>
      <c r="X801" s="373">
        <v>0</v>
      </c>
      <c r="Y801" s="373">
        <v>0</v>
      </c>
      <c r="Z801" s="373">
        <v>0</v>
      </c>
      <c r="AA801" s="374">
        <v>0</v>
      </c>
      <c r="AB801" s="374">
        <v>0</v>
      </c>
      <c r="AC801" s="374">
        <v>0</v>
      </c>
      <c r="AD801" s="374">
        <v>0</v>
      </c>
      <c r="AE801" s="373">
        <v>0</v>
      </c>
      <c r="AF801" s="373">
        <v>0</v>
      </c>
      <c r="AG801" s="373">
        <v>0</v>
      </c>
      <c r="AH801" s="373">
        <v>0</v>
      </c>
      <c r="AI801" s="374">
        <v>0</v>
      </c>
      <c r="AJ801" s="374">
        <v>0</v>
      </c>
      <c r="AK801" s="374">
        <v>0</v>
      </c>
      <c r="AL801" s="374">
        <v>0</v>
      </c>
      <c r="AM801" s="226">
        <v>0</v>
      </c>
      <c r="AN801" s="226">
        <v>0</v>
      </c>
      <c r="AO801" s="226">
        <v>0</v>
      </c>
      <c r="AP801" s="226">
        <v>0</v>
      </c>
      <c r="AQ801" s="227">
        <v>0</v>
      </c>
      <c r="AR801" s="227">
        <v>0</v>
      </c>
      <c r="AS801" s="227">
        <v>0</v>
      </c>
      <c r="AT801" s="227">
        <v>0</v>
      </c>
      <c r="AU801" s="226">
        <v>0</v>
      </c>
      <c r="AV801" s="226"/>
      <c r="AW801" s="226"/>
      <c r="AX801" s="226"/>
      <c r="AY801" s="227">
        <v>0</v>
      </c>
      <c r="AZ801" s="227">
        <v>0</v>
      </c>
      <c r="BA801" s="227">
        <v>0</v>
      </c>
      <c r="BB801" s="227">
        <v>0</v>
      </c>
      <c r="BC801" s="226">
        <f t="shared" si="318"/>
        <v>0</v>
      </c>
      <c r="BD801" s="226">
        <f t="shared" si="318"/>
        <v>0</v>
      </c>
      <c r="BE801" s="226">
        <f t="shared" si="318"/>
        <v>0</v>
      </c>
      <c r="BF801" s="226">
        <f t="shared" si="318"/>
        <v>0</v>
      </c>
      <c r="BG801" s="218">
        <f t="shared" si="318"/>
        <v>0</v>
      </c>
      <c r="BH801" s="218">
        <f t="shared" si="317"/>
        <v>0</v>
      </c>
      <c r="BI801" s="218">
        <f t="shared" si="317"/>
        <v>0</v>
      </c>
      <c r="BJ801" s="218">
        <f t="shared" si="317"/>
        <v>0</v>
      </c>
      <c r="BK801" s="226">
        <f t="shared" si="313"/>
        <v>0</v>
      </c>
      <c r="BL801" s="226">
        <f t="shared" si="313"/>
        <v>0</v>
      </c>
      <c r="BM801" s="226">
        <f t="shared" si="313"/>
        <v>0</v>
      </c>
      <c r="BN801" s="226">
        <f t="shared" si="313"/>
        <v>0</v>
      </c>
      <c r="BO801" s="227">
        <f t="shared" si="313"/>
        <v>0</v>
      </c>
      <c r="BP801" s="227">
        <f t="shared" si="313"/>
        <v>0</v>
      </c>
      <c r="BQ801" s="227">
        <f t="shared" si="313"/>
        <v>0</v>
      </c>
      <c r="BR801" s="227">
        <f t="shared" si="313"/>
        <v>0</v>
      </c>
      <c r="BS801" s="226">
        <v>0</v>
      </c>
      <c r="BT801" s="226">
        <v>0</v>
      </c>
      <c r="BU801" s="226">
        <v>0</v>
      </c>
      <c r="BV801" s="226">
        <v>0</v>
      </c>
      <c r="BW801" s="227">
        <v>0</v>
      </c>
      <c r="BX801" s="227">
        <v>0</v>
      </c>
      <c r="BY801" s="227">
        <v>0</v>
      </c>
      <c r="BZ801" s="227">
        <v>0</v>
      </c>
      <c r="CA801" s="226">
        <v>0</v>
      </c>
      <c r="CB801" s="226">
        <f>IFERROR(VLOOKUP($G801,[12]ITEM!$B$2:$AC$939,26,0),0)</f>
        <v>0</v>
      </c>
      <c r="CC801" s="226">
        <f>IFERROR(VLOOKUP($G801,[12]ITEM!$B$2:$AC$939,27,0),0)</f>
        <v>0</v>
      </c>
      <c r="CD801" s="226">
        <f>IFERROR(VLOOKUP($G801,[12]ITEM!$B$2:$AC$939,28,0),0)</f>
        <v>0</v>
      </c>
      <c r="CE801" s="227">
        <v>0</v>
      </c>
      <c r="CF801" s="227">
        <v>0</v>
      </c>
      <c r="CG801" s="227">
        <v>0</v>
      </c>
      <c r="CH801" s="227">
        <v>0</v>
      </c>
      <c r="CI801" s="375"/>
      <c r="CJ801" s="226">
        <f t="shared" si="329"/>
        <v>0</v>
      </c>
      <c r="CK801" s="226">
        <f t="shared" si="329"/>
        <v>0</v>
      </c>
      <c r="CL801" s="226">
        <f t="shared" si="329"/>
        <v>0</v>
      </c>
      <c r="CM801" s="226">
        <f t="shared" si="328"/>
        <v>0</v>
      </c>
      <c r="CN801" s="227">
        <f t="shared" si="328"/>
        <v>0</v>
      </c>
      <c r="CO801" s="227">
        <f t="shared" si="328"/>
        <v>0</v>
      </c>
      <c r="CP801" s="227">
        <f t="shared" si="328"/>
        <v>0</v>
      </c>
      <c r="CQ801" s="227">
        <f t="shared" si="328"/>
        <v>0</v>
      </c>
      <c r="CR801" s="226">
        <v>0</v>
      </c>
      <c r="CS801" s="226">
        <v>0</v>
      </c>
      <c r="CT801" s="226">
        <v>0</v>
      </c>
      <c r="CU801" s="226">
        <v>0</v>
      </c>
      <c r="CV801" s="227">
        <f t="shared" si="321"/>
        <v>0</v>
      </c>
      <c r="CW801" s="227">
        <f>CV801*(1+('[13]GROWTH (YoY)'!AR801/100))</f>
        <v>0</v>
      </c>
      <c r="CX801" s="227">
        <f>CW801*(1+('[13]GROWTH (YoY)'!AS801/100))</f>
        <v>0</v>
      </c>
      <c r="CY801" s="227">
        <f>CX801*(1+('[13]GROWTH (YoY)'!AT801/100))</f>
        <v>0</v>
      </c>
      <c r="CZ801" s="226">
        <v>0</v>
      </c>
      <c r="DA801" s="226">
        <v>0</v>
      </c>
      <c r="DB801" s="226">
        <v>0</v>
      </c>
      <c r="DC801" s="226">
        <v>0</v>
      </c>
      <c r="DD801" s="227">
        <v>0</v>
      </c>
      <c r="DE801" s="227">
        <v>0</v>
      </c>
      <c r="DF801" s="227">
        <v>0</v>
      </c>
      <c r="DG801" s="227">
        <v>0</v>
      </c>
      <c r="DH801" s="226">
        <v>0</v>
      </c>
      <c r="DI801" s="226">
        <v>0</v>
      </c>
      <c r="DJ801" s="226">
        <v>0</v>
      </c>
      <c r="DK801" s="226">
        <v>0</v>
      </c>
      <c r="DL801" s="227">
        <v>0</v>
      </c>
      <c r="DM801" s="227">
        <v>0</v>
      </c>
      <c r="DN801" s="227">
        <v>0</v>
      </c>
      <c r="DO801" s="227">
        <v>0</v>
      </c>
      <c r="DP801" s="376">
        <f t="shared" si="316"/>
        <v>0</v>
      </c>
      <c r="DQ801" s="226">
        <f t="shared" si="316"/>
        <v>0</v>
      </c>
      <c r="DR801" s="226">
        <f t="shared" si="316"/>
        <v>0</v>
      </c>
      <c r="DS801" s="226">
        <f t="shared" si="314"/>
        <v>0</v>
      </c>
      <c r="DT801" s="227">
        <f t="shared" ref="DS801:DW852" si="337">BG801-CN801</f>
        <v>0</v>
      </c>
      <c r="DU801" s="227">
        <f t="shared" si="337"/>
        <v>0</v>
      </c>
      <c r="DV801" s="227">
        <f t="shared" si="337"/>
        <v>0</v>
      </c>
      <c r="DW801" s="227">
        <f t="shared" si="337"/>
        <v>0</v>
      </c>
      <c r="DX801" s="377">
        <f t="shared" si="336"/>
        <v>0</v>
      </c>
      <c r="DY801" s="377">
        <f t="shared" si="336"/>
        <v>0</v>
      </c>
      <c r="DZ801" s="377">
        <f t="shared" si="336"/>
        <v>0</v>
      </c>
      <c r="EA801" s="377">
        <f t="shared" si="335"/>
        <v>0</v>
      </c>
      <c r="EB801" s="378">
        <f t="shared" si="335"/>
        <v>0</v>
      </c>
      <c r="EC801" s="378">
        <f t="shared" si="335"/>
        <v>0</v>
      </c>
      <c r="ED801" s="378">
        <f t="shared" si="335"/>
        <v>0</v>
      </c>
      <c r="EE801" s="378">
        <f t="shared" si="335"/>
        <v>0</v>
      </c>
      <c r="EG801" s="226">
        <v>0</v>
      </c>
      <c r="EH801" s="226">
        <v>0</v>
      </c>
      <c r="EI801" s="226">
        <v>0</v>
      </c>
      <c r="EJ801" s="226">
        <v>0</v>
      </c>
      <c r="EK801" s="226">
        <v>0</v>
      </c>
      <c r="EL801" s="226">
        <v>0</v>
      </c>
      <c r="EM801" s="226">
        <v>0</v>
      </c>
      <c r="EN801" s="379">
        <f t="shared" si="322"/>
        <v>0</v>
      </c>
      <c r="EO801" s="226">
        <f t="shared" si="323"/>
        <v>0</v>
      </c>
      <c r="EP801" s="379">
        <f t="shared" si="324"/>
        <v>0</v>
      </c>
      <c r="EQ801" s="226">
        <f t="shared" si="325"/>
        <v>0</v>
      </c>
      <c r="ER801" s="226">
        <f t="shared" si="326"/>
        <v>0</v>
      </c>
      <c r="ES801" s="292"/>
      <c r="ET801" s="227">
        <v>0</v>
      </c>
      <c r="EU801" s="227">
        <v>0</v>
      </c>
      <c r="EV801" s="227">
        <v>0</v>
      </c>
      <c r="EW801" s="227">
        <v>0</v>
      </c>
      <c r="EX801" s="227">
        <v>0</v>
      </c>
      <c r="EY801" s="227">
        <v>3</v>
      </c>
      <c r="EZ801" s="227">
        <v>3</v>
      </c>
      <c r="FA801" s="380">
        <f t="shared" si="330"/>
        <v>0</v>
      </c>
      <c r="FB801" s="228">
        <f t="shared" si="331"/>
        <v>0</v>
      </c>
      <c r="FC801" s="380">
        <f t="shared" si="332"/>
        <v>0</v>
      </c>
      <c r="FD801" s="227">
        <f t="shared" si="333"/>
        <v>0</v>
      </c>
      <c r="FE801" s="227">
        <f t="shared" si="334"/>
        <v>0</v>
      </c>
      <c r="FF801" s="227">
        <v>0</v>
      </c>
      <c r="FG801" s="228">
        <f t="shared" si="327"/>
        <v>0</v>
      </c>
      <c r="FH801" s="227">
        <v>0</v>
      </c>
      <c r="FI801" s="227">
        <v>0</v>
      </c>
      <c r="FJ801" s="227">
        <v>0</v>
      </c>
      <c r="FK801" s="227">
        <f t="shared" si="319"/>
        <v>0</v>
      </c>
      <c r="FL801" s="227">
        <v>0</v>
      </c>
      <c r="FM801" s="227">
        <f t="shared" si="320"/>
        <v>0</v>
      </c>
      <c r="FZ801" s="229"/>
      <c r="GA801" s="229"/>
      <c r="GB801" s="229"/>
      <c r="GC801" s="229"/>
      <c r="GD801" s="229"/>
    </row>
    <row r="802" spans="1:186" s="368" customFormat="1">
      <c r="A802" s="287" t="s">
        <v>1830</v>
      </c>
      <c r="B802" s="369" t="s">
        <v>1831</v>
      </c>
      <c r="C802" s="287" t="s">
        <v>1896</v>
      </c>
      <c r="D802" s="287" t="s">
        <v>3123</v>
      </c>
      <c r="E802" s="369" t="s">
        <v>1897</v>
      </c>
      <c r="F802" s="287">
        <v>799</v>
      </c>
      <c r="G802" s="407" t="s">
        <v>1930</v>
      </c>
      <c r="H802" s="392" t="s">
        <v>1931</v>
      </c>
      <c r="I802" s="393" t="s">
        <v>1919</v>
      </c>
      <c r="J802" s="392" t="s">
        <v>1920</v>
      </c>
      <c r="K802" s="393" t="s">
        <v>1025</v>
      </c>
      <c r="L802" s="392" t="s">
        <v>1902</v>
      </c>
      <c r="M802" s="392" t="s">
        <v>3124</v>
      </c>
      <c r="N802" s="372">
        <v>1</v>
      </c>
      <c r="O802" s="373">
        <v>198</v>
      </c>
      <c r="P802" s="373">
        <v>273</v>
      </c>
      <c r="Q802" s="373">
        <v>305</v>
      </c>
      <c r="R802" s="373">
        <v>337</v>
      </c>
      <c r="S802" s="374">
        <v>521</v>
      </c>
      <c r="T802" s="374">
        <v>581</v>
      </c>
      <c r="U802" s="374">
        <v>643</v>
      </c>
      <c r="V802" s="374">
        <v>715</v>
      </c>
      <c r="W802" s="373">
        <v>141</v>
      </c>
      <c r="X802" s="373">
        <v>192</v>
      </c>
      <c r="Y802" s="373">
        <v>214</v>
      </c>
      <c r="Z802" s="373">
        <v>236</v>
      </c>
      <c r="AA802" s="374">
        <v>296</v>
      </c>
      <c r="AB802" s="374">
        <v>329</v>
      </c>
      <c r="AC802" s="374">
        <v>364</v>
      </c>
      <c r="AD802" s="374">
        <v>405</v>
      </c>
      <c r="AE802" s="373">
        <v>2</v>
      </c>
      <c r="AF802" s="373">
        <v>2</v>
      </c>
      <c r="AG802" s="373">
        <v>2</v>
      </c>
      <c r="AH802" s="373">
        <v>2</v>
      </c>
      <c r="AI802" s="374">
        <v>5</v>
      </c>
      <c r="AJ802" s="374">
        <v>5</v>
      </c>
      <c r="AK802" s="374">
        <v>5</v>
      </c>
      <c r="AL802" s="374">
        <v>5</v>
      </c>
      <c r="AM802" s="226">
        <v>57</v>
      </c>
      <c r="AN802" s="226">
        <v>82</v>
      </c>
      <c r="AO802" s="226">
        <v>91</v>
      </c>
      <c r="AP802" s="226">
        <v>101</v>
      </c>
      <c r="AQ802" s="227">
        <v>225</v>
      </c>
      <c r="AR802" s="227">
        <v>251</v>
      </c>
      <c r="AS802" s="227">
        <v>278</v>
      </c>
      <c r="AT802" s="227">
        <v>310</v>
      </c>
      <c r="AU802" s="226">
        <v>22</v>
      </c>
      <c r="AV802" s="226">
        <v>29</v>
      </c>
      <c r="AW802" s="226">
        <v>35</v>
      </c>
      <c r="AX802" s="226">
        <v>40</v>
      </c>
      <c r="AY802" s="227">
        <v>81</v>
      </c>
      <c r="AZ802" s="227">
        <v>95</v>
      </c>
      <c r="BA802" s="227">
        <v>111</v>
      </c>
      <c r="BB802" s="227">
        <v>128</v>
      </c>
      <c r="BC802" s="226">
        <f t="shared" si="318"/>
        <v>35</v>
      </c>
      <c r="BD802" s="226">
        <f t="shared" si="318"/>
        <v>20</v>
      </c>
      <c r="BE802" s="226">
        <f t="shared" si="318"/>
        <v>6</v>
      </c>
      <c r="BF802" s="226">
        <f t="shared" si="318"/>
        <v>23</v>
      </c>
      <c r="BG802" s="218">
        <f t="shared" si="318"/>
        <v>105</v>
      </c>
      <c r="BH802" s="218">
        <f t="shared" si="317"/>
        <v>96</v>
      </c>
      <c r="BI802" s="218">
        <f t="shared" si="317"/>
        <v>122</v>
      </c>
      <c r="BJ802" s="218">
        <f t="shared" si="317"/>
        <v>165</v>
      </c>
      <c r="BK802" s="226">
        <f t="shared" si="313"/>
        <v>0</v>
      </c>
      <c r="BL802" s="226">
        <f t="shared" si="313"/>
        <v>33</v>
      </c>
      <c r="BM802" s="226">
        <f t="shared" si="313"/>
        <v>50</v>
      </c>
      <c r="BN802" s="226">
        <f t="shared" si="313"/>
        <v>38</v>
      </c>
      <c r="BO802" s="227">
        <f t="shared" si="313"/>
        <v>39</v>
      </c>
      <c r="BP802" s="227">
        <f t="shared" si="313"/>
        <v>60</v>
      </c>
      <c r="BQ802" s="227">
        <f t="shared" si="313"/>
        <v>45</v>
      </c>
      <c r="BR802" s="227">
        <f t="shared" si="313"/>
        <v>17</v>
      </c>
      <c r="BS802" s="226">
        <v>0</v>
      </c>
      <c r="BT802" s="226">
        <v>33</v>
      </c>
      <c r="BU802" s="226">
        <v>50</v>
      </c>
      <c r="BV802" s="226">
        <v>38</v>
      </c>
      <c r="BW802" s="227">
        <v>39</v>
      </c>
      <c r="BX802" s="227">
        <v>60</v>
      </c>
      <c r="BY802" s="227">
        <v>45</v>
      </c>
      <c r="BZ802" s="227">
        <v>17</v>
      </c>
      <c r="CA802" s="226">
        <v>0</v>
      </c>
      <c r="CB802" s="226">
        <f>IFERROR(VLOOKUP($G802,[12]ITEM!$B$2:$AC$939,26,0),0)</f>
        <v>0</v>
      </c>
      <c r="CC802" s="226">
        <f>IFERROR(VLOOKUP($G802,[12]ITEM!$B$2:$AC$939,27,0),0)</f>
        <v>0</v>
      </c>
      <c r="CD802" s="226">
        <f>IFERROR(VLOOKUP($G802,[12]ITEM!$B$2:$AC$939,28,0),0)</f>
        <v>0</v>
      </c>
      <c r="CE802" s="227">
        <v>0</v>
      </c>
      <c r="CF802" s="227">
        <v>0</v>
      </c>
      <c r="CG802" s="227">
        <v>0</v>
      </c>
      <c r="CH802" s="227">
        <v>0</v>
      </c>
      <c r="CI802" s="375"/>
      <c r="CJ802" s="226">
        <f t="shared" si="329"/>
        <v>35</v>
      </c>
      <c r="CK802" s="226">
        <f t="shared" si="329"/>
        <v>48</v>
      </c>
      <c r="CL802" s="226">
        <f t="shared" si="329"/>
        <v>52</v>
      </c>
      <c r="CM802" s="226">
        <f t="shared" si="328"/>
        <v>56</v>
      </c>
      <c r="CN802" s="227">
        <f t="shared" si="328"/>
        <v>105</v>
      </c>
      <c r="CO802" s="227">
        <f t="shared" si="328"/>
        <v>115.59214474820187</v>
      </c>
      <c r="CP802" s="227">
        <f t="shared" si="328"/>
        <v>128.5854493406259</v>
      </c>
      <c r="CQ802" s="227">
        <f t="shared" si="328"/>
        <v>143.315371029083</v>
      </c>
      <c r="CR802" s="226">
        <v>24</v>
      </c>
      <c r="CS802" s="226">
        <v>34</v>
      </c>
      <c r="CT802" s="226">
        <v>38</v>
      </c>
      <c r="CU802" s="226">
        <v>42</v>
      </c>
      <c r="CV802" s="227">
        <f t="shared" si="321"/>
        <v>91</v>
      </c>
      <c r="CW802" s="227">
        <f>CV802*(1+('[13]GROWTH (YoY)'!AR802/100))</f>
        <v>101.59214474820187</v>
      </c>
      <c r="CX802" s="227">
        <f>CW802*(1+('[13]GROWTH (YoY)'!AS802/100))</f>
        <v>112.5854493406259</v>
      </c>
      <c r="CY802" s="227">
        <f>CX802*(1+('[13]GROWTH (YoY)'!AT802/100))</f>
        <v>125.315371029083</v>
      </c>
      <c r="CZ802" s="226">
        <v>6</v>
      </c>
      <c r="DA802" s="226">
        <v>9</v>
      </c>
      <c r="DB802" s="226">
        <v>9</v>
      </c>
      <c r="DC802" s="226">
        <v>9</v>
      </c>
      <c r="DD802" s="227">
        <v>9</v>
      </c>
      <c r="DE802" s="227">
        <v>9</v>
      </c>
      <c r="DF802" s="227">
        <v>10</v>
      </c>
      <c r="DG802" s="227">
        <v>12</v>
      </c>
      <c r="DH802" s="226">
        <v>5</v>
      </c>
      <c r="DI802" s="226">
        <v>5</v>
      </c>
      <c r="DJ802" s="226">
        <v>5</v>
      </c>
      <c r="DK802" s="226">
        <v>5</v>
      </c>
      <c r="DL802" s="227">
        <v>5</v>
      </c>
      <c r="DM802" s="227">
        <v>5</v>
      </c>
      <c r="DN802" s="227">
        <v>6</v>
      </c>
      <c r="DO802" s="227">
        <v>6</v>
      </c>
      <c r="DP802" s="376">
        <f t="shared" si="316"/>
        <v>0</v>
      </c>
      <c r="DQ802" s="226">
        <f t="shared" si="316"/>
        <v>-28</v>
      </c>
      <c r="DR802" s="226">
        <f t="shared" si="316"/>
        <v>-46</v>
      </c>
      <c r="DS802" s="226">
        <f t="shared" si="337"/>
        <v>-33</v>
      </c>
      <c r="DT802" s="227">
        <f t="shared" si="337"/>
        <v>0</v>
      </c>
      <c r="DU802" s="227">
        <f t="shared" si="337"/>
        <v>-19.592144748201875</v>
      </c>
      <c r="DV802" s="227">
        <f t="shared" si="337"/>
        <v>-6.5854493406258996</v>
      </c>
      <c r="DW802" s="227">
        <f t="shared" si="337"/>
        <v>21.684628970917004</v>
      </c>
      <c r="DX802" s="377">
        <f t="shared" si="336"/>
        <v>0.71212121212121215</v>
      </c>
      <c r="DY802" s="377">
        <f t="shared" si="336"/>
        <v>0.70329670329670335</v>
      </c>
      <c r="DZ802" s="377">
        <f t="shared" si="336"/>
        <v>0.70163934426229513</v>
      </c>
      <c r="EA802" s="377">
        <f t="shared" si="335"/>
        <v>0.70029673590504449</v>
      </c>
      <c r="EB802" s="378">
        <f t="shared" si="335"/>
        <v>0.56813819577735125</v>
      </c>
      <c r="EC802" s="378">
        <f t="shared" si="335"/>
        <v>0.5662650602409639</v>
      </c>
      <c r="ED802" s="378">
        <f t="shared" si="335"/>
        <v>0.56609642301710728</v>
      </c>
      <c r="EE802" s="378">
        <f t="shared" si="335"/>
        <v>0.56643356643356646</v>
      </c>
      <c r="EG802" s="226">
        <v>193</v>
      </c>
      <c r="EH802" s="226">
        <v>109</v>
      </c>
      <c r="EI802" s="226">
        <v>84</v>
      </c>
      <c r="EJ802" s="226">
        <v>31</v>
      </c>
      <c r="EK802" s="226">
        <v>82</v>
      </c>
      <c r="EL802" s="226">
        <v>1166</v>
      </c>
      <c r="EM802" s="226">
        <v>1133</v>
      </c>
      <c r="EN802" s="379">
        <f t="shared" si="322"/>
        <v>0.56476683937823835</v>
      </c>
      <c r="EO802" s="226">
        <f t="shared" si="323"/>
        <v>36.904761904761905</v>
      </c>
      <c r="EP802" s="379">
        <f t="shared" si="324"/>
        <v>0.42487046632124353</v>
      </c>
      <c r="EQ802" s="226">
        <f t="shared" si="325"/>
        <v>70325.900514579756</v>
      </c>
      <c r="ER802" s="226">
        <f t="shared" si="326"/>
        <v>2280.0823771697555</v>
      </c>
      <c r="ES802" s="292"/>
      <c r="ET802" s="227">
        <v>521</v>
      </c>
      <c r="EU802" s="227">
        <v>296</v>
      </c>
      <c r="EV802" s="227">
        <v>225</v>
      </c>
      <c r="EW802" s="227">
        <v>81</v>
      </c>
      <c r="EX802" s="227">
        <v>567</v>
      </c>
      <c r="EY802" s="227">
        <v>2087</v>
      </c>
      <c r="EZ802" s="227">
        <v>2053</v>
      </c>
      <c r="FA802" s="380">
        <f t="shared" si="330"/>
        <v>0.56813819577735125</v>
      </c>
      <c r="FB802" s="228">
        <f t="shared" si="331"/>
        <v>36</v>
      </c>
      <c r="FC802" s="380">
        <f t="shared" si="332"/>
        <v>1.0882917466410749</v>
      </c>
      <c r="FD802" s="227">
        <f t="shared" si="333"/>
        <v>271681.83996166749</v>
      </c>
      <c r="FE802" s="227">
        <f t="shared" si="334"/>
        <v>3287.8714076960546</v>
      </c>
      <c r="FF802" s="227">
        <v>225</v>
      </c>
      <c r="FG802" s="228">
        <f t="shared" si="327"/>
        <v>36</v>
      </c>
      <c r="FH802" s="227">
        <v>81</v>
      </c>
      <c r="FI802" s="227">
        <v>225</v>
      </c>
      <c r="FJ802" s="227">
        <v>4</v>
      </c>
      <c r="FK802" s="227">
        <f t="shared" si="319"/>
        <v>140</v>
      </c>
      <c r="FL802" s="227">
        <v>127</v>
      </c>
      <c r="FM802" s="227">
        <f t="shared" si="320"/>
        <v>13</v>
      </c>
      <c r="FZ802" s="229"/>
      <c r="GA802" s="229"/>
      <c r="GB802" s="229"/>
      <c r="GC802" s="229"/>
      <c r="GD802" s="229"/>
    </row>
    <row r="803" spans="1:186" s="368" customFormat="1" ht="18" customHeight="1">
      <c r="A803" s="287" t="s">
        <v>1830</v>
      </c>
      <c r="B803" s="369" t="s">
        <v>1831</v>
      </c>
      <c r="C803" s="287" t="s">
        <v>1896</v>
      </c>
      <c r="D803" s="287" t="s">
        <v>3123</v>
      </c>
      <c r="E803" s="369" t="s">
        <v>1897</v>
      </c>
      <c r="F803" s="287">
        <v>800</v>
      </c>
      <c r="G803" s="407" t="s">
        <v>1932</v>
      </c>
      <c r="H803" s="392" t="s">
        <v>1933</v>
      </c>
      <c r="I803" s="393" t="s">
        <v>1919</v>
      </c>
      <c r="J803" s="392" t="s">
        <v>1920</v>
      </c>
      <c r="K803" s="393" t="s">
        <v>1025</v>
      </c>
      <c r="L803" s="392" t="s">
        <v>1902</v>
      </c>
      <c r="M803" s="392" t="s">
        <v>3124</v>
      </c>
      <c r="N803" s="372">
        <v>1</v>
      </c>
      <c r="O803" s="373">
        <v>560</v>
      </c>
      <c r="P803" s="373">
        <v>728</v>
      </c>
      <c r="Q803" s="373">
        <v>787</v>
      </c>
      <c r="R803" s="373">
        <v>851</v>
      </c>
      <c r="S803" s="374">
        <v>975</v>
      </c>
      <c r="T803" s="374">
        <v>1054</v>
      </c>
      <c r="U803" s="374">
        <v>1140</v>
      </c>
      <c r="V803" s="374">
        <v>1252</v>
      </c>
      <c r="W803" s="373">
        <v>359</v>
      </c>
      <c r="X803" s="373">
        <v>453</v>
      </c>
      <c r="Y803" s="373">
        <v>490</v>
      </c>
      <c r="Z803" s="373">
        <v>529</v>
      </c>
      <c r="AA803" s="374">
        <v>576</v>
      </c>
      <c r="AB803" s="374">
        <v>621</v>
      </c>
      <c r="AC803" s="374">
        <v>676</v>
      </c>
      <c r="AD803" s="374">
        <v>746</v>
      </c>
      <c r="AE803" s="373">
        <v>6</v>
      </c>
      <c r="AF803" s="373">
        <v>6</v>
      </c>
      <c r="AG803" s="373">
        <v>5</v>
      </c>
      <c r="AH803" s="373">
        <v>6</v>
      </c>
      <c r="AI803" s="374">
        <v>8</v>
      </c>
      <c r="AJ803" s="374">
        <v>8</v>
      </c>
      <c r="AK803" s="374">
        <v>8</v>
      </c>
      <c r="AL803" s="374">
        <v>8</v>
      </c>
      <c r="AM803" s="226">
        <v>202</v>
      </c>
      <c r="AN803" s="226">
        <v>275</v>
      </c>
      <c r="AO803" s="226">
        <v>297</v>
      </c>
      <c r="AP803" s="226">
        <v>322</v>
      </c>
      <c r="AQ803" s="227">
        <v>399</v>
      </c>
      <c r="AR803" s="227">
        <v>433</v>
      </c>
      <c r="AS803" s="227">
        <v>464</v>
      </c>
      <c r="AT803" s="227">
        <v>506</v>
      </c>
      <c r="AU803" s="226">
        <v>98</v>
      </c>
      <c r="AV803" s="226">
        <v>125</v>
      </c>
      <c r="AW803" s="226">
        <v>144</v>
      </c>
      <c r="AX803" s="226">
        <v>163</v>
      </c>
      <c r="AY803" s="227">
        <v>182</v>
      </c>
      <c r="AZ803" s="227">
        <v>209</v>
      </c>
      <c r="BA803" s="227">
        <v>237</v>
      </c>
      <c r="BB803" s="227">
        <v>268</v>
      </c>
      <c r="BC803" s="226">
        <f t="shared" si="318"/>
        <v>106</v>
      </c>
      <c r="BD803" s="226">
        <f t="shared" si="318"/>
        <v>139</v>
      </c>
      <c r="BE803" s="226">
        <f t="shared" si="318"/>
        <v>140</v>
      </c>
      <c r="BF803" s="226">
        <f t="shared" si="318"/>
        <v>148</v>
      </c>
      <c r="BG803" s="218">
        <f t="shared" si="318"/>
        <v>203</v>
      </c>
      <c r="BH803" s="218">
        <f t="shared" si="317"/>
        <v>215</v>
      </c>
      <c r="BI803" s="218">
        <f t="shared" si="317"/>
        <v>220</v>
      </c>
      <c r="BJ803" s="218">
        <f t="shared" si="317"/>
        <v>230</v>
      </c>
      <c r="BK803" s="226">
        <f t="shared" si="313"/>
        <v>-2</v>
      </c>
      <c r="BL803" s="226">
        <f t="shared" si="313"/>
        <v>11</v>
      </c>
      <c r="BM803" s="226">
        <f t="shared" si="313"/>
        <v>13</v>
      </c>
      <c r="BN803" s="226">
        <f t="shared" si="313"/>
        <v>11</v>
      </c>
      <c r="BO803" s="227">
        <f t="shared" si="313"/>
        <v>14</v>
      </c>
      <c r="BP803" s="227">
        <f t="shared" si="313"/>
        <v>9</v>
      </c>
      <c r="BQ803" s="227">
        <f t="shared" si="313"/>
        <v>7</v>
      </c>
      <c r="BR803" s="227">
        <f t="shared" si="313"/>
        <v>8</v>
      </c>
      <c r="BS803" s="226">
        <v>6</v>
      </c>
      <c r="BT803" s="226">
        <v>11</v>
      </c>
      <c r="BU803" s="226">
        <v>13</v>
      </c>
      <c r="BV803" s="226">
        <v>11</v>
      </c>
      <c r="BW803" s="227">
        <v>14</v>
      </c>
      <c r="BX803" s="227">
        <v>9</v>
      </c>
      <c r="BY803" s="227">
        <v>7</v>
      </c>
      <c r="BZ803" s="227">
        <v>8</v>
      </c>
      <c r="CA803" s="226">
        <v>8</v>
      </c>
      <c r="CB803" s="226">
        <f>IFERROR(VLOOKUP($G803,[12]ITEM!$B$2:$AC$939,26,0),0)</f>
        <v>0</v>
      </c>
      <c r="CC803" s="226">
        <f>IFERROR(VLOOKUP($G803,[12]ITEM!$B$2:$AC$939,27,0),0)</f>
        <v>0</v>
      </c>
      <c r="CD803" s="226">
        <f>IFERROR(VLOOKUP($G803,[12]ITEM!$B$2:$AC$939,28,0),0)</f>
        <v>0</v>
      </c>
      <c r="CE803" s="227">
        <v>0</v>
      </c>
      <c r="CF803" s="227">
        <v>0</v>
      </c>
      <c r="CG803" s="227">
        <v>0</v>
      </c>
      <c r="CH803" s="227">
        <v>0</v>
      </c>
      <c r="CI803" s="375"/>
      <c r="CJ803" s="226">
        <f t="shared" si="329"/>
        <v>105</v>
      </c>
      <c r="CK803" s="226">
        <f t="shared" si="329"/>
        <v>142</v>
      </c>
      <c r="CL803" s="226">
        <f t="shared" si="329"/>
        <v>153</v>
      </c>
      <c r="CM803" s="226">
        <f t="shared" si="328"/>
        <v>164</v>
      </c>
      <c r="CN803" s="227">
        <f t="shared" si="328"/>
        <v>203</v>
      </c>
      <c r="CO803" s="227">
        <f t="shared" si="328"/>
        <v>220.03231679045408</v>
      </c>
      <c r="CP803" s="227">
        <f t="shared" si="328"/>
        <v>235.54225380578976</v>
      </c>
      <c r="CQ803" s="227">
        <f t="shared" si="328"/>
        <v>259.05120643817423</v>
      </c>
      <c r="CR803" s="226">
        <v>81</v>
      </c>
      <c r="CS803" s="226">
        <v>110</v>
      </c>
      <c r="CT803" s="226">
        <v>119</v>
      </c>
      <c r="CU803" s="226">
        <v>129</v>
      </c>
      <c r="CV803" s="227">
        <f t="shared" si="321"/>
        <v>176</v>
      </c>
      <c r="CW803" s="227">
        <f>CV803*(1+('[13]GROWTH (YoY)'!AR803/100))</f>
        <v>191.03231679045408</v>
      </c>
      <c r="CX803" s="227">
        <f>CW803*(1+('[13]GROWTH (YoY)'!AS803/100))</f>
        <v>204.54225380578976</v>
      </c>
      <c r="CY803" s="227">
        <f>CX803*(1+('[13]GROWTH (YoY)'!AT803/100))</f>
        <v>223.05120643817423</v>
      </c>
      <c r="CZ803" s="226">
        <v>18</v>
      </c>
      <c r="DA803" s="226">
        <v>25</v>
      </c>
      <c r="DB803" s="226">
        <v>26</v>
      </c>
      <c r="DC803" s="226">
        <v>27</v>
      </c>
      <c r="DD803" s="227">
        <v>20</v>
      </c>
      <c r="DE803" s="227">
        <v>21</v>
      </c>
      <c r="DF803" s="227">
        <v>22</v>
      </c>
      <c r="DG803" s="227">
        <v>26</v>
      </c>
      <c r="DH803" s="226">
        <v>6</v>
      </c>
      <c r="DI803" s="226">
        <v>7</v>
      </c>
      <c r="DJ803" s="226">
        <v>8</v>
      </c>
      <c r="DK803" s="226">
        <v>8</v>
      </c>
      <c r="DL803" s="227">
        <v>7</v>
      </c>
      <c r="DM803" s="227">
        <v>8</v>
      </c>
      <c r="DN803" s="227">
        <v>9</v>
      </c>
      <c r="DO803" s="227">
        <v>10</v>
      </c>
      <c r="DP803" s="376">
        <f t="shared" si="316"/>
        <v>1</v>
      </c>
      <c r="DQ803" s="226">
        <f t="shared" si="316"/>
        <v>-3</v>
      </c>
      <c r="DR803" s="226">
        <f t="shared" si="316"/>
        <v>-13</v>
      </c>
      <c r="DS803" s="226">
        <f t="shared" si="337"/>
        <v>-16</v>
      </c>
      <c r="DT803" s="227">
        <f t="shared" si="337"/>
        <v>0</v>
      </c>
      <c r="DU803" s="227">
        <f t="shared" si="337"/>
        <v>-5.0323167904540753</v>
      </c>
      <c r="DV803" s="227">
        <f t="shared" si="337"/>
        <v>-15.542253805789755</v>
      </c>
      <c r="DW803" s="227">
        <f t="shared" si="337"/>
        <v>-29.051206438174233</v>
      </c>
      <c r="DX803" s="377">
        <f t="shared" si="336"/>
        <v>0.64107142857142863</v>
      </c>
      <c r="DY803" s="377">
        <f t="shared" si="336"/>
        <v>0.62225274725274726</v>
      </c>
      <c r="DZ803" s="377">
        <f t="shared" si="336"/>
        <v>0.62261753494282079</v>
      </c>
      <c r="EA803" s="377">
        <f t="shared" si="335"/>
        <v>0.6216216216216216</v>
      </c>
      <c r="EB803" s="378">
        <f t="shared" si="335"/>
        <v>0.59076923076923082</v>
      </c>
      <c r="EC803" s="378">
        <f t="shared" si="335"/>
        <v>0.58918406072106266</v>
      </c>
      <c r="ED803" s="378">
        <f t="shared" si="335"/>
        <v>0.59298245614035083</v>
      </c>
      <c r="EE803" s="378">
        <f t="shared" si="335"/>
        <v>0.59584664536741216</v>
      </c>
      <c r="EG803" s="226">
        <v>560</v>
      </c>
      <c r="EH803" s="226">
        <v>359</v>
      </c>
      <c r="EI803" s="226">
        <v>202</v>
      </c>
      <c r="EJ803" s="226">
        <v>80</v>
      </c>
      <c r="EK803" s="226">
        <v>152</v>
      </c>
      <c r="EL803" s="226">
        <v>3680</v>
      </c>
      <c r="EM803" s="226">
        <v>3540</v>
      </c>
      <c r="EN803" s="379">
        <f t="shared" si="322"/>
        <v>0.64107142857142863</v>
      </c>
      <c r="EO803" s="226">
        <f t="shared" si="323"/>
        <v>39.603960396039604</v>
      </c>
      <c r="EP803" s="379">
        <f t="shared" si="324"/>
        <v>0.27142857142857141</v>
      </c>
      <c r="EQ803" s="226">
        <f t="shared" si="325"/>
        <v>41304.34782608696</v>
      </c>
      <c r="ER803" s="226">
        <f t="shared" si="326"/>
        <v>1883.2391713747647</v>
      </c>
      <c r="ES803" s="292"/>
      <c r="ET803" s="227">
        <v>980</v>
      </c>
      <c r="EU803" s="227">
        <v>576</v>
      </c>
      <c r="EV803" s="227">
        <v>404</v>
      </c>
      <c r="EW803" s="227">
        <v>184</v>
      </c>
      <c r="EX803" s="227">
        <v>390</v>
      </c>
      <c r="EY803" s="227">
        <v>4877</v>
      </c>
      <c r="EZ803" s="227">
        <v>4755</v>
      </c>
      <c r="FA803" s="380">
        <f t="shared" si="330"/>
        <v>0.58775510204081638</v>
      </c>
      <c r="FB803" s="228">
        <f t="shared" si="331"/>
        <v>45.544554455445549</v>
      </c>
      <c r="FC803" s="380">
        <f t="shared" si="332"/>
        <v>0.39795918367346939</v>
      </c>
      <c r="FD803" s="227">
        <f t="shared" si="333"/>
        <v>79967.192946483498</v>
      </c>
      <c r="FE803" s="227">
        <f t="shared" si="334"/>
        <v>3224.6757798808271</v>
      </c>
      <c r="FF803" s="227">
        <v>404</v>
      </c>
      <c r="FG803" s="228">
        <f t="shared" si="327"/>
        <v>45.544554455445549</v>
      </c>
      <c r="FH803" s="227">
        <v>184</v>
      </c>
      <c r="FI803" s="227">
        <v>404</v>
      </c>
      <c r="FJ803" s="227">
        <v>5</v>
      </c>
      <c r="FK803" s="227">
        <f t="shared" si="319"/>
        <v>215</v>
      </c>
      <c r="FL803" s="227">
        <v>120</v>
      </c>
      <c r="FM803" s="227">
        <f t="shared" si="320"/>
        <v>95</v>
      </c>
      <c r="FZ803" s="229"/>
      <c r="GA803" s="229"/>
      <c r="GB803" s="229"/>
      <c r="GC803" s="229"/>
      <c r="GD803" s="229"/>
    </row>
    <row r="804" spans="1:186" s="368" customFormat="1" ht="18" customHeight="1">
      <c r="A804" s="287" t="s">
        <v>1830</v>
      </c>
      <c r="B804" s="369" t="s">
        <v>1831</v>
      </c>
      <c r="C804" s="287" t="s">
        <v>1896</v>
      </c>
      <c r="D804" s="287" t="s">
        <v>3123</v>
      </c>
      <c r="E804" s="369" t="s">
        <v>1897</v>
      </c>
      <c r="F804" s="287">
        <v>801</v>
      </c>
      <c r="G804" s="407" t="s">
        <v>1934</v>
      </c>
      <c r="H804" s="392" t="s">
        <v>1935</v>
      </c>
      <c r="I804" s="393" t="s">
        <v>1919</v>
      </c>
      <c r="J804" s="392" t="s">
        <v>1920</v>
      </c>
      <c r="K804" s="393" t="s">
        <v>1025</v>
      </c>
      <c r="L804" s="392" t="s">
        <v>1902</v>
      </c>
      <c r="M804" s="392" t="s">
        <v>3124</v>
      </c>
      <c r="N804" s="372">
        <v>1</v>
      </c>
      <c r="O804" s="373">
        <v>1192</v>
      </c>
      <c r="P804" s="373">
        <v>1463</v>
      </c>
      <c r="Q804" s="373">
        <v>1586</v>
      </c>
      <c r="R804" s="373">
        <v>1742</v>
      </c>
      <c r="S804" s="374">
        <v>1709</v>
      </c>
      <c r="T804" s="374">
        <v>1853</v>
      </c>
      <c r="U804" s="374">
        <v>2035</v>
      </c>
      <c r="V804" s="374">
        <v>2245</v>
      </c>
      <c r="W804" s="373">
        <v>769</v>
      </c>
      <c r="X804" s="373">
        <v>929</v>
      </c>
      <c r="Y804" s="373">
        <v>1006</v>
      </c>
      <c r="Z804" s="373">
        <v>1105</v>
      </c>
      <c r="AA804" s="374">
        <v>1150</v>
      </c>
      <c r="AB804" s="374">
        <v>1246</v>
      </c>
      <c r="AC804" s="374">
        <v>1386</v>
      </c>
      <c r="AD804" s="374">
        <v>1525</v>
      </c>
      <c r="AE804" s="373">
        <v>12</v>
      </c>
      <c r="AF804" s="373">
        <v>11</v>
      </c>
      <c r="AG804" s="373">
        <v>11</v>
      </c>
      <c r="AH804" s="373">
        <v>12</v>
      </c>
      <c r="AI804" s="374">
        <v>11</v>
      </c>
      <c r="AJ804" s="374">
        <v>11</v>
      </c>
      <c r="AK804" s="374">
        <v>11</v>
      </c>
      <c r="AL804" s="374">
        <v>12</v>
      </c>
      <c r="AM804" s="226">
        <v>423</v>
      </c>
      <c r="AN804" s="226">
        <v>534</v>
      </c>
      <c r="AO804" s="226">
        <v>580</v>
      </c>
      <c r="AP804" s="226">
        <v>637</v>
      </c>
      <c r="AQ804" s="227">
        <v>559</v>
      </c>
      <c r="AR804" s="227">
        <v>607</v>
      </c>
      <c r="AS804" s="227">
        <v>648</v>
      </c>
      <c r="AT804" s="227">
        <v>721</v>
      </c>
      <c r="AU804" s="226">
        <v>197</v>
      </c>
      <c r="AV804" s="226">
        <v>260</v>
      </c>
      <c r="AW804" s="226">
        <v>260</v>
      </c>
      <c r="AX804" s="226">
        <v>349</v>
      </c>
      <c r="AY804" s="227">
        <v>272</v>
      </c>
      <c r="AZ804" s="227">
        <v>272</v>
      </c>
      <c r="BA804" s="227">
        <v>365</v>
      </c>
      <c r="BB804" s="227">
        <v>468</v>
      </c>
      <c r="BC804" s="226">
        <f t="shared" si="318"/>
        <v>280</v>
      </c>
      <c r="BD804" s="226">
        <f t="shared" si="318"/>
        <v>205</v>
      </c>
      <c r="BE804" s="226">
        <f t="shared" si="318"/>
        <v>242</v>
      </c>
      <c r="BF804" s="226">
        <f t="shared" si="318"/>
        <v>211</v>
      </c>
      <c r="BG804" s="218">
        <f t="shared" si="318"/>
        <v>245</v>
      </c>
      <c r="BH804" s="218">
        <f t="shared" si="317"/>
        <v>303</v>
      </c>
      <c r="BI804" s="218">
        <f t="shared" si="317"/>
        <v>254</v>
      </c>
      <c r="BJ804" s="218">
        <f t="shared" si="317"/>
        <v>228</v>
      </c>
      <c r="BK804" s="226">
        <f t="shared" si="313"/>
        <v>-54</v>
      </c>
      <c r="BL804" s="226">
        <f t="shared" si="313"/>
        <v>69</v>
      </c>
      <c r="BM804" s="226">
        <f t="shared" si="313"/>
        <v>78</v>
      </c>
      <c r="BN804" s="226">
        <f t="shared" si="313"/>
        <v>77</v>
      </c>
      <c r="BO804" s="227">
        <f t="shared" si="313"/>
        <v>42</v>
      </c>
      <c r="BP804" s="227">
        <f t="shared" si="313"/>
        <v>32</v>
      </c>
      <c r="BQ804" s="227">
        <f t="shared" si="313"/>
        <v>29</v>
      </c>
      <c r="BR804" s="227">
        <f t="shared" si="313"/>
        <v>25</v>
      </c>
      <c r="BS804" s="226">
        <v>41</v>
      </c>
      <c r="BT804" s="226">
        <v>69</v>
      </c>
      <c r="BU804" s="226">
        <v>78</v>
      </c>
      <c r="BV804" s="226">
        <v>77</v>
      </c>
      <c r="BW804" s="227">
        <v>42</v>
      </c>
      <c r="BX804" s="227">
        <v>32</v>
      </c>
      <c r="BY804" s="227">
        <v>29</v>
      </c>
      <c r="BZ804" s="227">
        <v>25</v>
      </c>
      <c r="CA804" s="226">
        <v>95</v>
      </c>
      <c r="CB804" s="226">
        <f>IFERROR(VLOOKUP($G804,[12]ITEM!$B$2:$AC$939,26,0),0)</f>
        <v>0</v>
      </c>
      <c r="CC804" s="226">
        <f>IFERROR(VLOOKUP($G804,[12]ITEM!$B$2:$AC$939,27,0),0)</f>
        <v>0</v>
      </c>
      <c r="CD804" s="226">
        <f>IFERROR(VLOOKUP($G804,[12]ITEM!$B$2:$AC$939,28,0),0)</f>
        <v>0</v>
      </c>
      <c r="CE804" s="227">
        <v>0</v>
      </c>
      <c r="CF804" s="227">
        <v>0</v>
      </c>
      <c r="CG804" s="227">
        <v>0</v>
      </c>
      <c r="CH804" s="227">
        <v>0</v>
      </c>
      <c r="CI804" s="375"/>
      <c r="CJ804" s="226">
        <f t="shared" si="329"/>
        <v>281</v>
      </c>
      <c r="CK804" s="226">
        <f t="shared" si="329"/>
        <v>308</v>
      </c>
      <c r="CL804" s="226">
        <f t="shared" si="329"/>
        <v>362</v>
      </c>
      <c r="CM804" s="226">
        <f t="shared" si="328"/>
        <v>360</v>
      </c>
      <c r="CN804" s="227">
        <f t="shared" si="328"/>
        <v>245</v>
      </c>
      <c r="CO804" s="227">
        <f t="shared" si="328"/>
        <v>302.62193566615377</v>
      </c>
      <c r="CP804" s="227">
        <f t="shared" si="328"/>
        <v>310.0473075324665</v>
      </c>
      <c r="CQ804" s="227">
        <f t="shared" si="328"/>
        <v>328.50682802703602</v>
      </c>
      <c r="CR804" s="226">
        <v>58</v>
      </c>
      <c r="CS804" s="226">
        <v>73</v>
      </c>
      <c r="CT804" s="226">
        <v>79</v>
      </c>
      <c r="CU804" s="226">
        <v>87</v>
      </c>
      <c r="CV804" s="227">
        <f t="shared" si="321"/>
        <v>19</v>
      </c>
      <c r="CW804" s="227">
        <f>CV804*(1+('[13]GROWTH (YoY)'!AR804/100))</f>
        <v>20.621935666153757</v>
      </c>
      <c r="CX804" s="227">
        <f>CW804*(1+('[13]GROWTH (YoY)'!AS804/100))</f>
        <v>22.047307532466505</v>
      </c>
      <c r="CY804" s="227">
        <f>CX804*(1+('[13]GROWTH (YoY)'!AT804/100))</f>
        <v>24.506828027036015</v>
      </c>
      <c r="CZ804" s="226">
        <v>14</v>
      </c>
      <c r="DA804" s="226">
        <v>18</v>
      </c>
      <c r="DB804" s="226">
        <v>19</v>
      </c>
      <c r="DC804" s="226">
        <v>20</v>
      </c>
      <c r="DD804" s="227">
        <v>11</v>
      </c>
      <c r="DE804" s="227">
        <v>11</v>
      </c>
      <c r="DF804" s="227">
        <v>12</v>
      </c>
      <c r="DG804" s="227">
        <v>14</v>
      </c>
      <c r="DH804" s="226">
        <v>209</v>
      </c>
      <c r="DI804" s="226">
        <v>217</v>
      </c>
      <c r="DJ804" s="226">
        <v>264</v>
      </c>
      <c r="DK804" s="226">
        <v>253</v>
      </c>
      <c r="DL804" s="227">
        <v>215</v>
      </c>
      <c r="DM804" s="227">
        <v>271</v>
      </c>
      <c r="DN804" s="227">
        <v>276</v>
      </c>
      <c r="DO804" s="227">
        <v>290</v>
      </c>
      <c r="DP804" s="376">
        <f t="shared" si="316"/>
        <v>-1</v>
      </c>
      <c r="DQ804" s="226">
        <f t="shared" si="316"/>
        <v>-103</v>
      </c>
      <c r="DR804" s="226">
        <f t="shared" si="316"/>
        <v>-120</v>
      </c>
      <c r="DS804" s="226">
        <f t="shared" si="337"/>
        <v>-149</v>
      </c>
      <c r="DT804" s="227">
        <f t="shared" si="337"/>
        <v>0</v>
      </c>
      <c r="DU804" s="227">
        <f t="shared" si="337"/>
        <v>0.37806433384622551</v>
      </c>
      <c r="DV804" s="227">
        <f t="shared" si="337"/>
        <v>-56.047307532466505</v>
      </c>
      <c r="DW804" s="227">
        <f t="shared" si="337"/>
        <v>-100.50682802703602</v>
      </c>
      <c r="DX804" s="377">
        <f t="shared" si="336"/>
        <v>0.64513422818791943</v>
      </c>
      <c r="DY804" s="377">
        <f t="shared" si="336"/>
        <v>0.63499658236500345</v>
      </c>
      <c r="DZ804" s="377">
        <f t="shared" si="336"/>
        <v>0.6343001261034048</v>
      </c>
      <c r="EA804" s="377">
        <f t="shared" si="335"/>
        <v>0.63432835820895528</v>
      </c>
      <c r="EB804" s="378">
        <f t="shared" si="335"/>
        <v>0.67290813341135169</v>
      </c>
      <c r="EC804" s="378">
        <f t="shared" si="335"/>
        <v>0.67242309767943875</v>
      </c>
      <c r="ED804" s="378">
        <f t="shared" si="335"/>
        <v>0.68108108108108112</v>
      </c>
      <c r="EE804" s="378">
        <f t="shared" si="335"/>
        <v>0.67928730512249447</v>
      </c>
      <c r="EG804" s="226">
        <v>1192</v>
      </c>
      <c r="EH804" s="226">
        <v>769</v>
      </c>
      <c r="EI804" s="226">
        <v>423</v>
      </c>
      <c r="EJ804" s="226">
        <v>179</v>
      </c>
      <c r="EK804" s="226">
        <v>266</v>
      </c>
      <c r="EL804" s="226">
        <v>5563</v>
      </c>
      <c r="EM804" s="226">
        <v>5487</v>
      </c>
      <c r="EN804" s="379">
        <f t="shared" si="322"/>
        <v>0.64513422818791943</v>
      </c>
      <c r="EO804" s="226">
        <f t="shared" si="323"/>
        <v>42.31678486997636</v>
      </c>
      <c r="EP804" s="379">
        <f t="shared" si="324"/>
        <v>0.22315436241610739</v>
      </c>
      <c r="EQ804" s="226">
        <f t="shared" si="325"/>
        <v>47815.926658277909</v>
      </c>
      <c r="ER804" s="226">
        <f t="shared" si="326"/>
        <v>2718.5468683555068</v>
      </c>
      <c r="ES804" s="292"/>
      <c r="ET804" s="227">
        <v>2492</v>
      </c>
      <c r="EU804" s="227">
        <v>1678</v>
      </c>
      <c r="EV804" s="227">
        <v>814</v>
      </c>
      <c r="EW804" s="227">
        <v>372</v>
      </c>
      <c r="EX804" s="227">
        <v>1390</v>
      </c>
      <c r="EY804" s="227">
        <v>9378</v>
      </c>
      <c r="EZ804" s="227">
        <v>9266</v>
      </c>
      <c r="FA804" s="380">
        <f t="shared" si="330"/>
        <v>0.673354735152488</v>
      </c>
      <c r="FB804" s="228">
        <f t="shared" si="331"/>
        <v>45.700245700245702</v>
      </c>
      <c r="FC804" s="380">
        <f t="shared" si="332"/>
        <v>0.557784911717496</v>
      </c>
      <c r="FD804" s="227">
        <f t="shared" si="333"/>
        <v>148219.23651098314</v>
      </c>
      <c r="FE804" s="227">
        <f t="shared" si="334"/>
        <v>3345.5644290956184</v>
      </c>
      <c r="FF804" s="227">
        <v>564</v>
      </c>
      <c r="FG804" s="228">
        <f t="shared" si="327"/>
        <v>48.581560283687942</v>
      </c>
      <c r="FH804" s="227">
        <v>274</v>
      </c>
      <c r="FI804" s="227">
        <v>564</v>
      </c>
      <c r="FJ804" s="227">
        <v>11</v>
      </c>
      <c r="FK804" s="227">
        <f t="shared" si="319"/>
        <v>279</v>
      </c>
      <c r="FL804" s="227">
        <v>209</v>
      </c>
      <c r="FM804" s="227">
        <f t="shared" si="320"/>
        <v>70</v>
      </c>
      <c r="FZ804" s="229"/>
      <c r="GA804" s="229"/>
      <c r="GB804" s="229"/>
      <c r="GC804" s="229"/>
      <c r="GD804" s="229"/>
    </row>
    <row r="805" spans="1:186" s="368" customFormat="1" ht="18" customHeight="1">
      <c r="A805" s="287" t="s">
        <v>1830</v>
      </c>
      <c r="B805" s="369" t="s">
        <v>1831</v>
      </c>
      <c r="C805" s="287" t="s">
        <v>1896</v>
      </c>
      <c r="D805" s="287" t="s">
        <v>3123</v>
      </c>
      <c r="E805" s="369" t="s">
        <v>1897</v>
      </c>
      <c r="F805" s="287">
        <v>802</v>
      </c>
      <c r="G805" s="407" t="s">
        <v>1936</v>
      </c>
      <c r="H805" s="392" t="s">
        <v>1937</v>
      </c>
      <c r="I805" s="393" t="s">
        <v>1919</v>
      </c>
      <c r="J805" s="392" t="s">
        <v>1920</v>
      </c>
      <c r="K805" s="393" t="s">
        <v>1025</v>
      </c>
      <c r="L805" s="392" t="s">
        <v>1902</v>
      </c>
      <c r="M805" s="392" t="s">
        <v>3124</v>
      </c>
      <c r="N805" s="372">
        <v>1</v>
      </c>
      <c r="O805" s="373">
        <v>6810</v>
      </c>
      <c r="P805" s="373">
        <v>9496</v>
      </c>
      <c r="Q805" s="373">
        <v>10411</v>
      </c>
      <c r="R805" s="373">
        <v>11554</v>
      </c>
      <c r="S805" s="374">
        <v>10171</v>
      </c>
      <c r="T805" s="374">
        <v>11201</v>
      </c>
      <c r="U805" s="374">
        <v>12461</v>
      </c>
      <c r="V805" s="374">
        <v>13954</v>
      </c>
      <c r="W805" s="373">
        <v>5137</v>
      </c>
      <c r="X805" s="373">
        <v>7072</v>
      </c>
      <c r="Y805" s="373">
        <v>7751</v>
      </c>
      <c r="Z805" s="373">
        <v>8600</v>
      </c>
      <c r="AA805" s="374">
        <v>7064</v>
      </c>
      <c r="AB805" s="374">
        <v>7768</v>
      </c>
      <c r="AC805" s="374">
        <v>8639</v>
      </c>
      <c r="AD805" s="374">
        <v>9676</v>
      </c>
      <c r="AE805" s="373">
        <v>46</v>
      </c>
      <c r="AF805" s="373">
        <v>50</v>
      </c>
      <c r="AG805" s="373">
        <v>49</v>
      </c>
      <c r="AH805" s="373">
        <v>53</v>
      </c>
      <c r="AI805" s="374">
        <v>63</v>
      </c>
      <c r="AJ805" s="374">
        <v>61</v>
      </c>
      <c r="AK805" s="374">
        <v>67</v>
      </c>
      <c r="AL805" s="374">
        <v>72</v>
      </c>
      <c r="AM805" s="226">
        <v>1673</v>
      </c>
      <c r="AN805" s="226">
        <v>2424</v>
      </c>
      <c r="AO805" s="226">
        <v>2660</v>
      </c>
      <c r="AP805" s="226">
        <v>2954</v>
      </c>
      <c r="AQ805" s="227">
        <v>3107</v>
      </c>
      <c r="AR805" s="227">
        <v>3434</v>
      </c>
      <c r="AS805" s="227">
        <v>3823</v>
      </c>
      <c r="AT805" s="227">
        <v>4278</v>
      </c>
      <c r="AU805" s="226">
        <v>791</v>
      </c>
      <c r="AV805" s="226">
        <v>1171</v>
      </c>
      <c r="AW805" s="226">
        <v>1231</v>
      </c>
      <c r="AX805" s="226">
        <v>1289</v>
      </c>
      <c r="AY805" s="227">
        <v>1505</v>
      </c>
      <c r="AZ805" s="227">
        <v>1580</v>
      </c>
      <c r="BA805" s="227">
        <v>1664</v>
      </c>
      <c r="BB805" s="227">
        <v>1783</v>
      </c>
      <c r="BC805" s="226">
        <f t="shared" si="318"/>
        <v>816</v>
      </c>
      <c r="BD805" s="226">
        <f t="shared" si="318"/>
        <v>921</v>
      </c>
      <c r="BE805" s="226">
        <f t="shared" si="318"/>
        <v>1039</v>
      </c>
      <c r="BF805" s="226">
        <f t="shared" si="318"/>
        <v>1277</v>
      </c>
      <c r="BG805" s="218">
        <f t="shared" si="318"/>
        <v>1402</v>
      </c>
      <c r="BH805" s="218">
        <f t="shared" si="317"/>
        <v>1666</v>
      </c>
      <c r="BI805" s="218">
        <f t="shared" si="317"/>
        <v>1976</v>
      </c>
      <c r="BJ805" s="218">
        <f t="shared" si="317"/>
        <v>2354</v>
      </c>
      <c r="BK805" s="226">
        <f t="shared" si="313"/>
        <v>66</v>
      </c>
      <c r="BL805" s="226">
        <f t="shared" si="313"/>
        <v>332</v>
      </c>
      <c r="BM805" s="226">
        <f t="shared" si="313"/>
        <v>390</v>
      </c>
      <c r="BN805" s="226">
        <f t="shared" si="313"/>
        <v>388</v>
      </c>
      <c r="BO805" s="227">
        <f t="shared" si="313"/>
        <v>200</v>
      </c>
      <c r="BP805" s="227">
        <f t="shared" si="313"/>
        <v>188</v>
      </c>
      <c r="BQ805" s="227">
        <f t="shared" si="313"/>
        <v>183</v>
      </c>
      <c r="BR805" s="227">
        <f t="shared" si="313"/>
        <v>141</v>
      </c>
      <c r="BS805" s="226">
        <v>199</v>
      </c>
      <c r="BT805" s="226">
        <v>332</v>
      </c>
      <c r="BU805" s="226">
        <v>390</v>
      </c>
      <c r="BV805" s="226">
        <v>388</v>
      </c>
      <c r="BW805" s="227">
        <v>200</v>
      </c>
      <c r="BX805" s="227">
        <v>188</v>
      </c>
      <c r="BY805" s="227">
        <v>183</v>
      </c>
      <c r="BZ805" s="227">
        <v>141</v>
      </c>
      <c r="CA805" s="226">
        <v>133</v>
      </c>
      <c r="CB805" s="226">
        <f>IFERROR(VLOOKUP($G805,[12]ITEM!$B$2:$AC$939,26,0),0)</f>
        <v>0</v>
      </c>
      <c r="CC805" s="226">
        <f>IFERROR(VLOOKUP($G805,[12]ITEM!$B$2:$AC$939,27,0),0)</f>
        <v>0</v>
      </c>
      <c r="CD805" s="226">
        <f>IFERROR(VLOOKUP($G805,[12]ITEM!$B$2:$AC$939,28,0),0)</f>
        <v>0</v>
      </c>
      <c r="CE805" s="227">
        <v>0</v>
      </c>
      <c r="CF805" s="227">
        <v>0</v>
      </c>
      <c r="CG805" s="227">
        <v>0</v>
      </c>
      <c r="CH805" s="227">
        <v>0</v>
      </c>
      <c r="CI805" s="375"/>
      <c r="CJ805" s="226">
        <f t="shared" si="329"/>
        <v>817</v>
      </c>
      <c r="CK805" s="226">
        <f t="shared" si="329"/>
        <v>2336</v>
      </c>
      <c r="CL805" s="226">
        <f t="shared" si="329"/>
        <v>2467</v>
      </c>
      <c r="CM805" s="226">
        <f t="shared" si="328"/>
        <v>3246</v>
      </c>
      <c r="CN805" s="227">
        <f t="shared" si="328"/>
        <v>1402</v>
      </c>
      <c r="CO805" s="227">
        <f t="shared" si="328"/>
        <v>1519.8882252655264</v>
      </c>
      <c r="CP805" s="227">
        <f t="shared" si="328"/>
        <v>2430.8856031537307</v>
      </c>
      <c r="CQ805" s="227">
        <f t="shared" si="328"/>
        <v>2477.3368099267673</v>
      </c>
      <c r="CR805" s="226">
        <v>-163</v>
      </c>
      <c r="CS805" s="226">
        <v>-237</v>
      </c>
      <c r="CT805" s="226">
        <v>-260</v>
      </c>
      <c r="CU805" s="226">
        <v>-289</v>
      </c>
      <c r="CV805" s="227">
        <f t="shared" si="321"/>
        <v>-1055</v>
      </c>
      <c r="CW805" s="227">
        <f>CV805*(1+('[13]GROWTH (YoY)'!AR805/100))</f>
        <v>-1166.1117747344736</v>
      </c>
      <c r="CX805" s="227">
        <f>CW805*(1+('[13]GROWTH (YoY)'!AS805/100))</f>
        <v>-1298.1143968462695</v>
      </c>
      <c r="CY805" s="227">
        <f>CX805*(1+('[13]GROWTH (YoY)'!AT805/100))</f>
        <v>-1452.6631900732325</v>
      </c>
      <c r="CZ805" s="226">
        <v>137</v>
      </c>
      <c r="DA805" s="226">
        <v>182</v>
      </c>
      <c r="DB805" s="226">
        <v>194</v>
      </c>
      <c r="DC805" s="226">
        <v>198</v>
      </c>
      <c r="DD805" s="227">
        <v>81</v>
      </c>
      <c r="DE805" s="227">
        <v>83</v>
      </c>
      <c r="DF805" s="227">
        <v>86</v>
      </c>
      <c r="DG805" s="227">
        <v>104</v>
      </c>
      <c r="DH805" s="226">
        <v>843</v>
      </c>
      <c r="DI805" s="226">
        <v>2391</v>
      </c>
      <c r="DJ805" s="226">
        <v>2533</v>
      </c>
      <c r="DK805" s="226">
        <v>3337</v>
      </c>
      <c r="DL805" s="227">
        <v>2376</v>
      </c>
      <c r="DM805" s="227">
        <v>2603</v>
      </c>
      <c r="DN805" s="227">
        <v>3643</v>
      </c>
      <c r="DO805" s="227">
        <v>3826</v>
      </c>
      <c r="DP805" s="376">
        <f t="shared" si="316"/>
        <v>-1</v>
      </c>
      <c r="DQ805" s="226">
        <f t="shared" si="316"/>
        <v>-1415</v>
      </c>
      <c r="DR805" s="226">
        <f t="shared" si="316"/>
        <v>-1428</v>
      </c>
      <c r="DS805" s="226">
        <f t="shared" si="337"/>
        <v>-1969</v>
      </c>
      <c r="DT805" s="227">
        <f t="shared" si="337"/>
        <v>0</v>
      </c>
      <c r="DU805" s="227">
        <f t="shared" si="337"/>
        <v>146.11177473447356</v>
      </c>
      <c r="DV805" s="227">
        <f t="shared" si="337"/>
        <v>-454.8856031537307</v>
      </c>
      <c r="DW805" s="227">
        <f t="shared" si="337"/>
        <v>-123.33680992676727</v>
      </c>
      <c r="DX805" s="377">
        <f t="shared" si="336"/>
        <v>0.75433186490455217</v>
      </c>
      <c r="DY805" s="377">
        <f t="shared" si="336"/>
        <v>0.74473462510530752</v>
      </c>
      <c r="DZ805" s="377">
        <f t="shared" si="336"/>
        <v>0.74450100854865042</v>
      </c>
      <c r="EA805" s="377">
        <f t="shared" si="335"/>
        <v>0.74433096763025797</v>
      </c>
      <c r="EB805" s="378">
        <f t="shared" si="335"/>
        <v>0.6945236456592272</v>
      </c>
      <c r="EC805" s="378">
        <f t="shared" si="335"/>
        <v>0.69350950807963574</v>
      </c>
      <c r="ED805" s="378">
        <f t="shared" si="335"/>
        <v>0.69328304309445465</v>
      </c>
      <c r="EE805" s="378">
        <f t="shared" si="335"/>
        <v>0.69342124122115523</v>
      </c>
      <c r="EG805" s="226">
        <v>6908</v>
      </c>
      <c r="EH805" s="226">
        <v>4551</v>
      </c>
      <c r="EI805" s="226">
        <v>2357</v>
      </c>
      <c r="EJ805" s="226">
        <v>910</v>
      </c>
      <c r="EK805" s="226">
        <v>1045</v>
      </c>
      <c r="EL805" s="226">
        <v>27350</v>
      </c>
      <c r="EM805" s="226">
        <v>26956</v>
      </c>
      <c r="EN805" s="379">
        <f t="shared" si="322"/>
        <v>0.65880138969310942</v>
      </c>
      <c r="EO805" s="226">
        <f t="shared" si="323"/>
        <v>38.608400509121765</v>
      </c>
      <c r="EP805" s="379">
        <f t="shared" si="324"/>
        <v>0.15127388535031847</v>
      </c>
      <c r="EQ805" s="226">
        <f t="shared" si="325"/>
        <v>38208.409506398537</v>
      </c>
      <c r="ER805" s="226">
        <f t="shared" si="326"/>
        <v>2813.2264925557702</v>
      </c>
      <c r="ES805" s="292"/>
      <c r="ET805" s="227">
        <v>10671</v>
      </c>
      <c r="EU805" s="227">
        <v>7214</v>
      </c>
      <c r="EV805" s="227">
        <v>3457</v>
      </c>
      <c r="EW805" s="227">
        <v>1804</v>
      </c>
      <c r="EX805" s="227">
        <v>1928</v>
      </c>
      <c r="EY805" s="227">
        <v>38538</v>
      </c>
      <c r="EZ805" s="227">
        <v>38456</v>
      </c>
      <c r="FA805" s="380">
        <f t="shared" si="330"/>
        <v>0.67603785961952956</v>
      </c>
      <c r="FB805" s="228">
        <f t="shared" si="331"/>
        <v>52.183974544402659</v>
      </c>
      <c r="FC805" s="380">
        <f t="shared" si="332"/>
        <v>0.18067660013119671</v>
      </c>
      <c r="FD805" s="227">
        <f t="shared" si="333"/>
        <v>50028.543256007055</v>
      </c>
      <c r="FE805" s="227">
        <f t="shared" si="334"/>
        <v>3909.2295957284514</v>
      </c>
      <c r="FF805" s="227">
        <v>3457</v>
      </c>
      <c r="FG805" s="228">
        <f t="shared" si="327"/>
        <v>48.278854498119756</v>
      </c>
      <c r="FH805" s="227">
        <v>1669</v>
      </c>
      <c r="FI805" s="227">
        <v>3457</v>
      </c>
      <c r="FJ805" s="227">
        <v>76</v>
      </c>
      <c r="FK805" s="227">
        <f t="shared" si="319"/>
        <v>1712</v>
      </c>
      <c r="FL805" s="227">
        <v>1302</v>
      </c>
      <c r="FM805" s="227">
        <f t="shared" si="320"/>
        <v>410</v>
      </c>
      <c r="FZ805" s="229"/>
      <c r="GA805" s="229"/>
      <c r="GB805" s="229"/>
      <c r="GC805" s="229"/>
      <c r="GD805" s="229"/>
    </row>
    <row r="806" spans="1:186" s="368" customFormat="1" ht="18" customHeight="1">
      <c r="A806" s="287" t="s">
        <v>1830</v>
      </c>
      <c r="B806" s="369" t="s">
        <v>1831</v>
      </c>
      <c r="C806" s="287" t="s">
        <v>1896</v>
      </c>
      <c r="D806" s="287" t="s">
        <v>3123</v>
      </c>
      <c r="E806" s="369" t="s">
        <v>1897</v>
      </c>
      <c r="F806" s="287">
        <v>803</v>
      </c>
      <c r="G806" s="407" t="s">
        <v>1938</v>
      </c>
      <c r="H806" s="392" t="s">
        <v>1939</v>
      </c>
      <c r="I806" s="393" t="s">
        <v>1919</v>
      </c>
      <c r="J806" s="392" t="s">
        <v>1920</v>
      </c>
      <c r="K806" s="393" t="s">
        <v>1025</v>
      </c>
      <c r="L806" s="392" t="s">
        <v>1902</v>
      </c>
      <c r="M806" s="392" t="s">
        <v>3124</v>
      </c>
      <c r="N806" s="372">
        <v>1</v>
      </c>
      <c r="O806" s="373">
        <v>228</v>
      </c>
      <c r="P806" s="373">
        <v>320</v>
      </c>
      <c r="Q806" s="373">
        <v>350</v>
      </c>
      <c r="R806" s="373">
        <v>381</v>
      </c>
      <c r="S806" s="374">
        <v>791</v>
      </c>
      <c r="T806" s="374">
        <v>862</v>
      </c>
      <c r="U806" s="374">
        <v>939</v>
      </c>
      <c r="V806" s="374">
        <v>1030</v>
      </c>
      <c r="W806" s="373">
        <v>111</v>
      </c>
      <c r="X806" s="373">
        <v>154</v>
      </c>
      <c r="Y806" s="373">
        <v>168</v>
      </c>
      <c r="Z806" s="373">
        <v>183</v>
      </c>
      <c r="AA806" s="374">
        <v>531</v>
      </c>
      <c r="AB806" s="374">
        <v>579</v>
      </c>
      <c r="AC806" s="374">
        <v>630</v>
      </c>
      <c r="AD806" s="374">
        <v>692</v>
      </c>
      <c r="AE806" s="373">
        <v>3</v>
      </c>
      <c r="AF806" s="373">
        <v>3</v>
      </c>
      <c r="AG806" s="373">
        <v>3</v>
      </c>
      <c r="AH806" s="373">
        <v>4</v>
      </c>
      <c r="AI806" s="374">
        <v>5</v>
      </c>
      <c r="AJ806" s="374">
        <v>5</v>
      </c>
      <c r="AK806" s="374">
        <v>5</v>
      </c>
      <c r="AL806" s="374">
        <v>6</v>
      </c>
      <c r="AM806" s="226">
        <v>117</v>
      </c>
      <c r="AN806" s="226">
        <v>167</v>
      </c>
      <c r="AO806" s="226">
        <v>182</v>
      </c>
      <c r="AP806" s="226">
        <v>198</v>
      </c>
      <c r="AQ806" s="227">
        <v>260</v>
      </c>
      <c r="AR806" s="227">
        <v>284</v>
      </c>
      <c r="AS806" s="227">
        <v>309</v>
      </c>
      <c r="AT806" s="227">
        <v>339</v>
      </c>
      <c r="AU806" s="226">
        <v>47</v>
      </c>
      <c r="AV806" s="226">
        <v>72</v>
      </c>
      <c r="AW806" s="226">
        <v>75</v>
      </c>
      <c r="AX806" s="226">
        <v>87</v>
      </c>
      <c r="AY806" s="227">
        <v>112</v>
      </c>
      <c r="AZ806" s="227">
        <v>116</v>
      </c>
      <c r="BA806" s="227">
        <v>136</v>
      </c>
      <c r="BB806" s="227">
        <v>150</v>
      </c>
      <c r="BC806" s="226">
        <f t="shared" si="318"/>
        <v>94</v>
      </c>
      <c r="BD806" s="226">
        <f t="shared" si="318"/>
        <v>84</v>
      </c>
      <c r="BE806" s="226">
        <f t="shared" si="318"/>
        <v>97</v>
      </c>
      <c r="BF806" s="226">
        <f t="shared" si="318"/>
        <v>103</v>
      </c>
      <c r="BG806" s="218">
        <f t="shared" si="318"/>
        <v>139</v>
      </c>
      <c r="BH806" s="218">
        <f t="shared" si="317"/>
        <v>161</v>
      </c>
      <c r="BI806" s="218">
        <f t="shared" si="317"/>
        <v>169</v>
      </c>
      <c r="BJ806" s="218">
        <f t="shared" si="317"/>
        <v>185</v>
      </c>
      <c r="BK806" s="226">
        <f t="shared" si="313"/>
        <v>-24</v>
      </c>
      <c r="BL806" s="226">
        <f t="shared" si="313"/>
        <v>11</v>
      </c>
      <c r="BM806" s="226">
        <f t="shared" si="313"/>
        <v>10</v>
      </c>
      <c r="BN806" s="226">
        <f t="shared" si="313"/>
        <v>8</v>
      </c>
      <c r="BO806" s="227">
        <f t="shared" si="313"/>
        <v>9</v>
      </c>
      <c r="BP806" s="227">
        <f t="shared" si="313"/>
        <v>7</v>
      </c>
      <c r="BQ806" s="227">
        <f t="shared" si="313"/>
        <v>4</v>
      </c>
      <c r="BR806" s="227">
        <f t="shared" si="313"/>
        <v>4</v>
      </c>
      <c r="BS806" s="226">
        <v>6</v>
      </c>
      <c r="BT806" s="226">
        <v>11</v>
      </c>
      <c r="BU806" s="226">
        <v>10</v>
      </c>
      <c r="BV806" s="226">
        <v>8</v>
      </c>
      <c r="BW806" s="227">
        <v>9</v>
      </c>
      <c r="BX806" s="227">
        <v>7</v>
      </c>
      <c r="BY806" s="227">
        <v>4</v>
      </c>
      <c r="BZ806" s="227">
        <v>4</v>
      </c>
      <c r="CA806" s="226">
        <v>30</v>
      </c>
      <c r="CB806" s="226">
        <f>IFERROR(VLOOKUP($G806,[12]ITEM!$B$2:$AC$939,26,0),0)</f>
        <v>0</v>
      </c>
      <c r="CC806" s="226">
        <f>IFERROR(VLOOKUP($G806,[12]ITEM!$B$2:$AC$939,27,0),0)</f>
        <v>0</v>
      </c>
      <c r="CD806" s="226">
        <f>IFERROR(VLOOKUP($G806,[12]ITEM!$B$2:$AC$939,28,0),0)</f>
        <v>0</v>
      </c>
      <c r="CE806" s="227">
        <v>0</v>
      </c>
      <c r="CF806" s="227">
        <v>0</v>
      </c>
      <c r="CG806" s="227">
        <v>0</v>
      </c>
      <c r="CH806" s="227">
        <v>0</v>
      </c>
      <c r="CI806" s="375"/>
      <c r="CJ806" s="226">
        <f t="shared" si="329"/>
        <v>94</v>
      </c>
      <c r="CK806" s="226">
        <f t="shared" si="329"/>
        <v>132</v>
      </c>
      <c r="CL806" s="226">
        <f t="shared" si="329"/>
        <v>143</v>
      </c>
      <c r="CM806" s="226">
        <f t="shared" si="328"/>
        <v>156</v>
      </c>
      <c r="CN806" s="227">
        <f t="shared" si="328"/>
        <v>139</v>
      </c>
      <c r="CO806" s="227">
        <f t="shared" si="328"/>
        <v>150.06766119173074</v>
      </c>
      <c r="CP806" s="227">
        <f t="shared" si="328"/>
        <v>163.57674635921776</v>
      </c>
      <c r="CQ806" s="227">
        <f t="shared" si="328"/>
        <v>180.67202590645778</v>
      </c>
      <c r="CR806" s="226">
        <v>77</v>
      </c>
      <c r="CS806" s="226">
        <v>109</v>
      </c>
      <c r="CT806" s="226">
        <v>119</v>
      </c>
      <c r="CU806" s="226">
        <v>130</v>
      </c>
      <c r="CV806" s="227">
        <f t="shared" si="321"/>
        <v>88</v>
      </c>
      <c r="CW806" s="227">
        <f>CV806*(1+('[13]GROWTH (YoY)'!AR806/100))</f>
        <v>96.06766119173075</v>
      </c>
      <c r="CX806" s="227">
        <f>CW806*(1+('[13]GROWTH (YoY)'!AS806/100))</f>
        <v>104.57674635921776</v>
      </c>
      <c r="CY806" s="227">
        <f>CX806*(1+('[13]GROWTH (YoY)'!AT806/100))</f>
        <v>114.67202590645778</v>
      </c>
      <c r="CZ806" s="226">
        <v>0</v>
      </c>
      <c r="DA806" s="226">
        <v>0</v>
      </c>
      <c r="DB806" s="226">
        <v>0</v>
      </c>
      <c r="DC806" s="226">
        <v>0</v>
      </c>
      <c r="DD806" s="227">
        <v>28</v>
      </c>
      <c r="DE806" s="227">
        <v>29</v>
      </c>
      <c r="DF806" s="227">
        <v>30</v>
      </c>
      <c r="DG806" s="227">
        <v>36</v>
      </c>
      <c r="DH806" s="226">
        <v>17</v>
      </c>
      <c r="DI806" s="226">
        <v>23</v>
      </c>
      <c r="DJ806" s="226">
        <v>24</v>
      </c>
      <c r="DK806" s="226">
        <v>26</v>
      </c>
      <c r="DL806" s="227">
        <v>23</v>
      </c>
      <c r="DM806" s="227">
        <v>25</v>
      </c>
      <c r="DN806" s="227">
        <v>29</v>
      </c>
      <c r="DO806" s="227">
        <v>30</v>
      </c>
      <c r="DP806" s="376">
        <f t="shared" si="316"/>
        <v>0</v>
      </c>
      <c r="DQ806" s="226">
        <f t="shared" si="316"/>
        <v>-48</v>
      </c>
      <c r="DR806" s="226">
        <f t="shared" si="316"/>
        <v>-46</v>
      </c>
      <c r="DS806" s="226">
        <f t="shared" si="337"/>
        <v>-53</v>
      </c>
      <c r="DT806" s="227">
        <f t="shared" si="337"/>
        <v>0</v>
      </c>
      <c r="DU806" s="227">
        <f t="shared" si="337"/>
        <v>10.932338808269265</v>
      </c>
      <c r="DV806" s="227">
        <f t="shared" si="337"/>
        <v>5.4232536407822352</v>
      </c>
      <c r="DW806" s="227">
        <f t="shared" si="337"/>
        <v>4.327974093542224</v>
      </c>
      <c r="DX806" s="377">
        <f t="shared" si="336"/>
        <v>0.48684210526315791</v>
      </c>
      <c r="DY806" s="377">
        <f t="shared" si="336"/>
        <v>0.48125000000000001</v>
      </c>
      <c r="DZ806" s="377">
        <f t="shared" si="336"/>
        <v>0.48</v>
      </c>
      <c r="EA806" s="377">
        <f t="shared" si="335"/>
        <v>0.48031496062992124</v>
      </c>
      <c r="EB806" s="378">
        <f t="shared" si="335"/>
        <v>0.67130214917825537</v>
      </c>
      <c r="EC806" s="378">
        <f t="shared" si="335"/>
        <v>0.67169373549883993</v>
      </c>
      <c r="ED806" s="378">
        <f t="shared" si="335"/>
        <v>0.67092651757188504</v>
      </c>
      <c r="EE806" s="378">
        <f t="shared" si="335"/>
        <v>0.67184466019417477</v>
      </c>
      <c r="EG806" s="226">
        <v>228</v>
      </c>
      <c r="EH806" s="226">
        <v>111</v>
      </c>
      <c r="EI806" s="226">
        <v>117</v>
      </c>
      <c r="EJ806" s="226">
        <v>47</v>
      </c>
      <c r="EK806" s="226">
        <v>95</v>
      </c>
      <c r="EL806" s="226">
        <v>1080</v>
      </c>
      <c r="EM806" s="226">
        <v>1035</v>
      </c>
      <c r="EN806" s="379">
        <f t="shared" si="322"/>
        <v>0.48684210526315791</v>
      </c>
      <c r="EO806" s="226">
        <f t="shared" si="323"/>
        <v>40.17094017094017</v>
      </c>
      <c r="EP806" s="379">
        <f t="shared" si="324"/>
        <v>0.41666666666666669</v>
      </c>
      <c r="EQ806" s="226">
        <f t="shared" si="325"/>
        <v>87962.962962962964</v>
      </c>
      <c r="ER806" s="226">
        <f t="shared" si="326"/>
        <v>3784.2190016103063</v>
      </c>
      <c r="ES806" s="292"/>
      <c r="ET806" s="227">
        <v>791</v>
      </c>
      <c r="EU806" s="227">
        <v>531</v>
      </c>
      <c r="EV806" s="227">
        <v>260</v>
      </c>
      <c r="EW806" s="227">
        <v>112</v>
      </c>
      <c r="EX806" s="227">
        <v>139</v>
      </c>
      <c r="EY806" s="227">
        <v>2116</v>
      </c>
      <c r="EZ806" s="227">
        <v>2036</v>
      </c>
      <c r="FA806" s="380">
        <f t="shared" si="330"/>
        <v>0.67130214917825537</v>
      </c>
      <c r="FB806" s="228">
        <f t="shared" si="331"/>
        <v>43.07692307692308</v>
      </c>
      <c r="FC806" s="380">
        <f t="shared" si="332"/>
        <v>0.17572692793931732</v>
      </c>
      <c r="FD806" s="227">
        <f t="shared" si="333"/>
        <v>65689.981096408315</v>
      </c>
      <c r="FE806" s="227">
        <f t="shared" si="334"/>
        <v>4584.1519318925994</v>
      </c>
      <c r="FF806" s="227">
        <v>260</v>
      </c>
      <c r="FG806" s="228">
        <f t="shared" si="327"/>
        <v>43.07692307692308</v>
      </c>
      <c r="FH806" s="227">
        <v>112</v>
      </c>
      <c r="FI806" s="227">
        <v>260</v>
      </c>
      <c r="FJ806" s="227">
        <v>3</v>
      </c>
      <c r="FK806" s="227">
        <f t="shared" si="319"/>
        <v>145</v>
      </c>
      <c r="FL806" s="227">
        <v>96</v>
      </c>
      <c r="FM806" s="227">
        <f t="shared" si="320"/>
        <v>49</v>
      </c>
      <c r="FZ806" s="229"/>
      <c r="GA806" s="229"/>
      <c r="GB806" s="229"/>
      <c r="GC806" s="229"/>
      <c r="GD806" s="229"/>
    </row>
    <row r="807" spans="1:186" s="368" customFormat="1" ht="18" customHeight="1">
      <c r="A807" s="287" t="s">
        <v>1830</v>
      </c>
      <c r="B807" s="369" t="s">
        <v>1831</v>
      </c>
      <c r="C807" s="287" t="s">
        <v>1896</v>
      </c>
      <c r="D807" s="287" t="s">
        <v>3123</v>
      </c>
      <c r="E807" s="369" t="s">
        <v>1897</v>
      </c>
      <c r="F807" s="287">
        <v>804</v>
      </c>
      <c r="G807" s="407" t="s">
        <v>1940</v>
      </c>
      <c r="H807" s="392" t="s">
        <v>1941</v>
      </c>
      <c r="I807" s="393" t="s">
        <v>1919</v>
      </c>
      <c r="J807" s="392" t="s">
        <v>1920</v>
      </c>
      <c r="K807" s="393" t="s">
        <v>1025</v>
      </c>
      <c r="L807" s="392" t="s">
        <v>1902</v>
      </c>
      <c r="M807" s="392" t="s">
        <v>3124</v>
      </c>
      <c r="N807" s="372">
        <v>1</v>
      </c>
      <c r="O807" s="373">
        <v>116</v>
      </c>
      <c r="P807" s="373">
        <v>160</v>
      </c>
      <c r="Q807" s="373">
        <v>172</v>
      </c>
      <c r="R807" s="373">
        <v>184</v>
      </c>
      <c r="S807" s="374">
        <v>295</v>
      </c>
      <c r="T807" s="374">
        <v>316</v>
      </c>
      <c r="U807" s="374">
        <v>339</v>
      </c>
      <c r="V807" s="374">
        <v>370</v>
      </c>
      <c r="W807" s="373">
        <v>72</v>
      </c>
      <c r="X807" s="373">
        <v>98</v>
      </c>
      <c r="Y807" s="373">
        <v>105</v>
      </c>
      <c r="Z807" s="373">
        <v>113</v>
      </c>
      <c r="AA807" s="374">
        <v>162</v>
      </c>
      <c r="AB807" s="374">
        <v>174</v>
      </c>
      <c r="AC807" s="374">
        <v>187</v>
      </c>
      <c r="AD807" s="374">
        <v>204</v>
      </c>
      <c r="AE807" s="373">
        <v>1</v>
      </c>
      <c r="AF807" s="373">
        <v>1</v>
      </c>
      <c r="AG807" s="373">
        <v>1</v>
      </c>
      <c r="AH807" s="373">
        <v>1</v>
      </c>
      <c r="AI807" s="374">
        <v>3</v>
      </c>
      <c r="AJ807" s="374">
        <v>3</v>
      </c>
      <c r="AK807" s="374">
        <v>3</v>
      </c>
      <c r="AL807" s="374">
        <v>3</v>
      </c>
      <c r="AM807" s="226">
        <v>44</v>
      </c>
      <c r="AN807" s="226">
        <v>62</v>
      </c>
      <c r="AO807" s="226">
        <v>66</v>
      </c>
      <c r="AP807" s="226">
        <v>71</v>
      </c>
      <c r="AQ807" s="227">
        <v>133</v>
      </c>
      <c r="AR807" s="227">
        <v>142</v>
      </c>
      <c r="AS807" s="227">
        <v>152</v>
      </c>
      <c r="AT807" s="227">
        <v>166</v>
      </c>
      <c r="AU807" s="226">
        <v>21</v>
      </c>
      <c r="AV807" s="226">
        <v>31</v>
      </c>
      <c r="AW807" s="226">
        <v>35</v>
      </c>
      <c r="AX807" s="226">
        <v>40</v>
      </c>
      <c r="AY807" s="227">
        <v>66</v>
      </c>
      <c r="AZ807" s="227">
        <v>75</v>
      </c>
      <c r="BA807" s="227">
        <v>85</v>
      </c>
      <c r="BB807" s="227">
        <v>94</v>
      </c>
      <c r="BC807" s="226">
        <f t="shared" si="318"/>
        <v>18</v>
      </c>
      <c r="BD807" s="226">
        <f t="shared" si="318"/>
        <v>-18</v>
      </c>
      <c r="BE807" s="226">
        <f t="shared" si="318"/>
        <v>-44</v>
      </c>
      <c r="BF807" s="226">
        <f t="shared" si="318"/>
        <v>-42</v>
      </c>
      <c r="BG807" s="218">
        <f t="shared" si="318"/>
        <v>16</v>
      </c>
      <c r="BH807" s="218">
        <f t="shared" si="317"/>
        <v>62</v>
      </c>
      <c r="BI807" s="218">
        <f t="shared" si="317"/>
        <v>61</v>
      </c>
      <c r="BJ807" s="218">
        <f t="shared" si="317"/>
        <v>33</v>
      </c>
      <c r="BK807" s="226">
        <f t="shared" si="313"/>
        <v>5</v>
      </c>
      <c r="BL807" s="226">
        <f t="shared" si="313"/>
        <v>49</v>
      </c>
      <c r="BM807" s="226">
        <f t="shared" si="313"/>
        <v>75</v>
      </c>
      <c r="BN807" s="226">
        <f t="shared" si="313"/>
        <v>73</v>
      </c>
      <c r="BO807" s="227">
        <f t="shared" si="313"/>
        <v>51</v>
      </c>
      <c r="BP807" s="227">
        <f t="shared" si="313"/>
        <v>5</v>
      </c>
      <c r="BQ807" s="227">
        <f t="shared" si="313"/>
        <v>6</v>
      </c>
      <c r="BR807" s="227">
        <f t="shared" si="313"/>
        <v>39</v>
      </c>
      <c r="BS807" s="226">
        <v>6</v>
      </c>
      <c r="BT807" s="226">
        <v>49</v>
      </c>
      <c r="BU807" s="226">
        <v>75</v>
      </c>
      <c r="BV807" s="226">
        <v>73</v>
      </c>
      <c r="BW807" s="227">
        <v>51</v>
      </c>
      <c r="BX807" s="227">
        <v>5</v>
      </c>
      <c r="BY807" s="227">
        <v>6</v>
      </c>
      <c r="BZ807" s="227">
        <v>39</v>
      </c>
      <c r="CA807" s="226">
        <v>1</v>
      </c>
      <c r="CB807" s="226">
        <f>IFERROR(VLOOKUP($G807,[12]ITEM!$B$2:$AC$939,26,0),0)</f>
        <v>0</v>
      </c>
      <c r="CC807" s="226">
        <f>IFERROR(VLOOKUP($G807,[12]ITEM!$B$2:$AC$939,27,0),0)</f>
        <v>0</v>
      </c>
      <c r="CD807" s="226">
        <f>IFERROR(VLOOKUP($G807,[12]ITEM!$B$2:$AC$939,28,0),0)</f>
        <v>0</v>
      </c>
      <c r="CE807" s="227">
        <v>0</v>
      </c>
      <c r="CF807" s="227">
        <v>0</v>
      </c>
      <c r="CG807" s="227">
        <v>0</v>
      </c>
      <c r="CH807" s="227">
        <v>0</v>
      </c>
      <c r="CI807" s="375"/>
      <c r="CJ807" s="226">
        <f t="shared" si="329"/>
        <v>17</v>
      </c>
      <c r="CK807" s="226">
        <f t="shared" si="329"/>
        <v>20</v>
      </c>
      <c r="CL807" s="226">
        <f t="shared" si="329"/>
        <v>21</v>
      </c>
      <c r="CM807" s="226">
        <f t="shared" si="328"/>
        <v>23</v>
      </c>
      <c r="CN807" s="227">
        <f t="shared" si="328"/>
        <v>16</v>
      </c>
      <c r="CO807" s="227">
        <f t="shared" si="328"/>
        <v>16.778154582826868</v>
      </c>
      <c r="CP807" s="227">
        <f t="shared" si="328"/>
        <v>18.637655557147646</v>
      </c>
      <c r="CQ807" s="227">
        <f t="shared" si="328"/>
        <v>20.777677284550467</v>
      </c>
      <c r="CR807" s="226">
        <v>2</v>
      </c>
      <c r="CS807" s="226">
        <v>0</v>
      </c>
      <c r="CT807" s="226">
        <v>0</v>
      </c>
      <c r="CU807" s="226">
        <v>1</v>
      </c>
      <c r="CV807" s="227">
        <f t="shared" si="321"/>
        <v>11</v>
      </c>
      <c r="CW807" s="227">
        <f>CV807*(1+('[13]GROWTH (YoY)'!AR807/100))</f>
        <v>11.778154582826868</v>
      </c>
      <c r="CX807" s="227">
        <f>CW807*(1+('[13]GROWTH (YoY)'!AS807/100))</f>
        <v>12.637655557147646</v>
      </c>
      <c r="CY807" s="227">
        <f>CX807*(1+('[13]GROWTH (YoY)'!AT807/100))</f>
        <v>13.777677284550467</v>
      </c>
      <c r="CZ807" s="226">
        <v>15</v>
      </c>
      <c r="DA807" s="226">
        <v>20</v>
      </c>
      <c r="DB807" s="226">
        <v>21</v>
      </c>
      <c r="DC807" s="226">
        <v>22</v>
      </c>
      <c r="DD807" s="227">
        <v>5</v>
      </c>
      <c r="DE807" s="227">
        <v>5</v>
      </c>
      <c r="DF807" s="227">
        <v>5</v>
      </c>
      <c r="DG807" s="227">
        <v>6</v>
      </c>
      <c r="DH807" s="226">
        <v>0</v>
      </c>
      <c r="DI807" s="226">
        <v>0</v>
      </c>
      <c r="DJ807" s="226">
        <v>0</v>
      </c>
      <c r="DK807" s="226">
        <v>0</v>
      </c>
      <c r="DL807" s="227">
        <v>0</v>
      </c>
      <c r="DM807" s="227">
        <v>0</v>
      </c>
      <c r="DN807" s="227">
        <v>1</v>
      </c>
      <c r="DO807" s="227">
        <v>1</v>
      </c>
      <c r="DP807" s="376">
        <f t="shared" si="316"/>
        <v>1</v>
      </c>
      <c r="DQ807" s="226">
        <f t="shared" si="316"/>
        <v>-38</v>
      </c>
      <c r="DR807" s="226">
        <f t="shared" si="316"/>
        <v>-65</v>
      </c>
      <c r="DS807" s="226">
        <f t="shared" si="337"/>
        <v>-65</v>
      </c>
      <c r="DT807" s="227">
        <f t="shared" si="337"/>
        <v>0</v>
      </c>
      <c r="DU807" s="227">
        <f t="shared" si="337"/>
        <v>45.221845417173128</v>
      </c>
      <c r="DV807" s="227">
        <f t="shared" si="337"/>
        <v>42.362344442852354</v>
      </c>
      <c r="DW807" s="227">
        <f t="shared" si="337"/>
        <v>12.222322715449533</v>
      </c>
      <c r="DX807" s="377">
        <f t="shared" si="336"/>
        <v>0.62068965517241381</v>
      </c>
      <c r="DY807" s="377">
        <f t="shared" si="336"/>
        <v>0.61250000000000004</v>
      </c>
      <c r="DZ807" s="377">
        <f t="shared" si="336"/>
        <v>0.61046511627906974</v>
      </c>
      <c r="EA807" s="377">
        <f t="shared" si="335"/>
        <v>0.61413043478260865</v>
      </c>
      <c r="EB807" s="378">
        <f t="shared" si="335"/>
        <v>0.54915254237288136</v>
      </c>
      <c r="EC807" s="378">
        <f t="shared" si="335"/>
        <v>0.55063291139240511</v>
      </c>
      <c r="ED807" s="378">
        <f t="shared" si="335"/>
        <v>0.55162241887905605</v>
      </c>
      <c r="EE807" s="378">
        <f t="shared" si="335"/>
        <v>0.55135135135135138</v>
      </c>
      <c r="EG807" s="226">
        <v>114</v>
      </c>
      <c r="EH807" s="226">
        <v>61</v>
      </c>
      <c r="EI807" s="226">
        <v>53</v>
      </c>
      <c r="EJ807" s="226">
        <v>23</v>
      </c>
      <c r="EK807" s="226">
        <v>25</v>
      </c>
      <c r="EL807" s="226">
        <v>1006</v>
      </c>
      <c r="EM807" s="226">
        <v>921</v>
      </c>
      <c r="EN807" s="379">
        <f t="shared" si="322"/>
        <v>0.53508771929824561</v>
      </c>
      <c r="EO807" s="226">
        <f t="shared" si="323"/>
        <v>43.39622641509434</v>
      </c>
      <c r="EP807" s="379">
        <f t="shared" si="324"/>
        <v>0.21929824561403508</v>
      </c>
      <c r="EQ807" s="226">
        <f t="shared" si="325"/>
        <v>24850.89463220676</v>
      </c>
      <c r="ER807" s="226">
        <f t="shared" si="326"/>
        <v>2081.0712993123416</v>
      </c>
      <c r="ES807" s="292"/>
      <c r="ET807" s="227">
        <v>716</v>
      </c>
      <c r="EU807" s="227">
        <v>393</v>
      </c>
      <c r="EV807" s="227">
        <v>323</v>
      </c>
      <c r="EW807" s="227">
        <v>193</v>
      </c>
      <c r="EX807" s="227">
        <v>309</v>
      </c>
      <c r="EY807" s="227">
        <v>4444</v>
      </c>
      <c r="EZ807" s="227">
        <v>4372</v>
      </c>
      <c r="FA807" s="380">
        <f t="shared" si="330"/>
        <v>0.5488826815642458</v>
      </c>
      <c r="FB807" s="228">
        <f t="shared" si="331"/>
        <v>59.752321981424153</v>
      </c>
      <c r="FC807" s="380">
        <f t="shared" si="332"/>
        <v>0.43156424581005587</v>
      </c>
      <c r="FD807" s="227">
        <f t="shared" si="333"/>
        <v>69531.953195319526</v>
      </c>
      <c r="FE807" s="227">
        <f t="shared" si="334"/>
        <v>3678.7130222628853</v>
      </c>
      <c r="FF807" s="227">
        <v>133</v>
      </c>
      <c r="FG807" s="228">
        <f t="shared" si="327"/>
        <v>49.624060150375939</v>
      </c>
      <c r="FH807" s="227">
        <v>66</v>
      </c>
      <c r="FI807" s="227">
        <v>133</v>
      </c>
      <c r="FJ807" s="227">
        <v>8</v>
      </c>
      <c r="FK807" s="227">
        <f t="shared" si="319"/>
        <v>59</v>
      </c>
      <c r="FL807" s="227">
        <v>36</v>
      </c>
      <c r="FM807" s="227">
        <f t="shared" si="320"/>
        <v>23</v>
      </c>
      <c r="FZ807" s="229"/>
      <c r="GA807" s="229"/>
      <c r="GB807" s="229"/>
      <c r="GC807" s="229"/>
      <c r="GD807" s="229"/>
    </row>
    <row r="808" spans="1:186" s="368" customFormat="1" ht="18" customHeight="1">
      <c r="A808" s="287" t="s">
        <v>1830</v>
      </c>
      <c r="B808" s="369" t="s">
        <v>1831</v>
      </c>
      <c r="C808" s="287" t="s">
        <v>1942</v>
      </c>
      <c r="D808" s="287" t="s">
        <v>3123</v>
      </c>
      <c r="E808" s="369" t="s">
        <v>1943</v>
      </c>
      <c r="F808" s="287">
        <v>805</v>
      </c>
      <c r="G808" s="407" t="s">
        <v>1944</v>
      </c>
      <c r="H808" s="392" t="s">
        <v>1945</v>
      </c>
      <c r="I808" s="393" t="s">
        <v>1946</v>
      </c>
      <c r="J808" s="392" t="s">
        <v>1947</v>
      </c>
      <c r="K808" s="393" t="s">
        <v>1043</v>
      </c>
      <c r="L808" s="392" t="s">
        <v>1948</v>
      </c>
      <c r="M808" s="392" t="s">
        <v>3124</v>
      </c>
      <c r="N808" s="372">
        <v>1</v>
      </c>
      <c r="O808" s="373">
        <v>1005</v>
      </c>
      <c r="P808" s="373">
        <v>1438</v>
      </c>
      <c r="Q808" s="373">
        <v>1557</v>
      </c>
      <c r="R808" s="373">
        <v>1734</v>
      </c>
      <c r="S808" s="374">
        <v>1662</v>
      </c>
      <c r="T808" s="374">
        <v>1799</v>
      </c>
      <c r="U808" s="374">
        <v>2002</v>
      </c>
      <c r="V808" s="374">
        <v>2242</v>
      </c>
      <c r="W808" s="373">
        <v>249</v>
      </c>
      <c r="X808" s="373">
        <v>356</v>
      </c>
      <c r="Y808" s="373">
        <v>385</v>
      </c>
      <c r="Z808" s="373">
        <v>431</v>
      </c>
      <c r="AA808" s="374">
        <v>672</v>
      </c>
      <c r="AB808" s="374">
        <v>728</v>
      </c>
      <c r="AC808" s="374">
        <v>809</v>
      </c>
      <c r="AD808" s="374">
        <v>905</v>
      </c>
      <c r="AE808" s="373">
        <v>11</v>
      </c>
      <c r="AF808" s="373">
        <v>13</v>
      </c>
      <c r="AG808" s="373">
        <v>13</v>
      </c>
      <c r="AH808" s="373">
        <v>14</v>
      </c>
      <c r="AI808" s="374">
        <v>12</v>
      </c>
      <c r="AJ808" s="374">
        <v>11</v>
      </c>
      <c r="AK808" s="374">
        <v>13</v>
      </c>
      <c r="AL808" s="374">
        <v>14</v>
      </c>
      <c r="AM808" s="226">
        <v>756</v>
      </c>
      <c r="AN808" s="226">
        <v>1082</v>
      </c>
      <c r="AO808" s="226">
        <v>1171</v>
      </c>
      <c r="AP808" s="226">
        <v>1304</v>
      </c>
      <c r="AQ808" s="227">
        <v>990</v>
      </c>
      <c r="AR808" s="227">
        <v>1071</v>
      </c>
      <c r="AS808" s="227">
        <v>1193</v>
      </c>
      <c r="AT808" s="227">
        <v>1336</v>
      </c>
      <c r="AU808" s="226">
        <v>580</v>
      </c>
      <c r="AV808" s="226">
        <v>854</v>
      </c>
      <c r="AW808" s="226">
        <v>972</v>
      </c>
      <c r="AX808" s="226">
        <v>1098</v>
      </c>
      <c r="AY808" s="227">
        <v>791</v>
      </c>
      <c r="AZ808" s="227">
        <v>904</v>
      </c>
      <c r="BA808" s="227">
        <v>1020</v>
      </c>
      <c r="BB808" s="227">
        <v>1154</v>
      </c>
      <c r="BC808" s="226">
        <f t="shared" si="318"/>
        <v>161</v>
      </c>
      <c r="BD808" s="226">
        <f t="shared" si="318"/>
        <v>161</v>
      </c>
      <c r="BE808" s="226">
        <f t="shared" si="318"/>
        <v>146</v>
      </c>
      <c r="BF808" s="226">
        <f t="shared" si="318"/>
        <v>140</v>
      </c>
      <c r="BG808" s="218">
        <f t="shared" si="318"/>
        <v>175</v>
      </c>
      <c r="BH808" s="218">
        <f t="shared" si="317"/>
        <v>139</v>
      </c>
      <c r="BI808" s="218">
        <f t="shared" si="317"/>
        <v>129</v>
      </c>
      <c r="BJ808" s="218">
        <f t="shared" si="317"/>
        <v>154</v>
      </c>
      <c r="BK808" s="226">
        <f t="shared" si="313"/>
        <v>15</v>
      </c>
      <c r="BL808" s="226">
        <f t="shared" si="313"/>
        <v>67</v>
      </c>
      <c r="BM808" s="226">
        <f t="shared" si="313"/>
        <v>53</v>
      </c>
      <c r="BN808" s="226">
        <f t="shared" si="313"/>
        <v>66</v>
      </c>
      <c r="BO808" s="227">
        <f t="shared" si="313"/>
        <v>24</v>
      </c>
      <c r="BP808" s="227">
        <f t="shared" si="313"/>
        <v>28</v>
      </c>
      <c r="BQ808" s="227">
        <f t="shared" si="313"/>
        <v>44</v>
      </c>
      <c r="BR808" s="227">
        <f t="shared" si="313"/>
        <v>28</v>
      </c>
      <c r="BS808" s="226">
        <v>44</v>
      </c>
      <c r="BT808" s="226">
        <v>67</v>
      </c>
      <c r="BU808" s="226">
        <v>53</v>
      </c>
      <c r="BV808" s="226">
        <v>66</v>
      </c>
      <c r="BW808" s="227">
        <v>24</v>
      </c>
      <c r="BX808" s="227">
        <v>28</v>
      </c>
      <c r="BY808" s="227">
        <v>44</v>
      </c>
      <c r="BZ808" s="227">
        <v>28</v>
      </c>
      <c r="CA808" s="226">
        <v>29</v>
      </c>
      <c r="CB808" s="226">
        <f>IFERROR(VLOOKUP($G808,[12]ITEM!$B$2:$AC$939,26,0),0)</f>
        <v>0</v>
      </c>
      <c r="CC808" s="226">
        <f>IFERROR(VLOOKUP($G808,[12]ITEM!$B$2:$AC$939,27,0),0)</f>
        <v>0</v>
      </c>
      <c r="CD808" s="226">
        <f>IFERROR(VLOOKUP($G808,[12]ITEM!$B$2:$AC$939,28,0),0)</f>
        <v>0</v>
      </c>
      <c r="CE808" s="227">
        <v>0</v>
      </c>
      <c r="CF808" s="227">
        <v>0</v>
      </c>
      <c r="CG808" s="227">
        <v>0</v>
      </c>
      <c r="CH808" s="227">
        <v>0</v>
      </c>
      <c r="CI808" s="375"/>
      <c r="CJ808" s="226">
        <f t="shared" si="329"/>
        <v>161</v>
      </c>
      <c r="CK808" s="226">
        <f t="shared" si="329"/>
        <v>191</v>
      </c>
      <c r="CL808" s="226">
        <f t="shared" si="329"/>
        <v>204</v>
      </c>
      <c r="CM808" s="226">
        <f t="shared" si="328"/>
        <v>225</v>
      </c>
      <c r="CN808" s="227">
        <f t="shared" si="328"/>
        <v>175</v>
      </c>
      <c r="CO808" s="227">
        <f t="shared" si="328"/>
        <v>189.55818123649658</v>
      </c>
      <c r="CP808" s="227">
        <f t="shared" si="328"/>
        <v>214.87730602253401</v>
      </c>
      <c r="CQ808" s="227">
        <f t="shared" si="328"/>
        <v>234.65350913448566</v>
      </c>
      <c r="CR808" s="226">
        <v>91</v>
      </c>
      <c r="CS808" s="226">
        <v>131</v>
      </c>
      <c r="CT808" s="226">
        <v>141</v>
      </c>
      <c r="CU808" s="226">
        <v>157</v>
      </c>
      <c r="CV808" s="227">
        <f t="shared" si="321"/>
        <v>116</v>
      </c>
      <c r="CW808" s="227">
        <f>CV808*(1+('[13]GROWTH (YoY)'!AR808/100))</f>
        <v>125.55818123649659</v>
      </c>
      <c r="CX808" s="227">
        <f>CW808*(1+('[13]GROWTH (YoY)'!AS808/100))</f>
        <v>139.87730602253401</v>
      </c>
      <c r="CY808" s="227">
        <f>CX808*(1+('[13]GROWTH (YoY)'!AT808/100))</f>
        <v>156.65350913448566</v>
      </c>
      <c r="CZ808" s="226">
        <v>0</v>
      </c>
      <c r="DA808" s="226">
        <v>0</v>
      </c>
      <c r="DB808" s="226">
        <v>0</v>
      </c>
      <c r="DC808" s="226">
        <v>0</v>
      </c>
      <c r="DD808" s="227">
        <v>0</v>
      </c>
      <c r="DE808" s="227">
        <v>0</v>
      </c>
      <c r="DF808" s="227">
        <v>0</v>
      </c>
      <c r="DG808" s="227">
        <v>0</v>
      </c>
      <c r="DH808" s="226">
        <v>70</v>
      </c>
      <c r="DI808" s="226">
        <v>60</v>
      </c>
      <c r="DJ808" s="226">
        <v>63</v>
      </c>
      <c r="DK808" s="226">
        <v>68</v>
      </c>
      <c r="DL808" s="227">
        <v>59</v>
      </c>
      <c r="DM808" s="227">
        <v>64</v>
      </c>
      <c r="DN808" s="227">
        <v>75</v>
      </c>
      <c r="DO808" s="227">
        <v>78</v>
      </c>
      <c r="DP808" s="376">
        <f t="shared" si="316"/>
        <v>0</v>
      </c>
      <c r="DQ808" s="226">
        <f t="shared" si="316"/>
        <v>-30</v>
      </c>
      <c r="DR808" s="226">
        <f t="shared" si="316"/>
        <v>-58</v>
      </c>
      <c r="DS808" s="226">
        <f t="shared" si="337"/>
        <v>-85</v>
      </c>
      <c r="DT808" s="227">
        <f t="shared" si="337"/>
        <v>0</v>
      </c>
      <c r="DU808" s="227">
        <f t="shared" si="337"/>
        <v>-50.55818123649658</v>
      </c>
      <c r="DV808" s="227">
        <f t="shared" si="337"/>
        <v>-85.877306022534015</v>
      </c>
      <c r="DW808" s="227">
        <f t="shared" si="337"/>
        <v>-80.65350913448566</v>
      </c>
      <c r="DX808" s="377">
        <f t="shared" si="336"/>
        <v>0.24776119402985075</v>
      </c>
      <c r="DY808" s="377">
        <f t="shared" si="336"/>
        <v>0.24756606397774686</v>
      </c>
      <c r="DZ808" s="377">
        <f t="shared" si="336"/>
        <v>0.24727039177906229</v>
      </c>
      <c r="EA808" s="377">
        <f t="shared" si="335"/>
        <v>0.24855824682814301</v>
      </c>
      <c r="EB808" s="378">
        <f t="shared" si="335"/>
        <v>0.40433212996389889</v>
      </c>
      <c r="EC808" s="378">
        <f t="shared" si="335"/>
        <v>0.40466926070038911</v>
      </c>
      <c r="ED808" s="378">
        <f t="shared" si="335"/>
        <v>0.40409590409590407</v>
      </c>
      <c r="EE808" s="378">
        <f t="shared" si="335"/>
        <v>0.40365744870651205</v>
      </c>
      <c r="EG808" s="226">
        <v>1005</v>
      </c>
      <c r="EH808" s="226">
        <v>249</v>
      </c>
      <c r="EI808" s="226">
        <v>756</v>
      </c>
      <c r="EJ808" s="226">
        <v>580</v>
      </c>
      <c r="EK808" s="226">
        <v>473</v>
      </c>
      <c r="EL808" s="226">
        <v>17118</v>
      </c>
      <c r="EM808" s="226">
        <v>17118</v>
      </c>
      <c r="EN808" s="379">
        <f t="shared" si="322"/>
        <v>0.24776119402985075</v>
      </c>
      <c r="EO808" s="226">
        <f t="shared" si="323"/>
        <v>76.719576719576722</v>
      </c>
      <c r="EP808" s="379">
        <f t="shared" si="324"/>
        <v>0.47064676616915424</v>
      </c>
      <c r="EQ808" s="226">
        <f t="shared" si="325"/>
        <v>27631.732679051293</v>
      </c>
      <c r="ER808" s="226">
        <f t="shared" si="326"/>
        <v>2823.5385753787436</v>
      </c>
      <c r="ES808" s="292"/>
      <c r="ET808" s="227">
        <v>1662</v>
      </c>
      <c r="EU808" s="227">
        <v>672</v>
      </c>
      <c r="EV808" s="227">
        <v>990</v>
      </c>
      <c r="EW808" s="227">
        <v>831</v>
      </c>
      <c r="EX808" s="227">
        <v>694</v>
      </c>
      <c r="EY808" s="227">
        <v>18636</v>
      </c>
      <c r="EZ808" s="227">
        <v>18635</v>
      </c>
      <c r="FA808" s="380">
        <f t="shared" si="330"/>
        <v>0.40433212996389889</v>
      </c>
      <c r="FB808" s="228">
        <f t="shared" si="331"/>
        <v>83.939393939393938</v>
      </c>
      <c r="FC808" s="380">
        <f t="shared" si="332"/>
        <v>0.41756919374247892</v>
      </c>
      <c r="FD808" s="227">
        <f t="shared" si="333"/>
        <v>37239.751019532087</v>
      </c>
      <c r="FE808" s="227">
        <f t="shared" si="334"/>
        <v>3716.1255701636705</v>
      </c>
      <c r="FF808" s="227">
        <v>990</v>
      </c>
      <c r="FG808" s="228">
        <f t="shared" si="327"/>
        <v>78.888888888888886</v>
      </c>
      <c r="FH808" s="227">
        <v>781</v>
      </c>
      <c r="FI808" s="227">
        <v>990</v>
      </c>
      <c r="FJ808" s="227">
        <v>17</v>
      </c>
      <c r="FK808" s="227">
        <f t="shared" si="319"/>
        <v>192</v>
      </c>
      <c r="FL808" s="227">
        <v>135</v>
      </c>
      <c r="FM808" s="227">
        <f t="shared" si="320"/>
        <v>57</v>
      </c>
      <c r="FZ808" s="229"/>
      <c r="GA808" s="229"/>
      <c r="GB808" s="229"/>
      <c r="GC808" s="229"/>
      <c r="GD808" s="229"/>
    </row>
    <row r="809" spans="1:186" s="368" customFormat="1" ht="18" customHeight="1">
      <c r="A809" s="287" t="s">
        <v>1830</v>
      </c>
      <c r="B809" s="369" t="s">
        <v>1831</v>
      </c>
      <c r="C809" s="287" t="s">
        <v>1942</v>
      </c>
      <c r="D809" s="287" t="s">
        <v>3123</v>
      </c>
      <c r="E809" s="369" t="s">
        <v>1943</v>
      </c>
      <c r="F809" s="287">
        <v>806</v>
      </c>
      <c r="G809" s="407" t="s">
        <v>1949</v>
      </c>
      <c r="H809" s="392" t="s">
        <v>1950</v>
      </c>
      <c r="I809" s="393" t="s">
        <v>1946</v>
      </c>
      <c r="J809" s="392" t="s">
        <v>1947</v>
      </c>
      <c r="K809" s="393" t="s">
        <v>1043</v>
      </c>
      <c r="L809" s="392" t="s">
        <v>1948</v>
      </c>
      <c r="M809" s="392" t="s">
        <v>3124</v>
      </c>
      <c r="N809" s="372">
        <v>1</v>
      </c>
      <c r="O809" s="373">
        <v>1902</v>
      </c>
      <c r="P809" s="373">
        <v>2551</v>
      </c>
      <c r="Q809" s="373">
        <v>2777</v>
      </c>
      <c r="R809" s="373">
        <v>3023</v>
      </c>
      <c r="S809" s="374">
        <v>2422</v>
      </c>
      <c r="T809" s="374">
        <v>2637</v>
      </c>
      <c r="U809" s="374">
        <v>2867</v>
      </c>
      <c r="V809" s="374">
        <v>3239</v>
      </c>
      <c r="W809" s="373">
        <v>1397</v>
      </c>
      <c r="X809" s="373">
        <v>1873</v>
      </c>
      <c r="Y809" s="373">
        <v>2037</v>
      </c>
      <c r="Z809" s="373">
        <v>2215</v>
      </c>
      <c r="AA809" s="374">
        <v>1653</v>
      </c>
      <c r="AB809" s="374">
        <v>1798</v>
      </c>
      <c r="AC809" s="374">
        <v>1950</v>
      </c>
      <c r="AD809" s="374">
        <v>2202</v>
      </c>
      <c r="AE809" s="373">
        <v>8</v>
      </c>
      <c r="AF809" s="373">
        <v>8</v>
      </c>
      <c r="AG809" s="373">
        <v>8</v>
      </c>
      <c r="AH809" s="373">
        <v>9</v>
      </c>
      <c r="AI809" s="374">
        <v>9</v>
      </c>
      <c r="AJ809" s="374">
        <v>9</v>
      </c>
      <c r="AK809" s="374">
        <v>10</v>
      </c>
      <c r="AL809" s="374">
        <v>11</v>
      </c>
      <c r="AM809" s="226">
        <v>506</v>
      </c>
      <c r="AN809" s="226">
        <v>678</v>
      </c>
      <c r="AO809" s="226">
        <v>740</v>
      </c>
      <c r="AP809" s="226">
        <v>807</v>
      </c>
      <c r="AQ809" s="227">
        <v>769</v>
      </c>
      <c r="AR809" s="227">
        <v>838</v>
      </c>
      <c r="AS809" s="227">
        <v>917</v>
      </c>
      <c r="AT809" s="227">
        <v>1038</v>
      </c>
      <c r="AU809" s="226">
        <v>274</v>
      </c>
      <c r="AV809" s="226">
        <v>375</v>
      </c>
      <c r="AW809" s="226">
        <v>405</v>
      </c>
      <c r="AX809" s="226">
        <v>461</v>
      </c>
      <c r="AY809" s="227">
        <v>437</v>
      </c>
      <c r="AZ809" s="227">
        <v>473</v>
      </c>
      <c r="BA809" s="227">
        <v>539</v>
      </c>
      <c r="BB809" s="227">
        <v>616</v>
      </c>
      <c r="BC809" s="226">
        <f t="shared" si="318"/>
        <v>232</v>
      </c>
      <c r="BD809" s="226">
        <f t="shared" si="318"/>
        <v>289</v>
      </c>
      <c r="BE809" s="226">
        <f t="shared" si="318"/>
        <v>310</v>
      </c>
      <c r="BF809" s="226">
        <f t="shared" si="318"/>
        <v>320</v>
      </c>
      <c r="BG809" s="218">
        <f t="shared" si="318"/>
        <v>281</v>
      </c>
      <c r="BH809" s="218">
        <f t="shared" si="317"/>
        <v>327</v>
      </c>
      <c r="BI809" s="218">
        <f t="shared" si="317"/>
        <v>341</v>
      </c>
      <c r="BJ809" s="218">
        <f t="shared" si="317"/>
        <v>386</v>
      </c>
      <c r="BK809" s="226">
        <f t="shared" si="313"/>
        <v>0</v>
      </c>
      <c r="BL809" s="226">
        <f t="shared" si="313"/>
        <v>14</v>
      </c>
      <c r="BM809" s="226">
        <f t="shared" si="313"/>
        <v>25</v>
      </c>
      <c r="BN809" s="226">
        <f t="shared" si="313"/>
        <v>26</v>
      </c>
      <c r="BO809" s="227">
        <f t="shared" si="313"/>
        <v>51</v>
      </c>
      <c r="BP809" s="227">
        <f t="shared" si="313"/>
        <v>38</v>
      </c>
      <c r="BQ809" s="227">
        <f t="shared" si="313"/>
        <v>37</v>
      </c>
      <c r="BR809" s="227">
        <f t="shared" si="313"/>
        <v>36</v>
      </c>
      <c r="BS809" s="226">
        <v>0</v>
      </c>
      <c r="BT809" s="226">
        <v>14</v>
      </c>
      <c r="BU809" s="226">
        <v>25</v>
      </c>
      <c r="BV809" s="226">
        <v>26</v>
      </c>
      <c r="BW809" s="227">
        <v>51</v>
      </c>
      <c r="BX809" s="227">
        <v>38</v>
      </c>
      <c r="BY809" s="227">
        <v>37</v>
      </c>
      <c r="BZ809" s="227">
        <v>36</v>
      </c>
      <c r="CA809" s="226">
        <v>0</v>
      </c>
      <c r="CB809" s="226">
        <f>IFERROR(VLOOKUP($G809,[12]ITEM!$B$2:$AC$939,26,0),0)</f>
        <v>0</v>
      </c>
      <c r="CC809" s="226">
        <f>IFERROR(VLOOKUP($G809,[12]ITEM!$B$2:$AC$939,27,0),0)</f>
        <v>0</v>
      </c>
      <c r="CD809" s="226">
        <f>IFERROR(VLOOKUP($G809,[12]ITEM!$B$2:$AC$939,28,0),0)</f>
        <v>0</v>
      </c>
      <c r="CE809" s="227">
        <v>0</v>
      </c>
      <c r="CF809" s="227">
        <v>0</v>
      </c>
      <c r="CG809" s="227">
        <v>0</v>
      </c>
      <c r="CH809" s="227">
        <v>0</v>
      </c>
      <c r="CI809" s="375"/>
      <c r="CJ809" s="226">
        <f t="shared" si="329"/>
        <v>232</v>
      </c>
      <c r="CK809" s="226">
        <f t="shared" si="329"/>
        <v>248</v>
      </c>
      <c r="CL809" s="226">
        <f t="shared" si="329"/>
        <v>298</v>
      </c>
      <c r="CM809" s="226">
        <f t="shared" si="328"/>
        <v>290</v>
      </c>
      <c r="CN809" s="227">
        <f t="shared" si="328"/>
        <v>281</v>
      </c>
      <c r="CO809" s="227">
        <f t="shared" si="328"/>
        <v>343.17629293374193</v>
      </c>
      <c r="CP809" s="227">
        <f t="shared" si="328"/>
        <v>355.25343848714647</v>
      </c>
      <c r="CQ809" s="227">
        <f t="shared" si="328"/>
        <v>379.07273091022824</v>
      </c>
      <c r="CR809" s="226">
        <v>25</v>
      </c>
      <c r="CS809" s="226">
        <v>34</v>
      </c>
      <c r="CT809" s="226">
        <v>37</v>
      </c>
      <c r="CU809" s="226">
        <v>40</v>
      </c>
      <c r="CV809" s="227">
        <f t="shared" si="321"/>
        <v>69</v>
      </c>
      <c r="CW809" s="227">
        <f>CV809*(1+('[13]GROWTH (YoY)'!AR809/100))</f>
        <v>75.176292933741948</v>
      </c>
      <c r="CX809" s="227">
        <f>CW809*(1+('[13]GROWTH (YoY)'!AS809/100))</f>
        <v>82.25343848714644</v>
      </c>
      <c r="CY809" s="227">
        <f>CX809*(1+('[13]GROWTH (YoY)'!AT809/100))</f>
        <v>93.072730910228245</v>
      </c>
      <c r="CZ809" s="226">
        <v>0</v>
      </c>
      <c r="DA809" s="226">
        <v>0</v>
      </c>
      <c r="DB809" s="226">
        <v>0</v>
      </c>
      <c r="DC809" s="226">
        <v>0</v>
      </c>
      <c r="DD809" s="227">
        <v>0</v>
      </c>
      <c r="DE809" s="227">
        <v>0</v>
      </c>
      <c r="DF809" s="227">
        <v>0</v>
      </c>
      <c r="DG809" s="227">
        <v>0</v>
      </c>
      <c r="DH809" s="226">
        <v>207</v>
      </c>
      <c r="DI809" s="226">
        <v>214</v>
      </c>
      <c r="DJ809" s="226">
        <v>261</v>
      </c>
      <c r="DK809" s="226">
        <v>250</v>
      </c>
      <c r="DL809" s="227">
        <v>212</v>
      </c>
      <c r="DM809" s="227">
        <v>268</v>
      </c>
      <c r="DN809" s="227">
        <v>273</v>
      </c>
      <c r="DO809" s="227">
        <v>286</v>
      </c>
      <c r="DP809" s="376">
        <f t="shared" si="316"/>
        <v>0</v>
      </c>
      <c r="DQ809" s="226">
        <f t="shared" si="316"/>
        <v>41</v>
      </c>
      <c r="DR809" s="226">
        <f t="shared" si="316"/>
        <v>12</v>
      </c>
      <c r="DS809" s="226">
        <f t="shared" si="337"/>
        <v>30</v>
      </c>
      <c r="DT809" s="227">
        <f t="shared" si="337"/>
        <v>0</v>
      </c>
      <c r="DU809" s="227">
        <f t="shared" si="337"/>
        <v>-16.176292933741934</v>
      </c>
      <c r="DV809" s="227">
        <f t="shared" si="337"/>
        <v>-14.253438487146468</v>
      </c>
      <c r="DW809" s="227">
        <f t="shared" si="337"/>
        <v>6.9272690897717553</v>
      </c>
      <c r="DX809" s="377">
        <f t="shared" si="336"/>
        <v>0.73449001051524709</v>
      </c>
      <c r="DY809" s="377">
        <f t="shared" si="336"/>
        <v>0.73422187377499015</v>
      </c>
      <c r="DZ809" s="377">
        <f t="shared" si="336"/>
        <v>0.73352538710839033</v>
      </c>
      <c r="EA809" s="377">
        <f t="shared" si="335"/>
        <v>0.73271584518690047</v>
      </c>
      <c r="EB809" s="378">
        <f t="shared" si="335"/>
        <v>0.68249380677126337</v>
      </c>
      <c r="EC809" s="378">
        <f t="shared" si="335"/>
        <v>0.68183541903678424</v>
      </c>
      <c r="ED809" s="378">
        <f t="shared" si="335"/>
        <v>0.68015347052668296</v>
      </c>
      <c r="EE809" s="378">
        <f t="shared" si="335"/>
        <v>0.6798394566224143</v>
      </c>
      <c r="EG809" s="226">
        <v>1902</v>
      </c>
      <c r="EH809" s="226">
        <v>1397</v>
      </c>
      <c r="EI809" s="226">
        <v>506</v>
      </c>
      <c r="EJ809" s="226">
        <v>274</v>
      </c>
      <c r="EK809" s="226">
        <v>244</v>
      </c>
      <c r="EL809" s="226">
        <v>11887</v>
      </c>
      <c r="EM809" s="226">
        <v>11803</v>
      </c>
      <c r="EN809" s="379">
        <f t="shared" si="322"/>
        <v>0.73449001051524709</v>
      </c>
      <c r="EO809" s="226">
        <f t="shared" si="323"/>
        <v>54.1501976284585</v>
      </c>
      <c r="EP809" s="379">
        <f t="shared" si="324"/>
        <v>0.12828601472134596</v>
      </c>
      <c r="EQ809" s="226">
        <f t="shared" si="325"/>
        <v>20526.625725582569</v>
      </c>
      <c r="ER809" s="226">
        <f t="shared" si="326"/>
        <v>1934.5364172950378</v>
      </c>
      <c r="ES809" s="292"/>
      <c r="ET809" s="227">
        <v>2422</v>
      </c>
      <c r="EU809" s="227">
        <v>1653</v>
      </c>
      <c r="EV809" s="227">
        <v>769</v>
      </c>
      <c r="EW809" s="227">
        <v>510</v>
      </c>
      <c r="EX809" s="227">
        <v>413</v>
      </c>
      <c r="EY809" s="227">
        <v>13577</v>
      </c>
      <c r="EZ809" s="227">
        <v>13379</v>
      </c>
      <c r="FA809" s="380">
        <f t="shared" si="330"/>
        <v>0.68249380677126337</v>
      </c>
      <c r="FB809" s="228">
        <f t="shared" si="331"/>
        <v>66.319895968790632</v>
      </c>
      <c r="FC809" s="380">
        <f t="shared" si="332"/>
        <v>0.17052023121387283</v>
      </c>
      <c r="FD809" s="227">
        <f t="shared" si="333"/>
        <v>30419.091109965382</v>
      </c>
      <c r="FE809" s="227">
        <f t="shared" si="334"/>
        <v>3176.6200762388817</v>
      </c>
      <c r="FF809" s="227">
        <v>769</v>
      </c>
      <c r="FG809" s="228">
        <f t="shared" si="327"/>
        <v>55.39661898569571</v>
      </c>
      <c r="FH809" s="227">
        <v>426</v>
      </c>
      <c r="FI809" s="227">
        <v>769</v>
      </c>
      <c r="FJ809" s="227">
        <v>13</v>
      </c>
      <c r="FK809" s="227">
        <f t="shared" si="319"/>
        <v>330</v>
      </c>
      <c r="FL809" s="227">
        <v>296</v>
      </c>
      <c r="FM809" s="227">
        <f t="shared" si="320"/>
        <v>34</v>
      </c>
      <c r="FZ809" s="229"/>
      <c r="GA809" s="229"/>
      <c r="GB809" s="229"/>
      <c r="GC809" s="229"/>
      <c r="GD809" s="229"/>
    </row>
    <row r="810" spans="1:186" s="368" customFormat="1">
      <c r="A810" s="355" t="s">
        <v>1951</v>
      </c>
      <c r="B810" s="356" t="s">
        <v>1952</v>
      </c>
      <c r="C810" s="355" t="s">
        <v>1953</v>
      </c>
      <c r="D810" s="355" t="s">
        <v>87</v>
      </c>
      <c r="E810" s="356" t="s">
        <v>1954</v>
      </c>
      <c r="F810" s="355">
        <v>807</v>
      </c>
      <c r="G810" s="389" t="s">
        <v>1955</v>
      </c>
      <c r="H810" s="389" t="s">
        <v>1956</v>
      </c>
      <c r="I810" s="412" t="s">
        <v>1957</v>
      </c>
      <c r="J810" s="359" t="s">
        <v>3127</v>
      </c>
      <c r="K810" s="412" t="s">
        <v>1061</v>
      </c>
      <c r="L810" s="359" t="s">
        <v>1958</v>
      </c>
      <c r="M810" s="359" t="s">
        <v>3124</v>
      </c>
      <c r="N810" s="360">
        <v>1</v>
      </c>
      <c r="O810" s="361">
        <v>794</v>
      </c>
      <c r="P810" s="361">
        <v>1153</v>
      </c>
      <c r="Q810" s="361">
        <v>1126</v>
      </c>
      <c r="R810" s="361">
        <v>1265</v>
      </c>
      <c r="S810" s="362">
        <v>1357</v>
      </c>
      <c r="T810" s="362">
        <v>1355</v>
      </c>
      <c r="U810" s="362">
        <v>1472</v>
      </c>
      <c r="V810" s="362">
        <v>1570</v>
      </c>
      <c r="W810" s="361">
        <v>379</v>
      </c>
      <c r="X810" s="361">
        <v>566</v>
      </c>
      <c r="Y810" s="361">
        <v>552</v>
      </c>
      <c r="Z810" s="361">
        <v>620</v>
      </c>
      <c r="AA810" s="362">
        <v>639</v>
      </c>
      <c r="AB810" s="362">
        <v>639</v>
      </c>
      <c r="AC810" s="362">
        <v>694</v>
      </c>
      <c r="AD810" s="362">
        <v>738</v>
      </c>
      <c r="AE810" s="361">
        <v>8</v>
      </c>
      <c r="AF810" s="361">
        <v>8</v>
      </c>
      <c r="AG810" s="361">
        <v>7</v>
      </c>
      <c r="AH810" s="361">
        <v>8</v>
      </c>
      <c r="AI810" s="362">
        <v>10</v>
      </c>
      <c r="AJ810" s="362">
        <v>9</v>
      </c>
      <c r="AK810" s="362">
        <v>10</v>
      </c>
      <c r="AL810" s="362">
        <v>10</v>
      </c>
      <c r="AM810" s="225">
        <v>414</v>
      </c>
      <c r="AN810" s="225">
        <v>587</v>
      </c>
      <c r="AO810" s="225">
        <v>574</v>
      </c>
      <c r="AP810" s="225">
        <v>645</v>
      </c>
      <c r="AQ810" s="223">
        <v>718</v>
      </c>
      <c r="AR810" s="223">
        <v>717</v>
      </c>
      <c r="AS810" s="223">
        <v>778</v>
      </c>
      <c r="AT810" s="223">
        <v>833</v>
      </c>
      <c r="AU810" s="225">
        <v>150</v>
      </c>
      <c r="AV810" s="225">
        <v>210</v>
      </c>
      <c r="AW810" s="225">
        <v>212</v>
      </c>
      <c r="AX810" s="225">
        <v>242</v>
      </c>
      <c r="AY810" s="223">
        <v>268</v>
      </c>
      <c r="AZ810" s="223">
        <v>272</v>
      </c>
      <c r="BA810" s="223">
        <v>299</v>
      </c>
      <c r="BB810" s="223">
        <v>322</v>
      </c>
      <c r="BC810" s="225">
        <f t="shared" si="318"/>
        <v>260</v>
      </c>
      <c r="BD810" s="225">
        <f t="shared" si="318"/>
        <v>370</v>
      </c>
      <c r="BE810" s="225">
        <f t="shared" si="318"/>
        <v>350</v>
      </c>
      <c r="BF810" s="225">
        <f t="shared" si="318"/>
        <v>393</v>
      </c>
      <c r="BG810" s="223">
        <f t="shared" si="318"/>
        <v>439</v>
      </c>
      <c r="BH810" s="223">
        <f t="shared" si="317"/>
        <v>427</v>
      </c>
      <c r="BI810" s="223">
        <f t="shared" si="317"/>
        <v>463</v>
      </c>
      <c r="BJ810" s="223">
        <f t="shared" si="317"/>
        <v>501</v>
      </c>
      <c r="BK810" s="225">
        <f t="shared" si="313"/>
        <v>4</v>
      </c>
      <c r="BL810" s="225">
        <f t="shared" si="313"/>
        <v>7</v>
      </c>
      <c r="BM810" s="225">
        <f t="shared" si="313"/>
        <v>12</v>
      </c>
      <c r="BN810" s="225">
        <f t="shared" si="313"/>
        <v>10</v>
      </c>
      <c r="BO810" s="223">
        <f t="shared" si="313"/>
        <v>11</v>
      </c>
      <c r="BP810" s="223">
        <f t="shared" si="313"/>
        <v>18</v>
      </c>
      <c r="BQ810" s="223">
        <f t="shared" si="313"/>
        <v>16</v>
      </c>
      <c r="BR810" s="223">
        <f t="shared" si="313"/>
        <v>10</v>
      </c>
      <c r="BS810" s="225">
        <v>4</v>
      </c>
      <c r="BT810" s="225">
        <v>7</v>
      </c>
      <c r="BU810" s="225">
        <v>12</v>
      </c>
      <c r="BV810" s="225">
        <v>10</v>
      </c>
      <c r="BW810" s="223">
        <v>11</v>
      </c>
      <c r="BX810" s="223">
        <v>18</v>
      </c>
      <c r="BY810" s="223">
        <v>16</v>
      </c>
      <c r="BZ810" s="223">
        <v>10</v>
      </c>
      <c r="CA810" s="225">
        <v>0</v>
      </c>
      <c r="CB810" s="225">
        <f>IFERROR(VLOOKUP($G810,[12]ITEM!$B$2:$AC$939,26,0),0)</f>
        <v>0</v>
      </c>
      <c r="CC810" s="225">
        <f>IFERROR(VLOOKUP($G810,[12]ITEM!$B$2:$AC$939,27,0),0)</f>
        <v>0</v>
      </c>
      <c r="CD810" s="225">
        <f>IFERROR(VLOOKUP($G810,[12]ITEM!$B$2:$AC$939,28,0),0)</f>
        <v>0</v>
      </c>
      <c r="CE810" s="223">
        <v>0</v>
      </c>
      <c r="CF810" s="223">
        <v>0</v>
      </c>
      <c r="CG810" s="223">
        <v>0</v>
      </c>
      <c r="CH810" s="223">
        <v>0</v>
      </c>
      <c r="CI810" s="363"/>
      <c r="CJ810" s="225">
        <f t="shared" si="329"/>
        <v>261</v>
      </c>
      <c r="CK810" s="225">
        <f t="shared" si="329"/>
        <v>539</v>
      </c>
      <c r="CL810" s="225">
        <f t="shared" si="329"/>
        <v>558</v>
      </c>
      <c r="CM810" s="225">
        <f t="shared" si="328"/>
        <v>591</v>
      </c>
      <c r="CN810" s="223">
        <f t="shared" si="328"/>
        <v>439</v>
      </c>
      <c r="CO810" s="223">
        <f t="shared" si="328"/>
        <v>467.6304067647975</v>
      </c>
      <c r="CP810" s="223">
        <f t="shared" si="328"/>
        <v>489.07395291662397</v>
      </c>
      <c r="CQ810" s="223">
        <f t="shared" si="328"/>
        <v>516.97181007172958</v>
      </c>
      <c r="CR810" s="225">
        <v>238</v>
      </c>
      <c r="CS810" s="225">
        <v>337</v>
      </c>
      <c r="CT810" s="225">
        <v>330</v>
      </c>
      <c r="CU810" s="225">
        <v>370</v>
      </c>
      <c r="CV810" s="223">
        <f t="shared" si="321"/>
        <v>262</v>
      </c>
      <c r="CW810" s="223">
        <f>CV810*(1+('[13]GROWTH (YoY)'!AR810/100))</f>
        <v>261.6304067647975</v>
      </c>
      <c r="CX810" s="223">
        <f>CW810*(1+('[13]GROWTH (YoY)'!AS810/100))</f>
        <v>284.07395291662397</v>
      </c>
      <c r="CY810" s="223">
        <f>CX810*(1+('[13]GROWTH (YoY)'!AT810/100))</f>
        <v>303.97181007172958</v>
      </c>
      <c r="CZ810" s="225">
        <v>23</v>
      </c>
      <c r="DA810" s="225">
        <v>34</v>
      </c>
      <c r="DB810" s="225">
        <v>36</v>
      </c>
      <c r="DC810" s="225">
        <v>37</v>
      </c>
      <c r="DD810" s="223">
        <v>6</v>
      </c>
      <c r="DE810" s="223">
        <v>5</v>
      </c>
      <c r="DF810" s="223">
        <v>8</v>
      </c>
      <c r="DG810" s="223">
        <v>5</v>
      </c>
      <c r="DH810" s="225">
        <v>0</v>
      </c>
      <c r="DI810" s="225">
        <v>168</v>
      </c>
      <c r="DJ810" s="225">
        <v>192</v>
      </c>
      <c r="DK810" s="225">
        <v>184</v>
      </c>
      <c r="DL810" s="223">
        <v>171</v>
      </c>
      <c r="DM810" s="223">
        <v>201</v>
      </c>
      <c r="DN810" s="223">
        <v>197</v>
      </c>
      <c r="DO810" s="223">
        <v>208</v>
      </c>
      <c r="DP810" s="364">
        <f t="shared" si="316"/>
        <v>-1</v>
      </c>
      <c r="DQ810" s="225">
        <f t="shared" si="316"/>
        <v>-169</v>
      </c>
      <c r="DR810" s="225">
        <f t="shared" si="316"/>
        <v>-208</v>
      </c>
      <c r="DS810" s="225">
        <f t="shared" si="337"/>
        <v>-198</v>
      </c>
      <c r="DT810" s="223">
        <f t="shared" si="337"/>
        <v>0</v>
      </c>
      <c r="DU810" s="223">
        <f t="shared" si="337"/>
        <v>-40.630406764797499</v>
      </c>
      <c r="DV810" s="223">
        <f t="shared" si="337"/>
        <v>-26.073952916623966</v>
      </c>
      <c r="DW810" s="223">
        <f t="shared" si="337"/>
        <v>-15.971810071729578</v>
      </c>
      <c r="DX810" s="390">
        <f t="shared" si="336"/>
        <v>0.47732997481108314</v>
      </c>
      <c r="DY810" s="390">
        <f t="shared" si="336"/>
        <v>0.49089332176929751</v>
      </c>
      <c r="DZ810" s="390">
        <f t="shared" si="336"/>
        <v>0.49023090586145646</v>
      </c>
      <c r="EA810" s="390">
        <f t="shared" si="335"/>
        <v>0.49011857707509882</v>
      </c>
      <c r="EB810" s="391">
        <f t="shared" si="335"/>
        <v>0.47089167280766397</v>
      </c>
      <c r="EC810" s="391">
        <f t="shared" si="335"/>
        <v>0.47158671586715867</v>
      </c>
      <c r="ED810" s="391">
        <f t="shared" si="335"/>
        <v>0.47146739130434784</v>
      </c>
      <c r="EE810" s="391">
        <f t="shared" si="335"/>
        <v>0.47006369426751593</v>
      </c>
      <c r="EF810" s="367"/>
      <c r="EG810" s="225">
        <v>794</v>
      </c>
      <c r="EH810" s="225">
        <v>379</v>
      </c>
      <c r="EI810" s="225">
        <v>414</v>
      </c>
      <c r="EJ810" s="225">
        <v>150</v>
      </c>
      <c r="EK810" s="225">
        <v>183</v>
      </c>
      <c r="EL810" s="225">
        <v>3994</v>
      </c>
      <c r="EM810" s="225">
        <v>3994</v>
      </c>
      <c r="EN810" s="365">
        <f t="shared" si="322"/>
        <v>0.47732997481108314</v>
      </c>
      <c r="EO810" s="225">
        <f t="shared" si="323"/>
        <v>36.231884057971016</v>
      </c>
      <c r="EP810" s="365">
        <f t="shared" si="324"/>
        <v>0.23047858942065491</v>
      </c>
      <c r="EQ810" s="225">
        <f t="shared" si="325"/>
        <v>45818.728092138204</v>
      </c>
      <c r="ER810" s="225">
        <f t="shared" si="326"/>
        <v>3129.6945418127193</v>
      </c>
      <c r="ES810" s="225"/>
      <c r="ET810" s="223">
        <v>1357</v>
      </c>
      <c r="EU810" s="223">
        <v>639</v>
      </c>
      <c r="EV810" s="223">
        <v>718</v>
      </c>
      <c r="EW810" s="223">
        <v>268</v>
      </c>
      <c r="EX810" s="223">
        <v>488</v>
      </c>
      <c r="EY810" s="223">
        <v>5858</v>
      </c>
      <c r="EZ810" s="223">
        <v>5825</v>
      </c>
      <c r="FA810" s="366">
        <f t="shared" si="330"/>
        <v>0.47089167280766397</v>
      </c>
      <c r="FB810" s="224">
        <f t="shared" si="331"/>
        <v>37.325905292479113</v>
      </c>
      <c r="FC810" s="366">
        <f t="shared" si="332"/>
        <v>0.35961680176860722</v>
      </c>
      <c r="FD810" s="223">
        <f t="shared" si="333"/>
        <v>83304.882212359167</v>
      </c>
      <c r="FE810" s="223">
        <f t="shared" si="334"/>
        <v>3834.0486409155933</v>
      </c>
      <c r="FF810" s="223">
        <v>718</v>
      </c>
      <c r="FG810" s="224">
        <f t="shared" si="327"/>
        <v>35.793871866295262</v>
      </c>
      <c r="FH810" s="223">
        <v>257</v>
      </c>
      <c r="FI810" s="223">
        <v>718</v>
      </c>
      <c r="FJ810" s="223">
        <v>9</v>
      </c>
      <c r="FK810" s="223">
        <f t="shared" si="319"/>
        <v>452</v>
      </c>
      <c r="FL810" s="223">
        <v>72</v>
      </c>
      <c r="FM810" s="223">
        <f t="shared" si="320"/>
        <v>380</v>
      </c>
      <c r="FZ810" s="229"/>
      <c r="GA810" s="229"/>
      <c r="GB810" s="229"/>
      <c r="GC810" s="229"/>
      <c r="GD810" s="229"/>
    </row>
    <row r="811" spans="1:186" s="368" customFormat="1">
      <c r="A811" s="287" t="s">
        <v>1951</v>
      </c>
      <c r="B811" s="369" t="s">
        <v>1952</v>
      </c>
      <c r="C811" s="287" t="s">
        <v>1953</v>
      </c>
      <c r="D811" s="287" t="s">
        <v>87</v>
      </c>
      <c r="E811" s="369" t="s">
        <v>1954</v>
      </c>
      <c r="F811" s="287">
        <v>808</v>
      </c>
      <c r="G811" s="392" t="s">
        <v>1959</v>
      </c>
      <c r="H811" s="392" t="s">
        <v>1960</v>
      </c>
      <c r="I811" s="370" t="s">
        <v>1957</v>
      </c>
      <c r="J811" s="410" t="s">
        <v>3127</v>
      </c>
      <c r="K811" s="370" t="s">
        <v>1061</v>
      </c>
      <c r="L811" s="410" t="s">
        <v>1958</v>
      </c>
      <c r="M811" s="410" t="s">
        <v>3124</v>
      </c>
      <c r="N811" s="372">
        <v>1</v>
      </c>
      <c r="O811" s="373">
        <v>2</v>
      </c>
      <c r="P811" s="373">
        <v>13</v>
      </c>
      <c r="Q811" s="373">
        <v>16</v>
      </c>
      <c r="R811" s="373">
        <v>19</v>
      </c>
      <c r="S811" s="374">
        <v>13</v>
      </c>
      <c r="T811" s="374">
        <v>16</v>
      </c>
      <c r="U811" s="374">
        <v>18</v>
      </c>
      <c r="V811" s="374">
        <v>16</v>
      </c>
      <c r="W811" s="373">
        <v>1</v>
      </c>
      <c r="X811" s="373">
        <v>7</v>
      </c>
      <c r="Y811" s="373">
        <v>8</v>
      </c>
      <c r="Z811" s="373">
        <v>10</v>
      </c>
      <c r="AA811" s="374">
        <v>7</v>
      </c>
      <c r="AB811" s="374">
        <v>8</v>
      </c>
      <c r="AC811" s="374">
        <v>10</v>
      </c>
      <c r="AD811" s="374">
        <v>9</v>
      </c>
      <c r="AE811" s="373">
        <v>0</v>
      </c>
      <c r="AF811" s="373">
        <v>0</v>
      </c>
      <c r="AG811" s="373">
        <v>0</v>
      </c>
      <c r="AH811" s="373">
        <v>0</v>
      </c>
      <c r="AI811" s="374">
        <v>0</v>
      </c>
      <c r="AJ811" s="374">
        <v>0</v>
      </c>
      <c r="AK811" s="374">
        <v>0</v>
      </c>
      <c r="AL811" s="374">
        <v>0</v>
      </c>
      <c r="AM811" s="226">
        <v>1</v>
      </c>
      <c r="AN811" s="226">
        <v>6</v>
      </c>
      <c r="AO811" s="226">
        <v>7</v>
      </c>
      <c r="AP811" s="226">
        <v>9</v>
      </c>
      <c r="AQ811" s="227">
        <v>6</v>
      </c>
      <c r="AR811" s="227">
        <v>7</v>
      </c>
      <c r="AS811" s="227">
        <v>9</v>
      </c>
      <c r="AT811" s="227">
        <v>8</v>
      </c>
      <c r="AU811" s="226">
        <v>0</v>
      </c>
      <c r="AV811" s="226">
        <v>2</v>
      </c>
      <c r="AW811" s="226">
        <v>3</v>
      </c>
      <c r="AX811" s="226">
        <v>3</v>
      </c>
      <c r="AY811" s="218">
        <v>2</v>
      </c>
      <c r="AZ811" s="218">
        <v>3</v>
      </c>
      <c r="BA811" s="218">
        <v>3</v>
      </c>
      <c r="BB811" s="218">
        <v>3</v>
      </c>
      <c r="BC811" s="226">
        <f t="shared" si="318"/>
        <v>1</v>
      </c>
      <c r="BD811" s="226">
        <f t="shared" si="318"/>
        <v>4</v>
      </c>
      <c r="BE811" s="226">
        <f t="shared" si="318"/>
        <v>4</v>
      </c>
      <c r="BF811" s="226">
        <f t="shared" si="318"/>
        <v>6</v>
      </c>
      <c r="BG811" s="218">
        <f t="shared" si="318"/>
        <v>4</v>
      </c>
      <c r="BH811" s="218">
        <f t="shared" si="317"/>
        <v>4</v>
      </c>
      <c r="BI811" s="218">
        <f t="shared" si="317"/>
        <v>6</v>
      </c>
      <c r="BJ811" s="218">
        <f t="shared" si="317"/>
        <v>5</v>
      </c>
      <c r="BK811" s="226">
        <f t="shared" si="313"/>
        <v>0</v>
      </c>
      <c r="BL811" s="226">
        <f t="shared" ref="BL811:BR847" si="338">BT811-CB811</f>
        <v>0</v>
      </c>
      <c r="BM811" s="226">
        <f t="shared" si="338"/>
        <v>0</v>
      </c>
      <c r="BN811" s="226">
        <f t="shared" si="338"/>
        <v>0</v>
      </c>
      <c r="BO811" s="227">
        <f t="shared" si="338"/>
        <v>0</v>
      </c>
      <c r="BP811" s="227">
        <f t="shared" si="338"/>
        <v>0</v>
      </c>
      <c r="BQ811" s="227">
        <f t="shared" si="338"/>
        <v>0</v>
      </c>
      <c r="BR811" s="227">
        <f t="shared" si="338"/>
        <v>0</v>
      </c>
      <c r="BS811" s="226">
        <v>0</v>
      </c>
      <c r="BT811" s="226">
        <v>0</v>
      </c>
      <c r="BU811" s="226">
        <v>0</v>
      </c>
      <c r="BV811" s="226">
        <v>0</v>
      </c>
      <c r="BW811" s="227">
        <v>0</v>
      </c>
      <c r="BX811" s="227">
        <v>0</v>
      </c>
      <c r="BY811" s="227">
        <v>0</v>
      </c>
      <c r="BZ811" s="227">
        <v>0</v>
      </c>
      <c r="CA811" s="226">
        <v>0</v>
      </c>
      <c r="CB811" s="226">
        <f>IFERROR(VLOOKUP($G811,[12]ITEM!$B$2:$AC$939,26,0),0)</f>
        <v>0</v>
      </c>
      <c r="CC811" s="226">
        <f>IFERROR(VLOOKUP($G811,[12]ITEM!$B$2:$AC$939,27,0),0)</f>
        <v>0</v>
      </c>
      <c r="CD811" s="226">
        <f>IFERROR(VLOOKUP($G811,[12]ITEM!$B$2:$AC$939,28,0),0)</f>
        <v>0</v>
      </c>
      <c r="CE811" s="227">
        <v>0</v>
      </c>
      <c r="CF811" s="227">
        <v>0</v>
      </c>
      <c r="CG811" s="227">
        <v>0</v>
      </c>
      <c r="CH811" s="227">
        <v>0</v>
      </c>
      <c r="CI811" s="375"/>
      <c r="CJ811" s="226">
        <f t="shared" si="329"/>
        <v>1</v>
      </c>
      <c r="CK811" s="226">
        <f t="shared" si="329"/>
        <v>24</v>
      </c>
      <c r="CL811" s="226">
        <f t="shared" si="329"/>
        <v>26</v>
      </c>
      <c r="CM811" s="226">
        <f t="shared" si="328"/>
        <v>27</v>
      </c>
      <c r="CN811" s="227">
        <f t="shared" si="328"/>
        <v>4</v>
      </c>
      <c r="CO811" s="227">
        <f t="shared" si="328"/>
        <v>1.9642449623374816</v>
      </c>
      <c r="CP811" s="227">
        <f t="shared" si="328"/>
        <v>-2.8844252950062099E-2</v>
      </c>
      <c r="CQ811" s="227">
        <f t="shared" si="328"/>
        <v>3.6017244789397651</v>
      </c>
      <c r="CR811" s="226">
        <v>1</v>
      </c>
      <c r="CS811" s="226">
        <v>4</v>
      </c>
      <c r="CT811" s="226">
        <v>5</v>
      </c>
      <c r="CU811" s="226">
        <v>6</v>
      </c>
      <c r="CV811" s="227">
        <f t="shared" si="321"/>
        <v>-16</v>
      </c>
      <c r="CW811" s="227">
        <f>CV811*(1+('[13]GROWTH (YoY)'!AR811/100))</f>
        <v>-20.035755037662518</v>
      </c>
      <c r="CX811" s="227">
        <f>CW811*(1+('[13]GROWTH (YoY)'!AS811/100))</f>
        <v>-23.028844252950062</v>
      </c>
      <c r="CY811" s="227">
        <f>CX811*(1+('[13]GROWTH (YoY)'!AT811/100))</f>
        <v>-20.398275521060235</v>
      </c>
      <c r="CZ811" s="226">
        <v>0</v>
      </c>
      <c r="DA811" s="226">
        <v>0</v>
      </c>
      <c r="DB811" s="226">
        <v>0</v>
      </c>
      <c r="DC811" s="226">
        <v>0</v>
      </c>
      <c r="DD811" s="227">
        <v>0</v>
      </c>
      <c r="DE811" s="227">
        <v>0</v>
      </c>
      <c r="DF811" s="227">
        <v>0</v>
      </c>
      <c r="DG811" s="227">
        <v>0</v>
      </c>
      <c r="DH811" s="226">
        <v>0</v>
      </c>
      <c r="DI811" s="226">
        <v>20</v>
      </c>
      <c r="DJ811" s="226">
        <v>21</v>
      </c>
      <c r="DK811" s="226">
        <v>21</v>
      </c>
      <c r="DL811" s="227">
        <v>20</v>
      </c>
      <c r="DM811" s="227">
        <v>22</v>
      </c>
      <c r="DN811" s="227">
        <v>23</v>
      </c>
      <c r="DO811" s="227">
        <v>24</v>
      </c>
      <c r="DP811" s="376">
        <f t="shared" si="316"/>
        <v>0</v>
      </c>
      <c r="DQ811" s="226">
        <f t="shared" si="316"/>
        <v>-20</v>
      </c>
      <c r="DR811" s="226">
        <f t="shared" si="316"/>
        <v>-22</v>
      </c>
      <c r="DS811" s="226">
        <f t="shared" si="337"/>
        <v>-21</v>
      </c>
      <c r="DT811" s="227">
        <f t="shared" si="337"/>
        <v>0</v>
      </c>
      <c r="DU811" s="227">
        <f t="shared" si="337"/>
        <v>2.0357550376625184</v>
      </c>
      <c r="DV811" s="227">
        <f t="shared" si="337"/>
        <v>6.0288442529500621</v>
      </c>
      <c r="DW811" s="227">
        <f t="shared" si="337"/>
        <v>1.3982755210602349</v>
      </c>
      <c r="DX811" s="377">
        <f t="shared" si="336"/>
        <v>0.5</v>
      </c>
      <c r="DY811" s="377">
        <f t="shared" si="336"/>
        <v>0.53846153846153844</v>
      </c>
      <c r="DZ811" s="377">
        <f t="shared" si="336"/>
        <v>0.5</v>
      </c>
      <c r="EA811" s="377">
        <f t="shared" si="335"/>
        <v>0.52631578947368418</v>
      </c>
      <c r="EB811" s="378">
        <f t="shared" si="335"/>
        <v>0.53846153846153844</v>
      </c>
      <c r="EC811" s="378">
        <f t="shared" si="335"/>
        <v>0.5</v>
      </c>
      <c r="ED811" s="378">
        <f t="shared" si="335"/>
        <v>0.55555555555555558</v>
      </c>
      <c r="EE811" s="378">
        <f t="shared" si="335"/>
        <v>0.5625</v>
      </c>
      <c r="EG811" s="226">
        <v>2</v>
      </c>
      <c r="EH811" s="226">
        <v>1</v>
      </c>
      <c r="EI811" s="226">
        <v>1</v>
      </c>
      <c r="EJ811" s="226">
        <v>0</v>
      </c>
      <c r="EK811" s="226">
        <v>0</v>
      </c>
      <c r="EL811" s="226">
        <v>6</v>
      </c>
      <c r="EM811" s="226">
        <v>6</v>
      </c>
      <c r="EN811" s="379">
        <f t="shared" si="322"/>
        <v>0.5</v>
      </c>
      <c r="EO811" s="226">
        <f t="shared" si="323"/>
        <v>0</v>
      </c>
      <c r="EP811" s="379">
        <f t="shared" si="324"/>
        <v>0</v>
      </c>
      <c r="EQ811" s="226">
        <f t="shared" si="325"/>
        <v>0</v>
      </c>
      <c r="ER811" s="226">
        <f t="shared" si="326"/>
        <v>0</v>
      </c>
      <c r="ES811" s="292"/>
      <c r="ET811" s="227">
        <v>13</v>
      </c>
      <c r="EU811" s="227">
        <v>7</v>
      </c>
      <c r="EV811" s="227">
        <v>6</v>
      </c>
      <c r="EW811" s="227">
        <v>2</v>
      </c>
      <c r="EX811" s="227">
        <v>11</v>
      </c>
      <c r="EY811" s="227">
        <v>63</v>
      </c>
      <c r="EZ811" s="227">
        <v>62</v>
      </c>
      <c r="FA811" s="380">
        <f t="shared" si="330"/>
        <v>0.53846153846153844</v>
      </c>
      <c r="FB811" s="228">
        <f t="shared" si="331"/>
        <v>33.333333333333329</v>
      </c>
      <c r="FC811" s="380">
        <f t="shared" si="332"/>
        <v>0.84615384615384615</v>
      </c>
      <c r="FD811" s="227">
        <f t="shared" si="333"/>
        <v>174603.17460317462</v>
      </c>
      <c r="FE811" s="227">
        <f t="shared" si="334"/>
        <v>2688.172043010753</v>
      </c>
      <c r="FF811" s="227">
        <v>6</v>
      </c>
      <c r="FG811" s="228">
        <f t="shared" si="327"/>
        <v>33.333333333333329</v>
      </c>
      <c r="FH811" s="227">
        <v>2</v>
      </c>
      <c r="FI811" s="227">
        <v>6</v>
      </c>
      <c r="FJ811" s="227">
        <v>0</v>
      </c>
      <c r="FK811" s="227">
        <f t="shared" si="319"/>
        <v>4</v>
      </c>
      <c r="FL811" s="227">
        <v>1</v>
      </c>
      <c r="FM811" s="227">
        <f t="shared" si="320"/>
        <v>3</v>
      </c>
      <c r="FZ811" s="229"/>
      <c r="GA811" s="229"/>
      <c r="GB811" s="229"/>
      <c r="GC811" s="229"/>
      <c r="GD811" s="229"/>
    </row>
    <row r="812" spans="1:186" s="368" customFormat="1">
      <c r="A812" s="287" t="s">
        <v>1951</v>
      </c>
      <c r="B812" s="369" t="s">
        <v>1952</v>
      </c>
      <c r="C812" s="287" t="s">
        <v>1953</v>
      </c>
      <c r="D812" s="287" t="s">
        <v>87</v>
      </c>
      <c r="E812" s="369" t="s">
        <v>1954</v>
      </c>
      <c r="F812" s="287">
        <v>809</v>
      </c>
      <c r="G812" s="392" t="s">
        <v>1961</v>
      </c>
      <c r="H812" s="392" t="s">
        <v>1962</v>
      </c>
      <c r="I812" s="370" t="s">
        <v>1957</v>
      </c>
      <c r="J812" s="410" t="s">
        <v>3127</v>
      </c>
      <c r="K812" s="370" t="s">
        <v>1061</v>
      </c>
      <c r="L812" s="410" t="s">
        <v>1958</v>
      </c>
      <c r="M812" s="410" t="s">
        <v>3124</v>
      </c>
      <c r="N812" s="372">
        <v>1</v>
      </c>
      <c r="O812" s="373">
        <v>147</v>
      </c>
      <c r="P812" s="373">
        <v>440</v>
      </c>
      <c r="Q812" s="373">
        <v>440</v>
      </c>
      <c r="R812" s="373">
        <v>429</v>
      </c>
      <c r="S812" s="374">
        <v>2175</v>
      </c>
      <c r="T812" s="374">
        <v>2142</v>
      </c>
      <c r="U812" s="374">
        <v>2114</v>
      </c>
      <c r="V812" s="374">
        <v>2095</v>
      </c>
      <c r="W812" s="373">
        <v>85</v>
      </c>
      <c r="X812" s="373">
        <v>246</v>
      </c>
      <c r="Y812" s="373">
        <v>247</v>
      </c>
      <c r="Z812" s="373">
        <v>241</v>
      </c>
      <c r="AA812" s="374">
        <v>1112</v>
      </c>
      <c r="AB812" s="374">
        <v>1097</v>
      </c>
      <c r="AC812" s="374">
        <v>1086</v>
      </c>
      <c r="AD812" s="374">
        <v>1067</v>
      </c>
      <c r="AE812" s="373">
        <v>1</v>
      </c>
      <c r="AF812" s="373">
        <v>3</v>
      </c>
      <c r="AG812" s="373">
        <v>2</v>
      </c>
      <c r="AH812" s="373">
        <v>2</v>
      </c>
      <c r="AI812" s="374">
        <v>15</v>
      </c>
      <c r="AJ812" s="374">
        <v>13</v>
      </c>
      <c r="AK812" s="374">
        <v>13</v>
      </c>
      <c r="AL812" s="374">
        <v>12</v>
      </c>
      <c r="AM812" s="226">
        <v>62</v>
      </c>
      <c r="AN812" s="226">
        <v>195</v>
      </c>
      <c r="AO812" s="226">
        <v>193</v>
      </c>
      <c r="AP812" s="226">
        <v>188</v>
      </c>
      <c r="AQ812" s="227">
        <v>1062</v>
      </c>
      <c r="AR812" s="227">
        <v>1045</v>
      </c>
      <c r="AS812" s="227">
        <v>1028</v>
      </c>
      <c r="AT812" s="227">
        <v>1028</v>
      </c>
      <c r="AU812" s="226">
        <v>21</v>
      </c>
      <c r="AV812" s="226">
        <v>62</v>
      </c>
      <c r="AW812" s="226">
        <v>64</v>
      </c>
      <c r="AX812" s="226">
        <v>63</v>
      </c>
      <c r="AY812" s="218">
        <v>337</v>
      </c>
      <c r="AZ812" s="218">
        <v>350</v>
      </c>
      <c r="BA812" s="218">
        <v>363</v>
      </c>
      <c r="BB812" s="218">
        <v>367</v>
      </c>
      <c r="BC812" s="226">
        <f t="shared" si="318"/>
        <v>23</v>
      </c>
      <c r="BD812" s="226">
        <f t="shared" si="318"/>
        <v>91</v>
      </c>
      <c r="BE812" s="226">
        <f t="shared" si="318"/>
        <v>98</v>
      </c>
      <c r="BF812" s="226">
        <f t="shared" si="318"/>
        <v>-571</v>
      </c>
      <c r="BG812" s="218">
        <f t="shared" si="318"/>
        <v>677</v>
      </c>
      <c r="BH812" s="218">
        <f t="shared" si="317"/>
        <v>644</v>
      </c>
      <c r="BI812" s="218">
        <f t="shared" si="317"/>
        <v>617</v>
      </c>
      <c r="BJ812" s="218">
        <f t="shared" si="317"/>
        <v>623</v>
      </c>
      <c r="BK812" s="226">
        <f t="shared" ref="BK812:BN875" si="339">BS812-CA812</f>
        <v>18</v>
      </c>
      <c r="BL812" s="226">
        <f t="shared" si="338"/>
        <v>42</v>
      </c>
      <c r="BM812" s="226">
        <f t="shared" si="338"/>
        <v>31</v>
      </c>
      <c r="BN812" s="226">
        <f t="shared" si="338"/>
        <v>696</v>
      </c>
      <c r="BO812" s="227">
        <f t="shared" si="338"/>
        <v>48</v>
      </c>
      <c r="BP812" s="227">
        <f t="shared" si="338"/>
        <v>51</v>
      </c>
      <c r="BQ812" s="227">
        <f t="shared" si="338"/>
        <v>48</v>
      </c>
      <c r="BR812" s="227">
        <f t="shared" si="338"/>
        <v>38</v>
      </c>
      <c r="BS812" s="226">
        <v>18</v>
      </c>
      <c r="BT812" s="226">
        <v>42</v>
      </c>
      <c r="BU812" s="226">
        <v>31</v>
      </c>
      <c r="BV812" s="226">
        <v>696</v>
      </c>
      <c r="BW812" s="227">
        <v>48</v>
      </c>
      <c r="BX812" s="227">
        <v>51</v>
      </c>
      <c r="BY812" s="227">
        <v>48</v>
      </c>
      <c r="BZ812" s="227">
        <v>38</v>
      </c>
      <c r="CA812" s="226">
        <v>0</v>
      </c>
      <c r="CB812" s="226">
        <f>IFERROR(VLOOKUP($G812,[12]ITEM!$B$2:$AC$939,26,0),0)</f>
        <v>0</v>
      </c>
      <c r="CC812" s="226">
        <f>IFERROR(VLOOKUP($G812,[12]ITEM!$B$2:$AC$939,27,0),0)</f>
        <v>0</v>
      </c>
      <c r="CD812" s="226">
        <f>IFERROR(VLOOKUP($G812,[12]ITEM!$B$2:$AC$939,28,0),0)</f>
        <v>0</v>
      </c>
      <c r="CE812" s="227">
        <v>0</v>
      </c>
      <c r="CF812" s="227">
        <v>0</v>
      </c>
      <c r="CG812" s="227">
        <v>0</v>
      </c>
      <c r="CH812" s="227">
        <v>0</v>
      </c>
      <c r="CI812" s="375"/>
      <c r="CJ812" s="226">
        <f t="shared" si="329"/>
        <v>23</v>
      </c>
      <c r="CK812" s="226">
        <f t="shared" si="329"/>
        <v>75</v>
      </c>
      <c r="CL812" s="226">
        <f t="shared" si="329"/>
        <v>74</v>
      </c>
      <c r="CM812" s="226">
        <f t="shared" si="328"/>
        <v>72</v>
      </c>
      <c r="CN812" s="227">
        <f t="shared" si="328"/>
        <v>677</v>
      </c>
      <c r="CO812" s="227">
        <f t="shared" si="328"/>
        <v>666.22241130424413</v>
      </c>
      <c r="CP812" s="227">
        <f t="shared" si="328"/>
        <v>655.46602306797024</v>
      </c>
      <c r="CQ812" s="227">
        <f t="shared" si="328"/>
        <v>655.57848937174128</v>
      </c>
      <c r="CR812" s="226">
        <v>23</v>
      </c>
      <c r="CS812" s="226">
        <v>72</v>
      </c>
      <c r="CT812" s="226">
        <v>71</v>
      </c>
      <c r="CU812" s="226">
        <v>69</v>
      </c>
      <c r="CV812" s="227">
        <f t="shared" si="321"/>
        <v>673</v>
      </c>
      <c r="CW812" s="227">
        <f>CV812*(1+('[13]GROWTH (YoY)'!AR812/100))</f>
        <v>662.22241130424413</v>
      </c>
      <c r="CX812" s="227">
        <f>CW812*(1+('[13]GROWTH (YoY)'!AS812/100))</f>
        <v>651.46602306797024</v>
      </c>
      <c r="CY812" s="227">
        <f>CX812*(1+('[13]GROWTH (YoY)'!AT812/100))</f>
        <v>651.57848937174128</v>
      </c>
      <c r="CZ812" s="226">
        <v>0</v>
      </c>
      <c r="DA812" s="226">
        <v>0</v>
      </c>
      <c r="DB812" s="226">
        <v>0</v>
      </c>
      <c r="DC812" s="226">
        <v>0</v>
      </c>
      <c r="DD812" s="227">
        <v>1</v>
      </c>
      <c r="DE812" s="227">
        <v>1</v>
      </c>
      <c r="DF812" s="227">
        <v>1</v>
      </c>
      <c r="DG812" s="227">
        <v>1</v>
      </c>
      <c r="DH812" s="226">
        <v>0</v>
      </c>
      <c r="DI812" s="226">
        <v>3</v>
      </c>
      <c r="DJ812" s="226">
        <v>3</v>
      </c>
      <c r="DK812" s="226">
        <v>3</v>
      </c>
      <c r="DL812" s="227">
        <v>3</v>
      </c>
      <c r="DM812" s="227">
        <v>3</v>
      </c>
      <c r="DN812" s="227">
        <v>3</v>
      </c>
      <c r="DO812" s="227">
        <v>3</v>
      </c>
      <c r="DP812" s="376">
        <f t="shared" si="316"/>
        <v>0</v>
      </c>
      <c r="DQ812" s="226">
        <f t="shared" si="316"/>
        <v>16</v>
      </c>
      <c r="DR812" s="226">
        <f t="shared" si="316"/>
        <v>24</v>
      </c>
      <c r="DS812" s="226">
        <f t="shared" si="337"/>
        <v>-643</v>
      </c>
      <c r="DT812" s="227">
        <f t="shared" si="337"/>
        <v>0</v>
      </c>
      <c r="DU812" s="227">
        <f t="shared" si="337"/>
        <v>-22.222411304244133</v>
      </c>
      <c r="DV812" s="227">
        <f t="shared" si="337"/>
        <v>-38.466023067970241</v>
      </c>
      <c r="DW812" s="227">
        <f t="shared" si="337"/>
        <v>-32.578489371741284</v>
      </c>
      <c r="DX812" s="377">
        <f t="shared" si="336"/>
        <v>0.57823129251700678</v>
      </c>
      <c r="DY812" s="377">
        <f t="shared" si="336"/>
        <v>0.55909090909090908</v>
      </c>
      <c r="DZ812" s="377">
        <f t="shared" si="336"/>
        <v>0.5613636363636364</v>
      </c>
      <c r="EA812" s="377">
        <f t="shared" si="335"/>
        <v>0.56177156177156173</v>
      </c>
      <c r="EB812" s="378">
        <f t="shared" si="335"/>
        <v>0.51126436781609197</v>
      </c>
      <c r="EC812" s="378">
        <f t="shared" si="335"/>
        <v>0.5121381886087768</v>
      </c>
      <c r="ED812" s="378">
        <f t="shared" si="335"/>
        <v>0.51371807000946079</v>
      </c>
      <c r="EE812" s="378">
        <f t="shared" si="335"/>
        <v>0.50930787589498805</v>
      </c>
      <c r="EG812" s="226">
        <v>147</v>
      </c>
      <c r="EH812" s="226">
        <v>85</v>
      </c>
      <c r="EI812" s="226">
        <v>62</v>
      </c>
      <c r="EJ812" s="226">
        <v>21</v>
      </c>
      <c r="EK812" s="226">
        <v>31</v>
      </c>
      <c r="EL812" s="226">
        <v>571</v>
      </c>
      <c r="EM812" s="226">
        <v>571</v>
      </c>
      <c r="EN812" s="379">
        <f t="shared" si="322"/>
        <v>0.57823129251700678</v>
      </c>
      <c r="EO812" s="226">
        <f t="shared" si="323"/>
        <v>33.87096774193548</v>
      </c>
      <c r="EP812" s="379">
        <f t="shared" si="324"/>
        <v>0.21088435374149661</v>
      </c>
      <c r="EQ812" s="226">
        <f t="shared" si="325"/>
        <v>54290.718038528896</v>
      </c>
      <c r="ER812" s="226">
        <f t="shared" si="326"/>
        <v>3064.7985989492117</v>
      </c>
      <c r="ES812" s="292"/>
      <c r="ET812" s="227">
        <v>2795</v>
      </c>
      <c r="EU812" s="227">
        <v>1430</v>
      </c>
      <c r="EV812" s="227">
        <v>1365</v>
      </c>
      <c r="EW812" s="227">
        <v>433</v>
      </c>
      <c r="EX812" s="227">
        <v>1096</v>
      </c>
      <c r="EY812" s="227">
        <v>7731</v>
      </c>
      <c r="EZ812" s="227">
        <v>7726</v>
      </c>
      <c r="FA812" s="380">
        <f t="shared" si="330"/>
        <v>0.51162790697674421</v>
      </c>
      <c r="FB812" s="228">
        <f t="shared" si="331"/>
        <v>31.721611721611719</v>
      </c>
      <c r="FC812" s="380">
        <f t="shared" si="332"/>
        <v>0.39212880143112699</v>
      </c>
      <c r="FD812" s="227">
        <f t="shared" si="333"/>
        <v>141766.91243047471</v>
      </c>
      <c r="FE812" s="227">
        <f t="shared" si="334"/>
        <v>4670.37708171542</v>
      </c>
      <c r="FF812" s="227">
        <v>1365</v>
      </c>
      <c r="FG812" s="228">
        <f t="shared" si="327"/>
        <v>31.721611721611719</v>
      </c>
      <c r="FH812" s="227">
        <v>433</v>
      </c>
      <c r="FI812" s="227">
        <v>1365</v>
      </c>
      <c r="FJ812" s="227">
        <v>45</v>
      </c>
      <c r="FK812" s="227">
        <f t="shared" si="319"/>
        <v>887</v>
      </c>
      <c r="FL812" s="227">
        <v>148</v>
      </c>
      <c r="FM812" s="227">
        <f t="shared" si="320"/>
        <v>739</v>
      </c>
      <c r="FZ812" s="229"/>
      <c r="GA812" s="229"/>
      <c r="GB812" s="229"/>
      <c r="GC812" s="229"/>
      <c r="GD812" s="229"/>
    </row>
    <row r="813" spans="1:186" s="368" customFormat="1">
      <c r="A813" s="287" t="s">
        <v>1951</v>
      </c>
      <c r="B813" s="369" t="s">
        <v>1952</v>
      </c>
      <c r="C813" s="287" t="s">
        <v>1953</v>
      </c>
      <c r="D813" s="287" t="s">
        <v>87</v>
      </c>
      <c r="E813" s="369" t="s">
        <v>1954</v>
      </c>
      <c r="F813" s="287">
        <v>810</v>
      </c>
      <c r="G813" s="392" t="s">
        <v>1963</v>
      </c>
      <c r="H813" s="392" t="s">
        <v>1964</v>
      </c>
      <c r="I813" s="370" t="s">
        <v>1957</v>
      </c>
      <c r="J813" s="410" t="s">
        <v>3127</v>
      </c>
      <c r="K813" s="370" t="s">
        <v>1061</v>
      </c>
      <c r="L813" s="410" t="s">
        <v>1958</v>
      </c>
      <c r="M813" s="410" t="s">
        <v>3124</v>
      </c>
      <c r="N813" s="372">
        <v>1</v>
      </c>
      <c r="O813" s="373">
        <v>2</v>
      </c>
      <c r="P813" s="373">
        <v>118</v>
      </c>
      <c r="Q813" s="373">
        <v>99</v>
      </c>
      <c r="R813" s="373">
        <v>97</v>
      </c>
      <c r="S813" s="374">
        <v>191</v>
      </c>
      <c r="T813" s="374">
        <v>180</v>
      </c>
      <c r="U813" s="374">
        <v>176</v>
      </c>
      <c r="V813" s="374">
        <v>172</v>
      </c>
      <c r="W813" s="373">
        <v>1</v>
      </c>
      <c r="X813" s="373">
        <v>64</v>
      </c>
      <c r="Y813" s="373">
        <v>53</v>
      </c>
      <c r="Z813" s="373">
        <v>52</v>
      </c>
      <c r="AA813" s="374">
        <v>103</v>
      </c>
      <c r="AB813" s="374">
        <v>98</v>
      </c>
      <c r="AC813" s="374">
        <v>97</v>
      </c>
      <c r="AD813" s="374">
        <v>95</v>
      </c>
      <c r="AE813" s="373">
        <v>0</v>
      </c>
      <c r="AF813" s="373">
        <v>1</v>
      </c>
      <c r="AG813" s="373">
        <v>1</v>
      </c>
      <c r="AH813" s="373">
        <v>1</v>
      </c>
      <c r="AI813" s="374">
        <v>1</v>
      </c>
      <c r="AJ813" s="374">
        <v>1</v>
      </c>
      <c r="AK813" s="374">
        <v>1</v>
      </c>
      <c r="AL813" s="374">
        <v>1</v>
      </c>
      <c r="AM813" s="226">
        <v>1</v>
      </c>
      <c r="AN813" s="226">
        <v>54</v>
      </c>
      <c r="AO813" s="226">
        <v>46</v>
      </c>
      <c r="AP813" s="226">
        <v>45</v>
      </c>
      <c r="AQ813" s="227">
        <v>87</v>
      </c>
      <c r="AR813" s="227">
        <v>82</v>
      </c>
      <c r="AS813" s="227">
        <v>79</v>
      </c>
      <c r="AT813" s="227">
        <v>77</v>
      </c>
      <c r="AU813" s="226">
        <v>0</v>
      </c>
      <c r="AV813" s="226">
        <v>27</v>
      </c>
      <c r="AW813" s="226">
        <v>23</v>
      </c>
      <c r="AX813" s="226">
        <v>22</v>
      </c>
      <c r="AY813" s="218">
        <v>44</v>
      </c>
      <c r="AZ813" s="218">
        <v>41</v>
      </c>
      <c r="BA813" s="218">
        <v>39</v>
      </c>
      <c r="BB813" s="218">
        <v>38</v>
      </c>
      <c r="BC813" s="226">
        <f t="shared" si="318"/>
        <v>-3</v>
      </c>
      <c r="BD813" s="226">
        <f t="shared" si="318"/>
        <v>20</v>
      </c>
      <c r="BE813" s="226">
        <f t="shared" si="318"/>
        <v>12</v>
      </c>
      <c r="BF813" s="226">
        <f t="shared" si="318"/>
        <v>12</v>
      </c>
      <c r="BG813" s="218">
        <f t="shared" si="318"/>
        <v>38</v>
      </c>
      <c r="BH813" s="218">
        <f t="shared" si="317"/>
        <v>30</v>
      </c>
      <c r="BI813" s="218">
        <f t="shared" si="317"/>
        <v>28</v>
      </c>
      <c r="BJ813" s="218">
        <f t="shared" si="317"/>
        <v>33</v>
      </c>
      <c r="BK813" s="226">
        <f t="shared" si="339"/>
        <v>4</v>
      </c>
      <c r="BL813" s="226">
        <f t="shared" si="338"/>
        <v>7</v>
      </c>
      <c r="BM813" s="226">
        <f t="shared" si="338"/>
        <v>11</v>
      </c>
      <c r="BN813" s="226">
        <f t="shared" si="338"/>
        <v>11</v>
      </c>
      <c r="BO813" s="227">
        <f t="shared" si="338"/>
        <v>5</v>
      </c>
      <c r="BP813" s="227">
        <f t="shared" si="338"/>
        <v>11</v>
      </c>
      <c r="BQ813" s="227">
        <f t="shared" si="338"/>
        <v>12</v>
      </c>
      <c r="BR813" s="227">
        <f t="shared" si="338"/>
        <v>6</v>
      </c>
      <c r="BS813" s="226">
        <v>4</v>
      </c>
      <c r="BT813" s="226">
        <v>7</v>
      </c>
      <c r="BU813" s="226">
        <v>11</v>
      </c>
      <c r="BV813" s="226">
        <v>11</v>
      </c>
      <c r="BW813" s="227">
        <v>5</v>
      </c>
      <c r="BX813" s="227">
        <v>11</v>
      </c>
      <c r="BY813" s="227">
        <v>12</v>
      </c>
      <c r="BZ813" s="227">
        <v>6</v>
      </c>
      <c r="CA813" s="226">
        <v>0</v>
      </c>
      <c r="CB813" s="226">
        <f>IFERROR(VLOOKUP($G813,[12]ITEM!$B$2:$AC$939,26,0),0)</f>
        <v>0</v>
      </c>
      <c r="CC813" s="226">
        <f>IFERROR(VLOOKUP($G813,[12]ITEM!$B$2:$AC$939,27,0),0)</f>
        <v>0</v>
      </c>
      <c r="CD813" s="226">
        <f>IFERROR(VLOOKUP($G813,[12]ITEM!$B$2:$AC$939,28,0),0)</f>
        <v>0</v>
      </c>
      <c r="CE813" s="227">
        <v>0</v>
      </c>
      <c r="CF813" s="227">
        <v>0</v>
      </c>
      <c r="CG813" s="227">
        <v>0</v>
      </c>
      <c r="CH813" s="227">
        <v>0</v>
      </c>
      <c r="CI813" s="375"/>
      <c r="CJ813" s="226">
        <f t="shared" si="329"/>
        <v>-3</v>
      </c>
      <c r="CK813" s="226">
        <f t="shared" si="329"/>
        <v>-212</v>
      </c>
      <c r="CL813" s="226">
        <f t="shared" si="329"/>
        <v>-180</v>
      </c>
      <c r="CM813" s="226">
        <f t="shared" si="328"/>
        <v>-176</v>
      </c>
      <c r="CN813" s="227">
        <f t="shared" si="328"/>
        <v>38</v>
      </c>
      <c r="CO813" s="227">
        <f t="shared" si="328"/>
        <v>34.128713139594922</v>
      </c>
      <c r="CP813" s="227">
        <f t="shared" si="328"/>
        <v>36.055998507078854</v>
      </c>
      <c r="CQ813" s="227">
        <f t="shared" si="328"/>
        <v>32.103912760842704</v>
      </c>
      <c r="CR813" s="226">
        <v>-3</v>
      </c>
      <c r="CS813" s="226">
        <v>-212</v>
      </c>
      <c r="CT813" s="226">
        <v>-180</v>
      </c>
      <c r="CU813" s="226">
        <v>-176</v>
      </c>
      <c r="CV813" s="227">
        <f t="shared" si="321"/>
        <v>32</v>
      </c>
      <c r="CW813" s="227">
        <f>CV813*(1+('[13]GROWTH (YoY)'!AR813/100))</f>
        <v>30.128713139594925</v>
      </c>
      <c r="CX813" s="227">
        <f>CW813*(1+('[13]GROWTH (YoY)'!AS813/100))</f>
        <v>29.055998507078858</v>
      </c>
      <c r="CY813" s="227">
        <f>CX813*(1+('[13]GROWTH (YoY)'!AT813/100))</f>
        <v>28.103912760842704</v>
      </c>
      <c r="CZ813" s="226">
        <v>0</v>
      </c>
      <c r="DA813" s="226">
        <v>0</v>
      </c>
      <c r="DB813" s="226">
        <v>0</v>
      </c>
      <c r="DC813" s="226">
        <v>0</v>
      </c>
      <c r="DD813" s="227">
        <v>6</v>
      </c>
      <c r="DE813" s="227">
        <v>4</v>
      </c>
      <c r="DF813" s="227">
        <v>7</v>
      </c>
      <c r="DG813" s="227">
        <v>4</v>
      </c>
      <c r="DH813" s="226">
        <v>0</v>
      </c>
      <c r="DI813" s="226">
        <v>0</v>
      </c>
      <c r="DJ813" s="226">
        <v>0</v>
      </c>
      <c r="DK813" s="226">
        <v>0</v>
      </c>
      <c r="DL813" s="227">
        <v>0</v>
      </c>
      <c r="DM813" s="227">
        <v>0</v>
      </c>
      <c r="DN813" s="227">
        <v>0</v>
      </c>
      <c r="DO813" s="227">
        <v>0</v>
      </c>
      <c r="DP813" s="376">
        <f t="shared" si="316"/>
        <v>0</v>
      </c>
      <c r="DQ813" s="226">
        <f t="shared" si="316"/>
        <v>232</v>
      </c>
      <c r="DR813" s="226">
        <f t="shared" si="316"/>
        <v>192</v>
      </c>
      <c r="DS813" s="226">
        <f t="shared" si="337"/>
        <v>188</v>
      </c>
      <c r="DT813" s="227">
        <f t="shared" si="337"/>
        <v>0</v>
      </c>
      <c r="DU813" s="227">
        <f t="shared" si="337"/>
        <v>-4.1287131395949217</v>
      </c>
      <c r="DV813" s="227">
        <f t="shared" si="337"/>
        <v>-8.0559985070788542</v>
      </c>
      <c r="DW813" s="227">
        <f t="shared" si="337"/>
        <v>0.89608723915729627</v>
      </c>
      <c r="DX813" s="377">
        <f t="shared" si="336"/>
        <v>0.5</v>
      </c>
      <c r="DY813" s="377">
        <f t="shared" si="336"/>
        <v>0.5423728813559322</v>
      </c>
      <c r="DZ813" s="377">
        <f t="shared" si="336"/>
        <v>0.53535353535353536</v>
      </c>
      <c r="EA813" s="377">
        <f t="shared" si="335"/>
        <v>0.53608247422680411</v>
      </c>
      <c r="EB813" s="378">
        <f t="shared" si="335"/>
        <v>0.53926701570680624</v>
      </c>
      <c r="EC813" s="378">
        <f t="shared" si="335"/>
        <v>0.5444444444444444</v>
      </c>
      <c r="ED813" s="378">
        <f t="shared" si="335"/>
        <v>0.55113636363636365</v>
      </c>
      <c r="EE813" s="378">
        <f t="shared" si="335"/>
        <v>0.55232558139534882</v>
      </c>
      <c r="EG813" s="226">
        <v>2</v>
      </c>
      <c r="EH813" s="226">
        <v>1</v>
      </c>
      <c r="EI813" s="226">
        <v>1</v>
      </c>
      <c r="EJ813" s="226">
        <v>0</v>
      </c>
      <c r="EK813" s="226">
        <v>1</v>
      </c>
      <c r="EL813" s="226">
        <v>17</v>
      </c>
      <c r="EM813" s="226">
        <v>17</v>
      </c>
      <c r="EN813" s="379">
        <f t="shared" si="322"/>
        <v>0.5</v>
      </c>
      <c r="EO813" s="226">
        <f t="shared" si="323"/>
        <v>0</v>
      </c>
      <c r="EP813" s="379">
        <f t="shared" si="324"/>
        <v>0.5</v>
      </c>
      <c r="EQ813" s="226">
        <f t="shared" si="325"/>
        <v>58823.529411764706</v>
      </c>
      <c r="ER813" s="226">
        <f t="shared" si="326"/>
        <v>0</v>
      </c>
      <c r="ES813" s="292"/>
      <c r="ET813" s="227">
        <v>191</v>
      </c>
      <c r="EU813" s="227">
        <v>103</v>
      </c>
      <c r="EV813" s="227">
        <v>87</v>
      </c>
      <c r="EW813" s="227">
        <v>44</v>
      </c>
      <c r="EX813" s="227">
        <v>46</v>
      </c>
      <c r="EY813" s="227">
        <v>1146</v>
      </c>
      <c r="EZ813" s="227">
        <v>1105</v>
      </c>
      <c r="FA813" s="380">
        <f t="shared" si="330"/>
        <v>0.53926701570680624</v>
      </c>
      <c r="FB813" s="228">
        <f t="shared" si="331"/>
        <v>50.574712643678168</v>
      </c>
      <c r="FC813" s="380">
        <f t="shared" si="332"/>
        <v>0.24083769633507854</v>
      </c>
      <c r="FD813" s="227">
        <f t="shared" si="333"/>
        <v>40139.616055846425</v>
      </c>
      <c r="FE813" s="227">
        <f t="shared" si="334"/>
        <v>3318.2503770739063</v>
      </c>
      <c r="FF813" s="227">
        <v>87</v>
      </c>
      <c r="FG813" s="228">
        <f t="shared" si="327"/>
        <v>50.574712643678168</v>
      </c>
      <c r="FH813" s="227">
        <v>44</v>
      </c>
      <c r="FI813" s="227">
        <v>87</v>
      </c>
      <c r="FJ813" s="227">
        <v>1</v>
      </c>
      <c r="FK813" s="227">
        <f t="shared" si="319"/>
        <v>42</v>
      </c>
      <c r="FL813" s="227">
        <v>10</v>
      </c>
      <c r="FM813" s="227">
        <f t="shared" si="320"/>
        <v>32</v>
      </c>
      <c r="FZ813" s="229"/>
      <c r="GA813" s="229"/>
      <c r="GB813" s="229"/>
      <c r="GC813" s="229"/>
      <c r="GD813" s="229"/>
    </row>
    <row r="814" spans="1:186" s="368" customFormat="1">
      <c r="A814" s="287" t="s">
        <v>1951</v>
      </c>
      <c r="B814" s="369" t="s">
        <v>1952</v>
      </c>
      <c r="C814" s="287" t="s">
        <v>1953</v>
      </c>
      <c r="D814" s="287" t="s">
        <v>87</v>
      </c>
      <c r="E814" s="369" t="s">
        <v>1954</v>
      </c>
      <c r="F814" s="287">
        <v>811</v>
      </c>
      <c r="G814" s="392" t="s">
        <v>1965</v>
      </c>
      <c r="H814" s="392" t="s">
        <v>1966</v>
      </c>
      <c r="I814" s="370" t="s">
        <v>1957</v>
      </c>
      <c r="J814" s="410" t="s">
        <v>3127</v>
      </c>
      <c r="K814" s="370" t="s">
        <v>1061</v>
      </c>
      <c r="L814" s="410" t="s">
        <v>1958</v>
      </c>
      <c r="M814" s="410" t="s">
        <v>3124</v>
      </c>
      <c r="N814" s="372">
        <v>1</v>
      </c>
      <c r="O814" s="373">
        <v>20</v>
      </c>
      <c r="P814" s="373">
        <v>18</v>
      </c>
      <c r="Q814" s="373">
        <v>14</v>
      </c>
      <c r="R814" s="373">
        <v>25</v>
      </c>
      <c r="S814" s="374">
        <v>165</v>
      </c>
      <c r="T814" s="374">
        <v>222</v>
      </c>
      <c r="U814" s="374">
        <v>318</v>
      </c>
      <c r="V814" s="374">
        <v>411</v>
      </c>
      <c r="W814" s="373">
        <v>12</v>
      </c>
      <c r="X814" s="373">
        <v>6</v>
      </c>
      <c r="Y814" s="373">
        <v>5</v>
      </c>
      <c r="Z814" s="373">
        <v>8</v>
      </c>
      <c r="AA814" s="374">
        <v>65</v>
      </c>
      <c r="AB814" s="374">
        <v>87</v>
      </c>
      <c r="AC814" s="374">
        <v>126</v>
      </c>
      <c r="AD814" s="374">
        <v>161</v>
      </c>
      <c r="AE814" s="373">
        <v>0</v>
      </c>
      <c r="AF814" s="373">
        <v>0</v>
      </c>
      <c r="AG814" s="373">
        <v>0</v>
      </c>
      <c r="AH814" s="373">
        <v>0</v>
      </c>
      <c r="AI814" s="374">
        <v>1</v>
      </c>
      <c r="AJ814" s="374">
        <v>1</v>
      </c>
      <c r="AK814" s="374">
        <v>2</v>
      </c>
      <c r="AL814" s="374">
        <v>2</v>
      </c>
      <c r="AM814" s="226">
        <v>8</v>
      </c>
      <c r="AN814" s="226">
        <v>12</v>
      </c>
      <c r="AO814" s="226">
        <v>10</v>
      </c>
      <c r="AP814" s="226">
        <v>17</v>
      </c>
      <c r="AQ814" s="227">
        <v>100</v>
      </c>
      <c r="AR814" s="227">
        <v>134</v>
      </c>
      <c r="AS814" s="227">
        <v>193</v>
      </c>
      <c r="AT814" s="227">
        <v>250</v>
      </c>
      <c r="AU814" s="226">
        <v>1</v>
      </c>
      <c r="AV814" s="226">
        <v>5</v>
      </c>
      <c r="AW814" s="226">
        <v>4</v>
      </c>
      <c r="AX814" s="226">
        <v>7</v>
      </c>
      <c r="AY814" s="218">
        <v>40</v>
      </c>
      <c r="AZ814" s="218">
        <v>54</v>
      </c>
      <c r="BA814" s="218">
        <v>79</v>
      </c>
      <c r="BB814" s="218">
        <v>99</v>
      </c>
      <c r="BC814" s="226">
        <f t="shared" si="318"/>
        <v>7</v>
      </c>
      <c r="BD814" s="226">
        <f t="shared" si="318"/>
        <v>2</v>
      </c>
      <c r="BE814" s="226">
        <f t="shared" si="318"/>
        <v>-4</v>
      </c>
      <c r="BF814" s="226">
        <f t="shared" si="318"/>
        <v>-2</v>
      </c>
      <c r="BG814" s="218">
        <f t="shared" si="318"/>
        <v>54</v>
      </c>
      <c r="BH814" s="218">
        <f t="shared" si="317"/>
        <v>68</v>
      </c>
      <c r="BI814" s="218">
        <f t="shared" si="317"/>
        <v>100</v>
      </c>
      <c r="BJ814" s="218">
        <f t="shared" si="317"/>
        <v>144</v>
      </c>
      <c r="BK814" s="226">
        <f t="shared" si="339"/>
        <v>0</v>
      </c>
      <c r="BL814" s="226">
        <f t="shared" si="338"/>
        <v>5</v>
      </c>
      <c r="BM814" s="226">
        <f t="shared" si="338"/>
        <v>10</v>
      </c>
      <c r="BN814" s="226">
        <f t="shared" si="338"/>
        <v>12</v>
      </c>
      <c r="BO814" s="227">
        <f t="shared" si="338"/>
        <v>6</v>
      </c>
      <c r="BP814" s="227">
        <f t="shared" si="338"/>
        <v>12</v>
      </c>
      <c r="BQ814" s="227">
        <f t="shared" si="338"/>
        <v>14</v>
      </c>
      <c r="BR814" s="227">
        <f t="shared" si="338"/>
        <v>7</v>
      </c>
      <c r="BS814" s="226">
        <v>0</v>
      </c>
      <c r="BT814" s="226">
        <v>5</v>
      </c>
      <c r="BU814" s="226">
        <v>10</v>
      </c>
      <c r="BV814" s="226">
        <v>12</v>
      </c>
      <c r="BW814" s="227">
        <v>6</v>
      </c>
      <c r="BX814" s="227">
        <v>12</v>
      </c>
      <c r="BY814" s="227">
        <v>14</v>
      </c>
      <c r="BZ814" s="227">
        <v>7</v>
      </c>
      <c r="CA814" s="226">
        <v>0</v>
      </c>
      <c r="CB814" s="226">
        <f>IFERROR(VLOOKUP($G814,[12]ITEM!$B$2:$AC$939,26,0),0)</f>
        <v>0</v>
      </c>
      <c r="CC814" s="226">
        <f>IFERROR(VLOOKUP($G814,[12]ITEM!$B$2:$AC$939,27,0),0)</f>
        <v>0</v>
      </c>
      <c r="CD814" s="226">
        <f>IFERROR(VLOOKUP($G814,[12]ITEM!$B$2:$AC$939,28,0),0)</f>
        <v>0</v>
      </c>
      <c r="CE814" s="227">
        <v>0</v>
      </c>
      <c r="CF814" s="227">
        <v>0</v>
      </c>
      <c r="CG814" s="227">
        <v>0</v>
      </c>
      <c r="CH814" s="227">
        <v>0</v>
      </c>
      <c r="CI814" s="375"/>
      <c r="CJ814" s="226">
        <f t="shared" si="329"/>
        <v>7</v>
      </c>
      <c r="CK814" s="226">
        <f t="shared" si="329"/>
        <v>11</v>
      </c>
      <c r="CL814" s="226">
        <f t="shared" si="329"/>
        <v>9</v>
      </c>
      <c r="CM814" s="226">
        <f t="shared" si="328"/>
        <v>15</v>
      </c>
      <c r="CN814" s="227">
        <f t="shared" si="328"/>
        <v>54</v>
      </c>
      <c r="CO814" s="227">
        <f t="shared" si="328"/>
        <v>72.500363966929555</v>
      </c>
      <c r="CP814" s="227">
        <f t="shared" si="328"/>
        <v>103.96588125544217</v>
      </c>
      <c r="CQ814" s="227">
        <f t="shared" si="328"/>
        <v>134.93772952291735</v>
      </c>
      <c r="CR814" s="226">
        <v>7</v>
      </c>
      <c r="CS814" s="226">
        <v>11</v>
      </c>
      <c r="CT814" s="226">
        <v>9</v>
      </c>
      <c r="CU814" s="226">
        <v>15</v>
      </c>
      <c r="CV814" s="227">
        <f t="shared" si="321"/>
        <v>54</v>
      </c>
      <c r="CW814" s="227">
        <f>CV814*(1+('[13]GROWTH (YoY)'!AR814/100))</f>
        <v>72.500363966929555</v>
      </c>
      <c r="CX814" s="227">
        <f>CW814*(1+('[13]GROWTH (YoY)'!AS814/100))</f>
        <v>103.96588125544217</v>
      </c>
      <c r="CY814" s="227">
        <f>CX814*(1+('[13]GROWTH (YoY)'!AT814/100))</f>
        <v>134.93772952291735</v>
      </c>
      <c r="CZ814" s="226">
        <v>0</v>
      </c>
      <c r="DA814" s="226">
        <v>0</v>
      </c>
      <c r="DB814" s="226">
        <v>0</v>
      </c>
      <c r="DC814" s="226">
        <v>0</v>
      </c>
      <c r="DD814" s="227">
        <v>0</v>
      </c>
      <c r="DE814" s="227">
        <v>0</v>
      </c>
      <c r="DF814" s="227">
        <v>0</v>
      </c>
      <c r="DG814" s="227">
        <v>0</v>
      </c>
      <c r="DH814" s="226">
        <v>0</v>
      </c>
      <c r="DI814" s="226">
        <v>0</v>
      </c>
      <c r="DJ814" s="226">
        <v>0</v>
      </c>
      <c r="DK814" s="226">
        <v>0</v>
      </c>
      <c r="DL814" s="227">
        <v>0</v>
      </c>
      <c r="DM814" s="227">
        <v>0</v>
      </c>
      <c r="DN814" s="227">
        <v>0</v>
      </c>
      <c r="DO814" s="227">
        <v>0</v>
      </c>
      <c r="DP814" s="376">
        <f t="shared" si="316"/>
        <v>0</v>
      </c>
      <c r="DQ814" s="226">
        <f t="shared" si="316"/>
        <v>-9</v>
      </c>
      <c r="DR814" s="226">
        <f t="shared" si="316"/>
        <v>-13</v>
      </c>
      <c r="DS814" s="226">
        <f t="shared" si="337"/>
        <v>-17</v>
      </c>
      <c r="DT814" s="227">
        <f t="shared" si="337"/>
        <v>0</v>
      </c>
      <c r="DU814" s="227">
        <f t="shared" si="337"/>
        <v>-4.5003639669295552</v>
      </c>
      <c r="DV814" s="227">
        <f t="shared" si="337"/>
        <v>-3.9658812554421701</v>
      </c>
      <c r="DW814" s="227">
        <f t="shared" si="337"/>
        <v>9.0622704770826488</v>
      </c>
      <c r="DX814" s="377">
        <f t="shared" si="336"/>
        <v>0.6</v>
      </c>
      <c r="DY814" s="377">
        <f t="shared" si="336"/>
        <v>0.33333333333333331</v>
      </c>
      <c r="DZ814" s="377">
        <f t="shared" si="336"/>
        <v>0.35714285714285715</v>
      </c>
      <c r="EA814" s="377">
        <f t="shared" si="335"/>
        <v>0.32</v>
      </c>
      <c r="EB814" s="378">
        <f t="shared" si="335"/>
        <v>0.39393939393939392</v>
      </c>
      <c r="EC814" s="378">
        <f t="shared" si="335"/>
        <v>0.39189189189189189</v>
      </c>
      <c r="ED814" s="378">
        <f t="shared" si="335"/>
        <v>0.39622641509433965</v>
      </c>
      <c r="EE814" s="378">
        <f t="shared" si="335"/>
        <v>0.39172749391727496</v>
      </c>
      <c r="EG814" s="226">
        <v>20</v>
      </c>
      <c r="EH814" s="226">
        <v>12</v>
      </c>
      <c r="EI814" s="226">
        <v>8</v>
      </c>
      <c r="EJ814" s="226">
        <v>1</v>
      </c>
      <c r="EK814" s="226">
        <v>5</v>
      </c>
      <c r="EL814" s="226">
        <v>10</v>
      </c>
      <c r="EM814" s="226">
        <v>10</v>
      </c>
      <c r="EN814" s="379">
        <f t="shared" si="322"/>
        <v>0.6</v>
      </c>
      <c r="EO814" s="226">
        <f t="shared" si="323"/>
        <v>12.5</v>
      </c>
      <c r="EP814" s="379">
        <f t="shared" si="324"/>
        <v>0.25</v>
      </c>
      <c r="EQ814" s="226">
        <f t="shared" si="325"/>
        <v>500000</v>
      </c>
      <c r="ER814" s="226">
        <f t="shared" si="326"/>
        <v>8333.3333333333339</v>
      </c>
      <c r="ES814" s="292"/>
      <c r="ET814" s="227">
        <v>165</v>
      </c>
      <c r="EU814" s="227">
        <v>65</v>
      </c>
      <c r="EV814" s="227">
        <v>100</v>
      </c>
      <c r="EW814" s="227">
        <v>40</v>
      </c>
      <c r="EX814" s="227">
        <v>35</v>
      </c>
      <c r="EY814" s="227">
        <v>871</v>
      </c>
      <c r="EZ814" s="227">
        <v>866</v>
      </c>
      <c r="FA814" s="380">
        <f t="shared" si="330"/>
        <v>0.39393939393939392</v>
      </c>
      <c r="FB814" s="228">
        <f t="shared" si="331"/>
        <v>40</v>
      </c>
      <c r="FC814" s="380">
        <f t="shared" si="332"/>
        <v>0.21212121212121213</v>
      </c>
      <c r="FD814" s="227">
        <f t="shared" si="333"/>
        <v>40183.69690011481</v>
      </c>
      <c r="FE814" s="227">
        <f t="shared" si="334"/>
        <v>3849.1147036181678</v>
      </c>
      <c r="FF814" s="227">
        <v>100</v>
      </c>
      <c r="FG814" s="228">
        <f t="shared" si="327"/>
        <v>40</v>
      </c>
      <c r="FH814" s="227">
        <v>40</v>
      </c>
      <c r="FI814" s="227">
        <v>100</v>
      </c>
      <c r="FJ814" s="227">
        <v>1</v>
      </c>
      <c r="FK814" s="227">
        <f t="shared" si="319"/>
        <v>59</v>
      </c>
      <c r="FL814" s="227">
        <v>9</v>
      </c>
      <c r="FM814" s="227">
        <f t="shared" si="320"/>
        <v>50</v>
      </c>
      <c r="FZ814" s="229"/>
      <c r="GA814" s="229"/>
      <c r="GB814" s="229"/>
      <c r="GC814" s="229"/>
      <c r="GD814" s="229"/>
    </row>
    <row r="815" spans="1:186" s="368" customFormat="1">
      <c r="A815" s="287" t="s">
        <v>1951</v>
      </c>
      <c r="B815" s="369" t="s">
        <v>1952</v>
      </c>
      <c r="C815" s="287" t="s">
        <v>1953</v>
      </c>
      <c r="D815" s="287" t="s">
        <v>87</v>
      </c>
      <c r="E815" s="369" t="s">
        <v>1954</v>
      </c>
      <c r="F815" s="287">
        <v>812</v>
      </c>
      <c r="G815" s="392" t="s">
        <v>1967</v>
      </c>
      <c r="H815" s="392" t="s">
        <v>1968</v>
      </c>
      <c r="I815" s="370" t="s">
        <v>1957</v>
      </c>
      <c r="J815" s="410" t="s">
        <v>3127</v>
      </c>
      <c r="K815" s="370" t="s">
        <v>1061</v>
      </c>
      <c r="L815" s="410" t="s">
        <v>1958</v>
      </c>
      <c r="M815" s="410" t="s">
        <v>3124</v>
      </c>
      <c r="N815" s="372">
        <v>1</v>
      </c>
      <c r="O815" s="373">
        <v>53</v>
      </c>
      <c r="P815" s="373">
        <v>27</v>
      </c>
      <c r="Q815" s="373">
        <v>21</v>
      </c>
      <c r="R815" s="373">
        <v>42</v>
      </c>
      <c r="S815" s="374">
        <v>405</v>
      </c>
      <c r="T815" s="374">
        <v>371</v>
      </c>
      <c r="U815" s="374">
        <v>599</v>
      </c>
      <c r="V815" s="374">
        <v>624</v>
      </c>
      <c r="W815" s="373">
        <v>36</v>
      </c>
      <c r="X815" s="373">
        <v>12</v>
      </c>
      <c r="Y815" s="373">
        <v>9</v>
      </c>
      <c r="Z815" s="373">
        <v>18</v>
      </c>
      <c r="AA815" s="374">
        <v>219</v>
      </c>
      <c r="AB815" s="374">
        <v>201</v>
      </c>
      <c r="AC815" s="374">
        <v>324</v>
      </c>
      <c r="AD815" s="374">
        <v>337</v>
      </c>
      <c r="AE815" s="373">
        <v>0</v>
      </c>
      <c r="AF815" s="373">
        <v>0</v>
      </c>
      <c r="AG815" s="373">
        <v>0</v>
      </c>
      <c r="AH815" s="373">
        <v>0</v>
      </c>
      <c r="AI815" s="374">
        <v>3</v>
      </c>
      <c r="AJ815" s="374">
        <v>2</v>
      </c>
      <c r="AK815" s="374">
        <v>4</v>
      </c>
      <c r="AL815" s="374">
        <v>4</v>
      </c>
      <c r="AM815" s="226">
        <v>17</v>
      </c>
      <c r="AN815" s="226">
        <v>15</v>
      </c>
      <c r="AO815" s="226">
        <v>12</v>
      </c>
      <c r="AP815" s="226">
        <v>23</v>
      </c>
      <c r="AQ815" s="227">
        <v>185</v>
      </c>
      <c r="AR815" s="227">
        <v>170</v>
      </c>
      <c r="AS815" s="227">
        <v>274</v>
      </c>
      <c r="AT815" s="227">
        <v>287</v>
      </c>
      <c r="AU815" s="226">
        <v>2</v>
      </c>
      <c r="AV815" s="226">
        <v>3</v>
      </c>
      <c r="AW815" s="226">
        <v>3</v>
      </c>
      <c r="AX815" s="226">
        <v>6</v>
      </c>
      <c r="AY815" s="218">
        <v>41</v>
      </c>
      <c r="AZ815" s="218">
        <v>39</v>
      </c>
      <c r="BA815" s="218">
        <v>65</v>
      </c>
      <c r="BB815" s="218">
        <v>68</v>
      </c>
      <c r="BC815" s="226">
        <f t="shared" si="318"/>
        <v>15</v>
      </c>
      <c r="BD815" s="226">
        <f t="shared" si="318"/>
        <v>10</v>
      </c>
      <c r="BE815" s="226">
        <f t="shared" si="318"/>
        <v>6</v>
      </c>
      <c r="BF815" s="226">
        <f t="shared" si="318"/>
        <v>14</v>
      </c>
      <c r="BG815" s="218">
        <f t="shared" si="318"/>
        <v>142</v>
      </c>
      <c r="BH815" s="218">
        <f t="shared" si="317"/>
        <v>128</v>
      </c>
      <c r="BI815" s="218">
        <f t="shared" si="317"/>
        <v>206</v>
      </c>
      <c r="BJ815" s="218">
        <f t="shared" si="317"/>
        <v>218</v>
      </c>
      <c r="BK815" s="226">
        <f t="shared" si="339"/>
        <v>0</v>
      </c>
      <c r="BL815" s="226">
        <f t="shared" si="338"/>
        <v>2</v>
      </c>
      <c r="BM815" s="226">
        <f t="shared" si="338"/>
        <v>3</v>
      </c>
      <c r="BN815" s="226">
        <f t="shared" si="338"/>
        <v>3</v>
      </c>
      <c r="BO815" s="227">
        <f t="shared" si="338"/>
        <v>2</v>
      </c>
      <c r="BP815" s="227">
        <f t="shared" si="338"/>
        <v>3</v>
      </c>
      <c r="BQ815" s="227">
        <f t="shared" si="338"/>
        <v>3</v>
      </c>
      <c r="BR815" s="227">
        <f t="shared" si="338"/>
        <v>1</v>
      </c>
      <c r="BS815" s="226">
        <v>0</v>
      </c>
      <c r="BT815" s="226">
        <v>2</v>
      </c>
      <c r="BU815" s="226">
        <v>3</v>
      </c>
      <c r="BV815" s="226">
        <v>3</v>
      </c>
      <c r="BW815" s="227">
        <v>2</v>
      </c>
      <c r="BX815" s="227">
        <v>3</v>
      </c>
      <c r="BY815" s="227">
        <v>3</v>
      </c>
      <c r="BZ815" s="227">
        <v>1</v>
      </c>
      <c r="CA815" s="226">
        <v>0</v>
      </c>
      <c r="CB815" s="226">
        <f>IFERROR(VLOOKUP($G815,[12]ITEM!$B$2:$AC$939,26,0),0)</f>
        <v>0</v>
      </c>
      <c r="CC815" s="226">
        <f>IFERROR(VLOOKUP($G815,[12]ITEM!$B$2:$AC$939,27,0),0)</f>
        <v>0</v>
      </c>
      <c r="CD815" s="226">
        <f>IFERROR(VLOOKUP($G815,[12]ITEM!$B$2:$AC$939,28,0),0)</f>
        <v>0</v>
      </c>
      <c r="CE815" s="227">
        <v>0</v>
      </c>
      <c r="CF815" s="227">
        <v>0</v>
      </c>
      <c r="CG815" s="227">
        <v>0</v>
      </c>
      <c r="CH815" s="227">
        <v>0</v>
      </c>
      <c r="CI815" s="375"/>
      <c r="CJ815" s="226">
        <f t="shared" si="329"/>
        <v>15</v>
      </c>
      <c r="CK815" s="226">
        <f t="shared" si="329"/>
        <v>14</v>
      </c>
      <c r="CL815" s="226">
        <f t="shared" si="329"/>
        <v>11</v>
      </c>
      <c r="CM815" s="226">
        <f t="shared" si="328"/>
        <v>21</v>
      </c>
      <c r="CN815" s="227">
        <f t="shared" si="328"/>
        <v>142</v>
      </c>
      <c r="CO815" s="227">
        <f t="shared" si="328"/>
        <v>130.09432041373148</v>
      </c>
      <c r="CP815" s="227">
        <f t="shared" si="328"/>
        <v>209.60645732191372</v>
      </c>
      <c r="CQ815" s="227">
        <f t="shared" si="328"/>
        <v>219.20958182493436</v>
      </c>
      <c r="CR815" s="226">
        <v>15</v>
      </c>
      <c r="CS815" s="226">
        <v>13</v>
      </c>
      <c r="CT815" s="226">
        <v>10</v>
      </c>
      <c r="CU815" s="226">
        <v>20</v>
      </c>
      <c r="CV815" s="227">
        <f t="shared" si="321"/>
        <v>141</v>
      </c>
      <c r="CW815" s="227">
        <f>CV815*(1+('[13]GROWTH (YoY)'!AR815/100))</f>
        <v>129.09432041373148</v>
      </c>
      <c r="CX815" s="227">
        <f>CW815*(1+('[13]GROWTH (YoY)'!AS815/100))</f>
        <v>208.60645732191372</v>
      </c>
      <c r="CY815" s="227">
        <f>CX815*(1+('[13]GROWTH (YoY)'!AT815/100))</f>
        <v>218.20958182493436</v>
      </c>
      <c r="CZ815" s="226">
        <v>0</v>
      </c>
      <c r="DA815" s="226">
        <v>0</v>
      </c>
      <c r="DB815" s="226">
        <v>0</v>
      </c>
      <c r="DC815" s="226">
        <v>0</v>
      </c>
      <c r="DD815" s="227">
        <v>0</v>
      </c>
      <c r="DE815" s="227">
        <v>0</v>
      </c>
      <c r="DF815" s="227">
        <v>0</v>
      </c>
      <c r="DG815" s="227">
        <v>0</v>
      </c>
      <c r="DH815" s="226">
        <v>0</v>
      </c>
      <c r="DI815" s="226">
        <v>1</v>
      </c>
      <c r="DJ815" s="226">
        <v>1</v>
      </c>
      <c r="DK815" s="226">
        <v>1</v>
      </c>
      <c r="DL815" s="227">
        <v>1</v>
      </c>
      <c r="DM815" s="227">
        <v>1</v>
      </c>
      <c r="DN815" s="227">
        <v>1</v>
      </c>
      <c r="DO815" s="227">
        <v>1</v>
      </c>
      <c r="DP815" s="376">
        <f t="shared" si="316"/>
        <v>0</v>
      </c>
      <c r="DQ815" s="226">
        <f t="shared" si="316"/>
        <v>-4</v>
      </c>
      <c r="DR815" s="226">
        <f t="shared" si="316"/>
        <v>-5</v>
      </c>
      <c r="DS815" s="226">
        <f t="shared" si="337"/>
        <v>-7</v>
      </c>
      <c r="DT815" s="227">
        <f t="shared" si="337"/>
        <v>0</v>
      </c>
      <c r="DU815" s="227">
        <f t="shared" si="337"/>
        <v>-2.0943204137314808</v>
      </c>
      <c r="DV815" s="227">
        <f t="shared" si="337"/>
        <v>-3.606457321913723</v>
      </c>
      <c r="DW815" s="227">
        <f t="shared" si="337"/>
        <v>-1.2095818249343608</v>
      </c>
      <c r="DX815" s="377">
        <f t="shared" si="336"/>
        <v>0.67924528301886788</v>
      </c>
      <c r="DY815" s="377">
        <f t="shared" si="336"/>
        <v>0.44444444444444442</v>
      </c>
      <c r="DZ815" s="377">
        <f t="shared" si="336"/>
        <v>0.42857142857142855</v>
      </c>
      <c r="EA815" s="377">
        <f t="shared" si="335"/>
        <v>0.42857142857142855</v>
      </c>
      <c r="EB815" s="378">
        <f t="shared" si="335"/>
        <v>0.54074074074074074</v>
      </c>
      <c r="EC815" s="378">
        <f t="shared" si="335"/>
        <v>0.5417789757412399</v>
      </c>
      <c r="ED815" s="378">
        <f t="shared" si="335"/>
        <v>0.54090150250417357</v>
      </c>
      <c r="EE815" s="378">
        <f t="shared" si="335"/>
        <v>0.54006410256410253</v>
      </c>
      <c r="EG815" s="226">
        <v>53</v>
      </c>
      <c r="EH815" s="226">
        <v>36</v>
      </c>
      <c r="EI815" s="226">
        <v>17</v>
      </c>
      <c r="EJ815" s="226">
        <v>2</v>
      </c>
      <c r="EK815" s="226">
        <v>13</v>
      </c>
      <c r="EL815" s="226">
        <v>73</v>
      </c>
      <c r="EM815" s="226">
        <v>73</v>
      </c>
      <c r="EN815" s="379">
        <f t="shared" si="322"/>
        <v>0.67924528301886788</v>
      </c>
      <c r="EO815" s="226">
        <f t="shared" si="323"/>
        <v>11.76470588235294</v>
      </c>
      <c r="EP815" s="379">
        <f t="shared" si="324"/>
        <v>0.24528301886792453</v>
      </c>
      <c r="EQ815" s="226">
        <f t="shared" si="325"/>
        <v>178082.19178082192</v>
      </c>
      <c r="ER815" s="226">
        <f t="shared" si="326"/>
        <v>2283.1050228310501</v>
      </c>
      <c r="ES815" s="292"/>
      <c r="ET815" s="227">
        <v>405</v>
      </c>
      <c r="EU815" s="227">
        <v>219</v>
      </c>
      <c r="EV815" s="227">
        <v>185</v>
      </c>
      <c r="EW815" s="227">
        <v>41</v>
      </c>
      <c r="EX815" s="227">
        <v>62</v>
      </c>
      <c r="EY815" s="227">
        <v>695</v>
      </c>
      <c r="EZ815" s="227">
        <v>695</v>
      </c>
      <c r="FA815" s="380">
        <f t="shared" si="330"/>
        <v>0.54074074074074074</v>
      </c>
      <c r="FB815" s="228">
        <f t="shared" si="331"/>
        <v>22.162162162162165</v>
      </c>
      <c r="FC815" s="380">
        <f t="shared" si="332"/>
        <v>0.15308641975308643</v>
      </c>
      <c r="FD815" s="227">
        <f t="shared" si="333"/>
        <v>89208.633093525175</v>
      </c>
      <c r="FE815" s="227">
        <f t="shared" si="334"/>
        <v>4916.0671462829732</v>
      </c>
      <c r="FF815" s="227">
        <v>185</v>
      </c>
      <c r="FG815" s="228">
        <f t="shared" si="327"/>
        <v>22.162162162162165</v>
      </c>
      <c r="FH815" s="227">
        <v>41</v>
      </c>
      <c r="FI815" s="227">
        <v>185</v>
      </c>
      <c r="FJ815" s="227">
        <v>0</v>
      </c>
      <c r="FK815" s="227">
        <f t="shared" si="319"/>
        <v>144</v>
      </c>
      <c r="FL815" s="227">
        <v>21</v>
      </c>
      <c r="FM815" s="227">
        <f t="shared" si="320"/>
        <v>123</v>
      </c>
      <c r="FZ815" s="229"/>
      <c r="GA815" s="229"/>
      <c r="GB815" s="229"/>
      <c r="GC815" s="229"/>
      <c r="GD815" s="229"/>
    </row>
    <row r="816" spans="1:186" s="368" customFormat="1">
      <c r="A816" s="287" t="s">
        <v>1951</v>
      </c>
      <c r="B816" s="369" t="s">
        <v>1952</v>
      </c>
      <c r="C816" s="287" t="s">
        <v>1953</v>
      </c>
      <c r="D816" s="287" t="s">
        <v>87</v>
      </c>
      <c r="E816" s="369" t="s">
        <v>1954</v>
      </c>
      <c r="F816" s="287">
        <v>813</v>
      </c>
      <c r="G816" s="392" t="s">
        <v>1969</v>
      </c>
      <c r="H816" s="392" t="s">
        <v>1970</v>
      </c>
      <c r="I816" s="370" t="s">
        <v>1957</v>
      </c>
      <c r="J816" s="410" t="s">
        <v>3127</v>
      </c>
      <c r="K816" s="370" t="s">
        <v>1061</v>
      </c>
      <c r="L816" s="410" t="s">
        <v>1958</v>
      </c>
      <c r="M816" s="410" t="s">
        <v>3124</v>
      </c>
      <c r="N816" s="372">
        <v>1</v>
      </c>
      <c r="O816" s="373">
        <v>0</v>
      </c>
      <c r="P816" s="373">
        <v>0</v>
      </c>
      <c r="Q816" s="373">
        <v>0</v>
      </c>
      <c r="R816" s="373">
        <v>0</v>
      </c>
      <c r="S816" s="374">
        <v>21</v>
      </c>
      <c r="T816" s="374">
        <v>19</v>
      </c>
      <c r="U816" s="374">
        <v>31</v>
      </c>
      <c r="V816" s="374">
        <v>36</v>
      </c>
      <c r="W816" s="373">
        <v>0</v>
      </c>
      <c r="X816" s="373">
        <v>0</v>
      </c>
      <c r="Y816" s="373">
        <v>0</v>
      </c>
      <c r="Z816" s="373">
        <v>0</v>
      </c>
      <c r="AA816" s="374">
        <v>10</v>
      </c>
      <c r="AB816" s="374">
        <v>10</v>
      </c>
      <c r="AC816" s="374">
        <v>16</v>
      </c>
      <c r="AD816" s="374">
        <v>18</v>
      </c>
      <c r="AE816" s="373">
        <v>0</v>
      </c>
      <c r="AF816" s="373">
        <v>0</v>
      </c>
      <c r="AG816" s="373">
        <v>0</v>
      </c>
      <c r="AH816" s="373">
        <v>0</v>
      </c>
      <c r="AI816" s="374">
        <v>0</v>
      </c>
      <c r="AJ816" s="374">
        <v>0</v>
      </c>
      <c r="AK816" s="374">
        <v>0</v>
      </c>
      <c r="AL816" s="374">
        <v>0</v>
      </c>
      <c r="AM816" s="226">
        <v>0</v>
      </c>
      <c r="AN816" s="226">
        <v>0</v>
      </c>
      <c r="AO816" s="226">
        <v>0</v>
      </c>
      <c r="AP816" s="226">
        <v>0</v>
      </c>
      <c r="AQ816" s="227">
        <v>11</v>
      </c>
      <c r="AR816" s="227">
        <v>10</v>
      </c>
      <c r="AS816" s="227">
        <v>15</v>
      </c>
      <c r="AT816" s="227">
        <v>18</v>
      </c>
      <c r="AU816" s="226">
        <v>0</v>
      </c>
      <c r="AV816" s="226">
        <v>0</v>
      </c>
      <c r="AW816" s="226">
        <v>0</v>
      </c>
      <c r="AX816" s="226">
        <v>0</v>
      </c>
      <c r="AY816" s="218">
        <v>4</v>
      </c>
      <c r="AZ816" s="218">
        <v>4</v>
      </c>
      <c r="BA816" s="218">
        <v>6</v>
      </c>
      <c r="BB816" s="218">
        <v>7</v>
      </c>
      <c r="BC816" s="226">
        <f t="shared" si="318"/>
        <v>0</v>
      </c>
      <c r="BD816" s="226">
        <f t="shared" si="318"/>
        <v>0</v>
      </c>
      <c r="BE816" s="226">
        <f t="shared" si="318"/>
        <v>0</v>
      </c>
      <c r="BF816" s="226">
        <f t="shared" si="318"/>
        <v>0</v>
      </c>
      <c r="BG816" s="218">
        <f t="shared" si="318"/>
        <v>7</v>
      </c>
      <c r="BH816" s="218">
        <f t="shared" si="317"/>
        <v>5</v>
      </c>
      <c r="BI816" s="218">
        <f t="shared" si="317"/>
        <v>8</v>
      </c>
      <c r="BJ816" s="218">
        <f t="shared" si="317"/>
        <v>11</v>
      </c>
      <c r="BK816" s="226">
        <f t="shared" si="339"/>
        <v>0</v>
      </c>
      <c r="BL816" s="226">
        <f t="shared" si="338"/>
        <v>0</v>
      </c>
      <c r="BM816" s="226">
        <f t="shared" si="338"/>
        <v>0</v>
      </c>
      <c r="BN816" s="226">
        <f t="shared" si="338"/>
        <v>0</v>
      </c>
      <c r="BO816" s="227">
        <f t="shared" si="338"/>
        <v>0</v>
      </c>
      <c r="BP816" s="227">
        <f t="shared" si="338"/>
        <v>1</v>
      </c>
      <c r="BQ816" s="227">
        <f t="shared" si="338"/>
        <v>1</v>
      </c>
      <c r="BR816" s="227">
        <f t="shared" si="338"/>
        <v>0</v>
      </c>
      <c r="BS816" s="226">
        <v>0</v>
      </c>
      <c r="BT816" s="226">
        <v>0</v>
      </c>
      <c r="BU816" s="226">
        <v>0</v>
      </c>
      <c r="BV816" s="226">
        <v>0</v>
      </c>
      <c r="BW816" s="227">
        <v>0</v>
      </c>
      <c r="BX816" s="227">
        <v>1</v>
      </c>
      <c r="BY816" s="227">
        <v>1</v>
      </c>
      <c r="BZ816" s="227">
        <v>0</v>
      </c>
      <c r="CA816" s="226">
        <v>0</v>
      </c>
      <c r="CB816" s="226">
        <f>IFERROR(VLOOKUP($G816,[12]ITEM!$B$2:$AC$939,26,0),0)</f>
        <v>0</v>
      </c>
      <c r="CC816" s="226">
        <f>IFERROR(VLOOKUP($G816,[12]ITEM!$B$2:$AC$939,27,0),0)</f>
        <v>0</v>
      </c>
      <c r="CD816" s="226">
        <f>IFERROR(VLOOKUP($G816,[12]ITEM!$B$2:$AC$939,28,0),0)</f>
        <v>0</v>
      </c>
      <c r="CE816" s="227">
        <v>0</v>
      </c>
      <c r="CF816" s="227">
        <v>0</v>
      </c>
      <c r="CG816" s="227">
        <v>0</v>
      </c>
      <c r="CH816" s="227">
        <v>0</v>
      </c>
      <c r="CI816" s="375"/>
      <c r="CJ816" s="226">
        <f t="shared" si="329"/>
        <v>0</v>
      </c>
      <c r="CK816" s="226">
        <f t="shared" si="329"/>
        <v>0</v>
      </c>
      <c r="CL816" s="226">
        <f t="shared" si="329"/>
        <v>0</v>
      </c>
      <c r="CM816" s="226">
        <f t="shared" si="328"/>
        <v>0</v>
      </c>
      <c r="CN816" s="227">
        <f t="shared" si="328"/>
        <v>7</v>
      </c>
      <c r="CO816" s="227">
        <f t="shared" si="328"/>
        <v>6.3100335893071176</v>
      </c>
      <c r="CP816" s="227">
        <f t="shared" si="328"/>
        <v>9.9321068540827326</v>
      </c>
      <c r="CQ816" s="227">
        <f t="shared" si="328"/>
        <v>11.462526028058157</v>
      </c>
      <c r="CR816" s="226">
        <v>0</v>
      </c>
      <c r="CS816" s="226">
        <v>0</v>
      </c>
      <c r="CT816" s="226">
        <v>0</v>
      </c>
      <c r="CU816" s="226">
        <v>0</v>
      </c>
      <c r="CV816" s="227">
        <f t="shared" si="321"/>
        <v>7</v>
      </c>
      <c r="CW816" s="227">
        <f>CV816*(1+('[13]GROWTH (YoY)'!AR816/100))</f>
        <v>6.3100335893071176</v>
      </c>
      <c r="CX816" s="227">
        <f>CW816*(1+('[13]GROWTH (YoY)'!AS816/100))</f>
        <v>9.9321068540827326</v>
      </c>
      <c r="CY816" s="227">
        <f>CX816*(1+('[13]GROWTH (YoY)'!AT816/100))</f>
        <v>11.462526028058157</v>
      </c>
      <c r="CZ816" s="226">
        <v>0</v>
      </c>
      <c r="DA816" s="226">
        <v>0</v>
      </c>
      <c r="DB816" s="226">
        <v>0</v>
      </c>
      <c r="DC816" s="226">
        <v>0</v>
      </c>
      <c r="DD816" s="227">
        <v>0</v>
      </c>
      <c r="DE816" s="227">
        <v>0</v>
      </c>
      <c r="DF816" s="227">
        <v>0</v>
      </c>
      <c r="DG816" s="227">
        <v>0</v>
      </c>
      <c r="DH816" s="226">
        <v>0</v>
      </c>
      <c r="DI816" s="226">
        <v>0</v>
      </c>
      <c r="DJ816" s="226">
        <v>0</v>
      </c>
      <c r="DK816" s="226">
        <v>0</v>
      </c>
      <c r="DL816" s="227">
        <v>0</v>
      </c>
      <c r="DM816" s="227">
        <v>0</v>
      </c>
      <c r="DN816" s="227">
        <v>0</v>
      </c>
      <c r="DO816" s="227">
        <v>0</v>
      </c>
      <c r="DP816" s="376">
        <f t="shared" si="316"/>
        <v>0</v>
      </c>
      <c r="DQ816" s="226">
        <f t="shared" si="316"/>
        <v>0</v>
      </c>
      <c r="DR816" s="226">
        <f t="shared" si="316"/>
        <v>0</v>
      </c>
      <c r="DS816" s="226">
        <f t="shared" si="337"/>
        <v>0</v>
      </c>
      <c r="DT816" s="227">
        <f t="shared" si="337"/>
        <v>0</v>
      </c>
      <c r="DU816" s="227">
        <f t="shared" si="337"/>
        <v>-1.3100335893071176</v>
      </c>
      <c r="DV816" s="227">
        <f t="shared" si="337"/>
        <v>-1.9321068540827326</v>
      </c>
      <c r="DW816" s="227">
        <f t="shared" si="337"/>
        <v>-0.46252602805815712</v>
      </c>
      <c r="DX816" s="377">
        <f t="shared" si="336"/>
        <v>0</v>
      </c>
      <c r="DY816" s="377">
        <f t="shared" si="336"/>
        <v>0</v>
      </c>
      <c r="DZ816" s="377">
        <f t="shared" si="336"/>
        <v>0</v>
      </c>
      <c r="EA816" s="377">
        <f t="shared" si="335"/>
        <v>0</v>
      </c>
      <c r="EB816" s="378">
        <f t="shared" si="335"/>
        <v>0.47619047619047616</v>
      </c>
      <c r="EC816" s="378">
        <f t="shared" si="335"/>
        <v>0.52631578947368418</v>
      </c>
      <c r="ED816" s="378">
        <f t="shared" si="335"/>
        <v>0.5161290322580645</v>
      </c>
      <c r="EE816" s="378">
        <f t="shared" si="335"/>
        <v>0.5</v>
      </c>
      <c r="EG816" s="226">
        <v>0</v>
      </c>
      <c r="EH816" s="226">
        <v>0</v>
      </c>
      <c r="EI816" s="226">
        <v>0</v>
      </c>
      <c r="EJ816" s="226">
        <v>0</v>
      </c>
      <c r="EK816" s="226">
        <v>0</v>
      </c>
      <c r="EL816" s="226">
        <v>0</v>
      </c>
      <c r="EM816" s="226">
        <v>0</v>
      </c>
      <c r="EN816" s="379">
        <f t="shared" si="322"/>
        <v>0</v>
      </c>
      <c r="EO816" s="226">
        <f t="shared" si="323"/>
        <v>0</v>
      </c>
      <c r="EP816" s="379">
        <f t="shared" si="324"/>
        <v>0</v>
      </c>
      <c r="EQ816" s="226">
        <f t="shared" si="325"/>
        <v>0</v>
      </c>
      <c r="ER816" s="226">
        <f t="shared" si="326"/>
        <v>0</v>
      </c>
      <c r="ES816" s="292"/>
      <c r="ET816" s="227">
        <v>21</v>
      </c>
      <c r="EU816" s="227">
        <v>10</v>
      </c>
      <c r="EV816" s="227">
        <v>11</v>
      </c>
      <c r="EW816" s="227">
        <v>4</v>
      </c>
      <c r="EX816" s="227">
        <v>6</v>
      </c>
      <c r="EY816" s="227">
        <v>116</v>
      </c>
      <c r="EZ816" s="227">
        <v>116</v>
      </c>
      <c r="FA816" s="380">
        <f t="shared" si="330"/>
        <v>0.47619047619047616</v>
      </c>
      <c r="FB816" s="228">
        <f t="shared" si="331"/>
        <v>36.363636363636367</v>
      </c>
      <c r="FC816" s="380">
        <f t="shared" si="332"/>
        <v>0.2857142857142857</v>
      </c>
      <c r="FD816" s="227">
        <f t="shared" si="333"/>
        <v>51724.137931034486</v>
      </c>
      <c r="FE816" s="227">
        <f t="shared" si="334"/>
        <v>2873.5632183908042</v>
      </c>
      <c r="FF816" s="227">
        <v>11</v>
      </c>
      <c r="FG816" s="228">
        <f t="shared" si="327"/>
        <v>18.181818181818183</v>
      </c>
      <c r="FH816" s="227">
        <v>2</v>
      </c>
      <c r="FI816" s="227">
        <v>11</v>
      </c>
      <c r="FJ816" s="227">
        <v>0</v>
      </c>
      <c r="FK816" s="227">
        <f t="shared" si="319"/>
        <v>9</v>
      </c>
      <c r="FL816" s="227">
        <v>1</v>
      </c>
      <c r="FM816" s="227">
        <f t="shared" si="320"/>
        <v>8</v>
      </c>
      <c r="FZ816" s="229"/>
      <c r="GA816" s="229"/>
      <c r="GB816" s="229"/>
      <c r="GC816" s="229"/>
      <c r="GD816" s="229"/>
    </row>
    <row r="817" spans="1:186" s="368" customFormat="1">
      <c r="A817" s="285" t="s">
        <v>1951</v>
      </c>
      <c r="B817" s="291" t="s">
        <v>1952</v>
      </c>
      <c r="C817" s="285" t="s">
        <v>1971</v>
      </c>
      <c r="D817" s="287" t="s">
        <v>87</v>
      </c>
      <c r="E817" s="291" t="s">
        <v>1972</v>
      </c>
      <c r="F817" s="285">
        <v>814</v>
      </c>
      <c r="G817" s="286" t="s">
        <v>1973</v>
      </c>
      <c r="H817" s="286" t="s">
        <v>1974</v>
      </c>
      <c r="I817" s="382" t="s">
        <v>1957</v>
      </c>
      <c r="J817" s="388" t="s">
        <v>3127</v>
      </c>
      <c r="K817" s="382" t="s">
        <v>1061</v>
      </c>
      <c r="L817" s="388" t="s">
        <v>1958</v>
      </c>
      <c r="M817" s="388" t="s">
        <v>3124</v>
      </c>
      <c r="N817" s="372">
        <v>1</v>
      </c>
      <c r="O817" s="373">
        <v>756</v>
      </c>
      <c r="P817" s="373">
        <v>1464</v>
      </c>
      <c r="Q817" s="373">
        <v>1660</v>
      </c>
      <c r="R817" s="373">
        <v>1816</v>
      </c>
      <c r="S817" s="374">
        <v>1464</v>
      </c>
      <c r="T817" s="374">
        <v>1650</v>
      </c>
      <c r="U817" s="374">
        <v>1778</v>
      </c>
      <c r="V817" s="374">
        <v>1880</v>
      </c>
      <c r="W817" s="373">
        <v>347</v>
      </c>
      <c r="X817" s="373">
        <v>668</v>
      </c>
      <c r="Y817" s="373">
        <v>757</v>
      </c>
      <c r="Z817" s="373">
        <v>831</v>
      </c>
      <c r="AA817" s="374">
        <v>668</v>
      </c>
      <c r="AB817" s="374">
        <v>757</v>
      </c>
      <c r="AC817" s="374">
        <v>822</v>
      </c>
      <c r="AD817" s="374">
        <v>870</v>
      </c>
      <c r="AE817" s="373">
        <v>8</v>
      </c>
      <c r="AF817" s="373">
        <v>11</v>
      </c>
      <c r="AG817" s="373">
        <v>11</v>
      </c>
      <c r="AH817" s="373">
        <v>12</v>
      </c>
      <c r="AI817" s="374">
        <v>11</v>
      </c>
      <c r="AJ817" s="374">
        <v>12</v>
      </c>
      <c r="AK817" s="374">
        <v>13</v>
      </c>
      <c r="AL817" s="374">
        <v>13</v>
      </c>
      <c r="AM817" s="226">
        <v>410</v>
      </c>
      <c r="AN817" s="226">
        <v>796</v>
      </c>
      <c r="AO817" s="226">
        <v>903</v>
      </c>
      <c r="AP817" s="226">
        <v>985</v>
      </c>
      <c r="AQ817" s="227">
        <v>796</v>
      </c>
      <c r="AR817" s="227">
        <v>893</v>
      </c>
      <c r="AS817" s="227">
        <v>957</v>
      </c>
      <c r="AT817" s="227">
        <v>1010</v>
      </c>
      <c r="AU817" s="226">
        <v>70</v>
      </c>
      <c r="AV817" s="226">
        <v>146</v>
      </c>
      <c r="AW817" s="226">
        <v>170</v>
      </c>
      <c r="AX817" s="226">
        <v>188</v>
      </c>
      <c r="AY817" s="218">
        <v>296</v>
      </c>
      <c r="AZ817" s="218">
        <v>333</v>
      </c>
      <c r="BA817" s="218">
        <v>360</v>
      </c>
      <c r="BB817" s="218">
        <v>382</v>
      </c>
      <c r="BC817" s="226">
        <f t="shared" si="318"/>
        <v>340</v>
      </c>
      <c r="BD817" s="226">
        <f t="shared" si="318"/>
        <v>645</v>
      </c>
      <c r="BE817" s="226">
        <f t="shared" si="318"/>
        <v>721</v>
      </c>
      <c r="BF817" s="226">
        <f t="shared" si="318"/>
        <v>784</v>
      </c>
      <c r="BG817" s="218">
        <f t="shared" si="318"/>
        <v>13</v>
      </c>
      <c r="BH817" s="218">
        <f t="shared" si="317"/>
        <v>134</v>
      </c>
      <c r="BI817" s="218">
        <f t="shared" si="317"/>
        <v>-68</v>
      </c>
      <c r="BJ817" s="218">
        <f t="shared" si="317"/>
        <v>193</v>
      </c>
      <c r="BK817" s="226">
        <f t="shared" si="339"/>
        <v>0</v>
      </c>
      <c r="BL817" s="226">
        <f t="shared" si="338"/>
        <v>5</v>
      </c>
      <c r="BM817" s="226">
        <f t="shared" si="338"/>
        <v>12</v>
      </c>
      <c r="BN817" s="226">
        <f t="shared" si="338"/>
        <v>13</v>
      </c>
      <c r="BO817" s="227">
        <f t="shared" si="338"/>
        <v>487</v>
      </c>
      <c r="BP817" s="227">
        <f t="shared" si="338"/>
        <v>426</v>
      </c>
      <c r="BQ817" s="227">
        <f t="shared" si="338"/>
        <v>665</v>
      </c>
      <c r="BR817" s="227">
        <f t="shared" si="338"/>
        <v>435</v>
      </c>
      <c r="BS817" s="226">
        <v>0</v>
      </c>
      <c r="BT817" s="226">
        <v>5</v>
      </c>
      <c r="BU817" s="226">
        <v>12</v>
      </c>
      <c r="BV817" s="226">
        <v>13</v>
      </c>
      <c r="BW817" s="227">
        <v>487</v>
      </c>
      <c r="BX817" s="227">
        <v>426</v>
      </c>
      <c r="BY817" s="227">
        <v>665</v>
      </c>
      <c r="BZ817" s="227">
        <v>435</v>
      </c>
      <c r="CA817" s="226">
        <v>0</v>
      </c>
      <c r="CB817" s="226">
        <f>IFERROR(VLOOKUP($G817,[12]ITEM!$B$2:$AC$939,26,0),0)</f>
        <v>0</v>
      </c>
      <c r="CC817" s="226">
        <f>IFERROR(VLOOKUP($G817,[12]ITEM!$B$2:$AC$939,27,0),0)</f>
        <v>0</v>
      </c>
      <c r="CD817" s="226">
        <f>IFERROR(VLOOKUP($G817,[12]ITEM!$B$2:$AC$939,28,0),0)</f>
        <v>0</v>
      </c>
      <c r="CE817" s="227">
        <v>0</v>
      </c>
      <c r="CF817" s="227">
        <v>0</v>
      </c>
      <c r="CG817" s="227">
        <v>0</v>
      </c>
      <c r="CH817" s="227">
        <v>0</v>
      </c>
      <c r="CI817" s="375"/>
      <c r="CJ817" s="226">
        <f t="shared" si="329"/>
        <v>339</v>
      </c>
      <c r="CK817" s="226">
        <f t="shared" si="329"/>
        <v>953</v>
      </c>
      <c r="CL817" s="226">
        <f t="shared" si="329"/>
        <v>1013</v>
      </c>
      <c r="CM817" s="226">
        <f t="shared" si="328"/>
        <v>942</v>
      </c>
      <c r="CN817" s="227">
        <f t="shared" si="328"/>
        <v>13</v>
      </c>
      <c r="CO817" s="227">
        <f t="shared" si="328"/>
        <v>-16.129883743921823</v>
      </c>
      <c r="CP817" s="227">
        <f t="shared" si="328"/>
        <v>-145.83793692687289</v>
      </c>
      <c r="CQ817" s="227">
        <f t="shared" si="328"/>
        <v>-158.80016684386749</v>
      </c>
      <c r="CR817" s="226">
        <v>79</v>
      </c>
      <c r="CS817" s="226">
        <v>154</v>
      </c>
      <c r="CT817" s="226">
        <v>175</v>
      </c>
      <c r="CU817" s="226">
        <v>190</v>
      </c>
      <c r="CV817" s="227">
        <f t="shared" si="321"/>
        <v>-666</v>
      </c>
      <c r="CW817" s="227">
        <f>CV817*(1+('[13]GROWTH (YoY)'!AR817/100))</f>
        <v>-747.12988374392182</v>
      </c>
      <c r="CX817" s="227">
        <f>CW817*(1+('[13]GROWTH (YoY)'!AS817/100))</f>
        <v>-799.83793692687289</v>
      </c>
      <c r="CY817" s="227">
        <f>CX817*(1+('[13]GROWTH (YoY)'!AT817/100))</f>
        <v>-844.80016684386749</v>
      </c>
      <c r="CZ817" s="226">
        <v>91</v>
      </c>
      <c r="DA817" s="226">
        <v>138</v>
      </c>
      <c r="DB817" s="226">
        <v>146</v>
      </c>
      <c r="DC817" s="226">
        <v>150</v>
      </c>
      <c r="DD817" s="227">
        <v>8</v>
      </c>
      <c r="DE817" s="227">
        <v>6</v>
      </c>
      <c r="DF817" s="227">
        <v>10</v>
      </c>
      <c r="DG817" s="227">
        <v>6</v>
      </c>
      <c r="DH817" s="226">
        <v>169</v>
      </c>
      <c r="DI817" s="226">
        <v>661</v>
      </c>
      <c r="DJ817" s="226">
        <v>692</v>
      </c>
      <c r="DK817" s="226">
        <v>602</v>
      </c>
      <c r="DL817" s="227">
        <v>671</v>
      </c>
      <c r="DM817" s="227">
        <v>725</v>
      </c>
      <c r="DN817" s="227">
        <v>644</v>
      </c>
      <c r="DO817" s="227">
        <v>680</v>
      </c>
      <c r="DP817" s="376">
        <f t="shared" si="316"/>
        <v>1</v>
      </c>
      <c r="DQ817" s="226">
        <f t="shared" si="316"/>
        <v>-308</v>
      </c>
      <c r="DR817" s="226">
        <f t="shared" si="316"/>
        <v>-292</v>
      </c>
      <c r="DS817" s="226">
        <f t="shared" si="337"/>
        <v>-158</v>
      </c>
      <c r="DT817" s="227">
        <f t="shared" si="337"/>
        <v>0</v>
      </c>
      <c r="DU817" s="227">
        <f t="shared" si="337"/>
        <v>150.12988374392182</v>
      </c>
      <c r="DV817" s="227">
        <f t="shared" si="337"/>
        <v>77.837936926872885</v>
      </c>
      <c r="DW817" s="227">
        <f t="shared" si="337"/>
        <v>351.80016684386749</v>
      </c>
      <c r="DX817" s="377">
        <f t="shared" si="336"/>
        <v>0.45899470899470901</v>
      </c>
      <c r="DY817" s="377">
        <f t="shared" si="336"/>
        <v>0.45628415300546449</v>
      </c>
      <c r="DZ817" s="377">
        <f t="shared" si="336"/>
        <v>0.45602409638554214</v>
      </c>
      <c r="EA817" s="377">
        <f t="shared" si="335"/>
        <v>0.45759911894273125</v>
      </c>
      <c r="EB817" s="378">
        <f t="shared" si="335"/>
        <v>0.45628415300546449</v>
      </c>
      <c r="EC817" s="378">
        <f t="shared" si="335"/>
        <v>0.4587878787878788</v>
      </c>
      <c r="ED817" s="378">
        <f t="shared" si="335"/>
        <v>0.46231721034870643</v>
      </c>
      <c r="EE817" s="378">
        <f t="shared" si="335"/>
        <v>0.46276595744680848</v>
      </c>
      <c r="EG817" s="226">
        <v>756</v>
      </c>
      <c r="EH817" s="226">
        <v>347</v>
      </c>
      <c r="EI817" s="226">
        <v>410</v>
      </c>
      <c r="EJ817" s="226">
        <v>60</v>
      </c>
      <c r="EK817" s="226">
        <v>136</v>
      </c>
      <c r="EL817" s="226">
        <v>1895</v>
      </c>
      <c r="EM817" s="226">
        <v>1894</v>
      </c>
      <c r="EN817" s="379">
        <f t="shared" si="322"/>
        <v>0.45899470899470901</v>
      </c>
      <c r="EO817" s="226">
        <f t="shared" si="323"/>
        <v>14.634146341463413</v>
      </c>
      <c r="EP817" s="379">
        <f t="shared" si="324"/>
        <v>0.17989417989417988</v>
      </c>
      <c r="EQ817" s="226">
        <f t="shared" si="325"/>
        <v>71767.810026385225</v>
      </c>
      <c r="ER817" s="226">
        <f t="shared" si="326"/>
        <v>2639.9155227032734</v>
      </c>
      <c r="ES817" s="292"/>
      <c r="ET817" s="227">
        <v>1464</v>
      </c>
      <c r="EU817" s="227">
        <v>668</v>
      </c>
      <c r="EV817" s="227">
        <v>796</v>
      </c>
      <c r="EW817" s="227">
        <v>296</v>
      </c>
      <c r="EX817" s="227">
        <v>1069</v>
      </c>
      <c r="EY817" s="227">
        <v>6304</v>
      </c>
      <c r="EZ817" s="227">
        <v>6250</v>
      </c>
      <c r="FA817" s="380">
        <f t="shared" si="330"/>
        <v>0.45628415300546449</v>
      </c>
      <c r="FB817" s="228">
        <f t="shared" si="331"/>
        <v>37.185929648241206</v>
      </c>
      <c r="FC817" s="380">
        <f t="shared" si="332"/>
        <v>0.73019125683060104</v>
      </c>
      <c r="FD817" s="227">
        <f t="shared" si="333"/>
        <v>169574.87309644671</v>
      </c>
      <c r="FE817" s="227">
        <f t="shared" si="334"/>
        <v>3946.6666666666665</v>
      </c>
      <c r="FF817" s="227">
        <v>774</v>
      </c>
      <c r="FG817" s="228">
        <f t="shared" si="327"/>
        <v>18.34625322997416</v>
      </c>
      <c r="FH817" s="227">
        <v>142</v>
      </c>
      <c r="FI817" s="227">
        <v>774</v>
      </c>
      <c r="FJ817" s="227">
        <v>6</v>
      </c>
      <c r="FK817" s="227">
        <f t="shared" si="319"/>
        <v>626</v>
      </c>
      <c r="FL817" s="227">
        <v>80</v>
      </c>
      <c r="FM817" s="227">
        <f t="shared" si="320"/>
        <v>546</v>
      </c>
      <c r="FZ817" s="229"/>
      <c r="GA817" s="229"/>
      <c r="GB817" s="229"/>
      <c r="GC817" s="229"/>
      <c r="GD817" s="229"/>
    </row>
    <row r="818" spans="1:186" s="368" customFormat="1">
      <c r="A818" s="285" t="s">
        <v>1951</v>
      </c>
      <c r="B818" s="291" t="s">
        <v>1952</v>
      </c>
      <c r="C818" s="285" t="s">
        <v>1971</v>
      </c>
      <c r="D818" s="287" t="s">
        <v>87</v>
      </c>
      <c r="E818" s="291" t="s">
        <v>1972</v>
      </c>
      <c r="F818" s="285">
        <v>815</v>
      </c>
      <c r="G818" s="286" t="s">
        <v>1975</v>
      </c>
      <c r="H818" s="286" t="s">
        <v>1976</v>
      </c>
      <c r="I818" s="382" t="s">
        <v>1957</v>
      </c>
      <c r="J818" s="388" t="s">
        <v>3127</v>
      </c>
      <c r="K818" s="382" t="s">
        <v>1061</v>
      </c>
      <c r="L818" s="388" t="s">
        <v>1958</v>
      </c>
      <c r="M818" s="388" t="s">
        <v>3124</v>
      </c>
      <c r="N818" s="372">
        <v>1</v>
      </c>
      <c r="O818" s="373">
        <v>123</v>
      </c>
      <c r="P818" s="373">
        <v>228</v>
      </c>
      <c r="Q818" s="373">
        <v>277</v>
      </c>
      <c r="R818" s="373">
        <v>338</v>
      </c>
      <c r="S818" s="374">
        <v>228</v>
      </c>
      <c r="T818" s="374">
        <v>287</v>
      </c>
      <c r="U818" s="374">
        <v>350</v>
      </c>
      <c r="V818" s="374">
        <v>373</v>
      </c>
      <c r="W818" s="373">
        <v>39</v>
      </c>
      <c r="X818" s="373">
        <v>108</v>
      </c>
      <c r="Y818" s="373">
        <v>133</v>
      </c>
      <c r="Z818" s="373">
        <v>163</v>
      </c>
      <c r="AA818" s="374">
        <v>101</v>
      </c>
      <c r="AB818" s="374">
        <v>128</v>
      </c>
      <c r="AC818" s="374">
        <v>157</v>
      </c>
      <c r="AD818" s="374">
        <v>166</v>
      </c>
      <c r="AE818" s="373">
        <v>2</v>
      </c>
      <c r="AF818" s="373">
        <v>2</v>
      </c>
      <c r="AG818" s="373">
        <v>2</v>
      </c>
      <c r="AH818" s="373">
        <v>2</v>
      </c>
      <c r="AI818" s="374">
        <v>2</v>
      </c>
      <c r="AJ818" s="374">
        <v>2</v>
      </c>
      <c r="AK818" s="374">
        <v>2</v>
      </c>
      <c r="AL818" s="374">
        <v>3</v>
      </c>
      <c r="AM818" s="226">
        <v>84</v>
      </c>
      <c r="AN818" s="226">
        <v>120</v>
      </c>
      <c r="AO818" s="226">
        <v>144</v>
      </c>
      <c r="AP818" s="226">
        <v>175</v>
      </c>
      <c r="AQ818" s="227">
        <v>126</v>
      </c>
      <c r="AR818" s="227">
        <v>159</v>
      </c>
      <c r="AS818" s="227">
        <v>194</v>
      </c>
      <c r="AT818" s="227">
        <v>207</v>
      </c>
      <c r="AU818" s="226">
        <v>22</v>
      </c>
      <c r="AV818" s="226">
        <v>39</v>
      </c>
      <c r="AW818" s="226">
        <v>47</v>
      </c>
      <c r="AX818" s="226">
        <v>57</v>
      </c>
      <c r="AY818" s="218">
        <v>53</v>
      </c>
      <c r="AZ818" s="218">
        <v>66</v>
      </c>
      <c r="BA818" s="218">
        <v>81</v>
      </c>
      <c r="BB818" s="218">
        <v>88</v>
      </c>
      <c r="BC818" s="226">
        <f t="shared" si="318"/>
        <v>62</v>
      </c>
      <c r="BD818" s="226">
        <f t="shared" si="318"/>
        <v>80</v>
      </c>
      <c r="BE818" s="226">
        <f t="shared" si="318"/>
        <v>93</v>
      </c>
      <c r="BF818" s="226">
        <f t="shared" si="318"/>
        <v>113</v>
      </c>
      <c r="BG818" s="218">
        <f t="shared" si="318"/>
        <v>65</v>
      </c>
      <c r="BH818" s="218">
        <f t="shared" si="317"/>
        <v>83</v>
      </c>
      <c r="BI818" s="218">
        <f t="shared" si="317"/>
        <v>102</v>
      </c>
      <c r="BJ818" s="218">
        <f t="shared" si="317"/>
        <v>112</v>
      </c>
      <c r="BK818" s="226">
        <f t="shared" si="339"/>
        <v>0</v>
      </c>
      <c r="BL818" s="226">
        <f t="shared" si="338"/>
        <v>1</v>
      </c>
      <c r="BM818" s="226">
        <f t="shared" si="338"/>
        <v>4</v>
      </c>
      <c r="BN818" s="226">
        <f t="shared" si="338"/>
        <v>5</v>
      </c>
      <c r="BO818" s="227">
        <f t="shared" si="338"/>
        <v>8</v>
      </c>
      <c r="BP818" s="227">
        <f t="shared" si="338"/>
        <v>10</v>
      </c>
      <c r="BQ818" s="227">
        <f t="shared" si="338"/>
        <v>11</v>
      </c>
      <c r="BR818" s="227">
        <f t="shared" si="338"/>
        <v>7</v>
      </c>
      <c r="BS818" s="226">
        <v>0</v>
      </c>
      <c r="BT818" s="226">
        <v>1</v>
      </c>
      <c r="BU818" s="226">
        <v>4</v>
      </c>
      <c r="BV818" s="226">
        <v>5</v>
      </c>
      <c r="BW818" s="227">
        <v>8</v>
      </c>
      <c r="BX818" s="227">
        <v>10</v>
      </c>
      <c r="BY818" s="227">
        <v>11</v>
      </c>
      <c r="BZ818" s="227">
        <v>7</v>
      </c>
      <c r="CA818" s="226">
        <v>0</v>
      </c>
      <c r="CB818" s="226">
        <f>IFERROR(VLOOKUP($G818,[12]ITEM!$B$2:$AC$939,26,0),0)</f>
        <v>0</v>
      </c>
      <c r="CC818" s="226">
        <f>IFERROR(VLOOKUP($G818,[12]ITEM!$B$2:$AC$939,27,0),0)</f>
        <v>0</v>
      </c>
      <c r="CD818" s="226">
        <f>IFERROR(VLOOKUP($G818,[12]ITEM!$B$2:$AC$939,28,0),0)</f>
        <v>0</v>
      </c>
      <c r="CE818" s="227">
        <v>0</v>
      </c>
      <c r="CF818" s="227">
        <v>0</v>
      </c>
      <c r="CG818" s="227">
        <v>0</v>
      </c>
      <c r="CH818" s="227">
        <v>0</v>
      </c>
      <c r="CI818" s="375"/>
      <c r="CJ818" s="226">
        <f t="shared" si="329"/>
        <v>62</v>
      </c>
      <c r="CK818" s="226">
        <f t="shared" si="329"/>
        <v>2</v>
      </c>
      <c r="CL818" s="226">
        <f t="shared" si="329"/>
        <v>2</v>
      </c>
      <c r="CM818" s="226">
        <f t="shared" si="328"/>
        <v>2</v>
      </c>
      <c r="CN818" s="227">
        <f t="shared" si="328"/>
        <v>65</v>
      </c>
      <c r="CO818" s="227">
        <f t="shared" si="328"/>
        <v>70.777605436233685</v>
      </c>
      <c r="CP818" s="227">
        <f t="shared" si="328"/>
        <v>91.288925713737882</v>
      </c>
      <c r="CQ818" s="227">
        <f t="shared" si="328"/>
        <v>86.596959910732409</v>
      </c>
      <c r="CR818" s="226">
        <v>1</v>
      </c>
      <c r="CS818" s="226">
        <v>1</v>
      </c>
      <c r="CT818" s="226">
        <v>1</v>
      </c>
      <c r="CU818" s="226">
        <v>1</v>
      </c>
      <c r="CV818" s="227">
        <f t="shared" si="321"/>
        <v>42</v>
      </c>
      <c r="CW818" s="227">
        <f>CV818*(1+('[13]GROWTH (YoY)'!AR818/100))</f>
        <v>52.777605436233685</v>
      </c>
      <c r="CX818" s="227">
        <f>CW818*(1+('[13]GROWTH (YoY)'!AS818/100))</f>
        <v>64.288925713737882</v>
      </c>
      <c r="CY818" s="227">
        <f>CX818*(1+('[13]GROWTH (YoY)'!AT818/100))</f>
        <v>68.596959910732409</v>
      </c>
      <c r="CZ818" s="226">
        <v>0</v>
      </c>
      <c r="DA818" s="226">
        <v>0</v>
      </c>
      <c r="DB818" s="226">
        <v>0</v>
      </c>
      <c r="DC818" s="226">
        <v>0</v>
      </c>
      <c r="DD818" s="227">
        <v>22</v>
      </c>
      <c r="DE818" s="227">
        <v>17</v>
      </c>
      <c r="DF818" s="227">
        <v>26</v>
      </c>
      <c r="DG818" s="227">
        <v>17</v>
      </c>
      <c r="DH818" s="226">
        <v>61</v>
      </c>
      <c r="DI818" s="226">
        <v>1</v>
      </c>
      <c r="DJ818" s="226">
        <v>1</v>
      </c>
      <c r="DK818" s="226">
        <v>1</v>
      </c>
      <c r="DL818" s="227">
        <v>1</v>
      </c>
      <c r="DM818" s="227">
        <v>1</v>
      </c>
      <c r="DN818" s="227">
        <v>1</v>
      </c>
      <c r="DO818" s="227">
        <v>1</v>
      </c>
      <c r="DP818" s="376">
        <f t="shared" si="316"/>
        <v>0</v>
      </c>
      <c r="DQ818" s="226">
        <f t="shared" si="316"/>
        <v>78</v>
      </c>
      <c r="DR818" s="226">
        <f t="shared" si="316"/>
        <v>91</v>
      </c>
      <c r="DS818" s="226">
        <f t="shared" si="337"/>
        <v>111</v>
      </c>
      <c r="DT818" s="227">
        <f t="shared" si="337"/>
        <v>0</v>
      </c>
      <c r="DU818" s="227">
        <f t="shared" si="337"/>
        <v>12.222394563766315</v>
      </c>
      <c r="DV818" s="227">
        <f t="shared" si="337"/>
        <v>10.711074286262118</v>
      </c>
      <c r="DW818" s="227">
        <f t="shared" si="337"/>
        <v>25.403040089267591</v>
      </c>
      <c r="DX818" s="377">
        <f t="shared" si="336"/>
        <v>0.31707317073170732</v>
      </c>
      <c r="DY818" s="377">
        <f t="shared" si="336"/>
        <v>0.47368421052631576</v>
      </c>
      <c r="DZ818" s="377">
        <f t="shared" si="336"/>
        <v>0.48014440433212996</v>
      </c>
      <c r="EA818" s="377">
        <f t="shared" si="335"/>
        <v>0.48224852071005919</v>
      </c>
      <c r="EB818" s="378">
        <f t="shared" si="335"/>
        <v>0.44298245614035087</v>
      </c>
      <c r="EC818" s="378">
        <f t="shared" si="335"/>
        <v>0.44599303135888502</v>
      </c>
      <c r="ED818" s="378">
        <f t="shared" si="335"/>
        <v>0.44857142857142857</v>
      </c>
      <c r="EE818" s="378">
        <f t="shared" si="335"/>
        <v>0.44504021447721182</v>
      </c>
      <c r="EG818" s="226">
        <v>145</v>
      </c>
      <c r="EH818" s="226">
        <v>63</v>
      </c>
      <c r="EI818" s="226">
        <v>82</v>
      </c>
      <c r="EJ818" s="226">
        <v>19</v>
      </c>
      <c r="EK818" s="226">
        <v>30</v>
      </c>
      <c r="EL818" s="226">
        <v>549</v>
      </c>
      <c r="EM818" s="226">
        <v>548</v>
      </c>
      <c r="EN818" s="379">
        <f t="shared" si="322"/>
        <v>0.43448275862068964</v>
      </c>
      <c r="EO818" s="226">
        <f t="shared" si="323"/>
        <v>23.170731707317074</v>
      </c>
      <c r="EP818" s="379">
        <f t="shared" si="324"/>
        <v>0.20689655172413793</v>
      </c>
      <c r="EQ818" s="226">
        <f t="shared" si="325"/>
        <v>54644.8087431694</v>
      </c>
      <c r="ER818" s="226">
        <f t="shared" si="326"/>
        <v>2889.294403892944</v>
      </c>
      <c r="ES818" s="292"/>
      <c r="ET818" s="227">
        <v>228</v>
      </c>
      <c r="EU818" s="227">
        <v>101</v>
      </c>
      <c r="EV818" s="227">
        <v>126</v>
      </c>
      <c r="EW818" s="227">
        <v>53</v>
      </c>
      <c r="EX818" s="227">
        <v>68</v>
      </c>
      <c r="EY818" s="227">
        <v>1422</v>
      </c>
      <c r="EZ818" s="227">
        <v>1417</v>
      </c>
      <c r="FA818" s="380">
        <f t="shared" si="330"/>
        <v>0.44298245614035087</v>
      </c>
      <c r="FB818" s="228">
        <f t="shared" si="331"/>
        <v>42.063492063492063</v>
      </c>
      <c r="FC818" s="380">
        <f t="shared" si="332"/>
        <v>0.2982456140350877</v>
      </c>
      <c r="FD818" s="227">
        <f t="shared" si="333"/>
        <v>47819.971870604779</v>
      </c>
      <c r="FE818" s="227">
        <f t="shared" si="334"/>
        <v>3116.9136673723829</v>
      </c>
      <c r="FF818" s="227">
        <v>116</v>
      </c>
      <c r="FG818" s="228">
        <f t="shared" si="327"/>
        <v>32.758620689655174</v>
      </c>
      <c r="FH818" s="227">
        <v>38</v>
      </c>
      <c r="FI818" s="227">
        <v>116</v>
      </c>
      <c r="FJ818" s="227">
        <v>1</v>
      </c>
      <c r="FK818" s="227">
        <f t="shared" si="319"/>
        <v>77</v>
      </c>
      <c r="FL818" s="227">
        <v>12</v>
      </c>
      <c r="FM818" s="227">
        <f t="shared" si="320"/>
        <v>65</v>
      </c>
      <c r="FZ818" s="229"/>
      <c r="GA818" s="229"/>
      <c r="GB818" s="229"/>
      <c r="GC818" s="229"/>
      <c r="GD818" s="229"/>
    </row>
    <row r="819" spans="1:186" s="368" customFormat="1">
      <c r="A819" s="285" t="s">
        <v>1951</v>
      </c>
      <c r="B819" s="291" t="s">
        <v>1952</v>
      </c>
      <c r="C819" s="285" t="s">
        <v>1971</v>
      </c>
      <c r="D819" s="287" t="s">
        <v>87</v>
      </c>
      <c r="E819" s="291" t="s">
        <v>1972</v>
      </c>
      <c r="F819" s="285">
        <v>816</v>
      </c>
      <c r="G819" s="286" t="s">
        <v>1977</v>
      </c>
      <c r="H819" s="286" t="s">
        <v>1978</v>
      </c>
      <c r="I819" s="382" t="s">
        <v>1957</v>
      </c>
      <c r="J819" s="388" t="s">
        <v>3127</v>
      </c>
      <c r="K819" s="382" t="s">
        <v>1061</v>
      </c>
      <c r="L819" s="388" t="s">
        <v>1958</v>
      </c>
      <c r="M819" s="388" t="s">
        <v>3124</v>
      </c>
      <c r="N819" s="372">
        <v>1</v>
      </c>
      <c r="O819" s="373">
        <v>32</v>
      </c>
      <c r="P819" s="373">
        <v>226</v>
      </c>
      <c r="Q819" s="373">
        <v>259</v>
      </c>
      <c r="R819" s="373">
        <v>324</v>
      </c>
      <c r="S819" s="374">
        <v>226</v>
      </c>
      <c r="T819" s="374">
        <v>254</v>
      </c>
      <c r="U819" s="374">
        <v>318</v>
      </c>
      <c r="V819" s="374">
        <v>334</v>
      </c>
      <c r="W819" s="373">
        <v>12</v>
      </c>
      <c r="X819" s="373">
        <v>110</v>
      </c>
      <c r="Y819" s="373">
        <v>128</v>
      </c>
      <c r="Z819" s="373">
        <v>161</v>
      </c>
      <c r="AA819" s="374">
        <v>107</v>
      </c>
      <c r="AB819" s="374">
        <v>120</v>
      </c>
      <c r="AC819" s="374">
        <v>151</v>
      </c>
      <c r="AD819" s="374">
        <v>158</v>
      </c>
      <c r="AE819" s="373">
        <v>0</v>
      </c>
      <c r="AF819" s="373">
        <v>2</v>
      </c>
      <c r="AG819" s="373">
        <v>2</v>
      </c>
      <c r="AH819" s="373">
        <v>2</v>
      </c>
      <c r="AI819" s="374">
        <v>2</v>
      </c>
      <c r="AJ819" s="374">
        <v>2</v>
      </c>
      <c r="AK819" s="374">
        <v>2</v>
      </c>
      <c r="AL819" s="374">
        <v>2</v>
      </c>
      <c r="AM819" s="226">
        <v>20</v>
      </c>
      <c r="AN819" s="226">
        <v>116</v>
      </c>
      <c r="AO819" s="226">
        <v>130</v>
      </c>
      <c r="AP819" s="226">
        <v>163</v>
      </c>
      <c r="AQ819" s="227">
        <v>119</v>
      </c>
      <c r="AR819" s="227">
        <v>134</v>
      </c>
      <c r="AS819" s="227">
        <v>167</v>
      </c>
      <c r="AT819" s="227">
        <v>176</v>
      </c>
      <c r="AU819" s="226">
        <v>4</v>
      </c>
      <c r="AV819" s="226">
        <v>35</v>
      </c>
      <c r="AW819" s="226">
        <v>39</v>
      </c>
      <c r="AX819" s="226">
        <v>50</v>
      </c>
      <c r="AY819" s="218">
        <v>39</v>
      </c>
      <c r="AZ819" s="218">
        <v>43</v>
      </c>
      <c r="BA819" s="218">
        <v>54</v>
      </c>
      <c r="BB819" s="218">
        <v>57</v>
      </c>
      <c r="BC819" s="226">
        <f t="shared" ref="BC819:BJ852" si="340">AM819-AU819-BK819</f>
        <v>17</v>
      </c>
      <c r="BD819" s="226">
        <f t="shared" si="340"/>
        <v>69</v>
      </c>
      <c r="BE819" s="226">
        <f t="shared" si="340"/>
        <v>72</v>
      </c>
      <c r="BF819" s="226">
        <f t="shared" si="340"/>
        <v>94</v>
      </c>
      <c r="BG819" s="218">
        <f t="shared" si="340"/>
        <v>62</v>
      </c>
      <c r="BH819" s="218">
        <f t="shared" si="317"/>
        <v>66</v>
      </c>
      <c r="BI819" s="218">
        <f t="shared" si="317"/>
        <v>89</v>
      </c>
      <c r="BJ819" s="218">
        <f t="shared" si="317"/>
        <v>108</v>
      </c>
      <c r="BK819" s="226">
        <f t="shared" si="339"/>
        <v>-1</v>
      </c>
      <c r="BL819" s="226">
        <f t="shared" si="338"/>
        <v>12</v>
      </c>
      <c r="BM819" s="226">
        <f t="shared" si="338"/>
        <v>19</v>
      </c>
      <c r="BN819" s="226">
        <f t="shared" si="338"/>
        <v>19</v>
      </c>
      <c r="BO819" s="227">
        <f t="shared" si="338"/>
        <v>18</v>
      </c>
      <c r="BP819" s="227">
        <f t="shared" si="338"/>
        <v>25</v>
      </c>
      <c r="BQ819" s="227">
        <f t="shared" si="338"/>
        <v>24</v>
      </c>
      <c r="BR819" s="227">
        <f t="shared" si="338"/>
        <v>11</v>
      </c>
      <c r="BS819" s="226">
        <v>1</v>
      </c>
      <c r="BT819" s="226">
        <v>12</v>
      </c>
      <c r="BU819" s="226">
        <v>19</v>
      </c>
      <c r="BV819" s="226">
        <v>19</v>
      </c>
      <c r="BW819" s="227">
        <v>18</v>
      </c>
      <c r="BX819" s="227">
        <v>25</v>
      </c>
      <c r="BY819" s="227">
        <v>24</v>
      </c>
      <c r="BZ819" s="227">
        <v>11</v>
      </c>
      <c r="CA819" s="226">
        <v>2</v>
      </c>
      <c r="CB819" s="226">
        <f>IFERROR(VLOOKUP($G819,[12]ITEM!$B$2:$AC$939,26,0),0)</f>
        <v>0</v>
      </c>
      <c r="CC819" s="226">
        <f>IFERROR(VLOOKUP($G819,[12]ITEM!$B$2:$AC$939,27,0),0)</f>
        <v>0</v>
      </c>
      <c r="CD819" s="226">
        <f>IFERROR(VLOOKUP($G819,[12]ITEM!$B$2:$AC$939,28,0),0)</f>
        <v>0</v>
      </c>
      <c r="CE819" s="227">
        <v>0</v>
      </c>
      <c r="CF819" s="227">
        <v>0</v>
      </c>
      <c r="CG819" s="227">
        <v>0</v>
      </c>
      <c r="CH819" s="227">
        <v>0</v>
      </c>
      <c r="CI819" s="375"/>
      <c r="CJ819" s="226">
        <f t="shared" si="329"/>
        <v>17</v>
      </c>
      <c r="CK819" s="226">
        <f t="shared" si="329"/>
        <v>89</v>
      </c>
      <c r="CL819" s="226">
        <f t="shared" si="329"/>
        <v>101</v>
      </c>
      <c r="CM819" s="226">
        <f t="shared" si="328"/>
        <v>126</v>
      </c>
      <c r="CN819" s="227">
        <f t="shared" si="328"/>
        <v>62</v>
      </c>
      <c r="CO819" s="227">
        <f t="shared" si="328"/>
        <v>69.431248600628194</v>
      </c>
      <c r="CP819" s="227">
        <f t="shared" si="328"/>
        <v>86.528874095864055</v>
      </c>
      <c r="CQ819" s="227">
        <f t="shared" si="328"/>
        <v>91.049350690505946</v>
      </c>
      <c r="CR819" s="226">
        <v>16</v>
      </c>
      <c r="CS819" s="226">
        <v>89</v>
      </c>
      <c r="CT819" s="226">
        <v>101</v>
      </c>
      <c r="CU819" s="226">
        <v>126</v>
      </c>
      <c r="CV819" s="227">
        <f t="shared" si="321"/>
        <v>61</v>
      </c>
      <c r="CW819" s="227">
        <f>CV819*(1+('[13]GROWTH (YoY)'!AR819/100))</f>
        <v>68.431248600628194</v>
      </c>
      <c r="CX819" s="227">
        <f>CW819*(1+('[13]GROWTH (YoY)'!AS819/100))</f>
        <v>85.528874095864055</v>
      </c>
      <c r="CY819" s="227">
        <f>CX819*(1+('[13]GROWTH (YoY)'!AT819/100))</f>
        <v>90.049350690505946</v>
      </c>
      <c r="CZ819" s="226">
        <v>0</v>
      </c>
      <c r="DA819" s="226">
        <v>0</v>
      </c>
      <c r="DB819" s="226">
        <v>0</v>
      </c>
      <c r="DC819" s="226">
        <v>0</v>
      </c>
      <c r="DD819" s="227">
        <v>1</v>
      </c>
      <c r="DE819" s="227">
        <v>1</v>
      </c>
      <c r="DF819" s="227">
        <v>1</v>
      </c>
      <c r="DG819" s="227">
        <v>1</v>
      </c>
      <c r="DH819" s="226">
        <v>1</v>
      </c>
      <c r="DI819" s="226">
        <v>0</v>
      </c>
      <c r="DJ819" s="226">
        <v>0</v>
      </c>
      <c r="DK819" s="226">
        <v>0</v>
      </c>
      <c r="DL819" s="227">
        <v>0</v>
      </c>
      <c r="DM819" s="227">
        <v>0</v>
      </c>
      <c r="DN819" s="227">
        <v>0</v>
      </c>
      <c r="DO819" s="227">
        <v>0</v>
      </c>
      <c r="DP819" s="376">
        <f t="shared" si="316"/>
        <v>0</v>
      </c>
      <c r="DQ819" s="226">
        <f t="shared" si="316"/>
        <v>-20</v>
      </c>
      <c r="DR819" s="226">
        <f t="shared" si="316"/>
        <v>-29</v>
      </c>
      <c r="DS819" s="226">
        <f t="shared" si="337"/>
        <v>-32</v>
      </c>
      <c r="DT819" s="227">
        <f t="shared" si="337"/>
        <v>0</v>
      </c>
      <c r="DU819" s="227">
        <f t="shared" si="337"/>
        <v>-3.4312486006281944</v>
      </c>
      <c r="DV819" s="227">
        <f t="shared" si="337"/>
        <v>2.4711259041359455</v>
      </c>
      <c r="DW819" s="227">
        <f t="shared" si="337"/>
        <v>16.950649309494054</v>
      </c>
      <c r="DX819" s="377">
        <f t="shared" si="336"/>
        <v>0.375</v>
      </c>
      <c r="DY819" s="377">
        <f t="shared" si="336"/>
        <v>0.48672566371681414</v>
      </c>
      <c r="DZ819" s="377">
        <f t="shared" si="336"/>
        <v>0.49420849420849422</v>
      </c>
      <c r="EA819" s="377">
        <f t="shared" si="335"/>
        <v>0.49691358024691357</v>
      </c>
      <c r="EB819" s="378">
        <f t="shared" si="335"/>
        <v>0.47345132743362833</v>
      </c>
      <c r="EC819" s="378">
        <f t="shared" si="335"/>
        <v>0.47244094488188976</v>
      </c>
      <c r="ED819" s="378">
        <f t="shared" si="335"/>
        <v>0.47484276729559749</v>
      </c>
      <c r="EE819" s="378">
        <f t="shared" si="335"/>
        <v>0.47305389221556887</v>
      </c>
      <c r="EG819" s="226">
        <v>38</v>
      </c>
      <c r="EH819" s="226">
        <v>18</v>
      </c>
      <c r="EI819" s="226">
        <v>21</v>
      </c>
      <c r="EJ819" s="226">
        <v>4</v>
      </c>
      <c r="EK819" s="226">
        <v>8</v>
      </c>
      <c r="EL819" s="226">
        <v>107</v>
      </c>
      <c r="EM819" s="226">
        <v>107</v>
      </c>
      <c r="EN819" s="379">
        <f t="shared" si="322"/>
        <v>0.47368421052631576</v>
      </c>
      <c r="EO819" s="226">
        <f t="shared" si="323"/>
        <v>19.047619047619047</v>
      </c>
      <c r="EP819" s="379">
        <f t="shared" si="324"/>
        <v>0.21052631578947367</v>
      </c>
      <c r="EQ819" s="226">
        <f t="shared" si="325"/>
        <v>74766.355140186919</v>
      </c>
      <c r="ER819" s="226">
        <f t="shared" si="326"/>
        <v>3115.2647975077884</v>
      </c>
      <c r="ES819" s="292"/>
      <c r="ET819" s="227">
        <v>226</v>
      </c>
      <c r="EU819" s="227">
        <v>107</v>
      </c>
      <c r="EV819" s="227">
        <v>119</v>
      </c>
      <c r="EW819" s="227">
        <v>39</v>
      </c>
      <c r="EX819" s="227">
        <v>66</v>
      </c>
      <c r="EY819" s="227">
        <v>978</v>
      </c>
      <c r="EZ819" s="227">
        <v>968</v>
      </c>
      <c r="FA819" s="380">
        <f t="shared" si="330"/>
        <v>0.47345132743362833</v>
      </c>
      <c r="FB819" s="228">
        <f t="shared" si="331"/>
        <v>32.773109243697476</v>
      </c>
      <c r="FC819" s="380">
        <f t="shared" si="332"/>
        <v>0.29203539823008851</v>
      </c>
      <c r="FD819" s="227">
        <f t="shared" si="333"/>
        <v>67484.662576687115</v>
      </c>
      <c r="FE819" s="227">
        <f t="shared" si="334"/>
        <v>3357.4380165289258</v>
      </c>
      <c r="FF819" s="227">
        <v>113</v>
      </c>
      <c r="FG819" s="228">
        <f t="shared" si="327"/>
        <v>30.088495575221241</v>
      </c>
      <c r="FH819" s="227">
        <v>34</v>
      </c>
      <c r="FI819" s="227">
        <v>113</v>
      </c>
      <c r="FJ819" s="227">
        <v>1</v>
      </c>
      <c r="FK819" s="227">
        <f t="shared" si="319"/>
        <v>78</v>
      </c>
      <c r="FL819" s="227">
        <v>12</v>
      </c>
      <c r="FM819" s="227">
        <f t="shared" si="320"/>
        <v>66</v>
      </c>
      <c r="FZ819" s="229"/>
      <c r="GA819" s="229"/>
      <c r="GB819" s="229"/>
      <c r="GC819" s="229"/>
      <c r="GD819" s="229"/>
    </row>
    <row r="820" spans="1:186" s="368" customFormat="1">
      <c r="A820" s="285" t="s">
        <v>1951</v>
      </c>
      <c r="B820" s="291" t="s">
        <v>1952</v>
      </c>
      <c r="C820" s="285" t="s">
        <v>1971</v>
      </c>
      <c r="D820" s="287" t="s">
        <v>87</v>
      </c>
      <c r="E820" s="291" t="s">
        <v>1972</v>
      </c>
      <c r="F820" s="285">
        <v>817</v>
      </c>
      <c r="G820" s="286" t="s">
        <v>1979</v>
      </c>
      <c r="H820" s="286" t="s">
        <v>1980</v>
      </c>
      <c r="I820" s="382" t="s">
        <v>1957</v>
      </c>
      <c r="J820" s="388" t="s">
        <v>3127</v>
      </c>
      <c r="K820" s="382" t="s">
        <v>1061</v>
      </c>
      <c r="L820" s="388" t="s">
        <v>1958</v>
      </c>
      <c r="M820" s="388" t="s">
        <v>3124</v>
      </c>
      <c r="N820" s="372">
        <v>1</v>
      </c>
      <c r="O820" s="373">
        <v>715</v>
      </c>
      <c r="P820" s="373">
        <v>996</v>
      </c>
      <c r="Q820" s="373">
        <v>1007</v>
      </c>
      <c r="R820" s="373">
        <v>1061</v>
      </c>
      <c r="S820" s="374">
        <v>996</v>
      </c>
      <c r="T820" s="374">
        <v>1047</v>
      </c>
      <c r="U820" s="374">
        <v>1089</v>
      </c>
      <c r="V820" s="374">
        <v>1128</v>
      </c>
      <c r="W820" s="373">
        <v>297</v>
      </c>
      <c r="X820" s="373">
        <v>481</v>
      </c>
      <c r="Y820" s="373">
        <v>488</v>
      </c>
      <c r="Z820" s="373">
        <v>515</v>
      </c>
      <c r="AA820" s="374">
        <v>481</v>
      </c>
      <c r="AB820" s="374">
        <v>509</v>
      </c>
      <c r="AC820" s="374">
        <v>532</v>
      </c>
      <c r="AD820" s="374">
        <v>553</v>
      </c>
      <c r="AE820" s="373">
        <v>8</v>
      </c>
      <c r="AF820" s="373">
        <v>7</v>
      </c>
      <c r="AG820" s="373">
        <v>7</v>
      </c>
      <c r="AH820" s="373">
        <v>7</v>
      </c>
      <c r="AI820" s="374">
        <v>7</v>
      </c>
      <c r="AJ820" s="374">
        <v>7</v>
      </c>
      <c r="AK820" s="374">
        <v>7</v>
      </c>
      <c r="AL820" s="374">
        <v>7</v>
      </c>
      <c r="AM820" s="226">
        <v>419</v>
      </c>
      <c r="AN820" s="226">
        <v>515</v>
      </c>
      <c r="AO820" s="226">
        <v>519</v>
      </c>
      <c r="AP820" s="226">
        <v>546</v>
      </c>
      <c r="AQ820" s="227">
        <v>515</v>
      </c>
      <c r="AR820" s="227">
        <v>539</v>
      </c>
      <c r="AS820" s="227">
        <v>557</v>
      </c>
      <c r="AT820" s="227">
        <v>575</v>
      </c>
      <c r="AU820" s="226">
        <v>35</v>
      </c>
      <c r="AV820" s="226">
        <v>126</v>
      </c>
      <c r="AW820" s="226">
        <v>133</v>
      </c>
      <c r="AX820" s="226">
        <v>144</v>
      </c>
      <c r="AY820" s="218">
        <v>126</v>
      </c>
      <c r="AZ820" s="218">
        <v>132</v>
      </c>
      <c r="BA820" s="218">
        <v>137</v>
      </c>
      <c r="BB820" s="218">
        <v>143</v>
      </c>
      <c r="BC820" s="226">
        <f t="shared" si="340"/>
        <v>305</v>
      </c>
      <c r="BD820" s="226">
        <f t="shared" si="340"/>
        <v>172</v>
      </c>
      <c r="BE820" s="226">
        <f t="shared" si="340"/>
        <v>136</v>
      </c>
      <c r="BF820" s="226">
        <f t="shared" si="340"/>
        <v>153</v>
      </c>
      <c r="BG820" s="218">
        <f t="shared" si="340"/>
        <v>333</v>
      </c>
      <c r="BH820" s="218">
        <f t="shared" si="317"/>
        <v>381</v>
      </c>
      <c r="BI820" s="218">
        <f t="shared" si="317"/>
        <v>398</v>
      </c>
      <c r="BJ820" s="218">
        <f t="shared" si="317"/>
        <v>396</v>
      </c>
      <c r="BK820" s="226">
        <f t="shared" si="339"/>
        <v>79</v>
      </c>
      <c r="BL820" s="226">
        <f t="shared" si="338"/>
        <v>217</v>
      </c>
      <c r="BM820" s="226">
        <f t="shared" si="338"/>
        <v>250</v>
      </c>
      <c r="BN820" s="226">
        <f t="shared" si="338"/>
        <v>249</v>
      </c>
      <c r="BO820" s="227">
        <f t="shared" si="338"/>
        <v>56</v>
      </c>
      <c r="BP820" s="227">
        <f t="shared" si="338"/>
        <v>26</v>
      </c>
      <c r="BQ820" s="227">
        <f t="shared" si="338"/>
        <v>22</v>
      </c>
      <c r="BR820" s="227">
        <f t="shared" si="338"/>
        <v>36</v>
      </c>
      <c r="BS820" s="226">
        <v>79</v>
      </c>
      <c r="BT820" s="226">
        <v>217</v>
      </c>
      <c r="BU820" s="226">
        <v>250</v>
      </c>
      <c r="BV820" s="226">
        <v>249</v>
      </c>
      <c r="BW820" s="227">
        <v>56</v>
      </c>
      <c r="BX820" s="227">
        <v>26</v>
      </c>
      <c r="BY820" s="227">
        <v>22</v>
      </c>
      <c r="BZ820" s="227">
        <v>36</v>
      </c>
      <c r="CA820" s="226">
        <v>0</v>
      </c>
      <c r="CB820" s="226">
        <f>IFERROR(VLOOKUP($G820,[12]ITEM!$B$2:$AC$939,26,0),0)</f>
        <v>0</v>
      </c>
      <c r="CC820" s="226">
        <f>IFERROR(VLOOKUP($G820,[12]ITEM!$B$2:$AC$939,27,0),0)</f>
        <v>0</v>
      </c>
      <c r="CD820" s="226">
        <f>IFERROR(VLOOKUP($G820,[12]ITEM!$B$2:$AC$939,28,0),0)</f>
        <v>0</v>
      </c>
      <c r="CE820" s="227">
        <v>0</v>
      </c>
      <c r="CF820" s="227">
        <v>0</v>
      </c>
      <c r="CG820" s="227">
        <v>0</v>
      </c>
      <c r="CH820" s="227">
        <v>0</v>
      </c>
      <c r="CI820" s="375"/>
      <c r="CJ820" s="226">
        <f t="shared" si="329"/>
        <v>304</v>
      </c>
      <c r="CK820" s="226">
        <f t="shared" si="329"/>
        <v>297</v>
      </c>
      <c r="CL820" s="226">
        <f t="shared" si="329"/>
        <v>300</v>
      </c>
      <c r="CM820" s="226">
        <f t="shared" si="328"/>
        <v>383</v>
      </c>
      <c r="CN820" s="227">
        <f t="shared" si="328"/>
        <v>333</v>
      </c>
      <c r="CO820" s="227">
        <f t="shared" si="328"/>
        <v>348.35785777682503</v>
      </c>
      <c r="CP820" s="227">
        <f t="shared" si="328"/>
        <v>433.51650025975312</v>
      </c>
      <c r="CQ820" s="227">
        <f t="shared" si="328"/>
        <v>450.67399808160951</v>
      </c>
      <c r="CR820" s="226">
        <v>226</v>
      </c>
      <c r="CS820" s="226">
        <v>278</v>
      </c>
      <c r="CT820" s="226">
        <v>280</v>
      </c>
      <c r="CU820" s="226">
        <v>294</v>
      </c>
      <c r="CV820" s="227">
        <f t="shared" si="321"/>
        <v>313</v>
      </c>
      <c r="CW820" s="227">
        <f>CV820*(1+('[13]GROWTH (YoY)'!AR820/100))</f>
        <v>327.35785777682503</v>
      </c>
      <c r="CX820" s="227">
        <f>CW820*(1+('[13]GROWTH (YoY)'!AS820/100))</f>
        <v>338.51650025975312</v>
      </c>
      <c r="CY820" s="227">
        <f>CX820*(1+('[13]GROWTH (YoY)'!AT820/100))</f>
        <v>349.67399808160951</v>
      </c>
      <c r="CZ820" s="226">
        <v>0</v>
      </c>
      <c r="DA820" s="226">
        <v>0</v>
      </c>
      <c r="DB820" s="226">
        <v>0</v>
      </c>
      <c r="DC820" s="226">
        <v>0</v>
      </c>
      <c r="DD820" s="227">
        <v>0</v>
      </c>
      <c r="DE820" s="227">
        <v>0</v>
      </c>
      <c r="DF820" s="227">
        <v>0</v>
      </c>
      <c r="DG820" s="227">
        <v>0</v>
      </c>
      <c r="DH820" s="226">
        <v>78</v>
      </c>
      <c r="DI820" s="226">
        <v>19</v>
      </c>
      <c r="DJ820" s="226">
        <v>20</v>
      </c>
      <c r="DK820" s="226">
        <v>89</v>
      </c>
      <c r="DL820" s="227">
        <v>20</v>
      </c>
      <c r="DM820" s="227">
        <v>21</v>
      </c>
      <c r="DN820" s="227">
        <v>95</v>
      </c>
      <c r="DO820" s="227">
        <v>101</v>
      </c>
      <c r="DP820" s="376">
        <f t="shared" ref="DP820:DW879" si="341">BC820-CJ820</f>
        <v>1</v>
      </c>
      <c r="DQ820" s="226">
        <f t="shared" si="341"/>
        <v>-125</v>
      </c>
      <c r="DR820" s="226">
        <f t="shared" si="341"/>
        <v>-164</v>
      </c>
      <c r="DS820" s="226">
        <f t="shared" si="337"/>
        <v>-230</v>
      </c>
      <c r="DT820" s="227">
        <f t="shared" si="337"/>
        <v>0</v>
      </c>
      <c r="DU820" s="227">
        <f t="shared" si="337"/>
        <v>32.642142223174972</v>
      </c>
      <c r="DV820" s="227">
        <f t="shared" si="337"/>
        <v>-35.516500259753116</v>
      </c>
      <c r="DW820" s="227">
        <f t="shared" si="337"/>
        <v>-54.673998081609511</v>
      </c>
      <c r="DX820" s="377">
        <f t="shared" si="336"/>
        <v>0.41538461538461541</v>
      </c>
      <c r="DY820" s="377">
        <f t="shared" si="336"/>
        <v>0.48293172690763053</v>
      </c>
      <c r="DZ820" s="377">
        <f t="shared" si="336"/>
        <v>0.48460774577954319</v>
      </c>
      <c r="EA820" s="377">
        <f t="shared" si="335"/>
        <v>0.48539114043355325</v>
      </c>
      <c r="EB820" s="378">
        <f t="shared" si="335"/>
        <v>0.48293172690763053</v>
      </c>
      <c r="EC820" s="378">
        <f t="shared" si="335"/>
        <v>0.48615090735434574</v>
      </c>
      <c r="ED820" s="378">
        <f t="shared" si="335"/>
        <v>0.48852157943067032</v>
      </c>
      <c r="EE820" s="378">
        <f t="shared" si="335"/>
        <v>0.49024822695035464</v>
      </c>
      <c r="EG820" s="226">
        <v>715</v>
      </c>
      <c r="EH820" s="226">
        <v>297</v>
      </c>
      <c r="EI820" s="226">
        <v>419</v>
      </c>
      <c r="EJ820" s="226">
        <v>30</v>
      </c>
      <c r="EK820" s="226">
        <v>209</v>
      </c>
      <c r="EL820" s="226">
        <v>1828</v>
      </c>
      <c r="EM820" s="226">
        <v>1828</v>
      </c>
      <c r="EN820" s="379">
        <f t="shared" si="322"/>
        <v>0.41538461538461541</v>
      </c>
      <c r="EO820" s="226">
        <f t="shared" si="323"/>
        <v>7.1599045346062056</v>
      </c>
      <c r="EP820" s="379">
        <f t="shared" si="324"/>
        <v>0.29230769230769232</v>
      </c>
      <c r="EQ820" s="226">
        <f t="shared" si="325"/>
        <v>114332.60393873086</v>
      </c>
      <c r="ER820" s="226">
        <f t="shared" si="326"/>
        <v>1367.6148796498908</v>
      </c>
      <c r="ES820" s="292"/>
      <c r="ET820" s="227">
        <v>996</v>
      </c>
      <c r="EU820" s="227">
        <v>481</v>
      </c>
      <c r="EV820" s="227">
        <v>515</v>
      </c>
      <c r="EW820" s="227">
        <v>126</v>
      </c>
      <c r="EX820" s="227">
        <v>723</v>
      </c>
      <c r="EY820" s="227">
        <v>4003</v>
      </c>
      <c r="EZ820" s="227">
        <v>4002</v>
      </c>
      <c r="FA820" s="380">
        <f t="shared" si="330"/>
        <v>0.48293172690763053</v>
      </c>
      <c r="FB820" s="228">
        <f t="shared" si="331"/>
        <v>24.466019417475728</v>
      </c>
      <c r="FC820" s="380">
        <f t="shared" si="332"/>
        <v>0.72590361445783136</v>
      </c>
      <c r="FD820" s="227">
        <f t="shared" si="333"/>
        <v>180614.53909567825</v>
      </c>
      <c r="FE820" s="227">
        <f t="shared" si="334"/>
        <v>2623.6881559220387</v>
      </c>
      <c r="FF820" s="227">
        <v>589</v>
      </c>
      <c r="FG820" s="228">
        <f t="shared" si="327"/>
        <v>24.448217317487266</v>
      </c>
      <c r="FH820" s="227">
        <v>144</v>
      </c>
      <c r="FI820" s="227">
        <v>589</v>
      </c>
      <c r="FJ820" s="227">
        <v>2</v>
      </c>
      <c r="FK820" s="227">
        <f t="shared" si="319"/>
        <v>443</v>
      </c>
      <c r="FL820" s="227">
        <v>58</v>
      </c>
      <c r="FM820" s="227">
        <f t="shared" si="320"/>
        <v>385</v>
      </c>
      <c r="FZ820" s="229"/>
      <c r="GA820" s="229"/>
      <c r="GB820" s="229"/>
      <c r="GC820" s="229"/>
      <c r="GD820" s="229"/>
    </row>
    <row r="821" spans="1:186" s="368" customFormat="1">
      <c r="A821" s="285" t="s">
        <v>1951</v>
      </c>
      <c r="B821" s="291" t="s">
        <v>1952</v>
      </c>
      <c r="C821" s="285" t="s">
        <v>1971</v>
      </c>
      <c r="D821" s="287" t="s">
        <v>87</v>
      </c>
      <c r="E821" s="291" t="s">
        <v>1972</v>
      </c>
      <c r="F821" s="285">
        <v>818</v>
      </c>
      <c r="G821" s="286" t="s">
        <v>1981</v>
      </c>
      <c r="H821" s="286" t="s">
        <v>1982</v>
      </c>
      <c r="I821" s="382" t="s">
        <v>1957</v>
      </c>
      <c r="J821" s="388" t="s">
        <v>3127</v>
      </c>
      <c r="K821" s="382" t="s">
        <v>1061</v>
      </c>
      <c r="L821" s="388" t="s">
        <v>1958</v>
      </c>
      <c r="M821" s="388" t="s">
        <v>3124</v>
      </c>
      <c r="N821" s="372">
        <v>1</v>
      </c>
      <c r="O821" s="373">
        <v>205</v>
      </c>
      <c r="P821" s="373">
        <v>288</v>
      </c>
      <c r="Q821" s="373">
        <v>269</v>
      </c>
      <c r="R821" s="373">
        <v>361</v>
      </c>
      <c r="S821" s="374">
        <v>288</v>
      </c>
      <c r="T821" s="374">
        <v>247</v>
      </c>
      <c r="U821" s="374">
        <v>319</v>
      </c>
      <c r="V821" s="374">
        <v>363</v>
      </c>
      <c r="W821" s="373">
        <v>69</v>
      </c>
      <c r="X821" s="373">
        <v>157</v>
      </c>
      <c r="Y821" s="373">
        <v>147</v>
      </c>
      <c r="Z821" s="373">
        <v>197</v>
      </c>
      <c r="AA821" s="374">
        <v>128</v>
      </c>
      <c r="AB821" s="374">
        <v>110</v>
      </c>
      <c r="AC821" s="374">
        <v>142</v>
      </c>
      <c r="AD821" s="374">
        <v>162</v>
      </c>
      <c r="AE821" s="373">
        <v>3</v>
      </c>
      <c r="AF821" s="373">
        <v>2</v>
      </c>
      <c r="AG821" s="373">
        <v>2</v>
      </c>
      <c r="AH821" s="373">
        <v>2</v>
      </c>
      <c r="AI821" s="374">
        <v>2</v>
      </c>
      <c r="AJ821" s="374">
        <v>2</v>
      </c>
      <c r="AK821" s="374">
        <v>3</v>
      </c>
      <c r="AL821" s="374">
        <v>3</v>
      </c>
      <c r="AM821" s="226">
        <v>136</v>
      </c>
      <c r="AN821" s="226">
        <v>131</v>
      </c>
      <c r="AO821" s="226">
        <v>122</v>
      </c>
      <c r="AP821" s="226">
        <v>164</v>
      </c>
      <c r="AQ821" s="227">
        <v>160</v>
      </c>
      <c r="AR821" s="227">
        <v>137</v>
      </c>
      <c r="AS821" s="227">
        <v>176</v>
      </c>
      <c r="AT821" s="227">
        <v>201</v>
      </c>
      <c r="AU821" s="226">
        <v>23</v>
      </c>
      <c r="AV821" s="226">
        <v>33</v>
      </c>
      <c r="AW821" s="226">
        <v>34</v>
      </c>
      <c r="AX821" s="226">
        <v>45</v>
      </c>
      <c r="AY821" s="218">
        <v>45</v>
      </c>
      <c r="AZ821" s="218">
        <v>39</v>
      </c>
      <c r="BA821" s="218">
        <v>50</v>
      </c>
      <c r="BB821" s="218">
        <v>57</v>
      </c>
      <c r="BC821" s="226">
        <f t="shared" si="340"/>
        <v>113</v>
      </c>
      <c r="BD821" s="226">
        <f t="shared" si="340"/>
        <v>96</v>
      </c>
      <c r="BE821" s="226">
        <f t="shared" si="340"/>
        <v>84</v>
      </c>
      <c r="BF821" s="226">
        <f t="shared" si="340"/>
        <v>114</v>
      </c>
      <c r="BG821" s="218">
        <f t="shared" si="340"/>
        <v>111</v>
      </c>
      <c r="BH821" s="218">
        <f t="shared" si="317"/>
        <v>93</v>
      </c>
      <c r="BI821" s="218">
        <f t="shared" si="317"/>
        <v>121</v>
      </c>
      <c r="BJ821" s="218">
        <f t="shared" si="317"/>
        <v>140</v>
      </c>
      <c r="BK821" s="226">
        <f t="shared" si="339"/>
        <v>0</v>
      </c>
      <c r="BL821" s="226">
        <f t="shared" si="338"/>
        <v>2</v>
      </c>
      <c r="BM821" s="226">
        <f t="shared" si="338"/>
        <v>4</v>
      </c>
      <c r="BN821" s="226">
        <f t="shared" si="338"/>
        <v>5</v>
      </c>
      <c r="BO821" s="227">
        <f t="shared" si="338"/>
        <v>4</v>
      </c>
      <c r="BP821" s="227">
        <f t="shared" si="338"/>
        <v>5</v>
      </c>
      <c r="BQ821" s="227">
        <f t="shared" si="338"/>
        <v>5</v>
      </c>
      <c r="BR821" s="227">
        <f t="shared" si="338"/>
        <v>4</v>
      </c>
      <c r="BS821" s="226">
        <v>0</v>
      </c>
      <c r="BT821" s="226">
        <v>2</v>
      </c>
      <c r="BU821" s="226">
        <v>4</v>
      </c>
      <c r="BV821" s="226">
        <v>5</v>
      </c>
      <c r="BW821" s="227">
        <v>4</v>
      </c>
      <c r="BX821" s="227">
        <v>5</v>
      </c>
      <c r="BY821" s="227">
        <v>5</v>
      </c>
      <c r="BZ821" s="227">
        <v>4</v>
      </c>
      <c r="CA821" s="226">
        <v>0</v>
      </c>
      <c r="CB821" s="226">
        <f>IFERROR(VLOOKUP($G821,[12]ITEM!$B$2:$AC$939,26,0),0)</f>
        <v>0</v>
      </c>
      <c r="CC821" s="226">
        <f>IFERROR(VLOOKUP($G821,[12]ITEM!$B$2:$AC$939,27,0),0)</f>
        <v>0</v>
      </c>
      <c r="CD821" s="226">
        <f>IFERROR(VLOOKUP($G821,[12]ITEM!$B$2:$AC$939,28,0),0)</f>
        <v>0</v>
      </c>
      <c r="CE821" s="227">
        <v>0</v>
      </c>
      <c r="CF821" s="227">
        <v>0</v>
      </c>
      <c r="CG821" s="227">
        <v>0</v>
      </c>
      <c r="CH821" s="227">
        <v>0</v>
      </c>
      <c r="CI821" s="375"/>
      <c r="CJ821" s="226">
        <f t="shared" si="329"/>
        <v>113</v>
      </c>
      <c r="CK821" s="226">
        <f t="shared" si="329"/>
        <v>162</v>
      </c>
      <c r="CL821" s="226">
        <f t="shared" si="329"/>
        <v>159</v>
      </c>
      <c r="CM821" s="226">
        <f t="shared" si="328"/>
        <v>194</v>
      </c>
      <c r="CN821" s="227">
        <f t="shared" si="328"/>
        <v>111</v>
      </c>
      <c r="CO821" s="227">
        <f t="shared" si="328"/>
        <v>110.94186991331385</v>
      </c>
      <c r="CP821" s="227">
        <f t="shared" si="328"/>
        <v>129.78641569122865</v>
      </c>
      <c r="CQ821" s="227">
        <f t="shared" si="328"/>
        <v>136.04074122061289</v>
      </c>
      <c r="CR821" s="226">
        <v>89</v>
      </c>
      <c r="CS821" s="226">
        <v>86</v>
      </c>
      <c r="CT821" s="226">
        <v>80</v>
      </c>
      <c r="CU821" s="226">
        <v>108</v>
      </c>
      <c r="CV821" s="227">
        <f t="shared" si="321"/>
        <v>28</v>
      </c>
      <c r="CW821" s="227">
        <f>CV821*(1+('[13]GROWTH (YoY)'!AR821/100))</f>
        <v>23.941869913313848</v>
      </c>
      <c r="CX821" s="227">
        <f>CW821*(1+('[13]GROWTH (YoY)'!AS821/100))</f>
        <v>30.786415691228651</v>
      </c>
      <c r="CY821" s="227">
        <f>CX821*(1+('[13]GROWTH (YoY)'!AT821/100))</f>
        <v>35.04074122061288</v>
      </c>
      <c r="CZ821" s="226">
        <v>0</v>
      </c>
      <c r="DA821" s="226">
        <v>0</v>
      </c>
      <c r="DB821" s="226">
        <v>0</v>
      </c>
      <c r="DC821" s="226">
        <v>0</v>
      </c>
      <c r="DD821" s="227">
        <v>6</v>
      </c>
      <c r="DE821" s="227">
        <v>4</v>
      </c>
      <c r="DF821" s="227">
        <v>7</v>
      </c>
      <c r="DG821" s="227">
        <v>4</v>
      </c>
      <c r="DH821" s="226">
        <v>24</v>
      </c>
      <c r="DI821" s="226">
        <v>76</v>
      </c>
      <c r="DJ821" s="226">
        <v>79</v>
      </c>
      <c r="DK821" s="226">
        <v>86</v>
      </c>
      <c r="DL821" s="227">
        <v>77</v>
      </c>
      <c r="DM821" s="227">
        <v>83</v>
      </c>
      <c r="DN821" s="227">
        <v>92</v>
      </c>
      <c r="DO821" s="227">
        <v>97</v>
      </c>
      <c r="DP821" s="376">
        <f t="shared" si="341"/>
        <v>0</v>
      </c>
      <c r="DQ821" s="226">
        <f t="shared" si="341"/>
        <v>-66</v>
      </c>
      <c r="DR821" s="226">
        <f t="shared" si="341"/>
        <v>-75</v>
      </c>
      <c r="DS821" s="226">
        <f t="shared" si="337"/>
        <v>-80</v>
      </c>
      <c r="DT821" s="227">
        <f t="shared" si="337"/>
        <v>0</v>
      </c>
      <c r="DU821" s="227">
        <f t="shared" si="337"/>
        <v>-17.941869913313852</v>
      </c>
      <c r="DV821" s="227">
        <f t="shared" si="337"/>
        <v>-8.7864156912286546</v>
      </c>
      <c r="DW821" s="227">
        <f t="shared" si="337"/>
        <v>3.9592587793871132</v>
      </c>
      <c r="DX821" s="377">
        <f t="shared" si="336"/>
        <v>0.33658536585365856</v>
      </c>
      <c r="DY821" s="377">
        <f t="shared" si="336"/>
        <v>0.54513888888888884</v>
      </c>
      <c r="DZ821" s="377">
        <f t="shared" si="336"/>
        <v>0.54646840148698883</v>
      </c>
      <c r="EA821" s="377">
        <f t="shared" si="335"/>
        <v>0.54570637119113574</v>
      </c>
      <c r="EB821" s="378">
        <f t="shared" si="335"/>
        <v>0.44444444444444442</v>
      </c>
      <c r="EC821" s="378">
        <f t="shared" si="335"/>
        <v>0.44534412955465585</v>
      </c>
      <c r="ED821" s="378">
        <f t="shared" si="335"/>
        <v>0.44514106583072099</v>
      </c>
      <c r="EE821" s="378">
        <f t="shared" si="335"/>
        <v>0.4462809917355372</v>
      </c>
      <c r="EG821" s="226">
        <v>242</v>
      </c>
      <c r="EH821" s="226">
        <v>117</v>
      </c>
      <c r="EI821" s="226">
        <v>125</v>
      </c>
      <c r="EJ821" s="226">
        <v>19</v>
      </c>
      <c r="EK821" s="226">
        <v>45</v>
      </c>
      <c r="EL821" s="226">
        <v>577</v>
      </c>
      <c r="EM821" s="226">
        <v>571</v>
      </c>
      <c r="EN821" s="379">
        <f t="shared" si="322"/>
        <v>0.48347107438016529</v>
      </c>
      <c r="EO821" s="226">
        <f t="shared" si="323"/>
        <v>15.2</v>
      </c>
      <c r="EP821" s="379">
        <f t="shared" si="324"/>
        <v>0.18595041322314049</v>
      </c>
      <c r="EQ821" s="226">
        <f t="shared" si="325"/>
        <v>77989.601386481809</v>
      </c>
      <c r="ER821" s="226">
        <f t="shared" si="326"/>
        <v>2772.9130180969059</v>
      </c>
      <c r="ES821" s="292"/>
      <c r="ET821" s="227">
        <v>288</v>
      </c>
      <c r="EU821" s="227">
        <v>128</v>
      </c>
      <c r="EV821" s="227">
        <v>160</v>
      </c>
      <c r="EW821" s="227">
        <v>45</v>
      </c>
      <c r="EX821" s="227">
        <v>65</v>
      </c>
      <c r="EY821" s="227">
        <v>1159</v>
      </c>
      <c r="EZ821" s="227">
        <v>1111</v>
      </c>
      <c r="FA821" s="380">
        <f t="shared" si="330"/>
        <v>0.44444444444444442</v>
      </c>
      <c r="FB821" s="228">
        <f t="shared" si="331"/>
        <v>28.125</v>
      </c>
      <c r="FC821" s="380">
        <f t="shared" si="332"/>
        <v>0.22569444444444445</v>
      </c>
      <c r="FD821" s="227">
        <f t="shared" si="333"/>
        <v>56082.830025884381</v>
      </c>
      <c r="FE821" s="227">
        <f t="shared" si="334"/>
        <v>3375.3375337533757</v>
      </c>
      <c r="FF821" s="227">
        <v>136</v>
      </c>
      <c r="FG821" s="228">
        <f t="shared" si="327"/>
        <v>25.735294117647058</v>
      </c>
      <c r="FH821" s="227">
        <v>35</v>
      </c>
      <c r="FI821" s="227">
        <v>136</v>
      </c>
      <c r="FJ821" s="227">
        <v>0</v>
      </c>
      <c r="FK821" s="227">
        <f t="shared" si="319"/>
        <v>101</v>
      </c>
      <c r="FL821" s="227">
        <v>15</v>
      </c>
      <c r="FM821" s="227">
        <f t="shared" si="320"/>
        <v>86</v>
      </c>
      <c r="FZ821" s="229"/>
      <c r="GA821" s="229"/>
      <c r="GB821" s="229"/>
      <c r="GC821" s="229"/>
      <c r="GD821" s="229"/>
    </row>
    <row r="822" spans="1:186" s="368" customFormat="1">
      <c r="A822" s="285" t="s">
        <v>1951</v>
      </c>
      <c r="B822" s="291" t="s">
        <v>1952</v>
      </c>
      <c r="C822" s="285" t="s">
        <v>1983</v>
      </c>
      <c r="D822" s="287" t="s">
        <v>87</v>
      </c>
      <c r="E822" s="291" t="s">
        <v>1984</v>
      </c>
      <c r="F822" s="285">
        <v>819</v>
      </c>
      <c r="G822" s="286" t="s">
        <v>1985</v>
      </c>
      <c r="H822" s="286" t="s">
        <v>1986</v>
      </c>
      <c r="I822" s="382" t="s">
        <v>1957</v>
      </c>
      <c r="J822" s="388" t="s">
        <v>3127</v>
      </c>
      <c r="K822" s="382" t="s">
        <v>1061</v>
      </c>
      <c r="L822" s="388" t="s">
        <v>1958</v>
      </c>
      <c r="M822" s="388" t="s">
        <v>3124</v>
      </c>
      <c r="N822" s="372">
        <v>1</v>
      </c>
      <c r="O822" s="373">
        <v>389</v>
      </c>
      <c r="P822" s="373">
        <v>568</v>
      </c>
      <c r="Q822" s="373">
        <v>636</v>
      </c>
      <c r="R822" s="373">
        <v>678</v>
      </c>
      <c r="S822" s="374">
        <v>568</v>
      </c>
      <c r="T822" s="374">
        <v>639</v>
      </c>
      <c r="U822" s="374">
        <v>676</v>
      </c>
      <c r="V822" s="374">
        <v>745</v>
      </c>
      <c r="W822" s="373">
        <v>195</v>
      </c>
      <c r="X822" s="373">
        <v>320</v>
      </c>
      <c r="Y822" s="373">
        <v>357</v>
      </c>
      <c r="Z822" s="373">
        <v>381</v>
      </c>
      <c r="AA822" s="374">
        <v>320</v>
      </c>
      <c r="AB822" s="374">
        <v>361</v>
      </c>
      <c r="AC822" s="374">
        <v>383</v>
      </c>
      <c r="AD822" s="374">
        <v>416</v>
      </c>
      <c r="AE822" s="373">
        <v>4</v>
      </c>
      <c r="AF822" s="373">
        <v>3</v>
      </c>
      <c r="AG822" s="373">
        <v>4</v>
      </c>
      <c r="AH822" s="373">
        <v>4</v>
      </c>
      <c r="AI822" s="374">
        <v>3</v>
      </c>
      <c r="AJ822" s="374">
        <v>4</v>
      </c>
      <c r="AK822" s="374">
        <v>4</v>
      </c>
      <c r="AL822" s="374">
        <v>4</v>
      </c>
      <c r="AM822" s="226">
        <v>194</v>
      </c>
      <c r="AN822" s="226">
        <v>248</v>
      </c>
      <c r="AO822" s="226">
        <v>280</v>
      </c>
      <c r="AP822" s="226">
        <v>297</v>
      </c>
      <c r="AQ822" s="227">
        <v>248</v>
      </c>
      <c r="AR822" s="227">
        <v>278</v>
      </c>
      <c r="AS822" s="227">
        <v>293</v>
      </c>
      <c r="AT822" s="227">
        <v>329</v>
      </c>
      <c r="AU822" s="226">
        <v>56</v>
      </c>
      <c r="AV822" s="226">
        <v>105</v>
      </c>
      <c r="AW822" s="226">
        <v>119</v>
      </c>
      <c r="AX822" s="226">
        <v>128</v>
      </c>
      <c r="AY822" s="218">
        <v>105</v>
      </c>
      <c r="AZ822" s="218">
        <v>118</v>
      </c>
      <c r="BA822" s="218">
        <v>126</v>
      </c>
      <c r="BB822" s="218">
        <v>141</v>
      </c>
      <c r="BC822" s="226">
        <f t="shared" si="340"/>
        <v>130</v>
      </c>
      <c r="BD822" s="226">
        <f t="shared" si="340"/>
        <v>118</v>
      </c>
      <c r="BE822" s="226">
        <f t="shared" si="340"/>
        <v>140</v>
      </c>
      <c r="BF822" s="226">
        <f t="shared" si="340"/>
        <v>153</v>
      </c>
      <c r="BG822" s="218">
        <f t="shared" si="340"/>
        <v>108</v>
      </c>
      <c r="BH822" s="218">
        <f t="shared" si="317"/>
        <v>118</v>
      </c>
      <c r="BI822" s="218">
        <f t="shared" si="317"/>
        <v>142</v>
      </c>
      <c r="BJ822" s="218">
        <f t="shared" si="317"/>
        <v>177</v>
      </c>
      <c r="BK822" s="226">
        <f t="shared" si="339"/>
        <v>8</v>
      </c>
      <c r="BL822" s="226">
        <f t="shared" si="338"/>
        <v>25</v>
      </c>
      <c r="BM822" s="226">
        <f t="shared" si="338"/>
        <v>21</v>
      </c>
      <c r="BN822" s="226">
        <f t="shared" si="338"/>
        <v>16</v>
      </c>
      <c r="BO822" s="227">
        <f t="shared" si="338"/>
        <v>35</v>
      </c>
      <c r="BP822" s="227">
        <f t="shared" si="338"/>
        <v>42</v>
      </c>
      <c r="BQ822" s="227">
        <f t="shared" si="338"/>
        <v>25</v>
      </c>
      <c r="BR822" s="227">
        <f t="shared" si="338"/>
        <v>11</v>
      </c>
      <c r="BS822" s="226">
        <v>8</v>
      </c>
      <c r="BT822" s="226">
        <v>25</v>
      </c>
      <c r="BU822" s="226">
        <v>21</v>
      </c>
      <c r="BV822" s="226">
        <v>16</v>
      </c>
      <c r="BW822" s="227">
        <v>35</v>
      </c>
      <c r="BX822" s="227">
        <v>42</v>
      </c>
      <c r="BY822" s="227">
        <v>25</v>
      </c>
      <c r="BZ822" s="227">
        <v>11</v>
      </c>
      <c r="CA822" s="226">
        <v>0</v>
      </c>
      <c r="CB822" s="226">
        <f>IFERROR(VLOOKUP($G822,[12]ITEM!$B$2:$AC$939,26,0),0)</f>
        <v>0</v>
      </c>
      <c r="CC822" s="226">
        <f>IFERROR(VLOOKUP($G822,[12]ITEM!$B$2:$AC$939,27,0),0)</f>
        <v>0</v>
      </c>
      <c r="CD822" s="226">
        <f>IFERROR(VLOOKUP($G822,[12]ITEM!$B$2:$AC$939,28,0),0)</f>
        <v>0</v>
      </c>
      <c r="CE822" s="227">
        <v>0</v>
      </c>
      <c r="CF822" s="227">
        <v>0</v>
      </c>
      <c r="CG822" s="227">
        <v>0</v>
      </c>
      <c r="CH822" s="227">
        <v>0</v>
      </c>
      <c r="CI822" s="375"/>
      <c r="CJ822" s="226">
        <f t="shared" si="329"/>
        <v>130</v>
      </c>
      <c r="CK822" s="226">
        <f t="shared" si="329"/>
        <v>172</v>
      </c>
      <c r="CL822" s="226">
        <f t="shared" si="329"/>
        <v>194</v>
      </c>
      <c r="CM822" s="226">
        <f t="shared" si="328"/>
        <v>205</v>
      </c>
      <c r="CN822" s="227">
        <f t="shared" si="328"/>
        <v>108</v>
      </c>
      <c r="CO822" s="227">
        <f t="shared" si="328"/>
        <v>120.87721447910593</v>
      </c>
      <c r="CP822" s="227">
        <f t="shared" si="328"/>
        <v>126.9725673551638</v>
      </c>
      <c r="CQ822" s="227">
        <f t="shared" si="328"/>
        <v>141.88122797357346</v>
      </c>
      <c r="CR822" s="226">
        <v>127</v>
      </c>
      <c r="CS822" s="226">
        <v>162</v>
      </c>
      <c r="CT822" s="226">
        <v>183</v>
      </c>
      <c r="CU822" s="226">
        <v>194</v>
      </c>
      <c r="CV822" s="227">
        <f t="shared" si="321"/>
        <v>97</v>
      </c>
      <c r="CW822" s="227">
        <f>CV822*(1+('[13]GROWTH (YoY)'!AR822/100))</f>
        <v>108.87721447910593</v>
      </c>
      <c r="CX822" s="227">
        <f>CW822*(1+('[13]GROWTH (YoY)'!AS822/100))</f>
        <v>114.9725673551638</v>
      </c>
      <c r="CY822" s="227">
        <f>CX822*(1+('[13]GROWTH (YoY)'!AT822/100))</f>
        <v>128.88122797357346</v>
      </c>
      <c r="CZ822" s="226">
        <v>0</v>
      </c>
      <c r="DA822" s="226">
        <v>0</v>
      </c>
      <c r="DB822" s="226">
        <v>0</v>
      </c>
      <c r="DC822" s="226">
        <v>0</v>
      </c>
      <c r="DD822" s="227">
        <v>0</v>
      </c>
      <c r="DE822" s="227">
        <v>0</v>
      </c>
      <c r="DF822" s="227">
        <v>0</v>
      </c>
      <c r="DG822" s="227">
        <v>0</v>
      </c>
      <c r="DH822" s="226">
        <v>3</v>
      </c>
      <c r="DI822" s="226">
        <v>10</v>
      </c>
      <c r="DJ822" s="226">
        <v>11</v>
      </c>
      <c r="DK822" s="226">
        <v>11</v>
      </c>
      <c r="DL822" s="227">
        <v>11</v>
      </c>
      <c r="DM822" s="227">
        <v>12</v>
      </c>
      <c r="DN822" s="227">
        <v>12</v>
      </c>
      <c r="DO822" s="227">
        <v>13</v>
      </c>
      <c r="DP822" s="376">
        <f t="shared" si="341"/>
        <v>0</v>
      </c>
      <c r="DQ822" s="226">
        <f t="shared" si="341"/>
        <v>-54</v>
      </c>
      <c r="DR822" s="226">
        <f t="shared" si="341"/>
        <v>-54</v>
      </c>
      <c r="DS822" s="226">
        <f t="shared" si="337"/>
        <v>-52</v>
      </c>
      <c r="DT822" s="227">
        <f t="shared" si="337"/>
        <v>0</v>
      </c>
      <c r="DU822" s="227">
        <f t="shared" si="337"/>
        <v>-2.8772144791059304</v>
      </c>
      <c r="DV822" s="227">
        <f t="shared" si="337"/>
        <v>15.027432644836196</v>
      </c>
      <c r="DW822" s="227">
        <f t="shared" si="337"/>
        <v>35.118772026426541</v>
      </c>
      <c r="DX822" s="377">
        <f t="shared" si="336"/>
        <v>0.50128534704370176</v>
      </c>
      <c r="DY822" s="377">
        <f t="shared" si="336"/>
        <v>0.56338028169014087</v>
      </c>
      <c r="DZ822" s="377">
        <f t="shared" si="336"/>
        <v>0.56132075471698117</v>
      </c>
      <c r="EA822" s="377">
        <f t="shared" si="335"/>
        <v>0.56194690265486724</v>
      </c>
      <c r="EB822" s="378">
        <f t="shared" si="335"/>
        <v>0.56338028169014087</v>
      </c>
      <c r="EC822" s="378">
        <f t="shared" si="335"/>
        <v>0.56494522691705795</v>
      </c>
      <c r="ED822" s="378">
        <f t="shared" si="335"/>
        <v>0.56656804733727806</v>
      </c>
      <c r="EE822" s="378">
        <f t="shared" si="335"/>
        <v>0.55838926174496639</v>
      </c>
      <c r="EG822" s="226">
        <v>345</v>
      </c>
      <c r="EH822" s="226">
        <v>186</v>
      </c>
      <c r="EI822" s="226">
        <v>159</v>
      </c>
      <c r="EJ822" s="226">
        <v>42</v>
      </c>
      <c r="EK822" s="226">
        <v>39</v>
      </c>
      <c r="EL822" s="226">
        <v>870</v>
      </c>
      <c r="EM822" s="226">
        <v>870</v>
      </c>
      <c r="EN822" s="379">
        <f t="shared" si="322"/>
        <v>0.53913043478260869</v>
      </c>
      <c r="EO822" s="226">
        <f t="shared" si="323"/>
        <v>26.415094339622641</v>
      </c>
      <c r="EP822" s="379">
        <f t="shared" si="324"/>
        <v>0.11304347826086956</v>
      </c>
      <c r="EQ822" s="226">
        <f t="shared" si="325"/>
        <v>44827.586206896551</v>
      </c>
      <c r="ER822" s="226">
        <f t="shared" si="326"/>
        <v>4022.9885057471261</v>
      </c>
      <c r="ES822" s="292"/>
      <c r="ET822" s="227">
        <v>568</v>
      </c>
      <c r="EU822" s="227">
        <v>320</v>
      </c>
      <c r="EV822" s="227">
        <v>248</v>
      </c>
      <c r="EW822" s="227">
        <v>105</v>
      </c>
      <c r="EX822" s="227">
        <v>135</v>
      </c>
      <c r="EY822" s="227">
        <v>1170</v>
      </c>
      <c r="EZ822" s="227">
        <v>1170</v>
      </c>
      <c r="FA822" s="380">
        <f t="shared" si="330"/>
        <v>0.56338028169014087</v>
      </c>
      <c r="FB822" s="228">
        <f t="shared" si="331"/>
        <v>42.338709677419359</v>
      </c>
      <c r="FC822" s="380">
        <f t="shared" si="332"/>
        <v>0.23767605633802816</v>
      </c>
      <c r="FD822" s="227">
        <f t="shared" si="333"/>
        <v>115384.61538461539</v>
      </c>
      <c r="FE822" s="227">
        <f t="shared" si="334"/>
        <v>7478.6324786324794</v>
      </c>
      <c r="FF822" s="227">
        <v>193</v>
      </c>
      <c r="FG822" s="228">
        <f t="shared" si="327"/>
        <v>42.487046632124354</v>
      </c>
      <c r="FH822" s="227">
        <v>82</v>
      </c>
      <c r="FI822" s="227">
        <v>193</v>
      </c>
      <c r="FJ822" s="227">
        <v>1</v>
      </c>
      <c r="FK822" s="227">
        <f t="shared" si="319"/>
        <v>110</v>
      </c>
      <c r="FL822" s="227">
        <v>30</v>
      </c>
      <c r="FM822" s="227">
        <f t="shared" si="320"/>
        <v>80</v>
      </c>
      <c r="FZ822" s="229"/>
      <c r="GA822" s="229"/>
      <c r="GB822" s="229"/>
      <c r="GC822" s="229"/>
      <c r="GD822" s="229"/>
    </row>
    <row r="823" spans="1:186" s="368" customFormat="1">
      <c r="A823" s="287" t="s">
        <v>1951</v>
      </c>
      <c r="B823" s="369" t="s">
        <v>1952</v>
      </c>
      <c r="C823" s="287" t="s">
        <v>1983</v>
      </c>
      <c r="D823" s="287" t="s">
        <v>87</v>
      </c>
      <c r="E823" s="369" t="s">
        <v>1984</v>
      </c>
      <c r="F823" s="287">
        <v>820</v>
      </c>
      <c r="G823" s="392" t="s">
        <v>1987</v>
      </c>
      <c r="H823" s="392" t="s">
        <v>1988</v>
      </c>
      <c r="I823" s="370" t="s">
        <v>1957</v>
      </c>
      <c r="J823" s="410" t="s">
        <v>3127</v>
      </c>
      <c r="K823" s="370" t="s">
        <v>1061</v>
      </c>
      <c r="L823" s="410" t="s">
        <v>1958</v>
      </c>
      <c r="M823" s="410" t="s">
        <v>3124</v>
      </c>
      <c r="N823" s="372">
        <v>1</v>
      </c>
      <c r="O823" s="373">
        <v>3665</v>
      </c>
      <c r="P823" s="373">
        <v>5945</v>
      </c>
      <c r="Q823" s="373">
        <v>6333</v>
      </c>
      <c r="R823" s="373">
        <v>6847</v>
      </c>
      <c r="S823" s="374">
        <v>6001</v>
      </c>
      <c r="T823" s="374">
        <v>6472</v>
      </c>
      <c r="U823" s="374">
        <v>7058</v>
      </c>
      <c r="V823" s="374">
        <v>7335</v>
      </c>
      <c r="W823" s="373">
        <v>1994</v>
      </c>
      <c r="X823" s="373">
        <v>3456</v>
      </c>
      <c r="Y823" s="373">
        <v>3680</v>
      </c>
      <c r="Z823" s="373">
        <v>3962</v>
      </c>
      <c r="AA823" s="374">
        <v>3489</v>
      </c>
      <c r="AB823" s="374">
        <v>3759</v>
      </c>
      <c r="AC823" s="374">
        <v>4097</v>
      </c>
      <c r="AD823" s="374">
        <v>4239</v>
      </c>
      <c r="AE823" s="373">
        <v>31</v>
      </c>
      <c r="AF823" s="373">
        <v>35</v>
      </c>
      <c r="AG823" s="373">
        <v>34</v>
      </c>
      <c r="AH823" s="373">
        <v>36</v>
      </c>
      <c r="AI823" s="374">
        <v>35</v>
      </c>
      <c r="AJ823" s="374">
        <v>35</v>
      </c>
      <c r="AK823" s="374">
        <v>38</v>
      </c>
      <c r="AL823" s="374">
        <v>38</v>
      </c>
      <c r="AM823" s="226">
        <v>1671</v>
      </c>
      <c r="AN823" s="226">
        <v>2489</v>
      </c>
      <c r="AO823" s="226">
        <v>2652</v>
      </c>
      <c r="AP823" s="226">
        <v>2886</v>
      </c>
      <c r="AQ823" s="227">
        <v>2512</v>
      </c>
      <c r="AR823" s="227">
        <v>2713</v>
      </c>
      <c r="AS823" s="227">
        <v>2960</v>
      </c>
      <c r="AT823" s="227">
        <v>3096</v>
      </c>
      <c r="AU823" s="226">
        <v>507</v>
      </c>
      <c r="AV823" s="226">
        <v>515</v>
      </c>
      <c r="AW823" s="226">
        <v>546</v>
      </c>
      <c r="AX823" s="226">
        <v>593</v>
      </c>
      <c r="AY823" s="218">
        <v>520</v>
      </c>
      <c r="AZ823" s="218">
        <v>564</v>
      </c>
      <c r="BA823" s="218">
        <v>618</v>
      </c>
      <c r="BB823" s="218">
        <v>655</v>
      </c>
      <c r="BC823" s="226">
        <f t="shared" si="340"/>
        <v>1098</v>
      </c>
      <c r="BD823" s="226">
        <f t="shared" si="340"/>
        <v>1704</v>
      </c>
      <c r="BE823" s="226">
        <f t="shared" si="340"/>
        <v>1872</v>
      </c>
      <c r="BF823" s="226">
        <f t="shared" si="340"/>
        <v>2120</v>
      </c>
      <c r="BG823" s="218">
        <f t="shared" si="340"/>
        <v>1734</v>
      </c>
      <c r="BH823" s="218">
        <f t="shared" si="340"/>
        <v>1878</v>
      </c>
      <c r="BI823" s="218">
        <f t="shared" si="340"/>
        <v>2125</v>
      </c>
      <c r="BJ823" s="218">
        <f t="shared" si="340"/>
        <v>2266</v>
      </c>
      <c r="BK823" s="226">
        <f t="shared" si="339"/>
        <v>66</v>
      </c>
      <c r="BL823" s="226">
        <f t="shared" si="338"/>
        <v>270</v>
      </c>
      <c r="BM823" s="226">
        <f t="shared" si="338"/>
        <v>234</v>
      </c>
      <c r="BN823" s="226">
        <f t="shared" si="338"/>
        <v>173</v>
      </c>
      <c r="BO823" s="227">
        <f t="shared" si="338"/>
        <v>258</v>
      </c>
      <c r="BP823" s="227">
        <f t="shared" si="338"/>
        <v>271</v>
      </c>
      <c r="BQ823" s="227">
        <f t="shared" si="338"/>
        <v>217</v>
      </c>
      <c r="BR823" s="227">
        <f t="shared" si="338"/>
        <v>175</v>
      </c>
      <c r="BS823" s="226">
        <v>68</v>
      </c>
      <c r="BT823" s="226">
        <v>270</v>
      </c>
      <c r="BU823" s="226">
        <v>234</v>
      </c>
      <c r="BV823" s="226">
        <v>173</v>
      </c>
      <c r="BW823" s="227">
        <v>258</v>
      </c>
      <c r="BX823" s="227">
        <v>271</v>
      </c>
      <c r="BY823" s="227">
        <v>217</v>
      </c>
      <c r="BZ823" s="227">
        <v>175</v>
      </c>
      <c r="CA823" s="226">
        <v>2</v>
      </c>
      <c r="CB823" s="226">
        <f>IFERROR(VLOOKUP($G823,[12]ITEM!$B$2:$AC$939,26,0),0)</f>
        <v>0</v>
      </c>
      <c r="CC823" s="226">
        <f>IFERROR(VLOOKUP($G823,[12]ITEM!$B$2:$AC$939,27,0),0)</f>
        <v>0</v>
      </c>
      <c r="CD823" s="226">
        <f>IFERROR(VLOOKUP($G823,[12]ITEM!$B$2:$AC$939,28,0),0)</f>
        <v>0</v>
      </c>
      <c r="CE823" s="227">
        <v>0</v>
      </c>
      <c r="CF823" s="227">
        <v>0</v>
      </c>
      <c r="CG823" s="227">
        <v>0</v>
      </c>
      <c r="CH823" s="227">
        <v>0</v>
      </c>
      <c r="CI823" s="375"/>
      <c r="CJ823" s="226">
        <f t="shared" si="329"/>
        <v>1098</v>
      </c>
      <c r="CK823" s="226">
        <f t="shared" si="329"/>
        <v>1648</v>
      </c>
      <c r="CL823" s="226">
        <f t="shared" si="329"/>
        <v>1757</v>
      </c>
      <c r="CM823" s="226">
        <f t="shared" si="328"/>
        <v>1906</v>
      </c>
      <c r="CN823" s="227">
        <f t="shared" si="328"/>
        <v>1734</v>
      </c>
      <c r="CO823" s="227">
        <f t="shared" si="328"/>
        <v>1873.9187660501518</v>
      </c>
      <c r="CP823" s="227">
        <f t="shared" si="328"/>
        <v>2041.340493169856</v>
      </c>
      <c r="CQ823" s="227">
        <f t="shared" si="328"/>
        <v>2135.2902845990247</v>
      </c>
      <c r="CR823" s="226">
        <v>1062</v>
      </c>
      <c r="CS823" s="226">
        <v>1581</v>
      </c>
      <c r="CT823" s="226">
        <v>1685</v>
      </c>
      <c r="CU823" s="226">
        <v>1833</v>
      </c>
      <c r="CV823" s="227">
        <f t="shared" si="321"/>
        <v>1666</v>
      </c>
      <c r="CW823" s="227">
        <f>CV823*(1+('[13]GROWTH (YoY)'!AR823/100))</f>
        <v>1798.9187660501518</v>
      </c>
      <c r="CX823" s="227">
        <f>CW823*(1+('[13]GROWTH (YoY)'!AS823/100))</f>
        <v>1963.340493169856</v>
      </c>
      <c r="CY823" s="227">
        <f>CX823*(1+('[13]GROWTH (YoY)'!AT823/100))</f>
        <v>2053.2902845990247</v>
      </c>
      <c r="CZ823" s="226">
        <v>0</v>
      </c>
      <c r="DA823" s="226">
        <v>0</v>
      </c>
      <c r="DB823" s="226">
        <v>0</v>
      </c>
      <c r="DC823" s="226">
        <v>0</v>
      </c>
      <c r="DD823" s="227">
        <v>0</v>
      </c>
      <c r="DE823" s="227">
        <v>0</v>
      </c>
      <c r="DF823" s="227">
        <v>0</v>
      </c>
      <c r="DG823" s="227">
        <v>0</v>
      </c>
      <c r="DH823" s="226">
        <v>36</v>
      </c>
      <c r="DI823" s="226">
        <v>67</v>
      </c>
      <c r="DJ823" s="226">
        <v>72</v>
      </c>
      <c r="DK823" s="226">
        <v>73</v>
      </c>
      <c r="DL823" s="227">
        <v>68</v>
      </c>
      <c r="DM823" s="227">
        <v>75</v>
      </c>
      <c r="DN823" s="227">
        <v>78</v>
      </c>
      <c r="DO823" s="227">
        <v>82</v>
      </c>
      <c r="DP823" s="376">
        <f t="shared" si="341"/>
        <v>0</v>
      </c>
      <c r="DQ823" s="226">
        <f t="shared" si="341"/>
        <v>56</v>
      </c>
      <c r="DR823" s="226">
        <f t="shared" si="341"/>
        <v>115</v>
      </c>
      <c r="DS823" s="226">
        <f t="shared" si="337"/>
        <v>214</v>
      </c>
      <c r="DT823" s="227">
        <f t="shared" si="337"/>
        <v>0</v>
      </c>
      <c r="DU823" s="227">
        <f t="shared" si="337"/>
        <v>4.0812339498481833</v>
      </c>
      <c r="DV823" s="227">
        <f t="shared" si="337"/>
        <v>83.659506830143982</v>
      </c>
      <c r="DW823" s="227">
        <f t="shared" si="337"/>
        <v>130.70971540097526</v>
      </c>
      <c r="DX823" s="377">
        <f t="shared" si="336"/>
        <v>0.54406548431105051</v>
      </c>
      <c r="DY823" s="377">
        <f t="shared" si="336"/>
        <v>0.58132884777123628</v>
      </c>
      <c r="DZ823" s="377">
        <f t="shared" si="336"/>
        <v>0.58108321490604764</v>
      </c>
      <c r="EA823" s="377">
        <f t="shared" si="335"/>
        <v>0.57864758288301443</v>
      </c>
      <c r="EB823" s="378">
        <f t="shared" si="335"/>
        <v>0.58140309948341939</v>
      </c>
      <c r="EC823" s="378">
        <f t="shared" si="335"/>
        <v>0.58080964153275649</v>
      </c>
      <c r="ED823" s="378">
        <f t="shared" si="335"/>
        <v>0.58047605553981296</v>
      </c>
      <c r="EE823" s="378">
        <f t="shared" si="335"/>
        <v>0.57791411042944785</v>
      </c>
      <c r="EG823" s="226">
        <v>3665</v>
      </c>
      <c r="EH823" s="226">
        <v>2258</v>
      </c>
      <c r="EI823" s="226">
        <v>1407</v>
      </c>
      <c r="EJ823" s="226">
        <v>419</v>
      </c>
      <c r="EK823" s="226">
        <v>250</v>
      </c>
      <c r="EL823" s="226">
        <v>4064</v>
      </c>
      <c r="EM823" s="226">
        <v>4064</v>
      </c>
      <c r="EN823" s="379">
        <f t="shared" si="322"/>
        <v>0.61609822646657575</v>
      </c>
      <c r="EO823" s="226">
        <f t="shared" si="323"/>
        <v>29.779673063255153</v>
      </c>
      <c r="EP823" s="379">
        <f t="shared" si="324"/>
        <v>6.8212824010914053E-2</v>
      </c>
      <c r="EQ823" s="226">
        <f t="shared" si="325"/>
        <v>61515.748031496063</v>
      </c>
      <c r="ER823" s="226">
        <f t="shared" si="326"/>
        <v>8591.6994750656177</v>
      </c>
      <c r="ES823" s="292"/>
      <c r="ET823" s="227">
        <v>6644</v>
      </c>
      <c r="EU823" s="227">
        <v>3862</v>
      </c>
      <c r="EV823" s="227">
        <v>2781</v>
      </c>
      <c r="EW823" s="227">
        <v>576</v>
      </c>
      <c r="EX823" s="227">
        <v>5953</v>
      </c>
      <c r="EY823" s="227">
        <v>5489</v>
      </c>
      <c r="EZ823" s="227">
        <v>5489</v>
      </c>
      <c r="FA823" s="380">
        <f t="shared" si="330"/>
        <v>0.58127633955448521</v>
      </c>
      <c r="FB823" s="228">
        <f t="shared" si="331"/>
        <v>20.711974110032365</v>
      </c>
      <c r="FC823" s="380">
        <f t="shared" si="332"/>
        <v>0.89599638771824197</v>
      </c>
      <c r="FD823" s="227">
        <f t="shared" si="333"/>
        <v>1084532.7017671708</v>
      </c>
      <c r="FE823" s="227">
        <f t="shared" si="334"/>
        <v>8744.7622517762793</v>
      </c>
      <c r="FF823" s="227">
        <v>2566</v>
      </c>
      <c r="FG823" s="228">
        <f t="shared" si="327"/>
        <v>20.693686671862821</v>
      </c>
      <c r="FH823" s="227">
        <v>531</v>
      </c>
      <c r="FI823" s="227">
        <v>2566</v>
      </c>
      <c r="FJ823" s="227">
        <v>58</v>
      </c>
      <c r="FK823" s="227">
        <f t="shared" si="319"/>
        <v>1977</v>
      </c>
      <c r="FL823" s="227">
        <v>352</v>
      </c>
      <c r="FM823" s="227">
        <f t="shared" si="320"/>
        <v>1625</v>
      </c>
      <c r="FZ823" s="229"/>
      <c r="GA823" s="229"/>
      <c r="GB823" s="229"/>
      <c r="GC823" s="229"/>
      <c r="GD823" s="229"/>
    </row>
    <row r="824" spans="1:186" s="368" customFormat="1">
      <c r="A824" s="287" t="s">
        <v>1951</v>
      </c>
      <c r="B824" s="369" t="s">
        <v>1952</v>
      </c>
      <c r="C824" s="287" t="s">
        <v>1995</v>
      </c>
      <c r="D824" s="287" t="s">
        <v>87</v>
      </c>
      <c r="E824" s="369" t="s">
        <v>1996</v>
      </c>
      <c r="F824" s="287">
        <v>823</v>
      </c>
      <c r="G824" s="392" t="s">
        <v>1997</v>
      </c>
      <c r="H824" s="392" t="s">
        <v>1998</v>
      </c>
      <c r="I824" s="409" t="s">
        <v>1999</v>
      </c>
      <c r="J824" s="410" t="s">
        <v>2000</v>
      </c>
      <c r="K824" s="409" t="s">
        <v>1061</v>
      </c>
      <c r="L824" s="410" t="s">
        <v>1958</v>
      </c>
      <c r="M824" s="410" t="s">
        <v>3124</v>
      </c>
      <c r="N824" s="372">
        <v>1</v>
      </c>
      <c r="O824" s="373">
        <v>16006</v>
      </c>
      <c r="P824" s="373">
        <v>21663</v>
      </c>
      <c r="Q824" s="373">
        <v>23143</v>
      </c>
      <c r="R824" s="373">
        <v>24824</v>
      </c>
      <c r="S824" s="374">
        <v>15699</v>
      </c>
      <c r="T824" s="374">
        <v>16771</v>
      </c>
      <c r="U824" s="374">
        <v>18589</v>
      </c>
      <c r="V824" s="374">
        <v>19801</v>
      </c>
      <c r="W824" s="373">
        <v>7997</v>
      </c>
      <c r="X824" s="373">
        <v>9093</v>
      </c>
      <c r="Y824" s="373">
        <v>9701</v>
      </c>
      <c r="Z824" s="373">
        <v>10383</v>
      </c>
      <c r="AA824" s="374">
        <v>5730</v>
      </c>
      <c r="AB824" s="374">
        <v>6081</v>
      </c>
      <c r="AC824" s="374">
        <v>6727</v>
      </c>
      <c r="AD824" s="374">
        <v>7107</v>
      </c>
      <c r="AE824" s="373">
        <v>150</v>
      </c>
      <c r="AF824" s="373">
        <v>177</v>
      </c>
      <c r="AG824" s="373">
        <v>171</v>
      </c>
      <c r="AH824" s="373">
        <v>180</v>
      </c>
      <c r="AI824" s="374">
        <v>139</v>
      </c>
      <c r="AJ824" s="374">
        <v>136</v>
      </c>
      <c r="AK824" s="374">
        <v>143</v>
      </c>
      <c r="AL824" s="374">
        <v>146</v>
      </c>
      <c r="AM824" s="226">
        <v>8009</v>
      </c>
      <c r="AN824" s="226">
        <v>12570</v>
      </c>
      <c r="AO824" s="226">
        <v>13442</v>
      </c>
      <c r="AP824" s="226">
        <v>14441</v>
      </c>
      <c r="AQ824" s="227">
        <v>9968</v>
      </c>
      <c r="AR824" s="227">
        <v>10691</v>
      </c>
      <c r="AS824" s="227">
        <v>11863</v>
      </c>
      <c r="AT824" s="227">
        <v>12694</v>
      </c>
      <c r="AU824" s="226">
        <v>1438</v>
      </c>
      <c r="AV824" s="226">
        <v>2677</v>
      </c>
      <c r="AW824" s="226">
        <v>2857</v>
      </c>
      <c r="AX824" s="226">
        <v>3057</v>
      </c>
      <c r="AY824" s="218">
        <v>2123</v>
      </c>
      <c r="AZ824" s="218">
        <v>2272</v>
      </c>
      <c r="BA824" s="218">
        <v>2519</v>
      </c>
      <c r="BB824" s="218">
        <v>2644</v>
      </c>
      <c r="BC824" s="226">
        <f t="shared" si="340"/>
        <v>6235</v>
      </c>
      <c r="BD824" s="226">
        <f t="shared" si="340"/>
        <v>9455</v>
      </c>
      <c r="BE824" s="226">
        <f t="shared" si="340"/>
        <v>10114</v>
      </c>
      <c r="BF824" s="226">
        <f t="shared" si="340"/>
        <v>10909</v>
      </c>
      <c r="BG824" s="218">
        <f t="shared" si="340"/>
        <v>7656</v>
      </c>
      <c r="BH824" s="218">
        <f t="shared" si="340"/>
        <v>8166</v>
      </c>
      <c r="BI824" s="218">
        <f t="shared" si="340"/>
        <v>9101</v>
      </c>
      <c r="BJ824" s="218">
        <f t="shared" si="340"/>
        <v>9947</v>
      </c>
      <c r="BK824" s="226">
        <f t="shared" si="339"/>
        <v>336</v>
      </c>
      <c r="BL824" s="226">
        <f t="shared" si="338"/>
        <v>438</v>
      </c>
      <c r="BM824" s="226">
        <f t="shared" si="338"/>
        <v>471</v>
      </c>
      <c r="BN824" s="226">
        <f t="shared" si="338"/>
        <v>475</v>
      </c>
      <c r="BO824" s="227">
        <f t="shared" si="338"/>
        <v>189</v>
      </c>
      <c r="BP824" s="227">
        <f t="shared" si="338"/>
        <v>253</v>
      </c>
      <c r="BQ824" s="227">
        <f t="shared" si="338"/>
        <v>243</v>
      </c>
      <c r="BR824" s="227">
        <f t="shared" si="338"/>
        <v>103</v>
      </c>
      <c r="BS824" s="226">
        <v>339</v>
      </c>
      <c r="BT824" s="226">
        <v>438</v>
      </c>
      <c r="BU824" s="226">
        <v>471</v>
      </c>
      <c r="BV824" s="226">
        <v>475</v>
      </c>
      <c r="BW824" s="227">
        <v>189</v>
      </c>
      <c r="BX824" s="227">
        <v>253</v>
      </c>
      <c r="BY824" s="227">
        <v>243</v>
      </c>
      <c r="BZ824" s="227">
        <v>103</v>
      </c>
      <c r="CA824" s="226">
        <v>3</v>
      </c>
      <c r="CB824" s="226">
        <f>IFERROR(VLOOKUP($G824,[12]ITEM!$B$2:$AC$939,26,0),0)</f>
        <v>0</v>
      </c>
      <c r="CC824" s="226">
        <f>IFERROR(VLOOKUP($G824,[12]ITEM!$B$2:$AC$939,27,0),0)</f>
        <v>0</v>
      </c>
      <c r="CD824" s="226">
        <f>IFERROR(VLOOKUP($G824,[12]ITEM!$B$2:$AC$939,28,0),0)</f>
        <v>0</v>
      </c>
      <c r="CE824" s="227">
        <v>0</v>
      </c>
      <c r="CF824" s="227">
        <v>0</v>
      </c>
      <c r="CG824" s="227">
        <v>0</v>
      </c>
      <c r="CH824" s="227">
        <v>0</v>
      </c>
      <c r="CI824" s="375"/>
      <c r="CJ824" s="226">
        <f t="shared" si="329"/>
        <v>6235</v>
      </c>
      <c r="CK824" s="226">
        <f t="shared" si="329"/>
        <v>6284</v>
      </c>
      <c r="CL824" s="226">
        <f t="shared" si="329"/>
        <v>6712</v>
      </c>
      <c r="CM824" s="226">
        <f t="shared" si="328"/>
        <v>6897</v>
      </c>
      <c r="CN824" s="227">
        <f t="shared" si="328"/>
        <v>7656</v>
      </c>
      <c r="CO824" s="227">
        <f t="shared" si="328"/>
        <v>8270.6078378049024</v>
      </c>
      <c r="CP824" s="227">
        <f t="shared" si="328"/>
        <v>8810.6197068377442</v>
      </c>
      <c r="CQ824" s="227">
        <f t="shared" si="328"/>
        <v>9395.0579679435195</v>
      </c>
      <c r="CR824" s="226">
        <v>2583</v>
      </c>
      <c r="CS824" s="226">
        <v>4054</v>
      </c>
      <c r="CT824" s="226">
        <v>4335</v>
      </c>
      <c r="CU824" s="226">
        <v>4657</v>
      </c>
      <c r="CV824" s="227">
        <f t="shared" si="321"/>
        <v>5391</v>
      </c>
      <c r="CW824" s="227">
        <f>CV824*(1+('[13]GROWTH (YoY)'!AR824/100))</f>
        <v>5781.6078378049015</v>
      </c>
      <c r="CX824" s="227">
        <f>CW824*(1+('[13]GROWTH (YoY)'!AS824/100))</f>
        <v>6415.6197068377433</v>
      </c>
      <c r="CY824" s="227">
        <f>CX824*(1+('[13]GROWTH (YoY)'!AT824/100))</f>
        <v>6865.0579679435195</v>
      </c>
      <c r="CZ824" s="226">
        <v>0</v>
      </c>
      <c r="DA824" s="226">
        <v>0</v>
      </c>
      <c r="DB824" s="226">
        <v>0</v>
      </c>
      <c r="DC824" s="226">
        <v>0</v>
      </c>
      <c r="DD824" s="227">
        <v>0</v>
      </c>
      <c r="DE824" s="227">
        <v>0</v>
      </c>
      <c r="DF824" s="227">
        <v>0</v>
      </c>
      <c r="DG824" s="227">
        <v>0</v>
      </c>
      <c r="DH824" s="226">
        <v>3652</v>
      </c>
      <c r="DI824" s="226">
        <v>2230</v>
      </c>
      <c r="DJ824" s="226">
        <v>2377</v>
      </c>
      <c r="DK824" s="226">
        <v>2240</v>
      </c>
      <c r="DL824" s="227">
        <v>2265</v>
      </c>
      <c r="DM824" s="227">
        <v>2489</v>
      </c>
      <c r="DN824" s="227">
        <v>2395</v>
      </c>
      <c r="DO824" s="227">
        <v>2530</v>
      </c>
      <c r="DP824" s="376">
        <f t="shared" si="341"/>
        <v>0</v>
      </c>
      <c r="DQ824" s="226">
        <f t="shared" si="341"/>
        <v>3171</v>
      </c>
      <c r="DR824" s="226">
        <f t="shared" si="341"/>
        <v>3402</v>
      </c>
      <c r="DS824" s="226">
        <f t="shared" si="337"/>
        <v>4012</v>
      </c>
      <c r="DT824" s="227">
        <f t="shared" si="337"/>
        <v>0</v>
      </c>
      <c r="DU824" s="227">
        <f t="shared" si="337"/>
        <v>-104.60783780490237</v>
      </c>
      <c r="DV824" s="227">
        <f t="shared" si="337"/>
        <v>290.38029316225584</v>
      </c>
      <c r="DW824" s="227">
        <f t="shared" si="337"/>
        <v>551.94203205648046</v>
      </c>
      <c r="DX824" s="377">
        <f t="shared" si="336"/>
        <v>0.49962514057228541</v>
      </c>
      <c r="DY824" s="377">
        <f t="shared" si="336"/>
        <v>0.4197479573466279</v>
      </c>
      <c r="DZ824" s="377">
        <f t="shared" si="336"/>
        <v>0.41917642483688372</v>
      </c>
      <c r="EA824" s="377">
        <f t="shared" si="335"/>
        <v>0.41826458266194005</v>
      </c>
      <c r="EB824" s="378">
        <f t="shared" si="335"/>
        <v>0.36499140072616088</v>
      </c>
      <c r="EC824" s="378">
        <f t="shared" si="335"/>
        <v>0.36259018543915089</v>
      </c>
      <c r="ED824" s="378">
        <f t="shared" si="335"/>
        <v>0.36188068212383667</v>
      </c>
      <c r="EE824" s="378">
        <f t="shared" si="335"/>
        <v>0.35892126660269685</v>
      </c>
      <c r="EG824" s="226">
        <v>16006</v>
      </c>
      <c r="EH824" s="226">
        <v>7709</v>
      </c>
      <c r="EI824" s="226">
        <v>8297</v>
      </c>
      <c r="EJ824" s="226">
        <v>1127</v>
      </c>
      <c r="EK824" s="226">
        <v>21130</v>
      </c>
      <c r="EL824" s="226">
        <v>16538</v>
      </c>
      <c r="EM824" s="226">
        <v>16538</v>
      </c>
      <c r="EN824" s="379">
        <f t="shared" si="322"/>
        <v>0.48163188804198426</v>
      </c>
      <c r="EO824" s="226">
        <f t="shared" si="323"/>
        <v>13.583222851633121</v>
      </c>
      <c r="EP824" s="379">
        <f t="shared" si="324"/>
        <v>1.3201299512682745</v>
      </c>
      <c r="EQ824" s="226">
        <f t="shared" si="325"/>
        <v>1277663.5627040754</v>
      </c>
      <c r="ER824" s="226">
        <f t="shared" si="326"/>
        <v>5678.8406498165832</v>
      </c>
      <c r="ES824" s="292"/>
      <c r="ET824" s="227">
        <v>13699</v>
      </c>
      <c r="EU824" s="227">
        <v>3730</v>
      </c>
      <c r="EV824" s="227">
        <v>9968</v>
      </c>
      <c r="EW824" s="227">
        <v>2123</v>
      </c>
      <c r="EX824" s="227">
        <v>24828</v>
      </c>
      <c r="EY824" s="227">
        <v>24143</v>
      </c>
      <c r="EZ824" s="227">
        <v>24138</v>
      </c>
      <c r="FA824" s="380">
        <f t="shared" si="330"/>
        <v>0.27228264836849403</v>
      </c>
      <c r="FB824" s="228">
        <f t="shared" si="331"/>
        <v>21.298154093097914</v>
      </c>
      <c r="FC824" s="380">
        <f t="shared" si="332"/>
        <v>1.8123950653332359</v>
      </c>
      <c r="FD824" s="227">
        <f t="shared" si="333"/>
        <v>1028372.6131798037</v>
      </c>
      <c r="FE824" s="227">
        <f t="shared" si="334"/>
        <v>7329.3838208081315</v>
      </c>
      <c r="FF824" s="227">
        <v>9968</v>
      </c>
      <c r="FG824" s="228">
        <f t="shared" si="327"/>
        <v>21.298154093097914</v>
      </c>
      <c r="FH824" s="227">
        <v>2123</v>
      </c>
      <c r="FI824" s="227">
        <v>9968</v>
      </c>
      <c r="FJ824" s="227">
        <v>1</v>
      </c>
      <c r="FK824" s="227">
        <f t="shared" si="319"/>
        <v>7844</v>
      </c>
      <c r="FL824" s="227">
        <v>830</v>
      </c>
      <c r="FM824" s="227">
        <f t="shared" si="320"/>
        <v>7014</v>
      </c>
      <c r="FZ824" s="229"/>
      <c r="GA824" s="229"/>
      <c r="GB824" s="229"/>
      <c r="GC824" s="229"/>
      <c r="GD824" s="229"/>
    </row>
    <row r="825" spans="1:186" s="368" customFormat="1">
      <c r="A825" s="287" t="s">
        <v>1951</v>
      </c>
      <c r="B825" s="369" t="s">
        <v>1952</v>
      </c>
      <c r="C825" s="287" t="s">
        <v>1995</v>
      </c>
      <c r="D825" s="287" t="s">
        <v>87</v>
      </c>
      <c r="E825" s="369" t="s">
        <v>1996</v>
      </c>
      <c r="F825" s="287">
        <v>824</v>
      </c>
      <c r="G825" s="392" t="s">
        <v>2001</v>
      </c>
      <c r="H825" s="392" t="s">
        <v>2002</v>
      </c>
      <c r="I825" s="370" t="s">
        <v>1999</v>
      </c>
      <c r="J825" s="410" t="s">
        <v>2000</v>
      </c>
      <c r="K825" s="370" t="s">
        <v>1061</v>
      </c>
      <c r="L825" s="410" t="s">
        <v>1958</v>
      </c>
      <c r="M825" s="410" t="s">
        <v>3124</v>
      </c>
      <c r="N825" s="372">
        <v>1</v>
      </c>
      <c r="O825" s="373">
        <v>0</v>
      </c>
      <c r="P825" s="373">
        <v>0</v>
      </c>
      <c r="Q825" s="373">
        <v>0</v>
      </c>
      <c r="R825" s="373">
        <v>0</v>
      </c>
      <c r="S825" s="374">
        <v>0</v>
      </c>
      <c r="T825" s="374">
        <v>0</v>
      </c>
      <c r="U825" s="374">
        <v>0</v>
      </c>
      <c r="V825" s="374">
        <v>0</v>
      </c>
      <c r="W825" s="373">
        <v>0</v>
      </c>
      <c r="X825" s="373">
        <v>0</v>
      </c>
      <c r="Y825" s="373">
        <v>0</v>
      </c>
      <c r="Z825" s="373">
        <v>0</v>
      </c>
      <c r="AA825" s="374">
        <v>0</v>
      </c>
      <c r="AB825" s="374">
        <v>0</v>
      </c>
      <c r="AC825" s="374">
        <v>0</v>
      </c>
      <c r="AD825" s="374">
        <v>0</v>
      </c>
      <c r="AE825" s="373">
        <v>0</v>
      </c>
      <c r="AF825" s="373">
        <v>0</v>
      </c>
      <c r="AG825" s="373">
        <v>0</v>
      </c>
      <c r="AH825" s="373">
        <v>0</v>
      </c>
      <c r="AI825" s="374">
        <v>0</v>
      </c>
      <c r="AJ825" s="374">
        <v>0</v>
      </c>
      <c r="AK825" s="374">
        <v>0</v>
      </c>
      <c r="AL825" s="374">
        <v>0</v>
      </c>
      <c r="AM825" s="226">
        <v>0</v>
      </c>
      <c r="AN825" s="226">
        <v>0</v>
      </c>
      <c r="AO825" s="226">
        <v>0</v>
      </c>
      <c r="AP825" s="226">
        <v>0</v>
      </c>
      <c r="AQ825" s="227">
        <v>0</v>
      </c>
      <c r="AR825" s="227">
        <v>0</v>
      </c>
      <c r="AS825" s="227">
        <v>0</v>
      </c>
      <c r="AT825" s="227">
        <v>0</v>
      </c>
      <c r="AU825" s="226">
        <v>0</v>
      </c>
      <c r="AV825" s="226">
        <v>0</v>
      </c>
      <c r="AW825" s="226">
        <v>0</v>
      </c>
      <c r="AX825" s="226">
        <v>0</v>
      </c>
      <c r="AY825" s="218">
        <v>0</v>
      </c>
      <c r="AZ825" s="218">
        <v>0</v>
      </c>
      <c r="BA825" s="218">
        <v>0</v>
      </c>
      <c r="BB825" s="218">
        <v>0</v>
      </c>
      <c r="BC825" s="226">
        <f t="shared" si="340"/>
        <v>0</v>
      </c>
      <c r="BD825" s="226">
        <f t="shared" si="340"/>
        <v>0</v>
      </c>
      <c r="BE825" s="226">
        <f t="shared" si="340"/>
        <v>0</v>
      </c>
      <c r="BF825" s="226">
        <f t="shared" si="340"/>
        <v>0</v>
      </c>
      <c r="BG825" s="218">
        <f t="shared" si="340"/>
        <v>0</v>
      </c>
      <c r="BH825" s="218">
        <f t="shared" si="340"/>
        <v>0</v>
      </c>
      <c r="BI825" s="218">
        <f t="shared" si="340"/>
        <v>0</v>
      </c>
      <c r="BJ825" s="218">
        <f t="shared" si="340"/>
        <v>0</v>
      </c>
      <c r="BK825" s="226">
        <f t="shared" si="339"/>
        <v>0</v>
      </c>
      <c r="BL825" s="226">
        <f t="shared" si="338"/>
        <v>0</v>
      </c>
      <c r="BM825" s="226">
        <f t="shared" si="338"/>
        <v>0</v>
      </c>
      <c r="BN825" s="226">
        <f t="shared" si="338"/>
        <v>0</v>
      </c>
      <c r="BO825" s="227">
        <f t="shared" si="338"/>
        <v>0</v>
      </c>
      <c r="BP825" s="227">
        <f t="shared" si="338"/>
        <v>0</v>
      </c>
      <c r="BQ825" s="227">
        <f t="shared" si="338"/>
        <v>0</v>
      </c>
      <c r="BR825" s="227">
        <f t="shared" si="338"/>
        <v>0</v>
      </c>
      <c r="BS825" s="226">
        <v>0</v>
      </c>
      <c r="BT825" s="226">
        <v>0</v>
      </c>
      <c r="BU825" s="226">
        <v>0</v>
      </c>
      <c r="BV825" s="226">
        <v>0</v>
      </c>
      <c r="BW825" s="227">
        <v>0</v>
      </c>
      <c r="BX825" s="227">
        <v>0</v>
      </c>
      <c r="BY825" s="227">
        <v>0</v>
      </c>
      <c r="BZ825" s="227">
        <v>0</v>
      </c>
      <c r="CA825" s="226">
        <v>0</v>
      </c>
      <c r="CB825" s="226">
        <f>IFERROR(VLOOKUP($G825,[12]ITEM!$B$2:$AC$939,26,0),0)</f>
        <v>0</v>
      </c>
      <c r="CC825" s="226">
        <f>IFERROR(VLOOKUP($G825,[12]ITEM!$B$2:$AC$939,27,0),0)</f>
        <v>0</v>
      </c>
      <c r="CD825" s="226">
        <f>IFERROR(VLOOKUP($G825,[12]ITEM!$B$2:$AC$939,28,0),0)</f>
        <v>0</v>
      </c>
      <c r="CE825" s="227">
        <v>0</v>
      </c>
      <c r="CF825" s="227">
        <v>0</v>
      </c>
      <c r="CG825" s="227">
        <v>0</v>
      </c>
      <c r="CH825" s="227">
        <v>0</v>
      </c>
      <c r="CI825" s="375"/>
      <c r="CJ825" s="226">
        <f t="shared" si="329"/>
        <v>0</v>
      </c>
      <c r="CK825" s="226">
        <f t="shared" si="329"/>
        <v>0</v>
      </c>
      <c r="CL825" s="226">
        <f t="shared" si="329"/>
        <v>0</v>
      </c>
      <c r="CM825" s="226">
        <f t="shared" si="328"/>
        <v>0</v>
      </c>
      <c r="CN825" s="227">
        <f t="shared" si="328"/>
        <v>0</v>
      </c>
      <c r="CO825" s="227">
        <f t="shared" si="328"/>
        <v>0</v>
      </c>
      <c r="CP825" s="227">
        <f t="shared" si="328"/>
        <v>0</v>
      </c>
      <c r="CQ825" s="227">
        <f t="shared" si="328"/>
        <v>0</v>
      </c>
      <c r="CR825" s="226">
        <v>0</v>
      </c>
      <c r="CS825" s="226">
        <v>0</v>
      </c>
      <c r="CT825" s="226">
        <v>0</v>
      </c>
      <c r="CU825" s="226">
        <v>0</v>
      </c>
      <c r="CV825" s="227">
        <f t="shared" si="321"/>
        <v>0</v>
      </c>
      <c r="CW825" s="227">
        <f>CV825*(1+('[13]GROWTH (YoY)'!AR825/100))</f>
        <v>0</v>
      </c>
      <c r="CX825" s="227">
        <f>CW825*(1+('[13]GROWTH (YoY)'!AS825/100))</f>
        <v>0</v>
      </c>
      <c r="CY825" s="227">
        <f>CX825*(1+('[13]GROWTH (YoY)'!AT825/100))</f>
        <v>0</v>
      </c>
      <c r="CZ825" s="226">
        <v>0</v>
      </c>
      <c r="DA825" s="226">
        <v>0</v>
      </c>
      <c r="DB825" s="226">
        <v>0</v>
      </c>
      <c r="DC825" s="226">
        <v>0</v>
      </c>
      <c r="DD825" s="227">
        <v>0</v>
      </c>
      <c r="DE825" s="227">
        <v>0</v>
      </c>
      <c r="DF825" s="227">
        <v>0</v>
      </c>
      <c r="DG825" s="227">
        <v>0</v>
      </c>
      <c r="DH825" s="226">
        <v>0</v>
      </c>
      <c r="DI825" s="226">
        <v>0</v>
      </c>
      <c r="DJ825" s="226">
        <v>0</v>
      </c>
      <c r="DK825" s="226">
        <v>0</v>
      </c>
      <c r="DL825" s="227">
        <v>0</v>
      </c>
      <c r="DM825" s="227">
        <v>0</v>
      </c>
      <c r="DN825" s="227">
        <v>0</v>
      </c>
      <c r="DO825" s="227">
        <v>0</v>
      </c>
      <c r="DP825" s="376">
        <f>BC825-CJ825</f>
        <v>0</v>
      </c>
      <c r="DQ825" s="226">
        <f t="shared" si="341"/>
        <v>0</v>
      </c>
      <c r="DR825" s="226">
        <f t="shared" si="341"/>
        <v>0</v>
      </c>
      <c r="DS825" s="226">
        <f t="shared" si="337"/>
        <v>0</v>
      </c>
      <c r="DT825" s="227">
        <f t="shared" si="337"/>
        <v>0</v>
      </c>
      <c r="DU825" s="227">
        <f t="shared" si="337"/>
        <v>0</v>
      </c>
      <c r="DV825" s="227">
        <f t="shared" si="337"/>
        <v>0</v>
      </c>
      <c r="DW825" s="227">
        <f t="shared" si="337"/>
        <v>0</v>
      </c>
      <c r="DX825" s="377">
        <f t="shared" si="336"/>
        <v>0</v>
      </c>
      <c r="DY825" s="377">
        <f t="shared" si="336"/>
        <v>0</v>
      </c>
      <c r="DZ825" s="377">
        <f t="shared" si="336"/>
        <v>0</v>
      </c>
      <c r="EA825" s="377">
        <f t="shared" si="335"/>
        <v>0</v>
      </c>
      <c r="EB825" s="378">
        <f t="shared" si="335"/>
        <v>0</v>
      </c>
      <c r="EC825" s="378">
        <f t="shared" si="335"/>
        <v>0</v>
      </c>
      <c r="ED825" s="378">
        <f t="shared" si="335"/>
        <v>0</v>
      </c>
      <c r="EE825" s="378">
        <f t="shared" si="335"/>
        <v>0</v>
      </c>
      <c r="EG825" s="226">
        <v>0</v>
      </c>
      <c r="EH825" s="226">
        <v>0</v>
      </c>
      <c r="EI825" s="226">
        <v>0</v>
      </c>
      <c r="EJ825" s="226">
        <v>0</v>
      </c>
      <c r="EK825" s="226">
        <v>0</v>
      </c>
      <c r="EL825" s="226">
        <v>0</v>
      </c>
      <c r="EM825" s="226">
        <v>0</v>
      </c>
      <c r="EN825" s="379">
        <f t="shared" si="322"/>
        <v>0</v>
      </c>
      <c r="EO825" s="226">
        <f t="shared" si="323"/>
        <v>0</v>
      </c>
      <c r="EP825" s="379">
        <f t="shared" si="324"/>
        <v>0</v>
      </c>
      <c r="EQ825" s="226">
        <f t="shared" si="325"/>
        <v>0</v>
      </c>
      <c r="ER825" s="226">
        <f t="shared" si="326"/>
        <v>0</v>
      </c>
      <c r="ES825" s="292"/>
      <c r="ET825" s="227">
        <v>0</v>
      </c>
      <c r="EU825" s="227">
        <v>0</v>
      </c>
      <c r="EV825" s="227">
        <v>0</v>
      </c>
      <c r="EW825" s="227">
        <v>0</v>
      </c>
      <c r="EX825" s="227">
        <v>0</v>
      </c>
      <c r="EY825" s="227">
        <v>0</v>
      </c>
      <c r="EZ825" s="227">
        <v>0</v>
      </c>
      <c r="FA825" s="380">
        <f t="shared" si="330"/>
        <v>0</v>
      </c>
      <c r="FB825" s="228">
        <f t="shared" si="331"/>
        <v>0</v>
      </c>
      <c r="FC825" s="380">
        <f t="shared" si="332"/>
        <v>0</v>
      </c>
      <c r="FD825" s="227">
        <f t="shared" si="333"/>
        <v>0</v>
      </c>
      <c r="FE825" s="227">
        <f t="shared" si="334"/>
        <v>0</v>
      </c>
      <c r="FF825" s="227">
        <v>0</v>
      </c>
      <c r="FG825" s="228">
        <f t="shared" si="327"/>
        <v>0</v>
      </c>
      <c r="FH825" s="227">
        <v>0</v>
      </c>
      <c r="FI825" s="227">
        <v>0</v>
      </c>
      <c r="FJ825" s="227">
        <v>0</v>
      </c>
      <c r="FK825" s="227">
        <f t="shared" si="319"/>
        <v>0</v>
      </c>
      <c r="FL825" s="227">
        <v>0</v>
      </c>
      <c r="FM825" s="227">
        <f t="shared" si="320"/>
        <v>0</v>
      </c>
      <c r="FZ825" s="229"/>
      <c r="GA825" s="229"/>
      <c r="GB825" s="229"/>
      <c r="GC825" s="229"/>
      <c r="GD825" s="229"/>
    </row>
    <row r="826" spans="1:186" s="368" customFormat="1">
      <c r="A826" s="287" t="s">
        <v>1951</v>
      </c>
      <c r="B826" s="369" t="s">
        <v>1952</v>
      </c>
      <c r="C826" s="287" t="s">
        <v>1995</v>
      </c>
      <c r="D826" s="287" t="s">
        <v>87</v>
      </c>
      <c r="E826" s="369" t="s">
        <v>1996</v>
      </c>
      <c r="F826" s="287">
        <v>825</v>
      </c>
      <c r="G826" s="392" t="s">
        <v>2003</v>
      </c>
      <c r="H826" s="392" t="s">
        <v>2004</v>
      </c>
      <c r="I826" s="370" t="s">
        <v>1999</v>
      </c>
      <c r="J826" s="410" t="s">
        <v>2000</v>
      </c>
      <c r="K826" s="370" t="s">
        <v>1061</v>
      </c>
      <c r="L826" s="410" t="s">
        <v>1958</v>
      </c>
      <c r="M826" s="410" t="s">
        <v>3124</v>
      </c>
      <c r="N826" s="372">
        <v>1</v>
      </c>
      <c r="O826" s="373">
        <v>30772</v>
      </c>
      <c r="P826" s="373">
        <v>51172</v>
      </c>
      <c r="Q826" s="373">
        <v>56440</v>
      </c>
      <c r="R826" s="373">
        <v>62796</v>
      </c>
      <c r="S826" s="374">
        <v>53183</v>
      </c>
      <c r="T826" s="374">
        <v>58261</v>
      </c>
      <c r="U826" s="374">
        <v>64072</v>
      </c>
      <c r="V826" s="374">
        <v>70175</v>
      </c>
      <c r="W826" s="373">
        <v>16272</v>
      </c>
      <c r="X826" s="373">
        <v>24576</v>
      </c>
      <c r="Y826" s="373">
        <v>26927</v>
      </c>
      <c r="Z826" s="373">
        <v>29800</v>
      </c>
      <c r="AA826" s="374">
        <v>27153</v>
      </c>
      <c r="AB826" s="374">
        <v>29631</v>
      </c>
      <c r="AC826" s="374">
        <v>32495</v>
      </c>
      <c r="AD826" s="374">
        <v>35402</v>
      </c>
      <c r="AE826" s="373">
        <v>271</v>
      </c>
      <c r="AF826" s="373">
        <v>374</v>
      </c>
      <c r="AG826" s="373">
        <v>375</v>
      </c>
      <c r="AH826" s="373">
        <v>412</v>
      </c>
      <c r="AI826" s="374">
        <v>364</v>
      </c>
      <c r="AJ826" s="374">
        <v>363</v>
      </c>
      <c r="AK826" s="374">
        <v>397</v>
      </c>
      <c r="AL826" s="374">
        <v>416</v>
      </c>
      <c r="AM826" s="226">
        <v>14500</v>
      </c>
      <c r="AN826" s="226">
        <v>26596</v>
      </c>
      <c r="AO826" s="226">
        <v>29513</v>
      </c>
      <c r="AP826" s="226">
        <v>32997</v>
      </c>
      <c r="AQ826" s="227">
        <v>26030</v>
      </c>
      <c r="AR826" s="227">
        <v>28630</v>
      </c>
      <c r="AS826" s="227">
        <v>31576</v>
      </c>
      <c r="AT826" s="227">
        <v>34773</v>
      </c>
      <c r="AU826" s="226">
        <v>2519</v>
      </c>
      <c r="AV826" s="226">
        <v>3735</v>
      </c>
      <c r="AW826" s="226">
        <v>4127</v>
      </c>
      <c r="AX826" s="226">
        <v>4702</v>
      </c>
      <c r="AY826" s="218">
        <v>3237</v>
      </c>
      <c r="AZ826" s="218">
        <v>3547</v>
      </c>
      <c r="BA826" s="218">
        <v>3917</v>
      </c>
      <c r="BB826" s="218">
        <v>4322</v>
      </c>
      <c r="BC826" s="226">
        <f t="shared" si="340"/>
        <v>10646</v>
      </c>
      <c r="BD826" s="226">
        <f t="shared" si="340"/>
        <v>21346</v>
      </c>
      <c r="BE826" s="226">
        <f t="shared" si="340"/>
        <v>24141</v>
      </c>
      <c r="BF826" s="226">
        <f t="shared" si="340"/>
        <v>27095</v>
      </c>
      <c r="BG826" s="218">
        <f t="shared" si="340"/>
        <v>20969</v>
      </c>
      <c r="BH826" s="218">
        <f t="shared" si="340"/>
        <v>23801</v>
      </c>
      <c r="BI826" s="218">
        <f t="shared" si="340"/>
        <v>26748</v>
      </c>
      <c r="BJ826" s="218">
        <f t="shared" si="340"/>
        <v>29469</v>
      </c>
      <c r="BK826" s="226">
        <f t="shared" si="339"/>
        <v>1335</v>
      </c>
      <c r="BL826" s="226">
        <f t="shared" si="338"/>
        <v>1515</v>
      </c>
      <c r="BM826" s="226">
        <f t="shared" si="338"/>
        <v>1245</v>
      </c>
      <c r="BN826" s="226">
        <f t="shared" si="338"/>
        <v>1200</v>
      </c>
      <c r="BO826" s="227">
        <f t="shared" si="338"/>
        <v>1824</v>
      </c>
      <c r="BP826" s="227">
        <f t="shared" si="338"/>
        <v>1282</v>
      </c>
      <c r="BQ826" s="227">
        <f t="shared" si="338"/>
        <v>911</v>
      </c>
      <c r="BR826" s="227">
        <f t="shared" si="338"/>
        <v>982</v>
      </c>
      <c r="BS826" s="226">
        <v>1343</v>
      </c>
      <c r="BT826" s="226">
        <v>1515</v>
      </c>
      <c r="BU826" s="226">
        <v>1245</v>
      </c>
      <c r="BV826" s="226">
        <v>1200</v>
      </c>
      <c r="BW826" s="227">
        <v>1824</v>
      </c>
      <c r="BX826" s="227">
        <v>1282</v>
      </c>
      <c r="BY826" s="227">
        <v>911</v>
      </c>
      <c r="BZ826" s="227">
        <v>982</v>
      </c>
      <c r="CA826" s="226">
        <v>8</v>
      </c>
      <c r="CB826" s="226">
        <f>IFERROR(VLOOKUP($G826,[12]ITEM!$B$2:$AC$939,26,0),0)</f>
        <v>0</v>
      </c>
      <c r="CC826" s="226">
        <f>IFERROR(VLOOKUP($G826,[12]ITEM!$B$2:$AC$939,27,0),0)</f>
        <v>0</v>
      </c>
      <c r="CD826" s="226">
        <f>IFERROR(VLOOKUP($G826,[12]ITEM!$B$2:$AC$939,28,0),0)</f>
        <v>0</v>
      </c>
      <c r="CE826" s="227">
        <v>0</v>
      </c>
      <c r="CF826" s="227">
        <v>0</v>
      </c>
      <c r="CG826" s="227">
        <v>0</v>
      </c>
      <c r="CH826" s="227">
        <v>0</v>
      </c>
      <c r="CI826" s="375"/>
      <c r="CJ826" s="226">
        <f t="shared" si="329"/>
        <v>10646</v>
      </c>
      <c r="CK826" s="226">
        <f t="shared" si="329"/>
        <v>19964</v>
      </c>
      <c r="CL826" s="226">
        <f t="shared" si="329"/>
        <v>22039</v>
      </c>
      <c r="CM826" s="226">
        <f t="shared" si="328"/>
        <v>24952</v>
      </c>
      <c r="CN826" s="227">
        <f t="shared" si="328"/>
        <v>20969</v>
      </c>
      <c r="CO826" s="227">
        <f t="shared" si="328"/>
        <v>23059.813972052929</v>
      </c>
      <c r="CP826" s="227">
        <f t="shared" si="328"/>
        <v>25877.71438491371</v>
      </c>
      <c r="CQ826" s="227">
        <f t="shared" si="328"/>
        <v>28333.038661979834</v>
      </c>
      <c r="CR826" s="226">
        <v>9464</v>
      </c>
      <c r="CS826" s="226">
        <v>17359</v>
      </c>
      <c r="CT826" s="226">
        <v>19263</v>
      </c>
      <c r="CU826" s="226">
        <v>21537</v>
      </c>
      <c r="CV826" s="227">
        <f t="shared" si="321"/>
        <v>18323</v>
      </c>
      <c r="CW826" s="227">
        <f>CV826*(1+('[13]GROWTH (YoY)'!AR826/100))</f>
        <v>20152.813972052929</v>
      </c>
      <c r="CX826" s="227">
        <f>CW826*(1+('[13]GROWTH (YoY)'!AS826/100))</f>
        <v>22226.71438491371</v>
      </c>
      <c r="CY826" s="227">
        <f>CX826*(1+('[13]GROWTH (YoY)'!AT826/100))</f>
        <v>24477.038661979834</v>
      </c>
      <c r="CZ826" s="226">
        <v>0</v>
      </c>
      <c r="DA826" s="226">
        <v>0</v>
      </c>
      <c r="DB826" s="226">
        <v>0</v>
      </c>
      <c r="DC826" s="226">
        <v>0</v>
      </c>
      <c r="DD826" s="227">
        <v>0</v>
      </c>
      <c r="DE826" s="227">
        <v>0</v>
      </c>
      <c r="DF826" s="227">
        <v>0</v>
      </c>
      <c r="DG826" s="227">
        <v>0</v>
      </c>
      <c r="DH826" s="226">
        <v>1182</v>
      </c>
      <c r="DI826" s="226">
        <v>2605</v>
      </c>
      <c r="DJ826" s="226">
        <v>2776</v>
      </c>
      <c r="DK826" s="226">
        <v>3415</v>
      </c>
      <c r="DL826" s="227">
        <v>2646</v>
      </c>
      <c r="DM826" s="227">
        <v>2907</v>
      </c>
      <c r="DN826" s="227">
        <v>3651</v>
      </c>
      <c r="DO826" s="227">
        <v>3856</v>
      </c>
      <c r="DP826" s="376">
        <f t="shared" si="341"/>
        <v>0</v>
      </c>
      <c r="DQ826" s="226">
        <f t="shared" si="341"/>
        <v>1382</v>
      </c>
      <c r="DR826" s="226">
        <f t="shared" si="341"/>
        <v>2102</v>
      </c>
      <c r="DS826" s="226">
        <f t="shared" si="337"/>
        <v>2143</v>
      </c>
      <c r="DT826" s="227">
        <f t="shared" si="337"/>
        <v>0</v>
      </c>
      <c r="DU826" s="227">
        <f t="shared" si="337"/>
        <v>741.18602794707112</v>
      </c>
      <c r="DV826" s="227">
        <f t="shared" si="337"/>
        <v>870.28561508628991</v>
      </c>
      <c r="DW826" s="227">
        <f t="shared" si="337"/>
        <v>1135.9613380201663</v>
      </c>
      <c r="DX826" s="377">
        <f t="shared" si="336"/>
        <v>0.52879240868321853</v>
      </c>
      <c r="DY826" s="377">
        <f t="shared" si="336"/>
        <v>0.48026264363323695</v>
      </c>
      <c r="DZ826" s="377">
        <f t="shared" si="336"/>
        <v>0.47709071580439405</v>
      </c>
      <c r="EA826" s="377">
        <f t="shared" si="335"/>
        <v>0.47455251926874326</v>
      </c>
      <c r="EB826" s="378">
        <f t="shared" si="335"/>
        <v>0.51055788503845212</v>
      </c>
      <c r="EC826" s="378">
        <f t="shared" si="335"/>
        <v>0.50859065240898715</v>
      </c>
      <c r="ED826" s="378">
        <f t="shared" si="335"/>
        <v>0.50716381570732927</v>
      </c>
      <c r="EE826" s="378">
        <f t="shared" si="335"/>
        <v>0.50448165301033132</v>
      </c>
      <c r="EG826" s="226">
        <v>30702</v>
      </c>
      <c r="EH826" s="226">
        <v>16035</v>
      </c>
      <c r="EI826" s="226">
        <v>14667</v>
      </c>
      <c r="EJ826" s="226">
        <v>1033</v>
      </c>
      <c r="EK826" s="226">
        <v>2437</v>
      </c>
      <c r="EL826" s="226">
        <v>16386</v>
      </c>
      <c r="EM826" s="226">
        <v>16386</v>
      </c>
      <c r="EN826" s="379">
        <f t="shared" si="322"/>
        <v>0.52227867891342583</v>
      </c>
      <c r="EO826" s="226">
        <f t="shared" si="323"/>
        <v>7.0430217495056926</v>
      </c>
      <c r="EP826" s="379">
        <f t="shared" si="324"/>
        <v>7.9375936421080054E-2</v>
      </c>
      <c r="EQ826" s="226">
        <f t="shared" si="325"/>
        <v>148724.52093250336</v>
      </c>
      <c r="ER826" s="226">
        <f t="shared" si="326"/>
        <v>5253.468407990561</v>
      </c>
      <c r="ES826" s="292"/>
      <c r="ET826" s="227">
        <v>48127</v>
      </c>
      <c r="EU826" s="227">
        <v>24791</v>
      </c>
      <c r="EV826" s="227">
        <v>23336</v>
      </c>
      <c r="EW826" s="227">
        <v>1449</v>
      </c>
      <c r="EX826" s="227">
        <v>28770</v>
      </c>
      <c r="EY826" s="227">
        <v>12418</v>
      </c>
      <c r="EZ826" s="227">
        <v>12416</v>
      </c>
      <c r="FA826" s="380">
        <f t="shared" si="330"/>
        <v>0.51511625490888691</v>
      </c>
      <c r="FB826" s="228">
        <f t="shared" si="331"/>
        <v>6.2092903668152211</v>
      </c>
      <c r="FC826" s="380">
        <f t="shared" si="332"/>
        <v>0.59779333845866145</v>
      </c>
      <c r="FD826" s="227">
        <f t="shared" si="333"/>
        <v>2316798.1961668544</v>
      </c>
      <c r="FE826" s="227">
        <f t="shared" si="334"/>
        <v>9725.3543814432978</v>
      </c>
      <c r="FF826" s="227">
        <v>23336</v>
      </c>
      <c r="FG826" s="228">
        <f t="shared" si="327"/>
        <v>14.046966061021598</v>
      </c>
      <c r="FH826" s="227">
        <v>3278</v>
      </c>
      <c r="FI826" s="227">
        <v>23336</v>
      </c>
      <c r="FJ826" s="227">
        <v>44</v>
      </c>
      <c r="FK826" s="227">
        <f t="shared" si="319"/>
        <v>20014</v>
      </c>
      <c r="FL826" s="227">
        <v>11612</v>
      </c>
      <c r="FM826" s="227">
        <f t="shared" si="320"/>
        <v>8402</v>
      </c>
      <c r="FZ826" s="229"/>
      <c r="GA826" s="229"/>
      <c r="GB826" s="229"/>
      <c r="GC826" s="229"/>
      <c r="GD826" s="229"/>
    </row>
    <row r="827" spans="1:186" s="368" customFormat="1">
      <c r="A827" s="287" t="s">
        <v>1951</v>
      </c>
      <c r="B827" s="369" t="s">
        <v>1952</v>
      </c>
      <c r="C827" s="287" t="s">
        <v>1995</v>
      </c>
      <c r="D827" s="287" t="s">
        <v>87</v>
      </c>
      <c r="E827" s="369" t="s">
        <v>1996</v>
      </c>
      <c r="F827" s="287">
        <v>826</v>
      </c>
      <c r="G827" s="392" t="s">
        <v>2005</v>
      </c>
      <c r="H827" s="392" t="s">
        <v>2006</v>
      </c>
      <c r="I827" s="370" t="s">
        <v>1999</v>
      </c>
      <c r="J827" s="410" t="s">
        <v>2000</v>
      </c>
      <c r="K827" s="370" t="s">
        <v>1061</v>
      </c>
      <c r="L827" s="410" t="s">
        <v>1958</v>
      </c>
      <c r="M827" s="410" t="s">
        <v>3124</v>
      </c>
      <c r="N827" s="372">
        <v>1</v>
      </c>
      <c r="O827" s="373">
        <v>0</v>
      </c>
      <c r="P827" s="373">
        <v>0</v>
      </c>
      <c r="Q827" s="373">
        <v>0</v>
      </c>
      <c r="R827" s="373">
        <v>0</v>
      </c>
      <c r="S827" s="374">
        <v>0</v>
      </c>
      <c r="T827" s="374">
        <v>0</v>
      </c>
      <c r="U827" s="374">
        <v>0</v>
      </c>
      <c r="V827" s="374">
        <v>0</v>
      </c>
      <c r="W827" s="373">
        <v>0</v>
      </c>
      <c r="X827" s="373">
        <v>0</v>
      </c>
      <c r="Y827" s="373">
        <v>0</v>
      </c>
      <c r="Z827" s="373">
        <v>0</v>
      </c>
      <c r="AA827" s="374">
        <v>0</v>
      </c>
      <c r="AB827" s="374">
        <v>0</v>
      </c>
      <c r="AC827" s="374">
        <v>0</v>
      </c>
      <c r="AD827" s="374">
        <v>0</v>
      </c>
      <c r="AE827" s="373">
        <v>0</v>
      </c>
      <c r="AF827" s="373">
        <v>0</v>
      </c>
      <c r="AG827" s="373">
        <v>0</v>
      </c>
      <c r="AH827" s="373">
        <v>0</v>
      </c>
      <c r="AI827" s="374">
        <v>0</v>
      </c>
      <c r="AJ827" s="374">
        <v>0</v>
      </c>
      <c r="AK827" s="374">
        <v>0</v>
      </c>
      <c r="AL827" s="374">
        <v>0</v>
      </c>
      <c r="AM827" s="226">
        <v>0</v>
      </c>
      <c r="AN827" s="226">
        <v>0</v>
      </c>
      <c r="AO827" s="226">
        <v>0</v>
      </c>
      <c r="AP827" s="226">
        <v>0</v>
      </c>
      <c r="AQ827" s="227">
        <v>0</v>
      </c>
      <c r="AR827" s="227">
        <v>0</v>
      </c>
      <c r="AS827" s="227">
        <v>0</v>
      </c>
      <c r="AT827" s="227">
        <v>0</v>
      </c>
      <c r="AU827" s="226">
        <v>0</v>
      </c>
      <c r="AV827" s="226">
        <v>0</v>
      </c>
      <c r="AW827" s="226">
        <v>0</v>
      </c>
      <c r="AX827" s="226">
        <v>0</v>
      </c>
      <c r="AY827" s="218">
        <v>0</v>
      </c>
      <c r="AZ827" s="218">
        <v>0</v>
      </c>
      <c r="BA827" s="218">
        <v>0</v>
      </c>
      <c r="BB827" s="218">
        <v>0</v>
      </c>
      <c r="BC827" s="226">
        <f t="shared" si="340"/>
        <v>0</v>
      </c>
      <c r="BD827" s="226">
        <f t="shared" si="340"/>
        <v>0</v>
      </c>
      <c r="BE827" s="226">
        <f t="shared" si="340"/>
        <v>0</v>
      </c>
      <c r="BF827" s="226">
        <f t="shared" si="340"/>
        <v>0</v>
      </c>
      <c r="BG827" s="218">
        <f t="shared" si="340"/>
        <v>0</v>
      </c>
      <c r="BH827" s="218">
        <f t="shared" si="340"/>
        <v>0</v>
      </c>
      <c r="BI827" s="218">
        <f t="shared" si="340"/>
        <v>0</v>
      </c>
      <c r="BJ827" s="218">
        <f t="shared" si="340"/>
        <v>0</v>
      </c>
      <c r="BK827" s="226">
        <f t="shared" si="339"/>
        <v>0</v>
      </c>
      <c r="BL827" s="226">
        <f t="shared" si="338"/>
        <v>0</v>
      </c>
      <c r="BM827" s="226">
        <f t="shared" si="338"/>
        <v>0</v>
      </c>
      <c r="BN827" s="226">
        <f t="shared" si="338"/>
        <v>0</v>
      </c>
      <c r="BO827" s="227">
        <f t="shared" si="338"/>
        <v>0</v>
      </c>
      <c r="BP827" s="227">
        <f t="shared" si="338"/>
        <v>0</v>
      </c>
      <c r="BQ827" s="227">
        <f t="shared" si="338"/>
        <v>0</v>
      </c>
      <c r="BR827" s="227">
        <f t="shared" si="338"/>
        <v>0</v>
      </c>
      <c r="BS827" s="226">
        <v>0</v>
      </c>
      <c r="BT827" s="226">
        <v>0</v>
      </c>
      <c r="BU827" s="226">
        <v>0</v>
      </c>
      <c r="BV827" s="226">
        <v>0</v>
      </c>
      <c r="BW827" s="227">
        <v>0</v>
      </c>
      <c r="BX827" s="227">
        <v>0</v>
      </c>
      <c r="BY827" s="227">
        <v>0</v>
      </c>
      <c r="BZ827" s="227">
        <v>0</v>
      </c>
      <c r="CA827" s="226">
        <v>0</v>
      </c>
      <c r="CB827" s="226">
        <f>IFERROR(VLOOKUP($G827,[12]ITEM!$B$2:$AC$939,26,0),0)</f>
        <v>0</v>
      </c>
      <c r="CC827" s="226">
        <f>IFERROR(VLOOKUP($G827,[12]ITEM!$B$2:$AC$939,27,0),0)</f>
        <v>0</v>
      </c>
      <c r="CD827" s="226">
        <f>IFERROR(VLOOKUP($G827,[12]ITEM!$B$2:$AC$939,28,0),0)</f>
        <v>0</v>
      </c>
      <c r="CE827" s="227">
        <v>0</v>
      </c>
      <c r="CF827" s="227">
        <v>0</v>
      </c>
      <c r="CG827" s="227">
        <v>0</v>
      </c>
      <c r="CH827" s="227">
        <v>0</v>
      </c>
      <c r="CI827" s="375"/>
      <c r="CJ827" s="226">
        <f t="shared" si="329"/>
        <v>0</v>
      </c>
      <c r="CK827" s="226">
        <f t="shared" si="329"/>
        <v>0</v>
      </c>
      <c r="CL827" s="226">
        <f t="shared" si="329"/>
        <v>0</v>
      </c>
      <c r="CM827" s="226">
        <f t="shared" si="329"/>
        <v>0</v>
      </c>
      <c r="CN827" s="227">
        <f t="shared" si="329"/>
        <v>0</v>
      </c>
      <c r="CO827" s="227">
        <f t="shared" si="329"/>
        <v>0</v>
      </c>
      <c r="CP827" s="227">
        <f t="shared" si="329"/>
        <v>0</v>
      </c>
      <c r="CQ827" s="227">
        <f t="shared" si="329"/>
        <v>0</v>
      </c>
      <c r="CR827" s="226">
        <v>0</v>
      </c>
      <c r="CS827" s="226">
        <v>0</v>
      </c>
      <c r="CT827" s="226">
        <v>0</v>
      </c>
      <c r="CU827" s="226">
        <v>0</v>
      </c>
      <c r="CV827" s="227">
        <f t="shared" si="321"/>
        <v>0</v>
      </c>
      <c r="CW827" s="227">
        <f>CV827*(1+('[13]GROWTH (YoY)'!AR827/100))</f>
        <v>0</v>
      </c>
      <c r="CX827" s="227">
        <f>CW827*(1+('[13]GROWTH (YoY)'!AS827/100))</f>
        <v>0</v>
      </c>
      <c r="CY827" s="227">
        <f>CX827*(1+('[13]GROWTH (YoY)'!AT827/100))</f>
        <v>0</v>
      </c>
      <c r="CZ827" s="226">
        <v>0</v>
      </c>
      <c r="DA827" s="226">
        <v>0</v>
      </c>
      <c r="DB827" s="226">
        <v>0</v>
      </c>
      <c r="DC827" s="226">
        <v>0</v>
      </c>
      <c r="DD827" s="227">
        <v>0</v>
      </c>
      <c r="DE827" s="227">
        <v>0</v>
      </c>
      <c r="DF827" s="227">
        <v>0</v>
      </c>
      <c r="DG827" s="227">
        <v>0</v>
      </c>
      <c r="DH827" s="226">
        <v>0</v>
      </c>
      <c r="DI827" s="226">
        <v>0</v>
      </c>
      <c r="DJ827" s="226">
        <v>0</v>
      </c>
      <c r="DK827" s="226">
        <v>0</v>
      </c>
      <c r="DL827" s="227">
        <v>0</v>
      </c>
      <c r="DM827" s="227">
        <v>0</v>
      </c>
      <c r="DN827" s="227">
        <v>0</v>
      </c>
      <c r="DO827" s="227">
        <v>0</v>
      </c>
      <c r="DP827" s="376">
        <f t="shared" si="341"/>
        <v>0</v>
      </c>
      <c r="DQ827" s="226">
        <f t="shared" si="341"/>
        <v>0</v>
      </c>
      <c r="DR827" s="226">
        <f t="shared" si="341"/>
        <v>0</v>
      </c>
      <c r="DS827" s="226">
        <f t="shared" si="337"/>
        <v>0</v>
      </c>
      <c r="DT827" s="227">
        <f t="shared" si="337"/>
        <v>0</v>
      </c>
      <c r="DU827" s="227">
        <f t="shared" si="337"/>
        <v>0</v>
      </c>
      <c r="DV827" s="227">
        <f t="shared" si="337"/>
        <v>0</v>
      </c>
      <c r="DW827" s="227">
        <f t="shared" si="337"/>
        <v>0</v>
      </c>
      <c r="DX827" s="377">
        <f t="shared" si="336"/>
        <v>0</v>
      </c>
      <c r="DY827" s="377">
        <f t="shared" si="336"/>
        <v>0</v>
      </c>
      <c r="DZ827" s="377">
        <f t="shared" si="336"/>
        <v>0</v>
      </c>
      <c r="EA827" s="377">
        <f t="shared" si="335"/>
        <v>0</v>
      </c>
      <c r="EB827" s="378">
        <f t="shared" si="335"/>
        <v>0</v>
      </c>
      <c r="EC827" s="378">
        <f t="shared" si="335"/>
        <v>0</v>
      </c>
      <c r="ED827" s="378">
        <f t="shared" si="335"/>
        <v>0</v>
      </c>
      <c r="EE827" s="378">
        <f t="shared" si="335"/>
        <v>0</v>
      </c>
      <c r="EG827" s="226">
        <v>0</v>
      </c>
      <c r="EH827" s="226">
        <v>0</v>
      </c>
      <c r="EI827" s="226">
        <v>0</v>
      </c>
      <c r="EJ827" s="226">
        <v>0</v>
      </c>
      <c r="EK827" s="226">
        <v>0</v>
      </c>
      <c r="EL827" s="226">
        <v>0</v>
      </c>
      <c r="EM827" s="226">
        <v>0</v>
      </c>
      <c r="EN827" s="379">
        <f t="shared" si="322"/>
        <v>0</v>
      </c>
      <c r="EO827" s="226">
        <f t="shared" si="323"/>
        <v>0</v>
      </c>
      <c r="EP827" s="379">
        <f t="shared" si="324"/>
        <v>0</v>
      </c>
      <c r="EQ827" s="226">
        <f t="shared" si="325"/>
        <v>0</v>
      </c>
      <c r="ER827" s="226">
        <f t="shared" si="326"/>
        <v>0</v>
      </c>
      <c r="ES827" s="292"/>
      <c r="ET827" s="227">
        <v>0</v>
      </c>
      <c r="EU827" s="227">
        <v>0</v>
      </c>
      <c r="EV827" s="227">
        <v>0</v>
      </c>
      <c r="EW827" s="227">
        <v>0</v>
      </c>
      <c r="EX827" s="227">
        <v>0</v>
      </c>
      <c r="EY827" s="227">
        <v>0</v>
      </c>
      <c r="EZ827" s="227">
        <v>0</v>
      </c>
      <c r="FA827" s="380">
        <f t="shared" si="330"/>
        <v>0</v>
      </c>
      <c r="FB827" s="228">
        <f t="shared" si="331"/>
        <v>0</v>
      </c>
      <c r="FC827" s="380">
        <f t="shared" si="332"/>
        <v>0</v>
      </c>
      <c r="FD827" s="227">
        <f t="shared" si="333"/>
        <v>0</v>
      </c>
      <c r="FE827" s="227">
        <f t="shared" si="334"/>
        <v>0</v>
      </c>
      <c r="FF827" s="227">
        <v>0</v>
      </c>
      <c r="FG827" s="228">
        <f t="shared" si="327"/>
        <v>0</v>
      </c>
      <c r="FH827" s="227">
        <v>0</v>
      </c>
      <c r="FI827" s="227">
        <v>0</v>
      </c>
      <c r="FJ827" s="227">
        <v>0</v>
      </c>
      <c r="FK827" s="227">
        <f t="shared" si="319"/>
        <v>0</v>
      </c>
      <c r="FL827" s="227">
        <v>0</v>
      </c>
      <c r="FM827" s="227">
        <f t="shared" si="320"/>
        <v>0</v>
      </c>
      <c r="FZ827" s="229"/>
      <c r="GA827" s="229"/>
      <c r="GB827" s="229"/>
      <c r="GC827" s="229"/>
      <c r="GD827" s="229"/>
    </row>
    <row r="828" spans="1:186" s="368" customFormat="1">
      <c r="A828" s="287" t="s">
        <v>1951</v>
      </c>
      <c r="B828" s="369" t="s">
        <v>1952</v>
      </c>
      <c r="C828" s="287" t="s">
        <v>1995</v>
      </c>
      <c r="D828" s="287" t="s">
        <v>87</v>
      </c>
      <c r="E828" s="369" t="s">
        <v>1996</v>
      </c>
      <c r="F828" s="287">
        <v>827</v>
      </c>
      <c r="G828" s="392" t="s">
        <v>2007</v>
      </c>
      <c r="H828" s="392" t="s">
        <v>2008</v>
      </c>
      <c r="I828" s="370" t="s">
        <v>1999</v>
      </c>
      <c r="J828" s="410" t="s">
        <v>2000</v>
      </c>
      <c r="K828" s="370" t="s">
        <v>1061</v>
      </c>
      <c r="L828" s="410" t="s">
        <v>1958</v>
      </c>
      <c r="M828" s="410" t="s">
        <v>3124</v>
      </c>
      <c r="N828" s="372">
        <v>1</v>
      </c>
      <c r="O828" s="373">
        <v>424</v>
      </c>
      <c r="P828" s="373">
        <v>567</v>
      </c>
      <c r="Q828" s="373">
        <v>576</v>
      </c>
      <c r="R828" s="373">
        <v>525</v>
      </c>
      <c r="S828" s="374">
        <v>567</v>
      </c>
      <c r="T828" s="374">
        <v>576</v>
      </c>
      <c r="U828" s="374">
        <v>523</v>
      </c>
      <c r="V828" s="374">
        <v>563</v>
      </c>
      <c r="W828" s="373">
        <v>164</v>
      </c>
      <c r="X828" s="373">
        <v>187</v>
      </c>
      <c r="Y828" s="373">
        <v>188</v>
      </c>
      <c r="Z828" s="373">
        <v>169</v>
      </c>
      <c r="AA828" s="374">
        <v>187</v>
      </c>
      <c r="AB828" s="374">
        <v>191</v>
      </c>
      <c r="AC828" s="374">
        <v>175</v>
      </c>
      <c r="AD828" s="374">
        <v>189</v>
      </c>
      <c r="AE828" s="373">
        <v>5</v>
      </c>
      <c r="AF828" s="373">
        <v>5</v>
      </c>
      <c r="AG828" s="373">
        <v>5</v>
      </c>
      <c r="AH828" s="373">
        <v>4</v>
      </c>
      <c r="AI828" s="374">
        <v>5</v>
      </c>
      <c r="AJ828" s="374">
        <v>5</v>
      </c>
      <c r="AK828" s="374">
        <v>4</v>
      </c>
      <c r="AL828" s="374">
        <v>5</v>
      </c>
      <c r="AM828" s="226">
        <v>259</v>
      </c>
      <c r="AN828" s="226">
        <v>380</v>
      </c>
      <c r="AO828" s="226">
        <v>389</v>
      </c>
      <c r="AP828" s="226">
        <v>356</v>
      </c>
      <c r="AQ828" s="227">
        <v>380</v>
      </c>
      <c r="AR828" s="227">
        <v>385</v>
      </c>
      <c r="AS828" s="227">
        <v>348</v>
      </c>
      <c r="AT828" s="227">
        <v>374</v>
      </c>
      <c r="AU828" s="226">
        <v>25</v>
      </c>
      <c r="AV828" s="226">
        <v>73</v>
      </c>
      <c r="AW828" s="226">
        <v>81</v>
      </c>
      <c r="AX828" s="226">
        <v>82</v>
      </c>
      <c r="AY828" s="218">
        <v>73</v>
      </c>
      <c r="AZ828" s="218">
        <v>76</v>
      </c>
      <c r="BA828" s="218">
        <v>77</v>
      </c>
      <c r="BB828" s="218">
        <v>83</v>
      </c>
      <c r="BC828" s="226">
        <f t="shared" si="340"/>
        <v>223</v>
      </c>
      <c r="BD828" s="226">
        <f t="shared" si="340"/>
        <v>292</v>
      </c>
      <c r="BE828" s="226">
        <f t="shared" si="340"/>
        <v>290</v>
      </c>
      <c r="BF828" s="226">
        <f t="shared" si="340"/>
        <v>258</v>
      </c>
      <c r="BG828" s="218">
        <f t="shared" si="340"/>
        <v>300</v>
      </c>
      <c r="BH828" s="218">
        <f t="shared" si="340"/>
        <v>297</v>
      </c>
      <c r="BI828" s="218">
        <f t="shared" si="340"/>
        <v>260</v>
      </c>
      <c r="BJ828" s="218">
        <f t="shared" si="340"/>
        <v>287</v>
      </c>
      <c r="BK828" s="226">
        <f t="shared" si="339"/>
        <v>11</v>
      </c>
      <c r="BL828" s="226">
        <f t="shared" si="338"/>
        <v>15</v>
      </c>
      <c r="BM828" s="226">
        <f t="shared" si="338"/>
        <v>18</v>
      </c>
      <c r="BN828" s="226">
        <f t="shared" si="338"/>
        <v>16</v>
      </c>
      <c r="BO828" s="227">
        <f t="shared" si="338"/>
        <v>7</v>
      </c>
      <c r="BP828" s="227">
        <f t="shared" si="338"/>
        <v>12</v>
      </c>
      <c r="BQ828" s="227">
        <f t="shared" si="338"/>
        <v>11</v>
      </c>
      <c r="BR828" s="227">
        <f t="shared" si="338"/>
        <v>4</v>
      </c>
      <c r="BS828" s="226">
        <v>11</v>
      </c>
      <c r="BT828" s="226">
        <v>15</v>
      </c>
      <c r="BU828" s="226">
        <v>18</v>
      </c>
      <c r="BV828" s="226">
        <v>16</v>
      </c>
      <c r="BW828" s="227">
        <v>7</v>
      </c>
      <c r="BX828" s="227">
        <v>12</v>
      </c>
      <c r="BY828" s="227">
        <v>11</v>
      </c>
      <c r="BZ828" s="227">
        <v>4</v>
      </c>
      <c r="CA828" s="226">
        <v>0</v>
      </c>
      <c r="CB828" s="226">
        <f>IFERROR(VLOOKUP($G828,[12]ITEM!$B$2:$AC$939,26,0),0)</f>
        <v>0</v>
      </c>
      <c r="CC828" s="226">
        <f>IFERROR(VLOOKUP($G828,[12]ITEM!$B$2:$AC$939,27,0),0)</f>
        <v>0</v>
      </c>
      <c r="CD828" s="226">
        <f>IFERROR(VLOOKUP($G828,[12]ITEM!$B$2:$AC$939,28,0),0)</f>
        <v>0</v>
      </c>
      <c r="CE828" s="227">
        <v>0</v>
      </c>
      <c r="CF828" s="227">
        <v>0</v>
      </c>
      <c r="CG828" s="227">
        <v>0</v>
      </c>
      <c r="CH828" s="227">
        <v>0</v>
      </c>
      <c r="CI828" s="375"/>
      <c r="CJ828" s="226">
        <f t="shared" si="329"/>
        <v>223</v>
      </c>
      <c r="CK828" s="226">
        <f t="shared" si="329"/>
        <v>340</v>
      </c>
      <c r="CL828" s="226">
        <f t="shared" si="329"/>
        <v>348</v>
      </c>
      <c r="CM828" s="226">
        <f t="shared" si="329"/>
        <v>322</v>
      </c>
      <c r="CN828" s="227">
        <f t="shared" si="329"/>
        <v>300</v>
      </c>
      <c r="CO828" s="227">
        <f t="shared" si="329"/>
        <v>305.6208945090288</v>
      </c>
      <c r="CP828" s="227">
        <f t="shared" si="329"/>
        <v>280.05251628329876</v>
      </c>
      <c r="CQ828" s="227">
        <f t="shared" si="329"/>
        <v>300.54242614471201</v>
      </c>
      <c r="CR828" s="226">
        <v>221</v>
      </c>
      <c r="CS828" s="226">
        <v>325</v>
      </c>
      <c r="CT828" s="226">
        <v>332</v>
      </c>
      <c r="CU828" s="226">
        <v>304</v>
      </c>
      <c r="CV828" s="227">
        <f t="shared" si="321"/>
        <v>285</v>
      </c>
      <c r="CW828" s="227">
        <f>CV828*(1+('[13]GROWTH (YoY)'!AR828/100))</f>
        <v>288.6208945090288</v>
      </c>
      <c r="CX828" s="227">
        <f>CW828*(1+('[13]GROWTH (YoY)'!AS828/100))</f>
        <v>261.05251628329876</v>
      </c>
      <c r="CY828" s="227">
        <f>CX828*(1+('[13]GROWTH (YoY)'!AT828/100))</f>
        <v>280.54242614471201</v>
      </c>
      <c r="CZ828" s="226">
        <v>0</v>
      </c>
      <c r="DA828" s="226">
        <v>0</v>
      </c>
      <c r="DB828" s="226">
        <v>0</v>
      </c>
      <c r="DC828" s="226">
        <v>0</v>
      </c>
      <c r="DD828" s="227">
        <v>0</v>
      </c>
      <c r="DE828" s="227">
        <v>0</v>
      </c>
      <c r="DF828" s="227">
        <v>0</v>
      </c>
      <c r="DG828" s="227">
        <v>0</v>
      </c>
      <c r="DH828" s="226">
        <v>2</v>
      </c>
      <c r="DI828" s="226">
        <v>15</v>
      </c>
      <c r="DJ828" s="226">
        <v>16</v>
      </c>
      <c r="DK828" s="226">
        <v>18</v>
      </c>
      <c r="DL828" s="227">
        <v>15</v>
      </c>
      <c r="DM828" s="227">
        <v>17</v>
      </c>
      <c r="DN828" s="227">
        <v>19</v>
      </c>
      <c r="DO828" s="227">
        <v>20</v>
      </c>
      <c r="DP828" s="376">
        <f t="shared" si="341"/>
        <v>0</v>
      </c>
      <c r="DQ828" s="226">
        <f t="shared" si="341"/>
        <v>-48</v>
      </c>
      <c r="DR828" s="226">
        <f t="shared" si="341"/>
        <v>-58</v>
      </c>
      <c r="DS828" s="226">
        <f t="shared" si="337"/>
        <v>-64</v>
      </c>
      <c r="DT828" s="227">
        <f t="shared" si="337"/>
        <v>0</v>
      </c>
      <c r="DU828" s="227">
        <f t="shared" si="337"/>
        <v>-8.6208945090288012</v>
      </c>
      <c r="DV828" s="227">
        <f t="shared" si="337"/>
        <v>-20.052516283298758</v>
      </c>
      <c r="DW828" s="227">
        <f t="shared" si="337"/>
        <v>-13.54242614471201</v>
      </c>
      <c r="DX828" s="377">
        <f t="shared" si="336"/>
        <v>0.3867924528301887</v>
      </c>
      <c r="DY828" s="377">
        <f t="shared" si="336"/>
        <v>0.32980599647266312</v>
      </c>
      <c r="DZ828" s="377">
        <f t="shared" si="336"/>
        <v>0.3263888888888889</v>
      </c>
      <c r="EA828" s="377">
        <f t="shared" si="335"/>
        <v>0.32190476190476192</v>
      </c>
      <c r="EB828" s="378">
        <f t="shared" si="335"/>
        <v>0.32980599647266312</v>
      </c>
      <c r="EC828" s="378">
        <f t="shared" si="335"/>
        <v>0.33159722222222221</v>
      </c>
      <c r="ED828" s="378">
        <f t="shared" si="335"/>
        <v>0.33460803059273425</v>
      </c>
      <c r="EE828" s="378">
        <f t="shared" si="335"/>
        <v>0.33570159857904086</v>
      </c>
      <c r="EG828" s="226">
        <v>424</v>
      </c>
      <c r="EH828" s="226">
        <v>164</v>
      </c>
      <c r="EI828" s="226">
        <v>259</v>
      </c>
      <c r="EJ828" s="226">
        <v>10</v>
      </c>
      <c r="EK828" s="226">
        <v>1253</v>
      </c>
      <c r="EL828" s="226">
        <v>177</v>
      </c>
      <c r="EM828" s="226">
        <v>177</v>
      </c>
      <c r="EN828" s="379">
        <f t="shared" si="322"/>
        <v>0.3867924528301887</v>
      </c>
      <c r="EO828" s="226">
        <f t="shared" si="323"/>
        <v>3.8610038610038608</v>
      </c>
      <c r="EP828" s="379">
        <f t="shared" si="324"/>
        <v>2.9551886792452828</v>
      </c>
      <c r="EQ828" s="226">
        <f t="shared" si="325"/>
        <v>7079096.0451977402</v>
      </c>
      <c r="ER828" s="226">
        <f t="shared" si="326"/>
        <v>4708.0979284369114</v>
      </c>
      <c r="ES828" s="292"/>
      <c r="ET828" s="227">
        <v>567</v>
      </c>
      <c r="EU828" s="227">
        <v>187</v>
      </c>
      <c r="EV828" s="227">
        <v>380</v>
      </c>
      <c r="EW828" s="227">
        <v>73</v>
      </c>
      <c r="EX828" s="227">
        <v>1897</v>
      </c>
      <c r="EY828" s="227">
        <v>672</v>
      </c>
      <c r="EZ828" s="227">
        <v>672</v>
      </c>
      <c r="FA828" s="380">
        <f t="shared" si="330"/>
        <v>0.32980599647266312</v>
      </c>
      <c r="FB828" s="228">
        <f t="shared" si="331"/>
        <v>19.210526315789473</v>
      </c>
      <c r="FC828" s="380">
        <f t="shared" si="332"/>
        <v>3.3456790123456792</v>
      </c>
      <c r="FD828" s="227">
        <f t="shared" si="333"/>
        <v>2822916.6666666665</v>
      </c>
      <c r="FE828" s="227">
        <f t="shared" si="334"/>
        <v>9052.5793650793657</v>
      </c>
      <c r="FF828" s="227">
        <v>380</v>
      </c>
      <c r="FG828" s="228">
        <f t="shared" si="327"/>
        <v>19.210526315789473</v>
      </c>
      <c r="FH828" s="227">
        <v>73</v>
      </c>
      <c r="FI828" s="227">
        <v>380</v>
      </c>
      <c r="FJ828" s="227">
        <v>0</v>
      </c>
      <c r="FK828" s="227">
        <f t="shared" si="319"/>
        <v>307</v>
      </c>
      <c r="FL828" s="227">
        <v>30</v>
      </c>
      <c r="FM828" s="227">
        <f t="shared" si="320"/>
        <v>277</v>
      </c>
      <c r="FZ828" s="229"/>
      <c r="GA828" s="229"/>
      <c r="GB828" s="229"/>
      <c r="GC828" s="229"/>
      <c r="GD828" s="229"/>
    </row>
    <row r="829" spans="1:186" s="368" customFormat="1">
      <c r="A829" s="287" t="s">
        <v>1951</v>
      </c>
      <c r="B829" s="369" t="s">
        <v>1952</v>
      </c>
      <c r="C829" s="287" t="s">
        <v>1995</v>
      </c>
      <c r="D829" s="287" t="s">
        <v>87</v>
      </c>
      <c r="E829" s="369" t="s">
        <v>1996</v>
      </c>
      <c r="F829" s="287">
        <v>828</v>
      </c>
      <c r="G829" s="392" t="s">
        <v>2009</v>
      </c>
      <c r="H829" s="392" t="s">
        <v>2010</v>
      </c>
      <c r="I829" s="370" t="s">
        <v>1999</v>
      </c>
      <c r="J829" s="410" t="s">
        <v>2000</v>
      </c>
      <c r="K829" s="370" t="s">
        <v>1061</v>
      </c>
      <c r="L829" s="410" t="s">
        <v>1958</v>
      </c>
      <c r="M829" s="410" t="s">
        <v>3124</v>
      </c>
      <c r="N829" s="372">
        <v>1</v>
      </c>
      <c r="O829" s="373">
        <v>1640</v>
      </c>
      <c r="P829" s="373">
        <v>2628</v>
      </c>
      <c r="Q829" s="373">
        <v>2589</v>
      </c>
      <c r="R829" s="373">
        <v>2583</v>
      </c>
      <c r="S829" s="374">
        <v>2628</v>
      </c>
      <c r="T829" s="374">
        <v>2589</v>
      </c>
      <c r="U829" s="374">
        <v>2583</v>
      </c>
      <c r="V829" s="374">
        <v>3149</v>
      </c>
      <c r="W829" s="373">
        <v>738</v>
      </c>
      <c r="X829" s="373">
        <v>1482</v>
      </c>
      <c r="Y829" s="373">
        <v>1450</v>
      </c>
      <c r="Z829" s="373">
        <v>1439</v>
      </c>
      <c r="AA829" s="374">
        <v>1482</v>
      </c>
      <c r="AB829" s="374">
        <v>1454</v>
      </c>
      <c r="AC829" s="374">
        <v>1448</v>
      </c>
      <c r="AD829" s="374">
        <v>1753</v>
      </c>
      <c r="AE829" s="373">
        <v>17</v>
      </c>
      <c r="AF829" s="373">
        <v>16</v>
      </c>
      <c r="AG829" s="373">
        <v>14</v>
      </c>
      <c r="AH829" s="373">
        <v>14</v>
      </c>
      <c r="AI829" s="374">
        <v>16</v>
      </c>
      <c r="AJ829" s="374">
        <v>14</v>
      </c>
      <c r="AK829" s="374">
        <v>14</v>
      </c>
      <c r="AL829" s="374">
        <v>17</v>
      </c>
      <c r="AM829" s="226">
        <v>902</v>
      </c>
      <c r="AN829" s="226">
        <v>1147</v>
      </c>
      <c r="AO829" s="226">
        <v>1140</v>
      </c>
      <c r="AP829" s="226">
        <v>1144</v>
      </c>
      <c r="AQ829" s="227">
        <v>1147</v>
      </c>
      <c r="AR829" s="227">
        <v>1135</v>
      </c>
      <c r="AS829" s="227">
        <v>1136</v>
      </c>
      <c r="AT829" s="227">
        <v>1396</v>
      </c>
      <c r="AU829" s="226">
        <v>169</v>
      </c>
      <c r="AV829" s="226">
        <v>242</v>
      </c>
      <c r="AW829" s="226">
        <v>255</v>
      </c>
      <c r="AX829" s="226">
        <v>257</v>
      </c>
      <c r="AY829" s="218">
        <v>242</v>
      </c>
      <c r="AZ829" s="218">
        <v>243</v>
      </c>
      <c r="BA829" s="218">
        <v>245</v>
      </c>
      <c r="BB829" s="218">
        <v>302</v>
      </c>
      <c r="BC829" s="226">
        <f t="shared" si="340"/>
        <v>695</v>
      </c>
      <c r="BD829" s="226">
        <f t="shared" si="340"/>
        <v>873</v>
      </c>
      <c r="BE829" s="226">
        <f t="shared" si="340"/>
        <v>854</v>
      </c>
      <c r="BF829" s="226">
        <f t="shared" si="340"/>
        <v>861</v>
      </c>
      <c r="BG829" s="218">
        <f t="shared" si="340"/>
        <v>896</v>
      </c>
      <c r="BH829" s="218">
        <f t="shared" si="340"/>
        <v>879</v>
      </c>
      <c r="BI829" s="218">
        <f t="shared" si="340"/>
        <v>883</v>
      </c>
      <c r="BJ829" s="218">
        <f t="shared" si="340"/>
        <v>1088</v>
      </c>
      <c r="BK829" s="226">
        <f t="shared" si="339"/>
        <v>38</v>
      </c>
      <c r="BL829" s="226">
        <f t="shared" si="338"/>
        <v>32</v>
      </c>
      <c r="BM829" s="226">
        <f t="shared" si="338"/>
        <v>31</v>
      </c>
      <c r="BN829" s="226">
        <f t="shared" si="338"/>
        <v>26</v>
      </c>
      <c r="BO829" s="227">
        <f t="shared" si="338"/>
        <v>9</v>
      </c>
      <c r="BP829" s="227">
        <f t="shared" si="338"/>
        <v>13</v>
      </c>
      <c r="BQ829" s="227">
        <f t="shared" si="338"/>
        <v>8</v>
      </c>
      <c r="BR829" s="227">
        <f t="shared" si="338"/>
        <v>6</v>
      </c>
      <c r="BS829" s="226">
        <v>38</v>
      </c>
      <c r="BT829" s="226">
        <v>32</v>
      </c>
      <c r="BU829" s="226">
        <v>31</v>
      </c>
      <c r="BV829" s="226">
        <v>26</v>
      </c>
      <c r="BW829" s="227">
        <v>9</v>
      </c>
      <c r="BX829" s="227">
        <v>13</v>
      </c>
      <c r="BY829" s="227">
        <v>8</v>
      </c>
      <c r="BZ829" s="227">
        <v>6</v>
      </c>
      <c r="CA829" s="226">
        <v>0</v>
      </c>
      <c r="CB829" s="226">
        <f>IFERROR(VLOOKUP($G829,[12]ITEM!$B$2:$AC$939,26,0),0)</f>
        <v>0</v>
      </c>
      <c r="CC829" s="226">
        <f>IFERROR(VLOOKUP($G829,[12]ITEM!$B$2:$AC$939,27,0),0)</f>
        <v>0</v>
      </c>
      <c r="CD829" s="226">
        <f>IFERROR(VLOOKUP($G829,[12]ITEM!$B$2:$AC$939,28,0),0)</f>
        <v>0</v>
      </c>
      <c r="CE829" s="227">
        <v>0</v>
      </c>
      <c r="CF829" s="227">
        <v>0</v>
      </c>
      <c r="CG829" s="227">
        <v>0</v>
      </c>
      <c r="CH829" s="227">
        <v>0</v>
      </c>
      <c r="CI829" s="375"/>
      <c r="CJ829" s="226">
        <f t="shared" si="329"/>
        <v>695</v>
      </c>
      <c r="CK829" s="226">
        <f t="shared" si="329"/>
        <v>785</v>
      </c>
      <c r="CL829" s="226">
        <f t="shared" si="329"/>
        <v>781</v>
      </c>
      <c r="CM829" s="226">
        <f t="shared" si="329"/>
        <v>787</v>
      </c>
      <c r="CN829" s="227">
        <f t="shared" si="329"/>
        <v>896</v>
      </c>
      <c r="CO829" s="227">
        <f t="shared" si="329"/>
        <v>889.16039421715129</v>
      </c>
      <c r="CP829" s="227">
        <f t="shared" si="329"/>
        <v>893.67452525536453</v>
      </c>
      <c r="CQ829" s="227">
        <f t="shared" si="329"/>
        <v>1092.9182204389758</v>
      </c>
      <c r="CR829" s="226">
        <v>674</v>
      </c>
      <c r="CS829" s="226">
        <v>763</v>
      </c>
      <c r="CT829" s="226">
        <v>758</v>
      </c>
      <c r="CU829" s="226">
        <v>761</v>
      </c>
      <c r="CV829" s="227">
        <f t="shared" si="321"/>
        <v>874</v>
      </c>
      <c r="CW829" s="227">
        <f>CV829*(1+('[13]GROWTH (YoY)'!AR829/100))</f>
        <v>865.16039421715129</v>
      </c>
      <c r="CX829" s="227">
        <f>CW829*(1+('[13]GROWTH (YoY)'!AS829/100))</f>
        <v>865.67452525536453</v>
      </c>
      <c r="CY829" s="227">
        <f>CX829*(1+('[13]GROWTH (YoY)'!AT829/100))</f>
        <v>1063.9182204389758</v>
      </c>
      <c r="CZ829" s="226">
        <v>0</v>
      </c>
      <c r="DA829" s="226">
        <v>0</v>
      </c>
      <c r="DB829" s="226">
        <v>0</v>
      </c>
      <c r="DC829" s="226">
        <v>0</v>
      </c>
      <c r="DD829" s="227">
        <v>0</v>
      </c>
      <c r="DE829" s="227">
        <v>0</v>
      </c>
      <c r="DF829" s="227">
        <v>0</v>
      </c>
      <c r="DG829" s="227">
        <v>0</v>
      </c>
      <c r="DH829" s="226">
        <v>21</v>
      </c>
      <c r="DI829" s="226">
        <v>22</v>
      </c>
      <c r="DJ829" s="226">
        <v>23</v>
      </c>
      <c r="DK829" s="226">
        <v>26</v>
      </c>
      <c r="DL829" s="227">
        <v>22</v>
      </c>
      <c r="DM829" s="227">
        <v>24</v>
      </c>
      <c r="DN829" s="227">
        <v>28</v>
      </c>
      <c r="DO829" s="227">
        <v>29</v>
      </c>
      <c r="DP829" s="376">
        <f t="shared" si="341"/>
        <v>0</v>
      </c>
      <c r="DQ829" s="226">
        <f t="shared" si="341"/>
        <v>88</v>
      </c>
      <c r="DR829" s="226">
        <f t="shared" si="341"/>
        <v>73</v>
      </c>
      <c r="DS829" s="226">
        <f t="shared" si="337"/>
        <v>74</v>
      </c>
      <c r="DT829" s="227">
        <f t="shared" si="337"/>
        <v>0</v>
      </c>
      <c r="DU829" s="227">
        <f t="shared" si="337"/>
        <v>-10.160394217151293</v>
      </c>
      <c r="DV829" s="227">
        <f t="shared" si="337"/>
        <v>-10.674525255364529</v>
      </c>
      <c r="DW829" s="227">
        <f t="shared" si="337"/>
        <v>-4.9182204389758226</v>
      </c>
      <c r="DX829" s="377">
        <f t="shared" si="336"/>
        <v>0.45</v>
      </c>
      <c r="DY829" s="377">
        <f t="shared" si="336"/>
        <v>0.5639269406392694</v>
      </c>
      <c r="DZ829" s="377">
        <f t="shared" si="336"/>
        <v>0.56006179992275007</v>
      </c>
      <c r="EA829" s="377">
        <f t="shared" si="335"/>
        <v>0.55710414246999618</v>
      </c>
      <c r="EB829" s="378">
        <f t="shared" si="335"/>
        <v>0.5639269406392694</v>
      </c>
      <c r="EC829" s="378">
        <f t="shared" si="335"/>
        <v>0.56160679799150248</v>
      </c>
      <c r="ED829" s="378">
        <f t="shared" si="335"/>
        <v>0.56058846302748744</v>
      </c>
      <c r="EE829" s="378">
        <f t="shared" si="335"/>
        <v>0.55668466179739595</v>
      </c>
      <c r="EG829" s="226">
        <v>1640</v>
      </c>
      <c r="EH829" s="226">
        <v>621</v>
      </c>
      <c r="EI829" s="226">
        <v>1019</v>
      </c>
      <c r="EJ829" s="226">
        <v>173</v>
      </c>
      <c r="EK829" s="226">
        <v>1299</v>
      </c>
      <c r="EL829" s="226">
        <v>3806</v>
      </c>
      <c r="EM829" s="226">
        <v>3806</v>
      </c>
      <c r="EN829" s="379">
        <f t="shared" si="322"/>
        <v>0.37865853658536586</v>
      </c>
      <c r="EO829" s="226">
        <f t="shared" si="323"/>
        <v>16.977428851815503</v>
      </c>
      <c r="EP829" s="379">
        <f t="shared" si="324"/>
        <v>0.79207317073170735</v>
      </c>
      <c r="EQ829" s="226">
        <f t="shared" si="325"/>
        <v>341303.20546505519</v>
      </c>
      <c r="ER829" s="226">
        <f t="shared" si="326"/>
        <v>3787.878787878788</v>
      </c>
      <c r="ES829" s="292"/>
      <c r="ET829" s="227">
        <v>2628</v>
      </c>
      <c r="EU829" s="227">
        <v>1482</v>
      </c>
      <c r="EV829" s="227">
        <v>1147</v>
      </c>
      <c r="EW829" s="227">
        <v>242</v>
      </c>
      <c r="EX829" s="227">
        <v>2133</v>
      </c>
      <c r="EY829" s="227">
        <v>3349</v>
      </c>
      <c r="EZ829" s="227">
        <v>3344</v>
      </c>
      <c r="FA829" s="380">
        <f t="shared" si="330"/>
        <v>0.5639269406392694</v>
      </c>
      <c r="FB829" s="228">
        <f t="shared" si="331"/>
        <v>21.098517872711419</v>
      </c>
      <c r="FC829" s="380">
        <f t="shared" si="332"/>
        <v>0.81164383561643838</v>
      </c>
      <c r="FD829" s="227">
        <f t="shared" si="333"/>
        <v>636906.53926545242</v>
      </c>
      <c r="FE829" s="227">
        <f t="shared" si="334"/>
        <v>6030.7017543859647</v>
      </c>
      <c r="FF829" s="227">
        <v>1147</v>
      </c>
      <c r="FG829" s="228">
        <f t="shared" si="327"/>
        <v>21.098517872711419</v>
      </c>
      <c r="FH829" s="227">
        <v>242</v>
      </c>
      <c r="FI829" s="227">
        <v>1147</v>
      </c>
      <c r="FJ829" s="227">
        <v>4</v>
      </c>
      <c r="FK829" s="227">
        <f t="shared" si="319"/>
        <v>901</v>
      </c>
      <c r="FL829" s="227">
        <v>139</v>
      </c>
      <c r="FM829" s="227">
        <f t="shared" si="320"/>
        <v>762</v>
      </c>
      <c r="FZ829" s="229"/>
      <c r="GA829" s="229"/>
      <c r="GB829" s="229"/>
      <c r="GC829" s="229"/>
      <c r="GD829" s="229"/>
    </row>
    <row r="830" spans="1:186" s="368" customFormat="1">
      <c r="A830" s="287" t="s">
        <v>1951</v>
      </c>
      <c r="B830" s="369" t="s">
        <v>1952</v>
      </c>
      <c r="C830" s="287" t="s">
        <v>1995</v>
      </c>
      <c r="D830" s="287" t="s">
        <v>87</v>
      </c>
      <c r="E830" s="369" t="s">
        <v>1996</v>
      </c>
      <c r="F830" s="287">
        <v>829</v>
      </c>
      <c r="G830" s="392" t="s">
        <v>2011</v>
      </c>
      <c r="H830" s="392" t="s">
        <v>2012</v>
      </c>
      <c r="I830" s="370" t="s">
        <v>1999</v>
      </c>
      <c r="J830" s="410" t="s">
        <v>2000</v>
      </c>
      <c r="K830" s="370" t="s">
        <v>1061</v>
      </c>
      <c r="L830" s="410" t="s">
        <v>1958</v>
      </c>
      <c r="M830" s="410" t="s">
        <v>3124</v>
      </c>
      <c r="N830" s="372">
        <v>1</v>
      </c>
      <c r="O830" s="373">
        <v>0</v>
      </c>
      <c r="P830" s="373">
        <v>0</v>
      </c>
      <c r="Q830" s="373">
        <v>0</v>
      </c>
      <c r="R830" s="373">
        <v>0</v>
      </c>
      <c r="S830" s="374">
        <v>0</v>
      </c>
      <c r="T830" s="374">
        <v>0</v>
      </c>
      <c r="U830" s="374">
        <v>0</v>
      </c>
      <c r="V830" s="374">
        <v>0</v>
      </c>
      <c r="W830" s="373">
        <v>0</v>
      </c>
      <c r="X830" s="373">
        <v>0</v>
      </c>
      <c r="Y830" s="373">
        <v>0</v>
      </c>
      <c r="Z830" s="373">
        <v>0</v>
      </c>
      <c r="AA830" s="374">
        <v>0</v>
      </c>
      <c r="AB830" s="374">
        <v>0</v>
      </c>
      <c r="AC830" s="374">
        <v>0</v>
      </c>
      <c r="AD830" s="374">
        <v>0</v>
      </c>
      <c r="AE830" s="373">
        <v>0</v>
      </c>
      <c r="AF830" s="373">
        <v>0</v>
      </c>
      <c r="AG830" s="373">
        <v>0</v>
      </c>
      <c r="AH830" s="373">
        <v>0</v>
      </c>
      <c r="AI830" s="374">
        <v>0</v>
      </c>
      <c r="AJ830" s="374">
        <v>0</v>
      </c>
      <c r="AK830" s="374">
        <v>0</v>
      </c>
      <c r="AL830" s="374">
        <v>0</v>
      </c>
      <c r="AM830" s="226">
        <v>0</v>
      </c>
      <c r="AN830" s="226">
        <v>0</v>
      </c>
      <c r="AO830" s="226">
        <v>0</v>
      </c>
      <c r="AP830" s="226">
        <v>0</v>
      </c>
      <c r="AQ830" s="227">
        <v>0</v>
      </c>
      <c r="AR830" s="227">
        <v>0</v>
      </c>
      <c r="AS830" s="227">
        <v>0</v>
      </c>
      <c r="AT830" s="227">
        <v>0</v>
      </c>
      <c r="AU830" s="226">
        <v>0</v>
      </c>
      <c r="AV830" s="226">
        <v>0</v>
      </c>
      <c r="AW830" s="226">
        <v>0</v>
      </c>
      <c r="AX830" s="226">
        <v>0</v>
      </c>
      <c r="AY830" s="218">
        <v>0</v>
      </c>
      <c r="AZ830" s="218">
        <v>0</v>
      </c>
      <c r="BA830" s="218">
        <v>0</v>
      </c>
      <c r="BB830" s="218">
        <v>0</v>
      </c>
      <c r="BC830" s="226">
        <f t="shared" si="340"/>
        <v>0</v>
      </c>
      <c r="BD830" s="226">
        <f t="shared" si="340"/>
        <v>0</v>
      </c>
      <c r="BE830" s="226">
        <f t="shared" si="340"/>
        <v>0</v>
      </c>
      <c r="BF830" s="226">
        <f t="shared" si="340"/>
        <v>0</v>
      </c>
      <c r="BG830" s="218">
        <f t="shared" si="340"/>
        <v>0</v>
      </c>
      <c r="BH830" s="218">
        <f t="shared" si="340"/>
        <v>0</v>
      </c>
      <c r="BI830" s="218">
        <f t="shared" si="340"/>
        <v>0</v>
      </c>
      <c r="BJ830" s="218">
        <f t="shared" si="340"/>
        <v>0</v>
      </c>
      <c r="BK830" s="226">
        <f t="shared" si="339"/>
        <v>0</v>
      </c>
      <c r="BL830" s="226">
        <f t="shared" si="338"/>
        <v>0</v>
      </c>
      <c r="BM830" s="226">
        <f t="shared" si="338"/>
        <v>0</v>
      </c>
      <c r="BN830" s="226">
        <f t="shared" si="338"/>
        <v>0</v>
      </c>
      <c r="BO830" s="227">
        <f t="shared" si="338"/>
        <v>0</v>
      </c>
      <c r="BP830" s="227">
        <f t="shared" si="338"/>
        <v>0</v>
      </c>
      <c r="BQ830" s="227">
        <f t="shared" si="338"/>
        <v>0</v>
      </c>
      <c r="BR830" s="227">
        <f t="shared" si="338"/>
        <v>0</v>
      </c>
      <c r="BS830" s="226">
        <v>0</v>
      </c>
      <c r="BT830" s="226">
        <v>0</v>
      </c>
      <c r="BU830" s="226">
        <v>0</v>
      </c>
      <c r="BV830" s="226">
        <v>0</v>
      </c>
      <c r="BW830" s="227">
        <v>0</v>
      </c>
      <c r="BX830" s="227">
        <v>0</v>
      </c>
      <c r="BY830" s="227">
        <v>0</v>
      </c>
      <c r="BZ830" s="227">
        <v>0</v>
      </c>
      <c r="CA830" s="226">
        <v>0</v>
      </c>
      <c r="CB830" s="226">
        <f>IFERROR(VLOOKUP($G830,[12]ITEM!$B$2:$AC$939,26,0),0)</f>
        <v>0</v>
      </c>
      <c r="CC830" s="226">
        <f>IFERROR(VLOOKUP($G830,[12]ITEM!$B$2:$AC$939,27,0),0)</f>
        <v>0</v>
      </c>
      <c r="CD830" s="226">
        <f>IFERROR(VLOOKUP($G830,[12]ITEM!$B$2:$AC$939,28,0),0)</f>
        <v>0</v>
      </c>
      <c r="CE830" s="227">
        <v>0</v>
      </c>
      <c r="CF830" s="227">
        <v>0</v>
      </c>
      <c r="CG830" s="227">
        <v>0</v>
      </c>
      <c r="CH830" s="227">
        <v>0</v>
      </c>
      <c r="CI830" s="375"/>
      <c r="CJ830" s="226">
        <f t="shared" si="329"/>
        <v>0</v>
      </c>
      <c r="CK830" s="226">
        <f t="shared" si="329"/>
        <v>0</v>
      </c>
      <c r="CL830" s="226">
        <f t="shared" si="329"/>
        <v>0</v>
      </c>
      <c r="CM830" s="226">
        <f t="shared" si="329"/>
        <v>0</v>
      </c>
      <c r="CN830" s="227">
        <f t="shared" si="329"/>
        <v>0</v>
      </c>
      <c r="CO830" s="227">
        <f t="shared" si="329"/>
        <v>0</v>
      </c>
      <c r="CP830" s="227">
        <f t="shared" si="329"/>
        <v>0</v>
      </c>
      <c r="CQ830" s="227">
        <f t="shared" si="329"/>
        <v>0</v>
      </c>
      <c r="CR830" s="226">
        <v>0</v>
      </c>
      <c r="CS830" s="226">
        <v>0</v>
      </c>
      <c r="CT830" s="226">
        <v>0</v>
      </c>
      <c r="CU830" s="226">
        <v>0</v>
      </c>
      <c r="CV830" s="227">
        <f t="shared" si="321"/>
        <v>0</v>
      </c>
      <c r="CW830" s="227">
        <f>CV830*(1+('[13]GROWTH (YoY)'!AR830/100))</f>
        <v>0</v>
      </c>
      <c r="CX830" s="227">
        <f>CW830*(1+('[13]GROWTH (YoY)'!AS830/100))</f>
        <v>0</v>
      </c>
      <c r="CY830" s="227">
        <f>CX830*(1+('[13]GROWTH (YoY)'!AT830/100))</f>
        <v>0</v>
      </c>
      <c r="CZ830" s="226">
        <v>0</v>
      </c>
      <c r="DA830" s="226">
        <v>0</v>
      </c>
      <c r="DB830" s="226">
        <v>0</v>
      </c>
      <c r="DC830" s="226">
        <v>0</v>
      </c>
      <c r="DD830" s="227">
        <v>0</v>
      </c>
      <c r="DE830" s="227">
        <v>0</v>
      </c>
      <c r="DF830" s="227">
        <v>0</v>
      </c>
      <c r="DG830" s="227">
        <v>0</v>
      </c>
      <c r="DH830" s="226">
        <v>0</v>
      </c>
      <c r="DI830" s="226">
        <v>0</v>
      </c>
      <c r="DJ830" s="226">
        <v>0</v>
      </c>
      <c r="DK830" s="226">
        <v>0</v>
      </c>
      <c r="DL830" s="227">
        <v>0</v>
      </c>
      <c r="DM830" s="227">
        <v>0</v>
      </c>
      <c r="DN830" s="227">
        <v>0</v>
      </c>
      <c r="DO830" s="227">
        <v>0</v>
      </c>
      <c r="DP830" s="376">
        <f t="shared" si="341"/>
        <v>0</v>
      </c>
      <c r="DQ830" s="226">
        <f t="shared" si="341"/>
        <v>0</v>
      </c>
      <c r="DR830" s="226">
        <f t="shared" si="341"/>
        <v>0</v>
      </c>
      <c r="DS830" s="226">
        <f t="shared" si="337"/>
        <v>0</v>
      </c>
      <c r="DT830" s="227">
        <f t="shared" si="337"/>
        <v>0</v>
      </c>
      <c r="DU830" s="227">
        <f t="shared" si="337"/>
        <v>0</v>
      </c>
      <c r="DV830" s="227">
        <f t="shared" si="337"/>
        <v>0</v>
      </c>
      <c r="DW830" s="227">
        <f t="shared" si="337"/>
        <v>0</v>
      </c>
      <c r="DX830" s="377">
        <f t="shared" si="336"/>
        <v>0</v>
      </c>
      <c r="DY830" s="377">
        <f t="shared" si="336"/>
        <v>0</v>
      </c>
      <c r="DZ830" s="377">
        <f t="shared" si="336"/>
        <v>0</v>
      </c>
      <c r="EA830" s="377">
        <f t="shared" si="335"/>
        <v>0</v>
      </c>
      <c r="EB830" s="378">
        <f t="shared" si="335"/>
        <v>0</v>
      </c>
      <c r="EC830" s="378">
        <f t="shared" si="335"/>
        <v>0</v>
      </c>
      <c r="ED830" s="378">
        <f t="shared" si="335"/>
        <v>0</v>
      </c>
      <c r="EE830" s="378">
        <f t="shared" si="335"/>
        <v>0</v>
      </c>
      <c r="EG830" s="226">
        <v>0</v>
      </c>
      <c r="EH830" s="226">
        <v>0</v>
      </c>
      <c r="EI830" s="226">
        <v>0</v>
      </c>
      <c r="EJ830" s="226">
        <v>0</v>
      </c>
      <c r="EK830" s="226">
        <v>0</v>
      </c>
      <c r="EL830" s="226">
        <v>0</v>
      </c>
      <c r="EM830" s="226">
        <v>0</v>
      </c>
      <c r="EN830" s="379">
        <f t="shared" si="322"/>
        <v>0</v>
      </c>
      <c r="EO830" s="226">
        <f t="shared" si="323"/>
        <v>0</v>
      </c>
      <c r="EP830" s="379">
        <f t="shared" si="324"/>
        <v>0</v>
      </c>
      <c r="EQ830" s="226">
        <f t="shared" si="325"/>
        <v>0</v>
      </c>
      <c r="ER830" s="226">
        <f t="shared" si="326"/>
        <v>0</v>
      </c>
      <c r="ES830" s="292"/>
      <c r="ET830" s="227">
        <v>0</v>
      </c>
      <c r="EU830" s="227">
        <v>0</v>
      </c>
      <c r="EV830" s="227">
        <v>0</v>
      </c>
      <c r="EW830" s="227">
        <v>0</v>
      </c>
      <c r="EX830" s="227">
        <v>0</v>
      </c>
      <c r="EY830" s="227">
        <v>0</v>
      </c>
      <c r="EZ830" s="227">
        <v>0</v>
      </c>
      <c r="FA830" s="380">
        <f t="shared" si="330"/>
        <v>0</v>
      </c>
      <c r="FB830" s="228">
        <f t="shared" si="331"/>
        <v>0</v>
      </c>
      <c r="FC830" s="380">
        <f t="shared" si="332"/>
        <v>0</v>
      </c>
      <c r="FD830" s="227">
        <f t="shared" si="333"/>
        <v>0</v>
      </c>
      <c r="FE830" s="227">
        <f t="shared" si="334"/>
        <v>0</v>
      </c>
      <c r="FF830" s="227">
        <v>0</v>
      </c>
      <c r="FG830" s="228">
        <f t="shared" si="327"/>
        <v>0</v>
      </c>
      <c r="FH830" s="227">
        <v>0</v>
      </c>
      <c r="FI830" s="227">
        <v>0</v>
      </c>
      <c r="FJ830" s="227">
        <v>0</v>
      </c>
      <c r="FK830" s="227">
        <f t="shared" si="319"/>
        <v>0</v>
      </c>
      <c r="FL830" s="227">
        <v>0</v>
      </c>
      <c r="FM830" s="227">
        <f t="shared" si="320"/>
        <v>0</v>
      </c>
      <c r="FZ830" s="229"/>
      <c r="GA830" s="229"/>
      <c r="GB830" s="229"/>
      <c r="GC830" s="229"/>
      <c r="GD830" s="229"/>
    </row>
    <row r="831" spans="1:186" s="368" customFormat="1">
      <c r="A831" s="287" t="s">
        <v>1951</v>
      </c>
      <c r="B831" s="369" t="s">
        <v>1952</v>
      </c>
      <c r="C831" s="287" t="s">
        <v>1995</v>
      </c>
      <c r="D831" s="287" t="s">
        <v>87</v>
      </c>
      <c r="E831" s="369" t="s">
        <v>1996</v>
      </c>
      <c r="F831" s="287">
        <v>830</v>
      </c>
      <c r="G831" s="392" t="s">
        <v>2013</v>
      </c>
      <c r="H831" s="392" t="s">
        <v>2014</v>
      </c>
      <c r="I831" s="370" t="s">
        <v>1999</v>
      </c>
      <c r="J831" s="410" t="s">
        <v>2000</v>
      </c>
      <c r="K831" s="370" t="s">
        <v>1061</v>
      </c>
      <c r="L831" s="410" t="s">
        <v>1958</v>
      </c>
      <c r="M831" s="410" t="s">
        <v>3124</v>
      </c>
      <c r="N831" s="372">
        <v>1</v>
      </c>
      <c r="O831" s="373">
        <v>0</v>
      </c>
      <c r="P831" s="373">
        <v>0</v>
      </c>
      <c r="Q831" s="373">
        <v>0</v>
      </c>
      <c r="R831" s="373">
        <v>0</v>
      </c>
      <c r="S831" s="374">
        <v>0</v>
      </c>
      <c r="T831" s="374">
        <v>0</v>
      </c>
      <c r="U831" s="374">
        <v>0</v>
      </c>
      <c r="V831" s="374">
        <v>0</v>
      </c>
      <c r="W831" s="373">
        <v>0</v>
      </c>
      <c r="X831" s="373">
        <v>0</v>
      </c>
      <c r="Y831" s="373">
        <v>0</v>
      </c>
      <c r="Z831" s="373">
        <v>0</v>
      </c>
      <c r="AA831" s="374">
        <v>0</v>
      </c>
      <c r="AB831" s="374">
        <v>0</v>
      </c>
      <c r="AC831" s="374">
        <v>0</v>
      </c>
      <c r="AD831" s="374">
        <v>0</v>
      </c>
      <c r="AE831" s="373">
        <v>0</v>
      </c>
      <c r="AF831" s="373">
        <v>0</v>
      </c>
      <c r="AG831" s="373">
        <v>0</v>
      </c>
      <c r="AH831" s="373">
        <v>0</v>
      </c>
      <c r="AI831" s="374">
        <v>0</v>
      </c>
      <c r="AJ831" s="374">
        <v>0</v>
      </c>
      <c r="AK831" s="374">
        <v>0</v>
      </c>
      <c r="AL831" s="374">
        <v>0</v>
      </c>
      <c r="AM831" s="226">
        <v>0</v>
      </c>
      <c r="AN831" s="226">
        <v>0</v>
      </c>
      <c r="AO831" s="226">
        <v>0</v>
      </c>
      <c r="AP831" s="226">
        <v>0</v>
      </c>
      <c r="AQ831" s="227">
        <v>0</v>
      </c>
      <c r="AR831" s="227">
        <v>0</v>
      </c>
      <c r="AS831" s="227">
        <v>0</v>
      </c>
      <c r="AT831" s="227">
        <v>0</v>
      </c>
      <c r="AU831" s="226">
        <v>0</v>
      </c>
      <c r="AV831" s="226">
        <v>0</v>
      </c>
      <c r="AW831" s="226">
        <v>0</v>
      </c>
      <c r="AX831" s="226">
        <v>0</v>
      </c>
      <c r="AY831" s="218">
        <v>0</v>
      </c>
      <c r="AZ831" s="218">
        <v>0</v>
      </c>
      <c r="BA831" s="218">
        <v>0</v>
      </c>
      <c r="BB831" s="218">
        <v>0</v>
      </c>
      <c r="BC831" s="226">
        <f t="shared" si="340"/>
        <v>0</v>
      </c>
      <c r="BD831" s="226">
        <f t="shared" si="340"/>
        <v>0</v>
      </c>
      <c r="BE831" s="226">
        <f t="shared" si="340"/>
        <v>0</v>
      </c>
      <c r="BF831" s="226">
        <f t="shared" si="340"/>
        <v>0</v>
      </c>
      <c r="BG831" s="218">
        <f t="shared" si="340"/>
        <v>0</v>
      </c>
      <c r="BH831" s="218">
        <f t="shared" si="340"/>
        <v>0</v>
      </c>
      <c r="BI831" s="218">
        <f t="shared" si="340"/>
        <v>0</v>
      </c>
      <c r="BJ831" s="218">
        <f t="shared" si="340"/>
        <v>0</v>
      </c>
      <c r="BK831" s="226">
        <f t="shared" si="339"/>
        <v>0</v>
      </c>
      <c r="BL831" s="226">
        <f t="shared" si="338"/>
        <v>0</v>
      </c>
      <c r="BM831" s="226">
        <f t="shared" si="338"/>
        <v>0</v>
      </c>
      <c r="BN831" s="226">
        <f t="shared" si="338"/>
        <v>0</v>
      </c>
      <c r="BO831" s="227">
        <f t="shared" si="338"/>
        <v>0</v>
      </c>
      <c r="BP831" s="227">
        <f t="shared" si="338"/>
        <v>0</v>
      </c>
      <c r="BQ831" s="227">
        <f t="shared" si="338"/>
        <v>0</v>
      </c>
      <c r="BR831" s="227">
        <f t="shared" si="338"/>
        <v>0</v>
      </c>
      <c r="BS831" s="226">
        <v>0</v>
      </c>
      <c r="BT831" s="226">
        <v>0</v>
      </c>
      <c r="BU831" s="226">
        <v>0</v>
      </c>
      <c r="BV831" s="226">
        <v>0</v>
      </c>
      <c r="BW831" s="227">
        <v>0</v>
      </c>
      <c r="BX831" s="227">
        <v>0</v>
      </c>
      <c r="BY831" s="227">
        <v>0</v>
      </c>
      <c r="BZ831" s="227">
        <v>0</v>
      </c>
      <c r="CA831" s="226">
        <v>0</v>
      </c>
      <c r="CB831" s="226">
        <f>IFERROR(VLOOKUP($G831,[12]ITEM!$B$2:$AC$939,26,0),0)</f>
        <v>0</v>
      </c>
      <c r="CC831" s="226">
        <f>IFERROR(VLOOKUP($G831,[12]ITEM!$B$2:$AC$939,27,0),0)</f>
        <v>0</v>
      </c>
      <c r="CD831" s="226">
        <f>IFERROR(VLOOKUP($G831,[12]ITEM!$B$2:$AC$939,28,0),0)</f>
        <v>0</v>
      </c>
      <c r="CE831" s="227">
        <v>0</v>
      </c>
      <c r="CF831" s="227">
        <v>0</v>
      </c>
      <c r="CG831" s="227">
        <v>0</v>
      </c>
      <c r="CH831" s="227">
        <v>0</v>
      </c>
      <c r="CI831" s="375"/>
      <c r="CJ831" s="226">
        <f t="shared" si="329"/>
        <v>0</v>
      </c>
      <c r="CK831" s="226">
        <f t="shared" si="329"/>
        <v>0</v>
      </c>
      <c r="CL831" s="226">
        <f t="shared" si="329"/>
        <v>0</v>
      </c>
      <c r="CM831" s="226">
        <f t="shared" si="329"/>
        <v>0</v>
      </c>
      <c r="CN831" s="227">
        <f t="shared" si="329"/>
        <v>0</v>
      </c>
      <c r="CO831" s="227">
        <f t="shared" si="329"/>
        <v>0</v>
      </c>
      <c r="CP831" s="227">
        <f t="shared" si="329"/>
        <v>0</v>
      </c>
      <c r="CQ831" s="227">
        <f t="shared" si="329"/>
        <v>0</v>
      </c>
      <c r="CR831" s="226">
        <v>0</v>
      </c>
      <c r="CS831" s="226">
        <v>0</v>
      </c>
      <c r="CT831" s="226">
        <v>0</v>
      </c>
      <c r="CU831" s="226">
        <v>0</v>
      </c>
      <c r="CV831" s="227">
        <f t="shared" si="321"/>
        <v>0</v>
      </c>
      <c r="CW831" s="227">
        <f>CV831*(1+('[13]GROWTH (YoY)'!AR831/100))</f>
        <v>0</v>
      </c>
      <c r="CX831" s="227">
        <f>CW831*(1+('[13]GROWTH (YoY)'!AS831/100))</f>
        <v>0</v>
      </c>
      <c r="CY831" s="227">
        <f>CX831*(1+('[13]GROWTH (YoY)'!AT831/100))</f>
        <v>0</v>
      </c>
      <c r="CZ831" s="226">
        <v>0</v>
      </c>
      <c r="DA831" s="226">
        <v>0</v>
      </c>
      <c r="DB831" s="226">
        <v>0</v>
      </c>
      <c r="DC831" s="226">
        <v>0</v>
      </c>
      <c r="DD831" s="227">
        <v>0</v>
      </c>
      <c r="DE831" s="227">
        <v>0</v>
      </c>
      <c r="DF831" s="227">
        <v>0</v>
      </c>
      <c r="DG831" s="227">
        <v>0</v>
      </c>
      <c r="DH831" s="226">
        <v>0</v>
      </c>
      <c r="DI831" s="226">
        <v>0</v>
      </c>
      <c r="DJ831" s="226">
        <v>0</v>
      </c>
      <c r="DK831" s="226">
        <v>0</v>
      </c>
      <c r="DL831" s="227">
        <v>0</v>
      </c>
      <c r="DM831" s="227">
        <v>0</v>
      </c>
      <c r="DN831" s="227">
        <v>0</v>
      </c>
      <c r="DO831" s="227">
        <v>0</v>
      </c>
      <c r="DP831" s="376">
        <f t="shared" si="341"/>
        <v>0</v>
      </c>
      <c r="DQ831" s="226">
        <f t="shared" si="341"/>
        <v>0</v>
      </c>
      <c r="DR831" s="226">
        <f t="shared" si="341"/>
        <v>0</v>
      </c>
      <c r="DS831" s="226">
        <f t="shared" si="337"/>
        <v>0</v>
      </c>
      <c r="DT831" s="227">
        <f t="shared" si="337"/>
        <v>0</v>
      </c>
      <c r="DU831" s="227">
        <f t="shared" si="337"/>
        <v>0</v>
      </c>
      <c r="DV831" s="227">
        <f t="shared" si="337"/>
        <v>0</v>
      </c>
      <c r="DW831" s="227">
        <f t="shared" si="337"/>
        <v>0</v>
      </c>
      <c r="DX831" s="377">
        <f t="shared" si="336"/>
        <v>0</v>
      </c>
      <c r="DY831" s="377">
        <f t="shared" si="336"/>
        <v>0</v>
      </c>
      <c r="DZ831" s="377">
        <f t="shared" si="336"/>
        <v>0</v>
      </c>
      <c r="EA831" s="377">
        <f t="shared" si="335"/>
        <v>0</v>
      </c>
      <c r="EB831" s="378">
        <f t="shared" si="335"/>
        <v>0</v>
      </c>
      <c r="EC831" s="378">
        <f t="shared" si="335"/>
        <v>0</v>
      </c>
      <c r="ED831" s="378">
        <f t="shared" si="335"/>
        <v>0</v>
      </c>
      <c r="EE831" s="378">
        <f t="shared" si="335"/>
        <v>0</v>
      </c>
      <c r="EG831" s="226">
        <v>0</v>
      </c>
      <c r="EH831" s="226">
        <v>0</v>
      </c>
      <c r="EI831" s="226">
        <v>0</v>
      </c>
      <c r="EJ831" s="226">
        <v>0</v>
      </c>
      <c r="EK831" s="226">
        <v>0</v>
      </c>
      <c r="EL831" s="226">
        <v>0</v>
      </c>
      <c r="EM831" s="226">
        <v>0</v>
      </c>
      <c r="EN831" s="379">
        <f t="shared" si="322"/>
        <v>0</v>
      </c>
      <c r="EO831" s="226">
        <f t="shared" si="323"/>
        <v>0</v>
      </c>
      <c r="EP831" s="379">
        <f t="shared" si="324"/>
        <v>0</v>
      </c>
      <c r="EQ831" s="226">
        <f t="shared" si="325"/>
        <v>0</v>
      </c>
      <c r="ER831" s="226">
        <f t="shared" si="326"/>
        <v>0</v>
      </c>
      <c r="ES831" s="292"/>
      <c r="ET831" s="227">
        <v>0</v>
      </c>
      <c r="EU831" s="227">
        <v>0</v>
      </c>
      <c r="EV831" s="227">
        <v>0</v>
      </c>
      <c r="EW831" s="227">
        <v>0</v>
      </c>
      <c r="EX831" s="227">
        <v>0</v>
      </c>
      <c r="EY831" s="227">
        <v>0</v>
      </c>
      <c r="EZ831" s="227">
        <v>0</v>
      </c>
      <c r="FA831" s="380">
        <f t="shared" si="330"/>
        <v>0</v>
      </c>
      <c r="FB831" s="228">
        <f t="shared" si="331"/>
        <v>0</v>
      </c>
      <c r="FC831" s="380">
        <f t="shared" si="332"/>
        <v>0</v>
      </c>
      <c r="FD831" s="227">
        <f t="shared" si="333"/>
        <v>0</v>
      </c>
      <c r="FE831" s="227">
        <f t="shared" si="334"/>
        <v>0</v>
      </c>
      <c r="FF831" s="227">
        <v>0</v>
      </c>
      <c r="FG831" s="228">
        <f t="shared" si="327"/>
        <v>0</v>
      </c>
      <c r="FH831" s="227">
        <v>0</v>
      </c>
      <c r="FI831" s="227">
        <v>0</v>
      </c>
      <c r="FJ831" s="227">
        <v>0</v>
      </c>
      <c r="FK831" s="227">
        <f t="shared" si="319"/>
        <v>0</v>
      </c>
      <c r="FL831" s="227">
        <v>0</v>
      </c>
      <c r="FM831" s="227">
        <f t="shared" si="320"/>
        <v>0</v>
      </c>
      <c r="FZ831" s="229"/>
      <c r="GA831" s="229"/>
      <c r="GB831" s="229"/>
      <c r="GC831" s="229"/>
      <c r="GD831" s="229"/>
    </row>
    <row r="832" spans="1:186" s="368" customFormat="1">
      <c r="A832" s="287" t="s">
        <v>1951</v>
      </c>
      <c r="B832" s="369" t="s">
        <v>1952</v>
      </c>
      <c r="C832" s="287" t="s">
        <v>1995</v>
      </c>
      <c r="D832" s="287" t="s">
        <v>87</v>
      </c>
      <c r="E832" s="369" t="s">
        <v>1996</v>
      </c>
      <c r="F832" s="287">
        <v>831</v>
      </c>
      <c r="G832" s="392" t="s">
        <v>2015</v>
      </c>
      <c r="H832" s="392" t="s">
        <v>2016</v>
      </c>
      <c r="I832" s="370" t="s">
        <v>1999</v>
      </c>
      <c r="J832" s="410" t="s">
        <v>2000</v>
      </c>
      <c r="K832" s="370" t="s">
        <v>1061</v>
      </c>
      <c r="L832" s="410" t="s">
        <v>1958</v>
      </c>
      <c r="M832" s="410" t="s">
        <v>3124</v>
      </c>
      <c r="N832" s="372">
        <v>1</v>
      </c>
      <c r="O832" s="373">
        <v>0</v>
      </c>
      <c r="P832" s="373">
        <v>0</v>
      </c>
      <c r="Q832" s="373">
        <v>0</v>
      </c>
      <c r="R832" s="373">
        <v>0</v>
      </c>
      <c r="S832" s="374">
        <v>0</v>
      </c>
      <c r="T832" s="374">
        <v>0</v>
      </c>
      <c r="U832" s="374">
        <v>0</v>
      </c>
      <c r="V832" s="374">
        <v>0</v>
      </c>
      <c r="W832" s="373">
        <v>0</v>
      </c>
      <c r="X832" s="373">
        <v>0</v>
      </c>
      <c r="Y832" s="373">
        <v>0</v>
      </c>
      <c r="Z832" s="373">
        <v>0</v>
      </c>
      <c r="AA832" s="374">
        <v>0</v>
      </c>
      <c r="AB832" s="374">
        <v>0</v>
      </c>
      <c r="AC832" s="374">
        <v>0</v>
      </c>
      <c r="AD832" s="374">
        <v>0</v>
      </c>
      <c r="AE832" s="373">
        <v>0</v>
      </c>
      <c r="AF832" s="373">
        <v>0</v>
      </c>
      <c r="AG832" s="373">
        <v>0</v>
      </c>
      <c r="AH832" s="373">
        <v>0</v>
      </c>
      <c r="AI832" s="374">
        <v>0</v>
      </c>
      <c r="AJ832" s="374">
        <v>0</v>
      </c>
      <c r="AK832" s="374">
        <v>0</v>
      </c>
      <c r="AL832" s="374">
        <v>0</v>
      </c>
      <c r="AM832" s="226">
        <v>0</v>
      </c>
      <c r="AN832" s="226">
        <v>0</v>
      </c>
      <c r="AO832" s="226">
        <v>0</v>
      </c>
      <c r="AP832" s="226">
        <v>0</v>
      </c>
      <c r="AQ832" s="227">
        <v>0</v>
      </c>
      <c r="AR832" s="227">
        <v>0</v>
      </c>
      <c r="AS832" s="227">
        <v>0</v>
      </c>
      <c r="AT832" s="227">
        <v>0</v>
      </c>
      <c r="AU832" s="226">
        <v>0</v>
      </c>
      <c r="AV832" s="226">
        <v>0</v>
      </c>
      <c r="AW832" s="226">
        <v>0</v>
      </c>
      <c r="AX832" s="226">
        <v>0</v>
      </c>
      <c r="AY832" s="218">
        <v>0</v>
      </c>
      <c r="AZ832" s="218">
        <v>0</v>
      </c>
      <c r="BA832" s="218">
        <v>0</v>
      </c>
      <c r="BB832" s="218">
        <v>0</v>
      </c>
      <c r="BC832" s="226">
        <f t="shared" si="340"/>
        <v>0</v>
      </c>
      <c r="BD832" s="226">
        <f t="shared" si="340"/>
        <v>0</v>
      </c>
      <c r="BE832" s="226">
        <f t="shared" si="340"/>
        <v>0</v>
      </c>
      <c r="BF832" s="226">
        <f t="shared" si="340"/>
        <v>0</v>
      </c>
      <c r="BG832" s="218">
        <f t="shared" si="340"/>
        <v>0</v>
      </c>
      <c r="BH832" s="218">
        <f t="shared" si="340"/>
        <v>0</v>
      </c>
      <c r="BI832" s="218">
        <f t="shared" si="340"/>
        <v>0</v>
      </c>
      <c r="BJ832" s="218">
        <f t="shared" si="340"/>
        <v>0</v>
      </c>
      <c r="BK832" s="226">
        <f t="shared" si="339"/>
        <v>0</v>
      </c>
      <c r="BL832" s="226">
        <f t="shared" si="338"/>
        <v>0</v>
      </c>
      <c r="BM832" s="226">
        <f t="shared" si="338"/>
        <v>0</v>
      </c>
      <c r="BN832" s="226">
        <f t="shared" si="338"/>
        <v>0</v>
      </c>
      <c r="BO832" s="227">
        <f t="shared" si="338"/>
        <v>0</v>
      </c>
      <c r="BP832" s="227">
        <f t="shared" si="338"/>
        <v>0</v>
      </c>
      <c r="BQ832" s="227">
        <f t="shared" si="338"/>
        <v>0</v>
      </c>
      <c r="BR832" s="227">
        <f t="shared" si="338"/>
        <v>0</v>
      </c>
      <c r="BS832" s="226">
        <v>0</v>
      </c>
      <c r="BT832" s="226">
        <v>0</v>
      </c>
      <c r="BU832" s="226">
        <v>0</v>
      </c>
      <c r="BV832" s="226">
        <v>0</v>
      </c>
      <c r="BW832" s="227">
        <v>0</v>
      </c>
      <c r="BX832" s="227">
        <v>0</v>
      </c>
      <c r="BY832" s="227">
        <v>0</v>
      </c>
      <c r="BZ832" s="227">
        <v>0</v>
      </c>
      <c r="CA832" s="226">
        <v>0</v>
      </c>
      <c r="CB832" s="226">
        <f>IFERROR(VLOOKUP($G832,[12]ITEM!$B$2:$AC$939,26,0),0)</f>
        <v>0</v>
      </c>
      <c r="CC832" s="226">
        <f>IFERROR(VLOOKUP($G832,[12]ITEM!$B$2:$AC$939,27,0),0)</f>
        <v>0</v>
      </c>
      <c r="CD832" s="226">
        <f>IFERROR(VLOOKUP($G832,[12]ITEM!$B$2:$AC$939,28,0),0)</f>
        <v>0</v>
      </c>
      <c r="CE832" s="227">
        <v>0</v>
      </c>
      <c r="CF832" s="227">
        <v>0</v>
      </c>
      <c r="CG832" s="227">
        <v>0</v>
      </c>
      <c r="CH832" s="227">
        <v>0</v>
      </c>
      <c r="CI832" s="375"/>
      <c r="CJ832" s="226">
        <f t="shared" si="329"/>
        <v>0</v>
      </c>
      <c r="CK832" s="226">
        <f t="shared" si="329"/>
        <v>0</v>
      </c>
      <c r="CL832" s="226">
        <f t="shared" si="329"/>
        <v>0</v>
      </c>
      <c r="CM832" s="226">
        <f t="shared" si="329"/>
        <v>0</v>
      </c>
      <c r="CN832" s="227">
        <f t="shared" si="329"/>
        <v>0</v>
      </c>
      <c r="CO832" s="227">
        <f t="shared" si="329"/>
        <v>0</v>
      </c>
      <c r="CP832" s="227">
        <f t="shared" si="329"/>
        <v>0</v>
      </c>
      <c r="CQ832" s="227">
        <f t="shared" si="329"/>
        <v>0</v>
      </c>
      <c r="CR832" s="226">
        <v>0</v>
      </c>
      <c r="CS832" s="226">
        <v>0</v>
      </c>
      <c r="CT832" s="226">
        <v>0</v>
      </c>
      <c r="CU832" s="226">
        <v>0</v>
      </c>
      <c r="CV832" s="227">
        <f t="shared" si="321"/>
        <v>0</v>
      </c>
      <c r="CW832" s="227">
        <f>CV832*(1+('[13]GROWTH (YoY)'!AR832/100))</f>
        <v>0</v>
      </c>
      <c r="CX832" s="227">
        <f>CW832*(1+('[13]GROWTH (YoY)'!AS832/100))</f>
        <v>0</v>
      </c>
      <c r="CY832" s="227">
        <f>CX832*(1+('[13]GROWTH (YoY)'!AT832/100))</f>
        <v>0</v>
      </c>
      <c r="CZ832" s="226">
        <v>0</v>
      </c>
      <c r="DA832" s="226">
        <v>0</v>
      </c>
      <c r="DB832" s="226">
        <v>0</v>
      </c>
      <c r="DC832" s="226">
        <v>0</v>
      </c>
      <c r="DD832" s="227">
        <v>0</v>
      </c>
      <c r="DE832" s="227">
        <v>0</v>
      </c>
      <c r="DF832" s="227">
        <v>0</v>
      </c>
      <c r="DG832" s="227">
        <v>0</v>
      </c>
      <c r="DH832" s="226">
        <v>0</v>
      </c>
      <c r="DI832" s="226">
        <v>0</v>
      </c>
      <c r="DJ832" s="226">
        <v>0</v>
      </c>
      <c r="DK832" s="226">
        <v>0</v>
      </c>
      <c r="DL832" s="227">
        <v>0</v>
      </c>
      <c r="DM832" s="227">
        <v>0</v>
      </c>
      <c r="DN832" s="227">
        <v>0</v>
      </c>
      <c r="DO832" s="227">
        <v>0</v>
      </c>
      <c r="DP832" s="376">
        <f t="shared" si="341"/>
        <v>0</v>
      </c>
      <c r="DQ832" s="226">
        <f t="shared" si="341"/>
        <v>0</v>
      </c>
      <c r="DR832" s="226">
        <f t="shared" si="341"/>
        <v>0</v>
      </c>
      <c r="DS832" s="226">
        <f t="shared" si="337"/>
        <v>0</v>
      </c>
      <c r="DT832" s="227">
        <f t="shared" si="337"/>
        <v>0</v>
      </c>
      <c r="DU832" s="227">
        <f t="shared" si="337"/>
        <v>0</v>
      </c>
      <c r="DV832" s="227">
        <f t="shared" si="337"/>
        <v>0</v>
      </c>
      <c r="DW832" s="227">
        <f t="shared" si="337"/>
        <v>0</v>
      </c>
      <c r="DX832" s="377">
        <f t="shared" si="336"/>
        <v>0</v>
      </c>
      <c r="DY832" s="377">
        <f t="shared" si="336"/>
        <v>0</v>
      </c>
      <c r="DZ832" s="377">
        <f t="shared" si="336"/>
        <v>0</v>
      </c>
      <c r="EA832" s="377">
        <f t="shared" si="335"/>
        <v>0</v>
      </c>
      <c r="EB832" s="378">
        <f t="shared" si="335"/>
        <v>0</v>
      </c>
      <c r="EC832" s="378">
        <f t="shared" si="335"/>
        <v>0</v>
      </c>
      <c r="ED832" s="378">
        <f t="shared" si="335"/>
        <v>0</v>
      </c>
      <c r="EE832" s="378">
        <f t="shared" si="335"/>
        <v>0</v>
      </c>
      <c r="EG832" s="226">
        <v>0</v>
      </c>
      <c r="EH832" s="226">
        <v>0</v>
      </c>
      <c r="EI832" s="226">
        <v>0</v>
      </c>
      <c r="EJ832" s="226">
        <v>0</v>
      </c>
      <c r="EK832" s="226">
        <v>0</v>
      </c>
      <c r="EL832" s="226">
        <v>0</v>
      </c>
      <c r="EM832" s="226">
        <v>0</v>
      </c>
      <c r="EN832" s="379">
        <f t="shared" si="322"/>
        <v>0</v>
      </c>
      <c r="EO832" s="226">
        <f t="shared" si="323"/>
        <v>0</v>
      </c>
      <c r="EP832" s="379">
        <f t="shared" si="324"/>
        <v>0</v>
      </c>
      <c r="EQ832" s="226">
        <f t="shared" si="325"/>
        <v>0</v>
      </c>
      <c r="ER832" s="226">
        <f t="shared" si="326"/>
        <v>0</v>
      </c>
      <c r="ES832" s="292"/>
      <c r="ET832" s="227">
        <v>0</v>
      </c>
      <c r="EU832" s="227">
        <v>0</v>
      </c>
      <c r="EV832" s="227">
        <v>0</v>
      </c>
      <c r="EW832" s="227">
        <v>0</v>
      </c>
      <c r="EX832" s="227">
        <v>0</v>
      </c>
      <c r="EY832" s="227">
        <v>0</v>
      </c>
      <c r="EZ832" s="227">
        <v>0</v>
      </c>
      <c r="FA832" s="380">
        <f t="shared" si="330"/>
        <v>0</v>
      </c>
      <c r="FB832" s="228">
        <f t="shared" si="331"/>
        <v>0</v>
      </c>
      <c r="FC832" s="380">
        <f t="shared" si="332"/>
        <v>0</v>
      </c>
      <c r="FD832" s="227">
        <f t="shared" si="333"/>
        <v>0</v>
      </c>
      <c r="FE832" s="227">
        <f t="shared" si="334"/>
        <v>0</v>
      </c>
      <c r="FF832" s="227">
        <v>0</v>
      </c>
      <c r="FG832" s="228">
        <f t="shared" si="327"/>
        <v>0</v>
      </c>
      <c r="FH832" s="227">
        <v>0</v>
      </c>
      <c r="FI832" s="227">
        <v>0</v>
      </c>
      <c r="FJ832" s="227">
        <v>0</v>
      </c>
      <c r="FK832" s="227">
        <f t="shared" si="319"/>
        <v>0</v>
      </c>
      <c r="FL832" s="227">
        <v>0</v>
      </c>
      <c r="FM832" s="227">
        <f t="shared" si="320"/>
        <v>0</v>
      </c>
      <c r="FZ832" s="229"/>
      <c r="GA832" s="229"/>
      <c r="GB832" s="229"/>
      <c r="GC832" s="229"/>
      <c r="GD832" s="229"/>
    </row>
    <row r="833" spans="1:186" s="368" customFormat="1">
      <c r="A833" s="287" t="s">
        <v>1951</v>
      </c>
      <c r="B833" s="369" t="s">
        <v>1952</v>
      </c>
      <c r="C833" s="287" t="s">
        <v>1995</v>
      </c>
      <c r="D833" s="287" t="s">
        <v>87</v>
      </c>
      <c r="E833" s="369" t="s">
        <v>1996</v>
      </c>
      <c r="F833" s="287">
        <v>832</v>
      </c>
      <c r="G833" s="392" t="s">
        <v>2017</v>
      </c>
      <c r="H833" s="392" t="s">
        <v>2018</v>
      </c>
      <c r="I833" s="370" t="s">
        <v>1999</v>
      </c>
      <c r="J833" s="410" t="s">
        <v>2000</v>
      </c>
      <c r="K833" s="370" t="s">
        <v>1061</v>
      </c>
      <c r="L833" s="410" t="s">
        <v>1958</v>
      </c>
      <c r="M833" s="410" t="s">
        <v>3124</v>
      </c>
      <c r="N833" s="372">
        <v>1</v>
      </c>
      <c r="O833" s="373">
        <v>0</v>
      </c>
      <c r="P833" s="373">
        <v>0</v>
      </c>
      <c r="Q833" s="373">
        <v>0</v>
      </c>
      <c r="R833" s="373">
        <v>0</v>
      </c>
      <c r="S833" s="374">
        <v>0</v>
      </c>
      <c r="T833" s="374">
        <v>0</v>
      </c>
      <c r="U833" s="374">
        <v>0</v>
      </c>
      <c r="V833" s="374">
        <v>0</v>
      </c>
      <c r="W833" s="373">
        <v>0</v>
      </c>
      <c r="X833" s="373">
        <v>0</v>
      </c>
      <c r="Y833" s="373">
        <v>0</v>
      </c>
      <c r="Z833" s="373">
        <v>0</v>
      </c>
      <c r="AA833" s="374">
        <v>0</v>
      </c>
      <c r="AB833" s="374">
        <v>0</v>
      </c>
      <c r="AC833" s="374">
        <v>0</v>
      </c>
      <c r="AD833" s="374">
        <v>0</v>
      </c>
      <c r="AE833" s="373">
        <v>0</v>
      </c>
      <c r="AF833" s="373">
        <v>0</v>
      </c>
      <c r="AG833" s="373">
        <v>0</v>
      </c>
      <c r="AH833" s="373">
        <v>0</v>
      </c>
      <c r="AI833" s="374">
        <v>0</v>
      </c>
      <c r="AJ833" s="374">
        <v>0</v>
      </c>
      <c r="AK833" s="374">
        <v>0</v>
      </c>
      <c r="AL833" s="374">
        <v>0</v>
      </c>
      <c r="AM833" s="226">
        <v>0</v>
      </c>
      <c r="AN833" s="226">
        <v>0</v>
      </c>
      <c r="AO833" s="226">
        <v>0</v>
      </c>
      <c r="AP833" s="226">
        <v>0</v>
      </c>
      <c r="AQ833" s="227">
        <v>0</v>
      </c>
      <c r="AR833" s="227">
        <v>0</v>
      </c>
      <c r="AS833" s="227">
        <v>0</v>
      </c>
      <c r="AT833" s="227">
        <v>0</v>
      </c>
      <c r="AU833" s="226">
        <v>0</v>
      </c>
      <c r="AV833" s="226">
        <v>0</v>
      </c>
      <c r="AW833" s="226">
        <v>0</v>
      </c>
      <c r="AX833" s="226">
        <v>0</v>
      </c>
      <c r="AY833" s="218">
        <v>0</v>
      </c>
      <c r="AZ833" s="218">
        <v>0</v>
      </c>
      <c r="BA833" s="218">
        <v>0</v>
      </c>
      <c r="BB833" s="218">
        <v>0</v>
      </c>
      <c r="BC833" s="226">
        <f t="shared" si="340"/>
        <v>0</v>
      </c>
      <c r="BD833" s="226">
        <f t="shared" si="340"/>
        <v>0</v>
      </c>
      <c r="BE833" s="226">
        <f t="shared" si="340"/>
        <v>0</v>
      </c>
      <c r="BF833" s="226">
        <f t="shared" si="340"/>
        <v>0</v>
      </c>
      <c r="BG833" s="218">
        <f t="shared" si="340"/>
        <v>0</v>
      </c>
      <c r="BH833" s="218">
        <f t="shared" si="340"/>
        <v>0</v>
      </c>
      <c r="BI833" s="218">
        <f t="shared" si="340"/>
        <v>0</v>
      </c>
      <c r="BJ833" s="218">
        <f t="shared" si="340"/>
        <v>0</v>
      </c>
      <c r="BK833" s="226">
        <f t="shared" si="339"/>
        <v>0</v>
      </c>
      <c r="BL833" s="226">
        <f t="shared" si="338"/>
        <v>0</v>
      </c>
      <c r="BM833" s="226">
        <f t="shared" si="338"/>
        <v>0</v>
      </c>
      <c r="BN833" s="226">
        <f t="shared" si="338"/>
        <v>0</v>
      </c>
      <c r="BO833" s="227">
        <f t="shared" si="338"/>
        <v>0</v>
      </c>
      <c r="BP833" s="227">
        <f t="shared" si="338"/>
        <v>0</v>
      </c>
      <c r="BQ833" s="227">
        <f t="shared" si="338"/>
        <v>0</v>
      </c>
      <c r="BR833" s="227">
        <f t="shared" si="338"/>
        <v>0</v>
      </c>
      <c r="BS833" s="226">
        <v>0</v>
      </c>
      <c r="BT833" s="226">
        <v>0</v>
      </c>
      <c r="BU833" s="226">
        <v>0</v>
      </c>
      <c r="BV833" s="226">
        <v>0</v>
      </c>
      <c r="BW833" s="227">
        <v>0</v>
      </c>
      <c r="BX833" s="227">
        <v>0</v>
      </c>
      <c r="BY833" s="227">
        <v>0</v>
      </c>
      <c r="BZ833" s="227">
        <v>0</v>
      </c>
      <c r="CA833" s="226">
        <v>0</v>
      </c>
      <c r="CB833" s="226">
        <f>IFERROR(VLOOKUP($G833,[12]ITEM!$B$2:$AC$939,26,0),0)</f>
        <v>0</v>
      </c>
      <c r="CC833" s="226">
        <f>IFERROR(VLOOKUP($G833,[12]ITEM!$B$2:$AC$939,27,0),0)</f>
        <v>0</v>
      </c>
      <c r="CD833" s="226">
        <f>IFERROR(VLOOKUP($G833,[12]ITEM!$B$2:$AC$939,28,0),0)</f>
        <v>0</v>
      </c>
      <c r="CE833" s="227">
        <v>0</v>
      </c>
      <c r="CF833" s="227">
        <v>0</v>
      </c>
      <c r="CG833" s="227">
        <v>0</v>
      </c>
      <c r="CH833" s="227">
        <v>0</v>
      </c>
      <c r="CI833" s="375"/>
      <c r="CJ833" s="226">
        <f t="shared" si="329"/>
        <v>0</v>
      </c>
      <c r="CK833" s="226">
        <f t="shared" si="329"/>
        <v>0</v>
      </c>
      <c r="CL833" s="226">
        <f t="shared" si="329"/>
        <v>0</v>
      </c>
      <c r="CM833" s="226">
        <f t="shared" si="329"/>
        <v>0</v>
      </c>
      <c r="CN833" s="227">
        <f t="shared" si="329"/>
        <v>0</v>
      </c>
      <c r="CO833" s="227">
        <f t="shared" si="329"/>
        <v>0</v>
      </c>
      <c r="CP833" s="227">
        <f t="shared" si="329"/>
        <v>0</v>
      </c>
      <c r="CQ833" s="227">
        <f t="shared" si="329"/>
        <v>0</v>
      </c>
      <c r="CR833" s="226">
        <v>0</v>
      </c>
      <c r="CS833" s="226">
        <v>0</v>
      </c>
      <c r="CT833" s="226">
        <v>0</v>
      </c>
      <c r="CU833" s="226">
        <v>0</v>
      </c>
      <c r="CV833" s="227">
        <f t="shared" si="321"/>
        <v>0</v>
      </c>
      <c r="CW833" s="227">
        <f>CV833*(1+('[13]GROWTH (YoY)'!AR833/100))</f>
        <v>0</v>
      </c>
      <c r="CX833" s="227">
        <f>CW833*(1+('[13]GROWTH (YoY)'!AS833/100))</f>
        <v>0</v>
      </c>
      <c r="CY833" s="227">
        <f>CX833*(1+('[13]GROWTH (YoY)'!AT833/100))</f>
        <v>0</v>
      </c>
      <c r="CZ833" s="226">
        <v>0</v>
      </c>
      <c r="DA833" s="226">
        <v>0</v>
      </c>
      <c r="DB833" s="226">
        <v>0</v>
      </c>
      <c r="DC833" s="226">
        <v>0</v>
      </c>
      <c r="DD833" s="227">
        <v>0</v>
      </c>
      <c r="DE833" s="227">
        <v>0</v>
      </c>
      <c r="DF833" s="227">
        <v>0</v>
      </c>
      <c r="DG833" s="227">
        <v>0</v>
      </c>
      <c r="DH833" s="226">
        <v>0</v>
      </c>
      <c r="DI833" s="226">
        <v>0</v>
      </c>
      <c r="DJ833" s="226">
        <v>0</v>
      </c>
      <c r="DK833" s="226">
        <v>0</v>
      </c>
      <c r="DL833" s="227">
        <v>0</v>
      </c>
      <c r="DM833" s="227">
        <v>0</v>
      </c>
      <c r="DN833" s="227">
        <v>0</v>
      </c>
      <c r="DO833" s="227">
        <v>0</v>
      </c>
      <c r="DP833" s="376">
        <f t="shared" si="341"/>
        <v>0</v>
      </c>
      <c r="DQ833" s="226">
        <f t="shared" si="341"/>
        <v>0</v>
      </c>
      <c r="DR833" s="226">
        <f t="shared" si="341"/>
        <v>0</v>
      </c>
      <c r="DS833" s="226">
        <f t="shared" si="337"/>
        <v>0</v>
      </c>
      <c r="DT833" s="227">
        <f t="shared" si="337"/>
        <v>0</v>
      </c>
      <c r="DU833" s="227">
        <f t="shared" si="337"/>
        <v>0</v>
      </c>
      <c r="DV833" s="227">
        <f t="shared" si="337"/>
        <v>0</v>
      </c>
      <c r="DW833" s="227">
        <f t="shared" si="337"/>
        <v>0</v>
      </c>
      <c r="DX833" s="377">
        <f t="shared" si="336"/>
        <v>0</v>
      </c>
      <c r="DY833" s="377">
        <f t="shared" si="336"/>
        <v>0</v>
      </c>
      <c r="DZ833" s="377">
        <f t="shared" si="336"/>
        <v>0</v>
      </c>
      <c r="EA833" s="377">
        <f t="shared" si="335"/>
        <v>0</v>
      </c>
      <c r="EB833" s="378">
        <f t="shared" si="335"/>
        <v>0</v>
      </c>
      <c r="EC833" s="378">
        <f t="shared" si="335"/>
        <v>0</v>
      </c>
      <c r="ED833" s="378">
        <f t="shared" si="335"/>
        <v>0</v>
      </c>
      <c r="EE833" s="378">
        <f t="shared" si="335"/>
        <v>0</v>
      </c>
      <c r="EG833" s="226">
        <v>0</v>
      </c>
      <c r="EH833" s="226">
        <v>0</v>
      </c>
      <c r="EI833" s="226">
        <v>0</v>
      </c>
      <c r="EJ833" s="226">
        <v>0</v>
      </c>
      <c r="EK833" s="226">
        <v>0</v>
      </c>
      <c r="EL833" s="226">
        <v>0</v>
      </c>
      <c r="EM833" s="226">
        <v>0</v>
      </c>
      <c r="EN833" s="379">
        <f t="shared" si="322"/>
        <v>0</v>
      </c>
      <c r="EO833" s="226">
        <f t="shared" si="323"/>
        <v>0</v>
      </c>
      <c r="EP833" s="379">
        <f t="shared" si="324"/>
        <v>0</v>
      </c>
      <c r="EQ833" s="226">
        <f t="shared" si="325"/>
        <v>0</v>
      </c>
      <c r="ER833" s="226">
        <f t="shared" si="326"/>
        <v>0</v>
      </c>
      <c r="ES833" s="292"/>
      <c r="ET833" s="227">
        <v>0</v>
      </c>
      <c r="EU833" s="227">
        <v>0</v>
      </c>
      <c r="EV833" s="227">
        <v>0</v>
      </c>
      <c r="EW833" s="227">
        <v>0</v>
      </c>
      <c r="EX833" s="227">
        <v>0</v>
      </c>
      <c r="EY833" s="227">
        <v>0</v>
      </c>
      <c r="EZ833" s="227">
        <v>0</v>
      </c>
      <c r="FA833" s="380">
        <f t="shared" si="330"/>
        <v>0</v>
      </c>
      <c r="FB833" s="228">
        <f t="shared" si="331"/>
        <v>0</v>
      </c>
      <c r="FC833" s="380">
        <f t="shared" si="332"/>
        <v>0</v>
      </c>
      <c r="FD833" s="227">
        <f t="shared" si="333"/>
        <v>0</v>
      </c>
      <c r="FE833" s="227">
        <f t="shared" si="334"/>
        <v>0</v>
      </c>
      <c r="FF833" s="227">
        <v>0</v>
      </c>
      <c r="FG833" s="228">
        <f t="shared" si="327"/>
        <v>0</v>
      </c>
      <c r="FH833" s="227">
        <v>0</v>
      </c>
      <c r="FI833" s="227">
        <v>0</v>
      </c>
      <c r="FJ833" s="227">
        <v>0</v>
      </c>
      <c r="FK833" s="227">
        <f t="shared" si="319"/>
        <v>0</v>
      </c>
      <c r="FL833" s="227">
        <v>0</v>
      </c>
      <c r="FM833" s="227">
        <f t="shared" si="320"/>
        <v>0</v>
      </c>
      <c r="FZ833" s="229"/>
      <c r="GA833" s="229"/>
      <c r="GB833" s="229"/>
      <c r="GC833" s="229"/>
      <c r="GD833" s="229"/>
    </row>
    <row r="834" spans="1:186" s="368" customFormat="1">
      <c r="A834" s="287" t="s">
        <v>1951</v>
      </c>
      <c r="B834" s="369" t="s">
        <v>1952</v>
      </c>
      <c r="C834" s="287" t="s">
        <v>1995</v>
      </c>
      <c r="D834" s="287" t="s">
        <v>87</v>
      </c>
      <c r="E834" s="369" t="s">
        <v>1996</v>
      </c>
      <c r="F834" s="287">
        <v>833</v>
      </c>
      <c r="G834" s="392" t="s">
        <v>2019</v>
      </c>
      <c r="H834" s="392" t="s">
        <v>2020</v>
      </c>
      <c r="I834" s="370" t="s">
        <v>1999</v>
      </c>
      <c r="J834" s="410" t="s">
        <v>2000</v>
      </c>
      <c r="K834" s="370" t="s">
        <v>1061</v>
      </c>
      <c r="L834" s="410" t="s">
        <v>1958</v>
      </c>
      <c r="M834" s="410" t="s">
        <v>3124</v>
      </c>
      <c r="N834" s="372">
        <v>1</v>
      </c>
      <c r="O834" s="373">
        <v>4655</v>
      </c>
      <c r="P834" s="373">
        <v>4464</v>
      </c>
      <c r="Q834" s="373">
        <v>5397</v>
      </c>
      <c r="R834" s="373">
        <v>5577</v>
      </c>
      <c r="S834" s="374">
        <v>7273</v>
      </c>
      <c r="T834" s="374">
        <v>8793</v>
      </c>
      <c r="U834" s="374">
        <v>9286</v>
      </c>
      <c r="V834" s="374">
        <v>9708</v>
      </c>
      <c r="W834" s="373">
        <v>2095</v>
      </c>
      <c r="X834" s="373">
        <v>2332</v>
      </c>
      <c r="Y834" s="373">
        <v>2793</v>
      </c>
      <c r="Z834" s="373">
        <v>2875</v>
      </c>
      <c r="AA834" s="374">
        <v>3799</v>
      </c>
      <c r="AB834" s="374">
        <v>4558</v>
      </c>
      <c r="AC834" s="374">
        <v>4787</v>
      </c>
      <c r="AD834" s="374">
        <v>4959</v>
      </c>
      <c r="AE834" s="373">
        <v>48</v>
      </c>
      <c r="AF834" s="373">
        <v>30</v>
      </c>
      <c r="AG834" s="373">
        <v>33</v>
      </c>
      <c r="AH834" s="373">
        <v>34</v>
      </c>
      <c r="AI834" s="374">
        <v>49</v>
      </c>
      <c r="AJ834" s="374">
        <v>53</v>
      </c>
      <c r="AK834" s="374">
        <v>54</v>
      </c>
      <c r="AL834" s="374">
        <v>55</v>
      </c>
      <c r="AM834" s="226">
        <v>2560</v>
      </c>
      <c r="AN834" s="226">
        <v>2132</v>
      </c>
      <c r="AO834" s="226">
        <v>2604</v>
      </c>
      <c r="AP834" s="226">
        <v>2702</v>
      </c>
      <c r="AQ834" s="227">
        <v>3473</v>
      </c>
      <c r="AR834" s="227">
        <v>4236</v>
      </c>
      <c r="AS834" s="227">
        <v>4499</v>
      </c>
      <c r="AT834" s="227">
        <v>4749</v>
      </c>
      <c r="AU834" s="226">
        <v>472</v>
      </c>
      <c r="AV834" s="226">
        <v>551</v>
      </c>
      <c r="AW834" s="226">
        <v>683</v>
      </c>
      <c r="AX834" s="226">
        <v>710</v>
      </c>
      <c r="AY834" s="218">
        <v>898</v>
      </c>
      <c r="AZ834" s="218">
        <v>1083</v>
      </c>
      <c r="BA834" s="218">
        <v>1151</v>
      </c>
      <c r="BB834" s="218">
        <v>1237</v>
      </c>
      <c r="BC834" s="226">
        <f t="shared" si="340"/>
        <v>1760</v>
      </c>
      <c r="BD834" s="226">
        <f t="shared" si="340"/>
        <v>1327</v>
      </c>
      <c r="BE834" s="226">
        <f t="shared" si="340"/>
        <v>1804</v>
      </c>
      <c r="BF834" s="226">
        <f t="shared" si="340"/>
        <v>1875</v>
      </c>
      <c r="BG834" s="218">
        <f t="shared" si="340"/>
        <v>2392</v>
      </c>
      <c r="BH834" s="218">
        <f t="shared" si="340"/>
        <v>2962</v>
      </c>
      <c r="BI834" s="218">
        <f t="shared" si="340"/>
        <v>3183</v>
      </c>
      <c r="BJ834" s="218">
        <f t="shared" si="340"/>
        <v>3391</v>
      </c>
      <c r="BK834" s="226">
        <f t="shared" si="339"/>
        <v>328</v>
      </c>
      <c r="BL834" s="226">
        <f t="shared" si="338"/>
        <v>254</v>
      </c>
      <c r="BM834" s="226">
        <f t="shared" si="338"/>
        <v>117</v>
      </c>
      <c r="BN834" s="226">
        <f t="shared" si="338"/>
        <v>117</v>
      </c>
      <c r="BO834" s="227">
        <f t="shared" si="338"/>
        <v>183</v>
      </c>
      <c r="BP834" s="227">
        <f t="shared" si="338"/>
        <v>191</v>
      </c>
      <c r="BQ834" s="227">
        <f t="shared" si="338"/>
        <v>165</v>
      </c>
      <c r="BR834" s="227">
        <f t="shared" si="338"/>
        <v>121</v>
      </c>
      <c r="BS834" s="226">
        <v>328</v>
      </c>
      <c r="BT834" s="226">
        <v>254</v>
      </c>
      <c r="BU834" s="226">
        <v>117</v>
      </c>
      <c r="BV834" s="226">
        <v>117</v>
      </c>
      <c r="BW834" s="227">
        <v>183</v>
      </c>
      <c r="BX834" s="227">
        <v>191</v>
      </c>
      <c r="BY834" s="227">
        <v>165</v>
      </c>
      <c r="BZ834" s="227">
        <v>121</v>
      </c>
      <c r="CA834" s="226">
        <v>0</v>
      </c>
      <c r="CB834" s="226">
        <f>IFERROR(VLOOKUP($G834,[12]ITEM!$B$2:$AC$939,26,0),0)</f>
        <v>0</v>
      </c>
      <c r="CC834" s="226">
        <f>IFERROR(VLOOKUP($G834,[12]ITEM!$B$2:$AC$939,27,0),0)</f>
        <v>0</v>
      </c>
      <c r="CD834" s="226">
        <f>IFERROR(VLOOKUP($G834,[12]ITEM!$B$2:$AC$939,28,0),0)</f>
        <v>0</v>
      </c>
      <c r="CE834" s="227">
        <v>0</v>
      </c>
      <c r="CF834" s="227">
        <v>0</v>
      </c>
      <c r="CG834" s="227">
        <v>0</v>
      </c>
      <c r="CH834" s="227">
        <v>0</v>
      </c>
      <c r="CI834" s="375"/>
      <c r="CJ834" s="226">
        <f t="shared" si="329"/>
        <v>1762</v>
      </c>
      <c r="CK834" s="226">
        <f t="shared" si="329"/>
        <v>1285</v>
      </c>
      <c r="CL834" s="226">
        <f t="shared" si="329"/>
        <v>1564</v>
      </c>
      <c r="CM834" s="226">
        <f t="shared" si="329"/>
        <v>1625</v>
      </c>
      <c r="CN834" s="227">
        <f t="shared" si="329"/>
        <v>2392</v>
      </c>
      <c r="CO834" s="227">
        <f t="shared" si="329"/>
        <v>2912.6041817075688</v>
      </c>
      <c r="CP834" s="227">
        <f t="shared" si="329"/>
        <v>3096.0857446707087</v>
      </c>
      <c r="CQ834" s="227">
        <f t="shared" si="329"/>
        <v>3268.2517715981071</v>
      </c>
      <c r="CR834" s="226">
        <v>1746</v>
      </c>
      <c r="CS834" s="226">
        <v>1248</v>
      </c>
      <c r="CT834" s="226">
        <v>1524</v>
      </c>
      <c r="CU834" s="226">
        <v>1581</v>
      </c>
      <c r="CV834" s="227">
        <f t="shared" si="321"/>
        <v>2354</v>
      </c>
      <c r="CW834" s="227">
        <f>CV834*(1+('[13]GROWTH (YoY)'!AR834/100))</f>
        <v>2870.6041817075688</v>
      </c>
      <c r="CX834" s="227">
        <f>CW834*(1+('[13]GROWTH (YoY)'!AS834/100))</f>
        <v>3049.0857446707087</v>
      </c>
      <c r="CY834" s="227">
        <f>CX834*(1+('[13]GROWTH (YoY)'!AT834/100))</f>
        <v>3218.2517715981071</v>
      </c>
      <c r="CZ834" s="226">
        <v>0</v>
      </c>
      <c r="DA834" s="226">
        <v>0</v>
      </c>
      <c r="DB834" s="226">
        <v>0</v>
      </c>
      <c r="DC834" s="226">
        <v>0</v>
      </c>
      <c r="DD834" s="227">
        <v>0</v>
      </c>
      <c r="DE834" s="227">
        <v>0</v>
      </c>
      <c r="DF834" s="227">
        <v>0</v>
      </c>
      <c r="DG834" s="227">
        <v>0</v>
      </c>
      <c r="DH834" s="226">
        <v>16</v>
      </c>
      <c r="DI834" s="226">
        <v>37</v>
      </c>
      <c r="DJ834" s="226">
        <v>40</v>
      </c>
      <c r="DK834" s="226">
        <v>44</v>
      </c>
      <c r="DL834" s="227">
        <v>38</v>
      </c>
      <c r="DM834" s="227">
        <v>42</v>
      </c>
      <c r="DN834" s="227">
        <v>47</v>
      </c>
      <c r="DO834" s="227">
        <v>50</v>
      </c>
      <c r="DP834" s="376">
        <f t="shared" si="341"/>
        <v>-2</v>
      </c>
      <c r="DQ834" s="226">
        <f t="shared" si="341"/>
        <v>42</v>
      </c>
      <c r="DR834" s="226">
        <f t="shared" si="341"/>
        <v>240</v>
      </c>
      <c r="DS834" s="226">
        <f t="shared" si="337"/>
        <v>250</v>
      </c>
      <c r="DT834" s="227">
        <f t="shared" si="337"/>
        <v>0</v>
      </c>
      <c r="DU834" s="227">
        <f t="shared" si="337"/>
        <v>49.395818292431159</v>
      </c>
      <c r="DV834" s="227">
        <f t="shared" si="337"/>
        <v>86.914255329291336</v>
      </c>
      <c r="DW834" s="227">
        <f t="shared" si="337"/>
        <v>122.7482284018929</v>
      </c>
      <c r="DX834" s="377">
        <f t="shared" si="336"/>
        <v>0.45005370569280345</v>
      </c>
      <c r="DY834" s="377">
        <f t="shared" si="336"/>
        <v>0.52240143369175629</v>
      </c>
      <c r="DZ834" s="377">
        <f t="shared" si="336"/>
        <v>0.51750972762645919</v>
      </c>
      <c r="EA834" s="377">
        <f t="shared" si="336"/>
        <v>0.51551013089474629</v>
      </c>
      <c r="EB834" s="378">
        <f t="shared" si="336"/>
        <v>0.52234291214079476</v>
      </c>
      <c r="EC834" s="378">
        <f t="shared" si="336"/>
        <v>0.5183668827476402</v>
      </c>
      <c r="ED834" s="378">
        <f t="shared" si="336"/>
        <v>0.51550721516261033</v>
      </c>
      <c r="EE834" s="378">
        <f t="shared" si="336"/>
        <v>0.51081582200247222</v>
      </c>
      <c r="EG834" s="226">
        <v>4655</v>
      </c>
      <c r="EH834" s="226">
        <v>1791</v>
      </c>
      <c r="EI834" s="226">
        <v>2864</v>
      </c>
      <c r="EJ834" s="226">
        <v>298</v>
      </c>
      <c r="EK834" s="226">
        <v>205</v>
      </c>
      <c r="EL834" s="226">
        <v>4907</v>
      </c>
      <c r="EM834" s="226">
        <v>4907</v>
      </c>
      <c r="EN834" s="379">
        <f t="shared" si="322"/>
        <v>0.38474758324382385</v>
      </c>
      <c r="EO834" s="226">
        <f t="shared" si="323"/>
        <v>10.405027932960893</v>
      </c>
      <c r="EP834" s="379">
        <f t="shared" si="324"/>
        <v>4.4038668098818477E-2</v>
      </c>
      <c r="EQ834" s="226">
        <f t="shared" si="325"/>
        <v>41777.053189321377</v>
      </c>
      <c r="ER834" s="226">
        <f t="shared" si="326"/>
        <v>5060.797500169826</v>
      </c>
      <c r="ES834" s="292"/>
      <c r="ET834" s="227">
        <v>7273</v>
      </c>
      <c r="EU834" s="227">
        <v>3799</v>
      </c>
      <c r="EV834" s="227">
        <v>3473</v>
      </c>
      <c r="EW834" s="227">
        <v>898</v>
      </c>
      <c r="EX834" s="227">
        <v>3467</v>
      </c>
      <c r="EY834" s="227">
        <v>10928</v>
      </c>
      <c r="EZ834" s="227">
        <v>10917</v>
      </c>
      <c r="FA834" s="380">
        <f t="shared" si="330"/>
        <v>0.52234291214079476</v>
      </c>
      <c r="FB834" s="228">
        <f t="shared" si="331"/>
        <v>25.856608119781171</v>
      </c>
      <c r="FC834" s="380">
        <f t="shared" si="332"/>
        <v>0.47669462395160184</v>
      </c>
      <c r="FD834" s="227">
        <f t="shared" si="333"/>
        <v>317258.41874084919</v>
      </c>
      <c r="FE834" s="227">
        <f t="shared" si="334"/>
        <v>6854.7525266404082</v>
      </c>
      <c r="FF834" s="227">
        <v>3473</v>
      </c>
      <c r="FG834" s="228">
        <f t="shared" si="327"/>
        <v>25.856608119781171</v>
      </c>
      <c r="FH834" s="227">
        <v>898</v>
      </c>
      <c r="FI834" s="227">
        <v>3473</v>
      </c>
      <c r="FJ834" s="227">
        <v>14</v>
      </c>
      <c r="FK834" s="227">
        <f t="shared" si="319"/>
        <v>2561</v>
      </c>
      <c r="FL834" s="227">
        <v>385</v>
      </c>
      <c r="FM834" s="227">
        <f t="shared" si="320"/>
        <v>2176</v>
      </c>
      <c r="FZ834" s="229"/>
      <c r="GA834" s="229"/>
      <c r="GB834" s="229"/>
      <c r="GC834" s="229"/>
      <c r="GD834" s="229"/>
    </row>
    <row r="835" spans="1:186" s="368" customFormat="1">
      <c r="A835" s="287" t="s">
        <v>1951</v>
      </c>
      <c r="B835" s="369" t="s">
        <v>1952</v>
      </c>
      <c r="C835" s="287" t="s">
        <v>2021</v>
      </c>
      <c r="D835" s="287" t="s">
        <v>87</v>
      </c>
      <c r="E835" s="369" t="s">
        <v>2022</v>
      </c>
      <c r="F835" s="287">
        <v>834</v>
      </c>
      <c r="G835" s="392" t="s">
        <v>2023</v>
      </c>
      <c r="H835" s="392" t="s">
        <v>2024</v>
      </c>
      <c r="I835" s="409" t="s">
        <v>2025</v>
      </c>
      <c r="J835" s="371" t="s">
        <v>3128</v>
      </c>
      <c r="K835" s="409" t="s">
        <v>1061</v>
      </c>
      <c r="L835" s="371" t="s">
        <v>1958</v>
      </c>
      <c r="M835" s="371" t="s">
        <v>3124</v>
      </c>
      <c r="N835" s="372">
        <v>1</v>
      </c>
      <c r="O835" s="373">
        <v>4918</v>
      </c>
      <c r="P835" s="373">
        <v>9704</v>
      </c>
      <c r="Q835" s="373">
        <v>10466</v>
      </c>
      <c r="R835" s="373">
        <v>11247</v>
      </c>
      <c r="S835" s="374">
        <v>7223</v>
      </c>
      <c r="T835" s="374">
        <v>7797</v>
      </c>
      <c r="U835" s="374">
        <v>8399</v>
      </c>
      <c r="V835" s="374">
        <v>8956</v>
      </c>
      <c r="W835" s="373">
        <v>2732</v>
      </c>
      <c r="X835" s="373">
        <v>4898</v>
      </c>
      <c r="Y835" s="373">
        <v>5264</v>
      </c>
      <c r="Z835" s="373">
        <v>5635</v>
      </c>
      <c r="AA835" s="374">
        <v>4112</v>
      </c>
      <c r="AB835" s="374">
        <v>4438</v>
      </c>
      <c r="AC835" s="374">
        <v>4784</v>
      </c>
      <c r="AD835" s="374">
        <v>5107</v>
      </c>
      <c r="AE835" s="373">
        <v>41</v>
      </c>
      <c r="AF835" s="373">
        <v>68</v>
      </c>
      <c r="AG835" s="373">
        <v>66</v>
      </c>
      <c r="AH835" s="373">
        <v>70</v>
      </c>
      <c r="AI835" s="374">
        <v>43</v>
      </c>
      <c r="AJ835" s="374">
        <v>43</v>
      </c>
      <c r="AK835" s="374">
        <v>45</v>
      </c>
      <c r="AL835" s="374">
        <v>48</v>
      </c>
      <c r="AM835" s="226">
        <v>2186</v>
      </c>
      <c r="AN835" s="226">
        <v>4806</v>
      </c>
      <c r="AO835" s="226">
        <v>5202</v>
      </c>
      <c r="AP835" s="226">
        <v>5612</v>
      </c>
      <c r="AQ835" s="227">
        <v>3111</v>
      </c>
      <c r="AR835" s="227">
        <v>3359</v>
      </c>
      <c r="AS835" s="227">
        <v>3615</v>
      </c>
      <c r="AT835" s="227">
        <v>3849</v>
      </c>
      <c r="AU835" s="226">
        <v>797</v>
      </c>
      <c r="AV835" s="226">
        <v>1786</v>
      </c>
      <c r="AW835" s="226">
        <v>1937</v>
      </c>
      <c r="AX835" s="226">
        <v>2100</v>
      </c>
      <c r="AY835" s="218">
        <v>1241</v>
      </c>
      <c r="AZ835" s="218">
        <v>1346</v>
      </c>
      <c r="BA835" s="218">
        <v>1459</v>
      </c>
      <c r="BB835" s="218">
        <v>1546</v>
      </c>
      <c r="BC835" s="226">
        <f t="shared" si="340"/>
        <v>1365</v>
      </c>
      <c r="BD835" s="226">
        <f t="shared" si="340"/>
        <v>2964</v>
      </c>
      <c r="BE835" s="226">
        <f t="shared" si="340"/>
        <v>3211</v>
      </c>
      <c r="BF835" s="226">
        <f t="shared" si="340"/>
        <v>3457</v>
      </c>
      <c r="BG835" s="218">
        <f t="shared" si="340"/>
        <v>1863</v>
      </c>
      <c r="BH835" s="218">
        <f t="shared" si="340"/>
        <v>2008</v>
      </c>
      <c r="BI835" s="218">
        <f t="shared" si="340"/>
        <v>2151</v>
      </c>
      <c r="BJ835" s="218">
        <f t="shared" si="340"/>
        <v>2297</v>
      </c>
      <c r="BK835" s="226">
        <f t="shared" si="339"/>
        <v>24</v>
      </c>
      <c r="BL835" s="226">
        <f t="shared" si="338"/>
        <v>56</v>
      </c>
      <c r="BM835" s="226">
        <f t="shared" si="338"/>
        <v>54</v>
      </c>
      <c r="BN835" s="226">
        <f t="shared" si="338"/>
        <v>55</v>
      </c>
      <c r="BO835" s="227">
        <f t="shared" si="338"/>
        <v>7</v>
      </c>
      <c r="BP835" s="227">
        <f t="shared" si="338"/>
        <v>5</v>
      </c>
      <c r="BQ835" s="227">
        <f t="shared" si="338"/>
        <v>5</v>
      </c>
      <c r="BR835" s="227">
        <f t="shared" si="338"/>
        <v>6</v>
      </c>
      <c r="BS835" s="226">
        <v>25</v>
      </c>
      <c r="BT835" s="226">
        <v>56</v>
      </c>
      <c r="BU835" s="226">
        <v>54</v>
      </c>
      <c r="BV835" s="226">
        <v>55</v>
      </c>
      <c r="BW835" s="227">
        <v>7</v>
      </c>
      <c r="BX835" s="227">
        <v>5</v>
      </c>
      <c r="BY835" s="227">
        <v>5</v>
      </c>
      <c r="BZ835" s="227">
        <v>6</v>
      </c>
      <c r="CA835" s="226">
        <v>1</v>
      </c>
      <c r="CB835" s="226">
        <f>IFERROR(VLOOKUP($G835,[12]ITEM!$B$2:$AC$939,26,0),0)</f>
        <v>0</v>
      </c>
      <c r="CC835" s="226">
        <f>IFERROR(VLOOKUP($G835,[12]ITEM!$B$2:$AC$939,27,0),0)</f>
        <v>0</v>
      </c>
      <c r="CD835" s="226">
        <f>IFERROR(VLOOKUP($G835,[12]ITEM!$B$2:$AC$939,28,0),0)</f>
        <v>0</v>
      </c>
      <c r="CE835" s="227">
        <v>0</v>
      </c>
      <c r="CF835" s="227">
        <v>0</v>
      </c>
      <c r="CG835" s="227">
        <v>0</v>
      </c>
      <c r="CH835" s="227">
        <v>0</v>
      </c>
      <c r="CI835" s="375"/>
      <c r="CJ835" s="226">
        <f t="shared" si="329"/>
        <v>1365</v>
      </c>
      <c r="CK835" s="226">
        <f t="shared" si="329"/>
        <v>2901</v>
      </c>
      <c r="CL835" s="226">
        <f t="shared" si="329"/>
        <v>3135</v>
      </c>
      <c r="CM835" s="226">
        <f t="shared" si="329"/>
        <v>3371</v>
      </c>
      <c r="CN835" s="227">
        <f t="shared" si="329"/>
        <v>1863</v>
      </c>
      <c r="CO835" s="227">
        <f t="shared" si="329"/>
        <v>2014.1612772949045</v>
      </c>
      <c r="CP835" s="227">
        <f t="shared" si="329"/>
        <v>2170.473123946932</v>
      </c>
      <c r="CQ835" s="227">
        <f t="shared" si="329"/>
        <v>2304.2134904171016</v>
      </c>
      <c r="CR835" s="226">
        <v>1193</v>
      </c>
      <c r="CS835" s="226">
        <v>2623</v>
      </c>
      <c r="CT835" s="226">
        <v>2838</v>
      </c>
      <c r="CU835" s="226">
        <v>3062</v>
      </c>
      <c r="CV835" s="227">
        <f t="shared" si="321"/>
        <v>1657</v>
      </c>
      <c r="CW835" s="227">
        <f>CV835*(1+('[13]GROWTH (YoY)'!AR835/100))</f>
        <v>1789.1612772949045</v>
      </c>
      <c r="CX835" s="227">
        <f>CW835*(1+('[13]GROWTH (YoY)'!AS835/100))</f>
        <v>1925.473123946932</v>
      </c>
      <c r="CY835" s="227">
        <f>CX835*(1+('[13]GROWTH (YoY)'!AT835/100))</f>
        <v>2050.2134904171016</v>
      </c>
      <c r="CZ835" s="226">
        <v>78</v>
      </c>
      <c r="DA835" s="226">
        <v>83</v>
      </c>
      <c r="DB835" s="226">
        <v>89</v>
      </c>
      <c r="DC835" s="226">
        <v>90</v>
      </c>
      <c r="DD835" s="227">
        <v>8</v>
      </c>
      <c r="DE835" s="227">
        <v>7</v>
      </c>
      <c r="DF835" s="227">
        <v>10</v>
      </c>
      <c r="DG835" s="227">
        <v>6</v>
      </c>
      <c r="DH835" s="226">
        <v>94</v>
      </c>
      <c r="DI835" s="226">
        <v>195</v>
      </c>
      <c r="DJ835" s="226">
        <v>208</v>
      </c>
      <c r="DK835" s="226">
        <v>219</v>
      </c>
      <c r="DL835" s="227">
        <v>198</v>
      </c>
      <c r="DM835" s="227">
        <v>218</v>
      </c>
      <c r="DN835" s="227">
        <v>235</v>
      </c>
      <c r="DO835" s="227">
        <v>248</v>
      </c>
      <c r="DP835" s="376">
        <f t="shared" si="341"/>
        <v>0</v>
      </c>
      <c r="DQ835" s="226">
        <f t="shared" si="341"/>
        <v>63</v>
      </c>
      <c r="DR835" s="226">
        <f t="shared" si="341"/>
        <v>76</v>
      </c>
      <c r="DS835" s="226">
        <f t="shared" si="337"/>
        <v>86</v>
      </c>
      <c r="DT835" s="227">
        <f t="shared" si="337"/>
        <v>0</v>
      </c>
      <c r="DU835" s="227">
        <f t="shared" si="337"/>
        <v>-6.1612772949044938</v>
      </c>
      <c r="DV835" s="227">
        <f t="shared" si="337"/>
        <v>-19.473123946931992</v>
      </c>
      <c r="DW835" s="227">
        <f t="shared" si="337"/>
        <v>-7.2134904171016387</v>
      </c>
      <c r="DX835" s="377">
        <f t="shared" si="336"/>
        <v>0.55551037006913384</v>
      </c>
      <c r="DY835" s="377">
        <f t="shared" si="336"/>
        <v>0.50474031327287716</v>
      </c>
      <c r="DZ835" s="377">
        <f t="shared" si="336"/>
        <v>0.50296197210013371</v>
      </c>
      <c r="EA835" s="377">
        <f t="shared" si="336"/>
        <v>0.50102249488752559</v>
      </c>
      <c r="EB835" s="378">
        <f t="shared" si="336"/>
        <v>0.5692925377267064</v>
      </c>
      <c r="EC835" s="378">
        <f t="shared" si="336"/>
        <v>0.56919327946646148</v>
      </c>
      <c r="ED835" s="378">
        <f t="shared" si="336"/>
        <v>0.56959161804976788</v>
      </c>
      <c r="EE835" s="378">
        <f t="shared" si="336"/>
        <v>0.57023224653863336</v>
      </c>
      <c r="EG835" s="226">
        <v>4919</v>
      </c>
      <c r="EH835" s="226">
        <v>2581</v>
      </c>
      <c r="EI835" s="226">
        <v>2338</v>
      </c>
      <c r="EJ835" s="226">
        <v>521</v>
      </c>
      <c r="EK835" s="226">
        <v>696</v>
      </c>
      <c r="EL835" s="226">
        <v>13332</v>
      </c>
      <c r="EM835" s="226">
        <v>13322</v>
      </c>
      <c r="EN835" s="379">
        <f t="shared" si="322"/>
        <v>0.52470014230534656</v>
      </c>
      <c r="EO835" s="226">
        <f t="shared" si="323"/>
        <v>22.28400342172797</v>
      </c>
      <c r="EP835" s="379">
        <f t="shared" si="324"/>
        <v>0.14149217320593616</v>
      </c>
      <c r="EQ835" s="226">
        <f t="shared" si="325"/>
        <v>52205.220522052208</v>
      </c>
      <c r="ER835" s="226">
        <f t="shared" si="326"/>
        <v>3259.0201671420709</v>
      </c>
      <c r="ES835" s="292"/>
      <c r="ET835" s="227">
        <v>8696</v>
      </c>
      <c r="EU835" s="227">
        <v>4951</v>
      </c>
      <c r="EV835" s="227">
        <v>3745</v>
      </c>
      <c r="EW835" s="227">
        <v>1392</v>
      </c>
      <c r="EX835" s="227">
        <v>1140</v>
      </c>
      <c r="EY835" s="227">
        <v>21344</v>
      </c>
      <c r="EZ835" s="227">
        <v>21234</v>
      </c>
      <c r="FA835" s="380">
        <f t="shared" si="330"/>
        <v>0.56934222631094755</v>
      </c>
      <c r="FB835" s="228">
        <f t="shared" si="331"/>
        <v>37.169559412550072</v>
      </c>
      <c r="FC835" s="380">
        <f t="shared" si="332"/>
        <v>0.13109475620975161</v>
      </c>
      <c r="FD835" s="227">
        <f t="shared" si="333"/>
        <v>53410.794602698654</v>
      </c>
      <c r="FE835" s="227">
        <f t="shared" si="334"/>
        <v>5462.9367994725435</v>
      </c>
      <c r="FF835" s="227">
        <v>3745</v>
      </c>
      <c r="FG835" s="228">
        <f t="shared" si="327"/>
        <v>37.169559412550072</v>
      </c>
      <c r="FH835" s="227">
        <v>1392</v>
      </c>
      <c r="FI835" s="227">
        <v>3745</v>
      </c>
      <c r="FJ835" s="227">
        <v>8</v>
      </c>
      <c r="FK835" s="227">
        <f t="shared" si="319"/>
        <v>2345</v>
      </c>
      <c r="FL835" s="227">
        <v>460</v>
      </c>
      <c r="FM835" s="227">
        <f t="shared" si="320"/>
        <v>1885</v>
      </c>
      <c r="FZ835" s="229"/>
      <c r="GA835" s="229"/>
      <c r="GB835" s="229"/>
      <c r="GC835" s="229"/>
      <c r="GD835" s="229"/>
    </row>
    <row r="836" spans="1:186" s="368" customFormat="1">
      <c r="A836" s="287" t="s">
        <v>1951</v>
      </c>
      <c r="B836" s="369" t="s">
        <v>1952</v>
      </c>
      <c r="C836" s="287" t="s">
        <v>2021</v>
      </c>
      <c r="D836" s="287" t="s">
        <v>87</v>
      </c>
      <c r="E836" s="369" t="s">
        <v>2022</v>
      </c>
      <c r="F836" s="287">
        <v>835</v>
      </c>
      <c r="G836" s="392" t="s">
        <v>2026</v>
      </c>
      <c r="H836" s="392" t="s">
        <v>2027</v>
      </c>
      <c r="I836" s="409" t="s">
        <v>2025</v>
      </c>
      <c r="J836" s="371" t="s">
        <v>3128</v>
      </c>
      <c r="K836" s="409" t="s">
        <v>1061</v>
      </c>
      <c r="L836" s="371" t="s">
        <v>1958</v>
      </c>
      <c r="M836" s="371" t="s">
        <v>3124</v>
      </c>
      <c r="N836" s="372">
        <v>1</v>
      </c>
      <c r="O836" s="373">
        <v>6219</v>
      </c>
      <c r="P836" s="373">
        <v>5599</v>
      </c>
      <c r="Q836" s="373">
        <v>5598</v>
      </c>
      <c r="R836" s="373">
        <v>5881</v>
      </c>
      <c r="S836" s="374">
        <v>6903</v>
      </c>
      <c r="T836" s="374">
        <v>7326</v>
      </c>
      <c r="U836" s="374">
        <v>7752</v>
      </c>
      <c r="V836" s="374">
        <v>8708</v>
      </c>
      <c r="W836" s="373">
        <v>3387</v>
      </c>
      <c r="X836" s="373">
        <v>3081</v>
      </c>
      <c r="Y836" s="373">
        <v>3071</v>
      </c>
      <c r="Z836" s="373">
        <v>3225</v>
      </c>
      <c r="AA836" s="374">
        <v>3738</v>
      </c>
      <c r="AB836" s="374">
        <v>3967</v>
      </c>
      <c r="AC836" s="374">
        <v>4201</v>
      </c>
      <c r="AD836" s="374">
        <v>4724</v>
      </c>
      <c r="AE836" s="373">
        <v>53</v>
      </c>
      <c r="AF836" s="373">
        <v>35</v>
      </c>
      <c r="AG836" s="373">
        <v>32</v>
      </c>
      <c r="AH836" s="373">
        <v>33</v>
      </c>
      <c r="AI836" s="374">
        <v>44</v>
      </c>
      <c r="AJ836" s="374">
        <v>40</v>
      </c>
      <c r="AK836" s="374">
        <v>42</v>
      </c>
      <c r="AL836" s="374">
        <v>47</v>
      </c>
      <c r="AM836" s="226">
        <v>2832</v>
      </c>
      <c r="AN836" s="226">
        <v>2518</v>
      </c>
      <c r="AO836" s="226">
        <v>2527</v>
      </c>
      <c r="AP836" s="226">
        <v>2656</v>
      </c>
      <c r="AQ836" s="227">
        <v>3165</v>
      </c>
      <c r="AR836" s="227">
        <v>3359</v>
      </c>
      <c r="AS836" s="227">
        <v>3551</v>
      </c>
      <c r="AT836" s="227">
        <v>3984</v>
      </c>
      <c r="AU836" s="226">
        <v>1219</v>
      </c>
      <c r="AV836" s="226">
        <v>1120</v>
      </c>
      <c r="AW836" s="226">
        <v>1185</v>
      </c>
      <c r="AX836" s="226">
        <v>1259</v>
      </c>
      <c r="AY836" s="218">
        <v>1533</v>
      </c>
      <c r="AZ836" s="218">
        <v>1637</v>
      </c>
      <c r="BA836" s="218">
        <v>1728</v>
      </c>
      <c r="BB836" s="218">
        <v>1944</v>
      </c>
      <c r="BC836" s="226">
        <f t="shared" si="340"/>
        <v>1582</v>
      </c>
      <c r="BD836" s="226">
        <f t="shared" si="340"/>
        <v>1311</v>
      </c>
      <c r="BE836" s="226">
        <f t="shared" si="340"/>
        <v>1207</v>
      </c>
      <c r="BF836" s="226">
        <f t="shared" si="340"/>
        <v>1269</v>
      </c>
      <c r="BG836" s="218">
        <f t="shared" si="340"/>
        <v>1559</v>
      </c>
      <c r="BH836" s="218">
        <f t="shared" si="340"/>
        <v>1593</v>
      </c>
      <c r="BI836" s="218">
        <f t="shared" si="340"/>
        <v>1703</v>
      </c>
      <c r="BJ836" s="218">
        <f t="shared" si="340"/>
        <v>1979</v>
      </c>
      <c r="BK836" s="226">
        <f t="shared" si="339"/>
        <v>31</v>
      </c>
      <c r="BL836" s="226">
        <f t="shared" si="338"/>
        <v>87</v>
      </c>
      <c r="BM836" s="226">
        <f t="shared" si="338"/>
        <v>135</v>
      </c>
      <c r="BN836" s="226">
        <f t="shared" si="338"/>
        <v>128</v>
      </c>
      <c r="BO836" s="227">
        <f t="shared" si="338"/>
        <v>73</v>
      </c>
      <c r="BP836" s="227">
        <f t="shared" si="338"/>
        <v>129</v>
      </c>
      <c r="BQ836" s="227">
        <f t="shared" si="338"/>
        <v>120</v>
      </c>
      <c r="BR836" s="227">
        <f t="shared" si="338"/>
        <v>61</v>
      </c>
      <c r="BS836" s="226">
        <v>33</v>
      </c>
      <c r="BT836" s="226">
        <v>87</v>
      </c>
      <c r="BU836" s="226">
        <v>135</v>
      </c>
      <c r="BV836" s="226">
        <v>128</v>
      </c>
      <c r="BW836" s="227">
        <v>73</v>
      </c>
      <c r="BX836" s="227">
        <v>129</v>
      </c>
      <c r="BY836" s="227">
        <v>120</v>
      </c>
      <c r="BZ836" s="227">
        <v>61</v>
      </c>
      <c r="CA836" s="226">
        <v>2</v>
      </c>
      <c r="CB836" s="226">
        <f>IFERROR(VLOOKUP($G836,[12]ITEM!$B$2:$AC$939,26,0),0)</f>
        <v>0</v>
      </c>
      <c r="CC836" s="226">
        <f>IFERROR(VLOOKUP($G836,[12]ITEM!$B$2:$AC$939,27,0),0)</f>
        <v>0</v>
      </c>
      <c r="CD836" s="226">
        <f>IFERROR(VLOOKUP($G836,[12]ITEM!$B$2:$AC$939,28,0),0)</f>
        <v>0</v>
      </c>
      <c r="CE836" s="227">
        <v>0</v>
      </c>
      <c r="CF836" s="227">
        <v>0</v>
      </c>
      <c r="CG836" s="227">
        <v>0</v>
      </c>
      <c r="CH836" s="227">
        <v>0</v>
      </c>
      <c r="CI836" s="375"/>
      <c r="CJ836" s="226">
        <f t="shared" si="329"/>
        <v>1583</v>
      </c>
      <c r="CK836" s="226">
        <f t="shared" si="329"/>
        <v>1422</v>
      </c>
      <c r="CL836" s="226">
        <f t="shared" si="329"/>
        <v>1436</v>
      </c>
      <c r="CM836" s="226">
        <f t="shared" si="329"/>
        <v>1507</v>
      </c>
      <c r="CN836" s="227">
        <f t="shared" si="329"/>
        <v>1559</v>
      </c>
      <c r="CO836" s="227">
        <f t="shared" si="329"/>
        <v>1656.8292320075077</v>
      </c>
      <c r="CP836" s="227">
        <f t="shared" si="329"/>
        <v>1755.4438537529172</v>
      </c>
      <c r="CQ836" s="227">
        <f t="shared" si="329"/>
        <v>1958.458087317907</v>
      </c>
      <c r="CR836" s="226">
        <v>1433</v>
      </c>
      <c r="CS836" s="226">
        <v>1274</v>
      </c>
      <c r="CT836" s="226">
        <v>1278</v>
      </c>
      <c r="CU836" s="226">
        <v>1343</v>
      </c>
      <c r="CV836" s="227">
        <f t="shared" si="321"/>
        <v>1462</v>
      </c>
      <c r="CW836" s="227">
        <f>CV836*(1+('[13]GROWTH (YoY)'!AR836/100))</f>
        <v>1551.8292320075077</v>
      </c>
      <c r="CX836" s="227">
        <f>CW836*(1+('[13]GROWTH (YoY)'!AS836/100))</f>
        <v>1640.4438537529172</v>
      </c>
      <c r="CY836" s="227">
        <f>CX836*(1+('[13]GROWTH (YoY)'!AT836/100))</f>
        <v>1840.458087317907</v>
      </c>
      <c r="CZ836" s="226">
        <v>55</v>
      </c>
      <c r="DA836" s="226">
        <v>58</v>
      </c>
      <c r="DB836" s="226">
        <v>62</v>
      </c>
      <c r="DC836" s="226">
        <v>63</v>
      </c>
      <c r="DD836" s="227">
        <v>6</v>
      </c>
      <c r="DE836" s="227">
        <v>5</v>
      </c>
      <c r="DF836" s="227">
        <v>7</v>
      </c>
      <c r="DG836" s="227">
        <v>4</v>
      </c>
      <c r="DH836" s="226">
        <v>95</v>
      </c>
      <c r="DI836" s="226">
        <v>90</v>
      </c>
      <c r="DJ836" s="226">
        <v>96</v>
      </c>
      <c r="DK836" s="226">
        <v>101</v>
      </c>
      <c r="DL836" s="227">
        <v>91</v>
      </c>
      <c r="DM836" s="227">
        <v>100</v>
      </c>
      <c r="DN836" s="227">
        <v>108</v>
      </c>
      <c r="DO836" s="227">
        <v>114</v>
      </c>
      <c r="DP836" s="376">
        <f t="shared" si="341"/>
        <v>-1</v>
      </c>
      <c r="DQ836" s="226">
        <f t="shared" si="341"/>
        <v>-111</v>
      </c>
      <c r="DR836" s="226">
        <f t="shared" si="341"/>
        <v>-229</v>
      </c>
      <c r="DS836" s="226">
        <f t="shared" si="337"/>
        <v>-238</v>
      </c>
      <c r="DT836" s="227">
        <f t="shared" si="337"/>
        <v>0</v>
      </c>
      <c r="DU836" s="227">
        <f t="shared" si="337"/>
        <v>-63.829232007507699</v>
      </c>
      <c r="DV836" s="227">
        <f t="shared" si="337"/>
        <v>-52.443853752917221</v>
      </c>
      <c r="DW836" s="227">
        <f t="shared" si="337"/>
        <v>20.54191268209297</v>
      </c>
      <c r="DX836" s="377">
        <f t="shared" si="336"/>
        <v>0.54462132175590927</v>
      </c>
      <c r="DY836" s="377">
        <f t="shared" si="336"/>
        <v>0.55027683514913373</v>
      </c>
      <c r="DZ836" s="377">
        <f t="shared" si="336"/>
        <v>0.54858878170775272</v>
      </c>
      <c r="EA836" s="377">
        <f t="shared" si="336"/>
        <v>0.54837612650909706</v>
      </c>
      <c r="EB836" s="378">
        <f t="shared" si="336"/>
        <v>0.54150369404606691</v>
      </c>
      <c r="EC836" s="378">
        <f t="shared" si="336"/>
        <v>0.54149604149604147</v>
      </c>
      <c r="ED836" s="378">
        <f t="shared" si="336"/>
        <v>0.54192466460268318</v>
      </c>
      <c r="EE836" s="378">
        <f t="shared" si="336"/>
        <v>0.54248966467615989</v>
      </c>
      <c r="EG836" s="226">
        <v>6234</v>
      </c>
      <c r="EH836" s="226">
        <v>2880</v>
      </c>
      <c r="EI836" s="226">
        <v>3354</v>
      </c>
      <c r="EJ836" s="226">
        <v>1325</v>
      </c>
      <c r="EK836" s="226">
        <v>715</v>
      </c>
      <c r="EL836" s="226">
        <v>22946</v>
      </c>
      <c r="EM836" s="226">
        <v>22942</v>
      </c>
      <c r="EN836" s="379">
        <f t="shared" si="322"/>
        <v>0.46198267564966311</v>
      </c>
      <c r="EO836" s="226">
        <f t="shared" si="323"/>
        <v>39.505068574836017</v>
      </c>
      <c r="EP836" s="379">
        <f t="shared" si="324"/>
        <v>0.11469361565607956</v>
      </c>
      <c r="EQ836" s="226">
        <f t="shared" si="325"/>
        <v>31160.115052732501</v>
      </c>
      <c r="ER836" s="226">
        <f t="shared" si="326"/>
        <v>4812.861418649929</v>
      </c>
      <c r="ES836" s="292"/>
      <c r="ET836" s="227">
        <v>8310</v>
      </c>
      <c r="EU836" s="227">
        <v>4500</v>
      </c>
      <c r="EV836" s="227">
        <v>3810</v>
      </c>
      <c r="EW836" s="227">
        <v>1695</v>
      </c>
      <c r="EX836" s="227">
        <v>2332</v>
      </c>
      <c r="EY836" s="227">
        <v>27943</v>
      </c>
      <c r="EZ836" s="227">
        <v>27893</v>
      </c>
      <c r="FA836" s="380">
        <f t="shared" si="330"/>
        <v>0.54151624548736466</v>
      </c>
      <c r="FB836" s="228">
        <f t="shared" si="331"/>
        <v>44.488188976377948</v>
      </c>
      <c r="FC836" s="380">
        <f t="shared" si="332"/>
        <v>0.28062575210589652</v>
      </c>
      <c r="FD836" s="227">
        <f t="shared" si="333"/>
        <v>83455.606055183773</v>
      </c>
      <c r="FE836" s="227">
        <f t="shared" si="334"/>
        <v>5063.994550604094</v>
      </c>
      <c r="FF836" s="227">
        <v>3810</v>
      </c>
      <c r="FG836" s="228">
        <f t="shared" si="327"/>
        <v>44.488188976377948</v>
      </c>
      <c r="FH836" s="227">
        <v>1695</v>
      </c>
      <c r="FI836" s="227">
        <v>3810</v>
      </c>
      <c r="FJ836" s="227">
        <v>9</v>
      </c>
      <c r="FK836" s="227">
        <f t="shared" ref="FK836:FK901" si="342">FI836-FH836-FJ836</f>
        <v>2106</v>
      </c>
      <c r="FL836" s="227">
        <v>439</v>
      </c>
      <c r="FM836" s="227">
        <f t="shared" ref="FM836:FM901" si="343">FK836-FL836</f>
        <v>1667</v>
      </c>
      <c r="FZ836" s="229"/>
      <c r="GA836" s="229"/>
      <c r="GB836" s="229"/>
      <c r="GC836" s="229"/>
      <c r="GD836" s="229"/>
    </row>
    <row r="837" spans="1:186" s="368" customFormat="1">
      <c r="A837" s="287" t="s">
        <v>1951</v>
      </c>
      <c r="B837" s="369" t="s">
        <v>1952</v>
      </c>
      <c r="C837" s="287" t="s">
        <v>2021</v>
      </c>
      <c r="D837" s="287" t="s">
        <v>87</v>
      </c>
      <c r="E837" s="369" t="s">
        <v>2022</v>
      </c>
      <c r="F837" s="287">
        <v>836</v>
      </c>
      <c r="G837" s="392" t="s">
        <v>2028</v>
      </c>
      <c r="H837" s="392" t="s">
        <v>2029</v>
      </c>
      <c r="I837" s="409" t="s">
        <v>2025</v>
      </c>
      <c r="J837" s="371" t="s">
        <v>3128</v>
      </c>
      <c r="K837" s="409" t="s">
        <v>1061</v>
      </c>
      <c r="L837" s="371" t="s">
        <v>1958</v>
      </c>
      <c r="M837" s="371" t="s">
        <v>3124</v>
      </c>
      <c r="N837" s="372">
        <v>1</v>
      </c>
      <c r="O837" s="373">
        <v>5822</v>
      </c>
      <c r="P837" s="373">
        <v>7990</v>
      </c>
      <c r="Q837" s="373">
        <v>8845</v>
      </c>
      <c r="R837" s="373">
        <v>9569</v>
      </c>
      <c r="S837" s="374">
        <v>6637</v>
      </c>
      <c r="T837" s="374">
        <v>7367</v>
      </c>
      <c r="U837" s="374">
        <v>7970</v>
      </c>
      <c r="V837" s="374">
        <v>8138</v>
      </c>
      <c r="W837" s="373">
        <v>3375</v>
      </c>
      <c r="X837" s="373">
        <v>4277</v>
      </c>
      <c r="Y837" s="373">
        <v>4715</v>
      </c>
      <c r="Z837" s="373">
        <v>5089</v>
      </c>
      <c r="AA837" s="374">
        <v>3823</v>
      </c>
      <c r="AB837" s="374">
        <v>4244</v>
      </c>
      <c r="AC837" s="374">
        <v>4592</v>
      </c>
      <c r="AD837" s="374">
        <v>4691</v>
      </c>
      <c r="AE837" s="373">
        <v>46</v>
      </c>
      <c r="AF837" s="373">
        <v>52</v>
      </c>
      <c r="AG837" s="373">
        <v>52</v>
      </c>
      <c r="AH837" s="373">
        <v>56</v>
      </c>
      <c r="AI837" s="374">
        <v>39</v>
      </c>
      <c r="AJ837" s="374">
        <v>40</v>
      </c>
      <c r="AK837" s="374">
        <v>43</v>
      </c>
      <c r="AL837" s="374">
        <v>43</v>
      </c>
      <c r="AM837" s="226">
        <v>2447</v>
      </c>
      <c r="AN837" s="226">
        <v>3714</v>
      </c>
      <c r="AO837" s="226">
        <v>4130</v>
      </c>
      <c r="AP837" s="226">
        <v>4481</v>
      </c>
      <c r="AQ837" s="227">
        <v>2814</v>
      </c>
      <c r="AR837" s="227">
        <v>3123</v>
      </c>
      <c r="AS837" s="227">
        <v>3378</v>
      </c>
      <c r="AT837" s="227">
        <v>3447</v>
      </c>
      <c r="AU837" s="226">
        <v>1600</v>
      </c>
      <c r="AV837" s="226">
        <v>2380</v>
      </c>
      <c r="AW837" s="226">
        <v>2583</v>
      </c>
      <c r="AX837" s="226">
        <v>2785</v>
      </c>
      <c r="AY837" s="218">
        <v>1380</v>
      </c>
      <c r="AZ837" s="218">
        <v>1512</v>
      </c>
      <c r="BA837" s="218">
        <v>1631</v>
      </c>
      <c r="BB837" s="218">
        <v>1688</v>
      </c>
      <c r="BC837" s="226">
        <f t="shared" si="340"/>
        <v>824</v>
      </c>
      <c r="BD837" s="226">
        <f t="shared" si="340"/>
        <v>1293</v>
      </c>
      <c r="BE837" s="226">
        <f t="shared" si="340"/>
        <v>1494</v>
      </c>
      <c r="BF837" s="226">
        <f t="shared" si="340"/>
        <v>1640</v>
      </c>
      <c r="BG837" s="218">
        <f t="shared" si="340"/>
        <v>1419</v>
      </c>
      <c r="BH837" s="218">
        <f t="shared" si="340"/>
        <v>1584</v>
      </c>
      <c r="BI837" s="218">
        <f t="shared" si="340"/>
        <v>1718</v>
      </c>
      <c r="BJ837" s="218">
        <f t="shared" si="340"/>
        <v>1744</v>
      </c>
      <c r="BK837" s="226">
        <f t="shared" si="339"/>
        <v>23</v>
      </c>
      <c r="BL837" s="226">
        <f t="shared" si="338"/>
        <v>41</v>
      </c>
      <c r="BM837" s="226">
        <f t="shared" si="338"/>
        <v>53</v>
      </c>
      <c r="BN837" s="226">
        <f t="shared" si="338"/>
        <v>56</v>
      </c>
      <c r="BO837" s="227">
        <f t="shared" si="338"/>
        <v>15</v>
      </c>
      <c r="BP837" s="227">
        <f t="shared" si="338"/>
        <v>27</v>
      </c>
      <c r="BQ837" s="227">
        <f t="shared" si="338"/>
        <v>29</v>
      </c>
      <c r="BR837" s="227">
        <f t="shared" si="338"/>
        <v>15</v>
      </c>
      <c r="BS837" s="226">
        <v>24</v>
      </c>
      <c r="BT837" s="226">
        <v>41</v>
      </c>
      <c r="BU837" s="226">
        <v>53</v>
      </c>
      <c r="BV837" s="226">
        <v>56</v>
      </c>
      <c r="BW837" s="227">
        <v>15</v>
      </c>
      <c r="BX837" s="227">
        <v>27</v>
      </c>
      <c r="BY837" s="227">
        <v>29</v>
      </c>
      <c r="BZ837" s="227">
        <v>15</v>
      </c>
      <c r="CA837" s="226">
        <v>1</v>
      </c>
      <c r="CB837" s="226">
        <f>IFERROR(VLOOKUP($G837,[12]ITEM!$B$2:$AC$939,26,0),0)</f>
        <v>0</v>
      </c>
      <c r="CC837" s="226">
        <f>IFERROR(VLOOKUP($G837,[12]ITEM!$B$2:$AC$939,27,0),0)</f>
        <v>0</v>
      </c>
      <c r="CD837" s="226">
        <f>IFERROR(VLOOKUP($G837,[12]ITEM!$B$2:$AC$939,28,0),0)</f>
        <v>0</v>
      </c>
      <c r="CE837" s="227">
        <v>0</v>
      </c>
      <c r="CF837" s="227">
        <v>0</v>
      </c>
      <c r="CG837" s="227">
        <v>0</v>
      </c>
      <c r="CH837" s="227">
        <v>0</v>
      </c>
      <c r="CI837" s="375"/>
      <c r="CJ837" s="226">
        <f t="shared" si="329"/>
        <v>824</v>
      </c>
      <c r="CK837" s="226">
        <f t="shared" si="329"/>
        <v>1274</v>
      </c>
      <c r="CL837" s="226">
        <f t="shared" si="329"/>
        <v>1408</v>
      </c>
      <c r="CM837" s="226">
        <f t="shared" si="329"/>
        <v>1519</v>
      </c>
      <c r="CN837" s="227">
        <f t="shared" si="329"/>
        <v>1419</v>
      </c>
      <c r="CO837" s="227">
        <f t="shared" si="329"/>
        <v>1571.8554157277574</v>
      </c>
      <c r="CP837" s="227">
        <f t="shared" si="329"/>
        <v>1699.8614797039254</v>
      </c>
      <c r="CQ837" s="227">
        <f t="shared" si="329"/>
        <v>1741.895544030833</v>
      </c>
      <c r="CR837" s="226">
        <v>705</v>
      </c>
      <c r="CS837" s="226">
        <v>1070</v>
      </c>
      <c r="CT837" s="226">
        <v>1190</v>
      </c>
      <c r="CU837" s="226">
        <v>1290</v>
      </c>
      <c r="CV837" s="227">
        <f t="shared" ref="CV837:CV900" si="344">AQ837-AY837-BO837-DD837-DL837</f>
        <v>1227</v>
      </c>
      <c r="CW837" s="227">
        <f>CV837*(1+('[13]GROWTH (YoY)'!AR837/100))</f>
        <v>1361.8554157277574</v>
      </c>
      <c r="CX837" s="227">
        <f>CW837*(1+('[13]GROWTH (YoY)'!AS837/100))</f>
        <v>1472.8614797039254</v>
      </c>
      <c r="CY837" s="227">
        <f>CX837*(1+('[13]GROWTH (YoY)'!AT837/100))</f>
        <v>1502.895544030833</v>
      </c>
      <c r="CZ837" s="226">
        <v>16</v>
      </c>
      <c r="DA837" s="226">
        <v>18</v>
      </c>
      <c r="DB837" s="226">
        <v>19</v>
      </c>
      <c r="DC837" s="226">
        <v>19</v>
      </c>
      <c r="DD837" s="227">
        <v>3</v>
      </c>
      <c r="DE837" s="227">
        <v>2</v>
      </c>
      <c r="DF837" s="227">
        <v>3</v>
      </c>
      <c r="DG837" s="227">
        <v>2</v>
      </c>
      <c r="DH837" s="226">
        <v>103</v>
      </c>
      <c r="DI837" s="226">
        <v>186</v>
      </c>
      <c r="DJ837" s="226">
        <v>199</v>
      </c>
      <c r="DK837" s="226">
        <v>210</v>
      </c>
      <c r="DL837" s="227">
        <v>189</v>
      </c>
      <c r="DM837" s="227">
        <v>208</v>
      </c>
      <c r="DN837" s="227">
        <v>224</v>
      </c>
      <c r="DO837" s="227">
        <v>237</v>
      </c>
      <c r="DP837" s="376">
        <f t="shared" si="341"/>
        <v>0</v>
      </c>
      <c r="DQ837" s="226">
        <f t="shared" si="341"/>
        <v>19</v>
      </c>
      <c r="DR837" s="226">
        <f t="shared" si="341"/>
        <v>86</v>
      </c>
      <c r="DS837" s="226">
        <f t="shared" si="337"/>
        <v>121</v>
      </c>
      <c r="DT837" s="227">
        <f t="shared" si="337"/>
        <v>0</v>
      </c>
      <c r="DU837" s="227">
        <f t="shared" si="337"/>
        <v>12.144584272242582</v>
      </c>
      <c r="DV837" s="227">
        <f t="shared" si="337"/>
        <v>18.138520296074603</v>
      </c>
      <c r="DW837" s="227">
        <f t="shared" si="337"/>
        <v>2.1044559691670202</v>
      </c>
      <c r="DX837" s="377">
        <f t="shared" si="336"/>
        <v>0.57969769838543461</v>
      </c>
      <c r="DY837" s="377">
        <f t="shared" si="336"/>
        <v>0.53529411764705881</v>
      </c>
      <c r="DZ837" s="377">
        <f t="shared" si="336"/>
        <v>0.53306953080836628</v>
      </c>
      <c r="EA837" s="377">
        <f t="shared" si="336"/>
        <v>0.53182150694952446</v>
      </c>
      <c r="EB837" s="378">
        <f t="shared" si="336"/>
        <v>0.5760132590025614</v>
      </c>
      <c r="EC837" s="378">
        <f t="shared" si="336"/>
        <v>0.57608253020225331</v>
      </c>
      <c r="ED837" s="378">
        <f t="shared" si="336"/>
        <v>0.57616060225846921</v>
      </c>
      <c r="EE837" s="378">
        <f t="shared" si="336"/>
        <v>0.57643155566478255</v>
      </c>
      <c r="EG837" s="226">
        <v>5822</v>
      </c>
      <c r="EH837" s="226">
        <v>2561</v>
      </c>
      <c r="EI837" s="226">
        <v>3261</v>
      </c>
      <c r="EJ837" s="226">
        <v>1523</v>
      </c>
      <c r="EK837" s="226">
        <v>570</v>
      </c>
      <c r="EL837" s="226">
        <v>22349</v>
      </c>
      <c r="EM837" s="226">
        <v>22347</v>
      </c>
      <c r="EN837" s="379">
        <f t="shared" ref="EN837:EN902" si="345">IFERROR(EH837/EG837,0)</f>
        <v>0.43988320164891792</v>
      </c>
      <c r="EO837" s="226">
        <f t="shared" ref="EO837:EO902" si="346">IFERROR((EJ837/EI837)*100,0)</f>
        <v>46.703465194725545</v>
      </c>
      <c r="EP837" s="379">
        <f t="shared" ref="EP837:EP902" si="347">IFERROR(EK837/EG837,0)</f>
        <v>9.7904500171762276E-2</v>
      </c>
      <c r="EQ837" s="226">
        <f t="shared" ref="EQ837:EQ902" si="348">IFERROR((EK837*1000000)/EL837,0)</f>
        <v>25504.496845496444</v>
      </c>
      <c r="ER837" s="226">
        <f t="shared" ref="ER837:ER902" si="349">IFERROR((EJ837*1000000)/EM837/12,0)</f>
        <v>5679.360391402276</v>
      </c>
      <c r="ES837" s="292"/>
      <c r="ET837" s="227">
        <v>7990</v>
      </c>
      <c r="EU837" s="227">
        <v>4602</v>
      </c>
      <c r="EV837" s="227">
        <v>3388</v>
      </c>
      <c r="EW837" s="227">
        <v>1415</v>
      </c>
      <c r="EX837" s="227">
        <v>5380</v>
      </c>
      <c r="EY837" s="227">
        <v>24667</v>
      </c>
      <c r="EZ837" s="227">
        <v>24650</v>
      </c>
      <c r="FA837" s="380">
        <f t="shared" si="330"/>
        <v>0.57596996245306631</v>
      </c>
      <c r="FB837" s="228">
        <f t="shared" si="331"/>
        <v>41.765053128689495</v>
      </c>
      <c r="FC837" s="380">
        <f t="shared" si="332"/>
        <v>0.67334167709637049</v>
      </c>
      <c r="FD837" s="227">
        <f t="shared" si="333"/>
        <v>218105.16074107107</v>
      </c>
      <c r="FE837" s="227">
        <f t="shared" si="334"/>
        <v>4783.6375929682217</v>
      </c>
      <c r="FF837" s="227">
        <v>3388</v>
      </c>
      <c r="FG837" s="228">
        <f t="shared" ref="FG837:FG900" si="350">IFERROR((FH837/FF837)*100,0)</f>
        <v>64.079102715466348</v>
      </c>
      <c r="FH837" s="227">
        <v>2171</v>
      </c>
      <c r="FI837" s="227">
        <v>3388</v>
      </c>
      <c r="FJ837" s="227">
        <v>7</v>
      </c>
      <c r="FK837" s="227">
        <f t="shared" si="342"/>
        <v>1210</v>
      </c>
      <c r="FL837" s="227">
        <v>423</v>
      </c>
      <c r="FM837" s="227">
        <f t="shared" si="343"/>
        <v>787</v>
      </c>
      <c r="FZ837" s="229"/>
      <c r="GA837" s="229"/>
      <c r="GB837" s="229"/>
      <c r="GC837" s="229"/>
      <c r="GD837" s="229"/>
    </row>
    <row r="838" spans="1:186" s="368" customFormat="1">
      <c r="A838" s="287" t="s">
        <v>1951</v>
      </c>
      <c r="B838" s="369" t="s">
        <v>1952</v>
      </c>
      <c r="C838" s="287" t="s">
        <v>2021</v>
      </c>
      <c r="D838" s="287" t="s">
        <v>87</v>
      </c>
      <c r="E838" s="369" t="s">
        <v>2022</v>
      </c>
      <c r="F838" s="287">
        <v>837</v>
      </c>
      <c r="G838" s="392" t="s">
        <v>2030</v>
      </c>
      <c r="H838" s="392" t="s">
        <v>2031</v>
      </c>
      <c r="I838" s="409" t="s">
        <v>2025</v>
      </c>
      <c r="J838" s="371" t="s">
        <v>3128</v>
      </c>
      <c r="K838" s="409" t="s">
        <v>1061</v>
      </c>
      <c r="L838" s="371" t="s">
        <v>1958</v>
      </c>
      <c r="M838" s="371" t="s">
        <v>3124</v>
      </c>
      <c r="N838" s="372">
        <v>1</v>
      </c>
      <c r="O838" s="373">
        <v>167</v>
      </c>
      <c r="P838" s="373">
        <v>564</v>
      </c>
      <c r="Q838" s="373">
        <v>473</v>
      </c>
      <c r="R838" s="373">
        <v>493</v>
      </c>
      <c r="S838" s="374">
        <v>1539</v>
      </c>
      <c r="T838" s="374">
        <v>1291</v>
      </c>
      <c r="U838" s="374">
        <v>1417</v>
      </c>
      <c r="V838" s="374">
        <v>1435</v>
      </c>
      <c r="W838" s="373">
        <v>82</v>
      </c>
      <c r="X838" s="373">
        <v>328</v>
      </c>
      <c r="Y838" s="373">
        <v>275</v>
      </c>
      <c r="Z838" s="373">
        <v>287</v>
      </c>
      <c r="AA838" s="374">
        <v>841</v>
      </c>
      <c r="AB838" s="374">
        <v>706</v>
      </c>
      <c r="AC838" s="374">
        <v>777</v>
      </c>
      <c r="AD838" s="374">
        <v>787</v>
      </c>
      <c r="AE838" s="373">
        <v>2</v>
      </c>
      <c r="AF838" s="373">
        <v>3</v>
      </c>
      <c r="AG838" s="373">
        <v>3</v>
      </c>
      <c r="AH838" s="373">
        <v>3</v>
      </c>
      <c r="AI838" s="374">
        <v>10</v>
      </c>
      <c r="AJ838" s="374">
        <v>7</v>
      </c>
      <c r="AK838" s="374">
        <v>8</v>
      </c>
      <c r="AL838" s="374">
        <v>8</v>
      </c>
      <c r="AM838" s="226">
        <v>85</v>
      </c>
      <c r="AN838" s="226">
        <v>235</v>
      </c>
      <c r="AO838" s="226">
        <v>198</v>
      </c>
      <c r="AP838" s="226">
        <v>206</v>
      </c>
      <c r="AQ838" s="227">
        <v>698</v>
      </c>
      <c r="AR838" s="227">
        <v>584</v>
      </c>
      <c r="AS838" s="227">
        <v>641</v>
      </c>
      <c r="AT838" s="227">
        <v>648</v>
      </c>
      <c r="AU838" s="226">
        <v>21</v>
      </c>
      <c r="AV838" s="226">
        <v>109</v>
      </c>
      <c r="AW838" s="226">
        <v>101</v>
      </c>
      <c r="AX838" s="226">
        <v>105</v>
      </c>
      <c r="AY838" s="218">
        <v>324</v>
      </c>
      <c r="AZ838" s="218">
        <v>298</v>
      </c>
      <c r="BA838" s="218">
        <v>324</v>
      </c>
      <c r="BB838" s="218">
        <v>332</v>
      </c>
      <c r="BC838" s="226">
        <f t="shared" si="340"/>
        <v>64</v>
      </c>
      <c r="BD838" s="226">
        <f t="shared" si="340"/>
        <v>118</v>
      </c>
      <c r="BE838" s="226">
        <f t="shared" si="340"/>
        <v>79</v>
      </c>
      <c r="BF838" s="226">
        <f t="shared" si="340"/>
        <v>78</v>
      </c>
      <c r="BG838" s="218">
        <f t="shared" si="340"/>
        <v>363</v>
      </c>
      <c r="BH838" s="218">
        <f t="shared" si="340"/>
        <v>264</v>
      </c>
      <c r="BI838" s="218">
        <f t="shared" si="340"/>
        <v>290</v>
      </c>
      <c r="BJ838" s="218">
        <f t="shared" si="340"/>
        <v>302</v>
      </c>
      <c r="BK838" s="226">
        <f t="shared" si="339"/>
        <v>0</v>
      </c>
      <c r="BL838" s="226">
        <f t="shared" si="338"/>
        <v>8</v>
      </c>
      <c r="BM838" s="226">
        <f t="shared" si="338"/>
        <v>18</v>
      </c>
      <c r="BN838" s="226">
        <f t="shared" si="338"/>
        <v>23</v>
      </c>
      <c r="BO838" s="227">
        <f t="shared" si="338"/>
        <v>11</v>
      </c>
      <c r="BP838" s="227">
        <f t="shared" si="338"/>
        <v>22</v>
      </c>
      <c r="BQ838" s="227">
        <f t="shared" si="338"/>
        <v>27</v>
      </c>
      <c r="BR838" s="227">
        <f t="shared" si="338"/>
        <v>14</v>
      </c>
      <c r="BS838" s="226">
        <v>0</v>
      </c>
      <c r="BT838" s="226">
        <v>8</v>
      </c>
      <c r="BU838" s="226">
        <v>18</v>
      </c>
      <c r="BV838" s="226">
        <v>23</v>
      </c>
      <c r="BW838" s="227">
        <v>11</v>
      </c>
      <c r="BX838" s="227">
        <v>22</v>
      </c>
      <c r="BY838" s="227">
        <v>27</v>
      </c>
      <c r="BZ838" s="227">
        <v>14</v>
      </c>
      <c r="CA838" s="226">
        <v>0</v>
      </c>
      <c r="CB838" s="226">
        <f>IFERROR(VLOOKUP($G838,[12]ITEM!$B$2:$AC$939,26,0),0)</f>
        <v>0</v>
      </c>
      <c r="CC838" s="226">
        <f>IFERROR(VLOOKUP($G838,[12]ITEM!$B$2:$AC$939,27,0),0)</f>
        <v>0</v>
      </c>
      <c r="CD838" s="226">
        <f>IFERROR(VLOOKUP($G838,[12]ITEM!$B$2:$AC$939,28,0),0)</f>
        <v>0</v>
      </c>
      <c r="CE838" s="227">
        <v>0</v>
      </c>
      <c r="CF838" s="227">
        <v>0</v>
      </c>
      <c r="CG838" s="227">
        <v>0</v>
      </c>
      <c r="CH838" s="227">
        <v>0</v>
      </c>
      <c r="CI838" s="375"/>
      <c r="CJ838" s="226">
        <f t="shared" si="329"/>
        <v>65</v>
      </c>
      <c r="CK838" s="226">
        <f t="shared" si="329"/>
        <v>173</v>
      </c>
      <c r="CL838" s="226">
        <f t="shared" si="329"/>
        <v>146</v>
      </c>
      <c r="CM838" s="226">
        <f t="shared" si="329"/>
        <v>152</v>
      </c>
      <c r="CN838" s="227">
        <f t="shared" si="329"/>
        <v>363</v>
      </c>
      <c r="CO838" s="227">
        <f t="shared" si="329"/>
        <v>304.23361735196784</v>
      </c>
      <c r="CP838" s="227">
        <f t="shared" si="329"/>
        <v>333.37205439340545</v>
      </c>
      <c r="CQ838" s="227">
        <f t="shared" si="329"/>
        <v>337.36816988207357</v>
      </c>
      <c r="CR838" s="226">
        <v>62</v>
      </c>
      <c r="CS838" s="226">
        <v>170</v>
      </c>
      <c r="CT838" s="226">
        <v>143</v>
      </c>
      <c r="CU838" s="226">
        <v>149</v>
      </c>
      <c r="CV838" s="227">
        <f t="shared" si="344"/>
        <v>361</v>
      </c>
      <c r="CW838" s="227">
        <f>CV838*(1+('[13]GROWTH (YoY)'!AR838/100))</f>
        <v>302.23361735196784</v>
      </c>
      <c r="CX838" s="227">
        <f>CW838*(1+('[13]GROWTH (YoY)'!AS838/100))</f>
        <v>331.37205439340545</v>
      </c>
      <c r="CY838" s="227">
        <f>CX838*(1+('[13]GROWTH (YoY)'!AT838/100))</f>
        <v>335.36816988207357</v>
      </c>
      <c r="CZ838" s="226">
        <v>2</v>
      </c>
      <c r="DA838" s="226">
        <v>2</v>
      </c>
      <c r="DB838" s="226">
        <v>2</v>
      </c>
      <c r="DC838" s="226">
        <v>2</v>
      </c>
      <c r="DD838" s="227">
        <v>1</v>
      </c>
      <c r="DE838" s="227">
        <v>1</v>
      </c>
      <c r="DF838" s="227">
        <v>1</v>
      </c>
      <c r="DG838" s="227">
        <v>1</v>
      </c>
      <c r="DH838" s="226">
        <v>1</v>
      </c>
      <c r="DI838" s="226">
        <v>1</v>
      </c>
      <c r="DJ838" s="226">
        <v>1</v>
      </c>
      <c r="DK838" s="226">
        <v>1</v>
      </c>
      <c r="DL838" s="227">
        <v>1</v>
      </c>
      <c r="DM838" s="227">
        <v>1</v>
      </c>
      <c r="DN838" s="227">
        <v>1</v>
      </c>
      <c r="DO838" s="227">
        <v>1</v>
      </c>
      <c r="DP838" s="376">
        <f t="shared" si="341"/>
        <v>-1</v>
      </c>
      <c r="DQ838" s="226">
        <f t="shared" si="341"/>
        <v>-55</v>
      </c>
      <c r="DR838" s="226">
        <f t="shared" si="341"/>
        <v>-67</v>
      </c>
      <c r="DS838" s="226">
        <f t="shared" si="337"/>
        <v>-74</v>
      </c>
      <c r="DT838" s="227">
        <f t="shared" si="337"/>
        <v>0</v>
      </c>
      <c r="DU838" s="227">
        <f t="shared" si="337"/>
        <v>-40.233617351967837</v>
      </c>
      <c r="DV838" s="227">
        <f t="shared" si="337"/>
        <v>-43.372054393405449</v>
      </c>
      <c r="DW838" s="227">
        <f t="shared" si="337"/>
        <v>-35.368169882073573</v>
      </c>
      <c r="DX838" s="377">
        <f t="shared" si="336"/>
        <v>0.49101796407185627</v>
      </c>
      <c r="DY838" s="377">
        <f t="shared" si="336"/>
        <v>0.58156028368794321</v>
      </c>
      <c r="DZ838" s="377">
        <f t="shared" si="336"/>
        <v>0.58139534883720934</v>
      </c>
      <c r="EA838" s="377">
        <f t="shared" si="336"/>
        <v>0.58215010141987833</v>
      </c>
      <c r="EB838" s="378">
        <f t="shared" si="336"/>
        <v>0.54645873944119561</v>
      </c>
      <c r="EC838" s="378">
        <f t="shared" si="336"/>
        <v>0.54686289697908597</v>
      </c>
      <c r="ED838" s="378">
        <f t="shared" si="336"/>
        <v>0.54834156669019052</v>
      </c>
      <c r="EE838" s="378">
        <f t="shared" si="336"/>
        <v>0.5484320557491289</v>
      </c>
      <c r="EG838" s="226">
        <v>167</v>
      </c>
      <c r="EH838" s="226">
        <v>81</v>
      </c>
      <c r="EI838" s="226">
        <v>87</v>
      </c>
      <c r="EJ838" s="226">
        <v>18</v>
      </c>
      <c r="EK838" s="226">
        <v>21</v>
      </c>
      <c r="EL838" s="226">
        <v>528</v>
      </c>
      <c r="EM838" s="226">
        <v>528</v>
      </c>
      <c r="EN838" s="379">
        <f t="shared" si="345"/>
        <v>0.48502994011976047</v>
      </c>
      <c r="EO838" s="226">
        <f t="shared" si="346"/>
        <v>20.689655172413794</v>
      </c>
      <c r="EP838" s="379">
        <f t="shared" si="347"/>
        <v>0.12574850299401197</v>
      </c>
      <c r="EQ838" s="226">
        <f t="shared" si="348"/>
        <v>39772.727272727272</v>
      </c>
      <c r="ER838" s="226">
        <f t="shared" si="349"/>
        <v>2840.9090909090905</v>
      </c>
      <c r="ES838" s="292"/>
      <c r="ET838" s="227">
        <v>1539</v>
      </c>
      <c r="EU838" s="227">
        <v>841</v>
      </c>
      <c r="EV838" s="227">
        <v>698</v>
      </c>
      <c r="EW838" s="227">
        <v>324</v>
      </c>
      <c r="EX838" s="227">
        <v>641</v>
      </c>
      <c r="EY838" s="227">
        <v>5084</v>
      </c>
      <c r="EZ838" s="227">
        <v>5075</v>
      </c>
      <c r="FA838" s="380">
        <f t="shared" si="330"/>
        <v>0.54645873944119561</v>
      </c>
      <c r="FB838" s="228">
        <f t="shared" si="331"/>
        <v>46.418338108882523</v>
      </c>
      <c r="FC838" s="380">
        <f t="shared" si="332"/>
        <v>0.41650422352176736</v>
      </c>
      <c r="FD838" s="227">
        <f t="shared" si="333"/>
        <v>126081.82533438237</v>
      </c>
      <c r="FE838" s="227">
        <f t="shared" si="334"/>
        <v>5320.1970443349755</v>
      </c>
      <c r="FF838" s="227">
        <v>698</v>
      </c>
      <c r="FG838" s="228">
        <f t="shared" si="350"/>
        <v>46.418338108882523</v>
      </c>
      <c r="FH838" s="227">
        <v>324</v>
      </c>
      <c r="FI838" s="227">
        <v>698</v>
      </c>
      <c r="FJ838" s="227">
        <v>2</v>
      </c>
      <c r="FK838" s="227">
        <f t="shared" si="342"/>
        <v>372</v>
      </c>
      <c r="FL838" s="227">
        <v>81</v>
      </c>
      <c r="FM838" s="227">
        <f t="shared" si="343"/>
        <v>291</v>
      </c>
      <c r="FZ838" s="229"/>
      <c r="GA838" s="229"/>
      <c r="GB838" s="229"/>
      <c r="GC838" s="229"/>
      <c r="GD838" s="229"/>
    </row>
    <row r="839" spans="1:186" s="368" customFormat="1">
      <c r="A839" s="287" t="s">
        <v>1951</v>
      </c>
      <c r="B839" s="369" t="s">
        <v>1952</v>
      </c>
      <c r="C839" s="287" t="s">
        <v>2021</v>
      </c>
      <c r="D839" s="287" t="s">
        <v>87</v>
      </c>
      <c r="E839" s="369" t="s">
        <v>2022</v>
      </c>
      <c r="F839" s="287">
        <v>838</v>
      </c>
      <c r="G839" s="392" t="s">
        <v>2032</v>
      </c>
      <c r="H839" s="392" t="s">
        <v>2033</v>
      </c>
      <c r="I839" s="409" t="s">
        <v>2025</v>
      </c>
      <c r="J839" s="371" t="s">
        <v>3128</v>
      </c>
      <c r="K839" s="409" t="s">
        <v>1061</v>
      </c>
      <c r="L839" s="371" t="s">
        <v>1958</v>
      </c>
      <c r="M839" s="371" t="s">
        <v>3124</v>
      </c>
      <c r="N839" s="372">
        <v>1</v>
      </c>
      <c r="O839" s="373">
        <v>643</v>
      </c>
      <c r="P839" s="373">
        <v>2168</v>
      </c>
      <c r="Q839" s="373">
        <v>2319</v>
      </c>
      <c r="R839" s="373">
        <v>2487</v>
      </c>
      <c r="S839" s="374">
        <v>4767</v>
      </c>
      <c r="T839" s="374">
        <v>5223</v>
      </c>
      <c r="U839" s="374">
        <v>5765</v>
      </c>
      <c r="V839" s="374">
        <v>6735</v>
      </c>
      <c r="W839" s="373">
        <v>334</v>
      </c>
      <c r="X839" s="373">
        <v>1498</v>
      </c>
      <c r="Y839" s="373">
        <v>1602</v>
      </c>
      <c r="Z839" s="373">
        <v>1718</v>
      </c>
      <c r="AA839" s="374">
        <v>2354</v>
      </c>
      <c r="AB839" s="374">
        <v>2579</v>
      </c>
      <c r="AC839" s="374">
        <v>2850</v>
      </c>
      <c r="AD839" s="374">
        <v>3329</v>
      </c>
      <c r="AE839" s="373">
        <v>6</v>
      </c>
      <c r="AF839" s="373">
        <v>9</v>
      </c>
      <c r="AG839" s="373">
        <v>9</v>
      </c>
      <c r="AH839" s="373">
        <v>10</v>
      </c>
      <c r="AI839" s="374">
        <v>34</v>
      </c>
      <c r="AJ839" s="374">
        <v>33</v>
      </c>
      <c r="AK839" s="374">
        <v>35</v>
      </c>
      <c r="AL839" s="374">
        <v>40</v>
      </c>
      <c r="AM839" s="226">
        <v>309</v>
      </c>
      <c r="AN839" s="226">
        <v>670</v>
      </c>
      <c r="AO839" s="226">
        <v>717</v>
      </c>
      <c r="AP839" s="226">
        <v>769</v>
      </c>
      <c r="AQ839" s="227">
        <v>2413</v>
      </c>
      <c r="AR839" s="227">
        <v>2643</v>
      </c>
      <c r="AS839" s="227">
        <v>2915</v>
      </c>
      <c r="AT839" s="227">
        <v>3405</v>
      </c>
      <c r="AU839" s="226">
        <v>79</v>
      </c>
      <c r="AV839" s="226">
        <v>301</v>
      </c>
      <c r="AW839" s="226">
        <v>326</v>
      </c>
      <c r="AX839" s="226">
        <v>355</v>
      </c>
      <c r="AY839" s="218">
        <v>1189</v>
      </c>
      <c r="AZ839" s="218">
        <v>1318</v>
      </c>
      <c r="BA839" s="218">
        <v>1474</v>
      </c>
      <c r="BB839" s="218">
        <v>1734</v>
      </c>
      <c r="BC839" s="226">
        <f t="shared" si="340"/>
        <v>230</v>
      </c>
      <c r="BD839" s="226">
        <f t="shared" si="340"/>
        <v>261</v>
      </c>
      <c r="BE839" s="226">
        <f t="shared" si="340"/>
        <v>134</v>
      </c>
      <c r="BF839" s="226">
        <f t="shared" si="340"/>
        <v>196</v>
      </c>
      <c r="BG839" s="218">
        <f t="shared" si="340"/>
        <v>1100</v>
      </c>
      <c r="BH839" s="218">
        <f t="shared" si="340"/>
        <v>1027</v>
      </c>
      <c r="BI839" s="218">
        <f t="shared" si="340"/>
        <v>1193</v>
      </c>
      <c r="BJ839" s="218">
        <f t="shared" si="340"/>
        <v>1547</v>
      </c>
      <c r="BK839" s="226">
        <f t="shared" si="339"/>
        <v>0</v>
      </c>
      <c r="BL839" s="226">
        <f t="shared" si="338"/>
        <v>108</v>
      </c>
      <c r="BM839" s="226">
        <f t="shared" si="338"/>
        <v>257</v>
      </c>
      <c r="BN839" s="226">
        <f t="shared" si="338"/>
        <v>218</v>
      </c>
      <c r="BO839" s="227">
        <f t="shared" si="338"/>
        <v>124</v>
      </c>
      <c r="BP839" s="227">
        <f t="shared" si="338"/>
        <v>298</v>
      </c>
      <c r="BQ839" s="227">
        <f t="shared" si="338"/>
        <v>248</v>
      </c>
      <c r="BR839" s="227">
        <f t="shared" si="338"/>
        <v>124</v>
      </c>
      <c r="BS839" s="226">
        <v>0</v>
      </c>
      <c r="BT839" s="226">
        <v>108</v>
      </c>
      <c r="BU839" s="226">
        <v>257</v>
      </c>
      <c r="BV839" s="226">
        <v>218</v>
      </c>
      <c r="BW839" s="227">
        <v>124</v>
      </c>
      <c r="BX839" s="227">
        <v>298</v>
      </c>
      <c r="BY839" s="227">
        <v>248</v>
      </c>
      <c r="BZ839" s="227">
        <v>124</v>
      </c>
      <c r="CA839" s="226">
        <v>0</v>
      </c>
      <c r="CB839" s="226">
        <f>IFERROR(VLOOKUP($G839,[12]ITEM!$B$2:$AC$939,26,0),0)</f>
        <v>0</v>
      </c>
      <c r="CC839" s="226">
        <f>IFERROR(VLOOKUP($G839,[12]ITEM!$B$2:$AC$939,27,0),0)</f>
        <v>0</v>
      </c>
      <c r="CD839" s="226">
        <f>IFERROR(VLOOKUP($G839,[12]ITEM!$B$2:$AC$939,28,0),0)</f>
        <v>0</v>
      </c>
      <c r="CE839" s="227">
        <v>0</v>
      </c>
      <c r="CF839" s="227">
        <v>0</v>
      </c>
      <c r="CG839" s="227">
        <v>0</v>
      </c>
      <c r="CH839" s="227">
        <v>0</v>
      </c>
      <c r="CI839" s="375"/>
      <c r="CJ839" s="226">
        <f t="shared" ref="CJ839:CQ870" si="351">CR839+CZ839+DH839</f>
        <v>230</v>
      </c>
      <c r="CK839" s="226">
        <f t="shared" si="351"/>
        <v>440</v>
      </c>
      <c r="CL839" s="226">
        <f t="shared" si="351"/>
        <v>469</v>
      </c>
      <c r="CM839" s="226">
        <f t="shared" si="351"/>
        <v>500</v>
      </c>
      <c r="CN839" s="227">
        <f t="shared" si="351"/>
        <v>1100</v>
      </c>
      <c r="CO839" s="227">
        <f t="shared" si="351"/>
        <v>1183.9618826028745</v>
      </c>
      <c r="CP839" s="227">
        <f t="shared" si="351"/>
        <v>1326.0624548995531</v>
      </c>
      <c r="CQ839" s="227">
        <f t="shared" si="351"/>
        <v>1492.6107401095828</v>
      </c>
      <c r="CR839" s="226">
        <v>140</v>
      </c>
      <c r="CS839" s="226">
        <v>303</v>
      </c>
      <c r="CT839" s="226">
        <v>324</v>
      </c>
      <c r="CU839" s="226">
        <v>348</v>
      </c>
      <c r="CV839" s="227">
        <f t="shared" si="344"/>
        <v>933</v>
      </c>
      <c r="CW839" s="227">
        <f>CV839*(1+('[13]GROWTH (YoY)'!AR839/100))</f>
        <v>1021.9618826028744</v>
      </c>
      <c r="CX839" s="227">
        <f>CW839*(1+('[13]GROWTH (YoY)'!AS839/100))</f>
        <v>1127.0624548995531</v>
      </c>
      <c r="CY839" s="227">
        <f>CX839*(1+('[13]GROWTH (YoY)'!AT839/100))</f>
        <v>1316.6107401095828</v>
      </c>
      <c r="CZ839" s="226">
        <v>35</v>
      </c>
      <c r="DA839" s="226">
        <v>38</v>
      </c>
      <c r="DB839" s="226">
        <v>40</v>
      </c>
      <c r="DC839" s="226">
        <v>41</v>
      </c>
      <c r="DD839" s="227">
        <v>67</v>
      </c>
      <c r="DE839" s="227">
        <v>52</v>
      </c>
      <c r="DF839" s="227">
        <v>80</v>
      </c>
      <c r="DG839" s="227">
        <v>51</v>
      </c>
      <c r="DH839" s="226">
        <v>55</v>
      </c>
      <c r="DI839" s="226">
        <v>99</v>
      </c>
      <c r="DJ839" s="226">
        <v>105</v>
      </c>
      <c r="DK839" s="226">
        <v>111</v>
      </c>
      <c r="DL839" s="227">
        <v>100</v>
      </c>
      <c r="DM839" s="227">
        <v>110</v>
      </c>
      <c r="DN839" s="227">
        <v>119</v>
      </c>
      <c r="DO839" s="227">
        <v>125</v>
      </c>
      <c r="DP839" s="376">
        <f t="shared" si="341"/>
        <v>0</v>
      </c>
      <c r="DQ839" s="226">
        <f t="shared" si="341"/>
        <v>-179</v>
      </c>
      <c r="DR839" s="226">
        <f t="shared" si="341"/>
        <v>-335</v>
      </c>
      <c r="DS839" s="226">
        <f t="shared" si="337"/>
        <v>-304</v>
      </c>
      <c r="DT839" s="227">
        <f t="shared" si="337"/>
        <v>0</v>
      </c>
      <c r="DU839" s="227">
        <f t="shared" si="337"/>
        <v>-156.96188260287454</v>
      </c>
      <c r="DV839" s="227">
        <f t="shared" si="337"/>
        <v>-133.06245489955313</v>
      </c>
      <c r="DW839" s="227">
        <f t="shared" si="337"/>
        <v>54.389259890417179</v>
      </c>
      <c r="DX839" s="377">
        <f t="shared" si="336"/>
        <v>0.51944012441679632</v>
      </c>
      <c r="DY839" s="377">
        <f t="shared" si="336"/>
        <v>0.69095940959409596</v>
      </c>
      <c r="DZ839" s="377">
        <f t="shared" si="336"/>
        <v>0.69081500646830529</v>
      </c>
      <c r="EA839" s="377">
        <f t="shared" si="336"/>
        <v>0.69079211901889825</v>
      </c>
      <c r="EB839" s="378">
        <f t="shared" si="336"/>
        <v>0.49381162156492553</v>
      </c>
      <c r="EC839" s="378">
        <f t="shared" si="336"/>
        <v>0.49377752249664941</v>
      </c>
      <c r="ED839" s="378">
        <f t="shared" si="336"/>
        <v>0.49436253252385082</v>
      </c>
      <c r="EE839" s="378">
        <f t="shared" si="336"/>
        <v>0.49428359317000742</v>
      </c>
      <c r="EG839" s="226">
        <v>643</v>
      </c>
      <c r="EH839" s="226">
        <v>320</v>
      </c>
      <c r="EI839" s="226">
        <v>324</v>
      </c>
      <c r="EJ839" s="226">
        <v>64</v>
      </c>
      <c r="EK839" s="226">
        <v>163</v>
      </c>
      <c r="EL839" s="226">
        <v>2313</v>
      </c>
      <c r="EM839" s="226">
        <v>2313</v>
      </c>
      <c r="EN839" s="379">
        <f t="shared" si="345"/>
        <v>0.49766718506998447</v>
      </c>
      <c r="EO839" s="226">
        <f t="shared" si="346"/>
        <v>19.753086419753085</v>
      </c>
      <c r="EP839" s="379">
        <f t="shared" si="347"/>
        <v>0.25349922239502332</v>
      </c>
      <c r="EQ839" s="226">
        <f t="shared" si="348"/>
        <v>70471.249459576313</v>
      </c>
      <c r="ER839" s="226">
        <f t="shared" si="349"/>
        <v>2305.8077532785705</v>
      </c>
      <c r="ES839" s="292"/>
      <c r="ET839" s="227">
        <v>5338</v>
      </c>
      <c r="EU839" s="227">
        <v>2636</v>
      </c>
      <c r="EV839" s="227">
        <v>2702</v>
      </c>
      <c r="EW839" s="227">
        <v>1213</v>
      </c>
      <c r="EX839" s="227">
        <v>1185</v>
      </c>
      <c r="EY839" s="227">
        <v>19194</v>
      </c>
      <c r="EZ839" s="227">
        <v>18994</v>
      </c>
      <c r="FA839" s="380">
        <f t="shared" si="330"/>
        <v>0.49381790932933683</v>
      </c>
      <c r="FB839" s="228">
        <f t="shared" si="331"/>
        <v>44.892672094744633</v>
      </c>
      <c r="FC839" s="380">
        <f t="shared" si="332"/>
        <v>0.22199325590108654</v>
      </c>
      <c r="FD839" s="227">
        <f t="shared" si="333"/>
        <v>61738.043138480774</v>
      </c>
      <c r="FE839" s="227">
        <f t="shared" si="334"/>
        <v>5321.8560247095575</v>
      </c>
      <c r="FF839" s="227">
        <v>2702</v>
      </c>
      <c r="FG839" s="228">
        <f t="shared" si="350"/>
        <v>44.892672094744633</v>
      </c>
      <c r="FH839" s="227">
        <v>1213</v>
      </c>
      <c r="FI839" s="227">
        <v>2702</v>
      </c>
      <c r="FJ839" s="227">
        <v>9</v>
      </c>
      <c r="FK839" s="227">
        <f t="shared" si="342"/>
        <v>1480</v>
      </c>
      <c r="FL839" s="227">
        <v>282</v>
      </c>
      <c r="FM839" s="227">
        <f t="shared" si="343"/>
        <v>1198</v>
      </c>
      <c r="FZ839" s="229"/>
      <c r="GA839" s="229"/>
      <c r="GB839" s="229"/>
      <c r="GC839" s="229"/>
      <c r="GD839" s="229"/>
    </row>
    <row r="840" spans="1:186" s="368" customFormat="1">
      <c r="A840" s="287" t="s">
        <v>1951</v>
      </c>
      <c r="B840" s="369" t="s">
        <v>1952</v>
      </c>
      <c r="C840" s="287" t="s">
        <v>1989</v>
      </c>
      <c r="D840" s="287" t="s">
        <v>87</v>
      </c>
      <c r="E840" s="369" t="s">
        <v>1990</v>
      </c>
      <c r="F840" s="287">
        <v>839</v>
      </c>
      <c r="G840" s="392" t="s">
        <v>2034</v>
      </c>
      <c r="H840" s="392" t="s">
        <v>2035</v>
      </c>
      <c r="I840" s="382" t="s">
        <v>2025</v>
      </c>
      <c r="J840" s="388" t="s">
        <v>3128</v>
      </c>
      <c r="K840" s="409" t="s">
        <v>1061</v>
      </c>
      <c r="L840" s="371" t="s">
        <v>1958</v>
      </c>
      <c r="M840" s="371" t="s">
        <v>3124</v>
      </c>
      <c r="N840" s="372">
        <v>1</v>
      </c>
      <c r="O840" s="373">
        <v>1889</v>
      </c>
      <c r="P840" s="373">
        <v>1755</v>
      </c>
      <c r="Q840" s="373">
        <v>1870</v>
      </c>
      <c r="R840" s="373">
        <v>1998</v>
      </c>
      <c r="S840" s="374">
        <v>2032</v>
      </c>
      <c r="T840" s="374">
        <v>2160</v>
      </c>
      <c r="U840" s="374">
        <v>2309</v>
      </c>
      <c r="V840" s="374">
        <v>2354</v>
      </c>
      <c r="W840" s="373">
        <v>945</v>
      </c>
      <c r="X840" s="373">
        <v>1067</v>
      </c>
      <c r="Y840" s="373">
        <v>1114</v>
      </c>
      <c r="Z840" s="373">
        <v>1188</v>
      </c>
      <c r="AA840" s="374">
        <v>1062</v>
      </c>
      <c r="AB840" s="374">
        <v>1128</v>
      </c>
      <c r="AC840" s="374">
        <v>1205</v>
      </c>
      <c r="AD840" s="374">
        <v>1227</v>
      </c>
      <c r="AE840" s="373">
        <v>18</v>
      </c>
      <c r="AF840" s="373">
        <v>10</v>
      </c>
      <c r="AG840" s="373">
        <v>10</v>
      </c>
      <c r="AH840" s="373">
        <v>10</v>
      </c>
      <c r="AI840" s="374">
        <v>14</v>
      </c>
      <c r="AJ840" s="374">
        <v>13</v>
      </c>
      <c r="AK840" s="374">
        <v>14</v>
      </c>
      <c r="AL840" s="374">
        <v>14</v>
      </c>
      <c r="AM840" s="226">
        <v>945</v>
      </c>
      <c r="AN840" s="226">
        <v>688</v>
      </c>
      <c r="AO840" s="226">
        <v>755</v>
      </c>
      <c r="AP840" s="226">
        <v>810</v>
      </c>
      <c r="AQ840" s="227">
        <v>970</v>
      </c>
      <c r="AR840" s="227">
        <v>1032</v>
      </c>
      <c r="AS840" s="227">
        <v>1104</v>
      </c>
      <c r="AT840" s="227">
        <v>1126</v>
      </c>
      <c r="AU840" s="226">
        <v>262</v>
      </c>
      <c r="AV840" s="226">
        <v>257</v>
      </c>
      <c r="AW840" s="226">
        <v>297</v>
      </c>
      <c r="AX840" s="226">
        <v>320</v>
      </c>
      <c r="AY840" s="218">
        <v>387</v>
      </c>
      <c r="AZ840" s="218">
        <v>415</v>
      </c>
      <c r="BA840" s="218">
        <v>448</v>
      </c>
      <c r="BB840" s="218">
        <v>466</v>
      </c>
      <c r="BC840" s="226">
        <f t="shared" si="340"/>
        <v>684</v>
      </c>
      <c r="BD840" s="226">
        <f t="shared" si="340"/>
        <v>417</v>
      </c>
      <c r="BE840" s="226">
        <f t="shared" si="340"/>
        <v>426</v>
      </c>
      <c r="BF840" s="226">
        <f t="shared" si="340"/>
        <v>463</v>
      </c>
      <c r="BG840" s="218">
        <f t="shared" si="340"/>
        <v>564</v>
      </c>
      <c r="BH840" s="218">
        <f t="shared" si="340"/>
        <v>577</v>
      </c>
      <c r="BI840" s="218">
        <f t="shared" si="340"/>
        <v>621</v>
      </c>
      <c r="BJ840" s="218">
        <f t="shared" si="340"/>
        <v>641</v>
      </c>
      <c r="BK840" s="226">
        <f t="shared" si="339"/>
        <v>-1</v>
      </c>
      <c r="BL840" s="226">
        <f t="shared" si="338"/>
        <v>14</v>
      </c>
      <c r="BM840" s="226">
        <f t="shared" si="338"/>
        <v>32</v>
      </c>
      <c r="BN840" s="226">
        <f t="shared" si="338"/>
        <v>27</v>
      </c>
      <c r="BO840" s="227">
        <f t="shared" si="338"/>
        <v>19</v>
      </c>
      <c r="BP840" s="227">
        <f t="shared" si="338"/>
        <v>40</v>
      </c>
      <c r="BQ840" s="227">
        <f t="shared" si="338"/>
        <v>35</v>
      </c>
      <c r="BR840" s="227">
        <f t="shared" si="338"/>
        <v>19</v>
      </c>
      <c r="BS840" s="226">
        <v>0</v>
      </c>
      <c r="BT840" s="226">
        <v>14</v>
      </c>
      <c r="BU840" s="226">
        <v>32</v>
      </c>
      <c r="BV840" s="226">
        <v>27</v>
      </c>
      <c r="BW840" s="227">
        <v>19</v>
      </c>
      <c r="BX840" s="227">
        <v>40</v>
      </c>
      <c r="BY840" s="227">
        <v>35</v>
      </c>
      <c r="BZ840" s="227">
        <v>19</v>
      </c>
      <c r="CA840" s="226">
        <v>1</v>
      </c>
      <c r="CB840" s="226">
        <f>IFERROR(VLOOKUP($G840,[12]ITEM!$B$2:$AC$939,26,0),0)</f>
        <v>0</v>
      </c>
      <c r="CC840" s="226">
        <f>IFERROR(VLOOKUP($G840,[12]ITEM!$B$2:$AC$939,27,0),0)</f>
        <v>0</v>
      </c>
      <c r="CD840" s="226">
        <f>IFERROR(VLOOKUP($G840,[12]ITEM!$B$2:$AC$939,28,0),0)</f>
        <v>0</v>
      </c>
      <c r="CE840" s="227">
        <v>0</v>
      </c>
      <c r="CF840" s="227">
        <v>0</v>
      </c>
      <c r="CG840" s="227">
        <v>0</v>
      </c>
      <c r="CH840" s="227">
        <v>0</v>
      </c>
      <c r="CI840" s="375"/>
      <c r="CJ840" s="226">
        <f t="shared" si="351"/>
        <v>683</v>
      </c>
      <c r="CK840" s="226">
        <f t="shared" si="351"/>
        <v>582</v>
      </c>
      <c r="CL840" s="226">
        <f t="shared" si="351"/>
        <v>635</v>
      </c>
      <c r="CM840" s="226">
        <f t="shared" si="351"/>
        <v>672</v>
      </c>
      <c r="CN840" s="227">
        <f t="shared" si="351"/>
        <v>564</v>
      </c>
      <c r="CO840" s="227">
        <f t="shared" si="351"/>
        <v>604.31508218446265</v>
      </c>
      <c r="CP840" s="227">
        <f t="shared" si="351"/>
        <v>641.84681446525292</v>
      </c>
      <c r="CQ840" s="227">
        <f t="shared" si="351"/>
        <v>660.06184004935653</v>
      </c>
      <c r="CR840" s="226">
        <v>580</v>
      </c>
      <c r="CS840" s="226">
        <v>422</v>
      </c>
      <c r="CT840" s="226">
        <v>464</v>
      </c>
      <c r="CU840" s="226">
        <v>498</v>
      </c>
      <c r="CV840" s="227">
        <f t="shared" si="344"/>
        <v>398</v>
      </c>
      <c r="CW840" s="227">
        <f>CV840*(1+('[13]GROWTH (YoY)'!AR840/100))</f>
        <v>423.31508218446265</v>
      </c>
      <c r="CX840" s="227">
        <f>CW840*(1+('[13]GROWTH (YoY)'!AS840/100))</f>
        <v>452.84681446525286</v>
      </c>
      <c r="CY840" s="227">
        <f>CX840*(1+('[13]GROWTH (YoY)'!AT840/100))</f>
        <v>462.06184004935648</v>
      </c>
      <c r="CZ840" s="226">
        <v>0</v>
      </c>
      <c r="DA840" s="226">
        <v>0</v>
      </c>
      <c r="DB840" s="226">
        <v>0</v>
      </c>
      <c r="DC840" s="226">
        <v>0</v>
      </c>
      <c r="DD840" s="227">
        <v>3</v>
      </c>
      <c r="DE840" s="227">
        <v>2</v>
      </c>
      <c r="DF840" s="227">
        <v>3</v>
      </c>
      <c r="DG840" s="227">
        <v>2</v>
      </c>
      <c r="DH840" s="226">
        <v>103</v>
      </c>
      <c r="DI840" s="226">
        <v>160</v>
      </c>
      <c r="DJ840" s="226">
        <v>171</v>
      </c>
      <c r="DK840" s="226">
        <v>174</v>
      </c>
      <c r="DL840" s="227">
        <v>163</v>
      </c>
      <c r="DM840" s="227">
        <v>179</v>
      </c>
      <c r="DN840" s="227">
        <v>186</v>
      </c>
      <c r="DO840" s="227">
        <v>196</v>
      </c>
      <c r="DP840" s="376">
        <f t="shared" si="341"/>
        <v>1</v>
      </c>
      <c r="DQ840" s="226">
        <f t="shared" si="341"/>
        <v>-165</v>
      </c>
      <c r="DR840" s="226">
        <f t="shared" si="341"/>
        <v>-209</v>
      </c>
      <c r="DS840" s="226">
        <f t="shared" si="337"/>
        <v>-209</v>
      </c>
      <c r="DT840" s="227">
        <f t="shared" si="337"/>
        <v>0</v>
      </c>
      <c r="DU840" s="227">
        <f t="shared" si="337"/>
        <v>-27.315082184462653</v>
      </c>
      <c r="DV840" s="227">
        <f t="shared" si="337"/>
        <v>-20.846814465252919</v>
      </c>
      <c r="DW840" s="227">
        <f t="shared" si="337"/>
        <v>-19.061840049356533</v>
      </c>
      <c r="DX840" s="377">
        <f t="shared" si="336"/>
        <v>0.50026469031233456</v>
      </c>
      <c r="DY840" s="377">
        <f t="shared" si="336"/>
        <v>0.607977207977208</v>
      </c>
      <c r="DZ840" s="377">
        <f t="shared" si="336"/>
        <v>0.59572192513368982</v>
      </c>
      <c r="EA840" s="377">
        <f t="shared" si="336"/>
        <v>0.59459459459459463</v>
      </c>
      <c r="EB840" s="378">
        <f t="shared" si="336"/>
        <v>0.52263779527559051</v>
      </c>
      <c r="EC840" s="378">
        <f t="shared" si="336"/>
        <v>0.52222222222222225</v>
      </c>
      <c r="ED840" s="378">
        <f t="shared" si="336"/>
        <v>0.52187093980077959</v>
      </c>
      <c r="EE840" s="378">
        <f t="shared" si="336"/>
        <v>0.52124044180118945</v>
      </c>
      <c r="EG840" s="226">
        <v>1889</v>
      </c>
      <c r="EH840" s="226">
        <v>605</v>
      </c>
      <c r="EI840" s="226">
        <v>1284</v>
      </c>
      <c r="EJ840" s="226">
        <v>310</v>
      </c>
      <c r="EK840" s="226">
        <v>385</v>
      </c>
      <c r="EL840" s="226">
        <v>4990</v>
      </c>
      <c r="EM840" s="226">
        <v>4986</v>
      </c>
      <c r="EN840" s="379">
        <f t="shared" si="345"/>
        <v>0.32027527792482796</v>
      </c>
      <c r="EO840" s="226">
        <f t="shared" si="346"/>
        <v>24.143302180685357</v>
      </c>
      <c r="EP840" s="379">
        <f t="shared" si="347"/>
        <v>0.20381154049761779</v>
      </c>
      <c r="EQ840" s="226">
        <f t="shared" si="348"/>
        <v>77154.308617234463</v>
      </c>
      <c r="ER840" s="226">
        <f t="shared" si="349"/>
        <v>5181.1739537371304</v>
      </c>
      <c r="ES840" s="292"/>
      <c r="ET840" s="227">
        <v>2668</v>
      </c>
      <c r="EU840" s="227">
        <v>1395</v>
      </c>
      <c r="EV840" s="227">
        <v>1274</v>
      </c>
      <c r="EW840" s="227">
        <v>508</v>
      </c>
      <c r="EX840" s="227">
        <v>835</v>
      </c>
      <c r="EY840" s="227">
        <v>6536</v>
      </c>
      <c r="EZ840" s="227">
        <v>6520</v>
      </c>
      <c r="FA840" s="380">
        <f t="shared" si="330"/>
        <v>0.52286356821589208</v>
      </c>
      <c r="FB840" s="228">
        <f t="shared" si="331"/>
        <v>39.874411302982729</v>
      </c>
      <c r="FC840" s="380">
        <f t="shared" si="332"/>
        <v>0.31296851574212892</v>
      </c>
      <c r="FD840" s="227">
        <f t="shared" si="333"/>
        <v>127753.97796817626</v>
      </c>
      <c r="FE840" s="227">
        <f t="shared" si="334"/>
        <v>6492.8425357873211</v>
      </c>
      <c r="FF840" s="227">
        <v>1274</v>
      </c>
      <c r="FG840" s="228">
        <f t="shared" si="350"/>
        <v>37.362637362637365</v>
      </c>
      <c r="FH840" s="227">
        <v>476</v>
      </c>
      <c r="FI840" s="227">
        <v>1274</v>
      </c>
      <c r="FJ840" s="227">
        <v>8</v>
      </c>
      <c r="FK840" s="227">
        <f t="shared" si="342"/>
        <v>790</v>
      </c>
      <c r="FL840" s="227">
        <v>141</v>
      </c>
      <c r="FM840" s="227">
        <f t="shared" si="343"/>
        <v>649</v>
      </c>
      <c r="FZ840" s="229"/>
      <c r="GA840" s="229"/>
      <c r="GB840" s="229"/>
      <c r="GC840" s="229"/>
      <c r="GD840" s="229"/>
    </row>
    <row r="841" spans="1:186" s="368" customFormat="1">
      <c r="A841" s="287" t="s">
        <v>1951</v>
      </c>
      <c r="B841" s="369" t="s">
        <v>1952</v>
      </c>
      <c r="C841" s="287" t="s">
        <v>1989</v>
      </c>
      <c r="D841" s="287" t="s">
        <v>87</v>
      </c>
      <c r="E841" s="369" t="s">
        <v>1990</v>
      </c>
      <c r="F841" s="287">
        <v>840</v>
      </c>
      <c r="G841" s="392" t="s">
        <v>2036</v>
      </c>
      <c r="H841" s="392" t="s">
        <v>2035</v>
      </c>
      <c r="I841" s="382" t="s">
        <v>2025</v>
      </c>
      <c r="J841" s="388" t="s">
        <v>3128</v>
      </c>
      <c r="K841" s="409" t="s">
        <v>1061</v>
      </c>
      <c r="L841" s="371" t="s">
        <v>1958</v>
      </c>
      <c r="M841" s="371" t="s">
        <v>3124</v>
      </c>
      <c r="N841" s="372">
        <v>1</v>
      </c>
      <c r="O841" s="373">
        <v>927</v>
      </c>
      <c r="P841" s="373">
        <v>1365</v>
      </c>
      <c r="Q841" s="373">
        <v>1383</v>
      </c>
      <c r="R841" s="373">
        <v>1436</v>
      </c>
      <c r="S841" s="374">
        <v>1474</v>
      </c>
      <c r="T841" s="374">
        <v>1476</v>
      </c>
      <c r="U841" s="374">
        <v>1518</v>
      </c>
      <c r="V841" s="374">
        <v>1626</v>
      </c>
      <c r="W841" s="373">
        <v>478</v>
      </c>
      <c r="X841" s="373">
        <v>519</v>
      </c>
      <c r="Y841" s="373">
        <v>519</v>
      </c>
      <c r="Z841" s="373">
        <v>539</v>
      </c>
      <c r="AA841" s="374">
        <v>560</v>
      </c>
      <c r="AB841" s="374">
        <v>560</v>
      </c>
      <c r="AC841" s="374">
        <v>576</v>
      </c>
      <c r="AD841" s="374">
        <v>617</v>
      </c>
      <c r="AE841" s="373">
        <v>8</v>
      </c>
      <c r="AF841" s="373">
        <v>12</v>
      </c>
      <c r="AG841" s="373">
        <v>11</v>
      </c>
      <c r="AH841" s="373">
        <v>11</v>
      </c>
      <c r="AI841" s="374">
        <v>13</v>
      </c>
      <c r="AJ841" s="374">
        <v>12</v>
      </c>
      <c r="AK841" s="374">
        <v>12</v>
      </c>
      <c r="AL841" s="374">
        <v>13</v>
      </c>
      <c r="AM841" s="226">
        <v>449</v>
      </c>
      <c r="AN841" s="226">
        <v>846</v>
      </c>
      <c r="AO841" s="226">
        <v>864</v>
      </c>
      <c r="AP841" s="226">
        <v>897</v>
      </c>
      <c r="AQ841" s="227">
        <v>914</v>
      </c>
      <c r="AR841" s="227">
        <v>915</v>
      </c>
      <c r="AS841" s="227">
        <v>942</v>
      </c>
      <c r="AT841" s="227">
        <v>1009</v>
      </c>
      <c r="AU841" s="226">
        <v>159</v>
      </c>
      <c r="AV841" s="226">
        <v>362</v>
      </c>
      <c r="AW841" s="226">
        <v>372</v>
      </c>
      <c r="AX841" s="226">
        <v>389</v>
      </c>
      <c r="AY841" s="218">
        <v>391</v>
      </c>
      <c r="AZ841" s="218">
        <v>397</v>
      </c>
      <c r="BA841" s="218">
        <v>411</v>
      </c>
      <c r="BB841" s="218">
        <v>437</v>
      </c>
      <c r="BC841" s="226">
        <f t="shared" si="340"/>
        <v>289</v>
      </c>
      <c r="BD841" s="226">
        <f t="shared" si="340"/>
        <v>479</v>
      </c>
      <c r="BE841" s="226">
        <f t="shared" si="340"/>
        <v>484</v>
      </c>
      <c r="BF841" s="226">
        <f t="shared" si="340"/>
        <v>499</v>
      </c>
      <c r="BG841" s="218">
        <f t="shared" si="340"/>
        <v>520</v>
      </c>
      <c r="BH841" s="218">
        <f t="shared" si="340"/>
        <v>511</v>
      </c>
      <c r="BI841" s="218">
        <f t="shared" si="340"/>
        <v>523</v>
      </c>
      <c r="BJ841" s="218">
        <f t="shared" si="340"/>
        <v>568</v>
      </c>
      <c r="BK841" s="226">
        <f t="shared" si="339"/>
        <v>1</v>
      </c>
      <c r="BL841" s="226">
        <f t="shared" si="338"/>
        <v>5</v>
      </c>
      <c r="BM841" s="226">
        <f t="shared" si="338"/>
        <v>8</v>
      </c>
      <c r="BN841" s="226">
        <f t="shared" si="338"/>
        <v>9</v>
      </c>
      <c r="BO841" s="227">
        <f t="shared" si="338"/>
        <v>3</v>
      </c>
      <c r="BP841" s="227">
        <f t="shared" si="338"/>
        <v>7</v>
      </c>
      <c r="BQ841" s="227">
        <f t="shared" si="338"/>
        <v>8</v>
      </c>
      <c r="BR841" s="227">
        <f t="shared" si="338"/>
        <v>4</v>
      </c>
      <c r="BS841" s="226">
        <v>1</v>
      </c>
      <c r="BT841" s="226">
        <v>5</v>
      </c>
      <c r="BU841" s="226">
        <v>8</v>
      </c>
      <c r="BV841" s="226">
        <v>9</v>
      </c>
      <c r="BW841" s="227">
        <v>3</v>
      </c>
      <c r="BX841" s="227">
        <v>7</v>
      </c>
      <c r="BY841" s="227">
        <v>8</v>
      </c>
      <c r="BZ841" s="227">
        <v>4</v>
      </c>
      <c r="CA841" s="226">
        <v>0</v>
      </c>
      <c r="CB841" s="226">
        <f>IFERROR(VLOOKUP($G841,[12]ITEM!$B$2:$AC$939,26,0),0)</f>
        <v>0</v>
      </c>
      <c r="CC841" s="226">
        <f>IFERROR(VLOOKUP($G841,[12]ITEM!$B$2:$AC$939,27,0),0)</f>
        <v>0</v>
      </c>
      <c r="CD841" s="226">
        <f>IFERROR(VLOOKUP($G841,[12]ITEM!$B$2:$AC$939,28,0),0)</f>
        <v>0</v>
      </c>
      <c r="CE841" s="227">
        <v>0</v>
      </c>
      <c r="CF841" s="227">
        <v>0</v>
      </c>
      <c r="CG841" s="227">
        <v>0</v>
      </c>
      <c r="CH841" s="227">
        <v>0</v>
      </c>
      <c r="CI841" s="375"/>
      <c r="CJ841" s="226">
        <f t="shared" si="351"/>
        <v>289</v>
      </c>
      <c r="CK841" s="226">
        <f t="shared" si="351"/>
        <v>548</v>
      </c>
      <c r="CL841" s="226">
        <f t="shared" si="351"/>
        <v>559</v>
      </c>
      <c r="CM841" s="226">
        <f t="shared" si="351"/>
        <v>581</v>
      </c>
      <c r="CN841" s="227">
        <f t="shared" si="351"/>
        <v>520</v>
      </c>
      <c r="CO841" s="227">
        <f t="shared" si="351"/>
        <v>520.6690906959102</v>
      </c>
      <c r="CP841" s="227">
        <f t="shared" si="351"/>
        <v>536.28994415705415</v>
      </c>
      <c r="CQ841" s="227">
        <f t="shared" si="351"/>
        <v>573.81472566020784</v>
      </c>
      <c r="CR841" s="226">
        <v>285</v>
      </c>
      <c r="CS841" s="226">
        <v>537</v>
      </c>
      <c r="CT841" s="226">
        <v>548</v>
      </c>
      <c r="CU841" s="226">
        <v>569</v>
      </c>
      <c r="CV841" s="227">
        <f t="shared" si="344"/>
        <v>508</v>
      </c>
      <c r="CW841" s="227">
        <f>CV841*(1+('[13]GROWTH (YoY)'!AR841/100))</f>
        <v>508.6690906959102</v>
      </c>
      <c r="CX841" s="227">
        <f>CW841*(1+('[13]GROWTH (YoY)'!AS841/100))</f>
        <v>523.28994415705415</v>
      </c>
      <c r="CY841" s="227">
        <f>CX841*(1+('[13]GROWTH (YoY)'!AT841/100))</f>
        <v>560.81472566020784</v>
      </c>
      <c r="CZ841" s="226">
        <v>0</v>
      </c>
      <c r="DA841" s="226">
        <v>0</v>
      </c>
      <c r="DB841" s="226">
        <v>0</v>
      </c>
      <c r="DC841" s="226">
        <v>0</v>
      </c>
      <c r="DD841" s="227">
        <v>1</v>
      </c>
      <c r="DE841" s="227">
        <v>0</v>
      </c>
      <c r="DF841" s="227">
        <v>1</v>
      </c>
      <c r="DG841" s="227">
        <v>0</v>
      </c>
      <c r="DH841" s="226">
        <v>4</v>
      </c>
      <c r="DI841" s="226">
        <v>11</v>
      </c>
      <c r="DJ841" s="226">
        <v>11</v>
      </c>
      <c r="DK841" s="226">
        <v>12</v>
      </c>
      <c r="DL841" s="227">
        <v>11</v>
      </c>
      <c r="DM841" s="227">
        <v>12</v>
      </c>
      <c r="DN841" s="227">
        <v>12</v>
      </c>
      <c r="DO841" s="227">
        <v>13</v>
      </c>
      <c r="DP841" s="376">
        <f t="shared" si="341"/>
        <v>0</v>
      </c>
      <c r="DQ841" s="226">
        <f t="shared" si="341"/>
        <v>-69</v>
      </c>
      <c r="DR841" s="226">
        <f t="shared" si="341"/>
        <v>-75</v>
      </c>
      <c r="DS841" s="226">
        <f t="shared" si="337"/>
        <v>-82</v>
      </c>
      <c r="DT841" s="227">
        <f t="shared" si="337"/>
        <v>0</v>
      </c>
      <c r="DU841" s="227">
        <f t="shared" si="337"/>
        <v>-9.6690906959101994</v>
      </c>
      <c r="DV841" s="227">
        <f t="shared" si="337"/>
        <v>-13.289944157054151</v>
      </c>
      <c r="DW841" s="227">
        <f t="shared" si="337"/>
        <v>-5.8147256602078414</v>
      </c>
      <c r="DX841" s="377">
        <f t="shared" si="336"/>
        <v>0.51564185544768071</v>
      </c>
      <c r="DY841" s="377">
        <f t="shared" si="336"/>
        <v>0.3802197802197802</v>
      </c>
      <c r="DZ841" s="377">
        <f t="shared" si="336"/>
        <v>0.37527114967462039</v>
      </c>
      <c r="EA841" s="377">
        <f t="shared" si="336"/>
        <v>0.37534818941504178</v>
      </c>
      <c r="EB841" s="378">
        <f t="shared" si="336"/>
        <v>0.37991858887381275</v>
      </c>
      <c r="EC841" s="378">
        <f t="shared" si="336"/>
        <v>0.37940379403794039</v>
      </c>
      <c r="ED841" s="378">
        <f t="shared" si="336"/>
        <v>0.37944664031620551</v>
      </c>
      <c r="EE841" s="378">
        <f t="shared" si="336"/>
        <v>0.3794587945879459</v>
      </c>
      <c r="EG841" s="226">
        <v>927</v>
      </c>
      <c r="EH841" s="226">
        <v>302</v>
      </c>
      <c r="EI841" s="226">
        <v>626</v>
      </c>
      <c r="EJ841" s="226">
        <v>261</v>
      </c>
      <c r="EK841" s="226">
        <v>123</v>
      </c>
      <c r="EL841" s="226">
        <v>4109</v>
      </c>
      <c r="EM841" s="226">
        <v>4109</v>
      </c>
      <c r="EN841" s="379">
        <f t="shared" si="345"/>
        <v>0.32578209277238401</v>
      </c>
      <c r="EO841" s="226">
        <f t="shared" si="346"/>
        <v>41.693290734824281</v>
      </c>
      <c r="EP841" s="379">
        <f t="shared" si="347"/>
        <v>0.13268608414239483</v>
      </c>
      <c r="EQ841" s="226">
        <f t="shared" si="348"/>
        <v>29934.290581650035</v>
      </c>
      <c r="ER841" s="226">
        <f t="shared" si="349"/>
        <v>5293.2587004137258</v>
      </c>
      <c r="ES841" s="292"/>
      <c r="ET841" s="227">
        <v>1365</v>
      </c>
      <c r="EU841" s="227">
        <v>519</v>
      </c>
      <c r="EV841" s="227">
        <v>846</v>
      </c>
      <c r="EW841" s="227">
        <v>362</v>
      </c>
      <c r="EX841" s="227">
        <v>93</v>
      </c>
      <c r="EY841" s="227">
        <v>6068</v>
      </c>
      <c r="EZ841" s="227">
        <v>6062</v>
      </c>
      <c r="FA841" s="380">
        <f t="shared" si="330"/>
        <v>0.3802197802197802</v>
      </c>
      <c r="FB841" s="228">
        <f t="shared" si="331"/>
        <v>42.789598108747043</v>
      </c>
      <c r="FC841" s="380">
        <f t="shared" si="332"/>
        <v>6.8131868131868126E-2</v>
      </c>
      <c r="FD841" s="227">
        <f t="shared" si="333"/>
        <v>15326.301911667766</v>
      </c>
      <c r="FE841" s="227">
        <f t="shared" si="334"/>
        <v>4976.355438249203</v>
      </c>
      <c r="FF841" s="227">
        <v>846</v>
      </c>
      <c r="FG841" s="228">
        <f t="shared" si="350"/>
        <v>42.789598108747043</v>
      </c>
      <c r="FH841" s="227">
        <v>362</v>
      </c>
      <c r="FI841" s="227">
        <v>846</v>
      </c>
      <c r="FJ841" s="227">
        <v>0</v>
      </c>
      <c r="FK841" s="227">
        <f t="shared" si="342"/>
        <v>484</v>
      </c>
      <c r="FL841" s="227">
        <v>72</v>
      </c>
      <c r="FM841" s="227">
        <f t="shared" si="343"/>
        <v>412</v>
      </c>
      <c r="FZ841" s="229"/>
      <c r="GA841" s="229"/>
      <c r="GB841" s="229"/>
      <c r="GC841" s="229"/>
      <c r="GD841" s="229"/>
    </row>
    <row r="842" spans="1:186" s="368" customFormat="1">
      <c r="A842" s="287" t="s">
        <v>1951</v>
      </c>
      <c r="B842" s="369" t="s">
        <v>1952</v>
      </c>
      <c r="C842" s="287" t="s">
        <v>1989</v>
      </c>
      <c r="D842" s="287" t="s">
        <v>87</v>
      </c>
      <c r="E842" s="369" t="s">
        <v>1990</v>
      </c>
      <c r="F842" s="287">
        <v>841</v>
      </c>
      <c r="G842" s="392" t="s">
        <v>2037</v>
      </c>
      <c r="H842" s="392" t="s">
        <v>2038</v>
      </c>
      <c r="I842" s="382" t="s">
        <v>2025</v>
      </c>
      <c r="J842" s="388" t="s">
        <v>3128</v>
      </c>
      <c r="K842" s="409" t="s">
        <v>1061</v>
      </c>
      <c r="L842" s="371" t="s">
        <v>1958</v>
      </c>
      <c r="M842" s="371" t="s">
        <v>3124</v>
      </c>
      <c r="N842" s="372">
        <v>1</v>
      </c>
      <c r="O842" s="373">
        <v>867</v>
      </c>
      <c r="P842" s="373">
        <v>269</v>
      </c>
      <c r="Q842" s="373">
        <v>271</v>
      </c>
      <c r="R842" s="373">
        <v>319</v>
      </c>
      <c r="S842" s="374">
        <v>269</v>
      </c>
      <c r="T842" s="374">
        <v>261</v>
      </c>
      <c r="U842" s="374">
        <v>305</v>
      </c>
      <c r="V842" s="374">
        <v>343</v>
      </c>
      <c r="W842" s="373">
        <v>294</v>
      </c>
      <c r="X842" s="373">
        <v>139</v>
      </c>
      <c r="Y842" s="373">
        <v>141</v>
      </c>
      <c r="Z842" s="373">
        <v>165</v>
      </c>
      <c r="AA842" s="374">
        <v>139</v>
      </c>
      <c r="AB842" s="374">
        <v>135</v>
      </c>
      <c r="AC842" s="374">
        <v>157</v>
      </c>
      <c r="AD842" s="374">
        <v>177</v>
      </c>
      <c r="AE842" s="373">
        <v>11</v>
      </c>
      <c r="AF842" s="373">
        <v>2</v>
      </c>
      <c r="AG842" s="373">
        <v>2</v>
      </c>
      <c r="AH842" s="373">
        <v>2</v>
      </c>
      <c r="AI842" s="374">
        <v>2</v>
      </c>
      <c r="AJ842" s="374">
        <v>2</v>
      </c>
      <c r="AK842" s="374">
        <v>2</v>
      </c>
      <c r="AL842" s="374">
        <v>2</v>
      </c>
      <c r="AM842" s="226">
        <v>572</v>
      </c>
      <c r="AN842" s="226">
        <v>130</v>
      </c>
      <c r="AO842" s="226">
        <v>131</v>
      </c>
      <c r="AP842" s="226">
        <v>154</v>
      </c>
      <c r="AQ842" s="227">
        <v>130</v>
      </c>
      <c r="AR842" s="227">
        <v>126</v>
      </c>
      <c r="AS842" s="227">
        <v>148</v>
      </c>
      <c r="AT842" s="227">
        <v>166</v>
      </c>
      <c r="AU842" s="226">
        <v>167</v>
      </c>
      <c r="AV842" s="226">
        <v>52</v>
      </c>
      <c r="AW842" s="226">
        <v>53</v>
      </c>
      <c r="AX842" s="226">
        <v>62</v>
      </c>
      <c r="AY842" s="218">
        <v>86</v>
      </c>
      <c r="AZ842" s="218">
        <v>85</v>
      </c>
      <c r="BA842" s="218">
        <v>98</v>
      </c>
      <c r="BB842" s="218">
        <v>109</v>
      </c>
      <c r="BC842" s="226">
        <f t="shared" si="340"/>
        <v>405</v>
      </c>
      <c r="BD842" s="226">
        <f t="shared" si="340"/>
        <v>74</v>
      </c>
      <c r="BE842" s="226">
        <f t="shared" si="340"/>
        <v>66</v>
      </c>
      <c r="BF842" s="226">
        <f t="shared" si="340"/>
        <v>79</v>
      </c>
      <c r="BG842" s="218">
        <f t="shared" si="340"/>
        <v>39</v>
      </c>
      <c r="BH842" s="218">
        <f t="shared" si="340"/>
        <v>27</v>
      </c>
      <c r="BI842" s="218">
        <f t="shared" si="340"/>
        <v>35</v>
      </c>
      <c r="BJ842" s="218">
        <f t="shared" si="340"/>
        <v>51</v>
      </c>
      <c r="BK842" s="226">
        <f t="shared" si="339"/>
        <v>0</v>
      </c>
      <c r="BL842" s="226">
        <f t="shared" si="338"/>
        <v>4</v>
      </c>
      <c r="BM842" s="226">
        <f t="shared" si="338"/>
        <v>12</v>
      </c>
      <c r="BN842" s="226">
        <f t="shared" si="338"/>
        <v>13</v>
      </c>
      <c r="BO842" s="227">
        <f t="shared" si="338"/>
        <v>5</v>
      </c>
      <c r="BP842" s="227">
        <f t="shared" si="338"/>
        <v>14</v>
      </c>
      <c r="BQ842" s="227">
        <f t="shared" si="338"/>
        <v>15</v>
      </c>
      <c r="BR842" s="227">
        <f t="shared" si="338"/>
        <v>6</v>
      </c>
      <c r="BS842" s="226">
        <v>0</v>
      </c>
      <c r="BT842" s="226">
        <v>4</v>
      </c>
      <c r="BU842" s="226">
        <v>12</v>
      </c>
      <c r="BV842" s="226">
        <v>13</v>
      </c>
      <c r="BW842" s="227">
        <v>5</v>
      </c>
      <c r="BX842" s="227">
        <v>14</v>
      </c>
      <c r="BY842" s="227">
        <v>15</v>
      </c>
      <c r="BZ842" s="227">
        <v>6</v>
      </c>
      <c r="CA842" s="226">
        <v>0</v>
      </c>
      <c r="CB842" s="226">
        <f>IFERROR(VLOOKUP($G842,[12]ITEM!$B$2:$AC$939,26,0),0)</f>
        <v>0</v>
      </c>
      <c r="CC842" s="226">
        <f>IFERROR(VLOOKUP($G842,[12]ITEM!$B$2:$AC$939,27,0),0)</f>
        <v>0</v>
      </c>
      <c r="CD842" s="226">
        <f>IFERROR(VLOOKUP($G842,[12]ITEM!$B$2:$AC$939,28,0),0)</f>
        <v>0</v>
      </c>
      <c r="CE842" s="227">
        <v>0</v>
      </c>
      <c r="CF842" s="227">
        <v>0</v>
      </c>
      <c r="CG842" s="227">
        <v>0</v>
      </c>
      <c r="CH842" s="227">
        <v>0</v>
      </c>
      <c r="CI842" s="375"/>
      <c r="CJ842" s="226">
        <f t="shared" si="351"/>
        <v>405</v>
      </c>
      <c r="CK842" s="226">
        <f t="shared" si="351"/>
        <v>107</v>
      </c>
      <c r="CL842" s="226">
        <f t="shared" si="351"/>
        <v>108</v>
      </c>
      <c r="CM842" s="226">
        <f t="shared" si="351"/>
        <v>124</v>
      </c>
      <c r="CN842" s="227">
        <f t="shared" si="351"/>
        <v>39</v>
      </c>
      <c r="CO842" s="227">
        <f t="shared" si="351"/>
        <v>39.55412275883009</v>
      </c>
      <c r="CP842" s="227">
        <f t="shared" si="351"/>
        <v>44.991965951844065</v>
      </c>
      <c r="CQ842" s="227">
        <f t="shared" si="351"/>
        <v>46.113419181764712</v>
      </c>
      <c r="CR842" s="226">
        <v>382</v>
      </c>
      <c r="CS842" s="226">
        <v>87</v>
      </c>
      <c r="CT842" s="226">
        <v>87</v>
      </c>
      <c r="CU842" s="226">
        <v>103</v>
      </c>
      <c r="CV842" s="227">
        <f t="shared" si="344"/>
        <v>15</v>
      </c>
      <c r="CW842" s="227">
        <f>CV842*(1+('[13]GROWTH (YoY)'!AR842/100))</f>
        <v>14.554122758830092</v>
      </c>
      <c r="CX842" s="227">
        <f>CW842*(1+('[13]GROWTH (YoY)'!AS842/100))</f>
        <v>16.991965951844065</v>
      </c>
      <c r="CY842" s="227">
        <f>CX842*(1+('[13]GROWTH (YoY)'!AT842/100))</f>
        <v>19.113419181764712</v>
      </c>
      <c r="CZ842" s="226">
        <v>0</v>
      </c>
      <c r="DA842" s="226">
        <v>0</v>
      </c>
      <c r="DB842" s="226">
        <v>0</v>
      </c>
      <c r="DC842" s="226">
        <v>0</v>
      </c>
      <c r="DD842" s="227">
        <v>4</v>
      </c>
      <c r="DE842" s="227">
        <v>3</v>
      </c>
      <c r="DF842" s="227">
        <v>5</v>
      </c>
      <c r="DG842" s="227">
        <v>3</v>
      </c>
      <c r="DH842" s="226">
        <v>23</v>
      </c>
      <c r="DI842" s="226">
        <v>20</v>
      </c>
      <c r="DJ842" s="226">
        <v>21</v>
      </c>
      <c r="DK842" s="226">
        <v>21</v>
      </c>
      <c r="DL842" s="227">
        <v>20</v>
      </c>
      <c r="DM842" s="227">
        <v>22</v>
      </c>
      <c r="DN842" s="227">
        <v>23</v>
      </c>
      <c r="DO842" s="227">
        <v>24</v>
      </c>
      <c r="DP842" s="376">
        <f t="shared" si="341"/>
        <v>0</v>
      </c>
      <c r="DQ842" s="226">
        <f t="shared" si="341"/>
        <v>-33</v>
      </c>
      <c r="DR842" s="226">
        <f t="shared" si="341"/>
        <v>-42</v>
      </c>
      <c r="DS842" s="226">
        <f t="shared" si="337"/>
        <v>-45</v>
      </c>
      <c r="DT842" s="227">
        <f t="shared" si="337"/>
        <v>0</v>
      </c>
      <c r="DU842" s="227">
        <f t="shared" si="337"/>
        <v>-12.55412275883009</v>
      </c>
      <c r="DV842" s="227">
        <f t="shared" si="337"/>
        <v>-9.9919659518440653</v>
      </c>
      <c r="DW842" s="227">
        <f t="shared" si="337"/>
        <v>4.8865808182352879</v>
      </c>
      <c r="DX842" s="377">
        <f t="shared" si="336"/>
        <v>0.33910034602076122</v>
      </c>
      <c r="DY842" s="377">
        <f t="shared" si="336"/>
        <v>0.51672862453531598</v>
      </c>
      <c r="DZ842" s="377">
        <f t="shared" si="336"/>
        <v>0.52029520295202947</v>
      </c>
      <c r="EA842" s="377">
        <f t="shared" si="336"/>
        <v>0.51724137931034486</v>
      </c>
      <c r="EB842" s="378">
        <f t="shared" si="336"/>
        <v>0.51672862453531598</v>
      </c>
      <c r="EC842" s="378">
        <f t="shared" si="336"/>
        <v>0.51724137931034486</v>
      </c>
      <c r="ED842" s="378">
        <f t="shared" si="336"/>
        <v>0.51475409836065578</v>
      </c>
      <c r="EE842" s="378">
        <f t="shared" si="336"/>
        <v>0.51603498542274051</v>
      </c>
      <c r="EG842" s="226">
        <v>867</v>
      </c>
      <c r="EH842" s="226">
        <v>294</v>
      </c>
      <c r="EI842" s="226">
        <v>572</v>
      </c>
      <c r="EJ842" s="226">
        <v>157</v>
      </c>
      <c r="EK842" s="226">
        <v>86</v>
      </c>
      <c r="EL842" s="226">
        <v>4011</v>
      </c>
      <c r="EM842" s="226">
        <v>4009</v>
      </c>
      <c r="EN842" s="379">
        <f t="shared" si="345"/>
        <v>0.33910034602076122</v>
      </c>
      <c r="EO842" s="226">
        <f t="shared" si="346"/>
        <v>27.447552447552447</v>
      </c>
      <c r="EP842" s="379">
        <f t="shared" si="347"/>
        <v>9.919261822376009E-2</v>
      </c>
      <c r="EQ842" s="226">
        <f t="shared" si="348"/>
        <v>21441.037147843432</v>
      </c>
      <c r="ER842" s="226">
        <f t="shared" si="349"/>
        <v>3263.490479753887</v>
      </c>
      <c r="ES842" s="292"/>
      <c r="ET842" s="227">
        <v>269</v>
      </c>
      <c r="EU842" s="227">
        <v>139</v>
      </c>
      <c r="EV842" s="227">
        <v>130</v>
      </c>
      <c r="EW842" s="227">
        <v>86</v>
      </c>
      <c r="EX842" s="227">
        <v>72</v>
      </c>
      <c r="EY842" s="227">
        <v>1279</v>
      </c>
      <c r="EZ842" s="227">
        <v>1245</v>
      </c>
      <c r="FA842" s="380">
        <f t="shared" si="330"/>
        <v>0.51672862453531598</v>
      </c>
      <c r="FB842" s="228">
        <f t="shared" si="331"/>
        <v>66.153846153846146</v>
      </c>
      <c r="FC842" s="380">
        <f t="shared" si="332"/>
        <v>0.26765799256505574</v>
      </c>
      <c r="FD842" s="227">
        <f t="shared" si="333"/>
        <v>56293.97967161845</v>
      </c>
      <c r="FE842" s="227">
        <f t="shared" si="334"/>
        <v>5756.3587684069607</v>
      </c>
      <c r="FF842" s="227">
        <v>130</v>
      </c>
      <c r="FG842" s="228">
        <f t="shared" si="350"/>
        <v>40</v>
      </c>
      <c r="FH842" s="227">
        <v>52</v>
      </c>
      <c r="FI842" s="227">
        <v>130</v>
      </c>
      <c r="FJ842" s="227">
        <v>1</v>
      </c>
      <c r="FK842" s="227">
        <f t="shared" si="342"/>
        <v>77</v>
      </c>
      <c r="FL842" s="227">
        <v>14</v>
      </c>
      <c r="FM842" s="227">
        <f t="shared" si="343"/>
        <v>63</v>
      </c>
      <c r="FZ842" s="229"/>
      <c r="GA842" s="229"/>
      <c r="GB842" s="229"/>
      <c r="GC842" s="229"/>
      <c r="GD842" s="229"/>
    </row>
    <row r="843" spans="1:186" s="419" customFormat="1">
      <c r="A843" s="287" t="s">
        <v>1951</v>
      </c>
      <c r="B843" s="369" t="s">
        <v>1952</v>
      </c>
      <c r="C843" s="394" t="s">
        <v>1989</v>
      </c>
      <c r="D843" s="394" t="s">
        <v>87</v>
      </c>
      <c r="E843" s="369" t="s">
        <v>1990</v>
      </c>
      <c r="F843" s="394">
        <v>821</v>
      </c>
      <c r="G843" s="395" t="s">
        <v>1991</v>
      </c>
      <c r="H843" s="395" t="s">
        <v>1992</v>
      </c>
      <c r="I843" s="370" t="s">
        <v>2025</v>
      </c>
      <c r="J843" s="410" t="s">
        <v>3128</v>
      </c>
      <c r="K843" s="370" t="s">
        <v>1061</v>
      </c>
      <c r="L843" s="410" t="s">
        <v>1958</v>
      </c>
      <c r="M843" s="410" t="s">
        <v>3124</v>
      </c>
      <c r="N843" s="372">
        <v>1</v>
      </c>
      <c r="O843" s="413">
        <v>0</v>
      </c>
      <c r="P843" s="413">
        <v>0</v>
      </c>
      <c r="Q843" s="413">
        <v>0</v>
      </c>
      <c r="R843" s="413">
        <v>0</v>
      </c>
      <c r="S843" s="413">
        <v>0</v>
      </c>
      <c r="T843" s="413">
        <v>0</v>
      </c>
      <c r="U843" s="413">
        <v>0</v>
      </c>
      <c r="V843" s="413">
        <v>0</v>
      </c>
      <c r="W843" s="413">
        <v>0</v>
      </c>
      <c r="X843" s="413">
        <v>0</v>
      </c>
      <c r="Y843" s="413">
        <v>0</v>
      </c>
      <c r="Z843" s="413">
        <v>0</v>
      </c>
      <c r="AA843" s="413">
        <v>0</v>
      </c>
      <c r="AB843" s="413">
        <v>0</v>
      </c>
      <c r="AC843" s="413">
        <v>0</v>
      </c>
      <c r="AD843" s="413">
        <v>0</v>
      </c>
      <c r="AE843" s="413">
        <v>0</v>
      </c>
      <c r="AF843" s="413">
        <v>0</v>
      </c>
      <c r="AG843" s="413">
        <v>0</v>
      </c>
      <c r="AH843" s="413">
        <v>0</v>
      </c>
      <c r="AI843" s="413">
        <v>0</v>
      </c>
      <c r="AJ843" s="413">
        <v>0</v>
      </c>
      <c r="AK843" s="413">
        <v>0</v>
      </c>
      <c r="AL843" s="413">
        <v>0</v>
      </c>
      <c r="AM843" s="414">
        <v>0</v>
      </c>
      <c r="AN843" s="414">
        <v>0</v>
      </c>
      <c r="AO843" s="414">
        <v>0</v>
      </c>
      <c r="AP843" s="414">
        <v>0</v>
      </c>
      <c r="AQ843" s="414">
        <v>0</v>
      </c>
      <c r="AR843" s="414">
        <v>0</v>
      </c>
      <c r="AS843" s="414">
        <v>0</v>
      </c>
      <c r="AT843" s="414">
        <v>0</v>
      </c>
      <c r="AU843" s="414">
        <v>0</v>
      </c>
      <c r="AV843" s="414">
        <v>0</v>
      </c>
      <c r="AW843" s="414">
        <v>0</v>
      </c>
      <c r="AX843" s="414">
        <v>0</v>
      </c>
      <c r="AY843" s="218">
        <v>0</v>
      </c>
      <c r="AZ843" s="218">
        <v>0</v>
      </c>
      <c r="BA843" s="218">
        <v>0</v>
      </c>
      <c r="BB843" s="218">
        <v>0</v>
      </c>
      <c r="BC843" s="414">
        <f t="shared" si="340"/>
        <v>0</v>
      </c>
      <c r="BD843" s="414">
        <f t="shared" si="340"/>
        <v>0</v>
      </c>
      <c r="BE843" s="414">
        <f t="shared" si="340"/>
        <v>0</v>
      </c>
      <c r="BF843" s="414">
        <f t="shared" si="340"/>
        <v>0</v>
      </c>
      <c r="BG843" s="415">
        <f t="shared" si="340"/>
        <v>0</v>
      </c>
      <c r="BH843" s="415">
        <f t="shared" si="340"/>
        <v>0</v>
      </c>
      <c r="BI843" s="415">
        <f t="shared" si="340"/>
        <v>0</v>
      </c>
      <c r="BJ843" s="415">
        <f t="shared" si="340"/>
        <v>0</v>
      </c>
      <c r="BK843" s="414">
        <f t="shared" si="339"/>
        <v>0</v>
      </c>
      <c r="BL843" s="414">
        <f t="shared" si="338"/>
        <v>0</v>
      </c>
      <c r="BM843" s="414">
        <f t="shared" si="338"/>
        <v>0</v>
      </c>
      <c r="BN843" s="414">
        <f t="shared" si="338"/>
        <v>0</v>
      </c>
      <c r="BO843" s="414">
        <f t="shared" si="338"/>
        <v>0</v>
      </c>
      <c r="BP843" s="414">
        <f t="shared" si="338"/>
        <v>0</v>
      </c>
      <c r="BQ843" s="414">
        <f t="shared" si="338"/>
        <v>0</v>
      </c>
      <c r="BR843" s="414">
        <f t="shared" si="338"/>
        <v>0</v>
      </c>
      <c r="BS843" s="414">
        <v>0</v>
      </c>
      <c r="BT843" s="414">
        <v>0</v>
      </c>
      <c r="BU843" s="414">
        <v>0</v>
      </c>
      <c r="BV843" s="414">
        <v>0</v>
      </c>
      <c r="BW843" s="227">
        <v>0</v>
      </c>
      <c r="BX843" s="227">
        <v>0</v>
      </c>
      <c r="BY843" s="227">
        <v>0</v>
      </c>
      <c r="BZ843" s="227">
        <v>0</v>
      </c>
      <c r="CA843" s="414">
        <v>0</v>
      </c>
      <c r="CB843" s="414">
        <f>IFERROR(VLOOKUP($G843,[12]ITEM!$B$2:$AC$939,26,0),0)</f>
        <v>0</v>
      </c>
      <c r="CC843" s="414">
        <f>IFERROR(VLOOKUP($G843,[12]ITEM!$B$2:$AC$939,27,0),0)</f>
        <v>0</v>
      </c>
      <c r="CD843" s="414">
        <f>IFERROR(VLOOKUP($G843,[12]ITEM!$B$2:$AC$939,28,0),0)</f>
        <v>0</v>
      </c>
      <c r="CE843" s="414">
        <v>0</v>
      </c>
      <c r="CF843" s="414">
        <v>0</v>
      </c>
      <c r="CG843" s="414">
        <v>0</v>
      </c>
      <c r="CH843" s="414">
        <v>0</v>
      </c>
      <c r="CI843" s="416"/>
      <c r="CJ843" s="414">
        <f t="shared" si="351"/>
        <v>0</v>
      </c>
      <c r="CK843" s="414">
        <f t="shared" si="351"/>
        <v>0</v>
      </c>
      <c r="CL843" s="414">
        <f t="shared" si="351"/>
        <v>0</v>
      </c>
      <c r="CM843" s="414">
        <f t="shared" si="351"/>
        <v>0</v>
      </c>
      <c r="CN843" s="414">
        <f t="shared" si="351"/>
        <v>0</v>
      </c>
      <c r="CO843" s="414">
        <f t="shared" si="351"/>
        <v>0</v>
      </c>
      <c r="CP843" s="414">
        <f t="shared" si="351"/>
        <v>0</v>
      </c>
      <c r="CQ843" s="414">
        <f t="shared" si="351"/>
        <v>0</v>
      </c>
      <c r="CR843" s="414">
        <v>0</v>
      </c>
      <c r="CS843" s="414">
        <v>0</v>
      </c>
      <c r="CT843" s="414">
        <v>0</v>
      </c>
      <c r="CU843" s="414">
        <v>0</v>
      </c>
      <c r="CV843" s="227">
        <f t="shared" si="344"/>
        <v>0</v>
      </c>
      <c r="CW843" s="227">
        <f>CV843*(1+('[13]GROWTH (YoY)'!AR843/100))</f>
        <v>0</v>
      </c>
      <c r="CX843" s="227">
        <f>CW843*(1+('[13]GROWTH (YoY)'!AS843/100))</f>
        <v>0</v>
      </c>
      <c r="CY843" s="227">
        <f>CX843*(1+('[13]GROWTH (YoY)'!AT843/100))</f>
        <v>0</v>
      </c>
      <c r="CZ843" s="414">
        <v>0</v>
      </c>
      <c r="DA843" s="414">
        <v>0</v>
      </c>
      <c r="DB843" s="414">
        <v>0</v>
      </c>
      <c r="DC843" s="414">
        <v>0</v>
      </c>
      <c r="DD843" s="227">
        <v>0</v>
      </c>
      <c r="DE843" s="227">
        <v>0</v>
      </c>
      <c r="DF843" s="227">
        <v>0</v>
      </c>
      <c r="DG843" s="227">
        <v>0</v>
      </c>
      <c r="DH843" s="414">
        <v>0</v>
      </c>
      <c r="DI843" s="414">
        <v>0</v>
      </c>
      <c r="DJ843" s="414">
        <v>0</v>
      </c>
      <c r="DK843" s="414">
        <v>0</v>
      </c>
      <c r="DL843" s="414">
        <v>0</v>
      </c>
      <c r="DM843" s="414">
        <v>0</v>
      </c>
      <c r="DN843" s="414">
        <v>0</v>
      </c>
      <c r="DO843" s="414">
        <v>0</v>
      </c>
      <c r="DP843" s="417">
        <f t="shared" si="341"/>
        <v>0</v>
      </c>
      <c r="DQ843" s="414">
        <f>BD843-CK843</f>
        <v>0</v>
      </c>
      <c r="DR843" s="414">
        <f>BE843-CL843</f>
        <v>0</v>
      </c>
      <c r="DS843" s="414">
        <f t="shared" si="337"/>
        <v>0</v>
      </c>
      <c r="DT843" s="414">
        <f t="shared" si="337"/>
        <v>0</v>
      </c>
      <c r="DU843" s="414">
        <f t="shared" si="337"/>
        <v>0</v>
      </c>
      <c r="DV843" s="414">
        <f t="shared" si="337"/>
        <v>0</v>
      </c>
      <c r="DW843" s="414">
        <f t="shared" si="337"/>
        <v>0</v>
      </c>
      <c r="DX843" s="418">
        <f t="shared" si="336"/>
        <v>0</v>
      </c>
      <c r="DY843" s="418">
        <f t="shared" si="336"/>
        <v>0</v>
      </c>
      <c r="DZ843" s="418">
        <f t="shared" si="336"/>
        <v>0</v>
      </c>
      <c r="EA843" s="418">
        <f t="shared" si="336"/>
        <v>0</v>
      </c>
      <c r="EB843" s="418">
        <f t="shared" si="336"/>
        <v>0</v>
      </c>
      <c r="EC843" s="418">
        <f t="shared" si="336"/>
        <v>0</v>
      </c>
      <c r="ED843" s="418">
        <f t="shared" si="336"/>
        <v>0</v>
      </c>
      <c r="EE843" s="418">
        <f t="shared" si="336"/>
        <v>0</v>
      </c>
      <c r="EG843" s="414">
        <v>0</v>
      </c>
      <c r="EH843" s="414">
        <v>0</v>
      </c>
      <c r="EI843" s="414">
        <v>0</v>
      </c>
      <c r="EJ843" s="414">
        <v>0</v>
      </c>
      <c r="EK843" s="414">
        <v>0</v>
      </c>
      <c r="EL843" s="414">
        <v>0</v>
      </c>
      <c r="EM843" s="414">
        <v>0</v>
      </c>
      <c r="EN843" s="420">
        <f>IFERROR(EH843/EG843,0)</f>
        <v>0</v>
      </c>
      <c r="EO843" s="414">
        <f>IFERROR((EJ843/EI843)*100,0)</f>
        <v>0</v>
      </c>
      <c r="EP843" s="420">
        <f>IFERROR(EK843/EG843,0)</f>
        <v>0</v>
      </c>
      <c r="EQ843" s="414">
        <f>IFERROR((EK843*1000000)/EL843,0)</f>
        <v>0</v>
      </c>
      <c r="ER843" s="414">
        <f>IFERROR((EJ843*1000000)/EM843/12,0)</f>
        <v>0</v>
      </c>
      <c r="ES843" s="421"/>
      <c r="ET843" s="414">
        <v>0</v>
      </c>
      <c r="EU843" s="414">
        <v>0</v>
      </c>
      <c r="EV843" s="414">
        <v>0</v>
      </c>
      <c r="EW843" s="414">
        <v>0</v>
      </c>
      <c r="EX843" s="414">
        <v>0</v>
      </c>
      <c r="EY843" s="414">
        <v>0</v>
      </c>
      <c r="EZ843" s="414">
        <v>0</v>
      </c>
      <c r="FA843" s="420">
        <f t="shared" si="330"/>
        <v>0</v>
      </c>
      <c r="FB843" s="422">
        <f t="shared" si="331"/>
        <v>0</v>
      </c>
      <c r="FC843" s="420">
        <f t="shared" si="332"/>
        <v>0</v>
      </c>
      <c r="FD843" s="414">
        <f t="shared" si="333"/>
        <v>0</v>
      </c>
      <c r="FE843" s="414">
        <f t="shared" si="334"/>
        <v>0</v>
      </c>
      <c r="FF843" s="414">
        <v>0</v>
      </c>
      <c r="FG843" s="422">
        <f t="shared" si="350"/>
        <v>0</v>
      </c>
      <c r="FH843" s="414">
        <v>0</v>
      </c>
      <c r="FI843" s="414">
        <v>0</v>
      </c>
      <c r="FJ843" s="414">
        <v>0</v>
      </c>
      <c r="FK843" s="414">
        <f>FI843-FH843-FJ843</f>
        <v>0</v>
      </c>
      <c r="FL843" s="414">
        <v>0</v>
      </c>
      <c r="FM843" s="414">
        <f>FK843-FL843</f>
        <v>0</v>
      </c>
      <c r="FZ843" s="423"/>
      <c r="GA843" s="423"/>
      <c r="GB843" s="423"/>
      <c r="GC843" s="423"/>
      <c r="GD843" s="423"/>
    </row>
    <row r="844" spans="1:186" s="419" customFormat="1">
      <c r="A844" s="287" t="s">
        <v>1951</v>
      </c>
      <c r="B844" s="369" t="s">
        <v>1952</v>
      </c>
      <c r="C844" s="394" t="s">
        <v>1989</v>
      </c>
      <c r="D844" s="394" t="s">
        <v>87</v>
      </c>
      <c r="E844" s="369" t="s">
        <v>1990</v>
      </c>
      <c r="F844" s="394">
        <v>822</v>
      </c>
      <c r="G844" s="395" t="s">
        <v>1993</v>
      </c>
      <c r="H844" s="395" t="s">
        <v>1994</v>
      </c>
      <c r="I844" s="370" t="s">
        <v>2025</v>
      </c>
      <c r="J844" s="410" t="s">
        <v>3128</v>
      </c>
      <c r="K844" s="370" t="s">
        <v>1061</v>
      </c>
      <c r="L844" s="410" t="s">
        <v>1958</v>
      </c>
      <c r="M844" s="410" t="s">
        <v>3124</v>
      </c>
      <c r="N844" s="372">
        <v>1</v>
      </c>
      <c r="O844" s="413">
        <v>61</v>
      </c>
      <c r="P844" s="413">
        <v>777</v>
      </c>
      <c r="Q844" s="413">
        <v>799</v>
      </c>
      <c r="R844" s="413">
        <v>822</v>
      </c>
      <c r="S844" s="413">
        <v>777</v>
      </c>
      <c r="T844" s="413">
        <v>869</v>
      </c>
      <c r="U844" s="413">
        <v>912</v>
      </c>
      <c r="V844" s="413">
        <v>1071</v>
      </c>
      <c r="W844" s="413">
        <v>42</v>
      </c>
      <c r="X844" s="413">
        <v>335</v>
      </c>
      <c r="Y844" s="413">
        <v>347</v>
      </c>
      <c r="Z844" s="413">
        <v>358</v>
      </c>
      <c r="AA844" s="413">
        <v>335</v>
      </c>
      <c r="AB844" s="413">
        <v>375</v>
      </c>
      <c r="AC844" s="413">
        <v>393</v>
      </c>
      <c r="AD844" s="413">
        <v>461</v>
      </c>
      <c r="AE844" s="413">
        <v>0</v>
      </c>
      <c r="AF844" s="413">
        <v>6</v>
      </c>
      <c r="AG844" s="413">
        <v>6</v>
      </c>
      <c r="AH844" s="413">
        <v>6</v>
      </c>
      <c r="AI844" s="413">
        <v>6</v>
      </c>
      <c r="AJ844" s="413">
        <v>6</v>
      </c>
      <c r="AK844" s="413">
        <v>6</v>
      </c>
      <c r="AL844" s="413">
        <v>7</v>
      </c>
      <c r="AM844" s="414">
        <v>20</v>
      </c>
      <c r="AN844" s="414">
        <v>442</v>
      </c>
      <c r="AO844" s="414">
        <v>452</v>
      </c>
      <c r="AP844" s="414">
        <v>464</v>
      </c>
      <c r="AQ844" s="414">
        <v>442</v>
      </c>
      <c r="AR844" s="414">
        <v>494</v>
      </c>
      <c r="AS844" s="414">
        <v>519</v>
      </c>
      <c r="AT844" s="414">
        <v>609</v>
      </c>
      <c r="AU844" s="414">
        <v>6</v>
      </c>
      <c r="AV844" s="414">
        <v>112</v>
      </c>
      <c r="AW844" s="414">
        <v>116</v>
      </c>
      <c r="AX844" s="414">
        <v>121</v>
      </c>
      <c r="AY844" s="218">
        <v>112</v>
      </c>
      <c r="AZ844" s="218">
        <v>127</v>
      </c>
      <c r="BA844" s="218">
        <v>135</v>
      </c>
      <c r="BB844" s="218">
        <v>157</v>
      </c>
      <c r="BC844" s="414">
        <f t="shared" si="340"/>
        <v>14</v>
      </c>
      <c r="BD844" s="414">
        <f t="shared" si="340"/>
        <v>324</v>
      </c>
      <c r="BE844" s="414">
        <f t="shared" si="340"/>
        <v>326</v>
      </c>
      <c r="BF844" s="414">
        <f t="shared" si="340"/>
        <v>331</v>
      </c>
      <c r="BG844" s="415">
        <f t="shared" si="340"/>
        <v>323</v>
      </c>
      <c r="BH844" s="415">
        <f t="shared" si="340"/>
        <v>356</v>
      </c>
      <c r="BI844" s="415">
        <f t="shared" si="340"/>
        <v>370</v>
      </c>
      <c r="BJ844" s="415">
        <f t="shared" si="340"/>
        <v>446</v>
      </c>
      <c r="BK844" s="414">
        <f t="shared" si="339"/>
        <v>0</v>
      </c>
      <c r="BL844" s="414">
        <f t="shared" si="338"/>
        <v>6</v>
      </c>
      <c r="BM844" s="414">
        <f t="shared" si="338"/>
        <v>10</v>
      </c>
      <c r="BN844" s="414">
        <f t="shared" si="338"/>
        <v>12</v>
      </c>
      <c r="BO844" s="414">
        <f t="shared" si="338"/>
        <v>7</v>
      </c>
      <c r="BP844" s="414">
        <f t="shared" si="338"/>
        <v>11</v>
      </c>
      <c r="BQ844" s="414">
        <f t="shared" si="338"/>
        <v>14</v>
      </c>
      <c r="BR844" s="414">
        <f t="shared" si="338"/>
        <v>6</v>
      </c>
      <c r="BS844" s="414">
        <v>0</v>
      </c>
      <c r="BT844" s="414">
        <v>6</v>
      </c>
      <c r="BU844" s="414">
        <v>10</v>
      </c>
      <c r="BV844" s="414">
        <v>12</v>
      </c>
      <c r="BW844" s="227">
        <v>7</v>
      </c>
      <c r="BX844" s="227">
        <v>11</v>
      </c>
      <c r="BY844" s="227">
        <v>14</v>
      </c>
      <c r="BZ844" s="227">
        <v>6</v>
      </c>
      <c r="CA844" s="414">
        <v>0</v>
      </c>
      <c r="CB844" s="414">
        <f>IFERROR(VLOOKUP($G844,[12]ITEM!$B$2:$AC$939,26,0),0)</f>
        <v>0</v>
      </c>
      <c r="CC844" s="414">
        <f>IFERROR(VLOOKUP($G844,[12]ITEM!$B$2:$AC$939,27,0),0)</f>
        <v>0</v>
      </c>
      <c r="CD844" s="414">
        <f>IFERROR(VLOOKUP($G844,[12]ITEM!$B$2:$AC$939,28,0),0)</f>
        <v>0</v>
      </c>
      <c r="CE844" s="414">
        <v>0</v>
      </c>
      <c r="CF844" s="414">
        <v>0</v>
      </c>
      <c r="CG844" s="414">
        <v>0</v>
      </c>
      <c r="CH844" s="414">
        <v>0</v>
      </c>
      <c r="CI844" s="416"/>
      <c r="CJ844" s="414">
        <f t="shared" si="351"/>
        <v>14</v>
      </c>
      <c r="CK844" s="414">
        <f t="shared" si="351"/>
        <v>305</v>
      </c>
      <c r="CL844" s="414">
        <f t="shared" si="351"/>
        <v>313</v>
      </c>
      <c r="CM844" s="414">
        <f t="shared" si="351"/>
        <v>321</v>
      </c>
      <c r="CN844" s="414">
        <f t="shared" si="351"/>
        <v>323</v>
      </c>
      <c r="CO844" s="414">
        <f t="shared" si="351"/>
        <v>361.11763637031464</v>
      </c>
      <c r="CP844" s="414">
        <f t="shared" si="351"/>
        <v>378.95677759001387</v>
      </c>
      <c r="CQ844" s="414">
        <f t="shared" si="351"/>
        <v>444.8406360061428</v>
      </c>
      <c r="CR844" s="414">
        <v>13</v>
      </c>
      <c r="CS844" s="414">
        <v>299</v>
      </c>
      <c r="CT844" s="414">
        <v>306</v>
      </c>
      <c r="CU844" s="414">
        <v>314</v>
      </c>
      <c r="CV844" s="227">
        <f t="shared" si="344"/>
        <v>316</v>
      </c>
      <c r="CW844" s="227">
        <f>CV844*(1+('[13]GROWTH (YoY)'!AR844/100))</f>
        <v>353.11763637031464</v>
      </c>
      <c r="CX844" s="227">
        <f>CW844*(1+('[13]GROWTH (YoY)'!AS844/100))</f>
        <v>370.95677759001387</v>
      </c>
      <c r="CY844" s="227">
        <f>CX844*(1+('[13]GROWTH (YoY)'!AT844/100))</f>
        <v>435.8406360061428</v>
      </c>
      <c r="CZ844" s="414">
        <v>0</v>
      </c>
      <c r="DA844" s="414">
        <v>0</v>
      </c>
      <c r="DB844" s="414">
        <v>0</v>
      </c>
      <c r="DC844" s="414">
        <v>0</v>
      </c>
      <c r="DD844" s="227">
        <v>1</v>
      </c>
      <c r="DE844" s="227">
        <v>1</v>
      </c>
      <c r="DF844" s="227">
        <v>1</v>
      </c>
      <c r="DG844" s="227">
        <v>1</v>
      </c>
      <c r="DH844" s="414">
        <v>1</v>
      </c>
      <c r="DI844" s="414">
        <v>6</v>
      </c>
      <c r="DJ844" s="414">
        <v>7</v>
      </c>
      <c r="DK844" s="414">
        <v>7</v>
      </c>
      <c r="DL844" s="414">
        <v>6</v>
      </c>
      <c r="DM844" s="414">
        <v>7</v>
      </c>
      <c r="DN844" s="414">
        <v>7</v>
      </c>
      <c r="DO844" s="414">
        <v>8</v>
      </c>
      <c r="DP844" s="417">
        <f t="shared" si="341"/>
        <v>0</v>
      </c>
      <c r="DQ844" s="414">
        <f>BD844-CK844</f>
        <v>19</v>
      </c>
      <c r="DR844" s="414">
        <f>BE844-CL844</f>
        <v>13</v>
      </c>
      <c r="DS844" s="414">
        <f t="shared" si="337"/>
        <v>10</v>
      </c>
      <c r="DT844" s="414">
        <f t="shared" si="337"/>
        <v>0</v>
      </c>
      <c r="DU844" s="414">
        <f t="shared" si="337"/>
        <v>-5.1176363703146421</v>
      </c>
      <c r="DV844" s="414">
        <f t="shared" si="337"/>
        <v>-8.9567775900138713</v>
      </c>
      <c r="DW844" s="414">
        <f t="shared" si="337"/>
        <v>1.1593639938571982</v>
      </c>
      <c r="DX844" s="418">
        <f t="shared" si="336"/>
        <v>0.68852459016393441</v>
      </c>
      <c r="DY844" s="418">
        <f t="shared" si="336"/>
        <v>0.43114543114543114</v>
      </c>
      <c r="DZ844" s="418">
        <f t="shared" si="336"/>
        <v>0.43429286608260326</v>
      </c>
      <c r="EA844" s="418">
        <f t="shared" si="336"/>
        <v>0.43552311435523117</v>
      </c>
      <c r="EB844" s="418">
        <f t="shared" si="336"/>
        <v>0.43114543114543114</v>
      </c>
      <c r="EC844" s="418">
        <f t="shared" si="336"/>
        <v>0.43153049482163408</v>
      </c>
      <c r="ED844" s="418">
        <f t="shared" si="336"/>
        <v>0.43092105263157893</v>
      </c>
      <c r="EE844" s="418">
        <f t="shared" si="336"/>
        <v>0.43043884220354811</v>
      </c>
      <c r="EG844" s="414">
        <v>61</v>
      </c>
      <c r="EH844" s="414">
        <v>42</v>
      </c>
      <c r="EI844" s="414">
        <v>20</v>
      </c>
      <c r="EJ844" s="414">
        <v>6</v>
      </c>
      <c r="EK844" s="414">
        <v>8</v>
      </c>
      <c r="EL844" s="414">
        <v>174</v>
      </c>
      <c r="EM844" s="414">
        <v>174</v>
      </c>
      <c r="EN844" s="420">
        <f>IFERROR(EH844/EG844,0)</f>
        <v>0.68852459016393441</v>
      </c>
      <c r="EO844" s="414">
        <f>IFERROR((EJ844/EI844)*100,0)</f>
        <v>30</v>
      </c>
      <c r="EP844" s="420">
        <f>IFERROR(EK844/EG844,0)</f>
        <v>0.13114754098360656</v>
      </c>
      <c r="EQ844" s="414">
        <f>IFERROR((EK844*1000000)/EL844,0)</f>
        <v>45977.011494252874</v>
      </c>
      <c r="ER844" s="414">
        <f>IFERROR((EJ844*1000000)/EM844/12,0)</f>
        <v>2873.5632183908042</v>
      </c>
      <c r="ES844" s="421"/>
      <c r="ET844" s="414">
        <v>777</v>
      </c>
      <c r="EU844" s="414">
        <v>335</v>
      </c>
      <c r="EV844" s="414">
        <v>442</v>
      </c>
      <c r="EW844" s="414">
        <v>112</v>
      </c>
      <c r="EX844" s="414">
        <v>184</v>
      </c>
      <c r="EY844" s="414">
        <v>2387</v>
      </c>
      <c r="EZ844" s="414">
        <v>2377</v>
      </c>
      <c r="FA844" s="420">
        <f t="shared" si="330"/>
        <v>0.43114543114543114</v>
      </c>
      <c r="FB844" s="422">
        <f t="shared" si="331"/>
        <v>25.339366515837103</v>
      </c>
      <c r="FC844" s="420">
        <f t="shared" si="332"/>
        <v>0.23680823680823682</v>
      </c>
      <c r="FD844" s="414">
        <f t="shared" si="333"/>
        <v>77084.206116464178</v>
      </c>
      <c r="FE844" s="414">
        <f t="shared" si="334"/>
        <v>3926.5180199130555</v>
      </c>
      <c r="FF844" s="414">
        <v>442</v>
      </c>
      <c r="FG844" s="422">
        <f t="shared" si="350"/>
        <v>25.339366515837103</v>
      </c>
      <c r="FH844" s="414">
        <v>112</v>
      </c>
      <c r="FI844" s="414">
        <v>442</v>
      </c>
      <c r="FJ844" s="414">
        <v>1</v>
      </c>
      <c r="FK844" s="414">
        <f>FI844-FH844-FJ844</f>
        <v>329</v>
      </c>
      <c r="FL844" s="414">
        <v>41</v>
      </c>
      <c r="FM844" s="414">
        <f>FK844-FL844</f>
        <v>288</v>
      </c>
      <c r="FZ844" s="423"/>
      <c r="GA844" s="423"/>
      <c r="GB844" s="423"/>
      <c r="GC844" s="423"/>
      <c r="GD844" s="423"/>
    </row>
    <row r="845" spans="1:186" s="368" customFormat="1">
      <c r="A845" s="355" t="s">
        <v>2039</v>
      </c>
      <c r="B845" s="356" t="s">
        <v>2040</v>
      </c>
      <c r="C845" s="355" t="s">
        <v>2041</v>
      </c>
      <c r="D845" s="355" t="s">
        <v>2043</v>
      </c>
      <c r="E845" s="356" t="s">
        <v>2042</v>
      </c>
      <c r="F845" s="355">
        <v>842</v>
      </c>
      <c r="G845" s="389" t="s">
        <v>2044</v>
      </c>
      <c r="H845" s="389" t="s">
        <v>2045</v>
      </c>
      <c r="I845" s="408" t="s">
        <v>2046</v>
      </c>
      <c r="J845" s="356" t="s">
        <v>2047</v>
      </c>
      <c r="K845" s="408" t="s">
        <v>1083</v>
      </c>
      <c r="L845" s="356" t="s">
        <v>2048</v>
      </c>
      <c r="M845" s="356" t="s">
        <v>3129</v>
      </c>
      <c r="N845" s="360">
        <v>1</v>
      </c>
      <c r="O845" s="361">
        <v>756</v>
      </c>
      <c r="P845" s="361">
        <v>927</v>
      </c>
      <c r="Q845" s="361">
        <v>852</v>
      </c>
      <c r="R845" s="361">
        <v>1009</v>
      </c>
      <c r="S845" s="362">
        <v>927</v>
      </c>
      <c r="T845" s="362">
        <v>852</v>
      </c>
      <c r="U845" s="362">
        <v>1009</v>
      </c>
      <c r="V845" s="362">
        <v>1049</v>
      </c>
      <c r="W845" s="361">
        <v>338</v>
      </c>
      <c r="X845" s="361">
        <v>390</v>
      </c>
      <c r="Y845" s="361">
        <v>271</v>
      </c>
      <c r="Z845" s="361">
        <v>389</v>
      </c>
      <c r="AA845" s="362">
        <v>390</v>
      </c>
      <c r="AB845" s="362">
        <v>271</v>
      </c>
      <c r="AC845" s="362">
        <v>389</v>
      </c>
      <c r="AD845" s="362">
        <v>404</v>
      </c>
      <c r="AE845" s="361">
        <v>0</v>
      </c>
      <c r="AF845" s="361"/>
      <c r="AG845" s="361"/>
      <c r="AH845" s="361"/>
      <c r="AI845" s="362">
        <v>0</v>
      </c>
      <c r="AJ845" s="362">
        <v>0</v>
      </c>
      <c r="AK845" s="362">
        <v>0</v>
      </c>
      <c r="AL845" s="362">
        <v>0</v>
      </c>
      <c r="AM845" s="225">
        <v>418</v>
      </c>
      <c r="AN845" s="225">
        <v>537</v>
      </c>
      <c r="AO845" s="225">
        <v>581</v>
      </c>
      <c r="AP845" s="225">
        <v>621</v>
      </c>
      <c r="AQ845" s="223">
        <v>537</v>
      </c>
      <c r="AR845" s="223">
        <v>581</v>
      </c>
      <c r="AS845" s="223">
        <v>621</v>
      </c>
      <c r="AT845" s="223">
        <v>645</v>
      </c>
      <c r="AU845" s="225">
        <v>386</v>
      </c>
      <c r="AV845" s="225">
        <v>510</v>
      </c>
      <c r="AW845" s="225">
        <v>555</v>
      </c>
      <c r="AX845" s="225">
        <v>590</v>
      </c>
      <c r="AY845" s="223">
        <v>510</v>
      </c>
      <c r="AZ845" s="223">
        <v>555</v>
      </c>
      <c r="BA845" s="223">
        <v>590</v>
      </c>
      <c r="BB845" s="223">
        <v>615</v>
      </c>
      <c r="BC845" s="225">
        <f t="shared" si="340"/>
        <v>32</v>
      </c>
      <c r="BD845" s="225">
        <f t="shared" si="340"/>
        <v>27</v>
      </c>
      <c r="BE845" s="225">
        <f t="shared" si="340"/>
        <v>24</v>
      </c>
      <c r="BF845" s="225">
        <f t="shared" si="340"/>
        <v>29</v>
      </c>
      <c r="BG845" s="223">
        <f t="shared" si="340"/>
        <v>27</v>
      </c>
      <c r="BH845" s="223">
        <f t="shared" si="340"/>
        <v>24</v>
      </c>
      <c r="BI845" s="223">
        <f t="shared" si="340"/>
        <v>29</v>
      </c>
      <c r="BJ845" s="223">
        <f t="shared" si="340"/>
        <v>30</v>
      </c>
      <c r="BK845" s="225">
        <f t="shared" si="339"/>
        <v>0</v>
      </c>
      <c r="BL845" s="225">
        <f t="shared" si="338"/>
        <v>0</v>
      </c>
      <c r="BM845" s="225">
        <f t="shared" si="338"/>
        <v>2</v>
      </c>
      <c r="BN845" s="225">
        <f t="shared" si="338"/>
        <v>2</v>
      </c>
      <c r="BO845" s="223">
        <f t="shared" si="338"/>
        <v>0</v>
      </c>
      <c r="BP845" s="223">
        <f t="shared" si="338"/>
        <v>2</v>
      </c>
      <c r="BQ845" s="223">
        <f t="shared" si="338"/>
        <v>2</v>
      </c>
      <c r="BR845" s="223">
        <f t="shared" si="338"/>
        <v>0</v>
      </c>
      <c r="BS845" s="225">
        <v>0</v>
      </c>
      <c r="BT845" s="225">
        <v>0</v>
      </c>
      <c r="BU845" s="225">
        <v>2</v>
      </c>
      <c r="BV845" s="225">
        <v>2</v>
      </c>
      <c r="BW845" s="223">
        <v>0</v>
      </c>
      <c r="BX845" s="223">
        <v>2</v>
      </c>
      <c r="BY845" s="223">
        <v>2</v>
      </c>
      <c r="BZ845" s="223">
        <v>0</v>
      </c>
      <c r="CA845" s="225">
        <v>0</v>
      </c>
      <c r="CB845" s="225">
        <f>IFERROR(VLOOKUP($G845,[12]ITEM!$B$2:$AC$939,26,0),0)</f>
        <v>0</v>
      </c>
      <c r="CC845" s="225">
        <f>IFERROR(VLOOKUP($G845,[12]ITEM!$B$2:$AC$939,27,0),0)</f>
        <v>0</v>
      </c>
      <c r="CD845" s="225">
        <f>IFERROR(VLOOKUP($G845,[12]ITEM!$B$2:$AC$939,28,0),0)</f>
        <v>0</v>
      </c>
      <c r="CE845" s="223">
        <v>0</v>
      </c>
      <c r="CF845" s="223">
        <v>0</v>
      </c>
      <c r="CG845" s="223">
        <v>0</v>
      </c>
      <c r="CH845" s="223">
        <v>0</v>
      </c>
      <c r="CI845" s="363"/>
      <c r="CJ845" s="225">
        <f t="shared" si="351"/>
        <v>32</v>
      </c>
      <c r="CK845" s="225">
        <f t="shared" si="351"/>
        <v>41</v>
      </c>
      <c r="CL845" s="225">
        <f t="shared" si="351"/>
        <v>44</v>
      </c>
      <c r="CM845" s="225">
        <f t="shared" si="351"/>
        <v>47</v>
      </c>
      <c r="CN845" s="223">
        <f t="shared" si="351"/>
        <v>27</v>
      </c>
      <c r="CO845" s="223">
        <f t="shared" si="351"/>
        <v>29.22234636871508</v>
      </c>
      <c r="CP845" s="223">
        <f t="shared" si="351"/>
        <v>31.208379888268148</v>
      </c>
      <c r="CQ845" s="223">
        <f t="shared" si="351"/>
        <v>32.440221829683601</v>
      </c>
      <c r="CR845" s="225">
        <v>32</v>
      </c>
      <c r="CS845" s="225">
        <v>41</v>
      </c>
      <c r="CT845" s="225">
        <v>44</v>
      </c>
      <c r="CU845" s="225">
        <v>47</v>
      </c>
      <c r="CV845" s="223">
        <f t="shared" si="344"/>
        <v>27</v>
      </c>
      <c r="CW845" s="223">
        <f>CV845*(1+('[13]GROWTH (YoY)'!AR845/100))</f>
        <v>29.22234636871508</v>
      </c>
      <c r="CX845" s="223">
        <f>CW845*(1+('[13]GROWTH (YoY)'!AS845/100))</f>
        <v>31.208379888268148</v>
      </c>
      <c r="CY845" s="223">
        <f>CX845*(1+('[13]GROWTH (YoY)'!AT845/100))</f>
        <v>32.440221829683601</v>
      </c>
      <c r="CZ845" s="225">
        <v>0</v>
      </c>
      <c r="DA845" s="225">
        <v>0</v>
      </c>
      <c r="DB845" s="225">
        <v>0</v>
      </c>
      <c r="DC845" s="225">
        <v>0</v>
      </c>
      <c r="DD845" s="223">
        <v>0</v>
      </c>
      <c r="DE845" s="223">
        <v>0</v>
      </c>
      <c r="DF845" s="223">
        <v>0</v>
      </c>
      <c r="DG845" s="223">
        <v>0</v>
      </c>
      <c r="DH845" s="225">
        <v>0</v>
      </c>
      <c r="DI845" s="225">
        <v>0</v>
      </c>
      <c r="DJ845" s="225">
        <v>0</v>
      </c>
      <c r="DK845" s="225">
        <v>0</v>
      </c>
      <c r="DL845" s="223">
        <v>0</v>
      </c>
      <c r="DM845" s="223">
        <v>0</v>
      </c>
      <c r="DN845" s="223">
        <v>0</v>
      </c>
      <c r="DO845" s="223">
        <v>0</v>
      </c>
      <c r="DP845" s="364">
        <f t="shared" si="341"/>
        <v>0</v>
      </c>
      <c r="DQ845" s="225">
        <f t="shared" si="341"/>
        <v>-14</v>
      </c>
      <c r="DR845" s="225">
        <f t="shared" si="341"/>
        <v>-20</v>
      </c>
      <c r="DS845" s="225">
        <f t="shared" si="337"/>
        <v>-18</v>
      </c>
      <c r="DT845" s="223">
        <f t="shared" si="337"/>
        <v>0</v>
      </c>
      <c r="DU845" s="223">
        <f t="shared" si="337"/>
        <v>-5.2223463687150797</v>
      </c>
      <c r="DV845" s="223">
        <f t="shared" si="337"/>
        <v>-2.2083798882681478</v>
      </c>
      <c r="DW845" s="223">
        <f t="shared" si="337"/>
        <v>-2.4402218296836011</v>
      </c>
      <c r="DX845" s="390">
        <f t="shared" si="336"/>
        <v>0.44708994708994709</v>
      </c>
      <c r="DY845" s="390">
        <f t="shared" si="336"/>
        <v>0.42071197411003236</v>
      </c>
      <c r="DZ845" s="390">
        <f t="shared" si="336"/>
        <v>0.318075117370892</v>
      </c>
      <c r="EA845" s="390">
        <f t="shared" si="336"/>
        <v>0.38553022794846381</v>
      </c>
      <c r="EB845" s="391">
        <f t="shared" si="336"/>
        <v>0.42071197411003236</v>
      </c>
      <c r="EC845" s="391">
        <f t="shared" si="336"/>
        <v>0.318075117370892</v>
      </c>
      <c r="ED845" s="391">
        <f t="shared" si="336"/>
        <v>0.38553022794846381</v>
      </c>
      <c r="EE845" s="391">
        <f t="shared" si="336"/>
        <v>0.38512869399428029</v>
      </c>
      <c r="EF845" s="367"/>
      <c r="EG845" s="225">
        <v>733</v>
      </c>
      <c r="EH845" s="225">
        <v>347</v>
      </c>
      <c r="EI845" s="225">
        <v>386</v>
      </c>
      <c r="EJ845" s="225">
        <v>386</v>
      </c>
      <c r="EK845" s="225">
        <v>0</v>
      </c>
      <c r="EL845" s="225">
        <v>2748</v>
      </c>
      <c r="EM845" s="225">
        <v>2748</v>
      </c>
      <c r="EN845" s="365">
        <f t="shared" si="345"/>
        <v>0.47339699863574353</v>
      </c>
      <c r="EO845" s="225">
        <f t="shared" si="346"/>
        <v>100</v>
      </c>
      <c r="EP845" s="365">
        <f t="shared" si="347"/>
        <v>0</v>
      </c>
      <c r="EQ845" s="225">
        <f t="shared" si="348"/>
        <v>0</v>
      </c>
      <c r="ER845" s="225">
        <f t="shared" si="349"/>
        <v>11705.482775351769</v>
      </c>
      <c r="ES845" s="225"/>
      <c r="ET845" s="223">
        <v>675</v>
      </c>
      <c r="EU845" s="223">
        <v>199</v>
      </c>
      <c r="EV845" s="223">
        <v>475</v>
      </c>
      <c r="EW845" s="223">
        <v>370</v>
      </c>
      <c r="EX845" s="223">
        <v>2129</v>
      </c>
      <c r="EY845" s="223">
        <v>2935</v>
      </c>
      <c r="EZ845" s="223">
        <v>2935</v>
      </c>
      <c r="FA845" s="366">
        <f t="shared" si="330"/>
        <v>0.29481481481481481</v>
      </c>
      <c r="FB845" s="224">
        <f t="shared" si="331"/>
        <v>77.89473684210526</v>
      </c>
      <c r="FC845" s="366">
        <f t="shared" si="332"/>
        <v>3.154074074074074</v>
      </c>
      <c r="FD845" s="223">
        <f t="shared" si="333"/>
        <v>725383.3049403748</v>
      </c>
      <c r="FE845" s="223">
        <f t="shared" si="334"/>
        <v>10505.394662123794</v>
      </c>
      <c r="FF845" s="223">
        <v>475</v>
      </c>
      <c r="FG845" s="224">
        <f t="shared" si="350"/>
        <v>95.15789473684211</v>
      </c>
      <c r="FH845" s="223">
        <v>452</v>
      </c>
      <c r="FI845" s="223">
        <v>475</v>
      </c>
      <c r="FJ845" s="223">
        <v>0</v>
      </c>
      <c r="FK845" s="223">
        <f t="shared" si="342"/>
        <v>23</v>
      </c>
      <c r="FL845" s="223">
        <v>20</v>
      </c>
      <c r="FM845" s="223">
        <f t="shared" si="343"/>
        <v>3</v>
      </c>
      <c r="FZ845" s="229"/>
      <c r="GA845" s="229"/>
      <c r="GB845" s="229"/>
      <c r="GC845" s="229"/>
      <c r="GD845" s="229"/>
    </row>
    <row r="846" spans="1:186" s="368" customFormat="1">
      <c r="A846" s="287" t="s">
        <v>2039</v>
      </c>
      <c r="B846" s="369" t="s">
        <v>2040</v>
      </c>
      <c r="C846" s="287" t="s">
        <v>2041</v>
      </c>
      <c r="D846" s="287" t="s">
        <v>2043</v>
      </c>
      <c r="E846" s="369" t="s">
        <v>2042</v>
      </c>
      <c r="F846" s="287">
        <v>843</v>
      </c>
      <c r="G846" s="392" t="s">
        <v>2049</v>
      </c>
      <c r="H846" s="392" t="s">
        <v>2050</v>
      </c>
      <c r="I846" s="287" t="s">
        <v>2046</v>
      </c>
      <c r="J846" s="369" t="s">
        <v>2047</v>
      </c>
      <c r="K846" s="287" t="s">
        <v>1083</v>
      </c>
      <c r="L846" s="369" t="s">
        <v>2048</v>
      </c>
      <c r="M846" s="369" t="s">
        <v>3130</v>
      </c>
      <c r="N846" s="372">
        <v>1</v>
      </c>
      <c r="O846" s="373">
        <v>41705</v>
      </c>
      <c r="P846" s="373">
        <v>50754</v>
      </c>
      <c r="Q846" s="373">
        <v>51912</v>
      </c>
      <c r="R846" s="373">
        <v>53292</v>
      </c>
      <c r="S846" s="374">
        <v>51040</v>
      </c>
      <c r="T846" s="374">
        <v>50528</v>
      </c>
      <c r="U846" s="374">
        <v>52560</v>
      </c>
      <c r="V846" s="374">
        <v>55731</v>
      </c>
      <c r="W846" s="373">
        <v>11224</v>
      </c>
      <c r="X846" s="373">
        <v>15892</v>
      </c>
      <c r="Y846" s="373">
        <v>16391</v>
      </c>
      <c r="Z846" s="373">
        <v>16727</v>
      </c>
      <c r="AA846" s="374">
        <v>14849</v>
      </c>
      <c r="AB846" s="374">
        <v>13669</v>
      </c>
      <c r="AC846" s="374">
        <v>14297</v>
      </c>
      <c r="AD846" s="374">
        <v>15990</v>
      </c>
      <c r="AE846" s="373">
        <v>2177</v>
      </c>
      <c r="AF846" s="373">
        <v>2698</v>
      </c>
      <c r="AG846" s="373">
        <v>2541</v>
      </c>
      <c r="AH846" s="373">
        <v>2551</v>
      </c>
      <c r="AI846" s="374">
        <v>2933</v>
      </c>
      <c r="AJ846" s="374">
        <v>2808</v>
      </c>
      <c r="AK846" s="374">
        <v>2731</v>
      </c>
      <c r="AL846" s="374">
        <v>2892</v>
      </c>
      <c r="AM846" s="226">
        <v>30481</v>
      </c>
      <c r="AN846" s="226">
        <v>34862</v>
      </c>
      <c r="AO846" s="226">
        <v>35521</v>
      </c>
      <c r="AP846" s="226">
        <v>36565</v>
      </c>
      <c r="AQ846" s="227">
        <v>36191</v>
      </c>
      <c r="AR846" s="227">
        <v>36860</v>
      </c>
      <c r="AS846" s="227">
        <v>38263</v>
      </c>
      <c r="AT846" s="227">
        <v>39740</v>
      </c>
      <c r="AU846" s="226">
        <v>8993</v>
      </c>
      <c r="AV846" s="226">
        <v>13534</v>
      </c>
      <c r="AW846" s="226">
        <v>13763</v>
      </c>
      <c r="AX846" s="226">
        <v>14659</v>
      </c>
      <c r="AY846" s="227">
        <v>14050</v>
      </c>
      <c r="AZ846" s="227">
        <v>14355</v>
      </c>
      <c r="BA846" s="227">
        <v>15043</v>
      </c>
      <c r="BB846" s="227">
        <v>16159</v>
      </c>
      <c r="BC846" s="226">
        <f t="shared" si="340"/>
        <v>22064</v>
      </c>
      <c r="BD846" s="226">
        <f t="shared" si="340"/>
        <v>20762</v>
      </c>
      <c r="BE846" s="226">
        <f t="shared" si="340"/>
        <v>21277</v>
      </c>
      <c r="BF846" s="226">
        <f t="shared" si="340"/>
        <v>21298</v>
      </c>
      <c r="BG846" s="218">
        <f t="shared" si="340"/>
        <v>21835</v>
      </c>
      <c r="BH846" s="218">
        <f t="shared" si="340"/>
        <v>22239</v>
      </c>
      <c r="BI846" s="218">
        <f t="shared" si="340"/>
        <v>22836</v>
      </c>
      <c r="BJ846" s="218">
        <f t="shared" si="340"/>
        <v>23392</v>
      </c>
      <c r="BK846" s="226">
        <f t="shared" si="339"/>
        <v>-576</v>
      </c>
      <c r="BL846" s="226">
        <f t="shared" si="338"/>
        <v>566</v>
      </c>
      <c r="BM846" s="226">
        <f t="shared" si="338"/>
        <v>481</v>
      </c>
      <c r="BN846" s="226">
        <f t="shared" si="338"/>
        <v>608</v>
      </c>
      <c r="BO846" s="227">
        <f t="shared" si="338"/>
        <v>306</v>
      </c>
      <c r="BP846" s="227">
        <f t="shared" si="338"/>
        <v>266</v>
      </c>
      <c r="BQ846" s="227">
        <f t="shared" si="338"/>
        <v>384</v>
      </c>
      <c r="BR846" s="227">
        <f t="shared" si="338"/>
        <v>189</v>
      </c>
      <c r="BS846" s="226">
        <v>510</v>
      </c>
      <c r="BT846" s="226">
        <v>566</v>
      </c>
      <c r="BU846" s="226">
        <v>481</v>
      </c>
      <c r="BV846" s="226">
        <v>608</v>
      </c>
      <c r="BW846" s="227">
        <v>306</v>
      </c>
      <c r="BX846" s="227">
        <v>266</v>
      </c>
      <c r="BY846" s="227">
        <v>384</v>
      </c>
      <c r="BZ846" s="227">
        <v>189</v>
      </c>
      <c r="CA846" s="226">
        <v>1086</v>
      </c>
      <c r="CB846" s="226">
        <f>IFERROR(VLOOKUP($G846,[12]ITEM!$B$2:$AC$939,26,0),0)</f>
        <v>0</v>
      </c>
      <c r="CC846" s="226">
        <f>IFERROR(VLOOKUP($G846,[12]ITEM!$B$2:$AC$939,27,0),0)</f>
        <v>0</v>
      </c>
      <c r="CD846" s="226">
        <f>IFERROR(VLOOKUP($G846,[12]ITEM!$B$2:$AC$939,28,0),0)</f>
        <v>0</v>
      </c>
      <c r="CE846" s="227">
        <v>0</v>
      </c>
      <c r="CF846" s="227">
        <v>0</v>
      </c>
      <c r="CG846" s="227">
        <v>0</v>
      </c>
      <c r="CH846" s="227">
        <v>0</v>
      </c>
      <c r="CI846" s="375"/>
      <c r="CJ846" s="226">
        <f t="shared" si="351"/>
        <v>22064</v>
      </c>
      <c r="CK846" s="226">
        <f t="shared" si="351"/>
        <v>25517</v>
      </c>
      <c r="CL846" s="226">
        <f t="shared" si="351"/>
        <v>26093</v>
      </c>
      <c r="CM846" s="226">
        <f t="shared" si="351"/>
        <v>27068</v>
      </c>
      <c r="CN846" s="227">
        <f t="shared" si="351"/>
        <v>21835</v>
      </c>
      <c r="CO846" s="227">
        <f t="shared" si="351"/>
        <v>22433.530290553663</v>
      </c>
      <c r="CP846" s="227">
        <f t="shared" si="351"/>
        <v>23580.383093787037</v>
      </c>
      <c r="CQ846" s="227">
        <f t="shared" si="351"/>
        <v>24549.195321820189</v>
      </c>
      <c r="CR846" s="226">
        <v>21165</v>
      </c>
      <c r="CS846" s="226">
        <v>24207</v>
      </c>
      <c r="CT846" s="226">
        <v>24664</v>
      </c>
      <c r="CU846" s="226">
        <v>25389</v>
      </c>
      <c r="CV846" s="227">
        <f t="shared" si="344"/>
        <v>20474</v>
      </c>
      <c r="CW846" s="227">
        <f>CV846*(1+('[13]GROWTH (YoY)'!AR846/100))</f>
        <v>20852.530290553663</v>
      </c>
      <c r="CX846" s="227">
        <f>CW846*(1+('[13]GROWTH (YoY)'!AS846/100))</f>
        <v>21646.383093787037</v>
      </c>
      <c r="CY846" s="227">
        <f>CX846*(1+('[13]GROWTH (YoY)'!AT846/100))</f>
        <v>22482.195321820189</v>
      </c>
      <c r="CZ846" s="226">
        <v>0</v>
      </c>
      <c r="DA846" s="226">
        <v>0</v>
      </c>
      <c r="DB846" s="226">
        <v>0</v>
      </c>
      <c r="DC846" s="226">
        <v>0</v>
      </c>
      <c r="DD846" s="227">
        <v>0</v>
      </c>
      <c r="DE846" s="227">
        <v>0</v>
      </c>
      <c r="DF846" s="227">
        <v>0</v>
      </c>
      <c r="DG846" s="227">
        <v>0</v>
      </c>
      <c r="DH846" s="226">
        <v>899</v>
      </c>
      <c r="DI846" s="226">
        <v>1310</v>
      </c>
      <c r="DJ846" s="226">
        <v>1429</v>
      </c>
      <c r="DK846" s="226">
        <v>1679</v>
      </c>
      <c r="DL846" s="227">
        <v>1361</v>
      </c>
      <c r="DM846" s="227">
        <v>1581</v>
      </c>
      <c r="DN846" s="227">
        <v>1934</v>
      </c>
      <c r="DO846" s="227">
        <v>2067</v>
      </c>
      <c r="DP846" s="376">
        <f t="shared" si="341"/>
        <v>0</v>
      </c>
      <c r="DQ846" s="226">
        <f t="shared" si="341"/>
        <v>-4755</v>
      </c>
      <c r="DR846" s="226">
        <f t="shared" si="341"/>
        <v>-4816</v>
      </c>
      <c r="DS846" s="226">
        <f t="shared" si="337"/>
        <v>-5770</v>
      </c>
      <c r="DT846" s="227">
        <f t="shared" si="337"/>
        <v>0</v>
      </c>
      <c r="DU846" s="227">
        <f t="shared" si="337"/>
        <v>-194.53029055366278</v>
      </c>
      <c r="DV846" s="227">
        <f t="shared" si="337"/>
        <v>-744.38309378703707</v>
      </c>
      <c r="DW846" s="227">
        <f t="shared" si="337"/>
        <v>-1157.1953218201888</v>
      </c>
      <c r="DX846" s="377">
        <f t="shared" si="336"/>
        <v>0.26912840187027937</v>
      </c>
      <c r="DY846" s="377">
        <f t="shared" si="336"/>
        <v>0.31311817787760571</v>
      </c>
      <c r="DZ846" s="377">
        <f t="shared" si="336"/>
        <v>0.31574587763908152</v>
      </c>
      <c r="EA846" s="377">
        <f t="shared" si="336"/>
        <v>0.3138745027396232</v>
      </c>
      <c r="EB846" s="378">
        <f t="shared" si="336"/>
        <v>0.29092868338557992</v>
      </c>
      <c r="EC846" s="378">
        <f t="shared" si="336"/>
        <v>0.27052327422419253</v>
      </c>
      <c r="ED846" s="378">
        <f t="shared" si="336"/>
        <v>0.2720129375951294</v>
      </c>
      <c r="EE846" s="378">
        <f t="shared" si="336"/>
        <v>0.28691392582225334</v>
      </c>
      <c r="EG846" s="226">
        <v>39263</v>
      </c>
      <c r="EH846" s="226">
        <v>8639</v>
      </c>
      <c r="EI846" s="226">
        <v>30624</v>
      </c>
      <c r="EJ846" s="226">
        <v>8896</v>
      </c>
      <c r="EK846" s="226">
        <v>5624</v>
      </c>
      <c r="EL846" s="226">
        <v>105197</v>
      </c>
      <c r="EM846" s="226">
        <v>105197</v>
      </c>
      <c r="EN846" s="379">
        <f t="shared" si="345"/>
        <v>0.22002903496930953</v>
      </c>
      <c r="EO846" s="226">
        <f t="shared" si="346"/>
        <v>29.049111807732498</v>
      </c>
      <c r="EP846" s="379">
        <f t="shared" si="347"/>
        <v>0.14323918192700508</v>
      </c>
      <c r="EQ846" s="226">
        <f t="shared" si="348"/>
        <v>53461.600615987147</v>
      </c>
      <c r="ER846" s="226">
        <f t="shared" si="349"/>
        <v>7047.0957663558211</v>
      </c>
      <c r="ES846" s="292"/>
      <c r="ET846" s="227">
        <v>44540</v>
      </c>
      <c r="EU846" s="227">
        <v>11904</v>
      </c>
      <c r="EV846" s="227">
        <v>32637</v>
      </c>
      <c r="EW846" s="227">
        <v>7432</v>
      </c>
      <c r="EX846" s="227">
        <v>5996</v>
      </c>
      <c r="EY846" s="227">
        <v>106557</v>
      </c>
      <c r="EZ846" s="227">
        <v>106557</v>
      </c>
      <c r="FA846" s="380">
        <f t="shared" ref="FA846:FA909" si="352">IFERROR(EU846/ET846,0)</f>
        <v>0.26726537943421641</v>
      </c>
      <c r="FB846" s="228">
        <f t="shared" ref="FB846:FB909" si="353">IFERROR((EW846/EV846)*100,0)</f>
        <v>22.771700830345925</v>
      </c>
      <c r="FC846" s="380">
        <f t="shared" ref="FC846:FC909" si="354">IFERROR(EX846/ET846,0)</f>
        <v>0.13462056578356532</v>
      </c>
      <c r="FD846" s="227">
        <f t="shared" ref="FD846:FD909" si="355">IFERROR((EX846*1000000)/EY846,0)</f>
        <v>56270.352956633542</v>
      </c>
      <c r="FE846" s="227">
        <f t="shared" ref="FE846:FE909" si="356">IFERROR((EW846*1000000)/EZ846/12,0)</f>
        <v>5812.2256945422014</v>
      </c>
      <c r="FF846" s="227">
        <v>32300</v>
      </c>
      <c r="FG846" s="228">
        <f t="shared" si="350"/>
        <v>38.820433436532511</v>
      </c>
      <c r="FH846" s="227">
        <v>12539</v>
      </c>
      <c r="FI846" s="227">
        <v>32300</v>
      </c>
      <c r="FJ846" s="227">
        <v>10</v>
      </c>
      <c r="FK846" s="227">
        <f t="shared" si="342"/>
        <v>19751</v>
      </c>
      <c r="FL846" s="227">
        <v>1339</v>
      </c>
      <c r="FM846" s="227">
        <f t="shared" si="343"/>
        <v>18412</v>
      </c>
      <c r="FZ846" s="229"/>
      <c r="GA846" s="229"/>
      <c r="GB846" s="229"/>
      <c r="GC846" s="229"/>
      <c r="GD846" s="229"/>
    </row>
    <row r="847" spans="1:186" s="368" customFormat="1">
      <c r="A847" s="287" t="s">
        <v>2039</v>
      </c>
      <c r="B847" s="369" t="s">
        <v>2040</v>
      </c>
      <c r="C847" s="287" t="s">
        <v>2041</v>
      </c>
      <c r="D847" s="287" t="s">
        <v>2043</v>
      </c>
      <c r="E847" s="369" t="s">
        <v>2042</v>
      </c>
      <c r="F847" s="287">
        <v>844</v>
      </c>
      <c r="G847" s="392" t="s">
        <v>2051</v>
      </c>
      <c r="H847" s="392" t="s">
        <v>2052</v>
      </c>
      <c r="I847" s="287" t="s">
        <v>2046</v>
      </c>
      <c r="J847" s="369" t="s">
        <v>2047</v>
      </c>
      <c r="K847" s="287" t="s">
        <v>1083</v>
      </c>
      <c r="L847" s="369" t="s">
        <v>2048</v>
      </c>
      <c r="M847" s="369" t="s">
        <v>3130</v>
      </c>
      <c r="N847" s="372">
        <v>1</v>
      </c>
      <c r="O847" s="373">
        <v>8107</v>
      </c>
      <c r="P847" s="373">
        <v>10876</v>
      </c>
      <c r="Q847" s="373">
        <v>11416</v>
      </c>
      <c r="R847" s="373">
        <v>12817</v>
      </c>
      <c r="S847" s="374">
        <v>9752</v>
      </c>
      <c r="T847" s="374">
        <v>10534</v>
      </c>
      <c r="U847" s="374">
        <v>12171</v>
      </c>
      <c r="V847" s="374">
        <v>13367</v>
      </c>
      <c r="W847" s="373">
        <v>2583</v>
      </c>
      <c r="X847" s="373">
        <v>4041</v>
      </c>
      <c r="Y847" s="373">
        <v>4123</v>
      </c>
      <c r="Z847" s="373">
        <v>4303</v>
      </c>
      <c r="AA847" s="374">
        <v>3555</v>
      </c>
      <c r="AB847" s="374">
        <v>3755</v>
      </c>
      <c r="AC847" s="374">
        <v>4116</v>
      </c>
      <c r="AD847" s="374">
        <v>4257</v>
      </c>
      <c r="AE847" s="373">
        <v>557</v>
      </c>
      <c r="AF847" s="373">
        <v>638</v>
      </c>
      <c r="AG847" s="373">
        <v>615</v>
      </c>
      <c r="AH847" s="373">
        <v>615</v>
      </c>
      <c r="AI847" s="374">
        <v>504</v>
      </c>
      <c r="AJ847" s="374">
        <v>518</v>
      </c>
      <c r="AK847" s="374">
        <v>576</v>
      </c>
      <c r="AL847" s="374">
        <v>662</v>
      </c>
      <c r="AM847" s="226">
        <v>5524</v>
      </c>
      <c r="AN847" s="226">
        <v>6836</v>
      </c>
      <c r="AO847" s="226">
        <v>7293</v>
      </c>
      <c r="AP847" s="226">
        <v>8515</v>
      </c>
      <c r="AQ847" s="227">
        <v>6198</v>
      </c>
      <c r="AR847" s="227">
        <v>6779</v>
      </c>
      <c r="AS847" s="227">
        <v>8055</v>
      </c>
      <c r="AT847" s="227">
        <v>9110</v>
      </c>
      <c r="AU847" s="226">
        <v>1225</v>
      </c>
      <c r="AV847" s="226">
        <v>1599</v>
      </c>
      <c r="AW847" s="226">
        <v>1723</v>
      </c>
      <c r="AX847" s="226">
        <v>1921</v>
      </c>
      <c r="AY847" s="227">
        <v>1725</v>
      </c>
      <c r="AZ847" s="227">
        <v>1759</v>
      </c>
      <c r="BA847" s="227">
        <v>1967</v>
      </c>
      <c r="BB847" s="227">
        <v>2135</v>
      </c>
      <c r="BC847" s="226">
        <f t="shared" si="340"/>
        <v>4404</v>
      </c>
      <c r="BD847" s="226">
        <f t="shared" si="340"/>
        <v>5154</v>
      </c>
      <c r="BE847" s="226">
        <f t="shared" si="340"/>
        <v>5514</v>
      </c>
      <c r="BF847" s="226">
        <f t="shared" si="340"/>
        <v>6524</v>
      </c>
      <c r="BG847" s="218">
        <f t="shared" si="340"/>
        <v>4427</v>
      </c>
      <c r="BH847" s="218">
        <f t="shared" si="340"/>
        <v>5004</v>
      </c>
      <c r="BI847" s="218">
        <f t="shared" si="340"/>
        <v>6063</v>
      </c>
      <c r="BJ847" s="218">
        <f t="shared" si="340"/>
        <v>6957</v>
      </c>
      <c r="BK847" s="226">
        <f t="shared" si="339"/>
        <v>-105</v>
      </c>
      <c r="BL847" s="226">
        <f t="shared" si="338"/>
        <v>83</v>
      </c>
      <c r="BM847" s="226">
        <f t="shared" si="338"/>
        <v>56</v>
      </c>
      <c r="BN847" s="226">
        <f t="shared" si="338"/>
        <v>70</v>
      </c>
      <c r="BO847" s="227">
        <f t="shared" ref="BO847:BR910" si="357">BW847-CE847</f>
        <v>46</v>
      </c>
      <c r="BP847" s="227">
        <f t="shared" si="357"/>
        <v>16</v>
      </c>
      <c r="BQ847" s="227">
        <f t="shared" si="357"/>
        <v>25</v>
      </c>
      <c r="BR847" s="227">
        <f t="shared" si="357"/>
        <v>18</v>
      </c>
      <c r="BS847" s="226">
        <v>92</v>
      </c>
      <c r="BT847" s="226">
        <v>83</v>
      </c>
      <c r="BU847" s="226">
        <v>56</v>
      </c>
      <c r="BV847" s="226">
        <v>70</v>
      </c>
      <c r="BW847" s="227">
        <v>46</v>
      </c>
      <c r="BX847" s="227">
        <v>16</v>
      </c>
      <c r="BY847" s="227">
        <v>25</v>
      </c>
      <c r="BZ847" s="227">
        <v>18</v>
      </c>
      <c r="CA847" s="226">
        <v>197</v>
      </c>
      <c r="CB847" s="226">
        <f>IFERROR(VLOOKUP($G847,[12]ITEM!$B$2:$AC$939,26,0),0)</f>
        <v>0</v>
      </c>
      <c r="CC847" s="226">
        <f>IFERROR(VLOOKUP($G847,[12]ITEM!$B$2:$AC$939,27,0),0)</f>
        <v>0</v>
      </c>
      <c r="CD847" s="226">
        <f>IFERROR(VLOOKUP($G847,[12]ITEM!$B$2:$AC$939,28,0),0)</f>
        <v>0</v>
      </c>
      <c r="CE847" s="227">
        <v>0</v>
      </c>
      <c r="CF847" s="227">
        <v>0</v>
      </c>
      <c r="CG847" s="227">
        <v>0</v>
      </c>
      <c r="CH847" s="227">
        <v>0</v>
      </c>
      <c r="CI847" s="375"/>
      <c r="CJ847" s="226">
        <f t="shared" si="351"/>
        <v>4403</v>
      </c>
      <c r="CK847" s="226">
        <f t="shared" si="351"/>
        <v>5490</v>
      </c>
      <c r="CL847" s="226">
        <f t="shared" si="351"/>
        <v>5863</v>
      </c>
      <c r="CM847" s="226">
        <f t="shared" si="351"/>
        <v>6850</v>
      </c>
      <c r="CN847" s="227">
        <f t="shared" si="351"/>
        <v>4427</v>
      </c>
      <c r="CO847" s="227">
        <f t="shared" si="351"/>
        <v>4855.5410133382557</v>
      </c>
      <c r="CP847" s="227">
        <f t="shared" si="351"/>
        <v>5781.9647162950405</v>
      </c>
      <c r="CQ847" s="227">
        <f t="shared" si="351"/>
        <v>6520.6912817872726</v>
      </c>
      <c r="CR847" s="226">
        <v>4282</v>
      </c>
      <c r="CS847" s="226">
        <v>5299</v>
      </c>
      <c r="CT847" s="226">
        <v>5654</v>
      </c>
      <c r="CU847" s="226">
        <v>6601</v>
      </c>
      <c r="CV847" s="227">
        <f t="shared" si="344"/>
        <v>4228</v>
      </c>
      <c r="CW847" s="227">
        <f>CV847*(1+('[13]GROWTH (YoY)'!AR847/100))</f>
        <v>4624.5410133382557</v>
      </c>
      <c r="CX847" s="227">
        <f>CW847*(1+('[13]GROWTH (YoY)'!AS847/100))</f>
        <v>5494.9647162950405</v>
      </c>
      <c r="CY847" s="227">
        <f>CX847*(1+('[13]GROWTH (YoY)'!AT847/100))</f>
        <v>6214.6912817872726</v>
      </c>
      <c r="CZ847" s="226">
        <v>0</v>
      </c>
      <c r="DA847" s="226">
        <v>0</v>
      </c>
      <c r="DB847" s="226">
        <v>0</v>
      </c>
      <c r="DC847" s="226">
        <v>0</v>
      </c>
      <c r="DD847" s="227">
        <v>0</v>
      </c>
      <c r="DE847" s="227">
        <v>0</v>
      </c>
      <c r="DF847" s="227">
        <v>0</v>
      </c>
      <c r="DG847" s="227">
        <v>0</v>
      </c>
      <c r="DH847" s="226">
        <v>121</v>
      </c>
      <c r="DI847" s="226">
        <v>191</v>
      </c>
      <c r="DJ847" s="226">
        <v>209</v>
      </c>
      <c r="DK847" s="226">
        <v>249</v>
      </c>
      <c r="DL847" s="227">
        <v>199</v>
      </c>
      <c r="DM847" s="227">
        <v>231</v>
      </c>
      <c r="DN847" s="227">
        <v>287</v>
      </c>
      <c r="DO847" s="227">
        <v>306</v>
      </c>
      <c r="DP847" s="376">
        <f t="shared" si="341"/>
        <v>1</v>
      </c>
      <c r="DQ847" s="226">
        <f t="shared" si="341"/>
        <v>-336</v>
      </c>
      <c r="DR847" s="226">
        <f t="shared" si="341"/>
        <v>-349</v>
      </c>
      <c r="DS847" s="226">
        <f t="shared" si="337"/>
        <v>-326</v>
      </c>
      <c r="DT847" s="227">
        <f t="shared" si="337"/>
        <v>0</v>
      </c>
      <c r="DU847" s="227">
        <f t="shared" si="337"/>
        <v>148.45898666174435</v>
      </c>
      <c r="DV847" s="227">
        <f t="shared" si="337"/>
        <v>281.03528370495951</v>
      </c>
      <c r="DW847" s="227">
        <f t="shared" si="337"/>
        <v>436.3087182127274</v>
      </c>
      <c r="DX847" s="377">
        <f t="shared" si="336"/>
        <v>0.31861354385099294</v>
      </c>
      <c r="DY847" s="377">
        <f t="shared" ref="DY847:EE883" si="358">IFERROR(X847/P847,0)</f>
        <v>0.37155204119161456</v>
      </c>
      <c r="DZ847" s="377">
        <f t="shared" si="358"/>
        <v>0.36115977575332864</v>
      </c>
      <c r="EA847" s="377">
        <f t="shared" si="358"/>
        <v>0.33572598892096434</v>
      </c>
      <c r="EB847" s="378">
        <f t="shared" si="358"/>
        <v>0.36454060705496311</v>
      </c>
      <c r="EC847" s="378">
        <f t="shared" si="358"/>
        <v>0.35646478071008164</v>
      </c>
      <c r="ED847" s="378">
        <f t="shared" si="358"/>
        <v>0.33818092186344589</v>
      </c>
      <c r="EE847" s="378">
        <f t="shared" si="358"/>
        <v>0.31847086107578365</v>
      </c>
      <c r="EG847" s="226">
        <v>8887</v>
      </c>
      <c r="EH847" s="226">
        <v>2445</v>
      </c>
      <c r="EI847" s="226">
        <v>6443</v>
      </c>
      <c r="EJ847" s="226">
        <v>1211</v>
      </c>
      <c r="EK847" s="226">
        <v>696</v>
      </c>
      <c r="EL847" s="226">
        <v>13176</v>
      </c>
      <c r="EM847" s="226">
        <v>13176</v>
      </c>
      <c r="EN847" s="379">
        <f t="shared" si="345"/>
        <v>0.27512096320468099</v>
      </c>
      <c r="EO847" s="226">
        <f t="shared" si="346"/>
        <v>18.795592115474157</v>
      </c>
      <c r="EP847" s="379">
        <f t="shared" si="347"/>
        <v>7.8316642286485882E-2</v>
      </c>
      <c r="EQ847" s="226">
        <f t="shared" si="348"/>
        <v>52823.315118397084</v>
      </c>
      <c r="ER847" s="226">
        <f t="shared" si="349"/>
        <v>7659.1277069419148</v>
      </c>
      <c r="ES847" s="292"/>
      <c r="ET847" s="227">
        <v>8907</v>
      </c>
      <c r="EU847" s="227">
        <v>2305</v>
      </c>
      <c r="EV847" s="227">
        <v>6602</v>
      </c>
      <c r="EW847" s="227">
        <v>951</v>
      </c>
      <c r="EX847" s="227">
        <v>522</v>
      </c>
      <c r="EY847" s="227">
        <v>13066</v>
      </c>
      <c r="EZ847" s="227">
        <v>13066</v>
      </c>
      <c r="FA847" s="380">
        <f t="shared" si="352"/>
        <v>0.25878522510385088</v>
      </c>
      <c r="FB847" s="228">
        <f t="shared" si="353"/>
        <v>14.404725840654347</v>
      </c>
      <c r="FC847" s="380">
        <f t="shared" si="354"/>
        <v>5.8605591108117208E-2</v>
      </c>
      <c r="FD847" s="227">
        <f t="shared" si="355"/>
        <v>39951.017909076996</v>
      </c>
      <c r="FE847" s="227">
        <f t="shared" si="356"/>
        <v>6065.3604775753856</v>
      </c>
      <c r="FF847" s="227">
        <v>6939</v>
      </c>
      <c r="FG847" s="228">
        <f t="shared" si="350"/>
        <v>23.389537397319497</v>
      </c>
      <c r="FH847" s="227">
        <v>1623</v>
      </c>
      <c r="FI847" s="227">
        <v>6939</v>
      </c>
      <c r="FJ847" s="227">
        <v>9</v>
      </c>
      <c r="FK847" s="227">
        <f t="shared" si="342"/>
        <v>5307</v>
      </c>
      <c r="FL847" s="227">
        <v>279</v>
      </c>
      <c r="FM847" s="227">
        <f t="shared" si="343"/>
        <v>5028</v>
      </c>
      <c r="FZ847" s="229"/>
      <c r="GA847" s="229"/>
      <c r="GB847" s="229"/>
      <c r="GC847" s="229"/>
      <c r="GD847" s="229"/>
    </row>
    <row r="848" spans="1:186" s="368" customFormat="1">
      <c r="A848" s="287" t="s">
        <v>2039</v>
      </c>
      <c r="B848" s="369" t="s">
        <v>2040</v>
      </c>
      <c r="C848" s="287" t="s">
        <v>2041</v>
      </c>
      <c r="D848" s="287" t="s">
        <v>2043</v>
      </c>
      <c r="E848" s="369" t="s">
        <v>2042</v>
      </c>
      <c r="F848" s="287">
        <v>845</v>
      </c>
      <c r="G848" s="392" t="s">
        <v>2053</v>
      </c>
      <c r="H848" s="392" t="s">
        <v>2054</v>
      </c>
      <c r="I848" s="287" t="s">
        <v>2046</v>
      </c>
      <c r="J848" s="369" t="s">
        <v>2047</v>
      </c>
      <c r="K848" s="287" t="s">
        <v>1083</v>
      </c>
      <c r="L848" s="369" t="s">
        <v>2048</v>
      </c>
      <c r="M848" s="369" t="s">
        <v>3130</v>
      </c>
      <c r="N848" s="372">
        <v>1</v>
      </c>
      <c r="O848" s="373">
        <v>1222</v>
      </c>
      <c r="P848" s="373">
        <v>3576</v>
      </c>
      <c r="Q848" s="373">
        <v>3405</v>
      </c>
      <c r="R848" s="373">
        <v>3561</v>
      </c>
      <c r="S848" s="374">
        <v>3187</v>
      </c>
      <c r="T848" s="374">
        <v>3035</v>
      </c>
      <c r="U848" s="374">
        <v>2667</v>
      </c>
      <c r="V848" s="374">
        <v>2676</v>
      </c>
      <c r="W848" s="373">
        <v>256</v>
      </c>
      <c r="X848" s="373">
        <v>633</v>
      </c>
      <c r="Y848" s="373">
        <v>711</v>
      </c>
      <c r="Z848" s="373">
        <v>846</v>
      </c>
      <c r="AA848" s="374">
        <v>642</v>
      </c>
      <c r="AB848" s="374">
        <v>688</v>
      </c>
      <c r="AC848" s="374">
        <v>682</v>
      </c>
      <c r="AD848" s="374">
        <v>684</v>
      </c>
      <c r="AE848" s="373">
        <v>84</v>
      </c>
      <c r="AF848" s="373">
        <v>145</v>
      </c>
      <c r="AG848" s="373">
        <v>140</v>
      </c>
      <c r="AH848" s="373">
        <v>140</v>
      </c>
      <c r="AI848" s="374">
        <v>207</v>
      </c>
      <c r="AJ848" s="374">
        <v>179</v>
      </c>
      <c r="AK848" s="374">
        <v>142</v>
      </c>
      <c r="AL848" s="374">
        <v>147</v>
      </c>
      <c r="AM848" s="226">
        <v>966</v>
      </c>
      <c r="AN848" s="226">
        <v>2943</v>
      </c>
      <c r="AO848" s="226">
        <v>2694</v>
      </c>
      <c r="AP848" s="226">
        <v>2716</v>
      </c>
      <c r="AQ848" s="227">
        <v>2545</v>
      </c>
      <c r="AR848" s="227">
        <v>2346</v>
      </c>
      <c r="AS848" s="227">
        <v>1986</v>
      </c>
      <c r="AT848" s="227">
        <v>1992</v>
      </c>
      <c r="AU848" s="226">
        <v>59</v>
      </c>
      <c r="AV848" s="226">
        <v>72</v>
      </c>
      <c r="AW848" s="226">
        <v>72</v>
      </c>
      <c r="AX848" s="226">
        <v>73</v>
      </c>
      <c r="AY848" s="227">
        <v>68</v>
      </c>
      <c r="AZ848" s="227">
        <v>67</v>
      </c>
      <c r="BA848" s="227">
        <v>77</v>
      </c>
      <c r="BB848" s="227">
        <v>79</v>
      </c>
      <c r="BC848" s="226">
        <f t="shared" si="340"/>
        <v>897</v>
      </c>
      <c r="BD848" s="226">
        <f t="shared" si="340"/>
        <v>2857</v>
      </c>
      <c r="BE848" s="226">
        <f t="shared" si="340"/>
        <v>2605</v>
      </c>
      <c r="BF848" s="226">
        <f t="shared" si="340"/>
        <v>2625</v>
      </c>
      <c r="BG848" s="218">
        <f t="shared" si="340"/>
        <v>2467</v>
      </c>
      <c r="BH848" s="218">
        <f t="shared" si="340"/>
        <v>2269</v>
      </c>
      <c r="BI848" s="218">
        <f t="shared" si="340"/>
        <v>1896</v>
      </c>
      <c r="BJ848" s="218">
        <f t="shared" si="340"/>
        <v>1904</v>
      </c>
      <c r="BK848" s="226">
        <f t="shared" si="339"/>
        <v>10</v>
      </c>
      <c r="BL848" s="226">
        <f t="shared" si="339"/>
        <v>14</v>
      </c>
      <c r="BM848" s="226">
        <f t="shared" si="339"/>
        <v>17</v>
      </c>
      <c r="BN848" s="226">
        <f t="shared" si="339"/>
        <v>18</v>
      </c>
      <c r="BO848" s="227">
        <f t="shared" si="357"/>
        <v>10</v>
      </c>
      <c r="BP848" s="227">
        <f t="shared" si="357"/>
        <v>10</v>
      </c>
      <c r="BQ848" s="227">
        <f t="shared" si="357"/>
        <v>13</v>
      </c>
      <c r="BR848" s="227">
        <f t="shared" si="357"/>
        <v>9</v>
      </c>
      <c r="BS848" s="226">
        <v>10</v>
      </c>
      <c r="BT848" s="226">
        <v>14</v>
      </c>
      <c r="BU848" s="226">
        <v>17</v>
      </c>
      <c r="BV848" s="226">
        <v>18</v>
      </c>
      <c r="BW848" s="227">
        <v>10</v>
      </c>
      <c r="BX848" s="227">
        <v>10</v>
      </c>
      <c r="BY848" s="227">
        <v>13</v>
      </c>
      <c r="BZ848" s="227">
        <v>9</v>
      </c>
      <c r="CA848" s="226">
        <v>0</v>
      </c>
      <c r="CB848" s="226">
        <f>IFERROR(VLOOKUP($G848,[12]ITEM!$B$2:$AC$939,26,0),0)</f>
        <v>0</v>
      </c>
      <c r="CC848" s="226">
        <f>IFERROR(VLOOKUP($G848,[12]ITEM!$B$2:$AC$939,27,0),0)</f>
        <v>0</v>
      </c>
      <c r="CD848" s="226">
        <f>IFERROR(VLOOKUP($G848,[12]ITEM!$B$2:$AC$939,28,0),0)</f>
        <v>0</v>
      </c>
      <c r="CE848" s="227">
        <v>0</v>
      </c>
      <c r="CF848" s="227">
        <v>0</v>
      </c>
      <c r="CG848" s="227">
        <v>0</v>
      </c>
      <c r="CH848" s="227">
        <v>0</v>
      </c>
      <c r="CI848" s="375"/>
      <c r="CJ848" s="226">
        <f t="shared" si="351"/>
        <v>898</v>
      </c>
      <c r="CK848" s="226">
        <f t="shared" si="351"/>
        <v>2726</v>
      </c>
      <c r="CL848" s="226">
        <f t="shared" si="351"/>
        <v>2498</v>
      </c>
      <c r="CM848" s="226">
        <f t="shared" si="351"/>
        <v>2518</v>
      </c>
      <c r="CN848" s="227">
        <f t="shared" si="351"/>
        <v>2467</v>
      </c>
      <c r="CO848" s="227">
        <f t="shared" si="351"/>
        <v>2277.1405631134248</v>
      </c>
      <c r="CP848" s="227">
        <f t="shared" si="351"/>
        <v>1930.1041045973111</v>
      </c>
      <c r="CQ848" s="227">
        <f t="shared" si="351"/>
        <v>1937.6299528193827</v>
      </c>
      <c r="CR848" s="226">
        <v>892</v>
      </c>
      <c r="CS848" s="226">
        <v>2715</v>
      </c>
      <c r="CT848" s="226">
        <v>2486</v>
      </c>
      <c r="CU848" s="226">
        <v>2506</v>
      </c>
      <c r="CV848" s="227">
        <f t="shared" si="344"/>
        <v>2456</v>
      </c>
      <c r="CW848" s="227">
        <f>CV848*(1+('[13]GROWTH (YoY)'!AR848/100))</f>
        <v>2264.1405631134248</v>
      </c>
      <c r="CX848" s="227">
        <f>CW848*(1+('[13]GROWTH (YoY)'!AS848/100))</f>
        <v>1916.1041045973111</v>
      </c>
      <c r="CY848" s="227">
        <f>CX848*(1+('[13]GROWTH (YoY)'!AT848/100))</f>
        <v>1922.6299528193827</v>
      </c>
      <c r="CZ848" s="226">
        <v>0</v>
      </c>
      <c r="DA848" s="226">
        <v>0</v>
      </c>
      <c r="DB848" s="226">
        <v>0</v>
      </c>
      <c r="DC848" s="226">
        <v>0</v>
      </c>
      <c r="DD848" s="227">
        <v>0</v>
      </c>
      <c r="DE848" s="227">
        <v>0</v>
      </c>
      <c r="DF848" s="227">
        <v>0</v>
      </c>
      <c r="DG848" s="227">
        <v>0</v>
      </c>
      <c r="DH848" s="226">
        <v>6</v>
      </c>
      <c r="DI848" s="226">
        <v>11</v>
      </c>
      <c r="DJ848" s="226">
        <v>12</v>
      </c>
      <c r="DK848" s="226">
        <v>12</v>
      </c>
      <c r="DL848" s="227">
        <v>11</v>
      </c>
      <c r="DM848" s="227">
        <v>13</v>
      </c>
      <c r="DN848" s="227">
        <v>14</v>
      </c>
      <c r="DO848" s="227">
        <v>15</v>
      </c>
      <c r="DP848" s="376">
        <f t="shared" si="341"/>
        <v>-1</v>
      </c>
      <c r="DQ848" s="226">
        <f t="shared" si="341"/>
        <v>131</v>
      </c>
      <c r="DR848" s="226">
        <f t="shared" si="341"/>
        <v>107</v>
      </c>
      <c r="DS848" s="226">
        <f t="shared" si="337"/>
        <v>107</v>
      </c>
      <c r="DT848" s="227">
        <f t="shared" si="337"/>
        <v>0</v>
      </c>
      <c r="DU848" s="227">
        <f t="shared" si="337"/>
        <v>-8.1405631134248324</v>
      </c>
      <c r="DV848" s="227">
        <f t="shared" si="337"/>
        <v>-34.104104597311107</v>
      </c>
      <c r="DW848" s="227">
        <f t="shared" si="337"/>
        <v>-33.629952819382652</v>
      </c>
      <c r="DX848" s="377">
        <f t="shared" ref="DX848:EA911" si="359">IFERROR(W848/O848,0)</f>
        <v>0.20949263502454993</v>
      </c>
      <c r="DY848" s="377">
        <f t="shared" si="358"/>
        <v>0.17701342281879195</v>
      </c>
      <c r="DZ848" s="377">
        <f t="shared" si="358"/>
        <v>0.20881057268722467</v>
      </c>
      <c r="EA848" s="377">
        <f t="shared" si="358"/>
        <v>0.23757371524852569</v>
      </c>
      <c r="EB848" s="378">
        <f t="shared" si="358"/>
        <v>0.2014433636648886</v>
      </c>
      <c r="EC848" s="378">
        <f t="shared" si="358"/>
        <v>0.22668863261943986</v>
      </c>
      <c r="ED848" s="378">
        <f t="shared" si="358"/>
        <v>0.25571803524559428</v>
      </c>
      <c r="EE848" s="378">
        <f t="shared" si="358"/>
        <v>0.2556053811659193</v>
      </c>
      <c r="EG848" s="226">
        <v>1494</v>
      </c>
      <c r="EH848" s="226">
        <v>455</v>
      </c>
      <c r="EI848" s="226">
        <v>1039</v>
      </c>
      <c r="EJ848" s="226">
        <v>103</v>
      </c>
      <c r="EK848" s="226">
        <v>26</v>
      </c>
      <c r="EL848" s="226">
        <v>849</v>
      </c>
      <c r="EM848" s="226">
        <v>849</v>
      </c>
      <c r="EN848" s="379">
        <f t="shared" si="345"/>
        <v>0.30455153949129854</v>
      </c>
      <c r="EO848" s="226">
        <f t="shared" si="346"/>
        <v>9.9133782483156878</v>
      </c>
      <c r="EP848" s="379">
        <f t="shared" si="347"/>
        <v>1.7402945113788489E-2</v>
      </c>
      <c r="EQ848" s="226">
        <f t="shared" si="348"/>
        <v>30624.263839811541</v>
      </c>
      <c r="ER848" s="226">
        <f t="shared" si="349"/>
        <v>10109.933254809579</v>
      </c>
      <c r="ES848" s="292"/>
      <c r="ET848" s="227">
        <v>1972</v>
      </c>
      <c r="EU848" s="227">
        <v>444</v>
      </c>
      <c r="EV848" s="227">
        <v>1528</v>
      </c>
      <c r="EW848" s="227">
        <v>30</v>
      </c>
      <c r="EX848" s="227">
        <v>6</v>
      </c>
      <c r="EY848" s="227">
        <v>428</v>
      </c>
      <c r="EZ848" s="227">
        <v>428</v>
      </c>
      <c r="FA848" s="380">
        <f t="shared" si="352"/>
        <v>0.22515212981744423</v>
      </c>
      <c r="FB848" s="228">
        <f t="shared" si="353"/>
        <v>1.963350785340314</v>
      </c>
      <c r="FC848" s="380">
        <f t="shared" si="354"/>
        <v>3.0425963488843813E-3</v>
      </c>
      <c r="FD848" s="227">
        <f t="shared" si="355"/>
        <v>14018.691588785046</v>
      </c>
      <c r="FE848" s="227">
        <f t="shared" si="356"/>
        <v>5841.1214953271019</v>
      </c>
      <c r="FF848" s="227">
        <v>1528</v>
      </c>
      <c r="FG848" s="228">
        <f t="shared" si="350"/>
        <v>2.4869109947643979</v>
      </c>
      <c r="FH848" s="227">
        <v>38</v>
      </c>
      <c r="FI848" s="227">
        <v>1528</v>
      </c>
      <c r="FJ848" s="227">
        <v>5</v>
      </c>
      <c r="FK848" s="227">
        <f t="shared" si="342"/>
        <v>1485</v>
      </c>
      <c r="FL848" s="227">
        <v>60</v>
      </c>
      <c r="FM848" s="227">
        <f t="shared" si="343"/>
        <v>1425</v>
      </c>
      <c r="FZ848" s="229"/>
      <c r="GA848" s="229"/>
      <c r="GB848" s="229"/>
      <c r="GC848" s="229"/>
      <c r="GD848" s="229"/>
    </row>
    <row r="849" spans="1:186" s="368" customFormat="1">
      <c r="A849" s="287" t="s">
        <v>2039</v>
      </c>
      <c r="B849" s="369" t="s">
        <v>2040</v>
      </c>
      <c r="C849" s="287" t="s">
        <v>2041</v>
      </c>
      <c r="D849" s="287" t="s">
        <v>2043</v>
      </c>
      <c r="E849" s="369" t="s">
        <v>2042</v>
      </c>
      <c r="F849" s="287">
        <v>846</v>
      </c>
      <c r="G849" s="392" t="s">
        <v>2055</v>
      </c>
      <c r="H849" s="392" t="s">
        <v>2056</v>
      </c>
      <c r="I849" s="287" t="s">
        <v>2046</v>
      </c>
      <c r="J849" s="369" t="s">
        <v>2047</v>
      </c>
      <c r="K849" s="287" t="s">
        <v>1083</v>
      </c>
      <c r="L849" s="369" t="s">
        <v>2048</v>
      </c>
      <c r="M849" s="369" t="s">
        <v>3130</v>
      </c>
      <c r="N849" s="372">
        <v>1</v>
      </c>
      <c r="O849" s="373">
        <v>2596</v>
      </c>
      <c r="P849" s="373">
        <v>2653</v>
      </c>
      <c r="Q849" s="373">
        <v>2397</v>
      </c>
      <c r="R849" s="373">
        <v>2561</v>
      </c>
      <c r="S849" s="374">
        <v>2424</v>
      </c>
      <c r="T849" s="374">
        <v>2220</v>
      </c>
      <c r="U849" s="374">
        <v>2423</v>
      </c>
      <c r="V849" s="374">
        <v>1979</v>
      </c>
      <c r="W849" s="373">
        <v>1016</v>
      </c>
      <c r="X849" s="373">
        <v>1178</v>
      </c>
      <c r="Y849" s="373">
        <v>986</v>
      </c>
      <c r="Z849" s="373">
        <v>1031</v>
      </c>
      <c r="AA849" s="374">
        <v>1022</v>
      </c>
      <c r="AB849" s="374">
        <v>853</v>
      </c>
      <c r="AC849" s="374">
        <v>944</v>
      </c>
      <c r="AD849" s="374">
        <v>771</v>
      </c>
      <c r="AE849" s="373">
        <v>178</v>
      </c>
      <c r="AF849" s="373">
        <v>184</v>
      </c>
      <c r="AG849" s="373">
        <v>177</v>
      </c>
      <c r="AH849" s="373">
        <v>177</v>
      </c>
      <c r="AI849" s="374">
        <v>114</v>
      </c>
      <c r="AJ849" s="374">
        <v>104</v>
      </c>
      <c r="AK849" s="374">
        <v>106</v>
      </c>
      <c r="AL849" s="374">
        <v>88</v>
      </c>
      <c r="AM849" s="226">
        <v>1580</v>
      </c>
      <c r="AN849" s="226">
        <v>1475</v>
      </c>
      <c r="AO849" s="226">
        <v>1411</v>
      </c>
      <c r="AP849" s="226">
        <v>1530</v>
      </c>
      <c r="AQ849" s="227">
        <v>1402</v>
      </c>
      <c r="AR849" s="227">
        <v>1366</v>
      </c>
      <c r="AS849" s="227">
        <v>1479</v>
      </c>
      <c r="AT849" s="227">
        <v>1208</v>
      </c>
      <c r="AU849" s="226">
        <v>690</v>
      </c>
      <c r="AV849" s="226">
        <v>903</v>
      </c>
      <c r="AW849" s="226">
        <v>828</v>
      </c>
      <c r="AX849" s="226">
        <v>881</v>
      </c>
      <c r="AY849" s="227">
        <v>1107</v>
      </c>
      <c r="AZ849" s="227">
        <v>1015</v>
      </c>
      <c r="BA849" s="227">
        <v>1112</v>
      </c>
      <c r="BB849" s="227">
        <v>1035</v>
      </c>
      <c r="BC849" s="226">
        <f t="shared" si="340"/>
        <v>871</v>
      </c>
      <c r="BD849" s="226">
        <f t="shared" si="340"/>
        <v>502</v>
      </c>
      <c r="BE849" s="226">
        <f t="shared" si="340"/>
        <v>482</v>
      </c>
      <c r="BF849" s="226">
        <f t="shared" si="340"/>
        <v>537</v>
      </c>
      <c r="BG849" s="218">
        <f t="shared" si="340"/>
        <v>176</v>
      </c>
      <c r="BH849" s="218">
        <f t="shared" si="340"/>
        <v>249</v>
      </c>
      <c r="BI849" s="218">
        <f t="shared" si="340"/>
        <v>252</v>
      </c>
      <c r="BJ849" s="218">
        <f t="shared" si="340"/>
        <v>120</v>
      </c>
      <c r="BK849" s="226">
        <f t="shared" si="339"/>
        <v>19</v>
      </c>
      <c r="BL849" s="226">
        <f t="shared" si="339"/>
        <v>70</v>
      </c>
      <c r="BM849" s="226">
        <f t="shared" si="339"/>
        <v>101</v>
      </c>
      <c r="BN849" s="226">
        <f t="shared" si="339"/>
        <v>112</v>
      </c>
      <c r="BO849" s="227">
        <f t="shared" si="357"/>
        <v>119</v>
      </c>
      <c r="BP849" s="227">
        <f t="shared" si="357"/>
        <v>102</v>
      </c>
      <c r="BQ849" s="227">
        <f t="shared" si="357"/>
        <v>115</v>
      </c>
      <c r="BR849" s="227">
        <f t="shared" si="357"/>
        <v>53</v>
      </c>
      <c r="BS849" s="226">
        <v>21</v>
      </c>
      <c r="BT849" s="226">
        <v>70</v>
      </c>
      <c r="BU849" s="226">
        <v>101</v>
      </c>
      <c r="BV849" s="226">
        <v>112</v>
      </c>
      <c r="BW849" s="227">
        <v>119</v>
      </c>
      <c r="BX849" s="227">
        <v>102</v>
      </c>
      <c r="BY849" s="227">
        <v>115</v>
      </c>
      <c r="BZ849" s="227">
        <v>53</v>
      </c>
      <c r="CA849" s="226">
        <v>2</v>
      </c>
      <c r="CB849" s="226">
        <f>IFERROR(VLOOKUP($G849,[12]ITEM!$B$2:$AC$939,26,0),0)</f>
        <v>0</v>
      </c>
      <c r="CC849" s="226">
        <f>IFERROR(VLOOKUP($G849,[12]ITEM!$B$2:$AC$939,27,0),0)</f>
        <v>0</v>
      </c>
      <c r="CD849" s="226">
        <f>IFERROR(VLOOKUP($G849,[12]ITEM!$B$2:$AC$939,28,0),0)</f>
        <v>0</v>
      </c>
      <c r="CE849" s="227">
        <v>0</v>
      </c>
      <c r="CF849" s="227">
        <v>0</v>
      </c>
      <c r="CG849" s="227">
        <v>0</v>
      </c>
      <c r="CH849" s="227">
        <v>0</v>
      </c>
      <c r="CI849" s="375"/>
      <c r="CJ849" s="226">
        <f t="shared" si="351"/>
        <v>871</v>
      </c>
      <c r="CK849" s="226">
        <f t="shared" si="351"/>
        <v>862</v>
      </c>
      <c r="CL849" s="226">
        <f t="shared" si="351"/>
        <v>843</v>
      </c>
      <c r="CM849" s="226">
        <f t="shared" si="351"/>
        <v>899</v>
      </c>
      <c r="CN849" s="227">
        <f t="shared" si="351"/>
        <v>176</v>
      </c>
      <c r="CO849" s="227">
        <f t="shared" si="351"/>
        <v>198.1167523750577</v>
      </c>
      <c r="CP849" s="227">
        <f t="shared" si="351"/>
        <v>205.94277260684865</v>
      </c>
      <c r="CQ849" s="227">
        <f t="shared" si="351"/>
        <v>210.15573521825888</v>
      </c>
      <c r="CR849" s="226">
        <v>778</v>
      </c>
      <c r="CS849" s="226">
        <v>726</v>
      </c>
      <c r="CT849" s="226">
        <v>695</v>
      </c>
      <c r="CU849" s="226">
        <v>753</v>
      </c>
      <c r="CV849" s="227">
        <f t="shared" si="344"/>
        <v>35</v>
      </c>
      <c r="CW849" s="227">
        <f>CV849*(1+('[13]GROWTH (YoY)'!AR849/100))</f>
        <v>34.116752375057693</v>
      </c>
      <c r="CX849" s="227">
        <f>CW849*(1+('[13]GROWTH (YoY)'!AS849/100))</f>
        <v>36.942772606848642</v>
      </c>
      <c r="CY849" s="227">
        <f>CX849*(1+('[13]GROWTH (YoY)'!AT849/100))</f>
        <v>30.155735218258883</v>
      </c>
      <c r="CZ849" s="226">
        <v>0</v>
      </c>
      <c r="DA849" s="226">
        <v>0</v>
      </c>
      <c r="DB849" s="226">
        <v>0</v>
      </c>
      <c r="DC849" s="226">
        <v>0</v>
      </c>
      <c r="DD849" s="227">
        <v>0</v>
      </c>
      <c r="DE849" s="227">
        <v>0</v>
      </c>
      <c r="DF849" s="227">
        <v>0</v>
      </c>
      <c r="DG849" s="227">
        <v>0</v>
      </c>
      <c r="DH849" s="226">
        <v>93</v>
      </c>
      <c r="DI849" s="226">
        <v>136</v>
      </c>
      <c r="DJ849" s="226">
        <v>148</v>
      </c>
      <c r="DK849" s="226">
        <v>146</v>
      </c>
      <c r="DL849" s="227">
        <v>141</v>
      </c>
      <c r="DM849" s="227">
        <v>164</v>
      </c>
      <c r="DN849" s="227">
        <v>169</v>
      </c>
      <c r="DO849" s="227">
        <v>180</v>
      </c>
      <c r="DP849" s="376">
        <f t="shared" si="341"/>
        <v>0</v>
      </c>
      <c r="DQ849" s="226">
        <f t="shared" si="341"/>
        <v>-360</v>
      </c>
      <c r="DR849" s="226">
        <f t="shared" si="341"/>
        <v>-361</v>
      </c>
      <c r="DS849" s="226">
        <f t="shared" si="337"/>
        <v>-362</v>
      </c>
      <c r="DT849" s="227">
        <f t="shared" si="337"/>
        <v>0</v>
      </c>
      <c r="DU849" s="227">
        <f t="shared" si="337"/>
        <v>50.8832476249423</v>
      </c>
      <c r="DV849" s="227">
        <f t="shared" si="337"/>
        <v>46.057227393151351</v>
      </c>
      <c r="DW849" s="227">
        <f t="shared" si="337"/>
        <v>-90.155735218258883</v>
      </c>
      <c r="DX849" s="377">
        <f t="shared" si="359"/>
        <v>0.39137134052388289</v>
      </c>
      <c r="DY849" s="377">
        <f t="shared" si="358"/>
        <v>0.4440256313607237</v>
      </c>
      <c r="DZ849" s="377">
        <f t="shared" si="358"/>
        <v>0.41134751773049644</v>
      </c>
      <c r="EA849" s="377">
        <f t="shared" si="358"/>
        <v>0.4025771183131589</v>
      </c>
      <c r="EB849" s="378">
        <f t="shared" si="358"/>
        <v>0.42161716171617164</v>
      </c>
      <c r="EC849" s="378">
        <f t="shared" si="358"/>
        <v>0.38423423423423425</v>
      </c>
      <c r="ED849" s="378">
        <f t="shared" si="358"/>
        <v>0.38959966983078825</v>
      </c>
      <c r="EE849" s="378">
        <f t="shared" si="358"/>
        <v>0.38959070237493681</v>
      </c>
      <c r="EG849" s="226">
        <v>3111</v>
      </c>
      <c r="EH849" s="226">
        <v>987</v>
      </c>
      <c r="EI849" s="226">
        <v>2124</v>
      </c>
      <c r="EJ849" s="226">
        <v>833</v>
      </c>
      <c r="EK849" s="226">
        <v>298</v>
      </c>
      <c r="EL849" s="226">
        <v>10097</v>
      </c>
      <c r="EM849" s="226">
        <v>10097</v>
      </c>
      <c r="EN849" s="379">
        <f t="shared" si="345"/>
        <v>0.3172613307618129</v>
      </c>
      <c r="EO849" s="226">
        <f t="shared" si="346"/>
        <v>39.218455743879474</v>
      </c>
      <c r="EP849" s="379">
        <f t="shared" si="347"/>
        <v>9.5789135326261654E-2</v>
      </c>
      <c r="EQ849" s="226">
        <f t="shared" si="348"/>
        <v>29513.716945627413</v>
      </c>
      <c r="ER849" s="226">
        <f t="shared" si="349"/>
        <v>6874.9793668086231</v>
      </c>
      <c r="ES849" s="292"/>
      <c r="ET849" s="227">
        <v>1981</v>
      </c>
      <c r="EU849" s="227">
        <v>698</v>
      </c>
      <c r="EV849" s="227">
        <v>1283</v>
      </c>
      <c r="EW849" s="227">
        <v>566</v>
      </c>
      <c r="EX849" s="227">
        <v>553</v>
      </c>
      <c r="EY849" s="227">
        <v>4501</v>
      </c>
      <c r="EZ849" s="227">
        <v>4501</v>
      </c>
      <c r="FA849" s="380">
        <f t="shared" si="352"/>
        <v>0.3523472993437658</v>
      </c>
      <c r="FB849" s="228">
        <f t="shared" si="353"/>
        <v>44.115354637568203</v>
      </c>
      <c r="FC849" s="380">
        <f t="shared" si="354"/>
        <v>0.27915194346289751</v>
      </c>
      <c r="FD849" s="227">
        <f t="shared" si="355"/>
        <v>122861.58631415242</v>
      </c>
      <c r="FE849" s="227">
        <f t="shared" si="356"/>
        <v>10479.152780863513</v>
      </c>
      <c r="FF849" s="227">
        <v>1283</v>
      </c>
      <c r="FG849" s="228">
        <f t="shared" si="350"/>
        <v>61.184723304754485</v>
      </c>
      <c r="FH849" s="227">
        <v>785</v>
      </c>
      <c r="FI849" s="227">
        <v>1283</v>
      </c>
      <c r="FJ849" s="227">
        <v>11</v>
      </c>
      <c r="FK849" s="227">
        <f t="shared" si="342"/>
        <v>487</v>
      </c>
      <c r="FL849" s="227">
        <v>60</v>
      </c>
      <c r="FM849" s="227">
        <f t="shared" si="343"/>
        <v>427</v>
      </c>
      <c r="FZ849" s="229"/>
      <c r="GA849" s="229"/>
      <c r="GB849" s="229"/>
      <c r="GC849" s="229"/>
      <c r="GD849" s="229"/>
    </row>
    <row r="850" spans="1:186" s="368" customFormat="1">
      <c r="A850" s="287" t="s">
        <v>2039</v>
      </c>
      <c r="B850" s="369" t="s">
        <v>2040</v>
      </c>
      <c r="C850" s="287" t="s">
        <v>2041</v>
      </c>
      <c r="D850" s="287" t="s">
        <v>2043</v>
      </c>
      <c r="E850" s="369" t="s">
        <v>2042</v>
      </c>
      <c r="F850" s="287">
        <v>847</v>
      </c>
      <c r="G850" s="392" t="s">
        <v>2057</v>
      </c>
      <c r="H850" s="392" t="s">
        <v>2058</v>
      </c>
      <c r="I850" s="287" t="s">
        <v>2046</v>
      </c>
      <c r="J850" s="369" t="s">
        <v>2047</v>
      </c>
      <c r="K850" s="287" t="s">
        <v>1083</v>
      </c>
      <c r="L850" s="369" t="s">
        <v>2048</v>
      </c>
      <c r="M850" s="369" t="s">
        <v>3130</v>
      </c>
      <c r="N850" s="372">
        <v>1</v>
      </c>
      <c r="O850" s="373">
        <v>5442</v>
      </c>
      <c r="P850" s="373">
        <v>5449</v>
      </c>
      <c r="Q850" s="373">
        <v>6079</v>
      </c>
      <c r="R850" s="373">
        <v>6471</v>
      </c>
      <c r="S850" s="374">
        <v>5142</v>
      </c>
      <c r="T850" s="374">
        <v>5372</v>
      </c>
      <c r="U850" s="374">
        <v>5978</v>
      </c>
      <c r="V850" s="374">
        <v>6139</v>
      </c>
      <c r="W850" s="373">
        <v>991</v>
      </c>
      <c r="X850" s="373">
        <v>1322</v>
      </c>
      <c r="Y850" s="373">
        <v>1557</v>
      </c>
      <c r="Z850" s="373">
        <v>1438</v>
      </c>
      <c r="AA850" s="374">
        <v>1227</v>
      </c>
      <c r="AB850" s="374">
        <v>1282</v>
      </c>
      <c r="AC850" s="374">
        <v>1427</v>
      </c>
      <c r="AD850" s="374">
        <v>1465</v>
      </c>
      <c r="AE850" s="373">
        <v>374</v>
      </c>
      <c r="AF850" s="373">
        <v>359</v>
      </c>
      <c r="AG850" s="373">
        <v>346</v>
      </c>
      <c r="AH850" s="373">
        <v>346</v>
      </c>
      <c r="AI850" s="374">
        <v>318</v>
      </c>
      <c r="AJ850" s="374">
        <v>313</v>
      </c>
      <c r="AK850" s="374">
        <v>326</v>
      </c>
      <c r="AL850" s="374">
        <v>343</v>
      </c>
      <c r="AM850" s="226">
        <v>4451</v>
      </c>
      <c r="AN850" s="226">
        <v>4126</v>
      </c>
      <c r="AO850" s="226">
        <v>4522</v>
      </c>
      <c r="AP850" s="226">
        <v>5032</v>
      </c>
      <c r="AQ850" s="227">
        <v>3914</v>
      </c>
      <c r="AR850" s="227">
        <v>4090</v>
      </c>
      <c r="AS850" s="227">
        <v>4551</v>
      </c>
      <c r="AT850" s="227">
        <v>4674</v>
      </c>
      <c r="AU850" s="226">
        <v>1146</v>
      </c>
      <c r="AV850" s="226">
        <v>1324</v>
      </c>
      <c r="AW850" s="226">
        <v>1474</v>
      </c>
      <c r="AX850" s="226">
        <v>1520</v>
      </c>
      <c r="AY850" s="227">
        <v>1358</v>
      </c>
      <c r="AZ850" s="227">
        <v>1564</v>
      </c>
      <c r="BA850" s="227">
        <v>1930</v>
      </c>
      <c r="BB850" s="227">
        <v>2101</v>
      </c>
      <c r="BC850" s="226">
        <f t="shared" si="340"/>
        <v>3259</v>
      </c>
      <c r="BD850" s="226">
        <f t="shared" si="340"/>
        <v>4471.0979683749247</v>
      </c>
      <c r="BE850" s="226">
        <f t="shared" si="340"/>
        <v>5050.0974896843691</v>
      </c>
      <c r="BF850" s="226">
        <f t="shared" si="340"/>
        <v>5665.5053000457838</v>
      </c>
      <c r="BG850" s="218">
        <f t="shared" si="340"/>
        <v>4680</v>
      </c>
      <c r="BH850" s="218">
        <f t="shared" si="340"/>
        <v>4857</v>
      </c>
      <c r="BI850" s="218">
        <f t="shared" si="340"/>
        <v>5089</v>
      </c>
      <c r="BJ850" s="218">
        <f t="shared" si="340"/>
        <v>4738</v>
      </c>
      <c r="BK850" s="226">
        <f t="shared" si="339"/>
        <v>46</v>
      </c>
      <c r="BL850" s="226">
        <f t="shared" si="339"/>
        <v>-1669.0979683749242</v>
      </c>
      <c r="BM850" s="226">
        <f t="shared" si="339"/>
        <v>-2002.0974896843695</v>
      </c>
      <c r="BN850" s="226">
        <f t="shared" si="339"/>
        <v>-2153.5053000457838</v>
      </c>
      <c r="BO850" s="227">
        <f t="shared" si="357"/>
        <v>-2124</v>
      </c>
      <c r="BP850" s="227">
        <f t="shared" si="357"/>
        <v>-2331</v>
      </c>
      <c r="BQ850" s="227">
        <f t="shared" si="357"/>
        <v>-2468</v>
      </c>
      <c r="BR850" s="227">
        <f t="shared" si="357"/>
        <v>-2165</v>
      </c>
      <c r="BS850" s="226">
        <v>47</v>
      </c>
      <c r="BT850" s="226">
        <v>62</v>
      </c>
      <c r="BU850" s="226">
        <v>64</v>
      </c>
      <c r="BV850" s="226">
        <v>75</v>
      </c>
      <c r="BW850" s="227">
        <v>43</v>
      </c>
      <c r="BX850" s="227">
        <v>31</v>
      </c>
      <c r="BY850" s="227">
        <v>51</v>
      </c>
      <c r="BZ850" s="227">
        <v>33</v>
      </c>
      <c r="CA850" s="226">
        <v>1</v>
      </c>
      <c r="CB850" s="226">
        <f>IFERROR(VLOOKUP($G850,[12]ITEM!$B$2:$AC$939,26,0),0)</f>
        <v>1731.0979683749242</v>
      </c>
      <c r="CC850" s="226">
        <f>IFERROR(VLOOKUP($G850,[12]ITEM!$B$2:$AC$939,27,0),0)</f>
        <v>2066.0974896843695</v>
      </c>
      <c r="CD850" s="226">
        <f>IFERROR(VLOOKUP($G850,[12]ITEM!$B$2:$AC$939,28,0),0)</f>
        <v>2228.5053000457838</v>
      </c>
      <c r="CE850" s="227">
        <v>2167</v>
      </c>
      <c r="CF850" s="227">
        <v>2362</v>
      </c>
      <c r="CG850" s="227">
        <v>2519</v>
      </c>
      <c r="CH850" s="227">
        <v>2198</v>
      </c>
      <c r="CI850" s="375"/>
      <c r="CJ850" s="226">
        <f t="shared" si="351"/>
        <v>3259</v>
      </c>
      <c r="CK850" s="226">
        <f t="shared" si="351"/>
        <v>3389</v>
      </c>
      <c r="CL850" s="226">
        <f t="shared" si="351"/>
        <v>3799</v>
      </c>
      <c r="CM850" s="226">
        <f t="shared" si="351"/>
        <v>4055</v>
      </c>
      <c r="CN850" s="227">
        <f t="shared" si="351"/>
        <v>4680</v>
      </c>
      <c r="CO850" s="227">
        <f t="shared" si="351"/>
        <v>5154.6506899076385</v>
      </c>
      <c r="CP850" s="227">
        <f t="shared" si="351"/>
        <v>5614.2016008473502</v>
      </c>
      <c r="CQ850" s="227">
        <f t="shared" si="351"/>
        <v>5839.2465197744295</v>
      </c>
      <c r="CR850" s="226">
        <v>2218</v>
      </c>
      <c r="CS850" s="226">
        <v>2057</v>
      </c>
      <c r="CT850" s="226">
        <v>2254</v>
      </c>
      <c r="CU850" s="226">
        <v>2508</v>
      </c>
      <c r="CV850" s="227">
        <f t="shared" si="344"/>
        <v>3296</v>
      </c>
      <c r="CW850" s="227">
        <f>CV850*(1+('[13]GROWTH (YoY)'!AR850/100))</f>
        <v>3443.6506899076385</v>
      </c>
      <c r="CX850" s="227">
        <f>CW850*(1+('[13]GROWTH (YoY)'!AS850/100))</f>
        <v>3832.2016008473502</v>
      </c>
      <c r="CY850" s="227">
        <f>CX850*(1+('[13]GROWTH (YoY)'!AT850/100))</f>
        <v>3935.2465197744295</v>
      </c>
      <c r="CZ850" s="226">
        <v>0</v>
      </c>
      <c r="DA850" s="226">
        <v>0</v>
      </c>
      <c r="DB850" s="226">
        <v>0</v>
      </c>
      <c r="DC850" s="226">
        <v>0</v>
      </c>
      <c r="DD850" s="227">
        <v>0</v>
      </c>
      <c r="DE850" s="227">
        <v>0</v>
      </c>
      <c r="DF850" s="227">
        <v>0</v>
      </c>
      <c r="DG850" s="227">
        <v>0</v>
      </c>
      <c r="DH850" s="226">
        <v>1041</v>
      </c>
      <c r="DI850" s="226">
        <v>1332</v>
      </c>
      <c r="DJ850" s="226">
        <v>1545</v>
      </c>
      <c r="DK850" s="226">
        <v>1547</v>
      </c>
      <c r="DL850" s="227">
        <v>1384</v>
      </c>
      <c r="DM850" s="227">
        <v>1711</v>
      </c>
      <c r="DN850" s="227">
        <v>1782</v>
      </c>
      <c r="DO850" s="227">
        <v>1904</v>
      </c>
      <c r="DP850" s="376">
        <f t="shared" si="341"/>
        <v>0</v>
      </c>
      <c r="DQ850" s="226">
        <f t="shared" si="341"/>
        <v>1082.0979683749247</v>
      </c>
      <c r="DR850" s="226">
        <f t="shared" si="341"/>
        <v>1251.0974896843691</v>
      </c>
      <c r="DS850" s="226">
        <f t="shared" si="337"/>
        <v>1610.5053000457838</v>
      </c>
      <c r="DT850" s="227">
        <f t="shared" si="337"/>
        <v>0</v>
      </c>
      <c r="DU850" s="227">
        <f t="shared" si="337"/>
        <v>-297.65068990763848</v>
      </c>
      <c r="DV850" s="227">
        <f t="shared" si="337"/>
        <v>-525.20160084735016</v>
      </c>
      <c r="DW850" s="227">
        <f t="shared" si="337"/>
        <v>-1101.2465197744295</v>
      </c>
      <c r="DX850" s="377">
        <f t="shared" si="359"/>
        <v>0.18210216832047041</v>
      </c>
      <c r="DY850" s="377">
        <f t="shared" si="358"/>
        <v>0.24261332354560469</v>
      </c>
      <c r="DZ850" s="377">
        <f t="shared" si="358"/>
        <v>0.25612765257443659</v>
      </c>
      <c r="EA850" s="377">
        <f t="shared" si="358"/>
        <v>0.22222222222222221</v>
      </c>
      <c r="EB850" s="378">
        <f t="shared" si="358"/>
        <v>0.23862310385064178</v>
      </c>
      <c r="EC850" s="378">
        <f t="shared" si="358"/>
        <v>0.23864482501861503</v>
      </c>
      <c r="ED850" s="378">
        <f t="shared" si="358"/>
        <v>0.2387085981933757</v>
      </c>
      <c r="EE850" s="378">
        <f t="shared" si="358"/>
        <v>0.23863821469294674</v>
      </c>
      <c r="EG850" s="226">
        <v>5053</v>
      </c>
      <c r="EH850" s="226">
        <v>1554</v>
      </c>
      <c r="EI850" s="226">
        <v>3499</v>
      </c>
      <c r="EJ850" s="226">
        <v>1141</v>
      </c>
      <c r="EK850" s="226">
        <v>36553</v>
      </c>
      <c r="EL850" s="226">
        <v>14998</v>
      </c>
      <c r="EM850" s="226">
        <v>14998</v>
      </c>
      <c r="EN850" s="379">
        <f t="shared" si="345"/>
        <v>0.30754007520284982</v>
      </c>
      <c r="EO850" s="226">
        <f t="shared" si="346"/>
        <v>32.609316947699341</v>
      </c>
      <c r="EP850" s="379">
        <f t="shared" si="347"/>
        <v>7.2339204433010096</v>
      </c>
      <c r="EQ850" s="226">
        <f t="shared" si="348"/>
        <v>2437191.6255500736</v>
      </c>
      <c r="ER850" s="226">
        <f t="shared" si="349"/>
        <v>6339.7341867804598</v>
      </c>
      <c r="ES850" s="292"/>
      <c r="ET850" s="227">
        <v>3801</v>
      </c>
      <c r="EU850" s="227">
        <v>798</v>
      </c>
      <c r="EV850" s="227">
        <v>3004</v>
      </c>
      <c r="EW850" s="227">
        <v>1129</v>
      </c>
      <c r="EX850" s="227">
        <v>2366</v>
      </c>
      <c r="EY850" s="227">
        <v>19350</v>
      </c>
      <c r="EZ850" s="227">
        <v>19350</v>
      </c>
      <c r="FA850" s="380">
        <f t="shared" si="352"/>
        <v>0.20994475138121546</v>
      </c>
      <c r="FB850" s="228">
        <f t="shared" si="353"/>
        <v>37.583222370173104</v>
      </c>
      <c r="FC850" s="380">
        <f t="shared" si="354"/>
        <v>0.62246777163904232</v>
      </c>
      <c r="FD850" s="227">
        <f t="shared" si="355"/>
        <v>122273.90180878554</v>
      </c>
      <c r="FE850" s="227">
        <f t="shared" si="356"/>
        <v>4862.1877691645132</v>
      </c>
      <c r="FF850" s="227">
        <v>3004</v>
      </c>
      <c r="FG850" s="228">
        <f t="shared" si="350"/>
        <v>32.090545938748335</v>
      </c>
      <c r="FH850" s="227">
        <v>964</v>
      </c>
      <c r="FI850" s="227">
        <v>3004</v>
      </c>
      <c r="FJ850" s="227">
        <v>-2147</v>
      </c>
      <c r="FK850" s="227">
        <f t="shared" si="342"/>
        <v>4187</v>
      </c>
      <c r="FL850" s="227">
        <v>115</v>
      </c>
      <c r="FM850" s="227">
        <f t="shared" si="343"/>
        <v>4072</v>
      </c>
      <c r="FZ850" s="229"/>
      <c r="GA850" s="229"/>
      <c r="GB850" s="229"/>
      <c r="GC850" s="229"/>
      <c r="GD850" s="229"/>
    </row>
    <row r="851" spans="1:186" s="368" customFormat="1">
      <c r="A851" s="287" t="s">
        <v>2039</v>
      </c>
      <c r="B851" s="369" t="s">
        <v>2040</v>
      </c>
      <c r="C851" s="287" t="s">
        <v>2041</v>
      </c>
      <c r="D851" s="287" t="s">
        <v>2043</v>
      </c>
      <c r="E851" s="369" t="s">
        <v>2042</v>
      </c>
      <c r="F851" s="287">
        <v>848</v>
      </c>
      <c r="G851" s="392" t="s">
        <v>2059</v>
      </c>
      <c r="H851" s="392" t="s">
        <v>2060</v>
      </c>
      <c r="I851" s="287" t="s">
        <v>2046</v>
      </c>
      <c r="J851" s="369" t="s">
        <v>2047</v>
      </c>
      <c r="K851" s="287" t="s">
        <v>1083</v>
      </c>
      <c r="L851" s="369" t="s">
        <v>2048</v>
      </c>
      <c r="M851" s="369" t="s">
        <v>3130</v>
      </c>
      <c r="N851" s="372">
        <v>1</v>
      </c>
      <c r="O851" s="373">
        <v>0</v>
      </c>
      <c r="P851" s="373">
        <v>0</v>
      </c>
      <c r="Q851" s="373">
        <v>0</v>
      </c>
      <c r="R851" s="373">
        <v>0</v>
      </c>
      <c r="S851" s="374">
        <v>0</v>
      </c>
      <c r="T851" s="374">
        <v>0</v>
      </c>
      <c r="U851" s="374">
        <v>0</v>
      </c>
      <c r="V851" s="374">
        <v>0</v>
      </c>
      <c r="W851" s="373">
        <v>0</v>
      </c>
      <c r="X851" s="373">
        <v>0</v>
      </c>
      <c r="Y851" s="373">
        <v>0</v>
      </c>
      <c r="Z851" s="373">
        <v>0</v>
      </c>
      <c r="AA851" s="374">
        <v>0</v>
      </c>
      <c r="AB851" s="374">
        <v>0</v>
      </c>
      <c r="AC851" s="374">
        <v>0</v>
      </c>
      <c r="AD851" s="374">
        <v>0</v>
      </c>
      <c r="AE851" s="373">
        <v>0</v>
      </c>
      <c r="AF851" s="373">
        <v>0</v>
      </c>
      <c r="AG851" s="373">
        <v>0</v>
      </c>
      <c r="AH851" s="373">
        <v>0</v>
      </c>
      <c r="AI851" s="374">
        <v>0</v>
      </c>
      <c r="AJ851" s="374">
        <v>0</v>
      </c>
      <c r="AK851" s="374">
        <v>0</v>
      </c>
      <c r="AL851" s="374">
        <v>0</v>
      </c>
      <c r="AM851" s="226">
        <v>0</v>
      </c>
      <c r="AN851" s="226">
        <v>0</v>
      </c>
      <c r="AO851" s="226">
        <v>0</v>
      </c>
      <c r="AP851" s="226">
        <v>0</v>
      </c>
      <c r="AQ851" s="227">
        <v>0</v>
      </c>
      <c r="AR851" s="227">
        <v>0</v>
      </c>
      <c r="AS851" s="227">
        <v>0</v>
      </c>
      <c r="AT851" s="227">
        <v>0</v>
      </c>
      <c r="AU851" s="226">
        <v>0</v>
      </c>
      <c r="AV851" s="226">
        <v>0</v>
      </c>
      <c r="AW851" s="226">
        <v>0</v>
      </c>
      <c r="AX851" s="226">
        <v>0</v>
      </c>
      <c r="AY851" s="227"/>
      <c r="AZ851" s="227"/>
      <c r="BA851" s="227"/>
      <c r="BB851" s="227"/>
      <c r="BC851" s="226">
        <f t="shared" si="340"/>
        <v>0</v>
      </c>
      <c r="BD851" s="226">
        <f t="shared" si="340"/>
        <v>0</v>
      </c>
      <c r="BE851" s="226">
        <f t="shared" si="340"/>
        <v>0</v>
      </c>
      <c r="BF851" s="226">
        <f t="shared" si="340"/>
        <v>0</v>
      </c>
      <c r="BG851" s="218">
        <f t="shared" si="340"/>
        <v>0</v>
      </c>
      <c r="BH851" s="218">
        <f t="shared" si="340"/>
        <v>0</v>
      </c>
      <c r="BI851" s="218">
        <f t="shared" si="340"/>
        <v>0</v>
      </c>
      <c r="BJ851" s="218">
        <f t="shared" si="340"/>
        <v>0</v>
      </c>
      <c r="BK851" s="226">
        <f t="shared" si="339"/>
        <v>0</v>
      </c>
      <c r="BL851" s="226">
        <f t="shared" si="339"/>
        <v>0</v>
      </c>
      <c r="BM851" s="226">
        <f t="shared" si="339"/>
        <v>0</v>
      </c>
      <c r="BN851" s="226">
        <f t="shared" si="339"/>
        <v>0</v>
      </c>
      <c r="BO851" s="227">
        <f t="shared" si="357"/>
        <v>0</v>
      </c>
      <c r="BP851" s="227">
        <f t="shared" si="357"/>
        <v>0</v>
      </c>
      <c r="BQ851" s="227">
        <f t="shared" si="357"/>
        <v>0</v>
      </c>
      <c r="BR851" s="227">
        <f t="shared" si="357"/>
        <v>0</v>
      </c>
      <c r="BS851" s="226">
        <v>0</v>
      </c>
      <c r="BT851" s="226">
        <v>0</v>
      </c>
      <c r="BU851" s="226">
        <v>0</v>
      </c>
      <c r="BV851" s="226">
        <v>0</v>
      </c>
      <c r="BW851" s="227">
        <v>0</v>
      </c>
      <c r="BX851" s="227">
        <v>0</v>
      </c>
      <c r="BY851" s="227">
        <v>0</v>
      </c>
      <c r="BZ851" s="227">
        <v>0</v>
      </c>
      <c r="CA851" s="226">
        <v>0</v>
      </c>
      <c r="CB851" s="226">
        <f>IFERROR(VLOOKUP($G851,[12]ITEM!$B$2:$AC$939,26,0),0)</f>
        <v>0</v>
      </c>
      <c r="CC851" s="226">
        <f>IFERROR(VLOOKUP($G851,[12]ITEM!$B$2:$AC$939,27,0),0)</f>
        <v>0</v>
      </c>
      <c r="CD851" s="226">
        <f>IFERROR(VLOOKUP($G851,[12]ITEM!$B$2:$AC$939,28,0),0)</f>
        <v>0</v>
      </c>
      <c r="CE851" s="227">
        <v>0</v>
      </c>
      <c r="CF851" s="227">
        <v>0</v>
      </c>
      <c r="CG851" s="227">
        <v>0</v>
      </c>
      <c r="CH851" s="227">
        <v>0</v>
      </c>
      <c r="CI851" s="375"/>
      <c r="CJ851" s="226">
        <f t="shared" si="351"/>
        <v>0</v>
      </c>
      <c r="CK851" s="226">
        <f t="shared" si="351"/>
        <v>0</v>
      </c>
      <c r="CL851" s="226">
        <f t="shared" si="351"/>
        <v>0</v>
      </c>
      <c r="CM851" s="226">
        <f t="shared" si="351"/>
        <v>0</v>
      </c>
      <c r="CN851" s="227">
        <f t="shared" si="351"/>
        <v>0</v>
      </c>
      <c r="CO851" s="227">
        <f t="shared" si="351"/>
        <v>0</v>
      </c>
      <c r="CP851" s="227">
        <f t="shared" si="351"/>
        <v>0</v>
      </c>
      <c r="CQ851" s="227">
        <f t="shared" si="351"/>
        <v>0</v>
      </c>
      <c r="CR851" s="226">
        <v>0</v>
      </c>
      <c r="CS851" s="226">
        <v>0</v>
      </c>
      <c r="CT851" s="226">
        <v>0</v>
      </c>
      <c r="CU851" s="226">
        <v>0</v>
      </c>
      <c r="CV851" s="227">
        <f t="shared" si="344"/>
        <v>0</v>
      </c>
      <c r="CW851" s="227">
        <f>CV851*(1+('[13]GROWTH (YoY)'!AR851/100))</f>
        <v>0</v>
      </c>
      <c r="CX851" s="227">
        <f>CW851*(1+('[13]GROWTH (YoY)'!AS851/100))</f>
        <v>0</v>
      </c>
      <c r="CY851" s="227">
        <f>CX851*(1+('[13]GROWTH (YoY)'!AT851/100))</f>
        <v>0</v>
      </c>
      <c r="CZ851" s="226">
        <v>0</v>
      </c>
      <c r="DA851" s="226">
        <v>0</v>
      </c>
      <c r="DB851" s="226">
        <v>0</v>
      </c>
      <c r="DC851" s="226">
        <v>0</v>
      </c>
      <c r="DD851" s="227">
        <v>0</v>
      </c>
      <c r="DE851" s="227">
        <v>0</v>
      </c>
      <c r="DF851" s="227">
        <v>0</v>
      </c>
      <c r="DG851" s="227">
        <v>0</v>
      </c>
      <c r="DH851" s="226">
        <v>0</v>
      </c>
      <c r="DI851" s="226">
        <v>0</v>
      </c>
      <c r="DJ851" s="226">
        <v>0</v>
      </c>
      <c r="DK851" s="226">
        <v>0</v>
      </c>
      <c r="DL851" s="227">
        <v>0</v>
      </c>
      <c r="DM851" s="227">
        <v>0</v>
      </c>
      <c r="DN851" s="227">
        <v>0</v>
      </c>
      <c r="DO851" s="227">
        <v>0</v>
      </c>
      <c r="DP851" s="376">
        <f t="shared" si="341"/>
        <v>0</v>
      </c>
      <c r="DQ851" s="226">
        <f t="shared" si="341"/>
        <v>0</v>
      </c>
      <c r="DR851" s="226">
        <f t="shared" si="341"/>
        <v>0</v>
      </c>
      <c r="DS851" s="226">
        <f t="shared" si="337"/>
        <v>0</v>
      </c>
      <c r="DT851" s="227">
        <f t="shared" si="337"/>
        <v>0</v>
      </c>
      <c r="DU851" s="227">
        <f t="shared" si="337"/>
        <v>0</v>
      </c>
      <c r="DV851" s="227">
        <f t="shared" si="337"/>
        <v>0</v>
      </c>
      <c r="DW851" s="227">
        <f t="shared" si="337"/>
        <v>0</v>
      </c>
      <c r="DX851" s="377">
        <f t="shared" si="359"/>
        <v>0</v>
      </c>
      <c r="DY851" s="377">
        <f t="shared" si="358"/>
        <v>0</v>
      </c>
      <c r="DZ851" s="377">
        <f t="shared" si="358"/>
        <v>0</v>
      </c>
      <c r="EA851" s="377">
        <f t="shared" si="358"/>
        <v>0</v>
      </c>
      <c r="EB851" s="378">
        <f t="shared" si="358"/>
        <v>0</v>
      </c>
      <c r="EC851" s="378">
        <f t="shared" si="358"/>
        <v>0</v>
      </c>
      <c r="ED851" s="378">
        <f t="shared" si="358"/>
        <v>0</v>
      </c>
      <c r="EE851" s="378">
        <f t="shared" si="358"/>
        <v>0</v>
      </c>
      <c r="EG851" s="226">
        <v>0</v>
      </c>
      <c r="EH851" s="226">
        <v>0</v>
      </c>
      <c r="EI851" s="226">
        <v>0</v>
      </c>
      <c r="EJ851" s="226">
        <v>0</v>
      </c>
      <c r="EK851" s="226">
        <v>0</v>
      </c>
      <c r="EL851" s="226">
        <v>0</v>
      </c>
      <c r="EM851" s="226">
        <v>0</v>
      </c>
      <c r="EN851" s="379">
        <f t="shared" si="345"/>
        <v>0</v>
      </c>
      <c r="EO851" s="226">
        <f t="shared" si="346"/>
        <v>0</v>
      </c>
      <c r="EP851" s="379">
        <f t="shared" si="347"/>
        <v>0</v>
      </c>
      <c r="EQ851" s="226">
        <f t="shared" si="348"/>
        <v>0</v>
      </c>
      <c r="ER851" s="226">
        <f t="shared" si="349"/>
        <v>0</v>
      </c>
      <c r="ES851" s="292"/>
      <c r="ET851" s="227">
        <v>0</v>
      </c>
      <c r="EU851" s="227">
        <v>0</v>
      </c>
      <c r="EV851" s="227">
        <v>0</v>
      </c>
      <c r="EW851" s="227">
        <v>0</v>
      </c>
      <c r="EX851" s="227">
        <v>0</v>
      </c>
      <c r="EY851" s="227">
        <v>0</v>
      </c>
      <c r="EZ851" s="227">
        <v>0</v>
      </c>
      <c r="FA851" s="380">
        <f t="shared" si="352"/>
        <v>0</v>
      </c>
      <c r="FB851" s="228">
        <f t="shared" si="353"/>
        <v>0</v>
      </c>
      <c r="FC851" s="380">
        <f t="shared" si="354"/>
        <v>0</v>
      </c>
      <c r="FD851" s="227">
        <f t="shared" si="355"/>
        <v>0</v>
      </c>
      <c r="FE851" s="227">
        <f t="shared" si="356"/>
        <v>0</v>
      </c>
      <c r="FF851" s="227">
        <v>0</v>
      </c>
      <c r="FG851" s="228">
        <f t="shared" si="350"/>
        <v>0</v>
      </c>
      <c r="FH851" s="227">
        <v>0</v>
      </c>
      <c r="FI851" s="227">
        <v>0</v>
      </c>
      <c r="FJ851" s="227">
        <v>0</v>
      </c>
      <c r="FK851" s="227">
        <f t="shared" si="342"/>
        <v>0</v>
      </c>
      <c r="FL851" s="227">
        <v>0</v>
      </c>
      <c r="FM851" s="227">
        <f t="shared" si="343"/>
        <v>0</v>
      </c>
      <c r="FZ851" s="229"/>
      <c r="GA851" s="229"/>
      <c r="GB851" s="229"/>
      <c r="GC851" s="229"/>
      <c r="GD851" s="229"/>
    </row>
    <row r="852" spans="1:186" s="368" customFormat="1">
      <c r="A852" s="287" t="s">
        <v>2039</v>
      </c>
      <c r="B852" s="369" t="s">
        <v>2040</v>
      </c>
      <c r="C852" s="287" t="s">
        <v>2041</v>
      </c>
      <c r="D852" s="287" t="s">
        <v>2043</v>
      </c>
      <c r="E852" s="369" t="s">
        <v>2042</v>
      </c>
      <c r="F852" s="287">
        <v>849</v>
      </c>
      <c r="G852" s="392" t="s">
        <v>2061</v>
      </c>
      <c r="H852" s="286" t="s">
        <v>2062</v>
      </c>
      <c r="I852" s="393" t="s">
        <v>2063</v>
      </c>
      <c r="J852" s="286" t="s">
        <v>2064</v>
      </c>
      <c r="K852" s="393" t="s">
        <v>1083</v>
      </c>
      <c r="L852" s="369" t="s">
        <v>2048</v>
      </c>
      <c r="M852" s="369" t="s">
        <v>3131</v>
      </c>
      <c r="N852" s="372">
        <v>1</v>
      </c>
      <c r="O852" s="373">
        <v>534</v>
      </c>
      <c r="P852" s="373">
        <v>905</v>
      </c>
      <c r="Q852" s="373">
        <v>898</v>
      </c>
      <c r="R852" s="373">
        <v>917</v>
      </c>
      <c r="S852" s="374">
        <v>2368</v>
      </c>
      <c r="T852" s="374">
        <v>2422</v>
      </c>
      <c r="U852" s="374">
        <v>2492</v>
      </c>
      <c r="V852" s="374">
        <v>2591</v>
      </c>
      <c r="W852" s="373">
        <v>249</v>
      </c>
      <c r="X852" s="373">
        <v>342</v>
      </c>
      <c r="Y852" s="373">
        <v>342</v>
      </c>
      <c r="Z852" s="373">
        <v>344</v>
      </c>
      <c r="AA852" s="374">
        <v>1542</v>
      </c>
      <c r="AB852" s="374">
        <v>1577</v>
      </c>
      <c r="AC852" s="374">
        <v>1623</v>
      </c>
      <c r="AD852" s="374">
        <v>1687</v>
      </c>
      <c r="AE852" s="373">
        <v>112</v>
      </c>
      <c r="AF852" s="373">
        <v>105</v>
      </c>
      <c r="AG852" s="373">
        <v>109</v>
      </c>
      <c r="AH852" s="373">
        <v>108</v>
      </c>
      <c r="AI852" s="374">
        <v>67</v>
      </c>
      <c r="AJ852" s="374">
        <v>65</v>
      </c>
      <c r="AK852" s="374">
        <v>62</v>
      </c>
      <c r="AL852" s="374">
        <v>66</v>
      </c>
      <c r="AM852" s="226">
        <v>285</v>
      </c>
      <c r="AN852" s="226">
        <v>563</v>
      </c>
      <c r="AO852" s="226">
        <v>556</v>
      </c>
      <c r="AP852" s="226">
        <v>573</v>
      </c>
      <c r="AQ852" s="227">
        <v>826</v>
      </c>
      <c r="AR852" s="227">
        <v>845</v>
      </c>
      <c r="AS852" s="227">
        <v>869</v>
      </c>
      <c r="AT852" s="227">
        <v>904</v>
      </c>
      <c r="AU852" s="226">
        <v>90</v>
      </c>
      <c r="AV852" s="226">
        <v>182</v>
      </c>
      <c r="AW852" s="226">
        <v>180</v>
      </c>
      <c r="AX852" s="226">
        <v>186</v>
      </c>
      <c r="AY852" s="227">
        <v>407</v>
      </c>
      <c r="AZ852" s="227">
        <v>482</v>
      </c>
      <c r="BA852" s="227">
        <v>496</v>
      </c>
      <c r="BB852" s="227">
        <v>565</v>
      </c>
      <c r="BC852" s="226">
        <f t="shared" si="340"/>
        <v>195</v>
      </c>
      <c r="BD852" s="226">
        <f t="shared" si="340"/>
        <v>337</v>
      </c>
      <c r="BE852" s="226">
        <f t="shared" si="340"/>
        <v>256</v>
      </c>
      <c r="BF852" s="226">
        <f t="shared" ref="BF852:BJ902" si="360">AP852-AX852-BN852</f>
        <v>279</v>
      </c>
      <c r="BG852" s="218">
        <f t="shared" si="360"/>
        <v>244</v>
      </c>
      <c r="BH852" s="218">
        <f t="shared" si="360"/>
        <v>362</v>
      </c>
      <c r="BI852" s="218">
        <f t="shared" si="360"/>
        <v>373</v>
      </c>
      <c r="BJ852" s="218">
        <f t="shared" si="360"/>
        <v>303</v>
      </c>
      <c r="BK852" s="226">
        <f t="shared" si="339"/>
        <v>0</v>
      </c>
      <c r="BL852" s="226">
        <f t="shared" si="339"/>
        <v>44</v>
      </c>
      <c r="BM852" s="226">
        <f t="shared" si="339"/>
        <v>120</v>
      </c>
      <c r="BN852" s="226">
        <f t="shared" si="339"/>
        <v>108</v>
      </c>
      <c r="BO852" s="227">
        <f t="shared" si="357"/>
        <v>175</v>
      </c>
      <c r="BP852" s="227">
        <f t="shared" si="357"/>
        <v>1</v>
      </c>
      <c r="BQ852" s="227">
        <f t="shared" si="357"/>
        <v>0</v>
      </c>
      <c r="BR852" s="227">
        <f t="shared" si="357"/>
        <v>36</v>
      </c>
      <c r="BS852" s="226">
        <v>0</v>
      </c>
      <c r="BT852" s="226">
        <v>44</v>
      </c>
      <c r="BU852" s="226">
        <v>120</v>
      </c>
      <c r="BV852" s="226">
        <v>108</v>
      </c>
      <c r="BW852" s="227">
        <v>175</v>
      </c>
      <c r="BX852" s="227">
        <v>1</v>
      </c>
      <c r="BY852" s="227">
        <v>0</v>
      </c>
      <c r="BZ852" s="227">
        <v>36</v>
      </c>
      <c r="CA852" s="226">
        <v>0</v>
      </c>
      <c r="CB852" s="226">
        <f>IFERROR(VLOOKUP($G852,[12]ITEM!$B$2:$AC$939,26,0),0)</f>
        <v>0</v>
      </c>
      <c r="CC852" s="226">
        <f>IFERROR(VLOOKUP($G852,[12]ITEM!$B$2:$AC$939,27,0),0)</f>
        <v>0</v>
      </c>
      <c r="CD852" s="226">
        <f>IFERROR(VLOOKUP($G852,[12]ITEM!$B$2:$AC$939,28,0),0)</f>
        <v>0</v>
      </c>
      <c r="CE852" s="227">
        <v>0</v>
      </c>
      <c r="CF852" s="227">
        <v>0</v>
      </c>
      <c r="CG852" s="227">
        <v>0</v>
      </c>
      <c r="CH852" s="227">
        <v>0</v>
      </c>
      <c r="CI852" s="375"/>
      <c r="CJ852" s="226">
        <f t="shared" si="351"/>
        <v>195</v>
      </c>
      <c r="CK852" s="226">
        <f t="shared" si="351"/>
        <v>380</v>
      </c>
      <c r="CL852" s="226">
        <f t="shared" si="351"/>
        <v>376</v>
      </c>
      <c r="CM852" s="226">
        <f t="shared" si="351"/>
        <v>389</v>
      </c>
      <c r="CN852" s="227">
        <f t="shared" si="351"/>
        <v>244</v>
      </c>
      <c r="CO852" s="227">
        <f t="shared" si="351"/>
        <v>252.31299999999999</v>
      </c>
      <c r="CP852" s="227">
        <f t="shared" si="351"/>
        <v>260.16607699999992</v>
      </c>
      <c r="CQ852" s="227">
        <f t="shared" si="351"/>
        <v>270.76420972750708</v>
      </c>
      <c r="CR852" s="226">
        <v>185</v>
      </c>
      <c r="CS852" s="226">
        <v>367</v>
      </c>
      <c r="CT852" s="226">
        <v>362</v>
      </c>
      <c r="CU852" s="226">
        <v>374</v>
      </c>
      <c r="CV852" s="227">
        <f t="shared" si="344"/>
        <v>231</v>
      </c>
      <c r="CW852" s="227">
        <f>CV852*(1+('[13]GROWTH (YoY)'!AR852/100))</f>
        <v>236.31299999999999</v>
      </c>
      <c r="CX852" s="227">
        <f>CW852*(1+('[13]GROWTH (YoY)'!AS852/100))</f>
        <v>243.16607699999992</v>
      </c>
      <c r="CY852" s="227">
        <f>CX852*(1+('[13]GROWTH (YoY)'!AT852/100))</f>
        <v>252.76420972750708</v>
      </c>
      <c r="CZ852" s="226">
        <v>0</v>
      </c>
      <c r="DA852" s="226">
        <v>0</v>
      </c>
      <c r="DB852" s="226">
        <v>0</v>
      </c>
      <c r="DC852" s="226">
        <v>0</v>
      </c>
      <c r="DD852" s="227">
        <v>0</v>
      </c>
      <c r="DE852" s="227">
        <v>0</v>
      </c>
      <c r="DF852" s="227">
        <v>0</v>
      </c>
      <c r="DG852" s="227">
        <v>0</v>
      </c>
      <c r="DH852" s="226">
        <v>10</v>
      </c>
      <c r="DI852" s="226">
        <v>13</v>
      </c>
      <c r="DJ852" s="226">
        <v>14</v>
      </c>
      <c r="DK852" s="226">
        <v>15</v>
      </c>
      <c r="DL852" s="227">
        <v>13</v>
      </c>
      <c r="DM852" s="227">
        <v>16</v>
      </c>
      <c r="DN852" s="227">
        <v>17</v>
      </c>
      <c r="DO852" s="227">
        <v>18</v>
      </c>
      <c r="DP852" s="376">
        <f t="shared" si="341"/>
        <v>0</v>
      </c>
      <c r="DQ852" s="226">
        <f t="shared" si="341"/>
        <v>-43</v>
      </c>
      <c r="DR852" s="226">
        <f t="shared" si="341"/>
        <v>-120</v>
      </c>
      <c r="DS852" s="226">
        <f t="shared" si="337"/>
        <v>-110</v>
      </c>
      <c r="DT852" s="227">
        <f t="shared" ref="DT852:DW867" si="361">BG852-CN852</f>
        <v>0</v>
      </c>
      <c r="DU852" s="227">
        <f t="shared" si="361"/>
        <v>109.68700000000001</v>
      </c>
      <c r="DV852" s="227">
        <f t="shared" si="361"/>
        <v>112.83392300000008</v>
      </c>
      <c r="DW852" s="227">
        <f t="shared" si="361"/>
        <v>32.23579027249292</v>
      </c>
      <c r="DX852" s="377">
        <f t="shared" si="359"/>
        <v>0.46629213483146065</v>
      </c>
      <c r="DY852" s="377">
        <f t="shared" si="358"/>
        <v>0.37790055248618787</v>
      </c>
      <c r="DZ852" s="377">
        <f t="shared" si="358"/>
        <v>0.38084632516703787</v>
      </c>
      <c r="EA852" s="377">
        <f t="shared" si="358"/>
        <v>0.37513631406761178</v>
      </c>
      <c r="EB852" s="378">
        <f t="shared" si="358"/>
        <v>0.65118243243243246</v>
      </c>
      <c r="EC852" s="378">
        <f t="shared" si="358"/>
        <v>0.65111478117258459</v>
      </c>
      <c r="ED852" s="378">
        <f t="shared" si="358"/>
        <v>0.6512841091492777</v>
      </c>
      <c r="EE852" s="378">
        <f t="shared" si="358"/>
        <v>0.65109996140486304</v>
      </c>
      <c r="EG852" s="226">
        <v>26004</v>
      </c>
      <c r="EH852" s="226">
        <v>6762</v>
      </c>
      <c r="EI852" s="226">
        <v>19242</v>
      </c>
      <c r="EJ852" s="226">
        <v>420</v>
      </c>
      <c r="EK852" s="226">
        <v>24021</v>
      </c>
      <c r="EL852" s="226">
        <v>10810</v>
      </c>
      <c r="EM852" s="226">
        <v>10810</v>
      </c>
      <c r="EN852" s="379">
        <f t="shared" si="345"/>
        <v>0.26003691739732349</v>
      </c>
      <c r="EO852" s="226">
        <f t="shared" si="346"/>
        <v>2.182725288431556</v>
      </c>
      <c r="EP852" s="379">
        <f t="shared" si="347"/>
        <v>0.92374250115366863</v>
      </c>
      <c r="EQ852" s="226">
        <f t="shared" si="348"/>
        <v>2222109.1581868641</v>
      </c>
      <c r="ER852" s="226">
        <f t="shared" si="349"/>
        <v>3237.7428307123032</v>
      </c>
      <c r="ES852" s="292"/>
      <c r="ET852" s="227">
        <v>11342</v>
      </c>
      <c r="EU852" s="227">
        <v>9859</v>
      </c>
      <c r="EV852" s="227">
        <v>1483</v>
      </c>
      <c r="EW852" s="227">
        <v>286</v>
      </c>
      <c r="EX852" s="227">
        <v>52024</v>
      </c>
      <c r="EY852" s="227">
        <v>7639</v>
      </c>
      <c r="EZ852" s="227">
        <v>7639</v>
      </c>
      <c r="FA852" s="380">
        <f t="shared" si="352"/>
        <v>0.86924704637630046</v>
      </c>
      <c r="FB852" s="228">
        <f t="shared" si="353"/>
        <v>19.285232636547541</v>
      </c>
      <c r="FC852" s="380">
        <f t="shared" si="354"/>
        <v>4.5868453535531648</v>
      </c>
      <c r="FD852" s="227">
        <f t="shared" si="355"/>
        <v>6810315.4863201985</v>
      </c>
      <c r="FE852" s="227">
        <f t="shared" si="356"/>
        <v>3119.9546188419076</v>
      </c>
      <c r="FF852" s="227">
        <v>1483</v>
      </c>
      <c r="FG852" s="228">
        <f t="shared" si="350"/>
        <v>32.36682400539447</v>
      </c>
      <c r="FH852" s="227">
        <v>480</v>
      </c>
      <c r="FI852" s="227">
        <v>1483</v>
      </c>
      <c r="FJ852" s="227">
        <v>423</v>
      </c>
      <c r="FK852" s="227">
        <f t="shared" si="342"/>
        <v>580</v>
      </c>
      <c r="FL852" s="227">
        <v>343</v>
      </c>
      <c r="FM852" s="227">
        <f t="shared" si="343"/>
        <v>237</v>
      </c>
      <c r="FZ852" s="229"/>
      <c r="GA852" s="229"/>
      <c r="GB852" s="229"/>
      <c r="GC852" s="229"/>
      <c r="GD852" s="229"/>
    </row>
    <row r="853" spans="1:186" s="368" customFormat="1">
      <c r="A853" s="287" t="s">
        <v>2039</v>
      </c>
      <c r="B853" s="369" t="s">
        <v>2040</v>
      </c>
      <c r="C853" s="287" t="s">
        <v>2041</v>
      </c>
      <c r="D853" s="287" t="s">
        <v>2043</v>
      </c>
      <c r="E853" s="369" t="s">
        <v>2042</v>
      </c>
      <c r="F853" s="287">
        <v>850</v>
      </c>
      <c r="G853" s="392" t="s">
        <v>2065</v>
      </c>
      <c r="H853" s="286" t="s">
        <v>2066</v>
      </c>
      <c r="I853" s="393" t="s">
        <v>2063</v>
      </c>
      <c r="J853" s="286" t="s">
        <v>2064</v>
      </c>
      <c r="K853" s="287" t="s">
        <v>1083</v>
      </c>
      <c r="L853" s="369" t="s">
        <v>2048</v>
      </c>
      <c r="M853" s="369" t="s">
        <v>3132</v>
      </c>
      <c r="N853" s="372">
        <v>1</v>
      </c>
      <c r="O853" s="373">
        <v>75</v>
      </c>
      <c r="P853" s="373">
        <v>135</v>
      </c>
      <c r="Q853" s="373">
        <v>134</v>
      </c>
      <c r="R853" s="373">
        <v>137</v>
      </c>
      <c r="S853" s="374">
        <v>40</v>
      </c>
      <c r="T853" s="374">
        <v>39</v>
      </c>
      <c r="U853" s="374">
        <v>41</v>
      </c>
      <c r="V853" s="374">
        <v>42</v>
      </c>
      <c r="W853" s="373">
        <v>26</v>
      </c>
      <c r="X853" s="373">
        <v>46</v>
      </c>
      <c r="Y853" s="373">
        <v>46</v>
      </c>
      <c r="Z853" s="373">
        <v>46</v>
      </c>
      <c r="AA853" s="374">
        <v>14</v>
      </c>
      <c r="AB853" s="374">
        <v>14</v>
      </c>
      <c r="AC853" s="374">
        <v>14</v>
      </c>
      <c r="AD853" s="374">
        <v>15</v>
      </c>
      <c r="AE853" s="373">
        <v>5</v>
      </c>
      <c r="AF853" s="373">
        <v>7</v>
      </c>
      <c r="AG853" s="373">
        <v>7</v>
      </c>
      <c r="AH853" s="373">
        <v>7</v>
      </c>
      <c r="AI853" s="374">
        <v>2</v>
      </c>
      <c r="AJ853" s="374">
        <v>2</v>
      </c>
      <c r="AK853" s="374">
        <v>2</v>
      </c>
      <c r="AL853" s="374">
        <v>2</v>
      </c>
      <c r="AM853" s="226">
        <v>49</v>
      </c>
      <c r="AN853" s="226">
        <v>89</v>
      </c>
      <c r="AO853" s="226">
        <v>88</v>
      </c>
      <c r="AP853" s="226">
        <v>90</v>
      </c>
      <c r="AQ853" s="227">
        <v>26</v>
      </c>
      <c r="AR853" s="227">
        <v>26</v>
      </c>
      <c r="AS853" s="227">
        <v>26</v>
      </c>
      <c r="AT853" s="227">
        <v>28</v>
      </c>
      <c r="AU853" s="226">
        <v>16</v>
      </c>
      <c r="AV853" s="226">
        <v>30</v>
      </c>
      <c r="AW853" s="226">
        <v>30</v>
      </c>
      <c r="AX853" s="226">
        <v>31</v>
      </c>
      <c r="AY853" s="227">
        <v>10</v>
      </c>
      <c r="AZ853" s="227">
        <v>9</v>
      </c>
      <c r="BA853" s="227">
        <v>10</v>
      </c>
      <c r="BB853" s="227">
        <v>10</v>
      </c>
      <c r="BC853" s="226">
        <f t="shared" ref="BC853:BJ916" si="362">AM853-AU853-BK853</f>
        <v>33</v>
      </c>
      <c r="BD853" s="226">
        <f t="shared" si="362"/>
        <v>59</v>
      </c>
      <c r="BE853" s="226">
        <f t="shared" si="362"/>
        <v>58</v>
      </c>
      <c r="BF853" s="226">
        <f t="shared" si="360"/>
        <v>59</v>
      </c>
      <c r="BG853" s="218">
        <f t="shared" si="360"/>
        <v>15</v>
      </c>
      <c r="BH853" s="218">
        <f t="shared" si="360"/>
        <v>16</v>
      </c>
      <c r="BI853" s="218">
        <f t="shared" si="360"/>
        <v>15</v>
      </c>
      <c r="BJ853" s="218">
        <f t="shared" si="360"/>
        <v>17</v>
      </c>
      <c r="BK853" s="226">
        <f t="shared" si="339"/>
        <v>0</v>
      </c>
      <c r="BL853" s="226">
        <f t="shared" si="339"/>
        <v>0</v>
      </c>
      <c r="BM853" s="226">
        <f t="shared" si="339"/>
        <v>0</v>
      </c>
      <c r="BN853" s="226">
        <f t="shared" si="339"/>
        <v>0</v>
      </c>
      <c r="BO853" s="227">
        <f t="shared" si="357"/>
        <v>1</v>
      </c>
      <c r="BP853" s="227">
        <f t="shared" si="357"/>
        <v>1</v>
      </c>
      <c r="BQ853" s="227">
        <f t="shared" si="357"/>
        <v>1</v>
      </c>
      <c r="BR853" s="227">
        <f t="shared" si="357"/>
        <v>1</v>
      </c>
      <c r="BS853" s="226">
        <v>0</v>
      </c>
      <c r="BT853" s="226">
        <v>0</v>
      </c>
      <c r="BU853" s="226">
        <v>0</v>
      </c>
      <c r="BV853" s="226">
        <v>0</v>
      </c>
      <c r="BW853" s="227">
        <v>1</v>
      </c>
      <c r="BX853" s="227">
        <v>1</v>
      </c>
      <c r="BY853" s="227">
        <v>1</v>
      </c>
      <c r="BZ853" s="227">
        <v>1</v>
      </c>
      <c r="CA853" s="226">
        <v>0</v>
      </c>
      <c r="CB853" s="226">
        <f>IFERROR(VLOOKUP($G853,[12]ITEM!$B$2:$AC$939,26,0),0)</f>
        <v>0</v>
      </c>
      <c r="CC853" s="226">
        <f>IFERROR(VLOOKUP($G853,[12]ITEM!$B$2:$AC$939,27,0),0)</f>
        <v>0</v>
      </c>
      <c r="CD853" s="226">
        <f>IFERROR(VLOOKUP($G853,[12]ITEM!$B$2:$AC$939,28,0),0)</f>
        <v>0</v>
      </c>
      <c r="CE853" s="227">
        <v>0</v>
      </c>
      <c r="CF853" s="227">
        <v>0</v>
      </c>
      <c r="CG853" s="227">
        <v>0</v>
      </c>
      <c r="CH853" s="227">
        <v>0</v>
      </c>
      <c r="CI853" s="375"/>
      <c r="CJ853" s="226">
        <f t="shared" si="351"/>
        <v>33</v>
      </c>
      <c r="CK853" s="226">
        <f t="shared" si="351"/>
        <v>52</v>
      </c>
      <c r="CL853" s="226">
        <f t="shared" si="351"/>
        <v>56</v>
      </c>
      <c r="CM853" s="226">
        <f t="shared" si="351"/>
        <v>58</v>
      </c>
      <c r="CN853" s="227">
        <f t="shared" si="351"/>
        <v>15</v>
      </c>
      <c r="CO853" s="227">
        <f t="shared" si="351"/>
        <v>22.247346015480318</v>
      </c>
      <c r="CP853" s="227">
        <f t="shared" si="351"/>
        <v>25.436565416215561</v>
      </c>
      <c r="CQ853" s="227">
        <f t="shared" si="351"/>
        <v>28.269651953133554</v>
      </c>
      <c r="CR853" s="226">
        <v>5</v>
      </c>
      <c r="CS853" s="226">
        <v>10</v>
      </c>
      <c r="CT853" s="226">
        <v>10</v>
      </c>
      <c r="CU853" s="226">
        <v>10</v>
      </c>
      <c r="CV853" s="227">
        <f t="shared" si="344"/>
        <v>-29</v>
      </c>
      <c r="CW853" s="227">
        <f>CV853*(1+('[13]GROWTH (YoY)'!AR853/100))</f>
        <v>-28.752653984519682</v>
      </c>
      <c r="CX853" s="227">
        <f>CW853*(1+('[13]GROWTH (YoY)'!AS853/100))</f>
        <v>-29.563434583784439</v>
      </c>
      <c r="CY853" s="227">
        <f>CX853*(1+('[13]GROWTH (YoY)'!AT853/100))</f>
        <v>-30.730348046866446</v>
      </c>
      <c r="CZ853" s="226">
        <v>0</v>
      </c>
      <c r="DA853" s="226">
        <v>0</v>
      </c>
      <c r="DB853" s="226">
        <v>0</v>
      </c>
      <c r="DC853" s="226">
        <v>0</v>
      </c>
      <c r="DD853" s="227">
        <v>0</v>
      </c>
      <c r="DE853" s="227">
        <v>0</v>
      </c>
      <c r="DF853" s="227">
        <v>0</v>
      </c>
      <c r="DG853" s="227">
        <v>0</v>
      </c>
      <c r="DH853" s="226">
        <v>28</v>
      </c>
      <c r="DI853" s="226">
        <v>42</v>
      </c>
      <c r="DJ853" s="226">
        <v>46</v>
      </c>
      <c r="DK853" s="226">
        <v>48</v>
      </c>
      <c r="DL853" s="227">
        <v>44</v>
      </c>
      <c r="DM853" s="227">
        <v>51</v>
      </c>
      <c r="DN853" s="227">
        <v>55</v>
      </c>
      <c r="DO853" s="227">
        <v>59</v>
      </c>
      <c r="DP853" s="376">
        <f t="shared" si="341"/>
        <v>0</v>
      </c>
      <c r="DQ853" s="226">
        <f t="shared" si="341"/>
        <v>7</v>
      </c>
      <c r="DR853" s="226">
        <f t="shared" si="341"/>
        <v>2</v>
      </c>
      <c r="DS853" s="226">
        <f t="shared" si="341"/>
        <v>1</v>
      </c>
      <c r="DT853" s="227">
        <f t="shared" si="361"/>
        <v>0</v>
      </c>
      <c r="DU853" s="227">
        <f t="shared" si="361"/>
        <v>-6.2473460154803178</v>
      </c>
      <c r="DV853" s="227">
        <f t="shared" si="361"/>
        <v>-10.436565416215561</v>
      </c>
      <c r="DW853" s="227">
        <f t="shared" si="361"/>
        <v>-11.269651953133554</v>
      </c>
      <c r="DX853" s="377">
        <f t="shared" si="359"/>
        <v>0.34666666666666668</v>
      </c>
      <c r="DY853" s="377">
        <f t="shared" si="358"/>
        <v>0.34074074074074073</v>
      </c>
      <c r="DZ853" s="377">
        <f t="shared" si="358"/>
        <v>0.34328358208955223</v>
      </c>
      <c r="EA853" s="377">
        <f t="shared" si="358"/>
        <v>0.33576642335766421</v>
      </c>
      <c r="EB853" s="378">
        <f t="shared" si="358"/>
        <v>0.35</v>
      </c>
      <c r="EC853" s="378">
        <f t="shared" si="358"/>
        <v>0.35897435897435898</v>
      </c>
      <c r="ED853" s="378">
        <f t="shared" si="358"/>
        <v>0.34146341463414637</v>
      </c>
      <c r="EE853" s="378">
        <f t="shared" si="358"/>
        <v>0.35714285714285715</v>
      </c>
      <c r="EG853" s="226">
        <v>26591</v>
      </c>
      <c r="EH853" s="226">
        <v>8824</v>
      </c>
      <c r="EI853" s="226">
        <v>17767</v>
      </c>
      <c r="EJ853" s="226">
        <v>561</v>
      </c>
      <c r="EK853" s="226">
        <v>43192</v>
      </c>
      <c r="EL853" s="226">
        <v>18868</v>
      </c>
      <c r="EM853" s="226">
        <v>18868</v>
      </c>
      <c r="EN853" s="379">
        <f t="shared" si="345"/>
        <v>0.33184160054153661</v>
      </c>
      <c r="EO853" s="226">
        <f t="shared" si="346"/>
        <v>3.157539258175269</v>
      </c>
      <c r="EP853" s="379">
        <f t="shared" si="347"/>
        <v>1.6243089767214471</v>
      </c>
      <c r="EQ853" s="226">
        <f t="shared" si="348"/>
        <v>2289166.8433326269</v>
      </c>
      <c r="ER853" s="226">
        <f t="shared" si="349"/>
        <v>2477.7400890396439</v>
      </c>
      <c r="ES853" s="292"/>
      <c r="ET853" s="227">
        <v>40</v>
      </c>
      <c r="EU853" s="227">
        <v>12</v>
      </c>
      <c r="EV853" s="227">
        <v>28</v>
      </c>
      <c r="EW853" s="227">
        <v>17</v>
      </c>
      <c r="EX853" s="227">
        <v>195</v>
      </c>
      <c r="EY853" s="227">
        <v>385</v>
      </c>
      <c r="EZ853" s="227">
        <v>385</v>
      </c>
      <c r="FA853" s="380">
        <f t="shared" si="352"/>
        <v>0.3</v>
      </c>
      <c r="FB853" s="228">
        <f t="shared" si="353"/>
        <v>60.714285714285708</v>
      </c>
      <c r="FC853" s="380">
        <f t="shared" si="354"/>
        <v>4.875</v>
      </c>
      <c r="FD853" s="227">
        <f t="shared" si="355"/>
        <v>506493.50649350649</v>
      </c>
      <c r="FE853" s="227">
        <f t="shared" si="356"/>
        <v>3679.6536796536798</v>
      </c>
      <c r="FF853" s="227">
        <v>28</v>
      </c>
      <c r="FG853" s="228">
        <f t="shared" si="350"/>
        <v>35.714285714285715</v>
      </c>
      <c r="FH853" s="227">
        <v>10</v>
      </c>
      <c r="FI853" s="227">
        <v>28</v>
      </c>
      <c r="FJ853" s="227">
        <v>0</v>
      </c>
      <c r="FK853" s="227">
        <f t="shared" si="342"/>
        <v>18</v>
      </c>
      <c r="FL853" s="227">
        <v>1</v>
      </c>
      <c r="FM853" s="227">
        <f t="shared" si="343"/>
        <v>17</v>
      </c>
      <c r="FZ853" s="229"/>
      <c r="GA853" s="229"/>
      <c r="GB853" s="229"/>
      <c r="GC853" s="229"/>
      <c r="GD853" s="229"/>
    </row>
    <row r="854" spans="1:186" s="368" customFormat="1">
      <c r="A854" s="287" t="s">
        <v>2039</v>
      </c>
      <c r="B854" s="369" t="s">
        <v>2040</v>
      </c>
      <c r="C854" s="287" t="s">
        <v>2041</v>
      </c>
      <c r="D854" s="287" t="s">
        <v>2043</v>
      </c>
      <c r="E854" s="369" t="s">
        <v>2042</v>
      </c>
      <c r="F854" s="287">
        <v>851</v>
      </c>
      <c r="G854" s="392" t="s">
        <v>2067</v>
      </c>
      <c r="H854" s="392" t="s">
        <v>2068</v>
      </c>
      <c r="I854" s="393" t="s">
        <v>2063</v>
      </c>
      <c r="J854" s="286" t="s">
        <v>2064</v>
      </c>
      <c r="K854" s="287" t="s">
        <v>1083</v>
      </c>
      <c r="L854" s="369" t="s">
        <v>2048</v>
      </c>
      <c r="M854" s="369" t="s">
        <v>3133</v>
      </c>
      <c r="N854" s="372">
        <v>1</v>
      </c>
      <c r="O854" s="373">
        <v>0</v>
      </c>
      <c r="P854" s="373">
        <v>0</v>
      </c>
      <c r="Q854" s="373">
        <v>0</v>
      </c>
      <c r="R854" s="373">
        <v>0</v>
      </c>
      <c r="S854" s="374">
        <v>0</v>
      </c>
      <c r="T854" s="374">
        <v>0</v>
      </c>
      <c r="U854" s="374">
        <v>0</v>
      </c>
      <c r="V854" s="374">
        <v>0</v>
      </c>
      <c r="W854" s="373">
        <v>0</v>
      </c>
      <c r="X854" s="373">
        <v>0</v>
      </c>
      <c r="Y854" s="373">
        <v>0</v>
      </c>
      <c r="Z854" s="373">
        <v>0</v>
      </c>
      <c r="AA854" s="374">
        <v>0</v>
      </c>
      <c r="AB854" s="374">
        <v>0</v>
      </c>
      <c r="AC854" s="374">
        <v>0</v>
      </c>
      <c r="AD854" s="374">
        <v>0</v>
      </c>
      <c r="AE854" s="373">
        <v>0</v>
      </c>
      <c r="AF854" s="373">
        <v>0</v>
      </c>
      <c r="AG854" s="373">
        <v>0</v>
      </c>
      <c r="AH854" s="373">
        <v>0</v>
      </c>
      <c r="AI854" s="374">
        <v>0</v>
      </c>
      <c r="AJ854" s="374">
        <v>0</v>
      </c>
      <c r="AK854" s="374">
        <v>0</v>
      </c>
      <c r="AL854" s="374">
        <v>0</v>
      </c>
      <c r="AM854" s="226">
        <v>0</v>
      </c>
      <c r="AN854" s="226">
        <v>0</v>
      </c>
      <c r="AO854" s="226">
        <v>0</v>
      </c>
      <c r="AP854" s="226">
        <v>0</v>
      </c>
      <c r="AQ854" s="227">
        <v>0</v>
      </c>
      <c r="AR854" s="227">
        <v>0</v>
      </c>
      <c r="AS854" s="227">
        <v>0</v>
      </c>
      <c r="AT854" s="227">
        <v>0</v>
      </c>
      <c r="AU854" s="226">
        <v>0</v>
      </c>
      <c r="AV854" s="226">
        <v>0</v>
      </c>
      <c r="AW854" s="226">
        <v>0</v>
      </c>
      <c r="AX854" s="226">
        <v>0</v>
      </c>
      <c r="AY854" s="227"/>
      <c r="AZ854" s="227"/>
      <c r="BA854" s="227"/>
      <c r="BB854" s="227"/>
      <c r="BC854" s="226">
        <f t="shared" si="362"/>
        <v>0</v>
      </c>
      <c r="BD854" s="226">
        <f t="shared" si="362"/>
        <v>0</v>
      </c>
      <c r="BE854" s="226">
        <f t="shared" si="362"/>
        <v>0</v>
      </c>
      <c r="BF854" s="226">
        <f t="shared" si="360"/>
        <v>0</v>
      </c>
      <c r="BG854" s="218">
        <f t="shared" si="360"/>
        <v>0</v>
      </c>
      <c r="BH854" s="218">
        <f t="shared" si="360"/>
        <v>0</v>
      </c>
      <c r="BI854" s="218">
        <f t="shared" si="360"/>
        <v>0</v>
      </c>
      <c r="BJ854" s="218">
        <f t="shared" si="360"/>
        <v>0</v>
      </c>
      <c r="BK854" s="226">
        <f t="shared" si="339"/>
        <v>0</v>
      </c>
      <c r="BL854" s="226">
        <f t="shared" si="339"/>
        <v>0</v>
      </c>
      <c r="BM854" s="226">
        <f t="shared" si="339"/>
        <v>0</v>
      </c>
      <c r="BN854" s="226">
        <f t="shared" si="339"/>
        <v>0</v>
      </c>
      <c r="BO854" s="227">
        <f t="shared" si="357"/>
        <v>0</v>
      </c>
      <c r="BP854" s="227">
        <f t="shared" si="357"/>
        <v>0</v>
      </c>
      <c r="BQ854" s="227">
        <f t="shared" si="357"/>
        <v>0</v>
      </c>
      <c r="BR854" s="227">
        <f t="shared" si="357"/>
        <v>0</v>
      </c>
      <c r="BS854" s="226">
        <v>0</v>
      </c>
      <c r="BT854" s="226">
        <v>0</v>
      </c>
      <c r="BU854" s="226">
        <v>0</v>
      </c>
      <c r="BV854" s="226">
        <v>0</v>
      </c>
      <c r="BW854" s="227">
        <v>0</v>
      </c>
      <c r="BX854" s="227">
        <v>0</v>
      </c>
      <c r="BY854" s="227">
        <v>0</v>
      </c>
      <c r="BZ854" s="227">
        <v>0</v>
      </c>
      <c r="CA854" s="226">
        <v>0</v>
      </c>
      <c r="CB854" s="226">
        <f>IFERROR(VLOOKUP($G854,[12]ITEM!$B$2:$AC$939,26,0),0)</f>
        <v>0</v>
      </c>
      <c r="CC854" s="226">
        <f>IFERROR(VLOOKUP($G854,[12]ITEM!$B$2:$AC$939,27,0),0)</f>
        <v>0</v>
      </c>
      <c r="CD854" s="226">
        <f>IFERROR(VLOOKUP($G854,[12]ITEM!$B$2:$AC$939,28,0),0)</f>
        <v>0</v>
      </c>
      <c r="CE854" s="227">
        <v>0</v>
      </c>
      <c r="CF854" s="227">
        <v>0</v>
      </c>
      <c r="CG854" s="227">
        <v>0</v>
      </c>
      <c r="CH854" s="227">
        <v>0</v>
      </c>
      <c r="CI854" s="375"/>
      <c r="CJ854" s="226">
        <f t="shared" si="351"/>
        <v>0</v>
      </c>
      <c r="CK854" s="226">
        <f t="shared" si="351"/>
        <v>0</v>
      </c>
      <c r="CL854" s="226">
        <f t="shared" si="351"/>
        <v>0</v>
      </c>
      <c r="CM854" s="226">
        <f t="shared" si="351"/>
        <v>0</v>
      </c>
      <c r="CN854" s="227">
        <f t="shared" si="351"/>
        <v>0</v>
      </c>
      <c r="CO854" s="227">
        <f t="shared" si="351"/>
        <v>0</v>
      </c>
      <c r="CP854" s="227">
        <f t="shared" si="351"/>
        <v>0</v>
      </c>
      <c r="CQ854" s="227">
        <f t="shared" si="351"/>
        <v>0</v>
      </c>
      <c r="CR854" s="226">
        <v>0</v>
      </c>
      <c r="CS854" s="226">
        <v>0</v>
      </c>
      <c r="CT854" s="226">
        <v>0</v>
      </c>
      <c r="CU854" s="226">
        <v>0</v>
      </c>
      <c r="CV854" s="227">
        <f t="shared" si="344"/>
        <v>0</v>
      </c>
      <c r="CW854" s="227">
        <f>CV854*(1+('[13]GROWTH (YoY)'!AR854/100))</f>
        <v>0</v>
      </c>
      <c r="CX854" s="227">
        <f>CW854*(1+('[13]GROWTH (YoY)'!AS854/100))</f>
        <v>0</v>
      </c>
      <c r="CY854" s="227">
        <f>CX854*(1+('[13]GROWTH (YoY)'!AT854/100))</f>
        <v>0</v>
      </c>
      <c r="CZ854" s="226">
        <v>0</v>
      </c>
      <c r="DA854" s="226">
        <v>0</v>
      </c>
      <c r="DB854" s="226">
        <v>0</v>
      </c>
      <c r="DC854" s="226">
        <v>0</v>
      </c>
      <c r="DD854" s="227">
        <v>0</v>
      </c>
      <c r="DE854" s="227">
        <v>0</v>
      </c>
      <c r="DF854" s="227">
        <v>0</v>
      </c>
      <c r="DG854" s="227">
        <v>0</v>
      </c>
      <c r="DH854" s="226">
        <v>0</v>
      </c>
      <c r="DI854" s="226">
        <v>0</v>
      </c>
      <c r="DJ854" s="226">
        <v>0</v>
      </c>
      <c r="DK854" s="226">
        <v>0</v>
      </c>
      <c r="DL854" s="227">
        <v>0</v>
      </c>
      <c r="DM854" s="227">
        <v>0</v>
      </c>
      <c r="DN854" s="227">
        <v>0</v>
      </c>
      <c r="DO854" s="227">
        <v>0</v>
      </c>
      <c r="DP854" s="376">
        <f t="shared" si="341"/>
        <v>0</v>
      </c>
      <c r="DQ854" s="226">
        <f t="shared" si="341"/>
        <v>0</v>
      </c>
      <c r="DR854" s="226">
        <f t="shared" si="341"/>
        <v>0</v>
      </c>
      <c r="DS854" s="226">
        <f t="shared" si="341"/>
        <v>0</v>
      </c>
      <c r="DT854" s="227">
        <f t="shared" si="361"/>
        <v>0</v>
      </c>
      <c r="DU854" s="227">
        <f t="shared" si="361"/>
        <v>0</v>
      </c>
      <c r="DV854" s="227">
        <f t="shared" si="361"/>
        <v>0</v>
      </c>
      <c r="DW854" s="227">
        <f t="shared" si="361"/>
        <v>0</v>
      </c>
      <c r="DX854" s="377">
        <f t="shared" si="359"/>
        <v>0</v>
      </c>
      <c r="DY854" s="377">
        <f t="shared" si="358"/>
        <v>0</v>
      </c>
      <c r="DZ854" s="377">
        <f t="shared" si="358"/>
        <v>0</v>
      </c>
      <c r="EA854" s="377">
        <f t="shared" si="358"/>
        <v>0</v>
      </c>
      <c r="EB854" s="378">
        <f t="shared" si="358"/>
        <v>0</v>
      </c>
      <c r="EC854" s="378">
        <f t="shared" si="358"/>
        <v>0</v>
      </c>
      <c r="ED854" s="378">
        <f t="shared" si="358"/>
        <v>0</v>
      </c>
      <c r="EE854" s="378">
        <f t="shared" si="358"/>
        <v>0</v>
      </c>
      <c r="EG854" s="226">
        <v>0</v>
      </c>
      <c r="EH854" s="226">
        <v>0</v>
      </c>
      <c r="EI854" s="226">
        <v>0</v>
      </c>
      <c r="EJ854" s="226">
        <v>0</v>
      </c>
      <c r="EK854" s="226">
        <v>0</v>
      </c>
      <c r="EL854" s="226">
        <v>0</v>
      </c>
      <c r="EM854" s="226">
        <v>0</v>
      </c>
      <c r="EN854" s="379">
        <f t="shared" si="345"/>
        <v>0</v>
      </c>
      <c r="EO854" s="226">
        <f t="shared" si="346"/>
        <v>0</v>
      </c>
      <c r="EP854" s="379">
        <f t="shared" si="347"/>
        <v>0</v>
      </c>
      <c r="EQ854" s="226">
        <f t="shared" si="348"/>
        <v>0</v>
      </c>
      <c r="ER854" s="226">
        <f t="shared" si="349"/>
        <v>0</v>
      </c>
      <c r="ES854" s="292"/>
      <c r="ET854" s="227">
        <v>0</v>
      </c>
      <c r="EU854" s="227">
        <v>0</v>
      </c>
      <c r="EV854" s="227">
        <v>0</v>
      </c>
      <c r="EW854" s="227">
        <v>0</v>
      </c>
      <c r="EX854" s="227">
        <v>0</v>
      </c>
      <c r="EY854" s="227">
        <v>0</v>
      </c>
      <c r="EZ854" s="227">
        <v>0</v>
      </c>
      <c r="FA854" s="380">
        <f t="shared" si="352"/>
        <v>0</v>
      </c>
      <c r="FB854" s="228">
        <f t="shared" si="353"/>
        <v>0</v>
      </c>
      <c r="FC854" s="380">
        <f t="shared" si="354"/>
        <v>0</v>
      </c>
      <c r="FD854" s="227">
        <f t="shared" si="355"/>
        <v>0</v>
      </c>
      <c r="FE854" s="227">
        <f t="shared" si="356"/>
        <v>0</v>
      </c>
      <c r="FF854" s="227">
        <v>0</v>
      </c>
      <c r="FG854" s="228">
        <f t="shared" si="350"/>
        <v>0</v>
      </c>
      <c r="FH854" s="227">
        <v>0</v>
      </c>
      <c r="FI854" s="227">
        <v>0</v>
      </c>
      <c r="FJ854" s="227">
        <v>0</v>
      </c>
      <c r="FK854" s="227">
        <f t="shared" si="342"/>
        <v>0</v>
      </c>
      <c r="FL854" s="227">
        <v>0</v>
      </c>
      <c r="FM854" s="227">
        <f t="shared" si="343"/>
        <v>0</v>
      </c>
      <c r="FZ854" s="229"/>
      <c r="GA854" s="229"/>
      <c r="GB854" s="229"/>
      <c r="GC854" s="229"/>
      <c r="GD854" s="229"/>
    </row>
    <row r="855" spans="1:186" s="368" customFormat="1">
      <c r="A855" s="287" t="s">
        <v>2039</v>
      </c>
      <c r="B855" s="369" t="s">
        <v>2040</v>
      </c>
      <c r="C855" s="287" t="s">
        <v>2041</v>
      </c>
      <c r="D855" s="287" t="s">
        <v>2043</v>
      </c>
      <c r="E855" s="369" t="s">
        <v>2042</v>
      </c>
      <c r="F855" s="287">
        <v>852</v>
      </c>
      <c r="G855" s="392" t="s">
        <v>2069</v>
      </c>
      <c r="H855" s="392" t="s">
        <v>2070</v>
      </c>
      <c r="I855" s="393" t="s">
        <v>2063</v>
      </c>
      <c r="J855" s="286" t="s">
        <v>2064</v>
      </c>
      <c r="K855" s="287" t="s">
        <v>1083</v>
      </c>
      <c r="L855" s="369" t="s">
        <v>2048</v>
      </c>
      <c r="M855" s="369" t="s">
        <v>3133</v>
      </c>
      <c r="N855" s="372">
        <v>1</v>
      </c>
      <c r="O855" s="373">
        <v>42</v>
      </c>
      <c r="P855" s="373">
        <v>68</v>
      </c>
      <c r="Q855" s="373">
        <v>96</v>
      </c>
      <c r="R855" s="373">
        <v>88</v>
      </c>
      <c r="S855" s="374">
        <v>197</v>
      </c>
      <c r="T855" s="374">
        <v>279</v>
      </c>
      <c r="U855" s="374">
        <v>257</v>
      </c>
      <c r="V855" s="374">
        <v>267</v>
      </c>
      <c r="W855" s="373">
        <v>16</v>
      </c>
      <c r="X855" s="373">
        <v>27</v>
      </c>
      <c r="Y855" s="373">
        <v>38</v>
      </c>
      <c r="Z855" s="373">
        <v>36</v>
      </c>
      <c r="AA855" s="374">
        <v>30</v>
      </c>
      <c r="AB855" s="374">
        <v>44</v>
      </c>
      <c r="AC855" s="374">
        <v>46</v>
      </c>
      <c r="AD855" s="374">
        <v>48</v>
      </c>
      <c r="AE855" s="373">
        <v>3</v>
      </c>
      <c r="AF855" s="373">
        <v>4</v>
      </c>
      <c r="AG855" s="373">
        <v>4</v>
      </c>
      <c r="AH855" s="373">
        <v>4</v>
      </c>
      <c r="AI855" s="374">
        <v>14</v>
      </c>
      <c r="AJ855" s="374">
        <v>18</v>
      </c>
      <c r="AK855" s="374">
        <v>15</v>
      </c>
      <c r="AL855" s="374">
        <v>16</v>
      </c>
      <c r="AM855" s="226">
        <v>26</v>
      </c>
      <c r="AN855" s="226">
        <v>41</v>
      </c>
      <c r="AO855" s="226">
        <v>58</v>
      </c>
      <c r="AP855" s="226">
        <v>52</v>
      </c>
      <c r="AQ855" s="227">
        <v>167</v>
      </c>
      <c r="AR855" s="227">
        <v>235</v>
      </c>
      <c r="AS855" s="227">
        <v>211</v>
      </c>
      <c r="AT855" s="227">
        <v>219</v>
      </c>
      <c r="AU855" s="226">
        <v>11</v>
      </c>
      <c r="AV855" s="226">
        <v>15</v>
      </c>
      <c r="AW855" s="226">
        <v>22</v>
      </c>
      <c r="AX855" s="226">
        <v>20</v>
      </c>
      <c r="AY855" s="227">
        <v>17</v>
      </c>
      <c r="AZ855" s="227">
        <v>24</v>
      </c>
      <c r="BA855" s="227">
        <v>22</v>
      </c>
      <c r="BB855" s="227">
        <v>22</v>
      </c>
      <c r="BC855" s="226">
        <f t="shared" si="362"/>
        <v>15</v>
      </c>
      <c r="BD855" s="226">
        <f t="shared" si="362"/>
        <v>-29</v>
      </c>
      <c r="BE855" s="226">
        <f t="shared" si="362"/>
        <v>-52</v>
      </c>
      <c r="BF855" s="226">
        <f t="shared" si="360"/>
        <v>-59</v>
      </c>
      <c r="BG855" s="218">
        <f t="shared" si="360"/>
        <v>81</v>
      </c>
      <c r="BH855" s="218">
        <f t="shared" si="360"/>
        <v>102</v>
      </c>
      <c r="BI855" s="218">
        <f t="shared" si="360"/>
        <v>77</v>
      </c>
      <c r="BJ855" s="218">
        <f t="shared" si="360"/>
        <v>149</v>
      </c>
      <c r="BK855" s="226">
        <f t="shared" si="339"/>
        <v>0</v>
      </c>
      <c r="BL855" s="226">
        <f t="shared" si="339"/>
        <v>55</v>
      </c>
      <c r="BM855" s="226">
        <f t="shared" si="339"/>
        <v>88</v>
      </c>
      <c r="BN855" s="226">
        <f t="shared" si="339"/>
        <v>91</v>
      </c>
      <c r="BO855" s="227">
        <f t="shared" si="357"/>
        <v>69</v>
      </c>
      <c r="BP855" s="227">
        <f t="shared" si="357"/>
        <v>109</v>
      </c>
      <c r="BQ855" s="227">
        <f t="shared" si="357"/>
        <v>112</v>
      </c>
      <c r="BR855" s="227">
        <f t="shared" si="357"/>
        <v>48</v>
      </c>
      <c r="BS855" s="226">
        <v>0</v>
      </c>
      <c r="BT855" s="226">
        <v>55</v>
      </c>
      <c r="BU855" s="226">
        <v>88</v>
      </c>
      <c r="BV855" s="226">
        <v>91</v>
      </c>
      <c r="BW855" s="227">
        <v>69</v>
      </c>
      <c r="BX855" s="227">
        <v>109</v>
      </c>
      <c r="BY855" s="227">
        <v>112</v>
      </c>
      <c r="BZ855" s="227">
        <v>48</v>
      </c>
      <c r="CA855" s="226">
        <v>0</v>
      </c>
      <c r="CB855" s="226">
        <f>IFERROR(VLOOKUP($G855,[12]ITEM!$B$2:$AC$939,26,0),0)</f>
        <v>0</v>
      </c>
      <c r="CC855" s="226">
        <f>IFERROR(VLOOKUP($G855,[12]ITEM!$B$2:$AC$939,27,0),0)</f>
        <v>0</v>
      </c>
      <c r="CD855" s="226">
        <f>IFERROR(VLOOKUP($G855,[12]ITEM!$B$2:$AC$939,28,0),0)</f>
        <v>0</v>
      </c>
      <c r="CE855" s="227">
        <v>0</v>
      </c>
      <c r="CF855" s="227">
        <v>0</v>
      </c>
      <c r="CG855" s="227">
        <v>0</v>
      </c>
      <c r="CH855" s="227">
        <v>0</v>
      </c>
      <c r="CI855" s="375"/>
      <c r="CJ855" s="226">
        <f t="shared" si="351"/>
        <v>15</v>
      </c>
      <c r="CK855" s="226">
        <f t="shared" si="351"/>
        <v>23</v>
      </c>
      <c r="CL855" s="226">
        <f t="shared" si="351"/>
        <v>33</v>
      </c>
      <c r="CM855" s="226">
        <f t="shared" si="351"/>
        <v>30</v>
      </c>
      <c r="CN855" s="227">
        <f t="shared" si="351"/>
        <v>81</v>
      </c>
      <c r="CO855" s="227">
        <f t="shared" si="351"/>
        <v>113.08927542691782</v>
      </c>
      <c r="CP855" s="227">
        <f t="shared" si="351"/>
        <v>101.72175039419425</v>
      </c>
      <c r="CQ855" s="227">
        <f t="shared" si="351"/>
        <v>105.51160186459508</v>
      </c>
      <c r="CR855" s="226">
        <v>14</v>
      </c>
      <c r="CS855" s="226">
        <v>21</v>
      </c>
      <c r="CT855" s="226">
        <v>31</v>
      </c>
      <c r="CU855" s="226">
        <v>28</v>
      </c>
      <c r="CV855" s="227">
        <f t="shared" si="344"/>
        <v>79</v>
      </c>
      <c r="CW855" s="227">
        <f>CV855*(1+('[13]GROWTH (YoY)'!AR855/100))</f>
        <v>111.08927542691782</v>
      </c>
      <c r="CX855" s="227">
        <f>CW855*(1+('[13]GROWTH (YoY)'!AS855/100))</f>
        <v>99.721750394194245</v>
      </c>
      <c r="CY855" s="227">
        <f>CX855*(1+('[13]GROWTH (YoY)'!AT855/100))</f>
        <v>103.51160186459508</v>
      </c>
      <c r="CZ855" s="226">
        <v>0</v>
      </c>
      <c r="DA855" s="226">
        <v>0</v>
      </c>
      <c r="DB855" s="226">
        <v>0</v>
      </c>
      <c r="DC855" s="226">
        <v>0</v>
      </c>
      <c r="DD855" s="227">
        <v>0</v>
      </c>
      <c r="DE855" s="227">
        <v>0</v>
      </c>
      <c r="DF855" s="227">
        <v>0</v>
      </c>
      <c r="DG855" s="227">
        <v>0</v>
      </c>
      <c r="DH855" s="226">
        <v>1</v>
      </c>
      <c r="DI855" s="226">
        <v>2</v>
      </c>
      <c r="DJ855" s="226">
        <v>2</v>
      </c>
      <c r="DK855" s="226">
        <v>2</v>
      </c>
      <c r="DL855" s="227">
        <v>2</v>
      </c>
      <c r="DM855" s="227">
        <v>2</v>
      </c>
      <c r="DN855" s="227">
        <v>2</v>
      </c>
      <c r="DO855" s="227">
        <v>2</v>
      </c>
      <c r="DP855" s="376">
        <f t="shared" si="341"/>
        <v>0</v>
      </c>
      <c r="DQ855" s="226">
        <f t="shared" si="341"/>
        <v>-52</v>
      </c>
      <c r="DR855" s="226">
        <f t="shared" si="341"/>
        <v>-85</v>
      </c>
      <c r="DS855" s="226">
        <f t="shared" si="341"/>
        <v>-89</v>
      </c>
      <c r="DT855" s="227">
        <f t="shared" si="361"/>
        <v>0</v>
      </c>
      <c r="DU855" s="227">
        <f t="shared" si="361"/>
        <v>-11.089275426917823</v>
      </c>
      <c r="DV855" s="227">
        <f t="shared" si="361"/>
        <v>-24.721750394194245</v>
      </c>
      <c r="DW855" s="227">
        <f t="shared" si="361"/>
        <v>43.488398135404921</v>
      </c>
      <c r="DX855" s="377">
        <f t="shared" si="359"/>
        <v>0.38095238095238093</v>
      </c>
      <c r="DY855" s="377">
        <f t="shared" si="358"/>
        <v>0.39705882352941174</v>
      </c>
      <c r="DZ855" s="377">
        <f t="shared" si="358"/>
        <v>0.39583333333333331</v>
      </c>
      <c r="EA855" s="377">
        <f t="shared" si="358"/>
        <v>0.40909090909090912</v>
      </c>
      <c r="EB855" s="378">
        <f t="shared" si="358"/>
        <v>0.15228426395939088</v>
      </c>
      <c r="EC855" s="378">
        <f t="shared" si="358"/>
        <v>0.15770609318996415</v>
      </c>
      <c r="ED855" s="378">
        <f t="shared" si="358"/>
        <v>0.17898832684824903</v>
      </c>
      <c r="EE855" s="378">
        <f t="shared" si="358"/>
        <v>0.1797752808988764</v>
      </c>
      <c r="EG855" s="226">
        <v>42</v>
      </c>
      <c r="EH855" s="226">
        <v>14</v>
      </c>
      <c r="EI855" s="226">
        <v>29</v>
      </c>
      <c r="EJ855" s="226">
        <v>12</v>
      </c>
      <c r="EK855" s="226">
        <v>6</v>
      </c>
      <c r="EL855" s="226">
        <v>137</v>
      </c>
      <c r="EM855" s="226">
        <v>137</v>
      </c>
      <c r="EN855" s="379">
        <f t="shared" si="345"/>
        <v>0.33333333333333331</v>
      </c>
      <c r="EO855" s="226">
        <f t="shared" si="346"/>
        <v>41.379310344827587</v>
      </c>
      <c r="EP855" s="379">
        <f t="shared" si="347"/>
        <v>0.14285714285714285</v>
      </c>
      <c r="EQ855" s="226">
        <f t="shared" si="348"/>
        <v>43795.620437956204</v>
      </c>
      <c r="ER855" s="226">
        <f t="shared" si="349"/>
        <v>7299.270072992701</v>
      </c>
      <c r="ES855" s="292"/>
      <c r="ET855" s="227">
        <v>197</v>
      </c>
      <c r="EU855" s="227">
        <v>16</v>
      </c>
      <c r="EV855" s="227">
        <v>181</v>
      </c>
      <c r="EW855" s="227">
        <v>17</v>
      </c>
      <c r="EX855" s="227">
        <v>1402</v>
      </c>
      <c r="EY855" s="227">
        <v>213</v>
      </c>
      <c r="EZ855" s="227">
        <v>213</v>
      </c>
      <c r="FA855" s="380">
        <f t="shared" si="352"/>
        <v>8.1218274111675121E-2</v>
      </c>
      <c r="FB855" s="228">
        <f t="shared" si="353"/>
        <v>9.3922651933701662</v>
      </c>
      <c r="FC855" s="380">
        <f t="shared" si="354"/>
        <v>7.1167512690355332</v>
      </c>
      <c r="FD855" s="227">
        <f t="shared" si="355"/>
        <v>6582159.6244131457</v>
      </c>
      <c r="FE855" s="227">
        <f t="shared" si="356"/>
        <v>6651.017214397496</v>
      </c>
      <c r="FF855" s="227">
        <v>181</v>
      </c>
      <c r="FG855" s="228">
        <f t="shared" si="350"/>
        <v>37.569060773480665</v>
      </c>
      <c r="FH855" s="227">
        <v>68</v>
      </c>
      <c r="FI855" s="227">
        <v>181</v>
      </c>
      <c r="FJ855" s="227">
        <v>16</v>
      </c>
      <c r="FK855" s="227">
        <f t="shared" si="342"/>
        <v>97</v>
      </c>
      <c r="FL855" s="227">
        <v>6</v>
      </c>
      <c r="FM855" s="227">
        <f t="shared" si="343"/>
        <v>91</v>
      </c>
      <c r="FZ855" s="229"/>
      <c r="GA855" s="229"/>
      <c r="GB855" s="229"/>
      <c r="GC855" s="229"/>
      <c r="GD855" s="229"/>
    </row>
    <row r="856" spans="1:186" s="368" customFormat="1">
      <c r="A856" s="287" t="s">
        <v>2039</v>
      </c>
      <c r="B856" s="369" t="s">
        <v>2040</v>
      </c>
      <c r="C856" s="287" t="s">
        <v>2041</v>
      </c>
      <c r="D856" s="287" t="s">
        <v>2043</v>
      </c>
      <c r="E856" s="369" t="s">
        <v>2042</v>
      </c>
      <c r="F856" s="287">
        <v>853</v>
      </c>
      <c r="G856" s="392" t="s">
        <v>2071</v>
      </c>
      <c r="H856" s="392" t="s">
        <v>2072</v>
      </c>
      <c r="I856" s="393" t="s">
        <v>2063</v>
      </c>
      <c r="J856" s="286" t="s">
        <v>2064</v>
      </c>
      <c r="K856" s="287" t="s">
        <v>1083</v>
      </c>
      <c r="L856" s="369" t="s">
        <v>2048</v>
      </c>
      <c r="M856" s="369" t="s">
        <v>3133</v>
      </c>
      <c r="N856" s="372">
        <v>1</v>
      </c>
      <c r="O856" s="373">
        <v>294</v>
      </c>
      <c r="P856" s="373">
        <v>434</v>
      </c>
      <c r="Q856" s="373">
        <v>453</v>
      </c>
      <c r="R856" s="373">
        <v>505</v>
      </c>
      <c r="S856" s="374">
        <v>228</v>
      </c>
      <c r="T856" s="374">
        <v>237</v>
      </c>
      <c r="U856" s="374">
        <v>264</v>
      </c>
      <c r="V856" s="374">
        <v>274</v>
      </c>
      <c r="W856" s="373">
        <v>110</v>
      </c>
      <c r="X856" s="373">
        <v>172</v>
      </c>
      <c r="Y856" s="373">
        <v>179</v>
      </c>
      <c r="Z856" s="373">
        <v>196</v>
      </c>
      <c r="AA856" s="374">
        <v>79</v>
      </c>
      <c r="AB856" s="374">
        <v>82</v>
      </c>
      <c r="AC856" s="374">
        <v>90</v>
      </c>
      <c r="AD856" s="374">
        <v>93</v>
      </c>
      <c r="AE856" s="373">
        <v>21</v>
      </c>
      <c r="AF856" s="373">
        <v>26</v>
      </c>
      <c r="AG856" s="373">
        <v>27</v>
      </c>
      <c r="AH856" s="373">
        <v>27</v>
      </c>
      <c r="AI856" s="374">
        <v>12</v>
      </c>
      <c r="AJ856" s="374">
        <v>12</v>
      </c>
      <c r="AK856" s="374">
        <v>12</v>
      </c>
      <c r="AL856" s="374">
        <v>13</v>
      </c>
      <c r="AM856" s="226">
        <v>185</v>
      </c>
      <c r="AN856" s="226">
        <v>263</v>
      </c>
      <c r="AO856" s="226">
        <v>274</v>
      </c>
      <c r="AP856" s="226">
        <v>309</v>
      </c>
      <c r="AQ856" s="227">
        <v>149</v>
      </c>
      <c r="AR856" s="227">
        <v>155</v>
      </c>
      <c r="AS856" s="227">
        <v>175</v>
      </c>
      <c r="AT856" s="227">
        <v>181</v>
      </c>
      <c r="AU856" s="226">
        <v>21</v>
      </c>
      <c r="AV856" s="226">
        <v>33</v>
      </c>
      <c r="AW856" s="226">
        <v>34</v>
      </c>
      <c r="AX856" s="226">
        <v>39</v>
      </c>
      <c r="AY856" s="227">
        <v>20</v>
      </c>
      <c r="AZ856" s="227">
        <v>21</v>
      </c>
      <c r="BA856" s="227">
        <v>24</v>
      </c>
      <c r="BB856" s="227">
        <v>25</v>
      </c>
      <c r="BC856" s="226">
        <f t="shared" si="362"/>
        <v>164</v>
      </c>
      <c r="BD856" s="226">
        <f t="shared" si="362"/>
        <v>227</v>
      </c>
      <c r="BE856" s="226">
        <f t="shared" si="362"/>
        <v>234</v>
      </c>
      <c r="BF856" s="226">
        <f t="shared" si="360"/>
        <v>264</v>
      </c>
      <c r="BG856" s="218">
        <f t="shared" si="360"/>
        <v>125</v>
      </c>
      <c r="BH856" s="218">
        <f t="shared" si="360"/>
        <v>127</v>
      </c>
      <c r="BI856" s="218">
        <f t="shared" si="360"/>
        <v>144</v>
      </c>
      <c r="BJ856" s="218">
        <f t="shared" si="360"/>
        <v>152</v>
      </c>
      <c r="BK856" s="226">
        <f t="shared" si="339"/>
        <v>0</v>
      </c>
      <c r="BL856" s="226">
        <f t="shared" si="339"/>
        <v>3</v>
      </c>
      <c r="BM856" s="226">
        <f t="shared" si="339"/>
        <v>6</v>
      </c>
      <c r="BN856" s="226">
        <f t="shared" si="339"/>
        <v>6</v>
      </c>
      <c r="BO856" s="227">
        <f t="shared" si="357"/>
        <v>4</v>
      </c>
      <c r="BP856" s="227">
        <f t="shared" si="357"/>
        <v>7</v>
      </c>
      <c r="BQ856" s="227">
        <f t="shared" si="357"/>
        <v>7</v>
      </c>
      <c r="BR856" s="227">
        <f t="shared" si="357"/>
        <v>4</v>
      </c>
      <c r="BS856" s="226">
        <v>0</v>
      </c>
      <c r="BT856" s="226">
        <v>3</v>
      </c>
      <c r="BU856" s="226">
        <v>6</v>
      </c>
      <c r="BV856" s="226">
        <v>6</v>
      </c>
      <c r="BW856" s="227">
        <v>4</v>
      </c>
      <c r="BX856" s="227">
        <v>7</v>
      </c>
      <c r="BY856" s="227">
        <v>7</v>
      </c>
      <c r="BZ856" s="227">
        <v>4</v>
      </c>
      <c r="CA856" s="226">
        <v>0</v>
      </c>
      <c r="CB856" s="226">
        <f>IFERROR(VLOOKUP($G856,[12]ITEM!$B$2:$AC$939,26,0),0)</f>
        <v>0</v>
      </c>
      <c r="CC856" s="226">
        <f>IFERROR(VLOOKUP($G856,[12]ITEM!$B$2:$AC$939,27,0),0)</f>
        <v>0</v>
      </c>
      <c r="CD856" s="226">
        <f>IFERROR(VLOOKUP($G856,[12]ITEM!$B$2:$AC$939,28,0),0)</f>
        <v>0</v>
      </c>
      <c r="CE856" s="227">
        <v>0</v>
      </c>
      <c r="CF856" s="227">
        <v>0</v>
      </c>
      <c r="CG856" s="227">
        <v>0</v>
      </c>
      <c r="CH856" s="227">
        <v>0</v>
      </c>
      <c r="CI856" s="375"/>
      <c r="CJ856" s="226">
        <f t="shared" si="351"/>
        <v>164</v>
      </c>
      <c r="CK856" s="226">
        <f t="shared" si="351"/>
        <v>232</v>
      </c>
      <c r="CL856" s="226">
        <f t="shared" si="351"/>
        <v>242</v>
      </c>
      <c r="CM856" s="226">
        <f t="shared" si="351"/>
        <v>273</v>
      </c>
      <c r="CN856" s="227">
        <f t="shared" si="351"/>
        <v>125</v>
      </c>
      <c r="CO856" s="227">
        <f t="shared" si="351"/>
        <v>130.876507618554</v>
      </c>
      <c r="CP856" s="227">
        <f t="shared" si="351"/>
        <v>147.47842264453979</v>
      </c>
      <c r="CQ856" s="227">
        <f t="shared" si="351"/>
        <v>153.70318855717395</v>
      </c>
      <c r="CR856" s="226">
        <v>158</v>
      </c>
      <c r="CS856" s="226">
        <v>224</v>
      </c>
      <c r="CT856" s="226">
        <v>234</v>
      </c>
      <c r="CU856" s="226">
        <v>264</v>
      </c>
      <c r="CV856" s="227">
        <f t="shared" si="344"/>
        <v>117</v>
      </c>
      <c r="CW856" s="227">
        <f>CV856*(1+('[13]GROWTH (YoY)'!AR856/100))</f>
        <v>121.87650761855399</v>
      </c>
      <c r="CX856" s="227">
        <f>CW856*(1+('[13]GROWTH (YoY)'!AS856/100))</f>
        <v>137.47842264453979</v>
      </c>
      <c r="CY856" s="227">
        <f>CX856*(1+('[13]GROWTH (YoY)'!AT856/100))</f>
        <v>142.70318855717395</v>
      </c>
      <c r="CZ856" s="226">
        <v>0</v>
      </c>
      <c r="DA856" s="226">
        <v>0</v>
      </c>
      <c r="DB856" s="226">
        <v>0</v>
      </c>
      <c r="DC856" s="226">
        <v>0</v>
      </c>
      <c r="DD856" s="227">
        <v>0</v>
      </c>
      <c r="DE856" s="227">
        <v>0</v>
      </c>
      <c r="DF856" s="227">
        <v>0</v>
      </c>
      <c r="DG856" s="227">
        <v>0</v>
      </c>
      <c r="DH856" s="226">
        <v>6</v>
      </c>
      <c r="DI856" s="226">
        <v>8</v>
      </c>
      <c r="DJ856" s="226">
        <v>8</v>
      </c>
      <c r="DK856" s="226">
        <v>9</v>
      </c>
      <c r="DL856" s="227">
        <v>8</v>
      </c>
      <c r="DM856" s="227">
        <v>9</v>
      </c>
      <c r="DN856" s="227">
        <v>10</v>
      </c>
      <c r="DO856" s="227">
        <v>11</v>
      </c>
      <c r="DP856" s="376">
        <f t="shared" si="341"/>
        <v>0</v>
      </c>
      <c r="DQ856" s="226">
        <f t="shared" si="341"/>
        <v>-5</v>
      </c>
      <c r="DR856" s="226">
        <f t="shared" si="341"/>
        <v>-8</v>
      </c>
      <c r="DS856" s="226">
        <f t="shared" si="341"/>
        <v>-9</v>
      </c>
      <c r="DT856" s="227">
        <f t="shared" si="361"/>
        <v>0</v>
      </c>
      <c r="DU856" s="227">
        <f t="shared" si="361"/>
        <v>-3.8765076185540011</v>
      </c>
      <c r="DV856" s="227">
        <f t="shared" si="361"/>
        <v>-3.4784226445397906</v>
      </c>
      <c r="DW856" s="227">
        <f t="shared" si="361"/>
        <v>-1.7031885571739451</v>
      </c>
      <c r="DX856" s="377">
        <f t="shared" si="359"/>
        <v>0.37414965986394561</v>
      </c>
      <c r="DY856" s="377">
        <f t="shared" si="358"/>
        <v>0.39631336405529954</v>
      </c>
      <c r="DZ856" s="377">
        <f t="shared" si="358"/>
        <v>0.39514348785871967</v>
      </c>
      <c r="EA856" s="377">
        <f t="shared" si="358"/>
        <v>0.38811881188118813</v>
      </c>
      <c r="EB856" s="378">
        <f t="shared" si="358"/>
        <v>0.34649122807017546</v>
      </c>
      <c r="EC856" s="378">
        <f t="shared" si="358"/>
        <v>0.34599156118143459</v>
      </c>
      <c r="ED856" s="378">
        <f t="shared" si="358"/>
        <v>0.34090909090909088</v>
      </c>
      <c r="EE856" s="378">
        <f t="shared" si="358"/>
        <v>0.33941605839416056</v>
      </c>
      <c r="EG856" s="226">
        <v>920</v>
      </c>
      <c r="EH856" s="226">
        <v>278</v>
      </c>
      <c r="EI856" s="226">
        <v>642</v>
      </c>
      <c r="EJ856" s="226">
        <v>74</v>
      </c>
      <c r="EK856" s="226">
        <v>10</v>
      </c>
      <c r="EL856" s="226">
        <v>1328</v>
      </c>
      <c r="EM856" s="226">
        <v>1328</v>
      </c>
      <c r="EN856" s="379">
        <f t="shared" si="345"/>
        <v>0.30217391304347824</v>
      </c>
      <c r="EO856" s="226">
        <f t="shared" si="346"/>
        <v>11.526479750778815</v>
      </c>
      <c r="EP856" s="379">
        <f t="shared" si="347"/>
        <v>1.0869565217391304E-2</v>
      </c>
      <c r="EQ856" s="226">
        <f t="shared" si="348"/>
        <v>7530.1204819277109</v>
      </c>
      <c r="ER856" s="226">
        <f t="shared" si="349"/>
        <v>4643.5742971887548</v>
      </c>
      <c r="ES856" s="292"/>
      <c r="ET856" s="227">
        <v>228</v>
      </c>
      <c r="EU856" s="227">
        <v>67</v>
      </c>
      <c r="EV856" s="227">
        <v>161</v>
      </c>
      <c r="EW856" s="227">
        <v>61</v>
      </c>
      <c r="EX856" s="227">
        <v>25</v>
      </c>
      <c r="EY856" s="227">
        <v>905</v>
      </c>
      <c r="EZ856" s="227">
        <v>905</v>
      </c>
      <c r="FA856" s="380">
        <f t="shared" si="352"/>
        <v>0.29385964912280704</v>
      </c>
      <c r="FB856" s="228">
        <f t="shared" si="353"/>
        <v>37.888198757763973</v>
      </c>
      <c r="FC856" s="380">
        <f t="shared" si="354"/>
        <v>0.10964912280701754</v>
      </c>
      <c r="FD856" s="227">
        <f t="shared" si="355"/>
        <v>27624.309392265193</v>
      </c>
      <c r="FE856" s="227">
        <f t="shared" si="356"/>
        <v>5616.9429097605898</v>
      </c>
      <c r="FF856" s="227">
        <v>161</v>
      </c>
      <c r="FG856" s="228">
        <f t="shared" si="350"/>
        <v>12.422360248447205</v>
      </c>
      <c r="FH856" s="227">
        <v>20</v>
      </c>
      <c r="FI856" s="227">
        <v>161</v>
      </c>
      <c r="FJ856" s="227">
        <v>0</v>
      </c>
      <c r="FK856" s="227">
        <f t="shared" si="342"/>
        <v>141</v>
      </c>
      <c r="FL856" s="227">
        <v>7</v>
      </c>
      <c r="FM856" s="227">
        <f t="shared" si="343"/>
        <v>134</v>
      </c>
      <c r="FZ856" s="229"/>
      <c r="GA856" s="229"/>
      <c r="GB856" s="229"/>
      <c r="GC856" s="229"/>
      <c r="GD856" s="229"/>
    </row>
    <row r="857" spans="1:186" s="368" customFormat="1">
      <c r="A857" s="287" t="s">
        <v>2039</v>
      </c>
      <c r="B857" s="369" t="s">
        <v>2040</v>
      </c>
      <c r="C857" s="287" t="s">
        <v>2041</v>
      </c>
      <c r="D857" s="287" t="s">
        <v>2043</v>
      </c>
      <c r="E857" s="369" t="s">
        <v>2042</v>
      </c>
      <c r="F857" s="287">
        <v>854</v>
      </c>
      <c r="G857" s="392" t="s">
        <v>2073</v>
      </c>
      <c r="H857" s="392" t="s">
        <v>2074</v>
      </c>
      <c r="I857" s="393" t="s">
        <v>2063</v>
      </c>
      <c r="J857" s="286" t="s">
        <v>2064</v>
      </c>
      <c r="K857" s="287" t="s">
        <v>1083</v>
      </c>
      <c r="L857" s="369" t="s">
        <v>2048</v>
      </c>
      <c r="M857" s="369" t="s">
        <v>3133</v>
      </c>
      <c r="N857" s="372">
        <v>1</v>
      </c>
      <c r="O857" s="373">
        <v>0</v>
      </c>
      <c r="P857" s="373">
        <v>0</v>
      </c>
      <c r="Q857" s="373">
        <v>0</v>
      </c>
      <c r="R857" s="373">
        <v>0</v>
      </c>
      <c r="S857" s="374">
        <v>0</v>
      </c>
      <c r="T857" s="374">
        <v>0</v>
      </c>
      <c r="U857" s="374">
        <v>0</v>
      </c>
      <c r="V857" s="374">
        <v>0</v>
      </c>
      <c r="W857" s="373">
        <v>0</v>
      </c>
      <c r="X857" s="373">
        <v>0</v>
      </c>
      <c r="Y857" s="373">
        <v>0</v>
      </c>
      <c r="Z857" s="373">
        <v>0</v>
      </c>
      <c r="AA857" s="374">
        <v>0</v>
      </c>
      <c r="AB857" s="374">
        <v>0</v>
      </c>
      <c r="AC857" s="374">
        <v>0</v>
      </c>
      <c r="AD857" s="374">
        <v>0</v>
      </c>
      <c r="AE857" s="373">
        <v>0</v>
      </c>
      <c r="AF857" s="373">
        <v>0</v>
      </c>
      <c r="AG857" s="373">
        <v>0</v>
      </c>
      <c r="AH857" s="373">
        <v>0</v>
      </c>
      <c r="AI857" s="374">
        <v>0</v>
      </c>
      <c r="AJ857" s="374">
        <v>0</v>
      </c>
      <c r="AK857" s="374">
        <v>0</v>
      </c>
      <c r="AL857" s="374">
        <v>0</v>
      </c>
      <c r="AM857" s="226">
        <v>0</v>
      </c>
      <c r="AN857" s="226">
        <v>0</v>
      </c>
      <c r="AO857" s="226">
        <v>0</v>
      </c>
      <c r="AP857" s="226">
        <v>0</v>
      </c>
      <c r="AQ857" s="227">
        <v>0</v>
      </c>
      <c r="AR857" s="227">
        <v>0</v>
      </c>
      <c r="AS857" s="227">
        <v>0</v>
      </c>
      <c r="AT857" s="227">
        <v>0</v>
      </c>
      <c r="AU857" s="226">
        <v>0</v>
      </c>
      <c r="AV857" s="226">
        <v>0</v>
      </c>
      <c r="AW857" s="226">
        <v>0</v>
      </c>
      <c r="AX857" s="226">
        <v>0</v>
      </c>
      <c r="AY857" s="227"/>
      <c r="AZ857" s="227"/>
      <c r="BA857" s="227"/>
      <c r="BB857" s="227"/>
      <c r="BC857" s="226">
        <f t="shared" si="362"/>
        <v>0</v>
      </c>
      <c r="BD857" s="226">
        <f t="shared" si="362"/>
        <v>0</v>
      </c>
      <c r="BE857" s="226">
        <f t="shared" si="362"/>
        <v>0</v>
      </c>
      <c r="BF857" s="226">
        <f t="shared" si="360"/>
        <v>0</v>
      </c>
      <c r="BG857" s="218">
        <f t="shared" si="360"/>
        <v>0</v>
      </c>
      <c r="BH857" s="218">
        <f t="shared" si="360"/>
        <v>0</v>
      </c>
      <c r="BI857" s="218">
        <f t="shared" si="360"/>
        <v>0</v>
      </c>
      <c r="BJ857" s="218">
        <f t="shared" si="360"/>
        <v>0</v>
      </c>
      <c r="BK857" s="226">
        <f t="shared" si="339"/>
        <v>0</v>
      </c>
      <c r="BL857" s="226">
        <f t="shared" si="339"/>
        <v>0</v>
      </c>
      <c r="BM857" s="226">
        <f t="shared" si="339"/>
        <v>0</v>
      </c>
      <c r="BN857" s="226">
        <f t="shared" si="339"/>
        <v>0</v>
      </c>
      <c r="BO857" s="227">
        <f t="shared" si="357"/>
        <v>0</v>
      </c>
      <c r="BP857" s="227">
        <f t="shared" si="357"/>
        <v>0</v>
      </c>
      <c r="BQ857" s="227">
        <f t="shared" si="357"/>
        <v>0</v>
      </c>
      <c r="BR857" s="227">
        <f t="shared" si="357"/>
        <v>0</v>
      </c>
      <c r="BS857" s="226">
        <v>0</v>
      </c>
      <c r="BT857" s="226">
        <v>0</v>
      </c>
      <c r="BU857" s="226">
        <v>0</v>
      </c>
      <c r="BV857" s="226">
        <v>0</v>
      </c>
      <c r="BW857" s="227">
        <v>0</v>
      </c>
      <c r="BX857" s="227">
        <v>0</v>
      </c>
      <c r="BY857" s="227">
        <v>0</v>
      </c>
      <c r="BZ857" s="227">
        <v>0</v>
      </c>
      <c r="CA857" s="226">
        <v>0</v>
      </c>
      <c r="CB857" s="226">
        <f>IFERROR(VLOOKUP($G857,[12]ITEM!$B$2:$AC$939,26,0),0)</f>
        <v>0</v>
      </c>
      <c r="CC857" s="226">
        <f>IFERROR(VLOOKUP($G857,[12]ITEM!$B$2:$AC$939,27,0),0)</f>
        <v>0</v>
      </c>
      <c r="CD857" s="226">
        <f>IFERROR(VLOOKUP($G857,[12]ITEM!$B$2:$AC$939,28,0),0)</f>
        <v>0</v>
      </c>
      <c r="CE857" s="227">
        <v>0</v>
      </c>
      <c r="CF857" s="227">
        <v>0</v>
      </c>
      <c r="CG857" s="227">
        <v>0</v>
      </c>
      <c r="CH857" s="227">
        <v>0</v>
      </c>
      <c r="CI857" s="375"/>
      <c r="CJ857" s="226">
        <f t="shared" si="351"/>
        <v>0</v>
      </c>
      <c r="CK857" s="226">
        <f t="shared" si="351"/>
        <v>0</v>
      </c>
      <c r="CL857" s="226">
        <f t="shared" si="351"/>
        <v>0</v>
      </c>
      <c r="CM857" s="226">
        <f t="shared" si="351"/>
        <v>0</v>
      </c>
      <c r="CN857" s="227">
        <f t="shared" si="351"/>
        <v>0</v>
      </c>
      <c r="CO857" s="227">
        <f t="shared" si="351"/>
        <v>0</v>
      </c>
      <c r="CP857" s="227">
        <f t="shared" si="351"/>
        <v>0</v>
      </c>
      <c r="CQ857" s="227">
        <f t="shared" si="351"/>
        <v>0</v>
      </c>
      <c r="CR857" s="226">
        <v>0</v>
      </c>
      <c r="CS857" s="226">
        <v>0</v>
      </c>
      <c r="CT857" s="226">
        <v>0</v>
      </c>
      <c r="CU857" s="226">
        <v>0</v>
      </c>
      <c r="CV857" s="227">
        <f t="shared" si="344"/>
        <v>0</v>
      </c>
      <c r="CW857" s="227">
        <f>CV857*(1+('[13]GROWTH (YoY)'!AR857/100))</f>
        <v>0</v>
      </c>
      <c r="CX857" s="227">
        <f>CW857*(1+('[13]GROWTH (YoY)'!AS857/100))</f>
        <v>0</v>
      </c>
      <c r="CY857" s="227">
        <f>CX857*(1+('[13]GROWTH (YoY)'!AT857/100))</f>
        <v>0</v>
      </c>
      <c r="CZ857" s="226">
        <v>0</v>
      </c>
      <c r="DA857" s="226">
        <v>0</v>
      </c>
      <c r="DB857" s="226">
        <v>0</v>
      </c>
      <c r="DC857" s="226">
        <v>0</v>
      </c>
      <c r="DD857" s="227">
        <v>0</v>
      </c>
      <c r="DE857" s="227">
        <v>0</v>
      </c>
      <c r="DF857" s="227">
        <v>0</v>
      </c>
      <c r="DG857" s="227">
        <v>0</v>
      </c>
      <c r="DH857" s="226">
        <v>0</v>
      </c>
      <c r="DI857" s="226">
        <v>0</v>
      </c>
      <c r="DJ857" s="226">
        <v>0</v>
      </c>
      <c r="DK857" s="226">
        <v>0</v>
      </c>
      <c r="DL857" s="227">
        <v>0</v>
      </c>
      <c r="DM857" s="227">
        <v>0</v>
      </c>
      <c r="DN857" s="227">
        <v>0</v>
      </c>
      <c r="DO857" s="227">
        <v>0</v>
      </c>
      <c r="DP857" s="376">
        <f t="shared" si="341"/>
        <v>0</v>
      </c>
      <c r="DQ857" s="226">
        <f t="shared" si="341"/>
        <v>0</v>
      </c>
      <c r="DR857" s="226">
        <f t="shared" si="341"/>
        <v>0</v>
      </c>
      <c r="DS857" s="226">
        <f t="shared" si="341"/>
        <v>0</v>
      </c>
      <c r="DT857" s="227">
        <f t="shared" si="361"/>
        <v>0</v>
      </c>
      <c r="DU857" s="227">
        <f t="shared" si="361"/>
        <v>0</v>
      </c>
      <c r="DV857" s="227">
        <f t="shared" si="361"/>
        <v>0</v>
      </c>
      <c r="DW857" s="227">
        <f t="shared" si="361"/>
        <v>0</v>
      </c>
      <c r="DX857" s="377">
        <f t="shared" si="359"/>
        <v>0</v>
      </c>
      <c r="DY857" s="377">
        <f t="shared" si="358"/>
        <v>0</v>
      </c>
      <c r="DZ857" s="377">
        <f t="shared" si="358"/>
        <v>0</v>
      </c>
      <c r="EA857" s="377">
        <f t="shared" si="358"/>
        <v>0</v>
      </c>
      <c r="EB857" s="378">
        <f t="shared" si="358"/>
        <v>0</v>
      </c>
      <c r="EC857" s="378">
        <f t="shared" si="358"/>
        <v>0</v>
      </c>
      <c r="ED857" s="378">
        <f t="shared" si="358"/>
        <v>0</v>
      </c>
      <c r="EE857" s="378">
        <f t="shared" si="358"/>
        <v>0</v>
      </c>
      <c r="EG857" s="226">
        <v>0</v>
      </c>
      <c r="EH857" s="226">
        <v>0</v>
      </c>
      <c r="EI857" s="226">
        <v>0</v>
      </c>
      <c r="EJ857" s="226">
        <v>0</v>
      </c>
      <c r="EK857" s="226">
        <v>0</v>
      </c>
      <c r="EL857" s="226">
        <v>0</v>
      </c>
      <c r="EM857" s="226">
        <v>0</v>
      </c>
      <c r="EN857" s="379">
        <f t="shared" si="345"/>
        <v>0</v>
      </c>
      <c r="EO857" s="226">
        <f t="shared" si="346"/>
        <v>0</v>
      </c>
      <c r="EP857" s="379">
        <f t="shared" si="347"/>
        <v>0</v>
      </c>
      <c r="EQ857" s="226">
        <f t="shared" si="348"/>
        <v>0</v>
      </c>
      <c r="ER857" s="226">
        <f t="shared" si="349"/>
        <v>0</v>
      </c>
      <c r="ES857" s="292"/>
      <c r="ET857" s="227">
        <v>0</v>
      </c>
      <c r="EU857" s="227">
        <v>0</v>
      </c>
      <c r="EV857" s="227">
        <v>0</v>
      </c>
      <c r="EW857" s="227">
        <v>0</v>
      </c>
      <c r="EX857" s="227">
        <v>0</v>
      </c>
      <c r="EY857" s="227">
        <v>0</v>
      </c>
      <c r="EZ857" s="227">
        <v>0</v>
      </c>
      <c r="FA857" s="380">
        <f t="shared" si="352"/>
        <v>0</v>
      </c>
      <c r="FB857" s="228">
        <f t="shared" si="353"/>
        <v>0</v>
      </c>
      <c r="FC857" s="380">
        <f t="shared" si="354"/>
        <v>0</v>
      </c>
      <c r="FD857" s="227">
        <f t="shared" si="355"/>
        <v>0</v>
      </c>
      <c r="FE857" s="227">
        <f t="shared" si="356"/>
        <v>0</v>
      </c>
      <c r="FF857" s="227">
        <v>0</v>
      </c>
      <c r="FG857" s="228">
        <f t="shared" si="350"/>
        <v>0</v>
      </c>
      <c r="FH857" s="227">
        <v>0</v>
      </c>
      <c r="FI857" s="227">
        <v>0</v>
      </c>
      <c r="FJ857" s="227">
        <v>0</v>
      </c>
      <c r="FK857" s="227">
        <f t="shared" si="342"/>
        <v>0</v>
      </c>
      <c r="FL857" s="227">
        <v>0</v>
      </c>
      <c r="FM857" s="227">
        <f t="shared" si="343"/>
        <v>0</v>
      </c>
      <c r="FZ857" s="229"/>
      <c r="GA857" s="229"/>
      <c r="GB857" s="229"/>
      <c r="GC857" s="229"/>
      <c r="GD857" s="229"/>
    </row>
    <row r="858" spans="1:186" s="368" customFormat="1">
      <c r="A858" s="287" t="s">
        <v>2039</v>
      </c>
      <c r="B858" s="369" t="s">
        <v>2040</v>
      </c>
      <c r="C858" s="287" t="s">
        <v>2041</v>
      </c>
      <c r="D858" s="287" t="s">
        <v>2043</v>
      </c>
      <c r="E858" s="369" t="s">
        <v>2042</v>
      </c>
      <c r="F858" s="287">
        <v>855</v>
      </c>
      <c r="G858" s="392" t="s">
        <v>2075</v>
      </c>
      <c r="H858" s="392" t="s">
        <v>2076</v>
      </c>
      <c r="I858" s="393" t="s">
        <v>2063</v>
      </c>
      <c r="J858" s="286" t="s">
        <v>2064</v>
      </c>
      <c r="K858" s="287" t="s">
        <v>1083</v>
      </c>
      <c r="L858" s="369" t="s">
        <v>2048</v>
      </c>
      <c r="M858" s="369" t="s">
        <v>3131</v>
      </c>
      <c r="N858" s="372">
        <v>1</v>
      </c>
      <c r="O858" s="373">
        <v>143</v>
      </c>
      <c r="P858" s="373">
        <v>77</v>
      </c>
      <c r="Q858" s="373">
        <v>91</v>
      </c>
      <c r="R858" s="373">
        <v>99</v>
      </c>
      <c r="S858" s="374">
        <v>126</v>
      </c>
      <c r="T858" s="374">
        <v>149</v>
      </c>
      <c r="U858" s="374">
        <v>113</v>
      </c>
      <c r="V858" s="374">
        <v>117</v>
      </c>
      <c r="W858" s="373">
        <v>53</v>
      </c>
      <c r="X858" s="373">
        <v>38</v>
      </c>
      <c r="Y858" s="373">
        <v>38</v>
      </c>
      <c r="Z858" s="373">
        <v>40</v>
      </c>
      <c r="AA858" s="374">
        <v>42</v>
      </c>
      <c r="AB858" s="374">
        <v>43</v>
      </c>
      <c r="AC858" s="374">
        <v>38</v>
      </c>
      <c r="AD858" s="374">
        <v>40</v>
      </c>
      <c r="AE858" s="373">
        <v>10</v>
      </c>
      <c r="AF858" s="373">
        <v>7</v>
      </c>
      <c r="AG858" s="373">
        <v>7</v>
      </c>
      <c r="AH858" s="373">
        <v>7</v>
      </c>
      <c r="AI858" s="374">
        <v>7</v>
      </c>
      <c r="AJ858" s="374">
        <v>8</v>
      </c>
      <c r="AK858" s="374">
        <v>5</v>
      </c>
      <c r="AL858" s="374">
        <v>6</v>
      </c>
      <c r="AM858" s="226">
        <v>90</v>
      </c>
      <c r="AN858" s="226">
        <v>39</v>
      </c>
      <c r="AO858" s="226">
        <v>53</v>
      </c>
      <c r="AP858" s="226">
        <v>59</v>
      </c>
      <c r="AQ858" s="227">
        <v>85</v>
      </c>
      <c r="AR858" s="227">
        <v>106</v>
      </c>
      <c r="AS858" s="227">
        <v>74</v>
      </c>
      <c r="AT858" s="227">
        <v>77</v>
      </c>
      <c r="AU858" s="226">
        <v>31</v>
      </c>
      <c r="AV858" s="226">
        <v>11</v>
      </c>
      <c r="AW858" s="226">
        <v>21</v>
      </c>
      <c r="AX858" s="226">
        <v>24</v>
      </c>
      <c r="AY858" s="227">
        <v>25</v>
      </c>
      <c r="AZ858" s="227">
        <v>46</v>
      </c>
      <c r="BA858" s="227">
        <v>55</v>
      </c>
      <c r="BB858" s="227">
        <v>53</v>
      </c>
      <c r="BC858" s="226">
        <f t="shared" si="362"/>
        <v>57</v>
      </c>
      <c r="BD858" s="226">
        <f t="shared" si="362"/>
        <v>0</v>
      </c>
      <c r="BE858" s="226">
        <f t="shared" si="362"/>
        <v>3</v>
      </c>
      <c r="BF858" s="226">
        <f t="shared" si="360"/>
        <v>13</v>
      </c>
      <c r="BG858" s="218">
        <f t="shared" si="360"/>
        <v>33</v>
      </c>
      <c r="BH858" s="218">
        <f t="shared" si="360"/>
        <v>30</v>
      </c>
      <c r="BI858" s="218">
        <f t="shared" si="360"/>
        <v>-3</v>
      </c>
      <c r="BJ858" s="218">
        <f t="shared" si="360"/>
        <v>18</v>
      </c>
      <c r="BK858" s="226">
        <f t="shared" si="339"/>
        <v>2</v>
      </c>
      <c r="BL858" s="226">
        <f t="shared" si="339"/>
        <v>28</v>
      </c>
      <c r="BM858" s="226">
        <f t="shared" si="339"/>
        <v>29</v>
      </c>
      <c r="BN858" s="226">
        <f t="shared" si="339"/>
        <v>22</v>
      </c>
      <c r="BO858" s="227">
        <f t="shared" si="357"/>
        <v>27</v>
      </c>
      <c r="BP858" s="227">
        <f t="shared" si="357"/>
        <v>30</v>
      </c>
      <c r="BQ858" s="227">
        <f t="shared" si="357"/>
        <v>22</v>
      </c>
      <c r="BR858" s="227">
        <f t="shared" si="357"/>
        <v>6</v>
      </c>
      <c r="BS858" s="226">
        <v>2</v>
      </c>
      <c r="BT858" s="226">
        <v>28</v>
      </c>
      <c r="BU858" s="226">
        <v>29</v>
      </c>
      <c r="BV858" s="226">
        <v>22</v>
      </c>
      <c r="BW858" s="227">
        <v>27</v>
      </c>
      <c r="BX858" s="227">
        <v>30</v>
      </c>
      <c r="BY858" s="227">
        <v>22</v>
      </c>
      <c r="BZ858" s="227">
        <v>6</v>
      </c>
      <c r="CA858" s="226">
        <v>0</v>
      </c>
      <c r="CB858" s="226">
        <f>IFERROR(VLOOKUP($G858,[12]ITEM!$B$2:$AC$939,26,0),0)</f>
        <v>0</v>
      </c>
      <c r="CC858" s="226">
        <f>IFERROR(VLOOKUP($G858,[12]ITEM!$B$2:$AC$939,27,0),0)</f>
        <v>0</v>
      </c>
      <c r="CD858" s="226">
        <f>IFERROR(VLOOKUP($G858,[12]ITEM!$B$2:$AC$939,28,0),0)</f>
        <v>0</v>
      </c>
      <c r="CE858" s="227">
        <v>0</v>
      </c>
      <c r="CF858" s="227">
        <v>0</v>
      </c>
      <c r="CG858" s="227">
        <v>0</v>
      </c>
      <c r="CH858" s="227">
        <v>0</v>
      </c>
      <c r="CI858" s="375"/>
      <c r="CJ858" s="226">
        <f t="shared" si="351"/>
        <v>57</v>
      </c>
      <c r="CK858" s="226">
        <f t="shared" si="351"/>
        <v>45</v>
      </c>
      <c r="CL858" s="226">
        <f t="shared" si="351"/>
        <v>35</v>
      </c>
      <c r="CM858" s="226">
        <f t="shared" si="351"/>
        <v>39</v>
      </c>
      <c r="CN858" s="227">
        <f t="shared" si="351"/>
        <v>33</v>
      </c>
      <c r="CO858" s="227">
        <f t="shared" si="351"/>
        <v>19.995038578943372</v>
      </c>
      <c r="CP858" s="227">
        <f t="shared" si="351"/>
        <v>26.976288753319814</v>
      </c>
      <c r="CQ858" s="227">
        <f t="shared" si="351"/>
        <v>29.699052250527032</v>
      </c>
      <c r="CR858" s="226">
        <v>12</v>
      </c>
      <c r="CS858" s="226">
        <v>5</v>
      </c>
      <c r="CT858" s="226">
        <v>7</v>
      </c>
      <c r="CU858" s="226">
        <v>8</v>
      </c>
      <c r="CV858" s="227">
        <f t="shared" si="344"/>
        <v>-8</v>
      </c>
      <c r="CW858" s="227">
        <f>CV858*(1+('[13]GROWTH (YoY)'!AR858/100))</f>
        <v>-10.004961421056626</v>
      </c>
      <c r="CX858" s="227">
        <f>CW858*(1+('[13]GROWTH (YoY)'!AS858/100))</f>
        <v>-7.023711246680187</v>
      </c>
      <c r="CY858" s="227">
        <f>CX858*(1+('[13]GROWTH (YoY)'!AT858/100))</f>
        <v>-7.3009477494729671</v>
      </c>
      <c r="CZ858" s="226">
        <v>1</v>
      </c>
      <c r="DA858" s="226">
        <v>1</v>
      </c>
      <c r="DB858" s="226">
        <v>1</v>
      </c>
      <c r="DC858" s="226">
        <v>1</v>
      </c>
      <c r="DD858" s="227">
        <v>0</v>
      </c>
      <c r="DE858" s="227">
        <v>0</v>
      </c>
      <c r="DF858" s="227">
        <v>0</v>
      </c>
      <c r="DG858" s="227">
        <v>0</v>
      </c>
      <c r="DH858" s="226">
        <v>44</v>
      </c>
      <c r="DI858" s="226">
        <v>39</v>
      </c>
      <c r="DJ858" s="226">
        <v>27</v>
      </c>
      <c r="DK858" s="226">
        <v>30</v>
      </c>
      <c r="DL858" s="227">
        <v>41</v>
      </c>
      <c r="DM858" s="227">
        <v>30</v>
      </c>
      <c r="DN858" s="227">
        <v>34</v>
      </c>
      <c r="DO858" s="227">
        <v>37</v>
      </c>
      <c r="DP858" s="376">
        <f t="shared" si="341"/>
        <v>0</v>
      </c>
      <c r="DQ858" s="226">
        <f t="shared" si="341"/>
        <v>-45</v>
      </c>
      <c r="DR858" s="226">
        <f t="shared" si="341"/>
        <v>-32</v>
      </c>
      <c r="DS858" s="226">
        <f t="shared" si="341"/>
        <v>-26</v>
      </c>
      <c r="DT858" s="227">
        <f t="shared" si="361"/>
        <v>0</v>
      </c>
      <c r="DU858" s="227">
        <f t="shared" si="361"/>
        <v>10.004961421056628</v>
      </c>
      <c r="DV858" s="227">
        <f t="shared" si="361"/>
        <v>-29.976288753319814</v>
      </c>
      <c r="DW858" s="227">
        <f t="shared" si="361"/>
        <v>-11.699052250527032</v>
      </c>
      <c r="DX858" s="377">
        <f t="shared" si="359"/>
        <v>0.37062937062937062</v>
      </c>
      <c r="DY858" s="377">
        <f t="shared" si="358"/>
        <v>0.4935064935064935</v>
      </c>
      <c r="DZ858" s="377">
        <f t="shared" si="358"/>
        <v>0.4175824175824176</v>
      </c>
      <c r="EA858" s="377">
        <f t="shared" si="358"/>
        <v>0.40404040404040403</v>
      </c>
      <c r="EB858" s="378">
        <f t="shared" si="358"/>
        <v>0.33333333333333331</v>
      </c>
      <c r="EC858" s="378">
        <f t="shared" si="358"/>
        <v>0.28859060402684567</v>
      </c>
      <c r="ED858" s="378">
        <f t="shared" si="358"/>
        <v>0.33628318584070799</v>
      </c>
      <c r="EE858" s="378">
        <f t="shared" si="358"/>
        <v>0.34188034188034189</v>
      </c>
      <c r="EG858" s="226">
        <v>127</v>
      </c>
      <c r="EH858" s="226">
        <v>37</v>
      </c>
      <c r="EI858" s="226">
        <v>89</v>
      </c>
      <c r="EJ858" s="226">
        <v>30</v>
      </c>
      <c r="EK858" s="226">
        <v>1467</v>
      </c>
      <c r="EL858" s="226">
        <v>517</v>
      </c>
      <c r="EM858" s="226">
        <v>517</v>
      </c>
      <c r="EN858" s="379">
        <f t="shared" si="345"/>
        <v>0.29133858267716534</v>
      </c>
      <c r="EO858" s="226">
        <f t="shared" si="346"/>
        <v>33.707865168539328</v>
      </c>
      <c r="EP858" s="379">
        <f t="shared" si="347"/>
        <v>11.551181102362206</v>
      </c>
      <c r="EQ858" s="226">
        <f t="shared" si="348"/>
        <v>2837524.1779497098</v>
      </c>
      <c r="ER858" s="226">
        <f t="shared" si="349"/>
        <v>4835.5899419729203</v>
      </c>
      <c r="ES858" s="292"/>
      <c r="ET858" s="227">
        <v>214</v>
      </c>
      <c r="EU858" s="227">
        <v>105</v>
      </c>
      <c r="EV858" s="227">
        <v>109</v>
      </c>
      <c r="EW858" s="227">
        <v>22</v>
      </c>
      <c r="EX858" s="227">
        <v>28</v>
      </c>
      <c r="EY858" s="227">
        <v>311</v>
      </c>
      <c r="EZ858" s="227">
        <v>311</v>
      </c>
      <c r="FA858" s="380">
        <f t="shared" si="352"/>
        <v>0.49065420560747663</v>
      </c>
      <c r="FB858" s="228">
        <f t="shared" si="353"/>
        <v>20.183486238532112</v>
      </c>
      <c r="FC858" s="380">
        <f t="shared" si="354"/>
        <v>0.13084112149532709</v>
      </c>
      <c r="FD858" s="227">
        <f t="shared" si="355"/>
        <v>90032.154340836016</v>
      </c>
      <c r="FE858" s="227">
        <f t="shared" si="356"/>
        <v>5894.9624866023578</v>
      </c>
      <c r="FF858" s="227">
        <v>109</v>
      </c>
      <c r="FG858" s="228">
        <f t="shared" si="350"/>
        <v>26.605504587155966</v>
      </c>
      <c r="FH858" s="227">
        <v>29</v>
      </c>
      <c r="FI858" s="227">
        <v>109</v>
      </c>
      <c r="FJ858" s="227">
        <v>1</v>
      </c>
      <c r="FK858" s="227">
        <f t="shared" si="342"/>
        <v>79</v>
      </c>
      <c r="FL858" s="227">
        <v>6</v>
      </c>
      <c r="FM858" s="227">
        <f t="shared" si="343"/>
        <v>73</v>
      </c>
      <c r="FZ858" s="229"/>
      <c r="GA858" s="229"/>
      <c r="GB858" s="229"/>
      <c r="GC858" s="229"/>
      <c r="GD858" s="229"/>
    </row>
    <row r="859" spans="1:186" s="368" customFormat="1">
      <c r="A859" s="287" t="s">
        <v>2039</v>
      </c>
      <c r="B859" s="369" t="s">
        <v>2040</v>
      </c>
      <c r="C859" s="287" t="s">
        <v>2041</v>
      </c>
      <c r="D859" s="287" t="s">
        <v>2043</v>
      </c>
      <c r="E859" s="369" t="s">
        <v>2042</v>
      </c>
      <c r="F859" s="287">
        <v>856</v>
      </c>
      <c r="G859" s="392" t="s">
        <v>2077</v>
      </c>
      <c r="H859" s="392" t="s">
        <v>2078</v>
      </c>
      <c r="I859" s="393" t="s">
        <v>2063</v>
      </c>
      <c r="J859" s="286" t="s">
        <v>2064</v>
      </c>
      <c r="K859" s="287" t="s">
        <v>1083</v>
      </c>
      <c r="L859" s="369" t="s">
        <v>2048</v>
      </c>
      <c r="M859" s="369" t="s">
        <v>3132</v>
      </c>
      <c r="N859" s="372">
        <v>1</v>
      </c>
      <c r="O859" s="373">
        <v>740</v>
      </c>
      <c r="P859" s="373">
        <v>1578</v>
      </c>
      <c r="Q859" s="373">
        <v>1795</v>
      </c>
      <c r="R859" s="373">
        <v>1884</v>
      </c>
      <c r="S859" s="374">
        <v>1883</v>
      </c>
      <c r="T859" s="374">
        <v>2092</v>
      </c>
      <c r="U859" s="374">
        <v>2202</v>
      </c>
      <c r="V859" s="374">
        <v>2334</v>
      </c>
      <c r="W859" s="373">
        <v>365</v>
      </c>
      <c r="X859" s="373">
        <v>930</v>
      </c>
      <c r="Y859" s="373">
        <v>1147</v>
      </c>
      <c r="Z859" s="373">
        <v>1227</v>
      </c>
      <c r="AA859" s="374">
        <v>578</v>
      </c>
      <c r="AB859" s="374">
        <v>706</v>
      </c>
      <c r="AC859" s="374">
        <v>693</v>
      </c>
      <c r="AD859" s="374">
        <v>734</v>
      </c>
      <c r="AE859" s="373">
        <v>76</v>
      </c>
      <c r="AF859" s="373">
        <v>95</v>
      </c>
      <c r="AG859" s="373">
        <v>99</v>
      </c>
      <c r="AH859" s="373">
        <v>98</v>
      </c>
      <c r="AI859" s="374">
        <v>106</v>
      </c>
      <c r="AJ859" s="374">
        <v>106</v>
      </c>
      <c r="AK859" s="374">
        <v>108</v>
      </c>
      <c r="AL859" s="374">
        <v>117</v>
      </c>
      <c r="AM859" s="226">
        <v>375</v>
      </c>
      <c r="AN859" s="226">
        <v>649</v>
      </c>
      <c r="AO859" s="226">
        <v>649</v>
      </c>
      <c r="AP859" s="226">
        <v>657</v>
      </c>
      <c r="AQ859" s="227">
        <v>1306</v>
      </c>
      <c r="AR859" s="227">
        <v>1386</v>
      </c>
      <c r="AS859" s="227">
        <v>1509</v>
      </c>
      <c r="AT859" s="227">
        <v>1600</v>
      </c>
      <c r="AU859" s="226">
        <v>216</v>
      </c>
      <c r="AV859" s="226">
        <v>360</v>
      </c>
      <c r="AW859" s="226">
        <v>399</v>
      </c>
      <c r="AX859" s="226">
        <v>377</v>
      </c>
      <c r="AY859" s="227">
        <v>703</v>
      </c>
      <c r="AZ859" s="227">
        <v>579</v>
      </c>
      <c r="BA859" s="227">
        <v>656</v>
      </c>
      <c r="BB859" s="227">
        <v>661</v>
      </c>
      <c r="BC859" s="226">
        <f t="shared" si="362"/>
        <v>155</v>
      </c>
      <c r="BD859" s="226">
        <f t="shared" si="362"/>
        <v>549.07755552172421</v>
      </c>
      <c r="BE859" s="226">
        <f t="shared" si="362"/>
        <v>533.37003231563051</v>
      </c>
      <c r="BF859" s="226">
        <f t="shared" si="360"/>
        <v>558.93026395421589</v>
      </c>
      <c r="BG859" s="218">
        <f t="shared" si="360"/>
        <v>598</v>
      </c>
      <c r="BH859" s="218">
        <f t="shared" si="360"/>
        <v>801</v>
      </c>
      <c r="BI859" s="218">
        <f t="shared" si="360"/>
        <v>848</v>
      </c>
      <c r="BJ859" s="218">
        <f t="shared" si="360"/>
        <v>937</v>
      </c>
      <c r="BK859" s="226">
        <f t="shared" si="339"/>
        <v>4</v>
      </c>
      <c r="BL859" s="226">
        <f t="shared" si="339"/>
        <v>-260.07755552172426</v>
      </c>
      <c r="BM859" s="226">
        <f t="shared" si="339"/>
        <v>-283.37003231563051</v>
      </c>
      <c r="BN859" s="226">
        <f t="shared" si="339"/>
        <v>-278.93026395421589</v>
      </c>
      <c r="BO859" s="227">
        <f t="shared" si="357"/>
        <v>5</v>
      </c>
      <c r="BP859" s="227">
        <f t="shared" si="357"/>
        <v>6</v>
      </c>
      <c r="BQ859" s="227">
        <f t="shared" si="357"/>
        <v>5</v>
      </c>
      <c r="BR859" s="227">
        <f t="shared" si="357"/>
        <v>2</v>
      </c>
      <c r="BS859" s="226">
        <v>4</v>
      </c>
      <c r="BT859" s="226">
        <v>12</v>
      </c>
      <c r="BU859" s="226">
        <v>13</v>
      </c>
      <c r="BV859" s="226">
        <v>12</v>
      </c>
      <c r="BW859" s="227">
        <v>5</v>
      </c>
      <c r="BX859" s="227">
        <v>6</v>
      </c>
      <c r="BY859" s="227">
        <v>5</v>
      </c>
      <c r="BZ859" s="227">
        <v>2</v>
      </c>
      <c r="CA859" s="226">
        <v>0</v>
      </c>
      <c r="CB859" s="226">
        <f>IFERROR(VLOOKUP($G859,[12]ITEM!$B$2:$AC$939,26,0),0)</f>
        <v>272.07755552172426</v>
      </c>
      <c r="CC859" s="226">
        <f>IFERROR(VLOOKUP($G859,[12]ITEM!$B$2:$AC$939,27,0),0)</f>
        <v>296.37003231563051</v>
      </c>
      <c r="CD859" s="226">
        <f>IFERROR(VLOOKUP($G859,[12]ITEM!$B$2:$AC$939,28,0),0)</f>
        <v>290.93026395421589</v>
      </c>
      <c r="CE859" s="227">
        <v>0</v>
      </c>
      <c r="CF859" s="227">
        <v>0</v>
      </c>
      <c r="CG859" s="227">
        <v>0</v>
      </c>
      <c r="CH859" s="227">
        <v>0</v>
      </c>
      <c r="CI859" s="375"/>
      <c r="CJ859" s="226">
        <f t="shared" si="351"/>
        <v>156</v>
      </c>
      <c r="CK859" s="226">
        <f t="shared" si="351"/>
        <v>256</v>
      </c>
      <c r="CL859" s="226">
        <f t="shared" si="351"/>
        <v>258</v>
      </c>
      <c r="CM859" s="226">
        <f t="shared" si="351"/>
        <v>262</v>
      </c>
      <c r="CN859" s="227">
        <f t="shared" si="351"/>
        <v>598</v>
      </c>
      <c r="CO859" s="227">
        <f t="shared" si="351"/>
        <v>636.63235483330197</v>
      </c>
      <c r="CP859" s="227">
        <f t="shared" si="351"/>
        <v>693.1194928030643</v>
      </c>
      <c r="CQ859" s="227">
        <f t="shared" si="351"/>
        <v>734.10437145131095</v>
      </c>
      <c r="CR859" s="226">
        <v>137</v>
      </c>
      <c r="CS859" s="226">
        <v>237</v>
      </c>
      <c r="CT859" s="226">
        <v>237</v>
      </c>
      <c r="CU859" s="226">
        <v>240</v>
      </c>
      <c r="CV859" s="227">
        <f t="shared" si="344"/>
        <v>578</v>
      </c>
      <c r="CW859" s="227">
        <f>CV859*(1+('[13]GROWTH (YoY)'!AR859/100))</f>
        <v>613.63235483330197</v>
      </c>
      <c r="CX859" s="227">
        <f>CW859*(1+('[13]GROWTH (YoY)'!AS859/100))</f>
        <v>668.1194928030643</v>
      </c>
      <c r="CY859" s="227">
        <f>CX859*(1+('[13]GROWTH (YoY)'!AT859/100))</f>
        <v>708.10437145131095</v>
      </c>
      <c r="CZ859" s="226">
        <v>0</v>
      </c>
      <c r="DA859" s="226">
        <v>0</v>
      </c>
      <c r="DB859" s="226">
        <v>0</v>
      </c>
      <c r="DC859" s="226">
        <v>0</v>
      </c>
      <c r="DD859" s="227">
        <v>0</v>
      </c>
      <c r="DE859" s="227">
        <v>0</v>
      </c>
      <c r="DF859" s="227">
        <v>0</v>
      </c>
      <c r="DG859" s="227">
        <v>0</v>
      </c>
      <c r="DH859" s="226">
        <v>19</v>
      </c>
      <c r="DI859" s="226">
        <v>19</v>
      </c>
      <c r="DJ859" s="226">
        <v>21</v>
      </c>
      <c r="DK859" s="226">
        <v>22</v>
      </c>
      <c r="DL859" s="227">
        <v>20</v>
      </c>
      <c r="DM859" s="227">
        <v>23</v>
      </c>
      <c r="DN859" s="227">
        <v>25</v>
      </c>
      <c r="DO859" s="227">
        <v>26</v>
      </c>
      <c r="DP859" s="376">
        <f t="shared" si="341"/>
        <v>-1</v>
      </c>
      <c r="DQ859" s="226">
        <f t="shared" si="341"/>
        <v>293.07755552172421</v>
      </c>
      <c r="DR859" s="226">
        <f t="shared" si="341"/>
        <v>275.37003231563051</v>
      </c>
      <c r="DS859" s="226">
        <f t="shared" si="341"/>
        <v>296.93026395421589</v>
      </c>
      <c r="DT859" s="227">
        <f t="shared" si="341"/>
        <v>0</v>
      </c>
      <c r="DU859" s="227">
        <f t="shared" si="361"/>
        <v>164.36764516669803</v>
      </c>
      <c r="DV859" s="227">
        <f t="shared" si="361"/>
        <v>154.8805071969357</v>
      </c>
      <c r="DW859" s="227">
        <f t="shared" si="361"/>
        <v>202.89562854868905</v>
      </c>
      <c r="DX859" s="377">
        <f t="shared" si="359"/>
        <v>0.49324324324324326</v>
      </c>
      <c r="DY859" s="377">
        <f t="shared" si="358"/>
        <v>0.58935361216730042</v>
      </c>
      <c r="DZ859" s="377">
        <f t="shared" si="358"/>
        <v>0.63899721448467972</v>
      </c>
      <c r="EA859" s="377">
        <f t="shared" si="358"/>
        <v>0.65127388535031849</v>
      </c>
      <c r="EB859" s="378">
        <f t="shared" si="358"/>
        <v>0.3069569835369092</v>
      </c>
      <c r="EC859" s="378">
        <f t="shared" si="358"/>
        <v>0.33747609942638623</v>
      </c>
      <c r="ED859" s="378">
        <f t="shared" si="358"/>
        <v>0.31471389645776565</v>
      </c>
      <c r="EE859" s="378">
        <f t="shared" si="358"/>
        <v>0.31448157669237359</v>
      </c>
      <c r="EG859" s="226">
        <v>760</v>
      </c>
      <c r="EH859" s="226">
        <v>452</v>
      </c>
      <c r="EI859" s="226">
        <v>308</v>
      </c>
      <c r="EJ859" s="226">
        <v>665</v>
      </c>
      <c r="EK859" s="226">
        <v>6219</v>
      </c>
      <c r="EL859" s="226">
        <v>15009</v>
      </c>
      <c r="EM859" s="226">
        <v>15009</v>
      </c>
      <c r="EN859" s="379">
        <f t="shared" si="345"/>
        <v>0.59473684210526312</v>
      </c>
      <c r="EO859" s="226">
        <f t="shared" si="346"/>
        <v>215.90909090909091</v>
      </c>
      <c r="EP859" s="379">
        <f t="shared" si="347"/>
        <v>8.1828947368421048</v>
      </c>
      <c r="EQ859" s="226">
        <f t="shared" si="348"/>
        <v>414351.38916650013</v>
      </c>
      <c r="ER859" s="226">
        <f t="shared" si="349"/>
        <v>3692.2291069802563</v>
      </c>
      <c r="ES859" s="292"/>
      <c r="ET859" s="227">
        <v>547</v>
      </c>
      <c r="EU859" s="227">
        <v>141</v>
      </c>
      <c r="EV859" s="227">
        <v>406</v>
      </c>
      <c r="EW859" s="227">
        <v>884</v>
      </c>
      <c r="EX859" s="227">
        <v>10093</v>
      </c>
      <c r="EY859" s="227">
        <v>12331</v>
      </c>
      <c r="EZ859" s="227">
        <v>12330</v>
      </c>
      <c r="FA859" s="380">
        <f t="shared" si="352"/>
        <v>0.25776965265082269</v>
      </c>
      <c r="FB859" s="228">
        <f t="shared" si="353"/>
        <v>217.73399014778323</v>
      </c>
      <c r="FC859" s="380">
        <f t="shared" si="354"/>
        <v>18.451553930530164</v>
      </c>
      <c r="FD859" s="227">
        <f t="shared" si="355"/>
        <v>818506.2038764091</v>
      </c>
      <c r="FE859" s="227">
        <f t="shared" si="356"/>
        <v>5974.5877264125438</v>
      </c>
      <c r="FF859" s="227">
        <v>406</v>
      </c>
      <c r="FG859" s="228">
        <f t="shared" si="350"/>
        <v>55.418719211822662</v>
      </c>
      <c r="FH859" s="227">
        <v>225</v>
      </c>
      <c r="FI859" s="227">
        <v>406</v>
      </c>
      <c r="FJ859" s="227">
        <v>2</v>
      </c>
      <c r="FK859" s="227">
        <f t="shared" si="342"/>
        <v>179</v>
      </c>
      <c r="FL859" s="227">
        <v>17</v>
      </c>
      <c r="FM859" s="227">
        <f t="shared" si="343"/>
        <v>162</v>
      </c>
      <c r="FZ859" s="229"/>
      <c r="GA859" s="229"/>
      <c r="GB859" s="229"/>
      <c r="GC859" s="229"/>
      <c r="GD859" s="229"/>
    </row>
    <row r="860" spans="1:186" s="368" customFormat="1">
      <c r="A860" s="287" t="s">
        <v>2039</v>
      </c>
      <c r="B860" s="369" t="s">
        <v>2040</v>
      </c>
      <c r="C860" s="287" t="s">
        <v>2041</v>
      </c>
      <c r="D860" s="287" t="s">
        <v>2043</v>
      </c>
      <c r="E860" s="369" t="s">
        <v>2042</v>
      </c>
      <c r="F860" s="287">
        <v>857</v>
      </c>
      <c r="G860" s="392" t="s">
        <v>2079</v>
      </c>
      <c r="H860" s="392" t="s">
        <v>2080</v>
      </c>
      <c r="I860" s="393" t="s">
        <v>2063</v>
      </c>
      <c r="J860" s="286" t="s">
        <v>2064</v>
      </c>
      <c r="K860" s="287" t="s">
        <v>1083</v>
      </c>
      <c r="L860" s="369" t="s">
        <v>2048</v>
      </c>
      <c r="M860" s="369" t="s">
        <v>3131</v>
      </c>
      <c r="N860" s="372">
        <v>1</v>
      </c>
      <c r="O860" s="373">
        <v>604</v>
      </c>
      <c r="P860" s="373">
        <v>620</v>
      </c>
      <c r="Q860" s="373">
        <v>611</v>
      </c>
      <c r="R860" s="373">
        <v>705</v>
      </c>
      <c r="S860" s="374">
        <v>1081</v>
      </c>
      <c r="T860" s="374">
        <v>1209</v>
      </c>
      <c r="U860" s="374">
        <v>1390</v>
      </c>
      <c r="V860" s="374">
        <v>1445</v>
      </c>
      <c r="W860" s="373">
        <v>248</v>
      </c>
      <c r="X860" s="373">
        <v>266</v>
      </c>
      <c r="Y860" s="373">
        <v>288</v>
      </c>
      <c r="Z860" s="373">
        <v>328</v>
      </c>
      <c r="AA860" s="374">
        <v>319</v>
      </c>
      <c r="AB860" s="374">
        <v>358</v>
      </c>
      <c r="AC860" s="374">
        <v>420</v>
      </c>
      <c r="AD860" s="374">
        <v>437</v>
      </c>
      <c r="AE860" s="373">
        <v>92</v>
      </c>
      <c r="AF860" s="373">
        <v>77</v>
      </c>
      <c r="AG860" s="373">
        <v>80</v>
      </c>
      <c r="AH860" s="373">
        <v>80</v>
      </c>
      <c r="AI860" s="374">
        <v>62</v>
      </c>
      <c r="AJ860" s="374">
        <v>65</v>
      </c>
      <c r="AK860" s="374">
        <v>69</v>
      </c>
      <c r="AL860" s="374">
        <v>73</v>
      </c>
      <c r="AM860" s="226">
        <v>356</v>
      </c>
      <c r="AN860" s="226">
        <v>354</v>
      </c>
      <c r="AO860" s="226">
        <v>323</v>
      </c>
      <c r="AP860" s="226">
        <v>377</v>
      </c>
      <c r="AQ860" s="227">
        <v>762</v>
      </c>
      <c r="AR860" s="227">
        <v>851</v>
      </c>
      <c r="AS860" s="227">
        <v>970</v>
      </c>
      <c r="AT860" s="227">
        <v>1008</v>
      </c>
      <c r="AU860" s="226">
        <v>87</v>
      </c>
      <c r="AV860" s="226">
        <v>103</v>
      </c>
      <c r="AW860" s="226">
        <v>104</v>
      </c>
      <c r="AX860" s="226">
        <v>121</v>
      </c>
      <c r="AY860" s="227">
        <v>242</v>
      </c>
      <c r="AZ860" s="227">
        <v>262</v>
      </c>
      <c r="BA860" s="227">
        <v>295</v>
      </c>
      <c r="BB860" s="227">
        <v>321</v>
      </c>
      <c r="BC860" s="226">
        <f t="shared" si="362"/>
        <v>249</v>
      </c>
      <c r="BD860" s="226">
        <f t="shared" si="362"/>
        <v>229</v>
      </c>
      <c r="BE860" s="226">
        <f t="shared" si="362"/>
        <v>200</v>
      </c>
      <c r="BF860" s="226">
        <f t="shared" si="360"/>
        <v>240</v>
      </c>
      <c r="BG860" s="218">
        <f t="shared" si="360"/>
        <v>513</v>
      </c>
      <c r="BH860" s="218">
        <f t="shared" si="360"/>
        <v>580</v>
      </c>
      <c r="BI860" s="218">
        <f t="shared" si="360"/>
        <v>669</v>
      </c>
      <c r="BJ860" s="218">
        <f t="shared" si="360"/>
        <v>684</v>
      </c>
      <c r="BK860" s="226">
        <f t="shared" si="339"/>
        <v>20</v>
      </c>
      <c r="BL860" s="226">
        <f t="shared" si="339"/>
        <v>22</v>
      </c>
      <c r="BM860" s="226">
        <f t="shared" si="339"/>
        <v>19</v>
      </c>
      <c r="BN860" s="226">
        <f t="shared" si="339"/>
        <v>16</v>
      </c>
      <c r="BO860" s="227">
        <f t="shared" si="357"/>
        <v>7</v>
      </c>
      <c r="BP860" s="227">
        <f t="shared" si="357"/>
        <v>9</v>
      </c>
      <c r="BQ860" s="227">
        <f t="shared" si="357"/>
        <v>6</v>
      </c>
      <c r="BR860" s="227">
        <f t="shared" si="357"/>
        <v>3</v>
      </c>
      <c r="BS860" s="226">
        <v>20</v>
      </c>
      <c r="BT860" s="226">
        <v>22</v>
      </c>
      <c r="BU860" s="226">
        <v>19</v>
      </c>
      <c r="BV860" s="226">
        <v>16</v>
      </c>
      <c r="BW860" s="227">
        <v>7</v>
      </c>
      <c r="BX860" s="227">
        <v>9</v>
      </c>
      <c r="BY860" s="227">
        <v>6</v>
      </c>
      <c r="BZ860" s="227">
        <v>3</v>
      </c>
      <c r="CA860" s="226">
        <v>0</v>
      </c>
      <c r="CB860" s="226">
        <f>IFERROR(VLOOKUP($G860,[12]ITEM!$B$2:$AC$939,26,0),0)</f>
        <v>0</v>
      </c>
      <c r="CC860" s="226">
        <f>IFERROR(VLOOKUP($G860,[12]ITEM!$B$2:$AC$939,27,0),0)</f>
        <v>0</v>
      </c>
      <c r="CD860" s="226">
        <f>IFERROR(VLOOKUP($G860,[12]ITEM!$B$2:$AC$939,28,0),0)</f>
        <v>0</v>
      </c>
      <c r="CE860" s="227">
        <v>0</v>
      </c>
      <c r="CF860" s="227">
        <v>0</v>
      </c>
      <c r="CG860" s="227">
        <v>0</v>
      </c>
      <c r="CH860" s="227">
        <v>0</v>
      </c>
      <c r="CI860" s="375"/>
      <c r="CJ860" s="226">
        <f t="shared" si="351"/>
        <v>250</v>
      </c>
      <c r="CK860" s="226">
        <f t="shared" si="351"/>
        <v>252</v>
      </c>
      <c r="CL860" s="226">
        <f t="shared" si="351"/>
        <v>232</v>
      </c>
      <c r="CM860" s="226">
        <f t="shared" si="351"/>
        <v>270</v>
      </c>
      <c r="CN860" s="227">
        <f t="shared" si="351"/>
        <v>513</v>
      </c>
      <c r="CO860" s="227">
        <f t="shared" si="351"/>
        <v>573.41654854447302</v>
      </c>
      <c r="CP860" s="227">
        <f t="shared" si="351"/>
        <v>652.80506656143154</v>
      </c>
      <c r="CQ860" s="227">
        <f t="shared" si="351"/>
        <v>679.01966841504691</v>
      </c>
      <c r="CR860" s="226">
        <v>244</v>
      </c>
      <c r="CS860" s="226">
        <v>242</v>
      </c>
      <c r="CT860" s="226">
        <v>221</v>
      </c>
      <c r="CU860" s="226">
        <v>258</v>
      </c>
      <c r="CV860" s="227">
        <f t="shared" si="344"/>
        <v>502</v>
      </c>
      <c r="CW860" s="227">
        <f>CV860*(1+('[13]GROWTH (YoY)'!AR860/100))</f>
        <v>560.41654854447302</v>
      </c>
      <c r="CX860" s="227">
        <f>CW860*(1+('[13]GROWTH (YoY)'!AS860/100))</f>
        <v>638.80506656143154</v>
      </c>
      <c r="CY860" s="227">
        <f>CX860*(1+('[13]GROWTH (YoY)'!AT860/100))</f>
        <v>664.01966841504691</v>
      </c>
      <c r="CZ860" s="226">
        <v>0</v>
      </c>
      <c r="DA860" s="226">
        <v>0</v>
      </c>
      <c r="DB860" s="226">
        <v>0</v>
      </c>
      <c r="DC860" s="226">
        <v>0</v>
      </c>
      <c r="DD860" s="227">
        <v>0</v>
      </c>
      <c r="DE860" s="227">
        <v>0</v>
      </c>
      <c r="DF860" s="227">
        <v>0</v>
      </c>
      <c r="DG860" s="227">
        <v>0</v>
      </c>
      <c r="DH860" s="226">
        <v>6</v>
      </c>
      <c r="DI860" s="226">
        <v>10</v>
      </c>
      <c r="DJ860" s="226">
        <v>11</v>
      </c>
      <c r="DK860" s="226">
        <v>12</v>
      </c>
      <c r="DL860" s="227">
        <v>11</v>
      </c>
      <c r="DM860" s="227">
        <v>13</v>
      </c>
      <c r="DN860" s="227">
        <v>14</v>
      </c>
      <c r="DO860" s="227">
        <v>15</v>
      </c>
      <c r="DP860" s="376">
        <f t="shared" si="341"/>
        <v>-1</v>
      </c>
      <c r="DQ860" s="226">
        <f t="shared" si="341"/>
        <v>-23</v>
      </c>
      <c r="DR860" s="226">
        <f t="shared" si="341"/>
        <v>-32</v>
      </c>
      <c r="DS860" s="226">
        <f t="shared" si="341"/>
        <v>-30</v>
      </c>
      <c r="DT860" s="227">
        <f t="shared" si="341"/>
        <v>0</v>
      </c>
      <c r="DU860" s="227">
        <f t="shared" si="361"/>
        <v>6.5834514555269834</v>
      </c>
      <c r="DV860" s="227">
        <f t="shared" si="361"/>
        <v>16.194933438568455</v>
      </c>
      <c r="DW860" s="227">
        <f t="shared" si="361"/>
        <v>4.9803315849530918</v>
      </c>
      <c r="DX860" s="377">
        <f t="shared" si="359"/>
        <v>0.41059602649006621</v>
      </c>
      <c r="DY860" s="377">
        <f t="shared" si="358"/>
        <v>0.42903225806451611</v>
      </c>
      <c r="DZ860" s="377">
        <f t="shared" si="358"/>
        <v>0.47135842880523732</v>
      </c>
      <c r="EA860" s="377">
        <f t="shared" si="358"/>
        <v>0.46524822695035462</v>
      </c>
      <c r="EB860" s="378">
        <f t="shared" si="358"/>
        <v>0.29509713228492135</v>
      </c>
      <c r="EC860" s="378">
        <f t="shared" si="358"/>
        <v>0.29611248966087678</v>
      </c>
      <c r="ED860" s="378">
        <f t="shared" si="358"/>
        <v>0.30215827338129497</v>
      </c>
      <c r="EE860" s="378">
        <f t="shared" si="358"/>
        <v>0.30242214532871975</v>
      </c>
      <c r="EG860" s="226">
        <v>1088</v>
      </c>
      <c r="EH860" s="226">
        <v>273</v>
      </c>
      <c r="EI860" s="226">
        <v>815</v>
      </c>
      <c r="EJ860" s="226">
        <v>117</v>
      </c>
      <c r="EK860" s="226">
        <v>105</v>
      </c>
      <c r="EL860" s="226">
        <v>2583</v>
      </c>
      <c r="EM860" s="226">
        <v>2583</v>
      </c>
      <c r="EN860" s="379">
        <f t="shared" si="345"/>
        <v>0.25091911764705882</v>
      </c>
      <c r="EO860" s="226">
        <f t="shared" si="346"/>
        <v>14.355828220858896</v>
      </c>
      <c r="EP860" s="379">
        <f t="shared" si="347"/>
        <v>9.6507352941176475E-2</v>
      </c>
      <c r="EQ860" s="226">
        <f t="shared" si="348"/>
        <v>40650.406504065038</v>
      </c>
      <c r="ER860" s="226">
        <f t="shared" si="349"/>
        <v>3774.6806039488965</v>
      </c>
      <c r="ES860" s="292"/>
      <c r="ET860" s="227">
        <v>1027</v>
      </c>
      <c r="EU860" s="227">
        <v>293</v>
      </c>
      <c r="EV860" s="227">
        <v>734</v>
      </c>
      <c r="EW860" s="227">
        <v>142</v>
      </c>
      <c r="EX860" s="227">
        <v>57</v>
      </c>
      <c r="EY860" s="227">
        <v>4605</v>
      </c>
      <c r="EZ860" s="227">
        <v>4605</v>
      </c>
      <c r="FA860" s="380">
        <f t="shared" si="352"/>
        <v>0.28529698149951316</v>
      </c>
      <c r="FB860" s="228">
        <f t="shared" si="353"/>
        <v>19.346049046321525</v>
      </c>
      <c r="FC860" s="380">
        <f t="shared" si="354"/>
        <v>5.5501460564751706E-2</v>
      </c>
      <c r="FD860" s="227">
        <f t="shared" si="355"/>
        <v>12377.850162866449</v>
      </c>
      <c r="FE860" s="227">
        <f t="shared" si="356"/>
        <v>2569.6706478465435</v>
      </c>
      <c r="FF860" s="227">
        <v>734</v>
      </c>
      <c r="FG860" s="228">
        <f t="shared" si="350"/>
        <v>29.019073569482291</v>
      </c>
      <c r="FH860" s="227">
        <v>213</v>
      </c>
      <c r="FI860" s="227">
        <v>734</v>
      </c>
      <c r="FJ860" s="227">
        <v>2</v>
      </c>
      <c r="FK860" s="227">
        <f t="shared" si="342"/>
        <v>519</v>
      </c>
      <c r="FL860" s="227">
        <v>31</v>
      </c>
      <c r="FM860" s="227">
        <f t="shared" si="343"/>
        <v>488</v>
      </c>
      <c r="FZ860" s="229"/>
      <c r="GA860" s="229"/>
      <c r="GB860" s="229"/>
      <c r="GC860" s="229"/>
      <c r="GD860" s="229"/>
    </row>
    <row r="861" spans="1:186" s="368" customFormat="1">
      <c r="A861" s="287" t="s">
        <v>2039</v>
      </c>
      <c r="B861" s="369" t="s">
        <v>2040</v>
      </c>
      <c r="C861" s="287" t="s">
        <v>2041</v>
      </c>
      <c r="D861" s="287" t="s">
        <v>2043</v>
      </c>
      <c r="E861" s="369" t="s">
        <v>2042</v>
      </c>
      <c r="F861" s="287">
        <v>858</v>
      </c>
      <c r="G861" s="392" t="s">
        <v>2081</v>
      </c>
      <c r="H861" s="392" t="s">
        <v>2082</v>
      </c>
      <c r="I861" s="393" t="s">
        <v>2063</v>
      </c>
      <c r="J861" s="286" t="s">
        <v>2064</v>
      </c>
      <c r="K861" s="287" t="s">
        <v>1083</v>
      </c>
      <c r="L861" s="369" t="s">
        <v>2048</v>
      </c>
      <c r="M861" s="369" t="s">
        <v>3131</v>
      </c>
      <c r="N861" s="372">
        <v>1</v>
      </c>
      <c r="O861" s="373">
        <v>61</v>
      </c>
      <c r="P861" s="373">
        <v>94</v>
      </c>
      <c r="Q861" s="373">
        <v>99</v>
      </c>
      <c r="R861" s="373">
        <v>99</v>
      </c>
      <c r="S861" s="374">
        <v>529</v>
      </c>
      <c r="T861" s="374">
        <v>545</v>
      </c>
      <c r="U861" s="374">
        <v>546</v>
      </c>
      <c r="V861" s="374">
        <v>568</v>
      </c>
      <c r="W861" s="373">
        <v>20</v>
      </c>
      <c r="X861" s="373">
        <v>34</v>
      </c>
      <c r="Y861" s="373">
        <v>36</v>
      </c>
      <c r="Z861" s="373">
        <v>35</v>
      </c>
      <c r="AA861" s="374">
        <v>334</v>
      </c>
      <c r="AB861" s="374">
        <v>344</v>
      </c>
      <c r="AC861" s="374">
        <v>345</v>
      </c>
      <c r="AD861" s="374">
        <v>358</v>
      </c>
      <c r="AE861" s="373">
        <v>4</v>
      </c>
      <c r="AF861" s="373">
        <v>5</v>
      </c>
      <c r="AG861" s="373">
        <v>6</v>
      </c>
      <c r="AH861" s="373">
        <v>6</v>
      </c>
      <c r="AI861" s="374">
        <v>16</v>
      </c>
      <c r="AJ861" s="374">
        <v>15</v>
      </c>
      <c r="AK861" s="374">
        <v>14</v>
      </c>
      <c r="AL861" s="374">
        <v>15</v>
      </c>
      <c r="AM861" s="226">
        <v>42</v>
      </c>
      <c r="AN861" s="226">
        <v>60</v>
      </c>
      <c r="AO861" s="226">
        <v>64</v>
      </c>
      <c r="AP861" s="226">
        <v>64</v>
      </c>
      <c r="AQ861" s="227">
        <v>195</v>
      </c>
      <c r="AR861" s="227">
        <v>201</v>
      </c>
      <c r="AS861" s="227">
        <v>201</v>
      </c>
      <c r="AT861" s="227">
        <v>209</v>
      </c>
      <c r="AU861" s="226">
        <v>13</v>
      </c>
      <c r="AV861" s="226">
        <v>20</v>
      </c>
      <c r="AW861" s="226">
        <v>21</v>
      </c>
      <c r="AX861" s="226">
        <v>21</v>
      </c>
      <c r="AY861" s="227">
        <v>68</v>
      </c>
      <c r="AZ861" s="227">
        <v>70</v>
      </c>
      <c r="BA861" s="227">
        <v>71</v>
      </c>
      <c r="BB861" s="227">
        <v>73</v>
      </c>
      <c r="BC861" s="226">
        <f t="shared" si="362"/>
        <v>29</v>
      </c>
      <c r="BD861" s="226">
        <f t="shared" si="362"/>
        <v>39</v>
      </c>
      <c r="BE861" s="226">
        <f t="shared" si="362"/>
        <v>41</v>
      </c>
      <c r="BF861" s="226">
        <f t="shared" si="360"/>
        <v>41</v>
      </c>
      <c r="BG861" s="218">
        <f t="shared" si="360"/>
        <v>93</v>
      </c>
      <c r="BH861" s="218">
        <f t="shared" si="360"/>
        <v>95</v>
      </c>
      <c r="BI861" s="218">
        <f t="shared" si="360"/>
        <v>95</v>
      </c>
      <c r="BJ861" s="218">
        <f t="shared" si="360"/>
        <v>96</v>
      </c>
      <c r="BK861" s="226">
        <f t="shared" si="339"/>
        <v>0</v>
      </c>
      <c r="BL861" s="226">
        <f t="shared" si="339"/>
        <v>1</v>
      </c>
      <c r="BM861" s="226">
        <f t="shared" si="339"/>
        <v>2</v>
      </c>
      <c r="BN861" s="226">
        <f t="shared" si="339"/>
        <v>2</v>
      </c>
      <c r="BO861" s="227">
        <f t="shared" si="357"/>
        <v>34</v>
      </c>
      <c r="BP861" s="227">
        <f t="shared" si="357"/>
        <v>36</v>
      </c>
      <c r="BQ861" s="227">
        <f t="shared" si="357"/>
        <v>35</v>
      </c>
      <c r="BR861" s="227">
        <f t="shared" si="357"/>
        <v>40</v>
      </c>
      <c r="BS861" s="226">
        <v>0</v>
      </c>
      <c r="BT861" s="226">
        <v>1</v>
      </c>
      <c r="BU861" s="226">
        <v>2</v>
      </c>
      <c r="BV861" s="226">
        <v>2</v>
      </c>
      <c r="BW861" s="227">
        <v>34</v>
      </c>
      <c r="BX861" s="227">
        <v>36</v>
      </c>
      <c r="BY861" s="227">
        <v>35</v>
      </c>
      <c r="BZ861" s="227">
        <v>40</v>
      </c>
      <c r="CA861" s="226">
        <v>0</v>
      </c>
      <c r="CB861" s="226">
        <f>IFERROR(VLOOKUP($G861,[12]ITEM!$B$2:$AC$939,26,0),0)</f>
        <v>0</v>
      </c>
      <c r="CC861" s="226">
        <f>IFERROR(VLOOKUP($G861,[12]ITEM!$B$2:$AC$939,27,0),0)</f>
        <v>0</v>
      </c>
      <c r="CD861" s="226">
        <f>IFERROR(VLOOKUP($G861,[12]ITEM!$B$2:$AC$939,28,0),0)</f>
        <v>0</v>
      </c>
      <c r="CE861" s="227">
        <v>0</v>
      </c>
      <c r="CF861" s="227">
        <v>0</v>
      </c>
      <c r="CG861" s="227">
        <v>0</v>
      </c>
      <c r="CH861" s="227">
        <v>0</v>
      </c>
      <c r="CI861" s="375"/>
      <c r="CJ861" s="226">
        <f t="shared" si="351"/>
        <v>28</v>
      </c>
      <c r="CK861" s="226">
        <f t="shared" si="351"/>
        <v>41</v>
      </c>
      <c r="CL861" s="226">
        <f t="shared" si="351"/>
        <v>43</v>
      </c>
      <c r="CM861" s="226">
        <f t="shared" si="351"/>
        <v>43</v>
      </c>
      <c r="CN861" s="227">
        <f t="shared" si="351"/>
        <v>93</v>
      </c>
      <c r="CO861" s="227">
        <f t="shared" si="351"/>
        <v>98.676785546467897</v>
      </c>
      <c r="CP861" s="227">
        <f t="shared" si="351"/>
        <v>91.743623745060461</v>
      </c>
      <c r="CQ861" s="227">
        <f t="shared" si="351"/>
        <v>91.680820474755109</v>
      </c>
      <c r="CR861" s="226">
        <v>28</v>
      </c>
      <c r="CS861" s="226">
        <v>41</v>
      </c>
      <c r="CT861" s="226">
        <v>43</v>
      </c>
      <c r="CU861" s="226">
        <v>43</v>
      </c>
      <c r="CV861" s="227">
        <f t="shared" si="344"/>
        <v>23</v>
      </c>
      <c r="CW861" s="227">
        <f>CV861*(1+('[13]GROWTH (YoY)'!AR861/100))</f>
        <v>23.676785546467904</v>
      </c>
      <c r="CX861" s="227">
        <f>CW861*(1+('[13]GROWTH (YoY)'!AS861/100))</f>
        <v>23.743623745060461</v>
      </c>
      <c r="CY861" s="227">
        <f>CX861*(1+('[13]GROWTH (YoY)'!AT861/100))</f>
        <v>24.680820474755105</v>
      </c>
      <c r="CZ861" s="226">
        <v>0</v>
      </c>
      <c r="DA861" s="226">
        <v>0</v>
      </c>
      <c r="DB861" s="226">
        <v>0</v>
      </c>
      <c r="DC861" s="226">
        <v>0</v>
      </c>
      <c r="DD861" s="227">
        <v>70</v>
      </c>
      <c r="DE861" s="227">
        <v>75</v>
      </c>
      <c r="DF861" s="227">
        <v>68</v>
      </c>
      <c r="DG861" s="227">
        <v>67</v>
      </c>
      <c r="DH861" s="226">
        <v>0</v>
      </c>
      <c r="DI861" s="226">
        <v>0</v>
      </c>
      <c r="DJ861" s="226">
        <v>0</v>
      </c>
      <c r="DK861" s="226">
        <v>0</v>
      </c>
      <c r="DL861" s="227">
        <v>0</v>
      </c>
      <c r="DM861" s="227">
        <v>0</v>
      </c>
      <c r="DN861" s="227">
        <v>0</v>
      </c>
      <c r="DO861" s="227">
        <v>0</v>
      </c>
      <c r="DP861" s="376">
        <f t="shared" si="341"/>
        <v>1</v>
      </c>
      <c r="DQ861" s="226">
        <f t="shared" si="341"/>
        <v>-2</v>
      </c>
      <c r="DR861" s="226">
        <f t="shared" si="341"/>
        <v>-2</v>
      </c>
      <c r="DS861" s="226">
        <f t="shared" si="341"/>
        <v>-2</v>
      </c>
      <c r="DT861" s="227">
        <f t="shared" si="341"/>
        <v>0</v>
      </c>
      <c r="DU861" s="227">
        <f t="shared" si="361"/>
        <v>-3.6767855464678973</v>
      </c>
      <c r="DV861" s="227">
        <f t="shared" si="361"/>
        <v>3.2563762549395392</v>
      </c>
      <c r="DW861" s="227">
        <f t="shared" si="361"/>
        <v>4.3191795252448912</v>
      </c>
      <c r="DX861" s="377">
        <f t="shared" si="359"/>
        <v>0.32786885245901637</v>
      </c>
      <c r="DY861" s="377">
        <f t="shared" si="358"/>
        <v>0.36170212765957449</v>
      </c>
      <c r="DZ861" s="377">
        <f t="shared" si="358"/>
        <v>0.36363636363636365</v>
      </c>
      <c r="EA861" s="377">
        <f t="shared" si="358"/>
        <v>0.35353535353535354</v>
      </c>
      <c r="EB861" s="378">
        <f t="shared" si="358"/>
        <v>0.63137996219281667</v>
      </c>
      <c r="EC861" s="378">
        <f t="shared" si="358"/>
        <v>0.63119266055045875</v>
      </c>
      <c r="ED861" s="378">
        <f t="shared" si="358"/>
        <v>0.63186813186813184</v>
      </c>
      <c r="EE861" s="378">
        <f t="shared" si="358"/>
        <v>0.63028169014084512</v>
      </c>
      <c r="EG861" s="226">
        <v>61</v>
      </c>
      <c r="EH861" s="226">
        <v>16</v>
      </c>
      <c r="EI861" s="226">
        <v>46</v>
      </c>
      <c r="EJ861" s="226">
        <v>14</v>
      </c>
      <c r="EK861" s="226">
        <v>2</v>
      </c>
      <c r="EL861" s="226">
        <v>878</v>
      </c>
      <c r="EM861" s="226">
        <v>781</v>
      </c>
      <c r="EN861" s="379">
        <f t="shared" si="345"/>
        <v>0.26229508196721313</v>
      </c>
      <c r="EO861" s="226">
        <f t="shared" si="346"/>
        <v>30.434782608695656</v>
      </c>
      <c r="EP861" s="379">
        <f t="shared" si="347"/>
        <v>3.2786885245901641E-2</v>
      </c>
      <c r="EQ861" s="226">
        <f t="shared" si="348"/>
        <v>2277.9043280182232</v>
      </c>
      <c r="ER861" s="226">
        <f t="shared" si="349"/>
        <v>1493.8113529662826</v>
      </c>
      <c r="ES861" s="292"/>
      <c r="ET861" s="227">
        <v>529</v>
      </c>
      <c r="EU861" s="227">
        <v>318</v>
      </c>
      <c r="EV861" s="227">
        <v>211</v>
      </c>
      <c r="EW861" s="227">
        <v>219</v>
      </c>
      <c r="EX861" s="227">
        <v>1441</v>
      </c>
      <c r="EY861" s="227">
        <v>6840</v>
      </c>
      <c r="EZ861" s="227">
        <v>5863</v>
      </c>
      <c r="FA861" s="380">
        <f t="shared" si="352"/>
        <v>0.60113421550094515</v>
      </c>
      <c r="FB861" s="228">
        <f t="shared" si="353"/>
        <v>103.7914691943128</v>
      </c>
      <c r="FC861" s="380">
        <f t="shared" si="354"/>
        <v>2.724007561436673</v>
      </c>
      <c r="FD861" s="227">
        <f t="shared" si="355"/>
        <v>210672.51461988303</v>
      </c>
      <c r="FE861" s="227">
        <f t="shared" si="356"/>
        <v>3112.7409176189663</v>
      </c>
      <c r="FF861" s="227">
        <v>211</v>
      </c>
      <c r="FG861" s="228">
        <f t="shared" si="350"/>
        <v>32.227488151658768</v>
      </c>
      <c r="FH861" s="227">
        <v>68</v>
      </c>
      <c r="FI861" s="227">
        <v>211</v>
      </c>
      <c r="FJ861" s="227">
        <v>52</v>
      </c>
      <c r="FK861" s="227">
        <f t="shared" si="342"/>
        <v>91</v>
      </c>
      <c r="FL861" s="227">
        <v>16</v>
      </c>
      <c r="FM861" s="227">
        <f t="shared" si="343"/>
        <v>75</v>
      </c>
      <c r="FZ861" s="229"/>
      <c r="GA861" s="229"/>
      <c r="GB861" s="229"/>
      <c r="GC861" s="229"/>
      <c r="GD861" s="229"/>
    </row>
    <row r="862" spans="1:186" s="368" customFormat="1">
      <c r="A862" s="287" t="s">
        <v>2039</v>
      </c>
      <c r="B862" s="369" t="s">
        <v>2040</v>
      </c>
      <c r="C862" s="287" t="s">
        <v>2041</v>
      </c>
      <c r="D862" s="287" t="s">
        <v>2043</v>
      </c>
      <c r="E862" s="369" t="s">
        <v>2042</v>
      </c>
      <c r="F862" s="287">
        <v>859</v>
      </c>
      <c r="G862" s="392" t="s">
        <v>2083</v>
      </c>
      <c r="H862" s="392" t="s">
        <v>2084</v>
      </c>
      <c r="I862" s="393" t="s">
        <v>2063</v>
      </c>
      <c r="J862" s="286" t="s">
        <v>2064</v>
      </c>
      <c r="K862" s="287" t="s">
        <v>1083</v>
      </c>
      <c r="L862" s="369" t="s">
        <v>2048</v>
      </c>
      <c r="M862" s="369" t="s">
        <v>3131</v>
      </c>
      <c r="N862" s="372">
        <v>1</v>
      </c>
      <c r="O862" s="373">
        <v>307</v>
      </c>
      <c r="P862" s="373">
        <v>487</v>
      </c>
      <c r="Q862" s="373">
        <v>533</v>
      </c>
      <c r="R862" s="373">
        <v>547</v>
      </c>
      <c r="S862" s="374">
        <v>739</v>
      </c>
      <c r="T862" s="374">
        <v>820</v>
      </c>
      <c r="U862" s="374">
        <v>857</v>
      </c>
      <c r="V862" s="374">
        <v>890</v>
      </c>
      <c r="W862" s="373">
        <v>158</v>
      </c>
      <c r="X862" s="373">
        <v>220</v>
      </c>
      <c r="Y862" s="373">
        <v>230</v>
      </c>
      <c r="Z862" s="373">
        <v>231</v>
      </c>
      <c r="AA862" s="374">
        <v>357</v>
      </c>
      <c r="AB862" s="374">
        <v>396</v>
      </c>
      <c r="AC862" s="374">
        <v>414</v>
      </c>
      <c r="AD862" s="374">
        <v>430</v>
      </c>
      <c r="AE862" s="373">
        <v>75</v>
      </c>
      <c r="AF862" s="373">
        <v>73</v>
      </c>
      <c r="AG862" s="373">
        <v>76</v>
      </c>
      <c r="AH862" s="373">
        <v>75</v>
      </c>
      <c r="AI862" s="374">
        <v>31</v>
      </c>
      <c r="AJ862" s="374">
        <v>32</v>
      </c>
      <c r="AK862" s="374">
        <v>32</v>
      </c>
      <c r="AL862" s="374">
        <v>34</v>
      </c>
      <c r="AM862" s="226">
        <v>149</v>
      </c>
      <c r="AN862" s="226">
        <v>267</v>
      </c>
      <c r="AO862" s="226">
        <v>302</v>
      </c>
      <c r="AP862" s="226">
        <v>316</v>
      </c>
      <c r="AQ862" s="227">
        <v>382</v>
      </c>
      <c r="AR862" s="227">
        <v>424</v>
      </c>
      <c r="AS862" s="227">
        <v>443</v>
      </c>
      <c r="AT862" s="227">
        <v>461</v>
      </c>
      <c r="AU862" s="226">
        <v>26</v>
      </c>
      <c r="AV862" s="226">
        <v>49</v>
      </c>
      <c r="AW862" s="226">
        <v>56</v>
      </c>
      <c r="AX862" s="226">
        <v>58</v>
      </c>
      <c r="AY862" s="227">
        <v>76</v>
      </c>
      <c r="AZ862" s="227">
        <v>85</v>
      </c>
      <c r="BA862" s="227">
        <v>89</v>
      </c>
      <c r="BB862" s="227">
        <v>92</v>
      </c>
      <c r="BC862" s="226">
        <f t="shared" si="362"/>
        <v>123</v>
      </c>
      <c r="BD862" s="226">
        <f t="shared" si="362"/>
        <v>208</v>
      </c>
      <c r="BE862" s="226">
        <f t="shared" si="362"/>
        <v>223</v>
      </c>
      <c r="BF862" s="226">
        <f t="shared" si="360"/>
        <v>238</v>
      </c>
      <c r="BG862" s="218">
        <f t="shared" si="360"/>
        <v>271</v>
      </c>
      <c r="BH862" s="218">
        <f t="shared" si="360"/>
        <v>301</v>
      </c>
      <c r="BI862" s="218">
        <f t="shared" si="360"/>
        <v>310</v>
      </c>
      <c r="BJ862" s="218">
        <f t="shared" si="360"/>
        <v>344</v>
      </c>
      <c r="BK862" s="226">
        <f t="shared" si="339"/>
        <v>0</v>
      </c>
      <c r="BL862" s="226">
        <f t="shared" si="339"/>
        <v>10</v>
      </c>
      <c r="BM862" s="226">
        <f t="shared" si="339"/>
        <v>23</v>
      </c>
      <c r="BN862" s="226">
        <f t="shared" si="339"/>
        <v>20</v>
      </c>
      <c r="BO862" s="227">
        <f t="shared" si="357"/>
        <v>35</v>
      </c>
      <c r="BP862" s="227">
        <f t="shared" si="357"/>
        <v>38</v>
      </c>
      <c r="BQ862" s="227">
        <f t="shared" si="357"/>
        <v>44</v>
      </c>
      <c r="BR862" s="227">
        <f t="shared" si="357"/>
        <v>25</v>
      </c>
      <c r="BS862" s="226">
        <v>0</v>
      </c>
      <c r="BT862" s="226">
        <v>10</v>
      </c>
      <c r="BU862" s="226">
        <v>23</v>
      </c>
      <c r="BV862" s="226">
        <v>20</v>
      </c>
      <c r="BW862" s="227">
        <v>35</v>
      </c>
      <c r="BX862" s="227">
        <v>38</v>
      </c>
      <c r="BY862" s="227">
        <v>44</v>
      </c>
      <c r="BZ862" s="227">
        <v>25</v>
      </c>
      <c r="CA862" s="226">
        <v>0</v>
      </c>
      <c r="CB862" s="226">
        <f>IFERROR(VLOOKUP($G862,[12]ITEM!$B$2:$AC$939,26,0),0)</f>
        <v>0</v>
      </c>
      <c r="CC862" s="226">
        <f>IFERROR(VLOOKUP($G862,[12]ITEM!$B$2:$AC$939,27,0),0)</f>
        <v>0</v>
      </c>
      <c r="CD862" s="226">
        <f>IFERROR(VLOOKUP($G862,[12]ITEM!$B$2:$AC$939,28,0),0)</f>
        <v>0</v>
      </c>
      <c r="CE862" s="227">
        <v>0</v>
      </c>
      <c r="CF862" s="227">
        <v>0</v>
      </c>
      <c r="CG862" s="227">
        <v>0</v>
      </c>
      <c r="CH862" s="227">
        <v>0</v>
      </c>
      <c r="CI862" s="375"/>
      <c r="CJ862" s="226">
        <f t="shared" si="351"/>
        <v>122</v>
      </c>
      <c r="CK862" s="226">
        <f t="shared" si="351"/>
        <v>159</v>
      </c>
      <c r="CL862" s="226">
        <f t="shared" si="351"/>
        <v>174</v>
      </c>
      <c r="CM862" s="226">
        <f t="shared" si="351"/>
        <v>179</v>
      </c>
      <c r="CN862" s="227">
        <f t="shared" si="351"/>
        <v>271</v>
      </c>
      <c r="CO862" s="227">
        <f t="shared" si="351"/>
        <v>296.21588669653352</v>
      </c>
      <c r="CP862" s="227">
        <f t="shared" si="351"/>
        <v>297.05673659898287</v>
      </c>
      <c r="CQ862" s="227">
        <f t="shared" si="351"/>
        <v>304.15063603934971</v>
      </c>
      <c r="CR862" s="226">
        <v>34</v>
      </c>
      <c r="CS862" s="226">
        <v>62</v>
      </c>
      <c r="CT862" s="226">
        <v>70</v>
      </c>
      <c r="CU862" s="226">
        <v>73</v>
      </c>
      <c r="CV862" s="227">
        <f t="shared" si="344"/>
        <v>177</v>
      </c>
      <c r="CW862" s="227">
        <f>CV862*(1+('[13]GROWTH (YoY)'!AR862/100))</f>
        <v>196.21588669653354</v>
      </c>
      <c r="CX862" s="227">
        <f>CW862*(1+('[13]GROWTH (YoY)'!AS862/100))</f>
        <v>205.05673659898289</v>
      </c>
      <c r="CY862" s="227">
        <f>CX862*(1+('[13]GROWTH (YoY)'!AT862/100))</f>
        <v>213.15063603934971</v>
      </c>
      <c r="CZ862" s="226">
        <v>85</v>
      </c>
      <c r="DA862" s="226">
        <v>94</v>
      </c>
      <c r="DB862" s="226">
        <v>100</v>
      </c>
      <c r="DC862" s="226">
        <v>102</v>
      </c>
      <c r="DD862" s="227">
        <v>90</v>
      </c>
      <c r="DE862" s="227">
        <v>96</v>
      </c>
      <c r="DF862" s="227">
        <v>87</v>
      </c>
      <c r="DG862" s="227">
        <v>86</v>
      </c>
      <c r="DH862" s="226">
        <v>3</v>
      </c>
      <c r="DI862" s="226">
        <v>3</v>
      </c>
      <c r="DJ862" s="226">
        <v>4</v>
      </c>
      <c r="DK862" s="226">
        <v>4</v>
      </c>
      <c r="DL862" s="227">
        <v>4</v>
      </c>
      <c r="DM862" s="227">
        <v>4</v>
      </c>
      <c r="DN862" s="227">
        <v>5</v>
      </c>
      <c r="DO862" s="227">
        <v>5</v>
      </c>
      <c r="DP862" s="376">
        <f t="shared" si="341"/>
        <v>1</v>
      </c>
      <c r="DQ862" s="226">
        <f t="shared" si="341"/>
        <v>49</v>
      </c>
      <c r="DR862" s="226">
        <f t="shared" si="341"/>
        <v>49</v>
      </c>
      <c r="DS862" s="226">
        <f t="shared" si="341"/>
        <v>59</v>
      </c>
      <c r="DT862" s="227">
        <f t="shared" si="341"/>
        <v>0</v>
      </c>
      <c r="DU862" s="227">
        <f t="shared" si="361"/>
        <v>4.7841133034664836</v>
      </c>
      <c r="DV862" s="227">
        <f t="shared" si="361"/>
        <v>12.943263401017134</v>
      </c>
      <c r="DW862" s="227">
        <f t="shared" si="361"/>
        <v>39.849363960650294</v>
      </c>
      <c r="DX862" s="377">
        <f t="shared" si="359"/>
        <v>0.51465798045602607</v>
      </c>
      <c r="DY862" s="377">
        <f t="shared" si="358"/>
        <v>0.45174537987679669</v>
      </c>
      <c r="DZ862" s="377">
        <f t="shared" si="358"/>
        <v>0.43151969981238275</v>
      </c>
      <c r="EA862" s="377">
        <f t="shared" si="358"/>
        <v>0.42230347349177333</v>
      </c>
      <c r="EB862" s="378">
        <f t="shared" si="358"/>
        <v>0.48308525033829497</v>
      </c>
      <c r="EC862" s="378">
        <f t="shared" si="358"/>
        <v>0.48292682926829267</v>
      </c>
      <c r="ED862" s="378">
        <f t="shared" si="358"/>
        <v>0.48308051341890312</v>
      </c>
      <c r="EE862" s="378">
        <f t="shared" si="358"/>
        <v>0.48314606741573035</v>
      </c>
      <c r="EG862" s="226">
        <v>439</v>
      </c>
      <c r="EH862" s="226">
        <v>121</v>
      </c>
      <c r="EI862" s="226">
        <v>318</v>
      </c>
      <c r="EJ862" s="226">
        <v>56</v>
      </c>
      <c r="EK862" s="226">
        <v>70</v>
      </c>
      <c r="EL862" s="226">
        <v>1884</v>
      </c>
      <c r="EM862" s="226">
        <v>1767</v>
      </c>
      <c r="EN862" s="379">
        <f t="shared" si="345"/>
        <v>0.27562642369020501</v>
      </c>
      <c r="EO862" s="226">
        <f t="shared" si="346"/>
        <v>17.610062893081761</v>
      </c>
      <c r="EP862" s="379">
        <f t="shared" si="347"/>
        <v>0.15945330296127563</v>
      </c>
      <c r="EQ862" s="226">
        <f t="shared" si="348"/>
        <v>37154.989384288747</v>
      </c>
      <c r="ER862" s="226">
        <f t="shared" si="349"/>
        <v>2641.0111299754763</v>
      </c>
      <c r="ES862" s="292"/>
      <c r="ET862" s="227">
        <v>739</v>
      </c>
      <c r="EU862" s="227">
        <v>326</v>
      </c>
      <c r="EV862" s="227">
        <v>414</v>
      </c>
      <c r="EW862" s="227">
        <v>111</v>
      </c>
      <c r="EX862" s="227">
        <v>215</v>
      </c>
      <c r="EY862" s="227">
        <v>2978</v>
      </c>
      <c r="EZ862" s="227">
        <v>2711</v>
      </c>
      <c r="FA862" s="380">
        <f t="shared" si="352"/>
        <v>0.44113667117726657</v>
      </c>
      <c r="FB862" s="228">
        <f t="shared" si="353"/>
        <v>26.811594202898554</v>
      </c>
      <c r="FC862" s="380">
        <f t="shared" si="354"/>
        <v>0.29093369418132614</v>
      </c>
      <c r="FD862" s="227">
        <f t="shared" si="355"/>
        <v>72196.10476830088</v>
      </c>
      <c r="FE862" s="227">
        <f t="shared" si="356"/>
        <v>3412.0250829952051</v>
      </c>
      <c r="FF862" s="227">
        <v>414</v>
      </c>
      <c r="FG862" s="228">
        <f t="shared" si="350"/>
        <v>18.357487922705314</v>
      </c>
      <c r="FH862" s="227">
        <v>76</v>
      </c>
      <c r="FI862" s="227">
        <v>414</v>
      </c>
      <c r="FJ862" s="227">
        <v>12</v>
      </c>
      <c r="FK862" s="227">
        <f t="shared" si="342"/>
        <v>326</v>
      </c>
      <c r="FL862" s="227">
        <v>22</v>
      </c>
      <c r="FM862" s="227">
        <f t="shared" si="343"/>
        <v>304</v>
      </c>
      <c r="FZ862" s="229"/>
      <c r="GA862" s="229"/>
      <c r="GB862" s="229"/>
      <c r="GC862" s="229"/>
      <c r="GD862" s="229"/>
    </row>
    <row r="863" spans="1:186" s="368" customFormat="1">
      <c r="A863" s="287" t="s">
        <v>2039</v>
      </c>
      <c r="B863" s="369" t="s">
        <v>2040</v>
      </c>
      <c r="C863" s="287" t="s">
        <v>2041</v>
      </c>
      <c r="D863" s="287" t="s">
        <v>2043</v>
      </c>
      <c r="E863" s="369" t="s">
        <v>2042</v>
      </c>
      <c r="F863" s="287">
        <v>860</v>
      </c>
      <c r="G863" s="392" t="s">
        <v>2085</v>
      </c>
      <c r="H863" s="392" t="s">
        <v>2086</v>
      </c>
      <c r="I863" s="393" t="s">
        <v>2063</v>
      </c>
      <c r="J863" s="286" t="s">
        <v>2064</v>
      </c>
      <c r="K863" s="287" t="s">
        <v>1083</v>
      </c>
      <c r="L863" s="369" t="s">
        <v>2048</v>
      </c>
      <c r="M863" s="369" t="s">
        <v>3131</v>
      </c>
      <c r="N863" s="372">
        <v>1</v>
      </c>
      <c r="O863" s="373">
        <v>601</v>
      </c>
      <c r="P863" s="373">
        <v>1130</v>
      </c>
      <c r="Q863" s="373">
        <v>1206</v>
      </c>
      <c r="R863" s="373">
        <v>1238</v>
      </c>
      <c r="S863" s="374">
        <v>964</v>
      </c>
      <c r="T863" s="374">
        <v>1028</v>
      </c>
      <c r="U863" s="374">
        <v>1056</v>
      </c>
      <c r="V863" s="374">
        <v>1091</v>
      </c>
      <c r="W863" s="373">
        <v>298</v>
      </c>
      <c r="X863" s="373">
        <v>467</v>
      </c>
      <c r="Y863" s="373">
        <v>495</v>
      </c>
      <c r="Z863" s="373">
        <v>509</v>
      </c>
      <c r="AA863" s="374">
        <v>341</v>
      </c>
      <c r="AB863" s="374">
        <v>367</v>
      </c>
      <c r="AC863" s="374">
        <v>378</v>
      </c>
      <c r="AD863" s="374">
        <v>386</v>
      </c>
      <c r="AE863" s="373">
        <v>120</v>
      </c>
      <c r="AF863" s="373">
        <v>99</v>
      </c>
      <c r="AG863" s="373">
        <v>103</v>
      </c>
      <c r="AH863" s="373">
        <v>102</v>
      </c>
      <c r="AI863" s="374">
        <v>51</v>
      </c>
      <c r="AJ863" s="374">
        <v>50</v>
      </c>
      <c r="AK863" s="374">
        <v>49</v>
      </c>
      <c r="AL863" s="374">
        <v>51</v>
      </c>
      <c r="AM863" s="226">
        <v>303</v>
      </c>
      <c r="AN863" s="226">
        <v>663</v>
      </c>
      <c r="AO863" s="226">
        <v>711</v>
      </c>
      <c r="AP863" s="226">
        <v>730</v>
      </c>
      <c r="AQ863" s="227">
        <v>623</v>
      </c>
      <c r="AR863" s="227">
        <v>661</v>
      </c>
      <c r="AS863" s="227">
        <v>678</v>
      </c>
      <c r="AT863" s="227">
        <v>705</v>
      </c>
      <c r="AU863" s="226">
        <v>40</v>
      </c>
      <c r="AV863" s="226">
        <v>95</v>
      </c>
      <c r="AW863" s="226">
        <v>102</v>
      </c>
      <c r="AX863" s="226">
        <v>105</v>
      </c>
      <c r="AY863" s="227">
        <v>97</v>
      </c>
      <c r="AZ863" s="227">
        <v>103</v>
      </c>
      <c r="BA863" s="227">
        <v>105</v>
      </c>
      <c r="BB863" s="227">
        <v>109</v>
      </c>
      <c r="BC863" s="226">
        <f t="shared" si="362"/>
        <v>257</v>
      </c>
      <c r="BD863" s="226">
        <f t="shared" si="362"/>
        <v>563</v>
      </c>
      <c r="BE863" s="226">
        <f t="shared" si="362"/>
        <v>601</v>
      </c>
      <c r="BF863" s="226">
        <f t="shared" si="360"/>
        <v>618</v>
      </c>
      <c r="BG863" s="218">
        <f t="shared" si="360"/>
        <v>509</v>
      </c>
      <c r="BH863" s="218">
        <f t="shared" si="360"/>
        <v>545</v>
      </c>
      <c r="BI863" s="218">
        <f t="shared" si="360"/>
        <v>559</v>
      </c>
      <c r="BJ863" s="218">
        <f t="shared" si="360"/>
        <v>581</v>
      </c>
      <c r="BK863" s="226">
        <f t="shared" si="339"/>
        <v>6</v>
      </c>
      <c r="BL863" s="226">
        <f t="shared" si="339"/>
        <v>5</v>
      </c>
      <c r="BM863" s="226">
        <f t="shared" si="339"/>
        <v>8</v>
      </c>
      <c r="BN863" s="226">
        <f t="shared" si="339"/>
        <v>7</v>
      </c>
      <c r="BO863" s="227">
        <f t="shared" si="357"/>
        <v>17</v>
      </c>
      <c r="BP863" s="227">
        <f t="shared" si="357"/>
        <v>13</v>
      </c>
      <c r="BQ863" s="227">
        <f t="shared" si="357"/>
        <v>14</v>
      </c>
      <c r="BR863" s="227">
        <f t="shared" si="357"/>
        <v>15</v>
      </c>
      <c r="BS863" s="226">
        <v>6</v>
      </c>
      <c r="BT863" s="226">
        <v>5</v>
      </c>
      <c r="BU863" s="226">
        <v>8</v>
      </c>
      <c r="BV863" s="226">
        <v>7</v>
      </c>
      <c r="BW863" s="227">
        <v>17</v>
      </c>
      <c r="BX863" s="227">
        <v>13</v>
      </c>
      <c r="BY863" s="227">
        <v>14</v>
      </c>
      <c r="BZ863" s="227">
        <v>15</v>
      </c>
      <c r="CA863" s="226">
        <v>0</v>
      </c>
      <c r="CB863" s="226">
        <f>IFERROR(VLOOKUP($G863,[12]ITEM!$B$2:$AC$939,26,0),0)</f>
        <v>0</v>
      </c>
      <c r="CC863" s="226">
        <f>IFERROR(VLOOKUP($G863,[12]ITEM!$B$2:$AC$939,27,0),0)</f>
        <v>0</v>
      </c>
      <c r="CD863" s="226">
        <f>IFERROR(VLOOKUP($G863,[12]ITEM!$B$2:$AC$939,28,0),0)</f>
        <v>0</v>
      </c>
      <c r="CE863" s="227">
        <v>0</v>
      </c>
      <c r="CF863" s="227">
        <v>0</v>
      </c>
      <c r="CG863" s="227">
        <v>0</v>
      </c>
      <c r="CH863" s="227">
        <v>0</v>
      </c>
      <c r="CI863" s="375"/>
      <c r="CJ863" s="226">
        <f t="shared" si="351"/>
        <v>258</v>
      </c>
      <c r="CK863" s="226">
        <f t="shared" si="351"/>
        <v>563</v>
      </c>
      <c r="CL863" s="226">
        <f t="shared" si="351"/>
        <v>604</v>
      </c>
      <c r="CM863" s="226">
        <f t="shared" si="351"/>
        <v>621</v>
      </c>
      <c r="CN863" s="227">
        <f t="shared" si="351"/>
        <v>509</v>
      </c>
      <c r="CO863" s="227">
        <f t="shared" si="351"/>
        <v>541.25828813838564</v>
      </c>
      <c r="CP863" s="227">
        <f t="shared" si="351"/>
        <v>555.35788786462933</v>
      </c>
      <c r="CQ863" s="227">
        <f t="shared" si="351"/>
        <v>577.19976037852314</v>
      </c>
      <c r="CR863" s="226">
        <v>257</v>
      </c>
      <c r="CS863" s="226">
        <v>562</v>
      </c>
      <c r="CT863" s="226">
        <v>603</v>
      </c>
      <c r="CU863" s="226">
        <v>619</v>
      </c>
      <c r="CV863" s="227">
        <f t="shared" si="344"/>
        <v>508</v>
      </c>
      <c r="CW863" s="227">
        <f>CV863*(1+('[13]GROWTH (YoY)'!AR863/100))</f>
        <v>539.25828813838564</v>
      </c>
      <c r="CX863" s="227">
        <f>CW863*(1+('[13]GROWTH (YoY)'!AS863/100))</f>
        <v>553.35788786462933</v>
      </c>
      <c r="CY863" s="227">
        <f>CX863*(1+('[13]GROWTH (YoY)'!AT863/100))</f>
        <v>575.19976037852314</v>
      </c>
      <c r="CZ863" s="226">
        <v>0</v>
      </c>
      <c r="DA863" s="226">
        <v>0</v>
      </c>
      <c r="DB863" s="226">
        <v>0</v>
      </c>
      <c r="DC863" s="226">
        <v>0</v>
      </c>
      <c r="DD863" s="227">
        <v>0</v>
      </c>
      <c r="DE863" s="227">
        <v>0</v>
      </c>
      <c r="DF863" s="227">
        <v>0</v>
      </c>
      <c r="DG863" s="227">
        <v>0</v>
      </c>
      <c r="DH863" s="226">
        <v>1</v>
      </c>
      <c r="DI863" s="226">
        <v>1</v>
      </c>
      <c r="DJ863" s="226">
        <v>1</v>
      </c>
      <c r="DK863" s="226">
        <v>2</v>
      </c>
      <c r="DL863" s="227">
        <v>1</v>
      </c>
      <c r="DM863" s="227">
        <v>2</v>
      </c>
      <c r="DN863" s="227">
        <v>2</v>
      </c>
      <c r="DO863" s="227">
        <v>2</v>
      </c>
      <c r="DP863" s="376">
        <f t="shared" si="341"/>
        <v>-1</v>
      </c>
      <c r="DQ863" s="226">
        <f t="shared" si="341"/>
        <v>0</v>
      </c>
      <c r="DR863" s="226">
        <f t="shared" si="341"/>
        <v>-3</v>
      </c>
      <c r="DS863" s="226">
        <f t="shared" si="341"/>
        <v>-3</v>
      </c>
      <c r="DT863" s="227">
        <f t="shared" si="341"/>
        <v>0</v>
      </c>
      <c r="DU863" s="227">
        <f t="shared" si="361"/>
        <v>3.7417118616143625</v>
      </c>
      <c r="DV863" s="227">
        <f t="shared" si="361"/>
        <v>3.6421121353706667</v>
      </c>
      <c r="DW863" s="227">
        <f t="shared" si="361"/>
        <v>3.8002396214768623</v>
      </c>
      <c r="DX863" s="377">
        <f t="shared" si="359"/>
        <v>0.49584026622296173</v>
      </c>
      <c r="DY863" s="377">
        <f t="shared" si="358"/>
        <v>0.41327433628318583</v>
      </c>
      <c r="DZ863" s="377">
        <f t="shared" si="358"/>
        <v>0.41044776119402987</v>
      </c>
      <c r="EA863" s="377">
        <f t="shared" si="358"/>
        <v>0.41114701130856218</v>
      </c>
      <c r="EB863" s="378">
        <f t="shared" si="358"/>
        <v>0.35373443983402492</v>
      </c>
      <c r="EC863" s="378">
        <f t="shared" si="358"/>
        <v>0.35700389105058367</v>
      </c>
      <c r="ED863" s="378">
        <f t="shared" si="358"/>
        <v>0.35795454545454547</v>
      </c>
      <c r="EE863" s="378">
        <f t="shared" si="358"/>
        <v>0.35380384967919343</v>
      </c>
      <c r="EG863" s="226">
        <v>292</v>
      </c>
      <c r="EH863" s="226">
        <v>87</v>
      </c>
      <c r="EI863" s="226">
        <v>205</v>
      </c>
      <c r="EJ863" s="226">
        <v>27</v>
      </c>
      <c r="EK863" s="226">
        <v>197</v>
      </c>
      <c r="EL863" s="226">
        <v>969</v>
      </c>
      <c r="EM863" s="226">
        <v>969</v>
      </c>
      <c r="EN863" s="379">
        <f t="shared" si="345"/>
        <v>0.29794520547945208</v>
      </c>
      <c r="EO863" s="226">
        <f t="shared" si="346"/>
        <v>13.170731707317074</v>
      </c>
      <c r="EP863" s="379">
        <f t="shared" si="347"/>
        <v>0.67465753424657537</v>
      </c>
      <c r="EQ863" s="226">
        <f t="shared" si="348"/>
        <v>203302.37358101134</v>
      </c>
      <c r="ER863" s="226">
        <f t="shared" si="349"/>
        <v>2321.9814241486069</v>
      </c>
      <c r="ES863" s="292"/>
      <c r="ET863" s="227">
        <v>964</v>
      </c>
      <c r="EU863" s="227">
        <v>290</v>
      </c>
      <c r="EV863" s="227">
        <v>673</v>
      </c>
      <c r="EW863" s="227">
        <v>162</v>
      </c>
      <c r="EX863" s="227">
        <v>1369</v>
      </c>
      <c r="EY863" s="227">
        <v>4837</v>
      </c>
      <c r="EZ863" s="227">
        <v>4837</v>
      </c>
      <c r="FA863" s="380">
        <f t="shared" si="352"/>
        <v>0.30082987551867219</v>
      </c>
      <c r="FB863" s="228">
        <f t="shared" si="353"/>
        <v>24.071322436849925</v>
      </c>
      <c r="FC863" s="380">
        <f t="shared" si="354"/>
        <v>1.4201244813278009</v>
      </c>
      <c r="FD863" s="227">
        <f t="shared" si="355"/>
        <v>283026.66942319617</v>
      </c>
      <c r="FE863" s="227">
        <f t="shared" si="356"/>
        <v>2790.9861484391149</v>
      </c>
      <c r="FF863" s="227">
        <v>673</v>
      </c>
      <c r="FG863" s="228">
        <f t="shared" si="350"/>
        <v>14.413075780089152</v>
      </c>
      <c r="FH863" s="227">
        <v>97</v>
      </c>
      <c r="FI863" s="227">
        <v>673</v>
      </c>
      <c r="FJ863" s="227">
        <v>18</v>
      </c>
      <c r="FK863" s="227">
        <f t="shared" si="342"/>
        <v>558</v>
      </c>
      <c r="FL863" s="227">
        <v>29</v>
      </c>
      <c r="FM863" s="227">
        <f t="shared" si="343"/>
        <v>529</v>
      </c>
      <c r="FZ863" s="229"/>
      <c r="GA863" s="229"/>
      <c r="GB863" s="229"/>
      <c r="GC863" s="229"/>
      <c r="GD863" s="229"/>
    </row>
    <row r="864" spans="1:186" s="368" customFormat="1">
      <c r="A864" s="287" t="s">
        <v>2039</v>
      </c>
      <c r="B864" s="369" t="s">
        <v>2040</v>
      </c>
      <c r="C864" s="287" t="s">
        <v>2041</v>
      </c>
      <c r="D864" s="287" t="s">
        <v>2043</v>
      </c>
      <c r="E864" s="369" t="s">
        <v>2042</v>
      </c>
      <c r="F864" s="287">
        <v>861</v>
      </c>
      <c r="G864" s="392" t="s">
        <v>2087</v>
      </c>
      <c r="H864" s="392" t="s">
        <v>2088</v>
      </c>
      <c r="I864" s="393" t="s">
        <v>2063</v>
      </c>
      <c r="J864" s="286" t="s">
        <v>2064</v>
      </c>
      <c r="K864" s="287" t="s">
        <v>1083</v>
      </c>
      <c r="L864" s="369" t="s">
        <v>2048</v>
      </c>
      <c r="M864" s="369" t="s">
        <v>3131</v>
      </c>
      <c r="N864" s="372">
        <v>1</v>
      </c>
      <c r="O864" s="373">
        <v>459</v>
      </c>
      <c r="P864" s="373">
        <v>546</v>
      </c>
      <c r="Q864" s="373">
        <v>556</v>
      </c>
      <c r="R864" s="373">
        <v>581</v>
      </c>
      <c r="S864" s="374">
        <v>518</v>
      </c>
      <c r="T864" s="374">
        <v>527</v>
      </c>
      <c r="U864" s="374">
        <v>535</v>
      </c>
      <c r="V864" s="374">
        <v>556</v>
      </c>
      <c r="W864" s="373">
        <v>78</v>
      </c>
      <c r="X864" s="373">
        <v>118</v>
      </c>
      <c r="Y864" s="373">
        <v>118</v>
      </c>
      <c r="Z864" s="373">
        <v>136</v>
      </c>
      <c r="AA864" s="374">
        <v>178</v>
      </c>
      <c r="AB864" s="374">
        <v>175</v>
      </c>
      <c r="AC864" s="374">
        <v>178</v>
      </c>
      <c r="AD864" s="374">
        <v>185</v>
      </c>
      <c r="AE864" s="373">
        <v>32</v>
      </c>
      <c r="AF864" s="373">
        <v>33</v>
      </c>
      <c r="AG864" s="373">
        <v>35</v>
      </c>
      <c r="AH864" s="373">
        <v>34</v>
      </c>
      <c r="AI864" s="374">
        <v>28</v>
      </c>
      <c r="AJ864" s="374">
        <v>27</v>
      </c>
      <c r="AK864" s="374">
        <v>26</v>
      </c>
      <c r="AL864" s="374">
        <v>27</v>
      </c>
      <c r="AM864" s="226">
        <v>381</v>
      </c>
      <c r="AN864" s="226">
        <v>428</v>
      </c>
      <c r="AO864" s="226">
        <v>438</v>
      </c>
      <c r="AP864" s="226">
        <v>444</v>
      </c>
      <c r="AQ864" s="227">
        <v>340</v>
      </c>
      <c r="AR864" s="227">
        <v>352</v>
      </c>
      <c r="AS864" s="227">
        <v>357</v>
      </c>
      <c r="AT864" s="227">
        <v>371</v>
      </c>
      <c r="AU864" s="226">
        <v>66</v>
      </c>
      <c r="AV864" s="226">
        <v>143</v>
      </c>
      <c r="AW864" s="226">
        <v>136</v>
      </c>
      <c r="AX864" s="226">
        <v>138</v>
      </c>
      <c r="AY864" s="227">
        <v>171</v>
      </c>
      <c r="AZ864" s="227">
        <v>161</v>
      </c>
      <c r="BA864" s="227">
        <v>135</v>
      </c>
      <c r="BB864" s="227">
        <v>68</v>
      </c>
      <c r="BC864" s="226">
        <f t="shared" si="362"/>
        <v>286</v>
      </c>
      <c r="BD864" s="226">
        <f t="shared" si="362"/>
        <v>255</v>
      </c>
      <c r="BE864" s="226">
        <f t="shared" si="362"/>
        <v>275</v>
      </c>
      <c r="BF864" s="226">
        <f t="shared" si="360"/>
        <v>276</v>
      </c>
      <c r="BG864" s="218">
        <f t="shared" si="360"/>
        <v>157</v>
      </c>
      <c r="BH864" s="218">
        <f t="shared" si="360"/>
        <v>181</v>
      </c>
      <c r="BI864" s="218">
        <f t="shared" si="360"/>
        <v>209</v>
      </c>
      <c r="BJ864" s="218">
        <f t="shared" si="360"/>
        <v>296</v>
      </c>
      <c r="BK864" s="226">
        <f t="shared" si="339"/>
        <v>29</v>
      </c>
      <c r="BL864" s="226">
        <f t="shared" si="339"/>
        <v>30</v>
      </c>
      <c r="BM864" s="226">
        <f t="shared" si="339"/>
        <v>27</v>
      </c>
      <c r="BN864" s="226">
        <f t="shared" si="339"/>
        <v>30</v>
      </c>
      <c r="BO864" s="227">
        <f t="shared" si="357"/>
        <v>12</v>
      </c>
      <c r="BP864" s="227">
        <f t="shared" si="357"/>
        <v>10</v>
      </c>
      <c r="BQ864" s="227">
        <f t="shared" si="357"/>
        <v>13</v>
      </c>
      <c r="BR864" s="227">
        <f t="shared" si="357"/>
        <v>7</v>
      </c>
      <c r="BS864" s="226">
        <v>29</v>
      </c>
      <c r="BT864" s="226">
        <v>30</v>
      </c>
      <c r="BU864" s="226">
        <v>27</v>
      </c>
      <c r="BV864" s="226">
        <v>30</v>
      </c>
      <c r="BW864" s="227">
        <v>12</v>
      </c>
      <c r="BX864" s="227">
        <v>10</v>
      </c>
      <c r="BY864" s="227">
        <v>13</v>
      </c>
      <c r="BZ864" s="227">
        <v>7</v>
      </c>
      <c r="CA864" s="226">
        <v>0</v>
      </c>
      <c r="CB864" s="226">
        <f>IFERROR(VLOOKUP($G864,[12]ITEM!$B$2:$AC$939,26,0),0)</f>
        <v>0</v>
      </c>
      <c r="CC864" s="226">
        <f>IFERROR(VLOOKUP($G864,[12]ITEM!$B$2:$AC$939,27,0),0)</f>
        <v>0</v>
      </c>
      <c r="CD864" s="226">
        <f>IFERROR(VLOOKUP($G864,[12]ITEM!$B$2:$AC$939,28,0),0)</f>
        <v>0</v>
      </c>
      <c r="CE864" s="227">
        <v>0</v>
      </c>
      <c r="CF864" s="227">
        <v>0</v>
      </c>
      <c r="CG864" s="227">
        <v>0</v>
      </c>
      <c r="CH864" s="227">
        <v>0</v>
      </c>
      <c r="CI864" s="375"/>
      <c r="CJ864" s="226">
        <f t="shared" si="351"/>
        <v>285</v>
      </c>
      <c r="CK864" s="226">
        <f t="shared" si="351"/>
        <v>308</v>
      </c>
      <c r="CL864" s="226">
        <f t="shared" si="351"/>
        <v>316</v>
      </c>
      <c r="CM864" s="226">
        <f t="shared" si="351"/>
        <v>321</v>
      </c>
      <c r="CN864" s="227">
        <f t="shared" si="351"/>
        <v>157</v>
      </c>
      <c r="CO864" s="227">
        <f t="shared" si="351"/>
        <v>163.07500923732977</v>
      </c>
      <c r="CP864" s="227">
        <f t="shared" si="351"/>
        <v>167.27762291104307</v>
      </c>
      <c r="CQ864" s="227">
        <f t="shared" si="351"/>
        <v>174.28825093186467</v>
      </c>
      <c r="CR864" s="226">
        <v>264</v>
      </c>
      <c r="CS864" s="226">
        <v>297</v>
      </c>
      <c r="CT864" s="226">
        <v>304</v>
      </c>
      <c r="CU864" s="226">
        <v>308</v>
      </c>
      <c r="CV864" s="227">
        <f t="shared" si="344"/>
        <v>145</v>
      </c>
      <c r="CW864" s="227">
        <f>CV864*(1+('[13]GROWTH (YoY)'!AR864/100))</f>
        <v>150.07500923732977</v>
      </c>
      <c r="CX864" s="227">
        <f>CW864*(1+('[13]GROWTH (YoY)'!AS864/100))</f>
        <v>152.27762291104307</v>
      </c>
      <c r="CY864" s="227">
        <f>CX864*(1+('[13]GROWTH (YoY)'!AT864/100))</f>
        <v>158.28825093186467</v>
      </c>
      <c r="CZ864" s="226">
        <v>0</v>
      </c>
      <c r="DA864" s="226">
        <v>0</v>
      </c>
      <c r="DB864" s="226">
        <v>0</v>
      </c>
      <c r="DC864" s="226">
        <v>0</v>
      </c>
      <c r="DD864" s="227">
        <v>0</v>
      </c>
      <c r="DE864" s="227">
        <v>0</v>
      </c>
      <c r="DF864" s="227">
        <v>0</v>
      </c>
      <c r="DG864" s="227">
        <v>0</v>
      </c>
      <c r="DH864" s="226">
        <v>21</v>
      </c>
      <c r="DI864" s="226">
        <v>11</v>
      </c>
      <c r="DJ864" s="226">
        <v>12</v>
      </c>
      <c r="DK864" s="226">
        <v>13</v>
      </c>
      <c r="DL864" s="227">
        <v>12</v>
      </c>
      <c r="DM864" s="227">
        <v>13</v>
      </c>
      <c r="DN864" s="227">
        <v>15</v>
      </c>
      <c r="DO864" s="227">
        <v>16</v>
      </c>
      <c r="DP864" s="376">
        <f t="shared" si="341"/>
        <v>1</v>
      </c>
      <c r="DQ864" s="226">
        <f t="shared" si="341"/>
        <v>-53</v>
      </c>
      <c r="DR864" s="226">
        <f t="shared" si="341"/>
        <v>-41</v>
      </c>
      <c r="DS864" s="226">
        <f t="shared" si="341"/>
        <v>-45</v>
      </c>
      <c r="DT864" s="227">
        <f t="shared" si="341"/>
        <v>0</v>
      </c>
      <c r="DU864" s="227">
        <f t="shared" si="361"/>
        <v>17.924990762670234</v>
      </c>
      <c r="DV864" s="227">
        <f t="shared" si="361"/>
        <v>41.722377088956932</v>
      </c>
      <c r="DW864" s="227">
        <f t="shared" si="361"/>
        <v>121.71174906813533</v>
      </c>
      <c r="DX864" s="377">
        <f t="shared" si="359"/>
        <v>0.16993464052287582</v>
      </c>
      <c r="DY864" s="377">
        <f t="shared" si="358"/>
        <v>0.21611721611721613</v>
      </c>
      <c r="DZ864" s="377">
        <f t="shared" si="358"/>
        <v>0.21223021582733814</v>
      </c>
      <c r="EA864" s="377">
        <f t="shared" si="358"/>
        <v>0.23407917383820998</v>
      </c>
      <c r="EB864" s="378">
        <f t="shared" si="358"/>
        <v>0.34362934362934361</v>
      </c>
      <c r="EC864" s="378">
        <f t="shared" si="358"/>
        <v>0.33206831119544594</v>
      </c>
      <c r="ED864" s="378">
        <f t="shared" si="358"/>
        <v>0.33271028037383177</v>
      </c>
      <c r="EE864" s="378">
        <f t="shared" si="358"/>
        <v>0.33273381294964027</v>
      </c>
      <c r="EG864" s="226">
        <v>486</v>
      </c>
      <c r="EH864" s="226">
        <v>109</v>
      </c>
      <c r="EI864" s="226">
        <v>377</v>
      </c>
      <c r="EJ864" s="226">
        <v>84</v>
      </c>
      <c r="EK864" s="226">
        <v>145</v>
      </c>
      <c r="EL864" s="226">
        <v>1523</v>
      </c>
      <c r="EM864" s="226">
        <v>1523</v>
      </c>
      <c r="EN864" s="379">
        <f t="shared" si="345"/>
        <v>0.22427983539094651</v>
      </c>
      <c r="EO864" s="226">
        <f t="shared" si="346"/>
        <v>22.281167108753316</v>
      </c>
      <c r="EP864" s="379">
        <f t="shared" si="347"/>
        <v>0.29835390946502055</v>
      </c>
      <c r="EQ864" s="226">
        <f t="shared" si="348"/>
        <v>95206.82862770847</v>
      </c>
      <c r="ER864" s="226">
        <f t="shared" si="349"/>
        <v>4596.1917268548914</v>
      </c>
      <c r="ES864" s="292"/>
      <c r="ET864" s="227">
        <v>956</v>
      </c>
      <c r="EU864" s="227">
        <v>403</v>
      </c>
      <c r="EV864" s="227">
        <v>552</v>
      </c>
      <c r="EW864" s="227">
        <v>232</v>
      </c>
      <c r="EX864" s="227">
        <v>3131</v>
      </c>
      <c r="EY864" s="227">
        <v>6764</v>
      </c>
      <c r="EZ864" s="227">
        <v>6758</v>
      </c>
      <c r="FA864" s="380">
        <f t="shared" si="352"/>
        <v>0.42154811715481172</v>
      </c>
      <c r="FB864" s="228">
        <f t="shared" si="353"/>
        <v>42.028985507246375</v>
      </c>
      <c r="FC864" s="380">
        <f t="shared" si="354"/>
        <v>3.2751046025104604</v>
      </c>
      <c r="FD864" s="227">
        <f t="shared" si="355"/>
        <v>462891.7800118273</v>
      </c>
      <c r="FE864" s="227">
        <f t="shared" si="356"/>
        <v>2860.8069448554797</v>
      </c>
      <c r="FF864" s="227">
        <v>552</v>
      </c>
      <c r="FG864" s="228">
        <f t="shared" si="350"/>
        <v>33.514492753623188</v>
      </c>
      <c r="FH864" s="227">
        <v>185</v>
      </c>
      <c r="FI864" s="227">
        <v>552</v>
      </c>
      <c r="FJ864" s="227">
        <v>4</v>
      </c>
      <c r="FK864" s="227">
        <f t="shared" si="342"/>
        <v>363</v>
      </c>
      <c r="FL864" s="227">
        <v>29</v>
      </c>
      <c r="FM864" s="227">
        <f t="shared" si="343"/>
        <v>334</v>
      </c>
      <c r="FZ864" s="229"/>
      <c r="GA864" s="229"/>
      <c r="GB864" s="229"/>
      <c r="GC864" s="229"/>
      <c r="GD864" s="229"/>
    </row>
    <row r="865" spans="1:186" s="368" customFormat="1">
      <c r="A865" s="287" t="s">
        <v>2039</v>
      </c>
      <c r="B865" s="369" t="s">
        <v>2040</v>
      </c>
      <c r="C865" s="287" t="s">
        <v>2041</v>
      </c>
      <c r="D865" s="287" t="s">
        <v>2043</v>
      </c>
      <c r="E865" s="369" t="s">
        <v>2042</v>
      </c>
      <c r="F865" s="287">
        <v>862</v>
      </c>
      <c r="G865" s="392" t="s">
        <v>2089</v>
      </c>
      <c r="H865" s="392" t="s">
        <v>2090</v>
      </c>
      <c r="I865" s="393" t="s">
        <v>2063</v>
      </c>
      <c r="J865" s="286" t="s">
        <v>2064</v>
      </c>
      <c r="K865" s="287" t="s">
        <v>1083</v>
      </c>
      <c r="L865" s="369" t="s">
        <v>2048</v>
      </c>
      <c r="M865" s="369" t="s">
        <v>3132</v>
      </c>
      <c r="N865" s="372">
        <v>1</v>
      </c>
      <c r="O865" s="373">
        <v>28</v>
      </c>
      <c r="P865" s="373">
        <v>43</v>
      </c>
      <c r="Q865" s="373">
        <v>44</v>
      </c>
      <c r="R865" s="373">
        <v>47</v>
      </c>
      <c r="S865" s="374">
        <v>30</v>
      </c>
      <c r="T865" s="374">
        <v>30</v>
      </c>
      <c r="U865" s="374">
        <v>53</v>
      </c>
      <c r="V865" s="374">
        <v>56</v>
      </c>
      <c r="W865" s="373">
        <v>13</v>
      </c>
      <c r="X865" s="373">
        <v>13</v>
      </c>
      <c r="Y865" s="373">
        <v>14</v>
      </c>
      <c r="Z865" s="373">
        <v>14</v>
      </c>
      <c r="AA865" s="374">
        <v>8</v>
      </c>
      <c r="AB865" s="374">
        <v>8</v>
      </c>
      <c r="AC865" s="374">
        <v>15</v>
      </c>
      <c r="AD865" s="374">
        <v>16</v>
      </c>
      <c r="AE865" s="373">
        <v>2</v>
      </c>
      <c r="AF865" s="373">
        <v>3</v>
      </c>
      <c r="AG865" s="373">
        <v>3</v>
      </c>
      <c r="AH865" s="373">
        <v>3</v>
      </c>
      <c r="AI865" s="374">
        <v>2</v>
      </c>
      <c r="AJ865" s="374">
        <v>2</v>
      </c>
      <c r="AK865" s="374">
        <v>2</v>
      </c>
      <c r="AL865" s="374">
        <v>3</v>
      </c>
      <c r="AM865" s="226">
        <v>15</v>
      </c>
      <c r="AN865" s="226">
        <v>30</v>
      </c>
      <c r="AO865" s="226">
        <v>30</v>
      </c>
      <c r="AP865" s="226">
        <v>33</v>
      </c>
      <c r="AQ865" s="227">
        <v>22</v>
      </c>
      <c r="AR865" s="227">
        <v>22</v>
      </c>
      <c r="AS865" s="227">
        <v>38</v>
      </c>
      <c r="AT865" s="227">
        <v>40</v>
      </c>
      <c r="AU865" s="226">
        <v>3</v>
      </c>
      <c r="AV865" s="226">
        <v>2</v>
      </c>
      <c r="AW865" s="226">
        <v>4</v>
      </c>
      <c r="AX865" s="226">
        <v>4</v>
      </c>
      <c r="AY865" s="227">
        <v>2</v>
      </c>
      <c r="AZ865" s="227">
        <v>3</v>
      </c>
      <c r="BA865" s="227">
        <v>15</v>
      </c>
      <c r="BB865" s="227">
        <v>23</v>
      </c>
      <c r="BC865" s="226">
        <f t="shared" si="362"/>
        <v>12</v>
      </c>
      <c r="BD865" s="226">
        <f t="shared" si="362"/>
        <v>27</v>
      </c>
      <c r="BE865" s="226">
        <f t="shared" si="362"/>
        <v>24</v>
      </c>
      <c r="BF865" s="226">
        <f t="shared" si="360"/>
        <v>26</v>
      </c>
      <c r="BG865" s="218">
        <f t="shared" si="360"/>
        <v>19</v>
      </c>
      <c r="BH865" s="218">
        <f t="shared" si="360"/>
        <v>17</v>
      </c>
      <c r="BI865" s="218">
        <f t="shared" si="360"/>
        <v>20</v>
      </c>
      <c r="BJ865" s="218">
        <f t="shared" si="360"/>
        <v>16</v>
      </c>
      <c r="BK865" s="226">
        <f t="shared" si="339"/>
        <v>0</v>
      </c>
      <c r="BL865" s="226">
        <f t="shared" si="339"/>
        <v>1</v>
      </c>
      <c r="BM865" s="226">
        <f t="shared" si="339"/>
        <v>2</v>
      </c>
      <c r="BN865" s="226">
        <f t="shared" si="339"/>
        <v>3</v>
      </c>
      <c r="BO865" s="227">
        <f t="shared" si="357"/>
        <v>1</v>
      </c>
      <c r="BP865" s="227">
        <f t="shared" si="357"/>
        <v>2</v>
      </c>
      <c r="BQ865" s="227">
        <f t="shared" si="357"/>
        <v>3</v>
      </c>
      <c r="BR865" s="227">
        <f t="shared" si="357"/>
        <v>1</v>
      </c>
      <c r="BS865" s="226">
        <v>0</v>
      </c>
      <c r="BT865" s="226">
        <v>1</v>
      </c>
      <c r="BU865" s="226">
        <v>2</v>
      </c>
      <c r="BV865" s="226">
        <v>3</v>
      </c>
      <c r="BW865" s="227">
        <v>1</v>
      </c>
      <c r="BX865" s="227">
        <v>2</v>
      </c>
      <c r="BY865" s="227">
        <v>3</v>
      </c>
      <c r="BZ865" s="227">
        <v>1</v>
      </c>
      <c r="CA865" s="226">
        <v>0</v>
      </c>
      <c r="CB865" s="226">
        <f>IFERROR(VLOOKUP($G865,[12]ITEM!$B$2:$AC$939,26,0),0)</f>
        <v>0</v>
      </c>
      <c r="CC865" s="226">
        <f>IFERROR(VLOOKUP($G865,[12]ITEM!$B$2:$AC$939,27,0),0)</f>
        <v>0</v>
      </c>
      <c r="CD865" s="226">
        <f>IFERROR(VLOOKUP($G865,[12]ITEM!$B$2:$AC$939,28,0),0)</f>
        <v>0</v>
      </c>
      <c r="CE865" s="227">
        <v>0</v>
      </c>
      <c r="CF865" s="227">
        <v>0</v>
      </c>
      <c r="CG865" s="227">
        <v>0</v>
      </c>
      <c r="CH865" s="227">
        <v>0</v>
      </c>
      <c r="CI865" s="375"/>
      <c r="CJ865" s="226">
        <f t="shared" si="351"/>
        <v>12</v>
      </c>
      <c r="CK865" s="226">
        <f t="shared" si="351"/>
        <v>24</v>
      </c>
      <c r="CL865" s="226">
        <f t="shared" si="351"/>
        <v>24</v>
      </c>
      <c r="CM865" s="226">
        <f t="shared" si="351"/>
        <v>27</v>
      </c>
      <c r="CN865" s="227">
        <f t="shared" si="351"/>
        <v>19</v>
      </c>
      <c r="CO865" s="227">
        <f t="shared" si="351"/>
        <v>19.266554498978831</v>
      </c>
      <c r="CP865" s="227">
        <f t="shared" si="351"/>
        <v>33.546383529250541</v>
      </c>
      <c r="CQ865" s="227">
        <f t="shared" si="351"/>
        <v>34.870510009448701</v>
      </c>
      <c r="CR865" s="226">
        <v>12</v>
      </c>
      <c r="CS865" s="226">
        <v>24</v>
      </c>
      <c r="CT865" s="226">
        <v>24</v>
      </c>
      <c r="CU865" s="226">
        <v>27</v>
      </c>
      <c r="CV865" s="227">
        <f t="shared" si="344"/>
        <v>19</v>
      </c>
      <c r="CW865" s="227">
        <f>CV865*(1+('[13]GROWTH (YoY)'!AR865/100))</f>
        <v>19.266554498978831</v>
      </c>
      <c r="CX865" s="227">
        <f>CW865*(1+('[13]GROWTH (YoY)'!AS865/100))</f>
        <v>33.546383529250541</v>
      </c>
      <c r="CY865" s="227">
        <f>CX865*(1+('[13]GROWTH (YoY)'!AT865/100))</f>
        <v>34.870510009448701</v>
      </c>
      <c r="CZ865" s="226">
        <v>0</v>
      </c>
      <c r="DA865" s="226">
        <v>0</v>
      </c>
      <c r="DB865" s="226">
        <v>0</v>
      </c>
      <c r="DC865" s="226">
        <v>0</v>
      </c>
      <c r="DD865" s="227">
        <v>0</v>
      </c>
      <c r="DE865" s="227">
        <v>0</v>
      </c>
      <c r="DF865" s="227">
        <v>0</v>
      </c>
      <c r="DG865" s="227">
        <v>0</v>
      </c>
      <c r="DH865" s="226">
        <v>0</v>
      </c>
      <c r="DI865" s="226">
        <v>0</v>
      </c>
      <c r="DJ865" s="226">
        <v>0</v>
      </c>
      <c r="DK865" s="226">
        <v>0</v>
      </c>
      <c r="DL865" s="227">
        <v>0</v>
      </c>
      <c r="DM865" s="227">
        <v>0</v>
      </c>
      <c r="DN865" s="227">
        <v>0</v>
      </c>
      <c r="DO865" s="227">
        <v>0</v>
      </c>
      <c r="DP865" s="376">
        <f t="shared" si="341"/>
        <v>0</v>
      </c>
      <c r="DQ865" s="226">
        <f t="shared" si="341"/>
        <v>3</v>
      </c>
      <c r="DR865" s="226">
        <f t="shared" si="341"/>
        <v>0</v>
      </c>
      <c r="DS865" s="226">
        <f t="shared" si="341"/>
        <v>-1</v>
      </c>
      <c r="DT865" s="227">
        <f t="shared" si="341"/>
        <v>0</v>
      </c>
      <c r="DU865" s="227">
        <f t="shared" si="361"/>
        <v>-2.2665544989788309</v>
      </c>
      <c r="DV865" s="227">
        <f t="shared" si="361"/>
        <v>-13.546383529250541</v>
      </c>
      <c r="DW865" s="227">
        <f t="shared" si="361"/>
        <v>-18.870510009448701</v>
      </c>
      <c r="DX865" s="377">
        <f t="shared" si="359"/>
        <v>0.4642857142857143</v>
      </c>
      <c r="DY865" s="377">
        <f t="shared" si="358"/>
        <v>0.30232558139534882</v>
      </c>
      <c r="DZ865" s="377">
        <f t="shared" si="358"/>
        <v>0.31818181818181818</v>
      </c>
      <c r="EA865" s="377">
        <f t="shared" si="358"/>
        <v>0.2978723404255319</v>
      </c>
      <c r="EB865" s="378">
        <f t="shared" si="358"/>
        <v>0.26666666666666666</v>
      </c>
      <c r="EC865" s="378">
        <f t="shared" si="358"/>
        <v>0.26666666666666666</v>
      </c>
      <c r="ED865" s="378">
        <f t="shared" si="358"/>
        <v>0.28301886792452829</v>
      </c>
      <c r="EE865" s="378">
        <f t="shared" si="358"/>
        <v>0.2857142857142857</v>
      </c>
      <c r="EG865" s="226">
        <v>4</v>
      </c>
      <c r="EH865" s="226">
        <v>2</v>
      </c>
      <c r="EI865" s="226">
        <v>2</v>
      </c>
      <c r="EJ865" s="226">
        <v>2</v>
      </c>
      <c r="EK865" s="226">
        <v>5</v>
      </c>
      <c r="EL865" s="226">
        <v>26</v>
      </c>
      <c r="EM865" s="226">
        <v>26</v>
      </c>
      <c r="EN865" s="379">
        <f t="shared" si="345"/>
        <v>0.5</v>
      </c>
      <c r="EO865" s="226">
        <f t="shared" si="346"/>
        <v>100</v>
      </c>
      <c r="EP865" s="379">
        <f t="shared" si="347"/>
        <v>1.25</v>
      </c>
      <c r="EQ865" s="226">
        <f t="shared" si="348"/>
        <v>192307.69230769231</v>
      </c>
      <c r="ER865" s="226">
        <f t="shared" si="349"/>
        <v>6410.2564102564102</v>
      </c>
      <c r="ES865" s="292"/>
      <c r="ET865" s="227">
        <v>11</v>
      </c>
      <c r="EU865" s="227">
        <v>3</v>
      </c>
      <c r="EV865" s="227">
        <v>7</v>
      </c>
      <c r="EW865" s="227">
        <v>1</v>
      </c>
      <c r="EX865" s="227">
        <v>1</v>
      </c>
      <c r="EY865" s="227">
        <v>14</v>
      </c>
      <c r="EZ865" s="227">
        <v>14</v>
      </c>
      <c r="FA865" s="380">
        <f t="shared" si="352"/>
        <v>0.27272727272727271</v>
      </c>
      <c r="FB865" s="228">
        <f t="shared" si="353"/>
        <v>14.285714285714285</v>
      </c>
      <c r="FC865" s="380">
        <f t="shared" si="354"/>
        <v>9.0909090909090912E-2</v>
      </c>
      <c r="FD865" s="227">
        <f t="shared" si="355"/>
        <v>71428.571428571435</v>
      </c>
      <c r="FE865" s="227">
        <f t="shared" si="356"/>
        <v>5952.3809523809532</v>
      </c>
      <c r="FF865" s="227">
        <v>7</v>
      </c>
      <c r="FG865" s="228">
        <f t="shared" si="350"/>
        <v>0</v>
      </c>
      <c r="FH865" s="227">
        <v>0</v>
      </c>
      <c r="FI865" s="227">
        <v>7</v>
      </c>
      <c r="FJ865" s="227">
        <v>0</v>
      </c>
      <c r="FK865" s="227">
        <f t="shared" si="342"/>
        <v>7</v>
      </c>
      <c r="FL865" s="227">
        <v>0</v>
      </c>
      <c r="FM865" s="227">
        <f t="shared" si="343"/>
        <v>7</v>
      </c>
      <c r="FZ865" s="229"/>
      <c r="GA865" s="229"/>
      <c r="GB865" s="229"/>
      <c r="GC865" s="229"/>
      <c r="GD865" s="229"/>
    </row>
    <row r="866" spans="1:186" s="368" customFormat="1">
      <c r="A866" s="287" t="s">
        <v>2039</v>
      </c>
      <c r="B866" s="369" t="s">
        <v>2040</v>
      </c>
      <c r="C866" s="287" t="s">
        <v>2041</v>
      </c>
      <c r="D866" s="287" t="s">
        <v>2043</v>
      </c>
      <c r="E866" s="369" t="s">
        <v>2042</v>
      </c>
      <c r="F866" s="287">
        <v>863</v>
      </c>
      <c r="G866" s="392" t="s">
        <v>2091</v>
      </c>
      <c r="H866" s="392" t="s">
        <v>2092</v>
      </c>
      <c r="I866" s="393" t="s">
        <v>2063</v>
      </c>
      <c r="J866" s="286" t="s">
        <v>2064</v>
      </c>
      <c r="K866" s="287" t="s">
        <v>1083</v>
      </c>
      <c r="L866" s="369" t="s">
        <v>2048</v>
      </c>
      <c r="M866" s="369" t="s">
        <v>3134</v>
      </c>
      <c r="N866" s="372">
        <v>1</v>
      </c>
      <c r="O866" s="373">
        <v>6</v>
      </c>
      <c r="P866" s="373">
        <v>12</v>
      </c>
      <c r="Q866" s="373">
        <v>12</v>
      </c>
      <c r="R866" s="373">
        <v>13</v>
      </c>
      <c r="S866" s="374">
        <v>12</v>
      </c>
      <c r="T866" s="374">
        <v>12</v>
      </c>
      <c r="U866" s="374">
        <v>13</v>
      </c>
      <c r="V866" s="374">
        <v>13</v>
      </c>
      <c r="W866" s="373">
        <v>2</v>
      </c>
      <c r="X866" s="373">
        <v>4</v>
      </c>
      <c r="Y866" s="373">
        <v>4</v>
      </c>
      <c r="Z866" s="373">
        <v>4</v>
      </c>
      <c r="AA866" s="374">
        <v>4</v>
      </c>
      <c r="AB866" s="374">
        <v>4</v>
      </c>
      <c r="AC866" s="374">
        <v>4</v>
      </c>
      <c r="AD866" s="374">
        <v>5</v>
      </c>
      <c r="AE866" s="373">
        <v>0</v>
      </c>
      <c r="AF866" s="373">
        <v>1</v>
      </c>
      <c r="AG866" s="373">
        <v>1</v>
      </c>
      <c r="AH866" s="373">
        <v>1</v>
      </c>
      <c r="AI866" s="374">
        <v>1</v>
      </c>
      <c r="AJ866" s="374">
        <v>1</v>
      </c>
      <c r="AK866" s="374">
        <v>1</v>
      </c>
      <c r="AL866" s="374">
        <v>1</v>
      </c>
      <c r="AM866" s="226">
        <v>3</v>
      </c>
      <c r="AN866" s="226">
        <v>8</v>
      </c>
      <c r="AO866" s="226">
        <v>8</v>
      </c>
      <c r="AP866" s="226">
        <v>8</v>
      </c>
      <c r="AQ866" s="227">
        <v>8</v>
      </c>
      <c r="AR866" s="227">
        <v>8</v>
      </c>
      <c r="AS866" s="227">
        <v>8</v>
      </c>
      <c r="AT866" s="227">
        <v>9</v>
      </c>
      <c r="AU866" s="226">
        <v>1</v>
      </c>
      <c r="AV866" s="226">
        <v>3</v>
      </c>
      <c r="AW866" s="226">
        <v>3</v>
      </c>
      <c r="AX866" s="226">
        <v>3</v>
      </c>
      <c r="AY866" s="227">
        <v>3</v>
      </c>
      <c r="AZ866" s="227">
        <v>3</v>
      </c>
      <c r="BA866" s="227">
        <v>3</v>
      </c>
      <c r="BB866" s="227">
        <v>3</v>
      </c>
      <c r="BC866" s="226">
        <f t="shared" si="362"/>
        <v>2</v>
      </c>
      <c r="BD866" s="226">
        <f t="shared" si="362"/>
        <v>5</v>
      </c>
      <c r="BE866" s="226">
        <f t="shared" si="362"/>
        <v>5</v>
      </c>
      <c r="BF866" s="226">
        <f t="shared" si="360"/>
        <v>5</v>
      </c>
      <c r="BG866" s="218">
        <f t="shared" si="360"/>
        <v>3</v>
      </c>
      <c r="BH866" s="218">
        <f t="shared" si="360"/>
        <v>3</v>
      </c>
      <c r="BI866" s="218">
        <f t="shared" si="360"/>
        <v>2</v>
      </c>
      <c r="BJ866" s="218">
        <f t="shared" si="360"/>
        <v>3</v>
      </c>
      <c r="BK866" s="226">
        <f t="shared" si="339"/>
        <v>0</v>
      </c>
      <c r="BL866" s="226">
        <f t="shared" si="339"/>
        <v>0</v>
      </c>
      <c r="BM866" s="226">
        <f t="shared" si="339"/>
        <v>0</v>
      </c>
      <c r="BN866" s="226">
        <f t="shared" si="339"/>
        <v>0</v>
      </c>
      <c r="BO866" s="227">
        <f t="shared" si="357"/>
        <v>2</v>
      </c>
      <c r="BP866" s="227">
        <f t="shared" si="357"/>
        <v>2</v>
      </c>
      <c r="BQ866" s="227">
        <f t="shared" si="357"/>
        <v>3</v>
      </c>
      <c r="BR866" s="227">
        <f t="shared" si="357"/>
        <v>3</v>
      </c>
      <c r="BS866" s="226">
        <v>0</v>
      </c>
      <c r="BT866" s="226">
        <v>0</v>
      </c>
      <c r="BU866" s="226">
        <v>0</v>
      </c>
      <c r="BV866" s="226">
        <v>0</v>
      </c>
      <c r="BW866" s="227">
        <v>2</v>
      </c>
      <c r="BX866" s="227">
        <v>2</v>
      </c>
      <c r="BY866" s="227">
        <v>3</v>
      </c>
      <c r="BZ866" s="227">
        <v>3</v>
      </c>
      <c r="CA866" s="226">
        <v>0</v>
      </c>
      <c r="CB866" s="226">
        <f>IFERROR(VLOOKUP($G866,[12]ITEM!$B$2:$AC$939,26,0),0)</f>
        <v>0</v>
      </c>
      <c r="CC866" s="226">
        <f>IFERROR(VLOOKUP($G866,[12]ITEM!$B$2:$AC$939,27,0),0)</f>
        <v>0</v>
      </c>
      <c r="CD866" s="226">
        <f>IFERROR(VLOOKUP($G866,[12]ITEM!$B$2:$AC$939,28,0),0)</f>
        <v>0</v>
      </c>
      <c r="CE866" s="227">
        <v>0</v>
      </c>
      <c r="CF866" s="227">
        <v>0</v>
      </c>
      <c r="CG866" s="227">
        <v>0</v>
      </c>
      <c r="CH866" s="227">
        <v>0</v>
      </c>
      <c r="CI866" s="375"/>
      <c r="CJ866" s="226">
        <f t="shared" si="351"/>
        <v>2</v>
      </c>
      <c r="CK866" s="226">
        <f t="shared" si="351"/>
        <v>5</v>
      </c>
      <c r="CL866" s="226">
        <f t="shared" si="351"/>
        <v>5</v>
      </c>
      <c r="CM866" s="226">
        <f t="shared" si="351"/>
        <v>5</v>
      </c>
      <c r="CN866" s="227">
        <f t="shared" si="351"/>
        <v>3</v>
      </c>
      <c r="CO866" s="227">
        <f t="shared" si="351"/>
        <v>3.0440224611706799</v>
      </c>
      <c r="CP866" s="227">
        <f t="shared" si="351"/>
        <v>3.1510963097171296</v>
      </c>
      <c r="CQ866" s="227">
        <f t="shared" si="351"/>
        <v>3.2754748455349465</v>
      </c>
      <c r="CR866" s="226">
        <v>2</v>
      </c>
      <c r="CS866" s="226">
        <v>5</v>
      </c>
      <c r="CT866" s="226">
        <v>5</v>
      </c>
      <c r="CU866" s="226">
        <v>5</v>
      </c>
      <c r="CV866" s="227">
        <f t="shared" si="344"/>
        <v>3</v>
      </c>
      <c r="CW866" s="227">
        <f>CV866*(1+('[13]GROWTH (YoY)'!AR866/100))</f>
        <v>3.0440224611706799</v>
      </c>
      <c r="CX866" s="227">
        <f>CW866*(1+('[13]GROWTH (YoY)'!AS866/100))</f>
        <v>3.1510963097171296</v>
      </c>
      <c r="CY866" s="227">
        <f>CX866*(1+('[13]GROWTH (YoY)'!AT866/100))</f>
        <v>3.2754748455349465</v>
      </c>
      <c r="CZ866" s="226">
        <v>0</v>
      </c>
      <c r="DA866" s="226">
        <v>0</v>
      </c>
      <c r="DB866" s="226">
        <v>0</v>
      </c>
      <c r="DC866" s="226">
        <v>0</v>
      </c>
      <c r="DD866" s="227">
        <v>0</v>
      </c>
      <c r="DE866" s="227">
        <v>0</v>
      </c>
      <c r="DF866" s="227">
        <v>0</v>
      </c>
      <c r="DG866" s="227">
        <v>0</v>
      </c>
      <c r="DH866" s="226">
        <v>0</v>
      </c>
      <c r="DI866" s="226">
        <v>0</v>
      </c>
      <c r="DJ866" s="226">
        <v>0</v>
      </c>
      <c r="DK866" s="226">
        <v>0</v>
      </c>
      <c r="DL866" s="227">
        <v>0</v>
      </c>
      <c r="DM866" s="227">
        <v>0</v>
      </c>
      <c r="DN866" s="227">
        <v>0</v>
      </c>
      <c r="DO866" s="227">
        <v>0</v>
      </c>
      <c r="DP866" s="376">
        <f t="shared" si="341"/>
        <v>0</v>
      </c>
      <c r="DQ866" s="226">
        <f t="shared" si="341"/>
        <v>0</v>
      </c>
      <c r="DR866" s="226">
        <f t="shared" si="341"/>
        <v>0</v>
      </c>
      <c r="DS866" s="226">
        <f t="shared" si="341"/>
        <v>0</v>
      </c>
      <c r="DT866" s="227">
        <f t="shared" si="341"/>
        <v>0</v>
      </c>
      <c r="DU866" s="227">
        <f t="shared" si="361"/>
        <v>-4.4022461170679872E-2</v>
      </c>
      <c r="DV866" s="227">
        <f t="shared" si="361"/>
        <v>-1.1510963097171296</v>
      </c>
      <c r="DW866" s="227">
        <f t="shared" si="361"/>
        <v>-0.2754748455349465</v>
      </c>
      <c r="DX866" s="377">
        <f t="shared" si="359"/>
        <v>0.33333333333333331</v>
      </c>
      <c r="DY866" s="377">
        <f t="shared" si="358"/>
        <v>0.33333333333333331</v>
      </c>
      <c r="DZ866" s="377">
        <f t="shared" si="358"/>
        <v>0.33333333333333331</v>
      </c>
      <c r="EA866" s="377">
        <f t="shared" si="358"/>
        <v>0.30769230769230771</v>
      </c>
      <c r="EB866" s="378">
        <f t="shared" si="358"/>
        <v>0.33333333333333331</v>
      </c>
      <c r="EC866" s="378">
        <f t="shared" si="358"/>
        <v>0.33333333333333331</v>
      </c>
      <c r="ED866" s="378">
        <f t="shared" si="358"/>
        <v>0.30769230769230771</v>
      </c>
      <c r="EE866" s="378">
        <f t="shared" si="358"/>
        <v>0.38461538461538464</v>
      </c>
      <c r="EG866" s="226">
        <v>6</v>
      </c>
      <c r="EH866" s="226">
        <v>2</v>
      </c>
      <c r="EI866" s="226">
        <v>4</v>
      </c>
      <c r="EJ866" s="226">
        <v>3</v>
      </c>
      <c r="EK866" s="226">
        <v>0</v>
      </c>
      <c r="EL866" s="226">
        <v>52</v>
      </c>
      <c r="EM866" s="226">
        <v>52</v>
      </c>
      <c r="EN866" s="379">
        <f t="shared" si="345"/>
        <v>0.33333333333333331</v>
      </c>
      <c r="EO866" s="226">
        <f t="shared" si="346"/>
        <v>75</v>
      </c>
      <c r="EP866" s="379">
        <f t="shared" si="347"/>
        <v>0</v>
      </c>
      <c r="EQ866" s="226">
        <f t="shared" si="348"/>
        <v>0</v>
      </c>
      <c r="ER866" s="226">
        <f t="shared" si="349"/>
        <v>4807.6923076923076</v>
      </c>
      <c r="ES866" s="292"/>
      <c r="ET866" s="227">
        <v>12</v>
      </c>
      <c r="EU866" s="227">
        <v>4</v>
      </c>
      <c r="EV866" s="227">
        <v>9</v>
      </c>
      <c r="EW866" s="227">
        <v>3</v>
      </c>
      <c r="EX866" s="227">
        <v>18</v>
      </c>
      <c r="EY866" s="227">
        <v>76</v>
      </c>
      <c r="EZ866" s="227">
        <v>69</v>
      </c>
      <c r="FA866" s="380">
        <f t="shared" si="352"/>
        <v>0.33333333333333331</v>
      </c>
      <c r="FB866" s="228">
        <f t="shared" si="353"/>
        <v>33.333333333333329</v>
      </c>
      <c r="FC866" s="380">
        <f t="shared" si="354"/>
        <v>1.5</v>
      </c>
      <c r="FD866" s="227">
        <f t="shared" si="355"/>
        <v>236842.10526315789</v>
      </c>
      <c r="FE866" s="227">
        <f t="shared" si="356"/>
        <v>3623.1884057971015</v>
      </c>
      <c r="FF866" s="227">
        <v>9</v>
      </c>
      <c r="FG866" s="228">
        <f t="shared" si="350"/>
        <v>33.333333333333329</v>
      </c>
      <c r="FH866" s="227">
        <v>3</v>
      </c>
      <c r="FI866" s="227">
        <v>9</v>
      </c>
      <c r="FJ866" s="227">
        <v>4</v>
      </c>
      <c r="FK866" s="227">
        <f t="shared" si="342"/>
        <v>2</v>
      </c>
      <c r="FL866" s="227">
        <v>0</v>
      </c>
      <c r="FM866" s="227">
        <f t="shared" si="343"/>
        <v>2</v>
      </c>
      <c r="FZ866" s="229"/>
      <c r="GA866" s="229"/>
      <c r="GB866" s="229"/>
      <c r="GC866" s="229"/>
      <c r="GD866" s="229"/>
    </row>
    <row r="867" spans="1:186" s="368" customFormat="1">
      <c r="A867" s="287" t="s">
        <v>2039</v>
      </c>
      <c r="B867" s="369" t="s">
        <v>2040</v>
      </c>
      <c r="C867" s="287" t="s">
        <v>2041</v>
      </c>
      <c r="D867" s="287" t="s">
        <v>2043</v>
      </c>
      <c r="E867" s="369" t="s">
        <v>2042</v>
      </c>
      <c r="F867" s="287">
        <v>864</v>
      </c>
      <c r="G867" s="392" t="s">
        <v>2093</v>
      </c>
      <c r="H867" s="392" t="s">
        <v>2094</v>
      </c>
      <c r="I867" s="393" t="s">
        <v>2063</v>
      </c>
      <c r="J867" s="286" t="s">
        <v>2064</v>
      </c>
      <c r="K867" s="287" t="s">
        <v>1083</v>
      </c>
      <c r="L867" s="369" t="s">
        <v>2048</v>
      </c>
      <c r="M867" s="369" t="s">
        <v>3134</v>
      </c>
      <c r="N867" s="372">
        <v>1</v>
      </c>
      <c r="O867" s="373">
        <v>11</v>
      </c>
      <c r="P867" s="373">
        <v>18</v>
      </c>
      <c r="Q867" s="373">
        <v>18</v>
      </c>
      <c r="R867" s="373">
        <v>19</v>
      </c>
      <c r="S867" s="374">
        <v>15</v>
      </c>
      <c r="T867" s="374">
        <v>15</v>
      </c>
      <c r="U867" s="374">
        <v>16</v>
      </c>
      <c r="V867" s="374">
        <v>17</v>
      </c>
      <c r="W867" s="373">
        <v>4</v>
      </c>
      <c r="X867" s="373">
        <v>7</v>
      </c>
      <c r="Y867" s="373">
        <v>7</v>
      </c>
      <c r="Z867" s="373">
        <v>7</v>
      </c>
      <c r="AA867" s="374">
        <v>6</v>
      </c>
      <c r="AB867" s="374">
        <v>6</v>
      </c>
      <c r="AC867" s="374">
        <v>6</v>
      </c>
      <c r="AD867" s="374">
        <v>7</v>
      </c>
      <c r="AE867" s="373">
        <v>1</v>
      </c>
      <c r="AF867" s="373">
        <v>1</v>
      </c>
      <c r="AG867" s="373">
        <v>1</v>
      </c>
      <c r="AH867" s="373">
        <v>1</v>
      </c>
      <c r="AI867" s="374">
        <v>1</v>
      </c>
      <c r="AJ867" s="374">
        <v>1</v>
      </c>
      <c r="AK867" s="374">
        <v>1</v>
      </c>
      <c r="AL867" s="374">
        <v>1</v>
      </c>
      <c r="AM867" s="226">
        <v>7</v>
      </c>
      <c r="AN867" s="226">
        <v>11</v>
      </c>
      <c r="AO867" s="226">
        <v>11</v>
      </c>
      <c r="AP867" s="226">
        <v>12</v>
      </c>
      <c r="AQ867" s="227">
        <v>9</v>
      </c>
      <c r="AR867" s="227">
        <v>9</v>
      </c>
      <c r="AS867" s="227">
        <v>10</v>
      </c>
      <c r="AT867" s="227">
        <v>10</v>
      </c>
      <c r="AU867" s="226">
        <v>3</v>
      </c>
      <c r="AV867" s="226">
        <v>4</v>
      </c>
      <c r="AW867" s="226">
        <v>4</v>
      </c>
      <c r="AX867" s="226">
        <v>4</v>
      </c>
      <c r="AY867" s="227">
        <v>3</v>
      </c>
      <c r="AZ867" s="227">
        <v>4</v>
      </c>
      <c r="BA867" s="227">
        <v>4</v>
      </c>
      <c r="BB867" s="227">
        <v>4</v>
      </c>
      <c r="BC867" s="226">
        <f t="shared" si="362"/>
        <v>4</v>
      </c>
      <c r="BD867" s="226">
        <f t="shared" si="362"/>
        <v>7</v>
      </c>
      <c r="BE867" s="226">
        <f t="shared" si="362"/>
        <v>7</v>
      </c>
      <c r="BF867" s="226">
        <f t="shared" si="360"/>
        <v>8</v>
      </c>
      <c r="BG867" s="218">
        <f t="shared" si="360"/>
        <v>6</v>
      </c>
      <c r="BH867" s="218">
        <f t="shared" si="360"/>
        <v>5</v>
      </c>
      <c r="BI867" s="218">
        <f t="shared" si="360"/>
        <v>6</v>
      </c>
      <c r="BJ867" s="218">
        <f t="shared" si="360"/>
        <v>6</v>
      </c>
      <c r="BK867" s="226">
        <f t="shared" si="339"/>
        <v>0</v>
      </c>
      <c r="BL867" s="226">
        <f t="shared" si="339"/>
        <v>0</v>
      </c>
      <c r="BM867" s="226">
        <f t="shared" si="339"/>
        <v>0</v>
      </c>
      <c r="BN867" s="226">
        <f t="shared" si="339"/>
        <v>0</v>
      </c>
      <c r="BO867" s="227">
        <f t="shared" si="357"/>
        <v>0</v>
      </c>
      <c r="BP867" s="227">
        <f t="shared" si="357"/>
        <v>0</v>
      </c>
      <c r="BQ867" s="227">
        <f t="shared" si="357"/>
        <v>0</v>
      </c>
      <c r="BR867" s="227">
        <f t="shared" si="357"/>
        <v>0</v>
      </c>
      <c r="BS867" s="226">
        <v>0</v>
      </c>
      <c r="BT867" s="226">
        <v>0</v>
      </c>
      <c r="BU867" s="226">
        <v>0</v>
      </c>
      <c r="BV867" s="226">
        <v>0</v>
      </c>
      <c r="BW867" s="227">
        <v>0</v>
      </c>
      <c r="BX867" s="227">
        <v>0</v>
      </c>
      <c r="BY867" s="227">
        <v>0</v>
      </c>
      <c r="BZ867" s="227">
        <v>0</v>
      </c>
      <c r="CA867" s="226">
        <v>0</v>
      </c>
      <c r="CB867" s="226">
        <f>IFERROR(VLOOKUP($G867,[12]ITEM!$B$2:$AC$939,26,0),0)</f>
        <v>0</v>
      </c>
      <c r="CC867" s="226">
        <f>IFERROR(VLOOKUP($G867,[12]ITEM!$B$2:$AC$939,27,0),0)</f>
        <v>0</v>
      </c>
      <c r="CD867" s="226">
        <f>IFERROR(VLOOKUP($G867,[12]ITEM!$B$2:$AC$939,28,0),0)</f>
        <v>0</v>
      </c>
      <c r="CE867" s="227">
        <v>0</v>
      </c>
      <c r="CF867" s="227">
        <v>0</v>
      </c>
      <c r="CG867" s="227">
        <v>0</v>
      </c>
      <c r="CH867" s="227">
        <v>0</v>
      </c>
      <c r="CI867" s="375"/>
      <c r="CJ867" s="226">
        <f t="shared" si="351"/>
        <v>4</v>
      </c>
      <c r="CK867" s="226">
        <f t="shared" si="351"/>
        <v>6</v>
      </c>
      <c r="CL867" s="226">
        <f t="shared" si="351"/>
        <v>7</v>
      </c>
      <c r="CM867" s="226">
        <f t="shared" si="351"/>
        <v>7</v>
      </c>
      <c r="CN867" s="227">
        <f t="shared" si="351"/>
        <v>6</v>
      </c>
      <c r="CO867" s="227">
        <f t="shared" si="351"/>
        <v>6.2195228124581234</v>
      </c>
      <c r="CP867" s="227">
        <f t="shared" si="351"/>
        <v>6.5152978896251268</v>
      </c>
      <c r="CQ867" s="227">
        <f t="shared" si="351"/>
        <v>6.7724665484914235</v>
      </c>
      <c r="CR867" s="226">
        <v>4</v>
      </c>
      <c r="CS867" s="226">
        <v>6</v>
      </c>
      <c r="CT867" s="226">
        <v>7</v>
      </c>
      <c r="CU867" s="226">
        <v>7</v>
      </c>
      <c r="CV867" s="227">
        <f t="shared" si="344"/>
        <v>6</v>
      </c>
      <c r="CW867" s="227">
        <f>CV867*(1+('[13]GROWTH (YoY)'!AR867/100))</f>
        <v>6.2195228124581234</v>
      </c>
      <c r="CX867" s="227">
        <f>CW867*(1+('[13]GROWTH (YoY)'!AS867/100))</f>
        <v>6.5152978896251268</v>
      </c>
      <c r="CY867" s="227">
        <f>CX867*(1+('[13]GROWTH (YoY)'!AT867/100))</f>
        <v>6.7724665484914235</v>
      </c>
      <c r="CZ867" s="226">
        <v>0</v>
      </c>
      <c r="DA867" s="226">
        <v>0</v>
      </c>
      <c r="DB867" s="226">
        <v>0</v>
      </c>
      <c r="DC867" s="226">
        <v>0</v>
      </c>
      <c r="DD867" s="227">
        <v>0</v>
      </c>
      <c r="DE867" s="227">
        <v>0</v>
      </c>
      <c r="DF867" s="227">
        <v>0</v>
      </c>
      <c r="DG867" s="227">
        <v>0</v>
      </c>
      <c r="DH867" s="226">
        <v>0</v>
      </c>
      <c r="DI867" s="226">
        <v>0</v>
      </c>
      <c r="DJ867" s="226">
        <v>0</v>
      </c>
      <c r="DK867" s="226">
        <v>0</v>
      </c>
      <c r="DL867" s="227">
        <v>0</v>
      </c>
      <c r="DM867" s="227">
        <v>0</v>
      </c>
      <c r="DN867" s="227">
        <v>0</v>
      </c>
      <c r="DO867" s="227">
        <v>0</v>
      </c>
      <c r="DP867" s="376">
        <f t="shared" si="341"/>
        <v>0</v>
      </c>
      <c r="DQ867" s="226">
        <f t="shared" si="341"/>
        <v>1</v>
      </c>
      <c r="DR867" s="226">
        <f t="shared" si="341"/>
        <v>0</v>
      </c>
      <c r="DS867" s="226">
        <f t="shared" si="341"/>
        <v>1</v>
      </c>
      <c r="DT867" s="227">
        <f t="shared" si="341"/>
        <v>0</v>
      </c>
      <c r="DU867" s="227">
        <f t="shared" si="361"/>
        <v>-1.2195228124581234</v>
      </c>
      <c r="DV867" s="227">
        <f t="shared" si="361"/>
        <v>-0.51529788962512679</v>
      </c>
      <c r="DW867" s="227">
        <f t="shared" si="361"/>
        <v>-0.77246654849142349</v>
      </c>
      <c r="DX867" s="377">
        <f t="shared" si="359"/>
        <v>0.36363636363636365</v>
      </c>
      <c r="DY867" s="377">
        <f t="shared" si="358"/>
        <v>0.3888888888888889</v>
      </c>
      <c r="DZ867" s="377">
        <f t="shared" si="358"/>
        <v>0.3888888888888889</v>
      </c>
      <c r="EA867" s="377">
        <f t="shared" si="358"/>
        <v>0.36842105263157893</v>
      </c>
      <c r="EB867" s="378">
        <f t="shared" si="358"/>
        <v>0.4</v>
      </c>
      <c r="EC867" s="378">
        <f t="shared" si="358"/>
        <v>0.4</v>
      </c>
      <c r="ED867" s="378">
        <f t="shared" si="358"/>
        <v>0.375</v>
      </c>
      <c r="EE867" s="378">
        <f t="shared" si="358"/>
        <v>0.41176470588235292</v>
      </c>
      <c r="EG867" s="226">
        <v>11</v>
      </c>
      <c r="EH867" s="226">
        <v>3</v>
      </c>
      <c r="EI867" s="226">
        <v>7</v>
      </c>
      <c r="EJ867" s="226">
        <v>3</v>
      </c>
      <c r="EK867" s="226">
        <v>7</v>
      </c>
      <c r="EL867" s="226">
        <v>142</v>
      </c>
      <c r="EM867" s="226">
        <v>142</v>
      </c>
      <c r="EN867" s="379">
        <f t="shared" si="345"/>
        <v>0.27272727272727271</v>
      </c>
      <c r="EO867" s="226">
        <f t="shared" si="346"/>
        <v>42.857142857142854</v>
      </c>
      <c r="EP867" s="379">
        <f t="shared" si="347"/>
        <v>0.63636363636363635</v>
      </c>
      <c r="EQ867" s="226">
        <f t="shared" si="348"/>
        <v>49295.774647887323</v>
      </c>
      <c r="ER867" s="226">
        <f t="shared" si="349"/>
        <v>1760.5633802816901</v>
      </c>
      <c r="ES867" s="292"/>
      <c r="ET867" s="227">
        <v>15</v>
      </c>
      <c r="EU867" s="227">
        <v>6</v>
      </c>
      <c r="EV867" s="227">
        <v>10</v>
      </c>
      <c r="EW867" s="227">
        <v>3</v>
      </c>
      <c r="EX867" s="227">
        <v>7</v>
      </c>
      <c r="EY867" s="227">
        <v>88</v>
      </c>
      <c r="EZ867" s="227">
        <v>88</v>
      </c>
      <c r="FA867" s="380">
        <f t="shared" si="352"/>
        <v>0.4</v>
      </c>
      <c r="FB867" s="228">
        <f t="shared" si="353"/>
        <v>30</v>
      </c>
      <c r="FC867" s="380">
        <f t="shared" si="354"/>
        <v>0.46666666666666667</v>
      </c>
      <c r="FD867" s="227">
        <f t="shared" si="355"/>
        <v>79545.454545454544</v>
      </c>
      <c r="FE867" s="227">
        <f t="shared" si="356"/>
        <v>2840.9090909090905</v>
      </c>
      <c r="FF867" s="227">
        <v>10</v>
      </c>
      <c r="FG867" s="228">
        <f t="shared" si="350"/>
        <v>30</v>
      </c>
      <c r="FH867" s="227">
        <v>3</v>
      </c>
      <c r="FI867" s="227">
        <v>10</v>
      </c>
      <c r="FJ867" s="227">
        <v>0</v>
      </c>
      <c r="FK867" s="227">
        <f t="shared" si="342"/>
        <v>7</v>
      </c>
      <c r="FL867" s="227">
        <v>0</v>
      </c>
      <c r="FM867" s="227">
        <f t="shared" si="343"/>
        <v>7</v>
      </c>
      <c r="FZ867" s="229"/>
      <c r="GA867" s="229"/>
      <c r="GB867" s="229"/>
      <c r="GC867" s="229"/>
      <c r="GD867" s="229"/>
    </row>
    <row r="868" spans="1:186" s="368" customFormat="1">
      <c r="A868" s="287" t="s">
        <v>2039</v>
      </c>
      <c r="B868" s="369" t="s">
        <v>2040</v>
      </c>
      <c r="C868" s="287" t="s">
        <v>2041</v>
      </c>
      <c r="D868" s="287" t="s">
        <v>2043</v>
      </c>
      <c r="E868" s="369" t="s">
        <v>2042</v>
      </c>
      <c r="F868" s="287">
        <v>865</v>
      </c>
      <c r="G868" s="392" t="s">
        <v>2095</v>
      </c>
      <c r="H868" s="392" t="s">
        <v>2096</v>
      </c>
      <c r="I868" s="393" t="s">
        <v>2063</v>
      </c>
      <c r="J868" s="286" t="s">
        <v>2064</v>
      </c>
      <c r="K868" s="287" t="s">
        <v>1083</v>
      </c>
      <c r="L868" s="369" t="s">
        <v>2048</v>
      </c>
      <c r="M868" s="369" t="s">
        <v>3131</v>
      </c>
      <c r="N868" s="372">
        <v>1</v>
      </c>
      <c r="O868" s="373">
        <v>0</v>
      </c>
      <c r="P868" s="373">
        <v>0</v>
      </c>
      <c r="Q868" s="373">
        <v>0</v>
      </c>
      <c r="R868" s="373">
        <v>0</v>
      </c>
      <c r="S868" s="374">
        <v>0</v>
      </c>
      <c r="T868" s="374">
        <v>0</v>
      </c>
      <c r="U868" s="374">
        <v>0</v>
      </c>
      <c r="V868" s="374">
        <v>0</v>
      </c>
      <c r="W868" s="373">
        <v>0</v>
      </c>
      <c r="X868" s="373">
        <v>0</v>
      </c>
      <c r="Y868" s="373">
        <v>0</v>
      </c>
      <c r="Z868" s="373">
        <v>0</v>
      </c>
      <c r="AA868" s="374">
        <v>0</v>
      </c>
      <c r="AB868" s="374">
        <v>0</v>
      </c>
      <c r="AC868" s="374">
        <v>0</v>
      </c>
      <c r="AD868" s="374">
        <v>0</v>
      </c>
      <c r="AE868" s="373">
        <v>0</v>
      </c>
      <c r="AF868" s="373">
        <v>0</v>
      </c>
      <c r="AG868" s="373">
        <v>0</v>
      </c>
      <c r="AH868" s="373">
        <v>0</v>
      </c>
      <c r="AI868" s="374">
        <v>0</v>
      </c>
      <c r="AJ868" s="374">
        <v>0</v>
      </c>
      <c r="AK868" s="374">
        <v>0</v>
      </c>
      <c r="AL868" s="374">
        <v>0</v>
      </c>
      <c r="AM868" s="226">
        <v>0</v>
      </c>
      <c r="AN868" s="226">
        <v>0</v>
      </c>
      <c r="AO868" s="226">
        <v>0</v>
      </c>
      <c r="AP868" s="226">
        <v>0</v>
      </c>
      <c r="AQ868" s="227">
        <v>0</v>
      </c>
      <c r="AR868" s="227">
        <v>0</v>
      </c>
      <c r="AS868" s="227">
        <v>0</v>
      </c>
      <c r="AT868" s="227">
        <v>0</v>
      </c>
      <c r="AU868" s="226">
        <v>0</v>
      </c>
      <c r="AV868" s="226">
        <v>0</v>
      </c>
      <c r="AW868" s="226">
        <v>0</v>
      </c>
      <c r="AX868" s="226">
        <v>0</v>
      </c>
      <c r="AY868" s="227"/>
      <c r="AZ868" s="227"/>
      <c r="BA868" s="227"/>
      <c r="BB868" s="227"/>
      <c r="BC868" s="226">
        <f t="shared" si="362"/>
        <v>0</v>
      </c>
      <c r="BD868" s="226">
        <f t="shared" si="362"/>
        <v>0</v>
      </c>
      <c r="BE868" s="226">
        <f t="shared" si="362"/>
        <v>0</v>
      </c>
      <c r="BF868" s="226">
        <f t="shared" si="360"/>
        <v>0</v>
      </c>
      <c r="BG868" s="218">
        <f t="shared" si="360"/>
        <v>0</v>
      </c>
      <c r="BH868" s="218">
        <f t="shared" si="360"/>
        <v>0</v>
      </c>
      <c r="BI868" s="218">
        <f t="shared" si="360"/>
        <v>0</v>
      </c>
      <c r="BJ868" s="218">
        <f t="shared" si="360"/>
        <v>0</v>
      </c>
      <c r="BK868" s="226">
        <f t="shared" si="339"/>
        <v>0</v>
      </c>
      <c r="BL868" s="226">
        <f t="shared" si="339"/>
        <v>0</v>
      </c>
      <c r="BM868" s="226">
        <f t="shared" si="339"/>
        <v>0</v>
      </c>
      <c r="BN868" s="226">
        <f t="shared" si="339"/>
        <v>0</v>
      </c>
      <c r="BO868" s="227">
        <f t="shared" si="357"/>
        <v>0</v>
      </c>
      <c r="BP868" s="227">
        <f t="shared" si="357"/>
        <v>0</v>
      </c>
      <c r="BQ868" s="227">
        <f t="shared" si="357"/>
        <v>0</v>
      </c>
      <c r="BR868" s="227">
        <f t="shared" si="357"/>
        <v>0</v>
      </c>
      <c r="BS868" s="226">
        <v>0</v>
      </c>
      <c r="BT868" s="226">
        <v>0</v>
      </c>
      <c r="BU868" s="226">
        <v>0</v>
      </c>
      <c r="BV868" s="226">
        <v>0</v>
      </c>
      <c r="BW868" s="227">
        <v>0</v>
      </c>
      <c r="BX868" s="227">
        <v>0</v>
      </c>
      <c r="BY868" s="227">
        <v>0</v>
      </c>
      <c r="BZ868" s="227">
        <v>0</v>
      </c>
      <c r="CA868" s="226">
        <v>0</v>
      </c>
      <c r="CB868" s="226">
        <f>IFERROR(VLOOKUP($G868,[12]ITEM!$B$2:$AC$939,26,0),0)</f>
        <v>0</v>
      </c>
      <c r="CC868" s="226">
        <f>IFERROR(VLOOKUP($G868,[12]ITEM!$B$2:$AC$939,27,0),0)</f>
        <v>0</v>
      </c>
      <c r="CD868" s="226">
        <f>IFERROR(VLOOKUP($G868,[12]ITEM!$B$2:$AC$939,28,0),0)</f>
        <v>0</v>
      </c>
      <c r="CE868" s="227">
        <v>0</v>
      </c>
      <c r="CF868" s="227">
        <v>0</v>
      </c>
      <c r="CG868" s="227">
        <v>0</v>
      </c>
      <c r="CH868" s="227">
        <v>0</v>
      </c>
      <c r="CI868" s="375"/>
      <c r="CJ868" s="226">
        <f t="shared" si="351"/>
        <v>0</v>
      </c>
      <c r="CK868" s="226">
        <f t="shared" si="351"/>
        <v>0</v>
      </c>
      <c r="CL868" s="226">
        <f t="shared" si="351"/>
        <v>0</v>
      </c>
      <c r="CM868" s="226">
        <f t="shared" si="351"/>
        <v>0</v>
      </c>
      <c r="CN868" s="227">
        <f t="shared" si="351"/>
        <v>0</v>
      </c>
      <c r="CO868" s="227">
        <f t="shared" si="351"/>
        <v>0</v>
      </c>
      <c r="CP868" s="227">
        <f t="shared" si="351"/>
        <v>0</v>
      </c>
      <c r="CQ868" s="227">
        <f t="shared" si="351"/>
        <v>0</v>
      </c>
      <c r="CR868" s="226">
        <v>0</v>
      </c>
      <c r="CS868" s="226">
        <v>0</v>
      </c>
      <c r="CT868" s="226">
        <v>0</v>
      </c>
      <c r="CU868" s="226">
        <v>0</v>
      </c>
      <c r="CV868" s="227">
        <f t="shared" si="344"/>
        <v>0</v>
      </c>
      <c r="CW868" s="227">
        <f>CV868*(1+('[13]GROWTH (YoY)'!AR868/100))</f>
        <v>0</v>
      </c>
      <c r="CX868" s="227">
        <f>CW868*(1+('[13]GROWTH (YoY)'!AS868/100))</f>
        <v>0</v>
      </c>
      <c r="CY868" s="227">
        <f>CX868*(1+('[13]GROWTH (YoY)'!AT868/100))</f>
        <v>0</v>
      </c>
      <c r="CZ868" s="226">
        <v>0</v>
      </c>
      <c r="DA868" s="226">
        <v>0</v>
      </c>
      <c r="DB868" s="226">
        <v>0</v>
      </c>
      <c r="DC868" s="226">
        <v>0</v>
      </c>
      <c r="DD868" s="227">
        <v>0</v>
      </c>
      <c r="DE868" s="227">
        <v>0</v>
      </c>
      <c r="DF868" s="227">
        <v>0</v>
      </c>
      <c r="DG868" s="227">
        <v>0</v>
      </c>
      <c r="DH868" s="226">
        <v>0</v>
      </c>
      <c r="DI868" s="226">
        <v>0</v>
      </c>
      <c r="DJ868" s="226">
        <v>0</v>
      </c>
      <c r="DK868" s="226">
        <v>0</v>
      </c>
      <c r="DL868" s="227">
        <v>0</v>
      </c>
      <c r="DM868" s="227">
        <v>0</v>
      </c>
      <c r="DN868" s="227">
        <v>0</v>
      </c>
      <c r="DO868" s="227">
        <v>0</v>
      </c>
      <c r="DP868" s="376">
        <f t="shared" si="341"/>
        <v>0</v>
      </c>
      <c r="DQ868" s="226">
        <f t="shared" si="341"/>
        <v>0</v>
      </c>
      <c r="DR868" s="226">
        <f t="shared" si="341"/>
        <v>0</v>
      </c>
      <c r="DS868" s="226">
        <f t="shared" si="341"/>
        <v>0</v>
      </c>
      <c r="DT868" s="227">
        <f t="shared" si="341"/>
        <v>0</v>
      </c>
      <c r="DU868" s="227">
        <f t="shared" si="341"/>
        <v>0</v>
      </c>
      <c r="DV868" s="227">
        <f t="shared" si="341"/>
        <v>0</v>
      </c>
      <c r="DW868" s="227">
        <f t="shared" si="341"/>
        <v>0</v>
      </c>
      <c r="DX868" s="377">
        <f t="shared" si="359"/>
        <v>0</v>
      </c>
      <c r="DY868" s="377">
        <f t="shared" si="358"/>
        <v>0</v>
      </c>
      <c r="DZ868" s="377">
        <f t="shared" si="358"/>
        <v>0</v>
      </c>
      <c r="EA868" s="377">
        <f t="shared" si="358"/>
        <v>0</v>
      </c>
      <c r="EB868" s="378">
        <f t="shared" si="358"/>
        <v>0</v>
      </c>
      <c r="EC868" s="378">
        <f t="shared" si="358"/>
        <v>0</v>
      </c>
      <c r="ED868" s="378">
        <f t="shared" si="358"/>
        <v>0</v>
      </c>
      <c r="EE868" s="378">
        <f t="shared" si="358"/>
        <v>0</v>
      </c>
      <c r="EG868" s="226">
        <v>0</v>
      </c>
      <c r="EH868" s="226">
        <v>0</v>
      </c>
      <c r="EI868" s="226">
        <v>0</v>
      </c>
      <c r="EJ868" s="226">
        <v>0</v>
      </c>
      <c r="EK868" s="226">
        <v>0</v>
      </c>
      <c r="EL868" s="226">
        <v>0</v>
      </c>
      <c r="EM868" s="226">
        <v>0</v>
      </c>
      <c r="EN868" s="379">
        <f t="shared" si="345"/>
        <v>0</v>
      </c>
      <c r="EO868" s="226">
        <f t="shared" si="346"/>
        <v>0</v>
      </c>
      <c r="EP868" s="379">
        <f t="shared" si="347"/>
        <v>0</v>
      </c>
      <c r="EQ868" s="226">
        <f t="shared" si="348"/>
        <v>0</v>
      </c>
      <c r="ER868" s="226">
        <f t="shared" si="349"/>
        <v>0</v>
      </c>
      <c r="ES868" s="292"/>
      <c r="ET868" s="227">
        <v>9456</v>
      </c>
      <c r="EU868" s="227">
        <v>3510</v>
      </c>
      <c r="EV868" s="227">
        <v>5946</v>
      </c>
      <c r="EW868" s="227">
        <v>3195</v>
      </c>
      <c r="EX868" s="227">
        <v>139295</v>
      </c>
      <c r="EY868" s="227">
        <v>69293</v>
      </c>
      <c r="EZ868" s="227">
        <v>68902</v>
      </c>
      <c r="FA868" s="380">
        <f t="shared" si="352"/>
        <v>0.37119289340101524</v>
      </c>
      <c r="FB868" s="228">
        <f t="shared" si="353"/>
        <v>53.733602421796164</v>
      </c>
      <c r="FC868" s="380">
        <f t="shared" si="354"/>
        <v>14.730858714043993</v>
      </c>
      <c r="FD868" s="227">
        <f t="shared" si="355"/>
        <v>2010231.9137575224</v>
      </c>
      <c r="FE868" s="227">
        <f t="shared" si="356"/>
        <v>3864.1839133842273</v>
      </c>
      <c r="FF868" s="227">
        <v>6093</v>
      </c>
      <c r="FG868" s="228">
        <f t="shared" si="350"/>
        <v>36.074183489249961</v>
      </c>
      <c r="FH868" s="227">
        <v>2198</v>
      </c>
      <c r="FI868" s="227">
        <v>6093</v>
      </c>
      <c r="FJ868" s="227">
        <v>1415</v>
      </c>
      <c r="FK868" s="227">
        <f t="shared" si="342"/>
        <v>2480</v>
      </c>
      <c r="FL868" s="227">
        <v>291</v>
      </c>
      <c r="FM868" s="227">
        <f t="shared" si="343"/>
        <v>2189</v>
      </c>
      <c r="FZ868" s="229"/>
      <c r="GA868" s="229"/>
      <c r="GB868" s="229"/>
      <c r="GC868" s="229"/>
      <c r="GD868" s="229"/>
    </row>
    <row r="869" spans="1:186" s="368" customFormat="1">
      <c r="A869" s="287" t="s">
        <v>2039</v>
      </c>
      <c r="B869" s="369" t="s">
        <v>2040</v>
      </c>
      <c r="C869" s="287" t="s">
        <v>2097</v>
      </c>
      <c r="D869" s="287" t="s">
        <v>2043</v>
      </c>
      <c r="E869" s="369" t="s">
        <v>2098</v>
      </c>
      <c r="F869" s="287">
        <v>866</v>
      </c>
      <c r="G869" s="392" t="s">
        <v>2099</v>
      </c>
      <c r="H869" s="392" t="s">
        <v>2100</v>
      </c>
      <c r="I869" s="393" t="s">
        <v>2063</v>
      </c>
      <c r="J869" s="286" t="s">
        <v>2064</v>
      </c>
      <c r="K869" s="393" t="s">
        <v>1083</v>
      </c>
      <c r="L869" s="392" t="s">
        <v>2048</v>
      </c>
      <c r="M869" s="392" t="s">
        <v>3135</v>
      </c>
      <c r="N869" s="372">
        <v>1</v>
      </c>
      <c r="O869" s="373">
        <v>42</v>
      </c>
      <c r="P869" s="373">
        <v>67</v>
      </c>
      <c r="Q869" s="373">
        <v>65</v>
      </c>
      <c r="R869" s="373">
        <v>71</v>
      </c>
      <c r="S869" s="374">
        <v>102</v>
      </c>
      <c r="T869" s="374">
        <v>99</v>
      </c>
      <c r="U869" s="374">
        <v>109</v>
      </c>
      <c r="V869" s="374">
        <v>111</v>
      </c>
      <c r="W869" s="373">
        <v>18</v>
      </c>
      <c r="X869" s="373">
        <v>29</v>
      </c>
      <c r="Y869" s="373">
        <v>29</v>
      </c>
      <c r="Z869" s="373">
        <v>31</v>
      </c>
      <c r="AA869" s="374">
        <v>47</v>
      </c>
      <c r="AB869" s="374">
        <v>47</v>
      </c>
      <c r="AC869" s="374">
        <v>50</v>
      </c>
      <c r="AD869" s="374">
        <v>51</v>
      </c>
      <c r="AE869" s="373">
        <v>3</v>
      </c>
      <c r="AF869" s="373">
        <v>3</v>
      </c>
      <c r="AG869" s="373">
        <v>3</v>
      </c>
      <c r="AH869" s="373">
        <v>3</v>
      </c>
      <c r="AI869" s="374">
        <v>5</v>
      </c>
      <c r="AJ869" s="374">
        <v>4</v>
      </c>
      <c r="AK869" s="374">
        <v>4</v>
      </c>
      <c r="AL869" s="374">
        <v>4</v>
      </c>
      <c r="AM869" s="226">
        <v>24</v>
      </c>
      <c r="AN869" s="226">
        <v>38</v>
      </c>
      <c r="AO869" s="226">
        <v>35</v>
      </c>
      <c r="AP869" s="226">
        <v>40</v>
      </c>
      <c r="AQ869" s="227">
        <v>55</v>
      </c>
      <c r="AR869" s="227">
        <v>52</v>
      </c>
      <c r="AS869" s="227">
        <v>59</v>
      </c>
      <c r="AT869" s="227">
        <v>60</v>
      </c>
      <c r="AU869" s="226">
        <v>6</v>
      </c>
      <c r="AV869" s="226">
        <v>8</v>
      </c>
      <c r="AW869" s="226">
        <v>7</v>
      </c>
      <c r="AX869" s="226">
        <v>8</v>
      </c>
      <c r="AY869" s="227">
        <v>11</v>
      </c>
      <c r="AZ869" s="227">
        <v>10</v>
      </c>
      <c r="BA869" s="227">
        <v>11</v>
      </c>
      <c r="BB869" s="227">
        <v>11</v>
      </c>
      <c r="BC869" s="226">
        <f t="shared" si="362"/>
        <v>18</v>
      </c>
      <c r="BD869" s="226">
        <f t="shared" si="362"/>
        <v>28</v>
      </c>
      <c r="BE869" s="226">
        <f t="shared" si="362"/>
        <v>24</v>
      </c>
      <c r="BF869" s="226">
        <f t="shared" si="360"/>
        <v>27</v>
      </c>
      <c r="BG869" s="218">
        <f t="shared" si="360"/>
        <v>41</v>
      </c>
      <c r="BH869" s="218">
        <f t="shared" si="360"/>
        <v>37</v>
      </c>
      <c r="BI869" s="218">
        <f t="shared" si="360"/>
        <v>42</v>
      </c>
      <c r="BJ869" s="218">
        <f t="shared" si="360"/>
        <v>47</v>
      </c>
      <c r="BK869" s="226">
        <f t="shared" si="339"/>
        <v>0</v>
      </c>
      <c r="BL869" s="226">
        <f t="shared" si="339"/>
        <v>2</v>
      </c>
      <c r="BM869" s="226">
        <f t="shared" si="339"/>
        <v>4</v>
      </c>
      <c r="BN869" s="226">
        <f t="shared" si="339"/>
        <v>5</v>
      </c>
      <c r="BO869" s="227">
        <f t="shared" si="357"/>
        <v>3</v>
      </c>
      <c r="BP869" s="227">
        <f t="shared" si="357"/>
        <v>5</v>
      </c>
      <c r="BQ869" s="227">
        <f t="shared" si="357"/>
        <v>6</v>
      </c>
      <c r="BR869" s="227">
        <f t="shared" si="357"/>
        <v>2</v>
      </c>
      <c r="BS869" s="226">
        <v>0</v>
      </c>
      <c r="BT869" s="226">
        <v>2</v>
      </c>
      <c r="BU869" s="226">
        <v>4</v>
      </c>
      <c r="BV869" s="226">
        <v>5</v>
      </c>
      <c r="BW869" s="227">
        <v>3</v>
      </c>
      <c r="BX869" s="227">
        <v>5</v>
      </c>
      <c r="BY869" s="227">
        <v>6</v>
      </c>
      <c r="BZ869" s="227">
        <v>2</v>
      </c>
      <c r="CA869" s="226">
        <v>0</v>
      </c>
      <c r="CB869" s="226">
        <f>IFERROR(VLOOKUP($G869,[12]ITEM!$B$2:$AC$939,26,0),0)</f>
        <v>0</v>
      </c>
      <c r="CC869" s="226">
        <f>IFERROR(VLOOKUP($G869,[12]ITEM!$B$2:$AC$939,27,0),0)</f>
        <v>0</v>
      </c>
      <c r="CD869" s="226">
        <f>IFERROR(VLOOKUP($G869,[12]ITEM!$B$2:$AC$939,28,0),0)</f>
        <v>0</v>
      </c>
      <c r="CE869" s="227">
        <v>0</v>
      </c>
      <c r="CF869" s="227">
        <v>0</v>
      </c>
      <c r="CG869" s="227">
        <v>0</v>
      </c>
      <c r="CH869" s="227">
        <v>0</v>
      </c>
      <c r="CI869" s="375"/>
      <c r="CJ869" s="226">
        <f t="shared" si="351"/>
        <v>19</v>
      </c>
      <c r="CK869" s="226">
        <f t="shared" si="351"/>
        <v>29</v>
      </c>
      <c r="CL869" s="226">
        <f t="shared" si="351"/>
        <v>27</v>
      </c>
      <c r="CM869" s="226">
        <f t="shared" si="351"/>
        <v>31</v>
      </c>
      <c r="CN869" s="227">
        <f t="shared" si="351"/>
        <v>41</v>
      </c>
      <c r="CO869" s="227">
        <f t="shared" si="351"/>
        <v>38.380846082302668</v>
      </c>
      <c r="CP869" s="227">
        <f t="shared" si="351"/>
        <v>43.536807443529625</v>
      </c>
      <c r="CQ869" s="227">
        <f t="shared" si="351"/>
        <v>44.458975395634283</v>
      </c>
      <c r="CR869" s="226">
        <v>19</v>
      </c>
      <c r="CS869" s="226">
        <v>29</v>
      </c>
      <c r="CT869" s="226">
        <v>27</v>
      </c>
      <c r="CU869" s="226">
        <v>31</v>
      </c>
      <c r="CV869" s="227">
        <f t="shared" si="344"/>
        <v>41</v>
      </c>
      <c r="CW869" s="227">
        <f>CV869*(1+('[13]GROWTH (YoY)'!AR869/100))</f>
        <v>38.380846082302668</v>
      </c>
      <c r="CX869" s="227">
        <f>CW869*(1+('[13]GROWTH (YoY)'!AS869/100))</f>
        <v>43.536807443529625</v>
      </c>
      <c r="CY869" s="227">
        <f>CX869*(1+('[13]GROWTH (YoY)'!AT869/100))</f>
        <v>44.458975395634283</v>
      </c>
      <c r="CZ869" s="226">
        <v>0</v>
      </c>
      <c r="DA869" s="226">
        <v>0</v>
      </c>
      <c r="DB869" s="226">
        <v>0</v>
      </c>
      <c r="DC869" s="226">
        <v>0</v>
      </c>
      <c r="DD869" s="227">
        <v>0</v>
      </c>
      <c r="DE869" s="227">
        <v>0</v>
      </c>
      <c r="DF869" s="227">
        <v>0</v>
      </c>
      <c r="DG869" s="227">
        <v>0</v>
      </c>
      <c r="DH869" s="226">
        <v>0</v>
      </c>
      <c r="DI869" s="226">
        <v>0</v>
      </c>
      <c r="DJ869" s="226">
        <v>0</v>
      </c>
      <c r="DK869" s="226">
        <v>0</v>
      </c>
      <c r="DL869" s="227">
        <v>0</v>
      </c>
      <c r="DM869" s="227">
        <v>0</v>
      </c>
      <c r="DN869" s="227">
        <v>0</v>
      </c>
      <c r="DO869" s="227">
        <v>0</v>
      </c>
      <c r="DP869" s="376">
        <f t="shared" si="341"/>
        <v>-1</v>
      </c>
      <c r="DQ869" s="226">
        <f t="shared" si="341"/>
        <v>-1</v>
      </c>
      <c r="DR869" s="226">
        <f t="shared" si="341"/>
        <v>-3</v>
      </c>
      <c r="DS869" s="226">
        <f t="shared" si="341"/>
        <v>-4</v>
      </c>
      <c r="DT869" s="227">
        <f t="shared" si="341"/>
        <v>0</v>
      </c>
      <c r="DU869" s="227">
        <f t="shared" si="341"/>
        <v>-1.3808460823026678</v>
      </c>
      <c r="DV869" s="227">
        <f t="shared" si="341"/>
        <v>-1.5368074435296251</v>
      </c>
      <c r="DW869" s="227">
        <f t="shared" si="341"/>
        <v>2.5410246043657168</v>
      </c>
      <c r="DX869" s="377">
        <f t="shared" si="359"/>
        <v>0.42857142857142855</v>
      </c>
      <c r="DY869" s="377">
        <f t="shared" si="358"/>
        <v>0.43283582089552236</v>
      </c>
      <c r="DZ869" s="377">
        <f t="shared" si="358"/>
        <v>0.44615384615384618</v>
      </c>
      <c r="EA869" s="377">
        <f t="shared" si="358"/>
        <v>0.43661971830985913</v>
      </c>
      <c r="EB869" s="378">
        <f t="shared" si="358"/>
        <v>0.46078431372549017</v>
      </c>
      <c r="EC869" s="378">
        <f t="shared" si="358"/>
        <v>0.47474747474747475</v>
      </c>
      <c r="ED869" s="378">
        <f t="shared" si="358"/>
        <v>0.45871559633027525</v>
      </c>
      <c r="EE869" s="378">
        <f t="shared" si="358"/>
        <v>0.45945945945945948</v>
      </c>
      <c r="EG869" s="226">
        <v>42</v>
      </c>
      <c r="EH869" s="226">
        <v>15</v>
      </c>
      <c r="EI869" s="226">
        <v>27</v>
      </c>
      <c r="EJ869" s="226">
        <v>6</v>
      </c>
      <c r="EK869" s="226">
        <v>6</v>
      </c>
      <c r="EL869" s="226">
        <v>190</v>
      </c>
      <c r="EM869" s="226">
        <v>190</v>
      </c>
      <c r="EN869" s="379">
        <f t="shared" si="345"/>
        <v>0.35714285714285715</v>
      </c>
      <c r="EO869" s="226">
        <f t="shared" si="346"/>
        <v>22.222222222222221</v>
      </c>
      <c r="EP869" s="379">
        <f t="shared" si="347"/>
        <v>0.14285714285714285</v>
      </c>
      <c r="EQ869" s="226">
        <f t="shared" si="348"/>
        <v>31578.947368421053</v>
      </c>
      <c r="ER869" s="226">
        <f t="shared" si="349"/>
        <v>2631.5789473684213</v>
      </c>
      <c r="ES869" s="292"/>
      <c r="ET869" s="227">
        <v>102</v>
      </c>
      <c r="EU869" s="227">
        <v>42</v>
      </c>
      <c r="EV869" s="227">
        <v>60</v>
      </c>
      <c r="EW869" s="227">
        <v>11</v>
      </c>
      <c r="EX869" s="227">
        <v>11</v>
      </c>
      <c r="EY869" s="227">
        <v>56</v>
      </c>
      <c r="EZ869" s="227">
        <v>56</v>
      </c>
      <c r="FA869" s="380">
        <f t="shared" si="352"/>
        <v>0.41176470588235292</v>
      </c>
      <c r="FB869" s="228">
        <f t="shared" si="353"/>
        <v>18.333333333333332</v>
      </c>
      <c r="FC869" s="380">
        <f t="shared" si="354"/>
        <v>0.10784313725490197</v>
      </c>
      <c r="FD869" s="227">
        <f t="shared" si="355"/>
        <v>196428.57142857142</v>
      </c>
      <c r="FE869" s="227">
        <f t="shared" si="356"/>
        <v>16369.047619047618</v>
      </c>
      <c r="FF869" s="227">
        <v>60</v>
      </c>
      <c r="FG869" s="228">
        <f t="shared" si="350"/>
        <v>21.666666666666668</v>
      </c>
      <c r="FH869" s="227">
        <v>13</v>
      </c>
      <c r="FI869" s="227">
        <v>60</v>
      </c>
      <c r="FJ869" s="227">
        <v>0</v>
      </c>
      <c r="FK869" s="227">
        <f t="shared" si="342"/>
        <v>47</v>
      </c>
      <c r="FL869" s="227">
        <v>3</v>
      </c>
      <c r="FM869" s="227">
        <f t="shared" si="343"/>
        <v>44</v>
      </c>
      <c r="FZ869" s="229"/>
      <c r="GA869" s="229"/>
      <c r="GB869" s="229"/>
      <c r="GC869" s="229"/>
      <c r="GD869" s="229"/>
    </row>
    <row r="870" spans="1:186" s="368" customFormat="1">
      <c r="A870" s="287" t="s">
        <v>2039</v>
      </c>
      <c r="B870" s="369" t="s">
        <v>2040</v>
      </c>
      <c r="C870" s="287" t="s">
        <v>2097</v>
      </c>
      <c r="D870" s="287" t="s">
        <v>2043</v>
      </c>
      <c r="E870" s="369" t="s">
        <v>2098</v>
      </c>
      <c r="F870" s="287">
        <v>867</v>
      </c>
      <c r="G870" s="392" t="s">
        <v>2101</v>
      </c>
      <c r="H870" s="392" t="s">
        <v>2102</v>
      </c>
      <c r="I870" s="393" t="s">
        <v>2063</v>
      </c>
      <c r="J870" s="286" t="s">
        <v>2064</v>
      </c>
      <c r="K870" s="393" t="s">
        <v>1083</v>
      </c>
      <c r="L870" s="392" t="s">
        <v>2048</v>
      </c>
      <c r="M870" s="392" t="s">
        <v>3135</v>
      </c>
      <c r="N870" s="372">
        <v>1</v>
      </c>
      <c r="O870" s="373">
        <v>0</v>
      </c>
      <c r="P870" s="373">
        <v>0</v>
      </c>
      <c r="Q870" s="373">
        <v>0</v>
      </c>
      <c r="R870" s="373">
        <v>0</v>
      </c>
      <c r="S870" s="374">
        <v>0</v>
      </c>
      <c r="T870" s="374">
        <v>0</v>
      </c>
      <c r="U870" s="374">
        <v>0</v>
      </c>
      <c r="V870" s="374">
        <v>0</v>
      </c>
      <c r="W870" s="373">
        <v>0</v>
      </c>
      <c r="X870" s="373">
        <v>0</v>
      </c>
      <c r="Y870" s="373">
        <v>0</v>
      </c>
      <c r="Z870" s="373">
        <v>0</v>
      </c>
      <c r="AA870" s="374">
        <v>0</v>
      </c>
      <c r="AB870" s="374">
        <v>0</v>
      </c>
      <c r="AC870" s="374">
        <v>0</v>
      </c>
      <c r="AD870" s="374">
        <v>0</v>
      </c>
      <c r="AE870" s="373">
        <v>0</v>
      </c>
      <c r="AF870" s="373">
        <v>0</v>
      </c>
      <c r="AG870" s="373">
        <v>0</v>
      </c>
      <c r="AH870" s="373">
        <v>0</v>
      </c>
      <c r="AI870" s="374">
        <v>0</v>
      </c>
      <c r="AJ870" s="374">
        <v>0</v>
      </c>
      <c r="AK870" s="374">
        <v>0</v>
      </c>
      <c r="AL870" s="374">
        <v>0</v>
      </c>
      <c r="AM870" s="226">
        <v>0</v>
      </c>
      <c r="AN870" s="226">
        <v>0</v>
      </c>
      <c r="AO870" s="226">
        <v>0</v>
      </c>
      <c r="AP870" s="226">
        <v>0</v>
      </c>
      <c r="AQ870" s="227">
        <v>0</v>
      </c>
      <c r="AR870" s="227">
        <v>0</v>
      </c>
      <c r="AS870" s="227">
        <v>0</v>
      </c>
      <c r="AT870" s="227">
        <v>0</v>
      </c>
      <c r="AU870" s="226">
        <v>0</v>
      </c>
      <c r="AV870" s="226">
        <v>0</v>
      </c>
      <c r="AW870" s="226">
        <v>0</v>
      </c>
      <c r="AX870" s="226">
        <v>0</v>
      </c>
      <c r="AY870" s="227"/>
      <c r="AZ870" s="227"/>
      <c r="BA870" s="227"/>
      <c r="BB870" s="227"/>
      <c r="BC870" s="226">
        <f t="shared" si="362"/>
        <v>0</v>
      </c>
      <c r="BD870" s="226">
        <f t="shared" si="362"/>
        <v>0</v>
      </c>
      <c r="BE870" s="226">
        <f t="shared" si="362"/>
        <v>0</v>
      </c>
      <c r="BF870" s="226">
        <f t="shared" si="360"/>
        <v>0</v>
      </c>
      <c r="BG870" s="218">
        <f t="shared" si="360"/>
        <v>0</v>
      </c>
      <c r="BH870" s="218">
        <f t="shared" si="360"/>
        <v>0</v>
      </c>
      <c r="BI870" s="218">
        <f t="shared" si="360"/>
        <v>0</v>
      </c>
      <c r="BJ870" s="218">
        <f t="shared" si="360"/>
        <v>0</v>
      </c>
      <c r="BK870" s="226">
        <f t="shared" si="339"/>
        <v>0</v>
      </c>
      <c r="BL870" s="226">
        <f t="shared" si="339"/>
        <v>0</v>
      </c>
      <c r="BM870" s="226">
        <f t="shared" si="339"/>
        <v>0</v>
      </c>
      <c r="BN870" s="226">
        <f t="shared" si="339"/>
        <v>0</v>
      </c>
      <c r="BO870" s="227">
        <f t="shared" si="357"/>
        <v>0</v>
      </c>
      <c r="BP870" s="227">
        <f t="shared" si="357"/>
        <v>0</v>
      </c>
      <c r="BQ870" s="227">
        <f t="shared" si="357"/>
        <v>0</v>
      </c>
      <c r="BR870" s="227">
        <f t="shared" si="357"/>
        <v>0</v>
      </c>
      <c r="BS870" s="226">
        <v>0</v>
      </c>
      <c r="BT870" s="226">
        <v>0</v>
      </c>
      <c r="BU870" s="226">
        <v>0</v>
      </c>
      <c r="BV870" s="226">
        <v>0</v>
      </c>
      <c r="BW870" s="227">
        <v>0</v>
      </c>
      <c r="BX870" s="227">
        <v>0</v>
      </c>
      <c r="BY870" s="227">
        <v>0</v>
      </c>
      <c r="BZ870" s="227">
        <v>0</v>
      </c>
      <c r="CA870" s="226">
        <v>0</v>
      </c>
      <c r="CB870" s="226">
        <f>IFERROR(VLOOKUP($G870,[12]ITEM!$B$2:$AC$939,26,0),0)</f>
        <v>0</v>
      </c>
      <c r="CC870" s="226">
        <f>IFERROR(VLOOKUP($G870,[12]ITEM!$B$2:$AC$939,27,0),0)</f>
        <v>0</v>
      </c>
      <c r="CD870" s="226">
        <f>IFERROR(VLOOKUP($G870,[12]ITEM!$B$2:$AC$939,28,0),0)</f>
        <v>0</v>
      </c>
      <c r="CE870" s="227">
        <v>0</v>
      </c>
      <c r="CF870" s="227">
        <v>0</v>
      </c>
      <c r="CG870" s="227">
        <v>0</v>
      </c>
      <c r="CH870" s="227">
        <v>0</v>
      </c>
      <c r="CI870" s="375"/>
      <c r="CJ870" s="226">
        <f t="shared" si="351"/>
        <v>0</v>
      </c>
      <c r="CK870" s="226">
        <f t="shared" si="351"/>
        <v>0</v>
      </c>
      <c r="CL870" s="226">
        <f t="shared" si="351"/>
        <v>0</v>
      </c>
      <c r="CM870" s="226">
        <f t="shared" si="351"/>
        <v>0</v>
      </c>
      <c r="CN870" s="227">
        <f t="shared" si="351"/>
        <v>0</v>
      </c>
      <c r="CO870" s="227">
        <f t="shared" si="351"/>
        <v>0</v>
      </c>
      <c r="CP870" s="227">
        <f t="shared" si="351"/>
        <v>0</v>
      </c>
      <c r="CQ870" s="227">
        <f t="shared" ref="CQ870:CQ933" si="363">CY870+DG870+DO870</f>
        <v>0</v>
      </c>
      <c r="CR870" s="226">
        <v>0</v>
      </c>
      <c r="CS870" s="226">
        <v>0</v>
      </c>
      <c r="CT870" s="226">
        <v>0</v>
      </c>
      <c r="CU870" s="226">
        <v>0</v>
      </c>
      <c r="CV870" s="227">
        <f t="shared" si="344"/>
        <v>0</v>
      </c>
      <c r="CW870" s="227">
        <f>CV870*(1+('[13]GROWTH (YoY)'!AR870/100))</f>
        <v>0</v>
      </c>
      <c r="CX870" s="227">
        <f>CW870*(1+('[13]GROWTH (YoY)'!AS870/100))</f>
        <v>0</v>
      </c>
      <c r="CY870" s="227">
        <f>CX870*(1+('[13]GROWTH (YoY)'!AT870/100))</f>
        <v>0</v>
      </c>
      <c r="CZ870" s="226">
        <v>0</v>
      </c>
      <c r="DA870" s="226">
        <v>0</v>
      </c>
      <c r="DB870" s="226">
        <v>0</v>
      </c>
      <c r="DC870" s="226">
        <v>0</v>
      </c>
      <c r="DD870" s="227">
        <v>0</v>
      </c>
      <c r="DE870" s="227">
        <v>0</v>
      </c>
      <c r="DF870" s="227">
        <v>0</v>
      </c>
      <c r="DG870" s="227">
        <v>0</v>
      </c>
      <c r="DH870" s="226">
        <v>0</v>
      </c>
      <c r="DI870" s="226">
        <v>0</v>
      </c>
      <c r="DJ870" s="226">
        <v>0</v>
      </c>
      <c r="DK870" s="226">
        <v>0</v>
      </c>
      <c r="DL870" s="227">
        <v>0</v>
      </c>
      <c r="DM870" s="227">
        <v>0</v>
      </c>
      <c r="DN870" s="227">
        <v>0</v>
      </c>
      <c r="DO870" s="227">
        <v>0</v>
      </c>
      <c r="DP870" s="376">
        <f t="shared" si="341"/>
        <v>0</v>
      </c>
      <c r="DQ870" s="226">
        <f t="shared" si="341"/>
        <v>0</v>
      </c>
      <c r="DR870" s="226">
        <f t="shared" si="341"/>
        <v>0</v>
      </c>
      <c r="DS870" s="226">
        <f t="shared" si="341"/>
        <v>0</v>
      </c>
      <c r="DT870" s="227">
        <f t="shared" si="341"/>
        <v>0</v>
      </c>
      <c r="DU870" s="227">
        <f t="shared" si="341"/>
        <v>0</v>
      </c>
      <c r="DV870" s="227">
        <f t="shared" si="341"/>
        <v>0</v>
      </c>
      <c r="DW870" s="227">
        <f t="shared" si="341"/>
        <v>0</v>
      </c>
      <c r="DX870" s="377">
        <f t="shared" si="359"/>
        <v>0</v>
      </c>
      <c r="DY870" s="377">
        <f t="shared" si="358"/>
        <v>0</v>
      </c>
      <c r="DZ870" s="377">
        <f t="shared" si="358"/>
        <v>0</v>
      </c>
      <c r="EA870" s="377">
        <f t="shared" si="358"/>
        <v>0</v>
      </c>
      <c r="EB870" s="378">
        <f t="shared" si="358"/>
        <v>0</v>
      </c>
      <c r="EC870" s="378">
        <f t="shared" si="358"/>
        <v>0</v>
      </c>
      <c r="ED870" s="378">
        <f t="shared" si="358"/>
        <v>0</v>
      </c>
      <c r="EE870" s="378">
        <f t="shared" si="358"/>
        <v>0</v>
      </c>
      <c r="EG870" s="226">
        <v>0</v>
      </c>
      <c r="EH870" s="226">
        <v>0</v>
      </c>
      <c r="EI870" s="226">
        <v>0</v>
      </c>
      <c r="EJ870" s="226">
        <v>0</v>
      </c>
      <c r="EK870" s="226">
        <v>0</v>
      </c>
      <c r="EL870" s="226">
        <v>0</v>
      </c>
      <c r="EM870" s="226">
        <v>0</v>
      </c>
      <c r="EN870" s="379">
        <f t="shared" si="345"/>
        <v>0</v>
      </c>
      <c r="EO870" s="226">
        <f t="shared" si="346"/>
        <v>0</v>
      </c>
      <c r="EP870" s="379">
        <f t="shared" si="347"/>
        <v>0</v>
      </c>
      <c r="EQ870" s="226">
        <f t="shared" si="348"/>
        <v>0</v>
      </c>
      <c r="ER870" s="226">
        <f t="shared" si="349"/>
        <v>0</v>
      </c>
      <c r="ES870" s="292"/>
      <c r="ET870" s="227">
        <v>0</v>
      </c>
      <c r="EU870" s="227">
        <v>0</v>
      </c>
      <c r="EV870" s="227">
        <v>0</v>
      </c>
      <c r="EW870" s="227">
        <v>0</v>
      </c>
      <c r="EX870" s="227">
        <v>0</v>
      </c>
      <c r="EY870" s="227">
        <v>0</v>
      </c>
      <c r="EZ870" s="227">
        <v>0</v>
      </c>
      <c r="FA870" s="380">
        <f t="shared" si="352"/>
        <v>0</v>
      </c>
      <c r="FB870" s="228">
        <f t="shared" si="353"/>
        <v>0</v>
      </c>
      <c r="FC870" s="380">
        <f t="shared" si="354"/>
        <v>0</v>
      </c>
      <c r="FD870" s="227">
        <f t="shared" si="355"/>
        <v>0</v>
      </c>
      <c r="FE870" s="227">
        <f t="shared" si="356"/>
        <v>0</v>
      </c>
      <c r="FF870" s="227">
        <v>0</v>
      </c>
      <c r="FG870" s="228">
        <f t="shared" si="350"/>
        <v>0</v>
      </c>
      <c r="FH870" s="227">
        <v>0</v>
      </c>
      <c r="FI870" s="227">
        <v>0</v>
      </c>
      <c r="FJ870" s="227">
        <v>0</v>
      </c>
      <c r="FK870" s="227">
        <f t="shared" si="342"/>
        <v>0</v>
      </c>
      <c r="FL870" s="227">
        <v>0</v>
      </c>
      <c r="FM870" s="227">
        <f t="shared" si="343"/>
        <v>0</v>
      </c>
      <c r="FZ870" s="229"/>
      <c r="GA870" s="229"/>
      <c r="GB870" s="229"/>
      <c r="GC870" s="229"/>
      <c r="GD870" s="229"/>
    </row>
    <row r="871" spans="1:186" s="368" customFormat="1">
      <c r="A871" s="287" t="s">
        <v>2039</v>
      </c>
      <c r="B871" s="369" t="s">
        <v>2040</v>
      </c>
      <c r="C871" s="287" t="s">
        <v>2097</v>
      </c>
      <c r="D871" s="287" t="s">
        <v>2043</v>
      </c>
      <c r="E871" s="369" t="s">
        <v>2098</v>
      </c>
      <c r="F871" s="287">
        <v>868</v>
      </c>
      <c r="G871" s="392" t="s">
        <v>2103</v>
      </c>
      <c r="H871" s="392" t="s">
        <v>2104</v>
      </c>
      <c r="I871" s="393" t="s">
        <v>2063</v>
      </c>
      <c r="J871" s="286" t="s">
        <v>2064</v>
      </c>
      <c r="K871" s="393" t="s">
        <v>1083</v>
      </c>
      <c r="L871" s="392" t="s">
        <v>2048</v>
      </c>
      <c r="M871" s="392" t="s">
        <v>3135</v>
      </c>
      <c r="N871" s="372">
        <v>1</v>
      </c>
      <c r="O871" s="373">
        <v>151</v>
      </c>
      <c r="P871" s="373">
        <v>197</v>
      </c>
      <c r="Q871" s="373">
        <v>191</v>
      </c>
      <c r="R871" s="373">
        <v>210</v>
      </c>
      <c r="S871" s="374">
        <v>109</v>
      </c>
      <c r="T871" s="374">
        <v>105</v>
      </c>
      <c r="U871" s="374">
        <v>116</v>
      </c>
      <c r="V871" s="374">
        <v>118</v>
      </c>
      <c r="W871" s="373">
        <v>91</v>
      </c>
      <c r="X871" s="373">
        <v>112</v>
      </c>
      <c r="Y871" s="373">
        <v>113</v>
      </c>
      <c r="Z871" s="373">
        <v>120</v>
      </c>
      <c r="AA871" s="374">
        <v>58</v>
      </c>
      <c r="AB871" s="374">
        <v>58</v>
      </c>
      <c r="AC871" s="374">
        <v>62</v>
      </c>
      <c r="AD871" s="374">
        <v>63</v>
      </c>
      <c r="AE871" s="373">
        <v>10</v>
      </c>
      <c r="AF871" s="373">
        <v>12</v>
      </c>
      <c r="AG871" s="373">
        <v>12</v>
      </c>
      <c r="AH871" s="373">
        <v>12</v>
      </c>
      <c r="AI871" s="374">
        <v>4</v>
      </c>
      <c r="AJ871" s="374">
        <v>4</v>
      </c>
      <c r="AK871" s="374">
        <v>4</v>
      </c>
      <c r="AL871" s="374">
        <v>4</v>
      </c>
      <c r="AM871" s="226">
        <v>60</v>
      </c>
      <c r="AN871" s="226">
        <v>85</v>
      </c>
      <c r="AO871" s="226">
        <v>78</v>
      </c>
      <c r="AP871" s="226">
        <v>90</v>
      </c>
      <c r="AQ871" s="227">
        <v>51</v>
      </c>
      <c r="AR871" s="227">
        <v>47</v>
      </c>
      <c r="AS871" s="227">
        <v>54</v>
      </c>
      <c r="AT871" s="227">
        <v>55</v>
      </c>
      <c r="AU871" s="226">
        <v>46</v>
      </c>
      <c r="AV871" s="226">
        <v>66</v>
      </c>
      <c r="AW871" s="226">
        <v>60</v>
      </c>
      <c r="AX871" s="226">
        <v>70</v>
      </c>
      <c r="AY871" s="227">
        <v>43</v>
      </c>
      <c r="AZ871" s="227">
        <v>39</v>
      </c>
      <c r="BA871" s="227">
        <v>45</v>
      </c>
      <c r="BB871" s="227">
        <v>46</v>
      </c>
      <c r="BC871" s="226">
        <f t="shared" si="362"/>
        <v>14</v>
      </c>
      <c r="BD871" s="226">
        <f t="shared" si="362"/>
        <v>19</v>
      </c>
      <c r="BE871" s="226">
        <f t="shared" si="362"/>
        <v>18</v>
      </c>
      <c r="BF871" s="226">
        <f t="shared" si="360"/>
        <v>20</v>
      </c>
      <c r="BG871" s="218">
        <f t="shared" si="360"/>
        <v>7</v>
      </c>
      <c r="BH871" s="218">
        <f t="shared" si="360"/>
        <v>7</v>
      </c>
      <c r="BI871" s="218">
        <f t="shared" si="360"/>
        <v>8</v>
      </c>
      <c r="BJ871" s="218">
        <f t="shared" si="360"/>
        <v>8</v>
      </c>
      <c r="BK871" s="226">
        <f t="shared" si="339"/>
        <v>0</v>
      </c>
      <c r="BL871" s="226">
        <f t="shared" si="339"/>
        <v>0</v>
      </c>
      <c r="BM871" s="226">
        <f t="shared" si="339"/>
        <v>0</v>
      </c>
      <c r="BN871" s="226">
        <f t="shared" si="339"/>
        <v>0</v>
      </c>
      <c r="BO871" s="227">
        <f t="shared" si="357"/>
        <v>1</v>
      </c>
      <c r="BP871" s="227">
        <f t="shared" si="357"/>
        <v>1</v>
      </c>
      <c r="BQ871" s="227">
        <f t="shared" si="357"/>
        <v>1</v>
      </c>
      <c r="BR871" s="227">
        <f t="shared" si="357"/>
        <v>1</v>
      </c>
      <c r="BS871" s="226">
        <v>0</v>
      </c>
      <c r="BT871" s="226">
        <v>0</v>
      </c>
      <c r="BU871" s="226">
        <v>0</v>
      </c>
      <c r="BV871" s="226">
        <v>0</v>
      </c>
      <c r="BW871" s="227">
        <v>1</v>
      </c>
      <c r="BX871" s="227">
        <v>1</v>
      </c>
      <c r="BY871" s="227">
        <v>1</v>
      </c>
      <c r="BZ871" s="227">
        <v>1</v>
      </c>
      <c r="CA871" s="226">
        <v>0</v>
      </c>
      <c r="CB871" s="226">
        <f>IFERROR(VLOOKUP($G871,[12]ITEM!$B$2:$AC$939,26,0),0)</f>
        <v>0</v>
      </c>
      <c r="CC871" s="226">
        <f>IFERROR(VLOOKUP($G871,[12]ITEM!$B$2:$AC$939,27,0),0)</f>
        <v>0</v>
      </c>
      <c r="CD871" s="226">
        <f>IFERROR(VLOOKUP($G871,[12]ITEM!$B$2:$AC$939,28,0),0)</f>
        <v>0</v>
      </c>
      <c r="CE871" s="227">
        <v>0</v>
      </c>
      <c r="CF871" s="227">
        <v>0</v>
      </c>
      <c r="CG871" s="227">
        <v>0</v>
      </c>
      <c r="CH871" s="227">
        <v>0</v>
      </c>
      <c r="CI871" s="375"/>
      <c r="CJ871" s="226">
        <f t="shared" ref="CJ871:CP907" si="364">CR871+CZ871+DH871</f>
        <v>14</v>
      </c>
      <c r="CK871" s="226">
        <f t="shared" si="364"/>
        <v>19</v>
      </c>
      <c r="CL871" s="226">
        <f t="shared" si="364"/>
        <v>18</v>
      </c>
      <c r="CM871" s="226">
        <f t="shared" si="364"/>
        <v>20</v>
      </c>
      <c r="CN871" s="227">
        <f t="shared" si="364"/>
        <v>7</v>
      </c>
      <c r="CO871" s="227">
        <f t="shared" si="364"/>
        <v>6.4084196020379496</v>
      </c>
      <c r="CP871" s="227">
        <f t="shared" si="364"/>
        <v>7.4230519481103672</v>
      </c>
      <c r="CQ871" s="227">
        <f t="shared" si="363"/>
        <v>7.5802821405684213</v>
      </c>
      <c r="CR871" s="226">
        <v>14</v>
      </c>
      <c r="CS871" s="226">
        <v>19</v>
      </c>
      <c r="CT871" s="226">
        <v>18</v>
      </c>
      <c r="CU871" s="226">
        <v>20</v>
      </c>
      <c r="CV871" s="227">
        <f t="shared" si="344"/>
        <v>7</v>
      </c>
      <c r="CW871" s="227">
        <f>CV871*(1+('[13]GROWTH (YoY)'!AR871/100))</f>
        <v>6.4084196020379496</v>
      </c>
      <c r="CX871" s="227">
        <f>CW871*(1+('[13]GROWTH (YoY)'!AS871/100))</f>
        <v>7.4230519481103672</v>
      </c>
      <c r="CY871" s="227">
        <f>CX871*(1+('[13]GROWTH (YoY)'!AT871/100))</f>
        <v>7.5802821405684213</v>
      </c>
      <c r="CZ871" s="226">
        <v>0</v>
      </c>
      <c r="DA871" s="226">
        <v>0</v>
      </c>
      <c r="DB871" s="226">
        <v>0</v>
      </c>
      <c r="DC871" s="226">
        <v>0</v>
      </c>
      <c r="DD871" s="227">
        <v>0</v>
      </c>
      <c r="DE871" s="227">
        <v>0</v>
      </c>
      <c r="DF871" s="227">
        <v>0</v>
      </c>
      <c r="DG871" s="227">
        <v>0</v>
      </c>
      <c r="DH871" s="226">
        <v>0</v>
      </c>
      <c r="DI871" s="226">
        <v>0</v>
      </c>
      <c r="DJ871" s="226">
        <v>0</v>
      </c>
      <c r="DK871" s="226">
        <v>0</v>
      </c>
      <c r="DL871" s="227">
        <v>0</v>
      </c>
      <c r="DM871" s="227">
        <v>0</v>
      </c>
      <c r="DN871" s="227">
        <v>0</v>
      </c>
      <c r="DO871" s="227">
        <v>0</v>
      </c>
      <c r="DP871" s="376">
        <f t="shared" si="341"/>
        <v>0</v>
      </c>
      <c r="DQ871" s="226">
        <f t="shared" si="341"/>
        <v>0</v>
      </c>
      <c r="DR871" s="226">
        <f t="shared" si="341"/>
        <v>0</v>
      </c>
      <c r="DS871" s="226">
        <f t="shared" si="341"/>
        <v>0</v>
      </c>
      <c r="DT871" s="227">
        <f t="shared" si="341"/>
        <v>0</v>
      </c>
      <c r="DU871" s="227">
        <f t="shared" si="341"/>
        <v>0.59158039796205042</v>
      </c>
      <c r="DV871" s="227">
        <f t="shared" si="341"/>
        <v>0.57694805188963283</v>
      </c>
      <c r="DW871" s="227">
        <f t="shared" si="341"/>
        <v>0.41971785943157869</v>
      </c>
      <c r="DX871" s="377">
        <f t="shared" si="359"/>
        <v>0.60264900662251653</v>
      </c>
      <c r="DY871" s="377">
        <f t="shared" si="358"/>
        <v>0.56852791878172593</v>
      </c>
      <c r="DZ871" s="377">
        <f t="shared" si="358"/>
        <v>0.59162303664921467</v>
      </c>
      <c r="EA871" s="377">
        <f t="shared" si="358"/>
        <v>0.5714285714285714</v>
      </c>
      <c r="EB871" s="378">
        <f t="shared" si="358"/>
        <v>0.5321100917431193</v>
      </c>
      <c r="EC871" s="378">
        <f t="shared" si="358"/>
        <v>0.55238095238095242</v>
      </c>
      <c r="ED871" s="378">
        <f t="shared" si="358"/>
        <v>0.53448275862068961</v>
      </c>
      <c r="EE871" s="378">
        <f t="shared" si="358"/>
        <v>0.53389830508474578</v>
      </c>
      <c r="EG871" s="226">
        <v>151</v>
      </c>
      <c r="EH871" s="226">
        <v>81</v>
      </c>
      <c r="EI871" s="226">
        <v>70</v>
      </c>
      <c r="EJ871" s="226">
        <v>0</v>
      </c>
      <c r="EK871" s="226">
        <v>0</v>
      </c>
      <c r="EL871" s="226">
        <v>0</v>
      </c>
      <c r="EM871" s="226">
        <v>0</v>
      </c>
      <c r="EN871" s="379">
        <f t="shared" si="345"/>
        <v>0.53642384105960261</v>
      </c>
      <c r="EO871" s="226">
        <f t="shared" si="346"/>
        <v>0</v>
      </c>
      <c r="EP871" s="379">
        <f t="shared" si="347"/>
        <v>0</v>
      </c>
      <c r="EQ871" s="226">
        <f t="shared" si="348"/>
        <v>0</v>
      </c>
      <c r="ER871" s="226">
        <f t="shared" si="349"/>
        <v>0</v>
      </c>
      <c r="ES871" s="292"/>
      <c r="ET871" s="227">
        <v>109</v>
      </c>
      <c r="EU871" s="227">
        <v>54</v>
      </c>
      <c r="EV871" s="227">
        <v>55</v>
      </c>
      <c r="EW871" s="227">
        <v>0</v>
      </c>
      <c r="EX871" s="227">
        <v>26</v>
      </c>
      <c r="EY871" s="227">
        <v>1</v>
      </c>
      <c r="EZ871" s="227">
        <v>1</v>
      </c>
      <c r="FA871" s="380">
        <f t="shared" si="352"/>
        <v>0.49541284403669728</v>
      </c>
      <c r="FB871" s="228">
        <f t="shared" si="353"/>
        <v>0</v>
      </c>
      <c r="FC871" s="380">
        <f t="shared" si="354"/>
        <v>0.23853211009174313</v>
      </c>
      <c r="FD871" s="227">
        <f t="shared" si="355"/>
        <v>26000000</v>
      </c>
      <c r="FE871" s="227">
        <f t="shared" si="356"/>
        <v>0</v>
      </c>
      <c r="FF871" s="227">
        <v>55</v>
      </c>
      <c r="FG871" s="228">
        <f t="shared" si="350"/>
        <v>78.181818181818187</v>
      </c>
      <c r="FH871" s="227">
        <v>43</v>
      </c>
      <c r="FI871" s="227">
        <v>55</v>
      </c>
      <c r="FJ871" s="227">
        <v>2</v>
      </c>
      <c r="FK871" s="227">
        <f t="shared" si="342"/>
        <v>10</v>
      </c>
      <c r="FL871" s="227">
        <v>3</v>
      </c>
      <c r="FM871" s="227">
        <f t="shared" si="343"/>
        <v>7</v>
      </c>
      <c r="FZ871" s="229"/>
      <c r="GA871" s="229"/>
      <c r="GB871" s="229"/>
      <c r="GC871" s="229"/>
      <c r="GD871" s="229"/>
    </row>
    <row r="872" spans="1:186" s="368" customFormat="1">
      <c r="A872" s="287" t="s">
        <v>2039</v>
      </c>
      <c r="B872" s="369" t="s">
        <v>2040</v>
      </c>
      <c r="C872" s="287" t="s">
        <v>2097</v>
      </c>
      <c r="D872" s="287" t="s">
        <v>2043</v>
      </c>
      <c r="E872" s="369" t="s">
        <v>2098</v>
      </c>
      <c r="F872" s="287">
        <v>869</v>
      </c>
      <c r="G872" s="392" t="s">
        <v>2105</v>
      </c>
      <c r="H872" s="392" t="s">
        <v>2106</v>
      </c>
      <c r="I872" s="393" t="s">
        <v>2063</v>
      </c>
      <c r="J872" s="286" t="s">
        <v>2064</v>
      </c>
      <c r="K872" s="393" t="s">
        <v>1083</v>
      </c>
      <c r="L872" s="392" t="s">
        <v>2048</v>
      </c>
      <c r="M872" s="392" t="s">
        <v>3135</v>
      </c>
      <c r="N872" s="372">
        <v>1</v>
      </c>
      <c r="O872" s="373">
        <v>0</v>
      </c>
      <c r="P872" s="373">
        <v>0</v>
      </c>
      <c r="Q872" s="373">
        <v>0</v>
      </c>
      <c r="R872" s="373">
        <v>0</v>
      </c>
      <c r="S872" s="374">
        <v>0</v>
      </c>
      <c r="T872" s="374">
        <v>0</v>
      </c>
      <c r="U872" s="374">
        <v>0</v>
      </c>
      <c r="V872" s="374">
        <v>0</v>
      </c>
      <c r="W872" s="373">
        <v>0</v>
      </c>
      <c r="X872" s="373">
        <v>0</v>
      </c>
      <c r="Y872" s="373">
        <v>0</v>
      </c>
      <c r="Z872" s="373">
        <v>0</v>
      </c>
      <c r="AA872" s="374">
        <v>0</v>
      </c>
      <c r="AB872" s="374">
        <v>0</v>
      </c>
      <c r="AC872" s="374">
        <v>0</v>
      </c>
      <c r="AD872" s="374">
        <v>0</v>
      </c>
      <c r="AE872" s="373">
        <v>0</v>
      </c>
      <c r="AF872" s="373">
        <v>0</v>
      </c>
      <c r="AG872" s="373">
        <v>0</v>
      </c>
      <c r="AH872" s="373">
        <v>0</v>
      </c>
      <c r="AI872" s="374">
        <v>0</v>
      </c>
      <c r="AJ872" s="374">
        <v>0</v>
      </c>
      <c r="AK872" s="374">
        <v>0</v>
      </c>
      <c r="AL872" s="374">
        <v>0</v>
      </c>
      <c r="AM872" s="226">
        <v>0</v>
      </c>
      <c r="AN872" s="226">
        <v>0</v>
      </c>
      <c r="AO872" s="226">
        <v>0</v>
      </c>
      <c r="AP872" s="226">
        <v>0</v>
      </c>
      <c r="AQ872" s="227">
        <v>0</v>
      </c>
      <c r="AR872" s="227">
        <v>0</v>
      </c>
      <c r="AS872" s="227">
        <v>0</v>
      </c>
      <c r="AT872" s="227">
        <v>0</v>
      </c>
      <c r="AU872" s="226">
        <v>0</v>
      </c>
      <c r="AV872" s="226">
        <v>0</v>
      </c>
      <c r="AW872" s="226">
        <v>0</v>
      </c>
      <c r="AX872" s="226">
        <v>0</v>
      </c>
      <c r="AY872" s="227"/>
      <c r="AZ872" s="227"/>
      <c r="BA872" s="227"/>
      <c r="BB872" s="227"/>
      <c r="BC872" s="226">
        <f t="shared" si="362"/>
        <v>0</v>
      </c>
      <c r="BD872" s="226">
        <f t="shared" si="362"/>
        <v>0</v>
      </c>
      <c r="BE872" s="226">
        <f t="shared" si="362"/>
        <v>0</v>
      </c>
      <c r="BF872" s="226">
        <f t="shared" si="360"/>
        <v>0</v>
      </c>
      <c r="BG872" s="218">
        <f t="shared" si="360"/>
        <v>0</v>
      </c>
      <c r="BH872" s="218">
        <f t="shared" si="360"/>
        <v>0</v>
      </c>
      <c r="BI872" s="218">
        <f t="shared" si="360"/>
        <v>0</v>
      </c>
      <c r="BJ872" s="218">
        <f t="shared" si="360"/>
        <v>0</v>
      </c>
      <c r="BK872" s="226">
        <f t="shared" si="339"/>
        <v>0</v>
      </c>
      <c r="BL872" s="226">
        <f t="shared" si="339"/>
        <v>0</v>
      </c>
      <c r="BM872" s="226">
        <f t="shared" si="339"/>
        <v>0</v>
      </c>
      <c r="BN872" s="226">
        <f t="shared" si="339"/>
        <v>0</v>
      </c>
      <c r="BO872" s="227">
        <f t="shared" si="357"/>
        <v>0</v>
      </c>
      <c r="BP872" s="227">
        <f t="shared" si="357"/>
        <v>0</v>
      </c>
      <c r="BQ872" s="227">
        <f t="shared" si="357"/>
        <v>0</v>
      </c>
      <c r="BR872" s="227">
        <f t="shared" si="357"/>
        <v>0</v>
      </c>
      <c r="BS872" s="226">
        <v>0</v>
      </c>
      <c r="BT872" s="226">
        <v>0</v>
      </c>
      <c r="BU872" s="226">
        <v>0</v>
      </c>
      <c r="BV872" s="226">
        <v>0</v>
      </c>
      <c r="BW872" s="227">
        <v>0</v>
      </c>
      <c r="BX872" s="227">
        <v>0</v>
      </c>
      <c r="BY872" s="227">
        <v>0</v>
      </c>
      <c r="BZ872" s="227">
        <v>0</v>
      </c>
      <c r="CA872" s="226">
        <v>0</v>
      </c>
      <c r="CB872" s="226">
        <f>IFERROR(VLOOKUP($G872,[12]ITEM!$B$2:$AC$939,26,0),0)</f>
        <v>0</v>
      </c>
      <c r="CC872" s="226">
        <f>IFERROR(VLOOKUP($G872,[12]ITEM!$B$2:$AC$939,27,0),0)</f>
        <v>0</v>
      </c>
      <c r="CD872" s="226">
        <f>IFERROR(VLOOKUP($G872,[12]ITEM!$B$2:$AC$939,28,0),0)</f>
        <v>0</v>
      </c>
      <c r="CE872" s="227">
        <v>0</v>
      </c>
      <c r="CF872" s="227">
        <v>0</v>
      </c>
      <c r="CG872" s="227">
        <v>0</v>
      </c>
      <c r="CH872" s="227">
        <v>0</v>
      </c>
      <c r="CI872" s="375"/>
      <c r="CJ872" s="226">
        <f t="shared" si="364"/>
        <v>0</v>
      </c>
      <c r="CK872" s="226">
        <f t="shared" si="364"/>
        <v>0</v>
      </c>
      <c r="CL872" s="226">
        <f t="shared" si="364"/>
        <v>0</v>
      </c>
      <c r="CM872" s="226">
        <f t="shared" si="364"/>
        <v>0</v>
      </c>
      <c r="CN872" s="227">
        <f t="shared" si="364"/>
        <v>0</v>
      </c>
      <c r="CO872" s="227">
        <f t="shared" si="364"/>
        <v>0</v>
      </c>
      <c r="CP872" s="227">
        <f t="shared" si="364"/>
        <v>0</v>
      </c>
      <c r="CQ872" s="227">
        <f t="shared" si="363"/>
        <v>0</v>
      </c>
      <c r="CR872" s="226">
        <v>0</v>
      </c>
      <c r="CS872" s="226">
        <v>0</v>
      </c>
      <c r="CT872" s="226">
        <v>0</v>
      </c>
      <c r="CU872" s="226">
        <v>0</v>
      </c>
      <c r="CV872" s="227">
        <f t="shared" si="344"/>
        <v>0</v>
      </c>
      <c r="CW872" s="227">
        <f>CV872*(1+('[13]GROWTH (YoY)'!AR872/100))</f>
        <v>0</v>
      </c>
      <c r="CX872" s="227">
        <f>CW872*(1+('[13]GROWTH (YoY)'!AS872/100))</f>
        <v>0</v>
      </c>
      <c r="CY872" s="227">
        <f>CX872*(1+('[13]GROWTH (YoY)'!AT872/100))</f>
        <v>0</v>
      </c>
      <c r="CZ872" s="226">
        <v>0</v>
      </c>
      <c r="DA872" s="226">
        <v>0</v>
      </c>
      <c r="DB872" s="226">
        <v>0</v>
      </c>
      <c r="DC872" s="226">
        <v>0</v>
      </c>
      <c r="DD872" s="227">
        <v>0</v>
      </c>
      <c r="DE872" s="227">
        <v>0</v>
      </c>
      <c r="DF872" s="227">
        <v>0</v>
      </c>
      <c r="DG872" s="227">
        <v>0</v>
      </c>
      <c r="DH872" s="226">
        <v>0</v>
      </c>
      <c r="DI872" s="226">
        <v>0</v>
      </c>
      <c r="DJ872" s="226">
        <v>0</v>
      </c>
      <c r="DK872" s="226">
        <v>0</v>
      </c>
      <c r="DL872" s="227">
        <v>0</v>
      </c>
      <c r="DM872" s="227">
        <v>0</v>
      </c>
      <c r="DN872" s="227">
        <v>0</v>
      </c>
      <c r="DO872" s="227">
        <v>0</v>
      </c>
      <c r="DP872" s="376">
        <f t="shared" si="341"/>
        <v>0</v>
      </c>
      <c r="DQ872" s="226">
        <f t="shared" si="341"/>
        <v>0</v>
      </c>
      <c r="DR872" s="226">
        <f t="shared" si="341"/>
        <v>0</v>
      </c>
      <c r="DS872" s="226">
        <f t="shared" si="341"/>
        <v>0</v>
      </c>
      <c r="DT872" s="227">
        <f t="shared" si="341"/>
        <v>0</v>
      </c>
      <c r="DU872" s="227">
        <f t="shared" si="341"/>
        <v>0</v>
      </c>
      <c r="DV872" s="227">
        <f t="shared" si="341"/>
        <v>0</v>
      </c>
      <c r="DW872" s="227">
        <f t="shared" si="341"/>
        <v>0</v>
      </c>
      <c r="DX872" s="377">
        <f t="shared" si="359"/>
        <v>0</v>
      </c>
      <c r="DY872" s="377">
        <f t="shared" si="358"/>
        <v>0</v>
      </c>
      <c r="DZ872" s="377">
        <f t="shared" si="358"/>
        <v>0</v>
      </c>
      <c r="EA872" s="377">
        <f t="shared" si="358"/>
        <v>0</v>
      </c>
      <c r="EB872" s="378">
        <f t="shared" si="358"/>
        <v>0</v>
      </c>
      <c r="EC872" s="378">
        <f t="shared" si="358"/>
        <v>0</v>
      </c>
      <c r="ED872" s="378">
        <f t="shared" si="358"/>
        <v>0</v>
      </c>
      <c r="EE872" s="378">
        <f t="shared" si="358"/>
        <v>0</v>
      </c>
      <c r="EG872" s="226">
        <v>0</v>
      </c>
      <c r="EH872" s="226">
        <v>0</v>
      </c>
      <c r="EI872" s="226">
        <v>0</v>
      </c>
      <c r="EJ872" s="226">
        <v>0</v>
      </c>
      <c r="EK872" s="226">
        <v>0</v>
      </c>
      <c r="EL872" s="226">
        <v>0</v>
      </c>
      <c r="EM872" s="226">
        <v>0</v>
      </c>
      <c r="EN872" s="379">
        <f t="shared" si="345"/>
        <v>0</v>
      </c>
      <c r="EO872" s="226">
        <f t="shared" si="346"/>
        <v>0</v>
      </c>
      <c r="EP872" s="379">
        <f t="shared" si="347"/>
        <v>0</v>
      </c>
      <c r="EQ872" s="226">
        <f t="shared" si="348"/>
        <v>0</v>
      </c>
      <c r="ER872" s="226">
        <f t="shared" si="349"/>
        <v>0</v>
      </c>
      <c r="ES872" s="292"/>
      <c r="ET872" s="227">
        <v>0</v>
      </c>
      <c r="EU872" s="227">
        <v>0</v>
      </c>
      <c r="EV872" s="227">
        <v>0</v>
      </c>
      <c r="EW872" s="227">
        <v>0</v>
      </c>
      <c r="EX872" s="227">
        <v>0</v>
      </c>
      <c r="EY872" s="227">
        <v>0</v>
      </c>
      <c r="EZ872" s="227">
        <v>0</v>
      </c>
      <c r="FA872" s="380">
        <f t="shared" si="352"/>
        <v>0</v>
      </c>
      <c r="FB872" s="228">
        <f t="shared" si="353"/>
        <v>0</v>
      </c>
      <c r="FC872" s="380">
        <f t="shared" si="354"/>
        <v>0</v>
      </c>
      <c r="FD872" s="227">
        <f t="shared" si="355"/>
        <v>0</v>
      </c>
      <c r="FE872" s="227">
        <f t="shared" si="356"/>
        <v>0</v>
      </c>
      <c r="FF872" s="227">
        <v>0</v>
      </c>
      <c r="FG872" s="228">
        <f t="shared" si="350"/>
        <v>0</v>
      </c>
      <c r="FH872" s="227">
        <v>0</v>
      </c>
      <c r="FI872" s="227">
        <v>0</v>
      </c>
      <c r="FJ872" s="227">
        <v>0</v>
      </c>
      <c r="FK872" s="227">
        <f t="shared" si="342"/>
        <v>0</v>
      </c>
      <c r="FL872" s="227">
        <v>0</v>
      </c>
      <c r="FM872" s="227">
        <f t="shared" si="343"/>
        <v>0</v>
      </c>
      <c r="FZ872" s="229"/>
      <c r="GA872" s="229"/>
      <c r="GB872" s="229"/>
      <c r="GC872" s="229"/>
      <c r="GD872" s="229"/>
    </row>
    <row r="873" spans="1:186" s="368" customFormat="1">
      <c r="A873" s="287" t="s">
        <v>2039</v>
      </c>
      <c r="B873" s="369" t="s">
        <v>2040</v>
      </c>
      <c r="C873" s="287" t="s">
        <v>2097</v>
      </c>
      <c r="D873" s="287" t="s">
        <v>2043</v>
      </c>
      <c r="E873" s="369" t="s">
        <v>2098</v>
      </c>
      <c r="F873" s="287">
        <v>870</v>
      </c>
      <c r="G873" s="392" t="s">
        <v>2107</v>
      </c>
      <c r="H873" s="392" t="s">
        <v>2108</v>
      </c>
      <c r="I873" s="393" t="s">
        <v>2063</v>
      </c>
      <c r="J873" s="286" t="s">
        <v>2064</v>
      </c>
      <c r="K873" s="393" t="s">
        <v>1083</v>
      </c>
      <c r="L873" s="392" t="s">
        <v>2048</v>
      </c>
      <c r="M873" s="392" t="s">
        <v>3135</v>
      </c>
      <c r="N873" s="372">
        <v>1</v>
      </c>
      <c r="O873" s="373">
        <v>485</v>
      </c>
      <c r="P873" s="373">
        <v>677</v>
      </c>
      <c r="Q873" s="373">
        <v>659</v>
      </c>
      <c r="R873" s="373">
        <v>742</v>
      </c>
      <c r="S873" s="374">
        <v>694</v>
      </c>
      <c r="T873" s="374">
        <v>676</v>
      </c>
      <c r="U873" s="374">
        <v>761</v>
      </c>
      <c r="V873" s="374">
        <v>777</v>
      </c>
      <c r="W873" s="373">
        <v>126</v>
      </c>
      <c r="X873" s="373">
        <v>164</v>
      </c>
      <c r="Y873" s="373">
        <v>163</v>
      </c>
      <c r="Z873" s="373">
        <v>169</v>
      </c>
      <c r="AA873" s="374">
        <v>129</v>
      </c>
      <c r="AB873" s="374">
        <v>123</v>
      </c>
      <c r="AC873" s="374">
        <v>131</v>
      </c>
      <c r="AD873" s="374">
        <v>133</v>
      </c>
      <c r="AE873" s="373">
        <v>33</v>
      </c>
      <c r="AF873" s="373">
        <v>40</v>
      </c>
      <c r="AG873" s="373">
        <v>41</v>
      </c>
      <c r="AH873" s="373">
        <v>41</v>
      </c>
      <c r="AI873" s="374">
        <v>46</v>
      </c>
      <c r="AJ873" s="374">
        <v>42</v>
      </c>
      <c r="AK873" s="374">
        <v>45</v>
      </c>
      <c r="AL873" s="374">
        <v>47</v>
      </c>
      <c r="AM873" s="226">
        <v>359</v>
      </c>
      <c r="AN873" s="226">
        <v>513</v>
      </c>
      <c r="AO873" s="226">
        <v>496</v>
      </c>
      <c r="AP873" s="226">
        <v>573</v>
      </c>
      <c r="AQ873" s="227">
        <v>565</v>
      </c>
      <c r="AR873" s="227">
        <v>553</v>
      </c>
      <c r="AS873" s="227">
        <v>630</v>
      </c>
      <c r="AT873" s="227">
        <v>644</v>
      </c>
      <c r="AU873" s="226">
        <v>193</v>
      </c>
      <c r="AV873" s="226">
        <v>205</v>
      </c>
      <c r="AW873" s="226">
        <v>201</v>
      </c>
      <c r="AX873" s="226">
        <v>213</v>
      </c>
      <c r="AY873" s="227">
        <v>292</v>
      </c>
      <c r="AZ873" s="227">
        <v>287</v>
      </c>
      <c r="BA873" s="227">
        <v>304</v>
      </c>
      <c r="BB873" s="227">
        <v>314</v>
      </c>
      <c r="BC873" s="226">
        <f t="shared" si="362"/>
        <v>158</v>
      </c>
      <c r="BD873" s="226">
        <f t="shared" si="362"/>
        <v>294</v>
      </c>
      <c r="BE873" s="226">
        <f t="shared" si="362"/>
        <v>278</v>
      </c>
      <c r="BF873" s="226">
        <f t="shared" si="360"/>
        <v>341</v>
      </c>
      <c r="BG873" s="218">
        <f t="shared" si="360"/>
        <v>268</v>
      </c>
      <c r="BH873" s="218">
        <f t="shared" si="360"/>
        <v>259</v>
      </c>
      <c r="BI873" s="218">
        <f t="shared" si="360"/>
        <v>316</v>
      </c>
      <c r="BJ873" s="218">
        <f t="shared" si="360"/>
        <v>323</v>
      </c>
      <c r="BK873" s="226">
        <f t="shared" si="339"/>
        <v>8</v>
      </c>
      <c r="BL873" s="226">
        <f t="shared" si="339"/>
        <v>14</v>
      </c>
      <c r="BM873" s="226">
        <f t="shared" si="339"/>
        <v>17</v>
      </c>
      <c r="BN873" s="226">
        <f t="shared" si="339"/>
        <v>19</v>
      </c>
      <c r="BO873" s="227">
        <f t="shared" si="357"/>
        <v>5</v>
      </c>
      <c r="BP873" s="227">
        <f t="shared" si="357"/>
        <v>7</v>
      </c>
      <c r="BQ873" s="227">
        <f t="shared" si="357"/>
        <v>10</v>
      </c>
      <c r="BR873" s="227">
        <f t="shared" si="357"/>
        <v>7</v>
      </c>
      <c r="BS873" s="226">
        <v>8</v>
      </c>
      <c r="BT873" s="226">
        <v>14</v>
      </c>
      <c r="BU873" s="226">
        <v>17</v>
      </c>
      <c r="BV873" s="226">
        <v>19</v>
      </c>
      <c r="BW873" s="227">
        <v>5</v>
      </c>
      <c r="BX873" s="227">
        <v>7</v>
      </c>
      <c r="BY873" s="227">
        <v>10</v>
      </c>
      <c r="BZ873" s="227">
        <v>7</v>
      </c>
      <c r="CA873" s="226">
        <v>0</v>
      </c>
      <c r="CB873" s="226">
        <f>IFERROR(VLOOKUP($G873,[12]ITEM!$B$2:$AC$939,26,0),0)</f>
        <v>0</v>
      </c>
      <c r="CC873" s="226">
        <f>IFERROR(VLOOKUP($G873,[12]ITEM!$B$2:$AC$939,27,0),0)</f>
        <v>0</v>
      </c>
      <c r="CD873" s="226">
        <f>IFERROR(VLOOKUP($G873,[12]ITEM!$B$2:$AC$939,28,0),0)</f>
        <v>0</v>
      </c>
      <c r="CE873" s="227">
        <v>0</v>
      </c>
      <c r="CF873" s="227">
        <v>0</v>
      </c>
      <c r="CG873" s="227">
        <v>0</v>
      </c>
      <c r="CH873" s="227">
        <v>0</v>
      </c>
      <c r="CI873" s="375"/>
      <c r="CJ873" s="226">
        <f t="shared" si="364"/>
        <v>158</v>
      </c>
      <c r="CK873" s="226">
        <f t="shared" si="364"/>
        <v>225</v>
      </c>
      <c r="CL873" s="226">
        <f t="shared" si="364"/>
        <v>219</v>
      </c>
      <c r="CM873" s="226">
        <f t="shared" si="364"/>
        <v>252</v>
      </c>
      <c r="CN873" s="227">
        <f t="shared" si="364"/>
        <v>268</v>
      </c>
      <c r="CO873" s="227">
        <f t="shared" si="364"/>
        <v>263.1897298841285</v>
      </c>
      <c r="CP873" s="227">
        <f t="shared" si="364"/>
        <v>299.60165337367545</v>
      </c>
      <c r="CQ873" s="227">
        <f t="shared" si="363"/>
        <v>306.69344198397999</v>
      </c>
      <c r="CR873" s="226">
        <v>151</v>
      </c>
      <c r="CS873" s="226">
        <v>216</v>
      </c>
      <c r="CT873" s="226">
        <v>209</v>
      </c>
      <c r="CU873" s="226">
        <v>241</v>
      </c>
      <c r="CV873" s="227">
        <f t="shared" si="344"/>
        <v>258</v>
      </c>
      <c r="CW873" s="227">
        <f>CV873*(1+('[13]GROWTH (YoY)'!AR873/100))</f>
        <v>252.1897298841285</v>
      </c>
      <c r="CX873" s="227">
        <f>CW873*(1+('[13]GROWTH (YoY)'!AS873/100))</f>
        <v>287.60165337367545</v>
      </c>
      <c r="CY873" s="227">
        <f>CX873*(1+('[13]GROWTH (YoY)'!AT873/100))</f>
        <v>293.69344198397999</v>
      </c>
      <c r="CZ873" s="226">
        <v>0</v>
      </c>
      <c r="DA873" s="226">
        <v>0</v>
      </c>
      <c r="DB873" s="226">
        <v>0</v>
      </c>
      <c r="DC873" s="226">
        <v>0</v>
      </c>
      <c r="DD873" s="227">
        <v>0</v>
      </c>
      <c r="DE873" s="227">
        <v>0</v>
      </c>
      <c r="DF873" s="227">
        <v>0</v>
      </c>
      <c r="DG873" s="227">
        <v>0</v>
      </c>
      <c r="DH873" s="226">
        <v>7</v>
      </c>
      <c r="DI873" s="226">
        <v>9</v>
      </c>
      <c r="DJ873" s="226">
        <v>10</v>
      </c>
      <c r="DK873" s="226">
        <v>11</v>
      </c>
      <c r="DL873" s="227">
        <v>10</v>
      </c>
      <c r="DM873" s="227">
        <v>11</v>
      </c>
      <c r="DN873" s="227">
        <v>12</v>
      </c>
      <c r="DO873" s="227">
        <v>13</v>
      </c>
      <c r="DP873" s="376">
        <f t="shared" si="341"/>
        <v>0</v>
      </c>
      <c r="DQ873" s="226">
        <f t="shared" si="341"/>
        <v>69</v>
      </c>
      <c r="DR873" s="226">
        <f t="shared" si="341"/>
        <v>59</v>
      </c>
      <c r="DS873" s="226">
        <f t="shared" si="341"/>
        <v>89</v>
      </c>
      <c r="DT873" s="227">
        <f t="shared" si="341"/>
        <v>0</v>
      </c>
      <c r="DU873" s="227">
        <f t="shared" si="341"/>
        <v>-4.1897298841284965</v>
      </c>
      <c r="DV873" s="227">
        <f t="shared" si="341"/>
        <v>16.398346626324553</v>
      </c>
      <c r="DW873" s="227">
        <f t="shared" si="341"/>
        <v>16.306558016020006</v>
      </c>
      <c r="DX873" s="377">
        <f t="shared" si="359"/>
        <v>0.25979381443298971</v>
      </c>
      <c r="DY873" s="377">
        <f t="shared" si="358"/>
        <v>0.24224519940915806</v>
      </c>
      <c r="DZ873" s="377">
        <f t="shared" si="358"/>
        <v>0.24734446130500759</v>
      </c>
      <c r="EA873" s="377">
        <f t="shared" si="358"/>
        <v>0.22776280323450135</v>
      </c>
      <c r="EB873" s="378">
        <f t="shared" si="358"/>
        <v>0.18587896253602307</v>
      </c>
      <c r="EC873" s="378">
        <f t="shared" si="358"/>
        <v>0.1819526627218935</v>
      </c>
      <c r="ED873" s="378">
        <f t="shared" si="358"/>
        <v>0.17214191852825231</v>
      </c>
      <c r="EE873" s="378">
        <f t="shared" si="358"/>
        <v>0.17117117117117117</v>
      </c>
      <c r="EG873" s="226">
        <v>410</v>
      </c>
      <c r="EH873" s="226">
        <v>170</v>
      </c>
      <c r="EI873" s="226">
        <v>241</v>
      </c>
      <c r="EJ873" s="226">
        <v>96</v>
      </c>
      <c r="EK873" s="226">
        <v>207</v>
      </c>
      <c r="EL873" s="226">
        <v>2285</v>
      </c>
      <c r="EM873" s="226">
        <v>2285</v>
      </c>
      <c r="EN873" s="379">
        <f t="shared" si="345"/>
        <v>0.41463414634146339</v>
      </c>
      <c r="EO873" s="226">
        <f t="shared" si="346"/>
        <v>39.834024896265561</v>
      </c>
      <c r="EP873" s="379">
        <f t="shared" si="347"/>
        <v>0.50487804878048781</v>
      </c>
      <c r="EQ873" s="226">
        <f t="shared" si="348"/>
        <v>90590.809628008748</v>
      </c>
      <c r="ER873" s="226">
        <f t="shared" si="349"/>
        <v>3501.0940919037198</v>
      </c>
      <c r="ES873" s="292"/>
      <c r="ET873" s="227">
        <v>512</v>
      </c>
      <c r="EU873" s="227">
        <v>167</v>
      </c>
      <c r="EV873" s="227">
        <v>344</v>
      </c>
      <c r="EW873" s="227">
        <v>168</v>
      </c>
      <c r="EX873" s="227">
        <v>472</v>
      </c>
      <c r="EY873" s="227">
        <v>2263</v>
      </c>
      <c r="EZ873" s="227">
        <v>2263</v>
      </c>
      <c r="FA873" s="380">
        <f t="shared" si="352"/>
        <v>0.326171875</v>
      </c>
      <c r="FB873" s="228">
        <f t="shared" si="353"/>
        <v>48.837209302325576</v>
      </c>
      <c r="FC873" s="380">
        <f t="shared" si="354"/>
        <v>0.921875</v>
      </c>
      <c r="FD873" s="227">
        <f t="shared" si="355"/>
        <v>208572.69111798497</v>
      </c>
      <c r="FE873" s="227">
        <f t="shared" si="356"/>
        <v>6186.47812638091</v>
      </c>
      <c r="FF873" s="227">
        <v>344</v>
      </c>
      <c r="FG873" s="228">
        <f t="shared" si="350"/>
        <v>39.825581395348834</v>
      </c>
      <c r="FH873" s="227">
        <v>137</v>
      </c>
      <c r="FI873" s="227">
        <v>344</v>
      </c>
      <c r="FJ873" s="227">
        <v>2</v>
      </c>
      <c r="FK873" s="227">
        <f t="shared" si="342"/>
        <v>205</v>
      </c>
      <c r="FL873" s="227">
        <v>15</v>
      </c>
      <c r="FM873" s="227">
        <f t="shared" si="343"/>
        <v>190</v>
      </c>
      <c r="FZ873" s="229"/>
      <c r="GA873" s="229"/>
      <c r="GB873" s="229"/>
      <c r="GC873" s="229"/>
      <c r="GD873" s="229"/>
    </row>
    <row r="874" spans="1:186" s="368" customFormat="1">
      <c r="A874" s="287" t="s">
        <v>2039</v>
      </c>
      <c r="B874" s="369" t="s">
        <v>2040</v>
      </c>
      <c r="C874" s="287" t="s">
        <v>2097</v>
      </c>
      <c r="D874" s="287" t="s">
        <v>2043</v>
      </c>
      <c r="E874" s="369" t="s">
        <v>2098</v>
      </c>
      <c r="F874" s="287">
        <v>871</v>
      </c>
      <c r="G874" s="392" t="s">
        <v>2109</v>
      </c>
      <c r="H874" s="392" t="s">
        <v>2110</v>
      </c>
      <c r="I874" s="393" t="s">
        <v>2063</v>
      </c>
      <c r="J874" s="286" t="s">
        <v>2064</v>
      </c>
      <c r="K874" s="393" t="s">
        <v>1083</v>
      </c>
      <c r="L874" s="392" t="s">
        <v>2048</v>
      </c>
      <c r="M874" s="392" t="s">
        <v>3134</v>
      </c>
      <c r="N874" s="372">
        <v>1</v>
      </c>
      <c r="O874" s="373">
        <v>783</v>
      </c>
      <c r="P874" s="373">
        <v>981</v>
      </c>
      <c r="Q874" s="373">
        <v>916</v>
      </c>
      <c r="R874" s="373">
        <v>1133</v>
      </c>
      <c r="S874" s="374">
        <v>1047</v>
      </c>
      <c r="T874" s="374">
        <v>959</v>
      </c>
      <c r="U874" s="374">
        <v>1224</v>
      </c>
      <c r="V874" s="374">
        <v>1224</v>
      </c>
      <c r="W874" s="373">
        <v>433</v>
      </c>
      <c r="X874" s="373">
        <v>581</v>
      </c>
      <c r="Y874" s="373">
        <v>554</v>
      </c>
      <c r="Z874" s="373">
        <v>680</v>
      </c>
      <c r="AA874" s="374">
        <v>608</v>
      </c>
      <c r="AB874" s="374">
        <v>555</v>
      </c>
      <c r="AC874" s="374">
        <v>711</v>
      </c>
      <c r="AD874" s="374">
        <v>719</v>
      </c>
      <c r="AE874" s="373">
        <v>54</v>
      </c>
      <c r="AF874" s="373">
        <v>60</v>
      </c>
      <c r="AG874" s="373">
        <v>62</v>
      </c>
      <c r="AH874" s="373">
        <v>62</v>
      </c>
      <c r="AI874" s="374">
        <v>36</v>
      </c>
      <c r="AJ874" s="374">
        <v>31</v>
      </c>
      <c r="AK874" s="374">
        <v>37</v>
      </c>
      <c r="AL874" s="374">
        <v>37</v>
      </c>
      <c r="AM874" s="226">
        <v>351</v>
      </c>
      <c r="AN874" s="226">
        <v>400</v>
      </c>
      <c r="AO874" s="226">
        <v>362</v>
      </c>
      <c r="AP874" s="226">
        <v>454</v>
      </c>
      <c r="AQ874" s="227">
        <v>439</v>
      </c>
      <c r="AR874" s="227">
        <v>404</v>
      </c>
      <c r="AS874" s="227">
        <v>513</v>
      </c>
      <c r="AT874" s="227">
        <v>505</v>
      </c>
      <c r="AU874" s="226">
        <v>128</v>
      </c>
      <c r="AV874" s="226">
        <v>129</v>
      </c>
      <c r="AW874" s="226">
        <v>116</v>
      </c>
      <c r="AX874" s="226">
        <v>146</v>
      </c>
      <c r="AY874" s="227">
        <v>141</v>
      </c>
      <c r="AZ874" s="227">
        <v>130</v>
      </c>
      <c r="BA874" s="227">
        <v>165</v>
      </c>
      <c r="BB874" s="227">
        <v>202</v>
      </c>
      <c r="BC874" s="226">
        <f t="shared" si="362"/>
        <v>5</v>
      </c>
      <c r="BD874" s="226">
        <f t="shared" si="362"/>
        <v>-39</v>
      </c>
      <c r="BE874" s="226">
        <f t="shared" si="362"/>
        <v>-76</v>
      </c>
      <c r="BF874" s="226">
        <f t="shared" si="360"/>
        <v>-19</v>
      </c>
      <c r="BG874" s="218">
        <f t="shared" si="360"/>
        <v>273</v>
      </c>
      <c r="BH874" s="218">
        <f t="shared" si="360"/>
        <v>243</v>
      </c>
      <c r="BI874" s="218">
        <f t="shared" si="360"/>
        <v>310</v>
      </c>
      <c r="BJ874" s="218">
        <f t="shared" si="360"/>
        <v>279</v>
      </c>
      <c r="BK874" s="226">
        <f t="shared" si="339"/>
        <v>218</v>
      </c>
      <c r="BL874" s="226">
        <f t="shared" si="339"/>
        <v>310</v>
      </c>
      <c r="BM874" s="226">
        <f t="shared" si="339"/>
        <v>322</v>
      </c>
      <c r="BN874" s="226">
        <f t="shared" si="339"/>
        <v>327</v>
      </c>
      <c r="BO874" s="227">
        <f t="shared" si="357"/>
        <v>25</v>
      </c>
      <c r="BP874" s="227">
        <f t="shared" si="357"/>
        <v>31</v>
      </c>
      <c r="BQ874" s="227">
        <f t="shared" si="357"/>
        <v>38</v>
      </c>
      <c r="BR874" s="227">
        <f t="shared" si="357"/>
        <v>24</v>
      </c>
      <c r="BS874" s="226">
        <v>219</v>
      </c>
      <c r="BT874" s="226">
        <v>310</v>
      </c>
      <c r="BU874" s="226">
        <v>322</v>
      </c>
      <c r="BV874" s="226">
        <v>327</v>
      </c>
      <c r="BW874" s="227">
        <v>25</v>
      </c>
      <c r="BX874" s="227">
        <v>31</v>
      </c>
      <c r="BY874" s="227">
        <v>38</v>
      </c>
      <c r="BZ874" s="227">
        <v>24</v>
      </c>
      <c r="CA874" s="226">
        <v>1</v>
      </c>
      <c r="CB874" s="226">
        <f>IFERROR(VLOOKUP($G874,[12]ITEM!$B$2:$AC$939,26,0),0)</f>
        <v>0</v>
      </c>
      <c r="CC874" s="226">
        <f>IFERROR(VLOOKUP($G874,[12]ITEM!$B$2:$AC$939,27,0),0)</f>
        <v>0</v>
      </c>
      <c r="CD874" s="226">
        <f>IFERROR(VLOOKUP($G874,[12]ITEM!$B$2:$AC$939,28,0),0)</f>
        <v>0</v>
      </c>
      <c r="CE874" s="227">
        <v>0</v>
      </c>
      <c r="CF874" s="227">
        <v>0</v>
      </c>
      <c r="CG874" s="227">
        <v>0</v>
      </c>
      <c r="CH874" s="227">
        <v>0</v>
      </c>
      <c r="CI874" s="375"/>
      <c r="CJ874" s="226">
        <f t="shared" si="364"/>
        <v>4</v>
      </c>
      <c r="CK874" s="226">
        <f t="shared" si="364"/>
        <v>6</v>
      </c>
      <c r="CL874" s="226">
        <f t="shared" si="364"/>
        <v>15</v>
      </c>
      <c r="CM874" s="226">
        <f t="shared" si="364"/>
        <v>5</v>
      </c>
      <c r="CN874" s="227">
        <f t="shared" si="364"/>
        <v>273</v>
      </c>
      <c r="CO874" s="227">
        <f t="shared" si="364"/>
        <v>253.3785436468871</v>
      </c>
      <c r="CP874" s="227">
        <f t="shared" si="364"/>
        <v>320.38301152876818</v>
      </c>
      <c r="CQ874" s="227">
        <f t="shared" si="363"/>
        <v>316.5746527604004</v>
      </c>
      <c r="CR874" s="226">
        <v>-47</v>
      </c>
      <c r="CS874" s="226">
        <v>-53</v>
      </c>
      <c r="CT874" s="226">
        <v>-48</v>
      </c>
      <c r="CU874" s="226">
        <v>-60</v>
      </c>
      <c r="CV874" s="227">
        <f t="shared" si="344"/>
        <v>261</v>
      </c>
      <c r="CW874" s="227">
        <f>CV874*(1+('[13]GROWTH (YoY)'!AR874/100))</f>
        <v>240.3785436468871</v>
      </c>
      <c r="CX874" s="227">
        <f>CW874*(1+('[13]GROWTH (YoY)'!AS874/100))</f>
        <v>305.38301152876818</v>
      </c>
      <c r="CY874" s="227">
        <f>CX874*(1+('[13]GROWTH (YoY)'!AT874/100))</f>
        <v>300.5746527604004</v>
      </c>
      <c r="CZ874" s="226">
        <v>44</v>
      </c>
      <c r="DA874" s="226">
        <v>48</v>
      </c>
      <c r="DB874" s="226">
        <v>51</v>
      </c>
      <c r="DC874" s="226">
        <v>52</v>
      </c>
      <c r="DD874" s="227">
        <v>0</v>
      </c>
      <c r="DE874" s="227">
        <v>0</v>
      </c>
      <c r="DF874" s="227">
        <v>0</v>
      </c>
      <c r="DG874" s="227">
        <v>0</v>
      </c>
      <c r="DH874" s="226">
        <v>7</v>
      </c>
      <c r="DI874" s="226">
        <v>11</v>
      </c>
      <c r="DJ874" s="226">
        <v>12</v>
      </c>
      <c r="DK874" s="226">
        <v>13</v>
      </c>
      <c r="DL874" s="227">
        <v>12</v>
      </c>
      <c r="DM874" s="227">
        <v>13</v>
      </c>
      <c r="DN874" s="227">
        <v>15</v>
      </c>
      <c r="DO874" s="227">
        <v>16</v>
      </c>
      <c r="DP874" s="424">
        <f t="shared" si="341"/>
        <v>1</v>
      </c>
      <c r="DQ874" s="226">
        <f t="shared" si="341"/>
        <v>-45</v>
      </c>
      <c r="DR874" s="226">
        <f t="shared" si="341"/>
        <v>-91</v>
      </c>
      <c r="DS874" s="226">
        <f t="shared" si="341"/>
        <v>-24</v>
      </c>
      <c r="DT874" s="227">
        <f t="shared" si="341"/>
        <v>0</v>
      </c>
      <c r="DU874" s="227">
        <f t="shared" si="341"/>
        <v>-10.378543646887096</v>
      </c>
      <c r="DV874" s="227">
        <f t="shared" si="341"/>
        <v>-10.383011528768179</v>
      </c>
      <c r="DW874" s="227">
        <f t="shared" si="341"/>
        <v>-37.574652760400397</v>
      </c>
      <c r="DX874" s="377">
        <f t="shared" si="359"/>
        <v>0.55300127713920821</v>
      </c>
      <c r="DY874" s="377">
        <f t="shared" si="358"/>
        <v>0.5922528032619776</v>
      </c>
      <c r="DZ874" s="377">
        <f t="shared" si="358"/>
        <v>0.60480349344978168</v>
      </c>
      <c r="EA874" s="377">
        <f t="shared" si="358"/>
        <v>0.60017652250661957</v>
      </c>
      <c r="EB874" s="378">
        <f t="shared" si="358"/>
        <v>0.58070678127984721</v>
      </c>
      <c r="EC874" s="378">
        <f t="shared" si="358"/>
        <v>0.57872784150156409</v>
      </c>
      <c r="ED874" s="378">
        <f t="shared" si="358"/>
        <v>0.58088235294117652</v>
      </c>
      <c r="EE874" s="378">
        <f t="shared" si="358"/>
        <v>0.58741830065359479</v>
      </c>
      <c r="EG874" s="226">
        <v>601</v>
      </c>
      <c r="EH874" s="226">
        <v>208</v>
      </c>
      <c r="EI874" s="226">
        <v>393</v>
      </c>
      <c r="EJ874" s="226">
        <v>593</v>
      </c>
      <c r="EK874" s="226">
        <v>157</v>
      </c>
      <c r="EL874" s="226">
        <v>1699</v>
      </c>
      <c r="EM874" s="226">
        <v>1699</v>
      </c>
      <c r="EN874" s="379">
        <f t="shared" si="345"/>
        <v>0.34608985024958405</v>
      </c>
      <c r="EO874" s="226">
        <f t="shared" si="346"/>
        <v>150.89058524173029</v>
      </c>
      <c r="EP874" s="379">
        <f t="shared" si="347"/>
        <v>0.26123128119800332</v>
      </c>
      <c r="EQ874" s="226">
        <f t="shared" si="348"/>
        <v>92407.298410829899</v>
      </c>
      <c r="ER874" s="226">
        <f t="shared" si="349"/>
        <v>29085.736707867371</v>
      </c>
      <c r="ES874" s="292"/>
      <c r="ET874" s="227">
        <v>479</v>
      </c>
      <c r="EU874" s="227">
        <v>262</v>
      </c>
      <c r="EV874" s="227">
        <v>217</v>
      </c>
      <c r="EW874" s="227">
        <v>126</v>
      </c>
      <c r="EX874" s="227">
        <v>246</v>
      </c>
      <c r="EY874" s="227">
        <v>1437</v>
      </c>
      <c r="EZ874" s="227">
        <v>1437</v>
      </c>
      <c r="FA874" s="380">
        <f t="shared" si="352"/>
        <v>0.54697286012526092</v>
      </c>
      <c r="FB874" s="228">
        <f t="shared" si="353"/>
        <v>58.064516129032263</v>
      </c>
      <c r="FC874" s="380">
        <f t="shared" si="354"/>
        <v>0.51356993736951984</v>
      </c>
      <c r="FD874" s="227">
        <f t="shared" si="355"/>
        <v>171189.97912317328</v>
      </c>
      <c r="FE874" s="227">
        <f t="shared" si="356"/>
        <v>7306.8893528183717</v>
      </c>
      <c r="FF874" s="227">
        <v>217</v>
      </c>
      <c r="FG874" s="228">
        <f t="shared" si="350"/>
        <v>32.258064516129032</v>
      </c>
      <c r="FH874" s="227">
        <v>70</v>
      </c>
      <c r="FI874" s="227">
        <v>217</v>
      </c>
      <c r="FJ874" s="227">
        <v>24</v>
      </c>
      <c r="FK874" s="227">
        <f t="shared" si="342"/>
        <v>123</v>
      </c>
      <c r="FL874" s="227">
        <v>15</v>
      </c>
      <c r="FM874" s="227">
        <f t="shared" si="343"/>
        <v>108</v>
      </c>
      <c r="FZ874" s="229"/>
      <c r="GA874" s="229"/>
      <c r="GB874" s="229"/>
      <c r="GC874" s="229"/>
      <c r="GD874" s="229"/>
    </row>
    <row r="875" spans="1:186" s="368" customFormat="1">
      <c r="A875" s="287" t="s">
        <v>2039</v>
      </c>
      <c r="B875" s="369" t="s">
        <v>2040</v>
      </c>
      <c r="C875" s="287" t="s">
        <v>2097</v>
      </c>
      <c r="D875" s="287" t="s">
        <v>2043</v>
      </c>
      <c r="E875" s="369" t="s">
        <v>2098</v>
      </c>
      <c r="F875" s="287">
        <v>872</v>
      </c>
      <c r="G875" s="392" t="s">
        <v>2111</v>
      </c>
      <c r="H875" s="392" t="s">
        <v>2112</v>
      </c>
      <c r="I875" s="393" t="s">
        <v>2063</v>
      </c>
      <c r="J875" s="286" t="s">
        <v>2064</v>
      </c>
      <c r="K875" s="393" t="s">
        <v>1083</v>
      </c>
      <c r="L875" s="392" t="s">
        <v>2048</v>
      </c>
      <c r="M875" s="392" t="s">
        <v>3134</v>
      </c>
      <c r="N875" s="372">
        <v>1</v>
      </c>
      <c r="O875" s="373">
        <v>138</v>
      </c>
      <c r="P875" s="373">
        <v>222</v>
      </c>
      <c r="Q875" s="373">
        <v>204</v>
      </c>
      <c r="R875" s="373">
        <v>226</v>
      </c>
      <c r="S875" s="374">
        <v>460</v>
      </c>
      <c r="T875" s="374">
        <v>422</v>
      </c>
      <c r="U875" s="374">
        <v>467</v>
      </c>
      <c r="V875" s="374">
        <v>476</v>
      </c>
      <c r="W875" s="373">
        <v>42</v>
      </c>
      <c r="X875" s="373">
        <v>72</v>
      </c>
      <c r="Y875" s="373">
        <v>67</v>
      </c>
      <c r="Z875" s="373">
        <v>73</v>
      </c>
      <c r="AA875" s="374">
        <v>217</v>
      </c>
      <c r="AB875" s="374">
        <v>203</v>
      </c>
      <c r="AC875" s="374">
        <v>222</v>
      </c>
      <c r="AD875" s="374">
        <v>227</v>
      </c>
      <c r="AE875" s="373">
        <v>10</v>
      </c>
      <c r="AF875" s="373">
        <v>11</v>
      </c>
      <c r="AG875" s="373">
        <v>11</v>
      </c>
      <c r="AH875" s="373">
        <v>11</v>
      </c>
      <c r="AI875" s="374">
        <v>20</v>
      </c>
      <c r="AJ875" s="374">
        <v>17</v>
      </c>
      <c r="AK875" s="374">
        <v>17</v>
      </c>
      <c r="AL875" s="374">
        <v>18</v>
      </c>
      <c r="AM875" s="226">
        <v>96</v>
      </c>
      <c r="AN875" s="226">
        <v>150</v>
      </c>
      <c r="AO875" s="226">
        <v>136</v>
      </c>
      <c r="AP875" s="226">
        <v>153</v>
      </c>
      <c r="AQ875" s="227">
        <v>243</v>
      </c>
      <c r="AR875" s="227">
        <v>218</v>
      </c>
      <c r="AS875" s="227">
        <v>244</v>
      </c>
      <c r="AT875" s="227">
        <v>249</v>
      </c>
      <c r="AU875" s="226">
        <v>24</v>
      </c>
      <c r="AV875" s="226">
        <v>34</v>
      </c>
      <c r="AW875" s="226">
        <v>31</v>
      </c>
      <c r="AX875" s="226">
        <v>34</v>
      </c>
      <c r="AY875" s="227">
        <v>15</v>
      </c>
      <c r="AZ875" s="227">
        <v>14</v>
      </c>
      <c r="BA875" s="227">
        <v>15</v>
      </c>
      <c r="BB875" s="227">
        <v>16</v>
      </c>
      <c r="BC875" s="226">
        <f t="shared" si="362"/>
        <v>72</v>
      </c>
      <c r="BD875" s="226">
        <f t="shared" si="362"/>
        <v>113</v>
      </c>
      <c r="BE875" s="226">
        <f t="shared" si="362"/>
        <v>100</v>
      </c>
      <c r="BF875" s="226">
        <f t="shared" si="360"/>
        <v>116</v>
      </c>
      <c r="BG875" s="218">
        <f t="shared" si="360"/>
        <v>225</v>
      </c>
      <c r="BH875" s="218">
        <f t="shared" si="360"/>
        <v>198</v>
      </c>
      <c r="BI875" s="218">
        <f t="shared" si="360"/>
        <v>225</v>
      </c>
      <c r="BJ875" s="218">
        <f t="shared" si="360"/>
        <v>231</v>
      </c>
      <c r="BK875" s="226">
        <f t="shared" si="339"/>
        <v>0</v>
      </c>
      <c r="BL875" s="226">
        <f t="shared" si="339"/>
        <v>3</v>
      </c>
      <c r="BM875" s="226">
        <f t="shared" si="339"/>
        <v>5</v>
      </c>
      <c r="BN875" s="226">
        <f t="shared" si="339"/>
        <v>3</v>
      </c>
      <c r="BO875" s="227">
        <f t="shared" si="357"/>
        <v>3</v>
      </c>
      <c r="BP875" s="227">
        <f t="shared" si="357"/>
        <v>6</v>
      </c>
      <c r="BQ875" s="227">
        <f t="shared" si="357"/>
        <v>4</v>
      </c>
      <c r="BR875" s="227">
        <f t="shared" si="357"/>
        <v>2</v>
      </c>
      <c r="BS875" s="226">
        <v>0</v>
      </c>
      <c r="BT875" s="226">
        <v>3</v>
      </c>
      <c r="BU875" s="226">
        <v>5</v>
      </c>
      <c r="BV875" s="226">
        <v>3</v>
      </c>
      <c r="BW875" s="227">
        <v>3</v>
      </c>
      <c r="BX875" s="227">
        <v>6</v>
      </c>
      <c r="BY875" s="227">
        <v>4</v>
      </c>
      <c r="BZ875" s="227">
        <v>2</v>
      </c>
      <c r="CA875" s="226">
        <v>0</v>
      </c>
      <c r="CB875" s="226">
        <f>IFERROR(VLOOKUP($G875,[12]ITEM!$B$2:$AC$939,26,0),0)</f>
        <v>0</v>
      </c>
      <c r="CC875" s="226">
        <f>IFERROR(VLOOKUP($G875,[12]ITEM!$B$2:$AC$939,27,0),0)</f>
        <v>0</v>
      </c>
      <c r="CD875" s="226">
        <f>IFERROR(VLOOKUP($G875,[12]ITEM!$B$2:$AC$939,28,0),0)</f>
        <v>0</v>
      </c>
      <c r="CE875" s="227">
        <v>0</v>
      </c>
      <c r="CF875" s="227">
        <v>0</v>
      </c>
      <c r="CG875" s="227">
        <v>0</v>
      </c>
      <c r="CH875" s="227">
        <v>0</v>
      </c>
      <c r="CI875" s="375"/>
      <c r="CJ875" s="226">
        <f t="shared" si="364"/>
        <v>73</v>
      </c>
      <c r="CK875" s="226">
        <f t="shared" si="364"/>
        <v>109</v>
      </c>
      <c r="CL875" s="226">
        <f t="shared" si="364"/>
        <v>101</v>
      </c>
      <c r="CM875" s="226">
        <f t="shared" si="364"/>
        <v>111</v>
      </c>
      <c r="CN875" s="227">
        <f t="shared" si="364"/>
        <v>225</v>
      </c>
      <c r="CO875" s="227">
        <f t="shared" si="364"/>
        <v>201.69677249795319</v>
      </c>
      <c r="CP875" s="227">
        <f t="shared" si="364"/>
        <v>225.64360532793762</v>
      </c>
      <c r="CQ875" s="227">
        <f t="shared" si="363"/>
        <v>230.40185807183423</v>
      </c>
      <c r="CR875" s="226">
        <v>62</v>
      </c>
      <c r="CS875" s="226">
        <v>97</v>
      </c>
      <c r="CT875" s="226">
        <v>88</v>
      </c>
      <c r="CU875" s="226">
        <v>98</v>
      </c>
      <c r="CV875" s="227">
        <f t="shared" si="344"/>
        <v>224</v>
      </c>
      <c r="CW875" s="227">
        <f>CV875*(1+('[13]GROWTH (YoY)'!AR875/100))</f>
        <v>200.69677249795319</v>
      </c>
      <c r="CX875" s="227">
        <f>CW875*(1+('[13]GROWTH (YoY)'!AS875/100))</f>
        <v>224.64360532793762</v>
      </c>
      <c r="CY875" s="227">
        <f>CX875*(1+('[13]GROWTH (YoY)'!AT875/100))</f>
        <v>229.40185807183423</v>
      </c>
      <c r="CZ875" s="226">
        <v>10</v>
      </c>
      <c r="DA875" s="226">
        <v>11</v>
      </c>
      <c r="DB875" s="226">
        <v>12</v>
      </c>
      <c r="DC875" s="226">
        <v>12</v>
      </c>
      <c r="DD875" s="227">
        <v>0</v>
      </c>
      <c r="DE875" s="227">
        <v>0</v>
      </c>
      <c r="DF875" s="227">
        <v>0</v>
      </c>
      <c r="DG875" s="227">
        <v>0</v>
      </c>
      <c r="DH875" s="226">
        <v>1</v>
      </c>
      <c r="DI875" s="226">
        <v>1</v>
      </c>
      <c r="DJ875" s="226">
        <v>1</v>
      </c>
      <c r="DK875" s="226">
        <v>1</v>
      </c>
      <c r="DL875" s="227">
        <v>1</v>
      </c>
      <c r="DM875" s="227">
        <v>1</v>
      </c>
      <c r="DN875" s="227">
        <v>1</v>
      </c>
      <c r="DO875" s="227">
        <v>1</v>
      </c>
      <c r="DP875" s="376">
        <f t="shared" si="341"/>
        <v>-1</v>
      </c>
      <c r="DQ875" s="226">
        <f t="shared" si="341"/>
        <v>4</v>
      </c>
      <c r="DR875" s="226">
        <f t="shared" si="341"/>
        <v>-1</v>
      </c>
      <c r="DS875" s="226">
        <f t="shared" si="341"/>
        <v>5</v>
      </c>
      <c r="DT875" s="227">
        <f t="shared" si="341"/>
        <v>0</v>
      </c>
      <c r="DU875" s="227">
        <f t="shared" si="341"/>
        <v>-3.6967724979531909</v>
      </c>
      <c r="DV875" s="227">
        <f t="shared" si="341"/>
        <v>-0.64360532793762104</v>
      </c>
      <c r="DW875" s="227">
        <f t="shared" si="341"/>
        <v>0.59814192816577361</v>
      </c>
      <c r="DX875" s="377">
        <f t="shared" si="359"/>
        <v>0.30434782608695654</v>
      </c>
      <c r="DY875" s="377">
        <f t="shared" si="358"/>
        <v>0.32432432432432434</v>
      </c>
      <c r="DZ875" s="377">
        <f t="shared" si="358"/>
        <v>0.32843137254901961</v>
      </c>
      <c r="EA875" s="377">
        <f t="shared" si="358"/>
        <v>0.32300884955752213</v>
      </c>
      <c r="EB875" s="378">
        <f t="shared" si="358"/>
        <v>0.47173913043478261</v>
      </c>
      <c r="EC875" s="378">
        <f t="shared" si="358"/>
        <v>0.48104265402843605</v>
      </c>
      <c r="ED875" s="378">
        <f t="shared" si="358"/>
        <v>0.47537473233404709</v>
      </c>
      <c r="EE875" s="378">
        <f t="shared" si="358"/>
        <v>0.47689075630252103</v>
      </c>
      <c r="EG875" s="226">
        <v>173</v>
      </c>
      <c r="EH875" s="226">
        <v>41</v>
      </c>
      <c r="EI875" s="226">
        <v>132</v>
      </c>
      <c r="EJ875" s="226">
        <v>32</v>
      </c>
      <c r="EK875" s="226">
        <v>119</v>
      </c>
      <c r="EL875" s="226">
        <v>279</v>
      </c>
      <c r="EM875" s="226">
        <v>279</v>
      </c>
      <c r="EN875" s="379">
        <f t="shared" si="345"/>
        <v>0.23699421965317918</v>
      </c>
      <c r="EO875" s="226">
        <f t="shared" si="346"/>
        <v>24.242424242424242</v>
      </c>
      <c r="EP875" s="379">
        <f t="shared" si="347"/>
        <v>0.68786127167630062</v>
      </c>
      <c r="EQ875" s="226">
        <f t="shared" si="348"/>
        <v>426523.29749103944</v>
      </c>
      <c r="ER875" s="226">
        <f t="shared" si="349"/>
        <v>9557.9450418160104</v>
      </c>
      <c r="ES875" s="292"/>
      <c r="ET875" s="227">
        <v>460</v>
      </c>
      <c r="EU875" s="227">
        <v>197</v>
      </c>
      <c r="EV875" s="227">
        <v>263</v>
      </c>
      <c r="EW875" s="227">
        <v>15</v>
      </c>
      <c r="EX875" s="227">
        <v>17</v>
      </c>
      <c r="EY875" s="227">
        <v>207</v>
      </c>
      <c r="EZ875" s="227">
        <v>207</v>
      </c>
      <c r="FA875" s="380">
        <f t="shared" si="352"/>
        <v>0.42826086956521742</v>
      </c>
      <c r="FB875" s="228">
        <f t="shared" si="353"/>
        <v>5.7034220532319395</v>
      </c>
      <c r="FC875" s="380">
        <f t="shared" si="354"/>
        <v>3.6956521739130437E-2</v>
      </c>
      <c r="FD875" s="227">
        <f t="shared" si="355"/>
        <v>82125.603864734294</v>
      </c>
      <c r="FE875" s="227">
        <f t="shared" si="356"/>
        <v>6038.6473429951693</v>
      </c>
      <c r="FF875" s="227">
        <v>263</v>
      </c>
      <c r="FG875" s="228">
        <f t="shared" si="350"/>
        <v>22.433460076045627</v>
      </c>
      <c r="FH875" s="227">
        <v>59</v>
      </c>
      <c r="FI875" s="227">
        <v>263</v>
      </c>
      <c r="FJ875" s="227">
        <v>1</v>
      </c>
      <c r="FK875" s="227">
        <f t="shared" si="342"/>
        <v>203</v>
      </c>
      <c r="FL875" s="227">
        <v>14</v>
      </c>
      <c r="FM875" s="227">
        <f t="shared" si="343"/>
        <v>189</v>
      </c>
      <c r="FZ875" s="229"/>
      <c r="GA875" s="229"/>
      <c r="GB875" s="229"/>
      <c r="GC875" s="229"/>
      <c r="GD875" s="229"/>
    </row>
    <row r="876" spans="1:186" s="368" customFormat="1">
      <c r="A876" s="287" t="s">
        <v>2039</v>
      </c>
      <c r="B876" s="369" t="s">
        <v>2040</v>
      </c>
      <c r="C876" s="287" t="s">
        <v>2097</v>
      </c>
      <c r="D876" s="287" t="s">
        <v>2043</v>
      </c>
      <c r="E876" s="369" t="s">
        <v>2098</v>
      </c>
      <c r="F876" s="287">
        <v>873</v>
      </c>
      <c r="G876" s="392" t="s">
        <v>2113</v>
      </c>
      <c r="H876" s="392" t="s">
        <v>2114</v>
      </c>
      <c r="I876" s="393" t="s">
        <v>2063</v>
      </c>
      <c r="J876" s="286" t="s">
        <v>2064</v>
      </c>
      <c r="K876" s="393" t="s">
        <v>1083</v>
      </c>
      <c r="L876" s="392" t="s">
        <v>2048</v>
      </c>
      <c r="M876" s="392" t="s">
        <v>3134</v>
      </c>
      <c r="N876" s="372">
        <v>1</v>
      </c>
      <c r="O876" s="373">
        <v>0</v>
      </c>
      <c r="P876" s="373">
        <v>0</v>
      </c>
      <c r="Q876" s="373">
        <v>0</v>
      </c>
      <c r="R876" s="373">
        <v>0</v>
      </c>
      <c r="S876" s="374">
        <v>9</v>
      </c>
      <c r="T876" s="374">
        <v>9</v>
      </c>
      <c r="U876" s="374">
        <v>10</v>
      </c>
      <c r="V876" s="374">
        <v>11</v>
      </c>
      <c r="W876" s="373">
        <v>0</v>
      </c>
      <c r="X876" s="373">
        <v>0</v>
      </c>
      <c r="Y876" s="373">
        <v>0</v>
      </c>
      <c r="Z876" s="373">
        <v>0</v>
      </c>
      <c r="AA876" s="374">
        <v>4</v>
      </c>
      <c r="AB876" s="374">
        <v>4</v>
      </c>
      <c r="AC876" s="374">
        <v>5</v>
      </c>
      <c r="AD876" s="374">
        <v>5</v>
      </c>
      <c r="AE876" s="373">
        <v>0</v>
      </c>
      <c r="AF876" s="373">
        <v>0</v>
      </c>
      <c r="AG876" s="373">
        <v>0</v>
      </c>
      <c r="AH876" s="373">
        <v>0</v>
      </c>
      <c r="AI876" s="374">
        <v>0</v>
      </c>
      <c r="AJ876" s="374">
        <v>0</v>
      </c>
      <c r="AK876" s="374">
        <v>0</v>
      </c>
      <c r="AL876" s="374">
        <v>0</v>
      </c>
      <c r="AM876" s="226">
        <v>0</v>
      </c>
      <c r="AN876" s="226">
        <v>0</v>
      </c>
      <c r="AO876" s="226">
        <v>0</v>
      </c>
      <c r="AP876" s="226">
        <v>0</v>
      </c>
      <c r="AQ876" s="227">
        <v>5</v>
      </c>
      <c r="AR876" s="227">
        <v>5</v>
      </c>
      <c r="AS876" s="227">
        <v>6</v>
      </c>
      <c r="AT876" s="227">
        <v>6</v>
      </c>
      <c r="AU876" s="226"/>
      <c r="AV876" s="226">
        <v>0</v>
      </c>
      <c r="AW876" s="226">
        <v>0</v>
      </c>
      <c r="AX876" s="226">
        <v>0</v>
      </c>
      <c r="AY876" s="227">
        <v>1</v>
      </c>
      <c r="AZ876" s="227">
        <v>1</v>
      </c>
      <c r="BA876" s="227">
        <v>1</v>
      </c>
      <c r="BB876" s="227">
        <v>1</v>
      </c>
      <c r="BC876" s="226">
        <f t="shared" si="362"/>
        <v>0</v>
      </c>
      <c r="BD876" s="226">
        <f t="shared" si="362"/>
        <v>0</v>
      </c>
      <c r="BE876" s="226">
        <f t="shared" si="362"/>
        <v>0</v>
      </c>
      <c r="BF876" s="226">
        <f t="shared" si="360"/>
        <v>0</v>
      </c>
      <c r="BG876" s="218">
        <f t="shared" si="360"/>
        <v>4</v>
      </c>
      <c r="BH876" s="218">
        <f t="shared" si="360"/>
        <v>4</v>
      </c>
      <c r="BI876" s="218">
        <f t="shared" si="360"/>
        <v>5</v>
      </c>
      <c r="BJ876" s="218">
        <f t="shared" si="360"/>
        <v>5</v>
      </c>
      <c r="BK876" s="226">
        <f t="shared" ref="BK876:BQ927" si="365">BS876-CA876</f>
        <v>0</v>
      </c>
      <c r="BL876" s="226">
        <f t="shared" si="365"/>
        <v>0</v>
      </c>
      <c r="BM876" s="226">
        <f t="shared" si="365"/>
        <v>0</v>
      </c>
      <c r="BN876" s="226">
        <f t="shared" si="365"/>
        <v>0</v>
      </c>
      <c r="BO876" s="227">
        <f t="shared" si="357"/>
        <v>0</v>
      </c>
      <c r="BP876" s="227">
        <f t="shared" si="357"/>
        <v>0</v>
      </c>
      <c r="BQ876" s="227">
        <f t="shared" si="357"/>
        <v>0</v>
      </c>
      <c r="BR876" s="227">
        <f t="shared" si="357"/>
        <v>0</v>
      </c>
      <c r="BS876" s="226">
        <v>0</v>
      </c>
      <c r="BT876" s="226">
        <v>0</v>
      </c>
      <c r="BU876" s="226">
        <v>0</v>
      </c>
      <c r="BV876" s="226">
        <v>0</v>
      </c>
      <c r="BW876" s="227">
        <v>0</v>
      </c>
      <c r="BX876" s="227">
        <v>0</v>
      </c>
      <c r="BY876" s="227">
        <v>0</v>
      </c>
      <c r="BZ876" s="227">
        <v>0</v>
      </c>
      <c r="CA876" s="226">
        <v>0</v>
      </c>
      <c r="CB876" s="226">
        <f>IFERROR(VLOOKUP($G876,[12]ITEM!$B$2:$AC$939,26,0),0)</f>
        <v>0</v>
      </c>
      <c r="CC876" s="226">
        <f>IFERROR(VLOOKUP($G876,[12]ITEM!$B$2:$AC$939,27,0),0)</f>
        <v>0</v>
      </c>
      <c r="CD876" s="226">
        <f>IFERROR(VLOOKUP($G876,[12]ITEM!$B$2:$AC$939,28,0),0)</f>
        <v>0</v>
      </c>
      <c r="CE876" s="227">
        <v>0</v>
      </c>
      <c r="CF876" s="227">
        <v>0</v>
      </c>
      <c r="CG876" s="227">
        <v>0</v>
      </c>
      <c r="CH876" s="227">
        <v>0</v>
      </c>
      <c r="CI876" s="375"/>
      <c r="CJ876" s="226">
        <f t="shared" si="364"/>
        <v>0</v>
      </c>
      <c r="CK876" s="226">
        <f t="shared" si="364"/>
        <v>0</v>
      </c>
      <c r="CL876" s="226">
        <f t="shared" si="364"/>
        <v>0</v>
      </c>
      <c r="CM876" s="226">
        <f t="shared" si="364"/>
        <v>0</v>
      </c>
      <c r="CN876" s="227">
        <f t="shared" si="364"/>
        <v>4</v>
      </c>
      <c r="CO876" s="227">
        <f t="shared" si="364"/>
        <v>3.7186271976238112</v>
      </c>
      <c r="CP876" s="227">
        <f t="shared" si="364"/>
        <v>4.356253823781925</v>
      </c>
      <c r="CQ876" s="227">
        <f t="shared" si="363"/>
        <v>4.4485251202644625</v>
      </c>
      <c r="CR876" s="226">
        <v>0</v>
      </c>
      <c r="CS876" s="226">
        <v>0</v>
      </c>
      <c r="CT876" s="226">
        <v>0</v>
      </c>
      <c r="CU876" s="226">
        <v>0</v>
      </c>
      <c r="CV876" s="227">
        <f t="shared" si="344"/>
        <v>4</v>
      </c>
      <c r="CW876" s="227">
        <f>CV876*(1+('[13]GROWTH (YoY)'!AR876/100))</f>
        <v>3.7186271976238112</v>
      </c>
      <c r="CX876" s="227">
        <f>CW876*(1+('[13]GROWTH (YoY)'!AS876/100))</f>
        <v>4.356253823781925</v>
      </c>
      <c r="CY876" s="227">
        <f>CX876*(1+('[13]GROWTH (YoY)'!AT876/100))</f>
        <v>4.4485251202644625</v>
      </c>
      <c r="CZ876" s="226">
        <v>0</v>
      </c>
      <c r="DA876" s="226">
        <v>0</v>
      </c>
      <c r="DB876" s="226">
        <v>0</v>
      </c>
      <c r="DC876" s="226">
        <v>0</v>
      </c>
      <c r="DD876" s="227">
        <v>0</v>
      </c>
      <c r="DE876" s="227">
        <v>0</v>
      </c>
      <c r="DF876" s="227">
        <v>0</v>
      </c>
      <c r="DG876" s="227">
        <v>0</v>
      </c>
      <c r="DH876" s="226">
        <v>0</v>
      </c>
      <c r="DI876" s="226">
        <v>0</v>
      </c>
      <c r="DJ876" s="226">
        <v>0</v>
      </c>
      <c r="DK876" s="226">
        <v>0</v>
      </c>
      <c r="DL876" s="227">
        <v>0</v>
      </c>
      <c r="DM876" s="227">
        <v>0</v>
      </c>
      <c r="DN876" s="227">
        <v>0</v>
      </c>
      <c r="DO876" s="227">
        <v>0</v>
      </c>
      <c r="DP876" s="376">
        <f t="shared" si="341"/>
        <v>0</v>
      </c>
      <c r="DQ876" s="226">
        <f t="shared" si="341"/>
        <v>0</v>
      </c>
      <c r="DR876" s="226">
        <f t="shared" si="341"/>
        <v>0</v>
      </c>
      <c r="DS876" s="226">
        <f t="shared" si="341"/>
        <v>0</v>
      </c>
      <c r="DT876" s="227">
        <f t="shared" si="341"/>
        <v>0</v>
      </c>
      <c r="DU876" s="227">
        <f t="shared" si="341"/>
        <v>0.28137280237618878</v>
      </c>
      <c r="DV876" s="227">
        <f t="shared" si="341"/>
        <v>0.64374617621807495</v>
      </c>
      <c r="DW876" s="227">
        <f t="shared" si="341"/>
        <v>0.55147487973553755</v>
      </c>
      <c r="DX876" s="377">
        <f t="shared" si="359"/>
        <v>0</v>
      </c>
      <c r="DY876" s="377">
        <f t="shared" si="358"/>
        <v>0</v>
      </c>
      <c r="DZ876" s="377">
        <f t="shared" si="358"/>
        <v>0</v>
      </c>
      <c r="EA876" s="377">
        <f t="shared" si="358"/>
        <v>0</v>
      </c>
      <c r="EB876" s="378">
        <f t="shared" si="358"/>
        <v>0.44444444444444442</v>
      </c>
      <c r="EC876" s="378">
        <f t="shared" si="358"/>
        <v>0.44444444444444442</v>
      </c>
      <c r="ED876" s="378">
        <f t="shared" si="358"/>
        <v>0.5</v>
      </c>
      <c r="EE876" s="378">
        <f t="shared" si="358"/>
        <v>0.45454545454545453</v>
      </c>
      <c r="EG876" s="226">
        <v>0</v>
      </c>
      <c r="EH876" s="226">
        <v>0</v>
      </c>
      <c r="EI876" s="226">
        <v>0</v>
      </c>
      <c r="EJ876" s="226">
        <v>0</v>
      </c>
      <c r="EK876" s="226">
        <v>0</v>
      </c>
      <c r="EL876" s="226">
        <v>0</v>
      </c>
      <c r="EM876" s="226">
        <v>0</v>
      </c>
      <c r="EN876" s="379">
        <f t="shared" si="345"/>
        <v>0</v>
      </c>
      <c r="EO876" s="226">
        <f t="shared" si="346"/>
        <v>0</v>
      </c>
      <c r="EP876" s="379">
        <f t="shared" si="347"/>
        <v>0</v>
      </c>
      <c r="EQ876" s="226">
        <f t="shared" si="348"/>
        <v>0</v>
      </c>
      <c r="ER876" s="226">
        <f t="shared" si="349"/>
        <v>0</v>
      </c>
      <c r="ES876" s="292"/>
      <c r="ET876" s="227">
        <v>9</v>
      </c>
      <c r="EU876" s="227">
        <v>4</v>
      </c>
      <c r="EV876" s="227">
        <v>6</v>
      </c>
      <c r="EW876" s="227">
        <v>5</v>
      </c>
      <c r="EX876" s="227">
        <v>4</v>
      </c>
      <c r="EY876" s="227">
        <v>64</v>
      </c>
      <c r="EZ876" s="227">
        <v>61</v>
      </c>
      <c r="FA876" s="380">
        <f t="shared" si="352"/>
        <v>0.44444444444444442</v>
      </c>
      <c r="FB876" s="228">
        <f t="shared" si="353"/>
        <v>83.333333333333343</v>
      </c>
      <c r="FC876" s="380">
        <f t="shared" si="354"/>
        <v>0.44444444444444442</v>
      </c>
      <c r="FD876" s="227">
        <f t="shared" si="355"/>
        <v>62500</v>
      </c>
      <c r="FE876" s="227">
        <f t="shared" si="356"/>
        <v>6830.6010928961741</v>
      </c>
      <c r="FF876" s="227">
        <v>6</v>
      </c>
      <c r="FG876" s="228">
        <f t="shared" si="350"/>
        <v>16.666666666666664</v>
      </c>
      <c r="FH876" s="227">
        <v>1</v>
      </c>
      <c r="FI876" s="227">
        <v>6</v>
      </c>
      <c r="FJ876" s="227">
        <v>0</v>
      </c>
      <c r="FK876" s="227">
        <f t="shared" si="342"/>
        <v>5</v>
      </c>
      <c r="FL876" s="227">
        <v>0</v>
      </c>
      <c r="FM876" s="227">
        <f t="shared" si="343"/>
        <v>5</v>
      </c>
      <c r="FZ876" s="229"/>
      <c r="GA876" s="229"/>
      <c r="GB876" s="229"/>
      <c r="GC876" s="229"/>
      <c r="GD876" s="229"/>
    </row>
    <row r="877" spans="1:186" s="368" customFormat="1">
      <c r="A877" s="287" t="s">
        <v>2039</v>
      </c>
      <c r="B877" s="369" t="s">
        <v>2040</v>
      </c>
      <c r="C877" s="287" t="s">
        <v>2097</v>
      </c>
      <c r="D877" s="287" t="s">
        <v>2043</v>
      </c>
      <c r="E877" s="369" t="s">
        <v>2098</v>
      </c>
      <c r="F877" s="287">
        <v>874</v>
      </c>
      <c r="G877" s="392" t="s">
        <v>2115</v>
      </c>
      <c r="H877" s="392" t="s">
        <v>2116</v>
      </c>
      <c r="I877" s="393" t="s">
        <v>2063</v>
      </c>
      <c r="J877" s="286" t="s">
        <v>2064</v>
      </c>
      <c r="K877" s="393" t="s">
        <v>1083</v>
      </c>
      <c r="L877" s="392" t="s">
        <v>2048</v>
      </c>
      <c r="M877" s="392" t="s">
        <v>3134</v>
      </c>
      <c r="N877" s="372">
        <v>1</v>
      </c>
      <c r="O877" s="373">
        <v>54</v>
      </c>
      <c r="P877" s="373">
        <v>92</v>
      </c>
      <c r="Q877" s="373">
        <v>84</v>
      </c>
      <c r="R877" s="373">
        <v>93</v>
      </c>
      <c r="S877" s="374">
        <v>193</v>
      </c>
      <c r="T877" s="374">
        <v>177</v>
      </c>
      <c r="U877" s="374">
        <v>196</v>
      </c>
      <c r="V877" s="374">
        <v>200</v>
      </c>
      <c r="W877" s="373">
        <v>19</v>
      </c>
      <c r="X877" s="373">
        <v>36</v>
      </c>
      <c r="Y877" s="373">
        <v>34</v>
      </c>
      <c r="Z877" s="373">
        <v>37</v>
      </c>
      <c r="AA877" s="374">
        <v>110</v>
      </c>
      <c r="AB877" s="374">
        <v>101</v>
      </c>
      <c r="AC877" s="374">
        <v>112</v>
      </c>
      <c r="AD877" s="374">
        <v>114</v>
      </c>
      <c r="AE877" s="373">
        <v>4</v>
      </c>
      <c r="AF877" s="373">
        <v>4</v>
      </c>
      <c r="AG877" s="373">
        <v>4</v>
      </c>
      <c r="AH877" s="373">
        <v>4</v>
      </c>
      <c r="AI877" s="374">
        <v>7</v>
      </c>
      <c r="AJ877" s="374">
        <v>6</v>
      </c>
      <c r="AK877" s="374">
        <v>6</v>
      </c>
      <c r="AL877" s="374">
        <v>6</v>
      </c>
      <c r="AM877" s="226">
        <v>34</v>
      </c>
      <c r="AN877" s="226">
        <v>56</v>
      </c>
      <c r="AO877" s="226">
        <v>50</v>
      </c>
      <c r="AP877" s="226">
        <v>56</v>
      </c>
      <c r="AQ877" s="227">
        <v>83</v>
      </c>
      <c r="AR877" s="227">
        <v>75</v>
      </c>
      <c r="AS877" s="227">
        <v>84</v>
      </c>
      <c r="AT877" s="227">
        <v>86</v>
      </c>
      <c r="AU877" s="226">
        <v>20</v>
      </c>
      <c r="AV877" s="226">
        <v>31</v>
      </c>
      <c r="AW877" s="226">
        <v>28</v>
      </c>
      <c r="AX877" s="226">
        <v>31</v>
      </c>
      <c r="AY877" s="227">
        <v>15</v>
      </c>
      <c r="AZ877" s="227">
        <v>14</v>
      </c>
      <c r="BA877" s="227">
        <v>15</v>
      </c>
      <c r="BB877" s="227">
        <v>16</v>
      </c>
      <c r="BC877" s="226">
        <f t="shared" si="362"/>
        <v>14</v>
      </c>
      <c r="BD877" s="226">
        <f t="shared" si="362"/>
        <v>24</v>
      </c>
      <c r="BE877" s="226">
        <f t="shared" si="362"/>
        <v>21</v>
      </c>
      <c r="BF877" s="226">
        <f t="shared" si="360"/>
        <v>24</v>
      </c>
      <c r="BG877" s="218">
        <f t="shared" si="360"/>
        <v>68</v>
      </c>
      <c r="BH877" s="218">
        <f t="shared" si="360"/>
        <v>60</v>
      </c>
      <c r="BI877" s="218">
        <f t="shared" si="360"/>
        <v>68</v>
      </c>
      <c r="BJ877" s="218">
        <f t="shared" si="360"/>
        <v>70</v>
      </c>
      <c r="BK877" s="226">
        <f t="shared" si="365"/>
        <v>0</v>
      </c>
      <c r="BL877" s="226">
        <f t="shared" si="365"/>
        <v>1</v>
      </c>
      <c r="BM877" s="226">
        <f t="shared" si="365"/>
        <v>1</v>
      </c>
      <c r="BN877" s="226">
        <f t="shared" si="365"/>
        <v>1</v>
      </c>
      <c r="BO877" s="227">
        <f t="shared" si="357"/>
        <v>0</v>
      </c>
      <c r="BP877" s="227">
        <f t="shared" si="357"/>
        <v>1</v>
      </c>
      <c r="BQ877" s="227">
        <f t="shared" si="357"/>
        <v>1</v>
      </c>
      <c r="BR877" s="227">
        <f t="shared" si="357"/>
        <v>0</v>
      </c>
      <c r="BS877" s="226">
        <v>0</v>
      </c>
      <c r="BT877" s="226">
        <v>1</v>
      </c>
      <c r="BU877" s="226">
        <v>1</v>
      </c>
      <c r="BV877" s="226">
        <v>1</v>
      </c>
      <c r="BW877" s="227">
        <v>0</v>
      </c>
      <c r="BX877" s="227">
        <v>1</v>
      </c>
      <c r="BY877" s="227">
        <v>1</v>
      </c>
      <c r="BZ877" s="227">
        <v>0</v>
      </c>
      <c r="CA877" s="226">
        <v>0</v>
      </c>
      <c r="CB877" s="226">
        <f>IFERROR(VLOOKUP($G877,[12]ITEM!$B$2:$AC$939,26,0),0)</f>
        <v>0</v>
      </c>
      <c r="CC877" s="226">
        <f>IFERROR(VLOOKUP($G877,[12]ITEM!$B$2:$AC$939,27,0),0)</f>
        <v>0</v>
      </c>
      <c r="CD877" s="226">
        <f>IFERROR(VLOOKUP($G877,[12]ITEM!$B$2:$AC$939,28,0),0)</f>
        <v>0</v>
      </c>
      <c r="CE877" s="227">
        <v>0</v>
      </c>
      <c r="CF877" s="227">
        <v>0</v>
      </c>
      <c r="CG877" s="227">
        <v>0</v>
      </c>
      <c r="CH877" s="227">
        <v>0</v>
      </c>
      <c r="CI877" s="375"/>
      <c r="CJ877" s="226">
        <f t="shared" si="364"/>
        <v>13</v>
      </c>
      <c r="CK877" s="226">
        <f t="shared" si="364"/>
        <v>22</v>
      </c>
      <c r="CL877" s="226">
        <f t="shared" si="364"/>
        <v>20</v>
      </c>
      <c r="CM877" s="226">
        <f t="shared" si="364"/>
        <v>22</v>
      </c>
      <c r="CN877" s="227">
        <f t="shared" si="364"/>
        <v>68</v>
      </c>
      <c r="CO877" s="227">
        <f t="shared" si="364"/>
        <v>61.52897894958857</v>
      </c>
      <c r="CP877" s="227">
        <f t="shared" si="364"/>
        <v>68.629212414274804</v>
      </c>
      <c r="CQ877" s="227">
        <f t="shared" si="363"/>
        <v>70.082871145423525</v>
      </c>
      <c r="CR877" s="226">
        <v>13</v>
      </c>
      <c r="CS877" s="226">
        <v>22</v>
      </c>
      <c r="CT877" s="226">
        <v>20</v>
      </c>
      <c r="CU877" s="226">
        <v>22</v>
      </c>
      <c r="CV877" s="227">
        <f t="shared" si="344"/>
        <v>68</v>
      </c>
      <c r="CW877" s="227">
        <f>CV877*(1+('[13]GROWTH (YoY)'!AR877/100))</f>
        <v>61.52897894958857</v>
      </c>
      <c r="CX877" s="227">
        <f>CW877*(1+('[13]GROWTH (YoY)'!AS877/100))</f>
        <v>68.629212414274804</v>
      </c>
      <c r="CY877" s="227">
        <f>CX877*(1+('[13]GROWTH (YoY)'!AT877/100))</f>
        <v>70.082871145423525</v>
      </c>
      <c r="CZ877" s="226">
        <v>0</v>
      </c>
      <c r="DA877" s="226">
        <v>0</v>
      </c>
      <c r="DB877" s="226">
        <v>0</v>
      </c>
      <c r="DC877" s="226">
        <v>0</v>
      </c>
      <c r="DD877" s="227">
        <v>0</v>
      </c>
      <c r="DE877" s="227">
        <v>0</v>
      </c>
      <c r="DF877" s="227">
        <v>0</v>
      </c>
      <c r="DG877" s="227">
        <v>0</v>
      </c>
      <c r="DH877" s="226">
        <v>0</v>
      </c>
      <c r="DI877" s="226">
        <v>0</v>
      </c>
      <c r="DJ877" s="226">
        <v>0</v>
      </c>
      <c r="DK877" s="226">
        <v>0</v>
      </c>
      <c r="DL877" s="227">
        <v>0</v>
      </c>
      <c r="DM877" s="227">
        <v>0</v>
      </c>
      <c r="DN877" s="227">
        <v>0</v>
      </c>
      <c r="DO877" s="227">
        <v>0</v>
      </c>
      <c r="DP877" s="376">
        <f t="shared" si="341"/>
        <v>1</v>
      </c>
      <c r="DQ877" s="226">
        <f t="shared" si="341"/>
        <v>2</v>
      </c>
      <c r="DR877" s="226">
        <f t="shared" si="341"/>
        <v>1</v>
      </c>
      <c r="DS877" s="226">
        <f t="shared" si="341"/>
        <v>2</v>
      </c>
      <c r="DT877" s="227">
        <f t="shared" si="341"/>
        <v>0</v>
      </c>
      <c r="DU877" s="227">
        <f t="shared" si="341"/>
        <v>-1.5289789495885699</v>
      </c>
      <c r="DV877" s="227">
        <f t="shared" si="341"/>
        <v>-0.62921241427480368</v>
      </c>
      <c r="DW877" s="227">
        <f t="shared" si="341"/>
        <v>-8.2871145423524695E-2</v>
      </c>
      <c r="DX877" s="377">
        <f t="shared" si="359"/>
        <v>0.35185185185185186</v>
      </c>
      <c r="DY877" s="377">
        <f t="shared" si="358"/>
        <v>0.39130434782608697</v>
      </c>
      <c r="DZ877" s="377">
        <f t="shared" si="358"/>
        <v>0.40476190476190477</v>
      </c>
      <c r="EA877" s="377">
        <f t="shared" si="358"/>
        <v>0.39784946236559138</v>
      </c>
      <c r="EB877" s="378">
        <f t="shared" si="358"/>
        <v>0.56994818652849744</v>
      </c>
      <c r="EC877" s="378">
        <f t="shared" si="358"/>
        <v>0.57062146892655363</v>
      </c>
      <c r="ED877" s="378">
        <f t="shared" si="358"/>
        <v>0.5714285714285714</v>
      </c>
      <c r="EE877" s="378">
        <f t="shared" si="358"/>
        <v>0.56999999999999995</v>
      </c>
      <c r="EG877" s="226">
        <v>54</v>
      </c>
      <c r="EH877" s="226">
        <v>16</v>
      </c>
      <c r="EI877" s="226">
        <v>38</v>
      </c>
      <c r="EJ877" s="226">
        <v>23</v>
      </c>
      <c r="EK877" s="226">
        <v>6</v>
      </c>
      <c r="EL877" s="226">
        <v>286</v>
      </c>
      <c r="EM877" s="226">
        <v>286</v>
      </c>
      <c r="EN877" s="379">
        <f t="shared" si="345"/>
        <v>0.29629629629629628</v>
      </c>
      <c r="EO877" s="226">
        <f t="shared" si="346"/>
        <v>60.526315789473685</v>
      </c>
      <c r="EP877" s="379">
        <f t="shared" si="347"/>
        <v>0.1111111111111111</v>
      </c>
      <c r="EQ877" s="226">
        <f t="shared" si="348"/>
        <v>20979.020979020977</v>
      </c>
      <c r="ER877" s="226">
        <f t="shared" si="349"/>
        <v>6701.6317016317016</v>
      </c>
      <c r="ES877" s="292"/>
      <c r="ET877" s="227">
        <v>193</v>
      </c>
      <c r="EU877" s="227">
        <v>103</v>
      </c>
      <c r="EV877" s="227">
        <v>90</v>
      </c>
      <c r="EW877" s="227">
        <v>15</v>
      </c>
      <c r="EX877" s="227">
        <v>13</v>
      </c>
      <c r="EY877" s="227">
        <v>167</v>
      </c>
      <c r="EZ877" s="227">
        <v>167</v>
      </c>
      <c r="FA877" s="380">
        <f t="shared" si="352"/>
        <v>0.53367875647668395</v>
      </c>
      <c r="FB877" s="228">
        <f t="shared" si="353"/>
        <v>16.666666666666664</v>
      </c>
      <c r="FC877" s="380">
        <f t="shared" si="354"/>
        <v>6.7357512953367879E-2</v>
      </c>
      <c r="FD877" s="227">
        <f t="shared" si="355"/>
        <v>77844.311377245511</v>
      </c>
      <c r="FE877" s="227">
        <f t="shared" si="356"/>
        <v>7485.0299401197599</v>
      </c>
      <c r="FF877" s="227">
        <v>90</v>
      </c>
      <c r="FG877" s="228">
        <f t="shared" si="350"/>
        <v>55.555555555555557</v>
      </c>
      <c r="FH877" s="227">
        <v>50</v>
      </c>
      <c r="FI877" s="227">
        <v>90</v>
      </c>
      <c r="FJ877" s="227">
        <v>0</v>
      </c>
      <c r="FK877" s="227">
        <f t="shared" si="342"/>
        <v>40</v>
      </c>
      <c r="FL877" s="227">
        <v>6</v>
      </c>
      <c r="FM877" s="227">
        <f t="shared" si="343"/>
        <v>34</v>
      </c>
      <c r="FZ877" s="229"/>
      <c r="GA877" s="229"/>
      <c r="GB877" s="229"/>
      <c r="GC877" s="229"/>
      <c r="GD877" s="229"/>
    </row>
    <row r="878" spans="1:186" s="368" customFormat="1">
      <c r="A878" s="287" t="s">
        <v>2039</v>
      </c>
      <c r="B878" s="369" t="s">
        <v>2040</v>
      </c>
      <c r="C878" s="287" t="s">
        <v>2097</v>
      </c>
      <c r="D878" s="287" t="s">
        <v>2043</v>
      </c>
      <c r="E878" s="369" t="s">
        <v>2098</v>
      </c>
      <c r="F878" s="287">
        <v>875</v>
      </c>
      <c r="G878" s="392" t="s">
        <v>2117</v>
      </c>
      <c r="H878" s="392" t="s">
        <v>2118</v>
      </c>
      <c r="I878" s="393" t="s">
        <v>2063</v>
      </c>
      <c r="J878" s="286" t="s">
        <v>2064</v>
      </c>
      <c r="K878" s="393" t="s">
        <v>1083</v>
      </c>
      <c r="L878" s="392" t="s">
        <v>2048</v>
      </c>
      <c r="M878" s="392" t="s">
        <v>3134</v>
      </c>
      <c r="N878" s="372">
        <v>1</v>
      </c>
      <c r="O878" s="373">
        <v>147</v>
      </c>
      <c r="P878" s="373">
        <v>208</v>
      </c>
      <c r="Q878" s="373">
        <v>191</v>
      </c>
      <c r="R878" s="373">
        <v>211</v>
      </c>
      <c r="S878" s="374">
        <v>2318</v>
      </c>
      <c r="T878" s="374">
        <v>2124</v>
      </c>
      <c r="U878" s="374">
        <v>2351</v>
      </c>
      <c r="V878" s="374">
        <v>2401</v>
      </c>
      <c r="W878" s="373">
        <v>53</v>
      </c>
      <c r="X878" s="373">
        <v>80</v>
      </c>
      <c r="Y878" s="373">
        <v>75</v>
      </c>
      <c r="Z878" s="373">
        <v>82</v>
      </c>
      <c r="AA878" s="374">
        <v>1404</v>
      </c>
      <c r="AB878" s="374">
        <v>1306</v>
      </c>
      <c r="AC878" s="374">
        <v>1434</v>
      </c>
      <c r="AD878" s="374">
        <v>1464</v>
      </c>
      <c r="AE878" s="373">
        <v>11</v>
      </c>
      <c r="AF878" s="373">
        <v>11</v>
      </c>
      <c r="AG878" s="373">
        <v>12</v>
      </c>
      <c r="AH878" s="373">
        <v>12</v>
      </c>
      <c r="AI878" s="374">
        <v>74</v>
      </c>
      <c r="AJ878" s="374">
        <v>63</v>
      </c>
      <c r="AK878" s="374">
        <v>66</v>
      </c>
      <c r="AL878" s="374">
        <v>69</v>
      </c>
      <c r="AM878" s="226">
        <v>94</v>
      </c>
      <c r="AN878" s="226">
        <v>128</v>
      </c>
      <c r="AO878" s="226">
        <v>116</v>
      </c>
      <c r="AP878" s="226">
        <v>129</v>
      </c>
      <c r="AQ878" s="227">
        <v>914</v>
      </c>
      <c r="AR878" s="227">
        <v>818</v>
      </c>
      <c r="AS878" s="227">
        <v>917</v>
      </c>
      <c r="AT878" s="227">
        <v>937</v>
      </c>
      <c r="AU878" s="226">
        <v>19</v>
      </c>
      <c r="AV878" s="226">
        <v>29</v>
      </c>
      <c r="AW878" s="226">
        <v>26</v>
      </c>
      <c r="AX878" s="226">
        <v>29</v>
      </c>
      <c r="AY878" s="227">
        <v>221</v>
      </c>
      <c r="AZ878" s="227">
        <v>263</v>
      </c>
      <c r="BA878" s="227">
        <v>295</v>
      </c>
      <c r="BB878" s="227">
        <v>351</v>
      </c>
      <c r="BC878" s="226">
        <f t="shared" si="362"/>
        <v>75</v>
      </c>
      <c r="BD878" s="226">
        <f t="shared" si="362"/>
        <v>97</v>
      </c>
      <c r="BE878" s="226">
        <f t="shared" si="362"/>
        <v>87</v>
      </c>
      <c r="BF878" s="226">
        <f t="shared" si="360"/>
        <v>97</v>
      </c>
      <c r="BG878" s="218">
        <f t="shared" si="360"/>
        <v>381</v>
      </c>
      <c r="BH878" s="218">
        <f t="shared" si="360"/>
        <v>232</v>
      </c>
      <c r="BI878" s="218">
        <f t="shared" si="360"/>
        <v>275</v>
      </c>
      <c r="BJ878" s="218">
        <f t="shared" si="360"/>
        <v>211</v>
      </c>
      <c r="BK878" s="226">
        <f t="shared" si="365"/>
        <v>0</v>
      </c>
      <c r="BL878" s="226">
        <f t="shared" si="365"/>
        <v>2</v>
      </c>
      <c r="BM878" s="226">
        <f t="shared" si="365"/>
        <v>3</v>
      </c>
      <c r="BN878" s="226">
        <f t="shared" si="365"/>
        <v>3</v>
      </c>
      <c r="BO878" s="227">
        <f t="shared" si="357"/>
        <v>312</v>
      </c>
      <c r="BP878" s="227">
        <f t="shared" si="357"/>
        <v>323</v>
      </c>
      <c r="BQ878" s="227">
        <f t="shared" si="357"/>
        <v>347</v>
      </c>
      <c r="BR878" s="227">
        <f t="shared" si="357"/>
        <v>375</v>
      </c>
      <c r="BS878" s="226">
        <v>0</v>
      </c>
      <c r="BT878" s="226">
        <v>2</v>
      </c>
      <c r="BU878" s="226">
        <v>3</v>
      </c>
      <c r="BV878" s="226">
        <v>3</v>
      </c>
      <c r="BW878" s="227">
        <v>312</v>
      </c>
      <c r="BX878" s="227">
        <v>323</v>
      </c>
      <c r="BY878" s="227">
        <v>347</v>
      </c>
      <c r="BZ878" s="227">
        <v>375</v>
      </c>
      <c r="CA878" s="226">
        <v>0</v>
      </c>
      <c r="CB878" s="226">
        <f>IFERROR(VLOOKUP($G878,[12]ITEM!$B$2:$AC$939,26,0),0)</f>
        <v>0</v>
      </c>
      <c r="CC878" s="226">
        <f>IFERROR(VLOOKUP($G878,[12]ITEM!$B$2:$AC$939,27,0),0)</f>
        <v>0</v>
      </c>
      <c r="CD878" s="226">
        <f>IFERROR(VLOOKUP($G878,[12]ITEM!$B$2:$AC$939,28,0),0)</f>
        <v>0</v>
      </c>
      <c r="CE878" s="227">
        <v>0</v>
      </c>
      <c r="CF878" s="227">
        <v>0</v>
      </c>
      <c r="CG878" s="227">
        <v>0</v>
      </c>
      <c r="CH878" s="227">
        <v>0</v>
      </c>
      <c r="CI878" s="375"/>
      <c r="CJ878" s="226">
        <f t="shared" si="364"/>
        <v>76</v>
      </c>
      <c r="CK878" s="226">
        <f t="shared" si="364"/>
        <v>102</v>
      </c>
      <c r="CL878" s="226">
        <f t="shared" si="364"/>
        <v>93</v>
      </c>
      <c r="CM878" s="226">
        <f t="shared" si="364"/>
        <v>103</v>
      </c>
      <c r="CN878" s="227">
        <f t="shared" si="364"/>
        <v>381</v>
      </c>
      <c r="CO878" s="227">
        <f t="shared" si="364"/>
        <v>343.59518162974274</v>
      </c>
      <c r="CP878" s="227">
        <f t="shared" si="364"/>
        <v>382.35389226115706</v>
      </c>
      <c r="CQ878" s="227">
        <f t="shared" si="363"/>
        <v>390.13494021612115</v>
      </c>
      <c r="CR878" s="226">
        <v>74</v>
      </c>
      <c r="CS878" s="226">
        <v>100</v>
      </c>
      <c r="CT878" s="226">
        <v>91</v>
      </c>
      <c r="CU878" s="226">
        <v>101</v>
      </c>
      <c r="CV878" s="227">
        <f t="shared" si="344"/>
        <v>366</v>
      </c>
      <c r="CW878" s="227">
        <f>CV878*(1+('[13]GROWTH (YoY)'!AR878/100))</f>
        <v>327.59518162974274</v>
      </c>
      <c r="CX878" s="227">
        <f>CW878*(1+('[13]GROWTH (YoY)'!AS878/100))</f>
        <v>367.35389226115706</v>
      </c>
      <c r="CY878" s="227">
        <f>CX878*(1+('[13]GROWTH (YoY)'!AT878/100))</f>
        <v>375.13494021612115</v>
      </c>
      <c r="CZ878" s="226">
        <v>0</v>
      </c>
      <c r="DA878" s="226">
        <v>0</v>
      </c>
      <c r="DB878" s="226">
        <v>0</v>
      </c>
      <c r="DC878" s="226">
        <v>0</v>
      </c>
      <c r="DD878" s="227">
        <v>13</v>
      </c>
      <c r="DE878" s="227">
        <v>13</v>
      </c>
      <c r="DF878" s="227">
        <v>12</v>
      </c>
      <c r="DG878" s="227">
        <v>12</v>
      </c>
      <c r="DH878" s="226">
        <v>2</v>
      </c>
      <c r="DI878" s="226">
        <v>2</v>
      </c>
      <c r="DJ878" s="226">
        <v>2</v>
      </c>
      <c r="DK878" s="226">
        <v>2</v>
      </c>
      <c r="DL878" s="227">
        <v>2</v>
      </c>
      <c r="DM878" s="227">
        <v>3</v>
      </c>
      <c r="DN878" s="227">
        <v>3</v>
      </c>
      <c r="DO878" s="227">
        <v>3</v>
      </c>
      <c r="DP878" s="376">
        <f t="shared" si="341"/>
        <v>-1</v>
      </c>
      <c r="DQ878" s="226">
        <f t="shared" si="341"/>
        <v>-5</v>
      </c>
      <c r="DR878" s="226">
        <f t="shared" si="341"/>
        <v>-6</v>
      </c>
      <c r="DS878" s="226">
        <f t="shared" si="341"/>
        <v>-6</v>
      </c>
      <c r="DT878" s="227">
        <f t="shared" si="341"/>
        <v>0</v>
      </c>
      <c r="DU878" s="227">
        <f t="shared" si="341"/>
        <v>-111.59518162974274</v>
      </c>
      <c r="DV878" s="227">
        <f t="shared" si="341"/>
        <v>-107.35389226115706</v>
      </c>
      <c r="DW878" s="227">
        <f t="shared" si="341"/>
        <v>-179.13494021612115</v>
      </c>
      <c r="DX878" s="377">
        <f t="shared" si="359"/>
        <v>0.36054421768707484</v>
      </c>
      <c r="DY878" s="377">
        <f t="shared" si="358"/>
        <v>0.38461538461538464</v>
      </c>
      <c r="DZ878" s="377">
        <f t="shared" si="358"/>
        <v>0.39267015706806285</v>
      </c>
      <c r="EA878" s="377">
        <f t="shared" si="358"/>
        <v>0.38862559241706163</v>
      </c>
      <c r="EB878" s="378">
        <f t="shared" si="358"/>
        <v>0.60569456427955137</v>
      </c>
      <c r="EC878" s="378">
        <f t="shared" si="358"/>
        <v>0.61487758945386062</v>
      </c>
      <c r="ED878" s="378">
        <f t="shared" si="358"/>
        <v>0.6099532113994045</v>
      </c>
      <c r="EE878" s="378">
        <f t="shared" si="358"/>
        <v>0.60974593919200337</v>
      </c>
      <c r="EG878" s="226">
        <v>295</v>
      </c>
      <c r="EH878" s="226">
        <v>84</v>
      </c>
      <c r="EI878" s="226">
        <v>211</v>
      </c>
      <c r="EJ878" s="226">
        <v>38</v>
      </c>
      <c r="EK878" s="226">
        <v>38</v>
      </c>
      <c r="EL878" s="226">
        <v>1431</v>
      </c>
      <c r="EM878" s="226">
        <v>1425</v>
      </c>
      <c r="EN878" s="379">
        <f t="shared" si="345"/>
        <v>0.28474576271186441</v>
      </c>
      <c r="EO878" s="226">
        <f t="shared" si="346"/>
        <v>18.009478672985782</v>
      </c>
      <c r="EP878" s="379">
        <f t="shared" si="347"/>
        <v>0.12881355932203389</v>
      </c>
      <c r="EQ878" s="226">
        <f t="shared" si="348"/>
        <v>26554.856743535987</v>
      </c>
      <c r="ER878" s="226">
        <f t="shared" si="349"/>
        <v>2222.2222222222222</v>
      </c>
      <c r="ES878" s="292"/>
      <c r="ET878" s="227">
        <v>2318</v>
      </c>
      <c r="EU878" s="227">
        <v>1330</v>
      </c>
      <c r="EV878" s="227">
        <v>988</v>
      </c>
      <c r="EW878" s="227">
        <v>341</v>
      </c>
      <c r="EX878" s="227">
        <v>195</v>
      </c>
      <c r="EY878" s="227">
        <v>3603</v>
      </c>
      <c r="EZ878" s="227">
        <v>3590</v>
      </c>
      <c r="FA878" s="380">
        <f t="shared" si="352"/>
        <v>0.57377049180327866</v>
      </c>
      <c r="FB878" s="228">
        <f t="shared" si="353"/>
        <v>34.51417004048583</v>
      </c>
      <c r="FC878" s="380">
        <f t="shared" si="354"/>
        <v>8.4124245038826581E-2</v>
      </c>
      <c r="FD878" s="227">
        <f t="shared" si="355"/>
        <v>54121.565362198169</v>
      </c>
      <c r="FE878" s="227">
        <f t="shared" si="356"/>
        <v>7915.5060352831943</v>
      </c>
      <c r="FF878" s="227">
        <v>989</v>
      </c>
      <c r="FG878" s="228">
        <f t="shared" si="350"/>
        <v>22.345803842264914</v>
      </c>
      <c r="FH878" s="227">
        <v>221</v>
      </c>
      <c r="FI878" s="227">
        <v>989</v>
      </c>
      <c r="FJ878" s="227">
        <v>549</v>
      </c>
      <c r="FK878" s="227">
        <f t="shared" si="342"/>
        <v>219</v>
      </c>
      <c r="FL878" s="227">
        <v>70</v>
      </c>
      <c r="FM878" s="227">
        <f t="shared" si="343"/>
        <v>149</v>
      </c>
      <c r="FZ878" s="229"/>
      <c r="GA878" s="229"/>
      <c r="GB878" s="229"/>
      <c r="GC878" s="229"/>
      <c r="GD878" s="229"/>
    </row>
    <row r="879" spans="1:186" s="368" customFormat="1">
      <c r="A879" s="287" t="s">
        <v>2039</v>
      </c>
      <c r="B879" s="369" t="s">
        <v>2040</v>
      </c>
      <c r="C879" s="287" t="s">
        <v>2097</v>
      </c>
      <c r="D879" s="287" t="s">
        <v>2043</v>
      </c>
      <c r="E879" s="369" t="s">
        <v>2098</v>
      </c>
      <c r="F879" s="287">
        <v>876</v>
      </c>
      <c r="G879" s="392" t="s">
        <v>2119</v>
      </c>
      <c r="H879" s="392" t="s">
        <v>2120</v>
      </c>
      <c r="I879" s="393" t="s">
        <v>2063</v>
      </c>
      <c r="J879" s="286" t="s">
        <v>2064</v>
      </c>
      <c r="K879" s="393" t="s">
        <v>1083</v>
      </c>
      <c r="L879" s="392" t="s">
        <v>2048</v>
      </c>
      <c r="M879" s="392" t="s">
        <v>3134</v>
      </c>
      <c r="N879" s="372">
        <v>1</v>
      </c>
      <c r="O879" s="373">
        <v>0</v>
      </c>
      <c r="P879" s="373">
        <v>0</v>
      </c>
      <c r="Q879" s="373">
        <v>0</v>
      </c>
      <c r="R879" s="373">
        <v>0</v>
      </c>
      <c r="S879" s="374">
        <v>0</v>
      </c>
      <c r="T879" s="374">
        <v>0</v>
      </c>
      <c r="U879" s="374">
        <v>0</v>
      </c>
      <c r="V879" s="374">
        <v>0</v>
      </c>
      <c r="W879" s="373">
        <v>0</v>
      </c>
      <c r="X879" s="373">
        <v>0</v>
      </c>
      <c r="Y879" s="373">
        <v>0</v>
      </c>
      <c r="Z879" s="373">
        <v>0</v>
      </c>
      <c r="AA879" s="374">
        <v>0</v>
      </c>
      <c r="AB879" s="374">
        <v>0</v>
      </c>
      <c r="AC879" s="374">
        <v>0</v>
      </c>
      <c r="AD879" s="374">
        <v>0</v>
      </c>
      <c r="AE879" s="373">
        <v>0</v>
      </c>
      <c r="AF879" s="373">
        <v>0</v>
      </c>
      <c r="AG879" s="373">
        <v>0</v>
      </c>
      <c r="AH879" s="373">
        <v>0</v>
      </c>
      <c r="AI879" s="374">
        <v>0</v>
      </c>
      <c r="AJ879" s="374">
        <v>0</v>
      </c>
      <c r="AK879" s="374">
        <v>0</v>
      </c>
      <c r="AL879" s="374">
        <v>0</v>
      </c>
      <c r="AM879" s="226">
        <v>0</v>
      </c>
      <c r="AN879" s="226">
        <v>0</v>
      </c>
      <c r="AO879" s="226">
        <v>0</v>
      </c>
      <c r="AP879" s="226">
        <v>0</v>
      </c>
      <c r="AQ879" s="227">
        <v>0</v>
      </c>
      <c r="AR879" s="227">
        <v>0</v>
      </c>
      <c r="AS879" s="227">
        <v>0</v>
      </c>
      <c r="AT879" s="227">
        <v>0</v>
      </c>
      <c r="AU879" s="226">
        <v>0</v>
      </c>
      <c r="AV879" s="226">
        <v>0</v>
      </c>
      <c r="AW879" s="226">
        <v>0</v>
      </c>
      <c r="AX879" s="226">
        <v>0</v>
      </c>
      <c r="AY879" s="227"/>
      <c r="AZ879" s="227"/>
      <c r="BA879" s="227"/>
      <c r="BB879" s="227"/>
      <c r="BC879" s="226">
        <f t="shared" si="362"/>
        <v>0</v>
      </c>
      <c r="BD879" s="226">
        <f t="shared" si="362"/>
        <v>0</v>
      </c>
      <c r="BE879" s="226">
        <f t="shared" si="362"/>
        <v>0</v>
      </c>
      <c r="BF879" s="226">
        <f t="shared" si="360"/>
        <v>0</v>
      </c>
      <c r="BG879" s="218">
        <f t="shared" si="360"/>
        <v>0</v>
      </c>
      <c r="BH879" s="218">
        <f t="shared" si="360"/>
        <v>0</v>
      </c>
      <c r="BI879" s="218">
        <f t="shared" si="360"/>
        <v>0</v>
      </c>
      <c r="BJ879" s="218">
        <f t="shared" si="360"/>
        <v>0</v>
      </c>
      <c r="BK879" s="226">
        <f t="shared" si="365"/>
        <v>0</v>
      </c>
      <c r="BL879" s="226">
        <f t="shared" si="365"/>
        <v>0</v>
      </c>
      <c r="BM879" s="226">
        <f t="shared" si="365"/>
        <v>0</v>
      </c>
      <c r="BN879" s="226">
        <f t="shared" si="365"/>
        <v>0</v>
      </c>
      <c r="BO879" s="227">
        <f t="shared" si="357"/>
        <v>0</v>
      </c>
      <c r="BP879" s="227">
        <f t="shared" si="357"/>
        <v>0</v>
      </c>
      <c r="BQ879" s="227">
        <f t="shared" si="357"/>
        <v>0</v>
      </c>
      <c r="BR879" s="227">
        <f t="shared" si="357"/>
        <v>0</v>
      </c>
      <c r="BS879" s="226">
        <v>0</v>
      </c>
      <c r="BT879" s="226">
        <v>0</v>
      </c>
      <c r="BU879" s="226">
        <v>0</v>
      </c>
      <c r="BV879" s="226">
        <v>0</v>
      </c>
      <c r="BW879" s="227">
        <v>0</v>
      </c>
      <c r="BX879" s="227">
        <v>0</v>
      </c>
      <c r="BY879" s="227">
        <v>0</v>
      </c>
      <c r="BZ879" s="227">
        <v>0</v>
      </c>
      <c r="CA879" s="226">
        <v>0</v>
      </c>
      <c r="CB879" s="226">
        <f>IFERROR(VLOOKUP($G879,[12]ITEM!$B$2:$AC$939,26,0),0)</f>
        <v>0</v>
      </c>
      <c r="CC879" s="226">
        <f>IFERROR(VLOOKUP($G879,[12]ITEM!$B$2:$AC$939,27,0),0)</f>
        <v>0</v>
      </c>
      <c r="CD879" s="226">
        <f>IFERROR(VLOOKUP($G879,[12]ITEM!$B$2:$AC$939,28,0),0)</f>
        <v>0</v>
      </c>
      <c r="CE879" s="227">
        <v>0</v>
      </c>
      <c r="CF879" s="227">
        <v>0</v>
      </c>
      <c r="CG879" s="227">
        <v>0</v>
      </c>
      <c r="CH879" s="227">
        <v>0</v>
      </c>
      <c r="CI879" s="375"/>
      <c r="CJ879" s="226">
        <f t="shared" si="364"/>
        <v>0</v>
      </c>
      <c r="CK879" s="226">
        <f t="shared" si="364"/>
        <v>0</v>
      </c>
      <c r="CL879" s="226">
        <f t="shared" si="364"/>
        <v>0</v>
      </c>
      <c r="CM879" s="226">
        <f t="shared" si="364"/>
        <v>0</v>
      </c>
      <c r="CN879" s="227">
        <f t="shared" si="364"/>
        <v>0</v>
      </c>
      <c r="CO879" s="227">
        <f t="shared" si="364"/>
        <v>0</v>
      </c>
      <c r="CP879" s="227">
        <f t="shared" si="364"/>
        <v>0</v>
      </c>
      <c r="CQ879" s="227">
        <f t="shared" si="363"/>
        <v>0</v>
      </c>
      <c r="CR879" s="226">
        <v>0</v>
      </c>
      <c r="CS879" s="226">
        <v>0</v>
      </c>
      <c r="CT879" s="226">
        <v>0</v>
      </c>
      <c r="CU879" s="226">
        <v>0</v>
      </c>
      <c r="CV879" s="227">
        <f t="shared" si="344"/>
        <v>0</v>
      </c>
      <c r="CW879" s="227">
        <f>CV879*(1+('[13]GROWTH (YoY)'!AR879/100))</f>
        <v>0</v>
      </c>
      <c r="CX879" s="227">
        <f>CW879*(1+('[13]GROWTH (YoY)'!AS879/100))</f>
        <v>0</v>
      </c>
      <c r="CY879" s="227">
        <f>CX879*(1+('[13]GROWTH (YoY)'!AT879/100))</f>
        <v>0</v>
      </c>
      <c r="CZ879" s="226">
        <v>0</v>
      </c>
      <c r="DA879" s="226">
        <v>0</v>
      </c>
      <c r="DB879" s="226">
        <v>0</v>
      </c>
      <c r="DC879" s="226">
        <v>0</v>
      </c>
      <c r="DD879" s="227">
        <v>0</v>
      </c>
      <c r="DE879" s="227">
        <v>0</v>
      </c>
      <c r="DF879" s="227">
        <v>0</v>
      </c>
      <c r="DG879" s="227">
        <v>0</v>
      </c>
      <c r="DH879" s="226">
        <v>0</v>
      </c>
      <c r="DI879" s="226">
        <v>0</v>
      </c>
      <c r="DJ879" s="226">
        <v>0</v>
      </c>
      <c r="DK879" s="226">
        <v>0</v>
      </c>
      <c r="DL879" s="227">
        <v>0</v>
      </c>
      <c r="DM879" s="227">
        <v>0</v>
      </c>
      <c r="DN879" s="227">
        <v>0</v>
      </c>
      <c r="DO879" s="227">
        <v>0</v>
      </c>
      <c r="DP879" s="376">
        <f t="shared" si="341"/>
        <v>0</v>
      </c>
      <c r="DQ879" s="226">
        <f t="shared" si="341"/>
        <v>0</v>
      </c>
      <c r="DR879" s="226">
        <f t="shared" si="341"/>
        <v>0</v>
      </c>
      <c r="DS879" s="226">
        <f t="shared" si="341"/>
        <v>0</v>
      </c>
      <c r="DT879" s="227">
        <f t="shared" ref="DS879:DW930" si="366">BG879-CN879</f>
        <v>0</v>
      </c>
      <c r="DU879" s="227">
        <f t="shared" si="366"/>
        <v>0</v>
      </c>
      <c r="DV879" s="227">
        <f t="shared" si="366"/>
        <v>0</v>
      </c>
      <c r="DW879" s="227">
        <f t="shared" si="366"/>
        <v>0</v>
      </c>
      <c r="DX879" s="377">
        <f t="shared" si="359"/>
        <v>0</v>
      </c>
      <c r="DY879" s="377">
        <f t="shared" si="358"/>
        <v>0</v>
      </c>
      <c r="DZ879" s="377">
        <f t="shared" si="358"/>
        <v>0</v>
      </c>
      <c r="EA879" s="377">
        <f t="shared" si="358"/>
        <v>0</v>
      </c>
      <c r="EB879" s="378">
        <f t="shared" si="358"/>
        <v>0</v>
      </c>
      <c r="EC879" s="378">
        <f t="shared" si="358"/>
        <v>0</v>
      </c>
      <c r="ED879" s="378">
        <f t="shared" si="358"/>
        <v>0</v>
      </c>
      <c r="EE879" s="378">
        <f t="shared" si="358"/>
        <v>0</v>
      </c>
      <c r="EG879" s="226">
        <v>0</v>
      </c>
      <c r="EH879" s="226">
        <v>0</v>
      </c>
      <c r="EI879" s="226">
        <v>0</v>
      </c>
      <c r="EJ879" s="226">
        <v>0</v>
      </c>
      <c r="EK879" s="226">
        <v>0</v>
      </c>
      <c r="EL879" s="226">
        <v>0</v>
      </c>
      <c r="EM879" s="226">
        <v>0</v>
      </c>
      <c r="EN879" s="379">
        <f t="shared" si="345"/>
        <v>0</v>
      </c>
      <c r="EO879" s="226">
        <f t="shared" si="346"/>
        <v>0</v>
      </c>
      <c r="EP879" s="379">
        <f t="shared" si="347"/>
        <v>0</v>
      </c>
      <c r="EQ879" s="226">
        <f t="shared" si="348"/>
        <v>0</v>
      </c>
      <c r="ER879" s="226">
        <f t="shared" si="349"/>
        <v>0</v>
      </c>
      <c r="ES879" s="292"/>
      <c r="ET879" s="227">
        <v>0</v>
      </c>
      <c r="EU879" s="227">
        <v>0</v>
      </c>
      <c r="EV879" s="227">
        <v>0</v>
      </c>
      <c r="EW879" s="227">
        <v>0</v>
      </c>
      <c r="EX879" s="227">
        <v>0</v>
      </c>
      <c r="EY879" s="227">
        <v>0</v>
      </c>
      <c r="EZ879" s="227">
        <v>0</v>
      </c>
      <c r="FA879" s="380">
        <f t="shared" si="352"/>
        <v>0</v>
      </c>
      <c r="FB879" s="228">
        <f t="shared" si="353"/>
        <v>0</v>
      </c>
      <c r="FC879" s="380">
        <f t="shared" si="354"/>
        <v>0</v>
      </c>
      <c r="FD879" s="227">
        <f t="shared" si="355"/>
        <v>0</v>
      </c>
      <c r="FE879" s="227">
        <f t="shared" si="356"/>
        <v>0</v>
      </c>
      <c r="FF879" s="227">
        <v>0</v>
      </c>
      <c r="FG879" s="228">
        <f t="shared" si="350"/>
        <v>0</v>
      </c>
      <c r="FH879" s="227">
        <v>0</v>
      </c>
      <c r="FI879" s="227">
        <v>0</v>
      </c>
      <c r="FJ879" s="227">
        <v>0</v>
      </c>
      <c r="FK879" s="227">
        <f t="shared" si="342"/>
        <v>0</v>
      </c>
      <c r="FL879" s="227">
        <v>0</v>
      </c>
      <c r="FM879" s="227">
        <f t="shared" si="343"/>
        <v>0</v>
      </c>
      <c r="FZ879" s="229"/>
      <c r="GA879" s="229"/>
      <c r="GB879" s="229"/>
      <c r="GC879" s="229"/>
      <c r="GD879" s="229"/>
    </row>
    <row r="880" spans="1:186" s="368" customFormat="1">
      <c r="A880" s="287" t="s">
        <v>2039</v>
      </c>
      <c r="B880" s="369" t="s">
        <v>2040</v>
      </c>
      <c r="C880" s="287" t="s">
        <v>2097</v>
      </c>
      <c r="D880" s="287" t="s">
        <v>2043</v>
      </c>
      <c r="E880" s="369" t="s">
        <v>2098</v>
      </c>
      <c r="F880" s="287">
        <v>877</v>
      </c>
      <c r="G880" s="392" t="s">
        <v>2121</v>
      </c>
      <c r="H880" s="392" t="s">
        <v>2122</v>
      </c>
      <c r="I880" s="393" t="s">
        <v>2063</v>
      </c>
      <c r="J880" s="286" t="s">
        <v>2064</v>
      </c>
      <c r="K880" s="393" t="s">
        <v>1083</v>
      </c>
      <c r="L880" s="392" t="s">
        <v>2048</v>
      </c>
      <c r="M880" s="392" t="s">
        <v>3134</v>
      </c>
      <c r="N880" s="372">
        <v>1</v>
      </c>
      <c r="O880" s="373">
        <v>36</v>
      </c>
      <c r="P880" s="373">
        <v>52</v>
      </c>
      <c r="Q880" s="373">
        <v>48</v>
      </c>
      <c r="R880" s="373">
        <v>54</v>
      </c>
      <c r="S880" s="374">
        <v>56</v>
      </c>
      <c r="T880" s="374">
        <v>51</v>
      </c>
      <c r="U880" s="374">
        <v>58</v>
      </c>
      <c r="V880" s="374">
        <v>59</v>
      </c>
      <c r="W880" s="373">
        <v>11</v>
      </c>
      <c r="X880" s="373">
        <v>17</v>
      </c>
      <c r="Y880" s="373">
        <v>16</v>
      </c>
      <c r="Z880" s="373">
        <v>18</v>
      </c>
      <c r="AA880" s="374">
        <v>23</v>
      </c>
      <c r="AB880" s="374">
        <v>21</v>
      </c>
      <c r="AC880" s="374">
        <v>23</v>
      </c>
      <c r="AD880" s="374">
        <v>24</v>
      </c>
      <c r="AE880" s="373">
        <v>2</v>
      </c>
      <c r="AF880" s="373">
        <v>3</v>
      </c>
      <c r="AG880" s="373">
        <v>3</v>
      </c>
      <c r="AH880" s="373">
        <v>3</v>
      </c>
      <c r="AI880" s="374">
        <v>3</v>
      </c>
      <c r="AJ880" s="374">
        <v>2</v>
      </c>
      <c r="AK880" s="374">
        <v>2</v>
      </c>
      <c r="AL880" s="374">
        <v>3</v>
      </c>
      <c r="AM880" s="226">
        <v>25</v>
      </c>
      <c r="AN880" s="226">
        <v>35</v>
      </c>
      <c r="AO880" s="226">
        <v>32</v>
      </c>
      <c r="AP880" s="226">
        <v>36</v>
      </c>
      <c r="AQ880" s="227">
        <v>33</v>
      </c>
      <c r="AR880" s="227">
        <v>30</v>
      </c>
      <c r="AS880" s="227">
        <v>34</v>
      </c>
      <c r="AT880" s="227">
        <v>35</v>
      </c>
      <c r="AU880" s="226">
        <v>7</v>
      </c>
      <c r="AV880" s="226">
        <v>8</v>
      </c>
      <c r="AW880" s="226">
        <v>7</v>
      </c>
      <c r="AX880" s="226">
        <v>8</v>
      </c>
      <c r="AY880" s="227">
        <v>8</v>
      </c>
      <c r="AZ880" s="227">
        <v>7</v>
      </c>
      <c r="BA880" s="227">
        <v>8</v>
      </c>
      <c r="BB880" s="227">
        <v>8</v>
      </c>
      <c r="BC880" s="226">
        <f t="shared" si="362"/>
        <v>18</v>
      </c>
      <c r="BD880" s="226">
        <f t="shared" si="362"/>
        <v>20</v>
      </c>
      <c r="BE880" s="226">
        <f t="shared" si="362"/>
        <v>11</v>
      </c>
      <c r="BF880" s="226">
        <f t="shared" si="360"/>
        <v>17</v>
      </c>
      <c r="BG880" s="218">
        <f t="shared" si="360"/>
        <v>17</v>
      </c>
      <c r="BH880" s="218">
        <f t="shared" si="360"/>
        <v>7</v>
      </c>
      <c r="BI880" s="218">
        <f t="shared" si="360"/>
        <v>14</v>
      </c>
      <c r="BJ880" s="218">
        <f t="shared" si="360"/>
        <v>20</v>
      </c>
      <c r="BK880" s="226">
        <f t="shared" si="365"/>
        <v>0</v>
      </c>
      <c r="BL880" s="226">
        <f t="shared" si="365"/>
        <v>7</v>
      </c>
      <c r="BM880" s="226">
        <f t="shared" si="365"/>
        <v>14</v>
      </c>
      <c r="BN880" s="226">
        <f t="shared" si="365"/>
        <v>11</v>
      </c>
      <c r="BO880" s="227">
        <f t="shared" si="357"/>
        <v>8</v>
      </c>
      <c r="BP880" s="227">
        <f t="shared" si="357"/>
        <v>16</v>
      </c>
      <c r="BQ880" s="227">
        <f t="shared" si="357"/>
        <v>12</v>
      </c>
      <c r="BR880" s="227">
        <f t="shared" si="357"/>
        <v>7</v>
      </c>
      <c r="BS880" s="226">
        <v>0</v>
      </c>
      <c r="BT880" s="226">
        <v>7</v>
      </c>
      <c r="BU880" s="226">
        <v>14</v>
      </c>
      <c r="BV880" s="226">
        <v>11</v>
      </c>
      <c r="BW880" s="227">
        <v>8</v>
      </c>
      <c r="BX880" s="227">
        <v>16</v>
      </c>
      <c r="BY880" s="227">
        <v>12</v>
      </c>
      <c r="BZ880" s="227">
        <v>7</v>
      </c>
      <c r="CA880" s="226">
        <v>0</v>
      </c>
      <c r="CB880" s="226">
        <f>IFERROR(VLOOKUP($G880,[12]ITEM!$B$2:$AC$939,26,0),0)</f>
        <v>0</v>
      </c>
      <c r="CC880" s="226">
        <f>IFERROR(VLOOKUP($G880,[12]ITEM!$B$2:$AC$939,27,0),0)</f>
        <v>0</v>
      </c>
      <c r="CD880" s="226">
        <f>IFERROR(VLOOKUP($G880,[12]ITEM!$B$2:$AC$939,28,0),0)</f>
        <v>0</v>
      </c>
      <c r="CE880" s="227">
        <v>0</v>
      </c>
      <c r="CF880" s="227">
        <v>0</v>
      </c>
      <c r="CG880" s="227">
        <v>0</v>
      </c>
      <c r="CH880" s="227">
        <v>0</v>
      </c>
      <c r="CI880" s="375"/>
      <c r="CJ880" s="226">
        <f t="shared" si="364"/>
        <v>19</v>
      </c>
      <c r="CK880" s="226">
        <f t="shared" si="364"/>
        <v>25</v>
      </c>
      <c r="CL880" s="226">
        <f t="shared" si="364"/>
        <v>24</v>
      </c>
      <c r="CM880" s="226">
        <f t="shared" si="364"/>
        <v>26</v>
      </c>
      <c r="CN880" s="227">
        <f t="shared" si="364"/>
        <v>17</v>
      </c>
      <c r="CO880" s="227">
        <f t="shared" si="364"/>
        <v>16.622790856604148</v>
      </c>
      <c r="CP880" s="227">
        <f t="shared" si="364"/>
        <v>18.38937724083096</v>
      </c>
      <c r="CQ880" s="227">
        <f t="shared" si="363"/>
        <v>18.71534488356064</v>
      </c>
      <c r="CR880" s="226">
        <v>15</v>
      </c>
      <c r="CS880" s="226">
        <v>21</v>
      </c>
      <c r="CT880" s="226">
        <v>19</v>
      </c>
      <c r="CU880" s="226">
        <v>21</v>
      </c>
      <c r="CV880" s="227">
        <f t="shared" si="344"/>
        <v>15</v>
      </c>
      <c r="CW880" s="227">
        <f>CV880*(1+('[13]GROWTH (YoY)'!AR880/100))</f>
        <v>13.622790856604146</v>
      </c>
      <c r="CX880" s="227">
        <f>CW880*(1+('[13]GROWTH (YoY)'!AS880/100))</f>
        <v>15.389377240830962</v>
      </c>
      <c r="CY880" s="227">
        <f>CX880*(1+('[13]GROWTH (YoY)'!AT880/100))</f>
        <v>15.71534488356064</v>
      </c>
      <c r="CZ880" s="226">
        <v>2</v>
      </c>
      <c r="DA880" s="226">
        <v>2</v>
      </c>
      <c r="DB880" s="226">
        <v>2</v>
      </c>
      <c r="DC880" s="226">
        <v>2</v>
      </c>
      <c r="DD880" s="227">
        <v>0</v>
      </c>
      <c r="DE880" s="227">
        <v>0</v>
      </c>
      <c r="DF880" s="227">
        <v>0</v>
      </c>
      <c r="DG880" s="227">
        <v>0</v>
      </c>
      <c r="DH880" s="226">
        <v>2</v>
      </c>
      <c r="DI880" s="226">
        <v>2</v>
      </c>
      <c r="DJ880" s="226">
        <v>3</v>
      </c>
      <c r="DK880" s="226">
        <v>3</v>
      </c>
      <c r="DL880" s="227">
        <v>2</v>
      </c>
      <c r="DM880" s="227">
        <v>3</v>
      </c>
      <c r="DN880" s="227">
        <v>3</v>
      </c>
      <c r="DO880" s="227">
        <v>3</v>
      </c>
      <c r="DP880" s="376">
        <f t="shared" ref="DP880:DR943" si="367">BC880-CJ880</f>
        <v>-1</v>
      </c>
      <c r="DQ880" s="226">
        <f t="shared" si="367"/>
        <v>-5</v>
      </c>
      <c r="DR880" s="226">
        <f t="shared" si="367"/>
        <v>-13</v>
      </c>
      <c r="DS880" s="226">
        <f t="shared" si="366"/>
        <v>-9</v>
      </c>
      <c r="DT880" s="227">
        <f t="shared" si="366"/>
        <v>0</v>
      </c>
      <c r="DU880" s="227">
        <f t="shared" si="366"/>
        <v>-9.6227908566041478</v>
      </c>
      <c r="DV880" s="227">
        <f t="shared" si="366"/>
        <v>-4.3893772408309601</v>
      </c>
      <c r="DW880" s="227">
        <f t="shared" si="366"/>
        <v>1.2846551164393603</v>
      </c>
      <c r="DX880" s="377">
        <f t="shared" si="359"/>
        <v>0.30555555555555558</v>
      </c>
      <c r="DY880" s="377">
        <f t="shared" si="358"/>
        <v>0.32692307692307693</v>
      </c>
      <c r="DZ880" s="377">
        <f t="shared" si="358"/>
        <v>0.33333333333333331</v>
      </c>
      <c r="EA880" s="377">
        <f t="shared" si="358"/>
        <v>0.33333333333333331</v>
      </c>
      <c r="EB880" s="378">
        <f t="shared" si="358"/>
        <v>0.4107142857142857</v>
      </c>
      <c r="EC880" s="378">
        <f t="shared" si="358"/>
        <v>0.41176470588235292</v>
      </c>
      <c r="ED880" s="378">
        <f t="shared" si="358"/>
        <v>0.39655172413793105</v>
      </c>
      <c r="EE880" s="378">
        <f t="shared" si="358"/>
        <v>0.40677966101694918</v>
      </c>
      <c r="EG880" s="226">
        <v>36</v>
      </c>
      <c r="EH880" s="226">
        <v>9</v>
      </c>
      <c r="EI880" s="226">
        <v>27</v>
      </c>
      <c r="EJ880" s="226">
        <v>7</v>
      </c>
      <c r="EK880" s="226">
        <v>11</v>
      </c>
      <c r="EL880" s="226">
        <v>129</v>
      </c>
      <c r="EM880" s="226">
        <v>129</v>
      </c>
      <c r="EN880" s="379">
        <f t="shared" si="345"/>
        <v>0.25</v>
      </c>
      <c r="EO880" s="226">
        <f t="shared" si="346"/>
        <v>25.925925925925924</v>
      </c>
      <c r="EP880" s="379">
        <f t="shared" si="347"/>
        <v>0.30555555555555558</v>
      </c>
      <c r="EQ880" s="226">
        <f t="shared" si="348"/>
        <v>85271.317829457359</v>
      </c>
      <c r="ER880" s="226">
        <f t="shared" si="349"/>
        <v>4521.9638242894061</v>
      </c>
      <c r="ES880" s="292"/>
      <c r="ET880" s="227">
        <v>56</v>
      </c>
      <c r="EU880" s="227">
        <v>20</v>
      </c>
      <c r="EV880" s="227">
        <v>36</v>
      </c>
      <c r="EW880" s="227">
        <v>8</v>
      </c>
      <c r="EX880" s="227">
        <v>16</v>
      </c>
      <c r="EY880" s="227">
        <v>169</v>
      </c>
      <c r="EZ880" s="227">
        <v>166</v>
      </c>
      <c r="FA880" s="380">
        <f t="shared" si="352"/>
        <v>0.35714285714285715</v>
      </c>
      <c r="FB880" s="228">
        <f t="shared" si="353"/>
        <v>22.222222222222221</v>
      </c>
      <c r="FC880" s="380">
        <f t="shared" si="354"/>
        <v>0.2857142857142857</v>
      </c>
      <c r="FD880" s="227">
        <f t="shared" si="355"/>
        <v>94674.556213017757</v>
      </c>
      <c r="FE880" s="227">
        <f t="shared" si="356"/>
        <v>4016.0642570281125</v>
      </c>
      <c r="FF880" s="227">
        <v>36</v>
      </c>
      <c r="FG880" s="228">
        <f t="shared" si="350"/>
        <v>22.222222222222221</v>
      </c>
      <c r="FH880" s="227">
        <v>8</v>
      </c>
      <c r="FI880" s="227">
        <v>36</v>
      </c>
      <c r="FJ880" s="227">
        <v>0</v>
      </c>
      <c r="FK880" s="227">
        <f t="shared" si="342"/>
        <v>28</v>
      </c>
      <c r="FL880" s="227">
        <v>2</v>
      </c>
      <c r="FM880" s="227">
        <f t="shared" si="343"/>
        <v>26</v>
      </c>
      <c r="FZ880" s="229"/>
      <c r="GA880" s="229"/>
      <c r="GB880" s="229"/>
      <c r="GC880" s="229"/>
      <c r="GD880" s="229"/>
    </row>
    <row r="881" spans="1:186" s="368" customFormat="1">
      <c r="A881" s="287" t="s">
        <v>2039</v>
      </c>
      <c r="B881" s="369" t="s">
        <v>2040</v>
      </c>
      <c r="C881" s="287" t="s">
        <v>2097</v>
      </c>
      <c r="D881" s="287" t="s">
        <v>2043</v>
      </c>
      <c r="E881" s="369" t="s">
        <v>2098</v>
      </c>
      <c r="F881" s="287">
        <v>878</v>
      </c>
      <c r="G881" s="392" t="s">
        <v>2123</v>
      </c>
      <c r="H881" s="392" t="s">
        <v>2124</v>
      </c>
      <c r="I881" s="393" t="s">
        <v>2063</v>
      </c>
      <c r="J881" s="286" t="s">
        <v>2064</v>
      </c>
      <c r="K881" s="393" t="s">
        <v>1083</v>
      </c>
      <c r="L881" s="392" t="s">
        <v>2048</v>
      </c>
      <c r="M881" s="392" t="s">
        <v>3134</v>
      </c>
      <c r="N881" s="372">
        <v>1</v>
      </c>
      <c r="O881" s="373">
        <v>14</v>
      </c>
      <c r="P881" s="373">
        <v>24</v>
      </c>
      <c r="Q881" s="373">
        <v>22</v>
      </c>
      <c r="R881" s="373">
        <v>25</v>
      </c>
      <c r="S881" s="374">
        <v>53</v>
      </c>
      <c r="T881" s="374">
        <v>48</v>
      </c>
      <c r="U881" s="374">
        <v>54</v>
      </c>
      <c r="V881" s="374">
        <v>55</v>
      </c>
      <c r="W881" s="373">
        <v>5</v>
      </c>
      <c r="X881" s="373">
        <v>8</v>
      </c>
      <c r="Y881" s="373">
        <v>8</v>
      </c>
      <c r="Z881" s="373">
        <v>9</v>
      </c>
      <c r="AA881" s="374">
        <v>26</v>
      </c>
      <c r="AB881" s="374">
        <v>24</v>
      </c>
      <c r="AC881" s="374">
        <v>27</v>
      </c>
      <c r="AD881" s="374">
        <v>28</v>
      </c>
      <c r="AE881" s="373">
        <v>1</v>
      </c>
      <c r="AF881" s="373">
        <v>1</v>
      </c>
      <c r="AG881" s="373">
        <v>1</v>
      </c>
      <c r="AH881" s="373">
        <v>1</v>
      </c>
      <c r="AI881" s="374">
        <v>2</v>
      </c>
      <c r="AJ881" s="374">
        <v>2</v>
      </c>
      <c r="AK881" s="374">
        <v>2</v>
      </c>
      <c r="AL881" s="374">
        <v>2</v>
      </c>
      <c r="AM881" s="226">
        <v>10</v>
      </c>
      <c r="AN881" s="226">
        <v>16</v>
      </c>
      <c r="AO881" s="226">
        <v>14</v>
      </c>
      <c r="AP881" s="226">
        <v>16</v>
      </c>
      <c r="AQ881" s="227">
        <v>26</v>
      </c>
      <c r="AR881" s="227">
        <v>24</v>
      </c>
      <c r="AS881" s="227">
        <v>27</v>
      </c>
      <c r="AT881" s="227">
        <v>28</v>
      </c>
      <c r="AU881" s="226">
        <v>2</v>
      </c>
      <c r="AV881" s="226">
        <v>4</v>
      </c>
      <c r="AW881" s="226">
        <v>4</v>
      </c>
      <c r="AX881" s="226">
        <v>4</v>
      </c>
      <c r="AY881" s="227">
        <v>8</v>
      </c>
      <c r="AZ881" s="227">
        <v>7</v>
      </c>
      <c r="BA881" s="227">
        <v>8</v>
      </c>
      <c r="BB881" s="227">
        <v>8</v>
      </c>
      <c r="BC881" s="226">
        <f t="shared" si="362"/>
        <v>8</v>
      </c>
      <c r="BD881" s="226">
        <f t="shared" si="362"/>
        <v>10</v>
      </c>
      <c r="BE881" s="226">
        <f t="shared" si="362"/>
        <v>4</v>
      </c>
      <c r="BF881" s="226">
        <f t="shared" si="360"/>
        <v>6</v>
      </c>
      <c r="BG881" s="218">
        <f t="shared" si="360"/>
        <v>15</v>
      </c>
      <c r="BH881" s="218">
        <f t="shared" si="360"/>
        <v>10</v>
      </c>
      <c r="BI881" s="218">
        <f t="shared" si="360"/>
        <v>12</v>
      </c>
      <c r="BJ881" s="218">
        <f t="shared" si="360"/>
        <v>16</v>
      </c>
      <c r="BK881" s="226">
        <f t="shared" si="365"/>
        <v>0</v>
      </c>
      <c r="BL881" s="226">
        <f t="shared" si="365"/>
        <v>2</v>
      </c>
      <c r="BM881" s="226">
        <f t="shared" si="365"/>
        <v>6</v>
      </c>
      <c r="BN881" s="226">
        <f t="shared" si="365"/>
        <v>6</v>
      </c>
      <c r="BO881" s="227">
        <f t="shared" si="357"/>
        <v>3</v>
      </c>
      <c r="BP881" s="227">
        <f t="shared" si="357"/>
        <v>7</v>
      </c>
      <c r="BQ881" s="227">
        <f t="shared" si="357"/>
        <v>7</v>
      </c>
      <c r="BR881" s="227">
        <f t="shared" si="357"/>
        <v>4</v>
      </c>
      <c r="BS881" s="226">
        <v>0</v>
      </c>
      <c r="BT881" s="226">
        <v>2</v>
      </c>
      <c r="BU881" s="226">
        <v>6</v>
      </c>
      <c r="BV881" s="226">
        <v>6</v>
      </c>
      <c r="BW881" s="227">
        <v>3</v>
      </c>
      <c r="BX881" s="227">
        <v>7</v>
      </c>
      <c r="BY881" s="227">
        <v>7</v>
      </c>
      <c r="BZ881" s="227">
        <v>4</v>
      </c>
      <c r="CA881" s="226">
        <v>0</v>
      </c>
      <c r="CB881" s="226">
        <f>IFERROR(VLOOKUP($G881,[12]ITEM!$B$2:$AC$939,26,0),0)</f>
        <v>0</v>
      </c>
      <c r="CC881" s="226">
        <f>IFERROR(VLOOKUP($G881,[12]ITEM!$B$2:$AC$939,27,0),0)</f>
        <v>0</v>
      </c>
      <c r="CD881" s="226">
        <f>IFERROR(VLOOKUP($G881,[12]ITEM!$B$2:$AC$939,28,0),0)</f>
        <v>0</v>
      </c>
      <c r="CE881" s="227">
        <v>0</v>
      </c>
      <c r="CF881" s="227">
        <v>0</v>
      </c>
      <c r="CG881" s="227">
        <v>0</v>
      </c>
      <c r="CH881" s="227">
        <v>0</v>
      </c>
      <c r="CI881" s="375"/>
      <c r="CJ881" s="226">
        <f t="shared" si="364"/>
        <v>7</v>
      </c>
      <c r="CK881" s="226">
        <f t="shared" si="364"/>
        <v>8</v>
      </c>
      <c r="CL881" s="226">
        <f t="shared" si="364"/>
        <v>9</v>
      </c>
      <c r="CM881" s="226">
        <f t="shared" si="364"/>
        <v>10</v>
      </c>
      <c r="CN881" s="227">
        <f t="shared" si="364"/>
        <v>15</v>
      </c>
      <c r="CO881" s="227">
        <f t="shared" si="364"/>
        <v>13.648888287906741</v>
      </c>
      <c r="CP881" s="227">
        <f t="shared" si="364"/>
        <v>15.347029479721098</v>
      </c>
      <c r="CQ881" s="227">
        <f t="shared" si="363"/>
        <v>15.672100140094187</v>
      </c>
      <c r="CR881" s="226">
        <v>1</v>
      </c>
      <c r="CS881" s="226">
        <v>2</v>
      </c>
      <c r="CT881" s="226">
        <v>2</v>
      </c>
      <c r="CU881" s="226">
        <v>3</v>
      </c>
      <c r="CV881" s="227">
        <f t="shared" si="344"/>
        <v>15</v>
      </c>
      <c r="CW881" s="227">
        <f>CV881*(1+('[13]GROWTH (YoY)'!AR881/100))</f>
        <v>13.648888287906741</v>
      </c>
      <c r="CX881" s="227">
        <f>CW881*(1+('[13]GROWTH (YoY)'!AS881/100))</f>
        <v>15.347029479721098</v>
      </c>
      <c r="CY881" s="227">
        <f>CX881*(1+('[13]GROWTH (YoY)'!AT881/100))</f>
        <v>15.672100140094187</v>
      </c>
      <c r="CZ881" s="226">
        <v>6</v>
      </c>
      <c r="DA881" s="226">
        <v>6</v>
      </c>
      <c r="DB881" s="226">
        <v>7</v>
      </c>
      <c r="DC881" s="226">
        <v>7</v>
      </c>
      <c r="DD881" s="227">
        <v>0</v>
      </c>
      <c r="DE881" s="227">
        <v>0</v>
      </c>
      <c r="DF881" s="227">
        <v>0</v>
      </c>
      <c r="DG881" s="227">
        <v>0</v>
      </c>
      <c r="DH881" s="226">
        <v>0</v>
      </c>
      <c r="DI881" s="226">
        <v>0</v>
      </c>
      <c r="DJ881" s="226">
        <v>0</v>
      </c>
      <c r="DK881" s="226">
        <v>0</v>
      </c>
      <c r="DL881" s="227">
        <v>0</v>
      </c>
      <c r="DM881" s="227">
        <v>0</v>
      </c>
      <c r="DN881" s="227">
        <v>0</v>
      </c>
      <c r="DO881" s="227">
        <v>0</v>
      </c>
      <c r="DP881" s="376">
        <f t="shared" si="367"/>
        <v>1</v>
      </c>
      <c r="DQ881" s="226">
        <f t="shared" si="367"/>
        <v>2</v>
      </c>
      <c r="DR881" s="226">
        <f t="shared" si="367"/>
        <v>-5</v>
      </c>
      <c r="DS881" s="226">
        <f t="shared" si="366"/>
        <v>-4</v>
      </c>
      <c r="DT881" s="227">
        <f t="shared" si="366"/>
        <v>0</v>
      </c>
      <c r="DU881" s="227">
        <f t="shared" si="366"/>
        <v>-3.6488882879067415</v>
      </c>
      <c r="DV881" s="227">
        <f t="shared" si="366"/>
        <v>-3.3470294797210975</v>
      </c>
      <c r="DW881" s="227">
        <f t="shared" si="366"/>
        <v>0.32789985990581272</v>
      </c>
      <c r="DX881" s="377">
        <f t="shared" si="359"/>
        <v>0.35714285714285715</v>
      </c>
      <c r="DY881" s="377">
        <f t="shared" si="358"/>
        <v>0.33333333333333331</v>
      </c>
      <c r="DZ881" s="377">
        <f t="shared" si="358"/>
        <v>0.36363636363636365</v>
      </c>
      <c r="EA881" s="377">
        <f t="shared" si="358"/>
        <v>0.36</v>
      </c>
      <c r="EB881" s="378">
        <f t="shared" si="358"/>
        <v>0.49056603773584906</v>
      </c>
      <c r="EC881" s="378">
        <f t="shared" si="358"/>
        <v>0.5</v>
      </c>
      <c r="ED881" s="378">
        <f t="shared" si="358"/>
        <v>0.5</v>
      </c>
      <c r="EE881" s="378">
        <f t="shared" si="358"/>
        <v>0.50909090909090904</v>
      </c>
      <c r="EG881" s="226">
        <v>14</v>
      </c>
      <c r="EH881" s="226">
        <v>4</v>
      </c>
      <c r="EI881" s="226">
        <v>10</v>
      </c>
      <c r="EJ881" s="226">
        <v>3</v>
      </c>
      <c r="EK881" s="226">
        <v>5</v>
      </c>
      <c r="EL881" s="226">
        <v>74</v>
      </c>
      <c r="EM881" s="226">
        <v>74</v>
      </c>
      <c r="EN881" s="379">
        <f t="shared" si="345"/>
        <v>0.2857142857142857</v>
      </c>
      <c r="EO881" s="226">
        <f t="shared" si="346"/>
        <v>30</v>
      </c>
      <c r="EP881" s="379">
        <f t="shared" si="347"/>
        <v>0.35714285714285715</v>
      </c>
      <c r="EQ881" s="226">
        <f t="shared" si="348"/>
        <v>67567.567567567574</v>
      </c>
      <c r="ER881" s="226">
        <f t="shared" si="349"/>
        <v>3378.3783783783783</v>
      </c>
      <c r="ES881" s="292"/>
      <c r="ET881" s="227">
        <v>53</v>
      </c>
      <c r="EU881" s="227">
        <v>24</v>
      </c>
      <c r="EV881" s="227">
        <v>29</v>
      </c>
      <c r="EW881" s="227">
        <v>21</v>
      </c>
      <c r="EX881" s="227">
        <v>63</v>
      </c>
      <c r="EY881" s="227">
        <v>208</v>
      </c>
      <c r="EZ881" s="227">
        <v>207</v>
      </c>
      <c r="FA881" s="380">
        <f t="shared" si="352"/>
        <v>0.45283018867924529</v>
      </c>
      <c r="FB881" s="228">
        <f t="shared" si="353"/>
        <v>72.41379310344827</v>
      </c>
      <c r="FC881" s="380">
        <f t="shared" si="354"/>
        <v>1.1886792452830188</v>
      </c>
      <c r="FD881" s="227">
        <f t="shared" si="355"/>
        <v>302884.61538461538</v>
      </c>
      <c r="FE881" s="227">
        <f t="shared" si="356"/>
        <v>8454.1062801932367</v>
      </c>
      <c r="FF881" s="227">
        <v>29</v>
      </c>
      <c r="FG881" s="228">
        <f t="shared" si="350"/>
        <v>27.586206896551722</v>
      </c>
      <c r="FH881" s="227">
        <v>8</v>
      </c>
      <c r="FI881" s="227">
        <v>29</v>
      </c>
      <c r="FJ881" s="227">
        <v>0</v>
      </c>
      <c r="FK881" s="227">
        <f t="shared" si="342"/>
        <v>21</v>
      </c>
      <c r="FL881" s="227">
        <v>2</v>
      </c>
      <c r="FM881" s="227">
        <f t="shared" si="343"/>
        <v>19</v>
      </c>
      <c r="FZ881" s="229"/>
      <c r="GA881" s="229"/>
      <c r="GB881" s="229"/>
      <c r="GC881" s="229"/>
      <c r="GD881" s="229"/>
    </row>
    <row r="882" spans="1:186" s="368" customFormat="1">
      <c r="A882" s="287" t="s">
        <v>2039</v>
      </c>
      <c r="B882" s="369" t="s">
        <v>2040</v>
      </c>
      <c r="C882" s="287" t="s">
        <v>2097</v>
      </c>
      <c r="D882" s="287" t="s">
        <v>2043</v>
      </c>
      <c r="E882" s="369" t="s">
        <v>2098</v>
      </c>
      <c r="F882" s="287">
        <v>879</v>
      </c>
      <c r="G882" s="392" t="s">
        <v>2125</v>
      </c>
      <c r="H882" s="392" t="s">
        <v>2126</v>
      </c>
      <c r="I882" s="393" t="s">
        <v>2063</v>
      </c>
      <c r="J882" s="286" t="s">
        <v>2064</v>
      </c>
      <c r="K882" s="393" t="s">
        <v>1083</v>
      </c>
      <c r="L882" s="392" t="s">
        <v>2048</v>
      </c>
      <c r="M882" s="392" t="s">
        <v>3134</v>
      </c>
      <c r="N882" s="372">
        <v>1</v>
      </c>
      <c r="O882" s="373">
        <v>0</v>
      </c>
      <c r="P882" s="373">
        <v>0</v>
      </c>
      <c r="Q882" s="373">
        <v>0</v>
      </c>
      <c r="R882" s="373">
        <v>0</v>
      </c>
      <c r="S882" s="374">
        <v>1256</v>
      </c>
      <c r="T882" s="374">
        <v>1330</v>
      </c>
      <c r="U882" s="374">
        <v>1409</v>
      </c>
      <c r="V882" s="374">
        <v>1439</v>
      </c>
      <c r="W882" s="373"/>
      <c r="X882" s="373">
        <v>0</v>
      </c>
      <c r="Y882" s="373">
        <v>0</v>
      </c>
      <c r="Z882" s="373">
        <v>0</v>
      </c>
      <c r="AA882" s="374">
        <v>828</v>
      </c>
      <c r="AB882" s="374">
        <v>895</v>
      </c>
      <c r="AC882" s="374">
        <v>916</v>
      </c>
      <c r="AD882" s="374">
        <v>935</v>
      </c>
      <c r="AE882" s="373">
        <v>0</v>
      </c>
      <c r="AF882" s="373">
        <v>0</v>
      </c>
      <c r="AG882" s="373">
        <v>0</v>
      </c>
      <c r="AH882" s="373">
        <v>0</v>
      </c>
      <c r="AI882" s="374">
        <v>33</v>
      </c>
      <c r="AJ882" s="374">
        <v>32</v>
      </c>
      <c r="AK882" s="374">
        <v>34</v>
      </c>
      <c r="AL882" s="374">
        <v>36</v>
      </c>
      <c r="AM882" s="226">
        <v>0</v>
      </c>
      <c r="AN882" s="226">
        <v>0</v>
      </c>
      <c r="AO882" s="226">
        <v>0</v>
      </c>
      <c r="AP882" s="226">
        <v>0</v>
      </c>
      <c r="AQ882" s="227">
        <v>428</v>
      </c>
      <c r="AR882" s="227">
        <v>436</v>
      </c>
      <c r="AS882" s="227">
        <v>493</v>
      </c>
      <c r="AT882" s="227">
        <v>504</v>
      </c>
      <c r="AU882" s="226">
        <v>0</v>
      </c>
      <c r="AV882" s="226">
        <v>0</v>
      </c>
      <c r="AW882" s="226">
        <v>0</v>
      </c>
      <c r="AX882" s="226">
        <v>0</v>
      </c>
      <c r="AY882" s="227">
        <v>116</v>
      </c>
      <c r="AZ882" s="227">
        <v>183</v>
      </c>
      <c r="BA882" s="227">
        <v>208</v>
      </c>
      <c r="BB882" s="227">
        <v>267</v>
      </c>
      <c r="BC882" s="226">
        <f t="shared" si="362"/>
        <v>0</v>
      </c>
      <c r="BD882" s="226">
        <f t="shared" si="362"/>
        <v>0</v>
      </c>
      <c r="BE882" s="226">
        <f t="shared" si="362"/>
        <v>0</v>
      </c>
      <c r="BF882" s="226">
        <f t="shared" si="360"/>
        <v>0</v>
      </c>
      <c r="BG882" s="218">
        <f t="shared" si="360"/>
        <v>232</v>
      </c>
      <c r="BH882" s="218">
        <f t="shared" si="360"/>
        <v>153</v>
      </c>
      <c r="BI882" s="218">
        <f t="shared" si="360"/>
        <v>185</v>
      </c>
      <c r="BJ882" s="218">
        <f t="shared" si="360"/>
        <v>151</v>
      </c>
      <c r="BK882" s="226">
        <f t="shared" si="365"/>
        <v>0</v>
      </c>
      <c r="BL882" s="226">
        <f t="shared" si="365"/>
        <v>0</v>
      </c>
      <c r="BM882" s="226">
        <f t="shared" si="365"/>
        <v>0</v>
      </c>
      <c r="BN882" s="226">
        <f t="shared" si="365"/>
        <v>0</v>
      </c>
      <c r="BO882" s="227">
        <f t="shared" si="357"/>
        <v>80</v>
      </c>
      <c r="BP882" s="227">
        <f t="shared" si="357"/>
        <v>100</v>
      </c>
      <c r="BQ882" s="227">
        <f t="shared" si="357"/>
        <v>100</v>
      </c>
      <c r="BR882" s="227">
        <f t="shared" si="357"/>
        <v>86</v>
      </c>
      <c r="BS882" s="226">
        <v>0</v>
      </c>
      <c r="BT882" s="226">
        <v>0</v>
      </c>
      <c r="BU882" s="226">
        <v>0</v>
      </c>
      <c r="BV882" s="226">
        <v>0</v>
      </c>
      <c r="BW882" s="227">
        <v>80</v>
      </c>
      <c r="BX882" s="227">
        <v>100</v>
      </c>
      <c r="BY882" s="227">
        <v>100</v>
      </c>
      <c r="BZ882" s="227">
        <v>86</v>
      </c>
      <c r="CA882" s="226">
        <v>0</v>
      </c>
      <c r="CB882" s="226">
        <f>IFERROR(VLOOKUP($G882,[12]ITEM!$B$2:$AC$939,26,0),0)</f>
        <v>0</v>
      </c>
      <c r="CC882" s="226">
        <f>IFERROR(VLOOKUP($G882,[12]ITEM!$B$2:$AC$939,27,0),0)</f>
        <v>0</v>
      </c>
      <c r="CD882" s="226">
        <f>IFERROR(VLOOKUP($G882,[12]ITEM!$B$2:$AC$939,28,0),0)</f>
        <v>0</v>
      </c>
      <c r="CE882" s="227">
        <v>0</v>
      </c>
      <c r="CF882" s="227">
        <v>0</v>
      </c>
      <c r="CG882" s="227">
        <v>0</v>
      </c>
      <c r="CH882" s="227">
        <v>0</v>
      </c>
      <c r="CI882" s="375"/>
      <c r="CJ882" s="226">
        <f t="shared" si="364"/>
        <v>0</v>
      </c>
      <c r="CK882" s="226">
        <f t="shared" si="364"/>
        <v>0</v>
      </c>
      <c r="CL882" s="226">
        <f t="shared" si="364"/>
        <v>0</v>
      </c>
      <c r="CM882" s="226">
        <f t="shared" si="364"/>
        <v>0</v>
      </c>
      <c r="CN882" s="227">
        <f t="shared" si="364"/>
        <v>232</v>
      </c>
      <c r="CO882" s="227">
        <f t="shared" si="364"/>
        <v>237.17931225342488</v>
      </c>
      <c r="CP882" s="227">
        <f t="shared" si="364"/>
        <v>266.54745822102956</v>
      </c>
      <c r="CQ882" s="227">
        <f t="shared" si="363"/>
        <v>272.06620270603577</v>
      </c>
      <c r="CR882" s="226">
        <v>0</v>
      </c>
      <c r="CS882" s="226">
        <v>0</v>
      </c>
      <c r="CT882" s="226">
        <v>0</v>
      </c>
      <c r="CU882" s="226">
        <v>0</v>
      </c>
      <c r="CV882" s="227">
        <f t="shared" si="344"/>
        <v>226</v>
      </c>
      <c r="CW882" s="227">
        <f>CV882*(1+('[13]GROWTH (YoY)'!AR882/100))</f>
        <v>230.17931225342488</v>
      </c>
      <c r="CX882" s="227">
        <f>CW882*(1+('[13]GROWTH (YoY)'!AS882/100))</f>
        <v>260.54745822102956</v>
      </c>
      <c r="CY882" s="227">
        <f>CX882*(1+('[13]GROWTH (YoY)'!AT882/100))</f>
        <v>266.06620270603577</v>
      </c>
      <c r="CZ882" s="226">
        <v>0</v>
      </c>
      <c r="DA882" s="226">
        <v>0</v>
      </c>
      <c r="DB882" s="226">
        <v>0</v>
      </c>
      <c r="DC882" s="226">
        <v>0</v>
      </c>
      <c r="DD882" s="227">
        <v>6</v>
      </c>
      <c r="DE882" s="227">
        <v>7</v>
      </c>
      <c r="DF882" s="227">
        <v>6</v>
      </c>
      <c r="DG882" s="227">
        <v>6</v>
      </c>
      <c r="DH882" s="226">
        <v>0</v>
      </c>
      <c r="DI882" s="226">
        <v>0</v>
      </c>
      <c r="DJ882" s="226">
        <v>0</v>
      </c>
      <c r="DK882" s="226">
        <v>0</v>
      </c>
      <c r="DL882" s="227">
        <v>0</v>
      </c>
      <c r="DM882" s="227">
        <v>0</v>
      </c>
      <c r="DN882" s="227">
        <v>0</v>
      </c>
      <c r="DO882" s="227">
        <v>0</v>
      </c>
      <c r="DP882" s="376">
        <f t="shared" si="367"/>
        <v>0</v>
      </c>
      <c r="DQ882" s="226">
        <f t="shared" si="367"/>
        <v>0</v>
      </c>
      <c r="DR882" s="226">
        <f t="shared" si="367"/>
        <v>0</v>
      </c>
      <c r="DS882" s="226">
        <f t="shared" si="366"/>
        <v>0</v>
      </c>
      <c r="DT882" s="227">
        <f t="shared" si="366"/>
        <v>0</v>
      </c>
      <c r="DU882" s="227">
        <f t="shared" si="366"/>
        <v>-84.179312253424882</v>
      </c>
      <c r="DV882" s="227">
        <f t="shared" si="366"/>
        <v>-81.547458221029558</v>
      </c>
      <c r="DW882" s="227">
        <f t="shared" si="366"/>
        <v>-121.06620270603577</v>
      </c>
      <c r="DX882" s="377">
        <f t="shared" si="359"/>
        <v>0</v>
      </c>
      <c r="DY882" s="377">
        <f t="shared" si="358"/>
        <v>0</v>
      </c>
      <c r="DZ882" s="377">
        <f t="shared" si="358"/>
        <v>0</v>
      </c>
      <c r="EA882" s="377">
        <f t="shared" si="358"/>
        <v>0</v>
      </c>
      <c r="EB882" s="378">
        <f t="shared" si="358"/>
        <v>0.65923566878980888</v>
      </c>
      <c r="EC882" s="378">
        <f t="shared" si="358"/>
        <v>0.67293233082706772</v>
      </c>
      <c r="ED882" s="378">
        <f t="shared" si="358"/>
        <v>0.65010645848119231</v>
      </c>
      <c r="EE882" s="378">
        <f t="shared" si="358"/>
        <v>0.64975677553856848</v>
      </c>
      <c r="EG882" s="226">
        <v>0</v>
      </c>
      <c r="EH882" s="226">
        <v>0</v>
      </c>
      <c r="EI882" s="226">
        <v>0</v>
      </c>
      <c r="EJ882" s="226">
        <v>0</v>
      </c>
      <c r="EK882" s="226">
        <v>0</v>
      </c>
      <c r="EL882" s="226">
        <v>0</v>
      </c>
      <c r="EM882" s="226">
        <v>0</v>
      </c>
      <c r="EN882" s="379">
        <f t="shared" si="345"/>
        <v>0</v>
      </c>
      <c r="EO882" s="226">
        <f t="shared" si="346"/>
        <v>0</v>
      </c>
      <c r="EP882" s="379">
        <f t="shared" si="347"/>
        <v>0</v>
      </c>
      <c r="EQ882" s="226">
        <f t="shared" si="348"/>
        <v>0</v>
      </c>
      <c r="ER882" s="226">
        <f t="shared" si="349"/>
        <v>0</v>
      </c>
      <c r="ES882" s="292"/>
      <c r="ET882" s="227">
        <v>4207</v>
      </c>
      <c r="EU882" s="227">
        <v>2109</v>
      </c>
      <c r="EV882" s="227">
        <v>2097</v>
      </c>
      <c r="EW882" s="227">
        <v>437</v>
      </c>
      <c r="EX882" s="227">
        <v>7915</v>
      </c>
      <c r="EY882" s="227">
        <v>8608</v>
      </c>
      <c r="EZ882" s="227">
        <v>8406</v>
      </c>
      <c r="FA882" s="380">
        <f t="shared" si="352"/>
        <v>0.50130734490135487</v>
      </c>
      <c r="FB882" s="228">
        <f t="shared" si="353"/>
        <v>20.839294229852172</v>
      </c>
      <c r="FC882" s="380">
        <f t="shared" si="354"/>
        <v>1.8813881625861659</v>
      </c>
      <c r="FD882" s="227">
        <f t="shared" si="355"/>
        <v>919493.49442379177</v>
      </c>
      <c r="FE882" s="227">
        <f t="shared" si="356"/>
        <v>4332.2230153065275</v>
      </c>
      <c r="FF882" s="227">
        <v>2098</v>
      </c>
      <c r="FG882" s="228">
        <f t="shared" si="350"/>
        <v>27.21639656816015</v>
      </c>
      <c r="FH882" s="227">
        <v>571</v>
      </c>
      <c r="FI882" s="227">
        <v>2098</v>
      </c>
      <c r="FJ882" s="227">
        <v>110</v>
      </c>
      <c r="FK882" s="227">
        <f t="shared" si="342"/>
        <v>1417</v>
      </c>
      <c r="FL882" s="227">
        <v>127</v>
      </c>
      <c r="FM882" s="227">
        <f t="shared" si="343"/>
        <v>1290</v>
      </c>
      <c r="FZ882" s="229"/>
      <c r="GA882" s="229"/>
      <c r="GB882" s="229"/>
      <c r="GC882" s="229"/>
      <c r="GD882" s="229"/>
    </row>
    <row r="883" spans="1:186" s="368" customFormat="1">
      <c r="A883" s="287" t="s">
        <v>2039</v>
      </c>
      <c r="B883" s="369" t="s">
        <v>2040</v>
      </c>
      <c r="C883" s="287" t="s">
        <v>2127</v>
      </c>
      <c r="D883" s="287" t="s">
        <v>2043</v>
      </c>
      <c r="E883" s="369" t="s">
        <v>2128</v>
      </c>
      <c r="F883" s="287">
        <v>880</v>
      </c>
      <c r="G883" s="392" t="s">
        <v>2129</v>
      </c>
      <c r="H883" s="392" t="s">
        <v>2130</v>
      </c>
      <c r="I883" s="393" t="s">
        <v>2131</v>
      </c>
      <c r="J883" s="286" t="s">
        <v>2132</v>
      </c>
      <c r="K883" s="393" t="s">
        <v>1113</v>
      </c>
      <c r="L883" s="392" t="s">
        <v>2133</v>
      </c>
      <c r="M883" s="392" t="s">
        <v>3136</v>
      </c>
      <c r="N883" s="372">
        <v>1</v>
      </c>
      <c r="O883" s="373">
        <v>11668</v>
      </c>
      <c r="P883" s="373">
        <v>15824</v>
      </c>
      <c r="Q883" s="373">
        <v>15724</v>
      </c>
      <c r="R883" s="373">
        <v>15982</v>
      </c>
      <c r="S883" s="374">
        <v>16031</v>
      </c>
      <c r="T883" s="374">
        <v>15704</v>
      </c>
      <c r="U883" s="374">
        <v>17880</v>
      </c>
      <c r="V883" s="374">
        <v>19821</v>
      </c>
      <c r="W883" s="373">
        <v>4405</v>
      </c>
      <c r="X883" s="373">
        <v>5443</v>
      </c>
      <c r="Y883" s="373">
        <v>5775</v>
      </c>
      <c r="Z883" s="373">
        <v>6022</v>
      </c>
      <c r="AA883" s="374">
        <v>5471</v>
      </c>
      <c r="AB883" s="374">
        <v>5806</v>
      </c>
      <c r="AC883" s="374">
        <v>6092</v>
      </c>
      <c r="AD883" s="374">
        <v>6214</v>
      </c>
      <c r="AE883" s="373">
        <v>245</v>
      </c>
      <c r="AF883" s="373">
        <v>188</v>
      </c>
      <c r="AG883" s="373">
        <v>176</v>
      </c>
      <c r="AH883" s="373">
        <v>168</v>
      </c>
      <c r="AI883" s="374">
        <v>223</v>
      </c>
      <c r="AJ883" s="374">
        <v>213</v>
      </c>
      <c r="AK883" s="374">
        <v>244</v>
      </c>
      <c r="AL883" s="374">
        <v>267</v>
      </c>
      <c r="AM883" s="226">
        <v>7263</v>
      </c>
      <c r="AN883" s="226">
        <v>10381</v>
      </c>
      <c r="AO883" s="226">
        <v>9949</v>
      </c>
      <c r="AP883" s="226">
        <v>10035</v>
      </c>
      <c r="AQ883" s="227">
        <v>10559</v>
      </c>
      <c r="AR883" s="227">
        <v>9898</v>
      </c>
      <c r="AS883" s="227">
        <v>11788</v>
      </c>
      <c r="AT883" s="227">
        <v>13607</v>
      </c>
      <c r="AU883" s="226">
        <v>823</v>
      </c>
      <c r="AV883" s="226">
        <v>1443</v>
      </c>
      <c r="AW883" s="226">
        <v>1533</v>
      </c>
      <c r="AX883" s="226">
        <v>1665</v>
      </c>
      <c r="AY883" s="227">
        <v>1407</v>
      </c>
      <c r="AZ883" s="227">
        <v>1491</v>
      </c>
      <c r="BA883" s="227">
        <v>1618</v>
      </c>
      <c r="BB883" s="227">
        <v>1742</v>
      </c>
      <c r="BC883" s="226">
        <f t="shared" si="362"/>
        <v>6413</v>
      </c>
      <c r="BD883" s="226">
        <f t="shared" si="362"/>
        <v>8835</v>
      </c>
      <c r="BE883" s="226">
        <f t="shared" si="362"/>
        <v>8260</v>
      </c>
      <c r="BF883" s="226">
        <f t="shared" si="360"/>
        <v>8209</v>
      </c>
      <c r="BG883" s="218">
        <f t="shared" si="360"/>
        <v>9078</v>
      </c>
      <c r="BH883" s="218">
        <f t="shared" si="360"/>
        <v>8272</v>
      </c>
      <c r="BI883" s="218">
        <f t="shared" si="360"/>
        <v>10031</v>
      </c>
      <c r="BJ883" s="218">
        <f t="shared" si="360"/>
        <v>11797</v>
      </c>
      <c r="BK883" s="226">
        <f t="shared" si="365"/>
        <v>27</v>
      </c>
      <c r="BL883" s="226">
        <f t="shared" si="365"/>
        <v>103</v>
      </c>
      <c r="BM883" s="226">
        <f t="shared" si="365"/>
        <v>156</v>
      </c>
      <c r="BN883" s="226">
        <f t="shared" si="365"/>
        <v>161</v>
      </c>
      <c r="BO883" s="227">
        <f t="shared" si="357"/>
        <v>74</v>
      </c>
      <c r="BP883" s="227">
        <f t="shared" si="357"/>
        <v>135</v>
      </c>
      <c r="BQ883" s="227">
        <f t="shared" si="357"/>
        <v>139</v>
      </c>
      <c r="BR883" s="227">
        <f t="shared" si="357"/>
        <v>68</v>
      </c>
      <c r="BS883" s="226">
        <v>32</v>
      </c>
      <c r="BT883" s="226">
        <v>103</v>
      </c>
      <c r="BU883" s="226">
        <v>156</v>
      </c>
      <c r="BV883" s="226">
        <v>161</v>
      </c>
      <c r="BW883" s="227">
        <v>74</v>
      </c>
      <c r="BX883" s="227">
        <v>135</v>
      </c>
      <c r="BY883" s="227">
        <v>139</v>
      </c>
      <c r="BZ883" s="227">
        <v>68</v>
      </c>
      <c r="CA883" s="226">
        <v>5</v>
      </c>
      <c r="CB883" s="226">
        <f>IFERROR(VLOOKUP($G883,[12]ITEM!$B$2:$AC$939,26,0),0)</f>
        <v>0</v>
      </c>
      <c r="CC883" s="226">
        <f>IFERROR(VLOOKUP($G883,[12]ITEM!$B$2:$AC$939,27,0),0)</f>
        <v>0</v>
      </c>
      <c r="CD883" s="226">
        <f>IFERROR(VLOOKUP($G883,[12]ITEM!$B$2:$AC$939,28,0),0)</f>
        <v>0</v>
      </c>
      <c r="CE883" s="227">
        <v>0</v>
      </c>
      <c r="CF883" s="227">
        <v>0</v>
      </c>
      <c r="CG883" s="227">
        <v>0</v>
      </c>
      <c r="CH883" s="227">
        <v>0</v>
      </c>
      <c r="CI883" s="375"/>
      <c r="CJ883" s="226">
        <f t="shared" si="364"/>
        <v>6414</v>
      </c>
      <c r="CK883" s="226">
        <f t="shared" si="364"/>
        <v>9167</v>
      </c>
      <c r="CL883" s="226">
        <f t="shared" si="364"/>
        <v>8794</v>
      </c>
      <c r="CM883" s="226">
        <f t="shared" si="364"/>
        <v>8870</v>
      </c>
      <c r="CN883" s="227">
        <f t="shared" si="364"/>
        <v>9078</v>
      </c>
      <c r="CO883" s="227">
        <f t="shared" si="364"/>
        <v>8523.8231711502867</v>
      </c>
      <c r="CP883" s="227">
        <f t="shared" si="364"/>
        <v>10141.120808952766</v>
      </c>
      <c r="CQ883" s="227">
        <f t="shared" si="363"/>
        <v>11699.446651764669</v>
      </c>
      <c r="CR883" s="226">
        <v>6372</v>
      </c>
      <c r="CS883" s="226">
        <v>9107</v>
      </c>
      <c r="CT883" s="226">
        <v>8728</v>
      </c>
      <c r="CU883" s="226">
        <v>8803</v>
      </c>
      <c r="CV883" s="227">
        <f t="shared" si="344"/>
        <v>9015</v>
      </c>
      <c r="CW883" s="227">
        <f>CV883*(1+('[13]GROWTH (YoY)'!AR883/100))</f>
        <v>8450.8231711502867</v>
      </c>
      <c r="CX883" s="227">
        <f>CW883*(1+('[13]GROWTH (YoY)'!AS883/100))</f>
        <v>10064.120808952766</v>
      </c>
      <c r="CY883" s="227">
        <f>CX883*(1+('[13]GROWTH (YoY)'!AT883/100))</f>
        <v>11617.446651764669</v>
      </c>
      <c r="CZ883" s="226">
        <v>0</v>
      </c>
      <c r="DA883" s="226">
        <v>0</v>
      </c>
      <c r="DB883" s="226">
        <v>0</v>
      </c>
      <c r="DC883" s="226">
        <v>0</v>
      </c>
      <c r="DD883" s="227">
        <v>0</v>
      </c>
      <c r="DE883" s="227">
        <v>0</v>
      </c>
      <c r="DF883" s="227">
        <v>0</v>
      </c>
      <c r="DG883" s="227">
        <v>0</v>
      </c>
      <c r="DH883" s="226">
        <v>42</v>
      </c>
      <c r="DI883" s="226">
        <v>60</v>
      </c>
      <c r="DJ883" s="226">
        <v>66</v>
      </c>
      <c r="DK883" s="226">
        <v>67</v>
      </c>
      <c r="DL883" s="227">
        <v>63</v>
      </c>
      <c r="DM883" s="227">
        <v>73</v>
      </c>
      <c r="DN883" s="227">
        <v>77</v>
      </c>
      <c r="DO883" s="227">
        <v>82</v>
      </c>
      <c r="DP883" s="376">
        <f t="shared" si="367"/>
        <v>-1</v>
      </c>
      <c r="DQ883" s="226">
        <f t="shared" si="367"/>
        <v>-332</v>
      </c>
      <c r="DR883" s="226">
        <f t="shared" si="367"/>
        <v>-534</v>
      </c>
      <c r="DS883" s="226">
        <f t="shared" si="366"/>
        <v>-661</v>
      </c>
      <c r="DT883" s="227">
        <f t="shared" si="366"/>
        <v>0</v>
      </c>
      <c r="DU883" s="227">
        <f t="shared" si="366"/>
        <v>-251.82317115028673</v>
      </c>
      <c r="DV883" s="227">
        <f t="shared" si="366"/>
        <v>-110.12080895276631</v>
      </c>
      <c r="DW883" s="227">
        <f t="shared" si="366"/>
        <v>97.553348235331214</v>
      </c>
      <c r="DX883" s="377">
        <f t="shared" si="359"/>
        <v>0.37752828248200204</v>
      </c>
      <c r="DY883" s="377">
        <f t="shared" si="358"/>
        <v>0.34397118301314461</v>
      </c>
      <c r="DZ883" s="377">
        <f t="shared" si="358"/>
        <v>0.36727295853472397</v>
      </c>
      <c r="EA883" s="377">
        <f t="shared" si="358"/>
        <v>0.37679889876110623</v>
      </c>
      <c r="EB883" s="378">
        <f t="shared" ref="EB883:EE946" si="368">IFERROR(AA883/S883,0)</f>
        <v>0.34127627721289999</v>
      </c>
      <c r="EC883" s="378">
        <f t="shared" si="368"/>
        <v>0.36971472236372899</v>
      </c>
      <c r="ED883" s="378">
        <f t="shared" si="368"/>
        <v>0.34071588366890382</v>
      </c>
      <c r="EE883" s="378">
        <f t="shared" si="368"/>
        <v>0.31350587760456083</v>
      </c>
      <c r="EG883" s="226">
        <v>7797</v>
      </c>
      <c r="EH883" s="226">
        <v>2071</v>
      </c>
      <c r="EI883" s="226">
        <v>5726</v>
      </c>
      <c r="EJ883" s="226">
        <v>441</v>
      </c>
      <c r="EK883" s="226">
        <v>3652</v>
      </c>
      <c r="EL883" s="226">
        <v>3663</v>
      </c>
      <c r="EM883" s="226">
        <v>3663</v>
      </c>
      <c r="EN883" s="379">
        <f t="shared" si="345"/>
        <v>0.26561498012055917</v>
      </c>
      <c r="EO883" s="226">
        <f t="shared" si="346"/>
        <v>7.7017114914425422</v>
      </c>
      <c r="EP883" s="379">
        <f t="shared" si="347"/>
        <v>0.46838527638835448</v>
      </c>
      <c r="EQ883" s="226">
        <f t="shared" si="348"/>
        <v>996996.99699699704</v>
      </c>
      <c r="ER883" s="226">
        <f t="shared" si="349"/>
        <v>10032.760032760032</v>
      </c>
      <c r="ES883" s="292"/>
      <c r="ET883" s="227">
        <v>11770</v>
      </c>
      <c r="EU883" s="227">
        <v>3125</v>
      </c>
      <c r="EV883" s="227">
        <v>8645</v>
      </c>
      <c r="EW883" s="227">
        <v>441</v>
      </c>
      <c r="EX883" s="227">
        <v>1492</v>
      </c>
      <c r="EY883" s="227">
        <v>4321</v>
      </c>
      <c r="EZ883" s="227">
        <v>4321</v>
      </c>
      <c r="FA883" s="380">
        <f t="shared" si="352"/>
        <v>0.26550552251486831</v>
      </c>
      <c r="FB883" s="228">
        <f t="shared" si="353"/>
        <v>5.1012145748987852</v>
      </c>
      <c r="FC883" s="380">
        <f t="shared" si="354"/>
        <v>0.12676295666949872</v>
      </c>
      <c r="FD883" s="227">
        <f t="shared" si="355"/>
        <v>345290.44202730851</v>
      </c>
      <c r="FE883" s="227">
        <f t="shared" si="356"/>
        <v>8504.9757000694281</v>
      </c>
      <c r="FF883" s="227">
        <v>8617</v>
      </c>
      <c r="FG883" s="228">
        <f t="shared" si="350"/>
        <v>13.902750377161425</v>
      </c>
      <c r="FH883" s="227">
        <v>1198</v>
      </c>
      <c r="FI883" s="227">
        <v>8617</v>
      </c>
      <c r="FJ883" s="227">
        <v>15</v>
      </c>
      <c r="FK883" s="227">
        <f t="shared" si="342"/>
        <v>7404</v>
      </c>
      <c r="FL883" s="227">
        <v>355</v>
      </c>
      <c r="FM883" s="227">
        <f t="shared" si="343"/>
        <v>7049</v>
      </c>
      <c r="FZ883" s="229"/>
      <c r="GA883" s="229"/>
      <c r="GB883" s="229"/>
      <c r="GC883" s="229"/>
      <c r="GD883" s="229"/>
    </row>
    <row r="884" spans="1:186" s="368" customFormat="1">
      <c r="A884" s="287" t="s">
        <v>2039</v>
      </c>
      <c r="B884" s="369" t="s">
        <v>2040</v>
      </c>
      <c r="C884" s="287" t="s">
        <v>2127</v>
      </c>
      <c r="D884" s="287" t="s">
        <v>2043</v>
      </c>
      <c r="E884" s="369" t="s">
        <v>2128</v>
      </c>
      <c r="F884" s="287">
        <v>881</v>
      </c>
      <c r="G884" s="392" t="s">
        <v>2134</v>
      </c>
      <c r="H884" s="392" t="s">
        <v>2135</v>
      </c>
      <c r="I884" s="393" t="s">
        <v>2131</v>
      </c>
      <c r="J884" s="286" t="s">
        <v>2132</v>
      </c>
      <c r="K884" s="393" t="s">
        <v>1113</v>
      </c>
      <c r="L884" s="392" t="s">
        <v>2133</v>
      </c>
      <c r="M884" s="392" t="s">
        <v>3136</v>
      </c>
      <c r="N884" s="372">
        <v>1</v>
      </c>
      <c r="O884" s="373">
        <v>3212</v>
      </c>
      <c r="P884" s="373">
        <v>3092</v>
      </c>
      <c r="Q884" s="373">
        <v>3815</v>
      </c>
      <c r="R884" s="373">
        <v>4304</v>
      </c>
      <c r="S884" s="374">
        <v>3088</v>
      </c>
      <c r="T884" s="374">
        <v>3810</v>
      </c>
      <c r="U884" s="374">
        <v>4175</v>
      </c>
      <c r="V884" s="374">
        <v>4900</v>
      </c>
      <c r="W884" s="373">
        <v>822</v>
      </c>
      <c r="X884" s="373">
        <v>1384</v>
      </c>
      <c r="Y884" s="373">
        <v>1449</v>
      </c>
      <c r="Z884" s="373">
        <v>1589</v>
      </c>
      <c r="AA884" s="374">
        <v>1295</v>
      </c>
      <c r="AB884" s="374">
        <v>1427</v>
      </c>
      <c r="AC884" s="374">
        <v>1624</v>
      </c>
      <c r="AD884" s="374">
        <v>1941</v>
      </c>
      <c r="AE884" s="373">
        <v>67</v>
      </c>
      <c r="AF884" s="373">
        <v>38</v>
      </c>
      <c r="AG884" s="373">
        <v>44</v>
      </c>
      <c r="AH884" s="373">
        <v>47</v>
      </c>
      <c r="AI884" s="374">
        <v>33</v>
      </c>
      <c r="AJ884" s="374">
        <v>40</v>
      </c>
      <c r="AK884" s="374">
        <v>46</v>
      </c>
      <c r="AL884" s="374">
        <v>67</v>
      </c>
      <c r="AM884" s="226">
        <v>2391</v>
      </c>
      <c r="AN884" s="226">
        <v>1708</v>
      </c>
      <c r="AO884" s="226">
        <v>2366</v>
      </c>
      <c r="AP884" s="226">
        <v>2686</v>
      </c>
      <c r="AQ884" s="227">
        <v>1793</v>
      </c>
      <c r="AR884" s="227">
        <v>2383</v>
      </c>
      <c r="AS884" s="227">
        <v>2550</v>
      </c>
      <c r="AT884" s="227">
        <v>2959</v>
      </c>
      <c r="AU884" s="226">
        <v>143</v>
      </c>
      <c r="AV884" s="226">
        <v>165</v>
      </c>
      <c r="AW884" s="226">
        <v>178</v>
      </c>
      <c r="AX884" s="226">
        <v>198</v>
      </c>
      <c r="AY884" s="227">
        <v>361</v>
      </c>
      <c r="AZ884" s="227">
        <v>386</v>
      </c>
      <c r="BA884" s="227">
        <v>426</v>
      </c>
      <c r="BB884" s="227">
        <v>433</v>
      </c>
      <c r="BC884" s="226">
        <f t="shared" si="362"/>
        <v>2248</v>
      </c>
      <c r="BD884" s="226">
        <f t="shared" si="362"/>
        <v>1510</v>
      </c>
      <c r="BE884" s="226">
        <f t="shared" si="362"/>
        <v>2146</v>
      </c>
      <c r="BF884" s="226">
        <f t="shared" si="360"/>
        <v>2447</v>
      </c>
      <c r="BG884" s="218">
        <f t="shared" si="360"/>
        <v>1337</v>
      </c>
      <c r="BH884" s="218">
        <f t="shared" si="360"/>
        <v>1934</v>
      </c>
      <c r="BI884" s="218">
        <f t="shared" si="360"/>
        <v>2063</v>
      </c>
      <c r="BJ884" s="218">
        <f t="shared" si="360"/>
        <v>2446</v>
      </c>
      <c r="BK884" s="226">
        <f t="shared" si="365"/>
        <v>0</v>
      </c>
      <c r="BL884" s="226">
        <f t="shared" si="365"/>
        <v>33</v>
      </c>
      <c r="BM884" s="226">
        <f t="shared" si="365"/>
        <v>42</v>
      </c>
      <c r="BN884" s="226">
        <f t="shared" si="365"/>
        <v>41</v>
      </c>
      <c r="BO884" s="227">
        <f t="shared" si="357"/>
        <v>95</v>
      </c>
      <c r="BP884" s="227">
        <f t="shared" si="357"/>
        <v>63</v>
      </c>
      <c r="BQ884" s="227">
        <f t="shared" si="357"/>
        <v>61</v>
      </c>
      <c r="BR884" s="227">
        <f t="shared" si="357"/>
        <v>80</v>
      </c>
      <c r="BS884" s="226">
        <v>0</v>
      </c>
      <c r="BT884" s="226">
        <v>33</v>
      </c>
      <c r="BU884" s="226">
        <v>42</v>
      </c>
      <c r="BV884" s="226">
        <v>41</v>
      </c>
      <c r="BW884" s="227">
        <v>95</v>
      </c>
      <c r="BX884" s="227">
        <v>63</v>
      </c>
      <c r="BY884" s="227">
        <v>61</v>
      </c>
      <c r="BZ884" s="227">
        <v>80</v>
      </c>
      <c r="CA884" s="226">
        <v>0</v>
      </c>
      <c r="CB884" s="226">
        <f>IFERROR(VLOOKUP($G884,[12]ITEM!$B$2:$AC$939,26,0),0)</f>
        <v>0</v>
      </c>
      <c r="CC884" s="226">
        <f>IFERROR(VLOOKUP($G884,[12]ITEM!$B$2:$AC$939,27,0),0)</f>
        <v>0</v>
      </c>
      <c r="CD884" s="226">
        <f>IFERROR(VLOOKUP($G884,[12]ITEM!$B$2:$AC$939,28,0),0)</f>
        <v>0</v>
      </c>
      <c r="CE884" s="227">
        <v>0</v>
      </c>
      <c r="CF884" s="227">
        <v>0</v>
      </c>
      <c r="CG884" s="227">
        <v>0</v>
      </c>
      <c r="CH884" s="227">
        <v>0</v>
      </c>
      <c r="CI884" s="375"/>
      <c r="CJ884" s="226">
        <f t="shared" si="364"/>
        <v>2248</v>
      </c>
      <c r="CK884" s="226">
        <f t="shared" si="364"/>
        <v>1638</v>
      </c>
      <c r="CL884" s="226">
        <f t="shared" si="364"/>
        <v>2251</v>
      </c>
      <c r="CM884" s="226">
        <f t="shared" si="364"/>
        <v>2549</v>
      </c>
      <c r="CN884" s="227">
        <f t="shared" si="364"/>
        <v>1337</v>
      </c>
      <c r="CO884" s="227">
        <f t="shared" si="364"/>
        <v>1766.923510645734</v>
      </c>
      <c r="CP884" s="227">
        <f t="shared" si="364"/>
        <v>1889.770567636881</v>
      </c>
      <c r="CQ884" s="227">
        <f t="shared" si="363"/>
        <v>2185.2236742179548</v>
      </c>
      <c r="CR884" s="226">
        <v>2208</v>
      </c>
      <c r="CS884" s="226">
        <v>1577</v>
      </c>
      <c r="CT884" s="226">
        <v>2185</v>
      </c>
      <c r="CU884" s="226">
        <v>2481</v>
      </c>
      <c r="CV884" s="227">
        <f t="shared" si="344"/>
        <v>1274</v>
      </c>
      <c r="CW884" s="227">
        <f>CV884*(1+('[13]GROWTH (YoY)'!AR884/100))</f>
        <v>1692.923510645734</v>
      </c>
      <c r="CX884" s="227">
        <f>CW884*(1+('[13]GROWTH (YoY)'!AS884/100))</f>
        <v>1811.770567636881</v>
      </c>
      <c r="CY884" s="227">
        <f>CX884*(1+('[13]GROWTH (YoY)'!AT884/100))</f>
        <v>2102.2236742179548</v>
      </c>
      <c r="CZ884" s="226">
        <v>0</v>
      </c>
      <c r="DA884" s="226">
        <v>0</v>
      </c>
      <c r="DB884" s="226">
        <v>0</v>
      </c>
      <c r="DC884" s="226">
        <v>0</v>
      </c>
      <c r="DD884" s="227">
        <v>0</v>
      </c>
      <c r="DE884" s="227">
        <v>0</v>
      </c>
      <c r="DF884" s="227">
        <v>0</v>
      </c>
      <c r="DG884" s="227">
        <v>0</v>
      </c>
      <c r="DH884" s="226">
        <v>40</v>
      </c>
      <c r="DI884" s="226">
        <v>61</v>
      </c>
      <c r="DJ884" s="226">
        <v>66</v>
      </c>
      <c r="DK884" s="226">
        <v>68</v>
      </c>
      <c r="DL884" s="227">
        <v>63</v>
      </c>
      <c r="DM884" s="227">
        <v>74</v>
      </c>
      <c r="DN884" s="227">
        <v>78</v>
      </c>
      <c r="DO884" s="227">
        <v>83</v>
      </c>
      <c r="DP884" s="376">
        <f t="shared" si="367"/>
        <v>0</v>
      </c>
      <c r="DQ884" s="226">
        <f t="shared" si="367"/>
        <v>-128</v>
      </c>
      <c r="DR884" s="226">
        <f t="shared" si="367"/>
        <v>-105</v>
      </c>
      <c r="DS884" s="226">
        <f t="shared" si="366"/>
        <v>-102</v>
      </c>
      <c r="DT884" s="227">
        <f t="shared" si="366"/>
        <v>0</v>
      </c>
      <c r="DU884" s="227">
        <f t="shared" si="366"/>
        <v>167.07648935426596</v>
      </c>
      <c r="DV884" s="227">
        <f t="shared" si="366"/>
        <v>173.22943236311903</v>
      </c>
      <c r="DW884" s="227">
        <f t="shared" si="366"/>
        <v>260.77632578204521</v>
      </c>
      <c r="DX884" s="377">
        <f t="shared" si="359"/>
        <v>0.2559153175591532</v>
      </c>
      <c r="DY884" s="377">
        <f t="shared" si="359"/>
        <v>0.44760672703751619</v>
      </c>
      <c r="DZ884" s="377">
        <f t="shared" si="359"/>
        <v>0.37981651376146791</v>
      </c>
      <c r="EA884" s="377">
        <f t="shared" si="359"/>
        <v>0.36919144981412638</v>
      </c>
      <c r="EB884" s="378">
        <f t="shared" si="368"/>
        <v>0.41936528497409326</v>
      </c>
      <c r="EC884" s="378">
        <f t="shared" si="368"/>
        <v>0.37454068241469818</v>
      </c>
      <c r="ED884" s="378">
        <f t="shared" si="368"/>
        <v>0.38898203592814373</v>
      </c>
      <c r="EE884" s="378">
        <f t="shared" si="368"/>
        <v>0.39612244897959181</v>
      </c>
      <c r="EG884" s="226">
        <v>2815</v>
      </c>
      <c r="EH884" s="226">
        <v>1080</v>
      </c>
      <c r="EI884" s="226">
        <v>1735</v>
      </c>
      <c r="EJ884" s="226">
        <v>291</v>
      </c>
      <c r="EK884" s="226">
        <v>97</v>
      </c>
      <c r="EL884" s="226">
        <v>3108</v>
      </c>
      <c r="EM884" s="226">
        <v>3108</v>
      </c>
      <c r="EN884" s="379">
        <f t="shared" si="345"/>
        <v>0.38365896980461811</v>
      </c>
      <c r="EO884" s="226">
        <f t="shared" si="346"/>
        <v>16.772334293948127</v>
      </c>
      <c r="EP884" s="379">
        <f t="shared" si="347"/>
        <v>3.4458259325044406E-2</v>
      </c>
      <c r="EQ884" s="226">
        <f t="shared" si="348"/>
        <v>31209.781209781209</v>
      </c>
      <c r="ER884" s="226">
        <f t="shared" si="349"/>
        <v>7802.4453024453023</v>
      </c>
      <c r="ES884" s="292"/>
      <c r="ET884" s="227">
        <v>3362</v>
      </c>
      <c r="EU884" s="227">
        <v>1302</v>
      </c>
      <c r="EV884" s="227">
        <v>2060</v>
      </c>
      <c r="EW884" s="227">
        <v>550</v>
      </c>
      <c r="EX884" s="227">
        <v>418</v>
      </c>
      <c r="EY884" s="227">
        <v>4125</v>
      </c>
      <c r="EZ884" s="227">
        <v>4125</v>
      </c>
      <c r="FA884" s="380">
        <f t="shared" si="352"/>
        <v>0.38726948245092208</v>
      </c>
      <c r="FB884" s="228">
        <f t="shared" si="353"/>
        <v>26.699029126213592</v>
      </c>
      <c r="FC884" s="380">
        <f t="shared" si="354"/>
        <v>0.12433075550267698</v>
      </c>
      <c r="FD884" s="227">
        <f t="shared" si="355"/>
        <v>101333.33333333333</v>
      </c>
      <c r="FE884" s="227">
        <f t="shared" si="356"/>
        <v>11111.111111111111</v>
      </c>
      <c r="FF884" s="227">
        <v>1713</v>
      </c>
      <c r="FG884" s="228">
        <f t="shared" si="350"/>
        <v>9.6322241681260934</v>
      </c>
      <c r="FH884" s="227">
        <v>165</v>
      </c>
      <c r="FI884" s="227">
        <v>1713</v>
      </c>
      <c r="FJ884" s="227">
        <v>23</v>
      </c>
      <c r="FK884" s="227">
        <f t="shared" si="342"/>
        <v>1525</v>
      </c>
      <c r="FL884" s="227">
        <v>91</v>
      </c>
      <c r="FM884" s="227">
        <f t="shared" si="343"/>
        <v>1434</v>
      </c>
      <c r="FZ884" s="229"/>
      <c r="GA884" s="229"/>
      <c r="GB884" s="229"/>
      <c r="GC884" s="229"/>
      <c r="GD884" s="229"/>
    </row>
    <row r="885" spans="1:186" s="368" customFormat="1">
      <c r="A885" s="287" t="s">
        <v>2039</v>
      </c>
      <c r="B885" s="369" t="s">
        <v>2040</v>
      </c>
      <c r="C885" s="287" t="s">
        <v>2127</v>
      </c>
      <c r="D885" s="287" t="s">
        <v>2043</v>
      </c>
      <c r="E885" s="369" t="s">
        <v>2128</v>
      </c>
      <c r="F885" s="287">
        <v>882</v>
      </c>
      <c r="G885" s="392" t="s">
        <v>2136</v>
      </c>
      <c r="H885" s="392" t="s">
        <v>2137</v>
      </c>
      <c r="I885" s="393" t="s">
        <v>2131</v>
      </c>
      <c r="J885" s="286" t="s">
        <v>2132</v>
      </c>
      <c r="K885" s="393" t="s">
        <v>1113</v>
      </c>
      <c r="L885" s="392" t="s">
        <v>2133</v>
      </c>
      <c r="M885" s="392" t="s">
        <v>3136</v>
      </c>
      <c r="N885" s="372">
        <v>1</v>
      </c>
      <c r="O885" s="373">
        <v>4487</v>
      </c>
      <c r="P885" s="373">
        <v>7037</v>
      </c>
      <c r="Q885" s="373">
        <v>7563</v>
      </c>
      <c r="R885" s="373">
        <v>7298</v>
      </c>
      <c r="S885" s="374">
        <v>7037</v>
      </c>
      <c r="T885" s="374">
        <v>7563</v>
      </c>
      <c r="U885" s="374">
        <v>7241</v>
      </c>
      <c r="V885" s="374">
        <v>7197</v>
      </c>
      <c r="W885" s="373">
        <v>2024</v>
      </c>
      <c r="X885" s="373">
        <v>2992</v>
      </c>
      <c r="Y885" s="373">
        <v>3152</v>
      </c>
      <c r="Z885" s="373">
        <v>3236</v>
      </c>
      <c r="AA885" s="374">
        <v>2975</v>
      </c>
      <c r="AB885" s="374">
        <v>3132</v>
      </c>
      <c r="AC885" s="374">
        <v>3215</v>
      </c>
      <c r="AD885" s="374">
        <v>3121</v>
      </c>
      <c r="AE885" s="373">
        <v>94</v>
      </c>
      <c r="AF885" s="373">
        <v>86</v>
      </c>
      <c r="AG885" s="373">
        <v>87</v>
      </c>
      <c r="AH885" s="373">
        <v>79</v>
      </c>
      <c r="AI885" s="374">
        <v>75</v>
      </c>
      <c r="AJ885" s="374">
        <v>74</v>
      </c>
      <c r="AK885" s="374">
        <v>73</v>
      </c>
      <c r="AL885" s="374">
        <v>73</v>
      </c>
      <c r="AM885" s="226">
        <v>2463</v>
      </c>
      <c r="AN885" s="226">
        <v>4045</v>
      </c>
      <c r="AO885" s="226">
        <v>4411</v>
      </c>
      <c r="AP885" s="226">
        <v>4014</v>
      </c>
      <c r="AQ885" s="227">
        <v>4062</v>
      </c>
      <c r="AR885" s="227">
        <v>4431</v>
      </c>
      <c r="AS885" s="227">
        <v>4027</v>
      </c>
      <c r="AT885" s="227">
        <v>4076</v>
      </c>
      <c r="AU885" s="226">
        <v>969</v>
      </c>
      <c r="AV885" s="226">
        <v>1397</v>
      </c>
      <c r="AW885" s="226">
        <v>1492</v>
      </c>
      <c r="AX885" s="226">
        <v>1553</v>
      </c>
      <c r="AY885" s="227">
        <v>1430</v>
      </c>
      <c r="AZ885" s="227">
        <v>1524</v>
      </c>
      <c r="BA885" s="227">
        <v>1586</v>
      </c>
      <c r="BB885" s="227">
        <v>1634</v>
      </c>
      <c r="BC885" s="226">
        <f t="shared" si="362"/>
        <v>1014</v>
      </c>
      <c r="BD885" s="226">
        <f t="shared" si="362"/>
        <v>1806</v>
      </c>
      <c r="BE885" s="226">
        <f t="shared" si="362"/>
        <v>2253</v>
      </c>
      <c r="BF885" s="226">
        <f t="shared" si="360"/>
        <v>1827</v>
      </c>
      <c r="BG885" s="218">
        <f t="shared" si="360"/>
        <v>2206</v>
      </c>
      <c r="BH885" s="218">
        <f t="shared" si="360"/>
        <v>2347</v>
      </c>
      <c r="BI885" s="218">
        <f t="shared" si="360"/>
        <v>1921</v>
      </c>
      <c r="BJ885" s="218">
        <f t="shared" si="360"/>
        <v>2229</v>
      </c>
      <c r="BK885" s="226">
        <f t="shared" si="365"/>
        <v>480</v>
      </c>
      <c r="BL885" s="226">
        <f t="shared" si="365"/>
        <v>842</v>
      </c>
      <c r="BM885" s="226">
        <f t="shared" si="365"/>
        <v>666</v>
      </c>
      <c r="BN885" s="226">
        <f t="shared" si="365"/>
        <v>634</v>
      </c>
      <c r="BO885" s="227">
        <f t="shared" si="357"/>
        <v>426</v>
      </c>
      <c r="BP885" s="227">
        <f t="shared" si="357"/>
        <v>560</v>
      </c>
      <c r="BQ885" s="227">
        <f t="shared" si="357"/>
        <v>520</v>
      </c>
      <c r="BR885" s="227">
        <f t="shared" si="357"/>
        <v>213</v>
      </c>
      <c r="BS885" s="226">
        <v>481</v>
      </c>
      <c r="BT885" s="226">
        <v>842</v>
      </c>
      <c r="BU885" s="226">
        <v>666</v>
      </c>
      <c r="BV885" s="226">
        <v>634</v>
      </c>
      <c r="BW885" s="227">
        <v>426</v>
      </c>
      <c r="BX885" s="227">
        <v>560</v>
      </c>
      <c r="BY885" s="227">
        <v>520</v>
      </c>
      <c r="BZ885" s="227">
        <v>213</v>
      </c>
      <c r="CA885" s="226">
        <v>1</v>
      </c>
      <c r="CB885" s="226">
        <f>IFERROR(VLOOKUP($G885,[12]ITEM!$B$2:$AC$939,26,0),0)</f>
        <v>0</v>
      </c>
      <c r="CC885" s="226">
        <f>IFERROR(VLOOKUP($G885,[12]ITEM!$B$2:$AC$939,27,0),0)</f>
        <v>0</v>
      </c>
      <c r="CD885" s="226">
        <f>IFERROR(VLOOKUP($G885,[12]ITEM!$B$2:$AC$939,28,0),0)</f>
        <v>0</v>
      </c>
      <c r="CE885" s="227">
        <v>0</v>
      </c>
      <c r="CF885" s="227">
        <v>0</v>
      </c>
      <c r="CG885" s="227">
        <v>0</v>
      </c>
      <c r="CH885" s="227">
        <v>0</v>
      </c>
      <c r="CI885" s="375"/>
      <c r="CJ885" s="226">
        <f t="shared" si="364"/>
        <v>1014</v>
      </c>
      <c r="CK885" s="226">
        <f t="shared" si="364"/>
        <v>1657</v>
      </c>
      <c r="CL885" s="226">
        <f t="shared" si="364"/>
        <v>1806</v>
      </c>
      <c r="CM885" s="226">
        <f t="shared" si="364"/>
        <v>1651</v>
      </c>
      <c r="CN885" s="227">
        <f t="shared" si="364"/>
        <v>2206</v>
      </c>
      <c r="CO885" s="227">
        <f t="shared" si="364"/>
        <v>2410.7077395829565</v>
      </c>
      <c r="CP885" s="227">
        <f t="shared" si="364"/>
        <v>2201.1947291539077</v>
      </c>
      <c r="CQ885" s="227">
        <f t="shared" si="363"/>
        <v>2231.9179603788098</v>
      </c>
      <c r="CR885" s="226">
        <v>972</v>
      </c>
      <c r="CS885" s="226">
        <v>1597</v>
      </c>
      <c r="CT885" s="226">
        <v>1741</v>
      </c>
      <c r="CU885" s="226">
        <v>1585</v>
      </c>
      <c r="CV885" s="227">
        <f t="shared" si="344"/>
        <v>2144</v>
      </c>
      <c r="CW885" s="227">
        <f>CV885*(1+('[13]GROWTH (YoY)'!AR885/100))</f>
        <v>2338.7077395829565</v>
      </c>
      <c r="CX885" s="227">
        <f>CW885*(1+('[13]GROWTH (YoY)'!AS885/100))</f>
        <v>2125.1947291539077</v>
      </c>
      <c r="CY885" s="227">
        <f>CX885*(1+('[13]GROWTH (YoY)'!AT885/100))</f>
        <v>2150.9179603788098</v>
      </c>
      <c r="CZ885" s="226">
        <v>0</v>
      </c>
      <c r="DA885" s="226">
        <v>0</v>
      </c>
      <c r="DB885" s="226">
        <v>0</v>
      </c>
      <c r="DC885" s="226">
        <v>0</v>
      </c>
      <c r="DD885" s="227">
        <v>0</v>
      </c>
      <c r="DE885" s="227">
        <v>0</v>
      </c>
      <c r="DF885" s="227">
        <v>0</v>
      </c>
      <c r="DG885" s="227">
        <v>0</v>
      </c>
      <c r="DH885" s="226">
        <v>42</v>
      </c>
      <c r="DI885" s="226">
        <v>60</v>
      </c>
      <c r="DJ885" s="226">
        <v>65</v>
      </c>
      <c r="DK885" s="226">
        <v>66</v>
      </c>
      <c r="DL885" s="227">
        <v>62</v>
      </c>
      <c r="DM885" s="227">
        <v>72</v>
      </c>
      <c r="DN885" s="227">
        <v>76</v>
      </c>
      <c r="DO885" s="227">
        <v>81</v>
      </c>
      <c r="DP885" s="376">
        <f t="shared" si="367"/>
        <v>0</v>
      </c>
      <c r="DQ885" s="226">
        <f t="shared" si="367"/>
        <v>149</v>
      </c>
      <c r="DR885" s="226">
        <f t="shared" si="367"/>
        <v>447</v>
      </c>
      <c r="DS885" s="226">
        <f t="shared" si="366"/>
        <v>176</v>
      </c>
      <c r="DT885" s="227">
        <f t="shared" si="366"/>
        <v>0</v>
      </c>
      <c r="DU885" s="227">
        <f t="shared" si="366"/>
        <v>-63.707739582956492</v>
      </c>
      <c r="DV885" s="227">
        <f t="shared" si="366"/>
        <v>-280.1947291539077</v>
      </c>
      <c r="DW885" s="227">
        <f t="shared" si="366"/>
        <v>-2.9179603788097666</v>
      </c>
      <c r="DX885" s="377">
        <f t="shared" si="359"/>
        <v>0.45108090037887227</v>
      </c>
      <c r="DY885" s="377">
        <f t="shared" si="359"/>
        <v>0.42518118516413245</v>
      </c>
      <c r="DZ885" s="377">
        <f t="shared" si="359"/>
        <v>0.41676583366388997</v>
      </c>
      <c r="EA885" s="377">
        <f t="shared" si="359"/>
        <v>0.4434091531926555</v>
      </c>
      <c r="EB885" s="378">
        <f t="shared" si="368"/>
        <v>0.42276538297569988</v>
      </c>
      <c r="EC885" s="378">
        <f t="shared" si="368"/>
        <v>0.41412138040460134</v>
      </c>
      <c r="ED885" s="378">
        <f t="shared" si="368"/>
        <v>0.44399944759011184</v>
      </c>
      <c r="EE885" s="378">
        <f t="shared" si="368"/>
        <v>0.43365291093511188</v>
      </c>
      <c r="EG885" s="226">
        <v>3764</v>
      </c>
      <c r="EH885" s="226">
        <v>1530</v>
      </c>
      <c r="EI885" s="226">
        <v>2235</v>
      </c>
      <c r="EJ885" s="226">
        <v>725</v>
      </c>
      <c r="EK885" s="226">
        <v>3600</v>
      </c>
      <c r="EL885" s="226">
        <v>10439</v>
      </c>
      <c r="EM885" s="226">
        <v>10439</v>
      </c>
      <c r="EN885" s="379">
        <f t="shared" si="345"/>
        <v>0.40648246546227418</v>
      </c>
      <c r="EO885" s="226">
        <f t="shared" si="346"/>
        <v>32.438478747203582</v>
      </c>
      <c r="EP885" s="379">
        <f t="shared" si="347"/>
        <v>0.95642933049946866</v>
      </c>
      <c r="EQ885" s="226">
        <f t="shared" si="348"/>
        <v>344860.61883322155</v>
      </c>
      <c r="ER885" s="226">
        <f t="shared" si="349"/>
        <v>5787.5914040297603</v>
      </c>
      <c r="ES885" s="292"/>
      <c r="ET885" s="227">
        <v>4329</v>
      </c>
      <c r="EU885" s="227">
        <v>1763</v>
      </c>
      <c r="EV885" s="227">
        <v>2566</v>
      </c>
      <c r="EW885" s="227">
        <v>545</v>
      </c>
      <c r="EX885" s="227">
        <v>654</v>
      </c>
      <c r="EY885" s="227">
        <v>7628</v>
      </c>
      <c r="EZ885" s="227">
        <v>7628</v>
      </c>
      <c r="FA885" s="380">
        <f t="shared" si="352"/>
        <v>0.40725340725340725</v>
      </c>
      <c r="FB885" s="228">
        <f t="shared" si="353"/>
        <v>21.239282930631333</v>
      </c>
      <c r="FC885" s="380">
        <f t="shared" si="354"/>
        <v>0.15107415107415106</v>
      </c>
      <c r="FD885" s="227">
        <f t="shared" si="355"/>
        <v>85736.759307813321</v>
      </c>
      <c r="FE885" s="227">
        <f t="shared" si="356"/>
        <v>5953.9416185981472</v>
      </c>
      <c r="FF885" s="227">
        <v>1964</v>
      </c>
      <c r="FG885" s="228">
        <f t="shared" si="350"/>
        <v>34.572301425661919</v>
      </c>
      <c r="FH885" s="227">
        <v>679</v>
      </c>
      <c r="FI885" s="227">
        <v>1964</v>
      </c>
      <c r="FJ885" s="227">
        <v>6</v>
      </c>
      <c r="FK885" s="227">
        <f t="shared" si="342"/>
        <v>1279</v>
      </c>
      <c r="FL885" s="227">
        <v>113</v>
      </c>
      <c r="FM885" s="227">
        <f t="shared" si="343"/>
        <v>1166</v>
      </c>
      <c r="FZ885" s="229"/>
      <c r="GA885" s="229"/>
      <c r="GB885" s="229"/>
      <c r="GC885" s="229"/>
      <c r="GD885" s="229"/>
    </row>
    <row r="886" spans="1:186" s="368" customFormat="1">
      <c r="A886" s="287" t="s">
        <v>2039</v>
      </c>
      <c r="B886" s="369" t="s">
        <v>2040</v>
      </c>
      <c r="C886" s="287" t="s">
        <v>2127</v>
      </c>
      <c r="D886" s="287" t="s">
        <v>2043</v>
      </c>
      <c r="E886" s="369" t="s">
        <v>2128</v>
      </c>
      <c r="F886" s="287">
        <v>883</v>
      </c>
      <c r="G886" s="392" t="s">
        <v>2138</v>
      </c>
      <c r="H886" s="392" t="s">
        <v>2139</v>
      </c>
      <c r="I886" s="393" t="s">
        <v>2131</v>
      </c>
      <c r="J886" s="286" t="s">
        <v>2132</v>
      </c>
      <c r="K886" s="393" t="s">
        <v>1113</v>
      </c>
      <c r="L886" s="392" t="s">
        <v>2133</v>
      </c>
      <c r="M886" s="392" t="s">
        <v>3136</v>
      </c>
      <c r="N886" s="372">
        <v>1</v>
      </c>
      <c r="O886" s="373">
        <v>448</v>
      </c>
      <c r="P886" s="373">
        <v>921</v>
      </c>
      <c r="Q886" s="373">
        <v>1034</v>
      </c>
      <c r="R886" s="373">
        <v>1043</v>
      </c>
      <c r="S886" s="374">
        <v>923</v>
      </c>
      <c r="T886" s="374">
        <v>1036</v>
      </c>
      <c r="U886" s="374">
        <v>1044</v>
      </c>
      <c r="V886" s="374">
        <v>1058</v>
      </c>
      <c r="W886" s="373">
        <v>176</v>
      </c>
      <c r="X886" s="373">
        <v>413</v>
      </c>
      <c r="Y886" s="373">
        <v>399</v>
      </c>
      <c r="Z886" s="373">
        <v>392</v>
      </c>
      <c r="AA886" s="374">
        <v>303</v>
      </c>
      <c r="AB886" s="374">
        <v>325</v>
      </c>
      <c r="AC886" s="374">
        <v>339</v>
      </c>
      <c r="AD886" s="374">
        <v>413</v>
      </c>
      <c r="AE886" s="373">
        <v>9</v>
      </c>
      <c r="AF886" s="373">
        <v>11</v>
      </c>
      <c r="AG886" s="373">
        <v>12</v>
      </c>
      <c r="AH886" s="373">
        <v>11</v>
      </c>
      <c r="AI886" s="374">
        <v>9</v>
      </c>
      <c r="AJ886" s="374">
        <v>11</v>
      </c>
      <c r="AK886" s="374">
        <v>12</v>
      </c>
      <c r="AL886" s="374">
        <v>16</v>
      </c>
      <c r="AM886" s="226">
        <v>272</v>
      </c>
      <c r="AN886" s="226">
        <v>508</v>
      </c>
      <c r="AO886" s="226">
        <v>635</v>
      </c>
      <c r="AP886" s="226">
        <v>650</v>
      </c>
      <c r="AQ886" s="227">
        <v>620</v>
      </c>
      <c r="AR886" s="227">
        <v>711</v>
      </c>
      <c r="AS886" s="227">
        <v>705</v>
      </c>
      <c r="AT886" s="227">
        <v>645</v>
      </c>
      <c r="AU886" s="226">
        <v>84</v>
      </c>
      <c r="AV886" s="226">
        <v>183</v>
      </c>
      <c r="AW886" s="226">
        <v>195</v>
      </c>
      <c r="AX886" s="226">
        <v>189</v>
      </c>
      <c r="AY886" s="227">
        <v>188</v>
      </c>
      <c r="AZ886" s="227">
        <v>200</v>
      </c>
      <c r="BA886" s="227">
        <v>193</v>
      </c>
      <c r="BB886" s="227">
        <v>175</v>
      </c>
      <c r="BC886" s="226">
        <f t="shared" si="362"/>
        <v>188</v>
      </c>
      <c r="BD886" s="226">
        <f t="shared" si="362"/>
        <v>273</v>
      </c>
      <c r="BE886" s="226">
        <f t="shared" si="362"/>
        <v>361</v>
      </c>
      <c r="BF886" s="226">
        <f t="shared" si="360"/>
        <v>386</v>
      </c>
      <c r="BG886" s="218">
        <f t="shared" si="360"/>
        <v>376</v>
      </c>
      <c r="BH886" s="218">
        <f t="shared" si="360"/>
        <v>421</v>
      </c>
      <c r="BI886" s="218">
        <f t="shared" si="360"/>
        <v>429</v>
      </c>
      <c r="BJ886" s="218">
        <f t="shared" si="360"/>
        <v>440</v>
      </c>
      <c r="BK886" s="226">
        <f t="shared" si="365"/>
        <v>0</v>
      </c>
      <c r="BL886" s="226">
        <f t="shared" si="365"/>
        <v>52</v>
      </c>
      <c r="BM886" s="226">
        <f t="shared" si="365"/>
        <v>79</v>
      </c>
      <c r="BN886" s="226">
        <f t="shared" si="365"/>
        <v>75</v>
      </c>
      <c r="BO886" s="227">
        <f t="shared" si="357"/>
        <v>56</v>
      </c>
      <c r="BP886" s="227">
        <f t="shared" si="357"/>
        <v>90</v>
      </c>
      <c r="BQ886" s="227">
        <f t="shared" si="357"/>
        <v>83</v>
      </c>
      <c r="BR886" s="227">
        <f t="shared" si="357"/>
        <v>30</v>
      </c>
      <c r="BS886" s="226">
        <v>0</v>
      </c>
      <c r="BT886" s="226">
        <v>52</v>
      </c>
      <c r="BU886" s="226">
        <v>79</v>
      </c>
      <c r="BV886" s="226">
        <v>75</v>
      </c>
      <c r="BW886" s="227">
        <v>56</v>
      </c>
      <c r="BX886" s="227">
        <v>90</v>
      </c>
      <c r="BY886" s="227">
        <v>83</v>
      </c>
      <c r="BZ886" s="227">
        <v>30</v>
      </c>
      <c r="CA886" s="226">
        <v>0</v>
      </c>
      <c r="CB886" s="226">
        <f>IFERROR(VLOOKUP($G886,[12]ITEM!$B$2:$AC$939,26,0),0)</f>
        <v>0</v>
      </c>
      <c r="CC886" s="226">
        <f>IFERROR(VLOOKUP($G886,[12]ITEM!$B$2:$AC$939,27,0),0)</f>
        <v>0</v>
      </c>
      <c r="CD886" s="226">
        <f>IFERROR(VLOOKUP($G886,[12]ITEM!$B$2:$AC$939,28,0),0)</f>
        <v>0</v>
      </c>
      <c r="CE886" s="227">
        <v>0</v>
      </c>
      <c r="CF886" s="227">
        <v>0</v>
      </c>
      <c r="CG886" s="227">
        <v>0</v>
      </c>
      <c r="CH886" s="227">
        <v>0</v>
      </c>
      <c r="CI886" s="375"/>
      <c r="CJ886" s="226">
        <f t="shared" si="364"/>
        <v>188</v>
      </c>
      <c r="CK886" s="226">
        <f t="shared" si="364"/>
        <v>352</v>
      </c>
      <c r="CL886" s="226">
        <f t="shared" si="364"/>
        <v>439</v>
      </c>
      <c r="CM886" s="226">
        <f t="shared" si="364"/>
        <v>450</v>
      </c>
      <c r="CN886" s="227">
        <f t="shared" si="364"/>
        <v>376</v>
      </c>
      <c r="CO886" s="227">
        <f t="shared" si="364"/>
        <v>431.60757933916506</v>
      </c>
      <c r="CP886" s="227">
        <f t="shared" si="364"/>
        <v>427.74212780833142</v>
      </c>
      <c r="CQ886" s="227">
        <f t="shared" si="363"/>
        <v>391.12564735860366</v>
      </c>
      <c r="CR886" s="226">
        <v>188</v>
      </c>
      <c r="CS886" s="226">
        <v>352</v>
      </c>
      <c r="CT886" s="226">
        <v>439</v>
      </c>
      <c r="CU886" s="226">
        <v>450</v>
      </c>
      <c r="CV886" s="227">
        <f t="shared" si="344"/>
        <v>376</v>
      </c>
      <c r="CW886" s="227">
        <f>CV886*(1+('[13]GROWTH (YoY)'!AR886/100))</f>
        <v>431.60757933916506</v>
      </c>
      <c r="CX886" s="227">
        <f>CW886*(1+('[13]GROWTH (YoY)'!AS886/100))</f>
        <v>427.74212780833142</v>
      </c>
      <c r="CY886" s="227">
        <f>CX886*(1+('[13]GROWTH (YoY)'!AT886/100))</f>
        <v>391.12564735860366</v>
      </c>
      <c r="CZ886" s="226">
        <v>0</v>
      </c>
      <c r="DA886" s="226">
        <v>0</v>
      </c>
      <c r="DB886" s="226">
        <v>0</v>
      </c>
      <c r="DC886" s="226">
        <v>0</v>
      </c>
      <c r="DD886" s="227">
        <v>0</v>
      </c>
      <c r="DE886" s="227">
        <v>0</v>
      </c>
      <c r="DF886" s="227">
        <v>0</v>
      </c>
      <c r="DG886" s="227">
        <v>0</v>
      </c>
      <c r="DH886" s="226">
        <v>0</v>
      </c>
      <c r="DI886" s="226">
        <v>0</v>
      </c>
      <c r="DJ886" s="226">
        <v>0</v>
      </c>
      <c r="DK886" s="226">
        <v>0</v>
      </c>
      <c r="DL886" s="227">
        <v>0</v>
      </c>
      <c r="DM886" s="227">
        <v>0</v>
      </c>
      <c r="DN886" s="227">
        <v>0</v>
      </c>
      <c r="DO886" s="227">
        <v>0</v>
      </c>
      <c r="DP886" s="376">
        <f t="shared" si="367"/>
        <v>0</v>
      </c>
      <c r="DQ886" s="226">
        <f t="shared" si="367"/>
        <v>-79</v>
      </c>
      <c r="DR886" s="226">
        <f t="shared" si="367"/>
        <v>-78</v>
      </c>
      <c r="DS886" s="226">
        <f t="shared" si="366"/>
        <v>-64</v>
      </c>
      <c r="DT886" s="227">
        <f t="shared" si="366"/>
        <v>0</v>
      </c>
      <c r="DU886" s="227">
        <f t="shared" si="366"/>
        <v>-10.607579339165056</v>
      </c>
      <c r="DV886" s="227">
        <f t="shared" si="366"/>
        <v>1.2578721916685822</v>
      </c>
      <c r="DW886" s="227">
        <f t="shared" si="366"/>
        <v>48.874352641396342</v>
      </c>
      <c r="DX886" s="377">
        <f t="shared" si="359"/>
        <v>0.39285714285714285</v>
      </c>
      <c r="DY886" s="377">
        <f t="shared" si="359"/>
        <v>0.44842562432138977</v>
      </c>
      <c r="DZ886" s="377">
        <f t="shared" si="359"/>
        <v>0.38588007736943908</v>
      </c>
      <c r="EA886" s="377">
        <f t="shared" si="359"/>
        <v>0.37583892617449666</v>
      </c>
      <c r="EB886" s="378">
        <f t="shared" si="368"/>
        <v>0.32827735644637052</v>
      </c>
      <c r="EC886" s="378">
        <f t="shared" si="368"/>
        <v>0.31370656370656369</v>
      </c>
      <c r="ED886" s="378">
        <f t="shared" si="368"/>
        <v>0.32471264367816094</v>
      </c>
      <c r="EE886" s="378">
        <f t="shared" si="368"/>
        <v>0.39035916824196598</v>
      </c>
      <c r="EG886" s="226">
        <v>0</v>
      </c>
      <c r="EH886" s="226">
        <v>0</v>
      </c>
      <c r="EI886" s="226">
        <v>0</v>
      </c>
      <c r="EJ886" s="226">
        <v>0</v>
      </c>
      <c r="EK886" s="226">
        <v>0</v>
      </c>
      <c r="EL886" s="226">
        <v>0</v>
      </c>
      <c r="EM886" s="226">
        <v>0</v>
      </c>
      <c r="EN886" s="379">
        <f t="shared" si="345"/>
        <v>0</v>
      </c>
      <c r="EO886" s="226">
        <f t="shared" si="346"/>
        <v>0</v>
      </c>
      <c r="EP886" s="379">
        <f t="shared" si="347"/>
        <v>0</v>
      </c>
      <c r="EQ886" s="226">
        <f t="shared" si="348"/>
        <v>0</v>
      </c>
      <c r="ER886" s="226">
        <f t="shared" si="349"/>
        <v>0</v>
      </c>
      <c r="ES886" s="292"/>
      <c r="ET886" s="227">
        <v>0</v>
      </c>
      <c r="EU886" s="227">
        <v>0</v>
      </c>
      <c r="EV886" s="227">
        <v>0</v>
      </c>
      <c r="EW886" s="227">
        <v>0</v>
      </c>
      <c r="EX886" s="227">
        <v>0</v>
      </c>
      <c r="EY886" s="227">
        <v>0</v>
      </c>
      <c r="EZ886" s="227">
        <v>0</v>
      </c>
      <c r="FA886" s="380">
        <f t="shared" si="352"/>
        <v>0</v>
      </c>
      <c r="FB886" s="228">
        <f t="shared" si="353"/>
        <v>0</v>
      </c>
      <c r="FC886" s="380">
        <f t="shared" si="354"/>
        <v>0</v>
      </c>
      <c r="FD886" s="227">
        <f t="shared" si="355"/>
        <v>0</v>
      </c>
      <c r="FE886" s="227">
        <f t="shared" si="356"/>
        <v>0</v>
      </c>
      <c r="FF886" s="227">
        <v>0</v>
      </c>
      <c r="FG886" s="228">
        <f t="shared" si="350"/>
        <v>0</v>
      </c>
      <c r="FH886" s="227">
        <v>0</v>
      </c>
      <c r="FI886" s="227">
        <v>0</v>
      </c>
      <c r="FJ886" s="227">
        <v>0</v>
      </c>
      <c r="FK886" s="227">
        <f t="shared" si="342"/>
        <v>0</v>
      </c>
      <c r="FL886" s="227">
        <v>0</v>
      </c>
      <c r="FM886" s="227">
        <f t="shared" si="343"/>
        <v>0</v>
      </c>
      <c r="FZ886" s="229"/>
      <c r="GA886" s="229"/>
      <c r="GB886" s="229"/>
      <c r="GC886" s="229"/>
      <c r="GD886" s="229"/>
    </row>
    <row r="887" spans="1:186" s="368" customFormat="1">
      <c r="A887" s="287" t="s">
        <v>2039</v>
      </c>
      <c r="B887" s="369" t="s">
        <v>2040</v>
      </c>
      <c r="C887" s="287" t="s">
        <v>2127</v>
      </c>
      <c r="D887" s="287" t="s">
        <v>2043</v>
      </c>
      <c r="E887" s="369" t="s">
        <v>2128</v>
      </c>
      <c r="F887" s="287">
        <v>884</v>
      </c>
      <c r="G887" s="392" t="s">
        <v>2140</v>
      </c>
      <c r="H887" s="392" t="s">
        <v>2141</v>
      </c>
      <c r="I887" s="393" t="s">
        <v>2131</v>
      </c>
      <c r="J887" s="286" t="s">
        <v>2132</v>
      </c>
      <c r="K887" s="393" t="s">
        <v>1113</v>
      </c>
      <c r="L887" s="392" t="s">
        <v>2133</v>
      </c>
      <c r="M887" s="392" t="s">
        <v>3136</v>
      </c>
      <c r="N887" s="372">
        <v>1</v>
      </c>
      <c r="O887" s="373"/>
      <c r="P887" s="373"/>
      <c r="Q887" s="373"/>
      <c r="R887" s="373"/>
      <c r="S887" s="374">
        <v>0</v>
      </c>
      <c r="T887" s="374">
        <v>0</v>
      </c>
      <c r="U887" s="374">
        <v>0</v>
      </c>
      <c r="V887" s="374">
        <v>0</v>
      </c>
      <c r="W887" s="373"/>
      <c r="X887" s="373"/>
      <c r="Y887" s="373"/>
      <c r="Z887" s="373"/>
      <c r="AA887" s="374">
        <v>0</v>
      </c>
      <c r="AB887" s="374">
        <v>0</v>
      </c>
      <c r="AC887" s="374">
        <v>0</v>
      </c>
      <c r="AD887" s="374">
        <v>0</v>
      </c>
      <c r="AE887" s="373">
        <v>0</v>
      </c>
      <c r="AF887" s="373"/>
      <c r="AG887" s="373"/>
      <c r="AH887" s="373"/>
      <c r="AI887" s="374">
        <v>0</v>
      </c>
      <c r="AJ887" s="374">
        <v>0</v>
      </c>
      <c r="AK887" s="374">
        <v>0</v>
      </c>
      <c r="AL887" s="374">
        <v>0</v>
      </c>
      <c r="AM887" s="226">
        <v>0</v>
      </c>
      <c r="AN887" s="226">
        <v>0</v>
      </c>
      <c r="AO887" s="226">
        <v>0</v>
      </c>
      <c r="AP887" s="226">
        <v>0</v>
      </c>
      <c r="AQ887" s="227">
        <v>0</v>
      </c>
      <c r="AR887" s="227">
        <v>0</v>
      </c>
      <c r="AS887" s="227">
        <v>0</v>
      </c>
      <c r="AT887" s="227">
        <v>0</v>
      </c>
      <c r="AU887" s="226">
        <v>0</v>
      </c>
      <c r="AV887" s="226">
        <v>0</v>
      </c>
      <c r="AW887" s="226">
        <v>0</v>
      </c>
      <c r="AX887" s="226">
        <v>0</v>
      </c>
      <c r="AY887" s="227"/>
      <c r="AZ887" s="227"/>
      <c r="BA887" s="227"/>
      <c r="BB887" s="227"/>
      <c r="BC887" s="226">
        <f t="shared" si="362"/>
        <v>0</v>
      </c>
      <c r="BD887" s="226">
        <f t="shared" si="362"/>
        <v>0</v>
      </c>
      <c r="BE887" s="226">
        <f t="shared" si="362"/>
        <v>0</v>
      </c>
      <c r="BF887" s="226">
        <f t="shared" si="360"/>
        <v>0</v>
      </c>
      <c r="BG887" s="218">
        <f t="shared" si="360"/>
        <v>0</v>
      </c>
      <c r="BH887" s="218">
        <f t="shared" si="360"/>
        <v>0</v>
      </c>
      <c r="BI887" s="218">
        <f t="shared" si="360"/>
        <v>0</v>
      </c>
      <c r="BJ887" s="218">
        <f t="shared" si="360"/>
        <v>0</v>
      </c>
      <c r="BK887" s="226">
        <f t="shared" si="365"/>
        <v>0</v>
      </c>
      <c r="BL887" s="226">
        <f t="shared" si="365"/>
        <v>0</v>
      </c>
      <c r="BM887" s="226">
        <f t="shared" si="365"/>
        <v>0</v>
      </c>
      <c r="BN887" s="226">
        <f t="shared" si="365"/>
        <v>0</v>
      </c>
      <c r="BO887" s="227">
        <f t="shared" si="357"/>
        <v>0</v>
      </c>
      <c r="BP887" s="227">
        <f t="shared" si="357"/>
        <v>0</v>
      </c>
      <c r="BQ887" s="227">
        <f t="shared" si="357"/>
        <v>0</v>
      </c>
      <c r="BR887" s="227">
        <f t="shared" si="357"/>
        <v>0</v>
      </c>
      <c r="BS887" s="226">
        <v>0</v>
      </c>
      <c r="BT887" s="226">
        <v>0</v>
      </c>
      <c r="BU887" s="226">
        <v>0</v>
      </c>
      <c r="BV887" s="226">
        <v>0</v>
      </c>
      <c r="BW887" s="227">
        <v>0</v>
      </c>
      <c r="BX887" s="227">
        <v>0</v>
      </c>
      <c r="BY887" s="227">
        <v>0</v>
      </c>
      <c r="BZ887" s="227">
        <v>0</v>
      </c>
      <c r="CA887" s="226">
        <v>0</v>
      </c>
      <c r="CB887" s="226">
        <f>IFERROR(VLOOKUP($G887,[12]ITEM!$B$2:$AC$939,26,0),0)</f>
        <v>0</v>
      </c>
      <c r="CC887" s="226">
        <f>IFERROR(VLOOKUP($G887,[12]ITEM!$B$2:$AC$939,27,0),0)</f>
        <v>0</v>
      </c>
      <c r="CD887" s="226">
        <f>IFERROR(VLOOKUP($G887,[12]ITEM!$B$2:$AC$939,28,0),0)</f>
        <v>0</v>
      </c>
      <c r="CE887" s="227">
        <v>0</v>
      </c>
      <c r="CF887" s="227">
        <v>0</v>
      </c>
      <c r="CG887" s="227">
        <v>0</v>
      </c>
      <c r="CH887" s="227">
        <v>0</v>
      </c>
      <c r="CI887" s="375"/>
      <c r="CJ887" s="226">
        <f t="shared" si="364"/>
        <v>0</v>
      </c>
      <c r="CK887" s="226">
        <f t="shared" si="364"/>
        <v>0</v>
      </c>
      <c r="CL887" s="226">
        <f t="shared" si="364"/>
        <v>0</v>
      </c>
      <c r="CM887" s="226">
        <f t="shared" si="364"/>
        <v>0</v>
      </c>
      <c r="CN887" s="227">
        <f t="shared" si="364"/>
        <v>0</v>
      </c>
      <c r="CO887" s="227">
        <f t="shared" si="364"/>
        <v>0</v>
      </c>
      <c r="CP887" s="227">
        <f t="shared" si="364"/>
        <v>0</v>
      </c>
      <c r="CQ887" s="227">
        <f t="shared" si="363"/>
        <v>0</v>
      </c>
      <c r="CR887" s="226">
        <v>0</v>
      </c>
      <c r="CS887" s="226">
        <v>0</v>
      </c>
      <c r="CT887" s="226">
        <v>0</v>
      </c>
      <c r="CU887" s="226">
        <v>0</v>
      </c>
      <c r="CV887" s="227">
        <f t="shared" si="344"/>
        <v>0</v>
      </c>
      <c r="CW887" s="227">
        <f>CV887*(1+('[13]GROWTH (YoY)'!AR887/100))</f>
        <v>0</v>
      </c>
      <c r="CX887" s="227">
        <f>CW887*(1+('[13]GROWTH (YoY)'!AS887/100))</f>
        <v>0</v>
      </c>
      <c r="CY887" s="227">
        <f>CX887*(1+('[13]GROWTH (YoY)'!AT887/100))</f>
        <v>0</v>
      </c>
      <c r="CZ887" s="226">
        <v>0</v>
      </c>
      <c r="DA887" s="226">
        <v>0</v>
      </c>
      <c r="DB887" s="226">
        <v>0</v>
      </c>
      <c r="DC887" s="226">
        <v>0</v>
      </c>
      <c r="DD887" s="227">
        <v>0</v>
      </c>
      <c r="DE887" s="227">
        <v>0</v>
      </c>
      <c r="DF887" s="227">
        <v>0</v>
      </c>
      <c r="DG887" s="227">
        <v>0</v>
      </c>
      <c r="DH887" s="226">
        <v>0</v>
      </c>
      <c r="DI887" s="226">
        <v>0</v>
      </c>
      <c r="DJ887" s="226">
        <v>0</v>
      </c>
      <c r="DK887" s="226">
        <v>0</v>
      </c>
      <c r="DL887" s="227">
        <v>0</v>
      </c>
      <c r="DM887" s="227">
        <v>0</v>
      </c>
      <c r="DN887" s="227">
        <v>0</v>
      </c>
      <c r="DO887" s="227">
        <v>0</v>
      </c>
      <c r="DP887" s="376">
        <f t="shared" si="367"/>
        <v>0</v>
      </c>
      <c r="DQ887" s="226">
        <f t="shared" si="367"/>
        <v>0</v>
      </c>
      <c r="DR887" s="226">
        <f t="shared" si="367"/>
        <v>0</v>
      </c>
      <c r="DS887" s="226">
        <f t="shared" si="366"/>
        <v>0</v>
      </c>
      <c r="DT887" s="227">
        <f t="shared" si="366"/>
        <v>0</v>
      </c>
      <c r="DU887" s="227">
        <f t="shared" si="366"/>
        <v>0</v>
      </c>
      <c r="DV887" s="227">
        <f t="shared" si="366"/>
        <v>0</v>
      </c>
      <c r="DW887" s="227">
        <f t="shared" si="366"/>
        <v>0</v>
      </c>
      <c r="DX887" s="377">
        <f t="shared" si="359"/>
        <v>0</v>
      </c>
      <c r="DY887" s="377">
        <f t="shared" si="359"/>
        <v>0</v>
      </c>
      <c r="DZ887" s="377">
        <f t="shared" si="359"/>
        <v>0</v>
      </c>
      <c r="EA887" s="377">
        <f t="shared" si="359"/>
        <v>0</v>
      </c>
      <c r="EB887" s="378">
        <f t="shared" si="368"/>
        <v>0</v>
      </c>
      <c r="EC887" s="378">
        <f t="shared" si="368"/>
        <v>0</v>
      </c>
      <c r="ED887" s="378">
        <f t="shared" si="368"/>
        <v>0</v>
      </c>
      <c r="EE887" s="378">
        <f t="shared" si="368"/>
        <v>0</v>
      </c>
      <c r="EG887" s="226">
        <v>5115</v>
      </c>
      <c r="EH887" s="226">
        <v>2694</v>
      </c>
      <c r="EI887" s="226">
        <v>2421</v>
      </c>
      <c r="EJ887" s="226">
        <v>2066</v>
      </c>
      <c r="EK887" s="226">
        <v>1031</v>
      </c>
      <c r="EL887" s="226">
        <v>6240</v>
      </c>
      <c r="EM887" s="226">
        <v>6240</v>
      </c>
      <c r="EN887" s="379">
        <f t="shared" si="345"/>
        <v>0.5266862170087977</v>
      </c>
      <c r="EO887" s="226">
        <f t="shared" si="346"/>
        <v>85.336637752994619</v>
      </c>
      <c r="EP887" s="379">
        <f t="shared" si="347"/>
        <v>0.20156402737047899</v>
      </c>
      <c r="EQ887" s="226">
        <f t="shared" si="348"/>
        <v>165224.35897435897</v>
      </c>
      <c r="ER887" s="226">
        <f t="shared" si="349"/>
        <v>27590.811965811965</v>
      </c>
      <c r="ES887" s="292"/>
      <c r="ET887" s="227">
        <v>1638</v>
      </c>
      <c r="EU887" s="227">
        <v>955</v>
      </c>
      <c r="EV887" s="227">
        <v>683</v>
      </c>
      <c r="EW887" s="227">
        <v>499</v>
      </c>
      <c r="EX887" s="227">
        <v>1030</v>
      </c>
      <c r="EY887" s="227">
        <v>6537</v>
      </c>
      <c r="EZ887" s="227">
        <v>6537</v>
      </c>
      <c r="FA887" s="380">
        <f t="shared" si="352"/>
        <v>0.58302808302808307</v>
      </c>
      <c r="FB887" s="228">
        <f t="shared" si="353"/>
        <v>73.060029282576863</v>
      </c>
      <c r="FC887" s="380">
        <f t="shared" si="354"/>
        <v>0.6288156288156288</v>
      </c>
      <c r="FD887" s="227">
        <f t="shared" si="355"/>
        <v>157564.63209423283</v>
      </c>
      <c r="FE887" s="227">
        <f t="shared" si="356"/>
        <v>6361.2258426393346</v>
      </c>
      <c r="FF887" s="227">
        <v>617</v>
      </c>
      <c r="FG887" s="228">
        <f t="shared" si="350"/>
        <v>35.980551053484604</v>
      </c>
      <c r="FH887" s="227">
        <v>222</v>
      </c>
      <c r="FI887" s="227">
        <v>617</v>
      </c>
      <c r="FJ887" s="227">
        <v>30</v>
      </c>
      <c r="FK887" s="227">
        <f t="shared" si="342"/>
        <v>365</v>
      </c>
      <c r="FL887" s="227">
        <v>48</v>
      </c>
      <c r="FM887" s="227">
        <f t="shared" si="343"/>
        <v>317</v>
      </c>
      <c r="FZ887" s="229"/>
      <c r="GA887" s="229"/>
      <c r="GB887" s="229"/>
      <c r="GC887" s="229"/>
      <c r="GD887" s="229"/>
    </row>
    <row r="888" spans="1:186" s="368" customFormat="1">
      <c r="A888" s="287" t="s">
        <v>2039</v>
      </c>
      <c r="B888" s="369" t="s">
        <v>2040</v>
      </c>
      <c r="C888" s="287" t="s">
        <v>2127</v>
      </c>
      <c r="D888" s="287" t="s">
        <v>2043</v>
      </c>
      <c r="E888" s="369" t="s">
        <v>2128</v>
      </c>
      <c r="F888" s="287">
        <v>885</v>
      </c>
      <c r="G888" s="392" t="s">
        <v>2142</v>
      </c>
      <c r="H888" s="392" t="s">
        <v>2143</v>
      </c>
      <c r="I888" s="393" t="s">
        <v>2131</v>
      </c>
      <c r="J888" s="286" t="s">
        <v>2132</v>
      </c>
      <c r="K888" s="393" t="s">
        <v>1113</v>
      </c>
      <c r="L888" s="392" t="s">
        <v>2133</v>
      </c>
      <c r="M888" s="392" t="s">
        <v>3136</v>
      </c>
      <c r="N888" s="372">
        <v>1</v>
      </c>
      <c r="O888" s="373"/>
      <c r="P888" s="373"/>
      <c r="Q888" s="373"/>
      <c r="R888" s="373"/>
      <c r="S888" s="374">
        <v>0</v>
      </c>
      <c r="T888" s="374">
        <v>0</v>
      </c>
      <c r="U888" s="374">
        <v>0</v>
      </c>
      <c r="V888" s="374">
        <v>0</v>
      </c>
      <c r="W888" s="373"/>
      <c r="X888" s="373"/>
      <c r="Y888" s="373"/>
      <c r="Z888" s="373"/>
      <c r="AA888" s="374">
        <v>0</v>
      </c>
      <c r="AB888" s="374">
        <v>0</v>
      </c>
      <c r="AC888" s="374">
        <v>0</v>
      </c>
      <c r="AD888" s="374">
        <v>0</v>
      </c>
      <c r="AE888" s="373">
        <v>0</v>
      </c>
      <c r="AF888" s="373"/>
      <c r="AG888" s="373"/>
      <c r="AH888" s="373"/>
      <c r="AI888" s="374">
        <v>0</v>
      </c>
      <c r="AJ888" s="374">
        <v>0</v>
      </c>
      <c r="AK888" s="374">
        <v>0</v>
      </c>
      <c r="AL888" s="374">
        <v>0</v>
      </c>
      <c r="AM888" s="226">
        <v>0</v>
      </c>
      <c r="AN888" s="226">
        <v>0</v>
      </c>
      <c r="AO888" s="226">
        <v>0</v>
      </c>
      <c r="AP888" s="226">
        <v>0</v>
      </c>
      <c r="AQ888" s="227">
        <v>0</v>
      </c>
      <c r="AR888" s="227">
        <v>0</v>
      </c>
      <c r="AS888" s="227">
        <v>0</v>
      </c>
      <c r="AT888" s="227">
        <v>0</v>
      </c>
      <c r="AU888" s="226">
        <v>0</v>
      </c>
      <c r="AV888" s="226">
        <v>0</v>
      </c>
      <c r="AW888" s="226">
        <v>0</v>
      </c>
      <c r="AX888" s="226">
        <v>0</v>
      </c>
      <c r="AY888" s="227"/>
      <c r="AZ888" s="227"/>
      <c r="BA888" s="227"/>
      <c r="BB888" s="227"/>
      <c r="BC888" s="226">
        <f t="shared" si="362"/>
        <v>0</v>
      </c>
      <c r="BD888" s="226">
        <f t="shared" si="362"/>
        <v>0</v>
      </c>
      <c r="BE888" s="226">
        <f t="shared" si="362"/>
        <v>0</v>
      </c>
      <c r="BF888" s="226">
        <f t="shared" si="360"/>
        <v>0</v>
      </c>
      <c r="BG888" s="218">
        <f t="shared" si="360"/>
        <v>0</v>
      </c>
      <c r="BH888" s="218">
        <f t="shared" si="360"/>
        <v>0</v>
      </c>
      <c r="BI888" s="218">
        <f t="shared" si="360"/>
        <v>0</v>
      </c>
      <c r="BJ888" s="218">
        <f t="shared" si="360"/>
        <v>0</v>
      </c>
      <c r="BK888" s="226">
        <f t="shared" si="365"/>
        <v>0</v>
      </c>
      <c r="BL888" s="226">
        <f t="shared" si="365"/>
        <v>0</v>
      </c>
      <c r="BM888" s="226">
        <f t="shared" si="365"/>
        <v>0</v>
      </c>
      <c r="BN888" s="226">
        <f t="shared" si="365"/>
        <v>0</v>
      </c>
      <c r="BO888" s="227">
        <f t="shared" si="357"/>
        <v>0</v>
      </c>
      <c r="BP888" s="227">
        <f t="shared" si="357"/>
        <v>0</v>
      </c>
      <c r="BQ888" s="227">
        <f t="shared" si="357"/>
        <v>0</v>
      </c>
      <c r="BR888" s="227">
        <f t="shared" si="357"/>
        <v>0</v>
      </c>
      <c r="BS888" s="226">
        <v>0</v>
      </c>
      <c r="BT888" s="226">
        <v>0</v>
      </c>
      <c r="BU888" s="226">
        <v>0</v>
      </c>
      <c r="BV888" s="226">
        <v>0</v>
      </c>
      <c r="BW888" s="227">
        <v>0</v>
      </c>
      <c r="BX888" s="227">
        <v>0</v>
      </c>
      <c r="BY888" s="227">
        <v>0</v>
      </c>
      <c r="BZ888" s="227">
        <v>0</v>
      </c>
      <c r="CA888" s="226">
        <v>0</v>
      </c>
      <c r="CB888" s="226">
        <f>IFERROR(VLOOKUP($G888,[12]ITEM!$B$2:$AC$939,26,0),0)</f>
        <v>0</v>
      </c>
      <c r="CC888" s="226">
        <f>IFERROR(VLOOKUP($G888,[12]ITEM!$B$2:$AC$939,27,0),0)</f>
        <v>0</v>
      </c>
      <c r="CD888" s="226">
        <f>IFERROR(VLOOKUP($G888,[12]ITEM!$B$2:$AC$939,28,0),0)</f>
        <v>0</v>
      </c>
      <c r="CE888" s="227">
        <v>0</v>
      </c>
      <c r="CF888" s="227">
        <v>0</v>
      </c>
      <c r="CG888" s="227">
        <v>0</v>
      </c>
      <c r="CH888" s="227">
        <v>0</v>
      </c>
      <c r="CI888" s="375"/>
      <c r="CJ888" s="226">
        <f t="shared" si="364"/>
        <v>0</v>
      </c>
      <c r="CK888" s="226">
        <f t="shared" si="364"/>
        <v>0</v>
      </c>
      <c r="CL888" s="226">
        <f t="shared" si="364"/>
        <v>0</v>
      </c>
      <c r="CM888" s="226">
        <f t="shared" si="364"/>
        <v>0</v>
      </c>
      <c r="CN888" s="227">
        <f t="shared" si="364"/>
        <v>0</v>
      </c>
      <c r="CO888" s="227">
        <f t="shared" si="364"/>
        <v>0</v>
      </c>
      <c r="CP888" s="227">
        <f t="shared" si="364"/>
        <v>0</v>
      </c>
      <c r="CQ888" s="227">
        <f t="shared" si="363"/>
        <v>0</v>
      </c>
      <c r="CR888" s="226">
        <v>0</v>
      </c>
      <c r="CS888" s="226">
        <v>0</v>
      </c>
      <c r="CT888" s="226">
        <v>0</v>
      </c>
      <c r="CU888" s="226">
        <v>0</v>
      </c>
      <c r="CV888" s="227">
        <f t="shared" si="344"/>
        <v>0</v>
      </c>
      <c r="CW888" s="227">
        <f>CV888*(1+('[13]GROWTH (YoY)'!AR888/100))</f>
        <v>0</v>
      </c>
      <c r="CX888" s="227">
        <f>CW888*(1+('[13]GROWTH (YoY)'!AS888/100))</f>
        <v>0</v>
      </c>
      <c r="CY888" s="227">
        <f>CX888*(1+('[13]GROWTH (YoY)'!AT888/100))</f>
        <v>0</v>
      </c>
      <c r="CZ888" s="226">
        <v>0</v>
      </c>
      <c r="DA888" s="226">
        <v>0</v>
      </c>
      <c r="DB888" s="226">
        <v>0</v>
      </c>
      <c r="DC888" s="226">
        <v>0</v>
      </c>
      <c r="DD888" s="227">
        <v>0</v>
      </c>
      <c r="DE888" s="227">
        <v>0</v>
      </c>
      <c r="DF888" s="227">
        <v>0</v>
      </c>
      <c r="DG888" s="227">
        <v>0</v>
      </c>
      <c r="DH888" s="226">
        <v>0</v>
      </c>
      <c r="DI888" s="226">
        <v>0</v>
      </c>
      <c r="DJ888" s="226">
        <v>0</v>
      </c>
      <c r="DK888" s="226">
        <v>0</v>
      </c>
      <c r="DL888" s="227">
        <v>0</v>
      </c>
      <c r="DM888" s="227">
        <v>0</v>
      </c>
      <c r="DN888" s="227">
        <v>0</v>
      </c>
      <c r="DO888" s="227">
        <v>0</v>
      </c>
      <c r="DP888" s="376">
        <f t="shared" si="367"/>
        <v>0</v>
      </c>
      <c r="DQ888" s="226">
        <f t="shared" si="367"/>
        <v>0</v>
      </c>
      <c r="DR888" s="226">
        <f t="shared" si="367"/>
        <v>0</v>
      </c>
      <c r="DS888" s="226">
        <f t="shared" si="366"/>
        <v>0</v>
      </c>
      <c r="DT888" s="227">
        <f t="shared" si="366"/>
        <v>0</v>
      </c>
      <c r="DU888" s="227">
        <f t="shared" si="366"/>
        <v>0</v>
      </c>
      <c r="DV888" s="227">
        <f t="shared" si="366"/>
        <v>0</v>
      </c>
      <c r="DW888" s="227">
        <f t="shared" si="366"/>
        <v>0</v>
      </c>
      <c r="DX888" s="377">
        <f t="shared" si="359"/>
        <v>0</v>
      </c>
      <c r="DY888" s="377">
        <f t="shared" si="359"/>
        <v>0</v>
      </c>
      <c r="DZ888" s="377">
        <f t="shared" si="359"/>
        <v>0</v>
      </c>
      <c r="EA888" s="377">
        <f t="shared" si="359"/>
        <v>0</v>
      </c>
      <c r="EB888" s="378">
        <f t="shared" si="368"/>
        <v>0</v>
      </c>
      <c r="EC888" s="378">
        <f t="shared" si="368"/>
        <v>0</v>
      </c>
      <c r="ED888" s="378">
        <f t="shared" si="368"/>
        <v>0</v>
      </c>
      <c r="EE888" s="378">
        <f t="shared" si="368"/>
        <v>0</v>
      </c>
      <c r="EG888" s="226">
        <v>59</v>
      </c>
      <c r="EH888" s="226">
        <v>34</v>
      </c>
      <c r="EI888" s="226">
        <v>26</v>
      </c>
      <c r="EJ888" s="226">
        <v>2</v>
      </c>
      <c r="EK888" s="226">
        <v>0</v>
      </c>
      <c r="EL888" s="226">
        <v>19</v>
      </c>
      <c r="EM888" s="226">
        <v>19</v>
      </c>
      <c r="EN888" s="379">
        <f t="shared" si="345"/>
        <v>0.57627118644067798</v>
      </c>
      <c r="EO888" s="226">
        <f t="shared" si="346"/>
        <v>7.6923076923076925</v>
      </c>
      <c r="EP888" s="379">
        <f t="shared" si="347"/>
        <v>0</v>
      </c>
      <c r="EQ888" s="226">
        <f t="shared" si="348"/>
        <v>0</v>
      </c>
      <c r="ER888" s="226">
        <f t="shared" si="349"/>
        <v>8771.9298245614027</v>
      </c>
      <c r="ES888" s="292"/>
      <c r="ET888" s="227">
        <v>208</v>
      </c>
      <c r="EU888" s="227">
        <v>85</v>
      </c>
      <c r="EV888" s="227">
        <v>123</v>
      </c>
      <c r="EW888" s="227">
        <v>8</v>
      </c>
      <c r="EX888" s="227">
        <v>1</v>
      </c>
      <c r="EY888" s="227">
        <v>54</v>
      </c>
      <c r="EZ888" s="227">
        <v>54</v>
      </c>
      <c r="FA888" s="380">
        <f t="shared" si="352"/>
        <v>0.40865384615384615</v>
      </c>
      <c r="FB888" s="228">
        <f t="shared" si="353"/>
        <v>6.5040650406504072</v>
      </c>
      <c r="FC888" s="380">
        <f t="shared" si="354"/>
        <v>4.807692307692308E-3</v>
      </c>
      <c r="FD888" s="227">
        <f t="shared" si="355"/>
        <v>18518.518518518518</v>
      </c>
      <c r="FE888" s="227">
        <f t="shared" si="356"/>
        <v>12345.679012345679</v>
      </c>
      <c r="FF888" s="227">
        <v>123</v>
      </c>
      <c r="FG888" s="228">
        <f t="shared" si="350"/>
        <v>35.772357723577237</v>
      </c>
      <c r="FH888" s="227">
        <v>44</v>
      </c>
      <c r="FI888" s="227">
        <v>123</v>
      </c>
      <c r="FJ888" s="227">
        <v>0</v>
      </c>
      <c r="FK888" s="227">
        <f t="shared" si="342"/>
        <v>79</v>
      </c>
      <c r="FL888" s="227">
        <v>6</v>
      </c>
      <c r="FM888" s="227">
        <f t="shared" si="343"/>
        <v>73</v>
      </c>
      <c r="FZ888" s="229"/>
      <c r="GA888" s="229"/>
      <c r="GB888" s="229"/>
      <c r="GC888" s="229"/>
      <c r="GD888" s="229"/>
    </row>
    <row r="889" spans="1:186" s="368" customFormat="1">
      <c r="A889" s="287" t="s">
        <v>2039</v>
      </c>
      <c r="B889" s="369" t="s">
        <v>2040</v>
      </c>
      <c r="C889" s="287" t="s">
        <v>2127</v>
      </c>
      <c r="D889" s="287" t="s">
        <v>2043</v>
      </c>
      <c r="E889" s="369" t="s">
        <v>2128</v>
      </c>
      <c r="F889" s="287">
        <v>886</v>
      </c>
      <c r="G889" s="392" t="s">
        <v>2144</v>
      </c>
      <c r="H889" s="392" t="s">
        <v>2145</v>
      </c>
      <c r="I889" s="393" t="s">
        <v>2131</v>
      </c>
      <c r="J889" s="286" t="s">
        <v>2132</v>
      </c>
      <c r="K889" s="393" t="s">
        <v>1113</v>
      </c>
      <c r="L889" s="392" t="s">
        <v>2133</v>
      </c>
      <c r="M889" s="392" t="s">
        <v>3136</v>
      </c>
      <c r="N889" s="372">
        <v>1</v>
      </c>
      <c r="O889" s="373"/>
      <c r="P889" s="373"/>
      <c r="Q889" s="373"/>
      <c r="R889" s="373"/>
      <c r="S889" s="374">
        <v>0</v>
      </c>
      <c r="T889" s="374">
        <v>0</v>
      </c>
      <c r="U889" s="374">
        <v>0</v>
      </c>
      <c r="V889" s="374">
        <v>0</v>
      </c>
      <c r="W889" s="373"/>
      <c r="X889" s="373"/>
      <c r="Y889" s="373"/>
      <c r="Z889" s="373"/>
      <c r="AA889" s="374">
        <v>0</v>
      </c>
      <c r="AB889" s="374">
        <v>0</v>
      </c>
      <c r="AC889" s="374">
        <v>0</v>
      </c>
      <c r="AD889" s="374">
        <v>0</v>
      </c>
      <c r="AE889" s="373">
        <v>0</v>
      </c>
      <c r="AF889" s="373"/>
      <c r="AG889" s="373"/>
      <c r="AH889" s="373"/>
      <c r="AI889" s="374">
        <v>0</v>
      </c>
      <c r="AJ889" s="374">
        <v>0</v>
      </c>
      <c r="AK889" s="374">
        <v>0</v>
      </c>
      <c r="AL889" s="374">
        <v>0</v>
      </c>
      <c r="AM889" s="226">
        <v>0</v>
      </c>
      <c r="AN889" s="226">
        <v>0</v>
      </c>
      <c r="AO889" s="226">
        <v>0</v>
      </c>
      <c r="AP889" s="226">
        <v>0</v>
      </c>
      <c r="AQ889" s="227">
        <v>0</v>
      </c>
      <c r="AR889" s="227">
        <v>0</v>
      </c>
      <c r="AS889" s="227">
        <v>0</v>
      </c>
      <c r="AT889" s="227">
        <v>0</v>
      </c>
      <c r="AU889" s="226">
        <v>0</v>
      </c>
      <c r="AV889" s="226">
        <v>0</v>
      </c>
      <c r="AW889" s="226">
        <v>0</v>
      </c>
      <c r="AX889" s="226">
        <v>0</v>
      </c>
      <c r="AY889" s="227"/>
      <c r="AZ889" s="227"/>
      <c r="BA889" s="227"/>
      <c r="BB889" s="227"/>
      <c r="BC889" s="226">
        <f t="shared" si="362"/>
        <v>0</v>
      </c>
      <c r="BD889" s="226">
        <f t="shared" si="362"/>
        <v>0</v>
      </c>
      <c r="BE889" s="226">
        <f t="shared" si="362"/>
        <v>0</v>
      </c>
      <c r="BF889" s="226">
        <f t="shared" si="360"/>
        <v>0</v>
      </c>
      <c r="BG889" s="218">
        <f t="shared" si="360"/>
        <v>0</v>
      </c>
      <c r="BH889" s="218">
        <f t="shared" si="360"/>
        <v>0</v>
      </c>
      <c r="BI889" s="218">
        <f t="shared" si="360"/>
        <v>0</v>
      </c>
      <c r="BJ889" s="218">
        <f t="shared" si="360"/>
        <v>0</v>
      </c>
      <c r="BK889" s="226">
        <f t="shared" si="365"/>
        <v>0</v>
      </c>
      <c r="BL889" s="226">
        <f t="shared" si="365"/>
        <v>0</v>
      </c>
      <c r="BM889" s="226">
        <f t="shared" si="365"/>
        <v>0</v>
      </c>
      <c r="BN889" s="226">
        <f t="shared" si="365"/>
        <v>0</v>
      </c>
      <c r="BO889" s="227">
        <f t="shared" si="357"/>
        <v>0</v>
      </c>
      <c r="BP889" s="227">
        <f t="shared" si="357"/>
        <v>0</v>
      </c>
      <c r="BQ889" s="227">
        <f t="shared" si="357"/>
        <v>0</v>
      </c>
      <c r="BR889" s="227">
        <f t="shared" si="357"/>
        <v>0</v>
      </c>
      <c r="BS889" s="226">
        <v>0</v>
      </c>
      <c r="BT889" s="226">
        <v>0</v>
      </c>
      <c r="BU889" s="226">
        <v>0</v>
      </c>
      <c r="BV889" s="226">
        <v>0</v>
      </c>
      <c r="BW889" s="227">
        <v>0</v>
      </c>
      <c r="BX889" s="227">
        <v>0</v>
      </c>
      <c r="BY889" s="227">
        <v>0</v>
      </c>
      <c r="BZ889" s="227">
        <v>0</v>
      </c>
      <c r="CA889" s="226">
        <v>0</v>
      </c>
      <c r="CB889" s="226">
        <f>IFERROR(VLOOKUP($G889,[12]ITEM!$B$2:$AC$939,26,0),0)</f>
        <v>0</v>
      </c>
      <c r="CC889" s="226">
        <f>IFERROR(VLOOKUP($G889,[12]ITEM!$B$2:$AC$939,27,0),0)</f>
        <v>0</v>
      </c>
      <c r="CD889" s="226">
        <f>IFERROR(VLOOKUP($G889,[12]ITEM!$B$2:$AC$939,28,0),0)</f>
        <v>0</v>
      </c>
      <c r="CE889" s="227">
        <v>0</v>
      </c>
      <c r="CF889" s="227">
        <v>0</v>
      </c>
      <c r="CG889" s="227">
        <v>0</v>
      </c>
      <c r="CH889" s="227">
        <v>0</v>
      </c>
      <c r="CI889" s="375"/>
      <c r="CJ889" s="226">
        <f t="shared" si="364"/>
        <v>0</v>
      </c>
      <c r="CK889" s="226">
        <f t="shared" si="364"/>
        <v>0</v>
      </c>
      <c r="CL889" s="226">
        <f t="shared" si="364"/>
        <v>0</v>
      </c>
      <c r="CM889" s="226">
        <f t="shared" si="364"/>
        <v>0</v>
      </c>
      <c r="CN889" s="227">
        <f t="shared" si="364"/>
        <v>0</v>
      </c>
      <c r="CO889" s="227">
        <f t="shared" si="364"/>
        <v>0</v>
      </c>
      <c r="CP889" s="227">
        <f t="shared" si="364"/>
        <v>0</v>
      </c>
      <c r="CQ889" s="227">
        <f t="shared" si="363"/>
        <v>0</v>
      </c>
      <c r="CR889" s="226">
        <v>0</v>
      </c>
      <c r="CS889" s="226">
        <v>0</v>
      </c>
      <c r="CT889" s="226">
        <v>0</v>
      </c>
      <c r="CU889" s="226">
        <v>0</v>
      </c>
      <c r="CV889" s="227">
        <f t="shared" si="344"/>
        <v>0</v>
      </c>
      <c r="CW889" s="227">
        <f>CV889*(1+('[13]GROWTH (YoY)'!AR889/100))</f>
        <v>0</v>
      </c>
      <c r="CX889" s="227">
        <f>CW889*(1+('[13]GROWTH (YoY)'!AS889/100))</f>
        <v>0</v>
      </c>
      <c r="CY889" s="227">
        <f>CX889*(1+('[13]GROWTH (YoY)'!AT889/100))</f>
        <v>0</v>
      </c>
      <c r="CZ889" s="226">
        <v>0</v>
      </c>
      <c r="DA889" s="226">
        <v>0</v>
      </c>
      <c r="DB889" s="226">
        <v>0</v>
      </c>
      <c r="DC889" s="226">
        <v>0</v>
      </c>
      <c r="DD889" s="227">
        <v>0</v>
      </c>
      <c r="DE889" s="227">
        <v>0</v>
      </c>
      <c r="DF889" s="227">
        <v>0</v>
      </c>
      <c r="DG889" s="227">
        <v>0</v>
      </c>
      <c r="DH889" s="226">
        <v>0</v>
      </c>
      <c r="DI889" s="226">
        <v>0</v>
      </c>
      <c r="DJ889" s="226">
        <v>0</v>
      </c>
      <c r="DK889" s="226">
        <v>0</v>
      </c>
      <c r="DL889" s="227">
        <v>0</v>
      </c>
      <c r="DM889" s="227">
        <v>0</v>
      </c>
      <c r="DN889" s="227">
        <v>0</v>
      </c>
      <c r="DO889" s="227">
        <v>0</v>
      </c>
      <c r="DP889" s="376">
        <f t="shared" si="367"/>
        <v>0</v>
      </c>
      <c r="DQ889" s="226">
        <f t="shared" si="367"/>
        <v>0</v>
      </c>
      <c r="DR889" s="226">
        <f t="shared" si="367"/>
        <v>0</v>
      </c>
      <c r="DS889" s="226">
        <f t="shared" si="366"/>
        <v>0</v>
      </c>
      <c r="DT889" s="227">
        <f t="shared" si="366"/>
        <v>0</v>
      </c>
      <c r="DU889" s="227">
        <f t="shared" si="366"/>
        <v>0</v>
      </c>
      <c r="DV889" s="227">
        <f t="shared" si="366"/>
        <v>0</v>
      </c>
      <c r="DW889" s="227">
        <f t="shared" si="366"/>
        <v>0</v>
      </c>
      <c r="DX889" s="377">
        <f t="shared" si="359"/>
        <v>0</v>
      </c>
      <c r="DY889" s="377">
        <f t="shared" si="359"/>
        <v>0</v>
      </c>
      <c r="DZ889" s="377">
        <f t="shared" si="359"/>
        <v>0</v>
      </c>
      <c r="EA889" s="377">
        <f t="shared" si="359"/>
        <v>0</v>
      </c>
      <c r="EB889" s="378">
        <f t="shared" si="368"/>
        <v>0</v>
      </c>
      <c r="EC889" s="378">
        <f t="shared" si="368"/>
        <v>0</v>
      </c>
      <c r="ED889" s="378">
        <f t="shared" si="368"/>
        <v>0</v>
      </c>
      <c r="EE889" s="378">
        <f t="shared" si="368"/>
        <v>0</v>
      </c>
      <c r="EG889" s="226">
        <v>1</v>
      </c>
      <c r="EH889" s="226">
        <v>0</v>
      </c>
      <c r="EI889" s="226">
        <v>1</v>
      </c>
      <c r="EJ889" s="226">
        <v>1</v>
      </c>
      <c r="EK889" s="226">
        <v>0</v>
      </c>
      <c r="EL889" s="226">
        <v>6</v>
      </c>
      <c r="EM889" s="226">
        <v>6</v>
      </c>
      <c r="EN889" s="379">
        <f t="shared" si="345"/>
        <v>0</v>
      </c>
      <c r="EO889" s="226">
        <f t="shared" si="346"/>
        <v>100</v>
      </c>
      <c r="EP889" s="379">
        <f t="shared" si="347"/>
        <v>0</v>
      </c>
      <c r="EQ889" s="226">
        <f t="shared" si="348"/>
        <v>0</v>
      </c>
      <c r="ER889" s="226">
        <f t="shared" si="349"/>
        <v>13888.888888888889</v>
      </c>
      <c r="ES889" s="292"/>
      <c r="ET889" s="227">
        <v>8</v>
      </c>
      <c r="EU889" s="227">
        <v>4</v>
      </c>
      <c r="EV889" s="227">
        <v>5</v>
      </c>
      <c r="EW889" s="227">
        <v>0</v>
      </c>
      <c r="EX889" s="227">
        <v>1</v>
      </c>
      <c r="EY889" s="227">
        <v>7</v>
      </c>
      <c r="EZ889" s="227">
        <v>7</v>
      </c>
      <c r="FA889" s="380">
        <f t="shared" si="352"/>
        <v>0.5</v>
      </c>
      <c r="FB889" s="228">
        <f t="shared" si="353"/>
        <v>0</v>
      </c>
      <c r="FC889" s="380">
        <f t="shared" si="354"/>
        <v>0.125</v>
      </c>
      <c r="FD889" s="227">
        <f t="shared" si="355"/>
        <v>142857.14285714287</v>
      </c>
      <c r="FE889" s="227">
        <f t="shared" si="356"/>
        <v>0</v>
      </c>
      <c r="FF889" s="227">
        <v>5</v>
      </c>
      <c r="FG889" s="228">
        <f t="shared" si="350"/>
        <v>40</v>
      </c>
      <c r="FH889" s="227">
        <v>2</v>
      </c>
      <c r="FI889" s="227">
        <v>5</v>
      </c>
      <c r="FJ889" s="227">
        <v>0</v>
      </c>
      <c r="FK889" s="227">
        <f t="shared" si="342"/>
        <v>3</v>
      </c>
      <c r="FL889" s="227">
        <v>0</v>
      </c>
      <c r="FM889" s="227">
        <f t="shared" si="343"/>
        <v>3</v>
      </c>
      <c r="FZ889" s="229"/>
      <c r="GA889" s="229"/>
      <c r="GB889" s="229"/>
      <c r="GC889" s="229"/>
      <c r="GD889" s="229"/>
    </row>
    <row r="890" spans="1:186" s="368" customFormat="1">
      <c r="A890" s="287" t="s">
        <v>2039</v>
      </c>
      <c r="B890" s="369" t="s">
        <v>2040</v>
      </c>
      <c r="C890" s="287" t="s">
        <v>2127</v>
      </c>
      <c r="D890" s="287" t="s">
        <v>2043</v>
      </c>
      <c r="E890" s="369" t="s">
        <v>2128</v>
      </c>
      <c r="F890" s="287">
        <v>887</v>
      </c>
      <c r="G890" s="392" t="s">
        <v>2146</v>
      </c>
      <c r="H890" s="392" t="s">
        <v>2147</v>
      </c>
      <c r="I890" s="393" t="s">
        <v>2131</v>
      </c>
      <c r="J890" s="286" t="s">
        <v>2132</v>
      </c>
      <c r="K890" s="393" t="s">
        <v>1113</v>
      </c>
      <c r="L890" s="392" t="s">
        <v>2133</v>
      </c>
      <c r="M890" s="392" t="s">
        <v>3136</v>
      </c>
      <c r="N890" s="372">
        <v>1</v>
      </c>
      <c r="O890" s="373"/>
      <c r="P890" s="373"/>
      <c r="Q890" s="373"/>
      <c r="R890" s="373"/>
      <c r="S890" s="374">
        <v>0</v>
      </c>
      <c r="T890" s="374">
        <v>0</v>
      </c>
      <c r="U890" s="374">
        <v>0</v>
      </c>
      <c r="V890" s="374">
        <v>0</v>
      </c>
      <c r="W890" s="373"/>
      <c r="X890" s="373"/>
      <c r="Y890" s="373"/>
      <c r="Z890" s="373"/>
      <c r="AA890" s="374">
        <v>0</v>
      </c>
      <c r="AB890" s="374">
        <v>0</v>
      </c>
      <c r="AC890" s="374">
        <v>0</v>
      </c>
      <c r="AD890" s="374">
        <v>0</v>
      </c>
      <c r="AE890" s="373">
        <v>0</v>
      </c>
      <c r="AF890" s="373"/>
      <c r="AG890" s="373"/>
      <c r="AH890" s="373"/>
      <c r="AI890" s="374">
        <v>0</v>
      </c>
      <c r="AJ890" s="374">
        <v>0</v>
      </c>
      <c r="AK890" s="374">
        <v>0</v>
      </c>
      <c r="AL890" s="374">
        <v>0</v>
      </c>
      <c r="AM890" s="226">
        <v>0</v>
      </c>
      <c r="AN890" s="226">
        <v>0</v>
      </c>
      <c r="AO890" s="226">
        <v>0</v>
      </c>
      <c r="AP890" s="226">
        <v>0</v>
      </c>
      <c r="AQ890" s="227">
        <v>0</v>
      </c>
      <c r="AR890" s="227">
        <v>0</v>
      </c>
      <c r="AS890" s="227">
        <v>0</v>
      </c>
      <c r="AT890" s="227">
        <v>0</v>
      </c>
      <c r="AU890" s="226">
        <v>0</v>
      </c>
      <c r="AV890" s="226">
        <v>0</v>
      </c>
      <c r="AW890" s="226">
        <v>0</v>
      </c>
      <c r="AX890" s="226">
        <v>0</v>
      </c>
      <c r="AY890" s="227"/>
      <c r="AZ890" s="227"/>
      <c r="BA890" s="227"/>
      <c r="BB890" s="227"/>
      <c r="BC890" s="226">
        <f t="shared" si="362"/>
        <v>0</v>
      </c>
      <c r="BD890" s="226">
        <f t="shared" si="362"/>
        <v>0</v>
      </c>
      <c r="BE890" s="226">
        <f t="shared" si="362"/>
        <v>0</v>
      </c>
      <c r="BF890" s="226">
        <f t="shared" si="360"/>
        <v>0</v>
      </c>
      <c r="BG890" s="218">
        <f t="shared" si="360"/>
        <v>0</v>
      </c>
      <c r="BH890" s="218">
        <f t="shared" si="360"/>
        <v>0</v>
      </c>
      <c r="BI890" s="218">
        <f t="shared" si="360"/>
        <v>0</v>
      </c>
      <c r="BJ890" s="218">
        <f t="shared" si="360"/>
        <v>0</v>
      </c>
      <c r="BK890" s="226">
        <f t="shared" si="365"/>
        <v>0</v>
      </c>
      <c r="BL890" s="226">
        <f t="shared" si="365"/>
        <v>0</v>
      </c>
      <c r="BM890" s="226">
        <f t="shared" si="365"/>
        <v>0</v>
      </c>
      <c r="BN890" s="226">
        <f t="shared" si="365"/>
        <v>0</v>
      </c>
      <c r="BO890" s="227">
        <f t="shared" si="357"/>
        <v>0</v>
      </c>
      <c r="BP890" s="227">
        <f t="shared" si="357"/>
        <v>0</v>
      </c>
      <c r="BQ890" s="227">
        <f t="shared" si="357"/>
        <v>0</v>
      </c>
      <c r="BR890" s="227">
        <f t="shared" si="357"/>
        <v>0</v>
      </c>
      <c r="BS890" s="226">
        <v>0</v>
      </c>
      <c r="BT890" s="226">
        <v>0</v>
      </c>
      <c r="BU890" s="226">
        <v>0</v>
      </c>
      <c r="BV890" s="226">
        <v>0</v>
      </c>
      <c r="BW890" s="227">
        <v>0</v>
      </c>
      <c r="BX890" s="227">
        <v>0</v>
      </c>
      <c r="BY890" s="227">
        <v>0</v>
      </c>
      <c r="BZ890" s="227">
        <v>0</v>
      </c>
      <c r="CA890" s="226">
        <v>0</v>
      </c>
      <c r="CB890" s="226">
        <f>IFERROR(VLOOKUP($G890,[12]ITEM!$B$2:$AC$939,26,0),0)</f>
        <v>0</v>
      </c>
      <c r="CC890" s="226">
        <f>IFERROR(VLOOKUP($G890,[12]ITEM!$B$2:$AC$939,27,0),0)</f>
        <v>0</v>
      </c>
      <c r="CD890" s="226">
        <f>IFERROR(VLOOKUP($G890,[12]ITEM!$B$2:$AC$939,28,0),0)</f>
        <v>0</v>
      </c>
      <c r="CE890" s="227">
        <v>0</v>
      </c>
      <c r="CF890" s="227">
        <v>0</v>
      </c>
      <c r="CG890" s="227">
        <v>0</v>
      </c>
      <c r="CH890" s="227">
        <v>0</v>
      </c>
      <c r="CI890" s="375"/>
      <c r="CJ890" s="226">
        <f t="shared" si="364"/>
        <v>0</v>
      </c>
      <c r="CK890" s="226">
        <f t="shared" si="364"/>
        <v>0</v>
      </c>
      <c r="CL890" s="226">
        <f t="shared" si="364"/>
        <v>0</v>
      </c>
      <c r="CM890" s="226">
        <f t="shared" si="364"/>
        <v>0</v>
      </c>
      <c r="CN890" s="227">
        <f t="shared" si="364"/>
        <v>0</v>
      </c>
      <c r="CO890" s="227">
        <f t="shared" si="364"/>
        <v>0</v>
      </c>
      <c r="CP890" s="227">
        <f t="shared" si="364"/>
        <v>0</v>
      </c>
      <c r="CQ890" s="227">
        <f t="shared" si="363"/>
        <v>0</v>
      </c>
      <c r="CR890" s="226">
        <v>0</v>
      </c>
      <c r="CS890" s="226">
        <v>0</v>
      </c>
      <c r="CT890" s="226">
        <v>0</v>
      </c>
      <c r="CU890" s="226">
        <v>0</v>
      </c>
      <c r="CV890" s="227">
        <f t="shared" si="344"/>
        <v>0</v>
      </c>
      <c r="CW890" s="227">
        <f>CV890*(1+('[13]GROWTH (YoY)'!AR890/100))</f>
        <v>0</v>
      </c>
      <c r="CX890" s="227">
        <f>CW890*(1+('[13]GROWTH (YoY)'!AS890/100))</f>
        <v>0</v>
      </c>
      <c r="CY890" s="227">
        <f>CX890*(1+('[13]GROWTH (YoY)'!AT890/100))</f>
        <v>0</v>
      </c>
      <c r="CZ890" s="226">
        <v>0</v>
      </c>
      <c r="DA890" s="226">
        <v>0</v>
      </c>
      <c r="DB890" s="226">
        <v>0</v>
      </c>
      <c r="DC890" s="226">
        <v>0</v>
      </c>
      <c r="DD890" s="227">
        <v>0</v>
      </c>
      <c r="DE890" s="227">
        <v>0</v>
      </c>
      <c r="DF890" s="227">
        <v>0</v>
      </c>
      <c r="DG890" s="227">
        <v>0</v>
      </c>
      <c r="DH890" s="226">
        <v>0</v>
      </c>
      <c r="DI890" s="226">
        <v>0</v>
      </c>
      <c r="DJ890" s="226">
        <v>0</v>
      </c>
      <c r="DK890" s="226">
        <v>0</v>
      </c>
      <c r="DL890" s="227">
        <v>0</v>
      </c>
      <c r="DM890" s="227">
        <v>0</v>
      </c>
      <c r="DN890" s="227">
        <v>0</v>
      </c>
      <c r="DO890" s="227">
        <v>0</v>
      </c>
      <c r="DP890" s="376">
        <f t="shared" si="367"/>
        <v>0</v>
      </c>
      <c r="DQ890" s="226">
        <f t="shared" si="367"/>
        <v>0</v>
      </c>
      <c r="DR890" s="226">
        <f t="shared" si="367"/>
        <v>0</v>
      </c>
      <c r="DS890" s="226">
        <f t="shared" si="366"/>
        <v>0</v>
      </c>
      <c r="DT890" s="227">
        <f t="shared" si="366"/>
        <v>0</v>
      </c>
      <c r="DU890" s="227">
        <f t="shared" si="366"/>
        <v>0</v>
      </c>
      <c r="DV890" s="227">
        <f t="shared" si="366"/>
        <v>0</v>
      </c>
      <c r="DW890" s="227">
        <f t="shared" si="366"/>
        <v>0</v>
      </c>
      <c r="DX890" s="377">
        <f t="shared" si="359"/>
        <v>0</v>
      </c>
      <c r="DY890" s="377">
        <f t="shared" si="359"/>
        <v>0</v>
      </c>
      <c r="DZ890" s="377">
        <f t="shared" si="359"/>
        <v>0</v>
      </c>
      <c r="EA890" s="377">
        <f t="shared" si="359"/>
        <v>0</v>
      </c>
      <c r="EB890" s="378">
        <f t="shared" si="368"/>
        <v>0</v>
      </c>
      <c r="EC890" s="378">
        <f t="shared" si="368"/>
        <v>0</v>
      </c>
      <c r="ED890" s="378">
        <f t="shared" si="368"/>
        <v>0</v>
      </c>
      <c r="EE890" s="378">
        <f t="shared" si="368"/>
        <v>0</v>
      </c>
      <c r="EG890" s="226">
        <v>50</v>
      </c>
      <c r="EH890" s="226">
        <v>28</v>
      </c>
      <c r="EI890" s="226">
        <v>21</v>
      </c>
      <c r="EJ890" s="226">
        <v>5</v>
      </c>
      <c r="EK890" s="226">
        <v>0</v>
      </c>
      <c r="EL890" s="226">
        <v>34</v>
      </c>
      <c r="EM890" s="226">
        <v>34</v>
      </c>
      <c r="EN890" s="379">
        <f t="shared" si="345"/>
        <v>0.56000000000000005</v>
      </c>
      <c r="EO890" s="226">
        <f t="shared" si="346"/>
        <v>23.809523809523807</v>
      </c>
      <c r="EP890" s="379">
        <f t="shared" si="347"/>
        <v>0</v>
      </c>
      <c r="EQ890" s="226">
        <f t="shared" si="348"/>
        <v>0</v>
      </c>
      <c r="ER890" s="226">
        <f t="shared" si="349"/>
        <v>12254.901960784315</v>
      </c>
      <c r="ES890" s="292"/>
      <c r="ET890" s="227">
        <v>11</v>
      </c>
      <c r="EU890" s="227">
        <v>6</v>
      </c>
      <c r="EV890" s="227">
        <v>4</v>
      </c>
      <c r="EW890" s="227">
        <v>3</v>
      </c>
      <c r="EX890" s="227">
        <v>1</v>
      </c>
      <c r="EY890" s="227">
        <v>39</v>
      </c>
      <c r="EZ890" s="227">
        <v>39</v>
      </c>
      <c r="FA890" s="380">
        <f t="shared" si="352"/>
        <v>0.54545454545454541</v>
      </c>
      <c r="FB890" s="228">
        <f t="shared" si="353"/>
        <v>75</v>
      </c>
      <c r="FC890" s="380">
        <f t="shared" si="354"/>
        <v>9.0909090909090912E-2</v>
      </c>
      <c r="FD890" s="227">
        <f t="shared" si="355"/>
        <v>25641.025641025641</v>
      </c>
      <c r="FE890" s="227">
        <f t="shared" si="356"/>
        <v>6410.2564102564102</v>
      </c>
      <c r="FF890" s="227">
        <v>4</v>
      </c>
      <c r="FG890" s="228">
        <f t="shared" si="350"/>
        <v>50</v>
      </c>
      <c r="FH890" s="227">
        <v>2</v>
      </c>
      <c r="FI890" s="227">
        <v>4</v>
      </c>
      <c r="FJ890" s="227">
        <v>0</v>
      </c>
      <c r="FK890" s="227">
        <f t="shared" si="342"/>
        <v>2</v>
      </c>
      <c r="FL890" s="227">
        <v>0</v>
      </c>
      <c r="FM890" s="227">
        <f t="shared" si="343"/>
        <v>2</v>
      </c>
      <c r="FZ890" s="229"/>
      <c r="GA890" s="229"/>
      <c r="GB890" s="229"/>
      <c r="GC890" s="229"/>
      <c r="GD890" s="229"/>
    </row>
    <row r="891" spans="1:186" s="368" customFormat="1">
      <c r="A891" s="287" t="s">
        <v>2039</v>
      </c>
      <c r="B891" s="369" t="s">
        <v>2040</v>
      </c>
      <c r="C891" s="287" t="s">
        <v>2127</v>
      </c>
      <c r="D891" s="287" t="s">
        <v>2043</v>
      </c>
      <c r="E891" s="369" t="s">
        <v>2128</v>
      </c>
      <c r="F891" s="287">
        <v>888</v>
      </c>
      <c r="G891" s="392" t="s">
        <v>2148</v>
      </c>
      <c r="H891" s="392" t="s">
        <v>2149</v>
      </c>
      <c r="I891" s="393" t="s">
        <v>2131</v>
      </c>
      <c r="J891" s="286" t="s">
        <v>2132</v>
      </c>
      <c r="K891" s="393" t="s">
        <v>1113</v>
      </c>
      <c r="L891" s="392" t="s">
        <v>2133</v>
      </c>
      <c r="M891" s="392" t="s">
        <v>3136</v>
      </c>
      <c r="N891" s="372">
        <v>1</v>
      </c>
      <c r="O891" s="373"/>
      <c r="P891" s="373"/>
      <c r="Q891" s="373"/>
      <c r="R891" s="373"/>
      <c r="S891" s="374">
        <v>0</v>
      </c>
      <c r="T891" s="374">
        <v>0</v>
      </c>
      <c r="U891" s="374">
        <v>0</v>
      </c>
      <c r="V891" s="374">
        <v>0</v>
      </c>
      <c r="W891" s="373"/>
      <c r="X891" s="373"/>
      <c r="Y891" s="373"/>
      <c r="Z891" s="373"/>
      <c r="AA891" s="374">
        <v>0</v>
      </c>
      <c r="AB891" s="374">
        <v>0</v>
      </c>
      <c r="AC891" s="374">
        <v>0</v>
      </c>
      <c r="AD891" s="374">
        <v>0</v>
      </c>
      <c r="AE891" s="373">
        <v>0</v>
      </c>
      <c r="AF891" s="373"/>
      <c r="AG891" s="373"/>
      <c r="AH891" s="373"/>
      <c r="AI891" s="374">
        <v>0</v>
      </c>
      <c r="AJ891" s="374">
        <v>0</v>
      </c>
      <c r="AK891" s="374">
        <v>0</v>
      </c>
      <c r="AL891" s="374">
        <v>0</v>
      </c>
      <c r="AM891" s="226">
        <v>0</v>
      </c>
      <c r="AN891" s="226">
        <v>0</v>
      </c>
      <c r="AO891" s="226">
        <v>0</v>
      </c>
      <c r="AP891" s="226">
        <v>0</v>
      </c>
      <c r="AQ891" s="227">
        <v>0</v>
      </c>
      <c r="AR891" s="227">
        <v>0</v>
      </c>
      <c r="AS891" s="227">
        <v>0</v>
      </c>
      <c r="AT891" s="227">
        <v>0</v>
      </c>
      <c r="AU891" s="226">
        <v>0</v>
      </c>
      <c r="AV891" s="226">
        <v>0</v>
      </c>
      <c r="AW891" s="226">
        <v>0</v>
      </c>
      <c r="AX891" s="226">
        <v>0</v>
      </c>
      <c r="AY891" s="227"/>
      <c r="AZ891" s="227"/>
      <c r="BA891" s="227"/>
      <c r="BB891" s="227"/>
      <c r="BC891" s="226">
        <f t="shared" si="362"/>
        <v>0</v>
      </c>
      <c r="BD891" s="226">
        <f t="shared" si="362"/>
        <v>0</v>
      </c>
      <c r="BE891" s="226">
        <f t="shared" si="362"/>
        <v>0</v>
      </c>
      <c r="BF891" s="226">
        <f t="shared" si="360"/>
        <v>0</v>
      </c>
      <c r="BG891" s="218">
        <f t="shared" si="360"/>
        <v>0</v>
      </c>
      <c r="BH891" s="218">
        <f t="shared" si="360"/>
        <v>0</v>
      </c>
      <c r="BI891" s="218">
        <f t="shared" si="360"/>
        <v>0</v>
      </c>
      <c r="BJ891" s="218">
        <f t="shared" si="360"/>
        <v>0</v>
      </c>
      <c r="BK891" s="226">
        <f t="shared" si="365"/>
        <v>0</v>
      </c>
      <c r="BL891" s="226">
        <f t="shared" si="365"/>
        <v>0</v>
      </c>
      <c r="BM891" s="226">
        <f t="shared" si="365"/>
        <v>0</v>
      </c>
      <c r="BN891" s="226">
        <f t="shared" si="365"/>
        <v>0</v>
      </c>
      <c r="BO891" s="227">
        <f t="shared" si="357"/>
        <v>0</v>
      </c>
      <c r="BP891" s="227">
        <f t="shared" si="357"/>
        <v>0</v>
      </c>
      <c r="BQ891" s="227">
        <f t="shared" si="357"/>
        <v>0</v>
      </c>
      <c r="BR891" s="227">
        <f t="shared" si="357"/>
        <v>0</v>
      </c>
      <c r="BS891" s="226">
        <v>0</v>
      </c>
      <c r="BT891" s="226">
        <v>0</v>
      </c>
      <c r="BU891" s="226">
        <v>0</v>
      </c>
      <c r="BV891" s="226">
        <v>0</v>
      </c>
      <c r="BW891" s="227">
        <v>0</v>
      </c>
      <c r="BX891" s="227">
        <v>0</v>
      </c>
      <c r="BY891" s="227">
        <v>0</v>
      </c>
      <c r="BZ891" s="227">
        <v>0</v>
      </c>
      <c r="CA891" s="226">
        <v>0</v>
      </c>
      <c r="CB891" s="226">
        <f>IFERROR(VLOOKUP($G891,[12]ITEM!$B$2:$AC$939,26,0),0)</f>
        <v>0</v>
      </c>
      <c r="CC891" s="226">
        <f>IFERROR(VLOOKUP($G891,[12]ITEM!$B$2:$AC$939,27,0),0)</f>
        <v>0</v>
      </c>
      <c r="CD891" s="226">
        <f>IFERROR(VLOOKUP($G891,[12]ITEM!$B$2:$AC$939,28,0),0)</f>
        <v>0</v>
      </c>
      <c r="CE891" s="227">
        <v>0</v>
      </c>
      <c r="CF891" s="227">
        <v>0</v>
      </c>
      <c r="CG891" s="227">
        <v>0</v>
      </c>
      <c r="CH891" s="227">
        <v>0</v>
      </c>
      <c r="CI891" s="375"/>
      <c r="CJ891" s="226">
        <f t="shared" si="364"/>
        <v>0</v>
      </c>
      <c r="CK891" s="226">
        <f t="shared" si="364"/>
        <v>0</v>
      </c>
      <c r="CL891" s="226">
        <f t="shared" si="364"/>
        <v>0</v>
      </c>
      <c r="CM891" s="226">
        <f t="shared" si="364"/>
        <v>0</v>
      </c>
      <c r="CN891" s="227">
        <f t="shared" si="364"/>
        <v>0</v>
      </c>
      <c r="CO891" s="227">
        <f t="shared" si="364"/>
        <v>0</v>
      </c>
      <c r="CP891" s="227">
        <f t="shared" si="364"/>
        <v>0</v>
      </c>
      <c r="CQ891" s="227">
        <f t="shared" si="363"/>
        <v>0</v>
      </c>
      <c r="CR891" s="226">
        <v>0</v>
      </c>
      <c r="CS891" s="226">
        <v>0</v>
      </c>
      <c r="CT891" s="226">
        <v>0</v>
      </c>
      <c r="CU891" s="226">
        <v>0</v>
      </c>
      <c r="CV891" s="227">
        <f t="shared" si="344"/>
        <v>0</v>
      </c>
      <c r="CW891" s="227">
        <f>CV891*(1+('[13]GROWTH (YoY)'!AR891/100))</f>
        <v>0</v>
      </c>
      <c r="CX891" s="227">
        <f>CW891*(1+('[13]GROWTH (YoY)'!AS891/100))</f>
        <v>0</v>
      </c>
      <c r="CY891" s="227">
        <f>CX891*(1+('[13]GROWTH (YoY)'!AT891/100))</f>
        <v>0</v>
      </c>
      <c r="CZ891" s="226">
        <v>0</v>
      </c>
      <c r="DA891" s="226">
        <v>0</v>
      </c>
      <c r="DB891" s="226">
        <v>0</v>
      </c>
      <c r="DC891" s="226">
        <v>0</v>
      </c>
      <c r="DD891" s="227">
        <v>0</v>
      </c>
      <c r="DE891" s="227">
        <v>0</v>
      </c>
      <c r="DF891" s="227">
        <v>0</v>
      </c>
      <c r="DG891" s="227">
        <v>0</v>
      </c>
      <c r="DH891" s="226">
        <v>0</v>
      </c>
      <c r="DI891" s="226">
        <v>0</v>
      </c>
      <c r="DJ891" s="226">
        <v>0</v>
      </c>
      <c r="DK891" s="226">
        <v>0</v>
      </c>
      <c r="DL891" s="227">
        <v>0</v>
      </c>
      <c r="DM891" s="227">
        <v>0</v>
      </c>
      <c r="DN891" s="227">
        <v>0</v>
      </c>
      <c r="DO891" s="227">
        <v>0</v>
      </c>
      <c r="DP891" s="376">
        <f t="shared" si="367"/>
        <v>0</v>
      </c>
      <c r="DQ891" s="226">
        <f t="shared" si="367"/>
        <v>0</v>
      </c>
      <c r="DR891" s="226">
        <f t="shared" si="367"/>
        <v>0</v>
      </c>
      <c r="DS891" s="226">
        <f t="shared" si="366"/>
        <v>0</v>
      </c>
      <c r="DT891" s="227">
        <f t="shared" si="366"/>
        <v>0</v>
      </c>
      <c r="DU891" s="227">
        <f t="shared" si="366"/>
        <v>0</v>
      </c>
      <c r="DV891" s="227">
        <f t="shared" si="366"/>
        <v>0</v>
      </c>
      <c r="DW891" s="227">
        <f t="shared" si="366"/>
        <v>0</v>
      </c>
      <c r="DX891" s="377">
        <f t="shared" si="359"/>
        <v>0</v>
      </c>
      <c r="DY891" s="377">
        <f t="shared" si="359"/>
        <v>0</v>
      </c>
      <c r="DZ891" s="377">
        <f t="shared" si="359"/>
        <v>0</v>
      </c>
      <c r="EA891" s="377">
        <f t="shared" si="359"/>
        <v>0</v>
      </c>
      <c r="EB891" s="378">
        <f t="shared" si="368"/>
        <v>0</v>
      </c>
      <c r="EC891" s="378">
        <f t="shared" si="368"/>
        <v>0</v>
      </c>
      <c r="ED891" s="378">
        <f t="shared" si="368"/>
        <v>0</v>
      </c>
      <c r="EE891" s="378">
        <f t="shared" si="368"/>
        <v>0</v>
      </c>
      <c r="EG891" s="226">
        <v>0</v>
      </c>
      <c r="EH891" s="226">
        <v>0</v>
      </c>
      <c r="EI891" s="226">
        <v>0</v>
      </c>
      <c r="EJ891" s="226">
        <v>0</v>
      </c>
      <c r="EK891" s="226">
        <v>0</v>
      </c>
      <c r="EL891" s="226">
        <v>0</v>
      </c>
      <c r="EM891" s="226">
        <v>0</v>
      </c>
      <c r="EN891" s="379">
        <f t="shared" si="345"/>
        <v>0</v>
      </c>
      <c r="EO891" s="226">
        <f t="shared" si="346"/>
        <v>0</v>
      </c>
      <c r="EP891" s="379">
        <f t="shared" si="347"/>
        <v>0</v>
      </c>
      <c r="EQ891" s="226">
        <f t="shared" si="348"/>
        <v>0</v>
      </c>
      <c r="ER891" s="226">
        <f t="shared" si="349"/>
        <v>0</v>
      </c>
      <c r="ES891" s="292"/>
      <c r="ET891" s="227">
        <v>0</v>
      </c>
      <c r="EU891" s="227">
        <v>0</v>
      </c>
      <c r="EV891" s="227">
        <v>0</v>
      </c>
      <c r="EW891" s="227">
        <v>0</v>
      </c>
      <c r="EX891" s="227">
        <v>0</v>
      </c>
      <c r="EY891" s="227">
        <v>0</v>
      </c>
      <c r="EZ891" s="227">
        <v>0</v>
      </c>
      <c r="FA891" s="380">
        <f t="shared" si="352"/>
        <v>0</v>
      </c>
      <c r="FB891" s="228">
        <f t="shared" si="353"/>
        <v>0</v>
      </c>
      <c r="FC891" s="380">
        <f t="shared" si="354"/>
        <v>0</v>
      </c>
      <c r="FD891" s="227">
        <f t="shared" si="355"/>
        <v>0</v>
      </c>
      <c r="FE891" s="227">
        <f t="shared" si="356"/>
        <v>0</v>
      </c>
      <c r="FF891" s="227">
        <v>0</v>
      </c>
      <c r="FG891" s="228">
        <f t="shared" si="350"/>
        <v>0</v>
      </c>
      <c r="FH891" s="227">
        <v>0</v>
      </c>
      <c r="FI891" s="227">
        <v>0</v>
      </c>
      <c r="FJ891" s="227">
        <v>0</v>
      </c>
      <c r="FK891" s="227">
        <f t="shared" si="342"/>
        <v>0</v>
      </c>
      <c r="FL891" s="227">
        <v>0</v>
      </c>
      <c r="FM891" s="227">
        <f t="shared" si="343"/>
        <v>0</v>
      </c>
      <c r="FZ891" s="229"/>
      <c r="GA891" s="229"/>
      <c r="GB891" s="229"/>
      <c r="GC891" s="229"/>
      <c r="GD891" s="229"/>
    </row>
    <row r="892" spans="1:186" s="368" customFormat="1">
      <c r="A892" s="287" t="s">
        <v>2039</v>
      </c>
      <c r="B892" s="369" t="s">
        <v>2040</v>
      </c>
      <c r="C892" s="287" t="s">
        <v>2127</v>
      </c>
      <c r="D892" s="287" t="s">
        <v>2043</v>
      </c>
      <c r="E892" s="369" t="s">
        <v>2128</v>
      </c>
      <c r="F892" s="287">
        <v>889</v>
      </c>
      <c r="G892" s="392" t="s">
        <v>2150</v>
      </c>
      <c r="H892" s="392" t="s">
        <v>2151</v>
      </c>
      <c r="I892" s="393" t="s">
        <v>2131</v>
      </c>
      <c r="J892" s="286" t="s">
        <v>2132</v>
      </c>
      <c r="K892" s="393" t="s">
        <v>1113</v>
      </c>
      <c r="L892" s="392" t="s">
        <v>2133</v>
      </c>
      <c r="M892" s="392" t="s">
        <v>3136</v>
      </c>
      <c r="N892" s="372">
        <v>1</v>
      </c>
      <c r="O892" s="373"/>
      <c r="P892" s="373"/>
      <c r="Q892" s="373"/>
      <c r="R892" s="373"/>
      <c r="S892" s="374">
        <v>0</v>
      </c>
      <c r="T892" s="374">
        <v>0</v>
      </c>
      <c r="U892" s="374">
        <v>0</v>
      </c>
      <c r="V892" s="374">
        <v>0</v>
      </c>
      <c r="W892" s="373"/>
      <c r="X892" s="373"/>
      <c r="Y892" s="373"/>
      <c r="Z892" s="373"/>
      <c r="AA892" s="374">
        <v>0</v>
      </c>
      <c r="AB892" s="374">
        <v>0</v>
      </c>
      <c r="AC892" s="374">
        <v>0</v>
      </c>
      <c r="AD892" s="374">
        <v>0</v>
      </c>
      <c r="AE892" s="373">
        <v>0</v>
      </c>
      <c r="AF892" s="373"/>
      <c r="AG892" s="373"/>
      <c r="AH892" s="373"/>
      <c r="AI892" s="374">
        <v>0</v>
      </c>
      <c r="AJ892" s="374">
        <v>0</v>
      </c>
      <c r="AK892" s="374">
        <v>0</v>
      </c>
      <c r="AL892" s="374">
        <v>0</v>
      </c>
      <c r="AM892" s="226">
        <v>0</v>
      </c>
      <c r="AN892" s="226">
        <v>0</v>
      </c>
      <c r="AO892" s="226">
        <v>0</v>
      </c>
      <c r="AP892" s="226">
        <v>0</v>
      </c>
      <c r="AQ892" s="227">
        <v>0</v>
      </c>
      <c r="AR892" s="227">
        <v>0</v>
      </c>
      <c r="AS892" s="227">
        <v>0</v>
      </c>
      <c r="AT892" s="227">
        <v>0</v>
      </c>
      <c r="AU892" s="226">
        <v>0</v>
      </c>
      <c r="AV892" s="226">
        <v>0</v>
      </c>
      <c r="AW892" s="226">
        <v>0</v>
      </c>
      <c r="AX892" s="226">
        <v>0</v>
      </c>
      <c r="AY892" s="227"/>
      <c r="AZ892" s="227"/>
      <c r="BA892" s="227"/>
      <c r="BB892" s="227"/>
      <c r="BC892" s="226">
        <f t="shared" si="362"/>
        <v>0</v>
      </c>
      <c r="BD892" s="226">
        <f t="shared" si="362"/>
        <v>0</v>
      </c>
      <c r="BE892" s="226">
        <f t="shared" si="362"/>
        <v>0</v>
      </c>
      <c r="BF892" s="226">
        <f t="shared" si="360"/>
        <v>0</v>
      </c>
      <c r="BG892" s="218">
        <f t="shared" si="360"/>
        <v>0</v>
      </c>
      <c r="BH892" s="218">
        <f t="shared" si="360"/>
        <v>0</v>
      </c>
      <c r="BI892" s="218">
        <f t="shared" si="360"/>
        <v>0</v>
      </c>
      <c r="BJ892" s="218">
        <f t="shared" si="360"/>
        <v>0</v>
      </c>
      <c r="BK892" s="226">
        <f t="shared" si="365"/>
        <v>0</v>
      </c>
      <c r="BL892" s="226">
        <f t="shared" si="365"/>
        <v>0</v>
      </c>
      <c r="BM892" s="226">
        <f t="shared" si="365"/>
        <v>0</v>
      </c>
      <c r="BN892" s="226">
        <f t="shared" si="365"/>
        <v>0</v>
      </c>
      <c r="BO892" s="227">
        <f t="shared" si="357"/>
        <v>0</v>
      </c>
      <c r="BP892" s="227">
        <f t="shared" si="357"/>
        <v>0</v>
      </c>
      <c r="BQ892" s="227">
        <f t="shared" si="357"/>
        <v>0</v>
      </c>
      <c r="BR892" s="227">
        <f t="shared" si="357"/>
        <v>0</v>
      </c>
      <c r="BS892" s="226">
        <v>0</v>
      </c>
      <c r="BT892" s="226">
        <v>0</v>
      </c>
      <c r="BU892" s="226">
        <v>0</v>
      </c>
      <c r="BV892" s="226">
        <v>0</v>
      </c>
      <c r="BW892" s="227">
        <v>0</v>
      </c>
      <c r="BX892" s="227">
        <v>0</v>
      </c>
      <c r="BY892" s="227">
        <v>0</v>
      </c>
      <c r="BZ892" s="227">
        <v>0</v>
      </c>
      <c r="CA892" s="226">
        <v>0</v>
      </c>
      <c r="CB892" s="226">
        <f>IFERROR(VLOOKUP($G892,[12]ITEM!$B$2:$AC$939,26,0),0)</f>
        <v>0</v>
      </c>
      <c r="CC892" s="226">
        <f>IFERROR(VLOOKUP($G892,[12]ITEM!$B$2:$AC$939,27,0),0)</f>
        <v>0</v>
      </c>
      <c r="CD892" s="226">
        <f>IFERROR(VLOOKUP($G892,[12]ITEM!$B$2:$AC$939,28,0),0)</f>
        <v>0</v>
      </c>
      <c r="CE892" s="227">
        <v>0</v>
      </c>
      <c r="CF892" s="227">
        <v>0</v>
      </c>
      <c r="CG892" s="227">
        <v>0</v>
      </c>
      <c r="CH892" s="227">
        <v>0</v>
      </c>
      <c r="CI892" s="375"/>
      <c r="CJ892" s="226">
        <f t="shared" si="364"/>
        <v>0</v>
      </c>
      <c r="CK892" s="226">
        <f t="shared" si="364"/>
        <v>0</v>
      </c>
      <c r="CL892" s="226">
        <f t="shared" si="364"/>
        <v>0</v>
      </c>
      <c r="CM892" s="226">
        <f t="shared" si="364"/>
        <v>0</v>
      </c>
      <c r="CN892" s="227">
        <f t="shared" si="364"/>
        <v>0</v>
      </c>
      <c r="CO892" s="227">
        <f t="shared" si="364"/>
        <v>0</v>
      </c>
      <c r="CP892" s="227">
        <f t="shared" si="364"/>
        <v>0</v>
      </c>
      <c r="CQ892" s="227">
        <f t="shared" si="363"/>
        <v>0</v>
      </c>
      <c r="CR892" s="226">
        <v>0</v>
      </c>
      <c r="CS892" s="226">
        <v>0</v>
      </c>
      <c r="CT892" s="226">
        <v>0</v>
      </c>
      <c r="CU892" s="226">
        <v>0</v>
      </c>
      <c r="CV892" s="227">
        <f t="shared" si="344"/>
        <v>0</v>
      </c>
      <c r="CW892" s="227">
        <f>CV892*(1+('[13]GROWTH (YoY)'!AR892/100))</f>
        <v>0</v>
      </c>
      <c r="CX892" s="227">
        <f>CW892*(1+('[13]GROWTH (YoY)'!AS892/100))</f>
        <v>0</v>
      </c>
      <c r="CY892" s="227">
        <f>CX892*(1+('[13]GROWTH (YoY)'!AT892/100))</f>
        <v>0</v>
      </c>
      <c r="CZ892" s="226">
        <v>0</v>
      </c>
      <c r="DA892" s="226">
        <v>0</v>
      </c>
      <c r="DB892" s="226">
        <v>0</v>
      </c>
      <c r="DC892" s="226">
        <v>0</v>
      </c>
      <c r="DD892" s="227">
        <v>0</v>
      </c>
      <c r="DE892" s="227">
        <v>0</v>
      </c>
      <c r="DF892" s="227">
        <v>0</v>
      </c>
      <c r="DG892" s="227">
        <v>0</v>
      </c>
      <c r="DH892" s="226">
        <v>0</v>
      </c>
      <c r="DI892" s="226">
        <v>0</v>
      </c>
      <c r="DJ892" s="226">
        <v>0</v>
      </c>
      <c r="DK892" s="226">
        <v>0</v>
      </c>
      <c r="DL892" s="227">
        <v>0</v>
      </c>
      <c r="DM892" s="227">
        <v>0</v>
      </c>
      <c r="DN892" s="227">
        <v>0</v>
      </c>
      <c r="DO892" s="227">
        <v>0</v>
      </c>
      <c r="DP892" s="376">
        <f t="shared" si="367"/>
        <v>0</v>
      </c>
      <c r="DQ892" s="226">
        <f t="shared" si="367"/>
        <v>0</v>
      </c>
      <c r="DR892" s="226">
        <f t="shared" si="367"/>
        <v>0</v>
      </c>
      <c r="DS892" s="226">
        <f t="shared" si="366"/>
        <v>0</v>
      </c>
      <c r="DT892" s="227">
        <f t="shared" si="366"/>
        <v>0</v>
      </c>
      <c r="DU892" s="227">
        <f t="shared" si="366"/>
        <v>0</v>
      </c>
      <c r="DV892" s="227">
        <f t="shared" si="366"/>
        <v>0</v>
      </c>
      <c r="DW892" s="227">
        <f t="shared" si="366"/>
        <v>0</v>
      </c>
      <c r="DX892" s="377">
        <f t="shared" si="359"/>
        <v>0</v>
      </c>
      <c r="DY892" s="377">
        <f t="shared" si="359"/>
        <v>0</v>
      </c>
      <c r="DZ892" s="377">
        <f t="shared" si="359"/>
        <v>0</v>
      </c>
      <c r="EA892" s="377">
        <f t="shared" si="359"/>
        <v>0</v>
      </c>
      <c r="EB892" s="378">
        <f t="shared" si="368"/>
        <v>0</v>
      </c>
      <c r="EC892" s="378">
        <f t="shared" si="368"/>
        <v>0</v>
      </c>
      <c r="ED892" s="378">
        <f t="shared" si="368"/>
        <v>0</v>
      </c>
      <c r="EE892" s="378">
        <f t="shared" si="368"/>
        <v>0</v>
      </c>
      <c r="EG892" s="226">
        <v>899</v>
      </c>
      <c r="EH892" s="226">
        <v>470</v>
      </c>
      <c r="EI892" s="226">
        <v>429</v>
      </c>
      <c r="EJ892" s="226">
        <v>62</v>
      </c>
      <c r="EK892" s="226">
        <v>95</v>
      </c>
      <c r="EL892" s="226">
        <v>287</v>
      </c>
      <c r="EM892" s="226">
        <v>287</v>
      </c>
      <c r="EN892" s="379">
        <f t="shared" si="345"/>
        <v>0.52280311457174633</v>
      </c>
      <c r="EO892" s="226">
        <f t="shared" si="346"/>
        <v>14.452214452214452</v>
      </c>
      <c r="EP892" s="379">
        <f t="shared" si="347"/>
        <v>0.10567296996662959</v>
      </c>
      <c r="EQ892" s="226">
        <f t="shared" si="348"/>
        <v>331010.45296167245</v>
      </c>
      <c r="ER892" s="226">
        <f t="shared" si="349"/>
        <v>18002.322880371659</v>
      </c>
      <c r="ES892" s="292"/>
      <c r="ET892" s="227">
        <v>934</v>
      </c>
      <c r="EU892" s="227">
        <v>438</v>
      </c>
      <c r="EV892" s="227">
        <v>495</v>
      </c>
      <c r="EW892" s="227">
        <v>61</v>
      </c>
      <c r="EX892" s="227">
        <v>142</v>
      </c>
      <c r="EY892" s="227">
        <v>534</v>
      </c>
      <c r="EZ892" s="227">
        <v>534</v>
      </c>
      <c r="FA892" s="380">
        <f t="shared" si="352"/>
        <v>0.46895074946466808</v>
      </c>
      <c r="FB892" s="228">
        <f t="shared" si="353"/>
        <v>12.323232323232324</v>
      </c>
      <c r="FC892" s="380">
        <f t="shared" si="354"/>
        <v>0.15203426124197003</v>
      </c>
      <c r="FD892" s="227">
        <f t="shared" si="355"/>
        <v>265917.60299625469</v>
      </c>
      <c r="FE892" s="227">
        <f t="shared" si="356"/>
        <v>9519.3508114856431</v>
      </c>
      <c r="FF892" s="227">
        <v>492</v>
      </c>
      <c r="FG892" s="228">
        <f t="shared" si="350"/>
        <v>35.975609756097562</v>
      </c>
      <c r="FH892" s="227">
        <v>177</v>
      </c>
      <c r="FI892" s="227">
        <v>492</v>
      </c>
      <c r="FJ892" s="227">
        <v>12</v>
      </c>
      <c r="FK892" s="227">
        <f t="shared" si="342"/>
        <v>303</v>
      </c>
      <c r="FL892" s="227">
        <v>28</v>
      </c>
      <c r="FM892" s="227">
        <f t="shared" si="343"/>
        <v>275</v>
      </c>
      <c r="FZ892" s="229"/>
      <c r="GA892" s="229"/>
      <c r="GB892" s="229"/>
      <c r="GC892" s="229"/>
      <c r="GD892" s="229"/>
    </row>
    <row r="893" spans="1:186" s="368" customFormat="1">
      <c r="A893" s="287" t="s">
        <v>2039</v>
      </c>
      <c r="B893" s="369" t="s">
        <v>2040</v>
      </c>
      <c r="C893" s="287" t="s">
        <v>2127</v>
      </c>
      <c r="D893" s="287" t="s">
        <v>2043</v>
      </c>
      <c r="E893" s="369" t="s">
        <v>2128</v>
      </c>
      <c r="F893" s="287">
        <v>890</v>
      </c>
      <c r="G893" s="392" t="s">
        <v>2152</v>
      </c>
      <c r="H893" s="392" t="s">
        <v>2153</v>
      </c>
      <c r="I893" s="393" t="s">
        <v>2131</v>
      </c>
      <c r="J893" s="286" t="s">
        <v>2132</v>
      </c>
      <c r="K893" s="393" t="s">
        <v>1113</v>
      </c>
      <c r="L893" s="392" t="s">
        <v>2133</v>
      </c>
      <c r="M893" s="392" t="s">
        <v>3136</v>
      </c>
      <c r="N893" s="372">
        <v>1</v>
      </c>
      <c r="O893" s="373"/>
      <c r="P893" s="373"/>
      <c r="Q893" s="373"/>
      <c r="R893" s="373"/>
      <c r="S893" s="374">
        <v>0</v>
      </c>
      <c r="T893" s="374">
        <v>0</v>
      </c>
      <c r="U893" s="374">
        <v>0</v>
      </c>
      <c r="V893" s="374">
        <v>0</v>
      </c>
      <c r="W893" s="373"/>
      <c r="X893" s="373"/>
      <c r="Y893" s="373"/>
      <c r="Z893" s="373"/>
      <c r="AA893" s="374">
        <v>0</v>
      </c>
      <c r="AB893" s="374">
        <v>0</v>
      </c>
      <c r="AC893" s="374">
        <v>0</v>
      </c>
      <c r="AD893" s="374">
        <v>0</v>
      </c>
      <c r="AE893" s="373">
        <v>0</v>
      </c>
      <c r="AF893" s="373"/>
      <c r="AG893" s="373"/>
      <c r="AH893" s="373"/>
      <c r="AI893" s="374">
        <v>0</v>
      </c>
      <c r="AJ893" s="374">
        <v>0</v>
      </c>
      <c r="AK893" s="374">
        <v>0</v>
      </c>
      <c r="AL893" s="374">
        <v>0</v>
      </c>
      <c r="AM893" s="226">
        <v>0</v>
      </c>
      <c r="AN893" s="226">
        <v>0</v>
      </c>
      <c r="AO893" s="226">
        <v>0</v>
      </c>
      <c r="AP893" s="226">
        <v>0</v>
      </c>
      <c r="AQ893" s="227">
        <v>0</v>
      </c>
      <c r="AR893" s="227">
        <v>0</v>
      </c>
      <c r="AS893" s="227">
        <v>0</v>
      </c>
      <c r="AT893" s="227">
        <v>0</v>
      </c>
      <c r="AU893" s="226">
        <v>0</v>
      </c>
      <c r="AV893" s="226">
        <v>0</v>
      </c>
      <c r="AW893" s="226">
        <v>0</v>
      </c>
      <c r="AX893" s="226">
        <v>0</v>
      </c>
      <c r="AY893" s="227"/>
      <c r="AZ893" s="227"/>
      <c r="BA893" s="227"/>
      <c r="BB893" s="227"/>
      <c r="BC893" s="226">
        <f t="shared" si="362"/>
        <v>0</v>
      </c>
      <c r="BD893" s="226">
        <f t="shared" si="362"/>
        <v>0</v>
      </c>
      <c r="BE893" s="226">
        <f t="shared" si="362"/>
        <v>0</v>
      </c>
      <c r="BF893" s="226">
        <f t="shared" si="360"/>
        <v>0</v>
      </c>
      <c r="BG893" s="218">
        <f t="shared" si="360"/>
        <v>0</v>
      </c>
      <c r="BH893" s="218">
        <f t="shared" si="360"/>
        <v>0</v>
      </c>
      <c r="BI893" s="218">
        <f t="shared" si="360"/>
        <v>0</v>
      </c>
      <c r="BJ893" s="218">
        <f t="shared" si="360"/>
        <v>0</v>
      </c>
      <c r="BK893" s="226">
        <f t="shared" si="365"/>
        <v>0</v>
      </c>
      <c r="BL893" s="226">
        <f t="shared" si="365"/>
        <v>0</v>
      </c>
      <c r="BM893" s="226">
        <f t="shared" si="365"/>
        <v>0</v>
      </c>
      <c r="BN893" s="226">
        <f t="shared" si="365"/>
        <v>0</v>
      </c>
      <c r="BO893" s="227">
        <f t="shared" si="357"/>
        <v>0</v>
      </c>
      <c r="BP893" s="227">
        <f t="shared" si="357"/>
        <v>0</v>
      </c>
      <c r="BQ893" s="227">
        <f t="shared" si="357"/>
        <v>0</v>
      </c>
      <c r="BR893" s="227">
        <f t="shared" si="357"/>
        <v>0</v>
      </c>
      <c r="BS893" s="226">
        <v>0</v>
      </c>
      <c r="BT893" s="226">
        <v>0</v>
      </c>
      <c r="BU893" s="226">
        <v>0</v>
      </c>
      <c r="BV893" s="226">
        <v>0</v>
      </c>
      <c r="BW893" s="227">
        <v>0</v>
      </c>
      <c r="BX893" s="227">
        <v>0</v>
      </c>
      <c r="BY893" s="227">
        <v>0</v>
      </c>
      <c r="BZ893" s="227">
        <v>0</v>
      </c>
      <c r="CA893" s="226">
        <v>0</v>
      </c>
      <c r="CB893" s="226">
        <f>IFERROR(VLOOKUP($G893,[12]ITEM!$B$2:$AC$939,26,0),0)</f>
        <v>0</v>
      </c>
      <c r="CC893" s="226">
        <f>IFERROR(VLOOKUP($G893,[12]ITEM!$B$2:$AC$939,27,0),0)</f>
        <v>0</v>
      </c>
      <c r="CD893" s="226">
        <f>IFERROR(VLOOKUP($G893,[12]ITEM!$B$2:$AC$939,28,0),0)</f>
        <v>0</v>
      </c>
      <c r="CE893" s="227">
        <v>0</v>
      </c>
      <c r="CF893" s="227">
        <v>0</v>
      </c>
      <c r="CG893" s="227">
        <v>0</v>
      </c>
      <c r="CH893" s="227">
        <v>0</v>
      </c>
      <c r="CI893" s="375"/>
      <c r="CJ893" s="226">
        <f t="shared" si="364"/>
        <v>0</v>
      </c>
      <c r="CK893" s="226">
        <f t="shared" si="364"/>
        <v>0</v>
      </c>
      <c r="CL893" s="226">
        <f t="shared" si="364"/>
        <v>0</v>
      </c>
      <c r="CM893" s="226">
        <f t="shared" si="364"/>
        <v>0</v>
      </c>
      <c r="CN893" s="227">
        <f t="shared" si="364"/>
        <v>0</v>
      </c>
      <c r="CO893" s="227">
        <f t="shared" si="364"/>
        <v>0</v>
      </c>
      <c r="CP893" s="227">
        <f t="shared" si="364"/>
        <v>0</v>
      </c>
      <c r="CQ893" s="227">
        <f t="shared" si="363"/>
        <v>0</v>
      </c>
      <c r="CR893" s="226">
        <v>0</v>
      </c>
      <c r="CS893" s="226">
        <v>0</v>
      </c>
      <c r="CT893" s="226">
        <v>0</v>
      </c>
      <c r="CU893" s="226">
        <v>0</v>
      </c>
      <c r="CV893" s="227">
        <f t="shared" si="344"/>
        <v>0</v>
      </c>
      <c r="CW893" s="227">
        <f>CV893*(1+('[13]GROWTH (YoY)'!AR893/100))</f>
        <v>0</v>
      </c>
      <c r="CX893" s="227">
        <f>CW893*(1+('[13]GROWTH (YoY)'!AS893/100))</f>
        <v>0</v>
      </c>
      <c r="CY893" s="227">
        <f>CX893*(1+('[13]GROWTH (YoY)'!AT893/100))</f>
        <v>0</v>
      </c>
      <c r="CZ893" s="226">
        <v>0</v>
      </c>
      <c r="DA893" s="226">
        <v>0</v>
      </c>
      <c r="DB893" s="226">
        <v>0</v>
      </c>
      <c r="DC893" s="226">
        <v>0</v>
      </c>
      <c r="DD893" s="227">
        <v>0</v>
      </c>
      <c r="DE893" s="227">
        <v>0</v>
      </c>
      <c r="DF893" s="227">
        <v>0</v>
      </c>
      <c r="DG893" s="227">
        <v>0</v>
      </c>
      <c r="DH893" s="226">
        <v>0</v>
      </c>
      <c r="DI893" s="226">
        <v>0</v>
      </c>
      <c r="DJ893" s="226">
        <v>0</v>
      </c>
      <c r="DK893" s="226">
        <v>0</v>
      </c>
      <c r="DL893" s="227">
        <v>0</v>
      </c>
      <c r="DM893" s="227">
        <v>0</v>
      </c>
      <c r="DN893" s="227">
        <v>0</v>
      </c>
      <c r="DO893" s="227">
        <v>0</v>
      </c>
      <c r="DP893" s="376">
        <f t="shared" si="367"/>
        <v>0</v>
      </c>
      <c r="DQ893" s="226">
        <f t="shared" si="367"/>
        <v>0</v>
      </c>
      <c r="DR893" s="226">
        <f t="shared" si="367"/>
        <v>0</v>
      </c>
      <c r="DS893" s="226">
        <f t="shared" si="366"/>
        <v>0</v>
      </c>
      <c r="DT893" s="227">
        <f t="shared" si="366"/>
        <v>0</v>
      </c>
      <c r="DU893" s="227">
        <f t="shared" si="366"/>
        <v>0</v>
      </c>
      <c r="DV893" s="227">
        <f t="shared" si="366"/>
        <v>0</v>
      </c>
      <c r="DW893" s="227">
        <f t="shared" si="366"/>
        <v>0</v>
      </c>
      <c r="DX893" s="377">
        <f t="shared" si="359"/>
        <v>0</v>
      </c>
      <c r="DY893" s="377">
        <f t="shared" si="359"/>
        <v>0</v>
      </c>
      <c r="DZ893" s="377">
        <f t="shared" si="359"/>
        <v>0</v>
      </c>
      <c r="EA893" s="377">
        <f t="shared" si="359"/>
        <v>0</v>
      </c>
      <c r="EB893" s="378">
        <f t="shared" si="368"/>
        <v>0</v>
      </c>
      <c r="EC893" s="378">
        <f t="shared" si="368"/>
        <v>0</v>
      </c>
      <c r="ED893" s="378">
        <f t="shared" si="368"/>
        <v>0</v>
      </c>
      <c r="EE893" s="378">
        <f t="shared" si="368"/>
        <v>0</v>
      </c>
      <c r="EG893" s="226">
        <v>0</v>
      </c>
      <c r="EH893" s="226">
        <v>0</v>
      </c>
      <c r="EI893" s="226">
        <v>0</v>
      </c>
      <c r="EJ893" s="226">
        <v>0</v>
      </c>
      <c r="EK893" s="226">
        <v>0</v>
      </c>
      <c r="EL893" s="226">
        <v>0</v>
      </c>
      <c r="EM893" s="226">
        <v>0</v>
      </c>
      <c r="EN893" s="379">
        <f t="shared" si="345"/>
        <v>0</v>
      </c>
      <c r="EO893" s="226">
        <f t="shared" si="346"/>
        <v>0</v>
      </c>
      <c r="EP893" s="379">
        <f t="shared" si="347"/>
        <v>0</v>
      </c>
      <c r="EQ893" s="226">
        <f t="shared" si="348"/>
        <v>0</v>
      </c>
      <c r="ER893" s="226">
        <f t="shared" si="349"/>
        <v>0</v>
      </c>
      <c r="ES893" s="292"/>
      <c r="ET893" s="227">
        <v>0</v>
      </c>
      <c r="EU893" s="227">
        <v>0</v>
      </c>
      <c r="EV893" s="227">
        <v>0</v>
      </c>
      <c r="EW893" s="227">
        <v>0</v>
      </c>
      <c r="EX893" s="227">
        <v>0</v>
      </c>
      <c r="EY893" s="227">
        <v>0</v>
      </c>
      <c r="EZ893" s="227">
        <v>0</v>
      </c>
      <c r="FA893" s="380">
        <f t="shared" si="352"/>
        <v>0</v>
      </c>
      <c r="FB893" s="228">
        <f t="shared" si="353"/>
        <v>0</v>
      </c>
      <c r="FC893" s="380">
        <f t="shared" si="354"/>
        <v>0</v>
      </c>
      <c r="FD893" s="227">
        <f t="shared" si="355"/>
        <v>0</v>
      </c>
      <c r="FE893" s="227">
        <f t="shared" si="356"/>
        <v>0</v>
      </c>
      <c r="FF893" s="227">
        <v>0</v>
      </c>
      <c r="FG893" s="228">
        <f t="shared" si="350"/>
        <v>0</v>
      </c>
      <c r="FH893" s="227">
        <v>0</v>
      </c>
      <c r="FI893" s="227">
        <v>0</v>
      </c>
      <c r="FJ893" s="227">
        <v>0</v>
      </c>
      <c r="FK893" s="227">
        <f t="shared" si="342"/>
        <v>0</v>
      </c>
      <c r="FL893" s="227">
        <v>0</v>
      </c>
      <c r="FM893" s="227">
        <f t="shared" si="343"/>
        <v>0</v>
      </c>
      <c r="FZ893" s="229"/>
      <c r="GA893" s="229"/>
      <c r="GB893" s="229"/>
      <c r="GC893" s="229"/>
      <c r="GD893" s="229"/>
    </row>
    <row r="894" spans="1:186" s="368" customFormat="1">
      <c r="A894" s="287" t="s">
        <v>2039</v>
      </c>
      <c r="B894" s="369" t="s">
        <v>2040</v>
      </c>
      <c r="C894" s="287" t="s">
        <v>2127</v>
      </c>
      <c r="D894" s="287" t="s">
        <v>2043</v>
      </c>
      <c r="E894" s="369" t="s">
        <v>2128</v>
      </c>
      <c r="F894" s="287">
        <v>891</v>
      </c>
      <c r="G894" s="392" t="s">
        <v>2154</v>
      </c>
      <c r="H894" s="392" t="s">
        <v>2155</v>
      </c>
      <c r="I894" s="393" t="s">
        <v>2131</v>
      </c>
      <c r="J894" s="286" t="s">
        <v>2132</v>
      </c>
      <c r="K894" s="393" t="s">
        <v>1113</v>
      </c>
      <c r="L894" s="392" t="s">
        <v>2133</v>
      </c>
      <c r="M894" s="392" t="s">
        <v>3136</v>
      </c>
      <c r="N894" s="372">
        <v>1</v>
      </c>
      <c r="O894" s="373"/>
      <c r="P894" s="373"/>
      <c r="Q894" s="373"/>
      <c r="R894" s="373"/>
      <c r="S894" s="374">
        <v>0</v>
      </c>
      <c r="T894" s="374">
        <v>0</v>
      </c>
      <c r="U894" s="374">
        <v>0</v>
      </c>
      <c r="V894" s="374">
        <v>0</v>
      </c>
      <c r="W894" s="373"/>
      <c r="X894" s="373"/>
      <c r="Y894" s="373"/>
      <c r="Z894" s="373"/>
      <c r="AA894" s="374">
        <v>0</v>
      </c>
      <c r="AB894" s="374">
        <v>0</v>
      </c>
      <c r="AC894" s="374">
        <v>0</v>
      </c>
      <c r="AD894" s="374">
        <v>0</v>
      </c>
      <c r="AE894" s="373">
        <v>0</v>
      </c>
      <c r="AF894" s="373"/>
      <c r="AG894" s="373"/>
      <c r="AH894" s="373"/>
      <c r="AI894" s="374">
        <v>0</v>
      </c>
      <c r="AJ894" s="374">
        <v>0</v>
      </c>
      <c r="AK894" s="374">
        <v>0</v>
      </c>
      <c r="AL894" s="374">
        <v>0</v>
      </c>
      <c r="AM894" s="226">
        <v>0</v>
      </c>
      <c r="AN894" s="226">
        <v>0</v>
      </c>
      <c r="AO894" s="226">
        <v>0</v>
      </c>
      <c r="AP894" s="226">
        <v>0</v>
      </c>
      <c r="AQ894" s="227">
        <v>0</v>
      </c>
      <c r="AR894" s="227">
        <v>0</v>
      </c>
      <c r="AS894" s="227">
        <v>0</v>
      </c>
      <c r="AT894" s="227">
        <v>0</v>
      </c>
      <c r="AU894" s="226">
        <v>0</v>
      </c>
      <c r="AV894" s="226">
        <v>0</v>
      </c>
      <c r="AW894" s="226">
        <v>0</v>
      </c>
      <c r="AX894" s="226">
        <v>0</v>
      </c>
      <c r="AY894" s="227"/>
      <c r="AZ894" s="227"/>
      <c r="BA894" s="227"/>
      <c r="BB894" s="227"/>
      <c r="BC894" s="226">
        <f t="shared" si="362"/>
        <v>0</v>
      </c>
      <c r="BD894" s="226">
        <f t="shared" si="362"/>
        <v>0</v>
      </c>
      <c r="BE894" s="226">
        <f t="shared" si="362"/>
        <v>0</v>
      </c>
      <c r="BF894" s="226">
        <f t="shared" si="360"/>
        <v>0</v>
      </c>
      <c r="BG894" s="218">
        <f t="shared" si="360"/>
        <v>0</v>
      </c>
      <c r="BH894" s="218">
        <f t="shared" si="360"/>
        <v>0</v>
      </c>
      <c r="BI894" s="218">
        <f t="shared" si="360"/>
        <v>0</v>
      </c>
      <c r="BJ894" s="218">
        <f t="shared" si="360"/>
        <v>0</v>
      </c>
      <c r="BK894" s="226">
        <f t="shared" si="365"/>
        <v>0</v>
      </c>
      <c r="BL894" s="226">
        <f t="shared" si="365"/>
        <v>0</v>
      </c>
      <c r="BM894" s="226">
        <f t="shared" si="365"/>
        <v>0</v>
      </c>
      <c r="BN894" s="226">
        <f t="shared" si="365"/>
        <v>0</v>
      </c>
      <c r="BO894" s="227">
        <f t="shared" si="357"/>
        <v>0</v>
      </c>
      <c r="BP894" s="227">
        <f t="shared" si="357"/>
        <v>0</v>
      </c>
      <c r="BQ894" s="227">
        <f t="shared" si="357"/>
        <v>0</v>
      </c>
      <c r="BR894" s="227">
        <f t="shared" si="357"/>
        <v>0</v>
      </c>
      <c r="BS894" s="226">
        <v>0</v>
      </c>
      <c r="BT894" s="226">
        <v>0</v>
      </c>
      <c r="BU894" s="226">
        <v>0</v>
      </c>
      <c r="BV894" s="226">
        <v>0</v>
      </c>
      <c r="BW894" s="227">
        <v>0</v>
      </c>
      <c r="BX894" s="227">
        <v>0</v>
      </c>
      <c r="BY894" s="227">
        <v>0</v>
      </c>
      <c r="BZ894" s="227">
        <v>0</v>
      </c>
      <c r="CA894" s="226">
        <v>0</v>
      </c>
      <c r="CB894" s="226">
        <f>IFERROR(VLOOKUP($G894,[12]ITEM!$B$2:$AC$939,26,0),0)</f>
        <v>0</v>
      </c>
      <c r="CC894" s="226">
        <f>IFERROR(VLOOKUP($G894,[12]ITEM!$B$2:$AC$939,27,0),0)</f>
        <v>0</v>
      </c>
      <c r="CD894" s="226">
        <f>IFERROR(VLOOKUP($G894,[12]ITEM!$B$2:$AC$939,28,0),0)</f>
        <v>0</v>
      </c>
      <c r="CE894" s="227">
        <v>0</v>
      </c>
      <c r="CF894" s="227">
        <v>0</v>
      </c>
      <c r="CG894" s="227">
        <v>0</v>
      </c>
      <c r="CH894" s="227">
        <v>0</v>
      </c>
      <c r="CI894" s="375"/>
      <c r="CJ894" s="226">
        <f t="shared" si="364"/>
        <v>0</v>
      </c>
      <c r="CK894" s="226">
        <f t="shared" si="364"/>
        <v>0</v>
      </c>
      <c r="CL894" s="226">
        <f t="shared" si="364"/>
        <v>0</v>
      </c>
      <c r="CM894" s="226">
        <f t="shared" si="364"/>
        <v>0</v>
      </c>
      <c r="CN894" s="227">
        <f t="shared" si="364"/>
        <v>0</v>
      </c>
      <c r="CO894" s="227">
        <f t="shared" si="364"/>
        <v>0</v>
      </c>
      <c r="CP894" s="227">
        <f t="shared" si="364"/>
        <v>0</v>
      </c>
      <c r="CQ894" s="227">
        <f t="shared" si="363"/>
        <v>0</v>
      </c>
      <c r="CR894" s="226">
        <v>0</v>
      </c>
      <c r="CS894" s="226">
        <v>0</v>
      </c>
      <c r="CT894" s="226">
        <v>0</v>
      </c>
      <c r="CU894" s="226">
        <v>0</v>
      </c>
      <c r="CV894" s="227">
        <f t="shared" si="344"/>
        <v>0</v>
      </c>
      <c r="CW894" s="227">
        <f>CV894*(1+('[13]GROWTH (YoY)'!AR894/100))</f>
        <v>0</v>
      </c>
      <c r="CX894" s="227">
        <f>CW894*(1+('[13]GROWTH (YoY)'!AS894/100))</f>
        <v>0</v>
      </c>
      <c r="CY894" s="227">
        <f>CX894*(1+('[13]GROWTH (YoY)'!AT894/100))</f>
        <v>0</v>
      </c>
      <c r="CZ894" s="226">
        <v>0</v>
      </c>
      <c r="DA894" s="226">
        <v>0</v>
      </c>
      <c r="DB894" s="226">
        <v>0</v>
      </c>
      <c r="DC894" s="226">
        <v>0</v>
      </c>
      <c r="DD894" s="227">
        <v>0</v>
      </c>
      <c r="DE894" s="227">
        <v>0</v>
      </c>
      <c r="DF894" s="227">
        <v>0</v>
      </c>
      <c r="DG894" s="227">
        <v>0</v>
      </c>
      <c r="DH894" s="226">
        <v>0</v>
      </c>
      <c r="DI894" s="226">
        <v>0</v>
      </c>
      <c r="DJ894" s="226">
        <v>0</v>
      </c>
      <c r="DK894" s="226">
        <v>0</v>
      </c>
      <c r="DL894" s="227">
        <v>0</v>
      </c>
      <c r="DM894" s="227">
        <v>0</v>
      </c>
      <c r="DN894" s="227">
        <v>0</v>
      </c>
      <c r="DO894" s="227">
        <v>0</v>
      </c>
      <c r="DP894" s="376">
        <f t="shared" si="367"/>
        <v>0</v>
      </c>
      <c r="DQ894" s="226">
        <f t="shared" si="367"/>
        <v>0</v>
      </c>
      <c r="DR894" s="226">
        <f t="shared" si="367"/>
        <v>0</v>
      </c>
      <c r="DS894" s="226">
        <f t="shared" si="366"/>
        <v>0</v>
      </c>
      <c r="DT894" s="227">
        <f t="shared" si="366"/>
        <v>0</v>
      </c>
      <c r="DU894" s="227">
        <f t="shared" si="366"/>
        <v>0</v>
      </c>
      <c r="DV894" s="227">
        <f t="shared" si="366"/>
        <v>0</v>
      </c>
      <c r="DW894" s="227">
        <f t="shared" si="366"/>
        <v>0</v>
      </c>
      <c r="DX894" s="377">
        <f t="shared" si="359"/>
        <v>0</v>
      </c>
      <c r="DY894" s="377">
        <f t="shared" si="359"/>
        <v>0</v>
      </c>
      <c r="DZ894" s="377">
        <f t="shared" si="359"/>
        <v>0</v>
      </c>
      <c r="EA894" s="377">
        <f t="shared" si="359"/>
        <v>0</v>
      </c>
      <c r="EB894" s="378">
        <f t="shared" si="368"/>
        <v>0</v>
      </c>
      <c r="EC894" s="378">
        <f t="shared" si="368"/>
        <v>0</v>
      </c>
      <c r="ED894" s="378">
        <f t="shared" si="368"/>
        <v>0</v>
      </c>
      <c r="EE894" s="378">
        <f t="shared" si="368"/>
        <v>0</v>
      </c>
      <c r="EG894" s="226">
        <v>7</v>
      </c>
      <c r="EH894" s="226">
        <v>4</v>
      </c>
      <c r="EI894" s="226">
        <v>3</v>
      </c>
      <c r="EJ894" s="226">
        <v>3</v>
      </c>
      <c r="EK894" s="226">
        <v>1</v>
      </c>
      <c r="EL894" s="226">
        <v>67</v>
      </c>
      <c r="EM894" s="226">
        <v>67</v>
      </c>
      <c r="EN894" s="379">
        <f t="shared" si="345"/>
        <v>0.5714285714285714</v>
      </c>
      <c r="EO894" s="226">
        <f t="shared" si="346"/>
        <v>100</v>
      </c>
      <c r="EP894" s="379">
        <f t="shared" si="347"/>
        <v>0.14285714285714285</v>
      </c>
      <c r="EQ894" s="226">
        <f t="shared" si="348"/>
        <v>14925.373134328358</v>
      </c>
      <c r="ER894" s="226">
        <f t="shared" si="349"/>
        <v>3731.3432835820895</v>
      </c>
      <c r="ES894" s="292"/>
      <c r="ET894" s="227">
        <v>10</v>
      </c>
      <c r="EU894" s="227">
        <v>5</v>
      </c>
      <c r="EV894" s="227">
        <v>5</v>
      </c>
      <c r="EW894" s="227">
        <v>2</v>
      </c>
      <c r="EX894" s="227">
        <v>0</v>
      </c>
      <c r="EY894" s="227">
        <v>35</v>
      </c>
      <c r="EZ894" s="227">
        <v>35</v>
      </c>
      <c r="FA894" s="380">
        <f t="shared" si="352"/>
        <v>0.5</v>
      </c>
      <c r="FB894" s="228">
        <f t="shared" si="353"/>
        <v>40</v>
      </c>
      <c r="FC894" s="380">
        <f t="shared" si="354"/>
        <v>0</v>
      </c>
      <c r="FD894" s="227">
        <f t="shared" si="355"/>
        <v>0</v>
      </c>
      <c r="FE894" s="227">
        <f t="shared" si="356"/>
        <v>4761.9047619047624</v>
      </c>
      <c r="FF894" s="227">
        <v>5</v>
      </c>
      <c r="FG894" s="228">
        <f t="shared" si="350"/>
        <v>40</v>
      </c>
      <c r="FH894" s="227">
        <v>2</v>
      </c>
      <c r="FI894" s="227">
        <v>5</v>
      </c>
      <c r="FJ894" s="227">
        <v>0</v>
      </c>
      <c r="FK894" s="227">
        <f t="shared" si="342"/>
        <v>3</v>
      </c>
      <c r="FL894" s="227">
        <v>0</v>
      </c>
      <c r="FM894" s="227">
        <f t="shared" si="343"/>
        <v>3</v>
      </c>
      <c r="FZ894" s="229"/>
      <c r="GA894" s="229"/>
      <c r="GB894" s="229"/>
      <c r="GC894" s="229"/>
      <c r="GD894" s="229"/>
    </row>
    <row r="895" spans="1:186" s="368" customFormat="1">
      <c r="A895" s="287" t="s">
        <v>2039</v>
      </c>
      <c r="B895" s="369" t="s">
        <v>2040</v>
      </c>
      <c r="C895" s="287" t="s">
        <v>2127</v>
      </c>
      <c r="D895" s="287" t="s">
        <v>2043</v>
      </c>
      <c r="E895" s="369" t="s">
        <v>2128</v>
      </c>
      <c r="F895" s="287">
        <v>892</v>
      </c>
      <c r="G895" s="392" t="s">
        <v>2156</v>
      </c>
      <c r="H895" s="392" t="s">
        <v>2157</v>
      </c>
      <c r="I895" s="393" t="s">
        <v>2131</v>
      </c>
      <c r="J895" s="286" t="s">
        <v>2132</v>
      </c>
      <c r="K895" s="393" t="s">
        <v>1113</v>
      </c>
      <c r="L895" s="392" t="s">
        <v>2133</v>
      </c>
      <c r="M895" s="392" t="s">
        <v>3136</v>
      </c>
      <c r="N895" s="372">
        <v>1</v>
      </c>
      <c r="O895" s="373">
        <v>845</v>
      </c>
      <c r="P895" s="373">
        <v>929</v>
      </c>
      <c r="Q895" s="373">
        <v>1845</v>
      </c>
      <c r="R895" s="373">
        <v>2912</v>
      </c>
      <c r="S895" s="374">
        <v>1207</v>
      </c>
      <c r="T895" s="374">
        <v>2397</v>
      </c>
      <c r="U895" s="374">
        <v>1184</v>
      </c>
      <c r="V895" s="374">
        <v>1089</v>
      </c>
      <c r="W895" s="373">
        <v>462</v>
      </c>
      <c r="X895" s="373">
        <v>504</v>
      </c>
      <c r="Y895" s="373">
        <v>987</v>
      </c>
      <c r="Z895" s="373">
        <v>1552</v>
      </c>
      <c r="AA895" s="374">
        <v>341</v>
      </c>
      <c r="AB895" s="374">
        <v>664</v>
      </c>
      <c r="AC895" s="374">
        <v>328</v>
      </c>
      <c r="AD895" s="374">
        <v>311</v>
      </c>
      <c r="AE895" s="373">
        <v>18</v>
      </c>
      <c r="AF895" s="373">
        <v>15</v>
      </c>
      <c r="AG895" s="373">
        <v>28</v>
      </c>
      <c r="AH895" s="373">
        <v>41</v>
      </c>
      <c r="AI895" s="374">
        <v>16</v>
      </c>
      <c r="AJ895" s="374">
        <v>29</v>
      </c>
      <c r="AK895" s="374">
        <v>16</v>
      </c>
      <c r="AL895" s="374">
        <v>14</v>
      </c>
      <c r="AM895" s="226">
        <v>383</v>
      </c>
      <c r="AN895" s="226">
        <v>425</v>
      </c>
      <c r="AO895" s="226">
        <v>858</v>
      </c>
      <c r="AP895" s="226">
        <v>1359</v>
      </c>
      <c r="AQ895" s="227">
        <v>866</v>
      </c>
      <c r="AR895" s="227">
        <v>1733</v>
      </c>
      <c r="AS895" s="227">
        <v>856</v>
      </c>
      <c r="AT895" s="227">
        <v>777</v>
      </c>
      <c r="AU895" s="226">
        <v>19</v>
      </c>
      <c r="AV895" s="226">
        <v>20</v>
      </c>
      <c r="AW895" s="226">
        <v>41</v>
      </c>
      <c r="AX895" s="226">
        <v>73</v>
      </c>
      <c r="AY895" s="227">
        <v>31</v>
      </c>
      <c r="AZ895" s="227">
        <v>62</v>
      </c>
      <c r="BA895" s="227">
        <v>31</v>
      </c>
      <c r="BB895" s="227">
        <v>28</v>
      </c>
      <c r="BC895" s="226">
        <f t="shared" si="362"/>
        <v>364</v>
      </c>
      <c r="BD895" s="226">
        <f t="shared" si="362"/>
        <v>402</v>
      </c>
      <c r="BE895" s="226">
        <f t="shared" si="362"/>
        <v>801</v>
      </c>
      <c r="BF895" s="226">
        <f t="shared" si="360"/>
        <v>1264</v>
      </c>
      <c r="BG895" s="218">
        <f t="shared" si="360"/>
        <v>571</v>
      </c>
      <c r="BH895" s="218">
        <f t="shared" si="360"/>
        <v>1646</v>
      </c>
      <c r="BI895" s="218">
        <f t="shared" si="360"/>
        <v>798</v>
      </c>
      <c r="BJ895" s="218">
        <f t="shared" si="360"/>
        <v>479</v>
      </c>
      <c r="BK895" s="226">
        <f t="shared" si="365"/>
        <v>0</v>
      </c>
      <c r="BL895" s="226">
        <f t="shared" si="365"/>
        <v>3</v>
      </c>
      <c r="BM895" s="226">
        <f t="shared" si="365"/>
        <v>16</v>
      </c>
      <c r="BN895" s="226">
        <f t="shared" si="365"/>
        <v>22</v>
      </c>
      <c r="BO895" s="227">
        <f t="shared" si="357"/>
        <v>264</v>
      </c>
      <c r="BP895" s="227">
        <f t="shared" si="357"/>
        <v>25</v>
      </c>
      <c r="BQ895" s="227">
        <f t="shared" si="357"/>
        <v>27</v>
      </c>
      <c r="BR895" s="227">
        <f t="shared" si="357"/>
        <v>270</v>
      </c>
      <c r="BS895" s="226">
        <v>0</v>
      </c>
      <c r="BT895" s="226">
        <v>3</v>
      </c>
      <c r="BU895" s="226">
        <v>16</v>
      </c>
      <c r="BV895" s="226">
        <v>22</v>
      </c>
      <c r="BW895" s="227">
        <v>264</v>
      </c>
      <c r="BX895" s="227">
        <v>25</v>
      </c>
      <c r="BY895" s="227">
        <v>27</v>
      </c>
      <c r="BZ895" s="227">
        <v>270</v>
      </c>
      <c r="CA895" s="226">
        <v>0</v>
      </c>
      <c r="CB895" s="226">
        <f>IFERROR(VLOOKUP($G895,[12]ITEM!$B$2:$AC$939,26,0),0)</f>
        <v>0</v>
      </c>
      <c r="CC895" s="226">
        <f>IFERROR(VLOOKUP($G895,[12]ITEM!$B$2:$AC$939,27,0),0)</f>
        <v>0</v>
      </c>
      <c r="CD895" s="226">
        <f>IFERROR(VLOOKUP($G895,[12]ITEM!$B$2:$AC$939,28,0),0)</f>
        <v>0</v>
      </c>
      <c r="CE895" s="227">
        <v>0</v>
      </c>
      <c r="CF895" s="227">
        <v>0</v>
      </c>
      <c r="CG895" s="227">
        <v>0</v>
      </c>
      <c r="CH895" s="227">
        <v>0</v>
      </c>
      <c r="CI895" s="375"/>
      <c r="CJ895" s="226">
        <f t="shared" si="364"/>
        <v>363</v>
      </c>
      <c r="CK895" s="226">
        <f t="shared" si="364"/>
        <v>405</v>
      </c>
      <c r="CL895" s="226">
        <f t="shared" si="364"/>
        <v>812</v>
      </c>
      <c r="CM895" s="226">
        <f t="shared" si="364"/>
        <v>1282</v>
      </c>
      <c r="CN895" s="227">
        <f t="shared" si="364"/>
        <v>571</v>
      </c>
      <c r="CO895" s="227">
        <f t="shared" si="364"/>
        <v>1136.7610217948036</v>
      </c>
      <c r="CP895" s="227">
        <f t="shared" si="364"/>
        <v>565.74794618781095</v>
      </c>
      <c r="CQ895" s="227">
        <f t="shared" si="363"/>
        <v>515.38941055762803</v>
      </c>
      <c r="CR895" s="226">
        <v>359</v>
      </c>
      <c r="CS895" s="226">
        <v>398</v>
      </c>
      <c r="CT895" s="226">
        <v>805</v>
      </c>
      <c r="CU895" s="226">
        <v>1275</v>
      </c>
      <c r="CV895" s="227">
        <f t="shared" si="344"/>
        <v>564</v>
      </c>
      <c r="CW895" s="227">
        <f>CV895*(1+('[13]GROWTH (YoY)'!AR895/100))</f>
        <v>1128.7610217948036</v>
      </c>
      <c r="CX895" s="227">
        <f>CW895*(1+('[13]GROWTH (YoY)'!AS895/100))</f>
        <v>557.74794618781095</v>
      </c>
      <c r="CY895" s="227">
        <f>CX895*(1+('[13]GROWTH (YoY)'!AT895/100))</f>
        <v>506.38941055762808</v>
      </c>
      <c r="CZ895" s="226">
        <v>0</v>
      </c>
      <c r="DA895" s="226">
        <v>0</v>
      </c>
      <c r="DB895" s="226">
        <v>0</v>
      </c>
      <c r="DC895" s="226">
        <v>0</v>
      </c>
      <c r="DD895" s="227">
        <v>0</v>
      </c>
      <c r="DE895" s="227">
        <v>0</v>
      </c>
      <c r="DF895" s="227">
        <v>0</v>
      </c>
      <c r="DG895" s="227">
        <v>0</v>
      </c>
      <c r="DH895" s="226">
        <v>4</v>
      </c>
      <c r="DI895" s="226">
        <v>7</v>
      </c>
      <c r="DJ895" s="226">
        <v>7</v>
      </c>
      <c r="DK895" s="226">
        <v>7</v>
      </c>
      <c r="DL895" s="227">
        <v>7</v>
      </c>
      <c r="DM895" s="227">
        <v>8</v>
      </c>
      <c r="DN895" s="227">
        <v>8</v>
      </c>
      <c r="DO895" s="227">
        <v>9</v>
      </c>
      <c r="DP895" s="376">
        <f t="shared" si="367"/>
        <v>1</v>
      </c>
      <c r="DQ895" s="226">
        <f t="shared" si="367"/>
        <v>-3</v>
      </c>
      <c r="DR895" s="226">
        <f t="shared" si="367"/>
        <v>-11</v>
      </c>
      <c r="DS895" s="226">
        <f t="shared" si="366"/>
        <v>-18</v>
      </c>
      <c r="DT895" s="227">
        <f t="shared" si="366"/>
        <v>0</v>
      </c>
      <c r="DU895" s="227">
        <f t="shared" si="366"/>
        <v>509.23897820519642</v>
      </c>
      <c r="DV895" s="227">
        <f t="shared" si="366"/>
        <v>232.25205381218905</v>
      </c>
      <c r="DW895" s="227">
        <f t="shared" si="366"/>
        <v>-36.389410557628025</v>
      </c>
      <c r="DX895" s="377">
        <f t="shared" si="359"/>
        <v>0.54674556213017755</v>
      </c>
      <c r="DY895" s="377">
        <f t="shared" si="359"/>
        <v>0.54251883745963403</v>
      </c>
      <c r="DZ895" s="377">
        <f t="shared" si="359"/>
        <v>0.53495934959349589</v>
      </c>
      <c r="EA895" s="377">
        <f t="shared" si="359"/>
        <v>0.53296703296703296</v>
      </c>
      <c r="EB895" s="378">
        <f t="shared" si="368"/>
        <v>0.28251864125932064</v>
      </c>
      <c r="EC895" s="378">
        <f t="shared" si="368"/>
        <v>0.27701293283270756</v>
      </c>
      <c r="ED895" s="378">
        <f t="shared" si="368"/>
        <v>0.27702702702702703</v>
      </c>
      <c r="EE895" s="378">
        <f t="shared" si="368"/>
        <v>0.28558310376492196</v>
      </c>
      <c r="EG895" s="226">
        <v>784</v>
      </c>
      <c r="EH895" s="226">
        <v>410</v>
      </c>
      <c r="EI895" s="226">
        <v>374</v>
      </c>
      <c r="EJ895" s="226">
        <v>21</v>
      </c>
      <c r="EK895" s="226">
        <v>7</v>
      </c>
      <c r="EL895" s="226">
        <v>113</v>
      </c>
      <c r="EM895" s="226">
        <v>113</v>
      </c>
      <c r="EN895" s="379">
        <f t="shared" si="345"/>
        <v>0.52295918367346939</v>
      </c>
      <c r="EO895" s="226">
        <f t="shared" si="346"/>
        <v>5.6149732620320858</v>
      </c>
      <c r="EP895" s="379">
        <f t="shared" si="347"/>
        <v>8.9285714285714281E-3</v>
      </c>
      <c r="EQ895" s="226">
        <f t="shared" si="348"/>
        <v>61946.902654867255</v>
      </c>
      <c r="ER895" s="226">
        <f t="shared" si="349"/>
        <v>15486.725663716816</v>
      </c>
      <c r="ES895" s="292"/>
      <c r="ET895" s="227">
        <v>1012</v>
      </c>
      <c r="EU895" s="227">
        <v>236</v>
      </c>
      <c r="EV895" s="227">
        <v>776</v>
      </c>
      <c r="EW895" s="227">
        <v>23</v>
      </c>
      <c r="EX895" s="227">
        <v>68</v>
      </c>
      <c r="EY895" s="227">
        <v>223</v>
      </c>
      <c r="EZ895" s="227">
        <v>223</v>
      </c>
      <c r="FA895" s="380">
        <f t="shared" si="352"/>
        <v>0.233201581027668</v>
      </c>
      <c r="FB895" s="228">
        <f t="shared" si="353"/>
        <v>2.9639175257731956</v>
      </c>
      <c r="FC895" s="380">
        <f t="shared" si="354"/>
        <v>6.7193675889328064E-2</v>
      </c>
      <c r="FD895" s="227">
        <f t="shared" si="355"/>
        <v>304932.73542600899</v>
      </c>
      <c r="FE895" s="227">
        <f t="shared" si="356"/>
        <v>8594.9177877429011</v>
      </c>
      <c r="FF895" s="227">
        <v>754</v>
      </c>
      <c r="FG895" s="228">
        <f t="shared" si="350"/>
        <v>4.774535809018567</v>
      </c>
      <c r="FH895" s="227">
        <v>36</v>
      </c>
      <c r="FI895" s="227">
        <v>754</v>
      </c>
      <c r="FJ895" s="227">
        <v>1</v>
      </c>
      <c r="FK895" s="227">
        <f t="shared" si="342"/>
        <v>717</v>
      </c>
      <c r="FL895" s="227">
        <v>30</v>
      </c>
      <c r="FM895" s="227">
        <f t="shared" si="343"/>
        <v>687</v>
      </c>
      <c r="FZ895" s="229"/>
      <c r="GA895" s="229"/>
      <c r="GB895" s="229"/>
      <c r="GC895" s="229"/>
      <c r="GD895" s="229"/>
    </row>
    <row r="896" spans="1:186" s="368" customFormat="1">
      <c r="A896" s="287" t="s">
        <v>2039</v>
      </c>
      <c r="B896" s="369" t="s">
        <v>2040</v>
      </c>
      <c r="C896" s="287" t="s">
        <v>2127</v>
      </c>
      <c r="D896" s="287" t="s">
        <v>2043</v>
      </c>
      <c r="E896" s="369" t="s">
        <v>2128</v>
      </c>
      <c r="F896" s="287">
        <v>893</v>
      </c>
      <c r="G896" s="392" t="s">
        <v>2158</v>
      </c>
      <c r="H896" s="392" t="s">
        <v>2159</v>
      </c>
      <c r="I896" s="393" t="s">
        <v>2131</v>
      </c>
      <c r="J896" s="286" t="s">
        <v>2132</v>
      </c>
      <c r="K896" s="393" t="s">
        <v>1113</v>
      </c>
      <c r="L896" s="392" t="s">
        <v>2133</v>
      </c>
      <c r="M896" s="392" t="s">
        <v>3136</v>
      </c>
      <c r="N896" s="372">
        <v>1</v>
      </c>
      <c r="O896" s="373"/>
      <c r="P896" s="373"/>
      <c r="Q896" s="373"/>
      <c r="R896" s="373"/>
      <c r="S896" s="374">
        <v>0</v>
      </c>
      <c r="T896" s="374">
        <v>0</v>
      </c>
      <c r="U896" s="374">
        <v>0</v>
      </c>
      <c r="V896" s="374">
        <v>0</v>
      </c>
      <c r="W896" s="373"/>
      <c r="X896" s="373"/>
      <c r="Y896" s="373"/>
      <c r="Z896" s="373"/>
      <c r="AA896" s="374">
        <v>0</v>
      </c>
      <c r="AB896" s="374">
        <v>0</v>
      </c>
      <c r="AC896" s="374">
        <v>0</v>
      </c>
      <c r="AD896" s="374">
        <v>0</v>
      </c>
      <c r="AE896" s="373">
        <v>0</v>
      </c>
      <c r="AF896" s="373"/>
      <c r="AG896" s="373"/>
      <c r="AH896" s="373"/>
      <c r="AI896" s="374">
        <v>0</v>
      </c>
      <c r="AJ896" s="374">
        <v>0</v>
      </c>
      <c r="AK896" s="374">
        <v>0</v>
      </c>
      <c r="AL896" s="374">
        <v>0</v>
      </c>
      <c r="AM896" s="226">
        <v>0</v>
      </c>
      <c r="AN896" s="226">
        <v>0</v>
      </c>
      <c r="AO896" s="226">
        <v>0</v>
      </c>
      <c r="AP896" s="226">
        <v>0</v>
      </c>
      <c r="AQ896" s="227">
        <v>0</v>
      </c>
      <c r="AR896" s="227">
        <v>0</v>
      </c>
      <c r="AS896" s="227">
        <v>0</v>
      </c>
      <c r="AT896" s="227">
        <v>0</v>
      </c>
      <c r="AU896" s="226">
        <v>0</v>
      </c>
      <c r="AV896" s="226">
        <v>0</v>
      </c>
      <c r="AW896" s="226">
        <v>0</v>
      </c>
      <c r="AX896" s="226">
        <v>0</v>
      </c>
      <c r="AY896" s="227"/>
      <c r="AZ896" s="227"/>
      <c r="BA896" s="227"/>
      <c r="BB896" s="227"/>
      <c r="BC896" s="226">
        <f t="shared" si="362"/>
        <v>0</v>
      </c>
      <c r="BD896" s="226">
        <f t="shared" si="362"/>
        <v>0</v>
      </c>
      <c r="BE896" s="226">
        <f t="shared" si="362"/>
        <v>0</v>
      </c>
      <c r="BF896" s="226">
        <f t="shared" si="360"/>
        <v>0</v>
      </c>
      <c r="BG896" s="218">
        <f t="shared" si="360"/>
        <v>0</v>
      </c>
      <c r="BH896" s="218">
        <f t="shared" si="360"/>
        <v>0</v>
      </c>
      <c r="BI896" s="218">
        <f t="shared" si="360"/>
        <v>0</v>
      </c>
      <c r="BJ896" s="218">
        <f t="shared" si="360"/>
        <v>0</v>
      </c>
      <c r="BK896" s="226">
        <f t="shared" si="365"/>
        <v>0</v>
      </c>
      <c r="BL896" s="226">
        <f t="shared" si="365"/>
        <v>0</v>
      </c>
      <c r="BM896" s="226">
        <f t="shared" si="365"/>
        <v>0</v>
      </c>
      <c r="BN896" s="226">
        <f t="shared" si="365"/>
        <v>0</v>
      </c>
      <c r="BO896" s="227">
        <f t="shared" si="357"/>
        <v>0</v>
      </c>
      <c r="BP896" s="227">
        <f t="shared" si="357"/>
        <v>0</v>
      </c>
      <c r="BQ896" s="227">
        <f t="shared" si="357"/>
        <v>0</v>
      </c>
      <c r="BR896" s="227">
        <f t="shared" si="357"/>
        <v>0</v>
      </c>
      <c r="BS896" s="226">
        <v>0</v>
      </c>
      <c r="BT896" s="226">
        <v>0</v>
      </c>
      <c r="BU896" s="226">
        <v>0</v>
      </c>
      <c r="BV896" s="226">
        <v>0</v>
      </c>
      <c r="BW896" s="227">
        <v>0</v>
      </c>
      <c r="BX896" s="227">
        <v>0</v>
      </c>
      <c r="BY896" s="227">
        <v>0</v>
      </c>
      <c r="BZ896" s="227">
        <v>0</v>
      </c>
      <c r="CA896" s="226">
        <v>0</v>
      </c>
      <c r="CB896" s="226">
        <f>IFERROR(VLOOKUP($G896,[12]ITEM!$B$2:$AC$939,26,0),0)</f>
        <v>0</v>
      </c>
      <c r="CC896" s="226">
        <f>IFERROR(VLOOKUP($G896,[12]ITEM!$B$2:$AC$939,27,0),0)</f>
        <v>0</v>
      </c>
      <c r="CD896" s="226">
        <f>IFERROR(VLOOKUP($G896,[12]ITEM!$B$2:$AC$939,28,0),0)</f>
        <v>0</v>
      </c>
      <c r="CE896" s="227">
        <v>0</v>
      </c>
      <c r="CF896" s="227">
        <v>0</v>
      </c>
      <c r="CG896" s="227">
        <v>0</v>
      </c>
      <c r="CH896" s="227">
        <v>0</v>
      </c>
      <c r="CI896" s="375"/>
      <c r="CJ896" s="226">
        <f t="shared" si="364"/>
        <v>0</v>
      </c>
      <c r="CK896" s="226">
        <f t="shared" si="364"/>
        <v>0</v>
      </c>
      <c r="CL896" s="226">
        <f t="shared" si="364"/>
        <v>0</v>
      </c>
      <c r="CM896" s="226">
        <f t="shared" si="364"/>
        <v>0</v>
      </c>
      <c r="CN896" s="227">
        <f t="shared" si="364"/>
        <v>0</v>
      </c>
      <c r="CO896" s="227">
        <f t="shared" si="364"/>
        <v>0</v>
      </c>
      <c r="CP896" s="227">
        <f t="shared" si="364"/>
        <v>0</v>
      </c>
      <c r="CQ896" s="227">
        <f t="shared" si="363"/>
        <v>0</v>
      </c>
      <c r="CR896" s="226">
        <v>0</v>
      </c>
      <c r="CS896" s="226">
        <v>0</v>
      </c>
      <c r="CT896" s="226">
        <v>0</v>
      </c>
      <c r="CU896" s="226">
        <v>0</v>
      </c>
      <c r="CV896" s="227">
        <f t="shared" si="344"/>
        <v>0</v>
      </c>
      <c r="CW896" s="227">
        <f>CV896*(1+('[13]GROWTH (YoY)'!AR896/100))</f>
        <v>0</v>
      </c>
      <c r="CX896" s="227">
        <f>CW896*(1+('[13]GROWTH (YoY)'!AS896/100))</f>
        <v>0</v>
      </c>
      <c r="CY896" s="227">
        <f>CX896*(1+('[13]GROWTH (YoY)'!AT896/100))</f>
        <v>0</v>
      </c>
      <c r="CZ896" s="226">
        <v>0</v>
      </c>
      <c r="DA896" s="226">
        <v>0</v>
      </c>
      <c r="DB896" s="226">
        <v>0</v>
      </c>
      <c r="DC896" s="226">
        <v>0</v>
      </c>
      <c r="DD896" s="227">
        <v>0</v>
      </c>
      <c r="DE896" s="227">
        <v>0</v>
      </c>
      <c r="DF896" s="227">
        <v>0</v>
      </c>
      <c r="DG896" s="227">
        <v>0</v>
      </c>
      <c r="DH896" s="226">
        <v>0</v>
      </c>
      <c r="DI896" s="226">
        <v>0</v>
      </c>
      <c r="DJ896" s="226">
        <v>0</v>
      </c>
      <c r="DK896" s="226">
        <v>0</v>
      </c>
      <c r="DL896" s="227">
        <v>0</v>
      </c>
      <c r="DM896" s="227">
        <v>0</v>
      </c>
      <c r="DN896" s="227">
        <v>0</v>
      </c>
      <c r="DO896" s="227">
        <v>0</v>
      </c>
      <c r="DP896" s="376">
        <f t="shared" si="367"/>
        <v>0</v>
      </c>
      <c r="DQ896" s="226">
        <f t="shared" si="367"/>
        <v>0</v>
      </c>
      <c r="DR896" s="226">
        <f t="shared" si="367"/>
        <v>0</v>
      </c>
      <c r="DS896" s="226">
        <f t="shared" si="366"/>
        <v>0</v>
      </c>
      <c r="DT896" s="227">
        <f t="shared" si="366"/>
        <v>0</v>
      </c>
      <c r="DU896" s="227">
        <f t="shared" si="366"/>
        <v>0</v>
      </c>
      <c r="DV896" s="227">
        <f t="shared" si="366"/>
        <v>0</v>
      </c>
      <c r="DW896" s="227">
        <f t="shared" si="366"/>
        <v>0</v>
      </c>
      <c r="DX896" s="377">
        <f t="shared" si="359"/>
        <v>0</v>
      </c>
      <c r="DY896" s="377">
        <f t="shared" si="359"/>
        <v>0</v>
      </c>
      <c r="DZ896" s="377">
        <f t="shared" si="359"/>
        <v>0</v>
      </c>
      <c r="EA896" s="377">
        <f t="shared" si="359"/>
        <v>0</v>
      </c>
      <c r="EB896" s="378">
        <f t="shared" si="368"/>
        <v>0</v>
      </c>
      <c r="EC896" s="378">
        <f t="shared" si="368"/>
        <v>0</v>
      </c>
      <c r="ED896" s="378">
        <f t="shared" si="368"/>
        <v>0</v>
      </c>
      <c r="EE896" s="378">
        <f t="shared" si="368"/>
        <v>0</v>
      </c>
      <c r="EG896" s="226">
        <v>0</v>
      </c>
      <c r="EH896" s="226">
        <v>0</v>
      </c>
      <c r="EI896" s="226">
        <v>0</v>
      </c>
      <c r="EJ896" s="226">
        <v>0</v>
      </c>
      <c r="EK896" s="226">
        <v>2</v>
      </c>
      <c r="EL896" s="226">
        <v>4</v>
      </c>
      <c r="EM896" s="226">
        <v>4</v>
      </c>
      <c r="EN896" s="379">
        <f t="shared" si="345"/>
        <v>0</v>
      </c>
      <c r="EO896" s="226">
        <f t="shared" si="346"/>
        <v>0</v>
      </c>
      <c r="EP896" s="379">
        <f t="shared" si="347"/>
        <v>0</v>
      </c>
      <c r="EQ896" s="226">
        <f t="shared" si="348"/>
        <v>500000</v>
      </c>
      <c r="ER896" s="226">
        <f t="shared" si="349"/>
        <v>0</v>
      </c>
      <c r="ES896" s="292"/>
      <c r="ET896" s="227">
        <v>1</v>
      </c>
      <c r="EU896" s="227">
        <v>0</v>
      </c>
      <c r="EV896" s="227">
        <v>0</v>
      </c>
      <c r="EW896" s="227">
        <v>0</v>
      </c>
      <c r="EX896" s="227">
        <v>0</v>
      </c>
      <c r="EY896" s="227">
        <v>4</v>
      </c>
      <c r="EZ896" s="227">
        <v>4</v>
      </c>
      <c r="FA896" s="380">
        <f t="shared" si="352"/>
        <v>0</v>
      </c>
      <c r="FB896" s="228">
        <f t="shared" si="353"/>
        <v>0</v>
      </c>
      <c r="FC896" s="380">
        <f t="shared" si="354"/>
        <v>0</v>
      </c>
      <c r="FD896" s="227">
        <f t="shared" si="355"/>
        <v>0</v>
      </c>
      <c r="FE896" s="227">
        <f t="shared" si="356"/>
        <v>0</v>
      </c>
      <c r="FF896" s="227">
        <v>0</v>
      </c>
      <c r="FG896" s="228">
        <f t="shared" si="350"/>
        <v>0</v>
      </c>
      <c r="FH896" s="227">
        <v>0</v>
      </c>
      <c r="FI896" s="227">
        <v>0</v>
      </c>
      <c r="FJ896" s="227">
        <v>0</v>
      </c>
      <c r="FK896" s="227">
        <f t="shared" si="342"/>
        <v>0</v>
      </c>
      <c r="FL896" s="227">
        <v>0</v>
      </c>
      <c r="FM896" s="227">
        <f t="shared" si="343"/>
        <v>0</v>
      </c>
      <c r="FZ896" s="229"/>
      <c r="GA896" s="229"/>
      <c r="GB896" s="229"/>
      <c r="GC896" s="229"/>
      <c r="GD896" s="229"/>
    </row>
    <row r="897" spans="1:186" s="368" customFormat="1">
      <c r="A897" s="287" t="s">
        <v>2039</v>
      </c>
      <c r="B897" s="369" t="s">
        <v>2040</v>
      </c>
      <c r="C897" s="287" t="s">
        <v>2127</v>
      </c>
      <c r="D897" s="287" t="s">
        <v>2043</v>
      </c>
      <c r="E897" s="369" t="s">
        <v>2128</v>
      </c>
      <c r="F897" s="287">
        <v>894</v>
      </c>
      <c r="G897" s="392" t="s">
        <v>2160</v>
      </c>
      <c r="H897" s="392" t="s">
        <v>2161</v>
      </c>
      <c r="I897" s="393" t="s">
        <v>2131</v>
      </c>
      <c r="J897" s="286" t="s">
        <v>2132</v>
      </c>
      <c r="K897" s="393" t="s">
        <v>1113</v>
      </c>
      <c r="L897" s="392" t="s">
        <v>2133</v>
      </c>
      <c r="M897" s="392" t="s">
        <v>3137</v>
      </c>
      <c r="N897" s="372">
        <v>1</v>
      </c>
      <c r="O897" s="373">
        <v>39</v>
      </c>
      <c r="P897" s="373">
        <v>165</v>
      </c>
      <c r="Q897" s="373">
        <v>209</v>
      </c>
      <c r="R897" s="373">
        <v>278</v>
      </c>
      <c r="S897" s="374">
        <v>166</v>
      </c>
      <c r="T897" s="374">
        <v>211</v>
      </c>
      <c r="U897" s="374">
        <v>238</v>
      </c>
      <c r="V897" s="374">
        <v>256</v>
      </c>
      <c r="W897" s="373">
        <v>19</v>
      </c>
      <c r="X897" s="373">
        <v>84</v>
      </c>
      <c r="Y897" s="373">
        <v>93</v>
      </c>
      <c r="Z897" s="373">
        <v>123</v>
      </c>
      <c r="AA897" s="374">
        <v>84</v>
      </c>
      <c r="AB897" s="374">
        <v>93</v>
      </c>
      <c r="AC897" s="374">
        <v>113</v>
      </c>
      <c r="AD897" s="374">
        <v>122</v>
      </c>
      <c r="AE897" s="373">
        <v>1</v>
      </c>
      <c r="AF897" s="373">
        <v>2</v>
      </c>
      <c r="AG897" s="373">
        <v>2</v>
      </c>
      <c r="AH897" s="373">
        <v>3</v>
      </c>
      <c r="AI897" s="374">
        <v>2</v>
      </c>
      <c r="AJ897" s="374">
        <v>2</v>
      </c>
      <c r="AK897" s="374">
        <v>2</v>
      </c>
      <c r="AL897" s="374">
        <v>2</v>
      </c>
      <c r="AM897" s="226">
        <v>20</v>
      </c>
      <c r="AN897" s="226">
        <v>81</v>
      </c>
      <c r="AO897" s="226">
        <v>116</v>
      </c>
      <c r="AP897" s="226">
        <v>156</v>
      </c>
      <c r="AQ897" s="227">
        <v>82</v>
      </c>
      <c r="AR897" s="227">
        <v>118</v>
      </c>
      <c r="AS897" s="227">
        <v>125</v>
      </c>
      <c r="AT897" s="227">
        <v>134</v>
      </c>
      <c r="AU897" s="226">
        <v>10</v>
      </c>
      <c r="AV897" s="226">
        <v>60</v>
      </c>
      <c r="AW897" s="226">
        <v>86</v>
      </c>
      <c r="AX897" s="226">
        <v>116</v>
      </c>
      <c r="AY897" s="227">
        <v>63</v>
      </c>
      <c r="AZ897" s="227">
        <v>89</v>
      </c>
      <c r="BA897" s="227">
        <v>103</v>
      </c>
      <c r="BB897" s="227">
        <v>110</v>
      </c>
      <c r="BC897" s="226">
        <f t="shared" si="362"/>
        <v>10</v>
      </c>
      <c r="BD897" s="226">
        <f t="shared" si="362"/>
        <v>21</v>
      </c>
      <c r="BE897" s="226">
        <f t="shared" si="362"/>
        <v>30</v>
      </c>
      <c r="BF897" s="226">
        <f t="shared" si="360"/>
        <v>40</v>
      </c>
      <c r="BG897" s="218">
        <f t="shared" si="360"/>
        <v>14</v>
      </c>
      <c r="BH897" s="218">
        <f t="shared" si="360"/>
        <v>28</v>
      </c>
      <c r="BI897" s="218">
        <f t="shared" si="360"/>
        <v>21</v>
      </c>
      <c r="BJ897" s="218">
        <f t="shared" si="360"/>
        <v>19</v>
      </c>
      <c r="BK897" s="226">
        <f t="shared" si="365"/>
        <v>0</v>
      </c>
      <c r="BL897" s="226">
        <f t="shared" si="365"/>
        <v>0</v>
      </c>
      <c r="BM897" s="226">
        <f t="shared" si="365"/>
        <v>0</v>
      </c>
      <c r="BN897" s="226">
        <f t="shared" si="365"/>
        <v>0</v>
      </c>
      <c r="BO897" s="227">
        <f t="shared" si="357"/>
        <v>5</v>
      </c>
      <c r="BP897" s="227">
        <f t="shared" si="357"/>
        <v>1</v>
      </c>
      <c r="BQ897" s="227">
        <f t="shared" si="357"/>
        <v>1</v>
      </c>
      <c r="BR897" s="227">
        <f t="shared" si="357"/>
        <v>5</v>
      </c>
      <c r="BS897" s="226">
        <v>0</v>
      </c>
      <c r="BT897" s="226">
        <v>0</v>
      </c>
      <c r="BU897" s="226">
        <v>0</v>
      </c>
      <c r="BV897" s="226">
        <v>0</v>
      </c>
      <c r="BW897" s="227">
        <v>5</v>
      </c>
      <c r="BX897" s="227">
        <v>1</v>
      </c>
      <c r="BY897" s="227">
        <v>1</v>
      </c>
      <c r="BZ897" s="227">
        <v>5</v>
      </c>
      <c r="CA897" s="226">
        <v>0</v>
      </c>
      <c r="CB897" s="226">
        <f>IFERROR(VLOOKUP($G897,[12]ITEM!$B$2:$AC$939,26,0),0)</f>
        <v>0</v>
      </c>
      <c r="CC897" s="226">
        <f>IFERROR(VLOOKUP($G897,[12]ITEM!$B$2:$AC$939,27,0),0)</f>
        <v>0</v>
      </c>
      <c r="CD897" s="226">
        <f>IFERROR(VLOOKUP($G897,[12]ITEM!$B$2:$AC$939,28,0),0)</f>
        <v>0</v>
      </c>
      <c r="CE897" s="227">
        <v>0</v>
      </c>
      <c r="CF897" s="227">
        <v>0</v>
      </c>
      <c r="CG897" s="227">
        <v>0</v>
      </c>
      <c r="CH897" s="227">
        <v>0</v>
      </c>
      <c r="CI897" s="375"/>
      <c r="CJ897" s="226">
        <f t="shared" si="364"/>
        <v>10</v>
      </c>
      <c r="CK897" s="226">
        <f t="shared" si="364"/>
        <v>37</v>
      </c>
      <c r="CL897" s="226">
        <f t="shared" si="364"/>
        <v>52</v>
      </c>
      <c r="CM897" s="226">
        <f t="shared" si="364"/>
        <v>69</v>
      </c>
      <c r="CN897" s="227">
        <f t="shared" si="364"/>
        <v>14</v>
      </c>
      <c r="CO897" s="227">
        <f t="shared" si="364"/>
        <v>19.14681298538212</v>
      </c>
      <c r="CP897" s="227">
        <f t="shared" si="364"/>
        <v>20.195890864208241</v>
      </c>
      <c r="CQ897" s="227">
        <f t="shared" si="363"/>
        <v>22.528030251656027</v>
      </c>
      <c r="CR897" s="226">
        <v>9</v>
      </c>
      <c r="CS897" s="226">
        <v>35</v>
      </c>
      <c r="CT897" s="226">
        <v>50</v>
      </c>
      <c r="CU897" s="226">
        <v>67</v>
      </c>
      <c r="CV897" s="227">
        <f t="shared" si="344"/>
        <v>12</v>
      </c>
      <c r="CW897" s="227">
        <f>CV897*(1+('[13]GROWTH (YoY)'!AR897/100))</f>
        <v>17.14681298538212</v>
      </c>
      <c r="CX897" s="227">
        <f>CW897*(1+('[13]GROWTH (YoY)'!AS897/100))</f>
        <v>18.195890864208241</v>
      </c>
      <c r="CY897" s="227">
        <f>CX897*(1+('[13]GROWTH (YoY)'!AT897/100))</f>
        <v>19.528030251656027</v>
      </c>
      <c r="CZ897" s="226">
        <v>0</v>
      </c>
      <c r="DA897" s="226">
        <v>0</v>
      </c>
      <c r="DB897" s="226">
        <v>0</v>
      </c>
      <c r="DC897" s="226">
        <v>0</v>
      </c>
      <c r="DD897" s="227">
        <v>0</v>
      </c>
      <c r="DE897" s="227">
        <v>0</v>
      </c>
      <c r="DF897" s="227">
        <v>0</v>
      </c>
      <c r="DG897" s="227">
        <v>0</v>
      </c>
      <c r="DH897" s="226">
        <v>1</v>
      </c>
      <c r="DI897" s="226">
        <v>2</v>
      </c>
      <c r="DJ897" s="226">
        <v>2</v>
      </c>
      <c r="DK897" s="226">
        <v>2</v>
      </c>
      <c r="DL897" s="227">
        <v>2</v>
      </c>
      <c r="DM897" s="227">
        <v>2</v>
      </c>
      <c r="DN897" s="227">
        <v>2</v>
      </c>
      <c r="DO897" s="227">
        <v>3</v>
      </c>
      <c r="DP897" s="376">
        <f t="shared" si="367"/>
        <v>0</v>
      </c>
      <c r="DQ897" s="226">
        <f t="shared" si="367"/>
        <v>-16</v>
      </c>
      <c r="DR897" s="226">
        <f t="shared" si="367"/>
        <v>-22</v>
      </c>
      <c r="DS897" s="226">
        <f t="shared" si="366"/>
        <v>-29</v>
      </c>
      <c r="DT897" s="227">
        <f t="shared" si="366"/>
        <v>0</v>
      </c>
      <c r="DU897" s="227">
        <f t="shared" si="366"/>
        <v>8.8531870146178804</v>
      </c>
      <c r="DV897" s="227">
        <f t="shared" si="366"/>
        <v>0.80410913579175869</v>
      </c>
      <c r="DW897" s="227">
        <f t="shared" si="366"/>
        <v>-3.5280302516560269</v>
      </c>
      <c r="DX897" s="377">
        <f t="shared" si="359"/>
        <v>0.48717948717948717</v>
      </c>
      <c r="DY897" s="377">
        <f t="shared" si="359"/>
        <v>0.50909090909090904</v>
      </c>
      <c r="DZ897" s="377">
        <f t="shared" si="359"/>
        <v>0.44497607655502391</v>
      </c>
      <c r="EA897" s="377">
        <f t="shared" si="359"/>
        <v>0.44244604316546765</v>
      </c>
      <c r="EB897" s="378">
        <f t="shared" si="368"/>
        <v>0.50602409638554213</v>
      </c>
      <c r="EC897" s="378">
        <f t="shared" si="368"/>
        <v>0.44075829383886256</v>
      </c>
      <c r="ED897" s="378">
        <f t="shared" si="368"/>
        <v>0.47478991596638653</v>
      </c>
      <c r="EE897" s="378">
        <f t="shared" si="368"/>
        <v>0.4765625</v>
      </c>
      <c r="EG897" s="226">
        <v>34</v>
      </c>
      <c r="EH897" s="226">
        <v>15</v>
      </c>
      <c r="EI897" s="226">
        <v>19</v>
      </c>
      <c r="EJ897" s="226">
        <v>17</v>
      </c>
      <c r="EK897" s="226">
        <v>9</v>
      </c>
      <c r="EL897" s="226">
        <v>126</v>
      </c>
      <c r="EM897" s="226">
        <v>126</v>
      </c>
      <c r="EN897" s="379">
        <f t="shared" si="345"/>
        <v>0.44117647058823528</v>
      </c>
      <c r="EO897" s="226">
        <f t="shared" si="346"/>
        <v>89.473684210526315</v>
      </c>
      <c r="EP897" s="379">
        <f t="shared" si="347"/>
        <v>0.26470588235294118</v>
      </c>
      <c r="EQ897" s="226">
        <f t="shared" si="348"/>
        <v>71428.571428571435</v>
      </c>
      <c r="ER897" s="226">
        <f t="shared" si="349"/>
        <v>11243.386243386243</v>
      </c>
      <c r="ES897" s="292"/>
      <c r="ET897" s="227">
        <v>92</v>
      </c>
      <c r="EU897" s="227">
        <v>12</v>
      </c>
      <c r="EV897" s="227">
        <v>80</v>
      </c>
      <c r="EW897" s="227">
        <v>58</v>
      </c>
      <c r="EX897" s="227">
        <v>1191</v>
      </c>
      <c r="EY897" s="227">
        <v>529</v>
      </c>
      <c r="EZ897" s="227">
        <v>529</v>
      </c>
      <c r="FA897" s="380">
        <f t="shared" si="352"/>
        <v>0.13043478260869565</v>
      </c>
      <c r="FB897" s="228">
        <f t="shared" si="353"/>
        <v>72.5</v>
      </c>
      <c r="FC897" s="380">
        <f t="shared" si="354"/>
        <v>12.945652173913043</v>
      </c>
      <c r="FD897" s="227">
        <f t="shared" si="355"/>
        <v>2251417.7693761815</v>
      </c>
      <c r="FE897" s="227">
        <f t="shared" si="356"/>
        <v>9136.7359798361686</v>
      </c>
      <c r="FF897" s="227">
        <v>80</v>
      </c>
      <c r="FG897" s="228">
        <f t="shared" si="350"/>
        <v>75</v>
      </c>
      <c r="FH897" s="227">
        <v>60</v>
      </c>
      <c r="FI897" s="227">
        <v>80</v>
      </c>
      <c r="FJ897" s="227">
        <v>1</v>
      </c>
      <c r="FK897" s="227">
        <f t="shared" si="342"/>
        <v>19</v>
      </c>
      <c r="FL897" s="227">
        <v>3</v>
      </c>
      <c r="FM897" s="227">
        <f t="shared" si="343"/>
        <v>16</v>
      </c>
      <c r="FZ897" s="229"/>
      <c r="GA897" s="229"/>
      <c r="GB897" s="229"/>
      <c r="GC897" s="229"/>
      <c r="GD897" s="229"/>
    </row>
    <row r="898" spans="1:186" s="368" customFormat="1">
      <c r="A898" s="287" t="s">
        <v>2039</v>
      </c>
      <c r="B898" s="369" t="s">
        <v>2040</v>
      </c>
      <c r="C898" s="287" t="s">
        <v>2127</v>
      </c>
      <c r="D898" s="287" t="s">
        <v>2043</v>
      </c>
      <c r="E898" s="369" t="s">
        <v>2128</v>
      </c>
      <c r="F898" s="287">
        <v>895</v>
      </c>
      <c r="G898" s="392" t="s">
        <v>2162</v>
      </c>
      <c r="H898" s="392" t="s">
        <v>2163</v>
      </c>
      <c r="I898" s="393" t="s">
        <v>2131</v>
      </c>
      <c r="J898" s="286" t="s">
        <v>2132</v>
      </c>
      <c r="K898" s="393" t="s">
        <v>1113</v>
      </c>
      <c r="L898" s="392" t="s">
        <v>2133</v>
      </c>
      <c r="M898" s="392" t="s">
        <v>3137</v>
      </c>
      <c r="N898" s="372">
        <v>1</v>
      </c>
      <c r="O898" s="373">
        <v>977</v>
      </c>
      <c r="P898" s="373">
        <v>1971</v>
      </c>
      <c r="Q898" s="373">
        <v>2199</v>
      </c>
      <c r="R898" s="373">
        <v>2478</v>
      </c>
      <c r="S898" s="374">
        <v>67</v>
      </c>
      <c r="T898" s="374">
        <v>82</v>
      </c>
      <c r="U898" s="374">
        <v>92</v>
      </c>
      <c r="V898" s="374">
        <v>116</v>
      </c>
      <c r="W898" s="373">
        <v>260</v>
      </c>
      <c r="X898" s="373">
        <v>395</v>
      </c>
      <c r="Y898" s="373">
        <v>461</v>
      </c>
      <c r="Z898" s="373">
        <v>493</v>
      </c>
      <c r="AA898" s="374">
        <v>22</v>
      </c>
      <c r="AB898" s="374">
        <v>23</v>
      </c>
      <c r="AC898" s="374">
        <v>26</v>
      </c>
      <c r="AD898" s="374">
        <v>27</v>
      </c>
      <c r="AE898" s="373">
        <v>21</v>
      </c>
      <c r="AF898" s="373">
        <v>20</v>
      </c>
      <c r="AG898" s="373">
        <v>21</v>
      </c>
      <c r="AH898" s="373">
        <v>23</v>
      </c>
      <c r="AI898" s="374">
        <v>1</v>
      </c>
      <c r="AJ898" s="374">
        <v>1</v>
      </c>
      <c r="AK898" s="374">
        <v>1</v>
      </c>
      <c r="AL898" s="374">
        <v>2</v>
      </c>
      <c r="AM898" s="226">
        <v>717</v>
      </c>
      <c r="AN898" s="226">
        <v>1576</v>
      </c>
      <c r="AO898" s="226">
        <v>1738</v>
      </c>
      <c r="AP898" s="226">
        <v>1986</v>
      </c>
      <c r="AQ898" s="227">
        <v>45</v>
      </c>
      <c r="AR898" s="227">
        <v>58</v>
      </c>
      <c r="AS898" s="227">
        <v>66</v>
      </c>
      <c r="AT898" s="227">
        <v>88</v>
      </c>
      <c r="AU898" s="226">
        <v>675</v>
      </c>
      <c r="AV898" s="226">
        <v>1181</v>
      </c>
      <c r="AW898" s="226">
        <v>1321</v>
      </c>
      <c r="AX898" s="226">
        <v>1513</v>
      </c>
      <c r="AY898" s="227">
        <v>42</v>
      </c>
      <c r="AZ898" s="227">
        <v>55</v>
      </c>
      <c r="BA898" s="227">
        <v>52</v>
      </c>
      <c r="BB898" s="227">
        <v>69</v>
      </c>
      <c r="BC898" s="226">
        <f t="shared" si="362"/>
        <v>17</v>
      </c>
      <c r="BD898" s="226">
        <f t="shared" si="362"/>
        <v>361</v>
      </c>
      <c r="BE898" s="226">
        <f t="shared" si="362"/>
        <v>395</v>
      </c>
      <c r="BF898" s="226">
        <f t="shared" si="360"/>
        <v>451</v>
      </c>
      <c r="BG898" s="218">
        <f t="shared" si="360"/>
        <v>3</v>
      </c>
      <c r="BH898" s="218">
        <f t="shared" si="360"/>
        <v>3</v>
      </c>
      <c r="BI898" s="218">
        <f t="shared" si="360"/>
        <v>14</v>
      </c>
      <c r="BJ898" s="218">
        <f t="shared" si="360"/>
        <v>19</v>
      </c>
      <c r="BK898" s="226">
        <f t="shared" si="365"/>
        <v>25</v>
      </c>
      <c r="BL898" s="226">
        <f t="shared" si="365"/>
        <v>34</v>
      </c>
      <c r="BM898" s="226">
        <f t="shared" si="365"/>
        <v>22</v>
      </c>
      <c r="BN898" s="226">
        <f t="shared" si="365"/>
        <v>22</v>
      </c>
      <c r="BO898" s="227">
        <f t="shared" si="357"/>
        <v>0</v>
      </c>
      <c r="BP898" s="227">
        <f t="shared" si="357"/>
        <v>0</v>
      </c>
      <c r="BQ898" s="227">
        <f t="shared" si="357"/>
        <v>0</v>
      </c>
      <c r="BR898" s="227">
        <f t="shared" si="357"/>
        <v>0</v>
      </c>
      <c r="BS898" s="226">
        <v>28</v>
      </c>
      <c r="BT898" s="226">
        <v>34</v>
      </c>
      <c r="BU898" s="226">
        <v>22</v>
      </c>
      <c r="BV898" s="226">
        <v>22</v>
      </c>
      <c r="BW898" s="227">
        <v>0</v>
      </c>
      <c r="BX898" s="227">
        <v>0</v>
      </c>
      <c r="BY898" s="227">
        <v>0</v>
      </c>
      <c r="BZ898" s="227">
        <v>0</v>
      </c>
      <c r="CA898" s="226">
        <v>3</v>
      </c>
      <c r="CB898" s="226">
        <f>IFERROR(VLOOKUP($G898,[12]ITEM!$B$2:$AC$939,26,0),0)</f>
        <v>0</v>
      </c>
      <c r="CC898" s="226">
        <f>IFERROR(VLOOKUP($G898,[12]ITEM!$B$2:$AC$939,27,0),0)</f>
        <v>0</v>
      </c>
      <c r="CD898" s="226">
        <f>IFERROR(VLOOKUP($G898,[12]ITEM!$B$2:$AC$939,28,0),0)</f>
        <v>0</v>
      </c>
      <c r="CE898" s="227">
        <v>0</v>
      </c>
      <c r="CF898" s="227">
        <v>0</v>
      </c>
      <c r="CG898" s="227">
        <v>0</v>
      </c>
      <c r="CH898" s="227">
        <v>0</v>
      </c>
      <c r="CI898" s="375"/>
      <c r="CJ898" s="226">
        <f t="shared" si="364"/>
        <v>17</v>
      </c>
      <c r="CK898" s="226">
        <f t="shared" si="364"/>
        <v>38</v>
      </c>
      <c r="CL898" s="226">
        <f t="shared" si="364"/>
        <v>42</v>
      </c>
      <c r="CM898" s="226">
        <f t="shared" si="364"/>
        <v>48</v>
      </c>
      <c r="CN898" s="227">
        <f t="shared" si="364"/>
        <v>3</v>
      </c>
      <c r="CO898" s="227">
        <f t="shared" si="364"/>
        <v>3.8439528616111853</v>
      </c>
      <c r="CP898" s="227">
        <f t="shared" si="364"/>
        <v>4.3877907420096056</v>
      </c>
      <c r="CQ898" s="227">
        <f t="shared" si="363"/>
        <v>5.8324159163399152</v>
      </c>
      <c r="CR898" s="226">
        <v>17</v>
      </c>
      <c r="CS898" s="226">
        <v>38</v>
      </c>
      <c r="CT898" s="226">
        <v>42</v>
      </c>
      <c r="CU898" s="226">
        <v>48</v>
      </c>
      <c r="CV898" s="227">
        <f t="shared" si="344"/>
        <v>3</v>
      </c>
      <c r="CW898" s="227">
        <f>CV898*(1+('[13]GROWTH (YoY)'!AR898/100))</f>
        <v>3.8439528616111853</v>
      </c>
      <c r="CX898" s="227">
        <f>CW898*(1+('[13]GROWTH (YoY)'!AS898/100))</f>
        <v>4.3877907420096056</v>
      </c>
      <c r="CY898" s="227">
        <f>CX898*(1+('[13]GROWTH (YoY)'!AT898/100))</f>
        <v>5.8324159163399152</v>
      </c>
      <c r="CZ898" s="226">
        <v>0</v>
      </c>
      <c r="DA898" s="226">
        <v>0</v>
      </c>
      <c r="DB898" s="226">
        <v>0</v>
      </c>
      <c r="DC898" s="226">
        <v>0</v>
      </c>
      <c r="DD898" s="227">
        <v>0</v>
      </c>
      <c r="DE898" s="227">
        <v>0</v>
      </c>
      <c r="DF898" s="227">
        <v>0</v>
      </c>
      <c r="DG898" s="227">
        <v>0</v>
      </c>
      <c r="DH898" s="226">
        <v>0</v>
      </c>
      <c r="DI898" s="226">
        <v>0</v>
      </c>
      <c r="DJ898" s="226">
        <v>0</v>
      </c>
      <c r="DK898" s="226">
        <v>0</v>
      </c>
      <c r="DL898" s="227">
        <v>0</v>
      </c>
      <c r="DM898" s="227">
        <v>0</v>
      </c>
      <c r="DN898" s="227">
        <v>0</v>
      </c>
      <c r="DO898" s="227">
        <v>0</v>
      </c>
      <c r="DP898" s="376">
        <f t="shared" si="367"/>
        <v>0</v>
      </c>
      <c r="DQ898" s="226">
        <f t="shared" si="367"/>
        <v>323</v>
      </c>
      <c r="DR898" s="226">
        <f t="shared" si="367"/>
        <v>353</v>
      </c>
      <c r="DS898" s="226">
        <f t="shared" si="366"/>
        <v>403</v>
      </c>
      <c r="DT898" s="227">
        <f t="shared" si="366"/>
        <v>0</v>
      </c>
      <c r="DU898" s="227">
        <f t="shared" si="366"/>
        <v>-0.84395286161118532</v>
      </c>
      <c r="DV898" s="227">
        <f t="shared" si="366"/>
        <v>9.6122092579903935</v>
      </c>
      <c r="DW898" s="227">
        <f t="shared" si="366"/>
        <v>13.167584083660085</v>
      </c>
      <c r="DX898" s="377">
        <f t="shared" si="359"/>
        <v>0.26612077789150462</v>
      </c>
      <c r="DY898" s="377">
        <f t="shared" si="359"/>
        <v>0.20040588533739218</v>
      </c>
      <c r="DZ898" s="377">
        <f t="shared" si="359"/>
        <v>0.20964074579354253</v>
      </c>
      <c r="EA898" s="377">
        <f t="shared" si="359"/>
        <v>0.19895076674737691</v>
      </c>
      <c r="EB898" s="378">
        <f t="shared" si="368"/>
        <v>0.32835820895522388</v>
      </c>
      <c r="EC898" s="378">
        <f t="shared" si="368"/>
        <v>0.28048780487804881</v>
      </c>
      <c r="ED898" s="378">
        <f t="shared" si="368"/>
        <v>0.28260869565217389</v>
      </c>
      <c r="EE898" s="378">
        <f t="shared" si="368"/>
        <v>0.23275862068965517</v>
      </c>
      <c r="EG898" s="226">
        <v>674</v>
      </c>
      <c r="EH898" s="226">
        <v>320</v>
      </c>
      <c r="EI898" s="226">
        <v>355</v>
      </c>
      <c r="EJ898" s="226">
        <v>279</v>
      </c>
      <c r="EK898" s="226">
        <v>1875</v>
      </c>
      <c r="EL898" s="226">
        <v>5326</v>
      </c>
      <c r="EM898" s="226">
        <v>5326</v>
      </c>
      <c r="EN898" s="379">
        <f t="shared" si="345"/>
        <v>0.47477744807121663</v>
      </c>
      <c r="EO898" s="226">
        <f t="shared" si="346"/>
        <v>78.591549295774641</v>
      </c>
      <c r="EP898" s="379">
        <f t="shared" si="347"/>
        <v>2.7818991097922847</v>
      </c>
      <c r="EQ898" s="226">
        <f t="shared" si="348"/>
        <v>352046.56402553513</v>
      </c>
      <c r="ER898" s="226">
        <f t="shared" si="349"/>
        <v>4365.3773939166358</v>
      </c>
      <c r="ES898" s="292"/>
      <c r="ET898" s="227">
        <v>653</v>
      </c>
      <c r="EU898" s="227">
        <v>155</v>
      </c>
      <c r="EV898" s="227">
        <v>498</v>
      </c>
      <c r="EW898" s="227">
        <v>451</v>
      </c>
      <c r="EX898" s="227">
        <v>244</v>
      </c>
      <c r="EY898" s="227">
        <v>5594</v>
      </c>
      <c r="EZ898" s="227">
        <v>5593</v>
      </c>
      <c r="FA898" s="380">
        <f t="shared" si="352"/>
        <v>0.23736600306278713</v>
      </c>
      <c r="FB898" s="228">
        <f t="shared" si="353"/>
        <v>90.562248995983936</v>
      </c>
      <c r="FC898" s="380">
        <f t="shared" si="354"/>
        <v>0.37366003062787134</v>
      </c>
      <c r="FD898" s="227">
        <f t="shared" si="355"/>
        <v>43618.162316767965</v>
      </c>
      <c r="FE898" s="227">
        <f t="shared" si="356"/>
        <v>6719.7091602598484</v>
      </c>
      <c r="FF898" s="227">
        <v>498</v>
      </c>
      <c r="FG898" s="228">
        <f t="shared" si="350"/>
        <v>74.899598393574294</v>
      </c>
      <c r="FH898" s="227">
        <v>373</v>
      </c>
      <c r="FI898" s="227">
        <v>498</v>
      </c>
      <c r="FJ898" s="227">
        <v>13</v>
      </c>
      <c r="FK898" s="227">
        <f t="shared" si="342"/>
        <v>112</v>
      </c>
      <c r="FL898" s="227">
        <v>20</v>
      </c>
      <c r="FM898" s="227">
        <f t="shared" si="343"/>
        <v>92</v>
      </c>
      <c r="FZ898" s="229"/>
      <c r="GA898" s="229"/>
      <c r="GB898" s="229"/>
      <c r="GC898" s="229"/>
      <c r="GD898" s="229"/>
    </row>
    <row r="899" spans="1:186" s="368" customFormat="1">
      <c r="A899" s="287" t="s">
        <v>2039</v>
      </c>
      <c r="B899" s="369" t="s">
        <v>2040</v>
      </c>
      <c r="C899" s="287" t="s">
        <v>2097</v>
      </c>
      <c r="D899" s="287" t="s">
        <v>2043</v>
      </c>
      <c r="E899" s="369" t="s">
        <v>2098</v>
      </c>
      <c r="F899" s="287">
        <v>896</v>
      </c>
      <c r="G899" s="392" t="s">
        <v>2164</v>
      </c>
      <c r="H899" s="392" t="s">
        <v>2165</v>
      </c>
      <c r="I899" s="393" t="s">
        <v>2166</v>
      </c>
      <c r="J899" s="286" t="s">
        <v>2167</v>
      </c>
      <c r="K899" s="393" t="s">
        <v>1113</v>
      </c>
      <c r="L899" s="392" t="s">
        <v>2133</v>
      </c>
      <c r="M899" s="392" t="s">
        <v>3134</v>
      </c>
      <c r="N899" s="372">
        <v>1</v>
      </c>
      <c r="O899" s="373">
        <v>191</v>
      </c>
      <c r="P899" s="373">
        <v>271</v>
      </c>
      <c r="Q899" s="373">
        <v>276</v>
      </c>
      <c r="R899" s="373">
        <v>295</v>
      </c>
      <c r="S899" s="374">
        <v>280</v>
      </c>
      <c r="T899" s="374">
        <v>285</v>
      </c>
      <c r="U899" s="374">
        <v>282</v>
      </c>
      <c r="V899" s="374">
        <v>278</v>
      </c>
      <c r="W899" s="373">
        <v>62</v>
      </c>
      <c r="X899" s="373">
        <v>82</v>
      </c>
      <c r="Y899" s="373">
        <v>83</v>
      </c>
      <c r="Z899" s="373">
        <v>89</v>
      </c>
      <c r="AA899" s="374">
        <v>73</v>
      </c>
      <c r="AB899" s="374">
        <v>89</v>
      </c>
      <c r="AC899" s="374">
        <v>113</v>
      </c>
      <c r="AD899" s="374">
        <v>112</v>
      </c>
      <c r="AE899" s="373">
        <v>4</v>
      </c>
      <c r="AF899" s="373">
        <v>3</v>
      </c>
      <c r="AG899" s="373">
        <v>3</v>
      </c>
      <c r="AH899" s="373">
        <v>3</v>
      </c>
      <c r="AI899" s="374">
        <v>4</v>
      </c>
      <c r="AJ899" s="374">
        <v>3</v>
      </c>
      <c r="AK899" s="374">
        <v>3</v>
      </c>
      <c r="AL899" s="374">
        <v>3</v>
      </c>
      <c r="AM899" s="226">
        <v>129</v>
      </c>
      <c r="AN899" s="226">
        <v>189</v>
      </c>
      <c r="AO899" s="226">
        <v>193</v>
      </c>
      <c r="AP899" s="226">
        <v>207</v>
      </c>
      <c r="AQ899" s="227">
        <v>207</v>
      </c>
      <c r="AR899" s="227">
        <v>196</v>
      </c>
      <c r="AS899" s="227">
        <v>169</v>
      </c>
      <c r="AT899" s="227">
        <v>166</v>
      </c>
      <c r="AU899" s="226">
        <v>94</v>
      </c>
      <c r="AV899" s="226">
        <v>136</v>
      </c>
      <c r="AW899" s="226">
        <v>141</v>
      </c>
      <c r="AX899" s="226">
        <v>127</v>
      </c>
      <c r="AY899" s="227">
        <v>143</v>
      </c>
      <c r="AZ899" s="227">
        <v>147</v>
      </c>
      <c r="BA899" s="227">
        <v>133</v>
      </c>
      <c r="BB899" s="227">
        <v>138</v>
      </c>
      <c r="BC899" s="226">
        <f t="shared" si="362"/>
        <v>21</v>
      </c>
      <c r="BD899" s="226">
        <f t="shared" si="362"/>
        <v>27</v>
      </c>
      <c r="BE899" s="226">
        <f t="shared" si="362"/>
        <v>21</v>
      </c>
      <c r="BF899" s="226">
        <f t="shared" si="360"/>
        <v>49</v>
      </c>
      <c r="BG899" s="218">
        <f t="shared" si="360"/>
        <v>58</v>
      </c>
      <c r="BH899" s="218">
        <f t="shared" si="360"/>
        <v>38</v>
      </c>
      <c r="BI899" s="218">
        <f t="shared" si="360"/>
        <v>25</v>
      </c>
      <c r="BJ899" s="218">
        <f t="shared" si="360"/>
        <v>23</v>
      </c>
      <c r="BK899" s="226">
        <f t="shared" si="365"/>
        <v>14</v>
      </c>
      <c r="BL899" s="226">
        <f t="shared" si="365"/>
        <v>26</v>
      </c>
      <c r="BM899" s="226">
        <f t="shared" si="365"/>
        <v>31</v>
      </c>
      <c r="BN899" s="226">
        <f t="shared" si="365"/>
        <v>31</v>
      </c>
      <c r="BO899" s="227">
        <f t="shared" si="357"/>
        <v>6</v>
      </c>
      <c r="BP899" s="227">
        <f t="shared" si="357"/>
        <v>11</v>
      </c>
      <c r="BQ899" s="227">
        <f t="shared" si="357"/>
        <v>11</v>
      </c>
      <c r="BR899" s="227">
        <f t="shared" si="357"/>
        <v>5</v>
      </c>
      <c r="BS899" s="226">
        <v>15</v>
      </c>
      <c r="BT899" s="226">
        <v>26</v>
      </c>
      <c r="BU899" s="226">
        <v>31</v>
      </c>
      <c r="BV899" s="226">
        <v>31</v>
      </c>
      <c r="BW899" s="227">
        <v>6</v>
      </c>
      <c r="BX899" s="227">
        <v>11</v>
      </c>
      <c r="BY899" s="227">
        <v>11</v>
      </c>
      <c r="BZ899" s="227">
        <v>5</v>
      </c>
      <c r="CA899" s="226">
        <v>1</v>
      </c>
      <c r="CB899" s="226">
        <f>IFERROR(VLOOKUP($G899,[12]ITEM!$B$2:$AC$939,26,0),0)</f>
        <v>0</v>
      </c>
      <c r="CC899" s="226">
        <f>IFERROR(VLOOKUP($G899,[12]ITEM!$B$2:$AC$939,27,0),0)</f>
        <v>0</v>
      </c>
      <c r="CD899" s="226">
        <f>IFERROR(VLOOKUP($G899,[12]ITEM!$B$2:$AC$939,28,0),0)</f>
        <v>0</v>
      </c>
      <c r="CE899" s="227">
        <v>0</v>
      </c>
      <c r="CF899" s="227">
        <v>0</v>
      </c>
      <c r="CG899" s="227">
        <v>0</v>
      </c>
      <c r="CH899" s="227">
        <v>0</v>
      </c>
      <c r="CI899" s="375"/>
      <c r="CJ899" s="226">
        <f t="shared" si="364"/>
        <v>21</v>
      </c>
      <c r="CK899" s="226">
        <f t="shared" si="364"/>
        <v>32</v>
      </c>
      <c r="CL899" s="226">
        <f t="shared" si="364"/>
        <v>33</v>
      </c>
      <c r="CM899" s="226">
        <f t="shared" si="364"/>
        <v>35</v>
      </c>
      <c r="CN899" s="227">
        <f t="shared" si="364"/>
        <v>58</v>
      </c>
      <c r="CO899" s="227">
        <f t="shared" si="364"/>
        <v>57.522969501319267</v>
      </c>
      <c r="CP899" s="227">
        <f t="shared" si="364"/>
        <v>52.692452938544186</v>
      </c>
      <c r="CQ899" s="227">
        <f t="shared" si="363"/>
        <v>52.90965904930173</v>
      </c>
      <c r="CR899" s="226">
        <v>14</v>
      </c>
      <c r="CS899" s="226">
        <v>20</v>
      </c>
      <c r="CT899" s="226">
        <v>20</v>
      </c>
      <c r="CU899" s="226">
        <v>22</v>
      </c>
      <c r="CV899" s="227">
        <f t="shared" si="344"/>
        <v>46</v>
      </c>
      <c r="CW899" s="227">
        <f>CV899*(1+('[13]GROWTH (YoY)'!AR899/100))</f>
        <v>43.522969501319267</v>
      </c>
      <c r="CX899" s="227">
        <f>CW899*(1+('[13]GROWTH (YoY)'!AS899/100))</f>
        <v>37.692452938544186</v>
      </c>
      <c r="CY899" s="227">
        <f>CX899*(1+('[13]GROWTH (YoY)'!AT899/100))</f>
        <v>36.90965904930173</v>
      </c>
      <c r="CZ899" s="226">
        <v>0</v>
      </c>
      <c r="DA899" s="226">
        <v>0</v>
      </c>
      <c r="DB899" s="226">
        <v>0</v>
      </c>
      <c r="DC899" s="226">
        <v>0</v>
      </c>
      <c r="DD899" s="227">
        <v>0</v>
      </c>
      <c r="DE899" s="227">
        <v>0</v>
      </c>
      <c r="DF899" s="227">
        <v>0</v>
      </c>
      <c r="DG899" s="227">
        <v>0</v>
      </c>
      <c r="DH899" s="226">
        <v>7</v>
      </c>
      <c r="DI899" s="226">
        <v>12</v>
      </c>
      <c r="DJ899" s="226">
        <v>13</v>
      </c>
      <c r="DK899" s="226">
        <v>13</v>
      </c>
      <c r="DL899" s="227">
        <v>12</v>
      </c>
      <c r="DM899" s="227">
        <v>14</v>
      </c>
      <c r="DN899" s="227">
        <v>15</v>
      </c>
      <c r="DO899" s="227">
        <v>16</v>
      </c>
      <c r="DP899" s="376">
        <f t="shared" si="367"/>
        <v>0</v>
      </c>
      <c r="DQ899" s="226">
        <f t="shared" si="367"/>
        <v>-5</v>
      </c>
      <c r="DR899" s="226">
        <f t="shared" si="367"/>
        <v>-12</v>
      </c>
      <c r="DS899" s="226">
        <f t="shared" si="366"/>
        <v>14</v>
      </c>
      <c r="DT899" s="227">
        <f t="shared" si="366"/>
        <v>0</v>
      </c>
      <c r="DU899" s="227">
        <f t="shared" si="366"/>
        <v>-19.522969501319267</v>
      </c>
      <c r="DV899" s="227">
        <f t="shared" si="366"/>
        <v>-27.692452938544186</v>
      </c>
      <c r="DW899" s="227">
        <f t="shared" si="366"/>
        <v>-29.90965904930173</v>
      </c>
      <c r="DX899" s="377">
        <f t="shared" si="359"/>
        <v>0.32460732984293195</v>
      </c>
      <c r="DY899" s="377">
        <f t="shared" si="359"/>
        <v>0.30258302583025831</v>
      </c>
      <c r="DZ899" s="377">
        <f t="shared" si="359"/>
        <v>0.30072463768115942</v>
      </c>
      <c r="EA899" s="377">
        <f t="shared" si="359"/>
        <v>0.30169491525423731</v>
      </c>
      <c r="EB899" s="378">
        <f t="shared" si="368"/>
        <v>0.26071428571428573</v>
      </c>
      <c r="EC899" s="378">
        <f t="shared" si="368"/>
        <v>0.31228070175438599</v>
      </c>
      <c r="ED899" s="378">
        <f t="shared" si="368"/>
        <v>0.40070921985815605</v>
      </c>
      <c r="EE899" s="378">
        <f t="shared" si="368"/>
        <v>0.40287769784172661</v>
      </c>
      <c r="EG899" s="226">
        <v>180</v>
      </c>
      <c r="EH899" s="226">
        <v>56</v>
      </c>
      <c r="EI899" s="226">
        <v>123</v>
      </c>
      <c r="EJ899" s="226">
        <v>92</v>
      </c>
      <c r="EK899" s="226">
        <v>44</v>
      </c>
      <c r="EL899" s="226">
        <v>2088</v>
      </c>
      <c r="EM899" s="226">
        <v>2088</v>
      </c>
      <c r="EN899" s="379">
        <f t="shared" si="345"/>
        <v>0.31111111111111112</v>
      </c>
      <c r="EO899" s="226">
        <f t="shared" si="346"/>
        <v>74.796747967479675</v>
      </c>
      <c r="EP899" s="379">
        <f t="shared" si="347"/>
        <v>0.24444444444444444</v>
      </c>
      <c r="EQ899" s="226">
        <f t="shared" si="348"/>
        <v>21072.796934865899</v>
      </c>
      <c r="ER899" s="226">
        <f t="shared" si="349"/>
        <v>3671.7752234993618</v>
      </c>
      <c r="ES899" s="292"/>
      <c r="ET899" s="227">
        <v>203</v>
      </c>
      <c r="EU899" s="227">
        <v>63</v>
      </c>
      <c r="EV899" s="227">
        <v>141</v>
      </c>
      <c r="EW899" s="227">
        <v>100</v>
      </c>
      <c r="EX899" s="227">
        <v>28</v>
      </c>
      <c r="EY899" s="227">
        <v>2061</v>
      </c>
      <c r="EZ899" s="227">
        <v>2061</v>
      </c>
      <c r="FA899" s="380">
        <f t="shared" si="352"/>
        <v>0.31034482758620691</v>
      </c>
      <c r="FB899" s="228">
        <f t="shared" si="353"/>
        <v>70.921985815602838</v>
      </c>
      <c r="FC899" s="380">
        <f t="shared" si="354"/>
        <v>0.13793103448275862</v>
      </c>
      <c r="FD899" s="227">
        <f t="shared" si="355"/>
        <v>13585.638039786512</v>
      </c>
      <c r="FE899" s="227">
        <f t="shared" si="356"/>
        <v>4043.3446546983664</v>
      </c>
      <c r="FF899" s="227">
        <v>141</v>
      </c>
      <c r="FG899" s="228">
        <f t="shared" si="350"/>
        <v>72.340425531914903</v>
      </c>
      <c r="FH899" s="227">
        <v>102</v>
      </c>
      <c r="FI899" s="227">
        <v>141</v>
      </c>
      <c r="FJ899" s="227">
        <v>0</v>
      </c>
      <c r="FK899" s="227">
        <f t="shared" si="342"/>
        <v>39</v>
      </c>
      <c r="FL899" s="227">
        <v>6</v>
      </c>
      <c r="FM899" s="227">
        <f t="shared" si="343"/>
        <v>33</v>
      </c>
      <c r="FZ899" s="229"/>
      <c r="GA899" s="229"/>
      <c r="GB899" s="229"/>
      <c r="GC899" s="229"/>
      <c r="GD899" s="229"/>
    </row>
    <row r="900" spans="1:186" s="368" customFormat="1">
      <c r="A900" s="287" t="s">
        <v>2039</v>
      </c>
      <c r="B900" s="369" t="s">
        <v>2040</v>
      </c>
      <c r="C900" s="287" t="s">
        <v>2097</v>
      </c>
      <c r="D900" s="287" t="s">
        <v>2043</v>
      </c>
      <c r="E900" s="369" t="s">
        <v>2098</v>
      </c>
      <c r="F900" s="287">
        <v>897</v>
      </c>
      <c r="G900" s="392" t="s">
        <v>2168</v>
      </c>
      <c r="H900" s="392" t="s">
        <v>2169</v>
      </c>
      <c r="I900" s="393" t="s">
        <v>2166</v>
      </c>
      <c r="J900" s="286" t="s">
        <v>2167</v>
      </c>
      <c r="K900" s="393" t="s">
        <v>1113</v>
      </c>
      <c r="L900" s="392" t="s">
        <v>2133</v>
      </c>
      <c r="M900" s="392" t="s">
        <v>3134</v>
      </c>
      <c r="N900" s="372">
        <v>1</v>
      </c>
      <c r="O900" s="373"/>
      <c r="P900" s="373"/>
      <c r="Q900" s="373"/>
      <c r="R900" s="373"/>
      <c r="S900" s="374">
        <v>0</v>
      </c>
      <c r="T900" s="374">
        <v>0</v>
      </c>
      <c r="U900" s="374">
        <v>0</v>
      </c>
      <c r="V900" s="374">
        <v>0</v>
      </c>
      <c r="W900" s="373"/>
      <c r="X900" s="373"/>
      <c r="Y900" s="373"/>
      <c r="Z900" s="373"/>
      <c r="AA900" s="374">
        <v>0</v>
      </c>
      <c r="AB900" s="374">
        <v>0</v>
      </c>
      <c r="AC900" s="374">
        <v>0</v>
      </c>
      <c r="AD900" s="374">
        <v>0</v>
      </c>
      <c r="AE900" s="373">
        <v>0</v>
      </c>
      <c r="AF900" s="373"/>
      <c r="AG900" s="373"/>
      <c r="AH900" s="373"/>
      <c r="AI900" s="374">
        <v>0</v>
      </c>
      <c r="AJ900" s="374">
        <v>0</v>
      </c>
      <c r="AK900" s="374">
        <v>0</v>
      </c>
      <c r="AL900" s="374">
        <v>0</v>
      </c>
      <c r="AM900" s="226">
        <v>0</v>
      </c>
      <c r="AN900" s="226">
        <v>0</v>
      </c>
      <c r="AO900" s="226">
        <v>0</v>
      </c>
      <c r="AP900" s="226">
        <v>0</v>
      </c>
      <c r="AQ900" s="227">
        <v>0</v>
      </c>
      <c r="AR900" s="227">
        <v>0</v>
      </c>
      <c r="AS900" s="227">
        <v>0</v>
      </c>
      <c r="AT900" s="227">
        <v>0</v>
      </c>
      <c r="AU900" s="226"/>
      <c r="AV900" s="226">
        <v>0</v>
      </c>
      <c r="AW900" s="226">
        <v>0</v>
      </c>
      <c r="AX900" s="226">
        <v>0</v>
      </c>
      <c r="AY900" s="227"/>
      <c r="AZ900" s="227"/>
      <c r="BA900" s="227"/>
      <c r="BB900" s="227"/>
      <c r="BC900" s="226">
        <f t="shared" si="362"/>
        <v>0</v>
      </c>
      <c r="BD900" s="226">
        <f t="shared" si="362"/>
        <v>0</v>
      </c>
      <c r="BE900" s="226">
        <f t="shared" si="362"/>
        <v>0</v>
      </c>
      <c r="BF900" s="226">
        <f t="shared" si="360"/>
        <v>0</v>
      </c>
      <c r="BG900" s="218">
        <f t="shared" si="360"/>
        <v>0</v>
      </c>
      <c r="BH900" s="218">
        <f t="shared" si="360"/>
        <v>0</v>
      </c>
      <c r="BI900" s="218">
        <f t="shared" si="360"/>
        <v>0</v>
      </c>
      <c r="BJ900" s="218">
        <f t="shared" si="360"/>
        <v>0</v>
      </c>
      <c r="BK900" s="226">
        <f t="shared" si="365"/>
        <v>0</v>
      </c>
      <c r="BL900" s="226">
        <f t="shared" si="365"/>
        <v>0</v>
      </c>
      <c r="BM900" s="226">
        <f t="shared" si="365"/>
        <v>0</v>
      </c>
      <c r="BN900" s="226">
        <f t="shared" si="365"/>
        <v>0</v>
      </c>
      <c r="BO900" s="227">
        <f t="shared" si="357"/>
        <v>0</v>
      </c>
      <c r="BP900" s="227">
        <f t="shared" si="357"/>
        <v>0</v>
      </c>
      <c r="BQ900" s="227">
        <f t="shared" si="357"/>
        <v>0</v>
      </c>
      <c r="BR900" s="227">
        <f t="shared" si="357"/>
        <v>0</v>
      </c>
      <c r="BS900" s="226">
        <v>0</v>
      </c>
      <c r="BT900" s="226">
        <v>0</v>
      </c>
      <c r="BU900" s="226">
        <v>0</v>
      </c>
      <c r="BV900" s="226">
        <v>0</v>
      </c>
      <c r="BW900" s="227">
        <v>0</v>
      </c>
      <c r="BX900" s="227">
        <v>0</v>
      </c>
      <c r="BY900" s="227">
        <v>0</v>
      </c>
      <c r="BZ900" s="227">
        <v>0</v>
      </c>
      <c r="CA900" s="226">
        <v>0</v>
      </c>
      <c r="CB900" s="226">
        <f>IFERROR(VLOOKUP($G900,[12]ITEM!$B$2:$AC$939,26,0),0)</f>
        <v>0</v>
      </c>
      <c r="CC900" s="226">
        <f>IFERROR(VLOOKUP($G900,[12]ITEM!$B$2:$AC$939,27,0),0)</f>
        <v>0</v>
      </c>
      <c r="CD900" s="226">
        <f>IFERROR(VLOOKUP($G900,[12]ITEM!$B$2:$AC$939,28,0),0)</f>
        <v>0</v>
      </c>
      <c r="CE900" s="227">
        <v>0</v>
      </c>
      <c r="CF900" s="227">
        <v>0</v>
      </c>
      <c r="CG900" s="227">
        <v>0</v>
      </c>
      <c r="CH900" s="227">
        <v>0</v>
      </c>
      <c r="CI900" s="375"/>
      <c r="CJ900" s="226">
        <f t="shared" si="364"/>
        <v>0</v>
      </c>
      <c r="CK900" s="226">
        <f t="shared" si="364"/>
        <v>0</v>
      </c>
      <c r="CL900" s="226">
        <f t="shared" si="364"/>
        <v>0</v>
      </c>
      <c r="CM900" s="226">
        <f t="shared" si="364"/>
        <v>0</v>
      </c>
      <c r="CN900" s="227">
        <f t="shared" si="364"/>
        <v>0</v>
      </c>
      <c r="CO900" s="227">
        <f t="shared" si="364"/>
        <v>0</v>
      </c>
      <c r="CP900" s="227">
        <f t="shared" si="364"/>
        <v>0</v>
      </c>
      <c r="CQ900" s="227">
        <f t="shared" si="363"/>
        <v>0</v>
      </c>
      <c r="CR900" s="226">
        <v>0</v>
      </c>
      <c r="CS900" s="226">
        <v>0</v>
      </c>
      <c r="CT900" s="226">
        <v>0</v>
      </c>
      <c r="CU900" s="226">
        <v>0</v>
      </c>
      <c r="CV900" s="227">
        <f t="shared" si="344"/>
        <v>0</v>
      </c>
      <c r="CW900" s="227">
        <f>CV900*(1+('[13]GROWTH (YoY)'!AR900/100))</f>
        <v>0</v>
      </c>
      <c r="CX900" s="227">
        <f>CW900*(1+('[13]GROWTH (YoY)'!AS900/100))</f>
        <v>0</v>
      </c>
      <c r="CY900" s="227">
        <f>CX900*(1+('[13]GROWTH (YoY)'!AT900/100))</f>
        <v>0</v>
      </c>
      <c r="CZ900" s="226">
        <v>0</v>
      </c>
      <c r="DA900" s="226">
        <v>0</v>
      </c>
      <c r="DB900" s="226">
        <v>0</v>
      </c>
      <c r="DC900" s="226">
        <v>0</v>
      </c>
      <c r="DD900" s="227">
        <v>0</v>
      </c>
      <c r="DE900" s="227">
        <v>0</v>
      </c>
      <c r="DF900" s="227">
        <v>0</v>
      </c>
      <c r="DG900" s="227">
        <v>0</v>
      </c>
      <c r="DH900" s="226">
        <v>0</v>
      </c>
      <c r="DI900" s="226">
        <v>0</v>
      </c>
      <c r="DJ900" s="226">
        <v>0</v>
      </c>
      <c r="DK900" s="226">
        <v>0</v>
      </c>
      <c r="DL900" s="227">
        <v>0</v>
      </c>
      <c r="DM900" s="227">
        <v>0</v>
      </c>
      <c r="DN900" s="227">
        <v>0</v>
      </c>
      <c r="DO900" s="227">
        <v>0</v>
      </c>
      <c r="DP900" s="376">
        <f t="shared" si="367"/>
        <v>0</v>
      </c>
      <c r="DQ900" s="226">
        <f t="shared" si="367"/>
        <v>0</v>
      </c>
      <c r="DR900" s="226">
        <f t="shared" si="367"/>
        <v>0</v>
      </c>
      <c r="DS900" s="226">
        <f t="shared" si="366"/>
        <v>0</v>
      </c>
      <c r="DT900" s="227">
        <f t="shared" si="366"/>
        <v>0</v>
      </c>
      <c r="DU900" s="227">
        <f t="shared" si="366"/>
        <v>0</v>
      </c>
      <c r="DV900" s="227">
        <f t="shared" si="366"/>
        <v>0</v>
      </c>
      <c r="DW900" s="227">
        <f t="shared" si="366"/>
        <v>0</v>
      </c>
      <c r="DX900" s="377">
        <f t="shared" si="359"/>
        <v>0</v>
      </c>
      <c r="DY900" s="377">
        <f t="shared" si="359"/>
        <v>0</v>
      </c>
      <c r="DZ900" s="377">
        <f t="shared" si="359"/>
        <v>0</v>
      </c>
      <c r="EA900" s="377">
        <f t="shared" si="359"/>
        <v>0</v>
      </c>
      <c r="EB900" s="378">
        <f t="shared" si="368"/>
        <v>0</v>
      </c>
      <c r="EC900" s="378">
        <f t="shared" si="368"/>
        <v>0</v>
      </c>
      <c r="ED900" s="378">
        <f t="shared" si="368"/>
        <v>0</v>
      </c>
      <c r="EE900" s="378">
        <f t="shared" si="368"/>
        <v>0</v>
      </c>
      <c r="EG900" s="226">
        <v>0</v>
      </c>
      <c r="EH900" s="226">
        <v>0</v>
      </c>
      <c r="EI900" s="226">
        <v>0</v>
      </c>
      <c r="EJ900" s="226">
        <v>0</v>
      </c>
      <c r="EK900" s="226">
        <v>0</v>
      </c>
      <c r="EL900" s="226">
        <v>0</v>
      </c>
      <c r="EM900" s="226">
        <v>0</v>
      </c>
      <c r="EN900" s="379">
        <f t="shared" si="345"/>
        <v>0</v>
      </c>
      <c r="EO900" s="226">
        <f t="shared" si="346"/>
        <v>0</v>
      </c>
      <c r="EP900" s="379">
        <f t="shared" si="347"/>
        <v>0</v>
      </c>
      <c r="EQ900" s="226">
        <f t="shared" si="348"/>
        <v>0</v>
      </c>
      <c r="ER900" s="226">
        <f t="shared" si="349"/>
        <v>0</v>
      </c>
      <c r="ES900" s="292"/>
      <c r="ET900" s="227">
        <v>0</v>
      </c>
      <c r="EU900" s="227">
        <v>0</v>
      </c>
      <c r="EV900" s="227">
        <v>0</v>
      </c>
      <c r="EW900" s="227">
        <v>0</v>
      </c>
      <c r="EX900" s="227">
        <v>0</v>
      </c>
      <c r="EY900" s="227">
        <v>0</v>
      </c>
      <c r="EZ900" s="227">
        <v>0</v>
      </c>
      <c r="FA900" s="380">
        <f t="shared" si="352"/>
        <v>0</v>
      </c>
      <c r="FB900" s="228">
        <f t="shared" si="353"/>
        <v>0</v>
      </c>
      <c r="FC900" s="380">
        <f t="shared" si="354"/>
        <v>0</v>
      </c>
      <c r="FD900" s="227">
        <f t="shared" si="355"/>
        <v>0</v>
      </c>
      <c r="FE900" s="227">
        <f t="shared" si="356"/>
        <v>0</v>
      </c>
      <c r="FF900" s="227">
        <v>0</v>
      </c>
      <c r="FG900" s="228">
        <f t="shared" si="350"/>
        <v>0</v>
      </c>
      <c r="FH900" s="227">
        <v>0</v>
      </c>
      <c r="FI900" s="227">
        <v>0</v>
      </c>
      <c r="FJ900" s="227">
        <v>0</v>
      </c>
      <c r="FK900" s="227">
        <f t="shared" si="342"/>
        <v>0</v>
      </c>
      <c r="FL900" s="227">
        <v>0</v>
      </c>
      <c r="FM900" s="227">
        <f t="shared" si="343"/>
        <v>0</v>
      </c>
      <c r="FZ900" s="229"/>
      <c r="GA900" s="229"/>
      <c r="GB900" s="229"/>
      <c r="GC900" s="229"/>
      <c r="GD900" s="229"/>
    </row>
    <row r="901" spans="1:186" s="368" customFormat="1">
      <c r="A901" s="287" t="s">
        <v>2039</v>
      </c>
      <c r="B901" s="369" t="s">
        <v>2040</v>
      </c>
      <c r="C901" s="287" t="s">
        <v>2097</v>
      </c>
      <c r="D901" s="287" t="s">
        <v>2043</v>
      </c>
      <c r="E901" s="369" t="s">
        <v>2098</v>
      </c>
      <c r="F901" s="287">
        <v>898</v>
      </c>
      <c r="G901" s="392" t="s">
        <v>2170</v>
      </c>
      <c r="H901" s="392" t="s">
        <v>2171</v>
      </c>
      <c r="I901" s="393" t="s">
        <v>2166</v>
      </c>
      <c r="J901" s="286" t="s">
        <v>2167</v>
      </c>
      <c r="K901" s="393" t="s">
        <v>1113</v>
      </c>
      <c r="L901" s="392" t="s">
        <v>2133</v>
      </c>
      <c r="M901" s="392" t="s">
        <v>3136</v>
      </c>
      <c r="N901" s="372">
        <v>1</v>
      </c>
      <c r="O901" s="373"/>
      <c r="P901" s="373"/>
      <c r="Q901" s="373"/>
      <c r="R901" s="373"/>
      <c r="S901" s="374">
        <v>0</v>
      </c>
      <c r="T901" s="374">
        <v>0</v>
      </c>
      <c r="U901" s="374">
        <v>0</v>
      </c>
      <c r="V901" s="374">
        <v>0</v>
      </c>
      <c r="W901" s="373"/>
      <c r="X901" s="373"/>
      <c r="Y901" s="373"/>
      <c r="Z901" s="373"/>
      <c r="AA901" s="374">
        <v>0</v>
      </c>
      <c r="AB901" s="374">
        <v>0</v>
      </c>
      <c r="AC901" s="374">
        <v>0</v>
      </c>
      <c r="AD901" s="374">
        <v>0</v>
      </c>
      <c r="AE901" s="373">
        <v>0</v>
      </c>
      <c r="AF901" s="373"/>
      <c r="AG901" s="373"/>
      <c r="AH901" s="373"/>
      <c r="AI901" s="374">
        <v>0</v>
      </c>
      <c r="AJ901" s="374">
        <v>0</v>
      </c>
      <c r="AK901" s="374">
        <v>0</v>
      </c>
      <c r="AL901" s="374">
        <v>0</v>
      </c>
      <c r="AM901" s="226">
        <v>0</v>
      </c>
      <c r="AN901" s="226">
        <v>0</v>
      </c>
      <c r="AO901" s="226">
        <v>0</v>
      </c>
      <c r="AP901" s="226">
        <v>0</v>
      </c>
      <c r="AQ901" s="227">
        <v>0</v>
      </c>
      <c r="AR901" s="227">
        <v>0</v>
      </c>
      <c r="AS901" s="227">
        <v>0</v>
      </c>
      <c r="AT901" s="227">
        <v>0</v>
      </c>
      <c r="AU901" s="226"/>
      <c r="AV901" s="226">
        <v>0</v>
      </c>
      <c r="AW901" s="226">
        <v>0</v>
      </c>
      <c r="AX901" s="226">
        <v>0</v>
      </c>
      <c r="AY901" s="227"/>
      <c r="AZ901" s="227"/>
      <c r="BA901" s="227"/>
      <c r="BB901" s="227"/>
      <c r="BC901" s="226">
        <f t="shared" si="362"/>
        <v>0</v>
      </c>
      <c r="BD901" s="226">
        <f t="shared" si="362"/>
        <v>0</v>
      </c>
      <c r="BE901" s="226">
        <f t="shared" si="362"/>
        <v>0</v>
      </c>
      <c r="BF901" s="226">
        <f t="shared" si="360"/>
        <v>0</v>
      </c>
      <c r="BG901" s="218">
        <f t="shared" si="360"/>
        <v>0</v>
      </c>
      <c r="BH901" s="218">
        <f t="shared" si="360"/>
        <v>0</v>
      </c>
      <c r="BI901" s="218">
        <f t="shared" si="360"/>
        <v>0</v>
      </c>
      <c r="BJ901" s="218">
        <f t="shared" si="360"/>
        <v>0</v>
      </c>
      <c r="BK901" s="226">
        <f t="shared" si="365"/>
        <v>0</v>
      </c>
      <c r="BL901" s="226">
        <f t="shared" si="365"/>
        <v>0</v>
      </c>
      <c r="BM901" s="226">
        <f t="shared" si="365"/>
        <v>0</v>
      </c>
      <c r="BN901" s="226">
        <f t="shared" si="365"/>
        <v>0</v>
      </c>
      <c r="BO901" s="227">
        <f t="shared" si="357"/>
        <v>0</v>
      </c>
      <c r="BP901" s="227">
        <f t="shared" si="357"/>
        <v>0</v>
      </c>
      <c r="BQ901" s="227">
        <f t="shared" si="357"/>
        <v>0</v>
      </c>
      <c r="BR901" s="227">
        <f t="shared" si="357"/>
        <v>0</v>
      </c>
      <c r="BS901" s="226">
        <v>0</v>
      </c>
      <c r="BT901" s="226">
        <v>0</v>
      </c>
      <c r="BU901" s="226">
        <v>0</v>
      </c>
      <c r="BV901" s="226">
        <v>0</v>
      </c>
      <c r="BW901" s="227">
        <v>0</v>
      </c>
      <c r="BX901" s="227">
        <v>0</v>
      </c>
      <c r="BY901" s="227">
        <v>0</v>
      </c>
      <c r="BZ901" s="227">
        <v>0</v>
      </c>
      <c r="CA901" s="226">
        <v>0</v>
      </c>
      <c r="CB901" s="226">
        <f>IFERROR(VLOOKUP($G901,[12]ITEM!$B$2:$AC$939,26,0),0)</f>
        <v>0</v>
      </c>
      <c r="CC901" s="226">
        <f>IFERROR(VLOOKUP($G901,[12]ITEM!$B$2:$AC$939,27,0),0)</f>
        <v>0</v>
      </c>
      <c r="CD901" s="226">
        <f>IFERROR(VLOOKUP($G901,[12]ITEM!$B$2:$AC$939,28,0),0)</f>
        <v>0</v>
      </c>
      <c r="CE901" s="227">
        <v>0</v>
      </c>
      <c r="CF901" s="227">
        <v>0</v>
      </c>
      <c r="CG901" s="227">
        <v>0</v>
      </c>
      <c r="CH901" s="227">
        <v>0</v>
      </c>
      <c r="CI901" s="375"/>
      <c r="CJ901" s="226">
        <f t="shared" si="364"/>
        <v>0</v>
      </c>
      <c r="CK901" s="226">
        <f t="shared" si="364"/>
        <v>0</v>
      </c>
      <c r="CL901" s="226">
        <f t="shared" si="364"/>
        <v>0</v>
      </c>
      <c r="CM901" s="226">
        <f t="shared" si="364"/>
        <v>0</v>
      </c>
      <c r="CN901" s="227">
        <f t="shared" si="364"/>
        <v>0</v>
      </c>
      <c r="CO901" s="227">
        <f t="shared" si="364"/>
        <v>0</v>
      </c>
      <c r="CP901" s="227">
        <f t="shared" si="364"/>
        <v>0</v>
      </c>
      <c r="CQ901" s="227">
        <f t="shared" si="363"/>
        <v>0</v>
      </c>
      <c r="CR901" s="226">
        <v>0</v>
      </c>
      <c r="CS901" s="226">
        <v>0</v>
      </c>
      <c r="CT901" s="226">
        <v>0</v>
      </c>
      <c r="CU901" s="226">
        <v>0</v>
      </c>
      <c r="CV901" s="227">
        <f t="shared" ref="CV901:CV964" si="369">AQ901-AY901-BO901-DD901-DL901</f>
        <v>0</v>
      </c>
      <c r="CW901" s="227">
        <f>CV901*(1+('[13]GROWTH (YoY)'!AR901/100))</f>
        <v>0</v>
      </c>
      <c r="CX901" s="227">
        <f>CW901*(1+('[13]GROWTH (YoY)'!AS901/100))</f>
        <v>0</v>
      </c>
      <c r="CY901" s="227">
        <f>CX901*(1+('[13]GROWTH (YoY)'!AT901/100))</f>
        <v>0</v>
      </c>
      <c r="CZ901" s="226">
        <v>0</v>
      </c>
      <c r="DA901" s="226">
        <v>0</v>
      </c>
      <c r="DB901" s="226">
        <v>0</v>
      </c>
      <c r="DC901" s="226">
        <v>0</v>
      </c>
      <c r="DD901" s="227">
        <v>0</v>
      </c>
      <c r="DE901" s="227">
        <v>0</v>
      </c>
      <c r="DF901" s="227">
        <v>0</v>
      </c>
      <c r="DG901" s="227">
        <v>0</v>
      </c>
      <c r="DH901" s="226">
        <v>0</v>
      </c>
      <c r="DI901" s="226">
        <v>0</v>
      </c>
      <c r="DJ901" s="226">
        <v>0</v>
      </c>
      <c r="DK901" s="226">
        <v>0</v>
      </c>
      <c r="DL901" s="227">
        <v>0</v>
      </c>
      <c r="DM901" s="227">
        <v>0</v>
      </c>
      <c r="DN901" s="227">
        <v>0</v>
      </c>
      <c r="DO901" s="227">
        <v>0</v>
      </c>
      <c r="DP901" s="376">
        <f t="shared" si="367"/>
        <v>0</v>
      </c>
      <c r="DQ901" s="226">
        <f t="shared" si="367"/>
        <v>0</v>
      </c>
      <c r="DR901" s="226">
        <f t="shared" si="367"/>
        <v>0</v>
      </c>
      <c r="DS901" s="226">
        <f t="shared" si="366"/>
        <v>0</v>
      </c>
      <c r="DT901" s="227">
        <f t="shared" si="366"/>
        <v>0</v>
      </c>
      <c r="DU901" s="227">
        <f t="shared" si="366"/>
        <v>0</v>
      </c>
      <c r="DV901" s="227">
        <f t="shared" si="366"/>
        <v>0</v>
      </c>
      <c r="DW901" s="227">
        <f t="shared" si="366"/>
        <v>0</v>
      </c>
      <c r="DX901" s="377">
        <f t="shared" si="359"/>
        <v>0</v>
      </c>
      <c r="DY901" s="377">
        <f t="shared" si="359"/>
        <v>0</v>
      </c>
      <c r="DZ901" s="377">
        <f t="shared" si="359"/>
        <v>0</v>
      </c>
      <c r="EA901" s="377">
        <f t="shared" si="359"/>
        <v>0</v>
      </c>
      <c r="EB901" s="378">
        <f t="shared" si="368"/>
        <v>0</v>
      </c>
      <c r="EC901" s="378">
        <f t="shared" si="368"/>
        <v>0</v>
      </c>
      <c r="ED901" s="378">
        <f t="shared" si="368"/>
        <v>0</v>
      </c>
      <c r="EE901" s="378">
        <f t="shared" si="368"/>
        <v>0</v>
      </c>
      <c r="EG901" s="226">
        <v>0</v>
      </c>
      <c r="EH901" s="226">
        <v>0</v>
      </c>
      <c r="EI901" s="226">
        <v>0</v>
      </c>
      <c r="EJ901" s="226">
        <v>0</v>
      </c>
      <c r="EK901" s="226">
        <v>0</v>
      </c>
      <c r="EL901" s="226">
        <v>0</v>
      </c>
      <c r="EM901" s="226">
        <v>0</v>
      </c>
      <c r="EN901" s="379">
        <f t="shared" si="345"/>
        <v>0</v>
      </c>
      <c r="EO901" s="226">
        <f t="shared" si="346"/>
        <v>0</v>
      </c>
      <c r="EP901" s="379">
        <f t="shared" si="347"/>
        <v>0</v>
      </c>
      <c r="EQ901" s="226">
        <f t="shared" si="348"/>
        <v>0</v>
      </c>
      <c r="ER901" s="226">
        <f t="shared" si="349"/>
        <v>0</v>
      </c>
      <c r="ES901" s="292"/>
      <c r="ET901" s="227">
        <v>0</v>
      </c>
      <c r="EU901" s="227">
        <v>0</v>
      </c>
      <c r="EV901" s="227">
        <v>0</v>
      </c>
      <c r="EW901" s="227">
        <v>0</v>
      </c>
      <c r="EX901" s="227">
        <v>0</v>
      </c>
      <c r="EY901" s="227">
        <v>0</v>
      </c>
      <c r="EZ901" s="227">
        <v>0</v>
      </c>
      <c r="FA901" s="380">
        <f t="shared" si="352"/>
        <v>0</v>
      </c>
      <c r="FB901" s="228">
        <f t="shared" si="353"/>
        <v>0</v>
      </c>
      <c r="FC901" s="380">
        <f t="shared" si="354"/>
        <v>0</v>
      </c>
      <c r="FD901" s="227">
        <f t="shared" si="355"/>
        <v>0</v>
      </c>
      <c r="FE901" s="227">
        <f t="shared" si="356"/>
        <v>0</v>
      </c>
      <c r="FF901" s="227">
        <v>0</v>
      </c>
      <c r="FG901" s="228">
        <f t="shared" ref="FG901:FG964" si="370">IFERROR((FH901/FF901)*100,0)</f>
        <v>0</v>
      </c>
      <c r="FH901" s="227">
        <v>0</v>
      </c>
      <c r="FI901" s="227">
        <v>0</v>
      </c>
      <c r="FJ901" s="227">
        <v>0</v>
      </c>
      <c r="FK901" s="227">
        <f t="shared" si="342"/>
        <v>0</v>
      </c>
      <c r="FL901" s="227">
        <v>0</v>
      </c>
      <c r="FM901" s="227">
        <f t="shared" si="343"/>
        <v>0</v>
      </c>
      <c r="FZ901" s="229"/>
      <c r="GA901" s="229"/>
      <c r="GB901" s="229"/>
      <c r="GC901" s="229"/>
      <c r="GD901" s="229"/>
    </row>
    <row r="902" spans="1:186" s="368" customFormat="1">
      <c r="A902" s="287" t="s">
        <v>2039</v>
      </c>
      <c r="B902" s="369" t="s">
        <v>2040</v>
      </c>
      <c r="C902" s="287" t="s">
        <v>2097</v>
      </c>
      <c r="D902" s="287" t="s">
        <v>2043</v>
      </c>
      <c r="E902" s="369" t="s">
        <v>2098</v>
      </c>
      <c r="F902" s="287">
        <v>899</v>
      </c>
      <c r="G902" s="392" t="s">
        <v>2172</v>
      </c>
      <c r="H902" s="392" t="s">
        <v>2173</v>
      </c>
      <c r="I902" s="393" t="s">
        <v>2166</v>
      </c>
      <c r="J902" s="286" t="s">
        <v>2167</v>
      </c>
      <c r="K902" s="393" t="s">
        <v>1113</v>
      </c>
      <c r="L902" s="392" t="s">
        <v>2133</v>
      </c>
      <c r="M902" s="392" t="s">
        <v>3136</v>
      </c>
      <c r="N902" s="372">
        <v>1</v>
      </c>
      <c r="O902" s="373"/>
      <c r="P902" s="373"/>
      <c r="Q902" s="373"/>
      <c r="R902" s="373"/>
      <c r="S902" s="374">
        <v>0</v>
      </c>
      <c r="T902" s="374">
        <v>0</v>
      </c>
      <c r="U902" s="374">
        <v>0</v>
      </c>
      <c r="V902" s="374">
        <v>0</v>
      </c>
      <c r="W902" s="373"/>
      <c r="X902" s="373"/>
      <c r="Y902" s="373"/>
      <c r="Z902" s="373"/>
      <c r="AA902" s="374">
        <v>0</v>
      </c>
      <c r="AB902" s="374">
        <v>0</v>
      </c>
      <c r="AC902" s="374">
        <v>0</v>
      </c>
      <c r="AD902" s="374">
        <v>0</v>
      </c>
      <c r="AE902" s="373">
        <v>0</v>
      </c>
      <c r="AF902" s="373"/>
      <c r="AG902" s="373"/>
      <c r="AH902" s="373"/>
      <c r="AI902" s="374">
        <v>0</v>
      </c>
      <c r="AJ902" s="374">
        <v>0</v>
      </c>
      <c r="AK902" s="374">
        <v>0</v>
      </c>
      <c r="AL902" s="374">
        <v>0</v>
      </c>
      <c r="AM902" s="226">
        <v>0</v>
      </c>
      <c r="AN902" s="226">
        <v>0</v>
      </c>
      <c r="AO902" s="226">
        <v>0</v>
      </c>
      <c r="AP902" s="226">
        <v>0</v>
      </c>
      <c r="AQ902" s="227">
        <v>0</v>
      </c>
      <c r="AR902" s="227">
        <v>0</v>
      </c>
      <c r="AS902" s="227">
        <v>0</v>
      </c>
      <c r="AT902" s="227">
        <v>0</v>
      </c>
      <c r="AU902" s="226"/>
      <c r="AV902" s="226">
        <v>0</v>
      </c>
      <c r="AW902" s="226">
        <v>0</v>
      </c>
      <c r="AX902" s="226">
        <v>0</v>
      </c>
      <c r="AY902" s="227"/>
      <c r="AZ902" s="227"/>
      <c r="BA902" s="227"/>
      <c r="BB902" s="227"/>
      <c r="BC902" s="226">
        <f t="shared" si="362"/>
        <v>0</v>
      </c>
      <c r="BD902" s="226">
        <f t="shared" si="362"/>
        <v>0</v>
      </c>
      <c r="BE902" s="226">
        <f t="shared" si="362"/>
        <v>0</v>
      </c>
      <c r="BF902" s="226">
        <f t="shared" si="360"/>
        <v>0</v>
      </c>
      <c r="BG902" s="218">
        <f t="shared" si="360"/>
        <v>0</v>
      </c>
      <c r="BH902" s="218">
        <f t="shared" si="360"/>
        <v>0</v>
      </c>
      <c r="BI902" s="218">
        <f t="shared" si="360"/>
        <v>0</v>
      </c>
      <c r="BJ902" s="218">
        <f t="shared" si="360"/>
        <v>0</v>
      </c>
      <c r="BK902" s="226">
        <f t="shared" si="365"/>
        <v>0</v>
      </c>
      <c r="BL902" s="226">
        <f t="shared" si="365"/>
        <v>0</v>
      </c>
      <c r="BM902" s="226">
        <f t="shared" si="365"/>
        <v>0</v>
      </c>
      <c r="BN902" s="226">
        <f t="shared" si="365"/>
        <v>0</v>
      </c>
      <c r="BO902" s="227">
        <f t="shared" si="357"/>
        <v>0</v>
      </c>
      <c r="BP902" s="227">
        <f t="shared" si="357"/>
        <v>0</v>
      </c>
      <c r="BQ902" s="227">
        <f t="shared" si="357"/>
        <v>0</v>
      </c>
      <c r="BR902" s="227">
        <f t="shared" si="357"/>
        <v>0</v>
      </c>
      <c r="BS902" s="226">
        <v>0</v>
      </c>
      <c r="BT902" s="226">
        <v>0</v>
      </c>
      <c r="BU902" s="226">
        <v>0</v>
      </c>
      <c r="BV902" s="226">
        <v>0</v>
      </c>
      <c r="BW902" s="227">
        <v>0</v>
      </c>
      <c r="BX902" s="227">
        <v>0</v>
      </c>
      <c r="BY902" s="227">
        <v>0</v>
      </c>
      <c r="BZ902" s="227">
        <v>0</v>
      </c>
      <c r="CA902" s="226">
        <v>0</v>
      </c>
      <c r="CB902" s="226">
        <f>IFERROR(VLOOKUP($G902,[12]ITEM!$B$2:$AC$939,26,0),0)</f>
        <v>0</v>
      </c>
      <c r="CC902" s="226">
        <f>IFERROR(VLOOKUP($G902,[12]ITEM!$B$2:$AC$939,27,0),0)</f>
        <v>0</v>
      </c>
      <c r="CD902" s="226">
        <f>IFERROR(VLOOKUP($G902,[12]ITEM!$B$2:$AC$939,28,0),0)</f>
        <v>0</v>
      </c>
      <c r="CE902" s="227">
        <v>0</v>
      </c>
      <c r="CF902" s="227">
        <v>0</v>
      </c>
      <c r="CG902" s="227">
        <v>0</v>
      </c>
      <c r="CH902" s="227">
        <v>0</v>
      </c>
      <c r="CI902" s="375"/>
      <c r="CJ902" s="226">
        <f t="shared" si="364"/>
        <v>0</v>
      </c>
      <c r="CK902" s="226">
        <f t="shared" si="364"/>
        <v>0</v>
      </c>
      <c r="CL902" s="226">
        <f t="shared" si="364"/>
        <v>0</v>
      </c>
      <c r="CM902" s="226">
        <f t="shared" si="364"/>
        <v>0</v>
      </c>
      <c r="CN902" s="227">
        <f t="shared" si="364"/>
        <v>0</v>
      </c>
      <c r="CO902" s="227">
        <f t="shared" si="364"/>
        <v>0</v>
      </c>
      <c r="CP902" s="227">
        <f t="shared" si="364"/>
        <v>0</v>
      </c>
      <c r="CQ902" s="227">
        <f t="shared" si="363"/>
        <v>0</v>
      </c>
      <c r="CR902" s="226">
        <v>0</v>
      </c>
      <c r="CS902" s="226">
        <v>0</v>
      </c>
      <c r="CT902" s="226">
        <v>0</v>
      </c>
      <c r="CU902" s="226">
        <v>0</v>
      </c>
      <c r="CV902" s="227">
        <f t="shared" si="369"/>
        <v>0</v>
      </c>
      <c r="CW902" s="227">
        <f>CV902*(1+('[13]GROWTH (YoY)'!AR902/100))</f>
        <v>0</v>
      </c>
      <c r="CX902" s="227">
        <f>CW902*(1+('[13]GROWTH (YoY)'!AS902/100))</f>
        <v>0</v>
      </c>
      <c r="CY902" s="227">
        <f>CX902*(1+('[13]GROWTH (YoY)'!AT902/100))</f>
        <v>0</v>
      </c>
      <c r="CZ902" s="226">
        <v>0</v>
      </c>
      <c r="DA902" s="226">
        <v>0</v>
      </c>
      <c r="DB902" s="226">
        <v>0</v>
      </c>
      <c r="DC902" s="226">
        <v>0</v>
      </c>
      <c r="DD902" s="227">
        <v>0</v>
      </c>
      <c r="DE902" s="227">
        <v>0</v>
      </c>
      <c r="DF902" s="227">
        <v>0</v>
      </c>
      <c r="DG902" s="227">
        <v>0</v>
      </c>
      <c r="DH902" s="226">
        <v>0</v>
      </c>
      <c r="DI902" s="226">
        <v>0</v>
      </c>
      <c r="DJ902" s="226">
        <v>0</v>
      </c>
      <c r="DK902" s="226">
        <v>0</v>
      </c>
      <c r="DL902" s="227">
        <v>0</v>
      </c>
      <c r="DM902" s="227">
        <v>0</v>
      </c>
      <c r="DN902" s="227">
        <v>0</v>
      </c>
      <c r="DO902" s="227">
        <v>0</v>
      </c>
      <c r="DP902" s="376">
        <f t="shared" si="367"/>
        <v>0</v>
      </c>
      <c r="DQ902" s="226">
        <f t="shared" si="367"/>
        <v>0</v>
      </c>
      <c r="DR902" s="226">
        <f t="shared" si="367"/>
        <v>0</v>
      </c>
      <c r="DS902" s="226">
        <f t="shared" si="366"/>
        <v>0</v>
      </c>
      <c r="DT902" s="227">
        <f t="shared" si="366"/>
        <v>0</v>
      </c>
      <c r="DU902" s="227">
        <f t="shared" si="366"/>
        <v>0</v>
      </c>
      <c r="DV902" s="227">
        <f t="shared" si="366"/>
        <v>0</v>
      </c>
      <c r="DW902" s="227">
        <f t="shared" si="366"/>
        <v>0</v>
      </c>
      <c r="DX902" s="377">
        <f t="shared" si="359"/>
        <v>0</v>
      </c>
      <c r="DY902" s="377">
        <f t="shared" si="359"/>
        <v>0</v>
      </c>
      <c r="DZ902" s="377">
        <f t="shared" si="359"/>
        <v>0</v>
      </c>
      <c r="EA902" s="377">
        <f t="shared" si="359"/>
        <v>0</v>
      </c>
      <c r="EB902" s="378">
        <f t="shared" si="368"/>
        <v>0</v>
      </c>
      <c r="EC902" s="378">
        <f t="shared" si="368"/>
        <v>0</v>
      </c>
      <c r="ED902" s="378">
        <f t="shared" si="368"/>
        <v>0</v>
      </c>
      <c r="EE902" s="378">
        <f t="shared" si="368"/>
        <v>0</v>
      </c>
      <c r="EG902" s="226">
        <v>0</v>
      </c>
      <c r="EH902" s="226">
        <v>0</v>
      </c>
      <c r="EI902" s="226">
        <v>0</v>
      </c>
      <c r="EJ902" s="226">
        <v>0</v>
      </c>
      <c r="EK902" s="226">
        <v>0</v>
      </c>
      <c r="EL902" s="226">
        <v>0</v>
      </c>
      <c r="EM902" s="226">
        <v>0</v>
      </c>
      <c r="EN902" s="379">
        <f t="shared" si="345"/>
        <v>0</v>
      </c>
      <c r="EO902" s="226">
        <f t="shared" si="346"/>
        <v>0</v>
      </c>
      <c r="EP902" s="379">
        <f t="shared" si="347"/>
        <v>0</v>
      </c>
      <c r="EQ902" s="226">
        <f t="shared" si="348"/>
        <v>0</v>
      </c>
      <c r="ER902" s="226">
        <f t="shared" si="349"/>
        <v>0</v>
      </c>
      <c r="ES902" s="292"/>
      <c r="ET902" s="227">
        <v>0</v>
      </c>
      <c r="EU902" s="227">
        <v>0</v>
      </c>
      <c r="EV902" s="227">
        <v>0</v>
      </c>
      <c r="EW902" s="227">
        <v>0</v>
      </c>
      <c r="EX902" s="227">
        <v>0</v>
      </c>
      <c r="EY902" s="227">
        <v>0</v>
      </c>
      <c r="EZ902" s="227">
        <v>0</v>
      </c>
      <c r="FA902" s="380">
        <f t="shared" si="352"/>
        <v>0</v>
      </c>
      <c r="FB902" s="228">
        <f t="shared" si="353"/>
        <v>0</v>
      </c>
      <c r="FC902" s="380">
        <f t="shared" si="354"/>
        <v>0</v>
      </c>
      <c r="FD902" s="227">
        <f t="shared" si="355"/>
        <v>0</v>
      </c>
      <c r="FE902" s="227">
        <f t="shared" si="356"/>
        <v>0</v>
      </c>
      <c r="FF902" s="227">
        <v>0</v>
      </c>
      <c r="FG902" s="228">
        <f t="shared" si="370"/>
        <v>0</v>
      </c>
      <c r="FH902" s="227">
        <v>0</v>
      </c>
      <c r="FI902" s="227">
        <v>0</v>
      </c>
      <c r="FJ902" s="227">
        <v>0</v>
      </c>
      <c r="FK902" s="227">
        <f t="shared" ref="FK902:FK965" si="371">FI902-FH902-FJ902</f>
        <v>0</v>
      </c>
      <c r="FL902" s="227">
        <v>0</v>
      </c>
      <c r="FM902" s="227">
        <f t="shared" ref="FM902:FM965" si="372">FK902-FL902</f>
        <v>0</v>
      </c>
      <c r="FZ902" s="229"/>
      <c r="GA902" s="229"/>
      <c r="GB902" s="229"/>
      <c r="GC902" s="229"/>
      <c r="GD902" s="229"/>
    </row>
    <row r="903" spans="1:186" s="368" customFormat="1">
      <c r="A903" s="287" t="s">
        <v>2039</v>
      </c>
      <c r="B903" s="369" t="s">
        <v>2040</v>
      </c>
      <c r="C903" s="287" t="s">
        <v>2097</v>
      </c>
      <c r="D903" s="287" t="s">
        <v>2043</v>
      </c>
      <c r="E903" s="369" t="s">
        <v>2098</v>
      </c>
      <c r="F903" s="287">
        <v>900</v>
      </c>
      <c r="G903" s="392" t="s">
        <v>2174</v>
      </c>
      <c r="H903" s="392" t="s">
        <v>2175</v>
      </c>
      <c r="I903" s="393" t="s">
        <v>2166</v>
      </c>
      <c r="J903" s="286" t="s">
        <v>2167</v>
      </c>
      <c r="K903" s="393" t="s">
        <v>1113</v>
      </c>
      <c r="L903" s="392" t="s">
        <v>2133</v>
      </c>
      <c r="M903" s="392" t="s">
        <v>3134</v>
      </c>
      <c r="N903" s="372">
        <v>1</v>
      </c>
      <c r="O903" s="373">
        <v>336</v>
      </c>
      <c r="P903" s="373">
        <v>441</v>
      </c>
      <c r="Q903" s="373">
        <v>469</v>
      </c>
      <c r="R903" s="373">
        <v>503</v>
      </c>
      <c r="S903" s="374">
        <v>478</v>
      </c>
      <c r="T903" s="374">
        <v>509</v>
      </c>
      <c r="U903" s="374">
        <v>493</v>
      </c>
      <c r="V903" s="374">
        <v>502</v>
      </c>
      <c r="W903" s="373">
        <v>82</v>
      </c>
      <c r="X903" s="373">
        <v>92</v>
      </c>
      <c r="Y903" s="373">
        <v>97</v>
      </c>
      <c r="Z903" s="373">
        <v>107</v>
      </c>
      <c r="AA903" s="374">
        <v>100</v>
      </c>
      <c r="AB903" s="374">
        <v>91</v>
      </c>
      <c r="AC903" s="374">
        <v>128</v>
      </c>
      <c r="AD903" s="374">
        <v>132</v>
      </c>
      <c r="AE903" s="373">
        <v>7</v>
      </c>
      <c r="AF903" s="373">
        <v>6</v>
      </c>
      <c r="AG903" s="373">
        <v>6</v>
      </c>
      <c r="AH903" s="373">
        <v>6</v>
      </c>
      <c r="AI903" s="374">
        <v>7</v>
      </c>
      <c r="AJ903" s="374">
        <v>7</v>
      </c>
      <c r="AK903" s="374">
        <v>7</v>
      </c>
      <c r="AL903" s="374">
        <v>7</v>
      </c>
      <c r="AM903" s="226">
        <v>254</v>
      </c>
      <c r="AN903" s="226">
        <v>349</v>
      </c>
      <c r="AO903" s="226">
        <v>372</v>
      </c>
      <c r="AP903" s="226">
        <v>396</v>
      </c>
      <c r="AQ903" s="227">
        <v>378</v>
      </c>
      <c r="AR903" s="227">
        <v>418</v>
      </c>
      <c r="AS903" s="227">
        <v>365</v>
      </c>
      <c r="AT903" s="227">
        <v>369</v>
      </c>
      <c r="AU903" s="226">
        <v>117</v>
      </c>
      <c r="AV903" s="226">
        <v>145</v>
      </c>
      <c r="AW903" s="226">
        <v>157</v>
      </c>
      <c r="AX903" s="226">
        <v>164</v>
      </c>
      <c r="AY903" s="227">
        <v>160</v>
      </c>
      <c r="AZ903" s="227">
        <v>173</v>
      </c>
      <c r="BA903" s="227">
        <v>180</v>
      </c>
      <c r="BB903" s="227">
        <v>181</v>
      </c>
      <c r="BC903" s="226">
        <f t="shared" si="362"/>
        <v>133</v>
      </c>
      <c r="BD903" s="226">
        <f t="shared" si="362"/>
        <v>191</v>
      </c>
      <c r="BE903" s="226">
        <f t="shared" si="362"/>
        <v>195</v>
      </c>
      <c r="BF903" s="226">
        <f t="shared" si="362"/>
        <v>213</v>
      </c>
      <c r="BG903" s="218">
        <f t="shared" si="362"/>
        <v>209</v>
      </c>
      <c r="BH903" s="218">
        <f t="shared" si="362"/>
        <v>228</v>
      </c>
      <c r="BI903" s="218">
        <f t="shared" si="362"/>
        <v>169</v>
      </c>
      <c r="BJ903" s="218">
        <f t="shared" si="362"/>
        <v>181</v>
      </c>
      <c r="BK903" s="226">
        <f t="shared" si="365"/>
        <v>4</v>
      </c>
      <c r="BL903" s="226">
        <f t="shared" si="365"/>
        <v>13</v>
      </c>
      <c r="BM903" s="226">
        <f t="shared" si="365"/>
        <v>20</v>
      </c>
      <c r="BN903" s="226">
        <f t="shared" si="365"/>
        <v>19</v>
      </c>
      <c r="BO903" s="227">
        <f t="shared" si="357"/>
        <v>9</v>
      </c>
      <c r="BP903" s="227">
        <f t="shared" si="357"/>
        <v>17</v>
      </c>
      <c r="BQ903" s="227">
        <f t="shared" si="357"/>
        <v>16</v>
      </c>
      <c r="BR903" s="227">
        <f t="shared" si="357"/>
        <v>7</v>
      </c>
      <c r="BS903" s="226">
        <v>4</v>
      </c>
      <c r="BT903" s="226">
        <v>13</v>
      </c>
      <c r="BU903" s="226">
        <v>20</v>
      </c>
      <c r="BV903" s="226">
        <v>19</v>
      </c>
      <c r="BW903" s="227">
        <v>9</v>
      </c>
      <c r="BX903" s="227">
        <v>17</v>
      </c>
      <c r="BY903" s="227">
        <v>16</v>
      </c>
      <c r="BZ903" s="227">
        <v>7</v>
      </c>
      <c r="CA903" s="226">
        <v>0</v>
      </c>
      <c r="CB903" s="226">
        <f>IFERROR(VLOOKUP($G903,[12]ITEM!$B$2:$AC$939,26,0),0)</f>
        <v>0</v>
      </c>
      <c r="CC903" s="226">
        <f>IFERROR(VLOOKUP($G903,[12]ITEM!$B$2:$AC$939,27,0),0)</f>
        <v>0</v>
      </c>
      <c r="CD903" s="226">
        <f>IFERROR(VLOOKUP($G903,[12]ITEM!$B$2:$AC$939,28,0),0)</f>
        <v>0</v>
      </c>
      <c r="CE903" s="227">
        <v>0</v>
      </c>
      <c r="CF903" s="227">
        <v>0</v>
      </c>
      <c r="CG903" s="227">
        <v>0</v>
      </c>
      <c r="CH903" s="227">
        <v>0</v>
      </c>
      <c r="CI903" s="375"/>
      <c r="CJ903" s="226">
        <f t="shared" si="364"/>
        <v>134</v>
      </c>
      <c r="CK903" s="226">
        <f t="shared" si="364"/>
        <v>184</v>
      </c>
      <c r="CL903" s="226">
        <f t="shared" si="364"/>
        <v>197</v>
      </c>
      <c r="CM903" s="226">
        <f t="shared" si="364"/>
        <v>209</v>
      </c>
      <c r="CN903" s="227">
        <f t="shared" si="364"/>
        <v>209</v>
      </c>
      <c r="CO903" s="227">
        <f t="shared" si="364"/>
        <v>231.81312272788338</v>
      </c>
      <c r="CP903" s="227">
        <f t="shared" si="364"/>
        <v>204.32778229489065</v>
      </c>
      <c r="CQ903" s="227">
        <f t="shared" si="363"/>
        <v>207.61720849366975</v>
      </c>
      <c r="CR903" s="226">
        <v>126</v>
      </c>
      <c r="CS903" s="226">
        <v>172</v>
      </c>
      <c r="CT903" s="226">
        <v>184</v>
      </c>
      <c r="CU903" s="226">
        <v>196</v>
      </c>
      <c r="CV903" s="227">
        <f t="shared" si="369"/>
        <v>196</v>
      </c>
      <c r="CW903" s="227">
        <f>CV903*(1+('[13]GROWTH (YoY)'!AR903/100))</f>
        <v>216.81312272788338</v>
      </c>
      <c r="CX903" s="227">
        <f>CW903*(1+('[13]GROWTH (YoY)'!AS903/100))</f>
        <v>189.32778229489065</v>
      </c>
      <c r="CY903" s="227">
        <f>CX903*(1+('[13]GROWTH (YoY)'!AT903/100))</f>
        <v>191.61720849366975</v>
      </c>
      <c r="CZ903" s="226">
        <v>0</v>
      </c>
      <c r="DA903" s="226">
        <v>0</v>
      </c>
      <c r="DB903" s="226">
        <v>0</v>
      </c>
      <c r="DC903" s="226">
        <v>0</v>
      </c>
      <c r="DD903" s="227">
        <v>0</v>
      </c>
      <c r="DE903" s="227">
        <v>0</v>
      </c>
      <c r="DF903" s="227">
        <v>0</v>
      </c>
      <c r="DG903" s="227">
        <v>0</v>
      </c>
      <c r="DH903" s="226">
        <v>8</v>
      </c>
      <c r="DI903" s="226">
        <v>12</v>
      </c>
      <c r="DJ903" s="226">
        <v>13</v>
      </c>
      <c r="DK903" s="226">
        <v>13</v>
      </c>
      <c r="DL903" s="227">
        <v>13</v>
      </c>
      <c r="DM903" s="227">
        <v>15</v>
      </c>
      <c r="DN903" s="227">
        <v>15</v>
      </c>
      <c r="DO903" s="227">
        <v>16</v>
      </c>
      <c r="DP903" s="376">
        <f t="shared" si="367"/>
        <v>-1</v>
      </c>
      <c r="DQ903" s="226">
        <f t="shared" si="367"/>
        <v>7</v>
      </c>
      <c r="DR903" s="226">
        <f t="shared" si="367"/>
        <v>-2</v>
      </c>
      <c r="DS903" s="226">
        <f t="shared" si="366"/>
        <v>4</v>
      </c>
      <c r="DT903" s="227">
        <f t="shared" si="366"/>
        <v>0</v>
      </c>
      <c r="DU903" s="227">
        <f t="shared" si="366"/>
        <v>-3.8131227278833819</v>
      </c>
      <c r="DV903" s="227">
        <f t="shared" si="366"/>
        <v>-35.327782294890653</v>
      </c>
      <c r="DW903" s="227">
        <f t="shared" si="366"/>
        <v>-26.61720849366975</v>
      </c>
      <c r="DX903" s="377">
        <f t="shared" si="359"/>
        <v>0.24404761904761904</v>
      </c>
      <c r="DY903" s="377">
        <f t="shared" si="359"/>
        <v>0.20861678004535147</v>
      </c>
      <c r="DZ903" s="377">
        <f t="shared" si="359"/>
        <v>0.2068230277185501</v>
      </c>
      <c r="EA903" s="377">
        <f t="shared" si="359"/>
        <v>0.21272365805168986</v>
      </c>
      <c r="EB903" s="378">
        <f t="shared" si="368"/>
        <v>0.20920502092050208</v>
      </c>
      <c r="EC903" s="378">
        <f t="shared" si="368"/>
        <v>0.1787819253438114</v>
      </c>
      <c r="ED903" s="378">
        <f t="shared" si="368"/>
        <v>0.25963488843813387</v>
      </c>
      <c r="EE903" s="378">
        <f t="shared" si="368"/>
        <v>0.26294820717131473</v>
      </c>
      <c r="EG903" s="226">
        <v>286</v>
      </c>
      <c r="EH903" s="226">
        <v>79</v>
      </c>
      <c r="EI903" s="226">
        <v>207</v>
      </c>
      <c r="EJ903" s="226">
        <v>98</v>
      </c>
      <c r="EK903" s="226">
        <v>64</v>
      </c>
      <c r="EL903" s="226">
        <v>1293</v>
      </c>
      <c r="EM903" s="226">
        <v>1293</v>
      </c>
      <c r="EN903" s="379">
        <f t="shared" ref="EN903:EN966" si="373">IFERROR(EH903/EG903,0)</f>
        <v>0.2762237762237762</v>
      </c>
      <c r="EO903" s="226">
        <f t="shared" ref="EO903:EO966" si="374">IFERROR((EJ903/EI903)*100,0)</f>
        <v>47.342995169082123</v>
      </c>
      <c r="EP903" s="379">
        <f t="shared" ref="EP903:EP966" si="375">IFERROR(EK903/EG903,0)</f>
        <v>0.22377622377622378</v>
      </c>
      <c r="EQ903" s="226">
        <f t="shared" ref="EQ903:EQ966" si="376">IFERROR((EK903*1000000)/EL903,0)</f>
        <v>49497.293116782675</v>
      </c>
      <c r="ER903" s="226">
        <f t="shared" ref="ER903:ER966" si="377">IFERROR((EJ903*1000000)/EM903/12,0)</f>
        <v>6316.0608404227896</v>
      </c>
      <c r="ES903" s="292"/>
      <c r="ET903" s="227">
        <v>364</v>
      </c>
      <c r="EU903" s="227">
        <v>98</v>
      </c>
      <c r="EV903" s="227">
        <v>266</v>
      </c>
      <c r="EW903" s="227">
        <v>94</v>
      </c>
      <c r="EX903" s="227">
        <v>57</v>
      </c>
      <c r="EY903" s="227">
        <v>1240</v>
      </c>
      <c r="EZ903" s="227">
        <v>1240</v>
      </c>
      <c r="FA903" s="380">
        <f t="shared" si="352"/>
        <v>0.26923076923076922</v>
      </c>
      <c r="FB903" s="228">
        <f t="shared" si="353"/>
        <v>35.338345864661655</v>
      </c>
      <c r="FC903" s="380">
        <f t="shared" si="354"/>
        <v>0.15659340659340659</v>
      </c>
      <c r="FD903" s="227">
        <f t="shared" si="355"/>
        <v>45967.741935483871</v>
      </c>
      <c r="FE903" s="227">
        <f t="shared" si="356"/>
        <v>6317.2043010752686</v>
      </c>
      <c r="FF903" s="227">
        <v>266</v>
      </c>
      <c r="FG903" s="228">
        <f t="shared" si="370"/>
        <v>41.729323308270679</v>
      </c>
      <c r="FH903" s="227">
        <v>111</v>
      </c>
      <c r="FI903" s="227">
        <v>266</v>
      </c>
      <c r="FJ903" s="227">
        <v>1</v>
      </c>
      <c r="FK903" s="227">
        <f t="shared" si="371"/>
        <v>154</v>
      </c>
      <c r="FL903" s="227">
        <v>11</v>
      </c>
      <c r="FM903" s="227">
        <f t="shared" si="372"/>
        <v>143</v>
      </c>
      <c r="FZ903" s="229"/>
      <c r="GA903" s="229"/>
      <c r="GB903" s="229"/>
      <c r="GC903" s="229"/>
      <c r="GD903" s="229"/>
    </row>
    <row r="904" spans="1:186" s="368" customFormat="1">
      <c r="A904" s="287" t="s">
        <v>2039</v>
      </c>
      <c r="B904" s="369" t="s">
        <v>2040</v>
      </c>
      <c r="C904" s="287" t="s">
        <v>2097</v>
      </c>
      <c r="D904" s="287" t="s">
        <v>2043</v>
      </c>
      <c r="E904" s="369" t="s">
        <v>2098</v>
      </c>
      <c r="F904" s="287">
        <v>901</v>
      </c>
      <c r="G904" s="392" t="s">
        <v>2176</v>
      </c>
      <c r="H904" s="392" t="s">
        <v>2177</v>
      </c>
      <c r="I904" s="393" t="s">
        <v>2166</v>
      </c>
      <c r="J904" s="286" t="s">
        <v>2167</v>
      </c>
      <c r="K904" s="393" t="s">
        <v>1113</v>
      </c>
      <c r="L904" s="392" t="s">
        <v>2133</v>
      </c>
      <c r="M904" s="392" t="s">
        <v>3134</v>
      </c>
      <c r="N904" s="372">
        <v>1</v>
      </c>
      <c r="O904" s="373"/>
      <c r="P904" s="373"/>
      <c r="Q904" s="373"/>
      <c r="R904" s="373"/>
      <c r="S904" s="374">
        <v>5</v>
      </c>
      <c r="T904" s="374">
        <v>5</v>
      </c>
      <c r="U904" s="374">
        <v>262</v>
      </c>
      <c r="V904" s="374">
        <v>310</v>
      </c>
      <c r="W904" s="373"/>
      <c r="X904" s="373"/>
      <c r="Y904" s="373"/>
      <c r="Z904" s="373"/>
      <c r="AA904" s="374">
        <v>2</v>
      </c>
      <c r="AB904" s="374">
        <v>2</v>
      </c>
      <c r="AC904" s="374">
        <v>138</v>
      </c>
      <c r="AD904" s="374">
        <v>142</v>
      </c>
      <c r="AE904" s="373">
        <v>0</v>
      </c>
      <c r="AF904" s="373"/>
      <c r="AG904" s="373"/>
      <c r="AH904" s="373"/>
      <c r="AI904" s="374">
        <v>0</v>
      </c>
      <c r="AJ904" s="374">
        <v>0</v>
      </c>
      <c r="AK904" s="374">
        <v>0</v>
      </c>
      <c r="AL904" s="374">
        <v>0</v>
      </c>
      <c r="AM904" s="226">
        <v>0</v>
      </c>
      <c r="AN904" s="226">
        <v>0</v>
      </c>
      <c r="AO904" s="226">
        <v>0</v>
      </c>
      <c r="AP904" s="226">
        <v>0</v>
      </c>
      <c r="AQ904" s="227">
        <v>3</v>
      </c>
      <c r="AR904" s="227">
        <v>3</v>
      </c>
      <c r="AS904" s="227">
        <v>124</v>
      </c>
      <c r="AT904" s="227">
        <v>167</v>
      </c>
      <c r="AU904" s="226">
        <v>0</v>
      </c>
      <c r="AV904" s="226">
        <v>0</v>
      </c>
      <c r="AW904" s="226">
        <v>0</v>
      </c>
      <c r="AX904" s="226">
        <v>0</v>
      </c>
      <c r="AY904" s="227">
        <v>1</v>
      </c>
      <c r="AZ904" s="227">
        <v>1</v>
      </c>
      <c r="BA904" s="227">
        <v>42</v>
      </c>
      <c r="BB904" s="227">
        <v>56</v>
      </c>
      <c r="BC904" s="226">
        <f t="shared" si="362"/>
        <v>0</v>
      </c>
      <c r="BD904" s="226">
        <f t="shared" si="362"/>
        <v>0</v>
      </c>
      <c r="BE904" s="226">
        <f t="shared" si="362"/>
        <v>0</v>
      </c>
      <c r="BF904" s="226">
        <f t="shared" si="362"/>
        <v>0</v>
      </c>
      <c r="BG904" s="218">
        <f t="shared" si="362"/>
        <v>2</v>
      </c>
      <c r="BH904" s="218">
        <f t="shared" si="362"/>
        <v>2</v>
      </c>
      <c r="BI904" s="218">
        <f t="shared" si="362"/>
        <v>82</v>
      </c>
      <c r="BJ904" s="218">
        <f t="shared" si="362"/>
        <v>111</v>
      </c>
      <c r="BK904" s="226">
        <f t="shared" si="365"/>
        <v>0</v>
      </c>
      <c r="BL904" s="226">
        <f t="shared" si="365"/>
        <v>0</v>
      </c>
      <c r="BM904" s="226">
        <f t="shared" si="365"/>
        <v>0</v>
      </c>
      <c r="BN904" s="226">
        <f t="shared" si="365"/>
        <v>0</v>
      </c>
      <c r="BO904" s="227">
        <f t="shared" si="357"/>
        <v>0</v>
      </c>
      <c r="BP904" s="227">
        <f t="shared" si="357"/>
        <v>0</v>
      </c>
      <c r="BQ904" s="227">
        <f t="shared" si="357"/>
        <v>0</v>
      </c>
      <c r="BR904" s="227">
        <f t="shared" si="357"/>
        <v>0</v>
      </c>
      <c r="BS904" s="226">
        <v>0</v>
      </c>
      <c r="BT904" s="226">
        <v>0</v>
      </c>
      <c r="BU904" s="226">
        <v>0</v>
      </c>
      <c r="BV904" s="226">
        <v>0</v>
      </c>
      <c r="BW904" s="227">
        <v>0</v>
      </c>
      <c r="BX904" s="227">
        <v>0</v>
      </c>
      <c r="BY904" s="227">
        <v>0</v>
      </c>
      <c r="BZ904" s="227">
        <v>0</v>
      </c>
      <c r="CA904" s="226">
        <v>0</v>
      </c>
      <c r="CB904" s="226">
        <f>IFERROR(VLOOKUP($G904,[12]ITEM!$B$2:$AC$939,26,0),0)</f>
        <v>0</v>
      </c>
      <c r="CC904" s="226">
        <f>IFERROR(VLOOKUP($G904,[12]ITEM!$B$2:$AC$939,27,0),0)</f>
        <v>0</v>
      </c>
      <c r="CD904" s="226">
        <f>IFERROR(VLOOKUP($G904,[12]ITEM!$B$2:$AC$939,28,0),0)</f>
        <v>0</v>
      </c>
      <c r="CE904" s="227">
        <v>0</v>
      </c>
      <c r="CF904" s="227">
        <v>0</v>
      </c>
      <c r="CG904" s="227">
        <v>0</v>
      </c>
      <c r="CH904" s="227">
        <v>0</v>
      </c>
      <c r="CI904" s="375"/>
      <c r="CJ904" s="226">
        <f t="shared" si="364"/>
        <v>0</v>
      </c>
      <c r="CK904" s="226">
        <f t="shared" si="364"/>
        <v>0</v>
      </c>
      <c r="CL904" s="226">
        <f t="shared" si="364"/>
        <v>0</v>
      </c>
      <c r="CM904" s="226">
        <f t="shared" si="364"/>
        <v>0</v>
      </c>
      <c r="CN904" s="227">
        <f t="shared" si="364"/>
        <v>2</v>
      </c>
      <c r="CO904" s="227">
        <f t="shared" si="364"/>
        <v>2.4299645704132802</v>
      </c>
      <c r="CP904" s="227">
        <f t="shared" si="364"/>
        <v>93.646477490308769</v>
      </c>
      <c r="CQ904" s="227">
        <f t="shared" si="363"/>
        <v>125.87522658607904</v>
      </c>
      <c r="CR904" s="226">
        <v>0</v>
      </c>
      <c r="CS904" s="226">
        <v>0</v>
      </c>
      <c r="CT904" s="226">
        <v>0</v>
      </c>
      <c r="CU904" s="226">
        <v>0</v>
      </c>
      <c r="CV904" s="227">
        <f t="shared" si="369"/>
        <v>2</v>
      </c>
      <c r="CW904" s="227">
        <f>CV904*(1+('[13]GROWTH (YoY)'!AR904/100))</f>
        <v>2.4299645704132802</v>
      </c>
      <c r="CX904" s="227">
        <f>CW904*(1+('[13]GROWTH (YoY)'!AS904/100))</f>
        <v>93.646477490308769</v>
      </c>
      <c r="CY904" s="227">
        <f>CX904*(1+('[13]GROWTH (YoY)'!AT904/100))</f>
        <v>125.87522658607904</v>
      </c>
      <c r="CZ904" s="226">
        <v>0</v>
      </c>
      <c r="DA904" s="226">
        <v>0</v>
      </c>
      <c r="DB904" s="226">
        <v>0</v>
      </c>
      <c r="DC904" s="226">
        <v>0</v>
      </c>
      <c r="DD904" s="227">
        <v>0</v>
      </c>
      <c r="DE904" s="227">
        <v>0</v>
      </c>
      <c r="DF904" s="227">
        <v>0</v>
      </c>
      <c r="DG904" s="227">
        <v>0</v>
      </c>
      <c r="DH904" s="226">
        <v>0</v>
      </c>
      <c r="DI904" s="226">
        <v>0</v>
      </c>
      <c r="DJ904" s="226">
        <v>0</v>
      </c>
      <c r="DK904" s="226">
        <v>0</v>
      </c>
      <c r="DL904" s="227">
        <v>0</v>
      </c>
      <c r="DM904" s="227">
        <v>0</v>
      </c>
      <c r="DN904" s="227">
        <v>0</v>
      </c>
      <c r="DO904" s="227">
        <v>0</v>
      </c>
      <c r="DP904" s="376">
        <f t="shared" si="367"/>
        <v>0</v>
      </c>
      <c r="DQ904" s="226">
        <f t="shared" si="367"/>
        <v>0</v>
      </c>
      <c r="DR904" s="226">
        <f t="shared" si="367"/>
        <v>0</v>
      </c>
      <c r="DS904" s="226">
        <f t="shared" si="366"/>
        <v>0</v>
      </c>
      <c r="DT904" s="227">
        <f t="shared" si="366"/>
        <v>0</v>
      </c>
      <c r="DU904" s="227">
        <f t="shared" si="366"/>
        <v>-0.42996457041328018</v>
      </c>
      <c r="DV904" s="227">
        <f t="shared" si="366"/>
        <v>-11.646477490308769</v>
      </c>
      <c r="DW904" s="227">
        <f t="shared" si="366"/>
        <v>-14.875226586079037</v>
      </c>
      <c r="DX904" s="377">
        <f t="shared" si="359"/>
        <v>0</v>
      </c>
      <c r="DY904" s="377">
        <f t="shared" si="359"/>
        <v>0</v>
      </c>
      <c r="DZ904" s="377">
        <f t="shared" si="359"/>
        <v>0</v>
      </c>
      <c r="EA904" s="377">
        <f t="shared" si="359"/>
        <v>0</v>
      </c>
      <c r="EB904" s="378">
        <f t="shared" si="368"/>
        <v>0.4</v>
      </c>
      <c r="EC904" s="378">
        <f t="shared" si="368"/>
        <v>0.4</v>
      </c>
      <c r="ED904" s="378">
        <f t="shared" si="368"/>
        <v>0.52671755725190839</v>
      </c>
      <c r="EE904" s="378">
        <f t="shared" si="368"/>
        <v>0.45806451612903226</v>
      </c>
      <c r="EG904" s="226">
        <v>3</v>
      </c>
      <c r="EH904" s="226">
        <v>1</v>
      </c>
      <c r="EI904" s="226">
        <v>2</v>
      </c>
      <c r="EJ904" s="226">
        <v>1</v>
      </c>
      <c r="EK904" s="226">
        <v>3</v>
      </c>
      <c r="EL904" s="226">
        <v>27</v>
      </c>
      <c r="EM904" s="226">
        <v>27</v>
      </c>
      <c r="EN904" s="379">
        <f t="shared" si="373"/>
        <v>0.33333333333333331</v>
      </c>
      <c r="EO904" s="226">
        <f t="shared" si="374"/>
        <v>50</v>
      </c>
      <c r="EP904" s="379">
        <f t="shared" si="375"/>
        <v>1</v>
      </c>
      <c r="EQ904" s="226">
        <f t="shared" si="376"/>
        <v>111111.11111111111</v>
      </c>
      <c r="ER904" s="226">
        <f t="shared" si="377"/>
        <v>3086.4197530864199</v>
      </c>
      <c r="ES904" s="292"/>
      <c r="ET904" s="227">
        <v>5</v>
      </c>
      <c r="EU904" s="227">
        <v>2</v>
      </c>
      <c r="EV904" s="227">
        <v>3</v>
      </c>
      <c r="EW904" s="227">
        <v>1</v>
      </c>
      <c r="EX904" s="227">
        <v>0</v>
      </c>
      <c r="EY904" s="227">
        <v>8</v>
      </c>
      <c r="EZ904" s="227">
        <v>8</v>
      </c>
      <c r="FA904" s="380">
        <f t="shared" si="352"/>
        <v>0.4</v>
      </c>
      <c r="FB904" s="228">
        <f t="shared" si="353"/>
        <v>33.333333333333329</v>
      </c>
      <c r="FC904" s="380">
        <f t="shared" si="354"/>
        <v>0</v>
      </c>
      <c r="FD904" s="227">
        <f t="shared" si="355"/>
        <v>0</v>
      </c>
      <c r="FE904" s="227">
        <f t="shared" si="356"/>
        <v>10416.666666666666</v>
      </c>
      <c r="FF904" s="227">
        <v>3</v>
      </c>
      <c r="FG904" s="228">
        <f t="shared" si="370"/>
        <v>33.333333333333329</v>
      </c>
      <c r="FH904" s="227">
        <v>1</v>
      </c>
      <c r="FI904" s="227">
        <v>3</v>
      </c>
      <c r="FJ904" s="227">
        <v>0</v>
      </c>
      <c r="FK904" s="227">
        <f t="shared" si="371"/>
        <v>2</v>
      </c>
      <c r="FL904" s="227">
        <v>0</v>
      </c>
      <c r="FM904" s="227">
        <f t="shared" si="372"/>
        <v>2</v>
      </c>
      <c r="FZ904" s="229"/>
      <c r="GA904" s="229"/>
      <c r="GB904" s="229"/>
      <c r="GC904" s="229"/>
      <c r="GD904" s="229"/>
    </row>
    <row r="905" spans="1:186" s="368" customFormat="1">
      <c r="A905" s="287" t="s">
        <v>2039</v>
      </c>
      <c r="B905" s="369" t="s">
        <v>2040</v>
      </c>
      <c r="C905" s="287" t="s">
        <v>2097</v>
      </c>
      <c r="D905" s="287" t="s">
        <v>2043</v>
      </c>
      <c r="E905" s="369" t="s">
        <v>2098</v>
      </c>
      <c r="F905" s="287">
        <v>902</v>
      </c>
      <c r="G905" s="392" t="s">
        <v>2178</v>
      </c>
      <c r="H905" s="392" t="s">
        <v>2179</v>
      </c>
      <c r="I905" s="393" t="s">
        <v>2166</v>
      </c>
      <c r="J905" s="286" t="s">
        <v>2167</v>
      </c>
      <c r="K905" s="393" t="s">
        <v>1113</v>
      </c>
      <c r="L905" s="392" t="s">
        <v>2133</v>
      </c>
      <c r="M905" s="392" t="s">
        <v>3134</v>
      </c>
      <c r="N905" s="372">
        <v>1</v>
      </c>
      <c r="O905" s="373"/>
      <c r="P905" s="373"/>
      <c r="Q905" s="373"/>
      <c r="R905" s="373"/>
      <c r="S905" s="374">
        <v>0</v>
      </c>
      <c r="T905" s="374">
        <v>0</v>
      </c>
      <c r="U905" s="374">
        <v>0</v>
      </c>
      <c r="V905" s="374">
        <v>0</v>
      </c>
      <c r="W905" s="373"/>
      <c r="X905" s="373"/>
      <c r="Y905" s="373"/>
      <c r="Z905" s="373"/>
      <c r="AA905" s="374">
        <v>0</v>
      </c>
      <c r="AB905" s="374">
        <v>0</v>
      </c>
      <c r="AC905" s="374">
        <v>0</v>
      </c>
      <c r="AD905" s="374">
        <v>0</v>
      </c>
      <c r="AE905" s="373">
        <v>0</v>
      </c>
      <c r="AF905" s="373"/>
      <c r="AG905" s="373"/>
      <c r="AH905" s="373"/>
      <c r="AI905" s="374">
        <v>0</v>
      </c>
      <c r="AJ905" s="374">
        <v>0</v>
      </c>
      <c r="AK905" s="374">
        <v>0</v>
      </c>
      <c r="AL905" s="374">
        <v>0</v>
      </c>
      <c r="AM905" s="226">
        <v>0</v>
      </c>
      <c r="AN905" s="226">
        <v>0</v>
      </c>
      <c r="AO905" s="226">
        <v>0</v>
      </c>
      <c r="AP905" s="226">
        <v>0</v>
      </c>
      <c r="AQ905" s="227">
        <v>0</v>
      </c>
      <c r="AR905" s="227">
        <v>0</v>
      </c>
      <c r="AS905" s="227">
        <v>0</v>
      </c>
      <c r="AT905" s="227">
        <v>0</v>
      </c>
      <c r="AU905" s="226">
        <v>0</v>
      </c>
      <c r="AV905" s="226">
        <v>0</v>
      </c>
      <c r="AW905" s="226">
        <v>0</v>
      </c>
      <c r="AX905" s="226">
        <v>0</v>
      </c>
      <c r="AY905" s="227"/>
      <c r="AZ905" s="227"/>
      <c r="BA905" s="227"/>
      <c r="BB905" s="227"/>
      <c r="BC905" s="226">
        <f t="shared" si="362"/>
        <v>0</v>
      </c>
      <c r="BD905" s="226">
        <f t="shared" si="362"/>
        <v>0</v>
      </c>
      <c r="BE905" s="226">
        <f t="shared" si="362"/>
        <v>0</v>
      </c>
      <c r="BF905" s="226">
        <f t="shared" si="362"/>
        <v>0</v>
      </c>
      <c r="BG905" s="218">
        <f t="shared" si="362"/>
        <v>0</v>
      </c>
      <c r="BH905" s="218">
        <f t="shared" si="362"/>
        <v>0</v>
      </c>
      <c r="BI905" s="218">
        <f t="shared" si="362"/>
        <v>0</v>
      </c>
      <c r="BJ905" s="218">
        <f t="shared" si="362"/>
        <v>0</v>
      </c>
      <c r="BK905" s="226">
        <f t="shared" si="365"/>
        <v>0</v>
      </c>
      <c r="BL905" s="226">
        <f t="shared" si="365"/>
        <v>0</v>
      </c>
      <c r="BM905" s="226">
        <f t="shared" si="365"/>
        <v>0</v>
      </c>
      <c r="BN905" s="226">
        <f t="shared" si="365"/>
        <v>0</v>
      </c>
      <c r="BO905" s="227">
        <f t="shared" si="357"/>
        <v>0</v>
      </c>
      <c r="BP905" s="227">
        <f t="shared" si="357"/>
        <v>0</v>
      </c>
      <c r="BQ905" s="227">
        <f t="shared" si="357"/>
        <v>0</v>
      </c>
      <c r="BR905" s="227">
        <f t="shared" si="357"/>
        <v>0</v>
      </c>
      <c r="BS905" s="226">
        <v>0</v>
      </c>
      <c r="BT905" s="226">
        <v>0</v>
      </c>
      <c r="BU905" s="226">
        <v>0</v>
      </c>
      <c r="BV905" s="226">
        <v>0</v>
      </c>
      <c r="BW905" s="227">
        <v>0</v>
      </c>
      <c r="BX905" s="227">
        <v>0</v>
      </c>
      <c r="BY905" s="227">
        <v>0</v>
      </c>
      <c r="BZ905" s="227">
        <v>0</v>
      </c>
      <c r="CA905" s="226">
        <v>0</v>
      </c>
      <c r="CB905" s="226">
        <f>IFERROR(VLOOKUP($G905,[12]ITEM!$B$2:$AC$939,26,0),0)</f>
        <v>0</v>
      </c>
      <c r="CC905" s="226">
        <f>IFERROR(VLOOKUP($G905,[12]ITEM!$B$2:$AC$939,27,0),0)</f>
        <v>0</v>
      </c>
      <c r="CD905" s="226">
        <f>IFERROR(VLOOKUP($G905,[12]ITEM!$B$2:$AC$939,28,0),0)</f>
        <v>0</v>
      </c>
      <c r="CE905" s="227">
        <v>0</v>
      </c>
      <c r="CF905" s="227">
        <v>0</v>
      </c>
      <c r="CG905" s="227">
        <v>0</v>
      </c>
      <c r="CH905" s="227">
        <v>0</v>
      </c>
      <c r="CI905" s="375"/>
      <c r="CJ905" s="226">
        <f t="shared" si="364"/>
        <v>0</v>
      </c>
      <c r="CK905" s="226">
        <f t="shared" si="364"/>
        <v>0</v>
      </c>
      <c r="CL905" s="226">
        <f t="shared" si="364"/>
        <v>0</v>
      </c>
      <c r="CM905" s="226">
        <f t="shared" si="364"/>
        <v>0</v>
      </c>
      <c r="CN905" s="227">
        <f t="shared" si="364"/>
        <v>0</v>
      </c>
      <c r="CO905" s="227">
        <f t="shared" si="364"/>
        <v>0</v>
      </c>
      <c r="CP905" s="227">
        <f t="shared" si="364"/>
        <v>0</v>
      </c>
      <c r="CQ905" s="227">
        <f t="shared" si="363"/>
        <v>0</v>
      </c>
      <c r="CR905" s="226">
        <v>0</v>
      </c>
      <c r="CS905" s="226">
        <v>0</v>
      </c>
      <c r="CT905" s="226">
        <v>0</v>
      </c>
      <c r="CU905" s="226">
        <v>0</v>
      </c>
      <c r="CV905" s="227">
        <f t="shared" si="369"/>
        <v>0</v>
      </c>
      <c r="CW905" s="227">
        <f>CV905*(1+('[13]GROWTH (YoY)'!AR905/100))</f>
        <v>0</v>
      </c>
      <c r="CX905" s="227">
        <f>CW905*(1+('[13]GROWTH (YoY)'!AS905/100))</f>
        <v>0</v>
      </c>
      <c r="CY905" s="227">
        <f>CX905*(1+('[13]GROWTH (YoY)'!AT905/100))</f>
        <v>0</v>
      </c>
      <c r="CZ905" s="226">
        <v>0</v>
      </c>
      <c r="DA905" s="226">
        <v>0</v>
      </c>
      <c r="DB905" s="226">
        <v>0</v>
      </c>
      <c r="DC905" s="226">
        <v>0</v>
      </c>
      <c r="DD905" s="227">
        <v>0</v>
      </c>
      <c r="DE905" s="227">
        <v>0</v>
      </c>
      <c r="DF905" s="227">
        <v>0</v>
      </c>
      <c r="DG905" s="227">
        <v>0</v>
      </c>
      <c r="DH905" s="226">
        <v>0</v>
      </c>
      <c r="DI905" s="226">
        <v>0</v>
      </c>
      <c r="DJ905" s="226">
        <v>0</v>
      </c>
      <c r="DK905" s="226">
        <v>0</v>
      </c>
      <c r="DL905" s="227">
        <v>0</v>
      </c>
      <c r="DM905" s="227">
        <v>0</v>
      </c>
      <c r="DN905" s="227">
        <v>0</v>
      </c>
      <c r="DO905" s="227">
        <v>0</v>
      </c>
      <c r="DP905" s="376">
        <f t="shared" si="367"/>
        <v>0</v>
      </c>
      <c r="DQ905" s="226">
        <f t="shared" si="367"/>
        <v>0</v>
      </c>
      <c r="DR905" s="226">
        <f t="shared" si="367"/>
        <v>0</v>
      </c>
      <c r="DS905" s="226">
        <f t="shared" si="366"/>
        <v>0</v>
      </c>
      <c r="DT905" s="227">
        <f t="shared" si="366"/>
        <v>0</v>
      </c>
      <c r="DU905" s="227">
        <f t="shared" si="366"/>
        <v>0</v>
      </c>
      <c r="DV905" s="227">
        <f t="shared" si="366"/>
        <v>0</v>
      </c>
      <c r="DW905" s="227">
        <f t="shared" si="366"/>
        <v>0</v>
      </c>
      <c r="DX905" s="377">
        <f t="shared" si="359"/>
        <v>0</v>
      </c>
      <c r="DY905" s="377">
        <f t="shared" si="359"/>
        <v>0</v>
      </c>
      <c r="DZ905" s="377">
        <f t="shared" si="359"/>
        <v>0</v>
      </c>
      <c r="EA905" s="377">
        <f t="shared" si="359"/>
        <v>0</v>
      </c>
      <c r="EB905" s="378">
        <f t="shared" si="368"/>
        <v>0</v>
      </c>
      <c r="EC905" s="378">
        <f t="shared" si="368"/>
        <v>0</v>
      </c>
      <c r="ED905" s="378">
        <f t="shared" si="368"/>
        <v>0</v>
      </c>
      <c r="EE905" s="378">
        <f t="shared" si="368"/>
        <v>0</v>
      </c>
      <c r="EG905" s="226">
        <v>0</v>
      </c>
      <c r="EH905" s="226">
        <v>0</v>
      </c>
      <c r="EI905" s="226">
        <v>0</v>
      </c>
      <c r="EJ905" s="226">
        <v>0</v>
      </c>
      <c r="EK905" s="226">
        <v>0</v>
      </c>
      <c r="EL905" s="226">
        <v>0</v>
      </c>
      <c r="EM905" s="226">
        <v>0</v>
      </c>
      <c r="EN905" s="379">
        <f t="shared" si="373"/>
        <v>0</v>
      </c>
      <c r="EO905" s="226">
        <f t="shared" si="374"/>
        <v>0</v>
      </c>
      <c r="EP905" s="379">
        <f t="shared" si="375"/>
        <v>0</v>
      </c>
      <c r="EQ905" s="226">
        <f t="shared" si="376"/>
        <v>0</v>
      </c>
      <c r="ER905" s="226">
        <f t="shared" si="377"/>
        <v>0</v>
      </c>
      <c r="ES905" s="292"/>
      <c r="ET905" s="227">
        <v>0</v>
      </c>
      <c r="EU905" s="227">
        <v>0</v>
      </c>
      <c r="EV905" s="227">
        <v>0</v>
      </c>
      <c r="EW905" s="227">
        <v>0</v>
      </c>
      <c r="EX905" s="227">
        <v>0</v>
      </c>
      <c r="EY905" s="227">
        <v>0</v>
      </c>
      <c r="EZ905" s="227">
        <v>0</v>
      </c>
      <c r="FA905" s="380">
        <f t="shared" si="352"/>
        <v>0</v>
      </c>
      <c r="FB905" s="228">
        <f t="shared" si="353"/>
        <v>0</v>
      </c>
      <c r="FC905" s="380">
        <f t="shared" si="354"/>
        <v>0</v>
      </c>
      <c r="FD905" s="227">
        <f t="shared" si="355"/>
        <v>0</v>
      </c>
      <c r="FE905" s="227">
        <f t="shared" si="356"/>
        <v>0</v>
      </c>
      <c r="FF905" s="227">
        <v>0</v>
      </c>
      <c r="FG905" s="228">
        <f t="shared" si="370"/>
        <v>0</v>
      </c>
      <c r="FH905" s="227">
        <v>0</v>
      </c>
      <c r="FI905" s="227">
        <v>0</v>
      </c>
      <c r="FJ905" s="227">
        <v>0</v>
      </c>
      <c r="FK905" s="227">
        <f t="shared" si="371"/>
        <v>0</v>
      </c>
      <c r="FL905" s="227">
        <v>0</v>
      </c>
      <c r="FM905" s="227">
        <f t="shared" si="372"/>
        <v>0</v>
      </c>
      <c r="FZ905" s="229"/>
      <c r="GA905" s="229"/>
      <c r="GB905" s="229"/>
      <c r="GC905" s="229"/>
      <c r="GD905" s="229"/>
    </row>
    <row r="906" spans="1:186" s="368" customFormat="1">
      <c r="A906" s="287" t="s">
        <v>2039</v>
      </c>
      <c r="B906" s="369" t="s">
        <v>2040</v>
      </c>
      <c r="C906" s="287" t="s">
        <v>2097</v>
      </c>
      <c r="D906" s="287" t="s">
        <v>2043</v>
      </c>
      <c r="E906" s="369" t="s">
        <v>2098</v>
      </c>
      <c r="F906" s="287">
        <v>903</v>
      </c>
      <c r="G906" s="392" t="s">
        <v>2180</v>
      </c>
      <c r="H906" s="392" t="s">
        <v>2181</v>
      </c>
      <c r="I906" s="393" t="s">
        <v>2131</v>
      </c>
      <c r="J906" s="286" t="s">
        <v>2132</v>
      </c>
      <c r="K906" s="393" t="s">
        <v>1113</v>
      </c>
      <c r="L906" s="392" t="s">
        <v>2133</v>
      </c>
      <c r="M906" s="392" t="s">
        <v>3133</v>
      </c>
      <c r="N906" s="372">
        <v>1</v>
      </c>
      <c r="O906" s="373"/>
      <c r="P906" s="373"/>
      <c r="Q906" s="373"/>
      <c r="R906" s="373"/>
      <c r="S906" s="374">
        <v>0</v>
      </c>
      <c r="T906" s="374">
        <v>0</v>
      </c>
      <c r="U906" s="374">
        <v>0</v>
      </c>
      <c r="V906" s="374">
        <v>0</v>
      </c>
      <c r="W906" s="373"/>
      <c r="X906" s="373"/>
      <c r="Y906" s="373"/>
      <c r="Z906" s="373"/>
      <c r="AA906" s="374">
        <v>0</v>
      </c>
      <c r="AB906" s="374">
        <v>0</v>
      </c>
      <c r="AC906" s="374">
        <v>0</v>
      </c>
      <c r="AD906" s="374">
        <v>0</v>
      </c>
      <c r="AE906" s="373">
        <v>0</v>
      </c>
      <c r="AF906" s="373"/>
      <c r="AG906" s="373"/>
      <c r="AH906" s="373"/>
      <c r="AI906" s="374">
        <v>0</v>
      </c>
      <c r="AJ906" s="374">
        <v>0</v>
      </c>
      <c r="AK906" s="374">
        <v>0</v>
      </c>
      <c r="AL906" s="374">
        <v>0</v>
      </c>
      <c r="AM906" s="226">
        <v>0</v>
      </c>
      <c r="AN906" s="226">
        <v>0</v>
      </c>
      <c r="AO906" s="226">
        <v>0</v>
      </c>
      <c r="AP906" s="226">
        <v>0</v>
      </c>
      <c r="AQ906" s="227">
        <v>0</v>
      </c>
      <c r="AR906" s="227">
        <v>0</v>
      </c>
      <c r="AS906" s="227">
        <v>0</v>
      </c>
      <c r="AT906" s="227">
        <v>0</v>
      </c>
      <c r="AU906" s="226">
        <v>0</v>
      </c>
      <c r="AV906" s="226">
        <v>0</v>
      </c>
      <c r="AW906" s="226">
        <v>0</v>
      </c>
      <c r="AX906" s="226">
        <v>0</v>
      </c>
      <c r="AY906" s="227"/>
      <c r="AZ906" s="227"/>
      <c r="BA906" s="227"/>
      <c r="BB906" s="227"/>
      <c r="BC906" s="226">
        <f t="shared" si="362"/>
        <v>0</v>
      </c>
      <c r="BD906" s="226">
        <f t="shared" si="362"/>
        <v>0</v>
      </c>
      <c r="BE906" s="226">
        <f t="shared" si="362"/>
        <v>0</v>
      </c>
      <c r="BF906" s="226">
        <f t="shared" si="362"/>
        <v>0</v>
      </c>
      <c r="BG906" s="218">
        <f t="shared" si="362"/>
        <v>0</v>
      </c>
      <c r="BH906" s="218">
        <f t="shared" si="362"/>
        <v>0</v>
      </c>
      <c r="BI906" s="218">
        <f t="shared" si="362"/>
        <v>0</v>
      </c>
      <c r="BJ906" s="218">
        <f t="shared" si="362"/>
        <v>0</v>
      </c>
      <c r="BK906" s="226">
        <f t="shared" si="365"/>
        <v>0</v>
      </c>
      <c r="BL906" s="226">
        <f t="shared" si="365"/>
        <v>0</v>
      </c>
      <c r="BM906" s="226">
        <f t="shared" si="365"/>
        <v>0</v>
      </c>
      <c r="BN906" s="226">
        <f t="shared" si="365"/>
        <v>0</v>
      </c>
      <c r="BO906" s="227">
        <f t="shared" si="357"/>
        <v>0</v>
      </c>
      <c r="BP906" s="227">
        <f t="shared" si="357"/>
        <v>0</v>
      </c>
      <c r="BQ906" s="227">
        <f t="shared" si="357"/>
        <v>0</v>
      </c>
      <c r="BR906" s="227">
        <f t="shared" si="357"/>
        <v>0</v>
      </c>
      <c r="BS906" s="226">
        <v>0</v>
      </c>
      <c r="BT906" s="226">
        <v>0</v>
      </c>
      <c r="BU906" s="226">
        <v>0</v>
      </c>
      <c r="BV906" s="226">
        <v>0</v>
      </c>
      <c r="BW906" s="227">
        <v>0</v>
      </c>
      <c r="BX906" s="227">
        <v>0</v>
      </c>
      <c r="BY906" s="227">
        <v>0</v>
      </c>
      <c r="BZ906" s="227">
        <v>0</v>
      </c>
      <c r="CA906" s="226">
        <v>0</v>
      </c>
      <c r="CB906" s="226">
        <f>IFERROR(VLOOKUP($G906,[12]ITEM!$B$2:$AC$939,26,0),0)</f>
        <v>0</v>
      </c>
      <c r="CC906" s="226">
        <f>IFERROR(VLOOKUP($G906,[12]ITEM!$B$2:$AC$939,27,0),0)</f>
        <v>0</v>
      </c>
      <c r="CD906" s="226">
        <f>IFERROR(VLOOKUP($G906,[12]ITEM!$B$2:$AC$939,28,0),0)</f>
        <v>0</v>
      </c>
      <c r="CE906" s="227">
        <v>0</v>
      </c>
      <c r="CF906" s="227">
        <v>0</v>
      </c>
      <c r="CG906" s="227">
        <v>0</v>
      </c>
      <c r="CH906" s="227">
        <v>0</v>
      </c>
      <c r="CI906" s="375"/>
      <c r="CJ906" s="226">
        <f t="shared" si="364"/>
        <v>0</v>
      </c>
      <c r="CK906" s="226">
        <f t="shared" si="364"/>
        <v>0</v>
      </c>
      <c r="CL906" s="226">
        <f t="shared" si="364"/>
        <v>0</v>
      </c>
      <c r="CM906" s="226">
        <f t="shared" si="364"/>
        <v>0</v>
      </c>
      <c r="CN906" s="227">
        <f t="shared" si="364"/>
        <v>0</v>
      </c>
      <c r="CO906" s="227">
        <f t="shared" si="364"/>
        <v>0</v>
      </c>
      <c r="CP906" s="227">
        <f t="shared" si="364"/>
        <v>0</v>
      </c>
      <c r="CQ906" s="227">
        <f t="shared" si="363"/>
        <v>0</v>
      </c>
      <c r="CR906" s="226">
        <v>0</v>
      </c>
      <c r="CS906" s="226">
        <v>0</v>
      </c>
      <c r="CT906" s="226">
        <v>0</v>
      </c>
      <c r="CU906" s="226">
        <v>0</v>
      </c>
      <c r="CV906" s="227">
        <f t="shared" si="369"/>
        <v>0</v>
      </c>
      <c r="CW906" s="227">
        <f>CV906*(1+('[13]GROWTH (YoY)'!AR906/100))</f>
        <v>0</v>
      </c>
      <c r="CX906" s="227">
        <f>CW906*(1+('[13]GROWTH (YoY)'!AS906/100))</f>
        <v>0</v>
      </c>
      <c r="CY906" s="227">
        <f>CX906*(1+('[13]GROWTH (YoY)'!AT906/100))</f>
        <v>0</v>
      </c>
      <c r="CZ906" s="226">
        <v>0</v>
      </c>
      <c r="DA906" s="226">
        <v>0</v>
      </c>
      <c r="DB906" s="226">
        <v>0</v>
      </c>
      <c r="DC906" s="226">
        <v>0</v>
      </c>
      <c r="DD906" s="227">
        <v>0</v>
      </c>
      <c r="DE906" s="227">
        <v>0</v>
      </c>
      <c r="DF906" s="227">
        <v>0</v>
      </c>
      <c r="DG906" s="227">
        <v>0</v>
      </c>
      <c r="DH906" s="226">
        <v>0</v>
      </c>
      <c r="DI906" s="226">
        <v>0</v>
      </c>
      <c r="DJ906" s="226">
        <v>0</v>
      </c>
      <c r="DK906" s="226">
        <v>0</v>
      </c>
      <c r="DL906" s="227">
        <v>0</v>
      </c>
      <c r="DM906" s="227">
        <v>0</v>
      </c>
      <c r="DN906" s="227">
        <v>0</v>
      </c>
      <c r="DO906" s="227">
        <v>0</v>
      </c>
      <c r="DP906" s="376">
        <f t="shared" si="367"/>
        <v>0</v>
      </c>
      <c r="DQ906" s="226">
        <f t="shared" si="367"/>
        <v>0</v>
      </c>
      <c r="DR906" s="226">
        <f t="shared" si="367"/>
        <v>0</v>
      </c>
      <c r="DS906" s="226">
        <f t="shared" si="366"/>
        <v>0</v>
      </c>
      <c r="DT906" s="227">
        <f t="shared" si="366"/>
        <v>0</v>
      </c>
      <c r="DU906" s="227">
        <f t="shared" si="366"/>
        <v>0</v>
      </c>
      <c r="DV906" s="227">
        <f t="shared" si="366"/>
        <v>0</v>
      </c>
      <c r="DW906" s="227">
        <f t="shared" si="366"/>
        <v>0</v>
      </c>
      <c r="DX906" s="377">
        <f t="shared" si="359"/>
        <v>0</v>
      </c>
      <c r="DY906" s="377">
        <f t="shared" si="359"/>
        <v>0</v>
      </c>
      <c r="DZ906" s="377">
        <f t="shared" si="359"/>
        <v>0</v>
      </c>
      <c r="EA906" s="377">
        <f t="shared" si="359"/>
        <v>0</v>
      </c>
      <c r="EB906" s="378">
        <f t="shared" si="368"/>
        <v>0</v>
      </c>
      <c r="EC906" s="378">
        <f t="shared" si="368"/>
        <v>0</v>
      </c>
      <c r="ED906" s="378">
        <f t="shared" si="368"/>
        <v>0</v>
      </c>
      <c r="EE906" s="378">
        <f t="shared" si="368"/>
        <v>0</v>
      </c>
      <c r="EG906" s="226">
        <v>0</v>
      </c>
      <c r="EH906" s="226">
        <v>0</v>
      </c>
      <c r="EI906" s="226">
        <v>0</v>
      </c>
      <c r="EJ906" s="226">
        <v>0</v>
      </c>
      <c r="EK906" s="226">
        <v>0</v>
      </c>
      <c r="EL906" s="226">
        <v>0</v>
      </c>
      <c r="EM906" s="226">
        <v>0</v>
      </c>
      <c r="EN906" s="379">
        <f t="shared" si="373"/>
        <v>0</v>
      </c>
      <c r="EO906" s="226">
        <f t="shared" si="374"/>
        <v>0</v>
      </c>
      <c r="EP906" s="379">
        <f t="shared" si="375"/>
        <v>0</v>
      </c>
      <c r="EQ906" s="226">
        <f t="shared" si="376"/>
        <v>0</v>
      </c>
      <c r="ER906" s="226">
        <f t="shared" si="377"/>
        <v>0</v>
      </c>
      <c r="ES906" s="292"/>
      <c r="ET906" s="227">
        <v>0</v>
      </c>
      <c r="EU906" s="227">
        <v>0</v>
      </c>
      <c r="EV906" s="227">
        <v>0</v>
      </c>
      <c r="EW906" s="227">
        <v>0</v>
      </c>
      <c r="EX906" s="227">
        <v>0</v>
      </c>
      <c r="EY906" s="227">
        <v>0</v>
      </c>
      <c r="EZ906" s="227">
        <v>0</v>
      </c>
      <c r="FA906" s="380">
        <f t="shared" si="352"/>
        <v>0</v>
      </c>
      <c r="FB906" s="228">
        <f t="shared" si="353"/>
        <v>0</v>
      </c>
      <c r="FC906" s="380">
        <f t="shared" si="354"/>
        <v>0</v>
      </c>
      <c r="FD906" s="227">
        <f t="shared" si="355"/>
        <v>0</v>
      </c>
      <c r="FE906" s="227">
        <f t="shared" si="356"/>
        <v>0</v>
      </c>
      <c r="FF906" s="227">
        <v>0</v>
      </c>
      <c r="FG906" s="228">
        <f t="shared" si="370"/>
        <v>0</v>
      </c>
      <c r="FH906" s="227">
        <v>0</v>
      </c>
      <c r="FI906" s="227">
        <v>0</v>
      </c>
      <c r="FJ906" s="227">
        <v>0</v>
      </c>
      <c r="FK906" s="227">
        <f t="shared" si="371"/>
        <v>0</v>
      </c>
      <c r="FL906" s="227">
        <v>0</v>
      </c>
      <c r="FM906" s="227">
        <f t="shared" si="372"/>
        <v>0</v>
      </c>
      <c r="FZ906" s="229"/>
      <c r="GA906" s="229"/>
      <c r="GB906" s="229"/>
      <c r="GC906" s="229"/>
      <c r="GD906" s="229"/>
    </row>
    <row r="907" spans="1:186" s="368" customFormat="1">
      <c r="A907" s="287" t="s">
        <v>2039</v>
      </c>
      <c r="B907" s="369" t="s">
        <v>2040</v>
      </c>
      <c r="C907" s="287" t="s">
        <v>2097</v>
      </c>
      <c r="D907" s="287" t="s">
        <v>2043</v>
      </c>
      <c r="E907" s="369" t="s">
        <v>2098</v>
      </c>
      <c r="F907" s="287">
        <v>904</v>
      </c>
      <c r="G907" s="392" t="s">
        <v>2182</v>
      </c>
      <c r="H907" s="392" t="s">
        <v>2183</v>
      </c>
      <c r="I907" s="393" t="s">
        <v>2063</v>
      </c>
      <c r="J907" s="286" t="s">
        <v>2064</v>
      </c>
      <c r="K907" s="393" t="s">
        <v>1083</v>
      </c>
      <c r="L907" s="392" t="s">
        <v>2048</v>
      </c>
      <c r="M907" s="392" t="s">
        <v>3133</v>
      </c>
      <c r="N907" s="372">
        <v>1</v>
      </c>
      <c r="O907" s="373">
        <v>284</v>
      </c>
      <c r="P907" s="373">
        <v>408</v>
      </c>
      <c r="Q907" s="373">
        <v>425</v>
      </c>
      <c r="R907" s="373">
        <v>474</v>
      </c>
      <c r="S907" s="374">
        <v>696</v>
      </c>
      <c r="T907" s="374">
        <v>725</v>
      </c>
      <c r="U907" s="374">
        <v>808</v>
      </c>
      <c r="V907" s="374">
        <v>839</v>
      </c>
      <c r="W907" s="373">
        <v>92</v>
      </c>
      <c r="X907" s="373">
        <v>128</v>
      </c>
      <c r="Y907" s="373">
        <v>133</v>
      </c>
      <c r="Z907" s="373">
        <v>146</v>
      </c>
      <c r="AA907" s="374">
        <v>414</v>
      </c>
      <c r="AB907" s="374">
        <v>434</v>
      </c>
      <c r="AC907" s="374">
        <v>481</v>
      </c>
      <c r="AD907" s="374">
        <v>499</v>
      </c>
      <c r="AE907" s="373">
        <v>24</v>
      </c>
      <c r="AF907" s="373">
        <v>25</v>
      </c>
      <c r="AG907" s="373">
        <v>26</v>
      </c>
      <c r="AH907" s="373">
        <v>26</v>
      </c>
      <c r="AI907" s="374">
        <v>23</v>
      </c>
      <c r="AJ907" s="374">
        <v>22</v>
      </c>
      <c r="AK907" s="374">
        <v>23</v>
      </c>
      <c r="AL907" s="374">
        <v>25</v>
      </c>
      <c r="AM907" s="226">
        <v>192</v>
      </c>
      <c r="AN907" s="226">
        <v>280</v>
      </c>
      <c r="AO907" s="226">
        <v>292</v>
      </c>
      <c r="AP907" s="226">
        <v>328</v>
      </c>
      <c r="AQ907" s="227">
        <v>282</v>
      </c>
      <c r="AR907" s="227">
        <v>291</v>
      </c>
      <c r="AS907" s="227">
        <v>328</v>
      </c>
      <c r="AT907" s="227">
        <v>340</v>
      </c>
      <c r="AU907" s="226">
        <v>16</v>
      </c>
      <c r="AV907" s="226">
        <v>26</v>
      </c>
      <c r="AW907" s="226">
        <v>27</v>
      </c>
      <c r="AX907" s="226">
        <v>30</v>
      </c>
      <c r="AY907" s="227">
        <v>28</v>
      </c>
      <c r="AZ907" s="227">
        <v>29</v>
      </c>
      <c r="BA907" s="227">
        <v>32</v>
      </c>
      <c r="BB907" s="227">
        <v>34</v>
      </c>
      <c r="BC907" s="226">
        <f t="shared" si="362"/>
        <v>176</v>
      </c>
      <c r="BD907" s="226">
        <f t="shared" si="362"/>
        <v>246</v>
      </c>
      <c r="BE907" s="226">
        <f t="shared" si="362"/>
        <v>247</v>
      </c>
      <c r="BF907" s="226">
        <f t="shared" si="362"/>
        <v>281</v>
      </c>
      <c r="BG907" s="218">
        <f t="shared" si="362"/>
        <v>242</v>
      </c>
      <c r="BH907" s="218">
        <f t="shared" si="362"/>
        <v>238</v>
      </c>
      <c r="BI907" s="218">
        <f t="shared" si="362"/>
        <v>273</v>
      </c>
      <c r="BJ907" s="218">
        <f t="shared" si="362"/>
        <v>292</v>
      </c>
      <c r="BK907" s="226">
        <f t="shared" si="365"/>
        <v>0</v>
      </c>
      <c r="BL907" s="226">
        <f t="shared" si="365"/>
        <v>8</v>
      </c>
      <c r="BM907" s="226">
        <f t="shared" si="365"/>
        <v>18</v>
      </c>
      <c r="BN907" s="226">
        <f t="shared" si="365"/>
        <v>17</v>
      </c>
      <c r="BO907" s="227">
        <f t="shared" si="357"/>
        <v>12</v>
      </c>
      <c r="BP907" s="227">
        <f t="shared" si="357"/>
        <v>24</v>
      </c>
      <c r="BQ907" s="227">
        <f t="shared" si="357"/>
        <v>23</v>
      </c>
      <c r="BR907" s="227">
        <f t="shared" si="357"/>
        <v>14</v>
      </c>
      <c r="BS907" s="226">
        <v>0</v>
      </c>
      <c r="BT907" s="226">
        <v>8</v>
      </c>
      <c r="BU907" s="226">
        <v>18</v>
      </c>
      <c r="BV907" s="226">
        <v>17</v>
      </c>
      <c r="BW907" s="227">
        <v>12</v>
      </c>
      <c r="BX907" s="227">
        <v>24</v>
      </c>
      <c r="BY907" s="227">
        <v>23</v>
      </c>
      <c r="BZ907" s="227">
        <v>14</v>
      </c>
      <c r="CA907" s="226">
        <v>0</v>
      </c>
      <c r="CB907" s="226">
        <f>IFERROR(VLOOKUP($G907,[12]ITEM!$B$2:$AC$939,26,0),0)</f>
        <v>0</v>
      </c>
      <c r="CC907" s="226">
        <f>IFERROR(VLOOKUP($G907,[12]ITEM!$B$2:$AC$939,27,0),0)</f>
        <v>0</v>
      </c>
      <c r="CD907" s="226">
        <f>IFERROR(VLOOKUP($G907,[12]ITEM!$B$2:$AC$939,28,0),0)</f>
        <v>0</v>
      </c>
      <c r="CE907" s="227">
        <v>0</v>
      </c>
      <c r="CF907" s="227">
        <v>0</v>
      </c>
      <c r="CG907" s="227">
        <v>0</v>
      </c>
      <c r="CH907" s="227">
        <v>0</v>
      </c>
      <c r="CI907" s="375"/>
      <c r="CJ907" s="226">
        <f t="shared" si="364"/>
        <v>176</v>
      </c>
      <c r="CK907" s="226">
        <f t="shared" si="364"/>
        <v>401</v>
      </c>
      <c r="CL907" s="226">
        <f t="shared" si="364"/>
        <v>356</v>
      </c>
      <c r="CM907" s="226">
        <f t="shared" ref="CM907:CQ963" si="378">CU907+DC907+DK907</f>
        <v>413</v>
      </c>
      <c r="CN907" s="227">
        <f t="shared" si="378"/>
        <v>242</v>
      </c>
      <c r="CO907" s="227">
        <f t="shared" si="378"/>
        <v>206.30511225612881</v>
      </c>
      <c r="CP907" s="227">
        <f t="shared" si="378"/>
        <v>259.13206407208924</v>
      </c>
      <c r="CQ907" s="227">
        <f t="shared" si="363"/>
        <v>279.64069101974309</v>
      </c>
      <c r="CR907" s="226">
        <v>63</v>
      </c>
      <c r="CS907" s="226">
        <v>92</v>
      </c>
      <c r="CT907" s="226">
        <v>96</v>
      </c>
      <c r="CU907" s="226">
        <v>108</v>
      </c>
      <c r="CV907" s="227">
        <f t="shared" si="369"/>
        <v>-79</v>
      </c>
      <c r="CW907" s="227">
        <f>CV907*(1+('[13]GROWTH (YoY)'!AR907/100))</f>
        <v>-81.694887743871192</v>
      </c>
      <c r="CX907" s="227">
        <f>CW907*(1+('[13]GROWTH (YoY)'!AS907/100))</f>
        <v>-91.86793592791075</v>
      </c>
      <c r="CY907" s="227">
        <f>CX907*(1+('[13]GROWTH (YoY)'!AT907/100))</f>
        <v>-95.359308980256927</v>
      </c>
      <c r="CZ907" s="226">
        <v>0</v>
      </c>
      <c r="DA907" s="226">
        <v>0</v>
      </c>
      <c r="DB907" s="226">
        <v>0</v>
      </c>
      <c r="DC907" s="226">
        <v>0</v>
      </c>
      <c r="DD907" s="227">
        <v>0</v>
      </c>
      <c r="DE907" s="227">
        <v>0</v>
      </c>
      <c r="DF907" s="227">
        <v>0</v>
      </c>
      <c r="DG907" s="227">
        <v>0</v>
      </c>
      <c r="DH907" s="226">
        <v>113</v>
      </c>
      <c r="DI907" s="226">
        <v>309</v>
      </c>
      <c r="DJ907" s="226">
        <v>260</v>
      </c>
      <c r="DK907" s="226">
        <v>305</v>
      </c>
      <c r="DL907" s="227">
        <v>321</v>
      </c>
      <c r="DM907" s="227">
        <v>288</v>
      </c>
      <c r="DN907" s="227">
        <v>351</v>
      </c>
      <c r="DO907" s="227">
        <v>375</v>
      </c>
      <c r="DP907" s="376">
        <f t="shared" si="367"/>
        <v>0</v>
      </c>
      <c r="DQ907" s="226">
        <f t="shared" si="367"/>
        <v>-155</v>
      </c>
      <c r="DR907" s="226">
        <f t="shared" si="367"/>
        <v>-109</v>
      </c>
      <c r="DS907" s="226">
        <f t="shared" si="366"/>
        <v>-132</v>
      </c>
      <c r="DT907" s="227">
        <f t="shared" si="366"/>
        <v>0</v>
      </c>
      <c r="DU907" s="227">
        <f t="shared" si="366"/>
        <v>31.694887743871192</v>
      </c>
      <c r="DV907" s="227">
        <f t="shared" si="366"/>
        <v>13.867935927910764</v>
      </c>
      <c r="DW907" s="227">
        <f t="shared" si="366"/>
        <v>12.359308980256912</v>
      </c>
      <c r="DX907" s="377">
        <f t="shared" si="359"/>
        <v>0.323943661971831</v>
      </c>
      <c r="DY907" s="377">
        <f t="shared" si="359"/>
        <v>0.31372549019607843</v>
      </c>
      <c r="DZ907" s="377">
        <f t="shared" si="359"/>
        <v>0.31294117647058822</v>
      </c>
      <c r="EA907" s="377">
        <f t="shared" si="359"/>
        <v>0.30801687763713081</v>
      </c>
      <c r="EB907" s="378">
        <f t="shared" si="368"/>
        <v>0.59482758620689657</v>
      </c>
      <c r="EC907" s="378">
        <f t="shared" si="368"/>
        <v>0.59862068965517246</v>
      </c>
      <c r="ED907" s="378">
        <f t="shared" si="368"/>
        <v>0.59529702970297027</v>
      </c>
      <c r="EE907" s="378">
        <f t="shared" si="368"/>
        <v>0.59475566150178782</v>
      </c>
      <c r="EG907" s="226">
        <v>1776</v>
      </c>
      <c r="EH907" s="226">
        <v>424</v>
      </c>
      <c r="EI907" s="226">
        <v>1353</v>
      </c>
      <c r="EJ907" s="226">
        <v>114</v>
      </c>
      <c r="EK907" s="226">
        <v>2269</v>
      </c>
      <c r="EL907" s="226">
        <v>1787</v>
      </c>
      <c r="EM907" s="226">
        <v>1787</v>
      </c>
      <c r="EN907" s="379">
        <f t="shared" si="373"/>
        <v>0.23873873873873874</v>
      </c>
      <c r="EO907" s="226">
        <f t="shared" si="374"/>
        <v>8.4257206208425721</v>
      </c>
      <c r="EP907" s="379">
        <f t="shared" si="375"/>
        <v>1.2775900900900901</v>
      </c>
      <c r="EQ907" s="226">
        <f t="shared" si="376"/>
        <v>1269725.7974258533</v>
      </c>
      <c r="ER907" s="226">
        <f t="shared" si="377"/>
        <v>5316.1723559037491</v>
      </c>
      <c r="ES907" s="292"/>
      <c r="ET907" s="227">
        <v>696</v>
      </c>
      <c r="EU907" s="227">
        <v>391</v>
      </c>
      <c r="EV907" s="227">
        <v>305</v>
      </c>
      <c r="EW907" s="227">
        <v>255</v>
      </c>
      <c r="EX907" s="227">
        <v>5947</v>
      </c>
      <c r="EY907" s="227">
        <v>2609</v>
      </c>
      <c r="EZ907" s="227">
        <v>2608</v>
      </c>
      <c r="FA907" s="380">
        <f t="shared" si="352"/>
        <v>0.56178160919540232</v>
      </c>
      <c r="FB907" s="228">
        <f t="shared" si="353"/>
        <v>83.606557377049185</v>
      </c>
      <c r="FC907" s="380">
        <f t="shared" si="354"/>
        <v>8.5445402298850581</v>
      </c>
      <c r="FD907" s="227">
        <f t="shared" si="355"/>
        <v>2279417.4013031814</v>
      </c>
      <c r="FE907" s="227">
        <f t="shared" si="356"/>
        <v>8148.0061349693251</v>
      </c>
      <c r="FF907" s="227">
        <v>305</v>
      </c>
      <c r="FG907" s="228">
        <f t="shared" si="370"/>
        <v>9.1803278688524586</v>
      </c>
      <c r="FH907" s="227">
        <v>28</v>
      </c>
      <c r="FI907" s="227">
        <v>305</v>
      </c>
      <c r="FJ907" s="227">
        <v>6</v>
      </c>
      <c r="FK907" s="227">
        <f t="shared" si="371"/>
        <v>271</v>
      </c>
      <c r="FL907" s="227">
        <v>21</v>
      </c>
      <c r="FM907" s="227">
        <f t="shared" si="372"/>
        <v>250</v>
      </c>
      <c r="FZ907" s="229"/>
      <c r="GA907" s="229"/>
      <c r="GB907" s="229"/>
      <c r="GC907" s="229"/>
      <c r="GD907" s="229"/>
    </row>
    <row r="908" spans="1:186" s="368" customFormat="1">
      <c r="A908" s="287" t="s">
        <v>2039</v>
      </c>
      <c r="B908" s="369" t="s">
        <v>2040</v>
      </c>
      <c r="C908" s="287" t="s">
        <v>2097</v>
      </c>
      <c r="D908" s="287" t="s">
        <v>2043</v>
      </c>
      <c r="E908" s="369" t="s">
        <v>2098</v>
      </c>
      <c r="F908" s="287">
        <v>905</v>
      </c>
      <c r="G908" s="392" t="s">
        <v>2184</v>
      </c>
      <c r="H908" s="392" t="s">
        <v>2185</v>
      </c>
      <c r="I908" s="393" t="s">
        <v>2063</v>
      </c>
      <c r="J908" s="286" t="s">
        <v>2064</v>
      </c>
      <c r="K908" s="393" t="s">
        <v>1083</v>
      </c>
      <c r="L908" s="392" t="s">
        <v>2048</v>
      </c>
      <c r="M908" s="392" t="s">
        <v>3133</v>
      </c>
      <c r="N908" s="372">
        <v>1</v>
      </c>
      <c r="O908" s="373">
        <v>1063</v>
      </c>
      <c r="P908" s="373">
        <v>1621</v>
      </c>
      <c r="Q908" s="373">
        <v>1762</v>
      </c>
      <c r="R908" s="373">
        <v>2193</v>
      </c>
      <c r="S908" s="374">
        <v>1980</v>
      </c>
      <c r="T908" s="374">
        <v>2048</v>
      </c>
      <c r="U908" s="374">
        <v>2439</v>
      </c>
      <c r="V908" s="374">
        <v>2509</v>
      </c>
      <c r="W908" s="373">
        <v>308</v>
      </c>
      <c r="X908" s="373">
        <v>509</v>
      </c>
      <c r="Y908" s="373">
        <v>546</v>
      </c>
      <c r="Z908" s="373">
        <v>703</v>
      </c>
      <c r="AA908" s="374">
        <v>773</v>
      </c>
      <c r="AB908" s="374">
        <v>796</v>
      </c>
      <c r="AC908" s="374">
        <v>960</v>
      </c>
      <c r="AD908" s="374">
        <v>999</v>
      </c>
      <c r="AE908" s="373">
        <v>73</v>
      </c>
      <c r="AF908" s="373">
        <v>94</v>
      </c>
      <c r="AG908" s="373">
        <v>97</v>
      </c>
      <c r="AH908" s="373">
        <v>96</v>
      </c>
      <c r="AI908" s="374">
        <v>98</v>
      </c>
      <c r="AJ908" s="374">
        <v>96</v>
      </c>
      <c r="AK908" s="374">
        <v>106</v>
      </c>
      <c r="AL908" s="374">
        <v>110</v>
      </c>
      <c r="AM908" s="226">
        <v>755</v>
      </c>
      <c r="AN908" s="226">
        <v>1112</v>
      </c>
      <c r="AO908" s="226">
        <v>1216</v>
      </c>
      <c r="AP908" s="226">
        <v>1490</v>
      </c>
      <c r="AQ908" s="227">
        <v>1207</v>
      </c>
      <c r="AR908" s="227">
        <v>1251</v>
      </c>
      <c r="AS908" s="227">
        <v>1479</v>
      </c>
      <c r="AT908" s="227">
        <v>1510</v>
      </c>
      <c r="AU908" s="226">
        <v>186</v>
      </c>
      <c r="AV908" s="226">
        <v>406</v>
      </c>
      <c r="AW908" s="226">
        <v>444</v>
      </c>
      <c r="AX908" s="226">
        <v>544</v>
      </c>
      <c r="AY908" s="227">
        <v>440</v>
      </c>
      <c r="AZ908" s="227">
        <v>549</v>
      </c>
      <c r="BA908" s="227">
        <v>649</v>
      </c>
      <c r="BB908" s="227">
        <v>702</v>
      </c>
      <c r="BC908" s="226">
        <f t="shared" si="362"/>
        <v>200</v>
      </c>
      <c r="BD908" s="226">
        <f t="shared" si="362"/>
        <v>160</v>
      </c>
      <c r="BE908" s="226">
        <f t="shared" si="362"/>
        <v>184</v>
      </c>
      <c r="BF908" s="226">
        <f t="shared" si="362"/>
        <v>351</v>
      </c>
      <c r="BG908" s="218">
        <f t="shared" si="362"/>
        <v>706</v>
      </c>
      <c r="BH908" s="218">
        <f t="shared" si="362"/>
        <v>607</v>
      </c>
      <c r="BI908" s="218">
        <f t="shared" si="362"/>
        <v>728</v>
      </c>
      <c r="BJ908" s="218">
        <f t="shared" si="362"/>
        <v>750</v>
      </c>
      <c r="BK908" s="226">
        <f t="shared" si="365"/>
        <v>369</v>
      </c>
      <c r="BL908" s="226">
        <f t="shared" si="365"/>
        <v>546</v>
      </c>
      <c r="BM908" s="226">
        <f t="shared" si="365"/>
        <v>588</v>
      </c>
      <c r="BN908" s="226">
        <f t="shared" si="365"/>
        <v>595</v>
      </c>
      <c r="BO908" s="227">
        <f t="shared" si="357"/>
        <v>61</v>
      </c>
      <c r="BP908" s="227">
        <f t="shared" si="357"/>
        <v>95</v>
      </c>
      <c r="BQ908" s="227">
        <f t="shared" si="357"/>
        <v>102</v>
      </c>
      <c r="BR908" s="227">
        <f t="shared" si="357"/>
        <v>58</v>
      </c>
      <c r="BS908" s="226">
        <v>369</v>
      </c>
      <c r="BT908" s="226">
        <v>546</v>
      </c>
      <c r="BU908" s="226">
        <v>588</v>
      </c>
      <c r="BV908" s="226">
        <v>595</v>
      </c>
      <c r="BW908" s="227">
        <v>61</v>
      </c>
      <c r="BX908" s="227">
        <v>95</v>
      </c>
      <c r="BY908" s="227">
        <v>102</v>
      </c>
      <c r="BZ908" s="227">
        <v>58</v>
      </c>
      <c r="CA908" s="226">
        <v>0</v>
      </c>
      <c r="CB908" s="226">
        <f>IFERROR(VLOOKUP($G908,[12]ITEM!$B$2:$AC$939,26,0),0)</f>
        <v>0</v>
      </c>
      <c r="CC908" s="226">
        <f>IFERROR(VLOOKUP($G908,[12]ITEM!$B$2:$AC$939,27,0),0)</f>
        <v>0</v>
      </c>
      <c r="CD908" s="226">
        <f>IFERROR(VLOOKUP($G908,[12]ITEM!$B$2:$AC$939,28,0),0)</f>
        <v>0</v>
      </c>
      <c r="CE908" s="227">
        <v>0</v>
      </c>
      <c r="CF908" s="227">
        <v>0</v>
      </c>
      <c r="CG908" s="227">
        <v>0</v>
      </c>
      <c r="CH908" s="227">
        <v>0</v>
      </c>
      <c r="CI908" s="375"/>
      <c r="CJ908" s="226">
        <f t="shared" ref="CJ908:CN971" si="379">CR908+CZ908+DH908</f>
        <v>200</v>
      </c>
      <c r="CK908" s="226">
        <f t="shared" si="379"/>
        <v>333</v>
      </c>
      <c r="CL908" s="226">
        <f t="shared" si="379"/>
        <v>364</v>
      </c>
      <c r="CM908" s="226">
        <f t="shared" si="378"/>
        <v>447</v>
      </c>
      <c r="CN908" s="227">
        <f t="shared" si="378"/>
        <v>706</v>
      </c>
      <c r="CO908" s="227">
        <f t="shared" si="378"/>
        <v>733.13097717171649</v>
      </c>
      <c r="CP908" s="227">
        <f t="shared" si="378"/>
        <v>866.24141757164205</v>
      </c>
      <c r="CQ908" s="227">
        <f t="shared" si="363"/>
        <v>884.16489026555053</v>
      </c>
      <c r="CR908" s="226">
        <v>226</v>
      </c>
      <c r="CS908" s="226">
        <v>333</v>
      </c>
      <c r="CT908" s="226">
        <v>364</v>
      </c>
      <c r="CU908" s="226">
        <v>447</v>
      </c>
      <c r="CV908" s="227">
        <f t="shared" si="369"/>
        <v>706</v>
      </c>
      <c r="CW908" s="227">
        <f>CV908*(1+('[13]GROWTH (YoY)'!AR908/100))</f>
        <v>732.13097717171649</v>
      </c>
      <c r="CX908" s="227">
        <f>CW908*(1+('[13]GROWTH (YoY)'!AS908/100))</f>
        <v>865.24141757164205</v>
      </c>
      <c r="CY908" s="227">
        <f>CX908*(1+('[13]GROWTH (YoY)'!AT908/100))</f>
        <v>883.16489026555053</v>
      </c>
      <c r="CZ908" s="226">
        <v>0</v>
      </c>
      <c r="DA908" s="226">
        <v>0</v>
      </c>
      <c r="DB908" s="226">
        <v>0</v>
      </c>
      <c r="DC908" s="226">
        <v>0</v>
      </c>
      <c r="DD908" s="227">
        <v>0</v>
      </c>
      <c r="DE908" s="227">
        <v>0</v>
      </c>
      <c r="DF908" s="227">
        <v>0</v>
      </c>
      <c r="DG908" s="227">
        <v>0</v>
      </c>
      <c r="DH908" s="226">
        <v>-26</v>
      </c>
      <c r="DI908" s="226">
        <v>0</v>
      </c>
      <c r="DJ908" s="226">
        <v>0</v>
      </c>
      <c r="DK908" s="226">
        <v>0</v>
      </c>
      <c r="DL908" s="227">
        <v>0</v>
      </c>
      <c r="DM908" s="227">
        <v>1</v>
      </c>
      <c r="DN908" s="227">
        <v>1</v>
      </c>
      <c r="DO908" s="227">
        <v>1</v>
      </c>
      <c r="DP908" s="376">
        <f t="shared" si="367"/>
        <v>0</v>
      </c>
      <c r="DQ908" s="226">
        <f t="shared" si="367"/>
        <v>-173</v>
      </c>
      <c r="DR908" s="226">
        <f t="shared" si="367"/>
        <v>-180</v>
      </c>
      <c r="DS908" s="226">
        <f t="shared" si="366"/>
        <v>-96</v>
      </c>
      <c r="DT908" s="227">
        <f t="shared" si="366"/>
        <v>0</v>
      </c>
      <c r="DU908" s="227">
        <f t="shared" si="366"/>
        <v>-126.13097717171649</v>
      </c>
      <c r="DV908" s="227">
        <f t="shared" si="366"/>
        <v>-138.24141757164205</v>
      </c>
      <c r="DW908" s="227">
        <f t="shared" si="366"/>
        <v>-134.16489026555053</v>
      </c>
      <c r="DX908" s="377">
        <f t="shared" si="359"/>
        <v>0.28974600188146754</v>
      </c>
      <c r="DY908" s="377">
        <f t="shared" si="359"/>
        <v>0.31400370141887723</v>
      </c>
      <c r="DZ908" s="377">
        <f t="shared" si="359"/>
        <v>0.30987514188422249</v>
      </c>
      <c r="EA908" s="377">
        <f t="shared" si="359"/>
        <v>0.32056543547651617</v>
      </c>
      <c r="EB908" s="378">
        <f t="shared" si="368"/>
        <v>0.39040404040404042</v>
      </c>
      <c r="EC908" s="378">
        <f t="shared" si="368"/>
        <v>0.388671875</v>
      </c>
      <c r="ED908" s="378">
        <f t="shared" si="368"/>
        <v>0.39360393603936039</v>
      </c>
      <c r="EE908" s="378">
        <f t="shared" si="368"/>
        <v>0.39816660023913908</v>
      </c>
      <c r="EG908" s="226">
        <v>7027</v>
      </c>
      <c r="EH908" s="226">
        <v>2109</v>
      </c>
      <c r="EI908" s="226">
        <v>4918</v>
      </c>
      <c r="EJ908" s="226">
        <v>2018</v>
      </c>
      <c r="EK908" s="226">
        <v>916</v>
      </c>
      <c r="EL908" s="226">
        <v>3209</v>
      </c>
      <c r="EM908" s="226">
        <v>3209</v>
      </c>
      <c r="EN908" s="379">
        <f t="shared" si="373"/>
        <v>0.30012807741568237</v>
      </c>
      <c r="EO908" s="226">
        <f t="shared" si="374"/>
        <v>41.032940219601464</v>
      </c>
      <c r="EP908" s="379">
        <f t="shared" si="375"/>
        <v>0.13035434751672123</v>
      </c>
      <c r="EQ908" s="226">
        <f t="shared" si="376"/>
        <v>285447.1798067934</v>
      </c>
      <c r="ER908" s="226">
        <f t="shared" si="377"/>
        <v>52404.695128285035</v>
      </c>
      <c r="ES908" s="292"/>
      <c r="ET908" s="227">
        <v>459</v>
      </c>
      <c r="EU908" s="227">
        <v>182</v>
      </c>
      <c r="EV908" s="227">
        <v>277</v>
      </c>
      <c r="EW908" s="227">
        <v>389</v>
      </c>
      <c r="EX908" s="227">
        <v>4461</v>
      </c>
      <c r="EY908" s="227">
        <v>3186</v>
      </c>
      <c r="EZ908" s="227">
        <v>3186</v>
      </c>
      <c r="FA908" s="380">
        <f t="shared" si="352"/>
        <v>0.39651416122004357</v>
      </c>
      <c r="FB908" s="228">
        <f t="shared" si="353"/>
        <v>140.4332129963899</v>
      </c>
      <c r="FC908" s="380">
        <f t="shared" si="354"/>
        <v>9.7189542483660123</v>
      </c>
      <c r="FD908" s="227">
        <f t="shared" si="355"/>
        <v>1400188.3239171375</v>
      </c>
      <c r="FE908" s="227">
        <f t="shared" si="356"/>
        <v>10174.722745344214</v>
      </c>
      <c r="FF908" s="227">
        <v>277</v>
      </c>
      <c r="FG908" s="228">
        <f t="shared" si="370"/>
        <v>36.462093862815884</v>
      </c>
      <c r="FH908" s="227">
        <v>101</v>
      </c>
      <c r="FI908" s="227">
        <v>277</v>
      </c>
      <c r="FJ908" s="227">
        <v>27</v>
      </c>
      <c r="FK908" s="227">
        <f t="shared" si="371"/>
        <v>149</v>
      </c>
      <c r="FL908" s="227">
        <v>14</v>
      </c>
      <c r="FM908" s="227">
        <f t="shared" si="372"/>
        <v>135</v>
      </c>
      <c r="FZ908" s="229"/>
      <c r="GA908" s="229"/>
      <c r="GB908" s="229"/>
      <c r="GC908" s="229"/>
      <c r="GD908" s="229"/>
    </row>
    <row r="909" spans="1:186" s="368" customFormat="1">
      <c r="A909" s="355" t="s">
        <v>2186</v>
      </c>
      <c r="B909" s="356" t="s">
        <v>2187</v>
      </c>
      <c r="C909" s="355" t="s">
        <v>2188</v>
      </c>
      <c r="D909" s="355" t="s">
        <v>87</v>
      </c>
      <c r="E909" s="356" t="s">
        <v>2187</v>
      </c>
      <c r="F909" s="355">
        <v>906</v>
      </c>
      <c r="G909" s="389" t="s">
        <v>2189</v>
      </c>
      <c r="H909" s="389" t="s">
        <v>2190</v>
      </c>
      <c r="I909" s="408" t="s">
        <v>2191</v>
      </c>
      <c r="J909" s="356" t="s">
        <v>2192</v>
      </c>
      <c r="K909" s="408" t="s">
        <v>1124</v>
      </c>
      <c r="L909" s="356" t="s">
        <v>2193</v>
      </c>
      <c r="M909" s="356" t="s">
        <v>3124</v>
      </c>
      <c r="N909" s="360">
        <v>1</v>
      </c>
      <c r="O909" s="361">
        <v>10376</v>
      </c>
      <c r="P909" s="361">
        <v>13347</v>
      </c>
      <c r="Q909" s="361">
        <v>13780</v>
      </c>
      <c r="R909" s="361">
        <v>14291</v>
      </c>
      <c r="S909" s="362">
        <v>12901</v>
      </c>
      <c r="T909" s="362">
        <v>13348</v>
      </c>
      <c r="U909" s="362">
        <v>13953</v>
      </c>
      <c r="V909" s="362">
        <v>14557</v>
      </c>
      <c r="W909" s="361">
        <v>3632</v>
      </c>
      <c r="X909" s="361">
        <v>4629</v>
      </c>
      <c r="Y909" s="361">
        <v>4636</v>
      </c>
      <c r="Z909" s="361">
        <v>4700</v>
      </c>
      <c r="AA909" s="362">
        <v>4645</v>
      </c>
      <c r="AB909" s="362">
        <v>4674</v>
      </c>
      <c r="AC909" s="362">
        <v>4833</v>
      </c>
      <c r="AD909" s="362">
        <v>5043</v>
      </c>
      <c r="AE909" s="361">
        <v>556</v>
      </c>
      <c r="AF909" s="361">
        <v>832</v>
      </c>
      <c r="AG909" s="361">
        <v>875</v>
      </c>
      <c r="AH909" s="361">
        <v>902</v>
      </c>
      <c r="AI909" s="362">
        <v>769</v>
      </c>
      <c r="AJ909" s="362">
        <v>810</v>
      </c>
      <c r="AK909" s="362">
        <v>837</v>
      </c>
      <c r="AL909" s="362">
        <v>842</v>
      </c>
      <c r="AM909" s="225">
        <v>6744</v>
      </c>
      <c r="AN909" s="225">
        <v>8718</v>
      </c>
      <c r="AO909" s="225">
        <v>9144</v>
      </c>
      <c r="AP909" s="225">
        <v>9591</v>
      </c>
      <c r="AQ909" s="223">
        <v>8256</v>
      </c>
      <c r="AR909" s="223">
        <v>8674</v>
      </c>
      <c r="AS909" s="223">
        <v>9120</v>
      </c>
      <c r="AT909" s="223">
        <v>9514</v>
      </c>
      <c r="AU909" s="225">
        <v>877</v>
      </c>
      <c r="AV909" s="225">
        <v>1199</v>
      </c>
      <c r="AW909" s="225">
        <v>1270</v>
      </c>
      <c r="AX909" s="225">
        <v>1346</v>
      </c>
      <c r="AY909" s="223">
        <v>1210</v>
      </c>
      <c r="AZ909" s="223">
        <v>1281</v>
      </c>
      <c r="BA909" s="223">
        <v>1357</v>
      </c>
      <c r="BB909" s="223">
        <v>1427</v>
      </c>
      <c r="BC909" s="225">
        <f t="shared" si="362"/>
        <v>5106</v>
      </c>
      <c r="BD909" s="225">
        <f t="shared" si="362"/>
        <v>6629</v>
      </c>
      <c r="BE909" s="225">
        <f t="shared" si="362"/>
        <v>7038</v>
      </c>
      <c r="BF909" s="225">
        <f t="shared" si="362"/>
        <v>7438</v>
      </c>
      <c r="BG909" s="223">
        <f t="shared" si="362"/>
        <v>6569</v>
      </c>
      <c r="BH909" s="223">
        <f t="shared" si="362"/>
        <v>6911</v>
      </c>
      <c r="BI909" s="223">
        <f t="shared" si="362"/>
        <v>7291</v>
      </c>
      <c r="BJ909" s="223">
        <f t="shared" si="362"/>
        <v>7586</v>
      </c>
      <c r="BK909" s="225">
        <f t="shared" si="365"/>
        <v>761</v>
      </c>
      <c r="BL909" s="225">
        <f t="shared" si="365"/>
        <v>890</v>
      </c>
      <c r="BM909" s="225">
        <f t="shared" si="365"/>
        <v>836</v>
      </c>
      <c r="BN909" s="225">
        <f t="shared" si="365"/>
        <v>807</v>
      </c>
      <c r="BO909" s="223">
        <f t="shared" si="357"/>
        <v>477</v>
      </c>
      <c r="BP909" s="223">
        <f t="shared" si="357"/>
        <v>482</v>
      </c>
      <c r="BQ909" s="223">
        <f t="shared" si="357"/>
        <v>472</v>
      </c>
      <c r="BR909" s="223">
        <f t="shared" si="357"/>
        <v>501</v>
      </c>
      <c r="BS909" s="225">
        <v>761</v>
      </c>
      <c r="BT909" s="225">
        <v>890</v>
      </c>
      <c r="BU909" s="225">
        <v>836</v>
      </c>
      <c r="BV909" s="225">
        <v>807</v>
      </c>
      <c r="BW909" s="223">
        <v>477</v>
      </c>
      <c r="BX909" s="223">
        <v>482</v>
      </c>
      <c r="BY909" s="223">
        <v>472</v>
      </c>
      <c r="BZ909" s="223">
        <v>501</v>
      </c>
      <c r="CA909" s="225">
        <v>0</v>
      </c>
      <c r="CB909" s="225">
        <f>IFERROR(VLOOKUP($G909,[12]ITEM!$B$2:$AC$939,26,0),0)</f>
        <v>0</v>
      </c>
      <c r="CC909" s="225">
        <f>IFERROR(VLOOKUP($G909,[12]ITEM!$B$2:$AC$939,27,0),0)</f>
        <v>0</v>
      </c>
      <c r="CD909" s="225">
        <f>IFERROR(VLOOKUP($G909,[12]ITEM!$B$2:$AC$939,28,0),0)</f>
        <v>0</v>
      </c>
      <c r="CE909" s="223">
        <v>0</v>
      </c>
      <c r="CF909" s="223">
        <v>0</v>
      </c>
      <c r="CG909" s="223">
        <v>0</v>
      </c>
      <c r="CH909" s="223">
        <v>0</v>
      </c>
      <c r="CI909" s="363"/>
      <c r="CJ909" s="225">
        <f t="shared" si="379"/>
        <v>5107</v>
      </c>
      <c r="CK909" s="225">
        <f t="shared" si="379"/>
        <v>7698</v>
      </c>
      <c r="CL909" s="225">
        <f t="shared" si="379"/>
        <v>8234</v>
      </c>
      <c r="CM909" s="225">
        <f t="shared" si="378"/>
        <v>8717</v>
      </c>
      <c r="CN909" s="223">
        <f t="shared" si="378"/>
        <v>6569</v>
      </c>
      <c r="CO909" s="223">
        <f t="shared" si="378"/>
        <v>7041.5074829812393</v>
      </c>
      <c r="CP909" s="223">
        <f t="shared" si="378"/>
        <v>7604.3620716989271</v>
      </c>
      <c r="CQ909" s="223">
        <f t="shared" si="363"/>
        <v>8122.6693603759286</v>
      </c>
      <c r="CR909" s="225">
        <v>2590</v>
      </c>
      <c r="CS909" s="225">
        <v>3352</v>
      </c>
      <c r="CT909" s="225">
        <v>3516</v>
      </c>
      <c r="CU909" s="225">
        <v>3687</v>
      </c>
      <c r="CV909" s="223">
        <f t="shared" si="369"/>
        <v>4678</v>
      </c>
      <c r="CW909" s="223">
        <f>CV909*(1+('[13]GROWTH (YoY)'!AR909/100))</f>
        <v>4914.5074829812393</v>
      </c>
      <c r="CX909" s="223">
        <f>CW909*(1+('[13]GROWTH (YoY)'!AS909/100))</f>
        <v>5167.3620716989271</v>
      </c>
      <c r="CY909" s="223">
        <f>CX909*(1+('[13]GROWTH (YoY)'!AT909/100))</f>
        <v>5390.6693603759286</v>
      </c>
      <c r="CZ909" s="225">
        <v>1230</v>
      </c>
      <c r="DA909" s="225">
        <v>2471</v>
      </c>
      <c r="DB909" s="225">
        <v>2630</v>
      </c>
      <c r="DC909" s="225">
        <v>2685</v>
      </c>
      <c r="DD909" s="223">
        <v>15</v>
      </c>
      <c r="DE909" s="223">
        <v>17</v>
      </c>
      <c r="DF909" s="223">
        <v>16</v>
      </c>
      <c r="DG909" s="223">
        <v>19</v>
      </c>
      <c r="DH909" s="225">
        <v>1287</v>
      </c>
      <c r="DI909" s="225">
        <v>1875</v>
      </c>
      <c r="DJ909" s="225">
        <v>2088</v>
      </c>
      <c r="DK909" s="225">
        <v>2345</v>
      </c>
      <c r="DL909" s="223">
        <v>1876</v>
      </c>
      <c r="DM909" s="223">
        <v>2110</v>
      </c>
      <c r="DN909" s="223">
        <v>2421</v>
      </c>
      <c r="DO909" s="223">
        <v>2713</v>
      </c>
      <c r="DP909" s="364">
        <f t="shared" si="367"/>
        <v>-1</v>
      </c>
      <c r="DQ909" s="225">
        <f t="shared" si="367"/>
        <v>-1069</v>
      </c>
      <c r="DR909" s="225">
        <f t="shared" si="367"/>
        <v>-1196</v>
      </c>
      <c r="DS909" s="225">
        <f t="shared" si="366"/>
        <v>-1279</v>
      </c>
      <c r="DT909" s="223">
        <f t="shared" si="366"/>
        <v>0</v>
      </c>
      <c r="DU909" s="223">
        <f t="shared" si="366"/>
        <v>-130.50748298123926</v>
      </c>
      <c r="DV909" s="223">
        <f t="shared" si="366"/>
        <v>-313.36207169892714</v>
      </c>
      <c r="DW909" s="223">
        <f t="shared" si="366"/>
        <v>-536.66936037592859</v>
      </c>
      <c r="DX909" s="390">
        <f t="shared" si="359"/>
        <v>0.35003855050115651</v>
      </c>
      <c r="DY909" s="390">
        <f t="shared" si="359"/>
        <v>0.3468195100022477</v>
      </c>
      <c r="DZ909" s="390">
        <f t="shared" si="359"/>
        <v>0.33642960812772132</v>
      </c>
      <c r="EA909" s="390">
        <f t="shared" si="359"/>
        <v>0.32887831502344134</v>
      </c>
      <c r="EB909" s="391">
        <f t="shared" si="368"/>
        <v>0.36004960855747614</v>
      </c>
      <c r="EC909" s="391">
        <f t="shared" si="368"/>
        <v>0.35016481869943061</v>
      </c>
      <c r="ED909" s="391">
        <f t="shared" si="368"/>
        <v>0.34637712319931196</v>
      </c>
      <c r="EE909" s="391">
        <f t="shared" si="368"/>
        <v>0.3464312701792952</v>
      </c>
      <c r="EF909" s="367"/>
      <c r="EG909" s="225">
        <v>10376</v>
      </c>
      <c r="EH909" s="225">
        <v>3851</v>
      </c>
      <c r="EI909" s="225">
        <v>6526</v>
      </c>
      <c r="EJ909" s="225">
        <v>849</v>
      </c>
      <c r="EK909" s="225">
        <v>20345</v>
      </c>
      <c r="EL909" s="225">
        <v>20966</v>
      </c>
      <c r="EM909" s="225">
        <v>20907</v>
      </c>
      <c r="EN909" s="365">
        <f t="shared" si="373"/>
        <v>0.37114494988434849</v>
      </c>
      <c r="EO909" s="225">
        <f t="shared" si="374"/>
        <v>13.009500459699662</v>
      </c>
      <c r="EP909" s="365">
        <f t="shared" si="375"/>
        <v>1.9607748650732459</v>
      </c>
      <c r="EQ909" s="225">
        <f t="shared" si="376"/>
        <v>970380.61623581033</v>
      </c>
      <c r="ER909" s="225">
        <f t="shared" si="377"/>
        <v>3384.0340555794714</v>
      </c>
      <c r="ES909" s="225"/>
      <c r="ET909" s="223">
        <v>12901</v>
      </c>
      <c r="EU909" s="223">
        <v>4645</v>
      </c>
      <c r="EV909" s="223">
        <v>8256</v>
      </c>
      <c r="EW909" s="223">
        <v>1210</v>
      </c>
      <c r="EX909" s="223">
        <v>23605</v>
      </c>
      <c r="EY909" s="223">
        <v>24690</v>
      </c>
      <c r="EZ909" s="223">
        <v>24592</v>
      </c>
      <c r="FA909" s="366">
        <f t="shared" si="352"/>
        <v>0.36004960855747614</v>
      </c>
      <c r="FB909" s="224">
        <f t="shared" si="353"/>
        <v>14.656007751937986</v>
      </c>
      <c r="FC909" s="366">
        <f t="shared" si="354"/>
        <v>1.8297031237888535</v>
      </c>
      <c r="FD909" s="223">
        <f t="shared" si="355"/>
        <v>956055.08302956668</v>
      </c>
      <c r="FE909" s="223">
        <f t="shared" si="356"/>
        <v>4100.2494036000871</v>
      </c>
      <c r="FF909" s="223">
        <v>8256</v>
      </c>
      <c r="FG909" s="224">
        <f t="shared" si="370"/>
        <v>13.747577519379844</v>
      </c>
      <c r="FH909" s="223">
        <v>1135</v>
      </c>
      <c r="FI909" s="223">
        <v>8256</v>
      </c>
      <c r="FJ909" s="223">
        <v>636</v>
      </c>
      <c r="FK909" s="223">
        <f t="shared" si="371"/>
        <v>6485</v>
      </c>
      <c r="FL909" s="223">
        <v>741</v>
      </c>
      <c r="FM909" s="223">
        <f t="shared" si="372"/>
        <v>5744</v>
      </c>
      <c r="FZ909" s="229"/>
      <c r="GA909" s="229"/>
      <c r="GB909" s="229"/>
      <c r="GC909" s="229"/>
      <c r="GD909" s="229"/>
    </row>
    <row r="910" spans="1:186" s="368" customFormat="1">
      <c r="A910" s="287" t="s">
        <v>2186</v>
      </c>
      <c r="B910" s="369" t="s">
        <v>2187</v>
      </c>
      <c r="C910" s="287" t="s">
        <v>2188</v>
      </c>
      <c r="D910" s="287" t="s">
        <v>87</v>
      </c>
      <c r="E910" s="369" t="s">
        <v>2187</v>
      </c>
      <c r="F910" s="287">
        <v>907</v>
      </c>
      <c r="G910" s="392" t="s">
        <v>2194</v>
      </c>
      <c r="H910" s="392" t="s">
        <v>2195</v>
      </c>
      <c r="I910" s="287" t="s">
        <v>2191</v>
      </c>
      <c r="J910" s="369" t="s">
        <v>2192</v>
      </c>
      <c r="K910" s="287" t="s">
        <v>1124</v>
      </c>
      <c r="L910" s="369" t="s">
        <v>2193</v>
      </c>
      <c r="M910" s="369" t="s">
        <v>3124</v>
      </c>
      <c r="N910" s="372">
        <v>1</v>
      </c>
      <c r="O910" s="373">
        <v>2918</v>
      </c>
      <c r="P910" s="373">
        <v>6116</v>
      </c>
      <c r="Q910" s="373">
        <v>6895</v>
      </c>
      <c r="R910" s="373">
        <v>7804</v>
      </c>
      <c r="S910" s="374">
        <v>5242</v>
      </c>
      <c r="T910" s="374">
        <v>5982</v>
      </c>
      <c r="U910" s="374">
        <v>6836</v>
      </c>
      <c r="V910" s="374">
        <v>7973</v>
      </c>
      <c r="W910" s="373">
        <v>1109</v>
      </c>
      <c r="X910" s="373">
        <v>1808</v>
      </c>
      <c r="Y910" s="373">
        <v>1943</v>
      </c>
      <c r="Z910" s="373">
        <v>2122</v>
      </c>
      <c r="AA910" s="374">
        <v>2135</v>
      </c>
      <c r="AB910" s="374">
        <v>2401</v>
      </c>
      <c r="AC910" s="374">
        <v>2708</v>
      </c>
      <c r="AD910" s="374">
        <v>3234</v>
      </c>
      <c r="AE910" s="373">
        <v>149</v>
      </c>
      <c r="AF910" s="373">
        <v>411</v>
      </c>
      <c r="AG910" s="373">
        <v>474</v>
      </c>
      <c r="AH910" s="373">
        <v>534</v>
      </c>
      <c r="AI910" s="374">
        <v>289</v>
      </c>
      <c r="AJ910" s="374">
        <v>334</v>
      </c>
      <c r="AK910" s="374">
        <v>379</v>
      </c>
      <c r="AL910" s="374">
        <v>420</v>
      </c>
      <c r="AM910" s="226">
        <v>1810</v>
      </c>
      <c r="AN910" s="226">
        <v>4308</v>
      </c>
      <c r="AO910" s="226">
        <v>4952</v>
      </c>
      <c r="AP910" s="226">
        <v>5683</v>
      </c>
      <c r="AQ910" s="227">
        <v>3108</v>
      </c>
      <c r="AR910" s="227">
        <v>3582</v>
      </c>
      <c r="AS910" s="227">
        <v>4128</v>
      </c>
      <c r="AT910" s="227">
        <v>4739</v>
      </c>
      <c r="AU910" s="226">
        <v>330</v>
      </c>
      <c r="AV910" s="226">
        <v>825</v>
      </c>
      <c r="AW910" s="226">
        <v>959</v>
      </c>
      <c r="AX910" s="226">
        <v>1114</v>
      </c>
      <c r="AY910" s="227">
        <v>730</v>
      </c>
      <c r="AZ910" s="227">
        <v>849</v>
      </c>
      <c r="BA910" s="227">
        <v>986</v>
      </c>
      <c r="BB910" s="227">
        <v>1132</v>
      </c>
      <c r="BC910" s="226">
        <f t="shared" si="362"/>
        <v>1276</v>
      </c>
      <c r="BD910" s="226">
        <f t="shared" si="362"/>
        <v>2802</v>
      </c>
      <c r="BE910" s="226">
        <f t="shared" si="362"/>
        <v>3066</v>
      </c>
      <c r="BF910" s="226">
        <f t="shared" si="362"/>
        <v>3620</v>
      </c>
      <c r="BG910" s="218">
        <f t="shared" si="362"/>
        <v>1780</v>
      </c>
      <c r="BH910" s="218">
        <f t="shared" si="362"/>
        <v>1851</v>
      </c>
      <c r="BI910" s="218">
        <f t="shared" si="362"/>
        <v>2275</v>
      </c>
      <c r="BJ910" s="218">
        <f t="shared" si="362"/>
        <v>3037</v>
      </c>
      <c r="BK910" s="226">
        <f t="shared" si="365"/>
        <v>204</v>
      </c>
      <c r="BL910" s="226">
        <f t="shared" si="365"/>
        <v>681</v>
      </c>
      <c r="BM910" s="226">
        <f t="shared" si="365"/>
        <v>927</v>
      </c>
      <c r="BN910" s="226">
        <f t="shared" si="365"/>
        <v>949</v>
      </c>
      <c r="BO910" s="227">
        <f t="shared" si="357"/>
        <v>598</v>
      </c>
      <c r="BP910" s="227">
        <f t="shared" si="357"/>
        <v>882</v>
      </c>
      <c r="BQ910" s="227">
        <f t="shared" si="357"/>
        <v>867</v>
      </c>
      <c r="BR910" s="227">
        <f t="shared" ref="BR910:BR973" si="380">BZ910-CH910</f>
        <v>570</v>
      </c>
      <c r="BS910" s="226">
        <v>204</v>
      </c>
      <c r="BT910" s="226">
        <v>681</v>
      </c>
      <c r="BU910" s="226">
        <v>927</v>
      </c>
      <c r="BV910" s="226">
        <v>949</v>
      </c>
      <c r="BW910" s="227">
        <v>598</v>
      </c>
      <c r="BX910" s="227">
        <v>882</v>
      </c>
      <c r="BY910" s="227">
        <v>867</v>
      </c>
      <c r="BZ910" s="227">
        <v>570</v>
      </c>
      <c r="CA910" s="226">
        <v>0</v>
      </c>
      <c r="CB910" s="226">
        <f>IFERROR(VLOOKUP($G910,[12]ITEM!$B$2:$AC$939,26,0),0)</f>
        <v>0</v>
      </c>
      <c r="CC910" s="226">
        <f>IFERROR(VLOOKUP($G910,[12]ITEM!$B$2:$AC$939,27,0),0)</f>
        <v>0</v>
      </c>
      <c r="CD910" s="226">
        <f>IFERROR(VLOOKUP($G910,[12]ITEM!$B$2:$AC$939,28,0),0)</f>
        <v>0</v>
      </c>
      <c r="CE910" s="227">
        <v>0</v>
      </c>
      <c r="CF910" s="227">
        <v>0</v>
      </c>
      <c r="CG910" s="227">
        <v>0</v>
      </c>
      <c r="CH910" s="227">
        <v>0</v>
      </c>
      <c r="CI910" s="375"/>
      <c r="CJ910" s="226">
        <f t="shared" si="379"/>
        <v>1277</v>
      </c>
      <c r="CK910" s="226">
        <f t="shared" si="379"/>
        <v>2249</v>
      </c>
      <c r="CL910" s="226">
        <f t="shared" si="379"/>
        <v>2453</v>
      </c>
      <c r="CM910" s="226">
        <f t="shared" si="378"/>
        <v>2613</v>
      </c>
      <c r="CN910" s="227">
        <f t="shared" si="378"/>
        <v>1780</v>
      </c>
      <c r="CO910" s="227">
        <f t="shared" si="378"/>
        <v>2027.6891241548135</v>
      </c>
      <c r="CP910" s="227">
        <f t="shared" si="378"/>
        <v>2307.527332721771</v>
      </c>
      <c r="CQ910" s="227">
        <f t="shared" si="363"/>
        <v>2623.2396534428908</v>
      </c>
      <c r="CR910" s="226">
        <v>105</v>
      </c>
      <c r="CS910" s="226">
        <v>249</v>
      </c>
      <c r="CT910" s="226">
        <v>286</v>
      </c>
      <c r="CU910" s="226">
        <v>328</v>
      </c>
      <c r="CV910" s="227">
        <f t="shared" si="369"/>
        <v>955</v>
      </c>
      <c r="CW910" s="227">
        <f>CV910*(1+('[13]GROWTH (YoY)'!AR910/100))</f>
        <v>1100.6891241548135</v>
      </c>
      <c r="CX910" s="227">
        <f>CW910*(1+('[13]GROWTH (YoY)'!AS910/100))</f>
        <v>1268.5273327217708</v>
      </c>
      <c r="CY910" s="227">
        <f>CX910*(1+('[13]GROWTH (YoY)'!AT910/100))</f>
        <v>1456.2396534428908</v>
      </c>
      <c r="CZ910" s="226">
        <v>593</v>
      </c>
      <c r="DA910" s="226">
        <v>1191</v>
      </c>
      <c r="DB910" s="226">
        <v>1267</v>
      </c>
      <c r="DC910" s="226">
        <v>1294</v>
      </c>
      <c r="DD910" s="227">
        <v>16</v>
      </c>
      <c r="DE910" s="227">
        <v>17</v>
      </c>
      <c r="DF910" s="227">
        <v>16</v>
      </c>
      <c r="DG910" s="227">
        <v>20</v>
      </c>
      <c r="DH910" s="226">
        <v>579</v>
      </c>
      <c r="DI910" s="226">
        <v>809</v>
      </c>
      <c r="DJ910" s="226">
        <v>900</v>
      </c>
      <c r="DK910" s="226">
        <v>991</v>
      </c>
      <c r="DL910" s="227">
        <v>809</v>
      </c>
      <c r="DM910" s="227">
        <v>910</v>
      </c>
      <c r="DN910" s="227">
        <v>1023</v>
      </c>
      <c r="DO910" s="227">
        <v>1147</v>
      </c>
      <c r="DP910" s="376">
        <f t="shared" si="367"/>
        <v>-1</v>
      </c>
      <c r="DQ910" s="226">
        <f t="shared" si="367"/>
        <v>553</v>
      </c>
      <c r="DR910" s="226">
        <f t="shared" si="367"/>
        <v>613</v>
      </c>
      <c r="DS910" s="226">
        <f t="shared" si="366"/>
        <v>1007</v>
      </c>
      <c r="DT910" s="227">
        <f t="shared" si="366"/>
        <v>0</v>
      </c>
      <c r="DU910" s="227">
        <f t="shared" si="366"/>
        <v>-176.6891241548135</v>
      </c>
      <c r="DV910" s="227">
        <f t="shared" si="366"/>
        <v>-32.527332721771018</v>
      </c>
      <c r="DW910" s="227">
        <f t="shared" si="366"/>
        <v>413.76034655710919</v>
      </c>
      <c r="DX910" s="377">
        <f t="shared" si="359"/>
        <v>0.38005483207676488</v>
      </c>
      <c r="DY910" s="377">
        <f t="shared" si="359"/>
        <v>0.29561805101373445</v>
      </c>
      <c r="DZ910" s="377">
        <f t="shared" si="359"/>
        <v>0.28179840464104422</v>
      </c>
      <c r="EA910" s="377">
        <f t="shared" si="359"/>
        <v>0.27191184008200925</v>
      </c>
      <c r="EB910" s="378">
        <f t="shared" si="368"/>
        <v>0.4072872949256009</v>
      </c>
      <c r="EC910" s="378">
        <f t="shared" si="368"/>
        <v>0.40137077900367768</v>
      </c>
      <c r="ED910" s="378">
        <f t="shared" si="368"/>
        <v>0.39613809245172615</v>
      </c>
      <c r="EE910" s="378">
        <f t="shared" si="368"/>
        <v>0.40561896400351183</v>
      </c>
      <c r="EG910" s="226">
        <v>2599</v>
      </c>
      <c r="EH910" s="226">
        <v>1015</v>
      </c>
      <c r="EI910" s="226">
        <v>1584</v>
      </c>
      <c r="EJ910" s="226">
        <v>289</v>
      </c>
      <c r="EK910" s="226">
        <v>9038</v>
      </c>
      <c r="EL910" s="226">
        <v>8286</v>
      </c>
      <c r="EM910" s="226">
        <v>8244</v>
      </c>
      <c r="EN910" s="379">
        <f t="shared" si="373"/>
        <v>0.39053482108503268</v>
      </c>
      <c r="EO910" s="226">
        <f t="shared" si="374"/>
        <v>18.244949494949495</v>
      </c>
      <c r="EP910" s="379">
        <f t="shared" si="375"/>
        <v>3.4774913428241629</v>
      </c>
      <c r="EQ910" s="226">
        <f t="shared" si="376"/>
        <v>1090755.491189959</v>
      </c>
      <c r="ER910" s="226">
        <f t="shared" si="377"/>
        <v>2921.3165130195698</v>
      </c>
      <c r="ES910" s="292"/>
      <c r="ET910" s="227">
        <v>5242</v>
      </c>
      <c r="EU910" s="227">
        <v>2135</v>
      </c>
      <c r="EV910" s="227">
        <v>3108</v>
      </c>
      <c r="EW910" s="227">
        <v>730</v>
      </c>
      <c r="EX910" s="227">
        <v>23836</v>
      </c>
      <c r="EY910" s="227">
        <v>16069</v>
      </c>
      <c r="EZ910" s="227">
        <v>15945</v>
      </c>
      <c r="FA910" s="380">
        <f t="shared" ref="FA910:FA973" si="381">IFERROR(EU910/ET910,0)</f>
        <v>0.4072872949256009</v>
      </c>
      <c r="FB910" s="228">
        <f t="shared" ref="FB910:FB973" si="382">IFERROR((EW910/EV910)*100,0)</f>
        <v>23.487773487773488</v>
      </c>
      <c r="FC910" s="380">
        <f t="shared" ref="FC910:FC973" si="383">IFERROR(EX910/ET910,0)</f>
        <v>4.5471194200686762</v>
      </c>
      <c r="FD910" s="227">
        <f t="shared" ref="FD910:FD973" si="384">IFERROR((EX910*1000000)/EY910,0)</f>
        <v>1483353.0400149357</v>
      </c>
      <c r="FE910" s="227">
        <f t="shared" ref="FE910:FE973" si="385">IFERROR((EW910*1000000)/EZ910/12,0)</f>
        <v>3815.1980767220653</v>
      </c>
      <c r="FF910" s="227">
        <v>3108</v>
      </c>
      <c r="FG910" s="228">
        <f t="shared" si="370"/>
        <v>19.144144144144143</v>
      </c>
      <c r="FH910" s="227">
        <v>595</v>
      </c>
      <c r="FI910" s="227">
        <v>3108</v>
      </c>
      <c r="FJ910" s="227">
        <v>478</v>
      </c>
      <c r="FK910" s="227">
        <f t="shared" si="371"/>
        <v>2035</v>
      </c>
      <c r="FL910" s="227">
        <v>301</v>
      </c>
      <c r="FM910" s="227">
        <f t="shared" si="372"/>
        <v>1734</v>
      </c>
      <c r="FZ910" s="229"/>
      <c r="GA910" s="229"/>
      <c r="GB910" s="229"/>
      <c r="GC910" s="229"/>
      <c r="GD910" s="229"/>
    </row>
    <row r="911" spans="1:186" s="368" customFormat="1">
      <c r="A911" s="287" t="s">
        <v>2186</v>
      </c>
      <c r="B911" s="369" t="s">
        <v>2187</v>
      </c>
      <c r="C911" s="287" t="s">
        <v>2188</v>
      </c>
      <c r="D911" s="287" t="s">
        <v>87</v>
      </c>
      <c r="E911" s="369" t="s">
        <v>2187</v>
      </c>
      <c r="F911" s="287">
        <v>908</v>
      </c>
      <c r="G911" s="392" t="s">
        <v>2196</v>
      </c>
      <c r="H911" s="392" t="s">
        <v>2197</v>
      </c>
      <c r="I911" s="287" t="s">
        <v>2191</v>
      </c>
      <c r="J911" s="369" t="s">
        <v>2192</v>
      </c>
      <c r="K911" s="287" t="s">
        <v>1124</v>
      </c>
      <c r="L911" s="369" t="s">
        <v>2193</v>
      </c>
      <c r="M911" s="369" t="s">
        <v>3124</v>
      </c>
      <c r="N911" s="372">
        <v>1</v>
      </c>
      <c r="O911" s="373">
        <v>490</v>
      </c>
      <c r="P911" s="373">
        <v>693</v>
      </c>
      <c r="Q911" s="373">
        <v>754</v>
      </c>
      <c r="R911" s="373">
        <v>822</v>
      </c>
      <c r="S911" s="374">
        <v>1361</v>
      </c>
      <c r="T911" s="374">
        <v>1524</v>
      </c>
      <c r="U911" s="374">
        <v>1710</v>
      </c>
      <c r="V911" s="374">
        <v>1839</v>
      </c>
      <c r="W911" s="373">
        <v>197</v>
      </c>
      <c r="X911" s="373">
        <v>274</v>
      </c>
      <c r="Y911" s="373">
        <v>299</v>
      </c>
      <c r="Z911" s="373">
        <v>335</v>
      </c>
      <c r="AA911" s="374">
        <v>552</v>
      </c>
      <c r="AB911" s="374">
        <v>626</v>
      </c>
      <c r="AC911" s="374">
        <v>721</v>
      </c>
      <c r="AD911" s="374">
        <v>742</v>
      </c>
      <c r="AE911" s="373">
        <v>24</v>
      </c>
      <c r="AF911" s="373">
        <v>40</v>
      </c>
      <c r="AG911" s="373">
        <v>43</v>
      </c>
      <c r="AH911" s="373">
        <v>46</v>
      </c>
      <c r="AI911" s="374">
        <v>75</v>
      </c>
      <c r="AJ911" s="374">
        <v>84</v>
      </c>
      <c r="AK911" s="374">
        <v>91</v>
      </c>
      <c r="AL911" s="374">
        <v>97</v>
      </c>
      <c r="AM911" s="226">
        <v>293</v>
      </c>
      <c r="AN911" s="226">
        <v>419</v>
      </c>
      <c r="AO911" s="226">
        <v>455</v>
      </c>
      <c r="AP911" s="226">
        <v>487</v>
      </c>
      <c r="AQ911" s="227">
        <v>809</v>
      </c>
      <c r="AR911" s="227">
        <v>898</v>
      </c>
      <c r="AS911" s="227">
        <v>989</v>
      </c>
      <c r="AT911" s="227">
        <v>1096</v>
      </c>
      <c r="AU911" s="226">
        <v>61</v>
      </c>
      <c r="AV911" s="226">
        <v>93</v>
      </c>
      <c r="AW911" s="226">
        <v>103</v>
      </c>
      <c r="AX911" s="226">
        <v>114</v>
      </c>
      <c r="AY911" s="227">
        <v>136</v>
      </c>
      <c r="AZ911" s="227">
        <v>150</v>
      </c>
      <c r="BA911" s="227">
        <v>165</v>
      </c>
      <c r="BB911" s="227">
        <v>183</v>
      </c>
      <c r="BC911" s="226">
        <f t="shared" si="362"/>
        <v>232</v>
      </c>
      <c r="BD911" s="226">
        <f t="shared" si="362"/>
        <v>257</v>
      </c>
      <c r="BE911" s="226">
        <f t="shared" si="362"/>
        <v>271</v>
      </c>
      <c r="BF911" s="226">
        <f t="shared" si="362"/>
        <v>297</v>
      </c>
      <c r="BG911" s="218">
        <f t="shared" si="362"/>
        <v>526</v>
      </c>
      <c r="BH911" s="218">
        <f t="shared" si="362"/>
        <v>583</v>
      </c>
      <c r="BI911" s="218">
        <f t="shared" si="362"/>
        <v>664</v>
      </c>
      <c r="BJ911" s="218">
        <f t="shared" si="362"/>
        <v>797</v>
      </c>
      <c r="BK911" s="226">
        <f t="shared" si="365"/>
        <v>0</v>
      </c>
      <c r="BL911" s="226">
        <f t="shared" si="365"/>
        <v>69</v>
      </c>
      <c r="BM911" s="226">
        <f t="shared" si="365"/>
        <v>81</v>
      </c>
      <c r="BN911" s="226">
        <f t="shared" si="365"/>
        <v>76</v>
      </c>
      <c r="BO911" s="227">
        <f t="shared" si="365"/>
        <v>147</v>
      </c>
      <c r="BP911" s="227">
        <f t="shared" si="365"/>
        <v>165</v>
      </c>
      <c r="BQ911" s="227">
        <f t="shared" si="365"/>
        <v>160</v>
      </c>
      <c r="BR911" s="227">
        <f t="shared" si="380"/>
        <v>116</v>
      </c>
      <c r="BS911" s="226">
        <v>0</v>
      </c>
      <c r="BT911" s="226">
        <v>69</v>
      </c>
      <c r="BU911" s="226">
        <v>81</v>
      </c>
      <c r="BV911" s="226">
        <v>76</v>
      </c>
      <c r="BW911" s="227">
        <v>147</v>
      </c>
      <c r="BX911" s="227">
        <v>165</v>
      </c>
      <c r="BY911" s="227">
        <v>160</v>
      </c>
      <c r="BZ911" s="227">
        <v>116</v>
      </c>
      <c r="CA911" s="226">
        <v>0</v>
      </c>
      <c r="CB911" s="226">
        <f>IFERROR(VLOOKUP($G911,[12]ITEM!$B$2:$AC$939,26,0),0)</f>
        <v>0</v>
      </c>
      <c r="CC911" s="226">
        <f>IFERROR(VLOOKUP($G911,[12]ITEM!$B$2:$AC$939,27,0),0)</f>
        <v>0</v>
      </c>
      <c r="CD911" s="226">
        <f>IFERROR(VLOOKUP($G911,[12]ITEM!$B$2:$AC$939,28,0),0)</f>
        <v>0</v>
      </c>
      <c r="CE911" s="227">
        <v>0</v>
      </c>
      <c r="CF911" s="227">
        <v>0</v>
      </c>
      <c r="CG911" s="227">
        <v>0</v>
      </c>
      <c r="CH911" s="227">
        <v>0</v>
      </c>
      <c r="CI911" s="375"/>
      <c r="CJ911" s="226">
        <f t="shared" si="379"/>
        <v>231</v>
      </c>
      <c r="CK911" s="226">
        <f t="shared" si="379"/>
        <v>366</v>
      </c>
      <c r="CL911" s="226">
        <f t="shared" si="379"/>
        <v>395</v>
      </c>
      <c r="CM911" s="226">
        <f t="shared" si="378"/>
        <v>420</v>
      </c>
      <c r="CN911" s="227">
        <f t="shared" si="378"/>
        <v>526</v>
      </c>
      <c r="CO911" s="227">
        <f t="shared" si="378"/>
        <v>582.82818523550509</v>
      </c>
      <c r="CP911" s="227">
        <f t="shared" si="378"/>
        <v>643.12100862776538</v>
      </c>
      <c r="CQ911" s="227">
        <f t="shared" si="363"/>
        <v>716.31222302486321</v>
      </c>
      <c r="CR911" s="226">
        <v>153</v>
      </c>
      <c r="CS911" s="226">
        <v>217</v>
      </c>
      <c r="CT911" s="226">
        <v>236</v>
      </c>
      <c r="CU911" s="226">
        <v>252</v>
      </c>
      <c r="CV911" s="227">
        <f t="shared" si="369"/>
        <v>483</v>
      </c>
      <c r="CW911" s="227">
        <f>CV911*(1+('[13]GROWTH (YoY)'!AR911/100))</f>
        <v>535.82818523550509</v>
      </c>
      <c r="CX911" s="227">
        <f>CW911*(1+('[13]GROWTH (YoY)'!AS911/100))</f>
        <v>590.12100862776538</v>
      </c>
      <c r="CY911" s="227">
        <f>CX911*(1+('[13]GROWTH (YoY)'!AT911/100))</f>
        <v>654.31222302486321</v>
      </c>
      <c r="CZ911" s="226">
        <v>59</v>
      </c>
      <c r="DA911" s="226">
        <v>120</v>
      </c>
      <c r="DB911" s="226">
        <v>127</v>
      </c>
      <c r="DC911" s="226">
        <v>130</v>
      </c>
      <c r="DD911" s="227">
        <v>14</v>
      </c>
      <c r="DE911" s="227">
        <v>15</v>
      </c>
      <c r="DF911" s="227">
        <v>14</v>
      </c>
      <c r="DG911" s="227">
        <v>18</v>
      </c>
      <c r="DH911" s="226">
        <v>19</v>
      </c>
      <c r="DI911" s="226">
        <v>29</v>
      </c>
      <c r="DJ911" s="226">
        <v>32</v>
      </c>
      <c r="DK911" s="226">
        <v>38</v>
      </c>
      <c r="DL911" s="227">
        <v>29</v>
      </c>
      <c r="DM911" s="227">
        <v>32</v>
      </c>
      <c r="DN911" s="227">
        <v>39</v>
      </c>
      <c r="DO911" s="227">
        <v>44</v>
      </c>
      <c r="DP911" s="376">
        <f t="shared" si="367"/>
        <v>1</v>
      </c>
      <c r="DQ911" s="226">
        <f t="shared" si="367"/>
        <v>-109</v>
      </c>
      <c r="DR911" s="226">
        <f t="shared" si="367"/>
        <v>-124</v>
      </c>
      <c r="DS911" s="226">
        <f t="shared" si="366"/>
        <v>-123</v>
      </c>
      <c r="DT911" s="227">
        <f t="shared" si="366"/>
        <v>0</v>
      </c>
      <c r="DU911" s="227">
        <f t="shared" si="366"/>
        <v>0.17181476449491129</v>
      </c>
      <c r="DV911" s="227">
        <f t="shared" si="366"/>
        <v>20.878991372234623</v>
      </c>
      <c r="DW911" s="227">
        <f t="shared" si="366"/>
        <v>80.687776975136785</v>
      </c>
      <c r="DX911" s="377">
        <f t="shared" si="359"/>
        <v>0.4020408163265306</v>
      </c>
      <c r="DY911" s="377">
        <f t="shared" si="359"/>
        <v>0.39538239538239539</v>
      </c>
      <c r="DZ911" s="377">
        <f t="shared" si="359"/>
        <v>0.39655172413793105</v>
      </c>
      <c r="EA911" s="377">
        <f t="shared" si="359"/>
        <v>0.40754257907542579</v>
      </c>
      <c r="EB911" s="378">
        <f t="shared" si="368"/>
        <v>0.40558412931667892</v>
      </c>
      <c r="EC911" s="378">
        <f t="shared" si="368"/>
        <v>0.41076115485564302</v>
      </c>
      <c r="ED911" s="378">
        <f t="shared" si="368"/>
        <v>0.42163742690058481</v>
      </c>
      <c r="EE911" s="378">
        <f t="shared" si="368"/>
        <v>0.40348015225666123</v>
      </c>
      <c r="EG911" s="226">
        <v>490</v>
      </c>
      <c r="EH911" s="226">
        <v>198</v>
      </c>
      <c r="EI911" s="226">
        <v>292</v>
      </c>
      <c r="EJ911" s="226">
        <v>61</v>
      </c>
      <c r="EK911" s="226">
        <v>2493</v>
      </c>
      <c r="EL911" s="226">
        <v>1181</v>
      </c>
      <c r="EM911" s="226">
        <v>1173</v>
      </c>
      <c r="EN911" s="379">
        <f t="shared" si="373"/>
        <v>0.40408163265306124</v>
      </c>
      <c r="EO911" s="226">
        <f t="shared" si="374"/>
        <v>20.890410958904109</v>
      </c>
      <c r="EP911" s="379">
        <f t="shared" si="375"/>
        <v>5.0877551020408163</v>
      </c>
      <c r="EQ911" s="226">
        <f t="shared" si="376"/>
        <v>2110922.9466553768</v>
      </c>
      <c r="ER911" s="226">
        <f t="shared" si="377"/>
        <v>4333.6175049730036</v>
      </c>
      <c r="ES911" s="292"/>
      <c r="ET911" s="227">
        <v>1361</v>
      </c>
      <c r="EU911" s="227">
        <v>552</v>
      </c>
      <c r="EV911" s="227">
        <v>809</v>
      </c>
      <c r="EW911" s="227">
        <v>136</v>
      </c>
      <c r="EX911" s="227">
        <v>3606</v>
      </c>
      <c r="EY911" s="227">
        <v>2746</v>
      </c>
      <c r="EZ911" s="227">
        <v>2717</v>
      </c>
      <c r="FA911" s="380">
        <f t="shared" si="381"/>
        <v>0.40558412931667892</v>
      </c>
      <c r="FB911" s="228">
        <f t="shared" si="382"/>
        <v>16.810877626699629</v>
      </c>
      <c r="FC911" s="380">
        <f t="shared" si="383"/>
        <v>2.6495224099926524</v>
      </c>
      <c r="FD911" s="227">
        <f t="shared" si="384"/>
        <v>1313182.8113619811</v>
      </c>
      <c r="FE911" s="227">
        <f t="shared" si="385"/>
        <v>4171.2673291620658</v>
      </c>
      <c r="FF911" s="227">
        <v>809</v>
      </c>
      <c r="FG911" s="228">
        <f t="shared" si="370"/>
        <v>22.249690976514216</v>
      </c>
      <c r="FH911" s="227">
        <v>180</v>
      </c>
      <c r="FI911" s="227">
        <v>809</v>
      </c>
      <c r="FJ911" s="227">
        <v>116</v>
      </c>
      <c r="FK911" s="227">
        <f t="shared" si="371"/>
        <v>513</v>
      </c>
      <c r="FL911" s="227">
        <v>78</v>
      </c>
      <c r="FM911" s="227">
        <f t="shared" si="372"/>
        <v>435</v>
      </c>
      <c r="FZ911" s="229"/>
      <c r="GA911" s="229"/>
      <c r="GB911" s="229"/>
      <c r="GC911" s="229"/>
      <c r="GD911" s="229"/>
    </row>
    <row r="912" spans="1:186" s="368" customFormat="1">
      <c r="A912" s="287" t="s">
        <v>2186</v>
      </c>
      <c r="B912" s="369" t="s">
        <v>2187</v>
      </c>
      <c r="C912" s="287" t="s">
        <v>2188</v>
      </c>
      <c r="D912" s="287" t="s">
        <v>87</v>
      </c>
      <c r="E912" s="369" t="s">
        <v>2187</v>
      </c>
      <c r="F912" s="287">
        <v>909</v>
      </c>
      <c r="G912" s="392" t="s">
        <v>2198</v>
      </c>
      <c r="H912" s="392" t="s">
        <v>2199</v>
      </c>
      <c r="I912" s="287" t="s">
        <v>2191</v>
      </c>
      <c r="J912" s="369" t="s">
        <v>2192</v>
      </c>
      <c r="K912" s="287" t="s">
        <v>1124</v>
      </c>
      <c r="L912" s="369" t="s">
        <v>2193</v>
      </c>
      <c r="M912" s="369" t="s">
        <v>3124</v>
      </c>
      <c r="N912" s="372">
        <v>1</v>
      </c>
      <c r="O912" s="373">
        <v>3075</v>
      </c>
      <c r="P912" s="373">
        <v>3484</v>
      </c>
      <c r="Q912" s="373">
        <v>3669</v>
      </c>
      <c r="R912" s="373">
        <v>3989</v>
      </c>
      <c r="S912" s="374">
        <v>5759</v>
      </c>
      <c r="T912" s="374">
        <v>6070</v>
      </c>
      <c r="U912" s="374">
        <v>6647</v>
      </c>
      <c r="V912" s="374">
        <v>7112</v>
      </c>
      <c r="W912" s="373">
        <v>1152</v>
      </c>
      <c r="X912" s="373">
        <v>1229</v>
      </c>
      <c r="Y912" s="373">
        <v>1231</v>
      </c>
      <c r="Z912" s="373">
        <v>1361</v>
      </c>
      <c r="AA912" s="374">
        <v>1986</v>
      </c>
      <c r="AB912" s="374">
        <v>1987</v>
      </c>
      <c r="AC912" s="374">
        <v>2237</v>
      </c>
      <c r="AD912" s="374">
        <v>2346</v>
      </c>
      <c r="AE912" s="373">
        <v>158</v>
      </c>
      <c r="AF912" s="373">
        <v>215</v>
      </c>
      <c r="AG912" s="373">
        <v>233</v>
      </c>
      <c r="AH912" s="373">
        <v>247</v>
      </c>
      <c r="AI912" s="374">
        <v>351</v>
      </c>
      <c r="AJ912" s="374">
        <v>381</v>
      </c>
      <c r="AK912" s="374">
        <v>405</v>
      </c>
      <c r="AL912" s="374">
        <v>422</v>
      </c>
      <c r="AM912" s="226">
        <v>1923</v>
      </c>
      <c r="AN912" s="226">
        <v>2255</v>
      </c>
      <c r="AO912" s="226">
        <v>2437</v>
      </c>
      <c r="AP912" s="226">
        <v>2628</v>
      </c>
      <c r="AQ912" s="227">
        <v>3774</v>
      </c>
      <c r="AR912" s="227">
        <v>4083</v>
      </c>
      <c r="AS912" s="227">
        <v>4410</v>
      </c>
      <c r="AT912" s="227">
        <v>4766</v>
      </c>
      <c r="AU912" s="226">
        <v>287</v>
      </c>
      <c r="AV912" s="226">
        <v>347</v>
      </c>
      <c r="AW912" s="226">
        <v>372</v>
      </c>
      <c r="AX912" s="226">
        <v>398</v>
      </c>
      <c r="AY912" s="227">
        <v>774</v>
      </c>
      <c r="AZ912" s="227">
        <v>829</v>
      </c>
      <c r="BA912" s="227">
        <v>887</v>
      </c>
      <c r="BB912" s="227">
        <v>959</v>
      </c>
      <c r="BC912" s="226">
        <f t="shared" si="362"/>
        <v>1456</v>
      </c>
      <c r="BD912" s="226">
        <f t="shared" si="362"/>
        <v>1625</v>
      </c>
      <c r="BE912" s="226">
        <f t="shared" si="362"/>
        <v>1744</v>
      </c>
      <c r="BF912" s="226">
        <f t="shared" si="362"/>
        <v>1894</v>
      </c>
      <c r="BG912" s="218">
        <f t="shared" si="362"/>
        <v>2655</v>
      </c>
      <c r="BH912" s="218">
        <f t="shared" si="362"/>
        <v>2880</v>
      </c>
      <c r="BI912" s="218">
        <f t="shared" si="362"/>
        <v>3142</v>
      </c>
      <c r="BJ912" s="218">
        <f t="shared" si="362"/>
        <v>3462</v>
      </c>
      <c r="BK912" s="226">
        <f t="shared" si="365"/>
        <v>180</v>
      </c>
      <c r="BL912" s="226">
        <f t="shared" si="365"/>
        <v>283</v>
      </c>
      <c r="BM912" s="226">
        <f t="shared" si="365"/>
        <v>321</v>
      </c>
      <c r="BN912" s="226">
        <f t="shared" si="365"/>
        <v>336</v>
      </c>
      <c r="BO912" s="227">
        <f t="shared" si="365"/>
        <v>345</v>
      </c>
      <c r="BP912" s="227">
        <f t="shared" si="365"/>
        <v>374</v>
      </c>
      <c r="BQ912" s="227">
        <f t="shared" si="365"/>
        <v>381</v>
      </c>
      <c r="BR912" s="227">
        <f t="shared" si="380"/>
        <v>345</v>
      </c>
      <c r="BS912" s="226">
        <v>180</v>
      </c>
      <c r="BT912" s="226">
        <v>283</v>
      </c>
      <c r="BU912" s="226">
        <v>321</v>
      </c>
      <c r="BV912" s="226">
        <v>336</v>
      </c>
      <c r="BW912" s="227">
        <v>345</v>
      </c>
      <c r="BX912" s="227">
        <v>374</v>
      </c>
      <c r="BY912" s="227">
        <v>381</v>
      </c>
      <c r="BZ912" s="227">
        <v>345</v>
      </c>
      <c r="CA912" s="226">
        <v>0</v>
      </c>
      <c r="CB912" s="226">
        <f>IFERROR(VLOOKUP($G912,[12]ITEM!$B$2:$AC$939,26,0),0)</f>
        <v>0</v>
      </c>
      <c r="CC912" s="226">
        <f>IFERROR(VLOOKUP($G912,[12]ITEM!$B$2:$AC$939,27,0),0)</f>
        <v>0</v>
      </c>
      <c r="CD912" s="226">
        <f>IFERROR(VLOOKUP($G912,[12]ITEM!$B$2:$AC$939,28,0),0)</f>
        <v>0</v>
      </c>
      <c r="CE912" s="227">
        <v>0</v>
      </c>
      <c r="CF912" s="227">
        <v>0</v>
      </c>
      <c r="CG912" s="227">
        <v>0</v>
      </c>
      <c r="CH912" s="227">
        <v>0</v>
      </c>
      <c r="CI912" s="375"/>
      <c r="CJ912" s="226">
        <f t="shared" si="379"/>
        <v>1456</v>
      </c>
      <c r="CK912" s="226">
        <f t="shared" si="379"/>
        <v>2005</v>
      </c>
      <c r="CL912" s="226">
        <f t="shared" si="379"/>
        <v>2216</v>
      </c>
      <c r="CM912" s="226">
        <f t="shared" si="378"/>
        <v>2439</v>
      </c>
      <c r="CN912" s="227">
        <f t="shared" si="378"/>
        <v>2655</v>
      </c>
      <c r="CO912" s="227">
        <f t="shared" si="378"/>
        <v>2936.5708303081929</v>
      </c>
      <c r="CP912" s="227">
        <f t="shared" si="378"/>
        <v>3255.2451668396379</v>
      </c>
      <c r="CQ912" s="227">
        <f t="shared" si="363"/>
        <v>3598.832383338985</v>
      </c>
      <c r="CR912" s="226">
        <v>424</v>
      </c>
      <c r="CS912" s="226">
        <v>493</v>
      </c>
      <c r="CT912" s="226">
        <v>533</v>
      </c>
      <c r="CU912" s="226">
        <v>575</v>
      </c>
      <c r="CV912" s="227">
        <f t="shared" si="369"/>
        <v>1117</v>
      </c>
      <c r="CW912" s="227">
        <f>CV912*(1+('[13]GROWTH (YoY)'!AR912/100))</f>
        <v>1208.5708303081929</v>
      </c>
      <c r="CX912" s="227">
        <f>CW912*(1+('[13]GROWTH (YoY)'!AS912/100))</f>
        <v>1305.2451668396379</v>
      </c>
      <c r="CY912" s="227">
        <f>CX912*(1+('[13]GROWTH (YoY)'!AT912/100))</f>
        <v>1410.832383338985</v>
      </c>
      <c r="CZ912" s="226">
        <v>0</v>
      </c>
      <c r="DA912" s="226">
        <v>0</v>
      </c>
      <c r="DB912" s="226">
        <v>0</v>
      </c>
      <c r="DC912" s="226">
        <v>0</v>
      </c>
      <c r="DD912" s="227">
        <v>25</v>
      </c>
      <c r="DE912" s="227">
        <v>27</v>
      </c>
      <c r="DF912" s="227">
        <v>25</v>
      </c>
      <c r="DG912" s="227">
        <v>31</v>
      </c>
      <c r="DH912" s="226">
        <v>1032</v>
      </c>
      <c r="DI912" s="226">
        <v>1512</v>
      </c>
      <c r="DJ912" s="226">
        <v>1683</v>
      </c>
      <c r="DK912" s="226">
        <v>1864</v>
      </c>
      <c r="DL912" s="227">
        <v>1513</v>
      </c>
      <c r="DM912" s="227">
        <v>1701</v>
      </c>
      <c r="DN912" s="227">
        <v>1925</v>
      </c>
      <c r="DO912" s="227">
        <v>2157</v>
      </c>
      <c r="DP912" s="376">
        <f t="shared" si="367"/>
        <v>0</v>
      </c>
      <c r="DQ912" s="226">
        <f t="shared" si="367"/>
        <v>-380</v>
      </c>
      <c r="DR912" s="226">
        <f t="shared" si="367"/>
        <v>-472</v>
      </c>
      <c r="DS912" s="226">
        <f t="shared" si="366"/>
        <v>-545</v>
      </c>
      <c r="DT912" s="227">
        <f t="shared" si="366"/>
        <v>0</v>
      </c>
      <c r="DU912" s="227">
        <f t="shared" si="366"/>
        <v>-56.570830308192853</v>
      </c>
      <c r="DV912" s="227">
        <f t="shared" si="366"/>
        <v>-113.24516683963793</v>
      </c>
      <c r="DW912" s="227">
        <f t="shared" si="366"/>
        <v>-136.83238333898498</v>
      </c>
      <c r="DX912" s="377">
        <f t="shared" ref="DX912:ED963" si="386">IFERROR(W912/O912,0)</f>
        <v>0.37463414634146341</v>
      </c>
      <c r="DY912" s="377">
        <f t="shared" si="386"/>
        <v>0.35275545350172216</v>
      </c>
      <c r="DZ912" s="377">
        <f t="shared" si="386"/>
        <v>0.33551376396838378</v>
      </c>
      <c r="EA912" s="377">
        <f t="shared" si="386"/>
        <v>0.34118826773627475</v>
      </c>
      <c r="EB912" s="378">
        <f t="shared" si="368"/>
        <v>0.34485153672512586</v>
      </c>
      <c r="EC912" s="378">
        <f t="shared" si="368"/>
        <v>0.32734761120263589</v>
      </c>
      <c r="ED912" s="378">
        <f t="shared" si="368"/>
        <v>0.33654280126372799</v>
      </c>
      <c r="EE912" s="378">
        <f t="shared" si="368"/>
        <v>0.32986501687289088</v>
      </c>
      <c r="EG912" s="226">
        <v>3394</v>
      </c>
      <c r="EH912" s="226">
        <v>1296</v>
      </c>
      <c r="EI912" s="226">
        <v>2098</v>
      </c>
      <c r="EJ912" s="226">
        <v>313</v>
      </c>
      <c r="EK912" s="226">
        <v>11975</v>
      </c>
      <c r="EL912" s="226">
        <v>9715</v>
      </c>
      <c r="EM912" s="226">
        <v>9647</v>
      </c>
      <c r="EN912" s="379">
        <f t="shared" si="373"/>
        <v>0.38185032410135533</v>
      </c>
      <c r="EO912" s="226">
        <f t="shared" si="374"/>
        <v>14.918970448045757</v>
      </c>
      <c r="EP912" s="379">
        <f t="shared" si="375"/>
        <v>3.5282852091926928</v>
      </c>
      <c r="EQ912" s="226">
        <f t="shared" si="376"/>
        <v>1232629.9536798764</v>
      </c>
      <c r="ER912" s="226">
        <f t="shared" si="377"/>
        <v>2703.7766490446079</v>
      </c>
      <c r="ES912" s="292"/>
      <c r="ET912" s="227">
        <v>5759</v>
      </c>
      <c r="EU912" s="227">
        <v>1986</v>
      </c>
      <c r="EV912" s="227">
        <v>3774</v>
      </c>
      <c r="EW912" s="227">
        <v>774</v>
      </c>
      <c r="EX912" s="227">
        <v>18263</v>
      </c>
      <c r="EY912" s="227">
        <v>16468</v>
      </c>
      <c r="EZ912" s="227">
        <v>16363</v>
      </c>
      <c r="FA912" s="380">
        <f t="shared" si="381"/>
        <v>0.34485153672512586</v>
      </c>
      <c r="FB912" s="228">
        <f t="shared" si="382"/>
        <v>20.5087440381558</v>
      </c>
      <c r="FC912" s="380">
        <f t="shared" si="383"/>
        <v>3.1712102795624242</v>
      </c>
      <c r="FD912" s="227">
        <f t="shared" si="384"/>
        <v>1108999.2713140636</v>
      </c>
      <c r="FE912" s="227">
        <f t="shared" si="385"/>
        <v>3941.8199596650979</v>
      </c>
      <c r="FF912" s="227">
        <v>3774</v>
      </c>
      <c r="FG912" s="228">
        <f t="shared" si="370"/>
        <v>15.394806571277158</v>
      </c>
      <c r="FH912" s="227">
        <v>581</v>
      </c>
      <c r="FI912" s="227">
        <v>3774</v>
      </c>
      <c r="FJ912" s="227">
        <v>411</v>
      </c>
      <c r="FK912" s="227">
        <f t="shared" si="371"/>
        <v>2782</v>
      </c>
      <c r="FL912" s="227">
        <v>331</v>
      </c>
      <c r="FM912" s="227">
        <f t="shared" si="372"/>
        <v>2451</v>
      </c>
      <c r="FZ912" s="229"/>
      <c r="GA912" s="229"/>
      <c r="GB912" s="229"/>
      <c r="GC912" s="229"/>
      <c r="GD912" s="229"/>
    </row>
    <row r="913" spans="1:186" s="368" customFormat="1">
      <c r="A913" s="287" t="s">
        <v>2186</v>
      </c>
      <c r="B913" s="369" t="s">
        <v>2187</v>
      </c>
      <c r="C913" s="287" t="s">
        <v>2188</v>
      </c>
      <c r="D913" s="287" t="s">
        <v>87</v>
      </c>
      <c r="E913" s="369" t="s">
        <v>2187</v>
      </c>
      <c r="F913" s="287">
        <v>910</v>
      </c>
      <c r="G913" s="392" t="s">
        <v>2200</v>
      </c>
      <c r="H913" s="392" t="s">
        <v>2201</v>
      </c>
      <c r="I913" s="287" t="s">
        <v>2191</v>
      </c>
      <c r="J913" s="369" t="s">
        <v>2192</v>
      </c>
      <c r="K913" s="287" t="s">
        <v>1124</v>
      </c>
      <c r="L913" s="369" t="s">
        <v>2193</v>
      </c>
      <c r="M913" s="369" t="s">
        <v>3124</v>
      </c>
      <c r="N913" s="372">
        <v>1</v>
      </c>
      <c r="O913" s="373">
        <v>305</v>
      </c>
      <c r="P913" s="373">
        <v>464</v>
      </c>
      <c r="Q913" s="373">
        <v>496</v>
      </c>
      <c r="R913" s="373">
        <v>524</v>
      </c>
      <c r="S913" s="374">
        <v>614</v>
      </c>
      <c r="T913" s="374">
        <v>660</v>
      </c>
      <c r="U913" s="374">
        <v>705</v>
      </c>
      <c r="V913" s="374">
        <v>725</v>
      </c>
      <c r="W913" s="373">
        <v>109</v>
      </c>
      <c r="X913" s="373">
        <v>166</v>
      </c>
      <c r="Y913" s="373">
        <v>170</v>
      </c>
      <c r="Z913" s="373">
        <v>180</v>
      </c>
      <c r="AA913" s="374">
        <v>259</v>
      </c>
      <c r="AB913" s="374">
        <v>272</v>
      </c>
      <c r="AC913" s="374">
        <v>289</v>
      </c>
      <c r="AD913" s="374">
        <v>290</v>
      </c>
      <c r="AE913" s="373">
        <v>16</v>
      </c>
      <c r="AF913" s="373">
        <v>28</v>
      </c>
      <c r="AG913" s="373">
        <v>31</v>
      </c>
      <c r="AH913" s="373">
        <v>32</v>
      </c>
      <c r="AI913" s="374">
        <v>33</v>
      </c>
      <c r="AJ913" s="374">
        <v>36</v>
      </c>
      <c r="AK913" s="374">
        <v>38</v>
      </c>
      <c r="AL913" s="374">
        <v>38</v>
      </c>
      <c r="AM913" s="226">
        <v>196</v>
      </c>
      <c r="AN913" s="226">
        <v>298</v>
      </c>
      <c r="AO913" s="226">
        <v>326</v>
      </c>
      <c r="AP913" s="226">
        <v>344</v>
      </c>
      <c r="AQ913" s="227">
        <v>355</v>
      </c>
      <c r="AR913" s="227">
        <v>388</v>
      </c>
      <c r="AS913" s="227">
        <v>416</v>
      </c>
      <c r="AT913" s="227">
        <v>435</v>
      </c>
      <c r="AU913" s="226">
        <v>75</v>
      </c>
      <c r="AV913" s="226">
        <v>117</v>
      </c>
      <c r="AW913" s="226">
        <v>126</v>
      </c>
      <c r="AX913" s="226">
        <v>135</v>
      </c>
      <c r="AY913" s="227">
        <v>240</v>
      </c>
      <c r="AZ913" s="227">
        <v>259</v>
      </c>
      <c r="BA913" s="227">
        <v>276</v>
      </c>
      <c r="BB913" s="227">
        <v>289</v>
      </c>
      <c r="BC913" s="226">
        <f t="shared" si="362"/>
        <v>121</v>
      </c>
      <c r="BD913" s="226">
        <f t="shared" si="362"/>
        <v>20</v>
      </c>
      <c r="BE913" s="226">
        <f t="shared" si="362"/>
        <v>-137</v>
      </c>
      <c r="BF913" s="226">
        <f t="shared" si="362"/>
        <v>-79</v>
      </c>
      <c r="BG913" s="218">
        <f t="shared" si="362"/>
        <v>30</v>
      </c>
      <c r="BH913" s="218">
        <f t="shared" si="362"/>
        <v>45</v>
      </c>
      <c r="BI913" s="218">
        <f t="shared" si="362"/>
        <v>55</v>
      </c>
      <c r="BJ913" s="218">
        <f t="shared" si="362"/>
        <v>54</v>
      </c>
      <c r="BK913" s="226">
        <f t="shared" si="365"/>
        <v>0</v>
      </c>
      <c r="BL913" s="226">
        <f t="shared" si="365"/>
        <v>161</v>
      </c>
      <c r="BM913" s="226">
        <f t="shared" si="365"/>
        <v>337</v>
      </c>
      <c r="BN913" s="226">
        <f t="shared" si="365"/>
        <v>288</v>
      </c>
      <c r="BO913" s="227">
        <f t="shared" si="365"/>
        <v>85</v>
      </c>
      <c r="BP913" s="227">
        <f t="shared" si="365"/>
        <v>84</v>
      </c>
      <c r="BQ913" s="227">
        <f t="shared" si="365"/>
        <v>85</v>
      </c>
      <c r="BR913" s="227">
        <f t="shared" si="380"/>
        <v>92</v>
      </c>
      <c r="BS913" s="226">
        <v>0</v>
      </c>
      <c r="BT913" s="226">
        <v>161</v>
      </c>
      <c r="BU913" s="226">
        <v>337</v>
      </c>
      <c r="BV913" s="226">
        <v>288</v>
      </c>
      <c r="BW913" s="227">
        <v>85</v>
      </c>
      <c r="BX913" s="227">
        <v>84</v>
      </c>
      <c r="BY913" s="227">
        <v>85</v>
      </c>
      <c r="BZ913" s="227">
        <v>92</v>
      </c>
      <c r="CA913" s="226">
        <v>0</v>
      </c>
      <c r="CB913" s="226">
        <f>IFERROR(VLOOKUP($G913,[12]ITEM!$B$2:$AC$939,26,0),0)</f>
        <v>0</v>
      </c>
      <c r="CC913" s="226">
        <f>IFERROR(VLOOKUP($G913,[12]ITEM!$B$2:$AC$939,27,0),0)</f>
        <v>0</v>
      </c>
      <c r="CD913" s="226">
        <f>IFERROR(VLOOKUP($G913,[12]ITEM!$B$2:$AC$939,28,0),0)</f>
        <v>0</v>
      </c>
      <c r="CE913" s="227">
        <v>0</v>
      </c>
      <c r="CF913" s="227">
        <v>0</v>
      </c>
      <c r="CG913" s="227">
        <v>0</v>
      </c>
      <c r="CH913" s="227">
        <v>0</v>
      </c>
      <c r="CI913" s="375"/>
      <c r="CJ913" s="226">
        <f t="shared" si="379"/>
        <v>121</v>
      </c>
      <c r="CK913" s="226">
        <f t="shared" si="379"/>
        <v>215</v>
      </c>
      <c r="CL913" s="226">
        <f t="shared" si="379"/>
        <v>233</v>
      </c>
      <c r="CM913" s="226">
        <f t="shared" si="378"/>
        <v>249</v>
      </c>
      <c r="CN913" s="227">
        <f t="shared" si="378"/>
        <v>30</v>
      </c>
      <c r="CO913" s="227">
        <f t="shared" si="378"/>
        <v>34.178165720489467</v>
      </c>
      <c r="CP913" s="227">
        <f t="shared" si="378"/>
        <v>46.790483090935204</v>
      </c>
      <c r="CQ913" s="227">
        <f t="shared" si="363"/>
        <v>55.243056994850271</v>
      </c>
      <c r="CR913" s="226">
        <v>20</v>
      </c>
      <c r="CS913" s="226">
        <v>31</v>
      </c>
      <c r="CT913" s="226">
        <v>34</v>
      </c>
      <c r="CU913" s="226">
        <v>36</v>
      </c>
      <c r="CV913" s="227">
        <f t="shared" si="369"/>
        <v>-30</v>
      </c>
      <c r="CW913" s="227">
        <f>CV913*(1+('[13]GROWTH (YoY)'!AR913/100))</f>
        <v>-32.821834279510533</v>
      </c>
      <c r="CX913" s="227">
        <f>CW913*(1+('[13]GROWTH (YoY)'!AS913/100))</f>
        <v>-35.209516909064796</v>
      </c>
      <c r="CY913" s="227">
        <f>CX913*(1+('[13]GROWTH (YoY)'!AT913/100))</f>
        <v>-36.756943005149729</v>
      </c>
      <c r="CZ913" s="226">
        <v>62</v>
      </c>
      <c r="DA913" s="226">
        <v>125</v>
      </c>
      <c r="DB913" s="226">
        <v>133</v>
      </c>
      <c r="DC913" s="226">
        <v>135</v>
      </c>
      <c r="DD913" s="227">
        <v>1</v>
      </c>
      <c r="DE913" s="227">
        <v>1</v>
      </c>
      <c r="DF913" s="227">
        <v>1</v>
      </c>
      <c r="DG913" s="227">
        <v>2</v>
      </c>
      <c r="DH913" s="226">
        <v>39</v>
      </c>
      <c r="DI913" s="226">
        <v>59</v>
      </c>
      <c r="DJ913" s="226">
        <v>66</v>
      </c>
      <c r="DK913" s="226">
        <v>78</v>
      </c>
      <c r="DL913" s="227">
        <v>59</v>
      </c>
      <c r="DM913" s="227">
        <v>66</v>
      </c>
      <c r="DN913" s="227">
        <v>81</v>
      </c>
      <c r="DO913" s="227">
        <v>90</v>
      </c>
      <c r="DP913" s="376">
        <f t="shared" si="367"/>
        <v>0</v>
      </c>
      <c r="DQ913" s="226">
        <f t="shared" si="367"/>
        <v>-195</v>
      </c>
      <c r="DR913" s="226">
        <f t="shared" si="367"/>
        <v>-370</v>
      </c>
      <c r="DS913" s="226">
        <f t="shared" si="366"/>
        <v>-328</v>
      </c>
      <c r="DT913" s="227">
        <f t="shared" si="366"/>
        <v>0</v>
      </c>
      <c r="DU913" s="227">
        <f t="shared" si="366"/>
        <v>10.821834279510533</v>
      </c>
      <c r="DV913" s="227">
        <f t="shared" si="366"/>
        <v>8.2095169090647957</v>
      </c>
      <c r="DW913" s="227">
        <f t="shared" si="366"/>
        <v>-1.2430569948502708</v>
      </c>
      <c r="DX913" s="377">
        <f t="shared" si="386"/>
        <v>0.35737704918032787</v>
      </c>
      <c r="DY913" s="377">
        <f t="shared" si="386"/>
        <v>0.35775862068965519</v>
      </c>
      <c r="DZ913" s="377">
        <f t="shared" si="386"/>
        <v>0.34274193548387094</v>
      </c>
      <c r="EA913" s="377">
        <f t="shared" si="386"/>
        <v>0.34351145038167941</v>
      </c>
      <c r="EB913" s="378">
        <f t="shared" si="368"/>
        <v>0.42182410423452771</v>
      </c>
      <c r="EC913" s="378">
        <f t="shared" si="368"/>
        <v>0.41212121212121211</v>
      </c>
      <c r="ED913" s="378">
        <f t="shared" si="368"/>
        <v>0.40992907801418438</v>
      </c>
      <c r="EE913" s="378">
        <f t="shared" si="368"/>
        <v>0.4</v>
      </c>
      <c r="EG913" s="226">
        <v>305</v>
      </c>
      <c r="EH913" s="226">
        <v>110</v>
      </c>
      <c r="EI913" s="226">
        <v>195</v>
      </c>
      <c r="EJ913" s="226">
        <v>74</v>
      </c>
      <c r="EK913" s="226">
        <v>1229</v>
      </c>
      <c r="EL913" s="226">
        <v>2829</v>
      </c>
      <c r="EM913" s="226">
        <v>2794</v>
      </c>
      <c r="EN913" s="379">
        <f t="shared" si="373"/>
        <v>0.36065573770491804</v>
      </c>
      <c r="EO913" s="226">
        <f t="shared" si="374"/>
        <v>37.948717948717949</v>
      </c>
      <c r="EP913" s="379">
        <f t="shared" si="375"/>
        <v>4.0295081967213111</v>
      </c>
      <c r="EQ913" s="226">
        <f t="shared" si="376"/>
        <v>434429.12689996464</v>
      </c>
      <c r="ER913" s="226">
        <f t="shared" si="377"/>
        <v>2207.1104748270104</v>
      </c>
      <c r="ES913" s="292"/>
      <c r="ET913" s="227">
        <v>614</v>
      </c>
      <c r="EU913" s="227">
        <v>259</v>
      </c>
      <c r="EV913" s="227">
        <v>355</v>
      </c>
      <c r="EW913" s="227">
        <v>240</v>
      </c>
      <c r="EX913" s="227">
        <v>3010</v>
      </c>
      <c r="EY913" s="227">
        <v>4677</v>
      </c>
      <c r="EZ913" s="227">
        <v>4655</v>
      </c>
      <c r="FA913" s="380">
        <f t="shared" si="381"/>
        <v>0.42182410423452771</v>
      </c>
      <c r="FB913" s="228">
        <f t="shared" si="382"/>
        <v>67.605633802816897</v>
      </c>
      <c r="FC913" s="380">
        <f t="shared" si="383"/>
        <v>4.9022801302931596</v>
      </c>
      <c r="FD913" s="227">
        <f t="shared" si="384"/>
        <v>643574.94120162493</v>
      </c>
      <c r="FE913" s="227">
        <f t="shared" si="385"/>
        <v>4296.4554242749737</v>
      </c>
      <c r="FF913" s="227">
        <v>355</v>
      </c>
      <c r="FG913" s="228">
        <f t="shared" si="370"/>
        <v>39.154929577464785</v>
      </c>
      <c r="FH913" s="227">
        <v>139</v>
      </c>
      <c r="FI913" s="227">
        <v>355</v>
      </c>
      <c r="FJ913" s="227">
        <v>126</v>
      </c>
      <c r="FK913" s="227">
        <f t="shared" si="371"/>
        <v>90</v>
      </c>
      <c r="FL913" s="227">
        <v>35</v>
      </c>
      <c r="FM913" s="227">
        <f t="shared" si="372"/>
        <v>55</v>
      </c>
      <c r="FZ913" s="229"/>
      <c r="GA913" s="229"/>
      <c r="GB913" s="229"/>
      <c r="GC913" s="229"/>
      <c r="GD913" s="229"/>
    </row>
    <row r="914" spans="1:186" s="368" customFormat="1">
      <c r="A914" s="287" t="s">
        <v>2186</v>
      </c>
      <c r="B914" s="369" t="s">
        <v>2187</v>
      </c>
      <c r="C914" s="287" t="s">
        <v>2188</v>
      </c>
      <c r="D914" s="287" t="s">
        <v>87</v>
      </c>
      <c r="E914" s="369" t="s">
        <v>2187</v>
      </c>
      <c r="F914" s="287">
        <v>911</v>
      </c>
      <c r="G914" s="392" t="s">
        <v>2202</v>
      </c>
      <c r="H914" s="392" t="s">
        <v>2203</v>
      </c>
      <c r="I914" s="287" t="s">
        <v>2191</v>
      </c>
      <c r="J914" s="369" t="s">
        <v>2192</v>
      </c>
      <c r="K914" s="287" t="s">
        <v>1124</v>
      </c>
      <c r="L914" s="369" t="s">
        <v>2193</v>
      </c>
      <c r="M914" s="369" t="s">
        <v>3124</v>
      </c>
      <c r="N914" s="372">
        <v>1</v>
      </c>
      <c r="O914" s="373">
        <v>902</v>
      </c>
      <c r="P914" s="373">
        <v>1213</v>
      </c>
      <c r="Q914" s="373">
        <v>1292</v>
      </c>
      <c r="R914" s="373">
        <v>1407</v>
      </c>
      <c r="S914" s="374">
        <v>1047</v>
      </c>
      <c r="T914" s="374">
        <v>1127</v>
      </c>
      <c r="U914" s="374">
        <v>1224</v>
      </c>
      <c r="V914" s="374">
        <v>1355</v>
      </c>
      <c r="W914" s="373">
        <v>379</v>
      </c>
      <c r="X914" s="373">
        <v>506</v>
      </c>
      <c r="Y914" s="373">
        <v>537</v>
      </c>
      <c r="Z914" s="373">
        <v>582</v>
      </c>
      <c r="AA914" s="374">
        <v>468</v>
      </c>
      <c r="AB914" s="374">
        <v>505</v>
      </c>
      <c r="AC914" s="374">
        <v>544</v>
      </c>
      <c r="AD914" s="374">
        <v>593</v>
      </c>
      <c r="AE914" s="373">
        <v>43</v>
      </c>
      <c r="AF914" s="373">
        <v>68</v>
      </c>
      <c r="AG914" s="373">
        <v>72</v>
      </c>
      <c r="AH914" s="373">
        <v>78</v>
      </c>
      <c r="AI914" s="374">
        <v>54</v>
      </c>
      <c r="AJ914" s="374">
        <v>58</v>
      </c>
      <c r="AK914" s="374">
        <v>62</v>
      </c>
      <c r="AL914" s="374">
        <v>67</v>
      </c>
      <c r="AM914" s="226">
        <v>523</v>
      </c>
      <c r="AN914" s="226">
        <v>707</v>
      </c>
      <c r="AO914" s="226">
        <v>756</v>
      </c>
      <c r="AP914" s="226">
        <v>825</v>
      </c>
      <c r="AQ914" s="227">
        <v>579</v>
      </c>
      <c r="AR914" s="227">
        <v>622</v>
      </c>
      <c r="AS914" s="227">
        <v>680</v>
      </c>
      <c r="AT914" s="227">
        <v>762</v>
      </c>
      <c r="AU914" s="226">
        <v>146</v>
      </c>
      <c r="AV914" s="226">
        <v>203</v>
      </c>
      <c r="AW914" s="226">
        <v>219</v>
      </c>
      <c r="AX914" s="226">
        <v>240</v>
      </c>
      <c r="AY914" s="227">
        <v>196</v>
      </c>
      <c r="AZ914" s="227">
        <v>211</v>
      </c>
      <c r="BA914" s="227">
        <v>232</v>
      </c>
      <c r="BB914" s="227">
        <v>258</v>
      </c>
      <c r="BC914" s="226">
        <f t="shared" si="362"/>
        <v>354</v>
      </c>
      <c r="BD914" s="226">
        <f t="shared" si="362"/>
        <v>455</v>
      </c>
      <c r="BE914" s="226">
        <f t="shared" si="362"/>
        <v>467</v>
      </c>
      <c r="BF914" s="226">
        <f t="shared" si="362"/>
        <v>498</v>
      </c>
      <c r="BG914" s="218">
        <f t="shared" si="362"/>
        <v>333</v>
      </c>
      <c r="BH914" s="218">
        <f t="shared" si="362"/>
        <v>338</v>
      </c>
      <c r="BI914" s="218">
        <f t="shared" si="362"/>
        <v>357</v>
      </c>
      <c r="BJ914" s="218">
        <f t="shared" si="362"/>
        <v>438</v>
      </c>
      <c r="BK914" s="226">
        <f t="shared" si="365"/>
        <v>23</v>
      </c>
      <c r="BL914" s="226">
        <f t="shared" si="365"/>
        <v>49</v>
      </c>
      <c r="BM914" s="226">
        <f t="shared" si="365"/>
        <v>70</v>
      </c>
      <c r="BN914" s="226">
        <f t="shared" si="365"/>
        <v>87</v>
      </c>
      <c r="BO914" s="227">
        <f t="shared" si="365"/>
        <v>50</v>
      </c>
      <c r="BP914" s="227">
        <f t="shared" si="365"/>
        <v>73</v>
      </c>
      <c r="BQ914" s="227">
        <f t="shared" si="365"/>
        <v>91</v>
      </c>
      <c r="BR914" s="227">
        <f t="shared" si="380"/>
        <v>66</v>
      </c>
      <c r="BS914" s="226">
        <v>24</v>
      </c>
      <c r="BT914" s="226">
        <v>49</v>
      </c>
      <c r="BU914" s="226">
        <v>70</v>
      </c>
      <c r="BV914" s="226">
        <v>87</v>
      </c>
      <c r="BW914" s="227">
        <v>50</v>
      </c>
      <c r="BX914" s="227">
        <v>73</v>
      </c>
      <c r="BY914" s="227">
        <v>91</v>
      </c>
      <c r="BZ914" s="227">
        <v>66</v>
      </c>
      <c r="CA914" s="226">
        <v>1</v>
      </c>
      <c r="CB914" s="226">
        <f>IFERROR(VLOOKUP($G914,[12]ITEM!$B$2:$AC$939,26,0),0)</f>
        <v>0</v>
      </c>
      <c r="CC914" s="226">
        <f>IFERROR(VLOOKUP($G914,[12]ITEM!$B$2:$AC$939,27,0),0)</f>
        <v>0</v>
      </c>
      <c r="CD914" s="226">
        <f>IFERROR(VLOOKUP($G914,[12]ITEM!$B$2:$AC$939,28,0),0)</f>
        <v>0</v>
      </c>
      <c r="CE914" s="227">
        <v>0</v>
      </c>
      <c r="CF914" s="227">
        <v>0</v>
      </c>
      <c r="CG914" s="227">
        <v>0</v>
      </c>
      <c r="CH914" s="227">
        <v>0</v>
      </c>
      <c r="CI914" s="375"/>
      <c r="CJ914" s="226">
        <f t="shared" si="379"/>
        <v>353</v>
      </c>
      <c r="CK914" s="226">
        <f t="shared" si="379"/>
        <v>615</v>
      </c>
      <c r="CL914" s="226">
        <f t="shared" si="379"/>
        <v>658</v>
      </c>
      <c r="CM914" s="226">
        <f t="shared" si="378"/>
        <v>707</v>
      </c>
      <c r="CN914" s="227">
        <f t="shared" si="378"/>
        <v>333</v>
      </c>
      <c r="CO914" s="227">
        <f t="shared" si="378"/>
        <v>361.68256621644571</v>
      </c>
      <c r="CP914" s="227">
        <f t="shared" si="378"/>
        <v>390.77828825275196</v>
      </c>
      <c r="CQ914" s="227">
        <f t="shared" si="363"/>
        <v>453.06472125042001</v>
      </c>
      <c r="CR914" s="226">
        <v>143</v>
      </c>
      <c r="CS914" s="226">
        <v>198</v>
      </c>
      <c r="CT914" s="226">
        <v>211</v>
      </c>
      <c r="CU914" s="226">
        <v>231</v>
      </c>
      <c r="CV914" s="227">
        <f t="shared" si="369"/>
        <v>130</v>
      </c>
      <c r="CW914" s="227">
        <f>CV914*(1+('[13]GROWTH (YoY)'!AR914/100))</f>
        <v>139.68256621644568</v>
      </c>
      <c r="CX914" s="227">
        <f>CW914*(1+('[13]GROWTH (YoY)'!AS914/100))</f>
        <v>152.77828825275196</v>
      </c>
      <c r="CY914" s="227">
        <f>CX914*(1+('[13]GROWTH (YoY)'!AT914/100))</f>
        <v>171.06472125042001</v>
      </c>
      <c r="CZ914" s="226">
        <v>172</v>
      </c>
      <c r="DA914" s="226">
        <v>346</v>
      </c>
      <c r="DB914" s="226">
        <v>368</v>
      </c>
      <c r="DC914" s="226">
        <v>376</v>
      </c>
      <c r="DD914" s="227">
        <v>132</v>
      </c>
      <c r="DE914" s="227">
        <v>143</v>
      </c>
      <c r="DF914" s="227">
        <v>135</v>
      </c>
      <c r="DG914" s="227">
        <v>167</v>
      </c>
      <c r="DH914" s="226">
        <v>38</v>
      </c>
      <c r="DI914" s="226">
        <v>71</v>
      </c>
      <c r="DJ914" s="226">
        <v>79</v>
      </c>
      <c r="DK914" s="226">
        <v>100</v>
      </c>
      <c r="DL914" s="227">
        <v>71</v>
      </c>
      <c r="DM914" s="227">
        <v>79</v>
      </c>
      <c r="DN914" s="227">
        <v>103</v>
      </c>
      <c r="DO914" s="227">
        <v>115</v>
      </c>
      <c r="DP914" s="376">
        <f t="shared" si="367"/>
        <v>1</v>
      </c>
      <c r="DQ914" s="226">
        <f t="shared" si="367"/>
        <v>-160</v>
      </c>
      <c r="DR914" s="226">
        <f t="shared" si="367"/>
        <v>-191</v>
      </c>
      <c r="DS914" s="226">
        <f t="shared" si="366"/>
        <v>-209</v>
      </c>
      <c r="DT914" s="227">
        <f t="shared" si="366"/>
        <v>0</v>
      </c>
      <c r="DU914" s="227">
        <f t="shared" si="366"/>
        <v>-23.682566216445707</v>
      </c>
      <c r="DV914" s="227">
        <f t="shared" si="366"/>
        <v>-33.778288252751963</v>
      </c>
      <c r="DW914" s="227">
        <f t="shared" si="366"/>
        <v>-15.064721250420007</v>
      </c>
      <c r="DX914" s="377">
        <f t="shared" si="386"/>
        <v>0.42017738359201773</v>
      </c>
      <c r="DY914" s="377">
        <f t="shared" si="386"/>
        <v>0.41714756801319042</v>
      </c>
      <c r="DZ914" s="377">
        <f t="shared" si="386"/>
        <v>0.41563467492260064</v>
      </c>
      <c r="EA914" s="377">
        <f t="shared" si="386"/>
        <v>0.4136460554371002</v>
      </c>
      <c r="EB914" s="378">
        <f t="shared" si="368"/>
        <v>0.44699140401146131</v>
      </c>
      <c r="EC914" s="378">
        <f t="shared" si="368"/>
        <v>0.44809228039041704</v>
      </c>
      <c r="ED914" s="378">
        <f t="shared" si="368"/>
        <v>0.44444444444444442</v>
      </c>
      <c r="EE914" s="378">
        <f t="shared" si="368"/>
        <v>0.43763837638376385</v>
      </c>
      <c r="EG914" s="226">
        <v>902</v>
      </c>
      <c r="EH914" s="226">
        <v>384</v>
      </c>
      <c r="EI914" s="226">
        <v>517</v>
      </c>
      <c r="EJ914" s="226">
        <v>144</v>
      </c>
      <c r="EK914" s="226">
        <v>1224</v>
      </c>
      <c r="EL914" s="226">
        <v>4851</v>
      </c>
      <c r="EM914" s="226">
        <v>4388</v>
      </c>
      <c r="EN914" s="379">
        <f t="shared" si="373"/>
        <v>0.42572062084257206</v>
      </c>
      <c r="EO914" s="226">
        <f t="shared" si="374"/>
        <v>27.852998065764023</v>
      </c>
      <c r="EP914" s="379">
        <f t="shared" si="375"/>
        <v>1.3569844789356984</v>
      </c>
      <c r="EQ914" s="226">
        <f t="shared" si="376"/>
        <v>252319.10946196661</v>
      </c>
      <c r="ER914" s="226">
        <f t="shared" si="377"/>
        <v>2734.7310847766639</v>
      </c>
      <c r="ES914" s="292"/>
      <c r="ET914" s="227">
        <v>1047</v>
      </c>
      <c r="EU914" s="227">
        <v>468</v>
      </c>
      <c r="EV914" s="227">
        <v>579</v>
      </c>
      <c r="EW914" s="227">
        <v>196</v>
      </c>
      <c r="EX914" s="227">
        <v>1652</v>
      </c>
      <c r="EY914" s="227">
        <v>5768</v>
      </c>
      <c r="EZ914" s="227">
        <v>5168</v>
      </c>
      <c r="FA914" s="380">
        <f t="shared" si="381"/>
        <v>0.44699140401146131</v>
      </c>
      <c r="FB914" s="228">
        <f t="shared" si="382"/>
        <v>33.851468048359237</v>
      </c>
      <c r="FC914" s="380">
        <f t="shared" si="383"/>
        <v>1.5778414517669532</v>
      </c>
      <c r="FD914" s="227">
        <f t="shared" si="384"/>
        <v>286407.76699029125</v>
      </c>
      <c r="FE914" s="227">
        <f t="shared" si="385"/>
        <v>3160.4747162022704</v>
      </c>
      <c r="FF914" s="227">
        <v>579</v>
      </c>
      <c r="FG914" s="228">
        <f t="shared" si="370"/>
        <v>28.670120898100173</v>
      </c>
      <c r="FH914" s="227">
        <v>166</v>
      </c>
      <c r="FI914" s="227">
        <v>579</v>
      </c>
      <c r="FJ914" s="227">
        <v>45</v>
      </c>
      <c r="FK914" s="227">
        <f t="shared" si="371"/>
        <v>368</v>
      </c>
      <c r="FL914" s="227">
        <v>60</v>
      </c>
      <c r="FM914" s="227">
        <f t="shared" si="372"/>
        <v>308</v>
      </c>
      <c r="FZ914" s="229"/>
      <c r="GA914" s="229"/>
      <c r="GB914" s="229"/>
      <c r="GC914" s="229"/>
      <c r="GD914" s="229"/>
    </row>
    <row r="915" spans="1:186" s="368" customFormat="1">
      <c r="A915" s="287" t="s">
        <v>2186</v>
      </c>
      <c r="B915" s="369" t="s">
        <v>2187</v>
      </c>
      <c r="C915" s="287" t="s">
        <v>2188</v>
      </c>
      <c r="D915" s="287" t="s">
        <v>87</v>
      </c>
      <c r="E915" s="369" t="s">
        <v>2187</v>
      </c>
      <c r="F915" s="287">
        <v>912</v>
      </c>
      <c r="G915" s="392" t="s">
        <v>2204</v>
      </c>
      <c r="H915" s="392" t="s">
        <v>2205</v>
      </c>
      <c r="I915" s="287" t="s">
        <v>2191</v>
      </c>
      <c r="J915" s="369" t="s">
        <v>2192</v>
      </c>
      <c r="K915" s="287" t="s">
        <v>1124</v>
      </c>
      <c r="L915" s="369" t="s">
        <v>2193</v>
      </c>
      <c r="M915" s="369" t="s">
        <v>3124</v>
      </c>
      <c r="N915" s="372">
        <v>1</v>
      </c>
      <c r="O915" s="373">
        <v>524</v>
      </c>
      <c r="P915" s="373">
        <v>624</v>
      </c>
      <c r="Q915" s="373">
        <v>633</v>
      </c>
      <c r="R915" s="373">
        <v>661</v>
      </c>
      <c r="S915" s="374">
        <v>888</v>
      </c>
      <c r="T915" s="374">
        <v>912</v>
      </c>
      <c r="U915" s="374">
        <v>958</v>
      </c>
      <c r="V915" s="374">
        <v>965</v>
      </c>
      <c r="W915" s="373">
        <v>253</v>
      </c>
      <c r="X915" s="373">
        <v>290</v>
      </c>
      <c r="Y915" s="373">
        <v>281</v>
      </c>
      <c r="Z915" s="373">
        <v>290</v>
      </c>
      <c r="AA915" s="374">
        <v>370</v>
      </c>
      <c r="AB915" s="374">
        <v>362</v>
      </c>
      <c r="AC915" s="374">
        <v>378</v>
      </c>
      <c r="AD915" s="374">
        <v>379</v>
      </c>
      <c r="AE915" s="373">
        <v>22</v>
      </c>
      <c r="AF915" s="373">
        <v>32</v>
      </c>
      <c r="AG915" s="373">
        <v>34</v>
      </c>
      <c r="AH915" s="373">
        <v>35</v>
      </c>
      <c r="AI915" s="374">
        <v>48</v>
      </c>
      <c r="AJ915" s="374">
        <v>51</v>
      </c>
      <c r="AK915" s="374">
        <v>53</v>
      </c>
      <c r="AL915" s="374">
        <v>52</v>
      </c>
      <c r="AM915" s="226">
        <v>271</v>
      </c>
      <c r="AN915" s="226">
        <v>333</v>
      </c>
      <c r="AO915" s="226">
        <v>353</v>
      </c>
      <c r="AP915" s="226">
        <v>370</v>
      </c>
      <c r="AQ915" s="227">
        <v>518</v>
      </c>
      <c r="AR915" s="227">
        <v>549</v>
      </c>
      <c r="AS915" s="227">
        <v>580</v>
      </c>
      <c r="AT915" s="227">
        <v>586</v>
      </c>
      <c r="AU915" s="226">
        <v>122</v>
      </c>
      <c r="AV915" s="226">
        <v>152</v>
      </c>
      <c r="AW915" s="226">
        <v>160</v>
      </c>
      <c r="AX915" s="226">
        <v>167</v>
      </c>
      <c r="AY915" s="227">
        <v>150</v>
      </c>
      <c r="AZ915" s="227">
        <v>159</v>
      </c>
      <c r="BA915" s="227">
        <v>167</v>
      </c>
      <c r="BB915" s="227">
        <v>170</v>
      </c>
      <c r="BC915" s="226">
        <f t="shared" si="362"/>
        <v>149</v>
      </c>
      <c r="BD915" s="226">
        <f t="shared" si="362"/>
        <v>159</v>
      </c>
      <c r="BE915" s="226">
        <f t="shared" si="362"/>
        <v>155</v>
      </c>
      <c r="BF915" s="226">
        <f t="shared" si="362"/>
        <v>164</v>
      </c>
      <c r="BG915" s="218">
        <f t="shared" si="362"/>
        <v>318</v>
      </c>
      <c r="BH915" s="218">
        <f t="shared" si="362"/>
        <v>323</v>
      </c>
      <c r="BI915" s="218">
        <f t="shared" si="362"/>
        <v>347</v>
      </c>
      <c r="BJ915" s="218">
        <f t="shared" si="362"/>
        <v>370</v>
      </c>
      <c r="BK915" s="226">
        <f t="shared" si="365"/>
        <v>0</v>
      </c>
      <c r="BL915" s="226">
        <f t="shared" si="365"/>
        <v>22</v>
      </c>
      <c r="BM915" s="226">
        <f t="shared" si="365"/>
        <v>38</v>
      </c>
      <c r="BN915" s="226">
        <f t="shared" si="365"/>
        <v>39</v>
      </c>
      <c r="BO915" s="227">
        <f t="shared" si="365"/>
        <v>50</v>
      </c>
      <c r="BP915" s="227">
        <f t="shared" si="365"/>
        <v>67</v>
      </c>
      <c r="BQ915" s="227">
        <f t="shared" si="365"/>
        <v>66</v>
      </c>
      <c r="BR915" s="227">
        <f t="shared" si="380"/>
        <v>46</v>
      </c>
      <c r="BS915" s="226">
        <v>0</v>
      </c>
      <c r="BT915" s="226">
        <v>22</v>
      </c>
      <c r="BU915" s="226">
        <v>38</v>
      </c>
      <c r="BV915" s="226">
        <v>39</v>
      </c>
      <c r="BW915" s="227">
        <v>50</v>
      </c>
      <c r="BX915" s="227">
        <v>67</v>
      </c>
      <c r="BY915" s="227">
        <v>66</v>
      </c>
      <c r="BZ915" s="227">
        <v>46</v>
      </c>
      <c r="CA915" s="226">
        <v>0</v>
      </c>
      <c r="CB915" s="226">
        <f>IFERROR(VLOOKUP($G915,[12]ITEM!$B$2:$AC$939,26,0),0)</f>
        <v>0</v>
      </c>
      <c r="CC915" s="226">
        <f>IFERROR(VLOOKUP($G915,[12]ITEM!$B$2:$AC$939,27,0),0)</f>
        <v>0</v>
      </c>
      <c r="CD915" s="226">
        <f>IFERROR(VLOOKUP($G915,[12]ITEM!$B$2:$AC$939,28,0),0)</f>
        <v>0</v>
      </c>
      <c r="CE915" s="227">
        <v>0</v>
      </c>
      <c r="CF915" s="227">
        <v>0</v>
      </c>
      <c r="CG915" s="227">
        <v>0</v>
      </c>
      <c r="CH915" s="227">
        <v>0</v>
      </c>
      <c r="CI915" s="375"/>
      <c r="CJ915" s="226">
        <f t="shared" si="379"/>
        <v>149</v>
      </c>
      <c r="CK915" s="226">
        <f t="shared" si="379"/>
        <v>187</v>
      </c>
      <c r="CL915" s="226">
        <f t="shared" si="379"/>
        <v>198</v>
      </c>
      <c r="CM915" s="226">
        <f t="shared" si="378"/>
        <v>211</v>
      </c>
      <c r="CN915" s="227">
        <f t="shared" si="378"/>
        <v>318</v>
      </c>
      <c r="CO915" s="227">
        <f t="shared" si="378"/>
        <v>339.81151435021809</v>
      </c>
      <c r="CP915" s="227">
        <f t="shared" si="378"/>
        <v>355.40849754872448</v>
      </c>
      <c r="CQ915" s="227">
        <f t="shared" si="363"/>
        <v>372.11916166022314</v>
      </c>
      <c r="CR915" s="226">
        <v>142</v>
      </c>
      <c r="CS915" s="226">
        <v>175</v>
      </c>
      <c r="CT915" s="226">
        <v>185</v>
      </c>
      <c r="CU915" s="226">
        <v>194</v>
      </c>
      <c r="CV915" s="227">
        <f t="shared" si="369"/>
        <v>261</v>
      </c>
      <c r="CW915" s="227">
        <f>CV915*(1+('[13]GROWTH (YoY)'!AR915/100))</f>
        <v>276.81151435021809</v>
      </c>
      <c r="CX915" s="227">
        <f>CW915*(1+('[13]GROWTH (YoY)'!AS915/100))</f>
        <v>292.40849754872448</v>
      </c>
      <c r="CY915" s="227">
        <f>CX915*(1+('[13]GROWTH (YoY)'!AT915/100))</f>
        <v>295.11916166022314</v>
      </c>
      <c r="CZ915" s="226">
        <v>0</v>
      </c>
      <c r="DA915" s="226">
        <v>0</v>
      </c>
      <c r="DB915" s="226">
        <v>0</v>
      </c>
      <c r="DC915" s="226">
        <v>0</v>
      </c>
      <c r="DD915" s="227">
        <v>45</v>
      </c>
      <c r="DE915" s="227">
        <v>49</v>
      </c>
      <c r="DF915" s="227">
        <v>46</v>
      </c>
      <c r="DG915" s="227">
        <v>57</v>
      </c>
      <c r="DH915" s="226">
        <v>7</v>
      </c>
      <c r="DI915" s="226">
        <v>12</v>
      </c>
      <c r="DJ915" s="226">
        <v>13</v>
      </c>
      <c r="DK915" s="226">
        <v>17</v>
      </c>
      <c r="DL915" s="227">
        <v>12</v>
      </c>
      <c r="DM915" s="227">
        <v>14</v>
      </c>
      <c r="DN915" s="227">
        <v>17</v>
      </c>
      <c r="DO915" s="227">
        <v>20</v>
      </c>
      <c r="DP915" s="376">
        <f t="shared" si="367"/>
        <v>0</v>
      </c>
      <c r="DQ915" s="226">
        <f t="shared" si="367"/>
        <v>-28</v>
      </c>
      <c r="DR915" s="226">
        <f t="shared" si="367"/>
        <v>-43</v>
      </c>
      <c r="DS915" s="226">
        <f t="shared" si="366"/>
        <v>-47</v>
      </c>
      <c r="DT915" s="227">
        <f t="shared" si="366"/>
        <v>0</v>
      </c>
      <c r="DU915" s="227">
        <f t="shared" si="366"/>
        <v>-16.81151435021809</v>
      </c>
      <c r="DV915" s="227">
        <f t="shared" si="366"/>
        <v>-8.4084975487244833</v>
      </c>
      <c r="DW915" s="227">
        <f t="shared" si="366"/>
        <v>-2.119161660223142</v>
      </c>
      <c r="DX915" s="377">
        <f t="shared" si="386"/>
        <v>0.48282442748091603</v>
      </c>
      <c r="DY915" s="377">
        <f t="shared" si="386"/>
        <v>0.46474358974358976</v>
      </c>
      <c r="DZ915" s="377">
        <f t="shared" si="386"/>
        <v>0.44391785150078988</v>
      </c>
      <c r="EA915" s="377">
        <f t="shared" si="386"/>
        <v>0.43872919818456885</v>
      </c>
      <c r="EB915" s="378">
        <f t="shared" si="368"/>
        <v>0.41666666666666669</v>
      </c>
      <c r="EC915" s="378">
        <f t="shared" si="368"/>
        <v>0.39692982456140352</v>
      </c>
      <c r="ED915" s="378">
        <f t="shared" si="368"/>
        <v>0.39457202505219208</v>
      </c>
      <c r="EE915" s="378">
        <f t="shared" si="368"/>
        <v>0.39274611398963732</v>
      </c>
      <c r="EG915" s="226">
        <v>524</v>
      </c>
      <c r="EH915" s="226">
        <v>256</v>
      </c>
      <c r="EI915" s="226">
        <v>268</v>
      </c>
      <c r="EJ915" s="226">
        <v>121</v>
      </c>
      <c r="EK915" s="226">
        <v>198</v>
      </c>
      <c r="EL915" s="226">
        <v>3407</v>
      </c>
      <c r="EM915" s="226">
        <v>3314</v>
      </c>
      <c r="EN915" s="379">
        <f t="shared" si="373"/>
        <v>0.48854961832061067</v>
      </c>
      <c r="EO915" s="226">
        <f t="shared" si="374"/>
        <v>45.149253731343286</v>
      </c>
      <c r="EP915" s="379">
        <f t="shared" si="375"/>
        <v>0.37786259541984735</v>
      </c>
      <c r="EQ915" s="226">
        <f t="shared" si="376"/>
        <v>58115.644261813912</v>
      </c>
      <c r="ER915" s="226">
        <f t="shared" si="377"/>
        <v>3042.6473546570105</v>
      </c>
      <c r="ES915" s="292"/>
      <c r="ET915" s="227">
        <v>888</v>
      </c>
      <c r="EU915" s="227">
        <v>370</v>
      </c>
      <c r="EV915" s="227">
        <v>518</v>
      </c>
      <c r="EW915" s="227">
        <v>150</v>
      </c>
      <c r="EX915" s="227">
        <v>1237</v>
      </c>
      <c r="EY915" s="227">
        <v>4464</v>
      </c>
      <c r="EZ915" s="227">
        <v>4268</v>
      </c>
      <c r="FA915" s="380">
        <f t="shared" si="381"/>
        <v>0.41666666666666669</v>
      </c>
      <c r="FB915" s="228">
        <f t="shared" si="382"/>
        <v>28.957528957528954</v>
      </c>
      <c r="FC915" s="380">
        <f t="shared" si="383"/>
        <v>1.3930180180180181</v>
      </c>
      <c r="FD915" s="227">
        <f t="shared" si="384"/>
        <v>277105.7347670251</v>
      </c>
      <c r="FE915" s="227">
        <f t="shared" si="385"/>
        <v>2928.7722586691657</v>
      </c>
      <c r="FF915" s="227">
        <v>518</v>
      </c>
      <c r="FG915" s="228">
        <f t="shared" si="370"/>
        <v>45.559845559845556</v>
      </c>
      <c r="FH915" s="227">
        <v>236</v>
      </c>
      <c r="FI915" s="227">
        <v>518</v>
      </c>
      <c r="FJ915" s="227">
        <v>32</v>
      </c>
      <c r="FK915" s="227">
        <f t="shared" si="371"/>
        <v>250</v>
      </c>
      <c r="FL915" s="227">
        <v>51</v>
      </c>
      <c r="FM915" s="227">
        <f t="shared" si="372"/>
        <v>199</v>
      </c>
      <c r="FZ915" s="229"/>
      <c r="GA915" s="229"/>
      <c r="GB915" s="229"/>
      <c r="GC915" s="229"/>
      <c r="GD915" s="229"/>
    </row>
    <row r="916" spans="1:186" s="368" customFormat="1">
      <c r="A916" s="287" t="s">
        <v>2186</v>
      </c>
      <c r="B916" s="369" t="s">
        <v>2187</v>
      </c>
      <c r="C916" s="287" t="s">
        <v>2188</v>
      </c>
      <c r="D916" s="287" t="s">
        <v>87</v>
      </c>
      <c r="E916" s="369" t="s">
        <v>2187</v>
      </c>
      <c r="F916" s="287">
        <v>913</v>
      </c>
      <c r="G916" s="392" t="s">
        <v>2206</v>
      </c>
      <c r="H916" s="392" t="s">
        <v>2207</v>
      </c>
      <c r="I916" s="287" t="s">
        <v>2191</v>
      </c>
      <c r="J916" s="369" t="s">
        <v>2192</v>
      </c>
      <c r="K916" s="287" t="s">
        <v>1124</v>
      </c>
      <c r="L916" s="369" t="s">
        <v>2193</v>
      </c>
      <c r="M916" s="369" t="s">
        <v>3124</v>
      </c>
      <c r="N916" s="372">
        <v>1</v>
      </c>
      <c r="O916" s="373">
        <v>19</v>
      </c>
      <c r="P916" s="373">
        <v>28</v>
      </c>
      <c r="Q916" s="373">
        <v>31</v>
      </c>
      <c r="R916" s="373">
        <v>33</v>
      </c>
      <c r="S916" s="374">
        <v>146</v>
      </c>
      <c r="T916" s="374">
        <v>157</v>
      </c>
      <c r="U916" s="374">
        <v>170</v>
      </c>
      <c r="V916" s="374">
        <v>187</v>
      </c>
      <c r="W916" s="373">
        <v>6</v>
      </c>
      <c r="X916" s="373">
        <v>8</v>
      </c>
      <c r="Y916" s="373">
        <v>9</v>
      </c>
      <c r="Z916" s="373">
        <v>9</v>
      </c>
      <c r="AA916" s="374">
        <v>45</v>
      </c>
      <c r="AB916" s="374">
        <v>46</v>
      </c>
      <c r="AC916" s="374">
        <v>48</v>
      </c>
      <c r="AD916" s="374">
        <v>54</v>
      </c>
      <c r="AE916" s="373">
        <v>1</v>
      </c>
      <c r="AF916" s="373">
        <v>2</v>
      </c>
      <c r="AG916" s="373">
        <v>2</v>
      </c>
      <c r="AH916" s="373">
        <v>2</v>
      </c>
      <c r="AI916" s="374">
        <v>9</v>
      </c>
      <c r="AJ916" s="374">
        <v>10</v>
      </c>
      <c r="AK916" s="374">
        <v>11</v>
      </c>
      <c r="AL916" s="374">
        <v>12</v>
      </c>
      <c r="AM916" s="226">
        <v>13</v>
      </c>
      <c r="AN916" s="226">
        <v>20</v>
      </c>
      <c r="AO916" s="226">
        <v>22</v>
      </c>
      <c r="AP916" s="226">
        <v>24</v>
      </c>
      <c r="AQ916" s="227">
        <v>101</v>
      </c>
      <c r="AR916" s="227">
        <v>111</v>
      </c>
      <c r="AS916" s="227">
        <v>122</v>
      </c>
      <c r="AT916" s="227">
        <v>133</v>
      </c>
      <c r="AU916" s="226">
        <v>6</v>
      </c>
      <c r="AV916" s="226">
        <v>10</v>
      </c>
      <c r="AW916" s="226">
        <v>10</v>
      </c>
      <c r="AX916" s="226">
        <v>11</v>
      </c>
      <c r="AY916" s="227">
        <v>41</v>
      </c>
      <c r="AZ916" s="227">
        <v>45</v>
      </c>
      <c r="BA916" s="227">
        <v>49</v>
      </c>
      <c r="BB916" s="227">
        <v>54</v>
      </c>
      <c r="BC916" s="226">
        <f t="shared" si="362"/>
        <v>7</v>
      </c>
      <c r="BD916" s="226">
        <f t="shared" ref="BD916:BJ952" si="387">AN916-AV916-BL916</f>
        <v>5</v>
      </c>
      <c r="BE916" s="226">
        <f t="shared" si="387"/>
        <v>4</v>
      </c>
      <c r="BF916" s="226">
        <f t="shared" si="387"/>
        <v>4</v>
      </c>
      <c r="BG916" s="218">
        <f t="shared" si="387"/>
        <v>51</v>
      </c>
      <c r="BH916" s="218">
        <f t="shared" si="387"/>
        <v>52</v>
      </c>
      <c r="BI916" s="218">
        <f t="shared" si="387"/>
        <v>59</v>
      </c>
      <c r="BJ916" s="218">
        <f t="shared" si="387"/>
        <v>70</v>
      </c>
      <c r="BK916" s="226">
        <f t="shared" si="365"/>
        <v>0</v>
      </c>
      <c r="BL916" s="226">
        <f t="shared" si="365"/>
        <v>5</v>
      </c>
      <c r="BM916" s="226">
        <f t="shared" si="365"/>
        <v>8</v>
      </c>
      <c r="BN916" s="226">
        <f t="shared" si="365"/>
        <v>9</v>
      </c>
      <c r="BO916" s="227">
        <f t="shared" si="365"/>
        <v>9</v>
      </c>
      <c r="BP916" s="227">
        <f t="shared" si="365"/>
        <v>14</v>
      </c>
      <c r="BQ916" s="227">
        <f t="shared" si="365"/>
        <v>14</v>
      </c>
      <c r="BR916" s="227">
        <f t="shared" si="380"/>
        <v>9</v>
      </c>
      <c r="BS916" s="226">
        <v>0</v>
      </c>
      <c r="BT916" s="226">
        <v>5</v>
      </c>
      <c r="BU916" s="226">
        <v>8</v>
      </c>
      <c r="BV916" s="226">
        <v>9</v>
      </c>
      <c r="BW916" s="227">
        <v>9</v>
      </c>
      <c r="BX916" s="227">
        <v>14</v>
      </c>
      <c r="BY916" s="227">
        <v>14</v>
      </c>
      <c r="BZ916" s="227">
        <v>9</v>
      </c>
      <c r="CA916" s="226">
        <v>0</v>
      </c>
      <c r="CB916" s="226">
        <f>IFERROR(VLOOKUP($G916,[12]ITEM!$B$2:$AC$939,26,0),0)</f>
        <v>0</v>
      </c>
      <c r="CC916" s="226">
        <f>IFERROR(VLOOKUP($G916,[12]ITEM!$B$2:$AC$939,27,0),0)</f>
        <v>0</v>
      </c>
      <c r="CD916" s="226">
        <f>IFERROR(VLOOKUP($G916,[12]ITEM!$B$2:$AC$939,28,0),0)</f>
        <v>0</v>
      </c>
      <c r="CE916" s="227">
        <v>0</v>
      </c>
      <c r="CF916" s="227">
        <v>0</v>
      </c>
      <c r="CG916" s="227">
        <v>0</v>
      </c>
      <c r="CH916" s="227">
        <v>0</v>
      </c>
      <c r="CI916" s="375"/>
      <c r="CJ916" s="226">
        <f t="shared" si="379"/>
        <v>7</v>
      </c>
      <c r="CK916" s="226">
        <f t="shared" si="379"/>
        <v>23</v>
      </c>
      <c r="CL916" s="226">
        <f t="shared" si="379"/>
        <v>23</v>
      </c>
      <c r="CM916" s="226">
        <f t="shared" si="378"/>
        <v>18</v>
      </c>
      <c r="CN916" s="227">
        <f t="shared" si="378"/>
        <v>51</v>
      </c>
      <c r="CO916" s="227">
        <f t="shared" si="378"/>
        <v>53.394094197441831</v>
      </c>
      <c r="CP916" s="227">
        <f t="shared" si="378"/>
        <v>49.769241484689751</v>
      </c>
      <c r="CQ916" s="227">
        <f t="shared" si="363"/>
        <v>56.394898819763057</v>
      </c>
      <c r="CR916" s="226">
        <v>11</v>
      </c>
      <c r="CS916" s="226">
        <v>17</v>
      </c>
      <c r="CT916" s="226">
        <v>18</v>
      </c>
      <c r="CU916" s="226">
        <v>20</v>
      </c>
      <c r="CV916" s="227">
        <f t="shared" si="369"/>
        <v>33</v>
      </c>
      <c r="CW916" s="227">
        <f>CV916*(1+('[13]GROWTH (YoY)'!AR916/100))</f>
        <v>36.394094197441831</v>
      </c>
      <c r="CX916" s="227">
        <f>CW916*(1+('[13]GROWTH (YoY)'!AS916/100))</f>
        <v>39.769241484689751</v>
      </c>
      <c r="CY916" s="227">
        <f>CX916*(1+('[13]GROWTH (YoY)'!AT916/100))</f>
        <v>43.394898819763057</v>
      </c>
      <c r="CZ916" s="226">
        <v>0</v>
      </c>
      <c r="DA916" s="226">
        <v>0</v>
      </c>
      <c r="DB916" s="226">
        <v>0</v>
      </c>
      <c r="DC916" s="226">
        <v>0</v>
      </c>
      <c r="DD916" s="227">
        <v>12</v>
      </c>
      <c r="DE916" s="227">
        <v>12</v>
      </c>
      <c r="DF916" s="227">
        <v>12</v>
      </c>
      <c r="DG916" s="227">
        <v>15</v>
      </c>
      <c r="DH916" s="226">
        <v>-4</v>
      </c>
      <c r="DI916" s="226">
        <v>6</v>
      </c>
      <c r="DJ916" s="226">
        <v>5</v>
      </c>
      <c r="DK916" s="226">
        <v>-2</v>
      </c>
      <c r="DL916" s="227">
        <v>6</v>
      </c>
      <c r="DM916" s="227">
        <v>5</v>
      </c>
      <c r="DN916" s="227">
        <v>-2</v>
      </c>
      <c r="DO916" s="227">
        <v>-2</v>
      </c>
      <c r="DP916" s="376">
        <f t="shared" si="367"/>
        <v>0</v>
      </c>
      <c r="DQ916" s="226">
        <f t="shared" si="367"/>
        <v>-18</v>
      </c>
      <c r="DR916" s="226">
        <f t="shared" si="367"/>
        <v>-19</v>
      </c>
      <c r="DS916" s="226">
        <f t="shared" si="366"/>
        <v>-14</v>
      </c>
      <c r="DT916" s="227">
        <f t="shared" si="366"/>
        <v>0</v>
      </c>
      <c r="DU916" s="227">
        <f t="shared" si="366"/>
        <v>-1.3940941974418308</v>
      </c>
      <c r="DV916" s="227">
        <f t="shared" si="366"/>
        <v>9.2307585153102494</v>
      </c>
      <c r="DW916" s="227">
        <f t="shared" si="366"/>
        <v>13.605101180236943</v>
      </c>
      <c r="DX916" s="377">
        <f t="shared" si="386"/>
        <v>0.31578947368421051</v>
      </c>
      <c r="DY916" s="377">
        <f t="shared" si="386"/>
        <v>0.2857142857142857</v>
      </c>
      <c r="DZ916" s="377">
        <f t="shared" si="386"/>
        <v>0.29032258064516131</v>
      </c>
      <c r="EA916" s="377">
        <f t="shared" si="386"/>
        <v>0.27272727272727271</v>
      </c>
      <c r="EB916" s="378">
        <f t="shared" si="368"/>
        <v>0.30821917808219179</v>
      </c>
      <c r="EC916" s="378">
        <f t="shared" si="368"/>
        <v>0.2929936305732484</v>
      </c>
      <c r="ED916" s="378">
        <f t="shared" si="368"/>
        <v>0.28235294117647058</v>
      </c>
      <c r="EE916" s="378">
        <f t="shared" si="368"/>
        <v>0.28877005347593582</v>
      </c>
      <c r="EG916" s="226">
        <v>19</v>
      </c>
      <c r="EH916" s="226">
        <v>6</v>
      </c>
      <c r="EI916" s="226">
        <v>13</v>
      </c>
      <c r="EJ916" s="226">
        <v>6</v>
      </c>
      <c r="EK916" s="226">
        <v>94</v>
      </c>
      <c r="EL916" s="226">
        <v>192</v>
      </c>
      <c r="EM916" s="226">
        <v>187</v>
      </c>
      <c r="EN916" s="379">
        <f t="shared" si="373"/>
        <v>0.31578947368421051</v>
      </c>
      <c r="EO916" s="226">
        <f t="shared" si="374"/>
        <v>46.153846153846153</v>
      </c>
      <c r="EP916" s="379">
        <f t="shared" si="375"/>
        <v>4.9473684210526319</v>
      </c>
      <c r="EQ916" s="226">
        <f t="shared" si="376"/>
        <v>489583.33333333331</v>
      </c>
      <c r="ER916" s="226">
        <f t="shared" si="377"/>
        <v>2673.79679144385</v>
      </c>
      <c r="ES916" s="292"/>
      <c r="ET916" s="227">
        <v>146</v>
      </c>
      <c r="EU916" s="227">
        <v>45</v>
      </c>
      <c r="EV916" s="227">
        <v>101</v>
      </c>
      <c r="EW916" s="227">
        <v>41</v>
      </c>
      <c r="EX916" s="227">
        <v>54</v>
      </c>
      <c r="EY916" s="227">
        <v>804</v>
      </c>
      <c r="EZ916" s="227">
        <v>770</v>
      </c>
      <c r="FA916" s="380">
        <f t="shared" si="381"/>
        <v>0.30821917808219179</v>
      </c>
      <c r="FB916" s="228">
        <f t="shared" si="382"/>
        <v>40.594059405940598</v>
      </c>
      <c r="FC916" s="380">
        <f t="shared" si="383"/>
        <v>0.36986301369863012</v>
      </c>
      <c r="FD916" s="227">
        <f t="shared" si="384"/>
        <v>67164.179104477618</v>
      </c>
      <c r="FE916" s="227">
        <f t="shared" si="385"/>
        <v>4437.2294372294373</v>
      </c>
      <c r="FF916" s="227">
        <v>101</v>
      </c>
      <c r="FG916" s="228">
        <f t="shared" si="370"/>
        <v>47.524752475247524</v>
      </c>
      <c r="FH916" s="227">
        <v>48</v>
      </c>
      <c r="FI916" s="227">
        <v>101</v>
      </c>
      <c r="FJ916" s="227">
        <v>6</v>
      </c>
      <c r="FK916" s="227">
        <f t="shared" si="371"/>
        <v>47</v>
      </c>
      <c r="FL916" s="227">
        <v>8</v>
      </c>
      <c r="FM916" s="227">
        <f t="shared" si="372"/>
        <v>39</v>
      </c>
      <c r="FZ916" s="229"/>
      <c r="GA916" s="229"/>
      <c r="GB916" s="229"/>
      <c r="GC916" s="229"/>
      <c r="GD916" s="229"/>
    </row>
    <row r="917" spans="1:186" s="368" customFormat="1">
      <c r="A917" s="287" t="s">
        <v>2186</v>
      </c>
      <c r="B917" s="369" t="s">
        <v>2187</v>
      </c>
      <c r="C917" s="287" t="s">
        <v>2188</v>
      </c>
      <c r="D917" s="287" t="s">
        <v>87</v>
      </c>
      <c r="E917" s="369" t="s">
        <v>2187</v>
      </c>
      <c r="F917" s="287">
        <v>914</v>
      </c>
      <c r="G917" s="392" t="s">
        <v>2208</v>
      </c>
      <c r="H917" s="392" t="s">
        <v>2209</v>
      </c>
      <c r="I917" s="287" t="s">
        <v>2191</v>
      </c>
      <c r="J917" s="369" t="s">
        <v>2192</v>
      </c>
      <c r="K917" s="287" t="s">
        <v>1124</v>
      </c>
      <c r="L917" s="369" t="s">
        <v>2193</v>
      </c>
      <c r="M917" s="369" t="s">
        <v>3124</v>
      </c>
      <c r="N917" s="372">
        <v>1</v>
      </c>
      <c r="O917" s="373">
        <v>40</v>
      </c>
      <c r="P917" s="373">
        <v>58</v>
      </c>
      <c r="Q917" s="373">
        <v>61</v>
      </c>
      <c r="R917" s="373">
        <v>66</v>
      </c>
      <c r="S917" s="374">
        <v>107</v>
      </c>
      <c r="T917" s="374">
        <v>112</v>
      </c>
      <c r="U917" s="374">
        <v>130</v>
      </c>
      <c r="V917" s="374">
        <v>147</v>
      </c>
      <c r="W917" s="373">
        <v>15</v>
      </c>
      <c r="X917" s="373">
        <v>22</v>
      </c>
      <c r="Y917" s="373">
        <v>21</v>
      </c>
      <c r="Z917" s="373">
        <v>23</v>
      </c>
      <c r="AA917" s="374">
        <v>45</v>
      </c>
      <c r="AB917" s="374">
        <v>45</v>
      </c>
      <c r="AC917" s="374">
        <v>54</v>
      </c>
      <c r="AD917" s="374">
        <v>59</v>
      </c>
      <c r="AE917" s="373">
        <v>2</v>
      </c>
      <c r="AF917" s="373">
        <v>3</v>
      </c>
      <c r="AG917" s="373">
        <v>4</v>
      </c>
      <c r="AH917" s="373">
        <v>4</v>
      </c>
      <c r="AI917" s="374">
        <v>6</v>
      </c>
      <c r="AJ917" s="374">
        <v>6</v>
      </c>
      <c r="AK917" s="374">
        <v>7</v>
      </c>
      <c r="AL917" s="374">
        <v>8</v>
      </c>
      <c r="AM917" s="226">
        <v>24</v>
      </c>
      <c r="AN917" s="226">
        <v>37</v>
      </c>
      <c r="AO917" s="226">
        <v>39</v>
      </c>
      <c r="AP917" s="226">
        <v>43</v>
      </c>
      <c r="AQ917" s="227">
        <v>62</v>
      </c>
      <c r="AR917" s="227">
        <v>67</v>
      </c>
      <c r="AS917" s="227">
        <v>76</v>
      </c>
      <c r="AT917" s="227">
        <v>88</v>
      </c>
      <c r="AU917" s="226">
        <v>14</v>
      </c>
      <c r="AV917" s="226">
        <v>22</v>
      </c>
      <c r="AW917" s="226">
        <v>24</v>
      </c>
      <c r="AX917" s="226">
        <v>26</v>
      </c>
      <c r="AY917" s="227">
        <v>46</v>
      </c>
      <c r="AZ917" s="227">
        <v>50</v>
      </c>
      <c r="BA917" s="227">
        <v>55</v>
      </c>
      <c r="BB917" s="227">
        <v>63</v>
      </c>
      <c r="BC917" s="226">
        <f t="shared" ref="BC917:BF980" si="388">AM917-AU917-BK917</f>
        <v>10</v>
      </c>
      <c r="BD917" s="226">
        <f t="shared" si="387"/>
        <v>-3</v>
      </c>
      <c r="BE917" s="226">
        <f t="shared" si="387"/>
        <v>-55</v>
      </c>
      <c r="BF917" s="226">
        <f t="shared" si="387"/>
        <v>-36</v>
      </c>
      <c r="BG917" s="218">
        <f t="shared" si="387"/>
        <v>10</v>
      </c>
      <c r="BH917" s="218">
        <f t="shared" si="387"/>
        <v>11</v>
      </c>
      <c r="BI917" s="218">
        <f t="shared" si="387"/>
        <v>16</v>
      </c>
      <c r="BJ917" s="218">
        <f t="shared" si="387"/>
        <v>19</v>
      </c>
      <c r="BK917" s="226">
        <f t="shared" si="365"/>
        <v>0</v>
      </c>
      <c r="BL917" s="226">
        <f t="shared" si="365"/>
        <v>18</v>
      </c>
      <c r="BM917" s="226">
        <f t="shared" si="365"/>
        <v>70</v>
      </c>
      <c r="BN917" s="226">
        <f t="shared" si="365"/>
        <v>53</v>
      </c>
      <c r="BO917" s="227">
        <f t="shared" si="365"/>
        <v>6</v>
      </c>
      <c r="BP917" s="227">
        <f t="shared" si="365"/>
        <v>6</v>
      </c>
      <c r="BQ917" s="227">
        <f t="shared" si="365"/>
        <v>5</v>
      </c>
      <c r="BR917" s="227">
        <f t="shared" si="380"/>
        <v>6</v>
      </c>
      <c r="BS917" s="226">
        <v>0</v>
      </c>
      <c r="BT917" s="226">
        <v>18</v>
      </c>
      <c r="BU917" s="226">
        <v>70</v>
      </c>
      <c r="BV917" s="226">
        <v>53</v>
      </c>
      <c r="BW917" s="227">
        <v>6</v>
      </c>
      <c r="BX917" s="227">
        <v>6</v>
      </c>
      <c r="BY917" s="227">
        <v>5</v>
      </c>
      <c r="BZ917" s="227">
        <v>6</v>
      </c>
      <c r="CA917" s="226">
        <v>0</v>
      </c>
      <c r="CB917" s="226">
        <f>IFERROR(VLOOKUP($G917,[12]ITEM!$B$2:$AC$939,26,0),0)</f>
        <v>0</v>
      </c>
      <c r="CC917" s="226">
        <f>IFERROR(VLOOKUP($G917,[12]ITEM!$B$2:$AC$939,27,0),0)</f>
        <v>0</v>
      </c>
      <c r="CD917" s="226">
        <f>IFERROR(VLOOKUP($G917,[12]ITEM!$B$2:$AC$939,28,0),0)</f>
        <v>0</v>
      </c>
      <c r="CE917" s="227">
        <v>0</v>
      </c>
      <c r="CF917" s="227">
        <v>0</v>
      </c>
      <c r="CG917" s="227">
        <v>0</v>
      </c>
      <c r="CH917" s="227">
        <v>0</v>
      </c>
      <c r="CI917" s="375"/>
      <c r="CJ917" s="226">
        <f t="shared" si="379"/>
        <v>11</v>
      </c>
      <c r="CK917" s="226">
        <f t="shared" si="379"/>
        <v>17</v>
      </c>
      <c r="CL917" s="226">
        <f t="shared" si="379"/>
        <v>20</v>
      </c>
      <c r="CM917" s="226">
        <f t="shared" si="378"/>
        <v>21</v>
      </c>
      <c r="CN917" s="227">
        <f t="shared" si="378"/>
        <v>10</v>
      </c>
      <c r="CO917" s="227">
        <f t="shared" si="378"/>
        <v>10.729743915455714</v>
      </c>
      <c r="CP917" s="227">
        <f t="shared" si="378"/>
        <v>12.287597956134052</v>
      </c>
      <c r="CQ917" s="227">
        <f t="shared" si="363"/>
        <v>14.699559994746547</v>
      </c>
      <c r="CR917" s="226">
        <v>5</v>
      </c>
      <c r="CS917" s="226">
        <v>7</v>
      </c>
      <c r="CT917" s="226">
        <v>8</v>
      </c>
      <c r="CU917" s="226">
        <v>8</v>
      </c>
      <c r="CV917" s="227">
        <f t="shared" si="369"/>
        <v>-3</v>
      </c>
      <c r="CW917" s="227">
        <f>CV917*(1+('[13]GROWTH (YoY)'!AR917/100))</f>
        <v>-3.270256084544287</v>
      </c>
      <c r="CX917" s="227">
        <f>CW917*(1+('[13]GROWTH (YoY)'!AS917/100))</f>
        <v>-3.7124020438659482</v>
      </c>
      <c r="CY917" s="227">
        <f>CX917*(1+('[13]GROWTH (YoY)'!AT917/100))</f>
        <v>-4.3004400052534519</v>
      </c>
      <c r="CZ917" s="226">
        <v>3</v>
      </c>
      <c r="DA917" s="226">
        <v>5</v>
      </c>
      <c r="DB917" s="226">
        <v>6</v>
      </c>
      <c r="DC917" s="226">
        <v>6</v>
      </c>
      <c r="DD917" s="227">
        <v>8</v>
      </c>
      <c r="DE917" s="227">
        <v>8</v>
      </c>
      <c r="DF917" s="227">
        <v>8</v>
      </c>
      <c r="DG917" s="227">
        <v>10</v>
      </c>
      <c r="DH917" s="226">
        <v>3</v>
      </c>
      <c r="DI917" s="226">
        <v>5</v>
      </c>
      <c r="DJ917" s="226">
        <v>6</v>
      </c>
      <c r="DK917" s="226">
        <v>7</v>
      </c>
      <c r="DL917" s="227">
        <v>5</v>
      </c>
      <c r="DM917" s="227">
        <v>6</v>
      </c>
      <c r="DN917" s="227">
        <v>8</v>
      </c>
      <c r="DO917" s="227">
        <v>9</v>
      </c>
      <c r="DP917" s="376">
        <f t="shared" si="367"/>
        <v>-1</v>
      </c>
      <c r="DQ917" s="226">
        <f t="shared" si="367"/>
        <v>-20</v>
      </c>
      <c r="DR917" s="226">
        <f t="shared" si="367"/>
        <v>-75</v>
      </c>
      <c r="DS917" s="226">
        <f t="shared" si="366"/>
        <v>-57</v>
      </c>
      <c r="DT917" s="227">
        <f t="shared" si="366"/>
        <v>0</v>
      </c>
      <c r="DU917" s="227">
        <f t="shared" si="366"/>
        <v>0.27025608454428607</v>
      </c>
      <c r="DV917" s="227">
        <f t="shared" si="366"/>
        <v>3.7124020438659482</v>
      </c>
      <c r="DW917" s="227">
        <f t="shared" si="366"/>
        <v>4.3004400052534528</v>
      </c>
      <c r="DX917" s="377">
        <f t="shared" si="386"/>
        <v>0.375</v>
      </c>
      <c r="DY917" s="377">
        <f t="shared" si="386"/>
        <v>0.37931034482758619</v>
      </c>
      <c r="DZ917" s="377">
        <f t="shared" si="386"/>
        <v>0.34426229508196721</v>
      </c>
      <c r="EA917" s="377">
        <f t="shared" si="386"/>
        <v>0.34848484848484851</v>
      </c>
      <c r="EB917" s="378">
        <f t="shared" si="368"/>
        <v>0.42056074766355139</v>
      </c>
      <c r="EC917" s="378">
        <f t="shared" si="368"/>
        <v>0.4017857142857143</v>
      </c>
      <c r="ED917" s="378">
        <f t="shared" si="368"/>
        <v>0.41538461538461541</v>
      </c>
      <c r="EE917" s="378">
        <f t="shared" si="368"/>
        <v>0.40136054421768708</v>
      </c>
      <c r="EG917" s="226">
        <v>40</v>
      </c>
      <c r="EH917" s="226">
        <v>16</v>
      </c>
      <c r="EI917" s="226">
        <v>24</v>
      </c>
      <c r="EJ917" s="226">
        <v>14</v>
      </c>
      <c r="EK917" s="226">
        <v>168</v>
      </c>
      <c r="EL917" s="226">
        <v>509</v>
      </c>
      <c r="EM917" s="226">
        <v>498</v>
      </c>
      <c r="EN917" s="379">
        <f t="shared" si="373"/>
        <v>0.4</v>
      </c>
      <c r="EO917" s="226">
        <f t="shared" si="374"/>
        <v>58.333333333333336</v>
      </c>
      <c r="EP917" s="379">
        <f t="shared" si="375"/>
        <v>4.2</v>
      </c>
      <c r="EQ917" s="226">
        <f t="shared" si="376"/>
        <v>330058.93909626722</v>
      </c>
      <c r="ER917" s="226">
        <f t="shared" si="377"/>
        <v>2342.7041499330658</v>
      </c>
      <c r="ES917" s="292"/>
      <c r="ET917" s="227">
        <v>107</v>
      </c>
      <c r="EU917" s="227">
        <v>45</v>
      </c>
      <c r="EV917" s="227">
        <v>62</v>
      </c>
      <c r="EW917" s="227">
        <v>46</v>
      </c>
      <c r="EX917" s="227">
        <v>666</v>
      </c>
      <c r="EY917" s="227">
        <v>1334</v>
      </c>
      <c r="EZ917" s="227">
        <v>1296</v>
      </c>
      <c r="FA917" s="380">
        <f t="shared" si="381"/>
        <v>0.42056074766355139</v>
      </c>
      <c r="FB917" s="228">
        <f t="shared" si="382"/>
        <v>74.193548387096769</v>
      </c>
      <c r="FC917" s="380">
        <f t="shared" si="383"/>
        <v>6.2242990654205608</v>
      </c>
      <c r="FD917" s="227">
        <f t="shared" si="384"/>
        <v>499250.37481259368</v>
      </c>
      <c r="FE917" s="227">
        <f t="shared" si="385"/>
        <v>2957.8189300411523</v>
      </c>
      <c r="FF917" s="227">
        <v>62</v>
      </c>
      <c r="FG917" s="228">
        <f t="shared" si="370"/>
        <v>58.064516129032263</v>
      </c>
      <c r="FH917" s="227">
        <v>36</v>
      </c>
      <c r="FI917" s="227">
        <v>62</v>
      </c>
      <c r="FJ917" s="227">
        <v>8</v>
      </c>
      <c r="FK917" s="227">
        <f t="shared" si="371"/>
        <v>18</v>
      </c>
      <c r="FL917" s="227">
        <v>6</v>
      </c>
      <c r="FM917" s="227">
        <f t="shared" si="372"/>
        <v>12</v>
      </c>
      <c r="FZ917" s="229"/>
      <c r="GA917" s="229"/>
      <c r="GB917" s="229"/>
      <c r="GC917" s="229"/>
      <c r="GD917" s="229"/>
    </row>
    <row r="918" spans="1:186" s="368" customFormat="1">
      <c r="A918" s="355" t="s">
        <v>2210</v>
      </c>
      <c r="B918" s="356" t="s">
        <v>2211</v>
      </c>
      <c r="C918" s="355" t="s">
        <v>2212</v>
      </c>
      <c r="D918" s="355" t="s">
        <v>87</v>
      </c>
      <c r="E918" s="356" t="s">
        <v>2213</v>
      </c>
      <c r="F918" s="355">
        <v>915</v>
      </c>
      <c r="G918" s="389" t="s">
        <v>2214</v>
      </c>
      <c r="H918" s="389" t="s">
        <v>2215</v>
      </c>
      <c r="I918" s="408" t="s">
        <v>2216</v>
      </c>
      <c r="J918" s="356" t="s">
        <v>2217</v>
      </c>
      <c r="K918" s="408" t="s">
        <v>1164</v>
      </c>
      <c r="L918" s="356" t="s">
        <v>2218</v>
      </c>
      <c r="M918" s="356" t="s">
        <v>3124</v>
      </c>
      <c r="N918" s="360">
        <v>1</v>
      </c>
      <c r="O918" s="361">
        <v>3448</v>
      </c>
      <c r="P918" s="361">
        <v>4909</v>
      </c>
      <c r="Q918" s="361">
        <v>5096</v>
      </c>
      <c r="R918" s="361">
        <v>5291</v>
      </c>
      <c r="S918" s="362">
        <v>4992</v>
      </c>
      <c r="T918" s="362">
        <v>5281</v>
      </c>
      <c r="U918" s="362">
        <v>5556</v>
      </c>
      <c r="V918" s="362">
        <v>5853</v>
      </c>
      <c r="W918" s="361">
        <v>940</v>
      </c>
      <c r="X918" s="361">
        <v>1300</v>
      </c>
      <c r="Y918" s="361">
        <v>1308</v>
      </c>
      <c r="Z918" s="361">
        <v>1318</v>
      </c>
      <c r="AA918" s="362">
        <v>1276</v>
      </c>
      <c r="AB918" s="362">
        <v>1383</v>
      </c>
      <c r="AC918" s="362">
        <v>1462</v>
      </c>
      <c r="AD918" s="362">
        <v>1557</v>
      </c>
      <c r="AE918" s="361">
        <v>118</v>
      </c>
      <c r="AF918" s="361">
        <v>124</v>
      </c>
      <c r="AG918" s="361">
        <v>117</v>
      </c>
      <c r="AH918" s="361">
        <v>114</v>
      </c>
      <c r="AI918" s="362">
        <v>124</v>
      </c>
      <c r="AJ918" s="362">
        <v>117</v>
      </c>
      <c r="AK918" s="362">
        <v>115</v>
      </c>
      <c r="AL918" s="362">
        <v>117</v>
      </c>
      <c r="AM918" s="225">
        <v>2508</v>
      </c>
      <c r="AN918" s="225">
        <v>3610</v>
      </c>
      <c r="AO918" s="225">
        <v>3788</v>
      </c>
      <c r="AP918" s="225">
        <v>3972</v>
      </c>
      <c r="AQ918" s="223">
        <v>3716</v>
      </c>
      <c r="AR918" s="223">
        <v>3899</v>
      </c>
      <c r="AS918" s="223">
        <v>4094</v>
      </c>
      <c r="AT918" s="223">
        <v>4296</v>
      </c>
      <c r="AU918" s="225">
        <v>1244</v>
      </c>
      <c r="AV918" s="225">
        <v>1650</v>
      </c>
      <c r="AW918" s="225">
        <v>1734</v>
      </c>
      <c r="AX918" s="225">
        <v>1831</v>
      </c>
      <c r="AY918" s="223">
        <v>1415</v>
      </c>
      <c r="AZ918" s="223">
        <v>1556</v>
      </c>
      <c r="BA918" s="223">
        <v>1712</v>
      </c>
      <c r="BB918" s="223">
        <v>1803</v>
      </c>
      <c r="BC918" s="225">
        <f t="shared" si="388"/>
        <v>1094</v>
      </c>
      <c r="BD918" s="225">
        <f t="shared" si="387"/>
        <v>1720</v>
      </c>
      <c r="BE918" s="225">
        <f t="shared" si="387"/>
        <v>1892</v>
      </c>
      <c r="BF918" s="225">
        <f t="shared" si="387"/>
        <v>1981</v>
      </c>
      <c r="BG918" s="223">
        <f t="shared" si="387"/>
        <v>2186</v>
      </c>
      <c r="BH918" s="223">
        <f t="shared" si="387"/>
        <v>2179</v>
      </c>
      <c r="BI918" s="223">
        <f t="shared" si="387"/>
        <v>2216</v>
      </c>
      <c r="BJ918" s="223">
        <f t="shared" si="387"/>
        <v>2392</v>
      </c>
      <c r="BK918" s="225">
        <f t="shared" si="365"/>
        <v>170</v>
      </c>
      <c r="BL918" s="225">
        <f t="shared" si="365"/>
        <v>240</v>
      </c>
      <c r="BM918" s="225">
        <f t="shared" si="365"/>
        <v>162</v>
      </c>
      <c r="BN918" s="225">
        <f t="shared" si="365"/>
        <v>160</v>
      </c>
      <c r="BO918" s="223">
        <f t="shared" si="365"/>
        <v>115</v>
      </c>
      <c r="BP918" s="223">
        <f t="shared" si="365"/>
        <v>164</v>
      </c>
      <c r="BQ918" s="223">
        <f t="shared" si="365"/>
        <v>166</v>
      </c>
      <c r="BR918" s="223">
        <f t="shared" si="380"/>
        <v>101</v>
      </c>
      <c r="BS918" s="225">
        <v>177</v>
      </c>
      <c r="BT918" s="225">
        <v>240</v>
      </c>
      <c r="BU918" s="225">
        <v>162</v>
      </c>
      <c r="BV918" s="225">
        <v>160</v>
      </c>
      <c r="BW918" s="223">
        <v>115</v>
      </c>
      <c r="BX918" s="223">
        <v>164</v>
      </c>
      <c r="BY918" s="223">
        <v>166</v>
      </c>
      <c r="BZ918" s="223">
        <v>101</v>
      </c>
      <c r="CA918" s="225">
        <v>7</v>
      </c>
      <c r="CB918" s="225">
        <f>IFERROR(VLOOKUP($G918,[12]ITEM!$B$2:$AC$939,26,0),0)</f>
        <v>0</v>
      </c>
      <c r="CC918" s="225">
        <f>IFERROR(VLOOKUP($G918,[12]ITEM!$B$2:$AC$939,27,0),0)</f>
        <v>0</v>
      </c>
      <c r="CD918" s="225">
        <f>IFERROR(VLOOKUP($G918,[12]ITEM!$B$2:$AC$939,28,0),0)</f>
        <v>0</v>
      </c>
      <c r="CE918" s="223">
        <v>0</v>
      </c>
      <c r="CF918" s="223">
        <v>0</v>
      </c>
      <c r="CG918" s="223">
        <v>0</v>
      </c>
      <c r="CH918" s="223">
        <v>0</v>
      </c>
      <c r="CI918" s="363"/>
      <c r="CJ918" s="225">
        <f t="shared" si="379"/>
        <v>1094</v>
      </c>
      <c r="CK918" s="225">
        <f t="shared" si="379"/>
        <v>1977</v>
      </c>
      <c r="CL918" s="225">
        <f t="shared" si="379"/>
        <v>2037</v>
      </c>
      <c r="CM918" s="225">
        <f t="shared" si="378"/>
        <v>2111</v>
      </c>
      <c r="CN918" s="223">
        <f t="shared" si="378"/>
        <v>2186</v>
      </c>
      <c r="CO918" s="223">
        <f t="shared" si="378"/>
        <v>2093.5099871760508</v>
      </c>
      <c r="CP918" s="223">
        <f t="shared" si="378"/>
        <v>2142.5744703027285</v>
      </c>
      <c r="CQ918" s="223">
        <f t="shared" si="363"/>
        <v>2362.2663222043907</v>
      </c>
      <c r="CR918" s="225">
        <v>646</v>
      </c>
      <c r="CS918" s="225">
        <v>930</v>
      </c>
      <c r="CT918" s="225">
        <v>976</v>
      </c>
      <c r="CU918" s="225">
        <v>1024</v>
      </c>
      <c r="CV918" s="223">
        <f t="shared" si="369"/>
        <v>1027</v>
      </c>
      <c r="CW918" s="223">
        <f>CV918*(1+('[13]GROWTH (YoY)'!AR918/100))</f>
        <v>1077.5099871760508</v>
      </c>
      <c r="CX918" s="223">
        <f>CW918*(1+('[13]GROWTH (YoY)'!AS918/100))</f>
        <v>1131.5744703027285</v>
      </c>
      <c r="CY918" s="223">
        <f>CX918*(1+('[13]GROWTH (YoY)'!AT918/100))</f>
        <v>1187.2663222043907</v>
      </c>
      <c r="CZ918" s="225">
        <v>530</v>
      </c>
      <c r="DA918" s="225">
        <v>823</v>
      </c>
      <c r="DB918" s="225">
        <v>876</v>
      </c>
      <c r="DC918" s="225">
        <v>894</v>
      </c>
      <c r="DD918" s="223">
        <v>935</v>
      </c>
      <c r="DE918" s="223">
        <v>829</v>
      </c>
      <c r="DF918" s="223">
        <v>812</v>
      </c>
      <c r="DG918" s="223">
        <v>952</v>
      </c>
      <c r="DH918" s="225">
        <v>-82</v>
      </c>
      <c r="DI918" s="225">
        <v>224</v>
      </c>
      <c r="DJ918" s="225">
        <v>185</v>
      </c>
      <c r="DK918" s="225">
        <v>193</v>
      </c>
      <c r="DL918" s="223">
        <v>224</v>
      </c>
      <c r="DM918" s="223">
        <v>187</v>
      </c>
      <c r="DN918" s="223">
        <v>199</v>
      </c>
      <c r="DO918" s="223">
        <v>223</v>
      </c>
      <c r="DP918" s="364">
        <f t="shared" si="367"/>
        <v>0</v>
      </c>
      <c r="DQ918" s="225">
        <f t="shared" si="367"/>
        <v>-257</v>
      </c>
      <c r="DR918" s="225">
        <f t="shared" si="367"/>
        <v>-145</v>
      </c>
      <c r="DS918" s="225">
        <f t="shared" si="366"/>
        <v>-130</v>
      </c>
      <c r="DT918" s="223">
        <f t="shared" si="366"/>
        <v>0</v>
      </c>
      <c r="DU918" s="223">
        <f t="shared" si="366"/>
        <v>85.490012823949201</v>
      </c>
      <c r="DV918" s="223">
        <f t="shared" si="366"/>
        <v>73.425529697271486</v>
      </c>
      <c r="DW918" s="223">
        <f t="shared" si="366"/>
        <v>29.73367779560931</v>
      </c>
      <c r="DX918" s="390">
        <f t="shared" si="386"/>
        <v>0.27262180974477956</v>
      </c>
      <c r="DY918" s="390">
        <f t="shared" si="386"/>
        <v>0.26481971888368305</v>
      </c>
      <c r="DZ918" s="390">
        <f t="shared" si="386"/>
        <v>0.2566718995290424</v>
      </c>
      <c r="EA918" s="390">
        <f t="shared" si="386"/>
        <v>0.2491022491022491</v>
      </c>
      <c r="EB918" s="391">
        <f t="shared" si="368"/>
        <v>0.25560897435897434</v>
      </c>
      <c r="EC918" s="391">
        <f t="shared" si="368"/>
        <v>0.26188221927665217</v>
      </c>
      <c r="ED918" s="391">
        <f t="shared" si="368"/>
        <v>0.26313894888408929</v>
      </c>
      <c r="EE918" s="391">
        <f t="shared" si="368"/>
        <v>0.26601742696053304</v>
      </c>
      <c r="EF918" s="367"/>
      <c r="EG918" s="225">
        <v>3448</v>
      </c>
      <c r="EH918" s="225">
        <v>952</v>
      </c>
      <c r="EI918" s="225">
        <v>2496</v>
      </c>
      <c r="EJ918" s="225">
        <v>1228</v>
      </c>
      <c r="EK918" s="225">
        <v>514</v>
      </c>
      <c r="EL918" s="225">
        <v>44847</v>
      </c>
      <c r="EM918" s="225">
        <v>36545</v>
      </c>
      <c r="EN918" s="365">
        <f t="shared" si="373"/>
        <v>0.27610208816705334</v>
      </c>
      <c r="EO918" s="225">
        <f t="shared" si="374"/>
        <v>49.198717948717949</v>
      </c>
      <c r="EP918" s="365">
        <f t="shared" si="375"/>
        <v>0.14907192575406034</v>
      </c>
      <c r="EQ918" s="225">
        <f t="shared" si="376"/>
        <v>11461.190269137289</v>
      </c>
      <c r="ER918" s="225">
        <f t="shared" si="377"/>
        <v>2800.2006658457608</v>
      </c>
      <c r="ES918" s="225"/>
      <c r="ET918" s="223">
        <v>4990</v>
      </c>
      <c r="EU918" s="223">
        <v>1276</v>
      </c>
      <c r="EV918" s="223">
        <v>3714</v>
      </c>
      <c r="EW918" s="223">
        <v>1414</v>
      </c>
      <c r="EX918" s="223">
        <v>554</v>
      </c>
      <c r="EY918" s="223">
        <v>47991</v>
      </c>
      <c r="EZ918" s="223">
        <v>37419</v>
      </c>
      <c r="FA918" s="366">
        <f t="shared" si="381"/>
        <v>0.25571142284569137</v>
      </c>
      <c r="FB918" s="224">
        <f t="shared" si="382"/>
        <v>38.072159396876678</v>
      </c>
      <c r="FC918" s="366">
        <f t="shared" si="383"/>
        <v>0.11102204408817636</v>
      </c>
      <c r="FD918" s="223">
        <f t="shared" si="384"/>
        <v>11543.831135004481</v>
      </c>
      <c r="FE918" s="223">
        <f t="shared" si="385"/>
        <v>3149.0241143091298</v>
      </c>
      <c r="FF918" s="223">
        <v>3716</v>
      </c>
      <c r="FG918" s="224">
        <f t="shared" si="370"/>
        <v>45.694294940796553</v>
      </c>
      <c r="FH918" s="223">
        <v>1698</v>
      </c>
      <c r="FI918" s="223">
        <v>3716</v>
      </c>
      <c r="FJ918" s="223">
        <v>25</v>
      </c>
      <c r="FK918" s="223">
        <f t="shared" si="371"/>
        <v>1993</v>
      </c>
      <c r="FL918" s="223">
        <v>287</v>
      </c>
      <c r="FM918" s="223">
        <f t="shared" si="372"/>
        <v>1706</v>
      </c>
      <c r="FZ918" s="229"/>
      <c r="GA918" s="229"/>
      <c r="GB918" s="229"/>
      <c r="GC918" s="229"/>
      <c r="GD918" s="229"/>
    </row>
    <row r="919" spans="1:186" s="368" customFormat="1">
      <c r="A919" s="287" t="s">
        <v>2210</v>
      </c>
      <c r="B919" s="369" t="s">
        <v>2211</v>
      </c>
      <c r="C919" s="287" t="s">
        <v>2212</v>
      </c>
      <c r="D919" s="287" t="s">
        <v>87</v>
      </c>
      <c r="E919" s="369" t="s">
        <v>2213</v>
      </c>
      <c r="F919" s="287">
        <v>916</v>
      </c>
      <c r="G919" s="392" t="s">
        <v>2219</v>
      </c>
      <c r="H919" s="392" t="s">
        <v>2220</v>
      </c>
      <c r="I919" s="393" t="s">
        <v>2221</v>
      </c>
      <c r="J919" s="392" t="s">
        <v>2222</v>
      </c>
      <c r="K919" s="393" t="s">
        <v>1164</v>
      </c>
      <c r="L919" s="369" t="s">
        <v>2218</v>
      </c>
      <c r="M919" s="369" t="s">
        <v>3124</v>
      </c>
      <c r="N919" s="372">
        <v>1</v>
      </c>
      <c r="O919" s="373">
        <v>2089</v>
      </c>
      <c r="P919" s="373">
        <v>3558</v>
      </c>
      <c r="Q919" s="373">
        <v>4001</v>
      </c>
      <c r="R919" s="373">
        <v>4845</v>
      </c>
      <c r="S919" s="374">
        <v>3768</v>
      </c>
      <c r="T919" s="374">
        <v>4259</v>
      </c>
      <c r="U919" s="374">
        <v>5219</v>
      </c>
      <c r="V919" s="374">
        <v>5751</v>
      </c>
      <c r="W919" s="373">
        <v>607</v>
      </c>
      <c r="X919" s="373">
        <v>1028</v>
      </c>
      <c r="Y919" s="373">
        <v>1252</v>
      </c>
      <c r="Z919" s="373">
        <v>1789</v>
      </c>
      <c r="AA919" s="374">
        <v>1229</v>
      </c>
      <c r="AB919" s="374">
        <v>1498</v>
      </c>
      <c r="AC919" s="374">
        <v>2141</v>
      </c>
      <c r="AD919" s="374">
        <v>2342</v>
      </c>
      <c r="AE919" s="373">
        <v>70</v>
      </c>
      <c r="AF919" s="373">
        <v>87</v>
      </c>
      <c r="AG919" s="373">
        <v>85</v>
      </c>
      <c r="AH919" s="373">
        <v>88</v>
      </c>
      <c r="AI919" s="374">
        <v>85</v>
      </c>
      <c r="AJ919" s="374">
        <v>83</v>
      </c>
      <c r="AK919" s="374">
        <v>86</v>
      </c>
      <c r="AL919" s="374">
        <v>92</v>
      </c>
      <c r="AM919" s="226">
        <v>1482</v>
      </c>
      <c r="AN919" s="226">
        <v>2530</v>
      </c>
      <c r="AO919" s="226">
        <v>2749</v>
      </c>
      <c r="AP919" s="226">
        <v>3056</v>
      </c>
      <c r="AQ919" s="227">
        <v>2540</v>
      </c>
      <c r="AR919" s="227">
        <v>2762</v>
      </c>
      <c r="AS919" s="227">
        <v>3078</v>
      </c>
      <c r="AT919" s="227">
        <v>3409</v>
      </c>
      <c r="AU919" s="226">
        <v>937</v>
      </c>
      <c r="AV919" s="226">
        <v>1570</v>
      </c>
      <c r="AW919" s="226">
        <v>1708</v>
      </c>
      <c r="AX919" s="226">
        <v>1896</v>
      </c>
      <c r="AY919" s="227">
        <v>1576</v>
      </c>
      <c r="AZ919" s="227">
        <v>1714</v>
      </c>
      <c r="BA919" s="227">
        <v>1915</v>
      </c>
      <c r="BB919" s="227">
        <v>2123</v>
      </c>
      <c r="BC919" s="226">
        <f t="shared" si="388"/>
        <v>360</v>
      </c>
      <c r="BD919" s="226">
        <f t="shared" si="387"/>
        <v>652</v>
      </c>
      <c r="BE919" s="226">
        <f t="shared" si="387"/>
        <v>849</v>
      </c>
      <c r="BF919" s="226">
        <f t="shared" si="387"/>
        <v>981</v>
      </c>
      <c r="BG919" s="218">
        <f t="shared" si="387"/>
        <v>843</v>
      </c>
      <c r="BH919" s="218">
        <f t="shared" si="387"/>
        <v>867</v>
      </c>
      <c r="BI919" s="218">
        <f t="shared" si="387"/>
        <v>987</v>
      </c>
      <c r="BJ919" s="218">
        <f t="shared" si="387"/>
        <v>1194</v>
      </c>
      <c r="BK919" s="226">
        <f t="shared" si="365"/>
        <v>185</v>
      </c>
      <c r="BL919" s="226">
        <f t="shared" si="365"/>
        <v>308</v>
      </c>
      <c r="BM919" s="226">
        <f t="shared" si="365"/>
        <v>192</v>
      </c>
      <c r="BN919" s="226">
        <f t="shared" si="365"/>
        <v>179</v>
      </c>
      <c r="BO919" s="227">
        <f t="shared" si="365"/>
        <v>121</v>
      </c>
      <c r="BP919" s="227">
        <f t="shared" si="365"/>
        <v>181</v>
      </c>
      <c r="BQ919" s="227">
        <f t="shared" si="365"/>
        <v>176</v>
      </c>
      <c r="BR919" s="227">
        <f t="shared" si="380"/>
        <v>92</v>
      </c>
      <c r="BS919" s="226">
        <v>187</v>
      </c>
      <c r="BT919" s="226">
        <v>308</v>
      </c>
      <c r="BU919" s="226">
        <v>192</v>
      </c>
      <c r="BV919" s="226">
        <v>179</v>
      </c>
      <c r="BW919" s="227">
        <v>121</v>
      </c>
      <c r="BX919" s="227">
        <v>181</v>
      </c>
      <c r="BY919" s="227">
        <v>176</v>
      </c>
      <c r="BZ919" s="227">
        <v>92</v>
      </c>
      <c r="CA919" s="226">
        <v>2</v>
      </c>
      <c r="CB919" s="226">
        <f>IFERROR(VLOOKUP($G919,[12]ITEM!$B$2:$AC$939,26,0),0)</f>
        <v>0</v>
      </c>
      <c r="CC919" s="226">
        <f>IFERROR(VLOOKUP($G919,[12]ITEM!$B$2:$AC$939,27,0),0)</f>
        <v>0</v>
      </c>
      <c r="CD919" s="226">
        <f>IFERROR(VLOOKUP($G919,[12]ITEM!$B$2:$AC$939,28,0),0)</f>
        <v>0</v>
      </c>
      <c r="CE919" s="227">
        <v>0</v>
      </c>
      <c r="CF919" s="227">
        <v>0</v>
      </c>
      <c r="CG919" s="227">
        <v>0</v>
      </c>
      <c r="CH919" s="227">
        <v>0</v>
      </c>
      <c r="CI919" s="375"/>
      <c r="CJ919" s="226">
        <f t="shared" si="379"/>
        <v>360</v>
      </c>
      <c r="CK919" s="226">
        <f t="shared" si="379"/>
        <v>572</v>
      </c>
      <c r="CL919" s="226">
        <f t="shared" si="379"/>
        <v>614</v>
      </c>
      <c r="CM919" s="226">
        <f t="shared" si="378"/>
        <v>649</v>
      </c>
      <c r="CN919" s="227">
        <f t="shared" si="378"/>
        <v>843</v>
      </c>
      <c r="CO919" s="227">
        <f t="shared" si="378"/>
        <v>798.4499517948874</v>
      </c>
      <c r="CP919" s="227">
        <f t="shared" si="378"/>
        <v>816.65137683515684</v>
      </c>
      <c r="CQ919" s="227">
        <f t="shared" si="363"/>
        <v>938.09378131223025</v>
      </c>
      <c r="CR919" s="226">
        <v>138</v>
      </c>
      <c r="CS919" s="226">
        <v>235</v>
      </c>
      <c r="CT919" s="226">
        <v>255</v>
      </c>
      <c r="CU919" s="226">
        <v>284</v>
      </c>
      <c r="CV919" s="227">
        <f t="shared" si="369"/>
        <v>234</v>
      </c>
      <c r="CW919" s="227">
        <f>CV919*(1+('[13]GROWTH (YoY)'!AR919/100))</f>
        <v>254.4499517948874</v>
      </c>
      <c r="CX919" s="227">
        <f>CW919*(1+('[13]GROWTH (YoY)'!AS919/100))</f>
        <v>283.65137683515684</v>
      </c>
      <c r="CY919" s="227">
        <f>CX919*(1+('[13]GROWTH (YoY)'!AT919/100))</f>
        <v>314.09378131223025</v>
      </c>
      <c r="CZ919" s="226">
        <v>205</v>
      </c>
      <c r="DA919" s="226">
        <v>319</v>
      </c>
      <c r="DB919" s="226">
        <v>339</v>
      </c>
      <c r="DC919" s="226">
        <v>346</v>
      </c>
      <c r="DD919" s="227">
        <v>591</v>
      </c>
      <c r="DE919" s="227">
        <v>524</v>
      </c>
      <c r="DF919" s="227">
        <v>513</v>
      </c>
      <c r="DG919" s="227">
        <v>602</v>
      </c>
      <c r="DH919" s="226">
        <v>17</v>
      </c>
      <c r="DI919" s="226">
        <v>18</v>
      </c>
      <c r="DJ919" s="226">
        <v>20</v>
      </c>
      <c r="DK919" s="226">
        <v>19</v>
      </c>
      <c r="DL919" s="227">
        <v>18</v>
      </c>
      <c r="DM919" s="227">
        <v>20</v>
      </c>
      <c r="DN919" s="227">
        <v>20</v>
      </c>
      <c r="DO919" s="227">
        <v>22</v>
      </c>
      <c r="DP919" s="376">
        <f t="shared" si="367"/>
        <v>0</v>
      </c>
      <c r="DQ919" s="226">
        <f t="shared" si="367"/>
        <v>80</v>
      </c>
      <c r="DR919" s="226">
        <f t="shared" si="367"/>
        <v>235</v>
      </c>
      <c r="DS919" s="226">
        <f t="shared" si="366"/>
        <v>332</v>
      </c>
      <c r="DT919" s="227">
        <f t="shared" si="366"/>
        <v>0</v>
      </c>
      <c r="DU919" s="227">
        <f t="shared" si="366"/>
        <v>68.550048205112603</v>
      </c>
      <c r="DV919" s="227">
        <f t="shared" si="366"/>
        <v>170.34862316484316</v>
      </c>
      <c r="DW919" s="227">
        <f t="shared" si="366"/>
        <v>255.90621868776975</v>
      </c>
      <c r="DX919" s="377">
        <f t="shared" si="386"/>
        <v>0.29056965055050266</v>
      </c>
      <c r="DY919" s="377">
        <f t="shared" si="386"/>
        <v>0.2889263631253513</v>
      </c>
      <c r="DZ919" s="377">
        <f t="shared" si="386"/>
        <v>0.31292176955761059</v>
      </c>
      <c r="EA919" s="377">
        <f t="shared" si="386"/>
        <v>0.36924664602683177</v>
      </c>
      <c r="EB919" s="378">
        <f t="shared" si="368"/>
        <v>0.32616772823779194</v>
      </c>
      <c r="EC919" s="378">
        <f t="shared" si="368"/>
        <v>0.35172575722000471</v>
      </c>
      <c r="ED919" s="378">
        <f t="shared" si="368"/>
        <v>0.41023184518106914</v>
      </c>
      <c r="EE919" s="378">
        <f t="shared" si="368"/>
        <v>0.40723352460441664</v>
      </c>
      <c r="EG919" s="226">
        <v>1989</v>
      </c>
      <c r="EH919" s="226">
        <v>622</v>
      </c>
      <c r="EI919" s="226">
        <v>1367</v>
      </c>
      <c r="EJ919" s="226">
        <v>864</v>
      </c>
      <c r="EK919" s="226">
        <v>305</v>
      </c>
      <c r="EL919" s="226">
        <v>28053</v>
      </c>
      <c r="EM919" s="226">
        <v>25937</v>
      </c>
      <c r="EN919" s="379">
        <f t="shared" si="373"/>
        <v>0.31271995977878331</v>
      </c>
      <c r="EO919" s="226">
        <f t="shared" si="374"/>
        <v>63.204096561814197</v>
      </c>
      <c r="EP919" s="379">
        <f t="shared" si="375"/>
        <v>0.15334338863750629</v>
      </c>
      <c r="EQ919" s="226">
        <f t="shared" si="376"/>
        <v>10872.277474779881</v>
      </c>
      <c r="ER919" s="226">
        <f t="shared" si="377"/>
        <v>2775.9571268843738</v>
      </c>
      <c r="ES919" s="292"/>
      <c r="ET919" s="227">
        <v>3504</v>
      </c>
      <c r="EU919" s="227">
        <v>1145</v>
      </c>
      <c r="EV919" s="227">
        <v>2359</v>
      </c>
      <c r="EW919" s="227">
        <v>1463</v>
      </c>
      <c r="EX919" s="227">
        <v>948</v>
      </c>
      <c r="EY919" s="227">
        <v>35716</v>
      </c>
      <c r="EZ919" s="227">
        <v>32268</v>
      </c>
      <c r="FA919" s="380">
        <f t="shared" si="381"/>
        <v>0.32676940639269408</v>
      </c>
      <c r="FB919" s="228">
        <f t="shared" si="382"/>
        <v>62.017804154302667</v>
      </c>
      <c r="FC919" s="380">
        <f t="shared" si="383"/>
        <v>0.27054794520547948</v>
      </c>
      <c r="FD919" s="227">
        <f t="shared" si="384"/>
        <v>26542.725949154439</v>
      </c>
      <c r="FE919" s="227">
        <f t="shared" si="385"/>
        <v>3778.2529647535225</v>
      </c>
      <c r="FF919" s="227">
        <v>2540</v>
      </c>
      <c r="FG919" s="228">
        <f t="shared" si="370"/>
        <v>62.00787401574803</v>
      </c>
      <c r="FH919" s="227">
        <v>1575</v>
      </c>
      <c r="FI919" s="227">
        <v>2540</v>
      </c>
      <c r="FJ919" s="227">
        <v>19</v>
      </c>
      <c r="FK919" s="227">
        <f t="shared" si="371"/>
        <v>946</v>
      </c>
      <c r="FL919" s="227">
        <v>216</v>
      </c>
      <c r="FM919" s="227">
        <f t="shared" si="372"/>
        <v>730</v>
      </c>
      <c r="FZ919" s="229"/>
      <c r="GA919" s="229"/>
      <c r="GB919" s="229"/>
      <c r="GC919" s="229"/>
      <c r="GD919" s="229"/>
    </row>
    <row r="920" spans="1:186" s="368" customFormat="1">
      <c r="A920" s="285" t="s">
        <v>2210</v>
      </c>
      <c r="B920" s="291" t="s">
        <v>2211</v>
      </c>
      <c r="C920" s="285" t="s">
        <v>2223</v>
      </c>
      <c r="D920" s="285" t="s">
        <v>87</v>
      </c>
      <c r="E920" s="291" t="s">
        <v>2224</v>
      </c>
      <c r="F920" s="285">
        <v>917</v>
      </c>
      <c r="G920" s="286" t="s">
        <v>2225</v>
      </c>
      <c r="H920" s="286" t="s">
        <v>2226</v>
      </c>
      <c r="I920" s="400" t="s">
        <v>2227</v>
      </c>
      <c r="J920" s="286" t="s">
        <v>2228</v>
      </c>
      <c r="K920" s="400" t="s">
        <v>1164</v>
      </c>
      <c r="L920" s="291" t="s">
        <v>2218</v>
      </c>
      <c r="M920" s="291" t="s">
        <v>3124</v>
      </c>
      <c r="N920" s="372">
        <v>1</v>
      </c>
      <c r="O920" s="373">
        <v>1001</v>
      </c>
      <c r="P920" s="373">
        <v>1923</v>
      </c>
      <c r="Q920" s="373">
        <v>2176</v>
      </c>
      <c r="R920" s="373">
        <v>2373</v>
      </c>
      <c r="S920" s="374">
        <v>2043</v>
      </c>
      <c r="T920" s="374">
        <v>2266</v>
      </c>
      <c r="U920" s="374">
        <v>2531</v>
      </c>
      <c r="V920" s="374">
        <v>2841</v>
      </c>
      <c r="W920" s="373">
        <v>375</v>
      </c>
      <c r="X920" s="373">
        <v>716</v>
      </c>
      <c r="Y920" s="373">
        <v>836</v>
      </c>
      <c r="Z920" s="373">
        <v>860</v>
      </c>
      <c r="AA920" s="374">
        <v>761</v>
      </c>
      <c r="AB920" s="374">
        <v>846</v>
      </c>
      <c r="AC920" s="374">
        <v>935</v>
      </c>
      <c r="AD920" s="374">
        <v>1053</v>
      </c>
      <c r="AE920" s="373">
        <v>29</v>
      </c>
      <c r="AF920" s="373">
        <v>41</v>
      </c>
      <c r="AG920" s="373">
        <v>41</v>
      </c>
      <c r="AH920" s="373">
        <v>43</v>
      </c>
      <c r="AI920" s="374">
        <v>43</v>
      </c>
      <c r="AJ920" s="374">
        <v>43</v>
      </c>
      <c r="AK920" s="374">
        <v>45</v>
      </c>
      <c r="AL920" s="374">
        <v>48</v>
      </c>
      <c r="AM920" s="222">
        <v>626</v>
      </c>
      <c r="AN920" s="222">
        <v>1207</v>
      </c>
      <c r="AO920" s="222">
        <v>1340</v>
      </c>
      <c r="AP920" s="222">
        <v>1513</v>
      </c>
      <c r="AQ920" s="218">
        <v>1282</v>
      </c>
      <c r="AR920" s="218">
        <v>1420</v>
      </c>
      <c r="AS920" s="218">
        <v>1596</v>
      </c>
      <c r="AT920" s="218">
        <v>1787</v>
      </c>
      <c r="AU920" s="222">
        <v>124</v>
      </c>
      <c r="AV920" s="222">
        <v>329</v>
      </c>
      <c r="AW920" s="222">
        <v>368</v>
      </c>
      <c r="AX920" s="222">
        <v>419</v>
      </c>
      <c r="AY920" s="218">
        <v>360</v>
      </c>
      <c r="AZ920" s="218">
        <v>411</v>
      </c>
      <c r="BA920" s="218">
        <v>480</v>
      </c>
      <c r="BB920" s="218">
        <v>537</v>
      </c>
      <c r="BC920" s="222">
        <f t="shared" si="388"/>
        <v>502</v>
      </c>
      <c r="BD920" s="222">
        <f t="shared" si="387"/>
        <v>860</v>
      </c>
      <c r="BE920" s="222">
        <f t="shared" si="387"/>
        <v>838</v>
      </c>
      <c r="BF920" s="222">
        <f t="shared" si="387"/>
        <v>1049</v>
      </c>
      <c r="BG920" s="218">
        <f t="shared" si="387"/>
        <v>868</v>
      </c>
      <c r="BH920" s="218">
        <f t="shared" si="387"/>
        <v>842</v>
      </c>
      <c r="BI920" s="218">
        <f t="shared" si="387"/>
        <v>1051</v>
      </c>
      <c r="BJ920" s="218">
        <f t="shared" si="387"/>
        <v>1210</v>
      </c>
      <c r="BK920" s="222">
        <f t="shared" si="365"/>
        <v>0</v>
      </c>
      <c r="BL920" s="222">
        <f t="shared" si="365"/>
        <v>18</v>
      </c>
      <c r="BM920" s="222">
        <f t="shared" si="365"/>
        <v>134</v>
      </c>
      <c r="BN920" s="222">
        <f t="shared" si="365"/>
        <v>45</v>
      </c>
      <c r="BO920" s="218">
        <f t="shared" si="365"/>
        <v>54</v>
      </c>
      <c r="BP920" s="218">
        <f t="shared" si="365"/>
        <v>167</v>
      </c>
      <c r="BQ920" s="218">
        <f t="shared" si="365"/>
        <v>65</v>
      </c>
      <c r="BR920" s="218">
        <f t="shared" si="380"/>
        <v>40</v>
      </c>
      <c r="BS920" s="222">
        <v>0</v>
      </c>
      <c r="BT920" s="222">
        <v>18</v>
      </c>
      <c r="BU920" s="222">
        <v>134</v>
      </c>
      <c r="BV920" s="222">
        <v>45</v>
      </c>
      <c r="BW920" s="218">
        <v>54</v>
      </c>
      <c r="BX920" s="218">
        <v>167</v>
      </c>
      <c r="BY920" s="218">
        <v>65</v>
      </c>
      <c r="BZ920" s="218">
        <v>40</v>
      </c>
      <c r="CA920" s="222">
        <v>0</v>
      </c>
      <c r="CB920" s="222">
        <f>IFERROR(VLOOKUP($G920,[12]ITEM!$B$2:$AC$939,26,0),0)</f>
        <v>0</v>
      </c>
      <c r="CC920" s="222">
        <f>IFERROR(VLOOKUP($G920,[12]ITEM!$B$2:$AC$939,27,0),0)</f>
        <v>0</v>
      </c>
      <c r="CD920" s="222">
        <f>IFERROR(VLOOKUP($G920,[12]ITEM!$B$2:$AC$939,28,0),0)</f>
        <v>0</v>
      </c>
      <c r="CE920" s="218">
        <v>0</v>
      </c>
      <c r="CF920" s="218">
        <v>0</v>
      </c>
      <c r="CG920" s="218">
        <v>0</v>
      </c>
      <c r="CH920" s="218">
        <v>0</v>
      </c>
      <c r="CI920" s="375"/>
      <c r="CJ920" s="222">
        <f t="shared" si="379"/>
        <v>502</v>
      </c>
      <c r="CK920" s="222">
        <f t="shared" si="379"/>
        <v>967</v>
      </c>
      <c r="CL920" s="222">
        <f t="shared" si="379"/>
        <v>1074</v>
      </c>
      <c r="CM920" s="222">
        <f t="shared" si="378"/>
        <v>1213</v>
      </c>
      <c r="CN920" s="218">
        <f t="shared" si="378"/>
        <v>868</v>
      </c>
      <c r="CO920" s="218">
        <f t="shared" si="378"/>
        <v>961.34535713233163</v>
      </c>
      <c r="CP920" s="218">
        <f t="shared" si="378"/>
        <v>1080.5040316946131</v>
      </c>
      <c r="CQ920" s="218">
        <f t="shared" si="363"/>
        <v>1210.1407313237444</v>
      </c>
      <c r="CR920" s="222">
        <v>502</v>
      </c>
      <c r="CS920" s="222">
        <v>967</v>
      </c>
      <c r="CT920" s="222">
        <v>1074</v>
      </c>
      <c r="CU920" s="222">
        <v>1213</v>
      </c>
      <c r="CV920" s="218">
        <f t="shared" si="369"/>
        <v>868</v>
      </c>
      <c r="CW920" s="218">
        <f>CV920*(1+('[13]GROWTH (YoY)'!AR920/100))</f>
        <v>961.34535713233163</v>
      </c>
      <c r="CX920" s="218">
        <f>CW920*(1+('[13]GROWTH (YoY)'!AS920/100))</f>
        <v>1080.5040316946131</v>
      </c>
      <c r="CY920" s="218">
        <f>CX920*(1+('[13]GROWTH (YoY)'!AT920/100))</f>
        <v>1210.1407313237444</v>
      </c>
      <c r="CZ920" s="222">
        <v>0</v>
      </c>
      <c r="DA920" s="222">
        <v>0</v>
      </c>
      <c r="DB920" s="222">
        <v>0</v>
      </c>
      <c r="DC920" s="222">
        <v>0</v>
      </c>
      <c r="DD920" s="218">
        <v>0</v>
      </c>
      <c r="DE920" s="218">
        <v>0</v>
      </c>
      <c r="DF920" s="218">
        <v>0</v>
      </c>
      <c r="DG920" s="218">
        <v>0</v>
      </c>
      <c r="DH920" s="222">
        <v>0</v>
      </c>
      <c r="DI920" s="222">
        <v>0</v>
      </c>
      <c r="DJ920" s="222">
        <v>0</v>
      </c>
      <c r="DK920" s="222">
        <v>0</v>
      </c>
      <c r="DL920" s="218">
        <v>0</v>
      </c>
      <c r="DM920" s="218">
        <v>0</v>
      </c>
      <c r="DN920" s="218">
        <v>0</v>
      </c>
      <c r="DO920" s="218">
        <v>0</v>
      </c>
      <c r="DP920" s="383">
        <f t="shared" si="367"/>
        <v>0</v>
      </c>
      <c r="DQ920" s="222">
        <f t="shared" si="367"/>
        <v>-107</v>
      </c>
      <c r="DR920" s="222">
        <f t="shared" si="367"/>
        <v>-236</v>
      </c>
      <c r="DS920" s="222">
        <f t="shared" si="366"/>
        <v>-164</v>
      </c>
      <c r="DT920" s="218">
        <f t="shared" si="366"/>
        <v>0</v>
      </c>
      <c r="DU920" s="218">
        <f t="shared" si="366"/>
        <v>-119.34535713233163</v>
      </c>
      <c r="DV920" s="218">
        <f t="shared" si="366"/>
        <v>-29.504031694613104</v>
      </c>
      <c r="DW920" s="218">
        <f t="shared" si="366"/>
        <v>-0.14073132374437591</v>
      </c>
      <c r="DX920" s="384">
        <f t="shared" si="386"/>
        <v>0.37462537462537465</v>
      </c>
      <c r="DY920" s="384">
        <f t="shared" si="386"/>
        <v>0.37233489339573583</v>
      </c>
      <c r="DZ920" s="384">
        <f t="shared" si="386"/>
        <v>0.38419117647058826</v>
      </c>
      <c r="EA920" s="384">
        <f t="shared" si="386"/>
        <v>0.36241045090602614</v>
      </c>
      <c r="EB920" s="385">
        <f t="shared" si="368"/>
        <v>0.372491434165443</v>
      </c>
      <c r="EC920" s="385">
        <f t="shared" si="368"/>
        <v>0.37334510150044131</v>
      </c>
      <c r="ED920" s="385">
        <f t="shared" si="368"/>
        <v>0.36941920189648358</v>
      </c>
      <c r="EE920" s="385">
        <f t="shared" si="368"/>
        <v>0.3706441393875396</v>
      </c>
      <c r="EG920" s="222">
        <v>1073</v>
      </c>
      <c r="EH920" s="222">
        <v>370</v>
      </c>
      <c r="EI920" s="222">
        <v>704</v>
      </c>
      <c r="EJ920" s="222">
        <v>68</v>
      </c>
      <c r="EK920" s="222">
        <v>205</v>
      </c>
      <c r="EL920" s="222">
        <v>1469</v>
      </c>
      <c r="EM920" s="222">
        <v>1469</v>
      </c>
      <c r="EN920" s="386">
        <f t="shared" si="373"/>
        <v>0.34482758620689657</v>
      </c>
      <c r="EO920" s="222">
        <f t="shared" si="374"/>
        <v>9.6590909090909083</v>
      </c>
      <c r="EP920" s="386">
        <f t="shared" si="375"/>
        <v>0.19105312208760486</v>
      </c>
      <c r="EQ920" s="222">
        <f t="shared" si="376"/>
        <v>139550.7147719537</v>
      </c>
      <c r="ER920" s="222">
        <f t="shared" si="377"/>
        <v>3857.4994327206714</v>
      </c>
      <c r="ES920" s="292"/>
      <c r="ET920" s="218">
        <v>2457</v>
      </c>
      <c r="EU920" s="218">
        <v>925</v>
      </c>
      <c r="EV920" s="218">
        <v>1532</v>
      </c>
      <c r="EW920" s="218">
        <v>431</v>
      </c>
      <c r="EX920" s="218">
        <v>1867</v>
      </c>
      <c r="EY920" s="218">
        <v>6926</v>
      </c>
      <c r="EZ920" s="218">
        <v>6919</v>
      </c>
      <c r="FA920" s="387">
        <f t="shared" si="381"/>
        <v>0.37647537647537649</v>
      </c>
      <c r="FB920" s="221">
        <f t="shared" si="382"/>
        <v>28.133159268929504</v>
      </c>
      <c r="FC920" s="387">
        <f t="shared" si="383"/>
        <v>0.75986975986975991</v>
      </c>
      <c r="FD920" s="218">
        <f t="shared" si="384"/>
        <v>269563.96188276063</v>
      </c>
      <c r="FE920" s="218">
        <f t="shared" si="385"/>
        <v>5191.0198969022504</v>
      </c>
      <c r="FF920" s="218">
        <v>1282</v>
      </c>
      <c r="FG920" s="221">
        <f t="shared" si="370"/>
        <v>27.301092043681745</v>
      </c>
      <c r="FH920" s="218">
        <v>350</v>
      </c>
      <c r="FI920" s="218">
        <v>1282</v>
      </c>
      <c r="FJ920" s="218">
        <v>23</v>
      </c>
      <c r="FK920" s="218">
        <f t="shared" si="371"/>
        <v>909</v>
      </c>
      <c r="FL920" s="218">
        <v>117</v>
      </c>
      <c r="FM920" s="218">
        <f t="shared" si="372"/>
        <v>792</v>
      </c>
      <c r="FZ920" s="229"/>
      <c r="GA920" s="229"/>
      <c r="GB920" s="229"/>
      <c r="GC920" s="229"/>
      <c r="GD920" s="229"/>
    </row>
    <row r="921" spans="1:186" s="368" customFormat="1">
      <c r="A921" s="285" t="s">
        <v>2210</v>
      </c>
      <c r="B921" s="291" t="s">
        <v>2211</v>
      </c>
      <c r="C921" s="285" t="s">
        <v>2223</v>
      </c>
      <c r="D921" s="285" t="s">
        <v>87</v>
      </c>
      <c r="E921" s="291" t="s">
        <v>2224</v>
      </c>
      <c r="F921" s="285">
        <v>918</v>
      </c>
      <c r="G921" s="286" t="s">
        <v>2229</v>
      </c>
      <c r="H921" s="286" t="s">
        <v>2230</v>
      </c>
      <c r="I921" s="400" t="s">
        <v>2227</v>
      </c>
      <c r="J921" s="286" t="s">
        <v>2228</v>
      </c>
      <c r="K921" s="400" t="s">
        <v>1164</v>
      </c>
      <c r="L921" s="291" t="s">
        <v>2218</v>
      </c>
      <c r="M921" s="291" t="s">
        <v>3124</v>
      </c>
      <c r="N921" s="372">
        <v>1</v>
      </c>
      <c r="O921" s="373">
        <v>1006</v>
      </c>
      <c r="P921" s="373">
        <v>1502</v>
      </c>
      <c r="Q921" s="373">
        <v>1702</v>
      </c>
      <c r="R921" s="373">
        <v>1422</v>
      </c>
      <c r="S921" s="374">
        <v>1627</v>
      </c>
      <c r="T921" s="374">
        <v>1914</v>
      </c>
      <c r="U921" s="374">
        <v>2194</v>
      </c>
      <c r="V921" s="374">
        <v>2483</v>
      </c>
      <c r="W921" s="373">
        <v>364</v>
      </c>
      <c r="X921" s="373">
        <v>510</v>
      </c>
      <c r="Y921" s="373">
        <v>519</v>
      </c>
      <c r="Z921" s="373">
        <v>56</v>
      </c>
      <c r="AA921" s="374">
        <v>581</v>
      </c>
      <c r="AB921" s="374">
        <v>667</v>
      </c>
      <c r="AC921" s="374">
        <v>744</v>
      </c>
      <c r="AD921" s="374">
        <v>841</v>
      </c>
      <c r="AE921" s="373">
        <v>30</v>
      </c>
      <c r="AF921" s="373">
        <v>34</v>
      </c>
      <c r="AG921" s="373">
        <v>36</v>
      </c>
      <c r="AH921" s="373">
        <v>39</v>
      </c>
      <c r="AI921" s="374">
        <v>35</v>
      </c>
      <c r="AJ921" s="374">
        <v>37</v>
      </c>
      <c r="AK921" s="374">
        <v>41</v>
      </c>
      <c r="AL921" s="374">
        <v>45</v>
      </c>
      <c r="AM921" s="222">
        <v>642</v>
      </c>
      <c r="AN921" s="222">
        <v>992</v>
      </c>
      <c r="AO921" s="222">
        <v>1182</v>
      </c>
      <c r="AP921" s="222">
        <v>1366</v>
      </c>
      <c r="AQ921" s="218">
        <v>1046</v>
      </c>
      <c r="AR921" s="218">
        <v>1247</v>
      </c>
      <c r="AS921" s="218">
        <v>1450</v>
      </c>
      <c r="AT921" s="218">
        <v>1642</v>
      </c>
      <c r="AU921" s="222">
        <v>342</v>
      </c>
      <c r="AV921" s="222">
        <v>575</v>
      </c>
      <c r="AW921" s="222">
        <v>685</v>
      </c>
      <c r="AX921" s="222">
        <v>798</v>
      </c>
      <c r="AY921" s="218">
        <v>621</v>
      </c>
      <c r="AZ921" s="218">
        <v>728</v>
      </c>
      <c r="BA921" s="218">
        <v>832</v>
      </c>
      <c r="BB921" s="218">
        <v>943</v>
      </c>
      <c r="BC921" s="222">
        <f t="shared" si="388"/>
        <v>300</v>
      </c>
      <c r="BD921" s="222">
        <f t="shared" si="387"/>
        <v>347</v>
      </c>
      <c r="BE921" s="222">
        <f t="shared" si="387"/>
        <v>364</v>
      </c>
      <c r="BF921" s="222">
        <f t="shared" si="387"/>
        <v>440</v>
      </c>
      <c r="BG921" s="218">
        <f t="shared" si="387"/>
        <v>312</v>
      </c>
      <c r="BH921" s="218">
        <f t="shared" si="387"/>
        <v>354</v>
      </c>
      <c r="BI921" s="218">
        <f t="shared" si="387"/>
        <v>462</v>
      </c>
      <c r="BJ921" s="218">
        <f t="shared" si="387"/>
        <v>608</v>
      </c>
      <c r="BK921" s="222">
        <f t="shared" si="365"/>
        <v>0</v>
      </c>
      <c r="BL921" s="222">
        <f t="shared" si="365"/>
        <v>70</v>
      </c>
      <c r="BM921" s="222">
        <f t="shared" si="365"/>
        <v>133</v>
      </c>
      <c r="BN921" s="222">
        <f t="shared" si="365"/>
        <v>128</v>
      </c>
      <c r="BO921" s="218">
        <f t="shared" si="365"/>
        <v>113</v>
      </c>
      <c r="BP921" s="218">
        <f t="shared" si="365"/>
        <v>165</v>
      </c>
      <c r="BQ921" s="218">
        <f t="shared" si="365"/>
        <v>156</v>
      </c>
      <c r="BR921" s="218">
        <f t="shared" si="380"/>
        <v>91</v>
      </c>
      <c r="BS921" s="222">
        <v>0</v>
      </c>
      <c r="BT921" s="222">
        <v>70</v>
      </c>
      <c r="BU921" s="222">
        <v>133</v>
      </c>
      <c r="BV921" s="222">
        <v>128</v>
      </c>
      <c r="BW921" s="218">
        <v>113</v>
      </c>
      <c r="BX921" s="218">
        <v>165</v>
      </c>
      <c r="BY921" s="218">
        <v>156</v>
      </c>
      <c r="BZ921" s="218">
        <v>91</v>
      </c>
      <c r="CA921" s="222">
        <v>0</v>
      </c>
      <c r="CB921" s="222">
        <f>IFERROR(VLOOKUP($G921,[12]ITEM!$B$2:$AC$939,26,0),0)</f>
        <v>0</v>
      </c>
      <c r="CC921" s="222">
        <f>IFERROR(VLOOKUP($G921,[12]ITEM!$B$2:$AC$939,27,0),0)</f>
        <v>0</v>
      </c>
      <c r="CD921" s="222">
        <f>IFERROR(VLOOKUP($G921,[12]ITEM!$B$2:$AC$939,28,0),0)</f>
        <v>0</v>
      </c>
      <c r="CE921" s="218">
        <v>0</v>
      </c>
      <c r="CF921" s="218">
        <v>0</v>
      </c>
      <c r="CG921" s="218">
        <v>0</v>
      </c>
      <c r="CH921" s="218">
        <v>0</v>
      </c>
      <c r="CI921" s="375"/>
      <c r="CJ921" s="222">
        <f t="shared" si="379"/>
        <v>299</v>
      </c>
      <c r="CK921" s="222">
        <f t="shared" si="379"/>
        <v>430</v>
      </c>
      <c r="CL921" s="222">
        <f t="shared" si="379"/>
        <v>482</v>
      </c>
      <c r="CM921" s="222">
        <f t="shared" si="378"/>
        <v>514</v>
      </c>
      <c r="CN921" s="218">
        <f t="shared" si="378"/>
        <v>312</v>
      </c>
      <c r="CO921" s="218">
        <f t="shared" si="378"/>
        <v>333.5566887822265</v>
      </c>
      <c r="CP921" s="218">
        <f t="shared" si="378"/>
        <v>358.34772980659613</v>
      </c>
      <c r="CQ921" s="218">
        <f t="shared" si="363"/>
        <v>408.8572818416834</v>
      </c>
      <c r="CR921" s="222">
        <v>103</v>
      </c>
      <c r="CS921" s="222">
        <v>160</v>
      </c>
      <c r="CT921" s="222">
        <v>190</v>
      </c>
      <c r="CU921" s="222">
        <v>220</v>
      </c>
      <c r="CV921" s="218">
        <f t="shared" si="369"/>
        <v>133</v>
      </c>
      <c r="CW921" s="218">
        <f>CV921*(1+('[13]GROWTH (YoY)'!AR921/100))</f>
        <v>158.5566887822265</v>
      </c>
      <c r="CX921" s="218">
        <f>CW921*(1+('[13]GROWTH (YoY)'!AS921/100))</f>
        <v>184.34772980659616</v>
      </c>
      <c r="CY921" s="218">
        <f>CX921*(1+('[13]GROWTH (YoY)'!AT921/100))</f>
        <v>208.85728184168337</v>
      </c>
      <c r="CZ921" s="222">
        <v>128</v>
      </c>
      <c r="DA921" s="222">
        <v>199</v>
      </c>
      <c r="DB921" s="222">
        <v>212</v>
      </c>
      <c r="DC921" s="222">
        <v>216</v>
      </c>
      <c r="DD921" s="218">
        <v>107</v>
      </c>
      <c r="DE921" s="218">
        <v>95</v>
      </c>
      <c r="DF921" s="218">
        <v>93</v>
      </c>
      <c r="DG921" s="218">
        <v>109</v>
      </c>
      <c r="DH921" s="222">
        <v>68</v>
      </c>
      <c r="DI921" s="222">
        <v>71</v>
      </c>
      <c r="DJ921" s="222">
        <v>80</v>
      </c>
      <c r="DK921" s="222">
        <v>78</v>
      </c>
      <c r="DL921" s="218">
        <v>72</v>
      </c>
      <c r="DM921" s="218">
        <v>80</v>
      </c>
      <c r="DN921" s="218">
        <v>81</v>
      </c>
      <c r="DO921" s="218">
        <v>91</v>
      </c>
      <c r="DP921" s="383">
        <f t="shared" si="367"/>
        <v>1</v>
      </c>
      <c r="DQ921" s="222">
        <f t="shared" si="367"/>
        <v>-83</v>
      </c>
      <c r="DR921" s="222">
        <f t="shared" si="367"/>
        <v>-118</v>
      </c>
      <c r="DS921" s="222">
        <f t="shared" si="366"/>
        <v>-74</v>
      </c>
      <c r="DT921" s="218">
        <f t="shared" si="366"/>
        <v>0</v>
      </c>
      <c r="DU921" s="218">
        <f t="shared" si="366"/>
        <v>20.443311217773498</v>
      </c>
      <c r="DV921" s="218">
        <f t="shared" si="366"/>
        <v>103.65227019340387</v>
      </c>
      <c r="DW921" s="218">
        <f t="shared" si="366"/>
        <v>199.1427181583166</v>
      </c>
      <c r="DX921" s="384">
        <f t="shared" si="386"/>
        <v>0.36182902584493043</v>
      </c>
      <c r="DY921" s="384">
        <f t="shared" si="386"/>
        <v>0.33954727030625831</v>
      </c>
      <c r="DZ921" s="384">
        <f t="shared" si="386"/>
        <v>0.30493537015276145</v>
      </c>
      <c r="EA921" s="384">
        <f t="shared" si="386"/>
        <v>3.9381153305203941E-2</v>
      </c>
      <c r="EB921" s="385">
        <f t="shared" si="368"/>
        <v>0.35709895513214507</v>
      </c>
      <c r="EC921" s="385">
        <f t="shared" si="368"/>
        <v>0.34848484848484851</v>
      </c>
      <c r="ED921" s="385">
        <f t="shared" si="368"/>
        <v>0.33910665451230632</v>
      </c>
      <c r="EE921" s="385">
        <f t="shared" si="368"/>
        <v>0.33870318163511881</v>
      </c>
      <c r="EG921" s="222">
        <v>1006</v>
      </c>
      <c r="EH921" s="222">
        <v>381</v>
      </c>
      <c r="EI921" s="222">
        <v>625</v>
      </c>
      <c r="EJ921" s="222">
        <v>333</v>
      </c>
      <c r="EK921" s="222">
        <v>229</v>
      </c>
      <c r="EL921" s="222">
        <v>8660</v>
      </c>
      <c r="EM921" s="222">
        <v>7928</v>
      </c>
      <c r="EN921" s="386">
        <f t="shared" si="373"/>
        <v>0.37872763419483102</v>
      </c>
      <c r="EO921" s="222">
        <f t="shared" si="374"/>
        <v>53.280000000000008</v>
      </c>
      <c r="EP921" s="386">
        <f t="shared" si="375"/>
        <v>0.22763419483101391</v>
      </c>
      <c r="EQ921" s="222">
        <f t="shared" si="376"/>
        <v>26443.418013856812</v>
      </c>
      <c r="ER921" s="222">
        <f t="shared" si="377"/>
        <v>3500.2522704339049</v>
      </c>
      <c r="ES921" s="292"/>
      <c r="ET921" s="218">
        <v>1627</v>
      </c>
      <c r="EU921" s="218">
        <v>581</v>
      </c>
      <c r="EV921" s="218">
        <v>1046</v>
      </c>
      <c r="EW921" s="218">
        <v>621</v>
      </c>
      <c r="EX921" s="218">
        <v>364</v>
      </c>
      <c r="EY921" s="218">
        <v>14973</v>
      </c>
      <c r="EZ921" s="218">
        <v>14329</v>
      </c>
      <c r="FA921" s="387">
        <f t="shared" si="381"/>
        <v>0.35709895513214507</v>
      </c>
      <c r="FB921" s="221">
        <f t="shared" si="382"/>
        <v>59.369024856596553</v>
      </c>
      <c r="FC921" s="387">
        <f t="shared" si="383"/>
        <v>0.22372464658881377</v>
      </c>
      <c r="FD921" s="218">
        <f t="shared" si="384"/>
        <v>24310.425432445067</v>
      </c>
      <c r="FE921" s="218">
        <f t="shared" si="385"/>
        <v>3611.5569823434994</v>
      </c>
      <c r="FF921" s="218">
        <v>1046</v>
      </c>
      <c r="FG921" s="221">
        <f t="shared" si="370"/>
        <v>57.934990439770552</v>
      </c>
      <c r="FH921" s="218">
        <v>606</v>
      </c>
      <c r="FI921" s="218">
        <v>1046</v>
      </c>
      <c r="FJ921" s="218">
        <v>22</v>
      </c>
      <c r="FK921" s="218">
        <f t="shared" si="371"/>
        <v>418</v>
      </c>
      <c r="FL921" s="218">
        <v>93</v>
      </c>
      <c r="FM921" s="218">
        <f t="shared" si="372"/>
        <v>325</v>
      </c>
      <c r="FZ921" s="229"/>
      <c r="GA921" s="229"/>
      <c r="GB921" s="229"/>
      <c r="GC921" s="229"/>
      <c r="GD921" s="229"/>
    </row>
    <row r="922" spans="1:186" s="368" customFormat="1">
      <c r="A922" s="285" t="s">
        <v>2210</v>
      </c>
      <c r="B922" s="291" t="s">
        <v>2211</v>
      </c>
      <c r="C922" s="285" t="s">
        <v>2223</v>
      </c>
      <c r="D922" s="285" t="s">
        <v>87</v>
      </c>
      <c r="E922" s="291" t="s">
        <v>2224</v>
      </c>
      <c r="F922" s="285">
        <v>919</v>
      </c>
      <c r="G922" s="286" t="s">
        <v>2231</v>
      </c>
      <c r="H922" s="286" t="s">
        <v>2232</v>
      </c>
      <c r="I922" s="400" t="s">
        <v>2227</v>
      </c>
      <c r="J922" s="286" t="s">
        <v>2228</v>
      </c>
      <c r="K922" s="285" t="s">
        <v>1164</v>
      </c>
      <c r="L922" s="291" t="s">
        <v>2218</v>
      </c>
      <c r="M922" s="291" t="s">
        <v>3124</v>
      </c>
      <c r="N922" s="372">
        <v>1</v>
      </c>
      <c r="O922" s="373">
        <v>415</v>
      </c>
      <c r="P922" s="373">
        <v>632</v>
      </c>
      <c r="Q922" s="373">
        <v>708</v>
      </c>
      <c r="R922" s="373">
        <v>775</v>
      </c>
      <c r="S922" s="374">
        <v>389</v>
      </c>
      <c r="T922" s="374">
        <v>446</v>
      </c>
      <c r="U922" s="374">
        <v>492</v>
      </c>
      <c r="V922" s="374">
        <v>526</v>
      </c>
      <c r="W922" s="373">
        <v>141</v>
      </c>
      <c r="X922" s="373">
        <v>205</v>
      </c>
      <c r="Y922" s="373">
        <v>207</v>
      </c>
      <c r="Z922" s="373">
        <v>212</v>
      </c>
      <c r="AA922" s="374">
        <v>140</v>
      </c>
      <c r="AB922" s="374">
        <v>153</v>
      </c>
      <c r="AC922" s="374">
        <v>163</v>
      </c>
      <c r="AD922" s="374">
        <v>172</v>
      </c>
      <c r="AE922" s="373">
        <v>13</v>
      </c>
      <c r="AF922" s="373">
        <v>15</v>
      </c>
      <c r="AG922" s="373">
        <v>15</v>
      </c>
      <c r="AH922" s="373">
        <v>16</v>
      </c>
      <c r="AI922" s="374">
        <v>8</v>
      </c>
      <c r="AJ922" s="374">
        <v>9</v>
      </c>
      <c r="AK922" s="374">
        <v>9</v>
      </c>
      <c r="AL922" s="374">
        <v>10</v>
      </c>
      <c r="AM922" s="222">
        <v>274</v>
      </c>
      <c r="AN922" s="222">
        <v>427</v>
      </c>
      <c r="AO922" s="222">
        <v>502</v>
      </c>
      <c r="AP922" s="222">
        <v>562</v>
      </c>
      <c r="AQ922" s="218">
        <v>249</v>
      </c>
      <c r="AR922" s="218">
        <v>293</v>
      </c>
      <c r="AS922" s="218">
        <v>329</v>
      </c>
      <c r="AT922" s="218">
        <v>354</v>
      </c>
      <c r="AU922" s="222">
        <v>192</v>
      </c>
      <c r="AV922" s="222">
        <v>289</v>
      </c>
      <c r="AW922" s="222">
        <v>340</v>
      </c>
      <c r="AX922" s="222">
        <v>381</v>
      </c>
      <c r="AY922" s="218">
        <v>169</v>
      </c>
      <c r="AZ922" s="218">
        <v>195</v>
      </c>
      <c r="BA922" s="218">
        <v>215</v>
      </c>
      <c r="BB922" s="218">
        <v>232</v>
      </c>
      <c r="BC922" s="222">
        <f t="shared" si="388"/>
        <v>82</v>
      </c>
      <c r="BD922" s="222">
        <f t="shared" si="387"/>
        <v>109</v>
      </c>
      <c r="BE922" s="222">
        <f t="shared" si="387"/>
        <v>104</v>
      </c>
      <c r="BF922" s="222">
        <f t="shared" si="387"/>
        <v>124</v>
      </c>
      <c r="BG922" s="218">
        <f t="shared" si="387"/>
        <v>40</v>
      </c>
      <c r="BH922" s="218">
        <f t="shared" si="387"/>
        <v>30</v>
      </c>
      <c r="BI922" s="218">
        <f t="shared" si="387"/>
        <v>49</v>
      </c>
      <c r="BJ922" s="218">
        <f t="shared" si="387"/>
        <v>86</v>
      </c>
      <c r="BK922" s="222">
        <f t="shared" si="365"/>
        <v>0</v>
      </c>
      <c r="BL922" s="222">
        <f t="shared" si="365"/>
        <v>29</v>
      </c>
      <c r="BM922" s="222">
        <f t="shared" si="365"/>
        <v>58</v>
      </c>
      <c r="BN922" s="222">
        <f t="shared" si="365"/>
        <v>57</v>
      </c>
      <c r="BO922" s="218">
        <f t="shared" si="365"/>
        <v>40</v>
      </c>
      <c r="BP922" s="218">
        <f t="shared" si="365"/>
        <v>68</v>
      </c>
      <c r="BQ922" s="218">
        <f t="shared" si="365"/>
        <v>65</v>
      </c>
      <c r="BR922" s="218">
        <f t="shared" si="380"/>
        <v>36</v>
      </c>
      <c r="BS922" s="222">
        <v>0</v>
      </c>
      <c r="BT922" s="222">
        <v>29</v>
      </c>
      <c r="BU922" s="222">
        <v>58</v>
      </c>
      <c r="BV922" s="222">
        <v>57</v>
      </c>
      <c r="BW922" s="218">
        <v>40</v>
      </c>
      <c r="BX922" s="218">
        <v>68</v>
      </c>
      <c r="BY922" s="218">
        <v>65</v>
      </c>
      <c r="BZ922" s="218">
        <v>36</v>
      </c>
      <c r="CA922" s="222">
        <v>0</v>
      </c>
      <c r="CB922" s="222">
        <f>IFERROR(VLOOKUP($G922,[12]ITEM!$B$2:$AC$939,26,0),0)</f>
        <v>0</v>
      </c>
      <c r="CC922" s="222">
        <f>IFERROR(VLOOKUP($G922,[12]ITEM!$B$2:$AC$939,27,0),0)</f>
        <v>0</v>
      </c>
      <c r="CD922" s="222">
        <f>IFERROR(VLOOKUP($G922,[12]ITEM!$B$2:$AC$939,28,0),0)</f>
        <v>0</v>
      </c>
      <c r="CE922" s="218">
        <v>0</v>
      </c>
      <c r="CF922" s="218">
        <v>0</v>
      </c>
      <c r="CG922" s="218">
        <v>0</v>
      </c>
      <c r="CH922" s="218">
        <v>0</v>
      </c>
      <c r="CI922" s="375"/>
      <c r="CJ922" s="222">
        <f t="shared" si="379"/>
        <v>82</v>
      </c>
      <c r="CK922" s="222">
        <f t="shared" si="379"/>
        <v>128</v>
      </c>
      <c r="CL922" s="222">
        <f t="shared" si="379"/>
        <v>150</v>
      </c>
      <c r="CM922" s="222">
        <f t="shared" si="378"/>
        <v>168</v>
      </c>
      <c r="CN922" s="218">
        <f t="shared" si="378"/>
        <v>40</v>
      </c>
      <c r="CO922" s="218">
        <f t="shared" si="378"/>
        <v>44.647462756681108</v>
      </c>
      <c r="CP922" s="218">
        <f t="shared" si="378"/>
        <v>49.219611194322233</v>
      </c>
      <c r="CQ922" s="218">
        <f t="shared" si="363"/>
        <v>53.513433106283195</v>
      </c>
      <c r="CR922" s="222">
        <v>81</v>
      </c>
      <c r="CS922" s="222">
        <v>126</v>
      </c>
      <c r="CT922" s="222">
        <v>148</v>
      </c>
      <c r="CU922" s="222">
        <v>166</v>
      </c>
      <c r="CV922" s="218">
        <f t="shared" si="369"/>
        <v>32</v>
      </c>
      <c r="CW922" s="218">
        <f>CV922*(1+('[13]GROWTH (YoY)'!AR922/100))</f>
        <v>37.647462756681108</v>
      </c>
      <c r="CX922" s="218">
        <f>CW922*(1+('[13]GROWTH (YoY)'!AS922/100))</f>
        <v>42.219611194322233</v>
      </c>
      <c r="CY922" s="218">
        <f>CX922*(1+('[13]GROWTH (YoY)'!AT922/100))</f>
        <v>45.513433106283195</v>
      </c>
      <c r="CZ922" s="222">
        <v>1</v>
      </c>
      <c r="DA922" s="222">
        <v>2</v>
      </c>
      <c r="DB922" s="222">
        <v>2</v>
      </c>
      <c r="DC922" s="222">
        <v>2</v>
      </c>
      <c r="DD922" s="218">
        <v>8</v>
      </c>
      <c r="DE922" s="218">
        <v>7</v>
      </c>
      <c r="DF922" s="218">
        <v>7</v>
      </c>
      <c r="DG922" s="218">
        <v>8</v>
      </c>
      <c r="DH922" s="222">
        <v>0</v>
      </c>
      <c r="DI922" s="222">
        <v>0</v>
      </c>
      <c r="DJ922" s="222">
        <v>0</v>
      </c>
      <c r="DK922" s="222">
        <v>0</v>
      </c>
      <c r="DL922" s="218">
        <v>0</v>
      </c>
      <c r="DM922" s="218">
        <v>0</v>
      </c>
      <c r="DN922" s="218">
        <v>0</v>
      </c>
      <c r="DO922" s="218">
        <v>0</v>
      </c>
      <c r="DP922" s="383">
        <f t="shared" si="367"/>
        <v>0</v>
      </c>
      <c r="DQ922" s="222">
        <f t="shared" si="367"/>
        <v>-19</v>
      </c>
      <c r="DR922" s="222">
        <f t="shared" si="367"/>
        <v>-46</v>
      </c>
      <c r="DS922" s="222">
        <f t="shared" si="366"/>
        <v>-44</v>
      </c>
      <c r="DT922" s="218">
        <f t="shared" si="366"/>
        <v>0</v>
      </c>
      <c r="DU922" s="218">
        <f t="shared" si="366"/>
        <v>-14.647462756681108</v>
      </c>
      <c r="DV922" s="218">
        <f t="shared" si="366"/>
        <v>-0.21961119432223342</v>
      </c>
      <c r="DW922" s="218">
        <f t="shared" si="366"/>
        <v>32.486566893716805</v>
      </c>
      <c r="DX922" s="384">
        <f t="shared" si="386"/>
        <v>0.33975903614457831</v>
      </c>
      <c r="DY922" s="384">
        <f t="shared" si="386"/>
        <v>0.32436708860759494</v>
      </c>
      <c r="DZ922" s="384">
        <f t="shared" si="386"/>
        <v>0.2923728813559322</v>
      </c>
      <c r="EA922" s="384">
        <f t="shared" si="386"/>
        <v>0.2735483870967742</v>
      </c>
      <c r="EB922" s="385">
        <f t="shared" si="368"/>
        <v>0.35989717223650386</v>
      </c>
      <c r="EC922" s="385">
        <f t="shared" si="368"/>
        <v>0.34304932735426008</v>
      </c>
      <c r="ED922" s="385">
        <f t="shared" si="368"/>
        <v>0.33130081300813008</v>
      </c>
      <c r="EE922" s="385">
        <f t="shared" si="368"/>
        <v>0.3269961977186312</v>
      </c>
      <c r="EG922" s="222">
        <v>13</v>
      </c>
      <c r="EH922" s="222">
        <v>4</v>
      </c>
      <c r="EI922" s="222">
        <v>9</v>
      </c>
      <c r="EJ922" s="222">
        <v>6</v>
      </c>
      <c r="EK922" s="222">
        <v>1</v>
      </c>
      <c r="EL922" s="222">
        <v>133</v>
      </c>
      <c r="EM922" s="222">
        <v>120</v>
      </c>
      <c r="EN922" s="386">
        <f t="shared" si="373"/>
        <v>0.30769230769230771</v>
      </c>
      <c r="EO922" s="222">
        <f t="shared" si="374"/>
        <v>66.666666666666657</v>
      </c>
      <c r="EP922" s="386">
        <f t="shared" si="375"/>
        <v>7.6923076923076927E-2</v>
      </c>
      <c r="EQ922" s="222">
        <f t="shared" si="376"/>
        <v>7518.7969924812032</v>
      </c>
      <c r="ER922" s="222">
        <f t="shared" si="377"/>
        <v>4166.666666666667</v>
      </c>
      <c r="ES922" s="292"/>
      <c r="ET922" s="218">
        <v>389</v>
      </c>
      <c r="EU922" s="218">
        <v>140</v>
      </c>
      <c r="EV922" s="218">
        <v>249</v>
      </c>
      <c r="EW922" s="218">
        <v>169</v>
      </c>
      <c r="EX922" s="218">
        <v>64</v>
      </c>
      <c r="EY922" s="218">
        <v>3849</v>
      </c>
      <c r="EZ922" s="218">
        <v>3774</v>
      </c>
      <c r="FA922" s="387">
        <f t="shared" si="381"/>
        <v>0.35989717223650386</v>
      </c>
      <c r="FB922" s="221">
        <f t="shared" si="382"/>
        <v>67.871485943775099</v>
      </c>
      <c r="FC922" s="387">
        <f t="shared" si="383"/>
        <v>0.16452442159383032</v>
      </c>
      <c r="FD922" s="218">
        <f t="shared" si="384"/>
        <v>16627.695505326057</v>
      </c>
      <c r="FE922" s="218">
        <f t="shared" si="385"/>
        <v>3731.672849319908</v>
      </c>
      <c r="FF922" s="218">
        <v>249</v>
      </c>
      <c r="FG922" s="221">
        <f t="shared" si="370"/>
        <v>67.871485943775099</v>
      </c>
      <c r="FH922" s="218">
        <v>169</v>
      </c>
      <c r="FI922" s="218">
        <v>249</v>
      </c>
      <c r="FJ922" s="218">
        <v>3</v>
      </c>
      <c r="FK922" s="218">
        <f t="shared" si="371"/>
        <v>77</v>
      </c>
      <c r="FL922" s="218">
        <v>22</v>
      </c>
      <c r="FM922" s="218">
        <f t="shared" si="372"/>
        <v>55</v>
      </c>
      <c r="FZ922" s="229"/>
      <c r="GA922" s="229"/>
      <c r="GB922" s="229"/>
      <c r="GC922" s="229"/>
      <c r="GD922" s="229"/>
    </row>
    <row r="923" spans="1:186" s="368" customFormat="1">
      <c r="A923" s="285" t="s">
        <v>2210</v>
      </c>
      <c r="B923" s="291" t="s">
        <v>2211</v>
      </c>
      <c r="C923" s="285" t="s">
        <v>2223</v>
      </c>
      <c r="D923" s="285" t="s">
        <v>87</v>
      </c>
      <c r="E923" s="291" t="s">
        <v>2224</v>
      </c>
      <c r="F923" s="285">
        <v>920</v>
      </c>
      <c r="G923" s="286" t="s">
        <v>2233</v>
      </c>
      <c r="H923" s="286" t="s">
        <v>2234</v>
      </c>
      <c r="I923" s="400" t="s">
        <v>2227</v>
      </c>
      <c r="J923" s="286" t="s">
        <v>2228</v>
      </c>
      <c r="K923" s="285" t="s">
        <v>1164</v>
      </c>
      <c r="L923" s="291" t="s">
        <v>2218</v>
      </c>
      <c r="M923" s="291" t="s">
        <v>3124</v>
      </c>
      <c r="N923" s="372">
        <v>1</v>
      </c>
      <c r="O923" s="373">
        <v>33</v>
      </c>
      <c r="P923" s="373">
        <v>52</v>
      </c>
      <c r="Q923" s="373">
        <v>59</v>
      </c>
      <c r="R923" s="373">
        <v>55</v>
      </c>
      <c r="S923" s="374">
        <v>175</v>
      </c>
      <c r="T923" s="374">
        <v>202</v>
      </c>
      <c r="U923" s="374">
        <v>228</v>
      </c>
      <c r="V923" s="374">
        <v>254</v>
      </c>
      <c r="W923" s="373">
        <v>12</v>
      </c>
      <c r="X923" s="373">
        <v>19</v>
      </c>
      <c r="Y923" s="373">
        <v>20</v>
      </c>
      <c r="Z923" s="373">
        <v>10</v>
      </c>
      <c r="AA923" s="374">
        <v>68</v>
      </c>
      <c r="AB923" s="374">
        <v>74</v>
      </c>
      <c r="AC923" s="374">
        <v>82</v>
      </c>
      <c r="AD923" s="374">
        <v>90</v>
      </c>
      <c r="AE923" s="373">
        <v>1</v>
      </c>
      <c r="AF923" s="373">
        <v>1</v>
      </c>
      <c r="AG923" s="373">
        <v>1</v>
      </c>
      <c r="AH923" s="373">
        <v>1</v>
      </c>
      <c r="AI923" s="374">
        <v>4</v>
      </c>
      <c r="AJ923" s="374">
        <v>4</v>
      </c>
      <c r="AK923" s="374">
        <v>4</v>
      </c>
      <c r="AL923" s="374">
        <v>4</v>
      </c>
      <c r="AM923" s="222">
        <v>21</v>
      </c>
      <c r="AN923" s="222">
        <v>33</v>
      </c>
      <c r="AO923" s="222">
        <v>39</v>
      </c>
      <c r="AP923" s="222">
        <v>45</v>
      </c>
      <c r="AQ923" s="218">
        <v>107</v>
      </c>
      <c r="AR923" s="218">
        <v>128</v>
      </c>
      <c r="AS923" s="218">
        <v>147</v>
      </c>
      <c r="AT923" s="218">
        <v>164</v>
      </c>
      <c r="AU923" s="222">
        <v>12</v>
      </c>
      <c r="AV923" s="222">
        <v>19</v>
      </c>
      <c r="AW923" s="222">
        <v>23</v>
      </c>
      <c r="AX923" s="222">
        <v>27</v>
      </c>
      <c r="AY923" s="218">
        <v>63</v>
      </c>
      <c r="AZ923" s="218">
        <v>74</v>
      </c>
      <c r="BA923" s="218">
        <v>84</v>
      </c>
      <c r="BB923" s="218">
        <v>94</v>
      </c>
      <c r="BC923" s="222">
        <f t="shared" si="388"/>
        <v>9</v>
      </c>
      <c r="BD923" s="222">
        <f t="shared" si="387"/>
        <v>9</v>
      </c>
      <c r="BE923" s="222">
        <f t="shared" si="387"/>
        <v>7</v>
      </c>
      <c r="BF923" s="222">
        <f t="shared" si="387"/>
        <v>8</v>
      </c>
      <c r="BG923" s="218">
        <f t="shared" si="387"/>
        <v>35</v>
      </c>
      <c r="BH923" s="218">
        <f t="shared" si="387"/>
        <v>42</v>
      </c>
      <c r="BI923" s="218">
        <f t="shared" si="387"/>
        <v>50</v>
      </c>
      <c r="BJ923" s="218">
        <f t="shared" si="387"/>
        <v>62</v>
      </c>
      <c r="BK923" s="222">
        <f t="shared" si="365"/>
        <v>0</v>
      </c>
      <c r="BL923" s="222">
        <f t="shared" si="365"/>
        <v>5</v>
      </c>
      <c r="BM923" s="222">
        <f t="shared" si="365"/>
        <v>9</v>
      </c>
      <c r="BN923" s="222">
        <f t="shared" si="365"/>
        <v>10</v>
      </c>
      <c r="BO923" s="218">
        <f t="shared" si="365"/>
        <v>9</v>
      </c>
      <c r="BP923" s="218">
        <f t="shared" si="365"/>
        <v>12</v>
      </c>
      <c r="BQ923" s="218">
        <f t="shared" si="365"/>
        <v>13</v>
      </c>
      <c r="BR923" s="218">
        <f t="shared" si="380"/>
        <v>8</v>
      </c>
      <c r="BS923" s="222">
        <v>0</v>
      </c>
      <c r="BT923" s="222">
        <v>5</v>
      </c>
      <c r="BU923" s="222">
        <v>9</v>
      </c>
      <c r="BV923" s="222">
        <v>10</v>
      </c>
      <c r="BW923" s="218">
        <v>9</v>
      </c>
      <c r="BX923" s="218">
        <v>12</v>
      </c>
      <c r="BY923" s="218">
        <v>13</v>
      </c>
      <c r="BZ923" s="218">
        <v>8</v>
      </c>
      <c r="CA923" s="222">
        <v>0</v>
      </c>
      <c r="CB923" s="222">
        <f>IFERROR(VLOOKUP($G923,[12]ITEM!$B$2:$AC$939,26,0),0)</f>
        <v>0</v>
      </c>
      <c r="CC923" s="222">
        <f>IFERROR(VLOOKUP($G923,[12]ITEM!$B$2:$AC$939,27,0),0)</f>
        <v>0</v>
      </c>
      <c r="CD923" s="222">
        <f>IFERROR(VLOOKUP($G923,[12]ITEM!$B$2:$AC$939,28,0),0)</f>
        <v>0</v>
      </c>
      <c r="CE923" s="218">
        <v>0</v>
      </c>
      <c r="CF923" s="218">
        <v>0</v>
      </c>
      <c r="CG923" s="218">
        <v>0</v>
      </c>
      <c r="CH923" s="218">
        <v>0</v>
      </c>
      <c r="CI923" s="375"/>
      <c r="CJ923" s="222">
        <f t="shared" si="379"/>
        <v>9</v>
      </c>
      <c r="CK923" s="222">
        <f t="shared" si="379"/>
        <v>16</v>
      </c>
      <c r="CL923" s="222">
        <f t="shared" si="379"/>
        <v>19</v>
      </c>
      <c r="CM923" s="222">
        <f t="shared" si="378"/>
        <v>21</v>
      </c>
      <c r="CN923" s="218">
        <f t="shared" si="378"/>
        <v>35</v>
      </c>
      <c r="CO923" s="218">
        <f t="shared" si="378"/>
        <v>40.877592921731917</v>
      </c>
      <c r="CP923" s="218">
        <f t="shared" si="378"/>
        <v>46.305901332567352</v>
      </c>
      <c r="CQ923" s="218">
        <f t="shared" si="363"/>
        <v>52.224779703514358</v>
      </c>
      <c r="CR923" s="222">
        <v>7</v>
      </c>
      <c r="CS923" s="222">
        <v>11</v>
      </c>
      <c r="CT923" s="222">
        <v>13</v>
      </c>
      <c r="CU923" s="222">
        <v>15</v>
      </c>
      <c r="CV923" s="218">
        <f t="shared" si="369"/>
        <v>30</v>
      </c>
      <c r="CW923" s="218">
        <f>CV923*(1+('[13]GROWTH (YoY)'!AR923/100))</f>
        <v>35.877592921731917</v>
      </c>
      <c r="CX923" s="218">
        <f>CW923*(1+('[13]GROWTH (YoY)'!AS923/100))</f>
        <v>41.305901332567352</v>
      </c>
      <c r="CY923" s="218">
        <f>CX923*(1+('[13]GROWTH (YoY)'!AT923/100))</f>
        <v>46.224779703514358</v>
      </c>
      <c r="CZ923" s="222">
        <v>2</v>
      </c>
      <c r="DA923" s="222">
        <v>3</v>
      </c>
      <c r="DB923" s="222">
        <v>3</v>
      </c>
      <c r="DC923" s="222">
        <v>3</v>
      </c>
      <c r="DD923" s="218">
        <v>3</v>
      </c>
      <c r="DE923" s="218">
        <v>2</v>
      </c>
      <c r="DF923" s="218">
        <v>2</v>
      </c>
      <c r="DG923" s="218">
        <v>3</v>
      </c>
      <c r="DH923" s="222">
        <v>0</v>
      </c>
      <c r="DI923" s="222">
        <v>2</v>
      </c>
      <c r="DJ923" s="222">
        <v>3</v>
      </c>
      <c r="DK923" s="222">
        <v>3</v>
      </c>
      <c r="DL923" s="218">
        <v>2</v>
      </c>
      <c r="DM923" s="218">
        <v>3</v>
      </c>
      <c r="DN923" s="218">
        <v>3</v>
      </c>
      <c r="DO923" s="218">
        <v>3</v>
      </c>
      <c r="DP923" s="383">
        <f t="shared" si="367"/>
        <v>0</v>
      </c>
      <c r="DQ923" s="222">
        <f t="shared" si="367"/>
        <v>-7</v>
      </c>
      <c r="DR923" s="222">
        <f t="shared" si="367"/>
        <v>-12</v>
      </c>
      <c r="DS923" s="222">
        <f t="shared" si="366"/>
        <v>-13</v>
      </c>
      <c r="DT923" s="218">
        <f t="shared" si="366"/>
        <v>0</v>
      </c>
      <c r="DU923" s="218">
        <f t="shared" si="366"/>
        <v>1.1224070782680826</v>
      </c>
      <c r="DV923" s="218">
        <f t="shared" si="366"/>
        <v>3.6940986674326481</v>
      </c>
      <c r="DW923" s="218">
        <f t="shared" si="366"/>
        <v>9.7752202964856423</v>
      </c>
      <c r="DX923" s="384">
        <f t="shared" si="386"/>
        <v>0.36363636363636365</v>
      </c>
      <c r="DY923" s="384">
        <f t="shared" si="386"/>
        <v>0.36538461538461536</v>
      </c>
      <c r="DZ923" s="384">
        <f t="shared" si="386"/>
        <v>0.33898305084745761</v>
      </c>
      <c r="EA923" s="384">
        <f t="shared" si="386"/>
        <v>0.18181818181818182</v>
      </c>
      <c r="EB923" s="385">
        <f t="shared" si="368"/>
        <v>0.38857142857142857</v>
      </c>
      <c r="EC923" s="385">
        <f t="shared" si="368"/>
        <v>0.36633663366336633</v>
      </c>
      <c r="ED923" s="385">
        <f t="shared" si="368"/>
        <v>0.35964912280701755</v>
      </c>
      <c r="EE923" s="385">
        <f t="shared" si="368"/>
        <v>0.3543307086614173</v>
      </c>
      <c r="EG923" s="222">
        <v>33</v>
      </c>
      <c r="EH923" s="222">
        <v>12</v>
      </c>
      <c r="EI923" s="222">
        <v>20</v>
      </c>
      <c r="EJ923" s="222">
        <v>11</v>
      </c>
      <c r="EK923" s="222">
        <v>4</v>
      </c>
      <c r="EL923" s="222">
        <v>278</v>
      </c>
      <c r="EM923" s="222">
        <v>269</v>
      </c>
      <c r="EN923" s="386">
        <f t="shared" si="373"/>
        <v>0.36363636363636365</v>
      </c>
      <c r="EO923" s="222">
        <f t="shared" si="374"/>
        <v>55.000000000000007</v>
      </c>
      <c r="EP923" s="386">
        <f t="shared" si="375"/>
        <v>0.12121212121212122</v>
      </c>
      <c r="EQ923" s="222">
        <f t="shared" si="376"/>
        <v>14388.489208633093</v>
      </c>
      <c r="ER923" s="222">
        <f t="shared" si="377"/>
        <v>3407.6827757125156</v>
      </c>
      <c r="ES923" s="292"/>
      <c r="ET923" s="218">
        <v>175</v>
      </c>
      <c r="EU923" s="218">
        <v>68</v>
      </c>
      <c r="EV923" s="218">
        <v>107</v>
      </c>
      <c r="EW923" s="218">
        <v>63</v>
      </c>
      <c r="EX923" s="218">
        <v>29</v>
      </c>
      <c r="EY923" s="218">
        <v>1279</v>
      </c>
      <c r="EZ923" s="218">
        <v>1265</v>
      </c>
      <c r="FA923" s="387">
        <f t="shared" si="381"/>
        <v>0.38857142857142857</v>
      </c>
      <c r="FB923" s="221">
        <f t="shared" si="382"/>
        <v>58.878504672897193</v>
      </c>
      <c r="FC923" s="387">
        <f t="shared" si="383"/>
        <v>0.1657142857142857</v>
      </c>
      <c r="FD923" s="218">
        <f t="shared" si="384"/>
        <v>22673.964034401877</v>
      </c>
      <c r="FE923" s="218">
        <f t="shared" si="385"/>
        <v>4150.197628458498</v>
      </c>
      <c r="FF923" s="218">
        <v>107</v>
      </c>
      <c r="FG923" s="221">
        <f t="shared" si="370"/>
        <v>58.878504672897193</v>
      </c>
      <c r="FH923" s="218">
        <v>63</v>
      </c>
      <c r="FI923" s="218">
        <v>107</v>
      </c>
      <c r="FJ923" s="218">
        <v>3</v>
      </c>
      <c r="FK923" s="218">
        <f t="shared" si="371"/>
        <v>41</v>
      </c>
      <c r="FL923" s="218">
        <v>10</v>
      </c>
      <c r="FM923" s="218">
        <f t="shared" si="372"/>
        <v>31</v>
      </c>
      <c r="FZ923" s="229"/>
      <c r="GA923" s="229"/>
      <c r="GB923" s="229"/>
      <c r="GC923" s="229"/>
      <c r="GD923" s="229"/>
    </row>
    <row r="924" spans="1:186" s="368" customFormat="1">
      <c r="A924" s="285" t="s">
        <v>2210</v>
      </c>
      <c r="B924" s="291" t="s">
        <v>2211</v>
      </c>
      <c r="C924" s="285" t="s">
        <v>2223</v>
      </c>
      <c r="D924" s="285" t="s">
        <v>87</v>
      </c>
      <c r="E924" s="291" t="s">
        <v>2224</v>
      </c>
      <c r="F924" s="285">
        <v>921</v>
      </c>
      <c r="G924" s="286" t="s">
        <v>2235</v>
      </c>
      <c r="H924" s="286" t="s">
        <v>2236</v>
      </c>
      <c r="I924" s="400" t="s">
        <v>2227</v>
      </c>
      <c r="J924" s="286" t="s">
        <v>2228</v>
      </c>
      <c r="K924" s="285" t="s">
        <v>1164</v>
      </c>
      <c r="L924" s="291" t="s">
        <v>2218</v>
      </c>
      <c r="M924" s="291" t="s">
        <v>3124</v>
      </c>
      <c r="N924" s="372">
        <v>1</v>
      </c>
      <c r="O924" s="373">
        <v>329</v>
      </c>
      <c r="P924" s="373">
        <v>504</v>
      </c>
      <c r="Q924" s="373">
        <v>552</v>
      </c>
      <c r="R924" s="373">
        <v>628</v>
      </c>
      <c r="S924" s="374">
        <v>899</v>
      </c>
      <c r="T924" s="374">
        <v>994</v>
      </c>
      <c r="U924" s="374">
        <v>1141</v>
      </c>
      <c r="V924" s="374">
        <v>1287</v>
      </c>
      <c r="W924" s="373">
        <v>127</v>
      </c>
      <c r="X924" s="373">
        <v>180</v>
      </c>
      <c r="Y924" s="373">
        <v>186</v>
      </c>
      <c r="Z924" s="373">
        <v>200</v>
      </c>
      <c r="AA924" s="374">
        <v>296</v>
      </c>
      <c r="AB924" s="374">
        <v>301</v>
      </c>
      <c r="AC924" s="374">
        <v>338</v>
      </c>
      <c r="AD924" s="374">
        <v>362</v>
      </c>
      <c r="AE924" s="373">
        <v>10</v>
      </c>
      <c r="AF924" s="373">
        <v>11</v>
      </c>
      <c r="AG924" s="373">
        <v>11</v>
      </c>
      <c r="AH924" s="373">
        <v>12</v>
      </c>
      <c r="AI924" s="374">
        <v>20</v>
      </c>
      <c r="AJ924" s="374">
        <v>21</v>
      </c>
      <c r="AK924" s="374">
        <v>23</v>
      </c>
      <c r="AL924" s="374">
        <v>25</v>
      </c>
      <c r="AM924" s="222">
        <v>202</v>
      </c>
      <c r="AN924" s="222">
        <v>324</v>
      </c>
      <c r="AO924" s="222">
        <v>366</v>
      </c>
      <c r="AP924" s="222">
        <v>428</v>
      </c>
      <c r="AQ924" s="218">
        <v>603</v>
      </c>
      <c r="AR924" s="218">
        <v>693</v>
      </c>
      <c r="AS924" s="218">
        <v>803</v>
      </c>
      <c r="AT924" s="218">
        <v>924</v>
      </c>
      <c r="AU924" s="222">
        <v>110</v>
      </c>
      <c r="AV924" s="222">
        <v>203</v>
      </c>
      <c r="AW924" s="222">
        <v>231</v>
      </c>
      <c r="AX924" s="222">
        <v>272</v>
      </c>
      <c r="AY924" s="218">
        <v>379</v>
      </c>
      <c r="AZ924" s="218">
        <v>424</v>
      </c>
      <c r="BA924" s="218">
        <v>488</v>
      </c>
      <c r="BB924" s="218">
        <v>561</v>
      </c>
      <c r="BC924" s="222">
        <f t="shared" si="388"/>
        <v>92</v>
      </c>
      <c r="BD924" s="222">
        <f t="shared" si="387"/>
        <v>6</v>
      </c>
      <c r="BE924" s="222">
        <f t="shared" si="387"/>
        <v>-72</v>
      </c>
      <c r="BF924" s="222">
        <f t="shared" si="387"/>
        <v>-57</v>
      </c>
      <c r="BG924" s="218">
        <f t="shared" si="387"/>
        <v>53</v>
      </c>
      <c r="BH924" s="218">
        <f t="shared" si="387"/>
        <v>16</v>
      </c>
      <c r="BI924" s="218">
        <f t="shared" si="387"/>
        <v>60</v>
      </c>
      <c r="BJ924" s="218">
        <f t="shared" si="387"/>
        <v>231</v>
      </c>
      <c r="BK924" s="222">
        <f t="shared" si="365"/>
        <v>0</v>
      </c>
      <c r="BL924" s="222">
        <f t="shared" si="365"/>
        <v>115</v>
      </c>
      <c r="BM924" s="222">
        <f t="shared" si="365"/>
        <v>207</v>
      </c>
      <c r="BN924" s="222">
        <f t="shared" si="365"/>
        <v>213</v>
      </c>
      <c r="BO924" s="218">
        <f t="shared" si="365"/>
        <v>171</v>
      </c>
      <c r="BP924" s="218">
        <f t="shared" si="365"/>
        <v>253</v>
      </c>
      <c r="BQ924" s="218">
        <f t="shared" si="365"/>
        <v>255</v>
      </c>
      <c r="BR924" s="218">
        <f t="shared" si="380"/>
        <v>132</v>
      </c>
      <c r="BS924" s="222">
        <v>0</v>
      </c>
      <c r="BT924" s="222">
        <v>115</v>
      </c>
      <c r="BU924" s="222">
        <v>207</v>
      </c>
      <c r="BV924" s="222">
        <v>213</v>
      </c>
      <c r="BW924" s="218">
        <v>171</v>
      </c>
      <c r="BX924" s="218">
        <v>253</v>
      </c>
      <c r="BY924" s="218">
        <v>255</v>
      </c>
      <c r="BZ924" s="218">
        <v>132</v>
      </c>
      <c r="CA924" s="222">
        <v>0</v>
      </c>
      <c r="CB924" s="222">
        <f>IFERROR(VLOOKUP($G924,[12]ITEM!$B$2:$AC$939,26,0),0)</f>
        <v>0</v>
      </c>
      <c r="CC924" s="222">
        <f>IFERROR(VLOOKUP($G924,[12]ITEM!$B$2:$AC$939,27,0),0)</f>
        <v>0</v>
      </c>
      <c r="CD924" s="222">
        <f>IFERROR(VLOOKUP($G924,[12]ITEM!$B$2:$AC$939,28,0),0)</f>
        <v>0</v>
      </c>
      <c r="CE924" s="218">
        <v>0</v>
      </c>
      <c r="CF924" s="218">
        <v>0</v>
      </c>
      <c r="CG924" s="218">
        <v>0</v>
      </c>
      <c r="CH924" s="218">
        <v>0</v>
      </c>
      <c r="CI924" s="375"/>
      <c r="CJ924" s="222">
        <f t="shared" si="379"/>
        <v>92</v>
      </c>
      <c r="CK924" s="222">
        <f t="shared" si="379"/>
        <v>80</v>
      </c>
      <c r="CL924" s="222">
        <f t="shared" si="379"/>
        <v>84</v>
      </c>
      <c r="CM924" s="222">
        <f t="shared" si="378"/>
        <v>80</v>
      </c>
      <c r="CN924" s="218">
        <f t="shared" si="378"/>
        <v>53</v>
      </c>
      <c r="CO924" s="218">
        <f t="shared" si="378"/>
        <v>39.145959927570708</v>
      </c>
      <c r="CP924" s="218">
        <f t="shared" si="378"/>
        <v>29.721237323105463</v>
      </c>
      <c r="CQ924" s="218">
        <f t="shared" si="363"/>
        <v>34.451060904463716</v>
      </c>
      <c r="CR924" s="222">
        <v>-21</v>
      </c>
      <c r="CS924" s="222">
        <v>-34</v>
      </c>
      <c r="CT924" s="222">
        <v>-38</v>
      </c>
      <c r="CU924" s="222">
        <v>-44</v>
      </c>
      <c r="CV924" s="218">
        <f t="shared" si="369"/>
        <v>-46</v>
      </c>
      <c r="CW924" s="218">
        <f>CV924*(1+('[13]GROWTH (YoY)'!AR924/100))</f>
        <v>-52.854040072429292</v>
      </c>
      <c r="CX924" s="218">
        <f>CW924*(1+('[13]GROWTH (YoY)'!AS924/100))</f>
        <v>-61.278762676894537</v>
      </c>
      <c r="CY924" s="218">
        <f>CX924*(1+('[13]GROWTH (YoY)'!AT924/100))</f>
        <v>-70.548939095536284</v>
      </c>
      <c r="CZ924" s="222">
        <v>60</v>
      </c>
      <c r="DA924" s="222">
        <v>93</v>
      </c>
      <c r="DB924" s="222">
        <v>99</v>
      </c>
      <c r="DC924" s="222">
        <v>101</v>
      </c>
      <c r="DD924" s="218">
        <v>78</v>
      </c>
      <c r="DE924" s="218">
        <v>69</v>
      </c>
      <c r="DF924" s="218">
        <v>68</v>
      </c>
      <c r="DG924" s="218">
        <v>79</v>
      </c>
      <c r="DH924" s="222">
        <v>53</v>
      </c>
      <c r="DI924" s="222">
        <v>21</v>
      </c>
      <c r="DJ924" s="222">
        <v>23</v>
      </c>
      <c r="DK924" s="222">
        <v>23</v>
      </c>
      <c r="DL924" s="218">
        <v>21</v>
      </c>
      <c r="DM924" s="218">
        <v>23</v>
      </c>
      <c r="DN924" s="218">
        <v>23</v>
      </c>
      <c r="DO924" s="218">
        <v>26</v>
      </c>
      <c r="DP924" s="383">
        <f t="shared" si="367"/>
        <v>0</v>
      </c>
      <c r="DQ924" s="222">
        <f t="shared" si="367"/>
        <v>-74</v>
      </c>
      <c r="DR924" s="222">
        <f t="shared" si="367"/>
        <v>-156</v>
      </c>
      <c r="DS924" s="222">
        <f t="shared" si="366"/>
        <v>-137</v>
      </c>
      <c r="DT924" s="218">
        <f t="shared" si="366"/>
        <v>0</v>
      </c>
      <c r="DU924" s="218">
        <f t="shared" si="366"/>
        <v>-23.145959927570708</v>
      </c>
      <c r="DV924" s="218">
        <f t="shared" si="366"/>
        <v>30.278762676894537</v>
      </c>
      <c r="DW924" s="218">
        <f t="shared" si="366"/>
        <v>196.5489390955363</v>
      </c>
      <c r="DX924" s="384">
        <f t="shared" si="386"/>
        <v>0.3860182370820669</v>
      </c>
      <c r="DY924" s="384">
        <f t="shared" si="386"/>
        <v>0.35714285714285715</v>
      </c>
      <c r="DZ924" s="384">
        <f t="shared" si="386"/>
        <v>0.33695652173913043</v>
      </c>
      <c r="EA924" s="384">
        <f t="shared" si="386"/>
        <v>0.31847133757961782</v>
      </c>
      <c r="EB924" s="385">
        <f t="shared" si="368"/>
        <v>0.3292547274749722</v>
      </c>
      <c r="EC924" s="385">
        <f t="shared" si="368"/>
        <v>0.30281690140845069</v>
      </c>
      <c r="ED924" s="385">
        <f t="shared" si="368"/>
        <v>0.29623137598597721</v>
      </c>
      <c r="EE924" s="385">
        <f t="shared" si="368"/>
        <v>0.28127428127428128</v>
      </c>
      <c r="EG924" s="222">
        <v>329</v>
      </c>
      <c r="EH924" s="222">
        <v>129</v>
      </c>
      <c r="EI924" s="222">
        <v>201</v>
      </c>
      <c r="EJ924" s="222">
        <v>110</v>
      </c>
      <c r="EK924" s="222">
        <v>138</v>
      </c>
      <c r="EL924" s="222">
        <v>4661</v>
      </c>
      <c r="EM924" s="222">
        <v>3945</v>
      </c>
      <c r="EN924" s="386">
        <f t="shared" si="373"/>
        <v>0.39209726443769</v>
      </c>
      <c r="EO924" s="222">
        <f t="shared" si="374"/>
        <v>54.726368159203972</v>
      </c>
      <c r="EP924" s="386">
        <f t="shared" si="375"/>
        <v>0.41945288753799392</v>
      </c>
      <c r="EQ924" s="222">
        <f t="shared" si="376"/>
        <v>29607.380390474147</v>
      </c>
      <c r="ER924" s="222">
        <f t="shared" si="377"/>
        <v>2323.6163920574568</v>
      </c>
      <c r="ES924" s="292"/>
      <c r="ET924" s="218">
        <v>1897</v>
      </c>
      <c r="EU924" s="218">
        <v>696</v>
      </c>
      <c r="EV924" s="218">
        <v>1202</v>
      </c>
      <c r="EW924" s="218">
        <v>771</v>
      </c>
      <c r="EX924" s="218">
        <v>465</v>
      </c>
      <c r="EY924" s="218">
        <v>20633</v>
      </c>
      <c r="EZ924" s="218">
        <v>19695</v>
      </c>
      <c r="FA924" s="387">
        <f t="shared" si="381"/>
        <v>0.36689509752240379</v>
      </c>
      <c r="FB924" s="221">
        <f t="shared" si="382"/>
        <v>64.143094841930122</v>
      </c>
      <c r="FC924" s="387">
        <f t="shared" si="383"/>
        <v>0.24512387981022668</v>
      </c>
      <c r="FD924" s="218">
        <f t="shared" si="384"/>
        <v>22536.713032520718</v>
      </c>
      <c r="FE924" s="218">
        <f t="shared" si="385"/>
        <v>3262.2493018532623</v>
      </c>
      <c r="FF924" s="218">
        <v>603</v>
      </c>
      <c r="FG924" s="221">
        <f t="shared" si="370"/>
        <v>62.852404643449425</v>
      </c>
      <c r="FH924" s="218">
        <v>379</v>
      </c>
      <c r="FI924" s="218">
        <v>603</v>
      </c>
      <c r="FJ924" s="218">
        <v>27</v>
      </c>
      <c r="FK924" s="218">
        <f t="shared" si="371"/>
        <v>197</v>
      </c>
      <c r="FL924" s="218">
        <v>52</v>
      </c>
      <c r="FM924" s="218">
        <f t="shared" si="372"/>
        <v>145</v>
      </c>
      <c r="FZ924" s="229"/>
      <c r="GA924" s="229"/>
      <c r="GB924" s="229"/>
      <c r="GC924" s="229"/>
      <c r="GD924" s="229"/>
    </row>
    <row r="925" spans="1:186" s="368" customFormat="1">
      <c r="A925" s="287" t="s">
        <v>2210</v>
      </c>
      <c r="B925" s="369" t="s">
        <v>2211</v>
      </c>
      <c r="C925" s="287" t="s">
        <v>2237</v>
      </c>
      <c r="D925" s="287" t="s">
        <v>87</v>
      </c>
      <c r="E925" s="369" t="s">
        <v>2238</v>
      </c>
      <c r="F925" s="287">
        <v>922</v>
      </c>
      <c r="G925" s="392" t="s">
        <v>2239</v>
      </c>
      <c r="H925" s="392" t="s">
        <v>2240</v>
      </c>
      <c r="I925" s="393" t="s">
        <v>2227</v>
      </c>
      <c r="J925" s="392" t="s">
        <v>2228</v>
      </c>
      <c r="K925" s="393" t="s">
        <v>1164</v>
      </c>
      <c r="L925" s="369" t="s">
        <v>2218</v>
      </c>
      <c r="M925" s="369" t="s">
        <v>3124</v>
      </c>
      <c r="N925" s="372">
        <v>1</v>
      </c>
      <c r="O925" s="373">
        <v>1668</v>
      </c>
      <c r="P925" s="373">
        <v>2339</v>
      </c>
      <c r="Q925" s="373">
        <v>2483</v>
      </c>
      <c r="R925" s="373">
        <v>2730</v>
      </c>
      <c r="S925" s="374">
        <v>2790</v>
      </c>
      <c r="T925" s="374">
        <v>2948</v>
      </c>
      <c r="U925" s="374">
        <v>3261</v>
      </c>
      <c r="V925" s="374">
        <v>3567</v>
      </c>
      <c r="W925" s="373">
        <v>657</v>
      </c>
      <c r="X925" s="373">
        <v>887</v>
      </c>
      <c r="Y925" s="373">
        <v>956</v>
      </c>
      <c r="Z925" s="373">
        <v>1129</v>
      </c>
      <c r="AA925" s="374">
        <v>1031</v>
      </c>
      <c r="AB925" s="374">
        <v>1091</v>
      </c>
      <c r="AC925" s="374">
        <v>1312</v>
      </c>
      <c r="AD925" s="374">
        <v>1474</v>
      </c>
      <c r="AE925" s="373">
        <v>48</v>
      </c>
      <c r="AF925" s="373">
        <v>50</v>
      </c>
      <c r="AG925" s="373">
        <v>47</v>
      </c>
      <c r="AH925" s="373">
        <v>46</v>
      </c>
      <c r="AI925" s="374">
        <v>59</v>
      </c>
      <c r="AJ925" s="374">
        <v>56</v>
      </c>
      <c r="AK925" s="374">
        <v>55</v>
      </c>
      <c r="AL925" s="374">
        <v>57</v>
      </c>
      <c r="AM925" s="226">
        <v>1011</v>
      </c>
      <c r="AN925" s="226">
        <v>1452</v>
      </c>
      <c r="AO925" s="226">
        <v>1527</v>
      </c>
      <c r="AP925" s="226">
        <v>1601</v>
      </c>
      <c r="AQ925" s="227">
        <v>1759</v>
      </c>
      <c r="AR925" s="227">
        <v>1856</v>
      </c>
      <c r="AS925" s="227">
        <v>1949</v>
      </c>
      <c r="AT925" s="227">
        <v>2093</v>
      </c>
      <c r="AU925" s="226">
        <v>504</v>
      </c>
      <c r="AV925" s="226">
        <v>656</v>
      </c>
      <c r="AW925" s="226">
        <v>683</v>
      </c>
      <c r="AX925" s="226">
        <v>717</v>
      </c>
      <c r="AY925" s="227">
        <v>795</v>
      </c>
      <c r="AZ925" s="227">
        <v>835</v>
      </c>
      <c r="BA925" s="227">
        <v>868</v>
      </c>
      <c r="BB925" s="227">
        <v>929</v>
      </c>
      <c r="BC925" s="226">
        <f t="shared" si="388"/>
        <v>468</v>
      </c>
      <c r="BD925" s="226">
        <f t="shared" si="387"/>
        <v>710</v>
      </c>
      <c r="BE925" s="226">
        <f t="shared" si="387"/>
        <v>767</v>
      </c>
      <c r="BF925" s="226">
        <f t="shared" si="387"/>
        <v>811</v>
      </c>
      <c r="BG925" s="218">
        <f t="shared" si="387"/>
        <v>887</v>
      </c>
      <c r="BH925" s="218">
        <f t="shared" si="387"/>
        <v>927</v>
      </c>
      <c r="BI925" s="218">
        <f t="shared" si="387"/>
        <v>990</v>
      </c>
      <c r="BJ925" s="218">
        <f t="shared" si="387"/>
        <v>1101</v>
      </c>
      <c r="BK925" s="226">
        <f t="shared" si="365"/>
        <v>39</v>
      </c>
      <c r="BL925" s="226">
        <f t="shared" si="365"/>
        <v>86</v>
      </c>
      <c r="BM925" s="226">
        <f t="shared" si="365"/>
        <v>77</v>
      </c>
      <c r="BN925" s="226">
        <f t="shared" si="365"/>
        <v>73</v>
      </c>
      <c r="BO925" s="227">
        <f t="shared" si="365"/>
        <v>77</v>
      </c>
      <c r="BP925" s="227">
        <f t="shared" si="365"/>
        <v>94</v>
      </c>
      <c r="BQ925" s="227">
        <f t="shared" si="365"/>
        <v>91</v>
      </c>
      <c r="BR925" s="227">
        <f t="shared" si="380"/>
        <v>63</v>
      </c>
      <c r="BS925" s="226">
        <v>51</v>
      </c>
      <c r="BT925" s="226">
        <v>86</v>
      </c>
      <c r="BU925" s="226">
        <v>77</v>
      </c>
      <c r="BV925" s="226">
        <v>73</v>
      </c>
      <c r="BW925" s="227">
        <v>77</v>
      </c>
      <c r="BX925" s="227">
        <v>94</v>
      </c>
      <c r="BY925" s="227">
        <v>91</v>
      </c>
      <c r="BZ925" s="227">
        <v>63</v>
      </c>
      <c r="CA925" s="226">
        <v>12</v>
      </c>
      <c r="CB925" s="226">
        <f>IFERROR(VLOOKUP($G925,[12]ITEM!$B$2:$AC$939,26,0),0)</f>
        <v>0</v>
      </c>
      <c r="CC925" s="226">
        <f>IFERROR(VLOOKUP($G925,[12]ITEM!$B$2:$AC$939,27,0),0)</f>
        <v>0</v>
      </c>
      <c r="CD925" s="226">
        <f>IFERROR(VLOOKUP($G925,[12]ITEM!$B$2:$AC$939,28,0),0)</f>
        <v>0</v>
      </c>
      <c r="CE925" s="227">
        <v>0</v>
      </c>
      <c r="CF925" s="227">
        <v>0</v>
      </c>
      <c r="CG925" s="227">
        <v>0</v>
      </c>
      <c r="CH925" s="227">
        <v>0</v>
      </c>
      <c r="CI925" s="375"/>
      <c r="CJ925" s="226">
        <f t="shared" si="379"/>
        <v>469</v>
      </c>
      <c r="CK925" s="226">
        <f t="shared" si="379"/>
        <v>690</v>
      </c>
      <c r="CL925" s="226">
        <f t="shared" si="379"/>
        <v>730</v>
      </c>
      <c r="CM925" s="226">
        <f t="shared" si="378"/>
        <v>755</v>
      </c>
      <c r="CN925" s="227">
        <f t="shared" si="378"/>
        <v>887</v>
      </c>
      <c r="CO925" s="227">
        <f t="shared" si="378"/>
        <v>850.96752059583719</v>
      </c>
      <c r="CP925" s="227">
        <f t="shared" si="378"/>
        <v>860.8321538965979</v>
      </c>
      <c r="CQ925" s="227">
        <f t="shared" si="363"/>
        <v>969.43873360282396</v>
      </c>
      <c r="CR925" s="226">
        <v>246</v>
      </c>
      <c r="CS925" s="226">
        <v>353</v>
      </c>
      <c r="CT925" s="226">
        <v>371</v>
      </c>
      <c r="CU925" s="226">
        <v>389</v>
      </c>
      <c r="CV925" s="227">
        <f t="shared" si="369"/>
        <v>360</v>
      </c>
      <c r="CW925" s="227">
        <f>CV925*(1+('[13]GROWTH (YoY)'!AR925/100))</f>
        <v>379.96752059583713</v>
      </c>
      <c r="CX925" s="227">
        <f>CW925*(1+('[13]GROWTH (YoY)'!AS925/100))</f>
        <v>398.83215389659784</v>
      </c>
      <c r="CY925" s="227">
        <f>CX925*(1+('[13]GROWTH (YoY)'!AT925/100))</f>
        <v>428.43873360282396</v>
      </c>
      <c r="CZ925" s="226">
        <v>207</v>
      </c>
      <c r="DA925" s="226">
        <v>321</v>
      </c>
      <c r="DB925" s="226">
        <v>341</v>
      </c>
      <c r="DC925" s="226">
        <v>349</v>
      </c>
      <c r="DD925" s="227">
        <v>511</v>
      </c>
      <c r="DE925" s="227">
        <v>453</v>
      </c>
      <c r="DF925" s="227">
        <v>444</v>
      </c>
      <c r="DG925" s="227">
        <v>521</v>
      </c>
      <c r="DH925" s="226">
        <v>16</v>
      </c>
      <c r="DI925" s="226">
        <v>16</v>
      </c>
      <c r="DJ925" s="226">
        <v>18</v>
      </c>
      <c r="DK925" s="226">
        <v>17</v>
      </c>
      <c r="DL925" s="227">
        <v>16</v>
      </c>
      <c r="DM925" s="227">
        <v>18</v>
      </c>
      <c r="DN925" s="227">
        <v>18</v>
      </c>
      <c r="DO925" s="227">
        <v>20</v>
      </c>
      <c r="DP925" s="376">
        <f t="shared" si="367"/>
        <v>-1</v>
      </c>
      <c r="DQ925" s="226">
        <f t="shared" si="367"/>
        <v>20</v>
      </c>
      <c r="DR925" s="226">
        <f t="shared" si="367"/>
        <v>37</v>
      </c>
      <c r="DS925" s="226">
        <f t="shared" si="366"/>
        <v>56</v>
      </c>
      <c r="DT925" s="227">
        <f t="shared" si="366"/>
        <v>0</v>
      </c>
      <c r="DU925" s="227">
        <f t="shared" si="366"/>
        <v>76.032479404162814</v>
      </c>
      <c r="DV925" s="227">
        <f t="shared" si="366"/>
        <v>129.1678461034021</v>
      </c>
      <c r="DW925" s="227">
        <f t="shared" si="366"/>
        <v>131.56126639717604</v>
      </c>
      <c r="DX925" s="377">
        <f t="shared" si="386"/>
        <v>0.39388489208633093</v>
      </c>
      <c r="DY925" s="377">
        <f t="shared" si="386"/>
        <v>0.37922188969645149</v>
      </c>
      <c r="DZ925" s="377">
        <f t="shared" si="386"/>
        <v>0.38501812323801854</v>
      </c>
      <c r="EA925" s="377">
        <f t="shared" si="386"/>
        <v>0.41355311355311353</v>
      </c>
      <c r="EB925" s="378">
        <f t="shared" si="368"/>
        <v>0.36953405017921148</v>
      </c>
      <c r="EC925" s="378">
        <f t="shared" si="368"/>
        <v>0.37008141112618725</v>
      </c>
      <c r="ED925" s="378">
        <f t="shared" si="368"/>
        <v>0.40233057344372891</v>
      </c>
      <c r="EE925" s="378">
        <f t="shared" si="368"/>
        <v>0.41323240818615081</v>
      </c>
      <c r="EG925" s="226">
        <v>1668</v>
      </c>
      <c r="EH925" s="226">
        <v>663</v>
      </c>
      <c r="EI925" s="226">
        <v>1005</v>
      </c>
      <c r="EJ925" s="226">
        <v>463</v>
      </c>
      <c r="EK925" s="226">
        <v>693</v>
      </c>
      <c r="EL925" s="226">
        <v>12544</v>
      </c>
      <c r="EM925" s="226">
        <v>11888</v>
      </c>
      <c r="EN925" s="379">
        <f t="shared" si="373"/>
        <v>0.39748201438848924</v>
      </c>
      <c r="EO925" s="226">
        <f t="shared" si="374"/>
        <v>46.069651741293534</v>
      </c>
      <c r="EP925" s="379">
        <f t="shared" si="375"/>
        <v>0.4154676258992806</v>
      </c>
      <c r="EQ925" s="226">
        <f t="shared" si="376"/>
        <v>55245.535714285717</v>
      </c>
      <c r="ER925" s="226">
        <f t="shared" si="377"/>
        <v>3245.5697622252133</v>
      </c>
      <c r="ES925" s="292"/>
      <c r="ET925" s="227">
        <v>2790</v>
      </c>
      <c r="EU925" s="227">
        <v>1033</v>
      </c>
      <c r="EV925" s="227">
        <v>1757</v>
      </c>
      <c r="EW925" s="227">
        <v>794</v>
      </c>
      <c r="EX925" s="227">
        <v>674</v>
      </c>
      <c r="EY925" s="227">
        <v>19791</v>
      </c>
      <c r="EZ925" s="227">
        <v>18360</v>
      </c>
      <c r="FA925" s="380">
        <f t="shared" si="381"/>
        <v>0.37025089605734768</v>
      </c>
      <c r="FB925" s="228">
        <f t="shared" si="382"/>
        <v>45.190665907797381</v>
      </c>
      <c r="FC925" s="380">
        <f t="shared" si="383"/>
        <v>0.24157706093189965</v>
      </c>
      <c r="FD925" s="227">
        <f t="shared" si="384"/>
        <v>34055.883987671165</v>
      </c>
      <c r="FE925" s="227">
        <f t="shared" si="385"/>
        <v>3603.848946986202</v>
      </c>
      <c r="FF925" s="227">
        <v>1759</v>
      </c>
      <c r="FG925" s="228">
        <f t="shared" si="370"/>
        <v>45.196134167140421</v>
      </c>
      <c r="FH925" s="227">
        <v>795</v>
      </c>
      <c r="FI925" s="227">
        <v>1759</v>
      </c>
      <c r="FJ925" s="227">
        <v>37</v>
      </c>
      <c r="FK925" s="227">
        <f t="shared" si="371"/>
        <v>927</v>
      </c>
      <c r="FL925" s="227">
        <v>160</v>
      </c>
      <c r="FM925" s="227">
        <f t="shared" si="372"/>
        <v>767</v>
      </c>
      <c r="FZ925" s="229"/>
      <c r="GA925" s="229"/>
      <c r="GB925" s="229"/>
      <c r="GC925" s="229"/>
      <c r="GD925" s="229"/>
    </row>
    <row r="926" spans="1:186" s="368" customFormat="1">
      <c r="A926" s="287" t="s">
        <v>2210</v>
      </c>
      <c r="B926" s="369" t="s">
        <v>2211</v>
      </c>
      <c r="C926" s="287" t="s">
        <v>2237</v>
      </c>
      <c r="D926" s="287" t="s">
        <v>87</v>
      </c>
      <c r="E926" s="369" t="s">
        <v>2238</v>
      </c>
      <c r="F926" s="287">
        <v>923</v>
      </c>
      <c r="G926" s="392" t="s">
        <v>2241</v>
      </c>
      <c r="H926" s="392" t="s">
        <v>2242</v>
      </c>
      <c r="I926" s="393" t="s">
        <v>2227</v>
      </c>
      <c r="J926" s="392" t="s">
        <v>2228</v>
      </c>
      <c r="K926" s="287" t="s">
        <v>1164</v>
      </c>
      <c r="L926" s="369" t="s">
        <v>2218</v>
      </c>
      <c r="M926" s="369" t="s">
        <v>3124</v>
      </c>
      <c r="N926" s="372">
        <v>1</v>
      </c>
      <c r="O926" s="373">
        <v>4971</v>
      </c>
      <c r="P926" s="373">
        <v>8700</v>
      </c>
      <c r="Q926" s="373">
        <v>9441</v>
      </c>
      <c r="R926" s="373">
        <v>10395</v>
      </c>
      <c r="S926" s="374">
        <v>8272</v>
      </c>
      <c r="T926" s="374">
        <v>9151</v>
      </c>
      <c r="U926" s="374">
        <v>9893</v>
      </c>
      <c r="V926" s="374">
        <v>11324</v>
      </c>
      <c r="W926" s="373">
        <v>2258</v>
      </c>
      <c r="X926" s="373">
        <v>3620</v>
      </c>
      <c r="Y926" s="373">
        <v>3632</v>
      </c>
      <c r="Z926" s="373">
        <v>3636</v>
      </c>
      <c r="AA926" s="374">
        <v>3617</v>
      </c>
      <c r="AB926" s="374">
        <v>3813</v>
      </c>
      <c r="AC926" s="374">
        <v>3663</v>
      </c>
      <c r="AD926" s="374">
        <v>4034</v>
      </c>
      <c r="AE926" s="373">
        <v>128</v>
      </c>
      <c r="AF926" s="373">
        <v>174</v>
      </c>
      <c r="AG926" s="373">
        <v>179</v>
      </c>
      <c r="AH926" s="373">
        <v>194</v>
      </c>
      <c r="AI926" s="374">
        <v>155</v>
      </c>
      <c r="AJ926" s="374">
        <v>160</v>
      </c>
      <c r="AK926" s="374">
        <v>175</v>
      </c>
      <c r="AL926" s="374">
        <v>198</v>
      </c>
      <c r="AM926" s="226">
        <v>2713</v>
      </c>
      <c r="AN926" s="226">
        <v>5079</v>
      </c>
      <c r="AO926" s="226">
        <v>5809</v>
      </c>
      <c r="AP926" s="226">
        <v>6760</v>
      </c>
      <c r="AQ926" s="227">
        <v>4656</v>
      </c>
      <c r="AR926" s="227">
        <v>5338</v>
      </c>
      <c r="AS926" s="227">
        <v>6230</v>
      </c>
      <c r="AT926" s="227">
        <v>7290</v>
      </c>
      <c r="AU926" s="226">
        <v>1252</v>
      </c>
      <c r="AV926" s="226">
        <v>2240</v>
      </c>
      <c r="AW926" s="226">
        <v>2554</v>
      </c>
      <c r="AX926" s="226">
        <v>2970</v>
      </c>
      <c r="AY926" s="227">
        <v>1991</v>
      </c>
      <c r="AZ926" s="227">
        <v>2280</v>
      </c>
      <c r="BA926" s="227">
        <v>2659</v>
      </c>
      <c r="BB926" s="227">
        <v>3102</v>
      </c>
      <c r="BC926" s="226">
        <f t="shared" si="388"/>
        <v>1399</v>
      </c>
      <c r="BD926" s="226">
        <f t="shared" si="387"/>
        <v>2485</v>
      </c>
      <c r="BE926" s="226">
        <f t="shared" si="387"/>
        <v>2716</v>
      </c>
      <c r="BF926" s="226">
        <f t="shared" si="387"/>
        <v>3290</v>
      </c>
      <c r="BG926" s="218">
        <f t="shared" si="387"/>
        <v>2256</v>
      </c>
      <c r="BH926" s="218">
        <f t="shared" si="387"/>
        <v>2452</v>
      </c>
      <c r="BI926" s="218">
        <f t="shared" si="387"/>
        <v>3016</v>
      </c>
      <c r="BJ926" s="218">
        <f t="shared" si="387"/>
        <v>3883</v>
      </c>
      <c r="BK926" s="226">
        <f t="shared" si="365"/>
        <v>62</v>
      </c>
      <c r="BL926" s="226">
        <f t="shared" si="365"/>
        <v>354</v>
      </c>
      <c r="BM926" s="226">
        <f t="shared" si="365"/>
        <v>539</v>
      </c>
      <c r="BN926" s="226">
        <f t="shared" si="365"/>
        <v>500</v>
      </c>
      <c r="BO926" s="227">
        <f t="shared" si="365"/>
        <v>409</v>
      </c>
      <c r="BP926" s="227">
        <f t="shared" si="365"/>
        <v>606</v>
      </c>
      <c r="BQ926" s="227">
        <f t="shared" si="365"/>
        <v>555</v>
      </c>
      <c r="BR926" s="227">
        <f t="shared" si="380"/>
        <v>305</v>
      </c>
      <c r="BS926" s="226">
        <v>109</v>
      </c>
      <c r="BT926" s="226">
        <v>354</v>
      </c>
      <c r="BU926" s="226">
        <v>539</v>
      </c>
      <c r="BV926" s="226">
        <v>500</v>
      </c>
      <c r="BW926" s="227">
        <v>409</v>
      </c>
      <c r="BX926" s="227">
        <v>606</v>
      </c>
      <c r="BY926" s="227">
        <v>555</v>
      </c>
      <c r="BZ926" s="227">
        <v>305</v>
      </c>
      <c r="CA926" s="226">
        <v>47</v>
      </c>
      <c r="CB926" s="226">
        <f>IFERROR(VLOOKUP($G926,[12]ITEM!$B$2:$AC$939,26,0),0)</f>
        <v>0</v>
      </c>
      <c r="CC926" s="226">
        <f>IFERROR(VLOOKUP($G926,[12]ITEM!$B$2:$AC$939,27,0),0)</f>
        <v>0</v>
      </c>
      <c r="CD926" s="226">
        <f>IFERROR(VLOOKUP($G926,[12]ITEM!$B$2:$AC$939,28,0),0)</f>
        <v>0</v>
      </c>
      <c r="CE926" s="227">
        <v>0</v>
      </c>
      <c r="CF926" s="227">
        <v>0</v>
      </c>
      <c r="CG926" s="227">
        <v>0</v>
      </c>
      <c r="CH926" s="227">
        <v>0</v>
      </c>
      <c r="CI926" s="375"/>
      <c r="CJ926" s="226">
        <f t="shared" si="379"/>
        <v>1399</v>
      </c>
      <c r="CK926" s="226">
        <f t="shared" si="379"/>
        <v>2360</v>
      </c>
      <c r="CL926" s="226">
        <f t="shared" si="379"/>
        <v>2634</v>
      </c>
      <c r="CM926" s="226">
        <f t="shared" si="378"/>
        <v>2923</v>
      </c>
      <c r="CN926" s="227">
        <f t="shared" si="378"/>
        <v>2256</v>
      </c>
      <c r="CO926" s="227">
        <f t="shared" si="378"/>
        <v>2508.9085180582756</v>
      </c>
      <c r="CP926" s="227">
        <f t="shared" si="378"/>
        <v>2860.9600676112932</v>
      </c>
      <c r="CQ926" s="227">
        <f t="shared" si="363"/>
        <v>3344.5569377464094</v>
      </c>
      <c r="CR926" s="226">
        <v>784</v>
      </c>
      <c r="CS926" s="226">
        <v>1467</v>
      </c>
      <c r="CT926" s="226">
        <v>1678</v>
      </c>
      <c r="CU926" s="226">
        <v>1952</v>
      </c>
      <c r="CV926" s="227">
        <f t="shared" si="369"/>
        <v>1869</v>
      </c>
      <c r="CW926" s="227">
        <f>CV926*(1+('[13]GROWTH (YoY)'!AR926/100))</f>
        <v>2142.9085180582756</v>
      </c>
      <c r="CX926" s="227">
        <f>CW926*(1+('[13]GROWTH (YoY)'!AS926/100))</f>
        <v>2500.9600676112932</v>
      </c>
      <c r="CY926" s="227">
        <f>CX926*(1+('[13]GROWTH (YoY)'!AT926/100))</f>
        <v>2926.5569377464094</v>
      </c>
      <c r="CZ926" s="226">
        <v>516</v>
      </c>
      <c r="DA926" s="226">
        <v>800</v>
      </c>
      <c r="DB926" s="226">
        <v>852</v>
      </c>
      <c r="DC926" s="226">
        <v>869</v>
      </c>
      <c r="DD926" s="227">
        <v>294</v>
      </c>
      <c r="DE926" s="227">
        <v>261</v>
      </c>
      <c r="DF926" s="227">
        <v>255</v>
      </c>
      <c r="DG926" s="227">
        <v>300</v>
      </c>
      <c r="DH926" s="226">
        <v>99</v>
      </c>
      <c r="DI926" s="226">
        <v>93</v>
      </c>
      <c r="DJ926" s="226">
        <v>104</v>
      </c>
      <c r="DK926" s="226">
        <v>102</v>
      </c>
      <c r="DL926" s="227">
        <v>93</v>
      </c>
      <c r="DM926" s="227">
        <v>105</v>
      </c>
      <c r="DN926" s="227">
        <v>105</v>
      </c>
      <c r="DO926" s="227">
        <v>118</v>
      </c>
      <c r="DP926" s="376">
        <f t="shared" si="367"/>
        <v>0</v>
      </c>
      <c r="DQ926" s="226">
        <f t="shared" si="367"/>
        <v>125</v>
      </c>
      <c r="DR926" s="226">
        <f t="shared" si="367"/>
        <v>82</v>
      </c>
      <c r="DS926" s="226">
        <f t="shared" si="366"/>
        <v>367</v>
      </c>
      <c r="DT926" s="227">
        <f t="shared" si="366"/>
        <v>0</v>
      </c>
      <c r="DU926" s="227">
        <f t="shared" si="366"/>
        <v>-56.908518058275604</v>
      </c>
      <c r="DV926" s="227">
        <f t="shared" si="366"/>
        <v>155.0399323887068</v>
      </c>
      <c r="DW926" s="227">
        <f t="shared" si="366"/>
        <v>538.4430622535906</v>
      </c>
      <c r="DX926" s="377">
        <f t="shared" si="386"/>
        <v>0.45423456045061356</v>
      </c>
      <c r="DY926" s="377">
        <f t="shared" si="386"/>
        <v>0.41609195402298849</v>
      </c>
      <c r="DZ926" s="377">
        <f t="shared" si="386"/>
        <v>0.38470501006249336</v>
      </c>
      <c r="EA926" s="377">
        <f t="shared" si="386"/>
        <v>0.34978354978354981</v>
      </c>
      <c r="EB926" s="378">
        <f t="shared" si="368"/>
        <v>0.43725822050290136</v>
      </c>
      <c r="EC926" s="378">
        <f t="shared" si="368"/>
        <v>0.41667577313954757</v>
      </c>
      <c r="ED926" s="378">
        <f t="shared" si="368"/>
        <v>0.37026180127362784</v>
      </c>
      <c r="EE926" s="378">
        <f t="shared" si="368"/>
        <v>0.35623454609678556</v>
      </c>
      <c r="EG926" s="226">
        <v>4971</v>
      </c>
      <c r="EH926" s="226">
        <v>2451</v>
      </c>
      <c r="EI926" s="226">
        <v>2520</v>
      </c>
      <c r="EJ926" s="226">
        <v>1139</v>
      </c>
      <c r="EK926" s="226">
        <v>1624</v>
      </c>
      <c r="EL926" s="226">
        <v>29940</v>
      </c>
      <c r="EM926" s="226">
        <v>28911</v>
      </c>
      <c r="EN926" s="379">
        <f t="shared" si="373"/>
        <v>0.49305974652987328</v>
      </c>
      <c r="EO926" s="226">
        <f t="shared" si="374"/>
        <v>45.198412698412696</v>
      </c>
      <c r="EP926" s="379">
        <f t="shared" si="375"/>
        <v>0.32669483001408167</v>
      </c>
      <c r="EQ926" s="226">
        <f t="shared" si="376"/>
        <v>54241.81696726787</v>
      </c>
      <c r="ER926" s="226">
        <f t="shared" si="377"/>
        <v>3283.0641163109776</v>
      </c>
      <c r="ES926" s="292"/>
      <c r="ET926" s="227">
        <v>8272</v>
      </c>
      <c r="EU926" s="227">
        <v>3431</v>
      </c>
      <c r="EV926" s="227">
        <v>4841</v>
      </c>
      <c r="EW926" s="227">
        <v>2071</v>
      </c>
      <c r="EX926" s="227">
        <v>2119</v>
      </c>
      <c r="EY926" s="227">
        <v>58035</v>
      </c>
      <c r="EZ926" s="227">
        <v>56054</v>
      </c>
      <c r="FA926" s="380">
        <f t="shared" si="381"/>
        <v>0.41477272727272729</v>
      </c>
      <c r="FB926" s="228">
        <f t="shared" si="382"/>
        <v>42.780417269159265</v>
      </c>
      <c r="FC926" s="380">
        <f t="shared" si="383"/>
        <v>0.25616537717601545</v>
      </c>
      <c r="FD926" s="227">
        <f t="shared" si="384"/>
        <v>36512.449383992418</v>
      </c>
      <c r="FE926" s="227">
        <f t="shared" si="385"/>
        <v>3078.8763216422262</v>
      </c>
      <c r="FF926" s="227">
        <v>4656</v>
      </c>
      <c r="FG926" s="228">
        <f t="shared" si="370"/>
        <v>44.093642611683848</v>
      </c>
      <c r="FH926" s="227">
        <v>2053</v>
      </c>
      <c r="FI926" s="227">
        <v>4656</v>
      </c>
      <c r="FJ926" s="227">
        <v>57</v>
      </c>
      <c r="FK926" s="227">
        <f t="shared" si="371"/>
        <v>2546</v>
      </c>
      <c r="FL926" s="227">
        <v>487</v>
      </c>
      <c r="FM926" s="227">
        <f t="shared" si="372"/>
        <v>2059</v>
      </c>
      <c r="FZ926" s="229"/>
      <c r="GA926" s="229"/>
      <c r="GB926" s="229"/>
      <c r="GC926" s="229"/>
      <c r="GD926" s="229"/>
    </row>
    <row r="927" spans="1:186" s="368" customFormat="1">
      <c r="A927" s="287" t="s">
        <v>2210</v>
      </c>
      <c r="B927" s="369" t="s">
        <v>2211</v>
      </c>
      <c r="C927" s="287" t="s">
        <v>2237</v>
      </c>
      <c r="D927" s="287" t="s">
        <v>87</v>
      </c>
      <c r="E927" s="369" t="s">
        <v>2238</v>
      </c>
      <c r="F927" s="287">
        <v>924</v>
      </c>
      <c r="G927" s="392" t="s">
        <v>2243</v>
      </c>
      <c r="H927" s="392" t="s">
        <v>2244</v>
      </c>
      <c r="I927" s="393" t="s">
        <v>2227</v>
      </c>
      <c r="J927" s="392" t="s">
        <v>2228</v>
      </c>
      <c r="K927" s="287" t="s">
        <v>1164</v>
      </c>
      <c r="L927" s="369" t="s">
        <v>2218</v>
      </c>
      <c r="M927" s="369" t="s">
        <v>3124</v>
      </c>
      <c r="N927" s="372">
        <v>1</v>
      </c>
      <c r="O927" s="373">
        <v>518</v>
      </c>
      <c r="P927" s="373">
        <v>839</v>
      </c>
      <c r="Q927" s="373">
        <v>916</v>
      </c>
      <c r="R927" s="373">
        <v>995</v>
      </c>
      <c r="S927" s="374">
        <v>802</v>
      </c>
      <c r="T927" s="374">
        <v>876</v>
      </c>
      <c r="U927" s="374">
        <v>951</v>
      </c>
      <c r="V927" s="374">
        <v>993</v>
      </c>
      <c r="W927" s="373">
        <v>205</v>
      </c>
      <c r="X927" s="373">
        <v>342</v>
      </c>
      <c r="Y927" s="373">
        <v>384</v>
      </c>
      <c r="Z927" s="373">
        <v>432</v>
      </c>
      <c r="AA927" s="374">
        <v>329</v>
      </c>
      <c r="AB927" s="374">
        <v>370</v>
      </c>
      <c r="AC927" s="374">
        <v>416</v>
      </c>
      <c r="AD927" s="374">
        <v>436</v>
      </c>
      <c r="AE927" s="373">
        <v>15</v>
      </c>
      <c r="AF927" s="373">
        <v>17</v>
      </c>
      <c r="AG927" s="373">
        <v>16</v>
      </c>
      <c r="AH927" s="373">
        <v>16</v>
      </c>
      <c r="AI927" s="374">
        <v>16</v>
      </c>
      <c r="AJ927" s="374">
        <v>15</v>
      </c>
      <c r="AK927" s="374">
        <v>15</v>
      </c>
      <c r="AL927" s="374">
        <v>15</v>
      </c>
      <c r="AM927" s="226">
        <v>313</v>
      </c>
      <c r="AN927" s="226">
        <v>496</v>
      </c>
      <c r="AO927" s="226">
        <v>531</v>
      </c>
      <c r="AP927" s="226">
        <v>563</v>
      </c>
      <c r="AQ927" s="227">
        <v>472</v>
      </c>
      <c r="AR927" s="227">
        <v>506</v>
      </c>
      <c r="AS927" s="227">
        <v>536</v>
      </c>
      <c r="AT927" s="227">
        <v>557</v>
      </c>
      <c r="AU927" s="226">
        <v>150</v>
      </c>
      <c r="AV927" s="226">
        <v>228</v>
      </c>
      <c r="AW927" s="226">
        <v>241</v>
      </c>
      <c r="AX927" s="226">
        <v>255</v>
      </c>
      <c r="AY927" s="227">
        <v>217</v>
      </c>
      <c r="AZ927" s="227">
        <v>231</v>
      </c>
      <c r="BA927" s="227">
        <v>244</v>
      </c>
      <c r="BB927" s="227">
        <v>254</v>
      </c>
      <c r="BC927" s="226">
        <f t="shared" si="388"/>
        <v>145</v>
      </c>
      <c r="BD927" s="226">
        <f t="shared" si="387"/>
        <v>229</v>
      </c>
      <c r="BE927" s="226">
        <f t="shared" si="387"/>
        <v>253</v>
      </c>
      <c r="BF927" s="226">
        <f t="shared" si="387"/>
        <v>277</v>
      </c>
      <c r="BG927" s="218">
        <f t="shared" si="387"/>
        <v>227</v>
      </c>
      <c r="BH927" s="218">
        <f t="shared" si="387"/>
        <v>232</v>
      </c>
      <c r="BI927" s="218">
        <f t="shared" si="387"/>
        <v>255</v>
      </c>
      <c r="BJ927" s="218">
        <f t="shared" si="387"/>
        <v>277</v>
      </c>
      <c r="BK927" s="226">
        <f t="shared" si="365"/>
        <v>18</v>
      </c>
      <c r="BL927" s="226">
        <f t="shared" si="365"/>
        <v>39</v>
      </c>
      <c r="BM927" s="226">
        <f t="shared" si="365"/>
        <v>37</v>
      </c>
      <c r="BN927" s="226">
        <f t="shared" ref="BN927:BR987" si="389">BV927-CD927</f>
        <v>31</v>
      </c>
      <c r="BO927" s="227">
        <f t="shared" si="389"/>
        <v>28</v>
      </c>
      <c r="BP927" s="227">
        <f t="shared" si="389"/>
        <v>43</v>
      </c>
      <c r="BQ927" s="227">
        <f t="shared" si="389"/>
        <v>37</v>
      </c>
      <c r="BR927" s="227">
        <f t="shared" si="380"/>
        <v>26</v>
      </c>
      <c r="BS927" s="226">
        <v>24</v>
      </c>
      <c r="BT927" s="226">
        <v>39</v>
      </c>
      <c r="BU927" s="226">
        <v>37</v>
      </c>
      <c r="BV927" s="226">
        <v>31</v>
      </c>
      <c r="BW927" s="227">
        <v>28</v>
      </c>
      <c r="BX927" s="227">
        <v>43</v>
      </c>
      <c r="BY927" s="227">
        <v>37</v>
      </c>
      <c r="BZ927" s="227">
        <v>26</v>
      </c>
      <c r="CA927" s="226">
        <v>6</v>
      </c>
      <c r="CB927" s="226">
        <f>IFERROR(VLOOKUP($G927,[12]ITEM!$B$2:$AC$939,26,0),0)</f>
        <v>0</v>
      </c>
      <c r="CC927" s="226">
        <f>IFERROR(VLOOKUP($G927,[12]ITEM!$B$2:$AC$939,27,0),0)</f>
        <v>0</v>
      </c>
      <c r="CD927" s="226">
        <f>IFERROR(VLOOKUP($G927,[12]ITEM!$B$2:$AC$939,28,0),0)</f>
        <v>0</v>
      </c>
      <c r="CE927" s="227">
        <v>0</v>
      </c>
      <c r="CF927" s="227">
        <v>0</v>
      </c>
      <c r="CG927" s="227">
        <v>0</v>
      </c>
      <c r="CH927" s="227">
        <v>0</v>
      </c>
      <c r="CI927" s="375"/>
      <c r="CJ927" s="226">
        <f t="shared" si="379"/>
        <v>145</v>
      </c>
      <c r="CK927" s="226">
        <f t="shared" si="379"/>
        <v>220</v>
      </c>
      <c r="CL927" s="226">
        <f t="shared" si="379"/>
        <v>236</v>
      </c>
      <c r="CM927" s="226">
        <f t="shared" si="378"/>
        <v>247</v>
      </c>
      <c r="CN927" s="227">
        <f t="shared" si="378"/>
        <v>227</v>
      </c>
      <c r="CO927" s="227">
        <f t="shared" si="378"/>
        <v>205.35191166669279</v>
      </c>
      <c r="CP927" s="227">
        <f t="shared" si="378"/>
        <v>202.66729934947199</v>
      </c>
      <c r="CQ927" s="227">
        <f t="shared" si="363"/>
        <v>235.89674818835644</v>
      </c>
      <c r="CR927" s="226">
        <v>85</v>
      </c>
      <c r="CS927" s="226">
        <v>135</v>
      </c>
      <c r="CT927" s="226">
        <v>145</v>
      </c>
      <c r="CU927" s="226">
        <v>154</v>
      </c>
      <c r="CV927" s="227">
        <f t="shared" si="369"/>
        <v>5</v>
      </c>
      <c r="CW927" s="227">
        <f>CV927*(1+('[13]GROWTH (YoY)'!AR927/100))</f>
        <v>5.3519116666927911</v>
      </c>
      <c r="CX927" s="227">
        <f>CW927*(1+('[13]GROWTH (YoY)'!AS927/100))</f>
        <v>5.6672993494719863</v>
      </c>
      <c r="CY927" s="227">
        <f>CX927*(1+('[13]GROWTH (YoY)'!AT927/100))</f>
        <v>5.8967481883564528</v>
      </c>
      <c r="CZ927" s="226">
        <v>45</v>
      </c>
      <c r="DA927" s="226">
        <v>70</v>
      </c>
      <c r="DB927" s="226">
        <v>74</v>
      </c>
      <c r="DC927" s="226">
        <v>76</v>
      </c>
      <c r="DD927" s="227">
        <v>207</v>
      </c>
      <c r="DE927" s="227">
        <v>183</v>
      </c>
      <c r="DF927" s="227">
        <v>180</v>
      </c>
      <c r="DG927" s="227">
        <v>211</v>
      </c>
      <c r="DH927" s="226">
        <v>15</v>
      </c>
      <c r="DI927" s="226">
        <v>15</v>
      </c>
      <c r="DJ927" s="226">
        <v>17</v>
      </c>
      <c r="DK927" s="226">
        <v>17</v>
      </c>
      <c r="DL927" s="227">
        <v>15</v>
      </c>
      <c r="DM927" s="227">
        <v>17</v>
      </c>
      <c r="DN927" s="227">
        <v>17</v>
      </c>
      <c r="DO927" s="227">
        <v>19</v>
      </c>
      <c r="DP927" s="376">
        <f t="shared" si="367"/>
        <v>0</v>
      </c>
      <c r="DQ927" s="226">
        <f t="shared" si="367"/>
        <v>9</v>
      </c>
      <c r="DR927" s="226">
        <f t="shared" si="367"/>
        <v>17</v>
      </c>
      <c r="DS927" s="226">
        <f t="shared" si="366"/>
        <v>30</v>
      </c>
      <c r="DT927" s="227">
        <f t="shared" si="366"/>
        <v>0</v>
      </c>
      <c r="DU927" s="227">
        <f t="shared" si="366"/>
        <v>26.648088333307214</v>
      </c>
      <c r="DV927" s="227">
        <f t="shared" si="366"/>
        <v>52.332700650528011</v>
      </c>
      <c r="DW927" s="227">
        <f t="shared" si="366"/>
        <v>41.10325181164356</v>
      </c>
      <c r="DX927" s="377">
        <f t="shared" si="386"/>
        <v>0.39575289575289574</v>
      </c>
      <c r="DY927" s="377">
        <f t="shared" si="386"/>
        <v>0.40762812872467225</v>
      </c>
      <c r="DZ927" s="377">
        <f t="shared" si="386"/>
        <v>0.41921397379912662</v>
      </c>
      <c r="EA927" s="377">
        <f t="shared" si="386"/>
        <v>0.43417085427135677</v>
      </c>
      <c r="EB927" s="378">
        <f t="shared" si="368"/>
        <v>0.41022443890274313</v>
      </c>
      <c r="EC927" s="378">
        <f t="shared" si="368"/>
        <v>0.4223744292237443</v>
      </c>
      <c r="ED927" s="378">
        <f t="shared" si="368"/>
        <v>0.43743427970557308</v>
      </c>
      <c r="EE927" s="378">
        <f t="shared" si="368"/>
        <v>0.4390735146022155</v>
      </c>
      <c r="EG927" s="226">
        <v>487</v>
      </c>
      <c r="EH927" s="226">
        <v>219</v>
      </c>
      <c r="EI927" s="226">
        <v>268</v>
      </c>
      <c r="EJ927" s="226">
        <v>121</v>
      </c>
      <c r="EK927" s="226">
        <v>151</v>
      </c>
      <c r="EL927" s="226">
        <v>5132</v>
      </c>
      <c r="EM927" s="226">
        <v>4902</v>
      </c>
      <c r="EN927" s="379">
        <f t="shared" si="373"/>
        <v>0.44969199178644764</v>
      </c>
      <c r="EO927" s="226">
        <f t="shared" si="374"/>
        <v>45.149253731343286</v>
      </c>
      <c r="EP927" s="379">
        <f t="shared" si="375"/>
        <v>0.31006160164271046</v>
      </c>
      <c r="EQ927" s="226">
        <f t="shared" si="376"/>
        <v>29423.226812159002</v>
      </c>
      <c r="ER927" s="226">
        <f t="shared" si="377"/>
        <v>2056.9835441316468</v>
      </c>
      <c r="ES927" s="292"/>
      <c r="ET927" s="227">
        <v>802</v>
      </c>
      <c r="EU927" s="227">
        <v>331</v>
      </c>
      <c r="EV927" s="227">
        <v>471</v>
      </c>
      <c r="EW927" s="227">
        <v>216</v>
      </c>
      <c r="EX927" s="227">
        <v>223</v>
      </c>
      <c r="EY927" s="227">
        <v>7167</v>
      </c>
      <c r="EZ927" s="227">
        <v>6501</v>
      </c>
      <c r="FA927" s="380">
        <f t="shared" si="381"/>
        <v>0.41271820448877805</v>
      </c>
      <c r="FB927" s="228">
        <f t="shared" si="382"/>
        <v>45.859872611464972</v>
      </c>
      <c r="FC927" s="380">
        <f t="shared" si="383"/>
        <v>0.27805486284289277</v>
      </c>
      <c r="FD927" s="227">
        <f t="shared" si="384"/>
        <v>31114.831868285197</v>
      </c>
      <c r="FE927" s="227">
        <f t="shared" si="385"/>
        <v>2768.8047992616521</v>
      </c>
      <c r="FF927" s="227">
        <v>472</v>
      </c>
      <c r="FG927" s="228">
        <f t="shared" si="370"/>
        <v>45.974576271186443</v>
      </c>
      <c r="FH927" s="227">
        <v>217</v>
      </c>
      <c r="FI927" s="227">
        <v>472</v>
      </c>
      <c r="FJ927" s="227">
        <v>11</v>
      </c>
      <c r="FK927" s="227">
        <f t="shared" si="371"/>
        <v>244</v>
      </c>
      <c r="FL927" s="227">
        <v>46</v>
      </c>
      <c r="FM927" s="227">
        <f t="shared" si="372"/>
        <v>198</v>
      </c>
      <c r="FZ927" s="229"/>
      <c r="GA927" s="229"/>
      <c r="GB927" s="229"/>
      <c r="GC927" s="229"/>
      <c r="GD927" s="229"/>
    </row>
    <row r="928" spans="1:186" s="368" customFormat="1">
      <c r="A928" s="287" t="s">
        <v>2210</v>
      </c>
      <c r="B928" s="369" t="s">
        <v>2211</v>
      </c>
      <c r="C928" s="287" t="s">
        <v>2237</v>
      </c>
      <c r="D928" s="287" t="s">
        <v>87</v>
      </c>
      <c r="E928" s="369" t="s">
        <v>2238</v>
      </c>
      <c r="F928" s="287">
        <v>925</v>
      </c>
      <c r="G928" s="392" t="s">
        <v>2245</v>
      </c>
      <c r="H928" s="392" t="s">
        <v>2246</v>
      </c>
      <c r="I928" s="393" t="s">
        <v>2227</v>
      </c>
      <c r="J928" s="392" t="s">
        <v>2228</v>
      </c>
      <c r="K928" s="287" t="s">
        <v>1164</v>
      </c>
      <c r="L928" s="369" t="s">
        <v>2218</v>
      </c>
      <c r="M928" s="369" t="s">
        <v>3124</v>
      </c>
      <c r="N928" s="372">
        <v>1</v>
      </c>
      <c r="O928" s="373">
        <v>95</v>
      </c>
      <c r="P928" s="373">
        <v>136</v>
      </c>
      <c r="Q928" s="373">
        <v>142</v>
      </c>
      <c r="R928" s="373">
        <v>147</v>
      </c>
      <c r="S928" s="374">
        <v>300</v>
      </c>
      <c r="T928" s="374">
        <v>324</v>
      </c>
      <c r="U928" s="374">
        <v>354</v>
      </c>
      <c r="V928" s="374">
        <v>399</v>
      </c>
      <c r="W928" s="373">
        <v>39</v>
      </c>
      <c r="X928" s="373">
        <v>58</v>
      </c>
      <c r="Y928" s="373">
        <v>59</v>
      </c>
      <c r="Z928" s="373">
        <v>59</v>
      </c>
      <c r="AA928" s="374">
        <v>120</v>
      </c>
      <c r="AB928" s="374">
        <v>133</v>
      </c>
      <c r="AC928" s="374">
        <v>151</v>
      </c>
      <c r="AD928" s="374">
        <v>185</v>
      </c>
      <c r="AE928" s="373">
        <v>3</v>
      </c>
      <c r="AF928" s="373">
        <v>3</v>
      </c>
      <c r="AG928" s="373">
        <v>3</v>
      </c>
      <c r="AH928" s="373">
        <v>3</v>
      </c>
      <c r="AI928" s="374">
        <v>6</v>
      </c>
      <c r="AJ928" s="374">
        <v>6</v>
      </c>
      <c r="AK928" s="374">
        <v>6</v>
      </c>
      <c r="AL928" s="374">
        <v>6</v>
      </c>
      <c r="AM928" s="226">
        <v>56</v>
      </c>
      <c r="AN928" s="226">
        <v>78</v>
      </c>
      <c r="AO928" s="226">
        <v>83</v>
      </c>
      <c r="AP928" s="226">
        <v>88</v>
      </c>
      <c r="AQ928" s="227">
        <v>180</v>
      </c>
      <c r="AR928" s="227">
        <v>191</v>
      </c>
      <c r="AS928" s="227">
        <v>203</v>
      </c>
      <c r="AT928" s="227">
        <v>214</v>
      </c>
      <c r="AU928" s="226">
        <v>24</v>
      </c>
      <c r="AV928" s="226">
        <v>31</v>
      </c>
      <c r="AW928" s="226">
        <v>33</v>
      </c>
      <c r="AX928" s="226">
        <v>35</v>
      </c>
      <c r="AY928" s="227">
        <v>128</v>
      </c>
      <c r="AZ928" s="227">
        <v>135</v>
      </c>
      <c r="BA928" s="227">
        <v>141</v>
      </c>
      <c r="BB928" s="227">
        <v>149</v>
      </c>
      <c r="BC928" s="226">
        <f t="shared" si="388"/>
        <v>32</v>
      </c>
      <c r="BD928" s="226">
        <f t="shared" si="387"/>
        <v>12</v>
      </c>
      <c r="BE928" s="226">
        <f t="shared" si="387"/>
        <v>-33</v>
      </c>
      <c r="BF928" s="226">
        <f t="shared" si="387"/>
        <v>-24</v>
      </c>
      <c r="BG928" s="218">
        <f t="shared" si="387"/>
        <v>26</v>
      </c>
      <c r="BH928" s="218">
        <f t="shared" si="387"/>
        <v>53</v>
      </c>
      <c r="BI928" s="218">
        <f t="shared" si="387"/>
        <v>61</v>
      </c>
      <c r="BJ928" s="218">
        <f t="shared" si="387"/>
        <v>60</v>
      </c>
      <c r="BK928" s="226">
        <f t="shared" ref="BK928:BO991" si="390">BS928-CA928</f>
        <v>0</v>
      </c>
      <c r="BL928" s="226">
        <f t="shared" si="390"/>
        <v>35</v>
      </c>
      <c r="BM928" s="226">
        <f t="shared" si="390"/>
        <v>83</v>
      </c>
      <c r="BN928" s="226">
        <f t="shared" si="389"/>
        <v>77</v>
      </c>
      <c r="BO928" s="227">
        <f t="shared" si="389"/>
        <v>26</v>
      </c>
      <c r="BP928" s="227">
        <f t="shared" si="389"/>
        <v>3</v>
      </c>
      <c r="BQ928" s="227">
        <f t="shared" si="389"/>
        <v>1</v>
      </c>
      <c r="BR928" s="227">
        <f t="shared" si="380"/>
        <v>5</v>
      </c>
      <c r="BS928" s="226">
        <v>0</v>
      </c>
      <c r="BT928" s="226">
        <v>35</v>
      </c>
      <c r="BU928" s="226">
        <v>83</v>
      </c>
      <c r="BV928" s="226">
        <v>77</v>
      </c>
      <c r="BW928" s="227">
        <v>26</v>
      </c>
      <c r="BX928" s="227">
        <v>3</v>
      </c>
      <c r="BY928" s="227">
        <v>1</v>
      </c>
      <c r="BZ928" s="227">
        <v>5</v>
      </c>
      <c r="CA928" s="226">
        <v>0</v>
      </c>
      <c r="CB928" s="226">
        <f>IFERROR(VLOOKUP($G928,[12]ITEM!$B$2:$AC$939,26,0),0)</f>
        <v>0</v>
      </c>
      <c r="CC928" s="226">
        <f>IFERROR(VLOOKUP($G928,[12]ITEM!$B$2:$AC$939,27,0),0)</f>
        <v>0</v>
      </c>
      <c r="CD928" s="226">
        <f>IFERROR(VLOOKUP($G928,[12]ITEM!$B$2:$AC$939,28,0),0)</f>
        <v>0</v>
      </c>
      <c r="CE928" s="227">
        <v>0</v>
      </c>
      <c r="CF928" s="227">
        <v>0</v>
      </c>
      <c r="CG928" s="227">
        <v>0</v>
      </c>
      <c r="CH928" s="227">
        <v>0</v>
      </c>
      <c r="CI928" s="375"/>
      <c r="CJ928" s="226">
        <f t="shared" si="379"/>
        <v>31</v>
      </c>
      <c r="CK928" s="226">
        <f t="shared" si="379"/>
        <v>47</v>
      </c>
      <c r="CL928" s="226">
        <f t="shared" si="379"/>
        <v>50</v>
      </c>
      <c r="CM928" s="226">
        <f t="shared" si="378"/>
        <v>51</v>
      </c>
      <c r="CN928" s="227">
        <f t="shared" si="378"/>
        <v>26</v>
      </c>
      <c r="CO928" s="227">
        <f t="shared" si="378"/>
        <v>24.060698235042665</v>
      </c>
      <c r="CP928" s="227">
        <f t="shared" si="378"/>
        <v>23.125983113359656</v>
      </c>
      <c r="CQ928" s="227">
        <f t="shared" si="363"/>
        <v>28.188130850517982</v>
      </c>
      <c r="CR928" s="226">
        <v>13</v>
      </c>
      <c r="CS928" s="226">
        <v>19</v>
      </c>
      <c r="CT928" s="226">
        <v>20</v>
      </c>
      <c r="CU928" s="226">
        <v>21</v>
      </c>
      <c r="CV928" s="227">
        <f t="shared" si="369"/>
        <v>1</v>
      </c>
      <c r="CW928" s="227">
        <f>CV928*(1+('[13]GROWTH (YoY)'!AR928/100))</f>
        <v>1.0606982350426644</v>
      </c>
      <c r="CX928" s="227">
        <f>CW928*(1+('[13]GROWTH (YoY)'!AS928/100))</f>
        <v>1.1259831133596558</v>
      </c>
      <c r="CY928" s="227">
        <f>CX928*(1+('[13]GROWTH (YoY)'!AT928/100))</f>
        <v>1.1881308505179835</v>
      </c>
      <c r="CZ928" s="226">
        <v>17</v>
      </c>
      <c r="DA928" s="226">
        <v>27</v>
      </c>
      <c r="DB928" s="226">
        <v>29</v>
      </c>
      <c r="DC928" s="226">
        <v>29</v>
      </c>
      <c r="DD928" s="227">
        <v>24</v>
      </c>
      <c r="DE928" s="227">
        <v>22</v>
      </c>
      <c r="DF928" s="227">
        <v>21</v>
      </c>
      <c r="DG928" s="227">
        <v>25</v>
      </c>
      <c r="DH928" s="226">
        <v>1</v>
      </c>
      <c r="DI928" s="226">
        <v>1</v>
      </c>
      <c r="DJ928" s="226">
        <v>1</v>
      </c>
      <c r="DK928" s="226">
        <v>1</v>
      </c>
      <c r="DL928" s="227">
        <v>1</v>
      </c>
      <c r="DM928" s="227">
        <v>1</v>
      </c>
      <c r="DN928" s="227">
        <v>1</v>
      </c>
      <c r="DO928" s="227">
        <v>2</v>
      </c>
      <c r="DP928" s="376">
        <f t="shared" si="367"/>
        <v>1</v>
      </c>
      <c r="DQ928" s="226">
        <f t="shared" si="367"/>
        <v>-35</v>
      </c>
      <c r="DR928" s="226">
        <f t="shared" si="367"/>
        <v>-83</v>
      </c>
      <c r="DS928" s="226">
        <f t="shared" si="366"/>
        <v>-75</v>
      </c>
      <c r="DT928" s="227">
        <f t="shared" si="366"/>
        <v>0</v>
      </c>
      <c r="DU928" s="227">
        <f t="shared" si="366"/>
        <v>28.939301764957335</v>
      </c>
      <c r="DV928" s="227">
        <f t="shared" si="366"/>
        <v>37.874016886640348</v>
      </c>
      <c r="DW928" s="227">
        <f t="shared" si="366"/>
        <v>31.811869149482018</v>
      </c>
      <c r="DX928" s="377">
        <f t="shared" si="386"/>
        <v>0.41052631578947368</v>
      </c>
      <c r="DY928" s="377">
        <f t="shared" si="386"/>
        <v>0.4264705882352941</v>
      </c>
      <c r="DZ928" s="377">
        <f t="shared" si="386"/>
        <v>0.41549295774647887</v>
      </c>
      <c r="EA928" s="377">
        <f t="shared" si="386"/>
        <v>0.40136054421768708</v>
      </c>
      <c r="EB928" s="378">
        <f t="shared" si="368"/>
        <v>0.4</v>
      </c>
      <c r="EC928" s="378">
        <f t="shared" si="368"/>
        <v>0.41049382716049382</v>
      </c>
      <c r="ED928" s="378">
        <f t="shared" si="368"/>
        <v>0.42655367231638419</v>
      </c>
      <c r="EE928" s="378">
        <f t="shared" si="368"/>
        <v>0.46365914786967416</v>
      </c>
      <c r="EG928" s="226">
        <v>95</v>
      </c>
      <c r="EH928" s="226">
        <v>39</v>
      </c>
      <c r="EI928" s="226">
        <v>56</v>
      </c>
      <c r="EJ928" s="226">
        <v>24</v>
      </c>
      <c r="EK928" s="226">
        <v>35</v>
      </c>
      <c r="EL928" s="226">
        <v>999</v>
      </c>
      <c r="EM928" s="226">
        <v>903</v>
      </c>
      <c r="EN928" s="379">
        <f t="shared" si="373"/>
        <v>0.41052631578947368</v>
      </c>
      <c r="EO928" s="226">
        <f t="shared" si="374"/>
        <v>42.857142857142854</v>
      </c>
      <c r="EP928" s="379">
        <f t="shared" si="375"/>
        <v>0.36842105263157893</v>
      </c>
      <c r="EQ928" s="226">
        <f t="shared" si="376"/>
        <v>35035.035035035035</v>
      </c>
      <c r="ER928" s="226">
        <f t="shared" si="377"/>
        <v>2214.8394241417495</v>
      </c>
      <c r="ES928" s="292"/>
      <c r="ET928" s="227">
        <v>300</v>
      </c>
      <c r="EU928" s="227">
        <v>121</v>
      </c>
      <c r="EV928" s="227">
        <v>180</v>
      </c>
      <c r="EW928" s="227">
        <v>128</v>
      </c>
      <c r="EX928" s="227">
        <v>152</v>
      </c>
      <c r="EY928" s="227">
        <v>6038</v>
      </c>
      <c r="EZ928" s="227">
        <v>5328</v>
      </c>
      <c r="FA928" s="380">
        <f t="shared" si="381"/>
        <v>0.40333333333333332</v>
      </c>
      <c r="FB928" s="228">
        <f t="shared" si="382"/>
        <v>71.111111111111114</v>
      </c>
      <c r="FC928" s="380">
        <f t="shared" si="383"/>
        <v>0.50666666666666671</v>
      </c>
      <c r="FD928" s="227">
        <f t="shared" si="384"/>
        <v>25173.898641934415</v>
      </c>
      <c r="FE928" s="227">
        <f t="shared" si="385"/>
        <v>2002.002002002002</v>
      </c>
      <c r="FF928" s="227">
        <v>180</v>
      </c>
      <c r="FG928" s="228">
        <f t="shared" si="370"/>
        <v>39.444444444444443</v>
      </c>
      <c r="FH928" s="227">
        <v>71</v>
      </c>
      <c r="FI928" s="227">
        <v>180</v>
      </c>
      <c r="FJ928" s="227">
        <v>2</v>
      </c>
      <c r="FK928" s="227">
        <f t="shared" si="371"/>
        <v>107</v>
      </c>
      <c r="FL928" s="227">
        <v>17</v>
      </c>
      <c r="FM928" s="227">
        <f t="shared" si="372"/>
        <v>90</v>
      </c>
      <c r="FZ928" s="229"/>
      <c r="GA928" s="229"/>
      <c r="GB928" s="229"/>
      <c r="GC928" s="229"/>
      <c r="GD928" s="229"/>
    </row>
    <row r="929" spans="1:186" s="368" customFormat="1">
      <c r="A929" s="287" t="s">
        <v>2210</v>
      </c>
      <c r="B929" s="369" t="s">
        <v>2211</v>
      </c>
      <c r="C929" s="287" t="s">
        <v>2237</v>
      </c>
      <c r="D929" s="287" t="s">
        <v>87</v>
      </c>
      <c r="E929" s="369" t="s">
        <v>2238</v>
      </c>
      <c r="F929" s="287">
        <v>926</v>
      </c>
      <c r="G929" s="392" t="s">
        <v>2247</v>
      </c>
      <c r="H929" s="392" t="s">
        <v>2248</v>
      </c>
      <c r="I929" s="393" t="s">
        <v>2227</v>
      </c>
      <c r="J929" s="392" t="s">
        <v>2228</v>
      </c>
      <c r="K929" s="287" t="s">
        <v>1164</v>
      </c>
      <c r="L929" s="369" t="s">
        <v>2218</v>
      </c>
      <c r="M929" s="369" t="s">
        <v>3124</v>
      </c>
      <c r="N929" s="372">
        <v>1</v>
      </c>
      <c r="O929" s="373">
        <v>585</v>
      </c>
      <c r="P929" s="373">
        <v>826</v>
      </c>
      <c r="Q929" s="373">
        <v>850</v>
      </c>
      <c r="R929" s="373">
        <v>876</v>
      </c>
      <c r="S929" s="374">
        <v>1090</v>
      </c>
      <c r="T929" s="374">
        <v>1123</v>
      </c>
      <c r="U929" s="374">
        <v>1177</v>
      </c>
      <c r="V929" s="374">
        <v>1272</v>
      </c>
      <c r="W929" s="373">
        <v>252</v>
      </c>
      <c r="X929" s="373">
        <v>362</v>
      </c>
      <c r="Y929" s="373">
        <v>369</v>
      </c>
      <c r="Z929" s="373">
        <v>371</v>
      </c>
      <c r="AA929" s="374">
        <v>436</v>
      </c>
      <c r="AB929" s="374">
        <v>444</v>
      </c>
      <c r="AC929" s="374">
        <v>467</v>
      </c>
      <c r="AD929" s="374">
        <v>505</v>
      </c>
      <c r="AE929" s="373">
        <v>16</v>
      </c>
      <c r="AF929" s="373">
        <v>16</v>
      </c>
      <c r="AG929" s="373">
        <v>15</v>
      </c>
      <c r="AH929" s="373">
        <v>14</v>
      </c>
      <c r="AI929" s="374">
        <v>22</v>
      </c>
      <c r="AJ929" s="374">
        <v>20</v>
      </c>
      <c r="AK929" s="374">
        <v>20</v>
      </c>
      <c r="AL929" s="374">
        <v>21</v>
      </c>
      <c r="AM929" s="226">
        <v>333</v>
      </c>
      <c r="AN929" s="226">
        <v>464</v>
      </c>
      <c r="AO929" s="226">
        <v>481</v>
      </c>
      <c r="AP929" s="226">
        <v>504</v>
      </c>
      <c r="AQ929" s="227">
        <v>654</v>
      </c>
      <c r="AR929" s="227">
        <v>679</v>
      </c>
      <c r="AS929" s="227">
        <v>710</v>
      </c>
      <c r="AT929" s="227">
        <v>767</v>
      </c>
      <c r="AU929" s="226">
        <v>82</v>
      </c>
      <c r="AV929" s="226">
        <v>159</v>
      </c>
      <c r="AW929" s="226">
        <v>193</v>
      </c>
      <c r="AX929" s="226">
        <v>202</v>
      </c>
      <c r="AY929" s="227">
        <v>260</v>
      </c>
      <c r="AZ929" s="227">
        <v>269</v>
      </c>
      <c r="BA929" s="227">
        <v>280</v>
      </c>
      <c r="BB929" s="227">
        <v>303</v>
      </c>
      <c r="BC929" s="226">
        <f t="shared" si="388"/>
        <v>250</v>
      </c>
      <c r="BD929" s="226">
        <f t="shared" si="387"/>
        <v>281</v>
      </c>
      <c r="BE929" s="226">
        <f t="shared" si="387"/>
        <v>244</v>
      </c>
      <c r="BF929" s="226">
        <f t="shared" si="387"/>
        <v>256</v>
      </c>
      <c r="BG929" s="218">
        <f t="shared" si="387"/>
        <v>353</v>
      </c>
      <c r="BH929" s="218">
        <f t="shared" si="387"/>
        <v>357</v>
      </c>
      <c r="BI929" s="218">
        <f t="shared" si="387"/>
        <v>376</v>
      </c>
      <c r="BJ929" s="218">
        <f t="shared" si="387"/>
        <v>436</v>
      </c>
      <c r="BK929" s="226">
        <f t="shared" si="390"/>
        <v>1</v>
      </c>
      <c r="BL929" s="226">
        <f t="shared" si="390"/>
        <v>24</v>
      </c>
      <c r="BM929" s="226">
        <f t="shared" si="390"/>
        <v>44</v>
      </c>
      <c r="BN929" s="226">
        <f t="shared" si="389"/>
        <v>46</v>
      </c>
      <c r="BO929" s="227">
        <f t="shared" si="389"/>
        <v>41</v>
      </c>
      <c r="BP929" s="227">
        <f t="shared" si="389"/>
        <v>53</v>
      </c>
      <c r="BQ929" s="227">
        <f t="shared" si="389"/>
        <v>54</v>
      </c>
      <c r="BR929" s="227">
        <f t="shared" si="380"/>
        <v>28</v>
      </c>
      <c r="BS929" s="226">
        <v>1</v>
      </c>
      <c r="BT929" s="226">
        <v>24</v>
      </c>
      <c r="BU929" s="226">
        <v>44</v>
      </c>
      <c r="BV929" s="226">
        <v>46</v>
      </c>
      <c r="BW929" s="227">
        <v>41</v>
      </c>
      <c r="BX929" s="227">
        <v>53</v>
      </c>
      <c r="BY929" s="227">
        <v>54</v>
      </c>
      <c r="BZ929" s="227">
        <v>28</v>
      </c>
      <c r="CA929" s="226">
        <v>0</v>
      </c>
      <c r="CB929" s="226">
        <f>IFERROR(VLOOKUP($G929,[12]ITEM!$B$2:$AC$939,26,0),0)</f>
        <v>0</v>
      </c>
      <c r="CC929" s="226">
        <f>IFERROR(VLOOKUP($G929,[12]ITEM!$B$2:$AC$939,27,0),0)</f>
        <v>0</v>
      </c>
      <c r="CD929" s="226">
        <f>IFERROR(VLOOKUP($G929,[12]ITEM!$B$2:$AC$939,28,0),0)</f>
        <v>0</v>
      </c>
      <c r="CE929" s="227">
        <v>0</v>
      </c>
      <c r="CF929" s="227">
        <v>0</v>
      </c>
      <c r="CG929" s="227">
        <v>0</v>
      </c>
      <c r="CH929" s="227">
        <v>0</v>
      </c>
      <c r="CI929" s="375"/>
      <c r="CJ929" s="226">
        <f t="shared" si="379"/>
        <v>250</v>
      </c>
      <c r="CK929" s="226">
        <f t="shared" si="379"/>
        <v>342</v>
      </c>
      <c r="CL929" s="226">
        <f t="shared" si="379"/>
        <v>357</v>
      </c>
      <c r="CM929" s="226">
        <f t="shared" si="378"/>
        <v>372</v>
      </c>
      <c r="CN929" s="227">
        <f t="shared" si="378"/>
        <v>353</v>
      </c>
      <c r="CO929" s="227">
        <f t="shared" si="378"/>
        <v>368.39466666666675</v>
      </c>
      <c r="CP929" s="227">
        <f t="shared" si="378"/>
        <v>384.35242239642531</v>
      </c>
      <c r="CQ929" s="227">
        <f t="shared" si="363"/>
        <v>416.30124233432196</v>
      </c>
      <c r="CR929" s="226">
        <v>232</v>
      </c>
      <c r="CS929" s="226">
        <v>324</v>
      </c>
      <c r="CT929" s="226">
        <v>336</v>
      </c>
      <c r="CU929" s="226">
        <v>352</v>
      </c>
      <c r="CV929" s="227">
        <f t="shared" si="369"/>
        <v>332</v>
      </c>
      <c r="CW929" s="227">
        <f>CV929*(1+('[13]GROWTH (YoY)'!AR929/100))</f>
        <v>344.39466666666675</v>
      </c>
      <c r="CX929" s="227">
        <f>CW929*(1+('[13]GROWTH (YoY)'!AS929/100))</f>
        <v>360.35242239642531</v>
      </c>
      <c r="CY929" s="227">
        <f>CX929*(1+('[13]GROWTH (YoY)'!AT929/100))</f>
        <v>389.30124233432196</v>
      </c>
      <c r="CZ929" s="226">
        <v>0</v>
      </c>
      <c r="DA929" s="226">
        <v>0</v>
      </c>
      <c r="DB929" s="226">
        <v>0</v>
      </c>
      <c r="DC929" s="226">
        <v>0</v>
      </c>
      <c r="DD929" s="227">
        <v>3</v>
      </c>
      <c r="DE929" s="227">
        <v>3</v>
      </c>
      <c r="DF929" s="227">
        <v>3</v>
      </c>
      <c r="DG929" s="227">
        <v>4</v>
      </c>
      <c r="DH929" s="226">
        <v>18</v>
      </c>
      <c r="DI929" s="226">
        <v>18</v>
      </c>
      <c r="DJ929" s="226">
        <v>21</v>
      </c>
      <c r="DK929" s="226">
        <v>20</v>
      </c>
      <c r="DL929" s="227">
        <v>18</v>
      </c>
      <c r="DM929" s="227">
        <v>21</v>
      </c>
      <c r="DN929" s="227">
        <v>21</v>
      </c>
      <c r="DO929" s="227">
        <v>23</v>
      </c>
      <c r="DP929" s="376">
        <f t="shared" si="367"/>
        <v>0</v>
      </c>
      <c r="DQ929" s="226">
        <f t="shared" si="367"/>
        <v>-61</v>
      </c>
      <c r="DR929" s="226">
        <f t="shared" si="367"/>
        <v>-113</v>
      </c>
      <c r="DS929" s="226">
        <f t="shared" si="366"/>
        <v>-116</v>
      </c>
      <c r="DT929" s="227">
        <f t="shared" si="366"/>
        <v>0</v>
      </c>
      <c r="DU929" s="227">
        <f t="shared" si="366"/>
        <v>-11.394666666666751</v>
      </c>
      <c r="DV929" s="227">
        <f t="shared" si="366"/>
        <v>-8.352422396425311</v>
      </c>
      <c r="DW929" s="227">
        <f t="shared" si="366"/>
        <v>19.698757665678045</v>
      </c>
      <c r="DX929" s="377">
        <f t="shared" si="386"/>
        <v>0.43076923076923079</v>
      </c>
      <c r="DY929" s="377">
        <f t="shared" si="386"/>
        <v>0.43825665859564167</v>
      </c>
      <c r="DZ929" s="377">
        <f t="shared" si="386"/>
        <v>0.43411764705882355</v>
      </c>
      <c r="EA929" s="377">
        <f t="shared" si="386"/>
        <v>0.42351598173515981</v>
      </c>
      <c r="EB929" s="378">
        <f t="shared" si="368"/>
        <v>0.4</v>
      </c>
      <c r="EC929" s="378">
        <f t="shared" si="368"/>
        <v>0.39536954585930545</v>
      </c>
      <c r="ED929" s="378">
        <f t="shared" si="368"/>
        <v>0.39677145284621917</v>
      </c>
      <c r="EE929" s="378">
        <f t="shared" si="368"/>
        <v>0.3970125786163522</v>
      </c>
      <c r="EG929" s="226">
        <v>585</v>
      </c>
      <c r="EH929" s="226">
        <v>255</v>
      </c>
      <c r="EI929" s="226">
        <v>330</v>
      </c>
      <c r="EJ929" s="226">
        <v>81</v>
      </c>
      <c r="EK929" s="226">
        <v>197</v>
      </c>
      <c r="EL929" s="226">
        <v>2608</v>
      </c>
      <c r="EM929" s="226">
        <v>2592</v>
      </c>
      <c r="EN929" s="379">
        <f t="shared" si="373"/>
        <v>0.4358974358974359</v>
      </c>
      <c r="EO929" s="226">
        <f t="shared" si="374"/>
        <v>24.545454545454547</v>
      </c>
      <c r="EP929" s="379">
        <f t="shared" si="375"/>
        <v>0.33675213675213678</v>
      </c>
      <c r="EQ929" s="226">
        <f t="shared" si="376"/>
        <v>75536.809815950925</v>
      </c>
      <c r="ER929" s="226">
        <f t="shared" si="377"/>
        <v>2604.1666666666665</v>
      </c>
      <c r="ES929" s="292"/>
      <c r="ET929" s="227">
        <v>1571</v>
      </c>
      <c r="EU929" s="227">
        <v>517</v>
      </c>
      <c r="EV929" s="227">
        <v>1054</v>
      </c>
      <c r="EW929" s="227">
        <v>419</v>
      </c>
      <c r="EX929" s="227">
        <v>782</v>
      </c>
      <c r="EY929" s="227">
        <v>7639</v>
      </c>
      <c r="EZ929" s="227">
        <v>7612</v>
      </c>
      <c r="FA929" s="380">
        <f t="shared" si="381"/>
        <v>0.32908975175047739</v>
      </c>
      <c r="FB929" s="228">
        <f t="shared" si="382"/>
        <v>39.753320683111951</v>
      </c>
      <c r="FC929" s="380">
        <f t="shared" si="383"/>
        <v>0.49777211966900065</v>
      </c>
      <c r="FD929" s="227">
        <f t="shared" si="384"/>
        <v>102369.42008116246</v>
      </c>
      <c r="FE929" s="227">
        <f t="shared" si="385"/>
        <v>4587.0555263618853</v>
      </c>
      <c r="FF929" s="227">
        <v>654</v>
      </c>
      <c r="FG929" s="228">
        <f t="shared" si="370"/>
        <v>34.25076452599388</v>
      </c>
      <c r="FH929" s="227">
        <v>224</v>
      </c>
      <c r="FI929" s="227">
        <v>654</v>
      </c>
      <c r="FJ929" s="227">
        <v>7</v>
      </c>
      <c r="FK929" s="227">
        <f t="shared" si="371"/>
        <v>423</v>
      </c>
      <c r="FL929" s="227">
        <v>63</v>
      </c>
      <c r="FM929" s="227">
        <f t="shared" si="372"/>
        <v>360</v>
      </c>
      <c r="FZ929" s="229"/>
      <c r="GA929" s="229"/>
      <c r="GB929" s="229"/>
      <c r="GC929" s="229"/>
      <c r="GD929" s="229"/>
    </row>
    <row r="930" spans="1:186" s="368" customFormat="1">
      <c r="A930" s="287" t="s">
        <v>2210</v>
      </c>
      <c r="B930" s="369" t="s">
        <v>2211</v>
      </c>
      <c r="C930" s="287" t="s">
        <v>2249</v>
      </c>
      <c r="D930" s="287" t="s">
        <v>87</v>
      </c>
      <c r="E930" s="369" t="s">
        <v>2250</v>
      </c>
      <c r="F930" s="287">
        <v>927</v>
      </c>
      <c r="G930" s="392" t="s">
        <v>2251</v>
      </c>
      <c r="H930" s="392" t="s">
        <v>2252</v>
      </c>
      <c r="I930" s="393" t="s">
        <v>2227</v>
      </c>
      <c r="J930" s="392" t="s">
        <v>2228</v>
      </c>
      <c r="K930" s="287" t="s">
        <v>1164</v>
      </c>
      <c r="L930" s="369" t="s">
        <v>2218</v>
      </c>
      <c r="M930" s="369" t="s">
        <v>3124</v>
      </c>
      <c r="N930" s="372">
        <v>1</v>
      </c>
      <c r="O930" s="373">
        <v>267</v>
      </c>
      <c r="P930" s="373">
        <v>380</v>
      </c>
      <c r="Q930" s="373">
        <v>401</v>
      </c>
      <c r="R930" s="373">
        <v>424</v>
      </c>
      <c r="S930" s="374">
        <v>635</v>
      </c>
      <c r="T930" s="374">
        <v>668</v>
      </c>
      <c r="U930" s="374">
        <v>710</v>
      </c>
      <c r="V930" s="374">
        <v>739</v>
      </c>
      <c r="W930" s="373">
        <v>150</v>
      </c>
      <c r="X930" s="373">
        <v>215</v>
      </c>
      <c r="Y930" s="373">
        <v>227</v>
      </c>
      <c r="Z930" s="373">
        <v>238</v>
      </c>
      <c r="AA930" s="374">
        <v>350</v>
      </c>
      <c r="AB930" s="374">
        <v>371</v>
      </c>
      <c r="AC930" s="374">
        <v>388</v>
      </c>
      <c r="AD930" s="374">
        <v>407</v>
      </c>
      <c r="AE930" s="373">
        <v>5</v>
      </c>
      <c r="AF930" s="373">
        <v>6</v>
      </c>
      <c r="AG930" s="373">
        <v>5</v>
      </c>
      <c r="AH930" s="373">
        <v>5</v>
      </c>
      <c r="AI930" s="374">
        <v>10</v>
      </c>
      <c r="AJ930" s="374">
        <v>9</v>
      </c>
      <c r="AK930" s="374">
        <v>9</v>
      </c>
      <c r="AL930" s="374">
        <v>9</v>
      </c>
      <c r="AM930" s="226">
        <v>117</v>
      </c>
      <c r="AN930" s="226">
        <v>165</v>
      </c>
      <c r="AO930" s="226">
        <v>174</v>
      </c>
      <c r="AP930" s="226">
        <v>186</v>
      </c>
      <c r="AQ930" s="227">
        <v>285</v>
      </c>
      <c r="AR930" s="227">
        <v>298</v>
      </c>
      <c r="AS930" s="227">
        <v>322</v>
      </c>
      <c r="AT930" s="227">
        <v>332</v>
      </c>
      <c r="AU930" s="226">
        <v>11</v>
      </c>
      <c r="AV930" s="226">
        <v>45</v>
      </c>
      <c r="AW930" s="226">
        <v>48</v>
      </c>
      <c r="AX930" s="226">
        <v>51</v>
      </c>
      <c r="AY930" s="227">
        <v>78</v>
      </c>
      <c r="AZ930" s="227">
        <v>82</v>
      </c>
      <c r="BA930" s="227">
        <v>88</v>
      </c>
      <c r="BB930" s="227">
        <v>91</v>
      </c>
      <c r="BC930" s="226">
        <f t="shared" si="388"/>
        <v>106</v>
      </c>
      <c r="BD930" s="226">
        <f t="shared" si="387"/>
        <v>119</v>
      </c>
      <c r="BE930" s="226">
        <f t="shared" si="387"/>
        <v>124</v>
      </c>
      <c r="BF930" s="226">
        <f t="shared" si="387"/>
        <v>131</v>
      </c>
      <c r="BG930" s="218">
        <f t="shared" si="387"/>
        <v>206</v>
      </c>
      <c r="BH930" s="218">
        <f t="shared" si="387"/>
        <v>214</v>
      </c>
      <c r="BI930" s="218">
        <f t="shared" si="387"/>
        <v>229</v>
      </c>
      <c r="BJ930" s="218">
        <f t="shared" si="387"/>
        <v>239</v>
      </c>
      <c r="BK930" s="226">
        <f t="shared" si="390"/>
        <v>0</v>
      </c>
      <c r="BL930" s="226">
        <f t="shared" si="390"/>
        <v>1</v>
      </c>
      <c r="BM930" s="226">
        <f t="shared" si="390"/>
        <v>2</v>
      </c>
      <c r="BN930" s="226">
        <f t="shared" si="389"/>
        <v>4</v>
      </c>
      <c r="BO930" s="227">
        <f t="shared" si="389"/>
        <v>1</v>
      </c>
      <c r="BP930" s="227">
        <f t="shared" si="389"/>
        <v>2</v>
      </c>
      <c r="BQ930" s="227">
        <f t="shared" si="389"/>
        <v>5</v>
      </c>
      <c r="BR930" s="227">
        <f t="shared" si="380"/>
        <v>2</v>
      </c>
      <c r="BS930" s="226">
        <v>0</v>
      </c>
      <c r="BT930" s="226">
        <v>1</v>
      </c>
      <c r="BU930" s="226">
        <v>2</v>
      </c>
      <c r="BV930" s="226">
        <v>4</v>
      </c>
      <c r="BW930" s="227">
        <v>1</v>
      </c>
      <c r="BX930" s="227">
        <v>2</v>
      </c>
      <c r="BY930" s="227">
        <v>5</v>
      </c>
      <c r="BZ930" s="227">
        <v>2</v>
      </c>
      <c r="CA930" s="226">
        <v>0</v>
      </c>
      <c r="CB930" s="226">
        <f>IFERROR(VLOOKUP($G930,[12]ITEM!$B$2:$AC$939,26,0),0)</f>
        <v>0</v>
      </c>
      <c r="CC930" s="226">
        <f>IFERROR(VLOOKUP($G930,[12]ITEM!$B$2:$AC$939,27,0),0)</f>
        <v>0</v>
      </c>
      <c r="CD930" s="226">
        <f>IFERROR(VLOOKUP($G930,[12]ITEM!$B$2:$AC$939,28,0),0)</f>
        <v>0</v>
      </c>
      <c r="CE930" s="227">
        <v>0</v>
      </c>
      <c r="CF930" s="227">
        <v>0</v>
      </c>
      <c r="CG930" s="227">
        <v>0</v>
      </c>
      <c r="CH930" s="227">
        <v>0</v>
      </c>
      <c r="CI930" s="375"/>
      <c r="CJ930" s="226">
        <f t="shared" si="379"/>
        <v>106</v>
      </c>
      <c r="CK930" s="226">
        <f t="shared" si="379"/>
        <v>146</v>
      </c>
      <c r="CL930" s="226">
        <f t="shared" si="379"/>
        <v>155</v>
      </c>
      <c r="CM930" s="226">
        <f t="shared" si="378"/>
        <v>165</v>
      </c>
      <c r="CN930" s="227">
        <f t="shared" si="378"/>
        <v>206</v>
      </c>
      <c r="CO930" s="227">
        <f t="shared" si="378"/>
        <v>215.62402920514702</v>
      </c>
      <c r="CP930" s="227">
        <f t="shared" si="378"/>
        <v>232.36368653311189</v>
      </c>
      <c r="CQ930" s="227">
        <f t="shared" si="363"/>
        <v>240.55466315342574</v>
      </c>
      <c r="CR930" s="226">
        <v>100</v>
      </c>
      <c r="CS930" s="226">
        <v>141</v>
      </c>
      <c r="CT930" s="226">
        <v>149</v>
      </c>
      <c r="CU930" s="226">
        <v>159</v>
      </c>
      <c r="CV930" s="227">
        <f t="shared" si="369"/>
        <v>198</v>
      </c>
      <c r="CW930" s="227">
        <f>CV930*(1+('[13]GROWTH (YoY)'!AR930/100))</f>
        <v>206.62402920514702</v>
      </c>
      <c r="CX930" s="227">
        <f>CW930*(1+('[13]GROWTH (YoY)'!AS930/100))</f>
        <v>223.36368653311189</v>
      </c>
      <c r="CY930" s="227">
        <f>CX930*(1+('[13]GROWTH (YoY)'!AT930/100))</f>
        <v>230.55466315342574</v>
      </c>
      <c r="CZ930" s="226">
        <v>0</v>
      </c>
      <c r="DA930" s="226">
        <v>0</v>
      </c>
      <c r="DB930" s="226">
        <v>0</v>
      </c>
      <c r="DC930" s="226">
        <v>0</v>
      </c>
      <c r="DD930" s="227">
        <v>3</v>
      </c>
      <c r="DE930" s="227">
        <v>3</v>
      </c>
      <c r="DF930" s="227">
        <v>3</v>
      </c>
      <c r="DG930" s="227">
        <v>3</v>
      </c>
      <c r="DH930" s="226">
        <v>6</v>
      </c>
      <c r="DI930" s="226">
        <v>5</v>
      </c>
      <c r="DJ930" s="226">
        <v>6</v>
      </c>
      <c r="DK930" s="226">
        <v>6</v>
      </c>
      <c r="DL930" s="227">
        <v>5</v>
      </c>
      <c r="DM930" s="227">
        <v>6</v>
      </c>
      <c r="DN930" s="227">
        <v>6</v>
      </c>
      <c r="DO930" s="227">
        <v>7</v>
      </c>
      <c r="DP930" s="376">
        <f t="shared" si="367"/>
        <v>0</v>
      </c>
      <c r="DQ930" s="226">
        <f t="shared" si="367"/>
        <v>-27</v>
      </c>
      <c r="DR930" s="226">
        <f t="shared" si="367"/>
        <v>-31</v>
      </c>
      <c r="DS930" s="226">
        <f t="shared" si="366"/>
        <v>-34</v>
      </c>
      <c r="DT930" s="227">
        <f t="shared" ref="DS930:DW981" si="391">BG930-CN930</f>
        <v>0</v>
      </c>
      <c r="DU930" s="227">
        <f t="shared" si="391"/>
        <v>-1.6240292051470249</v>
      </c>
      <c r="DV930" s="227">
        <f t="shared" si="391"/>
        <v>-3.3636865331118884</v>
      </c>
      <c r="DW930" s="227">
        <f t="shared" si="391"/>
        <v>-1.5546631534257358</v>
      </c>
      <c r="DX930" s="377">
        <f t="shared" si="386"/>
        <v>0.5617977528089888</v>
      </c>
      <c r="DY930" s="377">
        <f t="shared" si="386"/>
        <v>0.56578947368421051</v>
      </c>
      <c r="DZ930" s="377">
        <f t="shared" si="386"/>
        <v>0.56608478802992523</v>
      </c>
      <c r="EA930" s="377">
        <f t="shared" si="386"/>
        <v>0.56132075471698117</v>
      </c>
      <c r="EB930" s="378">
        <f t="shared" si="368"/>
        <v>0.55118110236220474</v>
      </c>
      <c r="EC930" s="378">
        <f t="shared" si="368"/>
        <v>0.55538922155688619</v>
      </c>
      <c r="ED930" s="378">
        <f t="shared" si="368"/>
        <v>0.54647887323943667</v>
      </c>
      <c r="EE930" s="378">
        <f t="shared" si="368"/>
        <v>0.55074424898511498</v>
      </c>
      <c r="EG930" s="226">
        <v>267</v>
      </c>
      <c r="EH930" s="226">
        <v>152</v>
      </c>
      <c r="EI930" s="226">
        <v>115</v>
      </c>
      <c r="EJ930" s="226">
        <v>11</v>
      </c>
      <c r="EK930" s="226">
        <v>194</v>
      </c>
      <c r="EL930" s="226">
        <v>255</v>
      </c>
      <c r="EM930" s="226">
        <v>255</v>
      </c>
      <c r="EN930" s="379">
        <f t="shared" si="373"/>
        <v>0.56928838951310856</v>
      </c>
      <c r="EO930" s="226">
        <f t="shared" si="374"/>
        <v>9.5652173913043477</v>
      </c>
      <c r="EP930" s="379">
        <f t="shared" si="375"/>
        <v>0.72659176029962547</v>
      </c>
      <c r="EQ930" s="226">
        <f t="shared" si="376"/>
        <v>760784.31372549024</v>
      </c>
      <c r="ER930" s="226">
        <f t="shared" si="377"/>
        <v>3594.7712418300653</v>
      </c>
      <c r="ES930" s="292"/>
      <c r="ET930" s="227">
        <v>371</v>
      </c>
      <c r="EU930" s="227">
        <v>89</v>
      </c>
      <c r="EV930" s="227">
        <v>281</v>
      </c>
      <c r="EW930" s="227">
        <v>77</v>
      </c>
      <c r="EX930" s="227">
        <v>336</v>
      </c>
      <c r="EY930" s="227">
        <v>727</v>
      </c>
      <c r="EZ930" s="227">
        <v>721</v>
      </c>
      <c r="FA930" s="380">
        <f t="shared" si="381"/>
        <v>0.23989218328840969</v>
      </c>
      <c r="FB930" s="228">
        <f t="shared" si="382"/>
        <v>27.402135231316727</v>
      </c>
      <c r="FC930" s="380">
        <f t="shared" si="383"/>
        <v>0.90566037735849059</v>
      </c>
      <c r="FD930" s="227">
        <f t="shared" si="384"/>
        <v>462173.31499312242</v>
      </c>
      <c r="FE930" s="227">
        <f t="shared" si="385"/>
        <v>8899.6763754045296</v>
      </c>
      <c r="FF930" s="227">
        <v>285</v>
      </c>
      <c r="FG930" s="228">
        <f t="shared" si="370"/>
        <v>27.368421052631582</v>
      </c>
      <c r="FH930" s="227">
        <v>78</v>
      </c>
      <c r="FI930" s="227">
        <v>285</v>
      </c>
      <c r="FJ930" s="227">
        <v>1</v>
      </c>
      <c r="FK930" s="227">
        <f t="shared" si="371"/>
        <v>206</v>
      </c>
      <c r="FL930" s="227">
        <v>36</v>
      </c>
      <c r="FM930" s="227">
        <f t="shared" si="372"/>
        <v>170</v>
      </c>
      <c r="FZ930" s="229"/>
      <c r="GA930" s="229"/>
      <c r="GB930" s="229"/>
      <c r="GC930" s="229"/>
      <c r="GD930" s="229"/>
    </row>
    <row r="931" spans="1:186" s="368" customFormat="1">
      <c r="A931" s="287" t="s">
        <v>2210</v>
      </c>
      <c r="B931" s="369" t="s">
        <v>2211</v>
      </c>
      <c r="C931" s="287" t="s">
        <v>2249</v>
      </c>
      <c r="D931" s="287" t="s">
        <v>87</v>
      </c>
      <c r="E931" s="369" t="s">
        <v>2250</v>
      </c>
      <c r="F931" s="287">
        <v>928</v>
      </c>
      <c r="G931" s="392" t="s">
        <v>2253</v>
      </c>
      <c r="H931" s="392" t="s">
        <v>2254</v>
      </c>
      <c r="I931" s="393" t="s">
        <v>2227</v>
      </c>
      <c r="J931" s="392" t="s">
        <v>2228</v>
      </c>
      <c r="K931" s="287" t="s">
        <v>1164</v>
      </c>
      <c r="L931" s="369" t="s">
        <v>2218</v>
      </c>
      <c r="M931" s="369" t="s">
        <v>3124</v>
      </c>
      <c r="N931" s="372">
        <v>1</v>
      </c>
      <c r="O931" s="373">
        <v>1329</v>
      </c>
      <c r="P931" s="373">
        <v>1899</v>
      </c>
      <c r="Q931" s="373">
        <v>2022</v>
      </c>
      <c r="R931" s="373">
        <v>2212</v>
      </c>
      <c r="S931" s="374">
        <v>425</v>
      </c>
      <c r="T931" s="374">
        <v>444</v>
      </c>
      <c r="U931" s="374">
        <v>486</v>
      </c>
      <c r="V931" s="374">
        <v>531</v>
      </c>
      <c r="W931" s="373">
        <v>161</v>
      </c>
      <c r="X931" s="373">
        <v>266</v>
      </c>
      <c r="Y931" s="373">
        <v>308</v>
      </c>
      <c r="Z931" s="373">
        <v>382</v>
      </c>
      <c r="AA931" s="374">
        <v>70</v>
      </c>
      <c r="AB931" s="374">
        <v>72</v>
      </c>
      <c r="AC931" s="374">
        <v>78</v>
      </c>
      <c r="AD931" s="374">
        <v>85</v>
      </c>
      <c r="AE931" s="373">
        <v>55</v>
      </c>
      <c r="AF931" s="373">
        <v>56</v>
      </c>
      <c r="AG931" s="373">
        <v>53</v>
      </c>
      <c r="AH931" s="373">
        <v>53</v>
      </c>
      <c r="AI931" s="374">
        <v>12</v>
      </c>
      <c r="AJ931" s="374">
        <v>11</v>
      </c>
      <c r="AK931" s="374">
        <v>11</v>
      </c>
      <c r="AL931" s="374">
        <v>12</v>
      </c>
      <c r="AM931" s="226">
        <v>1168</v>
      </c>
      <c r="AN931" s="226">
        <v>1633</v>
      </c>
      <c r="AO931" s="226">
        <v>1714</v>
      </c>
      <c r="AP931" s="226">
        <v>1831</v>
      </c>
      <c r="AQ931" s="227">
        <v>355</v>
      </c>
      <c r="AR931" s="227">
        <v>372</v>
      </c>
      <c r="AS931" s="227">
        <v>407</v>
      </c>
      <c r="AT931" s="227">
        <v>445</v>
      </c>
      <c r="AU931" s="226">
        <v>297</v>
      </c>
      <c r="AV931" s="226">
        <v>500</v>
      </c>
      <c r="AW931" s="226">
        <v>526</v>
      </c>
      <c r="AX931" s="226">
        <v>562</v>
      </c>
      <c r="AY931" s="227">
        <v>112</v>
      </c>
      <c r="AZ931" s="227">
        <v>117</v>
      </c>
      <c r="BA931" s="227">
        <v>128</v>
      </c>
      <c r="BB931" s="227">
        <v>140</v>
      </c>
      <c r="BC931" s="226">
        <f t="shared" si="388"/>
        <v>871</v>
      </c>
      <c r="BD931" s="226">
        <f t="shared" si="387"/>
        <v>1125</v>
      </c>
      <c r="BE931" s="226">
        <f t="shared" si="387"/>
        <v>1174</v>
      </c>
      <c r="BF931" s="226">
        <f t="shared" si="387"/>
        <v>1252</v>
      </c>
      <c r="BG931" s="218">
        <f t="shared" si="387"/>
        <v>233</v>
      </c>
      <c r="BH931" s="218">
        <f t="shared" si="387"/>
        <v>238</v>
      </c>
      <c r="BI931" s="218">
        <f t="shared" si="387"/>
        <v>260</v>
      </c>
      <c r="BJ931" s="218">
        <f t="shared" si="387"/>
        <v>298</v>
      </c>
      <c r="BK931" s="226">
        <f t="shared" si="390"/>
        <v>0</v>
      </c>
      <c r="BL931" s="226">
        <f t="shared" si="390"/>
        <v>8</v>
      </c>
      <c r="BM931" s="226">
        <f t="shared" si="390"/>
        <v>14</v>
      </c>
      <c r="BN931" s="226">
        <f t="shared" si="389"/>
        <v>17</v>
      </c>
      <c r="BO931" s="227">
        <f t="shared" si="389"/>
        <v>10</v>
      </c>
      <c r="BP931" s="227">
        <f t="shared" si="389"/>
        <v>17</v>
      </c>
      <c r="BQ931" s="227">
        <f t="shared" si="389"/>
        <v>19</v>
      </c>
      <c r="BR931" s="227">
        <f t="shared" si="380"/>
        <v>7</v>
      </c>
      <c r="BS931" s="226">
        <v>0</v>
      </c>
      <c r="BT931" s="226">
        <v>8</v>
      </c>
      <c r="BU931" s="226">
        <v>14</v>
      </c>
      <c r="BV931" s="226">
        <v>17</v>
      </c>
      <c r="BW931" s="227">
        <v>10</v>
      </c>
      <c r="BX931" s="227">
        <v>17</v>
      </c>
      <c r="BY931" s="227">
        <v>19</v>
      </c>
      <c r="BZ931" s="227">
        <v>7</v>
      </c>
      <c r="CA931" s="226">
        <v>0</v>
      </c>
      <c r="CB931" s="226">
        <f>IFERROR(VLOOKUP($G931,[12]ITEM!$B$2:$AC$939,26,0),0)</f>
        <v>0</v>
      </c>
      <c r="CC931" s="226">
        <f>IFERROR(VLOOKUP($G931,[12]ITEM!$B$2:$AC$939,27,0),0)</f>
        <v>0</v>
      </c>
      <c r="CD931" s="226">
        <f>IFERROR(VLOOKUP($G931,[12]ITEM!$B$2:$AC$939,28,0),0)</f>
        <v>0</v>
      </c>
      <c r="CE931" s="227">
        <v>0</v>
      </c>
      <c r="CF931" s="227">
        <v>0</v>
      </c>
      <c r="CG931" s="227">
        <v>0</v>
      </c>
      <c r="CH931" s="227">
        <v>0</v>
      </c>
      <c r="CI931" s="375"/>
      <c r="CJ931" s="226">
        <f t="shared" si="379"/>
        <v>871</v>
      </c>
      <c r="CK931" s="226">
        <f t="shared" si="379"/>
        <v>1211</v>
      </c>
      <c r="CL931" s="226">
        <f t="shared" si="379"/>
        <v>1273</v>
      </c>
      <c r="CM931" s="226">
        <f t="shared" si="378"/>
        <v>1357</v>
      </c>
      <c r="CN931" s="227">
        <f t="shared" si="378"/>
        <v>233</v>
      </c>
      <c r="CO931" s="227">
        <f t="shared" si="378"/>
        <v>245.39600455937631</v>
      </c>
      <c r="CP931" s="227">
        <f t="shared" si="378"/>
        <v>265.79833311141579</v>
      </c>
      <c r="CQ931" s="227">
        <f t="shared" si="363"/>
        <v>292.0524155909992</v>
      </c>
      <c r="CR931" s="226">
        <v>850</v>
      </c>
      <c r="CS931" s="226">
        <v>1188</v>
      </c>
      <c r="CT931" s="226">
        <v>1248</v>
      </c>
      <c r="CU931" s="226">
        <v>1332</v>
      </c>
      <c r="CV931" s="227">
        <f t="shared" si="369"/>
        <v>207</v>
      </c>
      <c r="CW931" s="227">
        <f>CV931*(1+('[13]GROWTH (YoY)'!AR931/100))</f>
        <v>217.39600455937631</v>
      </c>
      <c r="CX931" s="227">
        <f>CW931*(1+('[13]GROWTH (YoY)'!AS931/100))</f>
        <v>237.79833311141576</v>
      </c>
      <c r="CY931" s="227">
        <f>CX931*(1+('[13]GROWTH (YoY)'!AT931/100))</f>
        <v>260.0524155909992</v>
      </c>
      <c r="CZ931" s="226">
        <v>0</v>
      </c>
      <c r="DA931" s="226">
        <v>0</v>
      </c>
      <c r="DB931" s="226">
        <v>0</v>
      </c>
      <c r="DC931" s="226">
        <v>0</v>
      </c>
      <c r="DD931" s="227">
        <v>3</v>
      </c>
      <c r="DE931" s="227">
        <v>3</v>
      </c>
      <c r="DF931" s="227">
        <v>3</v>
      </c>
      <c r="DG931" s="227">
        <v>3</v>
      </c>
      <c r="DH931" s="226">
        <v>21</v>
      </c>
      <c r="DI931" s="226">
        <v>23</v>
      </c>
      <c r="DJ931" s="226">
        <v>25</v>
      </c>
      <c r="DK931" s="226">
        <v>25</v>
      </c>
      <c r="DL931" s="227">
        <v>23</v>
      </c>
      <c r="DM931" s="227">
        <v>25</v>
      </c>
      <c r="DN931" s="227">
        <v>25</v>
      </c>
      <c r="DO931" s="227">
        <v>29</v>
      </c>
      <c r="DP931" s="376">
        <f t="shared" si="367"/>
        <v>0</v>
      </c>
      <c r="DQ931" s="226">
        <f t="shared" si="367"/>
        <v>-86</v>
      </c>
      <c r="DR931" s="226">
        <f t="shared" si="367"/>
        <v>-99</v>
      </c>
      <c r="DS931" s="226">
        <f t="shared" si="391"/>
        <v>-105</v>
      </c>
      <c r="DT931" s="227">
        <f t="shared" si="391"/>
        <v>0</v>
      </c>
      <c r="DU931" s="227">
        <f t="shared" si="391"/>
        <v>-7.3960045593763084</v>
      </c>
      <c r="DV931" s="227">
        <f t="shared" si="391"/>
        <v>-5.7983331114157863</v>
      </c>
      <c r="DW931" s="227">
        <f t="shared" si="391"/>
        <v>5.9475844090007968</v>
      </c>
      <c r="DX931" s="377">
        <f t="shared" si="386"/>
        <v>0.12114371708051166</v>
      </c>
      <c r="DY931" s="377">
        <f t="shared" si="386"/>
        <v>0.14007372301211163</v>
      </c>
      <c r="DZ931" s="377">
        <f t="shared" si="386"/>
        <v>0.152324431256182</v>
      </c>
      <c r="EA931" s="377">
        <f t="shared" si="386"/>
        <v>0.17269439421338156</v>
      </c>
      <c r="EB931" s="378">
        <f t="shared" si="368"/>
        <v>0.16470588235294117</v>
      </c>
      <c r="EC931" s="378">
        <f t="shared" si="368"/>
        <v>0.16216216216216217</v>
      </c>
      <c r="ED931" s="378">
        <f t="shared" si="368"/>
        <v>0.16049382716049382</v>
      </c>
      <c r="EE931" s="378">
        <f t="shared" si="368"/>
        <v>0.160075329566855</v>
      </c>
      <c r="EG931" s="226">
        <v>77</v>
      </c>
      <c r="EH931" s="226">
        <v>30</v>
      </c>
      <c r="EI931" s="226">
        <v>48</v>
      </c>
      <c r="EJ931" s="226">
        <v>30</v>
      </c>
      <c r="EK931" s="226">
        <v>90</v>
      </c>
      <c r="EL931" s="226">
        <v>490</v>
      </c>
      <c r="EM931" s="226">
        <v>490</v>
      </c>
      <c r="EN931" s="379">
        <f t="shared" si="373"/>
        <v>0.38961038961038963</v>
      </c>
      <c r="EO931" s="226">
        <f t="shared" si="374"/>
        <v>62.5</v>
      </c>
      <c r="EP931" s="379">
        <f t="shared" si="375"/>
        <v>1.1688311688311688</v>
      </c>
      <c r="EQ931" s="226">
        <f t="shared" si="376"/>
        <v>183673.46938775509</v>
      </c>
      <c r="ER931" s="226">
        <f t="shared" si="377"/>
        <v>5102.0408163265301</v>
      </c>
      <c r="ES931" s="292"/>
      <c r="ET931" s="227">
        <v>462</v>
      </c>
      <c r="EU931" s="227">
        <v>108</v>
      </c>
      <c r="EV931" s="227">
        <v>355</v>
      </c>
      <c r="EW931" s="227">
        <v>112</v>
      </c>
      <c r="EX931" s="227">
        <v>145</v>
      </c>
      <c r="EY931" s="227">
        <v>1748</v>
      </c>
      <c r="EZ931" s="227">
        <v>1741</v>
      </c>
      <c r="FA931" s="380">
        <f t="shared" si="381"/>
        <v>0.23376623376623376</v>
      </c>
      <c r="FB931" s="228">
        <f t="shared" si="382"/>
        <v>31.549295774647888</v>
      </c>
      <c r="FC931" s="380">
        <f t="shared" si="383"/>
        <v>0.31385281385281383</v>
      </c>
      <c r="FD931" s="227">
        <f t="shared" si="384"/>
        <v>82951.945080091537</v>
      </c>
      <c r="FE931" s="227">
        <f t="shared" si="385"/>
        <v>5360.9036951943326</v>
      </c>
      <c r="FF931" s="227">
        <v>355</v>
      </c>
      <c r="FG931" s="228">
        <f t="shared" si="370"/>
        <v>30.704225352112672</v>
      </c>
      <c r="FH931" s="227">
        <v>109</v>
      </c>
      <c r="FI931" s="227">
        <v>355</v>
      </c>
      <c r="FJ931" s="227">
        <v>1</v>
      </c>
      <c r="FK931" s="227">
        <f t="shared" si="371"/>
        <v>245</v>
      </c>
      <c r="FL931" s="227">
        <v>24</v>
      </c>
      <c r="FM931" s="227">
        <f t="shared" si="372"/>
        <v>221</v>
      </c>
      <c r="FZ931" s="229"/>
      <c r="GA931" s="229"/>
      <c r="GB931" s="229"/>
      <c r="GC931" s="229"/>
      <c r="GD931" s="229"/>
    </row>
    <row r="932" spans="1:186" s="368" customFormat="1">
      <c r="A932" s="287" t="s">
        <v>2210</v>
      </c>
      <c r="B932" s="369" t="s">
        <v>2211</v>
      </c>
      <c r="C932" s="287" t="s">
        <v>2249</v>
      </c>
      <c r="D932" s="287" t="s">
        <v>87</v>
      </c>
      <c r="E932" s="369" t="s">
        <v>2250</v>
      </c>
      <c r="F932" s="287">
        <v>929</v>
      </c>
      <c r="G932" s="392" t="s">
        <v>2255</v>
      </c>
      <c r="H932" s="392" t="s">
        <v>2256</v>
      </c>
      <c r="I932" s="393" t="s">
        <v>2227</v>
      </c>
      <c r="J932" s="392" t="s">
        <v>2228</v>
      </c>
      <c r="K932" s="287" t="s">
        <v>1164</v>
      </c>
      <c r="L932" s="369" t="s">
        <v>2218</v>
      </c>
      <c r="M932" s="369" t="s">
        <v>3124</v>
      </c>
      <c r="N932" s="372">
        <v>1</v>
      </c>
      <c r="O932" s="373">
        <v>44</v>
      </c>
      <c r="P932" s="373">
        <v>64</v>
      </c>
      <c r="Q932" s="373">
        <v>69</v>
      </c>
      <c r="R932" s="373">
        <v>77</v>
      </c>
      <c r="S932" s="374">
        <v>194</v>
      </c>
      <c r="T932" s="374">
        <v>208</v>
      </c>
      <c r="U932" s="374">
        <v>222</v>
      </c>
      <c r="V932" s="374">
        <v>239</v>
      </c>
      <c r="W932" s="373">
        <v>14</v>
      </c>
      <c r="X932" s="373">
        <v>21</v>
      </c>
      <c r="Y932" s="373">
        <v>22</v>
      </c>
      <c r="Z932" s="373">
        <v>28</v>
      </c>
      <c r="AA932" s="374">
        <v>56</v>
      </c>
      <c r="AB932" s="374">
        <v>60</v>
      </c>
      <c r="AC932" s="374">
        <v>65</v>
      </c>
      <c r="AD932" s="374">
        <v>67</v>
      </c>
      <c r="AE932" s="373">
        <v>1</v>
      </c>
      <c r="AF932" s="373">
        <v>1</v>
      </c>
      <c r="AG932" s="373">
        <v>1</v>
      </c>
      <c r="AH932" s="373">
        <v>1</v>
      </c>
      <c r="AI932" s="374">
        <v>5</v>
      </c>
      <c r="AJ932" s="374">
        <v>4</v>
      </c>
      <c r="AK932" s="374">
        <v>4</v>
      </c>
      <c r="AL932" s="374">
        <v>5</v>
      </c>
      <c r="AM932" s="226">
        <v>30</v>
      </c>
      <c r="AN932" s="226">
        <v>43</v>
      </c>
      <c r="AO932" s="226">
        <v>46</v>
      </c>
      <c r="AP932" s="226">
        <v>49</v>
      </c>
      <c r="AQ932" s="227">
        <v>138</v>
      </c>
      <c r="AR932" s="227">
        <v>148</v>
      </c>
      <c r="AS932" s="227">
        <v>157</v>
      </c>
      <c r="AT932" s="227">
        <v>173</v>
      </c>
      <c r="AU932" s="226">
        <v>10</v>
      </c>
      <c r="AV932" s="226">
        <v>15</v>
      </c>
      <c r="AW932" s="226">
        <v>16</v>
      </c>
      <c r="AX932" s="226">
        <v>17</v>
      </c>
      <c r="AY932" s="227">
        <v>49</v>
      </c>
      <c r="AZ932" s="227">
        <v>51</v>
      </c>
      <c r="BA932" s="227">
        <v>54</v>
      </c>
      <c r="BB932" s="227">
        <v>60</v>
      </c>
      <c r="BC932" s="226">
        <f t="shared" si="388"/>
        <v>20</v>
      </c>
      <c r="BD932" s="226">
        <f t="shared" si="387"/>
        <v>27</v>
      </c>
      <c r="BE932" s="226">
        <f t="shared" si="387"/>
        <v>28</v>
      </c>
      <c r="BF932" s="226">
        <f t="shared" si="387"/>
        <v>31</v>
      </c>
      <c r="BG932" s="218">
        <f t="shared" si="387"/>
        <v>88</v>
      </c>
      <c r="BH932" s="218">
        <f t="shared" si="387"/>
        <v>95</v>
      </c>
      <c r="BI932" s="218">
        <f t="shared" si="387"/>
        <v>101</v>
      </c>
      <c r="BJ932" s="218">
        <f t="shared" si="387"/>
        <v>112</v>
      </c>
      <c r="BK932" s="226">
        <f t="shared" si="390"/>
        <v>0</v>
      </c>
      <c r="BL932" s="226">
        <f t="shared" si="390"/>
        <v>1</v>
      </c>
      <c r="BM932" s="226">
        <f t="shared" si="390"/>
        <v>2</v>
      </c>
      <c r="BN932" s="226">
        <f t="shared" si="389"/>
        <v>1</v>
      </c>
      <c r="BO932" s="227">
        <f t="shared" si="389"/>
        <v>1</v>
      </c>
      <c r="BP932" s="227">
        <f t="shared" si="389"/>
        <v>2</v>
      </c>
      <c r="BQ932" s="227">
        <f t="shared" si="389"/>
        <v>2</v>
      </c>
      <c r="BR932" s="227">
        <f t="shared" si="380"/>
        <v>1</v>
      </c>
      <c r="BS932" s="226">
        <v>0</v>
      </c>
      <c r="BT932" s="226">
        <v>1</v>
      </c>
      <c r="BU932" s="226">
        <v>2</v>
      </c>
      <c r="BV932" s="226">
        <v>1</v>
      </c>
      <c r="BW932" s="227">
        <v>1</v>
      </c>
      <c r="BX932" s="227">
        <v>2</v>
      </c>
      <c r="BY932" s="227">
        <v>2</v>
      </c>
      <c r="BZ932" s="227">
        <v>1</v>
      </c>
      <c r="CA932" s="226">
        <v>0</v>
      </c>
      <c r="CB932" s="226">
        <f>IFERROR(VLOOKUP($G932,[12]ITEM!$B$2:$AC$939,26,0),0)</f>
        <v>0</v>
      </c>
      <c r="CC932" s="226">
        <f>IFERROR(VLOOKUP($G932,[12]ITEM!$B$2:$AC$939,27,0),0)</f>
        <v>0</v>
      </c>
      <c r="CD932" s="226">
        <f>IFERROR(VLOOKUP($G932,[12]ITEM!$B$2:$AC$939,28,0),0)</f>
        <v>0</v>
      </c>
      <c r="CE932" s="227">
        <v>0</v>
      </c>
      <c r="CF932" s="227">
        <v>0</v>
      </c>
      <c r="CG932" s="227">
        <v>0</v>
      </c>
      <c r="CH932" s="227">
        <v>0</v>
      </c>
      <c r="CI932" s="375"/>
      <c r="CJ932" s="226">
        <f t="shared" si="379"/>
        <v>20</v>
      </c>
      <c r="CK932" s="226">
        <f t="shared" si="379"/>
        <v>28</v>
      </c>
      <c r="CL932" s="226">
        <f t="shared" si="379"/>
        <v>30</v>
      </c>
      <c r="CM932" s="226">
        <f t="shared" si="378"/>
        <v>32</v>
      </c>
      <c r="CN932" s="227">
        <f t="shared" si="378"/>
        <v>88</v>
      </c>
      <c r="CO932" s="227">
        <f t="shared" si="378"/>
        <v>92.959654401976977</v>
      </c>
      <c r="CP932" s="227">
        <f t="shared" si="378"/>
        <v>98.499519261384521</v>
      </c>
      <c r="CQ932" s="227">
        <f t="shared" si="363"/>
        <v>108.35704304239219</v>
      </c>
      <c r="CR932" s="226">
        <v>20</v>
      </c>
      <c r="CS932" s="226">
        <v>28</v>
      </c>
      <c r="CT932" s="226">
        <v>30</v>
      </c>
      <c r="CU932" s="226">
        <v>32</v>
      </c>
      <c r="CV932" s="227">
        <f t="shared" si="369"/>
        <v>81</v>
      </c>
      <c r="CW932" s="227">
        <f>CV932*(1+('[13]GROWTH (YoY)'!AR932/100))</f>
        <v>86.959654401976977</v>
      </c>
      <c r="CX932" s="227">
        <f>CW932*(1+('[13]GROWTH (YoY)'!AS932/100))</f>
        <v>92.499519261384521</v>
      </c>
      <c r="CY932" s="227">
        <f>CX932*(1+('[13]GROWTH (YoY)'!AT932/100))</f>
        <v>101.35704304239219</v>
      </c>
      <c r="CZ932" s="226">
        <v>0</v>
      </c>
      <c r="DA932" s="226">
        <v>0</v>
      </c>
      <c r="DB932" s="226">
        <v>0</v>
      </c>
      <c r="DC932" s="226">
        <v>0</v>
      </c>
      <c r="DD932" s="227">
        <v>7</v>
      </c>
      <c r="DE932" s="227">
        <v>6</v>
      </c>
      <c r="DF932" s="227">
        <v>6</v>
      </c>
      <c r="DG932" s="227">
        <v>7</v>
      </c>
      <c r="DH932" s="226">
        <v>0</v>
      </c>
      <c r="DI932" s="226">
        <v>0</v>
      </c>
      <c r="DJ932" s="226">
        <v>0</v>
      </c>
      <c r="DK932" s="226">
        <v>0</v>
      </c>
      <c r="DL932" s="227">
        <v>0</v>
      </c>
      <c r="DM932" s="227">
        <v>0</v>
      </c>
      <c r="DN932" s="227">
        <v>0</v>
      </c>
      <c r="DO932" s="227">
        <v>0</v>
      </c>
      <c r="DP932" s="376">
        <f t="shared" si="367"/>
        <v>0</v>
      </c>
      <c r="DQ932" s="226">
        <f t="shared" si="367"/>
        <v>-1</v>
      </c>
      <c r="DR932" s="226">
        <f t="shared" si="367"/>
        <v>-2</v>
      </c>
      <c r="DS932" s="226">
        <f t="shared" si="391"/>
        <v>-1</v>
      </c>
      <c r="DT932" s="227">
        <f t="shared" si="391"/>
        <v>0</v>
      </c>
      <c r="DU932" s="227">
        <f t="shared" si="391"/>
        <v>2.0403455980230234</v>
      </c>
      <c r="DV932" s="227">
        <f t="shared" si="391"/>
        <v>2.5004807386154795</v>
      </c>
      <c r="DW932" s="227">
        <f t="shared" si="391"/>
        <v>3.642956957607808</v>
      </c>
      <c r="DX932" s="377">
        <f t="shared" si="386"/>
        <v>0.31818181818181818</v>
      </c>
      <c r="DY932" s="377">
        <f t="shared" si="386"/>
        <v>0.328125</v>
      </c>
      <c r="DZ932" s="377">
        <f t="shared" si="386"/>
        <v>0.3188405797101449</v>
      </c>
      <c r="EA932" s="377">
        <f t="shared" si="386"/>
        <v>0.36363636363636365</v>
      </c>
      <c r="EB932" s="378">
        <f t="shared" si="368"/>
        <v>0.28865979381443296</v>
      </c>
      <c r="EC932" s="378">
        <f t="shared" si="368"/>
        <v>0.28846153846153844</v>
      </c>
      <c r="ED932" s="378">
        <f t="shared" si="368"/>
        <v>0.2927927927927928</v>
      </c>
      <c r="EE932" s="378">
        <f t="shared" si="368"/>
        <v>0.28033472803347281</v>
      </c>
      <c r="EG932" s="226">
        <v>26</v>
      </c>
      <c r="EH932" s="226">
        <v>8</v>
      </c>
      <c r="EI932" s="226">
        <v>18</v>
      </c>
      <c r="EJ932" s="226">
        <v>6</v>
      </c>
      <c r="EK932" s="226">
        <v>16</v>
      </c>
      <c r="EL932" s="226">
        <v>158</v>
      </c>
      <c r="EM932" s="226">
        <v>158</v>
      </c>
      <c r="EN932" s="379">
        <f t="shared" si="373"/>
        <v>0.30769230769230771</v>
      </c>
      <c r="EO932" s="226">
        <f t="shared" si="374"/>
        <v>33.333333333333329</v>
      </c>
      <c r="EP932" s="379">
        <f t="shared" si="375"/>
        <v>0.61538461538461542</v>
      </c>
      <c r="EQ932" s="226">
        <f t="shared" si="376"/>
        <v>101265.82278481012</v>
      </c>
      <c r="ER932" s="226">
        <f t="shared" si="377"/>
        <v>3164.5569620253168</v>
      </c>
      <c r="ES932" s="292"/>
      <c r="ET932" s="227">
        <v>194</v>
      </c>
      <c r="EU932" s="227">
        <v>56</v>
      </c>
      <c r="EV932" s="227">
        <v>138</v>
      </c>
      <c r="EW932" s="227">
        <v>49</v>
      </c>
      <c r="EX932" s="227">
        <v>142</v>
      </c>
      <c r="EY932" s="227">
        <v>955</v>
      </c>
      <c r="EZ932" s="227">
        <v>947</v>
      </c>
      <c r="FA932" s="380">
        <f t="shared" si="381"/>
        <v>0.28865979381443296</v>
      </c>
      <c r="FB932" s="228">
        <f t="shared" si="382"/>
        <v>35.507246376811594</v>
      </c>
      <c r="FC932" s="380">
        <f t="shared" si="383"/>
        <v>0.73195876288659789</v>
      </c>
      <c r="FD932" s="227">
        <f t="shared" si="384"/>
        <v>148691.09947643979</v>
      </c>
      <c r="FE932" s="227">
        <f t="shared" si="385"/>
        <v>4311.8620204153467</v>
      </c>
      <c r="FF932" s="227">
        <v>138</v>
      </c>
      <c r="FG932" s="228">
        <f t="shared" si="370"/>
        <v>35.507246376811594</v>
      </c>
      <c r="FH932" s="227">
        <v>49</v>
      </c>
      <c r="FI932" s="227">
        <v>138</v>
      </c>
      <c r="FJ932" s="227">
        <v>1</v>
      </c>
      <c r="FK932" s="227">
        <f t="shared" si="371"/>
        <v>88</v>
      </c>
      <c r="FL932" s="227">
        <v>11</v>
      </c>
      <c r="FM932" s="227">
        <f t="shared" si="372"/>
        <v>77</v>
      </c>
      <c r="FZ932" s="229"/>
      <c r="GA932" s="229"/>
      <c r="GB932" s="229"/>
      <c r="GC932" s="229"/>
      <c r="GD932" s="229"/>
    </row>
    <row r="933" spans="1:186" s="368" customFormat="1">
      <c r="A933" s="287" t="s">
        <v>2210</v>
      </c>
      <c r="B933" s="369" t="s">
        <v>2211</v>
      </c>
      <c r="C933" s="287" t="s">
        <v>2249</v>
      </c>
      <c r="D933" s="287" t="s">
        <v>87</v>
      </c>
      <c r="E933" s="369" t="s">
        <v>2250</v>
      </c>
      <c r="F933" s="287">
        <v>930</v>
      </c>
      <c r="G933" s="392" t="s">
        <v>2257</v>
      </c>
      <c r="H933" s="392" t="s">
        <v>2258</v>
      </c>
      <c r="I933" s="393" t="s">
        <v>2227</v>
      </c>
      <c r="J933" s="392" t="s">
        <v>2228</v>
      </c>
      <c r="K933" s="287" t="s">
        <v>1164</v>
      </c>
      <c r="L933" s="369" t="s">
        <v>2218</v>
      </c>
      <c r="M933" s="369" t="s">
        <v>3124</v>
      </c>
      <c r="N933" s="372">
        <v>1</v>
      </c>
      <c r="O933" s="373">
        <v>18</v>
      </c>
      <c r="P933" s="373">
        <v>26</v>
      </c>
      <c r="Q933" s="373">
        <v>29</v>
      </c>
      <c r="R933" s="373">
        <v>35</v>
      </c>
      <c r="S933" s="374">
        <v>311</v>
      </c>
      <c r="T933" s="374">
        <v>336</v>
      </c>
      <c r="U933" s="374">
        <v>367</v>
      </c>
      <c r="V933" s="374">
        <v>394</v>
      </c>
      <c r="W933" s="373">
        <v>7</v>
      </c>
      <c r="X933" s="373">
        <v>10</v>
      </c>
      <c r="Y933" s="373">
        <v>12</v>
      </c>
      <c r="Z933" s="373">
        <v>16</v>
      </c>
      <c r="AA933" s="374">
        <v>119</v>
      </c>
      <c r="AB933" s="374">
        <v>128</v>
      </c>
      <c r="AC933" s="374">
        <v>140</v>
      </c>
      <c r="AD933" s="374">
        <v>148</v>
      </c>
      <c r="AE933" s="373">
        <v>1</v>
      </c>
      <c r="AF933" s="373">
        <v>1</v>
      </c>
      <c r="AG933" s="373">
        <v>1</v>
      </c>
      <c r="AH933" s="373">
        <v>1</v>
      </c>
      <c r="AI933" s="374">
        <v>6</v>
      </c>
      <c r="AJ933" s="374">
        <v>6</v>
      </c>
      <c r="AK933" s="374">
        <v>6</v>
      </c>
      <c r="AL933" s="374">
        <v>7</v>
      </c>
      <c r="AM933" s="226">
        <v>11</v>
      </c>
      <c r="AN933" s="226">
        <v>16</v>
      </c>
      <c r="AO933" s="226">
        <v>17</v>
      </c>
      <c r="AP933" s="226">
        <v>19</v>
      </c>
      <c r="AQ933" s="227">
        <v>192</v>
      </c>
      <c r="AR933" s="227">
        <v>208</v>
      </c>
      <c r="AS933" s="227">
        <v>227</v>
      </c>
      <c r="AT933" s="227">
        <v>246</v>
      </c>
      <c r="AU933" s="226">
        <v>4</v>
      </c>
      <c r="AV933" s="226">
        <v>7</v>
      </c>
      <c r="AW933" s="226">
        <v>8</v>
      </c>
      <c r="AX933" s="226">
        <v>8</v>
      </c>
      <c r="AY933" s="227">
        <v>85</v>
      </c>
      <c r="AZ933" s="227">
        <v>92</v>
      </c>
      <c r="BA933" s="227">
        <v>101</v>
      </c>
      <c r="BB933" s="227">
        <v>110</v>
      </c>
      <c r="BC933" s="226">
        <f t="shared" si="388"/>
        <v>7</v>
      </c>
      <c r="BD933" s="226">
        <f t="shared" si="387"/>
        <v>7</v>
      </c>
      <c r="BE933" s="226">
        <f t="shared" si="387"/>
        <v>5</v>
      </c>
      <c r="BF933" s="226">
        <f t="shared" si="387"/>
        <v>7</v>
      </c>
      <c r="BG933" s="218">
        <f t="shared" si="387"/>
        <v>104</v>
      </c>
      <c r="BH933" s="218">
        <f t="shared" si="387"/>
        <v>110</v>
      </c>
      <c r="BI933" s="218">
        <f t="shared" si="387"/>
        <v>120</v>
      </c>
      <c r="BJ933" s="218">
        <f t="shared" si="387"/>
        <v>134</v>
      </c>
      <c r="BK933" s="226">
        <f t="shared" si="390"/>
        <v>0</v>
      </c>
      <c r="BL933" s="226">
        <f t="shared" si="390"/>
        <v>2</v>
      </c>
      <c r="BM933" s="226">
        <f t="shared" si="390"/>
        <v>4</v>
      </c>
      <c r="BN933" s="226">
        <f t="shared" si="389"/>
        <v>4</v>
      </c>
      <c r="BO933" s="227">
        <f t="shared" si="389"/>
        <v>3</v>
      </c>
      <c r="BP933" s="227">
        <f t="shared" si="389"/>
        <v>6</v>
      </c>
      <c r="BQ933" s="227">
        <f t="shared" si="389"/>
        <v>6</v>
      </c>
      <c r="BR933" s="227">
        <f t="shared" si="380"/>
        <v>2</v>
      </c>
      <c r="BS933" s="226">
        <v>0</v>
      </c>
      <c r="BT933" s="226">
        <v>2</v>
      </c>
      <c r="BU933" s="226">
        <v>4</v>
      </c>
      <c r="BV933" s="226">
        <v>4</v>
      </c>
      <c r="BW933" s="227">
        <v>3</v>
      </c>
      <c r="BX933" s="227">
        <v>6</v>
      </c>
      <c r="BY933" s="227">
        <v>6</v>
      </c>
      <c r="BZ933" s="227">
        <v>2</v>
      </c>
      <c r="CA933" s="226">
        <v>0</v>
      </c>
      <c r="CB933" s="226">
        <f>IFERROR(VLOOKUP($G933,[12]ITEM!$B$2:$AC$939,26,0),0)</f>
        <v>0</v>
      </c>
      <c r="CC933" s="226">
        <f>IFERROR(VLOOKUP($G933,[12]ITEM!$B$2:$AC$939,27,0),0)</f>
        <v>0</v>
      </c>
      <c r="CD933" s="226">
        <f>IFERROR(VLOOKUP($G933,[12]ITEM!$B$2:$AC$939,28,0),0)</f>
        <v>0</v>
      </c>
      <c r="CE933" s="227">
        <v>0</v>
      </c>
      <c r="CF933" s="227">
        <v>0</v>
      </c>
      <c r="CG933" s="227">
        <v>0</v>
      </c>
      <c r="CH933" s="227">
        <v>0</v>
      </c>
      <c r="CI933" s="375"/>
      <c r="CJ933" s="226">
        <f t="shared" si="379"/>
        <v>8</v>
      </c>
      <c r="CK933" s="226">
        <f t="shared" si="379"/>
        <v>11</v>
      </c>
      <c r="CL933" s="226">
        <f t="shared" si="379"/>
        <v>11</v>
      </c>
      <c r="CM933" s="226">
        <f t="shared" si="378"/>
        <v>12</v>
      </c>
      <c r="CN933" s="227">
        <f t="shared" si="378"/>
        <v>104</v>
      </c>
      <c r="CO933" s="227">
        <f t="shared" si="378"/>
        <v>108.59119822294763</v>
      </c>
      <c r="CP933" s="227">
        <f t="shared" si="378"/>
        <v>115.56901215005095</v>
      </c>
      <c r="CQ933" s="227">
        <f t="shared" si="363"/>
        <v>127.84417419076848</v>
      </c>
      <c r="CR933" s="226">
        <v>7</v>
      </c>
      <c r="CS933" s="226">
        <v>10</v>
      </c>
      <c r="CT933" s="226">
        <v>10</v>
      </c>
      <c r="CU933" s="226">
        <v>11</v>
      </c>
      <c r="CV933" s="227">
        <f t="shared" si="369"/>
        <v>81</v>
      </c>
      <c r="CW933" s="227">
        <f>CV933*(1+('[13]GROWTH (YoY)'!AR933/100))</f>
        <v>87.591198222947625</v>
      </c>
      <c r="CX933" s="227">
        <f>CW933*(1+('[13]GROWTH (YoY)'!AS933/100))</f>
        <v>95.569012150050952</v>
      </c>
      <c r="CY933" s="227">
        <f>CX933*(1+('[13]GROWTH (YoY)'!AT933/100))</f>
        <v>103.84417419076848</v>
      </c>
      <c r="CZ933" s="226">
        <v>0</v>
      </c>
      <c r="DA933" s="226">
        <v>0</v>
      </c>
      <c r="DB933" s="226">
        <v>0</v>
      </c>
      <c r="DC933" s="226">
        <v>0</v>
      </c>
      <c r="DD933" s="227">
        <v>22</v>
      </c>
      <c r="DE933" s="227">
        <v>20</v>
      </c>
      <c r="DF933" s="227">
        <v>19</v>
      </c>
      <c r="DG933" s="227">
        <v>23</v>
      </c>
      <c r="DH933" s="226">
        <v>1</v>
      </c>
      <c r="DI933" s="226">
        <v>1</v>
      </c>
      <c r="DJ933" s="226">
        <v>1</v>
      </c>
      <c r="DK933" s="226">
        <v>1</v>
      </c>
      <c r="DL933" s="227">
        <v>1</v>
      </c>
      <c r="DM933" s="227">
        <v>1</v>
      </c>
      <c r="DN933" s="227">
        <v>1</v>
      </c>
      <c r="DO933" s="227">
        <v>1</v>
      </c>
      <c r="DP933" s="376">
        <f t="shared" si="367"/>
        <v>-1</v>
      </c>
      <c r="DQ933" s="226">
        <f t="shared" si="367"/>
        <v>-4</v>
      </c>
      <c r="DR933" s="226">
        <f t="shared" si="367"/>
        <v>-6</v>
      </c>
      <c r="DS933" s="226">
        <f t="shared" si="391"/>
        <v>-5</v>
      </c>
      <c r="DT933" s="227">
        <f t="shared" si="391"/>
        <v>0</v>
      </c>
      <c r="DU933" s="227">
        <f t="shared" si="391"/>
        <v>1.4088017770523749</v>
      </c>
      <c r="DV933" s="227">
        <f t="shared" si="391"/>
        <v>4.430987849949048</v>
      </c>
      <c r="DW933" s="227">
        <f t="shared" si="391"/>
        <v>6.1558258092315157</v>
      </c>
      <c r="DX933" s="377">
        <f t="shared" si="386"/>
        <v>0.3888888888888889</v>
      </c>
      <c r="DY933" s="377">
        <f t="shared" si="386"/>
        <v>0.38461538461538464</v>
      </c>
      <c r="DZ933" s="377">
        <f t="shared" si="386"/>
        <v>0.41379310344827586</v>
      </c>
      <c r="EA933" s="377">
        <f t="shared" si="386"/>
        <v>0.45714285714285713</v>
      </c>
      <c r="EB933" s="378">
        <f t="shared" si="368"/>
        <v>0.38263665594855306</v>
      </c>
      <c r="EC933" s="378">
        <f t="shared" si="368"/>
        <v>0.38095238095238093</v>
      </c>
      <c r="ED933" s="378">
        <f t="shared" si="368"/>
        <v>0.38147138964577659</v>
      </c>
      <c r="EE933" s="378">
        <f t="shared" si="368"/>
        <v>0.37563451776649748</v>
      </c>
      <c r="EG933" s="226">
        <v>18</v>
      </c>
      <c r="EH933" s="226">
        <v>7</v>
      </c>
      <c r="EI933" s="226">
        <v>11</v>
      </c>
      <c r="EJ933" s="226">
        <v>4</v>
      </c>
      <c r="EK933" s="226">
        <v>11</v>
      </c>
      <c r="EL933" s="226">
        <v>120</v>
      </c>
      <c r="EM933" s="226">
        <v>120</v>
      </c>
      <c r="EN933" s="379">
        <f t="shared" si="373"/>
        <v>0.3888888888888889</v>
      </c>
      <c r="EO933" s="226">
        <f t="shared" si="374"/>
        <v>36.363636363636367</v>
      </c>
      <c r="EP933" s="379">
        <f t="shared" si="375"/>
        <v>0.61111111111111116</v>
      </c>
      <c r="EQ933" s="226">
        <f t="shared" si="376"/>
        <v>91666.666666666672</v>
      </c>
      <c r="ER933" s="226">
        <f t="shared" si="377"/>
        <v>2777.7777777777778</v>
      </c>
      <c r="ES933" s="292"/>
      <c r="ET933" s="227">
        <v>311</v>
      </c>
      <c r="EU933" s="227">
        <v>114</v>
      </c>
      <c r="EV933" s="227">
        <v>197</v>
      </c>
      <c r="EW933" s="227">
        <v>87</v>
      </c>
      <c r="EX933" s="227">
        <v>259</v>
      </c>
      <c r="EY933" s="227">
        <v>1932</v>
      </c>
      <c r="EZ933" s="227">
        <v>1925</v>
      </c>
      <c r="FA933" s="380">
        <f t="shared" si="381"/>
        <v>0.36655948553054662</v>
      </c>
      <c r="FB933" s="228">
        <f t="shared" si="382"/>
        <v>44.162436548223347</v>
      </c>
      <c r="FC933" s="380">
        <f t="shared" si="383"/>
        <v>0.83279742765273312</v>
      </c>
      <c r="FD933" s="227">
        <f t="shared" si="384"/>
        <v>134057.97101449277</v>
      </c>
      <c r="FE933" s="227">
        <f t="shared" si="385"/>
        <v>3766.2337662337663</v>
      </c>
      <c r="FF933" s="227">
        <v>192</v>
      </c>
      <c r="FG933" s="228">
        <f t="shared" si="370"/>
        <v>44.270833333333329</v>
      </c>
      <c r="FH933" s="227">
        <v>85</v>
      </c>
      <c r="FI933" s="227">
        <v>192</v>
      </c>
      <c r="FJ933" s="227">
        <v>1</v>
      </c>
      <c r="FK933" s="227">
        <f t="shared" si="371"/>
        <v>106</v>
      </c>
      <c r="FL933" s="227">
        <v>18</v>
      </c>
      <c r="FM933" s="227">
        <f t="shared" si="372"/>
        <v>88</v>
      </c>
      <c r="FZ933" s="229"/>
      <c r="GA933" s="229"/>
      <c r="GB933" s="229"/>
      <c r="GC933" s="229"/>
      <c r="GD933" s="229"/>
    </row>
    <row r="934" spans="1:186" s="368" customFormat="1">
      <c r="A934" s="287" t="s">
        <v>2210</v>
      </c>
      <c r="B934" s="369" t="s">
        <v>2211</v>
      </c>
      <c r="C934" s="287" t="s">
        <v>2249</v>
      </c>
      <c r="D934" s="287" t="s">
        <v>87</v>
      </c>
      <c r="E934" s="369" t="s">
        <v>2250</v>
      </c>
      <c r="F934" s="287">
        <v>931</v>
      </c>
      <c r="G934" s="392" t="s">
        <v>2259</v>
      </c>
      <c r="H934" s="392" t="s">
        <v>2260</v>
      </c>
      <c r="I934" s="393" t="s">
        <v>2227</v>
      </c>
      <c r="J934" s="392" t="s">
        <v>2228</v>
      </c>
      <c r="K934" s="287" t="s">
        <v>1164</v>
      </c>
      <c r="L934" s="369" t="s">
        <v>2218</v>
      </c>
      <c r="M934" s="369" t="s">
        <v>3124</v>
      </c>
      <c r="N934" s="372">
        <v>1</v>
      </c>
      <c r="O934" s="373">
        <v>36</v>
      </c>
      <c r="P934" s="373">
        <v>51</v>
      </c>
      <c r="Q934" s="373">
        <v>53</v>
      </c>
      <c r="R934" s="373">
        <v>57</v>
      </c>
      <c r="S934" s="374">
        <v>396</v>
      </c>
      <c r="T934" s="374">
        <v>410</v>
      </c>
      <c r="U934" s="374">
        <v>439</v>
      </c>
      <c r="V934" s="374">
        <v>471</v>
      </c>
      <c r="W934" s="373">
        <v>13</v>
      </c>
      <c r="X934" s="373">
        <v>17</v>
      </c>
      <c r="Y934" s="373">
        <v>18</v>
      </c>
      <c r="Z934" s="373">
        <v>19</v>
      </c>
      <c r="AA934" s="374">
        <v>180</v>
      </c>
      <c r="AB934" s="374">
        <v>185</v>
      </c>
      <c r="AC934" s="374">
        <v>197</v>
      </c>
      <c r="AD934" s="374">
        <v>206</v>
      </c>
      <c r="AE934" s="373">
        <v>1</v>
      </c>
      <c r="AF934" s="373">
        <v>1</v>
      </c>
      <c r="AG934" s="373">
        <v>1</v>
      </c>
      <c r="AH934" s="373">
        <v>1</v>
      </c>
      <c r="AI934" s="374">
        <v>7</v>
      </c>
      <c r="AJ934" s="374">
        <v>7</v>
      </c>
      <c r="AK934" s="374">
        <v>7</v>
      </c>
      <c r="AL934" s="374">
        <v>7</v>
      </c>
      <c r="AM934" s="226">
        <v>23</v>
      </c>
      <c r="AN934" s="226">
        <v>33</v>
      </c>
      <c r="AO934" s="226">
        <v>35</v>
      </c>
      <c r="AP934" s="226">
        <v>37</v>
      </c>
      <c r="AQ934" s="227">
        <v>216</v>
      </c>
      <c r="AR934" s="227">
        <v>225</v>
      </c>
      <c r="AS934" s="227">
        <v>242</v>
      </c>
      <c r="AT934" s="227">
        <v>265</v>
      </c>
      <c r="AU934" s="226">
        <v>5</v>
      </c>
      <c r="AV934" s="226">
        <v>15</v>
      </c>
      <c r="AW934" s="226">
        <v>16</v>
      </c>
      <c r="AX934" s="226">
        <v>17</v>
      </c>
      <c r="AY934" s="227">
        <v>98</v>
      </c>
      <c r="AZ934" s="227">
        <v>102</v>
      </c>
      <c r="BA934" s="227">
        <v>110</v>
      </c>
      <c r="BB934" s="227">
        <v>121</v>
      </c>
      <c r="BC934" s="226">
        <f t="shared" si="388"/>
        <v>18</v>
      </c>
      <c r="BD934" s="226">
        <f t="shared" si="387"/>
        <v>16</v>
      </c>
      <c r="BE934" s="226">
        <f t="shared" si="387"/>
        <v>16</v>
      </c>
      <c r="BF934" s="226">
        <f t="shared" si="387"/>
        <v>17</v>
      </c>
      <c r="BG934" s="218">
        <f t="shared" si="387"/>
        <v>114</v>
      </c>
      <c r="BH934" s="218">
        <f t="shared" si="387"/>
        <v>118</v>
      </c>
      <c r="BI934" s="218">
        <f t="shared" si="387"/>
        <v>126</v>
      </c>
      <c r="BJ934" s="218">
        <f t="shared" si="387"/>
        <v>140</v>
      </c>
      <c r="BK934" s="226">
        <f t="shared" si="390"/>
        <v>0</v>
      </c>
      <c r="BL934" s="226">
        <f t="shared" si="390"/>
        <v>2</v>
      </c>
      <c r="BM934" s="226">
        <f t="shared" si="390"/>
        <v>3</v>
      </c>
      <c r="BN934" s="226">
        <f t="shared" si="389"/>
        <v>3</v>
      </c>
      <c r="BO934" s="227">
        <f t="shared" si="389"/>
        <v>4</v>
      </c>
      <c r="BP934" s="227">
        <f t="shared" si="389"/>
        <v>5</v>
      </c>
      <c r="BQ934" s="227">
        <f t="shared" si="389"/>
        <v>6</v>
      </c>
      <c r="BR934" s="227">
        <f t="shared" si="380"/>
        <v>4</v>
      </c>
      <c r="BS934" s="226">
        <v>0</v>
      </c>
      <c r="BT934" s="226">
        <v>2</v>
      </c>
      <c r="BU934" s="226">
        <v>3</v>
      </c>
      <c r="BV934" s="226">
        <v>3</v>
      </c>
      <c r="BW934" s="227">
        <v>4</v>
      </c>
      <c r="BX934" s="227">
        <v>5</v>
      </c>
      <c r="BY934" s="227">
        <v>6</v>
      </c>
      <c r="BZ934" s="227">
        <v>4</v>
      </c>
      <c r="CA934" s="226">
        <v>0</v>
      </c>
      <c r="CB934" s="226">
        <f>IFERROR(VLOOKUP($G934,[12]ITEM!$B$2:$AC$939,26,0),0)</f>
        <v>0</v>
      </c>
      <c r="CC934" s="226">
        <f>IFERROR(VLOOKUP($G934,[12]ITEM!$B$2:$AC$939,27,0),0)</f>
        <v>0</v>
      </c>
      <c r="CD934" s="226">
        <f>IFERROR(VLOOKUP($G934,[12]ITEM!$B$2:$AC$939,28,0),0)</f>
        <v>0</v>
      </c>
      <c r="CE934" s="227">
        <v>0</v>
      </c>
      <c r="CF934" s="227">
        <v>0</v>
      </c>
      <c r="CG934" s="227">
        <v>0</v>
      </c>
      <c r="CH934" s="227">
        <v>0</v>
      </c>
      <c r="CI934" s="375"/>
      <c r="CJ934" s="226">
        <f t="shared" si="379"/>
        <v>18</v>
      </c>
      <c r="CK934" s="226">
        <f t="shared" si="379"/>
        <v>24</v>
      </c>
      <c r="CL934" s="226">
        <f t="shared" si="379"/>
        <v>25</v>
      </c>
      <c r="CM934" s="226">
        <f t="shared" si="378"/>
        <v>27</v>
      </c>
      <c r="CN934" s="227">
        <f t="shared" si="378"/>
        <v>114</v>
      </c>
      <c r="CO934" s="227">
        <f t="shared" si="378"/>
        <v>118.3662555809552</v>
      </c>
      <c r="CP934" s="227">
        <f t="shared" si="378"/>
        <v>127.34168634334773</v>
      </c>
      <c r="CQ934" s="227">
        <f t="shared" si="378"/>
        <v>140.8937629081598</v>
      </c>
      <c r="CR934" s="226">
        <v>15</v>
      </c>
      <c r="CS934" s="226">
        <v>22</v>
      </c>
      <c r="CT934" s="226">
        <v>23</v>
      </c>
      <c r="CU934" s="226">
        <v>25</v>
      </c>
      <c r="CV934" s="227">
        <f t="shared" si="369"/>
        <v>109</v>
      </c>
      <c r="CW934" s="227">
        <f>CV934*(1+('[13]GROWTH (YoY)'!AR934/100))</f>
        <v>113.3662555809552</v>
      </c>
      <c r="CX934" s="227">
        <f>CW934*(1+('[13]GROWTH (YoY)'!AS934/100))</f>
        <v>122.34168634334773</v>
      </c>
      <c r="CY934" s="227">
        <f>CX934*(1+('[13]GROWTH (YoY)'!AT934/100))</f>
        <v>133.8937629081598</v>
      </c>
      <c r="CZ934" s="226">
        <v>0</v>
      </c>
      <c r="DA934" s="226">
        <v>0</v>
      </c>
      <c r="DB934" s="226">
        <v>0</v>
      </c>
      <c r="DC934" s="226">
        <v>0</v>
      </c>
      <c r="DD934" s="227">
        <v>3</v>
      </c>
      <c r="DE934" s="227">
        <v>3</v>
      </c>
      <c r="DF934" s="227">
        <v>3</v>
      </c>
      <c r="DG934" s="227">
        <v>4</v>
      </c>
      <c r="DH934" s="226">
        <v>3</v>
      </c>
      <c r="DI934" s="226">
        <v>2</v>
      </c>
      <c r="DJ934" s="226">
        <v>2</v>
      </c>
      <c r="DK934" s="226">
        <v>2</v>
      </c>
      <c r="DL934" s="227">
        <v>2</v>
      </c>
      <c r="DM934" s="227">
        <v>2</v>
      </c>
      <c r="DN934" s="227">
        <v>2</v>
      </c>
      <c r="DO934" s="227">
        <v>3</v>
      </c>
      <c r="DP934" s="376">
        <f t="shared" si="367"/>
        <v>0</v>
      </c>
      <c r="DQ934" s="226">
        <f t="shared" si="367"/>
        <v>-8</v>
      </c>
      <c r="DR934" s="226">
        <f t="shared" si="367"/>
        <v>-9</v>
      </c>
      <c r="DS934" s="226">
        <f t="shared" si="391"/>
        <v>-10</v>
      </c>
      <c r="DT934" s="227">
        <f t="shared" si="391"/>
        <v>0</v>
      </c>
      <c r="DU934" s="227">
        <f t="shared" si="391"/>
        <v>-0.3662555809551975</v>
      </c>
      <c r="DV934" s="227">
        <f t="shared" si="391"/>
        <v>-1.3416863433477317</v>
      </c>
      <c r="DW934" s="227">
        <f t="shared" si="391"/>
        <v>-0.89376290815980042</v>
      </c>
      <c r="DX934" s="377">
        <f t="shared" si="386"/>
        <v>0.3611111111111111</v>
      </c>
      <c r="DY934" s="377">
        <f t="shared" si="386"/>
        <v>0.33333333333333331</v>
      </c>
      <c r="DZ934" s="377">
        <f t="shared" si="386"/>
        <v>0.33962264150943394</v>
      </c>
      <c r="EA934" s="377">
        <f t="shared" si="386"/>
        <v>0.33333333333333331</v>
      </c>
      <c r="EB934" s="378">
        <f t="shared" si="368"/>
        <v>0.45454545454545453</v>
      </c>
      <c r="EC934" s="378">
        <f t="shared" si="368"/>
        <v>0.45121951219512196</v>
      </c>
      <c r="ED934" s="378">
        <f t="shared" si="368"/>
        <v>0.44874715261958997</v>
      </c>
      <c r="EE934" s="378">
        <f t="shared" si="368"/>
        <v>0.43736730360934184</v>
      </c>
      <c r="EG934" s="226">
        <v>36</v>
      </c>
      <c r="EH934" s="226">
        <v>13</v>
      </c>
      <c r="EI934" s="226">
        <v>23</v>
      </c>
      <c r="EJ934" s="226">
        <v>5</v>
      </c>
      <c r="EK934" s="226">
        <v>50</v>
      </c>
      <c r="EL934" s="226">
        <v>253</v>
      </c>
      <c r="EM934" s="226">
        <v>253</v>
      </c>
      <c r="EN934" s="379">
        <f t="shared" si="373"/>
        <v>0.3611111111111111</v>
      </c>
      <c r="EO934" s="226">
        <f t="shared" si="374"/>
        <v>21.739130434782609</v>
      </c>
      <c r="EP934" s="379">
        <f t="shared" si="375"/>
        <v>1.3888888888888888</v>
      </c>
      <c r="EQ934" s="226">
        <f t="shared" si="376"/>
        <v>197628.45849802371</v>
      </c>
      <c r="ER934" s="226">
        <f t="shared" si="377"/>
        <v>1646.9038208168643</v>
      </c>
      <c r="ES934" s="292"/>
      <c r="ET934" s="227">
        <v>261</v>
      </c>
      <c r="EU934" s="227">
        <v>46</v>
      </c>
      <c r="EV934" s="227">
        <v>215</v>
      </c>
      <c r="EW934" s="227">
        <v>98</v>
      </c>
      <c r="EX934" s="227">
        <v>204</v>
      </c>
      <c r="EY934" s="227">
        <v>2360</v>
      </c>
      <c r="EZ934" s="227">
        <v>2357</v>
      </c>
      <c r="FA934" s="380">
        <f t="shared" si="381"/>
        <v>0.17624521072796934</v>
      </c>
      <c r="FB934" s="228">
        <f t="shared" si="382"/>
        <v>45.581395348837212</v>
      </c>
      <c r="FC934" s="380">
        <f t="shared" si="383"/>
        <v>0.7816091954022989</v>
      </c>
      <c r="FD934" s="227">
        <f t="shared" si="384"/>
        <v>86440.677966101692</v>
      </c>
      <c r="FE934" s="227">
        <f t="shared" si="385"/>
        <v>3464.856455946825</v>
      </c>
      <c r="FF934" s="227">
        <v>216</v>
      </c>
      <c r="FG934" s="228">
        <f t="shared" si="370"/>
        <v>45.370370370370374</v>
      </c>
      <c r="FH934" s="227">
        <v>98</v>
      </c>
      <c r="FI934" s="227">
        <v>216</v>
      </c>
      <c r="FJ934" s="227">
        <v>4</v>
      </c>
      <c r="FK934" s="227">
        <f t="shared" si="371"/>
        <v>114</v>
      </c>
      <c r="FL934" s="227">
        <v>23</v>
      </c>
      <c r="FM934" s="227">
        <f t="shared" si="372"/>
        <v>91</v>
      </c>
      <c r="FZ934" s="229"/>
      <c r="GA934" s="229"/>
      <c r="GB934" s="229"/>
      <c r="GC934" s="229"/>
      <c r="GD934" s="229"/>
    </row>
    <row r="935" spans="1:186" s="368" customFormat="1">
      <c r="A935" s="287" t="s">
        <v>2210</v>
      </c>
      <c r="B935" s="369" t="s">
        <v>2211</v>
      </c>
      <c r="C935" s="287" t="s">
        <v>2249</v>
      </c>
      <c r="D935" s="287" t="s">
        <v>87</v>
      </c>
      <c r="E935" s="369" t="s">
        <v>2250</v>
      </c>
      <c r="F935" s="287">
        <v>932</v>
      </c>
      <c r="G935" s="392" t="s">
        <v>2261</v>
      </c>
      <c r="H935" s="392" t="s">
        <v>2262</v>
      </c>
      <c r="I935" s="393" t="s">
        <v>2227</v>
      </c>
      <c r="J935" s="392" t="s">
        <v>2228</v>
      </c>
      <c r="K935" s="287" t="s">
        <v>1164</v>
      </c>
      <c r="L935" s="369" t="s">
        <v>2218</v>
      </c>
      <c r="M935" s="369" t="s">
        <v>3124</v>
      </c>
      <c r="N935" s="372">
        <v>1</v>
      </c>
      <c r="O935" s="373"/>
      <c r="P935" s="373">
        <v>0</v>
      </c>
      <c r="Q935" s="373">
        <v>0</v>
      </c>
      <c r="R935" s="373">
        <v>0</v>
      </c>
      <c r="S935" s="374">
        <v>295</v>
      </c>
      <c r="T935" s="374">
        <v>302</v>
      </c>
      <c r="U935" s="374">
        <v>310</v>
      </c>
      <c r="V935" s="374">
        <v>325</v>
      </c>
      <c r="W935" s="373"/>
      <c r="X935" s="373">
        <v>0</v>
      </c>
      <c r="Y935" s="373">
        <v>0</v>
      </c>
      <c r="Z935" s="373">
        <v>0</v>
      </c>
      <c r="AA935" s="374">
        <v>99</v>
      </c>
      <c r="AB935" s="374">
        <v>101</v>
      </c>
      <c r="AC935" s="374">
        <v>104</v>
      </c>
      <c r="AD935" s="374">
        <v>106</v>
      </c>
      <c r="AE935" s="373">
        <v>0</v>
      </c>
      <c r="AF935" s="373">
        <v>0</v>
      </c>
      <c r="AG935" s="373">
        <v>0</v>
      </c>
      <c r="AH935" s="373">
        <v>0</v>
      </c>
      <c r="AI935" s="374">
        <v>7</v>
      </c>
      <c r="AJ935" s="374">
        <v>6</v>
      </c>
      <c r="AK935" s="374">
        <v>6</v>
      </c>
      <c r="AL935" s="374">
        <v>6</v>
      </c>
      <c r="AM935" s="226">
        <v>0</v>
      </c>
      <c r="AN935" s="226">
        <v>0</v>
      </c>
      <c r="AO935" s="226">
        <v>0</v>
      </c>
      <c r="AP935" s="226">
        <v>0</v>
      </c>
      <c r="AQ935" s="227">
        <v>196</v>
      </c>
      <c r="AR935" s="227">
        <v>200</v>
      </c>
      <c r="AS935" s="227">
        <v>206</v>
      </c>
      <c r="AT935" s="227">
        <v>219</v>
      </c>
      <c r="AU935" s="226">
        <v>0</v>
      </c>
      <c r="AV935" s="226">
        <v>0</v>
      </c>
      <c r="AW935" s="226">
        <v>0</v>
      </c>
      <c r="AX935" s="226">
        <v>0</v>
      </c>
      <c r="AY935" s="227">
        <v>72</v>
      </c>
      <c r="AZ935" s="227">
        <v>73</v>
      </c>
      <c r="BA935" s="227">
        <v>75</v>
      </c>
      <c r="BB935" s="227">
        <v>80</v>
      </c>
      <c r="BC935" s="226">
        <f t="shared" si="388"/>
        <v>0</v>
      </c>
      <c r="BD935" s="226">
        <f t="shared" si="387"/>
        <v>0</v>
      </c>
      <c r="BE935" s="226">
        <f t="shared" si="387"/>
        <v>0</v>
      </c>
      <c r="BF935" s="226">
        <f t="shared" si="387"/>
        <v>0</v>
      </c>
      <c r="BG935" s="218">
        <f t="shared" si="387"/>
        <v>118</v>
      </c>
      <c r="BH935" s="218">
        <f t="shared" si="387"/>
        <v>115</v>
      </c>
      <c r="BI935" s="218">
        <f t="shared" si="387"/>
        <v>119</v>
      </c>
      <c r="BJ935" s="218">
        <f t="shared" si="387"/>
        <v>134</v>
      </c>
      <c r="BK935" s="226">
        <f t="shared" si="390"/>
        <v>0</v>
      </c>
      <c r="BL935" s="226">
        <f t="shared" si="390"/>
        <v>0</v>
      </c>
      <c r="BM935" s="226">
        <f t="shared" si="390"/>
        <v>0</v>
      </c>
      <c r="BN935" s="226">
        <f t="shared" si="389"/>
        <v>0</v>
      </c>
      <c r="BO935" s="227">
        <f t="shared" si="389"/>
        <v>6</v>
      </c>
      <c r="BP935" s="227">
        <f t="shared" si="389"/>
        <v>12</v>
      </c>
      <c r="BQ935" s="227">
        <f t="shared" si="389"/>
        <v>12</v>
      </c>
      <c r="BR935" s="227">
        <f t="shared" si="380"/>
        <v>5</v>
      </c>
      <c r="BS935" s="226">
        <v>0</v>
      </c>
      <c r="BT935" s="226">
        <v>0</v>
      </c>
      <c r="BU935" s="226">
        <v>0</v>
      </c>
      <c r="BV935" s="226">
        <v>0</v>
      </c>
      <c r="BW935" s="227">
        <v>6</v>
      </c>
      <c r="BX935" s="227">
        <v>12</v>
      </c>
      <c r="BY935" s="227">
        <v>12</v>
      </c>
      <c r="BZ935" s="227">
        <v>5</v>
      </c>
      <c r="CA935" s="226">
        <v>0</v>
      </c>
      <c r="CB935" s="226">
        <f>IFERROR(VLOOKUP($G935,[12]ITEM!$B$2:$AC$939,26,0),0)</f>
        <v>0</v>
      </c>
      <c r="CC935" s="226">
        <f>IFERROR(VLOOKUP($G935,[12]ITEM!$B$2:$AC$939,27,0),0)</f>
        <v>0</v>
      </c>
      <c r="CD935" s="226">
        <f>IFERROR(VLOOKUP($G935,[12]ITEM!$B$2:$AC$939,28,0),0)</f>
        <v>0</v>
      </c>
      <c r="CE935" s="227">
        <v>0</v>
      </c>
      <c r="CF935" s="227">
        <v>0</v>
      </c>
      <c r="CG935" s="227">
        <v>0</v>
      </c>
      <c r="CH935" s="227">
        <v>0</v>
      </c>
      <c r="CI935" s="375"/>
      <c r="CJ935" s="226">
        <f t="shared" si="379"/>
        <v>0</v>
      </c>
      <c r="CK935" s="226">
        <f t="shared" si="379"/>
        <v>0</v>
      </c>
      <c r="CL935" s="226">
        <f t="shared" si="379"/>
        <v>0</v>
      </c>
      <c r="CM935" s="226">
        <f t="shared" si="378"/>
        <v>0</v>
      </c>
      <c r="CN935" s="227">
        <f t="shared" si="378"/>
        <v>118</v>
      </c>
      <c r="CO935" s="227">
        <f t="shared" si="378"/>
        <v>120.8458724445119</v>
      </c>
      <c r="CP935" s="227">
        <f t="shared" si="378"/>
        <v>124.13381838839221</v>
      </c>
      <c r="CQ935" s="227">
        <f t="shared" si="378"/>
        <v>131.97142672135075</v>
      </c>
      <c r="CR935" s="226">
        <v>0</v>
      </c>
      <c r="CS935" s="226">
        <v>0</v>
      </c>
      <c r="CT935" s="226">
        <v>0</v>
      </c>
      <c r="CU935" s="226">
        <v>0</v>
      </c>
      <c r="CV935" s="227">
        <f t="shared" si="369"/>
        <v>117</v>
      </c>
      <c r="CW935" s="227">
        <f>CV935*(1+('[13]GROWTH (YoY)'!AR935/100))</f>
        <v>119.8458724445119</v>
      </c>
      <c r="CX935" s="227">
        <f>CW935*(1+('[13]GROWTH (YoY)'!AS935/100))</f>
        <v>123.13381838839221</v>
      </c>
      <c r="CY935" s="227">
        <f>CX935*(1+('[13]GROWTH (YoY)'!AT935/100))</f>
        <v>130.97142672135075</v>
      </c>
      <c r="CZ935" s="226">
        <v>0</v>
      </c>
      <c r="DA935" s="226">
        <v>0</v>
      </c>
      <c r="DB935" s="226">
        <v>0</v>
      </c>
      <c r="DC935" s="226">
        <v>0</v>
      </c>
      <c r="DD935" s="227">
        <v>1</v>
      </c>
      <c r="DE935" s="227">
        <v>1</v>
      </c>
      <c r="DF935" s="227">
        <v>1</v>
      </c>
      <c r="DG935" s="227">
        <v>1</v>
      </c>
      <c r="DH935" s="226">
        <v>0</v>
      </c>
      <c r="DI935" s="226">
        <v>0</v>
      </c>
      <c r="DJ935" s="226">
        <v>0</v>
      </c>
      <c r="DK935" s="226">
        <v>0</v>
      </c>
      <c r="DL935" s="227">
        <v>0</v>
      </c>
      <c r="DM935" s="227">
        <v>0</v>
      </c>
      <c r="DN935" s="227">
        <v>0</v>
      </c>
      <c r="DO935" s="227">
        <v>0</v>
      </c>
      <c r="DP935" s="376">
        <f t="shared" si="367"/>
        <v>0</v>
      </c>
      <c r="DQ935" s="226">
        <f t="shared" si="367"/>
        <v>0</v>
      </c>
      <c r="DR935" s="226">
        <f t="shared" si="367"/>
        <v>0</v>
      </c>
      <c r="DS935" s="226">
        <f t="shared" si="391"/>
        <v>0</v>
      </c>
      <c r="DT935" s="227">
        <f t="shared" si="391"/>
        <v>0</v>
      </c>
      <c r="DU935" s="227">
        <f t="shared" si="391"/>
        <v>-5.8458724445118975</v>
      </c>
      <c r="DV935" s="227">
        <f t="shared" si="391"/>
        <v>-5.1338183883922142</v>
      </c>
      <c r="DW935" s="227">
        <f t="shared" si="391"/>
        <v>2.0285732786492474</v>
      </c>
      <c r="DX935" s="377">
        <f t="shared" si="386"/>
        <v>0</v>
      </c>
      <c r="DY935" s="377">
        <f t="shared" si="386"/>
        <v>0</v>
      </c>
      <c r="DZ935" s="377">
        <f t="shared" si="386"/>
        <v>0</v>
      </c>
      <c r="EA935" s="377">
        <f t="shared" si="386"/>
        <v>0</v>
      </c>
      <c r="EB935" s="378">
        <f t="shared" si="368"/>
        <v>0.33559322033898303</v>
      </c>
      <c r="EC935" s="378">
        <f t="shared" si="368"/>
        <v>0.33443708609271522</v>
      </c>
      <c r="ED935" s="378">
        <f t="shared" si="368"/>
        <v>0.33548387096774196</v>
      </c>
      <c r="EE935" s="378">
        <f t="shared" si="368"/>
        <v>0.32615384615384613</v>
      </c>
      <c r="EG935" s="226">
        <v>0</v>
      </c>
      <c r="EH935" s="226">
        <v>0</v>
      </c>
      <c r="EI935" s="226">
        <v>0</v>
      </c>
      <c r="EJ935" s="226">
        <v>0</v>
      </c>
      <c r="EK935" s="226">
        <v>0</v>
      </c>
      <c r="EL935" s="226">
        <v>0</v>
      </c>
      <c r="EM935" s="226">
        <v>0</v>
      </c>
      <c r="EN935" s="379">
        <f t="shared" si="373"/>
        <v>0</v>
      </c>
      <c r="EO935" s="226">
        <f t="shared" si="374"/>
        <v>0</v>
      </c>
      <c r="EP935" s="379">
        <f t="shared" si="375"/>
        <v>0</v>
      </c>
      <c r="EQ935" s="226">
        <f t="shared" si="376"/>
        <v>0</v>
      </c>
      <c r="ER935" s="226">
        <f t="shared" si="377"/>
        <v>0</v>
      </c>
      <c r="ES935" s="292"/>
      <c r="ET935" s="227">
        <v>295</v>
      </c>
      <c r="EU935" s="227">
        <v>99</v>
      </c>
      <c r="EV935" s="227">
        <v>196</v>
      </c>
      <c r="EW935" s="227">
        <v>72</v>
      </c>
      <c r="EX935" s="227">
        <v>64</v>
      </c>
      <c r="EY935" s="227">
        <v>1303</v>
      </c>
      <c r="EZ935" s="227">
        <v>1299</v>
      </c>
      <c r="FA935" s="380">
        <f t="shared" si="381"/>
        <v>0.33559322033898303</v>
      </c>
      <c r="FB935" s="228">
        <f t="shared" si="382"/>
        <v>36.734693877551024</v>
      </c>
      <c r="FC935" s="380">
        <f t="shared" si="383"/>
        <v>0.21694915254237288</v>
      </c>
      <c r="FD935" s="227">
        <f t="shared" si="384"/>
        <v>49117.421335379891</v>
      </c>
      <c r="FE935" s="227">
        <f t="shared" si="385"/>
        <v>4618.9376443418014</v>
      </c>
      <c r="FF935" s="227">
        <v>196</v>
      </c>
      <c r="FG935" s="228">
        <f t="shared" si="370"/>
        <v>45.408163265306122</v>
      </c>
      <c r="FH935" s="227">
        <v>89</v>
      </c>
      <c r="FI935" s="227">
        <v>196</v>
      </c>
      <c r="FJ935" s="227">
        <v>1</v>
      </c>
      <c r="FK935" s="227">
        <f t="shared" si="371"/>
        <v>106</v>
      </c>
      <c r="FL935" s="227">
        <v>17</v>
      </c>
      <c r="FM935" s="227">
        <f t="shared" si="372"/>
        <v>89</v>
      </c>
      <c r="FZ935" s="229"/>
      <c r="GA935" s="229"/>
      <c r="GB935" s="229"/>
      <c r="GC935" s="229"/>
      <c r="GD935" s="229"/>
    </row>
    <row r="936" spans="1:186" s="368" customFormat="1">
      <c r="A936" s="287" t="s">
        <v>2210</v>
      </c>
      <c r="B936" s="369" t="s">
        <v>2211</v>
      </c>
      <c r="C936" s="287" t="s">
        <v>2249</v>
      </c>
      <c r="D936" s="287" t="s">
        <v>87</v>
      </c>
      <c r="E936" s="369" t="s">
        <v>2250</v>
      </c>
      <c r="F936" s="287">
        <v>933</v>
      </c>
      <c r="G936" s="392" t="s">
        <v>2263</v>
      </c>
      <c r="H936" s="392" t="s">
        <v>2264</v>
      </c>
      <c r="I936" s="393" t="s">
        <v>2227</v>
      </c>
      <c r="J936" s="392" t="s">
        <v>2228</v>
      </c>
      <c r="K936" s="287" t="s">
        <v>1164</v>
      </c>
      <c r="L936" s="369" t="s">
        <v>2218</v>
      </c>
      <c r="M936" s="369" t="s">
        <v>3124</v>
      </c>
      <c r="N936" s="372">
        <v>1</v>
      </c>
      <c r="O936" s="373">
        <v>7</v>
      </c>
      <c r="P936" s="373">
        <v>10</v>
      </c>
      <c r="Q936" s="373">
        <v>10</v>
      </c>
      <c r="R936" s="373">
        <v>11</v>
      </c>
      <c r="S936" s="374">
        <v>235</v>
      </c>
      <c r="T936" s="374">
        <v>247</v>
      </c>
      <c r="U936" s="374">
        <v>263</v>
      </c>
      <c r="V936" s="374">
        <v>285</v>
      </c>
      <c r="W936" s="373">
        <v>2</v>
      </c>
      <c r="X936" s="373">
        <v>3</v>
      </c>
      <c r="Y936" s="373">
        <v>3</v>
      </c>
      <c r="Z936" s="373">
        <v>4</v>
      </c>
      <c r="AA936" s="374">
        <v>77</v>
      </c>
      <c r="AB936" s="374">
        <v>81</v>
      </c>
      <c r="AC936" s="374">
        <v>86</v>
      </c>
      <c r="AD936" s="374">
        <v>92</v>
      </c>
      <c r="AE936" s="373">
        <v>0</v>
      </c>
      <c r="AF936" s="373">
        <v>0</v>
      </c>
      <c r="AG936" s="373">
        <v>0</v>
      </c>
      <c r="AH936" s="373">
        <v>0</v>
      </c>
      <c r="AI936" s="374">
        <v>5</v>
      </c>
      <c r="AJ936" s="374">
        <v>5</v>
      </c>
      <c r="AK936" s="374">
        <v>5</v>
      </c>
      <c r="AL936" s="374">
        <v>5</v>
      </c>
      <c r="AM936" s="226">
        <v>5</v>
      </c>
      <c r="AN936" s="226">
        <v>6</v>
      </c>
      <c r="AO936" s="226">
        <v>7</v>
      </c>
      <c r="AP936" s="226">
        <v>7</v>
      </c>
      <c r="AQ936" s="227">
        <v>158</v>
      </c>
      <c r="AR936" s="227">
        <v>166</v>
      </c>
      <c r="AS936" s="227">
        <v>177</v>
      </c>
      <c r="AT936" s="227">
        <v>193</v>
      </c>
      <c r="AU936" s="226">
        <v>1</v>
      </c>
      <c r="AV936" s="226">
        <v>1</v>
      </c>
      <c r="AW936" s="226">
        <v>1</v>
      </c>
      <c r="AX936" s="226">
        <v>2</v>
      </c>
      <c r="AY936" s="227">
        <v>34</v>
      </c>
      <c r="AZ936" s="227">
        <v>36</v>
      </c>
      <c r="BA936" s="227">
        <v>38</v>
      </c>
      <c r="BB936" s="227">
        <v>42</v>
      </c>
      <c r="BC936" s="226">
        <f t="shared" si="388"/>
        <v>4</v>
      </c>
      <c r="BD936" s="226">
        <f t="shared" si="387"/>
        <v>3</v>
      </c>
      <c r="BE936" s="226">
        <f t="shared" si="387"/>
        <v>0</v>
      </c>
      <c r="BF936" s="226">
        <f t="shared" si="387"/>
        <v>2</v>
      </c>
      <c r="BG936" s="218">
        <f t="shared" si="387"/>
        <v>121</v>
      </c>
      <c r="BH936" s="218">
        <f t="shared" si="387"/>
        <v>123</v>
      </c>
      <c r="BI936" s="218">
        <f t="shared" si="387"/>
        <v>136</v>
      </c>
      <c r="BJ936" s="218">
        <f t="shared" si="387"/>
        <v>149</v>
      </c>
      <c r="BK936" s="226">
        <f t="shared" si="390"/>
        <v>0</v>
      </c>
      <c r="BL936" s="226">
        <f t="shared" si="390"/>
        <v>2</v>
      </c>
      <c r="BM936" s="226">
        <f t="shared" si="390"/>
        <v>6</v>
      </c>
      <c r="BN936" s="226">
        <f t="shared" si="389"/>
        <v>3</v>
      </c>
      <c r="BO936" s="227">
        <f t="shared" si="389"/>
        <v>3</v>
      </c>
      <c r="BP936" s="227">
        <f t="shared" si="389"/>
        <v>7</v>
      </c>
      <c r="BQ936" s="227">
        <f t="shared" si="389"/>
        <v>3</v>
      </c>
      <c r="BR936" s="227">
        <f t="shared" si="380"/>
        <v>2</v>
      </c>
      <c r="BS936" s="226">
        <v>0</v>
      </c>
      <c r="BT936" s="226">
        <v>2</v>
      </c>
      <c r="BU936" s="226">
        <v>6</v>
      </c>
      <c r="BV936" s="226">
        <v>3</v>
      </c>
      <c r="BW936" s="227">
        <v>3</v>
      </c>
      <c r="BX936" s="227">
        <v>7</v>
      </c>
      <c r="BY936" s="227">
        <v>3</v>
      </c>
      <c r="BZ936" s="227">
        <v>2</v>
      </c>
      <c r="CA936" s="226">
        <v>0</v>
      </c>
      <c r="CB936" s="226">
        <f>IFERROR(VLOOKUP($G936,[12]ITEM!$B$2:$AC$939,26,0),0)</f>
        <v>0</v>
      </c>
      <c r="CC936" s="226">
        <f>IFERROR(VLOOKUP($G936,[12]ITEM!$B$2:$AC$939,27,0),0)</f>
        <v>0</v>
      </c>
      <c r="CD936" s="226">
        <f>IFERROR(VLOOKUP($G936,[12]ITEM!$B$2:$AC$939,28,0),0)</f>
        <v>0</v>
      </c>
      <c r="CE936" s="227">
        <v>0</v>
      </c>
      <c r="CF936" s="227">
        <v>0</v>
      </c>
      <c r="CG936" s="227">
        <v>0</v>
      </c>
      <c r="CH936" s="227">
        <v>0</v>
      </c>
      <c r="CI936" s="375"/>
      <c r="CJ936" s="226">
        <f t="shared" si="379"/>
        <v>3</v>
      </c>
      <c r="CK936" s="226">
        <f t="shared" si="379"/>
        <v>4</v>
      </c>
      <c r="CL936" s="226">
        <f t="shared" si="379"/>
        <v>4</v>
      </c>
      <c r="CM936" s="226">
        <f t="shared" si="378"/>
        <v>4</v>
      </c>
      <c r="CN936" s="227">
        <f t="shared" si="378"/>
        <v>121</v>
      </c>
      <c r="CO936" s="227">
        <f t="shared" si="378"/>
        <v>127.09499999999994</v>
      </c>
      <c r="CP936" s="227">
        <f t="shared" si="378"/>
        <v>134.94608599797459</v>
      </c>
      <c r="CQ936" s="227">
        <f t="shared" si="378"/>
        <v>147.25315261513978</v>
      </c>
      <c r="CR936" s="226">
        <v>1</v>
      </c>
      <c r="CS936" s="226">
        <v>2</v>
      </c>
      <c r="CT936" s="226">
        <v>2</v>
      </c>
      <c r="CU936" s="226">
        <v>2</v>
      </c>
      <c r="CV936" s="227">
        <f t="shared" si="369"/>
        <v>115</v>
      </c>
      <c r="CW936" s="227">
        <f>CV936*(1+('[13]GROWTH (YoY)'!AR936/100))</f>
        <v>121.09499999999994</v>
      </c>
      <c r="CX936" s="227">
        <f>CW936*(1+('[13]GROWTH (YoY)'!AS936/100))</f>
        <v>128.94608599797459</v>
      </c>
      <c r="CY936" s="227">
        <f>CX936*(1+('[13]GROWTH (YoY)'!AT936/100))</f>
        <v>140.25315261513978</v>
      </c>
      <c r="CZ936" s="226">
        <v>0</v>
      </c>
      <c r="DA936" s="226">
        <v>0</v>
      </c>
      <c r="DB936" s="226">
        <v>0</v>
      </c>
      <c r="DC936" s="226">
        <v>0</v>
      </c>
      <c r="DD936" s="227">
        <v>4</v>
      </c>
      <c r="DE936" s="227">
        <v>4</v>
      </c>
      <c r="DF936" s="227">
        <v>4</v>
      </c>
      <c r="DG936" s="227">
        <v>4</v>
      </c>
      <c r="DH936" s="226">
        <v>2</v>
      </c>
      <c r="DI936" s="226">
        <v>2</v>
      </c>
      <c r="DJ936" s="226">
        <v>2</v>
      </c>
      <c r="DK936" s="226">
        <v>2</v>
      </c>
      <c r="DL936" s="227">
        <v>2</v>
      </c>
      <c r="DM936" s="227">
        <v>2</v>
      </c>
      <c r="DN936" s="227">
        <v>2</v>
      </c>
      <c r="DO936" s="227">
        <v>3</v>
      </c>
      <c r="DP936" s="376">
        <f t="shared" si="367"/>
        <v>1</v>
      </c>
      <c r="DQ936" s="226">
        <f t="shared" si="367"/>
        <v>-1</v>
      </c>
      <c r="DR936" s="226">
        <f t="shared" si="367"/>
        <v>-4</v>
      </c>
      <c r="DS936" s="226">
        <f t="shared" si="391"/>
        <v>-2</v>
      </c>
      <c r="DT936" s="227">
        <f t="shared" si="391"/>
        <v>0</v>
      </c>
      <c r="DU936" s="227">
        <f t="shared" si="391"/>
        <v>-4.094999999999942</v>
      </c>
      <c r="DV936" s="227">
        <f t="shared" si="391"/>
        <v>1.0539140020254081</v>
      </c>
      <c r="DW936" s="227">
        <f t="shared" si="391"/>
        <v>1.7468473848602173</v>
      </c>
      <c r="DX936" s="377">
        <f t="shared" si="386"/>
        <v>0.2857142857142857</v>
      </c>
      <c r="DY936" s="377">
        <f t="shared" si="386"/>
        <v>0.3</v>
      </c>
      <c r="DZ936" s="377">
        <f t="shared" si="386"/>
        <v>0.3</v>
      </c>
      <c r="EA936" s="377">
        <f t="shared" si="386"/>
        <v>0.36363636363636365</v>
      </c>
      <c r="EB936" s="378">
        <f t="shared" si="368"/>
        <v>0.32765957446808508</v>
      </c>
      <c r="EC936" s="378">
        <f t="shared" si="368"/>
        <v>0.32793522267206476</v>
      </c>
      <c r="ED936" s="378">
        <f t="shared" si="368"/>
        <v>0.3269961977186312</v>
      </c>
      <c r="EE936" s="378">
        <f t="shared" si="368"/>
        <v>0.32280701754385965</v>
      </c>
      <c r="EG936" s="226">
        <v>7</v>
      </c>
      <c r="EH936" s="226">
        <v>4</v>
      </c>
      <c r="EI936" s="226">
        <v>3</v>
      </c>
      <c r="EJ936" s="226">
        <v>1</v>
      </c>
      <c r="EK936" s="226">
        <v>3</v>
      </c>
      <c r="EL936" s="226">
        <v>25</v>
      </c>
      <c r="EM936" s="226">
        <v>25</v>
      </c>
      <c r="EN936" s="379">
        <f t="shared" si="373"/>
        <v>0.5714285714285714</v>
      </c>
      <c r="EO936" s="226">
        <f t="shared" si="374"/>
        <v>33.333333333333329</v>
      </c>
      <c r="EP936" s="379">
        <f t="shared" si="375"/>
        <v>0.42857142857142855</v>
      </c>
      <c r="EQ936" s="226">
        <f t="shared" si="376"/>
        <v>120000</v>
      </c>
      <c r="ER936" s="226">
        <f t="shared" si="377"/>
        <v>3333.3333333333335</v>
      </c>
      <c r="ES936" s="292"/>
      <c r="ET936" s="227">
        <v>235</v>
      </c>
      <c r="EU936" s="227">
        <v>77</v>
      </c>
      <c r="EV936" s="227">
        <v>158</v>
      </c>
      <c r="EW936" s="227">
        <v>34</v>
      </c>
      <c r="EX936" s="227">
        <v>153</v>
      </c>
      <c r="EY936" s="227">
        <v>571</v>
      </c>
      <c r="EZ936" s="227">
        <v>565</v>
      </c>
      <c r="FA936" s="380">
        <f t="shared" si="381"/>
        <v>0.32765957446808508</v>
      </c>
      <c r="FB936" s="228">
        <f t="shared" si="382"/>
        <v>21.518987341772153</v>
      </c>
      <c r="FC936" s="380">
        <f t="shared" si="383"/>
        <v>0.65106382978723409</v>
      </c>
      <c r="FD936" s="227">
        <f t="shared" si="384"/>
        <v>267950.96322241682</v>
      </c>
      <c r="FE936" s="227">
        <f t="shared" si="385"/>
        <v>5014.7492625368732</v>
      </c>
      <c r="FF936" s="227">
        <v>158</v>
      </c>
      <c r="FG936" s="228">
        <f t="shared" si="370"/>
        <v>21.518987341772153</v>
      </c>
      <c r="FH936" s="227">
        <v>34</v>
      </c>
      <c r="FI936" s="227">
        <v>158</v>
      </c>
      <c r="FJ936" s="227">
        <v>0</v>
      </c>
      <c r="FK936" s="227">
        <f t="shared" si="371"/>
        <v>124</v>
      </c>
      <c r="FL936" s="227">
        <v>13</v>
      </c>
      <c r="FM936" s="227">
        <f t="shared" si="372"/>
        <v>111</v>
      </c>
      <c r="FZ936" s="229"/>
      <c r="GA936" s="229"/>
      <c r="GB936" s="229"/>
      <c r="GC936" s="229"/>
      <c r="GD936" s="229"/>
    </row>
    <row r="937" spans="1:186" s="368" customFormat="1">
      <c r="A937" s="287" t="s">
        <v>2210</v>
      </c>
      <c r="B937" s="369" t="s">
        <v>2211</v>
      </c>
      <c r="C937" s="287" t="s">
        <v>2249</v>
      </c>
      <c r="D937" s="287" t="s">
        <v>87</v>
      </c>
      <c r="E937" s="369" t="s">
        <v>2250</v>
      </c>
      <c r="F937" s="287">
        <v>934</v>
      </c>
      <c r="G937" s="392" t="s">
        <v>2265</v>
      </c>
      <c r="H937" s="392" t="s">
        <v>2266</v>
      </c>
      <c r="I937" s="393" t="s">
        <v>2227</v>
      </c>
      <c r="J937" s="392" t="s">
        <v>2228</v>
      </c>
      <c r="K937" s="287" t="s">
        <v>1164</v>
      </c>
      <c r="L937" s="369" t="s">
        <v>2218</v>
      </c>
      <c r="M937" s="369" t="s">
        <v>3124</v>
      </c>
      <c r="N937" s="372">
        <v>1</v>
      </c>
      <c r="O937" s="373">
        <v>61</v>
      </c>
      <c r="P937" s="373">
        <v>87</v>
      </c>
      <c r="Q937" s="373">
        <v>90</v>
      </c>
      <c r="R937" s="373">
        <v>97</v>
      </c>
      <c r="S937" s="374">
        <v>24</v>
      </c>
      <c r="T937" s="374">
        <v>25</v>
      </c>
      <c r="U937" s="374">
        <v>26</v>
      </c>
      <c r="V937" s="374">
        <v>28</v>
      </c>
      <c r="W937" s="373">
        <v>34</v>
      </c>
      <c r="X937" s="373">
        <v>49</v>
      </c>
      <c r="Y937" s="373">
        <v>50</v>
      </c>
      <c r="Z937" s="373">
        <v>55</v>
      </c>
      <c r="AA937" s="374">
        <v>14</v>
      </c>
      <c r="AB937" s="374">
        <v>15</v>
      </c>
      <c r="AC937" s="374">
        <v>16</v>
      </c>
      <c r="AD937" s="374">
        <v>17</v>
      </c>
      <c r="AE937" s="373">
        <v>1</v>
      </c>
      <c r="AF937" s="373">
        <v>1</v>
      </c>
      <c r="AG937" s="373">
        <v>1</v>
      </c>
      <c r="AH937" s="373">
        <v>1</v>
      </c>
      <c r="AI937" s="374">
        <v>0</v>
      </c>
      <c r="AJ937" s="374">
        <v>0</v>
      </c>
      <c r="AK937" s="374">
        <v>0</v>
      </c>
      <c r="AL937" s="374">
        <v>0</v>
      </c>
      <c r="AM937" s="226">
        <v>27</v>
      </c>
      <c r="AN937" s="226">
        <v>38</v>
      </c>
      <c r="AO937" s="226">
        <v>40</v>
      </c>
      <c r="AP937" s="226">
        <v>42</v>
      </c>
      <c r="AQ937" s="227">
        <v>9</v>
      </c>
      <c r="AR937" s="227">
        <v>10</v>
      </c>
      <c r="AS937" s="227">
        <v>10</v>
      </c>
      <c r="AT937" s="227">
        <v>11</v>
      </c>
      <c r="AU937" s="226">
        <v>6</v>
      </c>
      <c r="AV937" s="226">
        <v>20</v>
      </c>
      <c r="AW937" s="226">
        <v>22</v>
      </c>
      <c r="AX937" s="226">
        <v>23</v>
      </c>
      <c r="AY937" s="227">
        <v>5</v>
      </c>
      <c r="AZ937" s="227">
        <v>5</v>
      </c>
      <c r="BA937" s="227">
        <v>6</v>
      </c>
      <c r="BB937" s="227">
        <v>6</v>
      </c>
      <c r="BC937" s="226">
        <f t="shared" si="388"/>
        <v>21</v>
      </c>
      <c r="BD937" s="226">
        <f t="shared" si="387"/>
        <v>18</v>
      </c>
      <c r="BE937" s="226">
        <f t="shared" si="387"/>
        <v>18</v>
      </c>
      <c r="BF937" s="226">
        <f t="shared" si="387"/>
        <v>19</v>
      </c>
      <c r="BG937" s="218">
        <f t="shared" si="387"/>
        <v>4</v>
      </c>
      <c r="BH937" s="218">
        <f t="shared" si="387"/>
        <v>5</v>
      </c>
      <c r="BI937" s="218">
        <f t="shared" si="387"/>
        <v>4</v>
      </c>
      <c r="BJ937" s="218">
        <f t="shared" si="387"/>
        <v>5</v>
      </c>
      <c r="BK937" s="226">
        <f t="shared" si="390"/>
        <v>0</v>
      </c>
      <c r="BL937" s="226">
        <f t="shared" si="390"/>
        <v>0</v>
      </c>
      <c r="BM937" s="226">
        <f t="shared" si="390"/>
        <v>0</v>
      </c>
      <c r="BN937" s="226">
        <f t="shared" si="389"/>
        <v>0</v>
      </c>
      <c r="BO937" s="227">
        <f t="shared" si="389"/>
        <v>0</v>
      </c>
      <c r="BP937" s="227">
        <f t="shared" si="389"/>
        <v>0</v>
      </c>
      <c r="BQ937" s="227">
        <f t="shared" si="389"/>
        <v>0</v>
      </c>
      <c r="BR937" s="227">
        <f t="shared" si="380"/>
        <v>0</v>
      </c>
      <c r="BS937" s="226">
        <v>0</v>
      </c>
      <c r="BT937" s="226">
        <v>0</v>
      </c>
      <c r="BU937" s="226">
        <v>0</v>
      </c>
      <c r="BV937" s="226">
        <v>0</v>
      </c>
      <c r="BW937" s="227">
        <v>0</v>
      </c>
      <c r="BX937" s="227">
        <v>0</v>
      </c>
      <c r="BY937" s="227">
        <v>0</v>
      </c>
      <c r="BZ937" s="227">
        <v>0</v>
      </c>
      <c r="CA937" s="226">
        <v>0</v>
      </c>
      <c r="CB937" s="226">
        <f>IFERROR(VLOOKUP($G937,[12]ITEM!$B$2:$AC$939,26,0),0)</f>
        <v>0</v>
      </c>
      <c r="CC937" s="226">
        <f>IFERROR(VLOOKUP($G937,[12]ITEM!$B$2:$AC$939,27,0),0)</f>
        <v>0</v>
      </c>
      <c r="CD937" s="226">
        <f>IFERROR(VLOOKUP($G937,[12]ITEM!$B$2:$AC$939,28,0),0)</f>
        <v>0</v>
      </c>
      <c r="CE937" s="227">
        <v>0</v>
      </c>
      <c r="CF937" s="227">
        <v>0</v>
      </c>
      <c r="CG937" s="227">
        <v>0</v>
      </c>
      <c r="CH937" s="227">
        <v>0</v>
      </c>
      <c r="CI937" s="375"/>
      <c r="CJ937" s="226">
        <f t="shared" si="379"/>
        <v>20</v>
      </c>
      <c r="CK937" s="226">
        <f t="shared" si="379"/>
        <v>29</v>
      </c>
      <c r="CL937" s="226">
        <f t="shared" si="379"/>
        <v>30</v>
      </c>
      <c r="CM937" s="226">
        <f t="shared" si="378"/>
        <v>32</v>
      </c>
      <c r="CN937" s="227">
        <f t="shared" si="378"/>
        <v>4</v>
      </c>
      <c r="CO937" s="227">
        <f t="shared" si="378"/>
        <v>4.2077518924247546</v>
      </c>
      <c r="CP937" s="227">
        <f t="shared" si="378"/>
        <v>4.476453251697456</v>
      </c>
      <c r="CQ937" s="227">
        <f t="shared" si="378"/>
        <v>4.6922568422074553</v>
      </c>
      <c r="CR937" s="226">
        <v>20</v>
      </c>
      <c r="CS937" s="226">
        <v>29</v>
      </c>
      <c r="CT937" s="226">
        <v>30</v>
      </c>
      <c r="CU937" s="226">
        <v>32</v>
      </c>
      <c r="CV937" s="227">
        <f t="shared" si="369"/>
        <v>4</v>
      </c>
      <c r="CW937" s="227">
        <f>CV937*(1+('[13]GROWTH (YoY)'!AR937/100))</f>
        <v>4.2077518924247546</v>
      </c>
      <c r="CX937" s="227">
        <f>CW937*(1+('[13]GROWTH (YoY)'!AS937/100))</f>
        <v>4.476453251697456</v>
      </c>
      <c r="CY937" s="227">
        <f>CX937*(1+('[13]GROWTH (YoY)'!AT937/100))</f>
        <v>4.6922568422074553</v>
      </c>
      <c r="CZ937" s="226">
        <v>0</v>
      </c>
      <c r="DA937" s="226">
        <v>0</v>
      </c>
      <c r="DB937" s="226">
        <v>0</v>
      </c>
      <c r="DC937" s="226">
        <v>0</v>
      </c>
      <c r="DD937" s="227">
        <v>0</v>
      </c>
      <c r="DE937" s="227">
        <v>0</v>
      </c>
      <c r="DF937" s="227">
        <v>0</v>
      </c>
      <c r="DG937" s="227">
        <v>0</v>
      </c>
      <c r="DH937" s="226">
        <v>0</v>
      </c>
      <c r="DI937" s="226">
        <v>0</v>
      </c>
      <c r="DJ937" s="226">
        <v>0</v>
      </c>
      <c r="DK937" s="226">
        <v>0</v>
      </c>
      <c r="DL937" s="227">
        <v>0</v>
      </c>
      <c r="DM937" s="227">
        <v>0</v>
      </c>
      <c r="DN937" s="227">
        <v>0</v>
      </c>
      <c r="DO937" s="227">
        <v>0</v>
      </c>
      <c r="DP937" s="376">
        <f t="shared" si="367"/>
        <v>1</v>
      </c>
      <c r="DQ937" s="226">
        <f t="shared" si="367"/>
        <v>-11</v>
      </c>
      <c r="DR937" s="226">
        <f t="shared" si="367"/>
        <v>-12</v>
      </c>
      <c r="DS937" s="226">
        <f t="shared" si="391"/>
        <v>-13</v>
      </c>
      <c r="DT937" s="227">
        <f t="shared" si="391"/>
        <v>0</v>
      </c>
      <c r="DU937" s="227">
        <f t="shared" si="391"/>
        <v>0.79224810757524544</v>
      </c>
      <c r="DV937" s="227">
        <f t="shared" si="391"/>
        <v>-0.476453251697456</v>
      </c>
      <c r="DW937" s="227">
        <f t="shared" si="391"/>
        <v>0.30774315779254469</v>
      </c>
      <c r="DX937" s="377">
        <f t="shared" si="386"/>
        <v>0.55737704918032782</v>
      </c>
      <c r="DY937" s="377">
        <f t="shared" si="386"/>
        <v>0.56321839080459768</v>
      </c>
      <c r="DZ937" s="377">
        <f t="shared" si="386"/>
        <v>0.55555555555555558</v>
      </c>
      <c r="EA937" s="377">
        <f t="shared" si="386"/>
        <v>0.5670103092783505</v>
      </c>
      <c r="EB937" s="378">
        <f t="shared" si="368"/>
        <v>0.58333333333333337</v>
      </c>
      <c r="EC937" s="378">
        <f t="shared" si="368"/>
        <v>0.6</v>
      </c>
      <c r="ED937" s="378">
        <f t="shared" si="368"/>
        <v>0.61538461538461542</v>
      </c>
      <c r="EE937" s="378">
        <f t="shared" si="368"/>
        <v>0.6071428571428571</v>
      </c>
      <c r="EG937" s="226">
        <v>2</v>
      </c>
      <c r="EH937" s="226">
        <v>1</v>
      </c>
      <c r="EI937" s="226">
        <v>1</v>
      </c>
      <c r="EJ937" s="226">
        <v>0</v>
      </c>
      <c r="EK937" s="226">
        <v>1</v>
      </c>
      <c r="EL937" s="226">
        <v>21</v>
      </c>
      <c r="EM937" s="226">
        <v>21</v>
      </c>
      <c r="EN937" s="379">
        <f t="shared" si="373"/>
        <v>0.5</v>
      </c>
      <c r="EO937" s="226">
        <f t="shared" si="374"/>
        <v>0</v>
      </c>
      <c r="EP937" s="379">
        <f t="shared" si="375"/>
        <v>0.5</v>
      </c>
      <c r="EQ937" s="226">
        <f t="shared" si="376"/>
        <v>47619.047619047618</v>
      </c>
      <c r="ER937" s="226">
        <f t="shared" si="377"/>
        <v>0</v>
      </c>
      <c r="ES937" s="292"/>
      <c r="ET937" s="227">
        <v>24</v>
      </c>
      <c r="EU937" s="227">
        <v>14</v>
      </c>
      <c r="EV937" s="227">
        <v>9</v>
      </c>
      <c r="EW937" s="227">
        <v>8</v>
      </c>
      <c r="EX937" s="227">
        <v>5</v>
      </c>
      <c r="EY937" s="227">
        <v>117</v>
      </c>
      <c r="EZ937" s="227">
        <v>113</v>
      </c>
      <c r="FA937" s="380">
        <f t="shared" si="381"/>
        <v>0.58333333333333337</v>
      </c>
      <c r="FB937" s="228">
        <f t="shared" si="382"/>
        <v>88.888888888888886</v>
      </c>
      <c r="FC937" s="380">
        <f t="shared" si="383"/>
        <v>0.20833333333333334</v>
      </c>
      <c r="FD937" s="227">
        <f t="shared" si="384"/>
        <v>42735.042735042734</v>
      </c>
      <c r="FE937" s="227">
        <f t="shared" si="385"/>
        <v>5899.7050147492628</v>
      </c>
      <c r="FF937" s="227">
        <v>9</v>
      </c>
      <c r="FG937" s="228">
        <f t="shared" si="370"/>
        <v>55.555555555555557</v>
      </c>
      <c r="FH937" s="227">
        <v>5</v>
      </c>
      <c r="FI937" s="227">
        <v>9</v>
      </c>
      <c r="FJ937" s="227">
        <v>0</v>
      </c>
      <c r="FK937" s="227">
        <f t="shared" si="371"/>
        <v>4</v>
      </c>
      <c r="FL937" s="227">
        <v>1</v>
      </c>
      <c r="FM937" s="227">
        <f t="shared" si="372"/>
        <v>3</v>
      </c>
      <c r="FZ937" s="229"/>
      <c r="GA937" s="229"/>
      <c r="GB937" s="229"/>
      <c r="GC937" s="229"/>
      <c r="GD937" s="229"/>
    </row>
    <row r="938" spans="1:186" s="368" customFormat="1">
      <c r="A938" s="287" t="s">
        <v>2210</v>
      </c>
      <c r="B938" s="369" t="s">
        <v>2211</v>
      </c>
      <c r="C938" s="287" t="s">
        <v>2249</v>
      </c>
      <c r="D938" s="287" t="s">
        <v>87</v>
      </c>
      <c r="E938" s="369" t="s">
        <v>2250</v>
      </c>
      <c r="F938" s="287">
        <v>935</v>
      </c>
      <c r="G938" s="392" t="s">
        <v>2267</v>
      </c>
      <c r="H938" s="392" t="s">
        <v>2268</v>
      </c>
      <c r="I938" s="393" t="s">
        <v>2227</v>
      </c>
      <c r="J938" s="392" t="s">
        <v>2228</v>
      </c>
      <c r="K938" s="287" t="s">
        <v>1164</v>
      </c>
      <c r="L938" s="369" t="s">
        <v>2218</v>
      </c>
      <c r="M938" s="369" t="s">
        <v>3124</v>
      </c>
      <c r="N938" s="372">
        <v>1</v>
      </c>
      <c r="O938" s="373"/>
      <c r="P938" s="373">
        <v>0</v>
      </c>
      <c r="Q938" s="373">
        <v>0</v>
      </c>
      <c r="R938" s="373">
        <v>0</v>
      </c>
      <c r="S938" s="374">
        <v>19</v>
      </c>
      <c r="T938" s="374">
        <v>20</v>
      </c>
      <c r="U938" s="374">
        <v>21</v>
      </c>
      <c r="V938" s="374">
        <v>22</v>
      </c>
      <c r="W938" s="373"/>
      <c r="X938" s="373">
        <v>0</v>
      </c>
      <c r="Y938" s="373">
        <v>0</v>
      </c>
      <c r="Z938" s="373">
        <v>0</v>
      </c>
      <c r="AA938" s="374">
        <v>3</v>
      </c>
      <c r="AB938" s="374">
        <v>3</v>
      </c>
      <c r="AC938" s="374">
        <v>3</v>
      </c>
      <c r="AD938" s="374">
        <v>3</v>
      </c>
      <c r="AE938" s="373">
        <v>0</v>
      </c>
      <c r="AF938" s="373">
        <v>0</v>
      </c>
      <c r="AG938" s="373">
        <v>0</v>
      </c>
      <c r="AH938" s="373">
        <v>0</v>
      </c>
      <c r="AI938" s="374">
        <v>1</v>
      </c>
      <c r="AJ938" s="374">
        <v>1</v>
      </c>
      <c r="AK938" s="374">
        <v>0</v>
      </c>
      <c r="AL938" s="374">
        <v>1</v>
      </c>
      <c r="AM938" s="226">
        <v>0</v>
      </c>
      <c r="AN938" s="226">
        <v>0</v>
      </c>
      <c r="AO938" s="226">
        <v>0</v>
      </c>
      <c r="AP938" s="226">
        <v>0</v>
      </c>
      <c r="AQ938" s="227">
        <v>16</v>
      </c>
      <c r="AR938" s="227">
        <v>17</v>
      </c>
      <c r="AS938" s="227">
        <v>18</v>
      </c>
      <c r="AT938" s="227">
        <v>19</v>
      </c>
      <c r="AU938" s="226">
        <v>0</v>
      </c>
      <c r="AV938" s="226">
        <v>0</v>
      </c>
      <c r="AW938" s="226">
        <v>0</v>
      </c>
      <c r="AX938" s="226">
        <v>0</v>
      </c>
      <c r="AY938" s="227">
        <v>2</v>
      </c>
      <c r="AZ938" s="227">
        <v>2</v>
      </c>
      <c r="BA938" s="227">
        <v>3</v>
      </c>
      <c r="BB938" s="227">
        <v>3</v>
      </c>
      <c r="BC938" s="226">
        <f t="shared" si="388"/>
        <v>0</v>
      </c>
      <c r="BD938" s="226">
        <f t="shared" si="387"/>
        <v>0</v>
      </c>
      <c r="BE938" s="226">
        <f t="shared" si="387"/>
        <v>0</v>
      </c>
      <c r="BF938" s="226">
        <f t="shared" si="387"/>
        <v>0</v>
      </c>
      <c r="BG938" s="218">
        <f t="shared" si="387"/>
        <v>14</v>
      </c>
      <c r="BH938" s="218">
        <f t="shared" si="387"/>
        <v>14</v>
      </c>
      <c r="BI938" s="218">
        <f t="shared" si="387"/>
        <v>15</v>
      </c>
      <c r="BJ938" s="218">
        <f t="shared" si="387"/>
        <v>16</v>
      </c>
      <c r="BK938" s="226">
        <f t="shared" si="390"/>
        <v>0</v>
      </c>
      <c r="BL938" s="226">
        <f t="shared" si="390"/>
        <v>0</v>
      </c>
      <c r="BM938" s="226">
        <f t="shared" si="390"/>
        <v>0</v>
      </c>
      <c r="BN938" s="226">
        <f t="shared" si="389"/>
        <v>0</v>
      </c>
      <c r="BO938" s="227">
        <f t="shared" si="389"/>
        <v>0</v>
      </c>
      <c r="BP938" s="227">
        <f t="shared" si="389"/>
        <v>1</v>
      </c>
      <c r="BQ938" s="227">
        <f t="shared" si="389"/>
        <v>0</v>
      </c>
      <c r="BR938" s="227">
        <f t="shared" si="380"/>
        <v>0</v>
      </c>
      <c r="BS938" s="226">
        <v>0</v>
      </c>
      <c r="BT938" s="226">
        <v>0</v>
      </c>
      <c r="BU938" s="226">
        <v>0</v>
      </c>
      <c r="BV938" s="226">
        <v>0</v>
      </c>
      <c r="BW938" s="227">
        <v>0</v>
      </c>
      <c r="BX938" s="227">
        <v>1</v>
      </c>
      <c r="BY938" s="227">
        <v>0</v>
      </c>
      <c r="BZ938" s="227">
        <v>0</v>
      </c>
      <c r="CA938" s="226">
        <v>0</v>
      </c>
      <c r="CB938" s="226">
        <f>IFERROR(VLOOKUP($G938,[12]ITEM!$B$2:$AC$939,26,0),0)</f>
        <v>0</v>
      </c>
      <c r="CC938" s="226">
        <f>IFERROR(VLOOKUP($G938,[12]ITEM!$B$2:$AC$939,27,0),0)</f>
        <v>0</v>
      </c>
      <c r="CD938" s="226">
        <f>IFERROR(VLOOKUP($G938,[12]ITEM!$B$2:$AC$939,28,0),0)</f>
        <v>0</v>
      </c>
      <c r="CE938" s="227">
        <v>0</v>
      </c>
      <c r="CF938" s="227">
        <v>0</v>
      </c>
      <c r="CG938" s="227">
        <v>0</v>
      </c>
      <c r="CH938" s="227">
        <v>0</v>
      </c>
      <c r="CI938" s="375"/>
      <c r="CJ938" s="226">
        <f t="shared" si="379"/>
        <v>0</v>
      </c>
      <c r="CK938" s="226">
        <f t="shared" si="379"/>
        <v>0</v>
      </c>
      <c r="CL938" s="226">
        <f t="shared" si="379"/>
        <v>0</v>
      </c>
      <c r="CM938" s="226">
        <f t="shared" si="378"/>
        <v>0</v>
      </c>
      <c r="CN938" s="227">
        <f t="shared" si="378"/>
        <v>14</v>
      </c>
      <c r="CO938" s="227">
        <f t="shared" si="378"/>
        <v>14.700000000000001</v>
      </c>
      <c r="CP938" s="227">
        <f t="shared" si="378"/>
        <v>15.508499999999996</v>
      </c>
      <c r="CQ938" s="227">
        <f t="shared" si="378"/>
        <v>16.361467499999996</v>
      </c>
      <c r="CR938" s="226">
        <v>0</v>
      </c>
      <c r="CS938" s="226">
        <v>0</v>
      </c>
      <c r="CT938" s="226">
        <v>0</v>
      </c>
      <c r="CU938" s="226">
        <v>0</v>
      </c>
      <c r="CV938" s="227">
        <f t="shared" si="369"/>
        <v>14</v>
      </c>
      <c r="CW938" s="227">
        <f>CV938*(1+('[13]GROWTH (YoY)'!AR938/100))</f>
        <v>14.700000000000001</v>
      </c>
      <c r="CX938" s="227">
        <f>CW938*(1+('[13]GROWTH (YoY)'!AS938/100))</f>
        <v>15.508499999999996</v>
      </c>
      <c r="CY938" s="227">
        <f>CX938*(1+('[13]GROWTH (YoY)'!AT938/100))</f>
        <v>16.361467499999996</v>
      </c>
      <c r="CZ938" s="226">
        <v>0</v>
      </c>
      <c r="DA938" s="226">
        <v>0</v>
      </c>
      <c r="DB938" s="226">
        <v>0</v>
      </c>
      <c r="DC938" s="226">
        <v>0</v>
      </c>
      <c r="DD938" s="227">
        <v>0</v>
      </c>
      <c r="DE938" s="227">
        <v>0</v>
      </c>
      <c r="DF938" s="227">
        <v>0</v>
      </c>
      <c r="DG938" s="227">
        <v>0</v>
      </c>
      <c r="DH938" s="226">
        <v>0</v>
      </c>
      <c r="DI938" s="226">
        <v>0</v>
      </c>
      <c r="DJ938" s="226">
        <v>0</v>
      </c>
      <c r="DK938" s="226">
        <v>0</v>
      </c>
      <c r="DL938" s="227">
        <v>0</v>
      </c>
      <c r="DM938" s="227">
        <v>0</v>
      </c>
      <c r="DN938" s="227">
        <v>0</v>
      </c>
      <c r="DO938" s="227">
        <v>0</v>
      </c>
      <c r="DP938" s="376">
        <f t="shared" si="367"/>
        <v>0</v>
      </c>
      <c r="DQ938" s="226">
        <f t="shared" si="367"/>
        <v>0</v>
      </c>
      <c r="DR938" s="226">
        <f t="shared" si="367"/>
        <v>0</v>
      </c>
      <c r="DS938" s="226">
        <f t="shared" si="391"/>
        <v>0</v>
      </c>
      <c r="DT938" s="227">
        <f t="shared" si="391"/>
        <v>0</v>
      </c>
      <c r="DU938" s="227">
        <f t="shared" si="391"/>
        <v>-0.70000000000000107</v>
      </c>
      <c r="DV938" s="227">
        <f t="shared" si="391"/>
        <v>-0.50849999999999618</v>
      </c>
      <c r="DW938" s="227">
        <f t="shared" si="391"/>
        <v>-0.36146749999999628</v>
      </c>
      <c r="DX938" s="377">
        <f t="shared" si="386"/>
        <v>0</v>
      </c>
      <c r="DY938" s="377">
        <f t="shared" si="386"/>
        <v>0</v>
      </c>
      <c r="DZ938" s="377">
        <f t="shared" si="386"/>
        <v>0</v>
      </c>
      <c r="EA938" s="377">
        <f t="shared" si="386"/>
        <v>0</v>
      </c>
      <c r="EB938" s="378">
        <f t="shared" si="368"/>
        <v>0.15789473684210525</v>
      </c>
      <c r="EC938" s="378">
        <f t="shared" si="368"/>
        <v>0.15</v>
      </c>
      <c r="ED938" s="378">
        <f t="shared" si="368"/>
        <v>0.14285714285714285</v>
      </c>
      <c r="EE938" s="378">
        <f t="shared" si="368"/>
        <v>0.13636363636363635</v>
      </c>
      <c r="EG938" s="226">
        <v>0</v>
      </c>
      <c r="EH938" s="226">
        <v>0</v>
      </c>
      <c r="EI938" s="226">
        <v>0</v>
      </c>
      <c r="EJ938" s="226">
        <v>0</v>
      </c>
      <c r="EK938" s="226">
        <v>0</v>
      </c>
      <c r="EL938" s="226">
        <v>0</v>
      </c>
      <c r="EM938" s="226">
        <v>0</v>
      </c>
      <c r="EN938" s="379">
        <f t="shared" si="373"/>
        <v>0</v>
      </c>
      <c r="EO938" s="226">
        <f t="shared" si="374"/>
        <v>0</v>
      </c>
      <c r="EP938" s="379">
        <f t="shared" si="375"/>
        <v>0</v>
      </c>
      <c r="EQ938" s="226">
        <f t="shared" si="376"/>
        <v>0</v>
      </c>
      <c r="ER938" s="226">
        <f t="shared" si="377"/>
        <v>0</v>
      </c>
      <c r="ES938" s="292"/>
      <c r="ET938" s="227">
        <v>19</v>
      </c>
      <c r="EU938" s="227">
        <v>3</v>
      </c>
      <c r="EV938" s="227">
        <v>16</v>
      </c>
      <c r="EW938" s="227">
        <v>2</v>
      </c>
      <c r="EX938" s="227">
        <v>12</v>
      </c>
      <c r="EY938" s="227">
        <v>61</v>
      </c>
      <c r="EZ938" s="227">
        <v>61</v>
      </c>
      <c r="FA938" s="380">
        <f t="shared" si="381"/>
        <v>0.15789473684210525</v>
      </c>
      <c r="FB938" s="228">
        <f t="shared" si="382"/>
        <v>12.5</v>
      </c>
      <c r="FC938" s="380">
        <f t="shared" si="383"/>
        <v>0.63157894736842102</v>
      </c>
      <c r="FD938" s="227">
        <f t="shared" si="384"/>
        <v>196721.31147540984</v>
      </c>
      <c r="FE938" s="227">
        <f t="shared" si="385"/>
        <v>2732.2404371584703</v>
      </c>
      <c r="FF938" s="227">
        <v>16</v>
      </c>
      <c r="FG938" s="228">
        <f t="shared" si="370"/>
        <v>56.25</v>
      </c>
      <c r="FH938" s="227">
        <v>9</v>
      </c>
      <c r="FI938" s="227">
        <v>16</v>
      </c>
      <c r="FJ938" s="227">
        <v>0</v>
      </c>
      <c r="FK938" s="227">
        <f t="shared" si="371"/>
        <v>7</v>
      </c>
      <c r="FL938" s="227">
        <v>1</v>
      </c>
      <c r="FM938" s="227">
        <f t="shared" si="372"/>
        <v>6</v>
      </c>
      <c r="FZ938" s="229"/>
      <c r="GA938" s="229"/>
      <c r="GB938" s="229"/>
      <c r="GC938" s="229"/>
      <c r="GD938" s="229"/>
    </row>
    <row r="939" spans="1:186" s="368" customFormat="1">
      <c r="A939" s="287" t="s">
        <v>2210</v>
      </c>
      <c r="B939" s="369" t="s">
        <v>2211</v>
      </c>
      <c r="C939" s="287" t="s">
        <v>2249</v>
      </c>
      <c r="D939" s="287" t="s">
        <v>87</v>
      </c>
      <c r="E939" s="369" t="s">
        <v>2250</v>
      </c>
      <c r="F939" s="287">
        <v>936</v>
      </c>
      <c r="G939" s="392" t="s">
        <v>2269</v>
      </c>
      <c r="H939" s="392" t="s">
        <v>2270</v>
      </c>
      <c r="I939" s="393" t="s">
        <v>2227</v>
      </c>
      <c r="J939" s="392" t="s">
        <v>2228</v>
      </c>
      <c r="K939" s="287" t="s">
        <v>1164</v>
      </c>
      <c r="L939" s="369" t="s">
        <v>2218</v>
      </c>
      <c r="M939" s="369" t="s">
        <v>3124</v>
      </c>
      <c r="N939" s="372">
        <v>1</v>
      </c>
      <c r="O939" s="373">
        <v>302</v>
      </c>
      <c r="P939" s="373">
        <v>452</v>
      </c>
      <c r="Q939" s="373">
        <v>485</v>
      </c>
      <c r="R939" s="373">
        <v>512</v>
      </c>
      <c r="S939" s="374">
        <v>32</v>
      </c>
      <c r="T939" s="374">
        <v>33</v>
      </c>
      <c r="U939" s="374">
        <v>35</v>
      </c>
      <c r="V939" s="374">
        <v>37</v>
      </c>
      <c r="W939" s="373">
        <v>100</v>
      </c>
      <c r="X939" s="373">
        <v>168</v>
      </c>
      <c r="Y939" s="373">
        <v>187</v>
      </c>
      <c r="Z939" s="373">
        <v>197</v>
      </c>
      <c r="AA939" s="374">
        <v>9</v>
      </c>
      <c r="AB939" s="374">
        <v>10</v>
      </c>
      <c r="AC939" s="374">
        <v>10</v>
      </c>
      <c r="AD939" s="374">
        <v>11</v>
      </c>
      <c r="AE939" s="373">
        <v>10</v>
      </c>
      <c r="AF939" s="373">
        <v>10</v>
      </c>
      <c r="AG939" s="373">
        <v>9</v>
      </c>
      <c r="AH939" s="373">
        <v>9</v>
      </c>
      <c r="AI939" s="374">
        <v>1</v>
      </c>
      <c r="AJ939" s="374">
        <v>1</v>
      </c>
      <c r="AK939" s="374">
        <v>1</v>
      </c>
      <c r="AL939" s="374">
        <v>1</v>
      </c>
      <c r="AM939" s="226">
        <v>202</v>
      </c>
      <c r="AN939" s="226">
        <v>284</v>
      </c>
      <c r="AO939" s="226">
        <v>298</v>
      </c>
      <c r="AP939" s="226">
        <v>315</v>
      </c>
      <c r="AQ939" s="227">
        <v>22</v>
      </c>
      <c r="AR939" s="227">
        <v>24</v>
      </c>
      <c r="AS939" s="227">
        <v>25</v>
      </c>
      <c r="AT939" s="227">
        <v>26</v>
      </c>
      <c r="AU939" s="226">
        <v>85</v>
      </c>
      <c r="AV939" s="226">
        <v>166</v>
      </c>
      <c r="AW939" s="226">
        <v>174</v>
      </c>
      <c r="AX939" s="226">
        <v>185</v>
      </c>
      <c r="AY939" s="227">
        <v>13</v>
      </c>
      <c r="AZ939" s="227">
        <v>14</v>
      </c>
      <c r="BA939" s="227">
        <v>15</v>
      </c>
      <c r="BB939" s="227">
        <v>16</v>
      </c>
      <c r="BC939" s="226">
        <f t="shared" si="388"/>
        <v>117</v>
      </c>
      <c r="BD939" s="226">
        <f t="shared" si="387"/>
        <v>117</v>
      </c>
      <c r="BE939" s="226">
        <f t="shared" si="387"/>
        <v>123</v>
      </c>
      <c r="BF939" s="226">
        <f t="shared" si="387"/>
        <v>130</v>
      </c>
      <c r="BG939" s="218">
        <f t="shared" si="387"/>
        <v>8</v>
      </c>
      <c r="BH939" s="218">
        <f t="shared" si="387"/>
        <v>9</v>
      </c>
      <c r="BI939" s="218">
        <f t="shared" si="387"/>
        <v>10</v>
      </c>
      <c r="BJ939" s="218">
        <f t="shared" si="387"/>
        <v>10</v>
      </c>
      <c r="BK939" s="226">
        <f t="shared" si="390"/>
        <v>0</v>
      </c>
      <c r="BL939" s="226">
        <f t="shared" si="390"/>
        <v>1</v>
      </c>
      <c r="BM939" s="226">
        <f t="shared" si="390"/>
        <v>1</v>
      </c>
      <c r="BN939" s="226">
        <f t="shared" si="389"/>
        <v>0</v>
      </c>
      <c r="BO939" s="227">
        <f t="shared" si="389"/>
        <v>1</v>
      </c>
      <c r="BP939" s="227">
        <f t="shared" si="389"/>
        <v>1</v>
      </c>
      <c r="BQ939" s="227">
        <f t="shared" si="389"/>
        <v>0</v>
      </c>
      <c r="BR939" s="227">
        <f t="shared" si="380"/>
        <v>0</v>
      </c>
      <c r="BS939" s="226">
        <v>0</v>
      </c>
      <c r="BT939" s="226">
        <v>1</v>
      </c>
      <c r="BU939" s="226">
        <v>1</v>
      </c>
      <c r="BV939" s="226">
        <v>0</v>
      </c>
      <c r="BW939" s="227">
        <v>1</v>
      </c>
      <c r="BX939" s="227">
        <v>1</v>
      </c>
      <c r="BY939" s="227">
        <v>0</v>
      </c>
      <c r="BZ939" s="227">
        <v>0</v>
      </c>
      <c r="CA939" s="226">
        <v>0</v>
      </c>
      <c r="CB939" s="226">
        <f>IFERROR(VLOOKUP($G939,[12]ITEM!$B$2:$AC$939,26,0),0)</f>
        <v>0</v>
      </c>
      <c r="CC939" s="226">
        <f>IFERROR(VLOOKUP($G939,[12]ITEM!$B$2:$AC$939,27,0),0)</f>
        <v>0</v>
      </c>
      <c r="CD939" s="226">
        <f>IFERROR(VLOOKUP($G939,[12]ITEM!$B$2:$AC$939,28,0),0)</f>
        <v>0</v>
      </c>
      <c r="CE939" s="227">
        <v>0</v>
      </c>
      <c r="CF939" s="227">
        <v>0</v>
      </c>
      <c r="CG939" s="227">
        <v>0</v>
      </c>
      <c r="CH939" s="227">
        <v>0</v>
      </c>
      <c r="CI939" s="375"/>
      <c r="CJ939" s="226">
        <f t="shared" si="379"/>
        <v>118</v>
      </c>
      <c r="CK939" s="226">
        <f t="shared" si="379"/>
        <v>165</v>
      </c>
      <c r="CL939" s="226">
        <f t="shared" si="379"/>
        <v>173</v>
      </c>
      <c r="CM939" s="226">
        <f t="shared" si="378"/>
        <v>183</v>
      </c>
      <c r="CN939" s="227">
        <f t="shared" si="378"/>
        <v>8</v>
      </c>
      <c r="CO939" s="227">
        <f t="shared" si="378"/>
        <v>8.3813022263833652</v>
      </c>
      <c r="CP939" s="227">
        <f t="shared" si="378"/>
        <v>8.8781575586734114</v>
      </c>
      <c r="CQ939" s="227">
        <f t="shared" si="378"/>
        <v>9.2926682933171563</v>
      </c>
      <c r="CR939" s="226">
        <v>118</v>
      </c>
      <c r="CS939" s="226">
        <v>165</v>
      </c>
      <c r="CT939" s="226">
        <v>173</v>
      </c>
      <c r="CU939" s="226">
        <v>183</v>
      </c>
      <c r="CV939" s="227">
        <f t="shared" si="369"/>
        <v>8</v>
      </c>
      <c r="CW939" s="227">
        <f>CV939*(1+('[13]GROWTH (YoY)'!AR939/100))</f>
        <v>8.3813022263833652</v>
      </c>
      <c r="CX939" s="227">
        <f>CW939*(1+('[13]GROWTH (YoY)'!AS939/100))</f>
        <v>8.8781575586734114</v>
      </c>
      <c r="CY939" s="227">
        <f>CX939*(1+('[13]GROWTH (YoY)'!AT939/100))</f>
        <v>9.2926682933171563</v>
      </c>
      <c r="CZ939" s="226">
        <v>0</v>
      </c>
      <c r="DA939" s="226">
        <v>0</v>
      </c>
      <c r="DB939" s="226">
        <v>0</v>
      </c>
      <c r="DC939" s="226">
        <v>0</v>
      </c>
      <c r="DD939" s="227">
        <v>0</v>
      </c>
      <c r="DE939" s="227">
        <v>0</v>
      </c>
      <c r="DF939" s="227">
        <v>0</v>
      </c>
      <c r="DG939" s="227">
        <v>0</v>
      </c>
      <c r="DH939" s="226">
        <v>0</v>
      </c>
      <c r="DI939" s="226">
        <v>0</v>
      </c>
      <c r="DJ939" s="226">
        <v>0</v>
      </c>
      <c r="DK939" s="226">
        <v>0</v>
      </c>
      <c r="DL939" s="227">
        <v>0</v>
      </c>
      <c r="DM939" s="227">
        <v>0</v>
      </c>
      <c r="DN939" s="227">
        <v>0</v>
      </c>
      <c r="DO939" s="227">
        <v>0</v>
      </c>
      <c r="DP939" s="376">
        <f t="shared" si="367"/>
        <v>-1</v>
      </c>
      <c r="DQ939" s="226">
        <f t="shared" si="367"/>
        <v>-48</v>
      </c>
      <c r="DR939" s="226">
        <f t="shared" si="367"/>
        <v>-50</v>
      </c>
      <c r="DS939" s="226">
        <f t="shared" si="391"/>
        <v>-53</v>
      </c>
      <c r="DT939" s="227">
        <f t="shared" si="391"/>
        <v>0</v>
      </c>
      <c r="DU939" s="227">
        <f t="shared" si="391"/>
        <v>0.61869777361663481</v>
      </c>
      <c r="DV939" s="227">
        <f t="shared" si="391"/>
        <v>1.1218424413265886</v>
      </c>
      <c r="DW939" s="227">
        <f t="shared" si="391"/>
        <v>0.70733170668284373</v>
      </c>
      <c r="DX939" s="377">
        <f t="shared" si="386"/>
        <v>0.33112582781456956</v>
      </c>
      <c r="DY939" s="377">
        <f t="shared" si="386"/>
        <v>0.37168141592920356</v>
      </c>
      <c r="DZ939" s="377">
        <f t="shared" si="386"/>
        <v>0.38556701030927837</v>
      </c>
      <c r="EA939" s="377">
        <f t="shared" si="386"/>
        <v>0.384765625</v>
      </c>
      <c r="EB939" s="378">
        <f t="shared" si="368"/>
        <v>0.28125</v>
      </c>
      <c r="EC939" s="378">
        <f t="shared" si="368"/>
        <v>0.30303030303030304</v>
      </c>
      <c r="ED939" s="378">
        <f t="shared" si="368"/>
        <v>0.2857142857142857</v>
      </c>
      <c r="EE939" s="378">
        <f t="shared" si="368"/>
        <v>0.29729729729729731</v>
      </c>
      <c r="EG939" s="226">
        <v>0</v>
      </c>
      <c r="EH939" s="226">
        <v>0</v>
      </c>
      <c r="EI939" s="226">
        <v>0</v>
      </c>
      <c r="EJ939" s="226">
        <v>0</v>
      </c>
      <c r="EK939" s="226">
        <v>0</v>
      </c>
      <c r="EL939" s="226">
        <v>5</v>
      </c>
      <c r="EM939" s="226">
        <v>5</v>
      </c>
      <c r="EN939" s="379">
        <f t="shared" si="373"/>
        <v>0</v>
      </c>
      <c r="EO939" s="226">
        <f t="shared" si="374"/>
        <v>0</v>
      </c>
      <c r="EP939" s="379">
        <f t="shared" si="375"/>
        <v>0</v>
      </c>
      <c r="EQ939" s="226">
        <f t="shared" si="376"/>
        <v>0</v>
      </c>
      <c r="ER939" s="226">
        <f t="shared" si="377"/>
        <v>0</v>
      </c>
      <c r="ES939" s="292"/>
      <c r="ET939" s="227">
        <v>32</v>
      </c>
      <c r="EU939" s="227">
        <v>9</v>
      </c>
      <c r="EV939" s="227">
        <v>22</v>
      </c>
      <c r="EW939" s="227">
        <v>13</v>
      </c>
      <c r="EX939" s="227">
        <v>6</v>
      </c>
      <c r="EY939" s="227">
        <v>284</v>
      </c>
      <c r="EZ939" s="227">
        <v>282</v>
      </c>
      <c r="FA939" s="380">
        <f t="shared" si="381"/>
        <v>0.28125</v>
      </c>
      <c r="FB939" s="228">
        <f t="shared" si="382"/>
        <v>59.090909090909093</v>
      </c>
      <c r="FC939" s="380">
        <f t="shared" si="383"/>
        <v>0.1875</v>
      </c>
      <c r="FD939" s="227">
        <f t="shared" si="384"/>
        <v>21126.760563380281</v>
      </c>
      <c r="FE939" s="227">
        <f t="shared" si="385"/>
        <v>3841.60756501182</v>
      </c>
      <c r="FF939" s="227">
        <v>22</v>
      </c>
      <c r="FG939" s="228">
        <f t="shared" si="370"/>
        <v>59.090909090909093</v>
      </c>
      <c r="FH939" s="227">
        <v>13</v>
      </c>
      <c r="FI939" s="227">
        <v>22</v>
      </c>
      <c r="FJ939" s="227">
        <v>0</v>
      </c>
      <c r="FK939" s="227">
        <f t="shared" si="371"/>
        <v>9</v>
      </c>
      <c r="FL939" s="227">
        <v>2</v>
      </c>
      <c r="FM939" s="227">
        <f t="shared" si="372"/>
        <v>7</v>
      </c>
      <c r="FZ939" s="229"/>
      <c r="GA939" s="229"/>
      <c r="GB939" s="229"/>
      <c r="GC939" s="229"/>
      <c r="GD939" s="229"/>
    </row>
    <row r="940" spans="1:186" s="368" customFormat="1">
      <c r="A940" s="287" t="s">
        <v>2210</v>
      </c>
      <c r="B940" s="369" t="s">
        <v>2211</v>
      </c>
      <c r="C940" s="287" t="s">
        <v>2271</v>
      </c>
      <c r="D940" s="287" t="s">
        <v>87</v>
      </c>
      <c r="E940" s="369" t="s">
        <v>2272</v>
      </c>
      <c r="F940" s="287">
        <v>937</v>
      </c>
      <c r="G940" s="392" t="s">
        <v>2273</v>
      </c>
      <c r="H940" s="392" t="s">
        <v>2274</v>
      </c>
      <c r="I940" s="393" t="s">
        <v>2227</v>
      </c>
      <c r="J940" s="392" t="s">
        <v>2228</v>
      </c>
      <c r="K940" s="287" t="s">
        <v>1164</v>
      </c>
      <c r="L940" s="369" t="s">
        <v>2218</v>
      </c>
      <c r="M940" s="369" t="s">
        <v>3124</v>
      </c>
      <c r="N940" s="372">
        <v>1</v>
      </c>
      <c r="O940" s="373">
        <v>2999</v>
      </c>
      <c r="P940" s="373">
        <v>4778</v>
      </c>
      <c r="Q940" s="373">
        <v>4943</v>
      </c>
      <c r="R940" s="373">
        <v>5300</v>
      </c>
      <c r="S940" s="374">
        <v>4348</v>
      </c>
      <c r="T940" s="374">
        <v>4850</v>
      </c>
      <c r="U940" s="374">
        <v>5474</v>
      </c>
      <c r="V940" s="374">
        <v>6540</v>
      </c>
      <c r="W940" s="373">
        <v>2043</v>
      </c>
      <c r="X940" s="373">
        <v>3260</v>
      </c>
      <c r="Y940" s="373">
        <v>3266</v>
      </c>
      <c r="Z940" s="373">
        <v>3407</v>
      </c>
      <c r="AA940" s="374">
        <v>2638</v>
      </c>
      <c r="AB940" s="374">
        <v>2961</v>
      </c>
      <c r="AC940" s="374">
        <v>3352</v>
      </c>
      <c r="AD940" s="374">
        <v>4155</v>
      </c>
      <c r="AE940" s="373">
        <v>45</v>
      </c>
      <c r="AF940" s="373">
        <v>52</v>
      </c>
      <c r="AG940" s="373">
        <v>52</v>
      </c>
      <c r="AH940" s="373">
        <v>54</v>
      </c>
      <c r="AI940" s="374">
        <v>57</v>
      </c>
      <c r="AJ940" s="374">
        <v>57</v>
      </c>
      <c r="AK940" s="374">
        <v>60</v>
      </c>
      <c r="AL940" s="374">
        <v>65</v>
      </c>
      <c r="AM940" s="226">
        <v>956</v>
      </c>
      <c r="AN940" s="226">
        <v>1519</v>
      </c>
      <c r="AO940" s="226">
        <v>1677</v>
      </c>
      <c r="AP940" s="226">
        <v>1894</v>
      </c>
      <c r="AQ940" s="227">
        <v>1710</v>
      </c>
      <c r="AR940" s="227">
        <v>1889</v>
      </c>
      <c r="AS940" s="227">
        <v>2123</v>
      </c>
      <c r="AT940" s="227">
        <v>2385</v>
      </c>
      <c r="AU940" s="226">
        <v>329</v>
      </c>
      <c r="AV940" s="226">
        <v>690</v>
      </c>
      <c r="AW940" s="226">
        <v>767</v>
      </c>
      <c r="AX940" s="226">
        <v>868</v>
      </c>
      <c r="AY940" s="227">
        <v>999</v>
      </c>
      <c r="AZ940" s="227">
        <v>1101</v>
      </c>
      <c r="BA940" s="227">
        <v>1233</v>
      </c>
      <c r="BB940" s="227">
        <v>1385</v>
      </c>
      <c r="BC940" s="226">
        <f t="shared" si="388"/>
        <v>335</v>
      </c>
      <c r="BD940" s="226">
        <f t="shared" si="387"/>
        <v>572</v>
      </c>
      <c r="BE940" s="226">
        <f t="shared" si="387"/>
        <v>757</v>
      </c>
      <c r="BF940" s="226">
        <f t="shared" si="387"/>
        <v>888</v>
      </c>
      <c r="BG940" s="218">
        <f t="shared" si="387"/>
        <v>544</v>
      </c>
      <c r="BH940" s="218">
        <f t="shared" si="387"/>
        <v>608</v>
      </c>
      <c r="BI940" s="218">
        <f t="shared" si="387"/>
        <v>728</v>
      </c>
      <c r="BJ940" s="218">
        <f t="shared" si="387"/>
        <v>908</v>
      </c>
      <c r="BK940" s="226">
        <f t="shared" si="390"/>
        <v>292</v>
      </c>
      <c r="BL940" s="226">
        <f t="shared" si="390"/>
        <v>257</v>
      </c>
      <c r="BM940" s="226">
        <f t="shared" si="390"/>
        <v>153</v>
      </c>
      <c r="BN940" s="226">
        <f t="shared" si="389"/>
        <v>138</v>
      </c>
      <c r="BO940" s="227">
        <f t="shared" si="389"/>
        <v>167</v>
      </c>
      <c r="BP940" s="227">
        <f t="shared" si="389"/>
        <v>180</v>
      </c>
      <c r="BQ940" s="227">
        <f t="shared" si="389"/>
        <v>162</v>
      </c>
      <c r="BR940" s="227">
        <f t="shared" si="380"/>
        <v>92</v>
      </c>
      <c r="BS940" s="226">
        <v>294</v>
      </c>
      <c r="BT940" s="226">
        <v>257</v>
      </c>
      <c r="BU940" s="226">
        <v>153</v>
      </c>
      <c r="BV940" s="226">
        <v>138</v>
      </c>
      <c r="BW940" s="227">
        <v>167</v>
      </c>
      <c r="BX940" s="227">
        <v>180</v>
      </c>
      <c r="BY940" s="227">
        <v>162</v>
      </c>
      <c r="BZ940" s="227">
        <v>92</v>
      </c>
      <c r="CA940" s="226">
        <v>2</v>
      </c>
      <c r="CB940" s="226">
        <f>IFERROR(VLOOKUP($G940,[12]ITEM!$B$2:$AC$939,26,0),0)</f>
        <v>0</v>
      </c>
      <c r="CC940" s="226">
        <f>IFERROR(VLOOKUP($G940,[12]ITEM!$B$2:$AC$939,27,0),0)</f>
        <v>0</v>
      </c>
      <c r="CD940" s="226">
        <f>IFERROR(VLOOKUP($G940,[12]ITEM!$B$2:$AC$939,28,0),0)</f>
        <v>0</v>
      </c>
      <c r="CE940" s="227">
        <v>0</v>
      </c>
      <c r="CF940" s="227">
        <v>0</v>
      </c>
      <c r="CG940" s="227">
        <v>0</v>
      </c>
      <c r="CH940" s="227">
        <v>0</v>
      </c>
      <c r="CI940" s="375"/>
      <c r="CJ940" s="226">
        <f t="shared" si="379"/>
        <v>334</v>
      </c>
      <c r="CK940" s="226">
        <f t="shared" si="379"/>
        <v>517</v>
      </c>
      <c r="CL940" s="226">
        <f t="shared" si="379"/>
        <v>562</v>
      </c>
      <c r="CM940" s="226">
        <f t="shared" si="378"/>
        <v>608</v>
      </c>
      <c r="CN940" s="227">
        <f t="shared" si="378"/>
        <v>544</v>
      </c>
      <c r="CO940" s="227">
        <f t="shared" si="378"/>
        <v>585.12941905468176</v>
      </c>
      <c r="CP940" s="227">
        <f t="shared" si="378"/>
        <v>644.30162351442664</v>
      </c>
      <c r="CQ940" s="227">
        <f t="shared" si="378"/>
        <v>726.93235732752657</v>
      </c>
      <c r="CR940" s="226">
        <v>178</v>
      </c>
      <c r="CS940" s="226">
        <v>283</v>
      </c>
      <c r="CT940" s="226">
        <v>312</v>
      </c>
      <c r="CU940" s="226">
        <v>353</v>
      </c>
      <c r="CV940" s="227">
        <f t="shared" si="369"/>
        <v>441</v>
      </c>
      <c r="CW940" s="227">
        <f>CV940*(1+('[13]GROWTH (YoY)'!AR940/100))</f>
        <v>487.12941905468176</v>
      </c>
      <c r="CX940" s="227">
        <f>CW940*(1+('[13]GROWTH (YoY)'!AS940/100))</f>
        <v>547.30162351442664</v>
      </c>
      <c r="CY940" s="227">
        <f>CX940*(1+('[13]GROWTH (YoY)'!AT940/100))</f>
        <v>614.93235732752657</v>
      </c>
      <c r="CZ940" s="226">
        <v>133</v>
      </c>
      <c r="DA940" s="226">
        <v>207</v>
      </c>
      <c r="DB940" s="226">
        <v>220</v>
      </c>
      <c r="DC940" s="226">
        <v>225</v>
      </c>
      <c r="DD940" s="227">
        <v>76</v>
      </c>
      <c r="DE940" s="227">
        <v>68</v>
      </c>
      <c r="DF940" s="227">
        <v>66</v>
      </c>
      <c r="DG940" s="227">
        <v>78</v>
      </c>
      <c r="DH940" s="226">
        <v>23</v>
      </c>
      <c r="DI940" s="226">
        <v>27</v>
      </c>
      <c r="DJ940" s="226">
        <v>30</v>
      </c>
      <c r="DK940" s="226">
        <v>30</v>
      </c>
      <c r="DL940" s="227">
        <v>27</v>
      </c>
      <c r="DM940" s="227">
        <v>30</v>
      </c>
      <c r="DN940" s="227">
        <v>31</v>
      </c>
      <c r="DO940" s="227">
        <v>34</v>
      </c>
      <c r="DP940" s="376">
        <f t="shared" si="367"/>
        <v>1</v>
      </c>
      <c r="DQ940" s="226">
        <f t="shared" si="367"/>
        <v>55</v>
      </c>
      <c r="DR940" s="226">
        <f t="shared" si="367"/>
        <v>195</v>
      </c>
      <c r="DS940" s="226">
        <f t="shared" si="391"/>
        <v>280</v>
      </c>
      <c r="DT940" s="227">
        <f t="shared" si="391"/>
        <v>0</v>
      </c>
      <c r="DU940" s="227">
        <f t="shared" si="391"/>
        <v>22.870580945318238</v>
      </c>
      <c r="DV940" s="227">
        <f t="shared" si="391"/>
        <v>83.698376485573363</v>
      </c>
      <c r="DW940" s="227">
        <f t="shared" si="391"/>
        <v>181.06764267247343</v>
      </c>
      <c r="DX940" s="377">
        <f t="shared" si="386"/>
        <v>0.68122707569189733</v>
      </c>
      <c r="DY940" s="377">
        <f t="shared" si="386"/>
        <v>0.68229384679782334</v>
      </c>
      <c r="DZ940" s="377">
        <f t="shared" si="386"/>
        <v>0.66073234877604692</v>
      </c>
      <c r="EA940" s="377">
        <f t="shared" si="386"/>
        <v>0.64283018867924524</v>
      </c>
      <c r="EB940" s="378">
        <f t="shared" si="368"/>
        <v>0.60671573137074519</v>
      </c>
      <c r="EC940" s="378">
        <f t="shared" si="368"/>
        <v>0.61051546391752576</v>
      </c>
      <c r="ED940" s="378">
        <f t="shared" si="368"/>
        <v>0.6123492875411034</v>
      </c>
      <c r="EE940" s="378">
        <f t="shared" si="368"/>
        <v>0.63532110091743121</v>
      </c>
      <c r="EG940" s="226">
        <v>2999</v>
      </c>
      <c r="EH940" s="226">
        <v>1934</v>
      </c>
      <c r="EI940" s="226">
        <v>1065</v>
      </c>
      <c r="EJ940" s="226">
        <v>329</v>
      </c>
      <c r="EK940" s="226">
        <v>271</v>
      </c>
      <c r="EL940" s="226">
        <v>6762</v>
      </c>
      <c r="EM940" s="226">
        <v>6568</v>
      </c>
      <c r="EN940" s="379">
        <f t="shared" si="373"/>
        <v>0.64488162720906972</v>
      </c>
      <c r="EO940" s="226">
        <f t="shared" si="374"/>
        <v>30.892018779342724</v>
      </c>
      <c r="EP940" s="379">
        <f t="shared" si="375"/>
        <v>9.0363454484828271E-2</v>
      </c>
      <c r="EQ940" s="226">
        <f t="shared" si="376"/>
        <v>40076.900325347531</v>
      </c>
      <c r="ER940" s="226">
        <f t="shared" si="377"/>
        <v>4174.2793341453516</v>
      </c>
      <c r="ES940" s="292"/>
      <c r="ET940" s="227">
        <v>5238</v>
      </c>
      <c r="EU940" s="227">
        <v>3399</v>
      </c>
      <c r="EV940" s="227">
        <v>1839</v>
      </c>
      <c r="EW940" s="227">
        <v>1189</v>
      </c>
      <c r="EX940" s="227">
        <v>1198</v>
      </c>
      <c r="EY940" s="227">
        <v>30150</v>
      </c>
      <c r="EZ940" s="227">
        <v>29388</v>
      </c>
      <c r="FA940" s="380">
        <f t="shared" si="381"/>
        <v>0.6489117983963345</v>
      </c>
      <c r="FB940" s="228">
        <f t="shared" si="382"/>
        <v>64.654703643284392</v>
      </c>
      <c r="FC940" s="380">
        <f t="shared" si="383"/>
        <v>0.22871324933180603</v>
      </c>
      <c r="FD940" s="227">
        <f t="shared" si="384"/>
        <v>39734.660033167493</v>
      </c>
      <c r="FE940" s="227">
        <f t="shared" si="385"/>
        <v>3371.5575518352161</v>
      </c>
      <c r="FF940" s="227">
        <v>1710</v>
      </c>
      <c r="FG940" s="228">
        <f t="shared" si="370"/>
        <v>45.438596491228076</v>
      </c>
      <c r="FH940" s="227">
        <v>777</v>
      </c>
      <c r="FI940" s="227">
        <v>1710</v>
      </c>
      <c r="FJ940" s="227">
        <v>27</v>
      </c>
      <c r="FK940" s="227">
        <f t="shared" si="371"/>
        <v>906</v>
      </c>
      <c r="FL940" s="227">
        <v>250</v>
      </c>
      <c r="FM940" s="227">
        <f t="shared" si="372"/>
        <v>656</v>
      </c>
      <c r="FZ940" s="229"/>
      <c r="GA940" s="229"/>
      <c r="GB940" s="229"/>
      <c r="GC940" s="229"/>
      <c r="GD940" s="229"/>
    </row>
    <row r="941" spans="1:186" s="368" customFormat="1">
      <c r="A941" s="287" t="s">
        <v>2210</v>
      </c>
      <c r="B941" s="369" t="s">
        <v>2211</v>
      </c>
      <c r="C941" s="287" t="s">
        <v>2271</v>
      </c>
      <c r="D941" s="287" t="s">
        <v>87</v>
      </c>
      <c r="E941" s="369" t="s">
        <v>2272</v>
      </c>
      <c r="F941" s="287">
        <v>938</v>
      </c>
      <c r="G941" s="392" t="s">
        <v>2275</v>
      </c>
      <c r="H941" s="392" t="s">
        <v>2276</v>
      </c>
      <c r="I941" s="393" t="s">
        <v>2227</v>
      </c>
      <c r="J941" s="392" t="s">
        <v>2228</v>
      </c>
      <c r="K941" s="287" t="s">
        <v>1164</v>
      </c>
      <c r="L941" s="369" t="s">
        <v>2218</v>
      </c>
      <c r="M941" s="369" t="s">
        <v>3124</v>
      </c>
      <c r="N941" s="372">
        <v>1</v>
      </c>
      <c r="O941" s="373">
        <v>168</v>
      </c>
      <c r="P941" s="373">
        <v>274</v>
      </c>
      <c r="Q941" s="373">
        <v>311</v>
      </c>
      <c r="R941" s="373">
        <v>354</v>
      </c>
      <c r="S941" s="374">
        <v>280</v>
      </c>
      <c r="T941" s="374">
        <v>337</v>
      </c>
      <c r="U941" s="374">
        <v>406</v>
      </c>
      <c r="V941" s="374">
        <v>510</v>
      </c>
      <c r="W941" s="373">
        <v>82</v>
      </c>
      <c r="X941" s="373">
        <v>142</v>
      </c>
      <c r="Y941" s="373">
        <v>161</v>
      </c>
      <c r="Z941" s="373">
        <v>182</v>
      </c>
      <c r="AA941" s="374">
        <v>94</v>
      </c>
      <c r="AB941" s="374">
        <v>125</v>
      </c>
      <c r="AC941" s="374">
        <v>164</v>
      </c>
      <c r="AD941" s="374">
        <v>240</v>
      </c>
      <c r="AE941" s="373">
        <v>4</v>
      </c>
      <c r="AF941" s="373">
        <v>5</v>
      </c>
      <c r="AG941" s="373">
        <v>5</v>
      </c>
      <c r="AH941" s="373">
        <v>5</v>
      </c>
      <c r="AI941" s="374">
        <v>6</v>
      </c>
      <c r="AJ941" s="374">
        <v>6</v>
      </c>
      <c r="AK941" s="374">
        <v>7</v>
      </c>
      <c r="AL941" s="374">
        <v>7</v>
      </c>
      <c r="AM941" s="226">
        <v>86</v>
      </c>
      <c r="AN941" s="226">
        <v>132</v>
      </c>
      <c r="AO941" s="226">
        <v>150</v>
      </c>
      <c r="AP941" s="226">
        <v>172</v>
      </c>
      <c r="AQ941" s="227">
        <v>186</v>
      </c>
      <c r="AR941" s="227">
        <v>212</v>
      </c>
      <c r="AS941" s="227">
        <v>243</v>
      </c>
      <c r="AT941" s="227">
        <v>269</v>
      </c>
      <c r="AU941" s="226">
        <v>31</v>
      </c>
      <c r="AV941" s="226">
        <v>68</v>
      </c>
      <c r="AW941" s="226">
        <v>79</v>
      </c>
      <c r="AX941" s="226">
        <v>90</v>
      </c>
      <c r="AY941" s="227">
        <v>97</v>
      </c>
      <c r="AZ941" s="227">
        <v>111</v>
      </c>
      <c r="BA941" s="227">
        <v>126</v>
      </c>
      <c r="BB941" s="227">
        <v>140</v>
      </c>
      <c r="BC941" s="226">
        <f t="shared" si="388"/>
        <v>-47</v>
      </c>
      <c r="BD941" s="226">
        <f t="shared" si="387"/>
        <v>-79</v>
      </c>
      <c r="BE941" s="226">
        <f t="shared" si="387"/>
        <v>36</v>
      </c>
      <c r="BF941" s="226">
        <f t="shared" si="387"/>
        <v>56</v>
      </c>
      <c r="BG941" s="218">
        <f t="shared" si="387"/>
        <v>74</v>
      </c>
      <c r="BH941" s="218">
        <f t="shared" si="387"/>
        <v>83</v>
      </c>
      <c r="BI941" s="218">
        <f t="shared" si="387"/>
        <v>103</v>
      </c>
      <c r="BJ941" s="218">
        <f t="shared" si="387"/>
        <v>120</v>
      </c>
      <c r="BK941" s="226">
        <f t="shared" si="390"/>
        <v>102</v>
      </c>
      <c r="BL941" s="226">
        <f t="shared" si="390"/>
        <v>143</v>
      </c>
      <c r="BM941" s="226">
        <f t="shared" si="390"/>
        <v>35</v>
      </c>
      <c r="BN941" s="226">
        <f t="shared" si="389"/>
        <v>26</v>
      </c>
      <c r="BO941" s="227">
        <f t="shared" si="389"/>
        <v>15</v>
      </c>
      <c r="BP941" s="227">
        <f t="shared" si="389"/>
        <v>18</v>
      </c>
      <c r="BQ941" s="227">
        <f t="shared" si="389"/>
        <v>14</v>
      </c>
      <c r="BR941" s="227">
        <f t="shared" si="380"/>
        <v>9</v>
      </c>
      <c r="BS941" s="226">
        <v>107</v>
      </c>
      <c r="BT941" s="226">
        <v>143</v>
      </c>
      <c r="BU941" s="226">
        <v>35</v>
      </c>
      <c r="BV941" s="226">
        <v>26</v>
      </c>
      <c r="BW941" s="227">
        <v>15</v>
      </c>
      <c r="BX941" s="227">
        <v>18</v>
      </c>
      <c r="BY941" s="227">
        <v>14</v>
      </c>
      <c r="BZ941" s="227">
        <v>9</v>
      </c>
      <c r="CA941" s="226">
        <v>5</v>
      </c>
      <c r="CB941" s="226">
        <f>IFERROR(VLOOKUP($G941,[12]ITEM!$B$2:$AC$939,26,0),0)</f>
        <v>0</v>
      </c>
      <c r="CC941" s="226">
        <f>IFERROR(VLOOKUP($G941,[12]ITEM!$B$2:$AC$939,27,0),0)</f>
        <v>0</v>
      </c>
      <c r="CD941" s="226">
        <f>IFERROR(VLOOKUP($G941,[12]ITEM!$B$2:$AC$939,28,0),0)</f>
        <v>0</v>
      </c>
      <c r="CE941" s="227">
        <v>0</v>
      </c>
      <c r="CF941" s="227">
        <v>0</v>
      </c>
      <c r="CG941" s="227">
        <v>0</v>
      </c>
      <c r="CH941" s="227">
        <v>0</v>
      </c>
      <c r="CI941" s="375"/>
      <c r="CJ941" s="226">
        <f t="shared" si="379"/>
        <v>-48</v>
      </c>
      <c r="CK941" s="226">
        <f t="shared" si="379"/>
        <v>-74</v>
      </c>
      <c r="CL941" s="226">
        <f t="shared" si="379"/>
        <v>-85</v>
      </c>
      <c r="CM941" s="226">
        <f t="shared" si="378"/>
        <v>-98</v>
      </c>
      <c r="CN941" s="227">
        <f t="shared" si="378"/>
        <v>74</v>
      </c>
      <c r="CO941" s="227">
        <f t="shared" si="378"/>
        <v>83.92442447181341</v>
      </c>
      <c r="CP941" s="227">
        <f t="shared" si="378"/>
        <v>95.262525828525256</v>
      </c>
      <c r="CQ941" s="227">
        <f t="shared" si="378"/>
        <v>106.32690530881598</v>
      </c>
      <c r="CR941" s="226">
        <v>-50</v>
      </c>
      <c r="CS941" s="226">
        <v>-77</v>
      </c>
      <c r="CT941" s="226">
        <v>-88</v>
      </c>
      <c r="CU941" s="226">
        <v>-101</v>
      </c>
      <c r="CV941" s="227">
        <f t="shared" si="369"/>
        <v>70</v>
      </c>
      <c r="CW941" s="227">
        <f>CV941*(1+('[13]GROWTH (YoY)'!AR941/100))</f>
        <v>79.92442447181341</v>
      </c>
      <c r="CX941" s="227">
        <f>CW941*(1+('[13]GROWTH (YoY)'!AS941/100))</f>
        <v>91.262525828525256</v>
      </c>
      <c r="CY941" s="227">
        <f>CX941*(1+('[13]GROWTH (YoY)'!AT941/100))</f>
        <v>101.32690530881598</v>
      </c>
      <c r="CZ941" s="226">
        <v>0</v>
      </c>
      <c r="DA941" s="226">
        <v>0</v>
      </c>
      <c r="DB941" s="226">
        <v>0</v>
      </c>
      <c r="DC941" s="226">
        <v>0</v>
      </c>
      <c r="DD941" s="227">
        <v>1</v>
      </c>
      <c r="DE941" s="227">
        <v>1</v>
      </c>
      <c r="DF941" s="227">
        <v>1</v>
      </c>
      <c r="DG941" s="227">
        <v>1</v>
      </c>
      <c r="DH941" s="226">
        <v>2</v>
      </c>
      <c r="DI941" s="226">
        <v>3</v>
      </c>
      <c r="DJ941" s="226">
        <v>3</v>
      </c>
      <c r="DK941" s="226">
        <v>3</v>
      </c>
      <c r="DL941" s="227">
        <v>3</v>
      </c>
      <c r="DM941" s="227">
        <v>3</v>
      </c>
      <c r="DN941" s="227">
        <v>3</v>
      </c>
      <c r="DO941" s="227">
        <v>4</v>
      </c>
      <c r="DP941" s="376">
        <f t="shared" si="367"/>
        <v>1</v>
      </c>
      <c r="DQ941" s="226">
        <f t="shared" si="367"/>
        <v>-5</v>
      </c>
      <c r="DR941" s="226">
        <f t="shared" si="367"/>
        <v>121</v>
      </c>
      <c r="DS941" s="226">
        <f t="shared" si="391"/>
        <v>154</v>
      </c>
      <c r="DT941" s="227">
        <f t="shared" si="391"/>
        <v>0</v>
      </c>
      <c r="DU941" s="227">
        <f t="shared" si="391"/>
        <v>-0.92442447181340981</v>
      </c>
      <c r="DV941" s="227">
        <f t="shared" si="391"/>
        <v>7.7374741714747444</v>
      </c>
      <c r="DW941" s="227">
        <f t="shared" si="391"/>
        <v>13.673094691184019</v>
      </c>
      <c r="DX941" s="377">
        <f t="shared" si="386"/>
        <v>0.48809523809523808</v>
      </c>
      <c r="DY941" s="377">
        <f t="shared" si="386"/>
        <v>0.51824817518248179</v>
      </c>
      <c r="DZ941" s="377">
        <f t="shared" si="386"/>
        <v>0.51768488745980712</v>
      </c>
      <c r="EA941" s="377">
        <f t="shared" si="386"/>
        <v>0.51412429378531077</v>
      </c>
      <c r="EB941" s="378">
        <f t="shared" si="368"/>
        <v>0.33571428571428569</v>
      </c>
      <c r="EC941" s="378">
        <f t="shared" si="368"/>
        <v>0.37091988130563797</v>
      </c>
      <c r="ED941" s="378">
        <f t="shared" si="368"/>
        <v>0.4039408866995074</v>
      </c>
      <c r="EE941" s="378">
        <f t="shared" si="368"/>
        <v>0.47058823529411764</v>
      </c>
      <c r="EG941" s="226">
        <v>168</v>
      </c>
      <c r="EH941" s="226">
        <v>84</v>
      </c>
      <c r="EI941" s="226">
        <v>84</v>
      </c>
      <c r="EJ941" s="226">
        <v>27</v>
      </c>
      <c r="EK941" s="226">
        <v>62</v>
      </c>
      <c r="EL941" s="226">
        <v>433</v>
      </c>
      <c r="EM941" s="226">
        <v>433</v>
      </c>
      <c r="EN941" s="379">
        <f t="shared" si="373"/>
        <v>0.5</v>
      </c>
      <c r="EO941" s="226">
        <f t="shared" si="374"/>
        <v>32.142857142857146</v>
      </c>
      <c r="EP941" s="379">
        <f t="shared" si="375"/>
        <v>0.36904761904761907</v>
      </c>
      <c r="EQ941" s="226">
        <f t="shared" si="376"/>
        <v>143187.06697459583</v>
      </c>
      <c r="ER941" s="226">
        <f t="shared" si="377"/>
        <v>5196.3048498845264</v>
      </c>
      <c r="ES941" s="292"/>
      <c r="ET941" s="227">
        <v>280</v>
      </c>
      <c r="EU941" s="227">
        <v>94</v>
      </c>
      <c r="EV941" s="227">
        <v>186</v>
      </c>
      <c r="EW941" s="227">
        <v>97</v>
      </c>
      <c r="EX941" s="227">
        <v>55</v>
      </c>
      <c r="EY941" s="227">
        <v>1949</v>
      </c>
      <c r="EZ941" s="227">
        <v>1942</v>
      </c>
      <c r="FA941" s="380">
        <f t="shared" si="381"/>
        <v>0.33571428571428569</v>
      </c>
      <c r="FB941" s="228">
        <f t="shared" si="382"/>
        <v>52.1505376344086</v>
      </c>
      <c r="FC941" s="380">
        <f t="shared" si="383"/>
        <v>0.19642857142857142</v>
      </c>
      <c r="FD941" s="227">
        <f t="shared" si="384"/>
        <v>28219.599794766546</v>
      </c>
      <c r="FE941" s="227">
        <f t="shared" si="385"/>
        <v>4162.3755578441469</v>
      </c>
      <c r="FF941" s="227">
        <v>186</v>
      </c>
      <c r="FG941" s="228">
        <f t="shared" si="370"/>
        <v>52.1505376344086</v>
      </c>
      <c r="FH941" s="227">
        <v>97</v>
      </c>
      <c r="FI941" s="227">
        <v>186</v>
      </c>
      <c r="FJ941" s="227">
        <v>3</v>
      </c>
      <c r="FK941" s="227">
        <f t="shared" si="371"/>
        <v>86</v>
      </c>
      <c r="FL941" s="227">
        <v>16</v>
      </c>
      <c r="FM941" s="227">
        <f t="shared" si="372"/>
        <v>70</v>
      </c>
      <c r="FZ941" s="229"/>
      <c r="GA941" s="229"/>
      <c r="GB941" s="229"/>
      <c r="GC941" s="229"/>
      <c r="GD941" s="229"/>
    </row>
    <row r="942" spans="1:186" s="368" customFormat="1">
      <c r="A942" s="287" t="s">
        <v>2210</v>
      </c>
      <c r="B942" s="369" t="s">
        <v>2211</v>
      </c>
      <c r="C942" s="287" t="s">
        <v>2277</v>
      </c>
      <c r="D942" s="287" t="s">
        <v>87</v>
      </c>
      <c r="E942" s="369" t="s">
        <v>2278</v>
      </c>
      <c r="F942" s="287">
        <v>939</v>
      </c>
      <c r="G942" s="392" t="s">
        <v>2279</v>
      </c>
      <c r="H942" s="392" t="s">
        <v>2280</v>
      </c>
      <c r="I942" s="393" t="s">
        <v>2227</v>
      </c>
      <c r="J942" s="392" t="s">
        <v>2228</v>
      </c>
      <c r="K942" s="287" t="s">
        <v>1164</v>
      </c>
      <c r="L942" s="369" t="s">
        <v>2218</v>
      </c>
      <c r="M942" s="369" t="s">
        <v>3124</v>
      </c>
      <c r="N942" s="372">
        <v>1</v>
      </c>
      <c r="O942" s="373">
        <v>461</v>
      </c>
      <c r="P942" s="373">
        <v>621</v>
      </c>
      <c r="Q942" s="373">
        <v>634</v>
      </c>
      <c r="R942" s="373">
        <v>666</v>
      </c>
      <c r="S942" s="374">
        <v>1104</v>
      </c>
      <c r="T942" s="374">
        <v>1129</v>
      </c>
      <c r="U942" s="374">
        <v>1216</v>
      </c>
      <c r="V942" s="374">
        <v>1311</v>
      </c>
      <c r="W942" s="373">
        <v>240</v>
      </c>
      <c r="X942" s="373">
        <v>313</v>
      </c>
      <c r="Y942" s="373">
        <v>317</v>
      </c>
      <c r="Z942" s="373">
        <v>326</v>
      </c>
      <c r="AA942" s="374">
        <v>517</v>
      </c>
      <c r="AB942" s="374">
        <v>525</v>
      </c>
      <c r="AC942" s="374">
        <v>566</v>
      </c>
      <c r="AD942" s="374">
        <v>610</v>
      </c>
      <c r="AE942" s="373">
        <v>10</v>
      </c>
      <c r="AF942" s="373">
        <v>11</v>
      </c>
      <c r="AG942" s="373">
        <v>10</v>
      </c>
      <c r="AH942" s="373">
        <v>10</v>
      </c>
      <c r="AI942" s="374">
        <v>20</v>
      </c>
      <c r="AJ942" s="374">
        <v>18</v>
      </c>
      <c r="AK942" s="374">
        <v>18</v>
      </c>
      <c r="AL942" s="374">
        <v>19</v>
      </c>
      <c r="AM942" s="226">
        <v>220</v>
      </c>
      <c r="AN942" s="226">
        <v>308</v>
      </c>
      <c r="AO942" s="226">
        <v>317</v>
      </c>
      <c r="AP942" s="226">
        <v>340</v>
      </c>
      <c r="AQ942" s="227">
        <v>586</v>
      </c>
      <c r="AR942" s="227">
        <v>604</v>
      </c>
      <c r="AS942" s="227">
        <v>651</v>
      </c>
      <c r="AT942" s="227">
        <v>701</v>
      </c>
      <c r="AU942" s="226">
        <v>98</v>
      </c>
      <c r="AV942" s="226">
        <v>161</v>
      </c>
      <c r="AW942" s="226">
        <v>167</v>
      </c>
      <c r="AX942" s="226">
        <v>181</v>
      </c>
      <c r="AY942" s="227">
        <v>336</v>
      </c>
      <c r="AZ942" s="227">
        <v>348</v>
      </c>
      <c r="BA942" s="227">
        <v>379</v>
      </c>
      <c r="BB942" s="227">
        <v>410</v>
      </c>
      <c r="BC942" s="226">
        <f t="shared" si="388"/>
        <v>122</v>
      </c>
      <c r="BD942" s="226">
        <f t="shared" si="387"/>
        <v>135</v>
      </c>
      <c r="BE942" s="226">
        <f t="shared" si="387"/>
        <v>119</v>
      </c>
      <c r="BF942" s="226">
        <f t="shared" si="387"/>
        <v>124</v>
      </c>
      <c r="BG942" s="218">
        <f t="shared" si="387"/>
        <v>224</v>
      </c>
      <c r="BH942" s="218">
        <f t="shared" si="387"/>
        <v>217</v>
      </c>
      <c r="BI942" s="218">
        <f t="shared" si="387"/>
        <v>229</v>
      </c>
      <c r="BJ942" s="218">
        <f t="shared" si="387"/>
        <v>265</v>
      </c>
      <c r="BK942" s="226">
        <f t="shared" si="390"/>
        <v>0</v>
      </c>
      <c r="BL942" s="226">
        <f t="shared" si="390"/>
        <v>12</v>
      </c>
      <c r="BM942" s="226">
        <f t="shared" si="390"/>
        <v>31</v>
      </c>
      <c r="BN942" s="226">
        <f t="shared" si="389"/>
        <v>35</v>
      </c>
      <c r="BO942" s="227">
        <f t="shared" si="389"/>
        <v>26</v>
      </c>
      <c r="BP942" s="227">
        <f t="shared" si="389"/>
        <v>39</v>
      </c>
      <c r="BQ942" s="227">
        <f t="shared" si="389"/>
        <v>43</v>
      </c>
      <c r="BR942" s="227">
        <f t="shared" si="380"/>
        <v>26</v>
      </c>
      <c r="BS942" s="226">
        <v>0</v>
      </c>
      <c r="BT942" s="226">
        <v>12</v>
      </c>
      <c r="BU942" s="226">
        <v>31</v>
      </c>
      <c r="BV942" s="226">
        <v>35</v>
      </c>
      <c r="BW942" s="227">
        <v>26</v>
      </c>
      <c r="BX942" s="227">
        <v>39</v>
      </c>
      <c r="BY942" s="227">
        <v>43</v>
      </c>
      <c r="BZ942" s="227">
        <v>26</v>
      </c>
      <c r="CA942" s="226">
        <v>0</v>
      </c>
      <c r="CB942" s="226">
        <f>IFERROR(VLOOKUP($G942,[12]ITEM!$B$2:$AC$939,26,0),0)</f>
        <v>0</v>
      </c>
      <c r="CC942" s="226">
        <f>IFERROR(VLOOKUP($G942,[12]ITEM!$B$2:$AC$939,27,0),0)</f>
        <v>0</v>
      </c>
      <c r="CD942" s="226">
        <f>IFERROR(VLOOKUP($G942,[12]ITEM!$B$2:$AC$939,28,0),0)</f>
        <v>0</v>
      </c>
      <c r="CE942" s="227">
        <v>0</v>
      </c>
      <c r="CF942" s="227">
        <v>0</v>
      </c>
      <c r="CG942" s="227">
        <v>0</v>
      </c>
      <c r="CH942" s="227">
        <v>0</v>
      </c>
      <c r="CI942" s="375"/>
      <c r="CJ942" s="226">
        <f t="shared" si="379"/>
        <v>123</v>
      </c>
      <c r="CK942" s="226">
        <f t="shared" si="379"/>
        <v>180</v>
      </c>
      <c r="CL942" s="226">
        <f t="shared" si="379"/>
        <v>191</v>
      </c>
      <c r="CM942" s="226">
        <f t="shared" si="378"/>
        <v>196</v>
      </c>
      <c r="CN942" s="227">
        <f t="shared" si="378"/>
        <v>224</v>
      </c>
      <c r="CO942" s="227">
        <f t="shared" si="378"/>
        <v>220.40299463392796</v>
      </c>
      <c r="CP942" s="227">
        <f t="shared" si="378"/>
        <v>227.28658825293127</v>
      </c>
      <c r="CQ942" s="227">
        <f t="shared" si="378"/>
        <v>253.95882423894986</v>
      </c>
      <c r="CR942" s="226">
        <v>33</v>
      </c>
      <c r="CS942" s="226">
        <v>46</v>
      </c>
      <c r="CT942" s="226">
        <v>48</v>
      </c>
      <c r="CU942" s="226">
        <v>51</v>
      </c>
      <c r="CV942" s="227">
        <f t="shared" si="369"/>
        <v>112</v>
      </c>
      <c r="CW942" s="227">
        <f>CV942*(1+('[13]GROWTH (YoY)'!AR942/100))</f>
        <v>115.40299463392796</v>
      </c>
      <c r="CX942" s="227">
        <f>CW942*(1+('[13]GROWTH (YoY)'!AS942/100))</f>
        <v>124.28658825293127</v>
      </c>
      <c r="CY942" s="227">
        <f>CX942*(1+('[13]GROWTH (YoY)'!AT942/100))</f>
        <v>133.95882423894986</v>
      </c>
      <c r="CZ942" s="226">
        <v>73</v>
      </c>
      <c r="DA942" s="226">
        <v>113</v>
      </c>
      <c r="DB942" s="226">
        <v>120</v>
      </c>
      <c r="DC942" s="226">
        <v>122</v>
      </c>
      <c r="DD942" s="227">
        <v>91</v>
      </c>
      <c r="DE942" s="227">
        <v>81</v>
      </c>
      <c r="DF942" s="227">
        <v>79</v>
      </c>
      <c r="DG942" s="227">
        <v>93</v>
      </c>
      <c r="DH942" s="226">
        <v>17</v>
      </c>
      <c r="DI942" s="226">
        <v>21</v>
      </c>
      <c r="DJ942" s="226">
        <v>23</v>
      </c>
      <c r="DK942" s="226">
        <v>23</v>
      </c>
      <c r="DL942" s="227">
        <v>21</v>
      </c>
      <c r="DM942" s="227">
        <v>24</v>
      </c>
      <c r="DN942" s="227">
        <v>24</v>
      </c>
      <c r="DO942" s="227">
        <v>27</v>
      </c>
      <c r="DP942" s="376">
        <f t="shared" si="367"/>
        <v>-1</v>
      </c>
      <c r="DQ942" s="226">
        <f t="shared" si="367"/>
        <v>-45</v>
      </c>
      <c r="DR942" s="226">
        <f t="shared" si="367"/>
        <v>-72</v>
      </c>
      <c r="DS942" s="226">
        <f t="shared" si="391"/>
        <v>-72</v>
      </c>
      <c r="DT942" s="227">
        <f t="shared" si="391"/>
        <v>0</v>
      </c>
      <c r="DU942" s="227">
        <f t="shared" si="391"/>
        <v>-3.4029946339279604</v>
      </c>
      <c r="DV942" s="227">
        <f t="shared" si="391"/>
        <v>1.7134117470687329</v>
      </c>
      <c r="DW942" s="227">
        <f t="shared" si="391"/>
        <v>11.041175761050141</v>
      </c>
      <c r="DX942" s="377">
        <f t="shared" si="386"/>
        <v>0.52060737527114964</v>
      </c>
      <c r="DY942" s="377">
        <f t="shared" si="386"/>
        <v>0.50402576489533013</v>
      </c>
      <c r="DZ942" s="377">
        <f t="shared" si="386"/>
        <v>0.5</v>
      </c>
      <c r="EA942" s="377">
        <f t="shared" si="386"/>
        <v>0.4894894894894895</v>
      </c>
      <c r="EB942" s="378">
        <f t="shared" si="368"/>
        <v>0.46829710144927539</v>
      </c>
      <c r="EC942" s="378">
        <f t="shared" si="368"/>
        <v>0.46501328609388842</v>
      </c>
      <c r="ED942" s="378">
        <f t="shared" si="368"/>
        <v>0.46546052631578949</v>
      </c>
      <c r="EE942" s="378">
        <f t="shared" si="368"/>
        <v>0.46529366895499619</v>
      </c>
      <c r="EG942" s="226">
        <v>461</v>
      </c>
      <c r="EH942" s="226">
        <v>245</v>
      </c>
      <c r="EI942" s="226">
        <v>215</v>
      </c>
      <c r="EJ942" s="226">
        <v>96</v>
      </c>
      <c r="EK942" s="226">
        <v>95</v>
      </c>
      <c r="EL942" s="226">
        <v>3911</v>
      </c>
      <c r="EM942" s="226">
        <v>3673</v>
      </c>
      <c r="EN942" s="379">
        <f t="shared" si="373"/>
        <v>0.53145336225596529</v>
      </c>
      <c r="EO942" s="226">
        <f t="shared" si="374"/>
        <v>44.651162790697676</v>
      </c>
      <c r="EP942" s="379">
        <f t="shared" si="375"/>
        <v>0.20607375271149675</v>
      </c>
      <c r="EQ942" s="226">
        <f t="shared" si="376"/>
        <v>24290.462797238557</v>
      </c>
      <c r="ER942" s="226">
        <f t="shared" si="377"/>
        <v>2178.0560849441872</v>
      </c>
      <c r="ES942" s="292"/>
      <c r="ET942" s="227">
        <v>1103</v>
      </c>
      <c r="EU942" s="227">
        <v>517</v>
      </c>
      <c r="EV942" s="227">
        <v>586</v>
      </c>
      <c r="EW942" s="227">
        <v>336</v>
      </c>
      <c r="EX942" s="227">
        <v>262</v>
      </c>
      <c r="EY942" s="227">
        <v>10544</v>
      </c>
      <c r="EZ942" s="227">
        <v>10041</v>
      </c>
      <c r="FA942" s="380">
        <f t="shared" si="381"/>
        <v>0.46872166817769717</v>
      </c>
      <c r="FB942" s="228">
        <f t="shared" si="382"/>
        <v>57.337883959044369</v>
      </c>
      <c r="FC942" s="380">
        <f t="shared" si="383"/>
        <v>0.23753399818676338</v>
      </c>
      <c r="FD942" s="227">
        <f t="shared" si="384"/>
        <v>24848.25493171472</v>
      </c>
      <c r="FE942" s="227">
        <f t="shared" si="385"/>
        <v>2788.566875809182</v>
      </c>
      <c r="FF942" s="227">
        <v>586</v>
      </c>
      <c r="FG942" s="228">
        <f t="shared" si="370"/>
        <v>52.218430034129696</v>
      </c>
      <c r="FH942" s="227">
        <v>306</v>
      </c>
      <c r="FI942" s="227">
        <v>586</v>
      </c>
      <c r="FJ942" s="227">
        <v>5</v>
      </c>
      <c r="FK942" s="227">
        <f t="shared" si="371"/>
        <v>275</v>
      </c>
      <c r="FL942" s="227">
        <v>63</v>
      </c>
      <c r="FM942" s="227">
        <f t="shared" si="372"/>
        <v>212</v>
      </c>
      <c r="FZ942" s="229"/>
      <c r="GA942" s="229"/>
      <c r="GB942" s="229"/>
      <c r="GC942" s="229"/>
      <c r="GD942" s="229"/>
    </row>
    <row r="943" spans="1:186" s="368" customFormat="1">
      <c r="A943" s="287" t="s">
        <v>2210</v>
      </c>
      <c r="B943" s="369" t="s">
        <v>2211</v>
      </c>
      <c r="C943" s="287" t="s">
        <v>2277</v>
      </c>
      <c r="D943" s="287" t="s">
        <v>87</v>
      </c>
      <c r="E943" s="369" t="s">
        <v>2278</v>
      </c>
      <c r="F943" s="287">
        <v>940</v>
      </c>
      <c r="G943" s="392" t="s">
        <v>2281</v>
      </c>
      <c r="H943" s="392" t="s">
        <v>2282</v>
      </c>
      <c r="I943" s="393" t="s">
        <v>2227</v>
      </c>
      <c r="J943" s="392" t="s">
        <v>2228</v>
      </c>
      <c r="K943" s="287" t="s">
        <v>1164</v>
      </c>
      <c r="L943" s="369" t="s">
        <v>2218</v>
      </c>
      <c r="M943" s="369" t="s">
        <v>3124</v>
      </c>
      <c r="N943" s="372">
        <v>1</v>
      </c>
      <c r="O943" s="373">
        <v>48</v>
      </c>
      <c r="P943" s="373">
        <v>63</v>
      </c>
      <c r="Q943" s="373">
        <v>68</v>
      </c>
      <c r="R943" s="373">
        <v>72</v>
      </c>
      <c r="S943" s="374">
        <v>218</v>
      </c>
      <c r="T943" s="374">
        <v>234</v>
      </c>
      <c r="U943" s="374">
        <v>248</v>
      </c>
      <c r="V943" s="374">
        <v>271</v>
      </c>
      <c r="W943" s="373">
        <v>22</v>
      </c>
      <c r="X943" s="373">
        <v>27</v>
      </c>
      <c r="Y943" s="373">
        <v>29</v>
      </c>
      <c r="Z943" s="373">
        <v>30</v>
      </c>
      <c r="AA943" s="374">
        <v>102</v>
      </c>
      <c r="AB943" s="374">
        <v>111</v>
      </c>
      <c r="AC943" s="374">
        <v>116</v>
      </c>
      <c r="AD943" s="374">
        <v>127</v>
      </c>
      <c r="AE943" s="373">
        <v>1</v>
      </c>
      <c r="AF943" s="373">
        <v>1</v>
      </c>
      <c r="AG943" s="373">
        <v>1</v>
      </c>
      <c r="AH943" s="373">
        <v>1</v>
      </c>
      <c r="AI943" s="374">
        <v>4</v>
      </c>
      <c r="AJ943" s="374">
        <v>4</v>
      </c>
      <c r="AK943" s="374">
        <v>4</v>
      </c>
      <c r="AL943" s="374">
        <v>4</v>
      </c>
      <c r="AM943" s="226">
        <v>26</v>
      </c>
      <c r="AN943" s="226">
        <v>37</v>
      </c>
      <c r="AO943" s="226">
        <v>39</v>
      </c>
      <c r="AP943" s="226">
        <v>42</v>
      </c>
      <c r="AQ943" s="227">
        <v>116</v>
      </c>
      <c r="AR943" s="227">
        <v>123</v>
      </c>
      <c r="AS943" s="227">
        <v>133</v>
      </c>
      <c r="AT943" s="227">
        <v>143</v>
      </c>
      <c r="AU943" s="226">
        <v>11</v>
      </c>
      <c r="AV943" s="226">
        <v>22</v>
      </c>
      <c r="AW943" s="226">
        <v>24</v>
      </c>
      <c r="AX943" s="226">
        <v>26</v>
      </c>
      <c r="AY943" s="227">
        <v>70</v>
      </c>
      <c r="AZ943" s="227">
        <v>75</v>
      </c>
      <c r="BA943" s="227">
        <v>82</v>
      </c>
      <c r="BB943" s="227">
        <v>88</v>
      </c>
      <c r="BC943" s="226">
        <f t="shared" si="388"/>
        <v>15</v>
      </c>
      <c r="BD943" s="226">
        <f t="shared" si="387"/>
        <v>13</v>
      </c>
      <c r="BE943" s="226">
        <f t="shared" si="387"/>
        <v>10</v>
      </c>
      <c r="BF943" s="226">
        <f t="shared" si="387"/>
        <v>12</v>
      </c>
      <c r="BG943" s="218">
        <f t="shared" si="387"/>
        <v>42</v>
      </c>
      <c r="BH943" s="218">
        <f t="shared" si="387"/>
        <v>42</v>
      </c>
      <c r="BI943" s="218">
        <f t="shared" si="387"/>
        <v>45</v>
      </c>
      <c r="BJ943" s="218">
        <f t="shared" si="387"/>
        <v>51</v>
      </c>
      <c r="BK943" s="226">
        <f t="shared" si="390"/>
        <v>0</v>
      </c>
      <c r="BL943" s="226">
        <f t="shared" si="390"/>
        <v>2</v>
      </c>
      <c r="BM943" s="226">
        <f t="shared" si="390"/>
        <v>5</v>
      </c>
      <c r="BN943" s="226">
        <f t="shared" si="389"/>
        <v>4</v>
      </c>
      <c r="BO943" s="227">
        <f t="shared" si="389"/>
        <v>4</v>
      </c>
      <c r="BP943" s="227">
        <f t="shared" si="389"/>
        <v>6</v>
      </c>
      <c r="BQ943" s="227">
        <f t="shared" si="389"/>
        <v>6</v>
      </c>
      <c r="BR943" s="227">
        <f t="shared" si="380"/>
        <v>4</v>
      </c>
      <c r="BS943" s="226">
        <v>0</v>
      </c>
      <c r="BT943" s="226">
        <v>2</v>
      </c>
      <c r="BU943" s="226">
        <v>5</v>
      </c>
      <c r="BV943" s="226">
        <v>4</v>
      </c>
      <c r="BW943" s="227">
        <v>4</v>
      </c>
      <c r="BX943" s="227">
        <v>6</v>
      </c>
      <c r="BY943" s="227">
        <v>6</v>
      </c>
      <c r="BZ943" s="227">
        <v>4</v>
      </c>
      <c r="CA943" s="226">
        <v>0</v>
      </c>
      <c r="CB943" s="226">
        <f>IFERROR(VLOOKUP($G943,[12]ITEM!$B$2:$AC$939,26,0),0)</f>
        <v>0</v>
      </c>
      <c r="CC943" s="226">
        <f>IFERROR(VLOOKUP($G943,[12]ITEM!$B$2:$AC$939,27,0),0)</f>
        <v>0</v>
      </c>
      <c r="CD943" s="226">
        <f>IFERROR(VLOOKUP($G943,[12]ITEM!$B$2:$AC$939,28,0),0)</f>
        <v>0</v>
      </c>
      <c r="CE943" s="227">
        <v>0</v>
      </c>
      <c r="CF943" s="227">
        <v>0</v>
      </c>
      <c r="CG943" s="227">
        <v>0</v>
      </c>
      <c r="CH943" s="227">
        <v>0</v>
      </c>
      <c r="CI943" s="375"/>
      <c r="CJ943" s="226">
        <f t="shared" si="379"/>
        <v>15</v>
      </c>
      <c r="CK943" s="226">
        <f t="shared" si="379"/>
        <v>22</v>
      </c>
      <c r="CL943" s="226">
        <f t="shared" si="379"/>
        <v>24</v>
      </c>
      <c r="CM943" s="226">
        <f t="shared" si="378"/>
        <v>24</v>
      </c>
      <c r="CN943" s="227">
        <f t="shared" si="378"/>
        <v>42</v>
      </c>
      <c r="CO943" s="227">
        <f t="shared" si="378"/>
        <v>39.825677549606866</v>
      </c>
      <c r="CP943" s="227">
        <f t="shared" si="378"/>
        <v>39.93329550556119</v>
      </c>
      <c r="CQ943" s="227">
        <f t="shared" si="378"/>
        <v>46.130859972674244</v>
      </c>
      <c r="CR943" s="226">
        <v>2</v>
      </c>
      <c r="CS943" s="226">
        <v>3</v>
      </c>
      <c r="CT943" s="226">
        <v>4</v>
      </c>
      <c r="CU943" s="226">
        <v>4</v>
      </c>
      <c r="CV943" s="227">
        <f t="shared" si="369"/>
        <v>13</v>
      </c>
      <c r="CW943" s="227">
        <f>CV943*(1+('[13]GROWTH (YoY)'!AR943/100))</f>
        <v>13.825677549606866</v>
      </c>
      <c r="CX943" s="227">
        <f>CW943*(1+('[13]GROWTH (YoY)'!AS943/100))</f>
        <v>14.933295505561192</v>
      </c>
      <c r="CY943" s="227">
        <f>CX943*(1+('[13]GROWTH (YoY)'!AT943/100))</f>
        <v>16.130859972674248</v>
      </c>
      <c r="CZ943" s="226">
        <v>11</v>
      </c>
      <c r="DA943" s="226">
        <v>17</v>
      </c>
      <c r="DB943" s="226">
        <v>18</v>
      </c>
      <c r="DC943" s="226">
        <v>18</v>
      </c>
      <c r="DD943" s="227">
        <v>27</v>
      </c>
      <c r="DE943" s="227">
        <v>24</v>
      </c>
      <c r="DF943" s="227">
        <v>23</v>
      </c>
      <c r="DG943" s="227">
        <v>27</v>
      </c>
      <c r="DH943" s="226">
        <v>2</v>
      </c>
      <c r="DI943" s="226">
        <v>2</v>
      </c>
      <c r="DJ943" s="226">
        <v>2</v>
      </c>
      <c r="DK943" s="226">
        <v>2</v>
      </c>
      <c r="DL943" s="227">
        <v>2</v>
      </c>
      <c r="DM943" s="227">
        <v>2</v>
      </c>
      <c r="DN943" s="227">
        <v>2</v>
      </c>
      <c r="DO943" s="227">
        <v>3</v>
      </c>
      <c r="DP943" s="376">
        <f t="shared" si="367"/>
        <v>0</v>
      </c>
      <c r="DQ943" s="226">
        <f t="shared" si="367"/>
        <v>-9</v>
      </c>
      <c r="DR943" s="226">
        <f t="shared" si="367"/>
        <v>-14</v>
      </c>
      <c r="DS943" s="226">
        <f t="shared" si="391"/>
        <v>-12</v>
      </c>
      <c r="DT943" s="227">
        <f t="shared" si="391"/>
        <v>0</v>
      </c>
      <c r="DU943" s="227">
        <f t="shared" si="391"/>
        <v>2.1743224503931344</v>
      </c>
      <c r="DV943" s="227">
        <f t="shared" si="391"/>
        <v>5.0667044944388095</v>
      </c>
      <c r="DW943" s="227">
        <f t="shared" si="391"/>
        <v>4.8691400273257557</v>
      </c>
      <c r="DX943" s="377">
        <f t="shared" si="386"/>
        <v>0.45833333333333331</v>
      </c>
      <c r="DY943" s="377">
        <f t="shared" si="386"/>
        <v>0.42857142857142855</v>
      </c>
      <c r="DZ943" s="377">
        <f t="shared" si="386"/>
        <v>0.4264705882352941</v>
      </c>
      <c r="EA943" s="377">
        <f t="shared" si="386"/>
        <v>0.41666666666666669</v>
      </c>
      <c r="EB943" s="378">
        <f t="shared" si="368"/>
        <v>0.46788990825688076</v>
      </c>
      <c r="EC943" s="378">
        <f t="shared" si="368"/>
        <v>0.47435897435897434</v>
      </c>
      <c r="ED943" s="378">
        <f t="shared" si="368"/>
        <v>0.46774193548387094</v>
      </c>
      <c r="EE943" s="378">
        <f t="shared" si="368"/>
        <v>0.46863468634686345</v>
      </c>
      <c r="EG943" s="226">
        <v>48</v>
      </c>
      <c r="EH943" s="226">
        <v>22</v>
      </c>
      <c r="EI943" s="226">
        <v>26</v>
      </c>
      <c r="EJ943" s="226">
        <v>11</v>
      </c>
      <c r="EK943" s="226">
        <v>16</v>
      </c>
      <c r="EL943" s="226">
        <v>643</v>
      </c>
      <c r="EM943" s="226">
        <v>540</v>
      </c>
      <c r="EN943" s="379">
        <f t="shared" si="373"/>
        <v>0.45833333333333331</v>
      </c>
      <c r="EO943" s="226">
        <f t="shared" si="374"/>
        <v>42.307692307692307</v>
      </c>
      <c r="EP943" s="379">
        <f t="shared" si="375"/>
        <v>0.33333333333333331</v>
      </c>
      <c r="EQ943" s="226">
        <f t="shared" si="376"/>
        <v>24883.359253499224</v>
      </c>
      <c r="ER943" s="226">
        <f t="shared" si="377"/>
        <v>1697.5308641975307</v>
      </c>
      <c r="ES943" s="292"/>
      <c r="ET943" s="227">
        <v>218</v>
      </c>
      <c r="EU943" s="227">
        <v>102</v>
      </c>
      <c r="EV943" s="227">
        <v>116</v>
      </c>
      <c r="EW943" s="227">
        <v>70</v>
      </c>
      <c r="EX943" s="227">
        <v>58</v>
      </c>
      <c r="EY943" s="227">
        <v>2264</v>
      </c>
      <c r="EZ943" s="227">
        <v>2075</v>
      </c>
      <c r="FA943" s="380">
        <f t="shared" si="381"/>
        <v>0.46788990825688076</v>
      </c>
      <c r="FB943" s="228">
        <f t="shared" si="382"/>
        <v>60.344827586206897</v>
      </c>
      <c r="FC943" s="380">
        <f t="shared" si="383"/>
        <v>0.26605504587155965</v>
      </c>
      <c r="FD943" s="227">
        <f t="shared" si="384"/>
        <v>25618.374558303887</v>
      </c>
      <c r="FE943" s="227">
        <f t="shared" si="385"/>
        <v>2811.2449799196788</v>
      </c>
      <c r="FF943" s="227">
        <v>116</v>
      </c>
      <c r="FG943" s="228">
        <f t="shared" si="370"/>
        <v>60.344827586206897</v>
      </c>
      <c r="FH943" s="227">
        <v>70</v>
      </c>
      <c r="FI943" s="227">
        <v>116</v>
      </c>
      <c r="FJ943" s="227">
        <v>1</v>
      </c>
      <c r="FK943" s="227">
        <f t="shared" si="371"/>
        <v>45</v>
      </c>
      <c r="FL943" s="227">
        <v>12</v>
      </c>
      <c r="FM943" s="227">
        <f t="shared" si="372"/>
        <v>33</v>
      </c>
      <c r="FZ943" s="229"/>
      <c r="GA943" s="229"/>
      <c r="GB943" s="229"/>
      <c r="GC943" s="229"/>
      <c r="GD943" s="229"/>
    </row>
    <row r="944" spans="1:186" s="368" customFormat="1">
      <c r="A944" s="287" t="s">
        <v>2210</v>
      </c>
      <c r="B944" s="369" t="s">
        <v>2211</v>
      </c>
      <c r="C944" s="287" t="s">
        <v>2277</v>
      </c>
      <c r="D944" s="287" t="s">
        <v>87</v>
      </c>
      <c r="E944" s="369" t="s">
        <v>2278</v>
      </c>
      <c r="F944" s="287">
        <v>941</v>
      </c>
      <c r="G944" s="392" t="s">
        <v>2283</v>
      </c>
      <c r="H944" s="392" t="s">
        <v>2284</v>
      </c>
      <c r="I944" s="393" t="s">
        <v>2227</v>
      </c>
      <c r="J944" s="392" t="s">
        <v>2228</v>
      </c>
      <c r="K944" s="287" t="s">
        <v>1164</v>
      </c>
      <c r="L944" s="369" t="s">
        <v>2218</v>
      </c>
      <c r="M944" s="369" t="s">
        <v>3124</v>
      </c>
      <c r="N944" s="372">
        <v>1</v>
      </c>
      <c r="O944" s="373">
        <v>12</v>
      </c>
      <c r="P944" s="373">
        <v>17</v>
      </c>
      <c r="Q944" s="373">
        <v>18</v>
      </c>
      <c r="R944" s="373">
        <v>20</v>
      </c>
      <c r="S944" s="374">
        <v>108</v>
      </c>
      <c r="T944" s="374">
        <v>117</v>
      </c>
      <c r="U944" s="374">
        <v>131</v>
      </c>
      <c r="V944" s="374">
        <v>147</v>
      </c>
      <c r="W944" s="373">
        <v>5</v>
      </c>
      <c r="X944" s="373">
        <v>6</v>
      </c>
      <c r="Y944" s="373">
        <v>7</v>
      </c>
      <c r="Z944" s="373">
        <v>7</v>
      </c>
      <c r="AA944" s="374">
        <v>49</v>
      </c>
      <c r="AB944" s="374">
        <v>52</v>
      </c>
      <c r="AC944" s="374">
        <v>59</v>
      </c>
      <c r="AD944" s="374">
        <v>66</v>
      </c>
      <c r="AE944" s="373">
        <v>0</v>
      </c>
      <c r="AF944" s="373">
        <v>0</v>
      </c>
      <c r="AG944" s="373">
        <v>0</v>
      </c>
      <c r="AH944" s="373">
        <v>0</v>
      </c>
      <c r="AI944" s="374">
        <v>2</v>
      </c>
      <c r="AJ944" s="374">
        <v>2</v>
      </c>
      <c r="AK944" s="374">
        <v>2</v>
      </c>
      <c r="AL944" s="374">
        <v>2</v>
      </c>
      <c r="AM944" s="226">
        <v>7</v>
      </c>
      <c r="AN944" s="226">
        <v>11</v>
      </c>
      <c r="AO944" s="226">
        <v>11</v>
      </c>
      <c r="AP944" s="226">
        <v>13</v>
      </c>
      <c r="AQ944" s="227">
        <v>60</v>
      </c>
      <c r="AR944" s="227">
        <v>65</v>
      </c>
      <c r="AS944" s="227">
        <v>72</v>
      </c>
      <c r="AT944" s="227">
        <v>81</v>
      </c>
      <c r="AU944" s="226">
        <v>3</v>
      </c>
      <c r="AV944" s="226">
        <v>6</v>
      </c>
      <c r="AW944" s="226">
        <v>6</v>
      </c>
      <c r="AX944" s="226">
        <v>7</v>
      </c>
      <c r="AY944" s="227">
        <v>34</v>
      </c>
      <c r="AZ944" s="227">
        <v>37</v>
      </c>
      <c r="BA944" s="227">
        <v>41</v>
      </c>
      <c r="BB944" s="227">
        <v>46</v>
      </c>
      <c r="BC944" s="226">
        <f t="shared" si="388"/>
        <v>4</v>
      </c>
      <c r="BD944" s="226">
        <f t="shared" si="387"/>
        <v>4</v>
      </c>
      <c r="BE944" s="226">
        <f t="shared" si="387"/>
        <v>4</v>
      </c>
      <c r="BF944" s="226">
        <f t="shared" si="387"/>
        <v>5</v>
      </c>
      <c r="BG944" s="218">
        <f t="shared" si="387"/>
        <v>24</v>
      </c>
      <c r="BH944" s="218">
        <f t="shared" si="387"/>
        <v>26</v>
      </c>
      <c r="BI944" s="218">
        <f t="shared" si="387"/>
        <v>29</v>
      </c>
      <c r="BJ944" s="218">
        <f t="shared" si="387"/>
        <v>34</v>
      </c>
      <c r="BK944" s="226">
        <f t="shared" si="390"/>
        <v>0</v>
      </c>
      <c r="BL944" s="226">
        <f t="shared" si="390"/>
        <v>1</v>
      </c>
      <c r="BM944" s="226">
        <f t="shared" si="390"/>
        <v>1</v>
      </c>
      <c r="BN944" s="226">
        <f t="shared" si="389"/>
        <v>1</v>
      </c>
      <c r="BO944" s="227">
        <f t="shared" si="389"/>
        <v>2</v>
      </c>
      <c r="BP944" s="227">
        <f t="shared" si="389"/>
        <v>2</v>
      </c>
      <c r="BQ944" s="227">
        <f t="shared" si="389"/>
        <v>2</v>
      </c>
      <c r="BR944" s="227">
        <f t="shared" si="380"/>
        <v>1</v>
      </c>
      <c r="BS944" s="226">
        <v>0</v>
      </c>
      <c r="BT944" s="226">
        <v>1</v>
      </c>
      <c r="BU944" s="226">
        <v>1</v>
      </c>
      <c r="BV944" s="226">
        <v>1</v>
      </c>
      <c r="BW944" s="227">
        <v>2</v>
      </c>
      <c r="BX944" s="227">
        <v>2</v>
      </c>
      <c r="BY944" s="227">
        <v>2</v>
      </c>
      <c r="BZ944" s="227">
        <v>1</v>
      </c>
      <c r="CA944" s="226">
        <v>0</v>
      </c>
      <c r="CB944" s="226">
        <f>IFERROR(VLOOKUP($G944,[12]ITEM!$B$2:$AC$939,26,0),0)</f>
        <v>0</v>
      </c>
      <c r="CC944" s="226">
        <f>IFERROR(VLOOKUP($G944,[12]ITEM!$B$2:$AC$939,27,0),0)</f>
        <v>0</v>
      </c>
      <c r="CD944" s="226">
        <f>IFERROR(VLOOKUP($G944,[12]ITEM!$B$2:$AC$939,28,0),0)</f>
        <v>0</v>
      </c>
      <c r="CE944" s="227">
        <v>0</v>
      </c>
      <c r="CF944" s="227">
        <v>0</v>
      </c>
      <c r="CG944" s="227">
        <v>0</v>
      </c>
      <c r="CH944" s="227">
        <v>0</v>
      </c>
      <c r="CI944" s="375"/>
      <c r="CJ944" s="226">
        <f t="shared" si="379"/>
        <v>4</v>
      </c>
      <c r="CK944" s="226">
        <f t="shared" si="379"/>
        <v>5</v>
      </c>
      <c r="CL944" s="226">
        <f t="shared" si="379"/>
        <v>7</v>
      </c>
      <c r="CM944" s="226">
        <f t="shared" si="378"/>
        <v>7</v>
      </c>
      <c r="CN944" s="227">
        <f t="shared" si="378"/>
        <v>24</v>
      </c>
      <c r="CO944" s="227">
        <f t="shared" si="378"/>
        <v>25.030683767928537</v>
      </c>
      <c r="CP944" s="227">
        <f t="shared" si="378"/>
        <v>26.565545093286136</v>
      </c>
      <c r="CQ944" s="227">
        <f t="shared" si="378"/>
        <v>29.360537226762212</v>
      </c>
      <c r="CR944" s="226">
        <v>0</v>
      </c>
      <c r="CS944" s="226">
        <v>0</v>
      </c>
      <c r="CT944" s="226">
        <v>0</v>
      </c>
      <c r="CU944" s="226">
        <v>0</v>
      </c>
      <c r="CV944" s="227">
        <f t="shared" si="369"/>
        <v>12</v>
      </c>
      <c r="CW944" s="227">
        <f>CV944*(1+('[13]GROWTH (YoY)'!AR944/100))</f>
        <v>13.030683767928537</v>
      </c>
      <c r="CX944" s="227">
        <f>CW944*(1+('[13]GROWTH (YoY)'!AS944/100))</f>
        <v>14.565545093286136</v>
      </c>
      <c r="CY944" s="227">
        <f>CX944*(1+('[13]GROWTH (YoY)'!AT944/100))</f>
        <v>16.360537226762212</v>
      </c>
      <c r="CZ944" s="226">
        <v>2</v>
      </c>
      <c r="DA944" s="226">
        <v>3</v>
      </c>
      <c r="DB944" s="226">
        <v>4</v>
      </c>
      <c r="DC944" s="226">
        <v>4</v>
      </c>
      <c r="DD944" s="227">
        <v>10</v>
      </c>
      <c r="DE944" s="227">
        <v>9</v>
      </c>
      <c r="DF944" s="227">
        <v>9</v>
      </c>
      <c r="DG944" s="227">
        <v>10</v>
      </c>
      <c r="DH944" s="226">
        <v>2</v>
      </c>
      <c r="DI944" s="226">
        <v>2</v>
      </c>
      <c r="DJ944" s="226">
        <v>3</v>
      </c>
      <c r="DK944" s="226">
        <v>3</v>
      </c>
      <c r="DL944" s="227">
        <v>2</v>
      </c>
      <c r="DM944" s="227">
        <v>3</v>
      </c>
      <c r="DN944" s="227">
        <v>3</v>
      </c>
      <c r="DO944" s="227">
        <v>3</v>
      </c>
      <c r="DP944" s="376">
        <f t="shared" ref="DP944:DR1007" si="392">BC944-CJ944</f>
        <v>0</v>
      </c>
      <c r="DQ944" s="226">
        <f t="shared" si="392"/>
        <v>-1</v>
      </c>
      <c r="DR944" s="226">
        <f t="shared" si="392"/>
        <v>-3</v>
      </c>
      <c r="DS944" s="226">
        <f t="shared" si="391"/>
        <v>-2</v>
      </c>
      <c r="DT944" s="227">
        <f t="shared" si="391"/>
        <v>0</v>
      </c>
      <c r="DU944" s="227">
        <f t="shared" si="391"/>
        <v>0.96931623207146345</v>
      </c>
      <c r="DV944" s="227">
        <f t="shared" si="391"/>
        <v>2.4344549067138637</v>
      </c>
      <c r="DW944" s="227">
        <f t="shared" si="391"/>
        <v>4.6394627732377884</v>
      </c>
      <c r="DX944" s="377">
        <f t="shared" si="386"/>
        <v>0.41666666666666669</v>
      </c>
      <c r="DY944" s="377">
        <f t="shared" si="386"/>
        <v>0.35294117647058826</v>
      </c>
      <c r="DZ944" s="377">
        <f t="shared" si="386"/>
        <v>0.3888888888888889</v>
      </c>
      <c r="EA944" s="377">
        <f t="shared" si="386"/>
        <v>0.35</v>
      </c>
      <c r="EB944" s="378">
        <f t="shared" si="368"/>
        <v>0.45370370370370372</v>
      </c>
      <c r="EC944" s="378">
        <f t="shared" si="368"/>
        <v>0.44444444444444442</v>
      </c>
      <c r="ED944" s="378">
        <f t="shared" si="368"/>
        <v>0.45038167938931295</v>
      </c>
      <c r="EE944" s="378">
        <f t="shared" si="368"/>
        <v>0.44897959183673469</v>
      </c>
      <c r="EG944" s="226">
        <v>12</v>
      </c>
      <c r="EH944" s="226">
        <v>5</v>
      </c>
      <c r="EI944" s="226">
        <v>7</v>
      </c>
      <c r="EJ944" s="226">
        <v>3</v>
      </c>
      <c r="EK944" s="226">
        <v>6</v>
      </c>
      <c r="EL944" s="226">
        <v>177</v>
      </c>
      <c r="EM944" s="226">
        <v>146</v>
      </c>
      <c r="EN944" s="379">
        <f t="shared" si="373"/>
        <v>0.41666666666666669</v>
      </c>
      <c r="EO944" s="226">
        <f t="shared" si="374"/>
        <v>42.857142857142854</v>
      </c>
      <c r="EP944" s="379">
        <f t="shared" si="375"/>
        <v>0.5</v>
      </c>
      <c r="EQ944" s="226">
        <f t="shared" si="376"/>
        <v>33898.305084745763</v>
      </c>
      <c r="ER944" s="226">
        <f t="shared" si="377"/>
        <v>1712.3287671232877</v>
      </c>
      <c r="ES944" s="292"/>
      <c r="ET944" s="227">
        <v>108</v>
      </c>
      <c r="EU944" s="227">
        <v>49</v>
      </c>
      <c r="EV944" s="227">
        <v>60</v>
      </c>
      <c r="EW944" s="227">
        <v>34</v>
      </c>
      <c r="EX944" s="227">
        <v>36</v>
      </c>
      <c r="EY944" s="227">
        <v>1027</v>
      </c>
      <c r="EZ944" s="227">
        <v>961</v>
      </c>
      <c r="FA944" s="380">
        <f t="shared" si="381"/>
        <v>0.45370370370370372</v>
      </c>
      <c r="FB944" s="228">
        <f t="shared" si="382"/>
        <v>56.666666666666664</v>
      </c>
      <c r="FC944" s="380">
        <f t="shared" si="383"/>
        <v>0.33333333333333331</v>
      </c>
      <c r="FD944" s="227">
        <f t="shared" si="384"/>
        <v>35053.554040895811</v>
      </c>
      <c r="FE944" s="227">
        <f t="shared" si="385"/>
        <v>2948.3177245924385</v>
      </c>
      <c r="FF944" s="227">
        <v>60</v>
      </c>
      <c r="FG944" s="228">
        <f t="shared" si="370"/>
        <v>56.666666666666664</v>
      </c>
      <c r="FH944" s="227">
        <v>34</v>
      </c>
      <c r="FI944" s="227">
        <v>60</v>
      </c>
      <c r="FJ944" s="227">
        <v>0</v>
      </c>
      <c r="FK944" s="227">
        <f t="shared" si="371"/>
        <v>26</v>
      </c>
      <c r="FL944" s="227">
        <v>6</v>
      </c>
      <c r="FM944" s="227">
        <f t="shared" si="372"/>
        <v>20</v>
      </c>
      <c r="FZ944" s="229"/>
      <c r="GA944" s="229"/>
      <c r="GB944" s="229"/>
      <c r="GC944" s="229"/>
      <c r="GD944" s="229"/>
    </row>
    <row r="945" spans="1:186" s="368" customFormat="1">
      <c r="A945" s="287" t="s">
        <v>2210</v>
      </c>
      <c r="B945" s="369" t="s">
        <v>2211</v>
      </c>
      <c r="C945" s="287" t="s">
        <v>2277</v>
      </c>
      <c r="D945" s="287" t="s">
        <v>87</v>
      </c>
      <c r="E945" s="369" t="s">
        <v>2278</v>
      </c>
      <c r="F945" s="287">
        <v>942</v>
      </c>
      <c r="G945" s="392" t="s">
        <v>2285</v>
      </c>
      <c r="H945" s="392" t="s">
        <v>2286</v>
      </c>
      <c r="I945" s="393" t="s">
        <v>2227</v>
      </c>
      <c r="J945" s="392" t="s">
        <v>2228</v>
      </c>
      <c r="K945" s="287" t="s">
        <v>1164</v>
      </c>
      <c r="L945" s="369" t="s">
        <v>2218</v>
      </c>
      <c r="M945" s="369" t="s">
        <v>3124</v>
      </c>
      <c r="N945" s="372">
        <v>1</v>
      </c>
      <c r="O945" s="373">
        <v>106</v>
      </c>
      <c r="P945" s="373">
        <v>143</v>
      </c>
      <c r="Q945" s="373">
        <v>156</v>
      </c>
      <c r="R945" s="373">
        <v>167</v>
      </c>
      <c r="S945" s="374">
        <v>317</v>
      </c>
      <c r="T945" s="374">
        <v>345</v>
      </c>
      <c r="U945" s="374">
        <v>371</v>
      </c>
      <c r="V945" s="374">
        <v>396</v>
      </c>
      <c r="W945" s="373">
        <v>48</v>
      </c>
      <c r="X945" s="373">
        <v>61</v>
      </c>
      <c r="Y945" s="373">
        <v>66</v>
      </c>
      <c r="Z945" s="373">
        <v>72</v>
      </c>
      <c r="AA945" s="374">
        <v>144</v>
      </c>
      <c r="AB945" s="374">
        <v>154</v>
      </c>
      <c r="AC945" s="374">
        <v>169</v>
      </c>
      <c r="AD945" s="374">
        <v>181</v>
      </c>
      <c r="AE945" s="373">
        <v>3</v>
      </c>
      <c r="AF945" s="373">
        <v>3</v>
      </c>
      <c r="AG945" s="373">
        <v>3</v>
      </c>
      <c r="AH945" s="373">
        <v>3</v>
      </c>
      <c r="AI945" s="374">
        <v>6</v>
      </c>
      <c r="AJ945" s="374">
        <v>6</v>
      </c>
      <c r="AK945" s="374">
        <v>6</v>
      </c>
      <c r="AL945" s="374">
        <v>6</v>
      </c>
      <c r="AM945" s="226">
        <v>59</v>
      </c>
      <c r="AN945" s="226">
        <v>81</v>
      </c>
      <c r="AO945" s="226">
        <v>90</v>
      </c>
      <c r="AP945" s="226">
        <v>95</v>
      </c>
      <c r="AQ945" s="227">
        <v>173</v>
      </c>
      <c r="AR945" s="227">
        <v>191</v>
      </c>
      <c r="AS945" s="227">
        <v>202</v>
      </c>
      <c r="AT945" s="227">
        <v>216</v>
      </c>
      <c r="AU945" s="226">
        <v>28</v>
      </c>
      <c r="AV945" s="226">
        <v>54</v>
      </c>
      <c r="AW945" s="226">
        <v>60</v>
      </c>
      <c r="AX945" s="226">
        <v>64</v>
      </c>
      <c r="AY945" s="227">
        <v>115</v>
      </c>
      <c r="AZ945" s="227">
        <v>128</v>
      </c>
      <c r="BA945" s="227">
        <v>136</v>
      </c>
      <c r="BB945" s="227">
        <v>147</v>
      </c>
      <c r="BC945" s="226">
        <f t="shared" si="388"/>
        <v>31</v>
      </c>
      <c r="BD945" s="226">
        <f t="shared" si="387"/>
        <v>19</v>
      </c>
      <c r="BE945" s="226">
        <f t="shared" si="387"/>
        <v>16</v>
      </c>
      <c r="BF945" s="226">
        <f t="shared" si="387"/>
        <v>20</v>
      </c>
      <c r="BG945" s="218">
        <f t="shared" si="387"/>
        <v>46</v>
      </c>
      <c r="BH945" s="218">
        <f t="shared" si="387"/>
        <v>46</v>
      </c>
      <c r="BI945" s="218">
        <f t="shared" si="387"/>
        <v>52</v>
      </c>
      <c r="BJ945" s="218">
        <f t="shared" si="387"/>
        <v>62</v>
      </c>
      <c r="BK945" s="226">
        <f t="shared" si="390"/>
        <v>0</v>
      </c>
      <c r="BL945" s="226">
        <f t="shared" si="390"/>
        <v>8</v>
      </c>
      <c r="BM945" s="226">
        <f t="shared" si="390"/>
        <v>14</v>
      </c>
      <c r="BN945" s="226">
        <f t="shared" si="389"/>
        <v>11</v>
      </c>
      <c r="BO945" s="227">
        <f t="shared" si="389"/>
        <v>12</v>
      </c>
      <c r="BP945" s="227">
        <f t="shared" si="389"/>
        <v>17</v>
      </c>
      <c r="BQ945" s="227">
        <f t="shared" si="389"/>
        <v>14</v>
      </c>
      <c r="BR945" s="227">
        <f t="shared" si="380"/>
        <v>7</v>
      </c>
      <c r="BS945" s="226">
        <v>0</v>
      </c>
      <c r="BT945" s="226">
        <v>8</v>
      </c>
      <c r="BU945" s="226">
        <v>14</v>
      </c>
      <c r="BV945" s="226">
        <v>11</v>
      </c>
      <c r="BW945" s="227">
        <v>12</v>
      </c>
      <c r="BX945" s="227">
        <v>17</v>
      </c>
      <c r="BY945" s="227">
        <v>14</v>
      </c>
      <c r="BZ945" s="227">
        <v>7</v>
      </c>
      <c r="CA945" s="226">
        <v>0</v>
      </c>
      <c r="CB945" s="226">
        <f>IFERROR(VLOOKUP($G945,[12]ITEM!$B$2:$AC$939,26,0),0)</f>
        <v>0</v>
      </c>
      <c r="CC945" s="226">
        <f>IFERROR(VLOOKUP($G945,[12]ITEM!$B$2:$AC$939,27,0),0)</f>
        <v>0</v>
      </c>
      <c r="CD945" s="226">
        <f>IFERROR(VLOOKUP($G945,[12]ITEM!$B$2:$AC$939,28,0),0)</f>
        <v>0</v>
      </c>
      <c r="CE945" s="227">
        <v>0</v>
      </c>
      <c r="CF945" s="227">
        <v>0</v>
      </c>
      <c r="CG945" s="227">
        <v>0</v>
      </c>
      <c r="CH945" s="227">
        <v>0</v>
      </c>
      <c r="CI945" s="375"/>
      <c r="CJ945" s="226">
        <f t="shared" si="379"/>
        <v>30</v>
      </c>
      <c r="CK945" s="226">
        <f t="shared" si="379"/>
        <v>45</v>
      </c>
      <c r="CL945" s="226">
        <f t="shared" si="379"/>
        <v>48</v>
      </c>
      <c r="CM945" s="226">
        <f t="shared" si="378"/>
        <v>50</v>
      </c>
      <c r="CN945" s="227">
        <f t="shared" si="378"/>
        <v>46</v>
      </c>
      <c r="CO945" s="227">
        <f t="shared" si="378"/>
        <v>40.79087876757832</v>
      </c>
      <c r="CP945" s="227">
        <f t="shared" si="378"/>
        <v>41.666253298062159</v>
      </c>
      <c r="CQ945" s="227">
        <f t="shared" si="378"/>
        <v>47.501425758517726</v>
      </c>
      <c r="CR945" s="226">
        <v>10</v>
      </c>
      <c r="CS945" s="226">
        <v>14</v>
      </c>
      <c r="CT945" s="226">
        <v>16</v>
      </c>
      <c r="CU945" s="226">
        <v>17</v>
      </c>
      <c r="CV945" s="227">
        <f t="shared" si="369"/>
        <v>-2</v>
      </c>
      <c r="CW945" s="227">
        <f>CV945*(1+('[13]GROWTH (YoY)'!AR945/100))</f>
        <v>-2.2091212324216825</v>
      </c>
      <c r="CX945" s="227">
        <f>CW945*(1+('[13]GROWTH (YoY)'!AS945/100))</f>
        <v>-2.3337467019378391</v>
      </c>
      <c r="CY945" s="227">
        <f>CX945*(1+('[13]GROWTH (YoY)'!AT945/100))</f>
        <v>-2.4985742414822774</v>
      </c>
      <c r="CZ945" s="226">
        <v>15</v>
      </c>
      <c r="DA945" s="226">
        <v>24</v>
      </c>
      <c r="DB945" s="226">
        <v>25</v>
      </c>
      <c r="DC945" s="226">
        <v>26</v>
      </c>
      <c r="DD945" s="227">
        <v>41</v>
      </c>
      <c r="DE945" s="227">
        <v>36</v>
      </c>
      <c r="DF945" s="227">
        <v>36</v>
      </c>
      <c r="DG945" s="227">
        <v>42</v>
      </c>
      <c r="DH945" s="226">
        <v>5</v>
      </c>
      <c r="DI945" s="226">
        <v>7</v>
      </c>
      <c r="DJ945" s="226">
        <v>7</v>
      </c>
      <c r="DK945" s="226">
        <v>7</v>
      </c>
      <c r="DL945" s="227">
        <v>7</v>
      </c>
      <c r="DM945" s="227">
        <v>7</v>
      </c>
      <c r="DN945" s="227">
        <v>8</v>
      </c>
      <c r="DO945" s="227">
        <v>8</v>
      </c>
      <c r="DP945" s="376">
        <f t="shared" si="392"/>
        <v>1</v>
      </c>
      <c r="DQ945" s="226">
        <f t="shared" si="392"/>
        <v>-26</v>
      </c>
      <c r="DR945" s="226">
        <f t="shared" si="392"/>
        <v>-32</v>
      </c>
      <c r="DS945" s="226">
        <f t="shared" si="391"/>
        <v>-30</v>
      </c>
      <c r="DT945" s="227">
        <f t="shared" si="391"/>
        <v>0</v>
      </c>
      <c r="DU945" s="227">
        <f t="shared" si="391"/>
        <v>5.2091212324216798</v>
      </c>
      <c r="DV945" s="227">
        <f t="shared" si="391"/>
        <v>10.333746701937841</v>
      </c>
      <c r="DW945" s="227">
        <f t="shared" si="391"/>
        <v>14.498574241482274</v>
      </c>
      <c r="DX945" s="377">
        <f t="shared" si="386"/>
        <v>0.45283018867924529</v>
      </c>
      <c r="DY945" s="377">
        <f t="shared" si="386"/>
        <v>0.42657342657342656</v>
      </c>
      <c r="DZ945" s="377">
        <f t="shared" si="386"/>
        <v>0.42307692307692307</v>
      </c>
      <c r="EA945" s="377">
        <f t="shared" si="386"/>
        <v>0.43113772455089822</v>
      </c>
      <c r="EB945" s="378">
        <f t="shared" si="368"/>
        <v>0.45425867507886436</v>
      </c>
      <c r="EC945" s="378">
        <f t="shared" si="368"/>
        <v>0.44637681159420289</v>
      </c>
      <c r="ED945" s="378">
        <f t="shared" si="368"/>
        <v>0.4555256064690027</v>
      </c>
      <c r="EE945" s="378">
        <f t="shared" si="368"/>
        <v>0.45707070707070707</v>
      </c>
      <c r="EG945" s="226">
        <v>106</v>
      </c>
      <c r="EH945" s="226">
        <v>48</v>
      </c>
      <c r="EI945" s="226">
        <v>58</v>
      </c>
      <c r="EJ945" s="226">
        <v>28</v>
      </c>
      <c r="EK945" s="226">
        <v>26</v>
      </c>
      <c r="EL945" s="226">
        <v>1535</v>
      </c>
      <c r="EM945" s="226">
        <v>1203</v>
      </c>
      <c r="EN945" s="379">
        <f t="shared" si="373"/>
        <v>0.45283018867924529</v>
      </c>
      <c r="EO945" s="226">
        <f t="shared" si="374"/>
        <v>48.275862068965516</v>
      </c>
      <c r="EP945" s="379">
        <f t="shared" si="375"/>
        <v>0.24528301886792453</v>
      </c>
      <c r="EQ945" s="226">
        <f t="shared" si="376"/>
        <v>16938.110749185667</v>
      </c>
      <c r="ER945" s="226">
        <f t="shared" si="377"/>
        <v>1939.5954558049323</v>
      </c>
      <c r="ES945" s="292"/>
      <c r="ET945" s="227">
        <v>317</v>
      </c>
      <c r="EU945" s="227">
        <v>144</v>
      </c>
      <c r="EV945" s="227">
        <v>173</v>
      </c>
      <c r="EW945" s="227">
        <v>115</v>
      </c>
      <c r="EX945" s="227">
        <v>65</v>
      </c>
      <c r="EY945" s="227">
        <v>3834</v>
      </c>
      <c r="EZ945" s="227">
        <v>3552</v>
      </c>
      <c r="FA945" s="380">
        <f t="shared" si="381"/>
        <v>0.45425867507886436</v>
      </c>
      <c r="FB945" s="228">
        <f t="shared" si="382"/>
        <v>66.473988439306353</v>
      </c>
      <c r="FC945" s="380">
        <f t="shared" si="383"/>
        <v>0.20504731861198738</v>
      </c>
      <c r="FD945" s="227">
        <f t="shared" si="384"/>
        <v>16953.57329160146</v>
      </c>
      <c r="FE945" s="227">
        <f t="shared" si="385"/>
        <v>2698.0105105105108</v>
      </c>
      <c r="FF945" s="227">
        <v>173</v>
      </c>
      <c r="FG945" s="228">
        <f t="shared" si="370"/>
        <v>66.473988439306353</v>
      </c>
      <c r="FH945" s="227">
        <v>115</v>
      </c>
      <c r="FI945" s="227">
        <v>173</v>
      </c>
      <c r="FJ945" s="227">
        <v>2</v>
      </c>
      <c r="FK945" s="227">
        <f t="shared" si="371"/>
        <v>56</v>
      </c>
      <c r="FL945" s="227">
        <v>18</v>
      </c>
      <c r="FM945" s="227">
        <f t="shared" si="372"/>
        <v>38</v>
      </c>
      <c r="FZ945" s="229"/>
      <c r="GA945" s="229"/>
      <c r="GB945" s="229"/>
      <c r="GC945" s="229"/>
      <c r="GD945" s="229"/>
    </row>
    <row r="946" spans="1:186" s="368" customFormat="1">
      <c r="A946" s="287" t="s">
        <v>2210</v>
      </c>
      <c r="B946" s="369" t="s">
        <v>2211</v>
      </c>
      <c r="C946" s="287" t="s">
        <v>2277</v>
      </c>
      <c r="D946" s="287" t="s">
        <v>87</v>
      </c>
      <c r="E946" s="369" t="s">
        <v>2278</v>
      </c>
      <c r="F946" s="287">
        <v>943</v>
      </c>
      <c r="G946" s="392" t="s">
        <v>2287</v>
      </c>
      <c r="H946" s="392" t="s">
        <v>2288</v>
      </c>
      <c r="I946" s="409" t="s">
        <v>2227</v>
      </c>
      <c r="J946" s="371" t="s">
        <v>2228</v>
      </c>
      <c r="K946" s="409" t="s">
        <v>1164</v>
      </c>
      <c r="L946" s="371" t="s">
        <v>2218</v>
      </c>
      <c r="M946" s="371" t="s">
        <v>3124</v>
      </c>
      <c r="N946" s="372">
        <v>1</v>
      </c>
      <c r="O946" s="373">
        <v>255</v>
      </c>
      <c r="P946" s="373">
        <v>290</v>
      </c>
      <c r="Q946" s="373">
        <v>314</v>
      </c>
      <c r="R946" s="373">
        <v>340</v>
      </c>
      <c r="S946" s="374">
        <v>503</v>
      </c>
      <c r="T946" s="374">
        <v>521</v>
      </c>
      <c r="U946" s="374">
        <v>547</v>
      </c>
      <c r="V946" s="374">
        <v>604</v>
      </c>
      <c r="W946" s="373">
        <v>121</v>
      </c>
      <c r="X946" s="373">
        <v>126</v>
      </c>
      <c r="Y946" s="373">
        <v>145</v>
      </c>
      <c r="Z946" s="373">
        <v>163</v>
      </c>
      <c r="AA946" s="374">
        <v>227</v>
      </c>
      <c r="AB946" s="374">
        <v>236</v>
      </c>
      <c r="AC946" s="374">
        <v>248</v>
      </c>
      <c r="AD946" s="374">
        <v>271</v>
      </c>
      <c r="AE946" s="373">
        <v>6</v>
      </c>
      <c r="AF946" s="373">
        <v>6</v>
      </c>
      <c r="AG946" s="373">
        <v>5</v>
      </c>
      <c r="AH946" s="373">
        <v>5</v>
      </c>
      <c r="AI946" s="374">
        <v>9</v>
      </c>
      <c r="AJ946" s="374">
        <v>9</v>
      </c>
      <c r="AK946" s="374">
        <v>8</v>
      </c>
      <c r="AL946" s="374">
        <v>9</v>
      </c>
      <c r="AM946" s="226">
        <v>133</v>
      </c>
      <c r="AN946" s="226">
        <v>163</v>
      </c>
      <c r="AO946" s="226">
        <v>169</v>
      </c>
      <c r="AP946" s="226">
        <v>177</v>
      </c>
      <c r="AQ946" s="227">
        <v>276</v>
      </c>
      <c r="AR946" s="227">
        <v>285</v>
      </c>
      <c r="AS946" s="227">
        <v>299</v>
      </c>
      <c r="AT946" s="227">
        <v>332</v>
      </c>
      <c r="AU946" s="226">
        <v>55</v>
      </c>
      <c r="AV946" s="226">
        <v>89</v>
      </c>
      <c r="AW946" s="226">
        <v>94</v>
      </c>
      <c r="AX946" s="226">
        <v>98</v>
      </c>
      <c r="AY946" s="227">
        <v>150</v>
      </c>
      <c r="AZ946" s="227">
        <v>158</v>
      </c>
      <c r="BA946" s="227">
        <v>167</v>
      </c>
      <c r="BB946" s="227">
        <v>186</v>
      </c>
      <c r="BC946" s="226">
        <f t="shared" si="388"/>
        <v>75</v>
      </c>
      <c r="BD946" s="226">
        <f t="shared" si="387"/>
        <v>66</v>
      </c>
      <c r="BE946" s="226">
        <f t="shared" si="387"/>
        <v>63</v>
      </c>
      <c r="BF946" s="226">
        <f t="shared" si="387"/>
        <v>68</v>
      </c>
      <c r="BG946" s="218">
        <f t="shared" si="387"/>
        <v>117</v>
      </c>
      <c r="BH946" s="218">
        <f t="shared" si="387"/>
        <v>118</v>
      </c>
      <c r="BI946" s="218">
        <f t="shared" si="387"/>
        <v>124</v>
      </c>
      <c r="BJ946" s="218">
        <f t="shared" si="387"/>
        <v>141</v>
      </c>
      <c r="BK946" s="226">
        <f t="shared" si="390"/>
        <v>3</v>
      </c>
      <c r="BL946" s="226">
        <f t="shared" si="390"/>
        <v>8</v>
      </c>
      <c r="BM946" s="226">
        <f t="shared" si="390"/>
        <v>12</v>
      </c>
      <c r="BN946" s="226">
        <f t="shared" si="389"/>
        <v>11</v>
      </c>
      <c r="BO946" s="227">
        <f t="shared" si="389"/>
        <v>9</v>
      </c>
      <c r="BP946" s="227">
        <f t="shared" si="389"/>
        <v>9</v>
      </c>
      <c r="BQ946" s="227">
        <f t="shared" si="389"/>
        <v>8</v>
      </c>
      <c r="BR946" s="227">
        <f t="shared" si="380"/>
        <v>5</v>
      </c>
      <c r="BS946" s="226">
        <v>4</v>
      </c>
      <c r="BT946" s="226">
        <v>8</v>
      </c>
      <c r="BU946" s="226">
        <v>12</v>
      </c>
      <c r="BV946" s="226">
        <v>11</v>
      </c>
      <c r="BW946" s="227">
        <v>9</v>
      </c>
      <c r="BX946" s="227">
        <v>9</v>
      </c>
      <c r="BY946" s="227">
        <v>8</v>
      </c>
      <c r="BZ946" s="227">
        <v>5</v>
      </c>
      <c r="CA946" s="226">
        <v>1</v>
      </c>
      <c r="CB946" s="226">
        <f>IFERROR(VLOOKUP($G946,[12]ITEM!$B$2:$AC$939,26,0),0)</f>
        <v>0</v>
      </c>
      <c r="CC946" s="226">
        <f>IFERROR(VLOOKUP($G946,[12]ITEM!$B$2:$AC$939,27,0),0)</f>
        <v>0</v>
      </c>
      <c r="CD946" s="226">
        <f>IFERROR(VLOOKUP($G946,[12]ITEM!$B$2:$AC$939,28,0),0)</f>
        <v>0</v>
      </c>
      <c r="CE946" s="227">
        <v>0</v>
      </c>
      <c r="CF946" s="227">
        <v>0</v>
      </c>
      <c r="CG946" s="227">
        <v>0</v>
      </c>
      <c r="CH946" s="227">
        <v>0</v>
      </c>
      <c r="CI946" s="375"/>
      <c r="CJ946" s="226">
        <f t="shared" si="379"/>
        <v>76</v>
      </c>
      <c r="CK946" s="226">
        <f t="shared" si="379"/>
        <v>110</v>
      </c>
      <c r="CL946" s="226">
        <f t="shared" si="379"/>
        <v>118</v>
      </c>
      <c r="CM946" s="226">
        <f t="shared" si="378"/>
        <v>120</v>
      </c>
      <c r="CN946" s="227">
        <f t="shared" si="378"/>
        <v>117</v>
      </c>
      <c r="CO946" s="227">
        <f t="shared" si="378"/>
        <v>108.90211475097531</v>
      </c>
      <c r="CP946" s="227">
        <f t="shared" si="378"/>
        <v>106.74623766740363</v>
      </c>
      <c r="CQ946" s="227">
        <f t="shared" si="378"/>
        <v>124.38463281729571</v>
      </c>
      <c r="CR946" s="226">
        <v>7</v>
      </c>
      <c r="CS946" s="226">
        <v>9</v>
      </c>
      <c r="CT946" s="226">
        <v>9</v>
      </c>
      <c r="CU946" s="226">
        <v>10</v>
      </c>
      <c r="CV946" s="227">
        <f t="shared" si="369"/>
        <v>-3</v>
      </c>
      <c r="CW946" s="227">
        <f>CV946*(1+('[13]GROWTH (YoY)'!AR946/100))</f>
        <v>-3.0978852490246851</v>
      </c>
      <c r="CX946" s="227">
        <f>CW946*(1+('[13]GROWTH (YoY)'!AS946/100))</f>
        <v>-3.2537623325963718</v>
      </c>
      <c r="CY946" s="227">
        <f>CX946*(1+('[13]GROWTH (YoY)'!AT946/100))</f>
        <v>-3.6153671827042873</v>
      </c>
      <c r="CZ946" s="226">
        <v>50</v>
      </c>
      <c r="DA946" s="226">
        <v>78</v>
      </c>
      <c r="DB946" s="226">
        <v>83</v>
      </c>
      <c r="DC946" s="226">
        <v>84</v>
      </c>
      <c r="DD946" s="227">
        <v>97</v>
      </c>
      <c r="DE946" s="227">
        <v>86</v>
      </c>
      <c r="DF946" s="227">
        <v>84</v>
      </c>
      <c r="DG946" s="227">
        <v>98</v>
      </c>
      <c r="DH946" s="226">
        <v>19</v>
      </c>
      <c r="DI946" s="226">
        <v>23</v>
      </c>
      <c r="DJ946" s="226">
        <v>26</v>
      </c>
      <c r="DK946" s="226">
        <v>26</v>
      </c>
      <c r="DL946" s="227">
        <v>23</v>
      </c>
      <c r="DM946" s="227">
        <v>26</v>
      </c>
      <c r="DN946" s="227">
        <v>26</v>
      </c>
      <c r="DO946" s="227">
        <v>30</v>
      </c>
      <c r="DP946" s="376">
        <f t="shared" si="392"/>
        <v>-1</v>
      </c>
      <c r="DQ946" s="226">
        <f t="shared" si="392"/>
        <v>-44</v>
      </c>
      <c r="DR946" s="226">
        <f t="shared" si="392"/>
        <v>-55</v>
      </c>
      <c r="DS946" s="226">
        <f t="shared" si="391"/>
        <v>-52</v>
      </c>
      <c r="DT946" s="227">
        <f t="shared" si="391"/>
        <v>0</v>
      </c>
      <c r="DU946" s="227">
        <f t="shared" si="391"/>
        <v>9.0978852490246851</v>
      </c>
      <c r="DV946" s="227">
        <f t="shared" si="391"/>
        <v>17.253762332596366</v>
      </c>
      <c r="DW946" s="227">
        <f t="shared" si="391"/>
        <v>16.61536718270429</v>
      </c>
      <c r="DX946" s="377">
        <f t="shared" si="386"/>
        <v>0.47450980392156861</v>
      </c>
      <c r="DY946" s="377">
        <f t="shared" si="386"/>
        <v>0.43448275862068964</v>
      </c>
      <c r="DZ946" s="377">
        <f t="shared" si="386"/>
        <v>0.46178343949044587</v>
      </c>
      <c r="EA946" s="377">
        <f t="shared" si="386"/>
        <v>0.47941176470588237</v>
      </c>
      <c r="EB946" s="378">
        <f t="shared" si="368"/>
        <v>0.45129224652087474</v>
      </c>
      <c r="EC946" s="378">
        <f t="shared" si="368"/>
        <v>0.45297504798464494</v>
      </c>
      <c r="ED946" s="378">
        <f t="shared" si="368"/>
        <v>0.45338208409506398</v>
      </c>
      <c r="EE946" s="378">
        <f t="shared" ref="EE946:EE1009" si="393">IFERROR(AD946/V946,0)</f>
        <v>0.44867549668874174</v>
      </c>
      <c r="EG946" s="226">
        <v>255</v>
      </c>
      <c r="EH946" s="226">
        <v>121</v>
      </c>
      <c r="EI946" s="226">
        <v>133</v>
      </c>
      <c r="EJ946" s="226">
        <v>54</v>
      </c>
      <c r="EK946" s="226">
        <v>66</v>
      </c>
      <c r="EL946" s="226">
        <v>4260</v>
      </c>
      <c r="EM946" s="226">
        <v>2996</v>
      </c>
      <c r="EN946" s="379">
        <f t="shared" si="373"/>
        <v>0.47450980392156861</v>
      </c>
      <c r="EO946" s="226">
        <f t="shared" si="374"/>
        <v>40.601503759398497</v>
      </c>
      <c r="EP946" s="379">
        <f t="shared" si="375"/>
        <v>0.25882352941176473</v>
      </c>
      <c r="EQ946" s="226">
        <f t="shared" si="376"/>
        <v>15492.957746478873</v>
      </c>
      <c r="ER946" s="226">
        <f t="shared" si="377"/>
        <v>1502.0026702269695</v>
      </c>
      <c r="ES946" s="292"/>
      <c r="ET946" s="227">
        <v>503</v>
      </c>
      <c r="EU946" s="227">
        <v>227</v>
      </c>
      <c r="EV946" s="227">
        <v>275</v>
      </c>
      <c r="EW946" s="227">
        <v>150</v>
      </c>
      <c r="EX946" s="227">
        <v>133</v>
      </c>
      <c r="EY946" s="227">
        <v>6276</v>
      </c>
      <c r="EZ946" s="227">
        <v>4847</v>
      </c>
      <c r="FA946" s="380">
        <f t="shared" si="381"/>
        <v>0.45129224652087474</v>
      </c>
      <c r="FB946" s="228">
        <f t="shared" si="382"/>
        <v>54.54545454545454</v>
      </c>
      <c r="FC946" s="380">
        <f t="shared" si="383"/>
        <v>0.26441351888667991</v>
      </c>
      <c r="FD946" s="227">
        <f t="shared" si="384"/>
        <v>21191.841937539833</v>
      </c>
      <c r="FE946" s="227">
        <f t="shared" si="385"/>
        <v>2578.9147926552509</v>
      </c>
      <c r="FF946" s="227">
        <v>276</v>
      </c>
      <c r="FG946" s="228">
        <f t="shared" si="370"/>
        <v>54.347826086956516</v>
      </c>
      <c r="FH946" s="227">
        <v>150</v>
      </c>
      <c r="FI946" s="227">
        <v>276</v>
      </c>
      <c r="FJ946" s="227">
        <v>3</v>
      </c>
      <c r="FK946" s="227">
        <f t="shared" si="371"/>
        <v>123</v>
      </c>
      <c r="FL946" s="227">
        <v>29</v>
      </c>
      <c r="FM946" s="227">
        <f t="shared" si="372"/>
        <v>94</v>
      </c>
      <c r="FZ946" s="229"/>
      <c r="GA946" s="229"/>
      <c r="GB946" s="229"/>
      <c r="GC946" s="229"/>
      <c r="GD946" s="229"/>
    </row>
    <row r="947" spans="1:186" s="368" customFormat="1">
      <c r="A947" s="287" t="s">
        <v>2210</v>
      </c>
      <c r="B947" s="369" t="s">
        <v>2211</v>
      </c>
      <c r="C947" s="287" t="s">
        <v>2277</v>
      </c>
      <c r="D947" s="287" t="s">
        <v>87</v>
      </c>
      <c r="E947" s="369" t="s">
        <v>2278</v>
      </c>
      <c r="F947" s="287">
        <v>944</v>
      </c>
      <c r="G947" s="392" t="s">
        <v>2289</v>
      </c>
      <c r="H947" s="392" t="s">
        <v>2290</v>
      </c>
      <c r="I947" s="393" t="s">
        <v>2227</v>
      </c>
      <c r="J947" s="392" t="s">
        <v>2228</v>
      </c>
      <c r="K947" s="287" t="s">
        <v>1164</v>
      </c>
      <c r="L947" s="369" t="s">
        <v>2218</v>
      </c>
      <c r="M947" s="369" t="s">
        <v>3124</v>
      </c>
      <c r="N947" s="372">
        <v>1</v>
      </c>
      <c r="O947" s="373">
        <v>5</v>
      </c>
      <c r="P947" s="373">
        <v>8</v>
      </c>
      <c r="Q947" s="373">
        <v>9</v>
      </c>
      <c r="R947" s="373">
        <v>10</v>
      </c>
      <c r="S947" s="374">
        <v>27</v>
      </c>
      <c r="T947" s="374">
        <v>28</v>
      </c>
      <c r="U947" s="374">
        <v>30</v>
      </c>
      <c r="V947" s="374">
        <v>32</v>
      </c>
      <c r="W947" s="373">
        <v>2</v>
      </c>
      <c r="X947" s="373">
        <v>3</v>
      </c>
      <c r="Y947" s="373">
        <v>4</v>
      </c>
      <c r="Z947" s="373">
        <v>5</v>
      </c>
      <c r="AA947" s="374">
        <v>9</v>
      </c>
      <c r="AB947" s="374">
        <v>10</v>
      </c>
      <c r="AC947" s="374">
        <v>11</v>
      </c>
      <c r="AD947" s="374">
        <v>11</v>
      </c>
      <c r="AE947" s="373">
        <v>0</v>
      </c>
      <c r="AF947" s="373">
        <v>0</v>
      </c>
      <c r="AG947" s="373">
        <v>0</v>
      </c>
      <c r="AH947" s="373">
        <v>0</v>
      </c>
      <c r="AI947" s="374">
        <v>1</v>
      </c>
      <c r="AJ947" s="374">
        <v>1</v>
      </c>
      <c r="AK947" s="374">
        <v>1</v>
      </c>
      <c r="AL947" s="374">
        <v>1</v>
      </c>
      <c r="AM947" s="226">
        <v>3</v>
      </c>
      <c r="AN947" s="226">
        <v>4</v>
      </c>
      <c r="AO947" s="226">
        <v>5</v>
      </c>
      <c r="AP947" s="226">
        <v>5</v>
      </c>
      <c r="AQ947" s="227">
        <v>17</v>
      </c>
      <c r="AR947" s="227">
        <v>18</v>
      </c>
      <c r="AS947" s="227">
        <v>19</v>
      </c>
      <c r="AT947" s="227">
        <v>21</v>
      </c>
      <c r="AU947" s="226">
        <v>2</v>
      </c>
      <c r="AV947" s="226">
        <v>2</v>
      </c>
      <c r="AW947" s="226">
        <v>2</v>
      </c>
      <c r="AX947" s="226">
        <v>2</v>
      </c>
      <c r="AY947" s="227">
        <v>7</v>
      </c>
      <c r="AZ947" s="227">
        <v>7</v>
      </c>
      <c r="BA947" s="227">
        <v>7</v>
      </c>
      <c r="BB947" s="227">
        <v>8</v>
      </c>
      <c r="BC947" s="226">
        <f t="shared" si="388"/>
        <v>1</v>
      </c>
      <c r="BD947" s="226">
        <f t="shared" si="387"/>
        <v>2</v>
      </c>
      <c r="BE947" s="226">
        <f t="shared" si="387"/>
        <v>2</v>
      </c>
      <c r="BF947" s="226">
        <f t="shared" si="387"/>
        <v>2</v>
      </c>
      <c r="BG947" s="218">
        <f t="shared" si="387"/>
        <v>9</v>
      </c>
      <c r="BH947" s="218">
        <f t="shared" si="387"/>
        <v>10</v>
      </c>
      <c r="BI947" s="218">
        <f t="shared" si="387"/>
        <v>11</v>
      </c>
      <c r="BJ947" s="218">
        <f t="shared" si="387"/>
        <v>13</v>
      </c>
      <c r="BK947" s="226">
        <f t="shared" si="390"/>
        <v>0</v>
      </c>
      <c r="BL947" s="226">
        <f t="shared" si="390"/>
        <v>0</v>
      </c>
      <c r="BM947" s="226">
        <f t="shared" si="390"/>
        <v>1</v>
      </c>
      <c r="BN947" s="226">
        <f t="shared" si="389"/>
        <v>1</v>
      </c>
      <c r="BO947" s="227">
        <f t="shared" si="389"/>
        <v>1</v>
      </c>
      <c r="BP947" s="227">
        <f t="shared" si="389"/>
        <v>1</v>
      </c>
      <c r="BQ947" s="227">
        <f t="shared" si="389"/>
        <v>1</v>
      </c>
      <c r="BR947" s="227">
        <f t="shared" si="380"/>
        <v>0</v>
      </c>
      <c r="BS947" s="226">
        <v>0</v>
      </c>
      <c r="BT947" s="226">
        <v>0</v>
      </c>
      <c r="BU947" s="226">
        <v>1</v>
      </c>
      <c r="BV947" s="226">
        <v>1</v>
      </c>
      <c r="BW947" s="227">
        <v>1</v>
      </c>
      <c r="BX947" s="227">
        <v>1</v>
      </c>
      <c r="BY947" s="227">
        <v>1</v>
      </c>
      <c r="BZ947" s="227">
        <v>0</v>
      </c>
      <c r="CA947" s="226">
        <v>0</v>
      </c>
      <c r="CB947" s="226">
        <f>IFERROR(VLOOKUP($G947,[12]ITEM!$B$2:$AC$939,26,0),0)</f>
        <v>0</v>
      </c>
      <c r="CC947" s="226">
        <f>IFERROR(VLOOKUP($G947,[12]ITEM!$B$2:$AC$939,27,0),0)</f>
        <v>0</v>
      </c>
      <c r="CD947" s="226">
        <f>IFERROR(VLOOKUP($G947,[12]ITEM!$B$2:$AC$939,28,0),0)</f>
        <v>0</v>
      </c>
      <c r="CE947" s="227">
        <v>0</v>
      </c>
      <c r="CF947" s="227">
        <v>0</v>
      </c>
      <c r="CG947" s="227">
        <v>0</v>
      </c>
      <c r="CH947" s="227">
        <v>0</v>
      </c>
      <c r="CI947" s="375"/>
      <c r="CJ947" s="226">
        <f t="shared" si="379"/>
        <v>1</v>
      </c>
      <c r="CK947" s="226">
        <f t="shared" si="379"/>
        <v>1</v>
      </c>
      <c r="CL947" s="226">
        <f t="shared" si="379"/>
        <v>3</v>
      </c>
      <c r="CM947" s="226">
        <f t="shared" si="378"/>
        <v>3</v>
      </c>
      <c r="CN947" s="227">
        <f t="shared" si="378"/>
        <v>9</v>
      </c>
      <c r="CO947" s="227">
        <f t="shared" si="378"/>
        <v>10.275652246315191</v>
      </c>
      <c r="CP947" s="227">
        <f t="shared" si="378"/>
        <v>10.627898055628979</v>
      </c>
      <c r="CQ947" s="227">
        <f t="shared" si="378"/>
        <v>11.10212516080545</v>
      </c>
      <c r="CR947" s="226">
        <v>0</v>
      </c>
      <c r="CS947" s="226">
        <v>0</v>
      </c>
      <c r="CT947" s="226">
        <v>0</v>
      </c>
      <c r="CU947" s="226">
        <v>0</v>
      </c>
      <c r="CV947" s="227">
        <f t="shared" si="369"/>
        <v>6</v>
      </c>
      <c r="CW947" s="227">
        <f>CV947*(1+('[13]GROWTH (YoY)'!AR947/100))</f>
        <v>6.2756522463151914</v>
      </c>
      <c r="CX947" s="227">
        <f>CW947*(1+('[13]GROWTH (YoY)'!AS947/100))</f>
        <v>6.6278980556289779</v>
      </c>
      <c r="CY947" s="227">
        <f>CX947*(1+('[13]GROWTH (YoY)'!AT947/100))</f>
        <v>7.1021251608054508</v>
      </c>
      <c r="CZ947" s="226">
        <v>1</v>
      </c>
      <c r="DA947" s="226">
        <v>1</v>
      </c>
      <c r="DB947" s="226">
        <v>2</v>
      </c>
      <c r="DC947" s="226">
        <v>2</v>
      </c>
      <c r="DD947" s="227">
        <v>3</v>
      </c>
      <c r="DE947" s="227">
        <v>3</v>
      </c>
      <c r="DF947" s="227">
        <v>3</v>
      </c>
      <c r="DG947" s="227">
        <v>3</v>
      </c>
      <c r="DH947" s="226">
        <v>0</v>
      </c>
      <c r="DI947" s="226">
        <v>0</v>
      </c>
      <c r="DJ947" s="226">
        <v>1</v>
      </c>
      <c r="DK947" s="226">
        <v>1</v>
      </c>
      <c r="DL947" s="227">
        <v>0</v>
      </c>
      <c r="DM947" s="227">
        <v>1</v>
      </c>
      <c r="DN947" s="227">
        <v>1</v>
      </c>
      <c r="DO947" s="227">
        <v>1</v>
      </c>
      <c r="DP947" s="376">
        <f t="shared" si="392"/>
        <v>0</v>
      </c>
      <c r="DQ947" s="226">
        <f t="shared" si="392"/>
        <v>1</v>
      </c>
      <c r="DR947" s="226">
        <f t="shared" si="392"/>
        <v>-1</v>
      </c>
      <c r="DS947" s="226">
        <f t="shared" si="391"/>
        <v>-1</v>
      </c>
      <c r="DT947" s="227">
        <f t="shared" si="391"/>
        <v>0</v>
      </c>
      <c r="DU947" s="227">
        <f t="shared" si="391"/>
        <v>-0.27565224631519136</v>
      </c>
      <c r="DV947" s="227">
        <f t="shared" si="391"/>
        <v>0.37210194437102118</v>
      </c>
      <c r="DW947" s="227">
        <f t="shared" si="391"/>
        <v>1.8978748391945501</v>
      </c>
      <c r="DX947" s="377">
        <f t="shared" si="386"/>
        <v>0.4</v>
      </c>
      <c r="DY947" s="377">
        <f t="shared" si="386"/>
        <v>0.375</v>
      </c>
      <c r="DZ947" s="377">
        <f t="shared" si="386"/>
        <v>0.44444444444444442</v>
      </c>
      <c r="EA947" s="377">
        <f t="shared" si="386"/>
        <v>0.5</v>
      </c>
      <c r="EB947" s="378">
        <f t="shared" si="386"/>
        <v>0.33333333333333331</v>
      </c>
      <c r="EC947" s="378">
        <f t="shared" si="386"/>
        <v>0.35714285714285715</v>
      </c>
      <c r="ED947" s="378">
        <f t="shared" si="386"/>
        <v>0.36666666666666664</v>
      </c>
      <c r="EE947" s="378">
        <f t="shared" si="393"/>
        <v>0.34375</v>
      </c>
      <c r="EG947" s="226">
        <v>5</v>
      </c>
      <c r="EH947" s="226">
        <v>2</v>
      </c>
      <c r="EI947" s="226">
        <v>3</v>
      </c>
      <c r="EJ947" s="226">
        <v>2</v>
      </c>
      <c r="EK947" s="226">
        <v>1</v>
      </c>
      <c r="EL947" s="226">
        <v>104</v>
      </c>
      <c r="EM947" s="226">
        <v>86</v>
      </c>
      <c r="EN947" s="379">
        <f t="shared" si="373"/>
        <v>0.4</v>
      </c>
      <c r="EO947" s="226">
        <f t="shared" si="374"/>
        <v>66.666666666666657</v>
      </c>
      <c r="EP947" s="379">
        <f t="shared" si="375"/>
        <v>0.2</v>
      </c>
      <c r="EQ947" s="226">
        <f t="shared" si="376"/>
        <v>9615.3846153846152</v>
      </c>
      <c r="ER947" s="226">
        <f t="shared" si="377"/>
        <v>1937.9844961240308</v>
      </c>
      <c r="ES947" s="292"/>
      <c r="ET947" s="227">
        <v>27</v>
      </c>
      <c r="EU947" s="227">
        <v>9</v>
      </c>
      <c r="EV947" s="227">
        <v>17</v>
      </c>
      <c r="EW947" s="227">
        <v>7</v>
      </c>
      <c r="EX947" s="227">
        <v>10</v>
      </c>
      <c r="EY947" s="227">
        <v>208</v>
      </c>
      <c r="EZ947" s="227">
        <v>187</v>
      </c>
      <c r="FA947" s="380">
        <f t="shared" si="381"/>
        <v>0.33333333333333331</v>
      </c>
      <c r="FB947" s="228">
        <f t="shared" si="382"/>
        <v>41.17647058823529</v>
      </c>
      <c r="FC947" s="380">
        <f t="shared" si="383"/>
        <v>0.37037037037037035</v>
      </c>
      <c r="FD947" s="227">
        <f t="shared" si="384"/>
        <v>48076.923076923078</v>
      </c>
      <c r="FE947" s="227">
        <f t="shared" si="385"/>
        <v>3119.4295900178254</v>
      </c>
      <c r="FF947" s="227">
        <v>17</v>
      </c>
      <c r="FG947" s="228">
        <f t="shared" si="370"/>
        <v>41.17647058823529</v>
      </c>
      <c r="FH947" s="227">
        <v>7</v>
      </c>
      <c r="FI947" s="227">
        <v>17</v>
      </c>
      <c r="FJ947" s="227">
        <v>0</v>
      </c>
      <c r="FK947" s="227">
        <f t="shared" si="371"/>
        <v>10</v>
      </c>
      <c r="FL947" s="227">
        <v>2</v>
      </c>
      <c r="FM947" s="227">
        <f t="shared" si="372"/>
        <v>8</v>
      </c>
      <c r="FZ947" s="229"/>
      <c r="GA947" s="229"/>
      <c r="GB947" s="229"/>
      <c r="GC947" s="229"/>
      <c r="GD947" s="229"/>
    </row>
    <row r="948" spans="1:186" s="368" customFormat="1">
      <c r="A948" s="287" t="s">
        <v>2210</v>
      </c>
      <c r="B948" s="369" t="s">
        <v>2211</v>
      </c>
      <c r="C948" s="287" t="s">
        <v>2277</v>
      </c>
      <c r="D948" s="287" t="s">
        <v>87</v>
      </c>
      <c r="E948" s="369" t="s">
        <v>2278</v>
      </c>
      <c r="F948" s="287">
        <v>945</v>
      </c>
      <c r="G948" s="392" t="s">
        <v>2291</v>
      </c>
      <c r="H948" s="392" t="s">
        <v>2292</v>
      </c>
      <c r="I948" s="393" t="s">
        <v>2227</v>
      </c>
      <c r="J948" s="392" t="s">
        <v>2228</v>
      </c>
      <c r="K948" s="287" t="s">
        <v>1164</v>
      </c>
      <c r="L948" s="369" t="s">
        <v>2218</v>
      </c>
      <c r="M948" s="369" t="s">
        <v>3124</v>
      </c>
      <c r="N948" s="372">
        <v>1</v>
      </c>
      <c r="O948" s="373">
        <v>1</v>
      </c>
      <c r="P948" s="373">
        <v>1</v>
      </c>
      <c r="Q948" s="373">
        <v>1</v>
      </c>
      <c r="R948" s="373">
        <v>2</v>
      </c>
      <c r="S948" s="374">
        <v>23</v>
      </c>
      <c r="T948" s="374">
        <v>26</v>
      </c>
      <c r="U948" s="374">
        <v>31</v>
      </c>
      <c r="V948" s="374">
        <v>34</v>
      </c>
      <c r="W948" s="373">
        <v>0</v>
      </c>
      <c r="X948" s="373">
        <v>1</v>
      </c>
      <c r="Y948" s="373">
        <v>1</v>
      </c>
      <c r="Z948" s="373">
        <v>1</v>
      </c>
      <c r="AA948" s="374">
        <v>8</v>
      </c>
      <c r="AB948" s="374">
        <v>9</v>
      </c>
      <c r="AC948" s="374">
        <v>10</v>
      </c>
      <c r="AD948" s="374">
        <v>11</v>
      </c>
      <c r="AE948" s="373">
        <v>0</v>
      </c>
      <c r="AF948" s="373">
        <v>0</v>
      </c>
      <c r="AG948" s="373">
        <v>0</v>
      </c>
      <c r="AH948" s="373">
        <v>0</v>
      </c>
      <c r="AI948" s="374">
        <v>1</v>
      </c>
      <c r="AJ948" s="374">
        <v>1</v>
      </c>
      <c r="AK948" s="374">
        <v>1</v>
      </c>
      <c r="AL948" s="374">
        <v>1</v>
      </c>
      <c r="AM948" s="226">
        <v>0</v>
      </c>
      <c r="AN948" s="226">
        <v>1</v>
      </c>
      <c r="AO948" s="226">
        <v>1</v>
      </c>
      <c r="AP948" s="226">
        <v>1</v>
      </c>
      <c r="AQ948" s="227">
        <v>16</v>
      </c>
      <c r="AR948" s="227">
        <v>17</v>
      </c>
      <c r="AS948" s="227">
        <v>20</v>
      </c>
      <c r="AT948" s="227">
        <v>23</v>
      </c>
      <c r="AU948" s="226">
        <v>0</v>
      </c>
      <c r="AV948" s="226">
        <v>0</v>
      </c>
      <c r="AW948" s="226">
        <v>0</v>
      </c>
      <c r="AX948" s="226">
        <v>1</v>
      </c>
      <c r="AY948" s="227">
        <v>9</v>
      </c>
      <c r="AZ948" s="227">
        <v>9</v>
      </c>
      <c r="BA948" s="227">
        <v>11</v>
      </c>
      <c r="BB948" s="227">
        <v>12</v>
      </c>
      <c r="BC948" s="226">
        <f t="shared" si="388"/>
        <v>0</v>
      </c>
      <c r="BD948" s="226">
        <f t="shared" si="387"/>
        <v>0</v>
      </c>
      <c r="BE948" s="226">
        <f t="shared" si="387"/>
        <v>-2</v>
      </c>
      <c r="BF948" s="226">
        <f t="shared" si="387"/>
        <v>-3</v>
      </c>
      <c r="BG948" s="218">
        <f t="shared" si="387"/>
        <v>6</v>
      </c>
      <c r="BH948" s="218">
        <f t="shared" si="387"/>
        <v>4</v>
      </c>
      <c r="BI948" s="218">
        <f t="shared" si="387"/>
        <v>5</v>
      </c>
      <c r="BJ948" s="218">
        <f t="shared" si="387"/>
        <v>10</v>
      </c>
      <c r="BK948" s="226">
        <f t="shared" si="390"/>
        <v>0</v>
      </c>
      <c r="BL948" s="226">
        <f t="shared" si="390"/>
        <v>1</v>
      </c>
      <c r="BM948" s="226">
        <f t="shared" si="390"/>
        <v>3</v>
      </c>
      <c r="BN948" s="226">
        <f t="shared" si="389"/>
        <v>3</v>
      </c>
      <c r="BO948" s="227">
        <f t="shared" si="389"/>
        <v>1</v>
      </c>
      <c r="BP948" s="227">
        <f t="shared" si="389"/>
        <v>4</v>
      </c>
      <c r="BQ948" s="227">
        <f t="shared" si="389"/>
        <v>4</v>
      </c>
      <c r="BR948" s="227">
        <f t="shared" si="380"/>
        <v>1</v>
      </c>
      <c r="BS948" s="226">
        <v>0</v>
      </c>
      <c r="BT948" s="226">
        <v>1</v>
      </c>
      <c r="BU948" s="226">
        <v>3</v>
      </c>
      <c r="BV948" s="226">
        <v>3</v>
      </c>
      <c r="BW948" s="227">
        <v>1</v>
      </c>
      <c r="BX948" s="227">
        <v>4</v>
      </c>
      <c r="BY948" s="227">
        <v>4</v>
      </c>
      <c r="BZ948" s="227">
        <v>1</v>
      </c>
      <c r="CA948" s="226">
        <v>0</v>
      </c>
      <c r="CB948" s="226">
        <f>IFERROR(VLOOKUP($G948,[12]ITEM!$B$2:$AC$939,26,0),0)</f>
        <v>0</v>
      </c>
      <c r="CC948" s="226">
        <f>IFERROR(VLOOKUP($G948,[12]ITEM!$B$2:$AC$939,27,0),0)</f>
        <v>0</v>
      </c>
      <c r="CD948" s="226">
        <f>IFERROR(VLOOKUP($G948,[12]ITEM!$B$2:$AC$939,28,0),0)</f>
        <v>0</v>
      </c>
      <c r="CE948" s="227">
        <v>0</v>
      </c>
      <c r="CF948" s="227">
        <v>0</v>
      </c>
      <c r="CG948" s="227">
        <v>0</v>
      </c>
      <c r="CH948" s="227">
        <v>0</v>
      </c>
      <c r="CI948" s="375"/>
      <c r="CJ948" s="226">
        <f t="shared" si="379"/>
        <v>0</v>
      </c>
      <c r="CK948" s="226">
        <f t="shared" si="379"/>
        <v>0</v>
      </c>
      <c r="CL948" s="226">
        <f t="shared" si="379"/>
        <v>0</v>
      </c>
      <c r="CM948" s="226">
        <f t="shared" si="378"/>
        <v>0</v>
      </c>
      <c r="CN948" s="227">
        <f t="shared" si="378"/>
        <v>6</v>
      </c>
      <c r="CO948" s="227">
        <f t="shared" si="378"/>
        <v>5.4287568707637677</v>
      </c>
      <c r="CP948" s="227">
        <f t="shared" si="378"/>
        <v>6.259533110676391</v>
      </c>
      <c r="CQ948" s="227">
        <f t="shared" si="378"/>
        <v>7.8115404176663024</v>
      </c>
      <c r="CR948" s="226">
        <v>0</v>
      </c>
      <c r="CS948" s="226">
        <v>0</v>
      </c>
      <c r="CT948" s="226">
        <v>0</v>
      </c>
      <c r="CU948" s="226">
        <v>0</v>
      </c>
      <c r="CV948" s="227">
        <f t="shared" si="369"/>
        <v>4</v>
      </c>
      <c r="CW948" s="227">
        <f>CV948*(1+('[13]GROWTH (YoY)'!AR948/100))</f>
        <v>4.4287568707637677</v>
      </c>
      <c r="CX948" s="227">
        <f>CW948*(1+('[13]GROWTH (YoY)'!AS948/100))</f>
        <v>5.259533110676391</v>
      </c>
      <c r="CY948" s="227">
        <f>CX948*(1+('[13]GROWTH (YoY)'!AT948/100))</f>
        <v>5.8115404176663024</v>
      </c>
      <c r="CZ948" s="226">
        <v>0</v>
      </c>
      <c r="DA948" s="226">
        <v>0</v>
      </c>
      <c r="DB948" s="226">
        <v>0</v>
      </c>
      <c r="DC948" s="226">
        <v>0</v>
      </c>
      <c r="DD948" s="227">
        <v>2</v>
      </c>
      <c r="DE948" s="227">
        <v>1</v>
      </c>
      <c r="DF948" s="227">
        <v>1</v>
      </c>
      <c r="DG948" s="227">
        <v>2</v>
      </c>
      <c r="DH948" s="226">
        <v>0</v>
      </c>
      <c r="DI948" s="226">
        <v>0</v>
      </c>
      <c r="DJ948" s="226">
        <v>0</v>
      </c>
      <c r="DK948" s="226">
        <v>0</v>
      </c>
      <c r="DL948" s="227">
        <v>0</v>
      </c>
      <c r="DM948" s="227">
        <v>0</v>
      </c>
      <c r="DN948" s="227">
        <v>0</v>
      </c>
      <c r="DO948" s="227">
        <v>0</v>
      </c>
      <c r="DP948" s="376">
        <f t="shared" si="392"/>
        <v>0</v>
      </c>
      <c r="DQ948" s="226">
        <f t="shared" si="392"/>
        <v>0</v>
      </c>
      <c r="DR948" s="226">
        <f t="shared" si="392"/>
        <v>-2</v>
      </c>
      <c r="DS948" s="226">
        <f t="shared" si="391"/>
        <v>-3</v>
      </c>
      <c r="DT948" s="227">
        <f t="shared" si="391"/>
        <v>0</v>
      </c>
      <c r="DU948" s="227">
        <f t="shared" si="391"/>
        <v>-1.4287568707637677</v>
      </c>
      <c r="DV948" s="227">
        <f t="shared" si="391"/>
        <v>-1.259533110676391</v>
      </c>
      <c r="DW948" s="227">
        <f t="shared" si="391"/>
        <v>2.1884595823336976</v>
      </c>
      <c r="DX948" s="377">
        <f t="shared" si="386"/>
        <v>0</v>
      </c>
      <c r="DY948" s="377">
        <f t="shared" si="386"/>
        <v>1</v>
      </c>
      <c r="DZ948" s="377">
        <f t="shared" si="386"/>
        <v>1</v>
      </c>
      <c r="EA948" s="377">
        <f t="shared" si="386"/>
        <v>0.5</v>
      </c>
      <c r="EB948" s="378">
        <f t="shared" si="386"/>
        <v>0.34782608695652173</v>
      </c>
      <c r="EC948" s="378">
        <f t="shared" si="386"/>
        <v>0.34615384615384615</v>
      </c>
      <c r="ED948" s="378">
        <f t="shared" si="386"/>
        <v>0.32258064516129031</v>
      </c>
      <c r="EE948" s="378">
        <f t="shared" si="393"/>
        <v>0.3235294117647059</v>
      </c>
      <c r="EG948" s="226">
        <v>1</v>
      </c>
      <c r="EH948" s="226">
        <v>0</v>
      </c>
      <c r="EI948" s="226">
        <v>0</v>
      </c>
      <c r="EJ948" s="226">
        <v>0</v>
      </c>
      <c r="EK948" s="226">
        <v>0</v>
      </c>
      <c r="EL948" s="226">
        <v>15</v>
      </c>
      <c r="EM948" s="226">
        <v>15</v>
      </c>
      <c r="EN948" s="379">
        <f t="shared" si="373"/>
        <v>0</v>
      </c>
      <c r="EO948" s="226">
        <f t="shared" si="374"/>
        <v>0</v>
      </c>
      <c r="EP948" s="379">
        <f t="shared" si="375"/>
        <v>0</v>
      </c>
      <c r="EQ948" s="226">
        <f t="shared" si="376"/>
        <v>0</v>
      </c>
      <c r="ER948" s="226">
        <f t="shared" si="377"/>
        <v>0</v>
      </c>
      <c r="ES948" s="292"/>
      <c r="ET948" s="227">
        <v>23</v>
      </c>
      <c r="EU948" s="227">
        <v>8</v>
      </c>
      <c r="EV948" s="227">
        <v>16</v>
      </c>
      <c r="EW948" s="227">
        <v>9</v>
      </c>
      <c r="EX948" s="227">
        <v>7</v>
      </c>
      <c r="EY948" s="227">
        <v>267</v>
      </c>
      <c r="EZ948" s="227">
        <v>259</v>
      </c>
      <c r="FA948" s="380">
        <f t="shared" si="381"/>
        <v>0.34782608695652173</v>
      </c>
      <c r="FB948" s="228">
        <f t="shared" si="382"/>
        <v>56.25</v>
      </c>
      <c r="FC948" s="380">
        <f t="shared" si="383"/>
        <v>0.30434782608695654</v>
      </c>
      <c r="FD948" s="227">
        <f t="shared" si="384"/>
        <v>26217.228464419477</v>
      </c>
      <c r="FE948" s="227">
        <f t="shared" si="385"/>
        <v>2895.7528957528957</v>
      </c>
      <c r="FF948" s="227">
        <v>16</v>
      </c>
      <c r="FG948" s="228">
        <f t="shared" si="370"/>
        <v>56.25</v>
      </c>
      <c r="FH948" s="227">
        <v>9</v>
      </c>
      <c r="FI948" s="227">
        <v>16</v>
      </c>
      <c r="FJ948" s="227">
        <v>1</v>
      </c>
      <c r="FK948" s="227">
        <f t="shared" si="371"/>
        <v>6</v>
      </c>
      <c r="FL948" s="227">
        <v>1</v>
      </c>
      <c r="FM948" s="227">
        <f t="shared" si="372"/>
        <v>5</v>
      </c>
      <c r="FZ948" s="229"/>
      <c r="GA948" s="229"/>
      <c r="GB948" s="229"/>
      <c r="GC948" s="229"/>
      <c r="GD948" s="229"/>
    </row>
    <row r="949" spans="1:186" s="368" customFormat="1">
      <c r="A949" s="287" t="s">
        <v>2210</v>
      </c>
      <c r="B949" s="369" t="s">
        <v>2211</v>
      </c>
      <c r="C949" s="287" t="s">
        <v>2277</v>
      </c>
      <c r="D949" s="287" t="s">
        <v>87</v>
      </c>
      <c r="E949" s="369" t="s">
        <v>2278</v>
      </c>
      <c r="F949" s="287">
        <v>946</v>
      </c>
      <c r="G949" s="392" t="s">
        <v>2293</v>
      </c>
      <c r="H949" s="392" t="s">
        <v>2294</v>
      </c>
      <c r="I949" s="393" t="s">
        <v>2227</v>
      </c>
      <c r="J949" s="392" t="s">
        <v>2228</v>
      </c>
      <c r="K949" s="287" t="s">
        <v>1164</v>
      </c>
      <c r="L949" s="369" t="s">
        <v>2218</v>
      </c>
      <c r="M949" s="369" t="s">
        <v>3124</v>
      </c>
      <c r="N949" s="372">
        <v>1</v>
      </c>
      <c r="O949" s="373">
        <v>22</v>
      </c>
      <c r="P949" s="373">
        <v>35</v>
      </c>
      <c r="Q949" s="373">
        <v>39</v>
      </c>
      <c r="R949" s="373">
        <v>40</v>
      </c>
      <c r="S949" s="374">
        <v>253</v>
      </c>
      <c r="T949" s="374">
        <v>274</v>
      </c>
      <c r="U949" s="374">
        <v>287</v>
      </c>
      <c r="V949" s="374">
        <v>299</v>
      </c>
      <c r="W949" s="373">
        <v>9</v>
      </c>
      <c r="X949" s="373">
        <v>14</v>
      </c>
      <c r="Y949" s="373">
        <v>15</v>
      </c>
      <c r="Z949" s="373">
        <v>16</v>
      </c>
      <c r="AA949" s="374">
        <v>101</v>
      </c>
      <c r="AB949" s="374">
        <v>108</v>
      </c>
      <c r="AC949" s="374">
        <v>113</v>
      </c>
      <c r="AD949" s="374">
        <v>117</v>
      </c>
      <c r="AE949" s="373">
        <v>1</v>
      </c>
      <c r="AF949" s="373">
        <v>1</v>
      </c>
      <c r="AG949" s="373">
        <v>1</v>
      </c>
      <c r="AH949" s="373">
        <v>1</v>
      </c>
      <c r="AI949" s="374">
        <v>5</v>
      </c>
      <c r="AJ949" s="374">
        <v>5</v>
      </c>
      <c r="AK949" s="374">
        <v>5</v>
      </c>
      <c r="AL949" s="374">
        <v>5</v>
      </c>
      <c r="AM949" s="226">
        <v>13</v>
      </c>
      <c r="AN949" s="226">
        <v>21</v>
      </c>
      <c r="AO949" s="226">
        <v>23</v>
      </c>
      <c r="AP949" s="226">
        <v>24</v>
      </c>
      <c r="AQ949" s="227">
        <v>152</v>
      </c>
      <c r="AR949" s="227">
        <v>165</v>
      </c>
      <c r="AS949" s="227">
        <v>173</v>
      </c>
      <c r="AT949" s="227">
        <v>181</v>
      </c>
      <c r="AU949" s="226">
        <v>9</v>
      </c>
      <c r="AV949" s="226">
        <v>11</v>
      </c>
      <c r="AW949" s="226">
        <v>13</v>
      </c>
      <c r="AX949" s="226">
        <v>13</v>
      </c>
      <c r="AY949" s="227">
        <v>83</v>
      </c>
      <c r="AZ949" s="227">
        <v>91</v>
      </c>
      <c r="BA949" s="227">
        <v>96</v>
      </c>
      <c r="BB949" s="227">
        <v>101</v>
      </c>
      <c r="BC949" s="226">
        <f t="shared" si="388"/>
        <v>4</v>
      </c>
      <c r="BD949" s="226">
        <f t="shared" si="387"/>
        <v>9</v>
      </c>
      <c r="BE949" s="226">
        <f t="shared" si="387"/>
        <v>7</v>
      </c>
      <c r="BF949" s="226">
        <f t="shared" si="387"/>
        <v>7</v>
      </c>
      <c r="BG949" s="218">
        <f t="shared" si="387"/>
        <v>65</v>
      </c>
      <c r="BH949" s="218">
        <f t="shared" si="387"/>
        <v>70</v>
      </c>
      <c r="BI949" s="218">
        <f t="shared" si="387"/>
        <v>72</v>
      </c>
      <c r="BJ949" s="218">
        <f t="shared" si="387"/>
        <v>77</v>
      </c>
      <c r="BK949" s="226">
        <f t="shared" si="390"/>
        <v>0</v>
      </c>
      <c r="BL949" s="226">
        <f t="shared" si="390"/>
        <v>1</v>
      </c>
      <c r="BM949" s="226">
        <f t="shared" si="390"/>
        <v>3</v>
      </c>
      <c r="BN949" s="226">
        <f t="shared" si="389"/>
        <v>4</v>
      </c>
      <c r="BO949" s="227">
        <f t="shared" si="389"/>
        <v>4</v>
      </c>
      <c r="BP949" s="227">
        <f t="shared" si="389"/>
        <v>4</v>
      </c>
      <c r="BQ949" s="227">
        <f t="shared" si="389"/>
        <v>5</v>
      </c>
      <c r="BR949" s="227">
        <f t="shared" si="380"/>
        <v>3</v>
      </c>
      <c r="BS949" s="226">
        <v>0</v>
      </c>
      <c r="BT949" s="226">
        <v>1</v>
      </c>
      <c r="BU949" s="226">
        <v>3</v>
      </c>
      <c r="BV949" s="226">
        <v>4</v>
      </c>
      <c r="BW949" s="227">
        <v>4</v>
      </c>
      <c r="BX949" s="227">
        <v>4</v>
      </c>
      <c r="BY949" s="227">
        <v>5</v>
      </c>
      <c r="BZ949" s="227">
        <v>3</v>
      </c>
      <c r="CA949" s="226">
        <v>0</v>
      </c>
      <c r="CB949" s="226">
        <f>IFERROR(VLOOKUP($G949,[12]ITEM!$B$2:$AC$939,26,0),0)</f>
        <v>0</v>
      </c>
      <c r="CC949" s="226">
        <f>IFERROR(VLOOKUP($G949,[12]ITEM!$B$2:$AC$939,27,0),0)</f>
        <v>0</v>
      </c>
      <c r="CD949" s="226">
        <f>IFERROR(VLOOKUP($G949,[12]ITEM!$B$2:$AC$939,28,0),0)</f>
        <v>0</v>
      </c>
      <c r="CE949" s="227">
        <v>0</v>
      </c>
      <c r="CF949" s="227">
        <v>0</v>
      </c>
      <c r="CG949" s="227">
        <v>0</v>
      </c>
      <c r="CH949" s="227">
        <v>0</v>
      </c>
      <c r="CI949" s="375"/>
      <c r="CJ949" s="226">
        <f t="shared" si="379"/>
        <v>4</v>
      </c>
      <c r="CK949" s="226">
        <f t="shared" si="379"/>
        <v>7</v>
      </c>
      <c r="CL949" s="226">
        <f t="shared" si="379"/>
        <v>7</v>
      </c>
      <c r="CM949" s="226">
        <f t="shared" si="378"/>
        <v>7</v>
      </c>
      <c r="CN949" s="227">
        <f t="shared" si="378"/>
        <v>65</v>
      </c>
      <c r="CO949" s="227">
        <f t="shared" si="378"/>
        <v>70.533439519338017</v>
      </c>
      <c r="CP949" s="227">
        <f t="shared" si="378"/>
        <v>73.709140334608421</v>
      </c>
      <c r="CQ949" s="227">
        <f t="shared" si="378"/>
        <v>76.915506445356357</v>
      </c>
      <c r="CR949" s="226">
        <v>1</v>
      </c>
      <c r="CS949" s="226">
        <v>2</v>
      </c>
      <c r="CT949" s="226">
        <v>2</v>
      </c>
      <c r="CU949" s="226">
        <v>2</v>
      </c>
      <c r="CV949" s="227">
        <f t="shared" si="369"/>
        <v>61</v>
      </c>
      <c r="CW949" s="227">
        <f>CV949*(1+('[13]GROWTH (YoY)'!AR949/100))</f>
        <v>66.533439519338017</v>
      </c>
      <c r="CX949" s="227">
        <f>CW949*(1+('[13]GROWTH (YoY)'!AS949/100))</f>
        <v>69.709140334608421</v>
      </c>
      <c r="CY949" s="227">
        <f>CX949*(1+('[13]GROWTH (YoY)'!AT949/100))</f>
        <v>72.915506445356357</v>
      </c>
      <c r="CZ949" s="226">
        <v>3</v>
      </c>
      <c r="DA949" s="226">
        <v>5</v>
      </c>
      <c r="DB949" s="226">
        <v>5</v>
      </c>
      <c r="DC949" s="226">
        <v>5</v>
      </c>
      <c r="DD949" s="227">
        <v>4</v>
      </c>
      <c r="DE949" s="227">
        <v>4</v>
      </c>
      <c r="DF949" s="227">
        <v>4</v>
      </c>
      <c r="DG949" s="227">
        <v>4</v>
      </c>
      <c r="DH949" s="226">
        <v>0</v>
      </c>
      <c r="DI949" s="226">
        <v>0</v>
      </c>
      <c r="DJ949" s="226">
        <v>0</v>
      </c>
      <c r="DK949" s="226">
        <v>0</v>
      </c>
      <c r="DL949" s="227">
        <v>0</v>
      </c>
      <c r="DM949" s="227">
        <v>0</v>
      </c>
      <c r="DN949" s="227">
        <v>0</v>
      </c>
      <c r="DO949" s="227">
        <v>0</v>
      </c>
      <c r="DP949" s="376">
        <f t="shared" si="392"/>
        <v>0</v>
      </c>
      <c r="DQ949" s="226">
        <f t="shared" si="392"/>
        <v>2</v>
      </c>
      <c r="DR949" s="226">
        <f t="shared" si="392"/>
        <v>0</v>
      </c>
      <c r="DS949" s="226">
        <f t="shared" si="391"/>
        <v>0</v>
      </c>
      <c r="DT949" s="227">
        <f t="shared" si="391"/>
        <v>0</v>
      </c>
      <c r="DU949" s="227">
        <f t="shared" si="391"/>
        <v>-0.53343951933801748</v>
      </c>
      <c r="DV949" s="227">
        <f t="shared" si="391"/>
        <v>-1.7091403346084206</v>
      </c>
      <c r="DW949" s="227">
        <f t="shared" si="391"/>
        <v>8.4493554643643165E-2</v>
      </c>
      <c r="DX949" s="377">
        <f t="shared" si="386"/>
        <v>0.40909090909090912</v>
      </c>
      <c r="DY949" s="377">
        <f t="shared" si="386"/>
        <v>0.4</v>
      </c>
      <c r="DZ949" s="377">
        <f t="shared" si="386"/>
        <v>0.38461538461538464</v>
      </c>
      <c r="EA949" s="377">
        <f t="shared" si="386"/>
        <v>0.4</v>
      </c>
      <c r="EB949" s="378">
        <f t="shared" si="386"/>
        <v>0.39920948616600793</v>
      </c>
      <c r="EC949" s="378">
        <f t="shared" si="386"/>
        <v>0.39416058394160586</v>
      </c>
      <c r="ED949" s="378">
        <f t="shared" si="386"/>
        <v>0.39372822299651566</v>
      </c>
      <c r="EE949" s="378">
        <f t="shared" si="393"/>
        <v>0.39130434782608697</v>
      </c>
      <c r="EG949" s="226">
        <v>22</v>
      </c>
      <c r="EH949" s="226">
        <v>9</v>
      </c>
      <c r="EI949" s="226">
        <v>13</v>
      </c>
      <c r="EJ949" s="226">
        <v>9</v>
      </c>
      <c r="EK949" s="226">
        <v>1</v>
      </c>
      <c r="EL949" s="226">
        <v>492</v>
      </c>
      <c r="EM949" s="226">
        <v>489</v>
      </c>
      <c r="EN949" s="379">
        <f t="shared" si="373"/>
        <v>0.40909090909090912</v>
      </c>
      <c r="EO949" s="226">
        <f t="shared" si="374"/>
        <v>69.230769230769226</v>
      </c>
      <c r="EP949" s="379">
        <f t="shared" si="375"/>
        <v>4.5454545454545456E-2</v>
      </c>
      <c r="EQ949" s="226">
        <f t="shared" si="376"/>
        <v>2032.520325203252</v>
      </c>
      <c r="ER949" s="226">
        <f t="shared" si="377"/>
        <v>1533.7423312883436</v>
      </c>
      <c r="ES949" s="292"/>
      <c r="ET949" s="227">
        <v>253</v>
      </c>
      <c r="EU949" s="227">
        <v>101</v>
      </c>
      <c r="EV949" s="227">
        <v>152</v>
      </c>
      <c r="EW949" s="227">
        <v>83</v>
      </c>
      <c r="EX949" s="227">
        <v>149</v>
      </c>
      <c r="EY949" s="227">
        <v>2912</v>
      </c>
      <c r="EZ949" s="227">
        <v>2888</v>
      </c>
      <c r="FA949" s="380">
        <f t="shared" si="381"/>
        <v>0.39920948616600793</v>
      </c>
      <c r="FB949" s="228">
        <f t="shared" si="382"/>
        <v>54.605263157894733</v>
      </c>
      <c r="FC949" s="380">
        <f t="shared" si="383"/>
        <v>0.58893280632411071</v>
      </c>
      <c r="FD949" s="227">
        <f t="shared" si="384"/>
        <v>51167.582417582416</v>
      </c>
      <c r="FE949" s="227">
        <f t="shared" si="385"/>
        <v>2394.9676823638042</v>
      </c>
      <c r="FF949" s="227">
        <v>152</v>
      </c>
      <c r="FG949" s="228">
        <f t="shared" si="370"/>
        <v>54.605263157894733</v>
      </c>
      <c r="FH949" s="227">
        <v>83</v>
      </c>
      <c r="FI949" s="227">
        <v>152</v>
      </c>
      <c r="FJ949" s="227">
        <v>1</v>
      </c>
      <c r="FK949" s="227">
        <f t="shared" si="371"/>
        <v>68</v>
      </c>
      <c r="FL949" s="227">
        <v>15</v>
      </c>
      <c r="FM949" s="227">
        <f t="shared" si="372"/>
        <v>53</v>
      </c>
      <c r="FZ949" s="229"/>
      <c r="GA949" s="229"/>
      <c r="GB949" s="229"/>
      <c r="GC949" s="229"/>
      <c r="GD949" s="229"/>
    </row>
    <row r="950" spans="1:186" s="368" customFormat="1">
      <c r="A950" s="287" t="s">
        <v>2210</v>
      </c>
      <c r="B950" s="369" t="s">
        <v>2211</v>
      </c>
      <c r="C950" s="287" t="s">
        <v>2277</v>
      </c>
      <c r="D950" s="287" t="s">
        <v>87</v>
      </c>
      <c r="E950" s="369" t="s">
        <v>2278</v>
      </c>
      <c r="F950" s="287">
        <v>947</v>
      </c>
      <c r="G950" s="392" t="s">
        <v>2295</v>
      </c>
      <c r="H950" s="392" t="s">
        <v>2296</v>
      </c>
      <c r="I950" s="393" t="s">
        <v>2227</v>
      </c>
      <c r="J950" s="392" t="s">
        <v>2228</v>
      </c>
      <c r="K950" s="287" t="s">
        <v>1164</v>
      </c>
      <c r="L950" s="369" t="s">
        <v>2218</v>
      </c>
      <c r="M950" s="369" t="s">
        <v>3124</v>
      </c>
      <c r="N950" s="372">
        <v>1</v>
      </c>
      <c r="O950" s="373">
        <v>464</v>
      </c>
      <c r="P950" s="373">
        <v>718</v>
      </c>
      <c r="Q950" s="373">
        <v>769</v>
      </c>
      <c r="R950" s="373">
        <v>826</v>
      </c>
      <c r="S950" s="374">
        <v>219</v>
      </c>
      <c r="T950" s="374">
        <v>240</v>
      </c>
      <c r="U950" s="374">
        <v>263</v>
      </c>
      <c r="V950" s="374">
        <v>292</v>
      </c>
      <c r="W950" s="373">
        <v>176</v>
      </c>
      <c r="X950" s="373">
        <v>257</v>
      </c>
      <c r="Y950" s="373">
        <v>267</v>
      </c>
      <c r="Z950" s="373">
        <v>276</v>
      </c>
      <c r="AA950" s="374">
        <v>87</v>
      </c>
      <c r="AB950" s="374">
        <v>96</v>
      </c>
      <c r="AC950" s="374">
        <v>105</v>
      </c>
      <c r="AD950" s="374">
        <v>121</v>
      </c>
      <c r="AE950" s="373">
        <v>14</v>
      </c>
      <c r="AF950" s="373">
        <v>16</v>
      </c>
      <c r="AG950" s="373">
        <v>15</v>
      </c>
      <c r="AH950" s="373">
        <v>16</v>
      </c>
      <c r="AI950" s="374">
        <v>4</v>
      </c>
      <c r="AJ950" s="374">
        <v>4</v>
      </c>
      <c r="AK950" s="374">
        <v>4</v>
      </c>
      <c r="AL950" s="374">
        <v>5</v>
      </c>
      <c r="AM950" s="226">
        <v>288</v>
      </c>
      <c r="AN950" s="226">
        <v>461</v>
      </c>
      <c r="AO950" s="226">
        <v>502</v>
      </c>
      <c r="AP950" s="226">
        <v>550</v>
      </c>
      <c r="AQ950" s="227">
        <v>132</v>
      </c>
      <c r="AR950" s="227">
        <v>144</v>
      </c>
      <c r="AS950" s="227">
        <v>157</v>
      </c>
      <c r="AT950" s="227">
        <v>171</v>
      </c>
      <c r="AU950" s="226">
        <v>136</v>
      </c>
      <c r="AV950" s="226">
        <v>276</v>
      </c>
      <c r="AW950" s="226">
        <v>304</v>
      </c>
      <c r="AX950" s="226">
        <v>335</v>
      </c>
      <c r="AY950" s="227">
        <v>79</v>
      </c>
      <c r="AZ950" s="227">
        <v>87</v>
      </c>
      <c r="BA950" s="227">
        <v>96</v>
      </c>
      <c r="BB950" s="227">
        <v>104</v>
      </c>
      <c r="BC950" s="226">
        <f t="shared" si="388"/>
        <v>136</v>
      </c>
      <c r="BD950" s="226">
        <f t="shared" si="387"/>
        <v>152</v>
      </c>
      <c r="BE950" s="226">
        <f t="shared" si="387"/>
        <v>173</v>
      </c>
      <c r="BF950" s="226">
        <f t="shared" si="387"/>
        <v>194</v>
      </c>
      <c r="BG950" s="218">
        <f t="shared" si="387"/>
        <v>40</v>
      </c>
      <c r="BH950" s="218">
        <f t="shared" si="387"/>
        <v>34</v>
      </c>
      <c r="BI950" s="218">
        <f t="shared" si="387"/>
        <v>41</v>
      </c>
      <c r="BJ950" s="218">
        <f t="shared" si="387"/>
        <v>56</v>
      </c>
      <c r="BK950" s="226">
        <f t="shared" si="390"/>
        <v>16</v>
      </c>
      <c r="BL950" s="226">
        <f t="shared" si="390"/>
        <v>33</v>
      </c>
      <c r="BM950" s="226">
        <f t="shared" si="390"/>
        <v>25</v>
      </c>
      <c r="BN950" s="226">
        <f t="shared" si="389"/>
        <v>21</v>
      </c>
      <c r="BO950" s="227">
        <f t="shared" si="389"/>
        <v>13</v>
      </c>
      <c r="BP950" s="227">
        <f t="shared" si="389"/>
        <v>23</v>
      </c>
      <c r="BQ950" s="227">
        <f t="shared" si="389"/>
        <v>20</v>
      </c>
      <c r="BR950" s="227">
        <f t="shared" si="380"/>
        <v>11</v>
      </c>
      <c r="BS950" s="226">
        <v>22</v>
      </c>
      <c r="BT950" s="226">
        <v>33</v>
      </c>
      <c r="BU950" s="226">
        <v>25</v>
      </c>
      <c r="BV950" s="226">
        <v>21</v>
      </c>
      <c r="BW950" s="227">
        <v>13</v>
      </c>
      <c r="BX950" s="227">
        <v>23</v>
      </c>
      <c r="BY950" s="227">
        <v>20</v>
      </c>
      <c r="BZ950" s="227">
        <v>11</v>
      </c>
      <c r="CA950" s="226">
        <v>6</v>
      </c>
      <c r="CB950" s="226">
        <f>IFERROR(VLOOKUP($G950,[12]ITEM!$B$2:$AC$939,26,0),0)</f>
        <v>0</v>
      </c>
      <c r="CC950" s="226">
        <f>IFERROR(VLOOKUP($G950,[12]ITEM!$B$2:$AC$939,27,0),0)</f>
        <v>0</v>
      </c>
      <c r="CD950" s="226">
        <f>IFERROR(VLOOKUP($G950,[12]ITEM!$B$2:$AC$939,28,0),0)</f>
        <v>0</v>
      </c>
      <c r="CE950" s="227">
        <v>0</v>
      </c>
      <c r="CF950" s="227">
        <v>0</v>
      </c>
      <c r="CG950" s="227">
        <v>0</v>
      </c>
      <c r="CH950" s="227">
        <v>0</v>
      </c>
      <c r="CI950" s="375"/>
      <c r="CJ950" s="226">
        <f t="shared" si="379"/>
        <v>136</v>
      </c>
      <c r="CK950" s="226">
        <f t="shared" si="379"/>
        <v>214</v>
      </c>
      <c r="CL950" s="226">
        <f t="shared" si="379"/>
        <v>230</v>
      </c>
      <c r="CM950" s="226">
        <f t="shared" si="378"/>
        <v>246</v>
      </c>
      <c r="CN950" s="227">
        <f t="shared" si="378"/>
        <v>40</v>
      </c>
      <c r="CO950" s="227">
        <f t="shared" si="378"/>
        <v>35.556333950073352</v>
      </c>
      <c r="CP950" s="227">
        <f t="shared" si="378"/>
        <v>35.040794092326259</v>
      </c>
      <c r="CQ950" s="227">
        <f t="shared" si="378"/>
        <v>41.517002447740339</v>
      </c>
      <c r="CR950" s="226">
        <v>83</v>
      </c>
      <c r="CS950" s="226">
        <v>133</v>
      </c>
      <c r="CT950" s="226">
        <v>145</v>
      </c>
      <c r="CU950" s="226">
        <v>159</v>
      </c>
      <c r="CV950" s="227">
        <f t="shared" si="369"/>
        <v>-5</v>
      </c>
      <c r="CW950" s="227">
        <f>CV950*(1+('[13]GROWTH (YoY)'!AR950/100))</f>
        <v>-5.4436660499266498</v>
      </c>
      <c r="CX950" s="227">
        <f>CW950*(1+('[13]GROWTH (YoY)'!AS950/100))</f>
        <v>-5.9592059076737431</v>
      </c>
      <c r="CY950" s="227">
        <f>CX950*(1+('[13]GROWTH (YoY)'!AT950/100))</f>
        <v>-6.4829975522596568</v>
      </c>
      <c r="CZ950" s="226">
        <v>47</v>
      </c>
      <c r="DA950" s="226">
        <v>73</v>
      </c>
      <c r="DB950" s="226">
        <v>77</v>
      </c>
      <c r="DC950" s="226">
        <v>79</v>
      </c>
      <c r="DD950" s="227">
        <v>37</v>
      </c>
      <c r="DE950" s="227">
        <v>33</v>
      </c>
      <c r="DF950" s="227">
        <v>32</v>
      </c>
      <c r="DG950" s="227">
        <v>38</v>
      </c>
      <c r="DH950" s="226">
        <v>6</v>
      </c>
      <c r="DI950" s="226">
        <v>8</v>
      </c>
      <c r="DJ950" s="226">
        <v>8</v>
      </c>
      <c r="DK950" s="226">
        <v>8</v>
      </c>
      <c r="DL950" s="227">
        <v>8</v>
      </c>
      <c r="DM950" s="227">
        <v>8</v>
      </c>
      <c r="DN950" s="227">
        <v>9</v>
      </c>
      <c r="DO950" s="227">
        <v>10</v>
      </c>
      <c r="DP950" s="376">
        <f t="shared" si="392"/>
        <v>0</v>
      </c>
      <c r="DQ950" s="226">
        <f t="shared" si="392"/>
        <v>-62</v>
      </c>
      <c r="DR950" s="226">
        <f t="shared" si="392"/>
        <v>-57</v>
      </c>
      <c r="DS950" s="226">
        <f t="shared" si="391"/>
        <v>-52</v>
      </c>
      <c r="DT950" s="227">
        <f t="shared" si="391"/>
        <v>0</v>
      </c>
      <c r="DU950" s="227">
        <f t="shared" si="391"/>
        <v>-1.556333950073352</v>
      </c>
      <c r="DV950" s="227">
        <f t="shared" si="391"/>
        <v>5.9592059076737414</v>
      </c>
      <c r="DW950" s="227">
        <f t="shared" si="391"/>
        <v>14.482997552259661</v>
      </c>
      <c r="DX950" s="377">
        <f t="shared" si="386"/>
        <v>0.37931034482758619</v>
      </c>
      <c r="DY950" s="377">
        <f t="shared" si="386"/>
        <v>0.35793871866295263</v>
      </c>
      <c r="DZ950" s="377">
        <f t="shared" si="386"/>
        <v>0.3472041612483745</v>
      </c>
      <c r="EA950" s="377">
        <f t="shared" si="386"/>
        <v>0.33414043583535108</v>
      </c>
      <c r="EB950" s="378">
        <f t="shared" si="386"/>
        <v>0.39726027397260272</v>
      </c>
      <c r="EC950" s="378">
        <f t="shared" si="386"/>
        <v>0.4</v>
      </c>
      <c r="ED950" s="378">
        <f t="shared" si="386"/>
        <v>0.39923954372623577</v>
      </c>
      <c r="EE950" s="378">
        <f t="shared" si="393"/>
        <v>0.41438356164383561</v>
      </c>
      <c r="EG950" s="226">
        <v>435</v>
      </c>
      <c r="EH950" s="226">
        <v>170</v>
      </c>
      <c r="EI950" s="226">
        <v>265</v>
      </c>
      <c r="EJ950" s="226">
        <v>124</v>
      </c>
      <c r="EK950" s="226">
        <v>121</v>
      </c>
      <c r="EL950" s="226">
        <v>3247</v>
      </c>
      <c r="EM950" s="226">
        <v>3110</v>
      </c>
      <c r="EN950" s="379">
        <f t="shared" si="373"/>
        <v>0.39080459770114945</v>
      </c>
      <c r="EO950" s="226">
        <f t="shared" si="374"/>
        <v>46.79245283018868</v>
      </c>
      <c r="EP950" s="379">
        <f t="shared" si="375"/>
        <v>0.27816091954022987</v>
      </c>
      <c r="EQ950" s="226">
        <f t="shared" si="376"/>
        <v>37265.167847243611</v>
      </c>
      <c r="ER950" s="226">
        <f t="shared" si="377"/>
        <v>3322.6152197213291</v>
      </c>
      <c r="ES950" s="292"/>
      <c r="ET950" s="227">
        <v>219</v>
      </c>
      <c r="EU950" s="227">
        <v>87</v>
      </c>
      <c r="EV950" s="227">
        <v>132</v>
      </c>
      <c r="EW950" s="227">
        <v>79</v>
      </c>
      <c r="EX950" s="227">
        <v>141</v>
      </c>
      <c r="EY950" s="227">
        <v>2940</v>
      </c>
      <c r="EZ950" s="227">
        <v>2725</v>
      </c>
      <c r="FA950" s="380">
        <f t="shared" si="381"/>
        <v>0.39726027397260272</v>
      </c>
      <c r="FB950" s="228">
        <f t="shared" si="382"/>
        <v>59.848484848484851</v>
      </c>
      <c r="FC950" s="380">
        <f t="shared" si="383"/>
        <v>0.64383561643835618</v>
      </c>
      <c r="FD950" s="227">
        <f t="shared" si="384"/>
        <v>47959.183673469386</v>
      </c>
      <c r="FE950" s="227">
        <f t="shared" si="385"/>
        <v>2415.9021406727829</v>
      </c>
      <c r="FF950" s="227">
        <v>132</v>
      </c>
      <c r="FG950" s="228">
        <f t="shared" si="370"/>
        <v>59.848484848484851</v>
      </c>
      <c r="FH950" s="227">
        <v>79</v>
      </c>
      <c r="FI950" s="227">
        <v>132</v>
      </c>
      <c r="FJ950" s="227">
        <v>1</v>
      </c>
      <c r="FK950" s="227">
        <f t="shared" si="371"/>
        <v>52</v>
      </c>
      <c r="FL950" s="227">
        <v>13</v>
      </c>
      <c r="FM950" s="227">
        <f t="shared" si="372"/>
        <v>39</v>
      </c>
      <c r="FZ950" s="229"/>
      <c r="GA950" s="229"/>
      <c r="GB950" s="229"/>
      <c r="GC950" s="229"/>
      <c r="GD950" s="229"/>
    </row>
    <row r="951" spans="1:186" s="368" customFormat="1">
      <c r="A951" s="287" t="s">
        <v>2210</v>
      </c>
      <c r="B951" s="369" t="s">
        <v>2211</v>
      </c>
      <c r="C951" s="287" t="s">
        <v>2277</v>
      </c>
      <c r="D951" s="287" t="s">
        <v>87</v>
      </c>
      <c r="E951" s="369" t="s">
        <v>2278</v>
      </c>
      <c r="F951" s="287">
        <v>948</v>
      </c>
      <c r="G951" s="392" t="s">
        <v>2297</v>
      </c>
      <c r="H951" s="392" t="s">
        <v>2298</v>
      </c>
      <c r="I951" s="393" t="s">
        <v>2227</v>
      </c>
      <c r="J951" s="392" t="s">
        <v>2228</v>
      </c>
      <c r="K951" s="287" t="s">
        <v>1164</v>
      </c>
      <c r="L951" s="369" t="s">
        <v>2218</v>
      </c>
      <c r="M951" s="369" t="s">
        <v>3124</v>
      </c>
      <c r="N951" s="372">
        <v>1</v>
      </c>
      <c r="O951" s="373">
        <v>100</v>
      </c>
      <c r="P951" s="373">
        <v>139</v>
      </c>
      <c r="Q951" s="373">
        <v>148</v>
      </c>
      <c r="R951" s="373">
        <v>154</v>
      </c>
      <c r="S951" s="374">
        <v>591</v>
      </c>
      <c r="T951" s="374">
        <v>633</v>
      </c>
      <c r="U951" s="374">
        <v>668</v>
      </c>
      <c r="V951" s="374">
        <v>710</v>
      </c>
      <c r="W951" s="373">
        <v>42</v>
      </c>
      <c r="X951" s="373">
        <v>58</v>
      </c>
      <c r="Y951" s="373">
        <v>60</v>
      </c>
      <c r="Z951" s="373">
        <v>61</v>
      </c>
      <c r="AA951" s="374">
        <v>237</v>
      </c>
      <c r="AB951" s="374">
        <v>250</v>
      </c>
      <c r="AC951" s="374">
        <v>264</v>
      </c>
      <c r="AD951" s="374">
        <v>262</v>
      </c>
      <c r="AE951" s="373">
        <v>3</v>
      </c>
      <c r="AF951" s="373">
        <v>3</v>
      </c>
      <c r="AG951" s="373">
        <v>3</v>
      </c>
      <c r="AH951" s="373">
        <v>3</v>
      </c>
      <c r="AI951" s="374">
        <v>12</v>
      </c>
      <c r="AJ951" s="374">
        <v>12</v>
      </c>
      <c r="AK951" s="374">
        <v>11</v>
      </c>
      <c r="AL951" s="374">
        <v>12</v>
      </c>
      <c r="AM951" s="226">
        <v>58</v>
      </c>
      <c r="AN951" s="226">
        <v>81</v>
      </c>
      <c r="AO951" s="226">
        <v>89</v>
      </c>
      <c r="AP951" s="226">
        <v>93</v>
      </c>
      <c r="AQ951" s="227">
        <v>354</v>
      </c>
      <c r="AR951" s="227">
        <v>383</v>
      </c>
      <c r="AS951" s="227">
        <v>404</v>
      </c>
      <c r="AT951" s="227">
        <v>447</v>
      </c>
      <c r="AU951" s="226">
        <v>26</v>
      </c>
      <c r="AV951" s="226">
        <v>48</v>
      </c>
      <c r="AW951" s="226">
        <v>53</v>
      </c>
      <c r="AX951" s="226">
        <v>55</v>
      </c>
      <c r="AY951" s="227">
        <v>208</v>
      </c>
      <c r="AZ951" s="227">
        <v>226</v>
      </c>
      <c r="BA951" s="227">
        <v>241</v>
      </c>
      <c r="BB951" s="227">
        <v>267</v>
      </c>
      <c r="BC951" s="226">
        <f t="shared" si="388"/>
        <v>32</v>
      </c>
      <c r="BD951" s="226">
        <f t="shared" si="387"/>
        <v>14</v>
      </c>
      <c r="BE951" s="226">
        <f t="shared" si="387"/>
        <v>-1</v>
      </c>
      <c r="BF951" s="226">
        <f t="shared" si="387"/>
        <v>2</v>
      </c>
      <c r="BG951" s="218">
        <f t="shared" si="387"/>
        <v>119</v>
      </c>
      <c r="BH951" s="218">
        <f t="shared" si="387"/>
        <v>113</v>
      </c>
      <c r="BI951" s="218">
        <f t="shared" si="387"/>
        <v>121</v>
      </c>
      <c r="BJ951" s="218">
        <f t="shared" si="387"/>
        <v>158</v>
      </c>
      <c r="BK951" s="226">
        <f t="shared" si="390"/>
        <v>0</v>
      </c>
      <c r="BL951" s="226">
        <f t="shared" si="390"/>
        <v>19</v>
      </c>
      <c r="BM951" s="226">
        <f t="shared" si="390"/>
        <v>37</v>
      </c>
      <c r="BN951" s="226">
        <f t="shared" si="389"/>
        <v>36</v>
      </c>
      <c r="BO951" s="227">
        <f t="shared" si="389"/>
        <v>27</v>
      </c>
      <c r="BP951" s="227">
        <f t="shared" si="389"/>
        <v>44</v>
      </c>
      <c r="BQ951" s="227">
        <f t="shared" si="389"/>
        <v>42</v>
      </c>
      <c r="BR951" s="227">
        <f t="shared" si="380"/>
        <v>22</v>
      </c>
      <c r="BS951" s="226">
        <v>0</v>
      </c>
      <c r="BT951" s="226">
        <v>19</v>
      </c>
      <c r="BU951" s="226">
        <v>37</v>
      </c>
      <c r="BV951" s="226">
        <v>36</v>
      </c>
      <c r="BW951" s="227">
        <v>27</v>
      </c>
      <c r="BX951" s="227">
        <v>44</v>
      </c>
      <c r="BY951" s="227">
        <v>42</v>
      </c>
      <c r="BZ951" s="227">
        <v>22</v>
      </c>
      <c r="CA951" s="226">
        <v>0</v>
      </c>
      <c r="CB951" s="226">
        <f>IFERROR(VLOOKUP($G951,[12]ITEM!$B$2:$AC$939,26,0),0)</f>
        <v>0</v>
      </c>
      <c r="CC951" s="226">
        <f>IFERROR(VLOOKUP($G951,[12]ITEM!$B$2:$AC$939,27,0),0)</f>
        <v>0</v>
      </c>
      <c r="CD951" s="226">
        <f>IFERROR(VLOOKUP($G951,[12]ITEM!$B$2:$AC$939,28,0),0)</f>
        <v>0</v>
      </c>
      <c r="CE951" s="227">
        <v>0</v>
      </c>
      <c r="CF951" s="227">
        <v>0</v>
      </c>
      <c r="CG951" s="227">
        <v>0</v>
      </c>
      <c r="CH951" s="227">
        <v>0</v>
      </c>
      <c r="CI951" s="375"/>
      <c r="CJ951" s="226">
        <f t="shared" si="379"/>
        <v>31</v>
      </c>
      <c r="CK951" s="226">
        <f t="shared" si="379"/>
        <v>46</v>
      </c>
      <c r="CL951" s="226">
        <f t="shared" si="379"/>
        <v>49</v>
      </c>
      <c r="CM951" s="226">
        <f t="shared" si="378"/>
        <v>49</v>
      </c>
      <c r="CN951" s="227">
        <f t="shared" si="378"/>
        <v>119</v>
      </c>
      <c r="CO951" s="227">
        <f t="shared" si="378"/>
        <v>123.34199911975836</v>
      </c>
      <c r="CP951" s="227">
        <f t="shared" si="378"/>
        <v>128.10476687421823</v>
      </c>
      <c r="CQ951" s="227">
        <f t="shared" si="378"/>
        <v>143.74654696740629</v>
      </c>
      <c r="CR951" s="226">
        <v>2</v>
      </c>
      <c r="CS951" s="226">
        <v>2</v>
      </c>
      <c r="CT951" s="226">
        <v>2</v>
      </c>
      <c r="CU951" s="226">
        <v>2</v>
      </c>
      <c r="CV951" s="227">
        <f t="shared" si="369"/>
        <v>79</v>
      </c>
      <c r="CW951" s="227">
        <f>CV951*(1+('[13]GROWTH (YoY)'!AR951/100))</f>
        <v>85.341999119758356</v>
      </c>
      <c r="CX951" s="227">
        <f>CW951*(1+('[13]GROWTH (YoY)'!AS951/100))</f>
        <v>90.104766874218228</v>
      </c>
      <c r="CY951" s="227">
        <f>CX951*(1+('[13]GROWTH (YoY)'!AT951/100))</f>
        <v>99.746546967406275</v>
      </c>
      <c r="CZ951" s="226">
        <v>20</v>
      </c>
      <c r="DA951" s="226">
        <v>32</v>
      </c>
      <c r="DB951" s="226">
        <v>34</v>
      </c>
      <c r="DC951" s="226">
        <v>34</v>
      </c>
      <c r="DD951" s="227">
        <v>28</v>
      </c>
      <c r="DE951" s="227">
        <v>25</v>
      </c>
      <c r="DF951" s="227">
        <v>24</v>
      </c>
      <c r="DG951" s="227">
        <v>29</v>
      </c>
      <c r="DH951" s="226">
        <v>9</v>
      </c>
      <c r="DI951" s="226">
        <v>12</v>
      </c>
      <c r="DJ951" s="226">
        <v>13</v>
      </c>
      <c r="DK951" s="226">
        <v>13</v>
      </c>
      <c r="DL951" s="227">
        <v>12</v>
      </c>
      <c r="DM951" s="227">
        <v>13</v>
      </c>
      <c r="DN951" s="227">
        <v>14</v>
      </c>
      <c r="DO951" s="227">
        <v>15</v>
      </c>
      <c r="DP951" s="376">
        <f t="shared" si="392"/>
        <v>1</v>
      </c>
      <c r="DQ951" s="226">
        <f t="shared" si="392"/>
        <v>-32</v>
      </c>
      <c r="DR951" s="226">
        <f t="shared" si="392"/>
        <v>-50</v>
      </c>
      <c r="DS951" s="226">
        <f t="shared" si="391"/>
        <v>-47</v>
      </c>
      <c r="DT951" s="227">
        <f t="shared" si="391"/>
        <v>0</v>
      </c>
      <c r="DU951" s="227">
        <f t="shared" si="391"/>
        <v>-10.341999119758356</v>
      </c>
      <c r="DV951" s="227">
        <f t="shared" si="391"/>
        <v>-7.1047668742182282</v>
      </c>
      <c r="DW951" s="227">
        <f t="shared" si="391"/>
        <v>14.253453032593711</v>
      </c>
      <c r="DX951" s="377">
        <f t="shared" si="386"/>
        <v>0.42</v>
      </c>
      <c r="DY951" s="377">
        <f t="shared" si="386"/>
        <v>0.41726618705035973</v>
      </c>
      <c r="DZ951" s="377">
        <f t="shared" si="386"/>
        <v>0.40540540540540543</v>
      </c>
      <c r="EA951" s="377">
        <f t="shared" si="386"/>
        <v>0.39610389610389612</v>
      </c>
      <c r="EB951" s="378">
        <f t="shared" si="386"/>
        <v>0.40101522842639592</v>
      </c>
      <c r="EC951" s="378">
        <f t="shared" si="386"/>
        <v>0.39494470774091628</v>
      </c>
      <c r="ED951" s="378">
        <f t="shared" si="386"/>
        <v>0.39520958083832336</v>
      </c>
      <c r="EE951" s="378">
        <f t="shared" si="393"/>
        <v>0.36901408450704226</v>
      </c>
      <c r="EG951" s="226">
        <v>100</v>
      </c>
      <c r="EH951" s="226">
        <v>43</v>
      </c>
      <c r="EI951" s="226">
        <v>57</v>
      </c>
      <c r="EJ951" s="226">
        <v>26</v>
      </c>
      <c r="EK951" s="226">
        <v>23</v>
      </c>
      <c r="EL951" s="226">
        <v>1229</v>
      </c>
      <c r="EM951" s="226">
        <v>1084</v>
      </c>
      <c r="EN951" s="379">
        <f t="shared" si="373"/>
        <v>0.43</v>
      </c>
      <c r="EO951" s="226">
        <f t="shared" si="374"/>
        <v>45.614035087719294</v>
      </c>
      <c r="EP951" s="379">
        <f t="shared" si="375"/>
        <v>0.23</v>
      </c>
      <c r="EQ951" s="226">
        <f t="shared" si="376"/>
        <v>18714.401952807159</v>
      </c>
      <c r="ER951" s="226">
        <f t="shared" si="377"/>
        <v>1998.769987699877</v>
      </c>
      <c r="ES951" s="292"/>
      <c r="ET951" s="227">
        <v>591</v>
      </c>
      <c r="EU951" s="227">
        <v>237</v>
      </c>
      <c r="EV951" s="227">
        <v>355</v>
      </c>
      <c r="EW951" s="227">
        <v>208</v>
      </c>
      <c r="EX951" s="227">
        <v>270</v>
      </c>
      <c r="EY951" s="227">
        <v>6272</v>
      </c>
      <c r="EZ951" s="227">
        <v>6131</v>
      </c>
      <c r="FA951" s="380">
        <f t="shared" si="381"/>
        <v>0.40101522842639592</v>
      </c>
      <c r="FB951" s="228">
        <f t="shared" si="382"/>
        <v>58.591549295774648</v>
      </c>
      <c r="FC951" s="380">
        <f t="shared" si="383"/>
        <v>0.45685279187817257</v>
      </c>
      <c r="FD951" s="227">
        <f t="shared" si="384"/>
        <v>43048.469387755104</v>
      </c>
      <c r="FE951" s="227">
        <f t="shared" si="385"/>
        <v>2827.1625074756703</v>
      </c>
      <c r="FF951" s="227">
        <v>354</v>
      </c>
      <c r="FG951" s="228">
        <f t="shared" si="370"/>
        <v>58.757062146892657</v>
      </c>
      <c r="FH951" s="227">
        <v>208</v>
      </c>
      <c r="FI951" s="227">
        <v>354</v>
      </c>
      <c r="FJ951" s="227">
        <v>2</v>
      </c>
      <c r="FK951" s="227">
        <f t="shared" si="371"/>
        <v>144</v>
      </c>
      <c r="FL951" s="227">
        <v>34</v>
      </c>
      <c r="FM951" s="227">
        <f t="shared" si="372"/>
        <v>110</v>
      </c>
      <c r="FZ951" s="229"/>
      <c r="GA951" s="229"/>
      <c r="GB951" s="229"/>
      <c r="GC951" s="229"/>
      <c r="GD951" s="229"/>
    </row>
    <row r="952" spans="1:186" s="368" customFormat="1">
      <c r="A952" s="287" t="s">
        <v>2210</v>
      </c>
      <c r="B952" s="369" t="s">
        <v>2211</v>
      </c>
      <c r="C952" s="287" t="s">
        <v>2277</v>
      </c>
      <c r="D952" s="287" t="s">
        <v>87</v>
      </c>
      <c r="E952" s="369" t="s">
        <v>2278</v>
      </c>
      <c r="F952" s="287">
        <v>949</v>
      </c>
      <c r="G952" s="392" t="s">
        <v>2299</v>
      </c>
      <c r="H952" s="392" t="s">
        <v>2300</v>
      </c>
      <c r="I952" s="393" t="s">
        <v>2227</v>
      </c>
      <c r="J952" s="392" t="s">
        <v>2228</v>
      </c>
      <c r="K952" s="370" t="s">
        <v>1164</v>
      </c>
      <c r="L952" s="410" t="s">
        <v>2218</v>
      </c>
      <c r="M952" s="410" t="s">
        <v>3124</v>
      </c>
      <c r="N952" s="372">
        <v>1</v>
      </c>
      <c r="O952" s="373">
        <v>58</v>
      </c>
      <c r="P952" s="373">
        <v>88</v>
      </c>
      <c r="Q952" s="373">
        <v>92</v>
      </c>
      <c r="R952" s="373">
        <v>99</v>
      </c>
      <c r="S952" s="374">
        <v>350</v>
      </c>
      <c r="T952" s="374">
        <v>366</v>
      </c>
      <c r="U952" s="374">
        <v>385</v>
      </c>
      <c r="V952" s="374">
        <v>414</v>
      </c>
      <c r="W952" s="373">
        <v>24</v>
      </c>
      <c r="X952" s="373">
        <v>40</v>
      </c>
      <c r="Y952" s="373">
        <v>42</v>
      </c>
      <c r="Z952" s="373">
        <v>46</v>
      </c>
      <c r="AA952" s="374">
        <v>137</v>
      </c>
      <c r="AB952" s="374">
        <v>143</v>
      </c>
      <c r="AC952" s="374">
        <v>151</v>
      </c>
      <c r="AD952" s="374">
        <v>167</v>
      </c>
      <c r="AE952" s="373">
        <v>2</v>
      </c>
      <c r="AF952" s="373">
        <v>2</v>
      </c>
      <c r="AG952" s="373">
        <v>2</v>
      </c>
      <c r="AH952" s="373">
        <v>2</v>
      </c>
      <c r="AI952" s="374">
        <v>7</v>
      </c>
      <c r="AJ952" s="374">
        <v>7</v>
      </c>
      <c r="AK952" s="374">
        <v>7</v>
      </c>
      <c r="AL952" s="374">
        <v>7</v>
      </c>
      <c r="AM952" s="226">
        <v>34</v>
      </c>
      <c r="AN952" s="226">
        <v>48</v>
      </c>
      <c r="AO952" s="226">
        <v>50</v>
      </c>
      <c r="AP952" s="226">
        <v>53</v>
      </c>
      <c r="AQ952" s="227">
        <v>213</v>
      </c>
      <c r="AR952" s="227">
        <v>223</v>
      </c>
      <c r="AS952" s="227">
        <v>234</v>
      </c>
      <c r="AT952" s="227">
        <v>247</v>
      </c>
      <c r="AU952" s="226">
        <v>15</v>
      </c>
      <c r="AV952" s="226">
        <v>25</v>
      </c>
      <c r="AW952" s="226">
        <v>27</v>
      </c>
      <c r="AX952" s="226">
        <v>28</v>
      </c>
      <c r="AY952" s="227">
        <v>113</v>
      </c>
      <c r="AZ952" s="227">
        <v>119</v>
      </c>
      <c r="BA952" s="227">
        <v>127</v>
      </c>
      <c r="BB952" s="227">
        <v>134</v>
      </c>
      <c r="BC952" s="226">
        <f t="shared" si="388"/>
        <v>19</v>
      </c>
      <c r="BD952" s="226">
        <f t="shared" si="387"/>
        <v>-6</v>
      </c>
      <c r="BE952" s="226">
        <f t="shared" si="387"/>
        <v>-36</v>
      </c>
      <c r="BF952" s="226">
        <f t="shared" si="387"/>
        <v>-29</v>
      </c>
      <c r="BG952" s="218">
        <f t="shared" ref="BG952:BJ1015" si="394">AQ952-AY952-BO952</f>
        <v>58</v>
      </c>
      <c r="BH952" s="218">
        <f t="shared" si="394"/>
        <v>34</v>
      </c>
      <c r="BI952" s="218">
        <f t="shared" si="394"/>
        <v>45</v>
      </c>
      <c r="BJ952" s="218">
        <f t="shared" si="394"/>
        <v>79</v>
      </c>
      <c r="BK952" s="226">
        <f t="shared" si="390"/>
        <v>0</v>
      </c>
      <c r="BL952" s="226">
        <f t="shared" si="390"/>
        <v>29</v>
      </c>
      <c r="BM952" s="226">
        <f t="shared" si="390"/>
        <v>59</v>
      </c>
      <c r="BN952" s="226">
        <f t="shared" si="389"/>
        <v>54</v>
      </c>
      <c r="BO952" s="227">
        <f t="shared" si="389"/>
        <v>42</v>
      </c>
      <c r="BP952" s="227">
        <f t="shared" si="389"/>
        <v>70</v>
      </c>
      <c r="BQ952" s="227">
        <f t="shared" si="389"/>
        <v>62</v>
      </c>
      <c r="BR952" s="227">
        <f t="shared" si="380"/>
        <v>34</v>
      </c>
      <c r="BS952" s="226">
        <v>0</v>
      </c>
      <c r="BT952" s="226">
        <v>29</v>
      </c>
      <c r="BU952" s="226">
        <v>59</v>
      </c>
      <c r="BV952" s="226">
        <v>54</v>
      </c>
      <c r="BW952" s="227">
        <v>42</v>
      </c>
      <c r="BX952" s="227">
        <v>70</v>
      </c>
      <c r="BY952" s="227">
        <v>62</v>
      </c>
      <c r="BZ952" s="227">
        <v>34</v>
      </c>
      <c r="CA952" s="226">
        <v>0</v>
      </c>
      <c r="CB952" s="226">
        <f>IFERROR(VLOOKUP($G952,[12]ITEM!$B$2:$AC$939,26,0),0)</f>
        <v>0</v>
      </c>
      <c r="CC952" s="226">
        <f>IFERROR(VLOOKUP($G952,[12]ITEM!$B$2:$AC$939,27,0),0)</f>
        <v>0</v>
      </c>
      <c r="CD952" s="226">
        <f>IFERROR(VLOOKUP($G952,[12]ITEM!$B$2:$AC$939,28,0),0)</f>
        <v>0</v>
      </c>
      <c r="CE952" s="227">
        <v>0</v>
      </c>
      <c r="CF952" s="227">
        <v>0</v>
      </c>
      <c r="CG952" s="227">
        <v>0</v>
      </c>
      <c r="CH952" s="227">
        <v>0</v>
      </c>
      <c r="CI952" s="375"/>
      <c r="CJ952" s="226">
        <f t="shared" si="379"/>
        <v>19</v>
      </c>
      <c r="CK952" s="226">
        <f t="shared" si="379"/>
        <v>28</v>
      </c>
      <c r="CL952" s="226">
        <f t="shared" si="379"/>
        <v>30</v>
      </c>
      <c r="CM952" s="226">
        <f t="shared" si="378"/>
        <v>31</v>
      </c>
      <c r="CN952" s="227">
        <f t="shared" si="378"/>
        <v>58</v>
      </c>
      <c r="CO952" s="227">
        <f t="shared" si="378"/>
        <v>59.115000000000009</v>
      </c>
      <c r="CP952" s="227">
        <f t="shared" si="378"/>
        <v>61.621938783455043</v>
      </c>
      <c r="CQ952" s="227">
        <f t="shared" si="378"/>
        <v>66.567647019162052</v>
      </c>
      <c r="CR952" s="226">
        <v>3</v>
      </c>
      <c r="CS952" s="226">
        <v>4</v>
      </c>
      <c r="CT952" s="226">
        <v>4</v>
      </c>
      <c r="CU952" s="226">
        <v>5</v>
      </c>
      <c r="CV952" s="227">
        <f t="shared" si="369"/>
        <v>47</v>
      </c>
      <c r="CW952" s="227">
        <f>CV952*(1+('[13]GROWTH (YoY)'!AR952/100))</f>
        <v>49.115000000000009</v>
      </c>
      <c r="CX952" s="227">
        <f>CW952*(1+('[13]GROWTH (YoY)'!AS952/100))</f>
        <v>51.621938783455043</v>
      </c>
      <c r="CY952" s="227">
        <f>CX952*(1+('[13]GROWTH (YoY)'!AT952/100))</f>
        <v>54.56764701916206</v>
      </c>
      <c r="CZ952" s="226">
        <v>14</v>
      </c>
      <c r="DA952" s="226">
        <v>21</v>
      </c>
      <c r="DB952" s="226">
        <v>23</v>
      </c>
      <c r="DC952" s="226">
        <v>23</v>
      </c>
      <c r="DD952" s="227">
        <v>8</v>
      </c>
      <c r="DE952" s="227">
        <v>7</v>
      </c>
      <c r="DF952" s="227">
        <v>7</v>
      </c>
      <c r="DG952" s="227">
        <v>8</v>
      </c>
      <c r="DH952" s="226">
        <v>2</v>
      </c>
      <c r="DI952" s="226">
        <v>3</v>
      </c>
      <c r="DJ952" s="226">
        <v>3</v>
      </c>
      <c r="DK952" s="226">
        <v>3</v>
      </c>
      <c r="DL952" s="227">
        <v>3</v>
      </c>
      <c r="DM952" s="227">
        <v>3</v>
      </c>
      <c r="DN952" s="227">
        <v>3</v>
      </c>
      <c r="DO952" s="227">
        <v>4</v>
      </c>
      <c r="DP952" s="376">
        <f t="shared" si="392"/>
        <v>0</v>
      </c>
      <c r="DQ952" s="226">
        <f t="shared" si="392"/>
        <v>-34</v>
      </c>
      <c r="DR952" s="226">
        <f t="shared" si="392"/>
        <v>-66</v>
      </c>
      <c r="DS952" s="226">
        <f t="shared" si="391"/>
        <v>-60</v>
      </c>
      <c r="DT952" s="227">
        <f t="shared" si="391"/>
        <v>0</v>
      </c>
      <c r="DU952" s="227">
        <f t="shared" si="391"/>
        <v>-25.115000000000009</v>
      </c>
      <c r="DV952" s="227">
        <f t="shared" si="391"/>
        <v>-16.621938783455043</v>
      </c>
      <c r="DW952" s="227">
        <f t="shared" si="391"/>
        <v>12.432352980837948</v>
      </c>
      <c r="DX952" s="377">
        <f t="shared" si="386"/>
        <v>0.41379310344827586</v>
      </c>
      <c r="DY952" s="377">
        <f t="shared" si="386"/>
        <v>0.45454545454545453</v>
      </c>
      <c r="DZ952" s="377">
        <f t="shared" si="386"/>
        <v>0.45652173913043476</v>
      </c>
      <c r="EA952" s="377">
        <f t="shared" si="386"/>
        <v>0.46464646464646464</v>
      </c>
      <c r="EB952" s="378">
        <f t="shared" si="386"/>
        <v>0.3914285714285714</v>
      </c>
      <c r="EC952" s="378">
        <f t="shared" si="386"/>
        <v>0.39071038251366119</v>
      </c>
      <c r="ED952" s="378">
        <f t="shared" si="386"/>
        <v>0.39220779220779223</v>
      </c>
      <c r="EE952" s="378">
        <f t="shared" si="393"/>
        <v>0.40338164251207731</v>
      </c>
      <c r="EG952" s="226">
        <v>58</v>
      </c>
      <c r="EH952" s="226">
        <v>25</v>
      </c>
      <c r="EI952" s="226">
        <v>33</v>
      </c>
      <c r="EJ952" s="226">
        <v>15</v>
      </c>
      <c r="EK952" s="226">
        <v>11</v>
      </c>
      <c r="EL952" s="226">
        <v>626</v>
      </c>
      <c r="EM952" s="226">
        <v>591</v>
      </c>
      <c r="EN952" s="379">
        <f t="shared" si="373"/>
        <v>0.43103448275862066</v>
      </c>
      <c r="EO952" s="226">
        <f t="shared" si="374"/>
        <v>45.454545454545453</v>
      </c>
      <c r="EP952" s="379">
        <f t="shared" si="375"/>
        <v>0.18965517241379309</v>
      </c>
      <c r="EQ952" s="226">
        <f t="shared" si="376"/>
        <v>17571.884984025561</v>
      </c>
      <c r="ER952" s="226">
        <f t="shared" si="377"/>
        <v>2115.0592216582063</v>
      </c>
      <c r="ES952" s="292"/>
      <c r="ET952" s="227">
        <v>425</v>
      </c>
      <c r="EU952" s="227">
        <v>162</v>
      </c>
      <c r="EV952" s="227">
        <v>263</v>
      </c>
      <c r="EW952" s="227">
        <v>139</v>
      </c>
      <c r="EX952" s="227">
        <v>433</v>
      </c>
      <c r="EY952" s="227">
        <v>4107</v>
      </c>
      <c r="EZ952" s="227">
        <v>4054</v>
      </c>
      <c r="FA952" s="380">
        <f t="shared" si="381"/>
        <v>0.38117647058823528</v>
      </c>
      <c r="FB952" s="228">
        <f t="shared" si="382"/>
        <v>52.851711026615966</v>
      </c>
      <c r="FC952" s="380">
        <f t="shared" si="383"/>
        <v>1.0188235294117647</v>
      </c>
      <c r="FD952" s="227">
        <f t="shared" si="384"/>
        <v>105429.75407840272</v>
      </c>
      <c r="FE952" s="227">
        <f t="shared" si="385"/>
        <v>2857.2603190264758</v>
      </c>
      <c r="FF952" s="227">
        <v>213</v>
      </c>
      <c r="FG952" s="228">
        <f t="shared" si="370"/>
        <v>53.051643192488264</v>
      </c>
      <c r="FH952" s="227">
        <v>113</v>
      </c>
      <c r="FI952" s="227">
        <v>213</v>
      </c>
      <c r="FJ952" s="227">
        <v>3</v>
      </c>
      <c r="FK952" s="227">
        <f t="shared" si="371"/>
        <v>97</v>
      </c>
      <c r="FL952" s="227">
        <v>20</v>
      </c>
      <c r="FM952" s="227">
        <f t="shared" si="372"/>
        <v>77</v>
      </c>
      <c r="FZ952" s="229"/>
      <c r="GA952" s="229"/>
      <c r="GB952" s="229"/>
      <c r="GC952" s="229"/>
      <c r="GD952" s="229"/>
    </row>
    <row r="953" spans="1:186" s="368" customFormat="1" ht="15.75" customHeight="1">
      <c r="A953" s="287" t="s">
        <v>2210</v>
      </c>
      <c r="B953" s="369" t="s">
        <v>2211</v>
      </c>
      <c r="C953" s="287" t="s">
        <v>2301</v>
      </c>
      <c r="D953" s="287" t="s">
        <v>87</v>
      </c>
      <c r="E953" s="369" t="s">
        <v>2302</v>
      </c>
      <c r="F953" s="287">
        <v>950</v>
      </c>
      <c r="G953" s="392" t="s">
        <v>2303</v>
      </c>
      <c r="H953" s="392" t="s">
        <v>2302</v>
      </c>
      <c r="I953" s="393" t="s">
        <v>2227</v>
      </c>
      <c r="J953" s="392" t="s">
        <v>2228</v>
      </c>
      <c r="K953" s="393" t="s">
        <v>1164</v>
      </c>
      <c r="L953" s="392" t="s">
        <v>2218</v>
      </c>
      <c r="M953" s="392" t="s">
        <v>3124</v>
      </c>
      <c r="N953" s="372">
        <v>1</v>
      </c>
      <c r="O953" s="373">
        <v>76</v>
      </c>
      <c r="P953" s="373">
        <v>120</v>
      </c>
      <c r="Q953" s="373">
        <v>125</v>
      </c>
      <c r="R953" s="373">
        <v>133</v>
      </c>
      <c r="S953" s="374">
        <v>169</v>
      </c>
      <c r="T953" s="374">
        <v>177</v>
      </c>
      <c r="U953" s="374">
        <v>185</v>
      </c>
      <c r="V953" s="374">
        <v>200</v>
      </c>
      <c r="W953" s="373">
        <v>45</v>
      </c>
      <c r="X953" s="373">
        <v>68</v>
      </c>
      <c r="Y953" s="373">
        <v>70</v>
      </c>
      <c r="Z953" s="373">
        <v>75</v>
      </c>
      <c r="AA953" s="374">
        <v>82</v>
      </c>
      <c r="AB953" s="374">
        <v>84</v>
      </c>
      <c r="AC953" s="374">
        <v>90</v>
      </c>
      <c r="AD953" s="374">
        <v>97</v>
      </c>
      <c r="AE953" s="373">
        <v>1</v>
      </c>
      <c r="AF953" s="373">
        <v>2</v>
      </c>
      <c r="AG953" s="373">
        <v>2</v>
      </c>
      <c r="AH953" s="373">
        <v>2</v>
      </c>
      <c r="AI953" s="374">
        <v>3</v>
      </c>
      <c r="AJ953" s="374">
        <v>3</v>
      </c>
      <c r="AK953" s="374">
        <v>3</v>
      </c>
      <c r="AL953" s="374">
        <v>3</v>
      </c>
      <c r="AM953" s="226">
        <v>31</v>
      </c>
      <c r="AN953" s="226">
        <v>52</v>
      </c>
      <c r="AO953" s="226">
        <v>55</v>
      </c>
      <c r="AP953" s="226">
        <v>58</v>
      </c>
      <c r="AQ953" s="227">
        <v>87</v>
      </c>
      <c r="AR953" s="227">
        <v>93</v>
      </c>
      <c r="AS953" s="227">
        <v>95</v>
      </c>
      <c r="AT953" s="227">
        <v>103</v>
      </c>
      <c r="AU953" s="226">
        <v>18</v>
      </c>
      <c r="AV953" s="226">
        <v>30</v>
      </c>
      <c r="AW953" s="226">
        <v>32</v>
      </c>
      <c r="AX953" s="226">
        <v>33</v>
      </c>
      <c r="AY953" s="227">
        <v>50</v>
      </c>
      <c r="AZ953" s="227">
        <v>54</v>
      </c>
      <c r="BA953" s="227">
        <v>55</v>
      </c>
      <c r="BB953" s="227">
        <v>60</v>
      </c>
      <c r="BC953" s="226">
        <f t="shared" si="388"/>
        <v>12</v>
      </c>
      <c r="BD953" s="226">
        <f t="shared" si="388"/>
        <v>18</v>
      </c>
      <c r="BE953" s="226">
        <f t="shared" si="388"/>
        <v>16</v>
      </c>
      <c r="BF953" s="226">
        <f t="shared" si="388"/>
        <v>18</v>
      </c>
      <c r="BG953" s="218">
        <f t="shared" si="394"/>
        <v>32</v>
      </c>
      <c r="BH953" s="218">
        <f t="shared" si="394"/>
        <v>31</v>
      </c>
      <c r="BI953" s="218">
        <f t="shared" si="394"/>
        <v>32</v>
      </c>
      <c r="BJ953" s="218">
        <f t="shared" si="394"/>
        <v>39</v>
      </c>
      <c r="BK953" s="226">
        <f t="shared" si="390"/>
        <v>1</v>
      </c>
      <c r="BL953" s="226">
        <f t="shared" si="390"/>
        <v>4</v>
      </c>
      <c r="BM953" s="226">
        <f t="shared" si="390"/>
        <v>7</v>
      </c>
      <c r="BN953" s="226">
        <f t="shared" si="389"/>
        <v>7</v>
      </c>
      <c r="BO953" s="227">
        <f t="shared" si="389"/>
        <v>5</v>
      </c>
      <c r="BP953" s="227">
        <f t="shared" si="389"/>
        <v>8</v>
      </c>
      <c r="BQ953" s="227">
        <f t="shared" si="389"/>
        <v>8</v>
      </c>
      <c r="BR953" s="227">
        <f t="shared" si="380"/>
        <v>4</v>
      </c>
      <c r="BS953" s="226">
        <v>1</v>
      </c>
      <c r="BT953" s="226">
        <v>4</v>
      </c>
      <c r="BU953" s="226">
        <v>7</v>
      </c>
      <c r="BV953" s="226">
        <v>7</v>
      </c>
      <c r="BW953" s="227">
        <v>5</v>
      </c>
      <c r="BX953" s="227">
        <v>8</v>
      </c>
      <c r="BY953" s="227">
        <v>8</v>
      </c>
      <c r="BZ953" s="227">
        <v>4</v>
      </c>
      <c r="CA953" s="226">
        <v>0</v>
      </c>
      <c r="CB953" s="226">
        <f>IFERROR(VLOOKUP($G953,[12]ITEM!$B$2:$AC$939,26,0),0)</f>
        <v>0</v>
      </c>
      <c r="CC953" s="226">
        <f>IFERROR(VLOOKUP($G953,[12]ITEM!$B$2:$AC$939,27,0),0)</f>
        <v>0</v>
      </c>
      <c r="CD953" s="226">
        <f>IFERROR(VLOOKUP($G953,[12]ITEM!$B$2:$AC$939,28,0),0)</f>
        <v>0</v>
      </c>
      <c r="CE953" s="227">
        <v>0</v>
      </c>
      <c r="CF953" s="227">
        <v>0</v>
      </c>
      <c r="CG953" s="227">
        <v>0</v>
      </c>
      <c r="CH953" s="227">
        <v>0</v>
      </c>
      <c r="CI953" s="375"/>
      <c r="CJ953" s="226">
        <f t="shared" si="379"/>
        <v>14</v>
      </c>
      <c r="CK953" s="226">
        <f t="shared" si="379"/>
        <v>20</v>
      </c>
      <c r="CL953" s="226">
        <f t="shared" si="379"/>
        <v>22</v>
      </c>
      <c r="CM953" s="226">
        <f t="shared" si="378"/>
        <v>22</v>
      </c>
      <c r="CN953" s="227">
        <f t="shared" si="378"/>
        <v>32</v>
      </c>
      <c r="CO953" s="227">
        <f t="shared" si="378"/>
        <v>27.854175243809507</v>
      </c>
      <c r="CP953" s="227">
        <f t="shared" si="378"/>
        <v>27.814044973881508</v>
      </c>
      <c r="CQ953" s="227">
        <f t="shared" si="378"/>
        <v>31.612444665612557</v>
      </c>
      <c r="CR953" s="226">
        <v>6</v>
      </c>
      <c r="CS953" s="226">
        <v>9</v>
      </c>
      <c r="CT953" s="226">
        <v>10</v>
      </c>
      <c r="CU953" s="226">
        <v>10</v>
      </c>
      <c r="CV953" s="227">
        <f t="shared" si="369"/>
        <v>-2</v>
      </c>
      <c r="CW953" s="227">
        <f>CV953*(1+('[13]GROWTH (YoY)'!AR953/100))</f>
        <v>-2.1458247561904922</v>
      </c>
      <c r="CX953" s="227">
        <f>CW953*(1+('[13]GROWTH (YoY)'!AS953/100))</f>
        <v>-2.1859550261184917</v>
      </c>
      <c r="CY953" s="227">
        <f>CX953*(1+('[13]GROWTH (YoY)'!AT953/100))</f>
        <v>-2.3875553343874412</v>
      </c>
      <c r="CZ953" s="226">
        <v>6</v>
      </c>
      <c r="DA953" s="226">
        <v>9</v>
      </c>
      <c r="DB953" s="226">
        <v>10</v>
      </c>
      <c r="DC953" s="226">
        <v>10</v>
      </c>
      <c r="DD953" s="227">
        <v>32</v>
      </c>
      <c r="DE953" s="227">
        <v>28</v>
      </c>
      <c r="DF953" s="227">
        <v>28</v>
      </c>
      <c r="DG953" s="227">
        <v>32</v>
      </c>
      <c r="DH953" s="226">
        <v>2</v>
      </c>
      <c r="DI953" s="226">
        <v>2</v>
      </c>
      <c r="DJ953" s="226">
        <v>2</v>
      </c>
      <c r="DK953" s="226">
        <v>2</v>
      </c>
      <c r="DL953" s="227">
        <v>2</v>
      </c>
      <c r="DM953" s="227">
        <v>2</v>
      </c>
      <c r="DN953" s="227">
        <v>2</v>
      </c>
      <c r="DO953" s="227">
        <v>2</v>
      </c>
      <c r="DP953" s="376">
        <f t="shared" si="392"/>
        <v>-2</v>
      </c>
      <c r="DQ953" s="226">
        <f t="shared" si="392"/>
        <v>-2</v>
      </c>
      <c r="DR953" s="226">
        <f t="shared" si="392"/>
        <v>-6</v>
      </c>
      <c r="DS953" s="226">
        <f t="shared" si="391"/>
        <v>-4</v>
      </c>
      <c r="DT953" s="227">
        <f t="shared" si="391"/>
        <v>0</v>
      </c>
      <c r="DU953" s="227">
        <f t="shared" si="391"/>
        <v>3.1458247561904926</v>
      </c>
      <c r="DV953" s="227">
        <f t="shared" si="391"/>
        <v>4.1859550261184921</v>
      </c>
      <c r="DW953" s="227">
        <f t="shared" si="391"/>
        <v>7.3875553343874429</v>
      </c>
      <c r="DX953" s="377">
        <f t="shared" si="386"/>
        <v>0.59210526315789469</v>
      </c>
      <c r="DY953" s="377">
        <f t="shared" si="386"/>
        <v>0.56666666666666665</v>
      </c>
      <c r="DZ953" s="377">
        <f t="shared" si="386"/>
        <v>0.56000000000000005</v>
      </c>
      <c r="EA953" s="377">
        <f t="shared" si="386"/>
        <v>0.56390977443609025</v>
      </c>
      <c r="EB953" s="378">
        <f t="shared" si="386"/>
        <v>0.48520710059171596</v>
      </c>
      <c r="EC953" s="378">
        <f t="shared" si="386"/>
        <v>0.47457627118644069</v>
      </c>
      <c r="ED953" s="378">
        <f t="shared" si="386"/>
        <v>0.48648648648648651</v>
      </c>
      <c r="EE953" s="378">
        <f t="shared" si="393"/>
        <v>0.48499999999999999</v>
      </c>
      <c r="EG953" s="226">
        <v>76</v>
      </c>
      <c r="EH953" s="226">
        <v>45</v>
      </c>
      <c r="EI953" s="226">
        <v>31</v>
      </c>
      <c r="EJ953" s="226">
        <v>18</v>
      </c>
      <c r="EK953" s="226">
        <v>25</v>
      </c>
      <c r="EL953" s="226">
        <v>977</v>
      </c>
      <c r="EM953" s="226">
        <v>801</v>
      </c>
      <c r="EN953" s="379">
        <f t="shared" si="373"/>
        <v>0.59210526315789469</v>
      </c>
      <c r="EO953" s="226">
        <f t="shared" si="374"/>
        <v>58.064516129032263</v>
      </c>
      <c r="EP953" s="379">
        <f t="shared" si="375"/>
        <v>0.32894736842105265</v>
      </c>
      <c r="EQ953" s="226">
        <f t="shared" si="376"/>
        <v>25588.536335721597</v>
      </c>
      <c r="ER953" s="226">
        <f t="shared" si="377"/>
        <v>1872.6591760299625</v>
      </c>
      <c r="ES953" s="292"/>
      <c r="ET953" s="227">
        <v>169</v>
      </c>
      <c r="EU953" s="227">
        <v>90</v>
      </c>
      <c r="EV953" s="227">
        <v>78</v>
      </c>
      <c r="EW953" s="227">
        <v>45</v>
      </c>
      <c r="EX953" s="227">
        <v>60</v>
      </c>
      <c r="EY953" s="227">
        <v>1447</v>
      </c>
      <c r="EZ953" s="227">
        <v>1274</v>
      </c>
      <c r="FA953" s="380">
        <f t="shared" si="381"/>
        <v>0.53254437869822491</v>
      </c>
      <c r="FB953" s="228">
        <f t="shared" si="382"/>
        <v>57.692307692307686</v>
      </c>
      <c r="FC953" s="380">
        <f t="shared" si="383"/>
        <v>0.35502958579881655</v>
      </c>
      <c r="FD953" s="227">
        <f t="shared" si="384"/>
        <v>41465.1002073255</v>
      </c>
      <c r="FE953" s="227">
        <f t="shared" si="385"/>
        <v>2943.4850863422289</v>
      </c>
      <c r="FF953" s="227">
        <v>87</v>
      </c>
      <c r="FG953" s="228">
        <f t="shared" si="370"/>
        <v>57.47126436781609</v>
      </c>
      <c r="FH953" s="227">
        <v>50</v>
      </c>
      <c r="FI953" s="227">
        <v>87</v>
      </c>
      <c r="FJ953" s="227">
        <v>1</v>
      </c>
      <c r="FK953" s="227">
        <f t="shared" si="371"/>
        <v>36</v>
      </c>
      <c r="FL953" s="227">
        <v>10</v>
      </c>
      <c r="FM953" s="227">
        <f t="shared" si="372"/>
        <v>26</v>
      </c>
      <c r="FZ953" s="229"/>
      <c r="GA953" s="229"/>
      <c r="GB953" s="229"/>
      <c r="GC953" s="229"/>
      <c r="GD953" s="229"/>
    </row>
    <row r="954" spans="1:186" s="368" customFormat="1">
      <c r="A954" s="355" t="s">
        <v>2304</v>
      </c>
      <c r="B954" s="356" t="s">
        <v>2305</v>
      </c>
      <c r="C954" s="355" t="s">
        <v>2306</v>
      </c>
      <c r="D954" s="355" t="s">
        <v>87</v>
      </c>
      <c r="E954" s="356" t="s">
        <v>2307</v>
      </c>
      <c r="F954" s="355">
        <v>951</v>
      </c>
      <c r="G954" s="389" t="s">
        <v>2308</v>
      </c>
      <c r="H954" s="389" t="s">
        <v>2309</v>
      </c>
      <c r="I954" s="355" t="s">
        <v>2310</v>
      </c>
      <c r="J954" s="356" t="s">
        <v>2311</v>
      </c>
      <c r="K954" s="355" t="s">
        <v>1164</v>
      </c>
      <c r="L954" s="356" t="s">
        <v>2218</v>
      </c>
      <c r="M954" s="356" t="s">
        <v>3124</v>
      </c>
      <c r="N954" s="360">
        <v>1</v>
      </c>
      <c r="O954" s="361">
        <v>534</v>
      </c>
      <c r="P954" s="361">
        <v>769</v>
      </c>
      <c r="Q954" s="361">
        <v>809</v>
      </c>
      <c r="R954" s="361">
        <v>866</v>
      </c>
      <c r="S954" s="362">
        <v>626</v>
      </c>
      <c r="T954" s="362">
        <v>716</v>
      </c>
      <c r="U954" s="362">
        <v>809</v>
      </c>
      <c r="V954" s="362">
        <v>848</v>
      </c>
      <c r="W954" s="361">
        <v>287</v>
      </c>
      <c r="X954" s="361">
        <v>398</v>
      </c>
      <c r="Y954" s="361">
        <v>399</v>
      </c>
      <c r="Z954" s="361">
        <v>400</v>
      </c>
      <c r="AA954" s="362">
        <v>358</v>
      </c>
      <c r="AB954" s="362">
        <v>415</v>
      </c>
      <c r="AC954" s="362">
        <v>489</v>
      </c>
      <c r="AD954" s="362">
        <v>494</v>
      </c>
      <c r="AE954" s="361">
        <v>12</v>
      </c>
      <c r="AF954" s="361">
        <v>13</v>
      </c>
      <c r="AG954" s="361">
        <v>13</v>
      </c>
      <c r="AH954" s="361">
        <v>13</v>
      </c>
      <c r="AI954" s="362">
        <v>9</v>
      </c>
      <c r="AJ954" s="362">
        <v>9</v>
      </c>
      <c r="AK954" s="362">
        <v>9</v>
      </c>
      <c r="AL954" s="362">
        <v>10</v>
      </c>
      <c r="AM954" s="225">
        <v>247</v>
      </c>
      <c r="AN954" s="225">
        <v>372</v>
      </c>
      <c r="AO954" s="225">
        <v>410</v>
      </c>
      <c r="AP954" s="225">
        <v>466</v>
      </c>
      <c r="AQ954" s="223">
        <v>268</v>
      </c>
      <c r="AR954" s="223">
        <v>301</v>
      </c>
      <c r="AS954" s="223">
        <v>321</v>
      </c>
      <c r="AT954" s="223">
        <v>355</v>
      </c>
      <c r="AU954" s="225">
        <v>65</v>
      </c>
      <c r="AV954" s="225">
        <v>76</v>
      </c>
      <c r="AW954" s="225">
        <v>83</v>
      </c>
      <c r="AX954" s="225">
        <v>96</v>
      </c>
      <c r="AY954" s="223">
        <v>55</v>
      </c>
      <c r="AZ954" s="223">
        <v>61</v>
      </c>
      <c r="BA954" s="223">
        <v>65</v>
      </c>
      <c r="BB954" s="223">
        <v>72</v>
      </c>
      <c r="BC954" s="225">
        <f t="shared" si="388"/>
        <v>177</v>
      </c>
      <c r="BD954" s="225">
        <f t="shared" si="388"/>
        <v>279</v>
      </c>
      <c r="BE954" s="225">
        <f t="shared" si="388"/>
        <v>308</v>
      </c>
      <c r="BF954" s="225">
        <f t="shared" si="388"/>
        <v>349</v>
      </c>
      <c r="BG954" s="223">
        <f t="shared" si="394"/>
        <v>203</v>
      </c>
      <c r="BH954" s="223">
        <f t="shared" si="394"/>
        <v>227</v>
      </c>
      <c r="BI954" s="223">
        <f t="shared" si="394"/>
        <v>242</v>
      </c>
      <c r="BJ954" s="223">
        <f t="shared" si="394"/>
        <v>275</v>
      </c>
      <c r="BK954" s="225">
        <f t="shared" si="390"/>
        <v>5</v>
      </c>
      <c r="BL954" s="225">
        <f t="shared" si="390"/>
        <v>17</v>
      </c>
      <c r="BM954" s="225">
        <f t="shared" si="390"/>
        <v>19</v>
      </c>
      <c r="BN954" s="225">
        <f t="shared" si="389"/>
        <v>21</v>
      </c>
      <c r="BO954" s="223">
        <f t="shared" si="389"/>
        <v>10</v>
      </c>
      <c r="BP954" s="223">
        <f t="shared" si="389"/>
        <v>13</v>
      </c>
      <c r="BQ954" s="223">
        <f t="shared" si="389"/>
        <v>14</v>
      </c>
      <c r="BR954" s="223">
        <f t="shared" si="380"/>
        <v>8</v>
      </c>
      <c r="BS954" s="225">
        <v>5</v>
      </c>
      <c r="BT954" s="225">
        <v>17</v>
      </c>
      <c r="BU954" s="225">
        <v>19</v>
      </c>
      <c r="BV954" s="225">
        <v>21</v>
      </c>
      <c r="BW954" s="223">
        <v>10</v>
      </c>
      <c r="BX954" s="223">
        <v>13</v>
      </c>
      <c r="BY954" s="223">
        <v>14</v>
      </c>
      <c r="BZ954" s="223">
        <v>8</v>
      </c>
      <c r="CA954" s="225">
        <v>0</v>
      </c>
      <c r="CB954" s="225">
        <f>IFERROR(VLOOKUP($G954,[12]ITEM!$B$2:$AC$939,26,0),0)</f>
        <v>0</v>
      </c>
      <c r="CC954" s="225">
        <f>IFERROR(VLOOKUP($G954,[12]ITEM!$B$2:$AC$939,27,0),0)</f>
        <v>0</v>
      </c>
      <c r="CD954" s="225">
        <f>IFERROR(VLOOKUP($G954,[12]ITEM!$B$2:$AC$939,28,0),0)</f>
        <v>0</v>
      </c>
      <c r="CE954" s="223">
        <v>0</v>
      </c>
      <c r="CF954" s="223">
        <v>0</v>
      </c>
      <c r="CG954" s="223">
        <v>0</v>
      </c>
      <c r="CH954" s="223">
        <v>0</v>
      </c>
      <c r="CI954" s="363"/>
      <c r="CJ954" s="225">
        <f t="shared" si="379"/>
        <v>177</v>
      </c>
      <c r="CK954" s="225">
        <f t="shared" si="379"/>
        <v>255</v>
      </c>
      <c r="CL954" s="225">
        <f t="shared" si="379"/>
        <v>276</v>
      </c>
      <c r="CM954" s="225">
        <f t="shared" si="378"/>
        <v>300</v>
      </c>
      <c r="CN954" s="223">
        <f t="shared" si="378"/>
        <v>203</v>
      </c>
      <c r="CO954" s="223">
        <f t="shared" si="378"/>
        <v>228.55647019748966</v>
      </c>
      <c r="CP954" s="223">
        <f t="shared" si="378"/>
        <v>243.68387306713311</v>
      </c>
      <c r="CQ954" s="223">
        <f t="shared" si="378"/>
        <v>271.18111556506102</v>
      </c>
      <c r="CR954" s="225">
        <v>94</v>
      </c>
      <c r="CS954" s="225">
        <v>141</v>
      </c>
      <c r="CT954" s="225">
        <v>155</v>
      </c>
      <c r="CU954" s="225">
        <v>176</v>
      </c>
      <c r="CV954" s="223">
        <f t="shared" si="369"/>
        <v>191</v>
      </c>
      <c r="CW954" s="223">
        <f>CV954*(1+('[13]GROWTH (YoY)'!AR954/100))</f>
        <v>214.55647019748966</v>
      </c>
      <c r="CX954" s="223">
        <f>CW954*(1+('[13]GROWTH (YoY)'!AS954/100))</f>
        <v>228.68387306713311</v>
      </c>
      <c r="CY954" s="223">
        <f>CX954*(1+('[13]GROWTH (YoY)'!AT954/100))</f>
        <v>253.18111556506102</v>
      </c>
      <c r="CZ954" s="225">
        <v>81</v>
      </c>
      <c r="DA954" s="225">
        <v>112</v>
      </c>
      <c r="DB954" s="225">
        <v>119</v>
      </c>
      <c r="DC954" s="225">
        <v>122</v>
      </c>
      <c r="DD954" s="223">
        <v>10</v>
      </c>
      <c r="DE954" s="223">
        <v>12</v>
      </c>
      <c r="DF954" s="223">
        <v>13</v>
      </c>
      <c r="DG954" s="223">
        <v>15</v>
      </c>
      <c r="DH954" s="225">
        <v>2</v>
      </c>
      <c r="DI954" s="225">
        <v>2</v>
      </c>
      <c r="DJ954" s="225">
        <v>2</v>
      </c>
      <c r="DK954" s="225">
        <v>2</v>
      </c>
      <c r="DL954" s="223">
        <v>2</v>
      </c>
      <c r="DM954" s="223">
        <v>2</v>
      </c>
      <c r="DN954" s="223">
        <v>2</v>
      </c>
      <c r="DO954" s="223">
        <v>3</v>
      </c>
      <c r="DP954" s="364">
        <f t="shared" si="392"/>
        <v>0</v>
      </c>
      <c r="DQ954" s="225">
        <f t="shared" si="392"/>
        <v>24</v>
      </c>
      <c r="DR954" s="225">
        <f t="shared" si="392"/>
        <v>32</v>
      </c>
      <c r="DS954" s="225">
        <f t="shared" si="391"/>
        <v>49</v>
      </c>
      <c r="DT954" s="223">
        <f t="shared" si="391"/>
        <v>0</v>
      </c>
      <c r="DU954" s="223">
        <f t="shared" si="391"/>
        <v>-1.5564701974896593</v>
      </c>
      <c r="DV954" s="223">
        <f t="shared" si="391"/>
        <v>-1.6838730671331064</v>
      </c>
      <c r="DW954" s="223">
        <f t="shared" si="391"/>
        <v>3.8188844349389797</v>
      </c>
      <c r="DX954" s="390">
        <f t="shared" si="386"/>
        <v>0.53745318352059923</v>
      </c>
      <c r="DY954" s="390">
        <f t="shared" si="386"/>
        <v>0.51755526657997397</v>
      </c>
      <c r="DZ954" s="390">
        <f t="shared" si="386"/>
        <v>0.49320148331273178</v>
      </c>
      <c r="EA954" s="390">
        <f t="shared" si="386"/>
        <v>0.46189376443418012</v>
      </c>
      <c r="EB954" s="391">
        <f t="shared" si="386"/>
        <v>0.5718849840255591</v>
      </c>
      <c r="EC954" s="391">
        <f t="shared" si="386"/>
        <v>0.57960893854748607</v>
      </c>
      <c r="ED954" s="391">
        <f t="shared" si="386"/>
        <v>0.60444993819530279</v>
      </c>
      <c r="EE954" s="391">
        <f t="shared" si="393"/>
        <v>0.58254716981132071</v>
      </c>
      <c r="EF954" s="367"/>
      <c r="EG954" s="225">
        <v>182</v>
      </c>
      <c r="EH954" s="225">
        <v>99</v>
      </c>
      <c r="EI954" s="225">
        <v>83</v>
      </c>
      <c r="EJ954" s="225">
        <v>22</v>
      </c>
      <c r="EK954" s="225">
        <v>145</v>
      </c>
      <c r="EL954" s="225">
        <v>733</v>
      </c>
      <c r="EM954" s="225">
        <v>724</v>
      </c>
      <c r="EN954" s="365">
        <f t="shared" si="373"/>
        <v>0.54395604395604391</v>
      </c>
      <c r="EO954" s="225">
        <f t="shared" si="374"/>
        <v>26.506024096385545</v>
      </c>
      <c r="EP954" s="365">
        <f t="shared" si="375"/>
        <v>0.79670329670329665</v>
      </c>
      <c r="EQ954" s="225">
        <f t="shared" si="376"/>
        <v>197817.18963165075</v>
      </c>
      <c r="ER954" s="225">
        <f t="shared" si="377"/>
        <v>2532.228360957643</v>
      </c>
      <c r="ES954" s="225"/>
      <c r="ET954" s="223">
        <v>544</v>
      </c>
      <c r="EU954" s="223">
        <v>320</v>
      </c>
      <c r="EV954" s="223">
        <v>224</v>
      </c>
      <c r="EW954" s="223">
        <v>46</v>
      </c>
      <c r="EX954" s="223">
        <v>311</v>
      </c>
      <c r="EY954" s="223">
        <v>1358</v>
      </c>
      <c r="EZ954" s="223">
        <v>1289</v>
      </c>
      <c r="FA954" s="366">
        <f t="shared" si="381"/>
        <v>0.58823529411764708</v>
      </c>
      <c r="FB954" s="224">
        <f t="shared" si="382"/>
        <v>20.535714285714285</v>
      </c>
      <c r="FC954" s="366">
        <f t="shared" si="383"/>
        <v>0.5716911764705882</v>
      </c>
      <c r="FD954" s="223">
        <f t="shared" si="384"/>
        <v>229013.25478645065</v>
      </c>
      <c r="FE954" s="223">
        <f t="shared" si="385"/>
        <v>2973.8815619343163</v>
      </c>
      <c r="FF954" s="223">
        <v>268</v>
      </c>
      <c r="FG954" s="224">
        <f t="shared" si="370"/>
        <v>20.522388059701495</v>
      </c>
      <c r="FH954" s="223">
        <v>55</v>
      </c>
      <c r="FI954" s="223">
        <v>268</v>
      </c>
      <c r="FJ954" s="223">
        <v>3</v>
      </c>
      <c r="FK954" s="223">
        <f t="shared" si="371"/>
        <v>210</v>
      </c>
      <c r="FL954" s="223">
        <v>36</v>
      </c>
      <c r="FM954" s="223">
        <f t="shared" si="372"/>
        <v>174</v>
      </c>
      <c r="FZ954" s="229"/>
      <c r="GA954" s="229"/>
      <c r="GB954" s="229"/>
      <c r="GC954" s="229"/>
      <c r="GD954" s="229"/>
    </row>
    <row r="955" spans="1:186" s="368" customFormat="1">
      <c r="A955" s="287" t="s">
        <v>2304</v>
      </c>
      <c r="B955" s="369" t="s">
        <v>2305</v>
      </c>
      <c r="C955" s="287" t="s">
        <v>2306</v>
      </c>
      <c r="D955" s="287" t="s">
        <v>87</v>
      </c>
      <c r="E955" s="369" t="s">
        <v>2307</v>
      </c>
      <c r="F955" s="287">
        <v>952</v>
      </c>
      <c r="G955" s="392" t="s">
        <v>2312</v>
      </c>
      <c r="H955" s="392" t="s">
        <v>2313</v>
      </c>
      <c r="I955" s="287" t="s">
        <v>2310</v>
      </c>
      <c r="J955" s="369" t="s">
        <v>2311</v>
      </c>
      <c r="K955" s="287" t="s">
        <v>1164</v>
      </c>
      <c r="L955" s="369" t="s">
        <v>2218</v>
      </c>
      <c r="M955" s="369" t="s">
        <v>3124</v>
      </c>
      <c r="N955" s="372">
        <v>1</v>
      </c>
      <c r="O955" s="373">
        <v>270</v>
      </c>
      <c r="P955" s="373">
        <v>406</v>
      </c>
      <c r="Q955" s="373">
        <v>428</v>
      </c>
      <c r="R955" s="373">
        <v>439</v>
      </c>
      <c r="S955" s="374">
        <v>301</v>
      </c>
      <c r="T955" s="374">
        <v>308</v>
      </c>
      <c r="U955" s="374">
        <v>341</v>
      </c>
      <c r="V955" s="374">
        <v>339</v>
      </c>
      <c r="W955" s="373">
        <v>149</v>
      </c>
      <c r="X955" s="373">
        <v>203</v>
      </c>
      <c r="Y955" s="373">
        <v>204</v>
      </c>
      <c r="Z955" s="373">
        <v>207</v>
      </c>
      <c r="AA955" s="374">
        <v>165</v>
      </c>
      <c r="AB955" s="374">
        <v>173</v>
      </c>
      <c r="AC955" s="374">
        <v>178</v>
      </c>
      <c r="AD955" s="374">
        <v>173</v>
      </c>
      <c r="AE955" s="373">
        <v>6</v>
      </c>
      <c r="AF955" s="373">
        <v>7</v>
      </c>
      <c r="AG955" s="373">
        <v>7</v>
      </c>
      <c r="AH955" s="373">
        <v>7</v>
      </c>
      <c r="AI955" s="374">
        <v>5</v>
      </c>
      <c r="AJ955" s="374">
        <v>4</v>
      </c>
      <c r="AK955" s="374">
        <v>5</v>
      </c>
      <c r="AL955" s="374">
        <v>4</v>
      </c>
      <c r="AM955" s="226">
        <v>120</v>
      </c>
      <c r="AN955" s="226">
        <v>204</v>
      </c>
      <c r="AO955" s="226">
        <v>224</v>
      </c>
      <c r="AP955" s="226">
        <v>232</v>
      </c>
      <c r="AQ955" s="227">
        <v>136</v>
      </c>
      <c r="AR955" s="227">
        <v>134</v>
      </c>
      <c r="AS955" s="227">
        <v>163</v>
      </c>
      <c r="AT955" s="227">
        <v>166</v>
      </c>
      <c r="AU955" s="226">
        <v>40</v>
      </c>
      <c r="AV955" s="226">
        <v>96</v>
      </c>
      <c r="AW955" s="226">
        <v>105</v>
      </c>
      <c r="AX955" s="226">
        <v>111</v>
      </c>
      <c r="AY955" s="227">
        <v>64</v>
      </c>
      <c r="AZ955" s="227">
        <v>65</v>
      </c>
      <c r="BA955" s="227">
        <v>72</v>
      </c>
      <c r="BB955" s="227">
        <v>73</v>
      </c>
      <c r="BC955" s="226">
        <f t="shared" si="388"/>
        <v>80</v>
      </c>
      <c r="BD955" s="226">
        <f t="shared" si="388"/>
        <v>99</v>
      </c>
      <c r="BE955" s="226">
        <f t="shared" si="388"/>
        <v>102</v>
      </c>
      <c r="BF955" s="226">
        <f t="shared" si="388"/>
        <v>103</v>
      </c>
      <c r="BG955" s="218">
        <f t="shared" si="394"/>
        <v>60</v>
      </c>
      <c r="BH955" s="218">
        <f t="shared" si="394"/>
        <v>47</v>
      </c>
      <c r="BI955" s="218">
        <f t="shared" si="394"/>
        <v>69</v>
      </c>
      <c r="BJ955" s="218">
        <f t="shared" si="394"/>
        <v>83</v>
      </c>
      <c r="BK955" s="226">
        <f t="shared" si="390"/>
        <v>0</v>
      </c>
      <c r="BL955" s="226">
        <f t="shared" si="390"/>
        <v>9</v>
      </c>
      <c r="BM955" s="226">
        <f t="shared" si="390"/>
        <v>17</v>
      </c>
      <c r="BN955" s="226">
        <f t="shared" si="389"/>
        <v>18</v>
      </c>
      <c r="BO955" s="227">
        <f t="shared" si="389"/>
        <v>12</v>
      </c>
      <c r="BP955" s="227">
        <f t="shared" si="389"/>
        <v>22</v>
      </c>
      <c r="BQ955" s="227">
        <f t="shared" si="389"/>
        <v>22</v>
      </c>
      <c r="BR955" s="227">
        <f t="shared" si="380"/>
        <v>10</v>
      </c>
      <c r="BS955" s="226">
        <v>0</v>
      </c>
      <c r="BT955" s="226">
        <v>9</v>
      </c>
      <c r="BU955" s="226">
        <v>17</v>
      </c>
      <c r="BV955" s="226">
        <v>18</v>
      </c>
      <c r="BW955" s="227">
        <v>12</v>
      </c>
      <c r="BX955" s="227">
        <v>22</v>
      </c>
      <c r="BY955" s="227">
        <v>22</v>
      </c>
      <c r="BZ955" s="227">
        <v>10</v>
      </c>
      <c r="CA955" s="226">
        <v>0</v>
      </c>
      <c r="CB955" s="226">
        <f>IFERROR(VLOOKUP($G955,[12]ITEM!$B$2:$AC$939,26,0),0)</f>
        <v>0</v>
      </c>
      <c r="CC955" s="226">
        <f>IFERROR(VLOOKUP($G955,[12]ITEM!$B$2:$AC$939,27,0),0)</f>
        <v>0</v>
      </c>
      <c r="CD955" s="226">
        <f>IFERROR(VLOOKUP($G955,[12]ITEM!$B$2:$AC$939,28,0),0)</f>
        <v>0</v>
      </c>
      <c r="CE955" s="227">
        <v>0</v>
      </c>
      <c r="CF955" s="227">
        <v>0</v>
      </c>
      <c r="CG955" s="227">
        <v>0</v>
      </c>
      <c r="CH955" s="227">
        <v>0</v>
      </c>
      <c r="CI955" s="375"/>
      <c r="CJ955" s="226">
        <f t="shared" si="379"/>
        <v>81</v>
      </c>
      <c r="CK955" s="226">
        <f t="shared" si="379"/>
        <v>121</v>
      </c>
      <c r="CL955" s="226">
        <f t="shared" si="379"/>
        <v>131</v>
      </c>
      <c r="CM955" s="226">
        <f t="shared" si="378"/>
        <v>134</v>
      </c>
      <c r="CN955" s="227">
        <f t="shared" si="378"/>
        <v>60</v>
      </c>
      <c r="CO955" s="227">
        <f t="shared" si="378"/>
        <v>66.834431269135592</v>
      </c>
      <c r="CP955" s="227">
        <f t="shared" si="378"/>
        <v>75.131737686387496</v>
      </c>
      <c r="CQ955" s="227">
        <f t="shared" si="378"/>
        <v>85.384805606291678</v>
      </c>
      <c r="CR955" s="226">
        <v>32</v>
      </c>
      <c r="CS955" s="226">
        <v>54</v>
      </c>
      <c r="CT955" s="226">
        <v>59</v>
      </c>
      <c r="CU955" s="226">
        <v>61</v>
      </c>
      <c r="CV955" s="227">
        <f t="shared" si="369"/>
        <v>11</v>
      </c>
      <c r="CW955" s="227">
        <f>CV955*(1+('[13]GROWTH (YoY)'!AR955/100))</f>
        <v>10.8344312691356</v>
      </c>
      <c r="CX955" s="227">
        <f>CW955*(1+('[13]GROWTH (YoY)'!AS955/100))</f>
        <v>13.131737686387497</v>
      </c>
      <c r="CY955" s="227">
        <f>CX955*(1+('[13]GROWTH (YoY)'!AT955/100))</f>
        <v>13.384805606291676</v>
      </c>
      <c r="CZ955" s="226">
        <v>43</v>
      </c>
      <c r="DA955" s="226">
        <v>59</v>
      </c>
      <c r="DB955" s="226">
        <v>63</v>
      </c>
      <c r="DC955" s="226">
        <v>64</v>
      </c>
      <c r="DD955" s="227">
        <v>41</v>
      </c>
      <c r="DE955" s="227">
        <v>47</v>
      </c>
      <c r="DF955" s="227">
        <v>52</v>
      </c>
      <c r="DG955" s="227">
        <v>61</v>
      </c>
      <c r="DH955" s="226">
        <v>6</v>
      </c>
      <c r="DI955" s="226">
        <v>8</v>
      </c>
      <c r="DJ955" s="226">
        <v>9</v>
      </c>
      <c r="DK955" s="226">
        <v>9</v>
      </c>
      <c r="DL955" s="227">
        <v>8</v>
      </c>
      <c r="DM955" s="227">
        <v>9</v>
      </c>
      <c r="DN955" s="227">
        <v>10</v>
      </c>
      <c r="DO955" s="227">
        <v>11</v>
      </c>
      <c r="DP955" s="376">
        <f t="shared" si="392"/>
        <v>-1</v>
      </c>
      <c r="DQ955" s="226">
        <f t="shared" si="392"/>
        <v>-22</v>
      </c>
      <c r="DR955" s="226">
        <f t="shared" si="392"/>
        <v>-29</v>
      </c>
      <c r="DS955" s="226">
        <f t="shared" si="391"/>
        <v>-31</v>
      </c>
      <c r="DT955" s="227">
        <f t="shared" si="391"/>
        <v>0</v>
      </c>
      <c r="DU955" s="227">
        <f t="shared" si="391"/>
        <v>-19.834431269135592</v>
      </c>
      <c r="DV955" s="227">
        <f t="shared" si="391"/>
        <v>-6.1317376863874955</v>
      </c>
      <c r="DW955" s="227">
        <f t="shared" si="391"/>
        <v>-2.3848056062916783</v>
      </c>
      <c r="DX955" s="377">
        <f t="shared" si="386"/>
        <v>0.55185185185185182</v>
      </c>
      <c r="DY955" s="377">
        <f t="shared" si="386"/>
        <v>0.5</v>
      </c>
      <c r="DZ955" s="377">
        <f t="shared" si="386"/>
        <v>0.47663551401869159</v>
      </c>
      <c r="EA955" s="377">
        <f t="shared" si="386"/>
        <v>0.47152619589977218</v>
      </c>
      <c r="EB955" s="378">
        <f t="shared" si="386"/>
        <v>0.54817275747508309</v>
      </c>
      <c r="EC955" s="378">
        <f t="shared" si="386"/>
        <v>0.56168831168831168</v>
      </c>
      <c r="ED955" s="378">
        <f t="shared" si="386"/>
        <v>0.52199413489736068</v>
      </c>
      <c r="EE955" s="378">
        <f t="shared" si="393"/>
        <v>0.51032448377581119</v>
      </c>
      <c r="EG955" s="226">
        <v>98</v>
      </c>
      <c r="EH955" s="226">
        <v>55</v>
      </c>
      <c r="EI955" s="226">
        <v>43</v>
      </c>
      <c r="EJ955" s="226">
        <v>14</v>
      </c>
      <c r="EK955" s="226">
        <v>50</v>
      </c>
      <c r="EL955" s="226">
        <v>980</v>
      </c>
      <c r="EM955" s="226">
        <v>789</v>
      </c>
      <c r="EN955" s="379">
        <f t="shared" si="373"/>
        <v>0.56122448979591832</v>
      </c>
      <c r="EO955" s="226">
        <f t="shared" si="374"/>
        <v>32.558139534883722</v>
      </c>
      <c r="EP955" s="379">
        <f t="shared" si="375"/>
        <v>0.51020408163265307</v>
      </c>
      <c r="EQ955" s="226">
        <f t="shared" si="376"/>
        <v>51020.408163265303</v>
      </c>
      <c r="ER955" s="226">
        <f t="shared" si="377"/>
        <v>1478.6649767638362</v>
      </c>
      <c r="ES955" s="292"/>
      <c r="ET955" s="227">
        <v>301</v>
      </c>
      <c r="EU955" s="227">
        <v>165</v>
      </c>
      <c r="EV955" s="227">
        <v>136</v>
      </c>
      <c r="EW955" s="227">
        <v>64</v>
      </c>
      <c r="EX955" s="227">
        <v>248</v>
      </c>
      <c r="EY955" s="227">
        <v>2514</v>
      </c>
      <c r="EZ955" s="227">
        <v>2135</v>
      </c>
      <c r="FA955" s="380">
        <f t="shared" si="381"/>
        <v>0.54817275747508309</v>
      </c>
      <c r="FB955" s="228">
        <f t="shared" si="382"/>
        <v>47.058823529411761</v>
      </c>
      <c r="FC955" s="380">
        <f t="shared" si="383"/>
        <v>0.82392026578073085</v>
      </c>
      <c r="FD955" s="227">
        <f t="shared" si="384"/>
        <v>98647.573587907711</v>
      </c>
      <c r="FE955" s="227">
        <f t="shared" si="385"/>
        <v>2498.0483996877442</v>
      </c>
      <c r="FF955" s="227">
        <v>136</v>
      </c>
      <c r="FG955" s="228">
        <f t="shared" si="370"/>
        <v>47.058823529411761</v>
      </c>
      <c r="FH955" s="227">
        <v>64</v>
      </c>
      <c r="FI955" s="227">
        <v>136</v>
      </c>
      <c r="FJ955" s="227">
        <v>4</v>
      </c>
      <c r="FK955" s="227">
        <f t="shared" si="371"/>
        <v>68</v>
      </c>
      <c r="FL955" s="227">
        <v>17</v>
      </c>
      <c r="FM955" s="227">
        <f t="shared" si="372"/>
        <v>51</v>
      </c>
      <c r="FZ955" s="229"/>
      <c r="GA955" s="229"/>
      <c r="GB955" s="229"/>
      <c r="GC955" s="229"/>
      <c r="GD955" s="229"/>
    </row>
    <row r="956" spans="1:186" s="368" customFormat="1">
      <c r="A956" s="287" t="s">
        <v>2304</v>
      </c>
      <c r="B956" s="369" t="s">
        <v>2305</v>
      </c>
      <c r="C956" s="287" t="s">
        <v>2306</v>
      </c>
      <c r="D956" s="287" t="s">
        <v>87</v>
      </c>
      <c r="E956" s="369" t="s">
        <v>2307</v>
      </c>
      <c r="F956" s="287">
        <v>953</v>
      </c>
      <c r="G956" s="392" t="s">
        <v>2314</v>
      </c>
      <c r="H956" s="392" t="s">
        <v>2315</v>
      </c>
      <c r="I956" s="287" t="s">
        <v>2310</v>
      </c>
      <c r="J956" s="369" t="s">
        <v>2311</v>
      </c>
      <c r="K956" s="287" t="s">
        <v>1164</v>
      </c>
      <c r="L956" s="369" t="s">
        <v>2218</v>
      </c>
      <c r="M956" s="369" t="s">
        <v>3124</v>
      </c>
      <c r="N956" s="372">
        <v>1</v>
      </c>
      <c r="O956" s="373">
        <v>7</v>
      </c>
      <c r="P956" s="373">
        <v>12</v>
      </c>
      <c r="Q956" s="373">
        <v>13</v>
      </c>
      <c r="R956" s="373">
        <v>15</v>
      </c>
      <c r="S956" s="374">
        <v>8</v>
      </c>
      <c r="T956" s="374">
        <v>9</v>
      </c>
      <c r="U956" s="374">
        <v>10</v>
      </c>
      <c r="V956" s="374">
        <v>11</v>
      </c>
      <c r="W956" s="373">
        <v>4</v>
      </c>
      <c r="X956" s="373">
        <v>7</v>
      </c>
      <c r="Y956" s="373">
        <v>7</v>
      </c>
      <c r="Z956" s="373">
        <v>8</v>
      </c>
      <c r="AA956" s="374">
        <v>4</v>
      </c>
      <c r="AB956" s="374">
        <v>4</v>
      </c>
      <c r="AC956" s="374">
        <v>4</v>
      </c>
      <c r="AD956" s="374">
        <v>5</v>
      </c>
      <c r="AE956" s="373">
        <v>0</v>
      </c>
      <c r="AF956" s="373">
        <v>0</v>
      </c>
      <c r="AG956" s="373">
        <v>0</v>
      </c>
      <c r="AH956" s="373">
        <v>0</v>
      </c>
      <c r="AI956" s="374">
        <v>0</v>
      </c>
      <c r="AJ956" s="374">
        <v>0</v>
      </c>
      <c r="AK956" s="374">
        <v>0</v>
      </c>
      <c r="AL956" s="374">
        <v>0</v>
      </c>
      <c r="AM956" s="226">
        <v>3</v>
      </c>
      <c r="AN956" s="226">
        <v>5</v>
      </c>
      <c r="AO956" s="226">
        <v>6</v>
      </c>
      <c r="AP956" s="226">
        <v>7</v>
      </c>
      <c r="AQ956" s="227">
        <v>5</v>
      </c>
      <c r="AR956" s="227">
        <v>5</v>
      </c>
      <c r="AS956" s="227">
        <v>6</v>
      </c>
      <c r="AT956" s="227">
        <v>7</v>
      </c>
      <c r="AU956" s="226">
        <v>1</v>
      </c>
      <c r="AV956" s="226">
        <v>2</v>
      </c>
      <c r="AW956" s="226">
        <v>3</v>
      </c>
      <c r="AX956" s="226">
        <v>3</v>
      </c>
      <c r="AY956" s="227">
        <v>2</v>
      </c>
      <c r="AZ956" s="227">
        <v>2</v>
      </c>
      <c r="BA956" s="227">
        <v>3</v>
      </c>
      <c r="BB956" s="227">
        <v>3</v>
      </c>
      <c r="BC956" s="226">
        <f t="shared" si="388"/>
        <v>2</v>
      </c>
      <c r="BD956" s="226">
        <f t="shared" si="388"/>
        <v>3</v>
      </c>
      <c r="BE956" s="226">
        <f t="shared" si="388"/>
        <v>3</v>
      </c>
      <c r="BF956" s="226">
        <f t="shared" si="388"/>
        <v>4</v>
      </c>
      <c r="BG956" s="218">
        <f t="shared" si="394"/>
        <v>3</v>
      </c>
      <c r="BH956" s="218">
        <f t="shared" si="394"/>
        <v>3</v>
      </c>
      <c r="BI956" s="218">
        <f t="shared" si="394"/>
        <v>3</v>
      </c>
      <c r="BJ956" s="218">
        <f t="shared" si="394"/>
        <v>4</v>
      </c>
      <c r="BK956" s="226">
        <f t="shared" si="390"/>
        <v>0</v>
      </c>
      <c r="BL956" s="226">
        <f t="shared" si="390"/>
        <v>0</v>
      </c>
      <c r="BM956" s="226">
        <f t="shared" si="390"/>
        <v>0</v>
      </c>
      <c r="BN956" s="226">
        <f t="shared" si="389"/>
        <v>0</v>
      </c>
      <c r="BO956" s="227">
        <f t="shared" si="389"/>
        <v>0</v>
      </c>
      <c r="BP956" s="227">
        <f t="shared" si="389"/>
        <v>0</v>
      </c>
      <c r="BQ956" s="227">
        <f t="shared" si="389"/>
        <v>0</v>
      </c>
      <c r="BR956" s="227">
        <f t="shared" si="380"/>
        <v>0</v>
      </c>
      <c r="BS956" s="226">
        <v>0</v>
      </c>
      <c r="BT956" s="226">
        <v>0</v>
      </c>
      <c r="BU956" s="226">
        <v>0</v>
      </c>
      <c r="BV956" s="226">
        <v>0</v>
      </c>
      <c r="BW956" s="227">
        <v>0</v>
      </c>
      <c r="BX956" s="227">
        <v>0</v>
      </c>
      <c r="BY956" s="227">
        <v>0</v>
      </c>
      <c r="BZ956" s="227">
        <v>0</v>
      </c>
      <c r="CA956" s="226">
        <v>0</v>
      </c>
      <c r="CB956" s="226">
        <f>IFERROR(VLOOKUP($G956,[12]ITEM!$B$2:$AC$939,26,0),0)</f>
        <v>0</v>
      </c>
      <c r="CC956" s="226">
        <f>IFERROR(VLOOKUP($G956,[12]ITEM!$B$2:$AC$939,27,0),0)</f>
        <v>0</v>
      </c>
      <c r="CD956" s="226">
        <f>IFERROR(VLOOKUP($G956,[12]ITEM!$B$2:$AC$939,28,0),0)</f>
        <v>0</v>
      </c>
      <c r="CE956" s="227">
        <v>0</v>
      </c>
      <c r="CF956" s="227">
        <v>0</v>
      </c>
      <c r="CG956" s="227">
        <v>0</v>
      </c>
      <c r="CH956" s="227">
        <v>0</v>
      </c>
      <c r="CI956" s="375"/>
      <c r="CJ956" s="226">
        <f t="shared" si="379"/>
        <v>2</v>
      </c>
      <c r="CK956" s="226">
        <f t="shared" si="379"/>
        <v>3</v>
      </c>
      <c r="CL956" s="226">
        <f t="shared" si="379"/>
        <v>3</v>
      </c>
      <c r="CM956" s="226">
        <f t="shared" si="378"/>
        <v>3</v>
      </c>
      <c r="CN956" s="227">
        <f t="shared" si="378"/>
        <v>3</v>
      </c>
      <c r="CO956" s="227">
        <f t="shared" si="378"/>
        <v>4</v>
      </c>
      <c r="CP956" s="227">
        <f t="shared" si="378"/>
        <v>4</v>
      </c>
      <c r="CQ956" s="227">
        <f t="shared" si="378"/>
        <v>4</v>
      </c>
      <c r="CR956" s="226">
        <v>0</v>
      </c>
      <c r="CS956" s="226">
        <v>0</v>
      </c>
      <c r="CT956" s="226">
        <v>0</v>
      </c>
      <c r="CU956" s="226">
        <v>0</v>
      </c>
      <c r="CV956" s="227">
        <f t="shared" si="369"/>
        <v>0</v>
      </c>
      <c r="CW956" s="227">
        <f>CV956*(1+('[13]GROWTH (YoY)'!AR956/100))</f>
        <v>0</v>
      </c>
      <c r="CX956" s="227">
        <f>CW956*(1+('[13]GROWTH (YoY)'!AS956/100))</f>
        <v>0</v>
      </c>
      <c r="CY956" s="227">
        <f>CX956*(1+('[13]GROWTH (YoY)'!AT956/100))</f>
        <v>0</v>
      </c>
      <c r="CZ956" s="226">
        <v>1</v>
      </c>
      <c r="DA956" s="226">
        <v>2</v>
      </c>
      <c r="DB956" s="226">
        <v>2</v>
      </c>
      <c r="DC956" s="226">
        <v>2</v>
      </c>
      <c r="DD956" s="227">
        <v>2</v>
      </c>
      <c r="DE956" s="227">
        <v>3</v>
      </c>
      <c r="DF956" s="227">
        <v>3</v>
      </c>
      <c r="DG956" s="227">
        <v>3</v>
      </c>
      <c r="DH956" s="226">
        <v>1</v>
      </c>
      <c r="DI956" s="226">
        <v>1</v>
      </c>
      <c r="DJ956" s="226">
        <v>1</v>
      </c>
      <c r="DK956" s="226">
        <v>1</v>
      </c>
      <c r="DL956" s="227">
        <v>1</v>
      </c>
      <c r="DM956" s="227">
        <v>1</v>
      </c>
      <c r="DN956" s="227">
        <v>1</v>
      </c>
      <c r="DO956" s="227">
        <v>1</v>
      </c>
      <c r="DP956" s="376">
        <f t="shared" si="392"/>
        <v>0</v>
      </c>
      <c r="DQ956" s="226">
        <f t="shared" si="392"/>
        <v>0</v>
      </c>
      <c r="DR956" s="226">
        <f t="shared" si="392"/>
        <v>0</v>
      </c>
      <c r="DS956" s="226">
        <f t="shared" si="391"/>
        <v>1</v>
      </c>
      <c r="DT956" s="227">
        <f t="shared" si="391"/>
        <v>0</v>
      </c>
      <c r="DU956" s="227">
        <f t="shared" si="391"/>
        <v>-1</v>
      </c>
      <c r="DV956" s="227">
        <f t="shared" si="391"/>
        <v>-1</v>
      </c>
      <c r="DW956" s="227">
        <f t="shared" si="391"/>
        <v>0</v>
      </c>
      <c r="DX956" s="377">
        <f t="shared" si="386"/>
        <v>0.5714285714285714</v>
      </c>
      <c r="DY956" s="377">
        <f t="shared" si="386"/>
        <v>0.58333333333333337</v>
      </c>
      <c r="DZ956" s="377">
        <f t="shared" si="386"/>
        <v>0.53846153846153844</v>
      </c>
      <c r="EA956" s="377">
        <f t="shared" si="386"/>
        <v>0.53333333333333333</v>
      </c>
      <c r="EB956" s="378">
        <f t="shared" si="386"/>
        <v>0.5</v>
      </c>
      <c r="EC956" s="378">
        <f t="shared" si="386"/>
        <v>0.44444444444444442</v>
      </c>
      <c r="ED956" s="378">
        <f t="shared" si="386"/>
        <v>0.4</v>
      </c>
      <c r="EE956" s="378">
        <f t="shared" si="393"/>
        <v>0.45454545454545453</v>
      </c>
      <c r="EG956" s="226">
        <v>7</v>
      </c>
      <c r="EH956" s="226">
        <v>4</v>
      </c>
      <c r="EI956" s="226">
        <v>3</v>
      </c>
      <c r="EJ956" s="226">
        <v>1</v>
      </c>
      <c r="EK956" s="226">
        <v>3</v>
      </c>
      <c r="EL956" s="226">
        <v>125</v>
      </c>
      <c r="EM956" s="226">
        <v>85</v>
      </c>
      <c r="EN956" s="379">
        <f t="shared" si="373"/>
        <v>0.5714285714285714</v>
      </c>
      <c r="EO956" s="226">
        <f t="shared" si="374"/>
        <v>33.333333333333329</v>
      </c>
      <c r="EP956" s="379">
        <f t="shared" si="375"/>
        <v>0.42857142857142855</v>
      </c>
      <c r="EQ956" s="226">
        <f t="shared" si="376"/>
        <v>24000</v>
      </c>
      <c r="ER956" s="226">
        <f t="shared" si="377"/>
        <v>980.39215686274508</v>
      </c>
      <c r="ES956" s="292"/>
      <c r="ET956" s="227">
        <v>8</v>
      </c>
      <c r="EU956" s="227">
        <v>4</v>
      </c>
      <c r="EV956" s="227">
        <v>5</v>
      </c>
      <c r="EW956" s="227">
        <v>2</v>
      </c>
      <c r="EX956" s="227">
        <v>4</v>
      </c>
      <c r="EY956" s="227">
        <v>188</v>
      </c>
      <c r="EZ956" s="227">
        <v>143</v>
      </c>
      <c r="FA956" s="380">
        <f t="shared" si="381"/>
        <v>0.5</v>
      </c>
      <c r="FB956" s="228">
        <f t="shared" si="382"/>
        <v>40</v>
      </c>
      <c r="FC956" s="380">
        <f t="shared" si="383"/>
        <v>0.5</v>
      </c>
      <c r="FD956" s="227">
        <f t="shared" si="384"/>
        <v>21276.59574468085</v>
      </c>
      <c r="FE956" s="227">
        <f t="shared" si="385"/>
        <v>1165.5011655011656</v>
      </c>
      <c r="FF956" s="227">
        <v>5</v>
      </c>
      <c r="FG956" s="228">
        <f t="shared" si="370"/>
        <v>40</v>
      </c>
      <c r="FH956" s="227">
        <v>2</v>
      </c>
      <c r="FI956" s="227">
        <v>5</v>
      </c>
      <c r="FJ956" s="227">
        <v>0</v>
      </c>
      <c r="FK956" s="227">
        <f t="shared" si="371"/>
        <v>3</v>
      </c>
      <c r="FL956" s="227">
        <v>0</v>
      </c>
      <c r="FM956" s="227">
        <f t="shared" si="372"/>
        <v>3</v>
      </c>
      <c r="FZ956" s="229"/>
      <c r="GA956" s="229"/>
      <c r="GB956" s="229"/>
      <c r="GC956" s="229"/>
      <c r="GD956" s="229"/>
    </row>
    <row r="957" spans="1:186" s="368" customFormat="1">
      <c r="A957" s="287" t="s">
        <v>2304</v>
      </c>
      <c r="B957" s="369" t="s">
        <v>2305</v>
      </c>
      <c r="C957" s="287" t="s">
        <v>2306</v>
      </c>
      <c r="D957" s="287" t="s">
        <v>87</v>
      </c>
      <c r="E957" s="369" t="s">
        <v>2307</v>
      </c>
      <c r="F957" s="287">
        <v>954</v>
      </c>
      <c r="G957" s="392" t="s">
        <v>2316</v>
      </c>
      <c r="H957" s="392" t="s">
        <v>2317</v>
      </c>
      <c r="I957" s="287" t="s">
        <v>2310</v>
      </c>
      <c r="J957" s="369" t="s">
        <v>2311</v>
      </c>
      <c r="K957" s="287" t="s">
        <v>1164</v>
      </c>
      <c r="L957" s="369" t="s">
        <v>2218</v>
      </c>
      <c r="M957" s="369" t="s">
        <v>3124</v>
      </c>
      <c r="N957" s="372">
        <v>1</v>
      </c>
      <c r="O957" s="373">
        <v>0</v>
      </c>
      <c r="P957" s="373">
        <v>0</v>
      </c>
      <c r="Q957" s="373">
        <v>0</v>
      </c>
      <c r="R957" s="373">
        <v>0</v>
      </c>
      <c r="S957" s="374">
        <v>0</v>
      </c>
      <c r="T957" s="374">
        <v>0</v>
      </c>
      <c r="U957" s="374">
        <v>0</v>
      </c>
      <c r="V957" s="374">
        <v>0</v>
      </c>
      <c r="W957" s="373">
        <v>0</v>
      </c>
      <c r="X957" s="373">
        <v>0</v>
      </c>
      <c r="Y957" s="373">
        <v>0</v>
      </c>
      <c r="Z957" s="373">
        <v>0</v>
      </c>
      <c r="AA957" s="374">
        <v>0</v>
      </c>
      <c r="AB957" s="374">
        <v>0</v>
      </c>
      <c r="AC957" s="374">
        <v>0</v>
      </c>
      <c r="AD957" s="374">
        <v>0</v>
      </c>
      <c r="AE957" s="373">
        <v>0</v>
      </c>
      <c r="AF957" s="373">
        <v>0</v>
      </c>
      <c r="AG957" s="373">
        <v>0</v>
      </c>
      <c r="AH957" s="373">
        <v>0</v>
      </c>
      <c r="AI957" s="374">
        <v>0</v>
      </c>
      <c r="AJ957" s="374">
        <v>0</v>
      </c>
      <c r="AK957" s="374">
        <v>0</v>
      </c>
      <c r="AL957" s="374">
        <v>0</v>
      </c>
      <c r="AM957" s="226">
        <v>0</v>
      </c>
      <c r="AN957" s="226">
        <v>0</v>
      </c>
      <c r="AO957" s="226">
        <v>0</v>
      </c>
      <c r="AP957" s="226">
        <v>0</v>
      </c>
      <c r="AQ957" s="227">
        <v>0</v>
      </c>
      <c r="AR957" s="227">
        <v>0</v>
      </c>
      <c r="AS957" s="227">
        <v>0</v>
      </c>
      <c r="AT957" s="227">
        <v>0</v>
      </c>
      <c r="AU957" s="226">
        <v>0</v>
      </c>
      <c r="AV957" s="226">
        <v>0</v>
      </c>
      <c r="AW957" s="226">
        <v>0</v>
      </c>
      <c r="AX957" s="226">
        <v>0</v>
      </c>
      <c r="AY957" s="227">
        <v>0</v>
      </c>
      <c r="AZ957" s="227">
        <v>0</v>
      </c>
      <c r="BA957" s="227">
        <v>0</v>
      </c>
      <c r="BB957" s="227">
        <v>0</v>
      </c>
      <c r="BC957" s="226">
        <f t="shared" si="388"/>
        <v>0</v>
      </c>
      <c r="BD957" s="226">
        <f t="shared" si="388"/>
        <v>0</v>
      </c>
      <c r="BE957" s="226">
        <f t="shared" si="388"/>
        <v>0</v>
      </c>
      <c r="BF957" s="226">
        <f t="shared" si="388"/>
        <v>0</v>
      </c>
      <c r="BG957" s="218">
        <f t="shared" si="394"/>
        <v>0</v>
      </c>
      <c r="BH957" s="218">
        <f t="shared" si="394"/>
        <v>0</v>
      </c>
      <c r="BI957" s="218">
        <f t="shared" si="394"/>
        <v>0</v>
      </c>
      <c r="BJ957" s="218">
        <f t="shared" si="394"/>
        <v>0</v>
      </c>
      <c r="BK957" s="226">
        <f t="shared" si="390"/>
        <v>0</v>
      </c>
      <c r="BL957" s="226">
        <f t="shared" si="390"/>
        <v>0</v>
      </c>
      <c r="BM957" s="226">
        <f t="shared" si="390"/>
        <v>0</v>
      </c>
      <c r="BN957" s="226">
        <f t="shared" si="389"/>
        <v>0</v>
      </c>
      <c r="BO957" s="227">
        <f t="shared" si="389"/>
        <v>0</v>
      </c>
      <c r="BP957" s="227">
        <f t="shared" si="389"/>
        <v>0</v>
      </c>
      <c r="BQ957" s="227">
        <f t="shared" si="389"/>
        <v>0</v>
      </c>
      <c r="BR957" s="227">
        <f t="shared" si="380"/>
        <v>0</v>
      </c>
      <c r="BS957" s="226">
        <v>0</v>
      </c>
      <c r="BT957" s="226">
        <v>0</v>
      </c>
      <c r="BU957" s="226">
        <v>0</v>
      </c>
      <c r="BV957" s="226">
        <v>0</v>
      </c>
      <c r="BW957" s="227">
        <v>0</v>
      </c>
      <c r="BX957" s="227">
        <v>0</v>
      </c>
      <c r="BY957" s="227">
        <v>0</v>
      </c>
      <c r="BZ957" s="227">
        <v>0</v>
      </c>
      <c r="CA957" s="226">
        <v>0</v>
      </c>
      <c r="CB957" s="226">
        <f>IFERROR(VLOOKUP($G957,[12]ITEM!$B$2:$AC$939,26,0),0)</f>
        <v>0</v>
      </c>
      <c r="CC957" s="226">
        <f>IFERROR(VLOOKUP($G957,[12]ITEM!$B$2:$AC$939,27,0),0)</f>
        <v>0</v>
      </c>
      <c r="CD957" s="226">
        <f>IFERROR(VLOOKUP($G957,[12]ITEM!$B$2:$AC$939,28,0),0)</f>
        <v>0</v>
      </c>
      <c r="CE957" s="227">
        <v>0</v>
      </c>
      <c r="CF957" s="227">
        <v>0</v>
      </c>
      <c r="CG957" s="227">
        <v>0</v>
      </c>
      <c r="CH957" s="227">
        <v>0</v>
      </c>
      <c r="CI957" s="375"/>
      <c r="CJ957" s="226">
        <f t="shared" si="379"/>
        <v>0</v>
      </c>
      <c r="CK957" s="226">
        <f t="shared" si="379"/>
        <v>0</v>
      </c>
      <c r="CL957" s="226">
        <f t="shared" si="379"/>
        <v>0</v>
      </c>
      <c r="CM957" s="226">
        <f t="shared" si="378"/>
        <v>0</v>
      </c>
      <c r="CN957" s="227">
        <f t="shared" si="378"/>
        <v>0</v>
      </c>
      <c r="CO957" s="227">
        <f t="shared" si="378"/>
        <v>0</v>
      </c>
      <c r="CP957" s="227">
        <f t="shared" si="378"/>
        <v>0</v>
      </c>
      <c r="CQ957" s="227">
        <f t="shared" si="378"/>
        <v>0</v>
      </c>
      <c r="CR957" s="226">
        <v>0</v>
      </c>
      <c r="CS957" s="226">
        <v>0</v>
      </c>
      <c r="CT957" s="226">
        <v>0</v>
      </c>
      <c r="CU957" s="226">
        <v>0</v>
      </c>
      <c r="CV957" s="227">
        <f t="shared" si="369"/>
        <v>0</v>
      </c>
      <c r="CW957" s="227">
        <f>CV957*(1+('[13]GROWTH (YoY)'!AR957/100))</f>
        <v>0</v>
      </c>
      <c r="CX957" s="227">
        <f>CW957*(1+('[13]GROWTH (YoY)'!AS957/100))</f>
        <v>0</v>
      </c>
      <c r="CY957" s="227">
        <f>CX957*(1+('[13]GROWTH (YoY)'!AT957/100))</f>
        <v>0</v>
      </c>
      <c r="CZ957" s="226">
        <v>0</v>
      </c>
      <c r="DA957" s="226">
        <v>0</v>
      </c>
      <c r="DB957" s="226">
        <v>0</v>
      </c>
      <c r="DC957" s="226">
        <v>0</v>
      </c>
      <c r="DD957" s="227">
        <v>0</v>
      </c>
      <c r="DE957" s="227">
        <v>0</v>
      </c>
      <c r="DF957" s="227">
        <v>0</v>
      </c>
      <c r="DG957" s="227">
        <v>0</v>
      </c>
      <c r="DH957" s="226">
        <v>0</v>
      </c>
      <c r="DI957" s="226">
        <v>0</v>
      </c>
      <c r="DJ957" s="226">
        <v>0</v>
      </c>
      <c r="DK957" s="226">
        <v>0</v>
      </c>
      <c r="DL957" s="227">
        <v>0</v>
      </c>
      <c r="DM957" s="227">
        <v>0</v>
      </c>
      <c r="DN957" s="227">
        <v>0</v>
      </c>
      <c r="DO957" s="227">
        <v>0</v>
      </c>
      <c r="DP957" s="376">
        <f t="shared" si="392"/>
        <v>0</v>
      </c>
      <c r="DQ957" s="226">
        <f t="shared" si="392"/>
        <v>0</v>
      </c>
      <c r="DR957" s="226">
        <f t="shared" si="392"/>
        <v>0</v>
      </c>
      <c r="DS957" s="226">
        <f t="shared" si="391"/>
        <v>0</v>
      </c>
      <c r="DT957" s="227">
        <f t="shared" si="391"/>
        <v>0</v>
      </c>
      <c r="DU957" s="227">
        <f t="shared" si="391"/>
        <v>0</v>
      </c>
      <c r="DV957" s="227">
        <f t="shared" si="391"/>
        <v>0</v>
      </c>
      <c r="DW957" s="227">
        <f t="shared" si="391"/>
        <v>0</v>
      </c>
      <c r="DX957" s="377">
        <f t="shared" si="386"/>
        <v>0</v>
      </c>
      <c r="DY957" s="377">
        <f t="shared" si="386"/>
        <v>0</v>
      </c>
      <c r="DZ957" s="377">
        <f t="shared" si="386"/>
        <v>0</v>
      </c>
      <c r="EA957" s="377">
        <f t="shared" si="386"/>
        <v>0</v>
      </c>
      <c r="EB957" s="378">
        <f t="shared" si="386"/>
        <v>0</v>
      </c>
      <c r="EC957" s="378">
        <f t="shared" si="386"/>
        <v>0</v>
      </c>
      <c r="ED957" s="378">
        <f t="shared" si="386"/>
        <v>0</v>
      </c>
      <c r="EE957" s="378">
        <f t="shared" si="393"/>
        <v>0</v>
      </c>
      <c r="EG957" s="226">
        <v>0</v>
      </c>
      <c r="EH957" s="226">
        <v>0</v>
      </c>
      <c r="EI957" s="226">
        <v>0</v>
      </c>
      <c r="EJ957" s="226">
        <v>0</v>
      </c>
      <c r="EK957" s="226">
        <v>0</v>
      </c>
      <c r="EL957" s="226">
        <v>0</v>
      </c>
      <c r="EM957" s="226">
        <v>0</v>
      </c>
      <c r="EN957" s="379">
        <f t="shared" si="373"/>
        <v>0</v>
      </c>
      <c r="EO957" s="226">
        <f t="shared" si="374"/>
        <v>0</v>
      </c>
      <c r="EP957" s="379">
        <f t="shared" si="375"/>
        <v>0</v>
      </c>
      <c r="EQ957" s="226">
        <f t="shared" si="376"/>
        <v>0</v>
      </c>
      <c r="ER957" s="226">
        <f t="shared" si="377"/>
        <v>0</v>
      </c>
      <c r="ES957" s="292"/>
      <c r="ET957" s="227">
        <v>0</v>
      </c>
      <c r="EU957" s="227">
        <v>0</v>
      </c>
      <c r="EV957" s="227">
        <v>0</v>
      </c>
      <c r="EW957" s="227">
        <v>0</v>
      </c>
      <c r="EX957" s="227">
        <v>0</v>
      </c>
      <c r="EY957" s="227">
        <v>0</v>
      </c>
      <c r="EZ957" s="227">
        <v>0</v>
      </c>
      <c r="FA957" s="380">
        <f t="shared" si="381"/>
        <v>0</v>
      </c>
      <c r="FB957" s="228">
        <f t="shared" si="382"/>
        <v>0</v>
      </c>
      <c r="FC957" s="380">
        <f t="shared" si="383"/>
        <v>0</v>
      </c>
      <c r="FD957" s="227">
        <f t="shared" si="384"/>
        <v>0</v>
      </c>
      <c r="FE957" s="227">
        <f t="shared" si="385"/>
        <v>0</v>
      </c>
      <c r="FF957" s="227">
        <v>0</v>
      </c>
      <c r="FG957" s="228">
        <f t="shared" si="370"/>
        <v>0</v>
      </c>
      <c r="FH957" s="227">
        <v>0</v>
      </c>
      <c r="FI957" s="227">
        <v>0</v>
      </c>
      <c r="FJ957" s="227">
        <v>0</v>
      </c>
      <c r="FK957" s="227">
        <f t="shared" si="371"/>
        <v>0</v>
      </c>
      <c r="FL957" s="227">
        <v>0</v>
      </c>
      <c r="FM957" s="227">
        <f t="shared" si="372"/>
        <v>0</v>
      </c>
      <c r="FZ957" s="229"/>
      <c r="GA957" s="229"/>
      <c r="GB957" s="229"/>
      <c r="GC957" s="229"/>
      <c r="GD957" s="229"/>
    </row>
    <row r="958" spans="1:186" s="368" customFormat="1">
      <c r="A958" s="287" t="s">
        <v>2304</v>
      </c>
      <c r="B958" s="369" t="s">
        <v>2305</v>
      </c>
      <c r="C958" s="287" t="s">
        <v>2306</v>
      </c>
      <c r="D958" s="287" t="s">
        <v>87</v>
      </c>
      <c r="E958" s="369" t="s">
        <v>2307</v>
      </c>
      <c r="F958" s="287">
        <v>955</v>
      </c>
      <c r="G958" s="392" t="s">
        <v>2318</v>
      </c>
      <c r="H958" s="392" t="s">
        <v>2319</v>
      </c>
      <c r="I958" s="287" t="s">
        <v>2310</v>
      </c>
      <c r="J958" s="369" t="s">
        <v>2311</v>
      </c>
      <c r="K958" s="287" t="s">
        <v>1164</v>
      </c>
      <c r="L958" s="369" t="s">
        <v>2218</v>
      </c>
      <c r="M958" s="369" t="s">
        <v>3124</v>
      </c>
      <c r="N958" s="372">
        <v>1</v>
      </c>
      <c r="O958" s="373">
        <v>0</v>
      </c>
      <c r="P958" s="373">
        <v>0</v>
      </c>
      <c r="Q958" s="373">
        <v>0</v>
      </c>
      <c r="R958" s="373">
        <v>0</v>
      </c>
      <c r="S958" s="374">
        <v>0</v>
      </c>
      <c r="T958" s="374">
        <v>0</v>
      </c>
      <c r="U958" s="374">
        <v>0</v>
      </c>
      <c r="V958" s="374">
        <v>0</v>
      </c>
      <c r="W958" s="373">
        <v>0</v>
      </c>
      <c r="X958" s="373">
        <v>0</v>
      </c>
      <c r="Y958" s="373">
        <v>0</v>
      </c>
      <c r="Z958" s="373">
        <v>0</v>
      </c>
      <c r="AA958" s="374">
        <v>0</v>
      </c>
      <c r="AB958" s="374">
        <v>0</v>
      </c>
      <c r="AC958" s="374">
        <v>0</v>
      </c>
      <c r="AD958" s="374">
        <v>0</v>
      </c>
      <c r="AE958" s="373">
        <v>0</v>
      </c>
      <c r="AF958" s="373">
        <v>0</v>
      </c>
      <c r="AG958" s="373">
        <v>0</v>
      </c>
      <c r="AH958" s="373">
        <v>0</v>
      </c>
      <c r="AI958" s="374">
        <v>0</v>
      </c>
      <c r="AJ958" s="374">
        <v>0</v>
      </c>
      <c r="AK958" s="374">
        <v>0</v>
      </c>
      <c r="AL958" s="374">
        <v>0</v>
      </c>
      <c r="AM958" s="226">
        <v>0</v>
      </c>
      <c r="AN958" s="226">
        <v>0</v>
      </c>
      <c r="AO958" s="226">
        <v>0</v>
      </c>
      <c r="AP958" s="226">
        <v>0</v>
      </c>
      <c r="AQ958" s="227">
        <v>0</v>
      </c>
      <c r="AR958" s="227">
        <v>0</v>
      </c>
      <c r="AS958" s="227">
        <v>0</v>
      </c>
      <c r="AT958" s="227">
        <v>0</v>
      </c>
      <c r="AU958" s="226">
        <v>0</v>
      </c>
      <c r="AV958" s="226">
        <v>0</v>
      </c>
      <c r="AW958" s="226">
        <v>0</v>
      </c>
      <c r="AX958" s="226">
        <v>0</v>
      </c>
      <c r="AY958" s="227">
        <v>0</v>
      </c>
      <c r="AZ958" s="227">
        <v>0</v>
      </c>
      <c r="BA958" s="227">
        <v>0</v>
      </c>
      <c r="BB958" s="227">
        <v>0</v>
      </c>
      <c r="BC958" s="226">
        <f t="shared" si="388"/>
        <v>0</v>
      </c>
      <c r="BD958" s="226">
        <f t="shared" si="388"/>
        <v>0</v>
      </c>
      <c r="BE958" s="226">
        <f t="shared" si="388"/>
        <v>0</v>
      </c>
      <c r="BF958" s="226">
        <f t="shared" si="388"/>
        <v>0</v>
      </c>
      <c r="BG958" s="218">
        <f t="shared" si="394"/>
        <v>0</v>
      </c>
      <c r="BH958" s="218">
        <f t="shared" si="394"/>
        <v>0</v>
      </c>
      <c r="BI958" s="218">
        <f t="shared" si="394"/>
        <v>0</v>
      </c>
      <c r="BJ958" s="218">
        <f t="shared" si="394"/>
        <v>0</v>
      </c>
      <c r="BK958" s="226">
        <f t="shared" si="390"/>
        <v>0</v>
      </c>
      <c r="BL958" s="226">
        <f t="shared" si="390"/>
        <v>0</v>
      </c>
      <c r="BM958" s="226">
        <f t="shared" si="390"/>
        <v>0</v>
      </c>
      <c r="BN958" s="226">
        <f t="shared" si="389"/>
        <v>0</v>
      </c>
      <c r="BO958" s="227">
        <f t="shared" si="389"/>
        <v>0</v>
      </c>
      <c r="BP958" s="227">
        <f t="shared" si="389"/>
        <v>0</v>
      </c>
      <c r="BQ958" s="227">
        <f t="shared" si="389"/>
        <v>0</v>
      </c>
      <c r="BR958" s="227">
        <f t="shared" si="380"/>
        <v>0</v>
      </c>
      <c r="BS958" s="226">
        <v>0</v>
      </c>
      <c r="BT958" s="226">
        <v>0</v>
      </c>
      <c r="BU958" s="226">
        <v>0</v>
      </c>
      <c r="BV958" s="226">
        <v>0</v>
      </c>
      <c r="BW958" s="227">
        <v>0</v>
      </c>
      <c r="BX958" s="227">
        <v>0</v>
      </c>
      <c r="BY958" s="227">
        <v>0</v>
      </c>
      <c r="BZ958" s="227">
        <v>0</v>
      </c>
      <c r="CA958" s="226">
        <v>0</v>
      </c>
      <c r="CB958" s="226">
        <f>IFERROR(VLOOKUP($G958,[12]ITEM!$B$2:$AC$939,26,0),0)</f>
        <v>0</v>
      </c>
      <c r="CC958" s="226">
        <f>IFERROR(VLOOKUP($G958,[12]ITEM!$B$2:$AC$939,27,0),0)</f>
        <v>0</v>
      </c>
      <c r="CD958" s="226">
        <f>IFERROR(VLOOKUP($G958,[12]ITEM!$B$2:$AC$939,28,0),0)</f>
        <v>0</v>
      </c>
      <c r="CE958" s="227">
        <v>0</v>
      </c>
      <c r="CF958" s="227">
        <v>0</v>
      </c>
      <c r="CG958" s="227">
        <v>0</v>
      </c>
      <c r="CH958" s="227">
        <v>0</v>
      </c>
      <c r="CI958" s="375"/>
      <c r="CJ958" s="226">
        <f t="shared" si="379"/>
        <v>0</v>
      </c>
      <c r="CK958" s="226">
        <f t="shared" si="379"/>
        <v>0</v>
      </c>
      <c r="CL958" s="226">
        <f t="shared" si="379"/>
        <v>0</v>
      </c>
      <c r="CM958" s="226">
        <f t="shared" si="378"/>
        <v>0</v>
      </c>
      <c r="CN958" s="227">
        <f t="shared" si="378"/>
        <v>0</v>
      </c>
      <c r="CO958" s="227">
        <f t="shared" si="378"/>
        <v>0</v>
      </c>
      <c r="CP958" s="227">
        <f t="shared" si="378"/>
        <v>0</v>
      </c>
      <c r="CQ958" s="227">
        <f t="shared" si="378"/>
        <v>0</v>
      </c>
      <c r="CR958" s="226">
        <v>0</v>
      </c>
      <c r="CS958" s="226">
        <v>0</v>
      </c>
      <c r="CT958" s="226">
        <v>0</v>
      </c>
      <c r="CU958" s="226">
        <v>0</v>
      </c>
      <c r="CV958" s="227">
        <f t="shared" si="369"/>
        <v>0</v>
      </c>
      <c r="CW958" s="227">
        <f>CV958*(1+('[13]GROWTH (YoY)'!AR958/100))</f>
        <v>0</v>
      </c>
      <c r="CX958" s="227">
        <f>CW958*(1+('[13]GROWTH (YoY)'!AS958/100))</f>
        <v>0</v>
      </c>
      <c r="CY958" s="227">
        <f>CX958*(1+('[13]GROWTH (YoY)'!AT958/100))</f>
        <v>0</v>
      </c>
      <c r="CZ958" s="226">
        <v>0</v>
      </c>
      <c r="DA958" s="226">
        <v>0</v>
      </c>
      <c r="DB958" s="226">
        <v>0</v>
      </c>
      <c r="DC958" s="226">
        <v>0</v>
      </c>
      <c r="DD958" s="227">
        <v>0</v>
      </c>
      <c r="DE958" s="227">
        <v>0</v>
      </c>
      <c r="DF958" s="227">
        <v>0</v>
      </c>
      <c r="DG958" s="227">
        <v>0</v>
      </c>
      <c r="DH958" s="226">
        <v>0</v>
      </c>
      <c r="DI958" s="226">
        <v>0</v>
      </c>
      <c r="DJ958" s="226">
        <v>0</v>
      </c>
      <c r="DK958" s="226">
        <v>0</v>
      </c>
      <c r="DL958" s="227">
        <v>0</v>
      </c>
      <c r="DM958" s="227">
        <v>0</v>
      </c>
      <c r="DN958" s="227">
        <v>0</v>
      </c>
      <c r="DO958" s="227">
        <v>0</v>
      </c>
      <c r="DP958" s="376">
        <f t="shared" si="392"/>
        <v>0</v>
      </c>
      <c r="DQ958" s="226">
        <f t="shared" si="392"/>
        <v>0</v>
      </c>
      <c r="DR958" s="226">
        <f t="shared" si="392"/>
        <v>0</v>
      </c>
      <c r="DS958" s="226">
        <f t="shared" si="391"/>
        <v>0</v>
      </c>
      <c r="DT958" s="227">
        <f t="shared" si="391"/>
        <v>0</v>
      </c>
      <c r="DU958" s="227">
        <f t="shared" si="391"/>
        <v>0</v>
      </c>
      <c r="DV958" s="227">
        <f t="shared" si="391"/>
        <v>0</v>
      </c>
      <c r="DW958" s="227">
        <f t="shared" si="391"/>
        <v>0</v>
      </c>
      <c r="DX958" s="377">
        <f t="shared" si="386"/>
        <v>0</v>
      </c>
      <c r="DY958" s="377">
        <f t="shared" si="386"/>
        <v>0</v>
      </c>
      <c r="DZ958" s="377">
        <f t="shared" si="386"/>
        <v>0</v>
      </c>
      <c r="EA958" s="377">
        <f t="shared" si="386"/>
        <v>0</v>
      </c>
      <c r="EB958" s="378">
        <f t="shared" si="386"/>
        <v>0</v>
      </c>
      <c r="EC958" s="378">
        <f t="shared" si="386"/>
        <v>0</v>
      </c>
      <c r="ED958" s="378">
        <f t="shared" si="386"/>
        <v>0</v>
      </c>
      <c r="EE958" s="378">
        <f t="shared" si="393"/>
        <v>0</v>
      </c>
      <c r="EG958" s="226">
        <v>0</v>
      </c>
      <c r="EH958" s="226">
        <v>0</v>
      </c>
      <c r="EI958" s="226">
        <v>0</v>
      </c>
      <c r="EJ958" s="226">
        <v>0</v>
      </c>
      <c r="EK958" s="226">
        <v>0</v>
      </c>
      <c r="EL958" s="226">
        <v>0</v>
      </c>
      <c r="EM958" s="226">
        <v>0</v>
      </c>
      <c r="EN958" s="379">
        <f t="shared" si="373"/>
        <v>0</v>
      </c>
      <c r="EO958" s="226">
        <f t="shared" si="374"/>
        <v>0</v>
      </c>
      <c r="EP958" s="379">
        <f t="shared" si="375"/>
        <v>0</v>
      </c>
      <c r="EQ958" s="226">
        <f t="shared" si="376"/>
        <v>0</v>
      </c>
      <c r="ER958" s="226">
        <f t="shared" si="377"/>
        <v>0</v>
      </c>
      <c r="ES958" s="292"/>
      <c r="ET958" s="227">
        <v>0</v>
      </c>
      <c r="EU958" s="227">
        <v>0</v>
      </c>
      <c r="EV958" s="227">
        <v>0</v>
      </c>
      <c r="EW958" s="227">
        <v>0</v>
      </c>
      <c r="EX958" s="227">
        <v>0</v>
      </c>
      <c r="EY958" s="227">
        <v>0</v>
      </c>
      <c r="EZ958" s="227">
        <v>0</v>
      </c>
      <c r="FA958" s="380">
        <f t="shared" si="381"/>
        <v>0</v>
      </c>
      <c r="FB958" s="228">
        <f t="shared" si="382"/>
        <v>0</v>
      </c>
      <c r="FC958" s="380">
        <f t="shared" si="383"/>
        <v>0</v>
      </c>
      <c r="FD958" s="227">
        <f t="shared" si="384"/>
        <v>0</v>
      </c>
      <c r="FE958" s="227">
        <f t="shared" si="385"/>
        <v>0</v>
      </c>
      <c r="FF958" s="227">
        <v>0</v>
      </c>
      <c r="FG958" s="228">
        <f t="shared" si="370"/>
        <v>0</v>
      </c>
      <c r="FH958" s="227">
        <v>0</v>
      </c>
      <c r="FI958" s="227">
        <v>0</v>
      </c>
      <c r="FJ958" s="227">
        <v>0</v>
      </c>
      <c r="FK958" s="227">
        <f t="shared" si="371"/>
        <v>0</v>
      </c>
      <c r="FL958" s="227">
        <v>0</v>
      </c>
      <c r="FM958" s="227">
        <f t="shared" si="372"/>
        <v>0</v>
      </c>
      <c r="FZ958" s="229"/>
      <c r="GA958" s="229"/>
      <c r="GB958" s="229"/>
      <c r="GC958" s="229"/>
      <c r="GD958" s="229"/>
    </row>
    <row r="959" spans="1:186" s="368" customFormat="1">
      <c r="A959" s="287" t="s">
        <v>2304</v>
      </c>
      <c r="B959" s="369" t="s">
        <v>2305</v>
      </c>
      <c r="C959" s="287" t="s">
        <v>2306</v>
      </c>
      <c r="D959" s="287" t="s">
        <v>87</v>
      </c>
      <c r="E959" s="369" t="s">
        <v>2307</v>
      </c>
      <c r="F959" s="287">
        <v>956</v>
      </c>
      <c r="G959" s="392" t="s">
        <v>2320</v>
      </c>
      <c r="H959" s="392" t="s">
        <v>2321</v>
      </c>
      <c r="I959" s="287" t="s">
        <v>2310</v>
      </c>
      <c r="J959" s="369" t="s">
        <v>2311</v>
      </c>
      <c r="K959" s="287" t="s">
        <v>1164</v>
      </c>
      <c r="L959" s="369" t="s">
        <v>2218</v>
      </c>
      <c r="M959" s="369" t="s">
        <v>3124</v>
      </c>
      <c r="N959" s="372">
        <v>1</v>
      </c>
      <c r="O959" s="373">
        <v>1</v>
      </c>
      <c r="P959" s="373">
        <v>2</v>
      </c>
      <c r="Q959" s="373">
        <v>2</v>
      </c>
      <c r="R959" s="373">
        <v>3</v>
      </c>
      <c r="S959" s="374">
        <v>3</v>
      </c>
      <c r="T959" s="374">
        <v>3</v>
      </c>
      <c r="U959" s="374">
        <v>3</v>
      </c>
      <c r="V959" s="374">
        <v>4</v>
      </c>
      <c r="W959" s="373">
        <v>0</v>
      </c>
      <c r="X959" s="373">
        <v>1</v>
      </c>
      <c r="Y959" s="373">
        <v>1</v>
      </c>
      <c r="Z959" s="373">
        <v>1</v>
      </c>
      <c r="AA959" s="374">
        <v>1</v>
      </c>
      <c r="AB959" s="374">
        <v>1</v>
      </c>
      <c r="AC959" s="374">
        <v>1</v>
      </c>
      <c r="AD959" s="374">
        <v>1</v>
      </c>
      <c r="AE959" s="373">
        <v>0</v>
      </c>
      <c r="AF959" s="373">
        <v>0</v>
      </c>
      <c r="AG959" s="373">
        <v>0</v>
      </c>
      <c r="AH959" s="373">
        <v>0</v>
      </c>
      <c r="AI959" s="374">
        <v>0</v>
      </c>
      <c r="AJ959" s="374">
        <v>0</v>
      </c>
      <c r="AK959" s="374">
        <v>0</v>
      </c>
      <c r="AL959" s="374">
        <v>0</v>
      </c>
      <c r="AM959" s="226">
        <v>1</v>
      </c>
      <c r="AN959" s="226">
        <v>2</v>
      </c>
      <c r="AO959" s="226">
        <v>2</v>
      </c>
      <c r="AP959" s="226">
        <v>2</v>
      </c>
      <c r="AQ959" s="227">
        <v>2</v>
      </c>
      <c r="AR959" s="227">
        <v>2</v>
      </c>
      <c r="AS959" s="227">
        <v>2</v>
      </c>
      <c r="AT959" s="227">
        <v>2</v>
      </c>
      <c r="AU959" s="226">
        <v>0</v>
      </c>
      <c r="AV959" s="226">
        <v>1</v>
      </c>
      <c r="AW959" s="226">
        <v>1</v>
      </c>
      <c r="AX959" s="226">
        <v>1</v>
      </c>
      <c r="AY959" s="227">
        <v>1</v>
      </c>
      <c r="AZ959" s="227">
        <v>1</v>
      </c>
      <c r="BA959" s="227">
        <v>1</v>
      </c>
      <c r="BB959" s="227">
        <v>1</v>
      </c>
      <c r="BC959" s="226">
        <f t="shared" si="388"/>
        <v>1</v>
      </c>
      <c r="BD959" s="226">
        <f t="shared" si="388"/>
        <v>1</v>
      </c>
      <c r="BE959" s="226">
        <f t="shared" si="388"/>
        <v>1</v>
      </c>
      <c r="BF959" s="226">
        <f t="shared" si="388"/>
        <v>1</v>
      </c>
      <c r="BG959" s="218">
        <f t="shared" si="394"/>
        <v>1</v>
      </c>
      <c r="BH959" s="218">
        <f t="shared" si="394"/>
        <v>1</v>
      </c>
      <c r="BI959" s="218">
        <f t="shared" si="394"/>
        <v>1</v>
      </c>
      <c r="BJ959" s="218">
        <f t="shared" si="394"/>
        <v>1</v>
      </c>
      <c r="BK959" s="226">
        <f t="shared" si="390"/>
        <v>0</v>
      </c>
      <c r="BL959" s="226">
        <f t="shared" si="390"/>
        <v>0</v>
      </c>
      <c r="BM959" s="226">
        <f t="shared" si="390"/>
        <v>0</v>
      </c>
      <c r="BN959" s="226">
        <f t="shared" si="389"/>
        <v>0</v>
      </c>
      <c r="BO959" s="227">
        <f t="shared" si="389"/>
        <v>0</v>
      </c>
      <c r="BP959" s="227">
        <f t="shared" si="389"/>
        <v>0</v>
      </c>
      <c r="BQ959" s="227">
        <f t="shared" si="389"/>
        <v>0</v>
      </c>
      <c r="BR959" s="227">
        <f t="shared" si="380"/>
        <v>0</v>
      </c>
      <c r="BS959" s="226">
        <v>0</v>
      </c>
      <c r="BT959" s="226">
        <v>0</v>
      </c>
      <c r="BU959" s="226">
        <v>0</v>
      </c>
      <c r="BV959" s="226">
        <v>0</v>
      </c>
      <c r="BW959" s="227">
        <v>0</v>
      </c>
      <c r="BX959" s="227">
        <v>0</v>
      </c>
      <c r="BY959" s="227">
        <v>0</v>
      </c>
      <c r="BZ959" s="227">
        <v>0</v>
      </c>
      <c r="CA959" s="226">
        <v>0</v>
      </c>
      <c r="CB959" s="226">
        <f>IFERROR(VLOOKUP($G959,[12]ITEM!$B$2:$AC$939,26,0),0)</f>
        <v>0</v>
      </c>
      <c r="CC959" s="226">
        <f>IFERROR(VLOOKUP($G959,[12]ITEM!$B$2:$AC$939,27,0),0)</f>
        <v>0</v>
      </c>
      <c r="CD959" s="226">
        <f>IFERROR(VLOOKUP($G959,[12]ITEM!$B$2:$AC$939,28,0),0)</f>
        <v>0</v>
      </c>
      <c r="CE959" s="227">
        <v>0</v>
      </c>
      <c r="CF959" s="227">
        <v>0</v>
      </c>
      <c r="CG959" s="227">
        <v>0</v>
      </c>
      <c r="CH959" s="227">
        <v>0</v>
      </c>
      <c r="CI959" s="375"/>
      <c r="CJ959" s="226">
        <f t="shared" si="379"/>
        <v>0</v>
      </c>
      <c r="CK959" s="226">
        <f t="shared" si="379"/>
        <v>1</v>
      </c>
      <c r="CL959" s="226">
        <f t="shared" si="379"/>
        <v>1</v>
      </c>
      <c r="CM959" s="226">
        <f t="shared" si="378"/>
        <v>1</v>
      </c>
      <c r="CN959" s="227">
        <f t="shared" si="378"/>
        <v>1</v>
      </c>
      <c r="CO959" s="227">
        <f t="shared" si="378"/>
        <v>0.87199999999999989</v>
      </c>
      <c r="CP959" s="227">
        <f t="shared" si="378"/>
        <v>0.76079264382998879</v>
      </c>
      <c r="CQ959" s="227">
        <f t="shared" si="378"/>
        <v>0.62065885565557988</v>
      </c>
      <c r="CR959" s="226">
        <v>0</v>
      </c>
      <c r="CS959" s="226">
        <v>0</v>
      </c>
      <c r="CT959" s="226">
        <v>0</v>
      </c>
      <c r="CU959" s="226">
        <v>0</v>
      </c>
      <c r="CV959" s="227">
        <f t="shared" si="369"/>
        <v>-1</v>
      </c>
      <c r="CW959" s="227">
        <f>CV959*(1+('[13]GROWTH (YoY)'!AR959/100))</f>
        <v>-1.1280000000000001</v>
      </c>
      <c r="CX959" s="227">
        <f>CW959*(1+('[13]GROWTH (YoY)'!AS959/100))</f>
        <v>-1.2392073561700112</v>
      </c>
      <c r="CY959" s="227">
        <f>CX959*(1+('[13]GROWTH (YoY)'!AT959/100))</f>
        <v>-1.3793411443444201</v>
      </c>
      <c r="CZ959" s="226">
        <v>0</v>
      </c>
      <c r="DA959" s="226">
        <v>0</v>
      </c>
      <c r="DB959" s="226">
        <v>0</v>
      </c>
      <c r="DC959" s="226">
        <v>0</v>
      </c>
      <c r="DD959" s="227">
        <v>1</v>
      </c>
      <c r="DE959" s="227">
        <v>1</v>
      </c>
      <c r="DF959" s="227">
        <v>1</v>
      </c>
      <c r="DG959" s="227">
        <v>1</v>
      </c>
      <c r="DH959" s="226">
        <v>0</v>
      </c>
      <c r="DI959" s="226">
        <v>1</v>
      </c>
      <c r="DJ959" s="226">
        <v>1</v>
      </c>
      <c r="DK959" s="226">
        <v>1</v>
      </c>
      <c r="DL959" s="227">
        <v>1</v>
      </c>
      <c r="DM959" s="227">
        <v>1</v>
      </c>
      <c r="DN959" s="227">
        <v>1</v>
      </c>
      <c r="DO959" s="227">
        <v>1</v>
      </c>
      <c r="DP959" s="376">
        <f t="shared" si="392"/>
        <v>1</v>
      </c>
      <c r="DQ959" s="226">
        <f t="shared" si="392"/>
        <v>0</v>
      </c>
      <c r="DR959" s="226">
        <f t="shared" si="392"/>
        <v>0</v>
      </c>
      <c r="DS959" s="226">
        <f t="shared" si="391"/>
        <v>0</v>
      </c>
      <c r="DT959" s="227">
        <f t="shared" si="391"/>
        <v>0</v>
      </c>
      <c r="DU959" s="227">
        <f t="shared" si="391"/>
        <v>0.12800000000000011</v>
      </c>
      <c r="DV959" s="227">
        <f t="shared" si="391"/>
        <v>0.23920735617001121</v>
      </c>
      <c r="DW959" s="227">
        <f t="shared" si="391"/>
        <v>0.37934114434442012</v>
      </c>
      <c r="DX959" s="377">
        <f t="shared" si="386"/>
        <v>0</v>
      </c>
      <c r="DY959" s="377">
        <f t="shared" si="386"/>
        <v>0.5</v>
      </c>
      <c r="DZ959" s="377">
        <f t="shared" si="386"/>
        <v>0.5</v>
      </c>
      <c r="EA959" s="377">
        <f t="shared" si="386"/>
        <v>0.33333333333333331</v>
      </c>
      <c r="EB959" s="378">
        <f t="shared" si="386"/>
        <v>0.33333333333333331</v>
      </c>
      <c r="EC959" s="378">
        <f t="shared" si="386"/>
        <v>0.33333333333333331</v>
      </c>
      <c r="ED959" s="378">
        <f t="shared" si="386"/>
        <v>0.33333333333333331</v>
      </c>
      <c r="EE959" s="378">
        <f t="shared" si="393"/>
        <v>0.25</v>
      </c>
      <c r="EG959" s="226">
        <v>1</v>
      </c>
      <c r="EH959" s="226">
        <v>0</v>
      </c>
      <c r="EI959" s="226">
        <v>1</v>
      </c>
      <c r="EJ959" s="226">
        <v>0</v>
      </c>
      <c r="EK959" s="226">
        <v>3</v>
      </c>
      <c r="EL959" s="226">
        <v>57</v>
      </c>
      <c r="EM959" s="226">
        <v>48</v>
      </c>
      <c r="EN959" s="379">
        <f t="shared" si="373"/>
        <v>0</v>
      </c>
      <c r="EO959" s="226">
        <f t="shared" si="374"/>
        <v>0</v>
      </c>
      <c r="EP959" s="379">
        <f t="shared" si="375"/>
        <v>3</v>
      </c>
      <c r="EQ959" s="226">
        <f t="shared" si="376"/>
        <v>52631.57894736842</v>
      </c>
      <c r="ER959" s="226">
        <f t="shared" si="377"/>
        <v>0</v>
      </c>
      <c r="ES959" s="292"/>
      <c r="ET959" s="227">
        <v>3</v>
      </c>
      <c r="EU959" s="227">
        <v>1</v>
      </c>
      <c r="EV959" s="227">
        <v>2</v>
      </c>
      <c r="EW959" s="227">
        <v>1</v>
      </c>
      <c r="EX959" s="227">
        <v>25</v>
      </c>
      <c r="EY959" s="227">
        <v>54</v>
      </c>
      <c r="EZ959" s="227">
        <v>42</v>
      </c>
      <c r="FA959" s="380">
        <f t="shared" si="381"/>
        <v>0.33333333333333331</v>
      </c>
      <c r="FB959" s="228">
        <f t="shared" si="382"/>
        <v>50</v>
      </c>
      <c r="FC959" s="380">
        <f t="shared" si="383"/>
        <v>8.3333333333333339</v>
      </c>
      <c r="FD959" s="227">
        <f t="shared" si="384"/>
        <v>462962.96296296298</v>
      </c>
      <c r="FE959" s="227">
        <f t="shared" si="385"/>
        <v>1984.1269841269841</v>
      </c>
      <c r="FF959" s="227">
        <v>2</v>
      </c>
      <c r="FG959" s="228">
        <f t="shared" si="370"/>
        <v>50</v>
      </c>
      <c r="FH959" s="227">
        <v>1</v>
      </c>
      <c r="FI959" s="227">
        <v>2</v>
      </c>
      <c r="FJ959" s="227">
        <v>0</v>
      </c>
      <c r="FK959" s="227">
        <f t="shared" si="371"/>
        <v>1</v>
      </c>
      <c r="FL959" s="227">
        <v>0</v>
      </c>
      <c r="FM959" s="227">
        <f t="shared" si="372"/>
        <v>1</v>
      </c>
      <c r="FZ959" s="229"/>
      <c r="GA959" s="229"/>
      <c r="GB959" s="229"/>
      <c r="GC959" s="229"/>
      <c r="GD959" s="229"/>
    </row>
    <row r="960" spans="1:186" s="368" customFormat="1">
      <c r="A960" s="287" t="s">
        <v>2304</v>
      </c>
      <c r="B960" s="369" t="s">
        <v>2305</v>
      </c>
      <c r="C960" s="287" t="s">
        <v>2306</v>
      </c>
      <c r="D960" s="287" t="s">
        <v>87</v>
      </c>
      <c r="E960" s="369" t="s">
        <v>2307</v>
      </c>
      <c r="F960" s="287">
        <v>957</v>
      </c>
      <c r="G960" s="392" t="s">
        <v>2322</v>
      </c>
      <c r="H960" s="392" t="s">
        <v>2323</v>
      </c>
      <c r="I960" s="287" t="s">
        <v>2310</v>
      </c>
      <c r="J960" s="369" t="s">
        <v>2311</v>
      </c>
      <c r="K960" s="287" t="s">
        <v>1164</v>
      </c>
      <c r="L960" s="369" t="s">
        <v>2218</v>
      </c>
      <c r="M960" s="369" t="s">
        <v>3124</v>
      </c>
      <c r="N960" s="372">
        <v>1</v>
      </c>
      <c r="O960" s="373">
        <v>15</v>
      </c>
      <c r="P960" s="373">
        <v>20</v>
      </c>
      <c r="Q960" s="373">
        <v>21</v>
      </c>
      <c r="R960" s="373">
        <v>23</v>
      </c>
      <c r="S960" s="374">
        <v>20</v>
      </c>
      <c r="T960" s="374">
        <v>22</v>
      </c>
      <c r="U960" s="374">
        <v>24</v>
      </c>
      <c r="V960" s="374">
        <v>24</v>
      </c>
      <c r="W960" s="373">
        <v>6</v>
      </c>
      <c r="X960" s="373">
        <v>7</v>
      </c>
      <c r="Y960" s="373">
        <v>7</v>
      </c>
      <c r="Z960" s="373">
        <v>8</v>
      </c>
      <c r="AA960" s="374">
        <v>10</v>
      </c>
      <c r="AB960" s="374">
        <v>11</v>
      </c>
      <c r="AC960" s="374">
        <v>12</v>
      </c>
      <c r="AD960" s="374">
        <v>12</v>
      </c>
      <c r="AE960" s="373">
        <v>0</v>
      </c>
      <c r="AF960" s="373">
        <v>0</v>
      </c>
      <c r="AG960" s="373">
        <v>0</v>
      </c>
      <c r="AH960" s="373">
        <v>0</v>
      </c>
      <c r="AI960" s="374">
        <v>0</v>
      </c>
      <c r="AJ960" s="374">
        <v>0</v>
      </c>
      <c r="AK960" s="374">
        <v>0</v>
      </c>
      <c r="AL960" s="374">
        <v>0</v>
      </c>
      <c r="AM960" s="226">
        <v>9</v>
      </c>
      <c r="AN960" s="226">
        <v>13</v>
      </c>
      <c r="AO960" s="226">
        <v>14</v>
      </c>
      <c r="AP960" s="226">
        <v>16</v>
      </c>
      <c r="AQ960" s="227">
        <v>9</v>
      </c>
      <c r="AR960" s="227">
        <v>11</v>
      </c>
      <c r="AS960" s="227">
        <v>11</v>
      </c>
      <c r="AT960" s="227">
        <v>13</v>
      </c>
      <c r="AU960" s="226">
        <v>4</v>
      </c>
      <c r="AV960" s="226">
        <v>6</v>
      </c>
      <c r="AW960" s="226">
        <v>7</v>
      </c>
      <c r="AX960" s="226">
        <v>8</v>
      </c>
      <c r="AY960" s="227">
        <v>5</v>
      </c>
      <c r="AZ960" s="227">
        <v>5</v>
      </c>
      <c r="BA960" s="227">
        <v>6</v>
      </c>
      <c r="BB960" s="227">
        <v>6</v>
      </c>
      <c r="BC960" s="226">
        <f t="shared" si="388"/>
        <v>5</v>
      </c>
      <c r="BD960" s="226">
        <f t="shared" si="388"/>
        <v>7</v>
      </c>
      <c r="BE960" s="226">
        <f t="shared" si="388"/>
        <v>7</v>
      </c>
      <c r="BF960" s="226">
        <f t="shared" si="388"/>
        <v>8</v>
      </c>
      <c r="BG960" s="218">
        <f t="shared" si="394"/>
        <v>4</v>
      </c>
      <c r="BH960" s="218">
        <f t="shared" si="394"/>
        <v>6</v>
      </c>
      <c r="BI960" s="218">
        <f t="shared" si="394"/>
        <v>5</v>
      </c>
      <c r="BJ960" s="218">
        <f t="shared" si="394"/>
        <v>7</v>
      </c>
      <c r="BK960" s="226">
        <f t="shared" si="390"/>
        <v>0</v>
      </c>
      <c r="BL960" s="226">
        <f t="shared" si="390"/>
        <v>0</v>
      </c>
      <c r="BM960" s="226">
        <f t="shared" si="390"/>
        <v>0</v>
      </c>
      <c r="BN960" s="226">
        <f t="shared" si="389"/>
        <v>0</v>
      </c>
      <c r="BO960" s="227">
        <f t="shared" si="389"/>
        <v>0</v>
      </c>
      <c r="BP960" s="227">
        <f t="shared" si="389"/>
        <v>0</v>
      </c>
      <c r="BQ960" s="227">
        <f t="shared" si="389"/>
        <v>0</v>
      </c>
      <c r="BR960" s="227">
        <f t="shared" si="380"/>
        <v>0</v>
      </c>
      <c r="BS960" s="226">
        <v>0</v>
      </c>
      <c r="BT960" s="226">
        <v>0</v>
      </c>
      <c r="BU960" s="226">
        <v>0</v>
      </c>
      <c r="BV960" s="226">
        <v>0</v>
      </c>
      <c r="BW960" s="227">
        <v>0</v>
      </c>
      <c r="BX960" s="227">
        <v>0</v>
      </c>
      <c r="BY960" s="227">
        <v>0</v>
      </c>
      <c r="BZ960" s="227">
        <v>0</v>
      </c>
      <c r="CA960" s="226">
        <v>0</v>
      </c>
      <c r="CB960" s="226">
        <f>IFERROR(VLOOKUP($G960,[12]ITEM!$B$2:$AC$939,26,0),0)</f>
        <v>0</v>
      </c>
      <c r="CC960" s="226">
        <f>IFERROR(VLOOKUP($G960,[12]ITEM!$B$2:$AC$939,27,0),0)</f>
        <v>0</v>
      </c>
      <c r="CD960" s="226">
        <f>IFERROR(VLOOKUP($G960,[12]ITEM!$B$2:$AC$939,28,0),0)</f>
        <v>0</v>
      </c>
      <c r="CE960" s="227">
        <v>0</v>
      </c>
      <c r="CF960" s="227">
        <v>0</v>
      </c>
      <c r="CG960" s="227">
        <v>0</v>
      </c>
      <c r="CH960" s="227">
        <v>0</v>
      </c>
      <c r="CI960" s="375"/>
      <c r="CJ960" s="226">
        <f t="shared" si="379"/>
        <v>5</v>
      </c>
      <c r="CK960" s="226">
        <f t="shared" si="379"/>
        <v>7</v>
      </c>
      <c r="CL960" s="226">
        <f t="shared" si="379"/>
        <v>7</v>
      </c>
      <c r="CM960" s="226">
        <f t="shared" si="378"/>
        <v>8</v>
      </c>
      <c r="CN960" s="227">
        <f t="shared" si="378"/>
        <v>4</v>
      </c>
      <c r="CO960" s="227">
        <f t="shared" si="378"/>
        <v>5</v>
      </c>
      <c r="CP960" s="227">
        <f t="shared" si="378"/>
        <v>5</v>
      </c>
      <c r="CQ960" s="227">
        <f t="shared" si="378"/>
        <v>6</v>
      </c>
      <c r="CR960" s="226">
        <v>1</v>
      </c>
      <c r="CS960" s="226">
        <v>2</v>
      </c>
      <c r="CT960" s="226">
        <v>2</v>
      </c>
      <c r="CU960" s="226">
        <v>3</v>
      </c>
      <c r="CV960" s="227">
        <f t="shared" si="369"/>
        <v>0</v>
      </c>
      <c r="CW960" s="227">
        <f>CV960*(1+('[13]GROWTH (YoY)'!AR960/100))</f>
        <v>0</v>
      </c>
      <c r="CX960" s="227">
        <f>CW960*(1+('[13]GROWTH (YoY)'!AS960/100))</f>
        <v>0</v>
      </c>
      <c r="CY960" s="227">
        <f>CX960*(1+('[13]GROWTH (YoY)'!AT960/100))</f>
        <v>0</v>
      </c>
      <c r="CZ960" s="226">
        <v>3</v>
      </c>
      <c r="DA960" s="226">
        <v>4</v>
      </c>
      <c r="DB960" s="226">
        <v>4</v>
      </c>
      <c r="DC960" s="226">
        <v>4</v>
      </c>
      <c r="DD960" s="227">
        <v>3</v>
      </c>
      <c r="DE960" s="227">
        <v>4</v>
      </c>
      <c r="DF960" s="227">
        <v>4</v>
      </c>
      <c r="DG960" s="227">
        <v>5</v>
      </c>
      <c r="DH960" s="226">
        <v>1</v>
      </c>
      <c r="DI960" s="226">
        <v>1</v>
      </c>
      <c r="DJ960" s="226">
        <v>1</v>
      </c>
      <c r="DK960" s="226">
        <v>1</v>
      </c>
      <c r="DL960" s="227">
        <v>1</v>
      </c>
      <c r="DM960" s="227">
        <v>1</v>
      </c>
      <c r="DN960" s="227">
        <v>1</v>
      </c>
      <c r="DO960" s="227">
        <v>1</v>
      </c>
      <c r="DP960" s="376">
        <f t="shared" si="392"/>
        <v>0</v>
      </c>
      <c r="DQ960" s="226">
        <f t="shared" si="392"/>
        <v>0</v>
      </c>
      <c r="DR960" s="226">
        <f t="shared" si="392"/>
        <v>0</v>
      </c>
      <c r="DS960" s="226">
        <f t="shared" si="391"/>
        <v>0</v>
      </c>
      <c r="DT960" s="227">
        <f t="shared" si="391"/>
        <v>0</v>
      </c>
      <c r="DU960" s="227">
        <f t="shared" si="391"/>
        <v>1</v>
      </c>
      <c r="DV960" s="227">
        <f t="shared" si="391"/>
        <v>0</v>
      </c>
      <c r="DW960" s="227">
        <f t="shared" si="391"/>
        <v>1</v>
      </c>
      <c r="DX960" s="377">
        <f t="shared" si="386"/>
        <v>0.4</v>
      </c>
      <c r="DY960" s="377">
        <f t="shared" si="386"/>
        <v>0.35</v>
      </c>
      <c r="DZ960" s="377">
        <f t="shared" si="386"/>
        <v>0.33333333333333331</v>
      </c>
      <c r="EA960" s="377">
        <f t="shared" si="386"/>
        <v>0.34782608695652173</v>
      </c>
      <c r="EB960" s="378">
        <f t="shared" si="386"/>
        <v>0.5</v>
      </c>
      <c r="EC960" s="378">
        <f t="shared" si="386"/>
        <v>0.5</v>
      </c>
      <c r="ED960" s="378">
        <f t="shared" si="386"/>
        <v>0.5</v>
      </c>
      <c r="EE960" s="378">
        <f t="shared" si="393"/>
        <v>0.5</v>
      </c>
      <c r="EG960" s="226">
        <v>15</v>
      </c>
      <c r="EH960" s="226">
        <v>6</v>
      </c>
      <c r="EI960" s="226">
        <v>9</v>
      </c>
      <c r="EJ960" s="226">
        <v>4</v>
      </c>
      <c r="EK960" s="226">
        <v>5</v>
      </c>
      <c r="EL960" s="226">
        <v>348</v>
      </c>
      <c r="EM960" s="226">
        <v>232</v>
      </c>
      <c r="EN960" s="379">
        <f t="shared" si="373"/>
        <v>0.4</v>
      </c>
      <c r="EO960" s="226">
        <f t="shared" si="374"/>
        <v>44.444444444444443</v>
      </c>
      <c r="EP960" s="379">
        <f t="shared" si="375"/>
        <v>0.33333333333333331</v>
      </c>
      <c r="EQ960" s="226">
        <f t="shared" si="376"/>
        <v>14367.816091954022</v>
      </c>
      <c r="ER960" s="226">
        <f t="shared" si="377"/>
        <v>1436.7816091954021</v>
      </c>
      <c r="ES960" s="292"/>
      <c r="ET960" s="227">
        <v>20</v>
      </c>
      <c r="EU960" s="227">
        <v>10</v>
      </c>
      <c r="EV960" s="227">
        <v>9</v>
      </c>
      <c r="EW960" s="227">
        <v>5</v>
      </c>
      <c r="EX960" s="227">
        <v>4</v>
      </c>
      <c r="EY960" s="227">
        <v>240</v>
      </c>
      <c r="EZ960" s="227">
        <v>193</v>
      </c>
      <c r="FA960" s="380">
        <f t="shared" si="381"/>
        <v>0.5</v>
      </c>
      <c r="FB960" s="228">
        <f t="shared" si="382"/>
        <v>55.555555555555557</v>
      </c>
      <c r="FC960" s="380">
        <f t="shared" si="383"/>
        <v>0.2</v>
      </c>
      <c r="FD960" s="227">
        <f t="shared" si="384"/>
        <v>16666.666666666668</v>
      </c>
      <c r="FE960" s="227">
        <f t="shared" si="385"/>
        <v>2158.8946459412782</v>
      </c>
      <c r="FF960" s="227">
        <v>9</v>
      </c>
      <c r="FG960" s="228">
        <f t="shared" si="370"/>
        <v>55.555555555555557</v>
      </c>
      <c r="FH960" s="227">
        <v>5</v>
      </c>
      <c r="FI960" s="227">
        <v>9</v>
      </c>
      <c r="FJ960" s="227">
        <v>0</v>
      </c>
      <c r="FK960" s="227">
        <f t="shared" si="371"/>
        <v>4</v>
      </c>
      <c r="FL960" s="227">
        <v>1</v>
      </c>
      <c r="FM960" s="227">
        <f t="shared" si="372"/>
        <v>3</v>
      </c>
      <c r="FZ960" s="229"/>
      <c r="GA960" s="229"/>
      <c r="GB960" s="229"/>
      <c r="GC960" s="229"/>
      <c r="GD960" s="229"/>
    </row>
    <row r="961" spans="1:186" s="368" customFormat="1">
      <c r="A961" s="287" t="s">
        <v>2304</v>
      </c>
      <c r="B961" s="369" t="s">
        <v>2305</v>
      </c>
      <c r="C961" s="287" t="s">
        <v>2306</v>
      </c>
      <c r="D961" s="287" t="s">
        <v>87</v>
      </c>
      <c r="E961" s="369" t="s">
        <v>2307</v>
      </c>
      <c r="F961" s="287">
        <v>958</v>
      </c>
      <c r="G961" s="392" t="s">
        <v>2324</v>
      </c>
      <c r="H961" s="392" t="s">
        <v>2325</v>
      </c>
      <c r="I961" s="287" t="s">
        <v>2310</v>
      </c>
      <c r="J961" s="369" t="s">
        <v>2311</v>
      </c>
      <c r="K961" s="287" t="s">
        <v>1164</v>
      </c>
      <c r="L961" s="369" t="s">
        <v>2218</v>
      </c>
      <c r="M961" s="369" t="s">
        <v>3124</v>
      </c>
      <c r="N961" s="372">
        <v>1</v>
      </c>
      <c r="O961" s="373">
        <v>10</v>
      </c>
      <c r="P961" s="373">
        <v>18</v>
      </c>
      <c r="Q961" s="373">
        <v>20</v>
      </c>
      <c r="R961" s="373">
        <v>22</v>
      </c>
      <c r="S961" s="374">
        <v>34</v>
      </c>
      <c r="T961" s="374">
        <v>38</v>
      </c>
      <c r="U961" s="374">
        <v>41</v>
      </c>
      <c r="V961" s="374">
        <v>47</v>
      </c>
      <c r="W961" s="373">
        <v>4</v>
      </c>
      <c r="X961" s="373">
        <v>8</v>
      </c>
      <c r="Y961" s="373">
        <v>9</v>
      </c>
      <c r="Z961" s="373">
        <v>10</v>
      </c>
      <c r="AA961" s="374">
        <v>16</v>
      </c>
      <c r="AB961" s="374">
        <v>18</v>
      </c>
      <c r="AC961" s="374">
        <v>20</v>
      </c>
      <c r="AD961" s="374">
        <v>23</v>
      </c>
      <c r="AE961" s="373">
        <v>0</v>
      </c>
      <c r="AF961" s="373">
        <v>0</v>
      </c>
      <c r="AG961" s="373">
        <v>0</v>
      </c>
      <c r="AH961" s="373">
        <v>0</v>
      </c>
      <c r="AI961" s="374">
        <v>1</v>
      </c>
      <c r="AJ961" s="374">
        <v>1</v>
      </c>
      <c r="AK961" s="374">
        <v>1</v>
      </c>
      <c r="AL961" s="374">
        <v>1</v>
      </c>
      <c r="AM961" s="226">
        <v>6</v>
      </c>
      <c r="AN961" s="226">
        <v>10</v>
      </c>
      <c r="AO961" s="226">
        <v>11</v>
      </c>
      <c r="AP961" s="226">
        <v>12</v>
      </c>
      <c r="AQ961" s="227">
        <v>18</v>
      </c>
      <c r="AR961" s="227">
        <v>20</v>
      </c>
      <c r="AS961" s="227">
        <v>22</v>
      </c>
      <c r="AT961" s="227">
        <v>24</v>
      </c>
      <c r="AU961" s="226">
        <v>3</v>
      </c>
      <c r="AV961" s="226">
        <v>4</v>
      </c>
      <c r="AW961" s="226">
        <v>5</v>
      </c>
      <c r="AX961" s="226">
        <v>5</v>
      </c>
      <c r="AY961" s="227">
        <v>8</v>
      </c>
      <c r="AZ961" s="227">
        <v>9</v>
      </c>
      <c r="BA961" s="227">
        <v>9</v>
      </c>
      <c r="BB961" s="227">
        <v>10</v>
      </c>
      <c r="BC961" s="226">
        <f t="shared" si="388"/>
        <v>3</v>
      </c>
      <c r="BD961" s="226">
        <f t="shared" si="388"/>
        <v>6</v>
      </c>
      <c r="BE961" s="226">
        <f t="shared" si="388"/>
        <v>6</v>
      </c>
      <c r="BF961" s="226">
        <f t="shared" si="388"/>
        <v>7</v>
      </c>
      <c r="BG961" s="218">
        <f t="shared" si="394"/>
        <v>10</v>
      </c>
      <c r="BH961" s="218">
        <f t="shared" si="394"/>
        <v>11</v>
      </c>
      <c r="BI961" s="218">
        <f t="shared" si="394"/>
        <v>12</v>
      </c>
      <c r="BJ961" s="218">
        <f t="shared" si="394"/>
        <v>14</v>
      </c>
      <c r="BK961" s="226">
        <f t="shared" si="390"/>
        <v>0</v>
      </c>
      <c r="BL961" s="226">
        <f t="shared" si="390"/>
        <v>0</v>
      </c>
      <c r="BM961" s="226">
        <f t="shared" si="390"/>
        <v>0</v>
      </c>
      <c r="BN961" s="226">
        <f t="shared" si="389"/>
        <v>0</v>
      </c>
      <c r="BO961" s="227">
        <f t="shared" si="389"/>
        <v>0</v>
      </c>
      <c r="BP961" s="227">
        <f t="shared" si="389"/>
        <v>0</v>
      </c>
      <c r="BQ961" s="227">
        <f t="shared" si="389"/>
        <v>1</v>
      </c>
      <c r="BR961" s="227">
        <f t="shared" si="380"/>
        <v>0</v>
      </c>
      <c r="BS961" s="226">
        <v>0</v>
      </c>
      <c r="BT961" s="226">
        <v>0</v>
      </c>
      <c r="BU961" s="226">
        <v>0</v>
      </c>
      <c r="BV961" s="226">
        <v>0</v>
      </c>
      <c r="BW961" s="227">
        <v>0</v>
      </c>
      <c r="BX961" s="227">
        <v>0</v>
      </c>
      <c r="BY961" s="227">
        <v>1</v>
      </c>
      <c r="BZ961" s="227">
        <v>0</v>
      </c>
      <c r="CA961" s="226">
        <v>0</v>
      </c>
      <c r="CB961" s="226">
        <f>IFERROR(VLOOKUP($G961,[12]ITEM!$B$2:$AC$939,26,0),0)</f>
        <v>0</v>
      </c>
      <c r="CC961" s="226">
        <f>IFERROR(VLOOKUP($G961,[12]ITEM!$B$2:$AC$939,27,0),0)</f>
        <v>0</v>
      </c>
      <c r="CD961" s="226">
        <f>IFERROR(VLOOKUP($G961,[12]ITEM!$B$2:$AC$939,28,0),0)</f>
        <v>0</v>
      </c>
      <c r="CE961" s="227">
        <v>0</v>
      </c>
      <c r="CF961" s="227">
        <v>0</v>
      </c>
      <c r="CG961" s="227">
        <v>0</v>
      </c>
      <c r="CH961" s="227">
        <v>0</v>
      </c>
      <c r="CI961" s="375"/>
      <c r="CJ961" s="226">
        <f t="shared" si="379"/>
        <v>3</v>
      </c>
      <c r="CK961" s="226">
        <f t="shared" si="379"/>
        <v>5</v>
      </c>
      <c r="CL961" s="226">
        <f t="shared" si="379"/>
        <v>5</v>
      </c>
      <c r="CM961" s="226">
        <f t="shared" si="378"/>
        <v>6</v>
      </c>
      <c r="CN961" s="227">
        <f t="shared" si="378"/>
        <v>10</v>
      </c>
      <c r="CO961" s="227">
        <f t="shared" si="378"/>
        <v>11.100666440975186</v>
      </c>
      <c r="CP961" s="227">
        <f t="shared" si="378"/>
        <v>12.197319090419951</v>
      </c>
      <c r="CQ961" s="227">
        <f t="shared" si="378"/>
        <v>14.296567468811737</v>
      </c>
      <c r="CR961" s="226">
        <v>1</v>
      </c>
      <c r="CS961" s="226">
        <v>2</v>
      </c>
      <c r="CT961" s="226">
        <v>2</v>
      </c>
      <c r="CU961" s="226">
        <v>3</v>
      </c>
      <c r="CV961" s="227">
        <f t="shared" si="369"/>
        <v>1</v>
      </c>
      <c r="CW961" s="227">
        <f>CV961*(1+('[13]GROWTH (YoY)'!AR961/100))</f>
        <v>1.1006664409751852</v>
      </c>
      <c r="CX961" s="227">
        <f>CW961*(1+('[13]GROWTH (YoY)'!AS961/100))</f>
        <v>1.1973190904199513</v>
      </c>
      <c r="CY961" s="227">
        <f>CX961*(1+('[13]GROWTH (YoY)'!AT961/100))</f>
        <v>1.2965674688117377</v>
      </c>
      <c r="CZ961" s="226">
        <v>2</v>
      </c>
      <c r="DA961" s="226">
        <v>3</v>
      </c>
      <c r="DB961" s="226">
        <v>3</v>
      </c>
      <c r="DC961" s="226">
        <v>3</v>
      </c>
      <c r="DD961" s="227">
        <v>9</v>
      </c>
      <c r="DE961" s="227">
        <v>10</v>
      </c>
      <c r="DF961" s="227">
        <v>11</v>
      </c>
      <c r="DG961" s="227">
        <v>13</v>
      </c>
      <c r="DH961" s="226">
        <v>0</v>
      </c>
      <c r="DI961" s="226">
        <v>0</v>
      </c>
      <c r="DJ961" s="226">
        <v>0</v>
      </c>
      <c r="DK961" s="226">
        <v>0</v>
      </c>
      <c r="DL961" s="227">
        <v>0</v>
      </c>
      <c r="DM961" s="227">
        <v>0</v>
      </c>
      <c r="DN961" s="227">
        <v>0</v>
      </c>
      <c r="DO961" s="227">
        <v>0</v>
      </c>
      <c r="DP961" s="376">
        <f t="shared" si="392"/>
        <v>0</v>
      </c>
      <c r="DQ961" s="226">
        <f t="shared" si="392"/>
        <v>1</v>
      </c>
      <c r="DR961" s="226">
        <f t="shared" si="392"/>
        <v>1</v>
      </c>
      <c r="DS961" s="226">
        <f t="shared" si="391"/>
        <v>1</v>
      </c>
      <c r="DT961" s="227">
        <f t="shared" si="391"/>
        <v>0</v>
      </c>
      <c r="DU961" s="227">
        <f t="shared" si="391"/>
        <v>-0.10066644097518562</v>
      </c>
      <c r="DV961" s="227">
        <f t="shared" si="391"/>
        <v>-0.19731909041995088</v>
      </c>
      <c r="DW961" s="227">
        <f t="shared" si="391"/>
        <v>-0.29656746881173746</v>
      </c>
      <c r="DX961" s="377">
        <f t="shared" si="386"/>
        <v>0.4</v>
      </c>
      <c r="DY961" s="377">
        <f t="shared" si="386"/>
        <v>0.44444444444444442</v>
      </c>
      <c r="DZ961" s="377">
        <f t="shared" si="386"/>
        <v>0.45</v>
      </c>
      <c r="EA961" s="377">
        <f t="shared" si="386"/>
        <v>0.45454545454545453</v>
      </c>
      <c r="EB961" s="378">
        <f t="shared" si="386"/>
        <v>0.47058823529411764</v>
      </c>
      <c r="EC961" s="378">
        <f t="shared" si="386"/>
        <v>0.47368421052631576</v>
      </c>
      <c r="ED961" s="378">
        <f t="shared" si="386"/>
        <v>0.48780487804878048</v>
      </c>
      <c r="EE961" s="378">
        <f t="shared" si="393"/>
        <v>0.48936170212765956</v>
      </c>
      <c r="EG961" s="226">
        <v>10</v>
      </c>
      <c r="EH961" s="226">
        <v>4</v>
      </c>
      <c r="EI961" s="226">
        <v>6</v>
      </c>
      <c r="EJ961" s="226">
        <v>3</v>
      </c>
      <c r="EK961" s="226">
        <v>31</v>
      </c>
      <c r="EL961" s="226">
        <v>281</v>
      </c>
      <c r="EM961" s="226">
        <v>202</v>
      </c>
      <c r="EN961" s="379">
        <f t="shared" si="373"/>
        <v>0.4</v>
      </c>
      <c r="EO961" s="226">
        <f t="shared" si="374"/>
        <v>50</v>
      </c>
      <c r="EP961" s="379">
        <f t="shared" si="375"/>
        <v>3.1</v>
      </c>
      <c r="EQ961" s="226">
        <f t="shared" si="376"/>
        <v>110320.28469750889</v>
      </c>
      <c r="ER961" s="226">
        <f t="shared" si="377"/>
        <v>1237.6237623762377</v>
      </c>
      <c r="ES961" s="292"/>
      <c r="ET961" s="227">
        <v>34</v>
      </c>
      <c r="EU961" s="227">
        <v>16</v>
      </c>
      <c r="EV961" s="227">
        <v>18</v>
      </c>
      <c r="EW961" s="227">
        <v>8</v>
      </c>
      <c r="EX961" s="227">
        <v>96</v>
      </c>
      <c r="EY961" s="227">
        <v>827</v>
      </c>
      <c r="EZ961" s="227">
        <v>547</v>
      </c>
      <c r="FA961" s="380">
        <f t="shared" si="381"/>
        <v>0.47058823529411764</v>
      </c>
      <c r="FB961" s="228">
        <f t="shared" si="382"/>
        <v>44.444444444444443</v>
      </c>
      <c r="FC961" s="380">
        <f t="shared" si="383"/>
        <v>2.8235294117647061</v>
      </c>
      <c r="FD961" s="227">
        <f t="shared" si="384"/>
        <v>116082.22490931077</v>
      </c>
      <c r="FE961" s="227">
        <f t="shared" si="385"/>
        <v>1218.769043266301</v>
      </c>
      <c r="FF961" s="227">
        <v>18</v>
      </c>
      <c r="FG961" s="228">
        <f t="shared" si="370"/>
        <v>44.444444444444443</v>
      </c>
      <c r="FH961" s="227">
        <v>8</v>
      </c>
      <c r="FI961" s="227">
        <v>18</v>
      </c>
      <c r="FJ961" s="227">
        <v>0</v>
      </c>
      <c r="FK961" s="227">
        <f t="shared" si="371"/>
        <v>10</v>
      </c>
      <c r="FL961" s="227">
        <v>2</v>
      </c>
      <c r="FM961" s="227">
        <f t="shared" si="372"/>
        <v>8</v>
      </c>
      <c r="FZ961" s="229"/>
      <c r="GA961" s="229"/>
      <c r="GB961" s="229"/>
      <c r="GC961" s="229"/>
      <c r="GD961" s="229"/>
    </row>
    <row r="962" spans="1:186" s="368" customFormat="1">
      <c r="A962" s="287" t="s">
        <v>2304</v>
      </c>
      <c r="B962" s="369" t="s">
        <v>2305</v>
      </c>
      <c r="C962" s="287" t="s">
        <v>2306</v>
      </c>
      <c r="D962" s="287" t="s">
        <v>87</v>
      </c>
      <c r="E962" s="369" t="s">
        <v>2307</v>
      </c>
      <c r="F962" s="287">
        <v>959</v>
      </c>
      <c r="G962" s="392" t="s">
        <v>2326</v>
      </c>
      <c r="H962" s="392" t="s">
        <v>2327</v>
      </c>
      <c r="I962" s="287" t="s">
        <v>2310</v>
      </c>
      <c r="J962" s="369" t="s">
        <v>2311</v>
      </c>
      <c r="K962" s="287" t="s">
        <v>1164</v>
      </c>
      <c r="L962" s="369" t="s">
        <v>2218</v>
      </c>
      <c r="M962" s="369" t="s">
        <v>3124</v>
      </c>
      <c r="N962" s="372">
        <v>1</v>
      </c>
      <c r="O962" s="373">
        <v>28</v>
      </c>
      <c r="P962" s="373">
        <v>47</v>
      </c>
      <c r="Q962" s="373">
        <v>49</v>
      </c>
      <c r="R962" s="373">
        <v>51</v>
      </c>
      <c r="S962" s="374">
        <v>36</v>
      </c>
      <c r="T962" s="374">
        <v>42</v>
      </c>
      <c r="U962" s="374">
        <v>46</v>
      </c>
      <c r="V962" s="374">
        <v>44</v>
      </c>
      <c r="W962" s="373">
        <v>21</v>
      </c>
      <c r="X962" s="373">
        <v>34</v>
      </c>
      <c r="Y962" s="373">
        <v>34</v>
      </c>
      <c r="Z962" s="373">
        <v>35</v>
      </c>
      <c r="AA962" s="374">
        <v>18</v>
      </c>
      <c r="AB962" s="374">
        <v>21</v>
      </c>
      <c r="AC962" s="374">
        <v>23</v>
      </c>
      <c r="AD962" s="374">
        <v>20</v>
      </c>
      <c r="AE962" s="373">
        <v>0</v>
      </c>
      <c r="AF962" s="373">
        <v>0</v>
      </c>
      <c r="AG962" s="373">
        <v>0</v>
      </c>
      <c r="AH962" s="373">
        <v>0</v>
      </c>
      <c r="AI962" s="374">
        <v>1</v>
      </c>
      <c r="AJ962" s="374">
        <v>1</v>
      </c>
      <c r="AK962" s="374">
        <v>1</v>
      </c>
      <c r="AL962" s="374">
        <v>1</v>
      </c>
      <c r="AM962" s="226">
        <v>7</v>
      </c>
      <c r="AN962" s="226">
        <v>13</v>
      </c>
      <c r="AO962" s="226">
        <v>15</v>
      </c>
      <c r="AP962" s="226">
        <v>16</v>
      </c>
      <c r="AQ962" s="227">
        <v>18</v>
      </c>
      <c r="AR962" s="227">
        <v>21</v>
      </c>
      <c r="AS962" s="227">
        <v>23</v>
      </c>
      <c r="AT962" s="227">
        <v>23</v>
      </c>
      <c r="AU962" s="226">
        <v>3</v>
      </c>
      <c r="AV962" s="226">
        <v>6</v>
      </c>
      <c r="AW962" s="226">
        <v>7</v>
      </c>
      <c r="AX962" s="226">
        <v>8</v>
      </c>
      <c r="AY962" s="227">
        <v>9</v>
      </c>
      <c r="AZ962" s="227">
        <v>10</v>
      </c>
      <c r="BA962" s="227">
        <v>11</v>
      </c>
      <c r="BB962" s="227">
        <v>11</v>
      </c>
      <c r="BC962" s="226">
        <f t="shared" si="388"/>
        <v>2</v>
      </c>
      <c r="BD962" s="226">
        <f t="shared" si="388"/>
        <v>2</v>
      </c>
      <c r="BE962" s="226">
        <f t="shared" si="388"/>
        <v>-2</v>
      </c>
      <c r="BF962" s="226">
        <f t="shared" si="388"/>
        <v>-7</v>
      </c>
      <c r="BG962" s="218">
        <f t="shared" si="394"/>
        <v>5</v>
      </c>
      <c r="BH962" s="218">
        <f t="shared" si="394"/>
        <v>2</v>
      </c>
      <c r="BI962" s="218">
        <f t="shared" si="394"/>
        <v>-2</v>
      </c>
      <c r="BJ962" s="218">
        <f t="shared" si="394"/>
        <v>3</v>
      </c>
      <c r="BK962" s="226">
        <f t="shared" si="390"/>
        <v>2</v>
      </c>
      <c r="BL962" s="226">
        <f t="shared" si="390"/>
        <v>5</v>
      </c>
      <c r="BM962" s="226">
        <f t="shared" si="390"/>
        <v>10</v>
      </c>
      <c r="BN962" s="226">
        <f t="shared" si="389"/>
        <v>15</v>
      </c>
      <c r="BO962" s="227">
        <f t="shared" si="389"/>
        <v>4</v>
      </c>
      <c r="BP962" s="227">
        <f t="shared" si="389"/>
        <v>9</v>
      </c>
      <c r="BQ962" s="227">
        <f t="shared" si="389"/>
        <v>14</v>
      </c>
      <c r="BR962" s="227">
        <f t="shared" si="380"/>
        <v>9</v>
      </c>
      <c r="BS962" s="226">
        <v>2</v>
      </c>
      <c r="BT962" s="226">
        <v>5</v>
      </c>
      <c r="BU962" s="226">
        <v>10</v>
      </c>
      <c r="BV962" s="226">
        <v>15</v>
      </c>
      <c r="BW962" s="227">
        <v>4</v>
      </c>
      <c r="BX962" s="227">
        <v>9</v>
      </c>
      <c r="BY962" s="227">
        <v>14</v>
      </c>
      <c r="BZ962" s="227">
        <v>9</v>
      </c>
      <c r="CA962" s="226">
        <v>0</v>
      </c>
      <c r="CB962" s="226">
        <f>IFERROR(VLOOKUP($G962,[12]ITEM!$B$2:$AC$939,26,0),0)</f>
        <v>0</v>
      </c>
      <c r="CC962" s="226">
        <f>IFERROR(VLOOKUP($G962,[12]ITEM!$B$2:$AC$939,27,0),0)</f>
        <v>0</v>
      </c>
      <c r="CD962" s="226">
        <f>IFERROR(VLOOKUP($G962,[12]ITEM!$B$2:$AC$939,28,0),0)</f>
        <v>0</v>
      </c>
      <c r="CE962" s="227">
        <v>0</v>
      </c>
      <c r="CF962" s="227">
        <v>0</v>
      </c>
      <c r="CG962" s="227">
        <v>0</v>
      </c>
      <c r="CH962" s="227">
        <v>0</v>
      </c>
      <c r="CI962" s="375"/>
      <c r="CJ962" s="226">
        <f t="shared" si="379"/>
        <v>2</v>
      </c>
      <c r="CK962" s="226">
        <f t="shared" si="379"/>
        <v>11</v>
      </c>
      <c r="CL962" s="226">
        <f t="shared" si="379"/>
        <v>12</v>
      </c>
      <c r="CM962" s="226">
        <f t="shared" si="378"/>
        <v>13</v>
      </c>
      <c r="CN962" s="227">
        <f t="shared" si="378"/>
        <v>5</v>
      </c>
      <c r="CO962" s="227">
        <f t="shared" si="378"/>
        <v>6.4212529548527106</v>
      </c>
      <c r="CP962" s="227">
        <f t="shared" si="378"/>
        <v>6.9105438642023609</v>
      </c>
      <c r="CQ962" s="227">
        <f t="shared" si="378"/>
        <v>8.8836466769289366</v>
      </c>
      <c r="CR962" s="226">
        <v>2</v>
      </c>
      <c r="CS962" s="226">
        <v>4</v>
      </c>
      <c r="CT962" s="226">
        <v>4</v>
      </c>
      <c r="CU962" s="226">
        <v>5</v>
      </c>
      <c r="CV962" s="227">
        <f t="shared" si="369"/>
        <v>-4</v>
      </c>
      <c r="CW962" s="227">
        <f>CV962*(1+('[13]GROWTH (YoY)'!AR962/100))</f>
        <v>-4.5787470451472894</v>
      </c>
      <c r="CX962" s="227">
        <f>CW962*(1+('[13]GROWTH (YoY)'!AS962/100))</f>
        <v>-5.0894561357976391</v>
      </c>
      <c r="CY962" s="227">
        <f>CX962*(1+('[13]GROWTH (YoY)'!AT962/100))</f>
        <v>-5.1163533230710625</v>
      </c>
      <c r="CZ962" s="226">
        <v>1</v>
      </c>
      <c r="DA962" s="226">
        <v>2</v>
      </c>
      <c r="DB962" s="226">
        <v>2</v>
      </c>
      <c r="DC962" s="226">
        <v>2</v>
      </c>
      <c r="DD962" s="227">
        <v>4</v>
      </c>
      <c r="DE962" s="227">
        <v>5</v>
      </c>
      <c r="DF962" s="227">
        <v>6</v>
      </c>
      <c r="DG962" s="227">
        <v>7</v>
      </c>
      <c r="DH962" s="226">
        <v>-1</v>
      </c>
      <c r="DI962" s="226">
        <v>5</v>
      </c>
      <c r="DJ962" s="226">
        <v>6</v>
      </c>
      <c r="DK962" s="226">
        <v>6</v>
      </c>
      <c r="DL962" s="227">
        <v>5</v>
      </c>
      <c r="DM962" s="227">
        <v>6</v>
      </c>
      <c r="DN962" s="227">
        <v>6</v>
      </c>
      <c r="DO962" s="227">
        <v>7</v>
      </c>
      <c r="DP962" s="376">
        <f t="shared" si="392"/>
        <v>0</v>
      </c>
      <c r="DQ962" s="226">
        <f t="shared" si="392"/>
        <v>-9</v>
      </c>
      <c r="DR962" s="226">
        <f t="shared" si="392"/>
        <v>-14</v>
      </c>
      <c r="DS962" s="226">
        <f t="shared" si="391"/>
        <v>-20</v>
      </c>
      <c r="DT962" s="227">
        <f t="shared" si="391"/>
        <v>0</v>
      </c>
      <c r="DU962" s="227">
        <f t="shared" si="391"/>
        <v>-4.4212529548527106</v>
      </c>
      <c r="DV962" s="227">
        <f t="shared" si="391"/>
        <v>-8.91054386420236</v>
      </c>
      <c r="DW962" s="227">
        <f t="shared" si="391"/>
        <v>-5.8836466769289366</v>
      </c>
      <c r="DX962" s="377">
        <f t="shared" si="386"/>
        <v>0.75</v>
      </c>
      <c r="DY962" s="377">
        <f t="shared" si="386"/>
        <v>0.72340425531914898</v>
      </c>
      <c r="DZ962" s="377">
        <f t="shared" si="386"/>
        <v>0.69387755102040816</v>
      </c>
      <c r="EA962" s="377">
        <f t="shared" si="386"/>
        <v>0.68627450980392157</v>
      </c>
      <c r="EB962" s="378">
        <f t="shared" si="386"/>
        <v>0.5</v>
      </c>
      <c r="EC962" s="378">
        <f t="shared" si="386"/>
        <v>0.5</v>
      </c>
      <c r="ED962" s="378">
        <f t="shared" si="386"/>
        <v>0.5</v>
      </c>
      <c r="EE962" s="378">
        <f t="shared" si="393"/>
        <v>0.45454545454545453</v>
      </c>
      <c r="EG962" s="226">
        <v>28</v>
      </c>
      <c r="EH962" s="226">
        <v>21</v>
      </c>
      <c r="EI962" s="226">
        <v>7</v>
      </c>
      <c r="EJ962" s="226">
        <v>3</v>
      </c>
      <c r="EK962" s="226">
        <v>4</v>
      </c>
      <c r="EL962" s="226">
        <v>241</v>
      </c>
      <c r="EM962" s="226">
        <v>199</v>
      </c>
      <c r="EN962" s="379">
        <f t="shared" si="373"/>
        <v>0.75</v>
      </c>
      <c r="EO962" s="226">
        <f t="shared" si="374"/>
        <v>42.857142857142854</v>
      </c>
      <c r="EP962" s="379">
        <f t="shared" si="375"/>
        <v>0.14285714285714285</v>
      </c>
      <c r="EQ962" s="226">
        <f t="shared" si="376"/>
        <v>16597.510373443984</v>
      </c>
      <c r="ER962" s="226">
        <f t="shared" si="377"/>
        <v>1256.2814070351758</v>
      </c>
      <c r="ES962" s="292"/>
      <c r="ET962" s="227">
        <v>36</v>
      </c>
      <c r="EU962" s="227">
        <v>18</v>
      </c>
      <c r="EV962" s="227">
        <v>18</v>
      </c>
      <c r="EW962" s="227">
        <v>9</v>
      </c>
      <c r="EX962" s="227">
        <v>61</v>
      </c>
      <c r="EY962" s="227">
        <v>439</v>
      </c>
      <c r="EZ962" s="227">
        <v>391</v>
      </c>
      <c r="FA962" s="380">
        <f t="shared" si="381"/>
        <v>0.5</v>
      </c>
      <c r="FB962" s="228">
        <f t="shared" si="382"/>
        <v>50</v>
      </c>
      <c r="FC962" s="380">
        <f t="shared" si="383"/>
        <v>1.6944444444444444</v>
      </c>
      <c r="FD962" s="227">
        <f t="shared" si="384"/>
        <v>138952.16400911161</v>
      </c>
      <c r="FE962" s="227">
        <f t="shared" si="385"/>
        <v>1918.158567774936</v>
      </c>
      <c r="FF962" s="227">
        <v>18</v>
      </c>
      <c r="FG962" s="228">
        <f t="shared" si="370"/>
        <v>50</v>
      </c>
      <c r="FH962" s="227">
        <v>9</v>
      </c>
      <c r="FI962" s="227">
        <v>18</v>
      </c>
      <c r="FJ962" s="227">
        <v>0</v>
      </c>
      <c r="FK962" s="227">
        <f t="shared" si="371"/>
        <v>9</v>
      </c>
      <c r="FL962" s="227">
        <v>2</v>
      </c>
      <c r="FM962" s="227">
        <f t="shared" si="372"/>
        <v>7</v>
      </c>
      <c r="FZ962" s="229"/>
      <c r="GA962" s="229"/>
      <c r="GB962" s="229"/>
      <c r="GC962" s="229"/>
      <c r="GD962" s="229"/>
    </row>
    <row r="963" spans="1:186" s="368" customFormat="1">
      <c r="A963" s="287" t="s">
        <v>2304</v>
      </c>
      <c r="B963" s="369" t="s">
        <v>2305</v>
      </c>
      <c r="C963" s="287" t="s">
        <v>2306</v>
      </c>
      <c r="D963" s="287" t="s">
        <v>87</v>
      </c>
      <c r="E963" s="369" t="s">
        <v>2307</v>
      </c>
      <c r="F963" s="287">
        <v>960</v>
      </c>
      <c r="G963" s="392" t="s">
        <v>2328</v>
      </c>
      <c r="H963" s="392" t="s">
        <v>2329</v>
      </c>
      <c r="I963" s="287" t="s">
        <v>2310</v>
      </c>
      <c r="J963" s="369" t="s">
        <v>2311</v>
      </c>
      <c r="K963" s="287" t="s">
        <v>1164</v>
      </c>
      <c r="L963" s="369" t="s">
        <v>2218</v>
      </c>
      <c r="M963" s="369" t="s">
        <v>3124</v>
      </c>
      <c r="N963" s="372">
        <v>1</v>
      </c>
      <c r="O963" s="373">
        <v>4</v>
      </c>
      <c r="P963" s="373">
        <v>11</v>
      </c>
      <c r="Q963" s="373">
        <v>12</v>
      </c>
      <c r="R963" s="373">
        <v>13</v>
      </c>
      <c r="S963" s="374">
        <v>26</v>
      </c>
      <c r="T963" s="374">
        <v>30</v>
      </c>
      <c r="U963" s="374">
        <v>31</v>
      </c>
      <c r="V963" s="374">
        <v>33</v>
      </c>
      <c r="W963" s="373">
        <v>2</v>
      </c>
      <c r="X963" s="373">
        <v>7</v>
      </c>
      <c r="Y963" s="373">
        <v>8</v>
      </c>
      <c r="Z963" s="373">
        <v>8</v>
      </c>
      <c r="AA963" s="374">
        <v>11</v>
      </c>
      <c r="AB963" s="374">
        <v>13</v>
      </c>
      <c r="AC963" s="374">
        <v>14</v>
      </c>
      <c r="AD963" s="374">
        <v>14</v>
      </c>
      <c r="AE963" s="373">
        <v>0</v>
      </c>
      <c r="AF963" s="373">
        <v>0</v>
      </c>
      <c r="AG963" s="373">
        <v>0</v>
      </c>
      <c r="AH963" s="373">
        <v>0</v>
      </c>
      <c r="AI963" s="374">
        <v>1</v>
      </c>
      <c r="AJ963" s="374">
        <v>1</v>
      </c>
      <c r="AK963" s="374">
        <v>1</v>
      </c>
      <c r="AL963" s="374">
        <v>1</v>
      </c>
      <c r="AM963" s="226">
        <v>2</v>
      </c>
      <c r="AN963" s="226">
        <v>4</v>
      </c>
      <c r="AO963" s="226">
        <v>5</v>
      </c>
      <c r="AP963" s="226">
        <v>5</v>
      </c>
      <c r="AQ963" s="227">
        <v>15</v>
      </c>
      <c r="AR963" s="227">
        <v>17</v>
      </c>
      <c r="AS963" s="227">
        <v>18</v>
      </c>
      <c r="AT963" s="227">
        <v>19</v>
      </c>
      <c r="AU963" s="226">
        <v>1</v>
      </c>
      <c r="AV963" s="226">
        <v>2</v>
      </c>
      <c r="AW963" s="226">
        <v>2</v>
      </c>
      <c r="AX963" s="226">
        <v>2</v>
      </c>
      <c r="AY963" s="227">
        <v>7</v>
      </c>
      <c r="AZ963" s="227">
        <v>8</v>
      </c>
      <c r="BA963" s="227">
        <v>9</v>
      </c>
      <c r="BB963" s="227">
        <v>9</v>
      </c>
      <c r="BC963" s="226">
        <f t="shared" si="388"/>
        <v>1</v>
      </c>
      <c r="BD963" s="226">
        <f t="shared" si="388"/>
        <v>2</v>
      </c>
      <c r="BE963" s="226">
        <f t="shared" si="388"/>
        <v>2</v>
      </c>
      <c r="BF963" s="226">
        <f t="shared" si="388"/>
        <v>2</v>
      </c>
      <c r="BG963" s="218">
        <f t="shared" si="394"/>
        <v>8</v>
      </c>
      <c r="BH963" s="218">
        <f t="shared" si="394"/>
        <v>8</v>
      </c>
      <c r="BI963" s="218">
        <f t="shared" si="394"/>
        <v>8</v>
      </c>
      <c r="BJ963" s="218">
        <f t="shared" si="394"/>
        <v>9</v>
      </c>
      <c r="BK963" s="226">
        <f t="shared" si="390"/>
        <v>0</v>
      </c>
      <c r="BL963" s="226">
        <f t="shared" si="390"/>
        <v>0</v>
      </c>
      <c r="BM963" s="226">
        <f t="shared" si="390"/>
        <v>1</v>
      </c>
      <c r="BN963" s="226">
        <f t="shared" si="389"/>
        <v>1</v>
      </c>
      <c r="BO963" s="227">
        <f t="shared" si="389"/>
        <v>0</v>
      </c>
      <c r="BP963" s="227">
        <f t="shared" si="389"/>
        <v>1</v>
      </c>
      <c r="BQ963" s="227">
        <f t="shared" si="389"/>
        <v>1</v>
      </c>
      <c r="BR963" s="227">
        <f t="shared" si="380"/>
        <v>1</v>
      </c>
      <c r="BS963" s="226">
        <v>0</v>
      </c>
      <c r="BT963" s="226">
        <v>0</v>
      </c>
      <c r="BU963" s="226">
        <v>1</v>
      </c>
      <c r="BV963" s="226">
        <v>1</v>
      </c>
      <c r="BW963" s="227">
        <v>0</v>
      </c>
      <c r="BX963" s="227">
        <v>1</v>
      </c>
      <c r="BY963" s="227">
        <v>1</v>
      </c>
      <c r="BZ963" s="227">
        <v>1</v>
      </c>
      <c r="CA963" s="226">
        <v>0</v>
      </c>
      <c r="CB963" s="226">
        <f>IFERROR(VLOOKUP($G963,[12]ITEM!$B$2:$AC$939,26,0),0)</f>
        <v>0</v>
      </c>
      <c r="CC963" s="226">
        <f>IFERROR(VLOOKUP($G963,[12]ITEM!$B$2:$AC$939,27,0),0)</f>
        <v>0</v>
      </c>
      <c r="CD963" s="226">
        <f>IFERROR(VLOOKUP($G963,[12]ITEM!$B$2:$AC$939,28,0),0)</f>
        <v>0</v>
      </c>
      <c r="CE963" s="227">
        <v>0</v>
      </c>
      <c r="CF963" s="227">
        <v>0</v>
      </c>
      <c r="CG963" s="227">
        <v>0</v>
      </c>
      <c r="CH963" s="227">
        <v>0</v>
      </c>
      <c r="CI963" s="375"/>
      <c r="CJ963" s="226">
        <f t="shared" si="379"/>
        <v>1</v>
      </c>
      <c r="CK963" s="226">
        <f t="shared" si="379"/>
        <v>2</v>
      </c>
      <c r="CL963" s="226">
        <f t="shared" si="379"/>
        <v>2</v>
      </c>
      <c r="CM963" s="226">
        <f t="shared" si="378"/>
        <v>2</v>
      </c>
      <c r="CN963" s="227">
        <f t="shared" si="378"/>
        <v>8</v>
      </c>
      <c r="CO963" s="227">
        <f t="shared" ref="CO963:CQ1026" si="395">CW963+DE963+DM963</f>
        <v>9.1222585394158013</v>
      </c>
      <c r="CP963" s="227">
        <f t="shared" si="395"/>
        <v>10.173338846443444</v>
      </c>
      <c r="CQ963" s="227">
        <f t="shared" si="395"/>
        <v>12.261732397305563</v>
      </c>
      <c r="CR963" s="226">
        <v>0</v>
      </c>
      <c r="CS963" s="226">
        <v>1</v>
      </c>
      <c r="CT963" s="226">
        <v>1</v>
      </c>
      <c r="CU963" s="226">
        <v>1</v>
      </c>
      <c r="CV963" s="227">
        <f t="shared" si="369"/>
        <v>1</v>
      </c>
      <c r="CW963" s="227">
        <f>CV963*(1+('[13]GROWTH (YoY)'!AR963/100))</f>
        <v>1.1222585394158009</v>
      </c>
      <c r="CX963" s="227">
        <f>CW963*(1+('[13]GROWTH (YoY)'!AS963/100))</f>
        <v>1.1733388464434444</v>
      </c>
      <c r="CY963" s="227">
        <f>CX963*(1+('[13]GROWTH (YoY)'!AT963/100))</f>
        <v>1.2617323973055627</v>
      </c>
      <c r="CZ963" s="226">
        <v>1</v>
      </c>
      <c r="DA963" s="226">
        <v>1</v>
      </c>
      <c r="DB963" s="226">
        <v>1</v>
      </c>
      <c r="DC963" s="226">
        <v>1</v>
      </c>
      <c r="DD963" s="227">
        <v>7</v>
      </c>
      <c r="DE963" s="227">
        <v>8</v>
      </c>
      <c r="DF963" s="227">
        <v>9</v>
      </c>
      <c r="DG963" s="227">
        <v>11</v>
      </c>
      <c r="DH963" s="226">
        <v>0</v>
      </c>
      <c r="DI963" s="226">
        <v>0</v>
      </c>
      <c r="DJ963" s="226">
        <v>0</v>
      </c>
      <c r="DK963" s="226">
        <v>0</v>
      </c>
      <c r="DL963" s="227">
        <v>0</v>
      </c>
      <c r="DM963" s="227">
        <v>0</v>
      </c>
      <c r="DN963" s="227">
        <v>0</v>
      </c>
      <c r="DO963" s="227">
        <v>0</v>
      </c>
      <c r="DP963" s="376">
        <f t="shared" si="392"/>
        <v>0</v>
      </c>
      <c r="DQ963" s="226">
        <f t="shared" si="392"/>
        <v>0</v>
      </c>
      <c r="DR963" s="226">
        <f t="shared" si="392"/>
        <v>0</v>
      </c>
      <c r="DS963" s="226">
        <f t="shared" si="391"/>
        <v>0</v>
      </c>
      <c r="DT963" s="227">
        <f t="shared" si="391"/>
        <v>0</v>
      </c>
      <c r="DU963" s="227">
        <f t="shared" si="391"/>
        <v>-1.1222585394158013</v>
      </c>
      <c r="DV963" s="227">
        <f t="shared" si="391"/>
        <v>-2.1733388464434444</v>
      </c>
      <c r="DW963" s="227">
        <f t="shared" si="391"/>
        <v>-3.261732397305563</v>
      </c>
      <c r="DX963" s="377">
        <f t="shared" si="386"/>
        <v>0.5</v>
      </c>
      <c r="DY963" s="377">
        <f t="shared" si="386"/>
        <v>0.63636363636363635</v>
      </c>
      <c r="DZ963" s="377">
        <f t="shared" si="386"/>
        <v>0.66666666666666663</v>
      </c>
      <c r="EA963" s="377">
        <f t="shared" ref="EA963:EE1023" si="396">IFERROR(Z963/R963,0)</f>
        <v>0.61538461538461542</v>
      </c>
      <c r="EB963" s="378">
        <f t="shared" si="396"/>
        <v>0.42307692307692307</v>
      </c>
      <c r="EC963" s="378">
        <f t="shared" si="396"/>
        <v>0.43333333333333335</v>
      </c>
      <c r="ED963" s="378">
        <f t="shared" si="396"/>
        <v>0.45161290322580644</v>
      </c>
      <c r="EE963" s="378">
        <f t="shared" si="393"/>
        <v>0.42424242424242425</v>
      </c>
      <c r="EG963" s="226">
        <v>4</v>
      </c>
      <c r="EH963" s="226">
        <v>2</v>
      </c>
      <c r="EI963" s="226">
        <v>2</v>
      </c>
      <c r="EJ963" s="226">
        <v>1</v>
      </c>
      <c r="EK963" s="226">
        <v>1</v>
      </c>
      <c r="EL963" s="226">
        <v>125</v>
      </c>
      <c r="EM963" s="226">
        <v>90</v>
      </c>
      <c r="EN963" s="379">
        <f t="shared" si="373"/>
        <v>0.5</v>
      </c>
      <c r="EO963" s="226">
        <f t="shared" si="374"/>
        <v>50</v>
      </c>
      <c r="EP963" s="379">
        <f t="shared" si="375"/>
        <v>0.25</v>
      </c>
      <c r="EQ963" s="226">
        <f t="shared" si="376"/>
        <v>8000</v>
      </c>
      <c r="ER963" s="226">
        <f t="shared" si="377"/>
        <v>925.92592592592598</v>
      </c>
      <c r="ES963" s="292"/>
      <c r="ET963" s="227">
        <v>26</v>
      </c>
      <c r="EU963" s="227">
        <v>11</v>
      </c>
      <c r="EV963" s="227">
        <v>15</v>
      </c>
      <c r="EW963" s="227">
        <v>7</v>
      </c>
      <c r="EX963" s="227">
        <v>14</v>
      </c>
      <c r="EY963" s="227">
        <v>563</v>
      </c>
      <c r="EZ963" s="227">
        <v>455</v>
      </c>
      <c r="FA963" s="380">
        <f t="shared" si="381"/>
        <v>0.42307692307692307</v>
      </c>
      <c r="FB963" s="228">
        <f t="shared" si="382"/>
        <v>46.666666666666664</v>
      </c>
      <c r="FC963" s="380">
        <f t="shared" si="383"/>
        <v>0.53846153846153844</v>
      </c>
      <c r="FD963" s="227">
        <f t="shared" si="384"/>
        <v>24866.785079928952</v>
      </c>
      <c r="FE963" s="227">
        <f t="shared" si="385"/>
        <v>1282.051282051282</v>
      </c>
      <c r="FF963" s="227">
        <v>15</v>
      </c>
      <c r="FG963" s="228">
        <f t="shared" si="370"/>
        <v>46.666666666666664</v>
      </c>
      <c r="FH963" s="227">
        <v>7</v>
      </c>
      <c r="FI963" s="227">
        <v>15</v>
      </c>
      <c r="FJ963" s="227">
        <v>0</v>
      </c>
      <c r="FK963" s="227">
        <f t="shared" si="371"/>
        <v>8</v>
      </c>
      <c r="FL963" s="227">
        <v>2</v>
      </c>
      <c r="FM963" s="227">
        <f t="shared" si="372"/>
        <v>6</v>
      </c>
      <c r="FZ963" s="229"/>
      <c r="GA963" s="229"/>
      <c r="GB963" s="229"/>
      <c r="GC963" s="229"/>
      <c r="GD963" s="229"/>
    </row>
    <row r="964" spans="1:186" s="368" customFormat="1">
      <c r="A964" s="287" t="s">
        <v>2304</v>
      </c>
      <c r="B964" s="369" t="s">
        <v>2305</v>
      </c>
      <c r="C964" s="287" t="s">
        <v>2306</v>
      </c>
      <c r="D964" s="287" t="s">
        <v>87</v>
      </c>
      <c r="E964" s="369" t="s">
        <v>2307</v>
      </c>
      <c r="F964" s="287">
        <v>961</v>
      </c>
      <c r="G964" s="392" t="s">
        <v>2330</v>
      </c>
      <c r="H964" s="392" t="s">
        <v>2331</v>
      </c>
      <c r="I964" s="287" t="s">
        <v>2310</v>
      </c>
      <c r="J964" s="369" t="s">
        <v>2311</v>
      </c>
      <c r="K964" s="287" t="s">
        <v>1164</v>
      </c>
      <c r="L964" s="369" t="s">
        <v>2218</v>
      </c>
      <c r="M964" s="369" t="s">
        <v>3124</v>
      </c>
      <c r="N964" s="372">
        <v>1</v>
      </c>
      <c r="O964" s="373">
        <v>0</v>
      </c>
      <c r="P964" s="373">
        <v>0</v>
      </c>
      <c r="Q964" s="373">
        <v>1</v>
      </c>
      <c r="R964" s="373">
        <v>1</v>
      </c>
      <c r="S964" s="374">
        <v>0</v>
      </c>
      <c r="T964" s="374">
        <v>1</v>
      </c>
      <c r="U964" s="374">
        <v>1</v>
      </c>
      <c r="V964" s="374">
        <v>1</v>
      </c>
      <c r="W964" s="373">
        <v>0</v>
      </c>
      <c r="X964" s="373">
        <v>0</v>
      </c>
      <c r="Y964" s="373">
        <v>0</v>
      </c>
      <c r="Z964" s="373">
        <v>0</v>
      </c>
      <c r="AA964" s="374">
        <v>0</v>
      </c>
      <c r="AB964" s="374">
        <v>0</v>
      </c>
      <c r="AC964" s="374">
        <v>0</v>
      </c>
      <c r="AD964" s="374">
        <v>1</v>
      </c>
      <c r="AE964" s="373">
        <v>0</v>
      </c>
      <c r="AF964" s="373">
        <v>0</v>
      </c>
      <c r="AG964" s="373">
        <v>0</v>
      </c>
      <c r="AH964" s="373">
        <v>0</v>
      </c>
      <c r="AI964" s="374">
        <v>0</v>
      </c>
      <c r="AJ964" s="374">
        <v>0</v>
      </c>
      <c r="AK964" s="374">
        <v>0</v>
      </c>
      <c r="AL964" s="374">
        <v>0</v>
      </c>
      <c r="AM964" s="226">
        <v>0</v>
      </c>
      <c r="AN964" s="226">
        <v>0</v>
      </c>
      <c r="AO964" s="226">
        <v>0</v>
      </c>
      <c r="AP964" s="226">
        <v>0</v>
      </c>
      <c r="AQ964" s="227">
        <v>0</v>
      </c>
      <c r="AR964" s="227">
        <v>0</v>
      </c>
      <c r="AS964" s="227">
        <v>0</v>
      </c>
      <c r="AT964" s="227">
        <v>0</v>
      </c>
      <c r="AU964" s="226">
        <v>0</v>
      </c>
      <c r="AV964" s="226">
        <v>0</v>
      </c>
      <c r="AW964" s="226">
        <v>0</v>
      </c>
      <c r="AX964" s="226">
        <v>0</v>
      </c>
      <c r="AY964" s="227">
        <v>0</v>
      </c>
      <c r="AZ964" s="227">
        <v>0</v>
      </c>
      <c r="BA964" s="227">
        <v>0</v>
      </c>
      <c r="BB964" s="227">
        <v>0</v>
      </c>
      <c r="BC964" s="226">
        <f t="shared" si="388"/>
        <v>0</v>
      </c>
      <c r="BD964" s="226">
        <f t="shared" si="388"/>
        <v>0</v>
      </c>
      <c r="BE964" s="226">
        <f t="shared" si="388"/>
        <v>0</v>
      </c>
      <c r="BF964" s="226">
        <f t="shared" si="388"/>
        <v>0</v>
      </c>
      <c r="BG964" s="218">
        <f t="shared" si="394"/>
        <v>0</v>
      </c>
      <c r="BH964" s="218">
        <f t="shared" si="394"/>
        <v>0</v>
      </c>
      <c r="BI964" s="218">
        <f t="shared" si="394"/>
        <v>0</v>
      </c>
      <c r="BJ964" s="218">
        <f t="shared" si="394"/>
        <v>0</v>
      </c>
      <c r="BK964" s="226">
        <f t="shared" si="390"/>
        <v>0</v>
      </c>
      <c r="BL964" s="226">
        <f t="shared" si="390"/>
        <v>0</v>
      </c>
      <c r="BM964" s="226">
        <f t="shared" si="390"/>
        <v>0</v>
      </c>
      <c r="BN964" s="226">
        <f t="shared" si="389"/>
        <v>0</v>
      </c>
      <c r="BO964" s="227">
        <f t="shared" si="389"/>
        <v>0</v>
      </c>
      <c r="BP964" s="227">
        <f t="shared" si="389"/>
        <v>0</v>
      </c>
      <c r="BQ964" s="227">
        <f t="shared" si="389"/>
        <v>0</v>
      </c>
      <c r="BR964" s="227">
        <f t="shared" si="380"/>
        <v>0</v>
      </c>
      <c r="BS964" s="226">
        <v>0</v>
      </c>
      <c r="BT964" s="226">
        <v>0</v>
      </c>
      <c r="BU964" s="226">
        <v>0</v>
      </c>
      <c r="BV964" s="226">
        <v>0</v>
      </c>
      <c r="BW964" s="227">
        <v>0</v>
      </c>
      <c r="BX964" s="227">
        <v>0</v>
      </c>
      <c r="BY964" s="227">
        <v>0</v>
      </c>
      <c r="BZ964" s="227">
        <v>0</v>
      </c>
      <c r="CA964" s="226">
        <v>0</v>
      </c>
      <c r="CB964" s="226">
        <f>IFERROR(VLOOKUP($G964,[12]ITEM!$B$2:$AC$939,26,0),0)</f>
        <v>0</v>
      </c>
      <c r="CC964" s="226">
        <f>IFERROR(VLOOKUP($G964,[12]ITEM!$B$2:$AC$939,27,0),0)</f>
        <v>0</v>
      </c>
      <c r="CD964" s="226">
        <f>IFERROR(VLOOKUP($G964,[12]ITEM!$B$2:$AC$939,28,0),0)</f>
        <v>0</v>
      </c>
      <c r="CE964" s="227">
        <v>0</v>
      </c>
      <c r="CF964" s="227">
        <v>0</v>
      </c>
      <c r="CG964" s="227">
        <v>0</v>
      </c>
      <c r="CH964" s="227">
        <v>0</v>
      </c>
      <c r="CI964" s="375"/>
      <c r="CJ964" s="226">
        <f t="shared" si="379"/>
        <v>0</v>
      </c>
      <c r="CK964" s="226">
        <f t="shared" si="379"/>
        <v>0</v>
      </c>
      <c r="CL964" s="226">
        <f t="shared" si="379"/>
        <v>0</v>
      </c>
      <c r="CM964" s="226">
        <f t="shared" si="379"/>
        <v>0</v>
      </c>
      <c r="CN964" s="227">
        <f t="shared" si="379"/>
        <v>0</v>
      </c>
      <c r="CO964" s="227">
        <f t="shared" si="395"/>
        <v>0</v>
      </c>
      <c r="CP964" s="227">
        <f t="shared" si="395"/>
        <v>0</v>
      </c>
      <c r="CQ964" s="227">
        <f t="shared" si="395"/>
        <v>0</v>
      </c>
      <c r="CR964" s="226">
        <v>0</v>
      </c>
      <c r="CS964" s="226">
        <v>0</v>
      </c>
      <c r="CT964" s="226">
        <v>0</v>
      </c>
      <c r="CU964" s="226">
        <v>0</v>
      </c>
      <c r="CV964" s="227">
        <f t="shared" si="369"/>
        <v>0</v>
      </c>
      <c r="CW964" s="227">
        <f>CV964*(1+('[13]GROWTH (YoY)'!AR964/100))</f>
        <v>0</v>
      </c>
      <c r="CX964" s="227">
        <f>CW964*(1+('[13]GROWTH (YoY)'!AS964/100))</f>
        <v>0</v>
      </c>
      <c r="CY964" s="227">
        <f>CX964*(1+('[13]GROWTH (YoY)'!AT964/100))</f>
        <v>0</v>
      </c>
      <c r="CZ964" s="226">
        <v>0</v>
      </c>
      <c r="DA964" s="226">
        <v>0</v>
      </c>
      <c r="DB964" s="226">
        <v>0</v>
      </c>
      <c r="DC964" s="226">
        <v>0</v>
      </c>
      <c r="DD964" s="227">
        <v>0</v>
      </c>
      <c r="DE964" s="227">
        <v>0</v>
      </c>
      <c r="DF964" s="227">
        <v>0</v>
      </c>
      <c r="DG964" s="227">
        <v>0</v>
      </c>
      <c r="DH964" s="226">
        <v>0</v>
      </c>
      <c r="DI964" s="226">
        <v>0</v>
      </c>
      <c r="DJ964" s="226">
        <v>0</v>
      </c>
      <c r="DK964" s="226">
        <v>0</v>
      </c>
      <c r="DL964" s="227">
        <v>0</v>
      </c>
      <c r="DM964" s="227">
        <v>0</v>
      </c>
      <c r="DN964" s="227">
        <v>0</v>
      </c>
      <c r="DO964" s="227">
        <v>0</v>
      </c>
      <c r="DP964" s="376">
        <f t="shared" si="392"/>
        <v>0</v>
      </c>
      <c r="DQ964" s="226">
        <f t="shared" si="392"/>
        <v>0</v>
      </c>
      <c r="DR964" s="226">
        <f t="shared" si="392"/>
        <v>0</v>
      </c>
      <c r="DS964" s="226">
        <f t="shared" si="391"/>
        <v>0</v>
      </c>
      <c r="DT964" s="227">
        <f t="shared" si="391"/>
        <v>0</v>
      </c>
      <c r="DU964" s="227">
        <f t="shared" si="391"/>
        <v>0</v>
      </c>
      <c r="DV964" s="227">
        <f t="shared" si="391"/>
        <v>0</v>
      </c>
      <c r="DW964" s="227">
        <f t="shared" si="391"/>
        <v>0</v>
      </c>
      <c r="DX964" s="377">
        <f t="shared" ref="DX964:EB1027" si="397">IFERROR(W964/O964,0)</f>
        <v>0</v>
      </c>
      <c r="DY964" s="377">
        <f t="shared" si="397"/>
        <v>0</v>
      </c>
      <c r="DZ964" s="377">
        <f t="shared" si="397"/>
        <v>0</v>
      </c>
      <c r="EA964" s="377">
        <f t="shared" si="396"/>
        <v>0</v>
      </c>
      <c r="EB964" s="378">
        <f t="shared" si="396"/>
        <v>0</v>
      </c>
      <c r="EC964" s="378">
        <f t="shared" si="396"/>
        <v>0</v>
      </c>
      <c r="ED964" s="378">
        <f t="shared" si="396"/>
        <v>0</v>
      </c>
      <c r="EE964" s="378">
        <f t="shared" si="393"/>
        <v>1</v>
      </c>
      <c r="EG964" s="226">
        <v>0</v>
      </c>
      <c r="EH964" s="226">
        <v>0</v>
      </c>
      <c r="EI964" s="226">
        <v>0</v>
      </c>
      <c r="EJ964" s="226">
        <v>0</v>
      </c>
      <c r="EK964" s="226">
        <v>0</v>
      </c>
      <c r="EL964" s="226">
        <v>9</v>
      </c>
      <c r="EM964" s="226">
        <v>4</v>
      </c>
      <c r="EN964" s="379">
        <f t="shared" si="373"/>
        <v>0</v>
      </c>
      <c r="EO964" s="226">
        <f t="shared" si="374"/>
        <v>0</v>
      </c>
      <c r="EP964" s="379">
        <f t="shared" si="375"/>
        <v>0</v>
      </c>
      <c r="EQ964" s="226">
        <f t="shared" si="376"/>
        <v>0</v>
      </c>
      <c r="ER964" s="226">
        <f t="shared" si="377"/>
        <v>0</v>
      </c>
      <c r="ES964" s="292"/>
      <c r="ET964" s="227">
        <v>0</v>
      </c>
      <c r="EU964" s="227">
        <v>0</v>
      </c>
      <c r="EV964" s="227">
        <v>0</v>
      </c>
      <c r="EW964" s="227">
        <v>0</v>
      </c>
      <c r="EX964" s="227">
        <v>0</v>
      </c>
      <c r="EY964" s="227">
        <v>18</v>
      </c>
      <c r="EZ964" s="227">
        <v>15</v>
      </c>
      <c r="FA964" s="380">
        <f t="shared" si="381"/>
        <v>0</v>
      </c>
      <c r="FB964" s="228">
        <f t="shared" si="382"/>
        <v>0</v>
      </c>
      <c r="FC964" s="380">
        <f t="shared" si="383"/>
        <v>0</v>
      </c>
      <c r="FD964" s="227">
        <f t="shared" si="384"/>
        <v>0</v>
      </c>
      <c r="FE964" s="227">
        <f t="shared" si="385"/>
        <v>0</v>
      </c>
      <c r="FF964" s="227">
        <v>0</v>
      </c>
      <c r="FG964" s="228">
        <f t="shared" si="370"/>
        <v>0</v>
      </c>
      <c r="FH964" s="227">
        <v>0</v>
      </c>
      <c r="FI964" s="227">
        <v>0</v>
      </c>
      <c r="FJ964" s="227">
        <v>0</v>
      </c>
      <c r="FK964" s="227">
        <f t="shared" si="371"/>
        <v>0</v>
      </c>
      <c r="FL964" s="227">
        <v>0</v>
      </c>
      <c r="FM964" s="227">
        <f t="shared" si="372"/>
        <v>0</v>
      </c>
      <c r="FZ964" s="229"/>
      <c r="GA964" s="229"/>
      <c r="GB964" s="229"/>
      <c r="GC964" s="229"/>
      <c r="GD964" s="229"/>
    </row>
    <row r="965" spans="1:186" s="368" customFormat="1">
      <c r="A965" s="287" t="s">
        <v>2304</v>
      </c>
      <c r="B965" s="369" t="s">
        <v>2305</v>
      </c>
      <c r="C965" s="287" t="s">
        <v>2306</v>
      </c>
      <c r="D965" s="287" t="s">
        <v>87</v>
      </c>
      <c r="E965" s="369" t="s">
        <v>2307</v>
      </c>
      <c r="F965" s="287">
        <v>962</v>
      </c>
      <c r="G965" s="392" t="s">
        <v>2332</v>
      </c>
      <c r="H965" s="392" t="s">
        <v>2333</v>
      </c>
      <c r="I965" s="287" t="s">
        <v>2310</v>
      </c>
      <c r="J965" s="369" t="s">
        <v>2311</v>
      </c>
      <c r="K965" s="287" t="s">
        <v>1164</v>
      </c>
      <c r="L965" s="369" t="s">
        <v>2218</v>
      </c>
      <c r="M965" s="369" t="s">
        <v>3124</v>
      </c>
      <c r="N965" s="372">
        <v>1</v>
      </c>
      <c r="O965" s="373">
        <v>0</v>
      </c>
      <c r="P965" s="373">
        <v>0</v>
      </c>
      <c r="Q965" s="373">
        <v>0</v>
      </c>
      <c r="R965" s="373">
        <v>0</v>
      </c>
      <c r="S965" s="374">
        <v>4</v>
      </c>
      <c r="T965" s="374">
        <v>4</v>
      </c>
      <c r="U965" s="374">
        <v>4</v>
      </c>
      <c r="V965" s="374">
        <v>4</v>
      </c>
      <c r="W965" s="373">
        <v>0</v>
      </c>
      <c r="X965" s="373">
        <v>0</v>
      </c>
      <c r="Y965" s="373">
        <v>0</v>
      </c>
      <c r="Z965" s="373">
        <v>0</v>
      </c>
      <c r="AA965" s="374">
        <v>3</v>
      </c>
      <c r="AB965" s="374">
        <v>3</v>
      </c>
      <c r="AC965" s="374">
        <v>3</v>
      </c>
      <c r="AD965" s="374">
        <v>3</v>
      </c>
      <c r="AE965" s="373">
        <v>0</v>
      </c>
      <c r="AF965" s="373">
        <v>0</v>
      </c>
      <c r="AG965" s="373">
        <v>0</v>
      </c>
      <c r="AH965" s="373">
        <v>0</v>
      </c>
      <c r="AI965" s="374">
        <v>0</v>
      </c>
      <c r="AJ965" s="374">
        <v>0</v>
      </c>
      <c r="AK965" s="374">
        <v>0</v>
      </c>
      <c r="AL965" s="374">
        <v>0</v>
      </c>
      <c r="AM965" s="226">
        <v>0</v>
      </c>
      <c r="AN965" s="226">
        <v>0</v>
      </c>
      <c r="AO965" s="226">
        <v>0</v>
      </c>
      <c r="AP965" s="226">
        <v>0</v>
      </c>
      <c r="AQ965" s="227">
        <v>2</v>
      </c>
      <c r="AR965" s="227">
        <v>2</v>
      </c>
      <c r="AS965" s="227">
        <v>2</v>
      </c>
      <c r="AT965" s="227">
        <v>2</v>
      </c>
      <c r="AU965" s="226">
        <v>0</v>
      </c>
      <c r="AV965" s="226">
        <v>0</v>
      </c>
      <c r="AW965" s="226">
        <v>0</v>
      </c>
      <c r="AX965" s="226">
        <v>0</v>
      </c>
      <c r="AY965" s="227">
        <v>1</v>
      </c>
      <c r="AZ965" s="227">
        <v>1</v>
      </c>
      <c r="BA965" s="227">
        <v>1</v>
      </c>
      <c r="BB965" s="227">
        <v>1</v>
      </c>
      <c r="BC965" s="226">
        <f t="shared" si="388"/>
        <v>0</v>
      </c>
      <c r="BD965" s="226">
        <f t="shared" si="388"/>
        <v>0</v>
      </c>
      <c r="BE965" s="226">
        <f t="shared" si="388"/>
        <v>0</v>
      </c>
      <c r="BF965" s="226">
        <f t="shared" si="388"/>
        <v>0</v>
      </c>
      <c r="BG965" s="218">
        <f t="shared" si="394"/>
        <v>1</v>
      </c>
      <c r="BH965" s="218">
        <f t="shared" si="394"/>
        <v>1</v>
      </c>
      <c r="BI965" s="218">
        <f t="shared" si="394"/>
        <v>1</v>
      </c>
      <c r="BJ965" s="218">
        <f t="shared" si="394"/>
        <v>1</v>
      </c>
      <c r="BK965" s="226">
        <f t="shared" si="390"/>
        <v>0</v>
      </c>
      <c r="BL965" s="226">
        <f t="shared" si="390"/>
        <v>0</v>
      </c>
      <c r="BM965" s="226">
        <f t="shared" si="390"/>
        <v>0</v>
      </c>
      <c r="BN965" s="226">
        <f t="shared" si="389"/>
        <v>0</v>
      </c>
      <c r="BO965" s="227">
        <f t="shared" si="389"/>
        <v>0</v>
      </c>
      <c r="BP965" s="227">
        <f t="shared" si="389"/>
        <v>0</v>
      </c>
      <c r="BQ965" s="227">
        <f t="shared" si="389"/>
        <v>0</v>
      </c>
      <c r="BR965" s="227">
        <f t="shared" si="380"/>
        <v>0</v>
      </c>
      <c r="BS965" s="226">
        <v>0</v>
      </c>
      <c r="BT965" s="226">
        <v>0</v>
      </c>
      <c r="BU965" s="226">
        <v>0</v>
      </c>
      <c r="BV965" s="226">
        <v>0</v>
      </c>
      <c r="BW965" s="227">
        <v>0</v>
      </c>
      <c r="BX965" s="227">
        <v>0</v>
      </c>
      <c r="BY965" s="227">
        <v>0</v>
      </c>
      <c r="BZ965" s="227">
        <v>0</v>
      </c>
      <c r="CA965" s="226">
        <v>0</v>
      </c>
      <c r="CB965" s="226">
        <f>IFERROR(VLOOKUP($G965,[12]ITEM!$B$2:$AC$939,26,0),0)</f>
        <v>0</v>
      </c>
      <c r="CC965" s="226">
        <f>IFERROR(VLOOKUP($G965,[12]ITEM!$B$2:$AC$939,27,0),0)</f>
        <v>0</v>
      </c>
      <c r="CD965" s="226">
        <f>IFERROR(VLOOKUP($G965,[12]ITEM!$B$2:$AC$939,28,0),0)</f>
        <v>0</v>
      </c>
      <c r="CE965" s="227">
        <v>0</v>
      </c>
      <c r="CF965" s="227">
        <v>0</v>
      </c>
      <c r="CG965" s="227">
        <v>0</v>
      </c>
      <c r="CH965" s="227">
        <v>0</v>
      </c>
      <c r="CI965" s="375"/>
      <c r="CJ965" s="226">
        <f t="shared" si="379"/>
        <v>0</v>
      </c>
      <c r="CK965" s="226">
        <f t="shared" si="379"/>
        <v>0</v>
      </c>
      <c r="CL965" s="226">
        <f t="shared" si="379"/>
        <v>0</v>
      </c>
      <c r="CM965" s="226">
        <f t="shared" si="379"/>
        <v>0</v>
      </c>
      <c r="CN965" s="227">
        <f t="shared" si="379"/>
        <v>1</v>
      </c>
      <c r="CO965" s="227">
        <f t="shared" si="395"/>
        <v>1.0050000000000003</v>
      </c>
      <c r="CP965" s="227">
        <f t="shared" si="395"/>
        <v>2.012035</v>
      </c>
      <c r="CQ965" s="227">
        <f t="shared" si="395"/>
        <v>2.0279782886184559</v>
      </c>
      <c r="CR965" s="226">
        <v>0</v>
      </c>
      <c r="CS965" s="226">
        <v>0</v>
      </c>
      <c r="CT965" s="226">
        <v>0</v>
      </c>
      <c r="CU965" s="226">
        <v>0</v>
      </c>
      <c r="CV965" s="227">
        <f t="shared" ref="CV965:CV1028" si="398">AQ965-AY965-BO965-DD965-DL965</f>
        <v>1</v>
      </c>
      <c r="CW965" s="227">
        <f>CV965*(1+('[13]GROWTH (YoY)'!AR965/100))</f>
        <v>1.0050000000000003</v>
      </c>
      <c r="CX965" s="227">
        <f>CW965*(1+('[13]GROWTH (YoY)'!AS965/100))</f>
        <v>1.0120349999999998</v>
      </c>
      <c r="CY965" s="227">
        <f>CX965*(1+('[13]GROWTH (YoY)'!AT965/100))</f>
        <v>1.0279782886184559</v>
      </c>
      <c r="CZ965" s="226">
        <v>0</v>
      </c>
      <c r="DA965" s="226">
        <v>0</v>
      </c>
      <c r="DB965" s="226">
        <v>0</v>
      </c>
      <c r="DC965" s="226">
        <v>0</v>
      </c>
      <c r="DD965" s="227">
        <v>0</v>
      </c>
      <c r="DE965" s="227">
        <v>0</v>
      </c>
      <c r="DF965" s="227">
        <v>1</v>
      </c>
      <c r="DG965" s="227">
        <v>1</v>
      </c>
      <c r="DH965" s="226">
        <v>0</v>
      </c>
      <c r="DI965" s="226">
        <v>0</v>
      </c>
      <c r="DJ965" s="226">
        <v>0</v>
      </c>
      <c r="DK965" s="226">
        <v>0</v>
      </c>
      <c r="DL965" s="227">
        <v>0</v>
      </c>
      <c r="DM965" s="227">
        <v>0</v>
      </c>
      <c r="DN965" s="227">
        <v>0</v>
      </c>
      <c r="DO965" s="227">
        <v>0</v>
      </c>
      <c r="DP965" s="376">
        <f t="shared" si="392"/>
        <v>0</v>
      </c>
      <c r="DQ965" s="226">
        <f t="shared" si="392"/>
        <v>0</v>
      </c>
      <c r="DR965" s="226">
        <f t="shared" si="392"/>
        <v>0</v>
      </c>
      <c r="DS965" s="226">
        <f t="shared" si="391"/>
        <v>0</v>
      </c>
      <c r="DT965" s="227">
        <f t="shared" si="391"/>
        <v>0</v>
      </c>
      <c r="DU965" s="227">
        <f t="shared" si="391"/>
        <v>-5.0000000000003375E-3</v>
      </c>
      <c r="DV965" s="227">
        <f t="shared" si="391"/>
        <v>-1.012035</v>
      </c>
      <c r="DW965" s="227">
        <f t="shared" si="391"/>
        <v>-1.0279782886184559</v>
      </c>
      <c r="DX965" s="377">
        <f t="shared" si="397"/>
        <v>0</v>
      </c>
      <c r="DY965" s="377">
        <f t="shared" si="397"/>
        <v>0</v>
      </c>
      <c r="DZ965" s="377">
        <f t="shared" si="397"/>
        <v>0</v>
      </c>
      <c r="EA965" s="377">
        <f t="shared" si="396"/>
        <v>0</v>
      </c>
      <c r="EB965" s="378">
        <f t="shared" si="396"/>
        <v>0.75</v>
      </c>
      <c r="EC965" s="378">
        <f t="shared" si="396"/>
        <v>0.75</v>
      </c>
      <c r="ED965" s="378">
        <f t="shared" si="396"/>
        <v>0.75</v>
      </c>
      <c r="EE965" s="378">
        <f t="shared" si="393"/>
        <v>0.75</v>
      </c>
      <c r="EG965" s="226">
        <v>0</v>
      </c>
      <c r="EH965" s="226">
        <v>0</v>
      </c>
      <c r="EI965" s="226">
        <v>0</v>
      </c>
      <c r="EJ965" s="226">
        <v>0</v>
      </c>
      <c r="EK965" s="226">
        <v>0</v>
      </c>
      <c r="EL965" s="226">
        <v>0</v>
      </c>
      <c r="EM965" s="226">
        <v>0</v>
      </c>
      <c r="EN965" s="379">
        <f t="shared" si="373"/>
        <v>0</v>
      </c>
      <c r="EO965" s="226">
        <f t="shared" si="374"/>
        <v>0</v>
      </c>
      <c r="EP965" s="379">
        <f t="shared" si="375"/>
        <v>0</v>
      </c>
      <c r="EQ965" s="226">
        <f t="shared" si="376"/>
        <v>0</v>
      </c>
      <c r="ER965" s="226">
        <f t="shared" si="377"/>
        <v>0</v>
      </c>
      <c r="ES965" s="292"/>
      <c r="ET965" s="227">
        <v>4</v>
      </c>
      <c r="EU965" s="227">
        <v>3</v>
      </c>
      <c r="EV965" s="227">
        <v>2</v>
      </c>
      <c r="EW965" s="227">
        <v>1</v>
      </c>
      <c r="EX965" s="227">
        <v>12</v>
      </c>
      <c r="EY965" s="227">
        <v>44</v>
      </c>
      <c r="EZ965" s="227">
        <v>40</v>
      </c>
      <c r="FA965" s="380">
        <f t="shared" si="381"/>
        <v>0.75</v>
      </c>
      <c r="FB965" s="228">
        <f t="shared" si="382"/>
        <v>50</v>
      </c>
      <c r="FC965" s="380">
        <f t="shared" si="383"/>
        <v>3</v>
      </c>
      <c r="FD965" s="227">
        <f t="shared" si="384"/>
        <v>272727.27272727271</v>
      </c>
      <c r="FE965" s="227">
        <f t="shared" si="385"/>
        <v>2083.3333333333335</v>
      </c>
      <c r="FF965" s="227">
        <v>2</v>
      </c>
      <c r="FG965" s="228">
        <f t="shared" ref="FG965:FG1028" si="399">IFERROR((FH965/FF965)*100,0)</f>
        <v>50</v>
      </c>
      <c r="FH965" s="227">
        <v>1</v>
      </c>
      <c r="FI965" s="227">
        <v>2</v>
      </c>
      <c r="FJ965" s="227">
        <v>0</v>
      </c>
      <c r="FK965" s="227">
        <f t="shared" si="371"/>
        <v>1</v>
      </c>
      <c r="FL965" s="227">
        <v>0</v>
      </c>
      <c r="FM965" s="227">
        <f t="shared" si="372"/>
        <v>1</v>
      </c>
      <c r="FZ965" s="229"/>
      <c r="GA965" s="229"/>
      <c r="GB965" s="229"/>
      <c r="GC965" s="229"/>
      <c r="GD965" s="229"/>
    </row>
    <row r="966" spans="1:186" s="368" customFormat="1">
      <c r="A966" s="287" t="s">
        <v>2304</v>
      </c>
      <c r="B966" s="369" t="s">
        <v>2305</v>
      </c>
      <c r="C966" s="287" t="s">
        <v>2306</v>
      </c>
      <c r="D966" s="287" t="s">
        <v>87</v>
      </c>
      <c r="E966" s="369" t="s">
        <v>2307</v>
      </c>
      <c r="F966" s="287">
        <v>963</v>
      </c>
      <c r="G966" s="392" t="s">
        <v>2334</v>
      </c>
      <c r="H966" s="392" t="s">
        <v>2335</v>
      </c>
      <c r="I966" s="287" t="s">
        <v>2310</v>
      </c>
      <c r="J966" s="369" t="s">
        <v>2311</v>
      </c>
      <c r="K966" s="287" t="s">
        <v>1164</v>
      </c>
      <c r="L966" s="369" t="s">
        <v>2218</v>
      </c>
      <c r="M966" s="369" t="s">
        <v>3124</v>
      </c>
      <c r="N966" s="372">
        <v>1</v>
      </c>
      <c r="O966" s="373">
        <v>0</v>
      </c>
      <c r="P966" s="373">
        <v>0</v>
      </c>
      <c r="Q966" s="373">
        <v>0</v>
      </c>
      <c r="R966" s="373">
        <v>0</v>
      </c>
      <c r="S966" s="374">
        <v>0</v>
      </c>
      <c r="T966" s="374">
        <v>0</v>
      </c>
      <c r="U966" s="374">
        <v>0</v>
      </c>
      <c r="V966" s="374">
        <v>0</v>
      </c>
      <c r="W966" s="373">
        <v>0</v>
      </c>
      <c r="X966" s="373">
        <v>0</v>
      </c>
      <c r="Y966" s="373">
        <v>0</v>
      </c>
      <c r="Z966" s="373">
        <v>0</v>
      </c>
      <c r="AA966" s="374">
        <v>0</v>
      </c>
      <c r="AB966" s="374">
        <v>0</v>
      </c>
      <c r="AC966" s="374">
        <v>0</v>
      </c>
      <c r="AD966" s="374">
        <v>0</v>
      </c>
      <c r="AE966" s="373">
        <v>0</v>
      </c>
      <c r="AF966" s="373">
        <v>0</v>
      </c>
      <c r="AG966" s="373">
        <v>0</v>
      </c>
      <c r="AH966" s="373">
        <v>0</v>
      </c>
      <c r="AI966" s="374">
        <v>0</v>
      </c>
      <c r="AJ966" s="374">
        <v>0</v>
      </c>
      <c r="AK966" s="374">
        <v>0</v>
      </c>
      <c r="AL966" s="374">
        <v>0</v>
      </c>
      <c r="AM966" s="226">
        <v>0</v>
      </c>
      <c r="AN966" s="226">
        <v>0</v>
      </c>
      <c r="AO966" s="226">
        <v>0</v>
      </c>
      <c r="AP966" s="226">
        <v>0</v>
      </c>
      <c r="AQ966" s="227">
        <v>0</v>
      </c>
      <c r="AR966" s="227">
        <v>0</v>
      </c>
      <c r="AS966" s="227">
        <v>0</v>
      </c>
      <c r="AT966" s="227">
        <v>0</v>
      </c>
      <c r="AU966" s="226">
        <v>0</v>
      </c>
      <c r="AV966" s="226">
        <v>0</v>
      </c>
      <c r="AW966" s="226">
        <v>0</v>
      </c>
      <c r="AX966" s="226">
        <v>0</v>
      </c>
      <c r="AY966" s="227">
        <v>0</v>
      </c>
      <c r="AZ966" s="227">
        <v>0</v>
      </c>
      <c r="BA966" s="227">
        <v>0</v>
      </c>
      <c r="BB966" s="227">
        <v>0</v>
      </c>
      <c r="BC966" s="226">
        <f t="shared" si="388"/>
        <v>0</v>
      </c>
      <c r="BD966" s="226">
        <f t="shared" si="388"/>
        <v>0</v>
      </c>
      <c r="BE966" s="226">
        <f t="shared" si="388"/>
        <v>0</v>
      </c>
      <c r="BF966" s="226">
        <f t="shared" si="388"/>
        <v>0</v>
      </c>
      <c r="BG966" s="218">
        <f t="shared" si="394"/>
        <v>0</v>
      </c>
      <c r="BH966" s="218">
        <f t="shared" si="394"/>
        <v>0</v>
      </c>
      <c r="BI966" s="218">
        <f t="shared" si="394"/>
        <v>0</v>
      </c>
      <c r="BJ966" s="218">
        <f t="shared" si="394"/>
        <v>0</v>
      </c>
      <c r="BK966" s="226">
        <f t="shared" si="390"/>
        <v>0</v>
      </c>
      <c r="BL966" s="226">
        <f t="shared" si="390"/>
        <v>0</v>
      </c>
      <c r="BM966" s="226">
        <f t="shared" si="390"/>
        <v>0</v>
      </c>
      <c r="BN966" s="226">
        <f t="shared" si="389"/>
        <v>0</v>
      </c>
      <c r="BO966" s="227">
        <f t="shared" si="389"/>
        <v>0</v>
      </c>
      <c r="BP966" s="227">
        <f t="shared" si="389"/>
        <v>0</v>
      </c>
      <c r="BQ966" s="227">
        <f t="shared" si="389"/>
        <v>0</v>
      </c>
      <c r="BR966" s="227">
        <f t="shared" si="380"/>
        <v>0</v>
      </c>
      <c r="BS966" s="226">
        <v>0</v>
      </c>
      <c r="BT966" s="226">
        <v>0</v>
      </c>
      <c r="BU966" s="226">
        <v>0</v>
      </c>
      <c r="BV966" s="226">
        <v>0</v>
      </c>
      <c r="BW966" s="227">
        <v>0</v>
      </c>
      <c r="BX966" s="227">
        <v>0</v>
      </c>
      <c r="BY966" s="227">
        <v>0</v>
      </c>
      <c r="BZ966" s="227">
        <v>0</v>
      </c>
      <c r="CA966" s="226">
        <v>0</v>
      </c>
      <c r="CB966" s="226">
        <f>IFERROR(VLOOKUP($G966,[12]ITEM!$B$2:$AC$939,26,0),0)</f>
        <v>0</v>
      </c>
      <c r="CC966" s="226">
        <f>IFERROR(VLOOKUP($G966,[12]ITEM!$B$2:$AC$939,27,0),0)</f>
        <v>0</v>
      </c>
      <c r="CD966" s="226">
        <f>IFERROR(VLOOKUP($G966,[12]ITEM!$B$2:$AC$939,28,0),0)</f>
        <v>0</v>
      </c>
      <c r="CE966" s="227">
        <v>0</v>
      </c>
      <c r="CF966" s="227">
        <v>0</v>
      </c>
      <c r="CG966" s="227">
        <v>0</v>
      </c>
      <c r="CH966" s="227">
        <v>0</v>
      </c>
      <c r="CI966" s="375"/>
      <c r="CJ966" s="226">
        <f t="shared" si="379"/>
        <v>0</v>
      </c>
      <c r="CK966" s="226">
        <f t="shared" si="379"/>
        <v>0</v>
      </c>
      <c r="CL966" s="226">
        <f t="shared" si="379"/>
        <v>0</v>
      </c>
      <c r="CM966" s="226">
        <f t="shared" si="379"/>
        <v>0</v>
      </c>
      <c r="CN966" s="227">
        <f t="shared" si="379"/>
        <v>0</v>
      </c>
      <c r="CO966" s="227">
        <f t="shared" si="395"/>
        <v>0</v>
      </c>
      <c r="CP966" s="227">
        <f t="shared" si="395"/>
        <v>0</v>
      </c>
      <c r="CQ966" s="227">
        <f t="shared" si="395"/>
        <v>0</v>
      </c>
      <c r="CR966" s="226">
        <v>0</v>
      </c>
      <c r="CS966" s="226">
        <v>0</v>
      </c>
      <c r="CT966" s="226">
        <v>0</v>
      </c>
      <c r="CU966" s="226">
        <v>0</v>
      </c>
      <c r="CV966" s="227">
        <f t="shared" si="398"/>
        <v>0</v>
      </c>
      <c r="CW966" s="227">
        <f>CV966*(1+('[13]GROWTH (YoY)'!AR966/100))</f>
        <v>0</v>
      </c>
      <c r="CX966" s="227">
        <f>CW966*(1+('[13]GROWTH (YoY)'!AS966/100))</f>
        <v>0</v>
      </c>
      <c r="CY966" s="227">
        <f>CX966*(1+('[13]GROWTH (YoY)'!AT966/100))</f>
        <v>0</v>
      </c>
      <c r="CZ966" s="226">
        <v>0</v>
      </c>
      <c r="DA966" s="226">
        <v>0</v>
      </c>
      <c r="DB966" s="226">
        <v>0</v>
      </c>
      <c r="DC966" s="226">
        <v>0</v>
      </c>
      <c r="DD966" s="227">
        <v>0</v>
      </c>
      <c r="DE966" s="227">
        <v>0</v>
      </c>
      <c r="DF966" s="227">
        <v>0</v>
      </c>
      <c r="DG966" s="227">
        <v>0</v>
      </c>
      <c r="DH966" s="226">
        <v>0</v>
      </c>
      <c r="DI966" s="226">
        <v>0</v>
      </c>
      <c r="DJ966" s="226">
        <v>0</v>
      </c>
      <c r="DK966" s="226">
        <v>0</v>
      </c>
      <c r="DL966" s="227">
        <v>0</v>
      </c>
      <c r="DM966" s="227">
        <v>0</v>
      </c>
      <c r="DN966" s="227">
        <v>0</v>
      </c>
      <c r="DO966" s="227">
        <v>0</v>
      </c>
      <c r="DP966" s="376">
        <f t="shared" si="392"/>
        <v>0</v>
      </c>
      <c r="DQ966" s="226">
        <f t="shared" si="392"/>
        <v>0</v>
      </c>
      <c r="DR966" s="226">
        <f t="shared" si="392"/>
        <v>0</v>
      </c>
      <c r="DS966" s="226">
        <f t="shared" si="391"/>
        <v>0</v>
      </c>
      <c r="DT966" s="227">
        <f t="shared" si="391"/>
        <v>0</v>
      </c>
      <c r="DU966" s="227">
        <f t="shared" si="391"/>
        <v>0</v>
      </c>
      <c r="DV966" s="227">
        <f t="shared" si="391"/>
        <v>0</v>
      </c>
      <c r="DW966" s="227">
        <f t="shared" si="391"/>
        <v>0</v>
      </c>
      <c r="DX966" s="377">
        <f t="shared" si="397"/>
        <v>0</v>
      </c>
      <c r="DY966" s="377">
        <f t="shared" si="397"/>
        <v>0</v>
      </c>
      <c r="DZ966" s="377">
        <f t="shared" si="397"/>
        <v>0</v>
      </c>
      <c r="EA966" s="377">
        <f t="shared" si="396"/>
        <v>0</v>
      </c>
      <c r="EB966" s="378">
        <f t="shared" si="396"/>
        <v>0</v>
      </c>
      <c r="EC966" s="378">
        <f t="shared" si="396"/>
        <v>0</v>
      </c>
      <c r="ED966" s="378">
        <f t="shared" si="396"/>
        <v>0</v>
      </c>
      <c r="EE966" s="378">
        <f t="shared" si="393"/>
        <v>0</v>
      </c>
      <c r="EG966" s="226">
        <v>0</v>
      </c>
      <c r="EH966" s="226">
        <v>0</v>
      </c>
      <c r="EI966" s="226">
        <v>0</v>
      </c>
      <c r="EJ966" s="226">
        <v>0</v>
      </c>
      <c r="EK966" s="226">
        <v>0</v>
      </c>
      <c r="EL966" s="226">
        <v>0</v>
      </c>
      <c r="EM966" s="226">
        <v>0</v>
      </c>
      <c r="EN966" s="379">
        <f t="shared" si="373"/>
        <v>0</v>
      </c>
      <c r="EO966" s="226">
        <f t="shared" si="374"/>
        <v>0</v>
      </c>
      <c r="EP966" s="379">
        <f t="shared" si="375"/>
        <v>0</v>
      </c>
      <c r="EQ966" s="226">
        <f t="shared" si="376"/>
        <v>0</v>
      </c>
      <c r="ER966" s="226">
        <f t="shared" si="377"/>
        <v>0</v>
      </c>
      <c r="ES966" s="292"/>
      <c r="ET966" s="227">
        <v>0</v>
      </c>
      <c r="EU966" s="227">
        <v>0</v>
      </c>
      <c r="EV966" s="227">
        <v>0</v>
      </c>
      <c r="EW966" s="227">
        <v>0</v>
      </c>
      <c r="EX966" s="227">
        <v>0</v>
      </c>
      <c r="EY966" s="227">
        <v>4</v>
      </c>
      <c r="EZ966" s="227">
        <v>4</v>
      </c>
      <c r="FA966" s="380">
        <f t="shared" si="381"/>
        <v>0</v>
      </c>
      <c r="FB966" s="228">
        <f t="shared" si="382"/>
        <v>0</v>
      </c>
      <c r="FC966" s="380">
        <f t="shared" si="383"/>
        <v>0</v>
      </c>
      <c r="FD966" s="227">
        <f t="shared" si="384"/>
        <v>0</v>
      </c>
      <c r="FE966" s="227">
        <f t="shared" si="385"/>
        <v>0</v>
      </c>
      <c r="FF966" s="227">
        <v>0</v>
      </c>
      <c r="FG966" s="228">
        <f t="shared" si="399"/>
        <v>0</v>
      </c>
      <c r="FH966" s="227">
        <v>0</v>
      </c>
      <c r="FI966" s="227">
        <v>0</v>
      </c>
      <c r="FJ966" s="227">
        <v>0</v>
      </c>
      <c r="FK966" s="227">
        <f t="shared" ref="FK966:FK1029" si="400">FI966-FH966-FJ966</f>
        <v>0</v>
      </c>
      <c r="FL966" s="227">
        <v>0</v>
      </c>
      <c r="FM966" s="227">
        <f t="shared" ref="FM966:FM1029" si="401">FK966-FL966</f>
        <v>0</v>
      </c>
      <c r="FZ966" s="229"/>
      <c r="GA966" s="229"/>
      <c r="GB966" s="229"/>
      <c r="GC966" s="229"/>
      <c r="GD966" s="229"/>
    </row>
    <row r="967" spans="1:186" s="368" customFormat="1">
      <c r="A967" s="287" t="s">
        <v>2304</v>
      </c>
      <c r="B967" s="369" t="s">
        <v>2305</v>
      </c>
      <c r="C967" s="287" t="s">
        <v>2306</v>
      </c>
      <c r="D967" s="287" t="s">
        <v>87</v>
      </c>
      <c r="E967" s="369" t="s">
        <v>2307</v>
      </c>
      <c r="F967" s="287">
        <v>964</v>
      </c>
      <c r="G967" s="392" t="s">
        <v>2336</v>
      </c>
      <c r="H967" s="286" t="s">
        <v>2337</v>
      </c>
      <c r="I967" s="285" t="s">
        <v>2310</v>
      </c>
      <c r="J967" s="291" t="s">
        <v>2311</v>
      </c>
      <c r="K967" s="285" t="s">
        <v>1164</v>
      </c>
      <c r="L967" s="291" t="s">
        <v>2218</v>
      </c>
      <c r="M967" s="291" t="s">
        <v>3124</v>
      </c>
      <c r="N967" s="372">
        <v>1</v>
      </c>
      <c r="O967" s="373">
        <v>2</v>
      </c>
      <c r="P967" s="373">
        <v>3</v>
      </c>
      <c r="Q967" s="373">
        <v>4</v>
      </c>
      <c r="R967" s="373">
        <v>4</v>
      </c>
      <c r="S967" s="374">
        <v>2</v>
      </c>
      <c r="T967" s="374">
        <v>2</v>
      </c>
      <c r="U967" s="374">
        <v>2</v>
      </c>
      <c r="V967" s="374">
        <v>2</v>
      </c>
      <c r="W967" s="373">
        <v>1</v>
      </c>
      <c r="X967" s="373">
        <v>2</v>
      </c>
      <c r="Y967" s="373">
        <v>2</v>
      </c>
      <c r="Z967" s="373">
        <v>2</v>
      </c>
      <c r="AA967" s="374">
        <v>1</v>
      </c>
      <c r="AB967" s="374">
        <v>1</v>
      </c>
      <c r="AC967" s="374">
        <v>1</v>
      </c>
      <c r="AD967" s="374">
        <v>1</v>
      </c>
      <c r="AE967" s="373">
        <v>0</v>
      </c>
      <c r="AF967" s="373">
        <v>0</v>
      </c>
      <c r="AG967" s="373">
        <v>0</v>
      </c>
      <c r="AH967" s="373">
        <v>0</v>
      </c>
      <c r="AI967" s="374">
        <v>0</v>
      </c>
      <c r="AJ967" s="374">
        <v>0</v>
      </c>
      <c r="AK967" s="374">
        <v>0</v>
      </c>
      <c r="AL967" s="374">
        <v>0</v>
      </c>
      <c r="AM967" s="226">
        <v>1</v>
      </c>
      <c r="AN967" s="226">
        <v>1</v>
      </c>
      <c r="AO967" s="226">
        <v>1</v>
      </c>
      <c r="AP967" s="226">
        <v>2</v>
      </c>
      <c r="AQ967" s="227">
        <v>1</v>
      </c>
      <c r="AR967" s="227">
        <v>1</v>
      </c>
      <c r="AS967" s="227">
        <v>1</v>
      </c>
      <c r="AT967" s="227">
        <v>1</v>
      </c>
      <c r="AU967" s="226">
        <v>0</v>
      </c>
      <c r="AV967" s="226">
        <v>1</v>
      </c>
      <c r="AW967" s="226">
        <v>1</v>
      </c>
      <c r="AX967" s="226">
        <v>1</v>
      </c>
      <c r="AY967" s="227">
        <v>1</v>
      </c>
      <c r="AZ967" s="227">
        <v>1</v>
      </c>
      <c r="BA967" s="227">
        <v>1</v>
      </c>
      <c r="BB967" s="227">
        <v>1</v>
      </c>
      <c r="BC967" s="226">
        <f t="shared" si="388"/>
        <v>1</v>
      </c>
      <c r="BD967" s="226">
        <f t="shared" si="388"/>
        <v>0</v>
      </c>
      <c r="BE967" s="226">
        <f t="shared" si="388"/>
        <v>0</v>
      </c>
      <c r="BF967" s="226">
        <f t="shared" si="388"/>
        <v>1</v>
      </c>
      <c r="BG967" s="218">
        <f t="shared" si="394"/>
        <v>0</v>
      </c>
      <c r="BH967" s="218">
        <f t="shared" si="394"/>
        <v>0</v>
      </c>
      <c r="BI967" s="218">
        <f t="shared" si="394"/>
        <v>0</v>
      </c>
      <c r="BJ967" s="218">
        <f t="shared" si="394"/>
        <v>0</v>
      </c>
      <c r="BK967" s="226">
        <f t="shared" si="390"/>
        <v>0</v>
      </c>
      <c r="BL967" s="226">
        <f t="shared" si="390"/>
        <v>0</v>
      </c>
      <c r="BM967" s="226">
        <f t="shared" si="390"/>
        <v>0</v>
      </c>
      <c r="BN967" s="226">
        <f t="shared" si="389"/>
        <v>0</v>
      </c>
      <c r="BO967" s="227">
        <f t="shared" si="389"/>
        <v>0</v>
      </c>
      <c r="BP967" s="227">
        <f t="shared" si="389"/>
        <v>0</v>
      </c>
      <c r="BQ967" s="227">
        <f t="shared" si="389"/>
        <v>0</v>
      </c>
      <c r="BR967" s="227">
        <f t="shared" si="380"/>
        <v>0</v>
      </c>
      <c r="BS967" s="226">
        <v>0</v>
      </c>
      <c r="BT967" s="226">
        <v>0</v>
      </c>
      <c r="BU967" s="226">
        <v>0</v>
      </c>
      <c r="BV967" s="226">
        <v>0</v>
      </c>
      <c r="BW967" s="227">
        <v>0</v>
      </c>
      <c r="BX967" s="227">
        <v>0</v>
      </c>
      <c r="BY967" s="227">
        <v>0</v>
      </c>
      <c r="BZ967" s="227">
        <v>0</v>
      </c>
      <c r="CA967" s="226">
        <v>0</v>
      </c>
      <c r="CB967" s="226">
        <f>IFERROR(VLOOKUP($G967,[12]ITEM!$B$2:$AC$939,26,0),0)</f>
        <v>0</v>
      </c>
      <c r="CC967" s="226">
        <f>IFERROR(VLOOKUP($G967,[12]ITEM!$B$2:$AC$939,27,0),0)</f>
        <v>0</v>
      </c>
      <c r="CD967" s="226">
        <f>IFERROR(VLOOKUP($G967,[12]ITEM!$B$2:$AC$939,28,0),0)</f>
        <v>0</v>
      </c>
      <c r="CE967" s="227">
        <v>0</v>
      </c>
      <c r="CF967" s="227">
        <v>0</v>
      </c>
      <c r="CG967" s="227">
        <v>0</v>
      </c>
      <c r="CH967" s="227">
        <v>0</v>
      </c>
      <c r="CI967" s="375"/>
      <c r="CJ967" s="226">
        <f t="shared" si="379"/>
        <v>0</v>
      </c>
      <c r="CK967" s="226">
        <f t="shared" si="379"/>
        <v>0</v>
      </c>
      <c r="CL967" s="226">
        <f t="shared" si="379"/>
        <v>1</v>
      </c>
      <c r="CM967" s="226">
        <f t="shared" si="379"/>
        <v>1</v>
      </c>
      <c r="CN967" s="227">
        <f t="shared" si="379"/>
        <v>0</v>
      </c>
      <c r="CO967" s="227">
        <f t="shared" si="395"/>
        <v>0</v>
      </c>
      <c r="CP967" s="227">
        <f t="shared" si="395"/>
        <v>0</v>
      </c>
      <c r="CQ967" s="227">
        <f t="shared" si="395"/>
        <v>0</v>
      </c>
      <c r="CR967" s="226">
        <v>0</v>
      </c>
      <c r="CS967" s="226">
        <v>0</v>
      </c>
      <c r="CT967" s="226">
        <v>1</v>
      </c>
      <c r="CU967" s="226">
        <v>1</v>
      </c>
      <c r="CV967" s="227">
        <f t="shared" si="398"/>
        <v>0</v>
      </c>
      <c r="CW967" s="227">
        <f>CV967*(1+('[13]GROWTH (YoY)'!AR967/100))</f>
        <v>0</v>
      </c>
      <c r="CX967" s="227">
        <f>CW967*(1+('[13]GROWTH (YoY)'!AS967/100))</f>
        <v>0</v>
      </c>
      <c r="CY967" s="227">
        <f>CX967*(1+('[13]GROWTH (YoY)'!AT967/100))</f>
        <v>0</v>
      </c>
      <c r="CZ967" s="226">
        <v>0</v>
      </c>
      <c r="DA967" s="226">
        <v>0</v>
      </c>
      <c r="DB967" s="226">
        <v>0</v>
      </c>
      <c r="DC967" s="226">
        <v>0</v>
      </c>
      <c r="DD967" s="227">
        <v>0</v>
      </c>
      <c r="DE967" s="227">
        <v>0</v>
      </c>
      <c r="DF967" s="227">
        <v>0</v>
      </c>
      <c r="DG967" s="227">
        <v>0</v>
      </c>
      <c r="DH967" s="226">
        <v>0</v>
      </c>
      <c r="DI967" s="226">
        <v>0</v>
      </c>
      <c r="DJ967" s="226">
        <v>0</v>
      </c>
      <c r="DK967" s="226">
        <v>0</v>
      </c>
      <c r="DL967" s="227">
        <v>0</v>
      </c>
      <c r="DM967" s="227">
        <v>0</v>
      </c>
      <c r="DN967" s="227">
        <v>0</v>
      </c>
      <c r="DO967" s="227">
        <v>0</v>
      </c>
      <c r="DP967" s="376">
        <f t="shared" si="392"/>
        <v>1</v>
      </c>
      <c r="DQ967" s="226">
        <f t="shared" si="392"/>
        <v>0</v>
      </c>
      <c r="DR967" s="226">
        <f t="shared" si="392"/>
        <v>-1</v>
      </c>
      <c r="DS967" s="226">
        <f t="shared" si="391"/>
        <v>0</v>
      </c>
      <c r="DT967" s="227">
        <f t="shared" si="391"/>
        <v>0</v>
      </c>
      <c r="DU967" s="227">
        <f t="shared" si="391"/>
        <v>0</v>
      </c>
      <c r="DV967" s="227">
        <f t="shared" si="391"/>
        <v>0</v>
      </c>
      <c r="DW967" s="227">
        <f t="shared" si="391"/>
        <v>0</v>
      </c>
      <c r="DX967" s="377">
        <f t="shared" si="397"/>
        <v>0.5</v>
      </c>
      <c r="DY967" s="377">
        <f t="shared" si="397"/>
        <v>0.66666666666666663</v>
      </c>
      <c r="DZ967" s="377">
        <f t="shared" si="397"/>
        <v>0.5</v>
      </c>
      <c r="EA967" s="377">
        <f t="shared" si="396"/>
        <v>0.5</v>
      </c>
      <c r="EB967" s="378">
        <f t="shared" si="396"/>
        <v>0.5</v>
      </c>
      <c r="EC967" s="378">
        <f t="shared" si="396"/>
        <v>0.5</v>
      </c>
      <c r="ED967" s="378">
        <f t="shared" si="396"/>
        <v>0.5</v>
      </c>
      <c r="EE967" s="378">
        <f t="shared" si="393"/>
        <v>0.5</v>
      </c>
      <c r="EG967" s="226">
        <v>2</v>
      </c>
      <c r="EH967" s="226">
        <v>1</v>
      </c>
      <c r="EI967" s="226">
        <v>1</v>
      </c>
      <c r="EJ967" s="226">
        <v>0</v>
      </c>
      <c r="EK967" s="226">
        <v>0</v>
      </c>
      <c r="EL967" s="226">
        <v>34</v>
      </c>
      <c r="EM967" s="226">
        <v>27</v>
      </c>
      <c r="EN967" s="379">
        <f t="shared" ref="EN967:EN1030" si="402">IFERROR(EH967/EG967,0)</f>
        <v>0.5</v>
      </c>
      <c r="EO967" s="226">
        <f t="shared" ref="EO967:EO1030" si="403">IFERROR((EJ967/EI967)*100,0)</f>
        <v>0</v>
      </c>
      <c r="EP967" s="379">
        <f t="shared" ref="EP967:EP1030" si="404">IFERROR(EK967/EG967,0)</f>
        <v>0</v>
      </c>
      <c r="EQ967" s="226">
        <f t="shared" ref="EQ967:EQ1030" si="405">IFERROR((EK967*1000000)/EL967,0)</f>
        <v>0</v>
      </c>
      <c r="ER967" s="226">
        <f t="shared" ref="ER967:ER1030" si="406">IFERROR((EJ967*1000000)/EM967/12,0)</f>
        <v>0</v>
      </c>
      <c r="ES967" s="292"/>
      <c r="ET967" s="227">
        <v>2</v>
      </c>
      <c r="EU967" s="227">
        <v>1</v>
      </c>
      <c r="EV967" s="227">
        <v>1</v>
      </c>
      <c r="EW967" s="227">
        <v>1</v>
      </c>
      <c r="EX967" s="227">
        <v>0</v>
      </c>
      <c r="EY967" s="227">
        <v>42</v>
      </c>
      <c r="EZ967" s="227">
        <v>36</v>
      </c>
      <c r="FA967" s="380">
        <f t="shared" si="381"/>
        <v>0.5</v>
      </c>
      <c r="FB967" s="228">
        <f t="shared" si="382"/>
        <v>100</v>
      </c>
      <c r="FC967" s="380">
        <f t="shared" si="383"/>
        <v>0</v>
      </c>
      <c r="FD967" s="227">
        <f t="shared" si="384"/>
        <v>0</v>
      </c>
      <c r="FE967" s="227">
        <f t="shared" si="385"/>
        <v>2314.8148148148148</v>
      </c>
      <c r="FF967" s="227">
        <v>1</v>
      </c>
      <c r="FG967" s="228">
        <f t="shared" si="399"/>
        <v>100</v>
      </c>
      <c r="FH967" s="227">
        <v>1</v>
      </c>
      <c r="FI967" s="227">
        <v>1</v>
      </c>
      <c r="FJ967" s="227">
        <v>0</v>
      </c>
      <c r="FK967" s="227">
        <f t="shared" si="400"/>
        <v>0</v>
      </c>
      <c r="FL967" s="227">
        <v>0</v>
      </c>
      <c r="FM967" s="227">
        <f t="shared" si="401"/>
        <v>0</v>
      </c>
      <c r="FZ967" s="229"/>
      <c r="GA967" s="229"/>
      <c r="GB967" s="229"/>
      <c r="GC967" s="229"/>
      <c r="GD967" s="229"/>
    </row>
    <row r="968" spans="1:186" s="368" customFormat="1">
      <c r="A968" s="287" t="s">
        <v>2304</v>
      </c>
      <c r="B968" s="369" t="s">
        <v>2305</v>
      </c>
      <c r="C968" s="287" t="s">
        <v>2306</v>
      </c>
      <c r="D968" s="287" t="s">
        <v>87</v>
      </c>
      <c r="E968" s="369" t="s">
        <v>2307</v>
      </c>
      <c r="F968" s="287">
        <v>965</v>
      </c>
      <c r="G968" s="392" t="s">
        <v>2338</v>
      </c>
      <c r="H968" s="286" t="s">
        <v>2339</v>
      </c>
      <c r="I968" s="285" t="s">
        <v>2310</v>
      </c>
      <c r="J968" s="291" t="s">
        <v>2311</v>
      </c>
      <c r="K968" s="285" t="s">
        <v>1164</v>
      </c>
      <c r="L968" s="291" t="s">
        <v>2218</v>
      </c>
      <c r="M968" s="291" t="s">
        <v>3124</v>
      </c>
      <c r="N968" s="372">
        <v>1</v>
      </c>
      <c r="O968" s="373">
        <v>59</v>
      </c>
      <c r="P968" s="373">
        <v>96</v>
      </c>
      <c r="Q968" s="373">
        <v>108</v>
      </c>
      <c r="R968" s="373">
        <v>117</v>
      </c>
      <c r="S968" s="374">
        <v>75</v>
      </c>
      <c r="T968" s="374">
        <v>85</v>
      </c>
      <c r="U968" s="374">
        <v>90</v>
      </c>
      <c r="V968" s="374">
        <v>97</v>
      </c>
      <c r="W968" s="373">
        <v>20</v>
      </c>
      <c r="X968" s="373">
        <v>31</v>
      </c>
      <c r="Y968" s="373">
        <v>36</v>
      </c>
      <c r="Z968" s="373">
        <v>39</v>
      </c>
      <c r="AA968" s="374">
        <v>36</v>
      </c>
      <c r="AB968" s="374">
        <v>41</v>
      </c>
      <c r="AC968" s="374">
        <v>43</v>
      </c>
      <c r="AD968" s="374">
        <v>47</v>
      </c>
      <c r="AE968" s="373">
        <v>2</v>
      </c>
      <c r="AF968" s="373">
        <v>2</v>
      </c>
      <c r="AG968" s="373">
        <v>2</v>
      </c>
      <c r="AH968" s="373">
        <v>2</v>
      </c>
      <c r="AI968" s="374">
        <v>1</v>
      </c>
      <c r="AJ968" s="374">
        <v>1</v>
      </c>
      <c r="AK968" s="374">
        <v>1</v>
      </c>
      <c r="AL968" s="374">
        <v>1</v>
      </c>
      <c r="AM968" s="226">
        <v>39</v>
      </c>
      <c r="AN968" s="226">
        <v>64</v>
      </c>
      <c r="AO968" s="226">
        <v>72</v>
      </c>
      <c r="AP968" s="226">
        <v>78</v>
      </c>
      <c r="AQ968" s="227">
        <v>39</v>
      </c>
      <c r="AR968" s="227">
        <v>44</v>
      </c>
      <c r="AS968" s="227">
        <v>47</v>
      </c>
      <c r="AT968" s="227">
        <v>50</v>
      </c>
      <c r="AU968" s="226">
        <v>15</v>
      </c>
      <c r="AV968" s="226">
        <v>31</v>
      </c>
      <c r="AW968" s="226">
        <v>34</v>
      </c>
      <c r="AX968" s="226">
        <v>37</v>
      </c>
      <c r="AY968" s="227">
        <v>19</v>
      </c>
      <c r="AZ968" s="227">
        <v>21</v>
      </c>
      <c r="BA968" s="227">
        <v>22</v>
      </c>
      <c r="BB968" s="227">
        <v>23</v>
      </c>
      <c r="BC968" s="226">
        <f t="shared" si="388"/>
        <v>24</v>
      </c>
      <c r="BD968" s="226">
        <f t="shared" si="388"/>
        <v>32</v>
      </c>
      <c r="BE968" s="226">
        <f t="shared" si="388"/>
        <v>37</v>
      </c>
      <c r="BF968" s="226">
        <f t="shared" si="388"/>
        <v>40</v>
      </c>
      <c r="BG968" s="218">
        <f t="shared" si="394"/>
        <v>18</v>
      </c>
      <c r="BH968" s="218">
        <f t="shared" si="394"/>
        <v>21</v>
      </c>
      <c r="BI968" s="218">
        <f t="shared" si="394"/>
        <v>23</v>
      </c>
      <c r="BJ968" s="218">
        <f t="shared" si="394"/>
        <v>25</v>
      </c>
      <c r="BK968" s="226">
        <f t="shared" si="390"/>
        <v>0</v>
      </c>
      <c r="BL968" s="226">
        <f t="shared" si="390"/>
        <v>1</v>
      </c>
      <c r="BM968" s="226">
        <f t="shared" si="390"/>
        <v>1</v>
      </c>
      <c r="BN968" s="226">
        <f t="shared" si="389"/>
        <v>1</v>
      </c>
      <c r="BO968" s="227">
        <f t="shared" si="389"/>
        <v>2</v>
      </c>
      <c r="BP968" s="227">
        <f t="shared" si="389"/>
        <v>2</v>
      </c>
      <c r="BQ968" s="227">
        <f t="shared" si="389"/>
        <v>2</v>
      </c>
      <c r="BR968" s="227">
        <f t="shared" si="380"/>
        <v>2</v>
      </c>
      <c r="BS968" s="226">
        <v>0</v>
      </c>
      <c r="BT968" s="226">
        <v>1</v>
      </c>
      <c r="BU968" s="226">
        <v>1</v>
      </c>
      <c r="BV968" s="226">
        <v>1</v>
      </c>
      <c r="BW968" s="227">
        <v>2</v>
      </c>
      <c r="BX968" s="227">
        <v>2</v>
      </c>
      <c r="BY968" s="227">
        <v>2</v>
      </c>
      <c r="BZ968" s="227">
        <v>2</v>
      </c>
      <c r="CA968" s="226">
        <v>0</v>
      </c>
      <c r="CB968" s="226">
        <f>IFERROR(VLOOKUP($G968,[12]ITEM!$B$2:$AC$939,26,0),0)</f>
        <v>0</v>
      </c>
      <c r="CC968" s="226">
        <f>IFERROR(VLOOKUP($G968,[12]ITEM!$B$2:$AC$939,27,0),0)</f>
        <v>0</v>
      </c>
      <c r="CD968" s="226">
        <f>IFERROR(VLOOKUP($G968,[12]ITEM!$B$2:$AC$939,28,0),0)</f>
        <v>0</v>
      </c>
      <c r="CE968" s="227">
        <v>0</v>
      </c>
      <c r="CF968" s="227">
        <v>0</v>
      </c>
      <c r="CG968" s="227">
        <v>0</v>
      </c>
      <c r="CH968" s="227">
        <v>0</v>
      </c>
      <c r="CI968" s="375"/>
      <c r="CJ968" s="226">
        <f t="shared" si="379"/>
        <v>24</v>
      </c>
      <c r="CK968" s="226">
        <f t="shared" si="379"/>
        <v>35</v>
      </c>
      <c r="CL968" s="226">
        <f t="shared" si="379"/>
        <v>39</v>
      </c>
      <c r="CM968" s="226">
        <f t="shared" si="379"/>
        <v>40</v>
      </c>
      <c r="CN968" s="227">
        <f t="shared" si="379"/>
        <v>18</v>
      </c>
      <c r="CO968" s="227">
        <f t="shared" si="395"/>
        <v>20</v>
      </c>
      <c r="CP968" s="227">
        <f t="shared" si="395"/>
        <v>23</v>
      </c>
      <c r="CQ968" s="227">
        <f t="shared" si="395"/>
        <v>26</v>
      </c>
      <c r="CR968" s="226">
        <v>6</v>
      </c>
      <c r="CS968" s="226">
        <v>9</v>
      </c>
      <c r="CT968" s="226">
        <v>11</v>
      </c>
      <c r="CU968" s="226">
        <v>12</v>
      </c>
      <c r="CV968" s="227">
        <f t="shared" si="398"/>
        <v>0</v>
      </c>
      <c r="CW968" s="227">
        <f>CV968*(1+('[13]GROWTH (YoY)'!AR968/100))</f>
        <v>0</v>
      </c>
      <c r="CX968" s="227">
        <f>CW968*(1+('[13]GROWTH (YoY)'!AS968/100))</f>
        <v>0</v>
      </c>
      <c r="CY968" s="227">
        <f>CX968*(1+('[13]GROWTH (YoY)'!AT968/100))</f>
        <v>0</v>
      </c>
      <c r="CZ968" s="226">
        <v>19</v>
      </c>
      <c r="DA968" s="226">
        <v>26</v>
      </c>
      <c r="DB968" s="226">
        <v>28</v>
      </c>
      <c r="DC968" s="226">
        <v>28</v>
      </c>
      <c r="DD968" s="227">
        <v>18</v>
      </c>
      <c r="DE968" s="227">
        <v>20</v>
      </c>
      <c r="DF968" s="227">
        <v>23</v>
      </c>
      <c r="DG968" s="227">
        <v>26</v>
      </c>
      <c r="DH968" s="226">
        <v>-1</v>
      </c>
      <c r="DI968" s="226">
        <v>0</v>
      </c>
      <c r="DJ968" s="226">
        <v>0</v>
      </c>
      <c r="DK968" s="226">
        <v>0</v>
      </c>
      <c r="DL968" s="227">
        <v>0</v>
      </c>
      <c r="DM968" s="227">
        <v>0</v>
      </c>
      <c r="DN968" s="227">
        <v>0</v>
      </c>
      <c r="DO968" s="227">
        <v>0</v>
      </c>
      <c r="DP968" s="376">
        <f t="shared" si="392"/>
        <v>0</v>
      </c>
      <c r="DQ968" s="226">
        <f t="shared" si="392"/>
        <v>-3</v>
      </c>
      <c r="DR968" s="226">
        <f t="shared" si="392"/>
        <v>-2</v>
      </c>
      <c r="DS968" s="226">
        <f t="shared" si="391"/>
        <v>0</v>
      </c>
      <c r="DT968" s="227">
        <f t="shared" si="391"/>
        <v>0</v>
      </c>
      <c r="DU968" s="227">
        <f t="shared" si="391"/>
        <v>1</v>
      </c>
      <c r="DV968" s="227">
        <f t="shared" si="391"/>
        <v>0</v>
      </c>
      <c r="DW968" s="227">
        <f t="shared" si="391"/>
        <v>-1</v>
      </c>
      <c r="DX968" s="377">
        <f t="shared" si="397"/>
        <v>0.33898305084745761</v>
      </c>
      <c r="DY968" s="377">
        <f t="shared" si="397"/>
        <v>0.32291666666666669</v>
      </c>
      <c r="DZ968" s="377">
        <f t="shared" si="397"/>
        <v>0.33333333333333331</v>
      </c>
      <c r="EA968" s="377">
        <f t="shared" si="396"/>
        <v>0.33333333333333331</v>
      </c>
      <c r="EB968" s="378">
        <f t="shared" si="396"/>
        <v>0.48</v>
      </c>
      <c r="EC968" s="378">
        <f t="shared" si="396"/>
        <v>0.4823529411764706</v>
      </c>
      <c r="ED968" s="378">
        <f t="shared" si="396"/>
        <v>0.4777777777777778</v>
      </c>
      <c r="EE968" s="378">
        <f t="shared" si="393"/>
        <v>0.4845360824742268</v>
      </c>
      <c r="EG968" s="226">
        <v>59</v>
      </c>
      <c r="EH968" s="226">
        <v>20</v>
      </c>
      <c r="EI968" s="226">
        <v>39</v>
      </c>
      <c r="EJ968" s="226">
        <v>15</v>
      </c>
      <c r="EK968" s="226">
        <v>33</v>
      </c>
      <c r="EL968" s="226">
        <v>1450</v>
      </c>
      <c r="EM968" s="226">
        <v>1080</v>
      </c>
      <c r="EN968" s="379">
        <f t="shared" si="402"/>
        <v>0.33898305084745761</v>
      </c>
      <c r="EO968" s="226">
        <f t="shared" si="403"/>
        <v>38.461538461538467</v>
      </c>
      <c r="EP968" s="379">
        <f t="shared" si="404"/>
        <v>0.55932203389830504</v>
      </c>
      <c r="EQ968" s="226">
        <f t="shared" si="405"/>
        <v>22758.620689655174</v>
      </c>
      <c r="ER968" s="226">
        <f t="shared" si="406"/>
        <v>1157.4074074074074</v>
      </c>
      <c r="ES968" s="292"/>
      <c r="ET968" s="227">
        <v>75</v>
      </c>
      <c r="EU968" s="227">
        <v>36</v>
      </c>
      <c r="EV968" s="227">
        <v>39</v>
      </c>
      <c r="EW968" s="227">
        <v>19</v>
      </c>
      <c r="EX968" s="227">
        <v>80</v>
      </c>
      <c r="EY968" s="227">
        <v>1455</v>
      </c>
      <c r="EZ968" s="227">
        <v>1086</v>
      </c>
      <c r="FA968" s="380">
        <f t="shared" si="381"/>
        <v>0.48</v>
      </c>
      <c r="FB968" s="228">
        <f t="shared" si="382"/>
        <v>48.717948717948715</v>
      </c>
      <c r="FC968" s="380">
        <f t="shared" si="383"/>
        <v>1.0666666666666667</v>
      </c>
      <c r="FD968" s="227">
        <f t="shared" si="384"/>
        <v>54982.817869415805</v>
      </c>
      <c r="FE968" s="227">
        <f t="shared" si="385"/>
        <v>1457.949662369552</v>
      </c>
      <c r="FF968" s="227">
        <v>39</v>
      </c>
      <c r="FG968" s="228">
        <f t="shared" si="399"/>
        <v>48.717948717948715</v>
      </c>
      <c r="FH968" s="227">
        <v>19</v>
      </c>
      <c r="FI968" s="227">
        <v>39</v>
      </c>
      <c r="FJ968" s="227">
        <v>1</v>
      </c>
      <c r="FK968" s="227">
        <f t="shared" si="400"/>
        <v>19</v>
      </c>
      <c r="FL968" s="227">
        <v>4</v>
      </c>
      <c r="FM968" s="227">
        <f t="shared" si="401"/>
        <v>15</v>
      </c>
      <c r="FZ968" s="229"/>
      <c r="GA968" s="229"/>
      <c r="GB968" s="229"/>
      <c r="GC968" s="229"/>
      <c r="GD968" s="229"/>
    </row>
    <row r="969" spans="1:186" s="368" customFormat="1">
      <c r="A969" s="287" t="s">
        <v>2304</v>
      </c>
      <c r="B969" s="369" t="s">
        <v>2305</v>
      </c>
      <c r="C969" s="287" t="s">
        <v>2306</v>
      </c>
      <c r="D969" s="287" t="s">
        <v>87</v>
      </c>
      <c r="E969" s="369" t="s">
        <v>2307</v>
      </c>
      <c r="F969" s="287">
        <v>966</v>
      </c>
      <c r="G969" s="392" t="s">
        <v>2340</v>
      </c>
      <c r="H969" s="286" t="s">
        <v>2341</v>
      </c>
      <c r="I969" s="285" t="s">
        <v>2310</v>
      </c>
      <c r="J969" s="291" t="s">
        <v>2311</v>
      </c>
      <c r="K969" s="285" t="s">
        <v>1164</v>
      </c>
      <c r="L969" s="291" t="s">
        <v>2218</v>
      </c>
      <c r="M969" s="291" t="s">
        <v>3124</v>
      </c>
      <c r="N969" s="372">
        <v>1</v>
      </c>
      <c r="O969" s="373">
        <v>171</v>
      </c>
      <c r="P969" s="373">
        <v>278</v>
      </c>
      <c r="Q969" s="373">
        <v>296</v>
      </c>
      <c r="R969" s="373">
        <v>317</v>
      </c>
      <c r="S969" s="374">
        <v>520</v>
      </c>
      <c r="T969" s="374">
        <v>571</v>
      </c>
      <c r="U969" s="374">
        <v>622</v>
      </c>
      <c r="V969" s="374">
        <v>645</v>
      </c>
      <c r="W969" s="373">
        <v>85</v>
      </c>
      <c r="X969" s="373">
        <v>135</v>
      </c>
      <c r="Y969" s="373">
        <v>139</v>
      </c>
      <c r="Z969" s="373">
        <v>146</v>
      </c>
      <c r="AA969" s="374">
        <v>152</v>
      </c>
      <c r="AB969" s="374">
        <v>167</v>
      </c>
      <c r="AC969" s="374">
        <v>182</v>
      </c>
      <c r="AD969" s="374">
        <v>178</v>
      </c>
      <c r="AE969" s="373">
        <v>4</v>
      </c>
      <c r="AF969" s="373">
        <v>5</v>
      </c>
      <c r="AG969" s="373">
        <v>5</v>
      </c>
      <c r="AH969" s="373">
        <v>5</v>
      </c>
      <c r="AI969" s="374">
        <v>12</v>
      </c>
      <c r="AJ969" s="374">
        <v>12</v>
      </c>
      <c r="AK969" s="374">
        <v>12</v>
      </c>
      <c r="AL969" s="374">
        <v>13</v>
      </c>
      <c r="AM969" s="226">
        <v>86</v>
      </c>
      <c r="AN969" s="226">
        <v>143</v>
      </c>
      <c r="AO969" s="226">
        <v>157</v>
      </c>
      <c r="AP969" s="226">
        <v>171</v>
      </c>
      <c r="AQ969" s="227">
        <v>368</v>
      </c>
      <c r="AR969" s="227">
        <v>404</v>
      </c>
      <c r="AS969" s="227">
        <v>440</v>
      </c>
      <c r="AT969" s="227">
        <v>466</v>
      </c>
      <c r="AU969" s="226">
        <v>30</v>
      </c>
      <c r="AV969" s="226">
        <v>27</v>
      </c>
      <c r="AW969" s="226">
        <v>30</v>
      </c>
      <c r="AX969" s="226">
        <v>32</v>
      </c>
      <c r="AY969" s="227">
        <v>85</v>
      </c>
      <c r="AZ969" s="227">
        <v>92</v>
      </c>
      <c r="BA969" s="227">
        <v>100</v>
      </c>
      <c r="BB969" s="227">
        <v>105</v>
      </c>
      <c r="BC969" s="226">
        <f t="shared" si="388"/>
        <v>56</v>
      </c>
      <c r="BD969" s="226">
        <f t="shared" si="388"/>
        <v>91</v>
      </c>
      <c r="BE969" s="226">
        <f t="shared" si="388"/>
        <v>93</v>
      </c>
      <c r="BF969" s="226">
        <f t="shared" si="388"/>
        <v>119</v>
      </c>
      <c r="BG969" s="218">
        <f t="shared" si="394"/>
        <v>253</v>
      </c>
      <c r="BH969" s="218">
        <f t="shared" si="394"/>
        <v>270</v>
      </c>
      <c r="BI969" s="218">
        <f t="shared" si="394"/>
        <v>315</v>
      </c>
      <c r="BJ969" s="218">
        <f t="shared" si="394"/>
        <v>350</v>
      </c>
      <c r="BK969" s="226">
        <f t="shared" si="390"/>
        <v>0</v>
      </c>
      <c r="BL969" s="226">
        <f t="shared" si="390"/>
        <v>25</v>
      </c>
      <c r="BM969" s="226">
        <f t="shared" si="390"/>
        <v>34</v>
      </c>
      <c r="BN969" s="226">
        <f t="shared" si="389"/>
        <v>20</v>
      </c>
      <c r="BO969" s="227">
        <f t="shared" si="389"/>
        <v>30</v>
      </c>
      <c r="BP969" s="227">
        <f t="shared" si="389"/>
        <v>42</v>
      </c>
      <c r="BQ969" s="227">
        <f t="shared" si="389"/>
        <v>25</v>
      </c>
      <c r="BR969" s="227">
        <f t="shared" si="380"/>
        <v>11</v>
      </c>
      <c r="BS969" s="226">
        <v>0</v>
      </c>
      <c r="BT969" s="226">
        <v>25</v>
      </c>
      <c r="BU969" s="226">
        <v>34</v>
      </c>
      <c r="BV969" s="226">
        <v>20</v>
      </c>
      <c r="BW969" s="227">
        <v>30</v>
      </c>
      <c r="BX969" s="227">
        <v>42</v>
      </c>
      <c r="BY969" s="227">
        <v>25</v>
      </c>
      <c r="BZ969" s="227">
        <v>11</v>
      </c>
      <c r="CA969" s="226">
        <v>0</v>
      </c>
      <c r="CB969" s="226">
        <f>IFERROR(VLOOKUP($G969,[12]ITEM!$B$2:$AC$939,26,0),0)</f>
        <v>0</v>
      </c>
      <c r="CC969" s="226">
        <f>IFERROR(VLOOKUP($G969,[12]ITEM!$B$2:$AC$939,27,0),0)</f>
        <v>0</v>
      </c>
      <c r="CD969" s="226">
        <f>IFERROR(VLOOKUP($G969,[12]ITEM!$B$2:$AC$939,28,0),0)</f>
        <v>0</v>
      </c>
      <c r="CE969" s="227">
        <v>0</v>
      </c>
      <c r="CF969" s="227">
        <v>0</v>
      </c>
      <c r="CG969" s="227">
        <v>0</v>
      </c>
      <c r="CH969" s="227">
        <v>0</v>
      </c>
      <c r="CI969" s="375"/>
      <c r="CJ969" s="226">
        <f t="shared" si="379"/>
        <v>56</v>
      </c>
      <c r="CK969" s="226">
        <f t="shared" si="379"/>
        <v>158</v>
      </c>
      <c r="CL969" s="226">
        <f t="shared" si="379"/>
        <v>173</v>
      </c>
      <c r="CM969" s="226">
        <f t="shared" si="379"/>
        <v>216</v>
      </c>
      <c r="CN969" s="227">
        <f t="shared" si="379"/>
        <v>253</v>
      </c>
      <c r="CO969" s="227">
        <f t="shared" si="395"/>
        <v>281.99842547053504</v>
      </c>
      <c r="CP969" s="227">
        <f t="shared" si="395"/>
        <v>342.99086568194866</v>
      </c>
      <c r="CQ969" s="227">
        <f t="shared" si="395"/>
        <v>376.83066058289393</v>
      </c>
      <c r="CR969" s="226">
        <v>-1</v>
      </c>
      <c r="CS969" s="226">
        <v>-2</v>
      </c>
      <c r="CT969" s="226">
        <v>-3</v>
      </c>
      <c r="CU969" s="226">
        <v>-3</v>
      </c>
      <c r="CV969" s="227">
        <f t="shared" si="398"/>
        <v>123</v>
      </c>
      <c r="CW969" s="227">
        <f>CV969*(1+('[13]GROWTH (YoY)'!AR969/100))</f>
        <v>134.99842547053504</v>
      </c>
      <c r="CX969" s="227">
        <f>CW969*(1+('[13]GROWTH (YoY)'!AS969/100))</f>
        <v>146.99086568194866</v>
      </c>
      <c r="CY969" s="227">
        <f>CX969*(1+('[13]GROWTH (YoY)'!AT969/100))</f>
        <v>155.83066058289393</v>
      </c>
      <c r="CZ969" s="226">
        <v>39</v>
      </c>
      <c r="DA969" s="226">
        <v>53</v>
      </c>
      <c r="DB969" s="226">
        <v>57</v>
      </c>
      <c r="DC969" s="226">
        <v>58</v>
      </c>
      <c r="DD969" s="227">
        <v>23</v>
      </c>
      <c r="DE969" s="227">
        <v>27</v>
      </c>
      <c r="DF969" s="227">
        <v>30</v>
      </c>
      <c r="DG969" s="227">
        <v>35</v>
      </c>
      <c r="DH969" s="226">
        <v>18</v>
      </c>
      <c r="DI969" s="226">
        <v>107</v>
      </c>
      <c r="DJ969" s="226">
        <v>119</v>
      </c>
      <c r="DK969" s="226">
        <v>161</v>
      </c>
      <c r="DL969" s="227">
        <v>107</v>
      </c>
      <c r="DM969" s="227">
        <v>120</v>
      </c>
      <c r="DN969" s="227">
        <v>166</v>
      </c>
      <c r="DO969" s="227">
        <v>186</v>
      </c>
      <c r="DP969" s="376">
        <f t="shared" si="392"/>
        <v>0</v>
      </c>
      <c r="DQ969" s="226">
        <f t="shared" si="392"/>
        <v>-67</v>
      </c>
      <c r="DR969" s="226">
        <f t="shared" si="392"/>
        <v>-80</v>
      </c>
      <c r="DS969" s="226">
        <f t="shared" si="391"/>
        <v>-97</v>
      </c>
      <c r="DT969" s="227">
        <f t="shared" si="391"/>
        <v>0</v>
      </c>
      <c r="DU969" s="227">
        <f t="shared" si="391"/>
        <v>-11.998425470535039</v>
      </c>
      <c r="DV969" s="227">
        <f t="shared" si="391"/>
        <v>-27.990865681948662</v>
      </c>
      <c r="DW969" s="227">
        <f t="shared" si="391"/>
        <v>-26.830660582893927</v>
      </c>
      <c r="DX969" s="377">
        <f t="shared" si="397"/>
        <v>0.49707602339181284</v>
      </c>
      <c r="DY969" s="377">
        <f t="shared" si="397"/>
        <v>0.48561151079136688</v>
      </c>
      <c r="DZ969" s="377">
        <f t="shared" si="397"/>
        <v>0.46959459459459457</v>
      </c>
      <c r="EA969" s="377">
        <f t="shared" si="396"/>
        <v>0.4605678233438486</v>
      </c>
      <c r="EB969" s="378">
        <f t="shared" si="396"/>
        <v>0.29230769230769232</v>
      </c>
      <c r="EC969" s="378">
        <f t="shared" si="396"/>
        <v>0.29246935201401053</v>
      </c>
      <c r="ED969" s="378">
        <f t="shared" si="396"/>
        <v>0.29260450160771706</v>
      </c>
      <c r="EE969" s="378">
        <f t="shared" si="393"/>
        <v>0.27596899224806204</v>
      </c>
      <c r="EG969" s="226">
        <v>171</v>
      </c>
      <c r="EH969" s="226">
        <v>85</v>
      </c>
      <c r="EI969" s="226">
        <v>86</v>
      </c>
      <c r="EJ969" s="226">
        <v>30</v>
      </c>
      <c r="EK969" s="226">
        <v>105</v>
      </c>
      <c r="EL969" s="226">
        <v>1316</v>
      </c>
      <c r="EM969" s="226">
        <v>1194</v>
      </c>
      <c r="EN969" s="379">
        <f t="shared" si="402"/>
        <v>0.49707602339181284</v>
      </c>
      <c r="EO969" s="226">
        <f t="shared" si="403"/>
        <v>34.883720930232556</v>
      </c>
      <c r="EP969" s="379">
        <f t="shared" si="404"/>
        <v>0.61403508771929827</v>
      </c>
      <c r="EQ969" s="226">
        <f t="shared" si="405"/>
        <v>79787.234042553187</v>
      </c>
      <c r="ER969" s="226">
        <f t="shared" si="406"/>
        <v>2093.8023450586265</v>
      </c>
      <c r="ES969" s="292"/>
      <c r="ET969" s="227">
        <v>520</v>
      </c>
      <c r="EU969" s="227">
        <v>152</v>
      </c>
      <c r="EV969" s="227">
        <v>368</v>
      </c>
      <c r="EW969" s="227">
        <v>85</v>
      </c>
      <c r="EX969" s="227">
        <v>433</v>
      </c>
      <c r="EY969" s="227">
        <v>1870</v>
      </c>
      <c r="EZ969" s="227">
        <v>1726</v>
      </c>
      <c r="FA969" s="380">
        <f t="shared" si="381"/>
        <v>0.29230769230769232</v>
      </c>
      <c r="FB969" s="228">
        <f t="shared" si="382"/>
        <v>23.097826086956523</v>
      </c>
      <c r="FC969" s="380">
        <f t="shared" si="383"/>
        <v>0.83269230769230773</v>
      </c>
      <c r="FD969" s="227">
        <f t="shared" si="384"/>
        <v>231550.80213903743</v>
      </c>
      <c r="FE969" s="227">
        <f t="shared" si="385"/>
        <v>4103.9011201235999</v>
      </c>
      <c r="FF969" s="227">
        <v>368</v>
      </c>
      <c r="FG969" s="228">
        <f t="shared" si="399"/>
        <v>19.021739130434785</v>
      </c>
      <c r="FH969" s="227">
        <v>70</v>
      </c>
      <c r="FI969" s="227">
        <v>368</v>
      </c>
      <c r="FJ969" s="227">
        <v>5</v>
      </c>
      <c r="FK969" s="227">
        <f t="shared" si="400"/>
        <v>293</v>
      </c>
      <c r="FL969" s="227">
        <v>30</v>
      </c>
      <c r="FM969" s="227">
        <f t="shared" si="401"/>
        <v>263</v>
      </c>
      <c r="FZ969" s="229"/>
      <c r="GA969" s="229"/>
      <c r="GB969" s="229"/>
      <c r="GC969" s="229"/>
      <c r="GD969" s="229"/>
    </row>
    <row r="970" spans="1:186" s="368" customFormat="1">
      <c r="A970" s="287" t="s">
        <v>2304</v>
      </c>
      <c r="B970" s="369" t="s">
        <v>2305</v>
      </c>
      <c r="C970" s="287" t="s">
        <v>2306</v>
      </c>
      <c r="D970" s="287" t="s">
        <v>87</v>
      </c>
      <c r="E970" s="369" t="s">
        <v>2307</v>
      </c>
      <c r="F970" s="287">
        <v>967</v>
      </c>
      <c r="G970" s="392" t="s">
        <v>2342</v>
      </c>
      <c r="H970" s="286" t="s">
        <v>2343</v>
      </c>
      <c r="I970" s="285" t="s">
        <v>2310</v>
      </c>
      <c r="J970" s="291" t="s">
        <v>2311</v>
      </c>
      <c r="K970" s="285" t="s">
        <v>1164</v>
      </c>
      <c r="L970" s="291" t="s">
        <v>2218</v>
      </c>
      <c r="M970" s="291" t="s">
        <v>3124</v>
      </c>
      <c r="N970" s="372">
        <v>1</v>
      </c>
      <c r="O970" s="373">
        <v>46</v>
      </c>
      <c r="P970" s="373">
        <v>76</v>
      </c>
      <c r="Q970" s="373">
        <v>85</v>
      </c>
      <c r="R970" s="373">
        <v>93</v>
      </c>
      <c r="S970" s="374">
        <v>108</v>
      </c>
      <c r="T970" s="374">
        <v>122</v>
      </c>
      <c r="U970" s="374">
        <v>132</v>
      </c>
      <c r="V970" s="374">
        <v>144</v>
      </c>
      <c r="W970" s="373">
        <v>25</v>
      </c>
      <c r="X970" s="373">
        <v>40</v>
      </c>
      <c r="Y970" s="373">
        <v>44</v>
      </c>
      <c r="Z970" s="373">
        <v>49</v>
      </c>
      <c r="AA970" s="374">
        <v>45</v>
      </c>
      <c r="AB970" s="374">
        <v>50</v>
      </c>
      <c r="AC970" s="374">
        <v>54</v>
      </c>
      <c r="AD970" s="374">
        <v>60</v>
      </c>
      <c r="AE970" s="373">
        <v>1</v>
      </c>
      <c r="AF970" s="373">
        <v>1</v>
      </c>
      <c r="AG970" s="373">
        <v>1</v>
      </c>
      <c r="AH970" s="373">
        <v>1</v>
      </c>
      <c r="AI970" s="374">
        <v>2</v>
      </c>
      <c r="AJ970" s="374">
        <v>2</v>
      </c>
      <c r="AK970" s="374">
        <v>2</v>
      </c>
      <c r="AL970" s="374">
        <v>2</v>
      </c>
      <c r="AM970" s="226">
        <v>21</v>
      </c>
      <c r="AN970" s="226">
        <v>36</v>
      </c>
      <c r="AO970" s="226">
        <v>41</v>
      </c>
      <c r="AP970" s="226">
        <v>44</v>
      </c>
      <c r="AQ970" s="227">
        <v>63</v>
      </c>
      <c r="AR970" s="227">
        <v>72</v>
      </c>
      <c r="AS970" s="227">
        <v>78</v>
      </c>
      <c r="AT970" s="227">
        <v>84</v>
      </c>
      <c r="AU970" s="226">
        <v>9</v>
      </c>
      <c r="AV970" s="226">
        <v>15</v>
      </c>
      <c r="AW970" s="226">
        <v>18</v>
      </c>
      <c r="AX970" s="226">
        <v>19</v>
      </c>
      <c r="AY970" s="227">
        <v>27</v>
      </c>
      <c r="AZ970" s="227">
        <v>30</v>
      </c>
      <c r="BA970" s="227">
        <v>32</v>
      </c>
      <c r="BB970" s="227">
        <v>34</v>
      </c>
      <c r="BC970" s="226">
        <f t="shared" si="388"/>
        <v>12</v>
      </c>
      <c r="BD970" s="226">
        <f t="shared" si="388"/>
        <v>19</v>
      </c>
      <c r="BE970" s="226">
        <f t="shared" si="388"/>
        <v>18</v>
      </c>
      <c r="BF970" s="226">
        <f t="shared" si="388"/>
        <v>18</v>
      </c>
      <c r="BG970" s="218">
        <f t="shared" si="394"/>
        <v>32</v>
      </c>
      <c r="BH970" s="218">
        <f t="shared" si="394"/>
        <v>35</v>
      </c>
      <c r="BI970" s="218">
        <f t="shared" si="394"/>
        <v>36</v>
      </c>
      <c r="BJ970" s="218">
        <f t="shared" si="394"/>
        <v>46</v>
      </c>
      <c r="BK970" s="226">
        <f t="shared" si="390"/>
        <v>0</v>
      </c>
      <c r="BL970" s="226">
        <f t="shared" si="390"/>
        <v>2</v>
      </c>
      <c r="BM970" s="226">
        <f t="shared" si="390"/>
        <v>5</v>
      </c>
      <c r="BN970" s="226">
        <f t="shared" si="389"/>
        <v>7</v>
      </c>
      <c r="BO970" s="227">
        <f t="shared" si="389"/>
        <v>4</v>
      </c>
      <c r="BP970" s="227">
        <f t="shared" si="389"/>
        <v>7</v>
      </c>
      <c r="BQ970" s="227">
        <f t="shared" si="389"/>
        <v>10</v>
      </c>
      <c r="BR970" s="227">
        <f t="shared" si="380"/>
        <v>4</v>
      </c>
      <c r="BS970" s="226">
        <v>0</v>
      </c>
      <c r="BT970" s="226">
        <v>2</v>
      </c>
      <c r="BU970" s="226">
        <v>5</v>
      </c>
      <c r="BV970" s="226">
        <v>7</v>
      </c>
      <c r="BW970" s="227">
        <v>4</v>
      </c>
      <c r="BX970" s="227">
        <v>7</v>
      </c>
      <c r="BY970" s="227">
        <v>10</v>
      </c>
      <c r="BZ970" s="227">
        <v>4</v>
      </c>
      <c r="CA970" s="226">
        <v>0</v>
      </c>
      <c r="CB970" s="226">
        <f>IFERROR(VLOOKUP($G970,[12]ITEM!$B$2:$AC$939,26,0),0)</f>
        <v>0</v>
      </c>
      <c r="CC970" s="226">
        <f>IFERROR(VLOOKUP($G970,[12]ITEM!$B$2:$AC$939,27,0),0)</f>
        <v>0</v>
      </c>
      <c r="CD970" s="226">
        <f>IFERROR(VLOOKUP($G970,[12]ITEM!$B$2:$AC$939,28,0),0)</f>
        <v>0</v>
      </c>
      <c r="CE970" s="227">
        <v>0</v>
      </c>
      <c r="CF970" s="227">
        <v>0</v>
      </c>
      <c r="CG970" s="227">
        <v>0</v>
      </c>
      <c r="CH970" s="227">
        <v>0</v>
      </c>
      <c r="CI970" s="375"/>
      <c r="CJ970" s="226">
        <f t="shared" si="379"/>
        <v>11</v>
      </c>
      <c r="CK970" s="226">
        <f t="shared" si="379"/>
        <v>9</v>
      </c>
      <c r="CL970" s="226">
        <f t="shared" si="379"/>
        <v>22</v>
      </c>
      <c r="CM970" s="226">
        <f t="shared" si="379"/>
        <v>8</v>
      </c>
      <c r="CN970" s="227">
        <f t="shared" si="379"/>
        <v>32</v>
      </c>
      <c r="CO970" s="227">
        <f t="shared" si="395"/>
        <v>49.440443215953437</v>
      </c>
      <c r="CP970" s="227">
        <f t="shared" si="395"/>
        <v>39.906760945862963</v>
      </c>
      <c r="CQ970" s="227">
        <f t="shared" si="395"/>
        <v>45.479289808413625</v>
      </c>
      <c r="CR970" s="226">
        <v>-4</v>
      </c>
      <c r="CS970" s="226">
        <v>-6</v>
      </c>
      <c r="CT970" s="226">
        <v>-7</v>
      </c>
      <c r="CU970" s="226">
        <v>-8</v>
      </c>
      <c r="CV970" s="227">
        <f t="shared" si="398"/>
        <v>17</v>
      </c>
      <c r="CW970" s="227">
        <f>CV970*(1+('[13]GROWTH (YoY)'!AR970/100))</f>
        <v>19.440443215953433</v>
      </c>
      <c r="CX970" s="227">
        <f>CW970*(1+('[13]GROWTH (YoY)'!AS970/100))</f>
        <v>20.906760945862963</v>
      </c>
      <c r="CY970" s="227">
        <f>CX970*(1+('[13]GROWTH (YoY)'!AT970/100))</f>
        <v>22.479289808413625</v>
      </c>
      <c r="CZ970" s="226">
        <v>9</v>
      </c>
      <c r="DA970" s="226">
        <v>13</v>
      </c>
      <c r="DB970" s="226">
        <v>14</v>
      </c>
      <c r="DC970" s="226">
        <v>14</v>
      </c>
      <c r="DD970" s="227">
        <v>13</v>
      </c>
      <c r="DE970" s="227">
        <v>15</v>
      </c>
      <c r="DF970" s="227">
        <v>17</v>
      </c>
      <c r="DG970" s="227">
        <v>20</v>
      </c>
      <c r="DH970" s="226">
        <v>6</v>
      </c>
      <c r="DI970" s="226">
        <v>2</v>
      </c>
      <c r="DJ970" s="226">
        <v>15</v>
      </c>
      <c r="DK970" s="226">
        <v>2</v>
      </c>
      <c r="DL970" s="227">
        <v>2</v>
      </c>
      <c r="DM970" s="227">
        <v>15</v>
      </c>
      <c r="DN970" s="227">
        <v>2</v>
      </c>
      <c r="DO970" s="227">
        <v>3</v>
      </c>
      <c r="DP970" s="376">
        <f t="shared" si="392"/>
        <v>1</v>
      </c>
      <c r="DQ970" s="226">
        <f t="shared" si="392"/>
        <v>10</v>
      </c>
      <c r="DR970" s="226">
        <f t="shared" si="392"/>
        <v>-4</v>
      </c>
      <c r="DS970" s="226">
        <f t="shared" si="391"/>
        <v>10</v>
      </c>
      <c r="DT970" s="227">
        <f t="shared" si="391"/>
        <v>0</v>
      </c>
      <c r="DU970" s="227">
        <f t="shared" si="391"/>
        <v>-14.440443215953437</v>
      </c>
      <c r="DV970" s="227">
        <f t="shared" si="391"/>
        <v>-3.9067609458629633</v>
      </c>
      <c r="DW970" s="227">
        <f t="shared" si="391"/>
        <v>0.52071019158637455</v>
      </c>
      <c r="DX970" s="377">
        <f t="shared" si="397"/>
        <v>0.54347826086956519</v>
      </c>
      <c r="DY970" s="377">
        <f t="shared" si="397"/>
        <v>0.52631578947368418</v>
      </c>
      <c r="DZ970" s="377">
        <f t="shared" si="397"/>
        <v>0.51764705882352946</v>
      </c>
      <c r="EA970" s="377">
        <f t="shared" si="396"/>
        <v>0.5268817204301075</v>
      </c>
      <c r="EB970" s="378">
        <f t="shared" si="396"/>
        <v>0.41666666666666669</v>
      </c>
      <c r="EC970" s="378">
        <f t="shared" si="396"/>
        <v>0.4098360655737705</v>
      </c>
      <c r="ED970" s="378">
        <f t="shared" si="396"/>
        <v>0.40909090909090912</v>
      </c>
      <c r="EE970" s="378">
        <f t="shared" si="393"/>
        <v>0.41666666666666669</v>
      </c>
      <c r="EG970" s="226">
        <v>46</v>
      </c>
      <c r="EH970" s="226">
        <v>25</v>
      </c>
      <c r="EI970" s="226">
        <v>21</v>
      </c>
      <c r="EJ970" s="226">
        <v>9</v>
      </c>
      <c r="EK970" s="226">
        <v>21</v>
      </c>
      <c r="EL970" s="226">
        <v>542</v>
      </c>
      <c r="EM970" s="226">
        <v>455</v>
      </c>
      <c r="EN970" s="379">
        <f t="shared" si="402"/>
        <v>0.54347826086956519</v>
      </c>
      <c r="EO970" s="226">
        <f t="shared" si="403"/>
        <v>42.857142857142854</v>
      </c>
      <c r="EP970" s="379">
        <f t="shared" si="404"/>
        <v>0.45652173913043476</v>
      </c>
      <c r="EQ970" s="226">
        <f t="shared" si="405"/>
        <v>38745.387453874537</v>
      </c>
      <c r="ER970" s="226">
        <f t="shared" si="406"/>
        <v>1648.3516483516485</v>
      </c>
      <c r="ES970" s="292"/>
      <c r="ET970" s="227">
        <v>108</v>
      </c>
      <c r="EU970" s="227">
        <v>45</v>
      </c>
      <c r="EV970" s="227">
        <v>63</v>
      </c>
      <c r="EW970" s="227">
        <v>27</v>
      </c>
      <c r="EX970" s="227">
        <v>75</v>
      </c>
      <c r="EY970" s="227">
        <v>906</v>
      </c>
      <c r="EZ970" s="227">
        <v>811</v>
      </c>
      <c r="FA970" s="380">
        <f t="shared" si="381"/>
        <v>0.41666666666666669</v>
      </c>
      <c r="FB970" s="228">
        <f t="shared" si="382"/>
        <v>42.857142857142854</v>
      </c>
      <c r="FC970" s="380">
        <f t="shared" si="383"/>
        <v>0.69444444444444442</v>
      </c>
      <c r="FD970" s="227">
        <f t="shared" si="384"/>
        <v>82781.456953642381</v>
      </c>
      <c r="FE970" s="227">
        <f t="shared" si="385"/>
        <v>2774.3526510480892</v>
      </c>
      <c r="FF970" s="227">
        <v>63</v>
      </c>
      <c r="FG970" s="228">
        <f t="shared" si="399"/>
        <v>42.857142857142854</v>
      </c>
      <c r="FH970" s="227">
        <v>27</v>
      </c>
      <c r="FI970" s="227">
        <v>63</v>
      </c>
      <c r="FJ970" s="227">
        <v>2</v>
      </c>
      <c r="FK970" s="227">
        <f t="shared" si="400"/>
        <v>34</v>
      </c>
      <c r="FL970" s="227">
        <v>6</v>
      </c>
      <c r="FM970" s="227">
        <f t="shared" si="401"/>
        <v>28</v>
      </c>
      <c r="FZ970" s="229"/>
      <c r="GA970" s="229"/>
      <c r="GB970" s="229"/>
      <c r="GC970" s="229"/>
      <c r="GD970" s="229"/>
    </row>
    <row r="971" spans="1:186" s="368" customFormat="1">
      <c r="A971" s="287" t="s">
        <v>2304</v>
      </c>
      <c r="B971" s="369" t="s">
        <v>2305</v>
      </c>
      <c r="C971" s="287" t="s">
        <v>2306</v>
      </c>
      <c r="D971" s="287" t="s">
        <v>87</v>
      </c>
      <c r="E971" s="369" t="s">
        <v>2307</v>
      </c>
      <c r="F971" s="287">
        <v>968</v>
      </c>
      <c r="G971" s="392" t="s">
        <v>2344</v>
      </c>
      <c r="H971" s="286" t="s">
        <v>2345</v>
      </c>
      <c r="I971" s="285" t="s">
        <v>2310</v>
      </c>
      <c r="J971" s="291" t="s">
        <v>2311</v>
      </c>
      <c r="K971" s="285" t="s">
        <v>1164</v>
      </c>
      <c r="L971" s="291" t="s">
        <v>2218</v>
      </c>
      <c r="M971" s="291" t="s">
        <v>3124</v>
      </c>
      <c r="N971" s="372">
        <v>1</v>
      </c>
      <c r="O971" s="373">
        <v>91</v>
      </c>
      <c r="P971" s="373">
        <v>154</v>
      </c>
      <c r="Q971" s="373">
        <v>174</v>
      </c>
      <c r="R971" s="373">
        <v>189</v>
      </c>
      <c r="S971" s="374">
        <v>212</v>
      </c>
      <c r="T971" s="374">
        <v>238</v>
      </c>
      <c r="U971" s="374">
        <v>256</v>
      </c>
      <c r="V971" s="374">
        <v>280</v>
      </c>
      <c r="W971" s="373">
        <v>25</v>
      </c>
      <c r="X971" s="373">
        <v>43</v>
      </c>
      <c r="Y971" s="373">
        <v>53</v>
      </c>
      <c r="Z971" s="373">
        <v>56</v>
      </c>
      <c r="AA971" s="374">
        <v>72</v>
      </c>
      <c r="AB971" s="374">
        <v>82</v>
      </c>
      <c r="AC971" s="374">
        <v>88</v>
      </c>
      <c r="AD971" s="374">
        <v>100</v>
      </c>
      <c r="AE971" s="373">
        <v>3</v>
      </c>
      <c r="AF971" s="373">
        <v>4</v>
      </c>
      <c r="AG971" s="373">
        <v>4</v>
      </c>
      <c r="AH971" s="373">
        <v>4</v>
      </c>
      <c r="AI971" s="374">
        <v>5</v>
      </c>
      <c r="AJ971" s="374">
        <v>5</v>
      </c>
      <c r="AK971" s="374">
        <v>5</v>
      </c>
      <c r="AL971" s="374">
        <v>5</v>
      </c>
      <c r="AM971" s="226">
        <v>66</v>
      </c>
      <c r="AN971" s="226">
        <v>110</v>
      </c>
      <c r="AO971" s="226">
        <v>121</v>
      </c>
      <c r="AP971" s="226">
        <v>132</v>
      </c>
      <c r="AQ971" s="227">
        <v>141</v>
      </c>
      <c r="AR971" s="227">
        <v>156</v>
      </c>
      <c r="AS971" s="227">
        <v>168</v>
      </c>
      <c r="AT971" s="227">
        <v>180</v>
      </c>
      <c r="AU971" s="226">
        <v>10</v>
      </c>
      <c r="AV971" s="226">
        <v>19</v>
      </c>
      <c r="AW971" s="226">
        <v>21</v>
      </c>
      <c r="AX971" s="226">
        <v>23</v>
      </c>
      <c r="AY971" s="227">
        <v>24</v>
      </c>
      <c r="AZ971" s="227">
        <v>27</v>
      </c>
      <c r="BA971" s="227">
        <v>29</v>
      </c>
      <c r="BB971" s="227">
        <v>31</v>
      </c>
      <c r="BC971" s="226">
        <f t="shared" si="388"/>
        <v>56</v>
      </c>
      <c r="BD971" s="226">
        <f t="shared" si="388"/>
        <v>16</v>
      </c>
      <c r="BE971" s="226">
        <f t="shared" si="388"/>
        <v>-9</v>
      </c>
      <c r="BF971" s="226">
        <f t="shared" si="388"/>
        <v>-31</v>
      </c>
      <c r="BG971" s="218">
        <f t="shared" si="394"/>
        <v>31</v>
      </c>
      <c r="BH971" s="218">
        <f t="shared" si="394"/>
        <v>-1</v>
      </c>
      <c r="BI971" s="218">
        <f t="shared" si="394"/>
        <v>-23</v>
      </c>
      <c r="BJ971" s="218">
        <f t="shared" si="394"/>
        <v>102</v>
      </c>
      <c r="BK971" s="226">
        <f t="shared" si="390"/>
        <v>0</v>
      </c>
      <c r="BL971" s="226">
        <f t="shared" si="390"/>
        <v>75</v>
      </c>
      <c r="BM971" s="226">
        <f t="shared" si="390"/>
        <v>109</v>
      </c>
      <c r="BN971" s="226">
        <f t="shared" si="389"/>
        <v>140</v>
      </c>
      <c r="BO971" s="227">
        <f t="shared" si="389"/>
        <v>86</v>
      </c>
      <c r="BP971" s="227">
        <f t="shared" si="389"/>
        <v>130</v>
      </c>
      <c r="BQ971" s="227">
        <f t="shared" si="389"/>
        <v>162</v>
      </c>
      <c r="BR971" s="227">
        <f t="shared" si="380"/>
        <v>47</v>
      </c>
      <c r="BS971" s="226">
        <v>0</v>
      </c>
      <c r="BT971" s="226">
        <v>75</v>
      </c>
      <c r="BU971" s="226">
        <v>109</v>
      </c>
      <c r="BV971" s="226">
        <v>140</v>
      </c>
      <c r="BW971" s="227">
        <v>86</v>
      </c>
      <c r="BX971" s="227">
        <v>130</v>
      </c>
      <c r="BY971" s="227">
        <v>162</v>
      </c>
      <c r="BZ971" s="227">
        <v>47</v>
      </c>
      <c r="CA971" s="226">
        <v>0</v>
      </c>
      <c r="CB971" s="226">
        <f>IFERROR(VLOOKUP($G971,[12]ITEM!$B$2:$AC$939,26,0),0)</f>
        <v>0</v>
      </c>
      <c r="CC971" s="226">
        <f>IFERROR(VLOOKUP($G971,[12]ITEM!$B$2:$AC$939,27,0),0)</f>
        <v>0</v>
      </c>
      <c r="CD971" s="226">
        <f>IFERROR(VLOOKUP($G971,[12]ITEM!$B$2:$AC$939,28,0),0)</f>
        <v>0</v>
      </c>
      <c r="CE971" s="227">
        <v>0</v>
      </c>
      <c r="CF971" s="227">
        <v>0</v>
      </c>
      <c r="CG971" s="227">
        <v>0</v>
      </c>
      <c r="CH971" s="227">
        <v>0</v>
      </c>
      <c r="CI971" s="375"/>
      <c r="CJ971" s="226">
        <f t="shared" si="379"/>
        <v>57</v>
      </c>
      <c r="CK971" s="226">
        <f t="shared" si="379"/>
        <v>55</v>
      </c>
      <c r="CL971" s="226">
        <f t="shared" si="379"/>
        <v>114</v>
      </c>
      <c r="CM971" s="226">
        <f t="shared" si="379"/>
        <v>113</v>
      </c>
      <c r="CN971" s="227">
        <f t="shared" si="379"/>
        <v>31</v>
      </c>
      <c r="CO971" s="227">
        <f t="shared" si="395"/>
        <v>89.200272485957839</v>
      </c>
      <c r="CP971" s="227">
        <f t="shared" si="395"/>
        <v>90.88149257202339</v>
      </c>
      <c r="CQ971" s="227">
        <f t="shared" si="395"/>
        <v>100.54268899944742</v>
      </c>
      <c r="CR971" s="226">
        <v>7</v>
      </c>
      <c r="CS971" s="226">
        <v>11</v>
      </c>
      <c r="CT971" s="226">
        <v>12</v>
      </c>
      <c r="CU971" s="226">
        <v>13</v>
      </c>
      <c r="CV971" s="227">
        <f t="shared" si="398"/>
        <v>20</v>
      </c>
      <c r="CW971" s="227">
        <f>CV971*(1+('[13]GROWTH (YoY)'!AR971/100))</f>
        <v>22.200272485957843</v>
      </c>
      <c r="CX971" s="227">
        <f>CW971*(1+('[13]GROWTH (YoY)'!AS971/100))</f>
        <v>23.881492572023394</v>
      </c>
      <c r="CY971" s="227">
        <f>CX971*(1+('[13]GROWTH (YoY)'!AT971/100))</f>
        <v>25.542688999447424</v>
      </c>
      <c r="CZ971" s="226">
        <v>25</v>
      </c>
      <c r="DA971" s="226">
        <v>34</v>
      </c>
      <c r="DB971" s="226">
        <v>37</v>
      </c>
      <c r="DC971" s="226">
        <v>37</v>
      </c>
      <c r="DD971" s="227">
        <v>1</v>
      </c>
      <c r="DE971" s="227">
        <v>1</v>
      </c>
      <c r="DF971" s="227">
        <v>1</v>
      </c>
      <c r="DG971" s="227">
        <v>2</v>
      </c>
      <c r="DH971" s="226">
        <v>25</v>
      </c>
      <c r="DI971" s="226">
        <v>10</v>
      </c>
      <c r="DJ971" s="226">
        <v>65</v>
      </c>
      <c r="DK971" s="226">
        <v>63</v>
      </c>
      <c r="DL971" s="227">
        <v>10</v>
      </c>
      <c r="DM971" s="227">
        <v>66</v>
      </c>
      <c r="DN971" s="227">
        <v>66</v>
      </c>
      <c r="DO971" s="227">
        <v>73</v>
      </c>
      <c r="DP971" s="376">
        <f t="shared" si="392"/>
        <v>-1</v>
      </c>
      <c r="DQ971" s="226">
        <f t="shared" si="392"/>
        <v>-39</v>
      </c>
      <c r="DR971" s="226">
        <f t="shared" si="392"/>
        <v>-123</v>
      </c>
      <c r="DS971" s="226">
        <f t="shared" si="391"/>
        <v>-144</v>
      </c>
      <c r="DT971" s="227">
        <f t="shared" si="391"/>
        <v>0</v>
      </c>
      <c r="DU971" s="227">
        <f t="shared" si="391"/>
        <v>-90.200272485957839</v>
      </c>
      <c r="DV971" s="227">
        <f t="shared" si="391"/>
        <v>-113.88149257202339</v>
      </c>
      <c r="DW971" s="227">
        <f t="shared" si="391"/>
        <v>1.4573110005525791</v>
      </c>
      <c r="DX971" s="377">
        <f t="shared" si="397"/>
        <v>0.27472527472527475</v>
      </c>
      <c r="DY971" s="377">
        <f t="shared" si="397"/>
        <v>0.2792207792207792</v>
      </c>
      <c r="DZ971" s="377">
        <f t="shared" si="397"/>
        <v>0.3045977011494253</v>
      </c>
      <c r="EA971" s="377">
        <f t="shared" si="396"/>
        <v>0.29629629629629628</v>
      </c>
      <c r="EB971" s="378">
        <f t="shared" si="396"/>
        <v>0.33962264150943394</v>
      </c>
      <c r="EC971" s="378">
        <f t="shared" si="396"/>
        <v>0.34453781512605042</v>
      </c>
      <c r="ED971" s="378">
        <f t="shared" si="396"/>
        <v>0.34375</v>
      </c>
      <c r="EE971" s="378">
        <f t="shared" si="393"/>
        <v>0.35714285714285715</v>
      </c>
      <c r="EG971" s="226">
        <v>91</v>
      </c>
      <c r="EH971" s="226">
        <v>25</v>
      </c>
      <c r="EI971" s="226">
        <v>66</v>
      </c>
      <c r="EJ971" s="226">
        <v>10</v>
      </c>
      <c r="EK971" s="226">
        <v>309</v>
      </c>
      <c r="EL971" s="226">
        <v>306</v>
      </c>
      <c r="EM971" s="226">
        <v>291</v>
      </c>
      <c r="EN971" s="379">
        <f t="shared" si="402"/>
        <v>0.27472527472527475</v>
      </c>
      <c r="EO971" s="226">
        <f t="shared" si="403"/>
        <v>15.151515151515152</v>
      </c>
      <c r="EP971" s="379">
        <f t="shared" si="404"/>
        <v>3.3956043956043955</v>
      </c>
      <c r="EQ971" s="226">
        <f t="shared" si="405"/>
        <v>1009803.9215686275</v>
      </c>
      <c r="ER971" s="226">
        <f t="shared" si="406"/>
        <v>2863.6884306987399</v>
      </c>
      <c r="ES971" s="292"/>
      <c r="ET971" s="227">
        <v>212</v>
      </c>
      <c r="EU971" s="227">
        <v>72</v>
      </c>
      <c r="EV971" s="227">
        <v>141</v>
      </c>
      <c r="EW971" s="227">
        <v>24</v>
      </c>
      <c r="EX971" s="227">
        <v>797</v>
      </c>
      <c r="EY971" s="227">
        <v>494</v>
      </c>
      <c r="EZ971" s="227">
        <v>475</v>
      </c>
      <c r="FA971" s="380">
        <f t="shared" si="381"/>
        <v>0.33962264150943394</v>
      </c>
      <c r="FB971" s="228">
        <f t="shared" si="382"/>
        <v>17.021276595744681</v>
      </c>
      <c r="FC971" s="380">
        <f t="shared" si="383"/>
        <v>3.7594339622641511</v>
      </c>
      <c r="FD971" s="227">
        <f t="shared" si="384"/>
        <v>1613360.3238866397</v>
      </c>
      <c r="FE971" s="227">
        <f t="shared" si="385"/>
        <v>4210.5263157894742</v>
      </c>
      <c r="FF971" s="227">
        <v>141</v>
      </c>
      <c r="FG971" s="228">
        <f t="shared" si="399"/>
        <v>17.021276595744681</v>
      </c>
      <c r="FH971" s="227">
        <v>24</v>
      </c>
      <c r="FI971" s="227">
        <v>141</v>
      </c>
      <c r="FJ971" s="227">
        <v>9</v>
      </c>
      <c r="FK971" s="227">
        <f t="shared" si="400"/>
        <v>108</v>
      </c>
      <c r="FL971" s="227">
        <v>12</v>
      </c>
      <c r="FM971" s="227">
        <f t="shared" si="401"/>
        <v>96</v>
      </c>
      <c r="FZ971" s="229"/>
      <c r="GA971" s="229"/>
      <c r="GB971" s="229"/>
      <c r="GC971" s="229"/>
      <c r="GD971" s="229"/>
    </row>
    <row r="972" spans="1:186" s="368" customFormat="1">
      <c r="A972" s="287" t="s">
        <v>2304</v>
      </c>
      <c r="B972" s="369" t="s">
        <v>2305</v>
      </c>
      <c r="C972" s="287" t="s">
        <v>2306</v>
      </c>
      <c r="D972" s="287" t="s">
        <v>87</v>
      </c>
      <c r="E972" s="369" t="s">
        <v>2307</v>
      </c>
      <c r="F972" s="287">
        <v>969</v>
      </c>
      <c r="G972" s="392" t="s">
        <v>2346</v>
      </c>
      <c r="H972" s="286" t="s">
        <v>2347</v>
      </c>
      <c r="I972" s="285" t="s">
        <v>2310</v>
      </c>
      <c r="J972" s="291" t="s">
        <v>2311</v>
      </c>
      <c r="K972" s="285" t="s">
        <v>1164</v>
      </c>
      <c r="L972" s="291" t="s">
        <v>2218</v>
      </c>
      <c r="M972" s="291" t="s">
        <v>3124</v>
      </c>
      <c r="N972" s="372">
        <v>1</v>
      </c>
      <c r="O972" s="373">
        <v>421</v>
      </c>
      <c r="P972" s="373">
        <v>705</v>
      </c>
      <c r="Q972" s="373">
        <v>772</v>
      </c>
      <c r="R972" s="373">
        <v>849</v>
      </c>
      <c r="S972" s="374">
        <v>14</v>
      </c>
      <c r="T972" s="374">
        <v>16</v>
      </c>
      <c r="U972" s="374">
        <v>17</v>
      </c>
      <c r="V972" s="374">
        <v>18</v>
      </c>
      <c r="W972" s="373">
        <v>34</v>
      </c>
      <c r="X972" s="373">
        <v>59</v>
      </c>
      <c r="Y972" s="373">
        <v>62</v>
      </c>
      <c r="Z972" s="373">
        <v>76</v>
      </c>
      <c r="AA972" s="374">
        <v>6</v>
      </c>
      <c r="AB972" s="374">
        <v>6</v>
      </c>
      <c r="AC972" s="374">
        <v>7</v>
      </c>
      <c r="AD972" s="374">
        <v>8</v>
      </c>
      <c r="AE972" s="373">
        <v>18</v>
      </c>
      <c r="AF972" s="373">
        <v>22</v>
      </c>
      <c r="AG972" s="373">
        <v>22</v>
      </c>
      <c r="AH972" s="373">
        <v>22</v>
      </c>
      <c r="AI972" s="374">
        <v>0</v>
      </c>
      <c r="AJ972" s="374">
        <v>0</v>
      </c>
      <c r="AK972" s="374">
        <v>0</v>
      </c>
      <c r="AL972" s="374">
        <v>0</v>
      </c>
      <c r="AM972" s="226">
        <v>387</v>
      </c>
      <c r="AN972" s="226">
        <v>646</v>
      </c>
      <c r="AO972" s="226">
        <v>709</v>
      </c>
      <c r="AP972" s="226">
        <v>773</v>
      </c>
      <c r="AQ972" s="227">
        <v>9</v>
      </c>
      <c r="AR972" s="227">
        <v>10</v>
      </c>
      <c r="AS972" s="227">
        <v>10</v>
      </c>
      <c r="AT972" s="227">
        <v>11</v>
      </c>
      <c r="AU972" s="226">
        <v>3</v>
      </c>
      <c r="AV972" s="226">
        <v>100</v>
      </c>
      <c r="AW972" s="226">
        <v>110</v>
      </c>
      <c r="AX972" s="226">
        <v>121</v>
      </c>
      <c r="AY972" s="227">
        <v>1</v>
      </c>
      <c r="AZ972" s="227">
        <v>1</v>
      </c>
      <c r="BA972" s="227">
        <v>2</v>
      </c>
      <c r="BB972" s="227">
        <v>2</v>
      </c>
      <c r="BC972" s="226">
        <f t="shared" si="388"/>
        <v>384</v>
      </c>
      <c r="BD972" s="226">
        <f t="shared" si="388"/>
        <v>509</v>
      </c>
      <c r="BE972" s="226">
        <f t="shared" si="388"/>
        <v>546</v>
      </c>
      <c r="BF972" s="226">
        <f t="shared" si="388"/>
        <v>604</v>
      </c>
      <c r="BG972" s="218">
        <f t="shared" si="394"/>
        <v>8</v>
      </c>
      <c r="BH972" s="218">
        <f t="shared" si="394"/>
        <v>9</v>
      </c>
      <c r="BI972" s="218">
        <f t="shared" si="394"/>
        <v>8</v>
      </c>
      <c r="BJ972" s="218">
        <f t="shared" si="394"/>
        <v>9</v>
      </c>
      <c r="BK972" s="226">
        <f t="shared" si="390"/>
        <v>0</v>
      </c>
      <c r="BL972" s="226">
        <f t="shared" si="390"/>
        <v>37</v>
      </c>
      <c r="BM972" s="226">
        <f t="shared" si="390"/>
        <v>53</v>
      </c>
      <c r="BN972" s="226">
        <f t="shared" si="389"/>
        <v>48</v>
      </c>
      <c r="BO972" s="227">
        <f t="shared" si="389"/>
        <v>0</v>
      </c>
      <c r="BP972" s="227">
        <f t="shared" si="389"/>
        <v>0</v>
      </c>
      <c r="BQ972" s="227">
        <f t="shared" si="389"/>
        <v>0</v>
      </c>
      <c r="BR972" s="227">
        <f t="shared" si="380"/>
        <v>0</v>
      </c>
      <c r="BS972" s="226">
        <v>0</v>
      </c>
      <c r="BT972" s="226">
        <v>37</v>
      </c>
      <c r="BU972" s="226">
        <v>53</v>
      </c>
      <c r="BV972" s="226">
        <v>48</v>
      </c>
      <c r="BW972" s="227">
        <v>0</v>
      </c>
      <c r="BX972" s="227">
        <v>0</v>
      </c>
      <c r="BY972" s="227">
        <v>0</v>
      </c>
      <c r="BZ972" s="227">
        <v>0</v>
      </c>
      <c r="CA972" s="226">
        <v>0</v>
      </c>
      <c r="CB972" s="226">
        <f>IFERROR(VLOOKUP($G972,[12]ITEM!$B$2:$AC$939,26,0),0)</f>
        <v>0</v>
      </c>
      <c r="CC972" s="226">
        <f>IFERROR(VLOOKUP($G972,[12]ITEM!$B$2:$AC$939,27,0),0)</f>
        <v>0</v>
      </c>
      <c r="CD972" s="226">
        <f>IFERROR(VLOOKUP($G972,[12]ITEM!$B$2:$AC$939,28,0),0)</f>
        <v>0</v>
      </c>
      <c r="CE972" s="227">
        <v>0</v>
      </c>
      <c r="CF972" s="227">
        <v>0</v>
      </c>
      <c r="CG972" s="227">
        <v>0</v>
      </c>
      <c r="CH972" s="227">
        <v>0</v>
      </c>
      <c r="CI972" s="375"/>
      <c r="CJ972" s="226">
        <f t="shared" ref="CJ972:CN1022" si="407">CR972+CZ972+DH972</f>
        <v>384</v>
      </c>
      <c r="CK972" s="226">
        <f t="shared" si="407"/>
        <v>815</v>
      </c>
      <c r="CL972" s="226">
        <f t="shared" si="407"/>
        <v>891</v>
      </c>
      <c r="CM972" s="226">
        <f t="shared" si="407"/>
        <v>1076</v>
      </c>
      <c r="CN972" s="227">
        <f t="shared" si="407"/>
        <v>8</v>
      </c>
      <c r="CO972" s="227">
        <f t="shared" si="395"/>
        <v>3.7199999999999704</v>
      </c>
      <c r="CP972" s="227">
        <f t="shared" si="395"/>
        <v>107.83871022403355</v>
      </c>
      <c r="CQ972" s="227">
        <f t="shared" si="395"/>
        <v>106.67681389501163</v>
      </c>
      <c r="CR972" s="226">
        <v>563</v>
      </c>
      <c r="CS972" s="226">
        <v>940</v>
      </c>
      <c r="CT972" s="226">
        <v>1032</v>
      </c>
      <c r="CU972" s="226">
        <v>1125</v>
      </c>
      <c r="CV972" s="227">
        <f t="shared" si="398"/>
        <v>176</v>
      </c>
      <c r="CW972" s="227">
        <f>CV972*(1+('[13]GROWTH (YoY)'!AR972/100))</f>
        <v>192.71999999999997</v>
      </c>
      <c r="CX972" s="227">
        <f>CW972*(1+('[13]GROWTH (YoY)'!AS972/100))</f>
        <v>205.83871022403355</v>
      </c>
      <c r="CY972" s="227">
        <f>CX972*(1+('[13]GROWTH (YoY)'!AT972/100))</f>
        <v>216.67681389501163</v>
      </c>
      <c r="CZ972" s="226">
        <v>32</v>
      </c>
      <c r="DA972" s="226">
        <v>44</v>
      </c>
      <c r="DB972" s="226">
        <v>47</v>
      </c>
      <c r="DC972" s="226">
        <v>48</v>
      </c>
      <c r="DD972" s="227">
        <v>1</v>
      </c>
      <c r="DE972" s="227">
        <v>1</v>
      </c>
      <c r="DF972" s="227">
        <v>2</v>
      </c>
      <c r="DG972" s="227">
        <v>2</v>
      </c>
      <c r="DH972" s="226">
        <v>-211</v>
      </c>
      <c r="DI972" s="226">
        <v>-169</v>
      </c>
      <c r="DJ972" s="226">
        <v>-188</v>
      </c>
      <c r="DK972" s="226">
        <v>-97</v>
      </c>
      <c r="DL972" s="227">
        <v>-169</v>
      </c>
      <c r="DM972" s="227">
        <v>-190</v>
      </c>
      <c r="DN972" s="227">
        <v>-100</v>
      </c>
      <c r="DO972" s="227">
        <v>-112</v>
      </c>
      <c r="DP972" s="376">
        <f t="shared" si="392"/>
        <v>0</v>
      </c>
      <c r="DQ972" s="226">
        <f t="shared" si="392"/>
        <v>-306</v>
      </c>
      <c r="DR972" s="226">
        <f t="shared" si="392"/>
        <v>-345</v>
      </c>
      <c r="DS972" s="226">
        <f t="shared" si="391"/>
        <v>-472</v>
      </c>
      <c r="DT972" s="227">
        <f t="shared" si="391"/>
        <v>0</v>
      </c>
      <c r="DU972" s="227">
        <f t="shared" si="391"/>
        <v>5.2800000000000296</v>
      </c>
      <c r="DV972" s="227">
        <f t="shared" si="391"/>
        <v>-99.838710224033548</v>
      </c>
      <c r="DW972" s="227">
        <f t="shared" si="391"/>
        <v>-97.676813895011634</v>
      </c>
      <c r="DX972" s="377">
        <f t="shared" si="397"/>
        <v>8.076009501187649E-2</v>
      </c>
      <c r="DY972" s="377">
        <f t="shared" si="397"/>
        <v>8.3687943262411343E-2</v>
      </c>
      <c r="DZ972" s="377">
        <f t="shared" si="397"/>
        <v>8.0310880829015538E-2</v>
      </c>
      <c r="EA972" s="377">
        <f t="shared" si="396"/>
        <v>8.95170789163722E-2</v>
      </c>
      <c r="EB972" s="378">
        <f t="shared" si="396"/>
        <v>0.42857142857142855</v>
      </c>
      <c r="EC972" s="378">
        <f t="shared" si="396"/>
        <v>0.375</v>
      </c>
      <c r="ED972" s="378">
        <f t="shared" si="396"/>
        <v>0.41176470588235292</v>
      </c>
      <c r="EE972" s="378">
        <f t="shared" si="393"/>
        <v>0.44444444444444442</v>
      </c>
      <c r="EG972" s="226">
        <v>421</v>
      </c>
      <c r="EH972" s="226">
        <v>34</v>
      </c>
      <c r="EI972" s="226">
        <v>387</v>
      </c>
      <c r="EJ972" s="226">
        <v>3</v>
      </c>
      <c r="EK972" s="226">
        <v>1847</v>
      </c>
      <c r="EL972" s="226">
        <v>100</v>
      </c>
      <c r="EM972" s="226">
        <v>99</v>
      </c>
      <c r="EN972" s="379">
        <f t="shared" si="402"/>
        <v>8.076009501187649E-2</v>
      </c>
      <c r="EO972" s="226">
        <f t="shared" si="403"/>
        <v>0.77519379844961245</v>
      </c>
      <c r="EP972" s="379">
        <f t="shared" si="404"/>
        <v>4.3871733966745845</v>
      </c>
      <c r="EQ972" s="226">
        <f t="shared" si="405"/>
        <v>18470000</v>
      </c>
      <c r="ER972" s="226">
        <f t="shared" si="406"/>
        <v>2525.2525252525252</v>
      </c>
      <c r="ES972" s="292"/>
      <c r="ET972" s="227">
        <v>14</v>
      </c>
      <c r="EU972" s="227">
        <v>6</v>
      </c>
      <c r="EV972" s="227">
        <v>9</v>
      </c>
      <c r="EW972" s="227">
        <v>1</v>
      </c>
      <c r="EX972" s="227">
        <v>327</v>
      </c>
      <c r="EY972" s="227">
        <v>48</v>
      </c>
      <c r="EZ972" s="227">
        <v>46</v>
      </c>
      <c r="FA972" s="380">
        <f t="shared" si="381"/>
        <v>0.42857142857142855</v>
      </c>
      <c r="FB972" s="228">
        <f t="shared" si="382"/>
        <v>11.111111111111111</v>
      </c>
      <c r="FC972" s="380">
        <f t="shared" si="383"/>
        <v>23.357142857142858</v>
      </c>
      <c r="FD972" s="227">
        <f t="shared" si="384"/>
        <v>6812500</v>
      </c>
      <c r="FE972" s="227">
        <f t="shared" si="385"/>
        <v>1811.5942028985507</v>
      </c>
      <c r="FF972" s="227">
        <v>9</v>
      </c>
      <c r="FG972" s="228">
        <f t="shared" si="399"/>
        <v>11.111111111111111</v>
      </c>
      <c r="FH972" s="227">
        <v>1</v>
      </c>
      <c r="FI972" s="227">
        <v>9</v>
      </c>
      <c r="FJ972" s="227">
        <v>0</v>
      </c>
      <c r="FK972" s="227">
        <f t="shared" si="400"/>
        <v>8</v>
      </c>
      <c r="FL972" s="227">
        <v>1</v>
      </c>
      <c r="FM972" s="227">
        <f t="shared" si="401"/>
        <v>7</v>
      </c>
      <c r="FZ972" s="229"/>
      <c r="GA972" s="229"/>
      <c r="GB972" s="229"/>
      <c r="GC972" s="229"/>
      <c r="GD972" s="229"/>
    </row>
    <row r="973" spans="1:186" s="368" customFormat="1">
      <c r="A973" s="287" t="s">
        <v>2304</v>
      </c>
      <c r="B973" s="369" t="s">
        <v>2305</v>
      </c>
      <c r="C973" s="287" t="s">
        <v>2306</v>
      </c>
      <c r="D973" s="287" t="s">
        <v>87</v>
      </c>
      <c r="E973" s="369" t="s">
        <v>2307</v>
      </c>
      <c r="F973" s="287">
        <v>970</v>
      </c>
      <c r="G973" s="392" t="s">
        <v>2348</v>
      </c>
      <c r="H973" s="286" t="s">
        <v>2349</v>
      </c>
      <c r="I973" s="285" t="s">
        <v>2310</v>
      </c>
      <c r="J973" s="291" t="s">
        <v>2311</v>
      </c>
      <c r="K973" s="285" t="s">
        <v>1164</v>
      </c>
      <c r="L973" s="291" t="s">
        <v>2218</v>
      </c>
      <c r="M973" s="291" t="s">
        <v>3124</v>
      </c>
      <c r="N973" s="372">
        <v>1</v>
      </c>
      <c r="O973" s="373">
        <v>40</v>
      </c>
      <c r="P973" s="373">
        <v>66</v>
      </c>
      <c r="Q973" s="373">
        <v>72</v>
      </c>
      <c r="R973" s="373">
        <v>79</v>
      </c>
      <c r="S973" s="374">
        <v>119</v>
      </c>
      <c r="T973" s="374">
        <v>131</v>
      </c>
      <c r="U973" s="374">
        <v>142</v>
      </c>
      <c r="V973" s="374">
        <v>157</v>
      </c>
      <c r="W973" s="373">
        <v>19</v>
      </c>
      <c r="X973" s="373">
        <v>29</v>
      </c>
      <c r="Y973" s="373">
        <v>32</v>
      </c>
      <c r="Z973" s="373">
        <v>35</v>
      </c>
      <c r="AA973" s="374">
        <v>45</v>
      </c>
      <c r="AB973" s="374">
        <v>49</v>
      </c>
      <c r="AC973" s="374">
        <v>54</v>
      </c>
      <c r="AD973" s="374">
        <v>60</v>
      </c>
      <c r="AE973" s="373">
        <v>1</v>
      </c>
      <c r="AF973" s="373">
        <v>1</v>
      </c>
      <c r="AG973" s="373">
        <v>1</v>
      </c>
      <c r="AH973" s="373">
        <v>1</v>
      </c>
      <c r="AI973" s="374">
        <v>2</v>
      </c>
      <c r="AJ973" s="374">
        <v>2</v>
      </c>
      <c r="AK973" s="374">
        <v>2</v>
      </c>
      <c r="AL973" s="374">
        <v>3</v>
      </c>
      <c r="AM973" s="226">
        <v>21</v>
      </c>
      <c r="AN973" s="226">
        <v>36</v>
      </c>
      <c r="AO973" s="226">
        <v>40</v>
      </c>
      <c r="AP973" s="226">
        <v>44</v>
      </c>
      <c r="AQ973" s="227">
        <v>74</v>
      </c>
      <c r="AR973" s="227">
        <v>82</v>
      </c>
      <c r="AS973" s="227">
        <v>88</v>
      </c>
      <c r="AT973" s="227">
        <v>97</v>
      </c>
      <c r="AU973" s="226">
        <v>4</v>
      </c>
      <c r="AV973" s="226">
        <v>8</v>
      </c>
      <c r="AW973" s="226">
        <v>9</v>
      </c>
      <c r="AX973" s="226">
        <v>10</v>
      </c>
      <c r="AY973" s="227">
        <v>17</v>
      </c>
      <c r="AZ973" s="227">
        <v>19</v>
      </c>
      <c r="BA973" s="227">
        <v>20</v>
      </c>
      <c r="BB973" s="227">
        <v>22</v>
      </c>
      <c r="BC973" s="226">
        <f t="shared" si="388"/>
        <v>13</v>
      </c>
      <c r="BD973" s="226">
        <f t="shared" si="388"/>
        <v>21</v>
      </c>
      <c r="BE973" s="226">
        <f t="shared" si="388"/>
        <v>23</v>
      </c>
      <c r="BF973" s="226">
        <f t="shared" si="388"/>
        <v>26</v>
      </c>
      <c r="BG973" s="218">
        <f t="shared" si="394"/>
        <v>56</v>
      </c>
      <c r="BH973" s="218">
        <f t="shared" si="394"/>
        <v>61</v>
      </c>
      <c r="BI973" s="218">
        <f t="shared" si="394"/>
        <v>66</v>
      </c>
      <c r="BJ973" s="218">
        <f t="shared" si="394"/>
        <v>74</v>
      </c>
      <c r="BK973" s="226">
        <f t="shared" si="390"/>
        <v>4</v>
      </c>
      <c r="BL973" s="226">
        <f t="shared" si="390"/>
        <v>7</v>
      </c>
      <c r="BM973" s="226">
        <f t="shared" si="390"/>
        <v>8</v>
      </c>
      <c r="BN973" s="226">
        <f t="shared" si="389"/>
        <v>8</v>
      </c>
      <c r="BO973" s="227">
        <f t="shared" si="389"/>
        <v>1</v>
      </c>
      <c r="BP973" s="227">
        <f t="shared" si="389"/>
        <v>2</v>
      </c>
      <c r="BQ973" s="227">
        <f t="shared" si="389"/>
        <v>2</v>
      </c>
      <c r="BR973" s="227">
        <f t="shared" si="380"/>
        <v>1</v>
      </c>
      <c r="BS973" s="226">
        <v>4</v>
      </c>
      <c r="BT973" s="226">
        <v>7</v>
      </c>
      <c r="BU973" s="226">
        <v>8</v>
      </c>
      <c r="BV973" s="226">
        <v>8</v>
      </c>
      <c r="BW973" s="227">
        <v>1</v>
      </c>
      <c r="BX973" s="227">
        <v>2</v>
      </c>
      <c r="BY973" s="227">
        <v>2</v>
      </c>
      <c r="BZ973" s="227">
        <v>1</v>
      </c>
      <c r="CA973" s="226">
        <v>0</v>
      </c>
      <c r="CB973" s="226">
        <f>IFERROR(VLOOKUP($G973,[12]ITEM!$B$2:$AC$939,26,0),0)</f>
        <v>0</v>
      </c>
      <c r="CC973" s="226">
        <f>IFERROR(VLOOKUP($G973,[12]ITEM!$B$2:$AC$939,27,0),0)</f>
        <v>0</v>
      </c>
      <c r="CD973" s="226">
        <f>IFERROR(VLOOKUP($G973,[12]ITEM!$B$2:$AC$939,28,0),0)</f>
        <v>0</v>
      </c>
      <c r="CE973" s="227">
        <v>0</v>
      </c>
      <c r="CF973" s="227">
        <v>0</v>
      </c>
      <c r="CG973" s="227">
        <v>0</v>
      </c>
      <c r="CH973" s="227">
        <v>0</v>
      </c>
      <c r="CI973" s="375"/>
      <c r="CJ973" s="226">
        <f t="shared" si="407"/>
        <v>12</v>
      </c>
      <c r="CK973" s="226">
        <f t="shared" si="407"/>
        <v>17</v>
      </c>
      <c r="CL973" s="226">
        <f t="shared" si="407"/>
        <v>18</v>
      </c>
      <c r="CM973" s="226">
        <f t="shared" si="407"/>
        <v>19</v>
      </c>
      <c r="CN973" s="227">
        <f t="shared" si="407"/>
        <v>56</v>
      </c>
      <c r="CO973" s="227">
        <f t="shared" si="395"/>
        <v>62.411465929014348</v>
      </c>
      <c r="CP973" s="227">
        <f t="shared" si="395"/>
        <v>67.073195714747413</v>
      </c>
      <c r="CQ973" s="227">
        <f t="shared" si="395"/>
        <v>76.267231796632657</v>
      </c>
      <c r="CR973" s="226">
        <v>1</v>
      </c>
      <c r="CS973" s="226">
        <v>2</v>
      </c>
      <c r="CT973" s="226">
        <v>2</v>
      </c>
      <c r="CU973" s="226">
        <v>3</v>
      </c>
      <c r="CV973" s="227">
        <f t="shared" si="398"/>
        <v>43</v>
      </c>
      <c r="CW973" s="227">
        <f>CV973*(1+('[13]GROWTH (YoY)'!AR973/100))</f>
        <v>47.411465929014348</v>
      </c>
      <c r="CX973" s="227">
        <f>CW973*(1+('[13]GROWTH (YoY)'!AS973/100))</f>
        <v>51.07319571474742</v>
      </c>
      <c r="CY973" s="227">
        <f>CX973*(1+('[13]GROWTH (YoY)'!AT973/100))</f>
        <v>56.267231796632657</v>
      </c>
      <c r="CZ973" s="226">
        <v>10</v>
      </c>
      <c r="DA973" s="226">
        <v>14</v>
      </c>
      <c r="DB973" s="226">
        <v>15</v>
      </c>
      <c r="DC973" s="226">
        <v>15</v>
      </c>
      <c r="DD973" s="227">
        <v>12</v>
      </c>
      <c r="DE973" s="227">
        <v>14</v>
      </c>
      <c r="DF973" s="227">
        <v>15</v>
      </c>
      <c r="DG973" s="227">
        <v>18</v>
      </c>
      <c r="DH973" s="226">
        <v>1</v>
      </c>
      <c r="DI973" s="226">
        <v>1</v>
      </c>
      <c r="DJ973" s="226">
        <v>1</v>
      </c>
      <c r="DK973" s="226">
        <v>1</v>
      </c>
      <c r="DL973" s="227">
        <v>1</v>
      </c>
      <c r="DM973" s="227">
        <v>1</v>
      </c>
      <c r="DN973" s="227">
        <v>1</v>
      </c>
      <c r="DO973" s="227">
        <v>2</v>
      </c>
      <c r="DP973" s="376">
        <f t="shared" si="392"/>
        <v>1</v>
      </c>
      <c r="DQ973" s="226">
        <f t="shared" si="392"/>
        <v>4</v>
      </c>
      <c r="DR973" s="226">
        <f t="shared" si="392"/>
        <v>5</v>
      </c>
      <c r="DS973" s="226">
        <f t="shared" si="391"/>
        <v>7</v>
      </c>
      <c r="DT973" s="227">
        <f t="shared" si="391"/>
        <v>0</v>
      </c>
      <c r="DU973" s="227">
        <f t="shared" si="391"/>
        <v>-1.4114659290143479</v>
      </c>
      <c r="DV973" s="227">
        <f t="shared" si="391"/>
        <v>-1.0731957147474134</v>
      </c>
      <c r="DW973" s="227">
        <f t="shared" si="391"/>
        <v>-2.2672317966326574</v>
      </c>
      <c r="DX973" s="377">
        <f t="shared" si="397"/>
        <v>0.47499999999999998</v>
      </c>
      <c r="DY973" s="377">
        <f t="shared" si="397"/>
        <v>0.43939393939393939</v>
      </c>
      <c r="DZ973" s="377">
        <f t="shared" si="397"/>
        <v>0.44444444444444442</v>
      </c>
      <c r="EA973" s="377">
        <f t="shared" si="396"/>
        <v>0.44303797468354428</v>
      </c>
      <c r="EB973" s="378">
        <f t="shared" si="396"/>
        <v>0.37815126050420167</v>
      </c>
      <c r="EC973" s="378">
        <f t="shared" si="396"/>
        <v>0.37404580152671757</v>
      </c>
      <c r="ED973" s="378">
        <f t="shared" si="396"/>
        <v>0.38028169014084506</v>
      </c>
      <c r="EE973" s="378">
        <f t="shared" si="393"/>
        <v>0.38216560509554143</v>
      </c>
      <c r="EG973" s="226">
        <v>40</v>
      </c>
      <c r="EH973" s="226">
        <v>19</v>
      </c>
      <c r="EI973" s="226">
        <v>21</v>
      </c>
      <c r="EJ973" s="226">
        <v>4</v>
      </c>
      <c r="EK973" s="226">
        <v>42</v>
      </c>
      <c r="EL973" s="226">
        <v>176</v>
      </c>
      <c r="EM973" s="226">
        <v>140</v>
      </c>
      <c r="EN973" s="379">
        <f t="shared" si="402"/>
        <v>0.47499999999999998</v>
      </c>
      <c r="EO973" s="226">
        <f t="shared" si="403"/>
        <v>19.047619047619047</v>
      </c>
      <c r="EP973" s="379">
        <f t="shared" si="404"/>
        <v>1.05</v>
      </c>
      <c r="EQ973" s="226">
        <f t="shared" si="405"/>
        <v>238636.36363636365</v>
      </c>
      <c r="ER973" s="226">
        <f t="shared" si="406"/>
        <v>2380.9523809523812</v>
      </c>
      <c r="ES973" s="292"/>
      <c r="ET973" s="227">
        <v>119</v>
      </c>
      <c r="EU973" s="227">
        <v>45</v>
      </c>
      <c r="EV973" s="227">
        <v>74</v>
      </c>
      <c r="EW973" s="227">
        <v>17</v>
      </c>
      <c r="EX973" s="227">
        <v>66</v>
      </c>
      <c r="EY973" s="227">
        <v>537</v>
      </c>
      <c r="EZ973" s="227">
        <v>452</v>
      </c>
      <c r="FA973" s="380">
        <f t="shared" si="381"/>
        <v>0.37815126050420167</v>
      </c>
      <c r="FB973" s="228">
        <f t="shared" si="382"/>
        <v>22.972972972972975</v>
      </c>
      <c r="FC973" s="380">
        <f t="shared" si="383"/>
        <v>0.55462184873949583</v>
      </c>
      <c r="FD973" s="227">
        <f t="shared" si="384"/>
        <v>122905.02793296089</v>
      </c>
      <c r="FE973" s="227">
        <f t="shared" si="385"/>
        <v>3134.2182890855456</v>
      </c>
      <c r="FF973" s="227">
        <v>74</v>
      </c>
      <c r="FG973" s="228">
        <f t="shared" si="399"/>
        <v>22.972972972972975</v>
      </c>
      <c r="FH973" s="227">
        <v>17</v>
      </c>
      <c r="FI973" s="227">
        <v>74</v>
      </c>
      <c r="FJ973" s="227">
        <v>0</v>
      </c>
      <c r="FK973" s="227">
        <f t="shared" si="400"/>
        <v>57</v>
      </c>
      <c r="FL973" s="227">
        <v>7</v>
      </c>
      <c r="FM973" s="227">
        <f t="shared" si="401"/>
        <v>50</v>
      </c>
      <c r="FZ973" s="229"/>
      <c r="GA973" s="229"/>
      <c r="GB973" s="229"/>
      <c r="GC973" s="229"/>
      <c r="GD973" s="229"/>
    </row>
    <row r="974" spans="1:186" s="368" customFormat="1">
      <c r="A974" s="287" t="s">
        <v>2304</v>
      </c>
      <c r="B974" s="369" t="s">
        <v>2305</v>
      </c>
      <c r="C974" s="287" t="s">
        <v>2306</v>
      </c>
      <c r="D974" s="287" t="s">
        <v>87</v>
      </c>
      <c r="E974" s="369" t="s">
        <v>2307</v>
      </c>
      <c r="F974" s="287">
        <v>971</v>
      </c>
      <c r="G974" s="392" t="s">
        <v>2350</v>
      </c>
      <c r="H974" s="286" t="s">
        <v>2351</v>
      </c>
      <c r="I974" s="285" t="s">
        <v>2310</v>
      </c>
      <c r="J974" s="291" t="s">
        <v>2311</v>
      </c>
      <c r="K974" s="285" t="s">
        <v>1164</v>
      </c>
      <c r="L974" s="291" t="s">
        <v>2218</v>
      </c>
      <c r="M974" s="291" t="s">
        <v>3124</v>
      </c>
      <c r="N974" s="372">
        <v>1</v>
      </c>
      <c r="O974" s="373">
        <v>756</v>
      </c>
      <c r="P974" s="373">
        <v>1198</v>
      </c>
      <c r="Q974" s="373">
        <v>1283</v>
      </c>
      <c r="R974" s="373">
        <v>1399</v>
      </c>
      <c r="S974" s="374">
        <v>767</v>
      </c>
      <c r="T974" s="374">
        <v>849</v>
      </c>
      <c r="U974" s="374">
        <v>891</v>
      </c>
      <c r="V974" s="374">
        <v>940</v>
      </c>
      <c r="W974" s="373">
        <v>344</v>
      </c>
      <c r="X974" s="373">
        <v>490</v>
      </c>
      <c r="Y974" s="373">
        <v>500</v>
      </c>
      <c r="Z974" s="373">
        <v>591</v>
      </c>
      <c r="AA974" s="374">
        <v>307</v>
      </c>
      <c r="AB974" s="374">
        <v>340</v>
      </c>
      <c r="AC974" s="374">
        <v>361</v>
      </c>
      <c r="AD974" s="374">
        <v>393</v>
      </c>
      <c r="AE974" s="373">
        <v>19</v>
      </c>
      <c r="AF974" s="373">
        <v>24</v>
      </c>
      <c r="AG974" s="373">
        <v>24</v>
      </c>
      <c r="AH974" s="373">
        <v>23</v>
      </c>
      <c r="AI974" s="374">
        <v>15</v>
      </c>
      <c r="AJ974" s="374">
        <v>15</v>
      </c>
      <c r="AK974" s="374">
        <v>15</v>
      </c>
      <c r="AL974" s="374">
        <v>15</v>
      </c>
      <c r="AM974" s="226">
        <v>412</v>
      </c>
      <c r="AN974" s="226">
        <v>708</v>
      </c>
      <c r="AO974" s="226">
        <v>783</v>
      </c>
      <c r="AP974" s="226">
        <v>808</v>
      </c>
      <c r="AQ974" s="227">
        <v>460</v>
      </c>
      <c r="AR974" s="227">
        <v>509</v>
      </c>
      <c r="AS974" s="227">
        <v>531</v>
      </c>
      <c r="AT974" s="227">
        <v>546</v>
      </c>
      <c r="AU974" s="226">
        <v>140</v>
      </c>
      <c r="AV974" s="226">
        <v>220</v>
      </c>
      <c r="AW974" s="226">
        <v>242</v>
      </c>
      <c r="AX974" s="226">
        <v>251</v>
      </c>
      <c r="AY974" s="227">
        <v>143</v>
      </c>
      <c r="AZ974" s="227">
        <v>158</v>
      </c>
      <c r="BA974" s="227">
        <v>164</v>
      </c>
      <c r="BB974" s="227">
        <v>169</v>
      </c>
      <c r="BC974" s="226">
        <f t="shared" si="388"/>
        <v>272</v>
      </c>
      <c r="BD974" s="226">
        <f t="shared" si="388"/>
        <v>472</v>
      </c>
      <c r="BE974" s="226">
        <f t="shared" si="388"/>
        <v>512</v>
      </c>
      <c r="BF974" s="226">
        <f t="shared" si="388"/>
        <v>529</v>
      </c>
      <c r="BG974" s="218">
        <f t="shared" si="394"/>
        <v>294</v>
      </c>
      <c r="BH974" s="218">
        <f t="shared" si="394"/>
        <v>312</v>
      </c>
      <c r="BI974" s="218">
        <f t="shared" si="394"/>
        <v>330</v>
      </c>
      <c r="BJ974" s="218">
        <f t="shared" si="394"/>
        <v>356</v>
      </c>
      <c r="BK974" s="226">
        <f t="shared" si="390"/>
        <v>0</v>
      </c>
      <c r="BL974" s="226">
        <f t="shared" si="390"/>
        <v>16</v>
      </c>
      <c r="BM974" s="226">
        <f t="shared" si="390"/>
        <v>29</v>
      </c>
      <c r="BN974" s="226">
        <f t="shared" si="389"/>
        <v>28</v>
      </c>
      <c r="BO974" s="227">
        <f t="shared" si="389"/>
        <v>23</v>
      </c>
      <c r="BP974" s="227">
        <f t="shared" si="389"/>
        <v>39</v>
      </c>
      <c r="BQ974" s="227">
        <f t="shared" si="389"/>
        <v>37</v>
      </c>
      <c r="BR974" s="227">
        <f t="shared" si="389"/>
        <v>21</v>
      </c>
      <c r="BS974" s="226">
        <v>0</v>
      </c>
      <c r="BT974" s="226">
        <v>16</v>
      </c>
      <c r="BU974" s="226">
        <v>29</v>
      </c>
      <c r="BV974" s="226">
        <v>28</v>
      </c>
      <c r="BW974" s="227">
        <v>23</v>
      </c>
      <c r="BX974" s="227">
        <v>39</v>
      </c>
      <c r="BY974" s="227">
        <v>37</v>
      </c>
      <c r="BZ974" s="227">
        <v>21</v>
      </c>
      <c r="CA974" s="226">
        <v>0</v>
      </c>
      <c r="CB974" s="226">
        <f>IFERROR(VLOOKUP($G974,[12]ITEM!$B$2:$AC$939,26,0),0)</f>
        <v>0</v>
      </c>
      <c r="CC974" s="226">
        <f>IFERROR(VLOOKUP($G974,[12]ITEM!$B$2:$AC$939,27,0),0)</f>
        <v>0</v>
      </c>
      <c r="CD974" s="226">
        <f>IFERROR(VLOOKUP($G974,[12]ITEM!$B$2:$AC$939,28,0),0)</f>
        <v>0</v>
      </c>
      <c r="CE974" s="227">
        <v>0</v>
      </c>
      <c r="CF974" s="227">
        <v>0</v>
      </c>
      <c r="CG974" s="227">
        <v>0</v>
      </c>
      <c r="CH974" s="227">
        <v>0</v>
      </c>
      <c r="CI974" s="375"/>
      <c r="CJ974" s="226">
        <f t="shared" si="407"/>
        <v>272</v>
      </c>
      <c r="CK974" s="226">
        <f t="shared" si="407"/>
        <v>408</v>
      </c>
      <c r="CL974" s="226">
        <f t="shared" si="407"/>
        <v>445</v>
      </c>
      <c r="CM974" s="226">
        <f t="shared" si="407"/>
        <v>456</v>
      </c>
      <c r="CN974" s="227">
        <f t="shared" si="407"/>
        <v>294</v>
      </c>
      <c r="CO974" s="227">
        <f t="shared" si="395"/>
        <v>328.36169755881724</v>
      </c>
      <c r="CP974" s="227">
        <f t="shared" si="395"/>
        <v>346.07097218055952</v>
      </c>
      <c r="CQ974" s="227">
        <f t="shared" si="395"/>
        <v>371.2615336536295</v>
      </c>
      <c r="CR974" s="226">
        <v>144</v>
      </c>
      <c r="CS974" s="226">
        <v>248</v>
      </c>
      <c r="CT974" s="226">
        <v>274</v>
      </c>
      <c r="CU974" s="226">
        <v>283</v>
      </c>
      <c r="CV974" s="227">
        <f t="shared" si="398"/>
        <v>208</v>
      </c>
      <c r="CW974" s="227">
        <f>CV974*(1+('[13]GROWTH (YoY)'!AR974/100))</f>
        <v>230.36169755881727</v>
      </c>
      <c r="CX974" s="227">
        <f>CW974*(1+('[13]GROWTH (YoY)'!AS974/100))</f>
        <v>240.07097218055952</v>
      </c>
      <c r="CY974" s="227">
        <f>CX974*(1+('[13]GROWTH (YoY)'!AT974/100))</f>
        <v>247.2615336536295</v>
      </c>
      <c r="CZ974" s="226">
        <v>101</v>
      </c>
      <c r="DA974" s="226">
        <v>139</v>
      </c>
      <c r="DB974" s="226">
        <v>148</v>
      </c>
      <c r="DC974" s="226">
        <v>151</v>
      </c>
      <c r="DD974" s="227">
        <v>65</v>
      </c>
      <c r="DE974" s="227">
        <v>75</v>
      </c>
      <c r="DF974" s="227">
        <v>83</v>
      </c>
      <c r="DG974" s="227">
        <v>98</v>
      </c>
      <c r="DH974" s="226">
        <v>27</v>
      </c>
      <c r="DI974" s="226">
        <v>21</v>
      </c>
      <c r="DJ974" s="226">
        <v>23</v>
      </c>
      <c r="DK974" s="226">
        <v>22</v>
      </c>
      <c r="DL974" s="227">
        <v>21</v>
      </c>
      <c r="DM974" s="227">
        <v>23</v>
      </c>
      <c r="DN974" s="227">
        <v>23</v>
      </c>
      <c r="DO974" s="227">
        <v>26</v>
      </c>
      <c r="DP974" s="376">
        <f t="shared" si="392"/>
        <v>0</v>
      </c>
      <c r="DQ974" s="226">
        <f t="shared" si="392"/>
        <v>64</v>
      </c>
      <c r="DR974" s="226">
        <f t="shared" si="392"/>
        <v>67</v>
      </c>
      <c r="DS974" s="226">
        <f t="shared" si="391"/>
        <v>73</v>
      </c>
      <c r="DT974" s="227">
        <f t="shared" si="391"/>
        <v>0</v>
      </c>
      <c r="DU974" s="227">
        <f t="shared" si="391"/>
        <v>-16.361697558817241</v>
      </c>
      <c r="DV974" s="227">
        <f t="shared" si="391"/>
        <v>-16.070972180559522</v>
      </c>
      <c r="DW974" s="227">
        <f t="shared" si="391"/>
        <v>-15.261533653629499</v>
      </c>
      <c r="DX974" s="377">
        <f t="shared" si="397"/>
        <v>0.455026455026455</v>
      </c>
      <c r="DY974" s="377">
        <f t="shared" si="397"/>
        <v>0.4090150250417362</v>
      </c>
      <c r="DZ974" s="377">
        <f t="shared" si="397"/>
        <v>0.38971161340607952</v>
      </c>
      <c r="EA974" s="377">
        <f t="shared" si="396"/>
        <v>0.42244460328806288</v>
      </c>
      <c r="EB974" s="378">
        <f t="shared" si="396"/>
        <v>0.40026075619295959</v>
      </c>
      <c r="EC974" s="378">
        <f t="shared" si="396"/>
        <v>0.4004711425206125</v>
      </c>
      <c r="ED974" s="378">
        <f t="shared" si="396"/>
        <v>0.40516273849607182</v>
      </c>
      <c r="EE974" s="378">
        <f t="shared" si="393"/>
        <v>0.41808510638297874</v>
      </c>
      <c r="EG974" s="226">
        <v>280</v>
      </c>
      <c r="EH974" s="226">
        <v>129</v>
      </c>
      <c r="EI974" s="226">
        <v>150</v>
      </c>
      <c r="EJ974" s="226">
        <v>51</v>
      </c>
      <c r="EK974" s="226">
        <v>139</v>
      </c>
      <c r="EL974" s="226">
        <v>2194</v>
      </c>
      <c r="EM974" s="226">
        <v>1949</v>
      </c>
      <c r="EN974" s="379">
        <f t="shared" si="402"/>
        <v>0.46071428571428569</v>
      </c>
      <c r="EO974" s="226">
        <f t="shared" si="403"/>
        <v>34</v>
      </c>
      <c r="EP974" s="379">
        <f t="shared" si="404"/>
        <v>0.49642857142857144</v>
      </c>
      <c r="EQ974" s="226">
        <f t="shared" si="405"/>
        <v>63354.603463992709</v>
      </c>
      <c r="ER974" s="226">
        <f t="shared" si="406"/>
        <v>2180.6054386865057</v>
      </c>
      <c r="ES974" s="292"/>
      <c r="ET974" s="227">
        <v>752</v>
      </c>
      <c r="EU974" s="227">
        <v>302</v>
      </c>
      <c r="EV974" s="227">
        <v>450</v>
      </c>
      <c r="EW974" s="227">
        <v>141</v>
      </c>
      <c r="EX974" s="227">
        <v>590</v>
      </c>
      <c r="EY974" s="227">
        <v>3934</v>
      </c>
      <c r="EZ974" s="227">
        <v>3572</v>
      </c>
      <c r="FA974" s="380">
        <f t="shared" ref="FA974:FA1037" si="408">IFERROR(EU974/ET974,0)</f>
        <v>0.40159574468085107</v>
      </c>
      <c r="FB974" s="228">
        <f t="shared" ref="FB974:FB1037" si="409">IFERROR((EW974/EV974)*100,0)</f>
        <v>31.333333333333336</v>
      </c>
      <c r="FC974" s="380">
        <f t="shared" ref="FC974:FC1037" si="410">IFERROR(EX974/ET974,0)</f>
        <v>0.78457446808510634</v>
      </c>
      <c r="FD974" s="227">
        <f t="shared" ref="FD974:FD1037" si="411">IFERROR((EX974*1000000)/EY974,0)</f>
        <v>149974.58057956278</v>
      </c>
      <c r="FE974" s="227">
        <f t="shared" ref="FE974:FE1037" si="412">IFERROR((EW974*1000000)/EZ974/12,0)</f>
        <v>3289.4736842105262</v>
      </c>
      <c r="FF974" s="227">
        <v>460</v>
      </c>
      <c r="FG974" s="228">
        <f t="shared" si="399"/>
        <v>31.086956521739129</v>
      </c>
      <c r="FH974" s="227">
        <v>143</v>
      </c>
      <c r="FI974" s="227">
        <v>460</v>
      </c>
      <c r="FJ974" s="227">
        <v>9</v>
      </c>
      <c r="FK974" s="227">
        <f t="shared" si="400"/>
        <v>308</v>
      </c>
      <c r="FL974" s="227">
        <v>44</v>
      </c>
      <c r="FM974" s="227">
        <f t="shared" si="401"/>
        <v>264</v>
      </c>
      <c r="FZ974" s="229"/>
      <c r="GA974" s="229"/>
      <c r="GB974" s="229"/>
      <c r="GC974" s="229"/>
      <c r="GD974" s="229"/>
    </row>
    <row r="975" spans="1:186" s="368" customFormat="1">
      <c r="A975" s="287" t="s">
        <v>2304</v>
      </c>
      <c r="B975" s="369" t="s">
        <v>2305</v>
      </c>
      <c r="C975" s="287" t="s">
        <v>2306</v>
      </c>
      <c r="D975" s="287" t="s">
        <v>87</v>
      </c>
      <c r="E975" s="369" t="s">
        <v>2307</v>
      </c>
      <c r="F975" s="287">
        <v>972</v>
      </c>
      <c r="G975" s="392" t="s">
        <v>2352</v>
      </c>
      <c r="H975" s="286" t="s">
        <v>2353</v>
      </c>
      <c r="I975" s="285" t="s">
        <v>2310</v>
      </c>
      <c r="J975" s="291" t="s">
        <v>2311</v>
      </c>
      <c r="K975" s="285" t="s">
        <v>1164</v>
      </c>
      <c r="L975" s="291" t="s">
        <v>2218</v>
      </c>
      <c r="M975" s="291" t="s">
        <v>3124</v>
      </c>
      <c r="N975" s="372">
        <v>1</v>
      </c>
      <c r="O975" s="373">
        <v>34</v>
      </c>
      <c r="P975" s="373">
        <v>59</v>
      </c>
      <c r="Q975" s="373">
        <v>65</v>
      </c>
      <c r="R975" s="373">
        <v>71</v>
      </c>
      <c r="S975" s="374">
        <v>256</v>
      </c>
      <c r="T975" s="374">
        <v>282</v>
      </c>
      <c r="U975" s="374">
        <v>307</v>
      </c>
      <c r="V975" s="374">
        <v>334</v>
      </c>
      <c r="W975" s="373">
        <v>16</v>
      </c>
      <c r="X975" s="373">
        <v>27</v>
      </c>
      <c r="Y975" s="373">
        <v>29</v>
      </c>
      <c r="Z975" s="373">
        <v>31</v>
      </c>
      <c r="AA975" s="374">
        <v>93</v>
      </c>
      <c r="AB975" s="374">
        <v>100</v>
      </c>
      <c r="AC975" s="374">
        <v>110</v>
      </c>
      <c r="AD975" s="374">
        <v>117</v>
      </c>
      <c r="AE975" s="373">
        <v>1</v>
      </c>
      <c r="AF975" s="373">
        <v>1</v>
      </c>
      <c r="AG975" s="373">
        <v>1</v>
      </c>
      <c r="AH975" s="373">
        <v>1</v>
      </c>
      <c r="AI975" s="374">
        <v>5</v>
      </c>
      <c r="AJ975" s="374">
        <v>5</v>
      </c>
      <c r="AK975" s="374">
        <v>6</v>
      </c>
      <c r="AL975" s="374">
        <v>6</v>
      </c>
      <c r="AM975" s="226">
        <v>18</v>
      </c>
      <c r="AN975" s="226">
        <v>32</v>
      </c>
      <c r="AO975" s="226">
        <v>36</v>
      </c>
      <c r="AP975" s="226">
        <v>40</v>
      </c>
      <c r="AQ975" s="227">
        <v>163</v>
      </c>
      <c r="AR975" s="227">
        <v>182</v>
      </c>
      <c r="AS975" s="227">
        <v>196</v>
      </c>
      <c r="AT975" s="227">
        <v>217</v>
      </c>
      <c r="AU975" s="226">
        <v>6</v>
      </c>
      <c r="AV975" s="226">
        <v>10</v>
      </c>
      <c r="AW975" s="226">
        <v>11</v>
      </c>
      <c r="AX975" s="226">
        <v>12</v>
      </c>
      <c r="AY975" s="227">
        <v>50</v>
      </c>
      <c r="AZ975" s="227">
        <v>55</v>
      </c>
      <c r="BA975" s="227">
        <v>59</v>
      </c>
      <c r="BB975" s="227">
        <v>65</v>
      </c>
      <c r="BC975" s="226">
        <f t="shared" si="388"/>
        <v>12</v>
      </c>
      <c r="BD975" s="226">
        <f t="shared" si="388"/>
        <v>14</v>
      </c>
      <c r="BE975" s="226">
        <f t="shared" si="388"/>
        <v>12</v>
      </c>
      <c r="BF975" s="226">
        <f t="shared" si="388"/>
        <v>13</v>
      </c>
      <c r="BG975" s="218">
        <f t="shared" si="394"/>
        <v>104</v>
      </c>
      <c r="BH975" s="218">
        <f t="shared" si="394"/>
        <v>112</v>
      </c>
      <c r="BI975" s="218">
        <f t="shared" si="394"/>
        <v>119</v>
      </c>
      <c r="BJ975" s="218">
        <f t="shared" si="394"/>
        <v>144</v>
      </c>
      <c r="BK975" s="226">
        <f t="shared" si="390"/>
        <v>0</v>
      </c>
      <c r="BL975" s="226">
        <f t="shared" si="390"/>
        <v>8</v>
      </c>
      <c r="BM975" s="226">
        <f t="shared" si="390"/>
        <v>13</v>
      </c>
      <c r="BN975" s="226">
        <f t="shared" si="389"/>
        <v>15</v>
      </c>
      <c r="BO975" s="227">
        <f t="shared" si="389"/>
        <v>9</v>
      </c>
      <c r="BP975" s="227">
        <f t="shared" si="389"/>
        <v>15</v>
      </c>
      <c r="BQ975" s="227">
        <f t="shared" si="389"/>
        <v>18</v>
      </c>
      <c r="BR975" s="227">
        <f t="shared" si="389"/>
        <v>8</v>
      </c>
      <c r="BS975" s="226">
        <v>0</v>
      </c>
      <c r="BT975" s="226">
        <v>8</v>
      </c>
      <c r="BU975" s="226">
        <v>13</v>
      </c>
      <c r="BV975" s="226">
        <v>15</v>
      </c>
      <c r="BW975" s="227">
        <v>9</v>
      </c>
      <c r="BX975" s="227">
        <v>15</v>
      </c>
      <c r="BY975" s="227">
        <v>18</v>
      </c>
      <c r="BZ975" s="227">
        <v>8</v>
      </c>
      <c r="CA975" s="226">
        <v>0</v>
      </c>
      <c r="CB975" s="226">
        <f>IFERROR(VLOOKUP($G975,[12]ITEM!$B$2:$AC$939,26,0),0)</f>
        <v>0</v>
      </c>
      <c r="CC975" s="226">
        <f>IFERROR(VLOOKUP($G975,[12]ITEM!$B$2:$AC$939,27,0),0)</f>
        <v>0</v>
      </c>
      <c r="CD975" s="226">
        <f>IFERROR(VLOOKUP($G975,[12]ITEM!$B$2:$AC$939,28,0),0)</f>
        <v>0</v>
      </c>
      <c r="CE975" s="227">
        <v>0</v>
      </c>
      <c r="CF975" s="227">
        <v>0</v>
      </c>
      <c r="CG975" s="227">
        <v>0</v>
      </c>
      <c r="CH975" s="227">
        <v>0</v>
      </c>
      <c r="CI975" s="375"/>
      <c r="CJ975" s="226">
        <f t="shared" si="407"/>
        <v>12</v>
      </c>
      <c r="CK975" s="226">
        <f t="shared" si="407"/>
        <v>17</v>
      </c>
      <c r="CL975" s="226">
        <f t="shared" si="407"/>
        <v>18</v>
      </c>
      <c r="CM975" s="226">
        <f t="shared" si="407"/>
        <v>18</v>
      </c>
      <c r="CN975" s="227">
        <f t="shared" si="407"/>
        <v>104</v>
      </c>
      <c r="CO975" s="227">
        <f t="shared" si="395"/>
        <v>116.84090999968316</v>
      </c>
      <c r="CP975" s="227">
        <f t="shared" si="395"/>
        <v>128.72480618443862</v>
      </c>
      <c r="CQ975" s="227">
        <f t="shared" si="395"/>
        <v>148.07832485410995</v>
      </c>
      <c r="CR975" s="226">
        <v>0</v>
      </c>
      <c r="CS975" s="226">
        <v>1</v>
      </c>
      <c r="CT975" s="226">
        <v>1</v>
      </c>
      <c r="CU975" s="226">
        <v>1</v>
      </c>
      <c r="CV975" s="227">
        <f t="shared" si="398"/>
        <v>43</v>
      </c>
      <c r="CW975" s="227">
        <f>CV975*(1+('[13]GROWTH (YoY)'!AR975/100))</f>
        <v>47.840909999683163</v>
      </c>
      <c r="CX975" s="227">
        <f>CW975*(1+('[13]GROWTH (YoY)'!AS975/100))</f>
        <v>51.724806184438627</v>
      </c>
      <c r="CY975" s="227">
        <f>CX975*(1+('[13]GROWTH (YoY)'!AT975/100))</f>
        <v>57.078324854109951</v>
      </c>
      <c r="CZ975" s="226">
        <v>10</v>
      </c>
      <c r="DA975" s="226">
        <v>13</v>
      </c>
      <c r="DB975" s="226">
        <v>14</v>
      </c>
      <c r="DC975" s="226">
        <v>14</v>
      </c>
      <c r="DD975" s="227">
        <v>58</v>
      </c>
      <c r="DE975" s="227">
        <v>66</v>
      </c>
      <c r="DF975" s="227">
        <v>74</v>
      </c>
      <c r="DG975" s="227">
        <v>87</v>
      </c>
      <c r="DH975" s="226">
        <v>2</v>
      </c>
      <c r="DI975" s="226">
        <v>3</v>
      </c>
      <c r="DJ975" s="226">
        <v>3</v>
      </c>
      <c r="DK975" s="226">
        <v>3</v>
      </c>
      <c r="DL975" s="227">
        <v>3</v>
      </c>
      <c r="DM975" s="227">
        <v>3</v>
      </c>
      <c r="DN975" s="227">
        <v>3</v>
      </c>
      <c r="DO975" s="227">
        <v>4</v>
      </c>
      <c r="DP975" s="376">
        <f t="shared" si="392"/>
        <v>0</v>
      </c>
      <c r="DQ975" s="226">
        <f t="shared" si="392"/>
        <v>-3</v>
      </c>
      <c r="DR975" s="226">
        <f t="shared" si="392"/>
        <v>-6</v>
      </c>
      <c r="DS975" s="226">
        <f t="shared" si="391"/>
        <v>-5</v>
      </c>
      <c r="DT975" s="227">
        <f t="shared" si="391"/>
        <v>0</v>
      </c>
      <c r="DU975" s="227">
        <f t="shared" si="391"/>
        <v>-4.8409099996831628</v>
      </c>
      <c r="DV975" s="227">
        <f t="shared" si="391"/>
        <v>-9.72480618443862</v>
      </c>
      <c r="DW975" s="227">
        <f t="shared" si="391"/>
        <v>-4.078324854109951</v>
      </c>
      <c r="DX975" s="377">
        <f t="shared" si="397"/>
        <v>0.47058823529411764</v>
      </c>
      <c r="DY975" s="377">
        <f t="shared" si="397"/>
        <v>0.4576271186440678</v>
      </c>
      <c r="DZ975" s="377">
        <f t="shared" si="397"/>
        <v>0.44615384615384618</v>
      </c>
      <c r="EA975" s="377">
        <f t="shared" si="396"/>
        <v>0.43661971830985913</v>
      </c>
      <c r="EB975" s="378">
        <f t="shared" si="396"/>
        <v>0.36328125</v>
      </c>
      <c r="EC975" s="378">
        <f t="shared" si="396"/>
        <v>0.3546099290780142</v>
      </c>
      <c r="ED975" s="378">
        <f t="shared" si="396"/>
        <v>0.35830618892508143</v>
      </c>
      <c r="EE975" s="378">
        <f t="shared" si="393"/>
        <v>0.35029940119760478</v>
      </c>
      <c r="EG975" s="226">
        <v>34</v>
      </c>
      <c r="EH975" s="226">
        <v>16</v>
      </c>
      <c r="EI975" s="226">
        <v>18</v>
      </c>
      <c r="EJ975" s="226">
        <v>6</v>
      </c>
      <c r="EK975" s="226">
        <v>25</v>
      </c>
      <c r="EL975" s="226">
        <v>282</v>
      </c>
      <c r="EM975" s="226">
        <v>255</v>
      </c>
      <c r="EN975" s="379">
        <f t="shared" si="402"/>
        <v>0.47058823529411764</v>
      </c>
      <c r="EO975" s="226">
        <f t="shared" si="403"/>
        <v>33.333333333333329</v>
      </c>
      <c r="EP975" s="379">
        <f t="shared" si="404"/>
        <v>0.73529411764705888</v>
      </c>
      <c r="EQ975" s="226">
        <f t="shared" si="405"/>
        <v>88652.48226950354</v>
      </c>
      <c r="ER975" s="226">
        <f t="shared" si="406"/>
        <v>1960.7843137254902</v>
      </c>
      <c r="ES975" s="292"/>
      <c r="ET975" s="227">
        <v>256</v>
      </c>
      <c r="EU975" s="227">
        <v>93</v>
      </c>
      <c r="EV975" s="227">
        <v>163</v>
      </c>
      <c r="EW975" s="227">
        <v>50</v>
      </c>
      <c r="EX975" s="227">
        <v>115</v>
      </c>
      <c r="EY975" s="227">
        <v>1081</v>
      </c>
      <c r="EZ975" s="227">
        <v>1001</v>
      </c>
      <c r="FA975" s="380">
        <f t="shared" si="408"/>
        <v>0.36328125</v>
      </c>
      <c r="FB975" s="228">
        <f t="shared" si="409"/>
        <v>30.674846625766872</v>
      </c>
      <c r="FC975" s="380">
        <f t="shared" si="410"/>
        <v>0.44921875</v>
      </c>
      <c r="FD975" s="227">
        <f t="shared" si="411"/>
        <v>106382.97872340426</v>
      </c>
      <c r="FE975" s="227">
        <f t="shared" si="412"/>
        <v>4162.5041625041622</v>
      </c>
      <c r="FF975" s="227">
        <v>163</v>
      </c>
      <c r="FG975" s="228">
        <f t="shared" si="399"/>
        <v>30.674846625766872</v>
      </c>
      <c r="FH975" s="227">
        <v>50</v>
      </c>
      <c r="FI975" s="227">
        <v>163</v>
      </c>
      <c r="FJ975" s="227">
        <v>1</v>
      </c>
      <c r="FK975" s="227">
        <f t="shared" si="400"/>
        <v>112</v>
      </c>
      <c r="FL975" s="227">
        <v>15</v>
      </c>
      <c r="FM975" s="227">
        <f t="shared" si="401"/>
        <v>97</v>
      </c>
      <c r="FZ975" s="229"/>
      <c r="GA975" s="229"/>
      <c r="GB975" s="229"/>
      <c r="GC975" s="229"/>
      <c r="GD975" s="229"/>
    </row>
    <row r="976" spans="1:186" s="368" customFormat="1">
      <c r="A976" s="287" t="s">
        <v>2304</v>
      </c>
      <c r="B976" s="369" t="s">
        <v>2305</v>
      </c>
      <c r="C976" s="287" t="s">
        <v>2306</v>
      </c>
      <c r="D976" s="287" t="s">
        <v>87</v>
      </c>
      <c r="E976" s="369" t="s">
        <v>2307</v>
      </c>
      <c r="F976" s="287">
        <v>973</v>
      </c>
      <c r="G976" s="392" t="s">
        <v>2354</v>
      </c>
      <c r="H976" s="286" t="s">
        <v>2355</v>
      </c>
      <c r="I976" s="285" t="s">
        <v>2310</v>
      </c>
      <c r="J976" s="291" t="s">
        <v>2311</v>
      </c>
      <c r="K976" s="285" t="s">
        <v>1164</v>
      </c>
      <c r="L976" s="291" t="s">
        <v>2218</v>
      </c>
      <c r="M976" s="291" t="s">
        <v>3124</v>
      </c>
      <c r="N976" s="372">
        <v>1</v>
      </c>
      <c r="O976" s="373">
        <v>18</v>
      </c>
      <c r="P976" s="373">
        <v>32</v>
      </c>
      <c r="Q976" s="373">
        <v>36</v>
      </c>
      <c r="R976" s="373">
        <v>39</v>
      </c>
      <c r="S976" s="374">
        <v>383</v>
      </c>
      <c r="T976" s="374">
        <v>425</v>
      </c>
      <c r="U976" s="374">
        <v>458</v>
      </c>
      <c r="V976" s="374">
        <v>485</v>
      </c>
      <c r="W976" s="373">
        <v>8</v>
      </c>
      <c r="X976" s="373">
        <v>13</v>
      </c>
      <c r="Y976" s="373">
        <v>14</v>
      </c>
      <c r="Z976" s="373">
        <v>17</v>
      </c>
      <c r="AA976" s="374">
        <v>135</v>
      </c>
      <c r="AB976" s="374">
        <v>149</v>
      </c>
      <c r="AC976" s="374">
        <v>162</v>
      </c>
      <c r="AD976" s="374">
        <v>167</v>
      </c>
      <c r="AE976" s="373">
        <v>0</v>
      </c>
      <c r="AF976" s="373">
        <v>1</v>
      </c>
      <c r="AG976" s="373">
        <v>1</v>
      </c>
      <c r="AH976" s="373">
        <v>1</v>
      </c>
      <c r="AI976" s="374">
        <v>8</v>
      </c>
      <c r="AJ976" s="374">
        <v>8</v>
      </c>
      <c r="AK976" s="374">
        <v>8</v>
      </c>
      <c r="AL976" s="374">
        <v>9</v>
      </c>
      <c r="AM976" s="226">
        <v>10</v>
      </c>
      <c r="AN976" s="226">
        <v>19</v>
      </c>
      <c r="AO976" s="226">
        <v>22</v>
      </c>
      <c r="AP976" s="226">
        <v>22</v>
      </c>
      <c r="AQ976" s="227">
        <v>248</v>
      </c>
      <c r="AR976" s="227">
        <v>276</v>
      </c>
      <c r="AS976" s="227">
        <v>296</v>
      </c>
      <c r="AT976" s="227">
        <v>317</v>
      </c>
      <c r="AU976" s="226">
        <v>4</v>
      </c>
      <c r="AV976" s="226">
        <v>3</v>
      </c>
      <c r="AW976" s="226">
        <v>4</v>
      </c>
      <c r="AX976" s="226">
        <v>4</v>
      </c>
      <c r="AY976" s="227">
        <v>45</v>
      </c>
      <c r="AZ976" s="227">
        <v>49</v>
      </c>
      <c r="BA976" s="227">
        <v>53</v>
      </c>
      <c r="BB976" s="227">
        <v>57</v>
      </c>
      <c r="BC976" s="226">
        <f t="shared" si="388"/>
        <v>6</v>
      </c>
      <c r="BD976" s="226">
        <f t="shared" si="388"/>
        <v>-22</v>
      </c>
      <c r="BE976" s="226">
        <f t="shared" si="388"/>
        <v>-120</v>
      </c>
      <c r="BF976" s="226">
        <f t="shared" si="388"/>
        <v>-33</v>
      </c>
      <c r="BG976" s="218">
        <f t="shared" si="394"/>
        <v>160</v>
      </c>
      <c r="BH976" s="218">
        <f t="shared" si="394"/>
        <v>68</v>
      </c>
      <c r="BI976" s="218">
        <f t="shared" si="394"/>
        <v>184</v>
      </c>
      <c r="BJ976" s="218">
        <f t="shared" si="394"/>
        <v>235</v>
      </c>
      <c r="BK976" s="226">
        <f t="shared" si="390"/>
        <v>0</v>
      </c>
      <c r="BL976" s="226">
        <f t="shared" si="390"/>
        <v>38</v>
      </c>
      <c r="BM976" s="226">
        <f t="shared" si="390"/>
        <v>138</v>
      </c>
      <c r="BN976" s="226">
        <f t="shared" si="389"/>
        <v>51</v>
      </c>
      <c r="BO976" s="227">
        <f t="shared" si="389"/>
        <v>43</v>
      </c>
      <c r="BP976" s="227">
        <f t="shared" si="389"/>
        <v>159</v>
      </c>
      <c r="BQ976" s="227">
        <f t="shared" si="389"/>
        <v>59</v>
      </c>
      <c r="BR976" s="227">
        <f t="shared" si="389"/>
        <v>25</v>
      </c>
      <c r="BS976" s="226">
        <v>0</v>
      </c>
      <c r="BT976" s="226">
        <v>38</v>
      </c>
      <c r="BU976" s="226">
        <v>138</v>
      </c>
      <c r="BV976" s="226">
        <v>51</v>
      </c>
      <c r="BW976" s="227">
        <v>43</v>
      </c>
      <c r="BX976" s="227">
        <v>159</v>
      </c>
      <c r="BY976" s="227">
        <v>59</v>
      </c>
      <c r="BZ976" s="227">
        <v>25</v>
      </c>
      <c r="CA976" s="226">
        <v>0</v>
      </c>
      <c r="CB976" s="226">
        <f>IFERROR(VLOOKUP($G976,[12]ITEM!$B$2:$AC$939,26,0),0)</f>
        <v>0</v>
      </c>
      <c r="CC976" s="226">
        <f>IFERROR(VLOOKUP($G976,[12]ITEM!$B$2:$AC$939,27,0),0)</f>
        <v>0</v>
      </c>
      <c r="CD976" s="226">
        <f>IFERROR(VLOOKUP($G976,[12]ITEM!$B$2:$AC$939,28,0),0)</f>
        <v>0</v>
      </c>
      <c r="CE976" s="227">
        <v>0</v>
      </c>
      <c r="CF976" s="227">
        <v>0</v>
      </c>
      <c r="CG976" s="227">
        <v>0</v>
      </c>
      <c r="CH976" s="227">
        <v>0</v>
      </c>
      <c r="CI976" s="375"/>
      <c r="CJ976" s="226">
        <f t="shared" si="407"/>
        <v>7</v>
      </c>
      <c r="CK976" s="226">
        <f t="shared" si="407"/>
        <v>14</v>
      </c>
      <c r="CL976" s="226">
        <f t="shared" si="407"/>
        <v>15</v>
      </c>
      <c r="CM976" s="226">
        <f t="shared" si="407"/>
        <v>14</v>
      </c>
      <c r="CN976" s="227">
        <f t="shared" si="407"/>
        <v>160</v>
      </c>
      <c r="CO976" s="227">
        <f t="shared" si="395"/>
        <v>178.55415437530706</v>
      </c>
      <c r="CP976" s="227">
        <f t="shared" si="395"/>
        <v>190.68000813133628</v>
      </c>
      <c r="CQ976" s="227">
        <f t="shared" si="395"/>
        <v>206.16900080959857</v>
      </c>
      <c r="CR976" s="226">
        <v>0</v>
      </c>
      <c r="CS976" s="226">
        <v>-1</v>
      </c>
      <c r="CT976" s="226">
        <v>-1</v>
      </c>
      <c r="CU976" s="226">
        <v>-1</v>
      </c>
      <c r="CV976" s="227">
        <f t="shared" si="398"/>
        <v>146</v>
      </c>
      <c r="CW976" s="227">
        <f>CV976*(1+('[13]GROWTH (YoY)'!AR976/100))</f>
        <v>162.55415437530706</v>
      </c>
      <c r="CX976" s="227">
        <f>CW976*(1+('[13]GROWTH (YoY)'!AS976/100))</f>
        <v>174.68000813133628</v>
      </c>
      <c r="CY976" s="227">
        <f>CX976*(1+('[13]GROWTH (YoY)'!AT976/100))</f>
        <v>187.16900080959857</v>
      </c>
      <c r="CZ976" s="226">
        <v>5</v>
      </c>
      <c r="DA976" s="226">
        <v>7</v>
      </c>
      <c r="DB976" s="226">
        <v>7</v>
      </c>
      <c r="DC976" s="226">
        <v>7</v>
      </c>
      <c r="DD976" s="227">
        <v>6</v>
      </c>
      <c r="DE976" s="227">
        <v>7</v>
      </c>
      <c r="DF976" s="227">
        <v>7</v>
      </c>
      <c r="DG976" s="227">
        <v>9</v>
      </c>
      <c r="DH976" s="226">
        <v>2</v>
      </c>
      <c r="DI976" s="226">
        <v>8</v>
      </c>
      <c r="DJ976" s="226">
        <v>9</v>
      </c>
      <c r="DK976" s="226">
        <v>8</v>
      </c>
      <c r="DL976" s="227">
        <v>8</v>
      </c>
      <c r="DM976" s="227">
        <v>9</v>
      </c>
      <c r="DN976" s="227">
        <v>9</v>
      </c>
      <c r="DO976" s="227">
        <v>10</v>
      </c>
      <c r="DP976" s="376">
        <f t="shared" si="392"/>
        <v>-1</v>
      </c>
      <c r="DQ976" s="226">
        <f t="shared" si="392"/>
        <v>-36</v>
      </c>
      <c r="DR976" s="226">
        <f t="shared" si="392"/>
        <v>-135</v>
      </c>
      <c r="DS976" s="226">
        <f t="shared" si="391"/>
        <v>-47</v>
      </c>
      <c r="DT976" s="227">
        <f t="shared" si="391"/>
        <v>0</v>
      </c>
      <c r="DU976" s="227">
        <f t="shared" si="391"/>
        <v>-110.55415437530706</v>
      </c>
      <c r="DV976" s="227">
        <f t="shared" si="391"/>
        <v>-6.6800081313362796</v>
      </c>
      <c r="DW976" s="227">
        <f t="shared" si="391"/>
        <v>28.830999190401428</v>
      </c>
      <c r="DX976" s="377">
        <f t="shared" si="397"/>
        <v>0.44444444444444442</v>
      </c>
      <c r="DY976" s="377">
        <f t="shared" si="397"/>
        <v>0.40625</v>
      </c>
      <c r="DZ976" s="377">
        <f t="shared" si="397"/>
        <v>0.3888888888888889</v>
      </c>
      <c r="EA976" s="377">
        <f t="shared" si="396"/>
        <v>0.4358974358974359</v>
      </c>
      <c r="EB976" s="378">
        <f t="shared" si="396"/>
        <v>0.35248041775456918</v>
      </c>
      <c r="EC976" s="378">
        <f t="shared" si="396"/>
        <v>0.35058823529411764</v>
      </c>
      <c r="ED976" s="378">
        <f t="shared" si="396"/>
        <v>0.35371179039301309</v>
      </c>
      <c r="EE976" s="378">
        <f t="shared" si="393"/>
        <v>0.34432989690721649</v>
      </c>
      <c r="EG976" s="226">
        <v>18</v>
      </c>
      <c r="EH976" s="226">
        <v>8</v>
      </c>
      <c r="EI976" s="226">
        <v>10</v>
      </c>
      <c r="EJ976" s="226">
        <v>4</v>
      </c>
      <c r="EK976" s="226">
        <v>33</v>
      </c>
      <c r="EL976" s="226">
        <v>246</v>
      </c>
      <c r="EM976" s="226">
        <v>218</v>
      </c>
      <c r="EN976" s="379">
        <f t="shared" si="402"/>
        <v>0.44444444444444442</v>
      </c>
      <c r="EO976" s="226">
        <f t="shared" si="403"/>
        <v>40</v>
      </c>
      <c r="EP976" s="379">
        <f t="shared" si="404"/>
        <v>1.8333333333333333</v>
      </c>
      <c r="EQ976" s="226">
        <f t="shared" si="405"/>
        <v>134146.34146341463</v>
      </c>
      <c r="ER976" s="226">
        <f t="shared" si="406"/>
        <v>1529.051987767584</v>
      </c>
      <c r="ES976" s="292"/>
      <c r="ET976" s="227">
        <v>642</v>
      </c>
      <c r="EU976" s="227">
        <v>195</v>
      </c>
      <c r="EV976" s="227">
        <v>448</v>
      </c>
      <c r="EW976" s="227">
        <v>81</v>
      </c>
      <c r="EX976" s="227">
        <v>1491</v>
      </c>
      <c r="EY976" s="227">
        <v>1782</v>
      </c>
      <c r="EZ976" s="227">
        <v>1705</v>
      </c>
      <c r="FA976" s="380">
        <f t="shared" si="408"/>
        <v>0.30373831775700932</v>
      </c>
      <c r="FB976" s="228">
        <f t="shared" si="409"/>
        <v>18.080357142857142</v>
      </c>
      <c r="FC976" s="380">
        <f t="shared" si="410"/>
        <v>2.3224299065420562</v>
      </c>
      <c r="FD976" s="227">
        <f t="shared" si="411"/>
        <v>836700.33670033666</v>
      </c>
      <c r="FE976" s="227">
        <f t="shared" si="412"/>
        <v>3958.9442815249263</v>
      </c>
      <c r="FF976" s="227">
        <v>248</v>
      </c>
      <c r="FG976" s="228">
        <f t="shared" si="399"/>
        <v>17.741935483870968</v>
      </c>
      <c r="FH976" s="227">
        <v>44</v>
      </c>
      <c r="FI976" s="227">
        <v>248</v>
      </c>
      <c r="FJ976" s="227">
        <v>3</v>
      </c>
      <c r="FK976" s="227">
        <f t="shared" si="400"/>
        <v>201</v>
      </c>
      <c r="FL976" s="227">
        <v>22</v>
      </c>
      <c r="FM976" s="227">
        <f t="shared" si="401"/>
        <v>179</v>
      </c>
      <c r="FZ976" s="229"/>
      <c r="GA976" s="229"/>
      <c r="GB976" s="229"/>
      <c r="GC976" s="229"/>
      <c r="GD976" s="229"/>
    </row>
    <row r="977" spans="1:186" s="368" customFormat="1">
      <c r="A977" s="287" t="s">
        <v>2304</v>
      </c>
      <c r="B977" s="369" t="s">
        <v>2305</v>
      </c>
      <c r="C977" s="287" t="s">
        <v>2306</v>
      </c>
      <c r="D977" s="287" t="s">
        <v>87</v>
      </c>
      <c r="E977" s="369" t="s">
        <v>2307</v>
      </c>
      <c r="F977" s="287">
        <v>974</v>
      </c>
      <c r="G977" s="392" t="s">
        <v>2356</v>
      </c>
      <c r="H977" s="286" t="s">
        <v>2357</v>
      </c>
      <c r="I977" s="425" t="s">
        <v>2310</v>
      </c>
      <c r="J977" s="381" t="s">
        <v>2311</v>
      </c>
      <c r="K977" s="425" t="s">
        <v>1164</v>
      </c>
      <c r="L977" s="381" t="s">
        <v>2218</v>
      </c>
      <c r="M977" s="381" t="s">
        <v>3124</v>
      </c>
      <c r="N977" s="372">
        <v>1</v>
      </c>
      <c r="O977" s="373">
        <v>4</v>
      </c>
      <c r="P977" s="373">
        <v>8</v>
      </c>
      <c r="Q977" s="373">
        <v>8</v>
      </c>
      <c r="R977" s="373">
        <v>9</v>
      </c>
      <c r="S977" s="374">
        <v>8</v>
      </c>
      <c r="T977" s="374">
        <v>9</v>
      </c>
      <c r="U977" s="374">
        <v>9</v>
      </c>
      <c r="V977" s="374">
        <v>9</v>
      </c>
      <c r="W977" s="373">
        <v>2</v>
      </c>
      <c r="X977" s="373">
        <v>4</v>
      </c>
      <c r="Y977" s="373">
        <v>3</v>
      </c>
      <c r="Z977" s="373">
        <v>4</v>
      </c>
      <c r="AA977" s="374">
        <v>5</v>
      </c>
      <c r="AB977" s="374">
        <v>5</v>
      </c>
      <c r="AC977" s="374">
        <v>6</v>
      </c>
      <c r="AD977" s="374">
        <v>5</v>
      </c>
      <c r="AE977" s="373">
        <v>0</v>
      </c>
      <c r="AF977" s="373">
        <v>0</v>
      </c>
      <c r="AG977" s="373">
        <v>0</v>
      </c>
      <c r="AH977" s="373">
        <v>0</v>
      </c>
      <c r="AI977" s="374">
        <v>0</v>
      </c>
      <c r="AJ977" s="374">
        <v>0</v>
      </c>
      <c r="AK977" s="374">
        <v>0</v>
      </c>
      <c r="AL977" s="374">
        <v>0</v>
      </c>
      <c r="AM977" s="226">
        <v>2</v>
      </c>
      <c r="AN977" s="226">
        <v>4</v>
      </c>
      <c r="AO977" s="226">
        <v>5</v>
      </c>
      <c r="AP977" s="226">
        <v>5</v>
      </c>
      <c r="AQ977" s="227">
        <v>3</v>
      </c>
      <c r="AR977" s="227">
        <v>4</v>
      </c>
      <c r="AS977" s="227">
        <v>4</v>
      </c>
      <c r="AT977" s="227">
        <v>4</v>
      </c>
      <c r="AU977" s="226">
        <v>1</v>
      </c>
      <c r="AV977" s="226">
        <v>3</v>
      </c>
      <c r="AW977" s="226">
        <v>3</v>
      </c>
      <c r="AX977" s="226">
        <v>3</v>
      </c>
      <c r="AY977" s="227">
        <v>2</v>
      </c>
      <c r="AZ977" s="227">
        <v>3</v>
      </c>
      <c r="BA977" s="227">
        <v>3</v>
      </c>
      <c r="BB977" s="227">
        <v>3</v>
      </c>
      <c r="BC977" s="226">
        <f t="shared" si="388"/>
        <v>1</v>
      </c>
      <c r="BD977" s="226">
        <f t="shared" si="388"/>
        <v>-2</v>
      </c>
      <c r="BE977" s="226">
        <f t="shared" si="388"/>
        <v>-3</v>
      </c>
      <c r="BF977" s="226">
        <f t="shared" si="388"/>
        <v>-4</v>
      </c>
      <c r="BG977" s="218">
        <f t="shared" si="394"/>
        <v>1</v>
      </c>
      <c r="BH977" s="218">
        <f t="shared" si="394"/>
        <v>1</v>
      </c>
      <c r="BI977" s="218">
        <f t="shared" si="394"/>
        <v>1</v>
      </c>
      <c r="BJ977" s="218">
        <f t="shared" si="394"/>
        <v>1</v>
      </c>
      <c r="BK977" s="226">
        <f t="shared" si="390"/>
        <v>0</v>
      </c>
      <c r="BL977" s="226">
        <f t="shared" si="390"/>
        <v>3</v>
      </c>
      <c r="BM977" s="226">
        <f t="shared" si="390"/>
        <v>5</v>
      </c>
      <c r="BN977" s="226">
        <f t="shared" si="389"/>
        <v>6</v>
      </c>
      <c r="BO977" s="227">
        <f t="shared" si="389"/>
        <v>0</v>
      </c>
      <c r="BP977" s="227">
        <f t="shared" si="389"/>
        <v>0</v>
      </c>
      <c r="BQ977" s="227">
        <f t="shared" si="389"/>
        <v>0</v>
      </c>
      <c r="BR977" s="227">
        <f t="shared" si="389"/>
        <v>0</v>
      </c>
      <c r="BS977" s="226">
        <v>0</v>
      </c>
      <c r="BT977" s="226">
        <v>3</v>
      </c>
      <c r="BU977" s="226">
        <v>5</v>
      </c>
      <c r="BV977" s="226">
        <v>6</v>
      </c>
      <c r="BW977" s="227">
        <v>0</v>
      </c>
      <c r="BX977" s="227">
        <v>0</v>
      </c>
      <c r="BY977" s="227">
        <v>0</v>
      </c>
      <c r="BZ977" s="227">
        <v>0</v>
      </c>
      <c r="CA977" s="226">
        <v>0</v>
      </c>
      <c r="CB977" s="226">
        <f>IFERROR(VLOOKUP($G977,[12]ITEM!$B$2:$AC$939,26,0),0)</f>
        <v>0</v>
      </c>
      <c r="CC977" s="226">
        <f>IFERROR(VLOOKUP($G977,[12]ITEM!$B$2:$AC$939,27,0),0)</f>
        <v>0</v>
      </c>
      <c r="CD977" s="226">
        <f>IFERROR(VLOOKUP($G977,[12]ITEM!$B$2:$AC$939,28,0),0)</f>
        <v>0</v>
      </c>
      <c r="CE977" s="227">
        <v>0</v>
      </c>
      <c r="CF977" s="227">
        <v>0</v>
      </c>
      <c r="CG977" s="227">
        <v>0</v>
      </c>
      <c r="CH977" s="227">
        <v>0</v>
      </c>
      <c r="CI977" s="375"/>
      <c r="CJ977" s="226">
        <f t="shared" si="407"/>
        <v>1</v>
      </c>
      <c r="CK977" s="226">
        <f t="shared" si="407"/>
        <v>3</v>
      </c>
      <c r="CL977" s="226">
        <f t="shared" si="407"/>
        <v>2</v>
      </c>
      <c r="CM977" s="226">
        <f t="shared" si="407"/>
        <v>2</v>
      </c>
      <c r="CN977" s="227">
        <f t="shared" si="407"/>
        <v>1</v>
      </c>
      <c r="CO977" s="227">
        <f t="shared" si="395"/>
        <v>0</v>
      </c>
      <c r="CP977" s="227">
        <f t="shared" si="395"/>
        <v>0</v>
      </c>
      <c r="CQ977" s="227">
        <f t="shared" si="395"/>
        <v>0</v>
      </c>
      <c r="CR977" s="226">
        <v>1</v>
      </c>
      <c r="CS977" s="226">
        <v>2</v>
      </c>
      <c r="CT977" s="226">
        <v>2</v>
      </c>
      <c r="CU977" s="226">
        <v>2</v>
      </c>
      <c r="CV977" s="227">
        <f t="shared" si="398"/>
        <v>0</v>
      </c>
      <c r="CW977" s="227">
        <f>CV977*(1+('[13]GROWTH (YoY)'!AR977/100))</f>
        <v>0</v>
      </c>
      <c r="CX977" s="227">
        <f>CW977*(1+('[13]GROWTH (YoY)'!AS977/100))</f>
        <v>0</v>
      </c>
      <c r="CY977" s="227">
        <f>CX977*(1+('[13]GROWTH (YoY)'!AT977/100))</f>
        <v>0</v>
      </c>
      <c r="CZ977" s="226">
        <v>0</v>
      </c>
      <c r="DA977" s="226">
        <v>0</v>
      </c>
      <c r="DB977" s="226">
        <v>0</v>
      </c>
      <c r="DC977" s="226">
        <v>0</v>
      </c>
      <c r="DD977" s="227">
        <v>0</v>
      </c>
      <c r="DE977" s="227">
        <v>0</v>
      </c>
      <c r="DF977" s="227">
        <v>0</v>
      </c>
      <c r="DG977" s="227">
        <v>0</v>
      </c>
      <c r="DH977" s="226">
        <v>0</v>
      </c>
      <c r="DI977" s="226">
        <v>1</v>
      </c>
      <c r="DJ977" s="226">
        <v>0</v>
      </c>
      <c r="DK977" s="226">
        <v>0</v>
      </c>
      <c r="DL977" s="227">
        <v>1</v>
      </c>
      <c r="DM977" s="227">
        <v>0</v>
      </c>
      <c r="DN977" s="227">
        <v>0</v>
      </c>
      <c r="DO977" s="227">
        <v>0</v>
      </c>
      <c r="DP977" s="376">
        <f t="shared" si="392"/>
        <v>0</v>
      </c>
      <c r="DQ977" s="226">
        <f t="shared" si="392"/>
        <v>-5</v>
      </c>
      <c r="DR977" s="226">
        <f t="shared" si="392"/>
        <v>-5</v>
      </c>
      <c r="DS977" s="226">
        <f t="shared" si="391"/>
        <v>-6</v>
      </c>
      <c r="DT977" s="227">
        <f t="shared" si="391"/>
        <v>0</v>
      </c>
      <c r="DU977" s="227">
        <f t="shared" si="391"/>
        <v>1</v>
      </c>
      <c r="DV977" s="227">
        <f t="shared" si="391"/>
        <v>1</v>
      </c>
      <c r="DW977" s="227">
        <f t="shared" si="391"/>
        <v>1</v>
      </c>
      <c r="DX977" s="377">
        <f t="shared" si="397"/>
        <v>0.5</v>
      </c>
      <c r="DY977" s="377">
        <f t="shared" si="397"/>
        <v>0.5</v>
      </c>
      <c r="DZ977" s="377">
        <f t="shared" si="397"/>
        <v>0.375</v>
      </c>
      <c r="EA977" s="377">
        <f t="shared" si="396"/>
        <v>0.44444444444444442</v>
      </c>
      <c r="EB977" s="378">
        <f t="shared" si="396"/>
        <v>0.625</v>
      </c>
      <c r="EC977" s="378">
        <f t="shared" si="396"/>
        <v>0.55555555555555558</v>
      </c>
      <c r="ED977" s="378">
        <f t="shared" si="396"/>
        <v>0.66666666666666663</v>
      </c>
      <c r="EE977" s="378">
        <f t="shared" si="393"/>
        <v>0.55555555555555558</v>
      </c>
      <c r="EG977" s="226">
        <v>4</v>
      </c>
      <c r="EH977" s="226">
        <v>2</v>
      </c>
      <c r="EI977" s="226">
        <v>2</v>
      </c>
      <c r="EJ977" s="226">
        <v>1</v>
      </c>
      <c r="EK977" s="226">
        <v>0</v>
      </c>
      <c r="EL977" s="226">
        <v>23</v>
      </c>
      <c r="EM977" s="226">
        <v>23</v>
      </c>
      <c r="EN977" s="379">
        <f t="shared" si="402"/>
        <v>0.5</v>
      </c>
      <c r="EO977" s="226">
        <f t="shared" si="403"/>
        <v>50</v>
      </c>
      <c r="EP977" s="379">
        <f t="shared" si="404"/>
        <v>0</v>
      </c>
      <c r="EQ977" s="226">
        <f t="shared" si="405"/>
        <v>0</v>
      </c>
      <c r="ER977" s="226">
        <f t="shared" si="406"/>
        <v>3623.1884057971015</v>
      </c>
      <c r="ES977" s="292"/>
      <c r="ET977" s="227">
        <v>8</v>
      </c>
      <c r="EU977" s="227">
        <v>5</v>
      </c>
      <c r="EV977" s="227">
        <v>3</v>
      </c>
      <c r="EW977" s="227">
        <v>2</v>
      </c>
      <c r="EX977" s="227">
        <v>60</v>
      </c>
      <c r="EY977" s="227">
        <v>41</v>
      </c>
      <c r="EZ977" s="227">
        <v>38</v>
      </c>
      <c r="FA977" s="380">
        <f t="shared" si="408"/>
        <v>0.625</v>
      </c>
      <c r="FB977" s="228">
        <f t="shared" si="409"/>
        <v>66.666666666666657</v>
      </c>
      <c r="FC977" s="380">
        <f t="shared" si="410"/>
        <v>7.5</v>
      </c>
      <c r="FD977" s="227">
        <f t="shared" si="411"/>
        <v>1463414.6341463414</v>
      </c>
      <c r="FE977" s="227">
        <f t="shared" si="412"/>
        <v>4385.9649122807014</v>
      </c>
      <c r="FF977" s="227">
        <v>3</v>
      </c>
      <c r="FG977" s="228">
        <f t="shared" si="399"/>
        <v>66.666666666666657</v>
      </c>
      <c r="FH977" s="227">
        <v>2</v>
      </c>
      <c r="FI977" s="227">
        <v>3</v>
      </c>
      <c r="FJ977" s="227">
        <v>0</v>
      </c>
      <c r="FK977" s="227">
        <f t="shared" si="400"/>
        <v>1</v>
      </c>
      <c r="FL977" s="227">
        <v>0</v>
      </c>
      <c r="FM977" s="227">
        <f t="shared" si="401"/>
        <v>1</v>
      </c>
      <c r="FZ977" s="229"/>
      <c r="GA977" s="229"/>
      <c r="GB977" s="229"/>
      <c r="GC977" s="229"/>
      <c r="GD977" s="229"/>
    </row>
    <row r="978" spans="1:186" s="368" customFormat="1">
      <c r="A978" s="287" t="s">
        <v>2304</v>
      </c>
      <c r="B978" s="369" t="s">
        <v>2305</v>
      </c>
      <c r="C978" s="287" t="s">
        <v>2358</v>
      </c>
      <c r="D978" s="287" t="s">
        <v>87</v>
      </c>
      <c r="E978" s="369" t="s">
        <v>2359</v>
      </c>
      <c r="F978" s="287">
        <v>975</v>
      </c>
      <c r="G978" s="392" t="s">
        <v>2360</v>
      </c>
      <c r="H978" s="286" t="s">
        <v>2361</v>
      </c>
      <c r="I978" s="285" t="s">
        <v>2310</v>
      </c>
      <c r="J978" s="291" t="s">
        <v>2311</v>
      </c>
      <c r="K978" s="285" t="s">
        <v>1164</v>
      </c>
      <c r="L978" s="291" t="s">
        <v>2218</v>
      </c>
      <c r="M978" s="291" t="s">
        <v>3124</v>
      </c>
      <c r="N978" s="372">
        <v>1</v>
      </c>
      <c r="O978" s="373">
        <v>1011</v>
      </c>
      <c r="P978" s="373">
        <v>1387</v>
      </c>
      <c r="Q978" s="373">
        <v>1543</v>
      </c>
      <c r="R978" s="373">
        <v>1721</v>
      </c>
      <c r="S978" s="374">
        <v>1335</v>
      </c>
      <c r="T978" s="374">
        <v>1416</v>
      </c>
      <c r="U978" s="374">
        <v>1504</v>
      </c>
      <c r="V978" s="374">
        <v>1595</v>
      </c>
      <c r="W978" s="373">
        <v>542</v>
      </c>
      <c r="X978" s="373">
        <v>730</v>
      </c>
      <c r="Y978" s="373">
        <v>846</v>
      </c>
      <c r="Z978" s="373">
        <v>981</v>
      </c>
      <c r="AA978" s="374">
        <v>705</v>
      </c>
      <c r="AB978" s="374">
        <v>747</v>
      </c>
      <c r="AC978" s="374">
        <v>794</v>
      </c>
      <c r="AD978" s="374">
        <v>842</v>
      </c>
      <c r="AE978" s="373">
        <v>22</v>
      </c>
      <c r="AF978" s="373">
        <v>23</v>
      </c>
      <c r="AG978" s="373">
        <v>21</v>
      </c>
      <c r="AH978" s="373">
        <v>21</v>
      </c>
      <c r="AI978" s="374">
        <v>21</v>
      </c>
      <c r="AJ978" s="374">
        <v>20</v>
      </c>
      <c r="AK978" s="374">
        <v>20</v>
      </c>
      <c r="AL978" s="374">
        <v>20</v>
      </c>
      <c r="AM978" s="226">
        <v>469</v>
      </c>
      <c r="AN978" s="226">
        <v>657</v>
      </c>
      <c r="AO978" s="226">
        <v>697</v>
      </c>
      <c r="AP978" s="226">
        <v>741</v>
      </c>
      <c r="AQ978" s="227">
        <v>630</v>
      </c>
      <c r="AR978" s="227">
        <v>669</v>
      </c>
      <c r="AS978" s="227">
        <v>710</v>
      </c>
      <c r="AT978" s="227">
        <v>753</v>
      </c>
      <c r="AU978" s="226">
        <v>224</v>
      </c>
      <c r="AV978" s="226">
        <v>331</v>
      </c>
      <c r="AW978" s="226">
        <v>352</v>
      </c>
      <c r="AX978" s="226">
        <v>375</v>
      </c>
      <c r="AY978" s="227">
        <v>325</v>
      </c>
      <c r="AZ978" s="227">
        <v>348</v>
      </c>
      <c r="BA978" s="227">
        <v>374</v>
      </c>
      <c r="BB978" s="227">
        <v>397</v>
      </c>
      <c r="BC978" s="226">
        <f t="shared" si="388"/>
        <v>245</v>
      </c>
      <c r="BD978" s="226">
        <f t="shared" si="388"/>
        <v>306</v>
      </c>
      <c r="BE978" s="226">
        <f t="shared" si="388"/>
        <v>306</v>
      </c>
      <c r="BF978" s="226">
        <f t="shared" si="388"/>
        <v>327</v>
      </c>
      <c r="BG978" s="218">
        <f t="shared" si="394"/>
        <v>272</v>
      </c>
      <c r="BH978" s="218">
        <f t="shared" si="394"/>
        <v>270</v>
      </c>
      <c r="BI978" s="218">
        <f t="shared" si="394"/>
        <v>287</v>
      </c>
      <c r="BJ978" s="218">
        <f t="shared" si="394"/>
        <v>316</v>
      </c>
      <c r="BK978" s="226">
        <f t="shared" si="390"/>
        <v>0</v>
      </c>
      <c r="BL978" s="226">
        <f t="shared" si="390"/>
        <v>20</v>
      </c>
      <c r="BM978" s="226">
        <f t="shared" si="390"/>
        <v>39</v>
      </c>
      <c r="BN978" s="226">
        <f t="shared" si="389"/>
        <v>39</v>
      </c>
      <c r="BO978" s="227">
        <f t="shared" si="389"/>
        <v>33</v>
      </c>
      <c r="BP978" s="227">
        <f t="shared" si="389"/>
        <v>51</v>
      </c>
      <c r="BQ978" s="227">
        <f t="shared" si="389"/>
        <v>49</v>
      </c>
      <c r="BR978" s="227">
        <f t="shared" si="389"/>
        <v>40</v>
      </c>
      <c r="BS978" s="226">
        <v>0</v>
      </c>
      <c r="BT978" s="226">
        <v>20</v>
      </c>
      <c r="BU978" s="226">
        <v>39</v>
      </c>
      <c r="BV978" s="226">
        <v>39</v>
      </c>
      <c r="BW978" s="227">
        <v>33</v>
      </c>
      <c r="BX978" s="227">
        <v>51</v>
      </c>
      <c r="BY978" s="227">
        <v>49</v>
      </c>
      <c r="BZ978" s="227">
        <v>40</v>
      </c>
      <c r="CA978" s="226">
        <v>0</v>
      </c>
      <c r="CB978" s="226">
        <f>IFERROR(VLOOKUP($G978,[12]ITEM!$B$2:$AC$939,26,0),0)</f>
        <v>0</v>
      </c>
      <c r="CC978" s="226">
        <f>IFERROR(VLOOKUP($G978,[12]ITEM!$B$2:$AC$939,27,0),0)</f>
        <v>0</v>
      </c>
      <c r="CD978" s="226">
        <f>IFERROR(VLOOKUP($G978,[12]ITEM!$B$2:$AC$939,28,0),0)</f>
        <v>0</v>
      </c>
      <c r="CE978" s="227">
        <v>0</v>
      </c>
      <c r="CF978" s="227">
        <v>0</v>
      </c>
      <c r="CG978" s="227">
        <v>0</v>
      </c>
      <c r="CH978" s="227">
        <v>0</v>
      </c>
      <c r="CI978" s="375"/>
      <c r="CJ978" s="226">
        <f t="shared" si="407"/>
        <v>244</v>
      </c>
      <c r="CK978" s="226">
        <f t="shared" si="407"/>
        <v>340</v>
      </c>
      <c r="CL978" s="226">
        <f t="shared" si="407"/>
        <v>361</v>
      </c>
      <c r="CM978" s="226">
        <f t="shared" si="407"/>
        <v>374</v>
      </c>
      <c r="CN978" s="227">
        <f t="shared" si="407"/>
        <v>272</v>
      </c>
      <c r="CO978" s="227">
        <f t="shared" si="395"/>
        <v>292.6282528923756</v>
      </c>
      <c r="CP978" s="227">
        <f t="shared" si="395"/>
        <v>313.43955632190642</v>
      </c>
      <c r="CQ978" s="227">
        <f t="shared" si="395"/>
        <v>338.74827059028013</v>
      </c>
      <c r="CR978" s="226">
        <v>93</v>
      </c>
      <c r="CS978" s="226">
        <v>131</v>
      </c>
      <c r="CT978" s="226">
        <v>139</v>
      </c>
      <c r="CU978" s="226">
        <v>147</v>
      </c>
      <c r="CV978" s="227">
        <f t="shared" si="398"/>
        <v>225</v>
      </c>
      <c r="CW978" s="227">
        <f>CV978*(1+('[13]GROWTH (YoY)'!AR978/100))</f>
        <v>238.6282528923756</v>
      </c>
      <c r="CX978" s="227">
        <f>CW978*(1+('[13]GROWTH (YoY)'!AS978/100))</f>
        <v>253.43955632190642</v>
      </c>
      <c r="CY978" s="227">
        <f>CX978*(1+('[13]GROWTH (YoY)'!AT978/100))</f>
        <v>268.74827059028013</v>
      </c>
      <c r="CZ978" s="226">
        <v>151</v>
      </c>
      <c r="DA978" s="226">
        <v>209</v>
      </c>
      <c r="DB978" s="226">
        <v>222</v>
      </c>
      <c r="DC978" s="226">
        <v>227</v>
      </c>
      <c r="DD978" s="227">
        <v>47</v>
      </c>
      <c r="DE978" s="227">
        <v>54</v>
      </c>
      <c r="DF978" s="227">
        <v>60</v>
      </c>
      <c r="DG978" s="227">
        <v>70</v>
      </c>
      <c r="DH978" s="226">
        <v>0</v>
      </c>
      <c r="DI978" s="226">
        <v>0</v>
      </c>
      <c r="DJ978" s="226">
        <v>0</v>
      </c>
      <c r="DK978" s="226">
        <v>0</v>
      </c>
      <c r="DL978" s="227">
        <v>0</v>
      </c>
      <c r="DM978" s="227">
        <v>0</v>
      </c>
      <c r="DN978" s="227">
        <v>0</v>
      </c>
      <c r="DO978" s="227">
        <v>0</v>
      </c>
      <c r="DP978" s="376">
        <f t="shared" si="392"/>
        <v>1</v>
      </c>
      <c r="DQ978" s="226">
        <f t="shared" si="392"/>
        <v>-34</v>
      </c>
      <c r="DR978" s="226">
        <f t="shared" si="392"/>
        <v>-55</v>
      </c>
      <c r="DS978" s="226">
        <f t="shared" si="391"/>
        <v>-47</v>
      </c>
      <c r="DT978" s="227">
        <f t="shared" si="391"/>
        <v>0</v>
      </c>
      <c r="DU978" s="227">
        <f t="shared" si="391"/>
        <v>-22.628252892375599</v>
      </c>
      <c r="DV978" s="227">
        <f t="shared" si="391"/>
        <v>-26.439556321906423</v>
      </c>
      <c r="DW978" s="227">
        <f t="shared" si="391"/>
        <v>-22.748270590280129</v>
      </c>
      <c r="DX978" s="377">
        <f t="shared" si="397"/>
        <v>0.5361028684470821</v>
      </c>
      <c r="DY978" s="377">
        <f t="shared" si="397"/>
        <v>0.52631578947368418</v>
      </c>
      <c r="DZ978" s="377">
        <f t="shared" si="397"/>
        <v>0.54828256642903439</v>
      </c>
      <c r="EA978" s="377">
        <f t="shared" si="396"/>
        <v>0.57001743172574082</v>
      </c>
      <c r="EB978" s="378">
        <f t="shared" si="396"/>
        <v>0.5280898876404494</v>
      </c>
      <c r="EC978" s="378">
        <f t="shared" si="396"/>
        <v>0.52754237288135597</v>
      </c>
      <c r="ED978" s="378">
        <f t="shared" si="396"/>
        <v>0.52792553191489366</v>
      </c>
      <c r="EE978" s="378">
        <f t="shared" si="393"/>
        <v>0.52789968652037622</v>
      </c>
      <c r="EG978" s="226">
        <v>1011</v>
      </c>
      <c r="EH978" s="226">
        <v>548</v>
      </c>
      <c r="EI978" s="226">
        <v>463</v>
      </c>
      <c r="EJ978" s="226">
        <v>222</v>
      </c>
      <c r="EK978" s="226">
        <v>129</v>
      </c>
      <c r="EL978" s="226">
        <v>10623</v>
      </c>
      <c r="EM978" s="226">
        <v>10358</v>
      </c>
      <c r="EN978" s="379">
        <f t="shared" si="402"/>
        <v>0.54203758654797229</v>
      </c>
      <c r="EO978" s="226">
        <f t="shared" si="403"/>
        <v>47.948164146868251</v>
      </c>
      <c r="EP978" s="379">
        <f t="shared" si="404"/>
        <v>0.12759643916913946</v>
      </c>
      <c r="EQ978" s="226">
        <f t="shared" si="405"/>
        <v>12143.462298785655</v>
      </c>
      <c r="ER978" s="226">
        <f t="shared" si="406"/>
        <v>1786.0590847653987</v>
      </c>
      <c r="ES978" s="292"/>
      <c r="ET978" s="227">
        <v>1335</v>
      </c>
      <c r="EU978" s="227">
        <v>705</v>
      </c>
      <c r="EV978" s="227">
        <v>630</v>
      </c>
      <c r="EW978" s="227">
        <v>325</v>
      </c>
      <c r="EX978" s="227">
        <v>322</v>
      </c>
      <c r="EY978" s="227">
        <v>10476</v>
      </c>
      <c r="EZ978" s="227">
        <v>10152</v>
      </c>
      <c r="FA978" s="380">
        <f t="shared" si="408"/>
        <v>0.5280898876404494</v>
      </c>
      <c r="FB978" s="228">
        <f t="shared" si="409"/>
        <v>51.587301587301596</v>
      </c>
      <c r="FC978" s="380">
        <f t="shared" si="410"/>
        <v>0.24119850187265918</v>
      </c>
      <c r="FD978" s="227">
        <f t="shared" si="411"/>
        <v>30736.922489499808</v>
      </c>
      <c r="FE978" s="227">
        <f t="shared" si="412"/>
        <v>2667.7830312582087</v>
      </c>
      <c r="FF978" s="227">
        <v>630</v>
      </c>
      <c r="FG978" s="228">
        <f t="shared" si="399"/>
        <v>50.476190476190474</v>
      </c>
      <c r="FH978" s="227">
        <v>318</v>
      </c>
      <c r="FI978" s="227">
        <v>630</v>
      </c>
      <c r="FJ978" s="227">
        <v>10</v>
      </c>
      <c r="FK978" s="227">
        <f t="shared" si="400"/>
        <v>302</v>
      </c>
      <c r="FL978" s="227">
        <v>77</v>
      </c>
      <c r="FM978" s="227">
        <f t="shared" si="401"/>
        <v>225</v>
      </c>
      <c r="FZ978" s="229"/>
      <c r="GA978" s="229"/>
      <c r="GB978" s="229"/>
      <c r="GC978" s="229"/>
      <c r="GD978" s="229"/>
    </row>
    <row r="979" spans="1:186" s="368" customFormat="1">
      <c r="A979" s="287" t="s">
        <v>2304</v>
      </c>
      <c r="B979" s="369" t="s">
        <v>2305</v>
      </c>
      <c r="C979" s="287" t="s">
        <v>2358</v>
      </c>
      <c r="D979" s="287" t="s">
        <v>87</v>
      </c>
      <c r="E979" s="369" t="s">
        <v>2359</v>
      </c>
      <c r="F979" s="287">
        <v>976</v>
      </c>
      <c r="G979" s="392" t="s">
        <v>2362</v>
      </c>
      <c r="H979" s="286" t="s">
        <v>2363</v>
      </c>
      <c r="I979" s="285" t="s">
        <v>2310</v>
      </c>
      <c r="J979" s="291" t="s">
        <v>2311</v>
      </c>
      <c r="K979" s="285" t="s">
        <v>1164</v>
      </c>
      <c r="L979" s="291" t="s">
        <v>2218</v>
      </c>
      <c r="M979" s="291" t="s">
        <v>3124</v>
      </c>
      <c r="N979" s="372">
        <v>1</v>
      </c>
      <c r="O979" s="373">
        <v>100</v>
      </c>
      <c r="P979" s="373">
        <v>166</v>
      </c>
      <c r="Q979" s="373">
        <v>179</v>
      </c>
      <c r="R979" s="373">
        <v>195</v>
      </c>
      <c r="S979" s="374">
        <v>186</v>
      </c>
      <c r="T979" s="374">
        <v>198</v>
      </c>
      <c r="U979" s="374">
        <v>212</v>
      </c>
      <c r="V979" s="374">
        <v>234</v>
      </c>
      <c r="W979" s="373">
        <v>38</v>
      </c>
      <c r="X979" s="373">
        <v>77</v>
      </c>
      <c r="Y979" s="373">
        <v>84</v>
      </c>
      <c r="Z979" s="373">
        <v>94</v>
      </c>
      <c r="AA979" s="374">
        <v>71</v>
      </c>
      <c r="AB979" s="374">
        <v>76</v>
      </c>
      <c r="AC979" s="374">
        <v>81</v>
      </c>
      <c r="AD979" s="374">
        <v>93</v>
      </c>
      <c r="AE979" s="373">
        <v>3</v>
      </c>
      <c r="AF979" s="373">
        <v>3</v>
      </c>
      <c r="AG979" s="373">
        <v>3</v>
      </c>
      <c r="AH979" s="373">
        <v>3</v>
      </c>
      <c r="AI979" s="374">
        <v>4</v>
      </c>
      <c r="AJ979" s="374">
        <v>4</v>
      </c>
      <c r="AK979" s="374">
        <v>4</v>
      </c>
      <c r="AL979" s="374">
        <v>4</v>
      </c>
      <c r="AM979" s="226">
        <v>61</v>
      </c>
      <c r="AN979" s="226">
        <v>89</v>
      </c>
      <c r="AO979" s="226">
        <v>94</v>
      </c>
      <c r="AP979" s="226">
        <v>101</v>
      </c>
      <c r="AQ979" s="227">
        <v>115</v>
      </c>
      <c r="AR979" s="227">
        <v>122</v>
      </c>
      <c r="AS979" s="227">
        <v>130</v>
      </c>
      <c r="AT979" s="227">
        <v>140</v>
      </c>
      <c r="AU979" s="226">
        <v>37</v>
      </c>
      <c r="AV979" s="226">
        <v>49</v>
      </c>
      <c r="AW979" s="226">
        <v>52</v>
      </c>
      <c r="AX979" s="226">
        <v>55</v>
      </c>
      <c r="AY979" s="227">
        <v>69</v>
      </c>
      <c r="AZ979" s="227">
        <v>74</v>
      </c>
      <c r="BA979" s="227">
        <v>79</v>
      </c>
      <c r="BB979" s="227">
        <v>86</v>
      </c>
      <c r="BC979" s="226">
        <f t="shared" si="388"/>
        <v>24</v>
      </c>
      <c r="BD979" s="226">
        <f t="shared" si="388"/>
        <v>25</v>
      </c>
      <c r="BE979" s="226">
        <f t="shared" si="388"/>
        <v>5</v>
      </c>
      <c r="BF979" s="226">
        <f t="shared" si="388"/>
        <v>7</v>
      </c>
      <c r="BG979" s="218">
        <f t="shared" si="394"/>
        <v>26</v>
      </c>
      <c r="BH979" s="218">
        <f t="shared" si="394"/>
        <v>4</v>
      </c>
      <c r="BI979" s="218">
        <f t="shared" si="394"/>
        <v>6</v>
      </c>
      <c r="BJ979" s="218">
        <f t="shared" si="394"/>
        <v>28</v>
      </c>
      <c r="BK979" s="226">
        <f t="shared" si="390"/>
        <v>0</v>
      </c>
      <c r="BL979" s="226">
        <f t="shared" si="390"/>
        <v>15</v>
      </c>
      <c r="BM979" s="226">
        <f t="shared" si="390"/>
        <v>37</v>
      </c>
      <c r="BN979" s="226">
        <f t="shared" si="389"/>
        <v>39</v>
      </c>
      <c r="BO979" s="227">
        <f t="shared" si="389"/>
        <v>20</v>
      </c>
      <c r="BP979" s="227">
        <f t="shared" si="389"/>
        <v>44</v>
      </c>
      <c r="BQ979" s="227">
        <f t="shared" si="389"/>
        <v>45</v>
      </c>
      <c r="BR979" s="227">
        <f t="shared" si="389"/>
        <v>26</v>
      </c>
      <c r="BS979" s="226">
        <v>0</v>
      </c>
      <c r="BT979" s="226">
        <v>15</v>
      </c>
      <c r="BU979" s="226">
        <v>37</v>
      </c>
      <c r="BV979" s="226">
        <v>39</v>
      </c>
      <c r="BW979" s="227">
        <v>20</v>
      </c>
      <c r="BX979" s="227">
        <v>44</v>
      </c>
      <c r="BY979" s="227">
        <v>45</v>
      </c>
      <c r="BZ979" s="227">
        <v>26</v>
      </c>
      <c r="CA979" s="226">
        <v>0</v>
      </c>
      <c r="CB979" s="226">
        <f>IFERROR(VLOOKUP($G979,[12]ITEM!$B$2:$AC$939,26,0),0)</f>
        <v>0</v>
      </c>
      <c r="CC979" s="226">
        <f>IFERROR(VLOOKUP($G979,[12]ITEM!$B$2:$AC$939,27,0),0)</f>
        <v>0</v>
      </c>
      <c r="CD979" s="226">
        <f>IFERROR(VLOOKUP($G979,[12]ITEM!$B$2:$AC$939,28,0),0)</f>
        <v>0</v>
      </c>
      <c r="CE979" s="227">
        <v>0</v>
      </c>
      <c r="CF979" s="227">
        <v>0</v>
      </c>
      <c r="CG979" s="227">
        <v>0</v>
      </c>
      <c r="CH979" s="227">
        <v>0</v>
      </c>
      <c r="CI979" s="375"/>
      <c r="CJ979" s="226">
        <f t="shared" si="407"/>
        <v>23</v>
      </c>
      <c r="CK979" s="226">
        <f t="shared" si="407"/>
        <v>28</v>
      </c>
      <c r="CL979" s="226">
        <f t="shared" si="407"/>
        <v>32</v>
      </c>
      <c r="CM979" s="226">
        <f t="shared" si="407"/>
        <v>31</v>
      </c>
      <c r="CN979" s="227">
        <f t="shared" si="407"/>
        <v>26</v>
      </c>
      <c r="CO979" s="227">
        <f t="shared" si="395"/>
        <v>32.051839244997964</v>
      </c>
      <c r="CP979" s="227">
        <f t="shared" si="395"/>
        <v>33.889625459996068</v>
      </c>
      <c r="CQ979" s="227">
        <f t="shared" si="395"/>
        <v>39.498084953474134</v>
      </c>
      <c r="CR979" s="226">
        <v>-12</v>
      </c>
      <c r="CS979" s="226">
        <v>-17</v>
      </c>
      <c r="CT979" s="226">
        <v>-18</v>
      </c>
      <c r="CU979" s="226">
        <v>-19</v>
      </c>
      <c r="CV979" s="227">
        <f t="shared" si="398"/>
        <v>-16</v>
      </c>
      <c r="CW979" s="227">
        <f>CV979*(1+('[13]GROWTH (YoY)'!AR979/100))</f>
        <v>-16.948160755002039</v>
      </c>
      <c r="CX979" s="227">
        <f>CW979*(1+('[13]GROWTH (YoY)'!AS979/100))</f>
        <v>-18.110374540003928</v>
      </c>
      <c r="CY979" s="227">
        <f>CX979*(1+('[13]GROWTH (YoY)'!AT979/100))</f>
        <v>-19.501915046525866</v>
      </c>
      <c r="CZ979" s="226">
        <v>19</v>
      </c>
      <c r="DA979" s="226">
        <v>26</v>
      </c>
      <c r="DB979" s="226">
        <v>28</v>
      </c>
      <c r="DC979" s="226">
        <v>29</v>
      </c>
      <c r="DD979" s="227">
        <v>23</v>
      </c>
      <c r="DE979" s="227">
        <v>27</v>
      </c>
      <c r="DF979" s="227">
        <v>30</v>
      </c>
      <c r="DG979" s="227">
        <v>35</v>
      </c>
      <c r="DH979" s="226">
        <v>16</v>
      </c>
      <c r="DI979" s="226">
        <v>19</v>
      </c>
      <c r="DJ979" s="226">
        <v>22</v>
      </c>
      <c r="DK979" s="226">
        <v>21</v>
      </c>
      <c r="DL979" s="227">
        <v>19</v>
      </c>
      <c r="DM979" s="227">
        <v>22</v>
      </c>
      <c r="DN979" s="227">
        <v>22</v>
      </c>
      <c r="DO979" s="227">
        <v>24</v>
      </c>
      <c r="DP979" s="376">
        <f t="shared" si="392"/>
        <v>1</v>
      </c>
      <c r="DQ979" s="226">
        <f t="shared" si="392"/>
        <v>-3</v>
      </c>
      <c r="DR979" s="226">
        <f t="shared" si="392"/>
        <v>-27</v>
      </c>
      <c r="DS979" s="226">
        <f t="shared" si="391"/>
        <v>-24</v>
      </c>
      <c r="DT979" s="227">
        <f t="shared" si="391"/>
        <v>0</v>
      </c>
      <c r="DU979" s="227">
        <f t="shared" si="391"/>
        <v>-28.051839244997964</v>
      </c>
      <c r="DV979" s="227">
        <f t="shared" si="391"/>
        <v>-27.889625459996068</v>
      </c>
      <c r="DW979" s="227">
        <f t="shared" si="391"/>
        <v>-11.498084953474134</v>
      </c>
      <c r="DX979" s="377">
        <f t="shared" si="397"/>
        <v>0.38</v>
      </c>
      <c r="DY979" s="377">
        <f t="shared" si="397"/>
        <v>0.46385542168674698</v>
      </c>
      <c r="DZ979" s="377">
        <f t="shared" si="397"/>
        <v>0.46927374301675978</v>
      </c>
      <c r="EA979" s="377">
        <f t="shared" si="396"/>
        <v>0.48205128205128206</v>
      </c>
      <c r="EB979" s="378">
        <f t="shared" si="396"/>
        <v>0.38172043010752688</v>
      </c>
      <c r="EC979" s="378">
        <f t="shared" si="396"/>
        <v>0.38383838383838381</v>
      </c>
      <c r="ED979" s="378">
        <f t="shared" si="396"/>
        <v>0.38207547169811323</v>
      </c>
      <c r="EE979" s="378">
        <f t="shared" si="393"/>
        <v>0.39743589743589741</v>
      </c>
      <c r="EG979" s="226">
        <v>100</v>
      </c>
      <c r="EH979" s="226">
        <v>38</v>
      </c>
      <c r="EI979" s="226">
        <v>61</v>
      </c>
      <c r="EJ979" s="226">
        <v>37</v>
      </c>
      <c r="EK979" s="226">
        <v>10</v>
      </c>
      <c r="EL979" s="226">
        <v>2646</v>
      </c>
      <c r="EM979" s="226">
        <v>2499</v>
      </c>
      <c r="EN979" s="379">
        <f t="shared" si="402"/>
        <v>0.38</v>
      </c>
      <c r="EO979" s="226">
        <f t="shared" si="403"/>
        <v>60.655737704918032</v>
      </c>
      <c r="EP979" s="379">
        <f t="shared" si="404"/>
        <v>0.1</v>
      </c>
      <c r="EQ979" s="226">
        <f t="shared" si="405"/>
        <v>3779.2894935752079</v>
      </c>
      <c r="ER979" s="226">
        <f t="shared" si="406"/>
        <v>1233.8268640789649</v>
      </c>
      <c r="ES979" s="292"/>
      <c r="ET979" s="227">
        <v>186</v>
      </c>
      <c r="EU979" s="227">
        <v>71</v>
      </c>
      <c r="EV979" s="227">
        <v>115</v>
      </c>
      <c r="EW979" s="227">
        <v>69</v>
      </c>
      <c r="EX979" s="227">
        <v>82</v>
      </c>
      <c r="EY979" s="227">
        <v>3593</v>
      </c>
      <c r="EZ979" s="227">
        <v>3413</v>
      </c>
      <c r="FA979" s="380">
        <f t="shared" si="408"/>
        <v>0.38172043010752688</v>
      </c>
      <c r="FB979" s="228">
        <f t="shared" si="409"/>
        <v>60</v>
      </c>
      <c r="FC979" s="380">
        <f t="shared" si="410"/>
        <v>0.44086021505376344</v>
      </c>
      <c r="FD979" s="227">
        <f t="shared" si="411"/>
        <v>22822.15418870025</v>
      </c>
      <c r="FE979" s="227">
        <f t="shared" si="412"/>
        <v>1684.7348373864636</v>
      </c>
      <c r="FF979" s="227">
        <v>115</v>
      </c>
      <c r="FG979" s="228">
        <f t="shared" si="399"/>
        <v>54.782608695652172</v>
      </c>
      <c r="FH979" s="227">
        <v>63</v>
      </c>
      <c r="FI979" s="227">
        <v>115</v>
      </c>
      <c r="FJ979" s="227">
        <v>2</v>
      </c>
      <c r="FK979" s="227">
        <f t="shared" si="400"/>
        <v>50</v>
      </c>
      <c r="FL979" s="227">
        <v>11</v>
      </c>
      <c r="FM979" s="227">
        <f t="shared" si="401"/>
        <v>39</v>
      </c>
      <c r="FZ979" s="229"/>
      <c r="GA979" s="229"/>
      <c r="GB979" s="229"/>
      <c r="GC979" s="229"/>
      <c r="GD979" s="229"/>
    </row>
    <row r="980" spans="1:186" s="368" customFormat="1">
      <c r="A980" s="287" t="s">
        <v>2304</v>
      </c>
      <c r="B980" s="369" t="s">
        <v>2305</v>
      </c>
      <c r="C980" s="287" t="s">
        <v>2358</v>
      </c>
      <c r="D980" s="287" t="s">
        <v>87</v>
      </c>
      <c r="E980" s="369" t="s">
        <v>2359</v>
      </c>
      <c r="F980" s="287">
        <v>977</v>
      </c>
      <c r="G980" s="392" t="s">
        <v>2364</v>
      </c>
      <c r="H980" s="286" t="s">
        <v>2365</v>
      </c>
      <c r="I980" s="285" t="s">
        <v>2310</v>
      </c>
      <c r="J980" s="291" t="s">
        <v>2311</v>
      </c>
      <c r="K980" s="285" t="s">
        <v>1164</v>
      </c>
      <c r="L980" s="291" t="s">
        <v>2218</v>
      </c>
      <c r="M980" s="291" t="s">
        <v>3124</v>
      </c>
      <c r="N980" s="372">
        <v>1</v>
      </c>
      <c r="O980" s="373">
        <v>92</v>
      </c>
      <c r="P980" s="373">
        <v>123</v>
      </c>
      <c r="Q980" s="373">
        <v>131</v>
      </c>
      <c r="R980" s="373">
        <v>141</v>
      </c>
      <c r="S980" s="374">
        <v>123</v>
      </c>
      <c r="T980" s="374">
        <v>129</v>
      </c>
      <c r="U980" s="374">
        <v>141</v>
      </c>
      <c r="V980" s="374">
        <v>155</v>
      </c>
      <c r="W980" s="373">
        <v>47</v>
      </c>
      <c r="X980" s="373">
        <v>59</v>
      </c>
      <c r="Y980" s="373">
        <v>65</v>
      </c>
      <c r="Z980" s="373">
        <v>73</v>
      </c>
      <c r="AA980" s="374">
        <v>60</v>
      </c>
      <c r="AB980" s="374">
        <v>64</v>
      </c>
      <c r="AC980" s="374">
        <v>75</v>
      </c>
      <c r="AD980" s="374">
        <v>85</v>
      </c>
      <c r="AE980" s="373">
        <v>2</v>
      </c>
      <c r="AF980" s="373">
        <v>2</v>
      </c>
      <c r="AG980" s="373">
        <v>2</v>
      </c>
      <c r="AH980" s="373">
        <v>2</v>
      </c>
      <c r="AI980" s="374">
        <v>2</v>
      </c>
      <c r="AJ980" s="374">
        <v>2</v>
      </c>
      <c r="AK980" s="374">
        <v>2</v>
      </c>
      <c r="AL980" s="374">
        <v>2</v>
      </c>
      <c r="AM980" s="226">
        <v>45</v>
      </c>
      <c r="AN980" s="226">
        <v>64</v>
      </c>
      <c r="AO980" s="226">
        <v>66</v>
      </c>
      <c r="AP980" s="226">
        <v>68</v>
      </c>
      <c r="AQ980" s="227">
        <v>62</v>
      </c>
      <c r="AR980" s="227">
        <v>65</v>
      </c>
      <c r="AS980" s="227">
        <v>67</v>
      </c>
      <c r="AT980" s="227">
        <v>69</v>
      </c>
      <c r="AU980" s="226">
        <v>26</v>
      </c>
      <c r="AV980" s="226">
        <v>36</v>
      </c>
      <c r="AW980" s="226">
        <v>37</v>
      </c>
      <c r="AX980" s="226">
        <v>39</v>
      </c>
      <c r="AY980" s="227">
        <v>37</v>
      </c>
      <c r="AZ980" s="227">
        <v>39</v>
      </c>
      <c r="BA980" s="227">
        <v>41</v>
      </c>
      <c r="BB980" s="227">
        <v>43</v>
      </c>
      <c r="BC980" s="226">
        <f t="shared" si="388"/>
        <v>19</v>
      </c>
      <c r="BD980" s="226">
        <f t="shared" si="388"/>
        <v>-40</v>
      </c>
      <c r="BE980" s="226">
        <f t="shared" si="388"/>
        <v>-91</v>
      </c>
      <c r="BF980" s="226">
        <f t="shared" si="388"/>
        <v>-95</v>
      </c>
      <c r="BG980" s="218">
        <f t="shared" si="394"/>
        <v>16</v>
      </c>
      <c r="BH980" s="218">
        <f t="shared" si="394"/>
        <v>23</v>
      </c>
      <c r="BI980" s="218">
        <f t="shared" si="394"/>
        <v>24</v>
      </c>
      <c r="BJ980" s="218">
        <f t="shared" si="394"/>
        <v>9</v>
      </c>
      <c r="BK980" s="226">
        <f t="shared" si="390"/>
        <v>0</v>
      </c>
      <c r="BL980" s="226">
        <f t="shared" si="390"/>
        <v>68</v>
      </c>
      <c r="BM980" s="226">
        <f t="shared" si="390"/>
        <v>120</v>
      </c>
      <c r="BN980" s="226">
        <f t="shared" si="389"/>
        <v>124</v>
      </c>
      <c r="BO980" s="227">
        <f t="shared" si="389"/>
        <v>9</v>
      </c>
      <c r="BP980" s="227">
        <f t="shared" si="389"/>
        <v>3</v>
      </c>
      <c r="BQ980" s="227">
        <f t="shared" si="389"/>
        <v>2</v>
      </c>
      <c r="BR980" s="227">
        <f t="shared" si="389"/>
        <v>17</v>
      </c>
      <c r="BS980" s="226">
        <v>0</v>
      </c>
      <c r="BT980" s="226">
        <v>68</v>
      </c>
      <c r="BU980" s="226">
        <v>120</v>
      </c>
      <c r="BV980" s="226">
        <v>124</v>
      </c>
      <c r="BW980" s="227">
        <v>9</v>
      </c>
      <c r="BX980" s="227">
        <v>3</v>
      </c>
      <c r="BY980" s="227">
        <v>2</v>
      </c>
      <c r="BZ980" s="227">
        <v>17</v>
      </c>
      <c r="CA980" s="226">
        <v>0</v>
      </c>
      <c r="CB980" s="226">
        <f>IFERROR(VLOOKUP($G980,[12]ITEM!$B$2:$AC$939,26,0),0)</f>
        <v>0</v>
      </c>
      <c r="CC980" s="226">
        <f>IFERROR(VLOOKUP($G980,[12]ITEM!$B$2:$AC$939,27,0),0)</f>
        <v>0</v>
      </c>
      <c r="CD980" s="226">
        <f>IFERROR(VLOOKUP($G980,[12]ITEM!$B$2:$AC$939,28,0),0)</f>
        <v>0</v>
      </c>
      <c r="CE980" s="227">
        <v>0</v>
      </c>
      <c r="CF980" s="227">
        <v>0</v>
      </c>
      <c r="CG980" s="227">
        <v>0</v>
      </c>
      <c r="CH980" s="227">
        <v>0</v>
      </c>
      <c r="CI980" s="375"/>
      <c r="CJ980" s="226">
        <f t="shared" si="407"/>
        <v>19</v>
      </c>
      <c r="CK980" s="226">
        <f t="shared" si="407"/>
        <v>25</v>
      </c>
      <c r="CL980" s="226">
        <f t="shared" si="407"/>
        <v>26</v>
      </c>
      <c r="CM980" s="226">
        <f t="shared" si="407"/>
        <v>26</v>
      </c>
      <c r="CN980" s="227">
        <f t="shared" si="407"/>
        <v>16</v>
      </c>
      <c r="CO980" s="227">
        <f t="shared" si="395"/>
        <v>18</v>
      </c>
      <c r="CP980" s="227">
        <f t="shared" si="395"/>
        <v>19</v>
      </c>
      <c r="CQ980" s="227">
        <f t="shared" si="395"/>
        <v>21</v>
      </c>
      <c r="CR980" s="226">
        <v>-4</v>
      </c>
      <c r="CS980" s="226">
        <v>-5</v>
      </c>
      <c r="CT980" s="226">
        <v>-6</v>
      </c>
      <c r="CU980" s="226">
        <v>-6</v>
      </c>
      <c r="CV980" s="227">
        <f t="shared" si="398"/>
        <v>0</v>
      </c>
      <c r="CW980" s="227">
        <f>CV980*(1+('[13]GROWTH (YoY)'!AR980/100))</f>
        <v>0</v>
      </c>
      <c r="CX980" s="227">
        <f>CW980*(1+('[13]GROWTH (YoY)'!AS980/100))</f>
        <v>0</v>
      </c>
      <c r="CY980" s="227">
        <f>CX980*(1+('[13]GROWTH (YoY)'!AT980/100))</f>
        <v>0</v>
      </c>
      <c r="CZ980" s="226">
        <v>14</v>
      </c>
      <c r="DA980" s="226">
        <v>19</v>
      </c>
      <c r="DB980" s="226">
        <v>20</v>
      </c>
      <c r="DC980" s="226">
        <v>21</v>
      </c>
      <c r="DD980" s="227">
        <v>5</v>
      </c>
      <c r="DE980" s="227">
        <v>6</v>
      </c>
      <c r="DF980" s="227">
        <v>7</v>
      </c>
      <c r="DG980" s="227">
        <v>8</v>
      </c>
      <c r="DH980" s="226">
        <v>9</v>
      </c>
      <c r="DI980" s="226">
        <v>11</v>
      </c>
      <c r="DJ980" s="226">
        <v>12</v>
      </c>
      <c r="DK980" s="226">
        <v>11</v>
      </c>
      <c r="DL980" s="227">
        <v>11</v>
      </c>
      <c r="DM980" s="227">
        <v>12</v>
      </c>
      <c r="DN980" s="227">
        <v>12</v>
      </c>
      <c r="DO980" s="227">
        <v>13</v>
      </c>
      <c r="DP980" s="376">
        <f t="shared" si="392"/>
        <v>0</v>
      </c>
      <c r="DQ980" s="226">
        <f t="shared" si="392"/>
        <v>-65</v>
      </c>
      <c r="DR980" s="226">
        <f t="shared" si="392"/>
        <v>-117</v>
      </c>
      <c r="DS980" s="226">
        <f t="shared" si="391"/>
        <v>-121</v>
      </c>
      <c r="DT980" s="227">
        <f t="shared" si="391"/>
        <v>0</v>
      </c>
      <c r="DU980" s="227">
        <f t="shared" si="391"/>
        <v>5</v>
      </c>
      <c r="DV980" s="227">
        <f t="shared" si="391"/>
        <v>5</v>
      </c>
      <c r="DW980" s="227">
        <f t="shared" si="391"/>
        <v>-12</v>
      </c>
      <c r="DX980" s="377">
        <f t="shared" si="397"/>
        <v>0.51086956521739135</v>
      </c>
      <c r="DY980" s="377">
        <f t="shared" si="397"/>
        <v>0.47967479674796748</v>
      </c>
      <c r="DZ980" s="377">
        <f t="shared" si="397"/>
        <v>0.49618320610687022</v>
      </c>
      <c r="EA980" s="377">
        <f t="shared" si="396"/>
        <v>0.51773049645390068</v>
      </c>
      <c r="EB980" s="378">
        <f t="shared" si="396"/>
        <v>0.48780487804878048</v>
      </c>
      <c r="EC980" s="378">
        <f t="shared" si="396"/>
        <v>0.49612403100775193</v>
      </c>
      <c r="ED980" s="378">
        <f t="shared" si="396"/>
        <v>0.53191489361702127</v>
      </c>
      <c r="EE980" s="378">
        <f t="shared" si="393"/>
        <v>0.54838709677419351</v>
      </c>
      <c r="EG980" s="226">
        <v>92</v>
      </c>
      <c r="EH980" s="226">
        <v>47</v>
      </c>
      <c r="EI980" s="226">
        <v>45</v>
      </c>
      <c r="EJ980" s="226">
        <v>26</v>
      </c>
      <c r="EK980" s="226">
        <v>13</v>
      </c>
      <c r="EL980" s="226">
        <v>1267</v>
      </c>
      <c r="EM980" s="226">
        <v>1230</v>
      </c>
      <c r="EN980" s="379">
        <f t="shared" si="402"/>
        <v>0.51086956521739135</v>
      </c>
      <c r="EO980" s="226">
        <f t="shared" si="403"/>
        <v>57.777777777777771</v>
      </c>
      <c r="EP980" s="379">
        <f t="shared" si="404"/>
        <v>0.14130434782608695</v>
      </c>
      <c r="EQ980" s="226">
        <f t="shared" si="405"/>
        <v>10260.457774269929</v>
      </c>
      <c r="ER980" s="226">
        <f t="shared" si="406"/>
        <v>1761.5176151761518</v>
      </c>
      <c r="ES980" s="292"/>
      <c r="ET980" s="227">
        <v>123</v>
      </c>
      <c r="EU980" s="227">
        <v>60</v>
      </c>
      <c r="EV980" s="227">
        <v>62</v>
      </c>
      <c r="EW980" s="227">
        <v>37</v>
      </c>
      <c r="EX980" s="227">
        <v>207</v>
      </c>
      <c r="EY980" s="227">
        <v>1413</v>
      </c>
      <c r="EZ980" s="227">
        <v>1322</v>
      </c>
      <c r="FA980" s="380">
        <f t="shared" si="408"/>
        <v>0.48780487804878048</v>
      </c>
      <c r="FB980" s="228">
        <f t="shared" si="409"/>
        <v>59.677419354838712</v>
      </c>
      <c r="FC980" s="380">
        <f t="shared" si="410"/>
        <v>1.6829268292682926</v>
      </c>
      <c r="FD980" s="227">
        <f t="shared" si="411"/>
        <v>146496.81528662422</v>
      </c>
      <c r="FE980" s="227">
        <f t="shared" si="412"/>
        <v>2332.3247604639432</v>
      </c>
      <c r="FF980" s="227">
        <v>62</v>
      </c>
      <c r="FG980" s="228">
        <f t="shared" si="399"/>
        <v>56.451612903225815</v>
      </c>
      <c r="FH980" s="227">
        <v>35</v>
      </c>
      <c r="FI980" s="227">
        <v>62</v>
      </c>
      <c r="FJ980" s="227">
        <v>3</v>
      </c>
      <c r="FK980" s="227">
        <f t="shared" si="400"/>
        <v>24</v>
      </c>
      <c r="FL980" s="227">
        <v>7</v>
      </c>
      <c r="FM980" s="227">
        <f t="shared" si="401"/>
        <v>17</v>
      </c>
      <c r="FZ980" s="229"/>
      <c r="GA980" s="229"/>
      <c r="GB980" s="229"/>
      <c r="GC980" s="229"/>
      <c r="GD980" s="229"/>
    </row>
    <row r="981" spans="1:186" s="368" customFormat="1">
      <c r="A981" s="287" t="s">
        <v>2304</v>
      </c>
      <c r="B981" s="369" t="s">
        <v>2305</v>
      </c>
      <c r="C981" s="287" t="s">
        <v>2366</v>
      </c>
      <c r="D981" s="287" t="s">
        <v>87</v>
      </c>
      <c r="E981" s="369" t="s">
        <v>2367</v>
      </c>
      <c r="F981" s="287">
        <v>978</v>
      </c>
      <c r="G981" s="392" t="s">
        <v>2368</v>
      </c>
      <c r="H981" s="286" t="s">
        <v>2369</v>
      </c>
      <c r="I981" s="382" t="s">
        <v>2310</v>
      </c>
      <c r="J981" s="388" t="s">
        <v>2311</v>
      </c>
      <c r="K981" s="382" t="s">
        <v>1164</v>
      </c>
      <c r="L981" s="388" t="s">
        <v>2218</v>
      </c>
      <c r="M981" s="388" t="s">
        <v>3124</v>
      </c>
      <c r="N981" s="372">
        <v>1</v>
      </c>
      <c r="O981" s="373">
        <v>8672</v>
      </c>
      <c r="P981" s="373">
        <v>13306</v>
      </c>
      <c r="Q981" s="373">
        <v>14345</v>
      </c>
      <c r="R981" s="373">
        <v>14678</v>
      </c>
      <c r="S981" s="374">
        <v>11770</v>
      </c>
      <c r="T981" s="374">
        <v>12695</v>
      </c>
      <c r="U981" s="374">
        <v>13859</v>
      </c>
      <c r="V981" s="374">
        <v>15282</v>
      </c>
      <c r="W981" s="373">
        <v>6955</v>
      </c>
      <c r="X981" s="373">
        <v>10707</v>
      </c>
      <c r="Y981" s="373">
        <v>11530</v>
      </c>
      <c r="Z981" s="373">
        <v>11605</v>
      </c>
      <c r="AA981" s="374">
        <v>8892</v>
      </c>
      <c r="AB981" s="374">
        <v>9577</v>
      </c>
      <c r="AC981" s="374">
        <v>10478</v>
      </c>
      <c r="AD981" s="374">
        <v>11542</v>
      </c>
      <c r="AE981" s="373">
        <v>81</v>
      </c>
      <c r="AF981" s="373">
        <v>89</v>
      </c>
      <c r="AG981" s="373">
        <v>87</v>
      </c>
      <c r="AH981" s="373">
        <v>88</v>
      </c>
      <c r="AI981" s="374">
        <v>96</v>
      </c>
      <c r="AJ981" s="374">
        <v>94</v>
      </c>
      <c r="AK981" s="374">
        <v>95</v>
      </c>
      <c r="AL981" s="374">
        <v>101</v>
      </c>
      <c r="AM981" s="226">
        <v>1716</v>
      </c>
      <c r="AN981" s="226">
        <v>2599</v>
      </c>
      <c r="AO981" s="226">
        <v>2815</v>
      </c>
      <c r="AP981" s="226">
        <v>3073</v>
      </c>
      <c r="AQ981" s="227">
        <v>2878</v>
      </c>
      <c r="AR981" s="227">
        <v>3118</v>
      </c>
      <c r="AS981" s="227">
        <v>3382</v>
      </c>
      <c r="AT981" s="227">
        <v>3740</v>
      </c>
      <c r="AU981" s="226">
        <v>605</v>
      </c>
      <c r="AV981" s="226">
        <v>964</v>
      </c>
      <c r="AW981" s="226">
        <v>1047</v>
      </c>
      <c r="AX981" s="226">
        <v>1146</v>
      </c>
      <c r="AY981" s="227">
        <v>1070</v>
      </c>
      <c r="AZ981" s="227">
        <v>1149</v>
      </c>
      <c r="BA981" s="227">
        <v>1235</v>
      </c>
      <c r="BB981" s="227">
        <v>1370</v>
      </c>
      <c r="BC981" s="226">
        <f t="shared" ref="BC981:BI1032" si="413">AM981-AU981-BK981</f>
        <v>1027</v>
      </c>
      <c r="BD981" s="226">
        <f t="shared" si="413"/>
        <v>1506</v>
      </c>
      <c r="BE981" s="226">
        <f t="shared" si="413"/>
        <v>1628</v>
      </c>
      <c r="BF981" s="226">
        <f t="shared" si="413"/>
        <v>1785</v>
      </c>
      <c r="BG981" s="218">
        <f t="shared" si="394"/>
        <v>1696</v>
      </c>
      <c r="BH981" s="218">
        <f t="shared" si="394"/>
        <v>1901</v>
      </c>
      <c r="BI981" s="218">
        <f t="shared" si="394"/>
        <v>2085</v>
      </c>
      <c r="BJ981" s="218">
        <f t="shared" si="394"/>
        <v>2187</v>
      </c>
      <c r="BK981" s="226">
        <f t="shared" si="390"/>
        <v>84</v>
      </c>
      <c r="BL981" s="226">
        <f t="shared" si="390"/>
        <v>129</v>
      </c>
      <c r="BM981" s="226">
        <f t="shared" si="390"/>
        <v>140</v>
      </c>
      <c r="BN981" s="226">
        <f t="shared" si="389"/>
        <v>142</v>
      </c>
      <c r="BO981" s="227">
        <f t="shared" si="389"/>
        <v>112</v>
      </c>
      <c r="BP981" s="227">
        <f t="shared" si="389"/>
        <v>68</v>
      </c>
      <c r="BQ981" s="227">
        <f t="shared" si="389"/>
        <v>62</v>
      </c>
      <c r="BR981" s="227">
        <f t="shared" si="389"/>
        <v>183</v>
      </c>
      <c r="BS981" s="226">
        <v>84</v>
      </c>
      <c r="BT981" s="226">
        <v>129</v>
      </c>
      <c r="BU981" s="226">
        <v>140</v>
      </c>
      <c r="BV981" s="226">
        <v>142</v>
      </c>
      <c r="BW981" s="227">
        <v>112</v>
      </c>
      <c r="BX981" s="227">
        <v>68</v>
      </c>
      <c r="BY981" s="227">
        <v>62</v>
      </c>
      <c r="BZ981" s="227">
        <v>183</v>
      </c>
      <c r="CA981" s="226">
        <v>0</v>
      </c>
      <c r="CB981" s="226">
        <f>IFERROR(VLOOKUP($G981,[12]ITEM!$B$2:$AC$939,26,0),0)</f>
        <v>0</v>
      </c>
      <c r="CC981" s="226">
        <f>IFERROR(VLOOKUP($G981,[12]ITEM!$B$2:$AC$939,27,0),0)</f>
        <v>0</v>
      </c>
      <c r="CD981" s="226">
        <f>IFERROR(VLOOKUP($G981,[12]ITEM!$B$2:$AC$939,28,0),0)</f>
        <v>0</v>
      </c>
      <c r="CE981" s="227">
        <v>0</v>
      </c>
      <c r="CF981" s="227">
        <v>0</v>
      </c>
      <c r="CG981" s="227">
        <v>0</v>
      </c>
      <c r="CH981" s="227">
        <v>0</v>
      </c>
      <c r="CI981" s="375"/>
      <c r="CJ981" s="226">
        <f t="shared" si="407"/>
        <v>1027</v>
      </c>
      <c r="CK981" s="226">
        <f t="shared" si="407"/>
        <v>1469</v>
      </c>
      <c r="CL981" s="226">
        <f t="shared" si="407"/>
        <v>1583</v>
      </c>
      <c r="CM981" s="226">
        <f t="shared" si="407"/>
        <v>1673</v>
      </c>
      <c r="CN981" s="227">
        <f t="shared" si="407"/>
        <v>1696</v>
      </c>
      <c r="CO981" s="227">
        <f t="shared" si="395"/>
        <v>1855.2592312373474</v>
      </c>
      <c r="CP981" s="227">
        <f t="shared" si="395"/>
        <v>2008.7487917267363</v>
      </c>
      <c r="CQ981" s="227">
        <f t="shared" si="395"/>
        <v>2243.1334242751973</v>
      </c>
      <c r="CR981" s="226">
        <v>534</v>
      </c>
      <c r="CS981" s="226">
        <v>808</v>
      </c>
      <c r="CT981" s="226">
        <v>875</v>
      </c>
      <c r="CU981" s="226">
        <v>956</v>
      </c>
      <c r="CV981" s="227">
        <f t="shared" si="398"/>
        <v>1368</v>
      </c>
      <c r="CW981" s="227">
        <f>CV981*(1+('[13]GROWTH (YoY)'!AR981/100))</f>
        <v>1482.2592312373474</v>
      </c>
      <c r="CX981" s="227">
        <f>CW981*(1+('[13]GROWTH (YoY)'!AS981/100))</f>
        <v>1607.7487917267363</v>
      </c>
      <c r="CY981" s="227">
        <f>CX981*(1+('[13]GROWTH (YoY)'!AT981/100))</f>
        <v>1778.1334242751975</v>
      </c>
      <c r="CZ981" s="226">
        <v>408</v>
      </c>
      <c r="DA981" s="226">
        <v>564</v>
      </c>
      <c r="DB981" s="226">
        <v>600</v>
      </c>
      <c r="DC981" s="226">
        <v>612</v>
      </c>
      <c r="DD981" s="227">
        <v>231</v>
      </c>
      <c r="DE981" s="227">
        <v>264</v>
      </c>
      <c r="DF981" s="227">
        <v>293</v>
      </c>
      <c r="DG981" s="227">
        <v>344</v>
      </c>
      <c r="DH981" s="226">
        <v>85</v>
      </c>
      <c r="DI981" s="226">
        <v>97</v>
      </c>
      <c r="DJ981" s="226">
        <v>108</v>
      </c>
      <c r="DK981" s="226">
        <v>105</v>
      </c>
      <c r="DL981" s="227">
        <v>97</v>
      </c>
      <c r="DM981" s="227">
        <v>109</v>
      </c>
      <c r="DN981" s="227">
        <v>108</v>
      </c>
      <c r="DO981" s="227">
        <v>121</v>
      </c>
      <c r="DP981" s="376">
        <f t="shared" si="392"/>
        <v>0</v>
      </c>
      <c r="DQ981" s="226">
        <f t="shared" si="392"/>
        <v>37</v>
      </c>
      <c r="DR981" s="226">
        <f t="shared" si="392"/>
        <v>45</v>
      </c>
      <c r="DS981" s="226">
        <f t="shared" si="391"/>
        <v>112</v>
      </c>
      <c r="DT981" s="227">
        <f t="shared" ref="DS981:DW1032" si="414">BG981-CN981</f>
        <v>0</v>
      </c>
      <c r="DU981" s="227">
        <f t="shared" si="414"/>
        <v>45.740768762652579</v>
      </c>
      <c r="DV981" s="227">
        <f t="shared" si="414"/>
        <v>76.251208273263728</v>
      </c>
      <c r="DW981" s="227">
        <f t="shared" si="414"/>
        <v>-56.133424275197285</v>
      </c>
      <c r="DX981" s="377">
        <f t="shared" si="397"/>
        <v>0.80200645756457567</v>
      </c>
      <c r="DY981" s="377">
        <f t="shared" si="397"/>
        <v>0.80467458289493465</v>
      </c>
      <c r="DZ981" s="377">
        <f t="shared" si="397"/>
        <v>0.80376437783199717</v>
      </c>
      <c r="EA981" s="377">
        <f t="shared" si="396"/>
        <v>0.79063905164191306</v>
      </c>
      <c r="EB981" s="378">
        <f t="shared" si="396"/>
        <v>0.75548003398470687</v>
      </c>
      <c r="EC981" s="378">
        <f t="shared" si="396"/>
        <v>0.75439149271366679</v>
      </c>
      <c r="ED981" s="378">
        <f t="shared" si="396"/>
        <v>0.75604300454578255</v>
      </c>
      <c r="EE981" s="378">
        <f t="shared" si="393"/>
        <v>0.75526763512629236</v>
      </c>
      <c r="EG981" s="226">
        <v>8672</v>
      </c>
      <c r="EH981" s="226">
        <v>6965</v>
      </c>
      <c r="EI981" s="226">
        <v>1707</v>
      </c>
      <c r="EJ981" s="226">
        <v>567</v>
      </c>
      <c r="EK981" s="226">
        <v>1090</v>
      </c>
      <c r="EL981" s="226">
        <v>20677</v>
      </c>
      <c r="EM981" s="226">
        <v>20633</v>
      </c>
      <c r="EN981" s="379">
        <f t="shared" si="402"/>
        <v>0.80315959409594095</v>
      </c>
      <c r="EO981" s="226">
        <f t="shared" si="403"/>
        <v>33.216168717047452</v>
      </c>
      <c r="EP981" s="379">
        <f t="shared" si="404"/>
        <v>0.12569188191881919</v>
      </c>
      <c r="EQ981" s="226">
        <f t="shared" si="405"/>
        <v>52715.577695023458</v>
      </c>
      <c r="ER981" s="226">
        <f t="shared" si="406"/>
        <v>2290.0208404012988</v>
      </c>
      <c r="ES981" s="292"/>
      <c r="ET981" s="227">
        <v>13355</v>
      </c>
      <c r="EU981" s="227">
        <v>10690</v>
      </c>
      <c r="EV981" s="227">
        <v>2665</v>
      </c>
      <c r="EW981" s="227">
        <v>991</v>
      </c>
      <c r="EX981" s="227">
        <v>2231</v>
      </c>
      <c r="EY981" s="227">
        <v>28616</v>
      </c>
      <c r="EZ981" s="227">
        <v>28414</v>
      </c>
      <c r="FA981" s="380">
        <f t="shared" si="408"/>
        <v>0.80044926993635346</v>
      </c>
      <c r="FB981" s="228">
        <f t="shared" si="409"/>
        <v>37.185741088180116</v>
      </c>
      <c r="FC981" s="380">
        <f t="shared" si="410"/>
        <v>0.16705353800074879</v>
      </c>
      <c r="FD981" s="227">
        <f t="shared" si="411"/>
        <v>77963.377131674584</v>
      </c>
      <c r="FE981" s="227">
        <f t="shared" si="412"/>
        <v>2906.4311020389009</v>
      </c>
      <c r="FF981" s="227">
        <v>2885</v>
      </c>
      <c r="FG981" s="228">
        <f t="shared" si="399"/>
        <v>37.088388214904676</v>
      </c>
      <c r="FH981" s="227">
        <v>1070</v>
      </c>
      <c r="FI981" s="227">
        <v>2885</v>
      </c>
      <c r="FJ981" s="227">
        <v>47</v>
      </c>
      <c r="FK981" s="227">
        <f t="shared" si="400"/>
        <v>1768</v>
      </c>
      <c r="FL981" s="227">
        <v>677</v>
      </c>
      <c r="FM981" s="227">
        <f t="shared" si="401"/>
        <v>1091</v>
      </c>
      <c r="FZ981" s="229"/>
      <c r="GA981" s="229"/>
      <c r="GB981" s="229"/>
      <c r="GC981" s="229"/>
      <c r="GD981" s="229"/>
    </row>
    <row r="982" spans="1:186" s="368" customFormat="1">
      <c r="A982" s="287" t="s">
        <v>2304</v>
      </c>
      <c r="B982" s="369" t="s">
        <v>2305</v>
      </c>
      <c r="C982" s="287" t="s">
        <v>2366</v>
      </c>
      <c r="D982" s="287" t="s">
        <v>87</v>
      </c>
      <c r="E982" s="369" t="s">
        <v>2367</v>
      </c>
      <c r="F982" s="287">
        <v>979</v>
      </c>
      <c r="G982" s="392" t="s">
        <v>2370</v>
      </c>
      <c r="H982" s="392" t="s">
        <v>2371</v>
      </c>
      <c r="I982" s="370" t="s">
        <v>2310</v>
      </c>
      <c r="J982" s="410" t="s">
        <v>2311</v>
      </c>
      <c r="K982" s="370" t="s">
        <v>1164</v>
      </c>
      <c r="L982" s="410" t="s">
        <v>2218</v>
      </c>
      <c r="M982" s="410" t="s">
        <v>3124</v>
      </c>
      <c r="N982" s="372">
        <v>1</v>
      </c>
      <c r="O982" s="373">
        <v>0</v>
      </c>
      <c r="P982" s="373">
        <v>25</v>
      </c>
      <c r="Q982" s="373">
        <v>26</v>
      </c>
      <c r="R982" s="373">
        <v>27</v>
      </c>
      <c r="S982" s="374">
        <v>22</v>
      </c>
      <c r="T982" s="374">
        <v>23</v>
      </c>
      <c r="U982" s="374">
        <v>24</v>
      </c>
      <c r="V982" s="374">
        <v>26</v>
      </c>
      <c r="W982" s="373">
        <v>0</v>
      </c>
      <c r="X982" s="373">
        <v>17</v>
      </c>
      <c r="Y982" s="373">
        <v>17</v>
      </c>
      <c r="Z982" s="373">
        <v>18</v>
      </c>
      <c r="AA982" s="374">
        <v>14</v>
      </c>
      <c r="AB982" s="374">
        <v>14</v>
      </c>
      <c r="AC982" s="374">
        <v>15</v>
      </c>
      <c r="AD982" s="374">
        <v>16</v>
      </c>
      <c r="AE982" s="373">
        <v>0</v>
      </c>
      <c r="AF982" s="373">
        <v>0</v>
      </c>
      <c r="AG982" s="373">
        <v>0</v>
      </c>
      <c r="AH982" s="373">
        <v>0</v>
      </c>
      <c r="AI982" s="374">
        <v>0</v>
      </c>
      <c r="AJ982" s="374">
        <v>0</v>
      </c>
      <c r="AK982" s="374">
        <v>0</v>
      </c>
      <c r="AL982" s="374">
        <v>0</v>
      </c>
      <c r="AM982" s="226">
        <v>0</v>
      </c>
      <c r="AN982" s="226">
        <v>9</v>
      </c>
      <c r="AO982" s="226">
        <v>9</v>
      </c>
      <c r="AP982" s="226">
        <v>8</v>
      </c>
      <c r="AQ982" s="227">
        <v>9</v>
      </c>
      <c r="AR982" s="227">
        <v>9</v>
      </c>
      <c r="AS982" s="227">
        <v>9</v>
      </c>
      <c r="AT982" s="227">
        <v>9</v>
      </c>
      <c r="AU982" s="226">
        <v>0</v>
      </c>
      <c r="AV982" s="226">
        <v>5</v>
      </c>
      <c r="AW982" s="226">
        <v>5</v>
      </c>
      <c r="AX982" s="226">
        <v>5</v>
      </c>
      <c r="AY982" s="227">
        <v>3</v>
      </c>
      <c r="AZ982" s="227">
        <v>3</v>
      </c>
      <c r="BA982" s="227">
        <v>3</v>
      </c>
      <c r="BB982" s="227">
        <v>3</v>
      </c>
      <c r="BC982" s="226">
        <f t="shared" si="413"/>
        <v>0</v>
      </c>
      <c r="BD982" s="226">
        <f t="shared" si="413"/>
        <v>-9</v>
      </c>
      <c r="BE982" s="226">
        <f t="shared" si="413"/>
        <v>-17</v>
      </c>
      <c r="BF982" s="226">
        <f t="shared" si="413"/>
        <v>-18</v>
      </c>
      <c r="BG982" s="218">
        <f t="shared" si="394"/>
        <v>6</v>
      </c>
      <c r="BH982" s="218">
        <f t="shared" si="394"/>
        <v>6</v>
      </c>
      <c r="BI982" s="218">
        <f t="shared" si="394"/>
        <v>6</v>
      </c>
      <c r="BJ982" s="218">
        <f t="shared" si="394"/>
        <v>6</v>
      </c>
      <c r="BK982" s="226">
        <f t="shared" si="390"/>
        <v>0</v>
      </c>
      <c r="BL982" s="226">
        <f t="shared" si="390"/>
        <v>13</v>
      </c>
      <c r="BM982" s="226">
        <f t="shared" si="390"/>
        <v>21</v>
      </c>
      <c r="BN982" s="226">
        <f t="shared" si="389"/>
        <v>21</v>
      </c>
      <c r="BO982" s="227">
        <f t="shared" si="389"/>
        <v>0</v>
      </c>
      <c r="BP982" s="227">
        <f t="shared" si="389"/>
        <v>0</v>
      </c>
      <c r="BQ982" s="227">
        <f t="shared" si="389"/>
        <v>0</v>
      </c>
      <c r="BR982" s="227">
        <f t="shared" si="389"/>
        <v>0</v>
      </c>
      <c r="BS982" s="226">
        <v>0</v>
      </c>
      <c r="BT982" s="226">
        <v>13</v>
      </c>
      <c r="BU982" s="226">
        <v>21</v>
      </c>
      <c r="BV982" s="226">
        <v>21</v>
      </c>
      <c r="BW982" s="227">
        <v>0</v>
      </c>
      <c r="BX982" s="227">
        <v>0</v>
      </c>
      <c r="BY982" s="227">
        <v>0</v>
      </c>
      <c r="BZ982" s="227">
        <v>0</v>
      </c>
      <c r="CA982" s="226">
        <v>0</v>
      </c>
      <c r="CB982" s="226">
        <f>IFERROR(VLOOKUP($G982,[12]ITEM!$B$2:$AC$939,26,0),0)</f>
        <v>0</v>
      </c>
      <c r="CC982" s="226">
        <f>IFERROR(VLOOKUP($G982,[12]ITEM!$B$2:$AC$939,27,0),0)</f>
        <v>0</v>
      </c>
      <c r="CD982" s="226">
        <f>IFERROR(VLOOKUP($G982,[12]ITEM!$B$2:$AC$939,28,0),0)</f>
        <v>0</v>
      </c>
      <c r="CE982" s="227">
        <v>0</v>
      </c>
      <c r="CF982" s="227">
        <v>0</v>
      </c>
      <c r="CG982" s="227">
        <v>0</v>
      </c>
      <c r="CH982" s="227">
        <v>0</v>
      </c>
      <c r="CI982" s="375"/>
      <c r="CJ982" s="226">
        <f t="shared" si="407"/>
        <v>0</v>
      </c>
      <c r="CK982" s="226">
        <f t="shared" si="407"/>
        <v>0</v>
      </c>
      <c r="CL982" s="226">
        <f t="shared" si="407"/>
        <v>0</v>
      </c>
      <c r="CM982" s="226">
        <f t="shared" si="407"/>
        <v>0</v>
      </c>
      <c r="CN982" s="227">
        <f t="shared" si="407"/>
        <v>6</v>
      </c>
      <c r="CO982" s="227">
        <f t="shared" si="395"/>
        <v>6.542987043378206</v>
      </c>
      <c r="CP982" s="227">
        <f t="shared" si="395"/>
        <v>6.5666830151164888</v>
      </c>
      <c r="CQ982" s="227">
        <f t="shared" si="395"/>
        <v>6.614984430043676</v>
      </c>
      <c r="CR982" s="226">
        <v>0</v>
      </c>
      <c r="CS982" s="226">
        <v>0</v>
      </c>
      <c r="CT982" s="226">
        <v>0</v>
      </c>
      <c r="CU982" s="226">
        <v>0</v>
      </c>
      <c r="CV982" s="227">
        <f t="shared" si="398"/>
        <v>6</v>
      </c>
      <c r="CW982" s="227">
        <f>CV982*(1+('[13]GROWTH (YoY)'!AR982/100))</f>
        <v>6.542987043378206</v>
      </c>
      <c r="CX982" s="227">
        <f>CW982*(1+('[13]GROWTH (YoY)'!AS982/100))</f>
        <v>6.5666830151164888</v>
      </c>
      <c r="CY982" s="227">
        <f>CX982*(1+('[13]GROWTH (YoY)'!AT982/100))</f>
        <v>6.614984430043676</v>
      </c>
      <c r="CZ982" s="226">
        <v>0</v>
      </c>
      <c r="DA982" s="226">
        <v>0</v>
      </c>
      <c r="DB982" s="226">
        <v>0</v>
      </c>
      <c r="DC982" s="226">
        <v>0</v>
      </c>
      <c r="DD982" s="227">
        <v>0</v>
      </c>
      <c r="DE982" s="227">
        <v>0</v>
      </c>
      <c r="DF982" s="227">
        <v>0</v>
      </c>
      <c r="DG982" s="227">
        <v>0</v>
      </c>
      <c r="DH982" s="226">
        <v>0</v>
      </c>
      <c r="DI982" s="226">
        <v>0</v>
      </c>
      <c r="DJ982" s="226">
        <v>0</v>
      </c>
      <c r="DK982" s="226">
        <v>0</v>
      </c>
      <c r="DL982" s="227">
        <v>0</v>
      </c>
      <c r="DM982" s="227">
        <v>0</v>
      </c>
      <c r="DN982" s="227">
        <v>0</v>
      </c>
      <c r="DO982" s="227">
        <v>0</v>
      </c>
      <c r="DP982" s="376">
        <f t="shared" si="392"/>
        <v>0</v>
      </c>
      <c r="DQ982" s="226">
        <f t="shared" si="392"/>
        <v>-9</v>
      </c>
      <c r="DR982" s="226">
        <f t="shared" si="392"/>
        <v>-17</v>
      </c>
      <c r="DS982" s="226">
        <f t="shared" si="414"/>
        <v>-18</v>
      </c>
      <c r="DT982" s="227">
        <f t="shared" si="414"/>
        <v>0</v>
      </c>
      <c r="DU982" s="227">
        <f t="shared" si="414"/>
        <v>-0.54298704337820602</v>
      </c>
      <c r="DV982" s="227">
        <f t="shared" si="414"/>
        <v>-0.56668301511648878</v>
      </c>
      <c r="DW982" s="227">
        <f t="shared" si="414"/>
        <v>-0.61498443004367598</v>
      </c>
      <c r="DX982" s="377">
        <f t="shared" si="397"/>
        <v>0</v>
      </c>
      <c r="DY982" s="377">
        <f t="shared" si="397"/>
        <v>0.68</v>
      </c>
      <c r="DZ982" s="377">
        <f t="shared" si="397"/>
        <v>0.65384615384615385</v>
      </c>
      <c r="EA982" s="377">
        <f t="shared" si="396"/>
        <v>0.66666666666666663</v>
      </c>
      <c r="EB982" s="378">
        <f t="shared" si="396"/>
        <v>0.63636363636363635</v>
      </c>
      <c r="EC982" s="378">
        <f t="shared" si="396"/>
        <v>0.60869565217391308</v>
      </c>
      <c r="ED982" s="378">
        <f t="shared" si="396"/>
        <v>0.625</v>
      </c>
      <c r="EE982" s="378">
        <f t="shared" si="393"/>
        <v>0.61538461538461542</v>
      </c>
      <c r="EG982" s="226">
        <v>0</v>
      </c>
      <c r="EH982" s="226">
        <v>0</v>
      </c>
      <c r="EI982" s="226">
        <v>0</v>
      </c>
      <c r="EJ982" s="226">
        <v>0</v>
      </c>
      <c r="EK982" s="226">
        <v>0</v>
      </c>
      <c r="EL982" s="226">
        <v>0</v>
      </c>
      <c r="EM982" s="226">
        <v>0</v>
      </c>
      <c r="EN982" s="379">
        <f t="shared" si="402"/>
        <v>0</v>
      </c>
      <c r="EO982" s="226">
        <f t="shared" si="403"/>
        <v>0</v>
      </c>
      <c r="EP982" s="379">
        <f t="shared" si="404"/>
        <v>0</v>
      </c>
      <c r="EQ982" s="226">
        <f t="shared" si="405"/>
        <v>0</v>
      </c>
      <c r="ER982" s="226">
        <f t="shared" si="406"/>
        <v>0</v>
      </c>
      <c r="ES982" s="292"/>
      <c r="ET982" s="227">
        <v>0</v>
      </c>
      <c r="EU982" s="227">
        <v>0</v>
      </c>
      <c r="EV982" s="227">
        <v>0</v>
      </c>
      <c r="EW982" s="227">
        <v>0</v>
      </c>
      <c r="EX982" s="227">
        <v>0</v>
      </c>
      <c r="EY982" s="227">
        <v>0</v>
      </c>
      <c r="EZ982" s="227">
        <v>0</v>
      </c>
      <c r="FA982" s="380">
        <f t="shared" si="408"/>
        <v>0</v>
      </c>
      <c r="FB982" s="228">
        <f t="shared" si="409"/>
        <v>0</v>
      </c>
      <c r="FC982" s="380">
        <f t="shared" si="410"/>
        <v>0</v>
      </c>
      <c r="FD982" s="227">
        <f t="shared" si="411"/>
        <v>0</v>
      </c>
      <c r="FE982" s="227">
        <f t="shared" si="412"/>
        <v>0</v>
      </c>
      <c r="FF982" s="227">
        <v>0</v>
      </c>
      <c r="FG982" s="228">
        <f t="shared" si="399"/>
        <v>0</v>
      </c>
      <c r="FH982" s="227">
        <v>0</v>
      </c>
      <c r="FI982" s="227">
        <v>0</v>
      </c>
      <c r="FJ982" s="227">
        <v>0</v>
      </c>
      <c r="FK982" s="227">
        <f t="shared" si="400"/>
        <v>0</v>
      </c>
      <c r="FL982" s="227">
        <v>0</v>
      </c>
      <c r="FM982" s="227">
        <f t="shared" si="401"/>
        <v>0</v>
      </c>
      <c r="FZ982" s="229"/>
      <c r="GA982" s="229"/>
      <c r="GB982" s="229"/>
      <c r="GC982" s="229"/>
      <c r="GD982" s="229"/>
    </row>
    <row r="983" spans="1:186" s="368" customFormat="1">
      <c r="A983" s="287" t="s">
        <v>2304</v>
      </c>
      <c r="B983" s="369" t="s">
        <v>2305</v>
      </c>
      <c r="C983" s="287" t="s">
        <v>2366</v>
      </c>
      <c r="D983" s="287" t="s">
        <v>87</v>
      </c>
      <c r="E983" s="369" t="s">
        <v>2367</v>
      </c>
      <c r="F983" s="287">
        <v>980</v>
      </c>
      <c r="G983" s="392" t="s">
        <v>2372</v>
      </c>
      <c r="H983" s="392" t="s">
        <v>2373</v>
      </c>
      <c r="I983" s="370" t="s">
        <v>2310</v>
      </c>
      <c r="J983" s="410" t="s">
        <v>2311</v>
      </c>
      <c r="K983" s="370" t="s">
        <v>1164</v>
      </c>
      <c r="L983" s="410" t="s">
        <v>2218</v>
      </c>
      <c r="M983" s="410" t="s">
        <v>3124</v>
      </c>
      <c r="N983" s="372">
        <v>1</v>
      </c>
      <c r="O983" s="373">
        <v>15</v>
      </c>
      <c r="P983" s="373">
        <v>21</v>
      </c>
      <c r="Q983" s="373">
        <v>22</v>
      </c>
      <c r="R983" s="373">
        <v>24</v>
      </c>
      <c r="S983" s="374">
        <v>21</v>
      </c>
      <c r="T983" s="374">
        <v>22</v>
      </c>
      <c r="U983" s="374">
        <v>23</v>
      </c>
      <c r="V983" s="374">
        <v>23</v>
      </c>
      <c r="W983" s="373">
        <v>7</v>
      </c>
      <c r="X983" s="373">
        <v>10</v>
      </c>
      <c r="Y983" s="373">
        <v>9</v>
      </c>
      <c r="Z983" s="373">
        <v>10</v>
      </c>
      <c r="AA983" s="374">
        <v>9</v>
      </c>
      <c r="AB983" s="374">
        <v>9</v>
      </c>
      <c r="AC983" s="374">
        <v>10</v>
      </c>
      <c r="AD983" s="374">
        <v>10</v>
      </c>
      <c r="AE983" s="373">
        <v>0</v>
      </c>
      <c r="AF983" s="373">
        <v>0</v>
      </c>
      <c r="AG983" s="373">
        <v>0</v>
      </c>
      <c r="AH983" s="373">
        <v>0</v>
      </c>
      <c r="AI983" s="374">
        <v>0</v>
      </c>
      <c r="AJ983" s="374">
        <v>0</v>
      </c>
      <c r="AK983" s="374">
        <v>0</v>
      </c>
      <c r="AL983" s="374">
        <v>0</v>
      </c>
      <c r="AM983" s="226">
        <v>7</v>
      </c>
      <c r="AN983" s="226">
        <v>12</v>
      </c>
      <c r="AO983" s="226">
        <v>13</v>
      </c>
      <c r="AP983" s="226">
        <v>14</v>
      </c>
      <c r="AQ983" s="227">
        <v>12</v>
      </c>
      <c r="AR983" s="227">
        <v>13</v>
      </c>
      <c r="AS983" s="227">
        <v>13</v>
      </c>
      <c r="AT983" s="227">
        <v>13</v>
      </c>
      <c r="AU983" s="226">
        <v>4</v>
      </c>
      <c r="AV983" s="226">
        <v>7</v>
      </c>
      <c r="AW983" s="226">
        <v>7</v>
      </c>
      <c r="AX983" s="226">
        <v>8</v>
      </c>
      <c r="AY983" s="227">
        <v>7</v>
      </c>
      <c r="AZ983" s="227">
        <v>8</v>
      </c>
      <c r="BA983" s="227">
        <v>8</v>
      </c>
      <c r="BB983" s="227">
        <v>8</v>
      </c>
      <c r="BC983" s="226">
        <f t="shared" si="413"/>
        <v>-14</v>
      </c>
      <c r="BD983" s="226">
        <f t="shared" si="413"/>
        <v>-13</v>
      </c>
      <c r="BE983" s="226">
        <f t="shared" si="413"/>
        <v>-3</v>
      </c>
      <c r="BF983" s="226">
        <f t="shared" si="413"/>
        <v>-2</v>
      </c>
      <c r="BG983" s="218">
        <f t="shared" si="394"/>
        <v>4</v>
      </c>
      <c r="BH983" s="218">
        <f t="shared" si="394"/>
        <v>5</v>
      </c>
      <c r="BI983" s="218">
        <f t="shared" si="394"/>
        <v>5</v>
      </c>
      <c r="BJ983" s="218">
        <f t="shared" si="394"/>
        <v>4</v>
      </c>
      <c r="BK983" s="226">
        <f t="shared" si="390"/>
        <v>17</v>
      </c>
      <c r="BL983" s="226">
        <f t="shared" si="390"/>
        <v>18</v>
      </c>
      <c r="BM983" s="226">
        <f t="shared" si="390"/>
        <v>9</v>
      </c>
      <c r="BN983" s="226">
        <f t="shared" si="389"/>
        <v>8</v>
      </c>
      <c r="BO983" s="227">
        <f t="shared" si="389"/>
        <v>1</v>
      </c>
      <c r="BP983" s="227">
        <f t="shared" si="389"/>
        <v>0</v>
      </c>
      <c r="BQ983" s="227">
        <f t="shared" si="389"/>
        <v>0</v>
      </c>
      <c r="BR983" s="227">
        <f t="shared" si="389"/>
        <v>1</v>
      </c>
      <c r="BS983" s="226">
        <v>17</v>
      </c>
      <c r="BT983" s="226">
        <v>18</v>
      </c>
      <c r="BU983" s="226">
        <v>9</v>
      </c>
      <c r="BV983" s="226">
        <v>8</v>
      </c>
      <c r="BW983" s="227">
        <v>1</v>
      </c>
      <c r="BX983" s="227">
        <v>0</v>
      </c>
      <c r="BY983" s="227">
        <v>0</v>
      </c>
      <c r="BZ983" s="227">
        <v>1</v>
      </c>
      <c r="CA983" s="226">
        <v>0</v>
      </c>
      <c r="CB983" s="226">
        <f>IFERROR(VLOOKUP($G983,[12]ITEM!$B$2:$AC$939,26,0),0)</f>
        <v>0</v>
      </c>
      <c r="CC983" s="226">
        <f>IFERROR(VLOOKUP($G983,[12]ITEM!$B$2:$AC$939,27,0),0)</f>
        <v>0</v>
      </c>
      <c r="CD983" s="226">
        <f>IFERROR(VLOOKUP($G983,[12]ITEM!$B$2:$AC$939,28,0),0)</f>
        <v>0</v>
      </c>
      <c r="CE983" s="227">
        <v>0</v>
      </c>
      <c r="CF983" s="227">
        <v>0</v>
      </c>
      <c r="CG983" s="227">
        <v>0</v>
      </c>
      <c r="CH983" s="227">
        <v>0</v>
      </c>
      <c r="CI983" s="375"/>
      <c r="CJ983" s="226">
        <f t="shared" si="407"/>
        <v>-13</v>
      </c>
      <c r="CK983" s="226">
        <f t="shared" si="407"/>
        <v>-17</v>
      </c>
      <c r="CL983" s="226">
        <f t="shared" si="407"/>
        <v>-20</v>
      </c>
      <c r="CM983" s="226">
        <f t="shared" si="407"/>
        <v>-22</v>
      </c>
      <c r="CN983" s="227">
        <f t="shared" si="407"/>
        <v>4</v>
      </c>
      <c r="CO983" s="227">
        <f t="shared" si="395"/>
        <v>3.7392660973540455</v>
      </c>
      <c r="CP983" s="227">
        <f t="shared" si="395"/>
        <v>3.5518668237425999</v>
      </c>
      <c r="CQ983" s="227">
        <f t="shared" si="395"/>
        <v>5.4515548909167659</v>
      </c>
      <c r="CR983" s="226">
        <v>-14</v>
      </c>
      <c r="CS983" s="226">
        <v>-23</v>
      </c>
      <c r="CT983" s="226">
        <v>-26</v>
      </c>
      <c r="CU983" s="226">
        <v>-28</v>
      </c>
      <c r="CV983" s="227">
        <f t="shared" si="398"/>
        <v>-4</v>
      </c>
      <c r="CW983" s="227">
        <f>CV983*(1+('[13]GROWTH (YoY)'!AR983/100))</f>
        <v>-4.2607339026459545</v>
      </c>
      <c r="CX983" s="227">
        <f>CW983*(1+('[13]GROWTH (YoY)'!AS983/100))</f>
        <v>-4.4481331762574001</v>
      </c>
      <c r="CY983" s="227">
        <f>CX983*(1+('[13]GROWTH (YoY)'!AT983/100))</f>
        <v>-4.5484451090832341</v>
      </c>
      <c r="CZ983" s="226">
        <v>0</v>
      </c>
      <c r="DA983" s="226">
        <v>0</v>
      </c>
      <c r="DB983" s="226">
        <v>0</v>
      </c>
      <c r="DC983" s="226">
        <v>0</v>
      </c>
      <c r="DD983" s="227">
        <v>2</v>
      </c>
      <c r="DE983" s="227">
        <v>2</v>
      </c>
      <c r="DF983" s="227">
        <v>2</v>
      </c>
      <c r="DG983" s="227">
        <v>3</v>
      </c>
      <c r="DH983" s="226">
        <v>1</v>
      </c>
      <c r="DI983" s="226">
        <v>6</v>
      </c>
      <c r="DJ983" s="226">
        <v>6</v>
      </c>
      <c r="DK983" s="226">
        <v>6</v>
      </c>
      <c r="DL983" s="227">
        <v>6</v>
      </c>
      <c r="DM983" s="227">
        <v>6</v>
      </c>
      <c r="DN983" s="227">
        <v>6</v>
      </c>
      <c r="DO983" s="227">
        <v>7</v>
      </c>
      <c r="DP983" s="376">
        <f t="shared" si="392"/>
        <v>-1</v>
      </c>
      <c r="DQ983" s="226">
        <f t="shared" si="392"/>
        <v>4</v>
      </c>
      <c r="DR983" s="226">
        <f t="shared" si="392"/>
        <v>17</v>
      </c>
      <c r="DS983" s="226">
        <f t="shared" si="414"/>
        <v>20</v>
      </c>
      <c r="DT983" s="227">
        <f t="shared" si="414"/>
        <v>0</v>
      </c>
      <c r="DU983" s="227">
        <f t="shared" si="414"/>
        <v>1.2607339026459545</v>
      </c>
      <c r="DV983" s="227">
        <f t="shared" si="414"/>
        <v>1.4481331762574001</v>
      </c>
      <c r="DW983" s="227">
        <f t="shared" si="414"/>
        <v>-1.4515548909167659</v>
      </c>
      <c r="DX983" s="377">
        <f t="shared" si="397"/>
        <v>0.46666666666666667</v>
      </c>
      <c r="DY983" s="377">
        <f t="shared" si="397"/>
        <v>0.47619047619047616</v>
      </c>
      <c r="DZ983" s="377">
        <f t="shared" si="397"/>
        <v>0.40909090909090912</v>
      </c>
      <c r="EA983" s="377">
        <f t="shared" si="396"/>
        <v>0.41666666666666669</v>
      </c>
      <c r="EB983" s="378">
        <f t="shared" si="396"/>
        <v>0.42857142857142855</v>
      </c>
      <c r="EC983" s="378">
        <f t="shared" si="396"/>
        <v>0.40909090909090912</v>
      </c>
      <c r="ED983" s="378">
        <f t="shared" si="396"/>
        <v>0.43478260869565216</v>
      </c>
      <c r="EE983" s="378">
        <f t="shared" si="393"/>
        <v>0.43478260869565216</v>
      </c>
      <c r="EG983" s="226">
        <v>15</v>
      </c>
      <c r="EH983" s="226">
        <v>7</v>
      </c>
      <c r="EI983" s="226">
        <v>7</v>
      </c>
      <c r="EJ983" s="226">
        <v>4</v>
      </c>
      <c r="EK983" s="226">
        <v>12</v>
      </c>
      <c r="EL983" s="226">
        <v>181</v>
      </c>
      <c r="EM983" s="226">
        <v>172</v>
      </c>
      <c r="EN983" s="379">
        <f t="shared" si="402"/>
        <v>0.46666666666666667</v>
      </c>
      <c r="EO983" s="226">
        <f t="shared" si="403"/>
        <v>57.142857142857139</v>
      </c>
      <c r="EP983" s="379">
        <f t="shared" si="404"/>
        <v>0.8</v>
      </c>
      <c r="EQ983" s="226">
        <f t="shared" si="405"/>
        <v>66298.342541436461</v>
      </c>
      <c r="ER983" s="226">
        <f t="shared" si="406"/>
        <v>1937.9844961240308</v>
      </c>
      <c r="ES983" s="292"/>
      <c r="ET983" s="227">
        <v>21</v>
      </c>
      <c r="EU983" s="227">
        <v>9</v>
      </c>
      <c r="EV983" s="227">
        <v>12</v>
      </c>
      <c r="EW983" s="227">
        <v>7</v>
      </c>
      <c r="EX983" s="227">
        <v>15</v>
      </c>
      <c r="EY983" s="227">
        <v>270</v>
      </c>
      <c r="EZ983" s="227">
        <v>242</v>
      </c>
      <c r="FA983" s="380">
        <f t="shared" si="408"/>
        <v>0.42857142857142855</v>
      </c>
      <c r="FB983" s="228">
        <f t="shared" si="409"/>
        <v>58.333333333333336</v>
      </c>
      <c r="FC983" s="380">
        <f t="shared" si="410"/>
        <v>0.7142857142857143</v>
      </c>
      <c r="FD983" s="227">
        <f t="shared" si="411"/>
        <v>55555.555555555555</v>
      </c>
      <c r="FE983" s="227">
        <f t="shared" si="412"/>
        <v>2410.4683195592283</v>
      </c>
      <c r="FF983" s="227">
        <v>12</v>
      </c>
      <c r="FG983" s="228">
        <f t="shared" si="399"/>
        <v>58.333333333333336</v>
      </c>
      <c r="FH983" s="227">
        <v>7</v>
      </c>
      <c r="FI983" s="227">
        <v>12</v>
      </c>
      <c r="FJ983" s="227">
        <v>0</v>
      </c>
      <c r="FK983" s="227">
        <f t="shared" si="400"/>
        <v>5</v>
      </c>
      <c r="FL983" s="227">
        <v>1</v>
      </c>
      <c r="FM983" s="227">
        <f t="shared" si="401"/>
        <v>4</v>
      </c>
      <c r="FZ983" s="229"/>
      <c r="GA983" s="229"/>
      <c r="GB983" s="229"/>
      <c r="GC983" s="229"/>
      <c r="GD983" s="229"/>
    </row>
    <row r="984" spans="1:186" s="368" customFormat="1">
      <c r="A984" s="287" t="s">
        <v>2304</v>
      </c>
      <c r="B984" s="369" t="s">
        <v>2305</v>
      </c>
      <c r="C984" s="287" t="s">
        <v>2374</v>
      </c>
      <c r="D984" s="287" t="s">
        <v>87</v>
      </c>
      <c r="E984" s="369" t="s">
        <v>2375</v>
      </c>
      <c r="F984" s="287">
        <v>981</v>
      </c>
      <c r="G984" s="392" t="s">
        <v>2376</v>
      </c>
      <c r="H984" s="392" t="s">
        <v>2377</v>
      </c>
      <c r="I984" s="287" t="s">
        <v>2310</v>
      </c>
      <c r="J984" s="369" t="s">
        <v>2311</v>
      </c>
      <c r="K984" s="287" t="s">
        <v>1164</v>
      </c>
      <c r="L984" s="369" t="s">
        <v>2218</v>
      </c>
      <c r="M984" s="369" t="s">
        <v>3124</v>
      </c>
      <c r="N984" s="372">
        <v>1</v>
      </c>
      <c r="O984" s="373">
        <v>1664</v>
      </c>
      <c r="P984" s="373">
        <v>2803</v>
      </c>
      <c r="Q984" s="373">
        <v>2996</v>
      </c>
      <c r="R984" s="373">
        <v>3243</v>
      </c>
      <c r="S984" s="374">
        <v>2726</v>
      </c>
      <c r="T984" s="374">
        <v>3030</v>
      </c>
      <c r="U984" s="374">
        <v>3399</v>
      </c>
      <c r="V984" s="374">
        <v>3762</v>
      </c>
      <c r="W984" s="373">
        <v>711</v>
      </c>
      <c r="X984" s="373">
        <v>1111</v>
      </c>
      <c r="Y984" s="373">
        <v>1114</v>
      </c>
      <c r="Z984" s="373">
        <v>1117</v>
      </c>
      <c r="AA984" s="374">
        <v>1022</v>
      </c>
      <c r="AB984" s="374">
        <v>1136</v>
      </c>
      <c r="AC984" s="374">
        <v>1277</v>
      </c>
      <c r="AD984" s="374">
        <v>1413</v>
      </c>
      <c r="AE984" s="373">
        <v>45</v>
      </c>
      <c r="AF984" s="373">
        <v>58</v>
      </c>
      <c r="AG984" s="373">
        <v>58</v>
      </c>
      <c r="AH984" s="373">
        <v>61</v>
      </c>
      <c r="AI984" s="374">
        <v>57</v>
      </c>
      <c r="AJ984" s="374">
        <v>57</v>
      </c>
      <c r="AK984" s="374">
        <v>60</v>
      </c>
      <c r="AL984" s="374">
        <v>64</v>
      </c>
      <c r="AM984" s="226">
        <v>953</v>
      </c>
      <c r="AN984" s="226">
        <v>1692</v>
      </c>
      <c r="AO984" s="226">
        <v>1881</v>
      </c>
      <c r="AP984" s="226">
        <v>2126</v>
      </c>
      <c r="AQ984" s="227">
        <v>1704</v>
      </c>
      <c r="AR984" s="227">
        <v>1894</v>
      </c>
      <c r="AS984" s="227">
        <v>2121</v>
      </c>
      <c r="AT984" s="227">
        <v>2349</v>
      </c>
      <c r="AU984" s="226">
        <v>508</v>
      </c>
      <c r="AV984" s="226">
        <v>996</v>
      </c>
      <c r="AW984" s="226">
        <v>1107</v>
      </c>
      <c r="AX984" s="226">
        <v>1253</v>
      </c>
      <c r="AY984" s="227">
        <v>1029</v>
      </c>
      <c r="AZ984" s="227">
        <v>1134</v>
      </c>
      <c r="BA984" s="227">
        <v>1259</v>
      </c>
      <c r="BB984" s="227">
        <v>1394</v>
      </c>
      <c r="BC984" s="226">
        <f t="shared" si="413"/>
        <v>286</v>
      </c>
      <c r="BD984" s="226">
        <f t="shared" si="413"/>
        <v>386</v>
      </c>
      <c r="BE984" s="226">
        <f t="shared" si="413"/>
        <v>540</v>
      </c>
      <c r="BF984" s="226">
        <f t="shared" si="413"/>
        <v>664</v>
      </c>
      <c r="BG984" s="218">
        <f t="shared" si="394"/>
        <v>576</v>
      </c>
      <c r="BH984" s="218">
        <f t="shared" si="394"/>
        <v>582</v>
      </c>
      <c r="BI984" s="218">
        <f t="shared" si="394"/>
        <v>690</v>
      </c>
      <c r="BJ984" s="218">
        <f t="shared" si="394"/>
        <v>851</v>
      </c>
      <c r="BK984" s="226">
        <f t="shared" si="390"/>
        <v>159</v>
      </c>
      <c r="BL984" s="226">
        <f t="shared" si="390"/>
        <v>310</v>
      </c>
      <c r="BM984" s="226">
        <f t="shared" si="390"/>
        <v>234</v>
      </c>
      <c r="BN984" s="226">
        <f t="shared" si="389"/>
        <v>209</v>
      </c>
      <c r="BO984" s="227">
        <f t="shared" si="389"/>
        <v>99</v>
      </c>
      <c r="BP984" s="227">
        <f t="shared" si="389"/>
        <v>178</v>
      </c>
      <c r="BQ984" s="227">
        <f t="shared" si="389"/>
        <v>172</v>
      </c>
      <c r="BR984" s="227">
        <f t="shared" si="389"/>
        <v>104</v>
      </c>
      <c r="BS984" s="226">
        <v>159</v>
      </c>
      <c r="BT984" s="226">
        <v>310</v>
      </c>
      <c r="BU984" s="226">
        <v>234</v>
      </c>
      <c r="BV984" s="226">
        <v>209</v>
      </c>
      <c r="BW984" s="227">
        <v>99</v>
      </c>
      <c r="BX984" s="227">
        <v>178</v>
      </c>
      <c r="BY984" s="227">
        <v>172</v>
      </c>
      <c r="BZ984" s="227">
        <v>104</v>
      </c>
      <c r="CA984" s="226">
        <v>0</v>
      </c>
      <c r="CB984" s="226">
        <f>IFERROR(VLOOKUP($G984,[12]ITEM!$B$2:$AC$939,26,0),0)</f>
        <v>0</v>
      </c>
      <c r="CC984" s="226">
        <f>IFERROR(VLOOKUP($G984,[12]ITEM!$B$2:$AC$939,27,0),0)</f>
        <v>0</v>
      </c>
      <c r="CD984" s="226">
        <f>IFERROR(VLOOKUP($G984,[12]ITEM!$B$2:$AC$939,28,0),0)</f>
        <v>0</v>
      </c>
      <c r="CE984" s="227">
        <v>0</v>
      </c>
      <c r="CF984" s="227">
        <v>0</v>
      </c>
      <c r="CG984" s="227">
        <v>0</v>
      </c>
      <c r="CH984" s="227">
        <v>0</v>
      </c>
      <c r="CI984" s="375"/>
      <c r="CJ984" s="226">
        <f t="shared" si="407"/>
        <v>285</v>
      </c>
      <c r="CK984" s="226">
        <f t="shared" si="407"/>
        <v>474</v>
      </c>
      <c r="CL984" s="226">
        <f t="shared" si="407"/>
        <v>525</v>
      </c>
      <c r="CM984" s="226">
        <f t="shared" si="407"/>
        <v>581</v>
      </c>
      <c r="CN984" s="227">
        <f t="shared" si="407"/>
        <v>576</v>
      </c>
      <c r="CO984" s="227">
        <f t="shared" si="395"/>
        <v>640.34802358932552</v>
      </c>
      <c r="CP984" s="227">
        <f t="shared" si="395"/>
        <v>713.47424755728821</v>
      </c>
      <c r="CQ984" s="227">
        <f t="shared" si="395"/>
        <v>791.53397844761503</v>
      </c>
      <c r="CR984" s="226">
        <v>217</v>
      </c>
      <c r="CS984" s="226">
        <v>386</v>
      </c>
      <c r="CT984" s="226">
        <v>429</v>
      </c>
      <c r="CU984" s="226">
        <v>485</v>
      </c>
      <c r="CV984" s="227">
        <f t="shared" si="398"/>
        <v>532</v>
      </c>
      <c r="CW984" s="227">
        <f>CV984*(1+('[13]GROWTH (YoY)'!AR984/100))</f>
        <v>591.34802358932552</v>
      </c>
      <c r="CX984" s="227">
        <f>CW984*(1+('[13]GROWTH (YoY)'!AS984/100))</f>
        <v>662.47424755728821</v>
      </c>
      <c r="CY984" s="227">
        <f>CX984*(1+('[13]GROWTH (YoY)'!AT984/100))</f>
        <v>733.53397844761503</v>
      </c>
      <c r="CZ984" s="226">
        <v>40</v>
      </c>
      <c r="DA984" s="226">
        <v>55</v>
      </c>
      <c r="DB984" s="226">
        <v>59</v>
      </c>
      <c r="DC984" s="226">
        <v>60</v>
      </c>
      <c r="DD984" s="227">
        <v>11</v>
      </c>
      <c r="DE984" s="227">
        <v>12</v>
      </c>
      <c r="DF984" s="227">
        <v>14</v>
      </c>
      <c r="DG984" s="227">
        <v>16</v>
      </c>
      <c r="DH984" s="226">
        <v>28</v>
      </c>
      <c r="DI984" s="226">
        <v>33</v>
      </c>
      <c r="DJ984" s="226">
        <v>37</v>
      </c>
      <c r="DK984" s="226">
        <v>36</v>
      </c>
      <c r="DL984" s="227">
        <v>33</v>
      </c>
      <c r="DM984" s="227">
        <v>37</v>
      </c>
      <c r="DN984" s="227">
        <v>37</v>
      </c>
      <c r="DO984" s="227">
        <v>42</v>
      </c>
      <c r="DP984" s="376">
        <f t="shared" si="392"/>
        <v>1</v>
      </c>
      <c r="DQ984" s="226">
        <f t="shared" si="392"/>
        <v>-88</v>
      </c>
      <c r="DR984" s="226">
        <f t="shared" si="392"/>
        <v>15</v>
      </c>
      <c r="DS984" s="226">
        <f t="shared" si="414"/>
        <v>83</v>
      </c>
      <c r="DT984" s="227">
        <f t="shared" si="414"/>
        <v>0</v>
      </c>
      <c r="DU984" s="227">
        <f t="shared" si="414"/>
        <v>-58.348023589325521</v>
      </c>
      <c r="DV984" s="227">
        <f t="shared" si="414"/>
        <v>-23.474247557288209</v>
      </c>
      <c r="DW984" s="227">
        <f t="shared" si="414"/>
        <v>59.466021552384973</v>
      </c>
      <c r="DX984" s="377">
        <f t="shared" si="397"/>
        <v>0.42728365384615385</v>
      </c>
      <c r="DY984" s="377">
        <f t="shared" si="397"/>
        <v>0.39636104174099179</v>
      </c>
      <c r="DZ984" s="377">
        <f t="shared" si="397"/>
        <v>0.3718291054739653</v>
      </c>
      <c r="EA984" s="377">
        <f t="shared" si="396"/>
        <v>0.34443416589577552</v>
      </c>
      <c r="EB984" s="378">
        <f t="shared" si="396"/>
        <v>0.37490829053558328</v>
      </c>
      <c r="EC984" s="378">
        <f t="shared" si="396"/>
        <v>0.37491749174917494</v>
      </c>
      <c r="ED984" s="378">
        <f t="shared" si="396"/>
        <v>0.37569873492203587</v>
      </c>
      <c r="EE984" s="378">
        <f t="shared" si="393"/>
        <v>0.37559808612440193</v>
      </c>
      <c r="EG984" s="226">
        <v>1664</v>
      </c>
      <c r="EH984" s="226">
        <v>714</v>
      </c>
      <c r="EI984" s="226">
        <v>950</v>
      </c>
      <c r="EJ984" s="226">
        <v>507</v>
      </c>
      <c r="EK984" s="226">
        <v>308</v>
      </c>
      <c r="EL984" s="226">
        <v>30988</v>
      </c>
      <c r="EM984" s="226">
        <v>30975</v>
      </c>
      <c r="EN984" s="379">
        <f t="shared" si="402"/>
        <v>0.42908653846153844</v>
      </c>
      <c r="EO984" s="226">
        <f t="shared" si="403"/>
        <v>53.368421052631575</v>
      </c>
      <c r="EP984" s="379">
        <f t="shared" si="404"/>
        <v>0.18509615384615385</v>
      </c>
      <c r="EQ984" s="226">
        <f t="shared" si="405"/>
        <v>9939.3313540725449</v>
      </c>
      <c r="ER984" s="226">
        <f t="shared" si="406"/>
        <v>1364.0032284100082</v>
      </c>
      <c r="ES984" s="292"/>
      <c r="ET984" s="227">
        <v>2706</v>
      </c>
      <c r="EU984" s="227">
        <v>1016</v>
      </c>
      <c r="EV984" s="227">
        <v>1689</v>
      </c>
      <c r="EW984" s="227">
        <v>1020</v>
      </c>
      <c r="EX984" s="227">
        <v>402</v>
      </c>
      <c r="EY984" s="227">
        <v>44180</v>
      </c>
      <c r="EZ984" s="227">
        <v>44153</v>
      </c>
      <c r="FA984" s="380">
        <f t="shared" si="408"/>
        <v>0.37546193643754622</v>
      </c>
      <c r="FB984" s="228">
        <f t="shared" si="409"/>
        <v>60.390763765541742</v>
      </c>
      <c r="FC984" s="380">
        <f t="shared" si="410"/>
        <v>0.14855875831485588</v>
      </c>
      <c r="FD984" s="227">
        <f t="shared" si="411"/>
        <v>9099.1398822996834</v>
      </c>
      <c r="FE984" s="227">
        <f t="shared" si="412"/>
        <v>1925.1240006341586</v>
      </c>
      <c r="FF984" s="227">
        <v>1710</v>
      </c>
      <c r="FG984" s="228">
        <f t="shared" si="399"/>
        <v>58.888888888888893</v>
      </c>
      <c r="FH984" s="227">
        <v>1007</v>
      </c>
      <c r="FI984" s="227">
        <v>1710</v>
      </c>
      <c r="FJ984" s="227">
        <v>21</v>
      </c>
      <c r="FK984" s="227">
        <f t="shared" si="400"/>
        <v>682</v>
      </c>
      <c r="FL984" s="227">
        <v>157</v>
      </c>
      <c r="FM984" s="227">
        <f t="shared" si="401"/>
        <v>525</v>
      </c>
      <c r="FZ984" s="229"/>
      <c r="GA984" s="229"/>
      <c r="GB984" s="229"/>
      <c r="GC984" s="229"/>
      <c r="GD984" s="229"/>
    </row>
    <row r="985" spans="1:186" s="368" customFormat="1">
      <c r="A985" s="287" t="s">
        <v>2304</v>
      </c>
      <c r="B985" s="369" t="s">
        <v>2305</v>
      </c>
      <c r="C985" s="287" t="s">
        <v>2374</v>
      </c>
      <c r="D985" s="287" t="s">
        <v>87</v>
      </c>
      <c r="E985" s="369" t="s">
        <v>2375</v>
      </c>
      <c r="F985" s="287">
        <v>982</v>
      </c>
      <c r="G985" s="392" t="s">
        <v>2378</v>
      </c>
      <c r="H985" s="392" t="s">
        <v>2379</v>
      </c>
      <c r="I985" s="287" t="s">
        <v>2310</v>
      </c>
      <c r="J985" s="369" t="s">
        <v>2311</v>
      </c>
      <c r="K985" s="287" t="s">
        <v>1164</v>
      </c>
      <c r="L985" s="369" t="s">
        <v>2218</v>
      </c>
      <c r="M985" s="369" t="s">
        <v>3124</v>
      </c>
      <c r="N985" s="372">
        <v>1</v>
      </c>
      <c r="O985" s="373">
        <v>1125</v>
      </c>
      <c r="P985" s="373">
        <v>1930</v>
      </c>
      <c r="Q985" s="373">
        <v>2036</v>
      </c>
      <c r="R985" s="373">
        <v>2129</v>
      </c>
      <c r="S985" s="374">
        <v>1421</v>
      </c>
      <c r="T985" s="374">
        <v>1559</v>
      </c>
      <c r="U985" s="374">
        <v>1643</v>
      </c>
      <c r="V985" s="374">
        <v>1705</v>
      </c>
      <c r="W985" s="373">
        <v>649</v>
      </c>
      <c r="X985" s="373">
        <v>1049</v>
      </c>
      <c r="Y985" s="373">
        <v>1068</v>
      </c>
      <c r="Z985" s="373">
        <v>1099</v>
      </c>
      <c r="AA985" s="374">
        <v>706</v>
      </c>
      <c r="AB985" s="374">
        <v>775</v>
      </c>
      <c r="AC985" s="374">
        <v>800</v>
      </c>
      <c r="AD985" s="374">
        <v>829</v>
      </c>
      <c r="AE985" s="373">
        <v>22</v>
      </c>
      <c r="AF985" s="373">
        <v>30</v>
      </c>
      <c r="AG985" s="373">
        <v>30</v>
      </c>
      <c r="AH985" s="373">
        <v>30</v>
      </c>
      <c r="AI985" s="374">
        <v>24</v>
      </c>
      <c r="AJ985" s="374">
        <v>24</v>
      </c>
      <c r="AK985" s="374">
        <v>24</v>
      </c>
      <c r="AL985" s="374">
        <v>24</v>
      </c>
      <c r="AM985" s="226">
        <v>476</v>
      </c>
      <c r="AN985" s="226">
        <v>881</v>
      </c>
      <c r="AO985" s="226">
        <v>968</v>
      </c>
      <c r="AP985" s="226">
        <v>1030</v>
      </c>
      <c r="AQ985" s="227">
        <v>715</v>
      </c>
      <c r="AR985" s="227">
        <v>785</v>
      </c>
      <c r="AS985" s="227">
        <v>844</v>
      </c>
      <c r="AT985" s="227">
        <v>875</v>
      </c>
      <c r="AU985" s="226">
        <v>227</v>
      </c>
      <c r="AV985" s="226">
        <v>455</v>
      </c>
      <c r="AW985" s="226">
        <v>500</v>
      </c>
      <c r="AX985" s="226">
        <v>532</v>
      </c>
      <c r="AY985" s="227">
        <v>371</v>
      </c>
      <c r="AZ985" s="227">
        <v>403</v>
      </c>
      <c r="BA985" s="227">
        <v>429</v>
      </c>
      <c r="BB985" s="227">
        <v>445</v>
      </c>
      <c r="BC985" s="226">
        <f t="shared" si="413"/>
        <v>249</v>
      </c>
      <c r="BD985" s="226">
        <f t="shared" si="413"/>
        <v>414</v>
      </c>
      <c r="BE985" s="226">
        <f t="shared" si="413"/>
        <v>438</v>
      </c>
      <c r="BF985" s="226">
        <f t="shared" si="413"/>
        <v>466</v>
      </c>
      <c r="BG985" s="218">
        <f t="shared" si="394"/>
        <v>324</v>
      </c>
      <c r="BH985" s="218">
        <f t="shared" si="394"/>
        <v>343</v>
      </c>
      <c r="BI985" s="218">
        <f t="shared" si="394"/>
        <v>374</v>
      </c>
      <c r="BJ985" s="218">
        <f t="shared" si="394"/>
        <v>405</v>
      </c>
      <c r="BK985" s="226">
        <f t="shared" si="390"/>
        <v>0</v>
      </c>
      <c r="BL985" s="226">
        <f t="shared" si="390"/>
        <v>12</v>
      </c>
      <c r="BM985" s="226">
        <f t="shared" si="390"/>
        <v>30</v>
      </c>
      <c r="BN985" s="226">
        <f t="shared" si="389"/>
        <v>32</v>
      </c>
      <c r="BO985" s="227">
        <f t="shared" si="389"/>
        <v>20</v>
      </c>
      <c r="BP985" s="227">
        <f t="shared" si="389"/>
        <v>39</v>
      </c>
      <c r="BQ985" s="227">
        <f t="shared" si="389"/>
        <v>41</v>
      </c>
      <c r="BR985" s="227">
        <f t="shared" si="389"/>
        <v>25</v>
      </c>
      <c r="BS985" s="226">
        <v>0</v>
      </c>
      <c r="BT985" s="226">
        <v>12</v>
      </c>
      <c r="BU985" s="226">
        <v>30</v>
      </c>
      <c r="BV985" s="226">
        <v>32</v>
      </c>
      <c r="BW985" s="227">
        <v>20</v>
      </c>
      <c r="BX985" s="227">
        <v>39</v>
      </c>
      <c r="BY985" s="227">
        <v>41</v>
      </c>
      <c r="BZ985" s="227">
        <v>25</v>
      </c>
      <c r="CA985" s="226">
        <v>0</v>
      </c>
      <c r="CB985" s="226">
        <f>IFERROR(VLOOKUP($G985,[12]ITEM!$B$2:$AC$939,26,0),0)</f>
        <v>0</v>
      </c>
      <c r="CC985" s="226">
        <f>IFERROR(VLOOKUP($G985,[12]ITEM!$B$2:$AC$939,27,0),0)</f>
        <v>0</v>
      </c>
      <c r="CD985" s="226">
        <f>IFERROR(VLOOKUP($G985,[12]ITEM!$B$2:$AC$939,28,0),0)</f>
        <v>0</v>
      </c>
      <c r="CE985" s="227">
        <v>0</v>
      </c>
      <c r="CF985" s="227">
        <v>0</v>
      </c>
      <c r="CG985" s="227">
        <v>0</v>
      </c>
      <c r="CH985" s="227">
        <v>0</v>
      </c>
      <c r="CI985" s="375"/>
      <c r="CJ985" s="226">
        <f t="shared" si="407"/>
        <v>248</v>
      </c>
      <c r="CK985" s="226">
        <f t="shared" si="407"/>
        <v>413</v>
      </c>
      <c r="CL985" s="226">
        <f t="shared" si="407"/>
        <v>449</v>
      </c>
      <c r="CM985" s="226">
        <f t="shared" si="407"/>
        <v>472</v>
      </c>
      <c r="CN985" s="227">
        <f t="shared" si="407"/>
        <v>324</v>
      </c>
      <c r="CO985" s="227">
        <f t="shared" si="395"/>
        <v>354.9440336632714</v>
      </c>
      <c r="CP985" s="227">
        <f t="shared" si="395"/>
        <v>381.37854642649722</v>
      </c>
      <c r="CQ985" s="227">
        <f t="shared" si="395"/>
        <v>398.96570790998669</v>
      </c>
      <c r="CR985" s="226">
        <v>150</v>
      </c>
      <c r="CS985" s="226">
        <v>278</v>
      </c>
      <c r="CT985" s="226">
        <v>306</v>
      </c>
      <c r="CU985" s="226">
        <v>326</v>
      </c>
      <c r="CV985" s="227">
        <f t="shared" si="398"/>
        <v>308</v>
      </c>
      <c r="CW985" s="227">
        <f>CV985*(1+('[13]GROWTH (YoY)'!AR985/100))</f>
        <v>337.9440336632714</v>
      </c>
      <c r="CX985" s="227">
        <f>CW985*(1+('[13]GROWTH (YoY)'!AS985/100))</f>
        <v>363.37854642649722</v>
      </c>
      <c r="CY985" s="227">
        <f>CX985*(1+('[13]GROWTH (YoY)'!AT985/100))</f>
        <v>376.96570790998669</v>
      </c>
      <c r="CZ985" s="226">
        <v>93</v>
      </c>
      <c r="DA985" s="226">
        <v>129</v>
      </c>
      <c r="DB985" s="226">
        <v>137</v>
      </c>
      <c r="DC985" s="226">
        <v>140</v>
      </c>
      <c r="DD985" s="227">
        <v>10</v>
      </c>
      <c r="DE985" s="227">
        <v>11</v>
      </c>
      <c r="DF985" s="227">
        <v>12</v>
      </c>
      <c r="DG985" s="227">
        <v>15</v>
      </c>
      <c r="DH985" s="226">
        <v>5</v>
      </c>
      <c r="DI985" s="226">
        <v>6</v>
      </c>
      <c r="DJ985" s="226">
        <v>6</v>
      </c>
      <c r="DK985" s="226">
        <v>6</v>
      </c>
      <c r="DL985" s="227">
        <v>6</v>
      </c>
      <c r="DM985" s="227">
        <v>6</v>
      </c>
      <c r="DN985" s="227">
        <v>6</v>
      </c>
      <c r="DO985" s="227">
        <v>7</v>
      </c>
      <c r="DP985" s="376">
        <f t="shared" si="392"/>
        <v>1</v>
      </c>
      <c r="DQ985" s="226">
        <f t="shared" si="392"/>
        <v>1</v>
      </c>
      <c r="DR985" s="226">
        <f t="shared" si="392"/>
        <v>-11</v>
      </c>
      <c r="DS985" s="226">
        <f t="shared" si="414"/>
        <v>-6</v>
      </c>
      <c r="DT985" s="227">
        <f t="shared" si="414"/>
        <v>0</v>
      </c>
      <c r="DU985" s="227">
        <f t="shared" si="414"/>
        <v>-11.944033663271398</v>
      </c>
      <c r="DV985" s="227">
        <f t="shared" si="414"/>
        <v>-7.3785464264972234</v>
      </c>
      <c r="DW985" s="227">
        <f t="shared" si="414"/>
        <v>6.0342920900133095</v>
      </c>
      <c r="DX985" s="377">
        <f t="shared" si="397"/>
        <v>0.5768888888888889</v>
      </c>
      <c r="DY985" s="377">
        <f t="shared" si="397"/>
        <v>0.54352331606217619</v>
      </c>
      <c r="DZ985" s="377">
        <f t="shared" si="397"/>
        <v>0.5245579567779961</v>
      </c>
      <c r="EA985" s="377">
        <f t="shared" si="396"/>
        <v>0.51620479098168159</v>
      </c>
      <c r="EB985" s="378">
        <f t="shared" si="396"/>
        <v>0.49683321604503872</v>
      </c>
      <c r="EC985" s="378">
        <f t="shared" si="396"/>
        <v>0.49711353431686978</v>
      </c>
      <c r="ED985" s="378">
        <f t="shared" si="396"/>
        <v>0.48691418137553255</v>
      </c>
      <c r="EE985" s="378">
        <f t="shared" si="393"/>
        <v>0.48621700879765395</v>
      </c>
      <c r="EG985" s="226">
        <v>179</v>
      </c>
      <c r="EH985" s="226">
        <v>104</v>
      </c>
      <c r="EI985" s="226">
        <v>74</v>
      </c>
      <c r="EJ985" s="226">
        <v>36</v>
      </c>
      <c r="EK985" s="226">
        <v>22</v>
      </c>
      <c r="EL985" s="226">
        <v>1955</v>
      </c>
      <c r="EM985" s="226">
        <v>1939</v>
      </c>
      <c r="EN985" s="379">
        <f t="shared" si="402"/>
        <v>0.58100558659217882</v>
      </c>
      <c r="EO985" s="226">
        <f t="shared" si="403"/>
        <v>48.648648648648653</v>
      </c>
      <c r="EP985" s="379">
        <f t="shared" si="404"/>
        <v>0.12290502793296089</v>
      </c>
      <c r="EQ985" s="226">
        <f t="shared" si="405"/>
        <v>11253.196930946291</v>
      </c>
      <c r="ER985" s="226">
        <f t="shared" si="406"/>
        <v>1547.1892728210416</v>
      </c>
      <c r="ES985" s="292"/>
      <c r="ET985" s="227">
        <v>1411</v>
      </c>
      <c r="EU985" s="227">
        <v>702</v>
      </c>
      <c r="EV985" s="227">
        <v>709</v>
      </c>
      <c r="EW985" s="227">
        <v>367</v>
      </c>
      <c r="EX985" s="227">
        <v>78</v>
      </c>
      <c r="EY985" s="227">
        <v>8878</v>
      </c>
      <c r="EZ985" s="227">
        <v>8794</v>
      </c>
      <c r="FA985" s="380">
        <f t="shared" si="408"/>
        <v>0.49751948972360027</v>
      </c>
      <c r="FB985" s="228">
        <f t="shared" si="409"/>
        <v>51.763046544428768</v>
      </c>
      <c r="FC985" s="380">
        <f t="shared" si="410"/>
        <v>5.5279943302622252E-2</v>
      </c>
      <c r="FD985" s="227">
        <f t="shared" si="411"/>
        <v>8785.7625591349406</v>
      </c>
      <c r="FE985" s="227">
        <f t="shared" si="412"/>
        <v>3477.7499810476838</v>
      </c>
      <c r="FF985" s="227">
        <v>709</v>
      </c>
      <c r="FG985" s="228">
        <f t="shared" si="399"/>
        <v>51.622002820874471</v>
      </c>
      <c r="FH985" s="227">
        <v>366</v>
      </c>
      <c r="FI985" s="227">
        <v>709</v>
      </c>
      <c r="FJ985" s="227">
        <v>9</v>
      </c>
      <c r="FK985" s="227">
        <f t="shared" si="400"/>
        <v>334</v>
      </c>
      <c r="FL985" s="227">
        <v>81</v>
      </c>
      <c r="FM985" s="227">
        <f t="shared" si="401"/>
        <v>253</v>
      </c>
      <c r="FZ985" s="229"/>
      <c r="GA985" s="229"/>
      <c r="GB985" s="229"/>
      <c r="GC985" s="229"/>
      <c r="GD985" s="229"/>
    </row>
    <row r="986" spans="1:186" s="368" customFormat="1">
      <c r="A986" s="287" t="s">
        <v>2304</v>
      </c>
      <c r="B986" s="369" t="s">
        <v>2305</v>
      </c>
      <c r="C986" s="287" t="s">
        <v>2374</v>
      </c>
      <c r="D986" s="287" t="s">
        <v>87</v>
      </c>
      <c r="E986" s="369" t="s">
        <v>2375</v>
      </c>
      <c r="F986" s="287">
        <v>983</v>
      </c>
      <c r="G986" s="392" t="s">
        <v>2380</v>
      </c>
      <c r="H986" s="392" t="s">
        <v>2381</v>
      </c>
      <c r="I986" s="287" t="s">
        <v>2310</v>
      </c>
      <c r="J986" s="369" t="s">
        <v>2311</v>
      </c>
      <c r="K986" s="287" t="s">
        <v>1164</v>
      </c>
      <c r="L986" s="369" t="s">
        <v>2218</v>
      </c>
      <c r="M986" s="369" t="s">
        <v>3124</v>
      </c>
      <c r="N986" s="372">
        <v>1</v>
      </c>
      <c r="O986" s="373">
        <v>0</v>
      </c>
      <c r="P986" s="373">
        <v>1</v>
      </c>
      <c r="Q986" s="373">
        <v>1</v>
      </c>
      <c r="R986" s="373">
        <v>1</v>
      </c>
      <c r="S986" s="374">
        <v>3</v>
      </c>
      <c r="T986" s="374">
        <v>4</v>
      </c>
      <c r="U986" s="374">
        <v>4</v>
      </c>
      <c r="V986" s="374">
        <v>4</v>
      </c>
      <c r="W986" s="373">
        <v>0</v>
      </c>
      <c r="X986" s="373">
        <v>0</v>
      </c>
      <c r="Y986" s="373">
        <v>0</v>
      </c>
      <c r="Z986" s="373">
        <v>0</v>
      </c>
      <c r="AA986" s="374">
        <v>0</v>
      </c>
      <c r="AB986" s="374">
        <v>0</v>
      </c>
      <c r="AC986" s="374">
        <v>0</v>
      </c>
      <c r="AD986" s="374">
        <v>0</v>
      </c>
      <c r="AE986" s="373">
        <v>0</v>
      </c>
      <c r="AF986" s="373">
        <v>0</v>
      </c>
      <c r="AG986" s="373">
        <v>0</v>
      </c>
      <c r="AH986" s="373">
        <v>0</v>
      </c>
      <c r="AI986" s="374">
        <v>0</v>
      </c>
      <c r="AJ986" s="374">
        <v>0</v>
      </c>
      <c r="AK986" s="374">
        <v>0</v>
      </c>
      <c r="AL986" s="374">
        <v>0</v>
      </c>
      <c r="AM986" s="226">
        <v>0</v>
      </c>
      <c r="AN986" s="226">
        <v>1</v>
      </c>
      <c r="AO986" s="226">
        <v>1</v>
      </c>
      <c r="AP986" s="226">
        <v>1</v>
      </c>
      <c r="AQ986" s="227">
        <v>3</v>
      </c>
      <c r="AR986" s="227">
        <v>3</v>
      </c>
      <c r="AS986" s="227">
        <v>4</v>
      </c>
      <c r="AT986" s="227">
        <v>4</v>
      </c>
      <c r="AU986" s="226">
        <v>0</v>
      </c>
      <c r="AV986" s="226">
        <v>1</v>
      </c>
      <c r="AW986" s="226">
        <v>1</v>
      </c>
      <c r="AX986" s="226">
        <v>1</v>
      </c>
      <c r="AY986" s="227">
        <v>2</v>
      </c>
      <c r="AZ986" s="227">
        <v>3</v>
      </c>
      <c r="BA986" s="227">
        <v>3</v>
      </c>
      <c r="BB986" s="227">
        <v>3</v>
      </c>
      <c r="BC986" s="226">
        <f t="shared" si="413"/>
        <v>0</v>
      </c>
      <c r="BD986" s="226">
        <f t="shared" si="413"/>
        <v>0</v>
      </c>
      <c r="BE986" s="226">
        <f t="shared" si="413"/>
        <v>0</v>
      </c>
      <c r="BF986" s="226">
        <f t="shared" si="413"/>
        <v>0</v>
      </c>
      <c r="BG986" s="218">
        <f t="shared" si="394"/>
        <v>0</v>
      </c>
      <c r="BH986" s="218">
        <f t="shared" si="394"/>
        <v>-1</v>
      </c>
      <c r="BI986" s="218">
        <f t="shared" si="394"/>
        <v>1</v>
      </c>
      <c r="BJ986" s="218">
        <f t="shared" si="394"/>
        <v>0</v>
      </c>
      <c r="BK986" s="226">
        <f t="shared" si="390"/>
        <v>0</v>
      </c>
      <c r="BL986" s="226">
        <f t="shared" si="390"/>
        <v>0</v>
      </c>
      <c r="BM986" s="226">
        <f t="shared" si="390"/>
        <v>0</v>
      </c>
      <c r="BN986" s="226">
        <f t="shared" si="389"/>
        <v>0</v>
      </c>
      <c r="BO986" s="227">
        <f t="shared" si="389"/>
        <v>1</v>
      </c>
      <c r="BP986" s="227">
        <f t="shared" si="389"/>
        <v>1</v>
      </c>
      <c r="BQ986" s="227">
        <f t="shared" si="389"/>
        <v>0</v>
      </c>
      <c r="BR986" s="227">
        <f t="shared" si="389"/>
        <v>1</v>
      </c>
      <c r="BS986" s="226">
        <v>0</v>
      </c>
      <c r="BT986" s="226">
        <v>0</v>
      </c>
      <c r="BU986" s="226">
        <v>0</v>
      </c>
      <c r="BV986" s="226">
        <v>0</v>
      </c>
      <c r="BW986" s="227">
        <v>1</v>
      </c>
      <c r="BX986" s="227">
        <v>1</v>
      </c>
      <c r="BY986" s="227">
        <v>0</v>
      </c>
      <c r="BZ986" s="227">
        <v>1</v>
      </c>
      <c r="CA986" s="226">
        <v>0</v>
      </c>
      <c r="CB986" s="226">
        <f>IFERROR(VLOOKUP($G986,[12]ITEM!$B$2:$AC$939,26,0),0)</f>
        <v>0</v>
      </c>
      <c r="CC986" s="226">
        <f>IFERROR(VLOOKUP($G986,[12]ITEM!$B$2:$AC$939,27,0),0)</f>
        <v>0</v>
      </c>
      <c r="CD986" s="226">
        <f>IFERROR(VLOOKUP($G986,[12]ITEM!$B$2:$AC$939,28,0),0)</f>
        <v>0</v>
      </c>
      <c r="CE986" s="227">
        <v>0</v>
      </c>
      <c r="CF986" s="227">
        <v>0</v>
      </c>
      <c r="CG986" s="227">
        <v>0</v>
      </c>
      <c r="CH986" s="227">
        <v>0</v>
      </c>
      <c r="CI986" s="375"/>
      <c r="CJ986" s="226">
        <f t="shared" si="407"/>
        <v>0</v>
      </c>
      <c r="CK986" s="226">
        <f t="shared" si="407"/>
        <v>0</v>
      </c>
      <c r="CL986" s="226">
        <f t="shared" si="407"/>
        <v>0</v>
      </c>
      <c r="CM986" s="226">
        <f t="shared" si="407"/>
        <v>0</v>
      </c>
      <c r="CN986" s="227">
        <f t="shared" si="407"/>
        <v>0</v>
      </c>
      <c r="CO986" s="227">
        <f t="shared" si="395"/>
        <v>-0.1100000000000001</v>
      </c>
      <c r="CP986" s="227">
        <f t="shared" si="395"/>
        <v>-0.22055156156508837</v>
      </c>
      <c r="CQ986" s="227">
        <f t="shared" si="395"/>
        <v>-0.33481022662986981</v>
      </c>
      <c r="CR986" s="226">
        <v>0</v>
      </c>
      <c r="CS986" s="226">
        <v>0</v>
      </c>
      <c r="CT986" s="226">
        <v>0</v>
      </c>
      <c r="CU986" s="226">
        <v>0</v>
      </c>
      <c r="CV986" s="227">
        <f t="shared" si="398"/>
        <v>-1</v>
      </c>
      <c r="CW986" s="227">
        <f>CV986*(1+('[13]GROWTH (YoY)'!AR986/100))</f>
        <v>-1.1100000000000001</v>
      </c>
      <c r="CX986" s="227">
        <f>CW986*(1+('[13]GROWTH (YoY)'!AS986/100))</f>
        <v>-1.2205515615650884</v>
      </c>
      <c r="CY986" s="227">
        <f>CX986*(1+('[13]GROWTH (YoY)'!AT986/100))</f>
        <v>-1.3348102266298698</v>
      </c>
      <c r="CZ986" s="226">
        <v>0</v>
      </c>
      <c r="DA986" s="226">
        <v>0</v>
      </c>
      <c r="DB986" s="226">
        <v>0</v>
      </c>
      <c r="DC986" s="226">
        <v>0</v>
      </c>
      <c r="DD986" s="227">
        <v>1</v>
      </c>
      <c r="DE986" s="227">
        <v>1</v>
      </c>
      <c r="DF986" s="227">
        <v>1</v>
      </c>
      <c r="DG986" s="227">
        <v>1</v>
      </c>
      <c r="DH986" s="226">
        <v>0</v>
      </c>
      <c r="DI986" s="226">
        <v>0</v>
      </c>
      <c r="DJ986" s="226">
        <v>0</v>
      </c>
      <c r="DK986" s="226">
        <v>0</v>
      </c>
      <c r="DL986" s="227">
        <v>0</v>
      </c>
      <c r="DM986" s="227">
        <v>0</v>
      </c>
      <c r="DN986" s="227">
        <v>0</v>
      </c>
      <c r="DO986" s="227">
        <v>0</v>
      </c>
      <c r="DP986" s="376">
        <f t="shared" si="392"/>
        <v>0</v>
      </c>
      <c r="DQ986" s="226">
        <f t="shared" si="392"/>
        <v>0</v>
      </c>
      <c r="DR986" s="226">
        <f t="shared" si="392"/>
        <v>0</v>
      </c>
      <c r="DS986" s="226">
        <f t="shared" si="414"/>
        <v>0</v>
      </c>
      <c r="DT986" s="227">
        <f t="shared" si="414"/>
        <v>0</v>
      </c>
      <c r="DU986" s="227">
        <f t="shared" si="414"/>
        <v>-0.8899999999999999</v>
      </c>
      <c r="DV986" s="227">
        <f t="shared" si="414"/>
        <v>1.2205515615650884</v>
      </c>
      <c r="DW986" s="227">
        <f t="shared" si="414"/>
        <v>0.33481022662986981</v>
      </c>
      <c r="DX986" s="377">
        <f t="shared" si="397"/>
        <v>0</v>
      </c>
      <c r="DY986" s="377">
        <f t="shared" si="397"/>
        <v>0</v>
      </c>
      <c r="DZ986" s="377">
        <f t="shared" si="397"/>
        <v>0</v>
      </c>
      <c r="EA986" s="377">
        <f t="shared" si="396"/>
        <v>0</v>
      </c>
      <c r="EB986" s="378">
        <f t="shared" si="396"/>
        <v>0</v>
      </c>
      <c r="EC986" s="378">
        <f t="shared" si="396"/>
        <v>0</v>
      </c>
      <c r="ED986" s="378">
        <f t="shared" si="396"/>
        <v>0</v>
      </c>
      <c r="EE986" s="378">
        <f t="shared" si="393"/>
        <v>0</v>
      </c>
      <c r="EG986" s="226">
        <v>0</v>
      </c>
      <c r="EH986" s="226">
        <v>0</v>
      </c>
      <c r="EI986" s="226">
        <v>0</v>
      </c>
      <c r="EJ986" s="226">
        <v>0</v>
      </c>
      <c r="EK986" s="226">
        <v>0</v>
      </c>
      <c r="EL986" s="226">
        <v>10</v>
      </c>
      <c r="EM986" s="226">
        <v>10</v>
      </c>
      <c r="EN986" s="379">
        <f t="shared" si="402"/>
        <v>0</v>
      </c>
      <c r="EO986" s="226">
        <f t="shared" si="403"/>
        <v>0</v>
      </c>
      <c r="EP986" s="379">
        <f t="shared" si="404"/>
        <v>0</v>
      </c>
      <c r="EQ986" s="226">
        <f t="shared" si="405"/>
        <v>0</v>
      </c>
      <c r="ER986" s="226">
        <f t="shared" si="406"/>
        <v>0</v>
      </c>
      <c r="ES986" s="292"/>
      <c r="ET986" s="227">
        <v>3</v>
      </c>
      <c r="EU986" s="227">
        <v>0</v>
      </c>
      <c r="EV986" s="227">
        <v>3</v>
      </c>
      <c r="EW986" s="227">
        <v>3</v>
      </c>
      <c r="EX986" s="227">
        <v>11</v>
      </c>
      <c r="EY986" s="227">
        <v>116</v>
      </c>
      <c r="EZ986" s="227">
        <v>114</v>
      </c>
      <c r="FA986" s="380">
        <f t="shared" si="408"/>
        <v>0</v>
      </c>
      <c r="FB986" s="228">
        <f t="shared" si="409"/>
        <v>100</v>
      </c>
      <c r="FC986" s="380">
        <f t="shared" si="410"/>
        <v>3.6666666666666665</v>
      </c>
      <c r="FD986" s="227">
        <f t="shared" si="411"/>
        <v>94827.586206896551</v>
      </c>
      <c r="FE986" s="227">
        <f t="shared" si="412"/>
        <v>2192.9824561403507</v>
      </c>
      <c r="FF986" s="227">
        <v>3</v>
      </c>
      <c r="FG986" s="228">
        <f t="shared" si="399"/>
        <v>66.666666666666657</v>
      </c>
      <c r="FH986" s="227">
        <v>2</v>
      </c>
      <c r="FI986" s="227">
        <v>3</v>
      </c>
      <c r="FJ986" s="227">
        <v>0</v>
      </c>
      <c r="FK986" s="227">
        <f t="shared" si="400"/>
        <v>1</v>
      </c>
      <c r="FL986" s="227">
        <v>0</v>
      </c>
      <c r="FM986" s="227">
        <f t="shared" si="401"/>
        <v>1</v>
      </c>
      <c r="FZ986" s="229"/>
      <c r="GA986" s="229"/>
      <c r="GB986" s="229"/>
      <c r="GC986" s="229"/>
      <c r="GD986" s="229"/>
    </row>
    <row r="987" spans="1:186" s="368" customFormat="1">
      <c r="A987" s="287" t="s">
        <v>2304</v>
      </c>
      <c r="B987" s="369" t="s">
        <v>2305</v>
      </c>
      <c r="C987" s="287" t="s">
        <v>2382</v>
      </c>
      <c r="D987" s="287" t="s">
        <v>87</v>
      </c>
      <c r="E987" s="369" t="s">
        <v>2383</v>
      </c>
      <c r="F987" s="287">
        <v>984</v>
      </c>
      <c r="G987" s="392" t="s">
        <v>2384</v>
      </c>
      <c r="H987" s="392" t="s">
        <v>2385</v>
      </c>
      <c r="I987" s="370" t="s">
        <v>2310</v>
      </c>
      <c r="J987" s="410" t="s">
        <v>2311</v>
      </c>
      <c r="K987" s="370" t="s">
        <v>1164</v>
      </c>
      <c r="L987" s="410" t="s">
        <v>2218</v>
      </c>
      <c r="M987" s="410" t="s">
        <v>3124</v>
      </c>
      <c r="N987" s="372">
        <v>1</v>
      </c>
      <c r="O987" s="373">
        <v>173</v>
      </c>
      <c r="P987" s="373">
        <v>302</v>
      </c>
      <c r="Q987" s="373">
        <v>352</v>
      </c>
      <c r="R987" s="373">
        <v>377</v>
      </c>
      <c r="S987" s="374">
        <v>306</v>
      </c>
      <c r="T987" s="374">
        <v>358</v>
      </c>
      <c r="U987" s="374">
        <v>406</v>
      </c>
      <c r="V987" s="374">
        <v>427</v>
      </c>
      <c r="W987" s="373">
        <v>98</v>
      </c>
      <c r="X987" s="373">
        <v>173</v>
      </c>
      <c r="Y987" s="373">
        <v>203</v>
      </c>
      <c r="Z987" s="373">
        <v>208</v>
      </c>
      <c r="AA987" s="374">
        <v>150</v>
      </c>
      <c r="AB987" s="374">
        <v>177</v>
      </c>
      <c r="AC987" s="374">
        <v>200</v>
      </c>
      <c r="AD987" s="374">
        <v>211</v>
      </c>
      <c r="AE987" s="373">
        <v>4</v>
      </c>
      <c r="AF987" s="373">
        <v>4</v>
      </c>
      <c r="AG987" s="373">
        <v>5</v>
      </c>
      <c r="AH987" s="373">
        <v>5</v>
      </c>
      <c r="AI987" s="374">
        <v>5</v>
      </c>
      <c r="AJ987" s="374">
        <v>5</v>
      </c>
      <c r="AK987" s="374">
        <v>6</v>
      </c>
      <c r="AL987" s="374">
        <v>6</v>
      </c>
      <c r="AM987" s="226">
        <v>76</v>
      </c>
      <c r="AN987" s="226">
        <v>129</v>
      </c>
      <c r="AO987" s="226">
        <v>149</v>
      </c>
      <c r="AP987" s="226">
        <v>168</v>
      </c>
      <c r="AQ987" s="227">
        <v>156</v>
      </c>
      <c r="AR987" s="227">
        <v>181</v>
      </c>
      <c r="AS987" s="227">
        <v>205</v>
      </c>
      <c r="AT987" s="227">
        <v>216</v>
      </c>
      <c r="AU987" s="226">
        <v>13</v>
      </c>
      <c r="AV987" s="226">
        <v>35</v>
      </c>
      <c r="AW987" s="226">
        <v>40</v>
      </c>
      <c r="AX987" s="226">
        <v>46</v>
      </c>
      <c r="AY987" s="227">
        <v>50</v>
      </c>
      <c r="AZ987" s="227">
        <v>58</v>
      </c>
      <c r="BA987" s="227">
        <v>66</v>
      </c>
      <c r="BB987" s="227">
        <v>70</v>
      </c>
      <c r="BC987" s="226">
        <f t="shared" si="413"/>
        <v>63</v>
      </c>
      <c r="BD987" s="226">
        <f t="shared" si="413"/>
        <v>75</v>
      </c>
      <c r="BE987" s="226">
        <f t="shared" si="413"/>
        <v>73</v>
      </c>
      <c r="BF987" s="226">
        <f t="shared" si="413"/>
        <v>85</v>
      </c>
      <c r="BG987" s="218">
        <f t="shared" si="394"/>
        <v>83</v>
      </c>
      <c r="BH987" s="218">
        <f t="shared" si="394"/>
        <v>81</v>
      </c>
      <c r="BI987" s="218">
        <f t="shared" si="394"/>
        <v>97</v>
      </c>
      <c r="BJ987" s="218">
        <f t="shared" si="394"/>
        <v>119</v>
      </c>
      <c r="BK987" s="226">
        <f t="shared" si="390"/>
        <v>0</v>
      </c>
      <c r="BL987" s="226">
        <f t="shared" si="390"/>
        <v>19</v>
      </c>
      <c r="BM987" s="226">
        <f t="shared" si="390"/>
        <v>36</v>
      </c>
      <c r="BN987" s="226">
        <f t="shared" si="389"/>
        <v>37</v>
      </c>
      <c r="BO987" s="227">
        <f t="shared" si="389"/>
        <v>23</v>
      </c>
      <c r="BP987" s="227">
        <f t="shared" ref="BP987:BR1050" si="415">BX987-CF987</f>
        <v>42</v>
      </c>
      <c r="BQ987" s="227">
        <f t="shared" si="415"/>
        <v>42</v>
      </c>
      <c r="BR987" s="227">
        <f t="shared" si="415"/>
        <v>27</v>
      </c>
      <c r="BS987" s="226">
        <v>0</v>
      </c>
      <c r="BT987" s="226">
        <v>19</v>
      </c>
      <c r="BU987" s="226">
        <v>36</v>
      </c>
      <c r="BV987" s="226">
        <v>37</v>
      </c>
      <c r="BW987" s="227">
        <v>23</v>
      </c>
      <c r="BX987" s="227">
        <v>42</v>
      </c>
      <c r="BY987" s="227">
        <v>42</v>
      </c>
      <c r="BZ987" s="227">
        <v>27</v>
      </c>
      <c r="CA987" s="226">
        <v>0</v>
      </c>
      <c r="CB987" s="226">
        <f>IFERROR(VLOOKUP($G987,[12]ITEM!$B$2:$AC$939,26,0),0)</f>
        <v>0</v>
      </c>
      <c r="CC987" s="226">
        <f>IFERROR(VLOOKUP($G987,[12]ITEM!$B$2:$AC$939,27,0),0)</f>
        <v>0</v>
      </c>
      <c r="CD987" s="226">
        <f>IFERROR(VLOOKUP($G987,[12]ITEM!$B$2:$AC$939,28,0),0)</f>
        <v>0</v>
      </c>
      <c r="CE987" s="227">
        <v>0</v>
      </c>
      <c r="CF987" s="227">
        <v>0</v>
      </c>
      <c r="CG987" s="227">
        <v>0</v>
      </c>
      <c r="CH987" s="227">
        <v>0</v>
      </c>
      <c r="CI987" s="375"/>
      <c r="CJ987" s="226">
        <f t="shared" si="407"/>
        <v>62</v>
      </c>
      <c r="CK987" s="226">
        <f t="shared" si="407"/>
        <v>91</v>
      </c>
      <c r="CL987" s="226">
        <f t="shared" si="407"/>
        <v>100</v>
      </c>
      <c r="CM987" s="226">
        <f t="shared" si="407"/>
        <v>105</v>
      </c>
      <c r="CN987" s="227">
        <f t="shared" si="407"/>
        <v>83</v>
      </c>
      <c r="CO987" s="227">
        <f t="shared" si="395"/>
        <v>95.28594159071416</v>
      </c>
      <c r="CP987" s="227">
        <f t="shared" si="395"/>
        <v>106.38383822246404</v>
      </c>
      <c r="CQ987" s="227">
        <f t="shared" si="395"/>
        <v>116.07668060579694</v>
      </c>
      <c r="CR987" s="226">
        <v>19</v>
      </c>
      <c r="CS987" s="226">
        <v>33</v>
      </c>
      <c r="CT987" s="226">
        <v>38</v>
      </c>
      <c r="CU987" s="226">
        <v>43</v>
      </c>
      <c r="CV987" s="227">
        <f t="shared" si="398"/>
        <v>52</v>
      </c>
      <c r="CW987" s="227">
        <f>CV987*(1+('[13]GROWTH (YoY)'!AR987/100))</f>
        <v>60.28594159071416</v>
      </c>
      <c r="CX987" s="227">
        <f>CW987*(1+('[13]GROWTH (YoY)'!AS987/100))</f>
        <v>68.383838222464036</v>
      </c>
      <c r="CY987" s="227">
        <f>CX987*(1+('[13]GROWTH (YoY)'!AT987/100))</f>
        <v>72.076680605796938</v>
      </c>
      <c r="CZ987" s="226">
        <v>35</v>
      </c>
      <c r="DA987" s="226">
        <v>48</v>
      </c>
      <c r="DB987" s="226">
        <v>51</v>
      </c>
      <c r="DC987" s="226">
        <v>52</v>
      </c>
      <c r="DD987" s="227">
        <v>21</v>
      </c>
      <c r="DE987" s="227">
        <v>24</v>
      </c>
      <c r="DF987" s="227">
        <v>27</v>
      </c>
      <c r="DG987" s="227">
        <v>32</v>
      </c>
      <c r="DH987" s="226">
        <v>8</v>
      </c>
      <c r="DI987" s="226">
        <v>10</v>
      </c>
      <c r="DJ987" s="226">
        <v>11</v>
      </c>
      <c r="DK987" s="226">
        <v>10</v>
      </c>
      <c r="DL987" s="227">
        <v>10</v>
      </c>
      <c r="DM987" s="227">
        <v>11</v>
      </c>
      <c r="DN987" s="227">
        <v>11</v>
      </c>
      <c r="DO987" s="227">
        <v>12</v>
      </c>
      <c r="DP987" s="376">
        <f t="shared" si="392"/>
        <v>1</v>
      </c>
      <c r="DQ987" s="226">
        <f t="shared" si="392"/>
        <v>-16</v>
      </c>
      <c r="DR987" s="226">
        <f t="shared" si="392"/>
        <v>-27</v>
      </c>
      <c r="DS987" s="226">
        <f t="shared" si="414"/>
        <v>-20</v>
      </c>
      <c r="DT987" s="227">
        <f t="shared" si="414"/>
        <v>0</v>
      </c>
      <c r="DU987" s="227">
        <f t="shared" si="414"/>
        <v>-14.28594159071416</v>
      </c>
      <c r="DV987" s="227">
        <f t="shared" si="414"/>
        <v>-9.3838382224640355</v>
      </c>
      <c r="DW987" s="227">
        <f t="shared" si="414"/>
        <v>2.9233193942030624</v>
      </c>
      <c r="DX987" s="377">
        <f t="shared" si="397"/>
        <v>0.56647398843930641</v>
      </c>
      <c r="DY987" s="377">
        <f t="shared" si="397"/>
        <v>0.57284768211920534</v>
      </c>
      <c r="DZ987" s="377">
        <f t="shared" si="397"/>
        <v>0.57670454545454541</v>
      </c>
      <c r="EA987" s="377">
        <f t="shared" si="396"/>
        <v>0.55172413793103448</v>
      </c>
      <c r="EB987" s="378">
        <f t="shared" si="396"/>
        <v>0.49019607843137253</v>
      </c>
      <c r="EC987" s="378">
        <f t="shared" si="396"/>
        <v>0.49441340782122906</v>
      </c>
      <c r="ED987" s="378">
        <f t="shared" si="396"/>
        <v>0.49261083743842365</v>
      </c>
      <c r="EE987" s="378">
        <f t="shared" si="393"/>
        <v>0.49414519906323184</v>
      </c>
      <c r="EG987" s="226">
        <v>173</v>
      </c>
      <c r="EH987" s="226">
        <v>98</v>
      </c>
      <c r="EI987" s="226">
        <v>75</v>
      </c>
      <c r="EJ987" s="226">
        <v>13</v>
      </c>
      <c r="EK987" s="226">
        <v>56</v>
      </c>
      <c r="EL987" s="226">
        <v>1343</v>
      </c>
      <c r="EM987" s="226">
        <v>1314</v>
      </c>
      <c r="EN987" s="379">
        <f t="shared" si="402"/>
        <v>0.56647398843930641</v>
      </c>
      <c r="EO987" s="226">
        <f t="shared" si="403"/>
        <v>17.333333333333336</v>
      </c>
      <c r="EP987" s="379">
        <f t="shared" si="404"/>
        <v>0.32369942196531792</v>
      </c>
      <c r="EQ987" s="226">
        <f t="shared" si="405"/>
        <v>41697.69173492182</v>
      </c>
      <c r="ER987" s="226">
        <f t="shared" si="406"/>
        <v>824.45459157787934</v>
      </c>
      <c r="ES987" s="292"/>
      <c r="ET987" s="227">
        <v>306</v>
      </c>
      <c r="EU987" s="227">
        <v>150</v>
      </c>
      <c r="EV987" s="227">
        <v>156</v>
      </c>
      <c r="EW987" s="227">
        <v>50</v>
      </c>
      <c r="EX987" s="227">
        <v>367</v>
      </c>
      <c r="EY987" s="227">
        <v>1975</v>
      </c>
      <c r="EZ987" s="227">
        <v>1776</v>
      </c>
      <c r="FA987" s="380">
        <f t="shared" si="408"/>
        <v>0.49019607843137253</v>
      </c>
      <c r="FB987" s="228">
        <f t="shared" si="409"/>
        <v>32.051282051282051</v>
      </c>
      <c r="FC987" s="380">
        <f t="shared" si="410"/>
        <v>1.1993464052287581</v>
      </c>
      <c r="FD987" s="227">
        <f t="shared" si="411"/>
        <v>185822.78481012658</v>
      </c>
      <c r="FE987" s="227">
        <f t="shared" si="412"/>
        <v>2346.0960960960961</v>
      </c>
      <c r="FF987" s="227">
        <v>156</v>
      </c>
      <c r="FG987" s="228">
        <f t="shared" si="399"/>
        <v>26.923076923076923</v>
      </c>
      <c r="FH987" s="227">
        <v>42</v>
      </c>
      <c r="FI987" s="227">
        <v>156</v>
      </c>
      <c r="FJ987" s="227">
        <v>1</v>
      </c>
      <c r="FK987" s="227">
        <f t="shared" si="400"/>
        <v>113</v>
      </c>
      <c r="FL987" s="227">
        <v>18</v>
      </c>
      <c r="FM987" s="227">
        <f t="shared" si="401"/>
        <v>95</v>
      </c>
      <c r="FZ987" s="229"/>
      <c r="GA987" s="229"/>
      <c r="GB987" s="229"/>
      <c r="GC987" s="229"/>
      <c r="GD987" s="229"/>
    </row>
    <row r="988" spans="1:186" s="368" customFormat="1">
      <c r="A988" s="287" t="s">
        <v>2304</v>
      </c>
      <c r="B988" s="369" t="s">
        <v>2305</v>
      </c>
      <c r="C988" s="287" t="s">
        <v>2382</v>
      </c>
      <c r="D988" s="287" t="s">
        <v>87</v>
      </c>
      <c r="E988" s="369" t="s">
        <v>2383</v>
      </c>
      <c r="F988" s="287">
        <v>985</v>
      </c>
      <c r="G988" s="392" t="s">
        <v>2386</v>
      </c>
      <c r="H988" s="392" t="s">
        <v>2387</v>
      </c>
      <c r="I988" s="370" t="s">
        <v>2310</v>
      </c>
      <c r="J988" s="410" t="s">
        <v>2311</v>
      </c>
      <c r="K988" s="370" t="s">
        <v>1164</v>
      </c>
      <c r="L988" s="410" t="s">
        <v>2218</v>
      </c>
      <c r="M988" s="410" t="s">
        <v>3124</v>
      </c>
      <c r="N988" s="372">
        <v>1</v>
      </c>
      <c r="O988" s="373">
        <v>913</v>
      </c>
      <c r="P988" s="373">
        <v>1299</v>
      </c>
      <c r="Q988" s="373">
        <v>1449</v>
      </c>
      <c r="R988" s="373">
        <v>1531</v>
      </c>
      <c r="S988" s="374">
        <v>1091</v>
      </c>
      <c r="T988" s="374">
        <v>1226</v>
      </c>
      <c r="U988" s="374">
        <v>1262</v>
      </c>
      <c r="V988" s="374">
        <v>1362</v>
      </c>
      <c r="W988" s="373">
        <v>365</v>
      </c>
      <c r="X988" s="373">
        <v>455</v>
      </c>
      <c r="Y988" s="373">
        <v>497</v>
      </c>
      <c r="Z988" s="373">
        <v>556</v>
      </c>
      <c r="AA988" s="374">
        <v>435</v>
      </c>
      <c r="AB988" s="374">
        <v>489</v>
      </c>
      <c r="AC988" s="374">
        <v>505</v>
      </c>
      <c r="AD988" s="374">
        <v>539</v>
      </c>
      <c r="AE988" s="373">
        <v>26</v>
      </c>
      <c r="AF988" s="373">
        <v>29</v>
      </c>
      <c r="AG988" s="373">
        <v>29</v>
      </c>
      <c r="AH988" s="373">
        <v>28</v>
      </c>
      <c r="AI988" s="374">
        <v>22</v>
      </c>
      <c r="AJ988" s="374">
        <v>22</v>
      </c>
      <c r="AK988" s="374">
        <v>21</v>
      </c>
      <c r="AL988" s="374">
        <v>22</v>
      </c>
      <c r="AM988" s="226">
        <v>548</v>
      </c>
      <c r="AN988" s="226">
        <v>844</v>
      </c>
      <c r="AO988" s="226">
        <v>952</v>
      </c>
      <c r="AP988" s="226">
        <v>976</v>
      </c>
      <c r="AQ988" s="227">
        <v>656</v>
      </c>
      <c r="AR988" s="227">
        <v>737</v>
      </c>
      <c r="AS988" s="227">
        <v>757</v>
      </c>
      <c r="AT988" s="227">
        <v>823</v>
      </c>
      <c r="AU988" s="226">
        <v>239</v>
      </c>
      <c r="AV988" s="226">
        <v>392</v>
      </c>
      <c r="AW988" s="226">
        <v>443</v>
      </c>
      <c r="AX988" s="226">
        <v>456</v>
      </c>
      <c r="AY988" s="227">
        <v>324</v>
      </c>
      <c r="AZ988" s="227">
        <v>367</v>
      </c>
      <c r="BA988" s="227">
        <v>380</v>
      </c>
      <c r="BB988" s="227">
        <v>414</v>
      </c>
      <c r="BC988" s="226">
        <f t="shared" si="413"/>
        <v>308</v>
      </c>
      <c r="BD988" s="226">
        <f t="shared" si="413"/>
        <v>421</v>
      </c>
      <c r="BE988" s="226">
        <f t="shared" si="413"/>
        <v>454</v>
      </c>
      <c r="BF988" s="226">
        <f t="shared" si="413"/>
        <v>454</v>
      </c>
      <c r="BG988" s="218">
        <f t="shared" si="394"/>
        <v>307</v>
      </c>
      <c r="BH988" s="218">
        <f t="shared" si="394"/>
        <v>321</v>
      </c>
      <c r="BI988" s="218">
        <f t="shared" si="394"/>
        <v>317</v>
      </c>
      <c r="BJ988" s="218">
        <f t="shared" si="394"/>
        <v>370</v>
      </c>
      <c r="BK988" s="226">
        <f t="shared" si="390"/>
        <v>1</v>
      </c>
      <c r="BL988" s="226">
        <f t="shared" si="390"/>
        <v>31</v>
      </c>
      <c r="BM988" s="226">
        <f t="shared" si="390"/>
        <v>55</v>
      </c>
      <c r="BN988" s="226">
        <f t="shared" si="390"/>
        <v>66</v>
      </c>
      <c r="BO988" s="227">
        <f t="shared" si="390"/>
        <v>25</v>
      </c>
      <c r="BP988" s="227">
        <f t="shared" si="415"/>
        <v>49</v>
      </c>
      <c r="BQ988" s="227">
        <f t="shared" si="415"/>
        <v>60</v>
      </c>
      <c r="BR988" s="227">
        <f t="shared" si="415"/>
        <v>39</v>
      </c>
      <c r="BS988" s="226">
        <v>11</v>
      </c>
      <c r="BT988" s="226">
        <v>31</v>
      </c>
      <c r="BU988" s="226">
        <v>55</v>
      </c>
      <c r="BV988" s="226">
        <v>66</v>
      </c>
      <c r="BW988" s="227">
        <v>25</v>
      </c>
      <c r="BX988" s="227">
        <v>49</v>
      </c>
      <c r="BY988" s="227">
        <v>60</v>
      </c>
      <c r="BZ988" s="227">
        <v>39</v>
      </c>
      <c r="CA988" s="226">
        <v>10</v>
      </c>
      <c r="CB988" s="226">
        <f>IFERROR(VLOOKUP($G988,[12]ITEM!$B$2:$AC$939,26,0),0)</f>
        <v>0</v>
      </c>
      <c r="CC988" s="226">
        <f>IFERROR(VLOOKUP($G988,[12]ITEM!$B$2:$AC$939,27,0),0)</f>
        <v>0</v>
      </c>
      <c r="CD988" s="226">
        <f>IFERROR(VLOOKUP($G988,[12]ITEM!$B$2:$AC$939,28,0),0)</f>
        <v>0</v>
      </c>
      <c r="CE988" s="227">
        <v>0</v>
      </c>
      <c r="CF988" s="227">
        <v>0</v>
      </c>
      <c r="CG988" s="227">
        <v>0</v>
      </c>
      <c r="CH988" s="227">
        <v>0</v>
      </c>
      <c r="CI988" s="375"/>
      <c r="CJ988" s="226">
        <f t="shared" si="407"/>
        <v>308</v>
      </c>
      <c r="CK988" s="226">
        <f t="shared" si="407"/>
        <v>444</v>
      </c>
      <c r="CL988" s="226">
        <f t="shared" si="407"/>
        <v>486</v>
      </c>
      <c r="CM988" s="226">
        <f t="shared" si="407"/>
        <v>496</v>
      </c>
      <c r="CN988" s="227">
        <f t="shared" si="407"/>
        <v>307</v>
      </c>
      <c r="CO988" s="227">
        <f t="shared" si="395"/>
        <v>348.89357110616976</v>
      </c>
      <c r="CP988" s="227">
        <f t="shared" si="395"/>
        <v>377.52207928279984</v>
      </c>
      <c r="CQ988" s="227">
        <f t="shared" si="395"/>
        <v>432.38856600084665</v>
      </c>
      <c r="CR988" s="226">
        <v>135</v>
      </c>
      <c r="CS988" s="226">
        <v>208</v>
      </c>
      <c r="CT988" s="226">
        <v>234</v>
      </c>
      <c r="CU988" s="226">
        <v>240</v>
      </c>
      <c r="CV988" s="227">
        <f t="shared" si="398"/>
        <v>88</v>
      </c>
      <c r="CW988" s="227">
        <f>CV988*(1+('[13]GROWTH (YoY)'!AR988/100))</f>
        <v>98.893571106169773</v>
      </c>
      <c r="CX988" s="227">
        <f>CW988*(1+('[13]GROWTH (YoY)'!AS988/100))</f>
        <v>101.52207928279984</v>
      </c>
      <c r="CY988" s="227">
        <f>CX988*(1+('[13]GROWTH (YoY)'!AT988/100))</f>
        <v>110.38856600084665</v>
      </c>
      <c r="CZ988" s="226">
        <v>157</v>
      </c>
      <c r="DA988" s="226">
        <v>217</v>
      </c>
      <c r="DB988" s="226">
        <v>231</v>
      </c>
      <c r="DC988" s="226">
        <v>235</v>
      </c>
      <c r="DD988" s="227">
        <v>200</v>
      </c>
      <c r="DE988" s="227">
        <v>228</v>
      </c>
      <c r="DF988" s="227">
        <v>254</v>
      </c>
      <c r="DG988" s="227">
        <v>298</v>
      </c>
      <c r="DH988" s="226">
        <v>16</v>
      </c>
      <c r="DI988" s="226">
        <v>19</v>
      </c>
      <c r="DJ988" s="226">
        <v>21</v>
      </c>
      <c r="DK988" s="226">
        <v>21</v>
      </c>
      <c r="DL988" s="227">
        <v>19</v>
      </c>
      <c r="DM988" s="227">
        <v>22</v>
      </c>
      <c r="DN988" s="227">
        <v>22</v>
      </c>
      <c r="DO988" s="227">
        <v>24</v>
      </c>
      <c r="DP988" s="376">
        <f t="shared" si="392"/>
        <v>0</v>
      </c>
      <c r="DQ988" s="226">
        <f t="shared" si="392"/>
        <v>-23</v>
      </c>
      <c r="DR988" s="226">
        <f t="shared" si="392"/>
        <v>-32</v>
      </c>
      <c r="DS988" s="226">
        <f t="shared" si="414"/>
        <v>-42</v>
      </c>
      <c r="DT988" s="227">
        <f t="shared" si="414"/>
        <v>0</v>
      </c>
      <c r="DU988" s="227">
        <f t="shared" si="414"/>
        <v>-27.893571106169759</v>
      </c>
      <c r="DV988" s="227">
        <f t="shared" si="414"/>
        <v>-60.522079282799837</v>
      </c>
      <c r="DW988" s="227">
        <f t="shared" si="414"/>
        <v>-62.388566000846652</v>
      </c>
      <c r="DX988" s="377">
        <f t="shared" si="397"/>
        <v>0.39978094194961666</v>
      </c>
      <c r="DY988" s="377">
        <f t="shared" si="397"/>
        <v>0.35026943802925325</v>
      </c>
      <c r="DZ988" s="377">
        <f t="shared" si="397"/>
        <v>0.34299516908212563</v>
      </c>
      <c r="EA988" s="377">
        <f t="shared" si="396"/>
        <v>0.36316133246244287</v>
      </c>
      <c r="EB988" s="378">
        <f t="shared" si="396"/>
        <v>0.39871677360219981</v>
      </c>
      <c r="EC988" s="378">
        <f t="shared" si="396"/>
        <v>0.39885807504078302</v>
      </c>
      <c r="ED988" s="378">
        <f t="shared" si="396"/>
        <v>0.40015847860538828</v>
      </c>
      <c r="EE988" s="378">
        <f t="shared" si="393"/>
        <v>0.3957415565345081</v>
      </c>
      <c r="EG988" s="226">
        <v>485</v>
      </c>
      <c r="EH988" s="226">
        <v>195</v>
      </c>
      <c r="EI988" s="226">
        <v>290</v>
      </c>
      <c r="EJ988" s="226">
        <v>127</v>
      </c>
      <c r="EK988" s="226">
        <v>85</v>
      </c>
      <c r="EL988" s="226">
        <v>10743</v>
      </c>
      <c r="EM988" s="226">
        <v>10056</v>
      </c>
      <c r="EN988" s="379">
        <f t="shared" si="402"/>
        <v>0.40206185567010311</v>
      </c>
      <c r="EO988" s="226">
        <f t="shared" si="403"/>
        <v>43.793103448275858</v>
      </c>
      <c r="EP988" s="379">
        <f t="shared" si="404"/>
        <v>0.17525773195876287</v>
      </c>
      <c r="EQ988" s="226">
        <f t="shared" si="405"/>
        <v>7912.1288280740946</v>
      </c>
      <c r="ER988" s="226">
        <f t="shared" si="406"/>
        <v>1052.4396711747547</v>
      </c>
      <c r="ES988" s="292"/>
      <c r="ET988" s="227">
        <v>929</v>
      </c>
      <c r="EU988" s="227">
        <v>383</v>
      </c>
      <c r="EV988" s="227">
        <v>546</v>
      </c>
      <c r="EW988" s="227">
        <v>269</v>
      </c>
      <c r="EX988" s="227">
        <v>175</v>
      </c>
      <c r="EY988" s="227">
        <v>16956</v>
      </c>
      <c r="EZ988" s="227">
        <v>15253</v>
      </c>
      <c r="FA988" s="380">
        <f t="shared" si="408"/>
        <v>0.41227125941872983</v>
      </c>
      <c r="FB988" s="228">
        <f t="shared" si="409"/>
        <v>49.26739926739927</v>
      </c>
      <c r="FC988" s="380">
        <f t="shared" si="410"/>
        <v>0.18837459634015069</v>
      </c>
      <c r="FD988" s="227">
        <f t="shared" si="411"/>
        <v>10320.830384524652</v>
      </c>
      <c r="FE988" s="227">
        <f t="shared" si="412"/>
        <v>1469.6562424878166</v>
      </c>
      <c r="FF988" s="227">
        <v>656</v>
      </c>
      <c r="FG988" s="228">
        <f t="shared" si="399"/>
        <v>46.493902439024396</v>
      </c>
      <c r="FH988" s="227">
        <v>305</v>
      </c>
      <c r="FI988" s="227">
        <v>656</v>
      </c>
      <c r="FJ988" s="227">
        <v>6</v>
      </c>
      <c r="FK988" s="227">
        <f t="shared" si="400"/>
        <v>345</v>
      </c>
      <c r="FL988" s="227">
        <v>63</v>
      </c>
      <c r="FM988" s="227">
        <f t="shared" si="401"/>
        <v>282</v>
      </c>
      <c r="FZ988" s="229"/>
      <c r="GA988" s="229"/>
      <c r="GB988" s="229"/>
      <c r="GC988" s="229"/>
      <c r="GD988" s="229"/>
    </row>
    <row r="989" spans="1:186" s="368" customFormat="1">
      <c r="A989" s="287" t="s">
        <v>2304</v>
      </c>
      <c r="B989" s="369" t="s">
        <v>2305</v>
      </c>
      <c r="C989" s="287" t="s">
        <v>2382</v>
      </c>
      <c r="D989" s="287" t="s">
        <v>87</v>
      </c>
      <c r="E989" s="369" t="s">
        <v>2383</v>
      </c>
      <c r="F989" s="287">
        <v>986</v>
      </c>
      <c r="G989" s="392" t="s">
        <v>2388</v>
      </c>
      <c r="H989" s="392" t="s">
        <v>2389</v>
      </c>
      <c r="I989" s="370" t="s">
        <v>2310</v>
      </c>
      <c r="J989" s="410" t="s">
        <v>2311</v>
      </c>
      <c r="K989" s="370" t="s">
        <v>1164</v>
      </c>
      <c r="L989" s="410" t="s">
        <v>2218</v>
      </c>
      <c r="M989" s="410" t="s">
        <v>3124</v>
      </c>
      <c r="N989" s="372">
        <v>1</v>
      </c>
      <c r="O989" s="373">
        <v>155</v>
      </c>
      <c r="P989" s="373">
        <v>236</v>
      </c>
      <c r="Q989" s="373">
        <v>267</v>
      </c>
      <c r="R989" s="373">
        <v>279</v>
      </c>
      <c r="S989" s="374">
        <v>434</v>
      </c>
      <c r="T989" s="374">
        <v>491</v>
      </c>
      <c r="U989" s="374">
        <v>508</v>
      </c>
      <c r="V989" s="374">
        <v>530</v>
      </c>
      <c r="W989" s="373">
        <v>57</v>
      </c>
      <c r="X989" s="373">
        <v>82</v>
      </c>
      <c r="Y989" s="373">
        <v>92</v>
      </c>
      <c r="Z989" s="373">
        <v>98</v>
      </c>
      <c r="AA989" s="374">
        <v>177</v>
      </c>
      <c r="AB989" s="374">
        <v>201</v>
      </c>
      <c r="AC989" s="374">
        <v>208</v>
      </c>
      <c r="AD989" s="374">
        <v>218</v>
      </c>
      <c r="AE989" s="373">
        <v>5</v>
      </c>
      <c r="AF989" s="373">
        <v>5</v>
      </c>
      <c r="AG989" s="373">
        <v>5</v>
      </c>
      <c r="AH989" s="373">
        <v>5</v>
      </c>
      <c r="AI989" s="374">
        <v>9</v>
      </c>
      <c r="AJ989" s="374">
        <v>9</v>
      </c>
      <c r="AK989" s="374">
        <v>8</v>
      </c>
      <c r="AL989" s="374">
        <v>8</v>
      </c>
      <c r="AM989" s="226">
        <v>98</v>
      </c>
      <c r="AN989" s="226">
        <v>153</v>
      </c>
      <c r="AO989" s="226">
        <v>175</v>
      </c>
      <c r="AP989" s="226">
        <v>180</v>
      </c>
      <c r="AQ989" s="227">
        <v>257</v>
      </c>
      <c r="AR989" s="227">
        <v>291</v>
      </c>
      <c r="AS989" s="227">
        <v>300</v>
      </c>
      <c r="AT989" s="227">
        <v>312</v>
      </c>
      <c r="AU989" s="226">
        <v>51</v>
      </c>
      <c r="AV989" s="226">
        <v>80</v>
      </c>
      <c r="AW989" s="226">
        <v>92</v>
      </c>
      <c r="AX989" s="226">
        <v>95</v>
      </c>
      <c r="AY989" s="227">
        <v>141</v>
      </c>
      <c r="AZ989" s="227">
        <v>161</v>
      </c>
      <c r="BA989" s="227">
        <v>168</v>
      </c>
      <c r="BB989" s="227">
        <v>175</v>
      </c>
      <c r="BC989" s="226">
        <f t="shared" si="413"/>
        <v>47</v>
      </c>
      <c r="BD989" s="226">
        <f t="shared" si="413"/>
        <v>63</v>
      </c>
      <c r="BE989" s="226">
        <f t="shared" si="413"/>
        <v>60</v>
      </c>
      <c r="BF989" s="226">
        <f t="shared" si="413"/>
        <v>56</v>
      </c>
      <c r="BG989" s="218">
        <f t="shared" si="394"/>
        <v>101</v>
      </c>
      <c r="BH989" s="218">
        <f t="shared" si="394"/>
        <v>101</v>
      </c>
      <c r="BI989" s="218">
        <f t="shared" si="394"/>
        <v>97</v>
      </c>
      <c r="BJ989" s="218">
        <f t="shared" si="394"/>
        <v>115</v>
      </c>
      <c r="BK989" s="226">
        <f t="shared" si="390"/>
        <v>0</v>
      </c>
      <c r="BL989" s="226">
        <f t="shared" si="390"/>
        <v>10</v>
      </c>
      <c r="BM989" s="226">
        <f t="shared" si="390"/>
        <v>23</v>
      </c>
      <c r="BN989" s="226">
        <f t="shared" si="390"/>
        <v>29</v>
      </c>
      <c r="BO989" s="227">
        <f t="shared" si="390"/>
        <v>15</v>
      </c>
      <c r="BP989" s="227">
        <f t="shared" si="415"/>
        <v>29</v>
      </c>
      <c r="BQ989" s="227">
        <f t="shared" si="415"/>
        <v>35</v>
      </c>
      <c r="BR989" s="227">
        <f t="shared" si="415"/>
        <v>22</v>
      </c>
      <c r="BS989" s="226">
        <v>0</v>
      </c>
      <c r="BT989" s="226">
        <v>10</v>
      </c>
      <c r="BU989" s="226">
        <v>23</v>
      </c>
      <c r="BV989" s="226">
        <v>29</v>
      </c>
      <c r="BW989" s="227">
        <v>15</v>
      </c>
      <c r="BX989" s="227">
        <v>29</v>
      </c>
      <c r="BY989" s="227">
        <v>35</v>
      </c>
      <c r="BZ989" s="227">
        <v>22</v>
      </c>
      <c r="CA989" s="226">
        <v>0</v>
      </c>
      <c r="CB989" s="226">
        <f>IFERROR(VLOOKUP($G989,[12]ITEM!$B$2:$AC$939,26,0),0)</f>
        <v>0</v>
      </c>
      <c r="CC989" s="226">
        <f>IFERROR(VLOOKUP($G989,[12]ITEM!$B$2:$AC$939,27,0),0)</f>
        <v>0</v>
      </c>
      <c r="CD989" s="226">
        <f>IFERROR(VLOOKUP($G989,[12]ITEM!$B$2:$AC$939,28,0),0)</f>
        <v>0</v>
      </c>
      <c r="CE989" s="227">
        <v>0</v>
      </c>
      <c r="CF989" s="227">
        <v>0</v>
      </c>
      <c r="CG989" s="227">
        <v>0</v>
      </c>
      <c r="CH989" s="227">
        <v>0</v>
      </c>
      <c r="CI989" s="375"/>
      <c r="CJ989" s="226">
        <f t="shared" si="407"/>
        <v>47</v>
      </c>
      <c r="CK989" s="226">
        <f t="shared" si="407"/>
        <v>62</v>
      </c>
      <c r="CL989" s="226">
        <f t="shared" si="407"/>
        <v>68</v>
      </c>
      <c r="CM989" s="226">
        <f t="shared" si="407"/>
        <v>68</v>
      </c>
      <c r="CN989" s="227">
        <f t="shared" si="407"/>
        <v>101</v>
      </c>
      <c r="CO989" s="227">
        <f t="shared" si="395"/>
        <v>116.28399999999999</v>
      </c>
      <c r="CP989" s="227">
        <f t="shared" si="395"/>
        <v>127.7862263934955</v>
      </c>
      <c r="CQ989" s="227">
        <f t="shared" si="395"/>
        <v>152.190174243977</v>
      </c>
      <c r="CR989" s="226">
        <v>3</v>
      </c>
      <c r="CS989" s="226">
        <v>4</v>
      </c>
      <c r="CT989" s="226">
        <v>5</v>
      </c>
      <c r="CU989" s="226">
        <v>5</v>
      </c>
      <c r="CV989" s="227">
        <f t="shared" si="398"/>
        <v>-13</v>
      </c>
      <c r="CW989" s="227">
        <f>CV989*(1+('[13]GROWTH (YoY)'!AR989/100))</f>
        <v>-14.716000000000001</v>
      </c>
      <c r="CX989" s="227">
        <f>CW989*(1+('[13]GROWTH (YoY)'!AS989/100))</f>
        <v>-15.21377360650451</v>
      </c>
      <c r="CY989" s="227">
        <f>CX989*(1+('[13]GROWTH (YoY)'!AT989/100))</f>
        <v>-15.809825756023008</v>
      </c>
      <c r="CZ989" s="226">
        <v>33</v>
      </c>
      <c r="DA989" s="226">
        <v>45</v>
      </c>
      <c r="DB989" s="226">
        <v>48</v>
      </c>
      <c r="DC989" s="226">
        <v>49</v>
      </c>
      <c r="DD989" s="227">
        <v>101</v>
      </c>
      <c r="DE989" s="227">
        <v>116</v>
      </c>
      <c r="DF989" s="227">
        <v>128</v>
      </c>
      <c r="DG989" s="227">
        <v>151</v>
      </c>
      <c r="DH989" s="226">
        <v>11</v>
      </c>
      <c r="DI989" s="226">
        <v>13</v>
      </c>
      <c r="DJ989" s="226">
        <v>15</v>
      </c>
      <c r="DK989" s="226">
        <v>14</v>
      </c>
      <c r="DL989" s="227">
        <v>13</v>
      </c>
      <c r="DM989" s="227">
        <v>15</v>
      </c>
      <c r="DN989" s="227">
        <v>15</v>
      </c>
      <c r="DO989" s="227">
        <v>17</v>
      </c>
      <c r="DP989" s="376">
        <f t="shared" si="392"/>
        <v>0</v>
      </c>
      <c r="DQ989" s="226">
        <f t="shared" si="392"/>
        <v>1</v>
      </c>
      <c r="DR989" s="226">
        <f t="shared" si="392"/>
        <v>-8</v>
      </c>
      <c r="DS989" s="226">
        <f t="shared" si="414"/>
        <v>-12</v>
      </c>
      <c r="DT989" s="227">
        <f t="shared" si="414"/>
        <v>0</v>
      </c>
      <c r="DU989" s="227">
        <f t="shared" si="414"/>
        <v>-15.283999999999992</v>
      </c>
      <c r="DV989" s="227">
        <f t="shared" si="414"/>
        <v>-30.786226393495497</v>
      </c>
      <c r="DW989" s="227">
        <f t="shared" si="414"/>
        <v>-37.190174243976998</v>
      </c>
      <c r="DX989" s="377">
        <f t="shared" si="397"/>
        <v>0.36774193548387096</v>
      </c>
      <c r="DY989" s="377">
        <f t="shared" si="397"/>
        <v>0.34745762711864409</v>
      </c>
      <c r="DZ989" s="377">
        <f t="shared" si="397"/>
        <v>0.34456928838951312</v>
      </c>
      <c r="EA989" s="377">
        <f t="shared" si="396"/>
        <v>0.35125448028673834</v>
      </c>
      <c r="EB989" s="378">
        <f t="shared" si="396"/>
        <v>0.40783410138248849</v>
      </c>
      <c r="EC989" s="378">
        <f t="shared" si="396"/>
        <v>0.40936863543788188</v>
      </c>
      <c r="ED989" s="378">
        <f t="shared" si="396"/>
        <v>0.40944881889763779</v>
      </c>
      <c r="EE989" s="378">
        <f t="shared" si="393"/>
        <v>0.41132075471698115</v>
      </c>
      <c r="EG989" s="226">
        <v>155</v>
      </c>
      <c r="EH989" s="226">
        <v>58</v>
      </c>
      <c r="EI989" s="226">
        <v>98</v>
      </c>
      <c r="EJ989" s="226">
        <v>51</v>
      </c>
      <c r="EK989" s="226">
        <v>30</v>
      </c>
      <c r="EL989" s="226">
        <v>5719</v>
      </c>
      <c r="EM989" s="226">
        <v>4547</v>
      </c>
      <c r="EN989" s="379">
        <f t="shared" si="402"/>
        <v>0.37419354838709679</v>
      </c>
      <c r="EO989" s="226">
        <f t="shared" si="403"/>
        <v>52.040816326530617</v>
      </c>
      <c r="EP989" s="379">
        <f t="shared" si="404"/>
        <v>0.19354838709677419</v>
      </c>
      <c r="EQ989" s="226">
        <f t="shared" si="405"/>
        <v>5245.6723203357233</v>
      </c>
      <c r="ER989" s="226">
        <f t="shared" si="406"/>
        <v>934.68220804926329</v>
      </c>
      <c r="ES989" s="292"/>
      <c r="ET989" s="227">
        <v>434</v>
      </c>
      <c r="EU989" s="227">
        <v>177</v>
      </c>
      <c r="EV989" s="227">
        <v>257</v>
      </c>
      <c r="EW989" s="227">
        <v>141</v>
      </c>
      <c r="EX989" s="227">
        <v>304</v>
      </c>
      <c r="EY989" s="227">
        <v>8818</v>
      </c>
      <c r="EZ989" s="227">
        <v>7648</v>
      </c>
      <c r="FA989" s="380">
        <f t="shared" si="408"/>
        <v>0.40783410138248849</v>
      </c>
      <c r="FB989" s="228">
        <f t="shared" si="409"/>
        <v>54.863813229571988</v>
      </c>
      <c r="FC989" s="380">
        <f t="shared" si="410"/>
        <v>0.70046082949308752</v>
      </c>
      <c r="FD989" s="227">
        <f t="shared" si="411"/>
        <v>34474.937627579951</v>
      </c>
      <c r="FE989" s="227">
        <f t="shared" si="412"/>
        <v>1536.3493723849372</v>
      </c>
      <c r="FF989" s="227">
        <v>257</v>
      </c>
      <c r="FG989" s="228">
        <f t="shared" si="399"/>
        <v>52.14007782101168</v>
      </c>
      <c r="FH989" s="227">
        <v>134</v>
      </c>
      <c r="FI989" s="227">
        <v>257</v>
      </c>
      <c r="FJ989" s="227">
        <v>4</v>
      </c>
      <c r="FK989" s="227">
        <f t="shared" si="400"/>
        <v>119</v>
      </c>
      <c r="FL989" s="227">
        <v>25</v>
      </c>
      <c r="FM989" s="227">
        <f t="shared" si="401"/>
        <v>94</v>
      </c>
      <c r="FZ989" s="229"/>
      <c r="GA989" s="229"/>
      <c r="GB989" s="229"/>
      <c r="GC989" s="229"/>
      <c r="GD989" s="229"/>
    </row>
    <row r="990" spans="1:186" s="368" customFormat="1">
      <c r="A990" s="287" t="s">
        <v>2304</v>
      </c>
      <c r="B990" s="369" t="s">
        <v>2305</v>
      </c>
      <c r="C990" s="287" t="s">
        <v>2382</v>
      </c>
      <c r="D990" s="287" t="s">
        <v>87</v>
      </c>
      <c r="E990" s="369" t="s">
        <v>2383</v>
      </c>
      <c r="F990" s="287">
        <v>987</v>
      </c>
      <c r="G990" s="392" t="s">
        <v>2390</v>
      </c>
      <c r="H990" s="392" t="s">
        <v>2391</v>
      </c>
      <c r="I990" s="370" t="s">
        <v>2310</v>
      </c>
      <c r="J990" s="410" t="s">
        <v>2311</v>
      </c>
      <c r="K990" s="370" t="s">
        <v>1164</v>
      </c>
      <c r="L990" s="410" t="s">
        <v>2218</v>
      </c>
      <c r="M990" s="410" t="s">
        <v>3124</v>
      </c>
      <c r="N990" s="372">
        <v>1</v>
      </c>
      <c r="O990" s="373">
        <v>1</v>
      </c>
      <c r="P990" s="373">
        <v>1</v>
      </c>
      <c r="Q990" s="373">
        <v>3</v>
      </c>
      <c r="R990" s="373">
        <v>4</v>
      </c>
      <c r="S990" s="374">
        <v>23</v>
      </c>
      <c r="T990" s="374">
        <v>25</v>
      </c>
      <c r="U990" s="374">
        <v>25</v>
      </c>
      <c r="V990" s="374">
        <v>31</v>
      </c>
      <c r="W990" s="373">
        <v>0</v>
      </c>
      <c r="X990" s="373">
        <v>1</v>
      </c>
      <c r="Y990" s="373">
        <v>3</v>
      </c>
      <c r="Z990" s="373">
        <v>3</v>
      </c>
      <c r="AA990" s="374">
        <v>10</v>
      </c>
      <c r="AB990" s="374">
        <v>10</v>
      </c>
      <c r="AC990" s="374">
        <v>10</v>
      </c>
      <c r="AD990" s="374">
        <v>12</v>
      </c>
      <c r="AE990" s="373">
        <v>0</v>
      </c>
      <c r="AF990" s="373">
        <v>0</v>
      </c>
      <c r="AG990" s="373">
        <v>0</v>
      </c>
      <c r="AH990" s="373">
        <v>0</v>
      </c>
      <c r="AI990" s="374">
        <v>0</v>
      </c>
      <c r="AJ990" s="374">
        <v>0</v>
      </c>
      <c r="AK990" s="374">
        <v>0</v>
      </c>
      <c r="AL990" s="374">
        <v>0</v>
      </c>
      <c r="AM990" s="226">
        <v>0</v>
      </c>
      <c r="AN990" s="226">
        <v>1</v>
      </c>
      <c r="AO990" s="226">
        <v>1</v>
      </c>
      <c r="AP990" s="226">
        <v>1</v>
      </c>
      <c r="AQ990" s="227">
        <v>14</v>
      </c>
      <c r="AR990" s="227">
        <v>15</v>
      </c>
      <c r="AS990" s="227">
        <v>15</v>
      </c>
      <c r="AT990" s="227">
        <v>18</v>
      </c>
      <c r="AU990" s="226">
        <v>0</v>
      </c>
      <c r="AV990" s="226">
        <v>0</v>
      </c>
      <c r="AW990" s="226">
        <v>0</v>
      </c>
      <c r="AX990" s="226">
        <v>0</v>
      </c>
      <c r="AY990" s="227">
        <v>8</v>
      </c>
      <c r="AZ990" s="227">
        <v>9</v>
      </c>
      <c r="BA990" s="227">
        <v>9</v>
      </c>
      <c r="BB990" s="227">
        <v>11</v>
      </c>
      <c r="BC990" s="226">
        <f t="shared" si="413"/>
        <v>0</v>
      </c>
      <c r="BD990" s="226">
        <f t="shared" si="413"/>
        <v>0</v>
      </c>
      <c r="BE990" s="226">
        <f t="shared" si="413"/>
        <v>-1</v>
      </c>
      <c r="BF990" s="226">
        <f t="shared" si="413"/>
        <v>-2</v>
      </c>
      <c r="BG990" s="218">
        <f t="shared" si="394"/>
        <v>5</v>
      </c>
      <c r="BH990" s="218">
        <f t="shared" si="394"/>
        <v>4</v>
      </c>
      <c r="BI990" s="218">
        <f t="shared" si="394"/>
        <v>3</v>
      </c>
      <c r="BJ990" s="218">
        <f t="shared" si="394"/>
        <v>5</v>
      </c>
      <c r="BK990" s="226">
        <f t="shared" si="390"/>
        <v>0</v>
      </c>
      <c r="BL990" s="226">
        <f t="shared" si="390"/>
        <v>1</v>
      </c>
      <c r="BM990" s="226">
        <f t="shared" si="390"/>
        <v>2</v>
      </c>
      <c r="BN990" s="226">
        <f t="shared" si="390"/>
        <v>3</v>
      </c>
      <c r="BO990" s="227">
        <f t="shared" si="390"/>
        <v>1</v>
      </c>
      <c r="BP990" s="227">
        <f t="shared" si="415"/>
        <v>2</v>
      </c>
      <c r="BQ990" s="227">
        <f t="shared" si="415"/>
        <v>3</v>
      </c>
      <c r="BR990" s="227">
        <f t="shared" si="415"/>
        <v>2</v>
      </c>
      <c r="BS990" s="226">
        <v>0</v>
      </c>
      <c r="BT990" s="226">
        <v>1</v>
      </c>
      <c r="BU990" s="226">
        <v>2</v>
      </c>
      <c r="BV990" s="226">
        <v>3</v>
      </c>
      <c r="BW990" s="227">
        <v>1</v>
      </c>
      <c r="BX990" s="227">
        <v>2</v>
      </c>
      <c r="BY990" s="227">
        <v>3</v>
      </c>
      <c r="BZ990" s="227">
        <v>2</v>
      </c>
      <c r="CA990" s="226">
        <v>0</v>
      </c>
      <c r="CB990" s="226">
        <f>IFERROR(VLOOKUP($G990,[12]ITEM!$B$2:$AC$939,26,0),0)</f>
        <v>0</v>
      </c>
      <c r="CC990" s="226">
        <f>IFERROR(VLOOKUP($G990,[12]ITEM!$B$2:$AC$939,27,0),0)</f>
        <v>0</v>
      </c>
      <c r="CD990" s="226">
        <f>IFERROR(VLOOKUP($G990,[12]ITEM!$B$2:$AC$939,28,0),0)</f>
        <v>0</v>
      </c>
      <c r="CE990" s="227">
        <v>0</v>
      </c>
      <c r="CF990" s="227">
        <v>0</v>
      </c>
      <c r="CG990" s="227">
        <v>0</v>
      </c>
      <c r="CH990" s="227">
        <v>0</v>
      </c>
      <c r="CI990" s="375"/>
      <c r="CJ990" s="226">
        <f t="shared" si="407"/>
        <v>0</v>
      </c>
      <c r="CK990" s="226">
        <f t="shared" si="407"/>
        <v>0</v>
      </c>
      <c r="CL990" s="226">
        <f t="shared" si="407"/>
        <v>0</v>
      </c>
      <c r="CM990" s="226">
        <f t="shared" si="407"/>
        <v>0</v>
      </c>
      <c r="CN990" s="227">
        <f t="shared" si="407"/>
        <v>5</v>
      </c>
      <c r="CO990" s="227">
        <f t="shared" si="395"/>
        <v>5.2828892894425943</v>
      </c>
      <c r="CP990" s="227">
        <f t="shared" si="395"/>
        <v>5.3250122531145969</v>
      </c>
      <c r="CQ990" s="227">
        <f t="shared" si="395"/>
        <v>7.2926299305580526</v>
      </c>
      <c r="CR990" s="226">
        <v>0</v>
      </c>
      <c r="CS990" s="226">
        <v>0</v>
      </c>
      <c r="CT990" s="226">
        <v>0</v>
      </c>
      <c r="CU990" s="226">
        <v>0</v>
      </c>
      <c r="CV990" s="227">
        <f t="shared" si="398"/>
        <v>4</v>
      </c>
      <c r="CW990" s="227">
        <f>CV990*(1+('[13]GROWTH (YoY)'!AR990/100))</f>
        <v>4.2828892894425943</v>
      </c>
      <c r="CX990" s="227">
        <f>CW990*(1+('[13]GROWTH (YoY)'!AS990/100))</f>
        <v>4.3250122531145969</v>
      </c>
      <c r="CY990" s="227">
        <f>CX990*(1+('[13]GROWTH (YoY)'!AT990/100))</f>
        <v>5.2926299305580526</v>
      </c>
      <c r="CZ990" s="226">
        <v>0</v>
      </c>
      <c r="DA990" s="226">
        <v>0</v>
      </c>
      <c r="DB990" s="226">
        <v>0</v>
      </c>
      <c r="DC990" s="226">
        <v>0</v>
      </c>
      <c r="DD990" s="227">
        <v>1</v>
      </c>
      <c r="DE990" s="227">
        <v>1</v>
      </c>
      <c r="DF990" s="227">
        <v>1</v>
      </c>
      <c r="DG990" s="227">
        <v>2</v>
      </c>
      <c r="DH990" s="226">
        <v>0</v>
      </c>
      <c r="DI990" s="226">
        <v>0</v>
      </c>
      <c r="DJ990" s="226">
        <v>0</v>
      </c>
      <c r="DK990" s="226">
        <v>0</v>
      </c>
      <c r="DL990" s="227">
        <v>0</v>
      </c>
      <c r="DM990" s="227">
        <v>0</v>
      </c>
      <c r="DN990" s="227">
        <v>0</v>
      </c>
      <c r="DO990" s="227">
        <v>0</v>
      </c>
      <c r="DP990" s="376">
        <f t="shared" si="392"/>
        <v>0</v>
      </c>
      <c r="DQ990" s="226">
        <f t="shared" si="392"/>
        <v>0</v>
      </c>
      <c r="DR990" s="226">
        <f t="shared" si="392"/>
        <v>-1</v>
      </c>
      <c r="DS990" s="226">
        <f t="shared" si="414"/>
        <v>-2</v>
      </c>
      <c r="DT990" s="227">
        <f t="shared" si="414"/>
        <v>0</v>
      </c>
      <c r="DU990" s="227">
        <f t="shared" si="414"/>
        <v>-1.2828892894425943</v>
      </c>
      <c r="DV990" s="227">
        <f t="shared" si="414"/>
        <v>-2.3250122531145969</v>
      </c>
      <c r="DW990" s="227">
        <f t="shared" si="414"/>
        <v>-2.2926299305580526</v>
      </c>
      <c r="DX990" s="377">
        <f t="shared" si="397"/>
        <v>0</v>
      </c>
      <c r="DY990" s="377">
        <f t="shared" si="397"/>
        <v>1</v>
      </c>
      <c r="DZ990" s="377">
        <f t="shared" si="397"/>
        <v>1</v>
      </c>
      <c r="EA990" s="377">
        <f t="shared" si="396"/>
        <v>0.75</v>
      </c>
      <c r="EB990" s="378">
        <f t="shared" si="396"/>
        <v>0.43478260869565216</v>
      </c>
      <c r="EC990" s="378">
        <f t="shared" si="396"/>
        <v>0.4</v>
      </c>
      <c r="ED990" s="378">
        <f t="shared" si="396"/>
        <v>0.4</v>
      </c>
      <c r="EE990" s="378">
        <f t="shared" si="393"/>
        <v>0.38709677419354838</v>
      </c>
      <c r="EG990" s="226">
        <v>1</v>
      </c>
      <c r="EH990" s="226">
        <v>0</v>
      </c>
      <c r="EI990" s="226">
        <v>0</v>
      </c>
      <c r="EJ990" s="226">
        <v>0</v>
      </c>
      <c r="EK990" s="226">
        <v>0</v>
      </c>
      <c r="EL990" s="226">
        <v>18</v>
      </c>
      <c r="EM990" s="226">
        <v>11</v>
      </c>
      <c r="EN990" s="379">
        <f t="shared" si="402"/>
        <v>0</v>
      </c>
      <c r="EO990" s="226">
        <f t="shared" si="403"/>
        <v>0</v>
      </c>
      <c r="EP990" s="379">
        <f t="shared" si="404"/>
        <v>0</v>
      </c>
      <c r="EQ990" s="226">
        <f t="shared" si="405"/>
        <v>0</v>
      </c>
      <c r="ER990" s="226">
        <f t="shared" si="406"/>
        <v>0</v>
      </c>
      <c r="ES990" s="292"/>
      <c r="ET990" s="227">
        <v>23</v>
      </c>
      <c r="EU990" s="227">
        <v>10</v>
      </c>
      <c r="EV990" s="227">
        <v>14</v>
      </c>
      <c r="EW990" s="227">
        <v>8</v>
      </c>
      <c r="EX990" s="227">
        <v>4</v>
      </c>
      <c r="EY990" s="227">
        <v>401</v>
      </c>
      <c r="EZ990" s="227">
        <v>389</v>
      </c>
      <c r="FA990" s="380">
        <f t="shared" si="408"/>
        <v>0.43478260869565216</v>
      </c>
      <c r="FB990" s="228">
        <f t="shared" si="409"/>
        <v>57.142857142857139</v>
      </c>
      <c r="FC990" s="380">
        <f t="shared" si="410"/>
        <v>0.17391304347826086</v>
      </c>
      <c r="FD990" s="227">
        <f t="shared" si="411"/>
        <v>9975.062344139651</v>
      </c>
      <c r="FE990" s="227">
        <f t="shared" si="412"/>
        <v>1713.796058269066</v>
      </c>
      <c r="FF990" s="227">
        <v>14</v>
      </c>
      <c r="FG990" s="228">
        <f t="shared" si="399"/>
        <v>57.142857142857139</v>
      </c>
      <c r="FH990" s="227">
        <v>8</v>
      </c>
      <c r="FI990" s="227">
        <v>14</v>
      </c>
      <c r="FJ990" s="227">
        <v>0</v>
      </c>
      <c r="FK990" s="227">
        <f t="shared" si="400"/>
        <v>6</v>
      </c>
      <c r="FL990" s="227">
        <v>1</v>
      </c>
      <c r="FM990" s="227">
        <f t="shared" si="401"/>
        <v>5</v>
      </c>
      <c r="FZ990" s="229"/>
      <c r="GA990" s="229"/>
      <c r="GB990" s="229"/>
      <c r="GC990" s="229"/>
      <c r="GD990" s="229"/>
    </row>
    <row r="991" spans="1:186" s="368" customFormat="1">
      <c r="A991" s="287" t="s">
        <v>2304</v>
      </c>
      <c r="B991" s="369" t="s">
        <v>2305</v>
      </c>
      <c r="C991" s="287" t="s">
        <v>2382</v>
      </c>
      <c r="D991" s="287" t="s">
        <v>87</v>
      </c>
      <c r="E991" s="369" t="s">
        <v>2383</v>
      </c>
      <c r="F991" s="287">
        <v>988</v>
      </c>
      <c r="G991" s="392" t="s">
        <v>2392</v>
      </c>
      <c r="H991" s="392" t="s">
        <v>2393</v>
      </c>
      <c r="I991" s="370" t="s">
        <v>2310</v>
      </c>
      <c r="J991" s="410" t="s">
        <v>2311</v>
      </c>
      <c r="K991" s="370" t="s">
        <v>1164</v>
      </c>
      <c r="L991" s="410" t="s">
        <v>2218</v>
      </c>
      <c r="M991" s="410" t="s">
        <v>3124</v>
      </c>
      <c r="N991" s="372">
        <v>1</v>
      </c>
      <c r="O991" s="373">
        <v>1</v>
      </c>
      <c r="P991" s="373">
        <v>2</v>
      </c>
      <c r="Q991" s="373">
        <v>2</v>
      </c>
      <c r="R991" s="373">
        <v>3</v>
      </c>
      <c r="S991" s="374">
        <v>11</v>
      </c>
      <c r="T991" s="374">
        <v>13</v>
      </c>
      <c r="U991" s="374">
        <v>14</v>
      </c>
      <c r="V991" s="374">
        <v>14</v>
      </c>
      <c r="W991" s="373">
        <v>0</v>
      </c>
      <c r="X991" s="373">
        <v>1</v>
      </c>
      <c r="Y991" s="373">
        <v>1</v>
      </c>
      <c r="Z991" s="373">
        <v>2</v>
      </c>
      <c r="AA991" s="374">
        <v>4</v>
      </c>
      <c r="AB991" s="374">
        <v>5</v>
      </c>
      <c r="AC991" s="374">
        <v>6</v>
      </c>
      <c r="AD991" s="374">
        <v>6</v>
      </c>
      <c r="AE991" s="373">
        <v>0</v>
      </c>
      <c r="AF991" s="373">
        <v>0</v>
      </c>
      <c r="AG991" s="373">
        <v>0</v>
      </c>
      <c r="AH991" s="373">
        <v>0</v>
      </c>
      <c r="AI991" s="374">
        <v>0</v>
      </c>
      <c r="AJ991" s="374">
        <v>0</v>
      </c>
      <c r="AK991" s="374">
        <v>0</v>
      </c>
      <c r="AL991" s="374">
        <v>0</v>
      </c>
      <c r="AM991" s="226">
        <v>1</v>
      </c>
      <c r="AN991" s="226">
        <v>1</v>
      </c>
      <c r="AO991" s="226">
        <v>1</v>
      </c>
      <c r="AP991" s="226">
        <v>1</v>
      </c>
      <c r="AQ991" s="227">
        <v>6</v>
      </c>
      <c r="AR991" s="227">
        <v>7</v>
      </c>
      <c r="AS991" s="227">
        <v>8</v>
      </c>
      <c r="AT991" s="227">
        <v>8</v>
      </c>
      <c r="AU991" s="226">
        <v>1</v>
      </c>
      <c r="AV991" s="226">
        <v>1</v>
      </c>
      <c r="AW991" s="226">
        <v>1</v>
      </c>
      <c r="AX991" s="226">
        <v>1</v>
      </c>
      <c r="AY991" s="227">
        <v>3</v>
      </c>
      <c r="AZ991" s="227">
        <v>4</v>
      </c>
      <c r="BA991" s="227">
        <v>4</v>
      </c>
      <c r="BB991" s="227">
        <v>4</v>
      </c>
      <c r="BC991" s="226">
        <f t="shared" si="413"/>
        <v>0</v>
      </c>
      <c r="BD991" s="226">
        <f t="shared" si="413"/>
        <v>0</v>
      </c>
      <c r="BE991" s="226">
        <f t="shared" si="413"/>
        <v>-1</v>
      </c>
      <c r="BF991" s="226">
        <f t="shared" si="413"/>
        <v>-1</v>
      </c>
      <c r="BG991" s="218">
        <f t="shared" si="394"/>
        <v>2</v>
      </c>
      <c r="BH991" s="218">
        <f t="shared" si="394"/>
        <v>2</v>
      </c>
      <c r="BI991" s="218">
        <f t="shared" si="394"/>
        <v>3</v>
      </c>
      <c r="BJ991" s="218">
        <f t="shared" si="394"/>
        <v>4</v>
      </c>
      <c r="BK991" s="226">
        <f t="shared" si="390"/>
        <v>0</v>
      </c>
      <c r="BL991" s="226">
        <f t="shared" si="390"/>
        <v>0</v>
      </c>
      <c r="BM991" s="226">
        <f t="shared" si="390"/>
        <v>1</v>
      </c>
      <c r="BN991" s="226">
        <f t="shared" si="390"/>
        <v>1</v>
      </c>
      <c r="BO991" s="227">
        <f t="shared" si="390"/>
        <v>1</v>
      </c>
      <c r="BP991" s="227">
        <f t="shared" si="415"/>
        <v>1</v>
      </c>
      <c r="BQ991" s="227">
        <f t="shared" si="415"/>
        <v>1</v>
      </c>
      <c r="BR991" s="227">
        <f t="shared" si="415"/>
        <v>0</v>
      </c>
      <c r="BS991" s="226">
        <v>0</v>
      </c>
      <c r="BT991" s="226">
        <v>0</v>
      </c>
      <c r="BU991" s="226">
        <v>1</v>
      </c>
      <c r="BV991" s="226">
        <v>1</v>
      </c>
      <c r="BW991" s="227">
        <v>1</v>
      </c>
      <c r="BX991" s="227">
        <v>1</v>
      </c>
      <c r="BY991" s="227">
        <v>1</v>
      </c>
      <c r="BZ991" s="227">
        <v>0</v>
      </c>
      <c r="CA991" s="226">
        <v>0</v>
      </c>
      <c r="CB991" s="226">
        <f>IFERROR(VLOOKUP($G991,[12]ITEM!$B$2:$AC$939,26,0),0)</f>
        <v>0</v>
      </c>
      <c r="CC991" s="226">
        <f>IFERROR(VLOOKUP($G991,[12]ITEM!$B$2:$AC$939,27,0),0)</f>
        <v>0</v>
      </c>
      <c r="CD991" s="226">
        <f>IFERROR(VLOOKUP($G991,[12]ITEM!$B$2:$AC$939,28,0),0)</f>
        <v>0</v>
      </c>
      <c r="CE991" s="227">
        <v>0</v>
      </c>
      <c r="CF991" s="227">
        <v>0</v>
      </c>
      <c r="CG991" s="227">
        <v>0</v>
      </c>
      <c r="CH991" s="227">
        <v>0</v>
      </c>
      <c r="CI991" s="375"/>
      <c r="CJ991" s="226">
        <f t="shared" si="407"/>
        <v>0</v>
      </c>
      <c r="CK991" s="226">
        <f t="shared" si="407"/>
        <v>0</v>
      </c>
      <c r="CL991" s="226">
        <f t="shared" si="407"/>
        <v>0</v>
      </c>
      <c r="CM991" s="226">
        <f t="shared" si="407"/>
        <v>0</v>
      </c>
      <c r="CN991" s="227">
        <f t="shared" si="407"/>
        <v>2</v>
      </c>
      <c r="CO991" s="227">
        <f t="shared" si="395"/>
        <v>2.1443753443164359</v>
      </c>
      <c r="CP991" s="227">
        <f t="shared" si="395"/>
        <v>2.2521450467219637</v>
      </c>
      <c r="CQ991" s="227">
        <f t="shared" si="395"/>
        <v>2.2804450230791904</v>
      </c>
      <c r="CR991" s="226">
        <v>0</v>
      </c>
      <c r="CS991" s="226">
        <v>0</v>
      </c>
      <c r="CT991" s="226">
        <v>0</v>
      </c>
      <c r="CU991" s="226">
        <v>0</v>
      </c>
      <c r="CV991" s="227">
        <f t="shared" si="398"/>
        <v>1</v>
      </c>
      <c r="CW991" s="227">
        <f>CV991*(1+('[13]GROWTH (YoY)'!AR991/100))</f>
        <v>1.1443753443164357</v>
      </c>
      <c r="CX991" s="227">
        <f>CW991*(1+('[13]GROWTH (YoY)'!AS991/100))</f>
        <v>1.2521450467219637</v>
      </c>
      <c r="CY991" s="227">
        <f>CX991*(1+('[13]GROWTH (YoY)'!AT991/100))</f>
        <v>1.2804450230791904</v>
      </c>
      <c r="CZ991" s="226">
        <v>0</v>
      </c>
      <c r="DA991" s="226">
        <v>0</v>
      </c>
      <c r="DB991" s="226">
        <v>0</v>
      </c>
      <c r="DC991" s="226">
        <v>0</v>
      </c>
      <c r="DD991" s="227">
        <v>1</v>
      </c>
      <c r="DE991" s="227">
        <v>1</v>
      </c>
      <c r="DF991" s="227">
        <v>1</v>
      </c>
      <c r="DG991" s="227">
        <v>1</v>
      </c>
      <c r="DH991" s="226">
        <v>0</v>
      </c>
      <c r="DI991" s="226">
        <v>0</v>
      </c>
      <c r="DJ991" s="226">
        <v>0</v>
      </c>
      <c r="DK991" s="226">
        <v>0</v>
      </c>
      <c r="DL991" s="227">
        <v>0</v>
      </c>
      <c r="DM991" s="227">
        <v>0</v>
      </c>
      <c r="DN991" s="227">
        <v>0</v>
      </c>
      <c r="DO991" s="227">
        <v>0</v>
      </c>
      <c r="DP991" s="376">
        <f t="shared" si="392"/>
        <v>0</v>
      </c>
      <c r="DQ991" s="226">
        <f t="shared" si="392"/>
        <v>0</v>
      </c>
      <c r="DR991" s="226">
        <f t="shared" si="392"/>
        <v>-1</v>
      </c>
      <c r="DS991" s="226">
        <f t="shared" si="414"/>
        <v>-1</v>
      </c>
      <c r="DT991" s="227">
        <f t="shared" si="414"/>
        <v>0</v>
      </c>
      <c r="DU991" s="227">
        <f t="shared" si="414"/>
        <v>-0.14437534431643595</v>
      </c>
      <c r="DV991" s="227">
        <f t="shared" si="414"/>
        <v>0.74785495327803631</v>
      </c>
      <c r="DW991" s="227">
        <f t="shared" si="414"/>
        <v>1.7195549769208096</v>
      </c>
      <c r="DX991" s="377">
        <f t="shared" si="397"/>
        <v>0</v>
      </c>
      <c r="DY991" s="377">
        <f t="shared" si="397"/>
        <v>0.5</v>
      </c>
      <c r="DZ991" s="377">
        <f t="shared" si="397"/>
        <v>0.5</v>
      </c>
      <c r="EA991" s="377">
        <f t="shared" si="396"/>
        <v>0.66666666666666663</v>
      </c>
      <c r="EB991" s="378">
        <f t="shared" si="396"/>
        <v>0.36363636363636365</v>
      </c>
      <c r="EC991" s="378">
        <f t="shared" si="396"/>
        <v>0.38461538461538464</v>
      </c>
      <c r="ED991" s="378">
        <f t="shared" si="396"/>
        <v>0.42857142857142855</v>
      </c>
      <c r="EE991" s="378">
        <f t="shared" si="393"/>
        <v>0.42857142857142855</v>
      </c>
      <c r="EG991" s="226">
        <v>1</v>
      </c>
      <c r="EH991" s="226">
        <v>0</v>
      </c>
      <c r="EI991" s="226">
        <v>1</v>
      </c>
      <c r="EJ991" s="226">
        <v>1</v>
      </c>
      <c r="EK991" s="226">
        <v>0</v>
      </c>
      <c r="EL991" s="226">
        <v>40</v>
      </c>
      <c r="EM991" s="226">
        <v>33</v>
      </c>
      <c r="EN991" s="379">
        <f t="shared" si="402"/>
        <v>0</v>
      </c>
      <c r="EO991" s="226">
        <f t="shared" si="403"/>
        <v>100</v>
      </c>
      <c r="EP991" s="379">
        <f t="shared" si="404"/>
        <v>0</v>
      </c>
      <c r="EQ991" s="226">
        <f t="shared" si="405"/>
        <v>0</v>
      </c>
      <c r="ER991" s="226">
        <f t="shared" si="406"/>
        <v>2525.2525252525252</v>
      </c>
      <c r="ES991" s="292"/>
      <c r="ET991" s="227">
        <v>11</v>
      </c>
      <c r="EU991" s="227">
        <v>4</v>
      </c>
      <c r="EV991" s="227">
        <v>6</v>
      </c>
      <c r="EW991" s="227">
        <v>3</v>
      </c>
      <c r="EX991" s="227">
        <v>2</v>
      </c>
      <c r="EY991" s="227">
        <v>126</v>
      </c>
      <c r="EZ991" s="227">
        <v>103</v>
      </c>
      <c r="FA991" s="380">
        <f t="shared" si="408"/>
        <v>0.36363636363636365</v>
      </c>
      <c r="FB991" s="228">
        <f t="shared" si="409"/>
        <v>50</v>
      </c>
      <c r="FC991" s="380">
        <f t="shared" si="410"/>
        <v>0.18181818181818182</v>
      </c>
      <c r="FD991" s="227">
        <f t="shared" si="411"/>
        <v>15873.015873015873</v>
      </c>
      <c r="FE991" s="227">
        <f t="shared" si="412"/>
        <v>2427.1844660194174</v>
      </c>
      <c r="FF991" s="227">
        <v>6</v>
      </c>
      <c r="FG991" s="228">
        <f t="shared" si="399"/>
        <v>50</v>
      </c>
      <c r="FH991" s="227">
        <v>3</v>
      </c>
      <c r="FI991" s="227">
        <v>6</v>
      </c>
      <c r="FJ991" s="227">
        <v>0</v>
      </c>
      <c r="FK991" s="227">
        <f t="shared" si="400"/>
        <v>3</v>
      </c>
      <c r="FL991" s="227">
        <v>1</v>
      </c>
      <c r="FM991" s="227">
        <f t="shared" si="401"/>
        <v>2</v>
      </c>
      <c r="FZ991" s="229"/>
      <c r="GA991" s="229"/>
      <c r="GB991" s="229"/>
      <c r="GC991" s="229"/>
      <c r="GD991" s="229"/>
    </row>
    <row r="992" spans="1:186" s="368" customFormat="1">
      <c r="A992" s="287" t="s">
        <v>2304</v>
      </c>
      <c r="B992" s="369" t="s">
        <v>2305</v>
      </c>
      <c r="C992" s="287" t="s">
        <v>2382</v>
      </c>
      <c r="D992" s="287" t="s">
        <v>87</v>
      </c>
      <c r="E992" s="369" t="s">
        <v>2383</v>
      </c>
      <c r="F992" s="287">
        <v>989</v>
      </c>
      <c r="G992" s="392" t="s">
        <v>2394</v>
      </c>
      <c r="H992" s="392" t="s">
        <v>2395</v>
      </c>
      <c r="I992" s="370" t="s">
        <v>2310</v>
      </c>
      <c r="J992" s="410" t="s">
        <v>2311</v>
      </c>
      <c r="K992" s="370" t="s">
        <v>1164</v>
      </c>
      <c r="L992" s="410" t="s">
        <v>2218</v>
      </c>
      <c r="M992" s="410" t="s">
        <v>3124</v>
      </c>
      <c r="N992" s="372">
        <v>1</v>
      </c>
      <c r="O992" s="373">
        <v>59</v>
      </c>
      <c r="P992" s="373">
        <v>82</v>
      </c>
      <c r="Q992" s="373">
        <v>89</v>
      </c>
      <c r="R992" s="373">
        <v>97</v>
      </c>
      <c r="S992" s="374">
        <v>24</v>
      </c>
      <c r="T992" s="374">
        <v>28</v>
      </c>
      <c r="U992" s="374">
        <v>30</v>
      </c>
      <c r="V992" s="374">
        <v>31</v>
      </c>
      <c r="W992" s="373">
        <v>46</v>
      </c>
      <c r="X992" s="373">
        <v>62</v>
      </c>
      <c r="Y992" s="373">
        <v>66</v>
      </c>
      <c r="Z992" s="373">
        <v>71</v>
      </c>
      <c r="AA992" s="374">
        <v>12</v>
      </c>
      <c r="AB992" s="374">
        <v>14</v>
      </c>
      <c r="AC992" s="374">
        <v>15</v>
      </c>
      <c r="AD992" s="374">
        <v>15</v>
      </c>
      <c r="AE992" s="373">
        <v>1</v>
      </c>
      <c r="AF992" s="373">
        <v>1</v>
      </c>
      <c r="AG992" s="373">
        <v>1</v>
      </c>
      <c r="AH992" s="373">
        <v>1</v>
      </c>
      <c r="AI992" s="374">
        <v>0</v>
      </c>
      <c r="AJ992" s="374">
        <v>0</v>
      </c>
      <c r="AK992" s="374">
        <v>0</v>
      </c>
      <c r="AL992" s="374">
        <v>0</v>
      </c>
      <c r="AM992" s="226">
        <v>13</v>
      </c>
      <c r="AN992" s="226">
        <v>20</v>
      </c>
      <c r="AO992" s="226">
        <v>23</v>
      </c>
      <c r="AP992" s="226">
        <v>26</v>
      </c>
      <c r="AQ992" s="227">
        <v>12</v>
      </c>
      <c r="AR992" s="227">
        <v>14</v>
      </c>
      <c r="AS992" s="227">
        <v>15</v>
      </c>
      <c r="AT992" s="227">
        <v>15</v>
      </c>
      <c r="AU992" s="226">
        <v>4</v>
      </c>
      <c r="AV992" s="226">
        <v>11</v>
      </c>
      <c r="AW992" s="226">
        <v>13</v>
      </c>
      <c r="AX992" s="226">
        <v>14</v>
      </c>
      <c r="AY992" s="227">
        <v>7</v>
      </c>
      <c r="AZ992" s="227">
        <v>8</v>
      </c>
      <c r="BA992" s="227">
        <v>9</v>
      </c>
      <c r="BB992" s="227">
        <v>9</v>
      </c>
      <c r="BC992" s="226">
        <f t="shared" si="413"/>
        <v>9</v>
      </c>
      <c r="BD992" s="226">
        <f t="shared" si="413"/>
        <v>9</v>
      </c>
      <c r="BE992" s="226">
        <f t="shared" si="413"/>
        <v>9</v>
      </c>
      <c r="BF992" s="226">
        <f t="shared" si="413"/>
        <v>11</v>
      </c>
      <c r="BG992" s="218">
        <f t="shared" si="394"/>
        <v>5</v>
      </c>
      <c r="BH992" s="218">
        <f t="shared" si="394"/>
        <v>5</v>
      </c>
      <c r="BI992" s="218">
        <f t="shared" si="394"/>
        <v>5</v>
      </c>
      <c r="BJ992" s="218">
        <f t="shared" si="394"/>
        <v>5</v>
      </c>
      <c r="BK992" s="226">
        <f t="shared" ref="BK992:BO1042" si="416">BS992-CA992</f>
        <v>0</v>
      </c>
      <c r="BL992" s="226">
        <f t="shared" si="416"/>
        <v>0</v>
      </c>
      <c r="BM992" s="226">
        <f t="shared" si="416"/>
        <v>1</v>
      </c>
      <c r="BN992" s="226">
        <f t="shared" si="416"/>
        <v>1</v>
      </c>
      <c r="BO992" s="227">
        <f t="shared" si="416"/>
        <v>0</v>
      </c>
      <c r="BP992" s="227">
        <f t="shared" si="415"/>
        <v>1</v>
      </c>
      <c r="BQ992" s="227">
        <f t="shared" si="415"/>
        <v>1</v>
      </c>
      <c r="BR992" s="227">
        <f t="shared" si="415"/>
        <v>1</v>
      </c>
      <c r="BS992" s="226">
        <v>0</v>
      </c>
      <c r="BT992" s="226">
        <v>0</v>
      </c>
      <c r="BU992" s="226">
        <v>1</v>
      </c>
      <c r="BV992" s="226">
        <v>1</v>
      </c>
      <c r="BW992" s="227">
        <v>0</v>
      </c>
      <c r="BX992" s="227">
        <v>1</v>
      </c>
      <c r="BY992" s="227">
        <v>1</v>
      </c>
      <c r="BZ992" s="227">
        <v>1</v>
      </c>
      <c r="CA992" s="226">
        <v>0</v>
      </c>
      <c r="CB992" s="226">
        <f>IFERROR(VLOOKUP($G992,[12]ITEM!$B$2:$AC$939,26,0),0)</f>
        <v>0</v>
      </c>
      <c r="CC992" s="226">
        <f>IFERROR(VLOOKUP($G992,[12]ITEM!$B$2:$AC$939,27,0),0)</f>
        <v>0</v>
      </c>
      <c r="CD992" s="226">
        <f>IFERROR(VLOOKUP($G992,[12]ITEM!$B$2:$AC$939,28,0),0)</f>
        <v>0</v>
      </c>
      <c r="CE992" s="227">
        <v>0</v>
      </c>
      <c r="CF992" s="227">
        <v>0</v>
      </c>
      <c r="CG992" s="227">
        <v>0</v>
      </c>
      <c r="CH992" s="227">
        <v>0</v>
      </c>
      <c r="CI992" s="375"/>
      <c r="CJ992" s="226">
        <f t="shared" si="407"/>
        <v>8</v>
      </c>
      <c r="CK992" s="226">
        <f t="shared" si="407"/>
        <v>13</v>
      </c>
      <c r="CL992" s="226">
        <f t="shared" si="407"/>
        <v>15</v>
      </c>
      <c r="CM992" s="226">
        <f t="shared" si="407"/>
        <v>17</v>
      </c>
      <c r="CN992" s="227">
        <f t="shared" si="407"/>
        <v>5</v>
      </c>
      <c r="CO992" s="227">
        <f t="shared" si="395"/>
        <v>5</v>
      </c>
      <c r="CP992" s="227">
        <f t="shared" si="395"/>
        <v>6</v>
      </c>
      <c r="CQ992" s="227">
        <f t="shared" si="395"/>
        <v>7</v>
      </c>
      <c r="CR992" s="226">
        <v>8</v>
      </c>
      <c r="CS992" s="226">
        <v>13</v>
      </c>
      <c r="CT992" s="226">
        <v>15</v>
      </c>
      <c r="CU992" s="226">
        <v>17</v>
      </c>
      <c r="CV992" s="227">
        <f t="shared" si="398"/>
        <v>0</v>
      </c>
      <c r="CW992" s="227">
        <f>CV992*(1+('[13]GROWTH (YoY)'!AR992/100))</f>
        <v>0</v>
      </c>
      <c r="CX992" s="227">
        <f>CW992*(1+('[13]GROWTH (YoY)'!AS992/100))</f>
        <v>0</v>
      </c>
      <c r="CY992" s="227">
        <f>CX992*(1+('[13]GROWTH (YoY)'!AT992/100))</f>
        <v>0</v>
      </c>
      <c r="CZ992" s="226">
        <v>0</v>
      </c>
      <c r="DA992" s="226">
        <v>0</v>
      </c>
      <c r="DB992" s="226">
        <v>0</v>
      </c>
      <c r="DC992" s="226">
        <v>0</v>
      </c>
      <c r="DD992" s="227">
        <v>5</v>
      </c>
      <c r="DE992" s="227">
        <v>5</v>
      </c>
      <c r="DF992" s="227">
        <v>6</v>
      </c>
      <c r="DG992" s="227">
        <v>7</v>
      </c>
      <c r="DH992" s="226">
        <v>0</v>
      </c>
      <c r="DI992" s="226">
        <v>0</v>
      </c>
      <c r="DJ992" s="226">
        <v>0</v>
      </c>
      <c r="DK992" s="226">
        <v>0</v>
      </c>
      <c r="DL992" s="227">
        <v>0</v>
      </c>
      <c r="DM992" s="227">
        <v>0</v>
      </c>
      <c r="DN992" s="227">
        <v>0</v>
      </c>
      <c r="DO992" s="227">
        <v>0</v>
      </c>
      <c r="DP992" s="376">
        <f t="shared" si="392"/>
        <v>1</v>
      </c>
      <c r="DQ992" s="226">
        <f t="shared" si="392"/>
        <v>-4</v>
      </c>
      <c r="DR992" s="226">
        <f t="shared" si="392"/>
        <v>-6</v>
      </c>
      <c r="DS992" s="226">
        <f t="shared" si="414"/>
        <v>-6</v>
      </c>
      <c r="DT992" s="227">
        <f t="shared" si="414"/>
        <v>0</v>
      </c>
      <c r="DU992" s="227">
        <f t="shared" si="414"/>
        <v>0</v>
      </c>
      <c r="DV992" s="227">
        <f t="shared" si="414"/>
        <v>-1</v>
      </c>
      <c r="DW992" s="227">
        <f t="shared" si="414"/>
        <v>-2</v>
      </c>
      <c r="DX992" s="377">
        <f t="shared" si="397"/>
        <v>0.77966101694915257</v>
      </c>
      <c r="DY992" s="377">
        <f t="shared" si="397"/>
        <v>0.75609756097560976</v>
      </c>
      <c r="DZ992" s="377">
        <f t="shared" si="397"/>
        <v>0.7415730337078652</v>
      </c>
      <c r="EA992" s="377">
        <f t="shared" si="396"/>
        <v>0.73195876288659789</v>
      </c>
      <c r="EB992" s="378">
        <f t="shared" si="396"/>
        <v>0.5</v>
      </c>
      <c r="EC992" s="378">
        <f t="shared" si="396"/>
        <v>0.5</v>
      </c>
      <c r="ED992" s="378">
        <f t="shared" si="396"/>
        <v>0.5</v>
      </c>
      <c r="EE992" s="378">
        <f t="shared" si="393"/>
        <v>0.4838709677419355</v>
      </c>
      <c r="EG992" s="226">
        <v>59</v>
      </c>
      <c r="EH992" s="226">
        <v>46</v>
      </c>
      <c r="EI992" s="226">
        <v>13</v>
      </c>
      <c r="EJ992" s="226">
        <v>4</v>
      </c>
      <c r="EK992" s="226">
        <v>6</v>
      </c>
      <c r="EL992" s="226">
        <v>257</v>
      </c>
      <c r="EM992" s="226">
        <v>220</v>
      </c>
      <c r="EN992" s="379">
        <f t="shared" si="402"/>
        <v>0.77966101694915257</v>
      </c>
      <c r="EO992" s="226">
        <f t="shared" si="403"/>
        <v>30.76923076923077</v>
      </c>
      <c r="EP992" s="379">
        <f t="shared" si="404"/>
        <v>0.10169491525423729</v>
      </c>
      <c r="EQ992" s="226">
        <f t="shared" si="405"/>
        <v>23346.303501945524</v>
      </c>
      <c r="ER992" s="226">
        <f t="shared" si="406"/>
        <v>1515.151515151515</v>
      </c>
      <c r="ES992" s="292"/>
      <c r="ET992" s="227">
        <v>24</v>
      </c>
      <c r="EU992" s="227">
        <v>12</v>
      </c>
      <c r="EV992" s="227">
        <v>12</v>
      </c>
      <c r="EW992" s="227">
        <v>7</v>
      </c>
      <c r="EX992" s="227">
        <v>4</v>
      </c>
      <c r="EY992" s="227">
        <v>328</v>
      </c>
      <c r="EZ992" s="227">
        <v>271</v>
      </c>
      <c r="FA992" s="380">
        <f t="shared" si="408"/>
        <v>0.5</v>
      </c>
      <c r="FB992" s="228">
        <f t="shared" si="409"/>
        <v>58.333333333333336</v>
      </c>
      <c r="FC992" s="380">
        <f t="shared" si="410"/>
        <v>0.16666666666666666</v>
      </c>
      <c r="FD992" s="227">
        <f t="shared" si="411"/>
        <v>12195.121951219513</v>
      </c>
      <c r="FE992" s="227">
        <f t="shared" si="412"/>
        <v>2152.521525215252</v>
      </c>
      <c r="FF992" s="227">
        <v>12</v>
      </c>
      <c r="FG992" s="228">
        <f t="shared" si="399"/>
        <v>58.333333333333336</v>
      </c>
      <c r="FH992" s="227">
        <v>7</v>
      </c>
      <c r="FI992" s="227">
        <v>12</v>
      </c>
      <c r="FJ992" s="227">
        <v>0</v>
      </c>
      <c r="FK992" s="227">
        <f t="shared" si="400"/>
        <v>5</v>
      </c>
      <c r="FL992" s="227">
        <v>1</v>
      </c>
      <c r="FM992" s="227">
        <f t="shared" si="401"/>
        <v>4</v>
      </c>
      <c r="FZ992" s="229"/>
      <c r="GA992" s="229"/>
      <c r="GB992" s="229"/>
      <c r="GC992" s="229"/>
      <c r="GD992" s="229"/>
    </row>
    <row r="993" spans="1:186" s="368" customFormat="1">
      <c r="A993" s="287" t="s">
        <v>2304</v>
      </c>
      <c r="B993" s="369" t="s">
        <v>2305</v>
      </c>
      <c r="C993" s="287" t="s">
        <v>2382</v>
      </c>
      <c r="D993" s="287" t="s">
        <v>87</v>
      </c>
      <c r="E993" s="369" t="s">
        <v>2383</v>
      </c>
      <c r="F993" s="287">
        <v>990</v>
      </c>
      <c r="G993" s="392" t="s">
        <v>2396</v>
      </c>
      <c r="H993" s="392" t="s">
        <v>2397</v>
      </c>
      <c r="I993" s="370" t="s">
        <v>2310</v>
      </c>
      <c r="J993" s="410" t="s">
        <v>2311</v>
      </c>
      <c r="K993" s="370" t="s">
        <v>1164</v>
      </c>
      <c r="L993" s="410" t="s">
        <v>2218</v>
      </c>
      <c r="M993" s="410" t="s">
        <v>3124</v>
      </c>
      <c r="N993" s="372">
        <v>1</v>
      </c>
      <c r="O993" s="373">
        <v>55</v>
      </c>
      <c r="P993" s="373">
        <v>82</v>
      </c>
      <c r="Q993" s="373">
        <v>94</v>
      </c>
      <c r="R993" s="373">
        <v>103</v>
      </c>
      <c r="S993" s="374">
        <v>201</v>
      </c>
      <c r="T993" s="374">
        <v>230</v>
      </c>
      <c r="U993" s="374">
        <v>252</v>
      </c>
      <c r="V993" s="374">
        <v>263</v>
      </c>
      <c r="W993" s="373">
        <v>22</v>
      </c>
      <c r="X993" s="373">
        <v>31</v>
      </c>
      <c r="Y993" s="373">
        <v>35</v>
      </c>
      <c r="Z993" s="373">
        <v>36</v>
      </c>
      <c r="AA993" s="374">
        <v>84</v>
      </c>
      <c r="AB993" s="374">
        <v>97</v>
      </c>
      <c r="AC993" s="374">
        <v>106</v>
      </c>
      <c r="AD993" s="374">
        <v>108</v>
      </c>
      <c r="AE993" s="373">
        <v>2</v>
      </c>
      <c r="AF993" s="373">
        <v>2</v>
      </c>
      <c r="AG993" s="373">
        <v>2</v>
      </c>
      <c r="AH993" s="373">
        <v>2</v>
      </c>
      <c r="AI993" s="374">
        <v>4</v>
      </c>
      <c r="AJ993" s="374">
        <v>4</v>
      </c>
      <c r="AK993" s="374">
        <v>4</v>
      </c>
      <c r="AL993" s="374">
        <v>4</v>
      </c>
      <c r="AM993" s="226">
        <v>33</v>
      </c>
      <c r="AN993" s="226">
        <v>51</v>
      </c>
      <c r="AO993" s="226">
        <v>59</v>
      </c>
      <c r="AP993" s="226">
        <v>67</v>
      </c>
      <c r="AQ993" s="227">
        <v>117</v>
      </c>
      <c r="AR993" s="227">
        <v>134</v>
      </c>
      <c r="AS993" s="227">
        <v>146</v>
      </c>
      <c r="AT993" s="227">
        <v>156</v>
      </c>
      <c r="AU993" s="226">
        <v>15</v>
      </c>
      <c r="AV993" s="226">
        <v>25</v>
      </c>
      <c r="AW993" s="226">
        <v>28</v>
      </c>
      <c r="AX993" s="226">
        <v>32</v>
      </c>
      <c r="AY993" s="227">
        <v>57</v>
      </c>
      <c r="AZ993" s="227">
        <v>66</v>
      </c>
      <c r="BA993" s="227">
        <v>72</v>
      </c>
      <c r="BB993" s="227">
        <v>77</v>
      </c>
      <c r="BC993" s="226">
        <f t="shared" si="413"/>
        <v>18</v>
      </c>
      <c r="BD993" s="226">
        <f t="shared" si="413"/>
        <v>20</v>
      </c>
      <c r="BE993" s="226">
        <f t="shared" si="413"/>
        <v>20</v>
      </c>
      <c r="BF993" s="226">
        <f t="shared" si="413"/>
        <v>24</v>
      </c>
      <c r="BG993" s="218">
        <f t="shared" si="394"/>
        <v>50</v>
      </c>
      <c r="BH993" s="218">
        <f t="shared" si="394"/>
        <v>53</v>
      </c>
      <c r="BI993" s="218">
        <f t="shared" si="394"/>
        <v>60</v>
      </c>
      <c r="BJ993" s="218">
        <f t="shared" si="394"/>
        <v>68</v>
      </c>
      <c r="BK993" s="226">
        <f t="shared" si="416"/>
        <v>0</v>
      </c>
      <c r="BL993" s="226">
        <f t="shared" si="416"/>
        <v>6</v>
      </c>
      <c r="BM993" s="226">
        <f t="shared" si="416"/>
        <v>11</v>
      </c>
      <c r="BN993" s="226">
        <f t="shared" si="416"/>
        <v>11</v>
      </c>
      <c r="BO993" s="227">
        <f t="shared" si="416"/>
        <v>10</v>
      </c>
      <c r="BP993" s="227">
        <f t="shared" si="415"/>
        <v>15</v>
      </c>
      <c r="BQ993" s="227">
        <f t="shared" si="415"/>
        <v>14</v>
      </c>
      <c r="BR993" s="227">
        <f t="shared" si="415"/>
        <v>11</v>
      </c>
      <c r="BS993" s="226">
        <v>0</v>
      </c>
      <c r="BT993" s="226">
        <v>6</v>
      </c>
      <c r="BU993" s="226">
        <v>11</v>
      </c>
      <c r="BV993" s="226">
        <v>11</v>
      </c>
      <c r="BW993" s="227">
        <v>10</v>
      </c>
      <c r="BX993" s="227">
        <v>15</v>
      </c>
      <c r="BY993" s="227">
        <v>14</v>
      </c>
      <c r="BZ993" s="227">
        <v>11</v>
      </c>
      <c r="CA993" s="226">
        <v>0</v>
      </c>
      <c r="CB993" s="226">
        <f>IFERROR(VLOOKUP($G993,[12]ITEM!$B$2:$AC$939,26,0),0)</f>
        <v>0</v>
      </c>
      <c r="CC993" s="226">
        <f>IFERROR(VLOOKUP($G993,[12]ITEM!$B$2:$AC$939,27,0),0)</f>
        <v>0</v>
      </c>
      <c r="CD993" s="226">
        <f>IFERROR(VLOOKUP($G993,[12]ITEM!$B$2:$AC$939,28,0),0)</f>
        <v>0</v>
      </c>
      <c r="CE993" s="227">
        <v>0</v>
      </c>
      <c r="CF993" s="227">
        <v>0</v>
      </c>
      <c r="CG993" s="227">
        <v>0</v>
      </c>
      <c r="CH993" s="227">
        <v>0</v>
      </c>
      <c r="CI993" s="375"/>
      <c r="CJ993" s="226">
        <f t="shared" si="407"/>
        <v>18</v>
      </c>
      <c r="CK993" s="226">
        <f t="shared" si="407"/>
        <v>24</v>
      </c>
      <c r="CL993" s="226">
        <f t="shared" si="407"/>
        <v>26</v>
      </c>
      <c r="CM993" s="226">
        <f t="shared" si="407"/>
        <v>27</v>
      </c>
      <c r="CN993" s="227">
        <f t="shared" si="407"/>
        <v>50</v>
      </c>
      <c r="CO993" s="227">
        <f t="shared" si="395"/>
        <v>58.447999999999993</v>
      </c>
      <c r="CP993" s="227">
        <f t="shared" si="395"/>
        <v>63.315008000000006</v>
      </c>
      <c r="CQ993" s="227">
        <f t="shared" si="395"/>
        <v>71.703708652828567</v>
      </c>
      <c r="CR993" s="226">
        <v>1</v>
      </c>
      <c r="CS993" s="226">
        <v>1</v>
      </c>
      <c r="CT993" s="226">
        <v>1</v>
      </c>
      <c r="CU993" s="226">
        <v>2</v>
      </c>
      <c r="CV993" s="227">
        <f t="shared" si="398"/>
        <v>17</v>
      </c>
      <c r="CW993" s="227">
        <f>CV993*(1+('[13]GROWTH (YoY)'!AR993/100))</f>
        <v>19.447999999999997</v>
      </c>
      <c r="CX993" s="227">
        <f>CW993*(1+('[13]GROWTH (YoY)'!AS993/100))</f>
        <v>21.315008000000006</v>
      </c>
      <c r="CY993" s="227">
        <f>CX993*(1+('[13]GROWTH (YoY)'!AT993/100))</f>
        <v>22.703708652828563</v>
      </c>
      <c r="CZ993" s="226">
        <v>14</v>
      </c>
      <c r="DA993" s="226">
        <v>20</v>
      </c>
      <c r="DB993" s="226">
        <v>21</v>
      </c>
      <c r="DC993" s="226">
        <v>21</v>
      </c>
      <c r="DD993" s="227">
        <v>30</v>
      </c>
      <c r="DE993" s="227">
        <v>35</v>
      </c>
      <c r="DF993" s="227">
        <v>38</v>
      </c>
      <c r="DG993" s="227">
        <v>45</v>
      </c>
      <c r="DH993" s="226">
        <v>3</v>
      </c>
      <c r="DI993" s="226">
        <v>3</v>
      </c>
      <c r="DJ993" s="226">
        <v>4</v>
      </c>
      <c r="DK993" s="226">
        <v>4</v>
      </c>
      <c r="DL993" s="227">
        <v>3</v>
      </c>
      <c r="DM993" s="227">
        <v>4</v>
      </c>
      <c r="DN993" s="227">
        <v>4</v>
      </c>
      <c r="DO993" s="227">
        <v>4</v>
      </c>
      <c r="DP993" s="376">
        <f t="shared" si="392"/>
        <v>0</v>
      </c>
      <c r="DQ993" s="226">
        <f t="shared" si="392"/>
        <v>-4</v>
      </c>
      <c r="DR993" s="226">
        <f t="shared" si="392"/>
        <v>-6</v>
      </c>
      <c r="DS993" s="226">
        <f t="shared" si="414"/>
        <v>-3</v>
      </c>
      <c r="DT993" s="227">
        <f t="shared" si="414"/>
        <v>0</v>
      </c>
      <c r="DU993" s="227">
        <f t="shared" si="414"/>
        <v>-5.4479999999999933</v>
      </c>
      <c r="DV993" s="227">
        <f t="shared" si="414"/>
        <v>-3.3150080000000059</v>
      </c>
      <c r="DW993" s="227">
        <f t="shared" si="414"/>
        <v>-3.703708652828567</v>
      </c>
      <c r="DX993" s="377">
        <f t="shared" si="397"/>
        <v>0.4</v>
      </c>
      <c r="DY993" s="377">
        <f t="shared" si="397"/>
        <v>0.37804878048780488</v>
      </c>
      <c r="DZ993" s="377">
        <f t="shared" si="397"/>
        <v>0.37234042553191488</v>
      </c>
      <c r="EA993" s="377">
        <f t="shared" si="396"/>
        <v>0.34951456310679613</v>
      </c>
      <c r="EB993" s="378">
        <f t="shared" si="396"/>
        <v>0.41791044776119401</v>
      </c>
      <c r="EC993" s="378">
        <f t="shared" si="396"/>
        <v>0.42173913043478262</v>
      </c>
      <c r="ED993" s="378">
        <f t="shared" si="396"/>
        <v>0.42063492063492064</v>
      </c>
      <c r="EE993" s="378">
        <f t="shared" si="393"/>
        <v>0.41064638783269963</v>
      </c>
      <c r="EG993" s="226">
        <v>55</v>
      </c>
      <c r="EH993" s="226">
        <v>22</v>
      </c>
      <c r="EI993" s="226">
        <v>33</v>
      </c>
      <c r="EJ993" s="226">
        <v>15</v>
      </c>
      <c r="EK993" s="226">
        <v>12</v>
      </c>
      <c r="EL993" s="226">
        <v>1169</v>
      </c>
      <c r="EM993" s="226">
        <v>957</v>
      </c>
      <c r="EN993" s="379">
        <f t="shared" si="402"/>
        <v>0.4</v>
      </c>
      <c r="EO993" s="226">
        <f t="shared" si="403"/>
        <v>45.454545454545453</v>
      </c>
      <c r="EP993" s="379">
        <f t="shared" si="404"/>
        <v>0.21818181818181817</v>
      </c>
      <c r="EQ993" s="226">
        <f t="shared" si="405"/>
        <v>10265.183917878529</v>
      </c>
      <c r="ER993" s="226">
        <f t="shared" si="406"/>
        <v>1306.1650992685475</v>
      </c>
      <c r="ES993" s="292"/>
      <c r="ET993" s="227">
        <v>201</v>
      </c>
      <c r="EU993" s="227">
        <v>84</v>
      </c>
      <c r="EV993" s="227">
        <v>117</v>
      </c>
      <c r="EW993" s="227">
        <v>57</v>
      </c>
      <c r="EX993" s="227">
        <v>107</v>
      </c>
      <c r="EY993" s="227">
        <v>3486</v>
      </c>
      <c r="EZ993" s="227">
        <v>3228</v>
      </c>
      <c r="FA993" s="380">
        <f t="shared" si="408"/>
        <v>0.41791044776119401</v>
      </c>
      <c r="FB993" s="228">
        <f t="shared" si="409"/>
        <v>48.717948717948715</v>
      </c>
      <c r="FC993" s="380">
        <f t="shared" si="410"/>
        <v>0.53233830845771146</v>
      </c>
      <c r="FD993" s="227">
        <f t="shared" si="411"/>
        <v>30694.205393000575</v>
      </c>
      <c r="FE993" s="227">
        <f t="shared" si="412"/>
        <v>1471.4993804213136</v>
      </c>
      <c r="FF993" s="227">
        <v>117</v>
      </c>
      <c r="FG993" s="228">
        <f t="shared" si="399"/>
        <v>47.863247863247864</v>
      </c>
      <c r="FH993" s="227">
        <v>56</v>
      </c>
      <c r="FI993" s="227">
        <v>117</v>
      </c>
      <c r="FJ993" s="227">
        <v>2</v>
      </c>
      <c r="FK993" s="227">
        <f t="shared" si="400"/>
        <v>59</v>
      </c>
      <c r="FL993" s="227">
        <v>12</v>
      </c>
      <c r="FM993" s="227">
        <f t="shared" si="401"/>
        <v>47</v>
      </c>
      <c r="FZ993" s="229"/>
      <c r="GA993" s="229"/>
      <c r="GB993" s="229"/>
      <c r="GC993" s="229"/>
      <c r="GD993" s="229"/>
    </row>
    <row r="994" spans="1:186" s="368" customFormat="1">
      <c r="A994" s="287" t="s">
        <v>2304</v>
      </c>
      <c r="B994" s="369" t="s">
        <v>2305</v>
      </c>
      <c r="C994" s="287" t="s">
        <v>2382</v>
      </c>
      <c r="D994" s="287" t="s">
        <v>87</v>
      </c>
      <c r="E994" s="369" t="s">
        <v>2383</v>
      </c>
      <c r="F994" s="287">
        <v>991</v>
      </c>
      <c r="G994" s="392" t="s">
        <v>2398</v>
      </c>
      <c r="H994" s="392" t="s">
        <v>2399</v>
      </c>
      <c r="I994" s="370" t="s">
        <v>2310</v>
      </c>
      <c r="J994" s="410" t="s">
        <v>2311</v>
      </c>
      <c r="K994" s="370" t="s">
        <v>1164</v>
      </c>
      <c r="L994" s="410" t="s">
        <v>2218</v>
      </c>
      <c r="M994" s="410" t="s">
        <v>3124</v>
      </c>
      <c r="N994" s="372">
        <v>1</v>
      </c>
      <c r="O994" s="373">
        <v>28</v>
      </c>
      <c r="P994" s="373">
        <v>40</v>
      </c>
      <c r="Q994" s="373">
        <v>55</v>
      </c>
      <c r="R994" s="373">
        <v>65</v>
      </c>
      <c r="S994" s="374">
        <v>54</v>
      </c>
      <c r="T994" s="374">
        <v>61</v>
      </c>
      <c r="U994" s="374">
        <v>68</v>
      </c>
      <c r="V994" s="374">
        <v>73</v>
      </c>
      <c r="W994" s="373">
        <v>12</v>
      </c>
      <c r="X994" s="373">
        <v>14</v>
      </c>
      <c r="Y994" s="373">
        <v>25</v>
      </c>
      <c r="Z994" s="373">
        <v>31</v>
      </c>
      <c r="AA994" s="374">
        <v>25</v>
      </c>
      <c r="AB994" s="374">
        <v>28</v>
      </c>
      <c r="AC994" s="374">
        <v>31</v>
      </c>
      <c r="AD994" s="374">
        <v>32</v>
      </c>
      <c r="AE994" s="373">
        <v>1</v>
      </c>
      <c r="AF994" s="373">
        <v>1</v>
      </c>
      <c r="AG994" s="373">
        <v>1</v>
      </c>
      <c r="AH994" s="373">
        <v>1</v>
      </c>
      <c r="AI994" s="374">
        <v>1</v>
      </c>
      <c r="AJ994" s="374">
        <v>1</v>
      </c>
      <c r="AK994" s="374">
        <v>1</v>
      </c>
      <c r="AL994" s="374">
        <v>1</v>
      </c>
      <c r="AM994" s="226">
        <v>15</v>
      </c>
      <c r="AN994" s="226">
        <v>27</v>
      </c>
      <c r="AO994" s="226">
        <v>30</v>
      </c>
      <c r="AP994" s="226">
        <v>34</v>
      </c>
      <c r="AQ994" s="227">
        <v>30</v>
      </c>
      <c r="AR994" s="227">
        <v>34</v>
      </c>
      <c r="AS994" s="227">
        <v>37</v>
      </c>
      <c r="AT994" s="227">
        <v>40</v>
      </c>
      <c r="AU994" s="226">
        <v>7</v>
      </c>
      <c r="AV994" s="226">
        <v>14</v>
      </c>
      <c r="AW994" s="226">
        <v>15</v>
      </c>
      <c r="AX994" s="226">
        <v>17</v>
      </c>
      <c r="AY994" s="227">
        <v>16</v>
      </c>
      <c r="AZ994" s="227">
        <v>18</v>
      </c>
      <c r="BA994" s="227">
        <v>20</v>
      </c>
      <c r="BB994" s="227">
        <v>21</v>
      </c>
      <c r="BC994" s="226">
        <f t="shared" si="413"/>
        <v>7</v>
      </c>
      <c r="BD994" s="226">
        <f t="shared" si="413"/>
        <v>9</v>
      </c>
      <c r="BE994" s="226">
        <f t="shared" si="413"/>
        <v>11</v>
      </c>
      <c r="BF994" s="226">
        <f t="shared" si="413"/>
        <v>13</v>
      </c>
      <c r="BG994" s="218">
        <f t="shared" si="394"/>
        <v>12</v>
      </c>
      <c r="BH994" s="218">
        <f t="shared" si="394"/>
        <v>13</v>
      </c>
      <c r="BI994" s="218">
        <f t="shared" si="394"/>
        <v>14</v>
      </c>
      <c r="BJ994" s="218">
        <f t="shared" si="394"/>
        <v>17</v>
      </c>
      <c r="BK994" s="226">
        <f t="shared" si="416"/>
        <v>1</v>
      </c>
      <c r="BL994" s="226">
        <f t="shared" si="416"/>
        <v>4</v>
      </c>
      <c r="BM994" s="226">
        <f t="shared" si="416"/>
        <v>4</v>
      </c>
      <c r="BN994" s="226">
        <f t="shared" si="416"/>
        <v>4</v>
      </c>
      <c r="BO994" s="227">
        <f t="shared" si="416"/>
        <v>2</v>
      </c>
      <c r="BP994" s="227">
        <f t="shared" si="415"/>
        <v>3</v>
      </c>
      <c r="BQ994" s="227">
        <f t="shared" si="415"/>
        <v>3</v>
      </c>
      <c r="BR994" s="227">
        <f t="shared" si="415"/>
        <v>2</v>
      </c>
      <c r="BS994" s="226">
        <v>1</v>
      </c>
      <c r="BT994" s="226">
        <v>4</v>
      </c>
      <c r="BU994" s="226">
        <v>4</v>
      </c>
      <c r="BV994" s="226">
        <v>4</v>
      </c>
      <c r="BW994" s="227">
        <v>2</v>
      </c>
      <c r="BX994" s="227">
        <v>3</v>
      </c>
      <c r="BY994" s="227">
        <v>3</v>
      </c>
      <c r="BZ994" s="227">
        <v>2</v>
      </c>
      <c r="CA994" s="226">
        <v>0</v>
      </c>
      <c r="CB994" s="226">
        <f>IFERROR(VLOOKUP($G994,[12]ITEM!$B$2:$AC$939,26,0),0)</f>
        <v>0</v>
      </c>
      <c r="CC994" s="226">
        <f>IFERROR(VLOOKUP($G994,[12]ITEM!$B$2:$AC$939,27,0),0)</f>
        <v>0</v>
      </c>
      <c r="CD994" s="226">
        <f>IFERROR(VLOOKUP($G994,[12]ITEM!$B$2:$AC$939,28,0),0)</f>
        <v>0</v>
      </c>
      <c r="CE994" s="227">
        <v>0</v>
      </c>
      <c r="CF994" s="227">
        <v>0</v>
      </c>
      <c r="CG994" s="227">
        <v>0</v>
      </c>
      <c r="CH994" s="227">
        <v>0</v>
      </c>
      <c r="CI994" s="375"/>
      <c r="CJ994" s="226">
        <f t="shared" si="407"/>
        <v>8</v>
      </c>
      <c r="CK994" s="226">
        <f t="shared" si="407"/>
        <v>12</v>
      </c>
      <c r="CL994" s="226">
        <f t="shared" si="407"/>
        <v>14</v>
      </c>
      <c r="CM994" s="226">
        <f t="shared" si="407"/>
        <v>15</v>
      </c>
      <c r="CN994" s="227">
        <f t="shared" si="407"/>
        <v>12</v>
      </c>
      <c r="CO994" s="227">
        <f t="shared" si="395"/>
        <v>14.516388222209802</v>
      </c>
      <c r="CP994" s="227">
        <f t="shared" si="395"/>
        <v>16.008676034168928</v>
      </c>
      <c r="CQ994" s="227">
        <f t="shared" si="395"/>
        <v>18.431289451882822</v>
      </c>
      <c r="CR994" s="226">
        <v>4</v>
      </c>
      <c r="CS994" s="226">
        <v>8</v>
      </c>
      <c r="CT994" s="226">
        <v>9</v>
      </c>
      <c r="CU994" s="226">
        <v>10</v>
      </c>
      <c r="CV994" s="227">
        <f t="shared" si="398"/>
        <v>4</v>
      </c>
      <c r="CW994" s="227">
        <f>CV994*(1+('[13]GROWTH (YoY)'!AR994/100))</f>
        <v>4.5163882222098017</v>
      </c>
      <c r="CX994" s="227">
        <f>CW994*(1+('[13]GROWTH (YoY)'!AS994/100))</f>
        <v>5.0086760341689276</v>
      </c>
      <c r="CY994" s="227">
        <f>CX994*(1+('[13]GROWTH (YoY)'!AT994/100))</f>
        <v>5.4312894518828232</v>
      </c>
      <c r="CZ994" s="226">
        <v>0</v>
      </c>
      <c r="DA994" s="226">
        <v>0</v>
      </c>
      <c r="DB994" s="226">
        <v>0</v>
      </c>
      <c r="DC994" s="226">
        <v>0</v>
      </c>
      <c r="DD994" s="227">
        <v>4</v>
      </c>
      <c r="DE994" s="227">
        <v>5</v>
      </c>
      <c r="DF994" s="227">
        <v>6</v>
      </c>
      <c r="DG994" s="227">
        <v>7</v>
      </c>
      <c r="DH994" s="226">
        <v>4</v>
      </c>
      <c r="DI994" s="226">
        <v>4</v>
      </c>
      <c r="DJ994" s="226">
        <v>5</v>
      </c>
      <c r="DK994" s="226">
        <v>5</v>
      </c>
      <c r="DL994" s="227">
        <v>4</v>
      </c>
      <c r="DM994" s="227">
        <v>5</v>
      </c>
      <c r="DN994" s="227">
        <v>5</v>
      </c>
      <c r="DO994" s="227">
        <v>6</v>
      </c>
      <c r="DP994" s="376">
        <f t="shared" si="392"/>
        <v>-1</v>
      </c>
      <c r="DQ994" s="226">
        <f t="shared" si="392"/>
        <v>-3</v>
      </c>
      <c r="DR994" s="226">
        <f t="shared" si="392"/>
        <v>-3</v>
      </c>
      <c r="DS994" s="226">
        <f t="shared" si="414"/>
        <v>-2</v>
      </c>
      <c r="DT994" s="227">
        <f t="shared" si="414"/>
        <v>0</v>
      </c>
      <c r="DU994" s="227">
        <f t="shared" si="414"/>
        <v>-1.5163882222098017</v>
      </c>
      <c r="DV994" s="227">
        <f t="shared" si="414"/>
        <v>-2.0086760341689285</v>
      </c>
      <c r="DW994" s="227">
        <f t="shared" si="414"/>
        <v>-1.4312894518828223</v>
      </c>
      <c r="DX994" s="377">
        <f t="shared" si="397"/>
        <v>0.42857142857142855</v>
      </c>
      <c r="DY994" s="377">
        <f t="shared" si="397"/>
        <v>0.35</v>
      </c>
      <c r="DZ994" s="377">
        <f t="shared" si="397"/>
        <v>0.45454545454545453</v>
      </c>
      <c r="EA994" s="377">
        <f t="shared" si="396"/>
        <v>0.47692307692307695</v>
      </c>
      <c r="EB994" s="378">
        <f t="shared" si="396"/>
        <v>0.46296296296296297</v>
      </c>
      <c r="EC994" s="378">
        <f t="shared" si="396"/>
        <v>0.45901639344262296</v>
      </c>
      <c r="ED994" s="378">
        <f t="shared" si="396"/>
        <v>0.45588235294117646</v>
      </c>
      <c r="EE994" s="378">
        <f t="shared" si="393"/>
        <v>0.43835616438356162</v>
      </c>
      <c r="EG994" s="226">
        <v>28</v>
      </c>
      <c r="EH994" s="226">
        <v>12</v>
      </c>
      <c r="EI994" s="226">
        <v>15</v>
      </c>
      <c r="EJ994" s="226">
        <v>7</v>
      </c>
      <c r="EK994" s="226">
        <v>7</v>
      </c>
      <c r="EL994" s="226">
        <v>393</v>
      </c>
      <c r="EM994" s="226">
        <v>355</v>
      </c>
      <c r="EN994" s="379">
        <f t="shared" si="402"/>
        <v>0.42857142857142855</v>
      </c>
      <c r="EO994" s="226">
        <f t="shared" si="403"/>
        <v>46.666666666666664</v>
      </c>
      <c r="EP994" s="379">
        <f t="shared" si="404"/>
        <v>0.25</v>
      </c>
      <c r="EQ994" s="226">
        <f t="shared" si="405"/>
        <v>17811.704834605596</v>
      </c>
      <c r="ER994" s="226">
        <f t="shared" si="406"/>
        <v>1643.1924882629107</v>
      </c>
      <c r="ES994" s="292"/>
      <c r="ET994" s="227">
        <v>54</v>
      </c>
      <c r="EU994" s="227">
        <v>25</v>
      </c>
      <c r="EV994" s="227">
        <v>30</v>
      </c>
      <c r="EW994" s="227">
        <v>16</v>
      </c>
      <c r="EX994" s="227">
        <v>11</v>
      </c>
      <c r="EY994" s="227">
        <v>652</v>
      </c>
      <c r="EZ994" s="227">
        <v>614</v>
      </c>
      <c r="FA994" s="380">
        <f t="shared" si="408"/>
        <v>0.46296296296296297</v>
      </c>
      <c r="FB994" s="228">
        <f t="shared" si="409"/>
        <v>53.333333333333336</v>
      </c>
      <c r="FC994" s="380">
        <f t="shared" si="410"/>
        <v>0.20370370370370369</v>
      </c>
      <c r="FD994" s="227">
        <f t="shared" si="411"/>
        <v>16871.165644171779</v>
      </c>
      <c r="FE994" s="227">
        <f t="shared" si="412"/>
        <v>2171.5526601520087</v>
      </c>
      <c r="FF994" s="227">
        <v>30</v>
      </c>
      <c r="FG994" s="228">
        <f t="shared" si="399"/>
        <v>50</v>
      </c>
      <c r="FH994" s="227">
        <v>15</v>
      </c>
      <c r="FI994" s="227">
        <v>30</v>
      </c>
      <c r="FJ994" s="227">
        <v>0</v>
      </c>
      <c r="FK994" s="227">
        <f t="shared" si="400"/>
        <v>15</v>
      </c>
      <c r="FL994" s="227">
        <v>3</v>
      </c>
      <c r="FM994" s="227">
        <f t="shared" si="401"/>
        <v>12</v>
      </c>
      <c r="FZ994" s="229"/>
      <c r="GA994" s="229"/>
      <c r="GB994" s="229"/>
      <c r="GC994" s="229"/>
      <c r="GD994" s="229"/>
    </row>
    <row r="995" spans="1:186" s="368" customFormat="1">
      <c r="A995" s="287" t="s">
        <v>2304</v>
      </c>
      <c r="B995" s="369" t="s">
        <v>2305</v>
      </c>
      <c r="C995" s="287" t="s">
        <v>2382</v>
      </c>
      <c r="D995" s="287" t="s">
        <v>87</v>
      </c>
      <c r="E995" s="369" t="s">
        <v>2383</v>
      </c>
      <c r="F995" s="287">
        <v>992</v>
      </c>
      <c r="G995" s="392" t="s">
        <v>2400</v>
      </c>
      <c r="H995" s="392" t="s">
        <v>2401</v>
      </c>
      <c r="I995" s="370" t="s">
        <v>2310</v>
      </c>
      <c r="J995" s="410" t="s">
        <v>2311</v>
      </c>
      <c r="K995" s="370" t="s">
        <v>1164</v>
      </c>
      <c r="L995" s="410" t="s">
        <v>2218</v>
      </c>
      <c r="M995" s="410" t="s">
        <v>3124</v>
      </c>
      <c r="N995" s="372">
        <v>1</v>
      </c>
      <c r="O995" s="373">
        <v>2</v>
      </c>
      <c r="P995" s="373">
        <v>7</v>
      </c>
      <c r="Q995" s="373">
        <v>9</v>
      </c>
      <c r="R995" s="373">
        <v>10</v>
      </c>
      <c r="S995" s="374">
        <v>27</v>
      </c>
      <c r="T995" s="374">
        <v>32</v>
      </c>
      <c r="U995" s="374">
        <v>34</v>
      </c>
      <c r="V995" s="374">
        <v>40</v>
      </c>
      <c r="W995" s="373">
        <v>1</v>
      </c>
      <c r="X995" s="373">
        <v>5</v>
      </c>
      <c r="Y995" s="373">
        <v>6</v>
      </c>
      <c r="Z995" s="373">
        <v>7</v>
      </c>
      <c r="AA995" s="374">
        <v>12</v>
      </c>
      <c r="AB995" s="374">
        <v>14</v>
      </c>
      <c r="AC995" s="374">
        <v>15</v>
      </c>
      <c r="AD995" s="374">
        <v>19</v>
      </c>
      <c r="AE995" s="373">
        <v>0</v>
      </c>
      <c r="AF995" s="373">
        <v>0</v>
      </c>
      <c r="AG995" s="373">
        <v>0</v>
      </c>
      <c r="AH995" s="373">
        <v>0</v>
      </c>
      <c r="AI995" s="374">
        <v>0</v>
      </c>
      <c r="AJ995" s="374">
        <v>1</v>
      </c>
      <c r="AK995" s="374">
        <v>1</v>
      </c>
      <c r="AL995" s="374">
        <v>1</v>
      </c>
      <c r="AM995" s="226">
        <v>1</v>
      </c>
      <c r="AN995" s="226">
        <v>2</v>
      </c>
      <c r="AO995" s="226">
        <v>3</v>
      </c>
      <c r="AP995" s="226">
        <v>3</v>
      </c>
      <c r="AQ995" s="227">
        <v>15</v>
      </c>
      <c r="AR995" s="227">
        <v>18</v>
      </c>
      <c r="AS995" s="227">
        <v>19</v>
      </c>
      <c r="AT995" s="227">
        <v>21</v>
      </c>
      <c r="AU995" s="226">
        <v>1</v>
      </c>
      <c r="AV995" s="226">
        <v>1</v>
      </c>
      <c r="AW995" s="226">
        <v>1</v>
      </c>
      <c r="AX995" s="226">
        <v>1</v>
      </c>
      <c r="AY995" s="227">
        <v>9</v>
      </c>
      <c r="AZ995" s="227">
        <v>11</v>
      </c>
      <c r="BA995" s="227">
        <v>12</v>
      </c>
      <c r="BB995" s="227">
        <v>13</v>
      </c>
      <c r="BC995" s="226">
        <f t="shared" si="413"/>
        <v>0</v>
      </c>
      <c r="BD995" s="226">
        <f t="shared" si="413"/>
        <v>1</v>
      </c>
      <c r="BE995" s="226">
        <f t="shared" si="413"/>
        <v>2</v>
      </c>
      <c r="BF995" s="226">
        <f t="shared" si="413"/>
        <v>2</v>
      </c>
      <c r="BG995" s="218">
        <f t="shared" si="394"/>
        <v>6</v>
      </c>
      <c r="BH995" s="218">
        <f t="shared" si="394"/>
        <v>7</v>
      </c>
      <c r="BI995" s="218">
        <f t="shared" si="394"/>
        <v>6</v>
      </c>
      <c r="BJ995" s="218">
        <f t="shared" si="394"/>
        <v>8</v>
      </c>
      <c r="BK995" s="226">
        <f t="shared" si="416"/>
        <v>0</v>
      </c>
      <c r="BL995" s="226">
        <f t="shared" si="416"/>
        <v>0</v>
      </c>
      <c r="BM995" s="226">
        <f t="shared" si="416"/>
        <v>0</v>
      </c>
      <c r="BN995" s="226">
        <f t="shared" si="416"/>
        <v>0</v>
      </c>
      <c r="BO995" s="227">
        <f t="shared" si="416"/>
        <v>0</v>
      </c>
      <c r="BP995" s="227">
        <f t="shared" si="415"/>
        <v>0</v>
      </c>
      <c r="BQ995" s="227">
        <f t="shared" si="415"/>
        <v>1</v>
      </c>
      <c r="BR995" s="227">
        <f t="shared" si="415"/>
        <v>0</v>
      </c>
      <c r="BS995" s="226">
        <v>0</v>
      </c>
      <c r="BT995" s="226">
        <v>0</v>
      </c>
      <c r="BU995" s="226">
        <v>0</v>
      </c>
      <c r="BV995" s="226">
        <v>0</v>
      </c>
      <c r="BW995" s="227">
        <v>0</v>
      </c>
      <c r="BX995" s="227">
        <v>0</v>
      </c>
      <c r="BY995" s="227">
        <v>1</v>
      </c>
      <c r="BZ995" s="227">
        <v>0</v>
      </c>
      <c r="CA995" s="226">
        <v>0</v>
      </c>
      <c r="CB995" s="226">
        <f>IFERROR(VLOOKUP($G995,[12]ITEM!$B$2:$AC$939,26,0),0)</f>
        <v>0</v>
      </c>
      <c r="CC995" s="226">
        <f>IFERROR(VLOOKUP($G995,[12]ITEM!$B$2:$AC$939,27,0),0)</f>
        <v>0</v>
      </c>
      <c r="CD995" s="226">
        <f>IFERROR(VLOOKUP($G995,[12]ITEM!$B$2:$AC$939,28,0),0)</f>
        <v>0</v>
      </c>
      <c r="CE995" s="227">
        <v>0</v>
      </c>
      <c r="CF995" s="227">
        <v>0</v>
      </c>
      <c r="CG995" s="227">
        <v>0</v>
      </c>
      <c r="CH995" s="227">
        <v>0</v>
      </c>
      <c r="CI995" s="375"/>
      <c r="CJ995" s="226">
        <f t="shared" si="407"/>
        <v>1</v>
      </c>
      <c r="CK995" s="226">
        <f t="shared" si="407"/>
        <v>1</v>
      </c>
      <c r="CL995" s="226">
        <f t="shared" si="407"/>
        <v>2</v>
      </c>
      <c r="CM995" s="226">
        <f t="shared" si="407"/>
        <v>2</v>
      </c>
      <c r="CN995" s="227">
        <f t="shared" si="407"/>
        <v>6</v>
      </c>
      <c r="CO995" s="227">
        <f t="shared" si="395"/>
        <v>7.0649060065186777</v>
      </c>
      <c r="CP995" s="227">
        <f t="shared" si="395"/>
        <v>7.583769583069067</v>
      </c>
      <c r="CQ995" s="227">
        <f t="shared" si="395"/>
        <v>8.2893265971793024</v>
      </c>
      <c r="CR995" s="226">
        <v>1</v>
      </c>
      <c r="CS995" s="226">
        <v>1</v>
      </c>
      <c r="CT995" s="226">
        <v>2</v>
      </c>
      <c r="CU995" s="226">
        <v>2</v>
      </c>
      <c r="CV995" s="227">
        <f t="shared" si="398"/>
        <v>6</v>
      </c>
      <c r="CW995" s="227">
        <f>CV995*(1+('[13]GROWTH (YoY)'!AR995/100))</f>
        <v>7.0649060065186777</v>
      </c>
      <c r="CX995" s="227">
        <f>CW995*(1+('[13]GROWTH (YoY)'!AS995/100))</f>
        <v>7.583769583069067</v>
      </c>
      <c r="CY995" s="227">
        <f>CX995*(1+('[13]GROWTH (YoY)'!AT995/100))</f>
        <v>8.2893265971793024</v>
      </c>
      <c r="CZ995" s="226">
        <v>0</v>
      </c>
      <c r="DA995" s="226">
        <v>0</v>
      </c>
      <c r="DB995" s="226">
        <v>0</v>
      </c>
      <c r="DC995" s="226">
        <v>0</v>
      </c>
      <c r="DD995" s="227">
        <v>0</v>
      </c>
      <c r="DE995" s="227">
        <v>0</v>
      </c>
      <c r="DF995" s="227">
        <v>0</v>
      </c>
      <c r="DG995" s="227">
        <v>0</v>
      </c>
      <c r="DH995" s="226">
        <v>0</v>
      </c>
      <c r="DI995" s="226">
        <v>0</v>
      </c>
      <c r="DJ995" s="226">
        <v>0</v>
      </c>
      <c r="DK995" s="226">
        <v>0</v>
      </c>
      <c r="DL995" s="227">
        <v>0</v>
      </c>
      <c r="DM995" s="227">
        <v>0</v>
      </c>
      <c r="DN995" s="227">
        <v>0</v>
      </c>
      <c r="DO995" s="227">
        <v>0</v>
      </c>
      <c r="DP995" s="376">
        <f t="shared" si="392"/>
        <v>-1</v>
      </c>
      <c r="DQ995" s="226">
        <f t="shared" si="392"/>
        <v>0</v>
      </c>
      <c r="DR995" s="226">
        <f t="shared" si="392"/>
        <v>0</v>
      </c>
      <c r="DS995" s="226">
        <f t="shared" si="414"/>
        <v>0</v>
      </c>
      <c r="DT995" s="227">
        <f t="shared" si="414"/>
        <v>0</v>
      </c>
      <c r="DU995" s="227">
        <f t="shared" si="414"/>
        <v>-6.4906006518677728E-2</v>
      </c>
      <c r="DV995" s="227">
        <f t="shared" si="414"/>
        <v>-1.583769583069067</v>
      </c>
      <c r="DW995" s="227">
        <f t="shared" si="414"/>
        <v>-0.28932659717930242</v>
      </c>
      <c r="DX995" s="377">
        <f t="shared" si="397"/>
        <v>0.5</v>
      </c>
      <c r="DY995" s="377">
        <f t="shared" si="397"/>
        <v>0.7142857142857143</v>
      </c>
      <c r="DZ995" s="377">
        <f t="shared" si="397"/>
        <v>0.66666666666666663</v>
      </c>
      <c r="EA995" s="377">
        <f t="shared" si="396"/>
        <v>0.7</v>
      </c>
      <c r="EB995" s="378">
        <f t="shared" si="396"/>
        <v>0.44444444444444442</v>
      </c>
      <c r="EC995" s="378">
        <f t="shared" si="396"/>
        <v>0.4375</v>
      </c>
      <c r="ED995" s="378">
        <f t="shared" si="396"/>
        <v>0.44117647058823528</v>
      </c>
      <c r="EE995" s="378">
        <f t="shared" si="393"/>
        <v>0.47499999999999998</v>
      </c>
      <c r="EG995" s="226">
        <v>2</v>
      </c>
      <c r="EH995" s="226">
        <v>1</v>
      </c>
      <c r="EI995" s="226">
        <v>1</v>
      </c>
      <c r="EJ995" s="226">
        <v>1</v>
      </c>
      <c r="EK995" s="226">
        <v>0</v>
      </c>
      <c r="EL995" s="226">
        <v>33</v>
      </c>
      <c r="EM995" s="226">
        <v>27</v>
      </c>
      <c r="EN995" s="379">
        <f t="shared" si="402"/>
        <v>0.5</v>
      </c>
      <c r="EO995" s="226">
        <f t="shared" si="403"/>
        <v>100</v>
      </c>
      <c r="EP995" s="379">
        <f t="shared" si="404"/>
        <v>0</v>
      </c>
      <c r="EQ995" s="226">
        <f t="shared" si="405"/>
        <v>0</v>
      </c>
      <c r="ER995" s="226">
        <f t="shared" si="406"/>
        <v>3086.4197530864199</v>
      </c>
      <c r="ES995" s="292"/>
      <c r="ET995" s="227">
        <v>27</v>
      </c>
      <c r="EU995" s="227">
        <v>12</v>
      </c>
      <c r="EV995" s="227">
        <v>15</v>
      </c>
      <c r="EW995" s="227">
        <v>9</v>
      </c>
      <c r="EX995" s="227">
        <v>98</v>
      </c>
      <c r="EY995" s="227">
        <v>311</v>
      </c>
      <c r="EZ995" s="227">
        <v>308</v>
      </c>
      <c r="FA995" s="380">
        <f t="shared" si="408"/>
        <v>0.44444444444444442</v>
      </c>
      <c r="FB995" s="228">
        <f t="shared" si="409"/>
        <v>60</v>
      </c>
      <c r="FC995" s="380">
        <f t="shared" si="410"/>
        <v>3.6296296296296298</v>
      </c>
      <c r="FD995" s="227">
        <f t="shared" si="411"/>
        <v>315112.54019292607</v>
      </c>
      <c r="FE995" s="227">
        <f t="shared" si="412"/>
        <v>2435.0649350649351</v>
      </c>
      <c r="FF995" s="227">
        <v>15</v>
      </c>
      <c r="FG995" s="228">
        <f t="shared" si="399"/>
        <v>46.666666666666664</v>
      </c>
      <c r="FH995" s="227">
        <v>7</v>
      </c>
      <c r="FI995" s="227">
        <v>15</v>
      </c>
      <c r="FJ995" s="227">
        <v>0</v>
      </c>
      <c r="FK995" s="227">
        <f t="shared" si="400"/>
        <v>8</v>
      </c>
      <c r="FL995" s="227">
        <v>2</v>
      </c>
      <c r="FM995" s="227">
        <f t="shared" si="401"/>
        <v>6</v>
      </c>
      <c r="FZ995" s="229"/>
      <c r="GA995" s="229"/>
      <c r="GB995" s="229"/>
      <c r="GC995" s="229"/>
      <c r="GD995" s="229"/>
    </row>
    <row r="996" spans="1:186" s="368" customFormat="1">
      <c r="A996" s="287" t="s">
        <v>2304</v>
      </c>
      <c r="B996" s="369" t="s">
        <v>2305</v>
      </c>
      <c r="C996" s="287" t="s">
        <v>2382</v>
      </c>
      <c r="D996" s="287" t="s">
        <v>87</v>
      </c>
      <c r="E996" s="369" t="s">
        <v>2383</v>
      </c>
      <c r="F996" s="287">
        <v>993</v>
      </c>
      <c r="G996" s="392" t="s">
        <v>2402</v>
      </c>
      <c r="H996" s="392" t="s">
        <v>2403</v>
      </c>
      <c r="I996" s="370" t="s">
        <v>2310</v>
      </c>
      <c r="J996" s="410" t="s">
        <v>2311</v>
      </c>
      <c r="K996" s="370" t="s">
        <v>1164</v>
      </c>
      <c r="L996" s="410" t="s">
        <v>2218</v>
      </c>
      <c r="M996" s="410" t="s">
        <v>3124</v>
      </c>
      <c r="N996" s="372">
        <v>1</v>
      </c>
      <c r="O996" s="373">
        <v>35</v>
      </c>
      <c r="P996" s="373">
        <v>52</v>
      </c>
      <c r="Q996" s="373">
        <v>60</v>
      </c>
      <c r="R996" s="373">
        <v>70</v>
      </c>
      <c r="S996" s="374">
        <v>192</v>
      </c>
      <c r="T996" s="374">
        <v>219</v>
      </c>
      <c r="U996" s="374">
        <v>224</v>
      </c>
      <c r="V996" s="374">
        <v>229</v>
      </c>
      <c r="W996" s="373">
        <v>15</v>
      </c>
      <c r="X996" s="373">
        <v>21</v>
      </c>
      <c r="Y996" s="373">
        <v>24</v>
      </c>
      <c r="Z996" s="373">
        <v>28</v>
      </c>
      <c r="AA996" s="374">
        <v>78</v>
      </c>
      <c r="AB996" s="374">
        <v>89</v>
      </c>
      <c r="AC996" s="374">
        <v>91</v>
      </c>
      <c r="AD996" s="374">
        <v>92</v>
      </c>
      <c r="AE996" s="373">
        <v>1</v>
      </c>
      <c r="AF996" s="373">
        <v>1</v>
      </c>
      <c r="AG996" s="373">
        <v>1</v>
      </c>
      <c r="AH996" s="373">
        <v>1</v>
      </c>
      <c r="AI996" s="374">
        <v>4</v>
      </c>
      <c r="AJ996" s="374">
        <v>4</v>
      </c>
      <c r="AK996" s="374">
        <v>4</v>
      </c>
      <c r="AL996" s="374">
        <v>4</v>
      </c>
      <c r="AM996" s="226">
        <v>20</v>
      </c>
      <c r="AN996" s="226">
        <v>32</v>
      </c>
      <c r="AO996" s="226">
        <v>36</v>
      </c>
      <c r="AP996" s="226">
        <v>41</v>
      </c>
      <c r="AQ996" s="227">
        <v>114</v>
      </c>
      <c r="AR996" s="227">
        <v>130</v>
      </c>
      <c r="AS996" s="227">
        <v>133</v>
      </c>
      <c r="AT996" s="227">
        <v>138</v>
      </c>
      <c r="AU996" s="226">
        <v>11</v>
      </c>
      <c r="AV996" s="226">
        <v>16</v>
      </c>
      <c r="AW996" s="226">
        <v>19</v>
      </c>
      <c r="AX996" s="226">
        <v>21</v>
      </c>
      <c r="AY996" s="227">
        <v>59</v>
      </c>
      <c r="AZ996" s="227">
        <v>68</v>
      </c>
      <c r="BA996" s="227">
        <v>70</v>
      </c>
      <c r="BB996" s="227">
        <v>73</v>
      </c>
      <c r="BC996" s="226">
        <f t="shared" si="413"/>
        <v>9</v>
      </c>
      <c r="BD996" s="226">
        <f t="shared" si="413"/>
        <v>10</v>
      </c>
      <c r="BE996" s="226">
        <f t="shared" si="413"/>
        <v>2</v>
      </c>
      <c r="BF996" s="226">
        <f t="shared" si="413"/>
        <v>4</v>
      </c>
      <c r="BG996" s="218">
        <f t="shared" si="394"/>
        <v>47</v>
      </c>
      <c r="BH996" s="218">
        <f t="shared" si="394"/>
        <v>44</v>
      </c>
      <c r="BI996" s="218">
        <f t="shared" si="394"/>
        <v>45</v>
      </c>
      <c r="BJ996" s="218">
        <f t="shared" si="394"/>
        <v>54</v>
      </c>
      <c r="BK996" s="226">
        <f t="shared" si="416"/>
        <v>0</v>
      </c>
      <c r="BL996" s="226">
        <f t="shared" si="416"/>
        <v>6</v>
      </c>
      <c r="BM996" s="226">
        <f t="shared" si="416"/>
        <v>15</v>
      </c>
      <c r="BN996" s="226">
        <f t="shared" si="416"/>
        <v>16</v>
      </c>
      <c r="BO996" s="227">
        <f t="shared" si="416"/>
        <v>8</v>
      </c>
      <c r="BP996" s="227">
        <f t="shared" si="415"/>
        <v>18</v>
      </c>
      <c r="BQ996" s="227">
        <f t="shared" si="415"/>
        <v>18</v>
      </c>
      <c r="BR996" s="227">
        <f t="shared" si="415"/>
        <v>11</v>
      </c>
      <c r="BS996" s="226">
        <v>0</v>
      </c>
      <c r="BT996" s="226">
        <v>6</v>
      </c>
      <c r="BU996" s="226">
        <v>15</v>
      </c>
      <c r="BV996" s="226">
        <v>16</v>
      </c>
      <c r="BW996" s="227">
        <v>8</v>
      </c>
      <c r="BX996" s="227">
        <v>18</v>
      </c>
      <c r="BY996" s="227">
        <v>18</v>
      </c>
      <c r="BZ996" s="227">
        <v>11</v>
      </c>
      <c r="CA996" s="226">
        <v>0</v>
      </c>
      <c r="CB996" s="226">
        <f>IFERROR(VLOOKUP($G996,[12]ITEM!$B$2:$AC$939,26,0),0)</f>
        <v>0</v>
      </c>
      <c r="CC996" s="226">
        <f>IFERROR(VLOOKUP($G996,[12]ITEM!$B$2:$AC$939,27,0),0)</f>
        <v>0</v>
      </c>
      <c r="CD996" s="226">
        <f>IFERROR(VLOOKUP($G996,[12]ITEM!$B$2:$AC$939,28,0),0)</f>
        <v>0</v>
      </c>
      <c r="CE996" s="227">
        <v>0</v>
      </c>
      <c r="CF996" s="227">
        <v>0</v>
      </c>
      <c r="CG996" s="227">
        <v>0</v>
      </c>
      <c r="CH996" s="227">
        <v>0</v>
      </c>
      <c r="CI996" s="375"/>
      <c r="CJ996" s="226">
        <f t="shared" si="407"/>
        <v>9</v>
      </c>
      <c r="CK996" s="226">
        <f t="shared" si="407"/>
        <v>11</v>
      </c>
      <c r="CL996" s="226">
        <f t="shared" si="407"/>
        <v>11</v>
      </c>
      <c r="CM996" s="226">
        <f t="shared" si="407"/>
        <v>10</v>
      </c>
      <c r="CN996" s="227">
        <f t="shared" si="407"/>
        <v>47</v>
      </c>
      <c r="CO996" s="227">
        <f t="shared" si="395"/>
        <v>53.960999999999991</v>
      </c>
      <c r="CP996" s="227">
        <f t="shared" si="395"/>
        <v>55.467450079849833</v>
      </c>
      <c r="CQ996" s="227">
        <f t="shared" si="395"/>
        <v>62.420963654148849</v>
      </c>
      <c r="CR996" s="226">
        <v>-4</v>
      </c>
      <c r="CS996" s="226">
        <v>-6</v>
      </c>
      <c r="CT996" s="226">
        <v>-7</v>
      </c>
      <c r="CU996" s="226">
        <v>-8</v>
      </c>
      <c r="CV996" s="227">
        <f t="shared" si="398"/>
        <v>21</v>
      </c>
      <c r="CW996" s="227">
        <f>CV996*(1+('[13]GROWTH (YoY)'!AR996/100))</f>
        <v>23.960999999999991</v>
      </c>
      <c r="CX996" s="227">
        <f>CW996*(1+('[13]GROWTH (YoY)'!AS996/100))</f>
        <v>24.467450079849833</v>
      </c>
      <c r="CY996" s="227">
        <f>CX996*(1+('[13]GROWTH (YoY)'!AT996/100))</f>
        <v>25.420963654148853</v>
      </c>
      <c r="CZ996" s="226">
        <v>7</v>
      </c>
      <c r="DA996" s="226">
        <v>9</v>
      </c>
      <c r="DB996" s="226">
        <v>10</v>
      </c>
      <c r="DC996" s="226">
        <v>10</v>
      </c>
      <c r="DD996" s="227">
        <v>18</v>
      </c>
      <c r="DE996" s="227">
        <v>21</v>
      </c>
      <c r="DF996" s="227">
        <v>23</v>
      </c>
      <c r="DG996" s="227">
        <v>27</v>
      </c>
      <c r="DH996" s="226">
        <v>6</v>
      </c>
      <c r="DI996" s="226">
        <v>8</v>
      </c>
      <c r="DJ996" s="226">
        <v>8</v>
      </c>
      <c r="DK996" s="226">
        <v>8</v>
      </c>
      <c r="DL996" s="227">
        <v>8</v>
      </c>
      <c r="DM996" s="227">
        <v>9</v>
      </c>
      <c r="DN996" s="227">
        <v>8</v>
      </c>
      <c r="DO996" s="227">
        <v>10</v>
      </c>
      <c r="DP996" s="376">
        <f t="shared" si="392"/>
        <v>0</v>
      </c>
      <c r="DQ996" s="226">
        <f t="shared" si="392"/>
        <v>-1</v>
      </c>
      <c r="DR996" s="226">
        <f t="shared" si="392"/>
        <v>-9</v>
      </c>
      <c r="DS996" s="226">
        <f t="shared" si="414"/>
        <v>-6</v>
      </c>
      <c r="DT996" s="227">
        <f t="shared" si="414"/>
        <v>0</v>
      </c>
      <c r="DU996" s="227">
        <f t="shared" si="414"/>
        <v>-9.9609999999999914</v>
      </c>
      <c r="DV996" s="227">
        <f t="shared" si="414"/>
        <v>-10.467450079849833</v>
      </c>
      <c r="DW996" s="227">
        <f t="shared" si="414"/>
        <v>-8.4209636541488493</v>
      </c>
      <c r="DX996" s="377">
        <f t="shared" si="397"/>
        <v>0.42857142857142855</v>
      </c>
      <c r="DY996" s="377">
        <f t="shared" si="397"/>
        <v>0.40384615384615385</v>
      </c>
      <c r="DZ996" s="377">
        <f t="shared" si="397"/>
        <v>0.4</v>
      </c>
      <c r="EA996" s="377">
        <f t="shared" si="396"/>
        <v>0.4</v>
      </c>
      <c r="EB996" s="378">
        <f t="shared" si="396"/>
        <v>0.40625</v>
      </c>
      <c r="EC996" s="378">
        <f t="shared" si="396"/>
        <v>0.40639269406392692</v>
      </c>
      <c r="ED996" s="378">
        <f t="shared" si="396"/>
        <v>0.40625</v>
      </c>
      <c r="EE996" s="378">
        <f t="shared" si="393"/>
        <v>0.40174672489082969</v>
      </c>
      <c r="EG996" s="226">
        <v>35</v>
      </c>
      <c r="EH996" s="226">
        <v>15</v>
      </c>
      <c r="EI996" s="226">
        <v>20</v>
      </c>
      <c r="EJ996" s="226">
        <v>11</v>
      </c>
      <c r="EK996" s="226">
        <v>7</v>
      </c>
      <c r="EL996" s="226">
        <v>834</v>
      </c>
      <c r="EM996" s="226">
        <v>762</v>
      </c>
      <c r="EN996" s="379">
        <f t="shared" si="402"/>
        <v>0.42857142857142855</v>
      </c>
      <c r="EO996" s="226">
        <f t="shared" si="403"/>
        <v>55.000000000000007</v>
      </c>
      <c r="EP996" s="379">
        <f t="shared" si="404"/>
        <v>0.2</v>
      </c>
      <c r="EQ996" s="226">
        <f t="shared" si="405"/>
        <v>8393.2853717026373</v>
      </c>
      <c r="ER996" s="226">
        <f t="shared" si="406"/>
        <v>1202.9746281714786</v>
      </c>
      <c r="ES996" s="292"/>
      <c r="ET996" s="227">
        <v>192</v>
      </c>
      <c r="EU996" s="227">
        <v>78</v>
      </c>
      <c r="EV996" s="227">
        <v>114</v>
      </c>
      <c r="EW996" s="227">
        <v>59</v>
      </c>
      <c r="EX996" s="227">
        <v>47</v>
      </c>
      <c r="EY996" s="227">
        <v>2918</v>
      </c>
      <c r="EZ996" s="227">
        <v>2704</v>
      </c>
      <c r="FA996" s="380">
        <f t="shared" si="408"/>
        <v>0.40625</v>
      </c>
      <c r="FB996" s="228">
        <f t="shared" si="409"/>
        <v>51.754385964912288</v>
      </c>
      <c r="FC996" s="380">
        <f t="shared" si="410"/>
        <v>0.24479166666666666</v>
      </c>
      <c r="FD996" s="227">
        <f t="shared" si="411"/>
        <v>16106.92254969157</v>
      </c>
      <c r="FE996" s="227">
        <f t="shared" si="412"/>
        <v>1818.293885601578</v>
      </c>
      <c r="FF996" s="227">
        <v>114</v>
      </c>
      <c r="FG996" s="228">
        <f t="shared" si="399"/>
        <v>51.754385964912288</v>
      </c>
      <c r="FH996" s="227">
        <v>59</v>
      </c>
      <c r="FI996" s="227">
        <v>114</v>
      </c>
      <c r="FJ996" s="227">
        <v>1</v>
      </c>
      <c r="FK996" s="227">
        <f t="shared" si="400"/>
        <v>54</v>
      </c>
      <c r="FL996" s="227">
        <v>11</v>
      </c>
      <c r="FM996" s="227">
        <f t="shared" si="401"/>
        <v>43</v>
      </c>
      <c r="FZ996" s="229"/>
      <c r="GA996" s="229"/>
      <c r="GB996" s="229"/>
      <c r="GC996" s="229"/>
      <c r="GD996" s="229"/>
    </row>
    <row r="997" spans="1:186" s="368" customFormat="1">
      <c r="A997" s="287" t="s">
        <v>2304</v>
      </c>
      <c r="B997" s="369" t="s">
        <v>2305</v>
      </c>
      <c r="C997" s="287" t="s">
        <v>2382</v>
      </c>
      <c r="D997" s="287" t="s">
        <v>87</v>
      </c>
      <c r="E997" s="369" t="s">
        <v>2383</v>
      </c>
      <c r="F997" s="287">
        <v>994</v>
      </c>
      <c r="G997" s="392" t="s">
        <v>2404</v>
      </c>
      <c r="H997" s="392" t="s">
        <v>2405</v>
      </c>
      <c r="I997" s="370" t="s">
        <v>2310</v>
      </c>
      <c r="J997" s="410" t="s">
        <v>2311</v>
      </c>
      <c r="K997" s="370" t="s">
        <v>1164</v>
      </c>
      <c r="L997" s="410" t="s">
        <v>2218</v>
      </c>
      <c r="M997" s="410" t="s">
        <v>3124</v>
      </c>
      <c r="N997" s="372">
        <v>1</v>
      </c>
      <c r="O997" s="373">
        <v>248</v>
      </c>
      <c r="P997" s="373">
        <v>332</v>
      </c>
      <c r="Q997" s="373">
        <v>375</v>
      </c>
      <c r="R997" s="373">
        <v>411</v>
      </c>
      <c r="S997" s="374">
        <v>470</v>
      </c>
      <c r="T997" s="374">
        <v>532</v>
      </c>
      <c r="U997" s="374">
        <v>584</v>
      </c>
      <c r="V997" s="374">
        <v>645</v>
      </c>
      <c r="W997" s="373">
        <v>114</v>
      </c>
      <c r="X997" s="373">
        <v>142</v>
      </c>
      <c r="Y997" s="373">
        <v>161</v>
      </c>
      <c r="Z997" s="373">
        <v>168</v>
      </c>
      <c r="AA997" s="374">
        <v>194</v>
      </c>
      <c r="AB997" s="374">
        <v>220</v>
      </c>
      <c r="AC997" s="374">
        <v>242</v>
      </c>
      <c r="AD997" s="374">
        <v>267</v>
      </c>
      <c r="AE997" s="373">
        <v>6</v>
      </c>
      <c r="AF997" s="373">
        <v>6</v>
      </c>
      <c r="AG997" s="373">
        <v>7</v>
      </c>
      <c r="AH997" s="373">
        <v>7</v>
      </c>
      <c r="AI997" s="374">
        <v>9</v>
      </c>
      <c r="AJ997" s="374">
        <v>9</v>
      </c>
      <c r="AK997" s="374">
        <v>10</v>
      </c>
      <c r="AL997" s="374">
        <v>10</v>
      </c>
      <c r="AM997" s="226">
        <v>134</v>
      </c>
      <c r="AN997" s="226">
        <v>189</v>
      </c>
      <c r="AO997" s="226">
        <v>214</v>
      </c>
      <c r="AP997" s="226">
        <v>243</v>
      </c>
      <c r="AQ997" s="227">
        <v>275</v>
      </c>
      <c r="AR997" s="227">
        <v>312</v>
      </c>
      <c r="AS997" s="227">
        <v>343</v>
      </c>
      <c r="AT997" s="227">
        <v>378</v>
      </c>
      <c r="AU997" s="226">
        <v>56</v>
      </c>
      <c r="AV997" s="226">
        <v>94</v>
      </c>
      <c r="AW997" s="226">
        <v>107</v>
      </c>
      <c r="AX997" s="226">
        <v>122</v>
      </c>
      <c r="AY997" s="227">
        <v>151</v>
      </c>
      <c r="AZ997" s="227">
        <v>172</v>
      </c>
      <c r="BA997" s="227">
        <v>191</v>
      </c>
      <c r="BB997" s="227">
        <v>211</v>
      </c>
      <c r="BC997" s="226">
        <f t="shared" si="413"/>
        <v>78</v>
      </c>
      <c r="BD997" s="226">
        <f t="shared" si="413"/>
        <v>82</v>
      </c>
      <c r="BE997" s="226">
        <f t="shared" si="413"/>
        <v>74</v>
      </c>
      <c r="BF997" s="226">
        <f t="shared" si="413"/>
        <v>80</v>
      </c>
      <c r="BG997" s="218">
        <f t="shared" si="394"/>
        <v>105</v>
      </c>
      <c r="BH997" s="218">
        <f t="shared" si="394"/>
        <v>100</v>
      </c>
      <c r="BI997" s="218">
        <f t="shared" si="394"/>
        <v>104</v>
      </c>
      <c r="BJ997" s="218">
        <f t="shared" si="394"/>
        <v>131</v>
      </c>
      <c r="BK997" s="226">
        <f t="shared" si="416"/>
        <v>0</v>
      </c>
      <c r="BL997" s="226">
        <f t="shared" si="416"/>
        <v>13</v>
      </c>
      <c r="BM997" s="226">
        <f t="shared" si="416"/>
        <v>33</v>
      </c>
      <c r="BN997" s="226">
        <f t="shared" si="416"/>
        <v>41</v>
      </c>
      <c r="BO997" s="227">
        <f t="shared" si="416"/>
        <v>19</v>
      </c>
      <c r="BP997" s="227">
        <f t="shared" si="415"/>
        <v>40</v>
      </c>
      <c r="BQ997" s="227">
        <f t="shared" si="415"/>
        <v>48</v>
      </c>
      <c r="BR997" s="227">
        <f t="shared" si="415"/>
        <v>36</v>
      </c>
      <c r="BS997" s="226">
        <v>0</v>
      </c>
      <c r="BT997" s="226">
        <v>13</v>
      </c>
      <c r="BU997" s="226">
        <v>33</v>
      </c>
      <c r="BV997" s="226">
        <v>41</v>
      </c>
      <c r="BW997" s="227">
        <v>19</v>
      </c>
      <c r="BX997" s="227">
        <v>40</v>
      </c>
      <c r="BY997" s="227">
        <v>48</v>
      </c>
      <c r="BZ997" s="227">
        <v>36</v>
      </c>
      <c r="CA997" s="226">
        <v>0</v>
      </c>
      <c r="CB997" s="226">
        <f>IFERROR(VLOOKUP($G997,[12]ITEM!$B$2:$AC$939,26,0),0)</f>
        <v>0</v>
      </c>
      <c r="CC997" s="226">
        <f>IFERROR(VLOOKUP($G997,[12]ITEM!$B$2:$AC$939,27,0),0)</f>
        <v>0</v>
      </c>
      <c r="CD997" s="226">
        <f>IFERROR(VLOOKUP($G997,[12]ITEM!$B$2:$AC$939,28,0),0)</f>
        <v>0</v>
      </c>
      <c r="CE997" s="227">
        <v>0</v>
      </c>
      <c r="CF997" s="227">
        <v>0</v>
      </c>
      <c r="CG997" s="227">
        <v>0</v>
      </c>
      <c r="CH997" s="227">
        <v>0</v>
      </c>
      <c r="CI997" s="375"/>
      <c r="CJ997" s="226">
        <f t="shared" si="407"/>
        <v>78</v>
      </c>
      <c r="CK997" s="226">
        <f t="shared" si="407"/>
        <v>107</v>
      </c>
      <c r="CL997" s="226">
        <f t="shared" si="407"/>
        <v>115</v>
      </c>
      <c r="CM997" s="226">
        <f t="shared" si="407"/>
        <v>119</v>
      </c>
      <c r="CN997" s="227">
        <f t="shared" si="407"/>
        <v>105</v>
      </c>
      <c r="CO997" s="227">
        <f t="shared" si="395"/>
        <v>119.34</v>
      </c>
      <c r="CP997" s="227">
        <f t="shared" si="395"/>
        <v>130.77781039578181</v>
      </c>
      <c r="CQ997" s="227">
        <f t="shared" si="395"/>
        <v>154.13346411334157</v>
      </c>
      <c r="CR997" s="226">
        <v>8</v>
      </c>
      <c r="CS997" s="226">
        <v>11</v>
      </c>
      <c r="CT997" s="226">
        <v>12</v>
      </c>
      <c r="CU997" s="226">
        <v>14</v>
      </c>
      <c r="CV997" s="227">
        <f t="shared" si="398"/>
        <v>-5</v>
      </c>
      <c r="CW997" s="227">
        <f>CV997*(1+('[13]GROWTH (YoY)'!AR997/100))</f>
        <v>-5.66</v>
      </c>
      <c r="CX997" s="227">
        <f>CW997*(1+('[13]GROWTH (YoY)'!AS997/100))</f>
        <v>-6.2221896042181806</v>
      </c>
      <c r="CY997" s="227">
        <f>CX997*(1+('[13]GROWTH (YoY)'!AT997/100))</f>
        <v>-6.8665358866584283</v>
      </c>
      <c r="CZ997" s="226">
        <v>62</v>
      </c>
      <c r="DA997" s="226">
        <v>85</v>
      </c>
      <c r="DB997" s="226">
        <v>91</v>
      </c>
      <c r="DC997" s="226">
        <v>93</v>
      </c>
      <c r="DD997" s="227">
        <v>99</v>
      </c>
      <c r="DE997" s="227">
        <v>113</v>
      </c>
      <c r="DF997" s="227">
        <v>125</v>
      </c>
      <c r="DG997" s="227">
        <v>147</v>
      </c>
      <c r="DH997" s="226">
        <v>8</v>
      </c>
      <c r="DI997" s="226">
        <v>11</v>
      </c>
      <c r="DJ997" s="226">
        <v>12</v>
      </c>
      <c r="DK997" s="226">
        <v>12</v>
      </c>
      <c r="DL997" s="227">
        <v>11</v>
      </c>
      <c r="DM997" s="227">
        <v>12</v>
      </c>
      <c r="DN997" s="227">
        <v>12</v>
      </c>
      <c r="DO997" s="227">
        <v>14</v>
      </c>
      <c r="DP997" s="376">
        <f t="shared" si="392"/>
        <v>0</v>
      </c>
      <c r="DQ997" s="226">
        <f t="shared" si="392"/>
        <v>-25</v>
      </c>
      <c r="DR997" s="226">
        <f t="shared" si="392"/>
        <v>-41</v>
      </c>
      <c r="DS997" s="226">
        <f t="shared" si="414"/>
        <v>-39</v>
      </c>
      <c r="DT997" s="227">
        <f t="shared" si="414"/>
        <v>0</v>
      </c>
      <c r="DU997" s="227">
        <f t="shared" si="414"/>
        <v>-19.340000000000003</v>
      </c>
      <c r="DV997" s="227">
        <f t="shared" si="414"/>
        <v>-26.777810395781813</v>
      </c>
      <c r="DW997" s="227">
        <f t="shared" si="414"/>
        <v>-23.133464113341574</v>
      </c>
      <c r="DX997" s="377">
        <f t="shared" si="397"/>
        <v>0.45967741935483869</v>
      </c>
      <c r="DY997" s="377">
        <f t="shared" si="397"/>
        <v>0.42771084337349397</v>
      </c>
      <c r="DZ997" s="377">
        <f t="shared" si="397"/>
        <v>0.42933333333333334</v>
      </c>
      <c r="EA997" s="377">
        <f t="shared" si="396"/>
        <v>0.40875912408759124</v>
      </c>
      <c r="EB997" s="378">
        <f t="shared" si="396"/>
        <v>0.4127659574468085</v>
      </c>
      <c r="EC997" s="378">
        <f t="shared" si="396"/>
        <v>0.41353383458646614</v>
      </c>
      <c r="ED997" s="378">
        <f t="shared" si="396"/>
        <v>0.41438356164383561</v>
      </c>
      <c r="EE997" s="378">
        <f t="shared" si="393"/>
        <v>0.413953488372093</v>
      </c>
      <c r="EG997" s="226">
        <v>248</v>
      </c>
      <c r="EH997" s="226">
        <v>115</v>
      </c>
      <c r="EI997" s="226">
        <v>133</v>
      </c>
      <c r="EJ997" s="226">
        <v>56</v>
      </c>
      <c r="EK997" s="226">
        <v>68</v>
      </c>
      <c r="EL997" s="226">
        <v>4538</v>
      </c>
      <c r="EM997" s="226">
        <v>3761</v>
      </c>
      <c r="EN997" s="379">
        <f t="shared" si="402"/>
        <v>0.46370967741935482</v>
      </c>
      <c r="EO997" s="226">
        <f t="shared" si="403"/>
        <v>42.105263157894733</v>
      </c>
      <c r="EP997" s="379">
        <f t="shared" si="404"/>
        <v>0.27419354838709675</v>
      </c>
      <c r="EQ997" s="226">
        <f t="shared" si="405"/>
        <v>14984.57470251212</v>
      </c>
      <c r="ER997" s="226">
        <f t="shared" si="406"/>
        <v>1240.8047505096163</v>
      </c>
      <c r="ES997" s="292"/>
      <c r="ET997" s="227">
        <v>332</v>
      </c>
      <c r="EU997" s="227">
        <v>145</v>
      </c>
      <c r="EV997" s="227">
        <v>187</v>
      </c>
      <c r="EW997" s="227">
        <v>103</v>
      </c>
      <c r="EX997" s="227">
        <v>155</v>
      </c>
      <c r="EY997" s="227">
        <v>5891</v>
      </c>
      <c r="EZ997" s="227">
        <v>4624</v>
      </c>
      <c r="FA997" s="380">
        <f t="shared" si="408"/>
        <v>0.43674698795180722</v>
      </c>
      <c r="FB997" s="228">
        <f t="shared" si="409"/>
        <v>55.080213903743314</v>
      </c>
      <c r="FC997" s="380">
        <f t="shared" si="410"/>
        <v>0.46686746987951805</v>
      </c>
      <c r="FD997" s="227">
        <f t="shared" si="411"/>
        <v>26311.322356136479</v>
      </c>
      <c r="FE997" s="227">
        <f t="shared" si="412"/>
        <v>1856.2572087658593</v>
      </c>
      <c r="FF997" s="227">
        <v>275</v>
      </c>
      <c r="FG997" s="228">
        <f t="shared" si="399"/>
        <v>49.81818181818182</v>
      </c>
      <c r="FH997" s="227">
        <v>137</v>
      </c>
      <c r="FI997" s="227">
        <v>275</v>
      </c>
      <c r="FJ997" s="227">
        <v>4</v>
      </c>
      <c r="FK997" s="227">
        <f t="shared" si="400"/>
        <v>134</v>
      </c>
      <c r="FL997" s="227">
        <v>27</v>
      </c>
      <c r="FM997" s="227">
        <f t="shared" si="401"/>
        <v>107</v>
      </c>
      <c r="FZ997" s="229"/>
      <c r="GA997" s="229"/>
      <c r="GB997" s="229"/>
      <c r="GC997" s="229"/>
      <c r="GD997" s="229"/>
    </row>
    <row r="998" spans="1:186" s="368" customFormat="1">
      <c r="A998" s="287" t="s">
        <v>2304</v>
      </c>
      <c r="B998" s="369" t="s">
        <v>2305</v>
      </c>
      <c r="C998" s="287" t="s">
        <v>2406</v>
      </c>
      <c r="D998" s="287" t="s">
        <v>87</v>
      </c>
      <c r="E998" s="369" t="s">
        <v>2407</v>
      </c>
      <c r="F998" s="287">
        <v>995</v>
      </c>
      <c r="G998" s="392" t="s">
        <v>2408</v>
      </c>
      <c r="H998" s="392" t="s">
        <v>2409</v>
      </c>
      <c r="I998" s="370" t="s">
        <v>2310</v>
      </c>
      <c r="J998" s="410" t="s">
        <v>2311</v>
      </c>
      <c r="K998" s="370" t="s">
        <v>1164</v>
      </c>
      <c r="L998" s="410" t="s">
        <v>2218</v>
      </c>
      <c r="M998" s="410" t="s">
        <v>3124</v>
      </c>
      <c r="N998" s="372">
        <v>1</v>
      </c>
      <c r="O998" s="373">
        <v>148</v>
      </c>
      <c r="P998" s="373">
        <v>179</v>
      </c>
      <c r="Q998" s="373">
        <v>183</v>
      </c>
      <c r="R998" s="373">
        <v>189</v>
      </c>
      <c r="S998" s="374">
        <v>142</v>
      </c>
      <c r="T998" s="374">
        <v>144</v>
      </c>
      <c r="U998" s="374">
        <v>150</v>
      </c>
      <c r="V998" s="374">
        <v>156</v>
      </c>
      <c r="W998" s="373">
        <v>80</v>
      </c>
      <c r="X998" s="373">
        <v>93</v>
      </c>
      <c r="Y998" s="373">
        <v>95</v>
      </c>
      <c r="Z998" s="373">
        <v>100</v>
      </c>
      <c r="AA998" s="374">
        <v>63</v>
      </c>
      <c r="AB998" s="374">
        <v>65</v>
      </c>
      <c r="AC998" s="374">
        <v>68</v>
      </c>
      <c r="AD998" s="374">
        <v>70</v>
      </c>
      <c r="AE998" s="373">
        <v>3</v>
      </c>
      <c r="AF998" s="373">
        <v>3</v>
      </c>
      <c r="AG998" s="373">
        <v>3</v>
      </c>
      <c r="AH998" s="373">
        <v>3</v>
      </c>
      <c r="AI998" s="374">
        <v>3</v>
      </c>
      <c r="AJ998" s="374">
        <v>2</v>
      </c>
      <c r="AK998" s="374">
        <v>2</v>
      </c>
      <c r="AL998" s="374">
        <v>2</v>
      </c>
      <c r="AM998" s="226">
        <v>68</v>
      </c>
      <c r="AN998" s="226">
        <v>86</v>
      </c>
      <c r="AO998" s="226">
        <v>88</v>
      </c>
      <c r="AP998" s="226">
        <v>89</v>
      </c>
      <c r="AQ998" s="227">
        <v>79</v>
      </c>
      <c r="AR998" s="227">
        <v>79</v>
      </c>
      <c r="AS998" s="227">
        <v>82</v>
      </c>
      <c r="AT998" s="227">
        <v>86</v>
      </c>
      <c r="AU998" s="226">
        <v>24</v>
      </c>
      <c r="AV998" s="226">
        <v>42</v>
      </c>
      <c r="AW998" s="226">
        <v>43</v>
      </c>
      <c r="AX998" s="226">
        <v>43</v>
      </c>
      <c r="AY998" s="227">
        <v>39</v>
      </c>
      <c r="AZ998" s="227">
        <v>40</v>
      </c>
      <c r="BA998" s="227">
        <v>40</v>
      </c>
      <c r="BB998" s="227">
        <v>42</v>
      </c>
      <c r="BC998" s="226">
        <f t="shared" si="413"/>
        <v>44</v>
      </c>
      <c r="BD998" s="226">
        <f t="shared" si="413"/>
        <v>33</v>
      </c>
      <c r="BE998" s="226">
        <f t="shared" si="413"/>
        <v>27</v>
      </c>
      <c r="BF998" s="226">
        <f t="shared" si="413"/>
        <v>18</v>
      </c>
      <c r="BG998" s="218">
        <f t="shared" si="394"/>
        <v>22</v>
      </c>
      <c r="BH998" s="218">
        <f t="shared" si="394"/>
        <v>15</v>
      </c>
      <c r="BI998" s="218">
        <f t="shared" si="394"/>
        <v>9</v>
      </c>
      <c r="BJ998" s="218">
        <f t="shared" si="394"/>
        <v>20</v>
      </c>
      <c r="BK998" s="226">
        <f t="shared" si="416"/>
        <v>0</v>
      </c>
      <c r="BL998" s="226">
        <f t="shared" si="416"/>
        <v>11</v>
      </c>
      <c r="BM998" s="226">
        <f t="shared" si="416"/>
        <v>18</v>
      </c>
      <c r="BN998" s="226">
        <f t="shared" si="416"/>
        <v>28</v>
      </c>
      <c r="BO998" s="227">
        <f t="shared" si="416"/>
        <v>18</v>
      </c>
      <c r="BP998" s="227">
        <f t="shared" si="415"/>
        <v>24</v>
      </c>
      <c r="BQ998" s="227">
        <f t="shared" si="415"/>
        <v>33</v>
      </c>
      <c r="BR998" s="227">
        <f t="shared" si="415"/>
        <v>24</v>
      </c>
      <c r="BS998" s="226">
        <v>0</v>
      </c>
      <c r="BT998" s="226">
        <v>11</v>
      </c>
      <c r="BU998" s="226">
        <v>18</v>
      </c>
      <c r="BV998" s="226">
        <v>28</v>
      </c>
      <c r="BW998" s="227">
        <v>18</v>
      </c>
      <c r="BX998" s="227">
        <v>24</v>
      </c>
      <c r="BY998" s="227">
        <v>33</v>
      </c>
      <c r="BZ998" s="227">
        <v>24</v>
      </c>
      <c r="CA998" s="226">
        <v>0</v>
      </c>
      <c r="CB998" s="226">
        <f>IFERROR(VLOOKUP($G998,[12]ITEM!$B$2:$AC$939,26,0),0)</f>
        <v>0</v>
      </c>
      <c r="CC998" s="226">
        <f>IFERROR(VLOOKUP($G998,[12]ITEM!$B$2:$AC$939,27,0),0)</f>
        <v>0</v>
      </c>
      <c r="CD998" s="226">
        <f>IFERROR(VLOOKUP($G998,[12]ITEM!$B$2:$AC$939,28,0),0)</f>
        <v>0</v>
      </c>
      <c r="CE998" s="227">
        <v>0</v>
      </c>
      <c r="CF998" s="227">
        <v>0</v>
      </c>
      <c r="CG998" s="227">
        <v>0</v>
      </c>
      <c r="CH998" s="227">
        <v>0</v>
      </c>
      <c r="CI998" s="375"/>
      <c r="CJ998" s="226">
        <f t="shared" si="407"/>
        <v>44</v>
      </c>
      <c r="CK998" s="226">
        <f t="shared" si="407"/>
        <v>59</v>
      </c>
      <c r="CL998" s="226">
        <f t="shared" si="407"/>
        <v>64</v>
      </c>
      <c r="CM998" s="226">
        <f t="shared" si="407"/>
        <v>65</v>
      </c>
      <c r="CN998" s="227">
        <f t="shared" si="407"/>
        <v>22</v>
      </c>
      <c r="CO998" s="227">
        <f t="shared" si="395"/>
        <v>25.04752292037746</v>
      </c>
      <c r="CP998" s="227">
        <f t="shared" si="395"/>
        <v>26.276653176428127</v>
      </c>
      <c r="CQ998" s="227">
        <f t="shared" si="395"/>
        <v>29.601387914895874</v>
      </c>
      <c r="CR998" s="226">
        <v>5</v>
      </c>
      <c r="CS998" s="226">
        <v>6</v>
      </c>
      <c r="CT998" s="226">
        <v>7</v>
      </c>
      <c r="CU998" s="226">
        <v>7</v>
      </c>
      <c r="CV998" s="227">
        <f t="shared" si="398"/>
        <v>7</v>
      </c>
      <c r="CW998" s="227">
        <f>CV998*(1+('[13]GROWTH (YoY)'!AR998/100))</f>
        <v>7.0475229203774594</v>
      </c>
      <c r="CX998" s="227">
        <f>CW998*(1+('[13]GROWTH (YoY)'!AS998/100))</f>
        <v>7.2766531764281277</v>
      </c>
      <c r="CY998" s="227">
        <f>CX998*(1+('[13]GROWTH (YoY)'!AT998/100))</f>
        <v>7.6013879148958754</v>
      </c>
      <c r="CZ998" s="226">
        <v>36</v>
      </c>
      <c r="DA998" s="226">
        <v>49</v>
      </c>
      <c r="DB998" s="226">
        <v>52</v>
      </c>
      <c r="DC998" s="226">
        <v>54</v>
      </c>
      <c r="DD998" s="227">
        <v>11</v>
      </c>
      <c r="DE998" s="227">
        <v>13</v>
      </c>
      <c r="DF998" s="227">
        <v>14</v>
      </c>
      <c r="DG998" s="227">
        <v>17</v>
      </c>
      <c r="DH998" s="226">
        <v>3</v>
      </c>
      <c r="DI998" s="226">
        <v>4</v>
      </c>
      <c r="DJ998" s="226">
        <v>5</v>
      </c>
      <c r="DK998" s="226">
        <v>4</v>
      </c>
      <c r="DL998" s="227">
        <v>4</v>
      </c>
      <c r="DM998" s="227">
        <v>5</v>
      </c>
      <c r="DN998" s="227">
        <v>5</v>
      </c>
      <c r="DO998" s="227">
        <v>5</v>
      </c>
      <c r="DP998" s="376">
        <f t="shared" si="392"/>
        <v>0</v>
      </c>
      <c r="DQ998" s="226">
        <f t="shared" si="392"/>
        <v>-26</v>
      </c>
      <c r="DR998" s="226">
        <f t="shared" si="392"/>
        <v>-37</v>
      </c>
      <c r="DS998" s="226">
        <f t="shared" si="414"/>
        <v>-47</v>
      </c>
      <c r="DT998" s="227">
        <f t="shared" si="414"/>
        <v>0</v>
      </c>
      <c r="DU998" s="227">
        <f t="shared" si="414"/>
        <v>-10.04752292037746</v>
      </c>
      <c r="DV998" s="227">
        <f t="shared" si="414"/>
        <v>-17.276653176428127</v>
      </c>
      <c r="DW998" s="227">
        <f t="shared" si="414"/>
        <v>-9.6013879148958736</v>
      </c>
      <c r="DX998" s="377">
        <f t="shared" si="397"/>
        <v>0.54054054054054057</v>
      </c>
      <c r="DY998" s="377">
        <f t="shared" si="397"/>
        <v>0.51955307262569828</v>
      </c>
      <c r="DZ998" s="377">
        <f t="shared" si="397"/>
        <v>0.51912568306010931</v>
      </c>
      <c r="EA998" s="377">
        <f t="shared" si="396"/>
        <v>0.52910052910052907</v>
      </c>
      <c r="EB998" s="378">
        <f t="shared" si="396"/>
        <v>0.44366197183098594</v>
      </c>
      <c r="EC998" s="378">
        <f t="shared" si="396"/>
        <v>0.4513888888888889</v>
      </c>
      <c r="ED998" s="378">
        <f t="shared" si="396"/>
        <v>0.45333333333333331</v>
      </c>
      <c r="EE998" s="378">
        <f t="shared" si="393"/>
        <v>0.44871794871794873</v>
      </c>
      <c r="EG998" s="226">
        <v>148</v>
      </c>
      <c r="EH998" s="226">
        <v>80</v>
      </c>
      <c r="EI998" s="226">
        <v>68</v>
      </c>
      <c r="EJ998" s="226">
        <v>24</v>
      </c>
      <c r="EK998" s="226">
        <v>24</v>
      </c>
      <c r="EL998" s="226">
        <v>800</v>
      </c>
      <c r="EM998" s="226">
        <v>747</v>
      </c>
      <c r="EN998" s="379">
        <f t="shared" si="402"/>
        <v>0.54054054054054057</v>
      </c>
      <c r="EO998" s="226">
        <f t="shared" si="403"/>
        <v>35.294117647058826</v>
      </c>
      <c r="EP998" s="379">
        <f t="shared" si="404"/>
        <v>0.16216216216216217</v>
      </c>
      <c r="EQ998" s="226">
        <f t="shared" si="405"/>
        <v>30000</v>
      </c>
      <c r="ER998" s="226">
        <f t="shared" si="406"/>
        <v>2677.3761713520748</v>
      </c>
      <c r="ES998" s="292"/>
      <c r="ET998" s="227">
        <v>142</v>
      </c>
      <c r="EU998" s="227">
        <v>63</v>
      </c>
      <c r="EV998" s="227">
        <v>79</v>
      </c>
      <c r="EW998" s="227">
        <v>39</v>
      </c>
      <c r="EX998" s="227">
        <v>552</v>
      </c>
      <c r="EY998" s="227">
        <v>1123</v>
      </c>
      <c r="EZ998" s="227">
        <v>955</v>
      </c>
      <c r="FA998" s="380">
        <f t="shared" si="408"/>
        <v>0.44366197183098594</v>
      </c>
      <c r="FB998" s="228">
        <f t="shared" si="409"/>
        <v>49.367088607594937</v>
      </c>
      <c r="FC998" s="380">
        <f t="shared" si="410"/>
        <v>3.887323943661972</v>
      </c>
      <c r="FD998" s="227">
        <f t="shared" si="411"/>
        <v>491540.51647373108</v>
      </c>
      <c r="FE998" s="227">
        <f t="shared" si="412"/>
        <v>3403.1413612565448</v>
      </c>
      <c r="FF998" s="227">
        <v>79</v>
      </c>
      <c r="FG998" s="228">
        <f t="shared" si="399"/>
        <v>49.367088607594937</v>
      </c>
      <c r="FH998" s="227">
        <v>39</v>
      </c>
      <c r="FI998" s="227">
        <v>79</v>
      </c>
      <c r="FJ998" s="227">
        <v>4</v>
      </c>
      <c r="FK998" s="227">
        <f t="shared" si="400"/>
        <v>36</v>
      </c>
      <c r="FL998" s="227">
        <v>8</v>
      </c>
      <c r="FM998" s="227">
        <f t="shared" si="401"/>
        <v>28</v>
      </c>
      <c r="FZ998" s="229"/>
      <c r="GA998" s="229"/>
      <c r="GB998" s="229"/>
      <c r="GC998" s="229"/>
      <c r="GD998" s="229"/>
    </row>
    <row r="999" spans="1:186" s="368" customFormat="1">
      <c r="A999" s="287" t="s">
        <v>2304</v>
      </c>
      <c r="B999" s="369" t="s">
        <v>2305</v>
      </c>
      <c r="C999" s="287" t="s">
        <v>2406</v>
      </c>
      <c r="D999" s="287" t="s">
        <v>87</v>
      </c>
      <c r="E999" s="369" t="s">
        <v>2407</v>
      </c>
      <c r="F999" s="287">
        <v>996</v>
      </c>
      <c r="G999" s="392" t="s">
        <v>2410</v>
      </c>
      <c r="H999" s="392" t="s">
        <v>2411</v>
      </c>
      <c r="I999" s="370" t="s">
        <v>2310</v>
      </c>
      <c r="J999" s="410" t="s">
        <v>2311</v>
      </c>
      <c r="K999" s="370" t="s">
        <v>1164</v>
      </c>
      <c r="L999" s="410" t="s">
        <v>2218</v>
      </c>
      <c r="M999" s="410" t="s">
        <v>3124</v>
      </c>
      <c r="N999" s="372">
        <v>1</v>
      </c>
      <c r="O999" s="373">
        <v>16</v>
      </c>
      <c r="P999" s="373">
        <v>24</v>
      </c>
      <c r="Q999" s="373">
        <v>29</v>
      </c>
      <c r="R999" s="373">
        <v>33</v>
      </c>
      <c r="S999" s="374">
        <v>15</v>
      </c>
      <c r="T999" s="374">
        <v>16</v>
      </c>
      <c r="U999" s="374">
        <v>16</v>
      </c>
      <c r="V999" s="374">
        <v>18</v>
      </c>
      <c r="W999" s="373">
        <v>6</v>
      </c>
      <c r="X999" s="373">
        <v>12</v>
      </c>
      <c r="Y999" s="373">
        <v>16</v>
      </c>
      <c r="Z999" s="373">
        <v>20</v>
      </c>
      <c r="AA999" s="374">
        <v>5</v>
      </c>
      <c r="AB999" s="374">
        <v>6</v>
      </c>
      <c r="AC999" s="374">
        <v>6</v>
      </c>
      <c r="AD999" s="374">
        <v>7</v>
      </c>
      <c r="AE999" s="373">
        <v>0</v>
      </c>
      <c r="AF999" s="373">
        <v>0</v>
      </c>
      <c r="AG999" s="373">
        <v>0</v>
      </c>
      <c r="AH999" s="373">
        <v>0</v>
      </c>
      <c r="AI999" s="374">
        <v>0</v>
      </c>
      <c r="AJ999" s="374">
        <v>0</v>
      </c>
      <c r="AK999" s="374">
        <v>0</v>
      </c>
      <c r="AL999" s="374">
        <v>0</v>
      </c>
      <c r="AM999" s="226">
        <v>10</v>
      </c>
      <c r="AN999" s="226">
        <v>12</v>
      </c>
      <c r="AO999" s="226">
        <v>13</v>
      </c>
      <c r="AP999" s="226">
        <v>13</v>
      </c>
      <c r="AQ999" s="227">
        <v>9</v>
      </c>
      <c r="AR999" s="227">
        <v>10</v>
      </c>
      <c r="AS999" s="227">
        <v>11</v>
      </c>
      <c r="AT999" s="227">
        <v>12</v>
      </c>
      <c r="AU999" s="226">
        <v>6</v>
      </c>
      <c r="AV999" s="226">
        <v>6</v>
      </c>
      <c r="AW999" s="226">
        <v>6</v>
      </c>
      <c r="AX999" s="226">
        <v>6</v>
      </c>
      <c r="AY999" s="227">
        <v>4</v>
      </c>
      <c r="AZ999" s="227">
        <v>5</v>
      </c>
      <c r="BA999" s="227">
        <v>5</v>
      </c>
      <c r="BB999" s="227">
        <v>6</v>
      </c>
      <c r="BC999" s="226">
        <f t="shared" si="413"/>
        <v>4</v>
      </c>
      <c r="BD999" s="226">
        <f t="shared" si="413"/>
        <v>6</v>
      </c>
      <c r="BE999" s="226">
        <f t="shared" si="413"/>
        <v>7</v>
      </c>
      <c r="BF999" s="226">
        <f t="shared" si="413"/>
        <v>7</v>
      </c>
      <c r="BG999" s="218">
        <f t="shared" si="394"/>
        <v>5</v>
      </c>
      <c r="BH999" s="218">
        <f t="shared" si="394"/>
        <v>5</v>
      </c>
      <c r="BI999" s="218">
        <f t="shared" si="394"/>
        <v>6</v>
      </c>
      <c r="BJ999" s="218">
        <f t="shared" si="394"/>
        <v>6</v>
      </c>
      <c r="BK999" s="226">
        <f t="shared" si="416"/>
        <v>0</v>
      </c>
      <c r="BL999" s="226">
        <f t="shared" si="416"/>
        <v>0</v>
      </c>
      <c r="BM999" s="226">
        <f t="shared" si="416"/>
        <v>0</v>
      </c>
      <c r="BN999" s="226">
        <f t="shared" si="416"/>
        <v>0</v>
      </c>
      <c r="BO999" s="227">
        <f t="shared" si="416"/>
        <v>0</v>
      </c>
      <c r="BP999" s="227">
        <f t="shared" si="415"/>
        <v>0</v>
      </c>
      <c r="BQ999" s="227">
        <f t="shared" si="415"/>
        <v>0</v>
      </c>
      <c r="BR999" s="227">
        <f t="shared" si="415"/>
        <v>0</v>
      </c>
      <c r="BS999" s="226">
        <v>0</v>
      </c>
      <c r="BT999" s="226">
        <v>0</v>
      </c>
      <c r="BU999" s="226">
        <v>0</v>
      </c>
      <c r="BV999" s="226">
        <v>0</v>
      </c>
      <c r="BW999" s="227">
        <v>0</v>
      </c>
      <c r="BX999" s="227">
        <v>0</v>
      </c>
      <c r="BY999" s="227">
        <v>0</v>
      </c>
      <c r="BZ999" s="227">
        <v>0</v>
      </c>
      <c r="CA999" s="226">
        <v>0</v>
      </c>
      <c r="CB999" s="226">
        <f>IFERROR(VLOOKUP($G999,[12]ITEM!$B$2:$AC$939,26,0),0)</f>
        <v>0</v>
      </c>
      <c r="CC999" s="226">
        <f>IFERROR(VLOOKUP($G999,[12]ITEM!$B$2:$AC$939,27,0),0)</f>
        <v>0</v>
      </c>
      <c r="CD999" s="226">
        <f>IFERROR(VLOOKUP($G999,[12]ITEM!$B$2:$AC$939,28,0),0)</f>
        <v>0</v>
      </c>
      <c r="CE999" s="227">
        <v>0</v>
      </c>
      <c r="CF999" s="227">
        <v>0</v>
      </c>
      <c r="CG999" s="227">
        <v>0</v>
      </c>
      <c r="CH999" s="227">
        <v>0</v>
      </c>
      <c r="CI999" s="375"/>
      <c r="CJ999" s="226">
        <f t="shared" si="407"/>
        <v>4</v>
      </c>
      <c r="CK999" s="226">
        <f t="shared" si="407"/>
        <v>5</v>
      </c>
      <c r="CL999" s="226">
        <f t="shared" si="407"/>
        <v>5</v>
      </c>
      <c r="CM999" s="226">
        <f t="shared" si="407"/>
        <v>5</v>
      </c>
      <c r="CN999" s="227">
        <f t="shared" si="407"/>
        <v>5</v>
      </c>
      <c r="CO999" s="227">
        <f t="shared" si="395"/>
        <v>5.3140900083339497</v>
      </c>
      <c r="CP999" s="227">
        <f t="shared" si="395"/>
        <v>6.3585552129078211</v>
      </c>
      <c r="CQ999" s="227">
        <f t="shared" si="395"/>
        <v>6.7185836265408083</v>
      </c>
      <c r="CR999" s="226">
        <v>0</v>
      </c>
      <c r="CS999" s="226">
        <v>0</v>
      </c>
      <c r="CT999" s="226">
        <v>0</v>
      </c>
      <c r="CU999" s="226">
        <v>0</v>
      </c>
      <c r="CV999" s="227">
        <f t="shared" si="398"/>
        <v>3</v>
      </c>
      <c r="CW999" s="227">
        <f>CV999*(1+('[13]GROWTH (YoY)'!AR999/100))</f>
        <v>3.3140900083339497</v>
      </c>
      <c r="CX999" s="227">
        <f>CW999*(1+('[13]GROWTH (YoY)'!AS999/100))</f>
        <v>3.3585552129078211</v>
      </c>
      <c r="CY999" s="227">
        <f>CX999*(1+('[13]GROWTH (YoY)'!AT999/100))</f>
        <v>3.7185836265408083</v>
      </c>
      <c r="CZ999" s="226">
        <v>3</v>
      </c>
      <c r="DA999" s="226">
        <v>4</v>
      </c>
      <c r="DB999" s="226">
        <v>4</v>
      </c>
      <c r="DC999" s="226">
        <v>4</v>
      </c>
      <c r="DD999" s="227">
        <v>1</v>
      </c>
      <c r="DE999" s="227">
        <v>1</v>
      </c>
      <c r="DF999" s="227">
        <v>2</v>
      </c>
      <c r="DG999" s="227">
        <v>2</v>
      </c>
      <c r="DH999" s="226">
        <v>1</v>
      </c>
      <c r="DI999" s="226">
        <v>1</v>
      </c>
      <c r="DJ999" s="226">
        <v>1</v>
      </c>
      <c r="DK999" s="226">
        <v>1</v>
      </c>
      <c r="DL999" s="227">
        <v>1</v>
      </c>
      <c r="DM999" s="227">
        <v>1</v>
      </c>
      <c r="DN999" s="227">
        <v>1</v>
      </c>
      <c r="DO999" s="227">
        <v>1</v>
      </c>
      <c r="DP999" s="376">
        <f t="shared" si="392"/>
        <v>0</v>
      </c>
      <c r="DQ999" s="226">
        <f t="shared" si="392"/>
        <v>1</v>
      </c>
      <c r="DR999" s="226">
        <f t="shared" si="392"/>
        <v>2</v>
      </c>
      <c r="DS999" s="226">
        <f t="shared" si="414"/>
        <v>2</v>
      </c>
      <c r="DT999" s="227">
        <f t="shared" si="414"/>
        <v>0</v>
      </c>
      <c r="DU999" s="227">
        <f t="shared" si="414"/>
        <v>-0.31409000833394973</v>
      </c>
      <c r="DV999" s="227">
        <f t="shared" si="414"/>
        <v>-0.35855521290782111</v>
      </c>
      <c r="DW999" s="227">
        <f t="shared" si="414"/>
        <v>-0.71858362654080832</v>
      </c>
      <c r="DX999" s="377">
        <f t="shared" si="397"/>
        <v>0.375</v>
      </c>
      <c r="DY999" s="377">
        <f t="shared" si="397"/>
        <v>0.5</v>
      </c>
      <c r="DZ999" s="377">
        <f t="shared" si="397"/>
        <v>0.55172413793103448</v>
      </c>
      <c r="EA999" s="377">
        <f t="shared" si="396"/>
        <v>0.60606060606060608</v>
      </c>
      <c r="EB999" s="378">
        <f t="shared" si="396"/>
        <v>0.33333333333333331</v>
      </c>
      <c r="EC999" s="378">
        <f t="shared" si="396"/>
        <v>0.375</v>
      </c>
      <c r="ED999" s="378">
        <f t="shared" si="396"/>
        <v>0.375</v>
      </c>
      <c r="EE999" s="378">
        <f t="shared" si="393"/>
        <v>0.3888888888888889</v>
      </c>
      <c r="EG999" s="226">
        <v>16</v>
      </c>
      <c r="EH999" s="226">
        <v>6</v>
      </c>
      <c r="EI999" s="226">
        <v>10</v>
      </c>
      <c r="EJ999" s="226">
        <v>6</v>
      </c>
      <c r="EK999" s="226">
        <v>4</v>
      </c>
      <c r="EL999" s="226">
        <v>247</v>
      </c>
      <c r="EM999" s="226">
        <v>238</v>
      </c>
      <c r="EN999" s="379">
        <f t="shared" si="402"/>
        <v>0.375</v>
      </c>
      <c r="EO999" s="226">
        <f t="shared" si="403"/>
        <v>60</v>
      </c>
      <c r="EP999" s="379">
        <f t="shared" si="404"/>
        <v>0.25</v>
      </c>
      <c r="EQ999" s="226">
        <f t="shared" si="405"/>
        <v>16194.331983805669</v>
      </c>
      <c r="ER999" s="226">
        <f t="shared" si="406"/>
        <v>2100.840336134454</v>
      </c>
      <c r="ES999" s="292"/>
      <c r="ET999" s="227">
        <v>15</v>
      </c>
      <c r="EU999" s="227">
        <v>5</v>
      </c>
      <c r="EV999" s="227">
        <v>9</v>
      </c>
      <c r="EW999" s="227">
        <v>4</v>
      </c>
      <c r="EX999" s="227">
        <v>7</v>
      </c>
      <c r="EY999" s="227">
        <v>166</v>
      </c>
      <c r="EZ999" s="227">
        <v>133</v>
      </c>
      <c r="FA999" s="380">
        <f t="shared" si="408"/>
        <v>0.33333333333333331</v>
      </c>
      <c r="FB999" s="228">
        <f t="shared" si="409"/>
        <v>44.444444444444443</v>
      </c>
      <c r="FC999" s="380">
        <f t="shared" si="410"/>
        <v>0.46666666666666667</v>
      </c>
      <c r="FD999" s="227">
        <f t="shared" si="411"/>
        <v>42168.674698795177</v>
      </c>
      <c r="FE999" s="227">
        <f t="shared" si="412"/>
        <v>2506.2656641604012</v>
      </c>
      <c r="FF999" s="227">
        <v>9</v>
      </c>
      <c r="FG999" s="228">
        <f t="shared" si="399"/>
        <v>44.444444444444443</v>
      </c>
      <c r="FH999" s="227">
        <v>4</v>
      </c>
      <c r="FI999" s="227">
        <v>9</v>
      </c>
      <c r="FJ999" s="227">
        <v>0</v>
      </c>
      <c r="FK999" s="227">
        <f t="shared" si="400"/>
        <v>5</v>
      </c>
      <c r="FL999" s="227">
        <v>1</v>
      </c>
      <c r="FM999" s="227">
        <f t="shared" si="401"/>
        <v>4</v>
      </c>
      <c r="FZ999" s="229"/>
      <c r="GA999" s="229"/>
      <c r="GB999" s="229"/>
      <c r="GC999" s="229"/>
      <c r="GD999" s="229"/>
    </row>
    <row r="1000" spans="1:186" s="368" customFormat="1">
      <c r="A1000" s="287" t="s">
        <v>2304</v>
      </c>
      <c r="B1000" s="369" t="s">
        <v>2305</v>
      </c>
      <c r="C1000" s="287" t="s">
        <v>2406</v>
      </c>
      <c r="D1000" s="287" t="s">
        <v>87</v>
      </c>
      <c r="E1000" s="369" t="s">
        <v>2407</v>
      </c>
      <c r="F1000" s="287">
        <v>997</v>
      </c>
      <c r="G1000" s="392" t="s">
        <v>2412</v>
      </c>
      <c r="H1000" s="392" t="s">
        <v>2413</v>
      </c>
      <c r="I1000" s="370" t="s">
        <v>2310</v>
      </c>
      <c r="J1000" s="410" t="s">
        <v>2311</v>
      </c>
      <c r="K1000" s="370" t="s">
        <v>1164</v>
      </c>
      <c r="L1000" s="410" t="s">
        <v>2218</v>
      </c>
      <c r="M1000" s="410" t="s">
        <v>3124</v>
      </c>
      <c r="N1000" s="372">
        <v>1</v>
      </c>
      <c r="O1000" s="373">
        <v>2</v>
      </c>
      <c r="P1000" s="373">
        <v>2</v>
      </c>
      <c r="Q1000" s="373">
        <v>2</v>
      </c>
      <c r="R1000" s="373">
        <v>2</v>
      </c>
      <c r="S1000" s="374">
        <v>2</v>
      </c>
      <c r="T1000" s="374">
        <v>2</v>
      </c>
      <c r="U1000" s="374">
        <v>3</v>
      </c>
      <c r="V1000" s="374">
        <v>3</v>
      </c>
      <c r="W1000" s="373">
        <v>1</v>
      </c>
      <c r="X1000" s="373">
        <v>1</v>
      </c>
      <c r="Y1000" s="373">
        <v>1</v>
      </c>
      <c r="Z1000" s="373">
        <v>1</v>
      </c>
      <c r="AA1000" s="374">
        <v>1</v>
      </c>
      <c r="AB1000" s="374">
        <v>1</v>
      </c>
      <c r="AC1000" s="374">
        <v>1</v>
      </c>
      <c r="AD1000" s="374">
        <v>1</v>
      </c>
      <c r="AE1000" s="373">
        <v>0</v>
      </c>
      <c r="AF1000" s="373">
        <v>0</v>
      </c>
      <c r="AG1000" s="373">
        <v>0</v>
      </c>
      <c r="AH1000" s="373">
        <v>0</v>
      </c>
      <c r="AI1000" s="374">
        <v>0</v>
      </c>
      <c r="AJ1000" s="374">
        <v>0</v>
      </c>
      <c r="AK1000" s="374">
        <v>0</v>
      </c>
      <c r="AL1000" s="374">
        <v>0</v>
      </c>
      <c r="AM1000" s="226">
        <v>1</v>
      </c>
      <c r="AN1000" s="226">
        <v>1</v>
      </c>
      <c r="AO1000" s="226">
        <v>1</v>
      </c>
      <c r="AP1000" s="226">
        <v>2</v>
      </c>
      <c r="AQ1000" s="227">
        <v>1</v>
      </c>
      <c r="AR1000" s="227">
        <v>1</v>
      </c>
      <c r="AS1000" s="227">
        <v>1</v>
      </c>
      <c r="AT1000" s="227">
        <v>1</v>
      </c>
      <c r="AU1000" s="226">
        <v>0</v>
      </c>
      <c r="AV1000" s="226">
        <v>1</v>
      </c>
      <c r="AW1000" s="226">
        <v>1</v>
      </c>
      <c r="AX1000" s="226">
        <v>1</v>
      </c>
      <c r="AY1000" s="227">
        <v>1</v>
      </c>
      <c r="AZ1000" s="227">
        <v>1</v>
      </c>
      <c r="BA1000" s="227">
        <v>1</v>
      </c>
      <c r="BB1000" s="227">
        <v>1</v>
      </c>
      <c r="BC1000" s="226">
        <f t="shared" si="413"/>
        <v>1</v>
      </c>
      <c r="BD1000" s="226">
        <f t="shared" si="413"/>
        <v>0</v>
      </c>
      <c r="BE1000" s="226">
        <f t="shared" si="413"/>
        <v>-1</v>
      </c>
      <c r="BF1000" s="226">
        <f t="shared" si="413"/>
        <v>0</v>
      </c>
      <c r="BG1000" s="218">
        <f t="shared" si="394"/>
        <v>0</v>
      </c>
      <c r="BH1000" s="218">
        <f t="shared" si="394"/>
        <v>-1</v>
      </c>
      <c r="BI1000" s="218">
        <f t="shared" si="394"/>
        <v>-1</v>
      </c>
      <c r="BJ1000" s="218">
        <f t="shared" si="394"/>
        <v>0</v>
      </c>
      <c r="BK1000" s="226">
        <f t="shared" si="416"/>
        <v>0</v>
      </c>
      <c r="BL1000" s="226">
        <f t="shared" si="416"/>
        <v>0</v>
      </c>
      <c r="BM1000" s="226">
        <f t="shared" si="416"/>
        <v>1</v>
      </c>
      <c r="BN1000" s="226">
        <f t="shared" si="416"/>
        <v>1</v>
      </c>
      <c r="BO1000" s="227">
        <f t="shared" si="416"/>
        <v>0</v>
      </c>
      <c r="BP1000" s="227">
        <f t="shared" si="415"/>
        <v>1</v>
      </c>
      <c r="BQ1000" s="227">
        <f t="shared" si="415"/>
        <v>1</v>
      </c>
      <c r="BR1000" s="227">
        <f t="shared" si="415"/>
        <v>0</v>
      </c>
      <c r="BS1000" s="226">
        <v>0</v>
      </c>
      <c r="BT1000" s="226">
        <v>0</v>
      </c>
      <c r="BU1000" s="226">
        <v>1</v>
      </c>
      <c r="BV1000" s="226">
        <v>1</v>
      </c>
      <c r="BW1000" s="227">
        <v>0</v>
      </c>
      <c r="BX1000" s="227">
        <v>1</v>
      </c>
      <c r="BY1000" s="227">
        <v>1</v>
      </c>
      <c r="BZ1000" s="227">
        <v>0</v>
      </c>
      <c r="CA1000" s="226">
        <v>0</v>
      </c>
      <c r="CB1000" s="226">
        <f>IFERROR(VLOOKUP($G1000,[12]ITEM!$B$2:$AC$939,26,0),0)</f>
        <v>0</v>
      </c>
      <c r="CC1000" s="226">
        <f>IFERROR(VLOOKUP($G1000,[12]ITEM!$B$2:$AC$939,27,0),0)</f>
        <v>0</v>
      </c>
      <c r="CD1000" s="226">
        <f>IFERROR(VLOOKUP($G1000,[12]ITEM!$B$2:$AC$939,28,0),0)</f>
        <v>0</v>
      </c>
      <c r="CE1000" s="227">
        <v>0</v>
      </c>
      <c r="CF1000" s="227">
        <v>0</v>
      </c>
      <c r="CG1000" s="227">
        <v>0</v>
      </c>
      <c r="CH1000" s="227">
        <v>0</v>
      </c>
      <c r="CI1000" s="375"/>
      <c r="CJ1000" s="226">
        <f t="shared" si="407"/>
        <v>1</v>
      </c>
      <c r="CK1000" s="226">
        <f t="shared" si="407"/>
        <v>1</v>
      </c>
      <c r="CL1000" s="226">
        <f t="shared" si="407"/>
        <v>1</v>
      </c>
      <c r="CM1000" s="226">
        <f t="shared" si="407"/>
        <v>1</v>
      </c>
      <c r="CN1000" s="227">
        <f t="shared" si="407"/>
        <v>0</v>
      </c>
      <c r="CO1000" s="227">
        <f t="shared" si="395"/>
        <v>-1.2430582910035515E-2</v>
      </c>
      <c r="CP1000" s="227">
        <f t="shared" si="395"/>
        <v>-0.14895899999999984</v>
      </c>
      <c r="CQ1000" s="227">
        <f t="shared" si="395"/>
        <v>-0.21475973028916084</v>
      </c>
      <c r="CR1000" s="226">
        <v>1</v>
      </c>
      <c r="CS1000" s="226">
        <v>1</v>
      </c>
      <c r="CT1000" s="226">
        <v>1</v>
      </c>
      <c r="CU1000" s="226">
        <v>1</v>
      </c>
      <c r="CV1000" s="227">
        <f t="shared" si="398"/>
        <v>-1</v>
      </c>
      <c r="CW1000" s="227">
        <f>CV1000*(1+('[13]GROWTH (YoY)'!AR1000/100))</f>
        <v>-1.0124305829100355</v>
      </c>
      <c r="CX1000" s="227">
        <f>CW1000*(1+('[13]GROWTH (YoY)'!AS1000/100))</f>
        <v>-1.1489589999999998</v>
      </c>
      <c r="CY1000" s="227">
        <f>CX1000*(1+('[13]GROWTH (YoY)'!AT1000/100))</f>
        <v>-1.2147597302891608</v>
      </c>
      <c r="CZ1000" s="226">
        <v>0</v>
      </c>
      <c r="DA1000" s="226">
        <v>0</v>
      </c>
      <c r="DB1000" s="226">
        <v>0</v>
      </c>
      <c r="DC1000" s="226">
        <v>0</v>
      </c>
      <c r="DD1000" s="227">
        <v>1</v>
      </c>
      <c r="DE1000" s="227">
        <v>1</v>
      </c>
      <c r="DF1000" s="227">
        <v>1</v>
      </c>
      <c r="DG1000" s="227">
        <v>1</v>
      </c>
      <c r="DH1000" s="226">
        <v>0</v>
      </c>
      <c r="DI1000" s="226">
        <v>0</v>
      </c>
      <c r="DJ1000" s="226">
        <v>0</v>
      </c>
      <c r="DK1000" s="226">
        <v>0</v>
      </c>
      <c r="DL1000" s="227">
        <v>0</v>
      </c>
      <c r="DM1000" s="227">
        <v>0</v>
      </c>
      <c r="DN1000" s="227">
        <v>0</v>
      </c>
      <c r="DO1000" s="227">
        <v>0</v>
      </c>
      <c r="DP1000" s="376">
        <f t="shared" si="392"/>
        <v>0</v>
      </c>
      <c r="DQ1000" s="226">
        <f t="shared" si="392"/>
        <v>-1</v>
      </c>
      <c r="DR1000" s="226">
        <f t="shared" si="392"/>
        <v>-2</v>
      </c>
      <c r="DS1000" s="226">
        <f t="shared" si="414"/>
        <v>-1</v>
      </c>
      <c r="DT1000" s="227">
        <f t="shared" si="414"/>
        <v>0</v>
      </c>
      <c r="DU1000" s="227">
        <f t="shared" si="414"/>
        <v>-0.98756941708996449</v>
      </c>
      <c r="DV1000" s="227">
        <f t="shared" si="414"/>
        <v>-0.85104100000000016</v>
      </c>
      <c r="DW1000" s="227">
        <f t="shared" si="414"/>
        <v>0.21475973028916084</v>
      </c>
      <c r="DX1000" s="377">
        <f t="shared" si="397"/>
        <v>0.5</v>
      </c>
      <c r="DY1000" s="377">
        <f t="shared" si="397"/>
        <v>0.5</v>
      </c>
      <c r="DZ1000" s="377">
        <f t="shared" si="397"/>
        <v>0.5</v>
      </c>
      <c r="EA1000" s="377">
        <f t="shared" si="396"/>
        <v>0.5</v>
      </c>
      <c r="EB1000" s="378">
        <f t="shared" si="396"/>
        <v>0.5</v>
      </c>
      <c r="EC1000" s="378">
        <f t="shared" si="396"/>
        <v>0.5</v>
      </c>
      <c r="ED1000" s="378">
        <f t="shared" si="396"/>
        <v>0.33333333333333331</v>
      </c>
      <c r="EE1000" s="378">
        <f t="shared" si="393"/>
        <v>0.33333333333333331</v>
      </c>
      <c r="EG1000" s="226">
        <v>2</v>
      </c>
      <c r="EH1000" s="226">
        <v>1</v>
      </c>
      <c r="EI1000" s="226">
        <v>1</v>
      </c>
      <c r="EJ1000" s="226">
        <v>0</v>
      </c>
      <c r="EK1000" s="226">
        <v>0</v>
      </c>
      <c r="EL1000" s="226">
        <v>37</v>
      </c>
      <c r="EM1000" s="226">
        <v>31</v>
      </c>
      <c r="EN1000" s="379">
        <f t="shared" si="402"/>
        <v>0.5</v>
      </c>
      <c r="EO1000" s="226">
        <f t="shared" si="403"/>
        <v>0</v>
      </c>
      <c r="EP1000" s="379">
        <f t="shared" si="404"/>
        <v>0</v>
      </c>
      <c r="EQ1000" s="226">
        <f t="shared" si="405"/>
        <v>0</v>
      </c>
      <c r="ER1000" s="226">
        <f t="shared" si="406"/>
        <v>0</v>
      </c>
      <c r="ES1000" s="292"/>
      <c r="ET1000" s="227">
        <v>2</v>
      </c>
      <c r="EU1000" s="227">
        <v>1</v>
      </c>
      <c r="EV1000" s="227">
        <v>1</v>
      </c>
      <c r="EW1000" s="227">
        <v>1</v>
      </c>
      <c r="EX1000" s="227">
        <v>1</v>
      </c>
      <c r="EY1000" s="227">
        <v>74</v>
      </c>
      <c r="EZ1000" s="227">
        <v>31</v>
      </c>
      <c r="FA1000" s="380">
        <f t="shared" si="408"/>
        <v>0.5</v>
      </c>
      <c r="FB1000" s="228">
        <f t="shared" si="409"/>
        <v>100</v>
      </c>
      <c r="FC1000" s="380">
        <f t="shared" si="410"/>
        <v>0.5</v>
      </c>
      <c r="FD1000" s="227">
        <f t="shared" si="411"/>
        <v>13513.513513513513</v>
      </c>
      <c r="FE1000" s="227">
        <f t="shared" si="412"/>
        <v>2688.172043010753</v>
      </c>
      <c r="FF1000" s="227">
        <v>1</v>
      </c>
      <c r="FG1000" s="228">
        <f t="shared" si="399"/>
        <v>100</v>
      </c>
      <c r="FH1000" s="227">
        <v>1</v>
      </c>
      <c r="FI1000" s="227">
        <v>1</v>
      </c>
      <c r="FJ1000" s="227">
        <v>0</v>
      </c>
      <c r="FK1000" s="227">
        <f t="shared" si="400"/>
        <v>0</v>
      </c>
      <c r="FL1000" s="227">
        <v>0</v>
      </c>
      <c r="FM1000" s="227">
        <f t="shared" si="401"/>
        <v>0</v>
      </c>
      <c r="FZ1000" s="229"/>
      <c r="GA1000" s="229"/>
      <c r="GB1000" s="229"/>
      <c r="GC1000" s="229"/>
      <c r="GD1000" s="229"/>
    </row>
    <row r="1001" spans="1:186" s="368" customFormat="1">
      <c r="A1001" s="287" t="s">
        <v>2304</v>
      </c>
      <c r="B1001" s="369" t="s">
        <v>2305</v>
      </c>
      <c r="C1001" s="287" t="s">
        <v>2406</v>
      </c>
      <c r="D1001" s="287" t="s">
        <v>87</v>
      </c>
      <c r="E1001" s="369" t="s">
        <v>2407</v>
      </c>
      <c r="F1001" s="287">
        <v>998</v>
      </c>
      <c r="G1001" s="392" t="s">
        <v>2414</v>
      </c>
      <c r="H1001" s="392" t="s">
        <v>2415</v>
      </c>
      <c r="I1001" s="370" t="s">
        <v>2310</v>
      </c>
      <c r="J1001" s="410" t="s">
        <v>2311</v>
      </c>
      <c r="K1001" s="370" t="s">
        <v>1164</v>
      </c>
      <c r="L1001" s="410" t="s">
        <v>2218</v>
      </c>
      <c r="M1001" s="410" t="s">
        <v>3124</v>
      </c>
      <c r="N1001" s="372">
        <v>1</v>
      </c>
      <c r="O1001" s="373">
        <v>47</v>
      </c>
      <c r="P1001" s="373">
        <v>62</v>
      </c>
      <c r="Q1001" s="373">
        <v>68</v>
      </c>
      <c r="R1001" s="373">
        <v>77</v>
      </c>
      <c r="S1001" s="374">
        <v>80</v>
      </c>
      <c r="T1001" s="374">
        <v>84</v>
      </c>
      <c r="U1001" s="374">
        <v>98</v>
      </c>
      <c r="V1001" s="374">
        <v>108</v>
      </c>
      <c r="W1001" s="373">
        <v>14</v>
      </c>
      <c r="X1001" s="373">
        <v>18</v>
      </c>
      <c r="Y1001" s="373">
        <v>19</v>
      </c>
      <c r="Z1001" s="373">
        <v>20</v>
      </c>
      <c r="AA1001" s="374">
        <v>29</v>
      </c>
      <c r="AB1001" s="374">
        <v>30</v>
      </c>
      <c r="AC1001" s="374">
        <v>35</v>
      </c>
      <c r="AD1001" s="374">
        <v>37</v>
      </c>
      <c r="AE1001" s="373">
        <v>2</v>
      </c>
      <c r="AF1001" s="373">
        <v>1</v>
      </c>
      <c r="AG1001" s="373">
        <v>2</v>
      </c>
      <c r="AH1001" s="373">
        <v>2</v>
      </c>
      <c r="AI1001" s="374">
        <v>2</v>
      </c>
      <c r="AJ1001" s="374">
        <v>2</v>
      </c>
      <c r="AK1001" s="374">
        <v>2</v>
      </c>
      <c r="AL1001" s="374">
        <v>2</v>
      </c>
      <c r="AM1001" s="226">
        <v>34</v>
      </c>
      <c r="AN1001" s="226">
        <v>44</v>
      </c>
      <c r="AO1001" s="226">
        <v>49</v>
      </c>
      <c r="AP1001" s="226">
        <v>57</v>
      </c>
      <c r="AQ1001" s="227">
        <v>51</v>
      </c>
      <c r="AR1001" s="227">
        <v>54</v>
      </c>
      <c r="AS1001" s="227">
        <v>63</v>
      </c>
      <c r="AT1001" s="227">
        <v>71</v>
      </c>
      <c r="AU1001" s="226">
        <v>14</v>
      </c>
      <c r="AV1001" s="226">
        <v>24</v>
      </c>
      <c r="AW1001" s="226">
        <v>27</v>
      </c>
      <c r="AX1001" s="226">
        <v>32</v>
      </c>
      <c r="AY1001" s="227">
        <v>29</v>
      </c>
      <c r="AZ1001" s="227">
        <v>30</v>
      </c>
      <c r="BA1001" s="227">
        <v>32</v>
      </c>
      <c r="BB1001" s="227">
        <v>36</v>
      </c>
      <c r="BC1001" s="226">
        <f t="shared" si="413"/>
        <v>20</v>
      </c>
      <c r="BD1001" s="226">
        <f t="shared" si="413"/>
        <v>17</v>
      </c>
      <c r="BE1001" s="226">
        <f t="shared" si="413"/>
        <v>15</v>
      </c>
      <c r="BF1001" s="226">
        <f t="shared" si="413"/>
        <v>17</v>
      </c>
      <c r="BG1001" s="218">
        <f t="shared" si="394"/>
        <v>17</v>
      </c>
      <c r="BH1001" s="218">
        <f t="shared" si="394"/>
        <v>15</v>
      </c>
      <c r="BI1001" s="218">
        <f t="shared" si="394"/>
        <v>21</v>
      </c>
      <c r="BJ1001" s="218">
        <f t="shared" si="394"/>
        <v>29</v>
      </c>
      <c r="BK1001" s="226">
        <f t="shared" si="416"/>
        <v>0</v>
      </c>
      <c r="BL1001" s="226">
        <f t="shared" si="416"/>
        <v>3</v>
      </c>
      <c r="BM1001" s="226">
        <f t="shared" si="416"/>
        <v>7</v>
      </c>
      <c r="BN1001" s="226">
        <f t="shared" si="416"/>
        <v>8</v>
      </c>
      <c r="BO1001" s="227">
        <f t="shared" si="416"/>
        <v>5</v>
      </c>
      <c r="BP1001" s="227">
        <f t="shared" si="415"/>
        <v>9</v>
      </c>
      <c r="BQ1001" s="227">
        <f t="shared" si="415"/>
        <v>10</v>
      </c>
      <c r="BR1001" s="227">
        <f t="shared" si="415"/>
        <v>6</v>
      </c>
      <c r="BS1001" s="226">
        <v>0</v>
      </c>
      <c r="BT1001" s="226">
        <v>3</v>
      </c>
      <c r="BU1001" s="226">
        <v>7</v>
      </c>
      <c r="BV1001" s="226">
        <v>8</v>
      </c>
      <c r="BW1001" s="227">
        <v>5</v>
      </c>
      <c r="BX1001" s="227">
        <v>9</v>
      </c>
      <c r="BY1001" s="227">
        <v>10</v>
      </c>
      <c r="BZ1001" s="227">
        <v>6</v>
      </c>
      <c r="CA1001" s="226">
        <v>0</v>
      </c>
      <c r="CB1001" s="226">
        <f>IFERROR(VLOOKUP($G1001,[12]ITEM!$B$2:$AC$939,26,0),0)</f>
        <v>0</v>
      </c>
      <c r="CC1001" s="226">
        <f>IFERROR(VLOOKUP($G1001,[12]ITEM!$B$2:$AC$939,27,0),0)</f>
        <v>0</v>
      </c>
      <c r="CD1001" s="226">
        <f>IFERROR(VLOOKUP($G1001,[12]ITEM!$B$2:$AC$939,28,0),0)</f>
        <v>0</v>
      </c>
      <c r="CE1001" s="227">
        <v>0</v>
      </c>
      <c r="CF1001" s="227">
        <v>0</v>
      </c>
      <c r="CG1001" s="227">
        <v>0</v>
      </c>
      <c r="CH1001" s="227">
        <v>0</v>
      </c>
      <c r="CI1001" s="375"/>
      <c r="CJ1001" s="226">
        <f t="shared" si="407"/>
        <v>19</v>
      </c>
      <c r="CK1001" s="226">
        <f t="shared" si="407"/>
        <v>25</v>
      </c>
      <c r="CL1001" s="226">
        <f t="shared" si="407"/>
        <v>28</v>
      </c>
      <c r="CM1001" s="226">
        <f t="shared" si="407"/>
        <v>30</v>
      </c>
      <c r="CN1001" s="227">
        <f t="shared" si="407"/>
        <v>17</v>
      </c>
      <c r="CO1001" s="227">
        <f t="shared" si="395"/>
        <v>19.221380272495338</v>
      </c>
      <c r="CP1001" s="227">
        <f t="shared" si="395"/>
        <v>21.9345220817486</v>
      </c>
      <c r="CQ1001" s="227">
        <f t="shared" si="395"/>
        <v>24.526034622056031</v>
      </c>
      <c r="CR1001" s="226">
        <v>3</v>
      </c>
      <c r="CS1001" s="226">
        <v>4</v>
      </c>
      <c r="CT1001" s="226">
        <v>5</v>
      </c>
      <c r="CU1001" s="226">
        <v>6</v>
      </c>
      <c r="CV1001" s="227">
        <f t="shared" si="398"/>
        <v>4</v>
      </c>
      <c r="CW1001" s="227">
        <f>CV1001*(1+('[13]GROWTH (YoY)'!AR1001/100))</f>
        <v>4.2213802724953373</v>
      </c>
      <c r="CX1001" s="227">
        <f>CW1001*(1+('[13]GROWTH (YoY)'!AS1001/100))</f>
        <v>4.9345220817486011</v>
      </c>
      <c r="CY1001" s="227">
        <f>CX1001*(1+('[13]GROWTH (YoY)'!AT1001/100))</f>
        <v>5.5260346220560317</v>
      </c>
      <c r="CZ1001" s="226">
        <v>14</v>
      </c>
      <c r="DA1001" s="226">
        <v>19</v>
      </c>
      <c r="DB1001" s="226">
        <v>20</v>
      </c>
      <c r="DC1001" s="226">
        <v>21</v>
      </c>
      <c r="DD1001" s="227">
        <v>11</v>
      </c>
      <c r="DE1001" s="227">
        <v>12</v>
      </c>
      <c r="DF1001" s="227">
        <v>14</v>
      </c>
      <c r="DG1001" s="227">
        <v>16</v>
      </c>
      <c r="DH1001" s="226">
        <v>2</v>
      </c>
      <c r="DI1001" s="226">
        <v>2</v>
      </c>
      <c r="DJ1001" s="226">
        <v>3</v>
      </c>
      <c r="DK1001" s="226">
        <v>3</v>
      </c>
      <c r="DL1001" s="227">
        <v>2</v>
      </c>
      <c r="DM1001" s="227">
        <v>3</v>
      </c>
      <c r="DN1001" s="227">
        <v>3</v>
      </c>
      <c r="DO1001" s="227">
        <v>3</v>
      </c>
      <c r="DP1001" s="376">
        <f t="shared" si="392"/>
        <v>1</v>
      </c>
      <c r="DQ1001" s="226">
        <f t="shared" si="392"/>
        <v>-8</v>
      </c>
      <c r="DR1001" s="226">
        <f t="shared" si="392"/>
        <v>-13</v>
      </c>
      <c r="DS1001" s="226">
        <f t="shared" si="414"/>
        <v>-13</v>
      </c>
      <c r="DT1001" s="227">
        <f t="shared" si="414"/>
        <v>0</v>
      </c>
      <c r="DU1001" s="227">
        <f t="shared" si="414"/>
        <v>-4.2213802724953382</v>
      </c>
      <c r="DV1001" s="227">
        <f t="shared" si="414"/>
        <v>-0.93452208174860019</v>
      </c>
      <c r="DW1001" s="227">
        <f t="shared" si="414"/>
        <v>4.4739653779439692</v>
      </c>
      <c r="DX1001" s="377">
        <f t="shared" si="397"/>
        <v>0.2978723404255319</v>
      </c>
      <c r="DY1001" s="377">
        <f t="shared" si="397"/>
        <v>0.29032258064516131</v>
      </c>
      <c r="DZ1001" s="377">
        <f t="shared" si="397"/>
        <v>0.27941176470588236</v>
      </c>
      <c r="EA1001" s="377">
        <f t="shared" si="396"/>
        <v>0.25974025974025972</v>
      </c>
      <c r="EB1001" s="378">
        <f t="shared" si="396"/>
        <v>0.36249999999999999</v>
      </c>
      <c r="EC1001" s="378">
        <f t="shared" si="396"/>
        <v>0.35714285714285715</v>
      </c>
      <c r="ED1001" s="378">
        <f t="shared" si="396"/>
        <v>0.35714285714285715</v>
      </c>
      <c r="EE1001" s="378">
        <f t="shared" si="393"/>
        <v>0.34259259259259262</v>
      </c>
      <c r="EG1001" s="226">
        <v>47</v>
      </c>
      <c r="EH1001" s="226">
        <v>14</v>
      </c>
      <c r="EI1001" s="226">
        <v>34</v>
      </c>
      <c r="EJ1001" s="226">
        <v>14</v>
      </c>
      <c r="EK1001" s="226">
        <v>9</v>
      </c>
      <c r="EL1001" s="226">
        <v>703</v>
      </c>
      <c r="EM1001" s="226">
        <v>643</v>
      </c>
      <c r="EN1001" s="379">
        <f t="shared" si="402"/>
        <v>0.2978723404255319</v>
      </c>
      <c r="EO1001" s="226">
        <f t="shared" si="403"/>
        <v>41.17647058823529</v>
      </c>
      <c r="EP1001" s="379">
        <f t="shared" si="404"/>
        <v>0.19148936170212766</v>
      </c>
      <c r="EQ1001" s="226">
        <f t="shared" si="405"/>
        <v>12802.275960170697</v>
      </c>
      <c r="ER1001" s="226">
        <f t="shared" si="406"/>
        <v>1814.4116122343182</v>
      </c>
      <c r="ES1001" s="292"/>
      <c r="ET1001" s="227">
        <v>80</v>
      </c>
      <c r="EU1001" s="227">
        <v>29</v>
      </c>
      <c r="EV1001" s="227">
        <v>51</v>
      </c>
      <c r="EW1001" s="227">
        <v>29</v>
      </c>
      <c r="EX1001" s="227">
        <v>40</v>
      </c>
      <c r="EY1001" s="227">
        <v>1060</v>
      </c>
      <c r="EZ1001" s="227">
        <v>881</v>
      </c>
      <c r="FA1001" s="380">
        <f t="shared" si="408"/>
        <v>0.36249999999999999</v>
      </c>
      <c r="FB1001" s="228">
        <f t="shared" si="409"/>
        <v>56.862745098039213</v>
      </c>
      <c r="FC1001" s="380">
        <f t="shared" si="410"/>
        <v>0.5</v>
      </c>
      <c r="FD1001" s="227">
        <f t="shared" si="411"/>
        <v>37735.849056603773</v>
      </c>
      <c r="FE1001" s="227">
        <f t="shared" si="412"/>
        <v>2743.0949678395759</v>
      </c>
      <c r="FF1001" s="227">
        <v>51</v>
      </c>
      <c r="FG1001" s="228">
        <f t="shared" si="399"/>
        <v>56.862745098039213</v>
      </c>
      <c r="FH1001" s="227">
        <v>29</v>
      </c>
      <c r="FI1001" s="227">
        <v>51</v>
      </c>
      <c r="FJ1001" s="227">
        <v>1</v>
      </c>
      <c r="FK1001" s="227">
        <f t="shared" si="400"/>
        <v>21</v>
      </c>
      <c r="FL1001" s="227">
        <v>5</v>
      </c>
      <c r="FM1001" s="227">
        <f t="shared" si="401"/>
        <v>16</v>
      </c>
      <c r="FZ1001" s="229"/>
      <c r="GA1001" s="229"/>
      <c r="GB1001" s="229"/>
      <c r="GC1001" s="229"/>
      <c r="GD1001" s="229"/>
    </row>
    <row r="1002" spans="1:186" s="368" customFormat="1">
      <c r="A1002" s="287" t="s">
        <v>2304</v>
      </c>
      <c r="B1002" s="369" t="s">
        <v>2305</v>
      </c>
      <c r="C1002" s="287" t="s">
        <v>2406</v>
      </c>
      <c r="D1002" s="287" t="s">
        <v>87</v>
      </c>
      <c r="E1002" s="369" t="s">
        <v>2407</v>
      </c>
      <c r="F1002" s="287">
        <v>999</v>
      </c>
      <c r="G1002" s="392" t="s">
        <v>2416</v>
      </c>
      <c r="H1002" s="392" t="s">
        <v>2417</v>
      </c>
      <c r="I1002" s="370" t="s">
        <v>2310</v>
      </c>
      <c r="J1002" s="410" t="s">
        <v>2311</v>
      </c>
      <c r="K1002" s="370" t="s">
        <v>1164</v>
      </c>
      <c r="L1002" s="410" t="s">
        <v>2218</v>
      </c>
      <c r="M1002" s="410" t="s">
        <v>3124</v>
      </c>
      <c r="N1002" s="372">
        <v>1</v>
      </c>
      <c r="O1002" s="373">
        <v>8</v>
      </c>
      <c r="P1002" s="373">
        <v>11</v>
      </c>
      <c r="Q1002" s="373">
        <v>13</v>
      </c>
      <c r="R1002" s="373">
        <v>17</v>
      </c>
      <c r="S1002" s="374">
        <v>23</v>
      </c>
      <c r="T1002" s="374">
        <v>26</v>
      </c>
      <c r="U1002" s="374">
        <v>31</v>
      </c>
      <c r="V1002" s="374">
        <v>34</v>
      </c>
      <c r="W1002" s="373">
        <v>3</v>
      </c>
      <c r="X1002" s="373">
        <v>4</v>
      </c>
      <c r="Y1002" s="373">
        <v>6</v>
      </c>
      <c r="Z1002" s="373">
        <v>9</v>
      </c>
      <c r="AA1002" s="374">
        <v>8</v>
      </c>
      <c r="AB1002" s="374">
        <v>9</v>
      </c>
      <c r="AC1002" s="374">
        <v>11</v>
      </c>
      <c r="AD1002" s="374">
        <v>12</v>
      </c>
      <c r="AE1002" s="373">
        <v>0</v>
      </c>
      <c r="AF1002" s="373">
        <v>0</v>
      </c>
      <c r="AG1002" s="373">
        <v>0</v>
      </c>
      <c r="AH1002" s="373">
        <v>0</v>
      </c>
      <c r="AI1002" s="374">
        <v>0</v>
      </c>
      <c r="AJ1002" s="374">
        <v>1</v>
      </c>
      <c r="AK1002" s="374">
        <v>1</v>
      </c>
      <c r="AL1002" s="374">
        <v>1</v>
      </c>
      <c r="AM1002" s="226">
        <v>4</v>
      </c>
      <c r="AN1002" s="226">
        <v>6</v>
      </c>
      <c r="AO1002" s="226">
        <v>7</v>
      </c>
      <c r="AP1002" s="226">
        <v>8</v>
      </c>
      <c r="AQ1002" s="227">
        <v>15</v>
      </c>
      <c r="AR1002" s="227">
        <v>17</v>
      </c>
      <c r="AS1002" s="227">
        <v>20</v>
      </c>
      <c r="AT1002" s="227">
        <v>22</v>
      </c>
      <c r="AU1002" s="226">
        <v>2</v>
      </c>
      <c r="AV1002" s="226">
        <v>3</v>
      </c>
      <c r="AW1002" s="226">
        <v>4</v>
      </c>
      <c r="AX1002" s="226">
        <v>5</v>
      </c>
      <c r="AY1002" s="227">
        <v>8</v>
      </c>
      <c r="AZ1002" s="227">
        <v>9</v>
      </c>
      <c r="BA1002" s="227">
        <v>11</v>
      </c>
      <c r="BB1002" s="227">
        <v>12</v>
      </c>
      <c r="BC1002" s="226">
        <f t="shared" si="413"/>
        <v>2</v>
      </c>
      <c r="BD1002" s="226">
        <f t="shared" si="413"/>
        <v>3</v>
      </c>
      <c r="BE1002" s="226">
        <f t="shared" si="413"/>
        <v>3</v>
      </c>
      <c r="BF1002" s="226">
        <f t="shared" si="413"/>
        <v>3</v>
      </c>
      <c r="BG1002" s="218">
        <f t="shared" si="394"/>
        <v>7</v>
      </c>
      <c r="BH1002" s="218">
        <f t="shared" si="394"/>
        <v>7</v>
      </c>
      <c r="BI1002" s="218">
        <f t="shared" si="394"/>
        <v>8</v>
      </c>
      <c r="BJ1002" s="218">
        <f t="shared" si="394"/>
        <v>9</v>
      </c>
      <c r="BK1002" s="226">
        <f t="shared" si="416"/>
        <v>0</v>
      </c>
      <c r="BL1002" s="226">
        <f t="shared" si="416"/>
        <v>0</v>
      </c>
      <c r="BM1002" s="226">
        <f t="shared" si="416"/>
        <v>0</v>
      </c>
      <c r="BN1002" s="226">
        <f t="shared" si="416"/>
        <v>0</v>
      </c>
      <c r="BO1002" s="227">
        <f t="shared" si="416"/>
        <v>0</v>
      </c>
      <c r="BP1002" s="227">
        <f t="shared" si="415"/>
        <v>1</v>
      </c>
      <c r="BQ1002" s="227">
        <f t="shared" si="415"/>
        <v>1</v>
      </c>
      <c r="BR1002" s="227">
        <f t="shared" si="415"/>
        <v>1</v>
      </c>
      <c r="BS1002" s="226">
        <v>0</v>
      </c>
      <c r="BT1002" s="226">
        <v>0</v>
      </c>
      <c r="BU1002" s="226">
        <v>0</v>
      </c>
      <c r="BV1002" s="226">
        <v>0</v>
      </c>
      <c r="BW1002" s="227">
        <v>0</v>
      </c>
      <c r="BX1002" s="227">
        <v>1</v>
      </c>
      <c r="BY1002" s="227">
        <v>1</v>
      </c>
      <c r="BZ1002" s="227">
        <v>1</v>
      </c>
      <c r="CA1002" s="226">
        <v>0</v>
      </c>
      <c r="CB1002" s="226">
        <f>IFERROR(VLOOKUP($G1002,[12]ITEM!$B$2:$AC$939,26,0),0)</f>
        <v>0</v>
      </c>
      <c r="CC1002" s="226">
        <f>IFERROR(VLOOKUP($G1002,[12]ITEM!$B$2:$AC$939,27,0),0)</f>
        <v>0</v>
      </c>
      <c r="CD1002" s="226">
        <f>IFERROR(VLOOKUP($G1002,[12]ITEM!$B$2:$AC$939,28,0),0)</f>
        <v>0</v>
      </c>
      <c r="CE1002" s="227">
        <v>0</v>
      </c>
      <c r="CF1002" s="227">
        <v>0</v>
      </c>
      <c r="CG1002" s="227">
        <v>0</v>
      </c>
      <c r="CH1002" s="227">
        <v>0</v>
      </c>
      <c r="CI1002" s="375"/>
      <c r="CJ1002" s="226">
        <f t="shared" si="407"/>
        <v>2</v>
      </c>
      <c r="CK1002" s="226">
        <f t="shared" si="407"/>
        <v>3</v>
      </c>
      <c r="CL1002" s="226">
        <f t="shared" si="407"/>
        <v>4</v>
      </c>
      <c r="CM1002" s="226">
        <f t="shared" si="407"/>
        <v>4</v>
      </c>
      <c r="CN1002" s="227">
        <f t="shared" si="407"/>
        <v>7</v>
      </c>
      <c r="CO1002" s="227">
        <f t="shared" si="395"/>
        <v>7.7213451124545154</v>
      </c>
      <c r="CP1002" s="227">
        <f t="shared" si="395"/>
        <v>9.6193672911009429</v>
      </c>
      <c r="CQ1002" s="227">
        <f t="shared" si="395"/>
        <v>10.454594671851517</v>
      </c>
      <c r="CR1002" s="226">
        <v>2</v>
      </c>
      <c r="CS1002" s="226">
        <v>3</v>
      </c>
      <c r="CT1002" s="226">
        <v>4</v>
      </c>
      <c r="CU1002" s="226">
        <v>4</v>
      </c>
      <c r="CV1002" s="227">
        <f t="shared" si="398"/>
        <v>5</v>
      </c>
      <c r="CW1002" s="227">
        <f>CV1002*(1+('[13]GROWTH (YoY)'!AR1002/100))</f>
        <v>5.7213451124545154</v>
      </c>
      <c r="CX1002" s="227">
        <f>CW1002*(1+('[13]GROWTH (YoY)'!AS1002/100))</f>
        <v>6.6193672911009438</v>
      </c>
      <c r="CY1002" s="227">
        <f>CX1002*(1+('[13]GROWTH (YoY)'!AT1002/100))</f>
        <v>7.4545946718515159</v>
      </c>
      <c r="CZ1002" s="226">
        <v>0</v>
      </c>
      <c r="DA1002" s="226">
        <v>0</v>
      </c>
      <c r="DB1002" s="226">
        <v>0</v>
      </c>
      <c r="DC1002" s="226">
        <v>0</v>
      </c>
      <c r="DD1002" s="227">
        <v>2</v>
      </c>
      <c r="DE1002" s="227">
        <v>2</v>
      </c>
      <c r="DF1002" s="227">
        <v>3</v>
      </c>
      <c r="DG1002" s="227">
        <v>3</v>
      </c>
      <c r="DH1002" s="226">
        <v>0</v>
      </c>
      <c r="DI1002" s="226">
        <v>0</v>
      </c>
      <c r="DJ1002" s="226">
        <v>0</v>
      </c>
      <c r="DK1002" s="226">
        <v>0</v>
      </c>
      <c r="DL1002" s="227">
        <v>0</v>
      </c>
      <c r="DM1002" s="227">
        <v>0</v>
      </c>
      <c r="DN1002" s="227">
        <v>0</v>
      </c>
      <c r="DO1002" s="227">
        <v>0</v>
      </c>
      <c r="DP1002" s="376">
        <f t="shared" si="392"/>
        <v>0</v>
      </c>
      <c r="DQ1002" s="226">
        <f t="shared" si="392"/>
        <v>0</v>
      </c>
      <c r="DR1002" s="226">
        <f t="shared" si="392"/>
        <v>-1</v>
      </c>
      <c r="DS1002" s="226">
        <f t="shared" si="414"/>
        <v>-1</v>
      </c>
      <c r="DT1002" s="227">
        <f t="shared" si="414"/>
        <v>0</v>
      </c>
      <c r="DU1002" s="227">
        <f t="shared" si="414"/>
        <v>-0.72134511245451538</v>
      </c>
      <c r="DV1002" s="227">
        <f t="shared" si="414"/>
        <v>-1.6193672911009429</v>
      </c>
      <c r="DW1002" s="227">
        <f t="shared" si="414"/>
        <v>-1.4545946718515168</v>
      </c>
      <c r="DX1002" s="377">
        <f t="shared" si="397"/>
        <v>0.375</v>
      </c>
      <c r="DY1002" s="377">
        <f t="shared" si="397"/>
        <v>0.36363636363636365</v>
      </c>
      <c r="DZ1002" s="377">
        <f t="shared" si="397"/>
        <v>0.46153846153846156</v>
      </c>
      <c r="EA1002" s="377">
        <f t="shared" si="396"/>
        <v>0.52941176470588236</v>
      </c>
      <c r="EB1002" s="378">
        <f t="shared" si="396"/>
        <v>0.34782608695652173</v>
      </c>
      <c r="EC1002" s="378">
        <f t="shared" si="396"/>
        <v>0.34615384615384615</v>
      </c>
      <c r="ED1002" s="378">
        <f t="shared" si="396"/>
        <v>0.35483870967741937</v>
      </c>
      <c r="EE1002" s="378">
        <f t="shared" si="393"/>
        <v>0.35294117647058826</v>
      </c>
      <c r="EG1002" s="226">
        <v>8</v>
      </c>
      <c r="EH1002" s="226">
        <v>3</v>
      </c>
      <c r="EI1002" s="226">
        <v>4</v>
      </c>
      <c r="EJ1002" s="226">
        <v>2</v>
      </c>
      <c r="EK1002" s="226">
        <v>1</v>
      </c>
      <c r="EL1002" s="226">
        <v>88</v>
      </c>
      <c r="EM1002" s="226">
        <v>74</v>
      </c>
      <c r="EN1002" s="379">
        <f t="shared" si="402"/>
        <v>0.375</v>
      </c>
      <c r="EO1002" s="226">
        <f t="shared" si="403"/>
        <v>50</v>
      </c>
      <c r="EP1002" s="379">
        <f t="shared" si="404"/>
        <v>0.125</v>
      </c>
      <c r="EQ1002" s="226">
        <f t="shared" si="405"/>
        <v>11363.636363636364</v>
      </c>
      <c r="ER1002" s="226">
        <f t="shared" si="406"/>
        <v>2252.2522522522522</v>
      </c>
      <c r="ES1002" s="292"/>
      <c r="ET1002" s="227">
        <v>23</v>
      </c>
      <c r="EU1002" s="227">
        <v>8</v>
      </c>
      <c r="EV1002" s="227">
        <v>15</v>
      </c>
      <c r="EW1002" s="227">
        <v>8</v>
      </c>
      <c r="EX1002" s="227">
        <v>12</v>
      </c>
      <c r="EY1002" s="227">
        <v>300</v>
      </c>
      <c r="EZ1002" s="227">
        <v>266</v>
      </c>
      <c r="FA1002" s="380">
        <f t="shared" si="408"/>
        <v>0.34782608695652173</v>
      </c>
      <c r="FB1002" s="228">
        <f t="shared" si="409"/>
        <v>53.333333333333336</v>
      </c>
      <c r="FC1002" s="380">
        <f t="shared" si="410"/>
        <v>0.52173913043478259</v>
      </c>
      <c r="FD1002" s="227">
        <f t="shared" si="411"/>
        <v>40000</v>
      </c>
      <c r="FE1002" s="227">
        <f t="shared" si="412"/>
        <v>2506.2656641604012</v>
      </c>
      <c r="FF1002" s="227">
        <v>15</v>
      </c>
      <c r="FG1002" s="228">
        <f t="shared" si="399"/>
        <v>53.333333333333336</v>
      </c>
      <c r="FH1002" s="227">
        <v>8</v>
      </c>
      <c r="FI1002" s="227">
        <v>15</v>
      </c>
      <c r="FJ1002" s="227">
        <v>0</v>
      </c>
      <c r="FK1002" s="227">
        <f t="shared" si="400"/>
        <v>7</v>
      </c>
      <c r="FL1002" s="227">
        <v>1</v>
      </c>
      <c r="FM1002" s="227">
        <f t="shared" si="401"/>
        <v>6</v>
      </c>
      <c r="FZ1002" s="229"/>
      <c r="GA1002" s="229"/>
      <c r="GB1002" s="229"/>
      <c r="GC1002" s="229"/>
      <c r="GD1002" s="229"/>
    </row>
    <row r="1003" spans="1:186" s="368" customFormat="1">
      <c r="A1003" s="287" t="s">
        <v>2304</v>
      </c>
      <c r="B1003" s="369" t="s">
        <v>2305</v>
      </c>
      <c r="C1003" s="287" t="s">
        <v>2406</v>
      </c>
      <c r="D1003" s="287" t="s">
        <v>87</v>
      </c>
      <c r="E1003" s="369" t="s">
        <v>2407</v>
      </c>
      <c r="F1003" s="287">
        <v>1000</v>
      </c>
      <c r="G1003" s="392" t="s">
        <v>2418</v>
      </c>
      <c r="H1003" s="392" t="s">
        <v>2419</v>
      </c>
      <c r="I1003" s="370" t="s">
        <v>2310</v>
      </c>
      <c r="J1003" s="410" t="s">
        <v>2311</v>
      </c>
      <c r="K1003" s="370" t="s">
        <v>1164</v>
      </c>
      <c r="L1003" s="410" t="s">
        <v>2218</v>
      </c>
      <c r="M1003" s="410" t="s">
        <v>3124</v>
      </c>
      <c r="N1003" s="372">
        <v>1</v>
      </c>
      <c r="O1003" s="373">
        <v>11</v>
      </c>
      <c r="P1003" s="373">
        <v>17</v>
      </c>
      <c r="Q1003" s="373">
        <v>18</v>
      </c>
      <c r="R1003" s="373">
        <v>20</v>
      </c>
      <c r="S1003" s="374">
        <v>5</v>
      </c>
      <c r="T1003" s="374">
        <v>6</v>
      </c>
      <c r="U1003" s="374">
        <v>6</v>
      </c>
      <c r="V1003" s="374">
        <v>7</v>
      </c>
      <c r="W1003" s="373">
        <v>6</v>
      </c>
      <c r="X1003" s="373">
        <v>8</v>
      </c>
      <c r="Y1003" s="373">
        <v>9</v>
      </c>
      <c r="Z1003" s="373">
        <v>10</v>
      </c>
      <c r="AA1003" s="374">
        <v>2</v>
      </c>
      <c r="AB1003" s="374">
        <v>2</v>
      </c>
      <c r="AC1003" s="374">
        <v>3</v>
      </c>
      <c r="AD1003" s="374">
        <v>3</v>
      </c>
      <c r="AE1003" s="373">
        <v>0</v>
      </c>
      <c r="AF1003" s="373">
        <v>0</v>
      </c>
      <c r="AG1003" s="373">
        <v>0</v>
      </c>
      <c r="AH1003" s="373">
        <v>0</v>
      </c>
      <c r="AI1003" s="374">
        <v>0</v>
      </c>
      <c r="AJ1003" s="374">
        <v>0</v>
      </c>
      <c r="AK1003" s="374">
        <v>0</v>
      </c>
      <c r="AL1003" s="374">
        <v>0</v>
      </c>
      <c r="AM1003" s="226">
        <v>5</v>
      </c>
      <c r="AN1003" s="226">
        <v>8</v>
      </c>
      <c r="AO1003" s="226">
        <v>9</v>
      </c>
      <c r="AP1003" s="226">
        <v>10</v>
      </c>
      <c r="AQ1003" s="227">
        <v>3</v>
      </c>
      <c r="AR1003" s="227">
        <v>3</v>
      </c>
      <c r="AS1003" s="227">
        <v>4</v>
      </c>
      <c r="AT1003" s="227">
        <v>4</v>
      </c>
      <c r="AU1003" s="226">
        <v>3</v>
      </c>
      <c r="AV1003" s="226">
        <v>4</v>
      </c>
      <c r="AW1003" s="226">
        <v>4</v>
      </c>
      <c r="AX1003" s="226">
        <v>5</v>
      </c>
      <c r="AY1003" s="227">
        <v>1</v>
      </c>
      <c r="AZ1003" s="227">
        <v>2</v>
      </c>
      <c r="BA1003" s="227">
        <v>2</v>
      </c>
      <c r="BB1003" s="227">
        <v>2</v>
      </c>
      <c r="BC1003" s="226">
        <f t="shared" si="413"/>
        <v>2</v>
      </c>
      <c r="BD1003" s="226">
        <f t="shared" si="413"/>
        <v>4</v>
      </c>
      <c r="BE1003" s="226">
        <f t="shared" si="413"/>
        <v>5</v>
      </c>
      <c r="BF1003" s="226">
        <f t="shared" si="413"/>
        <v>5</v>
      </c>
      <c r="BG1003" s="218">
        <f t="shared" si="394"/>
        <v>2</v>
      </c>
      <c r="BH1003" s="218">
        <f t="shared" si="394"/>
        <v>1</v>
      </c>
      <c r="BI1003" s="218">
        <f t="shared" si="394"/>
        <v>2</v>
      </c>
      <c r="BJ1003" s="218">
        <f t="shared" si="394"/>
        <v>2</v>
      </c>
      <c r="BK1003" s="226">
        <f t="shared" si="416"/>
        <v>0</v>
      </c>
      <c r="BL1003" s="226">
        <f t="shared" si="416"/>
        <v>0</v>
      </c>
      <c r="BM1003" s="226">
        <f t="shared" si="416"/>
        <v>0</v>
      </c>
      <c r="BN1003" s="226">
        <f t="shared" si="416"/>
        <v>0</v>
      </c>
      <c r="BO1003" s="227">
        <f t="shared" si="416"/>
        <v>0</v>
      </c>
      <c r="BP1003" s="227">
        <f t="shared" si="415"/>
        <v>0</v>
      </c>
      <c r="BQ1003" s="227">
        <f t="shared" si="415"/>
        <v>0</v>
      </c>
      <c r="BR1003" s="227">
        <f t="shared" si="415"/>
        <v>0</v>
      </c>
      <c r="BS1003" s="226">
        <v>0</v>
      </c>
      <c r="BT1003" s="226">
        <v>0</v>
      </c>
      <c r="BU1003" s="226">
        <v>0</v>
      </c>
      <c r="BV1003" s="226">
        <v>0</v>
      </c>
      <c r="BW1003" s="227">
        <v>0</v>
      </c>
      <c r="BX1003" s="227">
        <v>0</v>
      </c>
      <c r="BY1003" s="227">
        <v>0</v>
      </c>
      <c r="BZ1003" s="227">
        <v>0</v>
      </c>
      <c r="CA1003" s="226">
        <v>0</v>
      </c>
      <c r="CB1003" s="226">
        <f>IFERROR(VLOOKUP($G1003,[12]ITEM!$B$2:$AC$939,26,0),0)</f>
        <v>0</v>
      </c>
      <c r="CC1003" s="226">
        <f>IFERROR(VLOOKUP($G1003,[12]ITEM!$B$2:$AC$939,27,0),0)</f>
        <v>0</v>
      </c>
      <c r="CD1003" s="226">
        <f>IFERROR(VLOOKUP($G1003,[12]ITEM!$B$2:$AC$939,28,0),0)</f>
        <v>0</v>
      </c>
      <c r="CE1003" s="227">
        <v>0</v>
      </c>
      <c r="CF1003" s="227">
        <v>0</v>
      </c>
      <c r="CG1003" s="227">
        <v>0</v>
      </c>
      <c r="CH1003" s="227">
        <v>0</v>
      </c>
      <c r="CI1003" s="375"/>
      <c r="CJ1003" s="226">
        <f t="shared" si="407"/>
        <v>3</v>
      </c>
      <c r="CK1003" s="226">
        <f t="shared" si="407"/>
        <v>4</v>
      </c>
      <c r="CL1003" s="226">
        <f t="shared" si="407"/>
        <v>5</v>
      </c>
      <c r="CM1003" s="226">
        <f t="shared" si="407"/>
        <v>5</v>
      </c>
      <c r="CN1003" s="227">
        <f t="shared" si="407"/>
        <v>2</v>
      </c>
      <c r="CO1003" s="227">
        <f t="shared" si="395"/>
        <v>2.0914483294566724</v>
      </c>
      <c r="CP1003" s="227">
        <f t="shared" si="395"/>
        <v>2.2000306095299713</v>
      </c>
      <c r="CQ1003" s="227">
        <f t="shared" si="395"/>
        <v>2.3897971952946677</v>
      </c>
      <c r="CR1003" s="226">
        <v>3</v>
      </c>
      <c r="CS1003" s="226">
        <v>4</v>
      </c>
      <c r="CT1003" s="226">
        <v>5</v>
      </c>
      <c r="CU1003" s="226">
        <v>5</v>
      </c>
      <c r="CV1003" s="227">
        <f t="shared" si="398"/>
        <v>1</v>
      </c>
      <c r="CW1003" s="227">
        <f>CV1003*(1+('[13]GROWTH (YoY)'!AR1003/100))</f>
        <v>1.0914483294566726</v>
      </c>
      <c r="CX1003" s="227">
        <f>CW1003*(1+('[13]GROWTH (YoY)'!AS1003/100))</f>
        <v>1.2000306095299711</v>
      </c>
      <c r="CY1003" s="227">
        <f>CX1003*(1+('[13]GROWTH (YoY)'!AT1003/100))</f>
        <v>1.3897971952946677</v>
      </c>
      <c r="CZ1003" s="226">
        <v>0</v>
      </c>
      <c r="DA1003" s="226">
        <v>0</v>
      </c>
      <c r="DB1003" s="226">
        <v>0</v>
      </c>
      <c r="DC1003" s="226">
        <v>0</v>
      </c>
      <c r="DD1003" s="227">
        <v>1</v>
      </c>
      <c r="DE1003" s="227">
        <v>1</v>
      </c>
      <c r="DF1003" s="227">
        <v>1</v>
      </c>
      <c r="DG1003" s="227">
        <v>1</v>
      </c>
      <c r="DH1003" s="226">
        <v>0</v>
      </c>
      <c r="DI1003" s="226">
        <v>0</v>
      </c>
      <c r="DJ1003" s="226">
        <v>0</v>
      </c>
      <c r="DK1003" s="226">
        <v>0</v>
      </c>
      <c r="DL1003" s="227">
        <v>0</v>
      </c>
      <c r="DM1003" s="227">
        <v>0</v>
      </c>
      <c r="DN1003" s="227">
        <v>0</v>
      </c>
      <c r="DO1003" s="227">
        <v>0</v>
      </c>
      <c r="DP1003" s="376">
        <f t="shared" si="392"/>
        <v>-1</v>
      </c>
      <c r="DQ1003" s="226">
        <f t="shared" si="392"/>
        <v>0</v>
      </c>
      <c r="DR1003" s="226">
        <f t="shared" si="392"/>
        <v>0</v>
      </c>
      <c r="DS1003" s="226">
        <f t="shared" si="414"/>
        <v>0</v>
      </c>
      <c r="DT1003" s="227">
        <f t="shared" si="414"/>
        <v>0</v>
      </c>
      <c r="DU1003" s="227">
        <f t="shared" si="414"/>
        <v>-1.0914483294566724</v>
      </c>
      <c r="DV1003" s="227">
        <f t="shared" si="414"/>
        <v>-0.20003060952997131</v>
      </c>
      <c r="DW1003" s="227">
        <f t="shared" si="414"/>
        <v>-0.38979719529466772</v>
      </c>
      <c r="DX1003" s="377">
        <f t="shared" si="397"/>
        <v>0.54545454545454541</v>
      </c>
      <c r="DY1003" s="377">
        <f t="shared" si="397"/>
        <v>0.47058823529411764</v>
      </c>
      <c r="DZ1003" s="377">
        <f t="shared" si="397"/>
        <v>0.5</v>
      </c>
      <c r="EA1003" s="377">
        <f t="shared" si="396"/>
        <v>0.5</v>
      </c>
      <c r="EB1003" s="378">
        <f t="shared" si="396"/>
        <v>0.4</v>
      </c>
      <c r="EC1003" s="378">
        <f t="shared" si="396"/>
        <v>0.33333333333333331</v>
      </c>
      <c r="ED1003" s="378">
        <f t="shared" si="396"/>
        <v>0.5</v>
      </c>
      <c r="EE1003" s="378">
        <f t="shared" si="393"/>
        <v>0.42857142857142855</v>
      </c>
      <c r="EG1003" s="226">
        <v>11</v>
      </c>
      <c r="EH1003" s="226">
        <v>6</v>
      </c>
      <c r="EI1003" s="226">
        <v>5</v>
      </c>
      <c r="EJ1003" s="226">
        <v>3</v>
      </c>
      <c r="EK1003" s="226">
        <v>3</v>
      </c>
      <c r="EL1003" s="226">
        <v>129</v>
      </c>
      <c r="EM1003" s="226">
        <v>126</v>
      </c>
      <c r="EN1003" s="379">
        <f t="shared" si="402"/>
        <v>0.54545454545454541</v>
      </c>
      <c r="EO1003" s="226">
        <f t="shared" si="403"/>
        <v>60</v>
      </c>
      <c r="EP1003" s="379">
        <f t="shared" si="404"/>
        <v>0.27272727272727271</v>
      </c>
      <c r="EQ1003" s="226">
        <f t="shared" si="405"/>
        <v>23255.81395348837</v>
      </c>
      <c r="ER1003" s="226">
        <f t="shared" si="406"/>
        <v>1984.1269841269841</v>
      </c>
      <c r="ES1003" s="292"/>
      <c r="ET1003" s="227">
        <v>5</v>
      </c>
      <c r="EU1003" s="227">
        <v>2</v>
      </c>
      <c r="EV1003" s="227">
        <v>3</v>
      </c>
      <c r="EW1003" s="227">
        <v>1</v>
      </c>
      <c r="EX1003" s="227">
        <v>6</v>
      </c>
      <c r="EY1003" s="227">
        <v>64</v>
      </c>
      <c r="EZ1003" s="227">
        <v>52</v>
      </c>
      <c r="FA1003" s="380">
        <f t="shared" si="408"/>
        <v>0.4</v>
      </c>
      <c r="FB1003" s="228">
        <f t="shared" si="409"/>
        <v>33.333333333333329</v>
      </c>
      <c r="FC1003" s="380">
        <f t="shared" si="410"/>
        <v>1.2</v>
      </c>
      <c r="FD1003" s="227">
        <f t="shared" si="411"/>
        <v>93750</v>
      </c>
      <c r="FE1003" s="227">
        <f t="shared" si="412"/>
        <v>1602.5641025641025</v>
      </c>
      <c r="FF1003" s="227">
        <v>3</v>
      </c>
      <c r="FG1003" s="228">
        <f t="shared" si="399"/>
        <v>33.333333333333329</v>
      </c>
      <c r="FH1003" s="227">
        <v>1</v>
      </c>
      <c r="FI1003" s="227">
        <v>3</v>
      </c>
      <c r="FJ1003" s="227">
        <v>0</v>
      </c>
      <c r="FK1003" s="227">
        <f t="shared" si="400"/>
        <v>2</v>
      </c>
      <c r="FL1003" s="227">
        <v>0</v>
      </c>
      <c r="FM1003" s="227">
        <f t="shared" si="401"/>
        <v>2</v>
      </c>
      <c r="FZ1003" s="229"/>
      <c r="GA1003" s="229"/>
      <c r="GB1003" s="229"/>
      <c r="GC1003" s="229"/>
      <c r="GD1003" s="229"/>
    </row>
    <row r="1004" spans="1:186" s="368" customFormat="1">
      <c r="A1004" s="287" t="s">
        <v>2304</v>
      </c>
      <c r="B1004" s="369" t="s">
        <v>2305</v>
      </c>
      <c r="C1004" s="287" t="s">
        <v>2406</v>
      </c>
      <c r="D1004" s="287" t="s">
        <v>87</v>
      </c>
      <c r="E1004" s="369" t="s">
        <v>2407</v>
      </c>
      <c r="F1004" s="287">
        <v>1001</v>
      </c>
      <c r="G1004" s="392" t="s">
        <v>2420</v>
      </c>
      <c r="H1004" s="392" t="s">
        <v>2421</v>
      </c>
      <c r="I1004" s="370" t="s">
        <v>2310</v>
      </c>
      <c r="J1004" s="410" t="s">
        <v>2311</v>
      </c>
      <c r="K1004" s="370" t="s">
        <v>1164</v>
      </c>
      <c r="L1004" s="410" t="s">
        <v>2218</v>
      </c>
      <c r="M1004" s="410" t="s">
        <v>3124</v>
      </c>
      <c r="N1004" s="372">
        <v>1</v>
      </c>
      <c r="O1004" s="373">
        <v>92</v>
      </c>
      <c r="P1004" s="373">
        <v>133</v>
      </c>
      <c r="Q1004" s="373">
        <v>145</v>
      </c>
      <c r="R1004" s="373">
        <v>153</v>
      </c>
      <c r="S1004" s="374">
        <v>115</v>
      </c>
      <c r="T1004" s="374">
        <v>128</v>
      </c>
      <c r="U1004" s="374">
        <v>133</v>
      </c>
      <c r="V1004" s="374">
        <v>143</v>
      </c>
      <c r="W1004" s="373">
        <v>41</v>
      </c>
      <c r="X1004" s="373">
        <v>51</v>
      </c>
      <c r="Y1004" s="373">
        <v>53</v>
      </c>
      <c r="Z1004" s="373">
        <v>57</v>
      </c>
      <c r="AA1004" s="374">
        <v>50</v>
      </c>
      <c r="AB1004" s="374">
        <v>56</v>
      </c>
      <c r="AC1004" s="374">
        <v>58</v>
      </c>
      <c r="AD1004" s="374">
        <v>62</v>
      </c>
      <c r="AE1004" s="373">
        <v>2</v>
      </c>
      <c r="AF1004" s="373">
        <v>3</v>
      </c>
      <c r="AG1004" s="373">
        <v>3</v>
      </c>
      <c r="AH1004" s="373">
        <v>3</v>
      </c>
      <c r="AI1004" s="374">
        <v>2</v>
      </c>
      <c r="AJ1004" s="374">
        <v>2</v>
      </c>
      <c r="AK1004" s="374">
        <v>2</v>
      </c>
      <c r="AL1004" s="374">
        <v>2</v>
      </c>
      <c r="AM1004" s="226">
        <v>51</v>
      </c>
      <c r="AN1004" s="226">
        <v>82</v>
      </c>
      <c r="AO1004" s="226">
        <v>92</v>
      </c>
      <c r="AP1004" s="226">
        <v>96</v>
      </c>
      <c r="AQ1004" s="227">
        <v>65</v>
      </c>
      <c r="AR1004" s="227">
        <v>72</v>
      </c>
      <c r="AS1004" s="227">
        <v>75</v>
      </c>
      <c r="AT1004" s="227">
        <v>80</v>
      </c>
      <c r="AU1004" s="226">
        <v>19</v>
      </c>
      <c r="AV1004" s="226">
        <v>36</v>
      </c>
      <c r="AW1004" s="226">
        <v>40</v>
      </c>
      <c r="AX1004" s="226">
        <v>42</v>
      </c>
      <c r="AY1004" s="227">
        <v>28</v>
      </c>
      <c r="AZ1004" s="227">
        <v>30</v>
      </c>
      <c r="BA1004" s="227">
        <v>32</v>
      </c>
      <c r="BB1004" s="227">
        <v>34</v>
      </c>
      <c r="BC1004" s="226">
        <f t="shared" si="413"/>
        <v>32</v>
      </c>
      <c r="BD1004" s="226">
        <f t="shared" si="413"/>
        <v>45</v>
      </c>
      <c r="BE1004" s="226">
        <f t="shared" si="413"/>
        <v>48</v>
      </c>
      <c r="BF1004" s="226">
        <f t="shared" si="413"/>
        <v>50</v>
      </c>
      <c r="BG1004" s="218">
        <f t="shared" si="394"/>
        <v>34</v>
      </c>
      <c r="BH1004" s="218">
        <f t="shared" si="394"/>
        <v>36</v>
      </c>
      <c r="BI1004" s="218">
        <f t="shared" si="394"/>
        <v>37</v>
      </c>
      <c r="BJ1004" s="218">
        <f t="shared" si="394"/>
        <v>42</v>
      </c>
      <c r="BK1004" s="226">
        <f t="shared" si="416"/>
        <v>0</v>
      </c>
      <c r="BL1004" s="226">
        <f t="shared" si="416"/>
        <v>1</v>
      </c>
      <c r="BM1004" s="226">
        <f t="shared" si="416"/>
        <v>4</v>
      </c>
      <c r="BN1004" s="226">
        <f t="shared" si="416"/>
        <v>4</v>
      </c>
      <c r="BO1004" s="227">
        <f t="shared" si="416"/>
        <v>3</v>
      </c>
      <c r="BP1004" s="227">
        <f t="shared" si="415"/>
        <v>6</v>
      </c>
      <c r="BQ1004" s="227">
        <f t="shared" si="415"/>
        <v>6</v>
      </c>
      <c r="BR1004" s="227">
        <f t="shared" si="415"/>
        <v>4</v>
      </c>
      <c r="BS1004" s="226">
        <v>0</v>
      </c>
      <c r="BT1004" s="226">
        <v>1</v>
      </c>
      <c r="BU1004" s="226">
        <v>4</v>
      </c>
      <c r="BV1004" s="226">
        <v>4</v>
      </c>
      <c r="BW1004" s="227">
        <v>3</v>
      </c>
      <c r="BX1004" s="227">
        <v>6</v>
      </c>
      <c r="BY1004" s="227">
        <v>6</v>
      </c>
      <c r="BZ1004" s="227">
        <v>4</v>
      </c>
      <c r="CA1004" s="226">
        <v>0</v>
      </c>
      <c r="CB1004" s="226">
        <f>IFERROR(VLOOKUP($G1004,[12]ITEM!$B$2:$AC$939,26,0),0)</f>
        <v>0</v>
      </c>
      <c r="CC1004" s="226">
        <f>IFERROR(VLOOKUP($G1004,[12]ITEM!$B$2:$AC$939,27,0),0)</f>
        <v>0</v>
      </c>
      <c r="CD1004" s="226">
        <f>IFERROR(VLOOKUP($G1004,[12]ITEM!$B$2:$AC$939,28,0),0)</f>
        <v>0</v>
      </c>
      <c r="CE1004" s="227">
        <v>0</v>
      </c>
      <c r="CF1004" s="227">
        <v>0</v>
      </c>
      <c r="CG1004" s="227">
        <v>0</v>
      </c>
      <c r="CH1004" s="227">
        <v>0</v>
      </c>
      <c r="CI1004" s="375"/>
      <c r="CJ1004" s="226">
        <f t="shared" si="407"/>
        <v>33</v>
      </c>
      <c r="CK1004" s="226">
        <f t="shared" si="407"/>
        <v>44</v>
      </c>
      <c r="CL1004" s="226">
        <f t="shared" si="407"/>
        <v>48</v>
      </c>
      <c r="CM1004" s="226">
        <f t="shared" si="407"/>
        <v>47</v>
      </c>
      <c r="CN1004" s="227">
        <f t="shared" si="407"/>
        <v>34</v>
      </c>
      <c r="CO1004" s="227">
        <f t="shared" si="395"/>
        <v>38.423601310172153</v>
      </c>
      <c r="CP1004" s="227">
        <f t="shared" si="395"/>
        <v>42.190750102438081</v>
      </c>
      <c r="CQ1004" s="227">
        <f t="shared" si="395"/>
        <v>49.775198743197961</v>
      </c>
      <c r="CR1004" s="226">
        <v>2</v>
      </c>
      <c r="CS1004" s="226">
        <v>3</v>
      </c>
      <c r="CT1004" s="226">
        <v>4</v>
      </c>
      <c r="CU1004" s="226">
        <v>4</v>
      </c>
      <c r="CV1004" s="227">
        <f t="shared" si="398"/>
        <v>-5</v>
      </c>
      <c r="CW1004" s="227">
        <f>CV1004*(1+('[13]GROWTH (YoY)'!AR1004/100))</f>
        <v>-5.5763986898278457</v>
      </c>
      <c r="CX1004" s="227">
        <f>CW1004*(1+('[13]GROWTH (YoY)'!AS1004/100))</f>
        <v>-5.8092498975619211</v>
      </c>
      <c r="CY1004" s="227">
        <f>CX1004*(1+('[13]GROWTH (YoY)'!AT1004/100))</f>
        <v>-6.2248012568020412</v>
      </c>
      <c r="CZ1004" s="226">
        <v>24</v>
      </c>
      <c r="DA1004" s="226">
        <v>33</v>
      </c>
      <c r="DB1004" s="226">
        <v>35</v>
      </c>
      <c r="DC1004" s="226">
        <v>35</v>
      </c>
      <c r="DD1004" s="227">
        <v>31</v>
      </c>
      <c r="DE1004" s="227">
        <v>35</v>
      </c>
      <c r="DF1004" s="227">
        <v>39</v>
      </c>
      <c r="DG1004" s="227">
        <v>46</v>
      </c>
      <c r="DH1004" s="226">
        <v>7</v>
      </c>
      <c r="DI1004" s="226">
        <v>8</v>
      </c>
      <c r="DJ1004" s="226">
        <v>9</v>
      </c>
      <c r="DK1004" s="226">
        <v>8</v>
      </c>
      <c r="DL1004" s="227">
        <v>8</v>
      </c>
      <c r="DM1004" s="227">
        <v>9</v>
      </c>
      <c r="DN1004" s="227">
        <v>9</v>
      </c>
      <c r="DO1004" s="227">
        <v>10</v>
      </c>
      <c r="DP1004" s="376">
        <f t="shared" si="392"/>
        <v>-1</v>
      </c>
      <c r="DQ1004" s="226">
        <f t="shared" si="392"/>
        <v>1</v>
      </c>
      <c r="DR1004" s="226">
        <f t="shared" si="392"/>
        <v>0</v>
      </c>
      <c r="DS1004" s="226">
        <f t="shared" si="414"/>
        <v>3</v>
      </c>
      <c r="DT1004" s="227">
        <f t="shared" si="414"/>
        <v>0</v>
      </c>
      <c r="DU1004" s="227">
        <f t="shared" si="414"/>
        <v>-2.4236013101721525</v>
      </c>
      <c r="DV1004" s="227">
        <f t="shared" si="414"/>
        <v>-5.1907501024380807</v>
      </c>
      <c r="DW1004" s="227">
        <f t="shared" si="414"/>
        <v>-7.7751987431979614</v>
      </c>
      <c r="DX1004" s="377">
        <f t="shared" si="397"/>
        <v>0.44565217391304346</v>
      </c>
      <c r="DY1004" s="377">
        <f t="shared" si="397"/>
        <v>0.38345864661654133</v>
      </c>
      <c r="DZ1004" s="377">
        <f t="shared" si="397"/>
        <v>0.36551724137931035</v>
      </c>
      <c r="EA1004" s="377">
        <f t="shared" si="396"/>
        <v>0.37254901960784315</v>
      </c>
      <c r="EB1004" s="378">
        <f t="shared" si="396"/>
        <v>0.43478260869565216</v>
      </c>
      <c r="EC1004" s="378">
        <f t="shared" si="396"/>
        <v>0.4375</v>
      </c>
      <c r="ED1004" s="378">
        <f t="shared" si="396"/>
        <v>0.43609022556390975</v>
      </c>
      <c r="EE1004" s="378">
        <f t="shared" si="393"/>
        <v>0.43356643356643354</v>
      </c>
      <c r="EG1004" s="226">
        <v>92</v>
      </c>
      <c r="EH1004" s="226">
        <v>41</v>
      </c>
      <c r="EI1004" s="226">
        <v>51</v>
      </c>
      <c r="EJ1004" s="226">
        <v>19</v>
      </c>
      <c r="EK1004" s="226">
        <v>23</v>
      </c>
      <c r="EL1004" s="226">
        <v>2052</v>
      </c>
      <c r="EM1004" s="226">
        <v>1355</v>
      </c>
      <c r="EN1004" s="379">
        <f t="shared" si="402"/>
        <v>0.44565217391304346</v>
      </c>
      <c r="EO1004" s="226">
        <f t="shared" si="403"/>
        <v>37.254901960784316</v>
      </c>
      <c r="EP1004" s="379">
        <f t="shared" si="404"/>
        <v>0.25</v>
      </c>
      <c r="EQ1004" s="226">
        <f t="shared" si="405"/>
        <v>11208.576998050683</v>
      </c>
      <c r="ER1004" s="226">
        <f t="shared" si="406"/>
        <v>1168.5116851168511</v>
      </c>
      <c r="ES1004" s="292"/>
      <c r="ET1004" s="227">
        <v>115</v>
      </c>
      <c r="EU1004" s="227">
        <v>50</v>
      </c>
      <c r="EV1004" s="227">
        <v>65</v>
      </c>
      <c r="EW1004" s="227">
        <v>28</v>
      </c>
      <c r="EX1004" s="227">
        <v>94</v>
      </c>
      <c r="EY1004" s="227">
        <v>2322</v>
      </c>
      <c r="EZ1004" s="227">
        <v>1297</v>
      </c>
      <c r="FA1004" s="380">
        <f t="shared" si="408"/>
        <v>0.43478260869565216</v>
      </c>
      <c r="FB1004" s="228">
        <f t="shared" si="409"/>
        <v>43.07692307692308</v>
      </c>
      <c r="FC1004" s="380">
        <f t="shared" si="410"/>
        <v>0.81739130434782614</v>
      </c>
      <c r="FD1004" s="227">
        <f t="shared" si="411"/>
        <v>40482.3428079242</v>
      </c>
      <c r="FE1004" s="227">
        <f t="shared" si="412"/>
        <v>1799.0233873040349</v>
      </c>
      <c r="FF1004" s="227">
        <v>65</v>
      </c>
      <c r="FG1004" s="228">
        <f t="shared" si="399"/>
        <v>43.07692307692308</v>
      </c>
      <c r="FH1004" s="227">
        <v>28</v>
      </c>
      <c r="FI1004" s="227">
        <v>65</v>
      </c>
      <c r="FJ1004" s="227">
        <v>1</v>
      </c>
      <c r="FK1004" s="227">
        <f t="shared" si="400"/>
        <v>36</v>
      </c>
      <c r="FL1004" s="227">
        <v>7</v>
      </c>
      <c r="FM1004" s="227">
        <f t="shared" si="401"/>
        <v>29</v>
      </c>
      <c r="FZ1004" s="229"/>
      <c r="GA1004" s="229"/>
      <c r="GB1004" s="229"/>
      <c r="GC1004" s="229"/>
      <c r="GD1004" s="229"/>
    </row>
    <row r="1005" spans="1:186" s="368" customFormat="1">
      <c r="A1005" s="287" t="s">
        <v>2304</v>
      </c>
      <c r="B1005" s="369" t="s">
        <v>2305</v>
      </c>
      <c r="C1005" s="287" t="s">
        <v>2406</v>
      </c>
      <c r="D1005" s="287" t="s">
        <v>87</v>
      </c>
      <c r="E1005" s="369" t="s">
        <v>2407</v>
      </c>
      <c r="F1005" s="287">
        <v>1002</v>
      </c>
      <c r="G1005" s="392" t="s">
        <v>2422</v>
      </c>
      <c r="H1005" s="392" t="s">
        <v>2423</v>
      </c>
      <c r="I1005" s="370" t="s">
        <v>2310</v>
      </c>
      <c r="J1005" s="410" t="s">
        <v>2311</v>
      </c>
      <c r="K1005" s="370" t="s">
        <v>1164</v>
      </c>
      <c r="L1005" s="410" t="s">
        <v>2218</v>
      </c>
      <c r="M1005" s="410" t="s">
        <v>3124</v>
      </c>
      <c r="N1005" s="372">
        <v>1</v>
      </c>
      <c r="O1005" s="373">
        <v>13</v>
      </c>
      <c r="P1005" s="373">
        <v>17</v>
      </c>
      <c r="Q1005" s="373">
        <v>19</v>
      </c>
      <c r="R1005" s="373">
        <v>19</v>
      </c>
      <c r="S1005" s="374">
        <v>26</v>
      </c>
      <c r="T1005" s="374">
        <v>29</v>
      </c>
      <c r="U1005" s="374">
        <v>31</v>
      </c>
      <c r="V1005" s="374">
        <v>31</v>
      </c>
      <c r="W1005" s="373">
        <v>5</v>
      </c>
      <c r="X1005" s="373">
        <v>7</v>
      </c>
      <c r="Y1005" s="373">
        <v>7</v>
      </c>
      <c r="Z1005" s="373">
        <v>8</v>
      </c>
      <c r="AA1005" s="374">
        <v>11</v>
      </c>
      <c r="AB1005" s="374">
        <v>13</v>
      </c>
      <c r="AC1005" s="374">
        <v>13</v>
      </c>
      <c r="AD1005" s="374">
        <v>14</v>
      </c>
      <c r="AE1005" s="373">
        <v>0</v>
      </c>
      <c r="AF1005" s="373">
        <v>0</v>
      </c>
      <c r="AG1005" s="373">
        <v>0</v>
      </c>
      <c r="AH1005" s="373">
        <v>0</v>
      </c>
      <c r="AI1005" s="374">
        <v>0</v>
      </c>
      <c r="AJ1005" s="374">
        <v>1</v>
      </c>
      <c r="AK1005" s="374">
        <v>0</v>
      </c>
      <c r="AL1005" s="374">
        <v>0</v>
      </c>
      <c r="AM1005" s="226">
        <v>8</v>
      </c>
      <c r="AN1005" s="226">
        <v>10</v>
      </c>
      <c r="AO1005" s="226">
        <v>12</v>
      </c>
      <c r="AP1005" s="226">
        <v>11</v>
      </c>
      <c r="AQ1005" s="227">
        <v>15</v>
      </c>
      <c r="AR1005" s="227">
        <v>17</v>
      </c>
      <c r="AS1005" s="227">
        <v>17</v>
      </c>
      <c r="AT1005" s="227">
        <v>18</v>
      </c>
      <c r="AU1005" s="226">
        <v>4</v>
      </c>
      <c r="AV1005" s="226">
        <v>5</v>
      </c>
      <c r="AW1005" s="226">
        <v>5</v>
      </c>
      <c r="AX1005" s="226">
        <v>5</v>
      </c>
      <c r="AY1005" s="227">
        <v>7</v>
      </c>
      <c r="AZ1005" s="227">
        <v>8</v>
      </c>
      <c r="BA1005" s="227">
        <v>8</v>
      </c>
      <c r="BB1005" s="227">
        <v>8</v>
      </c>
      <c r="BC1005" s="226">
        <f t="shared" si="413"/>
        <v>4</v>
      </c>
      <c r="BD1005" s="226">
        <f t="shared" si="413"/>
        <v>4</v>
      </c>
      <c r="BE1005" s="226">
        <f t="shared" si="413"/>
        <v>5</v>
      </c>
      <c r="BF1005" s="226">
        <f t="shared" si="413"/>
        <v>4</v>
      </c>
      <c r="BG1005" s="218">
        <f t="shared" si="394"/>
        <v>7</v>
      </c>
      <c r="BH1005" s="218">
        <f t="shared" si="394"/>
        <v>6</v>
      </c>
      <c r="BI1005" s="218">
        <f t="shared" si="394"/>
        <v>6</v>
      </c>
      <c r="BJ1005" s="218">
        <f t="shared" si="394"/>
        <v>8</v>
      </c>
      <c r="BK1005" s="226">
        <f t="shared" si="416"/>
        <v>0</v>
      </c>
      <c r="BL1005" s="226">
        <f t="shared" si="416"/>
        <v>1</v>
      </c>
      <c r="BM1005" s="226">
        <f t="shared" si="416"/>
        <v>2</v>
      </c>
      <c r="BN1005" s="226">
        <f t="shared" si="416"/>
        <v>2</v>
      </c>
      <c r="BO1005" s="227">
        <f t="shared" si="416"/>
        <v>1</v>
      </c>
      <c r="BP1005" s="227">
        <f t="shared" si="415"/>
        <v>3</v>
      </c>
      <c r="BQ1005" s="227">
        <f t="shared" si="415"/>
        <v>3</v>
      </c>
      <c r="BR1005" s="227">
        <f t="shared" si="415"/>
        <v>2</v>
      </c>
      <c r="BS1005" s="226">
        <v>0</v>
      </c>
      <c r="BT1005" s="226">
        <v>1</v>
      </c>
      <c r="BU1005" s="226">
        <v>2</v>
      </c>
      <c r="BV1005" s="226">
        <v>2</v>
      </c>
      <c r="BW1005" s="227">
        <v>1</v>
      </c>
      <c r="BX1005" s="227">
        <v>3</v>
      </c>
      <c r="BY1005" s="227">
        <v>3</v>
      </c>
      <c r="BZ1005" s="227">
        <v>2</v>
      </c>
      <c r="CA1005" s="226">
        <v>0</v>
      </c>
      <c r="CB1005" s="226">
        <f>IFERROR(VLOOKUP($G1005,[12]ITEM!$B$2:$AC$939,26,0),0)</f>
        <v>0</v>
      </c>
      <c r="CC1005" s="226">
        <f>IFERROR(VLOOKUP($G1005,[12]ITEM!$B$2:$AC$939,27,0),0)</f>
        <v>0</v>
      </c>
      <c r="CD1005" s="226">
        <f>IFERROR(VLOOKUP($G1005,[12]ITEM!$B$2:$AC$939,28,0),0)</f>
        <v>0</v>
      </c>
      <c r="CE1005" s="227">
        <v>0</v>
      </c>
      <c r="CF1005" s="227">
        <v>0</v>
      </c>
      <c r="CG1005" s="227">
        <v>0</v>
      </c>
      <c r="CH1005" s="227">
        <v>0</v>
      </c>
      <c r="CI1005" s="375"/>
      <c r="CJ1005" s="226">
        <f t="shared" si="407"/>
        <v>4</v>
      </c>
      <c r="CK1005" s="226">
        <f t="shared" si="407"/>
        <v>4</v>
      </c>
      <c r="CL1005" s="226">
        <f t="shared" si="407"/>
        <v>6</v>
      </c>
      <c r="CM1005" s="226">
        <f t="shared" si="407"/>
        <v>6</v>
      </c>
      <c r="CN1005" s="227">
        <f t="shared" si="407"/>
        <v>7</v>
      </c>
      <c r="CO1005" s="227">
        <f t="shared" si="395"/>
        <v>8.8631754054456522</v>
      </c>
      <c r="CP1005" s="227">
        <f t="shared" si="395"/>
        <v>9.8167896529575032</v>
      </c>
      <c r="CQ1005" s="227">
        <f t="shared" si="395"/>
        <v>10.794177221520986</v>
      </c>
      <c r="CR1005" s="226">
        <v>3</v>
      </c>
      <c r="CS1005" s="226">
        <v>3</v>
      </c>
      <c r="CT1005" s="226">
        <v>4</v>
      </c>
      <c r="CU1005" s="226">
        <v>4</v>
      </c>
      <c r="CV1005" s="227">
        <f t="shared" si="398"/>
        <v>-1</v>
      </c>
      <c r="CW1005" s="227">
        <f>CV1005*(1+('[13]GROWTH (YoY)'!AR1005/100))</f>
        <v>-1.1368245945543469</v>
      </c>
      <c r="CX1005" s="227">
        <f>CW1005*(1+('[13]GROWTH (YoY)'!AS1005/100))</f>
        <v>-1.1832103470424979</v>
      </c>
      <c r="CY1005" s="227">
        <f>CX1005*(1+('[13]GROWTH (YoY)'!AT1005/100))</f>
        <v>-1.2058227784790145</v>
      </c>
      <c r="CZ1005" s="226">
        <v>0</v>
      </c>
      <c r="DA1005" s="226">
        <v>0</v>
      </c>
      <c r="DB1005" s="226">
        <v>0</v>
      </c>
      <c r="DC1005" s="226">
        <v>0</v>
      </c>
      <c r="DD1005" s="227">
        <v>7</v>
      </c>
      <c r="DE1005" s="227">
        <v>8</v>
      </c>
      <c r="DF1005" s="227">
        <v>9</v>
      </c>
      <c r="DG1005" s="227">
        <v>10</v>
      </c>
      <c r="DH1005" s="226">
        <v>1</v>
      </c>
      <c r="DI1005" s="226">
        <v>1</v>
      </c>
      <c r="DJ1005" s="226">
        <v>2</v>
      </c>
      <c r="DK1005" s="226">
        <v>2</v>
      </c>
      <c r="DL1005" s="227">
        <v>1</v>
      </c>
      <c r="DM1005" s="227">
        <v>2</v>
      </c>
      <c r="DN1005" s="227">
        <v>2</v>
      </c>
      <c r="DO1005" s="227">
        <v>2</v>
      </c>
      <c r="DP1005" s="376">
        <f t="shared" si="392"/>
        <v>0</v>
      </c>
      <c r="DQ1005" s="226">
        <f t="shared" si="392"/>
        <v>0</v>
      </c>
      <c r="DR1005" s="226">
        <f t="shared" si="392"/>
        <v>-1</v>
      </c>
      <c r="DS1005" s="226">
        <f t="shared" si="414"/>
        <v>-2</v>
      </c>
      <c r="DT1005" s="227">
        <f t="shared" si="414"/>
        <v>0</v>
      </c>
      <c r="DU1005" s="227">
        <f t="shared" si="414"/>
        <v>-2.8631754054456522</v>
      </c>
      <c r="DV1005" s="227">
        <f t="shared" si="414"/>
        <v>-3.8167896529575032</v>
      </c>
      <c r="DW1005" s="227">
        <f t="shared" si="414"/>
        <v>-2.7941772215209859</v>
      </c>
      <c r="DX1005" s="377">
        <f t="shared" si="397"/>
        <v>0.38461538461538464</v>
      </c>
      <c r="DY1005" s="377">
        <f t="shared" si="397"/>
        <v>0.41176470588235292</v>
      </c>
      <c r="DZ1005" s="377">
        <f t="shared" si="397"/>
        <v>0.36842105263157893</v>
      </c>
      <c r="EA1005" s="377">
        <f t="shared" si="396"/>
        <v>0.42105263157894735</v>
      </c>
      <c r="EB1005" s="378">
        <f t="shared" si="396"/>
        <v>0.42307692307692307</v>
      </c>
      <c r="EC1005" s="378">
        <f t="shared" si="396"/>
        <v>0.44827586206896552</v>
      </c>
      <c r="ED1005" s="378">
        <f t="shared" si="396"/>
        <v>0.41935483870967744</v>
      </c>
      <c r="EE1005" s="378">
        <f t="shared" si="393"/>
        <v>0.45161290322580644</v>
      </c>
      <c r="EG1005" s="226">
        <v>13</v>
      </c>
      <c r="EH1005" s="226">
        <v>5</v>
      </c>
      <c r="EI1005" s="226">
        <v>8</v>
      </c>
      <c r="EJ1005" s="226">
        <v>4</v>
      </c>
      <c r="EK1005" s="226">
        <v>3</v>
      </c>
      <c r="EL1005" s="226">
        <v>414</v>
      </c>
      <c r="EM1005" s="226">
        <v>339</v>
      </c>
      <c r="EN1005" s="379">
        <f t="shared" si="402"/>
        <v>0.38461538461538464</v>
      </c>
      <c r="EO1005" s="226">
        <f t="shared" si="403"/>
        <v>50</v>
      </c>
      <c r="EP1005" s="379">
        <f t="shared" si="404"/>
        <v>0.23076923076923078</v>
      </c>
      <c r="EQ1005" s="226">
        <f t="shared" si="405"/>
        <v>7246.376811594203</v>
      </c>
      <c r="ER1005" s="226">
        <f t="shared" si="406"/>
        <v>983.28416912487717</v>
      </c>
      <c r="ES1005" s="292"/>
      <c r="ET1005" s="227">
        <v>26</v>
      </c>
      <c r="EU1005" s="227">
        <v>11</v>
      </c>
      <c r="EV1005" s="227">
        <v>15</v>
      </c>
      <c r="EW1005" s="227">
        <v>7</v>
      </c>
      <c r="EX1005" s="227">
        <v>45</v>
      </c>
      <c r="EY1005" s="227">
        <v>446</v>
      </c>
      <c r="EZ1005" s="227">
        <v>264</v>
      </c>
      <c r="FA1005" s="380">
        <f t="shared" si="408"/>
        <v>0.42307692307692307</v>
      </c>
      <c r="FB1005" s="228">
        <f t="shared" si="409"/>
        <v>46.666666666666664</v>
      </c>
      <c r="FC1005" s="380">
        <f t="shared" si="410"/>
        <v>1.7307692307692308</v>
      </c>
      <c r="FD1005" s="227">
        <f t="shared" si="411"/>
        <v>100896.86098654708</v>
      </c>
      <c r="FE1005" s="227">
        <f t="shared" si="412"/>
        <v>2209.5959595959598</v>
      </c>
      <c r="FF1005" s="227">
        <v>15</v>
      </c>
      <c r="FG1005" s="228">
        <f t="shared" si="399"/>
        <v>46.666666666666664</v>
      </c>
      <c r="FH1005" s="227">
        <v>7</v>
      </c>
      <c r="FI1005" s="227">
        <v>15</v>
      </c>
      <c r="FJ1005" s="227">
        <v>0</v>
      </c>
      <c r="FK1005" s="227">
        <f t="shared" si="400"/>
        <v>8</v>
      </c>
      <c r="FL1005" s="227">
        <v>1</v>
      </c>
      <c r="FM1005" s="227">
        <f t="shared" si="401"/>
        <v>7</v>
      </c>
      <c r="FZ1005" s="229"/>
      <c r="GA1005" s="229"/>
      <c r="GB1005" s="229"/>
      <c r="GC1005" s="229"/>
      <c r="GD1005" s="229"/>
    </row>
    <row r="1006" spans="1:186" s="368" customFormat="1">
      <c r="A1006" s="287" t="s">
        <v>2304</v>
      </c>
      <c r="B1006" s="369" t="s">
        <v>2305</v>
      </c>
      <c r="C1006" s="287" t="s">
        <v>2406</v>
      </c>
      <c r="D1006" s="287" t="s">
        <v>87</v>
      </c>
      <c r="E1006" s="369" t="s">
        <v>2407</v>
      </c>
      <c r="F1006" s="287">
        <v>1003</v>
      </c>
      <c r="G1006" s="392" t="s">
        <v>2424</v>
      </c>
      <c r="H1006" s="392" t="s">
        <v>2425</v>
      </c>
      <c r="I1006" s="370" t="s">
        <v>2310</v>
      </c>
      <c r="J1006" s="410" t="s">
        <v>2311</v>
      </c>
      <c r="K1006" s="370" t="s">
        <v>1164</v>
      </c>
      <c r="L1006" s="410" t="s">
        <v>2218</v>
      </c>
      <c r="M1006" s="410" t="s">
        <v>3124</v>
      </c>
      <c r="N1006" s="372">
        <v>1</v>
      </c>
      <c r="O1006" s="373">
        <v>15</v>
      </c>
      <c r="P1006" s="373">
        <v>30</v>
      </c>
      <c r="Q1006" s="373">
        <v>35</v>
      </c>
      <c r="R1006" s="373">
        <v>39</v>
      </c>
      <c r="S1006" s="374">
        <v>77</v>
      </c>
      <c r="T1006" s="374">
        <v>88</v>
      </c>
      <c r="U1006" s="374">
        <v>98</v>
      </c>
      <c r="V1006" s="374">
        <v>113</v>
      </c>
      <c r="W1006" s="373">
        <v>7</v>
      </c>
      <c r="X1006" s="373">
        <v>17</v>
      </c>
      <c r="Y1006" s="373">
        <v>21</v>
      </c>
      <c r="Z1006" s="373">
        <v>22</v>
      </c>
      <c r="AA1006" s="374">
        <v>32</v>
      </c>
      <c r="AB1006" s="374">
        <v>37</v>
      </c>
      <c r="AC1006" s="374">
        <v>42</v>
      </c>
      <c r="AD1006" s="374">
        <v>48</v>
      </c>
      <c r="AE1006" s="373">
        <v>0</v>
      </c>
      <c r="AF1006" s="373">
        <v>0</v>
      </c>
      <c r="AG1006" s="373">
        <v>0</v>
      </c>
      <c r="AH1006" s="373">
        <v>0</v>
      </c>
      <c r="AI1006" s="374">
        <v>2</v>
      </c>
      <c r="AJ1006" s="374">
        <v>2</v>
      </c>
      <c r="AK1006" s="374">
        <v>2</v>
      </c>
      <c r="AL1006" s="374">
        <v>2</v>
      </c>
      <c r="AM1006" s="226">
        <v>8</v>
      </c>
      <c r="AN1006" s="226">
        <v>13</v>
      </c>
      <c r="AO1006" s="226">
        <v>14</v>
      </c>
      <c r="AP1006" s="226">
        <v>17</v>
      </c>
      <c r="AQ1006" s="227">
        <v>45</v>
      </c>
      <c r="AR1006" s="227">
        <v>50</v>
      </c>
      <c r="AS1006" s="227">
        <v>57</v>
      </c>
      <c r="AT1006" s="227">
        <v>65</v>
      </c>
      <c r="AU1006" s="226">
        <v>4</v>
      </c>
      <c r="AV1006" s="226">
        <v>7</v>
      </c>
      <c r="AW1006" s="226">
        <v>8</v>
      </c>
      <c r="AX1006" s="226">
        <v>9</v>
      </c>
      <c r="AY1006" s="227">
        <v>25</v>
      </c>
      <c r="AZ1006" s="227">
        <v>27</v>
      </c>
      <c r="BA1006" s="227">
        <v>29</v>
      </c>
      <c r="BB1006" s="227">
        <v>33</v>
      </c>
      <c r="BC1006" s="226">
        <f t="shared" si="413"/>
        <v>4</v>
      </c>
      <c r="BD1006" s="226">
        <f t="shared" si="413"/>
        <v>3</v>
      </c>
      <c r="BE1006" s="226">
        <f t="shared" si="413"/>
        <v>-1</v>
      </c>
      <c r="BF1006" s="226">
        <f t="shared" si="413"/>
        <v>0</v>
      </c>
      <c r="BG1006" s="218">
        <f t="shared" si="394"/>
        <v>14</v>
      </c>
      <c r="BH1006" s="218">
        <f t="shared" si="394"/>
        <v>13</v>
      </c>
      <c r="BI1006" s="218">
        <f t="shared" si="394"/>
        <v>18</v>
      </c>
      <c r="BJ1006" s="218">
        <f t="shared" si="394"/>
        <v>23</v>
      </c>
      <c r="BK1006" s="226">
        <f t="shared" si="416"/>
        <v>0</v>
      </c>
      <c r="BL1006" s="226">
        <f t="shared" si="416"/>
        <v>3</v>
      </c>
      <c r="BM1006" s="226">
        <f t="shared" si="416"/>
        <v>7</v>
      </c>
      <c r="BN1006" s="226">
        <f t="shared" si="416"/>
        <v>8</v>
      </c>
      <c r="BO1006" s="227">
        <f t="shared" si="416"/>
        <v>6</v>
      </c>
      <c r="BP1006" s="227">
        <f t="shared" si="415"/>
        <v>10</v>
      </c>
      <c r="BQ1006" s="227">
        <f t="shared" si="415"/>
        <v>10</v>
      </c>
      <c r="BR1006" s="227">
        <f t="shared" si="415"/>
        <v>9</v>
      </c>
      <c r="BS1006" s="226">
        <v>0</v>
      </c>
      <c r="BT1006" s="226">
        <v>3</v>
      </c>
      <c r="BU1006" s="226">
        <v>7</v>
      </c>
      <c r="BV1006" s="226">
        <v>8</v>
      </c>
      <c r="BW1006" s="227">
        <v>6</v>
      </c>
      <c r="BX1006" s="227">
        <v>10</v>
      </c>
      <c r="BY1006" s="227">
        <v>10</v>
      </c>
      <c r="BZ1006" s="227">
        <v>9</v>
      </c>
      <c r="CA1006" s="226">
        <v>0</v>
      </c>
      <c r="CB1006" s="226">
        <f>IFERROR(VLOOKUP($G1006,[12]ITEM!$B$2:$AC$939,26,0),0)</f>
        <v>0</v>
      </c>
      <c r="CC1006" s="226">
        <f>IFERROR(VLOOKUP($G1006,[12]ITEM!$B$2:$AC$939,27,0),0)</f>
        <v>0</v>
      </c>
      <c r="CD1006" s="226">
        <f>IFERROR(VLOOKUP($G1006,[12]ITEM!$B$2:$AC$939,28,0),0)</f>
        <v>0</v>
      </c>
      <c r="CE1006" s="227">
        <v>0</v>
      </c>
      <c r="CF1006" s="227">
        <v>0</v>
      </c>
      <c r="CG1006" s="227">
        <v>0</v>
      </c>
      <c r="CH1006" s="227">
        <v>0</v>
      </c>
      <c r="CI1006" s="375"/>
      <c r="CJ1006" s="226">
        <f t="shared" si="407"/>
        <v>4</v>
      </c>
      <c r="CK1006" s="226">
        <f t="shared" si="407"/>
        <v>6</v>
      </c>
      <c r="CL1006" s="226">
        <f t="shared" si="407"/>
        <v>7</v>
      </c>
      <c r="CM1006" s="226">
        <f t="shared" si="407"/>
        <v>8</v>
      </c>
      <c r="CN1006" s="227">
        <f t="shared" si="407"/>
        <v>14</v>
      </c>
      <c r="CO1006" s="227">
        <f t="shared" si="395"/>
        <v>15.548196352857381</v>
      </c>
      <c r="CP1006" s="227">
        <f t="shared" si="395"/>
        <v>17.364141899203076</v>
      </c>
      <c r="CQ1006" s="227">
        <f t="shared" si="395"/>
        <v>19.715331376355827</v>
      </c>
      <c r="CR1006" s="226">
        <v>3</v>
      </c>
      <c r="CS1006" s="226">
        <v>5</v>
      </c>
      <c r="CT1006" s="226">
        <v>6</v>
      </c>
      <c r="CU1006" s="226">
        <v>7</v>
      </c>
      <c r="CV1006" s="227">
        <f t="shared" si="398"/>
        <v>13</v>
      </c>
      <c r="CW1006" s="227">
        <f>CV1006*(1+('[13]GROWTH (YoY)'!AR1006/100))</f>
        <v>14.548196352857381</v>
      </c>
      <c r="CX1006" s="227">
        <f>CW1006*(1+('[13]GROWTH (YoY)'!AS1006/100))</f>
        <v>16.364141899203076</v>
      </c>
      <c r="CY1006" s="227">
        <f>CX1006*(1+('[13]GROWTH (YoY)'!AT1006/100))</f>
        <v>18.715331376355827</v>
      </c>
      <c r="CZ1006" s="226">
        <v>0</v>
      </c>
      <c r="DA1006" s="226">
        <v>0</v>
      </c>
      <c r="DB1006" s="226">
        <v>0</v>
      </c>
      <c r="DC1006" s="226">
        <v>0</v>
      </c>
      <c r="DD1006" s="227">
        <v>0</v>
      </c>
      <c r="DE1006" s="227">
        <v>0</v>
      </c>
      <c r="DF1006" s="227">
        <v>0</v>
      </c>
      <c r="DG1006" s="227">
        <v>0</v>
      </c>
      <c r="DH1006" s="226">
        <v>1</v>
      </c>
      <c r="DI1006" s="226">
        <v>1</v>
      </c>
      <c r="DJ1006" s="226">
        <v>1</v>
      </c>
      <c r="DK1006" s="226">
        <v>1</v>
      </c>
      <c r="DL1006" s="227">
        <v>1</v>
      </c>
      <c r="DM1006" s="227">
        <v>1</v>
      </c>
      <c r="DN1006" s="227">
        <v>1</v>
      </c>
      <c r="DO1006" s="227">
        <v>1</v>
      </c>
      <c r="DP1006" s="376">
        <f t="shared" si="392"/>
        <v>0</v>
      </c>
      <c r="DQ1006" s="226">
        <f t="shared" si="392"/>
        <v>-3</v>
      </c>
      <c r="DR1006" s="226">
        <f t="shared" si="392"/>
        <v>-8</v>
      </c>
      <c r="DS1006" s="226">
        <f t="shared" si="414"/>
        <v>-8</v>
      </c>
      <c r="DT1006" s="227">
        <f t="shared" si="414"/>
        <v>0</v>
      </c>
      <c r="DU1006" s="227">
        <f t="shared" si="414"/>
        <v>-2.5481963528573814</v>
      </c>
      <c r="DV1006" s="227">
        <f t="shared" si="414"/>
        <v>0.63585810079692351</v>
      </c>
      <c r="DW1006" s="227">
        <f t="shared" si="414"/>
        <v>3.2846686236441727</v>
      </c>
      <c r="DX1006" s="377">
        <f t="shared" si="397"/>
        <v>0.46666666666666667</v>
      </c>
      <c r="DY1006" s="377">
        <f t="shared" si="397"/>
        <v>0.56666666666666665</v>
      </c>
      <c r="DZ1006" s="377">
        <f t="shared" si="397"/>
        <v>0.6</v>
      </c>
      <c r="EA1006" s="377">
        <f t="shared" si="396"/>
        <v>0.5641025641025641</v>
      </c>
      <c r="EB1006" s="378">
        <f t="shared" si="396"/>
        <v>0.41558441558441561</v>
      </c>
      <c r="EC1006" s="378">
        <f t="shared" si="396"/>
        <v>0.42045454545454547</v>
      </c>
      <c r="ED1006" s="378">
        <f t="shared" si="396"/>
        <v>0.42857142857142855</v>
      </c>
      <c r="EE1006" s="378">
        <f t="shared" si="393"/>
        <v>0.4247787610619469</v>
      </c>
      <c r="EG1006" s="226">
        <v>15</v>
      </c>
      <c r="EH1006" s="226">
        <v>8</v>
      </c>
      <c r="EI1006" s="226">
        <v>7</v>
      </c>
      <c r="EJ1006" s="226">
        <v>3</v>
      </c>
      <c r="EK1006" s="226">
        <v>5</v>
      </c>
      <c r="EL1006" s="226">
        <v>133</v>
      </c>
      <c r="EM1006" s="226">
        <v>132</v>
      </c>
      <c r="EN1006" s="379">
        <f t="shared" si="402"/>
        <v>0.53333333333333333</v>
      </c>
      <c r="EO1006" s="226">
        <f t="shared" si="403"/>
        <v>42.857142857142854</v>
      </c>
      <c r="EP1006" s="379">
        <f t="shared" si="404"/>
        <v>0.33333333333333331</v>
      </c>
      <c r="EQ1006" s="226">
        <f t="shared" si="405"/>
        <v>37593.984962406015</v>
      </c>
      <c r="ER1006" s="226">
        <f t="shared" si="406"/>
        <v>1893.939393939394</v>
      </c>
      <c r="ES1006" s="292"/>
      <c r="ET1006" s="227">
        <v>77</v>
      </c>
      <c r="EU1006" s="227">
        <v>32</v>
      </c>
      <c r="EV1006" s="227">
        <v>45</v>
      </c>
      <c r="EW1006" s="227">
        <v>25</v>
      </c>
      <c r="EX1006" s="227">
        <v>38</v>
      </c>
      <c r="EY1006" s="227">
        <v>337</v>
      </c>
      <c r="EZ1006" s="227">
        <v>327</v>
      </c>
      <c r="FA1006" s="380">
        <f t="shared" si="408"/>
        <v>0.41558441558441561</v>
      </c>
      <c r="FB1006" s="228">
        <f t="shared" si="409"/>
        <v>55.555555555555557</v>
      </c>
      <c r="FC1006" s="380">
        <f t="shared" si="410"/>
        <v>0.4935064935064935</v>
      </c>
      <c r="FD1006" s="227">
        <f t="shared" si="411"/>
        <v>112759.64391691395</v>
      </c>
      <c r="FE1006" s="227">
        <f t="shared" si="412"/>
        <v>6371.0499490316006</v>
      </c>
      <c r="FF1006" s="227">
        <v>45</v>
      </c>
      <c r="FG1006" s="228">
        <f t="shared" si="399"/>
        <v>53.333333333333336</v>
      </c>
      <c r="FH1006" s="227">
        <v>24</v>
      </c>
      <c r="FI1006" s="227">
        <v>45</v>
      </c>
      <c r="FJ1006" s="227">
        <v>2</v>
      </c>
      <c r="FK1006" s="227">
        <f t="shared" si="400"/>
        <v>19</v>
      </c>
      <c r="FL1006" s="227">
        <v>4</v>
      </c>
      <c r="FM1006" s="227">
        <f t="shared" si="401"/>
        <v>15</v>
      </c>
      <c r="FZ1006" s="229"/>
      <c r="GA1006" s="229"/>
      <c r="GB1006" s="229"/>
      <c r="GC1006" s="229"/>
      <c r="GD1006" s="229"/>
    </row>
    <row r="1007" spans="1:186" s="368" customFormat="1">
      <c r="A1007" s="287" t="s">
        <v>2304</v>
      </c>
      <c r="B1007" s="369" t="s">
        <v>2305</v>
      </c>
      <c r="C1007" s="287" t="s">
        <v>2406</v>
      </c>
      <c r="D1007" s="287" t="s">
        <v>87</v>
      </c>
      <c r="E1007" s="369" t="s">
        <v>2407</v>
      </c>
      <c r="F1007" s="287">
        <v>1004</v>
      </c>
      <c r="G1007" s="392" t="s">
        <v>2426</v>
      </c>
      <c r="H1007" s="392" t="s">
        <v>2427</v>
      </c>
      <c r="I1007" s="370" t="s">
        <v>2310</v>
      </c>
      <c r="J1007" s="410" t="s">
        <v>2311</v>
      </c>
      <c r="K1007" s="370" t="s">
        <v>1164</v>
      </c>
      <c r="L1007" s="410" t="s">
        <v>2218</v>
      </c>
      <c r="M1007" s="410" t="s">
        <v>3124</v>
      </c>
      <c r="N1007" s="372">
        <v>1</v>
      </c>
      <c r="O1007" s="373">
        <v>255</v>
      </c>
      <c r="P1007" s="373">
        <v>326</v>
      </c>
      <c r="Q1007" s="373">
        <v>377</v>
      </c>
      <c r="R1007" s="373">
        <v>411</v>
      </c>
      <c r="S1007" s="374">
        <v>481</v>
      </c>
      <c r="T1007" s="374">
        <v>529</v>
      </c>
      <c r="U1007" s="374">
        <v>576</v>
      </c>
      <c r="V1007" s="374">
        <v>613</v>
      </c>
      <c r="W1007" s="373">
        <v>135</v>
      </c>
      <c r="X1007" s="373">
        <v>158</v>
      </c>
      <c r="Y1007" s="373">
        <v>193</v>
      </c>
      <c r="Z1007" s="373">
        <v>210</v>
      </c>
      <c r="AA1007" s="374">
        <v>227</v>
      </c>
      <c r="AB1007" s="374">
        <v>250</v>
      </c>
      <c r="AC1007" s="374">
        <v>273</v>
      </c>
      <c r="AD1007" s="374">
        <v>289</v>
      </c>
      <c r="AE1007" s="373">
        <v>6</v>
      </c>
      <c r="AF1007" s="373">
        <v>6</v>
      </c>
      <c r="AG1007" s="373">
        <v>6</v>
      </c>
      <c r="AH1007" s="373">
        <v>6</v>
      </c>
      <c r="AI1007" s="374">
        <v>8</v>
      </c>
      <c r="AJ1007" s="374">
        <v>8</v>
      </c>
      <c r="AK1007" s="374">
        <v>9</v>
      </c>
      <c r="AL1007" s="374">
        <v>9</v>
      </c>
      <c r="AM1007" s="226">
        <v>121</v>
      </c>
      <c r="AN1007" s="226">
        <v>167</v>
      </c>
      <c r="AO1007" s="226">
        <v>184</v>
      </c>
      <c r="AP1007" s="226">
        <v>201</v>
      </c>
      <c r="AQ1007" s="227">
        <v>253</v>
      </c>
      <c r="AR1007" s="227">
        <v>279</v>
      </c>
      <c r="AS1007" s="227">
        <v>303</v>
      </c>
      <c r="AT1007" s="227">
        <v>324</v>
      </c>
      <c r="AU1007" s="226">
        <v>46</v>
      </c>
      <c r="AV1007" s="226">
        <v>75</v>
      </c>
      <c r="AW1007" s="226">
        <v>83</v>
      </c>
      <c r="AX1007" s="226">
        <v>90</v>
      </c>
      <c r="AY1007" s="227">
        <v>115</v>
      </c>
      <c r="AZ1007" s="227">
        <v>126</v>
      </c>
      <c r="BA1007" s="227">
        <v>136</v>
      </c>
      <c r="BB1007" s="227">
        <v>146</v>
      </c>
      <c r="BC1007" s="226">
        <f t="shared" si="413"/>
        <v>75</v>
      </c>
      <c r="BD1007" s="226">
        <f t="shared" si="413"/>
        <v>72</v>
      </c>
      <c r="BE1007" s="226">
        <f t="shared" si="413"/>
        <v>61</v>
      </c>
      <c r="BF1007" s="226">
        <f t="shared" si="413"/>
        <v>66</v>
      </c>
      <c r="BG1007" s="218">
        <f t="shared" si="394"/>
        <v>107</v>
      </c>
      <c r="BH1007" s="218">
        <f t="shared" si="394"/>
        <v>104</v>
      </c>
      <c r="BI1007" s="218">
        <f t="shared" si="394"/>
        <v>115</v>
      </c>
      <c r="BJ1007" s="218">
        <f t="shared" si="394"/>
        <v>137</v>
      </c>
      <c r="BK1007" s="226">
        <f t="shared" si="416"/>
        <v>0</v>
      </c>
      <c r="BL1007" s="226">
        <f t="shared" si="416"/>
        <v>20</v>
      </c>
      <c r="BM1007" s="226">
        <f t="shared" si="416"/>
        <v>40</v>
      </c>
      <c r="BN1007" s="226">
        <f t="shared" si="416"/>
        <v>45</v>
      </c>
      <c r="BO1007" s="227">
        <f t="shared" si="416"/>
        <v>31</v>
      </c>
      <c r="BP1007" s="227">
        <f t="shared" si="415"/>
        <v>49</v>
      </c>
      <c r="BQ1007" s="227">
        <f t="shared" si="415"/>
        <v>52</v>
      </c>
      <c r="BR1007" s="227">
        <f t="shared" si="415"/>
        <v>41</v>
      </c>
      <c r="BS1007" s="226">
        <v>0</v>
      </c>
      <c r="BT1007" s="226">
        <v>20</v>
      </c>
      <c r="BU1007" s="226">
        <v>40</v>
      </c>
      <c r="BV1007" s="226">
        <v>45</v>
      </c>
      <c r="BW1007" s="227">
        <v>31</v>
      </c>
      <c r="BX1007" s="227">
        <v>49</v>
      </c>
      <c r="BY1007" s="227">
        <v>52</v>
      </c>
      <c r="BZ1007" s="227">
        <v>41</v>
      </c>
      <c r="CA1007" s="226">
        <v>0</v>
      </c>
      <c r="CB1007" s="226">
        <f>IFERROR(VLOOKUP($G1007,[12]ITEM!$B$2:$AC$939,26,0),0)</f>
        <v>0</v>
      </c>
      <c r="CC1007" s="226">
        <f>IFERROR(VLOOKUP($G1007,[12]ITEM!$B$2:$AC$939,27,0),0)</f>
        <v>0</v>
      </c>
      <c r="CD1007" s="226">
        <f>IFERROR(VLOOKUP($G1007,[12]ITEM!$B$2:$AC$939,28,0),0)</f>
        <v>0</v>
      </c>
      <c r="CE1007" s="227">
        <v>0</v>
      </c>
      <c r="CF1007" s="227">
        <v>0</v>
      </c>
      <c r="CG1007" s="227">
        <v>0</v>
      </c>
      <c r="CH1007" s="227">
        <v>0</v>
      </c>
      <c r="CI1007" s="375"/>
      <c r="CJ1007" s="226">
        <f t="shared" si="407"/>
        <v>74</v>
      </c>
      <c r="CK1007" s="226">
        <f t="shared" si="407"/>
        <v>101</v>
      </c>
      <c r="CL1007" s="226">
        <f t="shared" si="407"/>
        <v>109</v>
      </c>
      <c r="CM1007" s="226">
        <f t="shared" si="407"/>
        <v>112</v>
      </c>
      <c r="CN1007" s="227">
        <f t="shared" si="407"/>
        <v>107</v>
      </c>
      <c r="CO1007" s="227">
        <f t="shared" si="395"/>
        <v>120.44144497139905</v>
      </c>
      <c r="CP1007" s="227">
        <f t="shared" si="395"/>
        <v>131.75118619105848</v>
      </c>
      <c r="CQ1007" s="227">
        <f t="shared" si="395"/>
        <v>149.39756450523828</v>
      </c>
      <c r="CR1007" s="226">
        <v>6</v>
      </c>
      <c r="CS1007" s="226">
        <v>9</v>
      </c>
      <c r="CT1007" s="226">
        <v>10</v>
      </c>
      <c r="CU1007" s="226">
        <v>11</v>
      </c>
      <c r="CV1007" s="227">
        <f t="shared" si="398"/>
        <v>44</v>
      </c>
      <c r="CW1007" s="227">
        <f>CV1007*(1+('[13]GROWTH (YoY)'!AR1007/100))</f>
        <v>48.441444971399044</v>
      </c>
      <c r="CX1007" s="227">
        <f>CW1007*(1+('[13]GROWTH (YoY)'!AS1007/100))</f>
        <v>52.751186191058473</v>
      </c>
      <c r="CY1007" s="227">
        <f>CX1007*(1+('[13]GROWTH (YoY)'!AT1007/100))</f>
        <v>56.397564505238286</v>
      </c>
      <c r="CZ1007" s="226">
        <v>61</v>
      </c>
      <c r="DA1007" s="226">
        <v>84</v>
      </c>
      <c r="DB1007" s="226">
        <v>90</v>
      </c>
      <c r="DC1007" s="226">
        <v>92</v>
      </c>
      <c r="DD1007" s="227">
        <v>55</v>
      </c>
      <c r="DE1007" s="227">
        <v>63</v>
      </c>
      <c r="DF1007" s="227">
        <v>70</v>
      </c>
      <c r="DG1007" s="227">
        <v>82</v>
      </c>
      <c r="DH1007" s="226">
        <v>7</v>
      </c>
      <c r="DI1007" s="226">
        <v>8</v>
      </c>
      <c r="DJ1007" s="226">
        <v>9</v>
      </c>
      <c r="DK1007" s="226">
        <v>9</v>
      </c>
      <c r="DL1007" s="227">
        <v>8</v>
      </c>
      <c r="DM1007" s="227">
        <v>9</v>
      </c>
      <c r="DN1007" s="227">
        <v>9</v>
      </c>
      <c r="DO1007" s="227">
        <v>11</v>
      </c>
      <c r="DP1007" s="376">
        <f t="shared" si="392"/>
        <v>1</v>
      </c>
      <c r="DQ1007" s="226">
        <f t="shared" si="392"/>
        <v>-29</v>
      </c>
      <c r="DR1007" s="226">
        <f t="shared" si="392"/>
        <v>-48</v>
      </c>
      <c r="DS1007" s="226">
        <f t="shared" si="414"/>
        <v>-46</v>
      </c>
      <c r="DT1007" s="227">
        <f t="shared" si="414"/>
        <v>0</v>
      </c>
      <c r="DU1007" s="227">
        <f t="shared" si="414"/>
        <v>-16.441444971399051</v>
      </c>
      <c r="DV1007" s="227">
        <f t="shared" si="414"/>
        <v>-16.75118619105848</v>
      </c>
      <c r="DW1007" s="227">
        <f t="shared" si="414"/>
        <v>-12.397564505238279</v>
      </c>
      <c r="DX1007" s="377">
        <f t="shared" si="397"/>
        <v>0.52941176470588236</v>
      </c>
      <c r="DY1007" s="377">
        <f t="shared" si="397"/>
        <v>0.48466257668711654</v>
      </c>
      <c r="DZ1007" s="377">
        <f t="shared" si="397"/>
        <v>0.51193633952254647</v>
      </c>
      <c r="EA1007" s="377">
        <f t="shared" si="396"/>
        <v>0.51094890510948909</v>
      </c>
      <c r="EB1007" s="378">
        <f t="shared" si="396"/>
        <v>0.47193347193347196</v>
      </c>
      <c r="EC1007" s="378">
        <f t="shared" si="396"/>
        <v>0.47258979206049151</v>
      </c>
      <c r="ED1007" s="378">
        <f t="shared" si="396"/>
        <v>0.47395833333333331</v>
      </c>
      <c r="EE1007" s="378">
        <f t="shared" si="393"/>
        <v>0.47145187601957583</v>
      </c>
      <c r="EG1007" s="226">
        <v>255</v>
      </c>
      <c r="EH1007" s="226">
        <v>135</v>
      </c>
      <c r="EI1007" s="226">
        <v>120</v>
      </c>
      <c r="EJ1007" s="226">
        <v>46</v>
      </c>
      <c r="EK1007" s="226">
        <v>44</v>
      </c>
      <c r="EL1007" s="226">
        <v>3068</v>
      </c>
      <c r="EM1007" s="226">
        <v>2264</v>
      </c>
      <c r="EN1007" s="379">
        <f t="shared" si="402"/>
        <v>0.52941176470588236</v>
      </c>
      <c r="EO1007" s="226">
        <f t="shared" si="403"/>
        <v>38.333333333333336</v>
      </c>
      <c r="EP1007" s="379">
        <f t="shared" si="404"/>
        <v>0.17254901960784313</v>
      </c>
      <c r="EQ1007" s="226">
        <f t="shared" si="405"/>
        <v>14341.590612777054</v>
      </c>
      <c r="ER1007" s="226">
        <f t="shared" si="406"/>
        <v>1693.168433451119</v>
      </c>
      <c r="ES1007" s="292"/>
      <c r="ET1007" s="227">
        <v>481</v>
      </c>
      <c r="EU1007" s="227">
        <v>227</v>
      </c>
      <c r="EV1007" s="227">
        <v>253</v>
      </c>
      <c r="EW1007" s="227">
        <v>115</v>
      </c>
      <c r="EX1007" s="227">
        <v>228</v>
      </c>
      <c r="EY1007" s="227">
        <v>4341</v>
      </c>
      <c r="EZ1007" s="227">
        <v>3868</v>
      </c>
      <c r="FA1007" s="380">
        <f t="shared" si="408"/>
        <v>0.47193347193347196</v>
      </c>
      <c r="FB1007" s="228">
        <f t="shared" si="409"/>
        <v>45.454545454545453</v>
      </c>
      <c r="FC1007" s="380">
        <f t="shared" si="410"/>
        <v>0.47401247401247404</v>
      </c>
      <c r="FD1007" s="227">
        <f t="shared" si="411"/>
        <v>52522.460262612301</v>
      </c>
      <c r="FE1007" s="227">
        <f t="shared" si="412"/>
        <v>2477.5939331265081</v>
      </c>
      <c r="FF1007" s="227">
        <v>253</v>
      </c>
      <c r="FG1007" s="228">
        <f t="shared" si="399"/>
        <v>45.059288537549406</v>
      </c>
      <c r="FH1007" s="227">
        <v>114</v>
      </c>
      <c r="FI1007" s="227">
        <v>253</v>
      </c>
      <c r="FJ1007" s="227">
        <v>3</v>
      </c>
      <c r="FK1007" s="227">
        <f t="shared" si="400"/>
        <v>136</v>
      </c>
      <c r="FL1007" s="227">
        <v>28</v>
      </c>
      <c r="FM1007" s="227">
        <f t="shared" si="401"/>
        <v>108</v>
      </c>
      <c r="FZ1007" s="229"/>
      <c r="GA1007" s="229"/>
      <c r="GB1007" s="229"/>
      <c r="GC1007" s="229"/>
      <c r="GD1007" s="229"/>
    </row>
    <row r="1008" spans="1:186" s="368" customFormat="1">
      <c r="A1008" s="287" t="s">
        <v>2304</v>
      </c>
      <c r="B1008" s="369" t="s">
        <v>2305</v>
      </c>
      <c r="C1008" s="287" t="s">
        <v>2406</v>
      </c>
      <c r="D1008" s="287" t="s">
        <v>87</v>
      </c>
      <c r="E1008" s="369" t="s">
        <v>2407</v>
      </c>
      <c r="F1008" s="287">
        <v>1005</v>
      </c>
      <c r="G1008" s="392" t="s">
        <v>2428</v>
      </c>
      <c r="H1008" s="392" t="s">
        <v>2429</v>
      </c>
      <c r="I1008" s="370" t="s">
        <v>2310</v>
      </c>
      <c r="J1008" s="410" t="s">
        <v>2311</v>
      </c>
      <c r="K1008" s="370" t="s">
        <v>1164</v>
      </c>
      <c r="L1008" s="410" t="s">
        <v>2218</v>
      </c>
      <c r="M1008" s="410" t="s">
        <v>3124</v>
      </c>
      <c r="N1008" s="372">
        <v>1</v>
      </c>
      <c r="O1008" s="373">
        <v>351</v>
      </c>
      <c r="P1008" s="373">
        <v>499</v>
      </c>
      <c r="Q1008" s="373">
        <v>518</v>
      </c>
      <c r="R1008" s="373">
        <v>549</v>
      </c>
      <c r="S1008" s="374">
        <v>245</v>
      </c>
      <c r="T1008" s="374">
        <v>261</v>
      </c>
      <c r="U1008" s="374">
        <v>285</v>
      </c>
      <c r="V1008" s="374">
        <v>295</v>
      </c>
      <c r="W1008" s="373">
        <v>180</v>
      </c>
      <c r="X1008" s="373">
        <v>240</v>
      </c>
      <c r="Y1008" s="373">
        <v>243</v>
      </c>
      <c r="Z1008" s="373">
        <v>249</v>
      </c>
      <c r="AA1008" s="374">
        <v>88</v>
      </c>
      <c r="AB1008" s="374">
        <v>93</v>
      </c>
      <c r="AC1008" s="374">
        <v>102</v>
      </c>
      <c r="AD1008" s="374">
        <v>105</v>
      </c>
      <c r="AE1008" s="373">
        <v>8</v>
      </c>
      <c r="AF1008" s="373">
        <v>9</v>
      </c>
      <c r="AG1008" s="373">
        <v>8</v>
      </c>
      <c r="AH1008" s="373">
        <v>9</v>
      </c>
      <c r="AI1008" s="374">
        <v>5</v>
      </c>
      <c r="AJ1008" s="374">
        <v>5</v>
      </c>
      <c r="AK1008" s="374">
        <v>5</v>
      </c>
      <c r="AL1008" s="374">
        <v>5</v>
      </c>
      <c r="AM1008" s="226">
        <v>171</v>
      </c>
      <c r="AN1008" s="226">
        <v>259</v>
      </c>
      <c r="AO1008" s="226">
        <v>275</v>
      </c>
      <c r="AP1008" s="226">
        <v>301</v>
      </c>
      <c r="AQ1008" s="227">
        <v>158</v>
      </c>
      <c r="AR1008" s="227">
        <v>168</v>
      </c>
      <c r="AS1008" s="227">
        <v>183</v>
      </c>
      <c r="AT1008" s="227">
        <v>189</v>
      </c>
      <c r="AU1008" s="226">
        <v>67</v>
      </c>
      <c r="AV1008" s="226">
        <v>94</v>
      </c>
      <c r="AW1008" s="226">
        <v>100</v>
      </c>
      <c r="AX1008" s="226">
        <v>109</v>
      </c>
      <c r="AY1008" s="227">
        <v>57</v>
      </c>
      <c r="AZ1008" s="227">
        <v>61</v>
      </c>
      <c r="BA1008" s="227">
        <v>66</v>
      </c>
      <c r="BB1008" s="227">
        <v>69</v>
      </c>
      <c r="BC1008" s="226">
        <f t="shared" si="413"/>
        <v>104</v>
      </c>
      <c r="BD1008" s="226">
        <f t="shared" si="413"/>
        <v>159</v>
      </c>
      <c r="BE1008" s="226">
        <f t="shared" si="413"/>
        <v>164</v>
      </c>
      <c r="BF1008" s="226">
        <f t="shared" si="413"/>
        <v>181</v>
      </c>
      <c r="BG1008" s="218">
        <f t="shared" si="394"/>
        <v>89</v>
      </c>
      <c r="BH1008" s="218">
        <f t="shared" si="394"/>
        <v>92</v>
      </c>
      <c r="BI1008" s="218">
        <f t="shared" si="394"/>
        <v>102</v>
      </c>
      <c r="BJ1008" s="218">
        <f t="shared" si="394"/>
        <v>105</v>
      </c>
      <c r="BK1008" s="226">
        <f t="shared" si="416"/>
        <v>0</v>
      </c>
      <c r="BL1008" s="226">
        <f t="shared" si="416"/>
        <v>6</v>
      </c>
      <c r="BM1008" s="226">
        <f t="shared" si="416"/>
        <v>11</v>
      </c>
      <c r="BN1008" s="226">
        <f t="shared" si="416"/>
        <v>11</v>
      </c>
      <c r="BO1008" s="227">
        <f t="shared" si="416"/>
        <v>12</v>
      </c>
      <c r="BP1008" s="227">
        <f t="shared" si="415"/>
        <v>15</v>
      </c>
      <c r="BQ1008" s="227">
        <f t="shared" si="415"/>
        <v>15</v>
      </c>
      <c r="BR1008" s="227">
        <f t="shared" si="415"/>
        <v>15</v>
      </c>
      <c r="BS1008" s="226">
        <v>0</v>
      </c>
      <c r="BT1008" s="226">
        <v>6</v>
      </c>
      <c r="BU1008" s="226">
        <v>11</v>
      </c>
      <c r="BV1008" s="226">
        <v>11</v>
      </c>
      <c r="BW1008" s="227">
        <v>12</v>
      </c>
      <c r="BX1008" s="227">
        <v>15</v>
      </c>
      <c r="BY1008" s="227">
        <v>15</v>
      </c>
      <c r="BZ1008" s="227">
        <v>15</v>
      </c>
      <c r="CA1008" s="226">
        <v>0</v>
      </c>
      <c r="CB1008" s="226">
        <f>IFERROR(VLOOKUP($G1008,[12]ITEM!$B$2:$AC$939,26,0),0)</f>
        <v>0</v>
      </c>
      <c r="CC1008" s="226">
        <f>IFERROR(VLOOKUP($G1008,[12]ITEM!$B$2:$AC$939,27,0),0)</f>
        <v>0</v>
      </c>
      <c r="CD1008" s="226">
        <f>IFERROR(VLOOKUP($G1008,[12]ITEM!$B$2:$AC$939,28,0),0)</f>
        <v>0</v>
      </c>
      <c r="CE1008" s="227">
        <v>0</v>
      </c>
      <c r="CF1008" s="227">
        <v>0</v>
      </c>
      <c r="CG1008" s="227">
        <v>0</v>
      </c>
      <c r="CH1008" s="227">
        <v>0</v>
      </c>
      <c r="CI1008" s="375"/>
      <c r="CJ1008" s="226">
        <f t="shared" si="407"/>
        <v>103</v>
      </c>
      <c r="CK1008" s="226">
        <f t="shared" si="407"/>
        <v>151</v>
      </c>
      <c r="CL1008" s="226">
        <f t="shared" si="407"/>
        <v>162</v>
      </c>
      <c r="CM1008" s="226">
        <f t="shared" si="407"/>
        <v>175</v>
      </c>
      <c r="CN1008" s="227">
        <f t="shared" si="407"/>
        <v>89</v>
      </c>
      <c r="CO1008" s="227">
        <f t="shared" si="395"/>
        <v>95.493492426379035</v>
      </c>
      <c r="CP1008" s="227">
        <f t="shared" si="395"/>
        <v>102.46381328962671</v>
      </c>
      <c r="CQ1008" s="227">
        <f t="shared" si="395"/>
        <v>108.33269546127212</v>
      </c>
      <c r="CR1008" s="226">
        <v>88</v>
      </c>
      <c r="CS1008" s="226">
        <v>133</v>
      </c>
      <c r="CT1008" s="226">
        <v>142</v>
      </c>
      <c r="CU1008" s="226">
        <v>155</v>
      </c>
      <c r="CV1008" s="227">
        <f t="shared" si="398"/>
        <v>71</v>
      </c>
      <c r="CW1008" s="227">
        <f>CV1008*(1+('[13]GROWTH (YoY)'!AR1008/100))</f>
        <v>75.493492426379035</v>
      </c>
      <c r="CX1008" s="227">
        <f>CW1008*(1+('[13]GROWTH (YoY)'!AS1008/100))</f>
        <v>82.463813289626714</v>
      </c>
      <c r="CY1008" s="227">
        <f>CX1008*(1+('[13]GROWTH (YoY)'!AT1008/100))</f>
        <v>85.332695461272124</v>
      </c>
      <c r="CZ1008" s="226">
        <v>0</v>
      </c>
      <c r="DA1008" s="226">
        <v>0</v>
      </c>
      <c r="DB1008" s="226">
        <v>0</v>
      </c>
      <c r="DC1008" s="226">
        <v>0</v>
      </c>
      <c r="DD1008" s="227">
        <v>0</v>
      </c>
      <c r="DE1008" s="227">
        <v>0</v>
      </c>
      <c r="DF1008" s="227">
        <v>0</v>
      </c>
      <c r="DG1008" s="227">
        <v>0</v>
      </c>
      <c r="DH1008" s="226">
        <v>15</v>
      </c>
      <c r="DI1008" s="226">
        <v>18</v>
      </c>
      <c r="DJ1008" s="226">
        <v>20</v>
      </c>
      <c r="DK1008" s="226">
        <v>20</v>
      </c>
      <c r="DL1008" s="227">
        <v>18</v>
      </c>
      <c r="DM1008" s="227">
        <v>20</v>
      </c>
      <c r="DN1008" s="227">
        <v>20</v>
      </c>
      <c r="DO1008" s="227">
        <v>23</v>
      </c>
      <c r="DP1008" s="376">
        <f t="shared" ref="DP1008:DR1071" si="417">BC1008-CJ1008</f>
        <v>1</v>
      </c>
      <c r="DQ1008" s="226">
        <f t="shared" si="417"/>
        <v>8</v>
      </c>
      <c r="DR1008" s="226">
        <f t="shared" si="417"/>
        <v>2</v>
      </c>
      <c r="DS1008" s="226">
        <f t="shared" si="414"/>
        <v>6</v>
      </c>
      <c r="DT1008" s="227">
        <f t="shared" si="414"/>
        <v>0</v>
      </c>
      <c r="DU1008" s="227">
        <f t="shared" si="414"/>
        <v>-3.493492426379035</v>
      </c>
      <c r="DV1008" s="227">
        <f t="shared" si="414"/>
        <v>-0.46381328962671375</v>
      </c>
      <c r="DW1008" s="227">
        <f t="shared" si="414"/>
        <v>-3.3326954612721238</v>
      </c>
      <c r="DX1008" s="377">
        <f t="shared" si="397"/>
        <v>0.51282051282051277</v>
      </c>
      <c r="DY1008" s="377">
        <f t="shared" si="397"/>
        <v>0.48096192384769537</v>
      </c>
      <c r="DZ1008" s="377">
        <f t="shared" si="397"/>
        <v>0.46911196911196912</v>
      </c>
      <c r="EA1008" s="377">
        <f t="shared" si="396"/>
        <v>0.45355191256830601</v>
      </c>
      <c r="EB1008" s="378">
        <f t="shared" si="396"/>
        <v>0.35918367346938773</v>
      </c>
      <c r="EC1008" s="378">
        <f t="shared" si="396"/>
        <v>0.35632183908045978</v>
      </c>
      <c r="ED1008" s="378">
        <f t="shared" si="396"/>
        <v>0.35789473684210527</v>
      </c>
      <c r="EE1008" s="378">
        <f t="shared" si="393"/>
        <v>0.3559322033898305</v>
      </c>
      <c r="EG1008" s="226">
        <v>351</v>
      </c>
      <c r="EH1008" s="226">
        <v>180</v>
      </c>
      <c r="EI1008" s="226">
        <v>171</v>
      </c>
      <c r="EJ1008" s="226">
        <v>67</v>
      </c>
      <c r="EK1008" s="226">
        <v>736</v>
      </c>
      <c r="EL1008" s="226">
        <v>1959</v>
      </c>
      <c r="EM1008" s="226">
        <v>1959</v>
      </c>
      <c r="EN1008" s="379">
        <f t="shared" si="402"/>
        <v>0.51282051282051277</v>
      </c>
      <c r="EO1008" s="226">
        <f t="shared" si="403"/>
        <v>39.1812865497076</v>
      </c>
      <c r="EP1008" s="379">
        <f t="shared" si="404"/>
        <v>2.0968660968660968</v>
      </c>
      <c r="EQ1008" s="226">
        <f t="shared" si="405"/>
        <v>375701.88871873403</v>
      </c>
      <c r="ER1008" s="226">
        <f t="shared" si="406"/>
        <v>2850.0935851624981</v>
      </c>
      <c r="ES1008" s="292"/>
      <c r="ET1008" s="227">
        <v>245</v>
      </c>
      <c r="EU1008" s="227">
        <v>88</v>
      </c>
      <c r="EV1008" s="227">
        <v>158</v>
      </c>
      <c r="EW1008" s="227">
        <v>57</v>
      </c>
      <c r="EX1008" s="227">
        <v>625</v>
      </c>
      <c r="EY1008" s="227">
        <v>781</v>
      </c>
      <c r="EZ1008" s="227">
        <v>781</v>
      </c>
      <c r="FA1008" s="380">
        <f t="shared" si="408"/>
        <v>0.35918367346938773</v>
      </c>
      <c r="FB1008" s="228">
        <f t="shared" si="409"/>
        <v>36.075949367088604</v>
      </c>
      <c r="FC1008" s="380">
        <f t="shared" si="410"/>
        <v>2.5510204081632653</v>
      </c>
      <c r="FD1008" s="227">
        <f t="shared" si="411"/>
        <v>800256.08194622281</v>
      </c>
      <c r="FE1008" s="227">
        <f t="shared" si="412"/>
        <v>6081.9462227912927</v>
      </c>
      <c r="FF1008" s="227">
        <v>158</v>
      </c>
      <c r="FG1008" s="228">
        <f t="shared" si="399"/>
        <v>36.075949367088604</v>
      </c>
      <c r="FH1008" s="227">
        <v>57</v>
      </c>
      <c r="FI1008" s="227">
        <v>158</v>
      </c>
      <c r="FJ1008" s="227">
        <v>5</v>
      </c>
      <c r="FK1008" s="227">
        <f t="shared" si="400"/>
        <v>96</v>
      </c>
      <c r="FL1008" s="227">
        <v>14</v>
      </c>
      <c r="FM1008" s="227">
        <f t="shared" si="401"/>
        <v>82</v>
      </c>
      <c r="FZ1008" s="229"/>
      <c r="GA1008" s="229"/>
      <c r="GB1008" s="229"/>
      <c r="GC1008" s="229"/>
      <c r="GD1008" s="229"/>
    </row>
    <row r="1009" spans="1:186" s="368" customFormat="1">
      <c r="A1009" s="287" t="s">
        <v>2304</v>
      </c>
      <c r="B1009" s="369" t="s">
        <v>2305</v>
      </c>
      <c r="C1009" s="287" t="s">
        <v>2406</v>
      </c>
      <c r="D1009" s="287" t="s">
        <v>87</v>
      </c>
      <c r="E1009" s="369" t="s">
        <v>2407</v>
      </c>
      <c r="F1009" s="287">
        <v>1006</v>
      </c>
      <c r="G1009" s="392" t="s">
        <v>2430</v>
      </c>
      <c r="H1009" s="392" t="s">
        <v>2431</v>
      </c>
      <c r="I1009" s="370" t="s">
        <v>2310</v>
      </c>
      <c r="J1009" s="410" t="s">
        <v>2311</v>
      </c>
      <c r="K1009" s="370" t="s">
        <v>1164</v>
      </c>
      <c r="L1009" s="410" t="s">
        <v>2218</v>
      </c>
      <c r="M1009" s="410" t="s">
        <v>3124</v>
      </c>
      <c r="N1009" s="372">
        <v>1</v>
      </c>
      <c r="O1009" s="373">
        <v>58</v>
      </c>
      <c r="P1009" s="373">
        <v>84</v>
      </c>
      <c r="Q1009" s="373">
        <v>86</v>
      </c>
      <c r="R1009" s="373">
        <v>89</v>
      </c>
      <c r="S1009" s="374">
        <v>125</v>
      </c>
      <c r="T1009" s="374">
        <v>128</v>
      </c>
      <c r="U1009" s="374">
        <v>133</v>
      </c>
      <c r="V1009" s="374">
        <v>147</v>
      </c>
      <c r="W1009" s="373">
        <v>30</v>
      </c>
      <c r="X1009" s="373">
        <v>40</v>
      </c>
      <c r="Y1009" s="373">
        <v>40</v>
      </c>
      <c r="Z1009" s="373">
        <v>42</v>
      </c>
      <c r="AA1009" s="374">
        <v>52</v>
      </c>
      <c r="AB1009" s="374">
        <v>52</v>
      </c>
      <c r="AC1009" s="374">
        <v>54</v>
      </c>
      <c r="AD1009" s="374">
        <v>60</v>
      </c>
      <c r="AE1009" s="373">
        <v>1</v>
      </c>
      <c r="AF1009" s="373">
        <v>2</v>
      </c>
      <c r="AG1009" s="373">
        <v>1</v>
      </c>
      <c r="AH1009" s="373">
        <v>1</v>
      </c>
      <c r="AI1009" s="374">
        <v>2</v>
      </c>
      <c r="AJ1009" s="374">
        <v>2</v>
      </c>
      <c r="AK1009" s="374">
        <v>2</v>
      </c>
      <c r="AL1009" s="374">
        <v>2</v>
      </c>
      <c r="AM1009" s="226">
        <v>28</v>
      </c>
      <c r="AN1009" s="226">
        <v>44</v>
      </c>
      <c r="AO1009" s="226">
        <v>46</v>
      </c>
      <c r="AP1009" s="226">
        <v>47</v>
      </c>
      <c r="AQ1009" s="227">
        <v>73</v>
      </c>
      <c r="AR1009" s="227">
        <v>76</v>
      </c>
      <c r="AS1009" s="227">
        <v>78</v>
      </c>
      <c r="AT1009" s="227">
        <v>87</v>
      </c>
      <c r="AU1009" s="226">
        <v>14</v>
      </c>
      <c r="AV1009" s="226">
        <v>23</v>
      </c>
      <c r="AW1009" s="226">
        <v>24</v>
      </c>
      <c r="AX1009" s="226">
        <v>25</v>
      </c>
      <c r="AY1009" s="227">
        <v>38</v>
      </c>
      <c r="AZ1009" s="227">
        <v>40</v>
      </c>
      <c r="BA1009" s="227">
        <v>41</v>
      </c>
      <c r="BB1009" s="227">
        <v>45</v>
      </c>
      <c r="BC1009" s="226">
        <f t="shared" si="413"/>
        <v>14</v>
      </c>
      <c r="BD1009" s="226">
        <f t="shared" si="413"/>
        <v>17</v>
      </c>
      <c r="BE1009" s="226">
        <f t="shared" si="413"/>
        <v>11</v>
      </c>
      <c r="BF1009" s="226">
        <f t="shared" si="413"/>
        <v>10</v>
      </c>
      <c r="BG1009" s="218">
        <f t="shared" si="394"/>
        <v>30</v>
      </c>
      <c r="BH1009" s="218">
        <f t="shared" si="394"/>
        <v>23</v>
      </c>
      <c r="BI1009" s="218">
        <f t="shared" si="394"/>
        <v>23</v>
      </c>
      <c r="BJ1009" s="218">
        <f t="shared" si="394"/>
        <v>33</v>
      </c>
      <c r="BK1009" s="226">
        <f t="shared" si="416"/>
        <v>0</v>
      </c>
      <c r="BL1009" s="226">
        <f t="shared" si="416"/>
        <v>4</v>
      </c>
      <c r="BM1009" s="226">
        <f t="shared" si="416"/>
        <v>11</v>
      </c>
      <c r="BN1009" s="226">
        <f t="shared" si="416"/>
        <v>12</v>
      </c>
      <c r="BO1009" s="227">
        <f t="shared" si="416"/>
        <v>5</v>
      </c>
      <c r="BP1009" s="227">
        <f t="shared" si="415"/>
        <v>13</v>
      </c>
      <c r="BQ1009" s="227">
        <f t="shared" si="415"/>
        <v>14</v>
      </c>
      <c r="BR1009" s="227">
        <f t="shared" si="415"/>
        <v>9</v>
      </c>
      <c r="BS1009" s="226">
        <v>0</v>
      </c>
      <c r="BT1009" s="226">
        <v>4</v>
      </c>
      <c r="BU1009" s="226">
        <v>11</v>
      </c>
      <c r="BV1009" s="226">
        <v>12</v>
      </c>
      <c r="BW1009" s="227">
        <v>5</v>
      </c>
      <c r="BX1009" s="227">
        <v>13</v>
      </c>
      <c r="BY1009" s="227">
        <v>14</v>
      </c>
      <c r="BZ1009" s="227">
        <v>9</v>
      </c>
      <c r="CA1009" s="226">
        <v>0</v>
      </c>
      <c r="CB1009" s="226">
        <f>IFERROR(VLOOKUP($G1009,[12]ITEM!$B$2:$AC$939,26,0),0)</f>
        <v>0</v>
      </c>
      <c r="CC1009" s="226">
        <f>IFERROR(VLOOKUP($G1009,[12]ITEM!$B$2:$AC$939,27,0),0)</f>
        <v>0</v>
      </c>
      <c r="CD1009" s="226">
        <f>IFERROR(VLOOKUP($G1009,[12]ITEM!$B$2:$AC$939,28,0),0)</f>
        <v>0</v>
      </c>
      <c r="CE1009" s="227">
        <v>0</v>
      </c>
      <c r="CF1009" s="227">
        <v>0</v>
      </c>
      <c r="CG1009" s="227">
        <v>0</v>
      </c>
      <c r="CH1009" s="227">
        <v>0</v>
      </c>
      <c r="CI1009" s="375"/>
      <c r="CJ1009" s="226">
        <f t="shared" si="407"/>
        <v>14</v>
      </c>
      <c r="CK1009" s="226">
        <f t="shared" si="407"/>
        <v>21</v>
      </c>
      <c r="CL1009" s="226">
        <f t="shared" si="407"/>
        <v>23</v>
      </c>
      <c r="CM1009" s="226">
        <f t="shared" si="407"/>
        <v>23</v>
      </c>
      <c r="CN1009" s="227">
        <f t="shared" si="407"/>
        <v>30</v>
      </c>
      <c r="CO1009" s="227">
        <f t="shared" si="395"/>
        <v>31.822522960872512</v>
      </c>
      <c r="CP1009" s="227">
        <f t="shared" si="395"/>
        <v>33.781110689992147</v>
      </c>
      <c r="CQ1009" s="227">
        <f t="shared" si="395"/>
        <v>36.778932195591018</v>
      </c>
      <c r="CR1009" s="226">
        <v>13</v>
      </c>
      <c r="CS1009" s="226">
        <v>20</v>
      </c>
      <c r="CT1009" s="226">
        <v>21</v>
      </c>
      <c r="CU1009" s="226">
        <v>21</v>
      </c>
      <c r="CV1009" s="227">
        <f t="shared" si="398"/>
        <v>27</v>
      </c>
      <c r="CW1009" s="227">
        <f>CV1009*(1+('[13]GROWTH (YoY)'!AR1009/100))</f>
        <v>27.822522960872512</v>
      </c>
      <c r="CX1009" s="227">
        <f>CW1009*(1+('[13]GROWTH (YoY)'!AS1009/100))</f>
        <v>28.78111068999215</v>
      </c>
      <c r="CY1009" s="227">
        <f>CX1009*(1+('[13]GROWTH (YoY)'!AT1009/100))</f>
        <v>31.778932195591018</v>
      </c>
      <c r="CZ1009" s="226">
        <v>0</v>
      </c>
      <c r="DA1009" s="226">
        <v>0</v>
      </c>
      <c r="DB1009" s="226">
        <v>0</v>
      </c>
      <c r="DC1009" s="226">
        <v>0</v>
      </c>
      <c r="DD1009" s="227">
        <v>2</v>
      </c>
      <c r="DE1009" s="227">
        <v>2</v>
      </c>
      <c r="DF1009" s="227">
        <v>3</v>
      </c>
      <c r="DG1009" s="227">
        <v>3</v>
      </c>
      <c r="DH1009" s="226">
        <v>1</v>
      </c>
      <c r="DI1009" s="226">
        <v>1</v>
      </c>
      <c r="DJ1009" s="226">
        <v>2</v>
      </c>
      <c r="DK1009" s="226">
        <v>2</v>
      </c>
      <c r="DL1009" s="227">
        <v>1</v>
      </c>
      <c r="DM1009" s="227">
        <v>2</v>
      </c>
      <c r="DN1009" s="227">
        <v>2</v>
      </c>
      <c r="DO1009" s="227">
        <v>2</v>
      </c>
      <c r="DP1009" s="376">
        <f t="shared" si="417"/>
        <v>0</v>
      </c>
      <c r="DQ1009" s="226">
        <f t="shared" si="417"/>
        <v>-4</v>
      </c>
      <c r="DR1009" s="226">
        <f t="shared" si="417"/>
        <v>-12</v>
      </c>
      <c r="DS1009" s="226">
        <f t="shared" si="414"/>
        <v>-13</v>
      </c>
      <c r="DT1009" s="227">
        <f t="shared" si="414"/>
        <v>0</v>
      </c>
      <c r="DU1009" s="227">
        <f t="shared" si="414"/>
        <v>-8.8225229608725115</v>
      </c>
      <c r="DV1009" s="227">
        <f t="shared" si="414"/>
        <v>-10.781110689992147</v>
      </c>
      <c r="DW1009" s="227">
        <f t="shared" si="414"/>
        <v>-3.7789321955910182</v>
      </c>
      <c r="DX1009" s="377">
        <f t="shared" si="397"/>
        <v>0.51724137931034486</v>
      </c>
      <c r="DY1009" s="377">
        <f t="shared" si="397"/>
        <v>0.47619047619047616</v>
      </c>
      <c r="DZ1009" s="377">
        <f t="shared" si="397"/>
        <v>0.46511627906976744</v>
      </c>
      <c r="EA1009" s="377">
        <f t="shared" si="396"/>
        <v>0.47191011235955055</v>
      </c>
      <c r="EB1009" s="378">
        <f t="shared" si="396"/>
        <v>0.41599999999999998</v>
      </c>
      <c r="EC1009" s="378">
        <f t="shared" si="396"/>
        <v>0.40625</v>
      </c>
      <c r="ED1009" s="378">
        <f t="shared" si="396"/>
        <v>0.40601503759398494</v>
      </c>
      <c r="EE1009" s="378">
        <f t="shared" si="393"/>
        <v>0.40816326530612246</v>
      </c>
      <c r="EG1009" s="226">
        <v>34</v>
      </c>
      <c r="EH1009" s="226">
        <v>18</v>
      </c>
      <c r="EI1009" s="226">
        <v>16</v>
      </c>
      <c r="EJ1009" s="226">
        <v>8</v>
      </c>
      <c r="EK1009" s="226">
        <v>7</v>
      </c>
      <c r="EL1009" s="226">
        <v>402</v>
      </c>
      <c r="EM1009" s="226">
        <v>391</v>
      </c>
      <c r="EN1009" s="379">
        <f t="shared" si="402"/>
        <v>0.52941176470588236</v>
      </c>
      <c r="EO1009" s="226">
        <f t="shared" si="403"/>
        <v>50</v>
      </c>
      <c r="EP1009" s="379">
        <f t="shared" si="404"/>
        <v>0.20588235294117646</v>
      </c>
      <c r="EQ1009" s="226">
        <f t="shared" si="405"/>
        <v>17412.935323383084</v>
      </c>
      <c r="ER1009" s="226">
        <f t="shared" si="406"/>
        <v>1705.0298380221654</v>
      </c>
      <c r="ES1009" s="292"/>
      <c r="ET1009" s="227">
        <v>84</v>
      </c>
      <c r="EU1009" s="227">
        <v>35</v>
      </c>
      <c r="EV1009" s="227">
        <v>49</v>
      </c>
      <c r="EW1009" s="227">
        <v>26</v>
      </c>
      <c r="EX1009" s="227">
        <v>49</v>
      </c>
      <c r="EY1009" s="227">
        <v>646</v>
      </c>
      <c r="EZ1009" s="227">
        <v>635</v>
      </c>
      <c r="FA1009" s="380">
        <f t="shared" si="408"/>
        <v>0.41666666666666669</v>
      </c>
      <c r="FB1009" s="228">
        <f t="shared" si="409"/>
        <v>53.061224489795919</v>
      </c>
      <c r="FC1009" s="380">
        <f t="shared" si="410"/>
        <v>0.58333333333333337</v>
      </c>
      <c r="FD1009" s="227">
        <f t="shared" si="411"/>
        <v>75851.39318885449</v>
      </c>
      <c r="FE1009" s="227">
        <f t="shared" si="412"/>
        <v>3412.0734908136487</v>
      </c>
      <c r="FF1009" s="227">
        <v>49</v>
      </c>
      <c r="FG1009" s="228">
        <f t="shared" si="399"/>
        <v>53.061224489795919</v>
      </c>
      <c r="FH1009" s="227">
        <v>26</v>
      </c>
      <c r="FI1009" s="227">
        <v>49</v>
      </c>
      <c r="FJ1009" s="227">
        <v>1</v>
      </c>
      <c r="FK1009" s="227">
        <f t="shared" si="400"/>
        <v>22</v>
      </c>
      <c r="FL1009" s="227">
        <v>5</v>
      </c>
      <c r="FM1009" s="227">
        <f t="shared" si="401"/>
        <v>17</v>
      </c>
      <c r="FZ1009" s="229"/>
      <c r="GA1009" s="229"/>
      <c r="GB1009" s="229"/>
      <c r="GC1009" s="229"/>
      <c r="GD1009" s="229"/>
    </row>
    <row r="1010" spans="1:186" s="368" customFormat="1">
      <c r="A1010" s="287" t="s">
        <v>2304</v>
      </c>
      <c r="B1010" s="369" t="s">
        <v>2305</v>
      </c>
      <c r="C1010" s="287" t="s">
        <v>2406</v>
      </c>
      <c r="D1010" s="287" t="s">
        <v>87</v>
      </c>
      <c r="E1010" s="369" t="s">
        <v>2407</v>
      </c>
      <c r="F1010" s="287">
        <v>1007</v>
      </c>
      <c r="G1010" s="392" t="s">
        <v>2432</v>
      </c>
      <c r="H1010" s="392" t="s">
        <v>2433</v>
      </c>
      <c r="I1010" s="370" t="s">
        <v>2310</v>
      </c>
      <c r="J1010" s="410" t="s">
        <v>2311</v>
      </c>
      <c r="K1010" s="370" t="s">
        <v>1164</v>
      </c>
      <c r="L1010" s="410" t="s">
        <v>2218</v>
      </c>
      <c r="M1010" s="410" t="s">
        <v>3124</v>
      </c>
      <c r="N1010" s="372">
        <v>1</v>
      </c>
      <c r="O1010" s="373">
        <v>62</v>
      </c>
      <c r="P1010" s="373">
        <v>92</v>
      </c>
      <c r="Q1010" s="373">
        <v>97</v>
      </c>
      <c r="R1010" s="373">
        <v>100</v>
      </c>
      <c r="S1010" s="374">
        <v>131</v>
      </c>
      <c r="T1010" s="374">
        <v>138</v>
      </c>
      <c r="U1010" s="374">
        <v>144</v>
      </c>
      <c r="V1010" s="374">
        <v>165</v>
      </c>
      <c r="W1010" s="373">
        <v>34</v>
      </c>
      <c r="X1010" s="373">
        <v>45</v>
      </c>
      <c r="Y1010" s="373">
        <v>48</v>
      </c>
      <c r="Z1010" s="373">
        <v>49</v>
      </c>
      <c r="AA1010" s="374">
        <v>55</v>
      </c>
      <c r="AB1010" s="374">
        <v>58</v>
      </c>
      <c r="AC1010" s="374">
        <v>60</v>
      </c>
      <c r="AD1010" s="374">
        <v>68</v>
      </c>
      <c r="AE1010" s="373">
        <v>1</v>
      </c>
      <c r="AF1010" s="373">
        <v>2</v>
      </c>
      <c r="AG1010" s="373">
        <v>1</v>
      </c>
      <c r="AH1010" s="373">
        <v>1</v>
      </c>
      <c r="AI1010" s="374">
        <v>3</v>
      </c>
      <c r="AJ1010" s="374">
        <v>2</v>
      </c>
      <c r="AK1010" s="374">
        <v>2</v>
      </c>
      <c r="AL1010" s="374">
        <v>3</v>
      </c>
      <c r="AM1010" s="226">
        <v>28</v>
      </c>
      <c r="AN1010" s="226">
        <v>46</v>
      </c>
      <c r="AO1010" s="226">
        <v>49</v>
      </c>
      <c r="AP1010" s="226">
        <v>51</v>
      </c>
      <c r="AQ1010" s="227">
        <v>76</v>
      </c>
      <c r="AR1010" s="227">
        <v>80</v>
      </c>
      <c r="AS1010" s="227">
        <v>84</v>
      </c>
      <c r="AT1010" s="227">
        <v>96</v>
      </c>
      <c r="AU1010" s="226">
        <v>11</v>
      </c>
      <c r="AV1010" s="226">
        <v>28</v>
      </c>
      <c r="AW1010" s="226">
        <v>29</v>
      </c>
      <c r="AX1010" s="226">
        <v>31</v>
      </c>
      <c r="AY1010" s="227">
        <v>47</v>
      </c>
      <c r="AZ1010" s="227">
        <v>49</v>
      </c>
      <c r="BA1010" s="227">
        <v>52</v>
      </c>
      <c r="BB1010" s="227">
        <v>59</v>
      </c>
      <c r="BC1010" s="226">
        <f t="shared" si="413"/>
        <v>17</v>
      </c>
      <c r="BD1010" s="226">
        <f t="shared" si="413"/>
        <v>11</v>
      </c>
      <c r="BE1010" s="226">
        <f t="shared" si="413"/>
        <v>8</v>
      </c>
      <c r="BF1010" s="226">
        <f t="shared" si="413"/>
        <v>8</v>
      </c>
      <c r="BG1010" s="218">
        <f t="shared" si="394"/>
        <v>20</v>
      </c>
      <c r="BH1010" s="218">
        <f t="shared" si="394"/>
        <v>16</v>
      </c>
      <c r="BI1010" s="218">
        <f t="shared" si="394"/>
        <v>18</v>
      </c>
      <c r="BJ1010" s="218">
        <f t="shared" si="394"/>
        <v>28</v>
      </c>
      <c r="BK1010" s="226">
        <f t="shared" si="416"/>
        <v>0</v>
      </c>
      <c r="BL1010" s="226">
        <f t="shared" si="416"/>
        <v>7</v>
      </c>
      <c r="BM1010" s="226">
        <f t="shared" si="416"/>
        <v>12</v>
      </c>
      <c r="BN1010" s="226">
        <f t="shared" si="416"/>
        <v>12</v>
      </c>
      <c r="BO1010" s="227">
        <f t="shared" si="416"/>
        <v>9</v>
      </c>
      <c r="BP1010" s="227">
        <f t="shared" si="415"/>
        <v>15</v>
      </c>
      <c r="BQ1010" s="227">
        <f t="shared" si="415"/>
        <v>14</v>
      </c>
      <c r="BR1010" s="227">
        <f t="shared" si="415"/>
        <v>9</v>
      </c>
      <c r="BS1010" s="226">
        <v>0</v>
      </c>
      <c r="BT1010" s="226">
        <v>7</v>
      </c>
      <c r="BU1010" s="226">
        <v>12</v>
      </c>
      <c r="BV1010" s="226">
        <v>12</v>
      </c>
      <c r="BW1010" s="227">
        <v>9</v>
      </c>
      <c r="BX1010" s="227">
        <v>15</v>
      </c>
      <c r="BY1010" s="227">
        <v>14</v>
      </c>
      <c r="BZ1010" s="227">
        <v>9</v>
      </c>
      <c r="CA1010" s="226">
        <v>0</v>
      </c>
      <c r="CB1010" s="226">
        <f>IFERROR(VLOOKUP($G1010,[12]ITEM!$B$2:$AC$939,26,0),0)</f>
        <v>0</v>
      </c>
      <c r="CC1010" s="226">
        <f>IFERROR(VLOOKUP($G1010,[12]ITEM!$B$2:$AC$939,27,0),0)</f>
        <v>0</v>
      </c>
      <c r="CD1010" s="226">
        <f>IFERROR(VLOOKUP($G1010,[12]ITEM!$B$2:$AC$939,28,0),0)</f>
        <v>0</v>
      </c>
      <c r="CE1010" s="227">
        <v>0</v>
      </c>
      <c r="CF1010" s="227">
        <v>0</v>
      </c>
      <c r="CG1010" s="227">
        <v>0</v>
      </c>
      <c r="CH1010" s="227">
        <v>0</v>
      </c>
      <c r="CI1010" s="375"/>
      <c r="CJ1010" s="226">
        <f t="shared" si="407"/>
        <v>17</v>
      </c>
      <c r="CK1010" s="226">
        <f t="shared" si="407"/>
        <v>29</v>
      </c>
      <c r="CL1010" s="226">
        <f t="shared" si="407"/>
        <v>30</v>
      </c>
      <c r="CM1010" s="226">
        <f t="shared" si="407"/>
        <v>32</v>
      </c>
      <c r="CN1010" s="227">
        <f t="shared" si="407"/>
        <v>20</v>
      </c>
      <c r="CO1010" s="227">
        <f t="shared" si="395"/>
        <v>21.338336665802377</v>
      </c>
      <c r="CP1010" s="227">
        <f t="shared" si="395"/>
        <v>22.753813801501966</v>
      </c>
      <c r="CQ1010" s="227">
        <f t="shared" si="395"/>
        <v>26.870633027692527</v>
      </c>
      <c r="CR1010" s="226">
        <v>16</v>
      </c>
      <c r="CS1010" s="226">
        <v>27</v>
      </c>
      <c r="CT1010" s="226">
        <v>28</v>
      </c>
      <c r="CU1010" s="226">
        <v>30</v>
      </c>
      <c r="CV1010" s="227">
        <f t="shared" si="398"/>
        <v>7</v>
      </c>
      <c r="CW1010" s="227">
        <f>CV1010*(1+('[13]GROWTH (YoY)'!AR1010/100))</f>
        <v>7.3383366658023759</v>
      </c>
      <c r="CX1010" s="227">
        <f>CW1010*(1+('[13]GROWTH (YoY)'!AS1010/100))</f>
        <v>7.7538138015019653</v>
      </c>
      <c r="CY1010" s="227">
        <f>CX1010*(1+('[13]GROWTH (YoY)'!AT1010/100))</f>
        <v>8.8706330276925289</v>
      </c>
      <c r="CZ1010" s="226">
        <v>0</v>
      </c>
      <c r="DA1010" s="226">
        <v>0</v>
      </c>
      <c r="DB1010" s="226">
        <v>0</v>
      </c>
      <c r="DC1010" s="226">
        <v>0</v>
      </c>
      <c r="DD1010" s="227">
        <v>11</v>
      </c>
      <c r="DE1010" s="227">
        <v>12</v>
      </c>
      <c r="DF1010" s="227">
        <v>13</v>
      </c>
      <c r="DG1010" s="227">
        <v>16</v>
      </c>
      <c r="DH1010" s="226">
        <v>1</v>
      </c>
      <c r="DI1010" s="226">
        <v>2</v>
      </c>
      <c r="DJ1010" s="226">
        <v>2</v>
      </c>
      <c r="DK1010" s="226">
        <v>2</v>
      </c>
      <c r="DL1010" s="227">
        <v>2</v>
      </c>
      <c r="DM1010" s="227">
        <v>2</v>
      </c>
      <c r="DN1010" s="227">
        <v>2</v>
      </c>
      <c r="DO1010" s="227">
        <v>2</v>
      </c>
      <c r="DP1010" s="376">
        <f t="shared" si="417"/>
        <v>0</v>
      </c>
      <c r="DQ1010" s="226">
        <f t="shared" si="417"/>
        <v>-18</v>
      </c>
      <c r="DR1010" s="226">
        <f t="shared" si="417"/>
        <v>-22</v>
      </c>
      <c r="DS1010" s="226">
        <f t="shared" si="414"/>
        <v>-24</v>
      </c>
      <c r="DT1010" s="227">
        <f t="shared" si="414"/>
        <v>0</v>
      </c>
      <c r="DU1010" s="227">
        <f t="shared" si="414"/>
        <v>-5.3383366658023768</v>
      </c>
      <c r="DV1010" s="227">
        <f t="shared" si="414"/>
        <v>-4.7538138015019662</v>
      </c>
      <c r="DW1010" s="227">
        <f t="shared" si="414"/>
        <v>1.1293669723074728</v>
      </c>
      <c r="DX1010" s="377">
        <f t="shared" si="397"/>
        <v>0.54838709677419351</v>
      </c>
      <c r="DY1010" s="377">
        <f t="shared" si="397"/>
        <v>0.4891304347826087</v>
      </c>
      <c r="DZ1010" s="377">
        <f t="shared" si="397"/>
        <v>0.49484536082474229</v>
      </c>
      <c r="EA1010" s="377">
        <f t="shared" si="396"/>
        <v>0.49</v>
      </c>
      <c r="EB1010" s="378">
        <f t="shared" si="396"/>
        <v>0.41984732824427479</v>
      </c>
      <c r="EC1010" s="378">
        <f t="shared" si="396"/>
        <v>0.42028985507246375</v>
      </c>
      <c r="ED1010" s="378">
        <f t="shared" si="396"/>
        <v>0.41666666666666669</v>
      </c>
      <c r="EE1010" s="378">
        <f t="shared" si="396"/>
        <v>0.41212121212121211</v>
      </c>
      <c r="EG1010" s="226">
        <v>62</v>
      </c>
      <c r="EH1010" s="226">
        <v>34</v>
      </c>
      <c r="EI1010" s="226">
        <v>28</v>
      </c>
      <c r="EJ1010" s="226">
        <v>11</v>
      </c>
      <c r="EK1010" s="226">
        <v>16</v>
      </c>
      <c r="EL1010" s="226">
        <v>544</v>
      </c>
      <c r="EM1010" s="226">
        <v>517</v>
      </c>
      <c r="EN1010" s="379">
        <f t="shared" si="402"/>
        <v>0.54838709677419351</v>
      </c>
      <c r="EO1010" s="226">
        <f t="shared" si="403"/>
        <v>39.285714285714285</v>
      </c>
      <c r="EP1010" s="379">
        <f t="shared" si="404"/>
        <v>0.25806451612903225</v>
      </c>
      <c r="EQ1010" s="226">
        <f t="shared" si="405"/>
        <v>29411.764705882353</v>
      </c>
      <c r="ER1010" s="226">
        <f t="shared" si="406"/>
        <v>1773.0496453900707</v>
      </c>
      <c r="ES1010" s="292"/>
      <c r="ET1010" s="227">
        <v>88</v>
      </c>
      <c r="EU1010" s="227">
        <v>37</v>
      </c>
      <c r="EV1010" s="227">
        <v>51</v>
      </c>
      <c r="EW1010" s="227">
        <v>31</v>
      </c>
      <c r="EX1010" s="227">
        <v>72</v>
      </c>
      <c r="EY1010" s="227">
        <v>1021</v>
      </c>
      <c r="EZ1010" s="227">
        <v>975</v>
      </c>
      <c r="FA1010" s="380">
        <f t="shared" si="408"/>
        <v>0.42045454545454547</v>
      </c>
      <c r="FB1010" s="228">
        <f t="shared" si="409"/>
        <v>60.784313725490193</v>
      </c>
      <c r="FC1010" s="380">
        <f t="shared" si="410"/>
        <v>0.81818181818181823</v>
      </c>
      <c r="FD1010" s="227">
        <f t="shared" si="411"/>
        <v>70519.098922624878</v>
      </c>
      <c r="FE1010" s="227">
        <f t="shared" si="412"/>
        <v>2649.5726495726494</v>
      </c>
      <c r="FF1010" s="227">
        <v>51</v>
      </c>
      <c r="FG1010" s="228">
        <f t="shared" si="399"/>
        <v>58.82352941176471</v>
      </c>
      <c r="FH1010" s="227">
        <v>30</v>
      </c>
      <c r="FI1010" s="227">
        <v>51</v>
      </c>
      <c r="FJ1010" s="227">
        <v>1</v>
      </c>
      <c r="FK1010" s="227">
        <f t="shared" si="400"/>
        <v>20</v>
      </c>
      <c r="FL1010" s="227">
        <v>5</v>
      </c>
      <c r="FM1010" s="227">
        <f t="shared" si="401"/>
        <v>15</v>
      </c>
      <c r="FZ1010" s="229"/>
      <c r="GA1010" s="229"/>
      <c r="GB1010" s="229"/>
      <c r="GC1010" s="229"/>
      <c r="GD1010" s="229"/>
    </row>
    <row r="1011" spans="1:186" s="368" customFormat="1">
      <c r="A1011" s="287" t="s">
        <v>2304</v>
      </c>
      <c r="B1011" s="369" t="s">
        <v>2305</v>
      </c>
      <c r="C1011" s="287" t="s">
        <v>2406</v>
      </c>
      <c r="D1011" s="287" t="s">
        <v>87</v>
      </c>
      <c r="E1011" s="369" t="s">
        <v>2407</v>
      </c>
      <c r="F1011" s="287">
        <v>1008</v>
      </c>
      <c r="G1011" s="392" t="s">
        <v>2434</v>
      </c>
      <c r="H1011" s="392" t="s">
        <v>2435</v>
      </c>
      <c r="I1011" s="370" t="s">
        <v>2310</v>
      </c>
      <c r="J1011" s="410" t="s">
        <v>2311</v>
      </c>
      <c r="K1011" s="370" t="s">
        <v>1164</v>
      </c>
      <c r="L1011" s="410" t="s">
        <v>2218</v>
      </c>
      <c r="M1011" s="410" t="s">
        <v>3124</v>
      </c>
      <c r="N1011" s="372">
        <v>1</v>
      </c>
      <c r="O1011" s="373">
        <v>403</v>
      </c>
      <c r="P1011" s="373">
        <v>482</v>
      </c>
      <c r="Q1011" s="373">
        <v>521</v>
      </c>
      <c r="R1011" s="373">
        <v>544</v>
      </c>
      <c r="S1011" s="374">
        <v>487</v>
      </c>
      <c r="T1011" s="374">
        <v>535</v>
      </c>
      <c r="U1011" s="374">
        <v>577</v>
      </c>
      <c r="V1011" s="374">
        <v>625</v>
      </c>
      <c r="W1011" s="373">
        <v>178</v>
      </c>
      <c r="X1011" s="373">
        <v>197</v>
      </c>
      <c r="Y1011" s="373">
        <v>206</v>
      </c>
      <c r="Z1011" s="373">
        <v>207</v>
      </c>
      <c r="AA1011" s="374">
        <v>209</v>
      </c>
      <c r="AB1011" s="374">
        <v>230</v>
      </c>
      <c r="AC1011" s="374">
        <v>249</v>
      </c>
      <c r="AD1011" s="374">
        <v>270</v>
      </c>
      <c r="AE1011" s="373">
        <v>11</v>
      </c>
      <c r="AF1011" s="373">
        <v>10</v>
      </c>
      <c r="AG1011" s="373">
        <v>10</v>
      </c>
      <c r="AH1011" s="373">
        <v>10</v>
      </c>
      <c r="AI1011" s="374">
        <v>9</v>
      </c>
      <c r="AJ1011" s="374">
        <v>9</v>
      </c>
      <c r="AK1011" s="374">
        <v>9</v>
      </c>
      <c r="AL1011" s="374">
        <v>10</v>
      </c>
      <c r="AM1011" s="226">
        <v>224</v>
      </c>
      <c r="AN1011" s="226">
        <v>284</v>
      </c>
      <c r="AO1011" s="226">
        <v>315</v>
      </c>
      <c r="AP1011" s="226">
        <v>336</v>
      </c>
      <c r="AQ1011" s="227">
        <v>278</v>
      </c>
      <c r="AR1011" s="227">
        <v>305</v>
      </c>
      <c r="AS1011" s="227">
        <v>328</v>
      </c>
      <c r="AT1011" s="227">
        <v>354</v>
      </c>
      <c r="AU1011" s="226">
        <v>97</v>
      </c>
      <c r="AV1011" s="226">
        <v>131</v>
      </c>
      <c r="AW1011" s="226">
        <v>146</v>
      </c>
      <c r="AX1011" s="226">
        <v>159</v>
      </c>
      <c r="AY1011" s="227">
        <v>160</v>
      </c>
      <c r="AZ1011" s="227">
        <v>176</v>
      </c>
      <c r="BA1011" s="227">
        <v>188</v>
      </c>
      <c r="BB1011" s="227">
        <v>203</v>
      </c>
      <c r="BC1011" s="226">
        <f t="shared" si="413"/>
        <v>127</v>
      </c>
      <c r="BD1011" s="226">
        <f t="shared" si="413"/>
        <v>86</v>
      </c>
      <c r="BE1011" s="226">
        <f t="shared" si="413"/>
        <v>63</v>
      </c>
      <c r="BF1011" s="226">
        <f t="shared" si="413"/>
        <v>54</v>
      </c>
      <c r="BG1011" s="218">
        <f t="shared" si="394"/>
        <v>37</v>
      </c>
      <c r="BH1011" s="218">
        <f t="shared" si="394"/>
        <v>5</v>
      </c>
      <c r="BI1011" s="218">
        <f t="shared" si="394"/>
        <v>0</v>
      </c>
      <c r="BJ1011" s="218">
        <f t="shared" si="394"/>
        <v>47</v>
      </c>
      <c r="BK1011" s="226">
        <f t="shared" si="416"/>
        <v>0</v>
      </c>
      <c r="BL1011" s="226">
        <f t="shared" si="416"/>
        <v>67</v>
      </c>
      <c r="BM1011" s="226">
        <f t="shared" si="416"/>
        <v>106</v>
      </c>
      <c r="BN1011" s="226">
        <f t="shared" si="416"/>
        <v>123</v>
      </c>
      <c r="BO1011" s="227">
        <f t="shared" si="416"/>
        <v>81</v>
      </c>
      <c r="BP1011" s="227">
        <f t="shared" si="415"/>
        <v>124</v>
      </c>
      <c r="BQ1011" s="227">
        <f t="shared" si="415"/>
        <v>140</v>
      </c>
      <c r="BR1011" s="227">
        <f t="shared" si="415"/>
        <v>104</v>
      </c>
      <c r="BS1011" s="226">
        <v>0</v>
      </c>
      <c r="BT1011" s="226">
        <v>67</v>
      </c>
      <c r="BU1011" s="226">
        <v>106</v>
      </c>
      <c r="BV1011" s="226">
        <v>123</v>
      </c>
      <c r="BW1011" s="227">
        <v>81</v>
      </c>
      <c r="BX1011" s="227">
        <v>124</v>
      </c>
      <c r="BY1011" s="227">
        <v>140</v>
      </c>
      <c r="BZ1011" s="227">
        <v>104</v>
      </c>
      <c r="CA1011" s="226">
        <v>0</v>
      </c>
      <c r="CB1011" s="226">
        <f>IFERROR(VLOOKUP($G1011,[12]ITEM!$B$2:$AC$939,26,0),0)</f>
        <v>0</v>
      </c>
      <c r="CC1011" s="226">
        <f>IFERROR(VLOOKUP($G1011,[12]ITEM!$B$2:$AC$939,27,0),0)</f>
        <v>0</v>
      </c>
      <c r="CD1011" s="226">
        <f>IFERROR(VLOOKUP($G1011,[12]ITEM!$B$2:$AC$939,28,0),0)</f>
        <v>0</v>
      </c>
      <c r="CE1011" s="227">
        <v>0</v>
      </c>
      <c r="CF1011" s="227">
        <v>0</v>
      </c>
      <c r="CG1011" s="227">
        <v>0</v>
      </c>
      <c r="CH1011" s="227">
        <v>0</v>
      </c>
      <c r="CI1011" s="375"/>
      <c r="CJ1011" s="226">
        <f t="shared" si="407"/>
        <v>127</v>
      </c>
      <c r="CK1011" s="226">
        <f t="shared" si="407"/>
        <v>170</v>
      </c>
      <c r="CL1011" s="226">
        <f t="shared" si="407"/>
        <v>184</v>
      </c>
      <c r="CM1011" s="226">
        <f t="shared" si="407"/>
        <v>190</v>
      </c>
      <c r="CN1011" s="227">
        <f t="shared" si="407"/>
        <v>37</v>
      </c>
      <c r="CO1011" s="227">
        <f t="shared" si="395"/>
        <v>42.296514691188129</v>
      </c>
      <c r="CP1011" s="227">
        <f t="shared" si="395"/>
        <v>46.722695563596055</v>
      </c>
      <c r="CQ1011" s="227">
        <f t="shared" si="395"/>
        <v>56.061683469311944</v>
      </c>
      <c r="CR1011" s="226">
        <v>36</v>
      </c>
      <c r="CS1011" s="226">
        <v>45</v>
      </c>
      <c r="CT1011" s="226">
        <v>50</v>
      </c>
      <c r="CU1011" s="226">
        <v>54</v>
      </c>
      <c r="CV1011" s="227">
        <f t="shared" si="398"/>
        <v>-7</v>
      </c>
      <c r="CW1011" s="227">
        <f>CV1011*(1+('[13]GROWTH (YoY)'!AR1011/100))</f>
        <v>-7.7034853088118691</v>
      </c>
      <c r="CX1011" s="227">
        <f>CW1011*(1+('[13]GROWTH (YoY)'!AS1011/100))</f>
        <v>-8.277304436403945</v>
      </c>
      <c r="CY1011" s="227">
        <f>CX1011*(1+('[13]GROWTH (YoY)'!AT1011/100))</f>
        <v>-8.9383165306880592</v>
      </c>
      <c r="CZ1011" s="226">
        <v>86</v>
      </c>
      <c r="DA1011" s="226">
        <v>119</v>
      </c>
      <c r="DB1011" s="226">
        <v>127</v>
      </c>
      <c r="DC1011" s="226">
        <v>129</v>
      </c>
      <c r="DD1011" s="227">
        <v>38</v>
      </c>
      <c r="DE1011" s="227">
        <v>43</v>
      </c>
      <c r="DF1011" s="227">
        <v>48</v>
      </c>
      <c r="DG1011" s="227">
        <v>57</v>
      </c>
      <c r="DH1011" s="226">
        <v>5</v>
      </c>
      <c r="DI1011" s="226">
        <v>6</v>
      </c>
      <c r="DJ1011" s="226">
        <v>7</v>
      </c>
      <c r="DK1011" s="226">
        <v>7</v>
      </c>
      <c r="DL1011" s="227">
        <v>6</v>
      </c>
      <c r="DM1011" s="227">
        <v>7</v>
      </c>
      <c r="DN1011" s="227">
        <v>7</v>
      </c>
      <c r="DO1011" s="227">
        <v>8</v>
      </c>
      <c r="DP1011" s="376">
        <f t="shared" si="417"/>
        <v>0</v>
      </c>
      <c r="DQ1011" s="226">
        <f t="shared" si="417"/>
        <v>-84</v>
      </c>
      <c r="DR1011" s="226">
        <f t="shared" si="417"/>
        <v>-121</v>
      </c>
      <c r="DS1011" s="226">
        <f t="shared" si="414"/>
        <v>-136</v>
      </c>
      <c r="DT1011" s="227">
        <f t="shared" si="414"/>
        <v>0</v>
      </c>
      <c r="DU1011" s="227">
        <f t="shared" si="414"/>
        <v>-37.296514691188129</v>
      </c>
      <c r="DV1011" s="227">
        <f t="shared" si="414"/>
        <v>-46.722695563596055</v>
      </c>
      <c r="DW1011" s="227">
        <f t="shared" si="414"/>
        <v>-9.0616834693119444</v>
      </c>
      <c r="DX1011" s="377">
        <f t="shared" si="397"/>
        <v>0.44168734491315137</v>
      </c>
      <c r="DY1011" s="377">
        <f t="shared" si="397"/>
        <v>0.40871369294605808</v>
      </c>
      <c r="DZ1011" s="377">
        <f t="shared" si="397"/>
        <v>0.39539347408829173</v>
      </c>
      <c r="EA1011" s="377">
        <f t="shared" si="396"/>
        <v>0.38051470588235292</v>
      </c>
      <c r="EB1011" s="378">
        <f t="shared" si="396"/>
        <v>0.42915811088295686</v>
      </c>
      <c r="EC1011" s="378">
        <f t="shared" si="396"/>
        <v>0.42990654205607476</v>
      </c>
      <c r="ED1011" s="378">
        <f t="shared" si="396"/>
        <v>0.43154246100519933</v>
      </c>
      <c r="EE1011" s="378">
        <f t="shared" si="396"/>
        <v>0.432</v>
      </c>
      <c r="EG1011" s="226">
        <v>89</v>
      </c>
      <c r="EH1011" s="226">
        <v>40</v>
      </c>
      <c r="EI1011" s="226">
        <v>50</v>
      </c>
      <c r="EJ1011" s="226">
        <v>26</v>
      </c>
      <c r="EK1011" s="226">
        <v>27</v>
      </c>
      <c r="EL1011" s="226">
        <v>1345</v>
      </c>
      <c r="EM1011" s="226">
        <v>1105</v>
      </c>
      <c r="EN1011" s="379">
        <f t="shared" si="402"/>
        <v>0.449438202247191</v>
      </c>
      <c r="EO1011" s="226">
        <f t="shared" si="403"/>
        <v>52</v>
      </c>
      <c r="EP1011" s="379">
        <f t="shared" si="404"/>
        <v>0.30337078651685395</v>
      </c>
      <c r="EQ1011" s="226">
        <f t="shared" si="405"/>
        <v>20074.349442379182</v>
      </c>
      <c r="ER1011" s="226">
        <f t="shared" si="406"/>
        <v>1960.7843137254902</v>
      </c>
      <c r="ES1011" s="292"/>
      <c r="ET1011" s="227">
        <v>327</v>
      </c>
      <c r="EU1011" s="227">
        <v>140</v>
      </c>
      <c r="EV1011" s="227">
        <v>186</v>
      </c>
      <c r="EW1011" s="227">
        <v>108</v>
      </c>
      <c r="EX1011" s="227">
        <v>426</v>
      </c>
      <c r="EY1011" s="227">
        <v>3168</v>
      </c>
      <c r="EZ1011" s="227">
        <v>2947</v>
      </c>
      <c r="FA1011" s="380">
        <f t="shared" si="408"/>
        <v>0.42813455657492355</v>
      </c>
      <c r="FB1011" s="228">
        <f t="shared" si="409"/>
        <v>58.064516129032263</v>
      </c>
      <c r="FC1011" s="380">
        <f t="shared" si="410"/>
        <v>1.3027522935779816</v>
      </c>
      <c r="FD1011" s="227">
        <f t="shared" si="411"/>
        <v>134469.69696969696</v>
      </c>
      <c r="FE1011" s="227">
        <f t="shared" si="412"/>
        <v>3053.9531727180183</v>
      </c>
      <c r="FF1011" s="227">
        <v>327</v>
      </c>
      <c r="FG1011" s="228">
        <f t="shared" si="399"/>
        <v>46.177370030581038</v>
      </c>
      <c r="FH1011" s="227">
        <v>151</v>
      </c>
      <c r="FI1011" s="227">
        <v>327</v>
      </c>
      <c r="FJ1011" s="227">
        <v>4</v>
      </c>
      <c r="FK1011" s="227">
        <f t="shared" si="400"/>
        <v>172</v>
      </c>
      <c r="FL1011" s="227">
        <v>33</v>
      </c>
      <c r="FM1011" s="227">
        <f t="shared" si="401"/>
        <v>139</v>
      </c>
      <c r="FZ1011" s="229"/>
      <c r="GA1011" s="229"/>
      <c r="GB1011" s="229"/>
      <c r="GC1011" s="229"/>
      <c r="GD1011" s="229"/>
    </row>
    <row r="1012" spans="1:186" s="368" customFormat="1" ht="18" customHeight="1">
      <c r="A1012" s="355" t="s">
        <v>2436</v>
      </c>
      <c r="B1012" s="356" t="s">
        <v>2436</v>
      </c>
      <c r="C1012" s="355"/>
      <c r="D1012" s="355" t="s">
        <v>3123</v>
      </c>
      <c r="E1012" s="356"/>
      <c r="F1012" s="355">
        <v>1009</v>
      </c>
      <c r="G1012" s="389">
        <v>77777</v>
      </c>
      <c r="H1012" s="389" t="s">
        <v>2437</v>
      </c>
      <c r="I1012" s="408" t="s">
        <v>2438</v>
      </c>
      <c r="J1012" s="356" t="s">
        <v>2439</v>
      </c>
      <c r="K1012" s="408" t="s">
        <v>1226</v>
      </c>
      <c r="L1012" s="356" t="s">
        <v>2440</v>
      </c>
      <c r="M1012" s="356" t="s">
        <v>3138</v>
      </c>
      <c r="N1012" s="360">
        <v>1</v>
      </c>
      <c r="O1012" s="361">
        <v>20297</v>
      </c>
      <c r="P1012" s="361">
        <v>24951</v>
      </c>
      <c r="Q1012" s="361">
        <v>26261</v>
      </c>
      <c r="R1012" s="361">
        <v>27796</v>
      </c>
      <c r="S1012" s="362">
        <v>31682</v>
      </c>
      <c r="T1012" s="362">
        <v>33362</v>
      </c>
      <c r="U1012" s="362">
        <v>35298</v>
      </c>
      <c r="V1012" s="362">
        <v>37292</v>
      </c>
      <c r="W1012" s="361">
        <v>4263</v>
      </c>
      <c r="X1012" s="361">
        <v>5463</v>
      </c>
      <c r="Y1012" s="361">
        <v>5691</v>
      </c>
      <c r="Z1012" s="361">
        <v>6026</v>
      </c>
      <c r="AA1012" s="362">
        <v>5411</v>
      </c>
      <c r="AB1012" s="362">
        <v>5636</v>
      </c>
      <c r="AC1012" s="362">
        <v>5972</v>
      </c>
      <c r="AD1012" s="362">
        <v>6314</v>
      </c>
      <c r="AE1012" s="361">
        <v>3286</v>
      </c>
      <c r="AF1012" s="361">
        <v>4570</v>
      </c>
      <c r="AG1012" s="361">
        <v>4864</v>
      </c>
      <c r="AH1012" s="361">
        <v>5285</v>
      </c>
      <c r="AI1012" s="362">
        <v>4570</v>
      </c>
      <c r="AJ1012" s="362">
        <v>4864</v>
      </c>
      <c r="AK1012" s="362">
        <v>5285</v>
      </c>
      <c r="AL1012" s="362">
        <v>5675</v>
      </c>
      <c r="AM1012" s="225">
        <v>16034</v>
      </c>
      <c r="AN1012" s="225">
        <v>19488</v>
      </c>
      <c r="AO1012" s="225">
        <v>20570</v>
      </c>
      <c r="AP1012" s="225">
        <v>21770</v>
      </c>
      <c r="AQ1012" s="223">
        <v>26271</v>
      </c>
      <c r="AR1012" s="223">
        <v>27726</v>
      </c>
      <c r="AS1012" s="223">
        <v>29325</v>
      </c>
      <c r="AT1012" s="223">
        <v>30978</v>
      </c>
      <c r="AU1012" s="225">
        <v>0</v>
      </c>
      <c r="AV1012" s="225">
        <v>0</v>
      </c>
      <c r="AW1012" s="225">
        <v>0</v>
      </c>
      <c r="AX1012" s="225">
        <v>0</v>
      </c>
      <c r="AY1012" s="223">
        <v>0</v>
      </c>
      <c r="AZ1012" s="223">
        <v>0</v>
      </c>
      <c r="BA1012" s="223">
        <v>0</v>
      </c>
      <c r="BB1012" s="223">
        <v>0</v>
      </c>
      <c r="BC1012" s="225">
        <f t="shared" si="413"/>
        <v>16034</v>
      </c>
      <c r="BD1012" s="225">
        <f t="shared" si="413"/>
        <v>19488</v>
      </c>
      <c r="BE1012" s="225">
        <f t="shared" si="413"/>
        <v>20570</v>
      </c>
      <c r="BF1012" s="225">
        <f t="shared" si="413"/>
        <v>21770</v>
      </c>
      <c r="BG1012" s="223">
        <f t="shared" si="394"/>
        <v>26271</v>
      </c>
      <c r="BH1012" s="223">
        <f t="shared" si="394"/>
        <v>27726</v>
      </c>
      <c r="BI1012" s="223">
        <f t="shared" si="394"/>
        <v>29325</v>
      </c>
      <c r="BJ1012" s="223">
        <f t="shared" si="394"/>
        <v>30978</v>
      </c>
      <c r="BK1012" s="225">
        <f t="shared" si="416"/>
        <v>0</v>
      </c>
      <c r="BL1012" s="225">
        <f t="shared" si="416"/>
        <v>0</v>
      </c>
      <c r="BM1012" s="225">
        <f t="shared" si="416"/>
        <v>0</v>
      </c>
      <c r="BN1012" s="225">
        <f t="shared" si="416"/>
        <v>0</v>
      </c>
      <c r="BO1012" s="223">
        <f t="shared" si="416"/>
        <v>0</v>
      </c>
      <c r="BP1012" s="223">
        <f t="shared" si="415"/>
        <v>0</v>
      </c>
      <c r="BQ1012" s="223">
        <f t="shared" si="415"/>
        <v>0</v>
      </c>
      <c r="BR1012" s="223">
        <f t="shared" si="415"/>
        <v>0</v>
      </c>
      <c r="BS1012" s="225">
        <v>0</v>
      </c>
      <c r="BT1012" s="225">
        <v>0</v>
      </c>
      <c r="BU1012" s="225">
        <v>0</v>
      </c>
      <c r="BV1012" s="225">
        <v>0</v>
      </c>
      <c r="BW1012" s="223">
        <v>0</v>
      </c>
      <c r="BX1012" s="223">
        <v>0</v>
      </c>
      <c r="BY1012" s="223">
        <v>0</v>
      </c>
      <c r="BZ1012" s="223">
        <v>0</v>
      </c>
      <c r="CA1012" s="225">
        <v>0</v>
      </c>
      <c r="CB1012" s="225">
        <f>IFERROR(VLOOKUP($G1012,[12]ITEM!$B$2:$AC$939,26,0),0)</f>
        <v>0</v>
      </c>
      <c r="CC1012" s="225">
        <f>IFERROR(VLOOKUP($G1012,[12]ITEM!$B$2:$AC$939,27,0),0)</f>
        <v>0</v>
      </c>
      <c r="CD1012" s="225">
        <f>IFERROR(VLOOKUP($G1012,[12]ITEM!$B$2:$AC$939,28,0),0)</f>
        <v>0</v>
      </c>
      <c r="CE1012" s="223">
        <v>0</v>
      </c>
      <c r="CF1012" s="223">
        <v>0</v>
      </c>
      <c r="CG1012" s="223">
        <v>0</v>
      </c>
      <c r="CH1012" s="223">
        <v>0</v>
      </c>
      <c r="CI1012" s="363"/>
      <c r="CJ1012" s="225">
        <f t="shared" si="407"/>
        <v>16035</v>
      </c>
      <c r="CK1012" s="225">
        <f t="shared" si="407"/>
        <v>20233</v>
      </c>
      <c r="CL1012" s="225">
        <f t="shared" si="407"/>
        <v>21910</v>
      </c>
      <c r="CM1012" s="225">
        <f t="shared" si="407"/>
        <v>23231</v>
      </c>
      <c r="CN1012" s="223">
        <f t="shared" si="407"/>
        <v>26271</v>
      </c>
      <c r="CO1012" s="223">
        <f t="shared" si="395"/>
        <v>28428</v>
      </c>
      <c r="CP1012" s="223">
        <f t="shared" si="395"/>
        <v>31115</v>
      </c>
      <c r="CQ1012" s="223">
        <f t="shared" si="395"/>
        <v>33744</v>
      </c>
      <c r="CR1012" s="225">
        <v>0</v>
      </c>
      <c r="CS1012" s="225"/>
      <c r="CT1012" s="225"/>
      <c r="CU1012" s="225"/>
      <c r="CV1012" s="223">
        <f t="shared" si="398"/>
        <v>0</v>
      </c>
      <c r="CW1012" s="223">
        <f>CV1012*(1+('[13]GROWTH (YoY)'!AR1012/100))</f>
        <v>0</v>
      </c>
      <c r="CX1012" s="223">
        <f>CW1012*(1+('[13]GROWTH (YoY)'!AS1012/100))</f>
        <v>0</v>
      </c>
      <c r="CY1012" s="223">
        <f>CX1012*(1+('[13]GROWTH (YoY)'!AT1012/100))</f>
        <v>0</v>
      </c>
      <c r="CZ1012" s="225">
        <v>4952</v>
      </c>
      <c r="DA1012" s="225">
        <v>3122</v>
      </c>
      <c r="DB1012" s="225">
        <v>3321</v>
      </c>
      <c r="DC1012" s="225">
        <v>3391</v>
      </c>
      <c r="DD1012" s="223">
        <v>9071</v>
      </c>
      <c r="DE1012" s="223">
        <v>9574</v>
      </c>
      <c r="DF1012" s="223">
        <v>10126</v>
      </c>
      <c r="DG1012" s="223">
        <v>10697</v>
      </c>
      <c r="DH1012" s="225">
        <v>11083</v>
      </c>
      <c r="DI1012" s="225">
        <v>17111</v>
      </c>
      <c r="DJ1012" s="225">
        <v>18589</v>
      </c>
      <c r="DK1012" s="225">
        <v>19840</v>
      </c>
      <c r="DL1012" s="223">
        <v>17200</v>
      </c>
      <c r="DM1012" s="223">
        <v>18854</v>
      </c>
      <c r="DN1012" s="223">
        <v>20989</v>
      </c>
      <c r="DO1012" s="223">
        <v>23047</v>
      </c>
      <c r="DP1012" s="364">
        <f t="shared" si="417"/>
        <v>-1</v>
      </c>
      <c r="DQ1012" s="225">
        <f t="shared" si="417"/>
        <v>-745</v>
      </c>
      <c r="DR1012" s="225">
        <f t="shared" si="417"/>
        <v>-1340</v>
      </c>
      <c r="DS1012" s="225">
        <f t="shared" si="414"/>
        <v>-1461</v>
      </c>
      <c r="DT1012" s="223">
        <f t="shared" si="414"/>
        <v>0</v>
      </c>
      <c r="DU1012" s="223">
        <f t="shared" si="414"/>
        <v>-702</v>
      </c>
      <c r="DV1012" s="223">
        <f t="shared" si="414"/>
        <v>-1790</v>
      </c>
      <c r="DW1012" s="223">
        <f t="shared" si="414"/>
        <v>-2766</v>
      </c>
      <c r="DX1012" s="390">
        <f t="shared" si="397"/>
        <v>0.21003103906981327</v>
      </c>
      <c r="DY1012" s="390">
        <f t="shared" si="397"/>
        <v>0.21894914031501744</v>
      </c>
      <c r="DZ1012" s="390">
        <f t="shared" si="397"/>
        <v>0.21670918853052054</v>
      </c>
      <c r="EA1012" s="390">
        <f t="shared" si="396"/>
        <v>0.21679378327816953</v>
      </c>
      <c r="EB1012" s="391">
        <f t="shared" si="396"/>
        <v>0.17079098541758728</v>
      </c>
      <c r="EC1012" s="391">
        <f t="shared" si="396"/>
        <v>0.16893471614411606</v>
      </c>
      <c r="ED1012" s="391">
        <f t="shared" si="396"/>
        <v>0.16918805598050882</v>
      </c>
      <c r="EE1012" s="391">
        <f t="shared" si="396"/>
        <v>0.16931245307304515</v>
      </c>
      <c r="EF1012" s="367"/>
      <c r="EG1012" s="225">
        <v>0</v>
      </c>
      <c r="EH1012" s="225">
        <v>0</v>
      </c>
      <c r="EI1012" s="225">
        <v>0</v>
      </c>
      <c r="EJ1012" s="225">
        <v>0</v>
      </c>
      <c r="EK1012" s="225">
        <v>0</v>
      </c>
      <c r="EL1012" s="225">
        <v>0</v>
      </c>
      <c r="EM1012" s="225">
        <v>0</v>
      </c>
      <c r="EN1012" s="365">
        <f t="shared" si="402"/>
        <v>0</v>
      </c>
      <c r="EO1012" s="225">
        <f t="shared" si="403"/>
        <v>0</v>
      </c>
      <c r="EP1012" s="365">
        <f t="shared" si="404"/>
        <v>0</v>
      </c>
      <c r="EQ1012" s="225">
        <f t="shared" si="405"/>
        <v>0</v>
      </c>
      <c r="ER1012" s="225">
        <f t="shared" si="406"/>
        <v>0</v>
      </c>
      <c r="ES1012" s="225"/>
      <c r="ET1012" s="223">
        <v>0</v>
      </c>
      <c r="EU1012" s="223">
        <v>0</v>
      </c>
      <c r="EV1012" s="223">
        <v>0</v>
      </c>
      <c r="EW1012" s="223">
        <v>0</v>
      </c>
      <c r="EX1012" s="223">
        <v>0</v>
      </c>
      <c r="EY1012" s="223">
        <v>0</v>
      </c>
      <c r="EZ1012" s="223">
        <v>0</v>
      </c>
      <c r="FA1012" s="366">
        <f t="shared" si="408"/>
        <v>0</v>
      </c>
      <c r="FB1012" s="224">
        <f t="shared" si="409"/>
        <v>0</v>
      </c>
      <c r="FC1012" s="366">
        <f t="shared" si="410"/>
        <v>0</v>
      </c>
      <c r="FD1012" s="223">
        <f t="shared" si="411"/>
        <v>0</v>
      </c>
      <c r="FE1012" s="223">
        <f t="shared" si="412"/>
        <v>0</v>
      </c>
      <c r="FF1012" s="223">
        <v>26271</v>
      </c>
      <c r="FG1012" s="224">
        <f t="shared" si="399"/>
        <v>0</v>
      </c>
      <c r="FH1012" s="223">
        <v>0</v>
      </c>
      <c r="FI1012" s="223">
        <v>26297</v>
      </c>
      <c r="FJ1012" s="223">
        <v>0</v>
      </c>
      <c r="FK1012" s="223">
        <f t="shared" si="400"/>
        <v>26297</v>
      </c>
      <c r="FL1012" s="223">
        <v>17110</v>
      </c>
      <c r="FM1012" s="223">
        <f t="shared" si="401"/>
        <v>9187</v>
      </c>
      <c r="FZ1012" s="229"/>
      <c r="GA1012" s="229"/>
      <c r="GB1012" s="229"/>
      <c r="GC1012" s="229"/>
      <c r="GD1012" s="229"/>
    </row>
    <row r="1013" spans="1:186" s="368" customFormat="1">
      <c r="A1013" s="355" t="s">
        <v>2441</v>
      </c>
      <c r="B1013" s="356" t="s">
        <v>2442</v>
      </c>
      <c r="C1013" s="355" t="s">
        <v>2443</v>
      </c>
      <c r="D1013" s="355" t="s">
        <v>3125</v>
      </c>
      <c r="E1013" s="356" t="s">
        <v>2442</v>
      </c>
      <c r="F1013" s="355">
        <v>1010</v>
      </c>
      <c r="G1013" s="389" t="s">
        <v>2444</v>
      </c>
      <c r="H1013" s="389" t="s">
        <v>2445</v>
      </c>
      <c r="I1013" s="408" t="s">
        <v>2446</v>
      </c>
      <c r="J1013" s="389" t="s">
        <v>2447</v>
      </c>
      <c r="K1013" s="408" t="s">
        <v>1168</v>
      </c>
      <c r="L1013" s="389" t="s">
        <v>2447</v>
      </c>
      <c r="M1013" s="389" t="s">
        <v>3124</v>
      </c>
      <c r="N1013" s="360">
        <v>1</v>
      </c>
      <c r="O1013" s="361">
        <v>530</v>
      </c>
      <c r="P1013" s="361">
        <v>843</v>
      </c>
      <c r="Q1013" s="361">
        <v>917</v>
      </c>
      <c r="R1013" s="361">
        <v>1000</v>
      </c>
      <c r="S1013" s="362">
        <v>892</v>
      </c>
      <c r="T1013" s="362">
        <v>970</v>
      </c>
      <c r="U1013" s="362">
        <v>1058</v>
      </c>
      <c r="V1013" s="362">
        <v>1137</v>
      </c>
      <c r="W1013" s="361">
        <v>191</v>
      </c>
      <c r="X1013" s="361">
        <v>264</v>
      </c>
      <c r="Y1013" s="361">
        <v>286</v>
      </c>
      <c r="Z1013" s="361">
        <v>312</v>
      </c>
      <c r="AA1013" s="362">
        <v>331</v>
      </c>
      <c r="AB1013" s="362">
        <v>360</v>
      </c>
      <c r="AC1013" s="362">
        <v>395</v>
      </c>
      <c r="AD1013" s="362">
        <v>424</v>
      </c>
      <c r="AE1013" s="361">
        <v>14</v>
      </c>
      <c r="AF1013" s="361">
        <v>17</v>
      </c>
      <c r="AG1013" s="361">
        <v>19</v>
      </c>
      <c r="AH1013" s="361">
        <v>18</v>
      </c>
      <c r="AI1013" s="362">
        <v>17</v>
      </c>
      <c r="AJ1013" s="362">
        <v>18</v>
      </c>
      <c r="AK1013" s="362">
        <v>17</v>
      </c>
      <c r="AL1013" s="362">
        <v>18</v>
      </c>
      <c r="AM1013" s="225">
        <v>339</v>
      </c>
      <c r="AN1013" s="225">
        <v>579</v>
      </c>
      <c r="AO1013" s="225">
        <v>631</v>
      </c>
      <c r="AP1013" s="225">
        <v>688</v>
      </c>
      <c r="AQ1013" s="223">
        <v>561</v>
      </c>
      <c r="AR1013" s="223">
        <v>610</v>
      </c>
      <c r="AS1013" s="223">
        <v>663</v>
      </c>
      <c r="AT1013" s="223">
        <v>713</v>
      </c>
      <c r="AU1013" s="225">
        <v>216</v>
      </c>
      <c r="AV1013" s="225">
        <v>357</v>
      </c>
      <c r="AW1013" s="225">
        <v>389</v>
      </c>
      <c r="AX1013" s="225">
        <v>423</v>
      </c>
      <c r="AY1013" s="223">
        <v>379</v>
      </c>
      <c r="AZ1013" s="223">
        <v>413</v>
      </c>
      <c r="BA1013" s="223">
        <v>449</v>
      </c>
      <c r="BB1013" s="223">
        <v>488</v>
      </c>
      <c r="BC1013" s="225">
        <f t="shared" si="413"/>
        <v>121</v>
      </c>
      <c r="BD1013" s="225">
        <f t="shared" si="413"/>
        <v>217</v>
      </c>
      <c r="BE1013" s="225">
        <f t="shared" si="413"/>
        <v>236</v>
      </c>
      <c r="BF1013" s="225">
        <f t="shared" si="413"/>
        <v>258</v>
      </c>
      <c r="BG1013" s="223">
        <f t="shared" si="394"/>
        <v>178</v>
      </c>
      <c r="BH1013" s="223">
        <f t="shared" si="394"/>
        <v>192</v>
      </c>
      <c r="BI1013" s="223">
        <f t="shared" si="394"/>
        <v>209</v>
      </c>
      <c r="BJ1013" s="223">
        <f t="shared" si="394"/>
        <v>221</v>
      </c>
      <c r="BK1013" s="225">
        <f t="shared" si="416"/>
        <v>2</v>
      </c>
      <c r="BL1013" s="225">
        <f t="shared" si="416"/>
        <v>5</v>
      </c>
      <c r="BM1013" s="225">
        <f t="shared" si="416"/>
        <v>6</v>
      </c>
      <c r="BN1013" s="225">
        <f t="shared" si="416"/>
        <v>7</v>
      </c>
      <c r="BO1013" s="223">
        <f t="shared" si="416"/>
        <v>4</v>
      </c>
      <c r="BP1013" s="223">
        <f t="shared" si="415"/>
        <v>5</v>
      </c>
      <c r="BQ1013" s="223">
        <f t="shared" si="415"/>
        <v>5</v>
      </c>
      <c r="BR1013" s="223">
        <f t="shared" si="415"/>
        <v>4</v>
      </c>
      <c r="BS1013" s="225">
        <v>3</v>
      </c>
      <c r="BT1013" s="225">
        <v>5</v>
      </c>
      <c r="BU1013" s="225">
        <v>6</v>
      </c>
      <c r="BV1013" s="225">
        <v>7</v>
      </c>
      <c r="BW1013" s="223">
        <v>4</v>
      </c>
      <c r="BX1013" s="223">
        <v>5</v>
      </c>
      <c r="BY1013" s="223">
        <v>5</v>
      </c>
      <c r="BZ1013" s="223">
        <v>4</v>
      </c>
      <c r="CA1013" s="225">
        <v>1</v>
      </c>
      <c r="CB1013" s="225">
        <f>IFERROR(VLOOKUP($G1013,[12]ITEM!$B$2:$AC$939,26,0),0)</f>
        <v>0</v>
      </c>
      <c r="CC1013" s="225">
        <f>IFERROR(VLOOKUP($G1013,[12]ITEM!$B$2:$AC$939,27,0),0)</f>
        <v>0</v>
      </c>
      <c r="CD1013" s="225">
        <f>IFERROR(VLOOKUP($G1013,[12]ITEM!$B$2:$AC$939,28,0),0)</f>
        <v>0</v>
      </c>
      <c r="CE1013" s="223">
        <v>0</v>
      </c>
      <c r="CF1013" s="223">
        <v>0</v>
      </c>
      <c r="CG1013" s="223">
        <v>0</v>
      </c>
      <c r="CH1013" s="223">
        <v>0</v>
      </c>
      <c r="CI1013" s="363"/>
      <c r="CJ1013" s="225">
        <f t="shared" si="407"/>
        <v>122</v>
      </c>
      <c r="CK1013" s="225">
        <f t="shared" si="407"/>
        <v>171</v>
      </c>
      <c r="CL1013" s="225">
        <f t="shared" si="407"/>
        <v>183</v>
      </c>
      <c r="CM1013" s="225">
        <f t="shared" si="407"/>
        <v>190</v>
      </c>
      <c r="CN1013" s="223">
        <f t="shared" si="407"/>
        <v>178</v>
      </c>
      <c r="CO1013" s="223">
        <f t="shared" si="395"/>
        <v>198.02871215270295</v>
      </c>
      <c r="CP1013" s="223">
        <f t="shared" si="395"/>
        <v>208.99755806945637</v>
      </c>
      <c r="CQ1013" s="223">
        <f t="shared" si="395"/>
        <v>210.00832103984754</v>
      </c>
      <c r="CR1013" s="225">
        <v>20</v>
      </c>
      <c r="CS1013" s="225">
        <v>34</v>
      </c>
      <c r="CT1013" s="225">
        <v>37</v>
      </c>
      <c r="CU1013" s="225">
        <v>41</v>
      </c>
      <c r="CV1013" s="223">
        <f t="shared" si="398"/>
        <v>-11</v>
      </c>
      <c r="CW1013" s="223">
        <f>CV1013*(1+('[13]GROWTH (YoY)'!AR1013/100))</f>
        <v>-11.971287847297043</v>
      </c>
      <c r="CX1013" s="223">
        <f>CW1013*(1+('[13]GROWTH (YoY)'!AS1013/100))</f>
        <v>-13.002441930543625</v>
      </c>
      <c r="CY1013" s="223">
        <f>CX1013*(1+('[13]GROWTH (YoY)'!AT1013/100))</f>
        <v>-13.991678960152452</v>
      </c>
      <c r="CZ1013" s="225">
        <v>98</v>
      </c>
      <c r="DA1013" s="225">
        <v>128</v>
      </c>
      <c r="DB1013" s="225">
        <v>136</v>
      </c>
      <c r="DC1013" s="225">
        <v>139</v>
      </c>
      <c r="DD1013" s="223">
        <v>181</v>
      </c>
      <c r="DE1013" s="223">
        <v>201</v>
      </c>
      <c r="DF1013" s="223">
        <v>213</v>
      </c>
      <c r="DG1013" s="223">
        <v>215</v>
      </c>
      <c r="DH1013" s="225">
        <v>4</v>
      </c>
      <c r="DI1013" s="225">
        <v>9</v>
      </c>
      <c r="DJ1013" s="225">
        <v>10</v>
      </c>
      <c r="DK1013" s="225">
        <v>10</v>
      </c>
      <c r="DL1013" s="223">
        <v>8</v>
      </c>
      <c r="DM1013" s="223">
        <v>9</v>
      </c>
      <c r="DN1013" s="223">
        <v>9</v>
      </c>
      <c r="DO1013" s="223">
        <v>9</v>
      </c>
      <c r="DP1013" s="364">
        <f t="shared" si="417"/>
        <v>-1</v>
      </c>
      <c r="DQ1013" s="225">
        <f t="shared" si="417"/>
        <v>46</v>
      </c>
      <c r="DR1013" s="225">
        <f t="shared" si="417"/>
        <v>53</v>
      </c>
      <c r="DS1013" s="225">
        <f t="shared" si="414"/>
        <v>68</v>
      </c>
      <c r="DT1013" s="223">
        <f t="shared" si="414"/>
        <v>0</v>
      </c>
      <c r="DU1013" s="223">
        <f t="shared" si="414"/>
        <v>-6.0287121527029512</v>
      </c>
      <c r="DV1013" s="223">
        <f t="shared" si="414"/>
        <v>2.4419305436254035E-3</v>
      </c>
      <c r="DW1013" s="223">
        <f t="shared" si="414"/>
        <v>10.991678960152456</v>
      </c>
      <c r="DX1013" s="390">
        <f t="shared" si="397"/>
        <v>0.36037735849056601</v>
      </c>
      <c r="DY1013" s="390">
        <f t="shared" si="397"/>
        <v>0.31316725978647686</v>
      </c>
      <c r="DZ1013" s="390">
        <f t="shared" si="397"/>
        <v>0.31188658669574698</v>
      </c>
      <c r="EA1013" s="390">
        <f t="shared" si="396"/>
        <v>0.312</v>
      </c>
      <c r="EB1013" s="391">
        <f t="shared" si="396"/>
        <v>0.37107623318385652</v>
      </c>
      <c r="EC1013" s="391">
        <f t="shared" si="396"/>
        <v>0.37113402061855671</v>
      </c>
      <c r="ED1013" s="391">
        <f t="shared" si="396"/>
        <v>0.37334593572778829</v>
      </c>
      <c r="EE1013" s="391">
        <f t="shared" si="396"/>
        <v>0.37291116974494282</v>
      </c>
      <c r="EF1013" s="367"/>
      <c r="EG1013" s="225">
        <v>530</v>
      </c>
      <c r="EH1013" s="225">
        <v>191</v>
      </c>
      <c r="EI1013" s="225">
        <v>339</v>
      </c>
      <c r="EJ1013" s="225">
        <v>216</v>
      </c>
      <c r="EK1013" s="225">
        <v>183</v>
      </c>
      <c r="EL1013" s="225">
        <v>18828</v>
      </c>
      <c r="EM1013" s="225">
        <v>16803</v>
      </c>
      <c r="EN1013" s="365">
        <f t="shared" si="402"/>
        <v>0.36037735849056601</v>
      </c>
      <c r="EO1013" s="225">
        <f t="shared" si="403"/>
        <v>63.716814159292035</v>
      </c>
      <c r="EP1013" s="365">
        <f t="shared" si="404"/>
        <v>0.34528301886792451</v>
      </c>
      <c r="EQ1013" s="225">
        <f t="shared" si="405"/>
        <v>9719.5666029318036</v>
      </c>
      <c r="ER1013" s="225">
        <f t="shared" si="406"/>
        <v>1071.2372790573111</v>
      </c>
      <c r="ES1013" s="225"/>
      <c r="ET1013" s="223">
        <v>1031</v>
      </c>
      <c r="EU1013" s="223">
        <v>386</v>
      </c>
      <c r="EV1013" s="223">
        <v>645</v>
      </c>
      <c r="EW1013" s="223">
        <v>379</v>
      </c>
      <c r="EX1013" s="223">
        <v>422</v>
      </c>
      <c r="EY1013" s="223">
        <v>24476</v>
      </c>
      <c r="EZ1013" s="223">
        <v>19720</v>
      </c>
      <c r="FA1013" s="366">
        <f t="shared" si="408"/>
        <v>0.37439379243452958</v>
      </c>
      <c r="FB1013" s="224">
        <f t="shared" si="409"/>
        <v>58.759689922480618</v>
      </c>
      <c r="FC1013" s="366">
        <f t="shared" si="410"/>
        <v>0.40931134820562559</v>
      </c>
      <c r="FD1013" s="223">
        <f t="shared" si="411"/>
        <v>17241.379310344826</v>
      </c>
      <c r="FE1013" s="223">
        <f t="shared" si="412"/>
        <v>1601.5889114266395</v>
      </c>
      <c r="FF1013" s="223">
        <v>645</v>
      </c>
      <c r="FG1013" s="224">
        <f t="shared" si="399"/>
        <v>61.705426356589143</v>
      </c>
      <c r="FH1013" s="223">
        <v>398</v>
      </c>
      <c r="FI1013" s="223">
        <v>645</v>
      </c>
      <c r="FJ1013" s="223">
        <v>5</v>
      </c>
      <c r="FK1013" s="223">
        <f t="shared" si="400"/>
        <v>242</v>
      </c>
      <c r="FL1013" s="223">
        <v>127</v>
      </c>
      <c r="FM1013" s="223">
        <f t="shared" si="401"/>
        <v>115</v>
      </c>
      <c r="FZ1013" s="229"/>
      <c r="GA1013" s="229"/>
      <c r="GB1013" s="229"/>
      <c r="GC1013" s="229"/>
      <c r="GD1013" s="229"/>
    </row>
    <row r="1014" spans="1:186" s="368" customFormat="1">
      <c r="A1014" s="287" t="s">
        <v>2441</v>
      </c>
      <c r="B1014" s="369" t="s">
        <v>2442</v>
      </c>
      <c r="C1014" s="287" t="s">
        <v>2443</v>
      </c>
      <c r="D1014" s="287" t="s">
        <v>3125</v>
      </c>
      <c r="E1014" s="369" t="s">
        <v>2442</v>
      </c>
      <c r="F1014" s="287">
        <v>1011</v>
      </c>
      <c r="G1014" s="392" t="s">
        <v>2448</v>
      </c>
      <c r="H1014" s="392" t="s">
        <v>2449</v>
      </c>
      <c r="I1014" s="393" t="s">
        <v>2446</v>
      </c>
      <c r="J1014" s="392" t="s">
        <v>2447</v>
      </c>
      <c r="K1014" s="393" t="s">
        <v>1168</v>
      </c>
      <c r="L1014" s="392" t="s">
        <v>2447</v>
      </c>
      <c r="M1014" s="392" t="s">
        <v>3124</v>
      </c>
      <c r="N1014" s="372">
        <v>1</v>
      </c>
      <c r="O1014" s="373">
        <v>316</v>
      </c>
      <c r="P1014" s="373">
        <v>485</v>
      </c>
      <c r="Q1014" s="373">
        <v>524</v>
      </c>
      <c r="R1014" s="373">
        <v>572</v>
      </c>
      <c r="S1014" s="374">
        <v>492</v>
      </c>
      <c r="T1014" s="374">
        <v>532</v>
      </c>
      <c r="U1014" s="374">
        <v>581</v>
      </c>
      <c r="V1014" s="374">
        <v>638</v>
      </c>
      <c r="W1014" s="373">
        <v>82</v>
      </c>
      <c r="X1014" s="373">
        <v>109</v>
      </c>
      <c r="Y1014" s="373">
        <v>112</v>
      </c>
      <c r="Z1014" s="373">
        <v>123</v>
      </c>
      <c r="AA1014" s="374">
        <v>167</v>
      </c>
      <c r="AB1014" s="374">
        <v>182</v>
      </c>
      <c r="AC1014" s="374">
        <v>199</v>
      </c>
      <c r="AD1014" s="374">
        <v>218</v>
      </c>
      <c r="AE1014" s="373">
        <v>10</v>
      </c>
      <c r="AF1014" s="373">
        <v>11</v>
      </c>
      <c r="AG1014" s="373">
        <v>12</v>
      </c>
      <c r="AH1014" s="373">
        <v>12</v>
      </c>
      <c r="AI1014" s="374">
        <v>10</v>
      </c>
      <c r="AJ1014" s="374">
        <v>10</v>
      </c>
      <c r="AK1014" s="374">
        <v>10</v>
      </c>
      <c r="AL1014" s="374">
        <v>10</v>
      </c>
      <c r="AM1014" s="226">
        <v>234</v>
      </c>
      <c r="AN1014" s="226">
        <v>376</v>
      </c>
      <c r="AO1014" s="226">
        <v>412</v>
      </c>
      <c r="AP1014" s="226">
        <v>449</v>
      </c>
      <c r="AQ1014" s="227">
        <v>325</v>
      </c>
      <c r="AR1014" s="227">
        <v>350</v>
      </c>
      <c r="AS1014" s="227">
        <v>382</v>
      </c>
      <c r="AT1014" s="227">
        <v>420</v>
      </c>
      <c r="AU1014" s="226">
        <v>114</v>
      </c>
      <c r="AV1014" s="226">
        <v>199</v>
      </c>
      <c r="AW1014" s="226">
        <v>218</v>
      </c>
      <c r="AX1014" s="226">
        <v>238</v>
      </c>
      <c r="AY1014" s="227">
        <v>164</v>
      </c>
      <c r="AZ1014" s="227">
        <v>179</v>
      </c>
      <c r="BA1014" s="227">
        <v>195</v>
      </c>
      <c r="BB1014" s="227">
        <v>215</v>
      </c>
      <c r="BC1014" s="226">
        <f t="shared" si="413"/>
        <v>119</v>
      </c>
      <c r="BD1014" s="226">
        <f t="shared" si="413"/>
        <v>175</v>
      </c>
      <c r="BE1014" s="226">
        <f t="shared" si="413"/>
        <v>191</v>
      </c>
      <c r="BF1014" s="226">
        <f t="shared" si="413"/>
        <v>208</v>
      </c>
      <c r="BG1014" s="218">
        <f t="shared" si="394"/>
        <v>159</v>
      </c>
      <c r="BH1014" s="218">
        <f t="shared" si="394"/>
        <v>169</v>
      </c>
      <c r="BI1014" s="218">
        <f t="shared" si="394"/>
        <v>185</v>
      </c>
      <c r="BJ1014" s="218">
        <f t="shared" si="394"/>
        <v>203</v>
      </c>
      <c r="BK1014" s="226">
        <f t="shared" si="416"/>
        <v>1</v>
      </c>
      <c r="BL1014" s="226">
        <f t="shared" si="416"/>
        <v>2</v>
      </c>
      <c r="BM1014" s="226">
        <f t="shared" si="416"/>
        <v>3</v>
      </c>
      <c r="BN1014" s="226">
        <f t="shared" si="416"/>
        <v>3</v>
      </c>
      <c r="BO1014" s="227">
        <f t="shared" si="416"/>
        <v>2</v>
      </c>
      <c r="BP1014" s="227">
        <f t="shared" si="415"/>
        <v>2</v>
      </c>
      <c r="BQ1014" s="227">
        <f t="shared" si="415"/>
        <v>2</v>
      </c>
      <c r="BR1014" s="227">
        <f t="shared" si="415"/>
        <v>2</v>
      </c>
      <c r="BS1014" s="226">
        <v>2</v>
      </c>
      <c r="BT1014" s="226">
        <v>2</v>
      </c>
      <c r="BU1014" s="226">
        <v>3</v>
      </c>
      <c r="BV1014" s="226">
        <v>3</v>
      </c>
      <c r="BW1014" s="227">
        <v>2</v>
      </c>
      <c r="BX1014" s="227">
        <v>2</v>
      </c>
      <c r="BY1014" s="227">
        <v>2</v>
      </c>
      <c r="BZ1014" s="227">
        <v>2</v>
      </c>
      <c r="CA1014" s="226">
        <v>1</v>
      </c>
      <c r="CB1014" s="226">
        <f>IFERROR(VLOOKUP($G1014,[12]ITEM!$B$2:$AC$939,26,0),0)</f>
        <v>0</v>
      </c>
      <c r="CC1014" s="226">
        <f>IFERROR(VLOOKUP($G1014,[12]ITEM!$B$2:$AC$939,27,0),0)</f>
        <v>0</v>
      </c>
      <c r="CD1014" s="226">
        <f>IFERROR(VLOOKUP($G1014,[12]ITEM!$B$2:$AC$939,28,0),0)</f>
        <v>0</v>
      </c>
      <c r="CE1014" s="227">
        <v>0</v>
      </c>
      <c r="CF1014" s="227">
        <v>0</v>
      </c>
      <c r="CG1014" s="227">
        <v>0</v>
      </c>
      <c r="CH1014" s="227">
        <v>0</v>
      </c>
      <c r="CI1014" s="375"/>
      <c r="CJ1014" s="226">
        <f t="shared" si="407"/>
        <v>121</v>
      </c>
      <c r="CK1014" s="226">
        <f t="shared" si="407"/>
        <v>180</v>
      </c>
      <c r="CL1014" s="226">
        <f t="shared" si="407"/>
        <v>206</v>
      </c>
      <c r="CM1014" s="226">
        <f t="shared" si="407"/>
        <v>220</v>
      </c>
      <c r="CN1014" s="227">
        <f t="shared" si="407"/>
        <v>159</v>
      </c>
      <c r="CO1014" s="227">
        <f t="shared" si="395"/>
        <v>179.97503693058593</v>
      </c>
      <c r="CP1014" s="227">
        <f t="shared" si="395"/>
        <v>188.76130193921006</v>
      </c>
      <c r="CQ1014" s="227">
        <f t="shared" si="395"/>
        <v>201.75949871976144</v>
      </c>
      <c r="CR1014" s="226">
        <v>91</v>
      </c>
      <c r="CS1014" s="226">
        <v>146</v>
      </c>
      <c r="CT1014" s="226">
        <v>159</v>
      </c>
      <c r="CU1014" s="226">
        <v>174</v>
      </c>
      <c r="CV1014" s="227">
        <f t="shared" si="398"/>
        <v>102</v>
      </c>
      <c r="CW1014" s="227">
        <f>CV1014*(1+('[13]GROWTH (YoY)'!AR1014/100))</f>
        <v>109.97503693058592</v>
      </c>
      <c r="CX1014" s="227">
        <f>CW1014*(1+('[13]GROWTH (YoY)'!AS1014/100))</f>
        <v>119.76130193921004</v>
      </c>
      <c r="CY1014" s="227">
        <f>CX1014*(1+('[13]GROWTH (YoY)'!AT1014/100))</f>
        <v>131.75949871976144</v>
      </c>
      <c r="CZ1014" s="226">
        <v>0</v>
      </c>
      <c r="DA1014" s="226">
        <v>0</v>
      </c>
      <c r="DB1014" s="226">
        <v>0</v>
      </c>
      <c r="DC1014" s="226">
        <v>0</v>
      </c>
      <c r="DD1014" s="227">
        <v>24</v>
      </c>
      <c r="DE1014" s="227">
        <v>27</v>
      </c>
      <c r="DF1014" s="227">
        <v>29</v>
      </c>
      <c r="DG1014" s="227">
        <v>29</v>
      </c>
      <c r="DH1014" s="226">
        <v>30</v>
      </c>
      <c r="DI1014" s="226">
        <v>34</v>
      </c>
      <c r="DJ1014" s="226">
        <v>47</v>
      </c>
      <c r="DK1014" s="226">
        <v>46</v>
      </c>
      <c r="DL1014" s="227">
        <v>33</v>
      </c>
      <c r="DM1014" s="227">
        <v>43</v>
      </c>
      <c r="DN1014" s="227">
        <v>40</v>
      </c>
      <c r="DO1014" s="227">
        <v>41</v>
      </c>
      <c r="DP1014" s="376">
        <f t="shared" si="417"/>
        <v>-2</v>
      </c>
      <c r="DQ1014" s="226">
        <f t="shared" si="417"/>
        <v>-5</v>
      </c>
      <c r="DR1014" s="226">
        <f t="shared" si="417"/>
        <v>-15</v>
      </c>
      <c r="DS1014" s="226">
        <f t="shared" si="414"/>
        <v>-12</v>
      </c>
      <c r="DT1014" s="227">
        <f t="shared" si="414"/>
        <v>0</v>
      </c>
      <c r="DU1014" s="227">
        <f t="shared" si="414"/>
        <v>-10.975036930585929</v>
      </c>
      <c r="DV1014" s="227">
        <f t="shared" si="414"/>
        <v>-3.7613019392100568</v>
      </c>
      <c r="DW1014" s="227">
        <f t="shared" si="414"/>
        <v>1.2405012802385613</v>
      </c>
      <c r="DX1014" s="377">
        <f t="shared" si="397"/>
        <v>0.25949367088607594</v>
      </c>
      <c r="DY1014" s="377">
        <f t="shared" si="397"/>
        <v>0.22474226804123712</v>
      </c>
      <c r="DZ1014" s="377">
        <f t="shared" si="397"/>
        <v>0.21374045801526717</v>
      </c>
      <c r="EA1014" s="377">
        <f t="shared" si="396"/>
        <v>0.21503496503496503</v>
      </c>
      <c r="EB1014" s="378">
        <f t="shared" si="396"/>
        <v>0.33943089430894308</v>
      </c>
      <c r="EC1014" s="378">
        <f t="shared" si="396"/>
        <v>0.34210526315789475</v>
      </c>
      <c r="ED1014" s="378">
        <f t="shared" si="396"/>
        <v>0.34251290877796903</v>
      </c>
      <c r="EE1014" s="378">
        <f t="shared" si="396"/>
        <v>0.34169278996865204</v>
      </c>
      <c r="EG1014" s="226">
        <v>316</v>
      </c>
      <c r="EH1014" s="226">
        <v>82</v>
      </c>
      <c r="EI1014" s="226">
        <v>234</v>
      </c>
      <c r="EJ1014" s="226">
        <v>106</v>
      </c>
      <c r="EK1014" s="226">
        <v>191</v>
      </c>
      <c r="EL1014" s="226">
        <v>2991</v>
      </c>
      <c r="EM1014" s="226">
        <v>2954</v>
      </c>
      <c r="EN1014" s="379">
        <f t="shared" si="402"/>
        <v>0.25949367088607594</v>
      </c>
      <c r="EO1014" s="226">
        <f t="shared" si="403"/>
        <v>45.299145299145302</v>
      </c>
      <c r="EP1014" s="379">
        <f t="shared" si="404"/>
        <v>0.60443037974683544</v>
      </c>
      <c r="EQ1014" s="226">
        <f t="shared" si="405"/>
        <v>63858.241390839183</v>
      </c>
      <c r="ER1014" s="226">
        <f t="shared" si="406"/>
        <v>2990.2956443240801</v>
      </c>
      <c r="ES1014" s="292"/>
      <c r="ET1014" s="227">
        <v>458</v>
      </c>
      <c r="EU1014" s="227">
        <v>175</v>
      </c>
      <c r="EV1014" s="227">
        <v>284</v>
      </c>
      <c r="EW1014" s="227">
        <v>164</v>
      </c>
      <c r="EX1014" s="227">
        <v>426</v>
      </c>
      <c r="EY1014" s="227">
        <v>3598</v>
      </c>
      <c r="EZ1014" s="227">
        <v>3518</v>
      </c>
      <c r="FA1014" s="380">
        <f t="shared" si="408"/>
        <v>0.38209606986899564</v>
      </c>
      <c r="FB1014" s="228">
        <f t="shared" si="409"/>
        <v>57.74647887323944</v>
      </c>
      <c r="FC1014" s="380">
        <f t="shared" si="410"/>
        <v>0.93013100436681218</v>
      </c>
      <c r="FD1014" s="227">
        <f t="shared" si="411"/>
        <v>118399.11061700944</v>
      </c>
      <c r="FE1014" s="227">
        <f t="shared" si="412"/>
        <v>3884.7830206556755</v>
      </c>
      <c r="FF1014" s="227">
        <v>284</v>
      </c>
      <c r="FG1014" s="228">
        <f t="shared" si="399"/>
        <v>52.816901408450704</v>
      </c>
      <c r="FH1014" s="227">
        <v>150</v>
      </c>
      <c r="FI1014" s="227">
        <v>284</v>
      </c>
      <c r="FJ1014" s="227">
        <v>2</v>
      </c>
      <c r="FK1014" s="227">
        <f t="shared" si="400"/>
        <v>132</v>
      </c>
      <c r="FL1014" s="227">
        <v>56</v>
      </c>
      <c r="FM1014" s="227">
        <f t="shared" si="401"/>
        <v>76</v>
      </c>
      <c r="FZ1014" s="229"/>
      <c r="GA1014" s="229"/>
      <c r="GB1014" s="229"/>
      <c r="GC1014" s="229"/>
      <c r="GD1014" s="229"/>
    </row>
    <row r="1015" spans="1:186" s="368" customFormat="1">
      <c r="A1015" s="287" t="s">
        <v>2441</v>
      </c>
      <c r="B1015" s="369" t="s">
        <v>2442</v>
      </c>
      <c r="C1015" s="287" t="s">
        <v>2443</v>
      </c>
      <c r="D1015" s="287" t="s">
        <v>3125</v>
      </c>
      <c r="E1015" s="369" t="s">
        <v>2442</v>
      </c>
      <c r="F1015" s="287">
        <v>1012</v>
      </c>
      <c r="G1015" s="392" t="s">
        <v>2450</v>
      </c>
      <c r="H1015" s="392" t="s">
        <v>2451</v>
      </c>
      <c r="I1015" s="393" t="s">
        <v>2446</v>
      </c>
      <c r="J1015" s="392" t="s">
        <v>2447</v>
      </c>
      <c r="K1015" s="393" t="s">
        <v>1168</v>
      </c>
      <c r="L1015" s="392" t="s">
        <v>2447</v>
      </c>
      <c r="M1015" s="392" t="s">
        <v>3124</v>
      </c>
      <c r="N1015" s="372">
        <v>1</v>
      </c>
      <c r="O1015" s="373">
        <v>787</v>
      </c>
      <c r="P1015" s="373">
        <v>1214</v>
      </c>
      <c r="Q1015" s="373">
        <v>1317</v>
      </c>
      <c r="R1015" s="373">
        <v>1431</v>
      </c>
      <c r="S1015" s="374">
        <v>1305</v>
      </c>
      <c r="T1015" s="374">
        <v>1416</v>
      </c>
      <c r="U1015" s="374">
        <v>1538</v>
      </c>
      <c r="V1015" s="374">
        <v>1671</v>
      </c>
      <c r="W1015" s="373">
        <v>205</v>
      </c>
      <c r="X1015" s="373">
        <v>301</v>
      </c>
      <c r="Y1015" s="373">
        <v>323</v>
      </c>
      <c r="Z1015" s="373">
        <v>351</v>
      </c>
      <c r="AA1015" s="374">
        <v>463</v>
      </c>
      <c r="AB1015" s="374">
        <v>503</v>
      </c>
      <c r="AC1015" s="374">
        <v>553</v>
      </c>
      <c r="AD1015" s="374">
        <v>599</v>
      </c>
      <c r="AE1015" s="373">
        <v>25</v>
      </c>
      <c r="AF1015" s="373">
        <v>28</v>
      </c>
      <c r="AG1015" s="373">
        <v>30</v>
      </c>
      <c r="AH1015" s="373">
        <v>28</v>
      </c>
      <c r="AI1015" s="374">
        <v>25</v>
      </c>
      <c r="AJ1015" s="374">
        <v>27</v>
      </c>
      <c r="AK1015" s="374">
        <v>25</v>
      </c>
      <c r="AL1015" s="374">
        <v>27</v>
      </c>
      <c r="AM1015" s="226">
        <v>582</v>
      </c>
      <c r="AN1015" s="226">
        <v>913</v>
      </c>
      <c r="AO1015" s="226">
        <v>994</v>
      </c>
      <c r="AP1015" s="226">
        <v>1080</v>
      </c>
      <c r="AQ1015" s="227">
        <v>842</v>
      </c>
      <c r="AR1015" s="227">
        <v>912</v>
      </c>
      <c r="AS1015" s="227">
        <v>986</v>
      </c>
      <c r="AT1015" s="227">
        <v>1072</v>
      </c>
      <c r="AU1015" s="226">
        <v>393</v>
      </c>
      <c r="AV1015" s="226">
        <v>648</v>
      </c>
      <c r="AW1015" s="226">
        <v>713</v>
      </c>
      <c r="AX1015" s="226">
        <v>781</v>
      </c>
      <c r="AY1015" s="227">
        <v>701</v>
      </c>
      <c r="AZ1015" s="227">
        <v>771</v>
      </c>
      <c r="BA1015" s="227">
        <v>845</v>
      </c>
      <c r="BB1015" s="227">
        <v>923</v>
      </c>
      <c r="BC1015" s="226">
        <f t="shared" si="413"/>
        <v>189</v>
      </c>
      <c r="BD1015" s="226">
        <f t="shared" si="413"/>
        <v>264</v>
      </c>
      <c r="BE1015" s="226">
        <f t="shared" si="413"/>
        <v>279</v>
      </c>
      <c r="BF1015" s="226">
        <f t="shared" si="413"/>
        <v>297</v>
      </c>
      <c r="BG1015" s="218">
        <f t="shared" si="394"/>
        <v>131</v>
      </c>
      <c r="BH1015" s="218">
        <f t="shared" si="394"/>
        <v>130</v>
      </c>
      <c r="BI1015" s="218">
        <f t="shared" si="394"/>
        <v>129</v>
      </c>
      <c r="BJ1015" s="218">
        <f t="shared" ref="BJ1015:BJ1078" si="418">AT1015-BB1015-BR1015</f>
        <v>137</v>
      </c>
      <c r="BK1015" s="226">
        <f t="shared" si="416"/>
        <v>0</v>
      </c>
      <c r="BL1015" s="226">
        <f t="shared" si="416"/>
        <v>1</v>
      </c>
      <c r="BM1015" s="226">
        <f t="shared" si="416"/>
        <v>2</v>
      </c>
      <c r="BN1015" s="226">
        <f t="shared" si="416"/>
        <v>2</v>
      </c>
      <c r="BO1015" s="227">
        <f t="shared" si="416"/>
        <v>10</v>
      </c>
      <c r="BP1015" s="227">
        <f t="shared" si="415"/>
        <v>11</v>
      </c>
      <c r="BQ1015" s="227">
        <f t="shared" si="415"/>
        <v>12</v>
      </c>
      <c r="BR1015" s="227">
        <f t="shared" si="415"/>
        <v>12</v>
      </c>
      <c r="BS1015" s="226">
        <v>0</v>
      </c>
      <c r="BT1015" s="226">
        <v>1</v>
      </c>
      <c r="BU1015" s="226">
        <v>2</v>
      </c>
      <c r="BV1015" s="226">
        <v>2</v>
      </c>
      <c r="BW1015" s="227">
        <v>10</v>
      </c>
      <c r="BX1015" s="227">
        <v>11</v>
      </c>
      <c r="BY1015" s="227">
        <v>12</v>
      </c>
      <c r="BZ1015" s="227">
        <v>12</v>
      </c>
      <c r="CA1015" s="226">
        <v>0</v>
      </c>
      <c r="CB1015" s="226">
        <f>IFERROR(VLOOKUP($G1015,[12]ITEM!$B$2:$AC$939,26,0),0)</f>
        <v>0</v>
      </c>
      <c r="CC1015" s="226">
        <f>IFERROR(VLOOKUP($G1015,[12]ITEM!$B$2:$AC$939,27,0),0)</f>
        <v>0</v>
      </c>
      <c r="CD1015" s="226">
        <f>IFERROR(VLOOKUP($G1015,[12]ITEM!$B$2:$AC$939,28,0),0)</f>
        <v>0</v>
      </c>
      <c r="CE1015" s="227">
        <v>0</v>
      </c>
      <c r="CF1015" s="227">
        <v>0</v>
      </c>
      <c r="CG1015" s="227">
        <v>0</v>
      </c>
      <c r="CH1015" s="227">
        <v>0</v>
      </c>
      <c r="CI1015" s="375"/>
      <c r="CJ1015" s="226">
        <f t="shared" si="407"/>
        <v>189</v>
      </c>
      <c r="CK1015" s="226">
        <f t="shared" si="407"/>
        <v>312</v>
      </c>
      <c r="CL1015" s="226">
        <f t="shared" si="407"/>
        <v>343</v>
      </c>
      <c r="CM1015" s="226">
        <f t="shared" si="407"/>
        <v>366</v>
      </c>
      <c r="CN1015" s="227">
        <f t="shared" si="407"/>
        <v>131</v>
      </c>
      <c r="CO1015" s="227">
        <f t="shared" si="395"/>
        <v>144.99041336921186</v>
      </c>
      <c r="CP1015" s="227">
        <f t="shared" si="395"/>
        <v>144.77707504109821</v>
      </c>
      <c r="CQ1015" s="227">
        <f t="shared" si="395"/>
        <v>139.61340505345925</v>
      </c>
      <c r="CR1015" s="226">
        <v>155</v>
      </c>
      <c r="CS1015" s="226">
        <v>243</v>
      </c>
      <c r="CT1015" s="226">
        <v>265</v>
      </c>
      <c r="CU1015" s="226">
        <v>287</v>
      </c>
      <c r="CV1015" s="227">
        <f t="shared" si="398"/>
        <v>-60</v>
      </c>
      <c r="CW1015" s="227">
        <f>CV1015*(1+('[13]GROWTH (YoY)'!AR1015/100))</f>
        <v>-65.009586630788135</v>
      </c>
      <c r="CX1015" s="227">
        <f>CW1015*(1+('[13]GROWTH (YoY)'!AS1015/100))</f>
        <v>-70.2229249589018</v>
      </c>
      <c r="CY1015" s="227">
        <f>CX1015*(1+('[13]GROWTH (YoY)'!AT1015/100))</f>
        <v>-76.386594946540754</v>
      </c>
      <c r="CZ1015" s="226">
        <v>0</v>
      </c>
      <c r="DA1015" s="226">
        <v>0</v>
      </c>
      <c r="DB1015" s="226">
        <v>0</v>
      </c>
      <c r="DC1015" s="226">
        <v>0</v>
      </c>
      <c r="DD1015" s="227">
        <v>124</v>
      </c>
      <c r="DE1015" s="227">
        <v>138</v>
      </c>
      <c r="DF1015" s="227">
        <v>146</v>
      </c>
      <c r="DG1015" s="227">
        <v>147</v>
      </c>
      <c r="DH1015" s="226">
        <v>34</v>
      </c>
      <c r="DI1015" s="226">
        <v>69</v>
      </c>
      <c r="DJ1015" s="226">
        <v>78</v>
      </c>
      <c r="DK1015" s="226">
        <v>79</v>
      </c>
      <c r="DL1015" s="227">
        <v>67</v>
      </c>
      <c r="DM1015" s="227">
        <v>72</v>
      </c>
      <c r="DN1015" s="227">
        <v>69</v>
      </c>
      <c r="DO1015" s="227">
        <v>69</v>
      </c>
      <c r="DP1015" s="376">
        <f t="shared" si="417"/>
        <v>0</v>
      </c>
      <c r="DQ1015" s="226">
        <f t="shared" si="417"/>
        <v>-48</v>
      </c>
      <c r="DR1015" s="226">
        <f t="shared" si="417"/>
        <v>-64</v>
      </c>
      <c r="DS1015" s="226">
        <f t="shared" si="414"/>
        <v>-69</v>
      </c>
      <c r="DT1015" s="227">
        <f t="shared" si="414"/>
        <v>0</v>
      </c>
      <c r="DU1015" s="227">
        <f t="shared" si="414"/>
        <v>-14.990413369211865</v>
      </c>
      <c r="DV1015" s="227">
        <f t="shared" si="414"/>
        <v>-15.777075041098215</v>
      </c>
      <c r="DW1015" s="227">
        <f t="shared" si="414"/>
        <v>-2.6134050534592461</v>
      </c>
      <c r="DX1015" s="377">
        <f t="shared" si="397"/>
        <v>0.2604828462515883</v>
      </c>
      <c r="DY1015" s="377">
        <f t="shared" si="397"/>
        <v>0.24794069192751236</v>
      </c>
      <c r="DZ1015" s="377">
        <f t="shared" si="397"/>
        <v>0.24525436598329536</v>
      </c>
      <c r="EA1015" s="377">
        <f t="shared" si="396"/>
        <v>0.24528301886792453</v>
      </c>
      <c r="EB1015" s="378">
        <f t="shared" si="396"/>
        <v>0.35478927203065136</v>
      </c>
      <c r="EC1015" s="378">
        <f t="shared" si="396"/>
        <v>0.35522598870056499</v>
      </c>
      <c r="ED1015" s="378">
        <f t="shared" si="396"/>
        <v>0.35955786736020806</v>
      </c>
      <c r="EE1015" s="378">
        <f t="shared" si="396"/>
        <v>0.35846798324356671</v>
      </c>
      <c r="EG1015" s="226">
        <v>787</v>
      </c>
      <c r="EH1015" s="226">
        <v>203</v>
      </c>
      <c r="EI1015" s="226">
        <v>584</v>
      </c>
      <c r="EJ1015" s="226">
        <v>393</v>
      </c>
      <c r="EK1015" s="226">
        <v>740</v>
      </c>
      <c r="EL1015" s="226">
        <v>10902</v>
      </c>
      <c r="EM1015" s="226">
        <v>10833</v>
      </c>
      <c r="EN1015" s="379">
        <f t="shared" si="402"/>
        <v>0.25794155019059722</v>
      </c>
      <c r="EO1015" s="226">
        <f t="shared" si="403"/>
        <v>67.294520547945197</v>
      </c>
      <c r="EP1015" s="379">
        <f t="shared" si="404"/>
        <v>0.94027954256670898</v>
      </c>
      <c r="EQ1015" s="226">
        <f t="shared" si="405"/>
        <v>67877.453678224178</v>
      </c>
      <c r="ER1015" s="226">
        <f t="shared" si="406"/>
        <v>3023.1699436905751</v>
      </c>
      <c r="ES1015" s="292"/>
      <c r="ET1015" s="227">
        <v>1420</v>
      </c>
      <c r="EU1015" s="227">
        <v>463</v>
      </c>
      <c r="EV1015" s="227">
        <v>958</v>
      </c>
      <c r="EW1015" s="227">
        <v>701</v>
      </c>
      <c r="EX1015" s="227">
        <v>1829</v>
      </c>
      <c r="EY1015" s="227">
        <v>14796</v>
      </c>
      <c r="EZ1015" s="227">
        <v>14647</v>
      </c>
      <c r="FA1015" s="380">
        <f t="shared" si="408"/>
        <v>0.32605633802816902</v>
      </c>
      <c r="FB1015" s="228">
        <f t="shared" si="409"/>
        <v>73.17327766179541</v>
      </c>
      <c r="FC1015" s="380">
        <f t="shared" si="410"/>
        <v>1.2880281690140845</v>
      </c>
      <c r="FD1015" s="227">
        <f t="shared" si="411"/>
        <v>123614.49040281157</v>
      </c>
      <c r="FE1015" s="227">
        <f t="shared" si="412"/>
        <v>3988.3024965294371</v>
      </c>
      <c r="FF1015" s="227">
        <v>958</v>
      </c>
      <c r="FG1015" s="228">
        <f t="shared" si="399"/>
        <v>70.876826722338208</v>
      </c>
      <c r="FH1015" s="227">
        <v>679</v>
      </c>
      <c r="FI1015" s="227">
        <v>958</v>
      </c>
      <c r="FJ1015" s="227">
        <v>16</v>
      </c>
      <c r="FK1015" s="227">
        <f t="shared" si="400"/>
        <v>263</v>
      </c>
      <c r="FL1015" s="227">
        <v>174</v>
      </c>
      <c r="FM1015" s="227">
        <f t="shared" si="401"/>
        <v>89</v>
      </c>
      <c r="FZ1015" s="229"/>
      <c r="GA1015" s="229"/>
      <c r="GB1015" s="229"/>
      <c r="GC1015" s="229"/>
      <c r="GD1015" s="229"/>
    </row>
    <row r="1016" spans="1:186" s="368" customFormat="1">
      <c r="A1016" s="287" t="s">
        <v>2441</v>
      </c>
      <c r="B1016" s="369" t="s">
        <v>2442</v>
      </c>
      <c r="C1016" s="287" t="s">
        <v>2443</v>
      </c>
      <c r="D1016" s="287" t="s">
        <v>3125</v>
      </c>
      <c r="E1016" s="369" t="s">
        <v>2442</v>
      </c>
      <c r="F1016" s="287">
        <v>1013</v>
      </c>
      <c r="G1016" s="392" t="s">
        <v>2452</v>
      </c>
      <c r="H1016" s="392" t="s">
        <v>2453</v>
      </c>
      <c r="I1016" s="393" t="s">
        <v>2446</v>
      </c>
      <c r="J1016" s="392" t="s">
        <v>2447</v>
      </c>
      <c r="K1016" s="393" t="s">
        <v>1168</v>
      </c>
      <c r="L1016" s="392" t="s">
        <v>2447</v>
      </c>
      <c r="M1016" s="392" t="s">
        <v>3124</v>
      </c>
      <c r="N1016" s="372">
        <v>1</v>
      </c>
      <c r="O1016" s="373">
        <v>113</v>
      </c>
      <c r="P1016" s="373">
        <v>179</v>
      </c>
      <c r="Q1016" s="373">
        <v>191</v>
      </c>
      <c r="R1016" s="373">
        <v>202</v>
      </c>
      <c r="S1016" s="374">
        <v>194</v>
      </c>
      <c r="T1016" s="374">
        <v>207</v>
      </c>
      <c r="U1016" s="374">
        <v>220</v>
      </c>
      <c r="V1016" s="374">
        <v>233</v>
      </c>
      <c r="W1016" s="373">
        <v>54</v>
      </c>
      <c r="X1016" s="373">
        <v>87</v>
      </c>
      <c r="Y1016" s="373">
        <v>92</v>
      </c>
      <c r="Z1016" s="373">
        <v>98</v>
      </c>
      <c r="AA1016" s="374">
        <v>93</v>
      </c>
      <c r="AB1016" s="374">
        <v>101</v>
      </c>
      <c r="AC1016" s="374">
        <v>108</v>
      </c>
      <c r="AD1016" s="374">
        <v>115</v>
      </c>
      <c r="AE1016" s="373">
        <v>2</v>
      </c>
      <c r="AF1016" s="373">
        <v>3</v>
      </c>
      <c r="AG1016" s="373">
        <v>3</v>
      </c>
      <c r="AH1016" s="373">
        <v>3</v>
      </c>
      <c r="AI1016" s="374">
        <v>3</v>
      </c>
      <c r="AJ1016" s="374">
        <v>3</v>
      </c>
      <c r="AK1016" s="374">
        <v>3</v>
      </c>
      <c r="AL1016" s="374">
        <v>3</v>
      </c>
      <c r="AM1016" s="226">
        <v>59</v>
      </c>
      <c r="AN1016" s="226">
        <v>92</v>
      </c>
      <c r="AO1016" s="226">
        <v>98</v>
      </c>
      <c r="AP1016" s="226">
        <v>104</v>
      </c>
      <c r="AQ1016" s="227">
        <v>101</v>
      </c>
      <c r="AR1016" s="227">
        <v>106</v>
      </c>
      <c r="AS1016" s="227">
        <v>112</v>
      </c>
      <c r="AT1016" s="227">
        <v>118</v>
      </c>
      <c r="AU1016" s="226">
        <v>24</v>
      </c>
      <c r="AV1016" s="226">
        <v>37</v>
      </c>
      <c r="AW1016" s="226">
        <v>40</v>
      </c>
      <c r="AX1016" s="226">
        <v>43</v>
      </c>
      <c r="AY1016" s="227">
        <v>61</v>
      </c>
      <c r="AZ1016" s="227">
        <v>66</v>
      </c>
      <c r="BA1016" s="227">
        <v>70</v>
      </c>
      <c r="BB1016" s="227">
        <v>74</v>
      </c>
      <c r="BC1016" s="226">
        <f t="shared" si="413"/>
        <v>34</v>
      </c>
      <c r="BD1016" s="226">
        <f t="shared" si="413"/>
        <v>52</v>
      </c>
      <c r="BE1016" s="226">
        <f t="shared" si="413"/>
        <v>53</v>
      </c>
      <c r="BF1016" s="226">
        <f t="shared" si="413"/>
        <v>56</v>
      </c>
      <c r="BG1016" s="218">
        <f t="shared" si="413"/>
        <v>36</v>
      </c>
      <c r="BH1016" s="218">
        <f t="shared" si="413"/>
        <v>34</v>
      </c>
      <c r="BI1016" s="218">
        <f t="shared" si="413"/>
        <v>36</v>
      </c>
      <c r="BJ1016" s="218">
        <f t="shared" si="418"/>
        <v>40</v>
      </c>
      <c r="BK1016" s="226">
        <f t="shared" si="416"/>
        <v>1</v>
      </c>
      <c r="BL1016" s="226">
        <f t="shared" si="416"/>
        <v>3</v>
      </c>
      <c r="BM1016" s="226">
        <f t="shared" si="416"/>
        <v>5</v>
      </c>
      <c r="BN1016" s="226">
        <f t="shared" si="416"/>
        <v>5</v>
      </c>
      <c r="BO1016" s="227">
        <f t="shared" si="416"/>
        <v>4</v>
      </c>
      <c r="BP1016" s="227">
        <f t="shared" si="415"/>
        <v>6</v>
      </c>
      <c r="BQ1016" s="227">
        <f t="shared" si="415"/>
        <v>6</v>
      </c>
      <c r="BR1016" s="227">
        <f t="shared" si="415"/>
        <v>4</v>
      </c>
      <c r="BS1016" s="226">
        <v>1</v>
      </c>
      <c r="BT1016" s="226">
        <v>3</v>
      </c>
      <c r="BU1016" s="226">
        <v>5</v>
      </c>
      <c r="BV1016" s="226">
        <v>5</v>
      </c>
      <c r="BW1016" s="227">
        <v>4</v>
      </c>
      <c r="BX1016" s="227">
        <v>6</v>
      </c>
      <c r="BY1016" s="227">
        <v>6</v>
      </c>
      <c r="BZ1016" s="227">
        <v>4</v>
      </c>
      <c r="CA1016" s="226">
        <v>0</v>
      </c>
      <c r="CB1016" s="226">
        <f>IFERROR(VLOOKUP($G1016,[12]ITEM!$B$2:$AC$939,26,0),0)</f>
        <v>0</v>
      </c>
      <c r="CC1016" s="226">
        <f>IFERROR(VLOOKUP($G1016,[12]ITEM!$B$2:$AC$939,27,0),0)</f>
        <v>0</v>
      </c>
      <c r="CD1016" s="226">
        <f>IFERROR(VLOOKUP($G1016,[12]ITEM!$B$2:$AC$939,28,0),0)</f>
        <v>0</v>
      </c>
      <c r="CE1016" s="227">
        <v>0</v>
      </c>
      <c r="CF1016" s="227">
        <v>0</v>
      </c>
      <c r="CG1016" s="227">
        <v>0</v>
      </c>
      <c r="CH1016" s="227">
        <v>0</v>
      </c>
      <c r="CI1016" s="375"/>
      <c r="CJ1016" s="226">
        <f t="shared" si="407"/>
        <v>33</v>
      </c>
      <c r="CK1016" s="226">
        <f t="shared" si="407"/>
        <v>60</v>
      </c>
      <c r="CL1016" s="226">
        <f t="shared" si="407"/>
        <v>59</v>
      </c>
      <c r="CM1016" s="226">
        <f t="shared" si="407"/>
        <v>62</v>
      </c>
      <c r="CN1016" s="227">
        <f t="shared" si="407"/>
        <v>36</v>
      </c>
      <c r="CO1016" s="227">
        <f t="shared" si="395"/>
        <v>31.254271981393</v>
      </c>
      <c r="CP1016" s="227">
        <f t="shared" si="395"/>
        <v>30.404166715902864</v>
      </c>
      <c r="CQ1016" s="227">
        <f t="shared" si="395"/>
        <v>30.478704587672642</v>
      </c>
      <c r="CR1016" s="226">
        <v>4</v>
      </c>
      <c r="CS1016" s="226">
        <v>7</v>
      </c>
      <c r="CT1016" s="226">
        <v>7</v>
      </c>
      <c r="CU1016" s="226">
        <v>8</v>
      </c>
      <c r="CV1016" s="227">
        <f t="shared" si="398"/>
        <v>-15</v>
      </c>
      <c r="CW1016" s="227">
        <f>CV1016*(1+('[13]GROWTH (YoY)'!AR1016/100))</f>
        <v>-15.745728018607</v>
      </c>
      <c r="CX1016" s="227">
        <f>CW1016*(1+('[13]GROWTH (YoY)'!AS1016/100))</f>
        <v>-16.595833284097136</v>
      </c>
      <c r="CY1016" s="227">
        <f>CX1016*(1+('[13]GROWTH (YoY)'!AT1016/100))</f>
        <v>-17.521295412327358</v>
      </c>
      <c r="CZ1016" s="226">
        <v>0</v>
      </c>
      <c r="DA1016" s="226">
        <v>0</v>
      </c>
      <c r="DB1016" s="226">
        <v>0</v>
      </c>
      <c r="DC1016" s="226">
        <v>0</v>
      </c>
      <c r="DD1016" s="227">
        <v>0</v>
      </c>
      <c r="DE1016" s="227">
        <v>0</v>
      </c>
      <c r="DF1016" s="227">
        <v>0</v>
      </c>
      <c r="DG1016" s="227">
        <v>0</v>
      </c>
      <c r="DH1016" s="226">
        <v>29</v>
      </c>
      <c r="DI1016" s="226">
        <v>53</v>
      </c>
      <c r="DJ1016" s="226">
        <v>52</v>
      </c>
      <c r="DK1016" s="226">
        <v>54</v>
      </c>
      <c r="DL1016" s="227">
        <v>51</v>
      </c>
      <c r="DM1016" s="227">
        <v>47</v>
      </c>
      <c r="DN1016" s="227">
        <v>47</v>
      </c>
      <c r="DO1016" s="227">
        <v>48</v>
      </c>
      <c r="DP1016" s="376">
        <f t="shared" si="417"/>
        <v>1</v>
      </c>
      <c r="DQ1016" s="226">
        <f t="shared" si="417"/>
        <v>-8</v>
      </c>
      <c r="DR1016" s="226">
        <f t="shared" si="417"/>
        <v>-6</v>
      </c>
      <c r="DS1016" s="226">
        <f t="shared" si="414"/>
        <v>-6</v>
      </c>
      <c r="DT1016" s="227">
        <f t="shared" si="414"/>
        <v>0</v>
      </c>
      <c r="DU1016" s="227">
        <f t="shared" si="414"/>
        <v>2.7457280186070001</v>
      </c>
      <c r="DV1016" s="227">
        <f t="shared" si="414"/>
        <v>5.5958332840971359</v>
      </c>
      <c r="DW1016" s="227">
        <f t="shared" si="414"/>
        <v>9.5212954123273583</v>
      </c>
      <c r="DX1016" s="377">
        <f t="shared" si="397"/>
        <v>0.47787610619469029</v>
      </c>
      <c r="DY1016" s="377">
        <f t="shared" si="397"/>
        <v>0.48603351955307261</v>
      </c>
      <c r="DZ1016" s="377">
        <f t="shared" si="397"/>
        <v>0.48167539267015708</v>
      </c>
      <c r="EA1016" s="377">
        <f t="shared" si="396"/>
        <v>0.48514851485148514</v>
      </c>
      <c r="EB1016" s="378">
        <f t="shared" si="396"/>
        <v>0.47938144329896909</v>
      </c>
      <c r="EC1016" s="378">
        <f t="shared" si="396"/>
        <v>0.48792270531400966</v>
      </c>
      <c r="ED1016" s="378">
        <f t="shared" si="396"/>
        <v>0.49090909090909091</v>
      </c>
      <c r="EE1016" s="378">
        <f t="shared" si="396"/>
        <v>0.49356223175965663</v>
      </c>
      <c r="EG1016" s="226">
        <v>113</v>
      </c>
      <c r="EH1016" s="226">
        <v>51</v>
      </c>
      <c r="EI1016" s="226">
        <v>62</v>
      </c>
      <c r="EJ1016" s="226">
        <v>24</v>
      </c>
      <c r="EK1016" s="226">
        <v>29</v>
      </c>
      <c r="EL1016" s="226">
        <v>939</v>
      </c>
      <c r="EM1016" s="226">
        <v>910</v>
      </c>
      <c r="EN1016" s="379">
        <f t="shared" si="402"/>
        <v>0.45132743362831856</v>
      </c>
      <c r="EO1016" s="226">
        <f t="shared" si="403"/>
        <v>38.70967741935484</v>
      </c>
      <c r="EP1016" s="379">
        <f t="shared" si="404"/>
        <v>0.25663716814159293</v>
      </c>
      <c r="EQ1016" s="226">
        <f t="shared" si="405"/>
        <v>30883.9190628328</v>
      </c>
      <c r="ER1016" s="226">
        <f t="shared" si="406"/>
        <v>2197.802197802198</v>
      </c>
      <c r="ES1016" s="292"/>
      <c r="ET1016" s="227">
        <v>206</v>
      </c>
      <c r="EU1016" s="227">
        <v>97</v>
      </c>
      <c r="EV1016" s="227">
        <v>109</v>
      </c>
      <c r="EW1016" s="227">
        <v>61</v>
      </c>
      <c r="EX1016" s="227">
        <v>124</v>
      </c>
      <c r="EY1016" s="227">
        <v>1654</v>
      </c>
      <c r="EZ1016" s="227">
        <v>1619</v>
      </c>
      <c r="FA1016" s="380">
        <f t="shared" si="408"/>
        <v>0.470873786407767</v>
      </c>
      <c r="FB1016" s="228">
        <f t="shared" si="409"/>
        <v>55.963302752293572</v>
      </c>
      <c r="FC1016" s="380">
        <f t="shared" si="410"/>
        <v>0.60194174757281549</v>
      </c>
      <c r="FD1016" s="227">
        <f t="shared" si="411"/>
        <v>74969.770253929863</v>
      </c>
      <c r="FE1016" s="227">
        <f t="shared" si="412"/>
        <v>3139.798229359687</v>
      </c>
      <c r="FF1016" s="227">
        <v>109</v>
      </c>
      <c r="FG1016" s="228">
        <f t="shared" si="399"/>
        <v>40.366972477064223</v>
      </c>
      <c r="FH1016" s="227">
        <v>44</v>
      </c>
      <c r="FI1016" s="227">
        <v>109</v>
      </c>
      <c r="FJ1016" s="227">
        <v>3</v>
      </c>
      <c r="FK1016" s="227">
        <f t="shared" si="400"/>
        <v>62</v>
      </c>
      <c r="FL1016" s="227">
        <v>25</v>
      </c>
      <c r="FM1016" s="227">
        <f t="shared" si="401"/>
        <v>37</v>
      </c>
      <c r="FZ1016" s="229"/>
      <c r="GA1016" s="229"/>
      <c r="GB1016" s="229"/>
      <c r="GC1016" s="229"/>
      <c r="GD1016" s="229"/>
    </row>
    <row r="1017" spans="1:186" s="368" customFormat="1">
      <c r="A1017" s="287" t="s">
        <v>2441</v>
      </c>
      <c r="B1017" s="369" t="s">
        <v>2442</v>
      </c>
      <c r="C1017" s="287" t="s">
        <v>2443</v>
      </c>
      <c r="D1017" s="287" t="s">
        <v>3125</v>
      </c>
      <c r="E1017" s="369" t="s">
        <v>2442</v>
      </c>
      <c r="F1017" s="287">
        <v>1014</v>
      </c>
      <c r="G1017" s="392" t="s">
        <v>2454</v>
      </c>
      <c r="H1017" s="392" t="s">
        <v>2455</v>
      </c>
      <c r="I1017" s="393" t="s">
        <v>2446</v>
      </c>
      <c r="J1017" s="392" t="s">
        <v>2447</v>
      </c>
      <c r="K1017" s="393" t="s">
        <v>1168</v>
      </c>
      <c r="L1017" s="392" t="s">
        <v>2447</v>
      </c>
      <c r="M1017" s="392" t="s">
        <v>3124</v>
      </c>
      <c r="N1017" s="372">
        <v>1</v>
      </c>
      <c r="O1017" s="373">
        <v>5890</v>
      </c>
      <c r="P1017" s="373">
        <v>8896</v>
      </c>
      <c r="Q1017" s="373">
        <v>9721</v>
      </c>
      <c r="R1017" s="373">
        <v>10591</v>
      </c>
      <c r="S1017" s="374">
        <v>8864</v>
      </c>
      <c r="T1017" s="374">
        <v>9686</v>
      </c>
      <c r="U1017" s="374">
        <v>10595</v>
      </c>
      <c r="V1017" s="374">
        <v>11452</v>
      </c>
      <c r="W1017" s="373">
        <v>2432</v>
      </c>
      <c r="X1017" s="373">
        <v>3651</v>
      </c>
      <c r="Y1017" s="373">
        <v>3972</v>
      </c>
      <c r="Z1017" s="373">
        <v>4325</v>
      </c>
      <c r="AA1017" s="374">
        <v>3337</v>
      </c>
      <c r="AB1017" s="374">
        <v>3640</v>
      </c>
      <c r="AC1017" s="374">
        <v>4002</v>
      </c>
      <c r="AD1017" s="374">
        <v>4332</v>
      </c>
      <c r="AE1017" s="373">
        <v>146</v>
      </c>
      <c r="AF1017" s="373">
        <v>158</v>
      </c>
      <c r="AG1017" s="373">
        <v>171</v>
      </c>
      <c r="AH1017" s="373">
        <v>163</v>
      </c>
      <c r="AI1017" s="374">
        <v>164</v>
      </c>
      <c r="AJ1017" s="374">
        <v>177</v>
      </c>
      <c r="AK1017" s="374">
        <v>169</v>
      </c>
      <c r="AL1017" s="374">
        <v>177</v>
      </c>
      <c r="AM1017" s="226">
        <v>3457</v>
      </c>
      <c r="AN1017" s="226">
        <v>5245</v>
      </c>
      <c r="AO1017" s="226">
        <v>5750</v>
      </c>
      <c r="AP1017" s="226">
        <v>6266</v>
      </c>
      <c r="AQ1017" s="227">
        <v>5527</v>
      </c>
      <c r="AR1017" s="227">
        <v>6045</v>
      </c>
      <c r="AS1017" s="227">
        <v>6593</v>
      </c>
      <c r="AT1017" s="227">
        <v>7120</v>
      </c>
      <c r="AU1017" s="226">
        <v>1955</v>
      </c>
      <c r="AV1017" s="226">
        <v>3483</v>
      </c>
      <c r="AW1017" s="226">
        <v>3829</v>
      </c>
      <c r="AX1017" s="226">
        <v>4179</v>
      </c>
      <c r="AY1017" s="227">
        <v>3723</v>
      </c>
      <c r="AZ1017" s="227">
        <v>4075</v>
      </c>
      <c r="BA1017" s="227">
        <v>4452</v>
      </c>
      <c r="BB1017" s="227">
        <v>4809</v>
      </c>
      <c r="BC1017" s="226">
        <f t="shared" si="413"/>
        <v>952</v>
      </c>
      <c r="BD1017" s="226">
        <f t="shared" si="413"/>
        <v>991</v>
      </c>
      <c r="BE1017" s="226">
        <f t="shared" si="413"/>
        <v>1118</v>
      </c>
      <c r="BF1017" s="226">
        <f t="shared" si="413"/>
        <v>1282</v>
      </c>
      <c r="BG1017" s="218">
        <f t="shared" si="413"/>
        <v>1752</v>
      </c>
      <c r="BH1017" s="218">
        <f t="shared" si="413"/>
        <v>1905</v>
      </c>
      <c r="BI1017" s="218">
        <f t="shared" si="413"/>
        <v>2072</v>
      </c>
      <c r="BJ1017" s="218">
        <f t="shared" si="418"/>
        <v>2248</v>
      </c>
      <c r="BK1017" s="226">
        <f t="shared" si="416"/>
        <v>550</v>
      </c>
      <c r="BL1017" s="226">
        <f t="shared" si="416"/>
        <v>771</v>
      </c>
      <c r="BM1017" s="226">
        <f t="shared" si="416"/>
        <v>803</v>
      </c>
      <c r="BN1017" s="226">
        <f t="shared" si="416"/>
        <v>805</v>
      </c>
      <c r="BO1017" s="227">
        <f t="shared" si="416"/>
        <v>52</v>
      </c>
      <c r="BP1017" s="227">
        <f t="shared" si="415"/>
        <v>65</v>
      </c>
      <c r="BQ1017" s="227">
        <f t="shared" si="415"/>
        <v>69</v>
      </c>
      <c r="BR1017" s="227">
        <f t="shared" si="415"/>
        <v>63</v>
      </c>
      <c r="BS1017" s="226">
        <v>560</v>
      </c>
      <c r="BT1017" s="226">
        <v>771</v>
      </c>
      <c r="BU1017" s="226">
        <v>803</v>
      </c>
      <c r="BV1017" s="226">
        <v>805</v>
      </c>
      <c r="BW1017" s="227">
        <v>52</v>
      </c>
      <c r="BX1017" s="227">
        <v>65</v>
      </c>
      <c r="BY1017" s="227">
        <v>69</v>
      </c>
      <c r="BZ1017" s="227">
        <v>63</v>
      </c>
      <c r="CA1017" s="226">
        <v>10</v>
      </c>
      <c r="CB1017" s="226">
        <f>IFERROR(VLOOKUP($G1017,[12]ITEM!$B$2:$AC$939,26,0),0)</f>
        <v>0</v>
      </c>
      <c r="CC1017" s="226">
        <f>IFERROR(VLOOKUP($G1017,[12]ITEM!$B$2:$AC$939,27,0),0)</f>
        <v>0</v>
      </c>
      <c r="CD1017" s="226">
        <f>IFERROR(VLOOKUP($G1017,[12]ITEM!$B$2:$AC$939,28,0),0)</f>
        <v>0</v>
      </c>
      <c r="CE1017" s="227">
        <v>0</v>
      </c>
      <c r="CF1017" s="227">
        <v>0</v>
      </c>
      <c r="CG1017" s="227">
        <v>0</v>
      </c>
      <c r="CH1017" s="227">
        <v>0</v>
      </c>
      <c r="CI1017" s="375"/>
      <c r="CJ1017" s="226">
        <f t="shared" si="407"/>
        <v>952</v>
      </c>
      <c r="CK1017" s="226">
        <f t="shared" si="407"/>
        <v>1809</v>
      </c>
      <c r="CL1017" s="226">
        <f t="shared" si="407"/>
        <v>2029</v>
      </c>
      <c r="CM1017" s="226">
        <f t="shared" si="407"/>
        <v>2253</v>
      </c>
      <c r="CN1017" s="227">
        <f t="shared" si="407"/>
        <v>1752</v>
      </c>
      <c r="CO1017" s="227">
        <f t="shared" si="395"/>
        <v>1888.0778623104022</v>
      </c>
      <c r="CP1017" s="227">
        <f t="shared" si="395"/>
        <v>2019.9724862052449</v>
      </c>
      <c r="CQ1017" s="227">
        <f t="shared" si="395"/>
        <v>2061.5874448658615</v>
      </c>
      <c r="CR1017" s="226">
        <v>228</v>
      </c>
      <c r="CS1017" s="226">
        <v>345</v>
      </c>
      <c r="CT1017" s="226">
        <v>379</v>
      </c>
      <c r="CU1017" s="226">
        <v>413</v>
      </c>
      <c r="CV1017" s="227">
        <f t="shared" si="398"/>
        <v>342</v>
      </c>
      <c r="CW1017" s="227">
        <f>CV1017*(1+('[13]GROWTH (YoY)'!AR1017/100))</f>
        <v>374.07786231040217</v>
      </c>
      <c r="CX1017" s="227">
        <f>CW1017*(1+('[13]GROWTH (YoY)'!AS1017/100))</f>
        <v>407.97248620524488</v>
      </c>
      <c r="CY1017" s="227">
        <f>CX1017*(1+('[13]GROWTH (YoY)'!AT1017/100))</f>
        <v>440.58744486586158</v>
      </c>
      <c r="CZ1017" s="226">
        <v>0</v>
      </c>
      <c r="DA1017" s="226">
        <v>0</v>
      </c>
      <c r="DB1017" s="226">
        <v>0</v>
      </c>
      <c r="DC1017" s="226">
        <v>0</v>
      </c>
      <c r="DD1017" s="227">
        <v>0</v>
      </c>
      <c r="DE1017" s="227">
        <v>0</v>
      </c>
      <c r="DF1017" s="227">
        <v>0</v>
      </c>
      <c r="DG1017" s="227">
        <v>0</v>
      </c>
      <c r="DH1017" s="226">
        <v>724</v>
      </c>
      <c r="DI1017" s="226">
        <v>1464</v>
      </c>
      <c r="DJ1017" s="226">
        <v>1650</v>
      </c>
      <c r="DK1017" s="226">
        <v>1840</v>
      </c>
      <c r="DL1017" s="227">
        <v>1410</v>
      </c>
      <c r="DM1017" s="227">
        <v>1514</v>
      </c>
      <c r="DN1017" s="227">
        <v>1612</v>
      </c>
      <c r="DO1017" s="227">
        <v>1621</v>
      </c>
      <c r="DP1017" s="376">
        <f t="shared" si="417"/>
        <v>0</v>
      </c>
      <c r="DQ1017" s="226">
        <f t="shared" si="417"/>
        <v>-818</v>
      </c>
      <c r="DR1017" s="226">
        <f t="shared" si="417"/>
        <v>-911</v>
      </c>
      <c r="DS1017" s="226">
        <f t="shared" si="414"/>
        <v>-971</v>
      </c>
      <c r="DT1017" s="227">
        <f t="shared" si="414"/>
        <v>0</v>
      </c>
      <c r="DU1017" s="227">
        <f t="shared" si="414"/>
        <v>16.922137689597776</v>
      </c>
      <c r="DV1017" s="227">
        <f t="shared" si="414"/>
        <v>52.027513794755123</v>
      </c>
      <c r="DW1017" s="227">
        <f t="shared" si="414"/>
        <v>186.41255513413853</v>
      </c>
      <c r="DX1017" s="377">
        <f t="shared" si="397"/>
        <v>0.41290322580645161</v>
      </c>
      <c r="DY1017" s="377">
        <f t="shared" si="397"/>
        <v>0.41040917266187049</v>
      </c>
      <c r="DZ1017" s="377">
        <f t="shared" si="397"/>
        <v>0.40859993827795493</v>
      </c>
      <c r="EA1017" s="377">
        <f t="shared" si="396"/>
        <v>0.40836559342838258</v>
      </c>
      <c r="EB1017" s="378">
        <f t="shared" si="396"/>
        <v>0.37646660649819497</v>
      </c>
      <c r="EC1017" s="378">
        <f t="shared" si="396"/>
        <v>0.37580012389015072</v>
      </c>
      <c r="ED1017" s="378">
        <f t="shared" si="396"/>
        <v>0.37772534214252007</v>
      </c>
      <c r="EE1017" s="378">
        <f t="shared" si="396"/>
        <v>0.3782745371987426</v>
      </c>
      <c r="EG1017" s="226">
        <v>5995</v>
      </c>
      <c r="EH1017" s="226">
        <v>2192</v>
      </c>
      <c r="EI1017" s="226">
        <v>3803</v>
      </c>
      <c r="EJ1017" s="226">
        <v>2041</v>
      </c>
      <c r="EK1017" s="226">
        <v>7081</v>
      </c>
      <c r="EL1017" s="226">
        <v>38229</v>
      </c>
      <c r="EM1017" s="226">
        <v>38167</v>
      </c>
      <c r="EN1017" s="379">
        <f t="shared" si="402"/>
        <v>0.36563803169307757</v>
      </c>
      <c r="EO1017" s="226">
        <f t="shared" si="403"/>
        <v>53.668156718380224</v>
      </c>
      <c r="EP1017" s="379">
        <f t="shared" si="404"/>
        <v>1.1811509591326106</v>
      </c>
      <c r="EQ1017" s="226">
        <f t="shared" si="405"/>
        <v>185225.87564414449</v>
      </c>
      <c r="ER1017" s="226">
        <f t="shared" si="406"/>
        <v>4456.2929581401031</v>
      </c>
      <c r="ES1017" s="292"/>
      <c r="ET1017" s="227">
        <v>9019</v>
      </c>
      <c r="EU1017" s="227">
        <v>3367</v>
      </c>
      <c r="EV1017" s="227">
        <v>5652</v>
      </c>
      <c r="EW1017" s="227">
        <v>2819</v>
      </c>
      <c r="EX1017" s="227">
        <v>10029</v>
      </c>
      <c r="EY1017" s="227">
        <v>49866</v>
      </c>
      <c r="EZ1017" s="227">
        <v>49817</v>
      </c>
      <c r="FA1017" s="380">
        <f t="shared" si="408"/>
        <v>0.37332298480984588</v>
      </c>
      <c r="FB1017" s="228">
        <f t="shared" si="409"/>
        <v>49.876150035385706</v>
      </c>
      <c r="FC1017" s="380">
        <f t="shared" si="410"/>
        <v>1.1119858077392173</v>
      </c>
      <c r="FD1017" s="227">
        <f t="shared" si="411"/>
        <v>201118.99891709781</v>
      </c>
      <c r="FE1017" s="227">
        <f t="shared" si="412"/>
        <v>4715.5924015229075</v>
      </c>
      <c r="FF1017" s="227">
        <v>5652</v>
      </c>
      <c r="FG1017" s="228">
        <f t="shared" si="399"/>
        <v>66.401273885350321</v>
      </c>
      <c r="FH1017" s="227">
        <v>3753</v>
      </c>
      <c r="FI1017" s="227">
        <v>5652</v>
      </c>
      <c r="FJ1017" s="227">
        <v>79</v>
      </c>
      <c r="FK1017" s="227">
        <f t="shared" si="400"/>
        <v>1820</v>
      </c>
      <c r="FL1017" s="227">
        <v>1107</v>
      </c>
      <c r="FM1017" s="227">
        <f t="shared" si="401"/>
        <v>713</v>
      </c>
      <c r="FZ1017" s="229"/>
      <c r="GA1017" s="229"/>
      <c r="GB1017" s="229"/>
      <c r="GC1017" s="229"/>
      <c r="GD1017" s="229"/>
    </row>
    <row r="1018" spans="1:186" s="368" customFormat="1">
      <c r="A1018" s="287" t="s">
        <v>2441</v>
      </c>
      <c r="B1018" s="369" t="s">
        <v>2442</v>
      </c>
      <c r="C1018" s="287" t="s">
        <v>2443</v>
      </c>
      <c r="D1018" s="287" t="s">
        <v>3125</v>
      </c>
      <c r="E1018" s="369" t="s">
        <v>2442</v>
      </c>
      <c r="F1018" s="287">
        <v>1015</v>
      </c>
      <c r="G1018" s="392" t="s">
        <v>2456</v>
      </c>
      <c r="H1018" s="392" t="s">
        <v>2457</v>
      </c>
      <c r="I1018" s="393" t="s">
        <v>2446</v>
      </c>
      <c r="J1018" s="392" t="s">
        <v>2447</v>
      </c>
      <c r="K1018" s="393" t="s">
        <v>1168</v>
      </c>
      <c r="L1018" s="392" t="s">
        <v>2447</v>
      </c>
      <c r="M1018" s="392" t="s">
        <v>3124</v>
      </c>
      <c r="N1018" s="372">
        <v>1</v>
      </c>
      <c r="O1018" s="373">
        <v>21</v>
      </c>
      <c r="P1018" s="373">
        <v>28</v>
      </c>
      <c r="Q1018" s="373">
        <v>30</v>
      </c>
      <c r="R1018" s="373">
        <v>32</v>
      </c>
      <c r="S1018" s="374">
        <v>28</v>
      </c>
      <c r="T1018" s="374">
        <v>30</v>
      </c>
      <c r="U1018" s="374">
        <v>32</v>
      </c>
      <c r="V1018" s="374">
        <v>34</v>
      </c>
      <c r="W1018" s="373">
        <v>7</v>
      </c>
      <c r="X1018" s="373">
        <v>7</v>
      </c>
      <c r="Y1018" s="373">
        <v>8</v>
      </c>
      <c r="Z1018" s="373">
        <v>9</v>
      </c>
      <c r="AA1018" s="374">
        <v>10</v>
      </c>
      <c r="AB1018" s="374">
        <v>11</v>
      </c>
      <c r="AC1018" s="374">
        <v>12</v>
      </c>
      <c r="AD1018" s="374">
        <v>12</v>
      </c>
      <c r="AE1018" s="373">
        <v>1</v>
      </c>
      <c r="AF1018" s="373">
        <v>1</v>
      </c>
      <c r="AG1018" s="373">
        <v>1</v>
      </c>
      <c r="AH1018" s="373">
        <v>1</v>
      </c>
      <c r="AI1018" s="374">
        <v>1</v>
      </c>
      <c r="AJ1018" s="374">
        <v>1</v>
      </c>
      <c r="AK1018" s="374">
        <v>1</v>
      </c>
      <c r="AL1018" s="374">
        <v>1</v>
      </c>
      <c r="AM1018" s="226">
        <v>14</v>
      </c>
      <c r="AN1018" s="226">
        <v>20</v>
      </c>
      <c r="AO1018" s="226">
        <v>22</v>
      </c>
      <c r="AP1018" s="226">
        <v>23</v>
      </c>
      <c r="AQ1018" s="227">
        <v>18</v>
      </c>
      <c r="AR1018" s="227">
        <v>20</v>
      </c>
      <c r="AS1018" s="227">
        <v>21</v>
      </c>
      <c r="AT1018" s="227">
        <v>22</v>
      </c>
      <c r="AU1018" s="226">
        <v>7</v>
      </c>
      <c r="AV1018" s="226">
        <v>10</v>
      </c>
      <c r="AW1018" s="226">
        <v>11</v>
      </c>
      <c r="AX1018" s="226">
        <v>11</v>
      </c>
      <c r="AY1018" s="227">
        <v>6</v>
      </c>
      <c r="AZ1018" s="227">
        <v>6</v>
      </c>
      <c r="BA1018" s="227">
        <v>7</v>
      </c>
      <c r="BB1018" s="227">
        <v>7</v>
      </c>
      <c r="BC1018" s="226">
        <f t="shared" si="413"/>
        <v>7</v>
      </c>
      <c r="BD1018" s="226">
        <f t="shared" si="413"/>
        <v>10</v>
      </c>
      <c r="BE1018" s="226">
        <f t="shared" si="413"/>
        <v>11</v>
      </c>
      <c r="BF1018" s="226">
        <f t="shared" si="413"/>
        <v>12</v>
      </c>
      <c r="BG1018" s="218">
        <f t="shared" si="413"/>
        <v>12</v>
      </c>
      <c r="BH1018" s="218">
        <f t="shared" si="413"/>
        <v>14</v>
      </c>
      <c r="BI1018" s="218">
        <f t="shared" si="413"/>
        <v>14</v>
      </c>
      <c r="BJ1018" s="218">
        <f t="shared" si="418"/>
        <v>15</v>
      </c>
      <c r="BK1018" s="226">
        <f t="shared" si="416"/>
        <v>0</v>
      </c>
      <c r="BL1018" s="226">
        <f t="shared" si="416"/>
        <v>0</v>
      </c>
      <c r="BM1018" s="226">
        <f t="shared" si="416"/>
        <v>0</v>
      </c>
      <c r="BN1018" s="226">
        <f t="shared" si="416"/>
        <v>0</v>
      </c>
      <c r="BO1018" s="227">
        <f t="shared" si="416"/>
        <v>0</v>
      </c>
      <c r="BP1018" s="227">
        <f t="shared" si="415"/>
        <v>0</v>
      </c>
      <c r="BQ1018" s="227">
        <f t="shared" si="415"/>
        <v>0</v>
      </c>
      <c r="BR1018" s="227">
        <f t="shared" si="415"/>
        <v>0</v>
      </c>
      <c r="BS1018" s="226">
        <v>0</v>
      </c>
      <c r="BT1018" s="226">
        <v>0</v>
      </c>
      <c r="BU1018" s="226">
        <v>0</v>
      </c>
      <c r="BV1018" s="226">
        <v>0</v>
      </c>
      <c r="BW1018" s="227">
        <v>0</v>
      </c>
      <c r="BX1018" s="227">
        <v>0</v>
      </c>
      <c r="BY1018" s="227">
        <v>0</v>
      </c>
      <c r="BZ1018" s="227">
        <v>0</v>
      </c>
      <c r="CA1018" s="226">
        <v>0</v>
      </c>
      <c r="CB1018" s="226">
        <f>IFERROR(VLOOKUP($G1018,[12]ITEM!$B$2:$AC$939,26,0),0)</f>
        <v>0</v>
      </c>
      <c r="CC1018" s="226">
        <f>IFERROR(VLOOKUP($G1018,[12]ITEM!$B$2:$AC$939,27,0),0)</f>
        <v>0</v>
      </c>
      <c r="CD1018" s="226">
        <f>IFERROR(VLOOKUP($G1018,[12]ITEM!$B$2:$AC$939,28,0),0)</f>
        <v>0</v>
      </c>
      <c r="CE1018" s="227">
        <v>0</v>
      </c>
      <c r="CF1018" s="227">
        <v>0</v>
      </c>
      <c r="CG1018" s="227">
        <v>0</v>
      </c>
      <c r="CH1018" s="227">
        <v>0</v>
      </c>
      <c r="CI1018" s="375"/>
      <c r="CJ1018" s="226">
        <f t="shared" si="407"/>
        <v>7</v>
      </c>
      <c r="CK1018" s="226">
        <f t="shared" si="407"/>
        <v>10</v>
      </c>
      <c r="CL1018" s="226">
        <f t="shared" si="407"/>
        <v>10</v>
      </c>
      <c r="CM1018" s="226">
        <f t="shared" si="407"/>
        <v>10</v>
      </c>
      <c r="CN1018" s="227">
        <f t="shared" si="407"/>
        <v>12</v>
      </c>
      <c r="CO1018" s="227">
        <f t="shared" si="395"/>
        <v>13.227526693805462</v>
      </c>
      <c r="CP1018" s="227">
        <f t="shared" si="395"/>
        <v>13.431439443971964</v>
      </c>
      <c r="CQ1018" s="227">
        <f t="shared" si="395"/>
        <v>14.649520926996818</v>
      </c>
      <c r="CR1018" s="226">
        <v>1</v>
      </c>
      <c r="CS1018" s="226">
        <v>2</v>
      </c>
      <c r="CT1018" s="226">
        <v>2</v>
      </c>
      <c r="CU1018" s="226">
        <v>2</v>
      </c>
      <c r="CV1018" s="227">
        <f t="shared" si="398"/>
        <v>3</v>
      </c>
      <c r="CW1018" s="227">
        <f>CV1018*(1+('[13]GROWTH (YoY)'!AR1018/100))</f>
        <v>3.2275266938054612</v>
      </c>
      <c r="CX1018" s="227">
        <f>CW1018*(1+('[13]GROWTH (YoY)'!AS1018/100))</f>
        <v>3.4314394439719633</v>
      </c>
      <c r="CY1018" s="227">
        <f>CX1018*(1+('[13]GROWTH (YoY)'!AT1018/100))</f>
        <v>3.6495209269968178</v>
      </c>
      <c r="CZ1018" s="226">
        <v>6</v>
      </c>
      <c r="DA1018" s="226">
        <v>8</v>
      </c>
      <c r="DB1018" s="226">
        <v>8</v>
      </c>
      <c r="DC1018" s="226">
        <v>8</v>
      </c>
      <c r="DD1018" s="227">
        <v>9</v>
      </c>
      <c r="DE1018" s="227">
        <v>10</v>
      </c>
      <c r="DF1018" s="227">
        <v>10</v>
      </c>
      <c r="DG1018" s="227">
        <v>11</v>
      </c>
      <c r="DH1018" s="226">
        <v>0</v>
      </c>
      <c r="DI1018" s="226">
        <v>0</v>
      </c>
      <c r="DJ1018" s="226">
        <v>0</v>
      </c>
      <c r="DK1018" s="226">
        <v>0</v>
      </c>
      <c r="DL1018" s="227">
        <v>0</v>
      </c>
      <c r="DM1018" s="227">
        <v>0</v>
      </c>
      <c r="DN1018" s="227">
        <v>0</v>
      </c>
      <c r="DO1018" s="227">
        <v>0</v>
      </c>
      <c r="DP1018" s="376">
        <f t="shared" si="417"/>
        <v>0</v>
      </c>
      <c r="DQ1018" s="226">
        <f t="shared" si="417"/>
        <v>0</v>
      </c>
      <c r="DR1018" s="226">
        <f t="shared" si="417"/>
        <v>1</v>
      </c>
      <c r="DS1018" s="226">
        <f t="shared" si="414"/>
        <v>2</v>
      </c>
      <c r="DT1018" s="227">
        <f t="shared" si="414"/>
        <v>0</v>
      </c>
      <c r="DU1018" s="227">
        <f t="shared" si="414"/>
        <v>0.77247330619453791</v>
      </c>
      <c r="DV1018" s="227">
        <f t="shared" si="414"/>
        <v>0.56856055602803579</v>
      </c>
      <c r="DW1018" s="227">
        <f t="shared" si="414"/>
        <v>0.35047907300318215</v>
      </c>
      <c r="DX1018" s="377">
        <f t="shared" si="397"/>
        <v>0.33333333333333331</v>
      </c>
      <c r="DY1018" s="377">
        <f t="shared" si="397"/>
        <v>0.25</v>
      </c>
      <c r="DZ1018" s="377">
        <f t="shared" si="397"/>
        <v>0.26666666666666666</v>
      </c>
      <c r="EA1018" s="377">
        <f t="shared" si="396"/>
        <v>0.28125</v>
      </c>
      <c r="EB1018" s="378">
        <f t="shared" si="396"/>
        <v>0.35714285714285715</v>
      </c>
      <c r="EC1018" s="378">
        <f t="shared" si="396"/>
        <v>0.36666666666666664</v>
      </c>
      <c r="ED1018" s="378">
        <f t="shared" si="396"/>
        <v>0.375</v>
      </c>
      <c r="EE1018" s="378">
        <f t="shared" si="396"/>
        <v>0.35294117647058826</v>
      </c>
      <c r="EG1018" s="226">
        <v>21</v>
      </c>
      <c r="EH1018" s="226">
        <v>7</v>
      </c>
      <c r="EI1018" s="226">
        <v>14</v>
      </c>
      <c r="EJ1018" s="226">
        <v>7</v>
      </c>
      <c r="EK1018" s="226">
        <v>6</v>
      </c>
      <c r="EL1018" s="226">
        <v>484</v>
      </c>
      <c r="EM1018" s="226">
        <v>370</v>
      </c>
      <c r="EN1018" s="379">
        <f t="shared" si="402"/>
        <v>0.33333333333333331</v>
      </c>
      <c r="EO1018" s="226">
        <f t="shared" si="403"/>
        <v>50</v>
      </c>
      <c r="EP1018" s="379">
        <f t="shared" si="404"/>
        <v>0.2857142857142857</v>
      </c>
      <c r="EQ1018" s="226">
        <f t="shared" si="405"/>
        <v>12396.694214876034</v>
      </c>
      <c r="ER1018" s="226">
        <f t="shared" si="406"/>
        <v>1576.5765765765766</v>
      </c>
      <c r="ES1018" s="292"/>
      <c r="ET1018" s="227">
        <v>19</v>
      </c>
      <c r="EU1018" s="227">
        <v>10</v>
      </c>
      <c r="EV1018" s="227">
        <v>10</v>
      </c>
      <c r="EW1018" s="227">
        <v>6</v>
      </c>
      <c r="EX1018" s="227">
        <v>7</v>
      </c>
      <c r="EY1018" s="227">
        <v>273</v>
      </c>
      <c r="EZ1018" s="227">
        <v>206</v>
      </c>
      <c r="FA1018" s="380">
        <f t="shared" si="408"/>
        <v>0.52631578947368418</v>
      </c>
      <c r="FB1018" s="228">
        <f t="shared" si="409"/>
        <v>60</v>
      </c>
      <c r="FC1018" s="380">
        <f t="shared" si="410"/>
        <v>0.36842105263157893</v>
      </c>
      <c r="FD1018" s="227">
        <f t="shared" si="411"/>
        <v>25641.025641025641</v>
      </c>
      <c r="FE1018" s="227">
        <f t="shared" si="412"/>
        <v>2427.1844660194174</v>
      </c>
      <c r="FF1018" s="227">
        <v>10</v>
      </c>
      <c r="FG1018" s="228">
        <f t="shared" si="399"/>
        <v>50</v>
      </c>
      <c r="FH1018" s="227">
        <v>5</v>
      </c>
      <c r="FI1018" s="227">
        <v>10</v>
      </c>
      <c r="FJ1018" s="227">
        <v>0</v>
      </c>
      <c r="FK1018" s="227">
        <f t="shared" si="400"/>
        <v>5</v>
      </c>
      <c r="FL1018" s="227">
        <v>2</v>
      </c>
      <c r="FM1018" s="227">
        <f t="shared" si="401"/>
        <v>3</v>
      </c>
      <c r="FZ1018" s="229"/>
      <c r="GA1018" s="229"/>
      <c r="GB1018" s="229"/>
      <c r="GC1018" s="229"/>
      <c r="GD1018" s="229"/>
    </row>
    <row r="1019" spans="1:186" s="368" customFormat="1">
      <c r="A1019" s="287" t="s">
        <v>2441</v>
      </c>
      <c r="B1019" s="369" t="s">
        <v>2442</v>
      </c>
      <c r="C1019" s="287" t="s">
        <v>2443</v>
      </c>
      <c r="D1019" s="287" t="s">
        <v>3125</v>
      </c>
      <c r="E1019" s="369" t="s">
        <v>2442</v>
      </c>
      <c r="F1019" s="287">
        <v>1016</v>
      </c>
      <c r="G1019" s="392" t="s">
        <v>2458</v>
      </c>
      <c r="H1019" s="392" t="s">
        <v>2459</v>
      </c>
      <c r="I1019" s="393" t="s">
        <v>2446</v>
      </c>
      <c r="J1019" s="392" t="s">
        <v>2447</v>
      </c>
      <c r="K1019" s="393" t="s">
        <v>1168</v>
      </c>
      <c r="L1019" s="392" t="s">
        <v>2447</v>
      </c>
      <c r="M1019" s="392" t="s">
        <v>3124</v>
      </c>
      <c r="N1019" s="372">
        <v>1</v>
      </c>
      <c r="O1019" s="373">
        <v>0</v>
      </c>
      <c r="P1019" s="373"/>
      <c r="Q1019" s="373"/>
      <c r="R1019" s="373"/>
      <c r="S1019" s="374">
        <v>10</v>
      </c>
      <c r="T1019" s="374">
        <v>11</v>
      </c>
      <c r="U1019" s="374">
        <v>11</v>
      </c>
      <c r="V1019" s="374">
        <v>11</v>
      </c>
      <c r="W1019" s="373">
        <v>0</v>
      </c>
      <c r="X1019" s="373"/>
      <c r="Y1019" s="373"/>
      <c r="Z1019" s="373"/>
      <c r="AA1019" s="374">
        <v>4</v>
      </c>
      <c r="AB1019" s="374">
        <v>5</v>
      </c>
      <c r="AC1019" s="374">
        <v>4</v>
      </c>
      <c r="AD1019" s="374">
        <v>5</v>
      </c>
      <c r="AE1019" s="373"/>
      <c r="AF1019" s="373"/>
      <c r="AG1019" s="373"/>
      <c r="AH1019" s="373"/>
      <c r="AI1019" s="374">
        <v>0</v>
      </c>
      <c r="AJ1019" s="374">
        <v>0</v>
      </c>
      <c r="AK1019" s="374">
        <v>0</v>
      </c>
      <c r="AL1019" s="374">
        <v>0</v>
      </c>
      <c r="AM1019" s="226">
        <v>0</v>
      </c>
      <c r="AN1019" s="226">
        <v>0</v>
      </c>
      <c r="AO1019" s="226">
        <v>0</v>
      </c>
      <c r="AP1019" s="226">
        <v>0</v>
      </c>
      <c r="AQ1019" s="227">
        <v>6</v>
      </c>
      <c r="AR1019" s="227">
        <v>6</v>
      </c>
      <c r="AS1019" s="227">
        <v>6</v>
      </c>
      <c r="AT1019" s="227">
        <v>6</v>
      </c>
      <c r="AU1019" s="226">
        <v>0</v>
      </c>
      <c r="AV1019" s="226">
        <v>0</v>
      </c>
      <c r="AW1019" s="226">
        <v>0</v>
      </c>
      <c r="AX1019" s="226">
        <v>0</v>
      </c>
      <c r="AY1019" s="227">
        <v>3</v>
      </c>
      <c r="AZ1019" s="227">
        <v>3</v>
      </c>
      <c r="BA1019" s="227">
        <v>3</v>
      </c>
      <c r="BB1019" s="227">
        <v>3</v>
      </c>
      <c r="BC1019" s="226">
        <f t="shared" si="413"/>
        <v>0</v>
      </c>
      <c r="BD1019" s="226">
        <f t="shared" si="413"/>
        <v>0</v>
      </c>
      <c r="BE1019" s="226">
        <f t="shared" si="413"/>
        <v>0</v>
      </c>
      <c r="BF1019" s="226">
        <f t="shared" si="413"/>
        <v>0</v>
      </c>
      <c r="BG1019" s="218">
        <f t="shared" si="413"/>
        <v>3</v>
      </c>
      <c r="BH1019" s="218">
        <f t="shared" si="413"/>
        <v>3</v>
      </c>
      <c r="BI1019" s="218">
        <f t="shared" si="413"/>
        <v>3</v>
      </c>
      <c r="BJ1019" s="218">
        <f t="shared" si="418"/>
        <v>3</v>
      </c>
      <c r="BK1019" s="226">
        <f t="shared" si="416"/>
        <v>0</v>
      </c>
      <c r="BL1019" s="226">
        <f t="shared" si="416"/>
        <v>0</v>
      </c>
      <c r="BM1019" s="226">
        <f t="shared" si="416"/>
        <v>0</v>
      </c>
      <c r="BN1019" s="226">
        <f t="shared" si="416"/>
        <v>0</v>
      </c>
      <c r="BO1019" s="227">
        <f t="shared" si="416"/>
        <v>0</v>
      </c>
      <c r="BP1019" s="227">
        <f t="shared" si="415"/>
        <v>0</v>
      </c>
      <c r="BQ1019" s="227">
        <f t="shared" si="415"/>
        <v>0</v>
      </c>
      <c r="BR1019" s="227">
        <f t="shared" si="415"/>
        <v>0</v>
      </c>
      <c r="BS1019" s="226">
        <v>0</v>
      </c>
      <c r="BT1019" s="226">
        <v>0</v>
      </c>
      <c r="BU1019" s="226">
        <v>0</v>
      </c>
      <c r="BV1019" s="226">
        <v>0</v>
      </c>
      <c r="BW1019" s="227">
        <v>0</v>
      </c>
      <c r="BX1019" s="227">
        <v>0</v>
      </c>
      <c r="BY1019" s="227">
        <v>0</v>
      </c>
      <c r="BZ1019" s="227">
        <v>0</v>
      </c>
      <c r="CA1019" s="226">
        <v>0</v>
      </c>
      <c r="CB1019" s="226">
        <f>IFERROR(VLOOKUP($G1019,[12]ITEM!$B$2:$AC$939,26,0),0)</f>
        <v>0</v>
      </c>
      <c r="CC1019" s="226">
        <f>IFERROR(VLOOKUP($G1019,[12]ITEM!$B$2:$AC$939,27,0),0)</f>
        <v>0</v>
      </c>
      <c r="CD1019" s="226">
        <f>IFERROR(VLOOKUP($G1019,[12]ITEM!$B$2:$AC$939,28,0),0)</f>
        <v>0</v>
      </c>
      <c r="CE1019" s="227">
        <v>0</v>
      </c>
      <c r="CF1019" s="227">
        <v>0</v>
      </c>
      <c r="CG1019" s="227">
        <v>0</v>
      </c>
      <c r="CH1019" s="227">
        <v>0</v>
      </c>
      <c r="CI1019" s="375"/>
      <c r="CJ1019" s="226">
        <f t="shared" si="407"/>
        <v>0</v>
      </c>
      <c r="CK1019" s="226">
        <f t="shared" si="407"/>
        <v>0</v>
      </c>
      <c r="CL1019" s="226">
        <f t="shared" si="407"/>
        <v>0</v>
      </c>
      <c r="CM1019" s="226">
        <f t="shared" si="407"/>
        <v>0</v>
      </c>
      <c r="CN1019" s="227">
        <f t="shared" si="407"/>
        <v>3</v>
      </c>
      <c r="CO1019" s="227">
        <f t="shared" si="395"/>
        <v>3</v>
      </c>
      <c r="CP1019" s="227">
        <f t="shared" si="395"/>
        <v>3</v>
      </c>
      <c r="CQ1019" s="227">
        <f t="shared" si="395"/>
        <v>3</v>
      </c>
      <c r="CR1019" s="226">
        <v>0</v>
      </c>
      <c r="CS1019" s="226"/>
      <c r="CT1019" s="226"/>
      <c r="CU1019" s="226"/>
      <c r="CV1019" s="227">
        <f t="shared" si="398"/>
        <v>0</v>
      </c>
      <c r="CW1019" s="227">
        <f>CV1019*(1+('[13]GROWTH (YoY)'!AR1019/100))</f>
        <v>0</v>
      </c>
      <c r="CX1019" s="227">
        <f>CW1019*(1+('[13]GROWTH (YoY)'!AS1019/100))</f>
        <v>0</v>
      </c>
      <c r="CY1019" s="227">
        <f>CX1019*(1+('[13]GROWTH (YoY)'!AT1019/100))</f>
        <v>0</v>
      </c>
      <c r="CZ1019" s="226">
        <v>0</v>
      </c>
      <c r="DA1019" s="226">
        <v>0</v>
      </c>
      <c r="DB1019" s="226">
        <v>0</v>
      </c>
      <c r="DC1019" s="226">
        <v>0</v>
      </c>
      <c r="DD1019" s="227">
        <v>3</v>
      </c>
      <c r="DE1019" s="227">
        <v>3</v>
      </c>
      <c r="DF1019" s="227">
        <v>3</v>
      </c>
      <c r="DG1019" s="227">
        <v>3</v>
      </c>
      <c r="DH1019" s="226">
        <v>0</v>
      </c>
      <c r="DI1019" s="226">
        <v>0</v>
      </c>
      <c r="DJ1019" s="226">
        <v>0</v>
      </c>
      <c r="DK1019" s="226">
        <v>0</v>
      </c>
      <c r="DL1019" s="227">
        <v>0</v>
      </c>
      <c r="DM1019" s="227">
        <v>0</v>
      </c>
      <c r="DN1019" s="227">
        <v>0</v>
      </c>
      <c r="DO1019" s="227">
        <v>0</v>
      </c>
      <c r="DP1019" s="376">
        <f t="shared" si="417"/>
        <v>0</v>
      </c>
      <c r="DQ1019" s="226">
        <f t="shared" si="417"/>
        <v>0</v>
      </c>
      <c r="DR1019" s="226">
        <f t="shared" si="417"/>
        <v>0</v>
      </c>
      <c r="DS1019" s="226">
        <f t="shared" si="414"/>
        <v>0</v>
      </c>
      <c r="DT1019" s="227">
        <f t="shared" si="414"/>
        <v>0</v>
      </c>
      <c r="DU1019" s="227">
        <f t="shared" si="414"/>
        <v>0</v>
      </c>
      <c r="DV1019" s="227">
        <f t="shared" si="414"/>
        <v>0</v>
      </c>
      <c r="DW1019" s="227">
        <f t="shared" si="414"/>
        <v>0</v>
      </c>
      <c r="DX1019" s="377">
        <f t="shared" si="397"/>
        <v>0</v>
      </c>
      <c r="DY1019" s="377">
        <f t="shared" si="397"/>
        <v>0</v>
      </c>
      <c r="DZ1019" s="377">
        <f t="shared" si="397"/>
        <v>0</v>
      </c>
      <c r="EA1019" s="377">
        <f t="shared" si="396"/>
        <v>0</v>
      </c>
      <c r="EB1019" s="378">
        <f t="shared" si="396"/>
        <v>0.4</v>
      </c>
      <c r="EC1019" s="378">
        <f t="shared" si="396"/>
        <v>0.45454545454545453</v>
      </c>
      <c r="ED1019" s="378">
        <f t="shared" si="396"/>
        <v>0.36363636363636365</v>
      </c>
      <c r="EE1019" s="378">
        <f t="shared" si="396"/>
        <v>0.45454545454545453</v>
      </c>
      <c r="EG1019" s="226">
        <v>0</v>
      </c>
      <c r="EH1019" s="226">
        <v>0</v>
      </c>
      <c r="EI1019" s="226">
        <v>0</v>
      </c>
      <c r="EJ1019" s="226">
        <v>0</v>
      </c>
      <c r="EK1019" s="226">
        <v>0</v>
      </c>
      <c r="EL1019" s="226">
        <v>0</v>
      </c>
      <c r="EM1019" s="226">
        <v>0</v>
      </c>
      <c r="EN1019" s="379">
        <f t="shared" si="402"/>
        <v>0</v>
      </c>
      <c r="EO1019" s="226">
        <f t="shared" si="403"/>
        <v>0</v>
      </c>
      <c r="EP1019" s="379">
        <f t="shared" si="404"/>
        <v>0</v>
      </c>
      <c r="EQ1019" s="226">
        <f t="shared" si="405"/>
        <v>0</v>
      </c>
      <c r="ER1019" s="226">
        <f t="shared" si="406"/>
        <v>0</v>
      </c>
      <c r="ES1019" s="292"/>
      <c r="ET1019" s="227">
        <v>10</v>
      </c>
      <c r="EU1019" s="227">
        <v>5</v>
      </c>
      <c r="EV1019" s="227">
        <v>6</v>
      </c>
      <c r="EW1019" s="227">
        <v>3</v>
      </c>
      <c r="EX1019" s="227">
        <v>1</v>
      </c>
      <c r="EY1019" s="227">
        <v>171</v>
      </c>
      <c r="EZ1019" s="227">
        <v>119</v>
      </c>
      <c r="FA1019" s="380">
        <f t="shared" si="408"/>
        <v>0.5</v>
      </c>
      <c r="FB1019" s="228">
        <f t="shared" si="409"/>
        <v>50</v>
      </c>
      <c r="FC1019" s="380">
        <f t="shared" si="410"/>
        <v>0.1</v>
      </c>
      <c r="FD1019" s="227">
        <f t="shared" si="411"/>
        <v>5847.9532163742688</v>
      </c>
      <c r="FE1019" s="227">
        <f t="shared" si="412"/>
        <v>2100.840336134454</v>
      </c>
      <c r="FF1019" s="227">
        <v>6</v>
      </c>
      <c r="FG1019" s="228">
        <f t="shared" si="399"/>
        <v>50</v>
      </c>
      <c r="FH1019" s="227">
        <v>3</v>
      </c>
      <c r="FI1019" s="227">
        <v>6</v>
      </c>
      <c r="FJ1019" s="227">
        <v>0</v>
      </c>
      <c r="FK1019" s="227">
        <f t="shared" si="400"/>
        <v>3</v>
      </c>
      <c r="FL1019" s="227">
        <v>1</v>
      </c>
      <c r="FM1019" s="227">
        <f t="shared" si="401"/>
        <v>2</v>
      </c>
      <c r="FZ1019" s="229"/>
      <c r="GA1019" s="229"/>
      <c r="GB1019" s="229"/>
      <c r="GC1019" s="229"/>
      <c r="GD1019" s="229"/>
    </row>
    <row r="1020" spans="1:186" s="368" customFormat="1">
      <c r="A1020" s="287" t="s">
        <v>2441</v>
      </c>
      <c r="B1020" s="369" t="s">
        <v>2442</v>
      </c>
      <c r="C1020" s="287" t="s">
        <v>2443</v>
      </c>
      <c r="D1020" s="287" t="s">
        <v>3125</v>
      </c>
      <c r="E1020" s="369" t="s">
        <v>2442</v>
      </c>
      <c r="F1020" s="287">
        <v>1017</v>
      </c>
      <c r="G1020" s="392" t="s">
        <v>2460</v>
      </c>
      <c r="H1020" s="392" t="s">
        <v>2461</v>
      </c>
      <c r="I1020" s="393" t="s">
        <v>2446</v>
      </c>
      <c r="J1020" s="392" t="s">
        <v>2447</v>
      </c>
      <c r="K1020" s="393" t="s">
        <v>1168</v>
      </c>
      <c r="L1020" s="392" t="s">
        <v>2447</v>
      </c>
      <c r="M1020" s="392" t="s">
        <v>3124</v>
      </c>
      <c r="N1020" s="372">
        <v>1</v>
      </c>
      <c r="O1020" s="373">
        <v>0</v>
      </c>
      <c r="P1020" s="373"/>
      <c r="Q1020" s="373"/>
      <c r="R1020" s="373"/>
      <c r="S1020" s="374">
        <v>24</v>
      </c>
      <c r="T1020" s="374">
        <v>26</v>
      </c>
      <c r="U1020" s="374">
        <v>26</v>
      </c>
      <c r="V1020" s="374">
        <v>26</v>
      </c>
      <c r="W1020" s="373">
        <v>0</v>
      </c>
      <c r="X1020" s="373"/>
      <c r="Y1020" s="373"/>
      <c r="Z1020" s="373"/>
      <c r="AA1020" s="374">
        <v>11</v>
      </c>
      <c r="AB1020" s="374">
        <v>12</v>
      </c>
      <c r="AC1020" s="374">
        <v>12</v>
      </c>
      <c r="AD1020" s="374">
        <v>12</v>
      </c>
      <c r="AE1020" s="373"/>
      <c r="AF1020" s="373"/>
      <c r="AG1020" s="373"/>
      <c r="AH1020" s="373"/>
      <c r="AI1020" s="374">
        <v>0</v>
      </c>
      <c r="AJ1020" s="374">
        <v>0</v>
      </c>
      <c r="AK1020" s="374">
        <v>0</v>
      </c>
      <c r="AL1020" s="374">
        <v>0</v>
      </c>
      <c r="AM1020" s="226">
        <v>0</v>
      </c>
      <c r="AN1020" s="226">
        <v>0</v>
      </c>
      <c r="AO1020" s="226">
        <v>0</v>
      </c>
      <c r="AP1020" s="226">
        <v>0</v>
      </c>
      <c r="AQ1020" s="227">
        <v>12</v>
      </c>
      <c r="AR1020" s="227">
        <v>14</v>
      </c>
      <c r="AS1020" s="227">
        <v>14</v>
      </c>
      <c r="AT1020" s="227">
        <v>14</v>
      </c>
      <c r="AU1020" s="226">
        <v>0</v>
      </c>
      <c r="AV1020" s="226">
        <v>0</v>
      </c>
      <c r="AW1020" s="226">
        <v>0</v>
      </c>
      <c r="AX1020" s="226">
        <v>0</v>
      </c>
      <c r="AY1020" s="227">
        <v>8</v>
      </c>
      <c r="AZ1020" s="227">
        <v>9</v>
      </c>
      <c r="BA1020" s="227">
        <v>9</v>
      </c>
      <c r="BB1020" s="227">
        <v>9</v>
      </c>
      <c r="BC1020" s="226">
        <f t="shared" si="413"/>
        <v>0</v>
      </c>
      <c r="BD1020" s="226">
        <f t="shared" si="413"/>
        <v>0</v>
      </c>
      <c r="BE1020" s="226">
        <f t="shared" si="413"/>
        <v>0</v>
      </c>
      <c r="BF1020" s="226">
        <f t="shared" si="413"/>
        <v>0</v>
      </c>
      <c r="BG1020" s="218">
        <f t="shared" si="413"/>
        <v>3</v>
      </c>
      <c r="BH1020" s="218">
        <f t="shared" si="413"/>
        <v>3</v>
      </c>
      <c r="BI1020" s="218">
        <f t="shared" si="413"/>
        <v>3</v>
      </c>
      <c r="BJ1020" s="218">
        <f t="shared" si="418"/>
        <v>4</v>
      </c>
      <c r="BK1020" s="226">
        <f t="shared" si="416"/>
        <v>0</v>
      </c>
      <c r="BL1020" s="226">
        <f t="shared" si="416"/>
        <v>0</v>
      </c>
      <c r="BM1020" s="226">
        <f t="shared" si="416"/>
        <v>0</v>
      </c>
      <c r="BN1020" s="226">
        <f t="shared" si="416"/>
        <v>0</v>
      </c>
      <c r="BO1020" s="227">
        <f t="shared" si="416"/>
        <v>1</v>
      </c>
      <c r="BP1020" s="227">
        <f t="shared" si="415"/>
        <v>2</v>
      </c>
      <c r="BQ1020" s="227">
        <f t="shared" si="415"/>
        <v>2</v>
      </c>
      <c r="BR1020" s="227">
        <f t="shared" si="415"/>
        <v>1</v>
      </c>
      <c r="BS1020" s="226">
        <v>0</v>
      </c>
      <c r="BT1020" s="226">
        <v>0</v>
      </c>
      <c r="BU1020" s="226">
        <v>0</v>
      </c>
      <c r="BV1020" s="226">
        <v>0</v>
      </c>
      <c r="BW1020" s="227">
        <v>1</v>
      </c>
      <c r="BX1020" s="227">
        <v>2</v>
      </c>
      <c r="BY1020" s="227">
        <v>2</v>
      </c>
      <c r="BZ1020" s="227">
        <v>1</v>
      </c>
      <c r="CA1020" s="226">
        <v>0</v>
      </c>
      <c r="CB1020" s="226">
        <f>IFERROR(VLOOKUP($G1020,[12]ITEM!$B$2:$AC$939,26,0),0)</f>
        <v>0</v>
      </c>
      <c r="CC1020" s="226">
        <f>IFERROR(VLOOKUP($G1020,[12]ITEM!$B$2:$AC$939,27,0),0)</f>
        <v>0</v>
      </c>
      <c r="CD1020" s="226">
        <f>IFERROR(VLOOKUP($G1020,[12]ITEM!$B$2:$AC$939,28,0),0)</f>
        <v>0</v>
      </c>
      <c r="CE1020" s="227">
        <v>0</v>
      </c>
      <c r="CF1020" s="227">
        <v>0</v>
      </c>
      <c r="CG1020" s="227">
        <v>0</v>
      </c>
      <c r="CH1020" s="227">
        <v>0</v>
      </c>
      <c r="CI1020" s="375"/>
      <c r="CJ1020" s="226">
        <f t="shared" si="407"/>
        <v>0</v>
      </c>
      <c r="CK1020" s="226">
        <f t="shared" si="407"/>
        <v>0</v>
      </c>
      <c r="CL1020" s="226">
        <f t="shared" si="407"/>
        <v>0</v>
      </c>
      <c r="CM1020" s="226">
        <f t="shared" si="407"/>
        <v>0</v>
      </c>
      <c r="CN1020" s="227">
        <f t="shared" si="407"/>
        <v>3</v>
      </c>
      <c r="CO1020" s="227">
        <f t="shared" si="395"/>
        <v>2.9126279684820569</v>
      </c>
      <c r="CP1020" s="227">
        <f t="shared" si="395"/>
        <v>3.888162372043189</v>
      </c>
      <c r="CQ1020" s="227">
        <f t="shared" si="395"/>
        <v>3.8991750370951985</v>
      </c>
      <c r="CR1020" s="226">
        <v>0</v>
      </c>
      <c r="CS1020" s="226"/>
      <c r="CT1020" s="226"/>
      <c r="CU1020" s="226"/>
      <c r="CV1020" s="227">
        <f t="shared" si="398"/>
        <v>-1</v>
      </c>
      <c r="CW1020" s="227">
        <f>CV1020*(1+('[13]GROWTH (YoY)'!AR1020/100))</f>
        <v>-1.0873720315179434</v>
      </c>
      <c r="CX1020" s="227">
        <f>CW1020*(1+('[13]GROWTH (YoY)'!AS1020/100))</f>
        <v>-1.111837627956811</v>
      </c>
      <c r="CY1020" s="227">
        <f>CX1020*(1+('[13]GROWTH (YoY)'!AT1020/100))</f>
        <v>-1.1008249629048017</v>
      </c>
      <c r="CZ1020" s="226">
        <v>0</v>
      </c>
      <c r="DA1020" s="226">
        <v>0</v>
      </c>
      <c r="DB1020" s="226">
        <v>0</v>
      </c>
      <c r="DC1020" s="226">
        <v>0</v>
      </c>
      <c r="DD1020" s="227">
        <v>4</v>
      </c>
      <c r="DE1020" s="227">
        <v>4</v>
      </c>
      <c r="DF1020" s="227">
        <v>5</v>
      </c>
      <c r="DG1020" s="227">
        <v>5</v>
      </c>
      <c r="DH1020" s="226">
        <v>0</v>
      </c>
      <c r="DI1020" s="226">
        <v>0</v>
      </c>
      <c r="DJ1020" s="226">
        <v>0</v>
      </c>
      <c r="DK1020" s="226">
        <v>0</v>
      </c>
      <c r="DL1020" s="227">
        <v>0</v>
      </c>
      <c r="DM1020" s="227">
        <v>0</v>
      </c>
      <c r="DN1020" s="227">
        <v>0</v>
      </c>
      <c r="DO1020" s="227">
        <v>0</v>
      </c>
      <c r="DP1020" s="376">
        <f t="shared" si="417"/>
        <v>0</v>
      </c>
      <c r="DQ1020" s="226">
        <f t="shared" si="417"/>
        <v>0</v>
      </c>
      <c r="DR1020" s="226">
        <f t="shared" si="417"/>
        <v>0</v>
      </c>
      <c r="DS1020" s="226">
        <f t="shared" si="414"/>
        <v>0</v>
      </c>
      <c r="DT1020" s="227">
        <f t="shared" si="414"/>
        <v>0</v>
      </c>
      <c r="DU1020" s="227">
        <f t="shared" si="414"/>
        <v>8.7372031517943149E-2</v>
      </c>
      <c r="DV1020" s="227">
        <f t="shared" si="414"/>
        <v>-0.88816237204318904</v>
      </c>
      <c r="DW1020" s="227">
        <f t="shared" si="414"/>
        <v>0.10082496290480147</v>
      </c>
      <c r="DX1020" s="377">
        <f t="shared" si="397"/>
        <v>0</v>
      </c>
      <c r="DY1020" s="377">
        <f t="shared" si="397"/>
        <v>0</v>
      </c>
      <c r="DZ1020" s="377">
        <f t="shared" si="397"/>
        <v>0</v>
      </c>
      <c r="EA1020" s="377">
        <f t="shared" si="396"/>
        <v>0</v>
      </c>
      <c r="EB1020" s="378">
        <f t="shared" si="396"/>
        <v>0.45833333333333331</v>
      </c>
      <c r="EC1020" s="378">
        <f t="shared" si="396"/>
        <v>0.46153846153846156</v>
      </c>
      <c r="ED1020" s="378">
        <f t="shared" si="396"/>
        <v>0.46153846153846156</v>
      </c>
      <c r="EE1020" s="378">
        <f t="shared" si="396"/>
        <v>0.46153846153846156</v>
      </c>
      <c r="EG1020" s="226">
        <v>0</v>
      </c>
      <c r="EH1020" s="226">
        <v>0</v>
      </c>
      <c r="EI1020" s="226">
        <v>0</v>
      </c>
      <c r="EJ1020" s="226">
        <v>0</v>
      </c>
      <c r="EK1020" s="226">
        <v>0</v>
      </c>
      <c r="EL1020" s="226">
        <v>0</v>
      </c>
      <c r="EM1020" s="226">
        <v>0</v>
      </c>
      <c r="EN1020" s="379">
        <f t="shared" si="402"/>
        <v>0</v>
      </c>
      <c r="EO1020" s="226">
        <f t="shared" si="403"/>
        <v>0</v>
      </c>
      <c r="EP1020" s="379">
        <f t="shared" si="404"/>
        <v>0</v>
      </c>
      <c r="EQ1020" s="226">
        <f t="shared" si="405"/>
        <v>0</v>
      </c>
      <c r="ER1020" s="226">
        <f t="shared" si="406"/>
        <v>0</v>
      </c>
      <c r="ES1020" s="292"/>
      <c r="ET1020" s="227">
        <v>25</v>
      </c>
      <c r="EU1020" s="227">
        <v>12</v>
      </c>
      <c r="EV1020" s="227">
        <v>13</v>
      </c>
      <c r="EW1020" s="227">
        <v>8</v>
      </c>
      <c r="EX1020" s="227">
        <v>14</v>
      </c>
      <c r="EY1020" s="227">
        <v>356</v>
      </c>
      <c r="EZ1020" s="227">
        <v>300</v>
      </c>
      <c r="FA1020" s="380">
        <f t="shared" si="408"/>
        <v>0.48</v>
      </c>
      <c r="FB1020" s="228">
        <f t="shared" si="409"/>
        <v>61.53846153846154</v>
      </c>
      <c r="FC1020" s="380">
        <f t="shared" si="410"/>
        <v>0.56000000000000005</v>
      </c>
      <c r="FD1020" s="227">
        <f t="shared" si="411"/>
        <v>39325.84269662921</v>
      </c>
      <c r="FE1020" s="227">
        <f t="shared" si="412"/>
        <v>2222.2222222222222</v>
      </c>
      <c r="FF1020" s="227">
        <v>13</v>
      </c>
      <c r="FG1020" s="228">
        <f t="shared" si="399"/>
        <v>46.153846153846153</v>
      </c>
      <c r="FH1020" s="227">
        <v>6</v>
      </c>
      <c r="FI1020" s="227">
        <v>13</v>
      </c>
      <c r="FJ1020" s="227">
        <v>0</v>
      </c>
      <c r="FK1020" s="227">
        <f t="shared" si="400"/>
        <v>7</v>
      </c>
      <c r="FL1020" s="227">
        <v>3</v>
      </c>
      <c r="FM1020" s="227">
        <f t="shared" si="401"/>
        <v>4</v>
      </c>
      <c r="FZ1020" s="229"/>
      <c r="GA1020" s="229"/>
      <c r="GB1020" s="229"/>
      <c r="GC1020" s="229"/>
      <c r="GD1020" s="229"/>
    </row>
    <row r="1021" spans="1:186" s="368" customFormat="1">
      <c r="A1021" s="287" t="s">
        <v>2441</v>
      </c>
      <c r="B1021" s="369" t="s">
        <v>2442</v>
      </c>
      <c r="C1021" s="287" t="s">
        <v>2443</v>
      </c>
      <c r="D1021" s="287" t="s">
        <v>3125</v>
      </c>
      <c r="E1021" s="369" t="s">
        <v>2442</v>
      </c>
      <c r="F1021" s="287">
        <v>1018</v>
      </c>
      <c r="G1021" s="392" t="s">
        <v>2462</v>
      </c>
      <c r="H1021" s="392" t="s">
        <v>2463</v>
      </c>
      <c r="I1021" s="393" t="s">
        <v>2446</v>
      </c>
      <c r="J1021" s="392" t="s">
        <v>2447</v>
      </c>
      <c r="K1021" s="393" t="s">
        <v>1168</v>
      </c>
      <c r="L1021" s="392" t="s">
        <v>2447</v>
      </c>
      <c r="M1021" s="392" t="s">
        <v>3124</v>
      </c>
      <c r="N1021" s="372">
        <v>1</v>
      </c>
      <c r="O1021" s="373">
        <v>390</v>
      </c>
      <c r="P1021" s="373">
        <v>587</v>
      </c>
      <c r="Q1021" s="373">
        <v>638</v>
      </c>
      <c r="R1021" s="373">
        <v>693</v>
      </c>
      <c r="S1021" s="374">
        <v>587</v>
      </c>
      <c r="T1021" s="374">
        <v>637</v>
      </c>
      <c r="U1021" s="374">
        <v>693</v>
      </c>
      <c r="V1021" s="374">
        <v>751</v>
      </c>
      <c r="W1021" s="373">
        <v>172</v>
      </c>
      <c r="X1021" s="373">
        <v>258</v>
      </c>
      <c r="Y1021" s="373">
        <v>279</v>
      </c>
      <c r="Z1021" s="373">
        <v>303</v>
      </c>
      <c r="AA1021" s="374">
        <v>254</v>
      </c>
      <c r="AB1021" s="374">
        <v>276</v>
      </c>
      <c r="AC1021" s="374">
        <v>303</v>
      </c>
      <c r="AD1021" s="374">
        <v>330</v>
      </c>
      <c r="AE1021" s="373">
        <v>9</v>
      </c>
      <c r="AF1021" s="373">
        <v>10</v>
      </c>
      <c r="AG1021" s="373">
        <v>11</v>
      </c>
      <c r="AH1021" s="373">
        <v>10</v>
      </c>
      <c r="AI1021" s="374">
        <v>10</v>
      </c>
      <c r="AJ1021" s="374">
        <v>11</v>
      </c>
      <c r="AK1021" s="374">
        <v>10</v>
      </c>
      <c r="AL1021" s="374">
        <v>10</v>
      </c>
      <c r="AM1021" s="226">
        <v>218</v>
      </c>
      <c r="AN1021" s="226">
        <v>330</v>
      </c>
      <c r="AO1021" s="226">
        <v>359</v>
      </c>
      <c r="AP1021" s="226">
        <v>390</v>
      </c>
      <c r="AQ1021" s="227">
        <v>333</v>
      </c>
      <c r="AR1021" s="227">
        <v>361</v>
      </c>
      <c r="AS1021" s="227">
        <v>390</v>
      </c>
      <c r="AT1021" s="227">
        <v>421</v>
      </c>
      <c r="AU1021" s="226">
        <v>76</v>
      </c>
      <c r="AV1021" s="226">
        <v>116</v>
      </c>
      <c r="AW1021" s="226">
        <v>128</v>
      </c>
      <c r="AX1021" s="226">
        <v>140</v>
      </c>
      <c r="AY1021" s="227">
        <v>86</v>
      </c>
      <c r="AZ1021" s="227">
        <v>95</v>
      </c>
      <c r="BA1021" s="227">
        <v>104</v>
      </c>
      <c r="BB1021" s="227">
        <v>112</v>
      </c>
      <c r="BC1021" s="226">
        <f t="shared" si="413"/>
        <v>141</v>
      </c>
      <c r="BD1021" s="226">
        <f t="shared" si="413"/>
        <v>212</v>
      </c>
      <c r="BE1021" s="226">
        <f t="shared" si="413"/>
        <v>227</v>
      </c>
      <c r="BF1021" s="226">
        <f t="shared" si="413"/>
        <v>246</v>
      </c>
      <c r="BG1021" s="218">
        <f t="shared" si="413"/>
        <v>244</v>
      </c>
      <c r="BH1021" s="218">
        <f t="shared" si="413"/>
        <v>261</v>
      </c>
      <c r="BI1021" s="218">
        <f t="shared" si="413"/>
        <v>281</v>
      </c>
      <c r="BJ1021" s="218">
        <f t="shared" si="418"/>
        <v>306</v>
      </c>
      <c r="BK1021" s="226">
        <f t="shared" si="416"/>
        <v>1</v>
      </c>
      <c r="BL1021" s="226">
        <f t="shared" si="416"/>
        <v>2</v>
      </c>
      <c r="BM1021" s="226">
        <f t="shared" si="416"/>
        <v>4</v>
      </c>
      <c r="BN1021" s="226">
        <f t="shared" si="416"/>
        <v>4</v>
      </c>
      <c r="BO1021" s="227">
        <f t="shared" si="416"/>
        <v>3</v>
      </c>
      <c r="BP1021" s="227">
        <f t="shared" si="415"/>
        <v>5</v>
      </c>
      <c r="BQ1021" s="227">
        <f t="shared" si="415"/>
        <v>5</v>
      </c>
      <c r="BR1021" s="227">
        <f t="shared" si="415"/>
        <v>3</v>
      </c>
      <c r="BS1021" s="226">
        <v>1</v>
      </c>
      <c r="BT1021" s="226">
        <v>2</v>
      </c>
      <c r="BU1021" s="226">
        <v>4</v>
      </c>
      <c r="BV1021" s="226">
        <v>4</v>
      </c>
      <c r="BW1021" s="227">
        <v>3</v>
      </c>
      <c r="BX1021" s="227">
        <v>5</v>
      </c>
      <c r="BY1021" s="227">
        <v>5</v>
      </c>
      <c r="BZ1021" s="227">
        <v>3</v>
      </c>
      <c r="CA1021" s="226">
        <v>0</v>
      </c>
      <c r="CB1021" s="226">
        <f>IFERROR(VLOOKUP($G1021,[12]ITEM!$B$2:$AC$939,26,0),0)</f>
        <v>0</v>
      </c>
      <c r="CC1021" s="226">
        <f>IFERROR(VLOOKUP($G1021,[12]ITEM!$B$2:$AC$939,27,0),0)</f>
        <v>0</v>
      </c>
      <c r="CD1021" s="226">
        <f>IFERROR(VLOOKUP($G1021,[12]ITEM!$B$2:$AC$939,28,0),0)</f>
        <v>0</v>
      </c>
      <c r="CE1021" s="227">
        <v>0</v>
      </c>
      <c r="CF1021" s="227">
        <v>0</v>
      </c>
      <c r="CG1021" s="227">
        <v>0</v>
      </c>
      <c r="CH1021" s="227">
        <v>0</v>
      </c>
      <c r="CI1021" s="375"/>
      <c r="CJ1021" s="226">
        <f t="shared" si="407"/>
        <v>142</v>
      </c>
      <c r="CK1021" s="226">
        <f t="shared" si="407"/>
        <v>205</v>
      </c>
      <c r="CL1021" s="226">
        <f t="shared" si="407"/>
        <v>221</v>
      </c>
      <c r="CM1021" s="226">
        <f t="shared" si="407"/>
        <v>235</v>
      </c>
      <c r="CN1021" s="227">
        <f t="shared" si="407"/>
        <v>244</v>
      </c>
      <c r="CO1021" s="227">
        <f t="shared" si="395"/>
        <v>268.72966847559371</v>
      </c>
      <c r="CP1021" s="227">
        <f t="shared" si="395"/>
        <v>286.50018869987207</v>
      </c>
      <c r="CQ1021" s="227">
        <f t="shared" si="395"/>
        <v>295.78719743539432</v>
      </c>
      <c r="CR1021" s="226">
        <v>88</v>
      </c>
      <c r="CS1021" s="226">
        <v>133</v>
      </c>
      <c r="CT1021" s="226">
        <v>145</v>
      </c>
      <c r="CU1021" s="226">
        <v>157</v>
      </c>
      <c r="CV1021" s="227">
        <f t="shared" si="398"/>
        <v>90</v>
      </c>
      <c r="CW1021" s="227">
        <f>CV1021*(1+('[13]GROWTH (YoY)'!AR1021/100))</f>
        <v>97.729668475593698</v>
      </c>
      <c r="CX1021" s="227">
        <f>CW1021*(1+('[13]GROWTH (YoY)'!AS1021/100))</f>
        <v>105.50018869987208</v>
      </c>
      <c r="CY1021" s="227">
        <f>CX1021*(1+('[13]GROWTH (YoY)'!AT1021/100))</f>
        <v>113.78719743539433</v>
      </c>
      <c r="CZ1021" s="226">
        <v>51</v>
      </c>
      <c r="DA1021" s="226">
        <v>67</v>
      </c>
      <c r="DB1021" s="226">
        <v>71</v>
      </c>
      <c r="DC1021" s="226">
        <v>73</v>
      </c>
      <c r="DD1021" s="227">
        <v>150</v>
      </c>
      <c r="DE1021" s="227">
        <v>166</v>
      </c>
      <c r="DF1021" s="227">
        <v>176</v>
      </c>
      <c r="DG1021" s="227">
        <v>177</v>
      </c>
      <c r="DH1021" s="226">
        <v>3</v>
      </c>
      <c r="DI1021" s="226">
        <v>5</v>
      </c>
      <c r="DJ1021" s="226">
        <v>5</v>
      </c>
      <c r="DK1021" s="226">
        <v>5</v>
      </c>
      <c r="DL1021" s="227">
        <v>4</v>
      </c>
      <c r="DM1021" s="227">
        <v>5</v>
      </c>
      <c r="DN1021" s="227">
        <v>5</v>
      </c>
      <c r="DO1021" s="227">
        <v>5</v>
      </c>
      <c r="DP1021" s="376">
        <f t="shared" si="417"/>
        <v>-1</v>
      </c>
      <c r="DQ1021" s="226">
        <f t="shared" si="417"/>
        <v>7</v>
      </c>
      <c r="DR1021" s="226">
        <f t="shared" si="417"/>
        <v>6</v>
      </c>
      <c r="DS1021" s="226">
        <f t="shared" si="414"/>
        <v>11</v>
      </c>
      <c r="DT1021" s="227">
        <f t="shared" si="414"/>
        <v>0</v>
      </c>
      <c r="DU1021" s="227">
        <f t="shared" si="414"/>
        <v>-7.7296684755937122</v>
      </c>
      <c r="DV1021" s="227">
        <f t="shared" si="414"/>
        <v>-5.5001886998720693</v>
      </c>
      <c r="DW1021" s="227">
        <f t="shared" si="414"/>
        <v>10.212802564605681</v>
      </c>
      <c r="DX1021" s="377">
        <f t="shared" si="397"/>
        <v>0.44102564102564101</v>
      </c>
      <c r="DY1021" s="377">
        <f t="shared" si="397"/>
        <v>0.4395229982964225</v>
      </c>
      <c r="DZ1021" s="377">
        <f t="shared" si="397"/>
        <v>0.43730407523510972</v>
      </c>
      <c r="EA1021" s="377">
        <f t="shared" si="396"/>
        <v>0.43722943722943725</v>
      </c>
      <c r="EB1021" s="378">
        <f t="shared" si="396"/>
        <v>0.43270868824531517</v>
      </c>
      <c r="EC1021" s="378">
        <f t="shared" si="396"/>
        <v>0.43328100470957615</v>
      </c>
      <c r="ED1021" s="378">
        <f t="shared" si="396"/>
        <v>0.43722943722943725</v>
      </c>
      <c r="EE1021" s="378">
        <f t="shared" si="396"/>
        <v>0.43941411451398138</v>
      </c>
      <c r="EG1021" s="226">
        <v>390</v>
      </c>
      <c r="EH1021" s="226">
        <v>172</v>
      </c>
      <c r="EI1021" s="226">
        <v>218</v>
      </c>
      <c r="EJ1021" s="226">
        <v>76</v>
      </c>
      <c r="EK1021" s="226">
        <v>68</v>
      </c>
      <c r="EL1021" s="226">
        <v>4400</v>
      </c>
      <c r="EM1021" s="226">
        <v>3746</v>
      </c>
      <c r="EN1021" s="379">
        <f t="shared" si="402"/>
        <v>0.44102564102564101</v>
      </c>
      <c r="EO1021" s="226">
        <f t="shared" si="403"/>
        <v>34.862385321100916</v>
      </c>
      <c r="EP1021" s="379">
        <f t="shared" si="404"/>
        <v>0.17435897435897435</v>
      </c>
      <c r="EQ1021" s="226">
        <f t="shared" si="405"/>
        <v>15454.545454545454</v>
      </c>
      <c r="ER1021" s="226">
        <f t="shared" si="406"/>
        <v>1690.6922940024915</v>
      </c>
      <c r="ES1021" s="292"/>
      <c r="ET1021" s="227">
        <v>380</v>
      </c>
      <c r="EU1021" s="227">
        <v>169</v>
      </c>
      <c r="EV1021" s="227">
        <v>211</v>
      </c>
      <c r="EW1021" s="227">
        <v>86</v>
      </c>
      <c r="EX1021" s="227">
        <v>70</v>
      </c>
      <c r="EY1021" s="227">
        <v>4088</v>
      </c>
      <c r="EZ1021" s="227">
        <v>3326</v>
      </c>
      <c r="FA1021" s="380">
        <f t="shared" si="408"/>
        <v>0.44473684210526315</v>
      </c>
      <c r="FB1021" s="228">
        <f t="shared" si="409"/>
        <v>40.758293838862556</v>
      </c>
      <c r="FC1021" s="380">
        <f t="shared" si="410"/>
        <v>0.18421052631578946</v>
      </c>
      <c r="FD1021" s="227">
        <f t="shared" si="411"/>
        <v>17123.287671232876</v>
      </c>
      <c r="FE1021" s="227">
        <f t="shared" si="412"/>
        <v>2154.7404289436759</v>
      </c>
      <c r="FF1021" s="227">
        <v>211</v>
      </c>
      <c r="FG1021" s="228">
        <f t="shared" si="399"/>
        <v>35.545023696682463</v>
      </c>
      <c r="FH1021" s="227">
        <v>75</v>
      </c>
      <c r="FI1021" s="227">
        <v>211</v>
      </c>
      <c r="FJ1021" s="227">
        <v>2</v>
      </c>
      <c r="FK1021" s="227">
        <f t="shared" si="400"/>
        <v>134</v>
      </c>
      <c r="FL1021" s="227">
        <v>47</v>
      </c>
      <c r="FM1021" s="227">
        <f t="shared" si="401"/>
        <v>87</v>
      </c>
      <c r="FZ1021" s="229"/>
      <c r="GA1021" s="229"/>
      <c r="GB1021" s="229"/>
      <c r="GC1021" s="229"/>
      <c r="GD1021" s="229"/>
    </row>
    <row r="1022" spans="1:186" s="368" customFormat="1">
      <c r="A1022" s="287" t="s">
        <v>2441</v>
      </c>
      <c r="B1022" s="369" t="s">
        <v>2442</v>
      </c>
      <c r="C1022" s="287" t="s">
        <v>2443</v>
      </c>
      <c r="D1022" s="287" t="s">
        <v>3125</v>
      </c>
      <c r="E1022" s="369" t="s">
        <v>2442</v>
      </c>
      <c r="F1022" s="287">
        <v>1019</v>
      </c>
      <c r="G1022" s="392" t="s">
        <v>2464</v>
      </c>
      <c r="H1022" s="392" t="s">
        <v>2465</v>
      </c>
      <c r="I1022" s="393" t="s">
        <v>2446</v>
      </c>
      <c r="J1022" s="392" t="s">
        <v>2447</v>
      </c>
      <c r="K1022" s="393" t="s">
        <v>1168</v>
      </c>
      <c r="L1022" s="392" t="s">
        <v>2447</v>
      </c>
      <c r="M1022" s="392" t="s">
        <v>3124</v>
      </c>
      <c r="N1022" s="372">
        <v>1</v>
      </c>
      <c r="O1022" s="373">
        <v>0</v>
      </c>
      <c r="P1022" s="373"/>
      <c r="Q1022" s="373"/>
      <c r="R1022" s="373"/>
      <c r="S1022" s="374">
        <v>54</v>
      </c>
      <c r="T1022" s="374">
        <v>59</v>
      </c>
      <c r="U1022" s="374">
        <v>59</v>
      </c>
      <c r="V1022" s="374">
        <v>59</v>
      </c>
      <c r="W1022" s="373">
        <v>0</v>
      </c>
      <c r="X1022" s="373"/>
      <c r="Y1022" s="373"/>
      <c r="Z1022" s="373"/>
      <c r="AA1022" s="374">
        <v>21</v>
      </c>
      <c r="AB1022" s="374">
        <v>23</v>
      </c>
      <c r="AC1022" s="374">
        <v>23</v>
      </c>
      <c r="AD1022" s="374">
        <v>23</v>
      </c>
      <c r="AE1022" s="373"/>
      <c r="AF1022" s="373"/>
      <c r="AG1022" s="373"/>
      <c r="AH1022" s="373"/>
      <c r="AI1022" s="374">
        <v>1</v>
      </c>
      <c r="AJ1022" s="374">
        <v>1</v>
      </c>
      <c r="AK1022" s="374">
        <v>1</v>
      </c>
      <c r="AL1022" s="374">
        <v>1</v>
      </c>
      <c r="AM1022" s="226">
        <v>0</v>
      </c>
      <c r="AN1022" s="226">
        <v>0</v>
      </c>
      <c r="AO1022" s="226">
        <v>0</v>
      </c>
      <c r="AP1022" s="226">
        <v>0</v>
      </c>
      <c r="AQ1022" s="227">
        <v>33</v>
      </c>
      <c r="AR1022" s="227">
        <v>36</v>
      </c>
      <c r="AS1022" s="227">
        <v>37</v>
      </c>
      <c r="AT1022" s="227">
        <v>36</v>
      </c>
      <c r="AU1022" s="226">
        <v>0</v>
      </c>
      <c r="AV1022" s="226">
        <v>0</v>
      </c>
      <c r="AW1022" s="226">
        <v>0</v>
      </c>
      <c r="AX1022" s="226">
        <v>0</v>
      </c>
      <c r="AY1022" s="227">
        <v>9</v>
      </c>
      <c r="AZ1022" s="227">
        <v>10</v>
      </c>
      <c r="BA1022" s="227">
        <v>11</v>
      </c>
      <c r="BB1022" s="227">
        <v>11</v>
      </c>
      <c r="BC1022" s="226">
        <f t="shared" si="413"/>
        <v>0</v>
      </c>
      <c r="BD1022" s="226">
        <f t="shared" si="413"/>
        <v>0</v>
      </c>
      <c r="BE1022" s="226">
        <f t="shared" si="413"/>
        <v>0</v>
      </c>
      <c r="BF1022" s="226">
        <f t="shared" si="413"/>
        <v>0</v>
      </c>
      <c r="BG1022" s="218">
        <f t="shared" si="413"/>
        <v>24</v>
      </c>
      <c r="BH1022" s="218">
        <f t="shared" si="413"/>
        <v>25</v>
      </c>
      <c r="BI1022" s="218">
        <f t="shared" si="413"/>
        <v>25</v>
      </c>
      <c r="BJ1022" s="218">
        <f t="shared" si="418"/>
        <v>25</v>
      </c>
      <c r="BK1022" s="226">
        <f t="shared" si="416"/>
        <v>0</v>
      </c>
      <c r="BL1022" s="226">
        <f t="shared" si="416"/>
        <v>0</v>
      </c>
      <c r="BM1022" s="226">
        <f t="shared" si="416"/>
        <v>0</v>
      </c>
      <c r="BN1022" s="226">
        <f t="shared" si="416"/>
        <v>0</v>
      </c>
      <c r="BO1022" s="227">
        <f t="shared" si="416"/>
        <v>0</v>
      </c>
      <c r="BP1022" s="227">
        <f t="shared" si="415"/>
        <v>1</v>
      </c>
      <c r="BQ1022" s="227">
        <f t="shared" si="415"/>
        <v>1</v>
      </c>
      <c r="BR1022" s="227">
        <f t="shared" si="415"/>
        <v>0</v>
      </c>
      <c r="BS1022" s="226">
        <v>0</v>
      </c>
      <c r="BT1022" s="226">
        <v>0</v>
      </c>
      <c r="BU1022" s="226">
        <v>0</v>
      </c>
      <c r="BV1022" s="226">
        <v>0</v>
      </c>
      <c r="BW1022" s="227">
        <v>0</v>
      </c>
      <c r="BX1022" s="227">
        <v>1</v>
      </c>
      <c r="BY1022" s="227">
        <v>1</v>
      </c>
      <c r="BZ1022" s="227">
        <v>0</v>
      </c>
      <c r="CA1022" s="226">
        <v>0</v>
      </c>
      <c r="CB1022" s="226">
        <f>IFERROR(VLOOKUP($G1022,[12]ITEM!$B$2:$AC$939,26,0),0)</f>
        <v>0</v>
      </c>
      <c r="CC1022" s="226">
        <f>IFERROR(VLOOKUP($G1022,[12]ITEM!$B$2:$AC$939,27,0),0)</f>
        <v>0</v>
      </c>
      <c r="CD1022" s="226">
        <f>IFERROR(VLOOKUP($G1022,[12]ITEM!$B$2:$AC$939,28,0),0)</f>
        <v>0</v>
      </c>
      <c r="CE1022" s="227">
        <v>0</v>
      </c>
      <c r="CF1022" s="227">
        <v>0</v>
      </c>
      <c r="CG1022" s="227">
        <v>0</v>
      </c>
      <c r="CH1022" s="227">
        <v>0</v>
      </c>
      <c r="CI1022" s="375"/>
      <c r="CJ1022" s="226">
        <f t="shared" si="407"/>
        <v>0</v>
      </c>
      <c r="CK1022" s="226">
        <f t="shared" si="407"/>
        <v>0</v>
      </c>
      <c r="CL1022" s="226">
        <f t="shared" si="407"/>
        <v>0</v>
      </c>
      <c r="CM1022" s="226">
        <f t="shared" si="407"/>
        <v>0</v>
      </c>
      <c r="CN1022" s="227">
        <f t="shared" si="407"/>
        <v>24</v>
      </c>
      <c r="CO1022" s="227">
        <f t="shared" si="395"/>
        <v>25.485820690005315</v>
      </c>
      <c r="CP1022" s="227">
        <f t="shared" si="395"/>
        <v>26.825608630710292</v>
      </c>
      <c r="CQ1022" s="227">
        <f t="shared" si="395"/>
        <v>26.655128171529491</v>
      </c>
      <c r="CR1022" s="226">
        <v>0</v>
      </c>
      <c r="CS1022" s="226"/>
      <c r="CT1022" s="226"/>
      <c r="CU1022" s="226"/>
      <c r="CV1022" s="227">
        <f t="shared" si="398"/>
        <v>17</v>
      </c>
      <c r="CW1022" s="227">
        <f>CV1022*(1+('[13]GROWTH (YoY)'!AR1022/100))</f>
        <v>18.485820690005315</v>
      </c>
      <c r="CX1022" s="227">
        <f>CW1022*(1+('[13]GROWTH (YoY)'!AS1022/100))</f>
        <v>18.825608630710292</v>
      </c>
      <c r="CY1022" s="227">
        <f>CX1022*(1+('[13]GROWTH (YoY)'!AT1022/100))</f>
        <v>18.655128171529491</v>
      </c>
      <c r="CZ1022" s="226">
        <v>0</v>
      </c>
      <c r="DA1022" s="226">
        <v>0</v>
      </c>
      <c r="DB1022" s="226">
        <v>0</v>
      </c>
      <c r="DC1022" s="226">
        <v>0</v>
      </c>
      <c r="DD1022" s="227">
        <v>7</v>
      </c>
      <c r="DE1022" s="227">
        <v>7</v>
      </c>
      <c r="DF1022" s="227">
        <v>8</v>
      </c>
      <c r="DG1022" s="227">
        <v>8</v>
      </c>
      <c r="DH1022" s="226">
        <v>0</v>
      </c>
      <c r="DI1022" s="226">
        <v>0</v>
      </c>
      <c r="DJ1022" s="226">
        <v>0</v>
      </c>
      <c r="DK1022" s="226">
        <v>0</v>
      </c>
      <c r="DL1022" s="227">
        <v>0</v>
      </c>
      <c r="DM1022" s="227">
        <v>0</v>
      </c>
      <c r="DN1022" s="227">
        <v>0</v>
      </c>
      <c r="DO1022" s="227">
        <v>0</v>
      </c>
      <c r="DP1022" s="376">
        <f t="shared" si="417"/>
        <v>0</v>
      </c>
      <c r="DQ1022" s="226">
        <f t="shared" si="417"/>
        <v>0</v>
      </c>
      <c r="DR1022" s="226">
        <f t="shared" si="417"/>
        <v>0</v>
      </c>
      <c r="DS1022" s="226">
        <f t="shared" si="414"/>
        <v>0</v>
      </c>
      <c r="DT1022" s="227">
        <f t="shared" si="414"/>
        <v>0</v>
      </c>
      <c r="DU1022" s="227">
        <f t="shared" si="414"/>
        <v>-0.48582069000531547</v>
      </c>
      <c r="DV1022" s="227">
        <f t="shared" si="414"/>
        <v>-1.8256086307102919</v>
      </c>
      <c r="DW1022" s="227">
        <f t="shared" si="414"/>
        <v>-1.6551281715294905</v>
      </c>
      <c r="DX1022" s="377">
        <f t="shared" si="397"/>
        <v>0</v>
      </c>
      <c r="DY1022" s="377">
        <f t="shared" si="397"/>
        <v>0</v>
      </c>
      <c r="DZ1022" s="377">
        <f t="shared" si="397"/>
        <v>0</v>
      </c>
      <c r="EA1022" s="377">
        <f t="shared" si="396"/>
        <v>0</v>
      </c>
      <c r="EB1022" s="378">
        <f t="shared" si="396"/>
        <v>0.3888888888888889</v>
      </c>
      <c r="EC1022" s="378">
        <f t="shared" si="396"/>
        <v>0.38983050847457629</v>
      </c>
      <c r="ED1022" s="378">
        <f t="shared" si="396"/>
        <v>0.38983050847457629</v>
      </c>
      <c r="EE1022" s="378">
        <f t="shared" si="396"/>
        <v>0.38983050847457629</v>
      </c>
      <c r="EG1022" s="226">
        <v>0</v>
      </c>
      <c r="EH1022" s="226">
        <v>0</v>
      </c>
      <c r="EI1022" s="226">
        <v>0</v>
      </c>
      <c r="EJ1022" s="226">
        <v>0</v>
      </c>
      <c r="EK1022" s="226">
        <v>0</v>
      </c>
      <c r="EL1022" s="226">
        <v>0</v>
      </c>
      <c r="EM1022" s="226">
        <v>0</v>
      </c>
      <c r="EN1022" s="379">
        <f t="shared" si="402"/>
        <v>0</v>
      </c>
      <c r="EO1022" s="226">
        <f t="shared" si="403"/>
        <v>0</v>
      </c>
      <c r="EP1022" s="379">
        <f t="shared" si="404"/>
        <v>0</v>
      </c>
      <c r="EQ1022" s="226">
        <f t="shared" si="405"/>
        <v>0</v>
      </c>
      <c r="ER1022" s="226">
        <f t="shared" si="406"/>
        <v>0</v>
      </c>
      <c r="ES1022" s="292"/>
      <c r="ET1022" s="227">
        <v>58</v>
      </c>
      <c r="EU1022" s="227">
        <v>23</v>
      </c>
      <c r="EV1022" s="227">
        <v>35</v>
      </c>
      <c r="EW1022" s="227">
        <v>9</v>
      </c>
      <c r="EX1022" s="227">
        <v>15</v>
      </c>
      <c r="EY1022" s="227">
        <v>364</v>
      </c>
      <c r="EZ1022" s="227">
        <v>307</v>
      </c>
      <c r="FA1022" s="380">
        <f t="shared" si="408"/>
        <v>0.39655172413793105</v>
      </c>
      <c r="FB1022" s="228">
        <f t="shared" si="409"/>
        <v>25.714285714285712</v>
      </c>
      <c r="FC1022" s="380">
        <f t="shared" si="410"/>
        <v>0.25862068965517243</v>
      </c>
      <c r="FD1022" s="227">
        <f t="shared" si="411"/>
        <v>41208.791208791212</v>
      </c>
      <c r="FE1022" s="227">
        <f t="shared" si="412"/>
        <v>2442.9967426710095</v>
      </c>
      <c r="FF1022" s="227">
        <v>35</v>
      </c>
      <c r="FG1022" s="228">
        <f t="shared" si="399"/>
        <v>34.285714285714285</v>
      </c>
      <c r="FH1022" s="227">
        <v>12</v>
      </c>
      <c r="FI1022" s="227">
        <v>35</v>
      </c>
      <c r="FJ1022" s="227">
        <v>0</v>
      </c>
      <c r="FK1022" s="227">
        <f t="shared" si="400"/>
        <v>23</v>
      </c>
      <c r="FL1022" s="227">
        <v>7</v>
      </c>
      <c r="FM1022" s="227">
        <f t="shared" si="401"/>
        <v>16</v>
      </c>
      <c r="FZ1022" s="229"/>
      <c r="GA1022" s="229"/>
      <c r="GB1022" s="229"/>
      <c r="GC1022" s="229"/>
      <c r="GD1022" s="229"/>
    </row>
    <row r="1023" spans="1:186" s="368" customFormat="1">
      <c r="A1023" s="287" t="s">
        <v>2441</v>
      </c>
      <c r="B1023" s="369" t="s">
        <v>2442</v>
      </c>
      <c r="C1023" s="287" t="s">
        <v>2443</v>
      </c>
      <c r="D1023" s="287" t="s">
        <v>3125</v>
      </c>
      <c r="E1023" s="369" t="s">
        <v>2442</v>
      </c>
      <c r="F1023" s="287">
        <v>1020</v>
      </c>
      <c r="G1023" s="392" t="s">
        <v>2466</v>
      </c>
      <c r="H1023" s="392" t="s">
        <v>2467</v>
      </c>
      <c r="I1023" s="393" t="s">
        <v>2446</v>
      </c>
      <c r="J1023" s="392" t="s">
        <v>2447</v>
      </c>
      <c r="K1023" s="393" t="s">
        <v>1168</v>
      </c>
      <c r="L1023" s="392" t="s">
        <v>2447</v>
      </c>
      <c r="M1023" s="392" t="s">
        <v>3124</v>
      </c>
      <c r="N1023" s="372">
        <v>1</v>
      </c>
      <c r="O1023" s="373">
        <v>404</v>
      </c>
      <c r="P1023" s="373">
        <v>545</v>
      </c>
      <c r="Q1023" s="373">
        <v>584</v>
      </c>
      <c r="R1023" s="373">
        <v>623</v>
      </c>
      <c r="S1023" s="374">
        <v>548</v>
      </c>
      <c r="T1023" s="374">
        <v>588</v>
      </c>
      <c r="U1023" s="374">
        <v>628</v>
      </c>
      <c r="V1023" s="374">
        <v>666</v>
      </c>
      <c r="W1023" s="373">
        <v>82</v>
      </c>
      <c r="X1023" s="373">
        <v>68</v>
      </c>
      <c r="Y1023" s="373">
        <v>73</v>
      </c>
      <c r="Z1023" s="373">
        <v>78</v>
      </c>
      <c r="AA1023" s="374">
        <v>160</v>
      </c>
      <c r="AB1023" s="374">
        <v>174</v>
      </c>
      <c r="AC1023" s="374">
        <v>183</v>
      </c>
      <c r="AD1023" s="374">
        <v>192</v>
      </c>
      <c r="AE1023" s="373">
        <v>14</v>
      </c>
      <c r="AF1023" s="373">
        <v>14</v>
      </c>
      <c r="AG1023" s="373">
        <v>15</v>
      </c>
      <c r="AH1023" s="373">
        <v>14</v>
      </c>
      <c r="AI1023" s="374">
        <v>12</v>
      </c>
      <c r="AJ1023" s="374">
        <v>12</v>
      </c>
      <c r="AK1023" s="374">
        <v>11</v>
      </c>
      <c r="AL1023" s="374">
        <v>12</v>
      </c>
      <c r="AM1023" s="226">
        <v>322</v>
      </c>
      <c r="AN1023" s="226">
        <v>477</v>
      </c>
      <c r="AO1023" s="226">
        <v>511</v>
      </c>
      <c r="AP1023" s="226">
        <v>545</v>
      </c>
      <c r="AQ1023" s="227">
        <v>389</v>
      </c>
      <c r="AR1023" s="227">
        <v>415</v>
      </c>
      <c r="AS1023" s="227">
        <v>445</v>
      </c>
      <c r="AT1023" s="227">
        <v>474</v>
      </c>
      <c r="AU1023" s="226">
        <v>171</v>
      </c>
      <c r="AV1023" s="226">
        <v>248</v>
      </c>
      <c r="AW1023" s="226">
        <v>263</v>
      </c>
      <c r="AX1023" s="226">
        <v>283</v>
      </c>
      <c r="AY1023" s="227">
        <v>205</v>
      </c>
      <c r="AZ1023" s="227">
        <v>217</v>
      </c>
      <c r="BA1023" s="227">
        <v>233</v>
      </c>
      <c r="BB1023" s="227">
        <v>249</v>
      </c>
      <c r="BC1023" s="226">
        <f t="shared" si="413"/>
        <v>151</v>
      </c>
      <c r="BD1023" s="226">
        <f t="shared" si="413"/>
        <v>224</v>
      </c>
      <c r="BE1023" s="226">
        <f t="shared" si="413"/>
        <v>239</v>
      </c>
      <c r="BF1023" s="226">
        <f t="shared" si="413"/>
        <v>253</v>
      </c>
      <c r="BG1023" s="218">
        <f t="shared" si="413"/>
        <v>178</v>
      </c>
      <c r="BH1023" s="218">
        <f t="shared" si="413"/>
        <v>186</v>
      </c>
      <c r="BI1023" s="218">
        <f t="shared" si="413"/>
        <v>201</v>
      </c>
      <c r="BJ1023" s="218">
        <f t="shared" si="418"/>
        <v>219</v>
      </c>
      <c r="BK1023" s="226">
        <f t="shared" si="416"/>
        <v>0</v>
      </c>
      <c r="BL1023" s="226">
        <f t="shared" si="416"/>
        <v>5</v>
      </c>
      <c r="BM1023" s="226">
        <f t="shared" si="416"/>
        <v>9</v>
      </c>
      <c r="BN1023" s="226">
        <f t="shared" si="416"/>
        <v>9</v>
      </c>
      <c r="BO1023" s="227">
        <f t="shared" si="416"/>
        <v>6</v>
      </c>
      <c r="BP1023" s="227">
        <f t="shared" si="415"/>
        <v>12</v>
      </c>
      <c r="BQ1023" s="227">
        <f t="shared" si="415"/>
        <v>11</v>
      </c>
      <c r="BR1023" s="227">
        <f t="shared" si="415"/>
        <v>6</v>
      </c>
      <c r="BS1023" s="226">
        <v>0</v>
      </c>
      <c r="BT1023" s="226">
        <v>5</v>
      </c>
      <c r="BU1023" s="226">
        <v>9</v>
      </c>
      <c r="BV1023" s="226">
        <v>9</v>
      </c>
      <c r="BW1023" s="227">
        <v>6</v>
      </c>
      <c r="BX1023" s="227">
        <v>12</v>
      </c>
      <c r="BY1023" s="227">
        <v>11</v>
      </c>
      <c r="BZ1023" s="227">
        <v>6</v>
      </c>
      <c r="CA1023" s="226">
        <v>0</v>
      </c>
      <c r="CB1023" s="226">
        <f>IFERROR(VLOOKUP($G1023,[12]ITEM!$B$2:$AC$939,26,0),0)</f>
        <v>0</v>
      </c>
      <c r="CC1023" s="226">
        <f>IFERROR(VLOOKUP($G1023,[12]ITEM!$B$2:$AC$939,27,0),0)</f>
        <v>0</v>
      </c>
      <c r="CD1023" s="226">
        <f>IFERROR(VLOOKUP($G1023,[12]ITEM!$B$2:$AC$939,28,0),0)</f>
        <v>0</v>
      </c>
      <c r="CE1023" s="227">
        <v>0</v>
      </c>
      <c r="CF1023" s="227">
        <v>0</v>
      </c>
      <c r="CG1023" s="227">
        <v>0</v>
      </c>
      <c r="CH1023" s="227">
        <v>0</v>
      </c>
      <c r="CI1023" s="375"/>
      <c r="CJ1023" s="226">
        <f t="shared" ref="CJ1023:CQ1056" si="419">CR1023+CZ1023+DH1023</f>
        <v>151</v>
      </c>
      <c r="CK1023" s="226">
        <f t="shared" si="419"/>
        <v>206</v>
      </c>
      <c r="CL1023" s="226">
        <f t="shared" si="419"/>
        <v>223</v>
      </c>
      <c r="CM1023" s="226">
        <f t="shared" si="419"/>
        <v>226</v>
      </c>
      <c r="CN1023" s="227">
        <f t="shared" si="419"/>
        <v>178</v>
      </c>
      <c r="CO1023" s="227">
        <f t="shared" si="395"/>
        <v>197.59632459617342</v>
      </c>
      <c r="CP1023" s="227">
        <f t="shared" si="395"/>
        <v>203.96035117913289</v>
      </c>
      <c r="CQ1023" s="227">
        <f t="shared" si="395"/>
        <v>205.39016566806126</v>
      </c>
      <c r="CR1023" s="226">
        <v>-7</v>
      </c>
      <c r="CS1023" s="226">
        <v>-11</v>
      </c>
      <c r="CT1023" s="226">
        <v>-12</v>
      </c>
      <c r="CU1023" s="226">
        <v>-12</v>
      </c>
      <c r="CV1023" s="227">
        <f t="shared" si="398"/>
        <v>-21</v>
      </c>
      <c r="CW1023" s="227">
        <f>CV1023*(1+('[13]GROWTH (YoY)'!AR1023/100))</f>
        <v>-22.403675403826579</v>
      </c>
      <c r="CX1023" s="227">
        <f>CW1023*(1+('[13]GROWTH (YoY)'!AS1023/100))</f>
        <v>-24.039648820867118</v>
      </c>
      <c r="CY1023" s="227">
        <f>CX1023*(1+('[13]GROWTH (YoY)'!AT1023/100))</f>
        <v>-25.609834331938753</v>
      </c>
      <c r="CZ1023" s="226">
        <v>134</v>
      </c>
      <c r="DA1023" s="226">
        <v>175</v>
      </c>
      <c r="DB1023" s="226">
        <v>187</v>
      </c>
      <c r="DC1023" s="226">
        <v>190</v>
      </c>
      <c r="DD1023" s="227">
        <v>158</v>
      </c>
      <c r="DE1023" s="227">
        <v>176</v>
      </c>
      <c r="DF1023" s="227">
        <v>186</v>
      </c>
      <c r="DG1023" s="227">
        <v>188</v>
      </c>
      <c r="DH1023" s="226">
        <v>24</v>
      </c>
      <c r="DI1023" s="226">
        <v>42</v>
      </c>
      <c r="DJ1023" s="226">
        <v>48</v>
      </c>
      <c r="DK1023" s="226">
        <v>48</v>
      </c>
      <c r="DL1023" s="227">
        <v>41</v>
      </c>
      <c r="DM1023" s="227">
        <v>44</v>
      </c>
      <c r="DN1023" s="227">
        <v>42</v>
      </c>
      <c r="DO1023" s="227">
        <v>43</v>
      </c>
      <c r="DP1023" s="376">
        <f t="shared" si="417"/>
        <v>0</v>
      </c>
      <c r="DQ1023" s="226">
        <f t="shared" si="417"/>
        <v>18</v>
      </c>
      <c r="DR1023" s="226">
        <f t="shared" si="417"/>
        <v>16</v>
      </c>
      <c r="DS1023" s="226">
        <f t="shared" si="414"/>
        <v>27</v>
      </c>
      <c r="DT1023" s="227">
        <f t="shared" si="414"/>
        <v>0</v>
      </c>
      <c r="DU1023" s="227">
        <f t="shared" si="414"/>
        <v>-11.596324596173417</v>
      </c>
      <c r="DV1023" s="227">
        <f t="shared" si="414"/>
        <v>-2.9603511791328856</v>
      </c>
      <c r="DW1023" s="227">
        <f t="shared" si="414"/>
        <v>13.609834331938742</v>
      </c>
      <c r="DX1023" s="377">
        <f t="shared" si="397"/>
        <v>0.20297029702970298</v>
      </c>
      <c r="DY1023" s="377">
        <f t="shared" si="397"/>
        <v>0.12477064220183487</v>
      </c>
      <c r="DZ1023" s="377">
        <f t="shared" si="397"/>
        <v>0.125</v>
      </c>
      <c r="EA1023" s="377">
        <f t="shared" si="396"/>
        <v>0.12520064205457465</v>
      </c>
      <c r="EB1023" s="378">
        <f t="shared" si="396"/>
        <v>0.29197080291970801</v>
      </c>
      <c r="EC1023" s="378">
        <f t="shared" ref="EC1023:EE1086" si="420">IFERROR(AB1023/T1023,0)</f>
        <v>0.29591836734693877</v>
      </c>
      <c r="ED1023" s="378">
        <f t="shared" si="420"/>
        <v>0.29140127388535031</v>
      </c>
      <c r="EE1023" s="378">
        <f t="shared" si="420"/>
        <v>0.28828828828828829</v>
      </c>
      <c r="EG1023" s="226">
        <v>404</v>
      </c>
      <c r="EH1023" s="226">
        <v>92</v>
      </c>
      <c r="EI1023" s="226">
        <v>313</v>
      </c>
      <c r="EJ1023" s="226">
        <v>166</v>
      </c>
      <c r="EK1023" s="226">
        <v>92</v>
      </c>
      <c r="EL1023" s="226">
        <v>13523</v>
      </c>
      <c r="EM1023" s="226">
        <v>11704</v>
      </c>
      <c r="EN1023" s="379">
        <f t="shared" si="402"/>
        <v>0.22772277227722773</v>
      </c>
      <c r="EO1023" s="226">
        <f t="shared" si="403"/>
        <v>53.035143769968052</v>
      </c>
      <c r="EP1023" s="379">
        <f t="shared" si="404"/>
        <v>0.22772277227722773</v>
      </c>
      <c r="EQ1023" s="226">
        <f t="shared" si="405"/>
        <v>6803.2241366560675</v>
      </c>
      <c r="ER1023" s="226">
        <f t="shared" si="406"/>
        <v>1181.9321029847345</v>
      </c>
      <c r="ES1023" s="292"/>
      <c r="ET1023" s="227">
        <v>622</v>
      </c>
      <c r="EU1023" s="227">
        <v>204</v>
      </c>
      <c r="EV1023" s="227">
        <v>418</v>
      </c>
      <c r="EW1023" s="227">
        <v>205</v>
      </c>
      <c r="EX1023" s="227">
        <v>102</v>
      </c>
      <c r="EY1023" s="227">
        <v>13789</v>
      </c>
      <c r="EZ1023" s="227">
        <v>11311</v>
      </c>
      <c r="FA1023" s="380">
        <f t="shared" si="408"/>
        <v>0.32797427652733119</v>
      </c>
      <c r="FB1023" s="228">
        <f t="shared" si="409"/>
        <v>49.043062200956939</v>
      </c>
      <c r="FC1023" s="380">
        <f t="shared" si="410"/>
        <v>0.16398713826366559</v>
      </c>
      <c r="FD1023" s="227">
        <f t="shared" si="411"/>
        <v>7397.2006671984918</v>
      </c>
      <c r="FE1023" s="227">
        <f t="shared" si="412"/>
        <v>1510.3291780862289</v>
      </c>
      <c r="FF1023" s="227">
        <v>418</v>
      </c>
      <c r="FG1023" s="228">
        <f t="shared" si="399"/>
        <v>51.913875598086122</v>
      </c>
      <c r="FH1023" s="227">
        <v>217</v>
      </c>
      <c r="FI1023" s="227">
        <v>418</v>
      </c>
      <c r="FJ1023" s="227">
        <v>2</v>
      </c>
      <c r="FK1023" s="227">
        <f t="shared" si="400"/>
        <v>199</v>
      </c>
      <c r="FL1023" s="227">
        <v>76</v>
      </c>
      <c r="FM1023" s="227">
        <f t="shared" si="401"/>
        <v>123</v>
      </c>
      <c r="FZ1023" s="229"/>
      <c r="GA1023" s="229"/>
      <c r="GB1023" s="229"/>
      <c r="GC1023" s="229"/>
      <c r="GD1023" s="229"/>
    </row>
    <row r="1024" spans="1:186" s="368" customFormat="1">
      <c r="A1024" s="287" t="s">
        <v>2441</v>
      </c>
      <c r="B1024" s="369" t="s">
        <v>2442</v>
      </c>
      <c r="C1024" s="287" t="s">
        <v>2443</v>
      </c>
      <c r="D1024" s="287" t="s">
        <v>3125</v>
      </c>
      <c r="E1024" s="369" t="s">
        <v>2442</v>
      </c>
      <c r="F1024" s="287">
        <v>1021</v>
      </c>
      <c r="G1024" s="392" t="s">
        <v>2468</v>
      </c>
      <c r="H1024" s="392" t="s">
        <v>2469</v>
      </c>
      <c r="I1024" s="393" t="s">
        <v>2446</v>
      </c>
      <c r="J1024" s="392" t="s">
        <v>2447</v>
      </c>
      <c r="K1024" s="393" t="s">
        <v>1168</v>
      </c>
      <c r="L1024" s="392" t="s">
        <v>2447</v>
      </c>
      <c r="M1024" s="392" t="s">
        <v>3124</v>
      </c>
      <c r="N1024" s="372">
        <v>1</v>
      </c>
      <c r="O1024" s="373">
        <v>343</v>
      </c>
      <c r="P1024" s="373">
        <v>469</v>
      </c>
      <c r="Q1024" s="373">
        <v>501</v>
      </c>
      <c r="R1024" s="373">
        <v>535</v>
      </c>
      <c r="S1024" s="374">
        <v>470</v>
      </c>
      <c r="T1024" s="374">
        <v>502</v>
      </c>
      <c r="U1024" s="374">
        <v>537</v>
      </c>
      <c r="V1024" s="374">
        <v>572</v>
      </c>
      <c r="W1024" s="373">
        <v>145</v>
      </c>
      <c r="X1024" s="373">
        <v>174</v>
      </c>
      <c r="Y1024" s="373">
        <v>188</v>
      </c>
      <c r="Z1024" s="373">
        <v>201</v>
      </c>
      <c r="AA1024" s="374">
        <v>203</v>
      </c>
      <c r="AB1024" s="374">
        <v>221</v>
      </c>
      <c r="AC1024" s="374">
        <v>235</v>
      </c>
      <c r="AD1024" s="374">
        <v>249</v>
      </c>
      <c r="AE1024" s="373">
        <v>8</v>
      </c>
      <c r="AF1024" s="373">
        <v>9</v>
      </c>
      <c r="AG1024" s="373">
        <v>9</v>
      </c>
      <c r="AH1024" s="373">
        <v>9</v>
      </c>
      <c r="AI1024" s="374">
        <v>8</v>
      </c>
      <c r="AJ1024" s="374">
        <v>8</v>
      </c>
      <c r="AK1024" s="374">
        <v>8</v>
      </c>
      <c r="AL1024" s="374">
        <v>8</v>
      </c>
      <c r="AM1024" s="226">
        <v>198</v>
      </c>
      <c r="AN1024" s="226">
        <v>294</v>
      </c>
      <c r="AO1024" s="226">
        <v>313</v>
      </c>
      <c r="AP1024" s="226">
        <v>334</v>
      </c>
      <c r="AQ1024" s="227">
        <v>267</v>
      </c>
      <c r="AR1024" s="227">
        <v>282</v>
      </c>
      <c r="AS1024" s="227">
        <v>302</v>
      </c>
      <c r="AT1024" s="227">
        <v>323</v>
      </c>
      <c r="AU1024" s="226">
        <v>101</v>
      </c>
      <c r="AV1024" s="226">
        <v>149</v>
      </c>
      <c r="AW1024" s="226">
        <v>159</v>
      </c>
      <c r="AX1024" s="226">
        <v>172</v>
      </c>
      <c r="AY1024" s="227">
        <v>140</v>
      </c>
      <c r="AZ1024" s="227">
        <v>150</v>
      </c>
      <c r="BA1024" s="227">
        <v>162</v>
      </c>
      <c r="BB1024" s="227">
        <v>173</v>
      </c>
      <c r="BC1024" s="226">
        <f t="shared" si="413"/>
        <v>88</v>
      </c>
      <c r="BD1024" s="226">
        <f t="shared" si="413"/>
        <v>127</v>
      </c>
      <c r="BE1024" s="226">
        <f t="shared" si="413"/>
        <v>127</v>
      </c>
      <c r="BF1024" s="226">
        <f t="shared" si="413"/>
        <v>136</v>
      </c>
      <c r="BG1024" s="218">
        <f t="shared" si="413"/>
        <v>116</v>
      </c>
      <c r="BH1024" s="218">
        <f t="shared" si="413"/>
        <v>112</v>
      </c>
      <c r="BI1024" s="218">
        <f t="shared" si="413"/>
        <v>120</v>
      </c>
      <c r="BJ1024" s="218">
        <f t="shared" si="418"/>
        <v>136</v>
      </c>
      <c r="BK1024" s="226">
        <f t="shared" si="416"/>
        <v>9</v>
      </c>
      <c r="BL1024" s="226">
        <f t="shared" si="416"/>
        <v>18</v>
      </c>
      <c r="BM1024" s="226">
        <f t="shared" si="416"/>
        <v>27</v>
      </c>
      <c r="BN1024" s="226">
        <f t="shared" si="416"/>
        <v>26</v>
      </c>
      <c r="BO1024" s="227">
        <f t="shared" si="416"/>
        <v>11</v>
      </c>
      <c r="BP1024" s="227">
        <f t="shared" si="415"/>
        <v>20</v>
      </c>
      <c r="BQ1024" s="227">
        <f t="shared" si="415"/>
        <v>20</v>
      </c>
      <c r="BR1024" s="227">
        <f t="shared" si="415"/>
        <v>14</v>
      </c>
      <c r="BS1024" s="226">
        <v>10</v>
      </c>
      <c r="BT1024" s="226">
        <v>18</v>
      </c>
      <c r="BU1024" s="226">
        <v>27</v>
      </c>
      <c r="BV1024" s="226">
        <v>26</v>
      </c>
      <c r="BW1024" s="227">
        <v>11</v>
      </c>
      <c r="BX1024" s="227">
        <v>20</v>
      </c>
      <c r="BY1024" s="227">
        <v>20</v>
      </c>
      <c r="BZ1024" s="227">
        <v>14</v>
      </c>
      <c r="CA1024" s="226">
        <v>1</v>
      </c>
      <c r="CB1024" s="226">
        <f>IFERROR(VLOOKUP($G1024,[12]ITEM!$B$2:$AC$939,26,0),0)</f>
        <v>0</v>
      </c>
      <c r="CC1024" s="226">
        <f>IFERROR(VLOOKUP($G1024,[12]ITEM!$B$2:$AC$939,27,0),0)</f>
        <v>0</v>
      </c>
      <c r="CD1024" s="226">
        <f>IFERROR(VLOOKUP($G1024,[12]ITEM!$B$2:$AC$939,28,0),0)</f>
        <v>0</v>
      </c>
      <c r="CE1024" s="227">
        <v>0</v>
      </c>
      <c r="CF1024" s="227">
        <v>0</v>
      </c>
      <c r="CG1024" s="227">
        <v>0</v>
      </c>
      <c r="CH1024" s="227">
        <v>0</v>
      </c>
      <c r="CI1024" s="375"/>
      <c r="CJ1024" s="226">
        <f t="shared" si="419"/>
        <v>89</v>
      </c>
      <c r="CK1024" s="226">
        <f t="shared" si="419"/>
        <v>127</v>
      </c>
      <c r="CL1024" s="226">
        <f t="shared" si="419"/>
        <v>135</v>
      </c>
      <c r="CM1024" s="226">
        <f t="shared" si="419"/>
        <v>141</v>
      </c>
      <c r="CN1024" s="227">
        <f t="shared" si="419"/>
        <v>116</v>
      </c>
      <c r="CO1024" s="227">
        <f t="shared" si="395"/>
        <v>124.27585050370288</v>
      </c>
      <c r="CP1024" s="227">
        <f t="shared" si="395"/>
        <v>130.9951143869516</v>
      </c>
      <c r="CQ1024" s="227">
        <f t="shared" si="395"/>
        <v>136.6503194213619</v>
      </c>
      <c r="CR1024" s="226">
        <v>38</v>
      </c>
      <c r="CS1024" s="226">
        <v>57</v>
      </c>
      <c r="CT1024" s="226">
        <v>60</v>
      </c>
      <c r="CU1024" s="226">
        <v>64</v>
      </c>
      <c r="CV1024" s="227">
        <f t="shared" si="398"/>
        <v>61</v>
      </c>
      <c r="CW1024" s="227">
        <f>CV1024*(1+('[13]GROWTH (YoY)'!AR1024/100))</f>
        <v>64.275850503702884</v>
      </c>
      <c r="CX1024" s="227">
        <f>CW1024*(1+('[13]GROWTH (YoY)'!AS1024/100))</f>
        <v>68.995114386951599</v>
      </c>
      <c r="CY1024" s="227">
        <f>CX1024*(1+('[13]GROWTH (YoY)'!AT1024/100))</f>
        <v>73.6503194213619</v>
      </c>
      <c r="CZ1024" s="226">
        <v>43</v>
      </c>
      <c r="DA1024" s="226">
        <v>56</v>
      </c>
      <c r="DB1024" s="226">
        <v>59</v>
      </c>
      <c r="DC1024" s="226">
        <v>61</v>
      </c>
      <c r="DD1024" s="227">
        <v>41</v>
      </c>
      <c r="DE1024" s="227">
        <v>45</v>
      </c>
      <c r="DF1024" s="227">
        <v>48</v>
      </c>
      <c r="DG1024" s="227">
        <v>49</v>
      </c>
      <c r="DH1024" s="226">
        <v>8</v>
      </c>
      <c r="DI1024" s="226">
        <v>14</v>
      </c>
      <c r="DJ1024" s="226">
        <v>16</v>
      </c>
      <c r="DK1024" s="226">
        <v>16</v>
      </c>
      <c r="DL1024" s="227">
        <v>14</v>
      </c>
      <c r="DM1024" s="227">
        <v>15</v>
      </c>
      <c r="DN1024" s="227">
        <v>14</v>
      </c>
      <c r="DO1024" s="227">
        <v>14</v>
      </c>
      <c r="DP1024" s="376">
        <f t="shared" si="417"/>
        <v>-1</v>
      </c>
      <c r="DQ1024" s="226">
        <f t="shared" si="417"/>
        <v>0</v>
      </c>
      <c r="DR1024" s="226">
        <f t="shared" si="417"/>
        <v>-8</v>
      </c>
      <c r="DS1024" s="226">
        <f t="shared" si="414"/>
        <v>-5</v>
      </c>
      <c r="DT1024" s="227">
        <f t="shared" si="414"/>
        <v>0</v>
      </c>
      <c r="DU1024" s="227">
        <f t="shared" si="414"/>
        <v>-12.275850503702884</v>
      </c>
      <c r="DV1024" s="227">
        <f t="shared" si="414"/>
        <v>-10.995114386951599</v>
      </c>
      <c r="DW1024" s="227">
        <f t="shared" si="414"/>
        <v>-0.65031942136189969</v>
      </c>
      <c r="DX1024" s="377">
        <f t="shared" si="397"/>
        <v>0.42274052478134111</v>
      </c>
      <c r="DY1024" s="377">
        <f t="shared" si="397"/>
        <v>0.37100213219616207</v>
      </c>
      <c r="DZ1024" s="377">
        <f t="shared" si="397"/>
        <v>0.37524950099800397</v>
      </c>
      <c r="EA1024" s="377">
        <f t="shared" si="397"/>
        <v>0.37570093457943926</v>
      </c>
      <c r="EB1024" s="378">
        <f t="shared" si="397"/>
        <v>0.43191489361702129</v>
      </c>
      <c r="EC1024" s="378">
        <f t="shared" si="420"/>
        <v>0.44023904382470119</v>
      </c>
      <c r="ED1024" s="378">
        <f t="shared" si="420"/>
        <v>0.43761638733705771</v>
      </c>
      <c r="EE1024" s="378">
        <f t="shared" si="420"/>
        <v>0.43531468531468531</v>
      </c>
      <c r="EG1024" s="226">
        <v>343</v>
      </c>
      <c r="EH1024" s="226">
        <v>145</v>
      </c>
      <c r="EI1024" s="226">
        <v>198</v>
      </c>
      <c r="EJ1024" s="226">
        <v>101</v>
      </c>
      <c r="EK1024" s="226">
        <v>247</v>
      </c>
      <c r="EL1024" s="226">
        <v>5539</v>
      </c>
      <c r="EM1024" s="226">
        <v>5153</v>
      </c>
      <c r="EN1024" s="379">
        <f t="shared" si="402"/>
        <v>0.42274052478134111</v>
      </c>
      <c r="EO1024" s="226">
        <f t="shared" si="403"/>
        <v>51.010101010101003</v>
      </c>
      <c r="EP1024" s="379">
        <f t="shared" si="404"/>
        <v>0.72011661807580174</v>
      </c>
      <c r="EQ1024" s="226">
        <f t="shared" si="405"/>
        <v>44592.886802671965</v>
      </c>
      <c r="ER1024" s="226">
        <f t="shared" si="406"/>
        <v>1633.3527395044957</v>
      </c>
      <c r="ES1024" s="292"/>
      <c r="ET1024" s="227">
        <v>404</v>
      </c>
      <c r="EU1024" s="227">
        <v>153</v>
      </c>
      <c r="EV1024" s="227">
        <v>251</v>
      </c>
      <c r="EW1024" s="227">
        <v>140</v>
      </c>
      <c r="EX1024" s="227">
        <v>344</v>
      </c>
      <c r="EY1024" s="227">
        <v>5959</v>
      </c>
      <c r="EZ1024" s="227">
        <v>5549</v>
      </c>
      <c r="FA1024" s="380">
        <f t="shared" si="408"/>
        <v>0.37871287128712872</v>
      </c>
      <c r="FB1024" s="228">
        <f t="shared" si="409"/>
        <v>55.776892430278878</v>
      </c>
      <c r="FC1024" s="380">
        <f t="shared" si="410"/>
        <v>0.85148514851485146</v>
      </c>
      <c r="FD1024" s="227">
        <f t="shared" si="411"/>
        <v>57727.806678972986</v>
      </c>
      <c r="FE1024" s="227">
        <f t="shared" si="412"/>
        <v>2102.4809274944432</v>
      </c>
      <c r="FF1024" s="227">
        <v>251</v>
      </c>
      <c r="FG1024" s="228">
        <f t="shared" si="399"/>
        <v>50.597609561752989</v>
      </c>
      <c r="FH1024" s="227">
        <v>127</v>
      </c>
      <c r="FI1024" s="227">
        <v>251</v>
      </c>
      <c r="FJ1024" s="227">
        <v>10</v>
      </c>
      <c r="FK1024" s="227">
        <f t="shared" si="400"/>
        <v>114</v>
      </c>
      <c r="FL1024" s="227">
        <v>50</v>
      </c>
      <c r="FM1024" s="227">
        <f t="shared" si="401"/>
        <v>64</v>
      </c>
      <c r="FZ1024" s="229"/>
      <c r="GA1024" s="229"/>
      <c r="GB1024" s="229"/>
      <c r="GC1024" s="229"/>
      <c r="GD1024" s="229"/>
    </row>
    <row r="1025" spans="1:186" s="368" customFormat="1">
      <c r="A1025" s="287" t="s">
        <v>2441</v>
      </c>
      <c r="B1025" s="369" t="s">
        <v>2442</v>
      </c>
      <c r="C1025" s="287" t="s">
        <v>2443</v>
      </c>
      <c r="D1025" s="287" t="s">
        <v>3125</v>
      </c>
      <c r="E1025" s="369" t="s">
        <v>2442</v>
      </c>
      <c r="F1025" s="287">
        <v>1022</v>
      </c>
      <c r="G1025" s="392" t="s">
        <v>2470</v>
      </c>
      <c r="H1025" s="392" t="s">
        <v>2471</v>
      </c>
      <c r="I1025" s="393" t="s">
        <v>2446</v>
      </c>
      <c r="J1025" s="392" t="s">
        <v>2447</v>
      </c>
      <c r="K1025" s="393" t="s">
        <v>1168</v>
      </c>
      <c r="L1025" s="392" t="s">
        <v>2447</v>
      </c>
      <c r="M1025" s="392" t="s">
        <v>3124</v>
      </c>
      <c r="N1025" s="372">
        <v>1</v>
      </c>
      <c r="O1025" s="373">
        <v>0</v>
      </c>
      <c r="P1025" s="373"/>
      <c r="Q1025" s="373"/>
      <c r="R1025" s="373"/>
      <c r="S1025" s="374">
        <v>49</v>
      </c>
      <c r="T1025" s="374">
        <v>53</v>
      </c>
      <c r="U1025" s="374">
        <v>53</v>
      </c>
      <c r="V1025" s="374">
        <v>53</v>
      </c>
      <c r="W1025" s="373">
        <v>0</v>
      </c>
      <c r="X1025" s="373"/>
      <c r="Y1025" s="373"/>
      <c r="Z1025" s="373"/>
      <c r="AA1025" s="374">
        <v>24</v>
      </c>
      <c r="AB1025" s="374">
        <v>26</v>
      </c>
      <c r="AC1025" s="374">
        <v>25</v>
      </c>
      <c r="AD1025" s="374">
        <v>25</v>
      </c>
      <c r="AE1025" s="373"/>
      <c r="AF1025" s="373"/>
      <c r="AG1025" s="373"/>
      <c r="AH1025" s="373"/>
      <c r="AI1025" s="374">
        <v>1</v>
      </c>
      <c r="AJ1025" s="374">
        <v>1</v>
      </c>
      <c r="AK1025" s="374">
        <v>1</v>
      </c>
      <c r="AL1025" s="374">
        <v>1</v>
      </c>
      <c r="AM1025" s="226">
        <v>0</v>
      </c>
      <c r="AN1025" s="226">
        <v>0</v>
      </c>
      <c r="AO1025" s="226">
        <v>0</v>
      </c>
      <c r="AP1025" s="226">
        <v>0</v>
      </c>
      <c r="AQ1025" s="227">
        <v>25</v>
      </c>
      <c r="AR1025" s="227">
        <v>27</v>
      </c>
      <c r="AS1025" s="227">
        <v>28</v>
      </c>
      <c r="AT1025" s="227">
        <v>28</v>
      </c>
      <c r="AU1025" s="226">
        <v>0</v>
      </c>
      <c r="AV1025" s="226">
        <v>0</v>
      </c>
      <c r="AW1025" s="226">
        <v>0</v>
      </c>
      <c r="AX1025" s="226">
        <v>0</v>
      </c>
      <c r="AY1025" s="227">
        <v>20</v>
      </c>
      <c r="AZ1025" s="227">
        <v>21</v>
      </c>
      <c r="BA1025" s="227">
        <v>21</v>
      </c>
      <c r="BB1025" s="227">
        <v>21</v>
      </c>
      <c r="BC1025" s="226">
        <f t="shared" si="413"/>
        <v>0</v>
      </c>
      <c r="BD1025" s="226">
        <f t="shared" si="413"/>
        <v>0</v>
      </c>
      <c r="BE1025" s="226">
        <f t="shared" si="413"/>
        <v>0</v>
      </c>
      <c r="BF1025" s="226">
        <f t="shared" si="413"/>
        <v>0</v>
      </c>
      <c r="BG1025" s="218">
        <f t="shared" si="413"/>
        <v>5</v>
      </c>
      <c r="BH1025" s="218">
        <f t="shared" si="413"/>
        <v>6</v>
      </c>
      <c r="BI1025" s="218">
        <f t="shared" si="413"/>
        <v>7</v>
      </c>
      <c r="BJ1025" s="218">
        <f t="shared" si="418"/>
        <v>7</v>
      </c>
      <c r="BK1025" s="226">
        <f t="shared" si="416"/>
        <v>0</v>
      </c>
      <c r="BL1025" s="226">
        <f t="shared" si="416"/>
        <v>0</v>
      </c>
      <c r="BM1025" s="226">
        <f t="shared" si="416"/>
        <v>0</v>
      </c>
      <c r="BN1025" s="226">
        <f t="shared" si="416"/>
        <v>0</v>
      </c>
      <c r="BO1025" s="227">
        <f t="shared" si="416"/>
        <v>0</v>
      </c>
      <c r="BP1025" s="227">
        <f t="shared" si="415"/>
        <v>0</v>
      </c>
      <c r="BQ1025" s="227">
        <f t="shared" si="415"/>
        <v>0</v>
      </c>
      <c r="BR1025" s="227">
        <f t="shared" si="415"/>
        <v>0</v>
      </c>
      <c r="BS1025" s="226">
        <v>0</v>
      </c>
      <c r="BT1025" s="226">
        <v>0</v>
      </c>
      <c r="BU1025" s="226">
        <v>0</v>
      </c>
      <c r="BV1025" s="226">
        <v>0</v>
      </c>
      <c r="BW1025" s="227">
        <v>0</v>
      </c>
      <c r="BX1025" s="227">
        <v>0</v>
      </c>
      <c r="BY1025" s="227">
        <v>0</v>
      </c>
      <c r="BZ1025" s="227">
        <v>0</v>
      </c>
      <c r="CA1025" s="226">
        <v>0</v>
      </c>
      <c r="CB1025" s="226">
        <f>IFERROR(VLOOKUP($G1025,[12]ITEM!$B$2:$AC$939,26,0),0)</f>
        <v>0</v>
      </c>
      <c r="CC1025" s="226">
        <f>IFERROR(VLOOKUP($G1025,[12]ITEM!$B$2:$AC$939,27,0),0)</f>
        <v>0</v>
      </c>
      <c r="CD1025" s="226">
        <f>IFERROR(VLOOKUP($G1025,[12]ITEM!$B$2:$AC$939,28,0),0)</f>
        <v>0</v>
      </c>
      <c r="CE1025" s="227">
        <v>0</v>
      </c>
      <c r="CF1025" s="227">
        <v>0</v>
      </c>
      <c r="CG1025" s="227">
        <v>0</v>
      </c>
      <c r="CH1025" s="227">
        <v>0</v>
      </c>
      <c r="CI1025" s="375"/>
      <c r="CJ1025" s="226">
        <f t="shared" si="419"/>
        <v>0</v>
      </c>
      <c r="CK1025" s="226">
        <f t="shared" si="419"/>
        <v>0</v>
      </c>
      <c r="CL1025" s="226">
        <f t="shared" si="419"/>
        <v>0</v>
      </c>
      <c r="CM1025" s="226">
        <f t="shared" si="419"/>
        <v>0</v>
      </c>
      <c r="CN1025" s="227">
        <f t="shared" si="419"/>
        <v>5</v>
      </c>
      <c r="CO1025" s="227">
        <f t="shared" si="395"/>
        <v>5.5631638541480761</v>
      </c>
      <c r="CP1025" s="227">
        <f t="shared" si="395"/>
        <v>6.4184856104876156</v>
      </c>
      <c r="CQ1025" s="227">
        <f t="shared" si="395"/>
        <v>6.4379663886708327</v>
      </c>
      <c r="CR1025" s="226">
        <v>0</v>
      </c>
      <c r="CS1025" s="226"/>
      <c r="CT1025" s="226"/>
      <c r="CU1025" s="226"/>
      <c r="CV1025" s="227">
        <f t="shared" si="398"/>
        <v>-5</v>
      </c>
      <c r="CW1025" s="227">
        <f>CV1025*(1+('[13]GROWTH (YoY)'!AR1025/100))</f>
        <v>-5.4368361458519239</v>
      </c>
      <c r="CX1025" s="227">
        <f>CW1025*(1+('[13]GROWTH (YoY)'!AS1025/100))</f>
        <v>-5.5815143895123844</v>
      </c>
      <c r="CY1025" s="227">
        <f>CX1025*(1+('[13]GROWTH (YoY)'!AT1025/100))</f>
        <v>-5.5620336113291673</v>
      </c>
      <c r="CZ1025" s="226">
        <v>0</v>
      </c>
      <c r="DA1025" s="226">
        <v>0</v>
      </c>
      <c r="DB1025" s="226">
        <v>0</v>
      </c>
      <c r="DC1025" s="226">
        <v>0</v>
      </c>
      <c r="DD1025" s="227">
        <v>10</v>
      </c>
      <c r="DE1025" s="227">
        <v>11</v>
      </c>
      <c r="DF1025" s="227">
        <v>12</v>
      </c>
      <c r="DG1025" s="227">
        <v>12</v>
      </c>
      <c r="DH1025" s="226">
        <v>0</v>
      </c>
      <c r="DI1025" s="226">
        <v>0</v>
      </c>
      <c r="DJ1025" s="226">
        <v>0</v>
      </c>
      <c r="DK1025" s="226">
        <v>0</v>
      </c>
      <c r="DL1025" s="227">
        <v>0</v>
      </c>
      <c r="DM1025" s="227">
        <v>0</v>
      </c>
      <c r="DN1025" s="227">
        <v>0</v>
      </c>
      <c r="DO1025" s="227">
        <v>0</v>
      </c>
      <c r="DP1025" s="376">
        <f t="shared" si="417"/>
        <v>0</v>
      </c>
      <c r="DQ1025" s="226">
        <f t="shared" si="417"/>
        <v>0</v>
      </c>
      <c r="DR1025" s="226">
        <f t="shared" si="417"/>
        <v>0</v>
      </c>
      <c r="DS1025" s="226">
        <f t="shared" si="414"/>
        <v>0</v>
      </c>
      <c r="DT1025" s="227">
        <f t="shared" si="414"/>
        <v>0</v>
      </c>
      <c r="DU1025" s="227">
        <f t="shared" si="414"/>
        <v>0.43683614585192387</v>
      </c>
      <c r="DV1025" s="227">
        <f t="shared" si="414"/>
        <v>0.58151438951238443</v>
      </c>
      <c r="DW1025" s="227">
        <f t="shared" si="414"/>
        <v>0.56203361132916729</v>
      </c>
      <c r="DX1025" s="377">
        <f t="shared" si="397"/>
        <v>0</v>
      </c>
      <c r="DY1025" s="377">
        <f t="shared" si="397"/>
        <v>0</v>
      </c>
      <c r="DZ1025" s="377">
        <f t="shared" si="397"/>
        <v>0</v>
      </c>
      <c r="EA1025" s="377">
        <f t="shared" si="397"/>
        <v>0</v>
      </c>
      <c r="EB1025" s="378">
        <f t="shared" si="397"/>
        <v>0.48979591836734693</v>
      </c>
      <c r="EC1025" s="378">
        <f t="shared" si="420"/>
        <v>0.49056603773584906</v>
      </c>
      <c r="ED1025" s="378">
        <f t="shared" si="420"/>
        <v>0.47169811320754718</v>
      </c>
      <c r="EE1025" s="378">
        <f t="shared" si="420"/>
        <v>0.47169811320754718</v>
      </c>
      <c r="EG1025" s="226">
        <v>0</v>
      </c>
      <c r="EH1025" s="226">
        <v>0</v>
      </c>
      <c r="EI1025" s="226">
        <v>0</v>
      </c>
      <c r="EJ1025" s="226">
        <v>0</v>
      </c>
      <c r="EK1025" s="226">
        <v>0</v>
      </c>
      <c r="EL1025" s="226">
        <v>0</v>
      </c>
      <c r="EM1025" s="226">
        <v>0</v>
      </c>
      <c r="EN1025" s="379">
        <f t="shared" si="402"/>
        <v>0</v>
      </c>
      <c r="EO1025" s="226">
        <f t="shared" si="403"/>
        <v>0</v>
      </c>
      <c r="EP1025" s="379">
        <f t="shared" si="404"/>
        <v>0</v>
      </c>
      <c r="EQ1025" s="226">
        <f t="shared" si="405"/>
        <v>0</v>
      </c>
      <c r="ER1025" s="226">
        <f t="shared" si="406"/>
        <v>0</v>
      </c>
      <c r="ES1025" s="292"/>
      <c r="ET1025" s="227">
        <v>53</v>
      </c>
      <c r="EU1025" s="227">
        <v>26</v>
      </c>
      <c r="EV1025" s="227">
        <v>27</v>
      </c>
      <c r="EW1025" s="227">
        <v>20</v>
      </c>
      <c r="EX1025" s="227">
        <v>55</v>
      </c>
      <c r="EY1025" s="227">
        <v>1360</v>
      </c>
      <c r="EZ1025" s="227">
        <v>1122</v>
      </c>
      <c r="FA1025" s="380">
        <f t="shared" si="408"/>
        <v>0.49056603773584906</v>
      </c>
      <c r="FB1025" s="228">
        <f t="shared" si="409"/>
        <v>74.074074074074076</v>
      </c>
      <c r="FC1025" s="380">
        <f t="shared" si="410"/>
        <v>1.0377358490566038</v>
      </c>
      <c r="FD1025" s="227">
        <f t="shared" si="411"/>
        <v>40441.176470588238</v>
      </c>
      <c r="FE1025" s="227">
        <f t="shared" si="412"/>
        <v>1485.44266191325</v>
      </c>
      <c r="FF1025" s="227">
        <v>27</v>
      </c>
      <c r="FG1025" s="228">
        <f t="shared" si="399"/>
        <v>51.851851851851848</v>
      </c>
      <c r="FH1025" s="227">
        <v>14</v>
      </c>
      <c r="FI1025" s="227">
        <v>27</v>
      </c>
      <c r="FJ1025" s="227">
        <v>0</v>
      </c>
      <c r="FK1025" s="227">
        <f t="shared" si="400"/>
        <v>13</v>
      </c>
      <c r="FL1025" s="227">
        <v>6</v>
      </c>
      <c r="FM1025" s="227">
        <f t="shared" si="401"/>
        <v>7</v>
      </c>
      <c r="FZ1025" s="229"/>
      <c r="GA1025" s="229"/>
      <c r="GB1025" s="229"/>
      <c r="GC1025" s="229"/>
      <c r="GD1025" s="229"/>
    </row>
    <row r="1026" spans="1:186" s="368" customFormat="1">
      <c r="A1026" s="287" t="s">
        <v>2441</v>
      </c>
      <c r="B1026" s="369" t="s">
        <v>2442</v>
      </c>
      <c r="C1026" s="287" t="s">
        <v>2443</v>
      </c>
      <c r="D1026" s="287" t="s">
        <v>3125</v>
      </c>
      <c r="E1026" s="369" t="s">
        <v>2442</v>
      </c>
      <c r="F1026" s="287">
        <v>1023</v>
      </c>
      <c r="G1026" s="392" t="s">
        <v>2472</v>
      </c>
      <c r="H1026" s="392" t="s">
        <v>2473</v>
      </c>
      <c r="I1026" s="393" t="s">
        <v>2446</v>
      </c>
      <c r="J1026" s="392" t="s">
        <v>2447</v>
      </c>
      <c r="K1026" s="393" t="s">
        <v>1168</v>
      </c>
      <c r="L1026" s="392" t="s">
        <v>2447</v>
      </c>
      <c r="M1026" s="392" t="s">
        <v>3124</v>
      </c>
      <c r="N1026" s="372">
        <v>1</v>
      </c>
      <c r="O1026" s="373">
        <v>0</v>
      </c>
      <c r="P1026" s="373"/>
      <c r="Q1026" s="373"/>
      <c r="R1026" s="373"/>
      <c r="S1026" s="374">
        <v>87</v>
      </c>
      <c r="T1026" s="374">
        <v>94</v>
      </c>
      <c r="U1026" s="374">
        <v>94</v>
      </c>
      <c r="V1026" s="374">
        <v>94</v>
      </c>
      <c r="W1026" s="373">
        <v>0</v>
      </c>
      <c r="X1026" s="373"/>
      <c r="Y1026" s="373"/>
      <c r="Z1026" s="373"/>
      <c r="AA1026" s="374">
        <v>39</v>
      </c>
      <c r="AB1026" s="374">
        <v>43</v>
      </c>
      <c r="AC1026" s="374">
        <v>42</v>
      </c>
      <c r="AD1026" s="374">
        <v>42</v>
      </c>
      <c r="AE1026" s="373"/>
      <c r="AF1026" s="373"/>
      <c r="AG1026" s="373"/>
      <c r="AH1026" s="373"/>
      <c r="AI1026" s="374">
        <v>1</v>
      </c>
      <c r="AJ1026" s="374">
        <v>2</v>
      </c>
      <c r="AK1026" s="374">
        <v>1</v>
      </c>
      <c r="AL1026" s="374">
        <v>1</v>
      </c>
      <c r="AM1026" s="226">
        <v>0</v>
      </c>
      <c r="AN1026" s="226">
        <v>0</v>
      </c>
      <c r="AO1026" s="226">
        <v>0</v>
      </c>
      <c r="AP1026" s="226">
        <v>0</v>
      </c>
      <c r="AQ1026" s="227">
        <v>47</v>
      </c>
      <c r="AR1026" s="227">
        <v>51</v>
      </c>
      <c r="AS1026" s="227">
        <v>53</v>
      </c>
      <c r="AT1026" s="227">
        <v>52</v>
      </c>
      <c r="AU1026" s="226">
        <v>0</v>
      </c>
      <c r="AV1026" s="226">
        <v>0</v>
      </c>
      <c r="AW1026" s="226">
        <v>0</v>
      </c>
      <c r="AX1026" s="226">
        <v>0</v>
      </c>
      <c r="AY1026" s="227">
        <v>21</v>
      </c>
      <c r="AZ1026" s="227">
        <v>23</v>
      </c>
      <c r="BA1026" s="227">
        <v>24</v>
      </c>
      <c r="BB1026" s="227">
        <v>24</v>
      </c>
      <c r="BC1026" s="226">
        <f t="shared" si="413"/>
        <v>0</v>
      </c>
      <c r="BD1026" s="226">
        <f t="shared" si="413"/>
        <v>0</v>
      </c>
      <c r="BE1026" s="226">
        <f t="shared" si="413"/>
        <v>0</v>
      </c>
      <c r="BF1026" s="226">
        <f t="shared" si="413"/>
        <v>0</v>
      </c>
      <c r="BG1026" s="218">
        <f t="shared" si="413"/>
        <v>24</v>
      </c>
      <c r="BH1026" s="218">
        <f t="shared" si="413"/>
        <v>25</v>
      </c>
      <c r="BI1026" s="218">
        <f t="shared" si="413"/>
        <v>25</v>
      </c>
      <c r="BJ1026" s="218">
        <f t="shared" si="418"/>
        <v>26</v>
      </c>
      <c r="BK1026" s="226">
        <f t="shared" si="416"/>
        <v>0</v>
      </c>
      <c r="BL1026" s="226">
        <f t="shared" si="416"/>
        <v>0</v>
      </c>
      <c r="BM1026" s="226">
        <f t="shared" si="416"/>
        <v>0</v>
      </c>
      <c r="BN1026" s="226">
        <f t="shared" si="416"/>
        <v>0</v>
      </c>
      <c r="BO1026" s="227">
        <f t="shared" si="416"/>
        <v>2</v>
      </c>
      <c r="BP1026" s="227">
        <f t="shared" si="415"/>
        <v>3</v>
      </c>
      <c r="BQ1026" s="227">
        <f t="shared" si="415"/>
        <v>4</v>
      </c>
      <c r="BR1026" s="227">
        <f t="shared" si="415"/>
        <v>2</v>
      </c>
      <c r="BS1026" s="226">
        <v>0</v>
      </c>
      <c r="BT1026" s="226">
        <v>0</v>
      </c>
      <c r="BU1026" s="226">
        <v>0</v>
      </c>
      <c r="BV1026" s="226">
        <v>0</v>
      </c>
      <c r="BW1026" s="227">
        <v>2</v>
      </c>
      <c r="BX1026" s="227">
        <v>3</v>
      </c>
      <c r="BY1026" s="227">
        <v>4</v>
      </c>
      <c r="BZ1026" s="227">
        <v>2</v>
      </c>
      <c r="CA1026" s="226">
        <v>0</v>
      </c>
      <c r="CB1026" s="226">
        <f>IFERROR(VLOOKUP($G1026,[12]ITEM!$B$2:$AC$939,26,0),0)</f>
        <v>0</v>
      </c>
      <c r="CC1026" s="226">
        <f>IFERROR(VLOOKUP($G1026,[12]ITEM!$B$2:$AC$939,27,0),0)</f>
        <v>0</v>
      </c>
      <c r="CD1026" s="226">
        <f>IFERROR(VLOOKUP($G1026,[12]ITEM!$B$2:$AC$939,28,0),0)</f>
        <v>0</v>
      </c>
      <c r="CE1026" s="227">
        <v>0</v>
      </c>
      <c r="CF1026" s="227">
        <v>0</v>
      </c>
      <c r="CG1026" s="227">
        <v>0</v>
      </c>
      <c r="CH1026" s="227">
        <v>0</v>
      </c>
      <c r="CI1026" s="375"/>
      <c r="CJ1026" s="226">
        <f t="shared" si="419"/>
        <v>0</v>
      </c>
      <c r="CK1026" s="226">
        <f t="shared" si="419"/>
        <v>0</v>
      </c>
      <c r="CL1026" s="226">
        <f t="shared" si="419"/>
        <v>0</v>
      </c>
      <c r="CM1026" s="226">
        <f t="shared" si="419"/>
        <v>0</v>
      </c>
      <c r="CN1026" s="227">
        <f t="shared" si="419"/>
        <v>24</v>
      </c>
      <c r="CO1026" s="227">
        <f t="shared" si="395"/>
        <v>25.660220693986652</v>
      </c>
      <c r="CP1026" s="227">
        <f t="shared" si="395"/>
        <v>26.150489100337982</v>
      </c>
      <c r="CQ1026" s="227">
        <f t="shared" si="395"/>
        <v>26.028631476416482</v>
      </c>
      <c r="CR1026" s="226">
        <v>0</v>
      </c>
      <c r="CS1026" s="226"/>
      <c r="CT1026" s="226"/>
      <c r="CU1026" s="226"/>
      <c r="CV1026" s="227">
        <f t="shared" si="398"/>
        <v>19</v>
      </c>
      <c r="CW1026" s="227">
        <f>CV1026*(1+('[13]GROWTH (YoY)'!AR1026/100))</f>
        <v>20.660220693986652</v>
      </c>
      <c r="CX1026" s="227">
        <f>CW1026*(1+('[13]GROWTH (YoY)'!AS1026/100))</f>
        <v>21.150489100337982</v>
      </c>
      <c r="CY1026" s="227">
        <f>CX1026*(1+('[13]GROWTH (YoY)'!AT1026/100))</f>
        <v>21.028631476416482</v>
      </c>
      <c r="CZ1026" s="226">
        <v>0</v>
      </c>
      <c r="DA1026" s="226">
        <v>0</v>
      </c>
      <c r="DB1026" s="226">
        <v>0</v>
      </c>
      <c r="DC1026" s="226">
        <v>0</v>
      </c>
      <c r="DD1026" s="227">
        <v>5</v>
      </c>
      <c r="DE1026" s="227">
        <v>5</v>
      </c>
      <c r="DF1026" s="227">
        <v>5</v>
      </c>
      <c r="DG1026" s="227">
        <v>5</v>
      </c>
      <c r="DH1026" s="226">
        <v>0</v>
      </c>
      <c r="DI1026" s="226">
        <v>0</v>
      </c>
      <c r="DJ1026" s="226">
        <v>0</v>
      </c>
      <c r="DK1026" s="226">
        <v>0</v>
      </c>
      <c r="DL1026" s="227">
        <v>0</v>
      </c>
      <c r="DM1026" s="227">
        <v>0</v>
      </c>
      <c r="DN1026" s="227">
        <v>0</v>
      </c>
      <c r="DO1026" s="227">
        <v>0</v>
      </c>
      <c r="DP1026" s="376">
        <f t="shared" si="417"/>
        <v>0</v>
      </c>
      <c r="DQ1026" s="226">
        <f t="shared" si="417"/>
        <v>0</v>
      </c>
      <c r="DR1026" s="226">
        <f t="shared" si="417"/>
        <v>0</v>
      </c>
      <c r="DS1026" s="226">
        <f t="shared" si="414"/>
        <v>0</v>
      </c>
      <c r="DT1026" s="227">
        <f t="shared" si="414"/>
        <v>0</v>
      </c>
      <c r="DU1026" s="227">
        <f t="shared" si="414"/>
        <v>-0.66022069398665195</v>
      </c>
      <c r="DV1026" s="227">
        <f t="shared" si="414"/>
        <v>-1.1504891003379818</v>
      </c>
      <c r="DW1026" s="227">
        <f t="shared" si="414"/>
        <v>-2.8631476416482116E-2</v>
      </c>
      <c r="DX1026" s="377">
        <f t="shared" si="397"/>
        <v>0</v>
      </c>
      <c r="DY1026" s="377">
        <f t="shared" si="397"/>
        <v>0</v>
      </c>
      <c r="DZ1026" s="377">
        <f t="shared" si="397"/>
        <v>0</v>
      </c>
      <c r="EA1026" s="377">
        <f t="shared" si="397"/>
        <v>0</v>
      </c>
      <c r="EB1026" s="378">
        <f t="shared" si="397"/>
        <v>0.44827586206896552</v>
      </c>
      <c r="EC1026" s="378">
        <f t="shared" si="420"/>
        <v>0.45744680851063829</v>
      </c>
      <c r="ED1026" s="378">
        <f t="shared" si="420"/>
        <v>0.44680851063829785</v>
      </c>
      <c r="EE1026" s="378">
        <f t="shared" si="420"/>
        <v>0.44680851063829785</v>
      </c>
      <c r="EG1026" s="226">
        <v>0</v>
      </c>
      <c r="EH1026" s="226">
        <v>0</v>
      </c>
      <c r="EI1026" s="226">
        <v>0</v>
      </c>
      <c r="EJ1026" s="226">
        <v>0</v>
      </c>
      <c r="EK1026" s="226">
        <v>0</v>
      </c>
      <c r="EL1026" s="226">
        <v>0</v>
      </c>
      <c r="EM1026" s="226">
        <v>0</v>
      </c>
      <c r="EN1026" s="379">
        <f t="shared" si="402"/>
        <v>0</v>
      </c>
      <c r="EO1026" s="226">
        <f t="shared" si="403"/>
        <v>0</v>
      </c>
      <c r="EP1026" s="379">
        <f t="shared" si="404"/>
        <v>0</v>
      </c>
      <c r="EQ1026" s="226">
        <f t="shared" si="405"/>
        <v>0</v>
      </c>
      <c r="ER1026" s="226">
        <f t="shared" si="406"/>
        <v>0</v>
      </c>
      <c r="ES1026" s="292"/>
      <c r="ET1026" s="227">
        <v>91</v>
      </c>
      <c r="EU1026" s="227">
        <v>43</v>
      </c>
      <c r="EV1026" s="227">
        <v>48</v>
      </c>
      <c r="EW1026" s="227">
        <v>21</v>
      </c>
      <c r="EX1026" s="227">
        <v>22</v>
      </c>
      <c r="EY1026" s="227">
        <v>892</v>
      </c>
      <c r="EZ1026" s="227">
        <v>805</v>
      </c>
      <c r="FA1026" s="380">
        <f t="shared" si="408"/>
        <v>0.47252747252747251</v>
      </c>
      <c r="FB1026" s="228">
        <f t="shared" si="409"/>
        <v>43.75</v>
      </c>
      <c r="FC1026" s="380">
        <f t="shared" si="410"/>
        <v>0.24175824175824176</v>
      </c>
      <c r="FD1026" s="227">
        <f t="shared" si="411"/>
        <v>24663.677130044842</v>
      </c>
      <c r="FE1026" s="227">
        <f t="shared" si="412"/>
        <v>2173.913043478261</v>
      </c>
      <c r="FF1026" s="227">
        <v>48</v>
      </c>
      <c r="FG1026" s="228">
        <f t="shared" si="399"/>
        <v>50</v>
      </c>
      <c r="FH1026" s="227">
        <v>24</v>
      </c>
      <c r="FI1026" s="227">
        <v>48</v>
      </c>
      <c r="FJ1026" s="227">
        <v>0</v>
      </c>
      <c r="FK1026" s="227">
        <f t="shared" si="400"/>
        <v>24</v>
      </c>
      <c r="FL1026" s="227">
        <v>11</v>
      </c>
      <c r="FM1026" s="227">
        <f t="shared" si="401"/>
        <v>13</v>
      </c>
      <c r="FZ1026" s="229"/>
      <c r="GA1026" s="229"/>
      <c r="GB1026" s="229"/>
      <c r="GC1026" s="229"/>
      <c r="GD1026" s="229"/>
    </row>
    <row r="1027" spans="1:186" s="368" customFormat="1">
      <c r="A1027" s="287" t="s">
        <v>2441</v>
      </c>
      <c r="B1027" s="369" t="s">
        <v>2442</v>
      </c>
      <c r="C1027" s="287" t="s">
        <v>2443</v>
      </c>
      <c r="D1027" s="287" t="s">
        <v>3125</v>
      </c>
      <c r="E1027" s="369" t="s">
        <v>2442</v>
      </c>
      <c r="F1027" s="287">
        <v>1024</v>
      </c>
      <c r="G1027" s="392" t="s">
        <v>2474</v>
      </c>
      <c r="H1027" s="392" t="s">
        <v>2475</v>
      </c>
      <c r="I1027" s="393" t="s">
        <v>2446</v>
      </c>
      <c r="J1027" s="392" t="s">
        <v>2447</v>
      </c>
      <c r="K1027" s="393" t="s">
        <v>1168</v>
      </c>
      <c r="L1027" s="392" t="s">
        <v>2447</v>
      </c>
      <c r="M1027" s="392" t="s">
        <v>3124</v>
      </c>
      <c r="N1027" s="372">
        <v>1</v>
      </c>
      <c r="O1027" s="373">
        <v>780</v>
      </c>
      <c r="P1027" s="373">
        <v>1053</v>
      </c>
      <c r="Q1027" s="373">
        <v>1126</v>
      </c>
      <c r="R1027" s="373">
        <v>1186</v>
      </c>
      <c r="S1027" s="374">
        <v>1058</v>
      </c>
      <c r="T1027" s="374">
        <v>1131</v>
      </c>
      <c r="U1027" s="374">
        <v>1191</v>
      </c>
      <c r="V1027" s="374">
        <v>1247</v>
      </c>
      <c r="W1027" s="373">
        <v>299</v>
      </c>
      <c r="X1027" s="373">
        <v>340</v>
      </c>
      <c r="Y1027" s="373">
        <v>386</v>
      </c>
      <c r="Z1027" s="373">
        <v>406</v>
      </c>
      <c r="AA1027" s="374">
        <v>415</v>
      </c>
      <c r="AB1027" s="374">
        <v>451</v>
      </c>
      <c r="AC1027" s="374">
        <v>475</v>
      </c>
      <c r="AD1027" s="374">
        <v>499</v>
      </c>
      <c r="AE1027" s="373">
        <v>20</v>
      </c>
      <c r="AF1027" s="373">
        <v>22</v>
      </c>
      <c r="AG1027" s="373">
        <v>22</v>
      </c>
      <c r="AH1027" s="373">
        <v>20</v>
      </c>
      <c r="AI1027" s="374">
        <v>19</v>
      </c>
      <c r="AJ1027" s="374">
        <v>20</v>
      </c>
      <c r="AK1027" s="374">
        <v>18</v>
      </c>
      <c r="AL1027" s="374">
        <v>19</v>
      </c>
      <c r="AM1027" s="226">
        <v>481</v>
      </c>
      <c r="AN1027" s="226">
        <v>713</v>
      </c>
      <c r="AO1027" s="226">
        <v>740</v>
      </c>
      <c r="AP1027" s="226">
        <v>779</v>
      </c>
      <c r="AQ1027" s="227">
        <v>643</v>
      </c>
      <c r="AR1027" s="227">
        <v>680</v>
      </c>
      <c r="AS1027" s="227">
        <v>716</v>
      </c>
      <c r="AT1027" s="227">
        <v>748</v>
      </c>
      <c r="AU1027" s="226">
        <v>248</v>
      </c>
      <c r="AV1027" s="226">
        <v>454</v>
      </c>
      <c r="AW1027" s="226">
        <v>484</v>
      </c>
      <c r="AX1027" s="226">
        <v>514</v>
      </c>
      <c r="AY1027" s="227">
        <v>301</v>
      </c>
      <c r="AZ1027" s="227">
        <v>321</v>
      </c>
      <c r="BA1027" s="227">
        <v>341</v>
      </c>
      <c r="BB1027" s="227">
        <v>362</v>
      </c>
      <c r="BC1027" s="226">
        <f t="shared" si="413"/>
        <v>229</v>
      </c>
      <c r="BD1027" s="226">
        <f t="shared" si="413"/>
        <v>232</v>
      </c>
      <c r="BE1027" s="226">
        <f t="shared" si="413"/>
        <v>215</v>
      </c>
      <c r="BF1027" s="226">
        <f t="shared" si="413"/>
        <v>214</v>
      </c>
      <c r="BG1027" s="218">
        <f t="shared" si="413"/>
        <v>318</v>
      </c>
      <c r="BH1027" s="218">
        <f t="shared" si="413"/>
        <v>318</v>
      </c>
      <c r="BI1027" s="218">
        <f t="shared" si="413"/>
        <v>323</v>
      </c>
      <c r="BJ1027" s="218">
        <f t="shared" si="418"/>
        <v>364</v>
      </c>
      <c r="BK1027" s="226">
        <f t="shared" si="416"/>
        <v>4</v>
      </c>
      <c r="BL1027" s="226">
        <f t="shared" si="416"/>
        <v>27</v>
      </c>
      <c r="BM1027" s="226">
        <f t="shared" si="416"/>
        <v>41</v>
      </c>
      <c r="BN1027" s="226">
        <f t="shared" si="416"/>
        <v>51</v>
      </c>
      <c r="BO1027" s="227">
        <f t="shared" si="416"/>
        <v>24</v>
      </c>
      <c r="BP1027" s="227">
        <f t="shared" si="415"/>
        <v>41</v>
      </c>
      <c r="BQ1027" s="227">
        <f t="shared" si="415"/>
        <v>52</v>
      </c>
      <c r="BR1027" s="227">
        <f t="shared" si="415"/>
        <v>22</v>
      </c>
      <c r="BS1027" s="226">
        <v>7</v>
      </c>
      <c r="BT1027" s="226">
        <v>27</v>
      </c>
      <c r="BU1027" s="226">
        <v>41</v>
      </c>
      <c r="BV1027" s="226">
        <v>51</v>
      </c>
      <c r="BW1027" s="227">
        <v>24</v>
      </c>
      <c r="BX1027" s="227">
        <v>41</v>
      </c>
      <c r="BY1027" s="227">
        <v>52</v>
      </c>
      <c r="BZ1027" s="227">
        <v>22</v>
      </c>
      <c r="CA1027" s="226">
        <v>3</v>
      </c>
      <c r="CB1027" s="226">
        <f>IFERROR(VLOOKUP($G1027,[12]ITEM!$B$2:$AC$939,26,0),0)</f>
        <v>0</v>
      </c>
      <c r="CC1027" s="226">
        <f>IFERROR(VLOOKUP($G1027,[12]ITEM!$B$2:$AC$939,27,0),0)</f>
        <v>0</v>
      </c>
      <c r="CD1027" s="226">
        <f>IFERROR(VLOOKUP($G1027,[12]ITEM!$B$2:$AC$939,28,0),0)</f>
        <v>0</v>
      </c>
      <c r="CE1027" s="227">
        <v>0</v>
      </c>
      <c r="CF1027" s="227">
        <v>0</v>
      </c>
      <c r="CG1027" s="227">
        <v>0</v>
      </c>
      <c r="CH1027" s="227">
        <v>0</v>
      </c>
      <c r="CI1027" s="375"/>
      <c r="CJ1027" s="226">
        <f t="shared" si="419"/>
        <v>229</v>
      </c>
      <c r="CK1027" s="226">
        <f t="shared" si="419"/>
        <v>341</v>
      </c>
      <c r="CL1027" s="226">
        <f t="shared" si="419"/>
        <v>373</v>
      </c>
      <c r="CM1027" s="226">
        <f t="shared" si="419"/>
        <v>378</v>
      </c>
      <c r="CN1027" s="227">
        <f t="shared" si="419"/>
        <v>318</v>
      </c>
      <c r="CO1027" s="227">
        <f t="shared" si="419"/>
        <v>342.62369074565743</v>
      </c>
      <c r="CP1027" s="227">
        <f t="shared" si="419"/>
        <v>346.18776027738284</v>
      </c>
      <c r="CQ1027" s="227">
        <f t="shared" si="419"/>
        <v>351.18766265098088</v>
      </c>
      <c r="CR1027" s="226">
        <v>-16</v>
      </c>
      <c r="CS1027" s="226">
        <v>-23</v>
      </c>
      <c r="CT1027" s="226">
        <v>-24</v>
      </c>
      <c r="CU1027" s="226">
        <v>-25</v>
      </c>
      <c r="CV1027" s="227">
        <f t="shared" si="398"/>
        <v>81</v>
      </c>
      <c r="CW1027" s="227">
        <f>CV1027*(1+('[13]GROWTH (YoY)'!AR1027/100))</f>
        <v>85.623690745657427</v>
      </c>
      <c r="CX1027" s="227">
        <f>CW1027*(1+('[13]GROWTH (YoY)'!AS1027/100))</f>
        <v>90.187760277382807</v>
      </c>
      <c r="CY1027" s="227">
        <f>CX1027*(1+('[13]GROWTH (YoY)'!AT1027/100))</f>
        <v>94.187662650980855</v>
      </c>
      <c r="CZ1027" s="226">
        <v>148</v>
      </c>
      <c r="DA1027" s="226">
        <v>194</v>
      </c>
      <c r="DB1027" s="226">
        <v>206</v>
      </c>
      <c r="DC1027" s="226">
        <v>210</v>
      </c>
      <c r="DD1027" s="227">
        <v>73</v>
      </c>
      <c r="DE1027" s="227">
        <v>81</v>
      </c>
      <c r="DF1027" s="227">
        <v>86</v>
      </c>
      <c r="DG1027" s="227">
        <v>87</v>
      </c>
      <c r="DH1027" s="226">
        <v>97</v>
      </c>
      <c r="DI1027" s="226">
        <v>170</v>
      </c>
      <c r="DJ1027" s="226">
        <v>191</v>
      </c>
      <c r="DK1027" s="226">
        <v>193</v>
      </c>
      <c r="DL1027" s="227">
        <v>164</v>
      </c>
      <c r="DM1027" s="227">
        <v>176</v>
      </c>
      <c r="DN1027" s="227">
        <v>170</v>
      </c>
      <c r="DO1027" s="227">
        <v>170</v>
      </c>
      <c r="DP1027" s="376">
        <f t="shared" si="417"/>
        <v>0</v>
      </c>
      <c r="DQ1027" s="226">
        <f t="shared" si="417"/>
        <v>-109</v>
      </c>
      <c r="DR1027" s="226">
        <f t="shared" si="417"/>
        <v>-158</v>
      </c>
      <c r="DS1027" s="226">
        <f t="shared" si="414"/>
        <v>-164</v>
      </c>
      <c r="DT1027" s="227">
        <f t="shared" si="414"/>
        <v>0</v>
      </c>
      <c r="DU1027" s="227">
        <f t="shared" si="414"/>
        <v>-24.623690745657427</v>
      </c>
      <c r="DV1027" s="227">
        <f t="shared" si="414"/>
        <v>-23.187760277382836</v>
      </c>
      <c r="DW1027" s="227">
        <f t="shared" si="414"/>
        <v>12.812337349019117</v>
      </c>
      <c r="DX1027" s="377">
        <f t="shared" si="397"/>
        <v>0.38333333333333336</v>
      </c>
      <c r="DY1027" s="377">
        <f t="shared" si="397"/>
        <v>0.32288698955365625</v>
      </c>
      <c r="DZ1027" s="377">
        <f t="shared" si="397"/>
        <v>0.34280639431616339</v>
      </c>
      <c r="EA1027" s="377">
        <f t="shared" si="397"/>
        <v>0.34232715008431702</v>
      </c>
      <c r="EB1027" s="378">
        <f t="shared" si="397"/>
        <v>0.39224952741020797</v>
      </c>
      <c r="EC1027" s="378">
        <f t="shared" si="420"/>
        <v>0.39876215738284704</v>
      </c>
      <c r="ED1027" s="378">
        <f t="shared" si="420"/>
        <v>0.39882451721242651</v>
      </c>
      <c r="EE1027" s="378">
        <f t="shared" si="420"/>
        <v>0.40016038492381717</v>
      </c>
      <c r="EG1027" s="226">
        <v>820</v>
      </c>
      <c r="EH1027" s="226">
        <v>249</v>
      </c>
      <c r="EI1027" s="226">
        <v>571</v>
      </c>
      <c r="EJ1027" s="226">
        <v>253</v>
      </c>
      <c r="EK1027" s="226">
        <v>297</v>
      </c>
      <c r="EL1027" s="226">
        <v>12104</v>
      </c>
      <c r="EM1027" s="226">
        <v>11102</v>
      </c>
      <c r="EN1027" s="379">
        <f t="shared" si="402"/>
        <v>0.30365853658536585</v>
      </c>
      <c r="EO1027" s="226">
        <f t="shared" si="403"/>
        <v>44.308231173380037</v>
      </c>
      <c r="EP1027" s="379">
        <f t="shared" si="404"/>
        <v>0.3621951219512195</v>
      </c>
      <c r="EQ1027" s="226">
        <f t="shared" si="405"/>
        <v>24537.343027098479</v>
      </c>
      <c r="ER1027" s="226">
        <f t="shared" si="406"/>
        <v>1899.0572269260792</v>
      </c>
      <c r="ES1027" s="292"/>
      <c r="ET1027" s="227">
        <v>1138</v>
      </c>
      <c r="EU1027" s="227">
        <v>542</v>
      </c>
      <c r="EV1027" s="227">
        <v>596</v>
      </c>
      <c r="EW1027" s="227">
        <v>301</v>
      </c>
      <c r="EX1027" s="227">
        <v>726</v>
      </c>
      <c r="EY1027" s="227">
        <v>10970</v>
      </c>
      <c r="EZ1027" s="227">
        <v>10193</v>
      </c>
      <c r="FA1027" s="380">
        <f t="shared" si="408"/>
        <v>0.47627416520210897</v>
      </c>
      <c r="FB1027" s="228">
        <f t="shared" si="409"/>
        <v>50.503355704697981</v>
      </c>
      <c r="FC1027" s="380">
        <f t="shared" si="410"/>
        <v>0.63796133567662561</v>
      </c>
      <c r="FD1027" s="227">
        <f t="shared" si="411"/>
        <v>66180.492251595264</v>
      </c>
      <c r="FE1027" s="227">
        <f t="shared" si="412"/>
        <v>2460.8391379705026</v>
      </c>
      <c r="FF1027" s="227">
        <v>596</v>
      </c>
      <c r="FG1027" s="228">
        <f t="shared" si="399"/>
        <v>63.590604026845639</v>
      </c>
      <c r="FH1027" s="227">
        <v>379</v>
      </c>
      <c r="FI1027" s="227">
        <v>596</v>
      </c>
      <c r="FJ1027" s="227">
        <v>9</v>
      </c>
      <c r="FK1027" s="227">
        <f t="shared" si="400"/>
        <v>208</v>
      </c>
      <c r="FL1027" s="227">
        <v>140</v>
      </c>
      <c r="FM1027" s="227">
        <f t="shared" si="401"/>
        <v>68</v>
      </c>
      <c r="FZ1027" s="229"/>
      <c r="GA1027" s="229"/>
      <c r="GB1027" s="229"/>
      <c r="GC1027" s="229"/>
      <c r="GD1027" s="229"/>
    </row>
    <row r="1028" spans="1:186" s="368" customFormat="1">
      <c r="A1028" s="287" t="s">
        <v>2441</v>
      </c>
      <c r="B1028" s="369" t="s">
        <v>2442</v>
      </c>
      <c r="C1028" s="287" t="s">
        <v>2443</v>
      </c>
      <c r="D1028" s="287" t="s">
        <v>3125</v>
      </c>
      <c r="E1028" s="369" t="s">
        <v>2442</v>
      </c>
      <c r="F1028" s="287">
        <v>1025</v>
      </c>
      <c r="G1028" s="392" t="s">
        <v>2476</v>
      </c>
      <c r="H1028" s="392" t="s">
        <v>2477</v>
      </c>
      <c r="I1028" s="393" t="s">
        <v>2446</v>
      </c>
      <c r="J1028" s="392" t="s">
        <v>2447</v>
      </c>
      <c r="K1028" s="393" t="s">
        <v>1168</v>
      </c>
      <c r="L1028" s="392" t="s">
        <v>2447</v>
      </c>
      <c r="M1028" s="392" t="s">
        <v>3124</v>
      </c>
      <c r="N1028" s="372">
        <v>1</v>
      </c>
      <c r="O1028" s="373">
        <v>0</v>
      </c>
      <c r="P1028" s="373"/>
      <c r="Q1028" s="373"/>
      <c r="R1028" s="373"/>
      <c r="S1028" s="374">
        <v>203</v>
      </c>
      <c r="T1028" s="374">
        <v>221</v>
      </c>
      <c r="U1028" s="374">
        <v>221</v>
      </c>
      <c r="V1028" s="374">
        <v>221</v>
      </c>
      <c r="W1028" s="373">
        <v>0</v>
      </c>
      <c r="X1028" s="373"/>
      <c r="Y1028" s="373"/>
      <c r="Z1028" s="373"/>
      <c r="AA1028" s="374">
        <v>99</v>
      </c>
      <c r="AB1028" s="374">
        <v>108</v>
      </c>
      <c r="AC1028" s="374">
        <v>105</v>
      </c>
      <c r="AD1028" s="374">
        <v>105</v>
      </c>
      <c r="AE1028" s="373">
        <v>0</v>
      </c>
      <c r="AF1028" s="373"/>
      <c r="AG1028" s="373"/>
      <c r="AH1028" s="373"/>
      <c r="AI1028" s="374">
        <v>3</v>
      </c>
      <c r="AJ1028" s="374">
        <v>3</v>
      </c>
      <c r="AK1028" s="374">
        <v>3</v>
      </c>
      <c r="AL1028" s="374">
        <v>3</v>
      </c>
      <c r="AM1028" s="226">
        <v>0</v>
      </c>
      <c r="AN1028" s="226">
        <v>0</v>
      </c>
      <c r="AO1028" s="226">
        <v>0</v>
      </c>
      <c r="AP1028" s="226">
        <v>0</v>
      </c>
      <c r="AQ1028" s="227">
        <v>104</v>
      </c>
      <c r="AR1028" s="227">
        <v>113</v>
      </c>
      <c r="AS1028" s="227">
        <v>116</v>
      </c>
      <c r="AT1028" s="227">
        <v>116</v>
      </c>
      <c r="AU1028" s="226">
        <v>0</v>
      </c>
      <c r="AV1028" s="226">
        <v>0</v>
      </c>
      <c r="AW1028" s="226">
        <v>0</v>
      </c>
      <c r="AX1028" s="226">
        <v>0</v>
      </c>
      <c r="AY1028" s="227">
        <v>57</v>
      </c>
      <c r="AZ1028" s="227">
        <v>63</v>
      </c>
      <c r="BA1028" s="227">
        <v>65</v>
      </c>
      <c r="BB1028" s="227">
        <v>65</v>
      </c>
      <c r="BC1028" s="226">
        <f t="shared" si="413"/>
        <v>0</v>
      </c>
      <c r="BD1028" s="226">
        <f t="shared" si="413"/>
        <v>0</v>
      </c>
      <c r="BE1028" s="226">
        <f t="shared" si="413"/>
        <v>0</v>
      </c>
      <c r="BF1028" s="226">
        <f t="shared" si="413"/>
        <v>0</v>
      </c>
      <c r="BG1028" s="218">
        <f t="shared" si="413"/>
        <v>41</v>
      </c>
      <c r="BH1028" s="218">
        <f t="shared" si="413"/>
        <v>39</v>
      </c>
      <c r="BI1028" s="218">
        <f t="shared" si="413"/>
        <v>42</v>
      </c>
      <c r="BJ1028" s="218">
        <f t="shared" si="418"/>
        <v>46</v>
      </c>
      <c r="BK1028" s="226">
        <f t="shared" si="416"/>
        <v>0</v>
      </c>
      <c r="BL1028" s="226">
        <f t="shared" si="416"/>
        <v>0</v>
      </c>
      <c r="BM1028" s="226">
        <f t="shared" si="416"/>
        <v>0</v>
      </c>
      <c r="BN1028" s="226">
        <f t="shared" si="416"/>
        <v>0</v>
      </c>
      <c r="BO1028" s="227">
        <f t="shared" si="416"/>
        <v>6</v>
      </c>
      <c r="BP1028" s="227">
        <f t="shared" si="415"/>
        <v>11</v>
      </c>
      <c r="BQ1028" s="227">
        <f t="shared" si="415"/>
        <v>9</v>
      </c>
      <c r="BR1028" s="227">
        <f t="shared" si="415"/>
        <v>5</v>
      </c>
      <c r="BS1028" s="226">
        <v>0</v>
      </c>
      <c r="BT1028" s="226">
        <v>0</v>
      </c>
      <c r="BU1028" s="226">
        <v>0</v>
      </c>
      <c r="BV1028" s="226">
        <v>0</v>
      </c>
      <c r="BW1028" s="227">
        <v>6</v>
      </c>
      <c r="BX1028" s="227">
        <v>11</v>
      </c>
      <c r="BY1028" s="227">
        <v>9</v>
      </c>
      <c r="BZ1028" s="227">
        <v>5</v>
      </c>
      <c r="CA1028" s="226">
        <v>0</v>
      </c>
      <c r="CB1028" s="226">
        <f>IFERROR(VLOOKUP($G1028,[12]ITEM!$B$2:$AC$939,26,0),0)</f>
        <v>0</v>
      </c>
      <c r="CC1028" s="226">
        <f>IFERROR(VLOOKUP($G1028,[12]ITEM!$B$2:$AC$939,27,0),0)</f>
        <v>0</v>
      </c>
      <c r="CD1028" s="226">
        <f>IFERROR(VLOOKUP($G1028,[12]ITEM!$B$2:$AC$939,28,0),0)</f>
        <v>0</v>
      </c>
      <c r="CE1028" s="227">
        <v>0</v>
      </c>
      <c r="CF1028" s="227">
        <v>0</v>
      </c>
      <c r="CG1028" s="227">
        <v>0</v>
      </c>
      <c r="CH1028" s="227">
        <v>0</v>
      </c>
      <c r="CI1028" s="375"/>
      <c r="CJ1028" s="226">
        <f t="shared" si="419"/>
        <v>0</v>
      </c>
      <c r="CK1028" s="226">
        <f t="shared" si="419"/>
        <v>0</v>
      </c>
      <c r="CL1028" s="226">
        <f t="shared" si="419"/>
        <v>0</v>
      </c>
      <c r="CM1028" s="226">
        <f t="shared" si="419"/>
        <v>0</v>
      </c>
      <c r="CN1028" s="227">
        <f t="shared" si="419"/>
        <v>41</v>
      </c>
      <c r="CO1028" s="227">
        <f t="shared" si="419"/>
        <v>44.145200466274048</v>
      </c>
      <c r="CP1028" s="227">
        <f t="shared" si="419"/>
        <v>46.216858743869025</v>
      </c>
      <c r="CQ1028" s="227">
        <f t="shared" si="419"/>
        <v>46.007107864216216</v>
      </c>
      <c r="CR1028" s="226">
        <v>0</v>
      </c>
      <c r="CS1028" s="226"/>
      <c r="CT1028" s="226"/>
      <c r="CU1028" s="226"/>
      <c r="CV1028" s="227">
        <f t="shared" si="398"/>
        <v>36</v>
      </c>
      <c r="CW1028" s="227">
        <f>CV1028*(1+('[13]GROWTH (YoY)'!AR1028/100))</f>
        <v>39.145200466274048</v>
      </c>
      <c r="CX1028" s="227">
        <f>CW1028*(1+('[13]GROWTH (YoY)'!AS1028/100))</f>
        <v>40.216858743869025</v>
      </c>
      <c r="CY1028" s="227">
        <f>CX1028*(1+('[13]GROWTH (YoY)'!AT1028/100))</f>
        <v>40.007107864216216</v>
      </c>
      <c r="CZ1028" s="226">
        <v>0</v>
      </c>
      <c r="DA1028" s="226">
        <v>0</v>
      </c>
      <c r="DB1028" s="226">
        <v>0</v>
      </c>
      <c r="DC1028" s="226">
        <v>0</v>
      </c>
      <c r="DD1028" s="227">
        <v>5</v>
      </c>
      <c r="DE1028" s="227">
        <v>5</v>
      </c>
      <c r="DF1028" s="227">
        <v>6</v>
      </c>
      <c r="DG1028" s="227">
        <v>6</v>
      </c>
      <c r="DH1028" s="226">
        <v>0</v>
      </c>
      <c r="DI1028" s="226">
        <v>0</v>
      </c>
      <c r="DJ1028" s="226">
        <v>0</v>
      </c>
      <c r="DK1028" s="226">
        <v>0</v>
      </c>
      <c r="DL1028" s="227">
        <v>0</v>
      </c>
      <c r="DM1028" s="227">
        <v>0</v>
      </c>
      <c r="DN1028" s="227">
        <v>0</v>
      </c>
      <c r="DO1028" s="227">
        <v>0</v>
      </c>
      <c r="DP1028" s="376">
        <f t="shared" si="417"/>
        <v>0</v>
      </c>
      <c r="DQ1028" s="226">
        <f t="shared" si="417"/>
        <v>0</v>
      </c>
      <c r="DR1028" s="226">
        <f t="shared" si="417"/>
        <v>0</v>
      </c>
      <c r="DS1028" s="226">
        <f t="shared" si="414"/>
        <v>0</v>
      </c>
      <c r="DT1028" s="227">
        <f t="shared" si="414"/>
        <v>0</v>
      </c>
      <c r="DU1028" s="227">
        <f t="shared" si="414"/>
        <v>-5.1452004662740478</v>
      </c>
      <c r="DV1028" s="227">
        <f t="shared" si="414"/>
        <v>-4.2168587438690253</v>
      </c>
      <c r="DW1028" s="227">
        <f t="shared" si="414"/>
        <v>-7.1078642162163419E-3</v>
      </c>
      <c r="DX1028" s="377">
        <f t="shared" ref="DX1028:EB1078" si="421">IFERROR(W1028/O1028,0)</f>
        <v>0</v>
      </c>
      <c r="DY1028" s="377">
        <f t="shared" si="421"/>
        <v>0</v>
      </c>
      <c r="DZ1028" s="377">
        <f t="shared" si="421"/>
        <v>0</v>
      </c>
      <c r="EA1028" s="377">
        <f t="shared" si="421"/>
        <v>0</v>
      </c>
      <c r="EB1028" s="378">
        <f t="shared" si="421"/>
        <v>0.48768472906403942</v>
      </c>
      <c r="EC1028" s="378">
        <f t="shared" si="420"/>
        <v>0.48868778280542985</v>
      </c>
      <c r="ED1028" s="378">
        <f t="shared" si="420"/>
        <v>0.47511312217194568</v>
      </c>
      <c r="EE1028" s="378">
        <f t="shared" si="420"/>
        <v>0.47511312217194568</v>
      </c>
      <c r="EG1028" s="226">
        <v>0</v>
      </c>
      <c r="EH1028" s="226">
        <v>0</v>
      </c>
      <c r="EI1028" s="226">
        <v>0</v>
      </c>
      <c r="EJ1028" s="226">
        <v>0</v>
      </c>
      <c r="EK1028" s="226">
        <v>0</v>
      </c>
      <c r="EL1028" s="226">
        <v>0</v>
      </c>
      <c r="EM1028" s="226">
        <v>0</v>
      </c>
      <c r="EN1028" s="379">
        <f t="shared" si="402"/>
        <v>0</v>
      </c>
      <c r="EO1028" s="226">
        <f t="shared" si="403"/>
        <v>0</v>
      </c>
      <c r="EP1028" s="379">
        <f t="shared" si="404"/>
        <v>0</v>
      </c>
      <c r="EQ1028" s="226">
        <f t="shared" si="405"/>
        <v>0</v>
      </c>
      <c r="ER1028" s="226">
        <f t="shared" si="406"/>
        <v>0</v>
      </c>
      <c r="ES1028" s="292"/>
      <c r="ET1028" s="227">
        <v>216</v>
      </c>
      <c r="EU1028" s="227">
        <v>108</v>
      </c>
      <c r="EV1028" s="227">
        <v>108</v>
      </c>
      <c r="EW1028" s="227">
        <v>57</v>
      </c>
      <c r="EX1028" s="227">
        <v>104</v>
      </c>
      <c r="EY1028" s="227">
        <v>1749</v>
      </c>
      <c r="EZ1028" s="227">
        <v>1681</v>
      </c>
      <c r="FA1028" s="380">
        <f t="shared" si="408"/>
        <v>0.5</v>
      </c>
      <c r="FB1028" s="228">
        <f t="shared" si="409"/>
        <v>52.777777777777779</v>
      </c>
      <c r="FC1028" s="380">
        <f t="shared" si="410"/>
        <v>0.48148148148148145</v>
      </c>
      <c r="FD1028" s="227">
        <f t="shared" si="411"/>
        <v>59462.550028587764</v>
      </c>
      <c r="FE1028" s="227">
        <f t="shared" si="412"/>
        <v>2825.6989886972042</v>
      </c>
      <c r="FF1028" s="227">
        <v>108</v>
      </c>
      <c r="FG1028" s="228">
        <f t="shared" si="399"/>
        <v>63.888888888888886</v>
      </c>
      <c r="FH1028" s="227">
        <v>69</v>
      </c>
      <c r="FI1028" s="227">
        <v>108</v>
      </c>
      <c r="FJ1028" s="227">
        <v>1</v>
      </c>
      <c r="FK1028" s="227">
        <f t="shared" si="400"/>
        <v>38</v>
      </c>
      <c r="FL1028" s="227">
        <v>27</v>
      </c>
      <c r="FM1028" s="227">
        <f t="shared" si="401"/>
        <v>11</v>
      </c>
      <c r="FZ1028" s="229"/>
      <c r="GA1028" s="229"/>
      <c r="GB1028" s="229"/>
      <c r="GC1028" s="229"/>
      <c r="GD1028" s="229"/>
    </row>
    <row r="1029" spans="1:186" s="368" customFormat="1">
      <c r="A1029" s="355" t="s">
        <v>2478</v>
      </c>
      <c r="B1029" s="356" t="s">
        <v>2479</v>
      </c>
      <c r="C1029" s="355" t="s">
        <v>2480</v>
      </c>
      <c r="D1029" s="355" t="s">
        <v>3125</v>
      </c>
      <c r="E1029" s="356" t="s">
        <v>2481</v>
      </c>
      <c r="F1029" s="355">
        <v>1026</v>
      </c>
      <c r="G1029" s="389" t="s">
        <v>2482</v>
      </c>
      <c r="H1029" s="389" t="s">
        <v>2483</v>
      </c>
      <c r="I1029" s="408" t="s">
        <v>2484</v>
      </c>
      <c r="J1029" s="389" t="s">
        <v>2485</v>
      </c>
      <c r="K1029" s="408" t="s">
        <v>1178</v>
      </c>
      <c r="L1029" s="389" t="s">
        <v>2485</v>
      </c>
      <c r="M1029" s="389" t="s">
        <v>3124</v>
      </c>
      <c r="N1029" s="360">
        <v>1</v>
      </c>
      <c r="O1029" s="361">
        <v>5995</v>
      </c>
      <c r="P1029" s="361">
        <v>8978</v>
      </c>
      <c r="Q1029" s="361">
        <v>9850</v>
      </c>
      <c r="R1029" s="361">
        <v>10828</v>
      </c>
      <c r="S1029" s="362">
        <v>9007</v>
      </c>
      <c r="T1029" s="362">
        <v>9887</v>
      </c>
      <c r="U1029" s="362">
        <v>10898</v>
      </c>
      <c r="V1029" s="362">
        <v>12002</v>
      </c>
      <c r="W1029" s="361">
        <v>3561</v>
      </c>
      <c r="X1029" s="361">
        <v>5228</v>
      </c>
      <c r="Y1029" s="361">
        <v>5736</v>
      </c>
      <c r="Z1029" s="361">
        <v>6306</v>
      </c>
      <c r="AA1029" s="362">
        <v>5058</v>
      </c>
      <c r="AB1029" s="362">
        <v>5558</v>
      </c>
      <c r="AC1029" s="362">
        <v>6232</v>
      </c>
      <c r="AD1029" s="362">
        <v>6856</v>
      </c>
      <c r="AE1029" s="361">
        <v>51</v>
      </c>
      <c r="AF1029" s="361">
        <v>64</v>
      </c>
      <c r="AG1029" s="361">
        <v>63</v>
      </c>
      <c r="AH1029" s="361">
        <v>67</v>
      </c>
      <c r="AI1029" s="362">
        <v>67</v>
      </c>
      <c r="AJ1029" s="362">
        <v>66</v>
      </c>
      <c r="AK1029" s="362">
        <v>69</v>
      </c>
      <c r="AL1029" s="362">
        <v>79</v>
      </c>
      <c r="AM1029" s="225">
        <v>2434</v>
      </c>
      <c r="AN1029" s="225">
        <v>3750</v>
      </c>
      <c r="AO1029" s="225">
        <v>4114</v>
      </c>
      <c r="AP1029" s="225">
        <v>4522</v>
      </c>
      <c r="AQ1029" s="223">
        <v>3949</v>
      </c>
      <c r="AR1029" s="223">
        <v>4329</v>
      </c>
      <c r="AS1029" s="223">
        <v>4666</v>
      </c>
      <c r="AT1029" s="223">
        <v>5146</v>
      </c>
      <c r="AU1029" s="225">
        <v>1321</v>
      </c>
      <c r="AV1029" s="225">
        <v>2408</v>
      </c>
      <c r="AW1029" s="225">
        <v>2646</v>
      </c>
      <c r="AX1029" s="225">
        <v>2913</v>
      </c>
      <c r="AY1029" s="223">
        <v>2342</v>
      </c>
      <c r="AZ1029" s="223">
        <v>2741</v>
      </c>
      <c r="BA1029" s="223">
        <v>2981</v>
      </c>
      <c r="BB1029" s="223">
        <v>3287</v>
      </c>
      <c r="BC1029" s="225">
        <f t="shared" si="413"/>
        <v>1094</v>
      </c>
      <c r="BD1029" s="225">
        <f t="shared" si="413"/>
        <v>1294</v>
      </c>
      <c r="BE1029" s="225">
        <f t="shared" si="413"/>
        <v>1417</v>
      </c>
      <c r="BF1029" s="225">
        <f t="shared" si="413"/>
        <v>1558</v>
      </c>
      <c r="BG1029" s="223">
        <f t="shared" si="413"/>
        <v>1559</v>
      </c>
      <c r="BH1029" s="223">
        <f t="shared" si="413"/>
        <v>1528</v>
      </c>
      <c r="BI1029" s="223">
        <f t="shared" si="413"/>
        <v>1624</v>
      </c>
      <c r="BJ1029" s="223">
        <f t="shared" si="418"/>
        <v>1812</v>
      </c>
      <c r="BK1029" s="225">
        <f t="shared" si="416"/>
        <v>19</v>
      </c>
      <c r="BL1029" s="225">
        <f t="shared" si="416"/>
        <v>48</v>
      </c>
      <c r="BM1029" s="225">
        <f t="shared" si="416"/>
        <v>51</v>
      </c>
      <c r="BN1029" s="225">
        <f t="shared" si="416"/>
        <v>51</v>
      </c>
      <c r="BO1029" s="223">
        <f t="shared" si="416"/>
        <v>48</v>
      </c>
      <c r="BP1029" s="223">
        <f t="shared" si="415"/>
        <v>60</v>
      </c>
      <c r="BQ1029" s="223">
        <f t="shared" si="415"/>
        <v>61</v>
      </c>
      <c r="BR1029" s="223">
        <f t="shared" si="415"/>
        <v>47</v>
      </c>
      <c r="BS1029" s="225">
        <v>26</v>
      </c>
      <c r="BT1029" s="225">
        <v>48</v>
      </c>
      <c r="BU1029" s="225">
        <v>51</v>
      </c>
      <c r="BV1029" s="225">
        <v>51</v>
      </c>
      <c r="BW1029" s="223">
        <v>48</v>
      </c>
      <c r="BX1029" s="223">
        <v>60</v>
      </c>
      <c r="BY1029" s="223">
        <v>61</v>
      </c>
      <c r="BZ1029" s="223">
        <v>47</v>
      </c>
      <c r="CA1029" s="225">
        <v>7</v>
      </c>
      <c r="CB1029" s="225">
        <f>IFERROR(VLOOKUP($G1029,[12]ITEM!$B$2:$AC$939,26,0),0)</f>
        <v>0</v>
      </c>
      <c r="CC1029" s="225">
        <f>IFERROR(VLOOKUP($G1029,[12]ITEM!$B$2:$AC$939,27,0),0)</f>
        <v>0</v>
      </c>
      <c r="CD1029" s="225">
        <f>IFERROR(VLOOKUP($G1029,[12]ITEM!$B$2:$AC$939,28,0),0)</f>
        <v>0</v>
      </c>
      <c r="CE1029" s="223">
        <v>0</v>
      </c>
      <c r="CF1029" s="223">
        <v>0</v>
      </c>
      <c r="CG1029" s="223">
        <v>0</v>
      </c>
      <c r="CH1029" s="223">
        <v>0</v>
      </c>
      <c r="CI1029" s="363"/>
      <c r="CJ1029" s="225">
        <f t="shared" si="419"/>
        <v>1094</v>
      </c>
      <c r="CK1029" s="225">
        <f t="shared" si="419"/>
        <v>1835</v>
      </c>
      <c r="CL1029" s="225">
        <f t="shared" si="419"/>
        <v>1995</v>
      </c>
      <c r="CM1029" s="225">
        <f t="shared" si="419"/>
        <v>2172</v>
      </c>
      <c r="CN1029" s="223">
        <f t="shared" si="419"/>
        <v>1559</v>
      </c>
      <c r="CO1029" s="223">
        <f t="shared" si="419"/>
        <v>1667.5595346011603</v>
      </c>
      <c r="CP1029" s="223">
        <f t="shared" si="419"/>
        <v>1789.5598955606652</v>
      </c>
      <c r="CQ1029" s="223">
        <f t="shared" si="419"/>
        <v>1927.9603376130258</v>
      </c>
      <c r="CR1029" s="225">
        <v>728</v>
      </c>
      <c r="CS1029" s="225">
        <v>1122</v>
      </c>
      <c r="CT1029" s="225">
        <v>1231</v>
      </c>
      <c r="CU1029" s="225">
        <v>1353</v>
      </c>
      <c r="CV1029" s="223">
        <f t="shared" ref="CV1029:CV1092" si="422">AQ1029-AY1029-BO1029-DD1029-DL1029</f>
        <v>867</v>
      </c>
      <c r="CW1029" s="223">
        <f>CV1029*(1+('[13]GROWTH (YoY)'!AR1029/100))</f>
        <v>950.55953460116029</v>
      </c>
      <c r="CX1029" s="223">
        <f>CW1029*(1+('[13]GROWTH (YoY)'!AS1029/100))</f>
        <v>1024.5598955606652</v>
      </c>
      <c r="CY1029" s="223">
        <f>CX1029*(1+('[13]GROWTH (YoY)'!AT1029/100))</f>
        <v>1129.9603376130258</v>
      </c>
      <c r="CZ1029" s="225">
        <v>0</v>
      </c>
      <c r="DA1029" s="225">
        <v>0</v>
      </c>
      <c r="DB1029" s="225">
        <v>0</v>
      </c>
      <c r="DC1029" s="225">
        <v>0</v>
      </c>
      <c r="DD1029" s="223">
        <v>0</v>
      </c>
      <c r="DE1029" s="223">
        <v>0</v>
      </c>
      <c r="DF1029" s="223">
        <v>0</v>
      </c>
      <c r="DG1029" s="223">
        <v>0</v>
      </c>
      <c r="DH1029" s="225">
        <v>366</v>
      </c>
      <c r="DI1029" s="225">
        <v>713</v>
      </c>
      <c r="DJ1029" s="225">
        <v>764</v>
      </c>
      <c r="DK1029" s="225">
        <v>819</v>
      </c>
      <c r="DL1029" s="223">
        <v>692</v>
      </c>
      <c r="DM1029" s="223">
        <v>717</v>
      </c>
      <c r="DN1029" s="223">
        <v>765</v>
      </c>
      <c r="DO1029" s="223">
        <v>798</v>
      </c>
      <c r="DP1029" s="364">
        <f t="shared" si="417"/>
        <v>0</v>
      </c>
      <c r="DQ1029" s="225">
        <f t="shared" si="417"/>
        <v>-541</v>
      </c>
      <c r="DR1029" s="225">
        <f t="shared" si="417"/>
        <v>-578</v>
      </c>
      <c r="DS1029" s="225">
        <f t="shared" si="414"/>
        <v>-614</v>
      </c>
      <c r="DT1029" s="223">
        <f t="shared" si="414"/>
        <v>0</v>
      </c>
      <c r="DU1029" s="223">
        <f t="shared" si="414"/>
        <v>-139.55953460116029</v>
      </c>
      <c r="DV1029" s="223">
        <f t="shared" si="414"/>
        <v>-165.55989556066515</v>
      </c>
      <c r="DW1029" s="223">
        <f t="shared" si="414"/>
        <v>-115.96033761302579</v>
      </c>
      <c r="DX1029" s="390">
        <f t="shared" si="421"/>
        <v>0.59399499582985826</v>
      </c>
      <c r="DY1029" s="390">
        <f t="shared" si="421"/>
        <v>0.58231231900200486</v>
      </c>
      <c r="DZ1029" s="390">
        <f t="shared" si="421"/>
        <v>0.58233502538071069</v>
      </c>
      <c r="EA1029" s="390">
        <f t="shared" si="421"/>
        <v>0.58237901736239384</v>
      </c>
      <c r="EB1029" s="391">
        <f t="shared" si="421"/>
        <v>0.56156322859997776</v>
      </c>
      <c r="EC1029" s="391">
        <f t="shared" si="420"/>
        <v>0.56215232122989789</v>
      </c>
      <c r="ED1029" s="391">
        <f t="shared" si="420"/>
        <v>0.57184804551293811</v>
      </c>
      <c r="EE1029" s="391">
        <f t="shared" si="420"/>
        <v>0.57123812697883691</v>
      </c>
      <c r="EF1029" s="367"/>
      <c r="EG1029" s="225">
        <v>5995</v>
      </c>
      <c r="EH1029" s="225">
        <v>3538</v>
      </c>
      <c r="EI1029" s="225">
        <v>2457</v>
      </c>
      <c r="EJ1029" s="225">
        <v>1333</v>
      </c>
      <c r="EK1029" s="225">
        <v>3648</v>
      </c>
      <c r="EL1029" s="225">
        <v>37273</v>
      </c>
      <c r="EM1029" s="225">
        <v>37214</v>
      </c>
      <c r="EN1029" s="365">
        <f t="shared" si="402"/>
        <v>0.59015846538782324</v>
      </c>
      <c r="EO1029" s="225">
        <f t="shared" si="403"/>
        <v>54.253154253154257</v>
      </c>
      <c r="EP1029" s="365">
        <f t="shared" si="404"/>
        <v>0.60850708924103425</v>
      </c>
      <c r="EQ1029" s="225">
        <f t="shared" si="405"/>
        <v>97872.454591795671</v>
      </c>
      <c r="ER1029" s="225">
        <f t="shared" si="406"/>
        <v>2984.9877286325936</v>
      </c>
      <c r="ES1029" s="225"/>
      <c r="ET1029" s="223">
        <v>9007</v>
      </c>
      <c r="EU1029" s="223">
        <v>5184</v>
      </c>
      <c r="EV1029" s="223">
        <v>3823</v>
      </c>
      <c r="EW1029" s="223">
        <v>2170</v>
      </c>
      <c r="EX1029" s="223">
        <v>5506</v>
      </c>
      <c r="EY1029" s="223">
        <v>46362</v>
      </c>
      <c r="EZ1029" s="223">
        <v>46329</v>
      </c>
      <c r="FA1029" s="366">
        <f t="shared" si="408"/>
        <v>0.57555234817364276</v>
      </c>
      <c r="FB1029" s="224">
        <f t="shared" si="409"/>
        <v>56.761705466910804</v>
      </c>
      <c r="FC1029" s="366">
        <f t="shared" si="410"/>
        <v>0.61130232041745314</v>
      </c>
      <c r="FD1029" s="223">
        <f t="shared" si="411"/>
        <v>118761.0543117208</v>
      </c>
      <c r="FE1029" s="223">
        <f t="shared" si="412"/>
        <v>3903.2427493218788</v>
      </c>
      <c r="FF1029" s="223">
        <v>3823</v>
      </c>
      <c r="FG1029" s="224">
        <f t="shared" ref="FG1029:FG1092" si="423">IFERROR((FH1029/FF1029)*100,0)</f>
        <v>64.216583834684798</v>
      </c>
      <c r="FH1029" s="223">
        <v>2455</v>
      </c>
      <c r="FI1029" s="223">
        <v>3823</v>
      </c>
      <c r="FJ1029" s="223">
        <v>42</v>
      </c>
      <c r="FK1029" s="223">
        <f t="shared" si="400"/>
        <v>1326</v>
      </c>
      <c r="FL1029" s="223">
        <v>457</v>
      </c>
      <c r="FM1029" s="223">
        <f t="shared" si="401"/>
        <v>869</v>
      </c>
      <c r="FZ1029" s="229"/>
      <c r="GA1029" s="229"/>
      <c r="GB1029" s="229"/>
      <c r="GC1029" s="229"/>
      <c r="GD1029" s="229"/>
    </row>
    <row r="1030" spans="1:186" s="368" customFormat="1">
      <c r="A1030" s="287" t="s">
        <v>2478</v>
      </c>
      <c r="B1030" s="369" t="s">
        <v>2479</v>
      </c>
      <c r="C1030" s="287" t="s">
        <v>2480</v>
      </c>
      <c r="D1030" s="287" t="s">
        <v>3125</v>
      </c>
      <c r="E1030" s="369" t="s">
        <v>2481</v>
      </c>
      <c r="F1030" s="287">
        <v>1027</v>
      </c>
      <c r="G1030" s="392" t="s">
        <v>2486</v>
      </c>
      <c r="H1030" s="392" t="s">
        <v>2487</v>
      </c>
      <c r="I1030" s="393" t="s">
        <v>2484</v>
      </c>
      <c r="J1030" s="392" t="s">
        <v>2485</v>
      </c>
      <c r="K1030" s="393" t="s">
        <v>1178</v>
      </c>
      <c r="L1030" s="392" t="s">
        <v>2485</v>
      </c>
      <c r="M1030" s="392" t="s">
        <v>3124</v>
      </c>
      <c r="N1030" s="372">
        <v>1</v>
      </c>
      <c r="O1030" s="373">
        <v>14</v>
      </c>
      <c r="P1030" s="373">
        <v>21</v>
      </c>
      <c r="Q1030" s="373">
        <v>23</v>
      </c>
      <c r="R1030" s="373">
        <v>25</v>
      </c>
      <c r="S1030" s="374">
        <v>21</v>
      </c>
      <c r="T1030" s="374">
        <v>23</v>
      </c>
      <c r="U1030" s="374">
        <v>25</v>
      </c>
      <c r="V1030" s="374">
        <v>26</v>
      </c>
      <c r="W1030" s="373">
        <v>5</v>
      </c>
      <c r="X1030" s="373">
        <v>8</v>
      </c>
      <c r="Y1030" s="373">
        <v>9</v>
      </c>
      <c r="Z1030" s="373">
        <v>9</v>
      </c>
      <c r="AA1030" s="374">
        <v>8</v>
      </c>
      <c r="AB1030" s="374">
        <v>9</v>
      </c>
      <c r="AC1030" s="374">
        <v>11</v>
      </c>
      <c r="AD1030" s="374">
        <v>10</v>
      </c>
      <c r="AE1030" s="373">
        <v>0</v>
      </c>
      <c r="AF1030" s="373">
        <v>0</v>
      </c>
      <c r="AG1030" s="373">
        <v>0</v>
      </c>
      <c r="AH1030" s="373">
        <v>0</v>
      </c>
      <c r="AI1030" s="374">
        <v>0</v>
      </c>
      <c r="AJ1030" s="374">
        <v>0</v>
      </c>
      <c r="AK1030" s="374">
        <v>0</v>
      </c>
      <c r="AL1030" s="374">
        <v>0</v>
      </c>
      <c r="AM1030" s="226">
        <v>9</v>
      </c>
      <c r="AN1030" s="226">
        <v>13</v>
      </c>
      <c r="AO1030" s="226">
        <v>14</v>
      </c>
      <c r="AP1030" s="226">
        <v>15</v>
      </c>
      <c r="AQ1030" s="227">
        <v>13</v>
      </c>
      <c r="AR1030" s="227">
        <v>14</v>
      </c>
      <c r="AS1030" s="227">
        <v>13</v>
      </c>
      <c r="AT1030" s="227">
        <v>17</v>
      </c>
      <c r="AU1030" s="226">
        <v>6</v>
      </c>
      <c r="AV1030" s="226">
        <v>8</v>
      </c>
      <c r="AW1030" s="226">
        <v>9</v>
      </c>
      <c r="AX1030" s="226">
        <v>10</v>
      </c>
      <c r="AY1030" s="227">
        <v>9</v>
      </c>
      <c r="AZ1030" s="227">
        <v>9</v>
      </c>
      <c r="BA1030" s="227">
        <v>8</v>
      </c>
      <c r="BB1030" s="227">
        <v>11</v>
      </c>
      <c r="BC1030" s="226">
        <f t="shared" si="413"/>
        <v>3</v>
      </c>
      <c r="BD1030" s="226">
        <f t="shared" si="413"/>
        <v>5</v>
      </c>
      <c r="BE1030" s="226">
        <f t="shared" si="413"/>
        <v>5</v>
      </c>
      <c r="BF1030" s="226">
        <f t="shared" si="413"/>
        <v>5</v>
      </c>
      <c r="BG1030" s="218">
        <f t="shared" si="413"/>
        <v>4</v>
      </c>
      <c r="BH1030" s="218">
        <f t="shared" si="413"/>
        <v>5</v>
      </c>
      <c r="BI1030" s="218">
        <f t="shared" si="413"/>
        <v>5</v>
      </c>
      <c r="BJ1030" s="218">
        <f t="shared" si="418"/>
        <v>6</v>
      </c>
      <c r="BK1030" s="226">
        <f t="shared" si="416"/>
        <v>0</v>
      </c>
      <c r="BL1030" s="226">
        <f t="shared" si="416"/>
        <v>0</v>
      </c>
      <c r="BM1030" s="226">
        <f t="shared" si="416"/>
        <v>0</v>
      </c>
      <c r="BN1030" s="226">
        <f t="shared" si="416"/>
        <v>0</v>
      </c>
      <c r="BO1030" s="227">
        <f t="shared" si="416"/>
        <v>0</v>
      </c>
      <c r="BP1030" s="227">
        <f t="shared" si="415"/>
        <v>0</v>
      </c>
      <c r="BQ1030" s="227">
        <f t="shared" si="415"/>
        <v>0</v>
      </c>
      <c r="BR1030" s="227">
        <f t="shared" si="415"/>
        <v>0</v>
      </c>
      <c r="BS1030" s="226">
        <v>0</v>
      </c>
      <c r="BT1030" s="226">
        <v>0</v>
      </c>
      <c r="BU1030" s="226">
        <v>0</v>
      </c>
      <c r="BV1030" s="226">
        <v>0</v>
      </c>
      <c r="BW1030" s="227">
        <v>0</v>
      </c>
      <c r="BX1030" s="227">
        <v>0</v>
      </c>
      <c r="BY1030" s="227">
        <v>0</v>
      </c>
      <c r="BZ1030" s="227">
        <v>0</v>
      </c>
      <c r="CA1030" s="226">
        <v>0</v>
      </c>
      <c r="CB1030" s="226">
        <f>IFERROR(VLOOKUP($G1030,[12]ITEM!$B$2:$AC$939,26,0),0)</f>
        <v>0</v>
      </c>
      <c r="CC1030" s="226">
        <f>IFERROR(VLOOKUP($G1030,[12]ITEM!$B$2:$AC$939,27,0),0)</f>
        <v>0</v>
      </c>
      <c r="CD1030" s="226">
        <f>IFERROR(VLOOKUP($G1030,[12]ITEM!$B$2:$AC$939,28,0),0)</f>
        <v>0</v>
      </c>
      <c r="CE1030" s="227">
        <v>0</v>
      </c>
      <c r="CF1030" s="227">
        <v>0</v>
      </c>
      <c r="CG1030" s="227">
        <v>0</v>
      </c>
      <c r="CH1030" s="227">
        <v>0</v>
      </c>
      <c r="CI1030" s="375"/>
      <c r="CJ1030" s="226">
        <f t="shared" si="419"/>
        <v>3</v>
      </c>
      <c r="CK1030" s="226">
        <f t="shared" si="419"/>
        <v>5</v>
      </c>
      <c r="CL1030" s="226">
        <f t="shared" si="419"/>
        <v>5</v>
      </c>
      <c r="CM1030" s="226">
        <f t="shared" si="419"/>
        <v>5</v>
      </c>
      <c r="CN1030" s="227">
        <f t="shared" si="419"/>
        <v>4</v>
      </c>
      <c r="CO1030" s="227">
        <f t="shared" si="419"/>
        <v>3.9169909323249117</v>
      </c>
      <c r="CP1030" s="227">
        <f t="shared" si="419"/>
        <v>3.9926450589778346</v>
      </c>
      <c r="CQ1030" s="227">
        <f t="shared" si="419"/>
        <v>3.7335668274180289</v>
      </c>
      <c r="CR1030" s="226">
        <v>2</v>
      </c>
      <c r="CS1030" s="226">
        <v>3</v>
      </c>
      <c r="CT1030" s="226">
        <v>3</v>
      </c>
      <c r="CU1030" s="226">
        <v>3</v>
      </c>
      <c r="CV1030" s="227">
        <f t="shared" si="422"/>
        <v>-1</v>
      </c>
      <c r="CW1030" s="227">
        <f>CV1030*(1+('[13]GROWTH (YoY)'!AR1030/100))</f>
        <v>-1.0830090676750883</v>
      </c>
      <c r="CX1030" s="227">
        <f>CW1030*(1+('[13]GROWTH (YoY)'!AS1030/100))</f>
        <v>-1.0073549410221654</v>
      </c>
      <c r="CY1030" s="227">
        <f>CX1030*(1+('[13]GROWTH (YoY)'!AT1030/100))</f>
        <v>-1.2664331725819711</v>
      </c>
      <c r="CZ1030" s="226">
        <v>0</v>
      </c>
      <c r="DA1030" s="226">
        <v>0</v>
      </c>
      <c r="DB1030" s="226">
        <v>0</v>
      </c>
      <c r="DC1030" s="226">
        <v>0</v>
      </c>
      <c r="DD1030" s="227">
        <v>3</v>
      </c>
      <c r="DE1030" s="227">
        <v>3</v>
      </c>
      <c r="DF1030" s="227">
        <v>3</v>
      </c>
      <c r="DG1030" s="227">
        <v>3</v>
      </c>
      <c r="DH1030" s="226">
        <v>1</v>
      </c>
      <c r="DI1030" s="226">
        <v>2</v>
      </c>
      <c r="DJ1030" s="226">
        <v>2</v>
      </c>
      <c r="DK1030" s="226">
        <v>2</v>
      </c>
      <c r="DL1030" s="227">
        <v>2</v>
      </c>
      <c r="DM1030" s="227">
        <v>2</v>
      </c>
      <c r="DN1030" s="227">
        <v>2</v>
      </c>
      <c r="DO1030" s="227">
        <v>2</v>
      </c>
      <c r="DP1030" s="376">
        <f t="shared" si="417"/>
        <v>0</v>
      </c>
      <c r="DQ1030" s="226">
        <f t="shared" si="417"/>
        <v>0</v>
      </c>
      <c r="DR1030" s="226">
        <f t="shared" si="417"/>
        <v>0</v>
      </c>
      <c r="DS1030" s="226">
        <f t="shared" si="414"/>
        <v>0</v>
      </c>
      <c r="DT1030" s="227">
        <f t="shared" si="414"/>
        <v>0</v>
      </c>
      <c r="DU1030" s="227">
        <f t="shared" si="414"/>
        <v>1.0830090676750883</v>
      </c>
      <c r="DV1030" s="227">
        <f t="shared" si="414"/>
        <v>1.0073549410221654</v>
      </c>
      <c r="DW1030" s="227">
        <f t="shared" si="414"/>
        <v>2.2664331725819711</v>
      </c>
      <c r="DX1030" s="377">
        <f t="shared" si="421"/>
        <v>0.35714285714285715</v>
      </c>
      <c r="DY1030" s="377">
        <f t="shared" si="421"/>
        <v>0.38095238095238093</v>
      </c>
      <c r="DZ1030" s="377">
        <f t="shared" si="421"/>
        <v>0.39130434782608697</v>
      </c>
      <c r="EA1030" s="377">
        <f t="shared" si="421"/>
        <v>0.36</v>
      </c>
      <c r="EB1030" s="378">
        <f t="shared" si="421"/>
        <v>0.38095238095238093</v>
      </c>
      <c r="EC1030" s="378">
        <f t="shared" si="420"/>
        <v>0.39130434782608697</v>
      </c>
      <c r="ED1030" s="378">
        <f t="shared" si="420"/>
        <v>0.44</v>
      </c>
      <c r="EE1030" s="378">
        <f t="shared" si="420"/>
        <v>0.38461538461538464</v>
      </c>
      <c r="EG1030" s="226">
        <v>14</v>
      </c>
      <c r="EH1030" s="226">
        <v>5</v>
      </c>
      <c r="EI1030" s="226">
        <v>9</v>
      </c>
      <c r="EJ1030" s="226">
        <v>6</v>
      </c>
      <c r="EK1030" s="226">
        <v>8</v>
      </c>
      <c r="EL1030" s="226">
        <v>216</v>
      </c>
      <c r="EM1030" s="226">
        <v>202</v>
      </c>
      <c r="EN1030" s="379">
        <f t="shared" si="402"/>
        <v>0.35714285714285715</v>
      </c>
      <c r="EO1030" s="226">
        <f t="shared" si="403"/>
        <v>66.666666666666657</v>
      </c>
      <c r="EP1030" s="379">
        <f t="shared" si="404"/>
        <v>0.5714285714285714</v>
      </c>
      <c r="EQ1030" s="226">
        <f t="shared" si="405"/>
        <v>37037.037037037036</v>
      </c>
      <c r="ER1030" s="226">
        <f t="shared" si="406"/>
        <v>2475.2475247524753</v>
      </c>
      <c r="ES1030" s="292"/>
      <c r="ET1030" s="227">
        <v>22</v>
      </c>
      <c r="EU1030" s="227">
        <v>10</v>
      </c>
      <c r="EV1030" s="227">
        <v>12</v>
      </c>
      <c r="EW1030" s="227">
        <v>9</v>
      </c>
      <c r="EX1030" s="227">
        <v>25</v>
      </c>
      <c r="EY1030" s="227">
        <v>289</v>
      </c>
      <c r="EZ1030" s="227">
        <v>272</v>
      </c>
      <c r="FA1030" s="380">
        <f t="shared" si="408"/>
        <v>0.45454545454545453</v>
      </c>
      <c r="FB1030" s="228">
        <f t="shared" si="409"/>
        <v>75</v>
      </c>
      <c r="FC1030" s="380">
        <f t="shared" si="410"/>
        <v>1.1363636363636365</v>
      </c>
      <c r="FD1030" s="227">
        <f t="shared" si="411"/>
        <v>86505.190311418686</v>
      </c>
      <c r="FE1030" s="227">
        <f t="shared" si="412"/>
        <v>2757.3529411764707</v>
      </c>
      <c r="FF1030" s="227">
        <v>12</v>
      </c>
      <c r="FG1030" s="228">
        <f t="shared" si="423"/>
        <v>66.666666666666657</v>
      </c>
      <c r="FH1030" s="227">
        <v>8</v>
      </c>
      <c r="FI1030" s="227">
        <v>12</v>
      </c>
      <c r="FJ1030" s="227">
        <v>0</v>
      </c>
      <c r="FK1030" s="227">
        <f t="shared" ref="FK1030:FK1093" si="424">FI1030-FH1030-FJ1030</f>
        <v>4</v>
      </c>
      <c r="FL1030" s="227">
        <v>1</v>
      </c>
      <c r="FM1030" s="227">
        <f t="shared" ref="FM1030:FM1093" si="425">FK1030-FL1030</f>
        <v>3</v>
      </c>
      <c r="FZ1030" s="229"/>
      <c r="GA1030" s="229"/>
      <c r="GB1030" s="229"/>
      <c r="GC1030" s="229"/>
      <c r="GD1030" s="229"/>
    </row>
    <row r="1031" spans="1:186" s="368" customFormat="1">
      <c r="A1031" s="287" t="s">
        <v>2478</v>
      </c>
      <c r="B1031" s="369" t="s">
        <v>2479</v>
      </c>
      <c r="C1031" s="287" t="s">
        <v>2480</v>
      </c>
      <c r="D1031" s="287" t="s">
        <v>3125</v>
      </c>
      <c r="E1031" s="369" t="s">
        <v>2481</v>
      </c>
      <c r="F1031" s="287">
        <v>1028</v>
      </c>
      <c r="G1031" s="392" t="s">
        <v>2488</v>
      </c>
      <c r="H1031" s="392" t="s">
        <v>2489</v>
      </c>
      <c r="I1031" s="393" t="s">
        <v>2484</v>
      </c>
      <c r="J1031" s="392" t="s">
        <v>2485</v>
      </c>
      <c r="K1031" s="393" t="s">
        <v>1178</v>
      </c>
      <c r="L1031" s="392" t="s">
        <v>2485</v>
      </c>
      <c r="M1031" s="392" t="s">
        <v>3124</v>
      </c>
      <c r="N1031" s="372">
        <v>1</v>
      </c>
      <c r="O1031" s="373">
        <v>2925</v>
      </c>
      <c r="P1031" s="373">
        <v>4492</v>
      </c>
      <c r="Q1031" s="373">
        <v>4939</v>
      </c>
      <c r="R1031" s="373">
        <v>5429</v>
      </c>
      <c r="S1031" s="374">
        <v>4012</v>
      </c>
      <c r="T1031" s="374">
        <v>4411</v>
      </c>
      <c r="U1031" s="374">
        <v>4846</v>
      </c>
      <c r="V1031" s="374">
        <v>5296</v>
      </c>
      <c r="W1031" s="373">
        <v>1602</v>
      </c>
      <c r="X1031" s="373">
        <v>2470</v>
      </c>
      <c r="Y1031" s="373">
        <v>2715</v>
      </c>
      <c r="Z1031" s="373">
        <v>2984</v>
      </c>
      <c r="AA1031" s="374">
        <v>2157</v>
      </c>
      <c r="AB1031" s="374">
        <v>2363</v>
      </c>
      <c r="AC1031" s="374">
        <v>2539</v>
      </c>
      <c r="AD1031" s="374">
        <v>2782</v>
      </c>
      <c r="AE1031" s="373">
        <v>28</v>
      </c>
      <c r="AF1031" s="373">
        <v>35</v>
      </c>
      <c r="AG1031" s="373">
        <v>34</v>
      </c>
      <c r="AH1031" s="373">
        <v>36</v>
      </c>
      <c r="AI1031" s="374">
        <v>31</v>
      </c>
      <c r="AJ1031" s="374">
        <v>31</v>
      </c>
      <c r="AK1031" s="374">
        <v>34</v>
      </c>
      <c r="AL1031" s="374">
        <v>38</v>
      </c>
      <c r="AM1031" s="226">
        <v>1323</v>
      </c>
      <c r="AN1031" s="226">
        <v>2022</v>
      </c>
      <c r="AO1031" s="226">
        <v>2224</v>
      </c>
      <c r="AP1031" s="226">
        <v>2445</v>
      </c>
      <c r="AQ1031" s="227">
        <v>1855</v>
      </c>
      <c r="AR1031" s="227">
        <v>2048</v>
      </c>
      <c r="AS1031" s="227">
        <v>2307</v>
      </c>
      <c r="AT1031" s="227">
        <v>2514</v>
      </c>
      <c r="AU1031" s="226">
        <v>673</v>
      </c>
      <c r="AV1031" s="226">
        <v>1031</v>
      </c>
      <c r="AW1031" s="226">
        <v>1135</v>
      </c>
      <c r="AX1031" s="226">
        <v>1251</v>
      </c>
      <c r="AY1031" s="227">
        <v>874</v>
      </c>
      <c r="AZ1031" s="227">
        <v>1045</v>
      </c>
      <c r="BA1031" s="227">
        <v>1180</v>
      </c>
      <c r="BB1031" s="227">
        <v>1286</v>
      </c>
      <c r="BC1031" s="226">
        <f t="shared" si="413"/>
        <v>631</v>
      </c>
      <c r="BD1031" s="226">
        <f t="shared" si="413"/>
        <v>964</v>
      </c>
      <c r="BE1031" s="226">
        <f t="shared" si="413"/>
        <v>1060</v>
      </c>
      <c r="BF1031" s="226">
        <f t="shared" si="413"/>
        <v>1166</v>
      </c>
      <c r="BG1031" s="218">
        <f t="shared" si="413"/>
        <v>964</v>
      </c>
      <c r="BH1031" s="218">
        <f t="shared" si="413"/>
        <v>978</v>
      </c>
      <c r="BI1031" s="218">
        <f t="shared" si="413"/>
        <v>1102</v>
      </c>
      <c r="BJ1031" s="218">
        <f t="shared" si="418"/>
        <v>1210</v>
      </c>
      <c r="BK1031" s="226">
        <f t="shared" si="416"/>
        <v>19</v>
      </c>
      <c r="BL1031" s="226">
        <f t="shared" si="416"/>
        <v>27</v>
      </c>
      <c r="BM1031" s="226">
        <f t="shared" si="416"/>
        <v>29</v>
      </c>
      <c r="BN1031" s="226">
        <f t="shared" si="416"/>
        <v>28</v>
      </c>
      <c r="BO1031" s="227">
        <f t="shared" si="416"/>
        <v>17</v>
      </c>
      <c r="BP1031" s="227">
        <f t="shared" si="415"/>
        <v>25</v>
      </c>
      <c r="BQ1031" s="227">
        <f t="shared" si="415"/>
        <v>25</v>
      </c>
      <c r="BR1031" s="227">
        <f t="shared" si="415"/>
        <v>18</v>
      </c>
      <c r="BS1031" s="226">
        <v>23</v>
      </c>
      <c r="BT1031" s="226">
        <v>27</v>
      </c>
      <c r="BU1031" s="226">
        <v>29</v>
      </c>
      <c r="BV1031" s="226">
        <v>28</v>
      </c>
      <c r="BW1031" s="227">
        <v>17</v>
      </c>
      <c r="BX1031" s="227">
        <v>25</v>
      </c>
      <c r="BY1031" s="227">
        <v>25</v>
      </c>
      <c r="BZ1031" s="227">
        <v>18</v>
      </c>
      <c r="CA1031" s="226">
        <v>4</v>
      </c>
      <c r="CB1031" s="226">
        <f>IFERROR(VLOOKUP($G1031,[12]ITEM!$B$2:$AC$939,26,0),0)</f>
        <v>0</v>
      </c>
      <c r="CC1031" s="226">
        <f>IFERROR(VLOOKUP($G1031,[12]ITEM!$B$2:$AC$939,27,0),0)</f>
        <v>0</v>
      </c>
      <c r="CD1031" s="226">
        <f>IFERROR(VLOOKUP($G1031,[12]ITEM!$B$2:$AC$939,28,0),0)</f>
        <v>0</v>
      </c>
      <c r="CE1031" s="227">
        <v>0</v>
      </c>
      <c r="CF1031" s="227">
        <v>0</v>
      </c>
      <c r="CG1031" s="227">
        <v>0</v>
      </c>
      <c r="CH1031" s="227">
        <v>0</v>
      </c>
      <c r="CI1031" s="375"/>
      <c r="CJ1031" s="226">
        <f t="shared" si="419"/>
        <v>632</v>
      </c>
      <c r="CK1031" s="226">
        <f t="shared" si="419"/>
        <v>965</v>
      </c>
      <c r="CL1031" s="226">
        <f t="shared" si="419"/>
        <v>1057</v>
      </c>
      <c r="CM1031" s="226">
        <f t="shared" si="419"/>
        <v>1150</v>
      </c>
      <c r="CN1031" s="227">
        <f t="shared" si="419"/>
        <v>964</v>
      </c>
      <c r="CO1031" s="227">
        <f t="shared" si="419"/>
        <v>889.17793307488023</v>
      </c>
      <c r="CP1031" s="227">
        <f t="shared" si="419"/>
        <v>941.95484507744322</v>
      </c>
      <c r="CQ1031" s="227">
        <f t="shared" si="419"/>
        <v>930.77410673485906</v>
      </c>
      <c r="CR1031" s="226">
        <v>531</v>
      </c>
      <c r="CS1031" s="226">
        <v>811</v>
      </c>
      <c r="CT1031" s="226">
        <v>892</v>
      </c>
      <c r="CU1031" s="226">
        <v>981</v>
      </c>
      <c r="CV1031" s="227">
        <f t="shared" si="422"/>
        <v>213</v>
      </c>
      <c r="CW1031" s="227">
        <f>CV1031*(1+('[13]GROWTH (YoY)'!AR1031/100))</f>
        <v>235.17793307488026</v>
      </c>
      <c r="CX1031" s="227">
        <f>CW1031*(1+('[13]GROWTH (YoY)'!AS1031/100))</f>
        <v>264.95484507744328</v>
      </c>
      <c r="CY1031" s="227">
        <f>CX1031*(1+('[13]GROWTH (YoY)'!AT1031/100))</f>
        <v>288.77410673485912</v>
      </c>
      <c r="CZ1031" s="226">
        <v>66</v>
      </c>
      <c r="DA1031" s="226">
        <v>88</v>
      </c>
      <c r="DB1031" s="226">
        <v>94</v>
      </c>
      <c r="DC1031" s="226">
        <v>96</v>
      </c>
      <c r="DD1031" s="227">
        <v>687</v>
      </c>
      <c r="DE1031" s="227">
        <v>588</v>
      </c>
      <c r="DF1031" s="227">
        <v>609</v>
      </c>
      <c r="DG1031" s="227">
        <v>571</v>
      </c>
      <c r="DH1031" s="226">
        <v>35</v>
      </c>
      <c r="DI1031" s="226">
        <v>66</v>
      </c>
      <c r="DJ1031" s="226">
        <v>71</v>
      </c>
      <c r="DK1031" s="226">
        <v>73</v>
      </c>
      <c r="DL1031" s="227">
        <v>64</v>
      </c>
      <c r="DM1031" s="227">
        <v>66</v>
      </c>
      <c r="DN1031" s="227">
        <v>68</v>
      </c>
      <c r="DO1031" s="227">
        <v>71</v>
      </c>
      <c r="DP1031" s="376">
        <f t="shared" si="417"/>
        <v>-1</v>
      </c>
      <c r="DQ1031" s="226">
        <f t="shared" si="417"/>
        <v>-1</v>
      </c>
      <c r="DR1031" s="226">
        <f t="shared" si="417"/>
        <v>3</v>
      </c>
      <c r="DS1031" s="226">
        <f t="shared" si="414"/>
        <v>16</v>
      </c>
      <c r="DT1031" s="227">
        <f t="shared" si="414"/>
        <v>0</v>
      </c>
      <c r="DU1031" s="227">
        <f t="shared" si="414"/>
        <v>88.822066925119771</v>
      </c>
      <c r="DV1031" s="227">
        <f t="shared" si="414"/>
        <v>160.04515492255678</v>
      </c>
      <c r="DW1031" s="227">
        <f t="shared" si="414"/>
        <v>279.22589326514094</v>
      </c>
      <c r="DX1031" s="377">
        <f t="shared" si="421"/>
        <v>0.5476923076923077</v>
      </c>
      <c r="DY1031" s="377">
        <f t="shared" si="421"/>
        <v>0.54986642920747997</v>
      </c>
      <c r="DZ1031" s="377">
        <f t="shared" si="421"/>
        <v>0.54970641830330025</v>
      </c>
      <c r="EA1031" s="377">
        <f t="shared" si="421"/>
        <v>0.54964081783017127</v>
      </c>
      <c r="EB1031" s="378">
        <f t="shared" si="421"/>
        <v>0.53763708873379856</v>
      </c>
      <c r="EC1031" s="378">
        <f t="shared" si="420"/>
        <v>0.53570618907277257</v>
      </c>
      <c r="ED1031" s="378">
        <f t="shared" si="420"/>
        <v>0.52393726784977301</v>
      </c>
      <c r="EE1031" s="378">
        <f t="shared" si="420"/>
        <v>0.52530211480362543</v>
      </c>
      <c r="EG1031" s="226">
        <v>2245</v>
      </c>
      <c r="EH1031" s="226">
        <v>1181</v>
      </c>
      <c r="EI1031" s="226">
        <v>1064</v>
      </c>
      <c r="EJ1031" s="226">
        <v>541</v>
      </c>
      <c r="EK1031" s="226">
        <v>607</v>
      </c>
      <c r="EL1031" s="226">
        <v>24543</v>
      </c>
      <c r="EM1031" s="226">
        <v>21269</v>
      </c>
      <c r="EN1031" s="379">
        <f t="shared" ref="EN1031:EN1094" si="426">IFERROR(EH1031/EG1031,0)</f>
        <v>0.52605790645879735</v>
      </c>
      <c r="EO1031" s="226">
        <f t="shared" ref="EO1031:EO1094" si="427">IFERROR((EJ1031/EI1031)*100,0)</f>
        <v>50.84586466165414</v>
      </c>
      <c r="EP1031" s="379">
        <f t="shared" ref="EP1031:EP1094" si="428">IFERROR(EK1031/EG1031,0)</f>
        <v>0.27037861915367484</v>
      </c>
      <c r="EQ1031" s="226">
        <f t="shared" ref="EQ1031:EQ1094" si="429">IFERROR((EK1031*1000000)/EL1031,0)</f>
        <v>24732.102839913619</v>
      </c>
      <c r="ER1031" s="226">
        <f t="shared" ref="ER1031:ER1094" si="430">IFERROR((EJ1031*1000000)/EM1031/12,0)</f>
        <v>2119.6733900669205</v>
      </c>
      <c r="ES1031" s="292"/>
      <c r="ET1031" s="227">
        <v>3332</v>
      </c>
      <c r="EU1031" s="227">
        <v>1690</v>
      </c>
      <c r="EV1031" s="227">
        <v>1642</v>
      </c>
      <c r="EW1031" s="227">
        <v>874</v>
      </c>
      <c r="EX1031" s="227">
        <v>1076</v>
      </c>
      <c r="EY1031" s="227">
        <v>27107</v>
      </c>
      <c r="EZ1031" s="227">
        <v>23184</v>
      </c>
      <c r="FA1031" s="380">
        <f t="shared" si="408"/>
        <v>0.50720288115246104</v>
      </c>
      <c r="FB1031" s="228">
        <f t="shared" si="409"/>
        <v>53.227771010962243</v>
      </c>
      <c r="FC1031" s="380">
        <f t="shared" si="410"/>
        <v>0.32292917166866747</v>
      </c>
      <c r="FD1031" s="227">
        <f t="shared" si="411"/>
        <v>39694.543844763342</v>
      </c>
      <c r="FE1031" s="227">
        <f t="shared" si="412"/>
        <v>3141.5343915343915</v>
      </c>
      <c r="FF1031" s="227">
        <v>1642</v>
      </c>
      <c r="FG1031" s="228">
        <f t="shared" si="423"/>
        <v>50.974421437271623</v>
      </c>
      <c r="FH1031" s="227">
        <v>837</v>
      </c>
      <c r="FI1031" s="227">
        <v>1642</v>
      </c>
      <c r="FJ1031" s="227">
        <v>13</v>
      </c>
      <c r="FK1031" s="227">
        <f t="shared" si="424"/>
        <v>792</v>
      </c>
      <c r="FL1031" s="227">
        <v>169</v>
      </c>
      <c r="FM1031" s="227">
        <f t="shared" si="425"/>
        <v>623</v>
      </c>
      <c r="FZ1031" s="229"/>
      <c r="GA1031" s="229"/>
      <c r="GB1031" s="229"/>
      <c r="GC1031" s="229"/>
      <c r="GD1031" s="229"/>
    </row>
    <row r="1032" spans="1:186" s="368" customFormat="1">
      <c r="A1032" s="287" t="s">
        <v>2478</v>
      </c>
      <c r="B1032" s="369" t="s">
        <v>2479</v>
      </c>
      <c r="C1032" s="287" t="s">
        <v>2480</v>
      </c>
      <c r="D1032" s="287" t="s">
        <v>3125</v>
      </c>
      <c r="E1032" s="369" t="s">
        <v>2481</v>
      </c>
      <c r="F1032" s="287">
        <v>1029</v>
      </c>
      <c r="G1032" s="392" t="s">
        <v>2490</v>
      </c>
      <c r="H1032" s="392" t="s">
        <v>2491</v>
      </c>
      <c r="I1032" s="393" t="s">
        <v>2484</v>
      </c>
      <c r="J1032" s="392" t="s">
        <v>2485</v>
      </c>
      <c r="K1032" s="393" t="s">
        <v>1178</v>
      </c>
      <c r="L1032" s="392" t="s">
        <v>2485</v>
      </c>
      <c r="M1032" s="392" t="s">
        <v>3124</v>
      </c>
      <c r="N1032" s="372">
        <v>1</v>
      </c>
      <c r="O1032" s="373">
        <v>783</v>
      </c>
      <c r="P1032" s="373">
        <v>1110</v>
      </c>
      <c r="Q1032" s="373">
        <v>1213</v>
      </c>
      <c r="R1032" s="373">
        <v>1332</v>
      </c>
      <c r="S1032" s="374">
        <v>1106</v>
      </c>
      <c r="T1032" s="374">
        <v>1209</v>
      </c>
      <c r="U1032" s="374">
        <v>1327</v>
      </c>
      <c r="V1032" s="374">
        <v>1455</v>
      </c>
      <c r="W1032" s="373">
        <v>316</v>
      </c>
      <c r="X1032" s="373">
        <v>416</v>
      </c>
      <c r="Y1032" s="373">
        <v>455</v>
      </c>
      <c r="Z1032" s="373">
        <v>499</v>
      </c>
      <c r="AA1032" s="374">
        <v>430</v>
      </c>
      <c r="AB1032" s="374">
        <v>472</v>
      </c>
      <c r="AC1032" s="374">
        <v>523</v>
      </c>
      <c r="AD1032" s="374">
        <v>535</v>
      </c>
      <c r="AE1032" s="373">
        <v>10</v>
      </c>
      <c r="AF1032" s="373">
        <v>12</v>
      </c>
      <c r="AG1032" s="373">
        <v>12</v>
      </c>
      <c r="AH1032" s="373">
        <v>12</v>
      </c>
      <c r="AI1032" s="374">
        <v>11</v>
      </c>
      <c r="AJ1032" s="374">
        <v>11</v>
      </c>
      <c r="AK1032" s="374">
        <v>12</v>
      </c>
      <c r="AL1032" s="374">
        <v>14</v>
      </c>
      <c r="AM1032" s="226">
        <v>467</v>
      </c>
      <c r="AN1032" s="226">
        <v>694</v>
      </c>
      <c r="AO1032" s="226">
        <v>758</v>
      </c>
      <c r="AP1032" s="226">
        <v>832</v>
      </c>
      <c r="AQ1032" s="227">
        <v>676</v>
      </c>
      <c r="AR1032" s="227">
        <v>738</v>
      </c>
      <c r="AS1032" s="227">
        <v>804</v>
      </c>
      <c r="AT1032" s="227">
        <v>920</v>
      </c>
      <c r="AU1032" s="226">
        <v>172</v>
      </c>
      <c r="AV1032" s="226">
        <v>256</v>
      </c>
      <c r="AW1032" s="226">
        <v>282</v>
      </c>
      <c r="AX1032" s="226">
        <v>311</v>
      </c>
      <c r="AY1032" s="227">
        <v>364</v>
      </c>
      <c r="AZ1032" s="227">
        <v>274</v>
      </c>
      <c r="BA1032" s="227">
        <v>301</v>
      </c>
      <c r="BB1032" s="227">
        <v>344</v>
      </c>
      <c r="BC1032" s="226">
        <f t="shared" si="413"/>
        <v>289</v>
      </c>
      <c r="BD1032" s="226">
        <f t="shared" si="413"/>
        <v>391</v>
      </c>
      <c r="BE1032" s="226">
        <f t="shared" si="413"/>
        <v>383</v>
      </c>
      <c r="BF1032" s="226">
        <f t="shared" ref="BF1032:BJ1092" si="431">AP1032-AX1032-BN1032</f>
        <v>429</v>
      </c>
      <c r="BG1032" s="218">
        <f t="shared" si="431"/>
        <v>264</v>
      </c>
      <c r="BH1032" s="218">
        <f t="shared" si="431"/>
        <v>362</v>
      </c>
      <c r="BI1032" s="218">
        <f t="shared" si="431"/>
        <v>404</v>
      </c>
      <c r="BJ1032" s="218">
        <f t="shared" si="418"/>
        <v>522</v>
      </c>
      <c r="BK1032" s="226">
        <f t="shared" si="416"/>
        <v>6</v>
      </c>
      <c r="BL1032" s="226">
        <f t="shared" si="416"/>
        <v>47</v>
      </c>
      <c r="BM1032" s="226">
        <f t="shared" si="416"/>
        <v>93</v>
      </c>
      <c r="BN1032" s="226">
        <f t="shared" si="416"/>
        <v>92</v>
      </c>
      <c r="BO1032" s="227">
        <f t="shared" si="416"/>
        <v>48</v>
      </c>
      <c r="BP1032" s="227">
        <f t="shared" si="415"/>
        <v>102</v>
      </c>
      <c r="BQ1032" s="227">
        <f t="shared" si="415"/>
        <v>99</v>
      </c>
      <c r="BR1032" s="227">
        <f t="shared" si="415"/>
        <v>54</v>
      </c>
      <c r="BS1032" s="226">
        <v>7</v>
      </c>
      <c r="BT1032" s="226">
        <v>47</v>
      </c>
      <c r="BU1032" s="226">
        <v>93</v>
      </c>
      <c r="BV1032" s="226">
        <v>92</v>
      </c>
      <c r="BW1032" s="227">
        <v>48</v>
      </c>
      <c r="BX1032" s="227">
        <v>102</v>
      </c>
      <c r="BY1032" s="227">
        <v>99</v>
      </c>
      <c r="BZ1032" s="227">
        <v>54</v>
      </c>
      <c r="CA1032" s="226">
        <v>1</v>
      </c>
      <c r="CB1032" s="226">
        <f>IFERROR(VLOOKUP($G1032,[12]ITEM!$B$2:$AC$939,26,0),0)</f>
        <v>0</v>
      </c>
      <c r="CC1032" s="226">
        <f>IFERROR(VLOOKUP($G1032,[12]ITEM!$B$2:$AC$939,27,0),0)</f>
        <v>0</v>
      </c>
      <c r="CD1032" s="226">
        <f>IFERROR(VLOOKUP($G1032,[12]ITEM!$B$2:$AC$939,28,0),0)</f>
        <v>0</v>
      </c>
      <c r="CE1032" s="227">
        <v>0</v>
      </c>
      <c r="CF1032" s="227">
        <v>0</v>
      </c>
      <c r="CG1032" s="227">
        <v>0</v>
      </c>
      <c r="CH1032" s="227">
        <v>0</v>
      </c>
      <c r="CI1032" s="375"/>
      <c r="CJ1032" s="226">
        <f t="shared" si="419"/>
        <v>288</v>
      </c>
      <c r="CK1032" s="226">
        <f t="shared" si="419"/>
        <v>428</v>
      </c>
      <c r="CL1032" s="226">
        <f t="shared" si="419"/>
        <v>466</v>
      </c>
      <c r="CM1032" s="226">
        <f t="shared" si="419"/>
        <v>507</v>
      </c>
      <c r="CN1032" s="227">
        <f t="shared" si="419"/>
        <v>264</v>
      </c>
      <c r="CO1032" s="227">
        <f t="shared" si="419"/>
        <v>269.32896551931123</v>
      </c>
      <c r="CP1032" s="227">
        <f t="shared" si="419"/>
        <v>287.91999118168098</v>
      </c>
      <c r="CQ1032" s="227">
        <f t="shared" si="419"/>
        <v>313.83728924759436</v>
      </c>
      <c r="CR1032" s="226">
        <v>250</v>
      </c>
      <c r="CS1032" s="226">
        <v>371</v>
      </c>
      <c r="CT1032" s="226">
        <v>406</v>
      </c>
      <c r="CU1032" s="226">
        <v>445</v>
      </c>
      <c r="CV1032" s="227">
        <f t="shared" si="422"/>
        <v>169</v>
      </c>
      <c r="CW1032" s="227">
        <f>CV1032*(1+('[13]GROWTH (YoY)'!AR1032/100))</f>
        <v>184.32896551931123</v>
      </c>
      <c r="CX1032" s="227">
        <f>CW1032*(1+('[13]GROWTH (YoY)'!AS1032/100))</f>
        <v>200.91999118168096</v>
      </c>
      <c r="CY1032" s="227">
        <f>CX1032*(1+('[13]GROWTH (YoY)'!AT1032/100))</f>
        <v>229.83728924759436</v>
      </c>
      <c r="CZ1032" s="226">
        <v>30</v>
      </c>
      <c r="DA1032" s="226">
        <v>41</v>
      </c>
      <c r="DB1032" s="226">
        <v>43</v>
      </c>
      <c r="DC1032" s="226">
        <v>44</v>
      </c>
      <c r="DD1032" s="227">
        <v>80</v>
      </c>
      <c r="DE1032" s="227">
        <v>69</v>
      </c>
      <c r="DF1032" s="227">
        <v>71</v>
      </c>
      <c r="DG1032" s="227">
        <v>67</v>
      </c>
      <c r="DH1032" s="226">
        <v>8</v>
      </c>
      <c r="DI1032" s="226">
        <v>16</v>
      </c>
      <c r="DJ1032" s="226">
        <v>17</v>
      </c>
      <c r="DK1032" s="226">
        <v>18</v>
      </c>
      <c r="DL1032" s="227">
        <v>15</v>
      </c>
      <c r="DM1032" s="227">
        <v>16</v>
      </c>
      <c r="DN1032" s="227">
        <v>16</v>
      </c>
      <c r="DO1032" s="227">
        <v>17</v>
      </c>
      <c r="DP1032" s="376">
        <f t="shared" si="417"/>
        <v>1</v>
      </c>
      <c r="DQ1032" s="226">
        <f t="shared" si="417"/>
        <v>-37</v>
      </c>
      <c r="DR1032" s="226">
        <f t="shared" si="417"/>
        <v>-83</v>
      </c>
      <c r="DS1032" s="226">
        <f t="shared" si="414"/>
        <v>-78</v>
      </c>
      <c r="DT1032" s="227">
        <f t="shared" ref="DS1032:DW1083" si="432">BG1032-CN1032</f>
        <v>0</v>
      </c>
      <c r="DU1032" s="227">
        <f t="shared" si="432"/>
        <v>92.671034480688775</v>
      </c>
      <c r="DV1032" s="227">
        <f t="shared" si="432"/>
        <v>116.08000881831902</v>
      </c>
      <c r="DW1032" s="227">
        <f t="shared" si="432"/>
        <v>208.16271075240564</v>
      </c>
      <c r="DX1032" s="377">
        <f t="shared" si="421"/>
        <v>0.40357598978288634</v>
      </c>
      <c r="DY1032" s="377">
        <f t="shared" si="421"/>
        <v>0.37477477477477478</v>
      </c>
      <c r="DZ1032" s="377">
        <f t="shared" si="421"/>
        <v>0.3751030502885408</v>
      </c>
      <c r="EA1032" s="377">
        <f t="shared" si="421"/>
        <v>0.37462462462462465</v>
      </c>
      <c r="EB1032" s="378">
        <f t="shared" si="421"/>
        <v>0.38878842676311032</v>
      </c>
      <c r="EC1032" s="378">
        <f t="shared" si="420"/>
        <v>0.3904052936311001</v>
      </c>
      <c r="ED1032" s="378">
        <f t="shared" si="420"/>
        <v>0.39412207987942727</v>
      </c>
      <c r="EE1032" s="378">
        <f t="shared" si="420"/>
        <v>0.36769759450171824</v>
      </c>
      <c r="EG1032" s="226">
        <v>683</v>
      </c>
      <c r="EH1032" s="226">
        <v>236</v>
      </c>
      <c r="EI1032" s="226">
        <v>448</v>
      </c>
      <c r="EJ1032" s="226">
        <v>165</v>
      </c>
      <c r="EK1032" s="226">
        <v>265</v>
      </c>
      <c r="EL1032" s="226">
        <v>4257</v>
      </c>
      <c r="EM1032" s="226">
        <v>3852</v>
      </c>
      <c r="EN1032" s="379">
        <f t="shared" si="426"/>
        <v>0.34553440702781846</v>
      </c>
      <c r="EO1032" s="226">
        <f t="shared" si="427"/>
        <v>36.830357142857146</v>
      </c>
      <c r="EP1032" s="379">
        <f t="shared" si="428"/>
        <v>0.38799414348462663</v>
      </c>
      <c r="EQ1032" s="226">
        <f t="shared" si="429"/>
        <v>62250.411087620392</v>
      </c>
      <c r="ER1032" s="226">
        <f t="shared" si="430"/>
        <v>3569.5742471443405</v>
      </c>
      <c r="ES1032" s="292"/>
      <c r="ET1032" s="227">
        <v>1487</v>
      </c>
      <c r="EU1032" s="227">
        <v>613</v>
      </c>
      <c r="EV1032" s="227">
        <v>873</v>
      </c>
      <c r="EW1032" s="227">
        <v>364</v>
      </c>
      <c r="EX1032" s="227">
        <v>555</v>
      </c>
      <c r="EY1032" s="227">
        <v>7847</v>
      </c>
      <c r="EZ1032" s="227">
        <v>7471</v>
      </c>
      <c r="FA1032" s="380">
        <f t="shared" si="408"/>
        <v>0.41223940820443844</v>
      </c>
      <c r="FB1032" s="228">
        <f t="shared" si="409"/>
        <v>41.695303550973655</v>
      </c>
      <c r="FC1032" s="380">
        <f t="shared" si="410"/>
        <v>0.37323470073974446</v>
      </c>
      <c r="FD1032" s="227">
        <f t="shared" si="411"/>
        <v>70727.666624187594</v>
      </c>
      <c r="FE1032" s="227">
        <f t="shared" si="412"/>
        <v>4060.1436666220493</v>
      </c>
      <c r="FF1032" s="227">
        <v>873</v>
      </c>
      <c r="FG1032" s="228">
        <f t="shared" si="423"/>
        <v>36.998854524627724</v>
      </c>
      <c r="FH1032" s="227">
        <v>323</v>
      </c>
      <c r="FI1032" s="227">
        <v>873</v>
      </c>
      <c r="FJ1032" s="227">
        <v>7</v>
      </c>
      <c r="FK1032" s="227">
        <f t="shared" si="424"/>
        <v>543</v>
      </c>
      <c r="FL1032" s="227">
        <v>75</v>
      </c>
      <c r="FM1032" s="227">
        <f t="shared" si="425"/>
        <v>468</v>
      </c>
      <c r="FZ1032" s="229"/>
      <c r="GA1032" s="229"/>
      <c r="GB1032" s="229"/>
      <c r="GC1032" s="229"/>
      <c r="GD1032" s="229"/>
    </row>
    <row r="1033" spans="1:186" s="368" customFormat="1">
      <c r="A1033" s="287" t="s">
        <v>2478</v>
      </c>
      <c r="B1033" s="369" t="s">
        <v>2479</v>
      </c>
      <c r="C1033" s="287" t="s">
        <v>2480</v>
      </c>
      <c r="D1033" s="287" t="s">
        <v>3125</v>
      </c>
      <c r="E1033" s="369" t="s">
        <v>2481</v>
      </c>
      <c r="F1033" s="287">
        <v>1030</v>
      </c>
      <c r="G1033" s="392" t="s">
        <v>2492</v>
      </c>
      <c r="H1033" s="392" t="s">
        <v>2493</v>
      </c>
      <c r="I1033" s="393" t="s">
        <v>2484</v>
      </c>
      <c r="J1033" s="392" t="s">
        <v>2485</v>
      </c>
      <c r="K1033" s="393" t="s">
        <v>1178</v>
      </c>
      <c r="L1033" s="392" t="s">
        <v>2485</v>
      </c>
      <c r="M1033" s="392" t="s">
        <v>3124</v>
      </c>
      <c r="N1033" s="372">
        <v>1</v>
      </c>
      <c r="O1033" s="373">
        <v>469</v>
      </c>
      <c r="P1033" s="373">
        <v>689</v>
      </c>
      <c r="Q1033" s="373">
        <v>752</v>
      </c>
      <c r="R1033" s="373">
        <v>821</v>
      </c>
      <c r="S1033" s="374">
        <v>654</v>
      </c>
      <c r="T1033" s="374">
        <v>713</v>
      </c>
      <c r="U1033" s="374">
        <v>778</v>
      </c>
      <c r="V1033" s="374">
        <v>840</v>
      </c>
      <c r="W1033" s="373">
        <v>211</v>
      </c>
      <c r="X1033" s="373">
        <v>302</v>
      </c>
      <c r="Y1033" s="373">
        <v>329</v>
      </c>
      <c r="Z1033" s="373">
        <v>359</v>
      </c>
      <c r="AA1033" s="374">
        <v>268</v>
      </c>
      <c r="AB1033" s="374">
        <v>294</v>
      </c>
      <c r="AC1033" s="374">
        <v>330</v>
      </c>
      <c r="AD1033" s="374">
        <v>335</v>
      </c>
      <c r="AE1033" s="373">
        <v>5</v>
      </c>
      <c r="AF1033" s="373">
        <v>7</v>
      </c>
      <c r="AG1033" s="373">
        <v>7</v>
      </c>
      <c r="AH1033" s="373">
        <v>7</v>
      </c>
      <c r="AI1033" s="374">
        <v>7</v>
      </c>
      <c r="AJ1033" s="374">
        <v>6</v>
      </c>
      <c r="AK1033" s="374">
        <v>7</v>
      </c>
      <c r="AL1033" s="374">
        <v>8</v>
      </c>
      <c r="AM1033" s="226">
        <v>258</v>
      </c>
      <c r="AN1033" s="226">
        <v>388</v>
      </c>
      <c r="AO1033" s="226">
        <v>423</v>
      </c>
      <c r="AP1033" s="226">
        <v>462</v>
      </c>
      <c r="AQ1033" s="227">
        <v>386</v>
      </c>
      <c r="AR1033" s="227">
        <v>419</v>
      </c>
      <c r="AS1033" s="227">
        <v>448</v>
      </c>
      <c r="AT1033" s="227">
        <v>504</v>
      </c>
      <c r="AU1033" s="226">
        <v>101</v>
      </c>
      <c r="AV1033" s="226">
        <v>152</v>
      </c>
      <c r="AW1033" s="226">
        <v>167</v>
      </c>
      <c r="AX1033" s="226">
        <v>183</v>
      </c>
      <c r="AY1033" s="227">
        <v>221</v>
      </c>
      <c r="AZ1033" s="227">
        <v>165</v>
      </c>
      <c r="BA1033" s="227">
        <v>178</v>
      </c>
      <c r="BB1033" s="227">
        <v>200</v>
      </c>
      <c r="BC1033" s="226">
        <f t="shared" ref="BC1033:BG1096" si="433">AM1033-AU1033-BK1033</f>
        <v>153</v>
      </c>
      <c r="BD1033" s="226">
        <f t="shared" si="433"/>
        <v>231</v>
      </c>
      <c r="BE1033" s="226">
        <f t="shared" si="433"/>
        <v>251</v>
      </c>
      <c r="BF1033" s="226">
        <f t="shared" si="431"/>
        <v>274</v>
      </c>
      <c r="BG1033" s="218">
        <f t="shared" si="431"/>
        <v>162</v>
      </c>
      <c r="BH1033" s="218">
        <f t="shared" si="431"/>
        <v>251</v>
      </c>
      <c r="BI1033" s="218">
        <f t="shared" si="431"/>
        <v>267</v>
      </c>
      <c r="BJ1033" s="218">
        <f t="shared" si="418"/>
        <v>301</v>
      </c>
      <c r="BK1033" s="226">
        <f t="shared" si="416"/>
        <v>4</v>
      </c>
      <c r="BL1033" s="226">
        <f t="shared" si="416"/>
        <v>5</v>
      </c>
      <c r="BM1033" s="226">
        <f t="shared" si="416"/>
        <v>5</v>
      </c>
      <c r="BN1033" s="226">
        <f t="shared" si="416"/>
        <v>5</v>
      </c>
      <c r="BO1033" s="227">
        <f t="shared" si="416"/>
        <v>3</v>
      </c>
      <c r="BP1033" s="227">
        <f t="shared" si="415"/>
        <v>3</v>
      </c>
      <c r="BQ1033" s="227">
        <f t="shared" si="415"/>
        <v>3</v>
      </c>
      <c r="BR1033" s="227">
        <f t="shared" si="415"/>
        <v>3</v>
      </c>
      <c r="BS1033" s="226">
        <v>4</v>
      </c>
      <c r="BT1033" s="226">
        <v>5</v>
      </c>
      <c r="BU1033" s="226">
        <v>5</v>
      </c>
      <c r="BV1033" s="226">
        <v>5</v>
      </c>
      <c r="BW1033" s="227">
        <v>3</v>
      </c>
      <c r="BX1033" s="227">
        <v>3</v>
      </c>
      <c r="BY1033" s="227">
        <v>3</v>
      </c>
      <c r="BZ1033" s="227">
        <v>3</v>
      </c>
      <c r="CA1033" s="226">
        <v>0</v>
      </c>
      <c r="CB1033" s="226">
        <f>IFERROR(VLOOKUP($G1033,[12]ITEM!$B$2:$AC$939,26,0),0)</f>
        <v>0</v>
      </c>
      <c r="CC1033" s="226">
        <f>IFERROR(VLOOKUP($G1033,[12]ITEM!$B$2:$AC$939,27,0),0)</f>
        <v>0</v>
      </c>
      <c r="CD1033" s="226">
        <f>IFERROR(VLOOKUP($G1033,[12]ITEM!$B$2:$AC$939,28,0),0)</f>
        <v>0</v>
      </c>
      <c r="CE1033" s="227">
        <v>0</v>
      </c>
      <c r="CF1033" s="227">
        <v>0</v>
      </c>
      <c r="CG1033" s="227">
        <v>0</v>
      </c>
      <c r="CH1033" s="227">
        <v>0</v>
      </c>
      <c r="CI1033" s="375"/>
      <c r="CJ1033" s="226">
        <f t="shared" si="419"/>
        <v>154</v>
      </c>
      <c r="CK1033" s="226">
        <f t="shared" si="419"/>
        <v>229</v>
      </c>
      <c r="CL1033" s="226">
        <f t="shared" si="419"/>
        <v>249</v>
      </c>
      <c r="CM1033" s="226">
        <f t="shared" si="419"/>
        <v>269</v>
      </c>
      <c r="CN1033" s="227">
        <f t="shared" si="419"/>
        <v>162</v>
      </c>
      <c r="CO1033" s="227">
        <f t="shared" si="419"/>
        <v>125.80912056920394</v>
      </c>
      <c r="CP1033" s="227">
        <f t="shared" si="419"/>
        <v>129.23827399218732</v>
      </c>
      <c r="CQ1033" s="227">
        <f t="shared" si="419"/>
        <v>108.50298121643071</v>
      </c>
      <c r="CR1033" s="226">
        <v>122</v>
      </c>
      <c r="CS1033" s="226">
        <v>184</v>
      </c>
      <c r="CT1033" s="226">
        <v>201</v>
      </c>
      <c r="CU1033" s="226">
        <v>219</v>
      </c>
      <c r="CV1033" s="227">
        <f t="shared" si="422"/>
        <v>-60</v>
      </c>
      <c r="CW1033" s="227">
        <f>CV1033*(1+('[13]GROWTH (YoY)'!AR1033/100))</f>
        <v>-65.190879430796059</v>
      </c>
      <c r="CX1033" s="227">
        <f>CW1033*(1+('[13]GROWTH (YoY)'!AS1033/100))</f>
        <v>-69.761726007812669</v>
      </c>
      <c r="CY1033" s="227">
        <f>CX1033*(1+('[13]GROWTH (YoY)'!AT1033/100))</f>
        <v>-78.497018783569288</v>
      </c>
      <c r="CZ1033" s="226">
        <v>25</v>
      </c>
      <c r="DA1033" s="226">
        <v>33</v>
      </c>
      <c r="DB1033" s="226">
        <v>35</v>
      </c>
      <c r="DC1033" s="226">
        <v>36</v>
      </c>
      <c r="DD1033" s="227">
        <v>210</v>
      </c>
      <c r="DE1033" s="227">
        <v>179</v>
      </c>
      <c r="DF1033" s="227">
        <v>186</v>
      </c>
      <c r="DG1033" s="227">
        <v>174</v>
      </c>
      <c r="DH1033" s="226">
        <v>7</v>
      </c>
      <c r="DI1033" s="226">
        <v>12</v>
      </c>
      <c r="DJ1033" s="226">
        <v>13</v>
      </c>
      <c r="DK1033" s="226">
        <v>14</v>
      </c>
      <c r="DL1033" s="227">
        <v>12</v>
      </c>
      <c r="DM1033" s="227">
        <v>12</v>
      </c>
      <c r="DN1033" s="227">
        <v>13</v>
      </c>
      <c r="DO1033" s="227">
        <v>13</v>
      </c>
      <c r="DP1033" s="376">
        <f t="shared" si="417"/>
        <v>-1</v>
      </c>
      <c r="DQ1033" s="226">
        <f t="shared" si="417"/>
        <v>2</v>
      </c>
      <c r="DR1033" s="226">
        <f t="shared" si="417"/>
        <v>2</v>
      </c>
      <c r="DS1033" s="226">
        <f t="shared" si="432"/>
        <v>5</v>
      </c>
      <c r="DT1033" s="227">
        <f t="shared" si="432"/>
        <v>0</v>
      </c>
      <c r="DU1033" s="227">
        <f t="shared" si="432"/>
        <v>125.19087943079606</v>
      </c>
      <c r="DV1033" s="227">
        <f t="shared" si="432"/>
        <v>137.76172600781268</v>
      </c>
      <c r="DW1033" s="227">
        <f t="shared" si="432"/>
        <v>192.49701878356927</v>
      </c>
      <c r="DX1033" s="377">
        <f t="shared" si="421"/>
        <v>0.44989339019189767</v>
      </c>
      <c r="DY1033" s="377">
        <f t="shared" si="421"/>
        <v>0.43831640058055155</v>
      </c>
      <c r="DZ1033" s="377">
        <f t="shared" si="421"/>
        <v>0.4375</v>
      </c>
      <c r="EA1033" s="377">
        <f t="shared" si="421"/>
        <v>0.43727161997563946</v>
      </c>
      <c r="EB1033" s="378">
        <f t="shared" si="421"/>
        <v>0.40978593272171254</v>
      </c>
      <c r="EC1033" s="378">
        <f t="shared" si="420"/>
        <v>0.41234221598877979</v>
      </c>
      <c r="ED1033" s="378">
        <f t="shared" si="420"/>
        <v>0.4241645244215938</v>
      </c>
      <c r="EE1033" s="378">
        <f t="shared" si="420"/>
        <v>0.39880952380952384</v>
      </c>
      <c r="EG1033" s="226">
        <v>459</v>
      </c>
      <c r="EH1033" s="226">
        <v>195</v>
      </c>
      <c r="EI1033" s="226">
        <v>265</v>
      </c>
      <c r="EJ1033" s="226">
        <v>103</v>
      </c>
      <c r="EK1033" s="226">
        <v>116</v>
      </c>
      <c r="EL1033" s="226">
        <v>5370</v>
      </c>
      <c r="EM1033" s="226">
        <v>4293</v>
      </c>
      <c r="EN1033" s="379">
        <f t="shared" si="426"/>
        <v>0.42483660130718953</v>
      </c>
      <c r="EO1033" s="226">
        <f t="shared" si="427"/>
        <v>38.867924528301891</v>
      </c>
      <c r="EP1033" s="379">
        <f t="shared" si="428"/>
        <v>0.25272331154684097</v>
      </c>
      <c r="EQ1033" s="226">
        <f t="shared" si="429"/>
        <v>21601.48975791434</v>
      </c>
      <c r="ER1033" s="226">
        <f t="shared" si="430"/>
        <v>1999.3788337603853</v>
      </c>
      <c r="ES1033" s="292"/>
      <c r="ET1033" s="227">
        <v>835</v>
      </c>
      <c r="EU1033" s="227">
        <v>370</v>
      </c>
      <c r="EV1033" s="227">
        <v>465</v>
      </c>
      <c r="EW1033" s="227">
        <v>221</v>
      </c>
      <c r="EX1033" s="227">
        <v>236</v>
      </c>
      <c r="EY1033" s="227">
        <v>7538</v>
      </c>
      <c r="EZ1033" s="227">
        <v>5898</v>
      </c>
      <c r="FA1033" s="380">
        <f t="shared" si="408"/>
        <v>0.44311377245508982</v>
      </c>
      <c r="FB1033" s="228">
        <f t="shared" si="409"/>
        <v>47.526881720430111</v>
      </c>
      <c r="FC1033" s="380">
        <f t="shared" si="410"/>
        <v>0.28263473053892213</v>
      </c>
      <c r="FD1033" s="227">
        <f t="shared" si="411"/>
        <v>31308.039267710268</v>
      </c>
      <c r="FE1033" s="227">
        <f t="shared" si="412"/>
        <v>3122.5274104216119</v>
      </c>
      <c r="FF1033" s="227">
        <v>465</v>
      </c>
      <c r="FG1033" s="228">
        <f t="shared" si="423"/>
        <v>39.13978494623656</v>
      </c>
      <c r="FH1033" s="227">
        <v>182</v>
      </c>
      <c r="FI1033" s="227">
        <v>465</v>
      </c>
      <c r="FJ1033" s="227">
        <v>3</v>
      </c>
      <c r="FK1033" s="227">
        <f t="shared" si="424"/>
        <v>280</v>
      </c>
      <c r="FL1033" s="227">
        <v>42</v>
      </c>
      <c r="FM1033" s="227">
        <f t="shared" si="425"/>
        <v>238</v>
      </c>
      <c r="FZ1033" s="229"/>
      <c r="GA1033" s="229"/>
      <c r="GB1033" s="229"/>
      <c r="GC1033" s="229"/>
      <c r="GD1033" s="229"/>
    </row>
    <row r="1034" spans="1:186" s="368" customFormat="1">
      <c r="A1034" s="287" t="s">
        <v>2478</v>
      </c>
      <c r="B1034" s="369" t="s">
        <v>2479</v>
      </c>
      <c r="C1034" s="287" t="s">
        <v>2480</v>
      </c>
      <c r="D1034" s="287" t="s">
        <v>3125</v>
      </c>
      <c r="E1034" s="369" t="s">
        <v>2481</v>
      </c>
      <c r="F1034" s="287">
        <v>1031</v>
      </c>
      <c r="G1034" s="392" t="s">
        <v>2494</v>
      </c>
      <c r="H1034" s="392" t="s">
        <v>2495</v>
      </c>
      <c r="I1034" s="393" t="s">
        <v>2484</v>
      </c>
      <c r="J1034" s="392" t="s">
        <v>2485</v>
      </c>
      <c r="K1034" s="393" t="s">
        <v>1178</v>
      </c>
      <c r="L1034" s="392" t="s">
        <v>2485</v>
      </c>
      <c r="M1034" s="392" t="s">
        <v>3124</v>
      </c>
      <c r="N1034" s="372">
        <v>1</v>
      </c>
      <c r="O1034" s="373">
        <v>247</v>
      </c>
      <c r="P1034" s="373">
        <v>366</v>
      </c>
      <c r="Q1034" s="373">
        <v>398</v>
      </c>
      <c r="R1034" s="373">
        <v>432</v>
      </c>
      <c r="S1034" s="374">
        <v>345</v>
      </c>
      <c r="T1034" s="374">
        <v>375</v>
      </c>
      <c r="U1034" s="374">
        <v>407</v>
      </c>
      <c r="V1034" s="374">
        <v>439</v>
      </c>
      <c r="W1034" s="373">
        <v>134</v>
      </c>
      <c r="X1034" s="373">
        <v>193</v>
      </c>
      <c r="Y1034" s="373">
        <v>209</v>
      </c>
      <c r="Z1034" s="373">
        <v>227</v>
      </c>
      <c r="AA1034" s="374">
        <v>180</v>
      </c>
      <c r="AB1034" s="374">
        <v>197</v>
      </c>
      <c r="AC1034" s="374">
        <v>206</v>
      </c>
      <c r="AD1034" s="374">
        <v>224</v>
      </c>
      <c r="AE1034" s="373">
        <v>2</v>
      </c>
      <c r="AF1034" s="373">
        <v>3</v>
      </c>
      <c r="AG1034" s="373">
        <v>3</v>
      </c>
      <c r="AH1034" s="373">
        <v>3</v>
      </c>
      <c r="AI1034" s="374">
        <v>3</v>
      </c>
      <c r="AJ1034" s="374">
        <v>3</v>
      </c>
      <c r="AK1034" s="374">
        <v>3</v>
      </c>
      <c r="AL1034" s="374">
        <v>3</v>
      </c>
      <c r="AM1034" s="226">
        <v>114</v>
      </c>
      <c r="AN1034" s="226">
        <v>173</v>
      </c>
      <c r="AO1034" s="226">
        <v>188</v>
      </c>
      <c r="AP1034" s="226">
        <v>204</v>
      </c>
      <c r="AQ1034" s="227">
        <v>165</v>
      </c>
      <c r="AR1034" s="227">
        <v>177</v>
      </c>
      <c r="AS1034" s="227">
        <v>201</v>
      </c>
      <c r="AT1034" s="227">
        <v>215</v>
      </c>
      <c r="AU1034" s="226">
        <v>59</v>
      </c>
      <c r="AV1034" s="226">
        <v>92</v>
      </c>
      <c r="AW1034" s="226">
        <v>101</v>
      </c>
      <c r="AX1034" s="226">
        <v>109</v>
      </c>
      <c r="AY1034" s="227">
        <v>99</v>
      </c>
      <c r="AZ1034" s="227">
        <v>95</v>
      </c>
      <c r="BA1034" s="227">
        <v>108</v>
      </c>
      <c r="BB1034" s="227">
        <v>115</v>
      </c>
      <c r="BC1034" s="226">
        <f t="shared" si="433"/>
        <v>54</v>
      </c>
      <c r="BD1034" s="226">
        <f t="shared" si="433"/>
        <v>80</v>
      </c>
      <c r="BE1034" s="226">
        <f t="shared" si="433"/>
        <v>86</v>
      </c>
      <c r="BF1034" s="226">
        <f t="shared" si="431"/>
        <v>94</v>
      </c>
      <c r="BG1034" s="218">
        <f t="shared" si="431"/>
        <v>64</v>
      </c>
      <c r="BH1034" s="218">
        <f t="shared" si="431"/>
        <v>80</v>
      </c>
      <c r="BI1034" s="218">
        <f t="shared" si="431"/>
        <v>91</v>
      </c>
      <c r="BJ1034" s="218">
        <f t="shared" si="418"/>
        <v>98</v>
      </c>
      <c r="BK1034" s="226">
        <f t="shared" si="416"/>
        <v>1</v>
      </c>
      <c r="BL1034" s="226">
        <f t="shared" si="416"/>
        <v>1</v>
      </c>
      <c r="BM1034" s="226">
        <f t="shared" si="416"/>
        <v>1</v>
      </c>
      <c r="BN1034" s="226">
        <f t="shared" si="416"/>
        <v>1</v>
      </c>
      <c r="BO1034" s="227">
        <f t="shared" si="416"/>
        <v>2</v>
      </c>
      <c r="BP1034" s="227">
        <f t="shared" si="415"/>
        <v>2</v>
      </c>
      <c r="BQ1034" s="227">
        <f t="shared" si="415"/>
        <v>2</v>
      </c>
      <c r="BR1034" s="227">
        <f t="shared" si="415"/>
        <v>2</v>
      </c>
      <c r="BS1034" s="226">
        <v>1</v>
      </c>
      <c r="BT1034" s="226">
        <v>1</v>
      </c>
      <c r="BU1034" s="226">
        <v>1</v>
      </c>
      <c r="BV1034" s="226">
        <v>1</v>
      </c>
      <c r="BW1034" s="227">
        <v>2</v>
      </c>
      <c r="BX1034" s="227">
        <v>2</v>
      </c>
      <c r="BY1034" s="227">
        <v>2</v>
      </c>
      <c r="BZ1034" s="227">
        <v>2</v>
      </c>
      <c r="CA1034" s="226">
        <v>0</v>
      </c>
      <c r="CB1034" s="226">
        <f>IFERROR(VLOOKUP($G1034,[12]ITEM!$B$2:$AC$939,26,0),0)</f>
        <v>0</v>
      </c>
      <c r="CC1034" s="226">
        <f>IFERROR(VLOOKUP($G1034,[12]ITEM!$B$2:$AC$939,27,0),0)</f>
        <v>0</v>
      </c>
      <c r="CD1034" s="226">
        <f>IFERROR(VLOOKUP($G1034,[12]ITEM!$B$2:$AC$939,28,0),0)</f>
        <v>0</v>
      </c>
      <c r="CE1034" s="227">
        <v>0</v>
      </c>
      <c r="CF1034" s="227">
        <v>0</v>
      </c>
      <c r="CG1034" s="227">
        <v>0</v>
      </c>
      <c r="CH1034" s="227">
        <v>0</v>
      </c>
      <c r="CI1034" s="375"/>
      <c r="CJ1034" s="226">
        <f t="shared" si="419"/>
        <v>54</v>
      </c>
      <c r="CK1034" s="226">
        <f t="shared" si="419"/>
        <v>85</v>
      </c>
      <c r="CL1034" s="226">
        <f t="shared" si="419"/>
        <v>92</v>
      </c>
      <c r="CM1034" s="226">
        <f t="shared" si="419"/>
        <v>99</v>
      </c>
      <c r="CN1034" s="227">
        <f t="shared" si="419"/>
        <v>64</v>
      </c>
      <c r="CO1034" s="227">
        <f t="shared" si="419"/>
        <v>62.460770365137783</v>
      </c>
      <c r="CP1034" s="227">
        <f t="shared" si="419"/>
        <v>66.307996120452458</v>
      </c>
      <c r="CQ1034" s="227">
        <f t="shared" si="419"/>
        <v>66.974323789724963</v>
      </c>
      <c r="CR1034" s="226">
        <v>47</v>
      </c>
      <c r="CS1034" s="226">
        <v>72</v>
      </c>
      <c r="CT1034" s="226">
        <v>78</v>
      </c>
      <c r="CU1034" s="226">
        <v>85</v>
      </c>
      <c r="CV1034" s="227">
        <f t="shared" si="422"/>
        <v>20</v>
      </c>
      <c r="CW1034" s="227">
        <f>CV1034*(1+('[13]GROWTH (YoY)'!AR1034/100))</f>
        <v>21.460770365137783</v>
      </c>
      <c r="CX1034" s="227">
        <f>CW1034*(1+('[13]GROWTH (YoY)'!AS1034/100))</f>
        <v>24.307996120452461</v>
      </c>
      <c r="CY1034" s="227">
        <f>CX1034*(1+('[13]GROWTH (YoY)'!AT1034/100))</f>
        <v>25.97432378972497</v>
      </c>
      <c r="CZ1034" s="226">
        <v>0</v>
      </c>
      <c r="DA1034" s="226">
        <v>0</v>
      </c>
      <c r="DB1034" s="226">
        <v>0</v>
      </c>
      <c r="DC1034" s="226">
        <v>0</v>
      </c>
      <c r="DD1034" s="227">
        <v>32</v>
      </c>
      <c r="DE1034" s="227">
        <v>28</v>
      </c>
      <c r="DF1034" s="227">
        <v>29</v>
      </c>
      <c r="DG1034" s="227">
        <v>27</v>
      </c>
      <c r="DH1034" s="226">
        <v>7</v>
      </c>
      <c r="DI1034" s="226">
        <v>13</v>
      </c>
      <c r="DJ1034" s="226">
        <v>14</v>
      </c>
      <c r="DK1034" s="226">
        <v>14</v>
      </c>
      <c r="DL1034" s="227">
        <v>12</v>
      </c>
      <c r="DM1034" s="227">
        <v>13</v>
      </c>
      <c r="DN1034" s="227">
        <v>13</v>
      </c>
      <c r="DO1034" s="227">
        <v>14</v>
      </c>
      <c r="DP1034" s="376">
        <f t="shared" si="417"/>
        <v>0</v>
      </c>
      <c r="DQ1034" s="226">
        <f t="shared" si="417"/>
        <v>-5</v>
      </c>
      <c r="DR1034" s="226">
        <f t="shared" si="417"/>
        <v>-6</v>
      </c>
      <c r="DS1034" s="226">
        <f t="shared" si="432"/>
        <v>-5</v>
      </c>
      <c r="DT1034" s="227">
        <f t="shared" si="432"/>
        <v>0</v>
      </c>
      <c r="DU1034" s="227">
        <f t="shared" si="432"/>
        <v>17.539229634862217</v>
      </c>
      <c r="DV1034" s="227">
        <f t="shared" si="432"/>
        <v>24.692003879547542</v>
      </c>
      <c r="DW1034" s="227">
        <f t="shared" si="432"/>
        <v>31.025676210275037</v>
      </c>
      <c r="DX1034" s="377">
        <f t="shared" si="421"/>
        <v>0.54251012145748989</v>
      </c>
      <c r="DY1034" s="377">
        <f t="shared" si="421"/>
        <v>0.52732240437158473</v>
      </c>
      <c r="DZ1034" s="377">
        <f t="shared" si="421"/>
        <v>0.52512562814070352</v>
      </c>
      <c r="EA1034" s="377">
        <f t="shared" si="421"/>
        <v>0.52546296296296291</v>
      </c>
      <c r="EB1034" s="378">
        <f t="shared" si="421"/>
        <v>0.52173913043478259</v>
      </c>
      <c r="EC1034" s="378">
        <f t="shared" si="420"/>
        <v>0.52533333333333332</v>
      </c>
      <c r="ED1034" s="378">
        <f t="shared" si="420"/>
        <v>0.50614250614250611</v>
      </c>
      <c r="EE1034" s="378">
        <f t="shared" si="420"/>
        <v>0.51025056947608205</v>
      </c>
      <c r="EG1034" s="226">
        <v>247</v>
      </c>
      <c r="EH1034" s="226">
        <v>120</v>
      </c>
      <c r="EI1034" s="226">
        <v>127</v>
      </c>
      <c r="EJ1034" s="226">
        <v>59</v>
      </c>
      <c r="EK1034" s="226">
        <v>135</v>
      </c>
      <c r="EL1034" s="226">
        <v>2482</v>
      </c>
      <c r="EM1034" s="226">
        <v>2440</v>
      </c>
      <c r="EN1034" s="379">
        <f t="shared" si="426"/>
        <v>0.48582995951417002</v>
      </c>
      <c r="EO1034" s="226">
        <f t="shared" si="427"/>
        <v>46.45669291338583</v>
      </c>
      <c r="EP1034" s="379">
        <f t="shared" si="428"/>
        <v>0.54655870445344135</v>
      </c>
      <c r="EQ1034" s="226">
        <f t="shared" si="429"/>
        <v>54391.619661563258</v>
      </c>
      <c r="ER1034" s="226">
        <f t="shared" si="430"/>
        <v>2015.0273224043715</v>
      </c>
      <c r="ES1034" s="292"/>
      <c r="ET1034" s="227">
        <v>564</v>
      </c>
      <c r="EU1034" s="227">
        <v>268</v>
      </c>
      <c r="EV1034" s="227">
        <v>296</v>
      </c>
      <c r="EW1034" s="227">
        <v>178</v>
      </c>
      <c r="EX1034" s="227">
        <v>330</v>
      </c>
      <c r="EY1034" s="227">
        <v>5110</v>
      </c>
      <c r="EZ1034" s="227">
        <v>4877</v>
      </c>
      <c r="FA1034" s="380">
        <f t="shared" si="408"/>
        <v>0.47517730496453903</v>
      </c>
      <c r="FB1034" s="228">
        <f t="shared" si="409"/>
        <v>60.13513513513513</v>
      </c>
      <c r="FC1034" s="380">
        <f t="shared" si="410"/>
        <v>0.58510638297872342</v>
      </c>
      <c r="FD1034" s="227">
        <f t="shared" si="411"/>
        <v>64579.256360078281</v>
      </c>
      <c r="FE1034" s="227">
        <f t="shared" si="412"/>
        <v>3041.4872530927482</v>
      </c>
      <c r="FF1034" s="227">
        <v>296</v>
      </c>
      <c r="FG1034" s="228">
        <f t="shared" si="423"/>
        <v>53.04054054054054</v>
      </c>
      <c r="FH1034" s="227">
        <v>157</v>
      </c>
      <c r="FI1034" s="227">
        <v>296</v>
      </c>
      <c r="FJ1034" s="227">
        <v>3</v>
      </c>
      <c r="FK1034" s="227">
        <f t="shared" si="424"/>
        <v>136</v>
      </c>
      <c r="FL1034" s="227">
        <v>29</v>
      </c>
      <c r="FM1034" s="227">
        <f t="shared" si="425"/>
        <v>107</v>
      </c>
      <c r="FZ1034" s="229"/>
      <c r="GA1034" s="229"/>
      <c r="GB1034" s="229"/>
      <c r="GC1034" s="229"/>
      <c r="GD1034" s="229"/>
    </row>
    <row r="1035" spans="1:186" s="368" customFormat="1">
      <c r="A1035" s="287" t="s">
        <v>2478</v>
      </c>
      <c r="B1035" s="369" t="s">
        <v>2479</v>
      </c>
      <c r="C1035" s="287" t="s">
        <v>2480</v>
      </c>
      <c r="D1035" s="287" t="s">
        <v>3125</v>
      </c>
      <c r="E1035" s="369" t="s">
        <v>2481</v>
      </c>
      <c r="F1035" s="287">
        <v>1032</v>
      </c>
      <c r="G1035" s="392" t="s">
        <v>2496</v>
      </c>
      <c r="H1035" s="392" t="s">
        <v>2497</v>
      </c>
      <c r="I1035" s="393" t="s">
        <v>2484</v>
      </c>
      <c r="J1035" s="392" t="s">
        <v>2485</v>
      </c>
      <c r="K1035" s="393" t="s">
        <v>1178</v>
      </c>
      <c r="L1035" s="392" t="s">
        <v>2485</v>
      </c>
      <c r="M1035" s="392" t="s">
        <v>3124</v>
      </c>
      <c r="N1035" s="372">
        <v>1</v>
      </c>
      <c r="O1035" s="373">
        <v>157</v>
      </c>
      <c r="P1035" s="373">
        <v>227</v>
      </c>
      <c r="Q1035" s="373">
        <v>245</v>
      </c>
      <c r="R1035" s="373">
        <v>264</v>
      </c>
      <c r="S1035" s="374">
        <v>208</v>
      </c>
      <c r="T1035" s="374">
        <v>228</v>
      </c>
      <c r="U1035" s="374">
        <v>246</v>
      </c>
      <c r="V1035" s="374">
        <v>264</v>
      </c>
      <c r="W1035" s="373">
        <v>66</v>
      </c>
      <c r="X1035" s="373">
        <v>90</v>
      </c>
      <c r="Y1035" s="373">
        <v>97</v>
      </c>
      <c r="Z1035" s="373">
        <v>104</v>
      </c>
      <c r="AA1035" s="374">
        <v>84</v>
      </c>
      <c r="AB1035" s="374">
        <v>92</v>
      </c>
      <c r="AC1035" s="374">
        <v>99</v>
      </c>
      <c r="AD1035" s="374">
        <v>103</v>
      </c>
      <c r="AE1035" s="373">
        <v>2</v>
      </c>
      <c r="AF1035" s="373">
        <v>2</v>
      </c>
      <c r="AG1035" s="373">
        <v>2</v>
      </c>
      <c r="AH1035" s="373">
        <v>2</v>
      </c>
      <c r="AI1035" s="374">
        <v>2</v>
      </c>
      <c r="AJ1035" s="374">
        <v>2</v>
      </c>
      <c r="AK1035" s="374">
        <v>2</v>
      </c>
      <c r="AL1035" s="374">
        <v>2</v>
      </c>
      <c r="AM1035" s="226">
        <v>92</v>
      </c>
      <c r="AN1035" s="226">
        <v>137</v>
      </c>
      <c r="AO1035" s="226">
        <v>148</v>
      </c>
      <c r="AP1035" s="226">
        <v>160</v>
      </c>
      <c r="AQ1035" s="227">
        <v>124</v>
      </c>
      <c r="AR1035" s="227">
        <v>136</v>
      </c>
      <c r="AS1035" s="227">
        <v>147</v>
      </c>
      <c r="AT1035" s="227">
        <v>161</v>
      </c>
      <c r="AU1035" s="226">
        <v>23</v>
      </c>
      <c r="AV1035" s="226">
        <v>35</v>
      </c>
      <c r="AW1035" s="226">
        <v>38</v>
      </c>
      <c r="AX1035" s="226">
        <v>41</v>
      </c>
      <c r="AY1035" s="227">
        <v>101</v>
      </c>
      <c r="AZ1035" s="227">
        <v>35</v>
      </c>
      <c r="BA1035" s="227">
        <v>38</v>
      </c>
      <c r="BB1035" s="227">
        <v>41</v>
      </c>
      <c r="BC1035" s="226">
        <f t="shared" si="433"/>
        <v>66</v>
      </c>
      <c r="BD1035" s="226">
        <f t="shared" si="433"/>
        <v>93</v>
      </c>
      <c r="BE1035" s="226">
        <f t="shared" si="433"/>
        <v>97</v>
      </c>
      <c r="BF1035" s="226">
        <f t="shared" si="431"/>
        <v>107</v>
      </c>
      <c r="BG1035" s="218">
        <f t="shared" si="431"/>
        <v>13</v>
      </c>
      <c r="BH1035" s="218">
        <f t="shared" si="431"/>
        <v>88</v>
      </c>
      <c r="BI1035" s="218">
        <f t="shared" si="431"/>
        <v>97</v>
      </c>
      <c r="BJ1035" s="218">
        <f t="shared" si="418"/>
        <v>114</v>
      </c>
      <c r="BK1035" s="226">
        <f t="shared" si="416"/>
        <v>3</v>
      </c>
      <c r="BL1035" s="226">
        <f t="shared" si="416"/>
        <v>9</v>
      </c>
      <c r="BM1035" s="226">
        <f t="shared" si="416"/>
        <v>13</v>
      </c>
      <c r="BN1035" s="226">
        <f t="shared" si="416"/>
        <v>12</v>
      </c>
      <c r="BO1035" s="227">
        <f t="shared" si="416"/>
        <v>10</v>
      </c>
      <c r="BP1035" s="227">
        <f t="shared" si="415"/>
        <v>13</v>
      </c>
      <c r="BQ1035" s="227">
        <f t="shared" si="415"/>
        <v>12</v>
      </c>
      <c r="BR1035" s="227">
        <f t="shared" si="415"/>
        <v>6</v>
      </c>
      <c r="BS1035" s="226">
        <v>4</v>
      </c>
      <c r="BT1035" s="226">
        <v>9</v>
      </c>
      <c r="BU1035" s="226">
        <v>13</v>
      </c>
      <c r="BV1035" s="226">
        <v>12</v>
      </c>
      <c r="BW1035" s="227">
        <v>10</v>
      </c>
      <c r="BX1035" s="227">
        <v>13</v>
      </c>
      <c r="BY1035" s="227">
        <v>12</v>
      </c>
      <c r="BZ1035" s="227">
        <v>6</v>
      </c>
      <c r="CA1035" s="226">
        <v>1</v>
      </c>
      <c r="CB1035" s="226">
        <f>IFERROR(VLOOKUP($G1035,[12]ITEM!$B$2:$AC$939,26,0),0)</f>
        <v>0</v>
      </c>
      <c r="CC1035" s="226">
        <f>IFERROR(VLOOKUP($G1035,[12]ITEM!$B$2:$AC$939,27,0),0)</f>
        <v>0</v>
      </c>
      <c r="CD1035" s="226">
        <f>IFERROR(VLOOKUP($G1035,[12]ITEM!$B$2:$AC$939,28,0),0)</f>
        <v>0</v>
      </c>
      <c r="CE1035" s="227">
        <v>0</v>
      </c>
      <c r="CF1035" s="227">
        <v>0</v>
      </c>
      <c r="CG1035" s="227">
        <v>0</v>
      </c>
      <c r="CH1035" s="227">
        <v>0</v>
      </c>
      <c r="CI1035" s="375"/>
      <c r="CJ1035" s="226">
        <f t="shared" si="419"/>
        <v>66</v>
      </c>
      <c r="CK1035" s="226">
        <f t="shared" si="419"/>
        <v>99</v>
      </c>
      <c r="CL1035" s="226">
        <f t="shared" si="419"/>
        <v>107</v>
      </c>
      <c r="CM1035" s="226">
        <f t="shared" si="419"/>
        <v>115</v>
      </c>
      <c r="CN1035" s="227">
        <f t="shared" si="419"/>
        <v>13</v>
      </c>
      <c r="CO1035" s="227">
        <f t="shared" si="419"/>
        <v>13.848953270227408</v>
      </c>
      <c r="CP1035" s="227">
        <f t="shared" si="419"/>
        <v>14.632442122768142</v>
      </c>
      <c r="CQ1035" s="227">
        <f t="shared" si="419"/>
        <v>15.670049653304263</v>
      </c>
      <c r="CR1035" s="226">
        <v>65</v>
      </c>
      <c r="CS1035" s="226">
        <v>97</v>
      </c>
      <c r="CT1035" s="226">
        <v>105</v>
      </c>
      <c r="CU1035" s="226">
        <v>113</v>
      </c>
      <c r="CV1035" s="227">
        <f t="shared" si="422"/>
        <v>9</v>
      </c>
      <c r="CW1035" s="227">
        <f>CV1035*(1+('[13]GROWTH (YoY)'!AR1035/100))</f>
        <v>9.8489532702274083</v>
      </c>
      <c r="CX1035" s="227">
        <f>CW1035*(1+('[13]GROWTH (YoY)'!AS1035/100))</f>
        <v>10.632442122768142</v>
      </c>
      <c r="CY1035" s="227">
        <f>CX1035*(1+('[13]GROWTH (YoY)'!AT1035/100))</f>
        <v>11.670049653304263</v>
      </c>
      <c r="CZ1035" s="226">
        <v>0</v>
      </c>
      <c r="DA1035" s="226">
        <v>0</v>
      </c>
      <c r="DB1035" s="226">
        <v>0</v>
      </c>
      <c r="DC1035" s="226">
        <v>0</v>
      </c>
      <c r="DD1035" s="227">
        <v>2</v>
      </c>
      <c r="DE1035" s="227">
        <v>2</v>
      </c>
      <c r="DF1035" s="227">
        <v>2</v>
      </c>
      <c r="DG1035" s="227">
        <v>2</v>
      </c>
      <c r="DH1035" s="226">
        <v>1</v>
      </c>
      <c r="DI1035" s="226">
        <v>2</v>
      </c>
      <c r="DJ1035" s="226">
        <v>2</v>
      </c>
      <c r="DK1035" s="226">
        <v>2</v>
      </c>
      <c r="DL1035" s="227">
        <v>2</v>
      </c>
      <c r="DM1035" s="227">
        <v>2</v>
      </c>
      <c r="DN1035" s="227">
        <v>2</v>
      </c>
      <c r="DO1035" s="227">
        <v>2</v>
      </c>
      <c r="DP1035" s="376">
        <f t="shared" si="417"/>
        <v>0</v>
      </c>
      <c r="DQ1035" s="226">
        <f t="shared" si="417"/>
        <v>-6</v>
      </c>
      <c r="DR1035" s="226">
        <f t="shared" si="417"/>
        <v>-10</v>
      </c>
      <c r="DS1035" s="226">
        <f t="shared" si="432"/>
        <v>-8</v>
      </c>
      <c r="DT1035" s="227">
        <f t="shared" si="432"/>
        <v>0</v>
      </c>
      <c r="DU1035" s="227">
        <f t="shared" si="432"/>
        <v>74.151046729772588</v>
      </c>
      <c r="DV1035" s="227">
        <f t="shared" si="432"/>
        <v>82.36755787723186</v>
      </c>
      <c r="DW1035" s="227">
        <f t="shared" si="432"/>
        <v>98.329950346695739</v>
      </c>
      <c r="DX1035" s="377">
        <f t="shared" si="421"/>
        <v>0.42038216560509556</v>
      </c>
      <c r="DY1035" s="377">
        <f t="shared" si="421"/>
        <v>0.3964757709251101</v>
      </c>
      <c r="DZ1035" s="377">
        <f t="shared" si="421"/>
        <v>0.39591836734693875</v>
      </c>
      <c r="EA1035" s="377">
        <f t="shared" si="421"/>
        <v>0.39393939393939392</v>
      </c>
      <c r="EB1035" s="378">
        <f t="shared" si="421"/>
        <v>0.40384615384615385</v>
      </c>
      <c r="EC1035" s="378">
        <f t="shared" si="420"/>
        <v>0.40350877192982454</v>
      </c>
      <c r="ED1035" s="378">
        <f t="shared" si="420"/>
        <v>0.40243902439024393</v>
      </c>
      <c r="EE1035" s="378">
        <f t="shared" si="420"/>
        <v>0.39015151515151514</v>
      </c>
      <c r="EG1035" s="226">
        <v>157</v>
      </c>
      <c r="EH1035" s="226">
        <v>66</v>
      </c>
      <c r="EI1035" s="226">
        <v>92</v>
      </c>
      <c r="EJ1035" s="226">
        <v>23</v>
      </c>
      <c r="EK1035" s="226">
        <v>73</v>
      </c>
      <c r="EL1035" s="226">
        <v>1048</v>
      </c>
      <c r="EM1035" s="226">
        <v>1011</v>
      </c>
      <c r="EN1035" s="379">
        <f t="shared" si="426"/>
        <v>0.42038216560509556</v>
      </c>
      <c r="EO1035" s="226">
        <f t="shared" si="427"/>
        <v>25</v>
      </c>
      <c r="EP1035" s="379">
        <f t="shared" si="428"/>
        <v>0.46496815286624205</v>
      </c>
      <c r="EQ1035" s="226">
        <f t="shared" si="429"/>
        <v>69656.488549618327</v>
      </c>
      <c r="ER1035" s="226">
        <f t="shared" si="430"/>
        <v>1895.8127266732608</v>
      </c>
      <c r="ES1035" s="292"/>
      <c r="ET1035" s="227">
        <v>327</v>
      </c>
      <c r="EU1035" s="227">
        <v>137</v>
      </c>
      <c r="EV1035" s="227">
        <v>190</v>
      </c>
      <c r="EW1035" s="227">
        <v>101</v>
      </c>
      <c r="EX1035" s="227">
        <v>83</v>
      </c>
      <c r="EY1035" s="227">
        <v>2202</v>
      </c>
      <c r="EZ1035" s="227">
        <v>2174</v>
      </c>
      <c r="FA1035" s="380">
        <f t="shared" si="408"/>
        <v>0.41896024464831805</v>
      </c>
      <c r="FB1035" s="228">
        <f t="shared" si="409"/>
        <v>53.157894736842103</v>
      </c>
      <c r="FC1035" s="380">
        <f t="shared" si="410"/>
        <v>0.25382262996941896</v>
      </c>
      <c r="FD1035" s="227">
        <f t="shared" si="411"/>
        <v>37693.006357856495</v>
      </c>
      <c r="FE1035" s="227">
        <f t="shared" si="412"/>
        <v>3871.511806194419</v>
      </c>
      <c r="FF1035" s="227">
        <v>190</v>
      </c>
      <c r="FG1035" s="228">
        <f t="shared" si="423"/>
        <v>25.789473684210527</v>
      </c>
      <c r="FH1035" s="227">
        <v>49</v>
      </c>
      <c r="FI1035" s="227">
        <v>190</v>
      </c>
      <c r="FJ1035" s="227">
        <v>1</v>
      </c>
      <c r="FK1035" s="227">
        <f t="shared" si="424"/>
        <v>140</v>
      </c>
      <c r="FL1035" s="227">
        <v>17</v>
      </c>
      <c r="FM1035" s="227">
        <f t="shared" si="425"/>
        <v>123</v>
      </c>
      <c r="FZ1035" s="229"/>
      <c r="GA1035" s="229"/>
      <c r="GB1035" s="229"/>
      <c r="GC1035" s="229"/>
      <c r="GD1035" s="229"/>
    </row>
    <row r="1036" spans="1:186" s="368" customFormat="1">
      <c r="A1036" s="287" t="s">
        <v>2478</v>
      </c>
      <c r="B1036" s="369" t="s">
        <v>2479</v>
      </c>
      <c r="C1036" s="287" t="s">
        <v>2480</v>
      </c>
      <c r="D1036" s="287" t="s">
        <v>3125</v>
      </c>
      <c r="E1036" s="369" t="s">
        <v>2481</v>
      </c>
      <c r="F1036" s="287">
        <v>1033</v>
      </c>
      <c r="G1036" s="392" t="s">
        <v>2498</v>
      </c>
      <c r="H1036" s="392" t="s">
        <v>2499</v>
      </c>
      <c r="I1036" s="393" t="s">
        <v>2484</v>
      </c>
      <c r="J1036" s="392" t="s">
        <v>2485</v>
      </c>
      <c r="K1036" s="393" t="s">
        <v>1178</v>
      </c>
      <c r="L1036" s="392" t="s">
        <v>2485</v>
      </c>
      <c r="M1036" s="392" t="s">
        <v>3124</v>
      </c>
      <c r="N1036" s="372">
        <v>1</v>
      </c>
      <c r="O1036" s="373">
        <v>0</v>
      </c>
      <c r="P1036" s="373">
        <v>0</v>
      </c>
      <c r="Q1036" s="373">
        <v>0</v>
      </c>
      <c r="R1036" s="373">
        <v>0</v>
      </c>
      <c r="S1036" s="374">
        <v>38</v>
      </c>
      <c r="T1036" s="374">
        <v>42</v>
      </c>
      <c r="U1036" s="374">
        <v>42</v>
      </c>
      <c r="V1036" s="374">
        <v>42</v>
      </c>
      <c r="W1036" s="373">
        <v>0</v>
      </c>
      <c r="X1036" s="373">
        <v>0</v>
      </c>
      <c r="Y1036" s="373">
        <v>0</v>
      </c>
      <c r="Z1036" s="373">
        <v>0</v>
      </c>
      <c r="AA1036" s="374">
        <v>18</v>
      </c>
      <c r="AB1036" s="374">
        <v>20</v>
      </c>
      <c r="AC1036" s="374">
        <v>20</v>
      </c>
      <c r="AD1036" s="374">
        <v>20</v>
      </c>
      <c r="AE1036" s="373">
        <v>0</v>
      </c>
      <c r="AF1036" s="373">
        <v>0</v>
      </c>
      <c r="AG1036" s="373">
        <v>0</v>
      </c>
      <c r="AH1036" s="373">
        <v>0</v>
      </c>
      <c r="AI1036" s="374">
        <v>0</v>
      </c>
      <c r="AJ1036" s="374">
        <v>0</v>
      </c>
      <c r="AK1036" s="374">
        <v>0</v>
      </c>
      <c r="AL1036" s="374">
        <v>0</v>
      </c>
      <c r="AM1036" s="226">
        <v>0</v>
      </c>
      <c r="AN1036" s="226">
        <v>0</v>
      </c>
      <c r="AO1036" s="226">
        <v>0</v>
      </c>
      <c r="AP1036" s="226">
        <v>0</v>
      </c>
      <c r="AQ1036" s="227">
        <v>20</v>
      </c>
      <c r="AR1036" s="227">
        <v>22</v>
      </c>
      <c r="AS1036" s="227">
        <v>22</v>
      </c>
      <c r="AT1036" s="227">
        <v>22</v>
      </c>
      <c r="AU1036" s="226">
        <v>0</v>
      </c>
      <c r="AV1036" s="226">
        <v>0</v>
      </c>
      <c r="AW1036" s="226">
        <v>0</v>
      </c>
      <c r="AX1036" s="226">
        <v>0</v>
      </c>
      <c r="AY1036" s="227">
        <v>14</v>
      </c>
      <c r="AZ1036" s="227">
        <v>14</v>
      </c>
      <c r="BA1036" s="227">
        <v>14</v>
      </c>
      <c r="BB1036" s="227">
        <v>15</v>
      </c>
      <c r="BC1036" s="226">
        <f t="shared" si="433"/>
        <v>0</v>
      </c>
      <c r="BD1036" s="226">
        <f t="shared" si="433"/>
        <v>0</v>
      </c>
      <c r="BE1036" s="226">
        <f t="shared" si="433"/>
        <v>0</v>
      </c>
      <c r="BF1036" s="226">
        <f t="shared" si="431"/>
        <v>0</v>
      </c>
      <c r="BG1036" s="218">
        <f t="shared" si="431"/>
        <v>5</v>
      </c>
      <c r="BH1036" s="218">
        <f t="shared" si="431"/>
        <v>6</v>
      </c>
      <c r="BI1036" s="218">
        <f t="shared" si="431"/>
        <v>5</v>
      </c>
      <c r="BJ1036" s="218">
        <f t="shared" si="418"/>
        <v>6</v>
      </c>
      <c r="BK1036" s="226">
        <f t="shared" si="416"/>
        <v>0</v>
      </c>
      <c r="BL1036" s="226">
        <f t="shared" si="416"/>
        <v>0</v>
      </c>
      <c r="BM1036" s="226">
        <f t="shared" si="416"/>
        <v>0</v>
      </c>
      <c r="BN1036" s="226">
        <f t="shared" si="416"/>
        <v>0</v>
      </c>
      <c r="BO1036" s="227">
        <f t="shared" si="416"/>
        <v>1</v>
      </c>
      <c r="BP1036" s="227">
        <f t="shared" si="415"/>
        <v>2</v>
      </c>
      <c r="BQ1036" s="227">
        <f t="shared" si="415"/>
        <v>3</v>
      </c>
      <c r="BR1036" s="227">
        <f t="shared" si="415"/>
        <v>1</v>
      </c>
      <c r="BS1036" s="226">
        <v>0</v>
      </c>
      <c r="BT1036" s="226">
        <v>0</v>
      </c>
      <c r="BU1036" s="226">
        <v>0</v>
      </c>
      <c r="BV1036" s="226">
        <v>0</v>
      </c>
      <c r="BW1036" s="227">
        <v>1</v>
      </c>
      <c r="BX1036" s="227">
        <v>2</v>
      </c>
      <c r="BY1036" s="227">
        <v>3</v>
      </c>
      <c r="BZ1036" s="227">
        <v>1</v>
      </c>
      <c r="CA1036" s="226">
        <v>0</v>
      </c>
      <c r="CB1036" s="226">
        <f>IFERROR(VLOOKUP($G1036,[12]ITEM!$B$2:$AC$939,26,0),0)</f>
        <v>0</v>
      </c>
      <c r="CC1036" s="226">
        <f>IFERROR(VLOOKUP($G1036,[12]ITEM!$B$2:$AC$939,27,0),0)</f>
        <v>0</v>
      </c>
      <c r="CD1036" s="226">
        <f>IFERROR(VLOOKUP($G1036,[12]ITEM!$B$2:$AC$939,28,0),0)</f>
        <v>0</v>
      </c>
      <c r="CE1036" s="227">
        <v>0</v>
      </c>
      <c r="CF1036" s="227">
        <v>0</v>
      </c>
      <c r="CG1036" s="227">
        <v>0</v>
      </c>
      <c r="CH1036" s="227">
        <v>0</v>
      </c>
      <c r="CI1036" s="375"/>
      <c r="CJ1036" s="226">
        <f t="shared" si="419"/>
        <v>0</v>
      </c>
      <c r="CK1036" s="226">
        <f t="shared" si="419"/>
        <v>0</v>
      </c>
      <c r="CL1036" s="226">
        <f t="shared" si="419"/>
        <v>0</v>
      </c>
      <c r="CM1036" s="226">
        <f t="shared" si="419"/>
        <v>0</v>
      </c>
      <c r="CN1036" s="227">
        <f t="shared" si="419"/>
        <v>5</v>
      </c>
      <c r="CO1036" s="227">
        <f t="shared" si="419"/>
        <v>5.469452411107417</v>
      </c>
      <c r="CP1036" s="227">
        <f t="shared" si="419"/>
        <v>5.520797054275695</v>
      </c>
      <c r="CQ1036" s="227">
        <f t="shared" si="419"/>
        <v>5.6395348185856511</v>
      </c>
      <c r="CR1036" s="226">
        <v>0</v>
      </c>
      <c r="CS1036" s="226"/>
      <c r="CT1036" s="226"/>
      <c r="CU1036" s="226"/>
      <c r="CV1036" s="227">
        <f t="shared" si="422"/>
        <v>5</v>
      </c>
      <c r="CW1036" s="227">
        <f>CV1036*(1+('[13]GROWTH (YoY)'!AR1036/100))</f>
        <v>5.469452411107417</v>
      </c>
      <c r="CX1036" s="227">
        <f>CW1036*(1+('[13]GROWTH (YoY)'!AS1036/100))</f>
        <v>5.520797054275695</v>
      </c>
      <c r="CY1036" s="227">
        <f>CX1036*(1+('[13]GROWTH (YoY)'!AT1036/100))</f>
        <v>5.6395348185856511</v>
      </c>
      <c r="CZ1036" s="226">
        <v>0</v>
      </c>
      <c r="DA1036" s="226">
        <v>0</v>
      </c>
      <c r="DB1036" s="226">
        <v>0</v>
      </c>
      <c r="DC1036" s="226">
        <v>0</v>
      </c>
      <c r="DD1036" s="227">
        <v>0</v>
      </c>
      <c r="DE1036" s="227">
        <v>0</v>
      </c>
      <c r="DF1036" s="227">
        <v>0</v>
      </c>
      <c r="DG1036" s="227">
        <v>0</v>
      </c>
      <c r="DH1036" s="226">
        <v>0</v>
      </c>
      <c r="DI1036" s="226">
        <v>0</v>
      </c>
      <c r="DJ1036" s="226">
        <v>0</v>
      </c>
      <c r="DK1036" s="226">
        <v>0</v>
      </c>
      <c r="DL1036" s="227">
        <v>0</v>
      </c>
      <c r="DM1036" s="227">
        <v>0</v>
      </c>
      <c r="DN1036" s="227">
        <v>0</v>
      </c>
      <c r="DO1036" s="227">
        <v>0</v>
      </c>
      <c r="DP1036" s="376">
        <f t="shared" si="417"/>
        <v>0</v>
      </c>
      <c r="DQ1036" s="226">
        <f t="shared" si="417"/>
        <v>0</v>
      </c>
      <c r="DR1036" s="226">
        <f t="shared" si="417"/>
        <v>0</v>
      </c>
      <c r="DS1036" s="226">
        <f t="shared" si="432"/>
        <v>0</v>
      </c>
      <c r="DT1036" s="227">
        <f t="shared" si="432"/>
        <v>0</v>
      </c>
      <c r="DU1036" s="227">
        <f t="shared" si="432"/>
        <v>0.53054758889258302</v>
      </c>
      <c r="DV1036" s="227">
        <f t="shared" si="432"/>
        <v>-0.520797054275695</v>
      </c>
      <c r="DW1036" s="227">
        <f t="shared" si="432"/>
        <v>0.36046518141434891</v>
      </c>
      <c r="DX1036" s="377">
        <f t="shared" si="421"/>
        <v>0</v>
      </c>
      <c r="DY1036" s="377">
        <f t="shared" si="421"/>
        <v>0</v>
      </c>
      <c r="DZ1036" s="377">
        <f t="shared" si="421"/>
        <v>0</v>
      </c>
      <c r="EA1036" s="377">
        <f t="shared" si="421"/>
        <v>0</v>
      </c>
      <c r="EB1036" s="378">
        <f t="shared" si="421"/>
        <v>0.47368421052631576</v>
      </c>
      <c r="EC1036" s="378">
        <f t="shared" si="420"/>
        <v>0.47619047619047616</v>
      </c>
      <c r="ED1036" s="378">
        <f t="shared" si="420"/>
        <v>0.47619047619047616</v>
      </c>
      <c r="EE1036" s="378">
        <f t="shared" si="420"/>
        <v>0.47619047619047616</v>
      </c>
      <c r="EG1036" s="226">
        <v>0</v>
      </c>
      <c r="EH1036" s="226">
        <v>0</v>
      </c>
      <c r="EI1036" s="226">
        <v>0</v>
      </c>
      <c r="EJ1036" s="226">
        <v>0</v>
      </c>
      <c r="EK1036" s="226">
        <v>0</v>
      </c>
      <c r="EL1036" s="226">
        <v>0</v>
      </c>
      <c r="EM1036" s="226">
        <v>0</v>
      </c>
      <c r="EN1036" s="379">
        <f t="shared" si="426"/>
        <v>0</v>
      </c>
      <c r="EO1036" s="226">
        <f t="shared" si="427"/>
        <v>0</v>
      </c>
      <c r="EP1036" s="379">
        <f t="shared" si="428"/>
        <v>0</v>
      </c>
      <c r="EQ1036" s="226">
        <f t="shared" si="429"/>
        <v>0</v>
      </c>
      <c r="ER1036" s="226">
        <f t="shared" si="430"/>
        <v>0</v>
      </c>
      <c r="ES1036" s="292"/>
      <c r="ET1036" s="227">
        <v>0</v>
      </c>
      <c r="EU1036" s="227">
        <v>0</v>
      </c>
      <c r="EV1036" s="227">
        <v>0</v>
      </c>
      <c r="EW1036" s="227">
        <v>14</v>
      </c>
      <c r="EX1036" s="227">
        <v>0</v>
      </c>
      <c r="EY1036" s="227">
        <v>0</v>
      </c>
      <c r="EZ1036" s="227">
        <v>0</v>
      </c>
      <c r="FA1036" s="380">
        <f t="shared" si="408"/>
        <v>0</v>
      </c>
      <c r="FB1036" s="228">
        <f t="shared" si="409"/>
        <v>0</v>
      </c>
      <c r="FC1036" s="380">
        <f t="shared" si="410"/>
        <v>0</v>
      </c>
      <c r="FD1036" s="227">
        <f t="shared" si="411"/>
        <v>0</v>
      </c>
      <c r="FE1036" s="227">
        <f t="shared" si="412"/>
        <v>0</v>
      </c>
      <c r="FF1036" s="227">
        <v>21</v>
      </c>
      <c r="FG1036" s="228">
        <f t="shared" si="423"/>
        <v>23.809523809523807</v>
      </c>
      <c r="FH1036" s="227">
        <v>5</v>
      </c>
      <c r="FI1036" s="227">
        <v>21</v>
      </c>
      <c r="FJ1036" s="227">
        <v>0</v>
      </c>
      <c r="FK1036" s="227">
        <f t="shared" si="424"/>
        <v>16</v>
      </c>
      <c r="FL1036" s="227">
        <v>2</v>
      </c>
      <c r="FM1036" s="227">
        <f t="shared" si="425"/>
        <v>14</v>
      </c>
      <c r="FZ1036" s="229"/>
      <c r="GA1036" s="229"/>
      <c r="GB1036" s="229"/>
      <c r="GC1036" s="229"/>
      <c r="GD1036" s="229"/>
    </row>
    <row r="1037" spans="1:186" s="368" customFormat="1">
      <c r="A1037" s="287" t="s">
        <v>2478</v>
      </c>
      <c r="B1037" s="369" t="s">
        <v>2479</v>
      </c>
      <c r="C1037" s="287" t="s">
        <v>2480</v>
      </c>
      <c r="D1037" s="287" t="s">
        <v>3125</v>
      </c>
      <c r="E1037" s="369" t="s">
        <v>2481</v>
      </c>
      <c r="F1037" s="287">
        <v>1034</v>
      </c>
      <c r="G1037" s="392" t="s">
        <v>2500</v>
      </c>
      <c r="H1037" s="392" t="s">
        <v>2501</v>
      </c>
      <c r="I1037" s="393" t="s">
        <v>2484</v>
      </c>
      <c r="J1037" s="392" t="s">
        <v>2485</v>
      </c>
      <c r="K1037" s="393" t="s">
        <v>1178</v>
      </c>
      <c r="L1037" s="392" t="s">
        <v>2485</v>
      </c>
      <c r="M1037" s="392" t="s">
        <v>3124</v>
      </c>
      <c r="N1037" s="372">
        <v>1</v>
      </c>
      <c r="O1037" s="373">
        <v>18</v>
      </c>
      <c r="P1037" s="373">
        <v>26</v>
      </c>
      <c r="Q1037" s="373">
        <v>27</v>
      </c>
      <c r="R1037" s="373">
        <v>28</v>
      </c>
      <c r="S1037" s="374">
        <v>23</v>
      </c>
      <c r="T1037" s="374">
        <v>24</v>
      </c>
      <c r="U1037" s="374">
        <v>25</v>
      </c>
      <c r="V1037" s="374">
        <v>26</v>
      </c>
      <c r="W1037" s="373">
        <v>9</v>
      </c>
      <c r="X1037" s="373">
        <v>13</v>
      </c>
      <c r="Y1037" s="373">
        <v>14</v>
      </c>
      <c r="Z1037" s="373">
        <v>15</v>
      </c>
      <c r="AA1037" s="374">
        <v>12</v>
      </c>
      <c r="AB1037" s="374">
        <v>13</v>
      </c>
      <c r="AC1037" s="374">
        <v>13</v>
      </c>
      <c r="AD1037" s="374">
        <v>14</v>
      </c>
      <c r="AE1037" s="373">
        <v>0</v>
      </c>
      <c r="AF1037" s="373">
        <v>0</v>
      </c>
      <c r="AG1037" s="373">
        <v>0</v>
      </c>
      <c r="AH1037" s="373">
        <v>0</v>
      </c>
      <c r="AI1037" s="374">
        <v>0</v>
      </c>
      <c r="AJ1037" s="374">
        <v>0</v>
      </c>
      <c r="AK1037" s="374">
        <v>0</v>
      </c>
      <c r="AL1037" s="374">
        <v>0</v>
      </c>
      <c r="AM1037" s="226">
        <v>8</v>
      </c>
      <c r="AN1037" s="226">
        <v>12</v>
      </c>
      <c r="AO1037" s="226">
        <v>13</v>
      </c>
      <c r="AP1037" s="226">
        <v>13</v>
      </c>
      <c r="AQ1037" s="227">
        <v>11</v>
      </c>
      <c r="AR1037" s="227">
        <v>11</v>
      </c>
      <c r="AS1037" s="227">
        <v>12</v>
      </c>
      <c r="AT1037" s="227">
        <v>12</v>
      </c>
      <c r="AU1037" s="226">
        <v>3</v>
      </c>
      <c r="AV1037" s="226">
        <v>4</v>
      </c>
      <c r="AW1037" s="226">
        <v>4</v>
      </c>
      <c r="AX1037" s="226">
        <v>5</v>
      </c>
      <c r="AY1037" s="227">
        <v>6</v>
      </c>
      <c r="AZ1037" s="227">
        <v>4</v>
      </c>
      <c r="BA1037" s="227">
        <v>4</v>
      </c>
      <c r="BB1037" s="227">
        <v>4</v>
      </c>
      <c r="BC1037" s="226">
        <f t="shared" si="433"/>
        <v>5</v>
      </c>
      <c r="BD1037" s="226">
        <f t="shared" si="433"/>
        <v>8</v>
      </c>
      <c r="BE1037" s="226">
        <f t="shared" si="433"/>
        <v>9</v>
      </c>
      <c r="BF1037" s="226">
        <f t="shared" si="431"/>
        <v>8</v>
      </c>
      <c r="BG1037" s="218">
        <f t="shared" si="431"/>
        <v>5</v>
      </c>
      <c r="BH1037" s="218">
        <f t="shared" si="431"/>
        <v>6</v>
      </c>
      <c r="BI1037" s="218">
        <f t="shared" si="431"/>
        <v>7</v>
      </c>
      <c r="BJ1037" s="218">
        <f t="shared" si="418"/>
        <v>8</v>
      </c>
      <c r="BK1037" s="226">
        <f t="shared" si="416"/>
        <v>0</v>
      </c>
      <c r="BL1037" s="226">
        <f t="shared" si="416"/>
        <v>0</v>
      </c>
      <c r="BM1037" s="226">
        <f t="shared" si="416"/>
        <v>0</v>
      </c>
      <c r="BN1037" s="226">
        <f t="shared" si="416"/>
        <v>0</v>
      </c>
      <c r="BO1037" s="227">
        <f t="shared" si="416"/>
        <v>0</v>
      </c>
      <c r="BP1037" s="227">
        <f t="shared" si="415"/>
        <v>1</v>
      </c>
      <c r="BQ1037" s="227">
        <f t="shared" si="415"/>
        <v>1</v>
      </c>
      <c r="BR1037" s="227">
        <f t="shared" si="415"/>
        <v>0</v>
      </c>
      <c r="BS1037" s="226">
        <v>0</v>
      </c>
      <c r="BT1037" s="226">
        <v>0</v>
      </c>
      <c r="BU1037" s="226">
        <v>0</v>
      </c>
      <c r="BV1037" s="226">
        <v>0</v>
      </c>
      <c r="BW1037" s="227">
        <v>0</v>
      </c>
      <c r="BX1037" s="227">
        <v>1</v>
      </c>
      <c r="BY1037" s="227">
        <v>1</v>
      </c>
      <c r="BZ1037" s="227">
        <v>0</v>
      </c>
      <c r="CA1037" s="226">
        <v>0</v>
      </c>
      <c r="CB1037" s="226">
        <f>IFERROR(VLOOKUP($G1037,[12]ITEM!$B$2:$AC$939,26,0),0)</f>
        <v>0</v>
      </c>
      <c r="CC1037" s="226">
        <f>IFERROR(VLOOKUP($G1037,[12]ITEM!$B$2:$AC$939,27,0),0)</f>
        <v>0</v>
      </c>
      <c r="CD1037" s="226">
        <f>IFERROR(VLOOKUP($G1037,[12]ITEM!$B$2:$AC$939,28,0),0)</f>
        <v>0</v>
      </c>
      <c r="CE1037" s="227">
        <v>0</v>
      </c>
      <c r="CF1037" s="227">
        <v>0</v>
      </c>
      <c r="CG1037" s="227">
        <v>0</v>
      </c>
      <c r="CH1037" s="227">
        <v>0</v>
      </c>
      <c r="CI1037" s="375"/>
      <c r="CJ1037" s="226">
        <f t="shared" si="419"/>
        <v>5</v>
      </c>
      <c r="CK1037" s="226">
        <f t="shared" si="419"/>
        <v>9</v>
      </c>
      <c r="CL1037" s="226">
        <f t="shared" si="419"/>
        <v>9</v>
      </c>
      <c r="CM1037" s="226">
        <f t="shared" si="419"/>
        <v>9</v>
      </c>
      <c r="CN1037" s="227">
        <f t="shared" si="419"/>
        <v>5</v>
      </c>
      <c r="CO1037" s="227">
        <f t="shared" si="419"/>
        <v>5</v>
      </c>
      <c r="CP1037" s="227">
        <f t="shared" si="419"/>
        <v>5</v>
      </c>
      <c r="CQ1037" s="227">
        <f t="shared" si="419"/>
        <v>4</v>
      </c>
      <c r="CR1037" s="226">
        <v>4</v>
      </c>
      <c r="CS1037" s="226">
        <v>7</v>
      </c>
      <c r="CT1037" s="226">
        <v>7</v>
      </c>
      <c r="CU1037" s="226">
        <v>7</v>
      </c>
      <c r="CV1037" s="227">
        <f t="shared" si="422"/>
        <v>0</v>
      </c>
      <c r="CW1037" s="227">
        <f>CV1037*(1+('[13]GROWTH (YoY)'!AR1037/100))</f>
        <v>0</v>
      </c>
      <c r="CX1037" s="227">
        <f>CW1037*(1+('[13]GROWTH (YoY)'!AS1037/100))</f>
        <v>0</v>
      </c>
      <c r="CY1037" s="227">
        <f>CX1037*(1+('[13]GROWTH (YoY)'!AT1037/100))</f>
        <v>0</v>
      </c>
      <c r="CZ1037" s="226">
        <v>1</v>
      </c>
      <c r="DA1037" s="226">
        <v>2</v>
      </c>
      <c r="DB1037" s="226">
        <v>2</v>
      </c>
      <c r="DC1037" s="226">
        <v>2</v>
      </c>
      <c r="DD1037" s="227">
        <v>5</v>
      </c>
      <c r="DE1037" s="227">
        <v>5</v>
      </c>
      <c r="DF1037" s="227">
        <v>5</v>
      </c>
      <c r="DG1037" s="227">
        <v>4</v>
      </c>
      <c r="DH1037" s="226">
        <v>0</v>
      </c>
      <c r="DI1037" s="226">
        <v>0</v>
      </c>
      <c r="DJ1037" s="226">
        <v>0</v>
      </c>
      <c r="DK1037" s="226">
        <v>0</v>
      </c>
      <c r="DL1037" s="227">
        <v>0</v>
      </c>
      <c r="DM1037" s="227">
        <v>0</v>
      </c>
      <c r="DN1037" s="227">
        <v>0</v>
      </c>
      <c r="DO1037" s="227">
        <v>0</v>
      </c>
      <c r="DP1037" s="376">
        <f t="shared" si="417"/>
        <v>0</v>
      </c>
      <c r="DQ1037" s="226">
        <f t="shared" si="417"/>
        <v>-1</v>
      </c>
      <c r="DR1037" s="226">
        <f t="shared" si="417"/>
        <v>0</v>
      </c>
      <c r="DS1037" s="226">
        <f t="shared" si="432"/>
        <v>-1</v>
      </c>
      <c r="DT1037" s="227">
        <f t="shared" si="432"/>
        <v>0</v>
      </c>
      <c r="DU1037" s="227">
        <f t="shared" si="432"/>
        <v>1</v>
      </c>
      <c r="DV1037" s="227">
        <f t="shared" si="432"/>
        <v>2</v>
      </c>
      <c r="DW1037" s="227">
        <f t="shared" si="432"/>
        <v>4</v>
      </c>
      <c r="DX1037" s="377">
        <f t="shared" si="421"/>
        <v>0.5</v>
      </c>
      <c r="DY1037" s="377">
        <f t="shared" si="421"/>
        <v>0.5</v>
      </c>
      <c r="DZ1037" s="377">
        <f t="shared" si="421"/>
        <v>0.51851851851851849</v>
      </c>
      <c r="EA1037" s="377">
        <f t="shared" si="421"/>
        <v>0.5357142857142857</v>
      </c>
      <c r="EB1037" s="378">
        <f t="shared" si="421"/>
        <v>0.52173913043478259</v>
      </c>
      <c r="EC1037" s="378">
        <f t="shared" si="420"/>
        <v>0.54166666666666663</v>
      </c>
      <c r="ED1037" s="378">
        <f t="shared" si="420"/>
        <v>0.52</v>
      </c>
      <c r="EE1037" s="378">
        <f t="shared" si="420"/>
        <v>0.53846153846153844</v>
      </c>
      <c r="EG1037" s="226">
        <v>18</v>
      </c>
      <c r="EH1037" s="226">
        <v>9</v>
      </c>
      <c r="EI1037" s="226">
        <v>8</v>
      </c>
      <c r="EJ1037" s="226">
        <v>3</v>
      </c>
      <c r="EK1037" s="226">
        <v>5</v>
      </c>
      <c r="EL1037" s="226">
        <v>252</v>
      </c>
      <c r="EM1037" s="226">
        <v>142</v>
      </c>
      <c r="EN1037" s="379">
        <f t="shared" si="426"/>
        <v>0.5</v>
      </c>
      <c r="EO1037" s="226">
        <f t="shared" si="427"/>
        <v>37.5</v>
      </c>
      <c r="EP1037" s="379">
        <f t="shared" si="428"/>
        <v>0.27777777777777779</v>
      </c>
      <c r="EQ1037" s="226">
        <f t="shared" si="429"/>
        <v>19841.269841269841</v>
      </c>
      <c r="ER1037" s="226">
        <f t="shared" si="430"/>
        <v>1760.5633802816901</v>
      </c>
      <c r="ES1037" s="292"/>
      <c r="ET1037" s="227">
        <v>59</v>
      </c>
      <c r="EU1037" s="227">
        <v>29</v>
      </c>
      <c r="EV1037" s="227">
        <v>30</v>
      </c>
      <c r="EW1037" s="227">
        <v>17</v>
      </c>
      <c r="EX1037" s="227">
        <v>14</v>
      </c>
      <c r="EY1037" s="227">
        <v>687</v>
      </c>
      <c r="EZ1037" s="227">
        <v>506</v>
      </c>
      <c r="FA1037" s="380">
        <f t="shared" si="408"/>
        <v>0.49152542372881358</v>
      </c>
      <c r="FB1037" s="228">
        <f t="shared" si="409"/>
        <v>56.666666666666664</v>
      </c>
      <c r="FC1037" s="380">
        <f t="shared" si="410"/>
        <v>0.23728813559322035</v>
      </c>
      <c r="FD1037" s="227">
        <f t="shared" si="411"/>
        <v>20378.457059679768</v>
      </c>
      <c r="FE1037" s="227">
        <f t="shared" si="412"/>
        <v>2799.7364953886695</v>
      </c>
      <c r="FF1037" s="227">
        <v>30</v>
      </c>
      <c r="FG1037" s="228">
        <f t="shared" si="423"/>
        <v>33.333333333333329</v>
      </c>
      <c r="FH1037" s="227">
        <v>10</v>
      </c>
      <c r="FI1037" s="227">
        <v>30</v>
      </c>
      <c r="FJ1037" s="227">
        <v>0</v>
      </c>
      <c r="FK1037" s="227">
        <f t="shared" si="424"/>
        <v>20</v>
      </c>
      <c r="FL1037" s="227">
        <v>3</v>
      </c>
      <c r="FM1037" s="227">
        <f t="shared" si="425"/>
        <v>17</v>
      </c>
      <c r="FZ1037" s="229"/>
      <c r="GA1037" s="229"/>
      <c r="GB1037" s="229"/>
      <c r="GC1037" s="229"/>
      <c r="GD1037" s="229"/>
    </row>
    <row r="1038" spans="1:186" s="368" customFormat="1">
      <c r="A1038" s="287" t="s">
        <v>2478</v>
      </c>
      <c r="B1038" s="369" t="s">
        <v>2479</v>
      </c>
      <c r="C1038" s="287" t="s">
        <v>2480</v>
      </c>
      <c r="D1038" s="287" t="s">
        <v>3125</v>
      </c>
      <c r="E1038" s="369" t="s">
        <v>2481</v>
      </c>
      <c r="F1038" s="287">
        <v>1035</v>
      </c>
      <c r="G1038" s="392" t="s">
        <v>2502</v>
      </c>
      <c r="H1038" s="392" t="s">
        <v>2503</v>
      </c>
      <c r="I1038" s="393" t="s">
        <v>2484</v>
      </c>
      <c r="J1038" s="392" t="s">
        <v>2485</v>
      </c>
      <c r="K1038" s="393" t="s">
        <v>1178</v>
      </c>
      <c r="L1038" s="392" t="s">
        <v>2485</v>
      </c>
      <c r="M1038" s="392" t="s">
        <v>3124</v>
      </c>
      <c r="N1038" s="372">
        <v>1</v>
      </c>
      <c r="O1038" s="373">
        <v>21</v>
      </c>
      <c r="P1038" s="373">
        <v>32</v>
      </c>
      <c r="Q1038" s="373">
        <v>34</v>
      </c>
      <c r="R1038" s="373">
        <v>37</v>
      </c>
      <c r="S1038" s="374">
        <v>29</v>
      </c>
      <c r="T1038" s="374">
        <v>31</v>
      </c>
      <c r="U1038" s="374">
        <v>34</v>
      </c>
      <c r="V1038" s="374">
        <v>37</v>
      </c>
      <c r="W1038" s="373">
        <v>11</v>
      </c>
      <c r="X1038" s="373">
        <v>16</v>
      </c>
      <c r="Y1038" s="373">
        <v>17</v>
      </c>
      <c r="Z1038" s="373">
        <v>19</v>
      </c>
      <c r="AA1038" s="374">
        <v>14</v>
      </c>
      <c r="AB1038" s="374">
        <v>15</v>
      </c>
      <c r="AC1038" s="374">
        <v>18</v>
      </c>
      <c r="AD1038" s="374">
        <v>18</v>
      </c>
      <c r="AE1038" s="373">
        <v>0</v>
      </c>
      <c r="AF1038" s="373">
        <v>0</v>
      </c>
      <c r="AG1038" s="373">
        <v>0</v>
      </c>
      <c r="AH1038" s="373">
        <v>0</v>
      </c>
      <c r="AI1038" s="374">
        <v>0</v>
      </c>
      <c r="AJ1038" s="374">
        <v>0</v>
      </c>
      <c r="AK1038" s="374">
        <v>0</v>
      </c>
      <c r="AL1038" s="374">
        <v>0</v>
      </c>
      <c r="AM1038" s="226">
        <v>11</v>
      </c>
      <c r="AN1038" s="226">
        <v>16</v>
      </c>
      <c r="AO1038" s="226">
        <v>17</v>
      </c>
      <c r="AP1038" s="226">
        <v>19</v>
      </c>
      <c r="AQ1038" s="227">
        <v>15</v>
      </c>
      <c r="AR1038" s="227">
        <v>16</v>
      </c>
      <c r="AS1038" s="227">
        <v>17</v>
      </c>
      <c r="AT1038" s="227">
        <v>19</v>
      </c>
      <c r="AU1038" s="226">
        <v>5</v>
      </c>
      <c r="AV1038" s="226">
        <v>8</v>
      </c>
      <c r="AW1038" s="226">
        <v>8</v>
      </c>
      <c r="AX1038" s="226">
        <v>9</v>
      </c>
      <c r="AY1038" s="227">
        <v>10</v>
      </c>
      <c r="AZ1038" s="227">
        <v>8</v>
      </c>
      <c r="BA1038" s="227">
        <v>8</v>
      </c>
      <c r="BB1038" s="227">
        <v>9</v>
      </c>
      <c r="BC1038" s="226">
        <f t="shared" si="433"/>
        <v>6</v>
      </c>
      <c r="BD1038" s="226">
        <f t="shared" si="433"/>
        <v>7</v>
      </c>
      <c r="BE1038" s="226">
        <f t="shared" si="433"/>
        <v>7</v>
      </c>
      <c r="BF1038" s="226">
        <f t="shared" si="431"/>
        <v>8</v>
      </c>
      <c r="BG1038" s="218">
        <f t="shared" si="431"/>
        <v>4</v>
      </c>
      <c r="BH1038" s="218">
        <f t="shared" si="431"/>
        <v>6</v>
      </c>
      <c r="BI1038" s="218">
        <f t="shared" si="431"/>
        <v>7</v>
      </c>
      <c r="BJ1038" s="218">
        <f t="shared" si="418"/>
        <v>9</v>
      </c>
      <c r="BK1038" s="226">
        <f t="shared" si="416"/>
        <v>0</v>
      </c>
      <c r="BL1038" s="226">
        <f t="shared" si="416"/>
        <v>1</v>
      </c>
      <c r="BM1038" s="226">
        <f t="shared" si="416"/>
        <v>2</v>
      </c>
      <c r="BN1038" s="226">
        <f t="shared" si="416"/>
        <v>2</v>
      </c>
      <c r="BO1038" s="227">
        <f t="shared" si="416"/>
        <v>1</v>
      </c>
      <c r="BP1038" s="227">
        <f t="shared" si="415"/>
        <v>2</v>
      </c>
      <c r="BQ1038" s="227">
        <f t="shared" si="415"/>
        <v>2</v>
      </c>
      <c r="BR1038" s="227">
        <f t="shared" si="415"/>
        <v>1</v>
      </c>
      <c r="BS1038" s="226">
        <v>0</v>
      </c>
      <c r="BT1038" s="226">
        <v>1</v>
      </c>
      <c r="BU1038" s="226">
        <v>2</v>
      </c>
      <c r="BV1038" s="226">
        <v>2</v>
      </c>
      <c r="BW1038" s="227">
        <v>1</v>
      </c>
      <c r="BX1038" s="227">
        <v>2</v>
      </c>
      <c r="BY1038" s="227">
        <v>2</v>
      </c>
      <c r="BZ1038" s="227">
        <v>1</v>
      </c>
      <c r="CA1038" s="226">
        <v>0</v>
      </c>
      <c r="CB1038" s="226">
        <f>IFERROR(VLOOKUP($G1038,[12]ITEM!$B$2:$AC$939,26,0),0)</f>
        <v>0</v>
      </c>
      <c r="CC1038" s="226">
        <f>IFERROR(VLOOKUP($G1038,[12]ITEM!$B$2:$AC$939,27,0),0)</f>
        <v>0</v>
      </c>
      <c r="CD1038" s="226">
        <f>IFERROR(VLOOKUP($G1038,[12]ITEM!$B$2:$AC$939,28,0),0)</f>
        <v>0</v>
      </c>
      <c r="CE1038" s="227">
        <v>0</v>
      </c>
      <c r="CF1038" s="227">
        <v>0</v>
      </c>
      <c r="CG1038" s="227">
        <v>0</v>
      </c>
      <c r="CH1038" s="227">
        <v>0</v>
      </c>
      <c r="CI1038" s="375"/>
      <c r="CJ1038" s="226">
        <f t="shared" si="419"/>
        <v>6</v>
      </c>
      <c r="CK1038" s="226">
        <f t="shared" si="419"/>
        <v>8</v>
      </c>
      <c r="CL1038" s="226">
        <f t="shared" si="419"/>
        <v>8</v>
      </c>
      <c r="CM1038" s="226">
        <f t="shared" si="419"/>
        <v>9</v>
      </c>
      <c r="CN1038" s="227">
        <f t="shared" si="419"/>
        <v>4</v>
      </c>
      <c r="CO1038" s="227">
        <f t="shared" si="419"/>
        <v>2.7972877004725989</v>
      </c>
      <c r="CP1038" s="227">
        <f t="shared" si="419"/>
        <v>3.7097010982800462</v>
      </c>
      <c r="CQ1038" s="227">
        <f t="shared" si="419"/>
        <v>2.2040611490794668</v>
      </c>
      <c r="CR1038" s="226">
        <v>5</v>
      </c>
      <c r="CS1038" s="226">
        <v>7</v>
      </c>
      <c r="CT1038" s="226">
        <v>7</v>
      </c>
      <c r="CU1038" s="226">
        <v>8</v>
      </c>
      <c r="CV1038" s="227">
        <f t="shared" si="422"/>
        <v>-3</v>
      </c>
      <c r="CW1038" s="227">
        <f>CV1038*(1+('[13]GROWTH (YoY)'!AR1038/100))</f>
        <v>-3.2027122995274011</v>
      </c>
      <c r="CX1038" s="227">
        <f>CW1038*(1+('[13]GROWTH (YoY)'!AS1038/100))</f>
        <v>-3.2902989017199538</v>
      </c>
      <c r="CY1038" s="227">
        <f>CX1038*(1+('[13]GROWTH (YoY)'!AT1038/100))</f>
        <v>-3.7959388509205332</v>
      </c>
      <c r="CZ1038" s="226">
        <v>1</v>
      </c>
      <c r="DA1038" s="226">
        <v>1</v>
      </c>
      <c r="DB1038" s="226">
        <v>1</v>
      </c>
      <c r="DC1038" s="226">
        <v>1</v>
      </c>
      <c r="DD1038" s="227">
        <v>7</v>
      </c>
      <c r="DE1038" s="227">
        <v>6</v>
      </c>
      <c r="DF1038" s="227">
        <v>7</v>
      </c>
      <c r="DG1038" s="227">
        <v>6</v>
      </c>
      <c r="DH1038" s="226">
        <v>0</v>
      </c>
      <c r="DI1038" s="226">
        <v>0</v>
      </c>
      <c r="DJ1038" s="226">
        <v>0</v>
      </c>
      <c r="DK1038" s="226">
        <v>0</v>
      </c>
      <c r="DL1038" s="227">
        <v>0</v>
      </c>
      <c r="DM1038" s="227">
        <v>0</v>
      </c>
      <c r="DN1038" s="227">
        <v>0</v>
      </c>
      <c r="DO1038" s="227">
        <v>0</v>
      </c>
      <c r="DP1038" s="376">
        <f t="shared" si="417"/>
        <v>0</v>
      </c>
      <c r="DQ1038" s="226">
        <f t="shared" si="417"/>
        <v>-1</v>
      </c>
      <c r="DR1038" s="226">
        <f t="shared" si="417"/>
        <v>-1</v>
      </c>
      <c r="DS1038" s="226">
        <f t="shared" si="432"/>
        <v>-1</v>
      </c>
      <c r="DT1038" s="227">
        <f t="shared" si="432"/>
        <v>0</v>
      </c>
      <c r="DU1038" s="227">
        <f t="shared" si="432"/>
        <v>3.2027122995274011</v>
      </c>
      <c r="DV1038" s="227">
        <f t="shared" si="432"/>
        <v>3.2902989017199538</v>
      </c>
      <c r="DW1038" s="227">
        <f t="shared" si="432"/>
        <v>6.7959388509205336</v>
      </c>
      <c r="DX1038" s="377">
        <f t="shared" si="421"/>
        <v>0.52380952380952384</v>
      </c>
      <c r="DY1038" s="377">
        <f t="shared" si="421"/>
        <v>0.5</v>
      </c>
      <c r="DZ1038" s="377">
        <f t="shared" si="421"/>
        <v>0.5</v>
      </c>
      <c r="EA1038" s="377">
        <f t="shared" si="421"/>
        <v>0.51351351351351349</v>
      </c>
      <c r="EB1038" s="378">
        <f t="shared" si="421"/>
        <v>0.48275862068965519</v>
      </c>
      <c r="EC1038" s="378">
        <f t="shared" si="420"/>
        <v>0.4838709677419355</v>
      </c>
      <c r="ED1038" s="378">
        <f t="shared" si="420"/>
        <v>0.52941176470588236</v>
      </c>
      <c r="EE1038" s="378">
        <f t="shared" si="420"/>
        <v>0.48648648648648651</v>
      </c>
      <c r="EG1038" s="226">
        <v>21</v>
      </c>
      <c r="EH1038" s="226">
        <v>11</v>
      </c>
      <c r="EI1038" s="226">
        <v>11</v>
      </c>
      <c r="EJ1038" s="226">
        <v>5</v>
      </c>
      <c r="EK1038" s="226">
        <v>4</v>
      </c>
      <c r="EL1038" s="226">
        <v>324</v>
      </c>
      <c r="EM1038" s="226">
        <v>216</v>
      </c>
      <c r="EN1038" s="379">
        <f t="shared" si="426"/>
        <v>0.52380952380952384</v>
      </c>
      <c r="EO1038" s="226">
        <f t="shared" si="427"/>
        <v>45.454545454545453</v>
      </c>
      <c r="EP1038" s="379">
        <f t="shared" si="428"/>
        <v>0.19047619047619047</v>
      </c>
      <c r="EQ1038" s="226">
        <f t="shared" si="429"/>
        <v>12345.679012345679</v>
      </c>
      <c r="ER1038" s="226">
        <f t="shared" si="430"/>
        <v>1929.0123456790125</v>
      </c>
      <c r="ES1038" s="292"/>
      <c r="ET1038" s="227">
        <v>62</v>
      </c>
      <c r="EU1038" s="227">
        <v>32</v>
      </c>
      <c r="EV1038" s="227">
        <v>30</v>
      </c>
      <c r="EW1038" s="227">
        <v>19</v>
      </c>
      <c r="EX1038" s="227">
        <v>14</v>
      </c>
      <c r="EY1038" s="227">
        <v>759</v>
      </c>
      <c r="EZ1038" s="227">
        <v>580</v>
      </c>
      <c r="FA1038" s="380">
        <f t="shared" ref="FA1038:FA1101" si="434">IFERROR(EU1038/ET1038,0)</f>
        <v>0.5161290322580645</v>
      </c>
      <c r="FB1038" s="228">
        <f t="shared" ref="FB1038:FB1101" si="435">IFERROR((EW1038/EV1038)*100,0)</f>
        <v>63.333333333333329</v>
      </c>
      <c r="FC1038" s="380">
        <f t="shared" ref="FC1038:FC1101" si="436">IFERROR(EX1038/ET1038,0)</f>
        <v>0.22580645161290322</v>
      </c>
      <c r="FD1038" s="227">
        <f t="shared" ref="FD1038:FD1101" si="437">IFERROR((EX1038*1000000)/EY1038,0)</f>
        <v>18445.32279314888</v>
      </c>
      <c r="FE1038" s="227">
        <f t="shared" ref="FE1038:FE1101" si="438">IFERROR((EW1038*1000000)/EZ1038/12,0)</f>
        <v>2729.8850574712646</v>
      </c>
      <c r="FF1038" s="227">
        <v>30</v>
      </c>
      <c r="FG1038" s="228">
        <f t="shared" si="423"/>
        <v>46.666666666666664</v>
      </c>
      <c r="FH1038" s="227">
        <v>14</v>
      </c>
      <c r="FI1038" s="227">
        <v>30</v>
      </c>
      <c r="FJ1038" s="227">
        <v>0</v>
      </c>
      <c r="FK1038" s="227">
        <f t="shared" si="424"/>
        <v>16</v>
      </c>
      <c r="FL1038" s="227">
        <v>3</v>
      </c>
      <c r="FM1038" s="227">
        <f t="shared" si="425"/>
        <v>13</v>
      </c>
      <c r="FZ1038" s="229"/>
      <c r="GA1038" s="229"/>
      <c r="GB1038" s="229"/>
      <c r="GC1038" s="229"/>
      <c r="GD1038" s="229"/>
    </row>
    <row r="1039" spans="1:186" s="368" customFormat="1">
      <c r="A1039" s="287" t="s">
        <v>2478</v>
      </c>
      <c r="B1039" s="369" t="s">
        <v>2479</v>
      </c>
      <c r="C1039" s="287" t="s">
        <v>2480</v>
      </c>
      <c r="D1039" s="287" t="s">
        <v>3125</v>
      </c>
      <c r="E1039" s="369" t="s">
        <v>2481</v>
      </c>
      <c r="F1039" s="287">
        <v>1036</v>
      </c>
      <c r="G1039" s="392" t="s">
        <v>2504</v>
      </c>
      <c r="H1039" s="392" t="s">
        <v>2505</v>
      </c>
      <c r="I1039" s="393" t="s">
        <v>2484</v>
      </c>
      <c r="J1039" s="392" t="s">
        <v>2485</v>
      </c>
      <c r="K1039" s="393" t="s">
        <v>1178</v>
      </c>
      <c r="L1039" s="392" t="s">
        <v>2485</v>
      </c>
      <c r="M1039" s="392" t="s">
        <v>3124</v>
      </c>
      <c r="N1039" s="372">
        <v>1</v>
      </c>
      <c r="O1039" s="373">
        <v>0</v>
      </c>
      <c r="P1039" s="373">
        <v>0</v>
      </c>
      <c r="Q1039" s="373">
        <v>0</v>
      </c>
      <c r="R1039" s="373">
        <v>0</v>
      </c>
      <c r="S1039" s="374">
        <v>10</v>
      </c>
      <c r="T1039" s="374">
        <v>11</v>
      </c>
      <c r="U1039" s="374">
        <v>11</v>
      </c>
      <c r="V1039" s="374">
        <v>11</v>
      </c>
      <c r="W1039" s="373">
        <v>0</v>
      </c>
      <c r="X1039" s="373">
        <v>0</v>
      </c>
      <c r="Y1039" s="373">
        <v>0</v>
      </c>
      <c r="Z1039" s="373">
        <v>0</v>
      </c>
      <c r="AA1039" s="374">
        <v>4</v>
      </c>
      <c r="AB1039" s="374">
        <v>5</v>
      </c>
      <c r="AC1039" s="374">
        <v>5</v>
      </c>
      <c r="AD1039" s="374">
        <v>5</v>
      </c>
      <c r="AE1039" s="373">
        <v>0</v>
      </c>
      <c r="AF1039" s="373">
        <v>0</v>
      </c>
      <c r="AG1039" s="373">
        <v>0</v>
      </c>
      <c r="AH1039" s="373">
        <v>0</v>
      </c>
      <c r="AI1039" s="374">
        <v>0</v>
      </c>
      <c r="AJ1039" s="374">
        <v>0</v>
      </c>
      <c r="AK1039" s="374">
        <v>0</v>
      </c>
      <c r="AL1039" s="374">
        <v>0</v>
      </c>
      <c r="AM1039" s="226">
        <v>0</v>
      </c>
      <c r="AN1039" s="226">
        <v>0</v>
      </c>
      <c r="AO1039" s="226">
        <v>0</v>
      </c>
      <c r="AP1039" s="226">
        <v>0</v>
      </c>
      <c r="AQ1039" s="227">
        <v>6</v>
      </c>
      <c r="AR1039" s="227">
        <v>6</v>
      </c>
      <c r="AS1039" s="227">
        <v>6</v>
      </c>
      <c r="AT1039" s="227">
        <v>6</v>
      </c>
      <c r="AU1039" s="226">
        <v>0</v>
      </c>
      <c r="AV1039" s="226">
        <v>0</v>
      </c>
      <c r="AW1039" s="226">
        <v>0</v>
      </c>
      <c r="AX1039" s="226">
        <v>0</v>
      </c>
      <c r="AY1039" s="227">
        <v>2</v>
      </c>
      <c r="AZ1039" s="227">
        <v>3</v>
      </c>
      <c r="BA1039" s="227">
        <v>3</v>
      </c>
      <c r="BB1039" s="227">
        <v>3</v>
      </c>
      <c r="BC1039" s="226">
        <f t="shared" si="433"/>
        <v>0</v>
      </c>
      <c r="BD1039" s="226">
        <f t="shared" si="433"/>
        <v>0</v>
      </c>
      <c r="BE1039" s="226">
        <f t="shared" si="433"/>
        <v>0</v>
      </c>
      <c r="BF1039" s="226">
        <f t="shared" si="431"/>
        <v>0</v>
      </c>
      <c r="BG1039" s="218">
        <f t="shared" si="431"/>
        <v>4</v>
      </c>
      <c r="BH1039" s="218">
        <f t="shared" si="431"/>
        <v>3</v>
      </c>
      <c r="BI1039" s="218">
        <f t="shared" si="431"/>
        <v>2</v>
      </c>
      <c r="BJ1039" s="218">
        <f t="shared" si="418"/>
        <v>3</v>
      </c>
      <c r="BK1039" s="226">
        <f t="shared" si="416"/>
        <v>0</v>
      </c>
      <c r="BL1039" s="226">
        <f t="shared" si="416"/>
        <v>0</v>
      </c>
      <c r="BM1039" s="226">
        <f t="shared" si="416"/>
        <v>0</v>
      </c>
      <c r="BN1039" s="226">
        <f t="shared" si="416"/>
        <v>0</v>
      </c>
      <c r="BO1039" s="227">
        <f t="shared" si="416"/>
        <v>0</v>
      </c>
      <c r="BP1039" s="227">
        <f t="shared" si="415"/>
        <v>0</v>
      </c>
      <c r="BQ1039" s="227">
        <f t="shared" si="415"/>
        <v>1</v>
      </c>
      <c r="BR1039" s="227">
        <f t="shared" si="415"/>
        <v>0</v>
      </c>
      <c r="BS1039" s="226">
        <v>0</v>
      </c>
      <c r="BT1039" s="226">
        <v>0</v>
      </c>
      <c r="BU1039" s="226">
        <v>0</v>
      </c>
      <c r="BV1039" s="226">
        <v>0</v>
      </c>
      <c r="BW1039" s="227">
        <v>0</v>
      </c>
      <c r="BX1039" s="227">
        <v>0</v>
      </c>
      <c r="BY1039" s="227">
        <v>1</v>
      </c>
      <c r="BZ1039" s="227">
        <v>0</v>
      </c>
      <c r="CA1039" s="226">
        <v>0</v>
      </c>
      <c r="CB1039" s="226">
        <f>IFERROR(VLOOKUP($G1039,[12]ITEM!$B$2:$AC$939,26,0),0)</f>
        <v>0</v>
      </c>
      <c r="CC1039" s="226">
        <f>IFERROR(VLOOKUP($G1039,[12]ITEM!$B$2:$AC$939,27,0),0)</f>
        <v>0</v>
      </c>
      <c r="CD1039" s="226">
        <f>IFERROR(VLOOKUP($G1039,[12]ITEM!$B$2:$AC$939,28,0),0)</f>
        <v>0</v>
      </c>
      <c r="CE1039" s="227">
        <v>0</v>
      </c>
      <c r="CF1039" s="227">
        <v>0</v>
      </c>
      <c r="CG1039" s="227">
        <v>0</v>
      </c>
      <c r="CH1039" s="227">
        <v>0</v>
      </c>
      <c r="CI1039" s="375"/>
      <c r="CJ1039" s="226">
        <f t="shared" si="419"/>
        <v>0</v>
      </c>
      <c r="CK1039" s="226">
        <f t="shared" si="419"/>
        <v>0</v>
      </c>
      <c r="CL1039" s="226">
        <f t="shared" si="419"/>
        <v>0</v>
      </c>
      <c r="CM1039" s="226">
        <f t="shared" si="419"/>
        <v>0</v>
      </c>
      <c r="CN1039" s="227">
        <f t="shared" si="419"/>
        <v>4</v>
      </c>
      <c r="CO1039" s="227">
        <f t="shared" si="419"/>
        <v>4.3767421034980893</v>
      </c>
      <c r="CP1039" s="227">
        <f t="shared" si="419"/>
        <v>4.3650139005688944</v>
      </c>
      <c r="CQ1039" s="227">
        <f t="shared" si="419"/>
        <v>4.3715004653213434</v>
      </c>
      <c r="CR1039" s="226">
        <v>0</v>
      </c>
      <c r="CS1039" s="226"/>
      <c r="CT1039" s="226"/>
      <c r="CU1039" s="226"/>
      <c r="CV1039" s="227">
        <f t="shared" si="422"/>
        <v>4</v>
      </c>
      <c r="CW1039" s="227">
        <f>CV1039*(1+('[13]GROWTH (YoY)'!AR1039/100))</f>
        <v>4.3767421034980893</v>
      </c>
      <c r="CX1039" s="227">
        <f>CW1039*(1+('[13]GROWTH (YoY)'!AS1039/100))</f>
        <v>4.3650139005688944</v>
      </c>
      <c r="CY1039" s="227">
        <f>CX1039*(1+('[13]GROWTH (YoY)'!AT1039/100))</f>
        <v>4.3715004653213434</v>
      </c>
      <c r="CZ1039" s="226">
        <v>0</v>
      </c>
      <c r="DA1039" s="226">
        <v>0</v>
      </c>
      <c r="DB1039" s="226">
        <v>0</v>
      </c>
      <c r="DC1039" s="226">
        <v>0</v>
      </c>
      <c r="DD1039" s="227">
        <v>0</v>
      </c>
      <c r="DE1039" s="227">
        <v>0</v>
      </c>
      <c r="DF1039" s="227">
        <v>0</v>
      </c>
      <c r="DG1039" s="227">
        <v>0</v>
      </c>
      <c r="DH1039" s="226">
        <v>0</v>
      </c>
      <c r="DI1039" s="226">
        <v>0</v>
      </c>
      <c r="DJ1039" s="226">
        <v>0</v>
      </c>
      <c r="DK1039" s="226">
        <v>0</v>
      </c>
      <c r="DL1039" s="227">
        <v>0</v>
      </c>
      <c r="DM1039" s="227">
        <v>0</v>
      </c>
      <c r="DN1039" s="227">
        <v>0</v>
      </c>
      <c r="DO1039" s="227">
        <v>0</v>
      </c>
      <c r="DP1039" s="376">
        <f t="shared" si="417"/>
        <v>0</v>
      </c>
      <c r="DQ1039" s="226">
        <f t="shared" si="417"/>
        <v>0</v>
      </c>
      <c r="DR1039" s="226">
        <f t="shared" si="417"/>
        <v>0</v>
      </c>
      <c r="DS1039" s="226">
        <f t="shared" si="432"/>
        <v>0</v>
      </c>
      <c r="DT1039" s="227">
        <f t="shared" si="432"/>
        <v>0</v>
      </c>
      <c r="DU1039" s="227">
        <f t="shared" si="432"/>
        <v>-1.3767421034980893</v>
      </c>
      <c r="DV1039" s="227">
        <f t="shared" si="432"/>
        <v>-2.3650139005688944</v>
      </c>
      <c r="DW1039" s="227">
        <f t="shared" si="432"/>
        <v>-1.3715004653213434</v>
      </c>
      <c r="DX1039" s="377">
        <f t="shared" si="421"/>
        <v>0</v>
      </c>
      <c r="DY1039" s="377">
        <f t="shared" si="421"/>
        <v>0</v>
      </c>
      <c r="DZ1039" s="377">
        <f t="shared" si="421"/>
        <v>0</v>
      </c>
      <c r="EA1039" s="377">
        <f t="shared" si="421"/>
        <v>0</v>
      </c>
      <c r="EB1039" s="378">
        <f t="shared" si="421"/>
        <v>0.4</v>
      </c>
      <c r="EC1039" s="378">
        <f t="shared" si="420"/>
        <v>0.45454545454545453</v>
      </c>
      <c r="ED1039" s="378">
        <f t="shared" si="420"/>
        <v>0.45454545454545453</v>
      </c>
      <c r="EE1039" s="378">
        <f t="shared" si="420"/>
        <v>0.45454545454545453</v>
      </c>
      <c r="EG1039" s="226">
        <v>0</v>
      </c>
      <c r="EH1039" s="226">
        <v>0</v>
      </c>
      <c r="EI1039" s="226">
        <v>0</v>
      </c>
      <c r="EJ1039" s="226">
        <v>0</v>
      </c>
      <c r="EK1039" s="226">
        <v>0</v>
      </c>
      <c r="EL1039" s="226">
        <v>0</v>
      </c>
      <c r="EM1039" s="226">
        <v>0</v>
      </c>
      <c r="EN1039" s="379">
        <f t="shared" si="426"/>
        <v>0</v>
      </c>
      <c r="EO1039" s="226">
        <f t="shared" si="427"/>
        <v>0</v>
      </c>
      <c r="EP1039" s="379">
        <f t="shared" si="428"/>
        <v>0</v>
      </c>
      <c r="EQ1039" s="226">
        <f t="shared" si="429"/>
        <v>0</v>
      </c>
      <c r="ER1039" s="226">
        <f t="shared" si="430"/>
        <v>0</v>
      </c>
      <c r="ES1039" s="292"/>
      <c r="ET1039" s="227">
        <v>0</v>
      </c>
      <c r="EU1039" s="227">
        <v>0</v>
      </c>
      <c r="EV1039" s="227">
        <v>0</v>
      </c>
      <c r="EW1039" s="227">
        <v>2</v>
      </c>
      <c r="EX1039" s="227">
        <v>0</v>
      </c>
      <c r="EY1039" s="227">
        <v>0</v>
      </c>
      <c r="EZ1039" s="227">
        <v>0</v>
      </c>
      <c r="FA1039" s="380">
        <f t="shared" si="434"/>
        <v>0</v>
      </c>
      <c r="FB1039" s="228">
        <f t="shared" si="435"/>
        <v>0</v>
      </c>
      <c r="FC1039" s="380">
        <f t="shared" si="436"/>
        <v>0</v>
      </c>
      <c r="FD1039" s="227">
        <f t="shared" si="437"/>
        <v>0</v>
      </c>
      <c r="FE1039" s="227">
        <f t="shared" si="438"/>
        <v>0</v>
      </c>
      <c r="FF1039" s="227">
        <v>6</v>
      </c>
      <c r="FG1039" s="228">
        <f t="shared" si="423"/>
        <v>50</v>
      </c>
      <c r="FH1039" s="227">
        <v>3</v>
      </c>
      <c r="FI1039" s="227">
        <v>6</v>
      </c>
      <c r="FJ1039" s="227">
        <v>0</v>
      </c>
      <c r="FK1039" s="227">
        <f t="shared" si="424"/>
        <v>3</v>
      </c>
      <c r="FL1039" s="227">
        <v>1</v>
      </c>
      <c r="FM1039" s="227">
        <f t="shared" si="425"/>
        <v>2</v>
      </c>
      <c r="FZ1039" s="229"/>
      <c r="GA1039" s="229"/>
      <c r="GB1039" s="229"/>
      <c r="GC1039" s="229"/>
      <c r="GD1039" s="229"/>
    </row>
    <row r="1040" spans="1:186" s="368" customFormat="1">
      <c r="A1040" s="287" t="s">
        <v>2478</v>
      </c>
      <c r="B1040" s="369" t="s">
        <v>2479</v>
      </c>
      <c r="C1040" s="287" t="s">
        <v>2480</v>
      </c>
      <c r="D1040" s="287" t="s">
        <v>3125</v>
      </c>
      <c r="E1040" s="369" t="s">
        <v>2481</v>
      </c>
      <c r="F1040" s="287">
        <v>1037</v>
      </c>
      <c r="G1040" s="392" t="s">
        <v>2506</v>
      </c>
      <c r="H1040" s="392" t="s">
        <v>2507</v>
      </c>
      <c r="I1040" s="393" t="s">
        <v>2484</v>
      </c>
      <c r="J1040" s="392" t="s">
        <v>2485</v>
      </c>
      <c r="K1040" s="393" t="s">
        <v>1178</v>
      </c>
      <c r="L1040" s="392" t="s">
        <v>2485</v>
      </c>
      <c r="M1040" s="392" t="s">
        <v>3124</v>
      </c>
      <c r="N1040" s="372">
        <v>1</v>
      </c>
      <c r="O1040" s="373">
        <v>765</v>
      </c>
      <c r="P1040" s="373">
        <v>1109</v>
      </c>
      <c r="Q1040" s="373">
        <v>1203</v>
      </c>
      <c r="R1040" s="373">
        <v>1309</v>
      </c>
      <c r="S1040" s="374">
        <v>982</v>
      </c>
      <c r="T1040" s="374">
        <v>1066</v>
      </c>
      <c r="U1040" s="374">
        <v>1160</v>
      </c>
      <c r="V1040" s="374">
        <v>1265</v>
      </c>
      <c r="W1040" s="373">
        <v>385</v>
      </c>
      <c r="X1040" s="373">
        <v>540</v>
      </c>
      <c r="Y1040" s="373">
        <v>586</v>
      </c>
      <c r="Z1040" s="373">
        <v>638</v>
      </c>
      <c r="AA1040" s="374">
        <v>482</v>
      </c>
      <c r="AB1040" s="374">
        <v>528</v>
      </c>
      <c r="AC1040" s="374">
        <v>534</v>
      </c>
      <c r="AD1040" s="374">
        <v>626</v>
      </c>
      <c r="AE1040" s="373">
        <v>8</v>
      </c>
      <c r="AF1040" s="373">
        <v>10</v>
      </c>
      <c r="AG1040" s="373">
        <v>9</v>
      </c>
      <c r="AH1040" s="373">
        <v>10</v>
      </c>
      <c r="AI1040" s="374">
        <v>8</v>
      </c>
      <c r="AJ1040" s="374">
        <v>8</v>
      </c>
      <c r="AK1040" s="374">
        <v>9</v>
      </c>
      <c r="AL1040" s="374">
        <v>10</v>
      </c>
      <c r="AM1040" s="226">
        <v>379</v>
      </c>
      <c r="AN1040" s="226">
        <v>568</v>
      </c>
      <c r="AO1040" s="226">
        <v>617</v>
      </c>
      <c r="AP1040" s="226">
        <v>672</v>
      </c>
      <c r="AQ1040" s="227">
        <v>500</v>
      </c>
      <c r="AR1040" s="227">
        <v>538</v>
      </c>
      <c r="AS1040" s="227">
        <v>626</v>
      </c>
      <c r="AT1040" s="227">
        <v>638</v>
      </c>
      <c r="AU1040" s="226">
        <v>135</v>
      </c>
      <c r="AV1040" s="226">
        <v>203</v>
      </c>
      <c r="AW1040" s="226">
        <v>220</v>
      </c>
      <c r="AX1040" s="226">
        <v>242</v>
      </c>
      <c r="AY1040" s="227">
        <v>90</v>
      </c>
      <c r="AZ1040" s="227">
        <v>192</v>
      </c>
      <c r="BA1040" s="227">
        <v>225</v>
      </c>
      <c r="BB1040" s="227">
        <v>230</v>
      </c>
      <c r="BC1040" s="226">
        <f t="shared" si="433"/>
        <v>244</v>
      </c>
      <c r="BD1040" s="226">
        <f t="shared" si="433"/>
        <v>355</v>
      </c>
      <c r="BE1040" s="226">
        <f t="shared" si="433"/>
        <v>382</v>
      </c>
      <c r="BF1040" s="226">
        <f t="shared" si="431"/>
        <v>415</v>
      </c>
      <c r="BG1040" s="218">
        <f t="shared" si="431"/>
        <v>397</v>
      </c>
      <c r="BH1040" s="218">
        <f t="shared" si="431"/>
        <v>327</v>
      </c>
      <c r="BI1040" s="218">
        <f t="shared" si="431"/>
        <v>383</v>
      </c>
      <c r="BJ1040" s="218">
        <f t="shared" si="418"/>
        <v>399</v>
      </c>
      <c r="BK1040" s="226">
        <f t="shared" si="416"/>
        <v>0</v>
      </c>
      <c r="BL1040" s="226">
        <f t="shared" si="416"/>
        <v>10</v>
      </c>
      <c r="BM1040" s="226">
        <f t="shared" si="416"/>
        <v>15</v>
      </c>
      <c r="BN1040" s="226">
        <f t="shared" si="416"/>
        <v>15</v>
      </c>
      <c r="BO1040" s="227">
        <f t="shared" si="416"/>
        <v>13</v>
      </c>
      <c r="BP1040" s="227">
        <f t="shared" si="415"/>
        <v>19</v>
      </c>
      <c r="BQ1040" s="227">
        <f t="shared" si="415"/>
        <v>18</v>
      </c>
      <c r="BR1040" s="227">
        <f t="shared" si="415"/>
        <v>9</v>
      </c>
      <c r="BS1040" s="226">
        <v>0</v>
      </c>
      <c r="BT1040" s="226">
        <v>10</v>
      </c>
      <c r="BU1040" s="226">
        <v>15</v>
      </c>
      <c r="BV1040" s="226">
        <v>15</v>
      </c>
      <c r="BW1040" s="227">
        <v>13</v>
      </c>
      <c r="BX1040" s="227">
        <v>19</v>
      </c>
      <c r="BY1040" s="227">
        <v>18</v>
      </c>
      <c r="BZ1040" s="227">
        <v>9</v>
      </c>
      <c r="CA1040" s="226">
        <v>0</v>
      </c>
      <c r="CB1040" s="226">
        <f>IFERROR(VLOOKUP($G1040,[12]ITEM!$B$2:$AC$939,26,0),0)</f>
        <v>0</v>
      </c>
      <c r="CC1040" s="226">
        <f>IFERROR(VLOOKUP($G1040,[12]ITEM!$B$2:$AC$939,27,0),0)</f>
        <v>0</v>
      </c>
      <c r="CD1040" s="226">
        <f>IFERROR(VLOOKUP($G1040,[12]ITEM!$B$2:$AC$939,28,0),0)</f>
        <v>0</v>
      </c>
      <c r="CE1040" s="227">
        <v>0</v>
      </c>
      <c r="CF1040" s="227">
        <v>0</v>
      </c>
      <c r="CG1040" s="227">
        <v>0</v>
      </c>
      <c r="CH1040" s="227">
        <v>0</v>
      </c>
      <c r="CI1040" s="375"/>
      <c r="CJ1040" s="226">
        <f t="shared" si="419"/>
        <v>244</v>
      </c>
      <c r="CK1040" s="226">
        <f t="shared" si="419"/>
        <v>366</v>
      </c>
      <c r="CL1040" s="226">
        <f t="shared" si="419"/>
        <v>397</v>
      </c>
      <c r="CM1040" s="226">
        <f t="shared" si="419"/>
        <v>431</v>
      </c>
      <c r="CN1040" s="227">
        <f t="shared" si="419"/>
        <v>397</v>
      </c>
      <c r="CO1040" s="227">
        <f t="shared" si="419"/>
        <v>410.95289297704335</v>
      </c>
      <c r="CP1040" s="227">
        <f t="shared" si="419"/>
        <v>470.5697334091646</v>
      </c>
      <c r="CQ1040" s="227">
        <f t="shared" si="419"/>
        <v>474.16160297252043</v>
      </c>
      <c r="CR1040" s="226">
        <v>232</v>
      </c>
      <c r="CS1040" s="226">
        <v>348</v>
      </c>
      <c r="CT1040" s="226">
        <v>378</v>
      </c>
      <c r="CU1040" s="226">
        <v>411</v>
      </c>
      <c r="CV1040" s="227">
        <f t="shared" si="422"/>
        <v>320</v>
      </c>
      <c r="CW1040" s="227">
        <f>CV1040*(1+('[13]GROWTH (YoY)'!AR1040/100))</f>
        <v>343.95289297704335</v>
      </c>
      <c r="CX1040" s="227">
        <f>CW1040*(1+('[13]GROWTH (YoY)'!AS1040/100))</f>
        <v>400.5697334091646</v>
      </c>
      <c r="CY1040" s="227">
        <f>CX1040*(1+('[13]GROWTH (YoY)'!AT1040/100))</f>
        <v>408.16160297252043</v>
      </c>
      <c r="CZ1040" s="226">
        <v>9</v>
      </c>
      <c r="DA1040" s="226">
        <v>12</v>
      </c>
      <c r="DB1040" s="226">
        <v>12</v>
      </c>
      <c r="DC1040" s="226">
        <v>13</v>
      </c>
      <c r="DD1040" s="227">
        <v>71</v>
      </c>
      <c r="DE1040" s="227">
        <v>61</v>
      </c>
      <c r="DF1040" s="227">
        <v>63</v>
      </c>
      <c r="DG1040" s="227">
        <v>59</v>
      </c>
      <c r="DH1040" s="226">
        <v>3</v>
      </c>
      <c r="DI1040" s="226">
        <v>6</v>
      </c>
      <c r="DJ1040" s="226">
        <v>7</v>
      </c>
      <c r="DK1040" s="226">
        <v>7</v>
      </c>
      <c r="DL1040" s="227">
        <v>6</v>
      </c>
      <c r="DM1040" s="227">
        <v>6</v>
      </c>
      <c r="DN1040" s="227">
        <v>7</v>
      </c>
      <c r="DO1040" s="227">
        <v>7</v>
      </c>
      <c r="DP1040" s="376">
        <f t="shared" si="417"/>
        <v>0</v>
      </c>
      <c r="DQ1040" s="226">
        <f t="shared" si="417"/>
        <v>-11</v>
      </c>
      <c r="DR1040" s="226">
        <f t="shared" si="417"/>
        <v>-15</v>
      </c>
      <c r="DS1040" s="226">
        <f t="shared" si="432"/>
        <v>-16</v>
      </c>
      <c r="DT1040" s="227">
        <f t="shared" si="432"/>
        <v>0</v>
      </c>
      <c r="DU1040" s="227">
        <f t="shared" si="432"/>
        <v>-83.952892977043348</v>
      </c>
      <c r="DV1040" s="227">
        <f t="shared" si="432"/>
        <v>-87.569733409164598</v>
      </c>
      <c r="DW1040" s="227">
        <f t="shared" si="432"/>
        <v>-75.161602972520427</v>
      </c>
      <c r="DX1040" s="377">
        <f t="shared" si="421"/>
        <v>0.50326797385620914</v>
      </c>
      <c r="DY1040" s="377">
        <f t="shared" si="421"/>
        <v>0.48692515779981965</v>
      </c>
      <c r="DZ1040" s="377">
        <f t="shared" si="421"/>
        <v>0.48711554447215294</v>
      </c>
      <c r="EA1040" s="377">
        <f t="shared" si="421"/>
        <v>0.48739495798319327</v>
      </c>
      <c r="EB1040" s="378">
        <f t="shared" si="421"/>
        <v>0.49083503054989819</v>
      </c>
      <c r="EC1040" s="378">
        <f t="shared" si="420"/>
        <v>0.49530956848030017</v>
      </c>
      <c r="ED1040" s="378">
        <f t="shared" si="420"/>
        <v>0.46034482758620687</v>
      </c>
      <c r="EE1040" s="378">
        <f t="shared" si="420"/>
        <v>0.49486166007905136</v>
      </c>
      <c r="EG1040" s="226">
        <v>212</v>
      </c>
      <c r="EH1040" s="226">
        <v>87</v>
      </c>
      <c r="EI1040" s="226">
        <v>125</v>
      </c>
      <c r="EJ1040" s="226">
        <v>44</v>
      </c>
      <c r="EK1040" s="226">
        <v>78</v>
      </c>
      <c r="EL1040" s="226">
        <v>1977</v>
      </c>
      <c r="EM1040" s="226">
        <v>1664</v>
      </c>
      <c r="EN1040" s="379">
        <f t="shared" si="426"/>
        <v>0.41037735849056606</v>
      </c>
      <c r="EO1040" s="226">
        <f t="shared" si="427"/>
        <v>35.199999999999996</v>
      </c>
      <c r="EP1040" s="379">
        <f t="shared" si="428"/>
        <v>0.36792452830188677</v>
      </c>
      <c r="EQ1040" s="226">
        <f t="shared" si="429"/>
        <v>39453.717754172991</v>
      </c>
      <c r="ER1040" s="226">
        <f t="shared" si="430"/>
        <v>2203.5256410256411</v>
      </c>
      <c r="ES1040" s="292"/>
      <c r="ET1040" s="227">
        <v>522</v>
      </c>
      <c r="EU1040" s="227">
        <v>230</v>
      </c>
      <c r="EV1040" s="227">
        <v>292</v>
      </c>
      <c r="EW1040" s="227">
        <v>90</v>
      </c>
      <c r="EX1040" s="227">
        <v>221</v>
      </c>
      <c r="EY1040" s="227">
        <v>3155</v>
      </c>
      <c r="EZ1040" s="227">
        <v>2633</v>
      </c>
      <c r="FA1040" s="380">
        <f t="shared" si="434"/>
        <v>0.44061302681992337</v>
      </c>
      <c r="FB1040" s="228">
        <f t="shared" si="435"/>
        <v>30.82191780821918</v>
      </c>
      <c r="FC1040" s="380">
        <f t="shared" si="436"/>
        <v>0.42337164750957856</v>
      </c>
      <c r="FD1040" s="227">
        <f t="shared" si="437"/>
        <v>70047.543581616483</v>
      </c>
      <c r="FE1040" s="227">
        <f t="shared" si="438"/>
        <v>2848.4618306114698</v>
      </c>
      <c r="FF1040" s="227">
        <v>264</v>
      </c>
      <c r="FG1040" s="228">
        <f t="shared" si="423"/>
        <v>35.606060606060609</v>
      </c>
      <c r="FH1040" s="227">
        <v>94</v>
      </c>
      <c r="FI1040" s="227">
        <v>264</v>
      </c>
      <c r="FJ1040" s="227">
        <v>2</v>
      </c>
      <c r="FK1040" s="227">
        <f t="shared" si="424"/>
        <v>168</v>
      </c>
      <c r="FL1040" s="227">
        <v>26</v>
      </c>
      <c r="FM1040" s="227">
        <f t="shared" si="425"/>
        <v>142</v>
      </c>
      <c r="FZ1040" s="229"/>
      <c r="GA1040" s="229"/>
      <c r="GB1040" s="229"/>
      <c r="GC1040" s="229"/>
      <c r="GD1040" s="229"/>
    </row>
    <row r="1041" spans="1:186" s="368" customFormat="1">
      <c r="A1041" s="287" t="s">
        <v>2478</v>
      </c>
      <c r="B1041" s="369" t="s">
        <v>2479</v>
      </c>
      <c r="C1041" s="287" t="s">
        <v>2508</v>
      </c>
      <c r="D1041" s="287" t="s">
        <v>3125</v>
      </c>
      <c r="E1041" s="369" t="s">
        <v>2509</v>
      </c>
      <c r="F1041" s="287">
        <v>1038</v>
      </c>
      <c r="G1041" s="392" t="s">
        <v>2510</v>
      </c>
      <c r="H1041" s="392" t="s">
        <v>2511</v>
      </c>
      <c r="I1041" s="393" t="s">
        <v>2484</v>
      </c>
      <c r="J1041" s="392" t="s">
        <v>2485</v>
      </c>
      <c r="K1041" s="393" t="s">
        <v>1178</v>
      </c>
      <c r="L1041" s="392" t="s">
        <v>2485</v>
      </c>
      <c r="M1041" s="392" t="s">
        <v>3124</v>
      </c>
      <c r="N1041" s="372">
        <v>1</v>
      </c>
      <c r="O1041" s="373">
        <v>4</v>
      </c>
      <c r="P1041" s="373">
        <v>5</v>
      </c>
      <c r="Q1041" s="373">
        <v>5</v>
      </c>
      <c r="R1041" s="373">
        <v>5</v>
      </c>
      <c r="S1041" s="374">
        <v>12</v>
      </c>
      <c r="T1041" s="374">
        <v>13</v>
      </c>
      <c r="U1041" s="374">
        <v>14</v>
      </c>
      <c r="V1041" s="374">
        <v>14</v>
      </c>
      <c r="W1041" s="373">
        <v>1</v>
      </c>
      <c r="X1041" s="373">
        <v>1</v>
      </c>
      <c r="Y1041" s="373">
        <v>2</v>
      </c>
      <c r="Z1041" s="373">
        <v>2</v>
      </c>
      <c r="AA1041" s="374">
        <v>3</v>
      </c>
      <c r="AB1041" s="374">
        <v>4</v>
      </c>
      <c r="AC1041" s="374">
        <v>6</v>
      </c>
      <c r="AD1041" s="374">
        <v>5</v>
      </c>
      <c r="AE1041" s="373">
        <v>0</v>
      </c>
      <c r="AF1041" s="373">
        <v>0</v>
      </c>
      <c r="AG1041" s="373">
        <v>0</v>
      </c>
      <c r="AH1041" s="373">
        <v>0</v>
      </c>
      <c r="AI1041" s="374">
        <v>0</v>
      </c>
      <c r="AJ1041" s="374">
        <v>0</v>
      </c>
      <c r="AK1041" s="374">
        <v>0</v>
      </c>
      <c r="AL1041" s="374">
        <v>0</v>
      </c>
      <c r="AM1041" s="226">
        <v>3</v>
      </c>
      <c r="AN1041" s="226">
        <v>3</v>
      </c>
      <c r="AO1041" s="226">
        <v>3</v>
      </c>
      <c r="AP1041" s="226">
        <v>4</v>
      </c>
      <c r="AQ1041" s="227">
        <v>9</v>
      </c>
      <c r="AR1041" s="227">
        <v>9</v>
      </c>
      <c r="AS1041" s="227">
        <v>7</v>
      </c>
      <c r="AT1041" s="227">
        <v>9</v>
      </c>
      <c r="AU1041" s="226">
        <v>3</v>
      </c>
      <c r="AV1041" s="226">
        <v>3</v>
      </c>
      <c r="AW1041" s="226">
        <v>3</v>
      </c>
      <c r="AX1041" s="226">
        <v>3</v>
      </c>
      <c r="AY1041" s="227">
        <v>7</v>
      </c>
      <c r="AZ1041" s="227">
        <v>9</v>
      </c>
      <c r="BA1041" s="227">
        <v>7</v>
      </c>
      <c r="BB1041" s="227">
        <v>8</v>
      </c>
      <c r="BC1041" s="226">
        <f t="shared" si="433"/>
        <v>0</v>
      </c>
      <c r="BD1041" s="226">
        <f t="shared" si="433"/>
        <v>0</v>
      </c>
      <c r="BE1041" s="226">
        <f t="shared" si="433"/>
        <v>-1</v>
      </c>
      <c r="BF1041" s="226">
        <f t="shared" si="431"/>
        <v>0</v>
      </c>
      <c r="BG1041" s="218">
        <f t="shared" si="431"/>
        <v>2</v>
      </c>
      <c r="BH1041" s="218">
        <f t="shared" si="431"/>
        <v>-1</v>
      </c>
      <c r="BI1041" s="218">
        <f t="shared" si="431"/>
        <v>-1</v>
      </c>
      <c r="BJ1041" s="218">
        <f t="shared" si="418"/>
        <v>0</v>
      </c>
      <c r="BK1041" s="226">
        <f t="shared" si="416"/>
        <v>0</v>
      </c>
      <c r="BL1041" s="226">
        <f t="shared" si="416"/>
        <v>0</v>
      </c>
      <c r="BM1041" s="226">
        <f t="shared" si="416"/>
        <v>1</v>
      </c>
      <c r="BN1041" s="226">
        <f t="shared" si="416"/>
        <v>1</v>
      </c>
      <c r="BO1041" s="227">
        <f t="shared" si="416"/>
        <v>0</v>
      </c>
      <c r="BP1041" s="227">
        <f t="shared" si="415"/>
        <v>1</v>
      </c>
      <c r="BQ1041" s="227">
        <f t="shared" si="415"/>
        <v>1</v>
      </c>
      <c r="BR1041" s="227">
        <f t="shared" si="415"/>
        <v>1</v>
      </c>
      <c r="BS1041" s="226">
        <v>0</v>
      </c>
      <c r="BT1041" s="226">
        <v>0</v>
      </c>
      <c r="BU1041" s="226">
        <v>1</v>
      </c>
      <c r="BV1041" s="226">
        <v>1</v>
      </c>
      <c r="BW1041" s="227">
        <v>0</v>
      </c>
      <c r="BX1041" s="227">
        <v>1</v>
      </c>
      <c r="BY1041" s="227">
        <v>1</v>
      </c>
      <c r="BZ1041" s="227">
        <v>1</v>
      </c>
      <c r="CA1041" s="226">
        <v>0</v>
      </c>
      <c r="CB1041" s="226">
        <f>IFERROR(VLOOKUP($G1041,[12]ITEM!$B$2:$AC$939,26,0),0)</f>
        <v>0</v>
      </c>
      <c r="CC1041" s="226">
        <f>IFERROR(VLOOKUP($G1041,[12]ITEM!$B$2:$AC$939,27,0),0)</f>
        <v>0</v>
      </c>
      <c r="CD1041" s="226">
        <f>IFERROR(VLOOKUP($G1041,[12]ITEM!$B$2:$AC$939,28,0),0)</f>
        <v>0</v>
      </c>
      <c r="CE1041" s="227">
        <v>0</v>
      </c>
      <c r="CF1041" s="227">
        <v>0</v>
      </c>
      <c r="CG1041" s="227">
        <v>0</v>
      </c>
      <c r="CH1041" s="227">
        <v>0</v>
      </c>
      <c r="CI1041" s="375"/>
      <c r="CJ1041" s="226">
        <f t="shared" si="419"/>
        <v>1</v>
      </c>
      <c r="CK1041" s="226">
        <f t="shared" si="419"/>
        <v>1</v>
      </c>
      <c r="CL1041" s="226">
        <f t="shared" si="419"/>
        <v>1</v>
      </c>
      <c r="CM1041" s="226">
        <f t="shared" si="419"/>
        <v>1</v>
      </c>
      <c r="CN1041" s="227">
        <f t="shared" si="419"/>
        <v>2</v>
      </c>
      <c r="CO1041" s="227">
        <f t="shared" si="419"/>
        <v>2.0760815247755184</v>
      </c>
      <c r="CP1041" s="227">
        <f t="shared" si="419"/>
        <v>1.6147183265842311</v>
      </c>
      <c r="CQ1041" s="227">
        <f t="shared" si="419"/>
        <v>2.098110700709765</v>
      </c>
      <c r="CR1041" s="226">
        <v>1</v>
      </c>
      <c r="CS1041" s="226">
        <v>1</v>
      </c>
      <c r="CT1041" s="226">
        <v>1</v>
      </c>
      <c r="CU1041" s="226">
        <v>1</v>
      </c>
      <c r="CV1041" s="227">
        <f t="shared" si="422"/>
        <v>2</v>
      </c>
      <c r="CW1041" s="227">
        <f>CV1041*(1+('[13]GROWTH (YoY)'!AR1041/100))</f>
        <v>2.0760815247755184</v>
      </c>
      <c r="CX1041" s="227">
        <f>CW1041*(1+('[13]GROWTH (YoY)'!AS1041/100))</f>
        <v>1.6147183265842311</v>
      </c>
      <c r="CY1041" s="227">
        <f>CX1041*(1+('[13]GROWTH (YoY)'!AT1041/100))</f>
        <v>2.098110700709765</v>
      </c>
      <c r="CZ1041" s="226">
        <v>0</v>
      </c>
      <c r="DA1041" s="226">
        <v>0</v>
      </c>
      <c r="DB1041" s="226">
        <v>0</v>
      </c>
      <c r="DC1041" s="226">
        <v>0</v>
      </c>
      <c r="DD1041" s="227">
        <v>0</v>
      </c>
      <c r="DE1041" s="227">
        <v>0</v>
      </c>
      <c r="DF1041" s="227">
        <v>0</v>
      </c>
      <c r="DG1041" s="227">
        <v>0</v>
      </c>
      <c r="DH1041" s="226">
        <v>0</v>
      </c>
      <c r="DI1041" s="226">
        <v>0</v>
      </c>
      <c r="DJ1041" s="226">
        <v>0</v>
      </c>
      <c r="DK1041" s="226">
        <v>0</v>
      </c>
      <c r="DL1041" s="227">
        <v>0</v>
      </c>
      <c r="DM1041" s="227">
        <v>0</v>
      </c>
      <c r="DN1041" s="227">
        <v>0</v>
      </c>
      <c r="DO1041" s="227">
        <v>0</v>
      </c>
      <c r="DP1041" s="376">
        <f t="shared" si="417"/>
        <v>-1</v>
      </c>
      <c r="DQ1041" s="226">
        <f t="shared" si="417"/>
        <v>-1</v>
      </c>
      <c r="DR1041" s="226">
        <f t="shared" si="417"/>
        <v>-2</v>
      </c>
      <c r="DS1041" s="226">
        <f t="shared" si="432"/>
        <v>-1</v>
      </c>
      <c r="DT1041" s="227">
        <f t="shared" si="432"/>
        <v>0</v>
      </c>
      <c r="DU1041" s="227">
        <f t="shared" si="432"/>
        <v>-3.0760815247755184</v>
      </c>
      <c r="DV1041" s="227">
        <f t="shared" si="432"/>
        <v>-2.6147183265842311</v>
      </c>
      <c r="DW1041" s="227">
        <f t="shared" si="432"/>
        <v>-2.098110700709765</v>
      </c>
      <c r="DX1041" s="377">
        <f t="shared" si="421"/>
        <v>0.25</v>
      </c>
      <c r="DY1041" s="377">
        <f t="shared" si="421"/>
        <v>0.2</v>
      </c>
      <c r="DZ1041" s="377">
        <f t="shared" si="421"/>
        <v>0.4</v>
      </c>
      <c r="EA1041" s="377">
        <f t="shared" si="421"/>
        <v>0.4</v>
      </c>
      <c r="EB1041" s="378">
        <f t="shared" si="421"/>
        <v>0.25</v>
      </c>
      <c r="EC1041" s="378">
        <f t="shared" si="420"/>
        <v>0.30769230769230771</v>
      </c>
      <c r="ED1041" s="378">
        <f t="shared" si="420"/>
        <v>0.42857142857142855</v>
      </c>
      <c r="EE1041" s="378">
        <f t="shared" si="420"/>
        <v>0.35714285714285715</v>
      </c>
      <c r="EG1041" s="226">
        <v>42</v>
      </c>
      <c r="EH1041" s="226">
        <v>22</v>
      </c>
      <c r="EI1041" s="226">
        <v>20</v>
      </c>
      <c r="EJ1041" s="226">
        <v>19</v>
      </c>
      <c r="EK1041" s="226">
        <v>0</v>
      </c>
      <c r="EL1041" s="226">
        <v>1444</v>
      </c>
      <c r="EM1041" s="226">
        <v>1203</v>
      </c>
      <c r="EN1041" s="379">
        <f t="shared" si="426"/>
        <v>0.52380952380952384</v>
      </c>
      <c r="EO1041" s="226">
        <f t="shared" si="427"/>
        <v>95</v>
      </c>
      <c r="EP1041" s="379">
        <f t="shared" si="428"/>
        <v>0</v>
      </c>
      <c r="EQ1041" s="226">
        <f t="shared" si="429"/>
        <v>0</v>
      </c>
      <c r="ER1041" s="226">
        <f t="shared" si="430"/>
        <v>1316.154059296204</v>
      </c>
      <c r="ES1041" s="292"/>
      <c r="ET1041" s="227">
        <v>0</v>
      </c>
      <c r="EU1041" s="227">
        <v>0</v>
      </c>
      <c r="EV1041" s="227">
        <v>0</v>
      </c>
      <c r="EW1041" s="227">
        <v>17</v>
      </c>
      <c r="EX1041" s="227">
        <v>0</v>
      </c>
      <c r="EY1041" s="227">
        <v>0</v>
      </c>
      <c r="EZ1041" s="227">
        <v>0</v>
      </c>
      <c r="FA1041" s="380">
        <f t="shared" si="434"/>
        <v>0</v>
      </c>
      <c r="FB1041" s="228">
        <f t="shared" si="435"/>
        <v>0</v>
      </c>
      <c r="FC1041" s="380">
        <f t="shared" si="436"/>
        <v>0</v>
      </c>
      <c r="FD1041" s="227">
        <f t="shared" si="437"/>
        <v>0</v>
      </c>
      <c r="FE1041" s="227">
        <f t="shared" si="438"/>
        <v>0</v>
      </c>
      <c r="FF1041" s="227">
        <v>22</v>
      </c>
      <c r="FG1041" s="228">
        <f t="shared" si="423"/>
        <v>95.454545454545453</v>
      </c>
      <c r="FH1041" s="227">
        <v>21</v>
      </c>
      <c r="FI1041" s="227">
        <v>22</v>
      </c>
      <c r="FJ1041" s="227">
        <v>0</v>
      </c>
      <c r="FK1041" s="227">
        <f t="shared" si="424"/>
        <v>1</v>
      </c>
      <c r="FL1041" s="227">
        <v>1</v>
      </c>
      <c r="FM1041" s="227">
        <f t="shared" si="425"/>
        <v>0</v>
      </c>
      <c r="FZ1041" s="229"/>
      <c r="GA1041" s="229"/>
      <c r="GB1041" s="229"/>
      <c r="GC1041" s="229"/>
      <c r="GD1041" s="229"/>
    </row>
    <row r="1042" spans="1:186" s="368" customFormat="1">
      <c r="A1042" s="287" t="s">
        <v>2478</v>
      </c>
      <c r="B1042" s="369" t="s">
        <v>2479</v>
      </c>
      <c r="C1042" s="287" t="s">
        <v>2508</v>
      </c>
      <c r="D1042" s="287" t="s">
        <v>3125</v>
      </c>
      <c r="E1042" s="369" t="s">
        <v>2509</v>
      </c>
      <c r="F1042" s="287">
        <v>1039</v>
      </c>
      <c r="G1042" s="392" t="s">
        <v>2512</v>
      </c>
      <c r="H1042" s="392" t="s">
        <v>2513</v>
      </c>
      <c r="I1042" s="393" t="s">
        <v>2484</v>
      </c>
      <c r="J1042" s="392" t="s">
        <v>2485</v>
      </c>
      <c r="K1042" s="393" t="s">
        <v>1178</v>
      </c>
      <c r="L1042" s="392" t="s">
        <v>2485</v>
      </c>
      <c r="M1042" s="392" t="s">
        <v>3124</v>
      </c>
      <c r="N1042" s="372">
        <v>1</v>
      </c>
      <c r="O1042" s="373">
        <v>6</v>
      </c>
      <c r="P1042" s="373">
        <v>11</v>
      </c>
      <c r="Q1042" s="373">
        <v>11</v>
      </c>
      <c r="R1042" s="373">
        <v>12</v>
      </c>
      <c r="S1042" s="374">
        <v>17</v>
      </c>
      <c r="T1042" s="374">
        <v>18</v>
      </c>
      <c r="U1042" s="374">
        <v>20</v>
      </c>
      <c r="V1042" s="374">
        <v>21</v>
      </c>
      <c r="W1042" s="373">
        <v>5</v>
      </c>
      <c r="X1042" s="373">
        <v>8</v>
      </c>
      <c r="Y1042" s="373">
        <v>9</v>
      </c>
      <c r="Z1042" s="373">
        <v>9</v>
      </c>
      <c r="AA1042" s="374">
        <v>12</v>
      </c>
      <c r="AB1042" s="374">
        <v>13</v>
      </c>
      <c r="AC1042" s="374">
        <v>13</v>
      </c>
      <c r="AD1042" s="374">
        <v>15</v>
      </c>
      <c r="AE1042" s="373">
        <v>0</v>
      </c>
      <c r="AF1042" s="373">
        <v>0</v>
      </c>
      <c r="AG1042" s="373">
        <v>0</v>
      </c>
      <c r="AH1042" s="373">
        <v>0</v>
      </c>
      <c r="AI1042" s="374">
        <v>0</v>
      </c>
      <c r="AJ1042" s="374">
        <v>0</v>
      </c>
      <c r="AK1042" s="374">
        <v>0</v>
      </c>
      <c r="AL1042" s="374">
        <v>0</v>
      </c>
      <c r="AM1042" s="226">
        <v>2</v>
      </c>
      <c r="AN1042" s="226">
        <v>3</v>
      </c>
      <c r="AO1042" s="226">
        <v>3</v>
      </c>
      <c r="AP1042" s="226">
        <v>3</v>
      </c>
      <c r="AQ1042" s="227">
        <v>5</v>
      </c>
      <c r="AR1042" s="227">
        <v>5</v>
      </c>
      <c r="AS1042" s="227">
        <v>6</v>
      </c>
      <c r="AT1042" s="227">
        <v>6</v>
      </c>
      <c r="AU1042" s="226">
        <v>0</v>
      </c>
      <c r="AV1042" s="226">
        <v>0</v>
      </c>
      <c r="AW1042" s="226">
        <v>0</v>
      </c>
      <c r="AX1042" s="226">
        <v>0</v>
      </c>
      <c r="AY1042" s="227">
        <v>5</v>
      </c>
      <c r="AZ1042" s="227">
        <v>5</v>
      </c>
      <c r="BA1042" s="227">
        <v>5</v>
      </c>
      <c r="BB1042" s="227">
        <v>4</v>
      </c>
      <c r="BC1042" s="226">
        <f t="shared" si="433"/>
        <v>2</v>
      </c>
      <c r="BD1042" s="226">
        <f t="shared" si="433"/>
        <v>3</v>
      </c>
      <c r="BE1042" s="226">
        <f t="shared" si="433"/>
        <v>3</v>
      </c>
      <c r="BF1042" s="226">
        <f t="shared" si="431"/>
        <v>3</v>
      </c>
      <c r="BG1042" s="218">
        <f t="shared" si="431"/>
        <v>-1</v>
      </c>
      <c r="BH1042" s="218">
        <f t="shared" si="431"/>
        <v>-2</v>
      </c>
      <c r="BI1042" s="218">
        <f t="shared" si="431"/>
        <v>-1</v>
      </c>
      <c r="BJ1042" s="218">
        <f t="shared" si="418"/>
        <v>0</v>
      </c>
      <c r="BK1042" s="226">
        <f t="shared" si="416"/>
        <v>0</v>
      </c>
      <c r="BL1042" s="226">
        <f t="shared" si="416"/>
        <v>0</v>
      </c>
      <c r="BM1042" s="226">
        <f t="shared" si="416"/>
        <v>0</v>
      </c>
      <c r="BN1042" s="226">
        <f t="shared" si="416"/>
        <v>0</v>
      </c>
      <c r="BO1042" s="227">
        <f t="shared" si="416"/>
        <v>1</v>
      </c>
      <c r="BP1042" s="227">
        <f t="shared" si="415"/>
        <v>2</v>
      </c>
      <c r="BQ1042" s="227">
        <f t="shared" si="415"/>
        <v>2</v>
      </c>
      <c r="BR1042" s="227">
        <f t="shared" si="415"/>
        <v>2</v>
      </c>
      <c r="BS1042" s="226">
        <v>0</v>
      </c>
      <c r="BT1042" s="226">
        <v>0</v>
      </c>
      <c r="BU1042" s="226">
        <v>0</v>
      </c>
      <c r="BV1042" s="226">
        <v>0</v>
      </c>
      <c r="BW1042" s="227">
        <v>1</v>
      </c>
      <c r="BX1042" s="227">
        <v>2</v>
      </c>
      <c r="BY1042" s="227">
        <v>2</v>
      </c>
      <c r="BZ1042" s="227">
        <v>2</v>
      </c>
      <c r="CA1042" s="226">
        <v>0</v>
      </c>
      <c r="CB1042" s="226">
        <f>IFERROR(VLOOKUP($G1042,[12]ITEM!$B$2:$AC$939,26,0),0)</f>
        <v>0</v>
      </c>
      <c r="CC1042" s="226">
        <f>IFERROR(VLOOKUP($G1042,[12]ITEM!$B$2:$AC$939,27,0),0)</f>
        <v>0</v>
      </c>
      <c r="CD1042" s="226">
        <f>IFERROR(VLOOKUP($G1042,[12]ITEM!$B$2:$AC$939,28,0),0)</f>
        <v>0</v>
      </c>
      <c r="CE1042" s="227">
        <v>0</v>
      </c>
      <c r="CF1042" s="227">
        <v>0</v>
      </c>
      <c r="CG1042" s="227">
        <v>0</v>
      </c>
      <c r="CH1042" s="227">
        <v>0</v>
      </c>
      <c r="CI1042" s="375"/>
      <c r="CJ1042" s="226">
        <f t="shared" si="419"/>
        <v>2</v>
      </c>
      <c r="CK1042" s="226">
        <f t="shared" si="419"/>
        <v>2</v>
      </c>
      <c r="CL1042" s="226">
        <f t="shared" si="419"/>
        <v>3</v>
      </c>
      <c r="CM1042" s="226">
        <f t="shared" si="419"/>
        <v>3</v>
      </c>
      <c r="CN1042" s="227">
        <f t="shared" si="419"/>
        <v>-1</v>
      </c>
      <c r="CO1042" s="227">
        <f t="shared" si="419"/>
        <v>5.8853452720835087E-3</v>
      </c>
      <c r="CP1042" s="227">
        <f t="shared" si="419"/>
        <v>-0.39184644228570242</v>
      </c>
      <c r="CQ1042" s="227">
        <f t="shared" si="419"/>
        <v>-8.4620950724687116E-2</v>
      </c>
      <c r="CR1042" s="226">
        <v>1</v>
      </c>
      <c r="CS1042" s="226">
        <v>1</v>
      </c>
      <c r="CT1042" s="226">
        <v>1</v>
      </c>
      <c r="CU1042" s="226">
        <v>1</v>
      </c>
      <c r="CV1042" s="227">
        <f t="shared" si="422"/>
        <v>-2</v>
      </c>
      <c r="CW1042" s="227">
        <f>CV1042*(1+('[13]GROWTH (YoY)'!AR1042/100))</f>
        <v>-1.9941146547279165</v>
      </c>
      <c r="CX1042" s="227">
        <f>CW1042*(1+('[13]GROWTH (YoY)'!AS1042/100))</f>
        <v>-2.3918464422857024</v>
      </c>
      <c r="CY1042" s="227">
        <f>CX1042*(1+('[13]GROWTH (YoY)'!AT1042/100))</f>
        <v>-2.0846209507246871</v>
      </c>
      <c r="CZ1042" s="226">
        <v>0</v>
      </c>
      <c r="DA1042" s="226">
        <v>0</v>
      </c>
      <c r="DB1042" s="226">
        <v>0</v>
      </c>
      <c r="DC1042" s="226">
        <v>0</v>
      </c>
      <c r="DD1042" s="227">
        <v>0</v>
      </c>
      <c r="DE1042" s="227">
        <v>0</v>
      </c>
      <c r="DF1042" s="227">
        <v>0</v>
      </c>
      <c r="DG1042" s="227">
        <v>0</v>
      </c>
      <c r="DH1042" s="226">
        <v>1</v>
      </c>
      <c r="DI1042" s="226">
        <v>1</v>
      </c>
      <c r="DJ1042" s="226">
        <v>2</v>
      </c>
      <c r="DK1042" s="226">
        <v>2</v>
      </c>
      <c r="DL1042" s="227">
        <v>1</v>
      </c>
      <c r="DM1042" s="227">
        <v>2</v>
      </c>
      <c r="DN1042" s="227">
        <v>2</v>
      </c>
      <c r="DO1042" s="227">
        <v>2</v>
      </c>
      <c r="DP1042" s="376">
        <f t="shared" si="417"/>
        <v>0</v>
      </c>
      <c r="DQ1042" s="226">
        <f t="shared" si="417"/>
        <v>1</v>
      </c>
      <c r="DR1042" s="226">
        <f t="shared" si="417"/>
        <v>0</v>
      </c>
      <c r="DS1042" s="226">
        <f t="shared" si="432"/>
        <v>0</v>
      </c>
      <c r="DT1042" s="227">
        <f t="shared" si="432"/>
        <v>0</v>
      </c>
      <c r="DU1042" s="227">
        <f t="shared" si="432"/>
        <v>-2.0058853452720835</v>
      </c>
      <c r="DV1042" s="227">
        <f t="shared" si="432"/>
        <v>-0.60815355771429758</v>
      </c>
      <c r="DW1042" s="227">
        <f t="shared" si="432"/>
        <v>8.4620950724687116E-2</v>
      </c>
      <c r="DX1042" s="377">
        <f t="shared" si="421"/>
        <v>0.83333333333333337</v>
      </c>
      <c r="DY1042" s="377">
        <f t="shared" si="421"/>
        <v>0.72727272727272729</v>
      </c>
      <c r="DZ1042" s="377">
        <f t="shared" si="421"/>
        <v>0.81818181818181823</v>
      </c>
      <c r="EA1042" s="377">
        <f t="shared" si="421"/>
        <v>0.75</v>
      </c>
      <c r="EB1042" s="378">
        <f t="shared" si="421"/>
        <v>0.70588235294117652</v>
      </c>
      <c r="EC1042" s="378">
        <f t="shared" si="420"/>
        <v>0.72222222222222221</v>
      </c>
      <c r="ED1042" s="378">
        <f t="shared" si="420"/>
        <v>0.65</v>
      </c>
      <c r="EE1042" s="378">
        <f t="shared" si="420"/>
        <v>0.7142857142857143</v>
      </c>
      <c r="EG1042" s="226">
        <v>0</v>
      </c>
      <c r="EH1042" s="226">
        <v>0</v>
      </c>
      <c r="EI1042" s="226">
        <v>0</v>
      </c>
      <c r="EJ1042" s="226">
        <v>0</v>
      </c>
      <c r="EK1042" s="226">
        <v>0</v>
      </c>
      <c r="EL1042" s="226">
        <v>0</v>
      </c>
      <c r="EM1042" s="226">
        <v>0</v>
      </c>
      <c r="EN1042" s="379">
        <f t="shared" si="426"/>
        <v>0</v>
      </c>
      <c r="EO1042" s="226">
        <f t="shared" si="427"/>
        <v>0</v>
      </c>
      <c r="EP1042" s="379">
        <f t="shared" si="428"/>
        <v>0</v>
      </c>
      <c r="EQ1042" s="226">
        <f t="shared" si="429"/>
        <v>0</v>
      </c>
      <c r="ER1042" s="226">
        <f t="shared" si="430"/>
        <v>0</v>
      </c>
      <c r="ES1042" s="292"/>
      <c r="ET1042" s="227">
        <v>0</v>
      </c>
      <c r="EU1042" s="227">
        <v>0</v>
      </c>
      <c r="EV1042" s="227">
        <v>0</v>
      </c>
      <c r="EW1042" s="227">
        <v>7</v>
      </c>
      <c r="EX1042" s="227">
        <v>0</v>
      </c>
      <c r="EY1042" s="227">
        <v>0</v>
      </c>
      <c r="EZ1042" s="227">
        <v>0</v>
      </c>
      <c r="FA1042" s="380">
        <f t="shared" si="434"/>
        <v>0</v>
      </c>
      <c r="FB1042" s="228">
        <f t="shared" si="435"/>
        <v>0</v>
      </c>
      <c r="FC1042" s="380">
        <f t="shared" si="436"/>
        <v>0</v>
      </c>
      <c r="FD1042" s="227">
        <f t="shared" si="437"/>
        <v>0</v>
      </c>
      <c r="FE1042" s="227">
        <f t="shared" si="438"/>
        <v>0</v>
      </c>
      <c r="FF1042" s="227">
        <v>7</v>
      </c>
      <c r="FG1042" s="228">
        <f t="shared" si="423"/>
        <v>42.857142857142854</v>
      </c>
      <c r="FH1042" s="227">
        <v>3</v>
      </c>
      <c r="FI1042" s="227">
        <v>7</v>
      </c>
      <c r="FJ1042" s="227">
        <v>0</v>
      </c>
      <c r="FK1042" s="227">
        <f t="shared" si="424"/>
        <v>4</v>
      </c>
      <c r="FL1042" s="227">
        <v>1</v>
      </c>
      <c r="FM1042" s="227">
        <f t="shared" si="425"/>
        <v>3</v>
      </c>
      <c r="FZ1042" s="229"/>
      <c r="GA1042" s="229"/>
      <c r="GB1042" s="229"/>
      <c r="GC1042" s="229"/>
      <c r="GD1042" s="229"/>
    </row>
    <row r="1043" spans="1:186" s="368" customFormat="1">
      <c r="A1043" s="287" t="s">
        <v>2478</v>
      </c>
      <c r="B1043" s="369" t="s">
        <v>2479</v>
      </c>
      <c r="C1043" s="287" t="s">
        <v>2508</v>
      </c>
      <c r="D1043" s="287" t="s">
        <v>3125</v>
      </c>
      <c r="E1043" s="369" t="s">
        <v>2509</v>
      </c>
      <c r="F1043" s="287">
        <v>1040</v>
      </c>
      <c r="G1043" s="392" t="s">
        <v>2514</v>
      </c>
      <c r="H1043" s="392" t="s">
        <v>2515</v>
      </c>
      <c r="I1043" s="393" t="s">
        <v>2484</v>
      </c>
      <c r="J1043" s="392" t="s">
        <v>2485</v>
      </c>
      <c r="K1043" s="393" t="s">
        <v>1178</v>
      </c>
      <c r="L1043" s="392" t="s">
        <v>2485</v>
      </c>
      <c r="M1043" s="392" t="s">
        <v>3124</v>
      </c>
      <c r="N1043" s="372">
        <v>1</v>
      </c>
      <c r="O1043" s="373">
        <v>1</v>
      </c>
      <c r="P1043" s="373">
        <v>1</v>
      </c>
      <c r="Q1043" s="373">
        <v>1</v>
      </c>
      <c r="R1043" s="373">
        <v>1</v>
      </c>
      <c r="S1043" s="374">
        <v>1</v>
      </c>
      <c r="T1043" s="374">
        <v>2</v>
      </c>
      <c r="U1043" s="374">
        <v>2</v>
      </c>
      <c r="V1043" s="374">
        <v>2</v>
      </c>
      <c r="W1043" s="373">
        <v>0</v>
      </c>
      <c r="X1043" s="373">
        <v>0</v>
      </c>
      <c r="Y1043" s="373">
        <v>0</v>
      </c>
      <c r="Z1043" s="373">
        <v>0</v>
      </c>
      <c r="AA1043" s="374">
        <v>0</v>
      </c>
      <c r="AB1043" s="374">
        <v>0</v>
      </c>
      <c r="AC1043" s="374">
        <v>0</v>
      </c>
      <c r="AD1043" s="374">
        <v>0</v>
      </c>
      <c r="AE1043" s="373">
        <v>0</v>
      </c>
      <c r="AF1043" s="373">
        <v>0</v>
      </c>
      <c r="AG1043" s="373">
        <v>0</v>
      </c>
      <c r="AH1043" s="373">
        <v>0</v>
      </c>
      <c r="AI1043" s="374">
        <v>0</v>
      </c>
      <c r="AJ1043" s="374">
        <v>0</v>
      </c>
      <c r="AK1043" s="374">
        <v>0</v>
      </c>
      <c r="AL1043" s="374">
        <v>0</v>
      </c>
      <c r="AM1043" s="226">
        <v>1</v>
      </c>
      <c r="AN1043" s="226">
        <v>1</v>
      </c>
      <c r="AO1043" s="226">
        <v>1</v>
      </c>
      <c r="AP1043" s="226">
        <v>1</v>
      </c>
      <c r="AQ1043" s="227">
        <v>1</v>
      </c>
      <c r="AR1043" s="227">
        <v>1</v>
      </c>
      <c r="AS1043" s="227">
        <v>1</v>
      </c>
      <c r="AT1043" s="227">
        <v>1</v>
      </c>
      <c r="AU1043" s="226">
        <v>0</v>
      </c>
      <c r="AV1043" s="226">
        <v>0</v>
      </c>
      <c r="AW1043" s="226">
        <v>0</v>
      </c>
      <c r="AX1043" s="226">
        <v>0</v>
      </c>
      <c r="AY1043" s="227">
        <v>1</v>
      </c>
      <c r="AZ1043" s="227">
        <v>1</v>
      </c>
      <c r="BA1043" s="227">
        <v>1</v>
      </c>
      <c r="BB1043" s="227">
        <v>1</v>
      </c>
      <c r="BC1043" s="226">
        <f t="shared" si="433"/>
        <v>1</v>
      </c>
      <c r="BD1043" s="226">
        <f t="shared" si="433"/>
        <v>1</v>
      </c>
      <c r="BE1043" s="226">
        <f t="shared" si="433"/>
        <v>1</v>
      </c>
      <c r="BF1043" s="226">
        <f t="shared" si="431"/>
        <v>1</v>
      </c>
      <c r="BG1043" s="218">
        <f t="shared" si="431"/>
        <v>0</v>
      </c>
      <c r="BH1043" s="218">
        <f t="shared" si="431"/>
        <v>0</v>
      </c>
      <c r="BI1043" s="218">
        <f t="shared" si="431"/>
        <v>0</v>
      </c>
      <c r="BJ1043" s="218">
        <f t="shared" si="418"/>
        <v>0</v>
      </c>
      <c r="BK1043" s="226">
        <f t="shared" ref="BK1043:BR1077" si="439">BS1043-CA1043</f>
        <v>0</v>
      </c>
      <c r="BL1043" s="226">
        <f t="shared" si="439"/>
        <v>0</v>
      </c>
      <c r="BM1043" s="226">
        <f t="shared" si="439"/>
        <v>0</v>
      </c>
      <c r="BN1043" s="226">
        <f t="shared" si="439"/>
        <v>0</v>
      </c>
      <c r="BO1043" s="227">
        <f t="shared" si="439"/>
        <v>0</v>
      </c>
      <c r="BP1043" s="227">
        <f t="shared" si="415"/>
        <v>0</v>
      </c>
      <c r="BQ1043" s="227">
        <f t="shared" si="415"/>
        <v>0</v>
      </c>
      <c r="BR1043" s="227">
        <f t="shared" si="415"/>
        <v>0</v>
      </c>
      <c r="BS1043" s="226">
        <v>0</v>
      </c>
      <c r="BT1043" s="226">
        <v>0</v>
      </c>
      <c r="BU1043" s="226">
        <v>0</v>
      </c>
      <c r="BV1043" s="226">
        <v>0</v>
      </c>
      <c r="BW1043" s="227">
        <v>0</v>
      </c>
      <c r="BX1043" s="227">
        <v>0</v>
      </c>
      <c r="BY1043" s="227">
        <v>0</v>
      </c>
      <c r="BZ1043" s="227">
        <v>0</v>
      </c>
      <c r="CA1043" s="226">
        <v>0</v>
      </c>
      <c r="CB1043" s="226">
        <f>IFERROR(VLOOKUP($G1043,[12]ITEM!$B$2:$AC$939,26,0),0)</f>
        <v>0</v>
      </c>
      <c r="CC1043" s="226">
        <f>IFERROR(VLOOKUP($G1043,[12]ITEM!$B$2:$AC$939,27,0),0)</f>
        <v>0</v>
      </c>
      <c r="CD1043" s="226">
        <f>IFERROR(VLOOKUP($G1043,[12]ITEM!$B$2:$AC$939,28,0),0)</f>
        <v>0</v>
      </c>
      <c r="CE1043" s="227">
        <v>0</v>
      </c>
      <c r="CF1043" s="227">
        <v>0</v>
      </c>
      <c r="CG1043" s="227">
        <v>0</v>
      </c>
      <c r="CH1043" s="227">
        <v>0</v>
      </c>
      <c r="CI1043" s="375"/>
      <c r="CJ1043" s="226">
        <f t="shared" si="419"/>
        <v>1</v>
      </c>
      <c r="CK1043" s="226">
        <f t="shared" si="419"/>
        <v>1</v>
      </c>
      <c r="CL1043" s="226">
        <f t="shared" si="419"/>
        <v>1</v>
      </c>
      <c r="CM1043" s="226">
        <f t="shared" si="419"/>
        <v>1</v>
      </c>
      <c r="CN1043" s="227">
        <f t="shared" si="419"/>
        <v>0</v>
      </c>
      <c r="CO1043" s="227">
        <f t="shared" si="419"/>
        <v>0</v>
      </c>
      <c r="CP1043" s="227">
        <f t="shared" si="419"/>
        <v>0</v>
      </c>
      <c r="CQ1043" s="227">
        <f t="shared" si="419"/>
        <v>0</v>
      </c>
      <c r="CR1043" s="226">
        <v>1</v>
      </c>
      <c r="CS1043" s="226">
        <v>1</v>
      </c>
      <c r="CT1043" s="226">
        <v>1</v>
      </c>
      <c r="CU1043" s="226">
        <v>1</v>
      </c>
      <c r="CV1043" s="227">
        <f t="shared" si="422"/>
        <v>0</v>
      </c>
      <c r="CW1043" s="227">
        <f>CV1043*(1+('[13]GROWTH (YoY)'!AR1043/100))</f>
        <v>0</v>
      </c>
      <c r="CX1043" s="227">
        <f>CW1043*(1+('[13]GROWTH (YoY)'!AS1043/100))</f>
        <v>0</v>
      </c>
      <c r="CY1043" s="227">
        <f>CX1043*(1+('[13]GROWTH (YoY)'!AT1043/100))</f>
        <v>0</v>
      </c>
      <c r="CZ1043" s="226">
        <v>0</v>
      </c>
      <c r="DA1043" s="226">
        <v>0</v>
      </c>
      <c r="DB1043" s="226">
        <v>0</v>
      </c>
      <c r="DC1043" s="226">
        <v>0</v>
      </c>
      <c r="DD1043" s="227">
        <v>0</v>
      </c>
      <c r="DE1043" s="227">
        <v>0</v>
      </c>
      <c r="DF1043" s="227">
        <v>0</v>
      </c>
      <c r="DG1043" s="227">
        <v>0</v>
      </c>
      <c r="DH1043" s="226">
        <v>0</v>
      </c>
      <c r="DI1043" s="226">
        <v>0</v>
      </c>
      <c r="DJ1043" s="226">
        <v>0</v>
      </c>
      <c r="DK1043" s="226">
        <v>0</v>
      </c>
      <c r="DL1043" s="227">
        <v>0</v>
      </c>
      <c r="DM1043" s="227">
        <v>0</v>
      </c>
      <c r="DN1043" s="227">
        <v>0</v>
      </c>
      <c r="DO1043" s="227">
        <v>0</v>
      </c>
      <c r="DP1043" s="376">
        <f t="shared" si="417"/>
        <v>0</v>
      </c>
      <c r="DQ1043" s="226">
        <f t="shared" si="417"/>
        <v>0</v>
      </c>
      <c r="DR1043" s="226">
        <f t="shared" si="417"/>
        <v>0</v>
      </c>
      <c r="DS1043" s="226">
        <f t="shared" si="432"/>
        <v>0</v>
      </c>
      <c r="DT1043" s="227">
        <f t="shared" si="432"/>
        <v>0</v>
      </c>
      <c r="DU1043" s="227">
        <f t="shared" si="432"/>
        <v>0</v>
      </c>
      <c r="DV1043" s="227">
        <f t="shared" si="432"/>
        <v>0</v>
      </c>
      <c r="DW1043" s="227">
        <f t="shared" si="432"/>
        <v>0</v>
      </c>
      <c r="DX1043" s="377">
        <f t="shared" si="421"/>
        <v>0</v>
      </c>
      <c r="DY1043" s="377">
        <f t="shared" si="421"/>
        <v>0</v>
      </c>
      <c r="DZ1043" s="377">
        <f t="shared" si="421"/>
        <v>0</v>
      </c>
      <c r="EA1043" s="377">
        <f t="shared" si="421"/>
        <v>0</v>
      </c>
      <c r="EB1043" s="378">
        <f t="shared" si="421"/>
        <v>0</v>
      </c>
      <c r="EC1043" s="378">
        <f t="shared" si="420"/>
        <v>0</v>
      </c>
      <c r="ED1043" s="378">
        <f t="shared" si="420"/>
        <v>0</v>
      </c>
      <c r="EE1043" s="378">
        <f t="shared" si="420"/>
        <v>0</v>
      </c>
      <c r="EG1043" s="226">
        <v>0</v>
      </c>
      <c r="EH1043" s="226">
        <v>0</v>
      </c>
      <c r="EI1043" s="226">
        <v>0</v>
      </c>
      <c r="EJ1043" s="226">
        <v>0</v>
      </c>
      <c r="EK1043" s="226">
        <v>0</v>
      </c>
      <c r="EL1043" s="226">
        <v>0</v>
      </c>
      <c r="EM1043" s="226">
        <v>0</v>
      </c>
      <c r="EN1043" s="379">
        <f t="shared" si="426"/>
        <v>0</v>
      </c>
      <c r="EO1043" s="226">
        <f t="shared" si="427"/>
        <v>0</v>
      </c>
      <c r="EP1043" s="379">
        <f t="shared" si="428"/>
        <v>0</v>
      </c>
      <c r="EQ1043" s="226">
        <f t="shared" si="429"/>
        <v>0</v>
      </c>
      <c r="ER1043" s="226">
        <f t="shared" si="430"/>
        <v>0</v>
      </c>
      <c r="ES1043" s="292"/>
      <c r="ET1043" s="227">
        <v>0</v>
      </c>
      <c r="EU1043" s="227">
        <v>0</v>
      </c>
      <c r="EV1043" s="227">
        <v>0</v>
      </c>
      <c r="EW1043" s="227">
        <v>2</v>
      </c>
      <c r="EX1043" s="227">
        <v>0</v>
      </c>
      <c r="EY1043" s="227">
        <v>0</v>
      </c>
      <c r="EZ1043" s="227">
        <v>0</v>
      </c>
      <c r="FA1043" s="380">
        <f t="shared" si="434"/>
        <v>0</v>
      </c>
      <c r="FB1043" s="228">
        <f t="shared" si="435"/>
        <v>0</v>
      </c>
      <c r="FC1043" s="380">
        <f t="shared" si="436"/>
        <v>0</v>
      </c>
      <c r="FD1043" s="227">
        <f t="shared" si="437"/>
        <v>0</v>
      </c>
      <c r="FE1043" s="227">
        <f t="shared" si="438"/>
        <v>0</v>
      </c>
      <c r="FF1043" s="227">
        <v>3</v>
      </c>
      <c r="FG1043" s="228">
        <f t="shared" si="423"/>
        <v>33.333333333333329</v>
      </c>
      <c r="FH1043" s="227">
        <v>1</v>
      </c>
      <c r="FI1043" s="227">
        <v>3</v>
      </c>
      <c r="FJ1043" s="227">
        <v>0</v>
      </c>
      <c r="FK1043" s="227">
        <f t="shared" si="424"/>
        <v>2</v>
      </c>
      <c r="FL1043" s="227">
        <v>0</v>
      </c>
      <c r="FM1043" s="227">
        <f t="shared" si="425"/>
        <v>2</v>
      </c>
      <c r="FZ1043" s="229"/>
      <c r="GA1043" s="229"/>
      <c r="GB1043" s="229"/>
      <c r="GC1043" s="229"/>
      <c r="GD1043" s="229"/>
    </row>
    <row r="1044" spans="1:186" s="368" customFormat="1">
      <c r="A1044" s="287" t="s">
        <v>2478</v>
      </c>
      <c r="B1044" s="369" t="s">
        <v>2479</v>
      </c>
      <c r="C1044" s="287" t="s">
        <v>2508</v>
      </c>
      <c r="D1044" s="287" t="s">
        <v>3125</v>
      </c>
      <c r="E1044" s="369" t="s">
        <v>2509</v>
      </c>
      <c r="F1044" s="287">
        <v>1041</v>
      </c>
      <c r="G1044" s="392" t="s">
        <v>2516</v>
      </c>
      <c r="H1044" s="392" t="s">
        <v>2517</v>
      </c>
      <c r="I1044" s="393" t="s">
        <v>2484</v>
      </c>
      <c r="J1044" s="392" t="s">
        <v>2485</v>
      </c>
      <c r="K1044" s="393" t="s">
        <v>1178</v>
      </c>
      <c r="L1044" s="392" t="s">
        <v>2485</v>
      </c>
      <c r="M1044" s="392" t="s">
        <v>3124</v>
      </c>
      <c r="N1044" s="372">
        <v>1</v>
      </c>
      <c r="O1044" s="373">
        <v>11</v>
      </c>
      <c r="P1044" s="373">
        <v>12</v>
      </c>
      <c r="Q1044" s="373">
        <v>13</v>
      </c>
      <c r="R1044" s="373">
        <v>14</v>
      </c>
      <c r="S1044" s="374">
        <v>7</v>
      </c>
      <c r="T1044" s="374">
        <v>8</v>
      </c>
      <c r="U1044" s="374">
        <v>8</v>
      </c>
      <c r="V1044" s="374">
        <v>8</v>
      </c>
      <c r="W1044" s="373">
        <v>4</v>
      </c>
      <c r="X1044" s="373">
        <v>3</v>
      </c>
      <c r="Y1044" s="373">
        <v>3</v>
      </c>
      <c r="Z1044" s="373">
        <v>3</v>
      </c>
      <c r="AA1044" s="374">
        <v>2</v>
      </c>
      <c r="AB1044" s="374">
        <v>2</v>
      </c>
      <c r="AC1044" s="374">
        <v>4</v>
      </c>
      <c r="AD1044" s="374">
        <v>2</v>
      </c>
      <c r="AE1044" s="373">
        <v>0</v>
      </c>
      <c r="AF1044" s="373">
        <v>0</v>
      </c>
      <c r="AG1044" s="373">
        <v>0</v>
      </c>
      <c r="AH1044" s="373">
        <v>0</v>
      </c>
      <c r="AI1044" s="374">
        <v>0</v>
      </c>
      <c r="AJ1044" s="374">
        <v>0</v>
      </c>
      <c r="AK1044" s="374">
        <v>0</v>
      </c>
      <c r="AL1044" s="374">
        <v>0</v>
      </c>
      <c r="AM1044" s="226">
        <v>7</v>
      </c>
      <c r="AN1044" s="226">
        <v>9</v>
      </c>
      <c r="AO1044" s="226">
        <v>10</v>
      </c>
      <c r="AP1044" s="226">
        <v>10</v>
      </c>
      <c r="AQ1044" s="227">
        <v>6</v>
      </c>
      <c r="AR1044" s="227">
        <v>6</v>
      </c>
      <c r="AS1044" s="227">
        <v>4</v>
      </c>
      <c r="AT1044" s="227">
        <v>6</v>
      </c>
      <c r="AU1044" s="226">
        <v>0</v>
      </c>
      <c r="AV1044" s="226">
        <v>0</v>
      </c>
      <c r="AW1044" s="226">
        <v>0</v>
      </c>
      <c r="AX1044" s="226">
        <v>0</v>
      </c>
      <c r="AY1044" s="227">
        <v>1</v>
      </c>
      <c r="AZ1044" s="227">
        <v>1</v>
      </c>
      <c r="BA1044" s="227">
        <v>1</v>
      </c>
      <c r="BB1044" s="227">
        <v>1</v>
      </c>
      <c r="BC1044" s="226">
        <f t="shared" si="433"/>
        <v>7</v>
      </c>
      <c r="BD1044" s="226">
        <f t="shared" si="433"/>
        <v>9</v>
      </c>
      <c r="BE1044" s="226">
        <f t="shared" si="433"/>
        <v>10</v>
      </c>
      <c r="BF1044" s="226">
        <f t="shared" si="431"/>
        <v>10</v>
      </c>
      <c r="BG1044" s="218">
        <f t="shared" si="431"/>
        <v>5</v>
      </c>
      <c r="BH1044" s="218">
        <f t="shared" si="431"/>
        <v>5</v>
      </c>
      <c r="BI1044" s="218">
        <f t="shared" si="431"/>
        <v>3</v>
      </c>
      <c r="BJ1044" s="218">
        <f t="shared" si="418"/>
        <v>5</v>
      </c>
      <c r="BK1044" s="226">
        <f t="shared" si="439"/>
        <v>0</v>
      </c>
      <c r="BL1044" s="226">
        <f t="shared" si="439"/>
        <v>0</v>
      </c>
      <c r="BM1044" s="226">
        <f t="shared" si="439"/>
        <v>0</v>
      </c>
      <c r="BN1044" s="226">
        <f t="shared" si="439"/>
        <v>0</v>
      </c>
      <c r="BO1044" s="227">
        <f t="shared" si="439"/>
        <v>0</v>
      </c>
      <c r="BP1044" s="227">
        <f t="shared" si="415"/>
        <v>0</v>
      </c>
      <c r="BQ1044" s="227">
        <f t="shared" si="415"/>
        <v>0</v>
      </c>
      <c r="BR1044" s="227">
        <f t="shared" si="415"/>
        <v>0</v>
      </c>
      <c r="BS1044" s="226">
        <v>0</v>
      </c>
      <c r="BT1044" s="226">
        <v>0</v>
      </c>
      <c r="BU1044" s="226">
        <v>0</v>
      </c>
      <c r="BV1044" s="226">
        <v>0</v>
      </c>
      <c r="BW1044" s="227">
        <v>0</v>
      </c>
      <c r="BX1044" s="227">
        <v>0</v>
      </c>
      <c r="BY1044" s="227">
        <v>0</v>
      </c>
      <c r="BZ1044" s="227">
        <v>0</v>
      </c>
      <c r="CA1044" s="226">
        <v>0</v>
      </c>
      <c r="CB1044" s="226">
        <f>IFERROR(VLOOKUP($G1044,[12]ITEM!$B$2:$AC$939,26,0),0)</f>
        <v>0</v>
      </c>
      <c r="CC1044" s="226">
        <f>IFERROR(VLOOKUP($G1044,[12]ITEM!$B$2:$AC$939,27,0),0)</f>
        <v>0</v>
      </c>
      <c r="CD1044" s="226">
        <f>IFERROR(VLOOKUP($G1044,[12]ITEM!$B$2:$AC$939,28,0),0)</f>
        <v>0</v>
      </c>
      <c r="CE1044" s="227">
        <v>0</v>
      </c>
      <c r="CF1044" s="227">
        <v>0</v>
      </c>
      <c r="CG1044" s="227">
        <v>0</v>
      </c>
      <c r="CH1044" s="227">
        <v>0</v>
      </c>
      <c r="CI1044" s="375"/>
      <c r="CJ1044" s="226">
        <f t="shared" si="419"/>
        <v>7</v>
      </c>
      <c r="CK1044" s="226">
        <f t="shared" si="419"/>
        <v>9</v>
      </c>
      <c r="CL1044" s="226">
        <f t="shared" si="419"/>
        <v>10</v>
      </c>
      <c r="CM1044" s="226">
        <f t="shared" si="419"/>
        <v>10</v>
      </c>
      <c r="CN1044" s="227">
        <f t="shared" si="419"/>
        <v>5</v>
      </c>
      <c r="CO1044" s="227">
        <f t="shared" si="419"/>
        <v>5.1607454236429815</v>
      </c>
      <c r="CP1044" s="227">
        <f t="shared" si="419"/>
        <v>3.5361662651756984</v>
      </c>
      <c r="CQ1044" s="227">
        <f t="shared" si="419"/>
        <v>5.5921291427141337</v>
      </c>
      <c r="CR1044" s="226">
        <v>7</v>
      </c>
      <c r="CS1044" s="226">
        <v>9</v>
      </c>
      <c r="CT1044" s="226">
        <v>10</v>
      </c>
      <c r="CU1044" s="226">
        <v>10</v>
      </c>
      <c r="CV1044" s="227">
        <f t="shared" si="422"/>
        <v>5</v>
      </c>
      <c r="CW1044" s="227">
        <f>CV1044*(1+('[13]GROWTH (YoY)'!AR1044/100))</f>
        <v>5.1607454236429815</v>
      </c>
      <c r="CX1044" s="227">
        <f>CW1044*(1+('[13]GROWTH (YoY)'!AS1044/100))</f>
        <v>3.5361662651756984</v>
      </c>
      <c r="CY1044" s="227">
        <f>CX1044*(1+('[13]GROWTH (YoY)'!AT1044/100))</f>
        <v>5.5921291427141337</v>
      </c>
      <c r="CZ1044" s="226">
        <v>0</v>
      </c>
      <c r="DA1044" s="226">
        <v>0</v>
      </c>
      <c r="DB1044" s="226">
        <v>0</v>
      </c>
      <c r="DC1044" s="226">
        <v>0</v>
      </c>
      <c r="DD1044" s="227">
        <v>0</v>
      </c>
      <c r="DE1044" s="227">
        <v>0</v>
      </c>
      <c r="DF1044" s="227">
        <v>0</v>
      </c>
      <c r="DG1044" s="227">
        <v>0</v>
      </c>
      <c r="DH1044" s="226">
        <v>0</v>
      </c>
      <c r="DI1044" s="226">
        <v>0</v>
      </c>
      <c r="DJ1044" s="226">
        <v>0</v>
      </c>
      <c r="DK1044" s="226">
        <v>0</v>
      </c>
      <c r="DL1044" s="227">
        <v>0</v>
      </c>
      <c r="DM1044" s="227">
        <v>0</v>
      </c>
      <c r="DN1044" s="227">
        <v>0</v>
      </c>
      <c r="DO1044" s="227">
        <v>0</v>
      </c>
      <c r="DP1044" s="376">
        <f t="shared" si="417"/>
        <v>0</v>
      </c>
      <c r="DQ1044" s="226">
        <f t="shared" si="417"/>
        <v>0</v>
      </c>
      <c r="DR1044" s="226">
        <f t="shared" si="417"/>
        <v>0</v>
      </c>
      <c r="DS1044" s="226">
        <f t="shared" si="432"/>
        <v>0</v>
      </c>
      <c r="DT1044" s="227">
        <f t="shared" si="432"/>
        <v>0</v>
      </c>
      <c r="DU1044" s="227">
        <f t="shared" si="432"/>
        <v>-0.1607454236429815</v>
      </c>
      <c r="DV1044" s="227">
        <f t="shared" si="432"/>
        <v>-0.53616626517569843</v>
      </c>
      <c r="DW1044" s="227">
        <f t="shared" si="432"/>
        <v>-0.59212914271413375</v>
      </c>
      <c r="DX1044" s="377">
        <f t="shared" si="421"/>
        <v>0.36363636363636365</v>
      </c>
      <c r="DY1044" s="377">
        <f t="shared" si="421"/>
        <v>0.25</v>
      </c>
      <c r="DZ1044" s="377">
        <f t="shared" si="421"/>
        <v>0.23076923076923078</v>
      </c>
      <c r="EA1044" s="377">
        <f t="shared" si="421"/>
        <v>0.21428571428571427</v>
      </c>
      <c r="EB1044" s="378">
        <f t="shared" si="421"/>
        <v>0.2857142857142857</v>
      </c>
      <c r="EC1044" s="378">
        <f t="shared" si="420"/>
        <v>0.25</v>
      </c>
      <c r="ED1044" s="378">
        <f t="shared" si="420"/>
        <v>0.5</v>
      </c>
      <c r="EE1044" s="378">
        <f t="shared" si="420"/>
        <v>0.25</v>
      </c>
      <c r="EG1044" s="226">
        <v>0</v>
      </c>
      <c r="EH1044" s="226">
        <v>0</v>
      </c>
      <c r="EI1044" s="226">
        <v>0</v>
      </c>
      <c r="EJ1044" s="226">
        <v>0</v>
      </c>
      <c r="EK1044" s="226">
        <v>0</v>
      </c>
      <c r="EL1044" s="226">
        <v>0</v>
      </c>
      <c r="EM1044" s="226">
        <v>0</v>
      </c>
      <c r="EN1044" s="379">
        <f t="shared" si="426"/>
        <v>0</v>
      </c>
      <c r="EO1044" s="226">
        <f t="shared" si="427"/>
        <v>0</v>
      </c>
      <c r="EP1044" s="379">
        <f t="shared" si="428"/>
        <v>0</v>
      </c>
      <c r="EQ1044" s="226">
        <f t="shared" si="429"/>
        <v>0</v>
      </c>
      <c r="ER1044" s="226">
        <f t="shared" si="430"/>
        <v>0</v>
      </c>
      <c r="ES1044" s="292"/>
      <c r="ET1044" s="227">
        <v>0</v>
      </c>
      <c r="EU1044" s="227">
        <v>0</v>
      </c>
      <c r="EV1044" s="227">
        <v>0</v>
      </c>
      <c r="EW1044" s="227">
        <v>1</v>
      </c>
      <c r="EX1044" s="227">
        <v>0</v>
      </c>
      <c r="EY1044" s="227">
        <v>0</v>
      </c>
      <c r="EZ1044" s="227">
        <v>0</v>
      </c>
      <c r="FA1044" s="380">
        <f t="shared" si="434"/>
        <v>0</v>
      </c>
      <c r="FB1044" s="228">
        <f t="shared" si="435"/>
        <v>0</v>
      </c>
      <c r="FC1044" s="380">
        <f t="shared" si="436"/>
        <v>0</v>
      </c>
      <c r="FD1044" s="227">
        <f t="shared" si="437"/>
        <v>0</v>
      </c>
      <c r="FE1044" s="227">
        <f t="shared" si="438"/>
        <v>0</v>
      </c>
      <c r="FF1044" s="227">
        <v>1</v>
      </c>
      <c r="FG1044" s="228">
        <f t="shared" si="423"/>
        <v>0</v>
      </c>
      <c r="FH1044" s="227">
        <v>0</v>
      </c>
      <c r="FI1044" s="227">
        <v>1</v>
      </c>
      <c r="FJ1044" s="227">
        <v>0</v>
      </c>
      <c r="FK1044" s="227">
        <f t="shared" si="424"/>
        <v>1</v>
      </c>
      <c r="FL1044" s="227">
        <v>0</v>
      </c>
      <c r="FM1044" s="227">
        <f t="shared" si="425"/>
        <v>1</v>
      </c>
      <c r="FZ1044" s="229"/>
      <c r="GA1044" s="229"/>
      <c r="GB1044" s="229"/>
      <c r="GC1044" s="229"/>
      <c r="GD1044" s="229"/>
    </row>
    <row r="1045" spans="1:186" s="368" customFormat="1">
      <c r="A1045" s="287" t="s">
        <v>2478</v>
      </c>
      <c r="B1045" s="369" t="s">
        <v>2479</v>
      </c>
      <c r="C1045" s="287" t="s">
        <v>2508</v>
      </c>
      <c r="D1045" s="287" t="s">
        <v>3125</v>
      </c>
      <c r="E1045" s="369" t="s">
        <v>2509</v>
      </c>
      <c r="F1045" s="287">
        <v>1042</v>
      </c>
      <c r="G1045" s="392" t="s">
        <v>2518</v>
      </c>
      <c r="H1045" s="392" t="s">
        <v>2519</v>
      </c>
      <c r="I1045" s="393" t="s">
        <v>2484</v>
      </c>
      <c r="J1045" s="392" t="s">
        <v>2485</v>
      </c>
      <c r="K1045" s="393" t="s">
        <v>1178</v>
      </c>
      <c r="L1045" s="392" t="s">
        <v>2485</v>
      </c>
      <c r="M1045" s="392" t="s">
        <v>3124</v>
      </c>
      <c r="N1045" s="372">
        <v>1</v>
      </c>
      <c r="O1045" s="373">
        <v>9</v>
      </c>
      <c r="P1045" s="373">
        <v>10</v>
      </c>
      <c r="Q1045" s="373">
        <v>10</v>
      </c>
      <c r="R1045" s="373">
        <v>11</v>
      </c>
      <c r="S1045" s="374">
        <v>7</v>
      </c>
      <c r="T1045" s="374">
        <v>7</v>
      </c>
      <c r="U1045" s="374">
        <v>8</v>
      </c>
      <c r="V1045" s="374">
        <v>8</v>
      </c>
      <c r="W1045" s="373">
        <v>4</v>
      </c>
      <c r="X1045" s="373">
        <v>4</v>
      </c>
      <c r="Y1045" s="373">
        <v>4</v>
      </c>
      <c r="Z1045" s="373">
        <v>4</v>
      </c>
      <c r="AA1045" s="374">
        <v>3</v>
      </c>
      <c r="AB1045" s="374">
        <v>3</v>
      </c>
      <c r="AC1045" s="374">
        <v>4</v>
      </c>
      <c r="AD1045" s="374">
        <v>3</v>
      </c>
      <c r="AE1045" s="373">
        <v>0</v>
      </c>
      <c r="AF1045" s="373">
        <v>0</v>
      </c>
      <c r="AG1045" s="373">
        <v>0</v>
      </c>
      <c r="AH1045" s="373">
        <v>0</v>
      </c>
      <c r="AI1045" s="374">
        <v>0</v>
      </c>
      <c r="AJ1045" s="374">
        <v>0</v>
      </c>
      <c r="AK1045" s="374">
        <v>0</v>
      </c>
      <c r="AL1045" s="374">
        <v>0</v>
      </c>
      <c r="AM1045" s="226">
        <v>5</v>
      </c>
      <c r="AN1045" s="226">
        <v>6</v>
      </c>
      <c r="AO1045" s="226">
        <v>6</v>
      </c>
      <c r="AP1045" s="226">
        <v>7</v>
      </c>
      <c r="AQ1045" s="227">
        <v>4</v>
      </c>
      <c r="AR1045" s="227">
        <v>4</v>
      </c>
      <c r="AS1045" s="227">
        <v>4</v>
      </c>
      <c r="AT1045" s="227">
        <v>5</v>
      </c>
      <c r="AU1045" s="226">
        <v>0</v>
      </c>
      <c r="AV1045" s="226">
        <v>0</v>
      </c>
      <c r="AW1045" s="226">
        <v>0</v>
      </c>
      <c r="AX1045" s="226">
        <v>0</v>
      </c>
      <c r="AY1045" s="227">
        <v>0</v>
      </c>
      <c r="AZ1045" s="227">
        <v>0</v>
      </c>
      <c r="BA1045" s="227">
        <v>0</v>
      </c>
      <c r="BB1045" s="227">
        <v>0</v>
      </c>
      <c r="BC1045" s="226">
        <f t="shared" si="433"/>
        <v>5</v>
      </c>
      <c r="BD1045" s="226">
        <f t="shared" si="433"/>
        <v>6</v>
      </c>
      <c r="BE1045" s="226">
        <f t="shared" si="433"/>
        <v>6</v>
      </c>
      <c r="BF1045" s="226">
        <f t="shared" si="431"/>
        <v>7</v>
      </c>
      <c r="BG1045" s="218">
        <f t="shared" si="431"/>
        <v>4</v>
      </c>
      <c r="BH1045" s="218">
        <f t="shared" si="431"/>
        <v>4</v>
      </c>
      <c r="BI1045" s="218">
        <f t="shared" si="431"/>
        <v>4</v>
      </c>
      <c r="BJ1045" s="218">
        <f t="shared" si="418"/>
        <v>5</v>
      </c>
      <c r="BK1045" s="226">
        <f t="shared" si="439"/>
        <v>0</v>
      </c>
      <c r="BL1045" s="226">
        <f t="shared" si="439"/>
        <v>0</v>
      </c>
      <c r="BM1045" s="226">
        <f t="shared" si="439"/>
        <v>0</v>
      </c>
      <c r="BN1045" s="226">
        <f t="shared" si="439"/>
        <v>0</v>
      </c>
      <c r="BO1045" s="227">
        <f t="shared" si="439"/>
        <v>0</v>
      </c>
      <c r="BP1045" s="227">
        <f t="shared" si="415"/>
        <v>0</v>
      </c>
      <c r="BQ1045" s="227">
        <f t="shared" si="415"/>
        <v>0</v>
      </c>
      <c r="BR1045" s="227">
        <f t="shared" si="415"/>
        <v>0</v>
      </c>
      <c r="BS1045" s="226">
        <v>0</v>
      </c>
      <c r="BT1045" s="226">
        <v>0</v>
      </c>
      <c r="BU1045" s="226">
        <v>0</v>
      </c>
      <c r="BV1045" s="226">
        <v>0</v>
      </c>
      <c r="BW1045" s="227">
        <v>0</v>
      </c>
      <c r="BX1045" s="227">
        <v>0</v>
      </c>
      <c r="BY1045" s="227">
        <v>0</v>
      </c>
      <c r="BZ1045" s="227">
        <v>0</v>
      </c>
      <c r="CA1045" s="226">
        <v>0</v>
      </c>
      <c r="CB1045" s="226">
        <f>IFERROR(VLOOKUP($G1045,[12]ITEM!$B$2:$AC$939,26,0),0)</f>
        <v>0</v>
      </c>
      <c r="CC1045" s="226">
        <f>IFERROR(VLOOKUP($G1045,[12]ITEM!$B$2:$AC$939,27,0),0)</f>
        <v>0</v>
      </c>
      <c r="CD1045" s="226">
        <f>IFERROR(VLOOKUP($G1045,[12]ITEM!$B$2:$AC$939,28,0),0)</f>
        <v>0</v>
      </c>
      <c r="CE1045" s="227">
        <v>0</v>
      </c>
      <c r="CF1045" s="227">
        <v>0</v>
      </c>
      <c r="CG1045" s="227">
        <v>0</v>
      </c>
      <c r="CH1045" s="227">
        <v>0</v>
      </c>
      <c r="CI1045" s="375"/>
      <c r="CJ1045" s="226">
        <f t="shared" si="419"/>
        <v>5</v>
      </c>
      <c r="CK1045" s="226">
        <f t="shared" si="419"/>
        <v>7</v>
      </c>
      <c r="CL1045" s="226">
        <f t="shared" si="419"/>
        <v>8</v>
      </c>
      <c r="CM1045" s="226">
        <f t="shared" si="419"/>
        <v>9</v>
      </c>
      <c r="CN1045" s="227">
        <f t="shared" si="419"/>
        <v>4</v>
      </c>
      <c r="CO1045" s="227">
        <f t="shared" si="419"/>
        <v>4.9851944905961929</v>
      </c>
      <c r="CP1045" s="227">
        <f t="shared" si="419"/>
        <v>4.1497529444115706</v>
      </c>
      <c r="CQ1045" s="227">
        <f t="shared" si="419"/>
        <v>4.8892244664223323</v>
      </c>
      <c r="CR1045" s="226">
        <v>2</v>
      </c>
      <c r="CS1045" s="226">
        <v>2</v>
      </c>
      <c r="CT1045" s="226">
        <v>2</v>
      </c>
      <c r="CU1045" s="226">
        <v>3</v>
      </c>
      <c r="CV1045" s="227">
        <f t="shared" si="422"/>
        <v>-1</v>
      </c>
      <c r="CW1045" s="227">
        <f>CV1045*(1+('[13]GROWTH (YoY)'!AR1045/100))</f>
        <v>-1.0148055094038071</v>
      </c>
      <c r="CX1045" s="227">
        <f>CW1045*(1+('[13]GROWTH (YoY)'!AS1045/100))</f>
        <v>-0.85024705558842895</v>
      </c>
      <c r="CY1045" s="227">
        <f>CX1045*(1+('[13]GROWTH (YoY)'!AT1045/100))</f>
        <v>-1.1107755335776681</v>
      </c>
      <c r="CZ1045" s="226">
        <v>0</v>
      </c>
      <c r="DA1045" s="226">
        <v>0</v>
      </c>
      <c r="DB1045" s="226">
        <v>0</v>
      </c>
      <c r="DC1045" s="226">
        <v>0</v>
      </c>
      <c r="DD1045" s="227">
        <v>0</v>
      </c>
      <c r="DE1045" s="227">
        <v>0</v>
      </c>
      <c r="DF1045" s="227">
        <v>0</v>
      </c>
      <c r="DG1045" s="227">
        <v>0</v>
      </c>
      <c r="DH1045" s="226">
        <v>3</v>
      </c>
      <c r="DI1045" s="226">
        <v>5</v>
      </c>
      <c r="DJ1045" s="226">
        <v>6</v>
      </c>
      <c r="DK1045" s="226">
        <v>6</v>
      </c>
      <c r="DL1045" s="227">
        <v>5</v>
      </c>
      <c r="DM1045" s="227">
        <v>6</v>
      </c>
      <c r="DN1045" s="227">
        <v>5</v>
      </c>
      <c r="DO1045" s="227">
        <v>6</v>
      </c>
      <c r="DP1045" s="376">
        <f t="shared" si="417"/>
        <v>0</v>
      </c>
      <c r="DQ1045" s="226">
        <f t="shared" si="417"/>
        <v>-1</v>
      </c>
      <c r="DR1045" s="226">
        <f t="shared" si="417"/>
        <v>-2</v>
      </c>
      <c r="DS1045" s="226">
        <f t="shared" si="432"/>
        <v>-2</v>
      </c>
      <c r="DT1045" s="227">
        <f t="shared" si="432"/>
        <v>0</v>
      </c>
      <c r="DU1045" s="227">
        <f t="shared" si="432"/>
        <v>-0.98519449059619291</v>
      </c>
      <c r="DV1045" s="227">
        <f t="shared" si="432"/>
        <v>-0.14975294441157061</v>
      </c>
      <c r="DW1045" s="227">
        <f t="shared" si="432"/>
        <v>0.11077553357766767</v>
      </c>
      <c r="DX1045" s="377">
        <f t="shared" si="421"/>
        <v>0.44444444444444442</v>
      </c>
      <c r="DY1045" s="377">
        <f t="shared" si="421"/>
        <v>0.4</v>
      </c>
      <c r="DZ1045" s="377">
        <f t="shared" si="421"/>
        <v>0.4</v>
      </c>
      <c r="EA1045" s="377">
        <f t="shared" si="421"/>
        <v>0.36363636363636365</v>
      </c>
      <c r="EB1045" s="378">
        <f t="shared" si="421"/>
        <v>0.42857142857142855</v>
      </c>
      <c r="EC1045" s="378">
        <f t="shared" si="420"/>
        <v>0.42857142857142855</v>
      </c>
      <c r="ED1045" s="378">
        <f t="shared" si="420"/>
        <v>0.5</v>
      </c>
      <c r="EE1045" s="378">
        <f t="shared" si="420"/>
        <v>0.375</v>
      </c>
      <c r="EG1045" s="226">
        <v>0</v>
      </c>
      <c r="EH1045" s="226">
        <v>0</v>
      </c>
      <c r="EI1045" s="226">
        <v>0</v>
      </c>
      <c r="EJ1045" s="226">
        <v>0</v>
      </c>
      <c r="EK1045" s="226">
        <v>0</v>
      </c>
      <c r="EL1045" s="226">
        <v>0</v>
      </c>
      <c r="EM1045" s="226">
        <v>0</v>
      </c>
      <c r="EN1045" s="379">
        <f t="shared" si="426"/>
        <v>0</v>
      </c>
      <c r="EO1045" s="226">
        <f t="shared" si="427"/>
        <v>0</v>
      </c>
      <c r="EP1045" s="379">
        <f t="shared" si="428"/>
        <v>0</v>
      </c>
      <c r="EQ1045" s="226">
        <f t="shared" si="429"/>
        <v>0</v>
      </c>
      <c r="ER1045" s="226">
        <f t="shared" si="430"/>
        <v>0</v>
      </c>
      <c r="ES1045" s="292"/>
      <c r="ET1045" s="227">
        <v>0</v>
      </c>
      <c r="EU1045" s="227">
        <v>0</v>
      </c>
      <c r="EV1045" s="227">
        <v>0</v>
      </c>
      <c r="EW1045" s="227">
        <v>0</v>
      </c>
      <c r="EX1045" s="227">
        <v>0</v>
      </c>
      <c r="EY1045" s="227">
        <v>0</v>
      </c>
      <c r="EZ1045" s="227">
        <v>0</v>
      </c>
      <c r="FA1045" s="380">
        <f t="shared" si="434"/>
        <v>0</v>
      </c>
      <c r="FB1045" s="228">
        <f t="shared" si="435"/>
        <v>0</v>
      </c>
      <c r="FC1045" s="380">
        <f t="shared" si="436"/>
        <v>0</v>
      </c>
      <c r="FD1045" s="227">
        <f t="shared" si="437"/>
        <v>0</v>
      </c>
      <c r="FE1045" s="227">
        <f t="shared" si="438"/>
        <v>0</v>
      </c>
      <c r="FF1045" s="227">
        <v>0</v>
      </c>
      <c r="FG1045" s="228">
        <f t="shared" si="423"/>
        <v>0</v>
      </c>
      <c r="FH1045" s="227">
        <v>0</v>
      </c>
      <c r="FI1045" s="227">
        <v>0</v>
      </c>
      <c r="FJ1045" s="227">
        <v>0</v>
      </c>
      <c r="FK1045" s="227">
        <f t="shared" si="424"/>
        <v>0</v>
      </c>
      <c r="FL1045" s="227">
        <v>0</v>
      </c>
      <c r="FM1045" s="227">
        <f t="shared" si="425"/>
        <v>0</v>
      </c>
      <c r="FZ1045" s="229"/>
      <c r="GA1045" s="229"/>
      <c r="GB1045" s="229"/>
      <c r="GC1045" s="229"/>
      <c r="GD1045" s="229"/>
    </row>
    <row r="1046" spans="1:186" s="368" customFormat="1">
      <c r="A1046" s="287" t="s">
        <v>2478</v>
      </c>
      <c r="B1046" s="369" t="s">
        <v>2479</v>
      </c>
      <c r="C1046" s="287" t="s">
        <v>2508</v>
      </c>
      <c r="D1046" s="287" t="s">
        <v>3125</v>
      </c>
      <c r="E1046" s="369" t="s">
        <v>2509</v>
      </c>
      <c r="F1046" s="287">
        <v>1043</v>
      </c>
      <c r="G1046" s="392" t="s">
        <v>2520</v>
      </c>
      <c r="H1046" s="392" t="s">
        <v>2521</v>
      </c>
      <c r="I1046" s="393" t="s">
        <v>2484</v>
      </c>
      <c r="J1046" s="392" t="s">
        <v>2485</v>
      </c>
      <c r="K1046" s="393" t="s">
        <v>1178</v>
      </c>
      <c r="L1046" s="392" t="s">
        <v>2485</v>
      </c>
      <c r="M1046" s="392" t="s">
        <v>3124</v>
      </c>
      <c r="N1046" s="372">
        <v>1</v>
      </c>
      <c r="O1046" s="373">
        <v>0</v>
      </c>
      <c r="P1046" s="373">
        <v>0</v>
      </c>
      <c r="Q1046" s="373">
        <v>0</v>
      </c>
      <c r="R1046" s="373">
        <v>0</v>
      </c>
      <c r="S1046" s="374">
        <v>30</v>
      </c>
      <c r="T1046" s="374">
        <v>33</v>
      </c>
      <c r="U1046" s="374">
        <v>33</v>
      </c>
      <c r="V1046" s="374">
        <v>33</v>
      </c>
      <c r="W1046" s="373">
        <v>0</v>
      </c>
      <c r="X1046" s="373">
        <v>0</v>
      </c>
      <c r="Y1046" s="373">
        <v>0</v>
      </c>
      <c r="Z1046" s="373">
        <v>0</v>
      </c>
      <c r="AA1046" s="374">
        <v>16</v>
      </c>
      <c r="AB1046" s="374">
        <v>17</v>
      </c>
      <c r="AC1046" s="374">
        <v>17</v>
      </c>
      <c r="AD1046" s="374">
        <v>18</v>
      </c>
      <c r="AE1046" s="373">
        <v>0</v>
      </c>
      <c r="AF1046" s="373">
        <v>0</v>
      </c>
      <c r="AG1046" s="373">
        <v>0</v>
      </c>
      <c r="AH1046" s="373">
        <v>0</v>
      </c>
      <c r="AI1046" s="374">
        <v>0</v>
      </c>
      <c r="AJ1046" s="374">
        <v>0</v>
      </c>
      <c r="AK1046" s="374">
        <v>0</v>
      </c>
      <c r="AL1046" s="374">
        <v>0</v>
      </c>
      <c r="AM1046" s="226">
        <v>0</v>
      </c>
      <c r="AN1046" s="226">
        <v>0</v>
      </c>
      <c r="AO1046" s="226">
        <v>0</v>
      </c>
      <c r="AP1046" s="226">
        <v>0</v>
      </c>
      <c r="AQ1046" s="227">
        <v>14</v>
      </c>
      <c r="AR1046" s="227">
        <v>16</v>
      </c>
      <c r="AS1046" s="227">
        <v>16</v>
      </c>
      <c r="AT1046" s="227">
        <v>15</v>
      </c>
      <c r="AU1046" s="226">
        <v>0</v>
      </c>
      <c r="AV1046" s="226">
        <v>0</v>
      </c>
      <c r="AW1046" s="226">
        <v>0</v>
      </c>
      <c r="AX1046" s="226">
        <v>0</v>
      </c>
      <c r="AY1046" s="227">
        <v>14</v>
      </c>
      <c r="AZ1046" s="227">
        <v>14</v>
      </c>
      <c r="BA1046" s="227">
        <v>14</v>
      </c>
      <c r="BB1046" s="227">
        <v>13</v>
      </c>
      <c r="BC1046" s="226">
        <f t="shared" si="433"/>
        <v>0</v>
      </c>
      <c r="BD1046" s="226">
        <f t="shared" si="433"/>
        <v>0</v>
      </c>
      <c r="BE1046" s="226">
        <f t="shared" si="433"/>
        <v>0</v>
      </c>
      <c r="BF1046" s="226">
        <f t="shared" si="431"/>
        <v>0</v>
      </c>
      <c r="BG1046" s="218">
        <f t="shared" si="431"/>
        <v>0</v>
      </c>
      <c r="BH1046" s="218">
        <f t="shared" si="431"/>
        <v>2</v>
      </c>
      <c r="BI1046" s="218">
        <f t="shared" si="431"/>
        <v>2</v>
      </c>
      <c r="BJ1046" s="218">
        <f t="shared" si="418"/>
        <v>2</v>
      </c>
      <c r="BK1046" s="226">
        <f t="shared" si="439"/>
        <v>0</v>
      </c>
      <c r="BL1046" s="226">
        <f t="shared" si="439"/>
        <v>0</v>
      </c>
      <c r="BM1046" s="226">
        <f t="shared" si="439"/>
        <v>0</v>
      </c>
      <c r="BN1046" s="226">
        <f t="shared" si="439"/>
        <v>0</v>
      </c>
      <c r="BO1046" s="227">
        <f t="shared" si="439"/>
        <v>0</v>
      </c>
      <c r="BP1046" s="227">
        <f t="shared" si="415"/>
        <v>0</v>
      </c>
      <c r="BQ1046" s="227">
        <f t="shared" si="415"/>
        <v>0</v>
      </c>
      <c r="BR1046" s="227">
        <f t="shared" si="415"/>
        <v>0</v>
      </c>
      <c r="BS1046" s="226">
        <v>0</v>
      </c>
      <c r="BT1046" s="226">
        <v>0</v>
      </c>
      <c r="BU1046" s="226">
        <v>0</v>
      </c>
      <c r="BV1046" s="226">
        <v>0</v>
      </c>
      <c r="BW1046" s="227">
        <v>0</v>
      </c>
      <c r="BX1046" s="227">
        <v>0</v>
      </c>
      <c r="BY1046" s="227">
        <v>0</v>
      </c>
      <c r="BZ1046" s="227">
        <v>0</v>
      </c>
      <c r="CA1046" s="226">
        <v>0</v>
      </c>
      <c r="CB1046" s="226">
        <f>IFERROR(VLOOKUP($G1046,[12]ITEM!$B$2:$AC$939,26,0),0)</f>
        <v>0</v>
      </c>
      <c r="CC1046" s="226">
        <f>IFERROR(VLOOKUP($G1046,[12]ITEM!$B$2:$AC$939,27,0),0)</f>
        <v>0</v>
      </c>
      <c r="CD1046" s="226">
        <f>IFERROR(VLOOKUP($G1046,[12]ITEM!$B$2:$AC$939,28,0),0)</f>
        <v>0</v>
      </c>
      <c r="CE1046" s="227">
        <v>0</v>
      </c>
      <c r="CF1046" s="227">
        <v>0</v>
      </c>
      <c r="CG1046" s="227">
        <v>0</v>
      </c>
      <c r="CH1046" s="227">
        <v>0</v>
      </c>
      <c r="CI1046" s="375"/>
      <c r="CJ1046" s="226">
        <f t="shared" si="419"/>
        <v>0</v>
      </c>
      <c r="CK1046" s="226">
        <f t="shared" si="419"/>
        <v>0</v>
      </c>
      <c r="CL1046" s="226">
        <f t="shared" si="419"/>
        <v>0</v>
      </c>
      <c r="CM1046" s="226">
        <f t="shared" si="419"/>
        <v>0</v>
      </c>
      <c r="CN1046" s="227">
        <f t="shared" si="419"/>
        <v>0</v>
      </c>
      <c r="CO1046" s="227">
        <f t="shared" si="419"/>
        <v>0</v>
      </c>
      <c r="CP1046" s="227">
        <f t="shared" si="419"/>
        <v>0</v>
      </c>
      <c r="CQ1046" s="227">
        <f t="shared" si="419"/>
        <v>0</v>
      </c>
      <c r="CR1046" s="226">
        <v>0</v>
      </c>
      <c r="CS1046" s="226"/>
      <c r="CT1046" s="226"/>
      <c r="CU1046" s="226"/>
      <c r="CV1046" s="227">
        <f t="shared" si="422"/>
        <v>0</v>
      </c>
      <c r="CW1046" s="227">
        <f>CV1046*(1+('[13]GROWTH (YoY)'!AR1046/100))</f>
        <v>0</v>
      </c>
      <c r="CX1046" s="227">
        <f>CW1046*(1+('[13]GROWTH (YoY)'!AS1046/100))</f>
        <v>0</v>
      </c>
      <c r="CY1046" s="227">
        <f>CX1046*(1+('[13]GROWTH (YoY)'!AT1046/100))</f>
        <v>0</v>
      </c>
      <c r="CZ1046" s="226">
        <v>0</v>
      </c>
      <c r="DA1046" s="226">
        <v>0</v>
      </c>
      <c r="DB1046" s="226">
        <v>0</v>
      </c>
      <c r="DC1046" s="226">
        <v>0</v>
      </c>
      <c r="DD1046" s="227">
        <v>0</v>
      </c>
      <c r="DE1046" s="227">
        <v>0</v>
      </c>
      <c r="DF1046" s="227">
        <v>0</v>
      </c>
      <c r="DG1046" s="227">
        <v>0</v>
      </c>
      <c r="DH1046" s="226">
        <v>0</v>
      </c>
      <c r="DI1046" s="226">
        <v>0</v>
      </c>
      <c r="DJ1046" s="226">
        <v>0</v>
      </c>
      <c r="DK1046" s="226">
        <v>0</v>
      </c>
      <c r="DL1046" s="227">
        <v>0</v>
      </c>
      <c r="DM1046" s="227">
        <v>0</v>
      </c>
      <c r="DN1046" s="227">
        <v>0</v>
      </c>
      <c r="DO1046" s="227">
        <v>0</v>
      </c>
      <c r="DP1046" s="376">
        <f t="shared" si="417"/>
        <v>0</v>
      </c>
      <c r="DQ1046" s="226">
        <f t="shared" si="417"/>
        <v>0</v>
      </c>
      <c r="DR1046" s="226">
        <f t="shared" si="417"/>
        <v>0</v>
      </c>
      <c r="DS1046" s="226">
        <f t="shared" si="432"/>
        <v>0</v>
      </c>
      <c r="DT1046" s="227">
        <f t="shared" si="432"/>
        <v>0</v>
      </c>
      <c r="DU1046" s="227">
        <f t="shared" si="432"/>
        <v>2</v>
      </c>
      <c r="DV1046" s="227">
        <f t="shared" si="432"/>
        <v>2</v>
      </c>
      <c r="DW1046" s="227">
        <f t="shared" si="432"/>
        <v>2</v>
      </c>
      <c r="DX1046" s="377">
        <f t="shared" si="421"/>
        <v>0</v>
      </c>
      <c r="DY1046" s="377">
        <f t="shared" si="421"/>
        <v>0</v>
      </c>
      <c r="DZ1046" s="377">
        <f t="shared" si="421"/>
        <v>0</v>
      </c>
      <c r="EA1046" s="377">
        <f t="shared" si="421"/>
        <v>0</v>
      </c>
      <c r="EB1046" s="378">
        <f t="shared" si="421"/>
        <v>0.53333333333333333</v>
      </c>
      <c r="EC1046" s="378">
        <f t="shared" si="420"/>
        <v>0.51515151515151514</v>
      </c>
      <c r="ED1046" s="378">
        <f t="shared" si="420"/>
        <v>0.51515151515151514</v>
      </c>
      <c r="EE1046" s="378">
        <f t="shared" si="420"/>
        <v>0.54545454545454541</v>
      </c>
      <c r="EG1046" s="226">
        <v>0</v>
      </c>
      <c r="EH1046" s="226">
        <v>0</v>
      </c>
      <c r="EI1046" s="226">
        <v>0</v>
      </c>
      <c r="EJ1046" s="226">
        <v>0</v>
      </c>
      <c r="EK1046" s="226">
        <v>0</v>
      </c>
      <c r="EL1046" s="226">
        <v>0</v>
      </c>
      <c r="EM1046" s="226">
        <v>0</v>
      </c>
      <c r="EN1046" s="379">
        <f t="shared" si="426"/>
        <v>0</v>
      </c>
      <c r="EO1046" s="226">
        <f t="shared" si="427"/>
        <v>0</v>
      </c>
      <c r="EP1046" s="379">
        <f t="shared" si="428"/>
        <v>0</v>
      </c>
      <c r="EQ1046" s="226">
        <f t="shared" si="429"/>
        <v>0</v>
      </c>
      <c r="ER1046" s="226">
        <f t="shared" si="430"/>
        <v>0</v>
      </c>
      <c r="ES1046" s="292"/>
      <c r="ET1046" s="227">
        <v>0</v>
      </c>
      <c r="EU1046" s="227">
        <v>0</v>
      </c>
      <c r="EV1046" s="227">
        <v>0</v>
      </c>
      <c r="EW1046" s="227">
        <v>14</v>
      </c>
      <c r="EX1046" s="227">
        <v>0</v>
      </c>
      <c r="EY1046" s="227">
        <v>0</v>
      </c>
      <c r="EZ1046" s="227">
        <v>0</v>
      </c>
      <c r="FA1046" s="380">
        <f t="shared" si="434"/>
        <v>0</v>
      </c>
      <c r="FB1046" s="228">
        <f t="shared" si="435"/>
        <v>0</v>
      </c>
      <c r="FC1046" s="380">
        <f t="shared" si="436"/>
        <v>0</v>
      </c>
      <c r="FD1046" s="227">
        <f t="shared" si="437"/>
        <v>0</v>
      </c>
      <c r="FE1046" s="227">
        <f t="shared" si="438"/>
        <v>0</v>
      </c>
      <c r="FF1046" s="227">
        <v>15</v>
      </c>
      <c r="FG1046" s="228">
        <f t="shared" si="423"/>
        <v>33.333333333333329</v>
      </c>
      <c r="FH1046" s="227">
        <v>5</v>
      </c>
      <c r="FI1046" s="227">
        <v>15</v>
      </c>
      <c r="FJ1046" s="227">
        <v>0</v>
      </c>
      <c r="FK1046" s="227">
        <f t="shared" si="424"/>
        <v>10</v>
      </c>
      <c r="FL1046" s="227">
        <v>2</v>
      </c>
      <c r="FM1046" s="227">
        <f t="shared" si="425"/>
        <v>8</v>
      </c>
      <c r="FZ1046" s="229"/>
      <c r="GA1046" s="229"/>
      <c r="GB1046" s="229"/>
      <c r="GC1046" s="229"/>
      <c r="GD1046" s="229"/>
    </row>
    <row r="1047" spans="1:186" s="368" customFormat="1">
      <c r="A1047" s="287" t="s">
        <v>2478</v>
      </c>
      <c r="B1047" s="369" t="s">
        <v>2479</v>
      </c>
      <c r="C1047" s="287" t="s">
        <v>2508</v>
      </c>
      <c r="D1047" s="287" t="s">
        <v>3125</v>
      </c>
      <c r="E1047" s="369" t="s">
        <v>2509</v>
      </c>
      <c r="F1047" s="287">
        <v>1044</v>
      </c>
      <c r="G1047" s="392" t="s">
        <v>2522</v>
      </c>
      <c r="H1047" s="392" t="s">
        <v>2523</v>
      </c>
      <c r="I1047" s="393" t="s">
        <v>2484</v>
      </c>
      <c r="J1047" s="392" t="s">
        <v>2485</v>
      </c>
      <c r="K1047" s="393" t="s">
        <v>1178</v>
      </c>
      <c r="L1047" s="392" t="s">
        <v>2485</v>
      </c>
      <c r="M1047" s="392" t="s">
        <v>3124</v>
      </c>
      <c r="N1047" s="372">
        <v>1</v>
      </c>
      <c r="O1047" s="373">
        <v>5</v>
      </c>
      <c r="P1047" s="373">
        <v>5</v>
      </c>
      <c r="Q1047" s="373">
        <v>6</v>
      </c>
      <c r="R1047" s="373">
        <v>6</v>
      </c>
      <c r="S1047" s="374">
        <v>6</v>
      </c>
      <c r="T1047" s="374">
        <v>7</v>
      </c>
      <c r="U1047" s="374">
        <v>7</v>
      </c>
      <c r="V1047" s="374">
        <v>8</v>
      </c>
      <c r="W1047" s="373">
        <v>4</v>
      </c>
      <c r="X1047" s="373">
        <v>4</v>
      </c>
      <c r="Y1047" s="373">
        <v>4</v>
      </c>
      <c r="Z1047" s="373">
        <v>5</v>
      </c>
      <c r="AA1047" s="374">
        <v>4</v>
      </c>
      <c r="AB1047" s="374">
        <v>5</v>
      </c>
      <c r="AC1047" s="374">
        <v>4</v>
      </c>
      <c r="AD1047" s="374">
        <v>6</v>
      </c>
      <c r="AE1047" s="373">
        <v>0</v>
      </c>
      <c r="AF1047" s="373">
        <v>0</v>
      </c>
      <c r="AG1047" s="373">
        <v>0</v>
      </c>
      <c r="AH1047" s="373">
        <v>0</v>
      </c>
      <c r="AI1047" s="374">
        <v>0</v>
      </c>
      <c r="AJ1047" s="374">
        <v>0</v>
      </c>
      <c r="AK1047" s="374">
        <v>0</v>
      </c>
      <c r="AL1047" s="374">
        <v>0</v>
      </c>
      <c r="AM1047" s="226">
        <v>1</v>
      </c>
      <c r="AN1047" s="226">
        <v>1</v>
      </c>
      <c r="AO1047" s="226">
        <v>1</v>
      </c>
      <c r="AP1047" s="226">
        <v>1</v>
      </c>
      <c r="AQ1047" s="227">
        <v>2</v>
      </c>
      <c r="AR1047" s="227">
        <v>2</v>
      </c>
      <c r="AS1047" s="227">
        <v>3</v>
      </c>
      <c r="AT1047" s="227">
        <v>2</v>
      </c>
      <c r="AU1047" s="226">
        <v>0</v>
      </c>
      <c r="AV1047" s="226">
        <v>0</v>
      </c>
      <c r="AW1047" s="226">
        <v>0</v>
      </c>
      <c r="AX1047" s="226">
        <v>0</v>
      </c>
      <c r="AY1047" s="227">
        <v>1</v>
      </c>
      <c r="AZ1047" s="227">
        <v>1</v>
      </c>
      <c r="BA1047" s="227">
        <v>1</v>
      </c>
      <c r="BB1047" s="227">
        <v>0</v>
      </c>
      <c r="BC1047" s="226">
        <f t="shared" si="433"/>
        <v>1</v>
      </c>
      <c r="BD1047" s="226">
        <f t="shared" si="433"/>
        <v>1</v>
      </c>
      <c r="BE1047" s="226">
        <f t="shared" si="433"/>
        <v>1</v>
      </c>
      <c r="BF1047" s="226">
        <f t="shared" si="431"/>
        <v>1</v>
      </c>
      <c r="BG1047" s="218">
        <f t="shared" si="431"/>
        <v>1</v>
      </c>
      <c r="BH1047" s="218">
        <f t="shared" si="431"/>
        <v>1</v>
      </c>
      <c r="BI1047" s="218">
        <f t="shared" si="431"/>
        <v>2</v>
      </c>
      <c r="BJ1047" s="218">
        <f t="shared" si="418"/>
        <v>2</v>
      </c>
      <c r="BK1047" s="226">
        <f t="shared" si="439"/>
        <v>0</v>
      </c>
      <c r="BL1047" s="226">
        <f t="shared" si="439"/>
        <v>0</v>
      </c>
      <c r="BM1047" s="226">
        <f t="shared" si="439"/>
        <v>0</v>
      </c>
      <c r="BN1047" s="226">
        <f t="shared" si="439"/>
        <v>0</v>
      </c>
      <c r="BO1047" s="227">
        <f t="shared" si="439"/>
        <v>0</v>
      </c>
      <c r="BP1047" s="227">
        <f t="shared" si="415"/>
        <v>0</v>
      </c>
      <c r="BQ1047" s="227">
        <f t="shared" si="415"/>
        <v>0</v>
      </c>
      <c r="BR1047" s="227">
        <f t="shared" si="415"/>
        <v>0</v>
      </c>
      <c r="BS1047" s="226">
        <v>0</v>
      </c>
      <c r="BT1047" s="226">
        <v>0</v>
      </c>
      <c r="BU1047" s="226">
        <v>0</v>
      </c>
      <c r="BV1047" s="226">
        <v>0</v>
      </c>
      <c r="BW1047" s="227">
        <v>0</v>
      </c>
      <c r="BX1047" s="227">
        <v>0</v>
      </c>
      <c r="BY1047" s="227">
        <v>0</v>
      </c>
      <c r="BZ1047" s="227">
        <v>0</v>
      </c>
      <c r="CA1047" s="226">
        <v>0</v>
      </c>
      <c r="CB1047" s="226">
        <f>IFERROR(VLOOKUP($G1047,[12]ITEM!$B$2:$AC$939,26,0),0)</f>
        <v>0</v>
      </c>
      <c r="CC1047" s="226">
        <f>IFERROR(VLOOKUP($G1047,[12]ITEM!$B$2:$AC$939,27,0),0)</f>
        <v>0</v>
      </c>
      <c r="CD1047" s="226">
        <f>IFERROR(VLOOKUP($G1047,[12]ITEM!$B$2:$AC$939,28,0),0)</f>
        <v>0</v>
      </c>
      <c r="CE1047" s="227">
        <v>0</v>
      </c>
      <c r="CF1047" s="227">
        <v>0</v>
      </c>
      <c r="CG1047" s="227">
        <v>0</v>
      </c>
      <c r="CH1047" s="227">
        <v>0</v>
      </c>
      <c r="CI1047" s="375"/>
      <c r="CJ1047" s="226">
        <f t="shared" si="419"/>
        <v>1</v>
      </c>
      <c r="CK1047" s="226">
        <f t="shared" si="419"/>
        <v>1</v>
      </c>
      <c r="CL1047" s="226">
        <f t="shared" si="419"/>
        <v>1</v>
      </c>
      <c r="CM1047" s="226">
        <f t="shared" si="419"/>
        <v>1</v>
      </c>
      <c r="CN1047" s="227">
        <f t="shared" si="419"/>
        <v>1</v>
      </c>
      <c r="CO1047" s="227">
        <f t="shared" si="419"/>
        <v>1.0591109741445093</v>
      </c>
      <c r="CP1047" s="227">
        <f t="shared" si="419"/>
        <v>1.8420490692168527</v>
      </c>
      <c r="CQ1047" s="227">
        <f t="shared" si="419"/>
        <v>1.0129271443117054</v>
      </c>
      <c r="CR1047" s="226">
        <v>1</v>
      </c>
      <c r="CS1047" s="226">
        <v>1</v>
      </c>
      <c r="CT1047" s="226">
        <v>1</v>
      </c>
      <c r="CU1047" s="226">
        <v>1</v>
      </c>
      <c r="CV1047" s="227">
        <f t="shared" si="422"/>
        <v>1</v>
      </c>
      <c r="CW1047" s="227">
        <f>CV1047*(1+('[13]GROWTH (YoY)'!AR1047/100))</f>
        <v>1.0591109741445093</v>
      </c>
      <c r="CX1047" s="227">
        <f>CW1047*(1+('[13]GROWTH (YoY)'!AS1047/100))</f>
        <v>1.8420490692168527</v>
      </c>
      <c r="CY1047" s="227">
        <f>CX1047*(1+('[13]GROWTH (YoY)'!AT1047/100))</f>
        <v>1.0129271443117054</v>
      </c>
      <c r="CZ1047" s="226">
        <v>0</v>
      </c>
      <c r="DA1047" s="226">
        <v>0</v>
      </c>
      <c r="DB1047" s="226">
        <v>0</v>
      </c>
      <c r="DC1047" s="226">
        <v>0</v>
      </c>
      <c r="DD1047" s="227">
        <v>0</v>
      </c>
      <c r="DE1047" s="227">
        <v>0</v>
      </c>
      <c r="DF1047" s="227">
        <v>0</v>
      </c>
      <c r="DG1047" s="227">
        <v>0</v>
      </c>
      <c r="DH1047" s="226">
        <v>0</v>
      </c>
      <c r="DI1047" s="226">
        <v>0</v>
      </c>
      <c r="DJ1047" s="226">
        <v>0</v>
      </c>
      <c r="DK1047" s="226">
        <v>0</v>
      </c>
      <c r="DL1047" s="227">
        <v>0</v>
      </c>
      <c r="DM1047" s="227">
        <v>0</v>
      </c>
      <c r="DN1047" s="227">
        <v>0</v>
      </c>
      <c r="DO1047" s="227">
        <v>0</v>
      </c>
      <c r="DP1047" s="376">
        <f t="shared" si="417"/>
        <v>0</v>
      </c>
      <c r="DQ1047" s="226">
        <f t="shared" si="417"/>
        <v>0</v>
      </c>
      <c r="DR1047" s="226">
        <f t="shared" si="417"/>
        <v>0</v>
      </c>
      <c r="DS1047" s="226">
        <f t="shared" si="432"/>
        <v>0</v>
      </c>
      <c r="DT1047" s="227">
        <f t="shared" si="432"/>
        <v>0</v>
      </c>
      <c r="DU1047" s="227">
        <f t="shared" si="432"/>
        <v>-5.9110974144509276E-2</v>
      </c>
      <c r="DV1047" s="227">
        <f t="shared" si="432"/>
        <v>0.15795093078314726</v>
      </c>
      <c r="DW1047" s="227">
        <f t="shared" si="432"/>
        <v>0.98707285568829461</v>
      </c>
      <c r="DX1047" s="377">
        <f t="shared" si="421"/>
        <v>0.8</v>
      </c>
      <c r="DY1047" s="377">
        <f t="shared" si="421"/>
        <v>0.8</v>
      </c>
      <c r="DZ1047" s="377">
        <f t="shared" si="421"/>
        <v>0.66666666666666663</v>
      </c>
      <c r="EA1047" s="377">
        <f t="shared" si="421"/>
        <v>0.83333333333333337</v>
      </c>
      <c r="EB1047" s="378">
        <f t="shared" si="421"/>
        <v>0.66666666666666663</v>
      </c>
      <c r="EC1047" s="378">
        <f t="shared" si="420"/>
        <v>0.7142857142857143</v>
      </c>
      <c r="ED1047" s="378">
        <f t="shared" si="420"/>
        <v>0.5714285714285714</v>
      </c>
      <c r="EE1047" s="378">
        <f t="shared" si="420"/>
        <v>0.75</v>
      </c>
      <c r="EG1047" s="226">
        <v>0</v>
      </c>
      <c r="EH1047" s="226">
        <v>0</v>
      </c>
      <c r="EI1047" s="226">
        <v>0</v>
      </c>
      <c r="EJ1047" s="226">
        <v>0</v>
      </c>
      <c r="EK1047" s="226">
        <v>0</v>
      </c>
      <c r="EL1047" s="226">
        <v>0</v>
      </c>
      <c r="EM1047" s="226">
        <v>0</v>
      </c>
      <c r="EN1047" s="379">
        <f t="shared" si="426"/>
        <v>0</v>
      </c>
      <c r="EO1047" s="226">
        <f t="shared" si="427"/>
        <v>0</v>
      </c>
      <c r="EP1047" s="379">
        <f t="shared" si="428"/>
        <v>0</v>
      </c>
      <c r="EQ1047" s="226">
        <f t="shared" si="429"/>
        <v>0</v>
      </c>
      <c r="ER1047" s="226">
        <f t="shared" si="430"/>
        <v>0</v>
      </c>
      <c r="ES1047" s="292"/>
      <c r="ET1047" s="227">
        <v>0</v>
      </c>
      <c r="EU1047" s="227">
        <v>0</v>
      </c>
      <c r="EV1047" s="227">
        <v>0</v>
      </c>
      <c r="EW1047" s="227">
        <v>1</v>
      </c>
      <c r="EX1047" s="227">
        <v>0</v>
      </c>
      <c r="EY1047" s="227">
        <v>0</v>
      </c>
      <c r="EZ1047" s="227">
        <v>0</v>
      </c>
      <c r="FA1047" s="380">
        <f t="shared" si="434"/>
        <v>0</v>
      </c>
      <c r="FB1047" s="228">
        <f t="shared" si="435"/>
        <v>0</v>
      </c>
      <c r="FC1047" s="380">
        <f t="shared" si="436"/>
        <v>0</v>
      </c>
      <c r="FD1047" s="227">
        <f t="shared" si="437"/>
        <v>0</v>
      </c>
      <c r="FE1047" s="227">
        <f t="shared" si="438"/>
        <v>0</v>
      </c>
      <c r="FF1047" s="227">
        <v>1</v>
      </c>
      <c r="FG1047" s="228">
        <f t="shared" si="423"/>
        <v>0</v>
      </c>
      <c r="FH1047" s="227">
        <v>0</v>
      </c>
      <c r="FI1047" s="227">
        <v>1</v>
      </c>
      <c r="FJ1047" s="227">
        <v>0</v>
      </c>
      <c r="FK1047" s="227">
        <f t="shared" si="424"/>
        <v>1</v>
      </c>
      <c r="FL1047" s="227">
        <v>0</v>
      </c>
      <c r="FM1047" s="227">
        <f t="shared" si="425"/>
        <v>1</v>
      </c>
      <c r="FZ1047" s="229"/>
      <c r="GA1047" s="229"/>
      <c r="GB1047" s="229"/>
      <c r="GC1047" s="229"/>
      <c r="GD1047" s="229"/>
    </row>
    <row r="1048" spans="1:186" s="368" customFormat="1">
      <c r="A1048" s="287" t="s">
        <v>2478</v>
      </c>
      <c r="B1048" s="369" t="s">
        <v>2479</v>
      </c>
      <c r="C1048" s="287" t="s">
        <v>2508</v>
      </c>
      <c r="D1048" s="287" t="s">
        <v>3125</v>
      </c>
      <c r="E1048" s="369" t="s">
        <v>2509</v>
      </c>
      <c r="F1048" s="287">
        <v>1045</v>
      </c>
      <c r="G1048" s="392" t="s">
        <v>2524</v>
      </c>
      <c r="H1048" s="392" t="s">
        <v>2525</v>
      </c>
      <c r="I1048" s="393" t="s">
        <v>2484</v>
      </c>
      <c r="J1048" s="392" t="s">
        <v>2485</v>
      </c>
      <c r="K1048" s="393" t="s">
        <v>1178</v>
      </c>
      <c r="L1048" s="392" t="s">
        <v>2485</v>
      </c>
      <c r="M1048" s="392" t="s">
        <v>3124</v>
      </c>
      <c r="N1048" s="372">
        <v>1</v>
      </c>
      <c r="O1048" s="373"/>
      <c r="P1048" s="373">
        <v>0</v>
      </c>
      <c r="Q1048" s="373">
        <v>0</v>
      </c>
      <c r="R1048" s="373">
        <v>0</v>
      </c>
      <c r="S1048" s="374">
        <v>9</v>
      </c>
      <c r="T1048" s="374">
        <v>10</v>
      </c>
      <c r="U1048" s="374">
        <v>10</v>
      </c>
      <c r="V1048" s="374">
        <v>10</v>
      </c>
      <c r="W1048" s="373"/>
      <c r="X1048" s="373">
        <v>0</v>
      </c>
      <c r="Y1048" s="373">
        <v>0</v>
      </c>
      <c r="Z1048" s="373">
        <v>0</v>
      </c>
      <c r="AA1048" s="374">
        <v>5</v>
      </c>
      <c r="AB1048" s="374">
        <v>5</v>
      </c>
      <c r="AC1048" s="374">
        <v>5</v>
      </c>
      <c r="AD1048" s="374">
        <v>5</v>
      </c>
      <c r="AE1048" s="373">
        <v>0</v>
      </c>
      <c r="AF1048" s="373">
        <v>0</v>
      </c>
      <c r="AG1048" s="373">
        <v>0</v>
      </c>
      <c r="AH1048" s="373">
        <v>0</v>
      </c>
      <c r="AI1048" s="374">
        <v>0</v>
      </c>
      <c r="AJ1048" s="374">
        <v>0</v>
      </c>
      <c r="AK1048" s="374">
        <v>0</v>
      </c>
      <c r="AL1048" s="374">
        <v>0</v>
      </c>
      <c r="AM1048" s="226">
        <v>0</v>
      </c>
      <c r="AN1048" s="226">
        <v>0</v>
      </c>
      <c r="AO1048" s="226">
        <v>0</v>
      </c>
      <c r="AP1048" s="226">
        <v>0</v>
      </c>
      <c r="AQ1048" s="227">
        <v>4</v>
      </c>
      <c r="AR1048" s="227">
        <v>4</v>
      </c>
      <c r="AS1048" s="227">
        <v>4</v>
      </c>
      <c r="AT1048" s="227">
        <v>4</v>
      </c>
      <c r="AU1048" s="226">
        <v>0</v>
      </c>
      <c r="AV1048" s="226">
        <v>0</v>
      </c>
      <c r="AW1048" s="226">
        <v>0</v>
      </c>
      <c r="AX1048" s="226">
        <v>0</v>
      </c>
      <c r="AY1048" s="227">
        <v>4</v>
      </c>
      <c r="AZ1048" s="227">
        <v>4</v>
      </c>
      <c r="BA1048" s="227">
        <v>4</v>
      </c>
      <c r="BB1048" s="227">
        <v>4</v>
      </c>
      <c r="BC1048" s="226">
        <f t="shared" si="433"/>
        <v>0</v>
      </c>
      <c r="BD1048" s="226">
        <f t="shared" si="433"/>
        <v>0</v>
      </c>
      <c r="BE1048" s="226">
        <f t="shared" si="433"/>
        <v>0</v>
      </c>
      <c r="BF1048" s="226">
        <f t="shared" si="431"/>
        <v>0</v>
      </c>
      <c r="BG1048" s="218">
        <f t="shared" si="431"/>
        <v>0</v>
      </c>
      <c r="BH1048" s="218">
        <f t="shared" si="431"/>
        <v>0</v>
      </c>
      <c r="BI1048" s="218">
        <f t="shared" si="431"/>
        <v>0</v>
      </c>
      <c r="BJ1048" s="218">
        <f t="shared" si="418"/>
        <v>0</v>
      </c>
      <c r="BK1048" s="226">
        <f t="shared" si="439"/>
        <v>0</v>
      </c>
      <c r="BL1048" s="226">
        <f t="shared" si="439"/>
        <v>0</v>
      </c>
      <c r="BM1048" s="226">
        <f t="shared" si="439"/>
        <v>0</v>
      </c>
      <c r="BN1048" s="226">
        <f t="shared" si="439"/>
        <v>0</v>
      </c>
      <c r="BO1048" s="227">
        <f t="shared" si="439"/>
        <v>0</v>
      </c>
      <c r="BP1048" s="227">
        <f t="shared" si="415"/>
        <v>0</v>
      </c>
      <c r="BQ1048" s="227">
        <f t="shared" si="415"/>
        <v>0</v>
      </c>
      <c r="BR1048" s="227">
        <f t="shared" si="415"/>
        <v>0</v>
      </c>
      <c r="BS1048" s="226">
        <v>0</v>
      </c>
      <c r="BT1048" s="226">
        <v>0</v>
      </c>
      <c r="BU1048" s="226">
        <v>0</v>
      </c>
      <c r="BV1048" s="226">
        <v>0</v>
      </c>
      <c r="BW1048" s="227">
        <v>0</v>
      </c>
      <c r="BX1048" s="227">
        <v>0</v>
      </c>
      <c r="BY1048" s="227">
        <v>0</v>
      </c>
      <c r="BZ1048" s="227">
        <v>0</v>
      </c>
      <c r="CA1048" s="226">
        <v>0</v>
      </c>
      <c r="CB1048" s="226">
        <f>IFERROR(VLOOKUP($G1048,[12]ITEM!$B$2:$AC$939,26,0),0)</f>
        <v>0</v>
      </c>
      <c r="CC1048" s="226">
        <f>IFERROR(VLOOKUP($G1048,[12]ITEM!$B$2:$AC$939,27,0),0)</f>
        <v>0</v>
      </c>
      <c r="CD1048" s="226">
        <f>IFERROR(VLOOKUP($G1048,[12]ITEM!$B$2:$AC$939,28,0),0)</f>
        <v>0</v>
      </c>
      <c r="CE1048" s="227">
        <v>0</v>
      </c>
      <c r="CF1048" s="227">
        <v>0</v>
      </c>
      <c r="CG1048" s="227">
        <v>0</v>
      </c>
      <c r="CH1048" s="227">
        <v>0</v>
      </c>
      <c r="CI1048" s="375"/>
      <c r="CJ1048" s="226">
        <f t="shared" si="419"/>
        <v>0</v>
      </c>
      <c r="CK1048" s="226">
        <f t="shared" si="419"/>
        <v>0</v>
      </c>
      <c r="CL1048" s="226">
        <f t="shared" si="419"/>
        <v>0</v>
      </c>
      <c r="CM1048" s="226">
        <f t="shared" si="419"/>
        <v>0</v>
      </c>
      <c r="CN1048" s="227">
        <f t="shared" si="419"/>
        <v>0</v>
      </c>
      <c r="CO1048" s="227">
        <f t="shared" si="419"/>
        <v>0</v>
      </c>
      <c r="CP1048" s="227">
        <f t="shared" si="419"/>
        <v>0</v>
      </c>
      <c r="CQ1048" s="227">
        <f t="shared" si="419"/>
        <v>0</v>
      </c>
      <c r="CR1048" s="226">
        <v>0</v>
      </c>
      <c r="CS1048" s="226"/>
      <c r="CT1048" s="226"/>
      <c r="CU1048" s="226"/>
      <c r="CV1048" s="227">
        <f t="shared" si="422"/>
        <v>0</v>
      </c>
      <c r="CW1048" s="227">
        <f>CV1048*(1+('[13]GROWTH (YoY)'!AR1048/100))</f>
        <v>0</v>
      </c>
      <c r="CX1048" s="227">
        <f>CW1048*(1+('[13]GROWTH (YoY)'!AS1048/100))</f>
        <v>0</v>
      </c>
      <c r="CY1048" s="227">
        <f>CX1048*(1+('[13]GROWTH (YoY)'!AT1048/100))</f>
        <v>0</v>
      </c>
      <c r="CZ1048" s="226">
        <v>0</v>
      </c>
      <c r="DA1048" s="226">
        <v>0</v>
      </c>
      <c r="DB1048" s="226">
        <v>0</v>
      </c>
      <c r="DC1048" s="226">
        <v>0</v>
      </c>
      <c r="DD1048" s="227">
        <v>0</v>
      </c>
      <c r="DE1048" s="227">
        <v>0</v>
      </c>
      <c r="DF1048" s="227">
        <v>0</v>
      </c>
      <c r="DG1048" s="227">
        <v>0</v>
      </c>
      <c r="DH1048" s="226">
        <v>0</v>
      </c>
      <c r="DI1048" s="226">
        <v>0</v>
      </c>
      <c r="DJ1048" s="226">
        <v>0</v>
      </c>
      <c r="DK1048" s="226">
        <v>0</v>
      </c>
      <c r="DL1048" s="227">
        <v>0</v>
      </c>
      <c r="DM1048" s="227">
        <v>0</v>
      </c>
      <c r="DN1048" s="227">
        <v>0</v>
      </c>
      <c r="DO1048" s="227">
        <v>0</v>
      </c>
      <c r="DP1048" s="376">
        <f t="shared" si="417"/>
        <v>0</v>
      </c>
      <c r="DQ1048" s="226">
        <f t="shared" si="417"/>
        <v>0</v>
      </c>
      <c r="DR1048" s="226">
        <f t="shared" si="417"/>
        <v>0</v>
      </c>
      <c r="DS1048" s="226">
        <f t="shared" si="432"/>
        <v>0</v>
      </c>
      <c r="DT1048" s="227">
        <f t="shared" si="432"/>
        <v>0</v>
      </c>
      <c r="DU1048" s="227">
        <f t="shared" si="432"/>
        <v>0</v>
      </c>
      <c r="DV1048" s="227">
        <f t="shared" si="432"/>
        <v>0</v>
      </c>
      <c r="DW1048" s="227">
        <f t="shared" si="432"/>
        <v>0</v>
      </c>
      <c r="DX1048" s="377">
        <f t="shared" si="421"/>
        <v>0</v>
      </c>
      <c r="DY1048" s="377">
        <f t="shared" si="421"/>
        <v>0</v>
      </c>
      <c r="DZ1048" s="377">
        <f t="shared" si="421"/>
        <v>0</v>
      </c>
      <c r="EA1048" s="377">
        <f t="shared" si="421"/>
        <v>0</v>
      </c>
      <c r="EB1048" s="378">
        <f t="shared" si="421"/>
        <v>0.55555555555555558</v>
      </c>
      <c r="EC1048" s="378">
        <f t="shared" si="420"/>
        <v>0.5</v>
      </c>
      <c r="ED1048" s="378">
        <f t="shared" si="420"/>
        <v>0.5</v>
      </c>
      <c r="EE1048" s="378">
        <f t="shared" si="420"/>
        <v>0.5</v>
      </c>
      <c r="EG1048" s="226">
        <v>0</v>
      </c>
      <c r="EH1048" s="226">
        <v>0</v>
      </c>
      <c r="EI1048" s="226">
        <v>0</v>
      </c>
      <c r="EJ1048" s="226">
        <v>0</v>
      </c>
      <c r="EK1048" s="226">
        <v>0</v>
      </c>
      <c r="EL1048" s="226">
        <v>0</v>
      </c>
      <c r="EM1048" s="226">
        <v>0</v>
      </c>
      <c r="EN1048" s="379">
        <f t="shared" si="426"/>
        <v>0</v>
      </c>
      <c r="EO1048" s="226">
        <f t="shared" si="427"/>
        <v>0</v>
      </c>
      <c r="EP1048" s="379">
        <f t="shared" si="428"/>
        <v>0</v>
      </c>
      <c r="EQ1048" s="226">
        <f t="shared" si="429"/>
        <v>0</v>
      </c>
      <c r="ER1048" s="226">
        <f t="shared" si="430"/>
        <v>0</v>
      </c>
      <c r="ES1048" s="292"/>
      <c r="ET1048" s="227">
        <v>0</v>
      </c>
      <c r="EU1048" s="227">
        <v>0</v>
      </c>
      <c r="EV1048" s="227">
        <v>0</v>
      </c>
      <c r="EW1048" s="227">
        <v>4</v>
      </c>
      <c r="EX1048" s="227">
        <v>0</v>
      </c>
      <c r="EY1048" s="227">
        <v>0</v>
      </c>
      <c r="EZ1048" s="227">
        <v>0</v>
      </c>
      <c r="FA1048" s="380">
        <f t="shared" si="434"/>
        <v>0</v>
      </c>
      <c r="FB1048" s="228">
        <f t="shared" si="435"/>
        <v>0</v>
      </c>
      <c r="FC1048" s="380">
        <f t="shared" si="436"/>
        <v>0</v>
      </c>
      <c r="FD1048" s="227">
        <f t="shared" si="437"/>
        <v>0</v>
      </c>
      <c r="FE1048" s="227">
        <f t="shared" si="438"/>
        <v>0</v>
      </c>
      <c r="FF1048" s="227">
        <v>4</v>
      </c>
      <c r="FG1048" s="228">
        <f t="shared" si="423"/>
        <v>25</v>
      </c>
      <c r="FH1048" s="227">
        <v>1</v>
      </c>
      <c r="FI1048" s="227">
        <v>4</v>
      </c>
      <c r="FJ1048" s="227">
        <v>0</v>
      </c>
      <c r="FK1048" s="227">
        <f t="shared" si="424"/>
        <v>3</v>
      </c>
      <c r="FL1048" s="227">
        <v>0</v>
      </c>
      <c r="FM1048" s="227">
        <f t="shared" si="425"/>
        <v>3</v>
      </c>
      <c r="FZ1048" s="229"/>
      <c r="GA1048" s="229"/>
      <c r="GB1048" s="229"/>
      <c r="GC1048" s="229"/>
      <c r="GD1048" s="229"/>
    </row>
    <row r="1049" spans="1:186" s="368" customFormat="1">
      <c r="A1049" s="287" t="s">
        <v>2478</v>
      </c>
      <c r="B1049" s="369" t="s">
        <v>2479</v>
      </c>
      <c r="C1049" s="287" t="s">
        <v>2508</v>
      </c>
      <c r="D1049" s="287" t="s">
        <v>3125</v>
      </c>
      <c r="E1049" s="369" t="s">
        <v>2509</v>
      </c>
      <c r="F1049" s="287">
        <v>1046</v>
      </c>
      <c r="G1049" s="392" t="s">
        <v>2526</v>
      </c>
      <c r="H1049" s="392" t="s">
        <v>2527</v>
      </c>
      <c r="I1049" s="393" t="s">
        <v>2484</v>
      </c>
      <c r="J1049" s="392" t="s">
        <v>2485</v>
      </c>
      <c r="K1049" s="393" t="s">
        <v>1178</v>
      </c>
      <c r="L1049" s="392" t="s">
        <v>2485</v>
      </c>
      <c r="M1049" s="392" t="s">
        <v>3124</v>
      </c>
      <c r="N1049" s="372">
        <v>1</v>
      </c>
      <c r="O1049" s="373">
        <v>6</v>
      </c>
      <c r="P1049" s="373">
        <v>7</v>
      </c>
      <c r="Q1049" s="373">
        <v>7</v>
      </c>
      <c r="R1049" s="373">
        <v>8</v>
      </c>
      <c r="S1049" s="374">
        <v>8</v>
      </c>
      <c r="T1049" s="374">
        <v>8</v>
      </c>
      <c r="U1049" s="374">
        <v>9</v>
      </c>
      <c r="V1049" s="374">
        <v>9</v>
      </c>
      <c r="W1049" s="373">
        <v>4</v>
      </c>
      <c r="X1049" s="373">
        <v>4</v>
      </c>
      <c r="Y1049" s="373">
        <v>5</v>
      </c>
      <c r="Z1049" s="373">
        <v>5</v>
      </c>
      <c r="AA1049" s="374">
        <v>5</v>
      </c>
      <c r="AB1049" s="374">
        <v>6</v>
      </c>
      <c r="AC1049" s="374">
        <v>6</v>
      </c>
      <c r="AD1049" s="374">
        <v>7</v>
      </c>
      <c r="AE1049" s="373">
        <v>0</v>
      </c>
      <c r="AF1049" s="373">
        <v>0</v>
      </c>
      <c r="AG1049" s="373">
        <v>0</v>
      </c>
      <c r="AH1049" s="373">
        <v>0</v>
      </c>
      <c r="AI1049" s="374">
        <v>0</v>
      </c>
      <c r="AJ1049" s="374">
        <v>0</v>
      </c>
      <c r="AK1049" s="374">
        <v>0</v>
      </c>
      <c r="AL1049" s="374">
        <v>0</v>
      </c>
      <c r="AM1049" s="226">
        <v>2</v>
      </c>
      <c r="AN1049" s="226">
        <v>2</v>
      </c>
      <c r="AO1049" s="226">
        <v>3</v>
      </c>
      <c r="AP1049" s="226">
        <v>3</v>
      </c>
      <c r="AQ1049" s="227">
        <v>3</v>
      </c>
      <c r="AR1049" s="227">
        <v>3</v>
      </c>
      <c r="AS1049" s="227">
        <v>3</v>
      </c>
      <c r="AT1049" s="227">
        <v>3</v>
      </c>
      <c r="AU1049" s="226">
        <v>0</v>
      </c>
      <c r="AV1049" s="226">
        <v>0</v>
      </c>
      <c r="AW1049" s="226">
        <v>0</v>
      </c>
      <c r="AX1049" s="226">
        <v>0</v>
      </c>
      <c r="AY1049" s="227">
        <v>1</v>
      </c>
      <c r="AZ1049" s="227">
        <v>2</v>
      </c>
      <c r="BA1049" s="227">
        <v>2</v>
      </c>
      <c r="BB1049" s="227">
        <v>1</v>
      </c>
      <c r="BC1049" s="226">
        <f t="shared" si="433"/>
        <v>2</v>
      </c>
      <c r="BD1049" s="226">
        <f t="shared" si="433"/>
        <v>2</v>
      </c>
      <c r="BE1049" s="226">
        <f t="shared" si="433"/>
        <v>3</v>
      </c>
      <c r="BF1049" s="226">
        <f t="shared" si="431"/>
        <v>3</v>
      </c>
      <c r="BG1049" s="218">
        <f t="shared" si="431"/>
        <v>2</v>
      </c>
      <c r="BH1049" s="218">
        <f t="shared" si="431"/>
        <v>1</v>
      </c>
      <c r="BI1049" s="218">
        <f t="shared" si="431"/>
        <v>1</v>
      </c>
      <c r="BJ1049" s="218">
        <f t="shared" si="418"/>
        <v>2</v>
      </c>
      <c r="BK1049" s="226">
        <f t="shared" si="439"/>
        <v>0</v>
      </c>
      <c r="BL1049" s="226">
        <f t="shared" si="439"/>
        <v>0</v>
      </c>
      <c r="BM1049" s="226">
        <f t="shared" si="439"/>
        <v>0</v>
      </c>
      <c r="BN1049" s="226">
        <f t="shared" si="439"/>
        <v>0</v>
      </c>
      <c r="BO1049" s="227">
        <f t="shared" si="439"/>
        <v>0</v>
      </c>
      <c r="BP1049" s="227">
        <f t="shared" si="415"/>
        <v>0</v>
      </c>
      <c r="BQ1049" s="227">
        <f t="shared" si="415"/>
        <v>0</v>
      </c>
      <c r="BR1049" s="227">
        <f t="shared" si="415"/>
        <v>0</v>
      </c>
      <c r="BS1049" s="226">
        <v>0</v>
      </c>
      <c r="BT1049" s="226">
        <v>0</v>
      </c>
      <c r="BU1049" s="226">
        <v>0</v>
      </c>
      <c r="BV1049" s="226">
        <v>0</v>
      </c>
      <c r="BW1049" s="227">
        <v>0</v>
      </c>
      <c r="BX1049" s="227">
        <v>0</v>
      </c>
      <c r="BY1049" s="227">
        <v>0</v>
      </c>
      <c r="BZ1049" s="227">
        <v>0</v>
      </c>
      <c r="CA1049" s="226">
        <v>0</v>
      </c>
      <c r="CB1049" s="226">
        <f>IFERROR(VLOOKUP($G1049,[12]ITEM!$B$2:$AC$939,26,0),0)</f>
        <v>0</v>
      </c>
      <c r="CC1049" s="226">
        <f>IFERROR(VLOOKUP($G1049,[12]ITEM!$B$2:$AC$939,27,0),0)</f>
        <v>0</v>
      </c>
      <c r="CD1049" s="226">
        <f>IFERROR(VLOOKUP($G1049,[12]ITEM!$B$2:$AC$939,28,0),0)</f>
        <v>0</v>
      </c>
      <c r="CE1049" s="227">
        <v>0</v>
      </c>
      <c r="CF1049" s="227">
        <v>0</v>
      </c>
      <c r="CG1049" s="227">
        <v>0</v>
      </c>
      <c r="CH1049" s="227">
        <v>0</v>
      </c>
      <c r="CI1049" s="375"/>
      <c r="CJ1049" s="226">
        <f t="shared" si="419"/>
        <v>2</v>
      </c>
      <c r="CK1049" s="226">
        <f t="shared" si="419"/>
        <v>2</v>
      </c>
      <c r="CL1049" s="226">
        <f t="shared" si="419"/>
        <v>3</v>
      </c>
      <c r="CM1049" s="226">
        <f t="shared" si="419"/>
        <v>2</v>
      </c>
      <c r="CN1049" s="227">
        <f t="shared" si="419"/>
        <v>2</v>
      </c>
      <c r="CO1049" s="227">
        <f t="shared" si="419"/>
        <v>2.0324852544356977</v>
      </c>
      <c r="CP1049" s="227">
        <f t="shared" si="419"/>
        <v>2.2314649580353199</v>
      </c>
      <c r="CQ1049" s="227">
        <f t="shared" si="419"/>
        <v>2.0711488175645654</v>
      </c>
      <c r="CR1049" s="226">
        <v>1</v>
      </c>
      <c r="CS1049" s="226">
        <v>1</v>
      </c>
      <c r="CT1049" s="226">
        <v>1</v>
      </c>
      <c r="CU1049" s="226">
        <v>1</v>
      </c>
      <c r="CV1049" s="227">
        <f t="shared" si="422"/>
        <v>1</v>
      </c>
      <c r="CW1049" s="227">
        <f>CV1049*(1+('[13]GROWTH (YoY)'!AR1049/100))</f>
        <v>1.0324852544356979</v>
      </c>
      <c r="CX1049" s="227">
        <f>CW1049*(1+('[13]GROWTH (YoY)'!AS1049/100))</f>
        <v>1.2314649580353199</v>
      </c>
      <c r="CY1049" s="227">
        <f>CX1049*(1+('[13]GROWTH (YoY)'!AT1049/100))</f>
        <v>1.0711488175645651</v>
      </c>
      <c r="CZ1049" s="226">
        <v>0</v>
      </c>
      <c r="DA1049" s="226">
        <v>0</v>
      </c>
      <c r="DB1049" s="226">
        <v>0</v>
      </c>
      <c r="DC1049" s="226">
        <v>0</v>
      </c>
      <c r="DD1049" s="227">
        <v>0</v>
      </c>
      <c r="DE1049" s="227">
        <v>0</v>
      </c>
      <c r="DF1049" s="227">
        <v>0</v>
      </c>
      <c r="DG1049" s="227">
        <v>0</v>
      </c>
      <c r="DH1049" s="226">
        <v>1</v>
      </c>
      <c r="DI1049" s="226">
        <v>1</v>
      </c>
      <c r="DJ1049" s="226">
        <v>2</v>
      </c>
      <c r="DK1049" s="226">
        <v>1</v>
      </c>
      <c r="DL1049" s="227">
        <v>1</v>
      </c>
      <c r="DM1049" s="227">
        <v>1</v>
      </c>
      <c r="DN1049" s="227">
        <v>1</v>
      </c>
      <c r="DO1049" s="227">
        <v>1</v>
      </c>
      <c r="DP1049" s="376">
        <f t="shared" si="417"/>
        <v>0</v>
      </c>
      <c r="DQ1049" s="226">
        <f t="shared" si="417"/>
        <v>0</v>
      </c>
      <c r="DR1049" s="226">
        <f t="shared" si="417"/>
        <v>0</v>
      </c>
      <c r="DS1049" s="226">
        <f t="shared" si="432"/>
        <v>1</v>
      </c>
      <c r="DT1049" s="227">
        <f t="shared" si="432"/>
        <v>0</v>
      </c>
      <c r="DU1049" s="227">
        <f t="shared" si="432"/>
        <v>-1.0324852544356977</v>
      </c>
      <c r="DV1049" s="227">
        <f t="shared" si="432"/>
        <v>-1.2314649580353199</v>
      </c>
      <c r="DW1049" s="227">
        <f t="shared" si="432"/>
        <v>-7.114881756456537E-2</v>
      </c>
      <c r="DX1049" s="377">
        <f t="shared" si="421"/>
        <v>0.66666666666666663</v>
      </c>
      <c r="DY1049" s="377">
        <f t="shared" si="421"/>
        <v>0.5714285714285714</v>
      </c>
      <c r="DZ1049" s="377">
        <f t="shared" si="421"/>
        <v>0.7142857142857143</v>
      </c>
      <c r="EA1049" s="377">
        <f t="shared" si="421"/>
        <v>0.625</v>
      </c>
      <c r="EB1049" s="378">
        <f t="shared" si="421"/>
        <v>0.625</v>
      </c>
      <c r="EC1049" s="378">
        <f t="shared" si="420"/>
        <v>0.75</v>
      </c>
      <c r="ED1049" s="378">
        <f t="shared" si="420"/>
        <v>0.66666666666666663</v>
      </c>
      <c r="EE1049" s="378">
        <f t="shared" si="420"/>
        <v>0.77777777777777779</v>
      </c>
      <c r="EG1049" s="226">
        <v>0</v>
      </c>
      <c r="EH1049" s="226">
        <v>0</v>
      </c>
      <c r="EI1049" s="226">
        <v>0</v>
      </c>
      <c r="EJ1049" s="226">
        <v>0</v>
      </c>
      <c r="EK1049" s="226">
        <v>21</v>
      </c>
      <c r="EL1049" s="226">
        <v>0</v>
      </c>
      <c r="EM1049" s="226">
        <v>0</v>
      </c>
      <c r="EN1049" s="379">
        <f t="shared" si="426"/>
        <v>0</v>
      </c>
      <c r="EO1049" s="226">
        <f t="shared" si="427"/>
        <v>0</v>
      </c>
      <c r="EP1049" s="379">
        <f t="shared" si="428"/>
        <v>0</v>
      </c>
      <c r="EQ1049" s="226">
        <f t="shared" si="429"/>
        <v>0</v>
      </c>
      <c r="ER1049" s="226">
        <f t="shared" si="430"/>
        <v>0</v>
      </c>
      <c r="ES1049" s="292"/>
      <c r="ET1049" s="227">
        <v>0</v>
      </c>
      <c r="EU1049" s="227">
        <v>0</v>
      </c>
      <c r="EV1049" s="227">
        <v>0</v>
      </c>
      <c r="EW1049" s="227">
        <v>1</v>
      </c>
      <c r="EX1049" s="227">
        <v>0</v>
      </c>
      <c r="EY1049" s="227">
        <v>0</v>
      </c>
      <c r="EZ1049" s="227">
        <v>0</v>
      </c>
      <c r="FA1049" s="380">
        <f t="shared" si="434"/>
        <v>0</v>
      </c>
      <c r="FB1049" s="228">
        <f t="shared" si="435"/>
        <v>0</v>
      </c>
      <c r="FC1049" s="380">
        <f t="shared" si="436"/>
        <v>0</v>
      </c>
      <c r="FD1049" s="227">
        <f t="shared" si="437"/>
        <v>0</v>
      </c>
      <c r="FE1049" s="227">
        <f t="shared" si="438"/>
        <v>0</v>
      </c>
      <c r="FF1049" s="227">
        <v>2</v>
      </c>
      <c r="FG1049" s="228">
        <f t="shared" si="423"/>
        <v>50</v>
      </c>
      <c r="FH1049" s="227">
        <v>1</v>
      </c>
      <c r="FI1049" s="227">
        <v>2</v>
      </c>
      <c r="FJ1049" s="227">
        <v>0</v>
      </c>
      <c r="FK1049" s="227">
        <f t="shared" si="424"/>
        <v>1</v>
      </c>
      <c r="FL1049" s="227">
        <v>0</v>
      </c>
      <c r="FM1049" s="227">
        <f t="shared" si="425"/>
        <v>1</v>
      </c>
      <c r="FZ1049" s="229"/>
      <c r="GA1049" s="229"/>
      <c r="GB1049" s="229"/>
      <c r="GC1049" s="229"/>
      <c r="GD1049" s="229"/>
    </row>
    <row r="1050" spans="1:186" s="368" customFormat="1">
      <c r="A1050" s="287" t="s">
        <v>2478</v>
      </c>
      <c r="B1050" s="369" t="s">
        <v>2479</v>
      </c>
      <c r="C1050" s="287" t="s">
        <v>2528</v>
      </c>
      <c r="D1050" s="287" t="s">
        <v>3125</v>
      </c>
      <c r="E1050" s="369" t="s">
        <v>2529</v>
      </c>
      <c r="F1050" s="287">
        <v>1047</v>
      </c>
      <c r="G1050" s="392" t="s">
        <v>2530</v>
      </c>
      <c r="H1050" s="392" t="s">
        <v>2531</v>
      </c>
      <c r="I1050" s="393" t="s">
        <v>2484</v>
      </c>
      <c r="J1050" s="392" t="s">
        <v>2485</v>
      </c>
      <c r="K1050" s="393" t="s">
        <v>1178</v>
      </c>
      <c r="L1050" s="392" t="s">
        <v>2485</v>
      </c>
      <c r="M1050" s="392" t="s">
        <v>3124</v>
      </c>
      <c r="N1050" s="372">
        <v>1</v>
      </c>
      <c r="O1050" s="373">
        <v>0</v>
      </c>
      <c r="P1050" s="373">
        <v>0</v>
      </c>
      <c r="Q1050" s="373">
        <v>0</v>
      </c>
      <c r="R1050" s="373">
        <v>0</v>
      </c>
      <c r="S1050" s="374">
        <v>26</v>
      </c>
      <c r="T1050" s="374">
        <v>29</v>
      </c>
      <c r="U1050" s="374">
        <v>29</v>
      </c>
      <c r="V1050" s="374">
        <v>29</v>
      </c>
      <c r="W1050" s="373">
        <v>0</v>
      </c>
      <c r="X1050" s="373">
        <v>0</v>
      </c>
      <c r="Y1050" s="373">
        <v>0</v>
      </c>
      <c r="Z1050" s="373">
        <v>0</v>
      </c>
      <c r="AA1050" s="374">
        <v>15</v>
      </c>
      <c r="AB1050" s="374">
        <v>16</v>
      </c>
      <c r="AC1050" s="374">
        <v>16</v>
      </c>
      <c r="AD1050" s="374">
        <v>18</v>
      </c>
      <c r="AE1050" s="373">
        <v>0</v>
      </c>
      <c r="AF1050" s="373">
        <v>0</v>
      </c>
      <c r="AG1050" s="373">
        <v>0</v>
      </c>
      <c r="AH1050" s="373">
        <v>0</v>
      </c>
      <c r="AI1050" s="374">
        <v>0</v>
      </c>
      <c r="AJ1050" s="374">
        <v>0</v>
      </c>
      <c r="AK1050" s="374">
        <v>0</v>
      </c>
      <c r="AL1050" s="374">
        <v>0</v>
      </c>
      <c r="AM1050" s="226">
        <v>0</v>
      </c>
      <c r="AN1050" s="226">
        <v>0</v>
      </c>
      <c r="AO1050" s="226">
        <v>0</v>
      </c>
      <c r="AP1050" s="226">
        <v>0</v>
      </c>
      <c r="AQ1050" s="227">
        <v>12</v>
      </c>
      <c r="AR1050" s="227">
        <v>13</v>
      </c>
      <c r="AS1050" s="227">
        <v>13</v>
      </c>
      <c r="AT1050" s="227">
        <v>11</v>
      </c>
      <c r="AU1050" s="226">
        <v>0</v>
      </c>
      <c r="AV1050" s="226">
        <v>0</v>
      </c>
      <c r="AW1050" s="226">
        <v>0</v>
      </c>
      <c r="AX1050" s="226">
        <v>0</v>
      </c>
      <c r="AY1050" s="227">
        <v>9</v>
      </c>
      <c r="AZ1050" s="227">
        <v>9</v>
      </c>
      <c r="BA1050" s="227">
        <v>9</v>
      </c>
      <c r="BB1050" s="227">
        <v>8</v>
      </c>
      <c r="BC1050" s="226">
        <f t="shared" si="433"/>
        <v>0</v>
      </c>
      <c r="BD1050" s="226">
        <f t="shared" si="433"/>
        <v>0</v>
      </c>
      <c r="BE1050" s="226">
        <f t="shared" si="433"/>
        <v>0</v>
      </c>
      <c r="BF1050" s="226">
        <f t="shared" si="431"/>
        <v>0</v>
      </c>
      <c r="BG1050" s="218">
        <f t="shared" si="431"/>
        <v>3</v>
      </c>
      <c r="BH1050" s="218">
        <f t="shared" si="431"/>
        <v>4</v>
      </c>
      <c r="BI1050" s="218">
        <f t="shared" si="431"/>
        <v>4</v>
      </c>
      <c r="BJ1050" s="218">
        <f t="shared" si="418"/>
        <v>3</v>
      </c>
      <c r="BK1050" s="226">
        <f t="shared" si="439"/>
        <v>0</v>
      </c>
      <c r="BL1050" s="226">
        <f t="shared" si="439"/>
        <v>0</v>
      </c>
      <c r="BM1050" s="226">
        <f t="shared" si="439"/>
        <v>0</v>
      </c>
      <c r="BN1050" s="226">
        <f t="shared" si="439"/>
        <v>0</v>
      </c>
      <c r="BO1050" s="227">
        <f t="shared" si="439"/>
        <v>0</v>
      </c>
      <c r="BP1050" s="227">
        <f t="shared" si="415"/>
        <v>0</v>
      </c>
      <c r="BQ1050" s="227">
        <f t="shared" si="415"/>
        <v>0</v>
      </c>
      <c r="BR1050" s="227">
        <f t="shared" si="415"/>
        <v>0</v>
      </c>
      <c r="BS1050" s="226">
        <v>0</v>
      </c>
      <c r="BT1050" s="226">
        <v>0</v>
      </c>
      <c r="BU1050" s="226">
        <v>0</v>
      </c>
      <c r="BV1050" s="226">
        <v>0</v>
      </c>
      <c r="BW1050" s="227">
        <v>0</v>
      </c>
      <c r="BX1050" s="227">
        <v>0</v>
      </c>
      <c r="BY1050" s="227">
        <v>0</v>
      </c>
      <c r="BZ1050" s="227">
        <v>0</v>
      </c>
      <c r="CA1050" s="226">
        <v>0</v>
      </c>
      <c r="CB1050" s="226">
        <f>IFERROR(VLOOKUP($G1050,[12]ITEM!$B$2:$AC$939,26,0),0)</f>
        <v>0</v>
      </c>
      <c r="CC1050" s="226">
        <f>IFERROR(VLOOKUP($G1050,[12]ITEM!$B$2:$AC$939,27,0),0)</f>
        <v>0</v>
      </c>
      <c r="CD1050" s="226">
        <f>IFERROR(VLOOKUP($G1050,[12]ITEM!$B$2:$AC$939,28,0),0)</f>
        <v>0</v>
      </c>
      <c r="CE1050" s="227">
        <v>0</v>
      </c>
      <c r="CF1050" s="227">
        <v>0</v>
      </c>
      <c r="CG1050" s="227">
        <v>0</v>
      </c>
      <c r="CH1050" s="227">
        <v>0</v>
      </c>
      <c r="CI1050" s="375"/>
      <c r="CJ1050" s="226">
        <f t="shared" si="419"/>
        <v>0</v>
      </c>
      <c r="CK1050" s="226">
        <f t="shared" si="419"/>
        <v>0</v>
      </c>
      <c r="CL1050" s="226">
        <f t="shared" si="419"/>
        <v>0</v>
      </c>
      <c r="CM1050" s="226">
        <f t="shared" si="419"/>
        <v>0</v>
      </c>
      <c r="CN1050" s="227">
        <f t="shared" si="419"/>
        <v>3</v>
      </c>
      <c r="CO1050" s="227">
        <f t="shared" si="419"/>
        <v>3.2799570394459376</v>
      </c>
      <c r="CP1050" s="227">
        <f t="shared" si="419"/>
        <v>3.2895202300802531</v>
      </c>
      <c r="CQ1050" s="227">
        <f t="shared" si="419"/>
        <v>2.875622026759352</v>
      </c>
      <c r="CR1050" s="226">
        <v>0</v>
      </c>
      <c r="CS1050" s="226"/>
      <c r="CT1050" s="226"/>
      <c r="CU1050" s="226"/>
      <c r="CV1050" s="227">
        <f t="shared" si="422"/>
        <v>3</v>
      </c>
      <c r="CW1050" s="227">
        <f>CV1050*(1+('[13]GROWTH (YoY)'!AR1050/100))</f>
        <v>3.2799570394459376</v>
      </c>
      <c r="CX1050" s="227">
        <f>CW1050*(1+('[13]GROWTH (YoY)'!AS1050/100))</f>
        <v>3.2895202300802531</v>
      </c>
      <c r="CY1050" s="227">
        <f>CX1050*(1+('[13]GROWTH (YoY)'!AT1050/100))</f>
        <v>2.875622026759352</v>
      </c>
      <c r="CZ1050" s="226">
        <v>0</v>
      </c>
      <c r="DA1050" s="226">
        <v>0</v>
      </c>
      <c r="DB1050" s="226">
        <v>0</v>
      </c>
      <c r="DC1050" s="226">
        <v>0</v>
      </c>
      <c r="DD1050" s="227">
        <v>0</v>
      </c>
      <c r="DE1050" s="227">
        <v>0</v>
      </c>
      <c r="DF1050" s="227">
        <v>0</v>
      </c>
      <c r="DG1050" s="227">
        <v>0</v>
      </c>
      <c r="DH1050" s="226">
        <v>0</v>
      </c>
      <c r="DI1050" s="226">
        <v>0</v>
      </c>
      <c r="DJ1050" s="226">
        <v>0</v>
      </c>
      <c r="DK1050" s="226">
        <v>0</v>
      </c>
      <c r="DL1050" s="227">
        <v>0</v>
      </c>
      <c r="DM1050" s="227">
        <v>0</v>
      </c>
      <c r="DN1050" s="227">
        <v>0</v>
      </c>
      <c r="DO1050" s="227">
        <v>0</v>
      </c>
      <c r="DP1050" s="376">
        <f t="shared" si="417"/>
        <v>0</v>
      </c>
      <c r="DQ1050" s="226">
        <f t="shared" si="417"/>
        <v>0</v>
      </c>
      <c r="DR1050" s="226">
        <f t="shared" si="417"/>
        <v>0</v>
      </c>
      <c r="DS1050" s="226">
        <f t="shared" si="432"/>
        <v>0</v>
      </c>
      <c r="DT1050" s="227">
        <f t="shared" si="432"/>
        <v>0</v>
      </c>
      <c r="DU1050" s="227">
        <f t="shared" si="432"/>
        <v>0.72004296055406236</v>
      </c>
      <c r="DV1050" s="227">
        <f t="shared" si="432"/>
        <v>0.71047976991974693</v>
      </c>
      <c r="DW1050" s="227">
        <f t="shared" si="432"/>
        <v>0.12437797324064803</v>
      </c>
      <c r="DX1050" s="377">
        <f t="shared" si="421"/>
        <v>0</v>
      </c>
      <c r="DY1050" s="377">
        <f t="shared" si="421"/>
        <v>0</v>
      </c>
      <c r="DZ1050" s="377">
        <f t="shared" si="421"/>
        <v>0</v>
      </c>
      <c r="EA1050" s="377">
        <f t="shared" si="421"/>
        <v>0</v>
      </c>
      <c r="EB1050" s="378">
        <f t="shared" si="421"/>
        <v>0.57692307692307687</v>
      </c>
      <c r="EC1050" s="378">
        <f t="shared" si="420"/>
        <v>0.55172413793103448</v>
      </c>
      <c r="ED1050" s="378">
        <f t="shared" si="420"/>
        <v>0.55172413793103448</v>
      </c>
      <c r="EE1050" s="378">
        <f t="shared" si="420"/>
        <v>0.62068965517241381</v>
      </c>
      <c r="EG1050" s="226">
        <v>50</v>
      </c>
      <c r="EH1050" s="226">
        <v>38</v>
      </c>
      <c r="EI1050" s="226">
        <v>12</v>
      </c>
      <c r="EJ1050" s="226">
        <v>10</v>
      </c>
      <c r="EK1050" s="226">
        <v>0</v>
      </c>
      <c r="EL1050" s="226">
        <v>559</v>
      </c>
      <c r="EM1050" s="226">
        <v>483</v>
      </c>
      <c r="EN1050" s="379">
        <f t="shared" si="426"/>
        <v>0.76</v>
      </c>
      <c r="EO1050" s="226">
        <f t="shared" si="427"/>
        <v>83.333333333333343</v>
      </c>
      <c r="EP1050" s="379">
        <f t="shared" si="428"/>
        <v>0</v>
      </c>
      <c r="EQ1050" s="226">
        <f t="shared" si="429"/>
        <v>0</v>
      </c>
      <c r="ER1050" s="226">
        <f t="shared" si="430"/>
        <v>1725.327812284334</v>
      </c>
      <c r="ES1050" s="292"/>
      <c r="ET1050" s="227">
        <v>0</v>
      </c>
      <c r="EU1050" s="227">
        <v>0</v>
      </c>
      <c r="EV1050" s="227">
        <v>0</v>
      </c>
      <c r="EW1050" s="227">
        <v>9</v>
      </c>
      <c r="EX1050" s="227">
        <v>0</v>
      </c>
      <c r="EY1050" s="227">
        <v>0</v>
      </c>
      <c r="EZ1050" s="227">
        <v>0</v>
      </c>
      <c r="FA1050" s="380">
        <f t="shared" si="434"/>
        <v>0</v>
      </c>
      <c r="FB1050" s="228">
        <f t="shared" si="435"/>
        <v>0</v>
      </c>
      <c r="FC1050" s="380">
        <f t="shared" si="436"/>
        <v>0</v>
      </c>
      <c r="FD1050" s="227">
        <f t="shared" si="437"/>
        <v>0</v>
      </c>
      <c r="FE1050" s="227">
        <f t="shared" si="438"/>
        <v>0</v>
      </c>
      <c r="FF1050" s="227">
        <v>11</v>
      </c>
      <c r="FG1050" s="228">
        <f t="shared" si="423"/>
        <v>36.363636363636367</v>
      </c>
      <c r="FH1050" s="227">
        <v>4</v>
      </c>
      <c r="FI1050" s="227">
        <v>11</v>
      </c>
      <c r="FJ1050" s="227">
        <v>0</v>
      </c>
      <c r="FK1050" s="227">
        <f t="shared" si="424"/>
        <v>7</v>
      </c>
      <c r="FL1050" s="227">
        <v>1</v>
      </c>
      <c r="FM1050" s="227">
        <f t="shared" si="425"/>
        <v>6</v>
      </c>
      <c r="FZ1050" s="229"/>
      <c r="GA1050" s="229"/>
      <c r="GB1050" s="229"/>
      <c r="GC1050" s="229"/>
      <c r="GD1050" s="229"/>
    </row>
    <row r="1051" spans="1:186" s="368" customFormat="1">
      <c r="A1051" s="287" t="s">
        <v>2478</v>
      </c>
      <c r="B1051" s="369" t="s">
        <v>2479</v>
      </c>
      <c r="C1051" s="287" t="s">
        <v>2528</v>
      </c>
      <c r="D1051" s="287" t="s">
        <v>3125</v>
      </c>
      <c r="E1051" s="369" t="s">
        <v>2529</v>
      </c>
      <c r="F1051" s="287">
        <v>1048</v>
      </c>
      <c r="G1051" s="392" t="s">
        <v>2532</v>
      </c>
      <c r="H1051" s="392" t="s">
        <v>2533</v>
      </c>
      <c r="I1051" s="393" t="s">
        <v>2484</v>
      </c>
      <c r="J1051" s="392" t="s">
        <v>2485</v>
      </c>
      <c r="K1051" s="393" t="s">
        <v>1178</v>
      </c>
      <c r="L1051" s="392" t="s">
        <v>2485</v>
      </c>
      <c r="M1051" s="392" t="s">
        <v>3124</v>
      </c>
      <c r="N1051" s="372">
        <v>1</v>
      </c>
      <c r="O1051" s="373">
        <v>0</v>
      </c>
      <c r="P1051" s="373">
        <v>0</v>
      </c>
      <c r="Q1051" s="373">
        <v>0</v>
      </c>
      <c r="R1051" s="373">
        <v>0</v>
      </c>
      <c r="S1051" s="374">
        <v>0</v>
      </c>
      <c r="T1051" s="374">
        <v>0</v>
      </c>
      <c r="U1051" s="374">
        <v>0</v>
      </c>
      <c r="V1051" s="374">
        <v>0</v>
      </c>
      <c r="W1051" s="373">
        <v>0</v>
      </c>
      <c r="X1051" s="373">
        <v>0</v>
      </c>
      <c r="Y1051" s="373">
        <v>0</v>
      </c>
      <c r="Z1051" s="373">
        <v>0</v>
      </c>
      <c r="AA1051" s="374">
        <v>0</v>
      </c>
      <c r="AB1051" s="374">
        <v>0</v>
      </c>
      <c r="AC1051" s="374">
        <v>0</v>
      </c>
      <c r="AD1051" s="374">
        <v>0</v>
      </c>
      <c r="AE1051" s="373">
        <v>0</v>
      </c>
      <c r="AF1051" s="373">
        <v>0</v>
      </c>
      <c r="AG1051" s="373">
        <v>0</v>
      </c>
      <c r="AH1051" s="373">
        <v>0</v>
      </c>
      <c r="AI1051" s="374">
        <v>0</v>
      </c>
      <c r="AJ1051" s="374">
        <v>0</v>
      </c>
      <c r="AK1051" s="374">
        <v>0</v>
      </c>
      <c r="AL1051" s="374">
        <v>0</v>
      </c>
      <c r="AM1051" s="226">
        <v>0</v>
      </c>
      <c r="AN1051" s="226">
        <v>0</v>
      </c>
      <c r="AO1051" s="226">
        <v>0</v>
      </c>
      <c r="AP1051" s="226">
        <v>0</v>
      </c>
      <c r="AQ1051" s="227">
        <v>0</v>
      </c>
      <c r="AR1051" s="227">
        <v>0</v>
      </c>
      <c r="AS1051" s="227">
        <v>0</v>
      </c>
      <c r="AT1051" s="227">
        <v>0</v>
      </c>
      <c r="AU1051" s="226">
        <v>0</v>
      </c>
      <c r="AV1051" s="226">
        <v>0</v>
      </c>
      <c r="AW1051" s="226">
        <v>0</v>
      </c>
      <c r="AX1051" s="226">
        <v>0</v>
      </c>
      <c r="AY1051" s="227">
        <v>0</v>
      </c>
      <c r="AZ1051" s="227">
        <v>0</v>
      </c>
      <c r="BA1051" s="227">
        <v>0</v>
      </c>
      <c r="BB1051" s="227">
        <v>0</v>
      </c>
      <c r="BC1051" s="226">
        <f t="shared" si="433"/>
        <v>0</v>
      </c>
      <c r="BD1051" s="226">
        <f t="shared" si="433"/>
        <v>0</v>
      </c>
      <c r="BE1051" s="226">
        <f t="shared" si="433"/>
        <v>0</v>
      </c>
      <c r="BF1051" s="226">
        <f t="shared" si="431"/>
        <v>0</v>
      </c>
      <c r="BG1051" s="218">
        <f t="shared" si="431"/>
        <v>0</v>
      </c>
      <c r="BH1051" s="218">
        <f t="shared" si="431"/>
        <v>0</v>
      </c>
      <c r="BI1051" s="218">
        <f t="shared" si="431"/>
        <v>0</v>
      </c>
      <c r="BJ1051" s="218">
        <f t="shared" si="418"/>
        <v>0</v>
      </c>
      <c r="BK1051" s="226">
        <f t="shared" si="439"/>
        <v>0</v>
      </c>
      <c r="BL1051" s="226">
        <f t="shared" si="439"/>
        <v>0</v>
      </c>
      <c r="BM1051" s="226">
        <f t="shared" si="439"/>
        <v>0</v>
      </c>
      <c r="BN1051" s="226">
        <f t="shared" si="439"/>
        <v>0</v>
      </c>
      <c r="BO1051" s="227">
        <f t="shared" si="439"/>
        <v>0</v>
      </c>
      <c r="BP1051" s="227">
        <f t="shared" si="439"/>
        <v>0</v>
      </c>
      <c r="BQ1051" s="227">
        <f t="shared" si="439"/>
        <v>0</v>
      </c>
      <c r="BR1051" s="227">
        <f t="shared" si="439"/>
        <v>0</v>
      </c>
      <c r="BS1051" s="226">
        <v>0</v>
      </c>
      <c r="BT1051" s="226">
        <v>0</v>
      </c>
      <c r="BU1051" s="226">
        <v>0</v>
      </c>
      <c r="BV1051" s="226">
        <v>0</v>
      </c>
      <c r="BW1051" s="227">
        <v>0</v>
      </c>
      <c r="BX1051" s="227">
        <v>0</v>
      </c>
      <c r="BY1051" s="227">
        <v>0</v>
      </c>
      <c r="BZ1051" s="227">
        <v>0</v>
      </c>
      <c r="CA1051" s="226">
        <v>0</v>
      </c>
      <c r="CB1051" s="226">
        <f>IFERROR(VLOOKUP($G1051,[12]ITEM!$B$2:$AC$939,26,0),0)</f>
        <v>0</v>
      </c>
      <c r="CC1051" s="226">
        <f>IFERROR(VLOOKUP($G1051,[12]ITEM!$B$2:$AC$939,27,0),0)</f>
        <v>0</v>
      </c>
      <c r="CD1051" s="226">
        <f>IFERROR(VLOOKUP($G1051,[12]ITEM!$B$2:$AC$939,28,0),0)</f>
        <v>0</v>
      </c>
      <c r="CE1051" s="227">
        <v>0</v>
      </c>
      <c r="CF1051" s="227">
        <v>0</v>
      </c>
      <c r="CG1051" s="227">
        <v>0</v>
      </c>
      <c r="CH1051" s="227">
        <v>0</v>
      </c>
      <c r="CI1051" s="375"/>
      <c r="CJ1051" s="226">
        <f t="shared" si="419"/>
        <v>0</v>
      </c>
      <c r="CK1051" s="226">
        <f t="shared" si="419"/>
        <v>0</v>
      </c>
      <c r="CL1051" s="226">
        <f t="shared" si="419"/>
        <v>0</v>
      </c>
      <c r="CM1051" s="226">
        <f t="shared" si="419"/>
        <v>0</v>
      </c>
      <c r="CN1051" s="227">
        <f t="shared" si="419"/>
        <v>0</v>
      </c>
      <c r="CO1051" s="227">
        <f t="shared" si="419"/>
        <v>0</v>
      </c>
      <c r="CP1051" s="227">
        <f t="shared" si="419"/>
        <v>0</v>
      </c>
      <c r="CQ1051" s="227">
        <f t="shared" si="419"/>
        <v>0</v>
      </c>
      <c r="CR1051" s="226">
        <v>0</v>
      </c>
      <c r="CS1051" s="226"/>
      <c r="CT1051" s="226"/>
      <c r="CU1051" s="226"/>
      <c r="CV1051" s="227">
        <f t="shared" si="422"/>
        <v>0</v>
      </c>
      <c r="CW1051" s="227">
        <f>CV1051*(1+('[13]GROWTH (YoY)'!AR1051/100))</f>
        <v>0</v>
      </c>
      <c r="CX1051" s="227">
        <f>CW1051*(1+('[13]GROWTH (YoY)'!AS1051/100))</f>
        <v>0</v>
      </c>
      <c r="CY1051" s="227">
        <f>CX1051*(1+('[13]GROWTH (YoY)'!AT1051/100))</f>
        <v>0</v>
      </c>
      <c r="CZ1051" s="226">
        <v>0</v>
      </c>
      <c r="DA1051" s="226">
        <v>0</v>
      </c>
      <c r="DB1051" s="226">
        <v>0</v>
      </c>
      <c r="DC1051" s="226">
        <v>0</v>
      </c>
      <c r="DD1051" s="227">
        <v>0</v>
      </c>
      <c r="DE1051" s="227">
        <v>0</v>
      </c>
      <c r="DF1051" s="227">
        <v>0</v>
      </c>
      <c r="DG1051" s="227">
        <v>0</v>
      </c>
      <c r="DH1051" s="226">
        <v>0</v>
      </c>
      <c r="DI1051" s="226">
        <v>0</v>
      </c>
      <c r="DJ1051" s="226">
        <v>0</v>
      </c>
      <c r="DK1051" s="226">
        <v>0</v>
      </c>
      <c r="DL1051" s="227">
        <v>0</v>
      </c>
      <c r="DM1051" s="227">
        <v>0</v>
      </c>
      <c r="DN1051" s="227">
        <v>0</v>
      </c>
      <c r="DO1051" s="227">
        <v>0</v>
      </c>
      <c r="DP1051" s="376">
        <f t="shared" si="417"/>
        <v>0</v>
      </c>
      <c r="DQ1051" s="226">
        <f t="shared" si="417"/>
        <v>0</v>
      </c>
      <c r="DR1051" s="226">
        <f t="shared" si="417"/>
        <v>0</v>
      </c>
      <c r="DS1051" s="226">
        <f t="shared" si="432"/>
        <v>0</v>
      </c>
      <c r="DT1051" s="227">
        <f t="shared" si="432"/>
        <v>0</v>
      </c>
      <c r="DU1051" s="227">
        <f t="shared" si="432"/>
        <v>0</v>
      </c>
      <c r="DV1051" s="227">
        <f t="shared" si="432"/>
        <v>0</v>
      </c>
      <c r="DW1051" s="227">
        <f t="shared" si="432"/>
        <v>0</v>
      </c>
      <c r="DX1051" s="377">
        <f t="shared" si="421"/>
        <v>0</v>
      </c>
      <c r="DY1051" s="377">
        <f t="shared" si="421"/>
        <v>0</v>
      </c>
      <c r="DZ1051" s="377">
        <f t="shared" si="421"/>
        <v>0</v>
      </c>
      <c r="EA1051" s="377">
        <f t="shared" si="421"/>
        <v>0</v>
      </c>
      <c r="EB1051" s="378">
        <f t="shared" si="421"/>
        <v>0</v>
      </c>
      <c r="EC1051" s="378">
        <f t="shared" si="420"/>
        <v>0</v>
      </c>
      <c r="ED1051" s="378">
        <f t="shared" si="420"/>
        <v>0</v>
      </c>
      <c r="EE1051" s="378">
        <f t="shared" si="420"/>
        <v>0</v>
      </c>
      <c r="EG1051" s="226">
        <v>0</v>
      </c>
      <c r="EH1051" s="226">
        <v>0</v>
      </c>
      <c r="EI1051" s="226">
        <v>0</v>
      </c>
      <c r="EJ1051" s="226">
        <v>0</v>
      </c>
      <c r="EK1051" s="226">
        <v>0</v>
      </c>
      <c r="EL1051" s="226">
        <v>0</v>
      </c>
      <c r="EM1051" s="226">
        <v>0</v>
      </c>
      <c r="EN1051" s="379">
        <f t="shared" si="426"/>
        <v>0</v>
      </c>
      <c r="EO1051" s="226">
        <f t="shared" si="427"/>
        <v>0</v>
      </c>
      <c r="EP1051" s="379">
        <f t="shared" si="428"/>
        <v>0</v>
      </c>
      <c r="EQ1051" s="226">
        <f t="shared" si="429"/>
        <v>0</v>
      </c>
      <c r="ER1051" s="226">
        <f t="shared" si="430"/>
        <v>0</v>
      </c>
      <c r="ES1051" s="292"/>
      <c r="ET1051" s="227">
        <v>0</v>
      </c>
      <c r="EU1051" s="227">
        <v>0</v>
      </c>
      <c r="EV1051" s="227">
        <v>0</v>
      </c>
      <c r="EW1051" s="227">
        <v>0</v>
      </c>
      <c r="EX1051" s="227">
        <v>0</v>
      </c>
      <c r="EY1051" s="227">
        <v>0</v>
      </c>
      <c r="EZ1051" s="227">
        <v>0</v>
      </c>
      <c r="FA1051" s="380">
        <f t="shared" si="434"/>
        <v>0</v>
      </c>
      <c r="FB1051" s="228">
        <f t="shared" si="435"/>
        <v>0</v>
      </c>
      <c r="FC1051" s="380">
        <f t="shared" si="436"/>
        <v>0</v>
      </c>
      <c r="FD1051" s="227">
        <f t="shared" si="437"/>
        <v>0</v>
      </c>
      <c r="FE1051" s="227">
        <f t="shared" si="438"/>
        <v>0</v>
      </c>
      <c r="FF1051" s="227">
        <v>0</v>
      </c>
      <c r="FG1051" s="228">
        <f t="shared" si="423"/>
        <v>0</v>
      </c>
      <c r="FH1051" s="227">
        <v>0</v>
      </c>
      <c r="FI1051" s="227">
        <v>0</v>
      </c>
      <c r="FJ1051" s="227">
        <v>0</v>
      </c>
      <c r="FK1051" s="227">
        <f t="shared" si="424"/>
        <v>0</v>
      </c>
      <c r="FL1051" s="227">
        <v>0</v>
      </c>
      <c r="FM1051" s="227">
        <f t="shared" si="425"/>
        <v>0</v>
      </c>
      <c r="FZ1051" s="229"/>
      <c r="GA1051" s="229"/>
      <c r="GB1051" s="229"/>
      <c r="GC1051" s="229"/>
      <c r="GD1051" s="229"/>
    </row>
    <row r="1052" spans="1:186" s="368" customFormat="1">
      <c r="A1052" s="287" t="s">
        <v>2478</v>
      </c>
      <c r="B1052" s="369" t="s">
        <v>2479</v>
      </c>
      <c r="C1052" s="287" t="s">
        <v>2528</v>
      </c>
      <c r="D1052" s="287" t="s">
        <v>3125</v>
      </c>
      <c r="E1052" s="369" t="s">
        <v>2529</v>
      </c>
      <c r="F1052" s="287">
        <v>1049</v>
      </c>
      <c r="G1052" s="392" t="s">
        <v>2534</v>
      </c>
      <c r="H1052" s="392" t="s">
        <v>2535</v>
      </c>
      <c r="I1052" s="393" t="s">
        <v>2484</v>
      </c>
      <c r="J1052" s="392" t="s">
        <v>2485</v>
      </c>
      <c r="K1052" s="393" t="s">
        <v>1178</v>
      </c>
      <c r="L1052" s="392" t="s">
        <v>2485</v>
      </c>
      <c r="M1052" s="392" t="s">
        <v>3124</v>
      </c>
      <c r="N1052" s="372">
        <v>1</v>
      </c>
      <c r="O1052" s="373">
        <v>0</v>
      </c>
      <c r="P1052" s="373">
        <v>0</v>
      </c>
      <c r="Q1052" s="373">
        <v>0</v>
      </c>
      <c r="R1052" s="373">
        <v>0</v>
      </c>
      <c r="S1052" s="374">
        <v>10</v>
      </c>
      <c r="T1052" s="374">
        <v>10</v>
      </c>
      <c r="U1052" s="374">
        <v>10</v>
      </c>
      <c r="V1052" s="374">
        <v>10</v>
      </c>
      <c r="W1052" s="373">
        <v>0</v>
      </c>
      <c r="X1052" s="373">
        <v>0</v>
      </c>
      <c r="Y1052" s="373">
        <v>0</v>
      </c>
      <c r="Z1052" s="373">
        <v>0</v>
      </c>
      <c r="AA1052" s="374">
        <v>5</v>
      </c>
      <c r="AB1052" s="374">
        <v>5</v>
      </c>
      <c r="AC1052" s="374">
        <v>5</v>
      </c>
      <c r="AD1052" s="374">
        <v>5</v>
      </c>
      <c r="AE1052" s="373">
        <v>0</v>
      </c>
      <c r="AF1052" s="373">
        <v>0</v>
      </c>
      <c r="AG1052" s="373">
        <v>0</v>
      </c>
      <c r="AH1052" s="373">
        <v>0</v>
      </c>
      <c r="AI1052" s="374">
        <v>0</v>
      </c>
      <c r="AJ1052" s="374">
        <v>0</v>
      </c>
      <c r="AK1052" s="374">
        <v>0</v>
      </c>
      <c r="AL1052" s="374">
        <v>0</v>
      </c>
      <c r="AM1052" s="226">
        <v>0</v>
      </c>
      <c r="AN1052" s="226">
        <v>0</v>
      </c>
      <c r="AO1052" s="226">
        <v>0</v>
      </c>
      <c r="AP1052" s="226">
        <v>0</v>
      </c>
      <c r="AQ1052" s="227">
        <v>5</v>
      </c>
      <c r="AR1052" s="227">
        <v>5</v>
      </c>
      <c r="AS1052" s="227">
        <v>5</v>
      </c>
      <c r="AT1052" s="227">
        <v>5</v>
      </c>
      <c r="AU1052" s="226">
        <v>0</v>
      </c>
      <c r="AV1052" s="226">
        <v>0</v>
      </c>
      <c r="AW1052" s="226">
        <v>0</v>
      </c>
      <c r="AX1052" s="226">
        <v>0</v>
      </c>
      <c r="AY1052" s="227">
        <v>4</v>
      </c>
      <c r="AZ1052" s="227">
        <v>4</v>
      </c>
      <c r="BA1052" s="227">
        <v>4</v>
      </c>
      <c r="BB1052" s="227">
        <v>4</v>
      </c>
      <c r="BC1052" s="226">
        <f t="shared" si="433"/>
        <v>0</v>
      </c>
      <c r="BD1052" s="226">
        <f t="shared" si="433"/>
        <v>0</v>
      </c>
      <c r="BE1052" s="226">
        <f t="shared" si="433"/>
        <v>0</v>
      </c>
      <c r="BF1052" s="226">
        <f t="shared" si="431"/>
        <v>0</v>
      </c>
      <c r="BG1052" s="218">
        <f t="shared" si="431"/>
        <v>1</v>
      </c>
      <c r="BH1052" s="218">
        <f t="shared" si="431"/>
        <v>0</v>
      </c>
      <c r="BI1052" s="218">
        <f t="shared" si="431"/>
        <v>0</v>
      </c>
      <c r="BJ1052" s="218">
        <f t="shared" si="418"/>
        <v>0</v>
      </c>
      <c r="BK1052" s="226">
        <f t="shared" si="439"/>
        <v>0</v>
      </c>
      <c r="BL1052" s="226">
        <f t="shared" si="439"/>
        <v>0</v>
      </c>
      <c r="BM1052" s="226">
        <f t="shared" si="439"/>
        <v>0</v>
      </c>
      <c r="BN1052" s="226">
        <f t="shared" si="439"/>
        <v>0</v>
      </c>
      <c r="BO1052" s="227">
        <f t="shared" si="439"/>
        <v>0</v>
      </c>
      <c r="BP1052" s="227">
        <f t="shared" si="439"/>
        <v>1</v>
      </c>
      <c r="BQ1052" s="227">
        <f t="shared" si="439"/>
        <v>1</v>
      </c>
      <c r="BR1052" s="227">
        <f t="shared" si="439"/>
        <v>1</v>
      </c>
      <c r="BS1052" s="226">
        <v>0</v>
      </c>
      <c r="BT1052" s="226">
        <v>0</v>
      </c>
      <c r="BU1052" s="226">
        <v>0</v>
      </c>
      <c r="BV1052" s="226">
        <v>0</v>
      </c>
      <c r="BW1052" s="227">
        <v>0</v>
      </c>
      <c r="BX1052" s="227">
        <v>1</v>
      </c>
      <c r="BY1052" s="227">
        <v>1</v>
      </c>
      <c r="BZ1052" s="227">
        <v>1</v>
      </c>
      <c r="CA1052" s="226">
        <v>0</v>
      </c>
      <c r="CB1052" s="226">
        <f>IFERROR(VLOOKUP($G1052,[12]ITEM!$B$2:$AC$939,26,0),0)</f>
        <v>0</v>
      </c>
      <c r="CC1052" s="226">
        <f>IFERROR(VLOOKUP($G1052,[12]ITEM!$B$2:$AC$939,27,0),0)</f>
        <v>0</v>
      </c>
      <c r="CD1052" s="226">
        <f>IFERROR(VLOOKUP($G1052,[12]ITEM!$B$2:$AC$939,28,0),0)</f>
        <v>0</v>
      </c>
      <c r="CE1052" s="227">
        <v>0</v>
      </c>
      <c r="CF1052" s="227">
        <v>0</v>
      </c>
      <c r="CG1052" s="227">
        <v>0</v>
      </c>
      <c r="CH1052" s="227">
        <v>0</v>
      </c>
      <c r="CI1052" s="375"/>
      <c r="CJ1052" s="226">
        <f t="shared" si="419"/>
        <v>0</v>
      </c>
      <c r="CK1052" s="226">
        <f t="shared" si="419"/>
        <v>0</v>
      </c>
      <c r="CL1052" s="226">
        <f t="shared" si="419"/>
        <v>0</v>
      </c>
      <c r="CM1052" s="226">
        <f t="shared" si="419"/>
        <v>0</v>
      </c>
      <c r="CN1052" s="227">
        <f t="shared" si="419"/>
        <v>1</v>
      </c>
      <c r="CO1052" s="227">
        <f t="shared" si="419"/>
        <v>1.0938136736545594</v>
      </c>
      <c r="CP1052" s="227">
        <f t="shared" si="419"/>
        <v>1.1046955585288101</v>
      </c>
      <c r="CQ1052" s="227">
        <f t="shared" si="419"/>
        <v>1.1306725977546586</v>
      </c>
      <c r="CR1052" s="226">
        <v>0</v>
      </c>
      <c r="CS1052" s="226"/>
      <c r="CT1052" s="226"/>
      <c r="CU1052" s="226"/>
      <c r="CV1052" s="227">
        <f t="shared" si="422"/>
        <v>1</v>
      </c>
      <c r="CW1052" s="227">
        <f>CV1052*(1+('[13]GROWTH (YoY)'!AR1052/100))</f>
        <v>1.0938136736545594</v>
      </c>
      <c r="CX1052" s="227">
        <f>CW1052*(1+('[13]GROWTH (YoY)'!AS1052/100))</f>
        <v>1.1046955585288101</v>
      </c>
      <c r="CY1052" s="227">
        <f>CX1052*(1+('[13]GROWTH (YoY)'!AT1052/100))</f>
        <v>1.1306725977546586</v>
      </c>
      <c r="CZ1052" s="226">
        <v>0</v>
      </c>
      <c r="DA1052" s="226">
        <v>0</v>
      </c>
      <c r="DB1052" s="226">
        <v>0</v>
      </c>
      <c r="DC1052" s="226">
        <v>0</v>
      </c>
      <c r="DD1052" s="227">
        <v>0</v>
      </c>
      <c r="DE1052" s="227">
        <v>0</v>
      </c>
      <c r="DF1052" s="227">
        <v>0</v>
      </c>
      <c r="DG1052" s="227">
        <v>0</v>
      </c>
      <c r="DH1052" s="226">
        <v>0</v>
      </c>
      <c r="DI1052" s="226">
        <v>0</v>
      </c>
      <c r="DJ1052" s="226">
        <v>0</v>
      </c>
      <c r="DK1052" s="226">
        <v>0</v>
      </c>
      <c r="DL1052" s="227">
        <v>0</v>
      </c>
      <c r="DM1052" s="227">
        <v>0</v>
      </c>
      <c r="DN1052" s="227">
        <v>0</v>
      </c>
      <c r="DO1052" s="227">
        <v>0</v>
      </c>
      <c r="DP1052" s="376">
        <f t="shared" si="417"/>
        <v>0</v>
      </c>
      <c r="DQ1052" s="226">
        <f t="shared" si="417"/>
        <v>0</v>
      </c>
      <c r="DR1052" s="226">
        <f t="shared" si="417"/>
        <v>0</v>
      </c>
      <c r="DS1052" s="226">
        <f t="shared" si="432"/>
        <v>0</v>
      </c>
      <c r="DT1052" s="227">
        <f t="shared" si="432"/>
        <v>0</v>
      </c>
      <c r="DU1052" s="227">
        <f t="shared" si="432"/>
        <v>-1.0938136736545594</v>
      </c>
      <c r="DV1052" s="227">
        <f t="shared" si="432"/>
        <v>-1.1046955585288101</v>
      </c>
      <c r="DW1052" s="227">
        <f t="shared" si="432"/>
        <v>-1.1306725977546586</v>
      </c>
      <c r="DX1052" s="377">
        <f t="shared" si="421"/>
        <v>0</v>
      </c>
      <c r="DY1052" s="377">
        <f t="shared" si="421"/>
        <v>0</v>
      </c>
      <c r="DZ1052" s="377">
        <f t="shared" si="421"/>
        <v>0</v>
      </c>
      <c r="EA1052" s="377">
        <f t="shared" si="421"/>
        <v>0</v>
      </c>
      <c r="EB1052" s="378">
        <f t="shared" si="421"/>
        <v>0.5</v>
      </c>
      <c r="EC1052" s="378">
        <f t="shared" si="420"/>
        <v>0.5</v>
      </c>
      <c r="ED1052" s="378">
        <f t="shared" si="420"/>
        <v>0.5</v>
      </c>
      <c r="EE1052" s="378">
        <f t="shared" si="420"/>
        <v>0.5</v>
      </c>
      <c r="EG1052" s="226">
        <v>0</v>
      </c>
      <c r="EH1052" s="226">
        <v>0</v>
      </c>
      <c r="EI1052" s="226">
        <v>0</v>
      </c>
      <c r="EJ1052" s="226">
        <v>0</v>
      </c>
      <c r="EK1052" s="226">
        <v>0</v>
      </c>
      <c r="EL1052" s="226">
        <v>0</v>
      </c>
      <c r="EM1052" s="226">
        <v>0</v>
      </c>
      <c r="EN1052" s="379">
        <f t="shared" si="426"/>
        <v>0</v>
      </c>
      <c r="EO1052" s="226">
        <f t="shared" si="427"/>
        <v>0</v>
      </c>
      <c r="EP1052" s="379">
        <f t="shared" si="428"/>
        <v>0</v>
      </c>
      <c r="EQ1052" s="226">
        <f t="shared" si="429"/>
        <v>0</v>
      </c>
      <c r="ER1052" s="226">
        <f t="shared" si="430"/>
        <v>0</v>
      </c>
      <c r="ES1052" s="292"/>
      <c r="ET1052" s="227">
        <v>0</v>
      </c>
      <c r="EU1052" s="227">
        <v>0</v>
      </c>
      <c r="EV1052" s="227">
        <v>0</v>
      </c>
      <c r="EW1052" s="227">
        <v>4</v>
      </c>
      <c r="EX1052" s="227">
        <v>0</v>
      </c>
      <c r="EY1052" s="227">
        <v>0</v>
      </c>
      <c r="EZ1052" s="227">
        <v>0</v>
      </c>
      <c r="FA1052" s="380">
        <f t="shared" si="434"/>
        <v>0</v>
      </c>
      <c r="FB1052" s="228">
        <f t="shared" si="435"/>
        <v>0</v>
      </c>
      <c r="FC1052" s="380">
        <f t="shared" si="436"/>
        <v>0</v>
      </c>
      <c r="FD1052" s="227">
        <f t="shared" si="437"/>
        <v>0</v>
      </c>
      <c r="FE1052" s="227">
        <f t="shared" si="438"/>
        <v>0</v>
      </c>
      <c r="FF1052" s="227">
        <v>5</v>
      </c>
      <c r="FG1052" s="228">
        <f t="shared" si="423"/>
        <v>40</v>
      </c>
      <c r="FH1052" s="227">
        <v>2</v>
      </c>
      <c r="FI1052" s="227">
        <v>5</v>
      </c>
      <c r="FJ1052" s="227">
        <v>0</v>
      </c>
      <c r="FK1052" s="227">
        <f t="shared" si="424"/>
        <v>3</v>
      </c>
      <c r="FL1052" s="227">
        <v>1</v>
      </c>
      <c r="FM1052" s="227">
        <f t="shared" si="425"/>
        <v>2</v>
      </c>
      <c r="FZ1052" s="229"/>
      <c r="GA1052" s="229"/>
      <c r="GB1052" s="229"/>
      <c r="GC1052" s="229"/>
      <c r="GD1052" s="229"/>
    </row>
    <row r="1053" spans="1:186" s="368" customFormat="1">
      <c r="A1053" s="287" t="s">
        <v>2478</v>
      </c>
      <c r="B1053" s="369" t="s">
        <v>2479</v>
      </c>
      <c r="C1053" s="287" t="s">
        <v>2528</v>
      </c>
      <c r="D1053" s="287" t="s">
        <v>3125</v>
      </c>
      <c r="E1053" s="369" t="s">
        <v>2529</v>
      </c>
      <c r="F1053" s="287">
        <v>1050</v>
      </c>
      <c r="G1053" s="392" t="s">
        <v>2536</v>
      </c>
      <c r="H1053" s="392" t="s">
        <v>2537</v>
      </c>
      <c r="I1053" s="393" t="s">
        <v>2484</v>
      </c>
      <c r="J1053" s="392" t="s">
        <v>2485</v>
      </c>
      <c r="K1053" s="393" t="s">
        <v>1178</v>
      </c>
      <c r="L1053" s="392" t="s">
        <v>2485</v>
      </c>
      <c r="M1053" s="392" t="s">
        <v>3124</v>
      </c>
      <c r="N1053" s="372">
        <v>1</v>
      </c>
      <c r="O1053" s="373">
        <v>231</v>
      </c>
      <c r="P1053" s="373">
        <v>301</v>
      </c>
      <c r="Q1053" s="373">
        <v>319</v>
      </c>
      <c r="R1053" s="373">
        <v>337</v>
      </c>
      <c r="S1053" s="374">
        <v>349</v>
      </c>
      <c r="T1053" s="374">
        <v>370</v>
      </c>
      <c r="U1053" s="374">
        <v>391</v>
      </c>
      <c r="V1053" s="374">
        <v>410</v>
      </c>
      <c r="W1053" s="373">
        <v>94</v>
      </c>
      <c r="X1053" s="373">
        <v>105</v>
      </c>
      <c r="Y1053" s="373">
        <v>112</v>
      </c>
      <c r="Z1053" s="373">
        <v>119</v>
      </c>
      <c r="AA1053" s="374">
        <v>132</v>
      </c>
      <c r="AB1053" s="374">
        <v>145</v>
      </c>
      <c r="AC1053" s="374">
        <v>154</v>
      </c>
      <c r="AD1053" s="374">
        <v>154</v>
      </c>
      <c r="AE1053" s="373">
        <v>3</v>
      </c>
      <c r="AF1053" s="373">
        <v>3</v>
      </c>
      <c r="AG1053" s="373">
        <v>3</v>
      </c>
      <c r="AH1053" s="373">
        <v>3</v>
      </c>
      <c r="AI1053" s="374">
        <v>4</v>
      </c>
      <c r="AJ1053" s="374">
        <v>3</v>
      </c>
      <c r="AK1053" s="374">
        <v>3</v>
      </c>
      <c r="AL1053" s="374">
        <v>4</v>
      </c>
      <c r="AM1053" s="226">
        <v>137</v>
      </c>
      <c r="AN1053" s="226">
        <v>196</v>
      </c>
      <c r="AO1053" s="226">
        <v>207</v>
      </c>
      <c r="AP1053" s="226">
        <v>218</v>
      </c>
      <c r="AQ1053" s="227">
        <v>217</v>
      </c>
      <c r="AR1053" s="227">
        <v>225</v>
      </c>
      <c r="AS1053" s="227">
        <v>238</v>
      </c>
      <c r="AT1053" s="227">
        <v>256</v>
      </c>
      <c r="AU1053" s="226">
        <v>88</v>
      </c>
      <c r="AV1053" s="226">
        <v>134</v>
      </c>
      <c r="AW1053" s="226">
        <v>138</v>
      </c>
      <c r="AX1053" s="226">
        <v>142</v>
      </c>
      <c r="AY1053" s="227">
        <v>193</v>
      </c>
      <c r="AZ1053" s="227">
        <v>151</v>
      </c>
      <c r="BA1053" s="227">
        <v>155</v>
      </c>
      <c r="BB1053" s="227">
        <v>167</v>
      </c>
      <c r="BC1053" s="226">
        <f t="shared" si="433"/>
        <v>49</v>
      </c>
      <c r="BD1053" s="226">
        <f t="shared" si="433"/>
        <v>62</v>
      </c>
      <c r="BE1053" s="226">
        <f t="shared" si="433"/>
        <v>68</v>
      </c>
      <c r="BF1053" s="226">
        <f t="shared" si="431"/>
        <v>75</v>
      </c>
      <c r="BG1053" s="218">
        <f t="shared" si="431"/>
        <v>22</v>
      </c>
      <c r="BH1053" s="218">
        <f t="shared" si="431"/>
        <v>72</v>
      </c>
      <c r="BI1053" s="218">
        <f t="shared" si="431"/>
        <v>80</v>
      </c>
      <c r="BJ1053" s="218">
        <f t="shared" si="418"/>
        <v>87</v>
      </c>
      <c r="BK1053" s="226">
        <f t="shared" si="439"/>
        <v>0</v>
      </c>
      <c r="BL1053" s="226">
        <f t="shared" si="439"/>
        <v>0</v>
      </c>
      <c r="BM1053" s="226">
        <f t="shared" si="439"/>
        <v>1</v>
      </c>
      <c r="BN1053" s="226">
        <f t="shared" si="439"/>
        <v>1</v>
      </c>
      <c r="BO1053" s="227">
        <f t="shared" si="439"/>
        <v>2</v>
      </c>
      <c r="BP1053" s="227">
        <f t="shared" si="439"/>
        <v>2</v>
      </c>
      <c r="BQ1053" s="227">
        <f t="shared" si="439"/>
        <v>3</v>
      </c>
      <c r="BR1053" s="227">
        <f t="shared" si="439"/>
        <v>2</v>
      </c>
      <c r="BS1053" s="226">
        <v>0</v>
      </c>
      <c r="BT1053" s="226">
        <v>0</v>
      </c>
      <c r="BU1053" s="226">
        <v>1</v>
      </c>
      <c r="BV1053" s="226">
        <v>1</v>
      </c>
      <c r="BW1053" s="227">
        <v>2</v>
      </c>
      <c r="BX1053" s="227">
        <v>2</v>
      </c>
      <c r="BY1053" s="227">
        <v>3</v>
      </c>
      <c r="BZ1053" s="227">
        <v>2</v>
      </c>
      <c r="CA1053" s="226">
        <v>0</v>
      </c>
      <c r="CB1053" s="226">
        <f>IFERROR(VLOOKUP($G1053,[12]ITEM!$B$2:$AC$939,26,0),0)</f>
        <v>0</v>
      </c>
      <c r="CC1053" s="226">
        <f>IFERROR(VLOOKUP($G1053,[12]ITEM!$B$2:$AC$939,27,0),0)</f>
        <v>0</v>
      </c>
      <c r="CD1053" s="226">
        <f>IFERROR(VLOOKUP($G1053,[12]ITEM!$B$2:$AC$939,28,0),0)</f>
        <v>0</v>
      </c>
      <c r="CE1053" s="227">
        <v>0</v>
      </c>
      <c r="CF1053" s="227">
        <v>0</v>
      </c>
      <c r="CG1053" s="227">
        <v>0</v>
      </c>
      <c r="CH1053" s="227">
        <v>0</v>
      </c>
      <c r="CI1053" s="375"/>
      <c r="CJ1053" s="226">
        <f t="shared" si="419"/>
        <v>49</v>
      </c>
      <c r="CK1053" s="226">
        <f t="shared" si="419"/>
        <v>71</v>
      </c>
      <c r="CL1053" s="226">
        <f t="shared" si="419"/>
        <v>75</v>
      </c>
      <c r="CM1053" s="226">
        <f t="shared" si="419"/>
        <v>79</v>
      </c>
      <c r="CN1053" s="227">
        <f t="shared" si="419"/>
        <v>22</v>
      </c>
      <c r="CO1053" s="227">
        <f t="shared" si="419"/>
        <v>12.298419593615435</v>
      </c>
      <c r="CP1053" s="227">
        <f t="shared" si="419"/>
        <v>12.769241104661461</v>
      </c>
      <c r="CQ1053" s="227">
        <f t="shared" si="419"/>
        <v>6.0129245664751707</v>
      </c>
      <c r="CR1053" s="226">
        <v>24</v>
      </c>
      <c r="CS1053" s="226">
        <v>34</v>
      </c>
      <c r="CT1053" s="226">
        <v>35</v>
      </c>
      <c r="CU1053" s="226">
        <v>38</v>
      </c>
      <c r="CV1053" s="227">
        <f t="shared" si="422"/>
        <v>-45</v>
      </c>
      <c r="CW1053" s="227">
        <f>CV1053*(1+('[13]GROWTH (YoY)'!AR1053/100))</f>
        <v>-46.701580406384565</v>
      </c>
      <c r="CX1053" s="227">
        <f>CW1053*(1+('[13]GROWTH (YoY)'!AS1053/100))</f>
        <v>-49.230758895338539</v>
      </c>
      <c r="CY1053" s="227">
        <f>CX1053*(1+('[13]GROWTH (YoY)'!AT1053/100))</f>
        <v>-52.987075433524829</v>
      </c>
      <c r="CZ1053" s="226">
        <v>19</v>
      </c>
      <c r="DA1053" s="226">
        <v>26</v>
      </c>
      <c r="DB1053" s="226">
        <v>28</v>
      </c>
      <c r="DC1053" s="226">
        <v>28</v>
      </c>
      <c r="DD1053" s="227">
        <v>56</v>
      </c>
      <c r="DE1053" s="227">
        <v>48</v>
      </c>
      <c r="DF1053" s="227">
        <v>50</v>
      </c>
      <c r="DG1053" s="227">
        <v>47</v>
      </c>
      <c r="DH1053" s="226">
        <v>6</v>
      </c>
      <c r="DI1053" s="226">
        <v>11</v>
      </c>
      <c r="DJ1053" s="226">
        <v>12</v>
      </c>
      <c r="DK1053" s="226">
        <v>13</v>
      </c>
      <c r="DL1053" s="227">
        <v>11</v>
      </c>
      <c r="DM1053" s="227">
        <v>11</v>
      </c>
      <c r="DN1053" s="227">
        <v>12</v>
      </c>
      <c r="DO1053" s="227">
        <v>12</v>
      </c>
      <c r="DP1053" s="376">
        <f t="shared" si="417"/>
        <v>0</v>
      </c>
      <c r="DQ1053" s="226">
        <f t="shared" si="417"/>
        <v>-9</v>
      </c>
      <c r="DR1053" s="226">
        <f t="shared" si="417"/>
        <v>-7</v>
      </c>
      <c r="DS1053" s="226">
        <f t="shared" si="432"/>
        <v>-4</v>
      </c>
      <c r="DT1053" s="227">
        <f t="shared" si="432"/>
        <v>0</v>
      </c>
      <c r="DU1053" s="227">
        <f t="shared" si="432"/>
        <v>59.701580406384565</v>
      </c>
      <c r="DV1053" s="227">
        <f t="shared" si="432"/>
        <v>67.230758895338539</v>
      </c>
      <c r="DW1053" s="227">
        <f t="shared" si="432"/>
        <v>80.987075433524836</v>
      </c>
      <c r="DX1053" s="377">
        <f t="shared" si="421"/>
        <v>0.40692640692640691</v>
      </c>
      <c r="DY1053" s="377">
        <f t="shared" si="421"/>
        <v>0.34883720930232559</v>
      </c>
      <c r="DZ1053" s="377">
        <f t="shared" si="421"/>
        <v>0.35109717868338558</v>
      </c>
      <c r="EA1053" s="377">
        <f t="shared" si="421"/>
        <v>0.35311572700296734</v>
      </c>
      <c r="EB1053" s="378">
        <f t="shared" si="421"/>
        <v>0.37822349570200575</v>
      </c>
      <c r="EC1053" s="378">
        <f t="shared" si="420"/>
        <v>0.39189189189189189</v>
      </c>
      <c r="ED1053" s="378">
        <f t="shared" si="420"/>
        <v>0.39386189258312021</v>
      </c>
      <c r="EE1053" s="378">
        <f t="shared" si="420"/>
        <v>0.37560975609756098</v>
      </c>
      <c r="EG1053" s="226">
        <v>231</v>
      </c>
      <c r="EH1053" s="226">
        <v>94</v>
      </c>
      <c r="EI1053" s="226">
        <v>137</v>
      </c>
      <c r="EJ1053" s="226">
        <v>88</v>
      </c>
      <c r="EK1053" s="226">
        <v>44</v>
      </c>
      <c r="EL1053" s="226">
        <v>10197</v>
      </c>
      <c r="EM1053" s="226">
        <v>7806</v>
      </c>
      <c r="EN1053" s="379">
        <f t="shared" si="426"/>
        <v>0.40692640692640691</v>
      </c>
      <c r="EO1053" s="226">
        <f t="shared" si="427"/>
        <v>64.233576642335763</v>
      </c>
      <c r="EP1053" s="379">
        <f t="shared" si="428"/>
        <v>0.19047619047619047</v>
      </c>
      <c r="EQ1053" s="226">
        <f t="shared" si="429"/>
        <v>4314.9946062567424</v>
      </c>
      <c r="ER1053" s="226">
        <f t="shared" si="430"/>
        <v>939.44828764198473</v>
      </c>
      <c r="ES1053" s="292"/>
      <c r="ET1053" s="227">
        <v>421</v>
      </c>
      <c r="EU1053" s="227">
        <v>168</v>
      </c>
      <c r="EV1053" s="227">
        <v>254</v>
      </c>
      <c r="EW1053" s="227">
        <v>225</v>
      </c>
      <c r="EX1053" s="227">
        <v>110</v>
      </c>
      <c r="EY1053" s="227">
        <v>16394</v>
      </c>
      <c r="EZ1053" s="227">
        <v>12996</v>
      </c>
      <c r="FA1053" s="380">
        <f t="shared" si="434"/>
        <v>0.39904988123515439</v>
      </c>
      <c r="FB1053" s="228">
        <f t="shared" si="435"/>
        <v>88.582677165354326</v>
      </c>
      <c r="FC1053" s="380">
        <f t="shared" si="436"/>
        <v>0.26128266033254155</v>
      </c>
      <c r="FD1053" s="227">
        <f t="shared" si="437"/>
        <v>6709.7718677564962</v>
      </c>
      <c r="FE1053" s="227">
        <f t="shared" si="438"/>
        <v>1442.7516158818098</v>
      </c>
      <c r="FF1053" s="227">
        <v>289</v>
      </c>
      <c r="FG1053" s="228">
        <f t="shared" si="423"/>
        <v>68.512110726643598</v>
      </c>
      <c r="FH1053" s="227">
        <v>198</v>
      </c>
      <c r="FI1053" s="227">
        <v>289</v>
      </c>
      <c r="FJ1053" s="227">
        <v>6</v>
      </c>
      <c r="FK1053" s="227">
        <f t="shared" si="424"/>
        <v>85</v>
      </c>
      <c r="FL1053" s="227">
        <v>25</v>
      </c>
      <c r="FM1053" s="227">
        <f t="shared" si="425"/>
        <v>60</v>
      </c>
      <c r="FZ1053" s="229"/>
      <c r="GA1053" s="229"/>
      <c r="GB1053" s="229"/>
      <c r="GC1053" s="229"/>
      <c r="GD1053" s="229"/>
    </row>
    <row r="1054" spans="1:186" s="368" customFormat="1">
      <c r="A1054" s="287" t="s">
        <v>2478</v>
      </c>
      <c r="B1054" s="369" t="s">
        <v>2479</v>
      </c>
      <c r="C1054" s="287" t="s">
        <v>2528</v>
      </c>
      <c r="D1054" s="287" t="s">
        <v>3125</v>
      </c>
      <c r="E1054" s="369" t="s">
        <v>2529</v>
      </c>
      <c r="F1054" s="287">
        <v>1051</v>
      </c>
      <c r="G1054" s="392" t="s">
        <v>2538</v>
      </c>
      <c r="H1054" s="392" t="s">
        <v>2539</v>
      </c>
      <c r="I1054" s="393" t="s">
        <v>2484</v>
      </c>
      <c r="J1054" s="392" t="s">
        <v>2485</v>
      </c>
      <c r="K1054" s="393" t="s">
        <v>1178</v>
      </c>
      <c r="L1054" s="392" t="s">
        <v>2485</v>
      </c>
      <c r="M1054" s="392" t="s">
        <v>3124</v>
      </c>
      <c r="N1054" s="372">
        <v>1</v>
      </c>
      <c r="O1054" s="373">
        <v>50</v>
      </c>
      <c r="P1054" s="373">
        <v>55</v>
      </c>
      <c r="Q1054" s="373">
        <v>59</v>
      </c>
      <c r="R1054" s="373">
        <v>62</v>
      </c>
      <c r="S1054" s="374">
        <v>64</v>
      </c>
      <c r="T1054" s="374">
        <v>68</v>
      </c>
      <c r="U1054" s="374">
        <v>72</v>
      </c>
      <c r="V1054" s="374">
        <v>77</v>
      </c>
      <c r="W1054" s="373">
        <v>38</v>
      </c>
      <c r="X1054" s="373">
        <v>39</v>
      </c>
      <c r="Y1054" s="373">
        <v>42</v>
      </c>
      <c r="Z1054" s="373">
        <v>45</v>
      </c>
      <c r="AA1054" s="374">
        <v>38</v>
      </c>
      <c r="AB1054" s="374">
        <v>41</v>
      </c>
      <c r="AC1054" s="374">
        <v>36</v>
      </c>
      <c r="AD1054" s="374">
        <v>57</v>
      </c>
      <c r="AE1054" s="373">
        <v>0</v>
      </c>
      <c r="AF1054" s="373">
        <v>0</v>
      </c>
      <c r="AG1054" s="373">
        <v>0</v>
      </c>
      <c r="AH1054" s="373">
        <v>0</v>
      </c>
      <c r="AI1054" s="374">
        <v>0</v>
      </c>
      <c r="AJ1054" s="374">
        <v>0</v>
      </c>
      <c r="AK1054" s="374">
        <v>1</v>
      </c>
      <c r="AL1054" s="374">
        <v>0</v>
      </c>
      <c r="AM1054" s="226">
        <v>12</v>
      </c>
      <c r="AN1054" s="226">
        <v>16</v>
      </c>
      <c r="AO1054" s="226">
        <v>17</v>
      </c>
      <c r="AP1054" s="226">
        <v>18</v>
      </c>
      <c r="AQ1054" s="227">
        <v>26</v>
      </c>
      <c r="AR1054" s="227">
        <v>27</v>
      </c>
      <c r="AS1054" s="227">
        <v>36</v>
      </c>
      <c r="AT1054" s="227">
        <v>20</v>
      </c>
      <c r="AU1054" s="226">
        <v>0</v>
      </c>
      <c r="AV1054" s="226">
        <v>0</v>
      </c>
      <c r="AW1054" s="226">
        <v>0</v>
      </c>
      <c r="AX1054" s="226">
        <v>0</v>
      </c>
      <c r="AY1054" s="227">
        <v>9</v>
      </c>
      <c r="AZ1054" s="227">
        <v>9</v>
      </c>
      <c r="BA1054" s="227">
        <v>11</v>
      </c>
      <c r="BB1054" s="227">
        <v>6</v>
      </c>
      <c r="BC1054" s="226">
        <f t="shared" si="433"/>
        <v>10</v>
      </c>
      <c r="BD1054" s="226">
        <f t="shared" si="433"/>
        <v>14</v>
      </c>
      <c r="BE1054" s="226">
        <f t="shared" si="433"/>
        <v>14</v>
      </c>
      <c r="BF1054" s="226">
        <f t="shared" si="431"/>
        <v>14</v>
      </c>
      <c r="BG1054" s="218">
        <f t="shared" si="431"/>
        <v>16</v>
      </c>
      <c r="BH1054" s="218">
        <f t="shared" si="431"/>
        <v>16</v>
      </c>
      <c r="BI1054" s="218">
        <f t="shared" si="431"/>
        <v>22</v>
      </c>
      <c r="BJ1054" s="218">
        <f t="shared" si="418"/>
        <v>12</v>
      </c>
      <c r="BK1054" s="226">
        <f t="shared" si="439"/>
        <v>2</v>
      </c>
      <c r="BL1054" s="226">
        <f t="shared" si="439"/>
        <v>2</v>
      </c>
      <c r="BM1054" s="226">
        <f t="shared" si="439"/>
        <v>3</v>
      </c>
      <c r="BN1054" s="226">
        <f t="shared" si="439"/>
        <v>4</v>
      </c>
      <c r="BO1054" s="227">
        <f t="shared" si="439"/>
        <v>1</v>
      </c>
      <c r="BP1054" s="227">
        <f t="shared" si="439"/>
        <v>2</v>
      </c>
      <c r="BQ1054" s="227">
        <f t="shared" si="439"/>
        <v>3</v>
      </c>
      <c r="BR1054" s="227">
        <f t="shared" si="439"/>
        <v>2</v>
      </c>
      <c r="BS1054" s="226">
        <v>2</v>
      </c>
      <c r="BT1054" s="226">
        <v>2</v>
      </c>
      <c r="BU1054" s="226">
        <v>3</v>
      </c>
      <c r="BV1054" s="226">
        <v>4</v>
      </c>
      <c r="BW1054" s="227">
        <v>1</v>
      </c>
      <c r="BX1054" s="227">
        <v>2</v>
      </c>
      <c r="BY1054" s="227">
        <v>3</v>
      </c>
      <c r="BZ1054" s="227">
        <v>2</v>
      </c>
      <c r="CA1054" s="226">
        <v>0</v>
      </c>
      <c r="CB1054" s="226">
        <f>IFERROR(VLOOKUP($G1054,[12]ITEM!$B$2:$AC$939,26,0),0)</f>
        <v>0</v>
      </c>
      <c r="CC1054" s="226">
        <f>IFERROR(VLOOKUP($G1054,[12]ITEM!$B$2:$AC$939,27,0),0)</f>
        <v>0</v>
      </c>
      <c r="CD1054" s="226">
        <f>IFERROR(VLOOKUP($G1054,[12]ITEM!$B$2:$AC$939,28,0),0)</f>
        <v>0</v>
      </c>
      <c r="CE1054" s="227">
        <v>0</v>
      </c>
      <c r="CF1054" s="227">
        <v>0</v>
      </c>
      <c r="CG1054" s="227">
        <v>0</v>
      </c>
      <c r="CH1054" s="227">
        <v>0</v>
      </c>
      <c r="CI1054" s="375"/>
      <c r="CJ1054" s="226">
        <f t="shared" si="419"/>
        <v>10</v>
      </c>
      <c r="CK1054" s="226">
        <f t="shared" si="419"/>
        <v>13</v>
      </c>
      <c r="CL1054" s="226">
        <f t="shared" si="419"/>
        <v>20</v>
      </c>
      <c r="CM1054" s="226">
        <f t="shared" si="419"/>
        <v>23</v>
      </c>
      <c r="CN1054" s="227">
        <f t="shared" si="419"/>
        <v>16</v>
      </c>
      <c r="CO1054" s="227">
        <f t="shared" si="419"/>
        <v>21.042447747526346</v>
      </c>
      <c r="CP1054" s="227">
        <f t="shared" si="419"/>
        <v>26.598038997077232</v>
      </c>
      <c r="CQ1054" s="227">
        <f t="shared" si="419"/>
        <v>22.300045561495025</v>
      </c>
      <c r="CR1054" s="226">
        <v>3</v>
      </c>
      <c r="CS1054" s="226">
        <v>4</v>
      </c>
      <c r="CT1054" s="226">
        <v>5</v>
      </c>
      <c r="CU1054" s="226">
        <v>5</v>
      </c>
      <c r="CV1054" s="227">
        <f t="shared" si="422"/>
        <v>7</v>
      </c>
      <c r="CW1054" s="227">
        <f>CV1054*(1+('[13]GROWTH (YoY)'!AR1054/100))</f>
        <v>7.0424477475263449</v>
      </c>
      <c r="CX1054" s="227">
        <f>CW1054*(1+('[13]GROWTH (YoY)'!AS1054/100))</f>
        <v>9.598038997077234</v>
      </c>
      <c r="CY1054" s="227">
        <f>CX1054*(1+('[13]GROWTH (YoY)'!AT1054/100))</f>
        <v>5.3000455614950237</v>
      </c>
      <c r="CZ1054" s="226">
        <v>0</v>
      </c>
      <c r="DA1054" s="226">
        <v>0</v>
      </c>
      <c r="DB1054" s="226">
        <v>0</v>
      </c>
      <c r="DC1054" s="226">
        <v>0</v>
      </c>
      <c r="DD1054" s="227">
        <v>0</v>
      </c>
      <c r="DE1054" s="227">
        <v>0</v>
      </c>
      <c r="DF1054" s="227">
        <v>0</v>
      </c>
      <c r="DG1054" s="227">
        <v>0</v>
      </c>
      <c r="DH1054" s="226">
        <v>7</v>
      </c>
      <c r="DI1054" s="226">
        <v>9</v>
      </c>
      <c r="DJ1054" s="226">
        <v>15</v>
      </c>
      <c r="DK1054" s="226">
        <v>18</v>
      </c>
      <c r="DL1054" s="227">
        <v>9</v>
      </c>
      <c r="DM1054" s="227">
        <v>14</v>
      </c>
      <c r="DN1054" s="227">
        <v>17</v>
      </c>
      <c r="DO1054" s="227">
        <v>17</v>
      </c>
      <c r="DP1054" s="376">
        <f t="shared" si="417"/>
        <v>0</v>
      </c>
      <c r="DQ1054" s="226">
        <f t="shared" si="417"/>
        <v>1</v>
      </c>
      <c r="DR1054" s="226">
        <f t="shared" si="417"/>
        <v>-6</v>
      </c>
      <c r="DS1054" s="226">
        <f t="shared" si="432"/>
        <v>-9</v>
      </c>
      <c r="DT1054" s="227">
        <f t="shared" si="432"/>
        <v>0</v>
      </c>
      <c r="DU1054" s="227">
        <f t="shared" si="432"/>
        <v>-5.0424477475263458</v>
      </c>
      <c r="DV1054" s="227">
        <f t="shared" si="432"/>
        <v>-4.5980389970772322</v>
      </c>
      <c r="DW1054" s="227">
        <f t="shared" si="432"/>
        <v>-10.300045561495025</v>
      </c>
      <c r="DX1054" s="377">
        <f t="shared" si="421"/>
        <v>0.76</v>
      </c>
      <c r="DY1054" s="377">
        <f t="shared" si="421"/>
        <v>0.70909090909090911</v>
      </c>
      <c r="DZ1054" s="377">
        <f t="shared" si="421"/>
        <v>0.71186440677966101</v>
      </c>
      <c r="EA1054" s="377">
        <f t="shared" si="421"/>
        <v>0.72580645161290325</v>
      </c>
      <c r="EB1054" s="378">
        <f t="shared" si="421"/>
        <v>0.59375</v>
      </c>
      <c r="EC1054" s="378">
        <f t="shared" si="420"/>
        <v>0.6029411764705882</v>
      </c>
      <c r="ED1054" s="378">
        <f t="shared" si="420"/>
        <v>0.5</v>
      </c>
      <c r="EE1054" s="378">
        <f t="shared" si="420"/>
        <v>0.74025974025974028</v>
      </c>
      <c r="EG1054" s="226">
        <v>0</v>
      </c>
      <c r="EH1054" s="226">
        <v>0</v>
      </c>
      <c r="EI1054" s="226">
        <v>0</v>
      </c>
      <c r="EJ1054" s="226">
        <v>0</v>
      </c>
      <c r="EK1054" s="226">
        <v>45</v>
      </c>
      <c r="EL1054" s="226">
        <v>0</v>
      </c>
      <c r="EM1054" s="226">
        <v>0</v>
      </c>
      <c r="EN1054" s="379">
        <f t="shared" si="426"/>
        <v>0</v>
      </c>
      <c r="EO1054" s="226">
        <f t="shared" si="427"/>
        <v>0</v>
      </c>
      <c r="EP1054" s="379">
        <f t="shared" si="428"/>
        <v>0</v>
      </c>
      <c r="EQ1054" s="226">
        <f t="shared" si="429"/>
        <v>0</v>
      </c>
      <c r="ER1054" s="226">
        <f t="shared" si="430"/>
        <v>0</v>
      </c>
      <c r="ES1054" s="292"/>
      <c r="ET1054" s="227">
        <v>0</v>
      </c>
      <c r="EU1054" s="227">
        <v>0</v>
      </c>
      <c r="EV1054" s="227">
        <v>0</v>
      </c>
      <c r="EW1054" s="227">
        <v>9</v>
      </c>
      <c r="EX1054" s="227">
        <v>0</v>
      </c>
      <c r="EY1054" s="227">
        <v>0</v>
      </c>
      <c r="EZ1054" s="227">
        <v>0</v>
      </c>
      <c r="FA1054" s="380">
        <f t="shared" si="434"/>
        <v>0</v>
      </c>
      <c r="FB1054" s="228">
        <f t="shared" si="435"/>
        <v>0</v>
      </c>
      <c r="FC1054" s="380">
        <f t="shared" si="436"/>
        <v>0</v>
      </c>
      <c r="FD1054" s="227">
        <f t="shared" si="437"/>
        <v>0</v>
      </c>
      <c r="FE1054" s="227">
        <f t="shared" si="438"/>
        <v>0</v>
      </c>
      <c r="FF1054" s="227">
        <v>16</v>
      </c>
      <c r="FG1054" s="228">
        <f t="shared" si="423"/>
        <v>37.5</v>
      </c>
      <c r="FH1054" s="227">
        <v>6</v>
      </c>
      <c r="FI1054" s="227">
        <v>16</v>
      </c>
      <c r="FJ1054" s="227">
        <v>0</v>
      </c>
      <c r="FK1054" s="227">
        <f t="shared" si="424"/>
        <v>10</v>
      </c>
      <c r="FL1054" s="227">
        <v>2</v>
      </c>
      <c r="FM1054" s="227">
        <f t="shared" si="425"/>
        <v>8</v>
      </c>
      <c r="FZ1054" s="229"/>
      <c r="GA1054" s="229"/>
      <c r="GB1054" s="229"/>
      <c r="GC1054" s="229"/>
      <c r="GD1054" s="229"/>
    </row>
    <row r="1055" spans="1:186" s="368" customFormat="1">
      <c r="A1055" s="355" t="s">
        <v>2540</v>
      </c>
      <c r="B1055" s="356" t="s">
        <v>2541</v>
      </c>
      <c r="C1055" s="355" t="s">
        <v>2542</v>
      </c>
      <c r="D1055" s="355" t="s">
        <v>3125</v>
      </c>
      <c r="E1055" s="356" t="s">
        <v>2543</v>
      </c>
      <c r="F1055" s="355">
        <v>1052</v>
      </c>
      <c r="G1055" s="389" t="s">
        <v>2544</v>
      </c>
      <c r="H1055" s="389" t="s">
        <v>2545</v>
      </c>
      <c r="I1055" s="355" t="s">
        <v>2546</v>
      </c>
      <c r="J1055" s="356" t="s">
        <v>2547</v>
      </c>
      <c r="K1055" s="408" t="s">
        <v>1226</v>
      </c>
      <c r="L1055" s="356" t="s">
        <v>2440</v>
      </c>
      <c r="M1055" s="356" t="s">
        <v>3124</v>
      </c>
      <c r="N1055" s="360">
        <v>1</v>
      </c>
      <c r="O1055" s="361">
        <v>37</v>
      </c>
      <c r="P1055" s="361">
        <v>83</v>
      </c>
      <c r="Q1055" s="361">
        <v>86</v>
      </c>
      <c r="R1055" s="361">
        <v>92</v>
      </c>
      <c r="S1055" s="362">
        <v>92</v>
      </c>
      <c r="T1055" s="362">
        <v>97</v>
      </c>
      <c r="U1055" s="362">
        <v>103</v>
      </c>
      <c r="V1055" s="362">
        <v>85</v>
      </c>
      <c r="W1055" s="361">
        <v>18</v>
      </c>
      <c r="X1055" s="361">
        <v>40</v>
      </c>
      <c r="Y1055" s="361">
        <v>41</v>
      </c>
      <c r="Z1055" s="361">
        <v>44</v>
      </c>
      <c r="AA1055" s="362">
        <v>42</v>
      </c>
      <c r="AB1055" s="362">
        <v>44</v>
      </c>
      <c r="AC1055" s="362">
        <v>47</v>
      </c>
      <c r="AD1055" s="362">
        <v>42</v>
      </c>
      <c r="AE1055" s="361">
        <v>0</v>
      </c>
      <c r="AF1055" s="361">
        <v>0</v>
      </c>
      <c r="AG1055" s="361">
        <v>0</v>
      </c>
      <c r="AH1055" s="361">
        <v>0</v>
      </c>
      <c r="AI1055" s="362">
        <v>1</v>
      </c>
      <c r="AJ1055" s="362">
        <v>1</v>
      </c>
      <c r="AK1055" s="362">
        <v>1</v>
      </c>
      <c r="AL1055" s="362">
        <v>0</v>
      </c>
      <c r="AM1055" s="225">
        <v>19</v>
      </c>
      <c r="AN1055" s="225">
        <v>43</v>
      </c>
      <c r="AO1055" s="225">
        <v>45</v>
      </c>
      <c r="AP1055" s="225">
        <v>48</v>
      </c>
      <c r="AQ1055" s="223">
        <v>50</v>
      </c>
      <c r="AR1055" s="223">
        <v>53</v>
      </c>
      <c r="AS1055" s="223">
        <v>56</v>
      </c>
      <c r="AT1055" s="223">
        <v>43</v>
      </c>
      <c r="AU1055" s="225">
        <v>14</v>
      </c>
      <c r="AV1055" s="225">
        <v>34</v>
      </c>
      <c r="AW1055" s="225">
        <v>31</v>
      </c>
      <c r="AX1055" s="225">
        <v>31</v>
      </c>
      <c r="AY1055" s="223">
        <v>34</v>
      </c>
      <c r="AZ1055" s="223">
        <v>31</v>
      </c>
      <c r="BA1055" s="223">
        <v>31</v>
      </c>
      <c r="BB1055" s="223">
        <v>24</v>
      </c>
      <c r="BC1055" s="225">
        <f t="shared" si="433"/>
        <v>5</v>
      </c>
      <c r="BD1055" s="225">
        <f t="shared" si="433"/>
        <v>8</v>
      </c>
      <c r="BE1055" s="225">
        <f t="shared" si="433"/>
        <v>13</v>
      </c>
      <c r="BF1055" s="225">
        <f t="shared" si="431"/>
        <v>16</v>
      </c>
      <c r="BG1055" s="223">
        <f t="shared" si="431"/>
        <v>15</v>
      </c>
      <c r="BH1055" s="223">
        <f t="shared" si="431"/>
        <v>20</v>
      </c>
      <c r="BI1055" s="223">
        <f t="shared" si="431"/>
        <v>23</v>
      </c>
      <c r="BJ1055" s="223">
        <f t="shared" si="418"/>
        <v>18</v>
      </c>
      <c r="BK1055" s="225">
        <f t="shared" si="439"/>
        <v>0</v>
      </c>
      <c r="BL1055" s="225">
        <f t="shared" si="439"/>
        <v>1</v>
      </c>
      <c r="BM1055" s="225">
        <f t="shared" si="439"/>
        <v>1</v>
      </c>
      <c r="BN1055" s="225">
        <f t="shared" si="439"/>
        <v>1</v>
      </c>
      <c r="BO1055" s="223">
        <f t="shared" si="439"/>
        <v>1</v>
      </c>
      <c r="BP1055" s="223">
        <f t="shared" si="439"/>
        <v>2</v>
      </c>
      <c r="BQ1055" s="223">
        <f t="shared" si="439"/>
        <v>2</v>
      </c>
      <c r="BR1055" s="223">
        <f t="shared" si="439"/>
        <v>1</v>
      </c>
      <c r="BS1055" s="225">
        <v>0</v>
      </c>
      <c r="BT1055" s="225">
        <v>1</v>
      </c>
      <c r="BU1055" s="225">
        <v>1</v>
      </c>
      <c r="BV1055" s="225">
        <v>1</v>
      </c>
      <c r="BW1055" s="223">
        <v>1</v>
      </c>
      <c r="BX1055" s="223">
        <v>2</v>
      </c>
      <c r="BY1055" s="223">
        <v>2</v>
      </c>
      <c r="BZ1055" s="223">
        <v>1</v>
      </c>
      <c r="CA1055" s="225">
        <v>0</v>
      </c>
      <c r="CB1055" s="225">
        <f>IFERROR(VLOOKUP($G1055,[12]ITEM!$B$2:$AC$939,26,0),0)</f>
        <v>0</v>
      </c>
      <c r="CC1055" s="225">
        <f>IFERROR(VLOOKUP($G1055,[12]ITEM!$B$2:$AC$939,27,0),0)</f>
        <v>0</v>
      </c>
      <c r="CD1055" s="225">
        <f>IFERROR(VLOOKUP($G1055,[12]ITEM!$B$2:$AC$939,28,0),0)</f>
        <v>0</v>
      </c>
      <c r="CE1055" s="223">
        <v>0</v>
      </c>
      <c r="CF1055" s="223">
        <v>0</v>
      </c>
      <c r="CG1055" s="223">
        <v>0</v>
      </c>
      <c r="CH1055" s="223">
        <v>0</v>
      </c>
      <c r="CI1055" s="363"/>
      <c r="CJ1055" s="225">
        <f t="shared" si="419"/>
        <v>5</v>
      </c>
      <c r="CK1055" s="225">
        <f t="shared" si="419"/>
        <v>11</v>
      </c>
      <c r="CL1055" s="225">
        <f t="shared" si="419"/>
        <v>12</v>
      </c>
      <c r="CM1055" s="225">
        <f t="shared" si="419"/>
        <v>13</v>
      </c>
      <c r="CN1055" s="223">
        <f t="shared" si="419"/>
        <v>15</v>
      </c>
      <c r="CO1055" s="223">
        <f t="shared" si="419"/>
        <v>16.518988388026269</v>
      </c>
      <c r="CP1055" s="223">
        <f t="shared" si="419"/>
        <v>17.194960537506219</v>
      </c>
      <c r="CQ1055" s="223">
        <f t="shared" si="419"/>
        <v>14.659824648044832</v>
      </c>
      <c r="CR1055" s="225">
        <v>5</v>
      </c>
      <c r="CS1055" s="225">
        <v>11</v>
      </c>
      <c r="CT1055" s="225">
        <v>12</v>
      </c>
      <c r="CU1055" s="225">
        <v>13</v>
      </c>
      <c r="CV1055" s="223">
        <f t="shared" si="422"/>
        <v>10</v>
      </c>
      <c r="CW1055" s="223">
        <f>CV1055*(1+('[13]GROWTH (YoY)'!AR1055/100))</f>
        <v>10.518988388026269</v>
      </c>
      <c r="CX1055" s="223">
        <f>CW1055*(1+('[13]GROWTH (YoY)'!AS1055/100))</f>
        <v>11.194960537506219</v>
      </c>
      <c r="CY1055" s="223">
        <f>CX1055*(1+('[13]GROWTH (YoY)'!AT1055/100))</f>
        <v>8.6598246480448324</v>
      </c>
      <c r="CZ1055" s="225">
        <v>0</v>
      </c>
      <c r="DA1055" s="225">
        <v>0</v>
      </c>
      <c r="DB1055" s="225">
        <v>0</v>
      </c>
      <c r="DC1055" s="225">
        <v>0</v>
      </c>
      <c r="DD1055" s="223">
        <v>5</v>
      </c>
      <c r="DE1055" s="223">
        <v>6</v>
      </c>
      <c r="DF1055" s="223">
        <v>6</v>
      </c>
      <c r="DG1055" s="223">
        <v>6</v>
      </c>
      <c r="DH1055" s="225">
        <v>0</v>
      </c>
      <c r="DI1055" s="225">
        <v>0</v>
      </c>
      <c r="DJ1055" s="225">
        <v>0</v>
      </c>
      <c r="DK1055" s="225">
        <v>0</v>
      </c>
      <c r="DL1055" s="223">
        <v>0</v>
      </c>
      <c r="DM1055" s="223">
        <v>0</v>
      </c>
      <c r="DN1055" s="223">
        <v>0</v>
      </c>
      <c r="DO1055" s="223">
        <v>0</v>
      </c>
      <c r="DP1055" s="364">
        <f t="shared" si="417"/>
        <v>0</v>
      </c>
      <c r="DQ1055" s="225">
        <f t="shared" si="417"/>
        <v>-3</v>
      </c>
      <c r="DR1055" s="225">
        <f t="shared" si="417"/>
        <v>1</v>
      </c>
      <c r="DS1055" s="225">
        <f t="shared" si="432"/>
        <v>3</v>
      </c>
      <c r="DT1055" s="223">
        <f t="shared" si="432"/>
        <v>0</v>
      </c>
      <c r="DU1055" s="223">
        <f t="shared" si="432"/>
        <v>3.4810116119737309</v>
      </c>
      <c r="DV1055" s="223">
        <f t="shared" si="432"/>
        <v>5.8050394624937809</v>
      </c>
      <c r="DW1055" s="223">
        <f t="shared" si="432"/>
        <v>3.3401753519551676</v>
      </c>
      <c r="DX1055" s="390">
        <f t="shared" si="421"/>
        <v>0.48648648648648651</v>
      </c>
      <c r="DY1055" s="390">
        <f t="shared" si="421"/>
        <v>0.48192771084337349</v>
      </c>
      <c r="DZ1055" s="390">
        <f t="shared" si="421"/>
        <v>0.47674418604651164</v>
      </c>
      <c r="EA1055" s="390">
        <f t="shared" si="421"/>
        <v>0.47826086956521741</v>
      </c>
      <c r="EB1055" s="391">
        <f t="shared" si="421"/>
        <v>0.45652173913043476</v>
      </c>
      <c r="EC1055" s="391">
        <f t="shared" si="420"/>
        <v>0.45360824742268041</v>
      </c>
      <c r="ED1055" s="391">
        <f t="shared" si="420"/>
        <v>0.4563106796116505</v>
      </c>
      <c r="EE1055" s="391">
        <f t="shared" si="420"/>
        <v>0.49411764705882355</v>
      </c>
      <c r="EF1055" s="367"/>
      <c r="EG1055" s="225">
        <v>32</v>
      </c>
      <c r="EH1055" s="225">
        <v>16</v>
      </c>
      <c r="EI1055" s="225">
        <v>17</v>
      </c>
      <c r="EJ1055" s="225">
        <v>27</v>
      </c>
      <c r="EK1055" s="225">
        <v>7</v>
      </c>
      <c r="EL1055" s="225">
        <v>405</v>
      </c>
      <c r="EM1055" s="225">
        <v>378</v>
      </c>
      <c r="EN1055" s="365">
        <f t="shared" si="426"/>
        <v>0.5</v>
      </c>
      <c r="EO1055" s="225">
        <f t="shared" si="427"/>
        <v>158.8235294117647</v>
      </c>
      <c r="EP1055" s="365">
        <f t="shared" si="428"/>
        <v>0.21875</v>
      </c>
      <c r="EQ1055" s="225">
        <f t="shared" si="429"/>
        <v>17283.95061728395</v>
      </c>
      <c r="ER1055" s="225">
        <f t="shared" si="430"/>
        <v>5952.3809523809532</v>
      </c>
      <c r="ES1055" s="225"/>
      <c r="ET1055" s="223">
        <v>83</v>
      </c>
      <c r="EU1055" s="223">
        <v>40</v>
      </c>
      <c r="EV1055" s="223">
        <v>43</v>
      </c>
      <c r="EW1055" s="223">
        <v>34</v>
      </c>
      <c r="EX1055" s="223">
        <v>26</v>
      </c>
      <c r="EY1055" s="223">
        <v>660</v>
      </c>
      <c r="EZ1055" s="223">
        <v>616</v>
      </c>
      <c r="FA1055" s="366">
        <f t="shared" si="434"/>
        <v>0.48192771084337349</v>
      </c>
      <c r="FB1055" s="224">
        <f t="shared" si="435"/>
        <v>79.069767441860463</v>
      </c>
      <c r="FC1055" s="366">
        <f t="shared" si="436"/>
        <v>0.31325301204819278</v>
      </c>
      <c r="FD1055" s="223">
        <f t="shared" si="437"/>
        <v>39393.939393939392</v>
      </c>
      <c r="FE1055" s="223">
        <f t="shared" si="438"/>
        <v>4599.5670995670998</v>
      </c>
      <c r="FF1055" s="223">
        <v>94</v>
      </c>
      <c r="FG1055" s="224">
        <f t="shared" si="423"/>
        <v>78.723404255319153</v>
      </c>
      <c r="FH1055" s="223">
        <v>74</v>
      </c>
      <c r="FI1055" s="223">
        <v>94</v>
      </c>
      <c r="FJ1055" s="223">
        <v>0</v>
      </c>
      <c r="FK1055" s="223">
        <f t="shared" si="424"/>
        <v>20</v>
      </c>
      <c r="FL1055" s="223">
        <v>7</v>
      </c>
      <c r="FM1055" s="223">
        <f t="shared" si="425"/>
        <v>13</v>
      </c>
      <c r="FZ1055" s="229"/>
      <c r="GA1055" s="229"/>
      <c r="GB1055" s="229"/>
      <c r="GC1055" s="229"/>
      <c r="GD1055" s="229"/>
    </row>
    <row r="1056" spans="1:186" s="368" customFormat="1">
      <c r="A1056" s="287" t="s">
        <v>2540</v>
      </c>
      <c r="B1056" s="369" t="s">
        <v>2541</v>
      </c>
      <c r="C1056" s="287" t="s">
        <v>2542</v>
      </c>
      <c r="D1056" s="287" t="s">
        <v>3125</v>
      </c>
      <c r="E1056" s="369" t="s">
        <v>2543</v>
      </c>
      <c r="F1056" s="287">
        <v>1053</v>
      </c>
      <c r="G1056" s="392" t="s">
        <v>2548</v>
      </c>
      <c r="H1056" s="392" t="s">
        <v>2549</v>
      </c>
      <c r="I1056" s="287" t="s">
        <v>2546</v>
      </c>
      <c r="J1056" s="369" t="s">
        <v>2547</v>
      </c>
      <c r="K1056" s="287" t="s">
        <v>1226</v>
      </c>
      <c r="L1056" s="369" t="s">
        <v>2440</v>
      </c>
      <c r="M1056" s="369" t="s">
        <v>3124</v>
      </c>
      <c r="N1056" s="372">
        <v>1</v>
      </c>
      <c r="O1056" s="373">
        <v>54</v>
      </c>
      <c r="P1056" s="373">
        <v>52</v>
      </c>
      <c r="Q1056" s="373">
        <v>56</v>
      </c>
      <c r="R1056" s="373">
        <v>60</v>
      </c>
      <c r="S1056" s="374">
        <v>60</v>
      </c>
      <c r="T1056" s="374">
        <v>63</v>
      </c>
      <c r="U1056" s="374">
        <v>67</v>
      </c>
      <c r="V1056" s="374">
        <v>60</v>
      </c>
      <c r="W1056" s="373">
        <v>31</v>
      </c>
      <c r="X1056" s="373">
        <v>28</v>
      </c>
      <c r="Y1056" s="373">
        <v>29</v>
      </c>
      <c r="Z1056" s="373">
        <v>31</v>
      </c>
      <c r="AA1056" s="374">
        <v>30</v>
      </c>
      <c r="AB1056" s="374">
        <v>31</v>
      </c>
      <c r="AC1056" s="374">
        <v>33</v>
      </c>
      <c r="AD1056" s="374">
        <v>30</v>
      </c>
      <c r="AE1056" s="373">
        <v>0</v>
      </c>
      <c r="AF1056" s="373">
        <v>1</v>
      </c>
      <c r="AG1056" s="373">
        <v>0</v>
      </c>
      <c r="AH1056" s="373">
        <v>0</v>
      </c>
      <c r="AI1056" s="374">
        <v>1</v>
      </c>
      <c r="AJ1056" s="374">
        <v>0</v>
      </c>
      <c r="AK1056" s="374">
        <v>0</v>
      </c>
      <c r="AL1056" s="374">
        <v>0</v>
      </c>
      <c r="AM1056" s="226">
        <v>23</v>
      </c>
      <c r="AN1056" s="226">
        <v>25</v>
      </c>
      <c r="AO1056" s="226">
        <v>27</v>
      </c>
      <c r="AP1056" s="226">
        <v>29</v>
      </c>
      <c r="AQ1056" s="227">
        <v>30</v>
      </c>
      <c r="AR1056" s="227">
        <v>32</v>
      </c>
      <c r="AS1056" s="227">
        <v>34</v>
      </c>
      <c r="AT1056" s="227">
        <v>30</v>
      </c>
      <c r="AU1056" s="226">
        <v>10</v>
      </c>
      <c r="AV1056" s="226">
        <v>13</v>
      </c>
      <c r="AW1056" s="226">
        <v>11</v>
      </c>
      <c r="AX1056" s="226">
        <v>10</v>
      </c>
      <c r="AY1056" s="227">
        <v>13</v>
      </c>
      <c r="AZ1056" s="227">
        <v>11</v>
      </c>
      <c r="BA1056" s="227">
        <v>10</v>
      </c>
      <c r="BB1056" s="227">
        <v>9</v>
      </c>
      <c r="BC1056" s="226">
        <f t="shared" si="433"/>
        <v>13</v>
      </c>
      <c r="BD1056" s="226">
        <f t="shared" si="433"/>
        <v>10</v>
      </c>
      <c r="BE1056" s="226">
        <f t="shared" si="433"/>
        <v>14</v>
      </c>
      <c r="BF1056" s="226">
        <f t="shared" si="431"/>
        <v>17</v>
      </c>
      <c r="BG1056" s="218">
        <f t="shared" si="431"/>
        <v>15</v>
      </c>
      <c r="BH1056" s="218">
        <f t="shared" si="431"/>
        <v>18</v>
      </c>
      <c r="BI1056" s="218">
        <f t="shared" si="431"/>
        <v>21</v>
      </c>
      <c r="BJ1056" s="218">
        <f t="shared" si="418"/>
        <v>20</v>
      </c>
      <c r="BK1056" s="226">
        <f t="shared" si="439"/>
        <v>0</v>
      </c>
      <c r="BL1056" s="226">
        <f t="shared" si="439"/>
        <v>2</v>
      </c>
      <c r="BM1056" s="226">
        <f t="shared" si="439"/>
        <v>2</v>
      </c>
      <c r="BN1056" s="226">
        <f t="shared" si="439"/>
        <v>2</v>
      </c>
      <c r="BO1056" s="227">
        <f t="shared" si="439"/>
        <v>2</v>
      </c>
      <c r="BP1056" s="227">
        <f t="shared" si="439"/>
        <v>3</v>
      </c>
      <c r="BQ1056" s="227">
        <f t="shared" si="439"/>
        <v>3</v>
      </c>
      <c r="BR1056" s="227">
        <f t="shared" si="439"/>
        <v>1</v>
      </c>
      <c r="BS1056" s="226">
        <v>0</v>
      </c>
      <c r="BT1056" s="226">
        <v>2</v>
      </c>
      <c r="BU1056" s="226">
        <v>2</v>
      </c>
      <c r="BV1056" s="226">
        <v>2</v>
      </c>
      <c r="BW1056" s="227">
        <v>2</v>
      </c>
      <c r="BX1056" s="227">
        <v>3</v>
      </c>
      <c r="BY1056" s="227">
        <v>3</v>
      </c>
      <c r="BZ1056" s="227">
        <v>1</v>
      </c>
      <c r="CA1056" s="226">
        <v>0</v>
      </c>
      <c r="CB1056" s="226">
        <f>IFERROR(VLOOKUP($G1056,[12]ITEM!$B$2:$AC$939,26,0),0)</f>
        <v>0</v>
      </c>
      <c r="CC1056" s="226">
        <f>IFERROR(VLOOKUP($G1056,[12]ITEM!$B$2:$AC$939,27,0),0)</f>
        <v>0</v>
      </c>
      <c r="CD1056" s="226">
        <f>IFERROR(VLOOKUP($G1056,[12]ITEM!$B$2:$AC$939,28,0),0)</f>
        <v>0</v>
      </c>
      <c r="CE1056" s="227">
        <v>0</v>
      </c>
      <c r="CF1056" s="227">
        <v>0</v>
      </c>
      <c r="CG1056" s="227">
        <v>0</v>
      </c>
      <c r="CH1056" s="227">
        <v>0</v>
      </c>
      <c r="CI1056" s="375"/>
      <c r="CJ1056" s="226">
        <f t="shared" si="419"/>
        <v>13</v>
      </c>
      <c r="CK1056" s="226">
        <f t="shared" si="419"/>
        <v>18</v>
      </c>
      <c r="CL1056" s="226">
        <f t="shared" si="419"/>
        <v>19</v>
      </c>
      <c r="CM1056" s="226">
        <f t="shared" ref="CM1056:CQ1106" si="440">CU1056+DC1056+DK1056</f>
        <v>20</v>
      </c>
      <c r="CN1056" s="227">
        <f t="shared" si="440"/>
        <v>15</v>
      </c>
      <c r="CO1056" s="227">
        <f t="shared" si="440"/>
        <v>15.948669956910644</v>
      </c>
      <c r="CP1056" s="227">
        <f t="shared" si="440"/>
        <v>18.87920784388071</v>
      </c>
      <c r="CQ1056" s="227">
        <f t="shared" si="440"/>
        <v>22.012642498861325</v>
      </c>
      <c r="CR1056" s="226">
        <v>5</v>
      </c>
      <c r="CS1056" s="226">
        <v>6</v>
      </c>
      <c r="CT1056" s="226">
        <v>6</v>
      </c>
      <c r="CU1056" s="226">
        <v>6</v>
      </c>
      <c r="CV1056" s="227">
        <f t="shared" si="422"/>
        <v>-1</v>
      </c>
      <c r="CW1056" s="227">
        <f>CV1056*(1+('[13]GROWTH (YoY)'!AR1056/100))</f>
        <v>-1.0513300430893555</v>
      </c>
      <c r="CX1056" s="227">
        <f>CW1056*(1+('[13]GROWTH (YoY)'!AS1056/100))</f>
        <v>-1.1207921561192884</v>
      </c>
      <c r="CY1056" s="227">
        <f>CX1056*(1+('[13]GROWTH (YoY)'!AT1056/100))</f>
        <v>-0.98735750113867349</v>
      </c>
      <c r="CZ1056" s="226">
        <v>0</v>
      </c>
      <c r="DA1056" s="226">
        <v>0</v>
      </c>
      <c r="DB1056" s="226">
        <v>0</v>
      </c>
      <c r="DC1056" s="226">
        <v>0</v>
      </c>
      <c r="DD1056" s="227">
        <v>3</v>
      </c>
      <c r="DE1056" s="227">
        <v>3</v>
      </c>
      <c r="DF1056" s="227">
        <v>3</v>
      </c>
      <c r="DG1056" s="227">
        <v>3</v>
      </c>
      <c r="DH1056" s="226">
        <v>8</v>
      </c>
      <c r="DI1056" s="226">
        <v>12</v>
      </c>
      <c r="DJ1056" s="226">
        <v>13</v>
      </c>
      <c r="DK1056" s="226">
        <v>14</v>
      </c>
      <c r="DL1056" s="227">
        <v>13</v>
      </c>
      <c r="DM1056" s="227">
        <v>14</v>
      </c>
      <c r="DN1056" s="227">
        <v>17</v>
      </c>
      <c r="DO1056" s="227">
        <v>20</v>
      </c>
      <c r="DP1056" s="376">
        <f t="shared" si="417"/>
        <v>0</v>
      </c>
      <c r="DQ1056" s="226">
        <f t="shared" si="417"/>
        <v>-8</v>
      </c>
      <c r="DR1056" s="226">
        <f t="shared" si="417"/>
        <v>-5</v>
      </c>
      <c r="DS1056" s="226">
        <f t="shared" si="432"/>
        <v>-3</v>
      </c>
      <c r="DT1056" s="227">
        <f t="shared" si="432"/>
        <v>0</v>
      </c>
      <c r="DU1056" s="227">
        <f t="shared" si="432"/>
        <v>2.0513300430893562</v>
      </c>
      <c r="DV1056" s="227">
        <f t="shared" si="432"/>
        <v>2.1207921561192897</v>
      </c>
      <c r="DW1056" s="227">
        <f t="shared" si="432"/>
        <v>-2.0126424988613252</v>
      </c>
      <c r="DX1056" s="377">
        <f t="shared" si="421"/>
        <v>0.57407407407407407</v>
      </c>
      <c r="DY1056" s="377">
        <f t="shared" si="421"/>
        <v>0.53846153846153844</v>
      </c>
      <c r="DZ1056" s="377">
        <f t="shared" si="421"/>
        <v>0.5178571428571429</v>
      </c>
      <c r="EA1056" s="377">
        <f t="shared" si="421"/>
        <v>0.51666666666666672</v>
      </c>
      <c r="EB1056" s="378">
        <f t="shared" si="421"/>
        <v>0.5</v>
      </c>
      <c r="EC1056" s="378">
        <f t="shared" si="420"/>
        <v>0.49206349206349204</v>
      </c>
      <c r="ED1056" s="378">
        <f t="shared" si="420"/>
        <v>0.4925373134328358</v>
      </c>
      <c r="EE1056" s="378">
        <f t="shared" si="420"/>
        <v>0.5</v>
      </c>
      <c r="EG1056" s="226">
        <v>47</v>
      </c>
      <c r="EH1056" s="226">
        <v>27</v>
      </c>
      <c r="EI1056" s="226">
        <v>20</v>
      </c>
      <c r="EJ1056" s="226">
        <v>7</v>
      </c>
      <c r="EK1056" s="226">
        <v>18</v>
      </c>
      <c r="EL1056" s="226">
        <v>371</v>
      </c>
      <c r="EM1056" s="226">
        <v>343</v>
      </c>
      <c r="EN1056" s="379">
        <f t="shared" si="426"/>
        <v>0.57446808510638303</v>
      </c>
      <c r="EO1056" s="226">
        <f t="shared" si="427"/>
        <v>35</v>
      </c>
      <c r="EP1056" s="379">
        <f t="shared" si="428"/>
        <v>0.38297872340425532</v>
      </c>
      <c r="EQ1056" s="226">
        <f t="shared" si="429"/>
        <v>48517.52021563342</v>
      </c>
      <c r="ER1056" s="226">
        <f t="shared" si="430"/>
        <v>1700.6802721088436</v>
      </c>
      <c r="ES1056" s="292"/>
      <c r="ET1056" s="227">
        <v>52</v>
      </c>
      <c r="EU1056" s="227">
        <v>27</v>
      </c>
      <c r="EV1056" s="227">
        <v>25</v>
      </c>
      <c r="EW1056" s="227">
        <v>13</v>
      </c>
      <c r="EX1056" s="227">
        <v>10</v>
      </c>
      <c r="EY1056" s="227">
        <v>426</v>
      </c>
      <c r="EZ1056" s="227">
        <v>389</v>
      </c>
      <c r="FA1056" s="380">
        <f t="shared" si="434"/>
        <v>0.51923076923076927</v>
      </c>
      <c r="FB1056" s="228">
        <f t="shared" si="435"/>
        <v>52</v>
      </c>
      <c r="FC1056" s="380">
        <f t="shared" si="436"/>
        <v>0.19230769230769232</v>
      </c>
      <c r="FD1056" s="227">
        <f t="shared" si="437"/>
        <v>23474.178403755868</v>
      </c>
      <c r="FE1056" s="227">
        <f t="shared" si="438"/>
        <v>2784.9185946872326</v>
      </c>
      <c r="FF1056" s="227">
        <v>50</v>
      </c>
      <c r="FG1056" s="228">
        <f t="shared" si="423"/>
        <v>54</v>
      </c>
      <c r="FH1056" s="227">
        <v>27</v>
      </c>
      <c r="FI1056" s="227">
        <v>50</v>
      </c>
      <c r="FJ1056" s="227">
        <v>0</v>
      </c>
      <c r="FK1056" s="227">
        <f t="shared" si="424"/>
        <v>23</v>
      </c>
      <c r="FL1056" s="227">
        <v>4</v>
      </c>
      <c r="FM1056" s="227">
        <f t="shared" si="425"/>
        <v>19</v>
      </c>
      <c r="FZ1056" s="229"/>
      <c r="GA1056" s="229"/>
      <c r="GB1056" s="229"/>
      <c r="GC1056" s="229"/>
      <c r="GD1056" s="229"/>
    </row>
    <row r="1057" spans="1:186" s="368" customFormat="1">
      <c r="A1057" s="287" t="s">
        <v>2540</v>
      </c>
      <c r="B1057" s="369" t="s">
        <v>2541</v>
      </c>
      <c r="C1057" s="287" t="s">
        <v>2542</v>
      </c>
      <c r="D1057" s="287" t="s">
        <v>3125</v>
      </c>
      <c r="E1057" s="369" t="s">
        <v>2543</v>
      </c>
      <c r="F1057" s="287">
        <v>1054</v>
      </c>
      <c r="G1057" s="392" t="s">
        <v>2550</v>
      </c>
      <c r="H1057" s="392" t="s">
        <v>2551</v>
      </c>
      <c r="I1057" s="287" t="s">
        <v>2546</v>
      </c>
      <c r="J1057" s="369" t="s">
        <v>2547</v>
      </c>
      <c r="K1057" s="287" t="s">
        <v>1226</v>
      </c>
      <c r="L1057" s="369" t="s">
        <v>2440</v>
      </c>
      <c r="M1057" s="369" t="s">
        <v>3124</v>
      </c>
      <c r="N1057" s="372">
        <v>1</v>
      </c>
      <c r="O1057" s="373">
        <v>35</v>
      </c>
      <c r="P1057" s="373">
        <v>27</v>
      </c>
      <c r="Q1057" s="373">
        <v>28</v>
      </c>
      <c r="R1057" s="373">
        <v>30</v>
      </c>
      <c r="S1057" s="374">
        <v>30</v>
      </c>
      <c r="T1057" s="374">
        <v>32</v>
      </c>
      <c r="U1057" s="374">
        <v>34</v>
      </c>
      <c r="V1057" s="374">
        <v>25</v>
      </c>
      <c r="W1057" s="373">
        <v>21</v>
      </c>
      <c r="X1057" s="373">
        <v>13</v>
      </c>
      <c r="Y1057" s="373">
        <v>13</v>
      </c>
      <c r="Z1057" s="373">
        <v>14</v>
      </c>
      <c r="AA1057" s="374">
        <v>14</v>
      </c>
      <c r="AB1057" s="374">
        <v>15</v>
      </c>
      <c r="AC1057" s="374">
        <v>16</v>
      </c>
      <c r="AD1057" s="374">
        <v>13</v>
      </c>
      <c r="AE1057" s="373">
        <v>0</v>
      </c>
      <c r="AF1057" s="373">
        <v>0</v>
      </c>
      <c r="AG1057" s="373">
        <v>0</v>
      </c>
      <c r="AH1057" s="373">
        <v>0</v>
      </c>
      <c r="AI1057" s="374">
        <v>0</v>
      </c>
      <c r="AJ1057" s="374">
        <v>0</v>
      </c>
      <c r="AK1057" s="374">
        <v>0</v>
      </c>
      <c r="AL1057" s="374">
        <v>0</v>
      </c>
      <c r="AM1057" s="226">
        <v>15</v>
      </c>
      <c r="AN1057" s="226">
        <v>14</v>
      </c>
      <c r="AO1057" s="226">
        <v>15</v>
      </c>
      <c r="AP1057" s="226">
        <v>16</v>
      </c>
      <c r="AQ1057" s="227">
        <v>16</v>
      </c>
      <c r="AR1057" s="227">
        <v>17</v>
      </c>
      <c r="AS1057" s="227">
        <v>18</v>
      </c>
      <c r="AT1057" s="227">
        <v>12</v>
      </c>
      <c r="AU1057" s="226">
        <v>5</v>
      </c>
      <c r="AV1057" s="226">
        <v>7</v>
      </c>
      <c r="AW1057" s="226">
        <v>9</v>
      </c>
      <c r="AX1057" s="226">
        <v>9</v>
      </c>
      <c r="AY1057" s="227">
        <v>7</v>
      </c>
      <c r="AZ1057" s="227">
        <v>9</v>
      </c>
      <c r="BA1057" s="227">
        <v>9</v>
      </c>
      <c r="BB1057" s="227">
        <v>6</v>
      </c>
      <c r="BC1057" s="226">
        <f t="shared" si="433"/>
        <v>8</v>
      </c>
      <c r="BD1057" s="226">
        <f t="shared" si="433"/>
        <v>1</v>
      </c>
      <c r="BE1057" s="226">
        <f t="shared" si="433"/>
        <v>-1</v>
      </c>
      <c r="BF1057" s="226">
        <f t="shared" si="431"/>
        <v>0</v>
      </c>
      <c r="BG1057" s="218">
        <f t="shared" si="431"/>
        <v>4</v>
      </c>
      <c r="BH1057" s="218">
        <f t="shared" si="431"/>
        <v>3</v>
      </c>
      <c r="BI1057" s="218">
        <f t="shared" si="431"/>
        <v>4</v>
      </c>
      <c r="BJ1057" s="218">
        <f t="shared" si="418"/>
        <v>0</v>
      </c>
      <c r="BK1057" s="226">
        <f t="shared" si="439"/>
        <v>2</v>
      </c>
      <c r="BL1057" s="226">
        <f t="shared" si="439"/>
        <v>6</v>
      </c>
      <c r="BM1057" s="226">
        <f t="shared" si="439"/>
        <v>7</v>
      </c>
      <c r="BN1057" s="226">
        <f t="shared" si="439"/>
        <v>7</v>
      </c>
      <c r="BO1057" s="227">
        <f t="shared" si="439"/>
        <v>5</v>
      </c>
      <c r="BP1057" s="227">
        <f t="shared" si="439"/>
        <v>5</v>
      </c>
      <c r="BQ1057" s="227">
        <f t="shared" si="439"/>
        <v>5</v>
      </c>
      <c r="BR1057" s="227">
        <f t="shared" si="439"/>
        <v>6</v>
      </c>
      <c r="BS1057" s="226">
        <v>2</v>
      </c>
      <c r="BT1057" s="226">
        <v>6</v>
      </c>
      <c r="BU1057" s="226">
        <v>7</v>
      </c>
      <c r="BV1057" s="226">
        <v>7</v>
      </c>
      <c r="BW1057" s="227">
        <v>5</v>
      </c>
      <c r="BX1057" s="227">
        <v>5</v>
      </c>
      <c r="BY1057" s="227">
        <v>5</v>
      </c>
      <c r="BZ1057" s="227">
        <v>6</v>
      </c>
      <c r="CA1057" s="226">
        <v>0</v>
      </c>
      <c r="CB1057" s="226">
        <f>IFERROR(VLOOKUP($G1057,[12]ITEM!$B$2:$AC$939,26,0),0)</f>
        <v>0</v>
      </c>
      <c r="CC1057" s="226">
        <f>IFERROR(VLOOKUP($G1057,[12]ITEM!$B$2:$AC$939,27,0),0)</f>
        <v>0</v>
      </c>
      <c r="CD1057" s="226">
        <f>IFERROR(VLOOKUP($G1057,[12]ITEM!$B$2:$AC$939,28,0),0)</f>
        <v>0</v>
      </c>
      <c r="CE1057" s="227">
        <v>0</v>
      </c>
      <c r="CF1057" s="227">
        <v>0</v>
      </c>
      <c r="CG1057" s="227">
        <v>0</v>
      </c>
      <c r="CH1057" s="227">
        <v>0</v>
      </c>
      <c r="CI1057" s="375"/>
      <c r="CJ1057" s="226">
        <f t="shared" ref="CJ1057:CQ1120" si="441">CR1057+CZ1057+DH1057</f>
        <v>7</v>
      </c>
      <c r="CK1057" s="226">
        <f t="shared" si="441"/>
        <v>8</v>
      </c>
      <c r="CL1057" s="226">
        <f t="shared" si="441"/>
        <v>8</v>
      </c>
      <c r="CM1057" s="226">
        <f t="shared" si="440"/>
        <v>9</v>
      </c>
      <c r="CN1057" s="227">
        <f t="shared" si="440"/>
        <v>4</v>
      </c>
      <c r="CO1057" s="227">
        <f t="shared" si="440"/>
        <v>4.7410046082529478</v>
      </c>
      <c r="CP1057" s="227">
        <f t="shared" si="440"/>
        <v>5.3599752339928575</v>
      </c>
      <c r="CQ1057" s="227">
        <f t="shared" si="440"/>
        <v>7.2848338603707399</v>
      </c>
      <c r="CR1057" s="226">
        <v>6</v>
      </c>
      <c r="CS1057" s="226">
        <v>6</v>
      </c>
      <c r="CT1057" s="226">
        <v>6</v>
      </c>
      <c r="CU1057" s="226">
        <v>7</v>
      </c>
      <c r="CV1057" s="227">
        <f t="shared" si="422"/>
        <v>-5</v>
      </c>
      <c r="CW1057" s="227">
        <f>CV1057*(1+('[13]GROWTH (YoY)'!AR1057/100))</f>
        <v>-5.2589953917470522</v>
      </c>
      <c r="CX1057" s="227">
        <f>CW1057*(1+('[13]GROWTH (YoY)'!AS1057/100))</f>
        <v>-5.6400247660071425</v>
      </c>
      <c r="CY1057" s="227">
        <f>CX1057*(1+('[13]GROWTH (YoY)'!AT1057/100))</f>
        <v>-3.7151661396292601</v>
      </c>
      <c r="CZ1057" s="226">
        <v>0</v>
      </c>
      <c r="DA1057" s="226">
        <v>0</v>
      </c>
      <c r="DB1057" s="226">
        <v>0</v>
      </c>
      <c r="DC1057" s="226">
        <v>0</v>
      </c>
      <c r="DD1057" s="227">
        <v>7</v>
      </c>
      <c r="DE1057" s="227">
        <v>8</v>
      </c>
      <c r="DF1057" s="227">
        <v>8</v>
      </c>
      <c r="DG1057" s="227">
        <v>8</v>
      </c>
      <c r="DH1057" s="226">
        <v>1</v>
      </c>
      <c r="DI1057" s="226">
        <v>2</v>
      </c>
      <c r="DJ1057" s="226">
        <v>2</v>
      </c>
      <c r="DK1057" s="226">
        <v>2</v>
      </c>
      <c r="DL1057" s="227">
        <v>2</v>
      </c>
      <c r="DM1057" s="227">
        <v>2</v>
      </c>
      <c r="DN1057" s="227">
        <v>3</v>
      </c>
      <c r="DO1057" s="227">
        <v>3</v>
      </c>
      <c r="DP1057" s="376">
        <f t="shared" si="417"/>
        <v>1</v>
      </c>
      <c r="DQ1057" s="226">
        <f t="shared" si="417"/>
        <v>-7</v>
      </c>
      <c r="DR1057" s="226">
        <f t="shared" si="417"/>
        <v>-9</v>
      </c>
      <c r="DS1057" s="226">
        <f t="shared" si="432"/>
        <v>-9</v>
      </c>
      <c r="DT1057" s="227">
        <f t="shared" si="432"/>
        <v>0</v>
      </c>
      <c r="DU1057" s="227">
        <f t="shared" si="432"/>
        <v>-1.7410046082529478</v>
      </c>
      <c r="DV1057" s="227">
        <f t="shared" si="432"/>
        <v>-1.3599752339928575</v>
      </c>
      <c r="DW1057" s="227">
        <f t="shared" si="432"/>
        <v>-7.2848338603707399</v>
      </c>
      <c r="DX1057" s="377">
        <f t="shared" si="421"/>
        <v>0.6</v>
      </c>
      <c r="DY1057" s="377">
        <f t="shared" si="421"/>
        <v>0.48148148148148145</v>
      </c>
      <c r="DZ1057" s="377">
        <f t="shared" si="421"/>
        <v>0.4642857142857143</v>
      </c>
      <c r="EA1057" s="377">
        <f t="shared" si="421"/>
        <v>0.46666666666666667</v>
      </c>
      <c r="EB1057" s="378">
        <f t="shared" si="421"/>
        <v>0.46666666666666667</v>
      </c>
      <c r="EC1057" s="378">
        <f t="shared" si="420"/>
        <v>0.46875</v>
      </c>
      <c r="ED1057" s="378">
        <f t="shared" si="420"/>
        <v>0.47058823529411764</v>
      </c>
      <c r="EE1057" s="378">
        <f t="shared" si="420"/>
        <v>0.52</v>
      </c>
      <c r="EG1057" s="226">
        <v>31</v>
      </c>
      <c r="EH1057" s="226">
        <v>18</v>
      </c>
      <c r="EI1057" s="226">
        <v>13</v>
      </c>
      <c r="EJ1057" s="226">
        <v>3</v>
      </c>
      <c r="EK1057" s="226">
        <v>3</v>
      </c>
      <c r="EL1057" s="226">
        <v>154</v>
      </c>
      <c r="EM1057" s="226">
        <v>124</v>
      </c>
      <c r="EN1057" s="379">
        <f t="shared" si="426"/>
        <v>0.58064516129032262</v>
      </c>
      <c r="EO1057" s="226">
        <f t="shared" si="427"/>
        <v>23.076923076923077</v>
      </c>
      <c r="EP1057" s="379">
        <f t="shared" si="428"/>
        <v>9.6774193548387094E-2</v>
      </c>
      <c r="EQ1057" s="226">
        <f t="shared" si="429"/>
        <v>19480.519480519481</v>
      </c>
      <c r="ER1057" s="226">
        <f t="shared" si="430"/>
        <v>2016.1290322580644</v>
      </c>
      <c r="ES1057" s="292"/>
      <c r="ET1057" s="227">
        <v>27</v>
      </c>
      <c r="EU1057" s="227">
        <v>13</v>
      </c>
      <c r="EV1057" s="227">
        <v>14</v>
      </c>
      <c r="EW1057" s="227">
        <v>7</v>
      </c>
      <c r="EX1057" s="227">
        <v>11</v>
      </c>
      <c r="EY1057" s="227">
        <v>285</v>
      </c>
      <c r="EZ1057" s="227">
        <v>229</v>
      </c>
      <c r="FA1057" s="380">
        <f t="shared" si="434"/>
        <v>0.48148148148148145</v>
      </c>
      <c r="FB1057" s="228">
        <f t="shared" si="435"/>
        <v>50</v>
      </c>
      <c r="FC1057" s="380">
        <f t="shared" si="436"/>
        <v>0.40740740740740738</v>
      </c>
      <c r="FD1057" s="227">
        <f t="shared" si="437"/>
        <v>38596.491228070176</v>
      </c>
      <c r="FE1057" s="227">
        <f t="shared" si="438"/>
        <v>2547.3071324599709</v>
      </c>
      <c r="FF1057" s="227">
        <v>48</v>
      </c>
      <c r="FG1057" s="228">
        <f t="shared" si="423"/>
        <v>47.916666666666671</v>
      </c>
      <c r="FH1057" s="227">
        <v>23</v>
      </c>
      <c r="FI1057" s="227">
        <v>48</v>
      </c>
      <c r="FJ1057" s="227">
        <v>0</v>
      </c>
      <c r="FK1057" s="227">
        <f t="shared" si="424"/>
        <v>25</v>
      </c>
      <c r="FL1057" s="227">
        <v>4</v>
      </c>
      <c r="FM1057" s="227">
        <f t="shared" si="425"/>
        <v>21</v>
      </c>
      <c r="FZ1057" s="229"/>
      <c r="GA1057" s="229"/>
      <c r="GB1057" s="229"/>
      <c r="GC1057" s="229"/>
      <c r="GD1057" s="229"/>
    </row>
    <row r="1058" spans="1:186" s="368" customFormat="1">
      <c r="A1058" s="287" t="s">
        <v>2540</v>
      </c>
      <c r="B1058" s="369" t="s">
        <v>2541</v>
      </c>
      <c r="C1058" s="287" t="s">
        <v>2542</v>
      </c>
      <c r="D1058" s="287" t="s">
        <v>3125</v>
      </c>
      <c r="E1058" s="369" t="s">
        <v>2543</v>
      </c>
      <c r="F1058" s="287">
        <v>1055</v>
      </c>
      <c r="G1058" s="392" t="s">
        <v>2552</v>
      </c>
      <c r="H1058" s="392" t="s">
        <v>2553</v>
      </c>
      <c r="I1058" s="287" t="s">
        <v>2546</v>
      </c>
      <c r="J1058" s="369" t="s">
        <v>2547</v>
      </c>
      <c r="K1058" s="287" t="s">
        <v>1226</v>
      </c>
      <c r="L1058" s="369" t="s">
        <v>2440</v>
      </c>
      <c r="M1058" s="369" t="s">
        <v>3124</v>
      </c>
      <c r="N1058" s="372">
        <v>1</v>
      </c>
      <c r="O1058" s="373">
        <v>0</v>
      </c>
      <c r="P1058" s="373">
        <v>3</v>
      </c>
      <c r="Q1058" s="373">
        <v>3</v>
      </c>
      <c r="R1058" s="373">
        <v>3</v>
      </c>
      <c r="S1058" s="374">
        <v>3</v>
      </c>
      <c r="T1058" s="374">
        <v>3</v>
      </c>
      <c r="U1058" s="374">
        <v>4</v>
      </c>
      <c r="V1058" s="374">
        <v>3</v>
      </c>
      <c r="W1058" s="373">
        <v>0</v>
      </c>
      <c r="X1058" s="373">
        <v>1</v>
      </c>
      <c r="Y1058" s="373">
        <v>1</v>
      </c>
      <c r="Z1058" s="373">
        <v>1</v>
      </c>
      <c r="AA1058" s="374">
        <v>1</v>
      </c>
      <c r="AB1058" s="374">
        <v>1</v>
      </c>
      <c r="AC1058" s="374">
        <v>1</v>
      </c>
      <c r="AD1058" s="374">
        <v>1</v>
      </c>
      <c r="AE1058" s="373">
        <v>0</v>
      </c>
      <c r="AF1058" s="373">
        <v>0</v>
      </c>
      <c r="AG1058" s="373">
        <v>0</v>
      </c>
      <c r="AH1058" s="373">
        <v>0</v>
      </c>
      <c r="AI1058" s="374">
        <v>0</v>
      </c>
      <c r="AJ1058" s="374">
        <v>0</v>
      </c>
      <c r="AK1058" s="374">
        <v>0</v>
      </c>
      <c r="AL1058" s="374">
        <v>0</v>
      </c>
      <c r="AM1058" s="226">
        <v>0</v>
      </c>
      <c r="AN1058" s="226">
        <v>2</v>
      </c>
      <c r="AO1058" s="226">
        <v>2</v>
      </c>
      <c r="AP1058" s="226">
        <v>2</v>
      </c>
      <c r="AQ1058" s="227">
        <v>2</v>
      </c>
      <c r="AR1058" s="227">
        <v>2</v>
      </c>
      <c r="AS1058" s="227">
        <v>2</v>
      </c>
      <c r="AT1058" s="227">
        <v>2</v>
      </c>
      <c r="AU1058" s="226">
        <v>0</v>
      </c>
      <c r="AV1058" s="226">
        <v>1</v>
      </c>
      <c r="AW1058" s="226">
        <v>1</v>
      </c>
      <c r="AX1058" s="226">
        <v>1</v>
      </c>
      <c r="AY1058" s="227">
        <v>1</v>
      </c>
      <c r="AZ1058" s="227">
        <v>1</v>
      </c>
      <c r="BA1058" s="227">
        <v>1</v>
      </c>
      <c r="BB1058" s="227">
        <v>1</v>
      </c>
      <c r="BC1058" s="226">
        <f t="shared" si="433"/>
        <v>0</v>
      </c>
      <c r="BD1058" s="226">
        <f t="shared" si="433"/>
        <v>1</v>
      </c>
      <c r="BE1058" s="226">
        <f t="shared" si="433"/>
        <v>1</v>
      </c>
      <c r="BF1058" s="226">
        <f t="shared" si="431"/>
        <v>1</v>
      </c>
      <c r="BG1058" s="218">
        <f t="shared" si="431"/>
        <v>1</v>
      </c>
      <c r="BH1058" s="218">
        <f t="shared" si="431"/>
        <v>1</v>
      </c>
      <c r="BI1058" s="218">
        <f t="shared" si="431"/>
        <v>1</v>
      </c>
      <c r="BJ1058" s="218">
        <f t="shared" si="418"/>
        <v>1</v>
      </c>
      <c r="BK1058" s="226">
        <f t="shared" si="439"/>
        <v>0</v>
      </c>
      <c r="BL1058" s="226">
        <f t="shared" si="439"/>
        <v>0</v>
      </c>
      <c r="BM1058" s="226">
        <f t="shared" si="439"/>
        <v>0</v>
      </c>
      <c r="BN1058" s="226">
        <f t="shared" si="439"/>
        <v>0</v>
      </c>
      <c r="BO1058" s="227">
        <f t="shared" si="439"/>
        <v>0</v>
      </c>
      <c r="BP1058" s="227">
        <f t="shared" si="439"/>
        <v>0</v>
      </c>
      <c r="BQ1058" s="227">
        <f t="shared" si="439"/>
        <v>0</v>
      </c>
      <c r="BR1058" s="227">
        <f t="shared" si="439"/>
        <v>0</v>
      </c>
      <c r="BS1058" s="226">
        <v>0</v>
      </c>
      <c r="BT1058" s="226">
        <v>0</v>
      </c>
      <c r="BU1058" s="226">
        <v>0</v>
      </c>
      <c r="BV1058" s="226">
        <v>0</v>
      </c>
      <c r="BW1058" s="227">
        <v>0</v>
      </c>
      <c r="BX1058" s="227">
        <v>0</v>
      </c>
      <c r="BY1058" s="227">
        <v>0</v>
      </c>
      <c r="BZ1058" s="227">
        <v>0</v>
      </c>
      <c r="CA1058" s="226">
        <v>0</v>
      </c>
      <c r="CB1058" s="226">
        <f>IFERROR(VLOOKUP($G1058,[12]ITEM!$B$2:$AC$939,26,0),0)</f>
        <v>0</v>
      </c>
      <c r="CC1058" s="226">
        <f>IFERROR(VLOOKUP($G1058,[12]ITEM!$B$2:$AC$939,27,0),0)</f>
        <v>0</v>
      </c>
      <c r="CD1058" s="226">
        <f>IFERROR(VLOOKUP($G1058,[12]ITEM!$B$2:$AC$939,28,0),0)</f>
        <v>0</v>
      </c>
      <c r="CE1058" s="227">
        <v>0</v>
      </c>
      <c r="CF1058" s="227">
        <v>0</v>
      </c>
      <c r="CG1058" s="227">
        <v>0</v>
      </c>
      <c r="CH1058" s="227">
        <v>0</v>
      </c>
      <c r="CI1058" s="375"/>
      <c r="CJ1058" s="226">
        <f t="shared" si="441"/>
        <v>0</v>
      </c>
      <c r="CK1058" s="226">
        <f t="shared" si="441"/>
        <v>1</v>
      </c>
      <c r="CL1058" s="226">
        <f t="shared" si="441"/>
        <v>1</v>
      </c>
      <c r="CM1058" s="226">
        <f t="shared" si="440"/>
        <v>1</v>
      </c>
      <c r="CN1058" s="227">
        <f t="shared" si="440"/>
        <v>1</v>
      </c>
      <c r="CO1058" s="227">
        <f t="shared" si="440"/>
        <v>1.0529974669795672</v>
      </c>
      <c r="CP1058" s="227">
        <f t="shared" si="440"/>
        <v>1.207396925832144</v>
      </c>
      <c r="CQ1058" s="227">
        <f t="shared" si="440"/>
        <v>1.0780656408434477</v>
      </c>
      <c r="CR1058" s="226">
        <v>0</v>
      </c>
      <c r="CS1058" s="226">
        <v>1</v>
      </c>
      <c r="CT1058" s="226">
        <v>1</v>
      </c>
      <c r="CU1058" s="226">
        <v>1</v>
      </c>
      <c r="CV1058" s="227">
        <f t="shared" si="422"/>
        <v>1</v>
      </c>
      <c r="CW1058" s="227">
        <f>CV1058*(1+('[13]GROWTH (YoY)'!AR1058/100))</f>
        <v>1.0529974669795672</v>
      </c>
      <c r="CX1058" s="227">
        <f>CW1058*(1+('[13]GROWTH (YoY)'!AS1058/100))</f>
        <v>1.207396925832144</v>
      </c>
      <c r="CY1058" s="227">
        <f>CX1058*(1+('[13]GROWTH (YoY)'!AT1058/100))</f>
        <v>1.0780656408434477</v>
      </c>
      <c r="CZ1058" s="226">
        <v>0</v>
      </c>
      <c r="DA1058" s="226">
        <v>0</v>
      </c>
      <c r="DB1058" s="226">
        <v>0</v>
      </c>
      <c r="DC1058" s="226">
        <v>0</v>
      </c>
      <c r="DD1058" s="227">
        <v>0</v>
      </c>
      <c r="DE1058" s="227">
        <v>0</v>
      </c>
      <c r="DF1058" s="227">
        <v>0</v>
      </c>
      <c r="DG1058" s="227">
        <v>0</v>
      </c>
      <c r="DH1058" s="226">
        <v>0</v>
      </c>
      <c r="DI1058" s="226">
        <v>0</v>
      </c>
      <c r="DJ1058" s="226">
        <v>0</v>
      </c>
      <c r="DK1058" s="226">
        <v>0</v>
      </c>
      <c r="DL1058" s="227">
        <v>0</v>
      </c>
      <c r="DM1058" s="227">
        <v>0</v>
      </c>
      <c r="DN1058" s="227">
        <v>0</v>
      </c>
      <c r="DO1058" s="227">
        <v>0</v>
      </c>
      <c r="DP1058" s="376">
        <f t="shared" si="417"/>
        <v>0</v>
      </c>
      <c r="DQ1058" s="226">
        <f t="shared" si="417"/>
        <v>0</v>
      </c>
      <c r="DR1058" s="226">
        <f t="shared" si="417"/>
        <v>0</v>
      </c>
      <c r="DS1058" s="226">
        <f t="shared" si="432"/>
        <v>0</v>
      </c>
      <c r="DT1058" s="227">
        <f t="shared" si="432"/>
        <v>0</v>
      </c>
      <c r="DU1058" s="227">
        <f t="shared" si="432"/>
        <v>-5.2997466979567198E-2</v>
      </c>
      <c r="DV1058" s="227">
        <f t="shared" si="432"/>
        <v>-0.20739692583214397</v>
      </c>
      <c r="DW1058" s="227">
        <f t="shared" si="432"/>
        <v>-7.8065640843447692E-2</v>
      </c>
      <c r="DX1058" s="377">
        <f t="shared" si="421"/>
        <v>0</v>
      </c>
      <c r="DY1058" s="377">
        <f t="shared" si="421"/>
        <v>0.33333333333333331</v>
      </c>
      <c r="DZ1058" s="377">
        <f t="shared" si="421"/>
        <v>0.33333333333333331</v>
      </c>
      <c r="EA1058" s="377">
        <f t="shared" si="421"/>
        <v>0.33333333333333331</v>
      </c>
      <c r="EB1058" s="378">
        <f t="shared" si="421"/>
        <v>0.33333333333333331</v>
      </c>
      <c r="EC1058" s="378">
        <f t="shared" si="420"/>
        <v>0.33333333333333331</v>
      </c>
      <c r="ED1058" s="378">
        <f t="shared" si="420"/>
        <v>0.25</v>
      </c>
      <c r="EE1058" s="378">
        <f t="shared" si="420"/>
        <v>0.33333333333333331</v>
      </c>
      <c r="EG1058" s="226">
        <v>0</v>
      </c>
      <c r="EH1058" s="226">
        <v>0</v>
      </c>
      <c r="EI1058" s="226">
        <v>0</v>
      </c>
      <c r="EJ1058" s="226">
        <v>0</v>
      </c>
      <c r="EK1058" s="226">
        <v>0</v>
      </c>
      <c r="EL1058" s="226">
        <v>8</v>
      </c>
      <c r="EM1058" s="226">
        <v>5</v>
      </c>
      <c r="EN1058" s="379">
        <f t="shared" si="426"/>
        <v>0</v>
      </c>
      <c r="EO1058" s="226">
        <f t="shared" si="427"/>
        <v>0</v>
      </c>
      <c r="EP1058" s="379">
        <f t="shared" si="428"/>
        <v>0</v>
      </c>
      <c r="EQ1058" s="226">
        <f t="shared" si="429"/>
        <v>0</v>
      </c>
      <c r="ER1058" s="226">
        <f t="shared" si="430"/>
        <v>0</v>
      </c>
      <c r="ES1058" s="292"/>
      <c r="ET1058" s="227">
        <v>3</v>
      </c>
      <c r="EU1058" s="227">
        <v>1</v>
      </c>
      <c r="EV1058" s="227">
        <v>2</v>
      </c>
      <c r="EW1058" s="227">
        <v>1</v>
      </c>
      <c r="EX1058" s="227">
        <v>0</v>
      </c>
      <c r="EY1058" s="227">
        <v>27</v>
      </c>
      <c r="EZ1058" s="227">
        <v>21</v>
      </c>
      <c r="FA1058" s="380">
        <f t="shared" si="434"/>
        <v>0.33333333333333331</v>
      </c>
      <c r="FB1058" s="228">
        <f t="shared" si="435"/>
        <v>50</v>
      </c>
      <c r="FC1058" s="380">
        <f t="shared" si="436"/>
        <v>0</v>
      </c>
      <c r="FD1058" s="227">
        <f t="shared" si="437"/>
        <v>0</v>
      </c>
      <c r="FE1058" s="227">
        <f t="shared" si="438"/>
        <v>3968.2539682539682</v>
      </c>
      <c r="FF1058" s="227">
        <v>79</v>
      </c>
      <c r="FG1058" s="228">
        <f t="shared" si="423"/>
        <v>34.177215189873415</v>
      </c>
      <c r="FH1058" s="227">
        <v>27</v>
      </c>
      <c r="FI1058" s="227">
        <v>79</v>
      </c>
      <c r="FJ1058" s="227">
        <v>0</v>
      </c>
      <c r="FK1058" s="227">
        <f t="shared" si="424"/>
        <v>52</v>
      </c>
      <c r="FL1058" s="227">
        <v>5</v>
      </c>
      <c r="FM1058" s="227">
        <f t="shared" si="425"/>
        <v>47</v>
      </c>
      <c r="FZ1058" s="229"/>
      <c r="GA1058" s="229"/>
      <c r="GB1058" s="229"/>
      <c r="GC1058" s="229"/>
      <c r="GD1058" s="229"/>
    </row>
    <row r="1059" spans="1:186" s="368" customFormat="1">
      <c r="A1059" s="287" t="s">
        <v>2540</v>
      </c>
      <c r="B1059" s="369" t="s">
        <v>2541</v>
      </c>
      <c r="C1059" s="287" t="s">
        <v>2542</v>
      </c>
      <c r="D1059" s="287" t="s">
        <v>3125</v>
      </c>
      <c r="E1059" s="369" t="s">
        <v>2543</v>
      </c>
      <c r="F1059" s="287">
        <v>1056</v>
      </c>
      <c r="G1059" s="392" t="s">
        <v>2554</v>
      </c>
      <c r="H1059" s="392" t="s">
        <v>2555</v>
      </c>
      <c r="I1059" s="287" t="s">
        <v>2546</v>
      </c>
      <c r="J1059" s="369" t="s">
        <v>2547</v>
      </c>
      <c r="K1059" s="287" t="s">
        <v>1226</v>
      </c>
      <c r="L1059" s="369" t="s">
        <v>2440</v>
      </c>
      <c r="M1059" s="369" t="s">
        <v>3124</v>
      </c>
      <c r="N1059" s="372">
        <v>1</v>
      </c>
      <c r="O1059" s="373">
        <v>0</v>
      </c>
      <c r="P1059" s="373">
        <v>0</v>
      </c>
      <c r="Q1059" s="373">
        <v>0</v>
      </c>
      <c r="R1059" s="373">
        <v>0</v>
      </c>
      <c r="S1059" s="374">
        <v>0</v>
      </c>
      <c r="T1059" s="374">
        <v>0</v>
      </c>
      <c r="U1059" s="374">
        <v>0</v>
      </c>
      <c r="V1059" s="374">
        <v>0</v>
      </c>
      <c r="W1059" s="373">
        <v>0</v>
      </c>
      <c r="X1059" s="373">
        <v>0</v>
      </c>
      <c r="Y1059" s="373">
        <v>0</v>
      </c>
      <c r="Z1059" s="373">
        <v>0</v>
      </c>
      <c r="AA1059" s="374">
        <v>0</v>
      </c>
      <c r="AB1059" s="374">
        <v>0</v>
      </c>
      <c r="AC1059" s="374">
        <v>0</v>
      </c>
      <c r="AD1059" s="374">
        <v>0</v>
      </c>
      <c r="AE1059" s="373">
        <v>0</v>
      </c>
      <c r="AF1059" s="373">
        <v>0</v>
      </c>
      <c r="AG1059" s="373">
        <v>0</v>
      </c>
      <c r="AH1059" s="373">
        <v>0</v>
      </c>
      <c r="AI1059" s="374">
        <v>0</v>
      </c>
      <c r="AJ1059" s="374">
        <v>0</v>
      </c>
      <c r="AK1059" s="374">
        <v>0</v>
      </c>
      <c r="AL1059" s="374">
        <v>0</v>
      </c>
      <c r="AM1059" s="226">
        <v>0</v>
      </c>
      <c r="AN1059" s="226">
        <v>0</v>
      </c>
      <c r="AO1059" s="226">
        <v>0</v>
      </c>
      <c r="AP1059" s="226">
        <v>0</v>
      </c>
      <c r="AQ1059" s="227">
        <v>0</v>
      </c>
      <c r="AR1059" s="227">
        <v>0</v>
      </c>
      <c r="AS1059" s="227">
        <v>0</v>
      </c>
      <c r="AT1059" s="227">
        <v>0</v>
      </c>
      <c r="AU1059" s="226">
        <v>0</v>
      </c>
      <c r="AV1059" s="226">
        <v>0</v>
      </c>
      <c r="AW1059" s="226">
        <v>0</v>
      </c>
      <c r="AX1059" s="226">
        <v>0</v>
      </c>
      <c r="AY1059" s="227">
        <v>0</v>
      </c>
      <c r="AZ1059" s="227">
        <v>0</v>
      </c>
      <c r="BA1059" s="227">
        <v>0</v>
      </c>
      <c r="BB1059" s="227">
        <v>0</v>
      </c>
      <c r="BC1059" s="226">
        <f t="shared" si="433"/>
        <v>0</v>
      </c>
      <c r="BD1059" s="226">
        <f t="shared" si="433"/>
        <v>0</v>
      </c>
      <c r="BE1059" s="226">
        <f t="shared" si="433"/>
        <v>0</v>
      </c>
      <c r="BF1059" s="226">
        <f t="shared" si="431"/>
        <v>0</v>
      </c>
      <c r="BG1059" s="218">
        <f t="shared" si="431"/>
        <v>0</v>
      </c>
      <c r="BH1059" s="218">
        <f t="shared" si="431"/>
        <v>0</v>
      </c>
      <c r="BI1059" s="218">
        <f t="shared" si="431"/>
        <v>0</v>
      </c>
      <c r="BJ1059" s="218">
        <f t="shared" si="418"/>
        <v>0</v>
      </c>
      <c r="BK1059" s="226">
        <f t="shared" si="439"/>
        <v>0</v>
      </c>
      <c r="BL1059" s="226">
        <f t="shared" si="439"/>
        <v>0</v>
      </c>
      <c r="BM1059" s="226">
        <f t="shared" si="439"/>
        <v>0</v>
      </c>
      <c r="BN1059" s="226">
        <f t="shared" si="439"/>
        <v>0</v>
      </c>
      <c r="BO1059" s="227">
        <f t="shared" si="439"/>
        <v>0</v>
      </c>
      <c r="BP1059" s="227">
        <f t="shared" si="439"/>
        <v>0</v>
      </c>
      <c r="BQ1059" s="227">
        <f t="shared" si="439"/>
        <v>0</v>
      </c>
      <c r="BR1059" s="227">
        <f t="shared" si="439"/>
        <v>0</v>
      </c>
      <c r="BS1059" s="226">
        <v>0</v>
      </c>
      <c r="BT1059" s="226">
        <v>0</v>
      </c>
      <c r="BU1059" s="226">
        <v>0</v>
      </c>
      <c r="BV1059" s="226">
        <v>0</v>
      </c>
      <c r="BW1059" s="227">
        <v>0</v>
      </c>
      <c r="BX1059" s="227">
        <v>0</v>
      </c>
      <c r="BY1059" s="227">
        <v>0</v>
      </c>
      <c r="BZ1059" s="227">
        <v>0</v>
      </c>
      <c r="CA1059" s="226">
        <v>0</v>
      </c>
      <c r="CB1059" s="226">
        <f>IFERROR(VLOOKUP($G1059,[12]ITEM!$B$2:$AC$939,26,0),0)</f>
        <v>0</v>
      </c>
      <c r="CC1059" s="226">
        <f>IFERROR(VLOOKUP($G1059,[12]ITEM!$B$2:$AC$939,27,0),0)</f>
        <v>0</v>
      </c>
      <c r="CD1059" s="226">
        <f>IFERROR(VLOOKUP($G1059,[12]ITEM!$B$2:$AC$939,28,0),0)</f>
        <v>0</v>
      </c>
      <c r="CE1059" s="227">
        <v>0</v>
      </c>
      <c r="CF1059" s="227">
        <v>0</v>
      </c>
      <c r="CG1059" s="227">
        <v>0</v>
      </c>
      <c r="CH1059" s="227">
        <v>0</v>
      </c>
      <c r="CI1059" s="375"/>
      <c r="CJ1059" s="226">
        <f t="shared" si="441"/>
        <v>0</v>
      </c>
      <c r="CK1059" s="226">
        <f t="shared" si="441"/>
        <v>0</v>
      </c>
      <c r="CL1059" s="226">
        <f t="shared" si="441"/>
        <v>0</v>
      </c>
      <c r="CM1059" s="226">
        <f t="shared" si="440"/>
        <v>0</v>
      </c>
      <c r="CN1059" s="227">
        <f t="shared" si="440"/>
        <v>0</v>
      </c>
      <c r="CO1059" s="227">
        <f t="shared" si="440"/>
        <v>0</v>
      </c>
      <c r="CP1059" s="227">
        <f t="shared" si="440"/>
        <v>0</v>
      </c>
      <c r="CQ1059" s="227">
        <f t="shared" si="440"/>
        <v>0</v>
      </c>
      <c r="CR1059" s="226">
        <v>0</v>
      </c>
      <c r="CS1059" s="226">
        <v>0</v>
      </c>
      <c r="CT1059" s="226">
        <v>0</v>
      </c>
      <c r="CU1059" s="226">
        <v>0</v>
      </c>
      <c r="CV1059" s="227">
        <f t="shared" si="422"/>
        <v>0</v>
      </c>
      <c r="CW1059" s="227">
        <f>CV1059*(1+('[13]GROWTH (YoY)'!AR1059/100))</f>
        <v>0</v>
      </c>
      <c r="CX1059" s="227">
        <f>CW1059*(1+('[13]GROWTH (YoY)'!AS1059/100))</f>
        <v>0</v>
      </c>
      <c r="CY1059" s="227">
        <f>CX1059*(1+('[13]GROWTH (YoY)'!AT1059/100))</f>
        <v>0</v>
      </c>
      <c r="CZ1059" s="226">
        <v>0</v>
      </c>
      <c r="DA1059" s="226">
        <v>0</v>
      </c>
      <c r="DB1059" s="226">
        <v>0</v>
      </c>
      <c r="DC1059" s="226">
        <v>0</v>
      </c>
      <c r="DD1059" s="227">
        <v>0</v>
      </c>
      <c r="DE1059" s="227">
        <v>0</v>
      </c>
      <c r="DF1059" s="227">
        <v>0</v>
      </c>
      <c r="DG1059" s="227">
        <v>0</v>
      </c>
      <c r="DH1059" s="226">
        <v>0</v>
      </c>
      <c r="DI1059" s="226">
        <v>0</v>
      </c>
      <c r="DJ1059" s="226">
        <v>0</v>
      </c>
      <c r="DK1059" s="226">
        <v>0</v>
      </c>
      <c r="DL1059" s="227">
        <v>0</v>
      </c>
      <c r="DM1059" s="227">
        <v>0</v>
      </c>
      <c r="DN1059" s="227">
        <v>0</v>
      </c>
      <c r="DO1059" s="227">
        <v>0</v>
      </c>
      <c r="DP1059" s="376">
        <f t="shared" si="417"/>
        <v>0</v>
      </c>
      <c r="DQ1059" s="226">
        <f t="shared" si="417"/>
        <v>0</v>
      </c>
      <c r="DR1059" s="226">
        <f t="shared" si="417"/>
        <v>0</v>
      </c>
      <c r="DS1059" s="226">
        <f t="shared" si="432"/>
        <v>0</v>
      </c>
      <c r="DT1059" s="227">
        <f t="shared" si="432"/>
        <v>0</v>
      </c>
      <c r="DU1059" s="227">
        <f t="shared" si="432"/>
        <v>0</v>
      </c>
      <c r="DV1059" s="227">
        <f t="shared" si="432"/>
        <v>0</v>
      </c>
      <c r="DW1059" s="227">
        <f t="shared" si="432"/>
        <v>0</v>
      </c>
      <c r="DX1059" s="377">
        <f t="shared" si="421"/>
        <v>0</v>
      </c>
      <c r="DY1059" s="377">
        <f t="shared" si="421"/>
        <v>0</v>
      </c>
      <c r="DZ1059" s="377">
        <f t="shared" si="421"/>
        <v>0</v>
      </c>
      <c r="EA1059" s="377">
        <f t="shared" si="421"/>
        <v>0</v>
      </c>
      <c r="EB1059" s="378">
        <f t="shared" si="421"/>
        <v>0</v>
      </c>
      <c r="EC1059" s="378">
        <f t="shared" si="420"/>
        <v>0</v>
      </c>
      <c r="ED1059" s="378">
        <f t="shared" si="420"/>
        <v>0</v>
      </c>
      <c r="EE1059" s="378">
        <f t="shared" si="420"/>
        <v>0</v>
      </c>
      <c r="EG1059" s="226">
        <v>0</v>
      </c>
      <c r="EH1059" s="226">
        <v>0</v>
      </c>
      <c r="EI1059" s="226">
        <v>0</v>
      </c>
      <c r="EJ1059" s="226">
        <v>0</v>
      </c>
      <c r="EK1059" s="226">
        <v>0</v>
      </c>
      <c r="EL1059" s="226">
        <v>4</v>
      </c>
      <c r="EM1059" s="226">
        <v>4</v>
      </c>
      <c r="EN1059" s="379">
        <f t="shared" si="426"/>
        <v>0</v>
      </c>
      <c r="EO1059" s="226">
        <f t="shared" si="427"/>
        <v>0</v>
      </c>
      <c r="EP1059" s="379">
        <f t="shared" si="428"/>
        <v>0</v>
      </c>
      <c r="EQ1059" s="226">
        <f t="shared" si="429"/>
        <v>0</v>
      </c>
      <c r="ER1059" s="226">
        <f t="shared" si="430"/>
        <v>0</v>
      </c>
      <c r="ES1059" s="292"/>
      <c r="ET1059" s="227">
        <v>0</v>
      </c>
      <c r="EU1059" s="227">
        <v>0</v>
      </c>
      <c r="EV1059" s="227">
        <v>0</v>
      </c>
      <c r="EW1059" s="227">
        <v>0</v>
      </c>
      <c r="EX1059" s="227">
        <v>0</v>
      </c>
      <c r="EY1059" s="227">
        <v>7</v>
      </c>
      <c r="EZ1059" s="227">
        <v>2</v>
      </c>
      <c r="FA1059" s="380">
        <f t="shared" si="434"/>
        <v>0</v>
      </c>
      <c r="FB1059" s="228">
        <f t="shared" si="435"/>
        <v>0</v>
      </c>
      <c r="FC1059" s="380">
        <f t="shared" si="436"/>
        <v>0</v>
      </c>
      <c r="FD1059" s="227">
        <f t="shared" si="437"/>
        <v>0</v>
      </c>
      <c r="FE1059" s="227">
        <f t="shared" si="438"/>
        <v>0</v>
      </c>
      <c r="FF1059" s="227">
        <v>0</v>
      </c>
      <c r="FG1059" s="228">
        <f t="shared" si="423"/>
        <v>0</v>
      </c>
      <c r="FH1059" s="227">
        <v>0</v>
      </c>
      <c r="FI1059" s="227">
        <v>0</v>
      </c>
      <c r="FJ1059" s="227">
        <v>0</v>
      </c>
      <c r="FK1059" s="227">
        <f t="shared" si="424"/>
        <v>0</v>
      </c>
      <c r="FL1059" s="227">
        <v>0</v>
      </c>
      <c r="FM1059" s="227">
        <f t="shared" si="425"/>
        <v>0</v>
      </c>
      <c r="FZ1059" s="229"/>
      <c r="GA1059" s="229"/>
      <c r="GB1059" s="229"/>
      <c r="GC1059" s="229"/>
      <c r="GD1059" s="229"/>
    </row>
    <row r="1060" spans="1:186" s="368" customFormat="1">
      <c r="A1060" s="287" t="s">
        <v>2540</v>
      </c>
      <c r="B1060" s="369" t="s">
        <v>2541</v>
      </c>
      <c r="C1060" s="287" t="s">
        <v>2542</v>
      </c>
      <c r="D1060" s="287" t="s">
        <v>3125</v>
      </c>
      <c r="E1060" s="369" t="s">
        <v>2543</v>
      </c>
      <c r="F1060" s="287">
        <v>1057</v>
      </c>
      <c r="G1060" s="392" t="s">
        <v>2556</v>
      </c>
      <c r="H1060" s="392" t="s">
        <v>2557</v>
      </c>
      <c r="I1060" s="287" t="s">
        <v>2546</v>
      </c>
      <c r="J1060" s="369" t="s">
        <v>2547</v>
      </c>
      <c r="K1060" s="287" t="s">
        <v>1226</v>
      </c>
      <c r="L1060" s="369" t="s">
        <v>2440</v>
      </c>
      <c r="M1060" s="369" t="s">
        <v>3124</v>
      </c>
      <c r="N1060" s="372">
        <v>1</v>
      </c>
      <c r="O1060" s="373">
        <v>0</v>
      </c>
      <c r="P1060" s="373"/>
      <c r="Q1060" s="373"/>
      <c r="R1060" s="373">
        <v>0</v>
      </c>
      <c r="S1060" s="374">
        <v>0</v>
      </c>
      <c r="T1060" s="374">
        <v>0</v>
      </c>
      <c r="U1060" s="374">
        <v>0</v>
      </c>
      <c r="V1060" s="374">
        <v>0</v>
      </c>
      <c r="W1060" s="373">
        <v>0</v>
      </c>
      <c r="X1060" s="373"/>
      <c r="Y1060" s="373"/>
      <c r="Z1060" s="373">
        <v>0</v>
      </c>
      <c r="AA1060" s="374">
        <v>0</v>
      </c>
      <c r="AB1060" s="374">
        <v>0</v>
      </c>
      <c r="AC1060" s="374">
        <v>0</v>
      </c>
      <c r="AD1060" s="374">
        <v>0</v>
      </c>
      <c r="AE1060" s="373">
        <v>0</v>
      </c>
      <c r="AF1060" s="373">
        <v>0</v>
      </c>
      <c r="AG1060" s="373">
        <v>0</v>
      </c>
      <c r="AH1060" s="373">
        <v>0</v>
      </c>
      <c r="AI1060" s="374">
        <v>0</v>
      </c>
      <c r="AJ1060" s="374">
        <v>0</v>
      </c>
      <c r="AK1060" s="374">
        <v>0</v>
      </c>
      <c r="AL1060" s="374">
        <v>0</v>
      </c>
      <c r="AM1060" s="226">
        <v>0</v>
      </c>
      <c r="AN1060" s="226">
        <v>0</v>
      </c>
      <c r="AO1060" s="226">
        <v>0</v>
      </c>
      <c r="AP1060" s="226">
        <v>0</v>
      </c>
      <c r="AQ1060" s="227">
        <v>0</v>
      </c>
      <c r="AR1060" s="227">
        <v>0</v>
      </c>
      <c r="AS1060" s="227">
        <v>0</v>
      </c>
      <c r="AT1060" s="227">
        <v>0</v>
      </c>
      <c r="AU1060" s="226">
        <v>0</v>
      </c>
      <c r="AV1060" s="226"/>
      <c r="AW1060" s="226"/>
      <c r="AX1060" s="226"/>
      <c r="AY1060" s="227">
        <v>0</v>
      </c>
      <c r="AZ1060" s="227">
        <v>0</v>
      </c>
      <c r="BA1060" s="227">
        <v>0</v>
      </c>
      <c r="BB1060" s="227">
        <v>0</v>
      </c>
      <c r="BC1060" s="226">
        <f t="shared" si="433"/>
        <v>0</v>
      </c>
      <c r="BD1060" s="226">
        <f t="shared" si="433"/>
        <v>0</v>
      </c>
      <c r="BE1060" s="226">
        <f t="shared" si="433"/>
        <v>0</v>
      </c>
      <c r="BF1060" s="226">
        <f t="shared" si="431"/>
        <v>0</v>
      </c>
      <c r="BG1060" s="218">
        <f t="shared" si="431"/>
        <v>0</v>
      </c>
      <c r="BH1060" s="218">
        <f t="shared" si="431"/>
        <v>0</v>
      </c>
      <c r="BI1060" s="218">
        <f t="shared" si="431"/>
        <v>0</v>
      </c>
      <c r="BJ1060" s="218">
        <f t="shared" si="418"/>
        <v>0</v>
      </c>
      <c r="BK1060" s="226">
        <f t="shared" si="439"/>
        <v>0</v>
      </c>
      <c r="BL1060" s="226">
        <f t="shared" si="439"/>
        <v>0</v>
      </c>
      <c r="BM1060" s="226">
        <f t="shared" si="439"/>
        <v>0</v>
      </c>
      <c r="BN1060" s="226">
        <f t="shared" si="439"/>
        <v>0</v>
      </c>
      <c r="BO1060" s="227">
        <f t="shared" si="439"/>
        <v>0</v>
      </c>
      <c r="BP1060" s="227">
        <f t="shared" si="439"/>
        <v>0</v>
      </c>
      <c r="BQ1060" s="227">
        <f t="shared" si="439"/>
        <v>0</v>
      </c>
      <c r="BR1060" s="227">
        <f t="shared" si="439"/>
        <v>0</v>
      </c>
      <c r="BS1060" s="226">
        <v>0</v>
      </c>
      <c r="BT1060" s="226">
        <v>0</v>
      </c>
      <c r="BU1060" s="226">
        <v>0</v>
      </c>
      <c r="BV1060" s="226">
        <v>0</v>
      </c>
      <c r="BW1060" s="227">
        <v>0</v>
      </c>
      <c r="BX1060" s="227">
        <v>0</v>
      </c>
      <c r="BY1060" s="227">
        <v>0</v>
      </c>
      <c r="BZ1060" s="227">
        <v>0</v>
      </c>
      <c r="CA1060" s="226">
        <v>0</v>
      </c>
      <c r="CB1060" s="226">
        <f>IFERROR(VLOOKUP($G1060,[12]ITEM!$B$2:$AC$939,26,0),0)</f>
        <v>0</v>
      </c>
      <c r="CC1060" s="226">
        <f>IFERROR(VLOOKUP($G1060,[12]ITEM!$B$2:$AC$939,27,0),0)</f>
        <v>0</v>
      </c>
      <c r="CD1060" s="226">
        <f>IFERROR(VLOOKUP($G1060,[12]ITEM!$B$2:$AC$939,28,0),0)</f>
        <v>0</v>
      </c>
      <c r="CE1060" s="227">
        <v>0</v>
      </c>
      <c r="CF1060" s="227">
        <v>0</v>
      </c>
      <c r="CG1060" s="227">
        <v>0</v>
      </c>
      <c r="CH1060" s="227">
        <v>0</v>
      </c>
      <c r="CI1060" s="375"/>
      <c r="CJ1060" s="226">
        <f t="shared" si="441"/>
        <v>0</v>
      </c>
      <c r="CK1060" s="226">
        <f t="shared" si="441"/>
        <v>0</v>
      </c>
      <c r="CL1060" s="226">
        <f t="shared" si="441"/>
        <v>0</v>
      </c>
      <c r="CM1060" s="226">
        <f t="shared" si="440"/>
        <v>0</v>
      </c>
      <c r="CN1060" s="227">
        <f t="shared" si="440"/>
        <v>0</v>
      </c>
      <c r="CO1060" s="227">
        <f t="shared" si="440"/>
        <v>0</v>
      </c>
      <c r="CP1060" s="227">
        <f t="shared" si="440"/>
        <v>0</v>
      </c>
      <c r="CQ1060" s="227">
        <f t="shared" si="440"/>
        <v>0</v>
      </c>
      <c r="CR1060" s="226">
        <v>0</v>
      </c>
      <c r="CS1060" s="226">
        <v>0</v>
      </c>
      <c r="CT1060" s="226">
        <v>0</v>
      </c>
      <c r="CU1060" s="226">
        <v>0</v>
      </c>
      <c r="CV1060" s="227">
        <f t="shared" si="422"/>
        <v>0</v>
      </c>
      <c r="CW1060" s="227">
        <f>CV1060*(1+('[13]GROWTH (YoY)'!AR1060/100))</f>
        <v>0</v>
      </c>
      <c r="CX1060" s="227">
        <f>CW1060*(1+('[13]GROWTH (YoY)'!AS1060/100))</f>
        <v>0</v>
      </c>
      <c r="CY1060" s="227">
        <f>CX1060*(1+('[13]GROWTH (YoY)'!AT1060/100))</f>
        <v>0</v>
      </c>
      <c r="CZ1060" s="226">
        <v>0</v>
      </c>
      <c r="DA1060" s="226">
        <v>0</v>
      </c>
      <c r="DB1060" s="226">
        <v>0</v>
      </c>
      <c r="DC1060" s="226">
        <v>0</v>
      </c>
      <c r="DD1060" s="227">
        <v>0</v>
      </c>
      <c r="DE1060" s="227">
        <v>0</v>
      </c>
      <c r="DF1060" s="227">
        <v>0</v>
      </c>
      <c r="DG1060" s="227">
        <v>0</v>
      </c>
      <c r="DH1060" s="226">
        <v>0</v>
      </c>
      <c r="DI1060" s="226">
        <v>0</v>
      </c>
      <c r="DJ1060" s="226">
        <v>0</v>
      </c>
      <c r="DK1060" s="226">
        <v>0</v>
      </c>
      <c r="DL1060" s="227">
        <v>0</v>
      </c>
      <c r="DM1060" s="227">
        <v>0</v>
      </c>
      <c r="DN1060" s="227">
        <v>0</v>
      </c>
      <c r="DO1060" s="227">
        <v>0</v>
      </c>
      <c r="DP1060" s="376">
        <f t="shared" si="417"/>
        <v>0</v>
      </c>
      <c r="DQ1060" s="226">
        <f t="shared" si="417"/>
        <v>0</v>
      </c>
      <c r="DR1060" s="226">
        <f t="shared" si="417"/>
        <v>0</v>
      </c>
      <c r="DS1060" s="226">
        <f t="shared" si="432"/>
        <v>0</v>
      </c>
      <c r="DT1060" s="227">
        <f t="shared" si="432"/>
        <v>0</v>
      </c>
      <c r="DU1060" s="227">
        <f t="shared" si="432"/>
        <v>0</v>
      </c>
      <c r="DV1060" s="227">
        <f t="shared" si="432"/>
        <v>0</v>
      </c>
      <c r="DW1060" s="227">
        <f t="shared" si="432"/>
        <v>0</v>
      </c>
      <c r="DX1060" s="377">
        <f t="shared" si="421"/>
        <v>0</v>
      </c>
      <c r="DY1060" s="377">
        <f t="shared" si="421"/>
        <v>0</v>
      </c>
      <c r="DZ1060" s="377">
        <f t="shared" si="421"/>
        <v>0</v>
      </c>
      <c r="EA1060" s="377">
        <f t="shared" si="421"/>
        <v>0</v>
      </c>
      <c r="EB1060" s="378">
        <f t="shared" si="421"/>
        <v>0</v>
      </c>
      <c r="EC1060" s="378">
        <f t="shared" si="420"/>
        <v>0</v>
      </c>
      <c r="ED1060" s="378">
        <f t="shared" si="420"/>
        <v>0</v>
      </c>
      <c r="EE1060" s="378">
        <f t="shared" si="420"/>
        <v>0</v>
      </c>
      <c r="EG1060" s="226">
        <v>0</v>
      </c>
      <c r="EH1060" s="226">
        <v>0</v>
      </c>
      <c r="EI1060" s="226">
        <v>0</v>
      </c>
      <c r="EJ1060" s="226">
        <v>0</v>
      </c>
      <c r="EK1060" s="226">
        <v>0</v>
      </c>
      <c r="EL1060" s="226">
        <v>0</v>
      </c>
      <c r="EM1060" s="226">
        <v>0</v>
      </c>
      <c r="EN1060" s="379">
        <f t="shared" si="426"/>
        <v>0</v>
      </c>
      <c r="EO1060" s="226">
        <f t="shared" si="427"/>
        <v>0</v>
      </c>
      <c r="EP1060" s="379">
        <f t="shared" si="428"/>
        <v>0</v>
      </c>
      <c r="EQ1060" s="226">
        <f t="shared" si="429"/>
        <v>0</v>
      </c>
      <c r="ER1060" s="226">
        <f t="shared" si="430"/>
        <v>0</v>
      </c>
      <c r="ES1060" s="292"/>
      <c r="ET1060" s="227">
        <v>0</v>
      </c>
      <c r="EU1060" s="227">
        <v>0</v>
      </c>
      <c r="EV1060" s="227">
        <v>0</v>
      </c>
      <c r="EW1060" s="227">
        <v>0</v>
      </c>
      <c r="EX1060" s="227">
        <v>0</v>
      </c>
      <c r="EY1060" s="227">
        <v>0</v>
      </c>
      <c r="EZ1060" s="227">
        <v>0</v>
      </c>
      <c r="FA1060" s="380">
        <f t="shared" si="434"/>
        <v>0</v>
      </c>
      <c r="FB1060" s="228">
        <f t="shared" si="435"/>
        <v>0</v>
      </c>
      <c r="FC1060" s="380">
        <f t="shared" si="436"/>
        <v>0</v>
      </c>
      <c r="FD1060" s="227">
        <f t="shared" si="437"/>
        <v>0</v>
      </c>
      <c r="FE1060" s="227">
        <f t="shared" si="438"/>
        <v>0</v>
      </c>
      <c r="FF1060" s="227">
        <v>0</v>
      </c>
      <c r="FG1060" s="228">
        <f t="shared" si="423"/>
        <v>0</v>
      </c>
      <c r="FH1060" s="227">
        <v>0</v>
      </c>
      <c r="FI1060" s="227">
        <v>0</v>
      </c>
      <c r="FJ1060" s="227">
        <v>0</v>
      </c>
      <c r="FK1060" s="227">
        <f t="shared" si="424"/>
        <v>0</v>
      </c>
      <c r="FL1060" s="227">
        <v>0</v>
      </c>
      <c r="FM1060" s="227">
        <f t="shared" si="425"/>
        <v>0</v>
      </c>
      <c r="FZ1060" s="229"/>
      <c r="GA1060" s="229"/>
      <c r="GB1060" s="229"/>
      <c r="GC1060" s="229"/>
      <c r="GD1060" s="229"/>
    </row>
    <row r="1061" spans="1:186" s="368" customFormat="1">
      <c r="A1061" s="287" t="s">
        <v>2540</v>
      </c>
      <c r="B1061" s="369" t="s">
        <v>2541</v>
      </c>
      <c r="C1061" s="287" t="s">
        <v>2542</v>
      </c>
      <c r="D1061" s="287" t="s">
        <v>3125</v>
      </c>
      <c r="E1061" s="369" t="s">
        <v>2543</v>
      </c>
      <c r="F1061" s="287">
        <v>1058</v>
      </c>
      <c r="G1061" s="392" t="s">
        <v>2558</v>
      </c>
      <c r="H1061" s="392" t="s">
        <v>2559</v>
      </c>
      <c r="I1061" s="287" t="s">
        <v>2546</v>
      </c>
      <c r="J1061" s="369" t="s">
        <v>2547</v>
      </c>
      <c r="K1061" s="287" t="s">
        <v>1226</v>
      </c>
      <c r="L1061" s="369" t="s">
        <v>2440</v>
      </c>
      <c r="M1061" s="369" t="s">
        <v>3124</v>
      </c>
      <c r="N1061" s="372">
        <v>1</v>
      </c>
      <c r="O1061" s="373">
        <v>110</v>
      </c>
      <c r="P1061" s="373">
        <v>212</v>
      </c>
      <c r="Q1061" s="373">
        <v>241</v>
      </c>
      <c r="R1061" s="373">
        <v>244</v>
      </c>
      <c r="S1061" s="374">
        <v>226</v>
      </c>
      <c r="T1061" s="374">
        <v>238</v>
      </c>
      <c r="U1061" s="374">
        <v>242</v>
      </c>
      <c r="V1061" s="374">
        <v>194</v>
      </c>
      <c r="W1061" s="373">
        <v>64</v>
      </c>
      <c r="X1061" s="373">
        <v>116</v>
      </c>
      <c r="Y1061" s="373">
        <v>129</v>
      </c>
      <c r="Z1061" s="373">
        <v>128</v>
      </c>
      <c r="AA1061" s="374">
        <v>121</v>
      </c>
      <c r="AB1061" s="374">
        <v>128</v>
      </c>
      <c r="AC1061" s="374">
        <v>138</v>
      </c>
      <c r="AD1061" s="374">
        <v>115</v>
      </c>
      <c r="AE1061" s="373">
        <v>1</v>
      </c>
      <c r="AF1061" s="373">
        <v>1</v>
      </c>
      <c r="AG1061" s="373">
        <v>1</v>
      </c>
      <c r="AH1061" s="373">
        <v>1</v>
      </c>
      <c r="AI1061" s="374">
        <v>2</v>
      </c>
      <c r="AJ1061" s="374">
        <v>2</v>
      </c>
      <c r="AK1061" s="374">
        <v>1</v>
      </c>
      <c r="AL1061" s="374">
        <v>1</v>
      </c>
      <c r="AM1061" s="226">
        <v>46</v>
      </c>
      <c r="AN1061" s="226">
        <v>95</v>
      </c>
      <c r="AO1061" s="226">
        <v>112</v>
      </c>
      <c r="AP1061" s="226">
        <v>116</v>
      </c>
      <c r="AQ1061" s="227">
        <v>105</v>
      </c>
      <c r="AR1061" s="227">
        <v>110</v>
      </c>
      <c r="AS1061" s="227">
        <v>103</v>
      </c>
      <c r="AT1061" s="227">
        <v>79</v>
      </c>
      <c r="AU1061" s="226">
        <v>34</v>
      </c>
      <c r="AV1061" s="226">
        <v>50</v>
      </c>
      <c r="AW1061" s="226">
        <v>54</v>
      </c>
      <c r="AX1061" s="226">
        <v>65</v>
      </c>
      <c r="AY1061" s="227">
        <v>50</v>
      </c>
      <c r="AZ1061" s="227">
        <v>53</v>
      </c>
      <c r="BA1061" s="227">
        <v>64</v>
      </c>
      <c r="BB1061" s="227">
        <v>49</v>
      </c>
      <c r="BC1061" s="226">
        <f t="shared" si="433"/>
        <v>12</v>
      </c>
      <c r="BD1061" s="226">
        <f t="shared" si="433"/>
        <v>44</v>
      </c>
      <c r="BE1061" s="226">
        <f t="shared" si="433"/>
        <v>56</v>
      </c>
      <c r="BF1061" s="226">
        <f t="shared" si="431"/>
        <v>49</v>
      </c>
      <c r="BG1061" s="218">
        <f t="shared" si="431"/>
        <v>6</v>
      </c>
      <c r="BH1061" s="218">
        <f t="shared" si="431"/>
        <v>9</v>
      </c>
      <c r="BI1061" s="218">
        <f t="shared" si="431"/>
        <v>-6</v>
      </c>
      <c r="BJ1061" s="218">
        <f t="shared" si="418"/>
        <v>-22</v>
      </c>
      <c r="BK1061" s="226">
        <f t="shared" si="439"/>
        <v>0</v>
      </c>
      <c r="BL1061" s="226">
        <f t="shared" si="439"/>
        <v>1</v>
      </c>
      <c r="BM1061" s="226">
        <f t="shared" si="439"/>
        <v>2</v>
      </c>
      <c r="BN1061" s="226">
        <f t="shared" si="439"/>
        <v>2</v>
      </c>
      <c r="BO1061" s="227">
        <f t="shared" si="439"/>
        <v>49</v>
      </c>
      <c r="BP1061" s="227">
        <f t="shared" si="439"/>
        <v>48</v>
      </c>
      <c r="BQ1061" s="227">
        <f t="shared" si="439"/>
        <v>45</v>
      </c>
      <c r="BR1061" s="227">
        <f t="shared" si="439"/>
        <v>52</v>
      </c>
      <c r="BS1061" s="226">
        <v>0</v>
      </c>
      <c r="BT1061" s="226">
        <v>1</v>
      </c>
      <c r="BU1061" s="226">
        <v>2</v>
      </c>
      <c r="BV1061" s="226">
        <v>2</v>
      </c>
      <c r="BW1061" s="227">
        <v>49</v>
      </c>
      <c r="BX1061" s="227">
        <v>48</v>
      </c>
      <c r="BY1061" s="227">
        <v>45</v>
      </c>
      <c r="BZ1061" s="227">
        <v>52</v>
      </c>
      <c r="CA1061" s="226">
        <v>0</v>
      </c>
      <c r="CB1061" s="226">
        <f>IFERROR(VLOOKUP($G1061,[12]ITEM!$B$2:$AC$939,26,0),0)</f>
        <v>0</v>
      </c>
      <c r="CC1061" s="226">
        <f>IFERROR(VLOOKUP($G1061,[12]ITEM!$B$2:$AC$939,27,0),0)</f>
        <v>0</v>
      </c>
      <c r="CD1061" s="226">
        <f>IFERROR(VLOOKUP($G1061,[12]ITEM!$B$2:$AC$939,28,0),0)</f>
        <v>0</v>
      </c>
      <c r="CE1061" s="227">
        <v>0</v>
      </c>
      <c r="CF1061" s="227">
        <v>0</v>
      </c>
      <c r="CG1061" s="227">
        <v>0</v>
      </c>
      <c r="CH1061" s="227">
        <v>0</v>
      </c>
      <c r="CI1061" s="375"/>
      <c r="CJ1061" s="226">
        <f t="shared" si="441"/>
        <v>13</v>
      </c>
      <c r="CK1061" s="226">
        <f t="shared" si="441"/>
        <v>28</v>
      </c>
      <c r="CL1061" s="226">
        <f t="shared" si="441"/>
        <v>33</v>
      </c>
      <c r="CM1061" s="226">
        <f t="shared" si="440"/>
        <v>34</v>
      </c>
      <c r="CN1061" s="227">
        <f t="shared" si="440"/>
        <v>6</v>
      </c>
      <c r="CO1061" s="227">
        <f t="shared" si="440"/>
        <v>7.0506994228762654</v>
      </c>
      <c r="CP1061" s="227">
        <f t="shared" si="440"/>
        <v>5.9881094558519106</v>
      </c>
      <c r="CQ1061" s="227">
        <f t="shared" si="440"/>
        <v>4.7525695061232831</v>
      </c>
      <c r="CR1061" s="226">
        <v>16</v>
      </c>
      <c r="CS1061" s="226">
        <v>33</v>
      </c>
      <c r="CT1061" s="226">
        <v>38</v>
      </c>
      <c r="CU1061" s="226">
        <v>40</v>
      </c>
      <c r="CV1061" s="227">
        <f t="shared" si="422"/>
        <v>1</v>
      </c>
      <c r="CW1061" s="227">
        <f>CV1061*(1+('[13]GROWTH (YoY)'!AR1061/100))</f>
        <v>1.0506994228762652</v>
      </c>
      <c r="CX1061" s="227">
        <f>CW1061*(1+('[13]GROWTH (YoY)'!AS1061/100))</f>
        <v>0.98810945585191079</v>
      </c>
      <c r="CY1061" s="227">
        <f>CX1061*(1+('[13]GROWTH (YoY)'!AT1061/100))</f>
        <v>0.75256950612328266</v>
      </c>
      <c r="CZ1061" s="226">
        <v>0</v>
      </c>
      <c r="DA1061" s="226">
        <v>0</v>
      </c>
      <c r="DB1061" s="226">
        <v>0</v>
      </c>
      <c r="DC1061" s="226">
        <v>0</v>
      </c>
      <c r="DD1061" s="227">
        <v>10</v>
      </c>
      <c r="DE1061" s="227">
        <v>12</v>
      </c>
      <c r="DF1061" s="227">
        <v>12</v>
      </c>
      <c r="DG1061" s="227">
        <v>12</v>
      </c>
      <c r="DH1061" s="226">
        <v>-3</v>
      </c>
      <c r="DI1061" s="226">
        <v>-5</v>
      </c>
      <c r="DJ1061" s="226">
        <v>-5</v>
      </c>
      <c r="DK1061" s="226">
        <v>-6</v>
      </c>
      <c r="DL1061" s="227">
        <v>-5</v>
      </c>
      <c r="DM1061" s="227">
        <v>-6</v>
      </c>
      <c r="DN1061" s="227">
        <v>-7</v>
      </c>
      <c r="DO1061" s="227">
        <v>-8</v>
      </c>
      <c r="DP1061" s="376">
        <f t="shared" si="417"/>
        <v>-1</v>
      </c>
      <c r="DQ1061" s="226">
        <f t="shared" si="417"/>
        <v>16</v>
      </c>
      <c r="DR1061" s="226">
        <f t="shared" si="417"/>
        <v>23</v>
      </c>
      <c r="DS1061" s="226">
        <f t="shared" si="432"/>
        <v>15</v>
      </c>
      <c r="DT1061" s="227">
        <f t="shared" si="432"/>
        <v>0</v>
      </c>
      <c r="DU1061" s="227">
        <f t="shared" si="432"/>
        <v>1.9493005771237346</v>
      </c>
      <c r="DV1061" s="227">
        <f t="shared" si="432"/>
        <v>-11.988109455851911</v>
      </c>
      <c r="DW1061" s="227">
        <f t="shared" si="432"/>
        <v>-26.752569506123283</v>
      </c>
      <c r="DX1061" s="377">
        <f t="shared" si="421"/>
        <v>0.58181818181818179</v>
      </c>
      <c r="DY1061" s="377">
        <f t="shared" si="421"/>
        <v>0.54716981132075471</v>
      </c>
      <c r="DZ1061" s="377">
        <f t="shared" si="421"/>
        <v>0.53526970954356845</v>
      </c>
      <c r="EA1061" s="377">
        <f t="shared" si="421"/>
        <v>0.52459016393442626</v>
      </c>
      <c r="EB1061" s="378">
        <f t="shared" si="421"/>
        <v>0.53539823008849563</v>
      </c>
      <c r="EC1061" s="378">
        <f t="shared" si="420"/>
        <v>0.53781512605042014</v>
      </c>
      <c r="ED1061" s="378">
        <f t="shared" si="420"/>
        <v>0.57024793388429751</v>
      </c>
      <c r="EE1061" s="378">
        <f t="shared" si="420"/>
        <v>0.59278350515463918</v>
      </c>
      <c r="EG1061" s="226">
        <v>96</v>
      </c>
      <c r="EH1061" s="226">
        <v>56</v>
      </c>
      <c r="EI1061" s="226">
        <v>40</v>
      </c>
      <c r="EJ1061" s="226">
        <v>10</v>
      </c>
      <c r="EK1061" s="226">
        <v>8</v>
      </c>
      <c r="EL1061" s="226">
        <v>578</v>
      </c>
      <c r="EM1061" s="226">
        <v>486</v>
      </c>
      <c r="EN1061" s="379">
        <f t="shared" si="426"/>
        <v>0.58333333333333337</v>
      </c>
      <c r="EO1061" s="226">
        <f t="shared" si="427"/>
        <v>25</v>
      </c>
      <c r="EP1061" s="379">
        <f t="shared" si="428"/>
        <v>8.3333333333333329E-2</v>
      </c>
      <c r="EQ1061" s="226">
        <f t="shared" si="429"/>
        <v>13840.83044982699</v>
      </c>
      <c r="ER1061" s="226">
        <f t="shared" si="430"/>
        <v>1714.6776406035667</v>
      </c>
      <c r="ES1061" s="292"/>
      <c r="ET1061" s="227">
        <v>187</v>
      </c>
      <c r="EU1061" s="227">
        <v>92</v>
      </c>
      <c r="EV1061" s="227">
        <v>95</v>
      </c>
      <c r="EW1061" s="227">
        <v>34</v>
      </c>
      <c r="EX1061" s="227">
        <v>50</v>
      </c>
      <c r="EY1061" s="227">
        <v>1124</v>
      </c>
      <c r="EZ1061" s="227">
        <v>1028</v>
      </c>
      <c r="FA1061" s="380">
        <f t="shared" si="434"/>
        <v>0.49197860962566847</v>
      </c>
      <c r="FB1061" s="228">
        <f t="shared" si="435"/>
        <v>35.789473684210527</v>
      </c>
      <c r="FC1061" s="380">
        <f t="shared" si="436"/>
        <v>0.26737967914438504</v>
      </c>
      <c r="FD1061" s="227">
        <f t="shared" si="437"/>
        <v>44483.985765124555</v>
      </c>
      <c r="FE1061" s="227">
        <f t="shared" si="438"/>
        <v>2756.1608300907915</v>
      </c>
      <c r="FF1061" s="227">
        <v>158</v>
      </c>
      <c r="FG1061" s="228">
        <f t="shared" si="423"/>
        <v>53.164556962025308</v>
      </c>
      <c r="FH1061" s="227">
        <v>84</v>
      </c>
      <c r="FI1061" s="227">
        <v>158</v>
      </c>
      <c r="FJ1061" s="227">
        <v>1</v>
      </c>
      <c r="FK1061" s="227">
        <f t="shared" si="424"/>
        <v>73</v>
      </c>
      <c r="FL1061" s="227">
        <v>12</v>
      </c>
      <c r="FM1061" s="227">
        <f t="shared" si="425"/>
        <v>61</v>
      </c>
      <c r="FZ1061" s="229"/>
      <c r="GA1061" s="229"/>
      <c r="GB1061" s="229"/>
      <c r="GC1061" s="229"/>
      <c r="GD1061" s="229"/>
    </row>
    <row r="1062" spans="1:186" s="368" customFormat="1">
      <c r="A1062" s="287" t="s">
        <v>2540</v>
      </c>
      <c r="B1062" s="369" t="s">
        <v>2541</v>
      </c>
      <c r="C1062" s="287" t="s">
        <v>2542</v>
      </c>
      <c r="D1062" s="287" t="s">
        <v>3125</v>
      </c>
      <c r="E1062" s="369" t="s">
        <v>2543</v>
      </c>
      <c r="F1062" s="287">
        <v>1059</v>
      </c>
      <c r="G1062" s="392" t="s">
        <v>2560</v>
      </c>
      <c r="H1062" s="392" t="s">
        <v>2561</v>
      </c>
      <c r="I1062" s="287" t="s">
        <v>2546</v>
      </c>
      <c r="J1062" s="369" t="s">
        <v>2547</v>
      </c>
      <c r="K1062" s="287" t="s">
        <v>1226</v>
      </c>
      <c r="L1062" s="369" t="s">
        <v>2440</v>
      </c>
      <c r="M1062" s="369" t="s">
        <v>3124</v>
      </c>
      <c r="N1062" s="372">
        <v>1</v>
      </c>
      <c r="O1062" s="373">
        <v>338</v>
      </c>
      <c r="P1062" s="373">
        <v>490</v>
      </c>
      <c r="Q1062" s="373">
        <v>531</v>
      </c>
      <c r="R1062" s="373">
        <v>556</v>
      </c>
      <c r="S1062" s="374">
        <v>454</v>
      </c>
      <c r="T1062" s="374">
        <v>492</v>
      </c>
      <c r="U1062" s="374">
        <v>501</v>
      </c>
      <c r="V1062" s="374">
        <v>590</v>
      </c>
      <c r="W1062" s="373">
        <v>143</v>
      </c>
      <c r="X1062" s="373">
        <v>255</v>
      </c>
      <c r="Y1062" s="373">
        <v>272</v>
      </c>
      <c r="Z1062" s="373">
        <v>280</v>
      </c>
      <c r="AA1062" s="374">
        <v>194</v>
      </c>
      <c r="AB1062" s="374">
        <v>205</v>
      </c>
      <c r="AC1062" s="374">
        <v>210</v>
      </c>
      <c r="AD1062" s="374">
        <v>247</v>
      </c>
      <c r="AE1062" s="373">
        <v>3</v>
      </c>
      <c r="AF1062" s="373">
        <v>5</v>
      </c>
      <c r="AG1062" s="373">
        <v>4</v>
      </c>
      <c r="AH1062" s="373">
        <v>4</v>
      </c>
      <c r="AI1062" s="374">
        <v>5</v>
      </c>
      <c r="AJ1062" s="374">
        <v>4</v>
      </c>
      <c r="AK1062" s="374">
        <v>4</v>
      </c>
      <c r="AL1062" s="374">
        <v>4</v>
      </c>
      <c r="AM1062" s="226">
        <v>195</v>
      </c>
      <c r="AN1062" s="226">
        <v>236</v>
      </c>
      <c r="AO1062" s="226">
        <v>259</v>
      </c>
      <c r="AP1062" s="226">
        <v>276</v>
      </c>
      <c r="AQ1062" s="227">
        <v>260</v>
      </c>
      <c r="AR1062" s="227">
        <v>287</v>
      </c>
      <c r="AS1062" s="227">
        <v>291</v>
      </c>
      <c r="AT1062" s="227">
        <v>343</v>
      </c>
      <c r="AU1062" s="226">
        <v>95</v>
      </c>
      <c r="AV1062" s="226">
        <v>128</v>
      </c>
      <c r="AW1062" s="226">
        <v>151</v>
      </c>
      <c r="AX1062" s="226">
        <v>162</v>
      </c>
      <c r="AY1062" s="227">
        <v>131</v>
      </c>
      <c r="AZ1062" s="227">
        <v>148</v>
      </c>
      <c r="BA1062" s="227">
        <v>155</v>
      </c>
      <c r="BB1062" s="227">
        <v>184</v>
      </c>
      <c r="BC1062" s="226">
        <f t="shared" si="433"/>
        <v>92</v>
      </c>
      <c r="BD1062" s="226">
        <f t="shared" si="433"/>
        <v>83</v>
      </c>
      <c r="BE1062" s="226">
        <f t="shared" si="433"/>
        <v>76</v>
      </c>
      <c r="BF1062" s="226">
        <f t="shared" si="431"/>
        <v>81</v>
      </c>
      <c r="BG1062" s="218">
        <f t="shared" si="431"/>
        <v>86</v>
      </c>
      <c r="BH1062" s="218">
        <f t="shared" si="431"/>
        <v>93</v>
      </c>
      <c r="BI1062" s="218">
        <f t="shared" si="431"/>
        <v>93</v>
      </c>
      <c r="BJ1062" s="218">
        <f t="shared" si="418"/>
        <v>115</v>
      </c>
      <c r="BK1062" s="226">
        <f t="shared" si="439"/>
        <v>8</v>
      </c>
      <c r="BL1062" s="226">
        <f t="shared" si="439"/>
        <v>25</v>
      </c>
      <c r="BM1062" s="226">
        <f t="shared" si="439"/>
        <v>32</v>
      </c>
      <c r="BN1062" s="226">
        <f t="shared" si="439"/>
        <v>33</v>
      </c>
      <c r="BO1062" s="227">
        <f t="shared" si="439"/>
        <v>43</v>
      </c>
      <c r="BP1062" s="227">
        <f t="shared" si="439"/>
        <v>46</v>
      </c>
      <c r="BQ1062" s="227">
        <f t="shared" si="439"/>
        <v>43</v>
      </c>
      <c r="BR1062" s="227">
        <f t="shared" si="439"/>
        <v>44</v>
      </c>
      <c r="BS1062" s="226">
        <v>8</v>
      </c>
      <c r="BT1062" s="226">
        <v>25</v>
      </c>
      <c r="BU1062" s="226">
        <v>32</v>
      </c>
      <c r="BV1062" s="226">
        <v>33</v>
      </c>
      <c r="BW1062" s="227">
        <v>43</v>
      </c>
      <c r="BX1062" s="227">
        <v>46</v>
      </c>
      <c r="BY1062" s="227">
        <v>43</v>
      </c>
      <c r="BZ1062" s="227">
        <v>44</v>
      </c>
      <c r="CA1062" s="226">
        <v>0</v>
      </c>
      <c r="CB1062" s="226">
        <f>IFERROR(VLOOKUP($G1062,[12]ITEM!$B$2:$AC$939,26,0),0)</f>
        <v>0</v>
      </c>
      <c r="CC1062" s="226">
        <f>IFERROR(VLOOKUP($G1062,[12]ITEM!$B$2:$AC$939,27,0),0)</f>
        <v>0</v>
      </c>
      <c r="CD1062" s="226">
        <f>IFERROR(VLOOKUP($G1062,[12]ITEM!$B$2:$AC$939,28,0),0)</f>
        <v>0</v>
      </c>
      <c r="CE1062" s="227">
        <v>0</v>
      </c>
      <c r="CF1062" s="227">
        <v>0</v>
      </c>
      <c r="CG1062" s="227">
        <v>0</v>
      </c>
      <c r="CH1062" s="227">
        <v>0</v>
      </c>
      <c r="CI1062" s="375"/>
      <c r="CJ1062" s="226">
        <f t="shared" si="441"/>
        <v>92</v>
      </c>
      <c r="CK1062" s="226">
        <f t="shared" si="441"/>
        <v>112</v>
      </c>
      <c r="CL1062" s="226">
        <f t="shared" si="441"/>
        <v>124</v>
      </c>
      <c r="CM1062" s="226">
        <f t="shared" si="440"/>
        <v>132</v>
      </c>
      <c r="CN1062" s="227">
        <f t="shared" si="440"/>
        <v>86</v>
      </c>
      <c r="CO1062" s="227">
        <f t="shared" si="440"/>
        <v>95.360472040504874</v>
      </c>
      <c r="CP1062" s="227">
        <f t="shared" si="440"/>
        <v>97.532062282601615</v>
      </c>
      <c r="CQ1062" s="227">
        <f t="shared" si="440"/>
        <v>112.86596711621685</v>
      </c>
      <c r="CR1062" s="226">
        <v>90</v>
      </c>
      <c r="CS1062" s="226">
        <v>109</v>
      </c>
      <c r="CT1062" s="226">
        <v>120</v>
      </c>
      <c r="CU1062" s="226">
        <v>128</v>
      </c>
      <c r="CV1062" s="227">
        <f t="shared" si="422"/>
        <v>72</v>
      </c>
      <c r="CW1062" s="227">
        <f>CV1062*(1+('[13]GROWTH (YoY)'!AR1062/100))</f>
        <v>79.360472040504874</v>
      </c>
      <c r="CX1062" s="227">
        <f>CW1062*(1+('[13]GROWTH (YoY)'!AS1062/100))</f>
        <v>80.532062282601615</v>
      </c>
      <c r="CY1062" s="227">
        <f>CX1062*(1+('[13]GROWTH (YoY)'!AT1062/100))</f>
        <v>94.865967116216851</v>
      </c>
      <c r="CZ1062" s="226">
        <v>0</v>
      </c>
      <c r="DA1062" s="226">
        <v>0</v>
      </c>
      <c r="DB1062" s="226">
        <v>0</v>
      </c>
      <c r="DC1062" s="226">
        <v>0</v>
      </c>
      <c r="DD1062" s="227">
        <v>10</v>
      </c>
      <c r="DE1062" s="227">
        <v>12</v>
      </c>
      <c r="DF1062" s="227">
        <v>12</v>
      </c>
      <c r="DG1062" s="227">
        <v>12</v>
      </c>
      <c r="DH1062" s="226">
        <v>2</v>
      </c>
      <c r="DI1062" s="226">
        <v>3</v>
      </c>
      <c r="DJ1062" s="226">
        <v>4</v>
      </c>
      <c r="DK1062" s="226">
        <v>4</v>
      </c>
      <c r="DL1062" s="227">
        <v>4</v>
      </c>
      <c r="DM1062" s="227">
        <v>4</v>
      </c>
      <c r="DN1062" s="227">
        <v>5</v>
      </c>
      <c r="DO1062" s="227">
        <v>6</v>
      </c>
      <c r="DP1062" s="376">
        <f t="shared" si="417"/>
        <v>0</v>
      </c>
      <c r="DQ1062" s="226">
        <f t="shared" si="417"/>
        <v>-29</v>
      </c>
      <c r="DR1062" s="226">
        <f t="shared" si="417"/>
        <v>-48</v>
      </c>
      <c r="DS1062" s="226">
        <f t="shared" si="432"/>
        <v>-51</v>
      </c>
      <c r="DT1062" s="227">
        <f t="shared" si="432"/>
        <v>0</v>
      </c>
      <c r="DU1062" s="227">
        <f t="shared" si="432"/>
        <v>-2.3604720405048738</v>
      </c>
      <c r="DV1062" s="227">
        <f t="shared" si="432"/>
        <v>-4.5320622826016148</v>
      </c>
      <c r="DW1062" s="227">
        <f t="shared" si="432"/>
        <v>2.1340328837831493</v>
      </c>
      <c r="DX1062" s="377">
        <f t="shared" si="421"/>
        <v>0.42307692307692307</v>
      </c>
      <c r="DY1062" s="377">
        <f t="shared" si="421"/>
        <v>0.52040816326530615</v>
      </c>
      <c r="DZ1062" s="377">
        <f t="shared" si="421"/>
        <v>0.51224105461393599</v>
      </c>
      <c r="EA1062" s="377">
        <f t="shared" si="421"/>
        <v>0.50359712230215825</v>
      </c>
      <c r="EB1062" s="378">
        <f t="shared" si="421"/>
        <v>0.42731277533039647</v>
      </c>
      <c r="EC1062" s="378">
        <f t="shared" si="420"/>
        <v>0.41666666666666669</v>
      </c>
      <c r="ED1062" s="378">
        <f t="shared" si="420"/>
        <v>0.41916167664670656</v>
      </c>
      <c r="EE1062" s="378">
        <f t="shared" si="420"/>
        <v>0.41864406779661018</v>
      </c>
      <c r="EG1062" s="226">
        <v>293</v>
      </c>
      <c r="EH1062" s="226">
        <v>124</v>
      </c>
      <c r="EI1062" s="226">
        <v>169</v>
      </c>
      <c r="EJ1062" s="226">
        <v>5</v>
      </c>
      <c r="EK1062" s="226">
        <v>8</v>
      </c>
      <c r="EL1062" s="226">
        <v>254</v>
      </c>
      <c r="EM1062" s="226">
        <v>233</v>
      </c>
      <c r="EN1062" s="379">
        <f t="shared" si="426"/>
        <v>0.42320819112627989</v>
      </c>
      <c r="EO1062" s="226">
        <f t="shared" si="427"/>
        <v>2.9585798816568047</v>
      </c>
      <c r="EP1062" s="379">
        <f t="shared" si="428"/>
        <v>2.7303754266211604E-2</v>
      </c>
      <c r="EQ1062" s="226">
        <f t="shared" si="429"/>
        <v>31496.062992125986</v>
      </c>
      <c r="ER1062" s="226">
        <f t="shared" si="430"/>
        <v>1788.2689556509297</v>
      </c>
      <c r="ES1062" s="292"/>
      <c r="ET1062" s="227">
        <v>230</v>
      </c>
      <c r="EU1062" s="227">
        <v>101</v>
      </c>
      <c r="EV1062" s="227">
        <v>129</v>
      </c>
      <c r="EW1062" s="227">
        <v>41</v>
      </c>
      <c r="EX1062" s="227">
        <v>39</v>
      </c>
      <c r="EY1062" s="227">
        <v>1174</v>
      </c>
      <c r="EZ1062" s="227">
        <v>1094</v>
      </c>
      <c r="FA1062" s="380">
        <f t="shared" si="434"/>
        <v>0.43913043478260871</v>
      </c>
      <c r="FB1062" s="228">
        <f t="shared" si="435"/>
        <v>31.782945736434108</v>
      </c>
      <c r="FC1062" s="380">
        <f t="shared" si="436"/>
        <v>0.16956521739130434</v>
      </c>
      <c r="FD1062" s="227">
        <f t="shared" si="437"/>
        <v>33219.761499148211</v>
      </c>
      <c r="FE1062" s="227">
        <f t="shared" si="438"/>
        <v>3123.0956733698963</v>
      </c>
      <c r="FF1062" s="227">
        <v>163</v>
      </c>
      <c r="FG1062" s="228">
        <f t="shared" si="423"/>
        <v>53.987730061349694</v>
      </c>
      <c r="FH1062" s="227">
        <v>88</v>
      </c>
      <c r="FI1062" s="227">
        <v>163</v>
      </c>
      <c r="FJ1062" s="227">
        <v>1</v>
      </c>
      <c r="FK1062" s="227">
        <f t="shared" si="424"/>
        <v>74</v>
      </c>
      <c r="FL1062" s="227">
        <v>11</v>
      </c>
      <c r="FM1062" s="227">
        <f t="shared" si="425"/>
        <v>63</v>
      </c>
      <c r="FZ1062" s="229"/>
      <c r="GA1062" s="229"/>
      <c r="GB1062" s="229"/>
      <c r="GC1062" s="229"/>
      <c r="GD1062" s="229"/>
    </row>
    <row r="1063" spans="1:186" s="368" customFormat="1">
      <c r="A1063" s="287" t="s">
        <v>2540</v>
      </c>
      <c r="B1063" s="369" t="s">
        <v>2541</v>
      </c>
      <c r="C1063" s="287" t="s">
        <v>2562</v>
      </c>
      <c r="D1063" s="287" t="s">
        <v>3125</v>
      </c>
      <c r="E1063" s="369" t="s">
        <v>2563</v>
      </c>
      <c r="F1063" s="287">
        <v>1060</v>
      </c>
      <c r="G1063" s="392" t="s">
        <v>2564</v>
      </c>
      <c r="H1063" s="392" t="s">
        <v>2565</v>
      </c>
      <c r="I1063" s="287" t="s">
        <v>2546</v>
      </c>
      <c r="J1063" s="369" t="s">
        <v>2547</v>
      </c>
      <c r="K1063" s="287" t="s">
        <v>1226</v>
      </c>
      <c r="L1063" s="369" t="s">
        <v>2440</v>
      </c>
      <c r="M1063" s="369" t="s">
        <v>3124</v>
      </c>
      <c r="N1063" s="372">
        <v>1</v>
      </c>
      <c r="O1063" s="373">
        <v>0</v>
      </c>
      <c r="P1063" s="373"/>
      <c r="Q1063" s="373"/>
      <c r="R1063" s="373">
        <v>0</v>
      </c>
      <c r="S1063" s="374">
        <v>0</v>
      </c>
      <c r="T1063" s="374">
        <v>0</v>
      </c>
      <c r="U1063" s="374">
        <v>0</v>
      </c>
      <c r="V1063" s="374">
        <v>0</v>
      </c>
      <c r="W1063" s="373">
        <v>0</v>
      </c>
      <c r="X1063" s="373"/>
      <c r="Y1063" s="373"/>
      <c r="Z1063" s="373">
        <v>0</v>
      </c>
      <c r="AA1063" s="374">
        <v>0</v>
      </c>
      <c r="AB1063" s="374">
        <v>0</v>
      </c>
      <c r="AC1063" s="374">
        <v>0</v>
      </c>
      <c r="AD1063" s="374">
        <v>0</v>
      </c>
      <c r="AE1063" s="373">
        <v>0</v>
      </c>
      <c r="AF1063" s="373">
        <v>0</v>
      </c>
      <c r="AG1063" s="373">
        <v>0</v>
      </c>
      <c r="AH1063" s="373">
        <v>0</v>
      </c>
      <c r="AI1063" s="374">
        <v>0</v>
      </c>
      <c r="AJ1063" s="374">
        <v>0</v>
      </c>
      <c r="AK1063" s="374">
        <v>0</v>
      </c>
      <c r="AL1063" s="374">
        <v>0</v>
      </c>
      <c r="AM1063" s="226">
        <v>0</v>
      </c>
      <c r="AN1063" s="226">
        <v>0</v>
      </c>
      <c r="AO1063" s="226">
        <v>0</v>
      </c>
      <c r="AP1063" s="226">
        <v>0</v>
      </c>
      <c r="AQ1063" s="227">
        <v>0</v>
      </c>
      <c r="AR1063" s="227">
        <v>0</v>
      </c>
      <c r="AS1063" s="227">
        <v>0</v>
      </c>
      <c r="AT1063" s="227">
        <v>0</v>
      </c>
      <c r="AU1063" s="226">
        <v>0</v>
      </c>
      <c r="AV1063" s="226"/>
      <c r="AW1063" s="226"/>
      <c r="AX1063" s="226"/>
      <c r="AY1063" s="227">
        <v>0</v>
      </c>
      <c r="AZ1063" s="227">
        <v>0</v>
      </c>
      <c r="BA1063" s="227">
        <v>0</v>
      </c>
      <c r="BB1063" s="227">
        <v>0</v>
      </c>
      <c r="BC1063" s="226">
        <f t="shared" si="433"/>
        <v>0</v>
      </c>
      <c r="BD1063" s="226">
        <f t="shared" si="433"/>
        <v>0</v>
      </c>
      <c r="BE1063" s="226">
        <f t="shared" si="433"/>
        <v>0</v>
      </c>
      <c r="BF1063" s="226">
        <f t="shared" si="431"/>
        <v>0</v>
      </c>
      <c r="BG1063" s="218">
        <f t="shared" si="431"/>
        <v>0</v>
      </c>
      <c r="BH1063" s="218">
        <f t="shared" si="431"/>
        <v>0</v>
      </c>
      <c r="BI1063" s="218">
        <f t="shared" si="431"/>
        <v>0</v>
      </c>
      <c r="BJ1063" s="218">
        <f t="shared" si="418"/>
        <v>0</v>
      </c>
      <c r="BK1063" s="226">
        <f t="shared" si="439"/>
        <v>0</v>
      </c>
      <c r="BL1063" s="226">
        <f t="shared" si="439"/>
        <v>0</v>
      </c>
      <c r="BM1063" s="226">
        <f t="shared" si="439"/>
        <v>0</v>
      </c>
      <c r="BN1063" s="226">
        <f t="shared" si="439"/>
        <v>0</v>
      </c>
      <c r="BO1063" s="227">
        <f t="shared" si="439"/>
        <v>0</v>
      </c>
      <c r="BP1063" s="227">
        <f t="shared" si="439"/>
        <v>0</v>
      </c>
      <c r="BQ1063" s="227">
        <f t="shared" si="439"/>
        <v>0</v>
      </c>
      <c r="BR1063" s="227">
        <f t="shared" si="439"/>
        <v>0</v>
      </c>
      <c r="BS1063" s="226">
        <v>0</v>
      </c>
      <c r="BT1063" s="226">
        <v>0</v>
      </c>
      <c r="BU1063" s="226">
        <v>0</v>
      </c>
      <c r="BV1063" s="226">
        <v>0</v>
      </c>
      <c r="BW1063" s="227">
        <v>0</v>
      </c>
      <c r="BX1063" s="227">
        <v>0</v>
      </c>
      <c r="BY1063" s="227">
        <v>0</v>
      </c>
      <c r="BZ1063" s="227">
        <v>0</v>
      </c>
      <c r="CA1063" s="226">
        <v>0</v>
      </c>
      <c r="CB1063" s="226">
        <f>IFERROR(VLOOKUP($G1063,[12]ITEM!$B$2:$AC$939,26,0),0)</f>
        <v>0</v>
      </c>
      <c r="CC1063" s="226">
        <f>IFERROR(VLOOKUP($G1063,[12]ITEM!$B$2:$AC$939,27,0),0)</f>
        <v>0</v>
      </c>
      <c r="CD1063" s="226">
        <f>IFERROR(VLOOKUP($G1063,[12]ITEM!$B$2:$AC$939,28,0),0)</f>
        <v>0</v>
      </c>
      <c r="CE1063" s="227">
        <v>0</v>
      </c>
      <c r="CF1063" s="227">
        <v>0</v>
      </c>
      <c r="CG1063" s="227">
        <v>0</v>
      </c>
      <c r="CH1063" s="227">
        <v>0</v>
      </c>
      <c r="CI1063" s="375"/>
      <c r="CJ1063" s="226">
        <f t="shared" si="441"/>
        <v>0</v>
      </c>
      <c r="CK1063" s="226">
        <f t="shared" si="441"/>
        <v>0</v>
      </c>
      <c r="CL1063" s="226">
        <f t="shared" si="441"/>
        <v>0</v>
      </c>
      <c r="CM1063" s="226">
        <f t="shared" si="440"/>
        <v>0</v>
      </c>
      <c r="CN1063" s="227">
        <f t="shared" si="440"/>
        <v>0</v>
      </c>
      <c r="CO1063" s="227">
        <f t="shared" si="440"/>
        <v>0</v>
      </c>
      <c r="CP1063" s="227">
        <f t="shared" si="440"/>
        <v>0</v>
      </c>
      <c r="CQ1063" s="227">
        <f t="shared" si="440"/>
        <v>0</v>
      </c>
      <c r="CR1063" s="226">
        <v>0</v>
      </c>
      <c r="CS1063" s="226">
        <v>0</v>
      </c>
      <c r="CT1063" s="226">
        <v>0</v>
      </c>
      <c r="CU1063" s="226">
        <v>0</v>
      </c>
      <c r="CV1063" s="227">
        <f t="shared" si="422"/>
        <v>0</v>
      </c>
      <c r="CW1063" s="227">
        <f>CV1063*(1+('[13]GROWTH (YoY)'!AR1063/100))</f>
        <v>0</v>
      </c>
      <c r="CX1063" s="227">
        <f>CW1063*(1+('[13]GROWTH (YoY)'!AS1063/100))</f>
        <v>0</v>
      </c>
      <c r="CY1063" s="227">
        <f>CX1063*(1+('[13]GROWTH (YoY)'!AT1063/100))</f>
        <v>0</v>
      </c>
      <c r="CZ1063" s="226">
        <v>0</v>
      </c>
      <c r="DA1063" s="226">
        <v>0</v>
      </c>
      <c r="DB1063" s="226">
        <v>0</v>
      </c>
      <c r="DC1063" s="226">
        <v>0</v>
      </c>
      <c r="DD1063" s="227">
        <v>0</v>
      </c>
      <c r="DE1063" s="227">
        <v>0</v>
      </c>
      <c r="DF1063" s="227">
        <v>0</v>
      </c>
      <c r="DG1063" s="227">
        <v>0</v>
      </c>
      <c r="DH1063" s="226">
        <v>0</v>
      </c>
      <c r="DI1063" s="226">
        <v>0</v>
      </c>
      <c r="DJ1063" s="226">
        <v>0</v>
      </c>
      <c r="DK1063" s="226">
        <v>0</v>
      </c>
      <c r="DL1063" s="227">
        <v>0</v>
      </c>
      <c r="DM1063" s="227">
        <v>0</v>
      </c>
      <c r="DN1063" s="227">
        <v>0</v>
      </c>
      <c r="DO1063" s="227">
        <v>0</v>
      </c>
      <c r="DP1063" s="376">
        <f t="shared" si="417"/>
        <v>0</v>
      </c>
      <c r="DQ1063" s="226">
        <f t="shared" si="417"/>
        <v>0</v>
      </c>
      <c r="DR1063" s="226">
        <f t="shared" si="417"/>
        <v>0</v>
      </c>
      <c r="DS1063" s="226">
        <f t="shared" si="432"/>
        <v>0</v>
      </c>
      <c r="DT1063" s="227">
        <f t="shared" si="432"/>
        <v>0</v>
      </c>
      <c r="DU1063" s="227">
        <f t="shared" si="432"/>
        <v>0</v>
      </c>
      <c r="DV1063" s="227">
        <f t="shared" si="432"/>
        <v>0</v>
      </c>
      <c r="DW1063" s="227">
        <f t="shared" si="432"/>
        <v>0</v>
      </c>
      <c r="DX1063" s="377">
        <f t="shared" si="421"/>
        <v>0</v>
      </c>
      <c r="DY1063" s="377">
        <f t="shared" si="421"/>
        <v>0</v>
      </c>
      <c r="DZ1063" s="377">
        <f t="shared" si="421"/>
        <v>0</v>
      </c>
      <c r="EA1063" s="377">
        <f t="shared" si="421"/>
        <v>0</v>
      </c>
      <c r="EB1063" s="378">
        <f t="shared" si="421"/>
        <v>0</v>
      </c>
      <c r="EC1063" s="378">
        <f t="shared" si="420"/>
        <v>0</v>
      </c>
      <c r="ED1063" s="378">
        <f t="shared" si="420"/>
        <v>0</v>
      </c>
      <c r="EE1063" s="378">
        <f t="shared" si="420"/>
        <v>0</v>
      </c>
      <c r="EG1063" s="226">
        <v>0</v>
      </c>
      <c r="EH1063" s="226">
        <v>0</v>
      </c>
      <c r="EI1063" s="226">
        <v>0</v>
      </c>
      <c r="EJ1063" s="226">
        <v>0</v>
      </c>
      <c r="EK1063" s="226">
        <v>0</v>
      </c>
      <c r="EL1063" s="226">
        <v>0</v>
      </c>
      <c r="EM1063" s="226">
        <v>0</v>
      </c>
      <c r="EN1063" s="379">
        <f t="shared" si="426"/>
        <v>0</v>
      </c>
      <c r="EO1063" s="226">
        <f t="shared" si="427"/>
        <v>0</v>
      </c>
      <c r="EP1063" s="379">
        <f t="shared" si="428"/>
        <v>0</v>
      </c>
      <c r="EQ1063" s="226">
        <f t="shared" si="429"/>
        <v>0</v>
      </c>
      <c r="ER1063" s="226">
        <f t="shared" si="430"/>
        <v>0</v>
      </c>
      <c r="ES1063" s="292"/>
      <c r="ET1063" s="227">
        <v>0</v>
      </c>
      <c r="EU1063" s="227">
        <v>0</v>
      </c>
      <c r="EV1063" s="227">
        <v>0</v>
      </c>
      <c r="EW1063" s="227">
        <v>0</v>
      </c>
      <c r="EX1063" s="227">
        <v>0</v>
      </c>
      <c r="EY1063" s="227">
        <v>0</v>
      </c>
      <c r="EZ1063" s="227">
        <v>0</v>
      </c>
      <c r="FA1063" s="380">
        <f t="shared" si="434"/>
        <v>0</v>
      </c>
      <c r="FB1063" s="228">
        <f t="shared" si="435"/>
        <v>0</v>
      </c>
      <c r="FC1063" s="380">
        <f t="shared" si="436"/>
        <v>0</v>
      </c>
      <c r="FD1063" s="227">
        <f t="shared" si="437"/>
        <v>0</v>
      </c>
      <c r="FE1063" s="227">
        <f t="shared" si="438"/>
        <v>0</v>
      </c>
      <c r="FF1063" s="227">
        <v>0</v>
      </c>
      <c r="FG1063" s="228">
        <f t="shared" si="423"/>
        <v>0</v>
      </c>
      <c r="FH1063" s="227">
        <v>0</v>
      </c>
      <c r="FI1063" s="227">
        <v>0</v>
      </c>
      <c r="FJ1063" s="227">
        <v>0</v>
      </c>
      <c r="FK1063" s="227">
        <f t="shared" si="424"/>
        <v>0</v>
      </c>
      <c r="FL1063" s="227">
        <v>0</v>
      </c>
      <c r="FM1063" s="227">
        <f t="shared" si="425"/>
        <v>0</v>
      </c>
      <c r="FZ1063" s="229"/>
      <c r="GA1063" s="229"/>
      <c r="GB1063" s="229"/>
      <c r="GC1063" s="229"/>
      <c r="GD1063" s="229"/>
    </row>
    <row r="1064" spans="1:186" s="368" customFormat="1">
      <c r="A1064" s="287" t="s">
        <v>2540</v>
      </c>
      <c r="B1064" s="369" t="s">
        <v>2541</v>
      </c>
      <c r="C1064" s="287" t="s">
        <v>2562</v>
      </c>
      <c r="D1064" s="287" t="s">
        <v>3125</v>
      </c>
      <c r="E1064" s="369" t="s">
        <v>2563</v>
      </c>
      <c r="F1064" s="287">
        <v>1061</v>
      </c>
      <c r="G1064" s="392" t="s">
        <v>2566</v>
      </c>
      <c r="H1064" s="392" t="s">
        <v>2567</v>
      </c>
      <c r="I1064" s="287" t="s">
        <v>2546</v>
      </c>
      <c r="J1064" s="369" t="s">
        <v>2547</v>
      </c>
      <c r="K1064" s="287" t="s">
        <v>1226</v>
      </c>
      <c r="L1064" s="369" t="s">
        <v>2440</v>
      </c>
      <c r="M1064" s="369" t="s">
        <v>3124</v>
      </c>
      <c r="N1064" s="372">
        <v>1</v>
      </c>
      <c r="O1064" s="373">
        <v>0</v>
      </c>
      <c r="P1064" s="373"/>
      <c r="Q1064" s="373"/>
      <c r="R1064" s="373">
        <v>0</v>
      </c>
      <c r="S1064" s="374">
        <v>0</v>
      </c>
      <c r="T1064" s="374">
        <v>0</v>
      </c>
      <c r="U1064" s="374">
        <v>0</v>
      </c>
      <c r="V1064" s="374">
        <v>0</v>
      </c>
      <c r="W1064" s="373">
        <v>0</v>
      </c>
      <c r="X1064" s="373"/>
      <c r="Y1064" s="373"/>
      <c r="Z1064" s="373">
        <v>0</v>
      </c>
      <c r="AA1064" s="374">
        <v>0</v>
      </c>
      <c r="AB1064" s="374">
        <v>0</v>
      </c>
      <c r="AC1064" s="374">
        <v>0</v>
      </c>
      <c r="AD1064" s="374">
        <v>0</v>
      </c>
      <c r="AE1064" s="373">
        <v>0</v>
      </c>
      <c r="AF1064" s="373">
        <v>0</v>
      </c>
      <c r="AG1064" s="373">
        <v>0</v>
      </c>
      <c r="AH1064" s="373">
        <v>0</v>
      </c>
      <c r="AI1064" s="374">
        <v>0</v>
      </c>
      <c r="AJ1064" s="374">
        <v>0</v>
      </c>
      <c r="AK1064" s="374">
        <v>0</v>
      </c>
      <c r="AL1064" s="374">
        <v>0</v>
      </c>
      <c r="AM1064" s="226">
        <v>0</v>
      </c>
      <c r="AN1064" s="226">
        <v>0</v>
      </c>
      <c r="AO1064" s="226">
        <v>0</v>
      </c>
      <c r="AP1064" s="226">
        <v>0</v>
      </c>
      <c r="AQ1064" s="227">
        <v>0</v>
      </c>
      <c r="AR1064" s="227">
        <v>0</v>
      </c>
      <c r="AS1064" s="227">
        <v>0</v>
      </c>
      <c r="AT1064" s="227">
        <v>0</v>
      </c>
      <c r="AU1064" s="226">
        <v>0</v>
      </c>
      <c r="AV1064" s="226"/>
      <c r="AW1064" s="226"/>
      <c r="AX1064" s="226"/>
      <c r="AY1064" s="227">
        <v>0</v>
      </c>
      <c r="AZ1064" s="227">
        <v>0</v>
      </c>
      <c r="BA1064" s="227">
        <v>0</v>
      </c>
      <c r="BB1064" s="227">
        <v>0</v>
      </c>
      <c r="BC1064" s="226">
        <f t="shared" si="433"/>
        <v>0</v>
      </c>
      <c r="BD1064" s="226">
        <f t="shared" si="433"/>
        <v>0</v>
      </c>
      <c r="BE1064" s="226">
        <f t="shared" si="433"/>
        <v>0</v>
      </c>
      <c r="BF1064" s="226">
        <f t="shared" si="431"/>
        <v>0</v>
      </c>
      <c r="BG1064" s="218">
        <f t="shared" si="431"/>
        <v>0</v>
      </c>
      <c r="BH1064" s="218">
        <f t="shared" si="431"/>
        <v>0</v>
      </c>
      <c r="BI1064" s="218">
        <f t="shared" si="431"/>
        <v>0</v>
      </c>
      <c r="BJ1064" s="218">
        <f t="shared" si="418"/>
        <v>0</v>
      </c>
      <c r="BK1064" s="226">
        <f t="shared" si="439"/>
        <v>0</v>
      </c>
      <c r="BL1064" s="226">
        <f t="shared" si="439"/>
        <v>0</v>
      </c>
      <c r="BM1064" s="226">
        <f t="shared" si="439"/>
        <v>0</v>
      </c>
      <c r="BN1064" s="226">
        <f t="shared" si="439"/>
        <v>0</v>
      </c>
      <c r="BO1064" s="227">
        <f t="shared" si="439"/>
        <v>0</v>
      </c>
      <c r="BP1064" s="227">
        <f t="shared" si="439"/>
        <v>0</v>
      </c>
      <c r="BQ1064" s="227">
        <f t="shared" si="439"/>
        <v>0</v>
      </c>
      <c r="BR1064" s="227">
        <f t="shared" si="439"/>
        <v>0</v>
      </c>
      <c r="BS1064" s="226">
        <v>0</v>
      </c>
      <c r="BT1064" s="226">
        <v>0</v>
      </c>
      <c r="BU1064" s="226">
        <v>0</v>
      </c>
      <c r="BV1064" s="226">
        <v>0</v>
      </c>
      <c r="BW1064" s="227">
        <v>0</v>
      </c>
      <c r="BX1064" s="227">
        <v>0</v>
      </c>
      <c r="BY1064" s="227">
        <v>0</v>
      </c>
      <c r="BZ1064" s="227">
        <v>0</v>
      </c>
      <c r="CA1064" s="226">
        <v>0</v>
      </c>
      <c r="CB1064" s="226">
        <f>IFERROR(VLOOKUP($G1064,[12]ITEM!$B$2:$AC$939,26,0),0)</f>
        <v>0</v>
      </c>
      <c r="CC1064" s="226">
        <f>IFERROR(VLOOKUP($G1064,[12]ITEM!$B$2:$AC$939,27,0),0)</f>
        <v>0</v>
      </c>
      <c r="CD1064" s="226">
        <f>IFERROR(VLOOKUP($G1064,[12]ITEM!$B$2:$AC$939,28,0),0)</f>
        <v>0</v>
      </c>
      <c r="CE1064" s="227">
        <v>0</v>
      </c>
      <c r="CF1064" s="227">
        <v>0</v>
      </c>
      <c r="CG1064" s="227">
        <v>0</v>
      </c>
      <c r="CH1064" s="227">
        <v>0</v>
      </c>
      <c r="CI1064" s="375"/>
      <c r="CJ1064" s="226">
        <f t="shared" si="441"/>
        <v>0</v>
      </c>
      <c r="CK1064" s="226">
        <f t="shared" si="441"/>
        <v>0</v>
      </c>
      <c r="CL1064" s="226">
        <f t="shared" si="441"/>
        <v>0</v>
      </c>
      <c r="CM1064" s="226">
        <f t="shared" si="440"/>
        <v>0</v>
      </c>
      <c r="CN1064" s="227">
        <f t="shared" si="440"/>
        <v>0</v>
      </c>
      <c r="CO1064" s="227">
        <f t="shared" si="440"/>
        <v>0</v>
      </c>
      <c r="CP1064" s="227">
        <f t="shared" si="440"/>
        <v>0</v>
      </c>
      <c r="CQ1064" s="227">
        <f t="shared" si="440"/>
        <v>0</v>
      </c>
      <c r="CR1064" s="226">
        <v>0</v>
      </c>
      <c r="CS1064" s="226">
        <v>0</v>
      </c>
      <c r="CT1064" s="226">
        <v>0</v>
      </c>
      <c r="CU1064" s="226">
        <v>0</v>
      </c>
      <c r="CV1064" s="227">
        <f t="shared" si="422"/>
        <v>0</v>
      </c>
      <c r="CW1064" s="227">
        <f>CV1064*(1+('[13]GROWTH (YoY)'!AR1064/100))</f>
        <v>0</v>
      </c>
      <c r="CX1064" s="227">
        <f>CW1064*(1+('[13]GROWTH (YoY)'!AS1064/100))</f>
        <v>0</v>
      </c>
      <c r="CY1064" s="227">
        <f>CX1064*(1+('[13]GROWTH (YoY)'!AT1064/100))</f>
        <v>0</v>
      </c>
      <c r="CZ1064" s="226">
        <v>0</v>
      </c>
      <c r="DA1064" s="226">
        <v>0</v>
      </c>
      <c r="DB1064" s="226">
        <v>0</v>
      </c>
      <c r="DC1064" s="226">
        <v>0</v>
      </c>
      <c r="DD1064" s="227">
        <v>0</v>
      </c>
      <c r="DE1064" s="227">
        <v>0</v>
      </c>
      <c r="DF1064" s="227">
        <v>0</v>
      </c>
      <c r="DG1064" s="227">
        <v>0</v>
      </c>
      <c r="DH1064" s="226">
        <v>0</v>
      </c>
      <c r="DI1064" s="226">
        <v>0</v>
      </c>
      <c r="DJ1064" s="226">
        <v>0</v>
      </c>
      <c r="DK1064" s="226">
        <v>0</v>
      </c>
      <c r="DL1064" s="227">
        <v>0</v>
      </c>
      <c r="DM1064" s="227">
        <v>0</v>
      </c>
      <c r="DN1064" s="227">
        <v>0</v>
      </c>
      <c r="DO1064" s="227">
        <v>0</v>
      </c>
      <c r="DP1064" s="376">
        <f t="shared" si="417"/>
        <v>0</v>
      </c>
      <c r="DQ1064" s="226">
        <f t="shared" si="417"/>
        <v>0</v>
      </c>
      <c r="DR1064" s="226">
        <f t="shared" si="417"/>
        <v>0</v>
      </c>
      <c r="DS1064" s="226">
        <f t="shared" si="432"/>
        <v>0</v>
      </c>
      <c r="DT1064" s="227">
        <f t="shared" si="432"/>
        <v>0</v>
      </c>
      <c r="DU1064" s="227">
        <f t="shared" si="432"/>
        <v>0</v>
      </c>
      <c r="DV1064" s="227">
        <f t="shared" si="432"/>
        <v>0</v>
      </c>
      <c r="DW1064" s="227">
        <f t="shared" si="432"/>
        <v>0</v>
      </c>
      <c r="DX1064" s="377">
        <f t="shared" si="421"/>
        <v>0</v>
      </c>
      <c r="DY1064" s="377">
        <f t="shared" si="421"/>
        <v>0</v>
      </c>
      <c r="DZ1064" s="377">
        <f t="shared" si="421"/>
        <v>0</v>
      </c>
      <c r="EA1064" s="377">
        <f t="shared" si="421"/>
        <v>0</v>
      </c>
      <c r="EB1064" s="378">
        <f t="shared" si="421"/>
        <v>0</v>
      </c>
      <c r="EC1064" s="378">
        <f t="shared" si="420"/>
        <v>0</v>
      </c>
      <c r="ED1064" s="378">
        <f t="shared" si="420"/>
        <v>0</v>
      </c>
      <c r="EE1064" s="378">
        <f t="shared" si="420"/>
        <v>0</v>
      </c>
      <c r="EG1064" s="226">
        <v>0</v>
      </c>
      <c r="EH1064" s="226">
        <v>0</v>
      </c>
      <c r="EI1064" s="226">
        <v>0</v>
      </c>
      <c r="EJ1064" s="226">
        <v>0</v>
      </c>
      <c r="EK1064" s="226">
        <v>0</v>
      </c>
      <c r="EL1064" s="226">
        <v>0</v>
      </c>
      <c r="EM1064" s="226">
        <v>0</v>
      </c>
      <c r="EN1064" s="379">
        <f t="shared" si="426"/>
        <v>0</v>
      </c>
      <c r="EO1064" s="226">
        <f t="shared" si="427"/>
        <v>0</v>
      </c>
      <c r="EP1064" s="379">
        <f t="shared" si="428"/>
        <v>0</v>
      </c>
      <c r="EQ1064" s="226">
        <f t="shared" si="429"/>
        <v>0</v>
      </c>
      <c r="ER1064" s="226">
        <f t="shared" si="430"/>
        <v>0</v>
      </c>
      <c r="ES1064" s="292"/>
      <c r="ET1064" s="227">
        <v>0</v>
      </c>
      <c r="EU1064" s="227">
        <v>0</v>
      </c>
      <c r="EV1064" s="227">
        <v>0</v>
      </c>
      <c r="EW1064" s="227">
        <v>0</v>
      </c>
      <c r="EX1064" s="227">
        <v>0</v>
      </c>
      <c r="EY1064" s="227">
        <v>0</v>
      </c>
      <c r="EZ1064" s="227">
        <v>0</v>
      </c>
      <c r="FA1064" s="380">
        <f t="shared" si="434"/>
        <v>0</v>
      </c>
      <c r="FB1064" s="228">
        <f t="shared" si="435"/>
        <v>0</v>
      </c>
      <c r="FC1064" s="380">
        <f t="shared" si="436"/>
        <v>0</v>
      </c>
      <c r="FD1064" s="227">
        <f t="shared" si="437"/>
        <v>0</v>
      </c>
      <c r="FE1064" s="227">
        <f t="shared" si="438"/>
        <v>0</v>
      </c>
      <c r="FF1064" s="227">
        <v>0</v>
      </c>
      <c r="FG1064" s="228">
        <f t="shared" si="423"/>
        <v>0</v>
      </c>
      <c r="FH1064" s="227">
        <v>0</v>
      </c>
      <c r="FI1064" s="227">
        <v>0</v>
      </c>
      <c r="FJ1064" s="227">
        <v>0</v>
      </c>
      <c r="FK1064" s="227">
        <f t="shared" si="424"/>
        <v>0</v>
      </c>
      <c r="FL1064" s="227">
        <v>0</v>
      </c>
      <c r="FM1064" s="227">
        <f t="shared" si="425"/>
        <v>0</v>
      </c>
      <c r="FZ1064" s="229"/>
      <c r="GA1064" s="229"/>
      <c r="GB1064" s="229"/>
      <c r="GC1064" s="229"/>
      <c r="GD1064" s="229"/>
    </row>
    <row r="1065" spans="1:186" s="368" customFormat="1">
      <c r="A1065" s="287" t="s">
        <v>2540</v>
      </c>
      <c r="B1065" s="369" t="s">
        <v>2541</v>
      </c>
      <c r="C1065" s="287" t="s">
        <v>2562</v>
      </c>
      <c r="D1065" s="287" t="s">
        <v>3125</v>
      </c>
      <c r="E1065" s="369" t="s">
        <v>2563</v>
      </c>
      <c r="F1065" s="287">
        <v>1062</v>
      </c>
      <c r="G1065" s="392" t="s">
        <v>2568</v>
      </c>
      <c r="H1065" s="392" t="s">
        <v>2569</v>
      </c>
      <c r="I1065" s="287" t="s">
        <v>2546</v>
      </c>
      <c r="J1065" s="369" t="s">
        <v>2547</v>
      </c>
      <c r="K1065" s="287" t="s">
        <v>1226</v>
      </c>
      <c r="L1065" s="369" t="s">
        <v>2440</v>
      </c>
      <c r="M1065" s="369" t="s">
        <v>3124</v>
      </c>
      <c r="N1065" s="372">
        <v>1</v>
      </c>
      <c r="O1065" s="373">
        <v>16</v>
      </c>
      <c r="P1065" s="373">
        <v>24</v>
      </c>
      <c r="Q1065" s="373">
        <v>26</v>
      </c>
      <c r="R1065" s="373">
        <v>28</v>
      </c>
      <c r="S1065" s="374">
        <v>27</v>
      </c>
      <c r="T1065" s="374">
        <v>29</v>
      </c>
      <c r="U1065" s="374">
        <v>31</v>
      </c>
      <c r="V1065" s="374">
        <v>39</v>
      </c>
      <c r="W1065" s="373">
        <v>5</v>
      </c>
      <c r="X1065" s="373">
        <v>11</v>
      </c>
      <c r="Y1065" s="373">
        <v>12</v>
      </c>
      <c r="Z1065" s="373">
        <v>12</v>
      </c>
      <c r="AA1065" s="374">
        <v>10</v>
      </c>
      <c r="AB1065" s="374">
        <v>11</v>
      </c>
      <c r="AC1065" s="374">
        <v>11</v>
      </c>
      <c r="AD1065" s="374">
        <v>11</v>
      </c>
      <c r="AE1065" s="373">
        <v>0</v>
      </c>
      <c r="AF1065" s="373">
        <v>0</v>
      </c>
      <c r="AG1065" s="373">
        <v>0</v>
      </c>
      <c r="AH1065" s="373">
        <v>0</v>
      </c>
      <c r="AI1065" s="374">
        <v>0</v>
      </c>
      <c r="AJ1065" s="374">
        <v>0</v>
      </c>
      <c r="AK1065" s="374">
        <v>0</v>
      </c>
      <c r="AL1065" s="374">
        <v>0</v>
      </c>
      <c r="AM1065" s="226">
        <v>10</v>
      </c>
      <c r="AN1065" s="226">
        <v>13</v>
      </c>
      <c r="AO1065" s="226">
        <v>15</v>
      </c>
      <c r="AP1065" s="226">
        <v>16</v>
      </c>
      <c r="AQ1065" s="227">
        <v>18</v>
      </c>
      <c r="AR1065" s="227">
        <v>19</v>
      </c>
      <c r="AS1065" s="227">
        <v>20</v>
      </c>
      <c r="AT1065" s="227">
        <v>28</v>
      </c>
      <c r="AU1065" s="226">
        <v>8</v>
      </c>
      <c r="AV1065" s="226">
        <v>7</v>
      </c>
      <c r="AW1065" s="226">
        <v>7</v>
      </c>
      <c r="AX1065" s="226">
        <v>8</v>
      </c>
      <c r="AY1065" s="227">
        <v>6</v>
      </c>
      <c r="AZ1065" s="227">
        <v>6</v>
      </c>
      <c r="BA1065" s="227">
        <v>7</v>
      </c>
      <c r="BB1065" s="227">
        <v>10</v>
      </c>
      <c r="BC1065" s="226">
        <f t="shared" si="433"/>
        <v>2</v>
      </c>
      <c r="BD1065" s="226">
        <f t="shared" si="433"/>
        <v>6</v>
      </c>
      <c r="BE1065" s="226">
        <f t="shared" si="433"/>
        <v>7</v>
      </c>
      <c r="BF1065" s="226">
        <f t="shared" si="431"/>
        <v>7</v>
      </c>
      <c r="BG1065" s="218">
        <f t="shared" si="431"/>
        <v>12</v>
      </c>
      <c r="BH1065" s="218">
        <f t="shared" si="431"/>
        <v>12</v>
      </c>
      <c r="BI1065" s="218">
        <f t="shared" si="431"/>
        <v>12</v>
      </c>
      <c r="BJ1065" s="218">
        <f t="shared" si="418"/>
        <v>17</v>
      </c>
      <c r="BK1065" s="226">
        <f t="shared" si="439"/>
        <v>0</v>
      </c>
      <c r="BL1065" s="226">
        <f t="shared" si="439"/>
        <v>0</v>
      </c>
      <c r="BM1065" s="226">
        <f t="shared" si="439"/>
        <v>1</v>
      </c>
      <c r="BN1065" s="226">
        <f t="shared" si="439"/>
        <v>1</v>
      </c>
      <c r="BO1065" s="227">
        <f t="shared" si="439"/>
        <v>0</v>
      </c>
      <c r="BP1065" s="227">
        <f t="shared" si="439"/>
        <v>1</v>
      </c>
      <c r="BQ1065" s="227">
        <f t="shared" si="439"/>
        <v>1</v>
      </c>
      <c r="BR1065" s="227">
        <f t="shared" si="439"/>
        <v>1</v>
      </c>
      <c r="BS1065" s="226">
        <v>0</v>
      </c>
      <c r="BT1065" s="226">
        <v>0</v>
      </c>
      <c r="BU1065" s="226">
        <v>1</v>
      </c>
      <c r="BV1065" s="226">
        <v>1</v>
      </c>
      <c r="BW1065" s="227">
        <v>0</v>
      </c>
      <c r="BX1065" s="227">
        <v>1</v>
      </c>
      <c r="BY1065" s="227">
        <v>1</v>
      </c>
      <c r="BZ1065" s="227">
        <v>1</v>
      </c>
      <c r="CA1065" s="226">
        <v>0</v>
      </c>
      <c r="CB1065" s="226">
        <f>IFERROR(VLOOKUP($G1065,[12]ITEM!$B$2:$AC$939,26,0),0)</f>
        <v>0</v>
      </c>
      <c r="CC1065" s="226">
        <f>IFERROR(VLOOKUP($G1065,[12]ITEM!$B$2:$AC$939,27,0),0)</f>
        <v>0</v>
      </c>
      <c r="CD1065" s="226">
        <f>IFERROR(VLOOKUP($G1065,[12]ITEM!$B$2:$AC$939,28,0),0)</f>
        <v>0</v>
      </c>
      <c r="CE1065" s="227">
        <v>0</v>
      </c>
      <c r="CF1065" s="227">
        <v>0</v>
      </c>
      <c r="CG1065" s="227">
        <v>0</v>
      </c>
      <c r="CH1065" s="227">
        <v>0</v>
      </c>
      <c r="CI1065" s="375"/>
      <c r="CJ1065" s="226">
        <f t="shared" si="441"/>
        <v>2</v>
      </c>
      <c r="CK1065" s="226">
        <f t="shared" si="441"/>
        <v>3</v>
      </c>
      <c r="CL1065" s="226">
        <f t="shared" si="441"/>
        <v>3</v>
      </c>
      <c r="CM1065" s="226">
        <f t="shared" si="440"/>
        <v>4</v>
      </c>
      <c r="CN1065" s="227">
        <f t="shared" si="440"/>
        <v>12</v>
      </c>
      <c r="CO1065" s="227">
        <f t="shared" si="440"/>
        <v>13.651220365360198</v>
      </c>
      <c r="CP1065" s="227">
        <f t="shared" si="440"/>
        <v>14.897773502683792</v>
      </c>
      <c r="CQ1065" s="227">
        <f t="shared" si="440"/>
        <v>18.667565973462573</v>
      </c>
      <c r="CR1065" s="226">
        <v>2</v>
      </c>
      <c r="CS1065" s="226">
        <v>3</v>
      </c>
      <c r="CT1065" s="226">
        <v>3</v>
      </c>
      <c r="CU1065" s="226">
        <v>4</v>
      </c>
      <c r="CV1065" s="227">
        <f t="shared" si="422"/>
        <v>8</v>
      </c>
      <c r="CW1065" s="227">
        <f>CV1065*(1+('[13]GROWTH (YoY)'!AR1065/100))</f>
        <v>8.6512203653601976</v>
      </c>
      <c r="CX1065" s="227">
        <f>CW1065*(1+('[13]GROWTH (YoY)'!AS1065/100))</f>
        <v>8.8977735026837923</v>
      </c>
      <c r="CY1065" s="227">
        <f>CX1065*(1+('[13]GROWTH (YoY)'!AT1065/100))</f>
        <v>12.667565973462574</v>
      </c>
      <c r="CZ1065" s="226">
        <v>0</v>
      </c>
      <c r="DA1065" s="226">
        <v>0</v>
      </c>
      <c r="DB1065" s="226">
        <v>0</v>
      </c>
      <c r="DC1065" s="226">
        <v>0</v>
      </c>
      <c r="DD1065" s="227">
        <v>4</v>
      </c>
      <c r="DE1065" s="227">
        <v>5</v>
      </c>
      <c r="DF1065" s="227">
        <v>5</v>
      </c>
      <c r="DG1065" s="227">
        <v>5</v>
      </c>
      <c r="DH1065" s="226">
        <v>0</v>
      </c>
      <c r="DI1065" s="226">
        <v>0</v>
      </c>
      <c r="DJ1065" s="226">
        <v>0</v>
      </c>
      <c r="DK1065" s="226">
        <v>0</v>
      </c>
      <c r="DL1065" s="227">
        <v>0</v>
      </c>
      <c r="DM1065" s="227">
        <v>0</v>
      </c>
      <c r="DN1065" s="227">
        <v>1</v>
      </c>
      <c r="DO1065" s="227">
        <v>1</v>
      </c>
      <c r="DP1065" s="376">
        <f t="shared" si="417"/>
        <v>0</v>
      </c>
      <c r="DQ1065" s="226">
        <f t="shared" si="417"/>
        <v>3</v>
      </c>
      <c r="DR1065" s="226">
        <f t="shared" si="417"/>
        <v>4</v>
      </c>
      <c r="DS1065" s="226">
        <f t="shared" si="432"/>
        <v>3</v>
      </c>
      <c r="DT1065" s="227">
        <f t="shared" si="432"/>
        <v>0</v>
      </c>
      <c r="DU1065" s="227">
        <f t="shared" si="432"/>
        <v>-1.6512203653601976</v>
      </c>
      <c r="DV1065" s="227">
        <f t="shared" si="432"/>
        <v>-2.8977735026837923</v>
      </c>
      <c r="DW1065" s="227">
        <f t="shared" si="432"/>
        <v>-1.6675659734625725</v>
      </c>
      <c r="DX1065" s="377">
        <f t="shared" si="421"/>
        <v>0.3125</v>
      </c>
      <c r="DY1065" s="377">
        <f t="shared" si="421"/>
        <v>0.45833333333333331</v>
      </c>
      <c r="DZ1065" s="377">
        <f t="shared" si="421"/>
        <v>0.46153846153846156</v>
      </c>
      <c r="EA1065" s="377">
        <f t="shared" si="421"/>
        <v>0.42857142857142855</v>
      </c>
      <c r="EB1065" s="378">
        <f t="shared" si="421"/>
        <v>0.37037037037037035</v>
      </c>
      <c r="EC1065" s="378">
        <f t="shared" si="420"/>
        <v>0.37931034482758619</v>
      </c>
      <c r="ED1065" s="378">
        <f t="shared" si="420"/>
        <v>0.35483870967741937</v>
      </c>
      <c r="EE1065" s="378">
        <f t="shared" si="420"/>
        <v>0.28205128205128205</v>
      </c>
      <c r="EG1065" s="226">
        <v>23</v>
      </c>
      <c r="EH1065" s="226">
        <v>8</v>
      </c>
      <c r="EI1065" s="226">
        <v>15</v>
      </c>
      <c r="EJ1065" s="226">
        <v>13</v>
      </c>
      <c r="EK1065" s="226">
        <v>2</v>
      </c>
      <c r="EL1065" s="226">
        <v>351</v>
      </c>
      <c r="EM1065" s="226">
        <v>341</v>
      </c>
      <c r="EN1065" s="379">
        <f t="shared" si="426"/>
        <v>0.34782608695652173</v>
      </c>
      <c r="EO1065" s="226">
        <f t="shared" si="427"/>
        <v>86.666666666666671</v>
      </c>
      <c r="EP1065" s="379">
        <f t="shared" si="428"/>
        <v>8.6956521739130432E-2</v>
      </c>
      <c r="EQ1065" s="226">
        <f t="shared" si="429"/>
        <v>5698.0056980056979</v>
      </c>
      <c r="ER1065" s="226">
        <f t="shared" si="430"/>
        <v>3176.9305962854346</v>
      </c>
      <c r="ES1065" s="292"/>
      <c r="ET1065" s="227">
        <v>19</v>
      </c>
      <c r="EU1065" s="227">
        <v>9</v>
      </c>
      <c r="EV1065" s="227">
        <v>10</v>
      </c>
      <c r="EW1065" s="227">
        <v>6</v>
      </c>
      <c r="EX1065" s="227">
        <v>44</v>
      </c>
      <c r="EY1065" s="227">
        <v>209</v>
      </c>
      <c r="EZ1065" s="227">
        <v>189</v>
      </c>
      <c r="FA1065" s="380">
        <f t="shared" si="434"/>
        <v>0.47368421052631576</v>
      </c>
      <c r="FB1065" s="228">
        <f t="shared" si="435"/>
        <v>60</v>
      </c>
      <c r="FC1065" s="380">
        <f t="shared" si="436"/>
        <v>2.3157894736842106</v>
      </c>
      <c r="FD1065" s="227">
        <f t="shared" si="437"/>
        <v>210526.31578947368</v>
      </c>
      <c r="FE1065" s="227">
        <f t="shared" si="438"/>
        <v>2645.5026455026455</v>
      </c>
      <c r="FF1065" s="227">
        <v>10</v>
      </c>
      <c r="FG1065" s="228">
        <f t="shared" si="423"/>
        <v>50</v>
      </c>
      <c r="FH1065" s="227">
        <v>5</v>
      </c>
      <c r="FI1065" s="227">
        <v>10</v>
      </c>
      <c r="FJ1065" s="227">
        <v>0</v>
      </c>
      <c r="FK1065" s="227">
        <f t="shared" si="424"/>
        <v>5</v>
      </c>
      <c r="FL1065" s="227">
        <v>1</v>
      </c>
      <c r="FM1065" s="227">
        <f t="shared" si="425"/>
        <v>4</v>
      </c>
      <c r="FZ1065" s="229"/>
      <c r="GA1065" s="229"/>
      <c r="GB1065" s="229"/>
      <c r="GC1065" s="229"/>
      <c r="GD1065" s="229"/>
    </row>
    <row r="1066" spans="1:186" s="368" customFormat="1">
      <c r="A1066" s="287" t="s">
        <v>2540</v>
      </c>
      <c r="B1066" s="369" t="s">
        <v>2541</v>
      </c>
      <c r="C1066" s="287" t="s">
        <v>2562</v>
      </c>
      <c r="D1066" s="287" t="s">
        <v>3125</v>
      </c>
      <c r="E1066" s="369" t="s">
        <v>2563</v>
      </c>
      <c r="F1066" s="287">
        <v>1063</v>
      </c>
      <c r="G1066" s="392" t="s">
        <v>2570</v>
      </c>
      <c r="H1066" s="392" t="s">
        <v>2571</v>
      </c>
      <c r="I1066" s="287" t="s">
        <v>2546</v>
      </c>
      <c r="J1066" s="369" t="s">
        <v>2547</v>
      </c>
      <c r="K1066" s="287" t="s">
        <v>1226</v>
      </c>
      <c r="L1066" s="369" t="s">
        <v>2440</v>
      </c>
      <c r="M1066" s="369" t="s">
        <v>3124</v>
      </c>
      <c r="N1066" s="372">
        <v>1</v>
      </c>
      <c r="O1066" s="373">
        <v>0</v>
      </c>
      <c r="P1066" s="373"/>
      <c r="Q1066" s="373"/>
      <c r="R1066" s="373">
        <v>0</v>
      </c>
      <c r="S1066" s="374">
        <v>0</v>
      </c>
      <c r="T1066" s="374">
        <v>0</v>
      </c>
      <c r="U1066" s="374">
        <v>0</v>
      </c>
      <c r="V1066" s="374">
        <v>0</v>
      </c>
      <c r="W1066" s="373">
        <v>0</v>
      </c>
      <c r="X1066" s="373"/>
      <c r="Y1066" s="373"/>
      <c r="Z1066" s="373">
        <v>0</v>
      </c>
      <c r="AA1066" s="374">
        <v>0</v>
      </c>
      <c r="AB1066" s="374">
        <v>0</v>
      </c>
      <c r="AC1066" s="374">
        <v>0</v>
      </c>
      <c r="AD1066" s="374">
        <v>0</v>
      </c>
      <c r="AE1066" s="373">
        <v>0</v>
      </c>
      <c r="AF1066" s="373">
        <v>0</v>
      </c>
      <c r="AG1066" s="373">
        <v>0</v>
      </c>
      <c r="AH1066" s="373">
        <v>0</v>
      </c>
      <c r="AI1066" s="374">
        <v>0</v>
      </c>
      <c r="AJ1066" s="374">
        <v>0</v>
      </c>
      <c r="AK1066" s="374">
        <v>0</v>
      </c>
      <c r="AL1066" s="374">
        <v>0</v>
      </c>
      <c r="AM1066" s="226">
        <v>0</v>
      </c>
      <c r="AN1066" s="226">
        <v>0</v>
      </c>
      <c r="AO1066" s="226">
        <v>0</v>
      </c>
      <c r="AP1066" s="226">
        <v>0</v>
      </c>
      <c r="AQ1066" s="227">
        <v>0</v>
      </c>
      <c r="AR1066" s="227">
        <v>0</v>
      </c>
      <c r="AS1066" s="227">
        <v>0</v>
      </c>
      <c r="AT1066" s="227">
        <v>0</v>
      </c>
      <c r="AU1066" s="226">
        <v>0</v>
      </c>
      <c r="AV1066" s="226"/>
      <c r="AW1066" s="226"/>
      <c r="AX1066" s="226"/>
      <c r="AY1066" s="227">
        <v>0</v>
      </c>
      <c r="AZ1066" s="227">
        <v>0</v>
      </c>
      <c r="BA1066" s="227">
        <v>0</v>
      </c>
      <c r="BB1066" s="227">
        <v>0</v>
      </c>
      <c r="BC1066" s="226">
        <f t="shared" si="433"/>
        <v>0</v>
      </c>
      <c r="BD1066" s="226">
        <f t="shared" si="433"/>
        <v>0</v>
      </c>
      <c r="BE1066" s="226">
        <f t="shared" si="433"/>
        <v>0</v>
      </c>
      <c r="BF1066" s="226">
        <f t="shared" si="431"/>
        <v>0</v>
      </c>
      <c r="BG1066" s="218">
        <f t="shared" si="431"/>
        <v>0</v>
      </c>
      <c r="BH1066" s="218">
        <f t="shared" si="431"/>
        <v>0</v>
      </c>
      <c r="BI1066" s="218">
        <f t="shared" si="431"/>
        <v>0</v>
      </c>
      <c r="BJ1066" s="218">
        <f t="shared" si="418"/>
        <v>0</v>
      </c>
      <c r="BK1066" s="226">
        <f t="shared" si="439"/>
        <v>0</v>
      </c>
      <c r="BL1066" s="226">
        <f t="shared" si="439"/>
        <v>0</v>
      </c>
      <c r="BM1066" s="226">
        <f t="shared" si="439"/>
        <v>0</v>
      </c>
      <c r="BN1066" s="226">
        <f t="shared" si="439"/>
        <v>0</v>
      </c>
      <c r="BO1066" s="227">
        <f t="shared" si="439"/>
        <v>0</v>
      </c>
      <c r="BP1066" s="227">
        <f t="shared" si="439"/>
        <v>0</v>
      </c>
      <c r="BQ1066" s="227">
        <f t="shared" si="439"/>
        <v>0</v>
      </c>
      <c r="BR1066" s="227">
        <f t="shared" si="439"/>
        <v>0</v>
      </c>
      <c r="BS1066" s="226">
        <v>0</v>
      </c>
      <c r="BT1066" s="226">
        <v>0</v>
      </c>
      <c r="BU1066" s="226">
        <v>0</v>
      </c>
      <c r="BV1066" s="226">
        <v>0</v>
      </c>
      <c r="BW1066" s="227">
        <v>0</v>
      </c>
      <c r="BX1066" s="227">
        <v>0</v>
      </c>
      <c r="BY1066" s="227">
        <v>0</v>
      </c>
      <c r="BZ1066" s="227">
        <v>0</v>
      </c>
      <c r="CA1066" s="226">
        <v>0</v>
      </c>
      <c r="CB1066" s="226">
        <f>IFERROR(VLOOKUP($G1066,[12]ITEM!$B$2:$AC$939,26,0),0)</f>
        <v>0</v>
      </c>
      <c r="CC1066" s="226">
        <f>IFERROR(VLOOKUP($G1066,[12]ITEM!$B$2:$AC$939,27,0),0)</f>
        <v>0</v>
      </c>
      <c r="CD1066" s="226">
        <f>IFERROR(VLOOKUP($G1066,[12]ITEM!$B$2:$AC$939,28,0),0)</f>
        <v>0</v>
      </c>
      <c r="CE1066" s="227">
        <v>0</v>
      </c>
      <c r="CF1066" s="227">
        <v>0</v>
      </c>
      <c r="CG1066" s="227">
        <v>0</v>
      </c>
      <c r="CH1066" s="227">
        <v>0</v>
      </c>
      <c r="CI1066" s="375"/>
      <c r="CJ1066" s="226">
        <f t="shared" si="441"/>
        <v>0</v>
      </c>
      <c r="CK1066" s="226">
        <f t="shared" si="441"/>
        <v>0</v>
      </c>
      <c r="CL1066" s="226">
        <f t="shared" si="441"/>
        <v>0</v>
      </c>
      <c r="CM1066" s="226">
        <f t="shared" si="440"/>
        <v>0</v>
      </c>
      <c r="CN1066" s="227">
        <f t="shared" si="440"/>
        <v>0</v>
      </c>
      <c r="CO1066" s="227">
        <f t="shared" si="440"/>
        <v>0</v>
      </c>
      <c r="CP1066" s="227">
        <f t="shared" si="440"/>
        <v>0</v>
      </c>
      <c r="CQ1066" s="227">
        <f t="shared" si="440"/>
        <v>0</v>
      </c>
      <c r="CR1066" s="226">
        <v>0</v>
      </c>
      <c r="CS1066" s="226">
        <v>0</v>
      </c>
      <c r="CT1066" s="226">
        <v>0</v>
      </c>
      <c r="CU1066" s="226">
        <v>0</v>
      </c>
      <c r="CV1066" s="227">
        <f t="shared" si="422"/>
        <v>0</v>
      </c>
      <c r="CW1066" s="227">
        <f>CV1066*(1+('[13]GROWTH (YoY)'!AR1066/100))</f>
        <v>0</v>
      </c>
      <c r="CX1066" s="227">
        <f>CW1066*(1+('[13]GROWTH (YoY)'!AS1066/100))</f>
        <v>0</v>
      </c>
      <c r="CY1066" s="227">
        <f>CX1066*(1+('[13]GROWTH (YoY)'!AT1066/100))</f>
        <v>0</v>
      </c>
      <c r="CZ1066" s="226">
        <v>0</v>
      </c>
      <c r="DA1066" s="226">
        <v>0</v>
      </c>
      <c r="DB1066" s="226">
        <v>0</v>
      </c>
      <c r="DC1066" s="226">
        <v>0</v>
      </c>
      <c r="DD1066" s="227">
        <v>0</v>
      </c>
      <c r="DE1066" s="227">
        <v>0</v>
      </c>
      <c r="DF1066" s="227">
        <v>0</v>
      </c>
      <c r="DG1066" s="227">
        <v>0</v>
      </c>
      <c r="DH1066" s="226">
        <v>0</v>
      </c>
      <c r="DI1066" s="226">
        <v>0</v>
      </c>
      <c r="DJ1066" s="226">
        <v>0</v>
      </c>
      <c r="DK1066" s="226">
        <v>0</v>
      </c>
      <c r="DL1066" s="227">
        <v>0</v>
      </c>
      <c r="DM1066" s="227">
        <v>0</v>
      </c>
      <c r="DN1066" s="227">
        <v>0</v>
      </c>
      <c r="DO1066" s="227">
        <v>0</v>
      </c>
      <c r="DP1066" s="376">
        <f t="shared" si="417"/>
        <v>0</v>
      </c>
      <c r="DQ1066" s="226">
        <f t="shared" si="417"/>
        <v>0</v>
      </c>
      <c r="DR1066" s="226">
        <f t="shared" si="417"/>
        <v>0</v>
      </c>
      <c r="DS1066" s="226">
        <f t="shared" si="432"/>
        <v>0</v>
      </c>
      <c r="DT1066" s="227">
        <f t="shared" si="432"/>
        <v>0</v>
      </c>
      <c r="DU1066" s="227">
        <f t="shared" si="432"/>
        <v>0</v>
      </c>
      <c r="DV1066" s="227">
        <f t="shared" si="432"/>
        <v>0</v>
      </c>
      <c r="DW1066" s="227">
        <f t="shared" si="432"/>
        <v>0</v>
      </c>
      <c r="DX1066" s="377">
        <f t="shared" si="421"/>
        <v>0</v>
      </c>
      <c r="DY1066" s="377">
        <f t="shared" si="421"/>
        <v>0</v>
      </c>
      <c r="DZ1066" s="377">
        <f t="shared" si="421"/>
        <v>0</v>
      </c>
      <c r="EA1066" s="377">
        <f t="shared" si="421"/>
        <v>0</v>
      </c>
      <c r="EB1066" s="378">
        <f t="shared" si="421"/>
        <v>0</v>
      </c>
      <c r="EC1066" s="378">
        <f t="shared" si="420"/>
        <v>0</v>
      </c>
      <c r="ED1066" s="378">
        <f t="shared" si="420"/>
        <v>0</v>
      </c>
      <c r="EE1066" s="378">
        <f t="shared" si="420"/>
        <v>0</v>
      </c>
      <c r="EG1066" s="226">
        <v>0</v>
      </c>
      <c r="EH1066" s="226">
        <v>0</v>
      </c>
      <c r="EI1066" s="226">
        <v>0</v>
      </c>
      <c r="EJ1066" s="226">
        <v>0</v>
      </c>
      <c r="EK1066" s="226">
        <v>0</v>
      </c>
      <c r="EL1066" s="226">
        <v>0</v>
      </c>
      <c r="EM1066" s="226">
        <v>0</v>
      </c>
      <c r="EN1066" s="379">
        <f t="shared" si="426"/>
        <v>0</v>
      </c>
      <c r="EO1066" s="226">
        <f t="shared" si="427"/>
        <v>0</v>
      </c>
      <c r="EP1066" s="379">
        <f t="shared" si="428"/>
        <v>0</v>
      </c>
      <c r="EQ1066" s="226">
        <f t="shared" si="429"/>
        <v>0</v>
      </c>
      <c r="ER1066" s="226">
        <f t="shared" si="430"/>
        <v>0</v>
      </c>
      <c r="ES1066" s="292"/>
      <c r="ET1066" s="227">
        <v>5</v>
      </c>
      <c r="EU1066" s="227">
        <v>2</v>
      </c>
      <c r="EV1066" s="227">
        <v>3</v>
      </c>
      <c r="EW1066" s="227">
        <v>1</v>
      </c>
      <c r="EX1066" s="227">
        <v>4</v>
      </c>
      <c r="EY1066" s="227">
        <v>50</v>
      </c>
      <c r="EZ1066" s="227">
        <v>29</v>
      </c>
      <c r="FA1066" s="380">
        <f t="shared" si="434"/>
        <v>0.4</v>
      </c>
      <c r="FB1066" s="228">
        <f t="shared" si="435"/>
        <v>33.333333333333329</v>
      </c>
      <c r="FC1066" s="380">
        <f t="shared" si="436"/>
        <v>0.8</v>
      </c>
      <c r="FD1066" s="227">
        <f t="shared" si="437"/>
        <v>80000</v>
      </c>
      <c r="FE1066" s="227">
        <f t="shared" si="438"/>
        <v>2873.5632183908042</v>
      </c>
      <c r="FF1066" s="227">
        <v>3</v>
      </c>
      <c r="FG1066" s="228">
        <f t="shared" si="423"/>
        <v>66.666666666666657</v>
      </c>
      <c r="FH1066" s="227">
        <v>2</v>
      </c>
      <c r="FI1066" s="227">
        <v>3</v>
      </c>
      <c r="FJ1066" s="227">
        <v>0</v>
      </c>
      <c r="FK1066" s="227">
        <f t="shared" si="424"/>
        <v>1</v>
      </c>
      <c r="FL1066" s="227">
        <v>0</v>
      </c>
      <c r="FM1066" s="227">
        <f t="shared" si="425"/>
        <v>1</v>
      </c>
      <c r="FZ1066" s="229"/>
      <c r="GA1066" s="229"/>
      <c r="GB1066" s="229"/>
      <c r="GC1066" s="229"/>
      <c r="GD1066" s="229"/>
    </row>
    <row r="1067" spans="1:186" s="368" customFormat="1">
      <c r="A1067" s="287" t="s">
        <v>2540</v>
      </c>
      <c r="B1067" s="369" t="s">
        <v>2541</v>
      </c>
      <c r="C1067" s="287" t="s">
        <v>2562</v>
      </c>
      <c r="D1067" s="287" t="s">
        <v>3125</v>
      </c>
      <c r="E1067" s="369" t="s">
        <v>2563</v>
      </c>
      <c r="F1067" s="287">
        <v>1064</v>
      </c>
      <c r="G1067" s="392" t="s">
        <v>2572</v>
      </c>
      <c r="H1067" s="392" t="s">
        <v>2573</v>
      </c>
      <c r="I1067" s="287" t="s">
        <v>2546</v>
      </c>
      <c r="J1067" s="369" t="s">
        <v>2547</v>
      </c>
      <c r="K1067" s="287" t="s">
        <v>1226</v>
      </c>
      <c r="L1067" s="369" t="s">
        <v>2440</v>
      </c>
      <c r="M1067" s="369" t="s">
        <v>3124</v>
      </c>
      <c r="N1067" s="372">
        <v>1</v>
      </c>
      <c r="O1067" s="373">
        <v>74</v>
      </c>
      <c r="P1067" s="373">
        <v>123</v>
      </c>
      <c r="Q1067" s="373">
        <v>127</v>
      </c>
      <c r="R1067" s="373">
        <v>130</v>
      </c>
      <c r="S1067" s="374">
        <v>154</v>
      </c>
      <c r="T1067" s="374">
        <v>162</v>
      </c>
      <c r="U1067" s="374">
        <v>166</v>
      </c>
      <c r="V1067" s="374">
        <v>175</v>
      </c>
      <c r="W1067" s="373">
        <v>32</v>
      </c>
      <c r="X1067" s="373">
        <v>60</v>
      </c>
      <c r="Y1067" s="373">
        <v>62</v>
      </c>
      <c r="Z1067" s="373">
        <v>64</v>
      </c>
      <c r="AA1067" s="374">
        <v>62</v>
      </c>
      <c r="AB1067" s="374">
        <v>66</v>
      </c>
      <c r="AC1067" s="374">
        <v>69</v>
      </c>
      <c r="AD1067" s="374">
        <v>74</v>
      </c>
      <c r="AE1067" s="373">
        <v>1</v>
      </c>
      <c r="AF1067" s="373">
        <v>1</v>
      </c>
      <c r="AG1067" s="373">
        <v>1</v>
      </c>
      <c r="AH1067" s="373">
        <v>1</v>
      </c>
      <c r="AI1067" s="374">
        <v>2</v>
      </c>
      <c r="AJ1067" s="374">
        <v>1</v>
      </c>
      <c r="AK1067" s="374">
        <v>1</v>
      </c>
      <c r="AL1067" s="374">
        <v>1</v>
      </c>
      <c r="AM1067" s="226">
        <v>42</v>
      </c>
      <c r="AN1067" s="226">
        <v>63</v>
      </c>
      <c r="AO1067" s="226">
        <v>65</v>
      </c>
      <c r="AP1067" s="226">
        <v>66</v>
      </c>
      <c r="AQ1067" s="227">
        <v>91</v>
      </c>
      <c r="AR1067" s="227">
        <v>96</v>
      </c>
      <c r="AS1067" s="227">
        <v>97</v>
      </c>
      <c r="AT1067" s="227">
        <v>101</v>
      </c>
      <c r="AU1067" s="226">
        <v>22</v>
      </c>
      <c r="AV1067" s="226">
        <v>39</v>
      </c>
      <c r="AW1067" s="226">
        <v>38</v>
      </c>
      <c r="AX1067" s="226">
        <v>37</v>
      </c>
      <c r="AY1067" s="227">
        <v>48</v>
      </c>
      <c r="AZ1067" s="227">
        <v>48</v>
      </c>
      <c r="BA1067" s="227">
        <v>47</v>
      </c>
      <c r="BB1067" s="227">
        <v>46</v>
      </c>
      <c r="BC1067" s="226">
        <f t="shared" si="433"/>
        <v>20</v>
      </c>
      <c r="BD1067" s="226">
        <f t="shared" si="433"/>
        <v>23</v>
      </c>
      <c r="BE1067" s="226">
        <f t="shared" si="433"/>
        <v>25</v>
      </c>
      <c r="BF1067" s="226">
        <f t="shared" si="431"/>
        <v>27</v>
      </c>
      <c r="BG1067" s="218">
        <f t="shared" si="431"/>
        <v>21</v>
      </c>
      <c r="BH1067" s="218">
        <f t="shared" si="431"/>
        <v>26</v>
      </c>
      <c r="BI1067" s="218">
        <f t="shared" si="431"/>
        <v>30</v>
      </c>
      <c r="BJ1067" s="218">
        <f t="shared" si="418"/>
        <v>32</v>
      </c>
      <c r="BK1067" s="226">
        <f t="shared" si="439"/>
        <v>0</v>
      </c>
      <c r="BL1067" s="226">
        <f t="shared" si="439"/>
        <v>1</v>
      </c>
      <c r="BM1067" s="226">
        <f t="shared" si="439"/>
        <v>2</v>
      </c>
      <c r="BN1067" s="226">
        <f t="shared" si="439"/>
        <v>2</v>
      </c>
      <c r="BO1067" s="227">
        <f t="shared" si="439"/>
        <v>22</v>
      </c>
      <c r="BP1067" s="227">
        <f t="shared" si="439"/>
        <v>22</v>
      </c>
      <c r="BQ1067" s="227">
        <f t="shared" si="439"/>
        <v>20</v>
      </c>
      <c r="BR1067" s="227">
        <f t="shared" si="439"/>
        <v>23</v>
      </c>
      <c r="BS1067" s="226">
        <v>1</v>
      </c>
      <c r="BT1067" s="226">
        <v>1</v>
      </c>
      <c r="BU1067" s="226">
        <v>2</v>
      </c>
      <c r="BV1067" s="226">
        <v>2</v>
      </c>
      <c r="BW1067" s="227">
        <v>22</v>
      </c>
      <c r="BX1067" s="227">
        <v>22</v>
      </c>
      <c r="BY1067" s="227">
        <v>20</v>
      </c>
      <c r="BZ1067" s="227">
        <v>23</v>
      </c>
      <c r="CA1067" s="226">
        <v>1</v>
      </c>
      <c r="CB1067" s="226">
        <f>IFERROR(VLOOKUP($G1067,[12]ITEM!$B$2:$AC$939,26,0),0)</f>
        <v>0</v>
      </c>
      <c r="CC1067" s="226">
        <f>IFERROR(VLOOKUP($G1067,[12]ITEM!$B$2:$AC$939,27,0),0)</f>
        <v>0</v>
      </c>
      <c r="CD1067" s="226">
        <f>IFERROR(VLOOKUP($G1067,[12]ITEM!$B$2:$AC$939,28,0),0)</f>
        <v>0</v>
      </c>
      <c r="CE1067" s="227">
        <v>0</v>
      </c>
      <c r="CF1067" s="227">
        <v>0</v>
      </c>
      <c r="CG1067" s="227">
        <v>0</v>
      </c>
      <c r="CH1067" s="227">
        <v>0</v>
      </c>
      <c r="CI1067" s="375"/>
      <c r="CJ1067" s="226">
        <f t="shared" si="441"/>
        <v>20</v>
      </c>
      <c r="CK1067" s="226">
        <f t="shared" si="441"/>
        <v>30</v>
      </c>
      <c r="CL1067" s="226">
        <f t="shared" si="441"/>
        <v>31</v>
      </c>
      <c r="CM1067" s="226">
        <f t="shared" si="440"/>
        <v>31</v>
      </c>
      <c r="CN1067" s="227">
        <f t="shared" si="440"/>
        <v>21</v>
      </c>
      <c r="CO1067" s="227">
        <f t="shared" si="440"/>
        <v>24.209898181032074</v>
      </c>
      <c r="CP1067" s="227">
        <f t="shared" si="440"/>
        <v>25.251455710190051</v>
      </c>
      <c r="CQ1067" s="227">
        <f t="shared" si="440"/>
        <v>28.427402804995872</v>
      </c>
      <c r="CR1067" s="226">
        <v>12</v>
      </c>
      <c r="CS1067" s="226">
        <v>18</v>
      </c>
      <c r="CT1067" s="226">
        <v>18</v>
      </c>
      <c r="CU1067" s="226">
        <v>18</v>
      </c>
      <c r="CV1067" s="227">
        <f t="shared" si="422"/>
        <v>4</v>
      </c>
      <c r="CW1067" s="227">
        <f>CV1067*(1+('[13]GROWTH (YoY)'!AR1067/100))</f>
        <v>4.2098981810320755</v>
      </c>
      <c r="CX1067" s="227">
        <f>CW1067*(1+('[13]GROWTH (YoY)'!AS1067/100))</f>
        <v>4.2514557101900499</v>
      </c>
      <c r="CY1067" s="227">
        <f>CX1067*(1+('[13]GROWTH (YoY)'!AT1067/100))</f>
        <v>4.4274028049958698</v>
      </c>
      <c r="CZ1067" s="226">
        <v>0</v>
      </c>
      <c r="DA1067" s="226">
        <v>0</v>
      </c>
      <c r="DB1067" s="226">
        <v>0</v>
      </c>
      <c r="DC1067" s="226">
        <v>0</v>
      </c>
      <c r="DD1067" s="227">
        <v>4</v>
      </c>
      <c r="DE1067" s="227">
        <v>5</v>
      </c>
      <c r="DF1067" s="227">
        <v>4</v>
      </c>
      <c r="DG1067" s="227">
        <v>5</v>
      </c>
      <c r="DH1067" s="226">
        <v>8</v>
      </c>
      <c r="DI1067" s="226">
        <v>12</v>
      </c>
      <c r="DJ1067" s="226">
        <v>13</v>
      </c>
      <c r="DK1067" s="226">
        <v>13</v>
      </c>
      <c r="DL1067" s="227">
        <v>13</v>
      </c>
      <c r="DM1067" s="227">
        <v>15</v>
      </c>
      <c r="DN1067" s="227">
        <v>17</v>
      </c>
      <c r="DO1067" s="227">
        <v>19</v>
      </c>
      <c r="DP1067" s="376">
        <f t="shared" si="417"/>
        <v>0</v>
      </c>
      <c r="DQ1067" s="226">
        <f t="shared" si="417"/>
        <v>-7</v>
      </c>
      <c r="DR1067" s="226">
        <f t="shared" si="417"/>
        <v>-6</v>
      </c>
      <c r="DS1067" s="226">
        <f t="shared" si="432"/>
        <v>-4</v>
      </c>
      <c r="DT1067" s="227">
        <f t="shared" si="432"/>
        <v>0</v>
      </c>
      <c r="DU1067" s="227">
        <f t="shared" si="432"/>
        <v>1.7901018189679263</v>
      </c>
      <c r="DV1067" s="227">
        <f t="shared" si="432"/>
        <v>4.7485442898099492</v>
      </c>
      <c r="DW1067" s="227">
        <f t="shared" si="432"/>
        <v>3.5725971950041284</v>
      </c>
      <c r="DX1067" s="377">
        <f t="shared" si="421"/>
        <v>0.43243243243243246</v>
      </c>
      <c r="DY1067" s="377">
        <f t="shared" si="421"/>
        <v>0.48780487804878048</v>
      </c>
      <c r="DZ1067" s="377">
        <f t="shared" si="421"/>
        <v>0.48818897637795278</v>
      </c>
      <c r="EA1067" s="377">
        <f t="shared" si="421"/>
        <v>0.49230769230769234</v>
      </c>
      <c r="EB1067" s="378">
        <f t="shared" si="421"/>
        <v>0.40259740259740262</v>
      </c>
      <c r="EC1067" s="378">
        <f t="shared" si="420"/>
        <v>0.40740740740740738</v>
      </c>
      <c r="ED1067" s="378">
        <f t="shared" si="420"/>
        <v>0.41566265060240964</v>
      </c>
      <c r="EE1067" s="378">
        <f t="shared" si="420"/>
        <v>0.42285714285714288</v>
      </c>
      <c r="EG1067" s="226">
        <v>109</v>
      </c>
      <c r="EH1067" s="226">
        <v>47</v>
      </c>
      <c r="EI1067" s="226">
        <v>62</v>
      </c>
      <c r="EJ1067" s="226">
        <v>22</v>
      </c>
      <c r="EK1067" s="226">
        <v>126</v>
      </c>
      <c r="EL1067" s="226">
        <v>947</v>
      </c>
      <c r="EM1067" s="226">
        <v>934</v>
      </c>
      <c r="EN1067" s="379">
        <f t="shared" si="426"/>
        <v>0.43119266055045874</v>
      </c>
      <c r="EO1067" s="226">
        <f t="shared" si="427"/>
        <v>35.483870967741936</v>
      </c>
      <c r="EP1067" s="379">
        <f t="shared" si="428"/>
        <v>1.1559633027522935</v>
      </c>
      <c r="EQ1067" s="226">
        <f t="shared" si="429"/>
        <v>133051.74234424499</v>
      </c>
      <c r="ER1067" s="226">
        <f t="shared" si="430"/>
        <v>1962.8836545324768</v>
      </c>
      <c r="ES1067" s="292"/>
      <c r="ET1067" s="227">
        <v>155</v>
      </c>
      <c r="EU1067" s="227">
        <v>68</v>
      </c>
      <c r="EV1067" s="227">
        <v>87</v>
      </c>
      <c r="EW1067" s="227">
        <v>47</v>
      </c>
      <c r="EX1067" s="227">
        <v>298</v>
      </c>
      <c r="EY1067" s="227">
        <v>1112</v>
      </c>
      <c r="EZ1067" s="227">
        <v>1078</v>
      </c>
      <c r="FA1067" s="380">
        <f t="shared" si="434"/>
        <v>0.43870967741935485</v>
      </c>
      <c r="FB1067" s="228">
        <f t="shared" si="435"/>
        <v>54.022988505747129</v>
      </c>
      <c r="FC1067" s="380">
        <f t="shared" si="436"/>
        <v>1.9225806451612903</v>
      </c>
      <c r="FD1067" s="227">
        <f t="shared" si="437"/>
        <v>267985.61151079135</v>
      </c>
      <c r="FE1067" s="227">
        <f t="shared" si="438"/>
        <v>3633.2714904143472</v>
      </c>
      <c r="FF1067" s="227">
        <v>87</v>
      </c>
      <c r="FG1067" s="228">
        <f t="shared" si="423"/>
        <v>60.919540229885058</v>
      </c>
      <c r="FH1067" s="227">
        <v>53</v>
      </c>
      <c r="FI1067" s="227">
        <v>87</v>
      </c>
      <c r="FJ1067" s="227">
        <v>0</v>
      </c>
      <c r="FK1067" s="227">
        <f t="shared" si="424"/>
        <v>34</v>
      </c>
      <c r="FL1067" s="227">
        <v>6</v>
      </c>
      <c r="FM1067" s="227">
        <f t="shared" si="425"/>
        <v>28</v>
      </c>
      <c r="FZ1067" s="229"/>
      <c r="GA1067" s="229"/>
      <c r="GB1067" s="229"/>
      <c r="GC1067" s="229"/>
      <c r="GD1067" s="229"/>
    </row>
    <row r="1068" spans="1:186" s="368" customFormat="1">
      <c r="A1068" s="287" t="s">
        <v>2540</v>
      </c>
      <c r="B1068" s="369" t="s">
        <v>2541</v>
      </c>
      <c r="C1068" s="287" t="s">
        <v>2562</v>
      </c>
      <c r="D1068" s="287" t="s">
        <v>3125</v>
      </c>
      <c r="E1068" s="369" t="s">
        <v>2563</v>
      </c>
      <c r="F1068" s="287">
        <v>1065</v>
      </c>
      <c r="G1068" s="392" t="s">
        <v>2574</v>
      </c>
      <c r="H1068" s="392" t="s">
        <v>2575</v>
      </c>
      <c r="I1068" s="287" t="s">
        <v>2546</v>
      </c>
      <c r="J1068" s="369" t="s">
        <v>2547</v>
      </c>
      <c r="K1068" s="287" t="s">
        <v>1226</v>
      </c>
      <c r="L1068" s="369" t="s">
        <v>2440</v>
      </c>
      <c r="M1068" s="369" t="s">
        <v>3124</v>
      </c>
      <c r="N1068" s="372">
        <v>1</v>
      </c>
      <c r="O1068" s="373">
        <v>0</v>
      </c>
      <c r="P1068" s="373"/>
      <c r="Q1068" s="373"/>
      <c r="R1068" s="373">
        <v>0</v>
      </c>
      <c r="S1068" s="374">
        <v>5</v>
      </c>
      <c r="T1068" s="374">
        <v>5</v>
      </c>
      <c r="U1068" s="374">
        <v>5</v>
      </c>
      <c r="V1068" s="374">
        <v>5</v>
      </c>
      <c r="W1068" s="373">
        <v>0</v>
      </c>
      <c r="X1068" s="373"/>
      <c r="Y1068" s="373"/>
      <c r="Z1068" s="373">
        <v>0</v>
      </c>
      <c r="AA1068" s="374">
        <v>3</v>
      </c>
      <c r="AB1068" s="374">
        <v>3</v>
      </c>
      <c r="AC1068" s="374">
        <v>3</v>
      </c>
      <c r="AD1068" s="374">
        <v>3</v>
      </c>
      <c r="AE1068" s="373">
        <v>0</v>
      </c>
      <c r="AF1068" s="373">
        <v>0</v>
      </c>
      <c r="AG1068" s="373">
        <v>0</v>
      </c>
      <c r="AH1068" s="373">
        <v>0</v>
      </c>
      <c r="AI1068" s="374">
        <v>0</v>
      </c>
      <c r="AJ1068" s="374">
        <v>0</v>
      </c>
      <c r="AK1068" s="374">
        <v>0</v>
      </c>
      <c r="AL1068" s="374">
        <v>0</v>
      </c>
      <c r="AM1068" s="226">
        <v>0</v>
      </c>
      <c r="AN1068" s="226">
        <v>0</v>
      </c>
      <c r="AO1068" s="226">
        <v>0</v>
      </c>
      <c r="AP1068" s="226">
        <v>0</v>
      </c>
      <c r="AQ1068" s="227">
        <v>2</v>
      </c>
      <c r="AR1068" s="227">
        <v>2</v>
      </c>
      <c r="AS1068" s="227">
        <v>2</v>
      </c>
      <c r="AT1068" s="227">
        <v>2</v>
      </c>
      <c r="AU1068" s="226">
        <v>0</v>
      </c>
      <c r="AV1068" s="226"/>
      <c r="AW1068" s="226"/>
      <c r="AX1068" s="226"/>
      <c r="AY1068" s="227">
        <v>1</v>
      </c>
      <c r="AZ1068" s="227">
        <v>1</v>
      </c>
      <c r="BA1068" s="227">
        <v>1</v>
      </c>
      <c r="BB1068" s="227">
        <v>1</v>
      </c>
      <c r="BC1068" s="226">
        <f t="shared" si="433"/>
        <v>0</v>
      </c>
      <c r="BD1068" s="226">
        <f t="shared" si="433"/>
        <v>0</v>
      </c>
      <c r="BE1068" s="226">
        <f t="shared" si="433"/>
        <v>0</v>
      </c>
      <c r="BF1068" s="226">
        <f t="shared" si="431"/>
        <v>0</v>
      </c>
      <c r="BG1068" s="218">
        <f t="shared" si="431"/>
        <v>0</v>
      </c>
      <c r="BH1068" s="218">
        <f t="shared" si="431"/>
        <v>0</v>
      </c>
      <c r="BI1068" s="218">
        <f t="shared" si="431"/>
        <v>0</v>
      </c>
      <c r="BJ1068" s="218">
        <f t="shared" si="418"/>
        <v>0</v>
      </c>
      <c r="BK1068" s="226">
        <f t="shared" si="439"/>
        <v>0</v>
      </c>
      <c r="BL1068" s="226">
        <f t="shared" si="439"/>
        <v>0</v>
      </c>
      <c r="BM1068" s="226">
        <f t="shared" si="439"/>
        <v>0</v>
      </c>
      <c r="BN1068" s="226">
        <f t="shared" si="439"/>
        <v>0</v>
      </c>
      <c r="BO1068" s="227">
        <f t="shared" si="439"/>
        <v>1</v>
      </c>
      <c r="BP1068" s="227">
        <f t="shared" si="439"/>
        <v>1</v>
      </c>
      <c r="BQ1068" s="227">
        <f t="shared" si="439"/>
        <v>1</v>
      </c>
      <c r="BR1068" s="227">
        <f t="shared" si="439"/>
        <v>1</v>
      </c>
      <c r="BS1068" s="226">
        <v>0</v>
      </c>
      <c r="BT1068" s="226">
        <v>0</v>
      </c>
      <c r="BU1068" s="226">
        <v>0</v>
      </c>
      <c r="BV1068" s="226">
        <v>0</v>
      </c>
      <c r="BW1068" s="227">
        <v>1</v>
      </c>
      <c r="BX1068" s="227">
        <v>1</v>
      </c>
      <c r="BY1068" s="227">
        <v>1</v>
      </c>
      <c r="BZ1068" s="227">
        <v>1</v>
      </c>
      <c r="CA1068" s="226">
        <v>0</v>
      </c>
      <c r="CB1068" s="226">
        <f>IFERROR(VLOOKUP($G1068,[12]ITEM!$B$2:$AC$939,26,0),0)</f>
        <v>0</v>
      </c>
      <c r="CC1068" s="226">
        <f>IFERROR(VLOOKUP($G1068,[12]ITEM!$B$2:$AC$939,27,0),0)</f>
        <v>0</v>
      </c>
      <c r="CD1068" s="226">
        <f>IFERROR(VLOOKUP($G1068,[12]ITEM!$B$2:$AC$939,28,0),0)</f>
        <v>0</v>
      </c>
      <c r="CE1068" s="227">
        <v>0</v>
      </c>
      <c r="CF1068" s="227">
        <v>0</v>
      </c>
      <c r="CG1068" s="227">
        <v>0</v>
      </c>
      <c r="CH1068" s="227">
        <v>0</v>
      </c>
      <c r="CI1068" s="375"/>
      <c r="CJ1068" s="226">
        <f t="shared" si="441"/>
        <v>0</v>
      </c>
      <c r="CK1068" s="226">
        <f t="shared" si="441"/>
        <v>0</v>
      </c>
      <c r="CL1068" s="226">
        <f t="shared" si="441"/>
        <v>0</v>
      </c>
      <c r="CM1068" s="226">
        <f t="shared" si="440"/>
        <v>0</v>
      </c>
      <c r="CN1068" s="227">
        <f t="shared" si="440"/>
        <v>0</v>
      </c>
      <c r="CO1068" s="227">
        <f t="shared" si="440"/>
        <v>0</v>
      </c>
      <c r="CP1068" s="227">
        <f t="shared" si="440"/>
        <v>0</v>
      </c>
      <c r="CQ1068" s="227">
        <f t="shared" si="440"/>
        <v>0</v>
      </c>
      <c r="CR1068" s="226">
        <v>0</v>
      </c>
      <c r="CS1068" s="226">
        <v>0</v>
      </c>
      <c r="CT1068" s="226">
        <v>0</v>
      </c>
      <c r="CU1068" s="226">
        <v>0</v>
      </c>
      <c r="CV1068" s="227">
        <f t="shared" si="422"/>
        <v>0</v>
      </c>
      <c r="CW1068" s="227">
        <f>CV1068*(1+('[13]GROWTH (YoY)'!AR1068/100))</f>
        <v>0</v>
      </c>
      <c r="CX1068" s="227">
        <f>CW1068*(1+('[13]GROWTH (YoY)'!AS1068/100))</f>
        <v>0</v>
      </c>
      <c r="CY1068" s="227">
        <f>CX1068*(1+('[13]GROWTH (YoY)'!AT1068/100))</f>
        <v>0</v>
      </c>
      <c r="CZ1068" s="226">
        <v>0</v>
      </c>
      <c r="DA1068" s="226">
        <v>0</v>
      </c>
      <c r="DB1068" s="226">
        <v>0</v>
      </c>
      <c r="DC1068" s="226">
        <v>0</v>
      </c>
      <c r="DD1068" s="227">
        <v>0</v>
      </c>
      <c r="DE1068" s="227">
        <v>0</v>
      </c>
      <c r="DF1068" s="227">
        <v>0</v>
      </c>
      <c r="DG1068" s="227">
        <v>0</v>
      </c>
      <c r="DH1068" s="226">
        <v>0</v>
      </c>
      <c r="DI1068" s="226">
        <v>0</v>
      </c>
      <c r="DJ1068" s="226">
        <v>0</v>
      </c>
      <c r="DK1068" s="226">
        <v>0</v>
      </c>
      <c r="DL1068" s="227">
        <v>0</v>
      </c>
      <c r="DM1068" s="227">
        <v>0</v>
      </c>
      <c r="DN1068" s="227">
        <v>0</v>
      </c>
      <c r="DO1068" s="227">
        <v>0</v>
      </c>
      <c r="DP1068" s="376">
        <f t="shared" si="417"/>
        <v>0</v>
      </c>
      <c r="DQ1068" s="226">
        <f t="shared" si="417"/>
        <v>0</v>
      </c>
      <c r="DR1068" s="226">
        <f t="shared" si="417"/>
        <v>0</v>
      </c>
      <c r="DS1068" s="226">
        <f t="shared" si="432"/>
        <v>0</v>
      </c>
      <c r="DT1068" s="227">
        <f t="shared" si="432"/>
        <v>0</v>
      </c>
      <c r="DU1068" s="227">
        <f t="shared" si="432"/>
        <v>0</v>
      </c>
      <c r="DV1068" s="227">
        <f t="shared" si="432"/>
        <v>0</v>
      </c>
      <c r="DW1068" s="227">
        <f t="shared" si="432"/>
        <v>0</v>
      </c>
      <c r="DX1068" s="377">
        <f t="shared" si="421"/>
        <v>0</v>
      </c>
      <c r="DY1068" s="377">
        <f t="shared" si="421"/>
        <v>0</v>
      </c>
      <c r="DZ1068" s="377">
        <f t="shared" si="421"/>
        <v>0</v>
      </c>
      <c r="EA1068" s="377">
        <f t="shared" si="421"/>
        <v>0</v>
      </c>
      <c r="EB1068" s="378">
        <f t="shared" si="421"/>
        <v>0.6</v>
      </c>
      <c r="EC1068" s="378">
        <f t="shared" si="420"/>
        <v>0.6</v>
      </c>
      <c r="ED1068" s="378">
        <f t="shared" si="420"/>
        <v>0.6</v>
      </c>
      <c r="EE1068" s="378">
        <f t="shared" si="420"/>
        <v>0.6</v>
      </c>
      <c r="EG1068" s="226">
        <v>0</v>
      </c>
      <c r="EH1068" s="226">
        <v>0</v>
      </c>
      <c r="EI1068" s="226">
        <v>0</v>
      </c>
      <c r="EJ1068" s="226">
        <v>0</v>
      </c>
      <c r="EK1068" s="226">
        <v>0</v>
      </c>
      <c r="EL1068" s="226">
        <v>0</v>
      </c>
      <c r="EM1068" s="226">
        <v>0</v>
      </c>
      <c r="EN1068" s="379">
        <f t="shared" si="426"/>
        <v>0</v>
      </c>
      <c r="EO1068" s="226">
        <f t="shared" si="427"/>
        <v>0</v>
      </c>
      <c r="EP1068" s="379">
        <f t="shared" si="428"/>
        <v>0</v>
      </c>
      <c r="EQ1068" s="226">
        <f t="shared" si="429"/>
        <v>0</v>
      </c>
      <c r="ER1068" s="226">
        <f t="shared" si="430"/>
        <v>0</v>
      </c>
      <c r="ES1068" s="292"/>
      <c r="ET1068" s="227">
        <v>5</v>
      </c>
      <c r="EU1068" s="227">
        <v>3</v>
      </c>
      <c r="EV1068" s="227">
        <v>2</v>
      </c>
      <c r="EW1068" s="227">
        <v>3</v>
      </c>
      <c r="EX1068" s="227">
        <v>3</v>
      </c>
      <c r="EY1068" s="227">
        <v>147</v>
      </c>
      <c r="EZ1068" s="227">
        <v>143</v>
      </c>
      <c r="FA1068" s="380">
        <f t="shared" si="434"/>
        <v>0.6</v>
      </c>
      <c r="FB1068" s="228">
        <f t="shared" si="435"/>
        <v>150</v>
      </c>
      <c r="FC1068" s="380">
        <f t="shared" si="436"/>
        <v>0.6</v>
      </c>
      <c r="FD1068" s="227">
        <f t="shared" si="437"/>
        <v>20408.163265306124</v>
      </c>
      <c r="FE1068" s="227">
        <f t="shared" si="438"/>
        <v>1748.251748251748</v>
      </c>
      <c r="FF1068" s="227">
        <v>2</v>
      </c>
      <c r="FG1068" s="228">
        <f t="shared" si="423"/>
        <v>50</v>
      </c>
      <c r="FH1068" s="227">
        <v>1</v>
      </c>
      <c r="FI1068" s="227">
        <v>2</v>
      </c>
      <c r="FJ1068" s="227">
        <v>0</v>
      </c>
      <c r="FK1068" s="227">
        <f t="shared" si="424"/>
        <v>1</v>
      </c>
      <c r="FL1068" s="227">
        <v>0</v>
      </c>
      <c r="FM1068" s="227">
        <f t="shared" si="425"/>
        <v>1</v>
      </c>
      <c r="FZ1068" s="229"/>
      <c r="GA1068" s="229"/>
      <c r="GB1068" s="229"/>
      <c r="GC1068" s="229"/>
      <c r="GD1068" s="229"/>
    </row>
    <row r="1069" spans="1:186" s="368" customFormat="1">
      <c r="A1069" s="287" t="s">
        <v>2540</v>
      </c>
      <c r="B1069" s="369" t="s">
        <v>2541</v>
      </c>
      <c r="C1069" s="287" t="s">
        <v>2576</v>
      </c>
      <c r="D1069" s="287" t="s">
        <v>3125</v>
      </c>
      <c r="E1069" s="369" t="s">
        <v>2577</v>
      </c>
      <c r="F1069" s="287">
        <v>1066</v>
      </c>
      <c r="G1069" s="392" t="s">
        <v>2578</v>
      </c>
      <c r="H1069" s="392" t="s">
        <v>2577</v>
      </c>
      <c r="I1069" s="287" t="s">
        <v>2546</v>
      </c>
      <c r="J1069" s="369" t="s">
        <v>2547</v>
      </c>
      <c r="K1069" s="287" t="s">
        <v>1226</v>
      </c>
      <c r="L1069" s="369" t="s">
        <v>2440</v>
      </c>
      <c r="M1069" s="369" t="s">
        <v>3124</v>
      </c>
      <c r="N1069" s="372">
        <v>1</v>
      </c>
      <c r="O1069" s="373">
        <v>13896</v>
      </c>
      <c r="P1069" s="373">
        <v>20759</v>
      </c>
      <c r="Q1069" s="373">
        <v>21685</v>
      </c>
      <c r="R1069" s="373">
        <v>23872</v>
      </c>
      <c r="S1069" s="374">
        <v>15636</v>
      </c>
      <c r="T1069" s="374">
        <v>16383</v>
      </c>
      <c r="U1069" s="374">
        <v>18213</v>
      </c>
      <c r="V1069" s="374">
        <v>19635</v>
      </c>
      <c r="W1069" s="373">
        <v>9288</v>
      </c>
      <c r="X1069" s="373">
        <v>14408</v>
      </c>
      <c r="Y1069" s="373">
        <v>15179</v>
      </c>
      <c r="Z1069" s="373">
        <v>17064</v>
      </c>
      <c r="AA1069" s="374">
        <v>9494</v>
      </c>
      <c r="AB1069" s="374">
        <v>10060</v>
      </c>
      <c r="AC1069" s="374">
        <v>11576</v>
      </c>
      <c r="AD1069" s="374">
        <v>12504</v>
      </c>
      <c r="AE1069" s="373">
        <v>69</v>
      </c>
      <c r="AF1069" s="373">
        <v>113</v>
      </c>
      <c r="AG1069" s="373">
        <v>103</v>
      </c>
      <c r="AH1069" s="373">
        <v>103</v>
      </c>
      <c r="AI1069" s="374">
        <v>107</v>
      </c>
      <c r="AJ1069" s="374">
        <v>96</v>
      </c>
      <c r="AK1069" s="374">
        <v>93</v>
      </c>
      <c r="AL1069" s="374">
        <v>76</v>
      </c>
      <c r="AM1069" s="226">
        <v>4608</v>
      </c>
      <c r="AN1069" s="226">
        <v>6351</v>
      </c>
      <c r="AO1069" s="226">
        <v>6506</v>
      </c>
      <c r="AP1069" s="226">
        <v>6808</v>
      </c>
      <c r="AQ1069" s="227">
        <v>6143</v>
      </c>
      <c r="AR1069" s="227">
        <v>6323</v>
      </c>
      <c r="AS1069" s="227">
        <v>6638</v>
      </c>
      <c r="AT1069" s="227">
        <v>7131</v>
      </c>
      <c r="AU1069" s="226">
        <v>314</v>
      </c>
      <c r="AV1069" s="226">
        <v>491</v>
      </c>
      <c r="AW1069" s="226">
        <v>607</v>
      </c>
      <c r="AX1069" s="226">
        <v>707</v>
      </c>
      <c r="AY1069" s="227">
        <v>592</v>
      </c>
      <c r="AZ1069" s="227">
        <v>751</v>
      </c>
      <c r="BA1069" s="227">
        <v>871</v>
      </c>
      <c r="BB1069" s="227">
        <v>955</v>
      </c>
      <c r="BC1069" s="226">
        <f t="shared" si="433"/>
        <v>1347</v>
      </c>
      <c r="BD1069" s="226">
        <f t="shared" si="433"/>
        <v>3285</v>
      </c>
      <c r="BE1069" s="226">
        <f t="shared" si="433"/>
        <v>3291</v>
      </c>
      <c r="BF1069" s="226">
        <f t="shared" si="431"/>
        <v>3448</v>
      </c>
      <c r="BG1069" s="218">
        <f t="shared" si="431"/>
        <v>2225</v>
      </c>
      <c r="BH1069" s="218">
        <f t="shared" si="431"/>
        <v>2370</v>
      </c>
      <c r="BI1069" s="218">
        <f t="shared" si="431"/>
        <v>2684</v>
      </c>
      <c r="BJ1069" s="218">
        <f t="shared" si="418"/>
        <v>2713</v>
      </c>
      <c r="BK1069" s="226">
        <f t="shared" si="439"/>
        <v>2947</v>
      </c>
      <c r="BL1069" s="226">
        <f t="shared" si="439"/>
        <v>2575</v>
      </c>
      <c r="BM1069" s="226">
        <f t="shared" si="439"/>
        <v>2608</v>
      </c>
      <c r="BN1069" s="226">
        <f t="shared" si="439"/>
        <v>2653</v>
      </c>
      <c r="BO1069" s="227">
        <f t="shared" si="439"/>
        <v>3326</v>
      </c>
      <c r="BP1069" s="227">
        <f t="shared" si="439"/>
        <v>3202</v>
      </c>
      <c r="BQ1069" s="227">
        <f t="shared" si="439"/>
        <v>3083</v>
      </c>
      <c r="BR1069" s="227">
        <f t="shared" si="439"/>
        <v>3463</v>
      </c>
      <c r="BS1069" s="226">
        <v>2948</v>
      </c>
      <c r="BT1069" s="226">
        <v>2575</v>
      </c>
      <c r="BU1069" s="226">
        <v>2608</v>
      </c>
      <c r="BV1069" s="226">
        <v>2653</v>
      </c>
      <c r="BW1069" s="227">
        <v>3326</v>
      </c>
      <c r="BX1069" s="227">
        <v>3202</v>
      </c>
      <c r="BY1069" s="227">
        <v>3083</v>
      </c>
      <c r="BZ1069" s="227">
        <v>3463</v>
      </c>
      <c r="CA1069" s="226">
        <v>1</v>
      </c>
      <c r="CB1069" s="226">
        <f>IFERROR(VLOOKUP($G1069,[12]ITEM!$B$2:$AC$939,26,0),0)</f>
        <v>0</v>
      </c>
      <c r="CC1069" s="226">
        <f>IFERROR(VLOOKUP($G1069,[12]ITEM!$B$2:$AC$939,27,0),0)</f>
        <v>0</v>
      </c>
      <c r="CD1069" s="226">
        <f>IFERROR(VLOOKUP($G1069,[12]ITEM!$B$2:$AC$939,28,0),0)</f>
        <v>0</v>
      </c>
      <c r="CE1069" s="227">
        <v>0</v>
      </c>
      <c r="CF1069" s="227">
        <v>0</v>
      </c>
      <c r="CG1069" s="227">
        <v>0</v>
      </c>
      <c r="CH1069" s="227">
        <v>0</v>
      </c>
      <c r="CI1069" s="375"/>
      <c r="CJ1069" s="226">
        <f t="shared" si="441"/>
        <v>1346</v>
      </c>
      <c r="CK1069" s="226">
        <f t="shared" si="441"/>
        <v>1817</v>
      </c>
      <c r="CL1069" s="226">
        <f t="shared" si="441"/>
        <v>1902</v>
      </c>
      <c r="CM1069" s="226">
        <f t="shared" si="440"/>
        <v>1989</v>
      </c>
      <c r="CN1069" s="227">
        <f t="shared" si="440"/>
        <v>2225</v>
      </c>
      <c r="CO1069" s="227">
        <f t="shared" si="440"/>
        <v>2382.0573992226196</v>
      </c>
      <c r="CP1069" s="227">
        <f t="shared" si="440"/>
        <v>2533.3013699320686</v>
      </c>
      <c r="CQ1069" s="227">
        <f t="shared" si="440"/>
        <v>2743.1969106964839</v>
      </c>
      <c r="CR1069" s="226">
        <v>1110</v>
      </c>
      <c r="CS1069" s="226">
        <v>1530</v>
      </c>
      <c r="CT1069" s="226">
        <v>1567</v>
      </c>
      <c r="CU1069" s="226">
        <v>1640</v>
      </c>
      <c r="CV1069" s="227">
        <f t="shared" si="422"/>
        <v>1803</v>
      </c>
      <c r="CW1069" s="227">
        <f>CV1069*(1+('[13]GROWTH (YoY)'!AR1069/100))</f>
        <v>1856.0573992226196</v>
      </c>
      <c r="CX1069" s="227">
        <f>CW1069*(1+('[13]GROWTH (YoY)'!AS1069/100))</f>
        <v>1948.3013699320686</v>
      </c>
      <c r="CY1069" s="227">
        <f>CX1069*(1+('[13]GROWTH (YoY)'!AT1069/100))</f>
        <v>2093.1969106964839</v>
      </c>
      <c r="CZ1069" s="226">
        <v>0</v>
      </c>
      <c r="DA1069" s="226">
        <v>0</v>
      </c>
      <c r="DB1069" s="226">
        <v>0</v>
      </c>
      <c r="DC1069" s="226">
        <v>0</v>
      </c>
      <c r="DD1069" s="227">
        <v>124</v>
      </c>
      <c r="DE1069" s="227">
        <v>146</v>
      </c>
      <c r="DF1069" s="227">
        <v>142</v>
      </c>
      <c r="DG1069" s="227">
        <v>146</v>
      </c>
      <c r="DH1069" s="226">
        <v>236</v>
      </c>
      <c r="DI1069" s="226">
        <v>287</v>
      </c>
      <c r="DJ1069" s="226">
        <v>335</v>
      </c>
      <c r="DK1069" s="226">
        <v>349</v>
      </c>
      <c r="DL1069" s="227">
        <v>298</v>
      </c>
      <c r="DM1069" s="227">
        <v>380</v>
      </c>
      <c r="DN1069" s="227">
        <v>443</v>
      </c>
      <c r="DO1069" s="227">
        <v>504</v>
      </c>
      <c r="DP1069" s="376">
        <f t="shared" si="417"/>
        <v>1</v>
      </c>
      <c r="DQ1069" s="226">
        <f t="shared" si="417"/>
        <v>1468</v>
      </c>
      <c r="DR1069" s="226">
        <f t="shared" si="417"/>
        <v>1389</v>
      </c>
      <c r="DS1069" s="226">
        <f t="shared" si="432"/>
        <v>1459</v>
      </c>
      <c r="DT1069" s="227">
        <f t="shared" si="432"/>
        <v>0</v>
      </c>
      <c r="DU1069" s="227">
        <f t="shared" si="432"/>
        <v>-12.057399222619551</v>
      </c>
      <c r="DV1069" s="227">
        <f t="shared" si="432"/>
        <v>150.69863006793139</v>
      </c>
      <c r="DW1069" s="227">
        <f t="shared" si="432"/>
        <v>-30.196910696483883</v>
      </c>
      <c r="DX1069" s="377">
        <f t="shared" si="421"/>
        <v>0.66839378238341973</v>
      </c>
      <c r="DY1069" s="377">
        <f t="shared" si="421"/>
        <v>0.6940604075340816</v>
      </c>
      <c r="DZ1069" s="377">
        <f t="shared" si="421"/>
        <v>0.69997694258704168</v>
      </c>
      <c r="EA1069" s="377">
        <f t="shared" si="421"/>
        <v>0.71481233243967823</v>
      </c>
      <c r="EB1069" s="378">
        <f t="shared" si="421"/>
        <v>0.60718853926835503</v>
      </c>
      <c r="EC1069" s="378">
        <f t="shared" si="420"/>
        <v>0.61405115058292137</v>
      </c>
      <c r="ED1069" s="378">
        <f t="shared" si="420"/>
        <v>0.63558996321308958</v>
      </c>
      <c r="EE1069" s="378">
        <f t="shared" si="420"/>
        <v>0.63682200152788393</v>
      </c>
      <c r="EG1069" s="226">
        <v>12608</v>
      </c>
      <c r="EH1069" s="226">
        <v>8428</v>
      </c>
      <c r="EI1069" s="226">
        <v>4181</v>
      </c>
      <c r="EJ1069" s="226">
        <v>208</v>
      </c>
      <c r="EK1069" s="226">
        <v>352</v>
      </c>
      <c r="EL1069" s="226">
        <v>8756</v>
      </c>
      <c r="EM1069" s="226">
        <v>8010</v>
      </c>
      <c r="EN1069" s="379">
        <f t="shared" si="426"/>
        <v>0.66846446700507611</v>
      </c>
      <c r="EO1069" s="226">
        <f t="shared" si="427"/>
        <v>4.9748863908155947</v>
      </c>
      <c r="EP1069" s="379">
        <f t="shared" si="428"/>
        <v>2.7918781725888325E-2</v>
      </c>
      <c r="EQ1069" s="226">
        <f t="shared" si="429"/>
        <v>40201.005025125625</v>
      </c>
      <c r="ER1069" s="226">
        <f t="shared" si="430"/>
        <v>2163.961714523512</v>
      </c>
      <c r="ES1069" s="292"/>
      <c r="ET1069" s="227">
        <v>14716</v>
      </c>
      <c r="EU1069" s="227">
        <v>8693</v>
      </c>
      <c r="EV1069" s="227">
        <v>6023</v>
      </c>
      <c r="EW1069" s="227">
        <v>359</v>
      </c>
      <c r="EX1069" s="227">
        <v>620</v>
      </c>
      <c r="EY1069" s="227">
        <v>10299</v>
      </c>
      <c r="EZ1069" s="227">
        <v>9453</v>
      </c>
      <c r="FA1069" s="380">
        <f t="shared" si="434"/>
        <v>0.59071758630062521</v>
      </c>
      <c r="FB1069" s="228">
        <f t="shared" si="435"/>
        <v>5.9604848082350985</v>
      </c>
      <c r="FC1069" s="380">
        <f t="shared" si="436"/>
        <v>4.2131013862462624E-2</v>
      </c>
      <c r="FD1069" s="227">
        <f t="shared" si="437"/>
        <v>60200.019419361102</v>
      </c>
      <c r="FE1069" s="227">
        <f t="shared" si="438"/>
        <v>3164.7801403434537</v>
      </c>
      <c r="FF1069" s="227">
        <v>6048</v>
      </c>
      <c r="FG1069" s="228">
        <f t="shared" si="423"/>
        <v>7.7380952380952381</v>
      </c>
      <c r="FH1069" s="227">
        <v>468</v>
      </c>
      <c r="FI1069" s="227">
        <v>6048</v>
      </c>
      <c r="FJ1069" s="227">
        <v>78</v>
      </c>
      <c r="FK1069" s="227">
        <f t="shared" si="424"/>
        <v>5502</v>
      </c>
      <c r="FL1069" s="227">
        <v>558</v>
      </c>
      <c r="FM1069" s="227">
        <f t="shared" si="425"/>
        <v>4944</v>
      </c>
      <c r="FZ1069" s="229"/>
      <c r="GA1069" s="229"/>
      <c r="GB1069" s="229"/>
      <c r="GC1069" s="229"/>
      <c r="GD1069" s="229"/>
    </row>
    <row r="1070" spans="1:186" s="368" customFormat="1">
      <c r="A1070" s="287" t="s">
        <v>2540</v>
      </c>
      <c r="B1070" s="369" t="s">
        <v>2541</v>
      </c>
      <c r="C1070" s="287" t="s">
        <v>2579</v>
      </c>
      <c r="D1070" s="287" t="s">
        <v>3125</v>
      </c>
      <c r="E1070" s="369" t="s">
        <v>2580</v>
      </c>
      <c r="F1070" s="287">
        <v>1067</v>
      </c>
      <c r="G1070" s="392" t="s">
        <v>2581</v>
      </c>
      <c r="H1070" s="392" t="s">
        <v>2582</v>
      </c>
      <c r="I1070" s="287" t="s">
        <v>2546</v>
      </c>
      <c r="J1070" s="369" t="s">
        <v>2547</v>
      </c>
      <c r="K1070" s="287" t="s">
        <v>1226</v>
      </c>
      <c r="L1070" s="369" t="s">
        <v>2440</v>
      </c>
      <c r="M1070" s="369" t="s">
        <v>3124</v>
      </c>
      <c r="N1070" s="372">
        <v>1</v>
      </c>
      <c r="O1070" s="373">
        <v>32</v>
      </c>
      <c r="P1070" s="373">
        <v>83</v>
      </c>
      <c r="Q1070" s="373">
        <v>82</v>
      </c>
      <c r="R1070" s="373">
        <v>85</v>
      </c>
      <c r="S1070" s="374">
        <v>96</v>
      </c>
      <c r="T1070" s="374">
        <v>101</v>
      </c>
      <c r="U1070" s="374">
        <v>105</v>
      </c>
      <c r="V1070" s="374">
        <v>108</v>
      </c>
      <c r="W1070" s="373">
        <v>15</v>
      </c>
      <c r="X1070" s="373">
        <v>37</v>
      </c>
      <c r="Y1070" s="373">
        <v>36</v>
      </c>
      <c r="Z1070" s="373">
        <v>37</v>
      </c>
      <c r="AA1070" s="374">
        <v>42</v>
      </c>
      <c r="AB1070" s="374">
        <v>44</v>
      </c>
      <c r="AC1070" s="374">
        <v>59</v>
      </c>
      <c r="AD1070" s="374">
        <v>64</v>
      </c>
      <c r="AE1070" s="373">
        <v>0</v>
      </c>
      <c r="AF1070" s="373">
        <v>0</v>
      </c>
      <c r="AG1070" s="373">
        <v>0</v>
      </c>
      <c r="AH1070" s="373">
        <v>0</v>
      </c>
      <c r="AI1070" s="374">
        <v>1</v>
      </c>
      <c r="AJ1070" s="374">
        <v>1</v>
      </c>
      <c r="AK1070" s="374">
        <v>1</v>
      </c>
      <c r="AL1070" s="374">
        <v>0</v>
      </c>
      <c r="AM1070" s="226">
        <v>18</v>
      </c>
      <c r="AN1070" s="226">
        <v>46</v>
      </c>
      <c r="AO1070" s="226">
        <v>47</v>
      </c>
      <c r="AP1070" s="226">
        <v>48</v>
      </c>
      <c r="AQ1070" s="227">
        <v>54</v>
      </c>
      <c r="AR1070" s="227">
        <v>57</v>
      </c>
      <c r="AS1070" s="227">
        <v>46</v>
      </c>
      <c r="AT1070" s="227">
        <v>44</v>
      </c>
      <c r="AU1070" s="226">
        <v>10</v>
      </c>
      <c r="AV1070" s="226">
        <v>19</v>
      </c>
      <c r="AW1070" s="226">
        <v>22</v>
      </c>
      <c r="AX1070" s="226">
        <v>25</v>
      </c>
      <c r="AY1070" s="227">
        <v>19</v>
      </c>
      <c r="AZ1070" s="227">
        <v>22</v>
      </c>
      <c r="BA1070" s="227">
        <v>25</v>
      </c>
      <c r="BB1070" s="227">
        <v>24</v>
      </c>
      <c r="BC1070" s="226">
        <f t="shared" si="433"/>
        <v>8</v>
      </c>
      <c r="BD1070" s="226">
        <f t="shared" si="433"/>
        <v>26</v>
      </c>
      <c r="BE1070" s="226">
        <f t="shared" si="433"/>
        <v>24</v>
      </c>
      <c r="BF1070" s="226">
        <f t="shared" si="431"/>
        <v>21</v>
      </c>
      <c r="BG1070" s="218">
        <f t="shared" si="431"/>
        <v>19</v>
      </c>
      <c r="BH1070" s="218">
        <f t="shared" si="431"/>
        <v>19</v>
      </c>
      <c r="BI1070" s="218">
        <f t="shared" si="431"/>
        <v>5</v>
      </c>
      <c r="BJ1070" s="218">
        <f t="shared" si="418"/>
        <v>2</v>
      </c>
      <c r="BK1070" s="226">
        <f t="shared" si="439"/>
        <v>0</v>
      </c>
      <c r="BL1070" s="226">
        <f t="shared" si="439"/>
        <v>1</v>
      </c>
      <c r="BM1070" s="226">
        <f t="shared" si="439"/>
        <v>1</v>
      </c>
      <c r="BN1070" s="226">
        <f t="shared" si="439"/>
        <v>2</v>
      </c>
      <c r="BO1070" s="227">
        <f t="shared" si="439"/>
        <v>16</v>
      </c>
      <c r="BP1070" s="227">
        <f t="shared" si="439"/>
        <v>16</v>
      </c>
      <c r="BQ1070" s="227">
        <f t="shared" si="439"/>
        <v>16</v>
      </c>
      <c r="BR1070" s="227">
        <f t="shared" si="439"/>
        <v>18</v>
      </c>
      <c r="BS1070" s="226">
        <v>0</v>
      </c>
      <c r="BT1070" s="226">
        <v>1</v>
      </c>
      <c r="BU1070" s="226">
        <v>1</v>
      </c>
      <c r="BV1070" s="226">
        <v>2</v>
      </c>
      <c r="BW1070" s="227">
        <v>16</v>
      </c>
      <c r="BX1070" s="227">
        <v>16</v>
      </c>
      <c r="BY1070" s="227">
        <v>16</v>
      </c>
      <c r="BZ1070" s="227">
        <v>18</v>
      </c>
      <c r="CA1070" s="226">
        <v>0</v>
      </c>
      <c r="CB1070" s="226">
        <f>IFERROR(VLOOKUP($G1070,[12]ITEM!$B$2:$AC$939,26,0),0)</f>
        <v>0</v>
      </c>
      <c r="CC1070" s="226">
        <f>IFERROR(VLOOKUP($G1070,[12]ITEM!$B$2:$AC$939,27,0),0)</f>
        <v>0</v>
      </c>
      <c r="CD1070" s="226">
        <f>IFERROR(VLOOKUP($G1070,[12]ITEM!$B$2:$AC$939,28,0),0)</f>
        <v>0</v>
      </c>
      <c r="CE1070" s="227">
        <v>0</v>
      </c>
      <c r="CF1070" s="227">
        <v>0</v>
      </c>
      <c r="CG1070" s="227">
        <v>0</v>
      </c>
      <c r="CH1070" s="227">
        <v>0</v>
      </c>
      <c r="CI1070" s="375"/>
      <c r="CJ1070" s="226">
        <f t="shared" si="441"/>
        <v>7</v>
      </c>
      <c r="CK1070" s="226">
        <f t="shared" si="441"/>
        <v>7</v>
      </c>
      <c r="CL1070" s="226">
        <f t="shared" si="441"/>
        <v>8</v>
      </c>
      <c r="CM1070" s="226">
        <f t="shared" si="440"/>
        <v>9</v>
      </c>
      <c r="CN1070" s="227">
        <f t="shared" si="440"/>
        <v>19</v>
      </c>
      <c r="CO1070" s="227">
        <f t="shared" si="440"/>
        <v>21.947873315366621</v>
      </c>
      <c r="CP1070" s="227">
        <f t="shared" si="440"/>
        <v>24.150606470384243</v>
      </c>
      <c r="CQ1070" s="227">
        <f t="shared" si="440"/>
        <v>26.18855732924877</v>
      </c>
      <c r="CR1070" s="226">
        <v>-2</v>
      </c>
      <c r="CS1070" s="226">
        <v>-5</v>
      </c>
      <c r="CT1070" s="226">
        <v>-5</v>
      </c>
      <c r="CU1070" s="226">
        <v>-5</v>
      </c>
      <c r="CV1070" s="227">
        <f t="shared" si="422"/>
        <v>-1</v>
      </c>
      <c r="CW1070" s="227">
        <f>CV1070*(1+('[13]GROWTH (YoY)'!AR1070/100))</f>
        <v>-1.0521266846333783</v>
      </c>
      <c r="CX1070" s="227">
        <f>CW1070*(1+('[13]GROWTH (YoY)'!AS1070/100))</f>
        <v>-0.84939352961575731</v>
      </c>
      <c r="CY1070" s="227">
        <f>CX1070*(1+('[13]GROWTH (YoY)'!AT1070/100))</f>
        <v>-0.81144267075123166</v>
      </c>
      <c r="CZ1070" s="226">
        <v>5</v>
      </c>
      <c r="DA1070" s="226">
        <v>6</v>
      </c>
      <c r="DB1070" s="226">
        <v>7</v>
      </c>
      <c r="DC1070" s="226">
        <v>7</v>
      </c>
      <c r="DD1070" s="227">
        <v>14</v>
      </c>
      <c r="DE1070" s="227">
        <v>16</v>
      </c>
      <c r="DF1070" s="227">
        <v>16</v>
      </c>
      <c r="DG1070" s="227">
        <v>17</v>
      </c>
      <c r="DH1070" s="226">
        <v>4</v>
      </c>
      <c r="DI1070" s="226">
        <v>6</v>
      </c>
      <c r="DJ1070" s="226">
        <v>6</v>
      </c>
      <c r="DK1070" s="226">
        <v>7</v>
      </c>
      <c r="DL1070" s="227">
        <v>6</v>
      </c>
      <c r="DM1070" s="227">
        <v>7</v>
      </c>
      <c r="DN1070" s="227">
        <v>9</v>
      </c>
      <c r="DO1070" s="227">
        <v>10</v>
      </c>
      <c r="DP1070" s="376">
        <f t="shared" si="417"/>
        <v>1</v>
      </c>
      <c r="DQ1070" s="226">
        <f t="shared" si="417"/>
        <v>19</v>
      </c>
      <c r="DR1070" s="226">
        <f t="shared" si="417"/>
        <v>16</v>
      </c>
      <c r="DS1070" s="226">
        <f t="shared" si="432"/>
        <v>12</v>
      </c>
      <c r="DT1070" s="227">
        <f t="shared" si="432"/>
        <v>0</v>
      </c>
      <c r="DU1070" s="227">
        <f t="shared" si="432"/>
        <v>-2.9478733153666212</v>
      </c>
      <c r="DV1070" s="227">
        <f t="shared" si="432"/>
        <v>-19.150606470384243</v>
      </c>
      <c r="DW1070" s="227">
        <f t="shared" si="432"/>
        <v>-24.18855732924877</v>
      </c>
      <c r="DX1070" s="377">
        <f t="shared" si="421"/>
        <v>0.46875</v>
      </c>
      <c r="DY1070" s="377">
        <f t="shared" si="421"/>
        <v>0.44578313253012047</v>
      </c>
      <c r="DZ1070" s="377">
        <f t="shared" si="421"/>
        <v>0.43902439024390244</v>
      </c>
      <c r="EA1070" s="377">
        <f t="shared" si="421"/>
        <v>0.43529411764705883</v>
      </c>
      <c r="EB1070" s="378">
        <f t="shared" si="421"/>
        <v>0.4375</v>
      </c>
      <c r="EC1070" s="378">
        <f t="shared" si="420"/>
        <v>0.43564356435643564</v>
      </c>
      <c r="ED1070" s="378">
        <f t="shared" si="420"/>
        <v>0.56190476190476191</v>
      </c>
      <c r="EE1070" s="378">
        <f t="shared" si="420"/>
        <v>0.59259259259259256</v>
      </c>
      <c r="EG1070" s="226">
        <v>30</v>
      </c>
      <c r="EH1070" s="226">
        <v>14</v>
      </c>
      <c r="EI1070" s="226">
        <v>16</v>
      </c>
      <c r="EJ1070" s="226">
        <v>6</v>
      </c>
      <c r="EK1070" s="226">
        <v>13</v>
      </c>
      <c r="EL1070" s="226">
        <v>483</v>
      </c>
      <c r="EM1070" s="226">
        <v>386</v>
      </c>
      <c r="EN1070" s="379">
        <f t="shared" si="426"/>
        <v>0.46666666666666667</v>
      </c>
      <c r="EO1070" s="226">
        <f t="shared" si="427"/>
        <v>37.5</v>
      </c>
      <c r="EP1070" s="379">
        <f t="shared" si="428"/>
        <v>0.43333333333333335</v>
      </c>
      <c r="EQ1070" s="226">
        <f t="shared" si="429"/>
        <v>26915.113871635611</v>
      </c>
      <c r="ER1070" s="226">
        <f t="shared" si="430"/>
        <v>1295.3367875647668</v>
      </c>
      <c r="ES1070" s="292"/>
      <c r="ET1070" s="227">
        <v>82</v>
      </c>
      <c r="EU1070" s="227">
        <v>37</v>
      </c>
      <c r="EV1070" s="227">
        <v>46</v>
      </c>
      <c r="EW1070" s="227">
        <v>19</v>
      </c>
      <c r="EX1070" s="227">
        <v>76</v>
      </c>
      <c r="EY1070" s="227">
        <v>903</v>
      </c>
      <c r="EZ1070" s="227">
        <v>772</v>
      </c>
      <c r="FA1070" s="380">
        <f t="shared" si="434"/>
        <v>0.45121951219512196</v>
      </c>
      <c r="FB1070" s="228">
        <f t="shared" si="435"/>
        <v>41.304347826086953</v>
      </c>
      <c r="FC1070" s="380">
        <f t="shared" si="436"/>
        <v>0.92682926829268297</v>
      </c>
      <c r="FD1070" s="227">
        <f t="shared" si="437"/>
        <v>84163.898117386489</v>
      </c>
      <c r="FE1070" s="227">
        <f t="shared" si="438"/>
        <v>2050.9499136442141</v>
      </c>
      <c r="FF1070" s="227">
        <v>46</v>
      </c>
      <c r="FG1070" s="228">
        <f t="shared" si="423"/>
        <v>41.304347826086953</v>
      </c>
      <c r="FH1070" s="227">
        <v>19</v>
      </c>
      <c r="FI1070" s="227">
        <v>46</v>
      </c>
      <c r="FJ1070" s="227">
        <v>0</v>
      </c>
      <c r="FK1070" s="227">
        <f t="shared" si="424"/>
        <v>27</v>
      </c>
      <c r="FL1070" s="227">
        <v>3</v>
      </c>
      <c r="FM1070" s="227">
        <f t="shared" si="425"/>
        <v>24</v>
      </c>
      <c r="FZ1070" s="229"/>
      <c r="GA1070" s="229"/>
      <c r="GB1070" s="229"/>
      <c r="GC1070" s="229"/>
      <c r="GD1070" s="229"/>
    </row>
    <row r="1071" spans="1:186" s="368" customFormat="1">
      <c r="A1071" s="287" t="s">
        <v>2540</v>
      </c>
      <c r="B1071" s="369" t="s">
        <v>2541</v>
      </c>
      <c r="C1071" s="287" t="s">
        <v>2579</v>
      </c>
      <c r="D1071" s="287" t="s">
        <v>3125</v>
      </c>
      <c r="E1071" s="369" t="s">
        <v>2580</v>
      </c>
      <c r="F1071" s="287">
        <v>1068</v>
      </c>
      <c r="G1071" s="392" t="s">
        <v>2583</v>
      </c>
      <c r="H1071" s="392" t="s">
        <v>2584</v>
      </c>
      <c r="I1071" s="287" t="s">
        <v>2546</v>
      </c>
      <c r="J1071" s="369" t="s">
        <v>2547</v>
      </c>
      <c r="K1071" s="287" t="s">
        <v>1226</v>
      </c>
      <c r="L1071" s="369" t="s">
        <v>2440</v>
      </c>
      <c r="M1071" s="369" t="s">
        <v>3124</v>
      </c>
      <c r="N1071" s="372">
        <v>1</v>
      </c>
      <c r="O1071" s="373">
        <v>122</v>
      </c>
      <c r="P1071" s="373">
        <v>187</v>
      </c>
      <c r="Q1071" s="373">
        <v>181</v>
      </c>
      <c r="R1071" s="373">
        <v>181</v>
      </c>
      <c r="S1071" s="374">
        <v>173</v>
      </c>
      <c r="T1071" s="374">
        <v>182</v>
      </c>
      <c r="U1071" s="374">
        <v>182</v>
      </c>
      <c r="V1071" s="374">
        <v>180</v>
      </c>
      <c r="W1071" s="373">
        <v>102</v>
      </c>
      <c r="X1071" s="373">
        <v>148</v>
      </c>
      <c r="Y1071" s="373">
        <v>142</v>
      </c>
      <c r="Z1071" s="373">
        <v>141</v>
      </c>
      <c r="AA1071" s="374">
        <v>116</v>
      </c>
      <c r="AB1071" s="374">
        <v>123</v>
      </c>
      <c r="AC1071" s="374">
        <v>134</v>
      </c>
      <c r="AD1071" s="374">
        <v>137</v>
      </c>
      <c r="AE1071" s="373">
        <v>0</v>
      </c>
      <c r="AF1071" s="373">
        <v>0</v>
      </c>
      <c r="AG1071" s="373">
        <v>0</v>
      </c>
      <c r="AH1071" s="373">
        <v>0</v>
      </c>
      <c r="AI1071" s="374">
        <v>1</v>
      </c>
      <c r="AJ1071" s="374">
        <v>1</v>
      </c>
      <c r="AK1071" s="374">
        <v>1</v>
      </c>
      <c r="AL1071" s="374">
        <v>0</v>
      </c>
      <c r="AM1071" s="226">
        <v>20</v>
      </c>
      <c r="AN1071" s="226">
        <v>39</v>
      </c>
      <c r="AO1071" s="226">
        <v>40</v>
      </c>
      <c r="AP1071" s="226">
        <v>40</v>
      </c>
      <c r="AQ1071" s="227">
        <v>56</v>
      </c>
      <c r="AR1071" s="227">
        <v>59</v>
      </c>
      <c r="AS1071" s="227">
        <v>48</v>
      </c>
      <c r="AT1071" s="227">
        <v>43</v>
      </c>
      <c r="AU1071" s="226">
        <v>8</v>
      </c>
      <c r="AV1071" s="226">
        <v>14</v>
      </c>
      <c r="AW1071" s="226">
        <v>16</v>
      </c>
      <c r="AX1071" s="226">
        <v>17</v>
      </c>
      <c r="AY1071" s="227">
        <v>14</v>
      </c>
      <c r="AZ1071" s="227">
        <v>16</v>
      </c>
      <c r="BA1071" s="227">
        <v>17</v>
      </c>
      <c r="BB1071" s="227">
        <v>16</v>
      </c>
      <c r="BC1071" s="226">
        <f t="shared" si="433"/>
        <v>12</v>
      </c>
      <c r="BD1071" s="226">
        <f t="shared" si="433"/>
        <v>25</v>
      </c>
      <c r="BE1071" s="226">
        <f t="shared" si="433"/>
        <v>24</v>
      </c>
      <c r="BF1071" s="226">
        <f t="shared" si="431"/>
        <v>23</v>
      </c>
      <c r="BG1071" s="218">
        <f t="shared" si="431"/>
        <v>41</v>
      </c>
      <c r="BH1071" s="218">
        <f t="shared" si="431"/>
        <v>42</v>
      </c>
      <c r="BI1071" s="218">
        <f t="shared" si="431"/>
        <v>30</v>
      </c>
      <c r="BJ1071" s="218">
        <f t="shared" si="418"/>
        <v>26</v>
      </c>
      <c r="BK1071" s="226">
        <f t="shared" si="439"/>
        <v>0</v>
      </c>
      <c r="BL1071" s="226">
        <f t="shared" si="439"/>
        <v>0</v>
      </c>
      <c r="BM1071" s="226">
        <f t="shared" si="439"/>
        <v>0</v>
      </c>
      <c r="BN1071" s="226">
        <f t="shared" si="439"/>
        <v>0</v>
      </c>
      <c r="BO1071" s="227">
        <f t="shared" si="439"/>
        <v>1</v>
      </c>
      <c r="BP1071" s="227">
        <f t="shared" si="439"/>
        <v>1</v>
      </c>
      <c r="BQ1071" s="227">
        <f t="shared" si="439"/>
        <v>1</v>
      </c>
      <c r="BR1071" s="227">
        <f t="shared" si="439"/>
        <v>1</v>
      </c>
      <c r="BS1071" s="226">
        <v>0</v>
      </c>
      <c r="BT1071" s="226">
        <v>0</v>
      </c>
      <c r="BU1071" s="226">
        <v>0</v>
      </c>
      <c r="BV1071" s="226">
        <v>0</v>
      </c>
      <c r="BW1071" s="227">
        <v>1</v>
      </c>
      <c r="BX1071" s="227">
        <v>1</v>
      </c>
      <c r="BY1071" s="227">
        <v>1</v>
      </c>
      <c r="BZ1071" s="227">
        <v>1</v>
      </c>
      <c r="CA1071" s="226">
        <v>0</v>
      </c>
      <c r="CB1071" s="226">
        <f>IFERROR(VLOOKUP($G1071,[12]ITEM!$B$2:$AC$939,26,0),0)</f>
        <v>0</v>
      </c>
      <c r="CC1071" s="226">
        <f>IFERROR(VLOOKUP($G1071,[12]ITEM!$B$2:$AC$939,27,0),0)</f>
        <v>0</v>
      </c>
      <c r="CD1071" s="226">
        <f>IFERROR(VLOOKUP($G1071,[12]ITEM!$B$2:$AC$939,28,0),0)</f>
        <v>0</v>
      </c>
      <c r="CE1071" s="227">
        <v>0</v>
      </c>
      <c r="CF1071" s="227">
        <v>0</v>
      </c>
      <c r="CG1071" s="227">
        <v>0</v>
      </c>
      <c r="CH1071" s="227">
        <v>0</v>
      </c>
      <c r="CI1071" s="375"/>
      <c r="CJ1071" s="226">
        <f t="shared" si="441"/>
        <v>11</v>
      </c>
      <c r="CK1071" s="226">
        <f t="shared" si="441"/>
        <v>23</v>
      </c>
      <c r="CL1071" s="226">
        <f t="shared" si="441"/>
        <v>23</v>
      </c>
      <c r="CM1071" s="226">
        <f t="shared" si="440"/>
        <v>24</v>
      </c>
      <c r="CN1071" s="227">
        <f t="shared" si="440"/>
        <v>41</v>
      </c>
      <c r="CO1071" s="227">
        <f t="shared" si="440"/>
        <v>42.891419289727018</v>
      </c>
      <c r="CP1071" s="227">
        <f t="shared" si="440"/>
        <v>35.016540762794378</v>
      </c>
      <c r="CQ1071" s="227">
        <f t="shared" si="440"/>
        <v>31.38015341501201</v>
      </c>
      <c r="CR1071" s="226">
        <v>11</v>
      </c>
      <c r="CS1071" s="226">
        <v>23</v>
      </c>
      <c r="CT1071" s="226">
        <v>23</v>
      </c>
      <c r="CU1071" s="226">
        <v>24</v>
      </c>
      <c r="CV1071" s="227">
        <f t="shared" si="422"/>
        <v>40</v>
      </c>
      <c r="CW1071" s="227">
        <f>CV1071*(1+('[13]GROWTH (YoY)'!AR1071/100))</f>
        <v>41.891419289727018</v>
      </c>
      <c r="CX1071" s="227">
        <f>CW1071*(1+('[13]GROWTH (YoY)'!AS1071/100))</f>
        <v>34.016540762794378</v>
      </c>
      <c r="CY1071" s="227">
        <f>CX1071*(1+('[13]GROWTH (YoY)'!AT1071/100))</f>
        <v>30.38015341501201</v>
      </c>
      <c r="CZ1071" s="226">
        <v>0</v>
      </c>
      <c r="DA1071" s="226">
        <v>0</v>
      </c>
      <c r="DB1071" s="226">
        <v>0</v>
      </c>
      <c r="DC1071" s="226">
        <v>0</v>
      </c>
      <c r="DD1071" s="227">
        <v>1</v>
      </c>
      <c r="DE1071" s="227">
        <v>1</v>
      </c>
      <c r="DF1071" s="227">
        <v>1</v>
      </c>
      <c r="DG1071" s="227">
        <v>1</v>
      </c>
      <c r="DH1071" s="226">
        <v>0</v>
      </c>
      <c r="DI1071" s="226">
        <v>0</v>
      </c>
      <c r="DJ1071" s="226">
        <v>0</v>
      </c>
      <c r="DK1071" s="226">
        <v>0</v>
      </c>
      <c r="DL1071" s="227">
        <v>0</v>
      </c>
      <c r="DM1071" s="227">
        <v>0</v>
      </c>
      <c r="DN1071" s="227">
        <v>0</v>
      </c>
      <c r="DO1071" s="227">
        <v>0</v>
      </c>
      <c r="DP1071" s="376">
        <f t="shared" si="417"/>
        <v>1</v>
      </c>
      <c r="DQ1071" s="226">
        <f t="shared" si="417"/>
        <v>2</v>
      </c>
      <c r="DR1071" s="226">
        <f t="shared" si="417"/>
        <v>1</v>
      </c>
      <c r="DS1071" s="226">
        <f t="shared" si="432"/>
        <v>-1</v>
      </c>
      <c r="DT1071" s="227">
        <f t="shared" si="432"/>
        <v>0</v>
      </c>
      <c r="DU1071" s="227">
        <f t="shared" si="432"/>
        <v>-0.89141928972701834</v>
      </c>
      <c r="DV1071" s="227">
        <f t="shared" si="432"/>
        <v>-5.0165407627943779</v>
      </c>
      <c r="DW1071" s="227">
        <f t="shared" si="432"/>
        <v>-5.3801534150120105</v>
      </c>
      <c r="DX1071" s="377">
        <f t="shared" si="421"/>
        <v>0.83606557377049184</v>
      </c>
      <c r="DY1071" s="377">
        <f t="shared" si="421"/>
        <v>0.79144385026737973</v>
      </c>
      <c r="DZ1071" s="377">
        <f t="shared" si="421"/>
        <v>0.78453038674033149</v>
      </c>
      <c r="EA1071" s="377">
        <f t="shared" si="421"/>
        <v>0.77900552486187846</v>
      </c>
      <c r="EB1071" s="378">
        <f t="shared" si="421"/>
        <v>0.67052023121387283</v>
      </c>
      <c r="EC1071" s="378">
        <f t="shared" si="420"/>
        <v>0.67582417582417587</v>
      </c>
      <c r="ED1071" s="378">
        <f t="shared" si="420"/>
        <v>0.73626373626373631</v>
      </c>
      <c r="EE1071" s="378">
        <f t="shared" si="420"/>
        <v>0.76111111111111107</v>
      </c>
      <c r="EG1071" s="226">
        <v>114</v>
      </c>
      <c r="EH1071" s="226">
        <v>96</v>
      </c>
      <c r="EI1071" s="226">
        <v>18</v>
      </c>
      <c r="EJ1071" s="226">
        <v>6</v>
      </c>
      <c r="EK1071" s="226">
        <v>14</v>
      </c>
      <c r="EL1071" s="226">
        <v>168</v>
      </c>
      <c r="EM1071" s="226">
        <v>168</v>
      </c>
      <c r="EN1071" s="379">
        <f t="shared" si="426"/>
        <v>0.84210526315789469</v>
      </c>
      <c r="EO1071" s="226">
        <f t="shared" si="427"/>
        <v>33.333333333333329</v>
      </c>
      <c r="EP1071" s="379">
        <f t="shared" si="428"/>
        <v>0.12280701754385964</v>
      </c>
      <c r="EQ1071" s="226">
        <f t="shared" si="429"/>
        <v>83333.333333333328</v>
      </c>
      <c r="ER1071" s="226">
        <f t="shared" si="430"/>
        <v>2976.1904761904766</v>
      </c>
      <c r="ES1071" s="292"/>
      <c r="ET1071" s="227">
        <v>187</v>
      </c>
      <c r="EU1071" s="227">
        <v>147</v>
      </c>
      <c r="EV1071" s="227">
        <v>40</v>
      </c>
      <c r="EW1071" s="227">
        <v>14</v>
      </c>
      <c r="EX1071" s="227">
        <v>34</v>
      </c>
      <c r="EY1071" s="227">
        <v>274</v>
      </c>
      <c r="EZ1071" s="227">
        <v>273</v>
      </c>
      <c r="FA1071" s="380">
        <f t="shared" si="434"/>
        <v>0.78609625668449201</v>
      </c>
      <c r="FB1071" s="228">
        <f t="shared" si="435"/>
        <v>35</v>
      </c>
      <c r="FC1071" s="380">
        <f t="shared" si="436"/>
        <v>0.18181818181818182</v>
      </c>
      <c r="FD1071" s="227">
        <f t="shared" si="437"/>
        <v>124087.59124087592</v>
      </c>
      <c r="FE1071" s="227">
        <f t="shared" si="438"/>
        <v>4273.5042735042734</v>
      </c>
      <c r="FF1071" s="227">
        <v>40</v>
      </c>
      <c r="FG1071" s="228">
        <f t="shared" si="423"/>
        <v>35</v>
      </c>
      <c r="FH1071" s="227">
        <v>14</v>
      </c>
      <c r="FI1071" s="227">
        <v>40</v>
      </c>
      <c r="FJ1071" s="227">
        <v>0</v>
      </c>
      <c r="FK1071" s="227">
        <f t="shared" si="424"/>
        <v>26</v>
      </c>
      <c r="FL1071" s="227">
        <v>7</v>
      </c>
      <c r="FM1071" s="227">
        <f t="shared" si="425"/>
        <v>19</v>
      </c>
      <c r="FZ1071" s="229"/>
      <c r="GA1071" s="229"/>
      <c r="GB1071" s="229"/>
      <c r="GC1071" s="229"/>
      <c r="GD1071" s="229"/>
    </row>
    <row r="1072" spans="1:186" s="368" customFormat="1">
      <c r="A1072" s="287" t="s">
        <v>2540</v>
      </c>
      <c r="B1072" s="369" t="s">
        <v>2541</v>
      </c>
      <c r="C1072" s="287" t="s">
        <v>2579</v>
      </c>
      <c r="D1072" s="287" t="s">
        <v>3125</v>
      </c>
      <c r="E1072" s="369" t="s">
        <v>2580</v>
      </c>
      <c r="F1072" s="287">
        <v>1069</v>
      </c>
      <c r="G1072" s="392" t="s">
        <v>2585</v>
      </c>
      <c r="H1072" s="392" t="s">
        <v>2586</v>
      </c>
      <c r="I1072" s="287" t="s">
        <v>2546</v>
      </c>
      <c r="J1072" s="369" t="s">
        <v>2547</v>
      </c>
      <c r="K1072" s="287" t="s">
        <v>1226</v>
      </c>
      <c r="L1072" s="369" t="s">
        <v>2440</v>
      </c>
      <c r="M1072" s="369" t="s">
        <v>3124</v>
      </c>
      <c r="N1072" s="372">
        <v>1</v>
      </c>
      <c r="O1072" s="373">
        <v>98</v>
      </c>
      <c r="P1072" s="373">
        <v>117</v>
      </c>
      <c r="Q1072" s="373">
        <v>124</v>
      </c>
      <c r="R1072" s="373">
        <v>136</v>
      </c>
      <c r="S1072" s="374">
        <v>116</v>
      </c>
      <c r="T1072" s="374">
        <v>123</v>
      </c>
      <c r="U1072" s="374">
        <v>135</v>
      </c>
      <c r="V1072" s="374">
        <v>153</v>
      </c>
      <c r="W1072" s="373">
        <v>49</v>
      </c>
      <c r="X1072" s="373">
        <v>58</v>
      </c>
      <c r="Y1072" s="373">
        <v>63</v>
      </c>
      <c r="Z1072" s="373">
        <v>71</v>
      </c>
      <c r="AA1072" s="374">
        <v>51</v>
      </c>
      <c r="AB1072" s="374">
        <v>54</v>
      </c>
      <c r="AC1072" s="374">
        <v>71</v>
      </c>
      <c r="AD1072" s="374">
        <v>81</v>
      </c>
      <c r="AE1072" s="373">
        <v>1</v>
      </c>
      <c r="AF1072" s="373">
        <v>1</v>
      </c>
      <c r="AG1072" s="373">
        <v>1</v>
      </c>
      <c r="AH1072" s="373">
        <v>1</v>
      </c>
      <c r="AI1072" s="374">
        <v>1</v>
      </c>
      <c r="AJ1072" s="374">
        <v>1</v>
      </c>
      <c r="AK1072" s="374">
        <v>1</v>
      </c>
      <c r="AL1072" s="374">
        <v>1</v>
      </c>
      <c r="AM1072" s="226">
        <v>49</v>
      </c>
      <c r="AN1072" s="226">
        <v>58</v>
      </c>
      <c r="AO1072" s="226">
        <v>62</v>
      </c>
      <c r="AP1072" s="226">
        <v>65</v>
      </c>
      <c r="AQ1072" s="227">
        <v>66</v>
      </c>
      <c r="AR1072" s="227">
        <v>69</v>
      </c>
      <c r="AS1072" s="227">
        <v>64</v>
      </c>
      <c r="AT1072" s="227">
        <v>72</v>
      </c>
      <c r="AU1072" s="226">
        <v>22</v>
      </c>
      <c r="AV1072" s="226">
        <v>25</v>
      </c>
      <c r="AW1072" s="226">
        <v>26</v>
      </c>
      <c r="AX1072" s="226">
        <v>32</v>
      </c>
      <c r="AY1072" s="227">
        <v>25</v>
      </c>
      <c r="AZ1072" s="227">
        <v>26</v>
      </c>
      <c r="BA1072" s="227">
        <v>32</v>
      </c>
      <c r="BB1072" s="227">
        <v>35</v>
      </c>
      <c r="BC1072" s="226">
        <f t="shared" si="433"/>
        <v>27</v>
      </c>
      <c r="BD1072" s="226">
        <f t="shared" si="433"/>
        <v>33</v>
      </c>
      <c r="BE1072" s="226">
        <f t="shared" si="433"/>
        <v>35</v>
      </c>
      <c r="BF1072" s="226">
        <f t="shared" si="431"/>
        <v>32</v>
      </c>
      <c r="BG1072" s="218">
        <f t="shared" si="431"/>
        <v>38</v>
      </c>
      <c r="BH1072" s="218">
        <f t="shared" si="431"/>
        <v>40</v>
      </c>
      <c r="BI1072" s="218">
        <f t="shared" si="431"/>
        <v>29</v>
      </c>
      <c r="BJ1072" s="218">
        <f t="shared" si="418"/>
        <v>34</v>
      </c>
      <c r="BK1072" s="226">
        <f t="shared" si="439"/>
        <v>0</v>
      </c>
      <c r="BL1072" s="226">
        <f t="shared" si="439"/>
        <v>0</v>
      </c>
      <c r="BM1072" s="226">
        <f t="shared" si="439"/>
        <v>1</v>
      </c>
      <c r="BN1072" s="226">
        <f t="shared" si="439"/>
        <v>1</v>
      </c>
      <c r="BO1072" s="227">
        <f t="shared" si="439"/>
        <v>3</v>
      </c>
      <c r="BP1072" s="227">
        <f t="shared" si="439"/>
        <v>3</v>
      </c>
      <c r="BQ1072" s="227">
        <f t="shared" si="439"/>
        <v>3</v>
      </c>
      <c r="BR1072" s="227">
        <f t="shared" si="439"/>
        <v>3</v>
      </c>
      <c r="BS1072" s="226">
        <v>0</v>
      </c>
      <c r="BT1072" s="226">
        <v>0</v>
      </c>
      <c r="BU1072" s="226">
        <v>1</v>
      </c>
      <c r="BV1072" s="226">
        <v>1</v>
      </c>
      <c r="BW1072" s="227">
        <v>3</v>
      </c>
      <c r="BX1072" s="227">
        <v>3</v>
      </c>
      <c r="BY1072" s="227">
        <v>3</v>
      </c>
      <c r="BZ1072" s="227">
        <v>3</v>
      </c>
      <c r="CA1072" s="226">
        <v>0</v>
      </c>
      <c r="CB1072" s="226">
        <f>IFERROR(VLOOKUP($G1072,[12]ITEM!$B$2:$AC$939,26,0),0)</f>
        <v>0</v>
      </c>
      <c r="CC1072" s="226">
        <f>IFERROR(VLOOKUP($G1072,[12]ITEM!$B$2:$AC$939,27,0),0)</f>
        <v>0</v>
      </c>
      <c r="CD1072" s="226">
        <f>IFERROR(VLOOKUP($G1072,[12]ITEM!$B$2:$AC$939,28,0),0)</f>
        <v>0</v>
      </c>
      <c r="CE1072" s="227">
        <v>0</v>
      </c>
      <c r="CF1072" s="227">
        <v>0</v>
      </c>
      <c r="CG1072" s="227">
        <v>0</v>
      </c>
      <c r="CH1072" s="227">
        <v>0</v>
      </c>
      <c r="CI1072" s="375"/>
      <c r="CJ1072" s="226">
        <f t="shared" si="441"/>
        <v>28</v>
      </c>
      <c r="CK1072" s="226">
        <f t="shared" si="441"/>
        <v>44</v>
      </c>
      <c r="CL1072" s="226">
        <f t="shared" si="441"/>
        <v>31</v>
      </c>
      <c r="CM1072" s="226">
        <f t="shared" si="440"/>
        <v>46</v>
      </c>
      <c r="CN1072" s="227">
        <f t="shared" si="440"/>
        <v>38</v>
      </c>
      <c r="CO1072" s="227">
        <f t="shared" si="440"/>
        <v>26.104267952610989</v>
      </c>
      <c r="CP1072" s="227">
        <f t="shared" si="440"/>
        <v>45.955110356664775</v>
      </c>
      <c r="CQ1072" s="227">
        <f t="shared" si="440"/>
        <v>51.19359687191637</v>
      </c>
      <c r="CR1072" s="226">
        <v>14</v>
      </c>
      <c r="CS1072" s="226">
        <v>16</v>
      </c>
      <c r="CT1072" s="226">
        <v>17</v>
      </c>
      <c r="CU1072" s="226">
        <v>18</v>
      </c>
      <c r="CV1072" s="227">
        <f t="shared" si="422"/>
        <v>2</v>
      </c>
      <c r="CW1072" s="227">
        <f>CV1072*(1+('[13]GROWTH (YoY)'!AR1072/100))</f>
        <v>2.1042679526109911</v>
      </c>
      <c r="CX1072" s="227">
        <f>CW1072*(1+('[13]GROWTH (YoY)'!AS1072/100))</f>
        <v>1.9551103566647734</v>
      </c>
      <c r="CY1072" s="227">
        <f>CX1072*(1+('[13]GROWTH (YoY)'!AT1072/100))</f>
        <v>2.1935968719163692</v>
      </c>
      <c r="CZ1072" s="226">
        <v>0</v>
      </c>
      <c r="DA1072" s="226">
        <v>0</v>
      </c>
      <c r="DB1072" s="226">
        <v>0</v>
      </c>
      <c r="DC1072" s="226">
        <v>0</v>
      </c>
      <c r="DD1072" s="227">
        <v>7</v>
      </c>
      <c r="DE1072" s="227">
        <v>8</v>
      </c>
      <c r="DF1072" s="227">
        <v>8</v>
      </c>
      <c r="DG1072" s="227">
        <v>8</v>
      </c>
      <c r="DH1072" s="226">
        <v>14</v>
      </c>
      <c r="DI1072" s="226">
        <v>28</v>
      </c>
      <c r="DJ1072" s="226">
        <v>14</v>
      </c>
      <c r="DK1072" s="226">
        <v>28</v>
      </c>
      <c r="DL1072" s="227">
        <v>29</v>
      </c>
      <c r="DM1072" s="227">
        <v>16</v>
      </c>
      <c r="DN1072" s="227">
        <v>36</v>
      </c>
      <c r="DO1072" s="227">
        <v>41</v>
      </c>
      <c r="DP1072" s="376">
        <f t="shared" ref="DP1072:DR1135" si="442">BC1072-CJ1072</f>
        <v>-1</v>
      </c>
      <c r="DQ1072" s="226">
        <f t="shared" si="442"/>
        <v>-11</v>
      </c>
      <c r="DR1072" s="226">
        <f t="shared" si="442"/>
        <v>4</v>
      </c>
      <c r="DS1072" s="226">
        <f t="shared" si="432"/>
        <v>-14</v>
      </c>
      <c r="DT1072" s="227">
        <f t="shared" si="432"/>
        <v>0</v>
      </c>
      <c r="DU1072" s="227">
        <f t="shared" si="432"/>
        <v>13.895732047389011</v>
      </c>
      <c r="DV1072" s="227">
        <f t="shared" si="432"/>
        <v>-16.955110356664775</v>
      </c>
      <c r="DW1072" s="227">
        <f t="shared" si="432"/>
        <v>-17.19359687191637</v>
      </c>
      <c r="DX1072" s="377">
        <f t="shared" si="421"/>
        <v>0.5</v>
      </c>
      <c r="DY1072" s="377">
        <f t="shared" si="421"/>
        <v>0.49572649572649574</v>
      </c>
      <c r="DZ1072" s="377">
        <f t="shared" si="421"/>
        <v>0.50806451612903225</v>
      </c>
      <c r="EA1072" s="377">
        <f t="shared" si="421"/>
        <v>0.5220588235294118</v>
      </c>
      <c r="EB1072" s="378">
        <f t="shared" si="421"/>
        <v>0.43965517241379309</v>
      </c>
      <c r="EC1072" s="378">
        <f t="shared" si="420"/>
        <v>0.43902439024390244</v>
      </c>
      <c r="ED1072" s="378">
        <f t="shared" si="420"/>
        <v>0.52592592592592591</v>
      </c>
      <c r="EE1072" s="378">
        <f t="shared" si="420"/>
        <v>0.52941176470588236</v>
      </c>
      <c r="EG1072" s="226">
        <v>92</v>
      </c>
      <c r="EH1072" s="226">
        <v>46</v>
      </c>
      <c r="EI1072" s="226">
        <v>46</v>
      </c>
      <c r="EJ1072" s="226">
        <v>18</v>
      </c>
      <c r="EK1072" s="226">
        <v>37</v>
      </c>
      <c r="EL1072" s="226">
        <v>1236</v>
      </c>
      <c r="EM1072" s="226">
        <v>1219</v>
      </c>
      <c r="EN1072" s="379">
        <f t="shared" si="426"/>
        <v>0.5</v>
      </c>
      <c r="EO1072" s="226">
        <f t="shared" si="427"/>
        <v>39.130434782608695</v>
      </c>
      <c r="EP1072" s="379">
        <f t="shared" si="428"/>
        <v>0.40217391304347827</v>
      </c>
      <c r="EQ1072" s="226">
        <f t="shared" si="429"/>
        <v>29935.275080906147</v>
      </c>
      <c r="ER1072" s="226">
        <f t="shared" si="430"/>
        <v>1230.5168170631666</v>
      </c>
      <c r="ES1072" s="292"/>
      <c r="ET1072" s="227">
        <v>117</v>
      </c>
      <c r="EU1072" s="227">
        <v>58</v>
      </c>
      <c r="EV1072" s="227">
        <v>58</v>
      </c>
      <c r="EW1072" s="227">
        <v>25</v>
      </c>
      <c r="EX1072" s="227">
        <v>20</v>
      </c>
      <c r="EY1072" s="227">
        <v>674</v>
      </c>
      <c r="EZ1072" s="227">
        <v>651</v>
      </c>
      <c r="FA1072" s="380">
        <f t="shared" si="434"/>
        <v>0.49572649572649574</v>
      </c>
      <c r="FB1072" s="228">
        <f t="shared" si="435"/>
        <v>43.103448275862064</v>
      </c>
      <c r="FC1072" s="380">
        <f t="shared" si="436"/>
        <v>0.17094017094017094</v>
      </c>
      <c r="FD1072" s="227">
        <f t="shared" si="437"/>
        <v>29673.59050445104</v>
      </c>
      <c r="FE1072" s="227">
        <f t="shared" si="438"/>
        <v>3200.2048131080392</v>
      </c>
      <c r="FF1072" s="227">
        <v>61</v>
      </c>
      <c r="FG1072" s="228">
        <f t="shared" si="423"/>
        <v>42.622950819672127</v>
      </c>
      <c r="FH1072" s="227">
        <v>26</v>
      </c>
      <c r="FI1072" s="227">
        <v>61</v>
      </c>
      <c r="FJ1072" s="227">
        <v>0</v>
      </c>
      <c r="FK1072" s="227">
        <f t="shared" si="424"/>
        <v>35</v>
      </c>
      <c r="FL1072" s="227">
        <v>5</v>
      </c>
      <c r="FM1072" s="227">
        <f t="shared" si="425"/>
        <v>30</v>
      </c>
      <c r="FZ1072" s="229"/>
      <c r="GA1072" s="229"/>
      <c r="GB1072" s="229"/>
      <c r="GC1072" s="229"/>
      <c r="GD1072" s="229"/>
    </row>
    <row r="1073" spans="1:186" s="368" customFormat="1">
      <c r="A1073" s="287" t="s">
        <v>2540</v>
      </c>
      <c r="B1073" s="369" t="s">
        <v>2541</v>
      </c>
      <c r="C1073" s="287" t="s">
        <v>2579</v>
      </c>
      <c r="D1073" s="287" t="s">
        <v>3125</v>
      </c>
      <c r="E1073" s="369" t="s">
        <v>2580</v>
      </c>
      <c r="F1073" s="287">
        <v>1070</v>
      </c>
      <c r="G1073" s="392" t="s">
        <v>2587</v>
      </c>
      <c r="H1073" s="392" t="s">
        <v>2588</v>
      </c>
      <c r="I1073" s="287" t="s">
        <v>2546</v>
      </c>
      <c r="J1073" s="369" t="s">
        <v>2547</v>
      </c>
      <c r="K1073" s="287" t="s">
        <v>1226</v>
      </c>
      <c r="L1073" s="369" t="s">
        <v>2440</v>
      </c>
      <c r="M1073" s="369" t="s">
        <v>3124</v>
      </c>
      <c r="N1073" s="372">
        <v>1</v>
      </c>
      <c r="O1073" s="373">
        <v>3</v>
      </c>
      <c r="P1073" s="373">
        <v>10</v>
      </c>
      <c r="Q1073" s="373">
        <v>10</v>
      </c>
      <c r="R1073" s="373">
        <v>11</v>
      </c>
      <c r="S1073" s="374">
        <v>10</v>
      </c>
      <c r="T1073" s="374">
        <v>10</v>
      </c>
      <c r="U1073" s="374">
        <v>11</v>
      </c>
      <c r="V1073" s="374">
        <v>12</v>
      </c>
      <c r="W1073" s="373">
        <v>2</v>
      </c>
      <c r="X1073" s="373">
        <v>5</v>
      </c>
      <c r="Y1073" s="373">
        <v>5</v>
      </c>
      <c r="Z1073" s="373">
        <v>5</v>
      </c>
      <c r="AA1073" s="374">
        <v>4</v>
      </c>
      <c r="AB1073" s="374">
        <v>4</v>
      </c>
      <c r="AC1073" s="374">
        <v>5</v>
      </c>
      <c r="AD1073" s="374">
        <v>2</v>
      </c>
      <c r="AE1073" s="373">
        <v>0</v>
      </c>
      <c r="AF1073" s="373">
        <v>0</v>
      </c>
      <c r="AG1073" s="373">
        <v>0</v>
      </c>
      <c r="AH1073" s="373">
        <v>0</v>
      </c>
      <c r="AI1073" s="374">
        <v>0</v>
      </c>
      <c r="AJ1073" s="374">
        <v>0</v>
      </c>
      <c r="AK1073" s="374">
        <v>0</v>
      </c>
      <c r="AL1073" s="374">
        <v>0</v>
      </c>
      <c r="AM1073" s="226">
        <v>2</v>
      </c>
      <c r="AN1073" s="226">
        <v>6</v>
      </c>
      <c r="AO1073" s="226">
        <v>6</v>
      </c>
      <c r="AP1073" s="226">
        <v>6</v>
      </c>
      <c r="AQ1073" s="227">
        <v>6</v>
      </c>
      <c r="AR1073" s="227">
        <v>6</v>
      </c>
      <c r="AS1073" s="227">
        <v>5</v>
      </c>
      <c r="AT1073" s="227">
        <v>10</v>
      </c>
      <c r="AU1073" s="226">
        <v>1</v>
      </c>
      <c r="AV1073" s="226">
        <v>3</v>
      </c>
      <c r="AW1073" s="226">
        <v>4</v>
      </c>
      <c r="AX1073" s="226">
        <v>4</v>
      </c>
      <c r="AY1073" s="227">
        <v>3</v>
      </c>
      <c r="AZ1073" s="227">
        <v>4</v>
      </c>
      <c r="BA1073" s="227">
        <v>4</v>
      </c>
      <c r="BB1073" s="227">
        <v>8</v>
      </c>
      <c r="BC1073" s="226">
        <f t="shared" si="433"/>
        <v>1</v>
      </c>
      <c r="BD1073" s="226">
        <f t="shared" si="433"/>
        <v>3</v>
      </c>
      <c r="BE1073" s="226">
        <f t="shared" si="433"/>
        <v>2</v>
      </c>
      <c r="BF1073" s="226">
        <f t="shared" si="431"/>
        <v>2</v>
      </c>
      <c r="BG1073" s="218">
        <f t="shared" si="431"/>
        <v>2</v>
      </c>
      <c r="BH1073" s="218">
        <f t="shared" si="431"/>
        <v>1</v>
      </c>
      <c r="BI1073" s="218">
        <f t="shared" si="431"/>
        <v>0</v>
      </c>
      <c r="BJ1073" s="218">
        <f t="shared" si="418"/>
        <v>1</v>
      </c>
      <c r="BK1073" s="226">
        <f t="shared" si="439"/>
        <v>0</v>
      </c>
      <c r="BL1073" s="226">
        <f t="shared" si="439"/>
        <v>0</v>
      </c>
      <c r="BM1073" s="226">
        <f t="shared" si="439"/>
        <v>0</v>
      </c>
      <c r="BN1073" s="226">
        <f t="shared" si="439"/>
        <v>0</v>
      </c>
      <c r="BO1073" s="227">
        <f t="shared" si="439"/>
        <v>1</v>
      </c>
      <c r="BP1073" s="227">
        <f t="shared" si="439"/>
        <v>1</v>
      </c>
      <c r="BQ1073" s="227">
        <f t="shared" si="439"/>
        <v>1</v>
      </c>
      <c r="BR1073" s="227">
        <f t="shared" si="439"/>
        <v>1</v>
      </c>
      <c r="BS1073" s="226">
        <v>0</v>
      </c>
      <c r="BT1073" s="226">
        <v>0</v>
      </c>
      <c r="BU1073" s="226">
        <v>0</v>
      </c>
      <c r="BV1073" s="226">
        <v>0</v>
      </c>
      <c r="BW1073" s="227">
        <v>1</v>
      </c>
      <c r="BX1073" s="227">
        <v>1</v>
      </c>
      <c r="BY1073" s="227">
        <v>1</v>
      </c>
      <c r="BZ1073" s="227">
        <v>1</v>
      </c>
      <c r="CA1073" s="226">
        <v>0</v>
      </c>
      <c r="CB1073" s="226">
        <f>IFERROR(VLOOKUP($G1073,[12]ITEM!$B$2:$AC$939,26,0),0)</f>
        <v>0</v>
      </c>
      <c r="CC1073" s="226">
        <f>IFERROR(VLOOKUP($G1073,[12]ITEM!$B$2:$AC$939,27,0),0)</f>
        <v>0</v>
      </c>
      <c r="CD1073" s="226">
        <f>IFERROR(VLOOKUP($G1073,[12]ITEM!$B$2:$AC$939,28,0),0)</f>
        <v>0</v>
      </c>
      <c r="CE1073" s="227">
        <v>0</v>
      </c>
      <c r="CF1073" s="227">
        <v>0</v>
      </c>
      <c r="CG1073" s="227">
        <v>0</v>
      </c>
      <c r="CH1073" s="227">
        <v>0</v>
      </c>
      <c r="CI1073" s="375"/>
      <c r="CJ1073" s="226">
        <f t="shared" si="441"/>
        <v>1</v>
      </c>
      <c r="CK1073" s="226">
        <f t="shared" si="441"/>
        <v>2</v>
      </c>
      <c r="CL1073" s="226">
        <f t="shared" si="441"/>
        <v>2</v>
      </c>
      <c r="CM1073" s="226">
        <f t="shared" si="440"/>
        <v>2</v>
      </c>
      <c r="CN1073" s="227">
        <f t="shared" si="440"/>
        <v>2</v>
      </c>
      <c r="CO1073" s="227">
        <f t="shared" si="440"/>
        <v>2</v>
      </c>
      <c r="CP1073" s="227">
        <f t="shared" si="440"/>
        <v>2</v>
      </c>
      <c r="CQ1073" s="227">
        <f t="shared" si="440"/>
        <v>2</v>
      </c>
      <c r="CR1073" s="226">
        <v>1</v>
      </c>
      <c r="CS1073" s="226">
        <v>2</v>
      </c>
      <c r="CT1073" s="226">
        <v>2</v>
      </c>
      <c r="CU1073" s="226">
        <v>2</v>
      </c>
      <c r="CV1073" s="227">
        <f t="shared" si="422"/>
        <v>0</v>
      </c>
      <c r="CW1073" s="227">
        <f>CV1073*(1+('[13]GROWTH (YoY)'!AR1073/100))</f>
        <v>0</v>
      </c>
      <c r="CX1073" s="227">
        <f>CW1073*(1+('[13]GROWTH (YoY)'!AS1073/100))</f>
        <v>0</v>
      </c>
      <c r="CY1073" s="227">
        <f>CX1073*(1+('[13]GROWTH (YoY)'!AT1073/100))</f>
        <v>0</v>
      </c>
      <c r="CZ1073" s="226">
        <v>0</v>
      </c>
      <c r="DA1073" s="226">
        <v>0</v>
      </c>
      <c r="DB1073" s="226">
        <v>0</v>
      </c>
      <c r="DC1073" s="226">
        <v>0</v>
      </c>
      <c r="DD1073" s="227">
        <v>2</v>
      </c>
      <c r="DE1073" s="227">
        <v>2</v>
      </c>
      <c r="DF1073" s="227">
        <v>2</v>
      </c>
      <c r="DG1073" s="227">
        <v>2</v>
      </c>
      <c r="DH1073" s="226">
        <v>0</v>
      </c>
      <c r="DI1073" s="226">
        <v>0</v>
      </c>
      <c r="DJ1073" s="226">
        <v>0</v>
      </c>
      <c r="DK1073" s="226">
        <v>0</v>
      </c>
      <c r="DL1073" s="227">
        <v>0</v>
      </c>
      <c r="DM1073" s="227">
        <v>0</v>
      </c>
      <c r="DN1073" s="227">
        <v>0</v>
      </c>
      <c r="DO1073" s="227">
        <v>0</v>
      </c>
      <c r="DP1073" s="376">
        <f t="shared" si="442"/>
        <v>0</v>
      </c>
      <c r="DQ1073" s="226">
        <f t="shared" si="442"/>
        <v>1</v>
      </c>
      <c r="DR1073" s="226">
        <f t="shared" si="442"/>
        <v>0</v>
      </c>
      <c r="DS1073" s="226">
        <f t="shared" si="432"/>
        <v>0</v>
      </c>
      <c r="DT1073" s="227">
        <f t="shared" si="432"/>
        <v>0</v>
      </c>
      <c r="DU1073" s="227">
        <f t="shared" si="432"/>
        <v>-1</v>
      </c>
      <c r="DV1073" s="227">
        <f t="shared" si="432"/>
        <v>-2</v>
      </c>
      <c r="DW1073" s="227">
        <f t="shared" si="432"/>
        <v>-1</v>
      </c>
      <c r="DX1073" s="377">
        <f t="shared" si="421"/>
        <v>0.66666666666666663</v>
      </c>
      <c r="DY1073" s="377">
        <f t="shared" si="421"/>
        <v>0.5</v>
      </c>
      <c r="DZ1073" s="377">
        <f t="shared" si="421"/>
        <v>0.5</v>
      </c>
      <c r="EA1073" s="377">
        <f t="shared" si="421"/>
        <v>0.45454545454545453</v>
      </c>
      <c r="EB1073" s="378">
        <f t="shared" si="421"/>
        <v>0.4</v>
      </c>
      <c r="EC1073" s="378">
        <f t="shared" si="420"/>
        <v>0.4</v>
      </c>
      <c r="ED1073" s="378">
        <f t="shared" si="420"/>
        <v>0.45454545454545453</v>
      </c>
      <c r="EE1073" s="378">
        <f t="shared" si="420"/>
        <v>0.16666666666666666</v>
      </c>
      <c r="EG1073" s="226">
        <v>3</v>
      </c>
      <c r="EH1073" s="226">
        <v>2</v>
      </c>
      <c r="EI1073" s="226">
        <v>2</v>
      </c>
      <c r="EJ1073" s="226">
        <v>1</v>
      </c>
      <c r="EK1073" s="226">
        <v>29</v>
      </c>
      <c r="EL1073" s="226">
        <v>57</v>
      </c>
      <c r="EM1073" s="226">
        <v>55</v>
      </c>
      <c r="EN1073" s="379">
        <f t="shared" si="426"/>
        <v>0.66666666666666663</v>
      </c>
      <c r="EO1073" s="226">
        <f t="shared" si="427"/>
        <v>50</v>
      </c>
      <c r="EP1073" s="379">
        <f t="shared" si="428"/>
        <v>9.6666666666666661</v>
      </c>
      <c r="EQ1073" s="226">
        <f t="shared" si="429"/>
        <v>508771.9298245614</v>
      </c>
      <c r="ER1073" s="226">
        <f t="shared" si="430"/>
        <v>1515.151515151515</v>
      </c>
      <c r="ES1073" s="292"/>
      <c r="ET1073" s="227">
        <v>10</v>
      </c>
      <c r="EU1073" s="227">
        <v>5</v>
      </c>
      <c r="EV1073" s="227">
        <v>5</v>
      </c>
      <c r="EW1073" s="227">
        <v>3</v>
      </c>
      <c r="EX1073" s="227">
        <v>5</v>
      </c>
      <c r="EY1073" s="227">
        <v>105</v>
      </c>
      <c r="EZ1073" s="227">
        <v>93</v>
      </c>
      <c r="FA1073" s="380">
        <f t="shared" si="434"/>
        <v>0.5</v>
      </c>
      <c r="FB1073" s="228">
        <f t="shared" si="435"/>
        <v>60</v>
      </c>
      <c r="FC1073" s="380">
        <f t="shared" si="436"/>
        <v>0.5</v>
      </c>
      <c r="FD1073" s="227">
        <f t="shared" si="437"/>
        <v>47619.047619047618</v>
      </c>
      <c r="FE1073" s="227">
        <f t="shared" si="438"/>
        <v>2688.172043010753</v>
      </c>
      <c r="FF1073" s="227">
        <v>5</v>
      </c>
      <c r="FG1073" s="228">
        <f t="shared" si="423"/>
        <v>60</v>
      </c>
      <c r="FH1073" s="227">
        <v>3</v>
      </c>
      <c r="FI1073" s="227">
        <v>5</v>
      </c>
      <c r="FJ1073" s="227">
        <v>0</v>
      </c>
      <c r="FK1073" s="227">
        <f t="shared" si="424"/>
        <v>2</v>
      </c>
      <c r="FL1073" s="227">
        <v>0</v>
      </c>
      <c r="FM1073" s="227">
        <f t="shared" si="425"/>
        <v>2</v>
      </c>
      <c r="FZ1073" s="229"/>
      <c r="GA1073" s="229"/>
      <c r="GB1073" s="229"/>
      <c r="GC1073" s="229"/>
      <c r="GD1073" s="229"/>
    </row>
    <row r="1074" spans="1:186" s="368" customFormat="1">
      <c r="A1074" s="287" t="s">
        <v>2540</v>
      </c>
      <c r="B1074" s="369" t="s">
        <v>2541</v>
      </c>
      <c r="C1074" s="287" t="s">
        <v>2579</v>
      </c>
      <c r="D1074" s="287" t="s">
        <v>3125</v>
      </c>
      <c r="E1074" s="369" t="s">
        <v>2580</v>
      </c>
      <c r="F1074" s="287">
        <v>1071</v>
      </c>
      <c r="G1074" s="392" t="s">
        <v>2589</v>
      </c>
      <c r="H1074" s="392" t="s">
        <v>2590</v>
      </c>
      <c r="I1074" s="287" t="s">
        <v>2546</v>
      </c>
      <c r="J1074" s="369" t="s">
        <v>2547</v>
      </c>
      <c r="K1074" s="287" t="s">
        <v>1226</v>
      </c>
      <c r="L1074" s="369" t="s">
        <v>2440</v>
      </c>
      <c r="M1074" s="369" t="s">
        <v>3124</v>
      </c>
      <c r="N1074" s="372">
        <v>1</v>
      </c>
      <c r="O1074" s="373">
        <v>0</v>
      </c>
      <c r="P1074" s="373"/>
      <c r="Q1074" s="373"/>
      <c r="R1074" s="373">
        <v>0</v>
      </c>
      <c r="S1074" s="374">
        <v>0</v>
      </c>
      <c r="T1074" s="374">
        <v>0</v>
      </c>
      <c r="U1074" s="374">
        <v>0</v>
      </c>
      <c r="V1074" s="374">
        <v>0</v>
      </c>
      <c r="W1074" s="373">
        <v>0</v>
      </c>
      <c r="X1074" s="373"/>
      <c r="Y1074" s="373"/>
      <c r="Z1074" s="373">
        <v>0</v>
      </c>
      <c r="AA1074" s="374">
        <v>0</v>
      </c>
      <c r="AB1074" s="374">
        <v>0</v>
      </c>
      <c r="AC1074" s="374">
        <v>0</v>
      </c>
      <c r="AD1074" s="374">
        <v>0</v>
      </c>
      <c r="AE1074" s="373">
        <v>0</v>
      </c>
      <c r="AF1074" s="373">
        <v>0</v>
      </c>
      <c r="AG1074" s="373">
        <v>0</v>
      </c>
      <c r="AH1074" s="373">
        <v>0</v>
      </c>
      <c r="AI1074" s="374">
        <v>0</v>
      </c>
      <c r="AJ1074" s="374">
        <v>0</v>
      </c>
      <c r="AK1074" s="374">
        <v>0</v>
      </c>
      <c r="AL1074" s="374">
        <v>0</v>
      </c>
      <c r="AM1074" s="226">
        <v>0</v>
      </c>
      <c r="AN1074" s="226">
        <v>0</v>
      </c>
      <c r="AO1074" s="226">
        <v>0</v>
      </c>
      <c r="AP1074" s="226">
        <v>0</v>
      </c>
      <c r="AQ1074" s="227">
        <v>0</v>
      </c>
      <c r="AR1074" s="227">
        <v>0</v>
      </c>
      <c r="AS1074" s="227">
        <v>0</v>
      </c>
      <c r="AT1074" s="227">
        <v>0</v>
      </c>
      <c r="AU1074" s="226">
        <v>0</v>
      </c>
      <c r="AV1074" s="226"/>
      <c r="AW1074" s="226"/>
      <c r="AX1074" s="226"/>
      <c r="AY1074" s="227">
        <v>0</v>
      </c>
      <c r="AZ1074" s="227">
        <v>0</v>
      </c>
      <c r="BA1074" s="227">
        <v>0</v>
      </c>
      <c r="BB1074" s="227">
        <v>0</v>
      </c>
      <c r="BC1074" s="226">
        <f t="shared" si="433"/>
        <v>0</v>
      </c>
      <c r="BD1074" s="226">
        <f t="shared" si="433"/>
        <v>0</v>
      </c>
      <c r="BE1074" s="226">
        <f t="shared" si="433"/>
        <v>0</v>
      </c>
      <c r="BF1074" s="226">
        <f t="shared" si="431"/>
        <v>0</v>
      </c>
      <c r="BG1074" s="218">
        <f t="shared" si="431"/>
        <v>0</v>
      </c>
      <c r="BH1074" s="218">
        <f t="shared" si="431"/>
        <v>0</v>
      </c>
      <c r="BI1074" s="218">
        <f t="shared" si="431"/>
        <v>0</v>
      </c>
      <c r="BJ1074" s="218">
        <f t="shared" si="418"/>
        <v>0</v>
      </c>
      <c r="BK1074" s="226">
        <f t="shared" si="439"/>
        <v>0</v>
      </c>
      <c r="BL1074" s="226">
        <f t="shared" si="439"/>
        <v>0</v>
      </c>
      <c r="BM1074" s="226">
        <f t="shared" si="439"/>
        <v>0</v>
      </c>
      <c r="BN1074" s="226">
        <f t="shared" si="439"/>
        <v>0</v>
      </c>
      <c r="BO1074" s="227">
        <f t="shared" si="439"/>
        <v>0</v>
      </c>
      <c r="BP1074" s="227">
        <f t="shared" si="439"/>
        <v>0</v>
      </c>
      <c r="BQ1074" s="227">
        <f t="shared" si="439"/>
        <v>0</v>
      </c>
      <c r="BR1074" s="227">
        <f t="shared" si="439"/>
        <v>0</v>
      </c>
      <c r="BS1074" s="226">
        <v>0</v>
      </c>
      <c r="BT1074" s="226">
        <v>0</v>
      </c>
      <c r="BU1074" s="226">
        <v>0</v>
      </c>
      <c r="BV1074" s="226">
        <v>0</v>
      </c>
      <c r="BW1074" s="227">
        <v>0</v>
      </c>
      <c r="BX1074" s="227">
        <v>0</v>
      </c>
      <c r="BY1074" s="227">
        <v>0</v>
      </c>
      <c r="BZ1074" s="227">
        <v>0</v>
      </c>
      <c r="CA1074" s="226">
        <v>0</v>
      </c>
      <c r="CB1074" s="226">
        <f>IFERROR(VLOOKUP($G1074,[12]ITEM!$B$2:$AC$939,26,0),0)</f>
        <v>0</v>
      </c>
      <c r="CC1074" s="226">
        <f>IFERROR(VLOOKUP($G1074,[12]ITEM!$B$2:$AC$939,27,0),0)</f>
        <v>0</v>
      </c>
      <c r="CD1074" s="226">
        <f>IFERROR(VLOOKUP($G1074,[12]ITEM!$B$2:$AC$939,28,0),0)</f>
        <v>0</v>
      </c>
      <c r="CE1074" s="227">
        <v>0</v>
      </c>
      <c r="CF1074" s="227">
        <v>0</v>
      </c>
      <c r="CG1074" s="227">
        <v>0</v>
      </c>
      <c r="CH1074" s="227">
        <v>0</v>
      </c>
      <c r="CI1074" s="375"/>
      <c r="CJ1074" s="226">
        <f t="shared" si="441"/>
        <v>0</v>
      </c>
      <c r="CK1074" s="226">
        <f t="shared" si="441"/>
        <v>0</v>
      </c>
      <c r="CL1074" s="226">
        <f t="shared" si="441"/>
        <v>0</v>
      </c>
      <c r="CM1074" s="226">
        <f t="shared" si="440"/>
        <v>0</v>
      </c>
      <c r="CN1074" s="227">
        <f t="shared" si="440"/>
        <v>0</v>
      </c>
      <c r="CO1074" s="227">
        <f t="shared" si="440"/>
        <v>0</v>
      </c>
      <c r="CP1074" s="227">
        <f t="shared" si="440"/>
        <v>0</v>
      </c>
      <c r="CQ1074" s="227">
        <f t="shared" si="440"/>
        <v>0</v>
      </c>
      <c r="CR1074" s="226">
        <v>0</v>
      </c>
      <c r="CS1074" s="226">
        <v>0</v>
      </c>
      <c r="CT1074" s="226">
        <v>0</v>
      </c>
      <c r="CU1074" s="226">
        <v>0</v>
      </c>
      <c r="CV1074" s="227">
        <f t="shared" si="422"/>
        <v>0</v>
      </c>
      <c r="CW1074" s="227">
        <f>CV1074*(1+('[13]GROWTH (YoY)'!AR1074/100))</f>
        <v>0</v>
      </c>
      <c r="CX1074" s="227">
        <f>CW1074*(1+('[13]GROWTH (YoY)'!AS1074/100))</f>
        <v>0</v>
      </c>
      <c r="CY1074" s="227">
        <f>CX1074*(1+('[13]GROWTH (YoY)'!AT1074/100))</f>
        <v>0</v>
      </c>
      <c r="CZ1074" s="226">
        <v>0</v>
      </c>
      <c r="DA1074" s="226">
        <v>0</v>
      </c>
      <c r="DB1074" s="226">
        <v>0</v>
      </c>
      <c r="DC1074" s="226">
        <v>0</v>
      </c>
      <c r="DD1074" s="227">
        <v>0</v>
      </c>
      <c r="DE1074" s="227">
        <v>0</v>
      </c>
      <c r="DF1074" s="227">
        <v>0</v>
      </c>
      <c r="DG1074" s="227">
        <v>0</v>
      </c>
      <c r="DH1074" s="226">
        <v>0</v>
      </c>
      <c r="DI1074" s="226">
        <v>0</v>
      </c>
      <c r="DJ1074" s="226">
        <v>0</v>
      </c>
      <c r="DK1074" s="226">
        <v>0</v>
      </c>
      <c r="DL1074" s="227">
        <v>0</v>
      </c>
      <c r="DM1074" s="227">
        <v>0</v>
      </c>
      <c r="DN1074" s="227">
        <v>0</v>
      </c>
      <c r="DO1074" s="227">
        <v>0</v>
      </c>
      <c r="DP1074" s="376">
        <f t="shared" si="442"/>
        <v>0</v>
      </c>
      <c r="DQ1074" s="226">
        <f t="shared" si="442"/>
        <v>0</v>
      </c>
      <c r="DR1074" s="226">
        <f t="shared" si="442"/>
        <v>0</v>
      </c>
      <c r="DS1074" s="226">
        <f t="shared" si="432"/>
        <v>0</v>
      </c>
      <c r="DT1074" s="227">
        <f t="shared" si="432"/>
        <v>0</v>
      </c>
      <c r="DU1074" s="227">
        <f t="shared" si="432"/>
        <v>0</v>
      </c>
      <c r="DV1074" s="227">
        <f t="shared" si="432"/>
        <v>0</v>
      </c>
      <c r="DW1074" s="227">
        <f t="shared" si="432"/>
        <v>0</v>
      </c>
      <c r="DX1074" s="377">
        <f t="shared" si="421"/>
        <v>0</v>
      </c>
      <c r="DY1074" s="377">
        <f t="shared" si="421"/>
        <v>0</v>
      </c>
      <c r="DZ1074" s="377">
        <f t="shared" si="421"/>
        <v>0</v>
      </c>
      <c r="EA1074" s="377">
        <f t="shared" si="421"/>
        <v>0</v>
      </c>
      <c r="EB1074" s="378">
        <f t="shared" si="421"/>
        <v>0</v>
      </c>
      <c r="EC1074" s="378">
        <f t="shared" si="420"/>
        <v>0</v>
      </c>
      <c r="ED1074" s="378">
        <f t="shared" si="420"/>
        <v>0</v>
      </c>
      <c r="EE1074" s="378">
        <f t="shared" si="420"/>
        <v>0</v>
      </c>
      <c r="EG1074" s="226">
        <v>0</v>
      </c>
      <c r="EH1074" s="226">
        <v>0</v>
      </c>
      <c r="EI1074" s="226">
        <v>0</v>
      </c>
      <c r="EJ1074" s="226">
        <v>0</v>
      </c>
      <c r="EK1074" s="226">
        <v>0</v>
      </c>
      <c r="EL1074" s="226">
        <v>0</v>
      </c>
      <c r="EM1074" s="226">
        <v>0</v>
      </c>
      <c r="EN1074" s="379">
        <f t="shared" si="426"/>
        <v>0</v>
      </c>
      <c r="EO1074" s="226">
        <f t="shared" si="427"/>
        <v>0</v>
      </c>
      <c r="EP1074" s="379">
        <f t="shared" si="428"/>
        <v>0</v>
      </c>
      <c r="EQ1074" s="226">
        <f t="shared" si="429"/>
        <v>0</v>
      </c>
      <c r="ER1074" s="226">
        <f t="shared" si="430"/>
        <v>0</v>
      </c>
      <c r="ES1074" s="292"/>
      <c r="ET1074" s="227">
        <v>0</v>
      </c>
      <c r="EU1074" s="227">
        <v>0</v>
      </c>
      <c r="EV1074" s="227">
        <v>0</v>
      </c>
      <c r="EW1074" s="227">
        <v>0</v>
      </c>
      <c r="EX1074" s="227">
        <v>0</v>
      </c>
      <c r="EY1074" s="227">
        <v>0</v>
      </c>
      <c r="EZ1074" s="227">
        <v>0</v>
      </c>
      <c r="FA1074" s="380">
        <f t="shared" si="434"/>
        <v>0</v>
      </c>
      <c r="FB1074" s="228">
        <f t="shared" si="435"/>
        <v>0</v>
      </c>
      <c r="FC1074" s="380">
        <f t="shared" si="436"/>
        <v>0</v>
      </c>
      <c r="FD1074" s="227">
        <f t="shared" si="437"/>
        <v>0</v>
      </c>
      <c r="FE1074" s="227">
        <f t="shared" si="438"/>
        <v>0</v>
      </c>
      <c r="FF1074" s="227">
        <v>0</v>
      </c>
      <c r="FG1074" s="228">
        <f t="shared" si="423"/>
        <v>0</v>
      </c>
      <c r="FH1074" s="227">
        <v>0</v>
      </c>
      <c r="FI1074" s="227">
        <v>0</v>
      </c>
      <c r="FJ1074" s="227">
        <v>0</v>
      </c>
      <c r="FK1074" s="227">
        <f t="shared" si="424"/>
        <v>0</v>
      </c>
      <c r="FL1074" s="227">
        <v>0</v>
      </c>
      <c r="FM1074" s="227">
        <f t="shared" si="425"/>
        <v>0</v>
      </c>
      <c r="FZ1074" s="229"/>
      <c r="GA1074" s="229"/>
      <c r="GB1074" s="229"/>
      <c r="GC1074" s="229"/>
      <c r="GD1074" s="229"/>
    </row>
    <row r="1075" spans="1:186" s="368" customFormat="1">
      <c r="A1075" s="287" t="s">
        <v>2540</v>
      </c>
      <c r="B1075" s="369" t="s">
        <v>2541</v>
      </c>
      <c r="C1075" s="287" t="s">
        <v>2579</v>
      </c>
      <c r="D1075" s="287" t="s">
        <v>3125</v>
      </c>
      <c r="E1075" s="369" t="s">
        <v>2580</v>
      </c>
      <c r="F1075" s="287">
        <v>1072</v>
      </c>
      <c r="G1075" s="392" t="s">
        <v>2591</v>
      </c>
      <c r="H1075" s="392" t="s">
        <v>2592</v>
      </c>
      <c r="I1075" s="287" t="s">
        <v>2546</v>
      </c>
      <c r="J1075" s="369" t="s">
        <v>2547</v>
      </c>
      <c r="K1075" s="287" t="s">
        <v>1226</v>
      </c>
      <c r="L1075" s="369" t="s">
        <v>2440</v>
      </c>
      <c r="M1075" s="369" t="s">
        <v>3124</v>
      </c>
      <c r="N1075" s="372">
        <v>1</v>
      </c>
      <c r="O1075" s="373">
        <v>785</v>
      </c>
      <c r="P1075" s="373">
        <v>1526</v>
      </c>
      <c r="Q1075" s="373">
        <v>1693</v>
      </c>
      <c r="R1075" s="373">
        <v>1914</v>
      </c>
      <c r="S1075" s="374">
        <v>1135</v>
      </c>
      <c r="T1075" s="374">
        <v>1260</v>
      </c>
      <c r="U1075" s="374">
        <v>1333</v>
      </c>
      <c r="V1075" s="374">
        <v>1396</v>
      </c>
      <c r="W1075" s="373">
        <v>441</v>
      </c>
      <c r="X1075" s="373">
        <v>955</v>
      </c>
      <c r="Y1075" s="373">
        <v>1043</v>
      </c>
      <c r="Z1075" s="373">
        <v>1200</v>
      </c>
      <c r="AA1075" s="374">
        <v>580</v>
      </c>
      <c r="AB1075" s="374">
        <v>614</v>
      </c>
      <c r="AC1075" s="374">
        <v>665</v>
      </c>
      <c r="AD1075" s="374">
        <v>785</v>
      </c>
      <c r="AE1075" s="373">
        <v>5</v>
      </c>
      <c r="AF1075" s="373">
        <v>11</v>
      </c>
      <c r="AG1075" s="373">
        <v>10</v>
      </c>
      <c r="AH1075" s="373">
        <v>10</v>
      </c>
      <c r="AI1075" s="374">
        <v>10</v>
      </c>
      <c r="AJ1075" s="374">
        <v>10</v>
      </c>
      <c r="AK1075" s="374">
        <v>9</v>
      </c>
      <c r="AL1075" s="374">
        <v>6</v>
      </c>
      <c r="AM1075" s="226">
        <v>344</v>
      </c>
      <c r="AN1075" s="226">
        <v>571</v>
      </c>
      <c r="AO1075" s="226">
        <v>650</v>
      </c>
      <c r="AP1075" s="226">
        <v>714</v>
      </c>
      <c r="AQ1075" s="227">
        <v>555</v>
      </c>
      <c r="AR1075" s="227">
        <v>646</v>
      </c>
      <c r="AS1075" s="227">
        <v>668</v>
      </c>
      <c r="AT1075" s="227">
        <v>611</v>
      </c>
      <c r="AU1075" s="226">
        <v>219</v>
      </c>
      <c r="AV1075" s="226">
        <v>384</v>
      </c>
      <c r="AW1075" s="226">
        <v>384</v>
      </c>
      <c r="AX1075" s="226">
        <v>406</v>
      </c>
      <c r="AY1075" s="227">
        <v>395</v>
      </c>
      <c r="AZ1075" s="227">
        <v>381</v>
      </c>
      <c r="BA1075" s="227">
        <v>375</v>
      </c>
      <c r="BB1075" s="227">
        <v>344</v>
      </c>
      <c r="BC1075" s="226">
        <f t="shared" si="433"/>
        <v>20</v>
      </c>
      <c r="BD1075" s="226">
        <f t="shared" si="433"/>
        <v>-76</v>
      </c>
      <c r="BE1075" s="226">
        <f t="shared" si="433"/>
        <v>-39</v>
      </c>
      <c r="BF1075" s="226">
        <f t="shared" si="431"/>
        <v>-12</v>
      </c>
      <c r="BG1075" s="218">
        <f t="shared" si="431"/>
        <v>144</v>
      </c>
      <c r="BH1075" s="218">
        <f t="shared" si="431"/>
        <v>242</v>
      </c>
      <c r="BI1075" s="218">
        <f t="shared" si="431"/>
        <v>271</v>
      </c>
      <c r="BJ1075" s="218">
        <f t="shared" si="418"/>
        <v>250</v>
      </c>
      <c r="BK1075" s="226">
        <f t="shared" si="439"/>
        <v>105</v>
      </c>
      <c r="BL1075" s="226">
        <f t="shared" si="439"/>
        <v>263</v>
      </c>
      <c r="BM1075" s="226">
        <f t="shared" si="439"/>
        <v>305</v>
      </c>
      <c r="BN1075" s="226">
        <f t="shared" si="439"/>
        <v>320</v>
      </c>
      <c r="BO1075" s="227">
        <f t="shared" si="439"/>
        <v>16</v>
      </c>
      <c r="BP1075" s="227">
        <f t="shared" si="439"/>
        <v>23</v>
      </c>
      <c r="BQ1075" s="227">
        <f t="shared" si="439"/>
        <v>22</v>
      </c>
      <c r="BR1075" s="227">
        <f t="shared" si="439"/>
        <v>17</v>
      </c>
      <c r="BS1075" s="226">
        <v>108</v>
      </c>
      <c r="BT1075" s="226">
        <v>263</v>
      </c>
      <c r="BU1075" s="226">
        <v>305</v>
      </c>
      <c r="BV1075" s="226">
        <v>320</v>
      </c>
      <c r="BW1075" s="227">
        <v>16</v>
      </c>
      <c r="BX1075" s="227">
        <v>23</v>
      </c>
      <c r="BY1075" s="227">
        <v>22</v>
      </c>
      <c r="BZ1075" s="227">
        <v>17</v>
      </c>
      <c r="CA1075" s="226">
        <v>3</v>
      </c>
      <c r="CB1075" s="226">
        <f>IFERROR(VLOOKUP($G1075,[12]ITEM!$B$2:$AC$939,26,0),0)</f>
        <v>0</v>
      </c>
      <c r="CC1075" s="226">
        <f>IFERROR(VLOOKUP($G1075,[12]ITEM!$B$2:$AC$939,27,0),0)</f>
        <v>0</v>
      </c>
      <c r="CD1075" s="226">
        <f>IFERROR(VLOOKUP($G1075,[12]ITEM!$B$2:$AC$939,28,0),0)</f>
        <v>0</v>
      </c>
      <c r="CE1075" s="227">
        <v>0</v>
      </c>
      <c r="CF1075" s="227">
        <v>0</v>
      </c>
      <c r="CG1075" s="227">
        <v>0</v>
      </c>
      <c r="CH1075" s="227">
        <v>0</v>
      </c>
      <c r="CI1075" s="375"/>
      <c r="CJ1075" s="226">
        <f t="shared" si="441"/>
        <v>19</v>
      </c>
      <c r="CK1075" s="226">
        <f t="shared" si="441"/>
        <v>-22</v>
      </c>
      <c r="CL1075" s="226">
        <f t="shared" si="441"/>
        <v>-34</v>
      </c>
      <c r="CM1075" s="226">
        <f t="shared" si="440"/>
        <v>-43</v>
      </c>
      <c r="CN1075" s="227">
        <f t="shared" si="440"/>
        <v>144</v>
      </c>
      <c r="CO1075" s="227">
        <f t="shared" si="440"/>
        <v>166</v>
      </c>
      <c r="CP1075" s="227">
        <f t="shared" si="440"/>
        <v>185</v>
      </c>
      <c r="CQ1075" s="227">
        <f t="shared" si="440"/>
        <v>205</v>
      </c>
      <c r="CR1075" s="226">
        <v>-74</v>
      </c>
      <c r="CS1075" s="226">
        <v>-122</v>
      </c>
      <c r="CT1075" s="226">
        <v>-139</v>
      </c>
      <c r="CU1075" s="226">
        <v>-153</v>
      </c>
      <c r="CV1075" s="227">
        <f t="shared" si="422"/>
        <v>0</v>
      </c>
      <c r="CW1075" s="227">
        <f>CV1075*(1+('[13]GROWTH (YoY)'!AR1075/100))</f>
        <v>0</v>
      </c>
      <c r="CX1075" s="227">
        <f>CW1075*(1+('[13]GROWTH (YoY)'!AS1075/100))</f>
        <v>0</v>
      </c>
      <c r="CY1075" s="227">
        <f>CX1075*(1+('[13]GROWTH (YoY)'!AT1075/100))</f>
        <v>0</v>
      </c>
      <c r="CZ1075" s="226">
        <v>0</v>
      </c>
      <c r="DA1075" s="226">
        <v>0</v>
      </c>
      <c r="DB1075" s="226">
        <v>0</v>
      </c>
      <c r="DC1075" s="226">
        <v>0</v>
      </c>
      <c r="DD1075" s="227">
        <v>40</v>
      </c>
      <c r="DE1075" s="227">
        <v>47</v>
      </c>
      <c r="DF1075" s="227">
        <v>46</v>
      </c>
      <c r="DG1075" s="227">
        <v>47</v>
      </c>
      <c r="DH1075" s="226">
        <v>93</v>
      </c>
      <c r="DI1075" s="226">
        <v>100</v>
      </c>
      <c r="DJ1075" s="226">
        <v>105</v>
      </c>
      <c r="DK1075" s="226">
        <v>110</v>
      </c>
      <c r="DL1075" s="227">
        <v>104</v>
      </c>
      <c r="DM1075" s="227">
        <v>119</v>
      </c>
      <c r="DN1075" s="227">
        <v>139</v>
      </c>
      <c r="DO1075" s="227">
        <v>158</v>
      </c>
      <c r="DP1075" s="376">
        <f t="shared" si="442"/>
        <v>1</v>
      </c>
      <c r="DQ1075" s="226">
        <f t="shared" si="442"/>
        <v>-54</v>
      </c>
      <c r="DR1075" s="226">
        <f t="shared" si="442"/>
        <v>-5</v>
      </c>
      <c r="DS1075" s="226">
        <f t="shared" si="432"/>
        <v>31</v>
      </c>
      <c r="DT1075" s="227">
        <f t="shared" si="432"/>
        <v>0</v>
      </c>
      <c r="DU1075" s="227">
        <f t="shared" si="432"/>
        <v>76</v>
      </c>
      <c r="DV1075" s="227">
        <f t="shared" si="432"/>
        <v>86</v>
      </c>
      <c r="DW1075" s="227">
        <f t="shared" si="432"/>
        <v>45</v>
      </c>
      <c r="DX1075" s="377">
        <f t="shared" si="421"/>
        <v>0.56178343949044585</v>
      </c>
      <c r="DY1075" s="377">
        <f t="shared" si="421"/>
        <v>0.62581913499344688</v>
      </c>
      <c r="DZ1075" s="377">
        <f t="shared" si="421"/>
        <v>0.61606615475487303</v>
      </c>
      <c r="EA1075" s="377">
        <f t="shared" si="421"/>
        <v>0.62695924764890287</v>
      </c>
      <c r="EB1075" s="378">
        <f t="shared" si="421"/>
        <v>0.51101321585903081</v>
      </c>
      <c r="EC1075" s="378">
        <f t="shared" si="420"/>
        <v>0.48730158730158729</v>
      </c>
      <c r="ED1075" s="378">
        <f t="shared" si="420"/>
        <v>0.49887471867966993</v>
      </c>
      <c r="EE1075" s="378">
        <f t="shared" si="420"/>
        <v>0.56232091690544417</v>
      </c>
      <c r="EG1075" s="226">
        <v>735</v>
      </c>
      <c r="EH1075" s="226">
        <v>413</v>
      </c>
      <c r="EI1075" s="226">
        <v>322</v>
      </c>
      <c r="EJ1075" s="226">
        <v>188</v>
      </c>
      <c r="EK1075" s="226">
        <v>2047</v>
      </c>
      <c r="EL1075" s="226">
        <v>9089</v>
      </c>
      <c r="EM1075" s="226">
        <v>9025</v>
      </c>
      <c r="EN1075" s="379">
        <f t="shared" si="426"/>
        <v>0.56190476190476191</v>
      </c>
      <c r="EO1075" s="226">
        <f t="shared" si="427"/>
        <v>58.385093167701861</v>
      </c>
      <c r="EP1075" s="379">
        <f t="shared" si="428"/>
        <v>2.7850340136054421</v>
      </c>
      <c r="EQ1075" s="226">
        <f t="shared" si="429"/>
        <v>225217.29563208274</v>
      </c>
      <c r="ER1075" s="226">
        <f t="shared" si="430"/>
        <v>1735.9187442289933</v>
      </c>
      <c r="ES1075" s="292"/>
      <c r="ET1075" s="227">
        <v>1072</v>
      </c>
      <c r="EU1075" s="227">
        <v>562</v>
      </c>
      <c r="EV1075" s="227">
        <v>510</v>
      </c>
      <c r="EW1075" s="227">
        <v>265</v>
      </c>
      <c r="EX1075" s="227">
        <v>2857</v>
      </c>
      <c r="EY1075" s="227">
        <v>9160</v>
      </c>
      <c r="EZ1075" s="227">
        <v>9066</v>
      </c>
      <c r="FA1075" s="380">
        <f t="shared" si="434"/>
        <v>0.52425373134328357</v>
      </c>
      <c r="FB1075" s="228">
        <f t="shared" si="435"/>
        <v>51.960784313725497</v>
      </c>
      <c r="FC1075" s="380">
        <f t="shared" si="436"/>
        <v>2.6651119402985075</v>
      </c>
      <c r="FD1075" s="227">
        <f t="shared" si="437"/>
        <v>311899.56331877731</v>
      </c>
      <c r="FE1075" s="227">
        <f t="shared" si="438"/>
        <v>2435.8408706522537</v>
      </c>
      <c r="FF1075" s="227">
        <v>510</v>
      </c>
      <c r="FG1075" s="228">
        <f t="shared" si="423"/>
        <v>67.254901960784323</v>
      </c>
      <c r="FH1075" s="227">
        <v>343</v>
      </c>
      <c r="FI1075" s="227">
        <v>510</v>
      </c>
      <c r="FJ1075" s="227">
        <v>2</v>
      </c>
      <c r="FK1075" s="227">
        <f t="shared" si="424"/>
        <v>165</v>
      </c>
      <c r="FL1075" s="227">
        <v>41</v>
      </c>
      <c r="FM1075" s="227">
        <f t="shared" si="425"/>
        <v>124</v>
      </c>
      <c r="FZ1075" s="229"/>
      <c r="GA1075" s="229"/>
      <c r="GB1075" s="229"/>
      <c r="GC1075" s="229"/>
      <c r="GD1075" s="229"/>
    </row>
    <row r="1076" spans="1:186" s="368" customFormat="1">
      <c r="A1076" s="287" t="s">
        <v>2540</v>
      </c>
      <c r="B1076" s="369" t="s">
        <v>2541</v>
      </c>
      <c r="C1076" s="287" t="s">
        <v>2579</v>
      </c>
      <c r="D1076" s="287" t="s">
        <v>3125</v>
      </c>
      <c r="E1076" s="369" t="s">
        <v>2580</v>
      </c>
      <c r="F1076" s="287">
        <v>1073</v>
      </c>
      <c r="G1076" s="392" t="s">
        <v>2593</v>
      </c>
      <c r="H1076" s="392" t="s">
        <v>2594</v>
      </c>
      <c r="I1076" s="287" t="s">
        <v>2546</v>
      </c>
      <c r="J1076" s="369" t="s">
        <v>2547</v>
      </c>
      <c r="K1076" s="287" t="s">
        <v>1226</v>
      </c>
      <c r="L1076" s="369" t="s">
        <v>2440</v>
      </c>
      <c r="M1076" s="369" t="s">
        <v>3124</v>
      </c>
      <c r="N1076" s="372">
        <v>1</v>
      </c>
      <c r="O1076" s="373">
        <v>101</v>
      </c>
      <c r="P1076" s="373">
        <v>108</v>
      </c>
      <c r="Q1076" s="373">
        <v>105</v>
      </c>
      <c r="R1076" s="373">
        <v>106</v>
      </c>
      <c r="S1076" s="374">
        <v>99</v>
      </c>
      <c r="T1076" s="374">
        <v>96</v>
      </c>
      <c r="U1076" s="374">
        <v>105</v>
      </c>
      <c r="V1076" s="374">
        <v>96</v>
      </c>
      <c r="W1076" s="373">
        <v>51</v>
      </c>
      <c r="X1076" s="373">
        <v>54</v>
      </c>
      <c r="Y1076" s="373">
        <v>53</v>
      </c>
      <c r="Z1076" s="373">
        <v>54</v>
      </c>
      <c r="AA1076" s="374">
        <v>50</v>
      </c>
      <c r="AB1076" s="374">
        <v>53</v>
      </c>
      <c r="AC1076" s="374">
        <v>49</v>
      </c>
      <c r="AD1076" s="374">
        <v>29</v>
      </c>
      <c r="AE1076" s="373">
        <v>1</v>
      </c>
      <c r="AF1076" s="373">
        <v>1</v>
      </c>
      <c r="AG1076" s="373">
        <v>1</v>
      </c>
      <c r="AH1076" s="373">
        <v>1</v>
      </c>
      <c r="AI1076" s="374">
        <v>1</v>
      </c>
      <c r="AJ1076" s="374">
        <v>1</v>
      </c>
      <c r="AK1076" s="374">
        <v>1</v>
      </c>
      <c r="AL1076" s="374">
        <v>1</v>
      </c>
      <c r="AM1076" s="226">
        <v>50</v>
      </c>
      <c r="AN1076" s="226">
        <v>54</v>
      </c>
      <c r="AO1076" s="226">
        <v>52</v>
      </c>
      <c r="AP1076" s="226">
        <v>52</v>
      </c>
      <c r="AQ1076" s="227">
        <v>49</v>
      </c>
      <c r="AR1076" s="227">
        <v>44</v>
      </c>
      <c r="AS1076" s="227">
        <v>56</v>
      </c>
      <c r="AT1076" s="227">
        <v>67</v>
      </c>
      <c r="AU1076" s="226">
        <v>28</v>
      </c>
      <c r="AV1076" s="226">
        <v>25</v>
      </c>
      <c r="AW1076" s="226">
        <v>21</v>
      </c>
      <c r="AX1076" s="226">
        <v>23</v>
      </c>
      <c r="AY1076" s="227">
        <v>26</v>
      </c>
      <c r="AZ1076" s="227">
        <v>21</v>
      </c>
      <c r="BA1076" s="227">
        <v>24</v>
      </c>
      <c r="BB1076" s="227">
        <v>28</v>
      </c>
      <c r="BC1076" s="226">
        <f t="shared" si="433"/>
        <v>22</v>
      </c>
      <c r="BD1076" s="226">
        <f t="shared" si="433"/>
        <v>28</v>
      </c>
      <c r="BE1076" s="226">
        <f t="shared" si="433"/>
        <v>29</v>
      </c>
      <c r="BF1076" s="226">
        <f t="shared" si="431"/>
        <v>27</v>
      </c>
      <c r="BG1076" s="218">
        <f t="shared" si="431"/>
        <v>4</v>
      </c>
      <c r="BH1076" s="218">
        <f t="shared" si="431"/>
        <v>4</v>
      </c>
      <c r="BI1076" s="218">
        <f t="shared" si="431"/>
        <v>14</v>
      </c>
      <c r="BJ1076" s="218">
        <f t="shared" si="418"/>
        <v>19</v>
      </c>
      <c r="BK1076" s="226">
        <f t="shared" si="439"/>
        <v>0</v>
      </c>
      <c r="BL1076" s="226">
        <f t="shared" si="439"/>
        <v>1</v>
      </c>
      <c r="BM1076" s="226">
        <f t="shared" si="439"/>
        <v>2</v>
      </c>
      <c r="BN1076" s="226">
        <f t="shared" si="439"/>
        <v>2</v>
      </c>
      <c r="BO1076" s="227">
        <f t="shared" si="439"/>
        <v>19</v>
      </c>
      <c r="BP1076" s="227">
        <f t="shared" si="439"/>
        <v>19</v>
      </c>
      <c r="BQ1076" s="227">
        <f t="shared" si="439"/>
        <v>18</v>
      </c>
      <c r="BR1076" s="227">
        <f t="shared" si="439"/>
        <v>20</v>
      </c>
      <c r="BS1076" s="226">
        <v>0</v>
      </c>
      <c r="BT1076" s="226">
        <v>1</v>
      </c>
      <c r="BU1076" s="226">
        <v>2</v>
      </c>
      <c r="BV1076" s="226">
        <v>2</v>
      </c>
      <c r="BW1076" s="227">
        <v>19</v>
      </c>
      <c r="BX1076" s="227">
        <v>19</v>
      </c>
      <c r="BY1076" s="227">
        <v>18</v>
      </c>
      <c r="BZ1076" s="227">
        <v>20</v>
      </c>
      <c r="CA1076" s="226">
        <v>0</v>
      </c>
      <c r="CB1076" s="226">
        <f>IFERROR(VLOOKUP($G1076,[12]ITEM!$B$2:$AC$939,26,0),0)</f>
        <v>0</v>
      </c>
      <c r="CC1076" s="226">
        <f>IFERROR(VLOOKUP($G1076,[12]ITEM!$B$2:$AC$939,27,0),0)</f>
        <v>0</v>
      </c>
      <c r="CD1076" s="226">
        <f>IFERROR(VLOOKUP($G1076,[12]ITEM!$B$2:$AC$939,28,0),0)</f>
        <v>0</v>
      </c>
      <c r="CE1076" s="227">
        <v>0</v>
      </c>
      <c r="CF1076" s="227">
        <v>0</v>
      </c>
      <c r="CG1076" s="227">
        <v>0</v>
      </c>
      <c r="CH1076" s="227">
        <v>0</v>
      </c>
      <c r="CI1076" s="375"/>
      <c r="CJ1076" s="226">
        <f t="shared" si="441"/>
        <v>22</v>
      </c>
      <c r="CK1076" s="226">
        <f t="shared" si="441"/>
        <v>30</v>
      </c>
      <c r="CL1076" s="226">
        <f t="shared" si="441"/>
        <v>30</v>
      </c>
      <c r="CM1076" s="226">
        <f t="shared" si="440"/>
        <v>31</v>
      </c>
      <c r="CN1076" s="227">
        <f t="shared" si="440"/>
        <v>4</v>
      </c>
      <c r="CO1076" s="227">
        <f t="shared" si="440"/>
        <v>9.1340773090266438</v>
      </c>
      <c r="CP1076" s="227">
        <f t="shared" si="440"/>
        <v>7.9890399075398015</v>
      </c>
      <c r="CQ1076" s="227">
        <f t="shared" si="440"/>
        <v>7.58643918412956</v>
      </c>
      <c r="CR1076" s="226">
        <v>9</v>
      </c>
      <c r="CS1076" s="226">
        <v>10</v>
      </c>
      <c r="CT1076" s="226">
        <v>9</v>
      </c>
      <c r="CU1076" s="226">
        <v>9</v>
      </c>
      <c r="CV1076" s="227">
        <f t="shared" si="422"/>
        <v>-20</v>
      </c>
      <c r="CW1076" s="227">
        <f>CV1076*(1+('[13]GROWTH (YoY)'!AR1076/100))</f>
        <v>-17.865922690973356</v>
      </c>
      <c r="CX1076" s="227">
        <f>CW1076*(1+('[13]GROWTH (YoY)'!AS1076/100))</f>
        <v>-23.010960092460198</v>
      </c>
      <c r="CY1076" s="227">
        <f>CX1076*(1+('[13]GROWTH (YoY)'!AT1076/100))</f>
        <v>-27.41356081587044</v>
      </c>
      <c r="CZ1076" s="226">
        <v>0</v>
      </c>
      <c r="DA1076" s="226">
        <v>0</v>
      </c>
      <c r="DB1076" s="226">
        <v>0</v>
      </c>
      <c r="DC1076" s="226">
        <v>0</v>
      </c>
      <c r="DD1076" s="227">
        <v>3</v>
      </c>
      <c r="DE1076" s="227">
        <v>3</v>
      </c>
      <c r="DF1076" s="227">
        <v>3</v>
      </c>
      <c r="DG1076" s="227">
        <v>3</v>
      </c>
      <c r="DH1076" s="226">
        <v>13</v>
      </c>
      <c r="DI1076" s="226">
        <v>20</v>
      </c>
      <c r="DJ1076" s="226">
        <v>21</v>
      </c>
      <c r="DK1076" s="226">
        <v>22</v>
      </c>
      <c r="DL1076" s="227">
        <v>21</v>
      </c>
      <c r="DM1076" s="227">
        <v>24</v>
      </c>
      <c r="DN1076" s="227">
        <v>28</v>
      </c>
      <c r="DO1076" s="227">
        <v>32</v>
      </c>
      <c r="DP1076" s="376">
        <f t="shared" si="442"/>
        <v>0</v>
      </c>
      <c r="DQ1076" s="226">
        <f t="shared" si="442"/>
        <v>-2</v>
      </c>
      <c r="DR1076" s="226">
        <f t="shared" si="442"/>
        <v>-1</v>
      </c>
      <c r="DS1076" s="226">
        <f t="shared" si="432"/>
        <v>-4</v>
      </c>
      <c r="DT1076" s="227">
        <f t="shared" si="432"/>
        <v>0</v>
      </c>
      <c r="DU1076" s="227">
        <f t="shared" si="432"/>
        <v>-5.1340773090266438</v>
      </c>
      <c r="DV1076" s="227">
        <f t="shared" si="432"/>
        <v>6.0109600924601985</v>
      </c>
      <c r="DW1076" s="227">
        <f t="shared" si="432"/>
        <v>11.41356081587044</v>
      </c>
      <c r="DX1076" s="377">
        <f t="shared" si="421"/>
        <v>0.50495049504950495</v>
      </c>
      <c r="DY1076" s="377">
        <f t="shared" si="421"/>
        <v>0.5</v>
      </c>
      <c r="DZ1076" s="377">
        <f t="shared" si="421"/>
        <v>0.50476190476190474</v>
      </c>
      <c r="EA1076" s="377">
        <f t="shared" si="421"/>
        <v>0.50943396226415094</v>
      </c>
      <c r="EB1076" s="378">
        <f t="shared" si="421"/>
        <v>0.50505050505050508</v>
      </c>
      <c r="EC1076" s="378">
        <f t="shared" si="420"/>
        <v>0.55208333333333337</v>
      </c>
      <c r="ED1076" s="378">
        <f t="shared" si="420"/>
        <v>0.46666666666666667</v>
      </c>
      <c r="EE1076" s="378">
        <f t="shared" si="420"/>
        <v>0.30208333333333331</v>
      </c>
      <c r="EG1076" s="226">
        <v>95</v>
      </c>
      <c r="EH1076" s="226">
        <v>48</v>
      </c>
      <c r="EI1076" s="226">
        <v>47</v>
      </c>
      <c r="EJ1076" s="226">
        <v>16</v>
      </c>
      <c r="EK1076" s="226">
        <v>39</v>
      </c>
      <c r="EL1076" s="226">
        <v>968</v>
      </c>
      <c r="EM1076" s="226">
        <v>950</v>
      </c>
      <c r="EN1076" s="379">
        <f t="shared" si="426"/>
        <v>0.50526315789473686</v>
      </c>
      <c r="EO1076" s="226">
        <f t="shared" si="427"/>
        <v>34.042553191489361</v>
      </c>
      <c r="EP1076" s="379">
        <f t="shared" si="428"/>
        <v>0.41052631578947368</v>
      </c>
      <c r="EQ1076" s="226">
        <f t="shared" si="429"/>
        <v>40289.25619834711</v>
      </c>
      <c r="ER1076" s="226">
        <f t="shared" si="430"/>
        <v>1403.5087719298244</v>
      </c>
      <c r="ES1076" s="292"/>
      <c r="ET1076" s="227">
        <v>108</v>
      </c>
      <c r="EU1076" s="227">
        <v>55</v>
      </c>
      <c r="EV1076" s="227">
        <v>53</v>
      </c>
      <c r="EW1076" s="227">
        <v>26</v>
      </c>
      <c r="EX1076" s="227">
        <v>92</v>
      </c>
      <c r="EY1076" s="227">
        <v>949</v>
      </c>
      <c r="EZ1076" s="227">
        <v>926</v>
      </c>
      <c r="FA1076" s="380">
        <f t="shared" si="434"/>
        <v>0.5092592592592593</v>
      </c>
      <c r="FB1076" s="228">
        <f t="shared" si="435"/>
        <v>49.056603773584904</v>
      </c>
      <c r="FC1076" s="380">
        <f t="shared" si="436"/>
        <v>0.85185185185185186</v>
      </c>
      <c r="FD1076" s="227">
        <f t="shared" si="437"/>
        <v>96944.151738672284</v>
      </c>
      <c r="FE1076" s="227">
        <f t="shared" si="438"/>
        <v>2339.8128149748022</v>
      </c>
      <c r="FF1076" s="227">
        <v>53</v>
      </c>
      <c r="FG1076" s="228">
        <f t="shared" si="423"/>
        <v>47.169811320754718</v>
      </c>
      <c r="FH1076" s="227">
        <v>25</v>
      </c>
      <c r="FI1076" s="227">
        <v>53</v>
      </c>
      <c r="FJ1076" s="227">
        <v>0</v>
      </c>
      <c r="FK1076" s="227">
        <f t="shared" si="424"/>
        <v>28</v>
      </c>
      <c r="FL1076" s="227">
        <v>4</v>
      </c>
      <c r="FM1076" s="227">
        <f t="shared" si="425"/>
        <v>24</v>
      </c>
      <c r="FZ1076" s="229"/>
      <c r="GA1076" s="229"/>
      <c r="GB1076" s="229"/>
      <c r="GC1076" s="229"/>
      <c r="GD1076" s="229"/>
    </row>
    <row r="1077" spans="1:186" s="368" customFormat="1">
      <c r="A1077" s="287" t="s">
        <v>2540</v>
      </c>
      <c r="B1077" s="369" t="s">
        <v>2541</v>
      </c>
      <c r="C1077" s="287" t="s">
        <v>2579</v>
      </c>
      <c r="D1077" s="287" t="s">
        <v>3125</v>
      </c>
      <c r="E1077" s="369" t="s">
        <v>2580</v>
      </c>
      <c r="F1077" s="287">
        <v>1074</v>
      </c>
      <c r="G1077" s="392" t="s">
        <v>2595</v>
      </c>
      <c r="H1077" s="392" t="s">
        <v>2596</v>
      </c>
      <c r="I1077" s="287" t="s">
        <v>2546</v>
      </c>
      <c r="J1077" s="369" t="s">
        <v>2547</v>
      </c>
      <c r="K1077" s="287" t="s">
        <v>1226</v>
      </c>
      <c r="L1077" s="369" t="s">
        <v>2440</v>
      </c>
      <c r="M1077" s="369" t="s">
        <v>3124</v>
      </c>
      <c r="N1077" s="372">
        <v>1</v>
      </c>
      <c r="O1077" s="373">
        <v>80</v>
      </c>
      <c r="P1077" s="373">
        <v>109</v>
      </c>
      <c r="Q1077" s="373">
        <v>110</v>
      </c>
      <c r="R1077" s="373">
        <v>115</v>
      </c>
      <c r="S1077" s="374">
        <v>295</v>
      </c>
      <c r="T1077" s="374">
        <v>299</v>
      </c>
      <c r="U1077" s="374">
        <v>326</v>
      </c>
      <c r="V1077" s="374">
        <v>354</v>
      </c>
      <c r="W1077" s="373">
        <v>37</v>
      </c>
      <c r="X1077" s="373">
        <v>49</v>
      </c>
      <c r="Y1077" s="373">
        <v>49</v>
      </c>
      <c r="Z1077" s="373">
        <v>52</v>
      </c>
      <c r="AA1077" s="374">
        <v>120</v>
      </c>
      <c r="AB1077" s="374">
        <v>127</v>
      </c>
      <c r="AC1077" s="374">
        <v>105</v>
      </c>
      <c r="AD1077" s="374">
        <v>117</v>
      </c>
      <c r="AE1077" s="373">
        <v>1</v>
      </c>
      <c r="AF1077" s="373">
        <v>1</v>
      </c>
      <c r="AG1077" s="373">
        <v>1</v>
      </c>
      <c r="AH1077" s="373">
        <v>1</v>
      </c>
      <c r="AI1077" s="374">
        <v>3</v>
      </c>
      <c r="AJ1077" s="374">
        <v>3</v>
      </c>
      <c r="AK1077" s="374">
        <v>3</v>
      </c>
      <c r="AL1077" s="374">
        <v>3</v>
      </c>
      <c r="AM1077" s="226">
        <v>43</v>
      </c>
      <c r="AN1077" s="226">
        <v>59</v>
      </c>
      <c r="AO1077" s="226">
        <v>61</v>
      </c>
      <c r="AP1077" s="226">
        <v>63</v>
      </c>
      <c r="AQ1077" s="227">
        <v>175</v>
      </c>
      <c r="AR1077" s="227">
        <v>172</v>
      </c>
      <c r="AS1077" s="227">
        <v>221</v>
      </c>
      <c r="AT1077" s="227">
        <v>237</v>
      </c>
      <c r="AU1077" s="226">
        <v>23</v>
      </c>
      <c r="AV1077" s="226">
        <v>36</v>
      </c>
      <c r="AW1077" s="226">
        <v>44</v>
      </c>
      <c r="AX1077" s="226">
        <v>63</v>
      </c>
      <c r="AY1077" s="227">
        <v>97</v>
      </c>
      <c r="AZ1077" s="227">
        <v>118</v>
      </c>
      <c r="BA1077" s="227">
        <v>168</v>
      </c>
      <c r="BB1077" s="227">
        <v>180</v>
      </c>
      <c r="BC1077" s="226">
        <f t="shared" si="433"/>
        <v>20</v>
      </c>
      <c r="BD1077" s="226">
        <f t="shared" si="433"/>
        <v>20</v>
      </c>
      <c r="BE1077" s="226">
        <f t="shared" si="433"/>
        <v>11</v>
      </c>
      <c r="BF1077" s="226">
        <f t="shared" si="431"/>
        <v>-6</v>
      </c>
      <c r="BG1077" s="218">
        <f t="shared" si="431"/>
        <v>73</v>
      </c>
      <c r="BH1077" s="218">
        <f t="shared" si="431"/>
        <v>45</v>
      </c>
      <c r="BI1077" s="218">
        <f t="shared" si="431"/>
        <v>45</v>
      </c>
      <c r="BJ1077" s="218">
        <f t="shared" si="418"/>
        <v>53</v>
      </c>
      <c r="BK1077" s="226">
        <f t="shared" si="439"/>
        <v>0</v>
      </c>
      <c r="BL1077" s="226">
        <f t="shared" si="439"/>
        <v>3</v>
      </c>
      <c r="BM1077" s="226">
        <f t="shared" si="439"/>
        <v>6</v>
      </c>
      <c r="BN1077" s="226">
        <f t="shared" si="439"/>
        <v>6</v>
      </c>
      <c r="BO1077" s="227">
        <f t="shared" si="439"/>
        <v>5</v>
      </c>
      <c r="BP1077" s="227">
        <f t="shared" si="439"/>
        <v>9</v>
      </c>
      <c r="BQ1077" s="227">
        <f t="shared" si="439"/>
        <v>8</v>
      </c>
      <c r="BR1077" s="227">
        <f t="shared" ref="BR1077:BR1140" si="443">BZ1077-CH1077</f>
        <v>4</v>
      </c>
      <c r="BS1077" s="226">
        <v>0</v>
      </c>
      <c r="BT1077" s="226">
        <v>3</v>
      </c>
      <c r="BU1077" s="226">
        <v>6</v>
      </c>
      <c r="BV1077" s="226">
        <v>6</v>
      </c>
      <c r="BW1077" s="227">
        <v>5</v>
      </c>
      <c r="BX1077" s="227">
        <v>9</v>
      </c>
      <c r="BY1077" s="227">
        <v>8</v>
      </c>
      <c r="BZ1077" s="227">
        <v>4</v>
      </c>
      <c r="CA1077" s="226">
        <v>0</v>
      </c>
      <c r="CB1077" s="226">
        <f>IFERROR(VLOOKUP($G1077,[12]ITEM!$B$2:$AC$939,26,0),0)</f>
        <v>0</v>
      </c>
      <c r="CC1077" s="226">
        <f>IFERROR(VLOOKUP($G1077,[12]ITEM!$B$2:$AC$939,27,0),0)</f>
        <v>0</v>
      </c>
      <c r="CD1077" s="226">
        <f>IFERROR(VLOOKUP($G1077,[12]ITEM!$B$2:$AC$939,28,0),0)</f>
        <v>0</v>
      </c>
      <c r="CE1077" s="227">
        <v>0</v>
      </c>
      <c r="CF1077" s="227">
        <v>0</v>
      </c>
      <c r="CG1077" s="227">
        <v>0</v>
      </c>
      <c r="CH1077" s="227">
        <v>0</v>
      </c>
      <c r="CI1077" s="375"/>
      <c r="CJ1077" s="226">
        <f t="shared" si="441"/>
        <v>20</v>
      </c>
      <c r="CK1077" s="226">
        <f t="shared" si="441"/>
        <v>27</v>
      </c>
      <c r="CL1077" s="226">
        <f t="shared" si="441"/>
        <v>28</v>
      </c>
      <c r="CM1077" s="226">
        <f t="shared" si="440"/>
        <v>30</v>
      </c>
      <c r="CN1077" s="227">
        <f t="shared" si="440"/>
        <v>73</v>
      </c>
      <c r="CO1077" s="227">
        <f t="shared" si="440"/>
        <v>78.276617387813076</v>
      </c>
      <c r="CP1077" s="227">
        <f t="shared" si="440"/>
        <v>90.111762599488856</v>
      </c>
      <c r="CQ1077" s="227">
        <f t="shared" si="440"/>
        <v>95.875386588905513</v>
      </c>
      <c r="CR1077" s="226">
        <v>7</v>
      </c>
      <c r="CS1077" s="226">
        <v>10</v>
      </c>
      <c r="CT1077" s="226">
        <v>10</v>
      </c>
      <c r="CU1077" s="226">
        <v>11</v>
      </c>
      <c r="CV1077" s="227">
        <f t="shared" si="422"/>
        <v>42</v>
      </c>
      <c r="CW1077" s="227">
        <f>CV1077*(1+('[13]GROWTH (YoY)'!AR1077/100))</f>
        <v>41.276617387813076</v>
      </c>
      <c r="CX1077" s="227">
        <f>CW1077*(1+('[13]GROWTH (YoY)'!AS1077/100))</f>
        <v>53.111762599488863</v>
      </c>
      <c r="CY1077" s="227">
        <f>CX1077*(1+('[13]GROWTH (YoY)'!AT1077/100))</f>
        <v>56.875386588905513</v>
      </c>
      <c r="CZ1077" s="226">
        <v>10</v>
      </c>
      <c r="DA1077" s="226">
        <v>12</v>
      </c>
      <c r="DB1077" s="226">
        <v>13</v>
      </c>
      <c r="DC1077" s="226">
        <v>13</v>
      </c>
      <c r="DD1077" s="227">
        <v>26</v>
      </c>
      <c r="DE1077" s="227">
        <v>31</v>
      </c>
      <c r="DF1077" s="227">
        <v>30</v>
      </c>
      <c r="DG1077" s="227">
        <v>31</v>
      </c>
      <c r="DH1077" s="226">
        <v>3</v>
      </c>
      <c r="DI1077" s="226">
        <v>5</v>
      </c>
      <c r="DJ1077" s="226">
        <v>5</v>
      </c>
      <c r="DK1077" s="226">
        <v>6</v>
      </c>
      <c r="DL1077" s="227">
        <v>5</v>
      </c>
      <c r="DM1077" s="227">
        <v>6</v>
      </c>
      <c r="DN1077" s="227">
        <v>7</v>
      </c>
      <c r="DO1077" s="227">
        <v>8</v>
      </c>
      <c r="DP1077" s="376">
        <f t="shared" si="442"/>
        <v>0</v>
      </c>
      <c r="DQ1077" s="226">
        <f t="shared" si="442"/>
        <v>-7</v>
      </c>
      <c r="DR1077" s="226">
        <f t="shared" si="442"/>
        <v>-17</v>
      </c>
      <c r="DS1077" s="226">
        <f t="shared" si="432"/>
        <v>-36</v>
      </c>
      <c r="DT1077" s="227">
        <f t="shared" si="432"/>
        <v>0</v>
      </c>
      <c r="DU1077" s="227">
        <f t="shared" si="432"/>
        <v>-33.276617387813076</v>
      </c>
      <c r="DV1077" s="227">
        <f t="shared" si="432"/>
        <v>-45.111762599488856</v>
      </c>
      <c r="DW1077" s="227">
        <f t="shared" si="432"/>
        <v>-42.875386588905513</v>
      </c>
      <c r="DX1077" s="377">
        <f t="shared" si="421"/>
        <v>0.46250000000000002</v>
      </c>
      <c r="DY1077" s="377">
        <f t="shared" si="421"/>
        <v>0.44954128440366975</v>
      </c>
      <c r="DZ1077" s="377">
        <f t="shared" si="421"/>
        <v>0.44545454545454544</v>
      </c>
      <c r="EA1077" s="377">
        <f t="shared" si="421"/>
        <v>0.45217391304347826</v>
      </c>
      <c r="EB1077" s="378">
        <f t="shared" si="421"/>
        <v>0.40677966101694918</v>
      </c>
      <c r="EC1077" s="378">
        <f t="shared" si="420"/>
        <v>0.42474916387959866</v>
      </c>
      <c r="ED1077" s="378">
        <f t="shared" si="420"/>
        <v>0.32208588957055212</v>
      </c>
      <c r="EE1077" s="378">
        <f t="shared" si="420"/>
        <v>0.33050847457627119</v>
      </c>
      <c r="EG1077" s="226">
        <v>75</v>
      </c>
      <c r="EH1077" s="226">
        <v>35</v>
      </c>
      <c r="EI1077" s="226">
        <v>40</v>
      </c>
      <c r="EJ1077" s="226">
        <v>17</v>
      </c>
      <c r="EK1077" s="226">
        <v>33</v>
      </c>
      <c r="EL1077" s="226">
        <v>1299</v>
      </c>
      <c r="EM1077" s="226">
        <v>970</v>
      </c>
      <c r="EN1077" s="379">
        <f t="shared" si="426"/>
        <v>0.46666666666666667</v>
      </c>
      <c r="EO1077" s="226">
        <f t="shared" si="427"/>
        <v>42.5</v>
      </c>
      <c r="EP1077" s="379">
        <f t="shared" si="428"/>
        <v>0.44</v>
      </c>
      <c r="EQ1077" s="226">
        <f t="shared" si="429"/>
        <v>25404.157043879906</v>
      </c>
      <c r="ER1077" s="226">
        <f t="shared" si="430"/>
        <v>1460.4810996563574</v>
      </c>
      <c r="ES1077" s="292"/>
      <c r="ET1077" s="227">
        <v>355</v>
      </c>
      <c r="EU1077" s="227">
        <v>163</v>
      </c>
      <c r="EV1077" s="227">
        <v>193</v>
      </c>
      <c r="EW1077" s="227">
        <v>97</v>
      </c>
      <c r="EX1077" s="227">
        <v>216</v>
      </c>
      <c r="EY1077" s="227">
        <v>3264</v>
      </c>
      <c r="EZ1077" s="227">
        <v>2825</v>
      </c>
      <c r="FA1077" s="380">
        <f t="shared" si="434"/>
        <v>0.45915492957746479</v>
      </c>
      <c r="FB1077" s="228">
        <f t="shared" si="435"/>
        <v>50.259067357512954</v>
      </c>
      <c r="FC1077" s="380">
        <f t="shared" si="436"/>
        <v>0.60845070422535208</v>
      </c>
      <c r="FD1077" s="227">
        <f t="shared" si="437"/>
        <v>66176.470588235301</v>
      </c>
      <c r="FE1077" s="227">
        <f t="shared" si="438"/>
        <v>2861.3569321533923</v>
      </c>
      <c r="FF1077" s="227">
        <v>208</v>
      </c>
      <c r="FG1077" s="228">
        <f t="shared" si="423"/>
        <v>61.057692307692314</v>
      </c>
      <c r="FH1077" s="227">
        <v>127</v>
      </c>
      <c r="FI1077" s="227">
        <v>208</v>
      </c>
      <c r="FJ1077" s="227">
        <v>1</v>
      </c>
      <c r="FK1077" s="227">
        <f t="shared" si="424"/>
        <v>80</v>
      </c>
      <c r="FL1077" s="227">
        <v>14</v>
      </c>
      <c r="FM1077" s="227">
        <f t="shared" si="425"/>
        <v>66</v>
      </c>
      <c r="FZ1077" s="229"/>
      <c r="GA1077" s="229"/>
      <c r="GB1077" s="229"/>
      <c r="GC1077" s="229"/>
      <c r="GD1077" s="229"/>
    </row>
    <row r="1078" spans="1:186" s="368" customFormat="1">
      <c r="A1078" s="287" t="s">
        <v>2540</v>
      </c>
      <c r="B1078" s="369" t="s">
        <v>2541</v>
      </c>
      <c r="C1078" s="287" t="s">
        <v>2579</v>
      </c>
      <c r="D1078" s="287" t="s">
        <v>3125</v>
      </c>
      <c r="E1078" s="369" t="s">
        <v>2580</v>
      </c>
      <c r="F1078" s="287">
        <v>1075</v>
      </c>
      <c r="G1078" s="392" t="s">
        <v>2597</v>
      </c>
      <c r="H1078" s="392" t="s">
        <v>2598</v>
      </c>
      <c r="I1078" s="287" t="s">
        <v>2546</v>
      </c>
      <c r="J1078" s="369" t="s">
        <v>2547</v>
      </c>
      <c r="K1078" s="287" t="s">
        <v>1226</v>
      </c>
      <c r="L1078" s="369" t="s">
        <v>2440</v>
      </c>
      <c r="M1078" s="369" t="s">
        <v>3124</v>
      </c>
      <c r="N1078" s="372">
        <v>1</v>
      </c>
      <c r="O1078" s="373">
        <v>17</v>
      </c>
      <c r="P1078" s="373">
        <v>131</v>
      </c>
      <c r="Q1078" s="373">
        <v>139</v>
      </c>
      <c r="R1078" s="373">
        <v>143</v>
      </c>
      <c r="S1078" s="374">
        <v>131</v>
      </c>
      <c r="T1078" s="374">
        <v>139</v>
      </c>
      <c r="U1078" s="374">
        <v>142</v>
      </c>
      <c r="V1078" s="374">
        <v>145</v>
      </c>
      <c r="W1078" s="373">
        <v>9</v>
      </c>
      <c r="X1078" s="373">
        <v>67</v>
      </c>
      <c r="Y1078" s="373">
        <v>71</v>
      </c>
      <c r="Z1078" s="373">
        <v>72</v>
      </c>
      <c r="AA1078" s="374">
        <v>62</v>
      </c>
      <c r="AB1078" s="374">
        <v>65</v>
      </c>
      <c r="AC1078" s="374">
        <v>67</v>
      </c>
      <c r="AD1078" s="374">
        <v>48</v>
      </c>
      <c r="AE1078" s="373">
        <v>0</v>
      </c>
      <c r="AF1078" s="373">
        <v>0</v>
      </c>
      <c r="AG1078" s="373">
        <v>0</v>
      </c>
      <c r="AH1078" s="373">
        <v>0</v>
      </c>
      <c r="AI1078" s="374">
        <v>1</v>
      </c>
      <c r="AJ1078" s="374">
        <v>1</v>
      </c>
      <c r="AK1078" s="374">
        <v>1</v>
      </c>
      <c r="AL1078" s="374">
        <v>1</v>
      </c>
      <c r="AM1078" s="226">
        <v>8</v>
      </c>
      <c r="AN1078" s="226">
        <v>64</v>
      </c>
      <c r="AO1078" s="226">
        <v>69</v>
      </c>
      <c r="AP1078" s="226">
        <v>71</v>
      </c>
      <c r="AQ1078" s="227">
        <v>69</v>
      </c>
      <c r="AR1078" s="227">
        <v>74</v>
      </c>
      <c r="AS1078" s="227">
        <v>74</v>
      </c>
      <c r="AT1078" s="227">
        <v>97</v>
      </c>
      <c r="AU1078" s="226">
        <v>5</v>
      </c>
      <c r="AV1078" s="226">
        <v>33</v>
      </c>
      <c r="AW1078" s="226">
        <v>33</v>
      </c>
      <c r="AX1078" s="226">
        <v>33</v>
      </c>
      <c r="AY1078" s="227">
        <v>33</v>
      </c>
      <c r="AZ1078" s="227">
        <v>34</v>
      </c>
      <c r="BA1078" s="227">
        <v>33</v>
      </c>
      <c r="BB1078" s="227">
        <v>43</v>
      </c>
      <c r="BC1078" s="226">
        <f t="shared" si="433"/>
        <v>3</v>
      </c>
      <c r="BD1078" s="226">
        <f t="shared" si="433"/>
        <v>30</v>
      </c>
      <c r="BE1078" s="226">
        <f t="shared" si="433"/>
        <v>34</v>
      </c>
      <c r="BF1078" s="226">
        <f t="shared" si="431"/>
        <v>36</v>
      </c>
      <c r="BG1078" s="218">
        <f t="shared" si="431"/>
        <v>19</v>
      </c>
      <c r="BH1078" s="218">
        <f t="shared" si="431"/>
        <v>22</v>
      </c>
      <c r="BI1078" s="218">
        <f t="shared" si="431"/>
        <v>24</v>
      </c>
      <c r="BJ1078" s="218">
        <f t="shared" si="418"/>
        <v>36</v>
      </c>
      <c r="BK1078" s="226">
        <f t="shared" ref="BK1078:BQ1114" si="444">BS1078-CA1078</f>
        <v>0</v>
      </c>
      <c r="BL1078" s="226">
        <f t="shared" si="444"/>
        <v>1</v>
      </c>
      <c r="BM1078" s="226">
        <f t="shared" si="444"/>
        <v>2</v>
      </c>
      <c r="BN1078" s="226">
        <f t="shared" si="444"/>
        <v>2</v>
      </c>
      <c r="BO1078" s="227">
        <f t="shared" si="444"/>
        <v>17</v>
      </c>
      <c r="BP1078" s="227">
        <f t="shared" si="444"/>
        <v>18</v>
      </c>
      <c r="BQ1078" s="227">
        <f t="shared" si="444"/>
        <v>17</v>
      </c>
      <c r="BR1078" s="227">
        <f t="shared" si="443"/>
        <v>18</v>
      </c>
      <c r="BS1078" s="226">
        <v>0</v>
      </c>
      <c r="BT1078" s="226">
        <v>1</v>
      </c>
      <c r="BU1078" s="226">
        <v>2</v>
      </c>
      <c r="BV1078" s="226">
        <v>2</v>
      </c>
      <c r="BW1078" s="227">
        <v>17</v>
      </c>
      <c r="BX1078" s="227">
        <v>18</v>
      </c>
      <c r="BY1078" s="227">
        <v>17</v>
      </c>
      <c r="BZ1078" s="227">
        <v>18</v>
      </c>
      <c r="CA1078" s="226">
        <v>0</v>
      </c>
      <c r="CB1078" s="226">
        <f>IFERROR(VLOOKUP($G1078,[12]ITEM!$B$2:$AC$939,26,0),0)</f>
        <v>0</v>
      </c>
      <c r="CC1078" s="226">
        <f>IFERROR(VLOOKUP($G1078,[12]ITEM!$B$2:$AC$939,27,0),0)</f>
        <v>0</v>
      </c>
      <c r="CD1078" s="226">
        <f>IFERROR(VLOOKUP($G1078,[12]ITEM!$B$2:$AC$939,28,0),0)</f>
        <v>0</v>
      </c>
      <c r="CE1078" s="227">
        <v>0</v>
      </c>
      <c r="CF1078" s="227">
        <v>0</v>
      </c>
      <c r="CG1078" s="227">
        <v>0</v>
      </c>
      <c r="CH1078" s="227">
        <v>0</v>
      </c>
      <c r="CI1078" s="375"/>
      <c r="CJ1078" s="226">
        <f t="shared" si="441"/>
        <v>3</v>
      </c>
      <c r="CK1078" s="226">
        <f t="shared" si="441"/>
        <v>22</v>
      </c>
      <c r="CL1078" s="226">
        <f t="shared" si="441"/>
        <v>23</v>
      </c>
      <c r="CM1078" s="226">
        <f t="shared" si="440"/>
        <v>24</v>
      </c>
      <c r="CN1078" s="227">
        <f t="shared" si="440"/>
        <v>19</v>
      </c>
      <c r="CO1078" s="227">
        <f t="shared" si="440"/>
        <v>23.232055669599731</v>
      </c>
      <c r="CP1078" s="227">
        <f t="shared" si="440"/>
        <v>23.153794157938933</v>
      </c>
      <c r="CQ1078" s="227">
        <f t="shared" si="440"/>
        <v>20.504797877136568</v>
      </c>
      <c r="CR1078" s="226">
        <v>3</v>
      </c>
      <c r="CS1078" s="226">
        <v>22</v>
      </c>
      <c r="CT1078" s="226">
        <v>23</v>
      </c>
      <c r="CU1078" s="226">
        <v>24</v>
      </c>
      <c r="CV1078" s="227">
        <f t="shared" si="422"/>
        <v>-11</v>
      </c>
      <c r="CW1078" s="227">
        <f>CV1078*(1+('[13]GROWTH (YoY)'!AR1078/100))</f>
        <v>-11.767944330400271</v>
      </c>
      <c r="CX1078" s="227">
        <f>CW1078*(1+('[13]GROWTH (YoY)'!AS1078/100))</f>
        <v>-11.846205842061067</v>
      </c>
      <c r="CY1078" s="227">
        <f>CX1078*(1+('[13]GROWTH (YoY)'!AT1078/100))</f>
        <v>-15.495202122863434</v>
      </c>
      <c r="CZ1078" s="226">
        <v>0</v>
      </c>
      <c r="DA1078" s="226">
        <v>0</v>
      </c>
      <c r="DB1078" s="226">
        <v>0</v>
      </c>
      <c r="DC1078" s="226">
        <v>0</v>
      </c>
      <c r="DD1078" s="227">
        <v>30</v>
      </c>
      <c r="DE1078" s="227">
        <v>36</v>
      </c>
      <c r="DF1078" s="227">
        <v>35</v>
      </c>
      <c r="DG1078" s="227">
        <v>36</v>
      </c>
      <c r="DH1078" s="226">
        <v>0</v>
      </c>
      <c r="DI1078" s="226">
        <v>0</v>
      </c>
      <c r="DJ1078" s="226">
        <v>0</v>
      </c>
      <c r="DK1078" s="226">
        <v>0</v>
      </c>
      <c r="DL1078" s="227">
        <v>0</v>
      </c>
      <c r="DM1078" s="227">
        <v>-1</v>
      </c>
      <c r="DN1078" s="227">
        <v>0</v>
      </c>
      <c r="DO1078" s="227">
        <v>0</v>
      </c>
      <c r="DP1078" s="376">
        <f t="shared" si="442"/>
        <v>0</v>
      </c>
      <c r="DQ1078" s="226">
        <f t="shared" si="442"/>
        <v>8</v>
      </c>
      <c r="DR1078" s="226">
        <f t="shared" si="442"/>
        <v>11</v>
      </c>
      <c r="DS1078" s="226">
        <f t="shared" si="432"/>
        <v>12</v>
      </c>
      <c r="DT1078" s="227">
        <f t="shared" si="432"/>
        <v>0</v>
      </c>
      <c r="DU1078" s="227">
        <f t="shared" si="432"/>
        <v>-1.2320556695997311</v>
      </c>
      <c r="DV1078" s="227">
        <f t="shared" si="432"/>
        <v>0.84620584206106741</v>
      </c>
      <c r="DW1078" s="227">
        <f t="shared" si="432"/>
        <v>15.495202122863432</v>
      </c>
      <c r="DX1078" s="377">
        <f t="shared" si="421"/>
        <v>0.52941176470588236</v>
      </c>
      <c r="DY1078" s="377">
        <f t="shared" si="421"/>
        <v>0.51145038167938928</v>
      </c>
      <c r="DZ1078" s="377">
        <f t="shared" si="421"/>
        <v>0.51079136690647486</v>
      </c>
      <c r="EA1078" s="377">
        <f t="shared" si="421"/>
        <v>0.50349650349650354</v>
      </c>
      <c r="EB1078" s="378">
        <f t="shared" si="421"/>
        <v>0.47328244274809161</v>
      </c>
      <c r="EC1078" s="378">
        <f t="shared" si="420"/>
        <v>0.46762589928057552</v>
      </c>
      <c r="ED1078" s="378">
        <f t="shared" si="420"/>
        <v>0.47183098591549294</v>
      </c>
      <c r="EE1078" s="378">
        <f t="shared" si="420"/>
        <v>0.33103448275862069</v>
      </c>
      <c r="EG1078" s="226">
        <v>16</v>
      </c>
      <c r="EH1078" s="226">
        <v>8</v>
      </c>
      <c r="EI1078" s="226">
        <v>8</v>
      </c>
      <c r="EJ1078" s="226">
        <v>3</v>
      </c>
      <c r="EK1078" s="226">
        <v>3</v>
      </c>
      <c r="EL1078" s="226">
        <v>163</v>
      </c>
      <c r="EM1078" s="226">
        <v>155</v>
      </c>
      <c r="EN1078" s="379">
        <f t="shared" si="426"/>
        <v>0.5</v>
      </c>
      <c r="EO1078" s="226">
        <f t="shared" si="427"/>
        <v>37.5</v>
      </c>
      <c r="EP1078" s="379">
        <f t="shared" si="428"/>
        <v>0.1875</v>
      </c>
      <c r="EQ1078" s="226">
        <f t="shared" si="429"/>
        <v>18404.907975460123</v>
      </c>
      <c r="ER1078" s="226">
        <f t="shared" si="430"/>
        <v>1612.9032258064517</v>
      </c>
      <c r="ES1078" s="292"/>
      <c r="ET1078" s="227">
        <v>131</v>
      </c>
      <c r="EU1078" s="227">
        <v>67</v>
      </c>
      <c r="EV1078" s="227">
        <v>64</v>
      </c>
      <c r="EW1078" s="227">
        <v>33</v>
      </c>
      <c r="EX1078" s="227">
        <v>153</v>
      </c>
      <c r="EY1078" s="227">
        <v>1927</v>
      </c>
      <c r="EZ1078" s="227">
        <v>1449</v>
      </c>
      <c r="FA1078" s="380">
        <f t="shared" si="434"/>
        <v>0.51145038167938928</v>
      </c>
      <c r="FB1078" s="228">
        <f t="shared" si="435"/>
        <v>51.5625</v>
      </c>
      <c r="FC1078" s="380">
        <f t="shared" si="436"/>
        <v>1.16793893129771</v>
      </c>
      <c r="FD1078" s="227">
        <f t="shared" si="437"/>
        <v>79398.028022833416</v>
      </c>
      <c r="FE1078" s="227">
        <f t="shared" si="438"/>
        <v>1897.8605935127673</v>
      </c>
      <c r="FF1078" s="227">
        <v>68</v>
      </c>
      <c r="FG1078" s="228">
        <f t="shared" si="423"/>
        <v>51.470588235294116</v>
      </c>
      <c r="FH1078" s="227">
        <v>35</v>
      </c>
      <c r="FI1078" s="227">
        <v>68</v>
      </c>
      <c r="FJ1078" s="227">
        <v>1</v>
      </c>
      <c r="FK1078" s="227">
        <f t="shared" si="424"/>
        <v>32</v>
      </c>
      <c r="FL1078" s="227">
        <v>5</v>
      </c>
      <c r="FM1078" s="227">
        <f t="shared" si="425"/>
        <v>27</v>
      </c>
      <c r="FZ1078" s="229"/>
      <c r="GA1078" s="229"/>
      <c r="GB1078" s="229"/>
      <c r="GC1078" s="229"/>
      <c r="GD1078" s="229"/>
    </row>
    <row r="1079" spans="1:186" s="368" customFormat="1">
      <c r="A1079" s="287" t="s">
        <v>2540</v>
      </c>
      <c r="B1079" s="369" t="s">
        <v>2541</v>
      </c>
      <c r="C1079" s="287" t="s">
        <v>2579</v>
      </c>
      <c r="D1079" s="287" t="s">
        <v>3125</v>
      </c>
      <c r="E1079" s="369" t="s">
        <v>2580</v>
      </c>
      <c r="F1079" s="287">
        <v>1076</v>
      </c>
      <c r="G1079" s="392" t="s">
        <v>2599</v>
      </c>
      <c r="H1079" s="392" t="s">
        <v>2600</v>
      </c>
      <c r="I1079" s="287" t="s">
        <v>2546</v>
      </c>
      <c r="J1079" s="369" t="s">
        <v>2547</v>
      </c>
      <c r="K1079" s="287" t="s">
        <v>1226</v>
      </c>
      <c r="L1079" s="369" t="s">
        <v>2440</v>
      </c>
      <c r="M1079" s="369" t="s">
        <v>3124</v>
      </c>
      <c r="N1079" s="372">
        <v>1</v>
      </c>
      <c r="O1079" s="373">
        <v>158</v>
      </c>
      <c r="P1079" s="373">
        <v>199</v>
      </c>
      <c r="Q1079" s="373">
        <v>204</v>
      </c>
      <c r="R1079" s="373">
        <v>216</v>
      </c>
      <c r="S1079" s="374">
        <v>169</v>
      </c>
      <c r="T1079" s="374">
        <v>174</v>
      </c>
      <c r="U1079" s="374">
        <v>189</v>
      </c>
      <c r="V1079" s="374">
        <v>205</v>
      </c>
      <c r="W1079" s="373">
        <v>85</v>
      </c>
      <c r="X1079" s="373">
        <v>121</v>
      </c>
      <c r="Y1079" s="373">
        <v>121</v>
      </c>
      <c r="Z1079" s="373">
        <v>129</v>
      </c>
      <c r="AA1079" s="374">
        <v>95</v>
      </c>
      <c r="AB1079" s="374">
        <v>100</v>
      </c>
      <c r="AC1079" s="374">
        <v>93</v>
      </c>
      <c r="AD1079" s="374">
        <v>101</v>
      </c>
      <c r="AE1079" s="373">
        <v>1</v>
      </c>
      <c r="AF1079" s="373">
        <v>2</v>
      </c>
      <c r="AG1079" s="373">
        <v>2</v>
      </c>
      <c r="AH1079" s="373">
        <v>2</v>
      </c>
      <c r="AI1079" s="374">
        <v>1</v>
      </c>
      <c r="AJ1079" s="374">
        <v>1</v>
      </c>
      <c r="AK1079" s="374">
        <v>1</v>
      </c>
      <c r="AL1079" s="374">
        <v>1</v>
      </c>
      <c r="AM1079" s="226">
        <v>73</v>
      </c>
      <c r="AN1079" s="226">
        <v>78</v>
      </c>
      <c r="AO1079" s="226">
        <v>82</v>
      </c>
      <c r="AP1079" s="226">
        <v>86</v>
      </c>
      <c r="AQ1079" s="227">
        <v>75</v>
      </c>
      <c r="AR1079" s="227">
        <v>73</v>
      </c>
      <c r="AS1079" s="227">
        <v>96</v>
      </c>
      <c r="AT1079" s="227">
        <v>103</v>
      </c>
      <c r="AU1079" s="226">
        <v>36</v>
      </c>
      <c r="AV1079" s="226">
        <v>60</v>
      </c>
      <c r="AW1079" s="226">
        <v>67</v>
      </c>
      <c r="AX1079" s="226">
        <v>70</v>
      </c>
      <c r="AY1079" s="227">
        <v>60</v>
      </c>
      <c r="AZ1079" s="227">
        <v>67</v>
      </c>
      <c r="BA1079" s="227">
        <v>70</v>
      </c>
      <c r="BB1079" s="227">
        <v>76</v>
      </c>
      <c r="BC1079" s="226">
        <f t="shared" si="433"/>
        <v>37</v>
      </c>
      <c r="BD1079" s="226">
        <f t="shared" si="433"/>
        <v>16</v>
      </c>
      <c r="BE1079" s="226">
        <f t="shared" si="433"/>
        <v>11</v>
      </c>
      <c r="BF1079" s="226">
        <f t="shared" si="431"/>
        <v>12</v>
      </c>
      <c r="BG1079" s="218">
        <f t="shared" si="431"/>
        <v>8</v>
      </c>
      <c r="BH1079" s="218">
        <f t="shared" si="431"/>
        <v>-3</v>
      </c>
      <c r="BI1079" s="218">
        <f t="shared" si="431"/>
        <v>18</v>
      </c>
      <c r="BJ1079" s="218">
        <f t="shared" si="431"/>
        <v>21</v>
      </c>
      <c r="BK1079" s="226">
        <f t="shared" si="444"/>
        <v>0</v>
      </c>
      <c r="BL1079" s="226">
        <f t="shared" si="444"/>
        <v>2</v>
      </c>
      <c r="BM1079" s="226">
        <f t="shared" si="444"/>
        <v>4</v>
      </c>
      <c r="BN1079" s="226">
        <f t="shared" si="444"/>
        <v>4</v>
      </c>
      <c r="BO1079" s="227">
        <f t="shared" si="444"/>
        <v>7</v>
      </c>
      <c r="BP1079" s="227">
        <f t="shared" si="444"/>
        <v>9</v>
      </c>
      <c r="BQ1079" s="227">
        <f t="shared" si="444"/>
        <v>8</v>
      </c>
      <c r="BR1079" s="227">
        <f t="shared" si="443"/>
        <v>6</v>
      </c>
      <c r="BS1079" s="226">
        <v>0</v>
      </c>
      <c r="BT1079" s="226">
        <v>2</v>
      </c>
      <c r="BU1079" s="226">
        <v>4</v>
      </c>
      <c r="BV1079" s="226">
        <v>4</v>
      </c>
      <c r="BW1079" s="227">
        <v>7</v>
      </c>
      <c r="BX1079" s="227">
        <v>9</v>
      </c>
      <c r="BY1079" s="227">
        <v>8</v>
      </c>
      <c r="BZ1079" s="227">
        <v>6</v>
      </c>
      <c r="CA1079" s="226">
        <v>0</v>
      </c>
      <c r="CB1079" s="226">
        <f>IFERROR(VLOOKUP($G1079,[12]ITEM!$B$2:$AC$939,26,0),0)</f>
        <v>0</v>
      </c>
      <c r="CC1079" s="226">
        <f>IFERROR(VLOOKUP($G1079,[12]ITEM!$B$2:$AC$939,27,0),0)</f>
        <v>0</v>
      </c>
      <c r="CD1079" s="226">
        <f>IFERROR(VLOOKUP($G1079,[12]ITEM!$B$2:$AC$939,28,0),0)</f>
        <v>0</v>
      </c>
      <c r="CE1079" s="227">
        <v>0</v>
      </c>
      <c r="CF1079" s="227">
        <v>0</v>
      </c>
      <c r="CG1079" s="227">
        <v>0</v>
      </c>
      <c r="CH1079" s="227">
        <v>0</v>
      </c>
      <c r="CI1079" s="375"/>
      <c r="CJ1079" s="226">
        <f t="shared" si="441"/>
        <v>37</v>
      </c>
      <c r="CK1079" s="226">
        <f t="shared" si="441"/>
        <v>44</v>
      </c>
      <c r="CL1079" s="226">
        <f t="shared" si="441"/>
        <v>31</v>
      </c>
      <c r="CM1079" s="226">
        <f t="shared" si="440"/>
        <v>23</v>
      </c>
      <c r="CN1079" s="227">
        <f t="shared" si="440"/>
        <v>8</v>
      </c>
      <c r="CO1079" s="227">
        <f t="shared" si="440"/>
        <v>0.71538881244489261</v>
      </c>
      <c r="CP1079" s="227">
        <f t="shared" si="440"/>
        <v>-21.220752923781816</v>
      </c>
      <c r="CQ1079" s="227">
        <f t="shared" si="440"/>
        <v>-22.493590952583794</v>
      </c>
      <c r="CR1079" s="226">
        <v>7</v>
      </c>
      <c r="CS1079" s="226">
        <v>8</v>
      </c>
      <c r="CT1079" s="226">
        <v>8</v>
      </c>
      <c r="CU1079" s="226">
        <v>9</v>
      </c>
      <c r="CV1079" s="227">
        <f t="shared" si="422"/>
        <v>-43</v>
      </c>
      <c r="CW1079" s="227">
        <f>CV1079*(1+('[13]GROWTH (YoY)'!AR1079/100))</f>
        <v>-42.284611187555107</v>
      </c>
      <c r="CX1079" s="227">
        <f>CW1079*(1+('[13]GROWTH (YoY)'!AS1079/100))</f>
        <v>-55.220752923781816</v>
      </c>
      <c r="CY1079" s="227">
        <f>CX1079*(1+('[13]GROWTH (YoY)'!AT1079/100))</f>
        <v>-59.493590952583794</v>
      </c>
      <c r="CZ1079" s="226">
        <v>0</v>
      </c>
      <c r="DA1079" s="226">
        <v>0</v>
      </c>
      <c r="DB1079" s="226">
        <v>0</v>
      </c>
      <c r="DC1079" s="226">
        <v>0</v>
      </c>
      <c r="DD1079" s="227">
        <v>14</v>
      </c>
      <c r="DE1079" s="227">
        <v>17</v>
      </c>
      <c r="DF1079" s="227">
        <v>16</v>
      </c>
      <c r="DG1079" s="227">
        <v>17</v>
      </c>
      <c r="DH1079" s="226">
        <v>30</v>
      </c>
      <c r="DI1079" s="226">
        <v>36</v>
      </c>
      <c r="DJ1079" s="226">
        <v>23</v>
      </c>
      <c r="DK1079" s="226">
        <v>14</v>
      </c>
      <c r="DL1079" s="227">
        <v>37</v>
      </c>
      <c r="DM1079" s="227">
        <v>26</v>
      </c>
      <c r="DN1079" s="227">
        <v>18</v>
      </c>
      <c r="DO1079" s="227">
        <v>20</v>
      </c>
      <c r="DP1079" s="376">
        <f t="shared" si="442"/>
        <v>0</v>
      </c>
      <c r="DQ1079" s="226">
        <f t="shared" si="442"/>
        <v>-28</v>
      </c>
      <c r="DR1079" s="226">
        <f t="shared" si="442"/>
        <v>-20</v>
      </c>
      <c r="DS1079" s="226">
        <f t="shared" si="432"/>
        <v>-11</v>
      </c>
      <c r="DT1079" s="227">
        <f t="shared" si="432"/>
        <v>0</v>
      </c>
      <c r="DU1079" s="227">
        <f t="shared" si="432"/>
        <v>-3.7153888124448926</v>
      </c>
      <c r="DV1079" s="227">
        <f t="shared" si="432"/>
        <v>39.220752923781816</v>
      </c>
      <c r="DW1079" s="227">
        <f t="shared" si="432"/>
        <v>43.493590952583794</v>
      </c>
      <c r="DX1079" s="377">
        <f t="shared" ref="DX1079:EE1113" si="445">IFERROR(W1079/O1079,0)</f>
        <v>0.53797468354430378</v>
      </c>
      <c r="DY1079" s="377">
        <f t="shared" si="445"/>
        <v>0.60804020100502509</v>
      </c>
      <c r="DZ1079" s="377">
        <f t="shared" si="445"/>
        <v>0.59313725490196079</v>
      </c>
      <c r="EA1079" s="377">
        <f t="shared" si="445"/>
        <v>0.59722222222222221</v>
      </c>
      <c r="EB1079" s="378">
        <f t="shared" si="445"/>
        <v>0.56213017751479288</v>
      </c>
      <c r="EC1079" s="378">
        <f t="shared" si="420"/>
        <v>0.57471264367816088</v>
      </c>
      <c r="ED1079" s="378">
        <f t="shared" si="420"/>
        <v>0.49206349206349204</v>
      </c>
      <c r="EE1079" s="378">
        <f t="shared" si="420"/>
        <v>0.49268292682926829</v>
      </c>
      <c r="EG1079" s="226">
        <v>148</v>
      </c>
      <c r="EH1079" s="226">
        <v>79</v>
      </c>
      <c r="EI1079" s="226">
        <v>69</v>
      </c>
      <c r="EJ1079" s="226">
        <v>31</v>
      </c>
      <c r="EK1079" s="226">
        <v>149</v>
      </c>
      <c r="EL1079" s="226">
        <v>2430</v>
      </c>
      <c r="EM1079" s="226">
        <v>1241</v>
      </c>
      <c r="EN1079" s="379">
        <f t="shared" si="426"/>
        <v>0.53378378378378377</v>
      </c>
      <c r="EO1079" s="226">
        <f t="shared" si="427"/>
        <v>44.927536231884055</v>
      </c>
      <c r="EP1079" s="379">
        <f t="shared" si="428"/>
        <v>1.0067567567567568</v>
      </c>
      <c r="EQ1079" s="226">
        <f t="shared" si="429"/>
        <v>61316.872427983537</v>
      </c>
      <c r="ER1079" s="226">
        <f t="shared" si="430"/>
        <v>2081.6545796400751</v>
      </c>
      <c r="ES1079" s="292"/>
      <c r="ET1079" s="227">
        <v>199</v>
      </c>
      <c r="EU1079" s="227">
        <v>121</v>
      </c>
      <c r="EV1079" s="227">
        <v>78</v>
      </c>
      <c r="EW1079" s="227">
        <v>60</v>
      </c>
      <c r="EX1079" s="227">
        <v>211</v>
      </c>
      <c r="EY1079" s="227">
        <v>4359</v>
      </c>
      <c r="EZ1079" s="227">
        <v>2208</v>
      </c>
      <c r="FA1079" s="380">
        <f t="shared" si="434"/>
        <v>0.60804020100502509</v>
      </c>
      <c r="FB1079" s="228">
        <f t="shared" si="435"/>
        <v>76.923076923076934</v>
      </c>
      <c r="FC1079" s="380">
        <f t="shared" si="436"/>
        <v>1.0603015075376885</v>
      </c>
      <c r="FD1079" s="227">
        <f t="shared" si="437"/>
        <v>48405.597614131679</v>
      </c>
      <c r="FE1079" s="227">
        <f t="shared" si="438"/>
        <v>2264.4927536231885</v>
      </c>
      <c r="FF1079" s="227">
        <v>79</v>
      </c>
      <c r="FG1079" s="228">
        <f t="shared" si="423"/>
        <v>77.215189873417728</v>
      </c>
      <c r="FH1079" s="227">
        <v>61</v>
      </c>
      <c r="FI1079" s="227">
        <v>79</v>
      </c>
      <c r="FJ1079" s="227">
        <v>0</v>
      </c>
      <c r="FK1079" s="227">
        <f t="shared" si="424"/>
        <v>18</v>
      </c>
      <c r="FL1079" s="227">
        <v>8</v>
      </c>
      <c r="FM1079" s="227">
        <f t="shared" si="425"/>
        <v>10</v>
      </c>
      <c r="FZ1079" s="229"/>
      <c r="GA1079" s="229"/>
      <c r="GB1079" s="229"/>
      <c r="GC1079" s="229"/>
      <c r="GD1079" s="229"/>
    </row>
    <row r="1080" spans="1:186" s="368" customFormat="1">
      <c r="A1080" s="287" t="s">
        <v>2540</v>
      </c>
      <c r="B1080" s="369" t="s">
        <v>2541</v>
      </c>
      <c r="C1080" s="287" t="s">
        <v>2579</v>
      </c>
      <c r="D1080" s="287" t="s">
        <v>3125</v>
      </c>
      <c r="E1080" s="369" t="s">
        <v>2580</v>
      </c>
      <c r="F1080" s="287">
        <v>1077</v>
      </c>
      <c r="G1080" s="392" t="s">
        <v>2601</v>
      </c>
      <c r="H1080" s="392" t="s">
        <v>2602</v>
      </c>
      <c r="I1080" s="287" t="s">
        <v>2546</v>
      </c>
      <c r="J1080" s="369" t="s">
        <v>2547</v>
      </c>
      <c r="K1080" s="287" t="s">
        <v>1226</v>
      </c>
      <c r="L1080" s="369" t="s">
        <v>2440</v>
      </c>
      <c r="M1080" s="369" t="s">
        <v>3124</v>
      </c>
      <c r="N1080" s="372">
        <v>1</v>
      </c>
      <c r="O1080" s="373">
        <v>32</v>
      </c>
      <c r="P1080" s="373">
        <v>89</v>
      </c>
      <c r="Q1080" s="373">
        <v>88</v>
      </c>
      <c r="R1080" s="373">
        <v>90</v>
      </c>
      <c r="S1080" s="374">
        <v>93</v>
      </c>
      <c r="T1080" s="374">
        <v>98</v>
      </c>
      <c r="U1080" s="374">
        <v>100</v>
      </c>
      <c r="V1080" s="374">
        <v>71</v>
      </c>
      <c r="W1080" s="373">
        <v>19</v>
      </c>
      <c r="X1080" s="373">
        <v>44</v>
      </c>
      <c r="Y1080" s="373">
        <v>43</v>
      </c>
      <c r="Z1080" s="373">
        <v>44</v>
      </c>
      <c r="AA1080" s="374">
        <v>40</v>
      </c>
      <c r="AB1080" s="374">
        <v>43</v>
      </c>
      <c r="AC1080" s="374">
        <v>50</v>
      </c>
      <c r="AD1080" s="374">
        <v>24</v>
      </c>
      <c r="AE1080" s="373">
        <v>0</v>
      </c>
      <c r="AF1080" s="373">
        <v>0</v>
      </c>
      <c r="AG1080" s="373">
        <v>0</v>
      </c>
      <c r="AH1080" s="373">
        <v>0</v>
      </c>
      <c r="AI1080" s="374">
        <v>1</v>
      </c>
      <c r="AJ1080" s="374">
        <v>1</v>
      </c>
      <c r="AK1080" s="374">
        <v>1</v>
      </c>
      <c r="AL1080" s="374">
        <v>1</v>
      </c>
      <c r="AM1080" s="226">
        <v>13</v>
      </c>
      <c r="AN1080" s="226">
        <v>45</v>
      </c>
      <c r="AO1080" s="226">
        <v>45</v>
      </c>
      <c r="AP1080" s="226">
        <v>46</v>
      </c>
      <c r="AQ1080" s="227">
        <v>53</v>
      </c>
      <c r="AR1080" s="227">
        <v>55</v>
      </c>
      <c r="AS1080" s="227">
        <v>51</v>
      </c>
      <c r="AT1080" s="227">
        <v>48</v>
      </c>
      <c r="AU1080" s="226">
        <v>9</v>
      </c>
      <c r="AV1080" s="226">
        <v>28</v>
      </c>
      <c r="AW1080" s="226">
        <v>27</v>
      </c>
      <c r="AX1080" s="226">
        <v>29</v>
      </c>
      <c r="AY1080" s="227">
        <v>28</v>
      </c>
      <c r="AZ1080" s="227">
        <v>27</v>
      </c>
      <c r="BA1080" s="227">
        <v>29</v>
      </c>
      <c r="BB1080" s="227">
        <v>27</v>
      </c>
      <c r="BC1080" s="226">
        <f t="shared" si="433"/>
        <v>4</v>
      </c>
      <c r="BD1080" s="226">
        <f t="shared" si="433"/>
        <v>14</v>
      </c>
      <c r="BE1080" s="226">
        <f t="shared" si="433"/>
        <v>15</v>
      </c>
      <c r="BF1080" s="226">
        <f t="shared" si="431"/>
        <v>13</v>
      </c>
      <c r="BG1080" s="218">
        <f t="shared" si="431"/>
        <v>22</v>
      </c>
      <c r="BH1080" s="218">
        <f t="shared" si="431"/>
        <v>25</v>
      </c>
      <c r="BI1080" s="218">
        <f t="shared" si="431"/>
        <v>18</v>
      </c>
      <c r="BJ1080" s="218">
        <f t="shared" si="431"/>
        <v>19</v>
      </c>
      <c r="BK1080" s="226">
        <f t="shared" si="444"/>
        <v>0</v>
      </c>
      <c r="BL1080" s="226">
        <f t="shared" si="444"/>
        <v>3</v>
      </c>
      <c r="BM1080" s="226">
        <f t="shared" si="444"/>
        <v>3</v>
      </c>
      <c r="BN1080" s="226">
        <f t="shared" si="444"/>
        <v>4</v>
      </c>
      <c r="BO1080" s="227">
        <f t="shared" si="444"/>
        <v>3</v>
      </c>
      <c r="BP1080" s="227">
        <f t="shared" si="444"/>
        <v>3</v>
      </c>
      <c r="BQ1080" s="227">
        <f t="shared" si="444"/>
        <v>4</v>
      </c>
      <c r="BR1080" s="227">
        <f t="shared" si="443"/>
        <v>2</v>
      </c>
      <c r="BS1080" s="226">
        <v>0</v>
      </c>
      <c r="BT1080" s="226">
        <v>3</v>
      </c>
      <c r="BU1080" s="226">
        <v>3</v>
      </c>
      <c r="BV1080" s="226">
        <v>4</v>
      </c>
      <c r="BW1080" s="227">
        <v>3</v>
      </c>
      <c r="BX1080" s="227">
        <v>3</v>
      </c>
      <c r="BY1080" s="227">
        <v>4</v>
      </c>
      <c r="BZ1080" s="227">
        <v>2</v>
      </c>
      <c r="CA1080" s="226">
        <v>0</v>
      </c>
      <c r="CB1080" s="226">
        <f>IFERROR(VLOOKUP($G1080,[12]ITEM!$B$2:$AC$939,26,0),0)</f>
        <v>0</v>
      </c>
      <c r="CC1080" s="226">
        <f>IFERROR(VLOOKUP($G1080,[12]ITEM!$B$2:$AC$939,27,0),0)</f>
        <v>0</v>
      </c>
      <c r="CD1080" s="226">
        <f>IFERROR(VLOOKUP($G1080,[12]ITEM!$B$2:$AC$939,28,0),0)</f>
        <v>0</v>
      </c>
      <c r="CE1080" s="227">
        <v>0</v>
      </c>
      <c r="CF1080" s="227">
        <v>0</v>
      </c>
      <c r="CG1080" s="227">
        <v>0</v>
      </c>
      <c r="CH1080" s="227">
        <v>0</v>
      </c>
      <c r="CI1080" s="375"/>
      <c r="CJ1080" s="226">
        <f t="shared" si="441"/>
        <v>4</v>
      </c>
      <c r="CK1080" s="226">
        <f t="shared" si="441"/>
        <v>16</v>
      </c>
      <c r="CL1080" s="226">
        <f t="shared" si="441"/>
        <v>16</v>
      </c>
      <c r="CM1080" s="226">
        <f t="shared" si="440"/>
        <v>17</v>
      </c>
      <c r="CN1080" s="227">
        <f t="shared" si="440"/>
        <v>22</v>
      </c>
      <c r="CO1080" s="227">
        <f t="shared" si="440"/>
        <v>23.199578078315088</v>
      </c>
      <c r="CP1080" s="227">
        <f t="shared" si="440"/>
        <v>21.155937544487379</v>
      </c>
      <c r="CQ1080" s="227">
        <f t="shared" si="440"/>
        <v>19.88754104874527</v>
      </c>
      <c r="CR1080" s="226">
        <v>5</v>
      </c>
      <c r="CS1080" s="226">
        <v>18</v>
      </c>
      <c r="CT1080" s="226">
        <v>18</v>
      </c>
      <c r="CU1080" s="226">
        <v>19</v>
      </c>
      <c r="CV1080" s="227">
        <f t="shared" si="422"/>
        <v>23</v>
      </c>
      <c r="CW1080" s="227">
        <f>CV1080*(1+('[13]GROWTH (YoY)'!AR1080/100))</f>
        <v>24.199578078315088</v>
      </c>
      <c r="CX1080" s="227">
        <f>CW1080*(1+('[13]GROWTH (YoY)'!AS1080/100))</f>
        <v>22.155937544487379</v>
      </c>
      <c r="CY1080" s="227">
        <f>CX1080*(1+('[13]GROWTH (YoY)'!AT1080/100))</f>
        <v>20.88754104874527</v>
      </c>
      <c r="CZ1080" s="226">
        <v>0</v>
      </c>
      <c r="DA1080" s="226">
        <v>0</v>
      </c>
      <c r="DB1080" s="226">
        <v>0</v>
      </c>
      <c r="DC1080" s="226">
        <v>0</v>
      </c>
      <c r="DD1080" s="227">
        <v>1</v>
      </c>
      <c r="DE1080" s="227">
        <v>1</v>
      </c>
      <c r="DF1080" s="227">
        <v>1</v>
      </c>
      <c r="DG1080" s="227">
        <v>1</v>
      </c>
      <c r="DH1080" s="226">
        <v>-1</v>
      </c>
      <c r="DI1080" s="226">
        <v>-2</v>
      </c>
      <c r="DJ1080" s="226">
        <v>-2</v>
      </c>
      <c r="DK1080" s="226">
        <v>-2</v>
      </c>
      <c r="DL1080" s="227">
        <v>-2</v>
      </c>
      <c r="DM1080" s="227">
        <v>-2</v>
      </c>
      <c r="DN1080" s="227">
        <v>-2</v>
      </c>
      <c r="DO1080" s="227">
        <v>-2</v>
      </c>
      <c r="DP1080" s="376">
        <f t="shared" si="442"/>
        <v>0</v>
      </c>
      <c r="DQ1080" s="226">
        <f t="shared" si="442"/>
        <v>-2</v>
      </c>
      <c r="DR1080" s="226">
        <f t="shared" si="442"/>
        <v>-1</v>
      </c>
      <c r="DS1080" s="226">
        <f t="shared" si="432"/>
        <v>-4</v>
      </c>
      <c r="DT1080" s="227">
        <f t="shared" si="432"/>
        <v>0</v>
      </c>
      <c r="DU1080" s="227">
        <f t="shared" si="432"/>
        <v>1.8004219216849116</v>
      </c>
      <c r="DV1080" s="227">
        <f t="shared" si="432"/>
        <v>-3.1559375444873794</v>
      </c>
      <c r="DW1080" s="227">
        <f t="shared" si="432"/>
        <v>-0.88754104874526973</v>
      </c>
      <c r="DX1080" s="377">
        <f t="shared" si="445"/>
        <v>0.59375</v>
      </c>
      <c r="DY1080" s="377">
        <f t="shared" si="445"/>
        <v>0.4943820224719101</v>
      </c>
      <c r="DZ1080" s="377">
        <f t="shared" si="445"/>
        <v>0.48863636363636365</v>
      </c>
      <c r="EA1080" s="377">
        <f t="shared" si="445"/>
        <v>0.48888888888888887</v>
      </c>
      <c r="EB1080" s="378">
        <f t="shared" si="445"/>
        <v>0.43010752688172044</v>
      </c>
      <c r="EC1080" s="378">
        <f t="shared" si="420"/>
        <v>0.43877551020408162</v>
      </c>
      <c r="ED1080" s="378">
        <f t="shared" si="420"/>
        <v>0.5</v>
      </c>
      <c r="EE1080" s="378">
        <f t="shared" si="420"/>
        <v>0.3380281690140845</v>
      </c>
      <c r="EG1080" s="226">
        <v>30</v>
      </c>
      <c r="EH1080" s="226">
        <v>18</v>
      </c>
      <c r="EI1080" s="226">
        <v>12</v>
      </c>
      <c r="EJ1080" s="226">
        <v>7</v>
      </c>
      <c r="EK1080" s="226">
        <v>6</v>
      </c>
      <c r="EL1080" s="226">
        <v>358</v>
      </c>
      <c r="EM1080" s="226">
        <v>341</v>
      </c>
      <c r="EN1080" s="379">
        <f t="shared" si="426"/>
        <v>0.6</v>
      </c>
      <c r="EO1080" s="226">
        <f t="shared" si="427"/>
        <v>58.333333333333336</v>
      </c>
      <c r="EP1080" s="379">
        <f t="shared" si="428"/>
        <v>0.2</v>
      </c>
      <c r="EQ1080" s="226">
        <f t="shared" si="429"/>
        <v>16759.776536312849</v>
      </c>
      <c r="ER1080" s="226">
        <f t="shared" si="430"/>
        <v>1710.6549364613882</v>
      </c>
      <c r="ES1080" s="292"/>
      <c r="ET1080" s="227">
        <v>89</v>
      </c>
      <c r="EU1080" s="227">
        <v>44</v>
      </c>
      <c r="EV1080" s="227">
        <v>44</v>
      </c>
      <c r="EW1080" s="227">
        <v>28</v>
      </c>
      <c r="EX1080" s="227">
        <v>54</v>
      </c>
      <c r="EY1080" s="227">
        <v>807</v>
      </c>
      <c r="EZ1080" s="227">
        <v>786</v>
      </c>
      <c r="FA1080" s="380">
        <f t="shared" si="434"/>
        <v>0.4943820224719101</v>
      </c>
      <c r="FB1080" s="228">
        <f t="shared" si="435"/>
        <v>63.636363636363633</v>
      </c>
      <c r="FC1080" s="380">
        <f t="shared" si="436"/>
        <v>0.6067415730337079</v>
      </c>
      <c r="FD1080" s="227">
        <f t="shared" si="437"/>
        <v>66914.498141263946</v>
      </c>
      <c r="FE1080" s="227">
        <f t="shared" si="438"/>
        <v>2968.6174724342659</v>
      </c>
      <c r="FF1080" s="227">
        <v>44</v>
      </c>
      <c r="FG1080" s="228">
        <f t="shared" si="423"/>
        <v>63.636363636363633</v>
      </c>
      <c r="FH1080" s="227">
        <v>28</v>
      </c>
      <c r="FI1080" s="227">
        <v>44</v>
      </c>
      <c r="FJ1080" s="227">
        <v>0</v>
      </c>
      <c r="FK1080" s="227">
        <f t="shared" si="424"/>
        <v>16</v>
      </c>
      <c r="FL1080" s="227">
        <v>3</v>
      </c>
      <c r="FM1080" s="227">
        <f t="shared" si="425"/>
        <v>13</v>
      </c>
      <c r="FZ1080" s="229"/>
      <c r="GA1080" s="229"/>
      <c r="GB1080" s="229"/>
      <c r="GC1080" s="229"/>
      <c r="GD1080" s="229"/>
    </row>
    <row r="1081" spans="1:186" s="368" customFormat="1">
      <c r="A1081" s="287" t="s">
        <v>2540</v>
      </c>
      <c r="B1081" s="369" t="s">
        <v>2541</v>
      </c>
      <c r="C1081" s="287" t="s">
        <v>2579</v>
      </c>
      <c r="D1081" s="287" t="s">
        <v>3125</v>
      </c>
      <c r="E1081" s="369" t="s">
        <v>2580</v>
      </c>
      <c r="F1081" s="287">
        <v>1078</v>
      </c>
      <c r="G1081" s="392" t="s">
        <v>2603</v>
      </c>
      <c r="H1081" s="392" t="s">
        <v>2604</v>
      </c>
      <c r="I1081" s="287" t="s">
        <v>2546</v>
      </c>
      <c r="J1081" s="369" t="s">
        <v>2547</v>
      </c>
      <c r="K1081" s="287" t="s">
        <v>1226</v>
      </c>
      <c r="L1081" s="369" t="s">
        <v>2440</v>
      </c>
      <c r="M1081" s="369" t="s">
        <v>3124</v>
      </c>
      <c r="N1081" s="372">
        <v>1</v>
      </c>
      <c r="O1081" s="373">
        <v>0</v>
      </c>
      <c r="P1081" s="373"/>
      <c r="Q1081" s="373"/>
      <c r="R1081" s="373">
        <v>0</v>
      </c>
      <c r="S1081" s="374">
        <v>0</v>
      </c>
      <c r="T1081" s="374">
        <v>0</v>
      </c>
      <c r="U1081" s="374">
        <v>0</v>
      </c>
      <c r="V1081" s="374">
        <v>0</v>
      </c>
      <c r="W1081" s="373">
        <v>0</v>
      </c>
      <c r="X1081" s="373"/>
      <c r="Y1081" s="373"/>
      <c r="Z1081" s="373">
        <v>0</v>
      </c>
      <c r="AA1081" s="374">
        <v>0</v>
      </c>
      <c r="AB1081" s="374">
        <v>0</v>
      </c>
      <c r="AC1081" s="374">
        <v>0</v>
      </c>
      <c r="AD1081" s="374">
        <v>0</v>
      </c>
      <c r="AE1081" s="373">
        <v>0</v>
      </c>
      <c r="AF1081" s="373">
        <v>0</v>
      </c>
      <c r="AG1081" s="373">
        <v>0</v>
      </c>
      <c r="AH1081" s="373">
        <v>0</v>
      </c>
      <c r="AI1081" s="374">
        <v>0</v>
      </c>
      <c r="AJ1081" s="374">
        <v>0</v>
      </c>
      <c r="AK1081" s="374">
        <v>0</v>
      </c>
      <c r="AL1081" s="374">
        <v>0</v>
      </c>
      <c r="AM1081" s="226">
        <v>0</v>
      </c>
      <c r="AN1081" s="226">
        <v>0</v>
      </c>
      <c r="AO1081" s="226">
        <v>0</v>
      </c>
      <c r="AP1081" s="226">
        <v>0</v>
      </c>
      <c r="AQ1081" s="227">
        <v>0</v>
      </c>
      <c r="AR1081" s="227">
        <v>0</v>
      </c>
      <c r="AS1081" s="227">
        <v>0</v>
      </c>
      <c r="AT1081" s="227">
        <v>0</v>
      </c>
      <c r="AU1081" s="226">
        <v>0</v>
      </c>
      <c r="AV1081" s="226"/>
      <c r="AW1081" s="226"/>
      <c r="AX1081" s="226"/>
      <c r="AY1081" s="227">
        <v>0</v>
      </c>
      <c r="AZ1081" s="227">
        <v>0</v>
      </c>
      <c r="BA1081" s="227">
        <v>0</v>
      </c>
      <c r="BB1081" s="227">
        <v>0</v>
      </c>
      <c r="BC1081" s="226">
        <f t="shared" si="433"/>
        <v>0</v>
      </c>
      <c r="BD1081" s="226">
        <f t="shared" si="433"/>
        <v>0</v>
      </c>
      <c r="BE1081" s="226">
        <f t="shared" si="433"/>
        <v>0</v>
      </c>
      <c r="BF1081" s="226">
        <f t="shared" si="431"/>
        <v>0</v>
      </c>
      <c r="BG1081" s="218">
        <f t="shared" si="431"/>
        <v>0</v>
      </c>
      <c r="BH1081" s="218">
        <f t="shared" si="431"/>
        <v>0</v>
      </c>
      <c r="BI1081" s="218">
        <f t="shared" si="431"/>
        <v>0</v>
      </c>
      <c r="BJ1081" s="218">
        <f t="shared" si="431"/>
        <v>0</v>
      </c>
      <c r="BK1081" s="226">
        <f t="shared" si="444"/>
        <v>0</v>
      </c>
      <c r="BL1081" s="226">
        <f t="shared" si="444"/>
        <v>0</v>
      </c>
      <c r="BM1081" s="226">
        <f t="shared" si="444"/>
        <v>0</v>
      </c>
      <c r="BN1081" s="226">
        <f t="shared" si="444"/>
        <v>0</v>
      </c>
      <c r="BO1081" s="227">
        <f t="shared" si="444"/>
        <v>0</v>
      </c>
      <c r="BP1081" s="227">
        <f t="shared" si="444"/>
        <v>0</v>
      </c>
      <c r="BQ1081" s="227">
        <f t="shared" si="444"/>
        <v>0</v>
      </c>
      <c r="BR1081" s="227">
        <f t="shared" si="443"/>
        <v>0</v>
      </c>
      <c r="BS1081" s="226">
        <v>0</v>
      </c>
      <c r="BT1081" s="226">
        <v>0</v>
      </c>
      <c r="BU1081" s="226">
        <v>0</v>
      </c>
      <c r="BV1081" s="226">
        <v>0</v>
      </c>
      <c r="BW1081" s="227">
        <v>0</v>
      </c>
      <c r="BX1081" s="227">
        <v>0</v>
      </c>
      <c r="BY1081" s="227">
        <v>0</v>
      </c>
      <c r="BZ1081" s="227">
        <v>0</v>
      </c>
      <c r="CA1081" s="226">
        <v>0</v>
      </c>
      <c r="CB1081" s="226">
        <f>IFERROR(VLOOKUP($G1081,[12]ITEM!$B$2:$AC$939,26,0),0)</f>
        <v>0</v>
      </c>
      <c r="CC1081" s="226">
        <f>IFERROR(VLOOKUP($G1081,[12]ITEM!$B$2:$AC$939,27,0),0)</f>
        <v>0</v>
      </c>
      <c r="CD1081" s="226">
        <f>IFERROR(VLOOKUP($G1081,[12]ITEM!$B$2:$AC$939,28,0),0)</f>
        <v>0</v>
      </c>
      <c r="CE1081" s="227">
        <v>0</v>
      </c>
      <c r="CF1081" s="227">
        <v>0</v>
      </c>
      <c r="CG1081" s="227">
        <v>0</v>
      </c>
      <c r="CH1081" s="227">
        <v>0</v>
      </c>
      <c r="CI1081" s="375"/>
      <c r="CJ1081" s="226">
        <f t="shared" si="441"/>
        <v>0</v>
      </c>
      <c r="CK1081" s="226">
        <f t="shared" si="441"/>
        <v>0</v>
      </c>
      <c r="CL1081" s="226">
        <f t="shared" si="441"/>
        <v>0</v>
      </c>
      <c r="CM1081" s="226">
        <f t="shared" si="440"/>
        <v>0</v>
      </c>
      <c r="CN1081" s="227">
        <f t="shared" si="440"/>
        <v>0</v>
      </c>
      <c r="CO1081" s="227">
        <f t="shared" si="440"/>
        <v>0</v>
      </c>
      <c r="CP1081" s="227">
        <f t="shared" si="440"/>
        <v>0</v>
      </c>
      <c r="CQ1081" s="227">
        <f t="shared" si="440"/>
        <v>0</v>
      </c>
      <c r="CR1081" s="226">
        <v>0</v>
      </c>
      <c r="CS1081" s="226">
        <v>0</v>
      </c>
      <c r="CT1081" s="226">
        <v>0</v>
      </c>
      <c r="CU1081" s="226">
        <v>0</v>
      </c>
      <c r="CV1081" s="227">
        <f t="shared" si="422"/>
        <v>0</v>
      </c>
      <c r="CW1081" s="227">
        <f>CV1081*(1+('[13]GROWTH (YoY)'!AR1081/100))</f>
        <v>0</v>
      </c>
      <c r="CX1081" s="227">
        <f>CW1081*(1+('[13]GROWTH (YoY)'!AS1081/100))</f>
        <v>0</v>
      </c>
      <c r="CY1081" s="227">
        <f>CX1081*(1+('[13]GROWTH (YoY)'!AT1081/100))</f>
        <v>0</v>
      </c>
      <c r="CZ1081" s="226">
        <v>0</v>
      </c>
      <c r="DA1081" s="226">
        <v>0</v>
      </c>
      <c r="DB1081" s="226">
        <v>0</v>
      </c>
      <c r="DC1081" s="226">
        <v>0</v>
      </c>
      <c r="DD1081" s="227">
        <v>0</v>
      </c>
      <c r="DE1081" s="227">
        <v>0</v>
      </c>
      <c r="DF1081" s="227">
        <v>0</v>
      </c>
      <c r="DG1081" s="227">
        <v>0</v>
      </c>
      <c r="DH1081" s="226">
        <v>0</v>
      </c>
      <c r="DI1081" s="226">
        <v>0</v>
      </c>
      <c r="DJ1081" s="226">
        <v>0</v>
      </c>
      <c r="DK1081" s="226">
        <v>0</v>
      </c>
      <c r="DL1081" s="227">
        <v>0</v>
      </c>
      <c r="DM1081" s="227">
        <v>0</v>
      </c>
      <c r="DN1081" s="227">
        <v>0</v>
      </c>
      <c r="DO1081" s="227">
        <v>0</v>
      </c>
      <c r="DP1081" s="376">
        <f t="shared" si="442"/>
        <v>0</v>
      </c>
      <c r="DQ1081" s="226">
        <f t="shared" si="442"/>
        <v>0</v>
      </c>
      <c r="DR1081" s="226">
        <f t="shared" si="442"/>
        <v>0</v>
      </c>
      <c r="DS1081" s="226">
        <f t="shared" si="432"/>
        <v>0</v>
      </c>
      <c r="DT1081" s="227">
        <f t="shared" si="432"/>
        <v>0</v>
      </c>
      <c r="DU1081" s="227">
        <f t="shared" si="432"/>
        <v>0</v>
      </c>
      <c r="DV1081" s="227">
        <f t="shared" si="432"/>
        <v>0</v>
      </c>
      <c r="DW1081" s="227">
        <f t="shared" si="432"/>
        <v>0</v>
      </c>
      <c r="DX1081" s="377">
        <f t="shared" si="445"/>
        <v>0</v>
      </c>
      <c r="DY1081" s="377">
        <f t="shared" si="445"/>
        <v>0</v>
      </c>
      <c r="DZ1081" s="377">
        <f t="shared" si="445"/>
        <v>0</v>
      </c>
      <c r="EA1081" s="377">
        <f t="shared" si="445"/>
        <v>0</v>
      </c>
      <c r="EB1081" s="378">
        <f t="shared" si="445"/>
        <v>0</v>
      </c>
      <c r="EC1081" s="378">
        <f t="shared" si="420"/>
        <v>0</v>
      </c>
      <c r="ED1081" s="378">
        <f t="shared" si="420"/>
        <v>0</v>
      </c>
      <c r="EE1081" s="378">
        <f t="shared" si="420"/>
        <v>0</v>
      </c>
      <c r="EG1081" s="226">
        <v>0</v>
      </c>
      <c r="EH1081" s="226">
        <v>0</v>
      </c>
      <c r="EI1081" s="226">
        <v>0</v>
      </c>
      <c r="EJ1081" s="226">
        <v>0</v>
      </c>
      <c r="EK1081" s="226">
        <v>0</v>
      </c>
      <c r="EL1081" s="226">
        <v>0</v>
      </c>
      <c r="EM1081" s="226">
        <v>0</v>
      </c>
      <c r="EN1081" s="379">
        <f t="shared" si="426"/>
        <v>0</v>
      </c>
      <c r="EO1081" s="226">
        <f t="shared" si="427"/>
        <v>0</v>
      </c>
      <c r="EP1081" s="379">
        <f t="shared" si="428"/>
        <v>0</v>
      </c>
      <c r="EQ1081" s="226">
        <f t="shared" si="429"/>
        <v>0</v>
      </c>
      <c r="ER1081" s="226">
        <f t="shared" si="430"/>
        <v>0</v>
      </c>
      <c r="ES1081" s="292"/>
      <c r="ET1081" s="227">
        <v>0</v>
      </c>
      <c r="EU1081" s="227">
        <v>0</v>
      </c>
      <c r="EV1081" s="227">
        <v>0</v>
      </c>
      <c r="EW1081" s="227">
        <v>0</v>
      </c>
      <c r="EX1081" s="227">
        <v>0</v>
      </c>
      <c r="EY1081" s="227">
        <v>0</v>
      </c>
      <c r="EZ1081" s="227">
        <v>0</v>
      </c>
      <c r="FA1081" s="380">
        <f t="shared" si="434"/>
        <v>0</v>
      </c>
      <c r="FB1081" s="228">
        <f t="shared" si="435"/>
        <v>0</v>
      </c>
      <c r="FC1081" s="380">
        <f t="shared" si="436"/>
        <v>0</v>
      </c>
      <c r="FD1081" s="227">
        <f t="shared" si="437"/>
        <v>0</v>
      </c>
      <c r="FE1081" s="227">
        <f t="shared" si="438"/>
        <v>0</v>
      </c>
      <c r="FF1081" s="227">
        <v>0</v>
      </c>
      <c r="FG1081" s="228">
        <f t="shared" si="423"/>
        <v>0</v>
      </c>
      <c r="FH1081" s="227">
        <v>0</v>
      </c>
      <c r="FI1081" s="227">
        <v>0</v>
      </c>
      <c r="FJ1081" s="227">
        <v>0</v>
      </c>
      <c r="FK1081" s="227">
        <f t="shared" si="424"/>
        <v>0</v>
      </c>
      <c r="FL1081" s="227">
        <v>0</v>
      </c>
      <c r="FM1081" s="227">
        <f t="shared" si="425"/>
        <v>0</v>
      </c>
      <c r="FZ1081" s="229"/>
      <c r="GA1081" s="229"/>
      <c r="GB1081" s="229"/>
      <c r="GC1081" s="229"/>
      <c r="GD1081" s="229"/>
    </row>
    <row r="1082" spans="1:186" s="368" customFormat="1">
      <c r="A1082" s="287" t="s">
        <v>2540</v>
      </c>
      <c r="B1082" s="369" t="s">
        <v>2541</v>
      </c>
      <c r="C1082" s="287" t="s">
        <v>2579</v>
      </c>
      <c r="D1082" s="287" t="s">
        <v>3125</v>
      </c>
      <c r="E1082" s="369" t="s">
        <v>2580</v>
      </c>
      <c r="F1082" s="287">
        <v>1079</v>
      </c>
      <c r="G1082" s="392" t="s">
        <v>2605</v>
      </c>
      <c r="H1082" s="392" t="s">
        <v>2606</v>
      </c>
      <c r="I1082" s="287" t="s">
        <v>2546</v>
      </c>
      <c r="J1082" s="369" t="s">
        <v>2547</v>
      </c>
      <c r="K1082" s="287" t="s">
        <v>1226</v>
      </c>
      <c r="L1082" s="369" t="s">
        <v>2440</v>
      </c>
      <c r="M1082" s="369" t="s">
        <v>3124</v>
      </c>
      <c r="N1082" s="372">
        <v>1</v>
      </c>
      <c r="O1082" s="373">
        <v>8</v>
      </c>
      <c r="P1082" s="373">
        <v>42</v>
      </c>
      <c r="Q1082" s="373">
        <v>42</v>
      </c>
      <c r="R1082" s="373">
        <v>44</v>
      </c>
      <c r="S1082" s="374">
        <v>78</v>
      </c>
      <c r="T1082" s="374">
        <v>82</v>
      </c>
      <c r="U1082" s="374">
        <v>86</v>
      </c>
      <c r="V1082" s="374">
        <v>89</v>
      </c>
      <c r="W1082" s="373">
        <v>3</v>
      </c>
      <c r="X1082" s="373">
        <v>27</v>
      </c>
      <c r="Y1082" s="373">
        <v>27</v>
      </c>
      <c r="Z1082" s="373">
        <v>28</v>
      </c>
      <c r="AA1082" s="374">
        <v>23</v>
      </c>
      <c r="AB1082" s="374">
        <v>25</v>
      </c>
      <c r="AC1082" s="374">
        <v>26</v>
      </c>
      <c r="AD1082" s="374">
        <v>27</v>
      </c>
      <c r="AE1082" s="373">
        <v>0</v>
      </c>
      <c r="AF1082" s="373">
        <v>0</v>
      </c>
      <c r="AG1082" s="373">
        <v>0</v>
      </c>
      <c r="AH1082" s="373">
        <v>0</v>
      </c>
      <c r="AI1082" s="374">
        <v>1</v>
      </c>
      <c r="AJ1082" s="374">
        <v>1</v>
      </c>
      <c r="AK1082" s="374">
        <v>1</v>
      </c>
      <c r="AL1082" s="374">
        <v>1</v>
      </c>
      <c r="AM1082" s="226">
        <v>5</v>
      </c>
      <c r="AN1082" s="226">
        <v>15</v>
      </c>
      <c r="AO1082" s="226">
        <v>16</v>
      </c>
      <c r="AP1082" s="226">
        <v>16</v>
      </c>
      <c r="AQ1082" s="227">
        <v>54</v>
      </c>
      <c r="AR1082" s="227">
        <v>57</v>
      </c>
      <c r="AS1082" s="227">
        <v>60</v>
      </c>
      <c r="AT1082" s="227">
        <v>62</v>
      </c>
      <c r="AU1082" s="226">
        <v>3</v>
      </c>
      <c r="AV1082" s="226">
        <v>8</v>
      </c>
      <c r="AW1082" s="226">
        <v>8</v>
      </c>
      <c r="AX1082" s="226">
        <v>8</v>
      </c>
      <c r="AY1082" s="227">
        <v>8</v>
      </c>
      <c r="AZ1082" s="227">
        <v>8</v>
      </c>
      <c r="BA1082" s="227">
        <v>8</v>
      </c>
      <c r="BB1082" s="227">
        <v>8</v>
      </c>
      <c r="BC1082" s="226">
        <f t="shared" si="433"/>
        <v>2</v>
      </c>
      <c r="BD1082" s="226">
        <f t="shared" si="433"/>
        <v>6</v>
      </c>
      <c r="BE1082" s="226">
        <f t="shared" si="433"/>
        <v>6</v>
      </c>
      <c r="BF1082" s="226">
        <f t="shared" si="431"/>
        <v>6</v>
      </c>
      <c r="BG1082" s="218">
        <f t="shared" si="431"/>
        <v>41</v>
      </c>
      <c r="BH1082" s="218">
        <f t="shared" si="431"/>
        <v>43</v>
      </c>
      <c r="BI1082" s="218">
        <f t="shared" si="431"/>
        <v>46</v>
      </c>
      <c r="BJ1082" s="218">
        <f t="shared" si="431"/>
        <v>49</v>
      </c>
      <c r="BK1082" s="226">
        <f t="shared" si="444"/>
        <v>0</v>
      </c>
      <c r="BL1082" s="226">
        <f t="shared" si="444"/>
        <v>1</v>
      </c>
      <c r="BM1082" s="226">
        <f t="shared" si="444"/>
        <v>2</v>
      </c>
      <c r="BN1082" s="226">
        <f t="shared" si="444"/>
        <v>2</v>
      </c>
      <c r="BO1082" s="227">
        <f t="shared" si="444"/>
        <v>5</v>
      </c>
      <c r="BP1082" s="227">
        <f t="shared" si="444"/>
        <v>6</v>
      </c>
      <c r="BQ1082" s="227">
        <f t="shared" si="444"/>
        <v>6</v>
      </c>
      <c r="BR1082" s="227">
        <f t="shared" si="443"/>
        <v>5</v>
      </c>
      <c r="BS1082" s="226">
        <v>0</v>
      </c>
      <c r="BT1082" s="226">
        <v>1</v>
      </c>
      <c r="BU1082" s="226">
        <v>2</v>
      </c>
      <c r="BV1082" s="226">
        <v>2</v>
      </c>
      <c r="BW1082" s="227">
        <v>5</v>
      </c>
      <c r="BX1082" s="227">
        <v>6</v>
      </c>
      <c r="BY1082" s="227">
        <v>6</v>
      </c>
      <c r="BZ1082" s="227">
        <v>5</v>
      </c>
      <c r="CA1082" s="226">
        <v>0</v>
      </c>
      <c r="CB1082" s="226">
        <f>IFERROR(VLOOKUP($G1082,[12]ITEM!$B$2:$AC$939,26,0),0)</f>
        <v>0</v>
      </c>
      <c r="CC1082" s="226">
        <f>IFERROR(VLOOKUP($G1082,[12]ITEM!$B$2:$AC$939,27,0),0)</f>
        <v>0</v>
      </c>
      <c r="CD1082" s="226">
        <f>IFERROR(VLOOKUP($G1082,[12]ITEM!$B$2:$AC$939,28,0),0)</f>
        <v>0</v>
      </c>
      <c r="CE1082" s="227">
        <v>0</v>
      </c>
      <c r="CF1082" s="227">
        <v>0</v>
      </c>
      <c r="CG1082" s="227">
        <v>0</v>
      </c>
      <c r="CH1082" s="227">
        <v>0</v>
      </c>
      <c r="CI1082" s="375"/>
      <c r="CJ1082" s="226">
        <f t="shared" si="441"/>
        <v>2</v>
      </c>
      <c r="CK1082" s="226">
        <f t="shared" si="441"/>
        <v>5</v>
      </c>
      <c r="CL1082" s="226">
        <f t="shared" si="441"/>
        <v>5</v>
      </c>
      <c r="CM1082" s="226">
        <f t="shared" si="440"/>
        <v>5</v>
      </c>
      <c r="CN1082" s="227">
        <f t="shared" si="440"/>
        <v>41</v>
      </c>
      <c r="CO1082" s="227">
        <f t="shared" si="440"/>
        <v>43.083210872785806</v>
      </c>
      <c r="CP1082" s="227">
        <f t="shared" si="440"/>
        <v>44.873331589078205</v>
      </c>
      <c r="CQ1082" s="227">
        <f t="shared" si="440"/>
        <v>46.322961599840177</v>
      </c>
      <c r="CR1082" s="226">
        <v>1</v>
      </c>
      <c r="CS1082" s="226">
        <v>3</v>
      </c>
      <c r="CT1082" s="226">
        <v>3</v>
      </c>
      <c r="CU1082" s="226">
        <v>3</v>
      </c>
      <c r="CV1082" s="227">
        <f t="shared" si="422"/>
        <v>39</v>
      </c>
      <c r="CW1082" s="227">
        <f>CV1082*(1+('[13]GROWTH (YoY)'!AR1082/100))</f>
        <v>41.083210872785806</v>
      </c>
      <c r="CX1082" s="227">
        <f>CW1082*(1+('[13]GROWTH (YoY)'!AS1082/100))</f>
        <v>42.873331589078205</v>
      </c>
      <c r="CY1082" s="227">
        <f>CX1082*(1+('[13]GROWTH (YoY)'!AT1082/100))</f>
        <v>44.322961599840177</v>
      </c>
      <c r="CZ1082" s="226">
        <v>0</v>
      </c>
      <c r="DA1082" s="226">
        <v>0</v>
      </c>
      <c r="DB1082" s="226">
        <v>0</v>
      </c>
      <c r="DC1082" s="226">
        <v>0</v>
      </c>
      <c r="DD1082" s="227">
        <v>0</v>
      </c>
      <c r="DE1082" s="227">
        <v>0</v>
      </c>
      <c r="DF1082" s="227">
        <v>0</v>
      </c>
      <c r="DG1082" s="227">
        <v>0</v>
      </c>
      <c r="DH1082" s="226">
        <v>1</v>
      </c>
      <c r="DI1082" s="226">
        <v>2</v>
      </c>
      <c r="DJ1082" s="226">
        <v>2</v>
      </c>
      <c r="DK1082" s="226">
        <v>2</v>
      </c>
      <c r="DL1082" s="227">
        <v>2</v>
      </c>
      <c r="DM1082" s="227">
        <v>2</v>
      </c>
      <c r="DN1082" s="227">
        <v>2</v>
      </c>
      <c r="DO1082" s="227">
        <v>2</v>
      </c>
      <c r="DP1082" s="376">
        <f t="shared" si="442"/>
        <v>0</v>
      </c>
      <c r="DQ1082" s="226">
        <f t="shared" si="442"/>
        <v>1</v>
      </c>
      <c r="DR1082" s="226">
        <f t="shared" si="442"/>
        <v>1</v>
      </c>
      <c r="DS1082" s="226">
        <f t="shared" si="432"/>
        <v>1</v>
      </c>
      <c r="DT1082" s="227">
        <f t="shared" si="432"/>
        <v>0</v>
      </c>
      <c r="DU1082" s="227">
        <f t="shared" si="432"/>
        <v>-8.3210872785805634E-2</v>
      </c>
      <c r="DV1082" s="227">
        <f t="shared" si="432"/>
        <v>1.1266684109217948</v>
      </c>
      <c r="DW1082" s="227">
        <f t="shared" si="432"/>
        <v>2.6770384001598231</v>
      </c>
      <c r="DX1082" s="377">
        <f t="shared" si="445"/>
        <v>0.375</v>
      </c>
      <c r="DY1082" s="377">
        <f t="shared" si="445"/>
        <v>0.6428571428571429</v>
      </c>
      <c r="DZ1082" s="377">
        <f t="shared" si="445"/>
        <v>0.6428571428571429</v>
      </c>
      <c r="EA1082" s="377">
        <f t="shared" si="445"/>
        <v>0.63636363636363635</v>
      </c>
      <c r="EB1082" s="378">
        <f t="shared" si="445"/>
        <v>0.29487179487179488</v>
      </c>
      <c r="EC1082" s="378">
        <f t="shared" si="420"/>
        <v>0.3048780487804878</v>
      </c>
      <c r="ED1082" s="378">
        <f t="shared" si="420"/>
        <v>0.30232558139534882</v>
      </c>
      <c r="EE1082" s="378">
        <f t="shared" si="420"/>
        <v>0.30337078651685395</v>
      </c>
      <c r="EG1082" s="226">
        <v>7</v>
      </c>
      <c r="EH1082" s="226">
        <v>3</v>
      </c>
      <c r="EI1082" s="226">
        <v>4</v>
      </c>
      <c r="EJ1082" s="226">
        <v>2</v>
      </c>
      <c r="EK1082" s="226">
        <v>8</v>
      </c>
      <c r="EL1082" s="226">
        <v>100</v>
      </c>
      <c r="EM1082" s="226">
        <v>98</v>
      </c>
      <c r="EN1082" s="379">
        <f t="shared" si="426"/>
        <v>0.42857142857142855</v>
      </c>
      <c r="EO1082" s="226">
        <f t="shared" si="427"/>
        <v>50</v>
      </c>
      <c r="EP1082" s="379">
        <f t="shared" si="428"/>
        <v>1.1428571428571428</v>
      </c>
      <c r="EQ1082" s="226">
        <f t="shared" si="429"/>
        <v>80000</v>
      </c>
      <c r="ER1082" s="226">
        <f t="shared" si="430"/>
        <v>1700.6802721088436</v>
      </c>
      <c r="ES1082" s="292"/>
      <c r="ET1082" s="227">
        <v>42</v>
      </c>
      <c r="EU1082" s="227">
        <v>27</v>
      </c>
      <c r="EV1082" s="227">
        <v>15</v>
      </c>
      <c r="EW1082" s="227">
        <v>8</v>
      </c>
      <c r="EX1082" s="227">
        <v>3</v>
      </c>
      <c r="EY1082" s="227">
        <v>231</v>
      </c>
      <c r="EZ1082" s="227">
        <v>229</v>
      </c>
      <c r="FA1082" s="380">
        <f t="shared" si="434"/>
        <v>0.6428571428571429</v>
      </c>
      <c r="FB1082" s="228">
        <f t="shared" si="435"/>
        <v>53.333333333333336</v>
      </c>
      <c r="FC1082" s="380">
        <f t="shared" si="436"/>
        <v>7.1428571428571425E-2</v>
      </c>
      <c r="FD1082" s="227">
        <f t="shared" si="437"/>
        <v>12987.012987012988</v>
      </c>
      <c r="FE1082" s="227">
        <f t="shared" si="438"/>
        <v>2911.2081513828239</v>
      </c>
      <c r="FF1082" s="227">
        <v>15</v>
      </c>
      <c r="FG1082" s="228">
        <f t="shared" si="423"/>
        <v>53.333333333333336</v>
      </c>
      <c r="FH1082" s="227">
        <v>8</v>
      </c>
      <c r="FI1082" s="227">
        <v>15</v>
      </c>
      <c r="FJ1082" s="227">
        <v>0</v>
      </c>
      <c r="FK1082" s="227">
        <f t="shared" si="424"/>
        <v>7</v>
      </c>
      <c r="FL1082" s="227">
        <v>2</v>
      </c>
      <c r="FM1082" s="227">
        <f t="shared" si="425"/>
        <v>5</v>
      </c>
      <c r="FZ1082" s="229"/>
      <c r="GA1082" s="229"/>
      <c r="GB1082" s="229"/>
      <c r="GC1082" s="229"/>
      <c r="GD1082" s="229"/>
    </row>
    <row r="1083" spans="1:186" s="368" customFormat="1">
      <c r="A1083" s="287" t="s">
        <v>2540</v>
      </c>
      <c r="B1083" s="369" t="s">
        <v>2541</v>
      </c>
      <c r="C1083" s="287" t="s">
        <v>2579</v>
      </c>
      <c r="D1083" s="287" t="s">
        <v>3125</v>
      </c>
      <c r="E1083" s="369" t="s">
        <v>2580</v>
      </c>
      <c r="F1083" s="287">
        <v>1080</v>
      </c>
      <c r="G1083" s="392" t="s">
        <v>2607</v>
      </c>
      <c r="H1083" s="392" t="s">
        <v>2608</v>
      </c>
      <c r="I1083" s="287" t="s">
        <v>2546</v>
      </c>
      <c r="J1083" s="369" t="s">
        <v>2547</v>
      </c>
      <c r="K1083" s="287" t="s">
        <v>1226</v>
      </c>
      <c r="L1083" s="369" t="s">
        <v>2440</v>
      </c>
      <c r="M1083" s="369" t="s">
        <v>3124</v>
      </c>
      <c r="N1083" s="372">
        <v>1</v>
      </c>
      <c r="O1083" s="373">
        <v>167</v>
      </c>
      <c r="P1083" s="373">
        <v>95</v>
      </c>
      <c r="Q1083" s="373">
        <v>95</v>
      </c>
      <c r="R1083" s="373">
        <v>99</v>
      </c>
      <c r="S1083" s="374">
        <v>96</v>
      </c>
      <c r="T1083" s="374">
        <v>102</v>
      </c>
      <c r="U1083" s="374">
        <v>106</v>
      </c>
      <c r="V1083" s="374">
        <v>116</v>
      </c>
      <c r="W1083" s="373">
        <v>84</v>
      </c>
      <c r="X1083" s="373">
        <v>42</v>
      </c>
      <c r="Y1083" s="373">
        <v>42</v>
      </c>
      <c r="Z1083" s="373">
        <v>44</v>
      </c>
      <c r="AA1083" s="374">
        <v>54</v>
      </c>
      <c r="AB1083" s="374">
        <v>57</v>
      </c>
      <c r="AC1083" s="374">
        <v>57</v>
      </c>
      <c r="AD1083" s="374">
        <v>29</v>
      </c>
      <c r="AE1083" s="373">
        <v>1</v>
      </c>
      <c r="AF1083" s="373">
        <v>2</v>
      </c>
      <c r="AG1083" s="373">
        <v>2</v>
      </c>
      <c r="AH1083" s="373">
        <v>2</v>
      </c>
      <c r="AI1083" s="374">
        <v>1</v>
      </c>
      <c r="AJ1083" s="374">
        <v>1</v>
      </c>
      <c r="AK1083" s="374">
        <v>1</v>
      </c>
      <c r="AL1083" s="374">
        <v>1</v>
      </c>
      <c r="AM1083" s="226">
        <v>83</v>
      </c>
      <c r="AN1083" s="226">
        <v>53</v>
      </c>
      <c r="AO1083" s="226">
        <v>53</v>
      </c>
      <c r="AP1083" s="226">
        <v>55</v>
      </c>
      <c r="AQ1083" s="227">
        <v>42</v>
      </c>
      <c r="AR1083" s="227">
        <v>44</v>
      </c>
      <c r="AS1083" s="227">
        <v>48</v>
      </c>
      <c r="AT1083" s="227">
        <v>87</v>
      </c>
      <c r="AU1083" s="226">
        <v>34</v>
      </c>
      <c r="AV1083" s="226">
        <v>27</v>
      </c>
      <c r="AW1083" s="226">
        <v>29</v>
      </c>
      <c r="AX1083" s="226">
        <v>28</v>
      </c>
      <c r="AY1083" s="227">
        <v>27</v>
      </c>
      <c r="AZ1083" s="227">
        <v>29</v>
      </c>
      <c r="BA1083" s="227">
        <v>28</v>
      </c>
      <c r="BB1083" s="227">
        <v>50</v>
      </c>
      <c r="BC1083" s="226">
        <f t="shared" si="433"/>
        <v>49</v>
      </c>
      <c r="BD1083" s="226">
        <f t="shared" si="433"/>
        <v>25</v>
      </c>
      <c r="BE1083" s="226">
        <f t="shared" si="433"/>
        <v>22</v>
      </c>
      <c r="BF1083" s="226">
        <f t="shared" si="431"/>
        <v>25</v>
      </c>
      <c r="BG1083" s="218">
        <f t="shared" si="431"/>
        <v>13</v>
      </c>
      <c r="BH1083" s="218">
        <f t="shared" si="431"/>
        <v>12</v>
      </c>
      <c r="BI1083" s="218">
        <f t="shared" si="431"/>
        <v>17</v>
      </c>
      <c r="BJ1083" s="218">
        <f t="shared" si="431"/>
        <v>35</v>
      </c>
      <c r="BK1083" s="226">
        <f t="shared" si="444"/>
        <v>0</v>
      </c>
      <c r="BL1083" s="226">
        <f t="shared" si="444"/>
        <v>1</v>
      </c>
      <c r="BM1083" s="226">
        <f t="shared" si="444"/>
        <v>2</v>
      </c>
      <c r="BN1083" s="226">
        <f t="shared" si="444"/>
        <v>2</v>
      </c>
      <c r="BO1083" s="227">
        <f t="shared" si="444"/>
        <v>2</v>
      </c>
      <c r="BP1083" s="227">
        <f t="shared" si="444"/>
        <v>3</v>
      </c>
      <c r="BQ1083" s="227">
        <f t="shared" si="444"/>
        <v>3</v>
      </c>
      <c r="BR1083" s="227">
        <f t="shared" si="443"/>
        <v>2</v>
      </c>
      <c r="BS1083" s="226">
        <v>0</v>
      </c>
      <c r="BT1083" s="226">
        <v>1</v>
      </c>
      <c r="BU1083" s="226">
        <v>2</v>
      </c>
      <c r="BV1083" s="226">
        <v>2</v>
      </c>
      <c r="BW1083" s="227">
        <v>2</v>
      </c>
      <c r="BX1083" s="227">
        <v>3</v>
      </c>
      <c r="BY1083" s="227">
        <v>3</v>
      </c>
      <c r="BZ1083" s="227">
        <v>2</v>
      </c>
      <c r="CA1083" s="226">
        <v>0</v>
      </c>
      <c r="CB1083" s="226">
        <f>IFERROR(VLOOKUP($G1083,[12]ITEM!$B$2:$AC$939,26,0),0)</f>
        <v>0</v>
      </c>
      <c r="CC1083" s="226">
        <f>IFERROR(VLOOKUP($G1083,[12]ITEM!$B$2:$AC$939,27,0),0)</f>
        <v>0</v>
      </c>
      <c r="CD1083" s="226">
        <f>IFERROR(VLOOKUP($G1083,[12]ITEM!$B$2:$AC$939,28,0),0)</f>
        <v>0</v>
      </c>
      <c r="CE1083" s="227">
        <v>0</v>
      </c>
      <c r="CF1083" s="227">
        <v>0</v>
      </c>
      <c r="CG1083" s="227">
        <v>0</v>
      </c>
      <c r="CH1083" s="227">
        <v>0</v>
      </c>
      <c r="CI1083" s="375"/>
      <c r="CJ1083" s="226">
        <f t="shared" si="441"/>
        <v>49</v>
      </c>
      <c r="CK1083" s="226">
        <f t="shared" si="441"/>
        <v>71</v>
      </c>
      <c r="CL1083" s="226">
        <f t="shared" si="441"/>
        <v>75</v>
      </c>
      <c r="CM1083" s="226">
        <f t="shared" si="440"/>
        <v>78</v>
      </c>
      <c r="CN1083" s="227">
        <f t="shared" si="440"/>
        <v>13</v>
      </c>
      <c r="CO1083" s="227">
        <f t="shared" si="440"/>
        <v>19.738013910580698</v>
      </c>
      <c r="CP1083" s="227">
        <f t="shared" si="440"/>
        <v>25.528785086739461</v>
      </c>
      <c r="CQ1083" s="227">
        <f t="shared" si="440"/>
        <v>-4.9276103077416877</v>
      </c>
      <c r="CR1083" s="226">
        <v>0</v>
      </c>
      <c r="CS1083" s="226">
        <v>0</v>
      </c>
      <c r="CT1083" s="226">
        <v>0</v>
      </c>
      <c r="CU1083" s="226">
        <v>0</v>
      </c>
      <c r="CV1083" s="227">
        <f t="shared" si="422"/>
        <v>-45</v>
      </c>
      <c r="CW1083" s="227">
        <f>CV1083*(1+('[13]GROWTH (YoY)'!AR1083/100))</f>
        <v>-47.261986089419302</v>
      </c>
      <c r="CX1083" s="227">
        <f>CW1083*(1+('[13]GROWTH (YoY)'!AS1083/100))</f>
        <v>-51.471214913260539</v>
      </c>
      <c r="CY1083" s="227">
        <f>CX1083*(1+('[13]GROWTH (YoY)'!AT1083/100))</f>
        <v>-91.927610307741688</v>
      </c>
      <c r="CZ1083" s="226">
        <v>16</v>
      </c>
      <c r="DA1083" s="226">
        <v>20</v>
      </c>
      <c r="DB1083" s="226">
        <v>21</v>
      </c>
      <c r="DC1083" s="226">
        <v>22</v>
      </c>
      <c r="DD1083" s="227">
        <v>5</v>
      </c>
      <c r="DE1083" s="227">
        <v>6</v>
      </c>
      <c r="DF1083" s="227">
        <v>6</v>
      </c>
      <c r="DG1083" s="227">
        <v>6</v>
      </c>
      <c r="DH1083" s="226">
        <v>33</v>
      </c>
      <c r="DI1083" s="226">
        <v>51</v>
      </c>
      <c r="DJ1083" s="226">
        <v>54</v>
      </c>
      <c r="DK1083" s="226">
        <v>56</v>
      </c>
      <c r="DL1083" s="227">
        <v>53</v>
      </c>
      <c r="DM1083" s="227">
        <v>61</v>
      </c>
      <c r="DN1083" s="227">
        <v>71</v>
      </c>
      <c r="DO1083" s="227">
        <v>81</v>
      </c>
      <c r="DP1083" s="376">
        <f t="shared" si="442"/>
        <v>0</v>
      </c>
      <c r="DQ1083" s="226">
        <f t="shared" si="442"/>
        <v>-46</v>
      </c>
      <c r="DR1083" s="226">
        <f t="shared" si="442"/>
        <v>-53</v>
      </c>
      <c r="DS1083" s="226">
        <f t="shared" si="432"/>
        <v>-53</v>
      </c>
      <c r="DT1083" s="227">
        <f t="shared" ref="DS1083:DW1134" si="446">BG1083-CN1083</f>
        <v>0</v>
      </c>
      <c r="DU1083" s="227">
        <f t="shared" si="446"/>
        <v>-7.7380139105806975</v>
      </c>
      <c r="DV1083" s="227">
        <f t="shared" si="446"/>
        <v>-8.528785086739461</v>
      </c>
      <c r="DW1083" s="227">
        <f t="shared" si="446"/>
        <v>39.927610307741688</v>
      </c>
      <c r="DX1083" s="377">
        <f t="shared" si="445"/>
        <v>0.50299401197604787</v>
      </c>
      <c r="DY1083" s="377">
        <f t="shared" si="445"/>
        <v>0.44210526315789472</v>
      </c>
      <c r="DZ1083" s="377">
        <f t="shared" si="445"/>
        <v>0.44210526315789472</v>
      </c>
      <c r="EA1083" s="377">
        <f t="shared" si="445"/>
        <v>0.44444444444444442</v>
      </c>
      <c r="EB1083" s="378">
        <f t="shared" si="445"/>
        <v>0.5625</v>
      </c>
      <c r="EC1083" s="378">
        <f t="shared" si="420"/>
        <v>0.55882352941176472</v>
      </c>
      <c r="ED1083" s="378">
        <f t="shared" si="420"/>
        <v>0.53773584905660377</v>
      </c>
      <c r="EE1083" s="378">
        <f t="shared" si="420"/>
        <v>0.25</v>
      </c>
      <c r="EG1083" s="226">
        <v>156</v>
      </c>
      <c r="EH1083" s="226">
        <v>79</v>
      </c>
      <c r="EI1083" s="226">
        <v>78</v>
      </c>
      <c r="EJ1083" s="226">
        <v>31</v>
      </c>
      <c r="EK1083" s="226">
        <v>114</v>
      </c>
      <c r="EL1083" s="226">
        <v>2721</v>
      </c>
      <c r="EM1083" s="226">
        <v>1849</v>
      </c>
      <c r="EN1083" s="379">
        <f t="shared" si="426"/>
        <v>0.50641025641025639</v>
      </c>
      <c r="EO1083" s="226">
        <f t="shared" si="427"/>
        <v>39.743589743589745</v>
      </c>
      <c r="EP1083" s="379">
        <f t="shared" si="428"/>
        <v>0.73076923076923073</v>
      </c>
      <c r="EQ1083" s="226">
        <f t="shared" si="429"/>
        <v>41896.361631753032</v>
      </c>
      <c r="ER1083" s="226">
        <f t="shared" si="430"/>
        <v>1397.1516134847664</v>
      </c>
      <c r="ES1083" s="292"/>
      <c r="ET1083" s="227">
        <v>94</v>
      </c>
      <c r="EU1083" s="227">
        <v>42</v>
      </c>
      <c r="EV1083" s="227">
        <v>53</v>
      </c>
      <c r="EW1083" s="227">
        <v>27</v>
      </c>
      <c r="EX1083" s="227">
        <v>67</v>
      </c>
      <c r="EY1083" s="227">
        <v>1074</v>
      </c>
      <c r="EZ1083" s="227">
        <v>984</v>
      </c>
      <c r="FA1083" s="380">
        <f t="shared" si="434"/>
        <v>0.44680851063829785</v>
      </c>
      <c r="FB1083" s="228">
        <f t="shared" si="435"/>
        <v>50.943396226415096</v>
      </c>
      <c r="FC1083" s="380">
        <f t="shared" si="436"/>
        <v>0.71276595744680848</v>
      </c>
      <c r="FD1083" s="227">
        <f t="shared" si="437"/>
        <v>62383.612662942272</v>
      </c>
      <c r="FE1083" s="227">
        <f t="shared" si="438"/>
        <v>2286.5853658536585</v>
      </c>
      <c r="FF1083" s="227">
        <v>57</v>
      </c>
      <c r="FG1083" s="228">
        <f t="shared" si="423"/>
        <v>50.877192982456144</v>
      </c>
      <c r="FH1083" s="227">
        <v>29</v>
      </c>
      <c r="FI1083" s="227">
        <v>57</v>
      </c>
      <c r="FJ1083" s="227">
        <v>0</v>
      </c>
      <c r="FK1083" s="227">
        <f t="shared" si="424"/>
        <v>28</v>
      </c>
      <c r="FL1083" s="227">
        <v>4</v>
      </c>
      <c r="FM1083" s="227">
        <f t="shared" si="425"/>
        <v>24</v>
      </c>
      <c r="FZ1083" s="229"/>
      <c r="GA1083" s="229"/>
      <c r="GB1083" s="229"/>
      <c r="GC1083" s="229"/>
      <c r="GD1083" s="229"/>
    </row>
    <row r="1084" spans="1:186" s="368" customFormat="1">
      <c r="A1084" s="287" t="s">
        <v>2540</v>
      </c>
      <c r="B1084" s="369" t="s">
        <v>2541</v>
      </c>
      <c r="C1084" s="287" t="s">
        <v>2579</v>
      </c>
      <c r="D1084" s="287" t="s">
        <v>3125</v>
      </c>
      <c r="E1084" s="369" t="s">
        <v>2580</v>
      </c>
      <c r="F1084" s="287">
        <v>1081</v>
      </c>
      <c r="G1084" s="392" t="s">
        <v>2609</v>
      </c>
      <c r="H1084" s="392" t="s">
        <v>2610</v>
      </c>
      <c r="I1084" s="287" t="s">
        <v>2546</v>
      </c>
      <c r="J1084" s="369" t="s">
        <v>2547</v>
      </c>
      <c r="K1084" s="287" t="s">
        <v>1226</v>
      </c>
      <c r="L1084" s="369" t="s">
        <v>2440</v>
      </c>
      <c r="M1084" s="369" t="s">
        <v>3124</v>
      </c>
      <c r="N1084" s="372">
        <v>1</v>
      </c>
      <c r="O1084" s="373">
        <v>365</v>
      </c>
      <c r="P1084" s="373">
        <v>1041</v>
      </c>
      <c r="Q1084" s="373">
        <v>1211</v>
      </c>
      <c r="R1084" s="373">
        <v>1290</v>
      </c>
      <c r="S1084" s="374">
        <v>1101</v>
      </c>
      <c r="T1084" s="374">
        <v>1222</v>
      </c>
      <c r="U1084" s="374">
        <v>1246</v>
      </c>
      <c r="V1084" s="374">
        <v>1411</v>
      </c>
      <c r="W1084" s="373">
        <v>127</v>
      </c>
      <c r="X1084" s="373">
        <v>474</v>
      </c>
      <c r="Y1084" s="373">
        <v>552</v>
      </c>
      <c r="Z1084" s="373">
        <v>593</v>
      </c>
      <c r="AA1084" s="374">
        <v>519</v>
      </c>
      <c r="AB1084" s="374">
        <v>537</v>
      </c>
      <c r="AC1084" s="374">
        <v>495</v>
      </c>
      <c r="AD1084" s="374">
        <v>681</v>
      </c>
      <c r="AE1084" s="373">
        <v>4</v>
      </c>
      <c r="AF1084" s="373">
        <v>8</v>
      </c>
      <c r="AG1084" s="373">
        <v>7</v>
      </c>
      <c r="AH1084" s="373">
        <v>7</v>
      </c>
      <c r="AI1084" s="374">
        <v>10</v>
      </c>
      <c r="AJ1084" s="374">
        <v>10</v>
      </c>
      <c r="AK1084" s="374">
        <v>11</v>
      </c>
      <c r="AL1084" s="374">
        <v>8</v>
      </c>
      <c r="AM1084" s="226">
        <v>238</v>
      </c>
      <c r="AN1084" s="226">
        <v>566</v>
      </c>
      <c r="AO1084" s="226">
        <v>659</v>
      </c>
      <c r="AP1084" s="226">
        <v>696</v>
      </c>
      <c r="AQ1084" s="227">
        <v>582</v>
      </c>
      <c r="AR1084" s="227">
        <v>685</v>
      </c>
      <c r="AS1084" s="227">
        <v>751</v>
      </c>
      <c r="AT1084" s="227">
        <v>730</v>
      </c>
      <c r="AU1084" s="226">
        <v>112</v>
      </c>
      <c r="AV1084" s="226">
        <v>236</v>
      </c>
      <c r="AW1084" s="226">
        <v>241</v>
      </c>
      <c r="AX1084" s="226">
        <v>246</v>
      </c>
      <c r="AY1084" s="227">
        <v>256</v>
      </c>
      <c r="AZ1084" s="227">
        <v>261</v>
      </c>
      <c r="BA1084" s="227">
        <v>264</v>
      </c>
      <c r="BB1084" s="227">
        <v>256</v>
      </c>
      <c r="BC1084" s="226">
        <f t="shared" si="433"/>
        <v>125</v>
      </c>
      <c r="BD1084" s="226">
        <f t="shared" si="433"/>
        <v>324</v>
      </c>
      <c r="BE1084" s="226">
        <f t="shared" si="433"/>
        <v>408</v>
      </c>
      <c r="BF1084" s="226">
        <f t="shared" si="431"/>
        <v>437</v>
      </c>
      <c r="BG1084" s="218">
        <f t="shared" si="431"/>
        <v>35</v>
      </c>
      <c r="BH1084" s="218">
        <f t="shared" si="431"/>
        <v>141</v>
      </c>
      <c r="BI1084" s="218">
        <f t="shared" si="431"/>
        <v>216</v>
      </c>
      <c r="BJ1084" s="218">
        <f t="shared" si="431"/>
        <v>168</v>
      </c>
      <c r="BK1084" s="226">
        <f t="shared" si="444"/>
        <v>1</v>
      </c>
      <c r="BL1084" s="226">
        <f t="shared" si="444"/>
        <v>6</v>
      </c>
      <c r="BM1084" s="226">
        <f t="shared" si="444"/>
        <v>10</v>
      </c>
      <c r="BN1084" s="226">
        <f t="shared" si="444"/>
        <v>13</v>
      </c>
      <c r="BO1084" s="227">
        <f t="shared" si="444"/>
        <v>291</v>
      </c>
      <c r="BP1084" s="227">
        <f t="shared" si="444"/>
        <v>283</v>
      </c>
      <c r="BQ1084" s="227">
        <f t="shared" si="444"/>
        <v>271</v>
      </c>
      <c r="BR1084" s="227">
        <f t="shared" si="443"/>
        <v>306</v>
      </c>
      <c r="BS1084" s="226">
        <v>1</v>
      </c>
      <c r="BT1084" s="226">
        <v>6</v>
      </c>
      <c r="BU1084" s="226">
        <v>10</v>
      </c>
      <c r="BV1084" s="226">
        <v>13</v>
      </c>
      <c r="BW1084" s="227">
        <v>291</v>
      </c>
      <c r="BX1084" s="227">
        <v>283</v>
      </c>
      <c r="BY1084" s="227">
        <v>271</v>
      </c>
      <c r="BZ1084" s="227">
        <v>306</v>
      </c>
      <c r="CA1084" s="226">
        <v>0</v>
      </c>
      <c r="CB1084" s="226">
        <f>IFERROR(VLOOKUP($G1084,[12]ITEM!$B$2:$AC$939,26,0),0)</f>
        <v>0</v>
      </c>
      <c r="CC1084" s="226">
        <f>IFERROR(VLOOKUP($G1084,[12]ITEM!$B$2:$AC$939,27,0),0)</f>
        <v>0</v>
      </c>
      <c r="CD1084" s="226">
        <f>IFERROR(VLOOKUP($G1084,[12]ITEM!$B$2:$AC$939,28,0),0)</f>
        <v>0</v>
      </c>
      <c r="CE1084" s="227">
        <v>0</v>
      </c>
      <c r="CF1084" s="227">
        <v>0</v>
      </c>
      <c r="CG1084" s="227">
        <v>0</v>
      </c>
      <c r="CH1084" s="227">
        <v>0</v>
      </c>
      <c r="CI1084" s="375"/>
      <c r="CJ1084" s="226">
        <f t="shared" si="441"/>
        <v>126</v>
      </c>
      <c r="CK1084" s="226">
        <f t="shared" si="441"/>
        <v>272</v>
      </c>
      <c r="CL1084" s="226">
        <f t="shared" si="441"/>
        <v>309</v>
      </c>
      <c r="CM1084" s="226">
        <f t="shared" si="440"/>
        <v>326</v>
      </c>
      <c r="CN1084" s="227">
        <f t="shared" si="440"/>
        <v>35</v>
      </c>
      <c r="CO1084" s="227">
        <f t="shared" si="440"/>
        <v>38.435162374826973</v>
      </c>
      <c r="CP1084" s="227">
        <f t="shared" si="440"/>
        <v>48.291456298714266</v>
      </c>
      <c r="CQ1084" s="227">
        <f t="shared" si="440"/>
        <v>62.588036564352407</v>
      </c>
      <c r="CR1084" s="226">
        <v>86</v>
      </c>
      <c r="CS1084" s="226">
        <v>204</v>
      </c>
      <c r="CT1084" s="226">
        <v>238</v>
      </c>
      <c r="CU1084" s="226">
        <v>251</v>
      </c>
      <c r="CV1084" s="227">
        <f t="shared" si="422"/>
        <v>-37</v>
      </c>
      <c r="CW1084" s="227">
        <f>CV1084*(1+('[13]GROWTH (YoY)'!AR1084/100))</f>
        <v>-43.564837625173027</v>
      </c>
      <c r="CX1084" s="227">
        <f>CW1084*(1+('[13]GROWTH (YoY)'!AS1084/100))</f>
        <v>-47.708543701285734</v>
      </c>
      <c r="CY1084" s="227">
        <f>CX1084*(1+('[13]GROWTH (YoY)'!AT1084/100))</f>
        <v>-46.411963435647593</v>
      </c>
      <c r="CZ1084" s="226">
        <v>0</v>
      </c>
      <c r="DA1084" s="226">
        <v>0</v>
      </c>
      <c r="DB1084" s="226">
        <v>0</v>
      </c>
      <c r="DC1084" s="226">
        <v>0</v>
      </c>
      <c r="DD1084" s="227">
        <v>1</v>
      </c>
      <c r="DE1084" s="227">
        <v>1</v>
      </c>
      <c r="DF1084" s="227">
        <v>1</v>
      </c>
      <c r="DG1084" s="227">
        <v>1</v>
      </c>
      <c r="DH1084" s="226">
        <v>40</v>
      </c>
      <c r="DI1084" s="226">
        <v>68</v>
      </c>
      <c r="DJ1084" s="226">
        <v>71</v>
      </c>
      <c r="DK1084" s="226">
        <v>75</v>
      </c>
      <c r="DL1084" s="227">
        <v>71</v>
      </c>
      <c r="DM1084" s="227">
        <v>81</v>
      </c>
      <c r="DN1084" s="227">
        <v>95</v>
      </c>
      <c r="DO1084" s="227">
        <v>108</v>
      </c>
      <c r="DP1084" s="376">
        <f t="shared" si="442"/>
        <v>-1</v>
      </c>
      <c r="DQ1084" s="226">
        <f t="shared" si="442"/>
        <v>52</v>
      </c>
      <c r="DR1084" s="226">
        <f t="shared" si="442"/>
        <v>99</v>
      </c>
      <c r="DS1084" s="226">
        <f t="shared" si="446"/>
        <v>111</v>
      </c>
      <c r="DT1084" s="227">
        <f t="shared" si="446"/>
        <v>0</v>
      </c>
      <c r="DU1084" s="227">
        <f t="shared" si="446"/>
        <v>102.56483762517303</v>
      </c>
      <c r="DV1084" s="227">
        <f t="shared" si="446"/>
        <v>167.70854370128575</v>
      </c>
      <c r="DW1084" s="227">
        <f t="shared" si="446"/>
        <v>105.41196343564759</v>
      </c>
      <c r="DX1084" s="377">
        <f t="shared" si="445"/>
        <v>0.34794520547945207</v>
      </c>
      <c r="DY1084" s="377">
        <f t="shared" si="445"/>
        <v>0.45533141210374639</v>
      </c>
      <c r="DZ1084" s="377">
        <f t="shared" si="445"/>
        <v>0.45582163501238648</v>
      </c>
      <c r="EA1084" s="377">
        <f t="shared" si="445"/>
        <v>0.45968992248062013</v>
      </c>
      <c r="EB1084" s="378">
        <f t="shared" si="445"/>
        <v>0.47138964577656678</v>
      </c>
      <c r="EC1084" s="378">
        <f t="shared" si="420"/>
        <v>0.43944353518821605</v>
      </c>
      <c r="ED1084" s="378">
        <f t="shared" si="420"/>
        <v>0.3972712680577849</v>
      </c>
      <c r="EE1084" s="378">
        <f t="shared" si="420"/>
        <v>0.48263642806520196</v>
      </c>
      <c r="EG1084" s="226">
        <v>344</v>
      </c>
      <c r="EH1084" s="226">
        <v>120</v>
      </c>
      <c r="EI1084" s="226">
        <v>224</v>
      </c>
      <c r="EJ1084" s="226">
        <v>47</v>
      </c>
      <c r="EK1084" s="226">
        <v>497</v>
      </c>
      <c r="EL1084" s="226">
        <v>1754</v>
      </c>
      <c r="EM1084" s="226">
        <v>1753</v>
      </c>
      <c r="EN1084" s="379">
        <f t="shared" si="426"/>
        <v>0.34883720930232559</v>
      </c>
      <c r="EO1084" s="226">
        <f t="shared" si="427"/>
        <v>20.982142857142858</v>
      </c>
      <c r="EP1084" s="379">
        <f t="shared" si="428"/>
        <v>1.444767441860465</v>
      </c>
      <c r="EQ1084" s="226">
        <f t="shared" si="429"/>
        <v>283352.33751425316</v>
      </c>
      <c r="ER1084" s="226">
        <f t="shared" si="430"/>
        <v>2234.2650694048298</v>
      </c>
      <c r="ES1084" s="292"/>
      <c r="ET1084" s="227">
        <v>1080</v>
      </c>
      <c r="EU1084" s="227">
        <v>514</v>
      </c>
      <c r="EV1084" s="227">
        <v>566</v>
      </c>
      <c r="EW1084" s="227">
        <v>236</v>
      </c>
      <c r="EX1084" s="227">
        <v>1043</v>
      </c>
      <c r="EY1084" s="227">
        <v>6927</v>
      </c>
      <c r="EZ1084" s="227">
        <v>6911</v>
      </c>
      <c r="FA1084" s="380">
        <f t="shared" si="434"/>
        <v>0.47592592592592592</v>
      </c>
      <c r="FB1084" s="228">
        <f t="shared" si="435"/>
        <v>41.696113074204952</v>
      </c>
      <c r="FC1084" s="380">
        <f t="shared" si="436"/>
        <v>0.96574074074074079</v>
      </c>
      <c r="FD1084" s="227">
        <f t="shared" si="437"/>
        <v>150570.23242384871</v>
      </c>
      <c r="FE1084" s="227">
        <f t="shared" si="438"/>
        <v>2845.7049148700139</v>
      </c>
      <c r="FF1084" s="227">
        <v>566</v>
      </c>
      <c r="FG1084" s="228">
        <f t="shared" si="423"/>
        <v>41.696113074204952</v>
      </c>
      <c r="FH1084" s="227">
        <v>236</v>
      </c>
      <c r="FI1084" s="227">
        <v>566</v>
      </c>
      <c r="FJ1084" s="227">
        <v>8</v>
      </c>
      <c r="FK1084" s="227">
        <f t="shared" si="424"/>
        <v>322</v>
      </c>
      <c r="FL1084" s="227">
        <v>41</v>
      </c>
      <c r="FM1084" s="227">
        <f t="shared" si="425"/>
        <v>281</v>
      </c>
      <c r="FZ1084" s="229"/>
      <c r="GA1084" s="229"/>
      <c r="GB1084" s="229"/>
      <c r="GC1084" s="229"/>
      <c r="GD1084" s="229"/>
    </row>
    <row r="1085" spans="1:186" s="368" customFormat="1">
      <c r="A1085" s="287" t="s">
        <v>2540</v>
      </c>
      <c r="B1085" s="369" t="s">
        <v>2541</v>
      </c>
      <c r="C1085" s="287" t="s">
        <v>2579</v>
      </c>
      <c r="D1085" s="287" t="s">
        <v>3125</v>
      </c>
      <c r="E1085" s="369" t="s">
        <v>2580</v>
      </c>
      <c r="F1085" s="287">
        <v>1082</v>
      </c>
      <c r="G1085" s="392" t="s">
        <v>2611</v>
      </c>
      <c r="H1085" s="392" t="s">
        <v>2612</v>
      </c>
      <c r="I1085" s="287" t="s">
        <v>2546</v>
      </c>
      <c r="J1085" s="369" t="s">
        <v>2547</v>
      </c>
      <c r="K1085" s="287" t="s">
        <v>1226</v>
      </c>
      <c r="L1085" s="369" t="s">
        <v>2440</v>
      </c>
      <c r="M1085" s="369" t="s">
        <v>3124</v>
      </c>
      <c r="N1085" s="372">
        <v>1</v>
      </c>
      <c r="O1085" s="373">
        <v>2</v>
      </c>
      <c r="P1085" s="373">
        <v>15</v>
      </c>
      <c r="Q1085" s="373">
        <v>16</v>
      </c>
      <c r="R1085" s="373">
        <v>18</v>
      </c>
      <c r="S1085" s="374">
        <v>16</v>
      </c>
      <c r="T1085" s="374">
        <v>17</v>
      </c>
      <c r="U1085" s="374">
        <v>18</v>
      </c>
      <c r="V1085" s="374">
        <v>18</v>
      </c>
      <c r="W1085" s="373">
        <v>1</v>
      </c>
      <c r="X1085" s="373">
        <v>6</v>
      </c>
      <c r="Y1085" s="373">
        <v>6</v>
      </c>
      <c r="Z1085" s="373">
        <v>7</v>
      </c>
      <c r="AA1085" s="374">
        <v>6</v>
      </c>
      <c r="AB1085" s="374">
        <v>6</v>
      </c>
      <c r="AC1085" s="374">
        <v>7</v>
      </c>
      <c r="AD1085" s="374">
        <v>3</v>
      </c>
      <c r="AE1085" s="373">
        <v>0</v>
      </c>
      <c r="AF1085" s="373">
        <v>0</v>
      </c>
      <c r="AG1085" s="373">
        <v>0</v>
      </c>
      <c r="AH1085" s="373">
        <v>0</v>
      </c>
      <c r="AI1085" s="374">
        <v>0</v>
      </c>
      <c r="AJ1085" s="374">
        <v>0</v>
      </c>
      <c r="AK1085" s="374">
        <v>0</v>
      </c>
      <c r="AL1085" s="374">
        <v>0</v>
      </c>
      <c r="AM1085" s="226">
        <v>1</v>
      </c>
      <c r="AN1085" s="226">
        <v>9</v>
      </c>
      <c r="AO1085" s="226">
        <v>10</v>
      </c>
      <c r="AP1085" s="226">
        <v>11</v>
      </c>
      <c r="AQ1085" s="227">
        <v>10</v>
      </c>
      <c r="AR1085" s="227">
        <v>10</v>
      </c>
      <c r="AS1085" s="227">
        <v>11</v>
      </c>
      <c r="AT1085" s="227">
        <v>15</v>
      </c>
      <c r="AU1085" s="226">
        <v>0</v>
      </c>
      <c r="AV1085" s="226">
        <v>6</v>
      </c>
      <c r="AW1085" s="226">
        <v>8</v>
      </c>
      <c r="AX1085" s="226">
        <v>11</v>
      </c>
      <c r="AY1085" s="227">
        <v>6</v>
      </c>
      <c r="AZ1085" s="227">
        <v>8</v>
      </c>
      <c r="BA1085" s="227">
        <v>11</v>
      </c>
      <c r="BB1085" s="227">
        <v>13</v>
      </c>
      <c r="BC1085" s="226">
        <f t="shared" si="433"/>
        <v>1</v>
      </c>
      <c r="BD1085" s="226">
        <f t="shared" si="433"/>
        <v>3</v>
      </c>
      <c r="BE1085" s="226">
        <f t="shared" si="433"/>
        <v>1</v>
      </c>
      <c r="BF1085" s="226">
        <f t="shared" si="431"/>
        <v>0</v>
      </c>
      <c r="BG1085" s="218">
        <f t="shared" si="431"/>
        <v>3</v>
      </c>
      <c r="BH1085" s="218">
        <f t="shared" si="431"/>
        <v>1</v>
      </c>
      <c r="BI1085" s="218">
        <f t="shared" si="431"/>
        <v>-1</v>
      </c>
      <c r="BJ1085" s="218">
        <f t="shared" si="431"/>
        <v>1</v>
      </c>
      <c r="BK1085" s="226">
        <f t="shared" si="444"/>
        <v>0</v>
      </c>
      <c r="BL1085" s="226">
        <f t="shared" si="444"/>
        <v>0</v>
      </c>
      <c r="BM1085" s="226">
        <f t="shared" si="444"/>
        <v>1</v>
      </c>
      <c r="BN1085" s="226">
        <f t="shared" si="444"/>
        <v>0</v>
      </c>
      <c r="BO1085" s="227">
        <f t="shared" si="444"/>
        <v>1</v>
      </c>
      <c r="BP1085" s="227">
        <f t="shared" si="444"/>
        <v>1</v>
      </c>
      <c r="BQ1085" s="227">
        <f t="shared" si="444"/>
        <v>1</v>
      </c>
      <c r="BR1085" s="227">
        <f t="shared" si="443"/>
        <v>1</v>
      </c>
      <c r="BS1085" s="226">
        <v>0</v>
      </c>
      <c r="BT1085" s="226">
        <v>0</v>
      </c>
      <c r="BU1085" s="226">
        <v>1</v>
      </c>
      <c r="BV1085" s="226">
        <v>0</v>
      </c>
      <c r="BW1085" s="227">
        <v>1</v>
      </c>
      <c r="BX1085" s="227">
        <v>1</v>
      </c>
      <c r="BY1085" s="227">
        <v>1</v>
      </c>
      <c r="BZ1085" s="227">
        <v>1</v>
      </c>
      <c r="CA1085" s="226">
        <v>0</v>
      </c>
      <c r="CB1085" s="226">
        <f>IFERROR(VLOOKUP($G1085,[12]ITEM!$B$2:$AC$939,26,0),0)</f>
        <v>0</v>
      </c>
      <c r="CC1085" s="226">
        <f>IFERROR(VLOOKUP($G1085,[12]ITEM!$B$2:$AC$939,27,0),0)</f>
        <v>0</v>
      </c>
      <c r="CD1085" s="226">
        <f>IFERROR(VLOOKUP($G1085,[12]ITEM!$B$2:$AC$939,28,0),0)</f>
        <v>0</v>
      </c>
      <c r="CE1085" s="227">
        <v>0</v>
      </c>
      <c r="CF1085" s="227">
        <v>0</v>
      </c>
      <c r="CG1085" s="227">
        <v>0</v>
      </c>
      <c r="CH1085" s="227">
        <v>0</v>
      </c>
      <c r="CI1085" s="375"/>
      <c r="CJ1085" s="226">
        <f t="shared" si="441"/>
        <v>1</v>
      </c>
      <c r="CK1085" s="226">
        <f t="shared" si="441"/>
        <v>5</v>
      </c>
      <c r="CL1085" s="226">
        <f t="shared" si="441"/>
        <v>5</v>
      </c>
      <c r="CM1085" s="226">
        <f t="shared" si="440"/>
        <v>6</v>
      </c>
      <c r="CN1085" s="227">
        <f t="shared" si="440"/>
        <v>3</v>
      </c>
      <c r="CO1085" s="227">
        <f t="shared" si="440"/>
        <v>3.0528031171845873</v>
      </c>
      <c r="CP1085" s="227">
        <f t="shared" si="440"/>
        <v>3.1224252251358333</v>
      </c>
      <c r="CQ1085" s="227">
        <f t="shared" si="440"/>
        <v>3.5142947151692563</v>
      </c>
      <c r="CR1085" s="226">
        <v>1</v>
      </c>
      <c r="CS1085" s="226">
        <v>5</v>
      </c>
      <c r="CT1085" s="226">
        <v>5</v>
      </c>
      <c r="CU1085" s="226">
        <v>6</v>
      </c>
      <c r="CV1085" s="227">
        <f t="shared" si="422"/>
        <v>1</v>
      </c>
      <c r="CW1085" s="227">
        <f>CV1085*(1+('[13]GROWTH (YoY)'!AR1085/100))</f>
        <v>1.0528031171845873</v>
      </c>
      <c r="CX1085" s="227">
        <f>CW1085*(1+('[13]GROWTH (YoY)'!AS1085/100))</f>
        <v>1.1224252251358335</v>
      </c>
      <c r="CY1085" s="227">
        <f>CX1085*(1+('[13]GROWTH (YoY)'!AT1085/100))</f>
        <v>1.5142947151692563</v>
      </c>
      <c r="CZ1085" s="226">
        <v>0</v>
      </c>
      <c r="DA1085" s="226">
        <v>0</v>
      </c>
      <c r="DB1085" s="226">
        <v>0</v>
      </c>
      <c r="DC1085" s="226">
        <v>0</v>
      </c>
      <c r="DD1085" s="227">
        <v>2</v>
      </c>
      <c r="DE1085" s="227">
        <v>2</v>
      </c>
      <c r="DF1085" s="227">
        <v>2</v>
      </c>
      <c r="DG1085" s="227">
        <v>2</v>
      </c>
      <c r="DH1085" s="226">
        <v>0</v>
      </c>
      <c r="DI1085" s="226">
        <v>0</v>
      </c>
      <c r="DJ1085" s="226">
        <v>0</v>
      </c>
      <c r="DK1085" s="226">
        <v>0</v>
      </c>
      <c r="DL1085" s="227">
        <v>0</v>
      </c>
      <c r="DM1085" s="227">
        <v>0</v>
      </c>
      <c r="DN1085" s="227">
        <v>0</v>
      </c>
      <c r="DO1085" s="227">
        <v>0</v>
      </c>
      <c r="DP1085" s="376">
        <f t="shared" si="442"/>
        <v>0</v>
      </c>
      <c r="DQ1085" s="226">
        <f t="shared" si="442"/>
        <v>-2</v>
      </c>
      <c r="DR1085" s="226">
        <f t="shared" si="442"/>
        <v>-4</v>
      </c>
      <c r="DS1085" s="226">
        <f t="shared" si="446"/>
        <v>-6</v>
      </c>
      <c r="DT1085" s="227">
        <f t="shared" si="446"/>
        <v>0</v>
      </c>
      <c r="DU1085" s="227">
        <f t="shared" si="446"/>
        <v>-2.0528031171845873</v>
      </c>
      <c r="DV1085" s="227">
        <f t="shared" si="446"/>
        <v>-4.1224252251358333</v>
      </c>
      <c r="DW1085" s="227">
        <f t="shared" si="446"/>
        <v>-2.5142947151692563</v>
      </c>
      <c r="DX1085" s="377">
        <f t="shared" si="445"/>
        <v>0.5</v>
      </c>
      <c r="DY1085" s="377">
        <f t="shared" si="445"/>
        <v>0.4</v>
      </c>
      <c r="DZ1085" s="377">
        <f t="shared" si="445"/>
        <v>0.375</v>
      </c>
      <c r="EA1085" s="377">
        <f t="shared" si="445"/>
        <v>0.3888888888888889</v>
      </c>
      <c r="EB1085" s="378">
        <f t="shared" si="445"/>
        <v>0.375</v>
      </c>
      <c r="EC1085" s="378">
        <f t="shared" si="420"/>
        <v>0.35294117647058826</v>
      </c>
      <c r="ED1085" s="378">
        <f t="shared" si="420"/>
        <v>0.3888888888888889</v>
      </c>
      <c r="EE1085" s="378">
        <f t="shared" si="420"/>
        <v>0.16666666666666666</v>
      </c>
      <c r="EG1085" s="226">
        <v>2</v>
      </c>
      <c r="EH1085" s="226">
        <v>1</v>
      </c>
      <c r="EI1085" s="226">
        <v>1</v>
      </c>
      <c r="EJ1085" s="226">
        <v>0</v>
      </c>
      <c r="EK1085" s="226">
        <v>1</v>
      </c>
      <c r="EL1085" s="226">
        <v>39</v>
      </c>
      <c r="EM1085" s="226">
        <v>32</v>
      </c>
      <c r="EN1085" s="379">
        <f t="shared" si="426"/>
        <v>0.5</v>
      </c>
      <c r="EO1085" s="226">
        <f t="shared" si="427"/>
        <v>0</v>
      </c>
      <c r="EP1085" s="379">
        <f t="shared" si="428"/>
        <v>0.5</v>
      </c>
      <c r="EQ1085" s="226">
        <f t="shared" si="429"/>
        <v>25641.025641025641</v>
      </c>
      <c r="ER1085" s="226">
        <f t="shared" si="430"/>
        <v>0</v>
      </c>
      <c r="ES1085" s="292"/>
      <c r="ET1085" s="227">
        <v>15</v>
      </c>
      <c r="EU1085" s="227">
        <v>6</v>
      </c>
      <c r="EV1085" s="227">
        <v>9</v>
      </c>
      <c r="EW1085" s="227">
        <v>6</v>
      </c>
      <c r="EX1085" s="227">
        <v>5</v>
      </c>
      <c r="EY1085" s="227">
        <v>297</v>
      </c>
      <c r="EZ1085" s="227">
        <v>272</v>
      </c>
      <c r="FA1085" s="380">
        <f t="shared" si="434"/>
        <v>0.4</v>
      </c>
      <c r="FB1085" s="228">
        <f t="shared" si="435"/>
        <v>66.666666666666657</v>
      </c>
      <c r="FC1085" s="380">
        <f t="shared" si="436"/>
        <v>0.33333333333333331</v>
      </c>
      <c r="FD1085" s="227">
        <f t="shared" si="437"/>
        <v>16835.016835016835</v>
      </c>
      <c r="FE1085" s="227">
        <f t="shared" si="438"/>
        <v>1838.2352941176471</v>
      </c>
      <c r="FF1085" s="227">
        <v>9</v>
      </c>
      <c r="FG1085" s="228">
        <f t="shared" si="423"/>
        <v>66.666666666666657</v>
      </c>
      <c r="FH1085" s="227">
        <v>6</v>
      </c>
      <c r="FI1085" s="227">
        <v>9</v>
      </c>
      <c r="FJ1085" s="227">
        <v>0</v>
      </c>
      <c r="FK1085" s="227">
        <f t="shared" si="424"/>
        <v>3</v>
      </c>
      <c r="FL1085" s="227">
        <v>1</v>
      </c>
      <c r="FM1085" s="227">
        <f t="shared" si="425"/>
        <v>2</v>
      </c>
      <c r="FZ1085" s="229"/>
      <c r="GA1085" s="229"/>
      <c r="GB1085" s="229"/>
      <c r="GC1085" s="229"/>
      <c r="GD1085" s="229"/>
    </row>
    <row r="1086" spans="1:186" s="368" customFormat="1">
      <c r="A1086" s="287" t="s">
        <v>2540</v>
      </c>
      <c r="B1086" s="369" t="s">
        <v>2541</v>
      </c>
      <c r="C1086" s="287" t="s">
        <v>2579</v>
      </c>
      <c r="D1086" s="287" t="s">
        <v>3125</v>
      </c>
      <c r="E1086" s="369" t="s">
        <v>2580</v>
      </c>
      <c r="F1086" s="287">
        <v>1083</v>
      </c>
      <c r="G1086" s="392" t="s">
        <v>2613</v>
      </c>
      <c r="H1086" s="392" t="s">
        <v>2614</v>
      </c>
      <c r="I1086" s="287" t="s">
        <v>2546</v>
      </c>
      <c r="J1086" s="369" t="s">
        <v>2547</v>
      </c>
      <c r="K1086" s="287" t="s">
        <v>1226</v>
      </c>
      <c r="L1086" s="369" t="s">
        <v>2440</v>
      </c>
      <c r="M1086" s="369" t="s">
        <v>3124</v>
      </c>
      <c r="N1086" s="372">
        <v>1</v>
      </c>
      <c r="O1086" s="373">
        <v>5</v>
      </c>
      <c r="P1086" s="373">
        <v>49</v>
      </c>
      <c r="Q1086" s="373">
        <v>53</v>
      </c>
      <c r="R1086" s="373">
        <v>58</v>
      </c>
      <c r="S1086" s="374">
        <v>51</v>
      </c>
      <c r="T1086" s="374">
        <v>54</v>
      </c>
      <c r="U1086" s="374">
        <v>59</v>
      </c>
      <c r="V1086" s="374">
        <v>73</v>
      </c>
      <c r="W1086" s="373">
        <v>2</v>
      </c>
      <c r="X1086" s="373">
        <v>25</v>
      </c>
      <c r="Y1086" s="373">
        <v>27</v>
      </c>
      <c r="Z1086" s="373">
        <v>29</v>
      </c>
      <c r="AA1086" s="374">
        <v>22</v>
      </c>
      <c r="AB1086" s="374">
        <v>24</v>
      </c>
      <c r="AC1086" s="374">
        <v>26</v>
      </c>
      <c r="AD1086" s="374">
        <v>35</v>
      </c>
      <c r="AE1086" s="373">
        <v>0</v>
      </c>
      <c r="AF1086" s="373">
        <v>0</v>
      </c>
      <c r="AG1086" s="373">
        <v>0</v>
      </c>
      <c r="AH1086" s="373">
        <v>0</v>
      </c>
      <c r="AI1086" s="374">
        <v>1</v>
      </c>
      <c r="AJ1086" s="374">
        <v>0</v>
      </c>
      <c r="AK1086" s="374">
        <v>0</v>
      </c>
      <c r="AL1086" s="374">
        <v>0</v>
      </c>
      <c r="AM1086" s="226">
        <v>3</v>
      </c>
      <c r="AN1086" s="226">
        <v>25</v>
      </c>
      <c r="AO1086" s="226">
        <v>27</v>
      </c>
      <c r="AP1086" s="226">
        <v>29</v>
      </c>
      <c r="AQ1086" s="227">
        <v>29</v>
      </c>
      <c r="AR1086" s="227">
        <v>30</v>
      </c>
      <c r="AS1086" s="227">
        <v>32</v>
      </c>
      <c r="AT1086" s="227">
        <v>39</v>
      </c>
      <c r="AU1086" s="226">
        <v>1</v>
      </c>
      <c r="AV1086" s="226">
        <v>12</v>
      </c>
      <c r="AW1086" s="226">
        <v>14</v>
      </c>
      <c r="AX1086" s="226">
        <v>14</v>
      </c>
      <c r="AY1086" s="227">
        <v>12</v>
      </c>
      <c r="AZ1086" s="227">
        <v>14</v>
      </c>
      <c r="BA1086" s="227">
        <v>14</v>
      </c>
      <c r="BB1086" s="227">
        <v>15</v>
      </c>
      <c r="BC1086" s="226">
        <f t="shared" si="433"/>
        <v>2</v>
      </c>
      <c r="BD1086" s="226">
        <f t="shared" si="433"/>
        <v>13</v>
      </c>
      <c r="BE1086" s="226">
        <f t="shared" si="433"/>
        <v>13</v>
      </c>
      <c r="BF1086" s="226">
        <f t="shared" si="431"/>
        <v>15</v>
      </c>
      <c r="BG1086" s="218">
        <f t="shared" si="431"/>
        <v>17</v>
      </c>
      <c r="BH1086" s="218">
        <f t="shared" si="431"/>
        <v>16</v>
      </c>
      <c r="BI1086" s="218">
        <f t="shared" si="431"/>
        <v>18</v>
      </c>
      <c r="BJ1086" s="218">
        <f t="shared" si="431"/>
        <v>24</v>
      </c>
      <c r="BK1086" s="226">
        <f t="shared" si="444"/>
        <v>0</v>
      </c>
      <c r="BL1086" s="226">
        <f t="shared" si="444"/>
        <v>0</v>
      </c>
      <c r="BM1086" s="226">
        <f t="shared" si="444"/>
        <v>0</v>
      </c>
      <c r="BN1086" s="226">
        <f t="shared" si="444"/>
        <v>0</v>
      </c>
      <c r="BO1086" s="227">
        <f t="shared" si="444"/>
        <v>0</v>
      </c>
      <c r="BP1086" s="227">
        <f t="shared" si="444"/>
        <v>0</v>
      </c>
      <c r="BQ1086" s="227">
        <f t="shared" si="444"/>
        <v>0</v>
      </c>
      <c r="BR1086" s="227">
        <f t="shared" si="443"/>
        <v>0</v>
      </c>
      <c r="BS1086" s="226">
        <v>0</v>
      </c>
      <c r="BT1086" s="226">
        <v>0</v>
      </c>
      <c r="BU1086" s="226">
        <v>0</v>
      </c>
      <c r="BV1086" s="226">
        <v>0</v>
      </c>
      <c r="BW1086" s="227">
        <v>0</v>
      </c>
      <c r="BX1086" s="227">
        <v>0</v>
      </c>
      <c r="BY1086" s="227">
        <v>0</v>
      </c>
      <c r="BZ1086" s="227">
        <v>0</v>
      </c>
      <c r="CA1086" s="226">
        <v>0</v>
      </c>
      <c r="CB1086" s="226">
        <f>IFERROR(VLOOKUP($G1086,[12]ITEM!$B$2:$AC$939,26,0),0)</f>
        <v>0</v>
      </c>
      <c r="CC1086" s="226">
        <f>IFERROR(VLOOKUP($G1086,[12]ITEM!$B$2:$AC$939,27,0),0)</f>
        <v>0</v>
      </c>
      <c r="CD1086" s="226">
        <f>IFERROR(VLOOKUP($G1086,[12]ITEM!$B$2:$AC$939,28,0),0)</f>
        <v>0</v>
      </c>
      <c r="CE1086" s="227">
        <v>0</v>
      </c>
      <c r="CF1086" s="227">
        <v>0</v>
      </c>
      <c r="CG1086" s="227">
        <v>0</v>
      </c>
      <c r="CH1086" s="227">
        <v>0</v>
      </c>
      <c r="CI1086" s="375"/>
      <c r="CJ1086" s="226">
        <f t="shared" si="441"/>
        <v>1</v>
      </c>
      <c r="CK1086" s="226">
        <f t="shared" si="441"/>
        <v>13</v>
      </c>
      <c r="CL1086" s="226">
        <f t="shared" si="441"/>
        <v>14</v>
      </c>
      <c r="CM1086" s="226">
        <f t="shared" si="440"/>
        <v>15</v>
      </c>
      <c r="CN1086" s="227">
        <f t="shared" si="440"/>
        <v>17</v>
      </c>
      <c r="CO1086" s="227">
        <f t="shared" si="440"/>
        <v>17.781675901772861</v>
      </c>
      <c r="CP1086" s="227">
        <f t="shared" si="440"/>
        <v>18.862743901528454</v>
      </c>
      <c r="CQ1086" s="227">
        <f t="shared" si="440"/>
        <v>23.127142403955322</v>
      </c>
      <c r="CR1086" s="226">
        <v>1</v>
      </c>
      <c r="CS1086" s="226">
        <v>13</v>
      </c>
      <c r="CT1086" s="226">
        <v>14</v>
      </c>
      <c r="CU1086" s="226">
        <v>15</v>
      </c>
      <c r="CV1086" s="227">
        <f t="shared" si="422"/>
        <v>15</v>
      </c>
      <c r="CW1086" s="227">
        <f>CV1086*(1+('[13]GROWTH (YoY)'!AR1086/100))</f>
        <v>15.781675901772861</v>
      </c>
      <c r="CX1086" s="227">
        <f>CW1086*(1+('[13]GROWTH (YoY)'!AS1086/100))</f>
        <v>16.862743901528454</v>
      </c>
      <c r="CY1086" s="227">
        <f>CX1086*(1+('[13]GROWTH (YoY)'!AT1086/100))</f>
        <v>20.127142403955322</v>
      </c>
      <c r="CZ1086" s="226">
        <v>0</v>
      </c>
      <c r="DA1086" s="226">
        <v>0</v>
      </c>
      <c r="DB1086" s="226">
        <v>0</v>
      </c>
      <c r="DC1086" s="226">
        <v>0</v>
      </c>
      <c r="DD1086" s="227">
        <v>2</v>
      </c>
      <c r="DE1086" s="227">
        <v>2</v>
      </c>
      <c r="DF1086" s="227">
        <v>2</v>
      </c>
      <c r="DG1086" s="227">
        <v>2</v>
      </c>
      <c r="DH1086" s="226">
        <v>0</v>
      </c>
      <c r="DI1086" s="226">
        <v>0</v>
      </c>
      <c r="DJ1086" s="226">
        <v>0</v>
      </c>
      <c r="DK1086" s="226">
        <v>0</v>
      </c>
      <c r="DL1086" s="227">
        <v>0</v>
      </c>
      <c r="DM1086" s="227">
        <v>0</v>
      </c>
      <c r="DN1086" s="227">
        <v>0</v>
      </c>
      <c r="DO1086" s="227">
        <v>1</v>
      </c>
      <c r="DP1086" s="376">
        <f t="shared" si="442"/>
        <v>1</v>
      </c>
      <c r="DQ1086" s="226">
        <f t="shared" si="442"/>
        <v>0</v>
      </c>
      <c r="DR1086" s="226">
        <f t="shared" si="442"/>
        <v>-1</v>
      </c>
      <c r="DS1086" s="226">
        <f t="shared" si="446"/>
        <v>0</v>
      </c>
      <c r="DT1086" s="227">
        <f t="shared" si="446"/>
        <v>0</v>
      </c>
      <c r="DU1086" s="227">
        <f t="shared" si="446"/>
        <v>-1.7816759017728607</v>
      </c>
      <c r="DV1086" s="227">
        <f t="shared" si="446"/>
        <v>-0.8627439015284537</v>
      </c>
      <c r="DW1086" s="227">
        <f t="shared" si="446"/>
        <v>0.87285759604467827</v>
      </c>
      <c r="DX1086" s="377">
        <f t="shared" si="445"/>
        <v>0.4</v>
      </c>
      <c r="DY1086" s="377">
        <f t="shared" si="445"/>
        <v>0.51020408163265307</v>
      </c>
      <c r="DZ1086" s="377">
        <f t="shared" si="445"/>
        <v>0.50943396226415094</v>
      </c>
      <c r="EA1086" s="377">
        <f t="shared" si="445"/>
        <v>0.5</v>
      </c>
      <c r="EB1086" s="378">
        <f t="shared" si="445"/>
        <v>0.43137254901960786</v>
      </c>
      <c r="EC1086" s="378">
        <f t="shared" si="420"/>
        <v>0.44444444444444442</v>
      </c>
      <c r="ED1086" s="378">
        <f t="shared" si="420"/>
        <v>0.44067796610169491</v>
      </c>
      <c r="EE1086" s="378">
        <f t="shared" si="420"/>
        <v>0.47945205479452052</v>
      </c>
      <c r="EG1086" s="226">
        <v>4</v>
      </c>
      <c r="EH1086" s="226">
        <v>2</v>
      </c>
      <c r="EI1086" s="226">
        <v>2</v>
      </c>
      <c r="EJ1086" s="226">
        <v>0</v>
      </c>
      <c r="EK1086" s="226">
        <v>0</v>
      </c>
      <c r="EL1086" s="226">
        <v>23</v>
      </c>
      <c r="EM1086" s="226">
        <v>23</v>
      </c>
      <c r="EN1086" s="379">
        <f t="shared" si="426"/>
        <v>0.5</v>
      </c>
      <c r="EO1086" s="226">
        <f t="shared" si="427"/>
        <v>0</v>
      </c>
      <c r="EP1086" s="379">
        <f t="shared" si="428"/>
        <v>0</v>
      </c>
      <c r="EQ1086" s="226">
        <f t="shared" si="429"/>
        <v>0</v>
      </c>
      <c r="ER1086" s="226">
        <f t="shared" si="430"/>
        <v>0</v>
      </c>
      <c r="ES1086" s="292"/>
      <c r="ET1086" s="227">
        <v>49</v>
      </c>
      <c r="EU1086" s="227">
        <v>25</v>
      </c>
      <c r="EV1086" s="227">
        <v>24</v>
      </c>
      <c r="EW1086" s="227">
        <v>12</v>
      </c>
      <c r="EX1086" s="227">
        <v>51</v>
      </c>
      <c r="EY1086" s="227">
        <v>386</v>
      </c>
      <c r="EZ1086" s="227">
        <v>374</v>
      </c>
      <c r="FA1086" s="380">
        <f t="shared" si="434"/>
        <v>0.51020408163265307</v>
      </c>
      <c r="FB1086" s="228">
        <f t="shared" si="435"/>
        <v>50</v>
      </c>
      <c r="FC1086" s="380">
        <f t="shared" si="436"/>
        <v>1.0408163265306123</v>
      </c>
      <c r="FD1086" s="227">
        <f t="shared" si="437"/>
        <v>132124.35233160621</v>
      </c>
      <c r="FE1086" s="227">
        <f t="shared" si="438"/>
        <v>2673.79679144385</v>
      </c>
      <c r="FF1086" s="227">
        <v>24</v>
      </c>
      <c r="FG1086" s="228">
        <f t="shared" si="423"/>
        <v>50</v>
      </c>
      <c r="FH1086" s="227">
        <v>12</v>
      </c>
      <c r="FI1086" s="227">
        <v>24</v>
      </c>
      <c r="FJ1086" s="227">
        <v>0</v>
      </c>
      <c r="FK1086" s="227">
        <f t="shared" si="424"/>
        <v>12</v>
      </c>
      <c r="FL1086" s="227">
        <v>2</v>
      </c>
      <c r="FM1086" s="227">
        <f t="shared" si="425"/>
        <v>10</v>
      </c>
      <c r="FZ1086" s="229"/>
      <c r="GA1086" s="229"/>
      <c r="GB1086" s="229"/>
      <c r="GC1086" s="229"/>
      <c r="GD1086" s="229"/>
    </row>
    <row r="1087" spans="1:186" s="368" customFormat="1">
      <c r="A1087" s="287" t="s">
        <v>2540</v>
      </c>
      <c r="B1087" s="369" t="s">
        <v>2541</v>
      </c>
      <c r="C1087" s="287" t="s">
        <v>2579</v>
      </c>
      <c r="D1087" s="287" t="s">
        <v>3125</v>
      </c>
      <c r="E1087" s="369" t="s">
        <v>2580</v>
      </c>
      <c r="F1087" s="287">
        <v>1084</v>
      </c>
      <c r="G1087" s="392" t="s">
        <v>2615</v>
      </c>
      <c r="H1087" s="392" t="s">
        <v>2616</v>
      </c>
      <c r="I1087" s="287" t="s">
        <v>2546</v>
      </c>
      <c r="J1087" s="369" t="s">
        <v>2547</v>
      </c>
      <c r="K1087" s="287" t="s">
        <v>1226</v>
      </c>
      <c r="L1087" s="369" t="s">
        <v>2440</v>
      </c>
      <c r="M1087" s="369" t="s">
        <v>3124</v>
      </c>
      <c r="N1087" s="372">
        <v>1</v>
      </c>
      <c r="O1087" s="373">
        <v>15</v>
      </c>
      <c r="P1087" s="373">
        <v>48</v>
      </c>
      <c r="Q1087" s="373">
        <v>52</v>
      </c>
      <c r="R1087" s="373">
        <v>55</v>
      </c>
      <c r="S1087" s="374">
        <v>59</v>
      </c>
      <c r="T1087" s="374">
        <v>62</v>
      </c>
      <c r="U1087" s="374">
        <v>66</v>
      </c>
      <c r="V1087" s="374">
        <v>72</v>
      </c>
      <c r="W1087" s="373">
        <v>5</v>
      </c>
      <c r="X1087" s="373">
        <v>23</v>
      </c>
      <c r="Y1087" s="373">
        <v>24</v>
      </c>
      <c r="Z1087" s="373">
        <v>26</v>
      </c>
      <c r="AA1087" s="374">
        <v>24</v>
      </c>
      <c r="AB1087" s="374">
        <v>25</v>
      </c>
      <c r="AC1087" s="374">
        <v>38</v>
      </c>
      <c r="AD1087" s="374">
        <v>17</v>
      </c>
      <c r="AE1087" s="373">
        <v>0</v>
      </c>
      <c r="AF1087" s="373">
        <v>0</v>
      </c>
      <c r="AG1087" s="373">
        <v>0</v>
      </c>
      <c r="AH1087" s="373">
        <v>0</v>
      </c>
      <c r="AI1087" s="374">
        <v>1</v>
      </c>
      <c r="AJ1087" s="374">
        <v>1</v>
      </c>
      <c r="AK1087" s="374">
        <v>0</v>
      </c>
      <c r="AL1087" s="374">
        <v>1</v>
      </c>
      <c r="AM1087" s="226">
        <v>10</v>
      </c>
      <c r="AN1087" s="226">
        <v>25</v>
      </c>
      <c r="AO1087" s="226">
        <v>27</v>
      </c>
      <c r="AP1087" s="226">
        <v>29</v>
      </c>
      <c r="AQ1087" s="227">
        <v>35</v>
      </c>
      <c r="AR1087" s="227">
        <v>37</v>
      </c>
      <c r="AS1087" s="227">
        <v>29</v>
      </c>
      <c r="AT1087" s="227">
        <v>55</v>
      </c>
      <c r="AU1087" s="226">
        <v>5</v>
      </c>
      <c r="AV1087" s="226">
        <v>9</v>
      </c>
      <c r="AW1087" s="226">
        <v>2</v>
      </c>
      <c r="AX1087" s="226">
        <v>6</v>
      </c>
      <c r="AY1087" s="227">
        <v>9</v>
      </c>
      <c r="AZ1087" s="227">
        <v>2</v>
      </c>
      <c r="BA1087" s="227">
        <v>6</v>
      </c>
      <c r="BB1087" s="227">
        <v>10</v>
      </c>
      <c r="BC1087" s="226">
        <f t="shared" si="433"/>
        <v>5</v>
      </c>
      <c r="BD1087" s="226">
        <f t="shared" si="433"/>
        <v>15</v>
      </c>
      <c r="BE1087" s="226">
        <f t="shared" si="433"/>
        <v>24</v>
      </c>
      <c r="BF1087" s="226">
        <f t="shared" si="431"/>
        <v>22</v>
      </c>
      <c r="BG1087" s="218">
        <f t="shared" si="431"/>
        <v>14</v>
      </c>
      <c r="BH1087" s="218">
        <f t="shared" si="431"/>
        <v>23</v>
      </c>
      <c r="BI1087" s="218">
        <f t="shared" si="431"/>
        <v>11</v>
      </c>
      <c r="BJ1087" s="218">
        <f t="shared" si="431"/>
        <v>33</v>
      </c>
      <c r="BK1087" s="226">
        <f t="shared" si="444"/>
        <v>0</v>
      </c>
      <c r="BL1087" s="226">
        <f t="shared" si="444"/>
        <v>1</v>
      </c>
      <c r="BM1087" s="226">
        <f t="shared" si="444"/>
        <v>1</v>
      </c>
      <c r="BN1087" s="226">
        <f t="shared" si="444"/>
        <v>1</v>
      </c>
      <c r="BO1087" s="227">
        <f t="shared" si="444"/>
        <v>12</v>
      </c>
      <c r="BP1087" s="227">
        <f t="shared" si="444"/>
        <v>12</v>
      </c>
      <c r="BQ1087" s="227">
        <f t="shared" si="444"/>
        <v>12</v>
      </c>
      <c r="BR1087" s="227">
        <f t="shared" si="443"/>
        <v>12</v>
      </c>
      <c r="BS1087" s="226">
        <v>0</v>
      </c>
      <c r="BT1087" s="226">
        <v>1</v>
      </c>
      <c r="BU1087" s="226">
        <v>1</v>
      </c>
      <c r="BV1087" s="226">
        <v>1</v>
      </c>
      <c r="BW1087" s="227">
        <v>12</v>
      </c>
      <c r="BX1087" s="227">
        <v>12</v>
      </c>
      <c r="BY1087" s="227">
        <v>12</v>
      </c>
      <c r="BZ1087" s="227">
        <v>12</v>
      </c>
      <c r="CA1087" s="226">
        <v>0</v>
      </c>
      <c r="CB1087" s="226">
        <f>IFERROR(VLOOKUP($G1087,[12]ITEM!$B$2:$AC$939,26,0),0)</f>
        <v>0</v>
      </c>
      <c r="CC1087" s="226">
        <f>IFERROR(VLOOKUP($G1087,[12]ITEM!$B$2:$AC$939,27,0),0)</f>
        <v>0</v>
      </c>
      <c r="CD1087" s="226">
        <f>IFERROR(VLOOKUP($G1087,[12]ITEM!$B$2:$AC$939,28,0),0)</f>
        <v>0</v>
      </c>
      <c r="CE1087" s="227">
        <v>0</v>
      </c>
      <c r="CF1087" s="227">
        <v>0</v>
      </c>
      <c r="CG1087" s="227">
        <v>0</v>
      </c>
      <c r="CH1087" s="227">
        <v>0</v>
      </c>
      <c r="CI1087" s="375"/>
      <c r="CJ1087" s="226">
        <f t="shared" si="441"/>
        <v>4</v>
      </c>
      <c r="CK1087" s="226">
        <f t="shared" si="441"/>
        <v>9</v>
      </c>
      <c r="CL1087" s="226">
        <f t="shared" si="441"/>
        <v>10</v>
      </c>
      <c r="CM1087" s="226">
        <f t="shared" si="440"/>
        <v>10</v>
      </c>
      <c r="CN1087" s="227">
        <f t="shared" si="440"/>
        <v>14</v>
      </c>
      <c r="CO1087" s="227">
        <f t="shared" si="440"/>
        <v>16.210004578916287</v>
      </c>
      <c r="CP1087" s="227">
        <f t="shared" si="440"/>
        <v>15.299005147627957</v>
      </c>
      <c r="CQ1087" s="227">
        <f t="shared" si="440"/>
        <v>20.233801084389359</v>
      </c>
      <c r="CR1087" s="226">
        <v>2</v>
      </c>
      <c r="CS1087" s="226">
        <v>5</v>
      </c>
      <c r="CT1087" s="226">
        <v>6</v>
      </c>
      <c r="CU1087" s="226">
        <v>6</v>
      </c>
      <c r="CV1087" s="227">
        <f t="shared" si="422"/>
        <v>4</v>
      </c>
      <c r="CW1087" s="227">
        <f>CV1087*(1+('[13]GROWTH (YoY)'!AR1087/100))</f>
        <v>4.210004578916287</v>
      </c>
      <c r="CX1087" s="227">
        <f>CW1087*(1+('[13]GROWTH (YoY)'!AS1087/100))</f>
        <v>3.2990051476279567</v>
      </c>
      <c r="CY1087" s="227">
        <f>CX1087*(1+('[13]GROWTH (YoY)'!AT1087/100))</f>
        <v>6.2338010843893592</v>
      </c>
      <c r="CZ1087" s="226">
        <v>0</v>
      </c>
      <c r="DA1087" s="226">
        <v>0</v>
      </c>
      <c r="DB1087" s="226">
        <v>0</v>
      </c>
      <c r="DC1087" s="226">
        <v>0</v>
      </c>
      <c r="DD1087" s="227">
        <v>6</v>
      </c>
      <c r="DE1087" s="227">
        <v>8</v>
      </c>
      <c r="DF1087" s="227">
        <v>7</v>
      </c>
      <c r="DG1087" s="227">
        <v>8</v>
      </c>
      <c r="DH1087" s="226">
        <v>2</v>
      </c>
      <c r="DI1087" s="226">
        <v>4</v>
      </c>
      <c r="DJ1087" s="226">
        <v>4</v>
      </c>
      <c r="DK1087" s="226">
        <v>4</v>
      </c>
      <c r="DL1087" s="227">
        <v>4</v>
      </c>
      <c r="DM1087" s="227">
        <v>4</v>
      </c>
      <c r="DN1087" s="227">
        <v>5</v>
      </c>
      <c r="DO1087" s="227">
        <v>6</v>
      </c>
      <c r="DP1087" s="376">
        <f t="shared" si="442"/>
        <v>1</v>
      </c>
      <c r="DQ1087" s="226">
        <f t="shared" si="442"/>
        <v>6</v>
      </c>
      <c r="DR1087" s="226">
        <f t="shared" si="442"/>
        <v>14</v>
      </c>
      <c r="DS1087" s="226">
        <f t="shared" si="446"/>
        <v>12</v>
      </c>
      <c r="DT1087" s="227">
        <f t="shared" si="446"/>
        <v>0</v>
      </c>
      <c r="DU1087" s="227">
        <f t="shared" si="446"/>
        <v>6.789995421083713</v>
      </c>
      <c r="DV1087" s="227">
        <f t="shared" si="446"/>
        <v>-4.2990051476279572</v>
      </c>
      <c r="DW1087" s="227">
        <f t="shared" si="446"/>
        <v>12.766198915610641</v>
      </c>
      <c r="DX1087" s="377">
        <f t="shared" si="445"/>
        <v>0.33333333333333331</v>
      </c>
      <c r="DY1087" s="377">
        <f t="shared" si="445"/>
        <v>0.47916666666666669</v>
      </c>
      <c r="DZ1087" s="377">
        <f t="shared" si="445"/>
        <v>0.46153846153846156</v>
      </c>
      <c r="EA1087" s="377">
        <f t="shared" si="445"/>
        <v>0.47272727272727272</v>
      </c>
      <c r="EB1087" s="378">
        <f t="shared" si="445"/>
        <v>0.40677966101694918</v>
      </c>
      <c r="EC1087" s="378">
        <f t="shared" si="445"/>
        <v>0.40322580645161288</v>
      </c>
      <c r="ED1087" s="378">
        <f t="shared" si="445"/>
        <v>0.5757575757575758</v>
      </c>
      <c r="EE1087" s="378">
        <f t="shared" si="445"/>
        <v>0.2361111111111111</v>
      </c>
      <c r="EG1087" s="226">
        <v>14</v>
      </c>
      <c r="EH1087" s="226">
        <v>5</v>
      </c>
      <c r="EI1087" s="226">
        <v>9</v>
      </c>
      <c r="EJ1087" s="226">
        <v>5</v>
      </c>
      <c r="EK1087" s="226">
        <v>9</v>
      </c>
      <c r="EL1087" s="226">
        <v>302</v>
      </c>
      <c r="EM1087" s="226">
        <v>297</v>
      </c>
      <c r="EN1087" s="379">
        <f t="shared" si="426"/>
        <v>0.35714285714285715</v>
      </c>
      <c r="EO1087" s="226">
        <f t="shared" si="427"/>
        <v>55.555555555555557</v>
      </c>
      <c r="EP1087" s="379">
        <f t="shared" si="428"/>
        <v>0.6428571428571429</v>
      </c>
      <c r="EQ1087" s="226">
        <f t="shared" si="429"/>
        <v>29801.324503311258</v>
      </c>
      <c r="ER1087" s="226">
        <f t="shared" si="430"/>
        <v>1402.9180695847363</v>
      </c>
      <c r="ES1087" s="292"/>
      <c r="ET1087" s="227">
        <v>48</v>
      </c>
      <c r="EU1087" s="227">
        <v>23</v>
      </c>
      <c r="EV1087" s="227">
        <v>25</v>
      </c>
      <c r="EW1087" s="227">
        <v>9</v>
      </c>
      <c r="EX1087" s="227">
        <v>35</v>
      </c>
      <c r="EY1087" s="227">
        <v>436</v>
      </c>
      <c r="EZ1087" s="227">
        <v>384</v>
      </c>
      <c r="FA1087" s="380">
        <f t="shared" si="434"/>
        <v>0.47916666666666669</v>
      </c>
      <c r="FB1087" s="228">
        <f t="shared" si="435"/>
        <v>36</v>
      </c>
      <c r="FC1087" s="380">
        <f t="shared" si="436"/>
        <v>0.72916666666666663</v>
      </c>
      <c r="FD1087" s="227">
        <f t="shared" si="437"/>
        <v>80275.229357798162</v>
      </c>
      <c r="FE1087" s="227">
        <f t="shared" si="438"/>
        <v>1953.125</v>
      </c>
      <c r="FF1087" s="227">
        <v>25</v>
      </c>
      <c r="FG1087" s="228">
        <f t="shared" si="423"/>
        <v>36</v>
      </c>
      <c r="FH1087" s="227">
        <v>9</v>
      </c>
      <c r="FI1087" s="227">
        <v>25</v>
      </c>
      <c r="FJ1087" s="227">
        <v>0</v>
      </c>
      <c r="FK1087" s="227">
        <f t="shared" si="424"/>
        <v>16</v>
      </c>
      <c r="FL1087" s="227">
        <v>2</v>
      </c>
      <c r="FM1087" s="227">
        <f t="shared" si="425"/>
        <v>14</v>
      </c>
      <c r="FZ1087" s="229"/>
      <c r="GA1087" s="229"/>
      <c r="GB1087" s="229"/>
      <c r="GC1087" s="229"/>
      <c r="GD1087" s="229"/>
    </row>
    <row r="1088" spans="1:186" s="368" customFormat="1">
      <c r="A1088" s="287" t="s">
        <v>2540</v>
      </c>
      <c r="B1088" s="369" t="s">
        <v>2541</v>
      </c>
      <c r="C1088" s="287" t="s">
        <v>2579</v>
      </c>
      <c r="D1088" s="287" t="s">
        <v>3125</v>
      </c>
      <c r="E1088" s="369" t="s">
        <v>2580</v>
      </c>
      <c r="F1088" s="287">
        <v>1085</v>
      </c>
      <c r="G1088" s="392" t="s">
        <v>2617</v>
      </c>
      <c r="H1088" s="392" t="s">
        <v>2618</v>
      </c>
      <c r="I1088" s="287" t="s">
        <v>2546</v>
      </c>
      <c r="J1088" s="369" t="s">
        <v>2547</v>
      </c>
      <c r="K1088" s="287" t="s">
        <v>1226</v>
      </c>
      <c r="L1088" s="369" t="s">
        <v>2440</v>
      </c>
      <c r="M1088" s="369" t="s">
        <v>3124</v>
      </c>
      <c r="N1088" s="372">
        <v>1</v>
      </c>
      <c r="O1088" s="373">
        <v>0</v>
      </c>
      <c r="P1088" s="373"/>
      <c r="Q1088" s="373"/>
      <c r="R1088" s="373">
        <v>0</v>
      </c>
      <c r="S1088" s="374">
        <v>0</v>
      </c>
      <c r="T1088" s="374">
        <v>0</v>
      </c>
      <c r="U1088" s="374">
        <v>0</v>
      </c>
      <c r="V1088" s="374">
        <v>0</v>
      </c>
      <c r="W1088" s="373">
        <v>0</v>
      </c>
      <c r="X1088" s="373"/>
      <c r="Y1088" s="373"/>
      <c r="Z1088" s="373">
        <v>0</v>
      </c>
      <c r="AA1088" s="374">
        <v>0</v>
      </c>
      <c r="AB1088" s="374">
        <v>0</v>
      </c>
      <c r="AC1088" s="374">
        <v>0</v>
      </c>
      <c r="AD1088" s="374">
        <v>0</v>
      </c>
      <c r="AE1088" s="373">
        <v>0</v>
      </c>
      <c r="AF1088" s="373">
        <v>0</v>
      </c>
      <c r="AG1088" s="373">
        <v>0</v>
      </c>
      <c r="AH1088" s="373">
        <v>0</v>
      </c>
      <c r="AI1088" s="374">
        <v>0</v>
      </c>
      <c r="AJ1088" s="374">
        <v>0</v>
      </c>
      <c r="AK1088" s="374">
        <v>0</v>
      </c>
      <c r="AL1088" s="374">
        <v>0</v>
      </c>
      <c r="AM1088" s="226">
        <v>0</v>
      </c>
      <c r="AN1088" s="226">
        <v>0</v>
      </c>
      <c r="AO1088" s="226">
        <v>0</v>
      </c>
      <c r="AP1088" s="226">
        <v>0</v>
      </c>
      <c r="AQ1088" s="227">
        <v>0</v>
      </c>
      <c r="AR1088" s="227">
        <v>0</v>
      </c>
      <c r="AS1088" s="227">
        <v>0</v>
      </c>
      <c r="AT1088" s="227">
        <v>0</v>
      </c>
      <c r="AU1088" s="226">
        <v>0</v>
      </c>
      <c r="AV1088" s="226"/>
      <c r="AW1088" s="226"/>
      <c r="AX1088" s="226"/>
      <c r="AY1088" s="227">
        <v>0</v>
      </c>
      <c r="AZ1088" s="227">
        <v>0</v>
      </c>
      <c r="BA1088" s="227">
        <v>0</v>
      </c>
      <c r="BB1088" s="227">
        <v>0</v>
      </c>
      <c r="BC1088" s="226">
        <f t="shared" si="433"/>
        <v>0</v>
      </c>
      <c r="BD1088" s="226">
        <f t="shared" si="433"/>
        <v>0</v>
      </c>
      <c r="BE1088" s="226">
        <f t="shared" si="433"/>
        <v>0</v>
      </c>
      <c r="BF1088" s="226">
        <f t="shared" si="431"/>
        <v>0</v>
      </c>
      <c r="BG1088" s="218">
        <f t="shared" si="431"/>
        <v>0</v>
      </c>
      <c r="BH1088" s="218">
        <f t="shared" si="431"/>
        <v>0</v>
      </c>
      <c r="BI1088" s="218">
        <f t="shared" si="431"/>
        <v>0</v>
      </c>
      <c r="BJ1088" s="218">
        <f t="shared" si="431"/>
        <v>0</v>
      </c>
      <c r="BK1088" s="226">
        <f t="shared" si="444"/>
        <v>0</v>
      </c>
      <c r="BL1088" s="226">
        <f t="shared" si="444"/>
        <v>0</v>
      </c>
      <c r="BM1088" s="226">
        <f t="shared" si="444"/>
        <v>0</v>
      </c>
      <c r="BN1088" s="226">
        <f t="shared" si="444"/>
        <v>0</v>
      </c>
      <c r="BO1088" s="227">
        <f t="shared" si="444"/>
        <v>0</v>
      </c>
      <c r="BP1088" s="227">
        <f t="shared" si="444"/>
        <v>0</v>
      </c>
      <c r="BQ1088" s="227">
        <f t="shared" si="444"/>
        <v>0</v>
      </c>
      <c r="BR1088" s="227">
        <f t="shared" si="443"/>
        <v>0</v>
      </c>
      <c r="BS1088" s="226">
        <v>0</v>
      </c>
      <c r="BT1088" s="226">
        <v>0</v>
      </c>
      <c r="BU1088" s="226">
        <v>0</v>
      </c>
      <c r="BV1088" s="226">
        <v>0</v>
      </c>
      <c r="BW1088" s="227">
        <v>0</v>
      </c>
      <c r="BX1088" s="227">
        <v>0</v>
      </c>
      <c r="BY1088" s="227">
        <v>0</v>
      </c>
      <c r="BZ1088" s="227">
        <v>0</v>
      </c>
      <c r="CA1088" s="226">
        <v>0</v>
      </c>
      <c r="CB1088" s="226">
        <f>IFERROR(VLOOKUP($G1088,[12]ITEM!$B$2:$AC$939,26,0),0)</f>
        <v>0</v>
      </c>
      <c r="CC1088" s="226">
        <f>IFERROR(VLOOKUP($G1088,[12]ITEM!$B$2:$AC$939,27,0),0)</f>
        <v>0</v>
      </c>
      <c r="CD1088" s="226">
        <f>IFERROR(VLOOKUP($G1088,[12]ITEM!$B$2:$AC$939,28,0),0)</f>
        <v>0</v>
      </c>
      <c r="CE1088" s="227">
        <v>0</v>
      </c>
      <c r="CF1088" s="227">
        <v>0</v>
      </c>
      <c r="CG1088" s="227">
        <v>0</v>
      </c>
      <c r="CH1088" s="227">
        <v>0</v>
      </c>
      <c r="CI1088" s="375"/>
      <c r="CJ1088" s="226">
        <f t="shared" si="441"/>
        <v>0</v>
      </c>
      <c r="CK1088" s="226">
        <f t="shared" si="441"/>
        <v>0</v>
      </c>
      <c r="CL1088" s="226">
        <f t="shared" si="441"/>
        <v>0</v>
      </c>
      <c r="CM1088" s="226">
        <f t="shared" si="440"/>
        <v>0</v>
      </c>
      <c r="CN1088" s="227">
        <f t="shared" si="440"/>
        <v>0</v>
      </c>
      <c r="CO1088" s="227">
        <f t="shared" si="440"/>
        <v>0</v>
      </c>
      <c r="CP1088" s="227">
        <f t="shared" si="440"/>
        <v>0</v>
      </c>
      <c r="CQ1088" s="227">
        <f t="shared" si="440"/>
        <v>0</v>
      </c>
      <c r="CR1088" s="226">
        <v>0</v>
      </c>
      <c r="CS1088" s="226">
        <v>0</v>
      </c>
      <c r="CT1088" s="226">
        <v>0</v>
      </c>
      <c r="CU1088" s="226">
        <v>0</v>
      </c>
      <c r="CV1088" s="227">
        <f t="shared" si="422"/>
        <v>0</v>
      </c>
      <c r="CW1088" s="227">
        <f>CV1088*(1+('[13]GROWTH (YoY)'!AR1088/100))</f>
        <v>0</v>
      </c>
      <c r="CX1088" s="227">
        <f>CW1088*(1+('[13]GROWTH (YoY)'!AS1088/100))</f>
        <v>0</v>
      </c>
      <c r="CY1088" s="227">
        <f>CX1088*(1+('[13]GROWTH (YoY)'!AT1088/100))</f>
        <v>0</v>
      </c>
      <c r="CZ1088" s="226">
        <v>0</v>
      </c>
      <c r="DA1088" s="226">
        <v>0</v>
      </c>
      <c r="DB1088" s="226">
        <v>0</v>
      </c>
      <c r="DC1088" s="226">
        <v>0</v>
      </c>
      <c r="DD1088" s="227">
        <v>0</v>
      </c>
      <c r="DE1088" s="227">
        <v>0</v>
      </c>
      <c r="DF1088" s="227">
        <v>0</v>
      </c>
      <c r="DG1088" s="227">
        <v>0</v>
      </c>
      <c r="DH1088" s="226">
        <v>0</v>
      </c>
      <c r="DI1088" s="226">
        <v>0</v>
      </c>
      <c r="DJ1088" s="226">
        <v>0</v>
      </c>
      <c r="DK1088" s="226">
        <v>0</v>
      </c>
      <c r="DL1088" s="227">
        <v>0</v>
      </c>
      <c r="DM1088" s="227">
        <v>0</v>
      </c>
      <c r="DN1088" s="227">
        <v>0</v>
      </c>
      <c r="DO1088" s="227">
        <v>0</v>
      </c>
      <c r="DP1088" s="376">
        <f t="shared" si="442"/>
        <v>0</v>
      </c>
      <c r="DQ1088" s="226">
        <f t="shared" si="442"/>
        <v>0</v>
      </c>
      <c r="DR1088" s="226">
        <f t="shared" si="442"/>
        <v>0</v>
      </c>
      <c r="DS1088" s="226">
        <f t="shared" si="446"/>
        <v>0</v>
      </c>
      <c r="DT1088" s="227">
        <f t="shared" si="446"/>
        <v>0</v>
      </c>
      <c r="DU1088" s="227">
        <f t="shared" si="446"/>
        <v>0</v>
      </c>
      <c r="DV1088" s="227">
        <f t="shared" si="446"/>
        <v>0</v>
      </c>
      <c r="DW1088" s="227">
        <f t="shared" si="446"/>
        <v>0</v>
      </c>
      <c r="DX1088" s="377">
        <f t="shared" si="445"/>
        <v>0</v>
      </c>
      <c r="DY1088" s="377">
        <f t="shared" si="445"/>
        <v>0</v>
      </c>
      <c r="DZ1088" s="377">
        <f t="shared" si="445"/>
        <v>0</v>
      </c>
      <c r="EA1088" s="377">
        <f t="shared" si="445"/>
        <v>0</v>
      </c>
      <c r="EB1088" s="378">
        <f t="shared" si="445"/>
        <v>0</v>
      </c>
      <c r="EC1088" s="378">
        <f t="shared" si="445"/>
        <v>0</v>
      </c>
      <c r="ED1088" s="378">
        <f t="shared" si="445"/>
        <v>0</v>
      </c>
      <c r="EE1088" s="378">
        <f t="shared" si="445"/>
        <v>0</v>
      </c>
      <c r="EG1088" s="226">
        <v>0</v>
      </c>
      <c r="EH1088" s="226">
        <v>0</v>
      </c>
      <c r="EI1088" s="226">
        <v>0</v>
      </c>
      <c r="EJ1088" s="226">
        <v>0</v>
      </c>
      <c r="EK1088" s="226">
        <v>0</v>
      </c>
      <c r="EL1088" s="226">
        <v>0</v>
      </c>
      <c r="EM1088" s="226">
        <v>0</v>
      </c>
      <c r="EN1088" s="379">
        <f t="shared" si="426"/>
        <v>0</v>
      </c>
      <c r="EO1088" s="226">
        <f t="shared" si="427"/>
        <v>0</v>
      </c>
      <c r="EP1088" s="379">
        <f t="shared" si="428"/>
        <v>0</v>
      </c>
      <c r="EQ1088" s="226">
        <f t="shared" si="429"/>
        <v>0</v>
      </c>
      <c r="ER1088" s="226">
        <f t="shared" si="430"/>
        <v>0</v>
      </c>
      <c r="ES1088" s="292"/>
      <c r="ET1088" s="227">
        <v>0</v>
      </c>
      <c r="EU1088" s="227">
        <v>0</v>
      </c>
      <c r="EV1088" s="227">
        <v>0</v>
      </c>
      <c r="EW1088" s="227">
        <v>0</v>
      </c>
      <c r="EX1088" s="227">
        <v>0</v>
      </c>
      <c r="EY1088" s="227">
        <v>0</v>
      </c>
      <c r="EZ1088" s="227">
        <v>0</v>
      </c>
      <c r="FA1088" s="380">
        <f t="shared" si="434"/>
        <v>0</v>
      </c>
      <c r="FB1088" s="228">
        <f t="shared" si="435"/>
        <v>0</v>
      </c>
      <c r="FC1088" s="380">
        <f t="shared" si="436"/>
        <v>0</v>
      </c>
      <c r="FD1088" s="227">
        <f t="shared" si="437"/>
        <v>0</v>
      </c>
      <c r="FE1088" s="227">
        <f t="shared" si="438"/>
        <v>0</v>
      </c>
      <c r="FF1088" s="227">
        <v>0</v>
      </c>
      <c r="FG1088" s="228">
        <f t="shared" si="423"/>
        <v>0</v>
      </c>
      <c r="FH1088" s="227">
        <v>0</v>
      </c>
      <c r="FI1088" s="227">
        <v>0</v>
      </c>
      <c r="FJ1088" s="227">
        <v>0</v>
      </c>
      <c r="FK1088" s="227">
        <f t="shared" si="424"/>
        <v>0</v>
      </c>
      <c r="FL1088" s="227">
        <v>0</v>
      </c>
      <c r="FM1088" s="227">
        <f t="shared" si="425"/>
        <v>0</v>
      </c>
      <c r="FZ1088" s="229"/>
      <c r="GA1088" s="229"/>
      <c r="GB1088" s="229"/>
      <c r="GC1088" s="229"/>
      <c r="GD1088" s="229"/>
    </row>
    <row r="1089" spans="1:186" s="368" customFormat="1">
      <c r="A1089" s="287" t="s">
        <v>2540</v>
      </c>
      <c r="B1089" s="369" t="s">
        <v>2541</v>
      </c>
      <c r="C1089" s="287" t="s">
        <v>2579</v>
      </c>
      <c r="D1089" s="287" t="s">
        <v>3125</v>
      </c>
      <c r="E1089" s="369" t="s">
        <v>2580</v>
      </c>
      <c r="F1089" s="287">
        <v>1086</v>
      </c>
      <c r="G1089" s="392" t="s">
        <v>2619</v>
      </c>
      <c r="H1089" s="392" t="s">
        <v>2620</v>
      </c>
      <c r="I1089" s="287" t="s">
        <v>2546</v>
      </c>
      <c r="J1089" s="369" t="s">
        <v>2547</v>
      </c>
      <c r="K1089" s="287" t="s">
        <v>1226</v>
      </c>
      <c r="L1089" s="369" t="s">
        <v>2440</v>
      </c>
      <c r="M1089" s="369" t="s">
        <v>3124</v>
      </c>
      <c r="N1089" s="372">
        <v>1</v>
      </c>
      <c r="O1089" s="373">
        <v>0</v>
      </c>
      <c r="P1089" s="373"/>
      <c r="Q1089" s="373"/>
      <c r="R1089" s="373">
        <v>0</v>
      </c>
      <c r="S1089" s="374">
        <v>0</v>
      </c>
      <c r="T1089" s="374">
        <v>0</v>
      </c>
      <c r="U1089" s="374">
        <v>0</v>
      </c>
      <c r="V1089" s="374">
        <v>0</v>
      </c>
      <c r="W1089" s="373">
        <v>0</v>
      </c>
      <c r="X1089" s="373"/>
      <c r="Y1089" s="373"/>
      <c r="Z1089" s="373">
        <v>0</v>
      </c>
      <c r="AA1089" s="374">
        <v>0</v>
      </c>
      <c r="AB1089" s="374">
        <v>0</v>
      </c>
      <c r="AC1089" s="374">
        <v>0</v>
      </c>
      <c r="AD1089" s="374">
        <v>0</v>
      </c>
      <c r="AE1089" s="373">
        <v>0</v>
      </c>
      <c r="AF1089" s="373">
        <v>0</v>
      </c>
      <c r="AG1089" s="373">
        <v>0</v>
      </c>
      <c r="AH1089" s="373">
        <v>0</v>
      </c>
      <c r="AI1089" s="374">
        <v>0</v>
      </c>
      <c r="AJ1089" s="374">
        <v>0</v>
      </c>
      <c r="AK1089" s="374">
        <v>0</v>
      </c>
      <c r="AL1089" s="374">
        <v>0</v>
      </c>
      <c r="AM1089" s="226">
        <v>0</v>
      </c>
      <c r="AN1089" s="226">
        <v>0</v>
      </c>
      <c r="AO1089" s="226">
        <v>0</v>
      </c>
      <c r="AP1089" s="226">
        <v>0</v>
      </c>
      <c r="AQ1089" s="227">
        <v>0</v>
      </c>
      <c r="AR1089" s="227">
        <v>0</v>
      </c>
      <c r="AS1089" s="227">
        <v>0</v>
      </c>
      <c r="AT1089" s="227">
        <v>0</v>
      </c>
      <c r="AU1089" s="226">
        <v>0</v>
      </c>
      <c r="AV1089" s="226"/>
      <c r="AW1089" s="226"/>
      <c r="AX1089" s="226"/>
      <c r="AY1089" s="227">
        <v>0</v>
      </c>
      <c r="AZ1089" s="227">
        <v>0</v>
      </c>
      <c r="BA1089" s="227">
        <v>0</v>
      </c>
      <c r="BB1089" s="227">
        <v>0</v>
      </c>
      <c r="BC1089" s="226">
        <f t="shared" si="433"/>
        <v>0</v>
      </c>
      <c r="BD1089" s="226">
        <f t="shared" si="433"/>
        <v>0</v>
      </c>
      <c r="BE1089" s="226">
        <f t="shared" si="433"/>
        <v>0</v>
      </c>
      <c r="BF1089" s="226">
        <f t="shared" si="431"/>
        <v>0</v>
      </c>
      <c r="BG1089" s="218">
        <f t="shared" si="431"/>
        <v>0</v>
      </c>
      <c r="BH1089" s="218">
        <f t="shared" si="431"/>
        <v>0</v>
      </c>
      <c r="BI1089" s="218">
        <f t="shared" si="431"/>
        <v>0</v>
      </c>
      <c r="BJ1089" s="218">
        <f t="shared" si="431"/>
        <v>0</v>
      </c>
      <c r="BK1089" s="226">
        <f t="shared" si="444"/>
        <v>0</v>
      </c>
      <c r="BL1089" s="226">
        <f t="shared" si="444"/>
        <v>0</v>
      </c>
      <c r="BM1089" s="226">
        <f t="shared" si="444"/>
        <v>0</v>
      </c>
      <c r="BN1089" s="226">
        <f t="shared" si="444"/>
        <v>0</v>
      </c>
      <c r="BO1089" s="227">
        <f t="shared" si="444"/>
        <v>0</v>
      </c>
      <c r="BP1089" s="227">
        <f t="shared" si="444"/>
        <v>0</v>
      </c>
      <c r="BQ1089" s="227">
        <f t="shared" si="444"/>
        <v>0</v>
      </c>
      <c r="BR1089" s="227">
        <f t="shared" si="443"/>
        <v>0</v>
      </c>
      <c r="BS1089" s="226">
        <v>0</v>
      </c>
      <c r="BT1089" s="226">
        <v>0</v>
      </c>
      <c r="BU1089" s="226">
        <v>0</v>
      </c>
      <c r="BV1089" s="226">
        <v>0</v>
      </c>
      <c r="BW1089" s="227">
        <v>0</v>
      </c>
      <c r="BX1089" s="227">
        <v>0</v>
      </c>
      <c r="BY1089" s="227">
        <v>0</v>
      </c>
      <c r="BZ1089" s="227">
        <v>0</v>
      </c>
      <c r="CA1089" s="226">
        <v>0</v>
      </c>
      <c r="CB1089" s="226">
        <f>IFERROR(VLOOKUP($G1089,[12]ITEM!$B$2:$AC$939,26,0),0)</f>
        <v>0</v>
      </c>
      <c r="CC1089" s="226">
        <f>IFERROR(VLOOKUP($G1089,[12]ITEM!$B$2:$AC$939,27,0),0)</f>
        <v>0</v>
      </c>
      <c r="CD1089" s="226">
        <f>IFERROR(VLOOKUP($G1089,[12]ITEM!$B$2:$AC$939,28,0),0)</f>
        <v>0</v>
      </c>
      <c r="CE1089" s="227">
        <v>0</v>
      </c>
      <c r="CF1089" s="227">
        <v>0</v>
      </c>
      <c r="CG1089" s="227">
        <v>0</v>
      </c>
      <c r="CH1089" s="227">
        <v>0</v>
      </c>
      <c r="CI1089" s="375"/>
      <c r="CJ1089" s="226">
        <f t="shared" si="441"/>
        <v>0</v>
      </c>
      <c r="CK1089" s="226">
        <f t="shared" si="441"/>
        <v>0</v>
      </c>
      <c r="CL1089" s="226">
        <f t="shared" si="441"/>
        <v>0</v>
      </c>
      <c r="CM1089" s="226">
        <f t="shared" si="440"/>
        <v>0</v>
      </c>
      <c r="CN1089" s="227">
        <f t="shared" si="440"/>
        <v>0</v>
      </c>
      <c r="CO1089" s="227">
        <f t="shared" si="440"/>
        <v>0</v>
      </c>
      <c r="CP1089" s="227">
        <f t="shared" si="440"/>
        <v>0</v>
      </c>
      <c r="CQ1089" s="227">
        <f t="shared" si="440"/>
        <v>0</v>
      </c>
      <c r="CR1089" s="226">
        <v>0</v>
      </c>
      <c r="CS1089" s="226">
        <v>0</v>
      </c>
      <c r="CT1089" s="226">
        <v>0</v>
      </c>
      <c r="CU1089" s="226">
        <v>0</v>
      </c>
      <c r="CV1089" s="227">
        <f t="shared" si="422"/>
        <v>0</v>
      </c>
      <c r="CW1089" s="227">
        <f>CV1089*(1+('[13]GROWTH (YoY)'!AR1089/100))</f>
        <v>0</v>
      </c>
      <c r="CX1089" s="227">
        <f>CW1089*(1+('[13]GROWTH (YoY)'!AS1089/100))</f>
        <v>0</v>
      </c>
      <c r="CY1089" s="227">
        <f>CX1089*(1+('[13]GROWTH (YoY)'!AT1089/100))</f>
        <v>0</v>
      </c>
      <c r="CZ1089" s="226">
        <v>0</v>
      </c>
      <c r="DA1089" s="226">
        <v>0</v>
      </c>
      <c r="DB1089" s="226">
        <v>0</v>
      </c>
      <c r="DC1089" s="226">
        <v>0</v>
      </c>
      <c r="DD1089" s="227">
        <v>0</v>
      </c>
      <c r="DE1089" s="227">
        <v>0</v>
      </c>
      <c r="DF1089" s="227">
        <v>0</v>
      </c>
      <c r="DG1089" s="227">
        <v>0</v>
      </c>
      <c r="DH1089" s="226">
        <v>0</v>
      </c>
      <c r="DI1089" s="226">
        <v>0</v>
      </c>
      <c r="DJ1089" s="226">
        <v>0</v>
      </c>
      <c r="DK1089" s="226">
        <v>0</v>
      </c>
      <c r="DL1089" s="227">
        <v>0</v>
      </c>
      <c r="DM1089" s="227">
        <v>0</v>
      </c>
      <c r="DN1089" s="227">
        <v>0</v>
      </c>
      <c r="DO1089" s="227">
        <v>0</v>
      </c>
      <c r="DP1089" s="376">
        <f t="shared" si="442"/>
        <v>0</v>
      </c>
      <c r="DQ1089" s="226">
        <f t="shared" si="442"/>
        <v>0</v>
      </c>
      <c r="DR1089" s="226">
        <f t="shared" si="442"/>
        <v>0</v>
      </c>
      <c r="DS1089" s="226">
        <f t="shared" si="446"/>
        <v>0</v>
      </c>
      <c r="DT1089" s="227">
        <f t="shared" si="446"/>
        <v>0</v>
      </c>
      <c r="DU1089" s="227">
        <f t="shared" si="446"/>
        <v>0</v>
      </c>
      <c r="DV1089" s="227">
        <f t="shared" si="446"/>
        <v>0</v>
      </c>
      <c r="DW1089" s="227">
        <f t="shared" si="446"/>
        <v>0</v>
      </c>
      <c r="DX1089" s="377">
        <f t="shared" si="445"/>
        <v>0</v>
      </c>
      <c r="DY1089" s="377">
        <f t="shared" si="445"/>
        <v>0</v>
      </c>
      <c r="DZ1089" s="377">
        <f t="shared" si="445"/>
        <v>0</v>
      </c>
      <c r="EA1089" s="377">
        <f t="shared" si="445"/>
        <v>0</v>
      </c>
      <c r="EB1089" s="378">
        <f t="shared" si="445"/>
        <v>0</v>
      </c>
      <c r="EC1089" s="378">
        <f t="shared" si="445"/>
        <v>0</v>
      </c>
      <c r="ED1089" s="378">
        <f t="shared" si="445"/>
        <v>0</v>
      </c>
      <c r="EE1089" s="378">
        <f t="shared" si="445"/>
        <v>0</v>
      </c>
      <c r="EG1089" s="226">
        <v>0</v>
      </c>
      <c r="EH1089" s="226">
        <v>0</v>
      </c>
      <c r="EI1089" s="226">
        <v>0</v>
      </c>
      <c r="EJ1089" s="226">
        <v>0</v>
      </c>
      <c r="EK1089" s="226">
        <v>0</v>
      </c>
      <c r="EL1089" s="226">
        <v>0</v>
      </c>
      <c r="EM1089" s="226">
        <v>0</v>
      </c>
      <c r="EN1089" s="379">
        <f t="shared" si="426"/>
        <v>0</v>
      </c>
      <c r="EO1089" s="226">
        <f t="shared" si="427"/>
        <v>0</v>
      </c>
      <c r="EP1089" s="379">
        <f t="shared" si="428"/>
        <v>0</v>
      </c>
      <c r="EQ1089" s="226">
        <f t="shared" si="429"/>
        <v>0</v>
      </c>
      <c r="ER1089" s="226">
        <f t="shared" si="430"/>
        <v>0</v>
      </c>
      <c r="ES1089" s="292"/>
      <c r="ET1089" s="227">
        <v>0</v>
      </c>
      <c r="EU1089" s="227">
        <v>0</v>
      </c>
      <c r="EV1089" s="227">
        <v>0</v>
      </c>
      <c r="EW1089" s="227">
        <v>0</v>
      </c>
      <c r="EX1089" s="227">
        <v>0</v>
      </c>
      <c r="EY1089" s="227">
        <v>0</v>
      </c>
      <c r="EZ1089" s="227">
        <v>0</v>
      </c>
      <c r="FA1089" s="380">
        <f t="shared" si="434"/>
        <v>0</v>
      </c>
      <c r="FB1089" s="228">
        <f t="shared" si="435"/>
        <v>0</v>
      </c>
      <c r="FC1089" s="380">
        <f t="shared" si="436"/>
        <v>0</v>
      </c>
      <c r="FD1089" s="227">
        <f t="shared" si="437"/>
        <v>0</v>
      </c>
      <c r="FE1089" s="227">
        <f t="shared" si="438"/>
        <v>0</v>
      </c>
      <c r="FF1089" s="227">
        <v>0</v>
      </c>
      <c r="FG1089" s="228">
        <f t="shared" si="423"/>
        <v>0</v>
      </c>
      <c r="FH1089" s="227">
        <v>0</v>
      </c>
      <c r="FI1089" s="227">
        <v>0</v>
      </c>
      <c r="FJ1089" s="227">
        <v>0</v>
      </c>
      <c r="FK1089" s="227">
        <f t="shared" si="424"/>
        <v>0</v>
      </c>
      <c r="FL1089" s="227">
        <v>0</v>
      </c>
      <c r="FM1089" s="227">
        <f t="shared" si="425"/>
        <v>0</v>
      </c>
      <c r="FZ1089" s="229"/>
      <c r="GA1089" s="229"/>
      <c r="GB1089" s="229"/>
      <c r="GC1089" s="229"/>
      <c r="GD1089" s="229"/>
    </row>
    <row r="1090" spans="1:186" s="368" customFormat="1">
      <c r="A1090" s="287" t="s">
        <v>2540</v>
      </c>
      <c r="B1090" s="369" t="s">
        <v>2541</v>
      </c>
      <c r="C1090" s="287" t="s">
        <v>2579</v>
      </c>
      <c r="D1090" s="287" t="s">
        <v>3125</v>
      </c>
      <c r="E1090" s="369" t="s">
        <v>2580</v>
      </c>
      <c r="F1090" s="287">
        <v>1087</v>
      </c>
      <c r="G1090" s="392" t="s">
        <v>2621</v>
      </c>
      <c r="H1090" s="392" t="s">
        <v>2622</v>
      </c>
      <c r="I1090" s="287" t="s">
        <v>2546</v>
      </c>
      <c r="J1090" s="369" t="s">
        <v>2547</v>
      </c>
      <c r="K1090" s="287" t="s">
        <v>1226</v>
      </c>
      <c r="L1090" s="369" t="s">
        <v>2440</v>
      </c>
      <c r="M1090" s="369" t="s">
        <v>3124</v>
      </c>
      <c r="N1090" s="372">
        <v>1</v>
      </c>
      <c r="O1090" s="373">
        <v>16</v>
      </c>
      <c r="P1090" s="373">
        <v>138</v>
      </c>
      <c r="Q1090" s="373">
        <v>146</v>
      </c>
      <c r="R1090" s="373">
        <v>159</v>
      </c>
      <c r="S1090" s="374">
        <v>140</v>
      </c>
      <c r="T1090" s="374">
        <v>148</v>
      </c>
      <c r="U1090" s="374">
        <v>161</v>
      </c>
      <c r="V1090" s="374">
        <v>144</v>
      </c>
      <c r="W1090" s="373">
        <v>9</v>
      </c>
      <c r="X1090" s="373">
        <v>76</v>
      </c>
      <c r="Y1090" s="373">
        <v>79</v>
      </c>
      <c r="Z1090" s="373">
        <v>86</v>
      </c>
      <c r="AA1090" s="374">
        <v>72</v>
      </c>
      <c r="AB1090" s="374">
        <v>76</v>
      </c>
      <c r="AC1090" s="374">
        <v>86</v>
      </c>
      <c r="AD1090" s="374">
        <v>43</v>
      </c>
      <c r="AE1090" s="373">
        <v>0</v>
      </c>
      <c r="AF1090" s="373">
        <v>0</v>
      </c>
      <c r="AG1090" s="373">
        <v>0</v>
      </c>
      <c r="AH1090" s="373">
        <v>0</v>
      </c>
      <c r="AI1090" s="374">
        <v>1</v>
      </c>
      <c r="AJ1090" s="374">
        <v>1</v>
      </c>
      <c r="AK1090" s="374">
        <v>1</v>
      </c>
      <c r="AL1090" s="374">
        <v>1</v>
      </c>
      <c r="AM1090" s="226">
        <v>7</v>
      </c>
      <c r="AN1090" s="226">
        <v>62</v>
      </c>
      <c r="AO1090" s="226">
        <v>67</v>
      </c>
      <c r="AP1090" s="226">
        <v>72</v>
      </c>
      <c r="AQ1090" s="227">
        <v>68</v>
      </c>
      <c r="AR1090" s="227">
        <v>72</v>
      </c>
      <c r="AS1090" s="227">
        <v>75</v>
      </c>
      <c r="AT1090" s="227">
        <v>101</v>
      </c>
      <c r="AU1090" s="226">
        <v>5</v>
      </c>
      <c r="AV1090" s="226">
        <v>37</v>
      </c>
      <c r="AW1090" s="226">
        <v>42</v>
      </c>
      <c r="AX1090" s="226">
        <v>43</v>
      </c>
      <c r="AY1090" s="227">
        <v>37</v>
      </c>
      <c r="AZ1090" s="227">
        <v>42</v>
      </c>
      <c r="BA1090" s="227">
        <v>44</v>
      </c>
      <c r="BB1090" s="227">
        <v>54</v>
      </c>
      <c r="BC1090" s="226">
        <f t="shared" si="433"/>
        <v>2</v>
      </c>
      <c r="BD1090" s="226">
        <f t="shared" si="433"/>
        <v>23</v>
      </c>
      <c r="BE1090" s="226">
        <f t="shared" si="433"/>
        <v>22</v>
      </c>
      <c r="BF1090" s="226">
        <f t="shared" si="431"/>
        <v>25</v>
      </c>
      <c r="BG1090" s="218">
        <f t="shared" si="431"/>
        <v>28</v>
      </c>
      <c r="BH1090" s="218">
        <f t="shared" si="431"/>
        <v>26</v>
      </c>
      <c r="BI1090" s="218">
        <f t="shared" si="431"/>
        <v>26</v>
      </c>
      <c r="BJ1090" s="218">
        <f t="shared" si="431"/>
        <v>44</v>
      </c>
      <c r="BK1090" s="226">
        <f t="shared" si="444"/>
        <v>0</v>
      </c>
      <c r="BL1090" s="226">
        <f t="shared" si="444"/>
        <v>2</v>
      </c>
      <c r="BM1090" s="226">
        <f t="shared" si="444"/>
        <v>3</v>
      </c>
      <c r="BN1090" s="226">
        <f t="shared" si="444"/>
        <v>4</v>
      </c>
      <c r="BO1090" s="227">
        <f t="shared" si="444"/>
        <v>3</v>
      </c>
      <c r="BP1090" s="227">
        <f t="shared" si="444"/>
        <v>4</v>
      </c>
      <c r="BQ1090" s="227">
        <f t="shared" si="444"/>
        <v>5</v>
      </c>
      <c r="BR1090" s="227">
        <f t="shared" si="443"/>
        <v>3</v>
      </c>
      <c r="BS1090" s="226">
        <v>0</v>
      </c>
      <c r="BT1090" s="226">
        <v>2</v>
      </c>
      <c r="BU1090" s="226">
        <v>3</v>
      </c>
      <c r="BV1090" s="226">
        <v>4</v>
      </c>
      <c r="BW1090" s="227">
        <v>3</v>
      </c>
      <c r="BX1090" s="227">
        <v>4</v>
      </c>
      <c r="BY1090" s="227">
        <v>5</v>
      </c>
      <c r="BZ1090" s="227">
        <v>3</v>
      </c>
      <c r="CA1090" s="226">
        <v>0</v>
      </c>
      <c r="CB1090" s="226">
        <f>IFERROR(VLOOKUP($G1090,[12]ITEM!$B$2:$AC$939,26,0),0)</f>
        <v>0</v>
      </c>
      <c r="CC1090" s="226">
        <f>IFERROR(VLOOKUP($G1090,[12]ITEM!$B$2:$AC$939,27,0),0)</f>
        <v>0</v>
      </c>
      <c r="CD1090" s="226">
        <f>IFERROR(VLOOKUP($G1090,[12]ITEM!$B$2:$AC$939,28,0),0)</f>
        <v>0</v>
      </c>
      <c r="CE1090" s="227">
        <v>0</v>
      </c>
      <c r="CF1090" s="227">
        <v>0</v>
      </c>
      <c r="CG1090" s="227">
        <v>0</v>
      </c>
      <c r="CH1090" s="227">
        <v>0</v>
      </c>
      <c r="CI1090" s="375"/>
      <c r="CJ1090" s="226">
        <f t="shared" si="441"/>
        <v>2</v>
      </c>
      <c r="CK1090" s="226">
        <f t="shared" si="441"/>
        <v>3</v>
      </c>
      <c r="CL1090" s="226">
        <f t="shared" si="441"/>
        <v>3</v>
      </c>
      <c r="CM1090" s="226">
        <f t="shared" si="440"/>
        <v>3</v>
      </c>
      <c r="CN1090" s="227">
        <f t="shared" si="440"/>
        <v>28</v>
      </c>
      <c r="CO1090" s="227">
        <f t="shared" si="440"/>
        <v>29.817051119390488</v>
      </c>
      <c r="CP1090" s="227">
        <f t="shared" si="440"/>
        <v>31.693015218509078</v>
      </c>
      <c r="CQ1090" s="227">
        <f t="shared" si="440"/>
        <v>38.8086655934449</v>
      </c>
      <c r="CR1090" s="226">
        <v>0</v>
      </c>
      <c r="CS1090" s="226">
        <v>0</v>
      </c>
      <c r="CT1090" s="226">
        <v>0</v>
      </c>
      <c r="CU1090" s="226">
        <v>0</v>
      </c>
      <c r="CV1090" s="227">
        <f t="shared" si="422"/>
        <v>16</v>
      </c>
      <c r="CW1090" s="227">
        <f>CV1090*(1+('[13]GROWTH (YoY)'!AR1090/100))</f>
        <v>16.817051119390488</v>
      </c>
      <c r="CX1090" s="227">
        <f>CW1090*(1+('[13]GROWTH (YoY)'!AS1090/100))</f>
        <v>17.693015218509078</v>
      </c>
      <c r="CY1090" s="227">
        <f>CX1090*(1+('[13]GROWTH (YoY)'!AT1090/100))</f>
        <v>23.808665593444903</v>
      </c>
      <c r="CZ1090" s="226">
        <v>1</v>
      </c>
      <c r="DA1090" s="226">
        <v>1</v>
      </c>
      <c r="DB1090" s="226">
        <v>1</v>
      </c>
      <c r="DC1090" s="226">
        <v>1</v>
      </c>
      <c r="DD1090" s="227">
        <v>10</v>
      </c>
      <c r="DE1090" s="227">
        <v>11</v>
      </c>
      <c r="DF1090" s="227">
        <v>11</v>
      </c>
      <c r="DG1090" s="227">
        <v>12</v>
      </c>
      <c r="DH1090" s="226">
        <v>1</v>
      </c>
      <c r="DI1090" s="226">
        <v>2</v>
      </c>
      <c r="DJ1090" s="226">
        <v>2</v>
      </c>
      <c r="DK1090" s="226">
        <v>2</v>
      </c>
      <c r="DL1090" s="227">
        <v>2</v>
      </c>
      <c r="DM1090" s="227">
        <v>2</v>
      </c>
      <c r="DN1090" s="227">
        <v>3</v>
      </c>
      <c r="DO1090" s="227">
        <v>3</v>
      </c>
      <c r="DP1090" s="376">
        <f t="shared" si="442"/>
        <v>0</v>
      </c>
      <c r="DQ1090" s="226">
        <f t="shared" si="442"/>
        <v>20</v>
      </c>
      <c r="DR1090" s="226">
        <f t="shared" si="442"/>
        <v>19</v>
      </c>
      <c r="DS1090" s="226">
        <f t="shared" si="446"/>
        <v>22</v>
      </c>
      <c r="DT1090" s="227">
        <f t="shared" si="446"/>
        <v>0</v>
      </c>
      <c r="DU1090" s="227">
        <f t="shared" si="446"/>
        <v>-3.8170511193904879</v>
      </c>
      <c r="DV1090" s="227">
        <f t="shared" si="446"/>
        <v>-5.6930152185090783</v>
      </c>
      <c r="DW1090" s="227">
        <f t="shared" si="446"/>
        <v>5.1913344065551001</v>
      </c>
      <c r="DX1090" s="377">
        <f t="shared" si="445"/>
        <v>0.5625</v>
      </c>
      <c r="DY1090" s="377">
        <f t="shared" si="445"/>
        <v>0.55072463768115942</v>
      </c>
      <c r="DZ1090" s="377">
        <f t="shared" si="445"/>
        <v>0.54109589041095896</v>
      </c>
      <c r="EA1090" s="377">
        <f t="shared" si="445"/>
        <v>0.54088050314465408</v>
      </c>
      <c r="EB1090" s="378">
        <f t="shared" si="445"/>
        <v>0.51428571428571423</v>
      </c>
      <c r="EC1090" s="378">
        <f t="shared" si="445"/>
        <v>0.51351351351351349</v>
      </c>
      <c r="ED1090" s="378">
        <f t="shared" si="445"/>
        <v>0.53416149068322982</v>
      </c>
      <c r="EE1090" s="378">
        <f t="shared" si="445"/>
        <v>0.2986111111111111</v>
      </c>
      <c r="EG1090" s="226">
        <v>15</v>
      </c>
      <c r="EH1090" s="226">
        <v>9</v>
      </c>
      <c r="EI1090" s="226">
        <v>6</v>
      </c>
      <c r="EJ1090" s="226">
        <v>3</v>
      </c>
      <c r="EK1090" s="226">
        <v>3</v>
      </c>
      <c r="EL1090" s="226">
        <v>144</v>
      </c>
      <c r="EM1090" s="226">
        <v>135</v>
      </c>
      <c r="EN1090" s="379">
        <f t="shared" si="426"/>
        <v>0.6</v>
      </c>
      <c r="EO1090" s="226">
        <f t="shared" si="427"/>
        <v>50</v>
      </c>
      <c r="EP1090" s="379">
        <f t="shared" si="428"/>
        <v>0.2</v>
      </c>
      <c r="EQ1090" s="226">
        <f t="shared" si="429"/>
        <v>20833.333333333332</v>
      </c>
      <c r="ER1090" s="226">
        <f t="shared" si="430"/>
        <v>1851.851851851852</v>
      </c>
      <c r="ES1090" s="292"/>
      <c r="ET1090" s="227">
        <v>138</v>
      </c>
      <c r="EU1090" s="227">
        <v>77</v>
      </c>
      <c r="EV1090" s="227">
        <v>62</v>
      </c>
      <c r="EW1090" s="227">
        <v>37</v>
      </c>
      <c r="EX1090" s="227">
        <v>42</v>
      </c>
      <c r="EY1090" s="227">
        <v>1136</v>
      </c>
      <c r="EZ1090" s="227">
        <v>1075</v>
      </c>
      <c r="FA1090" s="380">
        <f t="shared" si="434"/>
        <v>0.55797101449275366</v>
      </c>
      <c r="FB1090" s="228">
        <f t="shared" si="435"/>
        <v>59.677419354838712</v>
      </c>
      <c r="FC1090" s="380">
        <f t="shared" si="436"/>
        <v>0.30434782608695654</v>
      </c>
      <c r="FD1090" s="227">
        <f t="shared" si="437"/>
        <v>36971.830985915491</v>
      </c>
      <c r="FE1090" s="227">
        <f t="shared" si="438"/>
        <v>2868.2170542635663</v>
      </c>
      <c r="FF1090" s="227">
        <v>62</v>
      </c>
      <c r="FG1090" s="228">
        <f t="shared" si="423"/>
        <v>59.677419354838712</v>
      </c>
      <c r="FH1090" s="227">
        <v>37</v>
      </c>
      <c r="FI1090" s="227">
        <v>62</v>
      </c>
      <c r="FJ1090" s="227">
        <v>0</v>
      </c>
      <c r="FK1090" s="227">
        <f t="shared" si="424"/>
        <v>25</v>
      </c>
      <c r="FL1090" s="227">
        <v>5</v>
      </c>
      <c r="FM1090" s="227">
        <f t="shared" si="425"/>
        <v>20</v>
      </c>
      <c r="FZ1090" s="229"/>
      <c r="GA1090" s="229"/>
      <c r="GB1090" s="229"/>
      <c r="GC1090" s="229"/>
      <c r="GD1090" s="229"/>
    </row>
    <row r="1091" spans="1:186" s="368" customFormat="1">
      <c r="A1091" s="287" t="s">
        <v>2540</v>
      </c>
      <c r="B1091" s="369" t="s">
        <v>2541</v>
      </c>
      <c r="C1091" s="287" t="s">
        <v>2579</v>
      </c>
      <c r="D1091" s="287" t="s">
        <v>3125</v>
      </c>
      <c r="E1091" s="369" t="s">
        <v>2580</v>
      </c>
      <c r="F1091" s="287">
        <v>1088</v>
      </c>
      <c r="G1091" s="392" t="s">
        <v>2623</v>
      </c>
      <c r="H1091" s="392" t="s">
        <v>2624</v>
      </c>
      <c r="I1091" s="287" t="s">
        <v>2546</v>
      </c>
      <c r="J1091" s="369" t="s">
        <v>2547</v>
      </c>
      <c r="K1091" s="287" t="s">
        <v>1226</v>
      </c>
      <c r="L1091" s="369" t="s">
        <v>2440</v>
      </c>
      <c r="M1091" s="369" t="s">
        <v>3124</v>
      </c>
      <c r="N1091" s="372">
        <v>1</v>
      </c>
      <c r="O1091" s="373">
        <v>469</v>
      </c>
      <c r="P1091" s="373">
        <v>480</v>
      </c>
      <c r="Q1091" s="373">
        <v>552</v>
      </c>
      <c r="R1091" s="373">
        <v>581</v>
      </c>
      <c r="S1091" s="374">
        <v>323</v>
      </c>
      <c r="T1091" s="374">
        <v>341</v>
      </c>
      <c r="U1091" s="374">
        <v>374</v>
      </c>
      <c r="V1091" s="374">
        <v>418</v>
      </c>
      <c r="W1091" s="373">
        <v>219</v>
      </c>
      <c r="X1091" s="373">
        <v>218</v>
      </c>
      <c r="Y1091" s="373">
        <v>251</v>
      </c>
      <c r="Z1091" s="373">
        <v>269</v>
      </c>
      <c r="AA1091" s="374">
        <v>122</v>
      </c>
      <c r="AB1091" s="374">
        <v>129</v>
      </c>
      <c r="AC1091" s="374">
        <v>170</v>
      </c>
      <c r="AD1091" s="374">
        <v>217</v>
      </c>
      <c r="AE1091" s="373">
        <v>4</v>
      </c>
      <c r="AF1091" s="373">
        <v>7</v>
      </c>
      <c r="AG1091" s="373">
        <v>6</v>
      </c>
      <c r="AH1091" s="373">
        <v>6</v>
      </c>
      <c r="AI1091" s="374">
        <v>4</v>
      </c>
      <c r="AJ1091" s="374">
        <v>3</v>
      </c>
      <c r="AK1091" s="374">
        <v>3</v>
      </c>
      <c r="AL1091" s="374">
        <v>2</v>
      </c>
      <c r="AM1091" s="226">
        <v>250</v>
      </c>
      <c r="AN1091" s="226">
        <v>262</v>
      </c>
      <c r="AO1091" s="226">
        <v>301</v>
      </c>
      <c r="AP1091" s="226">
        <v>312</v>
      </c>
      <c r="AQ1091" s="227">
        <v>201</v>
      </c>
      <c r="AR1091" s="227">
        <v>212</v>
      </c>
      <c r="AS1091" s="227">
        <v>204</v>
      </c>
      <c r="AT1091" s="227">
        <v>201</v>
      </c>
      <c r="AU1091" s="226">
        <v>109</v>
      </c>
      <c r="AV1091" s="226">
        <v>108</v>
      </c>
      <c r="AW1091" s="226">
        <v>132</v>
      </c>
      <c r="AX1091" s="226">
        <v>128</v>
      </c>
      <c r="AY1091" s="227">
        <v>52</v>
      </c>
      <c r="AZ1091" s="227">
        <v>64</v>
      </c>
      <c r="BA1091" s="227">
        <v>62</v>
      </c>
      <c r="BB1091" s="227">
        <v>57</v>
      </c>
      <c r="BC1091" s="226">
        <f t="shared" si="433"/>
        <v>136</v>
      </c>
      <c r="BD1091" s="226">
        <f t="shared" si="433"/>
        <v>147</v>
      </c>
      <c r="BE1091" s="226">
        <f t="shared" si="433"/>
        <v>162</v>
      </c>
      <c r="BF1091" s="226">
        <f t="shared" si="431"/>
        <v>177</v>
      </c>
      <c r="BG1091" s="218">
        <f t="shared" si="431"/>
        <v>125</v>
      </c>
      <c r="BH1091" s="218">
        <f t="shared" si="431"/>
        <v>124</v>
      </c>
      <c r="BI1091" s="218">
        <f t="shared" si="431"/>
        <v>119</v>
      </c>
      <c r="BJ1091" s="218">
        <f t="shared" si="431"/>
        <v>118</v>
      </c>
      <c r="BK1091" s="226">
        <f t="shared" si="444"/>
        <v>5</v>
      </c>
      <c r="BL1091" s="226">
        <f t="shared" si="444"/>
        <v>7</v>
      </c>
      <c r="BM1091" s="226">
        <f t="shared" si="444"/>
        <v>7</v>
      </c>
      <c r="BN1091" s="226">
        <f t="shared" si="444"/>
        <v>7</v>
      </c>
      <c r="BO1091" s="227">
        <f t="shared" si="444"/>
        <v>24</v>
      </c>
      <c r="BP1091" s="227">
        <f t="shared" si="444"/>
        <v>24</v>
      </c>
      <c r="BQ1091" s="227">
        <f t="shared" si="444"/>
        <v>23</v>
      </c>
      <c r="BR1091" s="227">
        <f t="shared" si="443"/>
        <v>26</v>
      </c>
      <c r="BS1091" s="226">
        <v>5</v>
      </c>
      <c r="BT1091" s="226">
        <v>7</v>
      </c>
      <c r="BU1091" s="226">
        <v>7</v>
      </c>
      <c r="BV1091" s="226">
        <v>7</v>
      </c>
      <c r="BW1091" s="227">
        <v>24</v>
      </c>
      <c r="BX1091" s="227">
        <v>24</v>
      </c>
      <c r="BY1091" s="227">
        <v>23</v>
      </c>
      <c r="BZ1091" s="227">
        <v>26</v>
      </c>
      <c r="CA1091" s="226">
        <v>0</v>
      </c>
      <c r="CB1091" s="226">
        <f>IFERROR(VLOOKUP($G1091,[12]ITEM!$B$2:$AC$939,26,0),0)</f>
        <v>0</v>
      </c>
      <c r="CC1091" s="226">
        <f>IFERROR(VLOOKUP($G1091,[12]ITEM!$B$2:$AC$939,27,0),0)</f>
        <v>0</v>
      </c>
      <c r="CD1091" s="226">
        <f>IFERROR(VLOOKUP($G1091,[12]ITEM!$B$2:$AC$939,28,0),0)</f>
        <v>0</v>
      </c>
      <c r="CE1091" s="227">
        <v>0</v>
      </c>
      <c r="CF1091" s="227">
        <v>0</v>
      </c>
      <c r="CG1091" s="227">
        <v>0</v>
      </c>
      <c r="CH1091" s="227">
        <v>0</v>
      </c>
      <c r="CI1091" s="375"/>
      <c r="CJ1091" s="226">
        <f t="shared" si="441"/>
        <v>136</v>
      </c>
      <c r="CK1091" s="226">
        <f t="shared" si="441"/>
        <v>174</v>
      </c>
      <c r="CL1091" s="226">
        <f t="shared" si="441"/>
        <v>187</v>
      </c>
      <c r="CM1091" s="226">
        <f t="shared" si="440"/>
        <v>192</v>
      </c>
      <c r="CN1091" s="227">
        <f t="shared" si="440"/>
        <v>125</v>
      </c>
      <c r="CO1091" s="227">
        <f t="shared" si="440"/>
        <v>148.15607639416623</v>
      </c>
      <c r="CP1091" s="227">
        <f t="shared" si="440"/>
        <v>149.76863693706593</v>
      </c>
      <c r="CQ1091" s="227">
        <f t="shared" si="440"/>
        <v>158.98963727857577</v>
      </c>
      <c r="CR1091" s="226">
        <v>20</v>
      </c>
      <c r="CS1091" s="226">
        <v>21</v>
      </c>
      <c r="CT1091" s="226">
        <v>25</v>
      </c>
      <c r="CU1091" s="226">
        <v>25</v>
      </c>
      <c r="CV1091" s="227">
        <f t="shared" si="422"/>
        <v>-16</v>
      </c>
      <c r="CW1091" s="227">
        <f>CV1091*(1+('[13]GROWTH (YoY)'!AR1091/100))</f>
        <v>-16.843923605833758</v>
      </c>
      <c r="CX1091" s="227">
        <f>CW1091*(1+('[13]GROWTH (YoY)'!AS1091/100))</f>
        <v>-16.231363062934054</v>
      </c>
      <c r="CY1091" s="227">
        <f>CX1091*(1+('[13]GROWTH (YoY)'!AT1091/100))</f>
        <v>-16.010362721424222</v>
      </c>
      <c r="CZ1091" s="226">
        <v>100</v>
      </c>
      <c r="DA1091" s="226">
        <v>127</v>
      </c>
      <c r="DB1091" s="226">
        <v>135</v>
      </c>
      <c r="DC1091" s="226">
        <v>138</v>
      </c>
      <c r="DD1091" s="227">
        <v>114</v>
      </c>
      <c r="DE1091" s="227">
        <v>134</v>
      </c>
      <c r="DF1091" s="227">
        <v>130</v>
      </c>
      <c r="DG1091" s="227">
        <v>134</v>
      </c>
      <c r="DH1091" s="226">
        <v>16</v>
      </c>
      <c r="DI1091" s="226">
        <v>26</v>
      </c>
      <c r="DJ1091" s="226">
        <v>27</v>
      </c>
      <c r="DK1091" s="226">
        <v>29</v>
      </c>
      <c r="DL1091" s="227">
        <v>27</v>
      </c>
      <c r="DM1091" s="227">
        <v>31</v>
      </c>
      <c r="DN1091" s="227">
        <v>36</v>
      </c>
      <c r="DO1091" s="227">
        <v>41</v>
      </c>
      <c r="DP1091" s="376">
        <f t="shared" si="442"/>
        <v>0</v>
      </c>
      <c r="DQ1091" s="226">
        <f t="shared" si="442"/>
        <v>-27</v>
      </c>
      <c r="DR1091" s="226">
        <f t="shared" si="442"/>
        <v>-25</v>
      </c>
      <c r="DS1091" s="226">
        <f t="shared" si="446"/>
        <v>-15</v>
      </c>
      <c r="DT1091" s="227">
        <f t="shared" si="446"/>
        <v>0</v>
      </c>
      <c r="DU1091" s="227">
        <f t="shared" si="446"/>
        <v>-24.156076394166234</v>
      </c>
      <c r="DV1091" s="227">
        <f t="shared" si="446"/>
        <v>-30.768636937065935</v>
      </c>
      <c r="DW1091" s="227">
        <f t="shared" si="446"/>
        <v>-40.989637278575771</v>
      </c>
      <c r="DX1091" s="377">
        <f t="shared" si="445"/>
        <v>0.46695095948827292</v>
      </c>
      <c r="DY1091" s="377">
        <f t="shared" si="445"/>
        <v>0.45416666666666666</v>
      </c>
      <c r="DZ1091" s="377">
        <f t="shared" si="445"/>
        <v>0.45471014492753625</v>
      </c>
      <c r="EA1091" s="377">
        <f t="shared" si="445"/>
        <v>0.4629948364888124</v>
      </c>
      <c r="EB1091" s="378">
        <f t="shared" si="445"/>
        <v>0.37770897832817335</v>
      </c>
      <c r="EC1091" s="378">
        <f t="shared" si="445"/>
        <v>0.3782991202346041</v>
      </c>
      <c r="ED1091" s="378">
        <f t="shared" si="445"/>
        <v>0.45454545454545453</v>
      </c>
      <c r="EE1091" s="378">
        <f t="shared" si="445"/>
        <v>0.51913875598086123</v>
      </c>
      <c r="EG1091" s="226">
        <v>442</v>
      </c>
      <c r="EH1091" s="226">
        <v>206</v>
      </c>
      <c r="EI1091" s="226">
        <v>235</v>
      </c>
      <c r="EJ1091" s="226">
        <v>45</v>
      </c>
      <c r="EK1091" s="226">
        <v>76</v>
      </c>
      <c r="EL1091" s="226">
        <v>6814</v>
      </c>
      <c r="EM1091" s="226">
        <v>4270</v>
      </c>
      <c r="EN1091" s="379">
        <f t="shared" si="426"/>
        <v>0.4660633484162896</v>
      </c>
      <c r="EO1091" s="226">
        <f t="shared" si="427"/>
        <v>19.148936170212767</v>
      </c>
      <c r="EP1091" s="379">
        <f t="shared" si="428"/>
        <v>0.17194570135746606</v>
      </c>
      <c r="EQ1091" s="226">
        <f t="shared" si="429"/>
        <v>11153.507484590549</v>
      </c>
      <c r="ER1091" s="226">
        <f t="shared" si="430"/>
        <v>878.2201405152224</v>
      </c>
      <c r="ES1091" s="292"/>
      <c r="ET1091" s="227">
        <v>235</v>
      </c>
      <c r="EU1091" s="227">
        <v>108</v>
      </c>
      <c r="EV1091" s="227">
        <v>127</v>
      </c>
      <c r="EW1091" s="227">
        <v>52</v>
      </c>
      <c r="EX1091" s="227">
        <v>79</v>
      </c>
      <c r="EY1091" s="227">
        <v>4981</v>
      </c>
      <c r="EZ1091" s="227">
        <v>3050</v>
      </c>
      <c r="FA1091" s="380">
        <f t="shared" si="434"/>
        <v>0.45957446808510638</v>
      </c>
      <c r="FB1091" s="228">
        <f t="shared" si="435"/>
        <v>40.944881889763778</v>
      </c>
      <c r="FC1091" s="380">
        <f t="shared" si="436"/>
        <v>0.33617021276595743</v>
      </c>
      <c r="FD1091" s="227">
        <f t="shared" si="437"/>
        <v>15860.269022284681</v>
      </c>
      <c r="FE1091" s="227">
        <f t="shared" si="438"/>
        <v>1420.7650273224044</v>
      </c>
      <c r="FF1091" s="227">
        <v>142</v>
      </c>
      <c r="FG1091" s="228">
        <f t="shared" si="423"/>
        <v>40.845070422535215</v>
      </c>
      <c r="FH1091" s="227">
        <v>58</v>
      </c>
      <c r="FI1091" s="227">
        <v>142</v>
      </c>
      <c r="FJ1091" s="227">
        <v>2</v>
      </c>
      <c r="FK1091" s="227">
        <f t="shared" si="424"/>
        <v>82</v>
      </c>
      <c r="FL1091" s="227">
        <v>10</v>
      </c>
      <c r="FM1091" s="227">
        <f t="shared" si="425"/>
        <v>72</v>
      </c>
      <c r="FZ1091" s="229"/>
      <c r="GA1091" s="229"/>
      <c r="GB1091" s="229"/>
      <c r="GC1091" s="229"/>
      <c r="GD1091" s="229"/>
    </row>
    <row r="1092" spans="1:186" s="368" customFormat="1">
      <c r="A1092" s="287" t="s">
        <v>2540</v>
      </c>
      <c r="B1092" s="369" t="s">
        <v>2541</v>
      </c>
      <c r="C1092" s="287" t="s">
        <v>2579</v>
      </c>
      <c r="D1092" s="287" t="s">
        <v>3125</v>
      </c>
      <c r="E1092" s="369" t="s">
        <v>2580</v>
      </c>
      <c r="F1092" s="287">
        <v>1089</v>
      </c>
      <c r="G1092" s="392" t="s">
        <v>2625</v>
      </c>
      <c r="H1092" s="392" t="s">
        <v>2626</v>
      </c>
      <c r="I1092" s="287" t="s">
        <v>2546</v>
      </c>
      <c r="J1092" s="369" t="s">
        <v>2547</v>
      </c>
      <c r="K1092" s="287" t="s">
        <v>1226</v>
      </c>
      <c r="L1092" s="369" t="s">
        <v>2440</v>
      </c>
      <c r="M1092" s="369" t="s">
        <v>3124</v>
      </c>
      <c r="N1092" s="372">
        <v>1</v>
      </c>
      <c r="O1092" s="373">
        <v>293</v>
      </c>
      <c r="P1092" s="373">
        <v>224</v>
      </c>
      <c r="Q1092" s="373">
        <v>231</v>
      </c>
      <c r="R1092" s="373">
        <v>234</v>
      </c>
      <c r="S1092" s="374">
        <v>222</v>
      </c>
      <c r="T1092" s="374">
        <v>234</v>
      </c>
      <c r="U1092" s="374">
        <v>238</v>
      </c>
      <c r="V1092" s="374">
        <v>226</v>
      </c>
      <c r="W1092" s="373">
        <v>158</v>
      </c>
      <c r="X1092" s="373">
        <v>110</v>
      </c>
      <c r="Y1092" s="373">
        <v>112</v>
      </c>
      <c r="Z1092" s="373">
        <v>114</v>
      </c>
      <c r="AA1092" s="374">
        <v>104</v>
      </c>
      <c r="AB1092" s="374">
        <v>110</v>
      </c>
      <c r="AC1092" s="374">
        <v>111</v>
      </c>
      <c r="AD1092" s="374">
        <v>58</v>
      </c>
      <c r="AE1092" s="373">
        <v>2</v>
      </c>
      <c r="AF1092" s="373">
        <v>3</v>
      </c>
      <c r="AG1092" s="373">
        <v>3</v>
      </c>
      <c r="AH1092" s="373">
        <v>3</v>
      </c>
      <c r="AI1092" s="374">
        <v>2</v>
      </c>
      <c r="AJ1092" s="374">
        <v>2</v>
      </c>
      <c r="AK1092" s="374">
        <v>2</v>
      </c>
      <c r="AL1092" s="374">
        <v>2</v>
      </c>
      <c r="AM1092" s="226">
        <v>134</v>
      </c>
      <c r="AN1092" s="226">
        <v>114</v>
      </c>
      <c r="AO1092" s="226">
        <v>119</v>
      </c>
      <c r="AP1092" s="226">
        <v>121</v>
      </c>
      <c r="AQ1092" s="227">
        <v>118</v>
      </c>
      <c r="AR1092" s="227">
        <v>124</v>
      </c>
      <c r="AS1092" s="227">
        <v>126</v>
      </c>
      <c r="AT1092" s="227">
        <v>168</v>
      </c>
      <c r="AU1092" s="226">
        <v>61</v>
      </c>
      <c r="AV1092" s="226">
        <v>65</v>
      </c>
      <c r="AW1092" s="226">
        <v>61</v>
      </c>
      <c r="AX1092" s="226">
        <v>66</v>
      </c>
      <c r="AY1092" s="227">
        <v>67</v>
      </c>
      <c r="AZ1092" s="227">
        <v>63</v>
      </c>
      <c r="BA1092" s="227">
        <v>69</v>
      </c>
      <c r="BB1092" s="227">
        <v>87</v>
      </c>
      <c r="BC1092" s="226">
        <f t="shared" si="433"/>
        <v>73</v>
      </c>
      <c r="BD1092" s="226">
        <f t="shared" si="433"/>
        <v>41</v>
      </c>
      <c r="BE1092" s="226">
        <f t="shared" si="433"/>
        <v>40</v>
      </c>
      <c r="BF1092" s="226">
        <f t="shared" si="431"/>
        <v>35</v>
      </c>
      <c r="BG1092" s="218">
        <f t="shared" si="431"/>
        <v>39</v>
      </c>
      <c r="BH1092" s="218">
        <f t="shared" ref="BH1092:BJ1146" si="447">AR1092-AZ1092-BP1092</f>
        <v>38</v>
      </c>
      <c r="BI1092" s="218">
        <f t="shared" si="447"/>
        <v>32</v>
      </c>
      <c r="BJ1092" s="218">
        <f t="shared" si="447"/>
        <v>70</v>
      </c>
      <c r="BK1092" s="226">
        <f t="shared" si="444"/>
        <v>0</v>
      </c>
      <c r="BL1092" s="226">
        <f t="shared" si="444"/>
        <v>8</v>
      </c>
      <c r="BM1092" s="226">
        <f t="shared" si="444"/>
        <v>18</v>
      </c>
      <c r="BN1092" s="226">
        <f t="shared" si="444"/>
        <v>20</v>
      </c>
      <c r="BO1092" s="227">
        <f t="shared" si="444"/>
        <v>12</v>
      </c>
      <c r="BP1092" s="227">
        <f t="shared" si="444"/>
        <v>23</v>
      </c>
      <c r="BQ1092" s="227">
        <f t="shared" si="444"/>
        <v>25</v>
      </c>
      <c r="BR1092" s="227">
        <f t="shared" si="443"/>
        <v>11</v>
      </c>
      <c r="BS1092" s="226">
        <v>0</v>
      </c>
      <c r="BT1092" s="226">
        <v>8</v>
      </c>
      <c r="BU1092" s="226">
        <v>18</v>
      </c>
      <c r="BV1092" s="226">
        <v>20</v>
      </c>
      <c r="BW1092" s="227">
        <v>12</v>
      </c>
      <c r="BX1092" s="227">
        <v>23</v>
      </c>
      <c r="BY1092" s="227">
        <v>25</v>
      </c>
      <c r="BZ1092" s="227">
        <v>11</v>
      </c>
      <c r="CA1092" s="226">
        <v>0</v>
      </c>
      <c r="CB1092" s="226">
        <f>IFERROR(VLOOKUP($G1092,[12]ITEM!$B$2:$AC$939,26,0),0)</f>
        <v>0</v>
      </c>
      <c r="CC1092" s="226">
        <f>IFERROR(VLOOKUP($G1092,[12]ITEM!$B$2:$AC$939,27,0),0)</f>
        <v>0</v>
      </c>
      <c r="CD1092" s="226">
        <f>IFERROR(VLOOKUP($G1092,[12]ITEM!$B$2:$AC$939,28,0),0)</f>
        <v>0</v>
      </c>
      <c r="CE1092" s="227">
        <v>0</v>
      </c>
      <c r="CF1092" s="227">
        <v>0</v>
      </c>
      <c r="CG1092" s="227">
        <v>0</v>
      </c>
      <c r="CH1092" s="227">
        <v>0</v>
      </c>
      <c r="CI1092" s="375"/>
      <c r="CJ1092" s="226">
        <f t="shared" si="441"/>
        <v>73</v>
      </c>
      <c r="CK1092" s="226">
        <f t="shared" si="441"/>
        <v>86</v>
      </c>
      <c r="CL1092" s="226">
        <f t="shared" si="441"/>
        <v>91</v>
      </c>
      <c r="CM1092" s="226">
        <f t="shared" si="440"/>
        <v>93</v>
      </c>
      <c r="CN1092" s="227">
        <f t="shared" si="440"/>
        <v>39</v>
      </c>
      <c r="CO1092" s="227">
        <f t="shared" si="440"/>
        <v>47.114871633845148</v>
      </c>
      <c r="CP1092" s="227">
        <f t="shared" si="440"/>
        <v>54.818039150300919</v>
      </c>
      <c r="CQ1092" s="227">
        <f t="shared" si="440"/>
        <v>57.760765783045116</v>
      </c>
      <c r="CR1092" s="226">
        <v>37</v>
      </c>
      <c r="CS1092" s="226">
        <v>31</v>
      </c>
      <c r="CT1092" s="226">
        <v>33</v>
      </c>
      <c r="CU1092" s="226">
        <v>33</v>
      </c>
      <c r="CV1092" s="227">
        <f t="shared" si="422"/>
        <v>-17</v>
      </c>
      <c r="CW1092" s="227">
        <f>CV1092*(1+('[13]GROWTH (YoY)'!AR1092/100))</f>
        <v>-17.885128366154852</v>
      </c>
      <c r="CX1092" s="227">
        <f>CW1092*(1+('[13]GROWTH (YoY)'!AS1092/100))</f>
        <v>-18.181960849699081</v>
      </c>
      <c r="CY1092" s="227">
        <f>CX1092*(1+('[13]GROWTH (YoY)'!AT1092/100))</f>
        <v>-24.239234216954888</v>
      </c>
      <c r="CZ1092" s="226">
        <v>9</v>
      </c>
      <c r="DA1092" s="226">
        <v>11</v>
      </c>
      <c r="DB1092" s="226">
        <v>12</v>
      </c>
      <c r="DC1092" s="226">
        <v>12</v>
      </c>
      <c r="DD1092" s="227">
        <v>11</v>
      </c>
      <c r="DE1092" s="227">
        <v>13</v>
      </c>
      <c r="DF1092" s="227">
        <v>12</v>
      </c>
      <c r="DG1092" s="227">
        <v>13</v>
      </c>
      <c r="DH1092" s="226">
        <v>27</v>
      </c>
      <c r="DI1092" s="226">
        <v>44</v>
      </c>
      <c r="DJ1092" s="226">
        <v>46</v>
      </c>
      <c r="DK1092" s="226">
        <v>48</v>
      </c>
      <c r="DL1092" s="227">
        <v>45</v>
      </c>
      <c r="DM1092" s="227">
        <v>52</v>
      </c>
      <c r="DN1092" s="227">
        <v>61</v>
      </c>
      <c r="DO1092" s="227">
        <v>69</v>
      </c>
      <c r="DP1092" s="376">
        <f t="shared" si="442"/>
        <v>0</v>
      </c>
      <c r="DQ1092" s="226">
        <f t="shared" si="442"/>
        <v>-45</v>
      </c>
      <c r="DR1092" s="226">
        <f t="shared" si="442"/>
        <v>-51</v>
      </c>
      <c r="DS1092" s="226">
        <f t="shared" si="446"/>
        <v>-58</v>
      </c>
      <c r="DT1092" s="227">
        <f t="shared" si="446"/>
        <v>0</v>
      </c>
      <c r="DU1092" s="227">
        <f t="shared" si="446"/>
        <v>-9.1148716338451479</v>
      </c>
      <c r="DV1092" s="227">
        <f t="shared" si="446"/>
        <v>-22.818039150300919</v>
      </c>
      <c r="DW1092" s="227">
        <f t="shared" si="446"/>
        <v>12.239234216954884</v>
      </c>
      <c r="DX1092" s="377">
        <f t="shared" si="445"/>
        <v>0.53924914675767921</v>
      </c>
      <c r="DY1092" s="377">
        <f t="shared" si="445"/>
        <v>0.49107142857142855</v>
      </c>
      <c r="DZ1092" s="377">
        <f t="shared" si="445"/>
        <v>0.48484848484848486</v>
      </c>
      <c r="EA1092" s="377">
        <f t="shared" si="445"/>
        <v>0.48717948717948717</v>
      </c>
      <c r="EB1092" s="378">
        <f t="shared" si="445"/>
        <v>0.46846846846846846</v>
      </c>
      <c r="EC1092" s="378">
        <f t="shared" si="445"/>
        <v>0.47008547008547008</v>
      </c>
      <c r="ED1092" s="378">
        <f t="shared" si="445"/>
        <v>0.46638655462184875</v>
      </c>
      <c r="EE1092" s="378">
        <f t="shared" si="445"/>
        <v>0.25663716814159293</v>
      </c>
      <c r="EG1092" s="226">
        <v>276</v>
      </c>
      <c r="EH1092" s="226">
        <v>149</v>
      </c>
      <c r="EI1092" s="226">
        <v>126</v>
      </c>
      <c r="EJ1092" s="226">
        <v>55</v>
      </c>
      <c r="EK1092" s="226">
        <v>169</v>
      </c>
      <c r="EL1092" s="226">
        <v>3424</v>
      </c>
      <c r="EM1092" s="226">
        <v>3161</v>
      </c>
      <c r="EN1092" s="379">
        <f t="shared" si="426"/>
        <v>0.53985507246376807</v>
      </c>
      <c r="EO1092" s="226">
        <f t="shared" si="427"/>
        <v>43.650793650793652</v>
      </c>
      <c r="EP1092" s="379">
        <f t="shared" si="428"/>
        <v>0.6123188405797102</v>
      </c>
      <c r="EQ1092" s="226">
        <f t="shared" si="429"/>
        <v>49357.476635514016</v>
      </c>
      <c r="ER1092" s="226">
        <f t="shared" si="430"/>
        <v>1449.9630918485711</v>
      </c>
      <c r="ES1092" s="292"/>
      <c r="ET1092" s="227">
        <v>427</v>
      </c>
      <c r="EU1092" s="227">
        <v>212</v>
      </c>
      <c r="EV1092" s="227">
        <v>214</v>
      </c>
      <c r="EW1092" s="227">
        <v>123</v>
      </c>
      <c r="EX1092" s="227">
        <v>298</v>
      </c>
      <c r="EY1092" s="227">
        <v>4565</v>
      </c>
      <c r="EZ1092" s="227">
        <v>4243</v>
      </c>
      <c r="FA1092" s="380">
        <f t="shared" si="434"/>
        <v>0.49648711943793911</v>
      </c>
      <c r="FB1092" s="228">
        <f t="shared" si="435"/>
        <v>57.476635514018696</v>
      </c>
      <c r="FC1092" s="380">
        <f t="shared" si="436"/>
        <v>0.69789227166276346</v>
      </c>
      <c r="FD1092" s="227">
        <f t="shared" si="437"/>
        <v>65279.299014238772</v>
      </c>
      <c r="FE1092" s="227">
        <f t="shared" si="438"/>
        <v>2415.7435776573179</v>
      </c>
      <c r="FF1092" s="227">
        <v>231</v>
      </c>
      <c r="FG1092" s="228">
        <f t="shared" si="423"/>
        <v>57.142857142857139</v>
      </c>
      <c r="FH1092" s="227">
        <v>132</v>
      </c>
      <c r="FI1092" s="227">
        <v>231</v>
      </c>
      <c r="FJ1092" s="227">
        <v>4</v>
      </c>
      <c r="FK1092" s="227">
        <f t="shared" si="424"/>
        <v>95</v>
      </c>
      <c r="FL1092" s="227">
        <v>17</v>
      </c>
      <c r="FM1092" s="227">
        <f t="shared" si="425"/>
        <v>78</v>
      </c>
      <c r="FZ1092" s="229"/>
      <c r="GA1092" s="229"/>
      <c r="GB1092" s="229"/>
      <c r="GC1092" s="229"/>
      <c r="GD1092" s="229"/>
    </row>
    <row r="1093" spans="1:186" s="368" customFormat="1">
      <c r="A1093" s="355" t="s">
        <v>2627</v>
      </c>
      <c r="B1093" s="369" t="s">
        <v>2628</v>
      </c>
      <c r="C1093" s="355" t="s">
        <v>2629</v>
      </c>
      <c r="D1093" s="355" t="s">
        <v>3125</v>
      </c>
      <c r="E1093" s="356" t="s">
        <v>2630</v>
      </c>
      <c r="F1093" s="355">
        <v>1090</v>
      </c>
      <c r="G1093" s="389" t="s">
        <v>2631</v>
      </c>
      <c r="H1093" s="389" t="s">
        <v>2632</v>
      </c>
      <c r="I1093" s="355" t="s">
        <v>2546</v>
      </c>
      <c r="J1093" s="356" t="s">
        <v>2547</v>
      </c>
      <c r="K1093" s="355" t="s">
        <v>1226</v>
      </c>
      <c r="L1093" s="356" t="s">
        <v>2440</v>
      </c>
      <c r="M1093" s="356" t="s">
        <v>3124</v>
      </c>
      <c r="N1093" s="360">
        <v>1</v>
      </c>
      <c r="O1093" s="361">
        <v>195</v>
      </c>
      <c r="P1093" s="361">
        <v>273</v>
      </c>
      <c r="Q1093" s="361">
        <v>291</v>
      </c>
      <c r="R1093" s="361">
        <v>310</v>
      </c>
      <c r="S1093" s="362">
        <v>387</v>
      </c>
      <c r="T1093" s="362">
        <v>409</v>
      </c>
      <c r="U1093" s="362">
        <v>435</v>
      </c>
      <c r="V1093" s="362">
        <v>456</v>
      </c>
      <c r="W1093" s="361">
        <v>104</v>
      </c>
      <c r="X1093" s="361">
        <v>141</v>
      </c>
      <c r="Y1093" s="361">
        <v>151</v>
      </c>
      <c r="Z1093" s="361">
        <v>165</v>
      </c>
      <c r="AA1093" s="362">
        <v>206</v>
      </c>
      <c r="AB1093" s="362">
        <v>217</v>
      </c>
      <c r="AC1093" s="362">
        <v>235</v>
      </c>
      <c r="AD1093" s="362">
        <v>246</v>
      </c>
      <c r="AE1093" s="361">
        <v>3</v>
      </c>
      <c r="AF1093" s="361">
        <v>7</v>
      </c>
      <c r="AG1093" s="361">
        <v>6</v>
      </c>
      <c r="AH1093" s="361">
        <v>6</v>
      </c>
      <c r="AI1093" s="362">
        <v>9</v>
      </c>
      <c r="AJ1093" s="362">
        <v>8</v>
      </c>
      <c r="AK1093" s="362">
        <v>8</v>
      </c>
      <c r="AL1093" s="362">
        <v>6</v>
      </c>
      <c r="AM1093" s="225">
        <v>92</v>
      </c>
      <c r="AN1093" s="225">
        <v>133</v>
      </c>
      <c r="AO1093" s="225">
        <v>140</v>
      </c>
      <c r="AP1093" s="225">
        <v>145</v>
      </c>
      <c r="AQ1093" s="223">
        <v>181</v>
      </c>
      <c r="AR1093" s="223">
        <v>192</v>
      </c>
      <c r="AS1093" s="223">
        <v>200</v>
      </c>
      <c r="AT1093" s="223">
        <v>211</v>
      </c>
      <c r="AU1093" s="225">
        <v>42</v>
      </c>
      <c r="AV1093" s="225">
        <v>65</v>
      </c>
      <c r="AW1093" s="225">
        <v>68</v>
      </c>
      <c r="AX1093" s="225">
        <v>71</v>
      </c>
      <c r="AY1093" s="223">
        <v>104</v>
      </c>
      <c r="AZ1093" s="223">
        <v>110</v>
      </c>
      <c r="BA1093" s="223">
        <v>114</v>
      </c>
      <c r="BB1093" s="223">
        <v>120</v>
      </c>
      <c r="BC1093" s="225">
        <f t="shared" si="433"/>
        <v>50</v>
      </c>
      <c r="BD1093" s="225">
        <f t="shared" si="433"/>
        <v>66</v>
      </c>
      <c r="BE1093" s="225">
        <f t="shared" si="433"/>
        <v>64</v>
      </c>
      <c r="BF1093" s="225">
        <f t="shared" si="433"/>
        <v>67</v>
      </c>
      <c r="BG1093" s="223">
        <f t="shared" si="433"/>
        <v>73</v>
      </c>
      <c r="BH1093" s="223">
        <f t="shared" si="447"/>
        <v>72</v>
      </c>
      <c r="BI1093" s="223">
        <f t="shared" si="447"/>
        <v>77</v>
      </c>
      <c r="BJ1093" s="223">
        <f t="shared" si="447"/>
        <v>87</v>
      </c>
      <c r="BK1093" s="225">
        <f t="shared" si="444"/>
        <v>0</v>
      </c>
      <c r="BL1093" s="225">
        <f t="shared" si="444"/>
        <v>2</v>
      </c>
      <c r="BM1093" s="225">
        <f t="shared" si="444"/>
        <v>8</v>
      </c>
      <c r="BN1093" s="225">
        <f t="shared" si="444"/>
        <v>7</v>
      </c>
      <c r="BO1093" s="223">
        <f t="shared" si="444"/>
        <v>4</v>
      </c>
      <c r="BP1093" s="223">
        <f t="shared" si="444"/>
        <v>10</v>
      </c>
      <c r="BQ1093" s="223">
        <f t="shared" si="444"/>
        <v>9</v>
      </c>
      <c r="BR1093" s="223">
        <f t="shared" si="443"/>
        <v>4</v>
      </c>
      <c r="BS1093" s="225">
        <v>0</v>
      </c>
      <c r="BT1093" s="225">
        <v>2</v>
      </c>
      <c r="BU1093" s="225">
        <v>8</v>
      </c>
      <c r="BV1093" s="225">
        <v>7</v>
      </c>
      <c r="BW1093" s="223">
        <v>4</v>
      </c>
      <c r="BX1093" s="223">
        <v>10</v>
      </c>
      <c r="BY1093" s="223">
        <v>9</v>
      </c>
      <c r="BZ1093" s="223">
        <v>4</v>
      </c>
      <c r="CA1093" s="225">
        <v>0</v>
      </c>
      <c r="CB1093" s="225">
        <f>IFERROR(VLOOKUP($G1093,[12]ITEM!$B$2:$AC$939,26,0),0)</f>
        <v>0</v>
      </c>
      <c r="CC1093" s="225">
        <f>IFERROR(VLOOKUP($G1093,[12]ITEM!$B$2:$AC$939,27,0),0)</f>
        <v>0</v>
      </c>
      <c r="CD1093" s="225">
        <f>IFERROR(VLOOKUP($G1093,[12]ITEM!$B$2:$AC$939,28,0),0)</f>
        <v>0</v>
      </c>
      <c r="CE1093" s="223">
        <v>0</v>
      </c>
      <c r="CF1093" s="223">
        <v>0</v>
      </c>
      <c r="CG1093" s="223">
        <v>0</v>
      </c>
      <c r="CH1093" s="223">
        <v>0</v>
      </c>
      <c r="CI1093" s="363"/>
      <c r="CJ1093" s="225">
        <f t="shared" si="441"/>
        <v>50</v>
      </c>
      <c r="CK1093" s="225">
        <f t="shared" si="441"/>
        <v>72</v>
      </c>
      <c r="CL1093" s="225">
        <f t="shared" si="441"/>
        <v>75</v>
      </c>
      <c r="CM1093" s="225">
        <f t="shared" si="440"/>
        <v>77</v>
      </c>
      <c r="CN1093" s="223">
        <f t="shared" si="440"/>
        <v>73</v>
      </c>
      <c r="CO1093" s="223">
        <f t="shared" si="440"/>
        <v>76.690452353334123</v>
      </c>
      <c r="CP1093" s="223">
        <f t="shared" si="440"/>
        <v>78.477191421114355</v>
      </c>
      <c r="CQ1093" s="223">
        <f t="shared" si="440"/>
        <v>95.186382470500362</v>
      </c>
      <c r="CR1093" s="225">
        <v>14</v>
      </c>
      <c r="CS1093" s="225">
        <v>21</v>
      </c>
      <c r="CT1093" s="225">
        <v>22</v>
      </c>
      <c r="CU1093" s="225">
        <v>22</v>
      </c>
      <c r="CV1093" s="223">
        <f t="shared" ref="CV1093:CV1146" si="448">AQ1093-AY1093-BO1093-DD1093-DL1093</f>
        <v>-5</v>
      </c>
      <c r="CW1093" s="223">
        <f>CV1093*(1+('[13]GROWTH (YoY)'!AR1093/100))</f>
        <v>-5.3095476466658731</v>
      </c>
      <c r="CX1093" s="223">
        <f>CW1093*(1+('[13]GROWTH (YoY)'!AS1093/100))</f>
        <v>-5.5228085788856536</v>
      </c>
      <c r="CY1093" s="223">
        <f>CX1093*(1+('[13]GROWTH (YoY)'!AT1093/100))</f>
        <v>-5.8136175294996351</v>
      </c>
      <c r="CZ1093" s="225">
        <v>27</v>
      </c>
      <c r="DA1093" s="225">
        <v>34</v>
      </c>
      <c r="DB1093" s="225">
        <v>36</v>
      </c>
      <c r="DC1093" s="225">
        <v>37</v>
      </c>
      <c r="DD1093" s="223">
        <v>61</v>
      </c>
      <c r="DE1093" s="223">
        <v>62</v>
      </c>
      <c r="DF1093" s="223">
        <v>61</v>
      </c>
      <c r="DG1093" s="223">
        <v>75</v>
      </c>
      <c r="DH1093" s="225">
        <v>9</v>
      </c>
      <c r="DI1093" s="225">
        <v>17</v>
      </c>
      <c r="DJ1093" s="225">
        <v>17</v>
      </c>
      <c r="DK1093" s="225">
        <v>18</v>
      </c>
      <c r="DL1093" s="223">
        <v>17</v>
      </c>
      <c r="DM1093" s="223">
        <v>20</v>
      </c>
      <c r="DN1093" s="223">
        <v>23</v>
      </c>
      <c r="DO1093" s="223">
        <v>26</v>
      </c>
      <c r="DP1093" s="364">
        <f t="shared" si="442"/>
        <v>0</v>
      </c>
      <c r="DQ1093" s="225">
        <f t="shared" si="442"/>
        <v>-6</v>
      </c>
      <c r="DR1093" s="225">
        <f t="shared" si="442"/>
        <v>-11</v>
      </c>
      <c r="DS1093" s="225">
        <f t="shared" si="446"/>
        <v>-10</v>
      </c>
      <c r="DT1093" s="223">
        <f t="shared" si="446"/>
        <v>0</v>
      </c>
      <c r="DU1093" s="223">
        <f t="shared" si="446"/>
        <v>-4.6904523533341234</v>
      </c>
      <c r="DV1093" s="223">
        <f t="shared" si="446"/>
        <v>-1.4771914211143553</v>
      </c>
      <c r="DW1093" s="223">
        <f t="shared" si="446"/>
        <v>-8.1863824705003623</v>
      </c>
      <c r="DX1093" s="390">
        <f t="shared" si="445"/>
        <v>0.53333333333333333</v>
      </c>
      <c r="DY1093" s="390">
        <f t="shared" si="445"/>
        <v>0.51648351648351654</v>
      </c>
      <c r="DZ1093" s="390">
        <f t="shared" si="445"/>
        <v>0.51890034364261173</v>
      </c>
      <c r="EA1093" s="390">
        <f t="shared" si="445"/>
        <v>0.532258064516129</v>
      </c>
      <c r="EB1093" s="391">
        <f t="shared" si="445"/>
        <v>0.53229974160206717</v>
      </c>
      <c r="EC1093" s="391">
        <f t="shared" si="445"/>
        <v>0.53056234718826401</v>
      </c>
      <c r="ED1093" s="391">
        <f t="shared" si="445"/>
        <v>0.54022988505747127</v>
      </c>
      <c r="EE1093" s="391">
        <f t="shared" si="445"/>
        <v>0.53947368421052633</v>
      </c>
      <c r="EF1093" s="367"/>
      <c r="EG1093" s="225">
        <v>21</v>
      </c>
      <c r="EH1093" s="225">
        <v>13</v>
      </c>
      <c r="EI1093" s="225">
        <v>8</v>
      </c>
      <c r="EJ1093" s="225">
        <v>6</v>
      </c>
      <c r="EK1093" s="225">
        <v>34</v>
      </c>
      <c r="EL1093" s="225">
        <v>351</v>
      </c>
      <c r="EM1093" s="225">
        <v>351</v>
      </c>
      <c r="EN1093" s="365">
        <f t="shared" si="426"/>
        <v>0.61904761904761907</v>
      </c>
      <c r="EO1093" s="225">
        <f t="shared" si="427"/>
        <v>75</v>
      </c>
      <c r="EP1093" s="365">
        <f t="shared" si="428"/>
        <v>1.6190476190476191</v>
      </c>
      <c r="EQ1093" s="225">
        <f t="shared" si="429"/>
        <v>96866.096866096865</v>
      </c>
      <c r="ER1093" s="225">
        <f t="shared" si="430"/>
        <v>1424.5014245014245</v>
      </c>
      <c r="ES1093" s="225"/>
      <c r="ET1093" s="223">
        <v>465</v>
      </c>
      <c r="EU1093" s="223">
        <v>233</v>
      </c>
      <c r="EV1093" s="223">
        <v>233</v>
      </c>
      <c r="EW1093" s="223">
        <v>104</v>
      </c>
      <c r="EX1093" s="223">
        <v>74</v>
      </c>
      <c r="EY1093" s="223">
        <v>4503</v>
      </c>
      <c r="EZ1093" s="223">
        <v>3501</v>
      </c>
      <c r="FA1093" s="366">
        <f t="shared" si="434"/>
        <v>0.50107526881720432</v>
      </c>
      <c r="FB1093" s="224">
        <f t="shared" si="435"/>
        <v>44.63519313304721</v>
      </c>
      <c r="FC1093" s="366">
        <f t="shared" si="436"/>
        <v>0.15913978494623657</v>
      </c>
      <c r="FD1093" s="223">
        <f t="shared" si="437"/>
        <v>16433.488785254274</v>
      </c>
      <c r="FE1093" s="223">
        <f t="shared" si="438"/>
        <v>2475.4831952775398</v>
      </c>
      <c r="FF1093" s="223">
        <v>243</v>
      </c>
      <c r="FG1093" s="224">
        <f t="shared" ref="FG1093:FG1156" si="449">IFERROR((FH1093/FF1093)*100,0)</f>
        <v>48.971193415637856</v>
      </c>
      <c r="FH1093" s="223">
        <v>119</v>
      </c>
      <c r="FI1093" s="223">
        <v>243</v>
      </c>
      <c r="FJ1093" s="223">
        <v>2</v>
      </c>
      <c r="FK1093" s="223">
        <f t="shared" si="424"/>
        <v>122</v>
      </c>
      <c r="FL1093" s="223">
        <v>18</v>
      </c>
      <c r="FM1093" s="223">
        <f t="shared" si="425"/>
        <v>104</v>
      </c>
      <c r="FZ1093" s="229"/>
      <c r="GA1093" s="229"/>
      <c r="GB1093" s="229"/>
      <c r="GC1093" s="229"/>
      <c r="GD1093" s="229"/>
    </row>
    <row r="1094" spans="1:186" s="368" customFormat="1">
      <c r="A1094" s="287" t="s">
        <v>2627</v>
      </c>
      <c r="B1094" s="369" t="s">
        <v>2628</v>
      </c>
      <c r="C1094" s="287" t="s">
        <v>2629</v>
      </c>
      <c r="D1094" s="285" t="s">
        <v>3125</v>
      </c>
      <c r="E1094" s="369" t="s">
        <v>2630</v>
      </c>
      <c r="F1094" s="285">
        <v>1091</v>
      </c>
      <c r="G1094" s="286" t="s">
        <v>2633</v>
      </c>
      <c r="H1094" s="286" t="s">
        <v>2634</v>
      </c>
      <c r="I1094" s="400" t="s">
        <v>2546</v>
      </c>
      <c r="J1094" s="286" t="s">
        <v>2547</v>
      </c>
      <c r="K1094" s="285" t="s">
        <v>1226</v>
      </c>
      <c r="L1094" s="291" t="s">
        <v>2440</v>
      </c>
      <c r="M1094" s="291" t="s">
        <v>3124</v>
      </c>
      <c r="N1094" s="372">
        <v>1</v>
      </c>
      <c r="O1094" s="373">
        <v>109</v>
      </c>
      <c r="P1094" s="373">
        <v>144</v>
      </c>
      <c r="Q1094" s="373">
        <v>153</v>
      </c>
      <c r="R1094" s="373">
        <v>163</v>
      </c>
      <c r="S1094" s="374">
        <v>159</v>
      </c>
      <c r="T1094" s="374">
        <v>168</v>
      </c>
      <c r="U1094" s="374">
        <v>179</v>
      </c>
      <c r="V1094" s="374">
        <v>188</v>
      </c>
      <c r="W1094" s="373">
        <v>60</v>
      </c>
      <c r="X1094" s="373">
        <v>74</v>
      </c>
      <c r="Y1094" s="373">
        <v>80</v>
      </c>
      <c r="Z1094" s="373">
        <v>87</v>
      </c>
      <c r="AA1094" s="374">
        <v>83</v>
      </c>
      <c r="AB1094" s="374">
        <v>88</v>
      </c>
      <c r="AC1094" s="374">
        <v>95</v>
      </c>
      <c r="AD1094" s="374">
        <v>101</v>
      </c>
      <c r="AE1094" s="373">
        <v>2</v>
      </c>
      <c r="AF1094" s="373">
        <v>4</v>
      </c>
      <c r="AG1094" s="373">
        <v>3</v>
      </c>
      <c r="AH1094" s="373">
        <v>3</v>
      </c>
      <c r="AI1094" s="374">
        <v>4</v>
      </c>
      <c r="AJ1094" s="374">
        <v>3</v>
      </c>
      <c r="AK1094" s="374">
        <v>3</v>
      </c>
      <c r="AL1094" s="374">
        <v>3</v>
      </c>
      <c r="AM1094" s="222">
        <v>49</v>
      </c>
      <c r="AN1094" s="222">
        <v>70</v>
      </c>
      <c r="AO1094" s="222">
        <v>73</v>
      </c>
      <c r="AP1094" s="222">
        <v>76</v>
      </c>
      <c r="AQ1094" s="218">
        <v>76</v>
      </c>
      <c r="AR1094" s="218">
        <v>80</v>
      </c>
      <c r="AS1094" s="218">
        <v>83</v>
      </c>
      <c r="AT1094" s="218">
        <v>87</v>
      </c>
      <c r="AU1094" s="222">
        <v>23</v>
      </c>
      <c r="AV1094" s="222">
        <v>35</v>
      </c>
      <c r="AW1094" s="222">
        <v>37</v>
      </c>
      <c r="AX1094" s="222">
        <v>38</v>
      </c>
      <c r="AY1094" s="218">
        <v>45</v>
      </c>
      <c r="AZ1094" s="218">
        <v>47</v>
      </c>
      <c r="BA1094" s="218">
        <v>49</v>
      </c>
      <c r="BB1094" s="218">
        <v>51</v>
      </c>
      <c r="BC1094" s="222">
        <f t="shared" si="433"/>
        <v>26</v>
      </c>
      <c r="BD1094" s="222">
        <f t="shared" si="433"/>
        <v>34</v>
      </c>
      <c r="BE1094" s="222">
        <f t="shared" si="433"/>
        <v>34</v>
      </c>
      <c r="BF1094" s="222">
        <f t="shared" si="433"/>
        <v>36</v>
      </c>
      <c r="BG1094" s="218">
        <f t="shared" si="433"/>
        <v>29</v>
      </c>
      <c r="BH1094" s="218">
        <f t="shared" si="447"/>
        <v>31</v>
      </c>
      <c r="BI1094" s="218">
        <f t="shared" si="447"/>
        <v>32</v>
      </c>
      <c r="BJ1094" s="218">
        <f t="shared" si="447"/>
        <v>34</v>
      </c>
      <c r="BK1094" s="222">
        <f t="shared" si="444"/>
        <v>0</v>
      </c>
      <c r="BL1094" s="222">
        <f t="shared" si="444"/>
        <v>1</v>
      </c>
      <c r="BM1094" s="222">
        <f t="shared" si="444"/>
        <v>2</v>
      </c>
      <c r="BN1094" s="222">
        <f t="shared" si="444"/>
        <v>2</v>
      </c>
      <c r="BO1094" s="218">
        <f t="shared" si="444"/>
        <v>2</v>
      </c>
      <c r="BP1094" s="218">
        <f t="shared" si="444"/>
        <v>2</v>
      </c>
      <c r="BQ1094" s="218">
        <f t="shared" si="444"/>
        <v>2</v>
      </c>
      <c r="BR1094" s="218">
        <f t="shared" si="443"/>
        <v>2</v>
      </c>
      <c r="BS1094" s="222">
        <v>0</v>
      </c>
      <c r="BT1094" s="222">
        <v>1</v>
      </c>
      <c r="BU1094" s="222">
        <v>2</v>
      </c>
      <c r="BV1094" s="222">
        <v>2</v>
      </c>
      <c r="BW1094" s="218">
        <v>2</v>
      </c>
      <c r="BX1094" s="218">
        <v>2</v>
      </c>
      <c r="BY1094" s="218">
        <v>2</v>
      </c>
      <c r="BZ1094" s="218">
        <v>2</v>
      </c>
      <c r="CA1094" s="222">
        <v>0</v>
      </c>
      <c r="CB1094" s="222">
        <f>IFERROR(VLOOKUP($G1094,[12]ITEM!$B$2:$AC$939,26,0),0)</f>
        <v>0</v>
      </c>
      <c r="CC1094" s="222">
        <f>IFERROR(VLOOKUP($G1094,[12]ITEM!$B$2:$AC$939,27,0),0)</f>
        <v>0</v>
      </c>
      <c r="CD1094" s="222">
        <f>IFERROR(VLOOKUP($G1094,[12]ITEM!$B$2:$AC$939,28,0),0)</f>
        <v>0</v>
      </c>
      <c r="CE1094" s="218">
        <v>0</v>
      </c>
      <c r="CF1094" s="218">
        <v>0</v>
      </c>
      <c r="CG1094" s="218">
        <v>0</v>
      </c>
      <c r="CH1094" s="218">
        <v>0</v>
      </c>
      <c r="CI1094" s="375"/>
      <c r="CJ1094" s="222">
        <f t="shared" si="441"/>
        <v>26</v>
      </c>
      <c r="CK1094" s="222">
        <f t="shared" si="441"/>
        <v>36</v>
      </c>
      <c r="CL1094" s="222">
        <f t="shared" si="441"/>
        <v>39</v>
      </c>
      <c r="CM1094" s="222">
        <f t="shared" si="440"/>
        <v>40</v>
      </c>
      <c r="CN1094" s="218">
        <f t="shared" si="440"/>
        <v>29</v>
      </c>
      <c r="CO1094" s="218">
        <f t="shared" si="440"/>
        <v>30.321375241052895</v>
      </c>
      <c r="CP1094" s="218">
        <f t="shared" si="440"/>
        <v>29.867027233264906</v>
      </c>
      <c r="CQ1094" s="218">
        <f t="shared" si="440"/>
        <v>39.353962308999357</v>
      </c>
      <c r="CR1094" s="222">
        <v>3</v>
      </c>
      <c r="CS1094" s="222">
        <v>5</v>
      </c>
      <c r="CT1094" s="222">
        <v>5</v>
      </c>
      <c r="CU1094" s="222">
        <v>5</v>
      </c>
      <c r="CV1094" s="218">
        <f t="shared" si="448"/>
        <v>-11</v>
      </c>
      <c r="CW1094" s="218">
        <f>CV1094*(1+('[13]GROWTH (YoY)'!AR1094/100))</f>
        <v>-11.678624758947105</v>
      </c>
      <c r="CX1094" s="218">
        <f>CW1094*(1+('[13]GROWTH (YoY)'!AS1094/100))</f>
        <v>-12.132972766735096</v>
      </c>
      <c r="CY1094" s="218">
        <f>CX1094*(1+('[13]GROWTH (YoY)'!AT1094/100))</f>
        <v>-12.64603769100064</v>
      </c>
      <c r="CZ1094" s="222">
        <v>19</v>
      </c>
      <c r="DA1094" s="222">
        <v>24</v>
      </c>
      <c r="DB1094" s="222">
        <v>26</v>
      </c>
      <c r="DC1094" s="222">
        <v>27</v>
      </c>
      <c r="DD1094" s="218">
        <v>32</v>
      </c>
      <c r="DE1094" s="218">
        <v>33</v>
      </c>
      <c r="DF1094" s="218">
        <v>32</v>
      </c>
      <c r="DG1094" s="218">
        <v>40</v>
      </c>
      <c r="DH1094" s="222">
        <v>4</v>
      </c>
      <c r="DI1094" s="222">
        <v>7</v>
      </c>
      <c r="DJ1094" s="222">
        <v>8</v>
      </c>
      <c r="DK1094" s="222">
        <v>8</v>
      </c>
      <c r="DL1094" s="218">
        <v>8</v>
      </c>
      <c r="DM1094" s="218">
        <v>9</v>
      </c>
      <c r="DN1094" s="218">
        <v>10</v>
      </c>
      <c r="DO1094" s="218">
        <v>12</v>
      </c>
      <c r="DP1094" s="383">
        <f t="shared" si="442"/>
        <v>0</v>
      </c>
      <c r="DQ1094" s="222">
        <f t="shared" si="442"/>
        <v>-2</v>
      </c>
      <c r="DR1094" s="222">
        <f t="shared" si="442"/>
        <v>-5</v>
      </c>
      <c r="DS1094" s="222">
        <f t="shared" si="446"/>
        <v>-4</v>
      </c>
      <c r="DT1094" s="218">
        <f t="shared" si="446"/>
        <v>0</v>
      </c>
      <c r="DU1094" s="218">
        <f t="shared" si="446"/>
        <v>0.67862475894710528</v>
      </c>
      <c r="DV1094" s="218">
        <f t="shared" si="446"/>
        <v>2.1329727667350937</v>
      </c>
      <c r="DW1094" s="218">
        <f t="shared" si="446"/>
        <v>-5.3539623089993569</v>
      </c>
      <c r="DX1094" s="384">
        <f t="shared" si="445"/>
        <v>0.55045871559633031</v>
      </c>
      <c r="DY1094" s="384">
        <f t="shared" si="445"/>
        <v>0.51388888888888884</v>
      </c>
      <c r="DZ1094" s="384">
        <f t="shared" si="445"/>
        <v>0.52287581699346408</v>
      </c>
      <c r="EA1094" s="384">
        <f t="shared" si="445"/>
        <v>0.53374233128834359</v>
      </c>
      <c r="EB1094" s="385">
        <f t="shared" si="445"/>
        <v>0.5220125786163522</v>
      </c>
      <c r="EC1094" s="385">
        <f t="shared" si="445"/>
        <v>0.52380952380952384</v>
      </c>
      <c r="ED1094" s="385">
        <f t="shared" si="445"/>
        <v>0.53072625698324027</v>
      </c>
      <c r="EE1094" s="385">
        <f t="shared" si="445"/>
        <v>0.53723404255319152</v>
      </c>
      <c r="EG1094" s="222">
        <v>10</v>
      </c>
      <c r="EH1094" s="222">
        <v>8</v>
      </c>
      <c r="EI1094" s="222">
        <v>2</v>
      </c>
      <c r="EJ1094" s="222">
        <v>1</v>
      </c>
      <c r="EK1094" s="222">
        <v>17</v>
      </c>
      <c r="EL1094" s="222">
        <v>107</v>
      </c>
      <c r="EM1094" s="222">
        <v>107</v>
      </c>
      <c r="EN1094" s="386">
        <f t="shared" si="426"/>
        <v>0.8</v>
      </c>
      <c r="EO1094" s="222">
        <f t="shared" si="427"/>
        <v>50</v>
      </c>
      <c r="EP1094" s="386">
        <f t="shared" si="428"/>
        <v>1.7</v>
      </c>
      <c r="EQ1094" s="222">
        <f t="shared" si="429"/>
        <v>158878.50467289719</v>
      </c>
      <c r="ER1094" s="222">
        <f t="shared" si="430"/>
        <v>778.81619937694711</v>
      </c>
      <c r="ES1094" s="292"/>
      <c r="ET1094" s="218">
        <v>184</v>
      </c>
      <c r="EU1094" s="218">
        <v>94</v>
      </c>
      <c r="EV1094" s="218">
        <v>90</v>
      </c>
      <c r="EW1094" s="218">
        <v>45</v>
      </c>
      <c r="EX1094" s="218">
        <v>27</v>
      </c>
      <c r="EY1094" s="218">
        <v>2098</v>
      </c>
      <c r="EZ1094" s="218">
        <v>1493</v>
      </c>
      <c r="FA1094" s="387">
        <f t="shared" si="434"/>
        <v>0.51086956521739135</v>
      </c>
      <c r="FB1094" s="221">
        <f t="shared" si="435"/>
        <v>50</v>
      </c>
      <c r="FC1094" s="387">
        <f t="shared" si="436"/>
        <v>0.14673913043478262</v>
      </c>
      <c r="FD1094" s="218">
        <f t="shared" si="437"/>
        <v>12869.399428026692</v>
      </c>
      <c r="FE1094" s="218">
        <f t="shared" si="438"/>
        <v>2511.7213663764232</v>
      </c>
      <c r="FF1094" s="218">
        <v>94</v>
      </c>
      <c r="FG1094" s="221">
        <f t="shared" si="449"/>
        <v>50</v>
      </c>
      <c r="FH1094" s="218">
        <v>47</v>
      </c>
      <c r="FI1094" s="218">
        <v>94</v>
      </c>
      <c r="FJ1094" s="218">
        <v>0</v>
      </c>
      <c r="FK1094" s="218">
        <f t="shared" ref="FK1094:FK1155" si="450">FI1094-FH1094-FJ1094</f>
        <v>47</v>
      </c>
      <c r="FL1094" s="218">
        <v>7</v>
      </c>
      <c r="FM1094" s="218">
        <f t="shared" ref="FM1094:FM1146" si="451">FK1094-FL1094</f>
        <v>40</v>
      </c>
      <c r="FZ1094" s="229"/>
      <c r="GA1094" s="229"/>
      <c r="GB1094" s="229"/>
      <c r="GC1094" s="229"/>
      <c r="GD1094" s="229"/>
    </row>
    <row r="1095" spans="1:186" s="368" customFormat="1">
      <c r="A1095" s="287" t="s">
        <v>2627</v>
      </c>
      <c r="B1095" s="369" t="s">
        <v>2628</v>
      </c>
      <c r="C1095" s="287" t="s">
        <v>2629</v>
      </c>
      <c r="D1095" s="285" t="s">
        <v>3125</v>
      </c>
      <c r="E1095" s="369" t="s">
        <v>2630</v>
      </c>
      <c r="F1095" s="285">
        <v>1092</v>
      </c>
      <c r="G1095" s="286" t="s">
        <v>2635</v>
      </c>
      <c r="H1095" s="286" t="s">
        <v>2636</v>
      </c>
      <c r="I1095" s="400" t="s">
        <v>2546</v>
      </c>
      <c r="J1095" s="286" t="s">
        <v>2547</v>
      </c>
      <c r="K1095" s="285" t="s">
        <v>1226</v>
      </c>
      <c r="L1095" s="291" t="s">
        <v>2440</v>
      </c>
      <c r="M1095" s="291" t="s">
        <v>3124</v>
      </c>
      <c r="N1095" s="372">
        <v>1</v>
      </c>
      <c r="O1095" s="373">
        <v>4</v>
      </c>
      <c r="P1095" s="373">
        <v>11</v>
      </c>
      <c r="Q1095" s="373">
        <v>12</v>
      </c>
      <c r="R1095" s="373">
        <v>13</v>
      </c>
      <c r="S1095" s="374">
        <v>14</v>
      </c>
      <c r="T1095" s="374">
        <v>14</v>
      </c>
      <c r="U1095" s="374">
        <v>15</v>
      </c>
      <c r="V1095" s="374">
        <v>16</v>
      </c>
      <c r="W1095" s="373">
        <v>2</v>
      </c>
      <c r="X1095" s="373">
        <v>5</v>
      </c>
      <c r="Y1095" s="373">
        <v>6</v>
      </c>
      <c r="Z1095" s="373">
        <v>6</v>
      </c>
      <c r="AA1095" s="374">
        <v>7</v>
      </c>
      <c r="AB1095" s="374">
        <v>7</v>
      </c>
      <c r="AC1095" s="374">
        <v>8</v>
      </c>
      <c r="AD1095" s="374">
        <v>8</v>
      </c>
      <c r="AE1095" s="373">
        <v>0</v>
      </c>
      <c r="AF1095" s="373">
        <v>0</v>
      </c>
      <c r="AG1095" s="373">
        <v>0</v>
      </c>
      <c r="AH1095" s="373">
        <v>0</v>
      </c>
      <c r="AI1095" s="374">
        <v>0</v>
      </c>
      <c r="AJ1095" s="374">
        <v>0</v>
      </c>
      <c r="AK1095" s="374">
        <v>0</v>
      </c>
      <c r="AL1095" s="374">
        <v>0</v>
      </c>
      <c r="AM1095" s="222">
        <v>2</v>
      </c>
      <c r="AN1095" s="222">
        <v>6</v>
      </c>
      <c r="AO1095" s="222">
        <v>6</v>
      </c>
      <c r="AP1095" s="222">
        <v>6</v>
      </c>
      <c r="AQ1095" s="218">
        <v>7</v>
      </c>
      <c r="AR1095" s="218">
        <v>7</v>
      </c>
      <c r="AS1095" s="218">
        <v>8</v>
      </c>
      <c r="AT1095" s="218">
        <v>8</v>
      </c>
      <c r="AU1095" s="222">
        <v>1</v>
      </c>
      <c r="AV1095" s="222">
        <v>3</v>
      </c>
      <c r="AW1095" s="222">
        <v>4</v>
      </c>
      <c r="AX1095" s="222">
        <v>4</v>
      </c>
      <c r="AY1095" s="218">
        <v>3</v>
      </c>
      <c r="AZ1095" s="218">
        <v>4</v>
      </c>
      <c r="BA1095" s="218">
        <v>4</v>
      </c>
      <c r="BB1095" s="218">
        <v>4</v>
      </c>
      <c r="BC1095" s="222">
        <f t="shared" si="433"/>
        <v>1</v>
      </c>
      <c r="BD1095" s="222">
        <f t="shared" si="433"/>
        <v>3</v>
      </c>
      <c r="BE1095" s="222">
        <f t="shared" si="433"/>
        <v>2</v>
      </c>
      <c r="BF1095" s="222">
        <f t="shared" si="433"/>
        <v>2</v>
      </c>
      <c r="BG1095" s="218">
        <f t="shared" si="433"/>
        <v>4</v>
      </c>
      <c r="BH1095" s="218">
        <f t="shared" si="447"/>
        <v>3</v>
      </c>
      <c r="BI1095" s="218">
        <f t="shared" si="447"/>
        <v>4</v>
      </c>
      <c r="BJ1095" s="218">
        <f t="shared" si="447"/>
        <v>4</v>
      </c>
      <c r="BK1095" s="222">
        <f t="shared" si="444"/>
        <v>0</v>
      </c>
      <c r="BL1095" s="222">
        <f t="shared" si="444"/>
        <v>0</v>
      </c>
      <c r="BM1095" s="222">
        <f t="shared" si="444"/>
        <v>0</v>
      </c>
      <c r="BN1095" s="222">
        <f t="shared" si="444"/>
        <v>0</v>
      </c>
      <c r="BO1095" s="218">
        <f t="shared" si="444"/>
        <v>0</v>
      </c>
      <c r="BP1095" s="218">
        <f t="shared" si="444"/>
        <v>0</v>
      </c>
      <c r="BQ1095" s="218">
        <f t="shared" si="444"/>
        <v>0</v>
      </c>
      <c r="BR1095" s="218">
        <f t="shared" si="443"/>
        <v>0</v>
      </c>
      <c r="BS1095" s="222">
        <v>0</v>
      </c>
      <c r="BT1095" s="222">
        <v>0</v>
      </c>
      <c r="BU1095" s="222">
        <v>0</v>
      </c>
      <c r="BV1095" s="222">
        <v>0</v>
      </c>
      <c r="BW1095" s="218">
        <v>0</v>
      </c>
      <c r="BX1095" s="218">
        <v>0</v>
      </c>
      <c r="BY1095" s="218">
        <v>0</v>
      </c>
      <c r="BZ1095" s="218">
        <v>0</v>
      </c>
      <c r="CA1095" s="222">
        <v>0</v>
      </c>
      <c r="CB1095" s="222">
        <f>IFERROR(VLOOKUP($G1095,[12]ITEM!$B$2:$AC$939,26,0),0)</f>
        <v>0</v>
      </c>
      <c r="CC1095" s="222">
        <f>IFERROR(VLOOKUP($G1095,[12]ITEM!$B$2:$AC$939,27,0),0)</f>
        <v>0</v>
      </c>
      <c r="CD1095" s="222">
        <f>IFERROR(VLOOKUP($G1095,[12]ITEM!$B$2:$AC$939,28,0),0)</f>
        <v>0</v>
      </c>
      <c r="CE1095" s="218">
        <v>0</v>
      </c>
      <c r="CF1095" s="218">
        <v>0</v>
      </c>
      <c r="CG1095" s="218">
        <v>0</v>
      </c>
      <c r="CH1095" s="218">
        <v>0</v>
      </c>
      <c r="CI1095" s="375"/>
      <c r="CJ1095" s="222">
        <f t="shared" si="441"/>
        <v>1</v>
      </c>
      <c r="CK1095" s="222">
        <f t="shared" si="441"/>
        <v>3</v>
      </c>
      <c r="CL1095" s="222">
        <f t="shared" si="441"/>
        <v>3</v>
      </c>
      <c r="CM1095" s="222">
        <f t="shared" si="440"/>
        <v>3</v>
      </c>
      <c r="CN1095" s="218">
        <f t="shared" si="440"/>
        <v>4</v>
      </c>
      <c r="CO1095" s="218">
        <f t="shared" si="440"/>
        <v>4.1825210032954896</v>
      </c>
      <c r="CP1095" s="218">
        <f t="shared" si="440"/>
        <v>4.3397310479010969</v>
      </c>
      <c r="CQ1095" s="218">
        <f t="shared" si="440"/>
        <v>5.4717173688259795</v>
      </c>
      <c r="CR1095" s="222">
        <v>1</v>
      </c>
      <c r="CS1095" s="222">
        <v>3</v>
      </c>
      <c r="CT1095" s="222">
        <v>3</v>
      </c>
      <c r="CU1095" s="222">
        <v>3</v>
      </c>
      <c r="CV1095" s="218">
        <f t="shared" si="448"/>
        <v>3</v>
      </c>
      <c r="CW1095" s="218">
        <f>CV1095*(1+('[13]GROWTH (YoY)'!AR1095/100))</f>
        <v>3.18252100329549</v>
      </c>
      <c r="CX1095" s="218">
        <f>CW1095*(1+('[13]GROWTH (YoY)'!AS1095/100))</f>
        <v>3.3397310479010973</v>
      </c>
      <c r="CY1095" s="218">
        <f>CX1095*(1+('[13]GROWTH (YoY)'!AT1095/100))</f>
        <v>3.471717368825979</v>
      </c>
      <c r="CZ1095" s="222">
        <v>0</v>
      </c>
      <c r="DA1095" s="222">
        <v>0</v>
      </c>
      <c r="DB1095" s="222">
        <v>0</v>
      </c>
      <c r="DC1095" s="222">
        <v>0</v>
      </c>
      <c r="DD1095" s="218">
        <v>1</v>
      </c>
      <c r="DE1095" s="218">
        <v>1</v>
      </c>
      <c r="DF1095" s="218">
        <v>1</v>
      </c>
      <c r="DG1095" s="218">
        <v>2</v>
      </c>
      <c r="DH1095" s="222">
        <v>0</v>
      </c>
      <c r="DI1095" s="222">
        <v>0</v>
      </c>
      <c r="DJ1095" s="222">
        <v>0</v>
      </c>
      <c r="DK1095" s="222">
        <v>0</v>
      </c>
      <c r="DL1095" s="218">
        <v>0</v>
      </c>
      <c r="DM1095" s="218">
        <v>0</v>
      </c>
      <c r="DN1095" s="218">
        <v>0</v>
      </c>
      <c r="DO1095" s="218">
        <v>0</v>
      </c>
      <c r="DP1095" s="383">
        <f t="shared" si="442"/>
        <v>0</v>
      </c>
      <c r="DQ1095" s="222">
        <f t="shared" si="442"/>
        <v>0</v>
      </c>
      <c r="DR1095" s="222">
        <f t="shared" si="442"/>
        <v>-1</v>
      </c>
      <c r="DS1095" s="222">
        <f t="shared" si="446"/>
        <v>-1</v>
      </c>
      <c r="DT1095" s="218">
        <f t="shared" si="446"/>
        <v>0</v>
      </c>
      <c r="DU1095" s="218">
        <f t="shared" si="446"/>
        <v>-1.1825210032954896</v>
      </c>
      <c r="DV1095" s="218">
        <f t="shared" si="446"/>
        <v>-0.33973104790109687</v>
      </c>
      <c r="DW1095" s="218">
        <f t="shared" si="446"/>
        <v>-1.4717173688259795</v>
      </c>
      <c r="DX1095" s="384">
        <f t="shared" si="445"/>
        <v>0.5</v>
      </c>
      <c r="DY1095" s="384">
        <f t="shared" si="445"/>
        <v>0.45454545454545453</v>
      </c>
      <c r="DZ1095" s="384">
        <f t="shared" si="445"/>
        <v>0.5</v>
      </c>
      <c r="EA1095" s="384">
        <f t="shared" si="445"/>
        <v>0.46153846153846156</v>
      </c>
      <c r="EB1095" s="385">
        <f t="shared" si="445"/>
        <v>0.5</v>
      </c>
      <c r="EC1095" s="385">
        <f t="shared" si="445"/>
        <v>0.5</v>
      </c>
      <c r="ED1095" s="385">
        <f t="shared" si="445"/>
        <v>0.53333333333333333</v>
      </c>
      <c r="EE1095" s="385">
        <f t="shared" si="445"/>
        <v>0.5</v>
      </c>
      <c r="EG1095" s="222">
        <v>15</v>
      </c>
      <c r="EH1095" s="222">
        <v>11</v>
      </c>
      <c r="EI1095" s="222">
        <v>5</v>
      </c>
      <c r="EJ1095" s="222">
        <v>4</v>
      </c>
      <c r="EK1095" s="222">
        <v>0</v>
      </c>
      <c r="EL1095" s="222">
        <v>395</v>
      </c>
      <c r="EM1095" s="222">
        <v>395</v>
      </c>
      <c r="EN1095" s="386">
        <f t="shared" ref="EN1095:EN1158" si="452">IFERROR(EH1095/EG1095,0)</f>
        <v>0.73333333333333328</v>
      </c>
      <c r="EO1095" s="222">
        <f t="shared" ref="EO1095:EO1158" si="453">IFERROR((EJ1095/EI1095)*100,0)</f>
        <v>80</v>
      </c>
      <c r="EP1095" s="386">
        <f t="shared" ref="EP1095:EP1158" si="454">IFERROR(EK1095/EG1095,0)</f>
        <v>0</v>
      </c>
      <c r="EQ1095" s="222">
        <f t="shared" ref="EQ1095:EQ1158" si="455">IFERROR((EK1095*1000000)/EL1095,0)</f>
        <v>0</v>
      </c>
      <c r="ER1095" s="222">
        <f t="shared" ref="ER1095:ER1158" si="456">IFERROR((EJ1095*1000000)/EM1095/12,0)</f>
        <v>843.88185654008441</v>
      </c>
      <c r="ES1095" s="292"/>
      <c r="ET1095" s="218">
        <v>11</v>
      </c>
      <c r="EU1095" s="218">
        <v>5</v>
      </c>
      <c r="EV1095" s="218">
        <v>6</v>
      </c>
      <c r="EW1095" s="218">
        <v>3</v>
      </c>
      <c r="EX1095" s="218">
        <v>1</v>
      </c>
      <c r="EY1095" s="218">
        <v>140</v>
      </c>
      <c r="EZ1095" s="218">
        <v>121</v>
      </c>
      <c r="FA1095" s="387">
        <f t="shared" si="434"/>
        <v>0.45454545454545453</v>
      </c>
      <c r="FB1095" s="221">
        <f t="shared" si="435"/>
        <v>50</v>
      </c>
      <c r="FC1095" s="387">
        <f t="shared" si="436"/>
        <v>9.0909090909090912E-2</v>
      </c>
      <c r="FD1095" s="218">
        <f t="shared" si="437"/>
        <v>7142.8571428571431</v>
      </c>
      <c r="FE1095" s="218">
        <f t="shared" si="438"/>
        <v>2066.1157024793388</v>
      </c>
      <c r="FF1095" s="218">
        <v>6</v>
      </c>
      <c r="FG1095" s="221">
        <f t="shared" si="449"/>
        <v>50</v>
      </c>
      <c r="FH1095" s="218">
        <v>3</v>
      </c>
      <c r="FI1095" s="218">
        <v>6</v>
      </c>
      <c r="FJ1095" s="218">
        <v>0</v>
      </c>
      <c r="FK1095" s="218">
        <f t="shared" si="450"/>
        <v>3</v>
      </c>
      <c r="FL1095" s="218">
        <v>0</v>
      </c>
      <c r="FM1095" s="218">
        <f t="shared" si="451"/>
        <v>3</v>
      </c>
      <c r="FZ1095" s="229"/>
      <c r="GA1095" s="229"/>
      <c r="GB1095" s="229"/>
      <c r="GC1095" s="229"/>
      <c r="GD1095" s="229"/>
    </row>
    <row r="1096" spans="1:186" s="368" customFormat="1">
      <c r="A1096" s="287" t="s">
        <v>2627</v>
      </c>
      <c r="B1096" s="369" t="s">
        <v>2628</v>
      </c>
      <c r="C1096" s="287" t="s">
        <v>2629</v>
      </c>
      <c r="D1096" s="285" t="s">
        <v>3125</v>
      </c>
      <c r="E1096" s="369" t="s">
        <v>2630</v>
      </c>
      <c r="F1096" s="287">
        <v>1093</v>
      </c>
      <c r="G1096" s="392" t="s">
        <v>2637</v>
      </c>
      <c r="H1096" s="392" t="s">
        <v>2638</v>
      </c>
      <c r="I1096" s="370" t="s">
        <v>2546</v>
      </c>
      <c r="J1096" s="410" t="s">
        <v>2547</v>
      </c>
      <c r="K1096" s="370" t="s">
        <v>1226</v>
      </c>
      <c r="L1096" s="410" t="s">
        <v>2440</v>
      </c>
      <c r="M1096" s="410" t="s">
        <v>3124</v>
      </c>
      <c r="N1096" s="372">
        <v>1</v>
      </c>
      <c r="O1096" s="373">
        <v>95</v>
      </c>
      <c r="P1096" s="373">
        <v>166</v>
      </c>
      <c r="Q1096" s="373">
        <v>177</v>
      </c>
      <c r="R1096" s="373">
        <v>184</v>
      </c>
      <c r="S1096" s="374">
        <v>230</v>
      </c>
      <c r="T1096" s="374">
        <v>243</v>
      </c>
      <c r="U1096" s="374">
        <v>253</v>
      </c>
      <c r="V1096" s="374">
        <v>266</v>
      </c>
      <c r="W1096" s="373">
        <v>49</v>
      </c>
      <c r="X1096" s="373">
        <v>81</v>
      </c>
      <c r="Y1096" s="373">
        <v>89</v>
      </c>
      <c r="Z1096" s="373">
        <v>93</v>
      </c>
      <c r="AA1096" s="374">
        <v>114</v>
      </c>
      <c r="AB1096" s="374">
        <v>120</v>
      </c>
      <c r="AC1096" s="374">
        <v>125</v>
      </c>
      <c r="AD1096" s="374">
        <v>130</v>
      </c>
      <c r="AE1096" s="373">
        <v>2</v>
      </c>
      <c r="AF1096" s="373">
        <v>3</v>
      </c>
      <c r="AG1096" s="373">
        <v>3</v>
      </c>
      <c r="AH1096" s="373">
        <v>3</v>
      </c>
      <c r="AI1096" s="374">
        <v>6</v>
      </c>
      <c r="AJ1096" s="374">
        <v>5</v>
      </c>
      <c r="AK1096" s="374">
        <v>5</v>
      </c>
      <c r="AL1096" s="374">
        <v>4</v>
      </c>
      <c r="AM1096" s="222">
        <v>46</v>
      </c>
      <c r="AN1096" s="222">
        <v>86</v>
      </c>
      <c r="AO1096" s="222">
        <v>88</v>
      </c>
      <c r="AP1096" s="222">
        <v>91</v>
      </c>
      <c r="AQ1096" s="218">
        <v>116</v>
      </c>
      <c r="AR1096" s="218">
        <v>123</v>
      </c>
      <c r="AS1096" s="218">
        <v>128</v>
      </c>
      <c r="AT1096" s="218">
        <v>135</v>
      </c>
      <c r="AU1096" s="222">
        <v>20</v>
      </c>
      <c r="AV1096" s="222">
        <v>31</v>
      </c>
      <c r="AW1096" s="222">
        <v>32</v>
      </c>
      <c r="AX1096" s="222">
        <v>33</v>
      </c>
      <c r="AY1096" s="218">
        <v>51</v>
      </c>
      <c r="AZ1096" s="218">
        <v>52</v>
      </c>
      <c r="BA1096" s="218">
        <v>54</v>
      </c>
      <c r="BB1096" s="218">
        <v>57</v>
      </c>
      <c r="BC1096" s="222">
        <f t="shared" si="433"/>
        <v>26</v>
      </c>
      <c r="BD1096" s="222">
        <f t="shared" si="433"/>
        <v>55</v>
      </c>
      <c r="BE1096" s="222">
        <f t="shared" si="433"/>
        <v>56</v>
      </c>
      <c r="BF1096" s="222">
        <f t="shared" si="433"/>
        <v>58</v>
      </c>
      <c r="BG1096" s="218">
        <f t="shared" si="433"/>
        <v>64</v>
      </c>
      <c r="BH1096" s="218">
        <f t="shared" si="447"/>
        <v>70</v>
      </c>
      <c r="BI1096" s="218">
        <f t="shared" si="447"/>
        <v>73</v>
      </c>
      <c r="BJ1096" s="218">
        <f t="shared" si="447"/>
        <v>77</v>
      </c>
      <c r="BK1096" s="222">
        <f t="shared" si="444"/>
        <v>0</v>
      </c>
      <c r="BL1096" s="222">
        <f t="shared" si="444"/>
        <v>0</v>
      </c>
      <c r="BM1096" s="222">
        <f t="shared" si="444"/>
        <v>0</v>
      </c>
      <c r="BN1096" s="222">
        <f t="shared" si="444"/>
        <v>0</v>
      </c>
      <c r="BO1096" s="218">
        <f t="shared" si="444"/>
        <v>1</v>
      </c>
      <c r="BP1096" s="218">
        <f t="shared" si="444"/>
        <v>1</v>
      </c>
      <c r="BQ1096" s="218">
        <f t="shared" si="444"/>
        <v>1</v>
      </c>
      <c r="BR1096" s="218">
        <f t="shared" si="443"/>
        <v>1</v>
      </c>
      <c r="BS1096" s="222">
        <v>0</v>
      </c>
      <c r="BT1096" s="222">
        <v>0</v>
      </c>
      <c r="BU1096" s="222">
        <v>0</v>
      </c>
      <c r="BV1096" s="222">
        <v>0</v>
      </c>
      <c r="BW1096" s="218">
        <v>1</v>
      </c>
      <c r="BX1096" s="218">
        <v>1</v>
      </c>
      <c r="BY1096" s="218">
        <v>1</v>
      </c>
      <c r="BZ1096" s="218">
        <v>1</v>
      </c>
      <c r="CA1096" s="222">
        <v>0</v>
      </c>
      <c r="CB1096" s="222">
        <f>IFERROR(VLOOKUP($G1096,[12]ITEM!$B$2:$AC$939,26,0),0)</f>
        <v>0</v>
      </c>
      <c r="CC1096" s="222">
        <f>IFERROR(VLOOKUP($G1096,[12]ITEM!$B$2:$AC$939,27,0),0)</f>
        <v>0</v>
      </c>
      <c r="CD1096" s="222">
        <f>IFERROR(VLOOKUP($G1096,[12]ITEM!$B$2:$AC$939,28,0),0)</f>
        <v>0</v>
      </c>
      <c r="CE1096" s="218">
        <v>0</v>
      </c>
      <c r="CF1096" s="218">
        <v>0</v>
      </c>
      <c r="CG1096" s="218">
        <v>0</v>
      </c>
      <c r="CH1096" s="218">
        <v>0</v>
      </c>
      <c r="CI1096" s="375"/>
      <c r="CJ1096" s="222">
        <f t="shared" si="441"/>
        <v>26</v>
      </c>
      <c r="CK1096" s="222">
        <f t="shared" si="441"/>
        <v>38</v>
      </c>
      <c r="CL1096" s="222">
        <f t="shared" si="441"/>
        <v>39</v>
      </c>
      <c r="CM1096" s="222">
        <f t="shared" si="440"/>
        <v>41</v>
      </c>
      <c r="CN1096" s="218">
        <f t="shared" si="440"/>
        <v>64</v>
      </c>
      <c r="CO1096" s="218">
        <f t="shared" si="440"/>
        <v>67.427175761969693</v>
      </c>
      <c r="CP1096" s="218">
        <f t="shared" si="440"/>
        <v>69.729141606668321</v>
      </c>
      <c r="CQ1096" s="218">
        <f t="shared" si="440"/>
        <v>83.172360364518511</v>
      </c>
      <c r="CR1096" s="222">
        <v>4</v>
      </c>
      <c r="CS1096" s="222">
        <v>7</v>
      </c>
      <c r="CT1096" s="222">
        <v>7</v>
      </c>
      <c r="CU1096" s="222">
        <v>8</v>
      </c>
      <c r="CV1096" s="218">
        <f t="shared" si="448"/>
        <v>7</v>
      </c>
      <c r="CW1096" s="218">
        <f>CV1096*(1+('[13]GROWTH (YoY)'!AR1096/100))</f>
        <v>7.4271757619696928</v>
      </c>
      <c r="CX1096" s="218">
        <f>CW1096*(1+('[13]GROWTH (YoY)'!AS1096/100))</f>
        <v>7.7291416066683256</v>
      </c>
      <c r="CY1096" s="218">
        <f>CX1096*(1+('[13]GROWTH (YoY)'!AT1096/100))</f>
        <v>8.1723603645185143</v>
      </c>
      <c r="CZ1096" s="222">
        <v>13</v>
      </c>
      <c r="DA1096" s="222">
        <v>17</v>
      </c>
      <c r="DB1096" s="222">
        <v>18</v>
      </c>
      <c r="DC1096" s="222">
        <v>18</v>
      </c>
      <c r="DD1096" s="218">
        <v>43</v>
      </c>
      <c r="DE1096" s="218">
        <v>44</v>
      </c>
      <c r="DF1096" s="218">
        <v>43</v>
      </c>
      <c r="DG1096" s="218">
        <v>53</v>
      </c>
      <c r="DH1096" s="222">
        <v>9</v>
      </c>
      <c r="DI1096" s="222">
        <v>14</v>
      </c>
      <c r="DJ1096" s="222">
        <v>14</v>
      </c>
      <c r="DK1096" s="222">
        <v>15</v>
      </c>
      <c r="DL1096" s="218">
        <v>14</v>
      </c>
      <c r="DM1096" s="218">
        <v>16</v>
      </c>
      <c r="DN1096" s="218">
        <v>19</v>
      </c>
      <c r="DO1096" s="218">
        <v>22</v>
      </c>
      <c r="DP1096" s="383">
        <f t="shared" si="442"/>
        <v>0</v>
      </c>
      <c r="DQ1096" s="222">
        <f t="shared" si="442"/>
        <v>17</v>
      </c>
      <c r="DR1096" s="222">
        <f t="shared" si="442"/>
        <v>17</v>
      </c>
      <c r="DS1096" s="222">
        <f t="shared" si="446"/>
        <v>17</v>
      </c>
      <c r="DT1096" s="218">
        <f t="shared" si="446"/>
        <v>0</v>
      </c>
      <c r="DU1096" s="218">
        <f t="shared" si="446"/>
        <v>2.5728242380303072</v>
      </c>
      <c r="DV1096" s="218">
        <f t="shared" si="446"/>
        <v>3.2708583933316788</v>
      </c>
      <c r="DW1096" s="218">
        <f t="shared" si="446"/>
        <v>-6.1723603645185108</v>
      </c>
      <c r="DX1096" s="384">
        <f t="shared" si="445"/>
        <v>0.51578947368421058</v>
      </c>
      <c r="DY1096" s="384">
        <f t="shared" si="445"/>
        <v>0.48795180722891568</v>
      </c>
      <c r="DZ1096" s="384">
        <f t="shared" si="445"/>
        <v>0.50282485875706218</v>
      </c>
      <c r="EA1096" s="384">
        <f t="shared" si="445"/>
        <v>0.50543478260869568</v>
      </c>
      <c r="EB1096" s="385">
        <f t="shared" si="445"/>
        <v>0.4956521739130435</v>
      </c>
      <c r="EC1096" s="385">
        <f t="shared" si="445"/>
        <v>0.49382716049382713</v>
      </c>
      <c r="ED1096" s="385">
        <f t="shared" si="445"/>
        <v>0.49407114624505927</v>
      </c>
      <c r="EE1096" s="385">
        <f t="shared" si="445"/>
        <v>0.48872180451127817</v>
      </c>
      <c r="EG1096" s="222">
        <v>73</v>
      </c>
      <c r="EH1096" s="222">
        <v>56</v>
      </c>
      <c r="EI1096" s="222">
        <v>16</v>
      </c>
      <c r="EJ1096" s="222">
        <v>13</v>
      </c>
      <c r="EK1096" s="222">
        <v>18</v>
      </c>
      <c r="EL1096" s="222">
        <v>1367</v>
      </c>
      <c r="EM1096" s="222">
        <v>1367</v>
      </c>
      <c r="EN1096" s="386">
        <f t="shared" si="452"/>
        <v>0.76712328767123283</v>
      </c>
      <c r="EO1096" s="222">
        <f t="shared" si="453"/>
        <v>81.25</v>
      </c>
      <c r="EP1096" s="386">
        <f t="shared" si="454"/>
        <v>0.24657534246575341</v>
      </c>
      <c r="EQ1096" s="222">
        <f t="shared" si="455"/>
        <v>13167.520117044623</v>
      </c>
      <c r="ER1096" s="222">
        <f t="shared" si="456"/>
        <v>792.48963667398186</v>
      </c>
      <c r="ES1096" s="292"/>
      <c r="ET1096" s="218">
        <v>224</v>
      </c>
      <c r="EU1096" s="218">
        <v>109</v>
      </c>
      <c r="EV1096" s="218">
        <v>116</v>
      </c>
      <c r="EW1096" s="218">
        <v>51</v>
      </c>
      <c r="EX1096" s="218">
        <v>72</v>
      </c>
      <c r="EY1096" s="218">
        <v>2136</v>
      </c>
      <c r="EZ1096" s="218">
        <v>1637</v>
      </c>
      <c r="FA1096" s="387">
        <f t="shared" si="434"/>
        <v>0.48660714285714285</v>
      </c>
      <c r="FB1096" s="221">
        <f t="shared" si="435"/>
        <v>43.96551724137931</v>
      </c>
      <c r="FC1096" s="387">
        <f t="shared" si="436"/>
        <v>0.32142857142857145</v>
      </c>
      <c r="FD1096" s="218">
        <f t="shared" si="437"/>
        <v>33707.865168539327</v>
      </c>
      <c r="FE1096" s="218">
        <f t="shared" si="438"/>
        <v>2596.2125839951127</v>
      </c>
      <c r="FF1096" s="218">
        <v>116</v>
      </c>
      <c r="FG1096" s="221">
        <f t="shared" si="449"/>
        <v>36.206896551724135</v>
      </c>
      <c r="FH1096" s="218">
        <v>42</v>
      </c>
      <c r="FI1096" s="218">
        <v>116</v>
      </c>
      <c r="FJ1096" s="218">
        <v>1</v>
      </c>
      <c r="FK1096" s="218">
        <f t="shared" si="450"/>
        <v>73</v>
      </c>
      <c r="FL1096" s="218">
        <v>8</v>
      </c>
      <c r="FM1096" s="218">
        <f t="shared" si="451"/>
        <v>65</v>
      </c>
      <c r="FZ1096" s="229"/>
      <c r="GA1096" s="229"/>
      <c r="GB1096" s="229"/>
      <c r="GC1096" s="229"/>
      <c r="GD1096" s="229"/>
    </row>
    <row r="1097" spans="1:186" s="368" customFormat="1">
      <c r="A1097" s="287" t="s">
        <v>2627</v>
      </c>
      <c r="B1097" s="369" t="s">
        <v>2628</v>
      </c>
      <c r="C1097" s="287" t="s">
        <v>2629</v>
      </c>
      <c r="D1097" s="285" t="s">
        <v>3125</v>
      </c>
      <c r="E1097" s="369" t="s">
        <v>2630</v>
      </c>
      <c r="F1097" s="287">
        <v>1094</v>
      </c>
      <c r="G1097" s="392" t="s">
        <v>2639</v>
      </c>
      <c r="H1097" s="392" t="s">
        <v>2640</v>
      </c>
      <c r="I1097" s="370" t="s">
        <v>2546</v>
      </c>
      <c r="J1097" s="410" t="s">
        <v>2547</v>
      </c>
      <c r="K1097" s="370" t="s">
        <v>1226</v>
      </c>
      <c r="L1097" s="410" t="s">
        <v>2440</v>
      </c>
      <c r="M1097" s="410" t="s">
        <v>3124</v>
      </c>
      <c r="N1097" s="372">
        <v>1</v>
      </c>
      <c r="O1097" s="373">
        <v>4</v>
      </c>
      <c r="P1097" s="373">
        <v>13</v>
      </c>
      <c r="Q1097" s="373">
        <v>14</v>
      </c>
      <c r="R1097" s="373">
        <v>15</v>
      </c>
      <c r="S1097" s="374">
        <v>16</v>
      </c>
      <c r="T1097" s="374">
        <v>17</v>
      </c>
      <c r="U1097" s="374">
        <v>18</v>
      </c>
      <c r="V1097" s="374">
        <v>19</v>
      </c>
      <c r="W1097" s="373">
        <v>2</v>
      </c>
      <c r="X1097" s="373">
        <v>6</v>
      </c>
      <c r="Y1097" s="373">
        <v>7</v>
      </c>
      <c r="Z1097" s="373">
        <v>7</v>
      </c>
      <c r="AA1097" s="374">
        <v>8</v>
      </c>
      <c r="AB1097" s="374">
        <v>8</v>
      </c>
      <c r="AC1097" s="374">
        <v>9</v>
      </c>
      <c r="AD1097" s="374">
        <v>10</v>
      </c>
      <c r="AE1097" s="373">
        <v>0</v>
      </c>
      <c r="AF1097" s="373">
        <v>0</v>
      </c>
      <c r="AG1097" s="373">
        <v>0</v>
      </c>
      <c r="AH1097" s="373">
        <v>0</v>
      </c>
      <c r="AI1097" s="374">
        <v>0</v>
      </c>
      <c r="AJ1097" s="374">
        <v>0</v>
      </c>
      <c r="AK1097" s="374">
        <v>0</v>
      </c>
      <c r="AL1097" s="374">
        <v>0</v>
      </c>
      <c r="AM1097" s="222">
        <v>3</v>
      </c>
      <c r="AN1097" s="222">
        <v>7</v>
      </c>
      <c r="AO1097" s="222">
        <v>7</v>
      </c>
      <c r="AP1097" s="222">
        <v>7</v>
      </c>
      <c r="AQ1097" s="218">
        <v>8</v>
      </c>
      <c r="AR1097" s="218">
        <v>8</v>
      </c>
      <c r="AS1097" s="218">
        <v>9</v>
      </c>
      <c r="AT1097" s="218">
        <v>9</v>
      </c>
      <c r="AU1097" s="222">
        <v>1</v>
      </c>
      <c r="AV1097" s="222">
        <v>3</v>
      </c>
      <c r="AW1097" s="222">
        <v>3</v>
      </c>
      <c r="AX1097" s="222">
        <v>3</v>
      </c>
      <c r="AY1097" s="218">
        <v>8</v>
      </c>
      <c r="AZ1097" s="218">
        <v>8</v>
      </c>
      <c r="BA1097" s="218">
        <v>8</v>
      </c>
      <c r="BB1097" s="218">
        <v>8</v>
      </c>
      <c r="BC1097" s="222">
        <f t="shared" ref="BC1097:BG1148" si="457">AM1097-AU1097-BK1097</f>
        <v>2</v>
      </c>
      <c r="BD1097" s="222">
        <f t="shared" si="457"/>
        <v>3</v>
      </c>
      <c r="BE1097" s="222">
        <f t="shared" si="457"/>
        <v>2</v>
      </c>
      <c r="BF1097" s="222">
        <f t="shared" si="457"/>
        <v>2</v>
      </c>
      <c r="BG1097" s="218">
        <f t="shared" si="457"/>
        <v>0</v>
      </c>
      <c r="BH1097" s="218">
        <f t="shared" si="447"/>
        <v>0</v>
      </c>
      <c r="BI1097" s="218">
        <f t="shared" si="447"/>
        <v>1</v>
      </c>
      <c r="BJ1097" s="218">
        <f t="shared" si="447"/>
        <v>1</v>
      </c>
      <c r="BK1097" s="222">
        <f t="shared" si="444"/>
        <v>0</v>
      </c>
      <c r="BL1097" s="222">
        <f t="shared" si="444"/>
        <v>1</v>
      </c>
      <c r="BM1097" s="222">
        <f t="shared" si="444"/>
        <v>2</v>
      </c>
      <c r="BN1097" s="222">
        <f t="shared" si="444"/>
        <v>2</v>
      </c>
      <c r="BO1097" s="218">
        <f t="shared" si="444"/>
        <v>0</v>
      </c>
      <c r="BP1097" s="218">
        <f t="shared" si="444"/>
        <v>0</v>
      </c>
      <c r="BQ1097" s="218">
        <f t="shared" si="444"/>
        <v>0</v>
      </c>
      <c r="BR1097" s="218">
        <f t="shared" si="443"/>
        <v>0</v>
      </c>
      <c r="BS1097" s="222">
        <v>0</v>
      </c>
      <c r="BT1097" s="222">
        <v>1</v>
      </c>
      <c r="BU1097" s="222">
        <v>2</v>
      </c>
      <c r="BV1097" s="222">
        <v>2</v>
      </c>
      <c r="BW1097" s="218">
        <v>0</v>
      </c>
      <c r="BX1097" s="218">
        <v>0</v>
      </c>
      <c r="BY1097" s="218">
        <v>0</v>
      </c>
      <c r="BZ1097" s="218">
        <v>0</v>
      </c>
      <c r="CA1097" s="222">
        <v>0</v>
      </c>
      <c r="CB1097" s="222">
        <f>IFERROR(VLOOKUP($G1097,[12]ITEM!$B$2:$AC$939,26,0),0)</f>
        <v>0</v>
      </c>
      <c r="CC1097" s="222">
        <f>IFERROR(VLOOKUP($G1097,[12]ITEM!$B$2:$AC$939,27,0),0)</f>
        <v>0</v>
      </c>
      <c r="CD1097" s="222">
        <f>IFERROR(VLOOKUP($G1097,[12]ITEM!$B$2:$AC$939,28,0),0)</f>
        <v>0</v>
      </c>
      <c r="CE1097" s="218">
        <v>0</v>
      </c>
      <c r="CF1097" s="218">
        <v>0</v>
      </c>
      <c r="CG1097" s="218">
        <v>0</v>
      </c>
      <c r="CH1097" s="218">
        <v>0</v>
      </c>
      <c r="CI1097" s="375"/>
      <c r="CJ1097" s="222">
        <f t="shared" si="441"/>
        <v>2</v>
      </c>
      <c r="CK1097" s="222">
        <f t="shared" si="441"/>
        <v>3</v>
      </c>
      <c r="CL1097" s="222">
        <f t="shared" si="441"/>
        <v>3</v>
      </c>
      <c r="CM1097" s="222">
        <f t="shared" si="440"/>
        <v>3</v>
      </c>
      <c r="CN1097" s="218">
        <f t="shared" si="440"/>
        <v>0</v>
      </c>
      <c r="CO1097" s="218">
        <f t="shared" si="440"/>
        <v>-0.24492563432082193</v>
      </c>
      <c r="CP1097" s="218">
        <f t="shared" si="440"/>
        <v>-0.43877638895085624</v>
      </c>
      <c r="CQ1097" s="218">
        <f t="shared" si="440"/>
        <v>0.45548940925637904</v>
      </c>
      <c r="CR1097" s="222">
        <v>1</v>
      </c>
      <c r="CS1097" s="222">
        <v>2</v>
      </c>
      <c r="CT1097" s="222">
        <v>2</v>
      </c>
      <c r="CU1097" s="222">
        <v>2</v>
      </c>
      <c r="CV1097" s="218">
        <f t="shared" si="448"/>
        <v>-4</v>
      </c>
      <c r="CW1097" s="218">
        <f>CV1097*(1+('[13]GROWTH (YoY)'!AR1097/100))</f>
        <v>-4.2449256343208219</v>
      </c>
      <c r="CX1097" s="218">
        <f>CW1097*(1+('[13]GROWTH (YoY)'!AS1097/100))</f>
        <v>-4.4387763889508562</v>
      </c>
      <c r="CY1097" s="218">
        <f>CX1097*(1+('[13]GROWTH (YoY)'!AT1097/100))</f>
        <v>-4.544510590743621</v>
      </c>
      <c r="CZ1097" s="222">
        <v>1</v>
      </c>
      <c r="DA1097" s="222">
        <v>1</v>
      </c>
      <c r="DB1097" s="222">
        <v>1</v>
      </c>
      <c r="DC1097" s="222">
        <v>1</v>
      </c>
      <c r="DD1097" s="218">
        <v>4</v>
      </c>
      <c r="DE1097" s="218">
        <v>4</v>
      </c>
      <c r="DF1097" s="218">
        <v>4</v>
      </c>
      <c r="DG1097" s="218">
        <v>5</v>
      </c>
      <c r="DH1097" s="222">
        <v>0</v>
      </c>
      <c r="DI1097" s="222">
        <v>0</v>
      </c>
      <c r="DJ1097" s="222">
        <v>0</v>
      </c>
      <c r="DK1097" s="222">
        <v>0</v>
      </c>
      <c r="DL1097" s="218">
        <v>0</v>
      </c>
      <c r="DM1097" s="218">
        <v>0</v>
      </c>
      <c r="DN1097" s="218">
        <v>0</v>
      </c>
      <c r="DO1097" s="218">
        <v>0</v>
      </c>
      <c r="DP1097" s="383">
        <f t="shared" si="442"/>
        <v>0</v>
      </c>
      <c r="DQ1097" s="222">
        <f t="shared" si="442"/>
        <v>0</v>
      </c>
      <c r="DR1097" s="222">
        <f t="shared" si="442"/>
        <v>-1</v>
      </c>
      <c r="DS1097" s="222">
        <f t="shared" si="446"/>
        <v>-1</v>
      </c>
      <c r="DT1097" s="218">
        <f t="shared" si="446"/>
        <v>0</v>
      </c>
      <c r="DU1097" s="218">
        <f t="shared" si="446"/>
        <v>0.24492563432082193</v>
      </c>
      <c r="DV1097" s="218">
        <f t="shared" si="446"/>
        <v>1.4387763889508562</v>
      </c>
      <c r="DW1097" s="218">
        <f t="shared" si="446"/>
        <v>0.54451059074362096</v>
      </c>
      <c r="DX1097" s="384">
        <f t="shared" si="445"/>
        <v>0.5</v>
      </c>
      <c r="DY1097" s="384">
        <f t="shared" si="445"/>
        <v>0.46153846153846156</v>
      </c>
      <c r="DZ1097" s="384">
        <f t="shared" si="445"/>
        <v>0.5</v>
      </c>
      <c r="EA1097" s="384">
        <f t="shared" si="445"/>
        <v>0.46666666666666667</v>
      </c>
      <c r="EB1097" s="385">
        <f t="shared" si="445"/>
        <v>0.5</v>
      </c>
      <c r="EC1097" s="385">
        <f t="shared" si="445"/>
        <v>0.47058823529411764</v>
      </c>
      <c r="ED1097" s="385">
        <f t="shared" si="445"/>
        <v>0.5</v>
      </c>
      <c r="EE1097" s="385">
        <f t="shared" si="445"/>
        <v>0.52631578947368418</v>
      </c>
      <c r="EG1097" s="222">
        <v>2</v>
      </c>
      <c r="EH1097" s="222">
        <v>1</v>
      </c>
      <c r="EI1097" s="222">
        <v>1</v>
      </c>
      <c r="EJ1097" s="222">
        <v>1</v>
      </c>
      <c r="EK1097" s="222">
        <v>1</v>
      </c>
      <c r="EL1097" s="222">
        <v>52</v>
      </c>
      <c r="EM1097" s="222">
        <v>52</v>
      </c>
      <c r="EN1097" s="386">
        <f t="shared" si="452"/>
        <v>0.5</v>
      </c>
      <c r="EO1097" s="222">
        <f t="shared" si="453"/>
        <v>100</v>
      </c>
      <c r="EP1097" s="386">
        <f t="shared" si="454"/>
        <v>0.5</v>
      </c>
      <c r="EQ1097" s="222">
        <f t="shared" si="455"/>
        <v>19230.76923076923</v>
      </c>
      <c r="ER1097" s="222">
        <f t="shared" si="456"/>
        <v>1602.5641025641025</v>
      </c>
      <c r="ES1097" s="292"/>
      <c r="ET1097" s="218">
        <v>32</v>
      </c>
      <c r="EU1097" s="218">
        <v>16</v>
      </c>
      <c r="EV1097" s="218">
        <v>17</v>
      </c>
      <c r="EW1097" s="218">
        <v>8</v>
      </c>
      <c r="EX1097" s="218">
        <v>4</v>
      </c>
      <c r="EY1097" s="218">
        <v>447</v>
      </c>
      <c r="EZ1097" s="218">
        <v>337</v>
      </c>
      <c r="FA1097" s="387">
        <f t="shared" si="434"/>
        <v>0.5</v>
      </c>
      <c r="FB1097" s="221">
        <f t="shared" si="435"/>
        <v>47.058823529411761</v>
      </c>
      <c r="FC1097" s="387">
        <f t="shared" si="436"/>
        <v>0.125</v>
      </c>
      <c r="FD1097" s="218">
        <f t="shared" si="437"/>
        <v>8948.5458612975399</v>
      </c>
      <c r="FE1097" s="218">
        <f t="shared" si="438"/>
        <v>1978.2393669634027</v>
      </c>
      <c r="FF1097" s="218">
        <v>26</v>
      </c>
      <c r="FG1097" s="221">
        <f t="shared" si="449"/>
        <v>38.461538461538467</v>
      </c>
      <c r="FH1097" s="218">
        <v>10</v>
      </c>
      <c r="FI1097" s="218">
        <v>26</v>
      </c>
      <c r="FJ1097" s="218">
        <v>0</v>
      </c>
      <c r="FK1097" s="218">
        <f t="shared" si="450"/>
        <v>16</v>
      </c>
      <c r="FL1097" s="218">
        <v>2</v>
      </c>
      <c r="FM1097" s="218">
        <f t="shared" si="451"/>
        <v>14</v>
      </c>
      <c r="FZ1097" s="229"/>
      <c r="GA1097" s="229"/>
      <c r="GB1097" s="229"/>
      <c r="GC1097" s="229"/>
      <c r="GD1097" s="229"/>
    </row>
    <row r="1098" spans="1:186" s="368" customFormat="1">
      <c r="A1098" s="287" t="s">
        <v>2627</v>
      </c>
      <c r="B1098" s="369" t="s">
        <v>2628</v>
      </c>
      <c r="C1098" s="287" t="s">
        <v>2629</v>
      </c>
      <c r="D1098" s="285" t="s">
        <v>3125</v>
      </c>
      <c r="E1098" s="369" t="s">
        <v>2630</v>
      </c>
      <c r="F1098" s="287">
        <v>1095</v>
      </c>
      <c r="G1098" s="392" t="s">
        <v>2641</v>
      </c>
      <c r="H1098" s="392" t="s">
        <v>2642</v>
      </c>
      <c r="I1098" s="370" t="s">
        <v>2546</v>
      </c>
      <c r="J1098" s="410" t="s">
        <v>2547</v>
      </c>
      <c r="K1098" s="370" t="s">
        <v>1226</v>
      </c>
      <c r="L1098" s="410" t="s">
        <v>2440</v>
      </c>
      <c r="M1098" s="410" t="s">
        <v>3124</v>
      </c>
      <c r="N1098" s="372">
        <v>1</v>
      </c>
      <c r="O1098" s="373">
        <v>0</v>
      </c>
      <c r="P1098" s="373">
        <v>0</v>
      </c>
      <c r="Q1098" s="373">
        <v>0</v>
      </c>
      <c r="R1098" s="373">
        <v>0</v>
      </c>
      <c r="S1098" s="374">
        <v>0</v>
      </c>
      <c r="T1098" s="374">
        <v>0</v>
      </c>
      <c r="U1098" s="374">
        <v>0</v>
      </c>
      <c r="V1098" s="374">
        <v>0</v>
      </c>
      <c r="W1098" s="373">
        <v>0</v>
      </c>
      <c r="X1098" s="373">
        <v>0</v>
      </c>
      <c r="Y1098" s="373">
        <v>0</v>
      </c>
      <c r="Z1098" s="373">
        <v>0</v>
      </c>
      <c r="AA1098" s="374">
        <v>0</v>
      </c>
      <c r="AB1098" s="374">
        <v>0</v>
      </c>
      <c r="AC1098" s="374">
        <v>0</v>
      </c>
      <c r="AD1098" s="374">
        <v>0</v>
      </c>
      <c r="AE1098" s="373">
        <v>0</v>
      </c>
      <c r="AF1098" s="373">
        <v>0</v>
      </c>
      <c r="AG1098" s="373">
        <v>0</v>
      </c>
      <c r="AH1098" s="373">
        <v>0</v>
      </c>
      <c r="AI1098" s="374">
        <v>0</v>
      </c>
      <c r="AJ1098" s="374">
        <v>0</v>
      </c>
      <c r="AK1098" s="374">
        <v>0</v>
      </c>
      <c r="AL1098" s="374">
        <v>0</v>
      </c>
      <c r="AM1098" s="222">
        <v>0</v>
      </c>
      <c r="AN1098" s="222">
        <v>0</v>
      </c>
      <c r="AO1098" s="222">
        <v>0</v>
      </c>
      <c r="AP1098" s="222">
        <v>0</v>
      </c>
      <c r="AQ1098" s="218">
        <v>0</v>
      </c>
      <c r="AR1098" s="218">
        <v>0</v>
      </c>
      <c r="AS1098" s="218">
        <v>0</v>
      </c>
      <c r="AT1098" s="218">
        <v>0</v>
      </c>
      <c r="AU1098" s="222">
        <v>0</v>
      </c>
      <c r="AV1098" s="222">
        <v>0</v>
      </c>
      <c r="AW1098" s="222">
        <v>0</v>
      </c>
      <c r="AX1098" s="222">
        <v>0</v>
      </c>
      <c r="AY1098" s="218">
        <v>0</v>
      </c>
      <c r="AZ1098" s="218">
        <v>0</v>
      </c>
      <c r="BA1098" s="218">
        <v>0</v>
      </c>
      <c r="BB1098" s="218">
        <v>0</v>
      </c>
      <c r="BC1098" s="222">
        <f t="shared" si="457"/>
        <v>0</v>
      </c>
      <c r="BD1098" s="222">
        <f t="shared" si="457"/>
        <v>0</v>
      </c>
      <c r="BE1098" s="222">
        <f t="shared" si="457"/>
        <v>0</v>
      </c>
      <c r="BF1098" s="222">
        <f t="shared" si="457"/>
        <v>0</v>
      </c>
      <c r="BG1098" s="218">
        <f t="shared" si="457"/>
        <v>0</v>
      </c>
      <c r="BH1098" s="218">
        <f t="shared" si="447"/>
        <v>0</v>
      </c>
      <c r="BI1098" s="218">
        <f t="shared" si="447"/>
        <v>0</v>
      </c>
      <c r="BJ1098" s="218">
        <f t="shared" si="447"/>
        <v>0</v>
      </c>
      <c r="BK1098" s="222">
        <f t="shared" si="444"/>
        <v>0</v>
      </c>
      <c r="BL1098" s="222">
        <f t="shared" si="444"/>
        <v>0</v>
      </c>
      <c r="BM1098" s="222">
        <f t="shared" si="444"/>
        <v>0</v>
      </c>
      <c r="BN1098" s="222">
        <f t="shared" si="444"/>
        <v>0</v>
      </c>
      <c r="BO1098" s="218">
        <f t="shared" si="444"/>
        <v>0</v>
      </c>
      <c r="BP1098" s="218">
        <f t="shared" si="444"/>
        <v>0</v>
      </c>
      <c r="BQ1098" s="218">
        <f t="shared" si="444"/>
        <v>0</v>
      </c>
      <c r="BR1098" s="218">
        <f t="shared" si="443"/>
        <v>0</v>
      </c>
      <c r="BS1098" s="222">
        <v>0</v>
      </c>
      <c r="BT1098" s="222">
        <v>0</v>
      </c>
      <c r="BU1098" s="222">
        <v>0</v>
      </c>
      <c r="BV1098" s="222">
        <v>0</v>
      </c>
      <c r="BW1098" s="218">
        <v>0</v>
      </c>
      <c r="BX1098" s="218">
        <v>0</v>
      </c>
      <c r="BY1098" s="218">
        <v>0</v>
      </c>
      <c r="BZ1098" s="218">
        <v>0</v>
      </c>
      <c r="CA1098" s="222">
        <v>0</v>
      </c>
      <c r="CB1098" s="222">
        <f>IFERROR(VLOOKUP($G1098,[12]ITEM!$B$2:$AC$939,26,0),0)</f>
        <v>0</v>
      </c>
      <c r="CC1098" s="222">
        <f>IFERROR(VLOOKUP($G1098,[12]ITEM!$B$2:$AC$939,27,0),0)</f>
        <v>0</v>
      </c>
      <c r="CD1098" s="222">
        <f>IFERROR(VLOOKUP($G1098,[12]ITEM!$B$2:$AC$939,28,0),0)</f>
        <v>0</v>
      </c>
      <c r="CE1098" s="218">
        <v>0</v>
      </c>
      <c r="CF1098" s="218">
        <v>0</v>
      </c>
      <c r="CG1098" s="218">
        <v>0</v>
      </c>
      <c r="CH1098" s="218">
        <v>0</v>
      </c>
      <c r="CI1098" s="375"/>
      <c r="CJ1098" s="222">
        <f t="shared" si="441"/>
        <v>0</v>
      </c>
      <c r="CK1098" s="222">
        <f t="shared" si="441"/>
        <v>0</v>
      </c>
      <c r="CL1098" s="222">
        <f t="shared" si="441"/>
        <v>0</v>
      </c>
      <c r="CM1098" s="222">
        <f t="shared" si="440"/>
        <v>0</v>
      </c>
      <c r="CN1098" s="218">
        <f t="shared" si="440"/>
        <v>0</v>
      </c>
      <c r="CO1098" s="218">
        <f t="shared" si="440"/>
        <v>0</v>
      </c>
      <c r="CP1098" s="218">
        <f t="shared" si="440"/>
        <v>0</v>
      </c>
      <c r="CQ1098" s="218">
        <f t="shared" si="440"/>
        <v>0</v>
      </c>
      <c r="CR1098" s="222">
        <v>0</v>
      </c>
      <c r="CS1098" s="222">
        <v>0</v>
      </c>
      <c r="CT1098" s="222">
        <v>0</v>
      </c>
      <c r="CU1098" s="222">
        <v>0</v>
      </c>
      <c r="CV1098" s="218">
        <f t="shared" si="448"/>
        <v>0</v>
      </c>
      <c r="CW1098" s="218">
        <f>CV1098*(1+('[13]GROWTH (YoY)'!AR1098/100))</f>
        <v>0</v>
      </c>
      <c r="CX1098" s="218">
        <f>CW1098*(1+('[13]GROWTH (YoY)'!AS1098/100))</f>
        <v>0</v>
      </c>
      <c r="CY1098" s="218">
        <f>CX1098*(1+('[13]GROWTH (YoY)'!AT1098/100))</f>
        <v>0</v>
      </c>
      <c r="CZ1098" s="222">
        <v>0</v>
      </c>
      <c r="DA1098" s="222">
        <v>0</v>
      </c>
      <c r="DB1098" s="222">
        <v>0</v>
      </c>
      <c r="DC1098" s="222">
        <v>0</v>
      </c>
      <c r="DD1098" s="218">
        <v>0</v>
      </c>
      <c r="DE1098" s="218">
        <v>0</v>
      </c>
      <c r="DF1098" s="218">
        <v>0</v>
      </c>
      <c r="DG1098" s="218">
        <v>0</v>
      </c>
      <c r="DH1098" s="222">
        <v>0</v>
      </c>
      <c r="DI1098" s="222">
        <v>0</v>
      </c>
      <c r="DJ1098" s="222">
        <v>0</v>
      </c>
      <c r="DK1098" s="222">
        <v>0</v>
      </c>
      <c r="DL1098" s="218">
        <v>0</v>
      </c>
      <c r="DM1098" s="218">
        <v>0</v>
      </c>
      <c r="DN1098" s="218">
        <v>0</v>
      </c>
      <c r="DO1098" s="218">
        <v>0</v>
      </c>
      <c r="DP1098" s="383">
        <f t="shared" si="442"/>
        <v>0</v>
      </c>
      <c r="DQ1098" s="222">
        <f t="shared" si="442"/>
        <v>0</v>
      </c>
      <c r="DR1098" s="222">
        <f t="shared" si="442"/>
        <v>0</v>
      </c>
      <c r="DS1098" s="222">
        <f t="shared" si="446"/>
        <v>0</v>
      </c>
      <c r="DT1098" s="218">
        <f t="shared" si="446"/>
        <v>0</v>
      </c>
      <c r="DU1098" s="218">
        <f t="shared" si="446"/>
        <v>0</v>
      </c>
      <c r="DV1098" s="218">
        <f t="shared" si="446"/>
        <v>0</v>
      </c>
      <c r="DW1098" s="218">
        <f t="shared" si="446"/>
        <v>0</v>
      </c>
      <c r="DX1098" s="384">
        <f t="shared" si="445"/>
        <v>0</v>
      </c>
      <c r="DY1098" s="384">
        <f t="shared" si="445"/>
        <v>0</v>
      </c>
      <c r="DZ1098" s="384">
        <f t="shared" si="445"/>
        <v>0</v>
      </c>
      <c r="EA1098" s="384">
        <f t="shared" si="445"/>
        <v>0</v>
      </c>
      <c r="EB1098" s="385">
        <f t="shared" si="445"/>
        <v>0</v>
      </c>
      <c r="EC1098" s="385">
        <f t="shared" si="445"/>
        <v>0</v>
      </c>
      <c r="ED1098" s="385">
        <f t="shared" si="445"/>
        <v>0</v>
      </c>
      <c r="EE1098" s="385">
        <f t="shared" si="445"/>
        <v>0</v>
      </c>
      <c r="EG1098" s="222">
        <v>185</v>
      </c>
      <c r="EH1098" s="222">
        <v>147</v>
      </c>
      <c r="EI1098" s="222">
        <v>37</v>
      </c>
      <c r="EJ1098" s="222">
        <v>32</v>
      </c>
      <c r="EK1098" s="222">
        <v>0</v>
      </c>
      <c r="EL1098" s="222">
        <v>2915</v>
      </c>
      <c r="EM1098" s="222">
        <v>2915</v>
      </c>
      <c r="EN1098" s="386">
        <f t="shared" si="452"/>
        <v>0.79459459459459458</v>
      </c>
      <c r="EO1098" s="222">
        <f t="shared" si="453"/>
        <v>86.486486486486484</v>
      </c>
      <c r="EP1098" s="386">
        <f t="shared" si="454"/>
        <v>0</v>
      </c>
      <c r="EQ1098" s="222">
        <f t="shared" si="455"/>
        <v>0</v>
      </c>
      <c r="ER1098" s="222">
        <f t="shared" si="456"/>
        <v>914.80846197827339</v>
      </c>
      <c r="ES1098" s="292"/>
      <c r="ET1098" s="218">
        <v>0</v>
      </c>
      <c r="EU1098" s="218">
        <v>0</v>
      </c>
      <c r="EV1098" s="218">
        <v>0</v>
      </c>
      <c r="EW1098" s="218">
        <v>0</v>
      </c>
      <c r="EX1098" s="218">
        <v>0</v>
      </c>
      <c r="EY1098" s="218">
        <v>2</v>
      </c>
      <c r="EZ1098" s="218">
        <v>0</v>
      </c>
      <c r="FA1098" s="387">
        <f t="shared" si="434"/>
        <v>0</v>
      </c>
      <c r="FB1098" s="221">
        <f t="shared" si="435"/>
        <v>0</v>
      </c>
      <c r="FC1098" s="387">
        <f t="shared" si="436"/>
        <v>0</v>
      </c>
      <c r="FD1098" s="218">
        <f t="shared" si="437"/>
        <v>0</v>
      </c>
      <c r="FE1098" s="218">
        <f t="shared" si="438"/>
        <v>0</v>
      </c>
      <c r="FF1098" s="218">
        <v>0</v>
      </c>
      <c r="FG1098" s="221">
        <f t="shared" si="449"/>
        <v>0</v>
      </c>
      <c r="FH1098" s="218">
        <v>0</v>
      </c>
      <c r="FI1098" s="218">
        <v>0</v>
      </c>
      <c r="FJ1098" s="218">
        <v>0</v>
      </c>
      <c r="FK1098" s="218">
        <f t="shared" si="450"/>
        <v>0</v>
      </c>
      <c r="FL1098" s="218">
        <v>0</v>
      </c>
      <c r="FM1098" s="218">
        <f t="shared" si="451"/>
        <v>0</v>
      </c>
      <c r="FZ1098" s="229"/>
      <c r="GA1098" s="229"/>
      <c r="GB1098" s="229"/>
      <c r="GC1098" s="229"/>
      <c r="GD1098" s="229"/>
    </row>
    <row r="1099" spans="1:186" s="368" customFormat="1">
      <c r="A1099" s="287" t="s">
        <v>2627</v>
      </c>
      <c r="B1099" s="369" t="s">
        <v>2628</v>
      </c>
      <c r="C1099" s="287" t="s">
        <v>2629</v>
      </c>
      <c r="D1099" s="285" t="s">
        <v>3125</v>
      </c>
      <c r="E1099" s="369" t="s">
        <v>2630</v>
      </c>
      <c r="F1099" s="287">
        <v>1096</v>
      </c>
      <c r="G1099" s="392" t="s">
        <v>2643</v>
      </c>
      <c r="H1099" s="392" t="s">
        <v>2644</v>
      </c>
      <c r="I1099" s="370" t="s">
        <v>2546</v>
      </c>
      <c r="J1099" s="410" t="s">
        <v>2547</v>
      </c>
      <c r="K1099" s="370" t="s">
        <v>1226</v>
      </c>
      <c r="L1099" s="410" t="s">
        <v>2440</v>
      </c>
      <c r="M1099" s="410" t="s">
        <v>3124</v>
      </c>
      <c r="N1099" s="372">
        <v>1</v>
      </c>
      <c r="O1099" s="373">
        <v>4</v>
      </c>
      <c r="P1099" s="373">
        <v>9</v>
      </c>
      <c r="Q1099" s="373">
        <v>10</v>
      </c>
      <c r="R1099" s="373">
        <v>11</v>
      </c>
      <c r="S1099" s="374">
        <v>11</v>
      </c>
      <c r="T1099" s="374">
        <v>12</v>
      </c>
      <c r="U1099" s="374">
        <v>13</v>
      </c>
      <c r="V1099" s="374">
        <v>14</v>
      </c>
      <c r="W1099" s="373">
        <v>2</v>
      </c>
      <c r="X1099" s="373">
        <v>5</v>
      </c>
      <c r="Y1099" s="373">
        <v>5</v>
      </c>
      <c r="Z1099" s="373">
        <v>5</v>
      </c>
      <c r="AA1099" s="374">
        <v>5</v>
      </c>
      <c r="AB1099" s="374">
        <v>6</v>
      </c>
      <c r="AC1099" s="374">
        <v>6</v>
      </c>
      <c r="AD1099" s="374">
        <v>6</v>
      </c>
      <c r="AE1099" s="373">
        <v>0</v>
      </c>
      <c r="AF1099" s="373">
        <v>0</v>
      </c>
      <c r="AG1099" s="373">
        <v>0</v>
      </c>
      <c r="AH1099" s="373">
        <v>0</v>
      </c>
      <c r="AI1099" s="374">
        <v>0</v>
      </c>
      <c r="AJ1099" s="374">
        <v>0</v>
      </c>
      <c r="AK1099" s="374">
        <v>0</v>
      </c>
      <c r="AL1099" s="374">
        <v>0</v>
      </c>
      <c r="AM1099" s="222">
        <v>2</v>
      </c>
      <c r="AN1099" s="222">
        <v>5</v>
      </c>
      <c r="AO1099" s="222">
        <v>5</v>
      </c>
      <c r="AP1099" s="222">
        <v>5</v>
      </c>
      <c r="AQ1099" s="218">
        <v>6</v>
      </c>
      <c r="AR1099" s="218">
        <v>7</v>
      </c>
      <c r="AS1099" s="218">
        <v>7</v>
      </c>
      <c r="AT1099" s="218">
        <v>7</v>
      </c>
      <c r="AU1099" s="222">
        <v>1</v>
      </c>
      <c r="AV1099" s="222">
        <v>2</v>
      </c>
      <c r="AW1099" s="222">
        <v>3</v>
      </c>
      <c r="AX1099" s="222">
        <v>3</v>
      </c>
      <c r="AY1099" s="218">
        <v>2</v>
      </c>
      <c r="AZ1099" s="218">
        <v>3</v>
      </c>
      <c r="BA1099" s="218">
        <v>3</v>
      </c>
      <c r="BB1099" s="218">
        <v>3</v>
      </c>
      <c r="BC1099" s="222">
        <f t="shared" si="457"/>
        <v>1</v>
      </c>
      <c r="BD1099" s="222">
        <f t="shared" si="457"/>
        <v>3</v>
      </c>
      <c r="BE1099" s="222">
        <f t="shared" si="457"/>
        <v>2</v>
      </c>
      <c r="BF1099" s="222">
        <f t="shared" si="457"/>
        <v>2</v>
      </c>
      <c r="BG1099" s="218">
        <f t="shared" si="457"/>
        <v>4</v>
      </c>
      <c r="BH1099" s="218">
        <f t="shared" si="447"/>
        <v>4</v>
      </c>
      <c r="BI1099" s="218">
        <f t="shared" si="447"/>
        <v>4</v>
      </c>
      <c r="BJ1099" s="218">
        <f t="shared" si="447"/>
        <v>4</v>
      </c>
      <c r="BK1099" s="222">
        <f t="shared" si="444"/>
        <v>0</v>
      </c>
      <c r="BL1099" s="222">
        <f t="shared" si="444"/>
        <v>0</v>
      </c>
      <c r="BM1099" s="222">
        <f t="shared" si="444"/>
        <v>0</v>
      </c>
      <c r="BN1099" s="222">
        <f t="shared" si="444"/>
        <v>0</v>
      </c>
      <c r="BO1099" s="218">
        <f t="shared" si="444"/>
        <v>0</v>
      </c>
      <c r="BP1099" s="218">
        <f t="shared" si="444"/>
        <v>0</v>
      </c>
      <c r="BQ1099" s="218">
        <f t="shared" si="444"/>
        <v>0</v>
      </c>
      <c r="BR1099" s="218">
        <f t="shared" si="443"/>
        <v>0</v>
      </c>
      <c r="BS1099" s="222">
        <v>0</v>
      </c>
      <c r="BT1099" s="222">
        <v>0</v>
      </c>
      <c r="BU1099" s="222">
        <v>0</v>
      </c>
      <c r="BV1099" s="222">
        <v>0</v>
      </c>
      <c r="BW1099" s="218">
        <v>0</v>
      </c>
      <c r="BX1099" s="218">
        <v>0</v>
      </c>
      <c r="BY1099" s="218">
        <v>0</v>
      </c>
      <c r="BZ1099" s="218">
        <v>0</v>
      </c>
      <c r="CA1099" s="222">
        <v>0</v>
      </c>
      <c r="CB1099" s="222">
        <f>IFERROR(VLOOKUP($G1099,[12]ITEM!$B$2:$AC$939,26,0),0)</f>
        <v>0</v>
      </c>
      <c r="CC1099" s="222">
        <f>IFERROR(VLOOKUP($G1099,[12]ITEM!$B$2:$AC$939,27,0),0)</f>
        <v>0</v>
      </c>
      <c r="CD1099" s="222">
        <f>IFERROR(VLOOKUP($G1099,[12]ITEM!$B$2:$AC$939,28,0),0)</f>
        <v>0</v>
      </c>
      <c r="CE1099" s="218">
        <v>0</v>
      </c>
      <c r="CF1099" s="218">
        <v>0</v>
      </c>
      <c r="CG1099" s="218">
        <v>0</v>
      </c>
      <c r="CH1099" s="218">
        <v>0</v>
      </c>
      <c r="CI1099" s="375"/>
      <c r="CJ1099" s="222">
        <f t="shared" si="441"/>
        <v>1</v>
      </c>
      <c r="CK1099" s="222">
        <f t="shared" si="441"/>
        <v>2</v>
      </c>
      <c r="CL1099" s="222">
        <f t="shared" si="441"/>
        <v>2</v>
      </c>
      <c r="CM1099" s="222">
        <f t="shared" si="440"/>
        <v>2</v>
      </c>
      <c r="CN1099" s="218">
        <f t="shared" si="440"/>
        <v>4</v>
      </c>
      <c r="CO1099" s="218">
        <f t="shared" si="440"/>
        <v>4.0603308179015185</v>
      </c>
      <c r="CP1099" s="218">
        <f t="shared" si="440"/>
        <v>4.1032280238353209</v>
      </c>
      <c r="CQ1099" s="218">
        <f t="shared" si="440"/>
        <v>4.1635131774083822</v>
      </c>
      <c r="CR1099" s="222">
        <v>0</v>
      </c>
      <c r="CS1099" s="222">
        <v>1</v>
      </c>
      <c r="CT1099" s="222">
        <v>1</v>
      </c>
      <c r="CU1099" s="222">
        <v>1</v>
      </c>
      <c r="CV1099" s="218">
        <f t="shared" si="448"/>
        <v>1</v>
      </c>
      <c r="CW1099" s="218">
        <f>CV1099*(1+('[13]GROWTH (YoY)'!AR1099/100))</f>
        <v>1.0603308179015183</v>
      </c>
      <c r="CX1099" s="218">
        <f>CW1099*(1+('[13]GROWTH (YoY)'!AS1099/100))</f>
        <v>1.1032280238353207</v>
      </c>
      <c r="CY1099" s="218">
        <f>CX1099*(1+('[13]GROWTH (YoY)'!AT1099/100))</f>
        <v>1.1635131774083822</v>
      </c>
      <c r="CZ1099" s="222">
        <v>1</v>
      </c>
      <c r="DA1099" s="222">
        <v>1</v>
      </c>
      <c r="DB1099" s="222">
        <v>1</v>
      </c>
      <c r="DC1099" s="222">
        <v>1</v>
      </c>
      <c r="DD1099" s="218">
        <v>3</v>
      </c>
      <c r="DE1099" s="218">
        <v>3</v>
      </c>
      <c r="DF1099" s="218">
        <v>3</v>
      </c>
      <c r="DG1099" s="218">
        <v>3</v>
      </c>
      <c r="DH1099" s="222">
        <v>0</v>
      </c>
      <c r="DI1099" s="222">
        <v>0</v>
      </c>
      <c r="DJ1099" s="222">
        <v>0</v>
      </c>
      <c r="DK1099" s="222">
        <v>0</v>
      </c>
      <c r="DL1099" s="218">
        <v>0</v>
      </c>
      <c r="DM1099" s="218">
        <v>0</v>
      </c>
      <c r="DN1099" s="218">
        <v>0</v>
      </c>
      <c r="DO1099" s="218">
        <v>0</v>
      </c>
      <c r="DP1099" s="383">
        <f t="shared" si="442"/>
        <v>0</v>
      </c>
      <c r="DQ1099" s="222">
        <f t="shared" si="442"/>
        <v>1</v>
      </c>
      <c r="DR1099" s="222">
        <f t="shared" si="442"/>
        <v>0</v>
      </c>
      <c r="DS1099" s="222">
        <f t="shared" si="446"/>
        <v>0</v>
      </c>
      <c r="DT1099" s="218">
        <f t="shared" si="446"/>
        <v>0</v>
      </c>
      <c r="DU1099" s="218">
        <f t="shared" si="446"/>
        <v>-6.0330817901518508E-2</v>
      </c>
      <c r="DV1099" s="218">
        <f t="shared" si="446"/>
        <v>-0.10322802383532093</v>
      </c>
      <c r="DW1099" s="218">
        <f t="shared" si="446"/>
        <v>-0.16351317740838223</v>
      </c>
      <c r="DX1099" s="384">
        <f t="shared" si="445"/>
        <v>0.5</v>
      </c>
      <c r="DY1099" s="384">
        <f t="shared" si="445"/>
        <v>0.55555555555555558</v>
      </c>
      <c r="DZ1099" s="384">
        <f t="shared" si="445"/>
        <v>0.5</v>
      </c>
      <c r="EA1099" s="384">
        <f t="shared" si="445"/>
        <v>0.45454545454545453</v>
      </c>
      <c r="EB1099" s="385">
        <f t="shared" si="445"/>
        <v>0.45454545454545453</v>
      </c>
      <c r="EC1099" s="385">
        <f t="shared" si="445"/>
        <v>0.5</v>
      </c>
      <c r="ED1099" s="385">
        <f t="shared" si="445"/>
        <v>0.46153846153846156</v>
      </c>
      <c r="EE1099" s="385">
        <f t="shared" si="445"/>
        <v>0.42857142857142855</v>
      </c>
      <c r="EG1099" s="222">
        <v>195</v>
      </c>
      <c r="EH1099" s="222">
        <v>104</v>
      </c>
      <c r="EI1099" s="222">
        <v>92</v>
      </c>
      <c r="EJ1099" s="222">
        <v>35</v>
      </c>
      <c r="EK1099" s="222">
        <v>0</v>
      </c>
      <c r="EL1099" s="222">
        <v>3120</v>
      </c>
      <c r="EM1099" s="222">
        <v>2118</v>
      </c>
      <c r="EN1099" s="386">
        <f t="shared" si="452"/>
        <v>0.53333333333333333</v>
      </c>
      <c r="EO1099" s="222">
        <f t="shared" si="453"/>
        <v>38.04347826086957</v>
      </c>
      <c r="EP1099" s="386">
        <f t="shared" si="454"/>
        <v>0</v>
      </c>
      <c r="EQ1099" s="222">
        <f t="shared" si="455"/>
        <v>0</v>
      </c>
      <c r="ER1099" s="222">
        <f t="shared" si="456"/>
        <v>1377.0853005980487</v>
      </c>
      <c r="ES1099" s="292"/>
      <c r="ET1099" s="218">
        <v>9</v>
      </c>
      <c r="EU1099" s="218">
        <v>5</v>
      </c>
      <c r="EV1099" s="218">
        <v>5</v>
      </c>
      <c r="EW1099" s="218">
        <v>2</v>
      </c>
      <c r="EX1099" s="218">
        <v>2</v>
      </c>
      <c r="EY1099" s="218">
        <v>135</v>
      </c>
      <c r="EZ1099" s="218">
        <v>95</v>
      </c>
      <c r="FA1099" s="387">
        <f t="shared" si="434"/>
        <v>0.55555555555555558</v>
      </c>
      <c r="FB1099" s="221">
        <f t="shared" si="435"/>
        <v>40</v>
      </c>
      <c r="FC1099" s="387">
        <f t="shared" si="436"/>
        <v>0.22222222222222221</v>
      </c>
      <c r="FD1099" s="218">
        <f t="shared" si="437"/>
        <v>14814.814814814816</v>
      </c>
      <c r="FE1099" s="218">
        <f t="shared" si="438"/>
        <v>1754.3859649122808</v>
      </c>
      <c r="FF1099" s="218">
        <v>5</v>
      </c>
      <c r="FG1099" s="221">
        <f t="shared" si="449"/>
        <v>40</v>
      </c>
      <c r="FH1099" s="218">
        <v>2</v>
      </c>
      <c r="FI1099" s="218">
        <v>5</v>
      </c>
      <c r="FJ1099" s="218">
        <v>0</v>
      </c>
      <c r="FK1099" s="218">
        <f t="shared" si="450"/>
        <v>3</v>
      </c>
      <c r="FL1099" s="218">
        <v>0</v>
      </c>
      <c r="FM1099" s="218">
        <f t="shared" si="451"/>
        <v>3</v>
      </c>
      <c r="FZ1099" s="229"/>
      <c r="GA1099" s="229"/>
      <c r="GB1099" s="229"/>
      <c r="GC1099" s="229"/>
      <c r="GD1099" s="229"/>
    </row>
    <row r="1100" spans="1:186" s="368" customFormat="1">
      <c r="A1100" s="287" t="s">
        <v>2627</v>
      </c>
      <c r="B1100" s="369" t="s">
        <v>2628</v>
      </c>
      <c r="C1100" s="287" t="s">
        <v>2629</v>
      </c>
      <c r="D1100" s="285" t="s">
        <v>3125</v>
      </c>
      <c r="E1100" s="369" t="s">
        <v>2630</v>
      </c>
      <c r="F1100" s="287">
        <v>1097</v>
      </c>
      <c r="G1100" s="392" t="s">
        <v>2645</v>
      </c>
      <c r="H1100" s="392" t="s">
        <v>2646</v>
      </c>
      <c r="I1100" s="370" t="s">
        <v>2546</v>
      </c>
      <c r="J1100" s="410" t="s">
        <v>2547</v>
      </c>
      <c r="K1100" s="370" t="s">
        <v>1226</v>
      </c>
      <c r="L1100" s="410" t="s">
        <v>2440</v>
      </c>
      <c r="M1100" s="410" t="s">
        <v>3124</v>
      </c>
      <c r="N1100" s="372">
        <v>1</v>
      </c>
      <c r="O1100" s="373">
        <v>4</v>
      </c>
      <c r="P1100" s="373">
        <v>21</v>
      </c>
      <c r="Q1100" s="373">
        <v>22</v>
      </c>
      <c r="R1100" s="373">
        <v>24</v>
      </c>
      <c r="S1100" s="374">
        <v>26</v>
      </c>
      <c r="T1100" s="374">
        <v>27</v>
      </c>
      <c r="U1100" s="374">
        <v>29</v>
      </c>
      <c r="V1100" s="374">
        <v>31</v>
      </c>
      <c r="W1100" s="373">
        <v>2</v>
      </c>
      <c r="X1100" s="373">
        <v>10</v>
      </c>
      <c r="Y1100" s="373">
        <v>11</v>
      </c>
      <c r="Z1100" s="373">
        <v>12</v>
      </c>
      <c r="AA1100" s="374">
        <v>12</v>
      </c>
      <c r="AB1100" s="374">
        <v>13</v>
      </c>
      <c r="AC1100" s="374">
        <v>14</v>
      </c>
      <c r="AD1100" s="374">
        <v>15</v>
      </c>
      <c r="AE1100" s="373">
        <v>0</v>
      </c>
      <c r="AF1100" s="373">
        <v>0</v>
      </c>
      <c r="AG1100" s="373">
        <v>0</v>
      </c>
      <c r="AH1100" s="373">
        <v>0</v>
      </c>
      <c r="AI1100" s="374">
        <v>1</v>
      </c>
      <c r="AJ1100" s="374">
        <v>1</v>
      </c>
      <c r="AK1100" s="374">
        <v>1</v>
      </c>
      <c r="AL1100" s="374">
        <v>0</v>
      </c>
      <c r="AM1100" s="222">
        <v>2</v>
      </c>
      <c r="AN1100" s="222">
        <v>11</v>
      </c>
      <c r="AO1100" s="222">
        <v>11</v>
      </c>
      <c r="AP1100" s="222">
        <v>12</v>
      </c>
      <c r="AQ1100" s="218">
        <v>14</v>
      </c>
      <c r="AR1100" s="218">
        <v>14</v>
      </c>
      <c r="AS1100" s="218">
        <v>15</v>
      </c>
      <c r="AT1100" s="218">
        <v>16</v>
      </c>
      <c r="AU1100" s="222">
        <v>1</v>
      </c>
      <c r="AV1100" s="222">
        <v>3</v>
      </c>
      <c r="AW1100" s="222">
        <v>3</v>
      </c>
      <c r="AX1100" s="222">
        <v>3</v>
      </c>
      <c r="AY1100" s="218">
        <v>5</v>
      </c>
      <c r="AZ1100" s="218">
        <v>6</v>
      </c>
      <c r="BA1100" s="218">
        <v>6</v>
      </c>
      <c r="BB1100" s="218">
        <v>6</v>
      </c>
      <c r="BC1100" s="222">
        <f t="shared" si="457"/>
        <v>1</v>
      </c>
      <c r="BD1100" s="222">
        <f t="shared" si="457"/>
        <v>8</v>
      </c>
      <c r="BE1100" s="222">
        <f t="shared" si="457"/>
        <v>7</v>
      </c>
      <c r="BF1100" s="222">
        <f t="shared" si="457"/>
        <v>8</v>
      </c>
      <c r="BG1100" s="218">
        <f t="shared" si="457"/>
        <v>8</v>
      </c>
      <c r="BH1100" s="218">
        <f t="shared" si="447"/>
        <v>7</v>
      </c>
      <c r="BI1100" s="218">
        <f t="shared" si="447"/>
        <v>7</v>
      </c>
      <c r="BJ1100" s="218">
        <f t="shared" si="447"/>
        <v>9</v>
      </c>
      <c r="BK1100" s="222">
        <f t="shared" si="444"/>
        <v>0</v>
      </c>
      <c r="BL1100" s="222">
        <f t="shared" si="444"/>
        <v>0</v>
      </c>
      <c r="BM1100" s="222">
        <f t="shared" si="444"/>
        <v>1</v>
      </c>
      <c r="BN1100" s="222">
        <f t="shared" si="444"/>
        <v>1</v>
      </c>
      <c r="BO1100" s="218">
        <f t="shared" si="444"/>
        <v>1</v>
      </c>
      <c r="BP1100" s="218">
        <f t="shared" si="444"/>
        <v>1</v>
      </c>
      <c r="BQ1100" s="218">
        <f t="shared" si="444"/>
        <v>2</v>
      </c>
      <c r="BR1100" s="218">
        <f t="shared" si="443"/>
        <v>1</v>
      </c>
      <c r="BS1100" s="222">
        <v>0</v>
      </c>
      <c r="BT1100" s="222">
        <v>0</v>
      </c>
      <c r="BU1100" s="222">
        <v>1</v>
      </c>
      <c r="BV1100" s="222">
        <v>1</v>
      </c>
      <c r="BW1100" s="218">
        <v>1</v>
      </c>
      <c r="BX1100" s="218">
        <v>1</v>
      </c>
      <c r="BY1100" s="218">
        <v>2</v>
      </c>
      <c r="BZ1100" s="218">
        <v>1</v>
      </c>
      <c r="CA1100" s="222">
        <v>0</v>
      </c>
      <c r="CB1100" s="222">
        <f>IFERROR(VLOOKUP($G1100,[12]ITEM!$B$2:$AC$939,26,0),0)</f>
        <v>0</v>
      </c>
      <c r="CC1100" s="222">
        <f>IFERROR(VLOOKUP($G1100,[12]ITEM!$B$2:$AC$939,27,0),0)</f>
        <v>0</v>
      </c>
      <c r="CD1100" s="222">
        <f>IFERROR(VLOOKUP($G1100,[12]ITEM!$B$2:$AC$939,28,0),0)</f>
        <v>0</v>
      </c>
      <c r="CE1100" s="218">
        <v>0</v>
      </c>
      <c r="CF1100" s="218">
        <v>0</v>
      </c>
      <c r="CG1100" s="218">
        <v>0</v>
      </c>
      <c r="CH1100" s="218">
        <v>0</v>
      </c>
      <c r="CI1100" s="375"/>
      <c r="CJ1100" s="222">
        <f t="shared" si="441"/>
        <v>0</v>
      </c>
      <c r="CK1100" s="222">
        <f t="shared" si="441"/>
        <v>3</v>
      </c>
      <c r="CL1100" s="222">
        <f t="shared" si="441"/>
        <v>3</v>
      </c>
      <c r="CM1100" s="222">
        <f t="shared" si="440"/>
        <v>3</v>
      </c>
      <c r="CN1100" s="218">
        <f t="shared" si="440"/>
        <v>8</v>
      </c>
      <c r="CO1100" s="218">
        <f t="shared" si="440"/>
        <v>8.3637842406361003</v>
      </c>
      <c r="CP1100" s="218">
        <f t="shared" si="440"/>
        <v>8.6801471160455321</v>
      </c>
      <c r="CQ1100" s="218">
        <f t="shared" si="440"/>
        <v>9.0683990084378099</v>
      </c>
      <c r="CR1100" s="222">
        <v>0</v>
      </c>
      <c r="CS1100" s="222">
        <v>1</v>
      </c>
      <c r="CT1100" s="222">
        <v>1</v>
      </c>
      <c r="CU1100" s="222">
        <v>1</v>
      </c>
      <c r="CV1100" s="218">
        <f t="shared" si="448"/>
        <v>6</v>
      </c>
      <c r="CW1100" s="218">
        <f>CV1100*(1+('[13]GROWTH (YoY)'!AR1100/100))</f>
        <v>6.3637842406360994</v>
      </c>
      <c r="CX1100" s="218">
        <f>CW1100*(1+('[13]GROWTH (YoY)'!AS1100/100))</f>
        <v>6.6801471160455321</v>
      </c>
      <c r="CY1100" s="218">
        <f>CX1100*(1+('[13]GROWTH (YoY)'!AT1100/100))</f>
        <v>7.0683990084378099</v>
      </c>
      <c r="CZ1100" s="222">
        <v>0</v>
      </c>
      <c r="DA1100" s="222">
        <v>1</v>
      </c>
      <c r="DB1100" s="222">
        <v>1</v>
      </c>
      <c r="DC1100" s="222">
        <v>1</v>
      </c>
      <c r="DD1100" s="218">
        <v>1</v>
      </c>
      <c r="DE1100" s="218">
        <v>1</v>
      </c>
      <c r="DF1100" s="218">
        <v>1</v>
      </c>
      <c r="DG1100" s="218">
        <v>1</v>
      </c>
      <c r="DH1100" s="222">
        <v>0</v>
      </c>
      <c r="DI1100" s="222">
        <v>1</v>
      </c>
      <c r="DJ1100" s="222">
        <v>1</v>
      </c>
      <c r="DK1100" s="222">
        <v>1</v>
      </c>
      <c r="DL1100" s="218">
        <v>1</v>
      </c>
      <c r="DM1100" s="218">
        <v>1</v>
      </c>
      <c r="DN1100" s="218">
        <v>1</v>
      </c>
      <c r="DO1100" s="218">
        <v>1</v>
      </c>
      <c r="DP1100" s="383">
        <f t="shared" si="442"/>
        <v>1</v>
      </c>
      <c r="DQ1100" s="222">
        <f t="shared" si="442"/>
        <v>5</v>
      </c>
      <c r="DR1100" s="222">
        <f t="shared" si="442"/>
        <v>4</v>
      </c>
      <c r="DS1100" s="222">
        <f t="shared" si="446"/>
        <v>5</v>
      </c>
      <c r="DT1100" s="218">
        <f t="shared" si="446"/>
        <v>0</v>
      </c>
      <c r="DU1100" s="218">
        <f t="shared" si="446"/>
        <v>-1.3637842406361003</v>
      </c>
      <c r="DV1100" s="218">
        <f t="shared" si="446"/>
        <v>-1.6801471160455321</v>
      </c>
      <c r="DW1100" s="218">
        <f t="shared" si="446"/>
        <v>-6.8399008437809883E-2</v>
      </c>
      <c r="DX1100" s="384">
        <f t="shared" si="445"/>
        <v>0.5</v>
      </c>
      <c r="DY1100" s="384">
        <f t="shared" si="445"/>
        <v>0.47619047619047616</v>
      </c>
      <c r="DZ1100" s="384">
        <f t="shared" si="445"/>
        <v>0.5</v>
      </c>
      <c r="EA1100" s="384">
        <f t="shared" si="445"/>
        <v>0.5</v>
      </c>
      <c r="EB1100" s="385">
        <f t="shared" si="445"/>
        <v>0.46153846153846156</v>
      </c>
      <c r="EC1100" s="385">
        <f t="shared" si="445"/>
        <v>0.48148148148148145</v>
      </c>
      <c r="ED1100" s="385">
        <f t="shared" si="445"/>
        <v>0.48275862068965519</v>
      </c>
      <c r="EE1100" s="385">
        <f t="shared" si="445"/>
        <v>0.4838709677419355</v>
      </c>
      <c r="EG1100" s="222">
        <v>109</v>
      </c>
      <c r="EH1100" s="222">
        <v>60</v>
      </c>
      <c r="EI1100" s="222">
        <v>49</v>
      </c>
      <c r="EJ1100" s="222">
        <v>19</v>
      </c>
      <c r="EK1100" s="222">
        <v>1</v>
      </c>
      <c r="EL1100" s="222">
        <v>1949</v>
      </c>
      <c r="EM1100" s="222">
        <v>1218</v>
      </c>
      <c r="EN1100" s="386">
        <f t="shared" si="452"/>
        <v>0.55045871559633031</v>
      </c>
      <c r="EO1100" s="222">
        <f t="shared" si="453"/>
        <v>38.775510204081634</v>
      </c>
      <c r="EP1100" s="386">
        <f t="shared" si="454"/>
        <v>9.1743119266055051E-3</v>
      </c>
      <c r="EQ1100" s="222">
        <f t="shared" si="455"/>
        <v>513.08363263211902</v>
      </c>
      <c r="ER1100" s="222">
        <f t="shared" si="456"/>
        <v>1299.9452654625068</v>
      </c>
      <c r="ES1100" s="292"/>
      <c r="ET1100" s="218">
        <v>38</v>
      </c>
      <c r="EU1100" s="218">
        <v>19</v>
      </c>
      <c r="EV1100" s="218">
        <v>19</v>
      </c>
      <c r="EW1100" s="218">
        <v>5</v>
      </c>
      <c r="EX1100" s="218">
        <v>4</v>
      </c>
      <c r="EY1100" s="218">
        <v>152</v>
      </c>
      <c r="EZ1100" s="218">
        <v>133</v>
      </c>
      <c r="FA1100" s="387">
        <f t="shared" si="434"/>
        <v>0.5</v>
      </c>
      <c r="FB1100" s="221">
        <f t="shared" si="435"/>
        <v>26.315789473684209</v>
      </c>
      <c r="FC1100" s="387">
        <f t="shared" si="436"/>
        <v>0.10526315789473684</v>
      </c>
      <c r="FD1100" s="218">
        <f t="shared" si="437"/>
        <v>26315.78947368421</v>
      </c>
      <c r="FE1100" s="218">
        <f t="shared" si="438"/>
        <v>3132.8320802005014</v>
      </c>
      <c r="FF1100" s="218">
        <v>19</v>
      </c>
      <c r="FG1100" s="221">
        <f t="shared" si="449"/>
        <v>26.315789473684209</v>
      </c>
      <c r="FH1100" s="218">
        <v>5</v>
      </c>
      <c r="FI1100" s="218">
        <v>19</v>
      </c>
      <c r="FJ1100" s="218">
        <v>0</v>
      </c>
      <c r="FK1100" s="218">
        <f t="shared" si="450"/>
        <v>14</v>
      </c>
      <c r="FL1100" s="218">
        <v>1</v>
      </c>
      <c r="FM1100" s="218">
        <f t="shared" si="451"/>
        <v>13</v>
      </c>
      <c r="FZ1100" s="229"/>
      <c r="GA1100" s="229"/>
      <c r="GB1100" s="229"/>
      <c r="GC1100" s="229"/>
      <c r="GD1100" s="229"/>
    </row>
    <row r="1101" spans="1:186" s="368" customFormat="1">
      <c r="A1101" s="287" t="s">
        <v>2627</v>
      </c>
      <c r="B1101" s="369" t="s">
        <v>2628</v>
      </c>
      <c r="C1101" s="287" t="s">
        <v>2629</v>
      </c>
      <c r="D1101" s="285" t="s">
        <v>3125</v>
      </c>
      <c r="E1101" s="369" t="s">
        <v>2630</v>
      </c>
      <c r="F1101" s="287">
        <v>1098</v>
      </c>
      <c r="G1101" s="392" t="s">
        <v>2647</v>
      </c>
      <c r="H1101" s="392" t="s">
        <v>2648</v>
      </c>
      <c r="I1101" s="370" t="s">
        <v>2546</v>
      </c>
      <c r="J1101" s="410" t="s">
        <v>2547</v>
      </c>
      <c r="K1101" s="370" t="s">
        <v>1226</v>
      </c>
      <c r="L1101" s="410" t="s">
        <v>2440</v>
      </c>
      <c r="M1101" s="410" t="s">
        <v>3124</v>
      </c>
      <c r="N1101" s="372">
        <v>1</v>
      </c>
      <c r="O1101" s="373">
        <v>0</v>
      </c>
      <c r="P1101" s="373"/>
      <c r="Q1101" s="373"/>
      <c r="R1101" s="373">
        <v>0</v>
      </c>
      <c r="S1101" s="374">
        <v>3</v>
      </c>
      <c r="T1101" s="374">
        <v>3</v>
      </c>
      <c r="U1101" s="374">
        <v>3</v>
      </c>
      <c r="V1101" s="374">
        <v>3</v>
      </c>
      <c r="W1101" s="373">
        <v>0</v>
      </c>
      <c r="X1101" s="373"/>
      <c r="Y1101" s="373"/>
      <c r="Z1101" s="373">
        <v>0</v>
      </c>
      <c r="AA1101" s="374">
        <v>1</v>
      </c>
      <c r="AB1101" s="374">
        <v>1</v>
      </c>
      <c r="AC1101" s="374">
        <v>1</v>
      </c>
      <c r="AD1101" s="374">
        <v>1</v>
      </c>
      <c r="AE1101" s="373">
        <v>0</v>
      </c>
      <c r="AF1101" s="373">
        <v>0</v>
      </c>
      <c r="AG1101" s="373">
        <v>0</v>
      </c>
      <c r="AH1101" s="373">
        <v>0</v>
      </c>
      <c r="AI1101" s="374">
        <v>0</v>
      </c>
      <c r="AJ1101" s="374">
        <v>0</v>
      </c>
      <c r="AK1101" s="374">
        <v>0</v>
      </c>
      <c r="AL1101" s="374">
        <v>0</v>
      </c>
      <c r="AM1101" s="222">
        <v>0</v>
      </c>
      <c r="AN1101" s="222">
        <v>0</v>
      </c>
      <c r="AO1101" s="222">
        <v>0</v>
      </c>
      <c r="AP1101" s="222">
        <v>0</v>
      </c>
      <c r="AQ1101" s="218">
        <v>1</v>
      </c>
      <c r="AR1101" s="218">
        <v>2</v>
      </c>
      <c r="AS1101" s="218">
        <v>2</v>
      </c>
      <c r="AT1101" s="218">
        <v>2</v>
      </c>
      <c r="AU1101" s="222">
        <v>0</v>
      </c>
      <c r="AV1101" s="222"/>
      <c r="AW1101" s="222">
        <v>0</v>
      </c>
      <c r="AX1101" s="222">
        <v>0</v>
      </c>
      <c r="AY1101" s="218">
        <v>1</v>
      </c>
      <c r="AZ1101" s="218">
        <v>1</v>
      </c>
      <c r="BA1101" s="218">
        <v>1</v>
      </c>
      <c r="BB1101" s="218">
        <v>1</v>
      </c>
      <c r="BC1101" s="222">
        <f t="shared" si="457"/>
        <v>0</v>
      </c>
      <c r="BD1101" s="222">
        <f t="shared" si="457"/>
        <v>0</v>
      </c>
      <c r="BE1101" s="222">
        <f t="shared" si="457"/>
        <v>0</v>
      </c>
      <c r="BF1101" s="222">
        <f t="shared" si="457"/>
        <v>0</v>
      </c>
      <c r="BG1101" s="218">
        <f t="shared" si="457"/>
        <v>0</v>
      </c>
      <c r="BH1101" s="218">
        <f t="shared" si="447"/>
        <v>1</v>
      </c>
      <c r="BI1101" s="218">
        <f t="shared" si="447"/>
        <v>1</v>
      </c>
      <c r="BJ1101" s="218">
        <f t="shared" si="447"/>
        <v>1</v>
      </c>
      <c r="BK1101" s="222">
        <f t="shared" si="444"/>
        <v>0</v>
      </c>
      <c r="BL1101" s="222">
        <f t="shared" si="444"/>
        <v>0</v>
      </c>
      <c r="BM1101" s="222">
        <f t="shared" si="444"/>
        <v>0</v>
      </c>
      <c r="BN1101" s="222">
        <f t="shared" si="444"/>
        <v>0</v>
      </c>
      <c r="BO1101" s="218">
        <f t="shared" si="444"/>
        <v>0</v>
      </c>
      <c r="BP1101" s="218">
        <f t="shared" si="444"/>
        <v>0</v>
      </c>
      <c r="BQ1101" s="218">
        <f t="shared" si="444"/>
        <v>0</v>
      </c>
      <c r="BR1101" s="218">
        <f t="shared" si="443"/>
        <v>0</v>
      </c>
      <c r="BS1101" s="222">
        <v>0</v>
      </c>
      <c r="BT1101" s="222">
        <v>0</v>
      </c>
      <c r="BU1101" s="222">
        <v>0</v>
      </c>
      <c r="BV1101" s="222">
        <v>0</v>
      </c>
      <c r="BW1101" s="218">
        <v>0</v>
      </c>
      <c r="BX1101" s="218">
        <v>0</v>
      </c>
      <c r="BY1101" s="218">
        <v>0</v>
      </c>
      <c r="BZ1101" s="218">
        <v>0</v>
      </c>
      <c r="CA1101" s="222">
        <v>0</v>
      </c>
      <c r="CB1101" s="222">
        <f>IFERROR(VLOOKUP($G1101,[12]ITEM!$B$2:$AC$939,26,0),0)</f>
        <v>0</v>
      </c>
      <c r="CC1101" s="222">
        <f>IFERROR(VLOOKUP($G1101,[12]ITEM!$B$2:$AC$939,27,0),0)</f>
        <v>0</v>
      </c>
      <c r="CD1101" s="222">
        <f>IFERROR(VLOOKUP($G1101,[12]ITEM!$B$2:$AC$939,28,0),0)</f>
        <v>0</v>
      </c>
      <c r="CE1101" s="218">
        <v>0</v>
      </c>
      <c r="CF1101" s="218">
        <v>0</v>
      </c>
      <c r="CG1101" s="218">
        <v>0</v>
      </c>
      <c r="CH1101" s="218">
        <v>0</v>
      </c>
      <c r="CI1101" s="375"/>
      <c r="CJ1101" s="222">
        <f t="shared" si="441"/>
        <v>0</v>
      </c>
      <c r="CK1101" s="222">
        <f t="shared" si="441"/>
        <v>0</v>
      </c>
      <c r="CL1101" s="222">
        <f t="shared" si="441"/>
        <v>0</v>
      </c>
      <c r="CM1101" s="222">
        <f t="shared" si="440"/>
        <v>0</v>
      </c>
      <c r="CN1101" s="218">
        <f t="shared" si="440"/>
        <v>0</v>
      </c>
      <c r="CO1101" s="218">
        <f t="shared" si="440"/>
        <v>0</v>
      </c>
      <c r="CP1101" s="218">
        <f t="shared" si="440"/>
        <v>0</v>
      </c>
      <c r="CQ1101" s="218">
        <f t="shared" si="440"/>
        <v>0</v>
      </c>
      <c r="CR1101" s="222">
        <v>0</v>
      </c>
      <c r="CS1101" s="222">
        <v>0</v>
      </c>
      <c r="CT1101" s="222">
        <v>0</v>
      </c>
      <c r="CU1101" s="222">
        <v>0</v>
      </c>
      <c r="CV1101" s="218">
        <f t="shared" si="448"/>
        <v>0</v>
      </c>
      <c r="CW1101" s="218">
        <f>CV1101*(1+('[13]GROWTH (YoY)'!AR1101/100))</f>
        <v>0</v>
      </c>
      <c r="CX1101" s="218">
        <f>CW1101*(1+('[13]GROWTH (YoY)'!AS1101/100))</f>
        <v>0</v>
      </c>
      <c r="CY1101" s="218">
        <f>CX1101*(1+('[13]GROWTH (YoY)'!AT1101/100))</f>
        <v>0</v>
      </c>
      <c r="CZ1101" s="222">
        <v>0</v>
      </c>
      <c r="DA1101" s="222">
        <v>0</v>
      </c>
      <c r="DB1101" s="222">
        <v>0</v>
      </c>
      <c r="DC1101" s="222">
        <v>0</v>
      </c>
      <c r="DD1101" s="218">
        <v>0</v>
      </c>
      <c r="DE1101" s="218">
        <v>0</v>
      </c>
      <c r="DF1101" s="218">
        <v>0</v>
      </c>
      <c r="DG1101" s="218">
        <v>0</v>
      </c>
      <c r="DH1101" s="222">
        <v>0</v>
      </c>
      <c r="DI1101" s="222">
        <v>0</v>
      </c>
      <c r="DJ1101" s="222">
        <v>0</v>
      </c>
      <c r="DK1101" s="222">
        <v>0</v>
      </c>
      <c r="DL1101" s="218">
        <v>0</v>
      </c>
      <c r="DM1101" s="218">
        <v>0</v>
      </c>
      <c r="DN1101" s="218">
        <v>0</v>
      </c>
      <c r="DO1101" s="218">
        <v>0</v>
      </c>
      <c r="DP1101" s="383">
        <f t="shared" si="442"/>
        <v>0</v>
      </c>
      <c r="DQ1101" s="222">
        <f t="shared" si="442"/>
        <v>0</v>
      </c>
      <c r="DR1101" s="222">
        <f t="shared" si="442"/>
        <v>0</v>
      </c>
      <c r="DS1101" s="222">
        <f t="shared" si="446"/>
        <v>0</v>
      </c>
      <c r="DT1101" s="218">
        <f t="shared" si="446"/>
        <v>0</v>
      </c>
      <c r="DU1101" s="218">
        <f t="shared" si="446"/>
        <v>1</v>
      </c>
      <c r="DV1101" s="218">
        <f t="shared" si="446"/>
        <v>1</v>
      </c>
      <c r="DW1101" s="218">
        <f t="shared" si="446"/>
        <v>1</v>
      </c>
      <c r="DX1101" s="384">
        <f t="shared" si="445"/>
        <v>0</v>
      </c>
      <c r="DY1101" s="384">
        <f t="shared" si="445"/>
        <v>0</v>
      </c>
      <c r="DZ1101" s="384">
        <f t="shared" si="445"/>
        <v>0</v>
      </c>
      <c r="EA1101" s="384">
        <f t="shared" si="445"/>
        <v>0</v>
      </c>
      <c r="EB1101" s="385">
        <f t="shared" si="445"/>
        <v>0.33333333333333331</v>
      </c>
      <c r="EC1101" s="385">
        <f t="shared" si="445"/>
        <v>0.33333333333333331</v>
      </c>
      <c r="ED1101" s="385">
        <f t="shared" si="445"/>
        <v>0.33333333333333331</v>
      </c>
      <c r="EE1101" s="385">
        <f t="shared" si="445"/>
        <v>0.33333333333333331</v>
      </c>
      <c r="EG1101" s="222">
        <v>4</v>
      </c>
      <c r="EH1101" s="222">
        <v>2</v>
      </c>
      <c r="EI1101" s="222">
        <v>2</v>
      </c>
      <c r="EJ1101" s="222">
        <v>1</v>
      </c>
      <c r="EK1101" s="222">
        <v>0</v>
      </c>
      <c r="EL1101" s="222">
        <v>51</v>
      </c>
      <c r="EM1101" s="222">
        <v>42</v>
      </c>
      <c r="EN1101" s="386">
        <f t="shared" si="452"/>
        <v>0.5</v>
      </c>
      <c r="EO1101" s="222">
        <f t="shared" si="453"/>
        <v>50</v>
      </c>
      <c r="EP1101" s="386">
        <f t="shared" si="454"/>
        <v>0</v>
      </c>
      <c r="EQ1101" s="222">
        <f t="shared" si="455"/>
        <v>0</v>
      </c>
      <c r="ER1101" s="222">
        <f t="shared" si="456"/>
        <v>1984.1269841269841</v>
      </c>
      <c r="ES1101" s="292"/>
      <c r="ET1101" s="218">
        <v>3</v>
      </c>
      <c r="EU1101" s="218">
        <v>1</v>
      </c>
      <c r="EV1101" s="218">
        <v>2</v>
      </c>
      <c r="EW1101" s="218">
        <v>1</v>
      </c>
      <c r="EX1101" s="218">
        <v>1</v>
      </c>
      <c r="EY1101" s="218">
        <v>25</v>
      </c>
      <c r="EZ1101" s="218">
        <v>24</v>
      </c>
      <c r="FA1101" s="387">
        <f t="shared" si="434"/>
        <v>0.33333333333333331</v>
      </c>
      <c r="FB1101" s="221">
        <f t="shared" si="435"/>
        <v>50</v>
      </c>
      <c r="FC1101" s="387">
        <f t="shared" si="436"/>
        <v>0.33333333333333331</v>
      </c>
      <c r="FD1101" s="218">
        <f t="shared" si="437"/>
        <v>40000</v>
      </c>
      <c r="FE1101" s="218">
        <f t="shared" si="438"/>
        <v>3472.2222222222222</v>
      </c>
      <c r="FF1101" s="218">
        <v>2</v>
      </c>
      <c r="FG1101" s="221">
        <f t="shared" si="449"/>
        <v>0</v>
      </c>
      <c r="FH1101" s="218">
        <v>0</v>
      </c>
      <c r="FI1101" s="218">
        <v>2</v>
      </c>
      <c r="FJ1101" s="218">
        <v>0</v>
      </c>
      <c r="FK1101" s="218">
        <f t="shared" si="450"/>
        <v>2</v>
      </c>
      <c r="FL1101" s="218">
        <v>0</v>
      </c>
      <c r="FM1101" s="218">
        <f t="shared" si="451"/>
        <v>2</v>
      </c>
      <c r="FZ1101" s="229"/>
      <c r="GA1101" s="229"/>
      <c r="GB1101" s="229"/>
      <c r="GC1101" s="229"/>
      <c r="GD1101" s="229"/>
    </row>
    <row r="1102" spans="1:186" s="368" customFormat="1">
      <c r="A1102" s="287" t="s">
        <v>2627</v>
      </c>
      <c r="B1102" s="369" t="s">
        <v>2628</v>
      </c>
      <c r="C1102" s="287" t="s">
        <v>2629</v>
      </c>
      <c r="D1102" s="285" t="s">
        <v>3125</v>
      </c>
      <c r="E1102" s="369" t="s">
        <v>2630</v>
      </c>
      <c r="F1102" s="287">
        <v>1099</v>
      </c>
      <c r="G1102" s="392" t="s">
        <v>2649</v>
      </c>
      <c r="H1102" s="392" t="s">
        <v>2650</v>
      </c>
      <c r="I1102" s="370" t="s">
        <v>2546</v>
      </c>
      <c r="J1102" s="410" t="s">
        <v>2547</v>
      </c>
      <c r="K1102" s="370" t="s">
        <v>1226</v>
      </c>
      <c r="L1102" s="410" t="s">
        <v>2440</v>
      </c>
      <c r="M1102" s="410" t="s">
        <v>3124</v>
      </c>
      <c r="N1102" s="372">
        <v>1</v>
      </c>
      <c r="O1102" s="373">
        <v>9</v>
      </c>
      <c r="P1102" s="373">
        <v>17</v>
      </c>
      <c r="Q1102" s="373">
        <v>18</v>
      </c>
      <c r="R1102" s="373">
        <v>19</v>
      </c>
      <c r="S1102" s="374">
        <v>21</v>
      </c>
      <c r="T1102" s="374">
        <v>22</v>
      </c>
      <c r="U1102" s="374">
        <v>23</v>
      </c>
      <c r="V1102" s="374">
        <v>25</v>
      </c>
      <c r="W1102" s="373">
        <v>4</v>
      </c>
      <c r="X1102" s="373">
        <v>9</v>
      </c>
      <c r="Y1102" s="373">
        <v>9</v>
      </c>
      <c r="Z1102" s="373">
        <v>10</v>
      </c>
      <c r="AA1102" s="374">
        <v>9</v>
      </c>
      <c r="AB1102" s="374">
        <v>10</v>
      </c>
      <c r="AC1102" s="374">
        <v>11</v>
      </c>
      <c r="AD1102" s="374">
        <v>12</v>
      </c>
      <c r="AE1102" s="373">
        <v>0</v>
      </c>
      <c r="AF1102" s="373">
        <v>0</v>
      </c>
      <c r="AG1102" s="373">
        <v>0</v>
      </c>
      <c r="AH1102" s="373">
        <v>0</v>
      </c>
      <c r="AI1102" s="374">
        <v>1</v>
      </c>
      <c r="AJ1102" s="374">
        <v>0</v>
      </c>
      <c r="AK1102" s="374">
        <v>1</v>
      </c>
      <c r="AL1102" s="374">
        <v>0</v>
      </c>
      <c r="AM1102" s="222">
        <v>5</v>
      </c>
      <c r="AN1102" s="222">
        <v>8</v>
      </c>
      <c r="AO1102" s="222">
        <v>9</v>
      </c>
      <c r="AP1102" s="222">
        <v>9</v>
      </c>
      <c r="AQ1102" s="218">
        <v>11</v>
      </c>
      <c r="AR1102" s="218">
        <v>12</v>
      </c>
      <c r="AS1102" s="218">
        <v>13</v>
      </c>
      <c r="AT1102" s="218">
        <v>13</v>
      </c>
      <c r="AU1102" s="222">
        <v>2</v>
      </c>
      <c r="AV1102" s="222">
        <v>5</v>
      </c>
      <c r="AW1102" s="222">
        <v>5</v>
      </c>
      <c r="AX1102" s="222">
        <v>6</v>
      </c>
      <c r="AY1102" s="218">
        <v>5</v>
      </c>
      <c r="AZ1102" s="218">
        <v>5</v>
      </c>
      <c r="BA1102" s="218">
        <v>6</v>
      </c>
      <c r="BB1102" s="218">
        <v>6</v>
      </c>
      <c r="BC1102" s="222">
        <f t="shared" si="457"/>
        <v>3</v>
      </c>
      <c r="BD1102" s="222">
        <f t="shared" si="457"/>
        <v>3</v>
      </c>
      <c r="BE1102" s="222">
        <f t="shared" si="457"/>
        <v>4</v>
      </c>
      <c r="BF1102" s="222">
        <f t="shared" si="457"/>
        <v>3</v>
      </c>
      <c r="BG1102" s="218">
        <f t="shared" si="457"/>
        <v>6</v>
      </c>
      <c r="BH1102" s="218">
        <f t="shared" si="447"/>
        <v>7</v>
      </c>
      <c r="BI1102" s="218">
        <f t="shared" si="447"/>
        <v>7</v>
      </c>
      <c r="BJ1102" s="218">
        <f t="shared" si="447"/>
        <v>7</v>
      </c>
      <c r="BK1102" s="222">
        <f t="shared" si="444"/>
        <v>0</v>
      </c>
      <c r="BL1102" s="222">
        <f t="shared" si="444"/>
        <v>0</v>
      </c>
      <c r="BM1102" s="222">
        <f t="shared" si="444"/>
        <v>0</v>
      </c>
      <c r="BN1102" s="222">
        <f t="shared" si="444"/>
        <v>0</v>
      </c>
      <c r="BO1102" s="218">
        <f t="shared" si="444"/>
        <v>0</v>
      </c>
      <c r="BP1102" s="218">
        <f t="shared" si="444"/>
        <v>0</v>
      </c>
      <c r="BQ1102" s="218">
        <f t="shared" si="444"/>
        <v>0</v>
      </c>
      <c r="BR1102" s="218">
        <f t="shared" si="443"/>
        <v>0</v>
      </c>
      <c r="BS1102" s="222">
        <v>0</v>
      </c>
      <c r="BT1102" s="222">
        <v>0</v>
      </c>
      <c r="BU1102" s="222">
        <v>0</v>
      </c>
      <c r="BV1102" s="222">
        <v>0</v>
      </c>
      <c r="BW1102" s="218">
        <v>0</v>
      </c>
      <c r="BX1102" s="218">
        <v>0</v>
      </c>
      <c r="BY1102" s="218">
        <v>0</v>
      </c>
      <c r="BZ1102" s="218">
        <v>0</v>
      </c>
      <c r="CA1102" s="222">
        <v>0</v>
      </c>
      <c r="CB1102" s="222">
        <f>IFERROR(VLOOKUP($G1102,[12]ITEM!$B$2:$AC$939,26,0),0)</f>
        <v>0</v>
      </c>
      <c r="CC1102" s="222">
        <f>IFERROR(VLOOKUP($G1102,[12]ITEM!$B$2:$AC$939,27,0),0)</f>
        <v>0</v>
      </c>
      <c r="CD1102" s="222">
        <f>IFERROR(VLOOKUP($G1102,[12]ITEM!$B$2:$AC$939,28,0),0)</f>
        <v>0</v>
      </c>
      <c r="CE1102" s="218">
        <v>0</v>
      </c>
      <c r="CF1102" s="218">
        <v>0</v>
      </c>
      <c r="CG1102" s="218">
        <v>0</v>
      </c>
      <c r="CH1102" s="218">
        <v>0</v>
      </c>
      <c r="CI1102" s="375"/>
      <c r="CJ1102" s="222">
        <f t="shared" si="441"/>
        <v>2</v>
      </c>
      <c r="CK1102" s="222">
        <f t="shared" si="441"/>
        <v>3</v>
      </c>
      <c r="CL1102" s="222">
        <f t="shared" si="441"/>
        <v>4</v>
      </c>
      <c r="CM1102" s="222">
        <f t="shared" si="440"/>
        <v>5</v>
      </c>
      <c r="CN1102" s="218">
        <f t="shared" si="440"/>
        <v>6</v>
      </c>
      <c r="CO1102" s="218">
        <f t="shared" si="440"/>
        <v>6.1203005274059841</v>
      </c>
      <c r="CP1102" s="218">
        <f t="shared" si="440"/>
        <v>6.2224874383459223</v>
      </c>
      <c r="CQ1102" s="218">
        <f t="shared" si="440"/>
        <v>6.2681915162525588</v>
      </c>
      <c r="CR1102" s="222">
        <v>1</v>
      </c>
      <c r="CS1102" s="222">
        <v>2</v>
      </c>
      <c r="CT1102" s="222">
        <v>3</v>
      </c>
      <c r="CU1102" s="222">
        <v>3</v>
      </c>
      <c r="CV1102" s="218">
        <f t="shared" si="448"/>
        <v>2</v>
      </c>
      <c r="CW1102" s="218">
        <f>CV1102*(1+('[13]GROWTH (YoY)'!AR1102/100))</f>
        <v>2.1203005274059845</v>
      </c>
      <c r="CX1102" s="218">
        <f>CW1102*(1+('[13]GROWTH (YoY)'!AS1102/100))</f>
        <v>2.2224874383459219</v>
      </c>
      <c r="CY1102" s="218">
        <f>CX1102*(1+('[13]GROWTH (YoY)'!AT1102/100))</f>
        <v>2.2681915162525592</v>
      </c>
      <c r="CZ1102" s="222">
        <v>1</v>
      </c>
      <c r="DA1102" s="222">
        <v>1</v>
      </c>
      <c r="DB1102" s="222">
        <v>1</v>
      </c>
      <c r="DC1102" s="222">
        <v>2</v>
      </c>
      <c r="DD1102" s="218">
        <v>4</v>
      </c>
      <c r="DE1102" s="218">
        <v>4</v>
      </c>
      <c r="DF1102" s="218">
        <v>4</v>
      </c>
      <c r="DG1102" s="218">
        <v>4</v>
      </c>
      <c r="DH1102" s="222">
        <v>0</v>
      </c>
      <c r="DI1102" s="222">
        <v>0</v>
      </c>
      <c r="DJ1102" s="222">
        <v>0</v>
      </c>
      <c r="DK1102" s="222">
        <v>0</v>
      </c>
      <c r="DL1102" s="218">
        <v>0</v>
      </c>
      <c r="DM1102" s="218">
        <v>0</v>
      </c>
      <c r="DN1102" s="218">
        <v>0</v>
      </c>
      <c r="DO1102" s="218">
        <v>0</v>
      </c>
      <c r="DP1102" s="383">
        <f t="shared" si="442"/>
        <v>1</v>
      </c>
      <c r="DQ1102" s="222">
        <f t="shared" si="442"/>
        <v>0</v>
      </c>
      <c r="DR1102" s="222">
        <f t="shared" si="442"/>
        <v>0</v>
      </c>
      <c r="DS1102" s="222">
        <f t="shared" si="446"/>
        <v>-2</v>
      </c>
      <c r="DT1102" s="218">
        <f t="shared" si="446"/>
        <v>0</v>
      </c>
      <c r="DU1102" s="218">
        <f t="shared" si="446"/>
        <v>0.87969947259401593</v>
      </c>
      <c r="DV1102" s="218">
        <f t="shared" si="446"/>
        <v>0.77751256165407767</v>
      </c>
      <c r="DW1102" s="218">
        <f t="shared" si="446"/>
        <v>0.73180848374744123</v>
      </c>
      <c r="DX1102" s="384">
        <f t="shared" si="445"/>
        <v>0.44444444444444442</v>
      </c>
      <c r="DY1102" s="384">
        <f t="shared" si="445"/>
        <v>0.52941176470588236</v>
      </c>
      <c r="DZ1102" s="384">
        <f t="shared" si="445"/>
        <v>0.5</v>
      </c>
      <c r="EA1102" s="384">
        <f t="shared" si="445"/>
        <v>0.52631578947368418</v>
      </c>
      <c r="EB1102" s="385">
        <f t="shared" si="445"/>
        <v>0.42857142857142855</v>
      </c>
      <c r="EC1102" s="385">
        <f t="shared" si="445"/>
        <v>0.45454545454545453</v>
      </c>
      <c r="ED1102" s="385">
        <f t="shared" si="445"/>
        <v>0.47826086956521741</v>
      </c>
      <c r="EE1102" s="385">
        <f t="shared" si="445"/>
        <v>0.48</v>
      </c>
      <c r="EG1102" s="222">
        <v>95</v>
      </c>
      <c r="EH1102" s="222">
        <v>49</v>
      </c>
      <c r="EI1102" s="222">
        <v>46</v>
      </c>
      <c r="EJ1102" s="222">
        <v>16</v>
      </c>
      <c r="EK1102" s="222">
        <v>2</v>
      </c>
      <c r="EL1102" s="222">
        <v>1346</v>
      </c>
      <c r="EM1102" s="222">
        <v>957</v>
      </c>
      <c r="EN1102" s="386">
        <f t="shared" si="452"/>
        <v>0.51578947368421058</v>
      </c>
      <c r="EO1102" s="222">
        <f t="shared" si="453"/>
        <v>34.782608695652172</v>
      </c>
      <c r="EP1102" s="386">
        <f t="shared" si="454"/>
        <v>2.1052631578947368E-2</v>
      </c>
      <c r="EQ1102" s="222">
        <f t="shared" si="455"/>
        <v>1485.8841010401188</v>
      </c>
      <c r="ER1102" s="222">
        <f t="shared" si="456"/>
        <v>1393.2427725531172</v>
      </c>
      <c r="ES1102" s="292"/>
      <c r="ET1102" s="218">
        <v>17</v>
      </c>
      <c r="EU1102" s="218">
        <v>9</v>
      </c>
      <c r="EV1102" s="218">
        <v>8</v>
      </c>
      <c r="EW1102" s="218">
        <v>5</v>
      </c>
      <c r="EX1102" s="218">
        <v>2</v>
      </c>
      <c r="EY1102" s="218">
        <v>220</v>
      </c>
      <c r="EZ1102" s="218">
        <v>173</v>
      </c>
      <c r="FA1102" s="387">
        <f t="shared" ref="FA1102:FA1159" si="458">IFERROR(EU1102/ET1102,0)</f>
        <v>0.52941176470588236</v>
      </c>
      <c r="FB1102" s="221">
        <f t="shared" ref="FB1102:FB1159" si="459">IFERROR((EW1102/EV1102)*100,0)</f>
        <v>62.5</v>
      </c>
      <c r="FC1102" s="387">
        <f t="shared" ref="FC1102:FC1159" si="460">IFERROR(EX1102/ET1102,0)</f>
        <v>0.11764705882352941</v>
      </c>
      <c r="FD1102" s="218">
        <f t="shared" ref="FD1102:FD1159" si="461">IFERROR((EX1102*1000000)/EY1102,0)</f>
        <v>9090.9090909090901</v>
      </c>
      <c r="FE1102" s="218">
        <f t="shared" ref="FE1102:FE1159" si="462">IFERROR((EW1102*1000000)/EZ1102/12,0)</f>
        <v>2408.4778420038533</v>
      </c>
      <c r="FF1102" s="218">
        <v>8</v>
      </c>
      <c r="FG1102" s="221">
        <f t="shared" si="449"/>
        <v>62.5</v>
      </c>
      <c r="FH1102" s="218">
        <v>5</v>
      </c>
      <c r="FI1102" s="218">
        <v>8</v>
      </c>
      <c r="FJ1102" s="218">
        <v>0</v>
      </c>
      <c r="FK1102" s="218">
        <f t="shared" si="450"/>
        <v>3</v>
      </c>
      <c r="FL1102" s="218">
        <v>1</v>
      </c>
      <c r="FM1102" s="218">
        <f t="shared" si="451"/>
        <v>2</v>
      </c>
      <c r="FZ1102" s="229"/>
      <c r="GA1102" s="229"/>
      <c r="GB1102" s="229"/>
      <c r="GC1102" s="229"/>
      <c r="GD1102" s="229"/>
    </row>
    <row r="1103" spans="1:186" s="368" customFormat="1">
      <c r="A1103" s="287" t="s">
        <v>2627</v>
      </c>
      <c r="B1103" s="369" t="s">
        <v>2628</v>
      </c>
      <c r="C1103" s="287" t="s">
        <v>2629</v>
      </c>
      <c r="D1103" s="285" t="s">
        <v>3125</v>
      </c>
      <c r="E1103" s="369" t="s">
        <v>2630</v>
      </c>
      <c r="F1103" s="287">
        <v>1100</v>
      </c>
      <c r="G1103" s="392" t="s">
        <v>2651</v>
      </c>
      <c r="H1103" s="392" t="s">
        <v>2652</v>
      </c>
      <c r="I1103" s="370" t="s">
        <v>2546</v>
      </c>
      <c r="J1103" s="410" t="s">
        <v>2547</v>
      </c>
      <c r="K1103" s="370" t="s">
        <v>1226</v>
      </c>
      <c r="L1103" s="410" t="s">
        <v>2440</v>
      </c>
      <c r="M1103" s="410" t="s">
        <v>3124</v>
      </c>
      <c r="N1103" s="372">
        <v>1</v>
      </c>
      <c r="O1103" s="373">
        <v>21</v>
      </c>
      <c r="P1103" s="373">
        <v>46</v>
      </c>
      <c r="Q1103" s="373">
        <v>49</v>
      </c>
      <c r="R1103" s="373">
        <v>52</v>
      </c>
      <c r="S1103" s="374">
        <v>57</v>
      </c>
      <c r="T1103" s="374">
        <v>60</v>
      </c>
      <c r="U1103" s="374">
        <v>63</v>
      </c>
      <c r="V1103" s="374">
        <v>67</v>
      </c>
      <c r="W1103" s="373">
        <v>11</v>
      </c>
      <c r="X1103" s="373">
        <v>24</v>
      </c>
      <c r="Y1103" s="373">
        <v>25</v>
      </c>
      <c r="Z1103" s="373">
        <v>28</v>
      </c>
      <c r="AA1103" s="374">
        <v>30</v>
      </c>
      <c r="AB1103" s="374">
        <v>32</v>
      </c>
      <c r="AC1103" s="374">
        <v>35</v>
      </c>
      <c r="AD1103" s="374">
        <v>36</v>
      </c>
      <c r="AE1103" s="373">
        <v>0</v>
      </c>
      <c r="AF1103" s="373">
        <v>1</v>
      </c>
      <c r="AG1103" s="373">
        <v>1</v>
      </c>
      <c r="AH1103" s="373">
        <v>1</v>
      </c>
      <c r="AI1103" s="374">
        <v>1</v>
      </c>
      <c r="AJ1103" s="374">
        <v>1</v>
      </c>
      <c r="AK1103" s="374">
        <v>1</v>
      </c>
      <c r="AL1103" s="374">
        <v>1</v>
      </c>
      <c r="AM1103" s="222">
        <v>9</v>
      </c>
      <c r="AN1103" s="222">
        <v>22</v>
      </c>
      <c r="AO1103" s="222">
        <v>24</v>
      </c>
      <c r="AP1103" s="222">
        <v>24</v>
      </c>
      <c r="AQ1103" s="218">
        <v>26</v>
      </c>
      <c r="AR1103" s="218">
        <v>28</v>
      </c>
      <c r="AS1103" s="218">
        <v>29</v>
      </c>
      <c r="AT1103" s="218">
        <v>31</v>
      </c>
      <c r="AU1103" s="222">
        <v>4</v>
      </c>
      <c r="AV1103" s="222">
        <v>8</v>
      </c>
      <c r="AW1103" s="222">
        <v>9</v>
      </c>
      <c r="AX1103" s="222">
        <v>9</v>
      </c>
      <c r="AY1103" s="218">
        <v>12</v>
      </c>
      <c r="AZ1103" s="218">
        <v>13</v>
      </c>
      <c r="BA1103" s="218">
        <v>14</v>
      </c>
      <c r="BB1103" s="218">
        <v>14</v>
      </c>
      <c r="BC1103" s="222">
        <f t="shared" si="457"/>
        <v>5</v>
      </c>
      <c r="BD1103" s="222">
        <f t="shared" si="457"/>
        <v>14</v>
      </c>
      <c r="BE1103" s="222">
        <f t="shared" si="457"/>
        <v>15</v>
      </c>
      <c r="BF1103" s="222">
        <f t="shared" si="457"/>
        <v>15</v>
      </c>
      <c r="BG1103" s="218">
        <f t="shared" si="457"/>
        <v>14</v>
      </c>
      <c r="BH1103" s="218">
        <f t="shared" si="447"/>
        <v>15</v>
      </c>
      <c r="BI1103" s="218">
        <f t="shared" si="447"/>
        <v>15</v>
      </c>
      <c r="BJ1103" s="218">
        <f t="shared" si="447"/>
        <v>17</v>
      </c>
      <c r="BK1103" s="222">
        <f t="shared" si="444"/>
        <v>0</v>
      </c>
      <c r="BL1103" s="222">
        <f t="shared" si="444"/>
        <v>0</v>
      </c>
      <c r="BM1103" s="222">
        <f t="shared" si="444"/>
        <v>0</v>
      </c>
      <c r="BN1103" s="222">
        <f t="shared" si="444"/>
        <v>0</v>
      </c>
      <c r="BO1103" s="218">
        <f t="shared" si="444"/>
        <v>0</v>
      </c>
      <c r="BP1103" s="218">
        <f t="shared" si="444"/>
        <v>0</v>
      </c>
      <c r="BQ1103" s="218">
        <f t="shared" si="444"/>
        <v>0</v>
      </c>
      <c r="BR1103" s="218">
        <f t="shared" si="443"/>
        <v>0</v>
      </c>
      <c r="BS1103" s="222">
        <v>0</v>
      </c>
      <c r="BT1103" s="222">
        <v>0</v>
      </c>
      <c r="BU1103" s="222">
        <v>0</v>
      </c>
      <c r="BV1103" s="222">
        <v>0</v>
      </c>
      <c r="BW1103" s="218">
        <v>0</v>
      </c>
      <c r="BX1103" s="218">
        <v>0</v>
      </c>
      <c r="BY1103" s="218">
        <v>0</v>
      </c>
      <c r="BZ1103" s="218">
        <v>0</v>
      </c>
      <c r="CA1103" s="222">
        <v>0</v>
      </c>
      <c r="CB1103" s="222">
        <f>IFERROR(VLOOKUP($G1103,[12]ITEM!$B$2:$AC$939,26,0),0)</f>
        <v>0</v>
      </c>
      <c r="CC1103" s="222">
        <f>IFERROR(VLOOKUP($G1103,[12]ITEM!$B$2:$AC$939,27,0),0)</f>
        <v>0</v>
      </c>
      <c r="CD1103" s="222">
        <f>IFERROR(VLOOKUP($G1103,[12]ITEM!$B$2:$AC$939,28,0),0)</f>
        <v>0</v>
      </c>
      <c r="CE1103" s="218">
        <v>0</v>
      </c>
      <c r="CF1103" s="218">
        <v>0</v>
      </c>
      <c r="CG1103" s="218">
        <v>0</v>
      </c>
      <c r="CH1103" s="218">
        <v>0</v>
      </c>
      <c r="CI1103" s="375"/>
      <c r="CJ1103" s="222">
        <f t="shared" si="441"/>
        <v>6</v>
      </c>
      <c r="CK1103" s="222">
        <f t="shared" si="441"/>
        <v>8</v>
      </c>
      <c r="CL1103" s="222">
        <f t="shared" si="441"/>
        <v>8</v>
      </c>
      <c r="CM1103" s="222">
        <f t="shared" si="440"/>
        <v>9</v>
      </c>
      <c r="CN1103" s="218">
        <f t="shared" si="440"/>
        <v>14</v>
      </c>
      <c r="CO1103" s="218">
        <f t="shared" si="440"/>
        <v>14.813759010776618</v>
      </c>
      <c r="CP1103" s="218">
        <f t="shared" si="440"/>
        <v>15.666754197873017</v>
      </c>
      <c r="CQ1103" s="218">
        <f t="shared" si="440"/>
        <v>18.463342825002783</v>
      </c>
      <c r="CR1103" s="222">
        <v>0</v>
      </c>
      <c r="CS1103" s="222">
        <v>0</v>
      </c>
      <c r="CT1103" s="222">
        <v>0</v>
      </c>
      <c r="CU1103" s="222">
        <v>0</v>
      </c>
      <c r="CV1103" s="218">
        <f t="shared" si="448"/>
        <v>-3</v>
      </c>
      <c r="CW1103" s="218">
        <f>CV1103*(1+('[13]GROWTH (YoY)'!AR1103/100))</f>
        <v>-3.1862409892233821</v>
      </c>
      <c r="CX1103" s="218">
        <f>CW1103*(1+('[13]GROWTH (YoY)'!AS1103/100))</f>
        <v>-3.3332458021269833</v>
      </c>
      <c r="CY1103" s="218">
        <f>CX1103*(1+('[13]GROWTH (YoY)'!AT1103/100))</f>
        <v>-3.5366571749972144</v>
      </c>
      <c r="CZ1103" s="222">
        <v>4</v>
      </c>
      <c r="DA1103" s="222">
        <v>5</v>
      </c>
      <c r="DB1103" s="222">
        <v>5</v>
      </c>
      <c r="DC1103" s="222">
        <v>6</v>
      </c>
      <c r="DD1103" s="218">
        <v>14</v>
      </c>
      <c r="DE1103" s="218">
        <v>15</v>
      </c>
      <c r="DF1103" s="218">
        <v>15</v>
      </c>
      <c r="DG1103" s="218">
        <v>18</v>
      </c>
      <c r="DH1103" s="222">
        <v>2</v>
      </c>
      <c r="DI1103" s="222">
        <v>3</v>
      </c>
      <c r="DJ1103" s="222">
        <v>3</v>
      </c>
      <c r="DK1103" s="222">
        <v>3</v>
      </c>
      <c r="DL1103" s="218">
        <v>3</v>
      </c>
      <c r="DM1103" s="218">
        <v>3</v>
      </c>
      <c r="DN1103" s="218">
        <v>4</v>
      </c>
      <c r="DO1103" s="218">
        <v>4</v>
      </c>
      <c r="DP1103" s="383">
        <f t="shared" si="442"/>
        <v>-1</v>
      </c>
      <c r="DQ1103" s="222">
        <f t="shared" si="442"/>
        <v>6</v>
      </c>
      <c r="DR1103" s="222">
        <f t="shared" si="442"/>
        <v>7</v>
      </c>
      <c r="DS1103" s="222">
        <f t="shared" si="446"/>
        <v>6</v>
      </c>
      <c r="DT1103" s="218">
        <f t="shared" si="446"/>
        <v>0</v>
      </c>
      <c r="DU1103" s="218">
        <f t="shared" si="446"/>
        <v>0.18624098922338206</v>
      </c>
      <c r="DV1103" s="218">
        <f t="shared" si="446"/>
        <v>-0.66675419787301671</v>
      </c>
      <c r="DW1103" s="218">
        <f t="shared" si="446"/>
        <v>-1.4633428250027833</v>
      </c>
      <c r="DX1103" s="384">
        <f t="shared" si="445"/>
        <v>0.52380952380952384</v>
      </c>
      <c r="DY1103" s="384">
        <f t="shared" si="445"/>
        <v>0.52173913043478259</v>
      </c>
      <c r="DZ1103" s="384">
        <f t="shared" si="445"/>
        <v>0.51020408163265307</v>
      </c>
      <c r="EA1103" s="384">
        <f t="shared" si="445"/>
        <v>0.53846153846153844</v>
      </c>
      <c r="EB1103" s="385">
        <f t="shared" si="445"/>
        <v>0.52631578947368418</v>
      </c>
      <c r="EC1103" s="385">
        <f t="shared" si="445"/>
        <v>0.53333333333333333</v>
      </c>
      <c r="ED1103" s="385">
        <f t="shared" si="445"/>
        <v>0.55555555555555558</v>
      </c>
      <c r="EE1103" s="385">
        <f t="shared" si="445"/>
        <v>0.53731343283582089</v>
      </c>
      <c r="EG1103" s="222">
        <v>4</v>
      </c>
      <c r="EH1103" s="222">
        <v>2</v>
      </c>
      <c r="EI1103" s="222">
        <v>3</v>
      </c>
      <c r="EJ1103" s="222">
        <v>1</v>
      </c>
      <c r="EK1103" s="222">
        <v>4</v>
      </c>
      <c r="EL1103" s="222">
        <v>94</v>
      </c>
      <c r="EM1103" s="222">
        <v>60</v>
      </c>
      <c r="EN1103" s="386">
        <f t="shared" si="452"/>
        <v>0.5</v>
      </c>
      <c r="EO1103" s="222">
        <f t="shared" si="453"/>
        <v>33.333333333333329</v>
      </c>
      <c r="EP1103" s="386">
        <f t="shared" si="454"/>
        <v>1</v>
      </c>
      <c r="EQ1103" s="222">
        <f t="shared" si="455"/>
        <v>42553.191489361699</v>
      </c>
      <c r="ER1103" s="222">
        <f t="shared" si="456"/>
        <v>1388.8888888888889</v>
      </c>
      <c r="ES1103" s="292"/>
      <c r="ET1103" s="218">
        <v>58</v>
      </c>
      <c r="EU1103" s="218">
        <v>26</v>
      </c>
      <c r="EV1103" s="218">
        <v>32</v>
      </c>
      <c r="EW1103" s="218">
        <v>12</v>
      </c>
      <c r="EX1103" s="218">
        <v>10</v>
      </c>
      <c r="EY1103" s="218">
        <v>976</v>
      </c>
      <c r="EZ1103" s="218">
        <v>547</v>
      </c>
      <c r="FA1103" s="387">
        <f t="shared" si="458"/>
        <v>0.44827586206896552</v>
      </c>
      <c r="FB1103" s="221">
        <f t="shared" si="459"/>
        <v>37.5</v>
      </c>
      <c r="FC1103" s="387">
        <f t="shared" si="460"/>
        <v>0.17241379310344829</v>
      </c>
      <c r="FD1103" s="218">
        <f t="shared" si="461"/>
        <v>10245.901639344262</v>
      </c>
      <c r="FE1103" s="218">
        <f t="shared" si="462"/>
        <v>1828.1535648994516</v>
      </c>
      <c r="FF1103" s="218">
        <v>40</v>
      </c>
      <c r="FG1103" s="221">
        <f t="shared" si="449"/>
        <v>37.5</v>
      </c>
      <c r="FH1103" s="218">
        <v>15</v>
      </c>
      <c r="FI1103" s="218">
        <v>40</v>
      </c>
      <c r="FJ1103" s="218">
        <v>0</v>
      </c>
      <c r="FK1103" s="218">
        <f t="shared" si="450"/>
        <v>25</v>
      </c>
      <c r="FL1103" s="218">
        <v>3</v>
      </c>
      <c r="FM1103" s="218">
        <f t="shared" si="451"/>
        <v>22</v>
      </c>
      <c r="FZ1103" s="229"/>
      <c r="GA1103" s="229"/>
      <c r="GB1103" s="229"/>
      <c r="GC1103" s="229"/>
      <c r="GD1103" s="229"/>
    </row>
    <row r="1104" spans="1:186" s="368" customFormat="1">
      <c r="A1104" s="287" t="s">
        <v>2627</v>
      </c>
      <c r="B1104" s="369" t="s">
        <v>2628</v>
      </c>
      <c r="C1104" s="287" t="s">
        <v>2629</v>
      </c>
      <c r="D1104" s="285" t="s">
        <v>3125</v>
      </c>
      <c r="E1104" s="369" t="s">
        <v>2630</v>
      </c>
      <c r="F1104" s="287">
        <v>1101</v>
      </c>
      <c r="G1104" s="392" t="s">
        <v>2653</v>
      </c>
      <c r="H1104" s="392" t="s">
        <v>2654</v>
      </c>
      <c r="I1104" s="370" t="s">
        <v>2546</v>
      </c>
      <c r="J1104" s="410" t="s">
        <v>2547</v>
      </c>
      <c r="K1104" s="370" t="s">
        <v>1226</v>
      </c>
      <c r="L1104" s="410" t="s">
        <v>2440</v>
      </c>
      <c r="M1104" s="410" t="s">
        <v>3124</v>
      </c>
      <c r="N1104" s="372">
        <v>1</v>
      </c>
      <c r="O1104" s="373">
        <v>2</v>
      </c>
      <c r="P1104" s="373">
        <v>6</v>
      </c>
      <c r="Q1104" s="373">
        <v>6</v>
      </c>
      <c r="R1104" s="373">
        <v>6</v>
      </c>
      <c r="S1104" s="374">
        <v>7</v>
      </c>
      <c r="T1104" s="374">
        <v>7</v>
      </c>
      <c r="U1104" s="374">
        <v>8</v>
      </c>
      <c r="V1104" s="374">
        <v>8</v>
      </c>
      <c r="W1104" s="373">
        <v>1</v>
      </c>
      <c r="X1104" s="373">
        <v>3</v>
      </c>
      <c r="Y1104" s="373">
        <v>3</v>
      </c>
      <c r="Z1104" s="373">
        <v>3</v>
      </c>
      <c r="AA1104" s="374">
        <v>5</v>
      </c>
      <c r="AB1104" s="374">
        <v>5</v>
      </c>
      <c r="AC1104" s="374">
        <v>4</v>
      </c>
      <c r="AD1104" s="374">
        <v>4</v>
      </c>
      <c r="AE1104" s="373">
        <v>0</v>
      </c>
      <c r="AF1104" s="373">
        <v>0</v>
      </c>
      <c r="AG1104" s="373">
        <v>0</v>
      </c>
      <c r="AH1104" s="373">
        <v>0</v>
      </c>
      <c r="AI1104" s="374">
        <v>0</v>
      </c>
      <c r="AJ1104" s="374">
        <v>0</v>
      </c>
      <c r="AK1104" s="374">
        <v>0</v>
      </c>
      <c r="AL1104" s="374">
        <v>0</v>
      </c>
      <c r="AM1104" s="222">
        <v>1</v>
      </c>
      <c r="AN1104" s="222">
        <v>3</v>
      </c>
      <c r="AO1104" s="222">
        <v>3</v>
      </c>
      <c r="AP1104" s="222">
        <v>3</v>
      </c>
      <c r="AQ1104" s="218">
        <v>2</v>
      </c>
      <c r="AR1104" s="218">
        <v>2</v>
      </c>
      <c r="AS1104" s="218">
        <v>4</v>
      </c>
      <c r="AT1104" s="218">
        <v>4</v>
      </c>
      <c r="AU1104" s="222">
        <v>0</v>
      </c>
      <c r="AV1104" s="222">
        <v>1</v>
      </c>
      <c r="AW1104" s="222">
        <v>1</v>
      </c>
      <c r="AX1104" s="222">
        <v>1</v>
      </c>
      <c r="AY1104" s="218">
        <v>1</v>
      </c>
      <c r="AZ1104" s="218">
        <v>1</v>
      </c>
      <c r="BA1104" s="218">
        <v>1</v>
      </c>
      <c r="BB1104" s="218">
        <v>1</v>
      </c>
      <c r="BC1104" s="222">
        <f t="shared" si="457"/>
        <v>1</v>
      </c>
      <c r="BD1104" s="222">
        <f t="shared" si="457"/>
        <v>2</v>
      </c>
      <c r="BE1104" s="222">
        <f t="shared" si="457"/>
        <v>2</v>
      </c>
      <c r="BF1104" s="222">
        <f t="shared" si="457"/>
        <v>2</v>
      </c>
      <c r="BG1104" s="218">
        <f t="shared" si="457"/>
        <v>1</v>
      </c>
      <c r="BH1104" s="218">
        <f t="shared" si="447"/>
        <v>1</v>
      </c>
      <c r="BI1104" s="218">
        <f t="shared" si="447"/>
        <v>3</v>
      </c>
      <c r="BJ1104" s="218">
        <f t="shared" si="447"/>
        <v>3</v>
      </c>
      <c r="BK1104" s="222">
        <f t="shared" si="444"/>
        <v>0</v>
      </c>
      <c r="BL1104" s="222">
        <f t="shared" si="444"/>
        <v>0</v>
      </c>
      <c r="BM1104" s="222">
        <f t="shared" si="444"/>
        <v>0</v>
      </c>
      <c r="BN1104" s="222">
        <f t="shared" si="444"/>
        <v>0</v>
      </c>
      <c r="BO1104" s="218">
        <f t="shared" si="444"/>
        <v>0</v>
      </c>
      <c r="BP1104" s="218">
        <f t="shared" si="444"/>
        <v>0</v>
      </c>
      <c r="BQ1104" s="218">
        <f t="shared" si="444"/>
        <v>0</v>
      </c>
      <c r="BR1104" s="218">
        <f t="shared" si="443"/>
        <v>0</v>
      </c>
      <c r="BS1104" s="222">
        <v>0</v>
      </c>
      <c r="BT1104" s="222">
        <v>0</v>
      </c>
      <c r="BU1104" s="222">
        <v>0</v>
      </c>
      <c r="BV1104" s="222">
        <v>0</v>
      </c>
      <c r="BW1104" s="218">
        <v>0</v>
      </c>
      <c r="BX1104" s="218">
        <v>0</v>
      </c>
      <c r="BY1104" s="218">
        <v>0</v>
      </c>
      <c r="BZ1104" s="218">
        <v>0</v>
      </c>
      <c r="CA1104" s="222">
        <v>0</v>
      </c>
      <c r="CB1104" s="222">
        <f>IFERROR(VLOOKUP($G1104,[12]ITEM!$B$2:$AC$939,26,0),0)</f>
        <v>0</v>
      </c>
      <c r="CC1104" s="222">
        <f>IFERROR(VLOOKUP($G1104,[12]ITEM!$B$2:$AC$939,27,0),0)</f>
        <v>0</v>
      </c>
      <c r="CD1104" s="222">
        <f>IFERROR(VLOOKUP($G1104,[12]ITEM!$B$2:$AC$939,28,0),0)</f>
        <v>0</v>
      </c>
      <c r="CE1104" s="218">
        <v>0</v>
      </c>
      <c r="CF1104" s="218">
        <v>0</v>
      </c>
      <c r="CG1104" s="218">
        <v>0</v>
      </c>
      <c r="CH1104" s="218">
        <v>0</v>
      </c>
      <c r="CI1104" s="375"/>
      <c r="CJ1104" s="222">
        <f t="shared" si="441"/>
        <v>0</v>
      </c>
      <c r="CK1104" s="222">
        <f t="shared" si="441"/>
        <v>1</v>
      </c>
      <c r="CL1104" s="222">
        <f t="shared" si="441"/>
        <v>1</v>
      </c>
      <c r="CM1104" s="222">
        <f t="shared" si="440"/>
        <v>1</v>
      </c>
      <c r="CN1104" s="218">
        <f t="shared" si="440"/>
        <v>1</v>
      </c>
      <c r="CO1104" s="218">
        <f t="shared" si="440"/>
        <v>1.0670307764699196</v>
      </c>
      <c r="CP1104" s="218">
        <f t="shared" si="440"/>
        <v>1.6012102892728124</v>
      </c>
      <c r="CQ1104" s="218">
        <f t="shared" si="440"/>
        <v>1.7119645764944897</v>
      </c>
      <c r="CR1104" s="222">
        <v>0</v>
      </c>
      <c r="CS1104" s="222">
        <v>1</v>
      </c>
      <c r="CT1104" s="222">
        <v>1</v>
      </c>
      <c r="CU1104" s="222">
        <v>1</v>
      </c>
      <c r="CV1104" s="218">
        <f t="shared" si="448"/>
        <v>1</v>
      </c>
      <c r="CW1104" s="218">
        <f>CV1104*(1+('[13]GROWTH (YoY)'!AR1104/100))</f>
        <v>1.0670307764699196</v>
      </c>
      <c r="CX1104" s="218">
        <f>CW1104*(1+('[13]GROWTH (YoY)'!AS1104/100))</f>
        <v>1.6012102892728124</v>
      </c>
      <c r="CY1104" s="218">
        <f>CX1104*(1+('[13]GROWTH (YoY)'!AT1104/100))</f>
        <v>1.7119645764944897</v>
      </c>
      <c r="CZ1104" s="222">
        <v>0</v>
      </c>
      <c r="DA1104" s="222">
        <v>0</v>
      </c>
      <c r="DB1104" s="222">
        <v>0</v>
      </c>
      <c r="DC1104" s="222">
        <v>0</v>
      </c>
      <c r="DD1104" s="218">
        <v>0</v>
      </c>
      <c r="DE1104" s="218">
        <v>0</v>
      </c>
      <c r="DF1104" s="218">
        <v>0</v>
      </c>
      <c r="DG1104" s="218">
        <v>0</v>
      </c>
      <c r="DH1104" s="222">
        <v>0</v>
      </c>
      <c r="DI1104" s="222">
        <v>0</v>
      </c>
      <c r="DJ1104" s="222">
        <v>0</v>
      </c>
      <c r="DK1104" s="222">
        <v>0</v>
      </c>
      <c r="DL1104" s="218">
        <v>0</v>
      </c>
      <c r="DM1104" s="218">
        <v>0</v>
      </c>
      <c r="DN1104" s="218">
        <v>0</v>
      </c>
      <c r="DO1104" s="218">
        <v>0</v>
      </c>
      <c r="DP1104" s="383">
        <f t="shared" si="442"/>
        <v>1</v>
      </c>
      <c r="DQ1104" s="222">
        <f t="shared" si="442"/>
        <v>1</v>
      </c>
      <c r="DR1104" s="222">
        <f t="shared" si="442"/>
        <v>1</v>
      </c>
      <c r="DS1104" s="222">
        <f t="shared" si="446"/>
        <v>1</v>
      </c>
      <c r="DT1104" s="218">
        <f t="shared" si="446"/>
        <v>0</v>
      </c>
      <c r="DU1104" s="218">
        <f t="shared" si="446"/>
        <v>-6.7030776469919617E-2</v>
      </c>
      <c r="DV1104" s="218">
        <f t="shared" si="446"/>
        <v>1.3987897107271876</v>
      </c>
      <c r="DW1104" s="218">
        <f t="shared" si="446"/>
        <v>1.2880354235055103</v>
      </c>
      <c r="DX1104" s="384">
        <f t="shared" si="445"/>
        <v>0.5</v>
      </c>
      <c r="DY1104" s="384">
        <f t="shared" si="445"/>
        <v>0.5</v>
      </c>
      <c r="DZ1104" s="384">
        <f t="shared" si="445"/>
        <v>0.5</v>
      </c>
      <c r="EA1104" s="384">
        <f t="shared" si="445"/>
        <v>0.5</v>
      </c>
      <c r="EB1104" s="385">
        <f t="shared" si="445"/>
        <v>0.7142857142857143</v>
      </c>
      <c r="EC1104" s="385">
        <f t="shared" si="445"/>
        <v>0.7142857142857143</v>
      </c>
      <c r="ED1104" s="385">
        <f t="shared" si="445"/>
        <v>0.5</v>
      </c>
      <c r="EE1104" s="385">
        <f t="shared" si="445"/>
        <v>0.5</v>
      </c>
      <c r="EG1104" s="222">
        <v>0</v>
      </c>
      <c r="EH1104" s="222">
        <v>0</v>
      </c>
      <c r="EI1104" s="222">
        <v>0</v>
      </c>
      <c r="EJ1104" s="222">
        <v>0</v>
      </c>
      <c r="EK1104" s="222">
        <v>0</v>
      </c>
      <c r="EL1104" s="222">
        <v>1</v>
      </c>
      <c r="EM1104" s="222">
        <v>0</v>
      </c>
      <c r="EN1104" s="386">
        <f t="shared" si="452"/>
        <v>0</v>
      </c>
      <c r="EO1104" s="222">
        <f t="shared" si="453"/>
        <v>0</v>
      </c>
      <c r="EP1104" s="386">
        <f t="shared" si="454"/>
        <v>0</v>
      </c>
      <c r="EQ1104" s="222">
        <f t="shared" si="455"/>
        <v>0</v>
      </c>
      <c r="ER1104" s="222">
        <f t="shared" si="456"/>
        <v>0</v>
      </c>
      <c r="ES1104" s="292"/>
      <c r="ET1104" s="218">
        <v>6</v>
      </c>
      <c r="EU1104" s="218">
        <v>3</v>
      </c>
      <c r="EV1104" s="218">
        <v>3</v>
      </c>
      <c r="EW1104" s="218">
        <v>1</v>
      </c>
      <c r="EX1104" s="218">
        <v>1</v>
      </c>
      <c r="EY1104" s="218">
        <v>40</v>
      </c>
      <c r="EZ1104" s="218">
        <v>33</v>
      </c>
      <c r="FA1104" s="387">
        <f t="shared" si="458"/>
        <v>0.5</v>
      </c>
      <c r="FB1104" s="221">
        <f t="shared" si="459"/>
        <v>33.333333333333329</v>
      </c>
      <c r="FC1104" s="387">
        <f t="shared" si="460"/>
        <v>0.16666666666666666</v>
      </c>
      <c r="FD1104" s="218">
        <f t="shared" si="461"/>
        <v>25000</v>
      </c>
      <c r="FE1104" s="218">
        <f t="shared" si="462"/>
        <v>2525.2525252525252</v>
      </c>
      <c r="FF1104" s="218">
        <v>3</v>
      </c>
      <c r="FG1104" s="221">
        <f t="shared" si="449"/>
        <v>33.333333333333329</v>
      </c>
      <c r="FH1104" s="218">
        <v>1</v>
      </c>
      <c r="FI1104" s="218">
        <v>3</v>
      </c>
      <c r="FJ1104" s="218">
        <v>0</v>
      </c>
      <c r="FK1104" s="218">
        <f t="shared" si="450"/>
        <v>2</v>
      </c>
      <c r="FL1104" s="218">
        <v>0</v>
      </c>
      <c r="FM1104" s="218">
        <f t="shared" si="451"/>
        <v>2</v>
      </c>
      <c r="FZ1104" s="229"/>
      <c r="GA1104" s="229"/>
      <c r="GB1104" s="229"/>
      <c r="GC1104" s="229"/>
      <c r="GD1104" s="229"/>
    </row>
    <row r="1105" spans="1:186" s="368" customFormat="1">
      <c r="A1105" s="287" t="s">
        <v>2627</v>
      </c>
      <c r="B1105" s="369" t="s">
        <v>2628</v>
      </c>
      <c r="C1105" s="287" t="s">
        <v>2629</v>
      </c>
      <c r="D1105" s="285" t="s">
        <v>3125</v>
      </c>
      <c r="E1105" s="369" t="s">
        <v>2630</v>
      </c>
      <c r="F1105" s="287">
        <v>1102</v>
      </c>
      <c r="G1105" s="392" t="s">
        <v>2655</v>
      </c>
      <c r="H1105" s="392" t="s">
        <v>2656</v>
      </c>
      <c r="I1105" s="370" t="s">
        <v>2546</v>
      </c>
      <c r="J1105" s="410" t="s">
        <v>2547</v>
      </c>
      <c r="K1105" s="370" t="s">
        <v>1226</v>
      </c>
      <c r="L1105" s="410" t="s">
        <v>2440</v>
      </c>
      <c r="M1105" s="410" t="s">
        <v>3124</v>
      </c>
      <c r="N1105" s="372">
        <v>1</v>
      </c>
      <c r="O1105" s="373">
        <v>0</v>
      </c>
      <c r="P1105" s="373">
        <v>0</v>
      </c>
      <c r="Q1105" s="373">
        <v>0</v>
      </c>
      <c r="R1105" s="373">
        <v>0</v>
      </c>
      <c r="S1105" s="374">
        <v>0</v>
      </c>
      <c r="T1105" s="374">
        <v>0</v>
      </c>
      <c r="U1105" s="374">
        <v>0</v>
      </c>
      <c r="V1105" s="374">
        <v>0</v>
      </c>
      <c r="W1105" s="373">
        <v>0</v>
      </c>
      <c r="X1105" s="373">
        <v>0</v>
      </c>
      <c r="Y1105" s="373">
        <v>0</v>
      </c>
      <c r="Z1105" s="373">
        <v>0</v>
      </c>
      <c r="AA1105" s="374">
        <v>0</v>
      </c>
      <c r="AB1105" s="374">
        <v>0</v>
      </c>
      <c r="AC1105" s="374">
        <v>0</v>
      </c>
      <c r="AD1105" s="374">
        <v>0</v>
      </c>
      <c r="AE1105" s="373">
        <v>0</v>
      </c>
      <c r="AF1105" s="373">
        <v>0</v>
      </c>
      <c r="AG1105" s="373">
        <v>0</v>
      </c>
      <c r="AH1105" s="373">
        <v>0</v>
      </c>
      <c r="AI1105" s="374">
        <v>0</v>
      </c>
      <c r="AJ1105" s="374">
        <v>0</v>
      </c>
      <c r="AK1105" s="374">
        <v>0</v>
      </c>
      <c r="AL1105" s="374">
        <v>0</v>
      </c>
      <c r="AM1105" s="222">
        <v>0</v>
      </c>
      <c r="AN1105" s="222">
        <v>0</v>
      </c>
      <c r="AO1105" s="222">
        <v>0</v>
      </c>
      <c r="AP1105" s="222">
        <v>0</v>
      </c>
      <c r="AQ1105" s="218">
        <v>0</v>
      </c>
      <c r="AR1105" s="218">
        <v>0</v>
      </c>
      <c r="AS1105" s="218">
        <v>0</v>
      </c>
      <c r="AT1105" s="218">
        <v>0</v>
      </c>
      <c r="AU1105" s="222">
        <v>0</v>
      </c>
      <c r="AV1105" s="222">
        <v>0</v>
      </c>
      <c r="AW1105" s="222">
        <v>0</v>
      </c>
      <c r="AX1105" s="222">
        <v>0</v>
      </c>
      <c r="AY1105" s="218">
        <v>0</v>
      </c>
      <c r="AZ1105" s="218">
        <v>0</v>
      </c>
      <c r="BA1105" s="218">
        <v>0</v>
      </c>
      <c r="BB1105" s="218">
        <v>0</v>
      </c>
      <c r="BC1105" s="222">
        <f t="shared" si="457"/>
        <v>0</v>
      </c>
      <c r="BD1105" s="222">
        <f t="shared" si="457"/>
        <v>0</v>
      </c>
      <c r="BE1105" s="222">
        <f t="shared" si="457"/>
        <v>0</v>
      </c>
      <c r="BF1105" s="222">
        <f t="shared" si="457"/>
        <v>0</v>
      </c>
      <c r="BG1105" s="218">
        <f t="shared" si="457"/>
        <v>0</v>
      </c>
      <c r="BH1105" s="218">
        <f t="shared" si="447"/>
        <v>0</v>
      </c>
      <c r="BI1105" s="218">
        <f t="shared" si="447"/>
        <v>0</v>
      </c>
      <c r="BJ1105" s="218">
        <f t="shared" si="447"/>
        <v>0</v>
      </c>
      <c r="BK1105" s="222">
        <f t="shared" si="444"/>
        <v>0</v>
      </c>
      <c r="BL1105" s="222">
        <f t="shared" si="444"/>
        <v>0</v>
      </c>
      <c r="BM1105" s="222">
        <f t="shared" si="444"/>
        <v>0</v>
      </c>
      <c r="BN1105" s="222">
        <f t="shared" si="444"/>
        <v>0</v>
      </c>
      <c r="BO1105" s="218">
        <f t="shared" si="444"/>
        <v>0</v>
      </c>
      <c r="BP1105" s="218">
        <f t="shared" si="444"/>
        <v>0</v>
      </c>
      <c r="BQ1105" s="218">
        <f t="shared" si="444"/>
        <v>0</v>
      </c>
      <c r="BR1105" s="218">
        <f t="shared" si="443"/>
        <v>0</v>
      </c>
      <c r="BS1105" s="222">
        <v>0</v>
      </c>
      <c r="BT1105" s="222">
        <v>0</v>
      </c>
      <c r="BU1105" s="222">
        <v>0</v>
      </c>
      <c r="BV1105" s="222">
        <v>0</v>
      </c>
      <c r="BW1105" s="218">
        <v>0</v>
      </c>
      <c r="BX1105" s="218">
        <v>0</v>
      </c>
      <c r="BY1105" s="218">
        <v>0</v>
      </c>
      <c r="BZ1105" s="218">
        <v>0</v>
      </c>
      <c r="CA1105" s="222">
        <v>0</v>
      </c>
      <c r="CB1105" s="222">
        <f>IFERROR(VLOOKUP($G1105,[12]ITEM!$B$2:$AC$939,26,0),0)</f>
        <v>0</v>
      </c>
      <c r="CC1105" s="222">
        <f>IFERROR(VLOOKUP($G1105,[12]ITEM!$B$2:$AC$939,27,0),0)</f>
        <v>0</v>
      </c>
      <c r="CD1105" s="222">
        <f>IFERROR(VLOOKUP($G1105,[12]ITEM!$B$2:$AC$939,28,0),0)</f>
        <v>0</v>
      </c>
      <c r="CE1105" s="218">
        <v>0</v>
      </c>
      <c r="CF1105" s="218">
        <v>0</v>
      </c>
      <c r="CG1105" s="218">
        <v>0</v>
      </c>
      <c r="CH1105" s="218">
        <v>0</v>
      </c>
      <c r="CI1105" s="375"/>
      <c r="CJ1105" s="222">
        <f t="shared" si="441"/>
        <v>0</v>
      </c>
      <c r="CK1105" s="222">
        <f t="shared" si="441"/>
        <v>0</v>
      </c>
      <c r="CL1105" s="222">
        <f t="shared" si="441"/>
        <v>0</v>
      </c>
      <c r="CM1105" s="222">
        <f t="shared" si="440"/>
        <v>0</v>
      </c>
      <c r="CN1105" s="218">
        <f t="shared" si="440"/>
        <v>0</v>
      </c>
      <c r="CO1105" s="218">
        <f t="shared" si="440"/>
        <v>0</v>
      </c>
      <c r="CP1105" s="218">
        <f t="shared" si="440"/>
        <v>0</v>
      </c>
      <c r="CQ1105" s="218">
        <f t="shared" si="440"/>
        <v>0</v>
      </c>
      <c r="CR1105" s="222">
        <v>0</v>
      </c>
      <c r="CS1105" s="222">
        <v>0</v>
      </c>
      <c r="CT1105" s="222">
        <v>0</v>
      </c>
      <c r="CU1105" s="222">
        <v>0</v>
      </c>
      <c r="CV1105" s="218">
        <f t="shared" si="448"/>
        <v>0</v>
      </c>
      <c r="CW1105" s="218">
        <f>CV1105*(1+('[13]GROWTH (YoY)'!AR1105/100))</f>
        <v>0</v>
      </c>
      <c r="CX1105" s="218">
        <f>CW1105*(1+('[13]GROWTH (YoY)'!AS1105/100))</f>
        <v>0</v>
      </c>
      <c r="CY1105" s="218">
        <f>CX1105*(1+('[13]GROWTH (YoY)'!AT1105/100))</f>
        <v>0</v>
      </c>
      <c r="CZ1105" s="222">
        <v>0</v>
      </c>
      <c r="DA1105" s="222">
        <v>0</v>
      </c>
      <c r="DB1105" s="222">
        <v>0</v>
      </c>
      <c r="DC1105" s="222">
        <v>0</v>
      </c>
      <c r="DD1105" s="218">
        <v>0</v>
      </c>
      <c r="DE1105" s="218">
        <v>0</v>
      </c>
      <c r="DF1105" s="218">
        <v>0</v>
      </c>
      <c r="DG1105" s="218">
        <v>0</v>
      </c>
      <c r="DH1105" s="222">
        <v>0</v>
      </c>
      <c r="DI1105" s="222">
        <v>0</v>
      </c>
      <c r="DJ1105" s="222">
        <v>0</v>
      </c>
      <c r="DK1105" s="222">
        <v>0</v>
      </c>
      <c r="DL1105" s="218">
        <v>0</v>
      </c>
      <c r="DM1105" s="218">
        <v>0</v>
      </c>
      <c r="DN1105" s="218">
        <v>0</v>
      </c>
      <c r="DO1105" s="218">
        <v>0</v>
      </c>
      <c r="DP1105" s="383">
        <f t="shared" si="442"/>
        <v>0</v>
      </c>
      <c r="DQ1105" s="222">
        <f t="shared" si="442"/>
        <v>0</v>
      </c>
      <c r="DR1105" s="222">
        <f t="shared" si="442"/>
        <v>0</v>
      </c>
      <c r="DS1105" s="222">
        <f t="shared" si="446"/>
        <v>0</v>
      </c>
      <c r="DT1105" s="218">
        <f t="shared" si="446"/>
        <v>0</v>
      </c>
      <c r="DU1105" s="218">
        <f t="shared" si="446"/>
        <v>0</v>
      </c>
      <c r="DV1105" s="218">
        <f t="shared" si="446"/>
        <v>0</v>
      </c>
      <c r="DW1105" s="218">
        <f t="shared" si="446"/>
        <v>0</v>
      </c>
      <c r="DX1105" s="384">
        <f t="shared" si="445"/>
        <v>0</v>
      </c>
      <c r="DY1105" s="384">
        <f t="shared" si="445"/>
        <v>0</v>
      </c>
      <c r="DZ1105" s="384">
        <f t="shared" si="445"/>
        <v>0</v>
      </c>
      <c r="EA1105" s="384">
        <f t="shared" si="445"/>
        <v>0</v>
      </c>
      <c r="EB1105" s="385">
        <f t="shared" si="445"/>
        <v>0</v>
      </c>
      <c r="EC1105" s="385">
        <f t="shared" si="445"/>
        <v>0</v>
      </c>
      <c r="ED1105" s="385">
        <f t="shared" si="445"/>
        <v>0</v>
      </c>
      <c r="EE1105" s="385">
        <f t="shared" si="445"/>
        <v>0</v>
      </c>
      <c r="EG1105" s="222">
        <v>4</v>
      </c>
      <c r="EH1105" s="222">
        <v>2</v>
      </c>
      <c r="EI1105" s="222">
        <v>2</v>
      </c>
      <c r="EJ1105" s="222">
        <v>1</v>
      </c>
      <c r="EK1105" s="222">
        <v>0</v>
      </c>
      <c r="EL1105" s="222">
        <v>71</v>
      </c>
      <c r="EM1105" s="222">
        <v>51</v>
      </c>
      <c r="EN1105" s="386">
        <f t="shared" si="452"/>
        <v>0.5</v>
      </c>
      <c r="EO1105" s="222">
        <f t="shared" si="453"/>
        <v>50</v>
      </c>
      <c r="EP1105" s="386">
        <f t="shared" si="454"/>
        <v>0</v>
      </c>
      <c r="EQ1105" s="222">
        <f t="shared" si="455"/>
        <v>0</v>
      </c>
      <c r="ER1105" s="222">
        <f t="shared" si="456"/>
        <v>1633.9869281045751</v>
      </c>
      <c r="ES1105" s="292"/>
      <c r="ET1105" s="218">
        <v>0</v>
      </c>
      <c r="EU1105" s="218">
        <v>0</v>
      </c>
      <c r="EV1105" s="218">
        <v>0</v>
      </c>
      <c r="EW1105" s="218">
        <v>0</v>
      </c>
      <c r="EX1105" s="218">
        <v>0</v>
      </c>
      <c r="EY1105" s="218">
        <v>0</v>
      </c>
      <c r="EZ1105" s="218">
        <v>0</v>
      </c>
      <c r="FA1105" s="387">
        <f t="shared" si="458"/>
        <v>0</v>
      </c>
      <c r="FB1105" s="221">
        <f t="shared" si="459"/>
        <v>0</v>
      </c>
      <c r="FC1105" s="387">
        <f t="shared" si="460"/>
        <v>0</v>
      </c>
      <c r="FD1105" s="218">
        <f t="shared" si="461"/>
        <v>0</v>
      </c>
      <c r="FE1105" s="218">
        <f t="shared" si="462"/>
        <v>0</v>
      </c>
      <c r="FF1105" s="218">
        <v>0</v>
      </c>
      <c r="FG1105" s="221">
        <f t="shared" si="449"/>
        <v>0</v>
      </c>
      <c r="FH1105" s="218">
        <v>0</v>
      </c>
      <c r="FI1105" s="218">
        <v>0</v>
      </c>
      <c r="FJ1105" s="218">
        <v>0</v>
      </c>
      <c r="FK1105" s="218">
        <f t="shared" si="450"/>
        <v>0</v>
      </c>
      <c r="FL1105" s="218">
        <v>0</v>
      </c>
      <c r="FM1105" s="218">
        <f t="shared" si="451"/>
        <v>0</v>
      </c>
      <c r="FZ1105" s="229"/>
      <c r="GA1105" s="229"/>
      <c r="GB1105" s="229"/>
      <c r="GC1105" s="229"/>
      <c r="GD1105" s="229"/>
    </row>
    <row r="1106" spans="1:186" s="368" customFormat="1">
      <c r="A1106" s="287" t="s">
        <v>2627</v>
      </c>
      <c r="B1106" s="369" t="s">
        <v>2628</v>
      </c>
      <c r="C1106" s="287" t="s">
        <v>2629</v>
      </c>
      <c r="D1106" s="285" t="s">
        <v>3125</v>
      </c>
      <c r="E1106" s="369" t="s">
        <v>2630</v>
      </c>
      <c r="F1106" s="287">
        <v>1103</v>
      </c>
      <c r="G1106" s="392" t="s">
        <v>2657</v>
      </c>
      <c r="H1106" s="392" t="s">
        <v>2658</v>
      </c>
      <c r="I1106" s="370" t="s">
        <v>2546</v>
      </c>
      <c r="J1106" s="410" t="s">
        <v>2547</v>
      </c>
      <c r="K1106" s="370" t="s">
        <v>1226</v>
      </c>
      <c r="L1106" s="410" t="s">
        <v>2440</v>
      </c>
      <c r="M1106" s="410" t="s">
        <v>3124</v>
      </c>
      <c r="N1106" s="372">
        <v>1</v>
      </c>
      <c r="O1106" s="373">
        <v>2</v>
      </c>
      <c r="P1106" s="373">
        <v>7</v>
      </c>
      <c r="Q1106" s="373">
        <v>8</v>
      </c>
      <c r="R1106" s="373">
        <v>8</v>
      </c>
      <c r="S1106" s="374">
        <v>9</v>
      </c>
      <c r="T1106" s="374">
        <v>9</v>
      </c>
      <c r="U1106" s="374">
        <v>10</v>
      </c>
      <c r="V1106" s="374">
        <v>10</v>
      </c>
      <c r="W1106" s="373">
        <v>1</v>
      </c>
      <c r="X1106" s="373">
        <v>4</v>
      </c>
      <c r="Y1106" s="373">
        <v>4</v>
      </c>
      <c r="Z1106" s="373">
        <v>4</v>
      </c>
      <c r="AA1106" s="374">
        <v>4</v>
      </c>
      <c r="AB1106" s="374">
        <v>4</v>
      </c>
      <c r="AC1106" s="374">
        <v>5</v>
      </c>
      <c r="AD1106" s="374">
        <v>6</v>
      </c>
      <c r="AE1106" s="373">
        <v>0</v>
      </c>
      <c r="AF1106" s="373">
        <v>0</v>
      </c>
      <c r="AG1106" s="373">
        <v>0</v>
      </c>
      <c r="AH1106" s="373">
        <v>0</v>
      </c>
      <c r="AI1106" s="374">
        <v>0</v>
      </c>
      <c r="AJ1106" s="374">
        <v>0</v>
      </c>
      <c r="AK1106" s="374">
        <v>0</v>
      </c>
      <c r="AL1106" s="374">
        <v>0</v>
      </c>
      <c r="AM1106" s="222">
        <v>1</v>
      </c>
      <c r="AN1106" s="222">
        <v>3</v>
      </c>
      <c r="AO1106" s="222">
        <v>4</v>
      </c>
      <c r="AP1106" s="222">
        <v>4</v>
      </c>
      <c r="AQ1106" s="218">
        <v>5</v>
      </c>
      <c r="AR1106" s="218">
        <v>5</v>
      </c>
      <c r="AS1106" s="218">
        <v>4</v>
      </c>
      <c r="AT1106" s="218">
        <v>5</v>
      </c>
      <c r="AU1106" s="222">
        <v>0</v>
      </c>
      <c r="AV1106" s="222">
        <v>1</v>
      </c>
      <c r="AW1106" s="222">
        <v>1</v>
      </c>
      <c r="AX1106" s="222">
        <v>1</v>
      </c>
      <c r="AY1106" s="218">
        <v>2</v>
      </c>
      <c r="AZ1106" s="218">
        <v>2</v>
      </c>
      <c r="BA1106" s="218">
        <v>2</v>
      </c>
      <c r="BB1106" s="218">
        <v>2</v>
      </c>
      <c r="BC1106" s="222">
        <f t="shared" si="457"/>
        <v>1</v>
      </c>
      <c r="BD1106" s="222">
        <f t="shared" si="457"/>
        <v>2</v>
      </c>
      <c r="BE1106" s="222">
        <f t="shared" si="457"/>
        <v>3</v>
      </c>
      <c r="BF1106" s="222">
        <f t="shared" si="457"/>
        <v>3</v>
      </c>
      <c r="BG1106" s="218">
        <f t="shared" si="457"/>
        <v>3</v>
      </c>
      <c r="BH1106" s="218">
        <f t="shared" si="447"/>
        <v>3</v>
      </c>
      <c r="BI1106" s="218">
        <f t="shared" si="447"/>
        <v>2</v>
      </c>
      <c r="BJ1106" s="218">
        <f t="shared" si="447"/>
        <v>3</v>
      </c>
      <c r="BK1106" s="222">
        <f t="shared" si="444"/>
        <v>0</v>
      </c>
      <c r="BL1106" s="222">
        <f t="shared" si="444"/>
        <v>0</v>
      </c>
      <c r="BM1106" s="222">
        <f t="shared" si="444"/>
        <v>0</v>
      </c>
      <c r="BN1106" s="222">
        <f t="shared" si="444"/>
        <v>0</v>
      </c>
      <c r="BO1106" s="218">
        <f t="shared" si="444"/>
        <v>0</v>
      </c>
      <c r="BP1106" s="218">
        <f t="shared" si="444"/>
        <v>0</v>
      </c>
      <c r="BQ1106" s="218">
        <f t="shared" si="444"/>
        <v>0</v>
      </c>
      <c r="BR1106" s="218">
        <f t="shared" si="443"/>
        <v>0</v>
      </c>
      <c r="BS1106" s="222">
        <v>0</v>
      </c>
      <c r="BT1106" s="222">
        <v>0</v>
      </c>
      <c r="BU1106" s="222">
        <v>0</v>
      </c>
      <c r="BV1106" s="222">
        <v>0</v>
      </c>
      <c r="BW1106" s="218">
        <v>0</v>
      </c>
      <c r="BX1106" s="218">
        <v>0</v>
      </c>
      <c r="BY1106" s="218">
        <v>0</v>
      </c>
      <c r="BZ1106" s="218">
        <v>0</v>
      </c>
      <c r="CA1106" s="222">
        <v>0</v>
      </c>
      <c r="CB1106" s="222">
        <f>IFERROR(VLOOKUP($G1106,[12]ITEM!$B$2:$AC$939,26,0),0)</f>
        <v>0</v>
      </c>
      <c r="CC1106" s="222">
        <f>IFERROR(VLOOKUP($G1106,[12]ITEM!$B$2:$AC$939,27,0),0)</f>
        <v>0</v>
      </c>
      <c r="CD1106" s="222">
        <f>IFERROR(VLOOKUP($G1106,[12]ITEM!$B$2:$AC$939,28,0),0)</f>
        <v>0</v>
      </c>
      <c r="CE1106" s="218">
        <v>0</v>
      </c>
      <c r="CF1106" s="218">
        <v>0</v>
      </c>
      <c r="CG1106" s="218">
        <v>0</v>
      </c>
      <c r="CH1106" s="218">
        <v>0</v>
      </c>
      <c r="CI1106" s="375"/>
      <c r="CJ1106" s="222">
        <f t="shared" si="441"/>
        <v>0</v>
      </c>
      <c r="CK1106" s="222">
        <f t="shared" si="441"/>
        <v>2</v>
      </c>
      <c r="CL1106" s="222">
        <f t="shared" si="441"/>
        <v>2</v>
      </c>
      <c r="CM1106" s="222">
        <f t="shared" si="440"/>
        <v>2</v>
      </c>
      <c r="CN1106" s="218">
        <f t="shared" si="440"/>
        <v>3</v>
      </c>
      <c r="CO1106" s="218">
        <f t="shared" si="440"/>
        <v>3.0599897303594932</v>
      </c>
      <c r="CP1106" s="218">
        <f t="shared" si="440"/>
        <v>2.9183856810861717</v>
      </c>
      <c r="CQ1106" s="218">
        <f t="shared" si="440"/>
        <v>2.9771364431452798</v>
      </c>
      <c r="CR1106" s="222">
        <v>0</v>
      </c>
      <c r="CS1106" s="222">
        <v>1</v>
      </c>
      <c r="CT1106" s="222">
        <v>1</v>
      </c>
      <c r="CU1106" s="222">
        <v>1</v>
      </c>
      <c r="CV1106" s="218">
        <f t="shared" si="448"/>
        <v>1</v>
      </c>
      <c r="CW1106" s="218">
        <f>CV1106*(1+('[13]GROWTH (YoY)'!AR1106/100))</f>
        <v>1.0599897303594932</v>
      </c>
      <c r="CX1106" s="218">
        <f>CW1106*(1+('[13]GROWTH (YoY)'!AS1106/100))</f>
        <v>0.9183856810861718</v>
      </c>
      <c r="CY1106" s="218">
        <f>CX1106*(1+('[13]GROWTH (YoY)'!AT1106/100))</f>
        <v>0.97713644314527981</v>
      </c>
      <c r="CZ1106" s="222">
        <v>0</v>
      </c>
      <c r="DA1106" s="222">
        <v>1</v>
      </c>
      <c r="DB1106" s="222">
        <v>1</v>
      </c>
      <c r="DC1106" s="222">
        <v>1</v>
      </c>
      <c r="DD1106" s="218">
        <v>2</v>
      </c>
      <c r="DE1106" s="218">
        <v>2</v>
      </c>
      <c r="DF1106" s="218">
        <v>2</v>
      </c>
      <c r="DG1106" s="218">
        <v>2</v>
      </c>
      <c r="DH1106" s="222">
        <v>0</v>
      </c>
      <c r="DI1106" s="222">
        <v>0</v>
      </c>
      <c r="DJ1106" s="222">
        <v>0</v>
      </c>
      <c r="DK1106" s="222">
        <v>0</v>
      </c>
      <c r="DL1106" s="218">
        <v>0</v>
      </c>
      <c r="DM1106" s="218">
        <v>0</v>
      </c>
      <c r="DN1106" s="218">
        <v>0</v>
      </c>
      <c r="DO1106" s="218">
        <v>0</v>
      </c>
      <c r="DP1106" s="383">
        <f t="shared" si="442"/>
        <v>1</v>
      </c>
      <c r="DQ1106" s="222">
        <f t="shared" si="442"/>
        <v>0</v>
      </c>
      <c r="DR1106" s="222">
        <f t="shared" si="442"/>
        <v>1</v>
      </c>
      <c r="DS1106" s="222">
        <f t="shared" si="446"/>
        <v>1</v>
      </c>
      <c r="DT1106" s="218">
        <f t="shared" si="446"/>
        <v>0</v>
      </c>
      <c r="DU1106" s="218">
        <f t="shared" si="446"/>
        <v>-5.9989730359493176E-2</v>
      </c>
      <c r="DV1106" s="218">
        <f t="shared" si="446"/>
        <v>-0.91838568108617169</v>
      </c>
      <c r="DW1106" s="218">
        <f t="shared" si="446"/>
        <v>2.2863556854720191E-2</v>
      </c>
      <c r="DX1106" s="384">
        <f t="shared" si="445"/>
        <v>0.5</v>
      </c>
      <c r="DY1106" s="384">
        <f t="shared" si="445"/>
        <v>0.5714285714285714</v>
      </c>
      <c r="DZ1106" s="384">
        <f t="shared" si="445"/>
        <v>0.5</v>
      </c>
      <c r="EA1106" s="384">
        <f t="shared" si="445"/>
        <v>0.5</v>
      </c>
      <c r="EB1106" s="385">
        <f t="shared" si="445"/>
        <v>0.44444444444444442</v>
      </c>
      <c r="EC1106" s="385">
        <f t="shared" si="445"/>
        <v>0.44444444444444442</v>
      </c>
      <c r="ED1106" s="385">
        <f t="shared" si="445"/>
        <v>0.5</v>
      </c>
      <c r="EE1106" s="385">
        <f t="shared" si="445"/>
        <v>0.6</v>
      </c>
      <c r="EG1106" s="222">
        <v>4</v>
      </c>
      <c r="EH1106" s="222">
        <v>2</v>
      </c>
      <c r="EI1106" s="222">
        <v>2</v>
      </c>
      <c r="EJ1106" s="222">
        <v>1</v>
      </c>
      <c r="EK1106" s="222">
        <v>0</v>
      </c>
      <c r="EL1106" s="222">
        <v>64</v>
      </c>
      <c r="EM1106" s="222">
        <v>54</v>
      </c>
      <c r="EN1106" s="386">
        <f t="shared" si="452"/>
        <v>0.5</v>
      </c>
      <c r="EO1106" s="222">
        <f t="shared" si="453"/>
        <v>50</v>
      </c>
      <c r="EP1106" s="386">
        <f t="shared" si="454"/>
        <v>0</v>
      </c>
      <c r="EQ1106" s="222">
        <f t="shared" si="455"/>
        <v>0</v>
      </c>
      <c r="ER1106" s="222">
        <f t="shared" si="456"/>
        <v>1543.2098765432099</v>
      </c>
      <c r="ES1106" s="292"/>
      <c r="ET1106" s="218">
        <v>7</v>
      </c>
      <c r="EU1106" s="218">
        <v>4</v>
      </c>
      <c r="EV1106" s="218">
        <v>3</v>
      </c>
      <c r="EW1106" s="218">
        <v>5</v>
      </c>
      <c r="EX1106" s="218">
        <v>2</v>
      </c>
      <c r="EY1106" s="218">
        <v>141</v>
      </c>
      <c r="EZ1106" s="218">
        <v>131</v>
      </c>
      <c r="FA1106" s="387">
        <f t="shared" si="458"/>
        <v>0.5714285714285714</v>
      </c>
      <c r="FB1106" s="221">
        <f t="shared" si="459"/>
        <v>166.66666666666669</v>
      </c>
      <c r="FC1106" s="387">
        <f t="shared" si="460"/>
        <v>0.2857142857142857</v>
      </c>
      <c r="FD1106" s="218">
        <f t="shared" si="461"/>
        <v>14184.397163120568</v>
      </c>
      <c r="FE1106" s="218">
        <f t="shared" si="462"/>
        <v>3180.6615776081421</v>
      </c>
      <c r="FF1106" s="218">
        <v>3</v>
      </c>
      <c r="FG1106" s="221">
        <f t="shared" si="449"/>
        <v>33.333333333333329</v>
      </c>
      <c r="FH1106" s="218">
        <v>1</v>
      </c>
      <c r="FI1106" s="218">
        <v>3</v>
      </c>
      <c r="FJ1106" s="218">
        <v>0</v>
      </c>
      <c r="FK1106" s="218">
        <f t="shared" si="450"/>
        <v>2</v>
      </c>
      <c r="FL1106" s="218">
        <v>0</v>
      </c>
      <c r="FM1106" s="218">
        <f t="shared" si="451"/>
        <v>2</v>
      </c>
      <c r="FZ1106" s="229"/>
      <c r="GA1106" s="229"/>
      <c r="GB1106" s="229"/>
      <c r="GC1106" s="229"/>
      <c r="GD1106" s="229"/>
    </row>
    <row r="1107" spans="1:186" s="368" customFormat="1">
      <c r="A1107" s="287" t="s">
        <v>2627</v>
      </c>
      <c r="B1107" s="369" t="s">
        <v>2628</v>
      </c>
      <c r="C1107" s="287" t="s">
        <v>2629</v>
      </c>
      <c r="D1107" s="285" t="s">
        <v>3125</v>
      </c>
      <c r="E1107" s="369" t="s">
        <v>2630</v>
      </c>
      <c r="F1107" s="287">
        <v>1104</v>
      </c>
      <c r="G1107" s="392" t="s">
        <v>2659</v>
      </c>
      <c r="H1107" s="392" t="s">
        <v>2660</v>
      </c>
      <c r="I1107" s="370" t="s">
        <v>2546</v>
      </c>
      <c r="J1107" s="410" t="s">
        <v>2547</v>
      </c>
      <c r="K1107" s="370" t="s">
        <v>1226</v>
      </c>
      <c r="L1107" s="410" t="s">
        <v>2440</v>
      </c>
      <c r="M1107" s="410" t="s">
        <v>3124</v>
      </c>
      <c r="N1107" s="372">
        <v>1</v>
      </c>
      <c r="O1107" s="373">
        <v>240</v>
      </c>
      <c r="P1107" s="373">
        <v>330</v>
      </c>
      <c r="Q1107" s="373">
        <v>351</v>
      </c>
      <c r="R1107" s="373">
        <v>374</v>
      </c>
      <c r="S1107" s="374">
        <v>488</v>
      </c>
      <c r="T1107" s="374">
        <v>515</v>
      </c>
      <c r="U1107" s="374">
        <v>548</v>
      </c>
      <c r="V1107" s="374">
        <v>575</v>
      </c>
      <c r="W1107" s="373">
        <v>134</v>
      </c>
      <c r="X1107" s="373">
        <v>177</v>
      </c>
      <c r="Y1107" s="373">
        <v>189</v>
      </c>
      <c r="Z1107" s="373">
        <v>207</v>
      </c>
      <c r="AA1107" s="374">
        <v>235</v>
      </c>
      <c r="AB1107" s="374">
        <v>246</v>
      </c>
      <c r="AC1107" s="374">
        <v>275</v>
      </c>
      <c r="AD1107" s="374">
        <v>304</v>
      </c>
      <c r="AE1107" s="373">
        <v>4</v>
      </c>
      <c r="AF1107" s="373">
        <v>8</v>
      </c>
      <c r="AG1107" s="373">
        <v>7</v>
      </c>
      <c r="AH1107" s="373">
        <v>7</v>
      </c>
      <c r="AI1107" s="374">
        <v>12</v>
      </c>
      <c r="AJ1107" s="374">
        <v>11</v>
      </c>
      <c r="AK1107" s="374">
        <v>11</v>
      </c>
      <c r="AL1107" s="374">
        <v>8</v>
      </c>
      <c r="AM1107" s="222">
        <v>105</v>
      </c>
      <c r="AN1107" s="222">
        <v>153</v>
      </c>
      <c r="AO1107" s="222">
        <v>162</v>
      </c>
      <c r="AP1107" s="222">
        <v>167</v>
      </c>
      <c r="AQ1107" s="218">
        <v>253</v>
      </c>
      <c r="AR1107" s="218">
        <v>268</v>
      </c>
      <c r="AS1107" s="218">
        <v>273</v>
      </c>
      <c r="AT1107" s="218">
        <v>271</v>
      </c>
      <c r="AU1107" s="222">
        <v>51</v>
      </c>
      <c r="AV1107" s="222">
        <v>79</v>
      </c>
      <c r="AW1107" s="222">
        <v>83</v>
      </c>
      <c r="AX1107" s="222">
        <v>86</v>
      </c>
      <c r="AY1107" s="218">
        <v>122</v>
      </c>
      <c r="AZ1107" s="218">
        <v>129</v>
      </c>
      <c r="BA1107" s="218">
        <v>133</v>
      </c>
      <c r="BB1107" s="218">
        <v>132</v>
      </c>
      <c r="BC1107" s="222">
        <f t="shared" si="457"/>
        <v>54</v>
      </c>
      <c r="BD1107" s="222">
        <f t="shared" si="457"/>
        <v>72</v>
      </c>
      <c r="BE1107" s="222">
        <f t="shared" si="457"/>
        <v>74</v>
      </c>
      <c r="BF1107" s="222">
        <f t="shared" si="457"/>
        <v>76</v>
      </c>
      <c r="BG1107" s="218">
        <f t="shared" si="457"/>
        <v>127</v>
      </c>
      <c r="BH1107" s="218">
        <f t="shared" si="447"/>
        <v>132</v>
      </c>
      <c r="BI1107" s="218">
        <f t="shared" si="447"/>
        <v>133</v>
      </c>
      <c r="BJ1107" s="218">
        <f t="shared" si="447"/>
        <v>134</v>
      </c>
      <c r="BK1107" s="222">
        <f t="shared" si="444"/>
        <v>0</v>
      </c>
      <c r="BL1107" s="222">
        <f t="shared" si="444"/>
        <v>2</v>
      </c>
      <c r="BM1107" s="222">
        <f t="shared" si="444"/>
        <v>5</v>
      </c>
      <c r="BN1107" s="222">
        <f t="shared" si="444"/>
        <v>5</v>
      </c>
      <c r="BO1107" s="218">
        <f t="shared" si="444"/>
        <v>4</v>
      </c>
      <c r="BP1107" s="218">
        <f t="shared" si="444"/>
        <v>7</v>
      </c>
      <c r="BQ1107" s="218">
        <f t="shared" si="444"/>
        <v>7</v>
      </c>
      <c r="BR1107" s="218">
        <f t="shared" si="443"/>
        <v>5</v>
      </c>
      <c r="BS1107" s="222">
        <v>0</v>
      </c>
      <c r="BT1107" s="222">
        <v>2</v>
      </c>
      <c r="BU1107" s="222">
        <v>5</v>
      </c>
      <c r="BV1107" s="222">
        <v>5</v>
      </c>
      <c r="BW1107" s="218">
        <v>4</v>
      </c>
      <c r="BX1107" s="218">
        <v>7</v>
      </c>
      <c r="BY1107" s="218">
        <v>7</v>
      </c>
      <c r="BZ1107" s="218">
        <v>5</v>
      </c>
      <c r="CA1107" s="222">
        <v>0</v>
      </c>
      <c r="CB1107" s="222">
        <f>IFERROR(VLOOKUP($G1107,[12]ITEM!$B$2:$AC$939,26,0),0)</f>
        <v>0</v>
      </c>
      <c r="CC1107" s="222">
        <f>IFERROR(VLOOKUP($G1107,[12]ITEM!$B$2:$AC$939,27,0),0)</f>
        <v>0</v>
      </c>
      <c r="CD1107" s="222">
        <f>IFERROR(VLOOKUP($G1107,[12]ITEM!$B$2:$AC$939,28,0),0)</f>
        <v>0</v>
      </c>
      <c r="CE1107" s="218">
        <v>0</v>
      </c>
      <c r="CF1107" s="218">
        <v>0</v>
      </c>
      <c r="CG1107" s="218">
        <v>0</v>
      </c>
      <c r="CH1107" s="218">
        <v>0</v>
      </c>
      <c r="CI1107" s="375"/>
      <c r="CJ1107" s="222">
        <f t="shared" si="441"/>
        <v>54</v>
      </c>
      <c r="CK1107" s="222">
        <f t="shared" si="441"/>
        <v>76</v>
      </c>
      <c r="CL1107" s="222">
        <f t="shared" si="441"/>
        <v>81</v>
      </c>
      <c r="CM1107" s="222">
        <f t="shared" si="441"/>
        <v>84</v>
      </c>
      <c r="CN1107" s="218">
        <f t="shared" si="441"/>
        <v>127</v>
      </c>
      <c r="CO1107" s="218">
        <f t="shared" si="441"/>
        <v>132</v>
      </c>
      <c r="CP1107" s="218">
        <f t="shared" si="441"/>
        <v>134</v>
      </c>
      <c r="CQ1107" s="218">
        <f t="shared" si="441"/>
        <v>163</v>
      </c>
      <c r="CR1107" s="222">
        <v>18</v>
      </c>
      <c r="CS1107" s="222">
        <v>26</v>
      </c>
      <c r="CT1107" s="222">
        <v>28</v>
      </c>
      <c r="CU1107" s="222">
        <v>29</v>
      </c>
      <c r="CV1107" s="218">
        <f t="shared" si="448"/>
        <v>0</v>
      </c>
      <c r="CW1107" s="218">
        <f>CV1107*(1+('[13]GROWTH (YoY)'!AR1107/100))</f>
        <v>0</v>
      </c>
      <c r="CX1107" s="218">
        <f>CW1107*(1+('[13]GROWTH (YoY)'!AS1107/100))</f>
        <v>0</v>
      </c>
      <c r="CY1107" s="218">
        <f>CX1107*(1+('[13]GROWTH (YoY)'!AT1107/100))</f>
        <v>0</v>
      </c>
      <c r="CZ1107" s="222">
        <v>23</v>
      </c>
      <c r="DA1107" s="222">
        <v>29</v>
      </c>
      <c r="DB1107" s="222">
        <v>31</v>
      </c>
      <c r="DC1107" s="222">
        <v>32</v>
      </c>
      <c r="DD1107" s="218">
        <v>105</v>
      </c>
      <c r="DE1107" s="218">
        <v>107</v>
      </c>
      <c r="DF1107" s="218">
        <v>105</v>
      </c>
      <c r="DG1107" s="218">
        <v>129</v>
      </c>
      <c r="DH1107" s="222">
        <v>13</v>
      </c>
      <c r="DI1107" s="222">
        <v>21</v>
      </c>
      <c r="DJ1107" s="222">
        <v>22</v>
      </c>
      <c r="DK1107" s="222">
        <v>23</v>
      </c>
      <c r="DL1107" s="218">
        <v>22</v>
      </c>
      <c r="DM1107" s="218">
        <v>25</v>
      </c>
      <c r="DN1107" s="218">
        <v>29</v>
      </c>
      <c r="DO1107" s="218">
        <v>34</v>
      </c>
      <c r="DP1107" s="383">
        <f t="shared" si="442"/>
        <v>0</v>
      </c>
      <c r="DQ1107" s="222">
        <f t="shared" si="442"/>
        <v>-4</v>
      </c>
      <c r="DR1107" s="222">
        <f t="shared" si="442"/>
        <v>-7</v>
      </c>
      <c r="DS1107" s="222">
        <f t="shared" si="446"/>
        <v>-8</v>
      </c>
      <c r="DT1107" s="218">
        <f t="shared" si="446"/>
        <v>0</v>
      </c>
      <c r="DU1107" s="218">
        <f t="shared" si="446"/>
        <v>0</v>
      </c>
      <c r="DV1107" s="218">
        <f t="shared" si="446"/>
        <v>-1</v>
      </c>
      <c r="DW1107" s="218">
        <f t="shared" si="446"/>
        <v>-29</v>
      </c>
      <c r="DX1107" s="384">
        <f t="shared" si="445"/>
        <v>0.55833333333333335</v>
      </c>
      <c r="DY1107" s="384">
        <f t="shared" si="445"/>
        <v>0.53636363636363638</v>
      </c>
      <c r="DZ1107" s="384">
        <f t="shared" si="445"/>
        <v>0.53846153846153844</v>
      </c>
      <c r="EA1107" s="384">
        <f t="shared" si="445"/>
        <v>0.553475935828877</v>
      </c>
      <c r="EB1107" s="385">
        <f t="shared" si="445"/>
        <v>0.48155737704918034</v>
      </c>
      <c r="EC1107" s="385">
        <f t="shared" si="445"/>
        <v>0.47766990291262135</v>
      </c>
      <c r="ED1107" s="385">
        <f t="shared" si="445"/>
        <v>0.50182481751824815</v>
      </c>
      <c r="EE1107" s="385">
        <f t="shared" si="445"/>
        <v>0.52869565217391301</v>
      </c>
      <c r="EG1107" s="222">
        <v>0</v>
      </c>
      <c r="EH1107" s="222">
        <v>0</v>
      </c>
      <c r="EI1107" s="222">
        <v>0</v>
      </c>
      <c r="EJ1107" s="222">
        <v>0</v>
      </c>
      <c r="EK1107" s="222">
        <v>32</v>
      </c>
      <c r="EL1107" s="222">
        <v>0</v>
      </c>
      <c r="EM1107" s="222">
        <v>0</v>
      </c>
      <c r="EN1107" s="386">
        <f t="shared" si="452"/>
        <v>0</v>
      </c>
      <c r="EO1107" s="222">
        <f t="shared" si="453"/>
        <v>0</v>
      </c>
      <c r="EP1107" s="386">
        <f t="shared" si="454"/>
        <v>0</v>
      </c>
      <c r="EQ1107" s="222">
        <f t="shared" si="455"/>
        <v>0</v>
      </c>
      <c r="ER1107" s="222">
        <f t="shared" si="456"/>
        <v>0</v>
      </c>
      <c r="ES1107" s="292"/>
      <c r="ET1107" s="218">
        <v>574</v>
      </c>
      <c r="EU1107" s="218">
        <v>281</v>
      </c>
      <c r="EV1107" s="218">
        <v>293</v>
      </c>
      <c r="EW1107" s="218">
        <v>122</v>
      </c>
      <c r="EX1107" s="218">
        <v>114</v>
      </c>
      <c r="EY1107" s="218">
        <v>6171</v>
      </c>
      <c r="EZ1107" s="218">
        <v>4573</v>
      </c>
      <c r="FA1107" s="387">
        <f t="shared" si="458"/>
        <v>0.48954703832752611</v>
      </c>
      <c r="FB1107" s="221">
        <f t="shared" si="459"/>
        <v>41.638225255972692</v>
      </c>
      <c r="FC1107" s="387">
        <f t="shared" si="460"/>
        <v>0.19860627177700349</v>
      </c>
      <c r="FD1107" s="218">
        <f t="shared" si="461"/>
        <v>18473.505104521148</v>
      </c>
      <c r="FE1107" s="218">
        <f t="shared" si="462"/>
        <v>2223.1941103578979</v>
      </c>
      <c r="FF1107" s="218">
        <v>308</v>
      </c>
      <c r="FG1107" s="221">
        <f t="shared" si="449"/>
        <v>51.298701298701296</v>
      </c>
      <c r="FH1107" s="218">
        <v>158</v>
      </c>
      <c r="FI1107" s="218">
        <v>308</v>
      </c>
      <c r="FJ1107" s="218">
        <v>3</v>
      </c>
      <c r="FK1107" s="218">
        <f t="shared" si="450"/>
        <v>147</v>
      </c>
      <c r="FL1107" s="218">
        <v>23</v>
      </c>
      <c r="FM1107" s="218">
        <f t="shared" si="451"/>
        <v>124</v>
      </c>
      <c r="FZ1107" s="229"/>
      <c r="GA1107" s="229"/>
      <c r="GB1107" s="229"/>
      <c r="GC1107" s="229"/>
      <c r="GD1107" s="229"/>
    </row>
    <row r="1108" spans="1:186" s="368" customFormat="1">
      <c r="A1108" s="287" t="s">
        <v>2627</v>
      </c>
      <c r="B1108" s="369" t="s">
        <v>2628</v>
      </c>
      <c r="C1108" s="287" t="s">
        <v>2629</v>
      </c>
      <c r="D1108" s="285" t="s">
        <v>3125</v>
      </c>
      <c r="E1108" s="369" t="s">
        <v>2630</v>
      </c>
      <c r="F1108" s="287">
        <v>1105</v>
      </c>
      <c r="G1108" s="392" t="s">
        <v>2661</v>
      </c>
      <c r="H1108" s="392" t="s">
        <v>2662</v>
      </c>
      <c r="I1108" s="370" t="s">
        <v>2546</v>
      </c>
      <c r="J1108" s="410" t="s">
        <v>2547</v>
      </c>
      <c r="K1108" s="370" t="s">
        <v>1226</v>
      </c>
      <c r="L1108" s="410" t="s">
        <v>2440</v>
      </c>
      <c r="M1108" s="410" t="s">
        <v>3124</v>
      </c>
      <c r="N1108" s="372">
        <v>1</v>
      </c>
      <c r="O1108" s="373">
        <v>20</v>
      </c>
      <c r="P1108" s="373">
        <v>34</v>
      </c>
      <c r="Q1108" s="373">
        <v>37</v>
      </c>
      <c r="R1108" s="373">
        <v>39</v>
      </c>
      <c r="S1108" s="374">
        <v>42</v>
      </c>
      <c r="T1108" s="374">
        <v>45</v>
      </c>
      <c r="U1108" s="374">
        <v>48</v>
      </c>
      <c r="V1108" s="374">
        <v>50</v>
      </c>
      <c r="W1108" s="373">
        <v>11</v>
      </c>
      <c r="X1108" s="373">
        <v>17</v>
      </c>
      <c r="Y1108" s="373">
        <v>19</v>
      </c>
      <c r="Z1108" s="373">
        <v>20</v>
      </c>
      <c r="AA1108" s="374">
        <v>21</v>
      </c>
      <c r="AB1108" s="374">
        <v>22</v>
      </c>
      <c r="AC1108" s="374">
        <v>25</v>
      </c>
      <c r="AD1108" s="374">
        <v>26</v>
      </c>
      <c r="AE1108" s="373">
        <v>0</v>
      </c>
      <c r="AF1108" s="373">
        <v>1</v>
      </c>
      <c r="AG1108" s="373">
        <v>1</v>
      </c>
      <c r="AH1108" s="373">
        <v>1</v>
      </c>
      <c r="AI1108" s="374">
        <v>1</v>
      </c>
      <c r="AJ1108" s="374">
        <v>1</v>
      </c>
      <c r="AK1108" s="374">
        <v>1</v>
      </c>
      <c r="AL1108" s="374">
        <v>1</v>
      </c>
      <c r="AM1108" s="222">
        <v>9</v>
      </c>
      <c r="AN1108" s="222">
        <v>17</v>
      </c>
      <c r="AO1108" s="222">
        <v>18</v>
      </c>
      <c r="AP1108" s="222">
        <v>19</v>
      </c>
      <c r="AQ1108" s="218">
        <v>21</v>
      </c>
      <c r="AR1108" s="218">
        <v>23</v>
      </c>
      <c r="AS1108" s="218">
        <v>22</v>
      </c>
      <c r="AT1108" s="218">
        <v>24</v>
      </c>
      <c r="AU1108" s="222">
        <v>4</v>
      </c>
      <c r="AV1108" s="222">
        <v>8</v>
      </c>
      <c r="AW1108" s="222">
        <v>8</v>
      </c>
      <c r="AX1108" s="222">
        <v>9</v>
      </c>
      <c r="AY1108" s="218">
        <v>8</v>
      </c>
      <c r="AZ1108" s="218">
        <v>8</v>
      </c>
      <c r="BA1108" s="218">
        <v>9</v>
      </c>
      <c r="BB1108" s="218">
        <v>9</v>
      </c>
      <c r="BC1108" s="222">
        <f t="shared" si="457"/>
        <v>5</v>
      </c>
      <c r="BD1108" s="222">
        <f t="shared" si="457"/>
        <v>9</v>
      </c>
      <c r="BE1108" s="222">
        <f t="shared" si="457"/>
        <v>9</v>
      </c>
      <c r="BF1108" s="222">
        <f t="shared" si="457"/>
        <v>9</v>
      </c>
      <c r="BG1108" s="218">
        <f t="shared" si="457"/>
        <v>13</v>
      </c>
      <c r="BH1108" s="218">
        <f t="shared" si="447"/>
        <v>14</v>
      </c>
      <c r="BI1108" s="218">
        <f t="shared" si="447"/>
        <v>12</v>
      </c>
      <c r="BJ1108" s="218">
        <f t="shared" si="447"/>
        <v>15</v>
      </c>
      <c r="BK1108" s="222">
        <f t="shared" si="444"/>
        <v>0</v>
      </c>
      <c r="BL1108" s="222">
        <f t="shared" si="444"/>
        <v>0</v>
      </c>
      <c r="BM1108" s="222">
        <f t="shared" si="444"/>
        <v>1</v>
      </c>
      <c r="BN1108" s="222">
        <f t="shared" si="444"/>
        <v>1</v>
      </c>
      <c r="BO1108" s="218">
        <f t="shared" si="444"/>
        <v>0</v>
      </c>
      <c r="BP1108" s="218">
        <f t="shared" si="444"/>
        <v>1</v>
      </c>
      <c r="BQ1108" s="218">
        <f t="shared" si="444"/>
        <v>1</v>
      </c>
      <c r="BR1108" s="218">
        <f t="shared" si="443"/>
        <v>0</v>
      </c>
      <c r="BS1108" s="222">
        <v>0</v>
      </c>
      <c r="BT1108" s="222">
        <v>0</v>
      </c>
      <c r="BU1108" s="222">
        <v>1</v>
      </c>
      <c r="BV1108" s="222">
        <v>1</v>
      </c>
      <c r="BW1108" s="218">
        <v>0</v>
      </c>
      <c r="BX1108" s="218">
        <v>1</v>
      </c>
      <c r="BY1108" s="218">
        <v>1</v>
      </c>
      <c r="BZ1108" s="218">
        <v>0</v>
      </c>
      <c r="CA1108" s="222">
        <v>0</v>
      </c>
      <c r="CB1108" s="222">
        <f>IFERROR(VLOOKUP($G1108,[12]ITEM!$B$2:$AC$939,26,0),0)</f>
        <v>0</v>
      </c>
      <c r="CC1108" s="222">
        <f>IFERROR(VLOOKUP($G1108,[12]ITEM!$B$2:$AC$939,27,0),0)</f>
        <v>0</v>
      </c>
      <c r="CD1108" s="222">
        <f>IFERROR(VLOOKUP($G1108,[12]ITEM!$B$2:$AC$939,28,0),0)</f>
        <v>0</v>
      </c>
      <c r="CE1108" s="218">
        <v>0</v>
      </c>
      <c r="CF1108" s="218">
        <v>0</v>
      </c>
      <c r="CG1108" s="218">
        <v>0</v>
      </c>
      <c r="CH1108" s="218">
        <v>0</v>
      </c>
      <c r="CI1108" s="375"/>
      <c r="CJ1108" s="222">
        <f t="shared" si="441"/>
        <v>5</v>
      </c>
      <c r="CK1108" s="222">
        <f t="shared" si="441"/>
        <v>7</v>
      </c>
      <c r="CL1108" s="222">
        <f t="shared" si="441"/>
        <v>9</v>
      </c>
      <c r="CM1108" s="222">
        <f t="shared" si="441"/>
        <v>9</v>
      </c>
      <c r="CN1108" s="218">
        <f t="shared" si="441"/>
        <v>13</v>
      </c>
      <c r="CO1108" s="218">
        <f t="shared" si="441"/>
        <v>13.183279331104686</v>
      </c>
      <c r="CP1108" s="218">
        <f t="shared" si="441"/>
        <v>13.14497881909757</v>
      </c>
      <c r="CQ1108" s="218">
        <f t="shared" si="441"/>
        <v>15.342332177893702</v>
      </c>
      <c r="CR1108" s="222">
        <v>2</v>
      </c>
      <c r="CS1108" s="222">
        <v>4</v>
      </c>
      <c r="CT1108" s="222">
        <v>5</v>
      </c>
      <c r="CU1108" s="222">
        <v>5</v>
      </c>
      <c r="CV1108" s="218">
        <f t="shared" si="448"/>
        <v>3</v>
      </c>
      <c r="CW1108" s="218">
        <f>CV1108*(1+('[13]GROWTH (YoY)'!AR1108/100))</f>
        <v>3.1832793311046848</v>
      </c>
      <c r="CX1108" s="218">
        <f>CW1108*(1+('[13]GROWTH (YoY)'!AS1108/100))</f>
        <v>3.1449788190975712</v>
      </c>
      <c r="CY1108" s="218">
        <f>CX1108*(1+('[13]GROWTH (YoY)'!AT1108/100))</f>
        <v>3.3423321778937032</v>
      </c>
      <c r="CZ1108" s="222">
        <v>2</v>
      </c>
      <c r="DA1108" s="222">
        <v>2</v>
      </c>
      <c r="DB1108" s="222">
        <v>3</v>
      </c>
      <c r="DC1108" s="222">
        <v>3</v>
      </c>
      <c r="DD1108" s="218">
        <v>9</v>
      </c>
      <c r="DE1108" s="218">
        <v>9</v>
      </c>
      <c r="DF1108" s="218">
        <v>9</v>
      </c>
      <c r="DG1108" s="218">
        <v>11</v>
      </c>
      <c r="DH1108" s="222">
        <v>1</v>
      </c>
      <c r="DI1108" s="222">
        <v>1</v>
      </c>
      <c r="DJ1108" s="222">
        <v>1</v>
      </c>
      <c r="DK1108" s="222">
        <v>1</v>
      </c>
      <c r="DL1108" s="218">
        <v>1</v>
      </c>
      <c r="DM1108" s="218">
        <v>1</v>
      </c>
      <c r="DN1108" s="218">
        <v>1</v>
      </c>
      <c r="DO1108" s="218">
        <v>1</v>
      </c>
      <c r="DP1108" s="383">
        <f t="shared" si="442"/>
        <v>0</v>
      </c>
      <c r="DQ1108" s="222">
        <f t="shared" si="442"/>
        <v>2</v>
      </c>
      <c r="DR1108" s="222">
        <f t="shared" si="442"/>
        <v>0</v>
      </c>
      <c r="DS1108" s="222">
        <f t="shared" si="446"/>
        <v>0</v>
      </c>
      <c r="DT1108" s="218">
        <f t="shared" si="446"/>
        <v>0</v>
      </c>
      <c r="DU1108" s="218">
        <f t="shared" si="446"/>
        <v>0.81672066889531436</v>
      </c>
      <c r="DV1108" s="218">
        <f t="shared" si="446"/>
        <v>-1.1449788190975703</v>
      </c>
      <c r="DW1108" s="218">
        <f t="shared" si="446"/>
        <v>-0.34233217789370229</v>
      </c>
      <c r="DX1108" s="384">
        <f t="shared" si="445"/>
        <v>0.55000000000000004</v>
      </c>
      <c r="DY1108" s="384">
        <f t="shared" si="445"/>
        <v>0.5</v>
      </c>
      <c r="DZ1108" s="384">
        <f t="shared" si="445"/>
        <v>0.51351351351351349</v>
      </c>
      <c r="EA1108" s="384">
        <f t="shared" si="445"/>
        <v>0.51282051282051277</v>
      </c>
      <c r="EB1108" s="385">
        <f t="shared" si="445"/>
        <v>0.5</v>
      </c>
      <c r="EC1108" s="385">
        <f t="shared" si="445"/>
        <v>0.48888888888888887</v>
      </c>
      <c r="ED1108" s="385">
        <f t="shared" si="445"/>
        <v>0.52083333333333337</v>
      </c>
      <c r="EE1108" s="385">
        <f t="shared" si="445"/>
        <v>0.52</v>
      </c>
      <c r="EG1108" s="222">
        <v>9</v>
      </c>
      <c r="EH1108" s="222">
        <v>4</v>
      </c>
      <c r="EI1108" s="222">
        <v>5</v>
      </c>
      <c r="EJ1108" s="222">
        <v>1</v>
      </c>
      <c r="EK1108" s="222">
        <v>3</v>
      </c>
      <c r="EL1108" s="222">
        <v>103</v>
      </c>
      <c r="EM1108" s="222">
        <v>68</v>
      </c>
      <c r="EN1108" s="386">
        <f t="shared" si="452"/>
        <v>0.44444444444444442</v>
      </c>
      <c r="EO1108" s="222">
        <f t="shared" si="453"/>
        <v>20</v>
      </c>
      <c r="EP1108" s="386">
        <f t="shared" si="454"/>
        <v>0.33333333333333331</v>
      </c>
      <c r="EQ1108" s="222">
        <f t="shared" si="455"/>
        <v>29126.213592233009</v>
      </c>
      <c r="ER1108" s="222">
        <f t="shared" si="456"/>
        <v>1225.4901960784314</v>
      </c>
      <c r="ES1108" s="292"/>
      <c r="ET1108" s="218">
        <v>34</v>
      </c>
      <c r="EU1108" s="218">
        <v>17</v>
      </c>
      <c r="EV1108" s="218">
        <v>17</v>
      </c>
      <c r="EW1108" s="218">
        <v>8</v>
      </c>
      <c r="EX1108" s="218">
        <v>7</v>
      </c>
      <c r="EY1108" s="218">
        <v>373</v>
      </c>
      <c r="EZ1108" s="218">
        <v>273</v>
      </c>
      <c r="FA1108" s="387">
        <f t="shared" si="458"/>
        <v>0.5</v>
      </c>
      <c r="FB1108" s="221">
        <f t="shared" si="459"/>
        <v>47.058823529411761</v>
      </c>
      <c r="FC1108" s="387">
        <f t="shared" si="460"/>
        <v>0.20588235294117646</v>
      </c>
      <c r="FD1108" s="218">
        <f t="shared" si="461"/>
        <v>18766.756032171583</v>
      </c>
      <c r="FE1108" s="218">
        <f t="shared" si="462"/>
        <v>2442.002442002442</v>
      </c>
      <c r="FF1108" s="218">
        <v>19</v>
      </c>
      <c r="FG1108" s="221">
        <f t="shared" si="449"/>
        <v>47.368421052631575</v>
      </c>
      <c r="FH1108" s="218">
        <v>9</v>
      </c>
      <c r="FI1108" s="218">
        <v>19</v>
      </c>
      <c r="FJ1108" s="218">
        <v>0</v>
      </c>
      <c r="FK1108" s="218">
        <f t="shared" si="450"/>
        <v>10</v>
      </c>
      <c r="FL1108" s="218">
        <v>1</v>
      </c>
      <c r="FM1108" s="218">
        <f t="shared" si="451"/>
        <v>9</v>
      </c>
      <c r="FZ1108" s="229"/>
      <c r="GA1108" s="229"/>
      <c r="GB1108" s="229"/>
      <c r="GC1108" s="229"/>
      <c r="GD1108" s="229"/>
    </row>
    <row r="1109" spans="1:186" s="368" customFormat="1">
      <c r="A1109" s="287" t="s">
        <v>2627</v>
      </c>
      <c r="B1109" s="369" t="s">
        <v>2628</v>
      </c>
      <c r="C1109" s="287" t="s">
        <v>2629</v>
      </c>
      <c r="D1109" s="285" t="s">
        <v>3125</v>
      </c>
      <c r="E1109" s="369" t="s">
        <v>2630</v>
      </c>
      <c r="F1109" s="287">
        <v>1106</v>
      </c>
      <c r="G1109" s="392" t="s">
        <v>2663</v>
      </c>
      <c r="H1109" s="392" t="s">
        <v>2664</v>
      </c>
      <c r="I1109" s="370" t="s">
        <v>2546</v>
      </c>
      <c r="J1109" s="410" t="s">
        <v>2547</v>
      </c>
      <c r="K1109" s="370" t="s">
        <v>1226</v>
      </c>
      <c r="L1109" s="410" t="s">
        <v>2440</v>
      </c>
      <c r="M1109" s="410" t="s">
        <v>3124</v>
      </c>
      <c r="N1109" s="372">
        <v>1</v>
      </c>
      <c r="O1109" s="373">
        <v>8</v>
      </c>
      <c r="P1109" s="373">
        <v>14</v>
      </c>
      <c r="Q1109" s="373">
        <v>15</v>
      </c>
      <c r="R1109" s="373">
        <v>16</v>
      </c>
      <c r="S1109" s="374">
        <v>18</v>
      </c>
      <c r="T1109" s="374">
        <v>19</v>
      </c>
      <c r="U1109" s="374">
        <v>20</v>
      </c>
      <c r="V1109" s="374">
        <v>21</v>
      </c>
      <c r="W1109" s="373">
        <v>3</v>
      </c>
      <c r="X1109" s="373">
        <v>7</v>
      </c>
      <c r="Y1109" s="373">
        <v>7</v>
      </c>
      <c r="Z1109" s="373">
        <v>8</v>
      </c>
      <c r="AA1109" s="374">
        <v>8</v>
      </c>
      <c r="AB1109" s="374">
        <v>8</v>
      </c>
      <c r="AC1109" s="374">
        <v>9</v>
      </c>
      <c r="AD1109" s="374">
        <v>10</v>
      </c>
      <c r="AE1109" s="373">
        <v>0</v>
      </c>
      <c r="AF1109" s="373">
        <v>0</v>
      </c>
      <c r="AG1109" s="373">
        <v>0</v>
      </c>
      <c r="AH1109" s="373">
        <v>0</v>
      </c>
      <c r="AI1109" s="374">
        <v>0</v>
      </c>
      <c r="AJ1109" s="374">
        <v>0</v>
      </c>
      <c r="AK1109" s="374">
        <v>0</v>
      </c>
      <c r="AL1109" s="374">
        <v>0</v>
      </c>
      <c r="AM1109" s="222">
        <v>4</v>
      </c>
      <c r="AN1109" s="222">
        <v>8</v>
      </c>
      <c r="AO1109" s="222">
        <v>8</v>
      </c>
      <c r="AP1109" s="222">
        <v>9</v>
      </c>
      <c r="AQ1109" s="218">
        <v>10</v>
      </c>
      <c r="AR1109" s="218">
        <v>11</v>
      </c>
      <c r="AS1109" s="218">
        <v>10</v>
      </c>
      <c r="AT1109" s="218">
        <v>11</v>
      </c>
      <c r="AU1109" s="222">
        <v>2</v>
      </c>
      <c r="AV1109" s="222">
        <v>2</v>
      </c>
      <c r="AW1109" s="222">
        <v>3</v>
      </c>
      <c r="AX1109" s="222">
        <v>3</v>
      </c>
      <c r="AY1109" s="218">
        <v>4</v>
      </c>
      <c r="AZ1109" s="218">
        <v>4</v>
      </c>
      <c r="BA1109" s="218">
        <v>4</v>
      </c>
      <c r="BB1109" s="218">
        <v>4</v>
      </c>
      <c r="BC1109" s="222">
        <f t="shared" si="457"/>
        <v>2</v>
      </c>
      <c r="BD1109" s="222">
        <f t="shared" si="457"/>
        <v>6</v>
      </c>
      <c r="BE1109" s="222">
        <f t="shared" si="457"/>
        <v>5</v>
      </c>
      <c r="BF1109" s="222">
        <f t="shared" si="457"/>
        <v>6</v>
      </c>
      <c r="BG1109" s="218">
        <f t="shared" si="457"/>
        <v>6</v>
      </c>
      <c r="BH1109" s="218">
        <f t="shared" si="447"/>
        <v>7</v>
      </c>
      <c r="BI1109" s="218">
        <f t="shared" si="447"/>
        <v>6</v>
      </c>
      <c r="BJ1109" s="218">
        <f t="shared" si="447"/>
        <v>7</v>
      </c>
      <c r="BK1109" s="222">
        <f t="shared" si="444"/>
        <v>0</v>
      </c>
      <c r="BL1109" s="222">
        <f t="shared" si="444"/>
        <v>0</v>
      </c>
      <c r="BM1109" s="222">
        <f t="shared" si="444"/>
        <v>0</v>
      </c>
      <c r="BN1109" s="222">
        <f t="shared" si="444"/>
        <v>0</v>
      </c>
      <c r="BO1109" s="218">
        <f t="shared" si="444"/>
        <v>0</v>
      </c>
      <c r="BP1109" s="218">
        <f t="shared" si="444"/>
        <v>0</v>
      </c>
      <c r="BQ1109" s="218">
        <f t="shared" si="444"/>
        <v>0</v>
      </c>
      <c r="BR1109" s="218">
        <f t="shared" si="443"/>
        <v>0</v>
      </c>
      <c r="BS1109" s="222">
        <v>0</v>
      </c>
      <c r="BT1109" s="222">
        <v>0</v>
      </c>
      <c r="BU1109" s="222">
        <v>0</v>
      </c>
      <c r="BV1109" s="222">
        <v>0</v>
      </c>
      <c r="BW1109" s="218">
        <v>0</v>
      </c>
      <c r="BX1109" s="218">
        <v>0</v>
      </c>
      <c r="BY1109" s="218">
        <v>0</v>
      </c>
      <c r="BZ1109" s="218">
        <v>0</v>
      </c>
      <c r="CA1109" s="222">
        <v>0</v>
      </c>
      <c r="CB1109" s="222">
        <f>IFERROR(VLOOKUP($G1109,[12]ITEM!$B$2:$AC$939,26,0),0)</f>
        <v>0</v>
      </c>
      <c r="CC1109" s="222">
        <f>IFERROR(VLOOKUP($G1109,[12]ITEM!$B$2:$AC$939,27,0),0)</f>
        <v>0</v>
      </c>
      <c r="CD1109" s="222">
        <f>IFERROR(VLOOKUP($G1109,[12]ITEM!$B$2:$AC$939,28,0),0)</f>
        <v>0</v>
      </c>
      <c r="CE1109" s="218">
        <v>0</v>
      </c>
      <c r="CF1109" s="218">
        <v>0</v>
      </c>
      <c r="CG1109" s="218">
        <v>0</v>
      </c>
      <c r="CH1109" s="218">
        <v>0</v>
      </c>
      <c r="CI1109" s="375"/>
      <c r="CJ1109" s="222">
        <f t="shared" si="441"/>
        <v>2</v>
      </c>
      <c r="CK1109" s="222">
        <f t="shared" si="441"/>
        <v>4</v>
      </c>
      <c r="CL1109" s="222">
        <f t="shared" si="441"/>
        <v>5</v>
      </c>
      <c r="CM1109" s="222">
        <f t="shared" si="441"/>
        <v>5</v>
      </c>
      <c r="CN1109" s="218">
        <f t="shared" si="441"/>
        <v>6</v>
      </c>
      <c r="CO1109" s="218">
        <f t="shared" si="441"/>
        <v>5.8210154739237963</v>
      </c>
      <c r="CP1109" s="218">
        <f t="shared" si="441"/>
        <v>5.9239332681505363</v>
      </c>
      <c r="CQ1109" s="218">
        <f t="shared" si="441"/>
        <v>8.737446570981799</v>
      </c>
      <c r="CR1109" s="222">
        <v>0</v>
      </c>
      <c r="CS1109" s="222">
        <v>0</v>
      </c>
      <c r="CT1109" s="222">
        <v>0</v>
      </c>
      <c r="CU1109" s="222">
        <v>0</v>
      </c>
      <c r="CV1109" s="218">
        <f t="shared" si="448"/>
        <v>-3</v>
      </c>
      <c r="CW1109" s="218">
        <f>CV1109*(1+('[13]GROWTH (YoY)'!AR1109/100))</f>
        <v>-3.1789845260762037</v>
      </c>
      <c r="CX1109" s="218">
        <f>CW1109*(1+('[13]GROWTH (YoY)'!AS1109/100))</f>
        <v>-3.0760667318494632</v>
      </c>
      <c r="CY1109" s="218">
        <f>CX1109*(1+('[13]GROWTH (YoY)'!AT1109/100))</f>
        <v>-3.2625534290182006</v>
      </c>
      <c r="CZ1109" s="222">
        <v>1</v>
      </c>
      <c r="DA1109" s="222">
        <v>2</v>
      </c>
      <c r="DB1109" s="222">
        <v>2</v>
      </c>
      <c r="DC1109" s="222">
        <v>2</v>
      </c>
      <c r="DD1109" s="218">
        <v>6</v>
      </c>
      <c r="DE1109" s="218">
        <v>6</v>
      </c>
      <c r="DF1109" s="218">
        <v>6</v>
      </c>
      <c r="DG1109" s="218">
        <v>8</v>
      </c>
      <c r="DH1109" s="222">
        <v>1</v>
      </c>
      <c r="DI1109" s="222">
        <v>2</v>
      </c>
      <c r="DJ1109" s="222">
        <v>3</v>
      </c>
      <c r="DK1109" s="222">
        <v>3</v>
      </c>
      <c r="DL1109" s="218">
        <v>3</v>
      </c>
      <c r="DM1109" s="218">
        <v>3</v>
      </c>
      <c r="DN1109" s="218">
        <v>3</v>
      </c>
      <c r="DO1109" s="218">
        <v>4</v>
      </c>
      <c r="DP1109" s="383">
        <f t="shared" si="442"/>
        <v>0</v>
      </c>
      <c r="DQ1109" s="222">
        <f t="shared" si="442"/>
        <v>2</v>
      </c>
      <c r="DR1109" s="222">
        <f t="shared" si="442"/>
        <v>0</v>
      </c>
      <c r="DS1109" s="222">
        <f t="shared" si="446"/>
        <v>1</v>
      </c>
      <c r="DT1109" s="218">
        <f t="shared" si="446"/>
        <v>0</v>
      </c>
      <c r="DU1109" s="218">
        <f t="shared" si="446"/>
        <v>1.1789845260762037</v>
      </c>
      <c r="DV1109" s="218">
        <f t="shared" si="446"/>
        <v>7.6066731849463665E-2</v>
      </c>
      <c r="DW1109" s="218">
        <f t="shared" si="446"/>
        <v>-1.737446570981799</v>
      </c>
      <c r="DX1109" s="384">
        <f t="shared" si="445"/>
        <v>0.375</v>
      </c>
      <c r="DY1109" s="384">
        <f t="shared" si="445"/>
        <v>0.5</v>
      </c>
      <c r="DZ1109" s="384">
        <f t="shared" si="445"/>
        <v>0.46666666666666667</v>
      </c>
      <c r="EA1109" s="384">
        <f t="shared" si="445"/>
        <v>0.5</v>
      </c>
      <c r="EB1109" s="385">
        <f t="shared" si="445"/>
        <v>0.44444444444444442</v>
      </c>
      <c r="EC1109" s="385">
        <f t="shared" si="445"/>
        <v>0.42105263157894735</v>
      </c>
      <c r="ED1109" s="385">
        <f t="shared" si="445"/>
        <v>0.45</v>
      </c>
      <c r="EE1109" s="385">
        <f t="shared" si="445"/>
        <v>0.47619047619047616</v>
      </c>
      <c r="EG1109" s="222">
        <v>21</v>
      </c>
      <c r="EH1109" s="222">
        <v>11</v>
      </c>
      <c r="EI1109" s="222">
        <v>9</v>
      </c>
      <c r="EJ1109" s="222">
        <v>3</v>
      </c>
      <c r="EK1109" s="222">
        <v>2</v>
      </c>
      <c r="EL1109" s="222">
        <v>466</v>
      </c>
      <c r="EM1109" s="222">
        <v>202</v>
      </c>
      <c r="EN1109" s="386">
        <f t="shared" si="452"/>
        <v>0.52380952380952384</v>
      </c>
      <c r="EO1109" s="222">
        <f t="shared" si="453"/>
        <v>33.333333333333329</v>
      </c>
      <c r="EP1109" s="386">
        <f t="shared" si="454"/>
        <v>9.5238095238095233E-2</v>
      </c>
      <c r="EQ1109" s="222">
        <f t="shared" si="455"/>
        <v>4291.8454935622321</v>
      </c>
      <c r="ER1109" s="222">
        <f t="shared" si="456"/>
        <v>1237.6237623762377</v>
      </c>
      <c r="ES1109" s="292"/>
      <c r="ET1109" s="218">
        <v>14</v>
      </c>
      <c r="EU1109" s="218">
        <v>7</v>
      </c>
      <c r="EV1109" s="218">
        <v>8</v>
      </c>
      <c r="EW1109" s="218">
        <v>4</v>
      </c>
      <c r="EX1109" s="218">
        <v>2</v>
      </c>
      <c r="EY1109" s="218">
        <v>264</v>
      </c>
      <c r="EZ1109" s="218">
        <v>143</v>
      </c>
      <c r="FA1109" s="387">
        <f t="shared" si="458"/>
        <v>0.5</v>
      </c>
      <c r="FB1109" s="221">
        <f t="shared" si="459"/>
        <v>50</v>
      </c>
      <c r="FC1109" s="387">
        <f t="shared" si="460"/>
        <v>0.14285714285714285</v>
      </c>
      <c r="FD1109" s="218">
        <f t="shared" si="461"/>
        <v>7575.757575757576</v>
      </c>
      <c r="FE1109" s="218">
        <f t="shared" si="462"/>
        <v>2331.0023310023312</v>
      </c>
      <c r="FF1109" s="218">
        <v>12</v>
      </c>
      <c r="FG1109" s="221">
        <f t="shared" si="449"/>
        <v>33.333333333333329</v>
      </c>
      <c r="FH1109" s="218">
        <v>4</v>
      </c>
      <c r="FI1109" s="218">
        <v>12</v>
      </c>
      <c r="FJ1109" s="218">
        <v>0</v>
      </c>
      <c r="FK1109" s="218">
        <f t="shared" si="450"/>
        <v>8</v>
      </c>
      <c r="FL1109" s="218">
        <v>1</v>
      </c>
      <c r="FM1109" s="218">
        <f t="shared" si="451"/>
        <v>7</v>
      </c>
      <c r="FZ1109" s="229"/>
      <c r="GA1109" s="229"/>
      <c r="GB1109" s="229"/>
      <c r="GC1109" s="229"/>
      <c r="GD1109" s="229"/>
    </row>
    <row r="1110" spans="1:186" s="368" customFormat="1">
      <c r="A1110" s="287" t="s">
        <v>2627</v>
      </c>
      <c r="B1110" s="369" t="s">
        <v>2628</v>
      </c>
      <c r="C1110" s="287" t="s">
        <v>2629</v>
      </c>
      <c r="D1110" s="285" t="s">
        <v>3125</v>
      </c>
      <c r="E1110" s="369" t="s">
        <v>2630</v>
      </c>
      <c r="F1110" s="287">
        <v>1107</v>
      </c>
      <c r="G1110" s="392" t="s">
        <v>2665</v>
      </c>
      <c r="H1110" s="392" t="s">
        <v>2666</v>
      </c>
      <c r="I1110" s="370" t="s">
        <v>2546</v>
      </c>
      <c r="J1110" s="410" t="s">
        <v>2547</v>
      </c>
      <c r="K1110" s="370" t="s">
        <v>1226</v>
      </c>
      <c r="L1110" s="410" t="s">
        <v>2440</v>
      </c>
      <c r="M1110" s="410" t="s">
        <v>3124</v>
      </c>
      <c r="N1110" s="372">
        <v>1</v>
      </c>
      <c r="O1110" s="373">
        <v>9</v>
      </c>
      <c r="P1110" s="373">
        <v>60</v>
      </c>
      <c r="Q1110" s="373">
        <v>64</v>
      </c>
      <c r="R1110" s="373">
        <v>68</v>
      </c>
      <c r="S1110" s="374">
        <v>74</v>
      </c>
      <c r="T1110" s="374">
        <v>78</v>
      </c>
      <c r="U1110" s="374">
        <v>83</v>
      </c>
      <c r="V1110" s="374">
        <v>87</v>
      </c>
      <c r="W1110" s="373">
        <v>5</v>
      </c>
      <c r="X1110" s="373">
        <v>31</v>
      </c>
      <c r="Y1110" s="373">
        <v>33</v>
      </c>
      <c r="Z1110" s="373">
        <v>36</v>
      </c>
      <c r="AA1110" s="374">
        <v>40</v>
      </c>
      <c r="AB1110" s="374">
        <v>42</v>
      </c>
      <c r="AC1110" s="374">
        <v>45</v>
      </c>
      <c r="AD1110" s="374">
        <v>47</v>
      </c>
      <c r="AE1110" s="373">
        <v>0</v>
      </c>
      <c r="AF1110" s="373">
        <v>0</v>
      </c>
      <c r="AG1110" s="373">
        <v>0</v>
      </c>
      <c r="AH1110" s="373">
        <v>0</v>
      </c>
      <c r="AI1110" s="374">
        <v>2</v>
      </c>
      <c r="AJ1110" s="374">
        <v>1</v>
      </c>
      <c r="AK1110" s="374">
        <v>2</v>
      </c>
      <c r="AL1110" s="374">
        <v>1</v>
      </c>
      <c r="AM1110" s="222">
        <v>4</v>
      </c>
      <c r="AN1110" s="222">
        <v>29</v>
      </c>
      <c r="AO1110" s="222">
        <v>31</v>
      </c>
      <c r="AP1110" s="222">
        <v>32</v>
      </c>
      <c r="AQ1110" s="218">
        <v>33</v>
      </c>
      <c r="AR1110" s="218">
        <v>36</v>
      </c>
      <c r="AS1110" s="218">
        <v>37</v>
      </c>
      <c r="AT1110" s="218">
        <v>40</v>
      </c>
      <c r="AU1110" s="222">
        <v>2</v>
      </c>
      <c r="AV1110" s="222">
        <v>14</v>
      </c>
      <c r="AW1110" s="222">
        <v>15</v>
      </c>
      <c r="AX1110" s="222">
        <v>16</v>
      </c>
      <c r="AY1110" s="218">
        <v>24</v>
      </c>
      <c r="AZ1110" s="218">
        <v>25</v>
      </c>
      <c r="BA1110" s="218">
        <v>26</v>
      </c>
      <c r="BB1110" s="218">
        <v>28</v>
      </c>
      <c r="BC1110" s="222">
        <f t="shared" si="457"/>
        <v>2</v>
      </c>
      <c r="BD1110" s="222">
        <f t="shared" si="457"/>
        <v>14</v>
      </c>
      <c r="BE1110" s="222">
        <f t="shared" si="457"/>
        <v>14</v>
      </c>
      <c r="BF1110" s="222">
        <f t="shared" si="457"/>
        <v>14</v>
      </c>
      <c r="BG1110" s="218">
        <f t="shared" si="457"/>
        <v>8</v>
      </c>
      <c r="BH1110" s="218">
        <f t="shared" si="447"/>
        <v>9</v>
      </c>
      <c r="BI1110" s="218">
        <f t="shared" si="447"/>
        <v>8</v>
      </c>
      <c r="BJ1110" s="218">
        <f t="shared" si="447"/>
        <v>10</v>
      </c>
      <c r="BK1110" s="222">
        <f t="shared" si="444"/>
        <v>0</v>
      </c>
      <c r="BL1110" s="222">
        <f t="shared" si="444"/>
        <v>1</v>
      </c>
      <c r="BM1110" s="222">
        <f t="shared" si="444"/>
        <v>2</v>
      </c>
      <c r="BN1110" s="222">
        <f t="shared" si="444"/>
        <v>2</v>
      </c>
      <c r="BO1110" s="218">
        <f t="shared" si="444"/>
        <v>1</v>
      </c>
      <c r="BP1110" s="218">
        <f t="shared" si="444"/>
        <v>2</v>
      </c>
      <c r="BQ1110" s="218">
        <f t="shared" si="444"/>
        <v>3</v>
      </c>
      <c r="BR1110" s="218">
        <f t="shared" si="443"/>
        <v>2</v>
      </c>
      <c r="BS1110" s="222">
        <v>0</v>
      </c>
      <c r="BT1110" s="222">
        <v>1</v>
      </c>
      <c r="BU1110" s="222">
        <v>2</v>
      </c>
      <c r="BV1110" s="222">
        <v>2</v>
      </c>
      <c r="BW1110" s="218">
        <v>1</v>
      </c>
      <c r="BX1110" s="218">
        <v>2</v>
      </c>
      <c r="BY1110" s="218">
        <v>3</v>
      </c>
      <c r="BZ1110" s="218">
        <v>2</v>
      </c>
      <c r="CA1110" s="222">
        <v>0</v>
      </c>
      <c r="CB1110" s="222">
        <f>IFERROR(VLOOKUP($G1110,[12]ITEM!$B$2:$AC$939,26,0),0)</f>
        <v>0</v>
      </c>
      <c r="CC1110" s="222">
        <f>IFERROR(VLOOKUP($G1110,[12]ITEM!$B$2:$AC$939,27,0),0)</f>
        <v>0</v>
      </c>
      <c r="CD1110" s="222">
        <f>IFERROR(VLOOKUP($G1110,[12]ITEM!$B$2:$AC$939,28,0),0)</f>
        <v>0</v>
      </c>
      <c r="CE1110" s="218">
        <v>0</v>
      </c>
      <c r="CF1110" s="218">
        <v>0</v>
      </c>
      <c r="CG1110" s="218">
        <v>0</v>
      </c>
      <c r="CH1110" s="218">
        <v>0</v>
      </c>
      <c r="CI1110" s="375"/>
      <c r="CJ1110" s="222">
        <f t="shared" si="441"/>
        <v>2</v>
      </c>
      <c r="CK1110" s="222">
        <f t="shared" si="441"/>
        <v>3</v>
      </c>
      <c r="CL1110" s="222">
        <f t="shared" si="441"/>
        <v>3</v>
      </c>
      <c r="CM1110" s="222">
        <f t="shared" si="441"/>
        <v>3</v>
      </c>
      <c r="CN1110" s="218">
        <f t="shared" si="441"/>
        <v>8</v>
      </c>
      <c r="CO1110" s="218">
        <f t="shared" si="441"/>
        <v>7.6265015937093263</v>
      </c>
      <c r="CP1110" s="218">
        <f t="shared" si="441"/>
        <v>7.3040055541618951</v>
      </c>
      <c r="CQ1110" s="218">
        <f t="shared" si="441"/>
        <v>10.885884408595842</v>
      </c>
      <c r="CR1110" s="222">
        <v>0</v>
      </c>
      <c r="CS1110" s="222">
        <v>1</v>
      </c>
      <c r="CT1110" s="222">
        <v>1</v>
      </c>
      <c r="CU1110" s="222">
        <v>1</v>
      </c>
      <c r="CV1110" s="218">
        <f t="shared" si="448"/>
        <v>-6</v>
      </c>
      <c r="CW1110" s="218">
        <f>CV1110*(1+('[13]GROWTH (YoY)'!AR1110/100))</f>
        <v>-6.3734984062906737</v>
      </c>
      <c r="CX1110" s="218">
        <f>CW1110*(1+('[13]GROWTH (YoY)'!AS1110/100))</f>
        <v>-6.6959944458381049</v>
      </c>
      <c r="CY1110" s="218">
        <f>CX1110*(1+('[13]GROWTH (YoY)'!AT1110/100))</f>
        <v>-7.1141155914041585</v>
      </c>
      <c r="CZ1110" s="222">
        <v>2</v>
      </c>
      <c r="DA1110" s="222">
        <v>2</v>
      </c>
      <c r="DB1110" s="222">
        <v>2</v>
      </c>
      <c r="DC1110" s="222">
        <v>2</v>
      </c>
      <c r="DD1110" s="218">
        <v>14</v>
      </c>
      <c r="DE1110" s="218">
        <v>14</v>
      </c>
      <c r="DF1110" s="218">
        <v>14</v>
      </c>
      <c r="DG1110" s="218">
        <v>17</v>
      </c>
      <c r="DH1110" s="222">
        <v>0</v>
      </c>
      <c r="DI1110" s="222">
        <v>0</v>
      </c>
      <c r="DJ1110" s="222">
        <v>0</v>
      </c>
      <c r="DK1110" s="222">
        <v>0</v>
      </c>
      <c r="DL1110" s="218">
        <v>0</v>
      </c>
      <c r="DM1110" s="218">
        <v>0</v>
      </c>
      <c r="DN1110" s="218">
        <v>0</v>
      </c>
      <c r="DO1110" s="218">
        <v>1</v>
      </c>
      <c r="DP1110" s="383">
        <f t="shared" si="442"/>
        <v>0</v>
      </c>
      <c r="DQ1110" s="222">
        <f t="shared" si="442"/>
        <v>11</v>
      </c>
      <c r="DR1110" s="222">
        <f t="shared" si="442"/>
        <v>11</v>
      </c>
      <c r="DS1110" s="222">
        <f t="shared" si="446"/>
        <v>11</v>
      </c>
      <c r="DT1110" s="218">
        <f t="shared" si="446"/>
        <v>0</v>
      </c>
      <c r="DU1110" s="218">
        <f t="shared" si="446"/>
        <v>1.3734984062906737</v>
      </c>
      <c r="DV1110" s="218">
        <f t="shared" si="446"/>
        <v>0.69599444583810488</v>
      </c>
      <c r="DW1110" s="218">
        <f t="shared" si="446"/>
        <v>-0.88588440859584239</v>
      </c>
      <c r="DX1110" s="384">
        <f t="shared" si="445"/>
        <v>0.55555555555555558</v>
      </c>
      <c r="DY1110" s="384">
        <f t="shared" si="445"/>
        <v>0.51666666666666672</v>
      </c>
      <c r="DZ1110" s="384">
        <f t="shared" si="445"/>
        <v>0.515625</v>
      </c>
      <c r="EA1110" s="384">
        <f t="shared" si="445"/>
        <v>0.52941176470588236</v>
      </c>
      <c r="EB1110" s="385">
        <f t="shared" si="445"/>
        <v>0.54054054054054057</v>
      </c>
      <c r="EC1110" s="385">
        <f t="shared" si="445"/>
        <v>0.53846153846153844</v>
      </c>
      <c r="ED1110" s="385">
        <f t="shared" si="445"/>
        <v>0.54216867469879515</v>
      </c>
      <c r="EE1110" s="385">
        <f t="shared" si="445"/>
        <v>0.54022988505747127</v>
      </c>
      <c r="EG1110" s="222">
        <v>2</v>
      </c>
      <c r="EH1110" s="222">
        <v>1</v>
      </c>
      <c r="EI1110" s="222">
        <v>1</v>
      </c>
      <c r="EJ1110" s="222">
        <v>0</v>
      </c>
      <c r="EK1110" s="222">
        <v>2</v>
      </c>
      <c r="EL1110" s="222">
        <v>18</v>
      </c>
      <c r="EM1110" s="222">
        <v>15</v>
      </c>
      <c r="EN1110" s="386">
        <f t="shared" si="452"/>
        <v>0.5</v>
      </c>
      <c r="EO1110" s="222">
        <f t="shared" si="453"/>
        <v>0</v>
      </c>
      <c r="EP1110" s="386">
        <f t="shared" si="454"/>
        <v>1</v>
      </c>
      <c r="EQ1110" s="222">
        <f t="shared" si="455"/>
        <v>111111.11111111111</v>
      </c>
      <c r="ER1110" s="222">
        <f t="shared" si="456"/>
        <v>0</v>
      </c>
      <c r="ES1110" s="292"/>
      <c r="ET1110" s="218">
        <v>96</v>
      </c>
      <c r="EU1110" s="218">
        <v>47</v>
      </c>
      <c r="EV1110" s="218">
        <v>49</v>
      </c>
      <c r="EW1110" s="218">
        <v>24</v>
      </c>
      <c r="EX1110" s="218">
        <v>21</v>
      </c>
      <c r="EY1110" s="218">
        <v>1366</v>
      </c>
      <c r="EZ1110" s="218">
        <v>1089</v>
      </c>
      <c r="FA1110" s="387">
        <f t="shared" si="458"/>
        <v>0.48958333333333331</v>
      </c>
      <c r="FB1110" s="221">
        <f t="shared" si="459"/>
        <v>48.979591836734691</v>
      </c>
      <c r="FC1110" s="387">
        <f t="shared" si="460"/>
        <v>0.21875</v>
      </c>
      <c r="FD1110" s="218">
        <f t="shared" si="461"/>
        <v>15373.352855051244</v>
      </c>
      <c r="FE1110" s="218">
        <f t="shared" si="462"/>
        <v>1836.5472910927456</v>
      </c>
      <c r="FF1110" s="218">
        <v>49</v>
      </c>
      <c r="FG1110" s="221">
        <f t="shared" si="449"/>
        <v>48.979591836734691</v>
      </c>
      <c r="FH1110" s="218">
        <v>24</v>
      </c>
      <c r="FI1110" s="218">
        <v>49</v>
      </c>
      <c r="FJ1110" s="218">
        <v>0</v>
      </c>
      <c r="FK1110" s="218">
        <f t="shared" si="450"/>
        <v>25</v>
      </c>
      <c r="FL1110" s="218">
        <v>4</v>
      </c>
      <c r="FM1110" s="218">
        <f t="shared" si="451"/>
        <v>21</v>
      </c>
      <c r="FZ1110" s="229"/>
      <c r="GA1110" s="229"/>
      <c r="GB1110" s="229"/>
      <c r="GC1110" s="229"/>
      <c r="GD1110" s="229"/>
    </row>
    <row r="1111" spans="1:186" s="368" customFormat="1">
      <c r="A1111" s="287" t="s">
        <v>2627</v>
      </c>
      <c r="B1111" s="369" t="s">
        <v>2628</v>
      </c>
      <c r="C1111" s="287" t="s">
        <v>2629</v>
      </c>
      <c r="D1111" s="285" t="s">
        <v>3125</v>
      </c>
      <c r="E1111" s="369" t="s">
        <v>2630</v>
      </c>
      <c r="F1111" s="287">
        <v>1108</v>
      </c>
      <c r="G1111" s="392" t="s">
        <v>2667</v>
      </c>
      <c r="H1111" s="392" t="s">
        <v>2668</v>
      </c>
      <c r="I1111" s="370" t="s">
        <v>2546</v>
      </c>
      <c r="J1111" s="410" t="s">
        <v>2547</v>
      </c>
      <c r="K1111" s="370" t="s">
        <v>1226</v>
      </c>
      <c r="L1111" s="410" t="s">
        <v>2440</v>
      </c>
      <c r="M1111" s="410" t="s">
        <v>3124</v>
      </c>
      <c r="N1111" s="372">
        <v>1</v>
      </c>
      <c r="O1111" s="373">
        <v>19</v>
      </c>
      <c r="P1111" s="373">
        <v>17</v>
      </c>
      <c r="Q1111" s="373">
        <v>18</v>
      </c>
      <c r="R1111" s="373">
        <v>19</v>
      </c>
      <c r="S1111" s="374">
        <v>21</v>
      </c>
      <c r="T1111" s="374">
        <v>22</v>
      </c>
      <c r="U1111" s="374">
        <v>24</v>
      </c>
      <c r="V1111" s="374">
        <v>25</v>
      </c>
      <c r="W1111" s="373">
        <v>11</v>
      </c>
      <c r="X1111" s="373">
        <v>8</v>
      </c>
      <c r="Y1111" s="373">
        <v>8</v>
      </c>
      <c r="Z1111" s="373">
        <v>9</v>
      </c>
      <c r="AA1111" s="374">
        <v>12</v>
      </c>
      <c r="AB1111" s="374">
        <v>12</v>
      </c>
      <c r="AC1111" s="374">
        <v>12</v>
      </c>
      <c r="AD1111" s="374">
        <v>12</v>
      </c>
      <c r="AE1111" s="373">
        <v>0</v>
      </c>
      <c r="AF1111" s="373">
        <v>1</v>
      </c>
      <c r="AG1111" s="373">
        <v>1</v>
      </c>
      <c r="AH1111" s="373">
        <v>1</v>
      </c>
      <c r="AI1111" s="374">
        <v>0</v>
      </c>
      <c r="AJ1111" s="374">
        <v>0</v>
      </c>
      <c r="AK1111" s="374">
        <v>0</v>
      </c>
      <c r="AL1111" s="374">
        <v>0</v>
      </c>
      <c r="AM1111" s="222">
        <v>8</v>
      </c>
      <c r="AN1111" s="222">
        <v>9</v>
      </c>
      <c r="AO1111" s="222">
        <v>10</v>
      </c>
      <c r="AP1111" s="222">
        <v>10</v>
      </c>
      <c r="AQ1111" s="218">
        <v>9</v>
      </c>
      <c r="AR1111" s="218">
        <v>10</v>
      </c>
      <c r="AS1111" s="218">
        <v>12</v>
      </c>
      <c r="AT1111" s="218">
        <v>13</v>
      </c>
      <c r="AU1111" s="222">
        <v>2</v>
      </c>
      <c r="AV1111" s="222">
        <v>3</v>
      </c>
      <c r="AW1111" s="222">
        <v>3</v>
      </c>
      <c r="AX1111" s="222">
        <v>3</v>
      </c>
      <c r="AY1111" s="218">
        <v>3</v>
      </c>
      <c r="AZ1111" s="218">
        <v>3</v>
      </c>
      <c r="BA1111" s="218">
        <v>3</v>
      </c>
      <c r="BB1111" s="218">
        <v>3</v>
      </c>
      <c r="BC1111" s="222">
        <f t="shared" si="457"/>
        <v>6</v>
      </c>
      <c r="BD1111" s="222">
        <f t="shared" si="457"/>
        <v>6</v>
      </c>
      <c r="BE1111" s="222">
        <f t="shared" si="457"/>
        <v>7</v>
      </c>
      <c r="BF1111" s="222">
        <f t="shared" si="457"/>
        <v>7</v>
      </c>
      <c r="BG1111" s="218">
        <f t="shared" si="457"/>
        <v>6</v>
      </c>
      <c r="BH1111" s="218">
        <f t="shared" si="447"/>
        <v>7</v>
      </c>
      <c r="BI1111" s="218">
        <f t="shared" si="447"/>
        <v>9</v>
      </c>
      <c r="BJ1111" s="218">
        <f t="shared" si="447"/>
        <v>10</v>
      </c>
      <c r="BK1111" s="222">
        <f t="shared" si="444"/>
        <v>0</v>
      </c>
      <c r="BL1111" s="222">
        <f t="shared" si="444"/>
        <v>0</v>
      </c>
      <c r="BM1111" s="222">
        <f t="shared" si="444"/>
        <v>0</v>
      </c>
      <c r="BN1111" s="222">
        <f t="shared" si="444"/>
        <v>0</v>
      </c>
      <c r="BO1111" s="218">
        <f t="shared" si="444"/>
        <v>0</v>
      </c>
      <c r="BP1111" s="218">
        <f t="shared" si="444"/>
        <v>0</v>
      </c>
      <c r="BQ1111" s="218">
        <f t="shared" si="444"/>
        <v>0</v>
      </c>
      <c r="BR1111" s="218">
        <f t="shared" si="443"/>
        <v>0</v>
      </c>
      <c r="BS1111" s="222">
        <v>0</v>
      </c>
      <c r="BT1111" s="222">
        <v>0</v>
      </c>
      <c r="BU1111" s="222">
        <v>0</v>
      </c>
      <c r="BV1111" s="222">
        <v>0</v>
      </c>
      <c r="BW1111" s="218">
        <v>0</v>
      </c>
      <c r="BX1111" s="218">
        <v>0</v>
      </c>
      <c r="BY1111" s="218">
        <v>0</v>
      </c>
      <c r="BZ1111" s="218">
        <v>0</v>
      </c>
      <c r="CA1111" s="222">
        <v>0</v>
      </c>
      <c r="CB1111" s="222">
        <f>IFERROR(VLOOKUP($G1111,[12]ITEM!$B$2:$AC$939,26,0),0)</f>
        <v>0</v>
      </c>
      <c r="CC1111" s="222">
        <f>IFERROR(VLOOKUP($G1111,[12]ITEM!$B$2:$AC$939,27,0),0)</f>
        <v>0</v>
      </c>
      <c r="CD1111" s="222">
        <f>IFERROR(VLOOKUP($G1111,[12]ITEM!$B$2:$AC$939,28,0),0)</f>
        <v>0</v>
      </c>
      <c r="CE1111" s="218">
        <v>0</v>
      </c>
      <c r="CF1111" s="218">
        <v>0</v>
      </c>
      <c r="CG1111" s="218">
        <v>0</v>
      </c>
      <c r="CH1111" s="218">
        <v>0</v>
      </c>
      <c r="CI1111" s="375"/>
      <c r="CJ1111" s="222">
        <f t="shared" si="441"/>
        <v>6</v>
      </c>
      <c r="CK1111" s="222">
        <f t="shared" si="441"/>
        <v>8</v>
      </c>
      <c r="CL1111" s="222">
        <f t="shared" si="441"/>
        <v>9</v>
      </c>
      <c r="CM1111" s="222">
        <f t="shared" si="441"/>
        <v>9</v>
      </c>
      <c r="CN1111" s="218">
        <f t="shared" si="441"/>
        <v>6</v>
      </c>
      <c r="CO1111" s="218">
        <f t="shared" si="441"/>
        <v>5.9372050466481898</v>
      </c>
      <c r="CP1111" s="218">
        <f t="shared" si="441"/>
        <v>5.6802086217639429</v>
      </c>
      <c r="CQ1111" s="218">
        <f t="shared" si="441"/>
        <v>6.6009416002086185</v>
      </c>
      <c r="CR1111" s="222">
        <v>2</v>
      </c>
      <c r="CS1111" s="222">
        <v>2</v>
      </c>
      <c r="CT1111" s="222">
        <v>3</v>
      </c>
      <c r="CU1111" s="222">
        <v>3</v>
      </c>
      <c r="CV1111" s="218">
        <f t="shared" si="448"/>
        <v>-1</v>
      </c>
      <c r="CW1111" s="218">
        <f>CV1111*(1+('[13]GROWTH (YoY)'!AR1111/100))</f>
        <v>-1.0627949533518104</v>
      </c>
      <c r="CX1111" s="218">
        <f>CW1111*(1+('[13]GROWTH (YoY)'!AS1111/100))</f>
        <v>-1.3197913782360569</v>
      </c>
      <c r="CY1111" s="218">
        <f>CX1111*(1+('[13]GROWTH (YoY)'!AT1111/100))</f>
        <v>-1.3990583997913815</v>
      </c>
      <c r="CZ1111" s="222">
        <v>4</v>
      </c>
      <c r="DA1111" s="222">
        <v>5</v>
      </c>
      <c r="DB1111" s="222">
        <v>5</v>
      </c>
      <c r="DC1111" s="222">
        <v>5</v>
      </c>
      <c r="DD1111" s="218">
        <v>6</v>
      </c>
      <c r="DE1111" s="218">
        <v>6</v>
      </c>
      <c r="DF1111" s="218">
        <v>6</v>
      </c>
      <c r="DG1111" s="218">
        <v>7</v>
      </c>
      <c r="DH1111" s="222">
        <v>0</v>
      </c>
      <c r="DI1111" s="222">
        <v>1</v>
      </c>
      <c r="DJ1111" s="222">
        <v>1</v>
      </c>
      <c r="DK1111" s="222">
        <v>1</v>
      </c>
      <c r="DL1111" s="218">
        <v>1</v>
      </c>
      <c r="DM1111" s="218">
        <v>1</v>
      </c>
      <c r="DN1111" s="218">
        <v>1</v>
      </c>
      <c r="DO1111" s="218">
        <v>1</v>
      </c>
      <c r="DP1111" s="383">
        <f t="shared" si="442"/>
        <v>0</v>
      </c>
      <c r="DQ1111" s="222">
        <f t="shared" si="442"/>
        <v>-2</v>
      </c>
      <c r="DR1111" s="222">
        <f t="shared" si="442"/>
        <v>-2</v>
      </c>
      <c r="DS1111" s="222">
        <f t="shared" si="446"/>
        <v>-2</v>
      </c>
      <c r="DT1111" s="218">
        <f t="shared" si="446"/>
        <v>0</v>
      </c>
      <c r="DU1111" s="218">
        <f t="shared" si="446"/>
        <v>1.0627949533518102</v>
      </c>
      <c r="DV1111" s="218">
        <f t="shared" si="446"/>
        <v>3.3197913782360571</v>
      </c>
      <c r="DW1111" s="218">
        <f t="shared" si="446"/>
        <v>3.3990583997913815</v>
      </c>
      <c r="DX1111" s="384">
        <f t="shared" si="445"/>
        <v>0.57894736842105265</v>
      </c>
      <c r="DY1111" s="384">
        <f t="shared" si="445"/>
        <v>0.47058823529411764</v>
      </c>
      <c r="DZ1111" s="384">
        <f t="shared" si="445"/>
        <v>0.44444444444444442</v>
      </c>
      <c r="EA1111" s="384">
        <f t="shared" si="445"/>
        <v>0.47368421052631576</v>
      </c>
      <c r="EB1111" s="385">
        <f t="shared" si="445"/>
        <v>0.5714285714285714</v>
      </c>
      <c r="EC1111" s="385">
        <f t="shared" si="445"/>
        <v>0.54545454545454541</v>
      </c>
      <c r="ED1111" s="385">
        <f t="shared" si="445"/>
        <v>0.5</v>
      </c>
      <c r="EE1111" s="385">
        <f t="shared" si="445"/>
        <v>0.48</v>
      </c>
      <c r="EG1111" s="222">
        <v>0</v>
      </c>
      <c r="EH1111" s="222">
        <v>0</v>
      </c>
      <c r="EI1111" s="222">
        <v>0</v>
      </c>
      <c r="EJ1111" s="222">
        <v>0</v>
      </c>
      <c r="EK1111" s="222">
        <v>4</v>
      </c>
      <c r="EL1111" s="222">
        <v>2</v>
      </c>
      <c r="EM1111" s="222">
        <v>1</v>
      </c>
      <c r="EN1111" s="386">
        <f t="shared" si="452"/>
        <v>0</v>
      </c>
      <c r="EO1111" s="222">
        <f t="shared" si="453"/>
        <v>0</v>
      </c>
      <c r="EP1111" s="386">
        <f t="shared" si="454"/>
        <v>0</v>
      </c>
      <c r="EQ1111" s="222">
        <f t="shared" si="455"/>
        <v>2000000</v>
      </c>
      <c r="ER1111" s="222">
        <f t="shared" si="456"/>
        <v>0</v>
      </c>
      <c r="ES1111" s="292"/>
      <c r="ET1111" s="218">
        <v>17</v>
      </c>
      <c r="EU1111" s="218">
        <v>8</v>
      </c>
      <c r="EV1111" s="218">
        <v>9</v>
      </c>
      <c r="EW1111" s="218">
        <v>3</v>
      </c>
      <c r="EX1111" s="218">
        <v>3</v>
      </c>
      <c r="EY1111" s="218">
        <v>366</v>
      </c>
      <c r="EZ1111" s="218">
        <v>132</v>
      </c>
      <c r="FA1111" s="387">
        <f t="shared" si="458"/>
        <v>0.47058823529411764</v>
      </c>
      <c r="FB1111" s="221">
        <f t="shared" si="459"/>
        <v>33.333333333333329</v>
      </c>
      <c r="FC1111" s="387">
        <f t="shared" si="460"/>
        <v>0.17647058823529413</v>
      </c>
      <c r="FD1111" s="218">
        <f t="shared" si="461"/>
        <v>8196.7213114754104</v>
      </c>
      <c r="FE1111" s="218">
        <f t="shared" si="462"/>
        <v>1893.939393939394</v>
      </c>
      <c r="FF1111" s="218">
        <v>12</v>
      </c>
      <c r="FG1111" s="221">
        <f t="shared" si="449"/>
        <v>33.333333333333329</v>
      </c>
      <c r="FH1111" s="218">
        <v>4</v>
      </c>
      <c r="FI1111" s="218">
        <v>12</v>
      </c>
      <c r="FJ1111" s="218">
        <v>0</v>
      </c>
      <c r="FK1111" s="218">
        <f t="shared" si="450"/>
        <v>8</v>
      </c>
      <c r="FL1111" s="218">
        <v>1</v>
      </c>
      <c r="FM1111" s="218">
        <f t="shared" si="451"/>
        <v>7</v>
      </c>
      <c r="FZ1111" s="229"/>
      <c r="GA1111" s="229"/>
      <c r="GB1111" s="229"/>
      <c r="GC1111" s="229"/>
      <c r="GD1111" s="229"/>
    </row>
    <row r="1112" spans="1:186" s="368" customFormat="1">
      <c r="A1112" s="287" t="s">
        <v>2627</v>
      </c>
      <c r="B1112" s="369" t="s">
        <v>2628</v>
      </c>
      <c r="C1112" s="287" t="s">
        <v>2629</v>
      </c>
      <c r="D1112" s="285" t="s">
        <v>3125</v>
      </c>
      <c r="E1112" s="369" t="s">
        <v>2630</v>
      </c>
      <c r="F1112" s="287">
        <v>1109</v>
      </c>
      <c r="G1112" s="392" t="s">
        <v>2669</v>
      </c>
      <c r="H1112" s="392" t="s">
        <v>2670</v>
      </c>
      <c r="I1112" s="370" t="s">
        <v>2546</v>
      </c>
      <c r="J1112" s="410" t="s">
        <v>2547</v>
      </c>
      <c r="K1112" s="370" t="s">
        <v>1226</v>
      </c>
      <c r="L1112" s="410" t="s">
        <v>2440</v>
      </c>
      <c r="M1112" s="410" t="s">
        <v>3124</v>
      </c>
      <c r="N1112" s="372">
        <v>1</v>
      </c>
      <c r="O1112" s="373">
        <v>1</v>
      </c>
      <c r="P1112" s="373">
        <v>5</v>
      </c>
      <c r="Q1112" s="373">
        <v>6</v>
      </c>
      <c r="R1112" s="373">
        <v>6</v>
      </c>
      <c r="S1112" s="374">
        <v>7</v>
      </c>
      <c r="T1112" s="374">
        <v>7</v>
      </c>
      <c r="U1112" s="374">
        <v>8</v>
      </c>
      <c r="V1112" s="374">
        <v>8</v>
      </c>
      <c r="W1112" s="373">
        <v>0</v>
      </c>
      <c r="X1112" s="373">
        <v>3</v>
      </c>
      <c r="Y1112" s="373">
        <v>3</v>
      </c>
      <c r="Z1112" s="373">
        <v>3</v>
      </c>
      <c r="AA1112" s="374">
        <v>3</v>
      </c>
      <c r="AB1112" s="374">
        <v>4</v>
      </c>
      <c r="AC1112" s="374">
        <v>4</v>
      </c>
      <c r="AD1112" s="374">
        <v>4</v>
      </c>
      <c r="AE1112" s="373">
        <v>0</v>
      </c>
      <c r="AF1112" s="373">
        <v>0</v>
      </c>
      <c r="AG1112" s="373">
        <v>0</v>
      </c>
      <c r="AH1112" s="373">
        <v>0</v>
      </c>
      <c r="AI1112" s="374">
        <v>0</v>
      </c>
      <c r="AJ1112" s="374">
        <v>0</v>
      </c>
      <c r="AK1112" s="374">
        <v>0</v>
      </c>
      <c r="AL1112" s="374">
        <v>0</v>
      </c>
      <c r="AM1112" s="222">
        <v>0</v>
      </c>
      <c r="AN1112" s="222">
        <v>3</v>
      </c>
      <c r="AO1112" s="222">
        <v>3</v>
      </c>
      <c r="AP1112" s="222">
        <v>3</v>
      </c>
      <c r="AQ1112" s="218">
        <v>3</v>
      </c>
      <c r="AR1112" s="218">
        <v>4</v>
      </c>
      <c r="AS1112" s="218">
        <v>4</v>
      </c>
      <c r="AT1112" s="218">
        <v>4</v>
      </c>
      <c r="AU1112" s="222">
        <v>0</v>
      </c>
      <c r="AV1112" s="222">
        <v>2</v>
      </c>
      <c r="AW1112" s="222">
        <v>2</v>
      </c>
      <c r="AX1112" s="222">
        <v>2</v>
      </c>
      <c r="AY1112" s="218">
        <v>2</v>
      </c>
      <c r="AZ1112" s="218">
        <v>2</v>
      </c>
      <c r="BA1112" s="218">
        <v>2</v>
      </c>
      <c r="BB1112" s="218">
        <v>2</v>
      </c>
      <c r="BC1112" s="222">
        <f t="shared" si="457"/>
        <v>0</v>
      </c>
      <c r="BD1112" s="222">
        <f t="shared" si="457"/>
        <v>1</v>
      </c>
      <c r="BE1112" s="222">
        <f t="shared" si="457"/>
        <v>1</v>
      </c>
      <c r="BF1112" s="222">
        <f t="shared" si="457"/>
        <v>1</v>
      </c>
      <c r="BG1112" s="218">
        <f t="shared" si="457"/>
        <v>1</v>
      </c>
      <c r="BH1112" s="218">
        <f t="shared" si="447"/>
        <v>2</v>
      </c>
      <c r="BI1112" s="218">
        <f t="shared" si="447"/>
        <v>2</v>
      </c>
      <c r="BJ1112" s="218">
        <f t="shared" si="447"/>
        <v>2</v>
      </c>
      <c r="BK1112" s="222">
        <f t="shared" si="444"/>
        <v>0</v>
      </c>
      <c r="BL1112" s="222">
        <f t="shared" si="444"/>
        <v>0</v>
      </c>
      <c r="BM1112" s="222">
        <f t="shared" si="444"/>
        <v>0</v>
      </c>
      <c r="BN1112" s="222">
        <f t="shared" si="444"/>
        <v>0</v>
      </c>
      <c r="BO1112" s="218">
        <f t="shared" si="444"/>
        <v>0</v>
      </c>
      <c r="BP1112" s="218">
        <f t="shared" si="444"/>
        <v>0</v>
      </c>
      <c r="BQ1112" s="218">
        <f t="shared" si="444"/>
        <v>0</v>
      </c>
      <c r="BR1112" s="218">
        <f t="shared" si="443"/>
        <v>0</v>
      </c>
      <c r="BS1112" s="222">
        <v>0</v>
      </c>
      <c r="BT1112" s="222">
        <v>0</v>
      </c>
      <c r="BU1112" s="222">
        <v>0</v>
      </c>
      <c r="BV1112" s="222">
        <v>0</v>
      </c>
      <c r="BW1112" s="218">
        <v>0</v>
      </c>
      <c r="BX1112" s="218">
        <v>0</v>
      </c>
      <c r="BY1112" s="218">
        <v>0</v>
      </c>
      <c r="BZ1112" s="218">
        <v>0</v>
      </c>
      <c r="CA1112" s="222">
        <v>0</v>
      </c>
      <c r="CB1112" s="222">
        <f>IFERROR(VLOOKUP($G1112,[12]ITEM!$B$2:$AC$939,26,0),0)</f>
        <v>0</v>
      </c>
      <c r="CC1112" s="222">
        <f>IFERROR(VLOOKUP($G1112,[12]ITEM!$B$2:$AC$939,27,0),0)</f>
        <v>0</v>
      </c>
      <c r="CD1112" s="222">
        <f>IFERROR(VLOOKUP($G1112,[12]ITEM!$B$2:$AC$939,28,0),0)</f>
        <v>0</v>
      </c>
      <c r="CE1112" s="218">
        <v>0</v>
      </c>
      <c r="CF1112" s="218">
        <v>0</v>
      </c>
      <c r="CG1112" s="218">
        <v>0</v>
      </c>
      <c r="CH1112" s="218">
        <v>0</v>
      </c>
      <c r="CI1112" s="375"/>
      <c r="CJ1112" s="222">
        <f t="shared" si="441"/>
        <v>0</v>
      </c>
      <c r="CK1112" s="222">
        <f t="shared" si="441"/>
        <v>1</v>
      </c>
      <c r="CL1112" s="222">
        <f t="shared" si="441"/>
        <v>1</v>
      </c>
      <c r="CM1112" s="222">
        <f t="shared" si="441"/>
        <v>1</v>
      </c>
      <c r="CN1112" s="218">
        <f t="shared" si="441"/>
        <v>1</v>
      </c>
      <c r="CO1112" s="218">
        <f t="shared" si="441"/>
        <v>1</v>
      </c>
      <c r="CP1112" s="218">
        <f t="shared" si="441"/>
        <v>1</v>
      </c>
      <c r="CQ1112" s="218">
        <f t="shared" si="441"/>
        <v>2</v>
      </c>
      <c r="CR1112" s="222">
        <v>0</v>
      </c>
      <c r="CS1112" s="222">
        <v>1</v>
      </c>
      <c r="CT1112" s="222">
        <v>1</v>
      </c>
      <c r="CU1112" s="222">
        <v>1</v>
      </c>
      <c r="CV1112" s="218">
        <f t="shared" si="448"/>
        <v>0</v>
      </c>
      <c r="CW1112" s="218">
        <f>CV1112*(1+('[13]GROWTH (YoY)'!AR1112/100))</f>
        <v>0</v>
      </c>
      <c r="CX1112" s="218">
        <f>CW1112*(1+('[13]GROWTH (YoY)'!AS1112/100))</f>
        <v>0</v>
      </c>
      <c r="CY1112" s="218">
        <f>CX1112*(1+('[13]GROWTH (YoY)'!AT1112/100))</f>
        <v>0</v>
      </c>
      <c r="CZ1112" s="222">
        <v>0</v>
      </c>
      <c r="DA1112" s="222">
        <v>0</v>
      </c>
      <c r="DB1112" s="222">
        <v>0</v>
      </c>
      <c r="DC1112" s="222">
        <v>0</v>
      </c>
      <c r="DD1112" s="218">
        <v>1</v>
      </c>
      <c r="DE1112" s="218">
        <v>1</v>
      </c>
      <c r="DF1112" s="218">
        <v>1</v>
      </c>
      <c r="DG1112" s="218">
        <v>2</v>
      </c>
      <c r="DH1112" s="222">
        <v>0</v>
      </c>
      <c r="DI1112" s="222">
        <v>0</v>
      </c>
      <c r="DJ1112" s="222">
        <v>0</v>
      </c>
      <c r="DK1112" s="222">
        <v>0</v>
      </c>
      <c r="DL1112" s="218">
        <v>0</v>
      </c>
      <c r="DM1112" s="218">
        <v>0</v>
      </c>
      <c r="DN1112" s="218">
        <v>0</v>
      </c>
      <c r="DO1112" s="218">
        <v>0</v>
      </c>
      <c r="DP1112" s="383">
        <f t="shared" si="442"/>
        <v>0</v>
      </c>
      <c r="DQ1112" s="222">
        <f t="shared" si="442"/>
        <v>0</v>
      </c>
      <c r="DR1112" s="222">
        <f t="shared" si="442"/>
        <v>0</v>
      </c>
      <c r="DS1112" s="222">
        <f t="shared" si="446"/>
        <v>0</v>
      </c>
      <c r="DT1112" s="218">
        <f t="shared" si="446"/>
        <v>0</v>
      </c>
      <c r="DU1112" s="218">
        <f t="shared" si="446"/>
        <v>1</v>
      </c>
      <c r="DV1112" s="218">
        <f t="shared" si="446"/>
        <v>1</v>
      </c>
      <c r="DW1112" s="218">
        <f t="shared" si="446"/>
        <v>0</v>
      </c>
      <c r="DX1112" s="384">
        <f t="shared" si="445"/>
        <v>0</v>
      </c>
      <c r="DY1112" s="384">
        <f t="shared" si="445"/>
        <v>0.6</v>
      </c>
      <c r="DZ1112" s="384">
        <f t="shared" si="445"/>
        <v>0.5</v>
      </c>
      <c r="EA1112" s="384">
        <f t="shared" si="445"/>
        <v>0.5</v>
      </c>
      <c r="EB1112" s="385">
        <f t="shared" si="445"/>
        <v>0.42857142857142855</v>
      </c>
      <c r="EC1112" s="385">
        <f t="shared" si="445"/>
        <v>0.5714285714285714</v>
      </c>
      <c r="ED1112" s="385">
        <f t="shared" si="445"/>
        <v>0.5</v>
      </c>
      <c r="EE1112" s="385">
        <f t="shared" si="445"/>
        <v>0.5</v>
      </c>
      <c r="EG1112" s="222">
        <v>2</v>
      </c>
      <c r="EH1112" s="222">
        <v>1</v>
      </c>
      <c r="EI1112" s="222">
        <v>1</v>
      </c>
      <c r="EJ1112" s="222">
        <v>0</v>
      </c>
      <c r="EK1112" s="222">
        <v>0</v>
      </c>
      <c r="EL1112" s="222">
        <v>27</v>
      </c>
      <c r="EM1112" s="222">
        <v>18</v>
      </c>
      <c r="EN1112" s="386">
        <f t="shared" si="452"/>
        <v>0.5</v>
      </c>
      <c r="EO1112" s="222">
        <f t="shared" si="453"/>
        <v>0</v>
      </c>
      <c r="EP1112" s="386">
        <f t="shared" si="454"/>
        <v>0</v>
      </c>
      <c r="EQ1112" s="222">
        <f t="shared" si="455"/>
        <v>0</v>
      </c>
      <c r="ER1112" s="222">
        <f t="shared" si="456"/>
        <v>0</v>
      </c>
      <c r="ES1112" s="292"/>
      <c r="ET1112" s="218">
        <v>5</v>
      </c>
      <c r="EU1112" s="218">
        <v>3</v>
      </c>
      <c r="EV1112" s="218">
        <v>3</v>
      </c>
      <c r="EW1112" s="218">
        <v>2</v>
      </c>
      <c r="EX1112" s="218">
        <v>1</v>
      </c>
      <c r="EY1112" s="218">
        <v>102</v>
      </c>
      <c r="EZ1112" s="218">
        <v>55</v>
      </c>
      <c r="FA1112" s="387">
        <f t="shared" si="458"/>
        <v>0.6</v>
      </c>
      <c r="FB1112" s="221">
        <f t="shared" si="459"/>
        <v>66.666666666666657</v>
      </c>
      <c r="FC1112" s="387">
        <f t="shared" si="460"/>
        <v>0.2</v>
      </c>
      <c r="FD1112" s="218">
        <f t="shared" si="461"/>
        <v>9803.9215686274511</v>
      </c>
      <c r="FE1112" s="218">
        <f t="shared" si="462"/>
        <v>3030.30303030303</v>
      </c>
      <c r="FF1112" s="218">
        <v>3</v>
      </c>
      <c r="FG1112" s="221">
        <f t="shared" si="449"/>
        <v>66.666666666666657</v>
      </c>
      <c r="FH1112" s="218">
        <v>2</v>
      </c>
      <c r="FI1112" s="218">
        <v>3</v>
      </c>
      <c r="FJ1112" s="218">
        <v>0</v>
      </c>
      <c r="FK1112" s="218">
        <f t="shared" si="450"/>
        <v>1</v>
      </c>
      <c r="FL1112" s="218">
        <v>0</v>
      </c>
      <c r="FM1112" s="218">
        <f t="shared" si="451"/>
        <v>1</v>
      </c>
      <c r="FZ1112" s="229"/>
      <c r="GA1112" s="229"/>
      <c r="GB1112" s="229"/>
      <c r="GC1112" s="229"/>
      <c r="GD1112" s="229"/>
    </row>
    <row r="1113" spans="1:186" s="368" customFormat="1">
      <c r="A1113" s="287" t="s">
        <v>2627</v>
      </c>
      <c r="B1113" s="369" t="s">
        <v>2628</v>
      </c>
      <c r="C1113" s="287" t="s">
        <v>2629</v>
      </c>
      <c r="D1113" s="285" t="s">
        <v>3125</v>
      </c>
      <c r="E1113" s="369" t="s">
        <v>2630</v>
      </c>
      <c r="F1113" s="287">
        <v>1110</v>
      </c>
      <c r="G1113" s="392" t="s">
        <v>2671</v>
      </c>
      <c r="H1113" s="392" t="s">
        <v>2672</v>
      </c>
      <c r="I1113" s="370" t="s">
        <v>2546</v>
      </c>
      <c r="J1113" s="410" t="s">
        <v>2547</v>
      </c>
      <c r="K1113" s="370" t="s">
        <v>1226</v>
      </c>
      <c r="L1113" s="410" t="s">
        <v>2440</v>
      </c>
      <c r="M1113" s="410" t="s">
        <v>3124</v>
      </c>
      <c r="N1113" s="372">
        <v>1</v>
      </c>
      <c r="O1113" s="373">
        <v>26</v>
      </c>
      <c r="P1113" s="373">
        <v>19</v>
      </c>
      <c r="Q1113" s="373">
        <v>20</v>
      </c>
      <c r="R1113" s="373">
        <v>21</v>
      </c>
      <c r="S1113" s="374">
        <v>8</v>
      </c>
      <c r="T1113" s="374">
        <v>8</v>
      </c>
      <c r="U1113" s="374">
        <v>9</v>
      </c>
      <c r="V1113" s="374">
        <v>9</v>
      </c>
      <c r="W1113" s="373">
        <v>14</v>
      </c>
      <c r="X1113" s="373">
        <v>9</v>
      </c>
      <c r="Y1113" s="373">
        <v>9</v>
      </c>
      <c r="Z1113" s="373">
        <v>10</v>
      </c>
      <c r="AA1113" s="374">
        <v>1</v>
      </c>
      <c r="AB1113" s="374">
        <v>2</v>
      </c>
      <c r="AC1113" s="374">
        <v>2</v>
      </c>
      <c r="AD1113" s="374">
        <v>5</v>
      </c>
      <c r="AE1113" s="373">
        <v>0</v>
      </c>
      <c r="AF1113" s="373">
        <v>1</v>
      </c>
      <c r="AG1113" s="373">
        <v>1</v>
      </c>
      <c r="AH1113" s="373">
        <v>1</v>
      </c>
      <c r="AI1113" s="374">
        <v>0</v>
      </c>
      <c r="AJ1113" s="374">
        <v>0</v>
      </c>
      <c r="AK1113" s="374">
        <v>0</v>
      </c>
      <c r="AL1113" s="374">
        <v>0</v>
      </c>
      <c r="AM1113" s="222">
        <v>12</v>
      </c>
      <c r="AN1113" s="222">
        <v>10</v>
      </c>
      <c r="AO1113" s="222">
        <v>11</v>
      </c>
      <c r="AP1113" s="222">
        <v>11</v>
      </c>
      <c r="AQ1113" s="218">
        <v>7</v>
      </c>
      <c r="AR1113" s="218">
        <v>7</v>
      </c>
      <c r="AS1113" s="218">
        <v>7</v>
      </c>
      <c r="AT1113" s="218">
        <v>5</v>
      </c>
      <c r="AU1113" s="222">
        <v>4</v>
      </c>
      <c r="AV1113" s="222">
        <v>4</v>
      </c>
      <c r="AW1113" s="222">
        <v>4</v>
      </c>
      <c r="AX1113" s="222">
        <v>4</v>
      </c>
      <c r="AY1113" s="218">
        <v>4</v>
      </c>
      <c r="AZ1113" s="218">
        <v>4</v>
      </c>
      <c r="BA1113" s="218">
        <v>4</v>
      </c>
      <c r="BB1113" s="218">
        <v>3</v>
      </c>
      <c r="BC1113" s="222">
        <f t="shared" si="457"/>
        <v>8</v>
      </c>
      <c r="BD1113" s="222">
        <f t="shared" si="457"/>
        <v>6</v>
      </c>
      <c r="BE1113" s="222">
        <f t="shared" si="457"/>
        <v>6</v>
      </c>
      <c r="BF1113" s="222">
        <f t="shared" si="457"/>
        <v>7</v>
      </c>
      <c r="BG1113" s="218">
        <f t="shared" si="457"/>
        <v>3</v>
      </c>
      <c r="BH1113" s="218">
        <f t="shared" si="447"/>
        <v>2</v>
      </c>
      <c r="BI1113" s="218">
        <f t="shared" si="447"/>
        <v>2</v>
      </c>
      <c r="BJ1113" s="218">
        <f t="shared" si="447"/>
        <v>2</v>
      </c>
      <c r="BK1113" s="222">
        <f t="shared" si="444"/>
        <v>0</v>
      </c>
      <c r="BL1113" s="222">
        <f t="shared" si="444"/>
        <v>0</v>
      </c>
      <c r="BM1113" s="222">
        <f t="shared" si="444"/>
        <v>1</v>
      </c>
      <c r="BN1113" s="222">
        <f t="shared" si="444"/>
        <v>0</v>
      </c>
      <c r="BO1113" s="218">
        <f t="shared" si="444"/>
        <v>0</v>
      </c>
      <c r="BP1113" s="218">
        <f t="shared" si="444"/>
        <v>1</v>
      </c>
      <c r="BQ1113" s="218">
        <f t="shared" si="444"/>
        <v>1</v>
      </c>
      <c r="BR1113" s="218">
        <f t="shared" si="443"/>
        <v>0</v>
      </c>
      <c r="BS1113" s="222">
        <v>0</v>
      </c>
      <c r="BT1113" s="222">
        <v>0</v>
      </c>
      <c r="BU1113" s="222">
        <v>1</v>
      </c>
      <c r="BV1113" s="222">
        <v>0</v>
      </c>
      <c r="BW1113" s="218">
        <v>0</v>
      </c>
      <c r="BX1113" s="218">
        <v>1</v>
      </c>
      <c r="BY1113" s="218">
        <v>1</v>
      </c>
      <c r="BZ1113" s="218">
        <v>0</v>
      </c>
      <c r="CA1113" s="222">
        <v>0</v>
      </c>
      <c r="CB1113" s="222">
        <f>IFERROR(VLOOKUP($G1113,[12]ITEM!$B$2:$AC$939,26,0),0)</f>
        <v>0</v>
      </c>
      <c r="CC1113" s="222">
        <f>IFERROR(VLOOKUP($G1113,[12]ITEM!$B$2:$AC$939,27,0),0)</f>
        <v>0</v>
      </c>
      <c r="CD1113" s="222">
        <f>IFERROR(VLOOKUP($G1113,[12]ITEM!$B$2:$AC$939,28,0),0)</f>
        <v>0</v>
      </c>
      <c r="CE1113" s="218">
        <v>0</v>
      </c>
      <c r="CF1113" s="218">
        <v>0</v>
      </c>
      <c r="CG1113" s="218">
        <v>0</v>
      </c>
      <c r="CH1113" s="218">
        <v>0</v>
      </c>
      <c r="CI1113" s="375"/>
      <c r="CJ1113" s="222">
        <f t="shared" si="441"/>
        <v>8</v>
      </c>
      <c r="CK1113" s="222">
        <f t="shared" si="441"/>
        <v>8</v>
      </c>
      <c r="CL1113" s="222">
        <f t="shared" si="441"/>
        <v>10</v>
      </c>
      <c r="CM1113" s="222">
        <f t="shared" si="441"/>
        <v>10</v>
      </c>
      <c r="CN1113" s="218">
        <f t="shared" si="441"/>
        <v>3</v>
      </c>
      <c r="CO1113" s="218">
        <f t="shared" si="441"/>
        <v>3.9432827619640927</v>
      </c>
      <c r="CP1113" s="218">
        <f t="shared" si="441"/>
        <v>3.8895859502887395</v>
      </c>
      <c r="CQ1113" s="218">
        <f t="shared" si="441"/>
        <v>4.2494657964074722</v>
      </c>
      <c r="CR1113" s="222">
        <v>3</v>
      </c>
      <c r="CS1113" s="222">
        <v>2</v>
      </c>
      <c r="CT1113" s="222">
        <v>3</v>
      </c>
      <c r="CU1113" s="222">
        <v>3</v>
      </c>
      <c r="CV1113" s="218">
        <f t="shared" si="448"/>
        <v>-1</v>
      </c>
      <c r="CW1113" s="218">
        <f>CV1113*(1+('[13]GROWTH (YoY)'!AR1113/100))</f>
        <v>-1.0567172380359071</v>
      </c>
      <c r="CX1113" s="218">
        <f>CW1113*(1+('[13]GROWTH (YoY)'!AS1113/100))</f>
        <v>-1.1104140497112607</v>
      </c>
      <c r="CY1113" s="218">
        <f>CX1113*(1+('[13]GROWTH (YoY)'!AT1113/100))</f>
        <v>-0.75053420359252809</v>
      </c>
      <c r="CZ1113" s="222">
        <v>5</v>
      </c>
      <c r="DA1113" s="222">
        <v>6</v>
      </c>
      <c r="DB1113" s="222">
        <v>7</v>
      </c>
      <c r="DC1113" s="222">
        <v>7</v>
      </c>
      <c r="DD1113" s="218">
        <v>4</v>
      </c>
      <c r="DE1113" s="218">
        <v>4</v>
      </c>
      <c r="DF1113" s="218">
        <v>4</v>
      </c>
      <c r="DG1113" s="218">
        <v>4</v>
      </c>
      <c r="DH1113" s="222">
        <v>0</v>
      </c>
      <c r="DI1113" s="222">
        <v>0</v>
      </c>
      <c r="DJ1113" s="222">
        <v>0</v>
      </c>
      <c r="DK1113" s="222">
        <v>0</v>
      </c>
      <c r="DL1113" s="218">
        <v>0</v>
      </c>
      <c r="DM1113" s="218">
        <v>1</v>
      </c>
      <c r="DN1113" s="218">
        <v>1</v>
      </c>
      <c r="DO1113" s="218">
        <v>1</v>
      </c>
      <c r="DP1113" s="383">
        <f t="shared" si="442"/>
        <v>0</v>
      </c>
      <c r="DQ1113" s="222">
        <f t="shared" si="442"/>
        <v>-2</v>
      </c>
      <c r="DR1113" s="222">
        <f t="shared" si="442"/>
        <v>-4</v>
      </c>
      <c r="DS1113" s="222">
        <f t="shared" si="446"/>
        <v>-3</v>
      </c>
      <c r="DT1113" s="218">
        <f t="shared" si="446"/>
        <v>0</v>
      </c>
      <c r="DU1113" s="218">
        <f t="shared" si="446"/>
        <v>-1.9432827619640927</v>
      </c>
      <c r="DV1113" s="218">
        <f t="shared" si="446"/>
        <v>-1.8895859502887395</v>
      </c>
      <c r="DW1113" s="218">
        <f t="shared" si="446"/>
        <v>-2.2494657964074722</v>
      </c>
      <c r="DX1113" s="384">
        <f t="shared" si="445"/>
        <v>0.53846153846153844</v>
      </c>
      <c r="DY1113" s="384">
        <f t="shared" si="445"/>
        <v>0.47368421052631576</v>
      </c>
      <c r="DZ1113" s="384">
        <f t="shared" si="445"/>
        <v>0.45</v>
      </c>
      <c r="EA1113" s="384">
        <f t="shared" si="445"/>
        <v>0.47619047619047616</v>
      </c>
      <c r="EB1113" s="385">
        <f t="shared" si="445"/>
        <v>0.125</v>
      </c>
      <c r="EC1113" s="385">
        <f t="shared" si="445"/>
        <v>0.25</v>
      </c>
      <c r="ED1113" s="385">
        <f t="shared" si="445"/>
        <v>0.22222222222222221</v>
      </c>
      <c r="EE1113" s="385">
        <f t="shared" ref="EE1113:EE1176" si="463">IFERROR(AD1113/V1113,0)</f>
        <v>0.55555555555555558</v>
      </c>
      <c r="EG1113" s="222">
        <v>240</v>
      </c>
      <c r="EH1113" s="222">
        <v>134</v>
      </c>
      <c r="EI1113" s="222">
        <v>105</v>
      </c>
      <c r="EJ1113" s="222">
        <v>40</v>
      </c>
      <c r="EK1113" s="222">
        <v>8</v>
      </c>
      <c r="EL1113" s="222">
        <v>3407</v>
      </c>
      <c r="EM1113" s="222">
        <v>2426</v>
      </c>
      <c r="EN1113" s="386">
        <f t="shared" si="452"/>
        <v>0.55833333333333335</v>
      </c>
      <c r="EO1113" s="222">
        <f t="shared" si="453"/>
        <v>38.095238095238095</v>
      </c>
      <c r="EP1113" s="386">
        <f t="shared" si="454"/>
        <v>3.3333333333333333E-2</v>
      </c>
      <c r="EQ1113" s="222">
        <f t="shared" si="455"/>
        <v>2348.1068388611684</v>
      </c>
      <c r="ER1113" s="222">
        <f t="shared" si="456"/>
        <v>1374.0038472107724</v>
      </c>
      <c r="ES1113" s="292"/>
      <c r="ET1113" s="218">
        <v>19</v>
      </c>
      <c r="EU1113" s="218">
        <v>9</v>
      </c>
      <c r="EV1113" s="218">
        <v>10</v>
      </c>
      <c r="EW1113" s="218">
        <v>4</v>
      </c>
      <c r="EX1113" s="218">
        <v>3</v>
      </c>
      <c r="EY1113" s="218">
        <v>232</v>
      </c>
      <c r="EZ1113" s="218">
        <v>156</v>
      </c>
      <c r="FA1113" s="387">
        <f t="shared" si="458"/>
        <v>0.47368421052631576</v>
      </c>
      <c r="FB1113" s="221">
        <f t="shared" si="459"/>
        <v>40</v>
      </c>
      <c r="FC1113" s="387">
        <f t="shared" si="460"/>
        <v>0.15789473684210525</v>
      </c>
      <c r="FD1113" s="218">
        <f t="shared" si="461"/>
        <v>12931.034482758621</v>
      </c>
      <c r="FE1113" s="218">
        <f t="shared" si="462"/>
        <v>2136.7521367521367</v>
      </c>
      <c r="FF1113" s="218">
        <v>10</v>
      </c>
      <c r="FG1113" s="221">
        <f t="shared" si="449"/>
        <v>40</v>
      </c>
      <c r="FH1113" s="218">
        <v>4</v>
      </c>
      <c r="FI1113" s="218">
        <v>10</v>
      </c>
      <c r="FJ1113" s="218">
        <v>0</v>
      </c>
      <c r="FK1113" s="218">
        <f t="shared" si="450"/>
        <v>6</v>
      </c>
      <c r="FL1113" s="218">
        <v>1</v>
      </c>
      <c r="FM1113" s="218">
        <f t="shared" si="451"/>
        <v>5</v>
      </c>
      <c r="FZ1113" s="229"/>
      <c r="GA1113" s="229"/>
      <c r="GB1113" s="229"/>
      <c r="GC1113" s="229"/>
      <c r="GD1113" s="229"/>
    </row>
    <row r="1114" spans="1:186" s="368" customFormat="1">
      <c r="A1114" s="287" t="s">
        <v>2627</v>
      </c>
      <c r="B1114" s="369" t="s">
        <v>2628</v>
      </c>
      <c r="C1114" s="287" t="s">
        <v>2629</v>
      </c>
      <c r="D1114" s="285" t="s">
        <v>3125</v>
      </c>
      <c r="E1114" s="369" t="s">
        <v>2630</v>
      </c>
      <c r="F1114" s="287">
        <v>1111</v>
      </c>
      <c r="G1114" s="392" t="s">
        <v>2673</v>
      </c>
      <c r="H1114" s="392" t="s">
        <v>2674</v>
      </c>
      <c r="I1114" s="370" t="s">
        <v>2546</v>
      </c>
      <c r="J1114" s="410" t="s">
        <v>2547</v>
      </c>
      <c r="K1114" s="370" t="s">
        <v>1226</v>
      </c>
      <c r="L1114" s="410" t="s">
        <v>2440</v>
      </c>
      <c r="M1114" s="410" t="s">
        <v>3124</v>
      </c>
      <c r="N1114" s="372">
        <v>1</v>
      </c>
      <c r="O1114" s="373">
        <v>6</v>
      </c>
      <c r="P1114" s="373">
        <v>23</v>
      </c>
      <c r="Q1114" s="373">
        <v>25</v>
      </c>
      <c r="R1114" s="373">
        <v>26</v>
      </c>
      <c r="S1114" s="374">
        <v>28</v>
      </c>
      <c r="T1114" s="374">
        <v>30</v>
      </c>
      <c r="U1114" s="374">
        <v>32</v>
      </c>
      <c r="V1114" s="374">
        <v>34</v>
      </c>
      <c r="W1114" s="373">
        <v>3</v>
      </c>
      <c r="X1114" s="373">
        <v>12</v>
      </c>
      <c r="Y1114" s="373">
        <v>12</v>
      </c>
      <c r="Z1114" s="373">
        <v>13</v>
      </c>
      <c r="AA1114" s="374">
        <v>15</v>
      </c>
      <c r="AB1114" s="374">
        <v>15</v>
      </c>
      <c r="AC1114" s="374">
        <v>16</v>
      </c>
      <c r="AD1114" s="374">
        <v>17</v>
      </c>
      <c r="AE1114" s="373">
        <v>0</v>
      </c>
      <c r="AF1114" s="373">
        <v>0</v>
      </c>
      <c r="AG1114" s="373">
        <v>0</v>
      </c>
      <c r="AH1114" s="373">
        <v>0</v>
      </c>
      <c r="AI1114" s="374">
        <v>1</v>
      </c>
      <c r="AJ1114" s="374">
        <v>1</v>
      </c>
      <c r="AK1114" s="374">
        <v>1</v>
      </c>
      <c r="AL1114" s="374">
        <v>0</v>
      </c>
      <c r="AM1114" s="222">
        <v>3</v>
      </c>
      <c r="AN1114" s="222">
        <v>12</v>
      </c>
      <c r="AO1114" s="222">
        <v>12</v>
      </c>
      <c r="AP1114" s="222">
        <v>13</v>
      </c>
      <c r="AQ1114" s="218">
        <v>14</v>
      </c>
      <c r="AR1114" s="218">
        <v>15</v>
      </c>
      <c r="AS1114" s="218">
        <v>16</v>
      </c>
      <c r="AT1114" s="218">
        <v>16</v>
      </c>
      <c r="AU1114" s="222">
        <v>1</v>
      </c>
      <c r="AV1114" s="222">
        <v>6</v>
      </c>
      <c r="AW1114" s="222">
        <v>6</v>
      </c>
      <c r="AX1114" s="222">
        <v>7</v>
      </c>
      <c r="AY1114" s="218">
        <v>6</v>
      </c>
      <c r="AZ1114" s="218">
        <v>6</v>
      </c>
      <c r="BA1114" s="218">
        <v>7</v>
      </c>
      <c r="BB1114" s="218">
        <v>7</v>
      </c>
      <c r="BC1114" s="222">
        <f t="shared" si="457"/>
        <v>2</v>
      </c>
      <c r="BD1114" s="222">
        <f t="shared" si="457"/>
        <v>6</v>
      </c>
      <c r="BE1114" s="222">
        <f t="shared" si="457"/>
        <v>6</v>
      </c>
      <c r="BF1114" s="222">
        <f t="shared" si="457"/>
        <v>6</v>
      </c>
      <c r="BG1114" s="218">
        <f t="shared" si="457"/>
        <v>8</v>
      </c>
      <c r="BH1114" s="218">
        <f t="shared" si="447"/>
        <v>9</v>
      </c>
      <c r="BI1114" s="218">
        <f t="shared" si="447"/>
        <v>9</v>
      </c>
      <c r="BJ1114" s="218">
        <f t="shared" si="447"/>
        <v>9</v>
      </c>
      <c r="BK1114" s="222">
        <f t="shared" si="444"/>
        <v>0</v>
      </c>
      <c r="BL1114" s="222">
        <f t="shared" si="444"/>
        <v>0</v>
      </c>
      <c r="BM1114" s="222">
        <f t="shared" si="444"/>
        <v>0</v>
      </c>
      <c r="BN1114" s="222">
        <f t="shared" ref="BN1114:BR1158" si="464">BV1114-CD1114</f>
        <v>0</v>
      </c>
      <c r="BO1114" s="218">
        <f t="shared" si="464"/>
        <v>0</v>
      </c>
      <c r="BP1114" s="218">
        <f t="shared" si="464"/>
        <v>0</v>
      </c>
      <c r="BQ1114" s="218">
        <f t="shared" si="464"/>
        <v>0</v>
      </c>
      <c r="BR1114" s="218">
        <f t="shared" si="443"/>
        <v>0</v>
      </c>
      <c r="BS1114" s="222">
        <v>0</v>
      </c>
      <c r="BT1114" s="222">
        <v>0</v>
      </c>
      <c r="BU1114" s="222">
        <v>0</v>
      </c>
      <c r="BV1114" s="222">
        <v>0</v>
      </c>
      <c r="BW1114" s="218">
        <v>0</v>
      </c>
      <c r="BX1114" s="218">
        <v>0</v>
      </c>
      <c r="BY1114" s="218">
        <v>0</v>
      </c>
      <c r="BZ1114" s="218">
        <v>0</v>
      </c>
      <c r="CA1114" s="222">
        <v>0</v>
      </c>
      <c r="CB1114" s="222">
        <f>IFERROR(VLOOKUP($G1114,[12]ITEM!$B$2:$AC$939,26,0),0)</f>
        <v>0</v>
      </c>
      <c r="CC1114" s="222">
        <f>IFERROR(VLOOKUP($G1114,[12]ITEM!$B$2:$AC$939,27,0),0)</f>
        <v>0</v>
      </c>
      <c r="CD1114" s="222">
        <f>IFERROR(VLOOKUP($G1114,[12]ITEM!$B$2:$AC$939,28,0),0)</f>
        <v>0</v>
      </c>
      <c r="CE1114" s="218">
        <v>0</v>
      </c>
      <c r="CF1114" s="218">
        <v>0</v>
      </c>
      <c r="CG1114" s="218">
        <v>0</v>
      </c>
      <c r="CH1114" s="218">
        <v>0</v>
      </c>
      <c r="CI1114" s="375"/>
      <c r="CJ1114" s="222">
        <f t="shared" si="441"/>
        <v>2</v>
      </c>
      <c r="CK1114" s="222">
        <f t="shared" si="441"/>
        <v>4</v>
      </c>
      <c r="CL1114" s="222">
        <f t="shared" si="441"/>
        <v>5</v>
      </c>
      <c r="CM1114" s="222">
        <f t="shared" si="441"/>
        <v>5</v>
      </c>
      <c r="CN1114" s="218">
        <f t="shared" si="441"/>
        <v>8</v>
      </c>
      <c r="CO1114" s="218">
        <f t="shared" si="441"/>
        <v>8.1845926068427879</v>
      </c>
      <c r="CP1114" s="218">
        <f t="shared" si="441"/>
        <v>8.4030926536557278</v>
      </c>
      <c r="CQ1114" s="218">
        <f t="shared" si="441"/>
        <v>9.6014412874412329</v>
      </c>
      <c r="CR1114" s="222">
        <v>1</v>
      </c>
      <c r="CS1114" s="222">
        <v>2</v>
      </c>
      <c r="CT1114" s="222">
        <v>3</v>
      </c>
      <c r="CU1114" s="222">
        <v>3</v>
      </c>
      <c r="CV1114" s="218">
        <f t="shared" si="448"/>
        <v>3</v>
      </c>
      <c r="CW1114" s="218">
        <f>CV1114*(1+('[13]GROWTH (YoY)'!AR1114/100))</f>
        <v>3.1845926068427888</v>
      </c>
      <c r="CX1114" s="218">
        <f>CW1114*(1+('[13]GROWTH (YoY)'!AS1114/100))</f>
        <v>3.4030926536557273</v>
      </c>
      <c r="CY1114" s="218">
        <f>CX1114*(1+('[13]GROWTH (YoY)'!AT1114/100))</f>
        <v>3.6014412874412338</v>
      </c>
      <c r="CZ1114" s="222">
        <v>1</v>
      </c>
      <c r="DA1114" s="222">
        <v>2</v>
      </c>
      <c r="DB1114" s="222">
        <v>2</v>
      </c>
      <c r="DC1114" s="222">
        <v>2</v>
      </c>
      <c r="DD1114" s="218">
        <v>5</v>
      </c>
      <c r="DE1114" s="218">
        <v>5</v>
      </c>
      <c r="DF1114" s="218">
        <v>5</v>
      </c>
      <c r="DG1114" s="218">
        <v>6</v>
      </c>
      <c r="DH1114" s="222">
        <v>0</v>
      </c>
      <c r="DI1114" s="222">
        <v>0</v>
      </c>
      <c r="DJ1114" s="222">
        <v>0</v>
      </c>
      <c r="DK1114" s="222">
        <v>0</v>
      </c>
      <c r="DL1114" s="218">
        <v>0</v>
      </c>
      <c r="DM1114" s="218">
        <v>0</v>
      </c>
      <c r="DN1114" s="218">
        <v>0</v>
      </c>
      <c r="DO1114" s="218">
        <v>0</v>
      </c>
      <c r="DP1114" s="383">
        <f t="shared" si="442"/>
        <v>0</v>
      </c>
      <c r="DQ1114" s="222">
        <f t="shared" si="442"/>
        <v>2</v>
      </c>
      <c r="DR1114" s="222">
        <f t="shared" si="442"/>
        <v>1</v>
      </c>
      <c r="DS1114" s="222">
        <f t="shared" si="446"/>
        <v>1</v>
      </c>
      <c r="DT1114" s="218">
        <f t="shared" si="446"/>
        <v>0</v>
      </c>
      <c r="DU1114" s="218">
        <f t="shared" si="446"/>
        <v>0.81540739315721211</v>
      </c>
      <c r="DV1114" s="218">
        <f t="shared" si="446"/>
        <v>0.59690734634427223</v>
      </c>
      <c r="DW1114" s="218">
        <f t="shared" si="446"/>
        <v>-0.60144128744123293</v>
      </c>
      <c r="DX1114" s="384">
        <f t="shared" ref="DX1114:ED1150" si="465">IFERROR(W1114/O1114,0)</f>
        <v>0.5</v>
      </c>
      <c r="DY1114" s="384">
        <f t="shared" si="465"/>
        <v>0.52173913043478259</v>
      </c>
      <c r="DZ1114" s="384">
        <f t="shared" si="465"/>
        <v>0.48</v>
      </c>
      <c r="EA1114" s="384">
        <f t="shared" si="465"/>
        <v>0.5</v>
      </c>
      <c r="EB1114" s="385">
        <f t="shared" si="465"/>
        <v>0.5357142857142857</v>
      </c>
      <c r="EC1114" s="385">
        <f t="shared" si="465"/>
        <v>0.5</v>
      </c>
      <c r="ED1114" s="385">
        <f t="shared" si="465"/>
        <v>0.5</v>
      </c>
      <c r="EE1114" s="385">
        <f t="shared" si="463"/>
        <v>0.5</v>
      </c>
      <c r="EG1114" s="222">
        <v>20</v>
      </c>
      <c r="EH1114" s="222">
        <v>11</v>
      </c>
      <c r="EI1114" s="222">
        <v>9</v>
      </c>
      <c r="EJ1114" s="222">
        <v>3</v>
      </c>
      <c r="EK1114" s="222">
        <v>1</v>
      </c>
      <c r="EL1114" s="222">
        <v>269</v>
      </c>
      <c r="EM1114" s="222">
        <v>202</v>
      </c>
      <c r="EN1114" s="386">
        <f t="shared" si="452"/>
        <v>0.55000000000000004</v>
      </c>
      <c r="EO1114" s="222">
        <f t="shared" si="453"/>
        <v>33.333333333333329</v>
      </c>
      <c r="EP1114" s="386">
        <f t="shared" si="454"/>
        <v>0.05</v>
      </c>
      <c r="EQ1114" s="222">
        <f t="shared" si="455"/>
        <v>3717.4721189591078</v>
      </c>
      <c r="ER1114" s="222">
        <f t="shared" si="456"/>
        <v>1237.6237623762377</v>
      </c>
      <c r="ES1114" s="292"/>
      <c r="ET1114" s="218">
        <v>23</v>
      </c>
      <c r="EU1114" s="218">
        <v>12</v>
      </c>
      <c r="EV1114" s="218">
        <v>12</v>
      </c>
      <c r="EW1114" s="218">
        <v>6</v>
      </c>
      <c r="EX1114" s="218">
        <v>5</v>
      </c>
      <c r="EY1114" s="218">
        <v>279</v>
      </c>
      <c r="EZ1114" s="218">
        <v>210</v>
      </c>
      <c r="FA1114" s="387">
        <f t="shared" si="458"/>
        <v>0.52173913043478259</v>
      </c>
      <c r="FB1114" s="221">
        <f t="shared" si="459"/>
        <v>50</v>
      </c>
      <c r="FC1114" s="387">
        <f t="shared" si="460"/>
        <v>0.21739130434782608</v>
      </c>
      <c r="FD1114" s="218">
        <f t="shared" si="461"/>
        <v>17921.146953405019</v>
      </c>
      <c r="FE1114" s="218">
        <f t="shared" si="462"/>
        <v>2380.9523809523812</v>
      </c>
      <c r="FF1114" s="218">
        <v>12</v>
      </c>
      <c r="FG1114" s="221">
        <f t="shared" si="449"/>
        <v>50</v>
      </c>
      <c r="FH1114" s="218">
        <v>6</v>
      </c>
      <c r="FI1114" s="218">
        <v>12</v>
      </c>
      <c r="FJ1114" s="218">
        <v>0</v>
      </c>
      <c r="FK1114" s="218">
        <f t="shared" si="450"/>
        <v>6</v>
      </c>
      <c r="FL1114" s="218">
        <v>1</v>
      </c>
      <c r="FM1114" s="218">
        <f t="shared" si="451"/>
        <v>5</v>
      </c>
      <c r="FZ1114" s="229"/>
      <c r="GA1114" s="229"/>
      <c r="GB1114" s="229"/>
      <c r="GC1114" s="229"/>
      <c r="GD1114" s="229"/>
    </row>
    <row r="1115" spans="1:186" s="368" customFormat="1">
      <c r="A1115" s="287" t="s">
        <v>2627</v>
      </c>
      <c r="B1115" s="369" t="s">
        <v>2628</v>
      </c>
      <c r="C1115" s="287" t="s">
        <v>2629</v>
      </c>
      <c r="D1115" s="285" t="s">
        <v>3125</v>
      </c>
      <c r="E1115" s="369" t="s">
        <v>2630</v>
      </c>
      <c r="F1115" s="287">
        <v>1112</v>
      </c>
      <c r="G1115" s="392" t="s">
        <v>2675</v>
      </c>
      <c r="H1115" s="392" t="s">
        <v>2676</v>
      </c>
      <c r="I1115" s="370" t="s">
        <v>2546</v>
      </c>
      <c r="J1115" s="410" t="s">
        <v>2547</v>
      </c>
      <c r="K1115" s="370" t="s">
        <v>1226</v>
      </c>
      <c r="L1115" s="410" t="s">
        <v>2440</v>
      </c>
      <c r="M1115" s="410" t="s">
        <v>3124</v>
      </c>
      <c r="N1115" s="372">
        <v>1</v>
      </c>
      <c r="O1115" s="373">
        <v>24</v>
      </c>
      <c r="P1115" s="373">
        <v>37</v>
      </c>
      <c r="Q1115" s="373">
        <v>39</v>
      </c>
      <c r="R1115" s="373">
        <v>41</v>
      </c>
      <c r="S1115" s="374">
        <v>37</v>
      </c>
      <c r="T1115" s="374">
        <v>39</v>
      </c>
      <c r="U1115" s="374">
        <v>42</v>
      </c>
      <c r="V1115" s="374">
        <v>44</v>
      </c>
      <c r="W1115" s="373">
        <v>13</v>
      </c>
      <c r="X1115" s="373">
        <v>17</v>
      </c>
      <c r="Y1115" s="373">
        <v>18</v>
      </c>
      <c r="Z1115" s="373">
        <v>20</v>
      </c>
      <c r="AA1115" s="374">
        <v>19</v>
      </c>
      <c r="AB1115" s="374">
        <v>20</v>
      </c>
      <c r="AC1115" s="374">
        <v>20</v>
      </c>
      <c r="AD1115" s="374">
        <v>21</v>
      </c>
      <c r="AE1115" s="373">
        <v>0</v>
      </c>
      <c r="AF1115" s="373">
        <v>1</v>
      </c>
      <c r="AG1115" s="373">
        <v>1</v>
      </c>
      <c r="AH1115" s="373">
        <v>1</v>
      </c>
      <c r="AI1115" s="374">
        <v>1</v>
      </c>
      <c r="AJ1115" s="374">
        <v>1</v>
      </c>
      <c r="AK1115" s="374">
        <v>1</v>
      </c>
      <c r="AL1115" s="374">
        <v>1</v>
      </c>
      <c r="AM1115" s="222">
        <v>12</v>
      </c>
      <c r="AN1115" s="222">
        <v>20</v>
      </c>
      <c r="AO1115" s="222">
        <v>21</v>
      </c>
      <c r="AP1115" s="222">
        <v>22</v>
      </c>
      <c r="AQ1115" s="218">
        <v>18</v>
      </c>
      <c r="AR1115" s="218">
        <v>19</v>
      </c>
      <c r="AS1115" s="218">
        <v>22</v>
      </c>
      <c r="AT1115" s="218">
        <v>23</v>
      </c>
      <c r="AU1115" s="222">
        <v>4</v>
      </c>
      <c r="AV1115" s="222">
        <v>7</v>
      </c>
      <c r="AW1115" s="222">
        <v>8</v>
      </c>
      <c r="AX1115" s="222">
        <v>8</v>
      </c>
      <c r="AY1115" s="218">
        <v>7</v>
      </c>
      <c r="AZ1115" s="218">
        <v>8</v>
      </c>
      <c r="BA1115" s="218">
        <v>8</v>
      </c>
      <c r="BB1115" s="218">
        <v>8</v>
      </c>
      <c r="BC1115" s="222">
        <f t="shared" si="457"/>
        <v>8</v>
      </c>
      <c r="BD1115" s="222">
        <f t="shared" si="457"/>
        <v>13</v>
      </c>
      <c r="BE1115" s="222">
        <f t="shared" si="457"/>
        <v>13</v>
      </c>
      <c r="BF1115" s="222">
        <f t="shared" si="457"/>
        <v>14</v>
      </c>
      <c r="BG1115" s="218">
        <f t="shared" si="457"/>
        <v>11</v>
      </c>
      <c r="BH1115" s="218">
        <f t="shared" si="447"/>
        <v>11</v>
      </c>
      <c r="BI1115" s="218">
        <f t="shared" si="447"/>
        <v>14</v>
      </c>
      <c r="BJ1115" s="218">
        <f t="shared" si="447"/>
        <v>15</v>
      </c>
      <c r="BK1115" s="222">
        <f t="shared" ref="BK1115:BM1158" si="466">BS1115-CA1115</f>
        <v>0</v>
      </c>
      <c r="BL1115" s="222">
        <f t="shared" si="466"/>
        <v>0</v>
      </c>
      <c r="BM1115" s="222">
        <f t="shared" si="466"/>
        <v>0</v>
      </c>
      <c r="BN1115" s="222">
        <f t="shared" si="464"/>
        <v>0</v>
      </c>
      <c r="BO1115" s="218">
        <f t="shared" si="464"/>
        <v>0</v>
      </c>
      <c r="BP1115" s="218">
        <f t="shared" si="464"/>
        <v>0</v>
      </c>
      <c r="BQ1115" s="218">
        <f t="shared" si="464"/>
        <v>0</v>
      </c>
      <c r="BR1115" s="218">
        <f t="shared" si="443"/>
        <v>0</v>
      </c>
      <c r="BS1115" s="222">
        <v>0</v>
      </c>
      <c r="BT1115" s="222">
        <v>0</v>
      </c>
      <c r="BU1115" s="222">
        <v>0</v>
      </c>
      <c r="BV1115" s="222">
        <v>0</v>
      </c>
      <c r="BW1115" s="218">
        <v>0</v>
      </c>
      <c r="BX1115" s="218">
        <v>0</v>
      </c>
      <c r="BY1115" s="218">
        <v>0</v>
      </c>
      <c r="BZ1115" s="218">
        <v>0</v>
      </c>
      <c r="CA1115" s="222">
        <v>0</v>
      </c>
      <c r="CB1115" s="222">
        <f>IFERROR(VLOOKUP($G1115,[12]ITEM!$B$2:$AC$939,26,0),0)</f>
        <v>0</v>
      </c>
      <c r="CC1115" s="222">
        <f>IFERROR(VLOOKUP($G1115,[12]ITEM!$B$2:$AC$939,27,0),0)</f>
        <v>0</v>
      </c>
      <c r="CD1115" s="222">
        <f>IFERROR(VLOOKUP($G1115,[12]ITEM!$B$2:$AC$939,28,0),0)</f>
        <v>0</v>
      </c>
      <c r="CE1115" s="218">
        <v>0</v>
      </c>
      <c r="CF1115" s="218">
        <v>0</v>
      </c>
      <c r="CG1115" s="218">
        <v>0</v>
      </c>
      <c r="CH1115" s="218">
        <v>0</v>
      </c>
      <c r="CI1115" s="375"/>
      <c r="CJ1115" s="222">
        <f t="shared" si="441"/>
        <v>7</v>
      </c>
      <c r="CK1115" s="222">
        <f t="shared" si="441"/>
        <v>12</v>
      </c>
      <c r="CL1115" s="222">
        <f t="shared" si="441"/>
        <v>13</v>
      </c>
      <c r="CM1115" s="222">
        <f t="shared" si="441"/>
        <v>13</v>
      </c>
      <c r="CN1115" s="218">
        <f t="shared" si="441"/>
        <v>11</v>
      </c>
      <c r="CO1115" s="218">
        <f t="shared" si="441"/>
        <v>11</v>
      </c>
      <c r="CP1115" s="218">
        <f t="shared" si="441"/>
        <v>11</v>
      </c>
      <c r="CQ1115" s="218">
        <f t="shared" si="441"/>
        <v>13</v>
      </c>
      <c r="CR1115" s="222">
        <v>4</v>
      </c>
      <c r="CS1115" s="222">
        <v>7</v>
      </c>
      <c r="CT1115" s="222">
        <v>7</v>
      </c>
      <c r="CU1115" s="222">
        <v>7</v>
      </c>
      <c r="CV1115" s="218">
        <f t="shared" si="448"/>
        <v>0</v>
      </c>
      <c r="CW1115" s="218">
        <f>CV1115*(1+('[13]GROWTH (YoY)'!AR1115/100))</f>
        <v>0</v>
      </c>
      <c r="CX1115" s="218">
        <f>CW1115*(1+('[13]GROWTH (YoY)'!AS1115/100))</f>
        <v>0</v>
      </c>
      <c r="CY1115" s="218">
        <f>CX1115*(1+('[13]GROWTH (YoY)'!AT1115/100))</f>
        <v>0</v>
      </c>
      <c r="CZ1115" s="222">
        <v>3</v>
      </c>
      <c r="DA1115" s="222">
        <v>4</v>
      </c>
      <c r="DB1115" s="222">
        <v>5</v>
      </c>
      <c r="DC1115" s="222">
        <v>5</v>
      </c>
      <c r="DD1115" s="218">
        <v>10</v>
      </c>
      <c r="DE1115" s="218">
        <v>10</v>
      </c>
      <c r="DF1115" s="218">
        <v>10</v>
      </c>
      <c r="DG1115" s="218">
        <v>12</v>
      </c>
      <c r="DH1115" s="222">
        <v>0</v>
      </c>
      <c r="DI1115" s="222">
        <v>1</v>
      </c>
      <c r="DJ1115" s="222">
        <v>1</v>
      </c>
      <c r="DK1115" s="222">
        <v>1</v>
      </c>
      <c r="DL1115" s="218">
        <v>1</v>
      </c>
      <c r="DM1115" s="218">
        <v>1</v>
      </c>
      <c r="DN1115" s="218">
        <v>1</v>
      </c>
      <c r="DO1115" s="218">
        <v>1</v>
      </c>
      <c r="DP1115" s="383">
        <f t="shared" si="442"/>
        <v>1</v>
      </c>
      <c r="DQ1115" s="222">
        <f t="shared" si="442"/>
        <v>1</v>
      </c>
      <c r="DR1115" s="222">
        <f t="shared" si="442"/>
        <v>0</v>
      </c>
      <c r="DS1115" s="222">
        <f t="shared" si="446"/>
        <v>1</v>
      </c>
      <c r="DT1115" s="218">
        <f t="shared" si="446"/>
        <v>0</v>
      </c>
      <c r="DU1115" s="218">
        <f t="shared" si="446"/>
        <v>0</v>
      </c>
      <c r="DV1115" s="218">
        <f t="shared" si="446"/>
        <v>3</v>
      </c>
      <c r="DW1115" s="218">
        <f t="shared" si="446"/>
        <v>2</v>
      </c>
      <c r="DX1115" s="384">
        <f t="shared" si="465"/>
        <v>0.54166666666666663</v>
      </c>
      <c r="DY1115" s="384">
        <f t="shared" si="465"/>
        <v>0.45945945945945948</v>
      </c>
      <c r="DZ1115" s="384">
        <f t="shared" si="465"/>
        <v>0.46153846153846156</v>
      </c>
      <c r="EA1115" s="384">
        <f t="shared" si="465"/>
        <v>0.48780487804878048</v>
      </c>
      <c r="EB1115" s="385">
        <f t="shared" si="465"/>
        <v>0.51351351351351349</v>
      </c>
      <c r="EC1115" s="385">
        <f t="shared" si="465"/>
        <v>0.51282051282051277</v>
      </c>
      <c r="ED1115" s="385">
        <f t="shared" si="465"/>
        <v>0.47619047619047616</v>
      </c>
      <c r="EE1115" s="385">
        <f t="shared" si="463"/>
        <v>0.47727272727272729</v>
      </c>
      <c r="EG1115" s="222">
        <v>8</v>
      </c>
      <c r="EH1115" s="222">
        <v>3</v>
      </c>
      <c r="EI1115" s="222">
        <v>4</v>
      </c>
      <c r="EJ1115" s="222">
        <v>2</v>
      </c>
      <c r="EK1115" s="222">
        <v>3</v>
      </c>
      <c r="EL1115" s="222">
        <v>213</v>
      </c>
      <c r="EM1115" s="222">
        <v>100</v>
      </c>
      <c r="EN1115" s="386">
        <f t="shared" si="452"/>
        <v>0.375</v>
      </c>
      <c r="EO1115" s="222">
        <f t="shared" si="453"/>
        <v>50</v>
      </c>
      <c r="EP1115" s="386">
        <f t="shared" si="454"/>
        <v>0.375</v>
      </c>
      <c r="EQ1115" s="222">
        <f t="shared" si="455"/>
        <v>14084.507042253521</v>
      </c>
      <c r="ER1115" s="222">
        <f t="shared" si="456"/>
        <v>1666.6666666666667</v>
      </c>
      <c r="ES1115" s="292"/>
      <c r="ET1115" s="218">
        <v>37</v>
      </c>
      <c r="EU1115" s="218">
        <v>17</v>
      </c>
      <c r="EV1115" s="218">
        <v>20</v>
      </c>
      <c r="EW1115" s="218">
        <v>7</v>
      </c>
      <c r="EX1115" s="218">
        <v>4</v>
      </c>
      <c r="EY1115" s="218">
        <v>319</v>
      </c>
      <c r="EZ1115" s="218">
        <v>236</v>
      </c>
      <c r="FA1115" s="387">
        <f t="shared" si="458"/>
        <v>0.45945945945945948</v>
      </c>
      <c r="FB1115" s="221">
        <f t="shared" si="459"/>
        <v>35</v>
      </c>
      <c r="FC1115" s="387">
        <f t="shared" si="460"/>
        <v>0.10810810810810811</v>
      </c>
      <c r="FD1115" s="218">
        <f t="shared" si="461"/>
        <v>12539.184952978056</v>
      </c>
      <c r="FE1115" s="218">
        <f t="shared" si="462"/>
        <v>2471.7514124293784</v>
      </c>
      <c r="FF1115" s="218">
        <v>20</v>
      </c>
      <c r="FG1115" s="221">
        <f t="shared" si="449"/>
        <v>35</v>
      </c>
      <c r="FH1115" s="218">
        <v>7</v>
      </c>
      <c r="FI1115" s="218">
        <v>20</v>
      </c>
      <c r="FJ1115" s="218">
        <v>0</v>
      </c>
      <c r="FK1115" s="218">
        <f t="shared" si="450"/>
        <v>13</v>
      </c>
      <c r="FL1115" s="218">
        <v>1</v>
      </c>
      <c r="FM1115" s="218">
        <f t="shared" si="451"/>
        <v>12</v>
      </c>
      <c r="FZ1115" s="229"/>
      <c r="GA1115" s="229"/>
      <c r="GB1115" s="229"/>
      <c r="GC1115" s="229"/>
      <c r="GD1115" s="229"/>
    </row>
    <row r="1116" spans="1:186" s="368" customFormat="1">
      <c r="A1116" s="287" t="s">
        <v>2627</v>
      </c>
      <c r="B1116" s="369" t="s">
        <v>2628</v>
      </c>
      <c r="C1116" s="287" t="s">
        <v>2629</v>
      </c>
      <c r="D1116" s="285" t="s">
        <v>3125</v>
      </c>
      <c r="E1116" s="369" t="s">
        <v>2630</v>
      </c>
      <c r="F1116" s="287">
        <v>1113</v>
      </c>
      <c r="G1116" s="392" t="s">
        <v>2677</v>
      </c>
      <c r="H1116" s="392" t="s">
        <v>2678</v>
      </c>
      <c r="I1116" s="370" t="s">
        <v>2546</v>
      </c>
      <c r="J1116" s="410" t="s">
        <v>2547</v>
      </c>
      <c r="K1116" s="370" t="s">
        <v>1226</v>
      </c>
      <c r="L1116" s="410" t="s">
        <v>2440</v>
      </c>
      <c r="M1116" s="410" t="s">
        <v>3124</v>
      </c>
      <c r="N1116" s="372">
        <v>1</v>
      </c>
      <c r="O1116" s="373">
        <v>1</v>
      </c>
      <c r="P1116" s="373">
        <v>5</v>
      </c>
      <c r="Q1116" s="373">
        <v>5</v>
      </c>
      <c r="R1116" s="373">
        <v>6</v>
      </c>
      <c r="S1116" s="374">
        <v>6</v>
      </c>
      <c r="T1116" s="374">
        <v>6</v>
      </c>
      <c r="U1116" s="374">
        <v>7</v>
      </c>
      <c r="V1116" s="374">
        <v>7</v>
      </c>
      <c r="W1116" s="373">
        <v>0</v>
      </c>
      <c r="X1116" s="373">
        <v>4</v>
      </c>
      <c r="Y1116" s="373">
        <v>4</v>
      </c>
      <c r="Z1116" s="373">
        <v>4</v>
      </c>
      <c r="AA1116" s="374">
        <v>3</v>
      </c>
      <c r="AB1116" s="374">
        <v>3</v>
      </c>
      <c r="AC1116" s="374">
        <v>6</v>
      </c>
      <c r="AD1116" s="374">
        <v>6</v>
      </c>
      <c r="AE1116" s="373">
        <v>0</v>
      </c>
      <c r="AF1116" s="373">
        <v>0</v>
      </c>
      <c r="AG1116" s="373">
        <v>0</v>
      </c>
      <c r="AH1116" s="373">
        <v>0</v>
      </c>
      <c r="AI1116" s="374">
        <v>0</v>
      </c>
      <c r="AJ1116" s="374">
        <v>0</v>
      </c>
      <c r="AK1116" s="374">
        <v>0</v>
      </c>
      <c r="AL1116" s="374">
        <v>0</v>
      </c>
      <c r="AM1116" s="222">
        <v>0</v>
      </c>
      <c r="AN1116" s="222">
        <v>1</v>
      </c>
      <c r="AO1116" s="222">
        <v>1</v>
      </c>
      <c r="AP1116" s="222">
        <v>1</v>
      </c>
      <c r="AQ1116" s="218">
        <v>3</v>
      </c>
      <c r="AR1116" s="218">
        <v>3</v>
      </c>
      <c r="AS1116" s="218">
        <v>1</v>
      </c>
      <c r="AT1116" s="218">
        <v>1</v>
      </c>
      <c r="AU1116" s="222">
        <v>0</v>
      </c>
      <c r="AV1116" s="222">
        <v>1</v>
      </c>
      <c r="AW1116" s="222">
        <v>1</v>
      </c>
      <c r="AX1116" s="222">
        <v>1</v>
      </c>
      <c r="AY1116" s="218">
        <v>1</v>
      </c>
      <c r="AZ1116" s="218">
        <v>1</v>
      </c>
      <c r="BA1116" s="218">
        <v>1</v>
      </c>
      <c r="BB1116" s="218">
        <v>1</v>
      </c>
      <c r="BC1116" s="222">
        <f t="shared" si="457"/>
        <v>0</v>
      </c>
      <c r="BD1116" s="222">
        <f t="shared" si="457"/>
        <v>0</v>
      </c>
      <c r="BE1116" s="222">
        <f t="shared" si="457"/>
        <v>0</v>
      </c>
      <c r="BF1116" s="222">
        <f t="shared" si="457"/>
        <v>0</v>
      </c>
      <c r="BG1116" s="218">
        <f t="shared" si="457"/>
        <v>2</v>
      </c>
      <c r="BH1116" s="218">
        <f t="shared" si="447"/>
        <v>2</v>
      </c>
      <c r="BI1116" s="218">
        <f t="shared" si="447"/>
        <v>0</v>
      </c>
      <c r="BJ1116" s="218">
        <f t="shared" si="447"/>
        <v>0</v>
      </c>
      <c r="BK1116" s="222">
        <f t="shared" si="466"/>
        <v>0</v>
      </c>
      <c r="BL1116" s="222">
        <f t="shared" si="466"/>
        <v>0</v>
      </c>
      <c r="BM1116" s="222">
        <f t="shared" si="466"/>
        <v>0</v>
      </c>
      <c r="BN1116" s="222">
        <f t="shared" si="464"/>
        <v>0</v>
      </c>
      <c r="BO1116" s="218">
        <f t="shared" si="464"/>
        <v>0</v>
      </c>
      <c r="BP1116" s="218">
        <f t="shared" si="464"/>
        <v>0</v>
      </c>
      <c r="BQ1116" s="218">
        <f t="shared" si="464"/>
        <v>0</v>
      </c>
      <c r="BR1116" s="218">
        <f t="shared" si="443"/>
        <v>0</v>
      </c>
      <c r="BS1116" s="222">
        <v>0</v>
      </c>
      <c r="BT1116" s="222">
        <v>0</v>
      </c>
      <c r="BU1116" s="222">
        <v>0</v>
      </c>
      <c r="BV1116" s="222">
        <v>0</v>
      </c>
      <c r="BW1116" s="218">
        <v>0</v>
      </c>
      <c r="BX1116" s="218">
        <v>0</v>
      </c>
      <c r="BY1116" s="218">
        <v>0</v>
      </c>
      <c r="BZ1116" s="218">
        <v>0</v>
      </c>
      <c r="CA1116" s="222">
        <v>0</v>
      </c>
      <c r="CB1116" s="222">
        <f>IFERROR(VLOOKUP($G1116,[12]ITEM!$B$2:$AC$939,26,0),0)</f>
        <v>0</v>
      </c>
      <c r="CC1116" s="222">
        <f>IFERROR(VLOOKUP($G1116,[12]ITEM!$B$2:$AC$939,27,0),0)</f>
        <v>0</v>
      </c>
      <c r="CD1116" s="222">
        <f>IFERROR(VLOOKUP($G1116,[12]ITEM!$B$2:$AC$939,28,0),0)</f>
        <v>0</v>
      </c>
      <c r="CE1116" s="218">
        <v>0</v>
      </c>
      <c r="CF1116" s="218">
        <v>0</v>
      </c>
      <c r="CG1116" s="218">
        <v>0</v>
      </c>
      <c r="CH1116" s="218">
        <v>0</v>
      </c>
      <c r="CI1116" s="375"/>
      <c r="CJ1116" s="222">
        <f t="shared" si="441"/>
        <v>0</v>
      </c>
      <c r="CK1116" s="222">
        <f t="shared" si="441"/>
        <v>0</v>
      </c>
      <c r="CL1116" s="222">
        <f t="shared" si="441"/>
        <v>0</v>
      </c>
      <c r="CM1116" s="222">
        <f t="shared" si="441"/>
        <v>0</v>
      </c>
      <c r="CN1116" s="218">
        <f t="shared" si="441"/>
        <v>2</v>
      </c>
      <c r="CO1116" s="218">
        <f t="shared" si="441"/>
        <v>2.1218289601025404</v>
      </c>
      <c r="CP1116" s="218">
        <f t="shared" si="441"/>
        <v>0.88223030709008177</v>
      </c>
      <c r="CQ1116" s="218">
        <f t="shared" si="441"/>
        <v>0.95615155334914592</v>
      </c>
      <c r="CR1116" s="222">
        <v>0</v>
      </c>
      <c r="CS1116" s="222">
        <v>0</v>
      </c>
      <c r="CT1116" s="222">
        <v>0</v>
      </c>
      <c r="CU1116" s="222">
        <v>0</v>
      </c>
      <c r="CV1116" s="218">
        <f t="shared" si="448"/>
        <v>2</v>
      </c>
      <c r="CW1116" s="218">
        <f>CV1116*(1+('[13]GROWTH (YoY)'!AR1116/100))</f>
        <v>2.1218289601025404</v>
      </c>
      <c r="CX1116" s="218">
        <f>CW1116*(1+('[13]GROWTH (YoY)'!AS1116/100))</f>
        <v>0.88223030709008177</v>
      </c>
      <c r="CY1116" s="218">
        <f>CX1116*(1+('[13]GROWTH (YoY)'!AT1116/100))</f>
        <v>0.95615155334914592</v>
      </c>
      <c r="CZ1116" s="222">
        <v>0</v>
      </c>
      <c r="DA1116" s="222">
        <v>0</v>
      </c>
      <c r="DB1116" s="222">
        <v>0</v>
      </c>
      <c r="DC1116" s="222">
        <v>0</v>
      </c>
      <c r="DD1116" s="218">
        <v>0</v>
      </c>
      <c r="DE1116" s="218">
        <v>0</v>
      </c>
      <c r="DF1116" s="218">
        <v>0</v>
      </c>
      <c r="DG1116" s="218">
        <v>0</v>
      </c>
      <c r="DH1116" s="222">
        <v>0</v>
      </c>
      <c r="DI1116" s="222">
        <v>0</v>
      </c>
      <c r="DJ1116" s="222">
        <v>0</v>
      </c>
      <c r="DK1116" s="222">
        <v>0</v>
      </c>
      <c r="DL1116" s="218">
        <v>0</v>
      </c>
      <c r="DM1116" s="218">
        <v>0</v>
      </c>
      <c r="DN1116" s="218">
        <v>0</v>
      </c>
      <c r="DO1116" s="218">
        <v>0</v>
      </c>
      <c r="DP1116" s="383">
        <f t="shared" si="442"/>
        <v>0</v>
      </c>
      <c r="DQ1116" s="222">
        <f t="shared" si="442"/>
        <v>0</v>
      </c>
      <c r="DR1116" s="222">
        <f t="shared" si="442"/>
        <v>0</v>
      </c>
      <c r="DS1116" s="222">
        <f t="shared" si="446"/>
        <v>0</v>
      </c>
      <c r="DT1116" s="218">
        <f t="shared" si="446"/>
        <v>0</v>
      </c>
      <c r="DU1116" s="218">
        <f t="shared" si="446"/>
        <v>-0.12182896010254041</v>
      </c>
      <c r="DV1116" s="218">
        <f t="shared" si="446"/>
        <v>-0.88223030709008177</v>
      </c>
      <c r="DW1116" s="218">
        <f t="shared" si="446"/>
        <v>-0.95615155334914592</v>
      </c>
      <c r="DX1116" s="384">
        <f t="shared" si="465"/>
        <v>0</v>
      </c>
      <c r="DY1116" s="384">
        <f t="shared" si="465"/>
        <v>0.8</v>
      </c>
      <c r="DZ1116" s="384">
        <f t="shared" si="465"/>
        <v>0.8</v>
      </c>
      <c r="EA1116" s="384">
        <f t="shared" si="465"/>
        <v>0.66666666666666663</v>
      </c>
      <c r="EB1116" s="385">
        <f t="shared" si="465"/>
        <v>0.5</v>
      </c>
      <c r="EC1116" s="385">
        <f t="shared" si="465"/>
        <v>0.5</v>
      </c>
      <c r="ED1116" s="385">
        <f t="shared" si="465"/>
        <v>0.8571428571428571</v>
      </c>
      <c r="EE1116" s="385">
        <f t="shared" si="463"/>
        <v>0.8571428571428571</v>
      </c>
      <c r="EG1116" s="222">
        <v>9</v>
      </c>
      <c r="EH1116" s="222">
        <v>5</v>
      </c>
      <c r="EI1116" s="222">
        <v>4</v>
      </c>
      <c r="EJ1116" s="222">
        <v>2</v>
      </c>
      <c r="EK1116" s="222">
        <v>0</v>
      </c>
      <c r="EL1116" s="222">
        <v>200</v>
      </c>
      <c r="EM1116" s="222">
        <v>132</v>
      </c>
      <c r="EN1116" s="386">
        <f t="shared" si="452"/>
        <v>0.55555555555555558</v>
      </c>
      <c r="EO1116" s="222">
        <f t="shared" si="453"/>
        <v>50</v>
      </c>
      <c r="EP1116" s="386">
        <f t="shared" si="454"/>
        <v>0</v>
      </c>
      <c r="EQ1116" s="222">
        <f t="shared" si="455"/>
        <v>0</v>
      </c>
      <c r="ER1116" s="222">
        <f t="shared" si="456"/>
        <v>1262.6262626262626</v>
      </c>
      <c r="ES1116" s="292"/>
      <c r="ET1116" s="218">
        <v>5</v>
      </c>
      <c r="EU1116" s="218">
        <v>4</v>
      </c>
      <c r="EV1116" s="218">
        <v>1</v>
      </c>
      <c r="EW1116" s="218">
        <v>1</v>
      </c>
      <c r="EX1116" s="218">
        <v>1</v>
      </c>
      <c r="EY1116" s="218">
        <v>24</v>
      </c>
      <c r="EZ1116" s="218">
        <v>17</v>
      </c>
      <c r="FA1116" s="387">
        <f t="shared" si="458"/>
        <v>0.8</v>
      </c>
      <c r="FB1116" s="221">
        <f t="shared" si="459"/>
        <v>100</v>
      </c>
      <c r="FC1116" s="387">
        <f t="shared" si="460"/>
        <v>0.2</v>
      </c>
      <c r="FD1116" s="218">
        <f t="shared" si="461"/>
        <v>41666.666666666664</v>
      </c>
      <c r="FE1116" s="218">
        <f t="shared" si="462"/>
        <v>4901.9607843137255</v>
      </c>
      <c r="FF1116" s="218">
        <v>1</v>
      </c>
      <c r="FG1116" s="221">
        <f t="shared" si="449"/>
        <v>100</v>
      </c>
      <c r="FH1116" s="218">
        <v>1</v>
      </c>
      <c r="FI1116" s="218">
        <v>1</v>
      </c>
      <c r="FJ1116" s="218">
        <v>0</v>
      </c>
      <c r="FK1116" s="218">
        <f t="shared" si="450"/>
        <v>0</v>
      </c>
      <c r="FL1116" s="218">
        <v>0</v>
      </c>
      <c r="FM1116" s="218">
        <f t="shared" si="451"/>
        <v>0</v>
      </c>
      <c r="FZ1116" s="229"/>
      <c r="GA1116" s="229"/>
      <c r="GB1116" s="229"/>
      <c r="GC1116" s="229"/>
      <c r="GD1116" s="229"/>
    </row>
    <row r="1117" spans="1:186" s="368" customFormat="1">
      <c r="A1117" s="287" t="s">
        <v>2627</v>
      </c>
      <c r="B1117" s="369" t="s">
        <v>2628</v>
      </c>
      <c r="C1117" s="287" t="s">
        <v>2629</v>
      </c>
      <c r="D1117" s="285" t="s">
        <v>3125</v>
      </c>
      <c r="E1117" s="369" t="s">
        <v>2630</v>
      </c>
      <c r="F1117" s="287">
        <v>1114</v>
      </c>
      <c r="G1117" s="392" t="s">
        <v>2679</v>
      </c>
      <c r="H1117" s="392" t="s">
        <v>2680</v>
      </c>
      <c r="I1117" s="370" t="s">
        <v>2546</v>
      </c>
      <c r="J1117" s="410" t="s">
        <v>2547</v>
      </c>
      <c r="K1117" s="370" t="s">
        <v>1226</v>
      </c>
      <c r="L1117" s="410" t="s">
        <v>2440</v>
      </c>
      <c r="M1117" s="410" t="s">
        <v>3124</v>
      </c>
      <c r="N1117" s="372">
        <v>1</v>
      </c>
      <c r="O1117" s="373">
        <v>28</v>
      </c>
      <c r="P1117" s="373">
        <v>51</v>
      </c>
      <c r="Q1117" s="373">
        <v>54</v>
      </c>
      <c r="R1117" s="373">
        <v>57</v>
      </c>
      <c r="S1117" s="374">
        <v>62</v>
      </c>
      <c r="T1117" s="374">
        <v>66</v>
      </c>
      <c r="U1117" s="374">
        <v>70</v>
      </c>
      <c r="V1117" s="374">
        <v>73</v>
      </c>
      <c r="W1117" s="373">
        <v>15</v>
      </c>
      <c r="X1117" s="373">
        <v>26</v>
      </c>
      <c r="Y1117" s="373">
        <v>28</v>
      </c>
      <c r="Z1117" s="373">
        <v>31</v>
      </c>
      <c r="AA1117" s="374">
        <v>32</v>
      </c>
      <c r="AB1117" s="374">
        <v>34</v>
      </c>
      <c r="AC1117" s="374">
        <v>38</v>
      </c>
      <c r="AD1117" s="374">
        <v>40</v>
      </c>
      <c r="AE1117" s="373">
        <v>0</v>
      </c>
      <c r="AF1117" s="373">
        <v>1</v>
      </c>
      <c r="AG1117" s="373">
        <v>1</v>
      </c>
      <c r="AH1117" s="373">
        <v>1</v>
      </c>
      <c r="AI1117" s="374">
        <v>1</v>
      </c>
      <c r="AJ1117" s="374">
        <v>1</v>
      </c>
      <c r="AK1117" s="374">
        <v>1</v>
      </c>
      <c r="AL1117" s="374">
        <v>1</v>
      </c>
      <c r="AM1117" s="222">
        <v>13</v>
      </c>
      <c r="AN1117" s="222">
        <v>24</v>
      </c>
      <c r="AO1117" s="222">
        <v>25</v>
      </c>
      <c r="AP1117" s="222">
        <v>27</v>
      </c>
      <c r="AQ1117" s="218">
        <v>30</v>
      </c>
      <c r="AR1117" s="218">
        <v>32</v>
      </c>
      <c r="AS1117" s="218">
        <v>32</v>
      </c>
      <c r="AT1117" s="218">
        <v>34</v>
      </c>
      <c r="AU1117" s="222">
        <v>6</v>
      </c>
      <c r="AV1117" s="222">
        <v>17</v>
      </c>
      <c r="AW1117" s="222">
        <v>18</v>
      </c>
      <c r="AX1117" s="222">
        <v>19</v>
      </c>
      <c r="AY1117" s="218">
        <v>17</v>
      </c>
      <c r="AZ1117" s="218">
        <v>18</v>
      </c>
      <c r="BA1117" s="218">
        <v>19</v>
      </c>
      <c r="BB1117" s="218">
        <v>20</v>
      </c>
      <c r="BC1117" s="222">
        <f t="shared" si="457"/>
        <v>7</v>
      </c>
      <c r="BD1117" s="222">
        <f t="shared" si="457"/>
        <v>6</v>
      </c>
      <c r="BE1117" s="222">
        <f t="shared" si="457"/>
        <v>4</v>
      </c>
      <c r="BF1117" s="222">
        <f t="shared" si="457"/>
        <v>5</v>
      </c>
      <c r="BG1117" s="218">
        <f t="shared" si="457"/>
        <v>11</v>
      </c>
      <c r="BH1117" s="218">
        <f t="shared" si="447"/>
        <v>11</v>
      </c>
      <c r="BI1117" s="218">
        <f t="shared" si="447"/>
        <v>10</v>
      </c>
      <c r="BJ1117" s="218">
        <f t="shared" si="447"/>
        <v>13</v>
      </c>
      <c r="BK1117" s="222">
        <f t="shared" si="466"/>
        <v>0</v>
      </c>
      <c r="BL1117" s="222">
        <f t="shared" si="466"/>
        <v>1</v>
      </c>
      <c r="BM1117" s="222">
        <f t="shared" si="466"/>
        <v>3</v>
      </c>
      <c r="BN1117" s="222">
        <f t="shared" si="464"/>
        <v>3</v>
      </c>
      <c r="BO1117" s="218">
        <f t="shared" si="464"/>
        <v>2</v>
      </c>
      <c r="BP1117" s="218">
        <f t="shared" si="464"/>
        <v>3</v>
      </c>
      <c r="BQ1117" s="218">
        <f t="shared" si="464"/>
        <v>3</v>
      </c>
      <c r="BR1117" s="218">
        <f t="shared" si="443"/>
        <v>1</v>
      </c>
      <c r="BS1117" s="222">
        <v>0</v>
      </c>
      <c r="BT1117" s="222">
        <v>1</v>
      </c>
      <c r="BU1117" s="222">
        <v>3</v>
      </c>
      <c r="BV1117" s="222">
        <v>3</v>
      </c>
      <c r="BW1117" s="218">
        <v>2</v>
      </c>
      <c r="BX1117" s="218">
        <v>3</v>
      </c>
      <c r="BY1117" s="218">
        <v>3</v>
      </c>
      <c r="BZ1117" s="218">
        <v>1</v>
      </c>
      <c r="CA1117" s="222">
        <v>0</v>
      </c>
      <c r="CB1117" s="222">
        <f>IFERROR(VLOOKUP($G1117,[12]ITEM!$B$2:$AC$939,26,0),0)</f>
        <v>0</v>
      </c>
      <c r="CC1117" s="222">
        <f>IFERROR(VLOOKUP($G1117,[12]ITEM!$B$2:$AC$939,27,0),0)</f>
        <v>0</v>
      </c>
      <c r="CD1117" s="222">
        <f>IFERROR(VLOOKUP($G1117,[12]ITEM!$B$2:$AC$939,28,0),0)</f>
        <v>0</v>
      </c>
      <c r="CE1117" s="218">
        <v>0</v>
      </c>
      <c r="CF1117" s="218">
        <v>0</v>
      </c>
      <c r="CG1117" s="218">
        <v>0</v>
      </c>
      <c r="CH1117" s="218">
        <v>0</v>
      </c>
      <c r="CI1117" s="375"/>
      <c r="CJ1117" s="222">
        <f t="shared" si="441"/>
        <v>7</v>
      </c>
      <c r="CK1117" s="222">
        <f t="shared" si="441"/>
        <v>11</v>
      </c>
      <c r="CL1117" s="222">
        <f t="shared" si="441"/>
        <v>11</v>
      </c>
      <c r="CM1117" s="222">
        <f t="shared" si="441"/>
        <v>11</v>
      </c>
      <c r="CN1117" s="218">
        <f t="shared" si="441"/>
        <v>11</v>
      </c>
      <c r="CO1117" s="218">
        <f t="shared" si="441"/>
        <v>12.061495231672586</v>
      </c>
      <c r="CP1117" s="218">
        <f t="shared" si="441"/>
        <v>12.05512533227736</v>
      </c>
      <c r="CQ1117" s="218">
        <f t="shared" si="441"/>
        <v>14.116716388812684</v>
      </c>
      <c r="CR1117" s="222">
        <v>2</v>
      </c>
      <c r="CS1117" s="222">
        <v>4</v>
      </c>
      <c r="CT1117" s="222">
        <v>4</v>
      </c>
      <c r="CU1117" s="222">
        <v>4</v>
      </c>
      <c r="CV1117" s="218">
        <f t="shared" si="448"/>
        <v>1</v>
      </c>
      <c r="CW1117" s="218">
        <f>CV1117*(1+('[13]GROWTH (YoY)'!AR1117/100))</f>
        <v>1.0614952316725863</v>
      </c>
      <c r="CX1117" s="218">
        <f>CW1117*(1+('[13]GROWTH (YoY)'!AS1117/100))</f>
        <v>1.0551253322773604</v>
      </c>
      <c r="CY1117" s="218">
        <f>CX1117*(1+('[13]GROWTH (YoY)'!AT1117/100))</f>
        <v>1.1167163888126843</v>
      </c>
      <c r="CZ1117" s="222">
        <v>3</v>
      </c>
      <c r="DA1117" s="222">
        <v>4</v>
      </c>
      <c r="DB1117" s="222">
        <v>4</v>
      </c>
      <c r="DC1117" s="222">
        <v>4</v>
      </c>
      <c r="DD1117" s="218">
        <v>7</v>
      </c>
      <c r="DE1117" s="218">
        <v>7</v>
      </c>
      <c r="DF1117" s="218">
        <v>7</v>
      </c>
      <c r="DG1117" s="218">
        <v>8</v>
      </c>
      <c r="DH1117" s="222">
        <v>2</v>
      </c>
      <c r="DI1117" s="222">
        <v>3</v>
      </c>
      <c r="DJ1117" s="222">
        <v>3</v>
      </c>
      <c r="DK1117" s="222">
        <v>3</v>
      </c>
      <c r="DL1117" s="218">
        <v>3</v>
      </c>
      <c r="DM1117" s="218">
        <v>4</v>
      </c>
      <c r="DN1117" s="218">
        <v>4</v>
      </c>
      <c r="DO1117" s="218">
        <v>5</v>
      </c>
      <c r="DP1117" s="383">
        <f t="shared" si="442"/>
        <v>0</v>
      </c>
      <c r="DQ1117" s="222">
        <f t="shared" si="442"/>
        <v>-5</v>
      </c>
      <c r="DR1117" s="222">
        <f t="shared" si="442"/>
        <v>-7</v>
      </c>
      <c r="DS1117" s="222">
        <f t="shared" si="446"/>
        <v>-6</v>
      </c>
      <c r="DT1117" s="218">
        <f t="shared" si="446"/>
        <v>0</v>
      </c>
      <c r="DU1117" s="218">
        <f t="shared" si="446"/>
        <v>-1.0614952316725859</v>
      </c>
      <c r="DV1117" s="218">
        <f t="shared" si="446"/>
        <v>-2.0551253322773597</v>
      </c>
      <c r="DW1117" s="218">
        <f t="shared" si="446"/>
        <v>-1.1167163888126836</v>
      </c>
      <c r="DX1117" s="384">
        <f t="shared" si="465"/>
        <v>0.5357142857142857</v>
      </c>
      <c r="DY1117" s="384">
        <f t="shared" si="465"/>
        <v>0.50980392156862742</v>
      </c>
      <c r="DZ1117" s="384">
        <f t="shared" si="465"/>
        <v>0.51851851851851849</v>
      </c>
      <c r="EA1117" s="384">
        <f t="shared" si="465"/>
        <v>0.54385964912280704</v>
      </c>
      <c r="EB1117" s="385">
        <f t="shared" si="465"/>
        <v>0.5161290322580645</v>
      </c>
      <c r="EC1117" s="385">
        <f t="shared" si="465"/>
        <v>0.51515151515151514</v>
      </c>
      <c r="ED1117" s="385">
        <f t="shared" si="465"/>
        <v>0.54285714285714282</v>
      </c>
      <c r="EE1117" s="385">
        <f t="shared" si="463"/>
        <v>0.54794520547945202</v>
      </c>
      <c r="EG1117" s="222">
        <v>19</v>
      </c>
      <c r="EH1117" s="222">
        <v>11</v>
      </c>
      <c r="EI1117" s="222">
        <v>8</v>
      </c>
      <c r="EJ1117" s="222">
        <v>1</v>
      </c>
      <c r="EK1117" s="222">
        <v>6</v>
      </c>
      <c r="EL1117" s="222">
        <v>402</v>
      </c>
      <c r="EM1117" s="222">
        <v>101</v>
      </c>
      <c r="EN1117" s="386">
        <f t="shared" si="452"/>
        <v>0.57894736842105265</v>
      </c>
      <c r="EO1117" s="222">
        <f t="shared" si="453"/>
        <v>12.5</v>
      </c>
      <c r="EP1117" s="386">
        <f t="shared" si="454"/>
        <v>0.31578947368421051</v>
      </c>
      <c r="EQ1117" s="222">
        <f t="shared" si="455"/>
        <v>14925.373134328358</v>
      </c>
      <c r="ER1117" s="222">
        <f t="shared" si="456"/>
        <v>825.08250825082507</v>
      </c>
      <c r="ES1117" s="292"/>
      <c r="ET1117" s="218">
        <v>67</v>
      </c>
      <c r="EU1117" s="218">
        <v>32</v>
      </c>
      <c r="EV1117" s="218">
        <v>34</v>
      </c>
      <c r="EW1117" s="218">
        <v>17</v>
      </c>
      <c r="EX1117" s="218">
        <v>8</v>
      </c>
      <c r="EY1117" s="218">
        <v>781</v>
      </c>
      <c r="EZ1117" s="218">
        <v>560</v>
      </c>
      <c r="FA1117" s="387">
        <f t="shared" si="458"/>
        <v>0.47761194029850745</v>
      </c>
      <c r="FB1117" s="221">
        <f t="shared" si="459"/>
        <v>50</v>
      </c>
      <c r="FC1117" s="387">
        <f t="shared" si="460"/>
        <v>0.11940298507462686</v>
      </c>
      <c r="FD1117" s="218">
        <f t="shared" si="461"/>
        <v>10243.277848911652</v>
      </c>
      <c r="FE1117" s="218">
        <f t="shared" si="462"/>
        <v>2529.761904761905</v>
      </c>
      <c r="FF1117" s="218">
        <v>38</v>
      </c>
      <c r="FG1117" s="221">
        <f t="shared" si="449"/>
        <v>71.05263157894737</v>
      </c>
      <c r="FH1117" s="218">
        <v>27</v>
      </c>
      <c r="FI1117" s="218">
        <v>38</v>
      </c>
      <c r="FJ1117" s="218">
        <v>0</v>
      </c>
      <c r="FK1117" s="218">
        <f t="shared" si="450"/>
        <v>11</v>
      </c>
      <c r="FL1117" s="218">
        <v>3</v>
      </c>
      <c r="FM1117" s="218">
        <f t="shared" si="451"/>
        <v>8</v>
      </c>
      <c r="FZ1117" s="229"/>
      <c r="GA1117" s="229"/>
      <c r="GB1117" s="229"/>
      <c r="GC1117" s="229"/>
      <c r="GD1117" s="229"/>
    </row>
    <row r="1118" spans="1:186" s="368" customFormat="1">
      <c r="A1118" s="287" t="s">
        <v>2627</v>
      </c>
      <c r="B1118" s="369" t="s">
        <v>2628</v>
      </c>
      <c r="C1118" s="287" t="s">
        <v>2681</v>
      </c>
      <c r="D1118" s="285" t="s">
        <v>3125</v>
      </c>
      <c r="E1118" s="369" t="s">
        <v>2682</v>
      </c>
      <c r="F1118" s="287">
        <v>1115</v>
      </c>
      <c r="G1118" s="392" t="s">
        <v>2683</v>
      </c>
      <c r="H1118" s="392" t="s">
        <v>2684</v>
      </c>
      <c r="I1118" s="370" t="s">
        <v>2546</v>
      </c>
      <c r="J1118" s="410" t="s">
        <v>2547</v>
      </c>
      <c r="K1118" s="370" t="s">
        <v>1226</v>
      </c>
      <c r="L1118" s="410" t="s">
        <v>2440</v>
      </c>
      <c r="M1118" s="410" t="s">
        <v>3124</v>
      </c>
      <c r="N1118" s="372">
        <v>1</v>
      </c>
      <c r="O1118" s="373">
        <v>281</v>
      </c>
      <c r="P1118" s="373">
        <v>658</v>
      </c>
      <c r="Q1118" s="373">
        <v>696</v>
      </c>
      <c r="R1118" s="373">
        <v>740</v>
      </c>
      <c r="S1118" s="374">
        <v>622</v>
      </c>
      <c r="T1118" s="374">
        <v>657</v>
      </c>
      <c r="U1118" s="374">
        <v>699</v>
      </c>
      <c r="V1118" s="374">
        <v>762</v>
      </c>
      <c r="W1118" s="373">
        <v>126</v>
      </c>
      <c r="X1118" s="373">
        <v>335</v>
      </c>
      <c r="Y1118" s="373">
        <v>348</v>
      </c>
      <c r="Z1118" s="373">
        <v>370</v>
      </c>
      <c r="AA1118" s="374">
        <v>239</v>
      </c>
      <c r="AB1118" s="374">
        <v>251</v>
      </c>
      <c r="AC1118" s="374">
        <v>268</v>
      </c>
      <c r="AD1118" s="374">
        <v>289</v>
      </c>
      <c r="AE1118" s="373">
        <v>6</v>
      </c>
      <c r="AF1118" s="373">
        <v>13</v>
      </c>
      <c r="AG1118" s="373">
        <v>12</v>
      </c>
      <c r="AH1118" s="373">
        <v>12</v>
      </c>
      <c r="AI1118" s="374">
        <v>18</v>
      </c>
      <c r="AJ1118" s="374">
        <v>17</v>
      </c>
      <c r="AK1118" s="374">
        <v>17</v>
      </c>
      <c r="AL1118" s="374">
        <v>14</v>
      </c>
      <c r="AM1118" s="222">
        <v>155</v>
      </c>
      <c r="AN1118" s="222">
        <v>323</v>
      </c>
      <c r="AO1118" s="222">
        <v>347</v>
      </c>
      <c r="AP1118" s="222">
        <v>370</v>
      </c>
      <c r="AQ1118" s="218">
        <v>383</v>
      </c>
      <c r="AR1118" s="218">
        <v>406</v>
      </c>
      <c r="AS1118" s="218">
        <v>431</v>
      </c>
      <c r="AT1118" s="218">
        <v>472</v>
      </c>
      <c r="AU1118" s="222">
        <v>67</v>
      </c>
      <c r="AV1118" s="222">
        <v>131</v>
      </c>
      <c r="AW1118" s="222">
        <v>141</v>
      </c>
      <c r="AX1118" s="222">
        <v>150</v>
      </c>
      <c r="AY1118" s="218">
        <v>134</v>
      </c>
      <c r="AZ1118" s="218">
        <v>144</v>
      </c>
      <c r="BA1118" s="218">
        <v>154</v>
      </c>
      <c r="BB1118" s="218">
        <v>169</v>
      </c>
      <c r="BC1118" s="222">
        <f t="shared" si="457"/>
        <v>89</v>
      </c>
      <c r="BD1118" s="222">
        <f t="shared" si="457"/>
        <v>188</v>
      </c>
      <c r="BE1118" s="222">
        <f t="shared" si="457"/>
        <v>198</v>
      </c>
      <c r="BF1118" s="222">
        <f t="shared" si="457"/>
        <v>212</v>
      </c>
      <c r="BG1118" s="218">
        <f t="shared" si="457"/>
        <v>243</v>
      </c>
      <c r="BH1118" s="218">
        <f t="shared" si="447"/>
        <v>252</v>
      </c>
      <c r="BI1118" s="218">
        <f t="shared" si="447"/>
        <v>267</v>
      </c>
      <c r="BJ1118" s="218">
        <f t="shared" si="447"/>
        <v>297</v>
      </c>
      <c r="BK1118" s="222">
        <f t="shared" si="466"/>
        <v>-1</v>
      </c>
      <c r="BL1118" s="222">
        <f t="shared" si="466"/>
        <v>4</v>
      </c>
      <c r="BM1118" s="222">
        <f t="shared" si="466"/>
        <v>8</v>
      </c>
      <c r="BN1118" s="222">
        <f t="shared" si="464"/>
        <v>8</v>
      </c>
      <c r="BO1118" s="218">
        <f t="shared" si="464"/>
        <v>6</v>
      </c>
      <c r="BP1118" s="218">
        <f t="shared" si="464"/>
        <v>10</v>
      </c>
      <c r="BQ1118" s="218">
        <f t="shared" si="464"/>
        <v>10</v>
      </c>
      <c r="BR1118" s="218">
        <f t="shared" si="443"/>
        <v>6</v>
      </c>
      <c r="BS1118" s="222">
        <v>0</v>
      </c>
      <c r="BT1118" s="222">
        <v>4</v>
      </c>
      <c r="BU1118" s="222">
        <v>8</v>
      </c>
      <c r="BV1118" s="222">
        <v>8</v>
      </c>
      <c r="BW1118" s="218">
        <v>6</v>
      </c>
      <c r="BX1118" s="218">
        <v>10</v>
      </c>
      <c r="BY1118" s="218">
        <v>10</v>
      </c>
      <c r="BZ1118" s="218">
        <v>6</v>
      </c>
      <c r="CA1118" s="222">
        <v>1</v>
      </c>
      <c r="CB1118" s="222">
        <f>IFERROR(VLOOKUP($G1118,[12]ITEM!$B$2:$AC$939,26,0),0)</f>
        <v>0</v>
      </c>
      <c r="CC1118" s="222">
        <f>IFERROR(VLOOKUP($G1118,[12]ITEM!$B$2:$AC$939,27,0),0)</f>
        <v>0</v>
      </c>
      <c r="CD1118" s="222">
        <f>IFERROR(VLOOKUP($G1118,[12]ITEM!$B$2:$AC$939,28,0),0)</f>
        <v>0</v>
      </c>
      <c r="CE1118" s="218">
        <v>0</v>
      </c>
      <c r="CF1118" s="218">
        <v>0</v>
      </c>
      <c r="CG1118" s="218">
        <v>0</v>
      </c>
      <c r="CH1118" s="218">
        <v>0</v>
      </c>
      <c r="CI1118" s="375"/>
      <c r="CJ1118" s="222">
        <f t="shared" si="441"/>
        <v>90</v>
      </c>
      <c r="CK1118" s="222">
        <f t="shared" si="441"/>
        <v>41</v>
      </c>
      <c r="CL1118" s="222">
        <f t="shared" si="441"/>
        <v>38</v>
      </c>
      <c r="CM1118" s="222">
        <f t="shared" si="441"/>
        <v>36</v>
      </c>
      <c r="CN1118" s="218">
        <f t="shared" si="441"/>
        <v>243</v>
      </c>
      <c r="CO1118" s="218">
        <f t="shared" si="441"/>
        <v>253.94603394157707</v>
      </c>
      <c r="CP1118" s="218">
        <f t="shared" si="441"/>
        <v>270.1076380960543</v>
      </c>
      <c r="CQ1118" s="218">
        <f t="shared" si="441"/>
        <v>317.70655975290128</v>
      </c>
      <c r="CR1118" s="222">
        <v>-48</v>
      </c>
      <c r="CS1118" s="222">
        <v>-101</v>
      </c>
      <c r="CT1118" s="222">
        <v>-108</v>
      </c>
      <c r="CU1118" s="222">
        <v>-116</v>
      </c>
      <c r="CV1118" s="218">
        <f t="shared" si="448"/>
        <v>33</v>
      </c>
      <c r="CW1118" s="218">
        <f>CV1118*(1+('[13]GROWTH (YoY)'!AR1118/100))</f>
        <v>34.946033941577085</v>
      </c>
      <c r="CX1118" s="218">
        <f>CW1118*(1+('[13]GROWTH (YoY)'!AS1118/100))</f>
        <v>37.10763809605433</v>
      </c>
      <c r="CY1118" s="218">
        <f>CX1118*(1+('[13]GROWTH (YoY)'!AT1118/100))</f>
        <v>40.706559752901299</v>
      </c>
      <c r="CZ1118" s="222">
        <v>55</v>
      </c>
      <c r="DA1118" s="222">
        <v>69</v>
      </c>
      <c r="DB1118" s="222">
        <v>74</v>
      </c>
      <c r="DC1118" s="222">
        <v>75</v>
      </c>
      <c r="DD1118" s="218">
        <v>134</v>
      </c>
      <c r="DE1118" s="218">
        <v>137</v>
      </c>
      <c r="DF1118" s="218">
        <v>135</v>
      </c>
      <c r="DG1118" s="218">
        <v>165</v>
      </c>
      <c r="DH1118" s="222">
        <v>83</v>
      </c>
      <c r="DI1118" s="222">
        <v>73</v>
      </c>
      <c r="DJ1118" s="222">
        <v>72</v>
      </c>
      <c r="DK1118" s="222">
        <v>77</v>
      </c>
      <c r="DL1118" s="218">
        <v>76</v>
      </c>
      <c r="DM1118" s="218">
        <v>82</v>
      </c>
      <c r="DN1118" s="218">
        <v>98</v>
      </c>
      <c r="DO1118" s="218">
        <v>112</v>
      </c>
      <c r="DP1118" s="383">
        <f t="shared" si="442"/>
        <v>-1</v>
      </c>
      <c r="DQ1118" s="222">
        <f t="shared" si="442"/>
        <v>147</v>
      </c>
      <c r="DR1118" s="222">
        <f t="shared" si="442"/>
        <v>160</v>
      </c>
      <c r="DS1118" s="222">
        <f t="shared" si="446"/>
        <v>176</v>
      </c>
      <c r="DT1118" s="218">
        <f t="shared" si="446"/>
        <v>0</v>
      </c>
      <c r="DU1118" s="218">
        <f t="shared" si="446"/>
        <v>-1.9460339415770704</v>
      </c>
      <c r="DV1118" s="218">
        <f t="shared" si="446"/>
        <v>-3.107638096054302</v>
      </c>
      <c r="DW1118" s="218">
        <f t="shared" si="446"/>
        <v>-20.706559752901285</v>
      </c>
      <c r="DX1118" s="384">
        <f t="shared" si="465"/>
        <v>0.44839857651245552</v>
      </c>
      <c r="DY1118" s="384">
        <f t="shared" si="465"/>
        <v>0.50911854103343468</v>
      </c>
      <c r="DZ1118" s="384">
        <f t="shared" si="465"/>
        <v>0.5</v>
      </c>
      <c r="EA1118" s="384">
        <f t="shared" si="465"/>
        <v>0.5</v>
      </c>
      <c r="EB1118" s="385">
        <f t="shared" si="465"/>
        <v>0.38424437299035369</v>
      </c>
      <c r="EC1118" s="385">
        <f t="shared" si="465"/>
        <v>0.38203957382039572</v>
      </c>
      <c r="ED1118" s="385">
        <f t="shared" si="465"/>
        <v>0.38340486409155938</v>
      </c>
      <c r="EE1118" s="385">
        <f t="shared" si="463"/>
        <v>0.37926509186351703</v>
      </c>
      <c r="EG1118" s="222">
        <v>1</v>
      </c>
      <c r="EH1118" s="222">
        <v>0</v>
      </c>
      <c r="EI1118" s="222">
        <v>0</v>
      </c>
      <c r="EJ1118" s="222">
        <v>0</v>
      </c>
      <c r="EK1118" s="222">
        <v>212</v>
      </c>
      <c r="EL1118" s="222">
        <v>15</v>
      </c>
      <c r="EM1118" s="222">
        <v>4</v>
      </c>
      <c r="EN1118" s="386">
        <f t="shared" si="452"/>
        <v>0</v>
      </c>
      <c r="EO1118" s="222">
        <f t="shared" si="453"/>
        <v>0</v>
      </c>
      <c r="EP1118" s="386">
        <f t="shared" si="454"/>
        <v>212</v>
      </c>
      <c r="EQ1118" s="222">
        <f t="shared" si="455"/>
        <v>14133333.333333334</v>
      </c>
      <c r="ER1118" s="222">
        <f t="shared" si="456"/>
        <v>0</v>
      </c>
      <c r="ES1118" s="292"/>
      <c r="ET1118" s="218">
        <v>658</v>
      </c>
      <c r="EU1118" s="218">
        <v>335</v>
      </c>
      <c r="EV1118" s="218">
        <v>323</v>
      </c>
      <c r="EW1118" s="218">
        <v>134</v>
      </c>
      <c r="EX1118" s="218">
        <v>298</v>
      </c>
      <c r="EY1118" s="218">
        <v>9871</v>
      </c>
      <c r="EZ1118" s="218">
        <v>7029</v>
      </c>
      <c r="FA1118" s="387">
        <f t="shared" si="458"/>
        <v>0.50911854103343468</v>
      </c>
      <c r="FB1118" s="221">
        <f t="shared" si="459"/>
        <v>41.486068111455111</v>
      </c>
      <c r="FC1118" s="387">
        <f t="shared" si="460"/>
        <v>0.45288753799392095</v>
      </c>
      <c r="FD1118" s="218">
        <f t="shared" si="461"/>
        <v>30189.443825346974</v>
      </c>
      <c r="FE1118" s="218">
        <f t="shared" si="462"/>
        <v>1588.656518233983</v>
      </c>
      <c r="FF1118" s="218">
        <v>323</v>
      </c>
      <c r="FG1118" s="221">
        <f t="shared" si="449"/>
        <v>40.557275541795669</v>
      </c>
      <c r="FH1118" s="218">
        <v>131</v>
      </c>
      <c r="FI1118" s="218">
        <v>323</v>
      </c>
      <c r="FJ1118" s="218">
        <v>2</v>
      </c>
      <c r="FK1118" s="218">
        <f t="shared" si="450"/>
        <v>190</v>
      </c>
      <c r="FL1118" s="218">
        <v>25</v>
      </c>
      <c r="FM1118" s="218">
        <f t="shared" si="451"/>
        <v>165</v>
      </c>
      <c r="FZ1118" s="229"/>
      <c r="GA1118" s="229"/>
      <c r="GB1118" s="229"/>
      <c r="GC1118" s="229"/>
      <c r="GD1118" s="229"/>
    </row>
    <row r="1119" spans="1:186" s="368" customFormat="1">
      <c r="A1119" s="287" t="s">
        <v>2627</v>
      </c>
      <c r="B1119" s="369" t="s">
        <v>2628</v>
      </c>
      <c r="C1119" s="287" t="s">
        <v>2681</v>
      </c>
      <c r="D1119" s="285" t="s">
        <v>3125</v>
      </c>
      <c r="E1119" s="369" t="s">
        <v>2682</v>
      </c>
      <c r="F1119" s="287">
        <v>1116</v>
      </c>
      <c r="G1119" s="392" t="s">
        <v>2685</v>
      </c>
      <c r="H1119" s="392" t="s">
        <v>2686</v>
      </c>
      <c r="I1119" s="370" t="s">
        <v>2546</v>
      </c>
      <c r="J1119" s="410" t="s">
        <v>2547</v>
      </c>
      <c r="K1119" s="370" t="s">
        <v>1226</v>
      </c>
      <c r="L1119" s="410" t="s">
        <v>2440</v>
      </c>
      <c r="M1119" s="410" t="s">
        <v>3124</v>
      </c>
      <c r="N1119" s="372">
        <v>1</v>
      </c>
      <c r="O1119" s="373">
        <v>2</v>
      </c>
      <c r="P1119" s="373">
        <v>11</v>
      </c>
      <c r="Q1119" s="373">
        <v>12</v>
      </c>
      <c r="R1119" s="373">
        <v>13</v>
      </c>
      <c r="S1119" s="374">
        <v>11</v>
      </c>
      <c r="T1119" s="374">
        <v>11</v>
      </c>
      <c r="U1119" s="374">
        <v>12</v>
      </c>
      <c r="V1119" s="374">
        <v>13</v>
      </c>
      <c r="W1119" s="373">
        <v>1</v>
      </c>
      <c r="X1119" s="373">
        <v>5</v>
      </c>
      <c r="Y1119" s="373">
        <v>6</v>
      </c>
      <c r="Z1119" s="373">
        <v>6</v>
      </c>
      <c r="AA1119" s="374">
        <v>8</v>
      </c>
      <c r="AB1119" s="374">
        <v>8</v>
      </c>
      <c r="AC1119" s="374">
        <v>9</v>
      </c>
      <c r="AD1119" s="374">
        <v>9</v>
      </c>
      <c r="AE1119" s="373">
        <v>0</v>
      </c>
      <c r="AF1119" s="373">
        <v>0</v>
      </c>
      <c r="AG1119" s="373">
        <v>0</v>
      </c>
      <c r="AH1119" s="373">
        <v>0</v>
      </c>
      <c r="AI1119" s="374">
        <v>0</v>
      </c>
      <c r="AJ1119" s="374">
        <v>0</v>
      </c>
      <c r="AK1119" s="374">
        <v>0</v>
      </c>
      <c r="AL1119" s="374">
        <v>0</v>
      </c>
      <c r="AM1119" s="222">
        <v>1</v>
      </c>
      <c r="AN1119" s="222">
        <v>6</v>
      </c>
      <c r="AO1119" s="222">
        <v>6</v>
      </c>
      <c r="AP1119" s="222">
        <v>7</v>
      </c>
      <c r="AQ1119" s="218">
        <v>3</v>
      </c>
      <c r="AR1119" s="218">
        <v>3</v>
      </c>
      <c r="AS1119" s="218">
        <v>4</v>
      </c>
      <c r="AT1119" s="218">
        <v>4</v>
      </c>
      <c r="AU1119" s="222">
        <v>0</v>
      </c>
      <c r="AV1119" s="222">
        <v>3</v>
      </c>
      <c r="AW1119" s="222">
        <v>3</v>
      </c>
      <c r="AX1119" s="222">
        <v>3</v>
      </c>
      <c r="AY1119" s="218">
        <v>3</v>
      </c>
      <c r="AZ1119" s="218">
        <v>3</v>
      </c>
      <c r="BA1119" s="218">
        <v>3</v>
      </c>
      <c r="BB1119" s="218">
        <v>4</v>
      </c>
      <c r="BC1119" s="222">
        <f t="shared" si="457"/>
        <v>1</v>
      </c>
      <c r="BD1119" s="222">
        <f t="shared" si="457"/>
        <v>3</v>
      </c>
      <c r="BE1119" s="222">
        <f t="shared" si="457"/>
        <v>3</v>
      </c>
      <c r="BF1119" s="222">
        <f t="shared" si="457"/>
        <v>3</v>
      </c>
      <c r="BG1119" s="218">
        <f t="shared" si="457"/>
        <v>0</v>
      </c>
      <c r="BH1119" s="218">
        <f t="shared" si="447"/>
        <v>0</v>
      </c>
      <c r="BI1119" s="218">
        <f t="shared" si="447"/>
        <v>1</v>
      </c>
      <c r="BJ1119" s="218">
        <f t="shared" si="447"/>
        <v>0</v>
      </c>
      <c r="BK1119" s="222">
        <f t="shared" si="466"/>
        <v>0</v>
      </c>
      <c r="BL1119" s="222">
        <f t="shared" si="466"/>
        <v>0</v>
      </c>
      <c r="BM1119" s="222">
        <f t="shared" si="466"/>
        <v>0</v>
      </c>
      <c r="BN1119" s="222">
        <f t="shared" si="464"/>
        <v>1</v>
      </c>
      <c r="BO1119" s="218">
        <f t="shared" si="464"/>
        <v>0</v>
      </c>
      <c r="BP1119" s="218">
        <f t="shared" si="464"/>
        <v>0</v>
      </c>
      <c r="BQ1119" s="218">
        <f t="shared" si="464"/>
        <v>0</v>
      </c>
      <c r="BR1119" s="218">
        <f t="shared" si="443"/>
        <v>0</v>
      </c>
      <c r="BS1119" s="222">
        <v>0</v>
      </c>
      <c r="BT1119" s="222">
        <v>0</v>
      </c>
      <c r="BU1119" s="222">
        <v>0</v>
      </c>
      <c r="BV1119" s="222">
        <v>1</v>
      </c>
      <c r="BW1119" s="218">
        <v>0</v>
      </c>
      <c r="BX1119" s="218">
        <v>0</v>
      </c>
      <c r="BY1119" s="218">
        <v>0</v>
      </c>
      <c r="BZ1119" s="218">
        <v>0</v>
      </c>
      <c r="CA1119" s="222">
        <v>0</v>
      </c>
      <c r="CB1119" s="222">
        <f>IFERROR(VLOOKUP($G1119,[12]ITEM!$B$2:$AC$939,26,0),0)</f>
        <v>0</v>
      </c>
      <c r="CC1119" s="222">
        <f>IFERROR(VLOOKUP($G1119,[12]ITEM!$B$2:$AC$939,27,0),0)</f>
        <v>0</v>
      </c>
      <c r="CD1119" s="222">
        <f>IFERROR(VLOOKUP($G1119,[12]ITEM!$B$2:$AC$939,28,0),0)</f>
        <v>0</v>
      </c>
      <c r="CE1119" s="218">
        <v>0</v>
      </c>
      <c r="CF1119" s="218">
        <v>0</v>
      </c>
      <c r="CG1119" s="218">
        <v>0</v>
      </c>
      <c r="CH1119" s="218">
        <v>0</v>
      </c>
      <c r="CI1119" s="375"/>
      <c r="CJ1119" s="222">
        <f t="shared" si="441"/>
        <v>0</v>
      </c>
      <c r="CK1119" s="222">
        <f t="shared" si="441"/>
        <v>2</v>
      </c>
      <c r="CL1119" s="222">
        <f t="shared" si="441"/>
        <v>3</v>
      </c>
      <c r="CM1119" s="222">
        <f t="shared" si="441"/>
        <v>3</v>
      </c>
      <c r="CN1119" s="218">
        <f t="shared" si="441"/>
        <v>0</v>
      </c>
      <c r="CO1119" s="218">
        <f t="shared" si="441"/>
        <v>-6.9830461895586948E-2</v>
      </c>
      <c r="CP1119" s="218">
        <f t="shared" si="441"/>
        <v>-0.15359677301791863</v>
      </c>
      <c r="CQ1119" s="218">
        <f t="shared" si="441"/>
        <v>0.79337595079275047</v>
      </c>
      <c r="CR1119" s="222">
        <v>0</v>
      </c>
      <c r="CS1119" s="222">
        <v>2</v>
      </c>
      <c r="CT1119" s="222">
        <v>3</v>
      </c>
      <c r="CU1119" s="222">
        <v>3</v>
      </c>
      <c r="CV1119" s="218">
        <f t="shared" si="448"/>
        <v>-1</v>
      </c>
      <c r="CW1119" s="218">
        <f>CV1119*(1+('[13]GROWTH (YoY)'!AR1119/100))</f>
        <v>-1.0698304618955869</v>
      </c>
      <c r="CX1119" s="218">
        <f>CW1119*(1+('[13]GROWTH (YoY)'!AS1119/100))</f>
        <v>-1.1535967730179186</v>
      </c>
      <c r="CY1119" s="218">
        <f>CX1119*(1+('[13]GROWTH (YoY)'!AT1119/100))</f>
        <v>-1.2066240492072495</v>
      </c>
      <c r="CZ1119" s="222">
        <v>0</v>
      </c>
      <c r="DA1119" s="222">
        <v>0</v>
      </c>
      <c r="DB1119" s="222">
        <v>0</v>
      </c>
      <c r="DC1119" s="222">
        <v>0</v>
      </c>
      <c r="DD1119" s="218">
        <v>1</v>
      </c>
      <c r="DE1119" s="218">
        <v>1</v>
      </c>
      <c r="DF1119" s="218">
        <v>1</v>
      </c>
      <c r="DG1119" s="218">
        <v>2</v>
      </c>
      <c r="DH1119" s="222">
        <v>0</v>
      </c>
      <c r="DI1119" s="222">
        <v>0</v>
      </c>
      <c r="DJ1119" s="222">
        <v>0</v>
      </c>
      <c r="DK1119" s="222">
        <v>0</v>
      </c>
      <c r="DL1119" s="218">
        <v>0</v>
      </c>
      <c r="DM1119" s="218">
        <v>0</v>
      </c>
      <c r="DN1119" s="218">
        <v>0</v>
      </c>
      <c r="DO1119" s="218">
        <v>0</v>
      </c>
      <c r="DP1119" s="383">
        <f t="shared" si="442"/>
        <v>1</v>
      </c>
      <c r="DQ1119" s="222">
        <f t="shared" si="442"/>
        <v>1</v>
      </c>
      <c r="DR1119" s="222">
        <f t="shared" si="442"/>
        <v>0</v>
      </c>
      <c r="DS1119" s="222">
        <f t="shared" si="446"/>
        <v>0</v>
      </c>
      <c r="DT1119" s="218">
        <f t="shared" si="446"/>
        <v>0</v>
      </c>
      <c r="DU1119" s="218">
        <f t="shared" si="446"/>
        <v>6.9830461895586948E-2</v>
      </c>
      <c r="DV1119" s="218">
        <f t="shared" si="446"/>
        <v>1.1535967730179186</v>
      </c>
      <c r="DW1119" s="218">
        <f t="shared" si="446"/>
        <v>-0.79337595079275047</v>
      </c>
      <c r="DX1119" s="384">
        <f t="shared" si="465"/>
        <v>0.5</v>
      </c>
      <c r="DY1119" s="384">
        <f t="shared" si="465"/>
        <v>0.45454545454545453</v>
      </c>
      <c r="DZ1119" s="384">
        <f t="shared" si="465"/>
        <v>0.5</v>
      </c>
      <c r="EA1119" s="384">
        <f t="shared" si="465"/>
        <v>0.46153846153846156</v>
      </c>
      <c r="EB1119" s="385">
        <f t="shared" si="465"/>
        <v>0.72727272727272729</v>
      </c>
      <c r="EC1119" s="385">
        <f t="shared" si="465"/>
        <v>0.72727272727272729</v>
      </c>
      <c r="ED1119" s="385">
        <f t="shared" si="465"/>
        <v>0.75</v>
      </c>
      <c r="EE1119" s="385">
        <f t="shared" si="463"/>
        <v>0.69230769230769229</v>
      </c>
      <c r="EG1119" s="222">
        <v>26</v>
      </c>
      <c r="EH1119" s="222">
        <v>14</v>
      </c>
      <c r="EI1119" s="222">
        <v>12</v>
      </c>
      <c r="EJ1119" s="222">
        <v>2</v>
      </c>
      <c r="EK1119" s="222">
        <v>0</v>
      </c>
      <c r="EL1119" s="222">
        <v>252</v>
      </c>
      <c r="EM1119" s="222">
        <v>132</v>
      </c>
      <c r="EN1119" s="386">
        <f t="shared" si="452"/>
        <v>0.53846153846153844</v>
      </c>
      <c r="EO1119" s="222">
        <f t="shared" si="453"/>
        <v>16.666666666666664</v>
      </c>
      <c r="EP1119" s="386">
        <f t="shared" si="454"/>
        <v>0</v>
      </c>
      <c r="EQ1119" s="222">
        <f t="shared" si="455"/>
        <v>0</v>
      </c>
      <c r="ER1119" s="222">
        <f t="shared" si="456"/>
        <v>1262.6262626262626</v>
      </c>
      <c r="ES1119" s="292"/>
      <c r="ET1119" s="218">
        <v>11</v>
      </c>
      <c r="EU1119" s="218">
        <v>5</v>
      </c>
      <c r="EV1119" s="218">
        <v>6</v>
      </c>
      <c r="EW1119" s="218">
        <v>3</v>
      </c>
      <c r="EX1119" s="218">
        <v>2</v>
      </c>
      <c r="EY1119" s="218">
        <v>192</v>
      </c>
      <c r="EZ1119" s="218">
        <v>154</v>
      </c>
      <c r="FA1119" s="387">
        <f t="shared" si="458"/>
        <v>0.45454545454545453</v>
      </c>
      <c r="FB1119" s="221">
        <f t="shared" si="459"/>
        <v>50</v>
      </c>
      <c r="FC1119" s="387">
        <f t="shared" si="460"/>
        <v>0.18181818181818182</v>
      </c>
      <c r="FD1119" s="218">
        <f t="shared" si="461"/>
        <v>10416.666666666666</v>
      </c>
      <c r="FE1119" s="218">
        <f t="shared" si="462"/>
        <v>1623.3766233766235</v>
      </c>
      <c r="FF1119" s="218">
        <v>6</v>
      </c>
      <c r="FG1119" s="221">
        <f t="shared" si="449"/>
        <v>50</v>
      </c>
      <c r="FH1119" s="218">
        <v>3</v>
      </c>
      <c r="FI1119" s="218">
        <v>6</v>
      </c>
      <c r="FJ1119" s="218">
        <v>0</v>
      </c>
      <c r="FK1119" s="218">
        <f t="shared" si="450"/>
        <v>3</v>
      </c>
      <c r="FL1119" s="218">
        <v>0</v>
      </c>
      <c r="FM1119" s="218">
        <f t="shared" si="451"/>
        <v>3</v>
      </c>
      <c r="FZ1119" s="229"/>
      <c r="GA1119" s="229"/>
      <c r="GB1119" s="229"/>
      <c r="GC1119" s="229"/>
      <c r="GD1119" s="229"/>
    </row>
    <row r="1120" spans="1:186" s="368" customFormat="1">
      <c r="A1120" s="287" t="s">
        <v>2627</v>
      </c>
      <c r="B1120" s="369" t="s">
        <v>2628</v>
      </c>
      <c r="C1120" s="287" t="s">
        <v>2681</v>
      </c>
      <c r="D1120" s="285" t="s">
        <v>3125</v>
      </c>
      <c r="E1120" s="369" t="s">
        <v>2682</v>
      </c>
      <c r="F1120" s="287">
        <v>1117</v>
      </c>
      <c r="G1120" s="392" t="s">
        <v>2687</v>
      </c>
      <c r="H1120" s="392" t="s">
        <v>2688</v>
      </c>
      <c r="I1120" s="370" t="s">
        <v>2546</v>
      </c>
      <c r="J1120" s="410" t="s">
        <v>2547</v>
      </c>
      <c r="K1120" s="370" t="s">
        <v>1226</v>
      </c>
      <c r="L1120" s="410" t="s">
        <v>2440</v>
      </c>
      <c r="M1120" s="410" t="s">
        <v>3124</v>
      </c>
      <c r="N1120" s="372">
        <v>1</v>
      </c>
      <c r="O1120" s="373">
        <v>1</v>
      </c>
      <c r="P1120" s="373">
        <v>5</v>
      </c>
      <c r="Q1120" s="373">
        <v>5</v>
      </c>
      <c r="R1120" s="373">
        <v>5</v>
      </c>
      <c r="S1120" s="374">
        <v>4</v>
      </c>
      <c r="T1120" s="374">
        <v>5</v>
      </c>
      <c r="U1120" s="374">
        <v>5</v>
      </c>
      <c r="V1120" s="374">
        <v>5</v>
      </c>
      <c r="W1120" s="373">
        <v>1</v>
      </c>
      <c r="X1120" s="373">
        <v>2</v>
      </c>
      <c r="Y1120" s="373">
        <v>2</v>
      </c>
      <c r="Z1120" s="373">
        <v>2</v>
      </c>
      <c r="AA1120" s="374">
        <v>2</v>
      </c>
      <c r="AB1120" s="374">
        <v>2</v>
      </c>
      <c r="AC1120" s="374">
        <v>2</v>
      </c>
      <c r="AD1120" s="374">
        <v>2</v>
      </c>
      <c r="AE1120" s="373">
        <v>0</v>
      </c>
      <c r="AF1120" s="373">
        <v>0</v>
      </c>
      <c r="AG1120" s="373">
        <v>0</v>
      </c>
      <c r="AH1120" s="373">
        <v>0</v>
      </c>
      <c r="AI1120" s="374">
        <v>0</v>
      </c>
      <c r="AJ1120" s="374">
        <v>0</v>
      </c>
      <c r="AK1120" s="374">
        <v>0</v>
      </c>
      <c r="AL1120" s="374">
        <v>0</v>
      </c>
      <c r="AM1120" s="222">
        <v>1</v>
      </c>
      <c r="AN1120" s="222">
        <v>2</v>
      </c>
      <c r="AO1120" s="222">
        <v>2</v>
      </c>
      <c r="AP1120" s="222">
        <v>3</v>
      </c>
      <c r="AQ1120" s="218">
        <v>2</v>
      </c>
      <c r="AR1120" s="218">
        <v>3</v>
      </c>
      <c r="AS1120" s="218">
        <v>3</v>
      </c>
      <c r="AT1120" s="218">
        <v>3</v>
      </c>
      <c r="AU1120" s="222">
        <v>0</v>
      </c>
      <c r="AV1120" s="222">
        <v>1</v>
      </c>
      <c r="AW1120" s="222">
        <v>1</v>
      </c>
      <c r="AX1120" s="222">
        <v>1</v>
      </c>
      <c r="AY1120" s="218">
        <v>1</v>
      </c>
      <c r="AZ1120" s="218">
        <v>1</v>
      </c>
      <c r="BA1120" s="218">
        <v>1</v>
      </c>
      <c r="BB1120" s="218">
        <v>1</v>
      </c>
      <c r="BC1120" s="222">
        <f t="shared" si="457"/>
        <v>1</v>
      </c>
      <c r="BD1120" s="222">
        <f t="shared" si="457"/>
        <v>0</v>
      </c>
      <c r="BE1120" s="222">
        <f t="shared" si="457"/>
        <v>0</v>
      </c>
      <c r="BF1120" s="222">
        <f t="shared" si="457"/>
        <v>1</v>
      </c>
      <c r="BG1120" s="218">
        <f t="shared" si="457"/>
        <v>0</v>
      </c>
      <c r="BH1120" s="218">
        <f t="shared" si="447"/>
        <v>0</v>
      </c>
      <c r="BI1120" s="218">
        <f t="shared" si="447"/>
        <v>0</v>
      </c>
      <c r="BJ1120" s="218">
        <f t="shared" si="447"/>
        <v>1</v>
      </c>
      <c r="BK1120" s="222">
        <f t="shared" si="466"/>
        <v>0</v>
      </c>
      <c r="BL1120" s="222">
        <f t="shared" si="466"/>
        <v>1</v>
      </c>
      <c r="BM1120" s="222">
        <f t="shared" si="466"/>
        <v>1</v>
      </c>
      <c r="BN1120" s="222">
        <f t="shared" si="464"/>
        <v>1</v>
      </c>
      <c r="BO1120" s="218">
        <f t="shared" si="464"/>
        <v>1</v>
      </c>
      <c r="BP1120" s="218">
        <f t="shared" si="464"/>
        <v>2</v>
      </c>
      <c r="BQ1120" s="218">
        <f t="shared" si="464"/>
        <v>2</v>
      </c>
      <c r="BR1120" s="218">
        <f t="shared" si="443"/>
        <v>1</v>
      </c>
      <c r="BS1120" s="222">
        <v>0</v>
      </c>
      <c r="BT1120" s="222">
        <v>1</v>
      </c>
      <c r="BU1120" s="222">
        <v>1</v>
      </c>
      <c r="BV1120" s="222">
        <v>1</v>
      </c>
      <c r="BW1120" s="218">
        <v>1</v>
      </c>
      <c r="BX1120" s="218">
        <v>2</v>
      </c>
      <c r="BY1120" s="218">
        <v>2</v>
      </c>
      <c r="BZ1120" s="218">
        <v>1</v>
      </c>
      <c r="CA1120" s="222">
        <v>0</v>
      </c>
      <c r="CB1120" s="222">
        <f>IFERROR(VLOOKUP($G1120,[12]ITEM!$B$2:$AC$939,26,0),0)</f>
        <v>0</v>
      </c>
      <c r="CC1120" s="222">
        <f>IFERROR(VLOOKUP($G1120,[12]ITEM!$B$2:$AC$939,27,0),0)</f>
        <v>0</v>
      </c>
      <c r="CD1120" s="222">
        <f>IFERROR(VLOOKUP($G1120,[12]ITEM!$B$2:$AC$939,28,0),0)</f>
        <v>0</v>
      </c>
      <c r="CE1120" s="218">
        <v>0</v>
      </c>
      <c r="CF1120" s="218">
        <v>0</v>
      </c>
      <c r="CG1120" s="218">
        <v>0</v>
      </c>
      <c r="CH1120" s="218">
        <v>0</v>
      </c>
      <c r="CI1120" s="375"/>
      <c r="CJ1120" s="222">
        <f t="shared" si="441"/>
        <v>0</v>
      </c>
      <c r="CK1120" s="222">
        <f t="shared" ref="CK1120:CQ1156" si="467">CS1120+DA1120+DI1120</f>
        <v>1</v>
      </c>
      <c r="CL1120" s="222">
        <f t="shared" si="467"/>
        <v>1</v>
      </c>
      <c r="CM1120" s="222">
        <f t="shared" si="467"/>
        <v>1</v>
      </c>
      <c r="CN1120" s="218">
        <f t="shared" si="467"/>
        <v>0</v>
      </c>
      <c r="CO1120" s="218">
        <f t="shared" si="467"/>
        <v>-5.9954942581319504E-2</v>
      </c>
      <c r="CP1120" s="218">
        <f t="shared" si="467"/>
        <v>-0.11700161830006262</v>
      </c>
      <c r="CQ1120" s="218">
        <f t="shared" si="467"/>
        <v>-0.12994992353997858</v>
      </c>
      <c r="CR1120" s="222">
        <v>0</v>
      </c>
      <c r="CS1120" s="222">
        <v>1</v>
      </c>
      <c r="CT1120" s="222">
        <v>1</v>
      </c>
      <c r="CU1120" s="222">
        <v>1</v>
      </c>
      <c r="CV1120" s="218">
        <f t="shared" si="448"/>
        <v>-1</v>
      </c>
      <c r="CW1120" s="218">
        <f>CV1120*(1+('[13]GROWTH (YoY)'!AR1120/100))</f>
        <v>-1.0599549425813195</v>
      </c>
      <c r="CX1120" s="218">
        <f>CW1120*(1+('[13]GROWTH (YoY)'!AS1120/100))</f>
        <v>-1.1170016183000626</v>
      </c>
      <c r="CY1120" s="218">
        <f>CX1120*(1+('[13]GROWTH (YoY)'!AT1120/100))</f>
        <v>-1.1299499235399786</v>
      </c>
      <c r="CZ1120" s="222">
        <v>0</v>
      </c>
      <c r="DA1120" s="222">
        <v>0</v>
      </c>
      <c r="DB1120" s="222">
        <v>0</v>
      </c>
      <c r="DC1120" s="222">
        <v>0</v>
      </c>
      <c r="DD1120" s="218">
        <v>1</v>
      </c>
      <c r="DE1120" s="218">
        <v>1</v>
      </c>
      <c r="DF1120" s="218">
        <v>1</v>
      </c>
      <c r="DG1120" s="218">
        <v>1</v>
      </c>
      <c r="DH1120" s="222">
        <v>0</v>
      </c>
      <c r="DI1120" s="222">
        <v>0</v>
      </c>
      <c r="DJ1120" s="222">
        <v>0</v>
      </c>
      <c r="DK1120" s="222">
        <v>0</v>
      </c>
      <c r="DL1120" s="218">
        <v>0</v>
      </c>
      <c r="DM1120" s="218">
        <v>0</v>
      </c>
      <c r="DN1120" s="218">
        <v>0</v>
      </c>
      <c r="DO1120" s="218">
        <v>0</v>
      </c>
      <c r="DP1120" s="383">
        <f t="shared" si="442"/>
        <v>1</v>
      </c>
      <c r="DQ1120" s="222">
        <f t="shared" si="442"/>
        <v>-1</v>
      </c>
      <c r="DR1120" s="222">
        <f t="shared" si="442"/>
        <v>-1</v>
      </c>
      <c r="DS1120" s="222">
        <f t="shared" si="446"/>
        <v>0</v>
      </c>
      <c r="DT1120" s="218">
        <f t="shared" si="446"/>
        <v>0</v>
      </c>
      <c r="DU1120" s="218">
        <f t="shared" si="446"/>
        <v>5.9954942581319504E-2</v>
      </c>
      <c r="DV1120" s="218">
        <f t="shared" si="446"/>
        <v>0.11700161830006262</v>
      </c>
      <c r="DW1120" s="218">
        <f t="shared" si="446"/>
        <v>1.1299499235399786</v>
      </c>
      <c r="DX1120" s="384">
        <f t="shared" si="465"/>
        <v>1</v>
      </c>
      <c r="DY1120" s="384">
        <f t="shared" si="465"/>
        <v>0.4</v>
      </c>
      <c r="DZ1120" s="384">
        <f t="shared" si="465"/>
        <v>0.4</v>
      </c>
      <c r="EA1120" s="384">
        <f t="shared" si="465"/>
        <v>0.4</v>
      </c>
      <c r="EB1120" s="385">
        <f t="shared" si="465"/>
        <v>0.5</v>
      </c>
      <c r="EC1120" s="385">
        <f t="shared" si="465"/>
        <v>0.4</v>
      </c>
      <c r="ED1120" s="385">
        <f t="shared" si="465"/>
        <v>0.4</v>
      </c>
      <c r="EE1120" s="385">
        <f t="shared" si="463"/>
        <v>0.4</v>
      </c>
      <c r="EG1120" s="222">
        <v>6</v>
      </c>
      <c r="EH1120" s="222">
        <v>3</v>
      </c>
      <c r="EI1120" s="222">
        <v>3</v>
      </c>
      <c r="EJ1120" s="222">
        <v>1</v>
      </c>
      <c r="EK1120" s="222">
        <v>0</v>
      </c>
      <c r="EL1120" s="222">
        <v>101</v>
      </c>
      <c r="EM1120" s="222">
        <v>38</v>
      </c>
      <c r="EN1120" s="386">
        <f t="shared" si="452"/>
        <v>0.5</v>
      </c>
      <c r="EO1120" s="222">
        <f t="shared" si="453"/>
        <v>33.333333333333329</v>
      </c>
      <c r="EP1120" s="386">
        <f t="shared" si="454"/>
        <v>0</v>
      </c>
      <c r="EQ1120" s="222">
        <f t="shared" si="455"/>
        <v>0</v>
      </c>
      <c r="ER1120" s="222">
        <f t="shared" si="456"/>
        <v>2192.9824561403507</v>
      </c>
      <c r="ES1120" s="292"/>
      <c r="ET1120" s="218">
        <v>5</v>
      </c>
      <c r="EU1120" s="218">
        <v>2</v>
      </c>
      <c r="EV1120" s="218">
        <v>2</v>
      </c>
      <c r="EW1120" s="218">
        <v>1</v>
      </c>
      <c r="EX1120" s="218">
        <v>1</v>
      </c>
      <c r="EY1120" s="218">
        <v>76</v>
      </c>
      <c r="EZ1120" s="218">
        <v>51</v>
      </c>
      <c r="FA1120" s="387">
        <f t="shared" si="458"/>
        <v>0.4</v>
      </c>
      <c r="FB1120" s="221">
        <f t="shared" si="459"/>
        <v>50</v>
      </c>
      <c r="FC1120" s="387">
        <f t="shared" si="460"/>
        <v>0.2</v>
      </c>
      <c r="FD1120" s="218">
        <f t="shared" si="461"/>
        <v>13157.894736842105</v>
      </c>
      <c r="FE1120" s="218">
        <f t="shared" si="462"/>
        <v>1633.9869281045751</v>
      </c>
      <c r="FF1120" s="218">
        <v>2</v>
      </c>
      <c r="FG1120" s="221">
        <f t="shared" si="449"/>
        <v>50</v>
      </c>
      <c r="FH1120" s="218">
        <v>1</v>
      </c>
      <c r="FI1120" s="218">
        <v>2</v>
      </c>
      <c r="FJ1120" s="218">
        <v>0</v>
      </c>
      <c r="FK1120" s="218">
        <f t="shared" si="450"/>
        <v>1</v>
      </c>
      <c r="FL1120" s="218">
        <v>0</v>
      </c>
      <c r="FM1120" s="218">
        <f t="shared" si="451"/>
        <v>1</v>
      </c>
      <c r="FZ1120" s="229"/>
      <c r="GA1120" s="229"/>
      <c r="GB1120" s="229"/>
      <c r="GC1120" s="229"/>
      <c r="GD1120" s="229"/>
    </row>
    <row r="1121" spans="1:186" s="368" customFormat="1">
      <c r="A1121" s="287" t="s">
        <v>2627</v>
      </c>
      <c r="B1121" s="369" t="s">
        <v>2628</v>
      </c>
      <c r="C1121" s="287" t="s">
        <v>2681</v>
      </c>
      <c r="D1121" s="285" t="s">
        <v>3125</v>
      </c>
      <c r="E1121" s="369" t="s">
        <v>2682</v>
      </c>
      <c r="F1121" s="287">
        <v>1118</v>
      </c>
      <c r="G1121" s="392" t="s">
        <v>2689</v>
      </c>
      <c r="H1121" s="392" t="s">
        <v>2690</v>
      </c>
      <c r="I1121" s="370" t="s">
        <v>2546</v>
      </c>
      <c r="J1121" s="410" t="s">
        <v>2547</v>
      </c>
      <c r="K1121" s="370" t="s">
        <v>1226</v>
      </c>
      <c r="L1121" s="410" t="s">
        <v>2440</v>
      </c>
      <c r="M1121" s="410" t="s">
        <v>3124</v>
      </c>
      <c r="N1121" s="372">
        <v>1</v>
      </c>
      <c r="O1121" s="373">
        <v>0</v>
      </c>
      <c r="P1121" s="373">
        <v>1</v>
      </c>
      <c r="Q1121" s="373">
        <v>2</v>
      </c>
      <c r="R1121" s="373">
        <v>2</v>
      </c>
      <c r="S1121" s="374">
        <v>1</v>
      </c>
      <c r="T1121" s="374">
        <v>1</v>
      </c>
      <c r="U1121" s="374">
        <v>2</v>
      </c>
      <c r="V1121" s="374">
        <v>2</v>
      </c>
      <c r="W1121" s="373">
        <v>0</v>
      </c>
      <c r="X1121" s="373">
        <v>1</v>
      </c>
      <c r="Y1121" s="373">
        <v>1</v>
      </c>
      <c r="Z1121" s="373">
        <v>1</v>
      </c>
      <c r="AA1121" s="374">
        <v>0</v>
      </c>
      <c r="AB1121" s="374">
        <v>0</v>
      </c>
      <c r="AC1121" s="374">
        <v>0</v>
      </c>
      <c r="AD1121" s="374">
        <v>1</v>
      </c>
      <c r="AE1121" s="373">
        <v>0</v>
      </c>
      <c r="AF1121" s="373">
        <v>0</v>
      </c>
      <c r="AG1121" s="373">
        <v>0</v>
      </c>
      <c r="AH1121" s="373">
        <v>0</v>
      </c>
      <c r="AI1121" s="374">
        <v>0</v>
      </c>
      <c r="AJ1121" s="374">
        <v>0</v>
      </c>
      <c r="AK1121" s="374">
        <v>0</v>
      </c>
      <c r="AL1121" s="374">
        <v>0</v>
      </c>
      <c r="AM1121" s="222">
        <v>0</v>
      </c>
      <c r="AN1121" s="222">
        <v>1</v>
      </c>
      <c r="AO1121" s="222">
        <v>1</v>
      </c>
      <c r="AP1121" s="222">
        <v>1</v>
      </c>
      <c r="AQ1121" s="218">
        <v>1</v>
      </c>
      <c r="AR1121" s="218">
        <v>1</v>
      </c>
      <c r="AS1121" s="218">
        <v>1</v>
      </c>
      <c r="AT1121" s="218">
        <v>1</v>
      </c>
      <c r="AU1121" s="222">
        <v>0</v>
      </c>
      <c r="AV1121" s="222">
        <v>0</v>
      </c>
      <c r="AW1121" s="222">
        <v>1</v>
      </c>
      <c r="AX1121" s="222">
        <v>1</v>
      </c>
      <c r="AY1121" s="218">
        <v>0</v>
      </c>
      <c r="AZ1121" s="218">
        <v>1</v>
      </c>
      <c r="BA1121" s="218">
        <v>1</v>
      </c>
      <c r="BB1121" s="218">
        <v>0</v>
      </c>
      <c r="BC1121" s="222">
        <f t="shared" si="457"/>
        <v>0</v>
      </c>
      <c r="BD1121" s="222">
        <f t="shared" si="457"/>
        <v>-4</v>
      </c>
      <c r="BE1121" s="222">
        <f t="shared" si="457"/>
        <v>-5</v>
      </c>
      <c r="BF1121" s="222">
        <f t="shared" si="457"/>
        <v>-3</v>
      </c>
      <c r="BG1121" s="218">
        <f t="shared" si="457"/>
        <v>1</v>
      </c>
      <c r="BH1121" s="218">
        <f t="shared" si="447"/>
        <v>0</v>
      </c>
      <c r="BI1121" s="218">
        <f t="shared" si="447"/>
        <v>0</v>
      </c>
      <c r="BJ1121" s="218">
        <f t="shared" si="447"/>
        <v>1</v>
      </c>
      <c r="BK1121" s="222">
        <f t="shared" si="466"/>
        <v>0</v>
      </c>
      <c r="BL1121" s="222">
        <f t="shared" si="466"/>
        <v>5</v>
      </c>
      <c r="BM1121" s="222">
        <f t="shared" si="466"/>
        <v>5</v>
      </c>
      <c r="BN1121" s="222">
        <f t="shared" si="464"/>
        <v>3</v>
      </c>
      <c r="BO1121" s="218">
        <f t="shared" si="464"/>
        <v>0</v>
      </c>
      <c r="BP1121" s="218">
        <f t="shared" si="464"/>
        <v>0</v>
      </c>
      <c r="BQ1121" s="218">
        <f t="shared" si="464"/>
        <v>0</v>
      </c>
      <c r="BR1121" s="218">
        <f t="shared" si="443"/>
        <v>0</v>
      </c>
      <c r="BS1121" s="222">
        <v>0</v>
      </c>
      <c r="BT1121" s="222">
        <v>5</v>
      </c>
      <c r="BU1121" s="222">
        <v>5</v>
      </c>
      <c r="BV1121" s="222">
        <v>3</v>
      </c>
      <c r="BW1121" s="218">
        <v>0</v>
      </c>
      <c r="BX1121" s="218">
        <v>0</v>
      </c>
      <c r="BY1121" s="218">
        <v>0</v>
      </c>
      <c r="BZ1121" s="218">
        <v>0</v>
      </c>
      <c r="CA1121" s="222">
        <v>0</v>
      </c>
      <c r="CB1121" s="222">
        <f>IFERROR(VLOOKUP($G1121,[12]ITEM!$B$2:$AC$939,26,0),0)</f>
        <v>0</v>
      </c>
      <c r="CC1121" s="222">
        <f>IFERROR(VLOOKUP($G1121,[12]ITEM!$B$2:$AC$939,27,0),0)</f>
        <v>0</v>
      </c>
      <c r="CD1121" s="222">
        <f>IFERROR(VLOOKUP($G1121,[12]ITEM!$B$2:$AC$939,28,0),0)</f>
        <v>0</v>
      </c>
      <c r="CE1121" s="218">
        <v>0</v>
      </c>
      <c r="CF1121" s="218">
        <v>0</v>
      </c>
      <c r="CG1121" s="218">
        <v>0</v>
      </c>
      <c r="CH1121" s="218">
        <v>0</v>
      </c>
      <c r="CI1121" s="375"/>
      <c r="CJ1121" s="222">
        <f t="shared" ref="CJ1121:CM1158" si="468">CR1121+CZ1121+DH1121</f>
        <v>0</v>
      </c>
      <c r="CK1121" s="222">
        <f t="shared" si="467"/>
        <v>0</v>
      </c>
      <c r="CL1121" s="222">
        <f t="shared" si="467"/>
        <v>0</v>
      </c>
      <c r="CM1121" s="222">
        <f t="shared" si="467"/>
        <v>0</v>
      </c>
      <c r="CN1121" s="218">
        <f t="shared" si="467"/>
        <v>1</v>
      </c>
      <c r="CO1121" s="218">
        <f t="shared" si="467"/>
        <v>1.05749541882733</v>
      </c>
      <c r="CP1121" s="218">
        <f t="shared" si="467"/>
        <v>1.1298030793575102</v>
      </c>
      <c r="CQ1121" s="218">
        <f t="shared" si="467"/>
        <v>0.95917661783924213</v>
      </c>
      <c r="CR1121" s="222">
        <v>0</v>
      </c>
      <c r="CS1121" s="222">
        <v>0</v>
      </c>
      <c r="CT1121" s="222">
        <v>0</v>
      </c>
      <c r="CU1121" s="222">
        <v>0</v>
      </c>
      <c r="CV1121" s="218">
        <f t="shared" si="448"/>
        <v>1</v>
      </c>
      <c r="CW1121" s="218">
        <f>CV1121*(1+('[13]GROWTH (YoY)'!AR1121/100))</f>
        <v>1.05749541882733</v>
      </c>
      <c r="CX1121" s="218">
        <f>CW1121*(1+('[13]GROWTH (YoY)'!AS1121/100))</f>
        <v>1.1298030793575102</v>
      </c>
      <c r="CY1121" s="218">
        <f>CX1121*(1+('[13]GROWTH (YoY)'!AT1121/100))</f>
        <v>0.95917661783924213</v>
      </c>
      <c r="CZ1121" s="222">
        <v>0</v>
      </c>
      <c r="DA1121" s="222">
        <v>0</v>
      </c>
      <c r="DB1121" s="222">
        <v>0</v>
      </c>
      <c r="DC1121" s="222">
        <v>0</v>
      </c>
      <c r="DD1121" s="218">
        <v>0</v>
      </c>
      <c r="DE1121" s="218">
        <v>0</v>
      </c>
      <c r="DF1121" s="218">
        <v>0</v>
      </c>
      <c r="DG1121" s="218">
        <v>0</v>
      </c>
      <c r="DH1121" s="222">
        <v>0</v>
      </c>
      <c r="DI1121" s="222">
        <v>0</v>
      </c>
      <c r="DJ1121" s="222">
        <v>0</v>
      </c>
      <c r="DK1121" s="222">
        <v>0</v>
      </c>
      <c r="DL1121" s="218">
        <v>0</v>
      </c>
      <c r="DM1121" s="218">
        <v>0</v>
      </c>
      <c r="DN1121" s="218">
        <v>0</v>
      </c>
      <c r="DO1121" s="218">
        <v>0</v>
      </c>
      <c r="DP1121" s="383">
        <f t="shared" si="442"/>
        <v>0</v>
      </c>
      <c r="DQ1121" s="222">
        <f t="shared" si="442"/>
        <v>-4</v>
      </c>
      <c r="DR1121" s="222">
        <f t="shared" si="442"/>
        <v>-5</v>
      </c>
      <c r="DS1121" s="222">
        <f t="shared" si="446"/>
        <v>-3</v>
      </c>
      <c r="DT1121" s="218">
        <f t="shared" si="446"/>
        <v>0</v>
      </c>
      <c r="DU1121" s="218">
        <f t="shared" si="446"/>
        <v>-1.05749541882733</v>
      </c>
      <c r="DV1121" s="218">
        <f t="shared" si="446"/>
        <v>-1.1298030793575102</v>
      </c>
      <c r="DW1121" s="218">
        <f t="shared" si="446"/>
        <v>4.0823382160757871E-2</v>
      </c>
      <c r="DX1121" s="384">
        <f t="shared" si="465"/>
        <v>0</v>
      </c>
      <c r="DY1121" s="384">
        <f t="shared" si="465"/>
        <v>1</v>
      </c>
      <c r="DZ1121" s="384">
        <f t="shared" si="465"/>
        <v>0.5</v>
      </c>
      <c r="EA1121" s="384">
        <f t="shared" si="465"/>
        <v>0.5</v>
      </c>
      <c r="EB1121" s="385">
        <f t="shared" si="465"/>
        <v>0</v>
      </c>
      <c r="EC1121" s="385">
        <f t="shared" si="465"/>
        <v>0</v>
      </c>
      <c r="ED1121" s="385">
        <f t="shared" si="465"/>
        <v>0</v>
      </c>
      <c r="EE1121" s="385">
        <f t="shared" si="463"/>
        <v>0.5</v>
      </c>
      <c r="EG1121" s="222">
        <v>24</v>
      </c>
      <c r="EH1121" s="222">
        <v>13</v>
      </c>
      <c r="EI1121" s="222">
        <v>12</v>
      </c>
      <c r="EJ1121" s="222">
        <v>3</v>
      </c>
      <c r="EK1121" s="222">
        <v>0</v>
      </c>
      <c r="EL1121" s="222">
        <v>262</v>
      </c>
      <c r="EM1121" s="222">
        <v>189</v>
      </c>
      <c r="EN1121" s="386">
        <f t="shared" si="452"/>
        <v>0.54166666666666663</v>
      </c>
      <c r="EO1121" s="222">
        <f t="shared" si="453"/>
        <v>25</v>
      </c>
      <c r="EP1121" s="386">
        <f t="shared" si="454"/>
        <v>0</v>
      </c>
      <c r="EQ1121" s="222">
        <f t="shared" si="455"/>
        <v>0</v>
      </c>
      <c r="ER1121" s="222">
        <f t="shared" si="456"/>
        <v>1322.7513227513227</v>
      </c>
      <c r="ES1121" s="292"/>
      <c r="ET1121" s="218">
        <v>1</v>
      </c>
      <c r="EU1121" s="218">
        <v>1</v>
      </c>
      <c r="EV1121" s="218">
        <v>1</v>
      </c>
      <c r="EW1121" s="218">
        <v>0</v>
      </c>
      <c r="EX1121" s="218">
        <v>0</v>
      </c>
      <c r="EY1121" s="218">
        <v>24</v>
      </c>
      <c r="EZ1121" s="218">
        <v>20</v>
      </c>
      <c r="FA1121" s="387">
        <f t="shared" si="458"/>
        <v>1</v>
      </c>
      <c r="FB1121" s="221">
        <f t="shared" si="459"/>
        <v>0</v>
      </c>
      <c r="FC1121" s="387">
        <f t="shared" si="460"/>
        <v>0</v>
      </c>
      <c r="FD1121" s="218">
        <f t="shared" si="461"/>
        <v>0</v>
      </c>
      <c r="FE1121" s="218">
        <f t="shared" si="462"/>
        <v>0</v>
      </c>
      <c r="FF1121" s="218">
        <v>1</v>
      </c>
      <c r="FG1121" s="221">
        <f t="shared" si="449"/>
        <v>0</v>
      </c>
      <c r="FH1121" s="218">
        <v>0</v>
      </c>
      <c r="FI1121" s="218">
        <v>1</v>
      </c>
      <c r="FJ1121" s="218">
        <v>0</v>
      </c>
      <c r="FK1121" s="218">
        <f t="shared" si="450"/>
        <v>1</v>
      </c>
      <c r="FL1121" s="218">
        <v>0</v>
      </c>
      <c r="FM1121" s="218">
        <f t="shared" si="451"/>
        <v>1</v>
      </c>
      <c r="FZ1121" s="229"/>
      <c r="GA1121" s="229"/>
      <c r="GB1121" s="229"/>
      <c r="GC1121" s="229"/>
      <c r="GD1121" s="229"/>
    </row>
    <row r="1122" spans="1:186" s="368" customFormat="1">
      <c r="A1122" s="287" t="s">
        <v>2627</v>
      </c>
      <c r="B1122" s="369" t="s">
        <v>2628</v>
      </c>
      <c r="C1122" s="287" t="s">
        <v>2681</v>
      </c>
      <c r="D1122" s="285" t="s">
        <v>3125</v>
      </c>
      <c r="E1122" s="369" t="s">
        <v>2682</v>
      </c>
      <c r="F1122" s="287">
        <v>1119</v>
      </c>
      <c r="G1122" s="392" t="s">
        <v>2691</v>
      </c>
      <c r="H1122" s="392" t="s">
        <v>2692</v>
      </c>
      <c r="I1122" s="370" t="s">
        <v>2546</v>
      </c>
      <c r="J1122" s="410" t="s">
        <v>2547</v>
      </c>
      <c r="K1122" s="370" t="s">
        <v>1226</v>
      </c>
      <c r="L1122" s="410" t="s">
        <v>2440</v>
      </c>
      <c r="M1122" s="410" t="s">
        <v>3124</v>
      </c>
      <c r="N1122" s="372">
        <v>1</v>
      </c>
      <c r="O1122" s="373">
        <v>1365</v>
      </c>
      <c r="P1122" s="373">
        <v>3458</v>
      </c>
      <c r="Q1122" s="373">
        <v>3659</v>
      </c>
      <c r="R1122" s="373">
        <v>3927</v>
      </c>
      <c r="S1122" s="374">
        <v>3252</v>
      </c>
      <c r="T1122" s="374">
        <v>3432</v>
      </c>
      <c r="U1122" s="374">
        <v>3687</v>
      </c>
      <c r="V1122" s="374">
        <v>4214</v>
      </c>
      <c r="W1122" s="373">
        <v>702</v>
      </c>
      <c r="X1122" s="373">
        <v>1885</v>
      </c>
      <c r="Y1122" s="373">
        <v>1978</v>
      </c>
      <c r="Z1122" s="373">
        <v>2118</v>
      </c>
      <c r="AA1122" s="374">
        <v>1497</v>
      </c>
      <c r="AB1122" s="374">
        <v>1582</v>
      </c>
      <c r="AC1122" s="374">
        <v>1686</v>
      </c>
      <c r="AD1122" s="374">
        <v>1862</v>
      </c>
      <c r="AE1122" s="373">
        <v>34</v>
      </c>
      <c r="AF1122" s="373">
        <v>66</v>
      </c>
      <c r="AG1122" s="373">
        <v>60</v>
      </c>
      <c r="AH1122" s="373">
        <v>60</v>
      </c>
      <c r="AI1122" s="374">
        <v>85</v>
      </c>
      <c r="AJ1122" s="374">
        <v>77</v>
      </c>
      <c r="AK1122" s="374">
        <v>81</v>
      </c>
      <c r="AL1122" s="374">
        <v>70</v>
      </c>
      <c r="AM1122" s="222">
        <v>663</v>
      </c>
      <c r="AN1122" s="222">
        <v>1573</v>
      </c>
      <c r="AO1122" s="222">
        <v>1681</v>
      </c>
      <c r="AP1122" s="222">
        <v>1809</v>
      </c>
      <c r="AQ1122" s="218">
        <v>1755</v>
      </c>
      <c r="AR1122" s="218">
        <v>1850</v>
      </c>
      <c r="AS1122" s="218">
        <v>2001</v>
      </c>
      <c r="AT1122" s="218">
        <v>2352</v>
      </c>
      <c r="AU1122" s="222">
        <v>323</v>
      </c>
      <c r="AV1122" s="222">
        <v>729</v>
      </c>
      <c r="AW1122" s="222">
        <v>799</v>
      </c>
      <c r="AX1122" s="222">
        <v>879</v>
      </c>
      <c r="AY1122" s="218">
        <v>762</v>
      </c>
      <c r="AZ1122" s="218">
        <v>824</v>
      </c>
      <c r="BA1122" s="218">
        <v>908</v>
      </c>
      <c r="BB1122" s="218">
        <v>1056</v>
      </c>
      <c r="BC1122" s="222">
        <f t="shared" si="457"/>
        <v>336</v>
      </c>
      <c r="BD1122" s="222">
        <f t="shared" si="457"/>
        <v>804</v>
      </c>
      <c r="BE1122" s="222">
        <f t="shared" si="457"/>
        <v>828</v>
      </c>
      <c r="BF1122" s="222">
        <f t="shared" si="457"/>
        <v>879</v>
      </c>
      <c r="BG1122" s="218">
        <f t="shared" si="457"/>
        <v>945</v>
      </c>
      <c r="BH1122" s="218">
        <f t="shared" si="447"/>
        <v>964</v>
      </c>
      <c r="BI1122" s="218">
        <f t="shared" si="447"/>
        <v>1034</v>
      </c>
      <c r="BJ1122" s="218">
        <f t="shared" si="447"/>
        <v>1264</v>
      </c>
      <c r="BK1122" s="222">
        <f t="shared" si="466"/>
        <v>4</v>
      </c>
      <c r="BL1122" s="222">
        <f t="shared" si="466"/>
        <v>40</v>
      </c>
      <c r="BM1122" s="222">
        <f t="shared" si="466"/>
        <v>54</v>
      </c>
      <c r="BN1122" s="222">
        <f t="shared" si="464"/>
        <v>51</v>
      </c>
      <c r="BO1122" s="218">
        <f t="shared" si="464"/>
        <v>48</v>
      </c>
      <c r="BP1122" s="218">
        <f t="shared" si="464"/>
        <v>62</v>
      </c>
      <c r="BQ1122" s="218">
        <f t="shared" si="464"/>
        <v>59</v>
      </c>
      <c r="BR1122" s="218">
        <f t="shared" si="443"/>
        <v>32</v>
      </c>
      <c r="BS1122" s="222">
        <v>4</v>
      </c>
      <c r="BT1122" s="222">
        <v>40</v>
      </c>
      <c r="BU1122" s="222">
        <v>54</v>
      </c>
      <c r="BV1122" s="222">
        <v>51</v>
      </c>
      <c r="BW1122" s="218">
        <v>48</v>
      </c>
      <c r="BX1122" s="218">
        <v>62</v>
      </c>
      <c r="BY1122" s="218">
        <v>59</v>
      </c>
      <c r="BZ1122" s="218">
        <v>32</v>
      </c>
      <c r="CA1122" s="222">
        <v>0</v>
      </c>
      <c r="CB1122" s="222">
        <f>IFERROR(VLOOKUP($G1122,[12]ITEM!$B$2:$AC$939,26,0),0)</f>
        <v>0</v>
      </c>
      <c r="CC1122" s="222">
        <f>IFERROR(VLOOKUP($G1122,[12]ITEM!$B$2:$AC$939,27,0),0)</f>
        <v>0</v>
      </c>
      <c r="CD1122" s="222">
        <f>IFERROR(VLOOKUP($G1122,[12]ITEM!$B$2:$AC$939,28,0),0)</f>
        <v>0</v>
      </c>
      <c r="CE1122" s="218">
        <v>0</v>
      </c>
      <c r="CF1122" s="218">
        <v>0</v>
      </c>
      <c r="CG1122" s="218">
        <v>0</v>
      </c>
      <c r="CH1122" s="218">
        <v>0</v>
      </c>
      <c r="CI1122" s="375"/>
      <c r="CJ1122" s="222">
        <f t="shared" si="468"/>
        <v>336</v>
      </c>
      <c r="CK1122" s="222">
        <f t="shared" si="467"/>
        <v>410</v>
      </c>
      <c r="CL1122" s="222">
        <f t="shared" si="467"/>
        <v>435</v>
      </c>
      <c r="CM1122" s="222">
        <f t="shared" si="467"/>
        <v>443</v>
      </c>
      <c r="CN1122" s="218">
        <f t="shared" si="467"/>
        <v>945</v>
      </c>
      <c r="CO1122" s="218">
        <f t="shared" si="467"/>
        <v>982.81194546961206</v>
      </c>
      <c r="CP1122" s="218">
        <f t="shared" si="467"/>
        <v>1000.0884939227036</v>
      </c>
      <c r="CQ1122" s="218">
        <f t="shared" si="467"/>
        <v>1205.6961857696833</v>
      </c>
      <c r="CR1122" s="222">
        <v>-27</v>
      </c>
      <c r="CS1122" s="222">
        <v>-65</v>
      </c>
      <c r="CT1122" s="222">
        <v>-69</v>
      </c>
      <c r="CU1122" s="222">
        <v>-74</v>
      </c>
      <c r="CV1122" s="218">
        <f t="shared" si="448"/>
        <v>108</v>
      </c>
      <c r="CW1122" s="218">
        <f>CV1122*(1+('[13]GROWTH (YoY)'!AR1122/100))</f>
        <v>113.811945469612</v>
      </c>
      <c r="CX1122" s="218">
        <f>CW1122*(1+('[13]GROWTH (YoY)'!AS1122/100))</f>
        <v>123.08849392270362</v>
      </c>
      <c r="CY1122" s="218">
        <f>CX1122*(1+('[13]GROWTH (YoY)'!AT1122/100))</f>
        <v>144.6961857696833</v>
      </c>
      <c r="CZ1122" s="222">
        <v>294</v>
      </c>
      <c r="DA1122" s="222">
        <v>374</v>
      </c>
      <c r="DB1122" s="222">
        <v>398</v>
      </c>
      <c r="DC1122" s="222">
        <v>406</v>
      </c>
      <c r="DD1122" s="218">
        <v>732</v>
      </c>
      <c r="DE1122" s="218">
        <v>749</v>
      </c>
      <c r="DF1122" s="218">
        <v>736</v>
      </c>
      <c r="DG1122" s="218">
        <v>901</v>
      </c>
      <c r="DH1122" s="222">
        <v>69</v>
      </c>
      <c r="DI1122" s="222">
        <v>101</v>
      </c>
      <c r="DJ1122" s="222">
        <v>106</v>
      </c>
      <c r="DK1122" s="222">
        <v>111</v>
      </c>
      <c r="DL1122" s="218">
        <v>105</v>
      </c>
      <c r="DM1122" s="218">
        <v>120</v>
      </c>
      <c r="DN1122" s="218">
        <v>141</v>
      </c>
      <c r="DO1122" s="218">
        <v>160</v>
      </c>
      <c r="DP1122" s="383">
        <f t="shared" si="442"/>
        <v>0</v>
      </c>
      <c r="DQ1122" s="222">
        <f t="shared" si="442"/>
        <v>394</v>
      </c>
      <c r="DR1122" s="222">
        <f t="shared" si="442"/>
        <v>393</v>
      </c>
      <c r="DS1122" s="222">
        <f t="shared" si="446"/>
        <v>436</v>
      </c>
      <c r="DT1122" s="218">
        <f t="shared" si="446"/>
        <v>0</v>
      </c>
      <c r="DU1122" s="218">
        <f t="shared" si="446"/>
        <v>-18.811945469612056</v>
      </c>
      <c r="DV1122" s="218">
        <f t="shared" si="446"/>
        <v>33.911506077296394</v>
      </c>
      <c r="DW1122" s="218">
        <f t="shared" si="446"/>
        <v>58.303814230316675</v>
      </c>
      <c r="DX1122" s="384">
        <f t="shared" si="465"/>
        <v>0.51428571428571423</v>
      </c>
      <c r="DY1122" s="384">
        <f t="shared" si="465"/>
        <v>0.54511278195488722</v>
      </c>
      <c r="DZ1122" s="384">
        <f t="shared" si="465"/>
        <v>0.54058485925116151</v>
      </c>
      <c r="EA1122" s="384">
        <f t="shared" si="465"/>
        <v>0.53934300993124518</v>
      </c>
      <c r="EB1122" s="385">
        <f t="shared" si="465"/>
        <v>0.46033210332103319</v>
      </c>
      <c r="EC1122" s="385">
        <f t="shared" si="465"/>
        <v>0.46095571095571097</v>
      </c>
      <c r="ED1122" s="385">
        <f t="shared" si="465"/>
        <v>0.45728234336859236</v>
      </c>
      <c r="EE1122" s="385">
        <f t="shared" si="463"/>
        <v>0.44186046511627908</v>
      </c>
      <c r="EG1122" s="222">
        <v>1</v>
      </c>
      <c r="EH1122" s="222">
        <v>0</v>
      </c>
      <c r="EI1122" s="222">
        <v>0</v>
      </c>
      <c r="EJ1122" s="222">
        <v>0</v>
      </c>
      <c r="EK1122" s="222">
        <v>377</v>
      </c>
      <c r="EL1122" s="222">
        <v>12</v>
      </c>
      <c r="EM1122" s="222">
        <v>10</v>
      </c>
      <c r="EN1122" s="386">
        <f t="shared" si="452"/>
        <v>0</v>
      </c>
      <c r="EO1122" s="222">
        <f t="shared" si="453"/>
        <v>0</v>
      </c>
      <c r="EP1122" s="386">
        <f t="shared" si="454"/>
        <v>377</v>
      </c>
      <c r="EQ1122" s="222">
        <f t="shared" si="455"/>
        <v>31416666.666666668</v>
      </c>
      <c r="ER1122" s="222">
        <f t="shared" si="456"/>
        <v>0</v>
      </c>
      <c r="ES1122" s="292"/>
      <c r="ET1122" s="218">
        <v>3144</v>
      </c>
      <c r="EU1122" s="218">
        <v>1572</v>
      </c>
      <c r="EV1122" s="218">
        <v>1573</v>
      </c>
      <c r="EW1122" s="218">
        <v>762</v>
      </c>
      <c r="EX1122" s="218">
        <v>824</v>
      </c>
      <c r="EY1122" s="218">
        <v>58217</v>
      </c>
      <c r="EZ1122" s="218">
        <v>35883</v>
      </c>
      <c r="FA1122" s="387">
        <f t="shared" si="458"/>
        <v>0.5</v>
      </c>
      <c r="FB1122" s="221">
        <f t="shared" si="459"/>
        <v>48.442466624284805</v>
      </c>
      <c r="FC1122" s="387">
        <f t="shared" si="460"/>
        <v>0.26208651399491095</v>
      </c>
      <c r="FD1122" s="218">
        <f t="shared" si="461"/>
        <v>14153.941288627033</v>
      </c>
      <c r="FE1122" s="218">
        <f t="shared" si="462"/>
        <v>1769.6402196025974</v>
      </c>
      <c r="FF1122" s="218">
        <v>1588</v>
      </c>
      <c r="FG1122" s="221">
        <f t="shared" si="449"/>
        <v>46.347607052896727</v>
      </c>
      <c r="FH1122" s="218">
        <v>736</v>
      </c>
      <c r="FI1122" s="218">
        <v>1588</v>
      </c>
      <c r="FJ1122" s="218">
        <v>14</v>
      </c>
      <c r="FK1122" s="218">
        <f t="shared" si="450"/>
        <v>838</v>
      </c>
      <c r="FL1122" s="218">
        <v>120</v>
      </c>
      <c r="FM1122" s="218">
        <f t="shared" si="451"/>
        <v>718</v>
      </c>
      <c r="FZ1122" s="229"/>
      <c r="GA1122" s="229"/>
      <c r="GB1122" s="229"/>
      <c r="GC1122" s="229"/>
      <c r="GD1122" s="229"/>
    </row>
    <row r="1123" spans="1:186" s="368" customFormat="1">
      <c r="A1123" s="287" t="s">
        <v>2627</v>
      </c>
      <c r="B1123" s="369" t="s">
        <v>2628</v>
      </c>
      <c r="C1123" s="287" t="s">
        <v>2681</v>
      </c>
      <c r="D1123" s="285" t="s">
        <v>3125</v>
      </c>
      <c r="E1123" s="369" t="s">
        <v>2682</v>
      </c>
      <c r="F1123" s="287">
        <v>1120</v>
      </c>
      <c r="G1123" s="392" t="s">
        <v>2693</v>
      </c>
      <c r="H1123" s="392" t="s">
        <v>2694</v>
      </c>
      <c r="I1123" s="370" t="s">
        <v>2546</v>
      </c>
      <c r="J1123" s="410" t="s">
        <v>2547</v>
      </c>
      <c r="K1123" s="370" t="s">
        <v>1226</v>
      </c>
      <c r="L1123" s="410" t="s">
        <v>2440</v>
      </c>
      <c r="M1123" s="410" t="s">
        <v>3124</v>
      </c>
      <c r="N1123" s="372">
        <v>1</v>
      </c>
      <c r="O1123" s="373">
        <v>63</v>
      </c>
      <c r="P1123" s="373">
        <v>149</v>
      </c>
      <c r="Q1123" s="373">
        <v>158</v>
      </c>
      <c r="R1123" s="373">
        <v>168</v>
      </c>
      <c r="S1123" s="374">
        <v>142</v>
      </c>
      <c r="T1123" s="374">
        <v>149</v>
      </c>
      <c r="U1123" s="374">
        <v>159</v>
      </c>
      <c r="V1123" s="374">
        <v>167</v>
      </c>
      <c r="W1123" s="373">
        <v>29</v>
      </c>
      <c r="X1123" s="373">
        <v>77</v>
      </c>
      <c r="Y1123" s="373">
        <v>80</v>
      </c>
      <c r="Z1123" s="373">
        <v>86</v>
      </c>
      <c r="AA1123" s="374">
        <v>60</v>
      </c>
      <c r="AB1123" s="374">
        <v>63</v>
      </c>
      <c r="AC1123" s="374">
        <v>67</v>
      </c>
      <c r="AD1123" s="374">
        <v>81</v>
      </c>
      <c r="AE1123" s="373">
        <v>1</v>
      </c>
      <c r="AF1123" s="373">
        <v>3</v>
      </c>
      <c r="AG1123" s="373">
        <v>3</v>
      </c>
      <c r="AH1123" s="373">
        <v>3</v>
      </c>
      <c r="AI1123" s="374">
        <v>4</v>
      </c>
      <c r="AJ1123" s="374">
        <v>4</v>
      </c>
      <c r="AK1123" s="374">
        <v>4</v>
      </c>
      <c r="AL1123" s="374">
        <v>3</v>
      </c>
      <c r="AM1123" s="222">
        <v>33</v>
      </c>
      <c r="AN1123" s="222">
        <v>73</v>
      </c>
      <c r="AO1123" s="222">
        <v>78</v>
      </c>
      <c r="AP1123" s="222">
        <v>83</v>
      </c>
      <c r="AQ1123" s="218">
        <v>82</v>
      </c>
      <c r="AR1123" s="218">
        <v>87</v>
      </c>
      <c r="AS1123" s="218">
        <v>92</v>
      </c>
      <c r="AT1123" s="218">
        <v>86</v>
      </c>
      <c r="AU1123" s="222">
        <v>8</v>
      </c>
      <c r="AV1123" s="222">
        <v>18</v>
      </c>
      <c r="AW1123" s="222">
        <v>19</v>
      </c>
      <c r="AX1123" s="222">
        <v>21</v>
      </c>
      <c r="AY1123" s="218">
        <v>18</v>
      </c>
      <c r="AZ1123" s="218">
        <v>19</v>
      </c>
      <c r="BA1123" s="218">
        <v>21</v>
      </c>
      <c r="BB1123" s="218">
        <v>19</v>
      </c>
      <c r="BC1123" s="222">
        <f t="shared" si="457"/>
        <v>25</v>
      </c>
      <c r="BD1123" s="222">
        <f t="shared" si="457"/>
        <v>54</v>
      </c>
      <c r="BE1123" s="222">
        <f t="shared" si="457"/>
        <v>58</v>
      </c>
      <c r="BF1123" s="222">
        <f t="shared" si="457"/>
        <v>61</v>
      </c>
      <c r="BG1123" s="218">
        <f t="shared" si="457"/>
        <v>61</v>
      </c>
      <c r="BH1123" s="218">
        <f t="shared" si="447"/>
        <v>64</v>
      </c>
      <c r="BI1123" s="218">
        <f t="shared" si="447"/>
        <v>67</v>
      </c>
      <c r="BJ1123" s="218">
        <f t="shared" si="447"/>
        <v>64</v>
      </c>
      <c r="BK1123" s="222">
        <f t="shared" si="466"/>
        <v>0</v>
      </c>
      <c r="BL1123" s="222">
        <f t="shared" si="466"/>
        <v>1</v>
      </c>
      <c r="BM1123" s="222">
        <f t="shared" si="466"/>
        <v>1</v>
      </c>
      <c r="BN1123" s="222">
        <f t="shared" si="464"/>
        <v>1</v>
      </c>
      <c r="BO1123" s="218">
        <f t="shared" si="464"/>
        <v>3</v>
      </c>
      <c r="BP1123" s="218">
        <f t="shared" si="464"/>
        <v>4</v>
      </c>
      <c r="BQ1123" s="218">
        <f t="shared" si="464"/>
        <v>4</v>
      </c>
      <c r="BR1123" s="218">
        <f t="shared" si="443"/>
        <v>3</v>
      </c>
      <c r="BS1123" s="222">
        <v>0</v>
      </c>
      <c r="BT1123" s="222">
        <v>1</v>
      </c>
      <c r="BU1123" s="222">
        <v>1</v>
      </c>
      <c r="BV1123" s="222">
        <v>1</v>
      </c>
      <c r="BW1123" s="218">
        <v>3</v>
      </c>
      <c r="BX1123" s="218">
        <v>4</v>
      </c>
      <c r="BY1123" s="218">
        <v>4</v>
      </c>
      <c r="BZ1123" s="218">
        <v>3</v>
      </c>
      <c r="CA1123" s="222">
        <v>0</v>
      </c>
      <c r="CB1123" s="222">
        <f>IFERROR(VLOOKUP($G1123,[12]ITEM!$B$2:$AC$939,26,0),0)</f>
        <v>0</v>
      </c>
      <c r="CC1123" s="222">
        <f>IFERROR(VLOOKUP($G1123,[12]ITEM!$B$2:$AC$939,27,0),0)</f>
        <v>0</v>
      </c>
      <c r="CD1123" s="222">
        <f>IFERROR(VLOOKUP($G1123,[12]ITEM!$B$2:$AC$939,28,0),0)</f>
        <v>0</v>
      </c>
      <c r="CE1123" s="218">
        <v>0</v>
      </c>
      <c r="CF1123" s="218">
        <v>0</v>
      </c>
      <c r="CG1123" s="218">
        <v>0</v>
      </c>
      <c r="CH1123" s="218">
        <v>0</v>
      </c>
      <c r="CI1123" s="375"/>
      <c r="CJ1123" s="222">
        <f t="shared" si="468"/>
        <v>26</v>
      </c>
      <c r="CK1123" s="222">
        <f t="shared" si="467"/>
        <v>45</v>
      </c>
      <c r="CL1123" s="222">
        <f t="shared" si="467"/>
        <v>47</v>
      </c>
      <c r="CM1123" s="222">
        <f t="shared" si="467"/>
        <v>50</v>
      </c>
      <c r="CN1123" s="218">
        <f t="shared" si="467"/>
        <v>61</v>
      </c>
      <c r="CO1123" s="218">
        <f t="shared" si="467"/>
        <v>64.966192701347893</v>
      </c>
      <c r="CP1123" s="218">
        <f t="shared" si="467"/>
        <v>70.208546516404226</v>
      </c>
      <c r="CQ1123" s="218">
        <f t="shared" si="467"/>
        <v>74.713983547334834</v>
      </c>
      <c r="CR1123" s="222">
        <v>10</v>
      </c>
      <c r="CS1123" s="222">
        <v>21</v>
      </c>
      <c r="CT1123" s="222">
        <v>22</v>
      </c>
      <c r="CU1123" s="222">
        <v>24</v>
      </c>
      <c r="CV1123" s="218">
        <f t="shared" si="448"/>
        <v>33</v>
      </c>
      <c r="CW1123" s="218">
        <f>CV1123*(1+('[13]GROWTH (YoY)'!AR1123/100))</f>
        <v>34.9661927013479</v>
      </c>
      <c r="CX1123" s="218">
        <f>CW1123*(1+('[13]GROWTH (YoY)'!AS1123/100))</f>
        <v>37.208546516404219</v>
      </c>
      <c r="CY1123" s="218">
        <f>CX1123*(1+('[13]GROWTH (YoY)'!AT1123/100))</f>
        <v>34.713983547334841</v>
      </c>
      <c r="CZ1123" s="222">
        <v>6</v>
      </c>
      <c r="DA1123" s="222">
        <v>8</v>
      </c>
      <c r="DB1123" s="222">
        <v>8</v>
      </c>
      <c r="DC1123" s="222">
        <v>8</v>
      </c>
      <c r="DD1123" s="218">
        <v>11</v>
      </c>
      <c r="DE1123" s="218">
        <v>11</v>
      </c>
      <c r="DF1123" s="218">
        <v>11</v>
      </c>
      <c r="DG1123" s="218">
        <v>14</v>
      </c>
      <c r="DH1123" s="222">
        <v>10</v>
      </c>
      <c r="DI1123" s="222">
        <v>16</v>
      </c>
      <c r="DJ1123" s="222">
        <v>17</v>
      </c>
      <c r="DK1123" s="222">
        <v>18</v>
      </c>
      <c r="DL1123" s="218">
        <v>17</v>
      </c>
      <c r="DM1123" s="218">
        <v>19</v>
      </c>
      <c r="DN1123" s="218">
        <v>22</v>
      </c>
      <c r="DO1123" s="218">
        <v>26</v>
      </c>
      <c r="DP1123" s="383">
        <f t="shared" si="442"/>
        <v>-1</v>
      </c>
      <c r="DQ1123" s="222">
        <f t="shared" si="442"/>
        <v>9</v>
      </c>
      <c r="DR1123" s="222">
        <f t="shared" si="442"/>
        <v>11</v>
      </c>
      <c r="DS1123" s="222">
        <f t="shared" si="446"/>
        <v>11</v>
      </c>
      <c r="DT1123" s="218">
        <f t="shared" si="446"/>
        <v>0</v>
      </c>
      <c r="DU1123" s="218">
        <f t="shared" si="446"/>
        <v>-0.96619270134789303</v>
      </c>
      <c r="DV1123" s="218">
        <f t="shared" si="446"/>
        <v>-3.2085465164042262</v>
      </c>
      <c r="DW1123" s="218">
        <f t="shared" si="446"/>
        <v>-10.713983547334834</v>
      </c>
      <c r="DX1123" s="384">
        <f t="shared" si="465"/>
        <v>0.46031746031746029</v>
      </c>
      <c r="DY1123" s="384">
        <f t="shared" si="465"/>
        <v>0.51677852348993292</v>
      </c>
      <c r="DZ1123" s="384">
        <f t="shared" si="465"/>
        <v>0.50632911392405067</v>
      </c>
      <c r="EA1123" s="384">
        <f t="shared" si="465"/>
        <v>0.51190476190476186</v>
      </c>
      <c r="EB1123" s="385">
        <f t="shared" si="465"/>
        <v>0.42253521126760563</v>
      </c>
      <c r="EC1123" s="385">
        <f t="shared" si="465"/>
        <v>0.42281879194630873</v>
      </c>
      <c r="ED1123" s="385">
        <f t="shared" si="465"/>
        <v>0.42138364779874216</v>
      </c>
      <c r="EE1123" s="385">
        <f t="shared" si="463"/>
        <v>0.48502994011976047</v>
      </c>
      <c r="EG1123" s="222">
        <v>28</v>
      </c>
      <c r="EH1123" s="222">
        <v>15</v>
      </c>
      <c r="EI1123" s="222">
        <v>13</v>
      </c>
      <c r="EJ1123" s="222">
        <v>5</v>
      </c>
      <c r="EK1123" s="222">
        <v>18</v>
      </c>
      <c r="EL1123" s="222">
        <v>392</v>
      </c>
      <c r="EM1123" s="222">
        <v>260</v>
      </c>
      <c r="EN1123" s="386">
        <f t="shared" si="452"/>
        <v>0.5357142857142857</v>
      </c>
      <c r="EO1123" s="222">
        <f t="shared" si="453"/>
        <v>38.461538461538467</v>
      </c>
      <c r="EP1123" s="386">
        <f t="shared" si="454"/>
        <v>0.6428571428571429</v>
      </c>
      <c r="EQ1123" s="222">
        <f t="shared" si="455"/>
        <v>45918.367346938772</v>
      </c>
      <c r="ER1123" s="222">
        <f t="shared" si="456"/>
        <v>1602.5641025641025</v>
      </c>
      <c r="ES1123" s="292"/>
      <c r="ET1123" s="218">
        <v>149</v>
      </c>
      <c r="EU1123" s="218">
        <v>77</v>
      </c>
      <c r="EV1123" s="218">
        <v>73</v>
      </c>
      <c r="EW1123" s="218">
        <v>18</v>
      </c>
      <c r="EX1123" s="218">
        <v>261</v>
      </c>
      <c r="EY1123" s="218">
        <v>641</v>
      </c>
      <c r="EZ1123" s="218">
        <v>565</v>
      </c>
      <c r="FA1123" s="387">
        <f t="shared" si="458"/>
        <v>0.51677852348993292</v>
      </c>
      <c r="FB1123" s="221">
        <f t="shared" si="459"/>
        <v>24.657534246575342</v>
      </c>
      <c r="FC1123" s="387">
        <f t="shared" si="460"/>
        <v>1.7516778523489933</v>
      </c>
      <c r="FD1123" s="218">
        <f t="shared" si="461"/>
        <v>407176.28705148207</v>
      </c>
      <c r="FE1123" s="218">
        <f t="shared" si="462"/>
        <v>2654.8672566371683</v>
      </c>
      <c r="FF1123" s="218">
        <v>74</v>
      </c>
      <c r="FG1123" s="221">
        <f t="shared" si="449"/>
        <v>24.324324324324326</v>
      </c>
      <c r="FH1123" s="218">
        <v>18</v>
      </c>
      <c r="FI1123" s="218">
        <v>74</v>
      </c>
      <c r="FJ1123" s="218">
        <v>4</v>
      </c>
      <c r="FK1123" s="218">
        <f t="shared" si="450"/>
        <v>52</v>
      </c>
      <c r="FL1123" s="218">
        <v>6</v>
      </c>
      <c r="FM1123" s="218">
        <f t="shared" si="451"/>
        <v>46</v>
      </c>
      <c r="FZ1123" s="229"/>
      <c r="GA1123" s="229"/>
      <c r="GB1123" s="229"/>
      <c r="GC1123" s="229"/>
      <c r="GD1123" s="229"/>
    </row>
    <row r="1124" spans="1:186" s="368" customFormat="1">
      <c r="A1124" s="287" t="s">
        <v>2627</v>
      </c>
      <c r="B1124" s="369" t="s">
        <v>2628</v>
      </c>
      <c r="C1124" s="287" t="s">
        <v>2681</v>
      </c>
      <c r="D1124" s="285" t="s">
        <v>3125</v>
      </c>
      <c r="E1124" s="369" t="s">
        <v>2682</v>
      </c>
      <c r="F1124" s="287">
        <v>1121</v>
      </c>
      <c r="G1124" s="392" t="s">
        <v>2695</v>
      </c>
      <c r="H1124" s="392" t="s">
        <v>2696</v>
      </c>
      <c r="I1124" s="370" t="s">
        <v>2546</v>
      </c>
      <c r="J1124" s="410" t="s">
        <v>2547</v>
      </c>
      <c r="K1124" s="370" t="s">
        <v>1226</v>
      </c>
      <c r="L1124" s="410" t="s">
        <v>2440</v>
      </c>
      <c r="M1124" s="410" t="s">
        <v>3124</v>
      </c>
      <c r="N1124" s="372">
        <v>1</v>
      </c>
      <c r="O1124" s="373">
        <v>5</v>
      </c>
      <c r="P1124" s="373">
        <v>154</v>
      </c>
      <c r="Q1124" s="373">
        <v>161</v>
      </c>
      <c r="R1124" s="373">
        <v>171</v>
      </c>
      <c r="S1124" s="374">
        <v>144</v>
      </c>
      <c r="T1124" s="374">
        <v>152</v>
      </c>
      <c r="U1124" s="374">
        <v>162</v>
      </c>
      <c r="V1124" s="374">
        <v>165</v>
      </c>
      <c r="W1124" s="373">
        <v>3</v>
      </c>
      <c r="X1124" s="373">
        <v>95</v>
      </c>
      <c r="Y1124" s="373">
        <v>97</v>
      </c>
      <c r="Z1124" s="373">
        <v>105</v>
      </c>
      <c r="AA1124" s="374">
        <v>75</v>
      </c>
      <c r="AB1124" s="374">
        <v>78</v>
      </c>
      <c r="AC1124" s="374">
        <v>85</v>
      </c>
      <c r="AD1124" s="374">
        <v>88</v>
      </c>
      <c r="AE1124" s="373">
        <v>0</v>
      </c>
      <c r="AF1124" s="373">
        <v>0</v>
      </c>
      <c r="AG1124" s="373">
        <v>0</v>
      </c>
      <c r="AH1124" s="373">
        <v>0</v>
      </c>
      <c r="AI1124" s="374">
        <v>3</v>
      </c>
      <c r="AJ1124" s="374">
        <v>3</v>
      </c>
      <c r="AK1124" s="374">
        <v>3</v>
      </c>
      <c r="AL1124" s="374">
        <v>2</v>
      </c>
      <c r="AM1124" s="222">
        <v>2</v>
      </c>
      <c r="AN1124" s="222">
        <v>59</v>
      </c>
      <c r="AO1124" s="222">
        <v>64</v>
      </c>
      <c r="AP1124" s="222">
        <v>66</v>
      </c>
      <c r="AQ1124" s="218">
        <v>69</v>
      </c>
      <c r="AR1124" s="218">
        <v>73</v>
      </c>
      <c r="AS1124" s="218">
        <v>77</v>
      </c>
      <c r="AT1124" s="218">
        <v>76</v>
      </c>
      <c r="AU1124" s="222">
        <v>1</v>
      </c>
      <c r="AV1124" s="222">
        <v>30</v>
      </c>
      <c r="AW1124" s="222">
        <v>32</v>
      </c>
      <c r="AX1124" s="222">
        <v>33</v>
      </c>
      <c r="AY1124" s="218">
        <v>36</v>
      </c>
      <c r="AZ1124" s="218">
        <v>38</v>
      </c>
      <c r="BA1124" s="218">
        <v>40</v>
      </c>
      <c r="BB1124" s="218">
        <v>40</v>
      </c>
      <c r="BC1124" s="222">
        <f t="shared" si="457"/>
        <v>1</v>
      </c>
      <c r="BD1124" s="222">
        <f t="shared" si="457"/>
        <v>28</v>
      </c>
      <c r="BE1124" s="222">
        <f t="shared" si="457"/>
        <v>31</v>
      </c>
      <c r="BF1124" s="222">
        <f t="shared" si="457"/>
        <v>32</v>
      </c>
      <c r="BG1124" s="218">
        <f t="shared" si="457"/>
        <v>32</v>
      </c>
      <c r="BH1124" s="218">
        <f t="shared" si="447"/>
        <v>33</v>
      </c>
      <c r="BI1124" s="218">
        <f t="shared" si="447"/>
        <v>35</v>
      </c>
      <c r="BJ1124" s="218">
        <f t="shared" si="447"/>
        <v>34</v>
      </c>
      <c r="BK1124" s="222">
        <f t="shared" si="466"/>
        <v>0</v>
      </c>
      <c r="BL1124" s="222">
        <f t="shared" si="466"/>
        <v>1</v>
      </c>
      <c r="BM1124" s="222">
        <f t="shared" si="466"/>
        <v>1</v>
      </c>
      <c r="BN1124" s="222">
        <f t="shared" si="464"/>
        <v>1</v>
      </c>
      <c r="BO1124" s="218">
        <f t="shared" si="464"/>
        <v>1</v>
      </c>
      <c r="BP1124" s="218">
        <f t="shared" si="464"/>
        <v>2</v>
      </c>
      <c r="BQ1124" s="218">
        <f t="shared" si="464"/>
        <v>2</v>
      </c>
      <c r="BR1124" s="218">
        <f t="shared" si="443"/>
        <v>2</v>
      </c>
      <c r="BS1124" s="222">
        <v>0</v>
      </c>
      <c r="BT1124" s="222">
        <v>1</v>
      </c>
      <c r="BU1124" s="222">
        <v>1</v>
      </c>
      <c r="BV1124" s="222">
        <v>1</v>
      </c>
      <c r="BW1124" s="218">
        <v>1</v>
      </c>
      <c r="BX1124" s="218">
        <v>2</v>
      </c>
      <c r="BY1124" s="218">
        <v>2</v>
      </c>
      <c r="BZ1124" s="218">
        <v>2</v>
      </c>
      <c r="CA1124" s="222">
        <v>0</v>
      </c>
      <c r="CB1124" s="222">
        <f>IFERROR(VLOOKUP($G1124,[12]ITEM!$B$2:$AC$939,26,0),0)</f>
        <v>0</v>
      </c>
      <c r="CC1124" s="222">
        <f>IFERROR(VLOOKUP($G1124,[12]ITEM!$B$2:$AC$939,27,0),0)</f>
        <v>0</v>
      </c>
      <c r="CD1124" s="222">
        <f>IFERROR(VLOOKUP($G1124,[12]ITEM!$B$2:$AC$939,28,0),0)</f>
        <v>0</v>
      </c>
      <c r="CE1124" s="218">
        <v>0</v>
      </c>
      <c r="CF1124" s="218">
        <v>0</v>
      </c>
      <c r="CG1124" s="218">
        <v>0</v>
      </c>
      <c r="CH1124" s="218">
        <v>0</v>
      </c>
      <c r="CI1124" s="375"/>
      <c r="CJ1124" s="222">
        <f t="shared" si="468"/>
        <v>1</v>
      </c>
      <c r="CK1124" s="222">
        <f t="shared" si="467"/>
        <v>18</v>
      </c>
      <c r="CL1124" s="222">
        <f t="shared" si="467"/>
        <v>19</v>
      </c>
      <c r="CM1124" s="222">
        <f t="shared" si="467"/>
        <v>20</v>
      </c>
      <c r="CN1124" s="218">
        <f t="shared" si="467"/>
        <v>32</v>
      </c>
      <c r="CO1124" s="218">
        <f t="shared" si="467"/>
        <v>33.846971381366245</v>
      </c>
      <c r="CP1124" s="218">
        <f t="shared" si="467"/>
        <v>35.170109185476541</v>
      </c>
      <c r="CQ1124" s="218">
        <f t="shared" si="467"/>
        <v>35.100009020348715</v>
      </c>
      <c r="CR1124" s="222">
        <v>1</v>
      </c>
      <c r="CS1124" s="222">
        <v>18</v>
      </c>
      <c r="CT1124" s="222">
        <v>19</v>
      </c>
      <c r="CU1124" s="222">
        <v>20</v>
      </c>
      <c r="CV1124" s="218">
        <f t="shared" si="448"/>
        <v>30</v>
      </c>
      <c r="CW1124" s="218">
        <f>CV1124*(1+('[13]GROWTH (YoY)'!AR1124/100))</f>
        <v>31.846971381366245</v>
      </c>
      <c r="CX1124" s="218">
        <f>CW1124*(1+('[13]GROWTH (YoY)'!AS1124/100))</f>
        <v>33.170109185476541</v>
      </c>
      <c r="CY1124" s="218">
        <f>CX1124*(1+('[13]GROWTH (YoY)'!AT1124/100))</f>
        <v>33.100009020348715</v>
      </c>
      <c r="CZ1124" s="222">
        <v>0</v>
      </c>
      <c r="DA1124" s="222">
        <v>0</v>
      </c>
      <c r="DB1124" s="222">
        <v>0</v>
      </c>
      <c r="DC1124" s="222">
        <v>0</v>
      </c>
      <c r="DD1124" s="218">
        <v>2</v>
      </c>
      <c r="DE1124" s="218">
        <v>2</v>
      </c>
      <c r="DF1124" s="218">
        <v>2</v>
      </c>
      <c r="DG1124" s="218">
        <v>2</v>
      </c>
      <c r="DH1124" s="222">
        <v>0</v>
      </c>
      <c r="DI1124" s="222">
        <v>0</v>
      </c>
      <c r="DJ1124" s="222">
        <v>0</v>
      </c>
      <c r="DK1124" s="222">
        <v>0</v>
      </c>
      <c r="DL1124" s="218">
        <v>0</v>
      </c>
      <c r="DM1124" s="218">
        <v>0</v>
      </c>
      <c r="DN1124" s="218">
        <v>0</v>
      </c>
      <c r="DO1124" s="218">
        <v>0</v>
      </c>
      <c r="DP1124" s="383">
        <f t="shared" si="442"/>
        <v>0</v>
      </c>
      <c r="DQ1124" s="222">
        <f t="shared" si="442"/>
        <v>10</v>
      </c>
      <c r="DR1124" s="222">
        <f t="shared" si="442"/>
        <v>12</v>
      </c>
      <c r="DS1124" s="222">
        <f t="shared" si="446"/>
        <v>12</v>
      </c>
      <c r="DT1124" s="218">
        <f t="shared" si="446"/>
        <v>0</v>
      </c>
      <c r="DU1124" s="218">
        <f t="shared" si="446"/>
        <v>-0.84697138136624517</v>
      </c>
      <c r="DV1124" s="218">
        <f t="shared" si="446"/>
        <v>-0.17010918547654086</v>
      </c>
      <c r="DW1124" s="218">
        <f t="shared" si="446"/>
        <v>-1.1000090203487147</v>
      </c>
      <c r="DX1124" s="384">
        <f t="shared" si="465"/>
        <v>0.6</v>
      </c>
      <c r="DY1124" s="384">
        <f t="shared" si="465"/>
        <v>0.61688311688311692</v>
      </c>
      <c r="DZ1124" s="384">
        <f t="shared" si="465"/>
        <v>0.60248447204968947</v>
      </c>
      <c r="EA1124" s="384">
        <f t="shared" si="465"/>
        <v>0.61403508771929827</v>
      </c>
      <c r="EB1124" s="385">
        <f t="shared" si="465"/>
        <v>0.52083333333333337</v>
      </c>
      <c r="EC1124" s="385">
        <f t="shared" si="465"/>
        <v>0.51315789473684215</v>
      </c>
      <c r="ED1124" s="385">
        <f t="shared" si="465"/>
        <v>0.52469135802469136</v>
      </c>
      <c r="EE1124" s="385">
        <f t="shared" si="463"/>
        <v>0.53333333333333333</v>
      </c>
      <c r="EG1124" s="222">
        <v>281</v>
      </c>
      <c r="EH1124" s="222">
        <v>126</v>
      </c>
      <c r="EI1124" s="222">
        <v>155</v>
      </c>
      <c r="EJ1124" s="222">
        <v>65</v>
      </c>
      <c r="EK1124" s="222">
        <v>2</v>
      </c>
      <c r="EL1124" s="222">
        <v>7162</v>
      </c>
      <c r="EM1124" s="222">
        <v>5137</v>
      </c>
      <c r="EN1124" s="386">
        <f t="shared" si="452"/>
        <v>0.44839857651245552</v>
      </c>
      <c r="EO1124" s="222">
        <f t="shared" si="453"/>
        <v>41.935483870967744</v>
      </c>
      <c r="EP1124" s="386">
        <f t="shared" si="454"/>
        <v>7.1174377224199285E-3</v>
      </c>
      <c r="EQ1124" s="222">
        <f t="shared" si="455"/>
        <v>279.25160569673278</v>
      </c>
      <c r="ER1124" s="222">
        <f t="shared" si="456"/>
        <v>1054.4416326000908</v>
      </c>
      <c r="ES1124" s="292"/>
      <c r="ET1124" s="218">
        <v>154</v>
      </c>
      <c r="EU1124" s="218">
        <v>95</v>
      </c>
      <c r="EV1124" s="218">
        <v>59</v>
      </c>
      <c r="EW1124" s="218">
        <v>5</v>
      </c>
      <c r="EX1124" s="218">
        <v>58</v>
      </c>
      <c r="EY1124" s="218">
        <v>196</v>
      </c>
      <c r="EZ1124" s="218">
        <v>179</v>
      </c>
      <c r="FA1124" s="387">
        <f t="shared" si="458"/>
        <v>0.61688311688311692</v>
      </c>
      <c r="FB1124" s="221">
        <f t="shared" si="459"/>
        <v>8.4745762711864394</v>
      </c>
      <c r="FC1124" s="387">
        <f t="shared" si="460"/>
        <v>0.37662337662337664</v>
      </c>
      <c r="FD1124" s="218">
        <f t="shared" si="461"/>
        <v>295918.36734693876</v>
      </c>
      <c r="FE1124" s="218">
        <f t="shared" si="462"/>
        <v>2327.7467411545626</v>
      </c>
      <c r="FF1124" s="218">
        <v>64</v>
      </c>
      <c r="FG1124" s="221">
        <f t="shared" si="449"/>
        <v>50</v>
      </c>
      <c r="FH1124" s="218">
        <v>32</v>
      </c>
      <c r="FI1124" s="218">
        <v>64</v>
      </c>
      <c r="FJ1124" s="218">
        <v>0</v>
      </c>
      <c r="FK1124" s="218">
        <f t="shared" si="450"/>
        <v>32</v>
      </c>
      <c r="FL1124" s="218">
        <v>6</v>
      </c>
      <c r="FM1124" s="218">
        <f t="shared" si="451"/>
        <v>26</v>
      </c>
      <c r="FZ1124" s="229"/>
      <c r="GA1124" s="229"/>
      <c r="GB1124" s="229"/>
      <c r="GC1124" s="229"/>
      <c r="GD1124" s="229"/>
    </row>
    <row r="1125" spans="1:186" s="368" customFormat="1">
      <c r="A1125" s="287" t="s">
        <v>2627</v>
      </c>
      <c r="B1125" s="369" t="s">
        <v>2628</v>
      </c>
      <c r="C1125" s="287" t="s">
        <v>2681</v>
      </c>
      <c r="D1125" s="285" t="s">
        <v>3125</v>
      </c>
      <c r="E1125" s="369" t="s">
        <v>2682</v>
      </c>
      <c r="F1125" s="287">
        <v>1122</v>
      </c>
      <c r="G1125" s="392" t="s">
        <v>2697</v>
      </c>
      <c r="H1125" s="392" t="s">
        <v>2698</v>
      </c>
      <c r="I1125" s="370" t="s">
        <v>2546</v>
      </c>
      <c r="J1125" s="410" t="s">
        <v>2547</v>
      </c>
      <c r="K1125" s="370" t="s">
        <v>1226</v>
      </c>
      <c r="L1125" s="410" t="s">
        <v>2440</v>
      </c>
      <c r="M1125" s="410" t="s">
        <v>3124</v>
      </c>
      <c r="N1125" s="372">
        <v>1</v>
      </c>
      <c r="O1125" s="373">
        <v>4</v>
      </c>
      <c r="P1125" s="373">
        <v>10</v>
      </c>
      <c r="Q1125" s="373">
        <v>11</v>
      </c>
      <c r="R1125" s="373">
        <v>11</v>
      </c>
      <c r="S1125" s="374">
        <v>9</v>
      </c>
      <c r="T1125" s="374">
        <v>10</v>
      </c>
      <c r="U1125" s="374">
        <v>11</v>
      </c>
      <c r="V1125" s="374">
        <v>11</v>
      </c>
      <c r="W1125" s="373">
        <v>2</v>
      </c>
      <c r="X1125" s="373">
        <v>5</v>
      </c>
      <c r="Y1125" s="373">
        <v>6</v>
      </c>
      <c r="Z1125" s="373">
        <v>6</v>
      </c>
      <c r="AA1125" s="374">
        <v>5</v>
      </c>
      <c r="AB1125" s="374">
        <v>5</v>
      </c>
      <c r="AC1125" s="374">
        <v>5</v>
      </c>
      <c r="AD1125" s="374">
        <v>5</v>
      </c>
      <c r="AE1125" s="373">
        <v>0</v>
      </c>
      <c r="AF1125" s="373">
        <v>0</v>
      </c>
      <c r="AG1125" s="373">
        <v>0</v>
      </c>
      <c r="AH1125" s="373">
        <v>0</v>
      </c>
      <c r="AI1125" s="374">
        <v>0</v>
      </c>
      <c r="AJ1125" s="374">
        <v>0</v>
      </c>
      <c r="AK1125" s="374">
        <v>0</v>
      </c>
      <c r="AL1125" s="374">
        <v>0</v>
      </c>
      <c r="AM1125" s="222">
        <v>2</v>
      </c>
      <c r="AN1125" s="222">
        <v>5</v>
      </c>
      <c r="AO1125" s="222">
        <v>5</v>
      </c>
      <c r="AP1125" s="222">
        <v>6</v>
      </c>
      <c r="AQ1125" s="218">
        <v>5</v>
      </c>
      <c r="AR1125" s="218">
        <v>5</v>
      </c>
      <c r="AS1125" s="218">
        <v>5</v>
      </c>
      <c r="AT1125" s="218">
        <v>6</v>
      </c>
      <c r="AU1125" s="222">
        <v>1</v>
      </c>
      <c r="AV1125" s="222">
        <v>2</v>
      </c>
      <c r="AW1125" s="222">
        <v>2</v>
      </c>
      <c r="AX1125" s="222">
        <v>3</v>
      </c>
      <c r="AY1125" s="218">
        <v>2</v>
      </c>
      <c r="AZ1125" s="218">
        <v>2</v>
      </c>
      <c r="BA1125" s="218">
        <v>3</v>
      </c>
      <c r="BB1125" s="218">
        <v>3</v>
      </c>
      <c r="BC1125" s="222">
        <f t="shared" si="457"/>
        <v>1</v>
      </c>
      <c r="BD1125" s="222">
        <f t="shared" si="457"/>
        <v>3</v>
      </c>
      <c r="BE1125" s="222">
        <f t="shared" si="457"/>
        <v>3</v>
      </c>
      <c r="BF1125" s="222">
        <f t="shared" si="457"/>
        <v>3</v>
      </c>
      <c r="BG1125" s="218">
        <f t="shared" si="457"/>
        <v>3</v>
      </c>
      <c r="BH1125" s="218">
        <f t="shared" si="447"/>
        <v>3</v>
      </c>
      <c r="BI1125" s="218">
        <f t="shared" si="447"/>
        <v>2</v>
      </c>
      <c r="BJ1125" s="218">
        <f t="shared" si="447"/>
        <v>3</v>
      </c>
      <c r="BK1125" s="222">
        <f t="shared" si="466"/>
        <v>0</v>
      </c>
      <c r="BL1125" s="222">
        <f t="shared" si="466"/>
        <v>0</v>
      </c>
      <c r="BM1125" s="222">
        <f t="shared" si="466"/>
        <v>0</v>
      </c>
      <c r="BN1125" s="222">
        <f t="shared" si="464"/>
        <v>0</v>
      </c>
      <c r="BO1125" s="218">
        <f t="shared" si="464"/>
        <v>0</v>
      </c>
      <c r="BP1125" s="218">
        <f t="shared" si="464"/>
        <v>0</v>
      </c>
      <c r="BQ1125" s="218">
        <f t="shared" si="464"/>
        <v>0</v>
      </c>
      <c r="BR1125" s="218">
        <f t="shared" si="443"/>
        <v>0</v>
      </c>
      <c r="BS1125" s="222">
        <v>0</v>
      </c>
      <c r="BT1125" s="222">
        <v>0</v>
      </c>
      <c r="BU1125" s="222">
        <v>0</v>
      </c>
      <c r="BV1125" s="222">
        <v>0</v>
      </c>
      <c r="BW1125" s="218">
        <v>0</v>
      </c>
      <c r="BX1125" s="218">
        <v>0</v>
      </c>
      <c r="BY1125" s="218">
        <v>0</v>
      </c>
      <c r="BZ1125" s="218">
        <v>0</v>
      </c>
      <c r="CA1125" s="222">
        <v>0</v>
      </c>
      <c r="CB1125" s="222">
        <f>IFERROR(VLOOKUP($G1125,[12]ITEM!$B$2:$AC$939,26,0),0)</f>
        <v>0</v>
      </c>
      <c r="CC1125" s="222">
        <f>IFERROR(VLOOKUP($G1125,[12]ITEM!$B$2:$AC$939,27,0),0)</f>
        <v>0</v>
      </c>
      <c r="CD1125" s="222">
        <f>IFERROR(VLOOKUP($G1125,[12]ITEM!$B$2:$AC$939,28,0),0)</f>
        <v>0</v>
      </c>
      <c r="CE1125" s="218">
        <v>0</v>
      </c>
      <c r="CF1125" s="218">
        <v>0</v>
      </c>
      <c r="CG1125" s="218">
        <v>0</v>
      </c>
      <c r="CH1125" s="218">
        <v>0</v>
      </c>
      <c r="CI1125" s="375"/>
      <c r="CJ1125" s="222">
        <f t="shared" si="468"/>
        <v>1</v>
      </c>
      <c r="CK1125" s="222">
        <f t="shared" si="467"/>
        <v>2</v>
      </c>
      <c r="CL1125" s="222">
        <f t="shared" si="467"/>
        <v>2</v>
      </c>
      <c r="CM1125" s="222">
        <f t="shared" si="467"/>
        <v>2</v>
      </c>
      <c r="CN1125" s="218">
        <f t="shared" si="467"/>
        <v>3</v>
      </c>
      <c r="CO1125" s="218">
        <f t="shared" si="467"/>
        <v>3.1838092093482073</v>
      </c>
      <c r="CP1125" s="218">
        <f t="shared" si="467"/>
        <v>3.4815457403283734</v>
      </c>
      <c r="CQ1125" s="218">
        <f t="shared" si="467"/>
        <v>3.9399900524424041</v>
      </c>
      <c r="CR1125" s="222">
        <v>1</v>
      </c>
      <c r="CS1125" s="222">
        <v>2</v>
      </c>
      <c r="CT1125" s="222">
        <v>2</v>
      </c>
      <c r="CU1125" s="222">
        <v>2</v>
      </c>
      <c r="CV1125" s="218">
        <f t="shared" si="448"/>
        <v>3</v>
      </c>
      <c r="CW1125" s="218">
        <f>CV1125*(1+('[13]GROWTH (YoY)'!AR1125/100))</f>
        <v>3.1838092093482073</v>
      </c>
      <c r="CX1125" s="218">
        <f>CW1125*(1+('[13]GROWTH (YoY)'!AS1125/100))</f>
        <v>3.4815457403283734</v>
      </c>
      <c r="CY1125" s="218">
        <f>CX1125*(1+('[13]GROWTH (YoY)'!AT1125/100))</f>
        <v>3.9399900524424041</v>
      </c>
      <c r="CZ1125" s="222">
        <v>0</v>
      </c>
      <c r="DA1125" s="222">
        <v>0</v>
      </c>
      <c r="DB1125" s="222">
        <v>0</v>
      </c>
      <c r="DC1125" s="222">
        <v>0</v>
      </c>
      <c r="DD1125" s="218">
        <v>0</v>
      </c>
      <c r="DE1125" s="218">
        <v>0</v>
      </c>
      <c r="DF1125" s="218">
        <v>0</v>
      </c>
      <c r="DG1125" s="218">
        <v>0</v>
      </c>
      <c r="DH1125" s="222">
        <v>0</v>
      </c>
      <c r="DI1125" s="222">
        <v>0</v>
      </c>
      <c r="DJ1125" s="222">
        <v>0</v>
      </c>
      <c r="DK1125" s="222">
        <v>0</v>
      </c>
      <c r="DL1125" s="218">
        <v>0</v>
      </c>
      <c r="DM1125" s="218">
        <v>0</v>
      </c>
      <c r="DN1125" s="218">
        <v>0</v>
      </c>
      <c r="DO1125" s="218">
        <v>0</v>
      </c>
      <c r="DP1125" s="383">
        <f t="shared" si="442"/>
        <v>0</v>
      </c>
      <c r="DQ1125" s="222">
        <f t="shared" si="442"/>
        <v>1</v>
      </c>
      <c r="DR1125" s="222">
        <f t="shared" si="442"/>
        <v>1</v>
      </c>
      <c r="DS1125" s="222">
        <f t="shared" si="446"/>
        <v>1</v>
      </c>
      <c r="DT1125" s="218">
        <f t="shared" si="446"/>
        <v>0</v>
      </c>
      <c r="DU1125" s="218">
        <f t="shared" si="446"/>
        <v>-0.18380920934820733</v>
      </c>
      <c r="DV1125" s="218">
        <f t="shared" si="446"/>
        <v>-1.4815457403283734</v>
      </c>
      <c r="DW1125" s="218">
        <f t="shared" si="446"/>
        <v>-0.93999005244240408</v>
      </c>
      <c r="DX1125" s="384">
        <f t="shared" si="465"/>
        <v>0.5</v>
      </c>
      <c r="DY1125" s="384">
        <f t="shared" si="465"/>
        <v>0.5</v>
      </c>
      <c r="DZ1125" s="384">
        <f t="shared" si="465"/>
        <v>0.54545454545454541</v>
      </c>
      <c r="EA1125" s="384">
        <f t="shared" si="465"/>
        <v>0.54545454545454541</v>
      </c>
      <c r="EB1125" s="385">
        <f t="shared" si="465"/>
        <v>0.55555555555555558</v>
      </c>
      <c r="EC1125" s="385">
        <f t="shared" si="465"/>
        <v>0.5</v>
      </c>
      <c r="ED1125" s="385">
        <f t="shared" si="465"/>
        <v>0.45454545454545453</v>
      </c>
      <c r="EE1125" s="385">
        <f t="shared" si="463"/>
        <v>0.45454545454545453</v>
      </c>
      <c r="EG1125" s="222">
        <v>2</v>
      </c>
      <c r="EH1125" s="222">
        <v>1</v>
      </c>
      <c r="EI1125" s="222">
        <v>1</v>
      </c>
      <c r="EJ1125" s="222">
        <v>0</v>
      </c>
      <c r="EK1125" s="222">
        <v>1</v>
      </c>
      <c r="EL1125" s="222">
        <v>49</v>
      </c>
      <c r="EM1125" s="222">
        <v>29</v>
      </c>
      <c r="EN1125" s="386">
        <f t="shared" si="452"/>
        <v>0.5</v>
      </c>
      <c r="EO1125" s="222">
        <f t="shared" si="453"/>
        <v>0</v>
      </c>
      <c r="EP1125" s="386">
        <f t="shared" si="454"/>
        <v>0.5</v>
      </c>
      <c r="EQ1125" s="222">
        <f t="shared" si="455"/>
        <v>20408.163265306124</v>
      </c>
      <c r="ER1125" s="222">
        <f t="shared" si="456"/>
        <v>0</v>
      </c>
      <c r="ES1125" s="292"/>
      <c r="ET1125" s="218">
        <v>10</v>
      </c>
      <c r="EU1125" s="218">
        <v>5</v>
      </c>
      <c r="EV1125" s="218">
        <v>5</v>
      </c>
      <c r="EW1125" s="218">
        <v>2</v>
      </c>
      <c r="EX1125" s="218">
        <v>2</v>
      </c>
      <c r="EY1125" s="218">
        <v>61</v>
      </c>
      <c r="EZ1125" s="218">
        <v>59</v>
      </c>
      <c r="FA1125" s="387">
        <f t="shared" si="458"/>
        <v>0.5</v>
      </c>
      <c r="FB1125" s="221">
        <f t="shared" si="459"/>
        <v>40</v>
      </c>
      <c r="FC1125" s="387">
        <f t="shared" si="460"/>
        <v>0.2</v>
      </c>
      <c r="FD1125" s="218">
        <f t="shared" si="461"/>
        <v>32786.885245901642</v>
      </c>
      <c r="FE1125" s="218">
        <f t="shared" si="462"/>
        <v>2824.8587570621471</v>
      </c>
      <c r="FF1125" s="218">
        <v>5</v>
      </c>
      <c r="FG1125" s="221">
        <f t="shared" si="449"/>
        <v>40</v>
      </c>
      <c r="FH1125" s="218">
        <v>2</v>
      </c>
      <c r="FI1125" s="218">
        <v>5</v>
      </c>
      <c r="FJ1125" s="218">
        <v>0</v>
      </c>
      <c r="FK1125" s="218">
        <f t="shared" si="450"/>
        <v>3</v>
      </c>
      <c r="FL1125" s="218">
        <v>0</v>
      </c>
      <c r="FM1125" s="218">
        <f t="shared" si="451"/>
        <v>3</v>
      </c>
      <c r="FZ1125" s="229"/>
      <c r="GA1125" s="229"/>
      <c r="GB1125" s="229"/>
      <c r="GC1125" s="229"/>
      <c r="GD1125" s="229"/>
    </row>
    <row r="1126" spans="1:186" s="368" customFormat="1">
      <c r="A1126" s="287" t="s">
        <v>2627</v>
      </c>
      <c r="B1126" s="369" t="s">
        <v>2628</v>
      </c>
      <c r="C1126" s="287" t="s">
        <v>2681</v>
      </c>
      <c r="D1126" s="285" t="s">
        <v>3125</v>
      </c>
      <c r="E1126" s="369" t="s">
        <v>2682</v>
      </c>
      <c r="F1126" s="287">
        <v>1123</v>
      </c>
      <c r="G1126" s="392" t="s">
        <v>2699</v>
      </c>
      <c r="H1126" s="392" t="s">
        <v>2700</v>
      </c>
      <c r="I1126" s="370" t="s">
        <v>2546</v>
      </c>
      <c r="J1126" s="410" t="s">
        <v>2547</v>
      </c>
      <c r="K1126" s="370" t="s">
        <v>1226</v>
      </c>
      <c r="L1126" s="410" t="s">
        <v>2440</v>
      </c>
      <c r="M1126" s="410" t="s">
        <v>3124</v>
      </c>
      <c r="N1126" s="372">
        <v>1</v>
      </c>
      <c r="O1126" s="373">
        <v>14</v>
      </c>
      <c r="P1126" s="373">
        <v>65</v>
      </c>
      <c r="Q1126" s="373">
        <v>70</v>
      </c>
      <c r="R1126" s="373">
        <v>75</v>
      </c>
      <c r="S1126" s="374">
        <v>63</v>
      </c>
      <c r="T1126" s="374">
        <v>66</v>
      </c>
      <c r="U1126" s="374">
        <v>70</v>
      </c>
      <c r="V1126" s="374">
        <v>70</v>
      </c>
      <c r="W1126" s="373">
        <v>7</v>
      </c>
      <c r="X1126" s="373">
        <v>35</v>
      </c>
      <c r="Y1126" s="373">
        <v>38</v>
      </c>
      <c r="Z1126" s="373">
        <v>40</v>
      </c>
      <c r="AA1126" s="374">
        <v>27</v>
      </c>
      <c r="AB1126" s="374">
        <v>28</v>
      </c>
      <c r="AC1126" s="374">
        <v>30</v>
      </c>
      <c r="AD1126" s="374">
        <v>29</v>
      </c>
      <c r="AE1126" s="373">
        <v>0</v>
      </c>
      <c r="AF1126" s="373">
        <v>1</v>
      </c>
      <c r="AG1126" s="373">
        <v>1</v>
      </c>
      <c r="AH1126" s="373">
        <v>1</v>
      </c>
      <c r="AI1126" s="374">
        <v>2</v>
      </c>
      <c r="AJ1126" s="374">
        <v>2</v>
      </c>
      <c r="AK1126" s="374">
        <v>2</v>
      </c>
      <c r="AL1126" s="374">
        <v>1</v>
      </c>
      <c r="AM1126" s="222">
        <v>7</v>
      </c>
      <c r="AN1126" s="222">
        <v>30</v>
      </c>
      <c r="AO1126" s="222">
        <v>32</v>
      </c>
      <c r="AP1126" s="222">
        <v>34</v>
      </c>
      <c r="AQ1126" s="218">
        <v>36</v>
      </c>
      <c r="AR1126" s="218">
        <v>38</v>
      </c>
      <c r="AS1126" s="218">
        <v>41</v>
      </c>
      <c r="AT1126" s="218">
        <v>40</v>
      </c>
      <c r="AU1126" s="222">
        <v>1</v>
      </c>
      <c r="AV1126" s="222">
        <v>14</v>
      </c>
      <c r="AW1126" s="222">
        <v>15</v>
      </c>
      <c r="AX1126" s="222">
        <v>16</v>
      </c>
      <c r="AY1126" s="218">
        <v>7</v>
      </c>
      <c r="AZ1126" s="218">
        <v>7</v>
      </c>
      <c r="BA1126" s="218">
        <v>8</v>
      </c>
      <c r="BB1126" s="218">
        <v>8</v>
      </c>
      <c r="BC1126" s="222">
        <f t="shared" si="457"/>
        <v>6</v>
      </c>
      <c r="BD1126" s="222">
        <f t="shared" si="457"/>
        <v>16</v>
      </c>
      <c r="BE1126" s="222">
        <f t="shared" si="457"/>
        <v>17</v>
      </c>
      <c r="BF1126" s="222">
        <f t="shared" si="457"/>
        <v>17</v>
      </c>
      <c r="BG1126" s="218">
        <f t="shared" si="457"/>
        <v>28</v>
      </c>
      <c r="BH1126" s="218">
        <f t="shared" si="447"/>
        <v>31</v>
      </c>
      <c r="BI1126" s="218">
        <f t="shared" si="447"/>
        <v>32</v>
      </c>
      <c r="BJ1126" s="218">
        <f t="shared" si="447"/>
        <v>32</v>
      </c>
      <c r="BK1126" s="222">
        <f t="shared" si="466"/>
        <v>0</v>
      </c>
      <c r="BL1126" s="222">
        <f t="shared" si="466"/>
        <v>0</v>
      </c>
      <c r="BM1126" s="222">
        <f t="shared" si="466"/>
        <v>0</v>
      </c>
      <c r="BN1126" s="222">
        <f t="shared" si="464"/>
        <v>1</v>
      </c>
      <c r="BO1126" s="218">
        <f t="shared" si="464"/>
        <v>1</v>
      </c>
      <c r="BP1126" s="218">
        <f t="shared" si="464"/>
        <v>0</v>
      </c>
      <c r="BQ1126" s="218">
        <f t="shared" si="464"/>
        <v>1</v>
      </c>
      <c r="BR1126" s="218">
        <f t="shared" si="443"/>
        <v>0</v>
      </c>
      <c r="BS1126" s="222">
        <v>0</v>
      </c>
      <c r="BT1126" s="222">
        <v>0</v>
      </c>
      <c r="BU1126" s="222">
        <v>0</v>
      </c>
      <c r="BV1126" s="222">
        <v>1</v>
      </c>
      <c r="BW1126" s="218">
        <v>1</v>
      </c>
      <c r="BX1126" s="218">
        <v>0</v>
      </c>
      <c r="BY1126" s="218">
        <v>1</v>
      </c>
      <c r="BZ1126" s="218">
        <v>0</v>
      </c>
      <c r="CA1126" s="222">
        <v>0</v>
      </c>
      <c r="CB1126" s="222">
        <f>IFERROR(VLOOKUP($G1126,[12]ITEM!$B$2:$AC$939,26,0),0)</f>
        <v>0</v>
      </c>
      <c r="CC1126" s="222">
        <f>IFERROR(VLOOKUP($G1126,[12]ITEM!$B$2:$AC$939,27,0),0)</f>
        <v>0</v>
      </c>
      <c r="CD1126" s="222">
        <f>IFERROR(VLOOKUP($G1126,[12]ITEM!$B$2:$AC$939,28,0),0)</f>
        <v>0</v>
      </c>
      <c r="CE1126" s="218">
        <v>0</v>
      </c>
      <c r="CF1126" s="218">
        <v>0</v>
      </c>
      <c r="CG1126" s="218">
        <v>0</v>
      </c>
      <c r="CH1126" s="218">
        <v>0</v>
      </c>
      <c r="CI1126" s="375"/>
      <c r="CJ1126" s="222">
        <f t="shared" si="468"/>
        <v>5</v>
      </c>
      <c r="CK1126" s="222">
        <f t="shared" si="467"/>
        <v>9</v>
      </c>
      <c r="CL1126" s="222">
        <f t="shared" si="467"/>
        <v>8</v>
      </c>
      <c r="CM1126" s="222">
        <f t="shared" si="467"/>
        <v>9</v>
      </c>
      <c r="CN1126" s="218">
        <f t="shared" si="467"/>
        <v>28</v>
      </c>
      <c r="CO1126" s="218">
        <f t="shared" si="467"/>
        <v>29.253152515307036</v>
      </c>
      <c r="CP1126" s="218">
        <f t="shared" si="467"/>
        <v>32.727218341889902</v>
      </c>
      <c r="CQ1126" s="218">
        <f t="shared" si="467"/>
        <v>33.656756164574432</v>
      </c>
      <c r="CR1126" s="222">
        <v>0</v>
      </c>
      <c r="CS1126" s="222">
        <v>2</v>
      </c>
      <c r="CT1126" s="222">
        <v>2</v>
      </c>
      <c r="CU1126" s="222">
        <v>2</v>
      </c>
      <c r="CV1126" s="218">
        <f t="shared" si="448"/>
        <v>21</v>
      </c>
      <c r="CW1126" s="218">
        <f>CV1126*(1+('[13]GROWTH (YoY)'!AR1126/100))</f>
        <v>22.253152515307036</v>
      </c>
      <c r="CX1126" s="218">
        <f>CW1126*(1+('[13]GROWTH (YoY)'!AS1126/100))</f>
        <v>23.727218341889902</v>
      </c>
      <c r="CY1126" s="218">
        <f>CX1126*(1+('[13]GROWTH (YoY)'!AT1126/100))</f>
        <v>23.656756164574436</v>
      </c>
      <c r="CZ1126" s="222">
        <v>0</v>
      </c>
      <c r="DA1126" s="222">
        <v>0</v>
      </c>
      <c r="DB1126" s="222">
        <v>0</v>
      </c>
      <c r="DC1126" s="222">
        <v>0</v>
      </c>
      <c r="DD1126" s="218">
        <v>0</v>
      </c>
      <c r="DE1126" s="218">
        <v>0</v>
      </c>
      <c r="DF1126" s="218">
        <v>0</v>
      </c>
      <c r="DG1126" s="218">
        <v>0</v>
      </c>
      <c r="DH1126" s="222">
        <v>5</v>
      </c>
      <c r="DI1126" s="222">
        <v>7</v>
      </c>
      <c r="DJ1126" s="222">
        <v>6</v>
      </c>
      <c r="DK1126" s="222">
        <v>7</v>
      </c>
      <c r="DL1126" s="218">
        <v>7</v>
      </c>
      <c r="DM1126" s="218">
        <v>7</v>
      </c>
      <c r="DN1126" s="218">
        <v>9</v>
      </c>
      <c r="DO1126" s="218">
        <v>10</v>
      </c>
      <c r="DP1126" s="383">
        <f t="shared" si="442"/>
        <v>1</v>
      </c>
      <c r="DQ1126" s="222">
        <f t="shared" si="442"/>
        <v>7</v>
      </c>
      <c r="DR1126" s="222">
        <f t="shared" si="442"/>
        <v>9</v>
      </c>
      <c r="DS1126" s="222">
        <f t="shared" si="446"/>
        <v>8</v>
      </c>
      <c r="DT1126" s="218">
        <f t="shared" si="446"/>
        <v>0</v>
      </c>
      <c r="DU1126" s="218">
        <f t="shared" si="446"/>
        <v>1.7468474846929638</v>
      </c>
      <c r="DV1126" s="218">
        <f t="shared" si="446"/>
        <v>-0.72721834188990186</v>
      </c>
      <c r="DW1126" s="218">
        <f t="shared" si="446"/>
        <v>-1.656756164574432</v>
      </c>
      <c r="DX1126" s="384">
        <f t="shared" si="465"/>
        <v>0.5</v>
      </c>
      <c r="DY1126" s="384">
        <f t="shared" si="465"/>
        <v>0.53846153846153844</v>
      </c>
      <c r="DZ1126" s="384">
        <f t="shared" si="465"/>
        <v>0.54285714285714282</v>
      </c>
      <c r="EA1126" s="384">
        <f t="shared" si="465"/>
        <v>0.53333333333333333</v>
      </c>
      <c r="EB1126" s="385">
        <f t="shared" si="465"/>
        <v>0.42857142857142855</v>
      </c>
      <c r="EC1126" s="385">
        <f t="shared" si="465"/>
        <v>0.42424242424242425</v>
      </c>
      <c r="ED1126" s="385">
        <f t="shared" si="465"/>
        <v>0.42857142857142855</v>
      </c>
      <c r="EE1126" s="385">
        <f t="shared" si="463"/>
        <v>0.41428571428571431</v>
      </c>
      <c r="EG1126" s="222">
        <v>1</v>
      </c>
      <c r="EH1126" s="222">
        <v>1</v>
      </c>
      <c r="EI1126" s="222">
        <v>1</v>
      </c>
      <c r="EJ1126" s="222">
        <v>0</v>
      </c>
      <c r="EK1126" s="222">
        <v>13</v>
      </c>
      <c r="EL1126" s="222">
        <v>43</v>
      </c>
      <c r="EM1126" s="222">
        <v>29</v>
      </c>
      <c r="EN1126" s="386">
        <f t="shared" si="452"/>
        <v>1</v>
      </c>
      <c r="EO1126" s="222">
        <f t="shared" si="453"/>
        <v>0</v>
      </c>
      <c r="EP1126" s="386">
        <f t="shared" si="454"/>
        <v>13</v>
      </c>
      <c r="EQ1126" s="222">
        <f t="shared" si="455"/>
        <v>302325.58139534883</v>
      </c>
      <c r="ER1126" s="222">
        <f t="shared" si="456"/>
        <v>0</v>
      </c>
      <c r="ES1126" s="292"/>
      <c r="ET1126" s="218">
        <v>43</v>
      </c>
      <c r="EU1126" s="218">
        <v>24</v>
      </c>
      <c r="EV1126" s="218">
        <v>19</v>
      </c>
      <c r="EW1126" s="218">
        <v>7</v>
      </c>
      <c r="EX1126" s="218">
        <v>9</v>
      </c>
      <c r="EY1126" s="218">
        <v>151</v>
      </c>
      <c r="EZ1126" s="218">
        <v>151</v>
      </c>
      <c r="FA1126" s="387">
        <f t="shared" si="458"/>
        <v>0.55813953488372092</v>
      </c>
      <c r="FB1126" s="221">
        <f t="shared" si="459"/>
        <v>36.84210526315789</v>
      </c>
      <c r="FC1126" s="387">
        <f t="shared" si="460"/>
        <v>0.20930232558139536</v>
      </c>
      <c r="FD1126" s="218">
        <f t="shared" si="461"/>
        <v>59602.649006622516</v>
      </c>
      <c r="FE1126" s="218">
        <f t="shared" si="462"/>
        <v>3863.1346578366447</v>
      </c>
      <c r="FF1126" s="218">
        <v>19</v>
      </c>
      <c r="FG1126" s="221">
        <f t="shared" si="449"/>
        <v>47.368421052631575</v>
      </c>
      <c r="FH1126" s="218">
        <v>9</v>
      </c>
      <c r="FI1126" s="218">
        <v>19</v>
      </c>
      <c r="FJ1126" s="218">
        <v>0</v>
      </c>
      <c r="FK1126" s="218">
        <f t="shared" si="450"/>
        <v>10</v>
      </c>
      <c r="FL1126" s="218">
        <v>2</v>
      </c>
      <c r="FM1126" s="218">
        <f t="shared" si="451"/>
        <v>8</v>
      </c>
      <c r="FZ1126" s="229"/>
      <c r="GA1126" s="229"/>
      <c r="GB1126" s="229"/>
      <c r="GC1126" s="229"/>
      <c r="GD1126" s="229"/>
    </row>
    <row r="1127" spans="1:186" s="368" customFormat="1">
      <c r="A1127" s="287" t="s">
        <v>2627</v>
      </c>
      <c r="B1127" s="369" t="s">
        <v>2628</v>
      </c>
      <c r="C1127" s="287" t="s">
        <v>2681</v>
      </c>
      <c r="D1127" s="285" t="s">
        <v>3125</v>
      </c>
      <c r="E1127" s="369" t="s">
        <v>2682</v>
      </c>
      <c r="F1127" s="287">
        <v>1124</v>
      </c>
      <c r="G1127" s="392" t="s">
        <v>2701</v>
      </c>
      <c r="H1127" s="392" t="s">
        <v>2702</v>
      </c>
      <c r="I1127" s="370" t="s">
        <v>2546</v>
      </c>
      <c r="J1127" s="410" t="s">
        <v>2547</v>
      </c>
      <c r="K1127" s="370" t="s">
        <v>1226</v>
      </c>
      <c r="L1127" s="410" t="s">
        <v>2440</v>
      </c>
      <c r="M1127" s="410" t="s">
        <v>3124</v>
      </c>
      <c r="N1127" s="372">
        <v>1</v>
      </c>
      <c r="O1127" s="373">
        <v>0</v>
      </c>
      <c r="P1127" s="373"/>
      <c r="Q1127" s="373"/>
      <c r="R1127" s="373">
        <v>0</v>
      </c>
      <c r="S1127" s="374">
        <v>0</v>
      </c>
      <c r="T1127" s="374">
        <v>0</v>
      </c>
      <c r="U1127" s="374">
        <v>0</v>
      </c>
      <c r="V1127" s="374">
        <v>0</v>
      </c>
      <c r="W1127" s="373">
        <v>0</v>
      </c>
      <c r="X1127" s="373"/>
      <c r="Y1127" s="373"/>
      <c r="Z1127" s="373">
        <v>0</v>
      </c>
      <c r="AA1127" s="374">
        <v>0</v>
      </c>
      <c r="AB1127" s="374">
        <v>0</v>
      </c>
      <c r="AC1127" s="374">
        <v>0</v>
      </c>
      <c r="AD1127" s="374">
        <v>0</v>
      </c>
      <c r="AE1127" s="373">
        <v>0</v>
      </c>
      <c r="AF1127" s="373">
        <v>0</v>
      </c>
      <c r="AG1127" s="373">
        <v>0</v>
      </c>
      <c r="AH1127" s="373">
        <v>0</v>
      </c>
      <c r="AI1127" s="374">
        <v>0</v>
      </c>
      <c r="AJ1127" s="374">
        <v>0</v>
      </c>
      <c r="AK1127" s="374">
        <v>0</v>
      </c>
      <c r="AL1127" s="374">
        <v>0</v>
      </c>
      <c r="AM1127" s="222">
        <v>0</v>
      </c>
      <c r="AN1127" s="222">
        <v>0</v>
      </c>
      <c r="AO1127" s="222">
        <v>0</v>
      </c>
      <c r="AP1127" s="222">
        <v>0</v>
      </c>
      <c r="AQ1127" s="218">
        <v>0</v>
      </c>
      <c r="AR1127" s="218">
        <v>0</v>
      </c>
      <c r="AS1127" s="218">
        <v>0</v>
      </c>
      <c r="AT1127" s="218">
        <v>0</v>
      </c>
      <c r="AU1127" s="222">
        <v>0</v>
      </c>
      <c r="AV1127" s="222"/>
      <c r="AW1127" s="222">
        <v>0</v>
      </c>
      <c r="AX1127" s="222">
        <v>0</v>
      </c>
      <c r="AY1127" s="218">
        <v>0</v>
      </c>
      <c r="AZ1127" s="218">
        <v>0</v>
      </c>
      <c r="BA1127" s="218">
        <v>0</v>
      </c>
      <c r="BB1127" s="218">
        <v>0</v>
      </c>
      <c r="BC1127" s="222">
        <f t="shared" si="457"/>
        <v>0</v>
      </c>
      <c r="BD1127" s="222">
        <f t="shared" si="457"/>
        <v>0</v>
      </c>
      <c r="BE1127" s="222">
        <f t="shared" si="457"/>
        <v>0</v>
      </c>
      <c r="BF1127" s="222">
        <f t="shared" si="457"/>
        <v>0</v>
      </c>
      <c r="BG1127" s="218">
        <f t="shared" si="457"/>
        <v>0</v>
      </c>
      <c r="BH1127" s="218">
        <f t="shared" si="447"/>
        <v>0</v>
      </c>
      <c r="BI1127" s="218">
        <f t="shared" si="447"/>
        <v>0</v>
      </c>
      <c r="BJ1127" s="218">
        <f t="shared" si="447"/>
        <v>0</v>
      </c>
      <c r="BK1127" s="222">
        <f t="shared" si="466"/>
        <v>0</v>
      </c>
      <c r="BL1127" s="222">
        <f t="shared" si="466"/>
        <v>0</v>
      </c>
      <c r="BM1127" s="222">
        <f t="shared" si="466"/>
        <v>0</v>
      </c>
      <c r="BN1127" s="222">
        <f t="shared" si="464"/>
        <v>0</v>
      </c>
      <c r="BO1127" s="218">
        <f t="shared" si="464"/>
        <v>0</v>
      </c>
      <c r="BP1127" s="218">
        <f t="shared" si="464"/>
        <v>0</v>
      </c>
      <c r="BQ1127" s="218">
        <f t="shared" si="464"/>
        <v>0</v>
      </c>
      <c r="BR1127" s="218">
        <f t="shared" si="443"/>
        <v>0</v>
      </c>
      <c r="BS1127" s="222">
        <v>0</v>
      </c>
      <c r="BT1127" s="222">
        <v>0</v>
      </c>
      <c r="BU1127" s="222">
        <v>0</v>
      </c>
      <c r="BV1127" s="222">
        <v>0</v>
      </c>
      <c r="BW1127" s="218">
        <v>0</v>
      </c>
      <c r="BX1127" s="218">
        <v>0</v>
      </c>
      <c r="BY1127" s="218">
        <v>0</v>
      </c>
      <c r="BZ1127" s="218">
        <v>0</v>
      </c>
      <c r="CA1127" s="222">
        <v>0</v>
      </c>
      <c r="CB1127" s="222">
        <f>IFERROR(VLOOKUP($G1127,[12]ITEM!$B$2:$AC$939,26,0),0)</f>
        <v>0</v>
      </c>
      <c r="CC1127" s="222">
        <f>IFERROR(VLOOKUP($G1127,[12]ITEM!$B$2:$AC$939,27,0),0)</f>
        <v>0</v>
      </c>
      <c r="CD1127" s="222">
        <f>IFERROR(VLOOKUP($G1127,[12]ITEM!$B$2:$AC$939,28,0),0)</f>
        <v>0</v>
      </c>
      <c r="CE1127" s="218">
        <v>0</v>
      </c>
      <c r="CF1127" s="218">
        <v>0</v>
      </c>
      <c r="CG1127" s="218">
        <v>0</v>
      </c>
      <c r="CH1127" s="218">
        <v>0</v>
      </c>
      <c r="CI1127" s="375"/>
      <c r="CJ1127" s="222">
        <f t="shared" si="468"/>
        <v>0</v>
      </c>
      <c r="CK1127" s="222">
        <f t="shared" si="467"/>
        <v>0</v>
      </c>
      <c r="CL1127" s="222">
        <f t="shared" si="467"/>
        <v>0</v>
      </c>
      <c r="CM1127" s="222">
        <f t="shared" si="467"/>
        <v>0</v>
      </c>
      <c r="CN1127" s="218">
        <f t="shared" si="467"/>
        <v>0</v>
      </c>
      <c r="CO1127" s="218">
        <f t="shared" si="467"/>
        <v>0</v>
      </c>
      <c r="CP1127" s="218">
        <f t="shared" si="467"/>
        <v>0</v>
      </c>
      <c r="CQ1127" s="218">
        <f t="shared" si="467"/>
        <v>0</v>
      </c>
      <c r="CR1127" s="222">
        <v>0</v>
      </c>
      <c r="CS1127" s="222">
        <v>0</v>
      </c>
      <c r="CT1127" s="222">
        <v>0</v>
      </c>
      <c r="CU1127" s="222">
        <v>0</v>
      </c>
      <c r="CV1127" s="218">
        <f t="shared" si="448"/>
        <v>0</v>
      </c>
      <c r="CW1127" s="218">
        <f>CV1127*(1+('[13]GROWTH (YoY)'!AR1127/100))</f>
        <v>0</v>
      </c>
      <c r="CX1127" s="218">
        <f>CW1127*(1+('[13]GROWTH (YoY)'!AS1127/100))</f>
        <v>0</v>
      </c>
      <c r="CY1127" s="218">
        <f>CX1127*(1+('[13]GROWTH (YoY)'!AT1127/100))</f>
        <v>0</v>
      </c>
      <c r="CZ1127" s="222">
        <v>0</v>
      </c>
      <c r="DA1127" s="222">
        <v>0</v>
      </c>
      <c r="DB1127" s="222">
        <v>0</v>
      </c>
      <c r="DC1127" s="222">
        <v>0</v>
      </c>
      <c r="DD1127" s="218">
        <v>0</v>
      </c>
      <c r="DE1127" s="218">
        <v>0</v>
      </c>
      <c r="DF1127" s="218">
        <v>0</v>
      </c>
      <c r="DG1127" s="218">
        <v>0</v>
      </c>
      <c r="DH1127" s="222">
        <v>0</v>
      </c>
      <c r="DI1127" s="222">
        <v>0</v>
      </c>
      <c r="DJ1127" s="222">
        <v>0</v>
      </c>
      <c r="DK1127" s="222">
        <v>0</v>
      </c>
      <c r="DL1127" s="218">
        <v>0</v>
      </c>
      <c r="DM1127" s="218">
        <v>0</v>
      </c>
      <c r="DN1127" s="218">
        <v>0</v>
      </c>
      <c r="DO1127" s="218">
        <v>0</v>
      </c>
      <c r="DP1127" s="383">
        <f t="shared" si="442"/>
        <v>0</v>
      </c>
      <c r="DQ1127" s="222">
        <f t="shared" si="442"/>
        <v>0</v>
      </c>
      <c r="DR1127" s="222">
        <f t="shared" si="442"/>
        <v>0</v>
      </c>
      <c r="DS1127" s="222">
        <f t="shared" si="446"/>
        <v>0</v>
      </c>
      <c r="DT1127" s="218">
        <f t="shared" si="446"/>
        <v>0</v>
      </c>
      <c r="DU1127" s="218">
        <f t="shared" si="446"/>
        <v>0</v>
      </c>
      <c r="DV1127" s="218">
        <f t="shared" si="446"/>
        <v>0</v>
      </c>
      <c r="DW1127" s="218">
        <f t="shared" si="446"/>
        <v>0</v>
      </c>
      <c r="DX1127" s="384">
        <f t="shared" si="465"/>
        <v>0</v>
      </c>
      <c r="DY1127" s="384">
        <f t="shared" si="465"/>
        <v>0</v>
      </c>
      <c r="DZ1127" s="384">
        <f t="shared" si="465"/>
        <v>0</v>
      </c>
      <c r="EA1127" s="384">
        <f t="shared" si="465"/>
        <v>0</v>
      </c>
      <c r="EB1127" s="385">
        <f t="shared" si="465"/>
        <v>0</v>
      </c>
      <c r="EC1127" s="385">
        <f t="shared" si="465"/>
        <v>0</v>
      </c>
      <c r="ED1127" s="385">
        <f t="shared" si="465"/>
        <v>0</v>
      </c>
      <c r="EE1127" s="385">
        <f t="shared" si="463"/>
        <v>0</v>
      </c>
      <c r="EG1127" s="222">
        <v>0</v>
      </c>
      <c r="EH1127" s="222">
        <v>0</v>
      </c>
      <c r="EI1127" s="222">
        <v>0</v>
      </c>
      <c r="EJ1127" s="222">
        <v>0</v>
      </c>
      <c r="EK1127" s="222">
        <v>0</v>
      </c>
      <c r="EL1127" s="222">
        <v>11</v>
      </c>
      <c r="EM1127" s="222">
        <v>9</v>
      </c>
      <c r="EN1127" s="386">
        <f t="shared" si="452"/>
        <v>0</v>
      </c>
      <c r="EO1127" s="222">
        <f t="shared" si="453"/>
        <v>0</v>
      </c>
      <c r="EP1127" s="386">
        <f t="shared" si="454"/>
        <v>0</v>
      </c>
      <c r="EQ1127" s="222">
        <f t="shared" si="455"/>
        <v>0</v>
      </c>
      <c r="ER1127" s="222">
        <f t="shared" si="456"/>
        <v>0</v>
      </c>
      <c r="ES1127" s="292"/>
      <c r="ET1127" s="218">
        <v>22</v>
      </c>
      <c r="EU1127" s="218">
        <v>11</v>
      </c>
      <c r="EV1127" s="218">
        <v>11</v>
      </c>
      <c r="EW1127" s="218">
        <v>7</v>
      </c>
      <c r="EX1127" s="218">
        <v>7</v>
      </c>
      <c r="EY1127" s="218">
        <v>137</v>
      </c>
      <c r="EZ1127" s="218">
        <v>136</v>
      </c>
      <c r="FA1127" s="387">
        <f t="shared" si="458"/>
        <v>0.5</v>
      </c>
      <c r="FB1127" s="221">
        <f t="shared" si="459"/>
        <v>63.636363636363633</v>
      </c>
      <c r="FC1127" s="387">
        <f t="shared" si="460"/>
        <v>0.31818181818181818</v>
      </c>
      <c r="FD1127" s="218">
        <f t="shared" si="461"/>
        <v>51094.890510948906</v>
      </c>
      <c r="FE1127" s="218">
        <f t="shared" si="462"/>
        <v>4289.2156862745096</v>
      </c>
      <c r="FF1127" s="218">
        <v>11</v>
      </c>
      <c r="FG1127" s="221">
        <f t="shared" si="449"/>
        <v>45.454545454545453</v>
      </c>
      <c r="FH1127" s="218">
        <v>5</v>
      </c>
      <c r="FI1127" s="218">
        <v>11</v>
      </c>
      <c r="FJ1127" s="218">
        <v>0</v>
      </c>
      <c r="FK1127" s="218">
        <f t="shared" si="450"/>
        <v>6</v>
      </c>
      <c r="FL1127" s="218">
        <v>1</v>
      </c>
      <c r="FM1127" s="218">
        <f t="shared" si="451"/>
        <v>5</v>
      </c>
      <c r="FZ1127" s="229"/>
      <c r="GA1127" s="229"/>
      <c r="GB1127" s="229"/>
      <c r="GC1127" s="229"/>
      <c r="GD1127" s="229"/>
    </row>
    <row r="1128" spans="1:186" s="368" customFormat="1">
      <c r="A1128" s="287" t="s">
        <v>2627</v>
      </c>
      <c r="B1128" s="369" t="s">
        <v>2628</v>
      </c>
      <c r="C1128" s="287" t="s">
        <v>2681</v>
      </c>
      <c r="D1128" s="285" t="s">
        <v>3125</v>
      </c>
      <c r="E1128" s="369" t="s">
        <v>2682</v>
      </c>
      <c r="F1128" s="287">
        <v>1125</v>
      </c>
      <c r="G1128" s="392" t="s">
        <v>2703</v>
      </c>
      <c r="H1128" s="392" t="s">
        <v>2704</v>
      </c>
      <c r="I1128" s="370" t="s">
        <v>2546</v>
      </c>
      <c r="J1128" s="410" t="s">
        <v>2547</v>
      </c>
      <c r="K1128" s="370" t="s">
        <v>1226</v>
      </c>
      <c r="L1128" s="410" t="s">
        <v>2440</v>
      </c>
      <c r="M1128" s="410" t="s">
        <v>3124</v>
      </c>
      <c r="N1128" s="372">
        <v>1</v>
      </c>
      <c r="O1128" s="373">
        <v>280</v>
      </c>
      <c r="P1128" s="373">
        <v>981</v>
      </c>
      <c r="Q1128" s="373">
        <v>1020</v>
      </c>
      <c r="R1128" s="373">
        <v>1086</v>
      </c>
      <c r="S1128" s="374">
        <v>893</v>
      </c>
      <c r="T1128" s="374">
        <v>942</v>
      </c>
      <c r="U1128" s="374">
        <v>1003</v>
      </c>
      <c r="V1128" s="374">
        <v>1111</v>
      </c>
      <c r="W1128" s="373">
        <v>116</v>
      </c>
      <c r="X1128" s="373">
        <v>574</v>
      </c>
      <c r="Y1128" s="373">
        <v>589</v>
      </c>
      <c r="Z1128" s="373">
        <v>624</v>
      </c>
      <c r="AA1128" s="374">
        <v>534</v>
      </c>
      <c r="AB1128" s="374">
        <v>561</v>
      </c>
      <c r="AC1128" s="374">
        <v>597</v>
      </c>
      <c r="AD1128" s="374">
        <v>668</v>
      </c>
      <c r="AE1128" s="373">
        <v>6</v>
      </c>
      <c r="AF1128" s="373">
        <v>17</v>
      </c>
      <c r="AG1128" s="373">
        <v>16</v>
      </c>
      <c r="AH1128" s="373">
        <v>16</v>
      </c>
      <c r="AI1128" s="374">
        <v>17</v>
      </c>
      <c r="AJ1128" s="374">
        <v>16</v>
      </c>
      <c r="AK1128" s="374">
        <v>16</v>
      </c>
      <c r="AL1128" s="374">
        <v>13</v>
      </c>
      <c r="AM1128" s="222">
        <v>164</v>
      </c>
      <c r="AN1128" s="222">
        <v>407</v>
      </c>
      <c r="AO1128" s="222">
        <v>432</v>
      </c>
      <c r="AP1128" s="222">
        <v>462</v>
      </c>
      <c r="AQ1128" s="218">
        <v>359</v>
      </c>
      <c r="AR1128" s="218">
        <v>382</v>
      </c>
      <c r="AS1128" s="218">
        <v>406</v>
      </c>
      <c r="AT1128" s="218">
        <v>444</v>
      </c>
      <c r="AU1128" s="222">
        <v>86</v>
      </c>
      <c r="AV1128" s="222">
        <v>232</v>
      </c>
      <c r="AW1128" s="222">
        <v>258</v>
      </c>
      <c r="AX1128" s="222">
        <v>276</v>
      </c>
      <c r="AY1128" s="218">
        <v>248</v>
      </c>
      <c r="AZ1128" s="218">
        <v>276</v>
      </c>
      <c r="BA1128" s="218">
        <v>296</v>
      </c>
      <c r="BB1128" s="218">
        <v>323</v>
      </c>
      <c r="BC1128" s="222">
        <f t="shared" si="457"/>
        <v>78</v>
      </c>
      <c r="BD1128" s="222">
        <f t="shared" si="457"/>
        <v>169</v>
      </c>
      <c r="BE1128" s="222">
        <f t="shared" si="457"/>
        <v>161</v>
      </c>
      <c r="BF1128" s="222">
        <f t="shared" si="457"/>
        <v>172</v>
      </c>
      <c r="BG1128" s="218">
        <f t="shared" si="457"/>
        <v>100</v>
      </c>
      <c r="BH1128" s="218">
        <f t="shared" si="447"/>
        <v>89</v>
      </c>
      <c r="BI1128" s="218">
        <f t="shared" si="447"/>
        <v>92</v>
      </c>
      <c r="BJ1128" s="218">
        <f t="shared" si="447"/>
        <v>111</v>
      </c>
      <c r="BK1128" s="222">
        <f t="shared" si="466"/>
        <v>0</v>
      </c>
      <c r="BL1128" s="222">
        <f t="shared" si="466"/>
        <v>6</v>
      </c>
      <c r="BM1128" s="222">
        <f t="shared" si="466"/>
        <v>13</v>
      </c>
      <c r="BN1128" s="222">
        <f t="shared" si="464"/>
        <v>14</v>
      </c>
      <c r="BO1128" s="218">
        <f t="shared" si="464"/>
        <v>11</v>
      </c>
      <c r="BP1128" s="218">
        <f t="shared" si="464"/>
        <v>17</v>
      </c>
      <c r="BQ1128" s="218">
        <f t="shared" si="464"/>
        <v>18</v>
      </c>
      <c r="BR1128" s="218">
        <f t="shared" si="443"/>
        <v>10</v>
      </c>
      <c r="BS1128" s="222">
        <v>0</v>
      </c>
      <c r="BT1128" s="222">
        <v>6</v>
      </c>
      <c r="BU1128" s="222">
        <v>13</v>
      </c>
      <c r="BV1128" s="222">
        <v>14</v>
      </c>
      <c r="BW1128" s="218">
        <v>11</v>
      </c>
      <c r="BX1128" s="218">
        <v>17</v>
      </c>
      <c r="BY1128" s="218">
        <v>18</v>
      </c>
      <c r="BZ1128" s="218">
        <v>10</v>
      </c>
      <c r="CA1128" s="222">
        <v>0</v>
      </c>
      <c r="CB1128" s="222">
        <f>IFERROR(VLOOKUP($G1128,[12]ITEM!$B$2:$AC$939,26,0),0)</f>
        <v>0</v>
      </c>
      <c r="CC1128" s="222">
        <f>IFERROR(VLOOKUP($G1128,[12]ITEM!$B$2:$AC$939,27,0),0)</f>
        <v>0</v>
      </c>
      <c r="CD1128" s="222">
        <f>IFERROR(VLOOKUP($G1128,[12]ITEM!$B$2:$AC$939,28,0),0)</f>
        <v>0</v>
      </c>
      <c r="CE1128" s="218">
        <v>0</v>
      </c>
      <c r="CF1128" s="218">
        <v>0</v>
      </c>
      <c r="CG1128" s="218">
        <v>0</v>
      </c>
      <c r="CH1128" s="218">
        <v>0</v>
      </c>
      <c r="CI1128" s="375"/>
      <c r="CJ1128" s="222">
        <f t="shared" si="468"/>
        <v>78</v>
      </c>
      <c r="CK1128" s="222">
        <f t="shared" si="467"/>
        <v>125</v>
      </c>
      <c r="CL1128" s="222">
        <f t="shared" si="467"/>
        <v>132</v>
      </c>
      <c r="CM1128" s="222">
        <f t="shared" si="467"/>
        <v>137</v>
      </c>
      <c r="CN1128" s="218">
        <f t="shared" si="467"/>
        <v>100</v>
      </c>
      <c r="CO1128" s="218">
        <f t="shared" si="467"/>
        <v>102.76356789377412</v>
      </c>
      <c r="CP1128" s="218">
        <f t="shared" si="467"/>
        <v>101.38326827811376</v>
      </c>
      <c r="CQ1128" s="218">
        <f t="shared" si="467"/>
        <v>127.71011296429563</v>
      </c>
      <c r="CR1128" s="222">
        <v>19</v>
      </c>
      <c r="CS1128" s="222">
        <v>48</v>
      </c>
      <c r="CT1128" s="222">
        <v>51</v>
      </c>
      <c r="CU1128" s="222">
        <v>54</v>
      </c>
      <c r="CV1128" s="218">
        <f t="shared" si="448"/>
        <v>-35</v>
      </c>
      <c r="CW1128" s="218">
        <f>CV1128*(1+('[13]GROWTH (YoY)'!AR1128/100))</f>
        <v>-37.236432106225877</v>
      </c>
      <c r="CX1128" s="218">
        <f>CW1128*(1+('[13]GROWTH (YoY)'!AS1128/100))</f>
        <v>-39.616731721886239</v>
      </c>
      <c r="CY1128" s="218">
        <f>CX1128*(1+('[13]GROWTH (YoY)'!AT1128/100))</f>
        <v>-43.289887035704368</v>
      </c>
      <c r="CZ1128" s="222">
        <v>50</v>
      </c>
      <c r="DA1128" s="222">
        <v>63</v>
      </c>
      <c r="DB1128" s="222">
        <v>67</v>
      </c>
      <c r="DC1128" s="222">
        <v>68</v>
      </c>
      <c r="DD1128" s="218">
        <v>121</v>
      </c>
      <c r="DE1128" s="218">
        <v>124</v>
      </c>
      <c r="DF1128" s="218">
        <v>122</v>
      </c>
      <c r="DG1128" s="218">
        <v>149</v>
      </c>
      <c r="DH1128" s="222">
        <v>9</v>
      </c>
      <c r="DI1128" s="222">
        <v>14</v>
      </c>
      <c r="DJ1128" s="222">
        <v>14</v>
      </c>
      <c r="DK1128" s="222">
        <v>15</v>
      </c>
      <c r="DL1128" s="218">
        <v>14</v>
      </c>
      <c r="DM1128" s="218">
        <v>16</v>
      </c>
      <c r="DN1128" s="218">
        <v>19</v>
      </c>
      <c r="DO1128" s="218">
        <v>22</v>
      </c>
      <c r="DP1128" s="383">
        <f t="shared" si="442"/>
        <v>0</v>
      </c>
      <c r="DQ1128" s="222">
        <f t="shared" si="442"/>
        <v>44</v>
      </c>
      <c r="DR1128" s="222">
        <f t="shared" si="442"/>
        <v>29</v>
      </c>
      <c r="DS1128" s="222">
        <f t="shared" si="446"/>
        <v>35</v>
      </c>
      <c r="DT1128" s="218">
        <f t="shared" si="446"/>
        <v>0</v>
      </c>
      <c r="DU1128" s="218">
        <f t="shared" si="446"/>
        <v>-13.763567893774123</v>
      </c>
      <c r="DV1128" s="218">
        <f t="shared" si="446"/>
        <v>-9.3832682781137606</v>
      </c>
      <c r="DW1128" s="218">
        <f t="shared" si="446"/>
        <v>-16.710112964295632</v>
      </c>
      <c r="DX1128" s="384">
        <f t="shared" si="465"/>
        <v>0.41428571428571431</v>
      </c>
      <c r="DY1128" s="384">
        <f t="shared" si="465"/>
        <v>0.58511722731906213</v>
      </c>
      <c r="DZ1128" s="384">
        <f t="shared" si="465"/>
        <v>0.57745098039215681</v>
      </c>
      <c r="EA1128" s="384">
        <f t="shared" si="465"/>
        <v>0.574585635359116</v>
      </c>
      <c r="EB1128" s="385">
        <f t="shared" si="465"/>
        <v>0.59798432250839861</v>
      </c>
      <c r="EC1128" s="385">
        <f t="shared" si="465"/>
        <v>0.59554140127388533</v>
      </c>
      <c r="ED1128" s="385">
        <f t="shared" si="465"/>
        <v>0.59521435692921232</v>
      </c>
      <c r="EE1128" s="385">
        <f t="shared" si="463"/>
        <v>0.60126012601260126</v>
      </c>
      <c r="EG1128" s="222">
        <v>1610</v>
      </c>
      <c r="EH1128" s="222">
        <v>702</v>
      </c>
      <c r="EI1128" s="222">
        <v>908</v>
      </c>
      <c r="EJ1128" s="222">
        <v>400</v>
      </c>
      <c r="EK1128" s="222">
        <v>68</v>
      </c>
      <c r="EL1128" s="222">
        <v>42668</v>
      </c>
      <c r="EM1128" s="222">
        <v>28034</v>
      </c>
      <c r="EN1128" s="386">
        <f t="shared" si="452"/>
        <v>0.43602484472049691</v>
      </c>
      <c r="EO1128" s="222">
        <f t="shared" si="453"/>
        <v>44.052863436123346</v>
      </c>
      <c r="EP1128" s="386">
        <f t="shared" si="454"/>
        <v>4.2236024844720499E-2</v>
      </c>
      <c r="EQ1128" s="222">
        <f t="shared" si="455"/>
        <v>1593.7001968688478</v>
      </c>
      <c r="ER1128" s="222">
        <f t="shared" si="456"/>
        <v>1189.0323654609879</v>
      </c>
      <c r="ES1128" s="292"/>
      <c r="ET1128" s="218">
        <v>824</v>
      </c>
      <c r="EU1128" s="218">
        <v>417</v>
      </c>
      <c r="EV1128" s="218">
        <v>407</v>
      </c>
      <c r="EW1128" s="218">
        <v>238</v>
      </c>
      <c r="EX1128" s="218">
        <v>221</v>
      </c>
      <c r="EY1128" s="218">
        <v>13159</v>
      </c>
      <c r="EZ1128" s="218">
        <v>10631</v>
      </c>
      <c r="FA1128" s="387">
        <f t="shared" si="458"/>
        <v>0.5060679611650486</v>
      </c>
      <c r="FB1128" s="221">
        <f t="shared" si="459"/>
        <v>58.476658476658471</v>
      </c>
      <c r="FC1128" s="387">
        <f t="shared" si="460"/>
        <v>0.26820388349514562</v>
      </c>
      <c r="FD1128" s="218">
        <f t="shared" si="461"/>
        <v>16794.589254502622</v>
      </c>
      <c r="FE1128" s="218">
        <f t="shared" si="462"/>
        <v>1865.6131439500832</v>
      </c>
      <c r="FF1128" s="218">
        <v>414</v>
      </c>
      <c r="FG1128" s="221">
        <f t="shared" si="449"/>
        <v>57.004830917874393</v>
      </c>
      <c r="FH1128" s="218">
        <v>236</v>
      </c>
      <c r="FI1128" s="218">
        <v>414</v>
      </c>
      <c r="FJ1128" s="218">
        <v>4</v>
      </c>
      <c r="FK1128" s="218">
        <f t="shared" si="450"/>
        <v>174</v>
      </c>
      <c r="FL1128" s="218">
        <v>32</v>
      </c>
      <c r="FM1128" s="218">
        <f t="shared" si="451"/>
        <v>142</v>
      </c>
      <c r="FZ1128" s="229"/>
      <c r="GA1128" s="229"/>
      <c r="GB1128" s="229"/>
      <c r="GC1128" s="229"/>
      <c r="GD1128" s="229"/>
    </row>
    <row r="1129" spans="1:186" s="368" customFormat="1">
      <c r="A1129" s="287" t="s">
        <v>2627</v>
      </c>
      <c r="B1129" s="369" t="s">
        <v>2628</v>
      </c>
      <c r="C1129" s="287" t="s">
        <v>2681</v>
      </c>
      <c r="D1129" s="285" t="s">
        <v>3125</v>
      </c>
      <c r="E1129" s="369" t="s">
        <v>2682</v>
      </c>
      <c r="F1129" s="287">
        <v>1126</v>
      </c>
      <c r="G1129" s="392" t="s">
        <v>2705</v>
      </c>
      <c r="H1129" s="392" t="s">
        <v>2706</v>
      </c>
      <c r="I1129" s="370" t="s">
        <v>2546</v>
      </c>
      <c r="J1129" s="410" t="s">
        <v>2547</v>
      </c>
      <c r="K1129" s="370" t="s">
        <v>1226</v>
      </c>
      <c r="L1129" s="410" t="s">
        <v>2440</v>
      </c>
      <c r="M1129" s="410" t="s">
        <v>3124</v>
      </c>
      <c r="N1129" s="372">
        <v>1</v>
      </c>
      <c r="O1129" s="373">
        <v>11</v>
      </c>
      <c r="P1129" s="373">
        <v>16</v>
      </c>
      <c r="Q1129" s="373">
        <v>17</v>
      </c>
      <c r="R1129" s="373">
        <v>18</v>
      </c>
      <c r="S1129" s="374">
        <v>15</v>
      </c>
      <c r="T1129" s="374">
        <v>16</v>
      </c>
      <c r="U1129" s="374">
        <v>17</v>
      </c>
      <c r="V1129" s="374">
        <v>18</v>
      </c>
      <c r="W1129" s="373">
        <v>4</v>
      </c>
      <c r="X1129" s="373">
        <v>7</v>
      </c>
      <c r="Y1129" s="373">
        <v>7</v>
      </c>
      <c r="Z1129" s="373">
        <v>7</v>
      </c>
      <c r="AA1129" s="374">
        <v>5</v>
      </c>
      <c r="AB1129" s="374">
        <v>6</v>
      </c>
      <c r="AC1129" s="374">
        <v>6</v>
      </c>
      <c r="AD1129" s="374">
        <v>7</v>
      </c>
      <c r="AE1129" s="373">
        <v>0</v>
      </c>
      <c r="AF1129" s="373">
        <v>1</v>
      </c>
      <c r="AG1129" s="373">
        <v>0</v>
      </c>
      <c r="AH1129" s="373">
        <v>0</v>
      </c>
      <c r="AI1129" s="374">
        <v>0</v>
      </c>
      <c r="AJ1129" s="374">
        <v>0</v>
      </c>
      <c r="AK1129" s="374">
        <v>0</v>
      </c>
      <c r="AL1129" s="374">
        <v>0</v>
      </c>
      <c r="AM1129" s="222">
        <v>7</v>
      </c>
      <c r="AN1129" s="222">
        <v>9</v>
      </c>
      <c r="AO1129" s="222">
        <v>10</v>
      </c>
      <c r="AP1129" s="222">
        <v>10</v>
      </c>
      <c r="AQ1129" s="218">
        <v>9</v>
      </c>
      <c r="AR1129" s="218">
        <v>10</v>
      </c>
      <c r="AS1129" s="218">
        <v>11</v>
      </c>
      <c r="AT1129" s="218">
        <v>12</v>
      </c>
      <c r="AU1129" s="222">
        <v>3</v>
      </c>
      <c r="AV1129" s="222">
        <v>4</v>
      </c>
      <c r="AW1129" s="222">
        <v>4</v>
      </c>
      <c r="AX1129" s="222">
        <v>4</v>
      </c>
      <c r="AY1129" s="218">
        <v>4</v>
      </c>
      <c r="AZ1129" s="218">
        <v>4</v>
      </c>
      <c r="BA1129" s="218">
        <v>4</v>
      </c>
      <c r="BB1129" s="218">
        <v>5</v>
      </c>
      <c r="BC1129" s="222">
        <f t="shared" si="457"/>
        <v>4</v>
      </c>
      <c r="BD1129" s="222">
        <f t="shared" si="457"/>
        <v>5</v>
      </c>
      <c r="BE1129" s="222">
        <f t="shared" si="457"/>
        <v>6</v>
      </c>
      <c r="BF1129" s="222">
        <f t="shared" si="457"/>
        <v>6</v>
      </c>
      <c r="BG1129" s="218">
        <f t="shared" si="457"/>
        <v>5</v>
      </c>
      <c r="BH1129" s="218">
        <f t="shared" si="447"/>
        <v>6</v>
      </c>
      <c r="BI1129" s="218">
        <f t="shared" si="447"/>
        <v>7</v>
      </c>
      <c r="BJ1129" s="218">
        <f t="shared" si="447"/>
        <v>7</v>
      </c>
      <c r="BK1129" s="222">
        <f t="shared" si="466"/>
        <v>0</v>
      </c>
      <c r="BL1129" s="222">
        <f t="shared" si="466"/>
        <v>0</v>
      </c>
      <c r="BM1129" s="222">
        <f t="shared" si="466"/>
        <v>0</v>
      </c>
      <c r="BN1129" s="222">
        <f t="shared" si="464"/>
        <v>0</v>
      </c>
      <c r="BO1129" s="218">
        <f t="shared" si="464"/>
        <v>0</v>
      </c>
      <c r="BP1129" s="218">
        <f t="shared" si="464"/>
        <v>0</v>
      </c>
      <c r="BQ1129" s="218">
        <f t="shared" si="464"/>
        <v>0</v>
      </c>
      <c r="BR1129" s="218">
        <f t="shared" si="443"/>
        <v>0</v>
      </c>
      <c r="BS1129" s="222">
        <v>0</v>
      </c>
      <c r="BT1129" s="222">
        <v>0</v>
      </c>
      <c r="BU1129" s="222">
        <v>0</v>
      </c>
      <c r="BV1129" s="222">
        <v>0</v>
      </c>
      <c r="BW1129" s="218">
        <v>0</v>
      </c>
      <c r="BX1129" s="218">
        <v>0</v>
      </c>
      <c r="BY1129" s="218">
        <v>0</v>
      </c>
      <c r="BZ1129" s="218">
        <v>0</v>
      </c>
      <c r="CA1129" s="222">
        <v>0</v>
      </c>
      <c r="CB1129" s="222">
        <f>IFERROR(VLOOKUP($G1129,[12]ITEM!$B$2:$AC$939,26,0),0)</f>
        <v>0</v>
      </c>
      <c r="CC1129" s="222">
        <f>IFERROR(VLOOKUP($G1129,[12]ITEM!$B$2:$AC$939,27,0),0)</f>
        <v>0</v>
      </c>
      <c r="CD1129" s="222">
        <f>IFERROR(VLOOKUP($G1129,[12]ITEM!$B$2:$AC$939,28,0),0)</f>
        <v>0</v>
      </c>
      <c r="CE1129" s="218">
        <v>0</v>
      </c>
      <c r="CF1129" s="218">
        <v>0</v>
      </c>
      <c r="CG1129" s="218">
        <v>0</v>
      </c>
      <c r="CH1129" s="218">
        <v>0</v>
      </c>
      <c r="CI1129" s="375"/>
      <c r="CJ1129" s="222">
        <f t="shared" si="468"/>
        <v>5</v>
      </c>
      <c r="CK1129" s="222">
        <f t="shared" si="467"/>
        <v>5</v>
      </c>
      <c r="CL1129" s="222">
        <f t="shared" si="467"/>
        <v>6</v>
      </c>
      <c r="CM1129" s="222">
        <f t="shared" si="467"/>
        <v>6</v>
      </c>
      <c r="CN1129" s="218">
        <f t="shared" si="467"/>
        <v>5</v>
      </c>
      <c r="CO1129" s="218">
        <f t="shared" si="467"/>
        <v>5</v>
      </c>
      <c r="CP1129" s="218">
        <f t="shared" si="467"/>
        <v>5</v>
      </c>
      <c r="CQ1129" s="218">
        <f t="shared" si="467"/>
        <v>6</v>
      </c>
      <c r="CR1129" s="222">
        <v>3</v>
      </c>
      <c r="CS1129" s="222">
        <v>3</v>
      </c>
      <c r="CT1129" s="222">
        <v>4</v>
      </c>
      <c r="CU1129" s="222">
        <v>4</v>
      </c>
      <c r="CV1129" s="218">
        <f t="shared" si="448"/>
        <v>0</v>
      </c>
      <c r="CW1129" s="218">
        <f>CV1129*(1+('[13]GROWTH (YoY)'!AR1129/100))</f>
        <v>0</v>
      </c>
      <c r="CX1129" s="218">
        <f>CW1129*(1+('[13]GROWTH (YoY)'!AS1129/100))</f>
        <v>0</v>
      </c>
      <c r="CY1129" s="218">
        <f>CX1129*(1+('[13]GROWTH (YoY)'!AT1129/100))</f>
        <v>0</v>
      </c>
      <c r="CZ1129" s="222">
        <v>2</v>
      </c>
      <c r="DA1129" s="222">
        <v>2</v>
      </c>
      <c r="DB1129" s="222">
        <v>2</v>
      </c>
      <c r="DC1129" s="222">
        <v>2</v>
      </c>
      <c r="DD1129" s="218">
        <v>5</v>
      </c>
      <c r="DE1129" s="218">
        <v>5</v>
      </c>
      <c r="DF1129" s="218">
        <v>5</v>
      </c>
      <c r="DG1129" s="218">
        <v>6</v>
      </c>
      <c r="DH1129" s="222">
        <v>0</v>
      </c>
      <c r="DI1129" s="222">
        <v>0</v>
      </c>
      <c r="DJ1129" s="222">
        <v>0</v>
      </c>
      <c r="DK1129" s="222">
        <v>0</v>
      </c>
      <c r="DL1129" s="218">
        <v>0</v>
      </c>
      <c r="DM1129" s="218">
        <v>0</v>
      </c>
      <c r="DN1129" s="218">
        <v>0</v>
      </c>
      <c r="DO1129" s="218">
        <v>0</v>
      </c>
      <c r="DP1129" s="383">
        <f t="shared" si="442"/>
        <v>-1</v>
      </c>
      <c r="DQ1129" s="222">
        <f t="shared" si="442"/>
        <v>0</v>
      </c>
      <c r="DR1129" s="222">
        <f t="shared" si="442"/>
        <v>0</v>
      </c>
      <c r="DS1129" s="222">
        <f t="shared" si="446"/>
        <v>0</v>
      </c>
      <c r="DT1129" s="218">
        <f t="shared" si="446"/>
        <v>0</v>
      </c>
      <c r="DU1129" s="218">
        <f t="shared" si="446"/>
        <v>1</v>
      </c>
      <c r="DV1129" s="218">
        <f t="shared" si="446"/>
        <v>2</v>
      </c>
      <c r="DW1129" s="218">
        <f t="shared" si="446"/>
        <v>1</v>
      </c>
      <c r="DX1129" s="384">
        <f t="shared" si="465"/>
        <v>0.36363636363636365</v>
      </c>
      <c r="DY1129" s="384">
        <f t="shared" si="465"/>
        <v>0.4375</v>
      </c>
      <c r="DZ1129" s="384">
        <f t="shared" si="465"/>
        <v>0.41176470588235292</v>
      </c>
      <c r="EA1129" s="384">
        <f t="shared" si="465"/>
        <v>0.3888888888888889</v>
      </c>
      <c r="EB1129" s="385">
        <f t="shared" si="465"/>
        <v>0.33333333333333331</v>
      </c>
      <c r="EC1129" s="385">
        <f t="shared" si="465"/>
        <v>0.375</v>
      </c>
      <c r="ED1129" s="385">
        <f t="shared" si="465"/>
        <v>0.35294117647058826</v>
      </c>
      <c r="EE1129" s="385">
        <f t="shared" si="463"/>
        <v>0.3888888888888889</v>
      </c>
      <c r="EG1129" s="222">
        <v>63</v>
      </c>
      <c r="EH1129" s="222">
        <v>29</v>
      </c>
      <c r="EI1129" s="222">
        <v>33</v>
      </c>
      <c r="EJ1129" s="222">
        <v>7</v>
      </c>
      <c r="EK1129" s="222">
        <v>7</v>
      </c>
      <c r="EL1129" s="222">
        <v>476</v>
      </c>
      <c r="EM1129" s="222">
        <v>413</v>
      </c>
      <c r="EN1129" s="386">
        <f t="shared" si="452"/>
        <v>0.46031746031746029</v>
      </c>
      <c r="EO1129" s="222">
        <f t="shared" si="453"/>
        <v>21.212121212121211</v>
      </c>
      <c r="EP1129" s="386">
        <f t="shared" si="454"/>
        <v>0.1111111111111111</v>
      </c>
      <c r="EQ1129" s="222">
        <f t="shared" si="455"/>
        <v>14705.882352941177</v>
      </c>
      <c r="ER1129" s="222">
        <f t="shared" si="456"/>
        <v>1412.4293785310736</v>
      </c>
      <c r="ES1129" s="292"/>
      <c r="ET1129" s="218">
        <v>16</v>
      </c>
      <c r="EU1129" s="218">
        <v>7</v>
      </c>
      <c r="EV1129" s="218">
        <v>9</v>
      </c>
      <c r="EW1129" s="218">
        <v>4</v>
      </c>
      <c r="EX1129" s="218">
        <v>6</v>
      </c>
      <c r="EY1129" s="218">
        <v>229</v>
      </c>
      <c r="EZ1129" s="218">
        <v>160</v>
      </c>
      <c r="FA1129" s="387">
        <f t="shared" si="458"/>
        <v>0.4375</v>
      </c>
      <c r="FB1129" s="221">
        <f t="shared" si="459"/>
        <v>44.444444444444443</v>
      </c>
      <c r="FC1129" s="387">
        <f t="shared" si="460"/>
        <v>0.375</v>
      </c>
      <c r="FD1129" s="218">
        <f t="shared" si="461"/>
        <v>26200.873362445414</v>
      </c>
      <c r="FE1129" s="218">
        <f t="shared" si="462"/>
        <v>2083.3333333333335</v>
      </c>
      <c r="FF1129" s="218">
        <v>9</v>
      </c>
      <c r="FG1129" s="221">
        <f t="shared" si="449"/>
        <v>44.444444444444443</v>
      </c>
      <c r="FH1129" s="218">
        <v>4</v>
      </c>
      <c r="FI1129" s="218">
        <v>9</v>
      </c>
      <c r="FJ1129" s="218">
        <v>0</v>
      </c>
      <c r="FK1129" s="218">
        <f t="shared" si="450"/>
        <v>5</v>
      </c>
      <c r="FL1129" s="218">
        <v>1</v>
      </c>
      <c r="FM1129" s="218">
        <f t="shared" si="451"/>
        <v>4</v>
      </c>
      <c r="FZ1129" s="229"/>
      <c r="GA1129" s="229"/>
      <c r="GB1129" s="229"/>
      <c r="GC1129" s="229"/>
      <c r="GD1129" s="229"/>
    </row>
    <row r="1130" spans="1:186" s="368" customFormat="1">
      <c r="A1130" s="287" t="s">
        <v>2627</v>
      </c>
      <c r="B1130" s="369" t="s">
        <v>2628</v>
      </c>
      <c r="C1130" s="287" t="s">
        <v>2681</v>
      </c>
      <c r="D1130" s="285" t="s">
        <v>3125</v>
      </c>
      <c r="E1130" s="369" t="s">
        <v>2682</v>
      </c>
      <c r="F1130" s="287">
        <v>1127</v>
      </c>
      <c r="G1130" s="392" t="s">
        <v>2707</v>
      </c>
      <c r="H1130" s="392" t="s">
        <v>2708</v>
      </c>
      <c r="I1130" s="370" t="s">
        <v>2546</v>
      </c>
      <c r="J1130" s="410" t="s">
        <v>2547</v>
      </c>
      <c r="K1130" s="370" t="s">
        <v>1226</v>
      </c>
      <c r="L1130" s="410" t="s">
        <v>2440</v>
      </c>
      <c r="M1130" s="410" t="s">
        <v>3124</v>
      </c>
      <c r="N1130" s="372">
        <v>1</v>
      </c>
      <c r="O1130" s="373">
        <v>11</v>
      </c>
      <c r="P1130" s="373">
        <v>87</v>
      </c>
      <c r="Q1130" s="373">
        <v>90</v>
      </c>
      <c r="R1130" s="373">
        <v>96</v>
      </c>
      <c r="S1130" s="374">
        <v>81</v>
      </c>
      <c r="T1130" s="374">
        <v>85</v>
      </c>
      <c r="U1130" s="374">
        <v>91</v>
      </c>
      <c r="V1130" s="374">
        <v>99</v>
      </c>
      <c r="W1130" s="373">
        <v>5</v>
      </c>
      <c r="X1130" s="373">
        <v>45</v>
      </c>
      <c r="Y1130" s="373">
        <v>46</v>
      </c>
      <c r="Z1130" s="373">
        <v>49</v>
      </c>
      <c r="AA1130" s="374">
        <v>36</v>
      </c>
      <c r="AB1130" s="374">
        <v>38</v>
      </c>
      <c r="AC1130" s="374">
        <v>40</v>
      </c>
      <c r="AD1130" s="374">
        <v>44</v>
      </c>
      <c r="AE1130" s="373">
        <v>0</v>
      </c>
      <c r="AF1130" s="373">
        <v>0</v>
      </c>
      <c r="AG1130" s="373">
        <v>0</v>
      </c>
      <c r="AH1130" s="373">
        <v>0</v>
      </c>
      <c r="AI1130" s="374">
        <v>2</v>
      </c>
      <c r="AJ1130" s="374">
        <v>2</v>
      </c>
      <c r="AK1130" s="374">
        <v>2</v>
      </c>
      <c r="AL1130" s="374">
        <v>2</v>
      </c>
      <c r="AM1130" s="222">
        <v>6</v>
      </c>
      <c r="AN1130" s="222">
        <v>42</v>
      </c>
      <c r="AO1130" s="222">
        <v>44</v>
      </c>
      <c r="AP1130" s="222">
        <v>47</v>
      </c>
      <c r="AQ1130" s="218">
        <v>45</v>
      </c>
      <c r="AR1130" s="218">
        <v>47</v>
      </c>
      <c r="AS1130" s="218">
        <v>50</v>
      </c>
      <c r="AT1130" s="218">
        <v>55</v>
      </c>
      <c r="AU1130" s="222">
        <v>3</v>
      </c>
      <c r="AV1130" s="222">
        <v>21</v>
      </c>
      <c r="AW1130" s="222">
        <v>22</v>
      </c>
      <c r="AX1130" s="222">
        <v>24</v>
      </c>
      <c r="AY1130" s="218">
        <v>21</v>
      </c>
      <c r="AZ1130" s="218">
        <v>22</v>
      </c>
      <c r="BA1130" s="218">
        <v>24</v>
      </c>
      <c r="BB1130" s="218">
        <v>26</v>
      </c>
      <c r="BC1130" s="222">
        <f t="shared" si="457"/>
        <v>-1</v>
      </c>
      <c r="BD1130" s="222">
        <f t="shared" si="457"/>
        <v>16</v>
      </c>
      <c r="BE1130" s="222">
        <f t="shared" si="457"/>
        <v>16</v>
      </c>
      <c r="BF1130" s="222">
        <f t="shared" si="457"/>
        <v>17</v>
      </c>
      <c r="BG1130" s="218">
        <f t="shared" si="457"/>
        <v>23</v>
      </c>
      <c r="BH1130" s="218">
        <f t="shared" si="447"/>
        <v>24</v>
      </c>
      <c r="BI1130" s="218">
        <f t="shared" si="447"/>
        <v>25</v>
      </c>
      <c r="BJ1130" s="218">
        <f t="shared" si="447"/>
        <v>28</v>
      </c>
      <c r="BK1130" s="222">
        <f t="shared" si="466"/>
        <v>4</v>
      </c>
      <c r="BL1130" s="222">
        <f t="shared" si="466"/>
        <v>5</v>
      </c>
      <c r="BM1130" s="222">
        <f t="shared" si="466"/>
        <v>6</v>
      </c>
      <c r="BN1130" s="222">
        <f t="shared" si="464"/>
        <v>6</v>
      </c>
      <c r="BO1130" s="218">
        <f t="shared" si="464"/>
        <v>1</v>
      </c>
      <c r="BP1130" s="218">
        <f t="shared" si="464"/>
        <v>1</v>
      </c>
      <c r="BQ1130" s="218">
        <f t="shared" si="464"/>
        <v>1</v>
      </c>
      <c r="BR1130" s="218">
        <f t="shared" si="443"/>
        <v>1</v>
      </c>
      <c r="BS1130" s="222">
        <v>4</v>
      </c>
      <c r="BT1130" s="222">
        <v>5</v>
      </c>
      <c r="BU1130" s="222">
        <v>6</v>
      </c>
      <c r="BV1130" s="222">
        <v>6</v>
      </c>
      <c r="BW1130" s="218">
        <v>1</v>
      </c>
      <c r="BX1130" s="218">
        <v>1</v>
      </c>
      <c r="BY1130" s="218">
        <v>1</v>
      </c>
      <c r="BZ1130" s="218">
        <v>1</v>
      </c>
      <c r="CA1130" s="222">
        <v>0</v>
      </c>
      <c r="CB1130" s="222">
        <f>IFERROR(VLOOKUP($G1130,[12]ITEM!$B$2:$AC$939,26,0),0)</f>
        <v>0</v>
      </c>
      <c r="CC1130" s="222">
        <f>IFERROR(VLOOKUP($G1130,[12]ITEM!$B$2:$AC$939,27,0),0)</f>
        <v>0</v>
      </c>
      <c r="CD1130" s="222">
        <f>IFERROR(VLOOKUP($G1130,[12]ITEM!$B$2:$AC$939,28,0),0)</f>
        <v>0</v>
      </c>
      <c r="CE1130" s="218">
        <v>0</v>
      </c>
      <c r="CF1130" s="218">
        <v>0</v>
      </c>
      <c r="CG1130" s="218">
        <v>0</v>
      </c>
      <c r="CH1130" s="218">
        <v>0</v>
      </c>
      <c r="CI1130" s="375"/>
      <c r="CJ1130" s="222">
        <f t="shared" si="468"/>
        <v>0</v>
      </c>
      <c r="CK1130" s="222">
        <f t="shared" si="467"/>
        <v>-15</v>
      </c>
      <c r="CL1130" s="222">
        <f t="shared" si="467"/>
        <v>-16</v>
      </c>
      <c r="CM1130" s="222">
        <f t="shared" si="467"/>
        <v>-17</v>
      </c>
      <c r="CN1130" s="218">
        <f t="shared" si="467"/>
        <v>23</v>
      </c>
      <c r="CO1130" s="218">
        <f t="shared" si="467"/>
        <v>23.240155919477409</v>
      </c>
      <c r="CP1130" s="218">
        <f t="shared" si="467"/>
        <v>23.526514228005631</v>
      </c>
      <c r="CQ1130" s="218">
        <f t="shared" si="467"/>
        <v>28.919771036991985</v>
      </c>
      <c r="CR1130" s="222">
        <v>-3</v>
      </c>
      <c r="CS1130" s="222">
        <v>-18</v>
      </c>
      <c r="CT1130" s="222">
        <v>-19</v>
      </c>
      <c r="CU1130" s="222">
        <v>-20</v>
      </c>
      <c r="CV1130" s="218">
        <f t="shared" si="448"/>
        <v>4</v>
      </c>
      <c r="CW1130" s="218">
        <f>CV1130*(1+('[13]GROWTH (YoY)'!AR1130/100))</f>
        <v>4.2401559194774086</v>
      </c>
      <c r="CX1130" s="218">
        <f>CW1130*(1+('[13]GROWTH (YoY)'!AS1130/100))</f>
        <v>4.5265142280056327</v>
      </c>
      <c r="CY1130" s="218">
        <f>CX1130*(1+('[13]GROWTH (YoY)'!AT1130/100))</f>
        <v>4.9197710369919863</v>
      </c>
      <c r="CZ1130" s="222">
        <v>2</v>
      </c>
      <c r="DA1130" s="222">
        <v>2</v>
      </c>
      <c r="DB1130" s="222">
        <v>2</v>
      </c>
      <c r="DC1130" s="222">
        <v>2</v>
      </c>
      <c r="DD1130" s="218">
        <v>18</v>
      </c>
      <c r="DE1130" s="218">
        <v>18</v>
      </c>
      <c r="DF1130" s="218">
        <v>18</v>
      </c>
      <c r="DG1130" s="218">
        <v>22</v>
      </c>
      <c r="DH1130" s="222">
        <v>1</v>
      </c>
      <c r="DI1130" s="222">
        <v>1</v>
      </c>
      <c r="DJ1130" s="222">
        <v>1</v>
      </c>
      <c r="DK1130" s="222">
        <v>1</v>
      </c>
      <c r="DL1130" s="218">
        <v>1</v>
      </c>
      <c r="DM1130" s="218">
        <v>1</v>
      </c>
      <c r="DN1130" s="218">
        <v>1</v>
      </c>
      <c r="DO1130" s="218">
        <v>2</v>
      </c>
      <c r="DP1130" s="383">
        <f t="shared" si="442"/>
        <v>-1</v>
      </c>
      <c r="DQ1130" s="222">
        <f t="shared" si="442"/>
        <v>31</v>
      </c>
      <c r="DR1130" s="222">
        <f t="shared" si="442"/>
        <v>32</v>
      </c>
      <c r="DS1130" s="222">
        <f t="shared" si="446"/>
        <v>34</v>
      </c>
      <c r="DT1130" s="218">
        <f t="shared" si="446"/>
        <v>0</v>
      </c>
      <c r="DU1130" s="218">
        <f t="shared" si="446"/>
        <v>0.75984408052259056</v>
      </c>
      <c r="DV1130" s="218">
        <f t="shared" si="446"/>
        <v>1.473485771994369</v>
      </c>
      <c r="DW1130" s="218">
        <f t="shared" si="446"/>
        <v>-0.91977103699198537</v>
      </c>
      <c r="DX1130" s="384">
        <f t="shared" si="465"/>
        <v>0.45454545454545453</v>
      </c>
      <c r="DY1130" s="384">
        <f t="shared" si="465"/>
        <v>0.51724137931034486</v>
      </c>
      <c r="DZ1130" s="384">
        <f t="shared" si="465"/>
        <v>0.51111111111111107</v>
      </c>
      <c r="EA1130" s="384">
        <f t="shared" si="465"/>
        <v>0.51041666666666663</v>
      </c>
      <c r="EB1130" s="385">
        <f t="shared" si="465"/>
        <v>0.44444444444444442</v>
      </c>
      <c r="EC1130" s="385">
        <f t="shared" si="465"/>
        <v>0.44705882352941179</v>
      </c>
      <c r="ED1130" s="385">
        <f t="shared" si="465"/>
        <v>0.43956043956043955</v>
      </c>
      <c r="EE1130" s="385">
        <f t="shared" si="463"/>
        <v>0.44444444444444442</v>
      </c>
      <c r="EG1130" s="222">
        <v>5</v>
      </c>
      <c r="EH1130" s="222">
        <v>3</v>
      </c>
      <c r="EI1130" s="222">
        <v>2</v>
      </c>
      <c r="EJ1130" s="222">
        <v>1</v>
      </c>
      <c r="EK1130" s="222">
        <v>2</v>
      </c>
      <c r="EL1130" s="222">
        <v>66</v>
      </c>
      <c r="EM1130" s="222">
        <v>56</v>
      </c>
      <c r="EN1130" s="386">
        <f t="shared" si="452"/>
        <v>0.6</v>
      </c>
      <c r="EO1130" s="222">
        <f t="shared" si="453"/>
        <v>50</v>
      </c>
      <c r="EP1130" s="386">
        <f t="shared" si="454"/>
        <v>0.4</v>
      </c>
      <c r="EQ1130" s="222">
        <f t="shared" si="455"/>
        <v>30303.030303030304</v>
      </c>
      <c r="ER1130" s="222">
        <f t="shared" si="456"/>
        <v>1488.0952380952383</v>
      </c>
      <c r="ES1130" s="292"/>
      <c r="ET1130" s="218">
        <v>87</v>
      </c>
      <c r="EU1130" s="218">
        <v>45</v>
      </c>
      <c r="EV1130" s="218">
        <v>42</v>
      </c>
      <c r="EW1130" s="218">
        <v>21</v>
      </c>
      <c r="EX1130" s="218">
        <v>21</v>
      </c>
      <c r="EY1130" s="218">
        <v>1541</v>
      </c>
      <c r="EZ1130" s="218">
        <v>973</v>
      </c>
      <c r="FA1130" s="387">
        <f t="shared" si="458"/>
        <v>0.51724137931034486</v>
      </c>
      <c r="FB1130" s="221">
        <f t="shared" si="459"/>
        <v>50</v>
      </c>
      <c r="FC1130" s="387">
        <f t="shared" si="460"/>
        <v>0.2413793103448276</v>
      </c>
      <c r="FD1130" s="218">
        <f t="shared" si="461"/>
        <v>13627.5146009085</v>
      </c>
      <c r="FE1130" s="218">
        <f t="shared" si="462"/>
        <v>1798.5611510791368</v>
      </c>
      <c r="FF1130" s="218">
        <v>42</v>
      </c>
      <c r="FG1130" s="221">
        <f t="shared" si="449"/>
        <v>50</v>
      </c>
      <c r="FH1130" s="218">
        <v>21</v>
      </c>
      <c r="FI1130" s="218">
        <v>42</v>
      </c>
      <c r="FJ1130" s="218">
        <v>1</v>
      </c>
      <c r="FK1130" s="218">
        <f t="shared" si="450"/>
        <v>20</v>
      </c>
      <c r="FL1130" s="218">
        <v>3</v>
      </c>
      <c r="FM1130" s="218">
        <f t="shared" si="451"/>
        <v>17</v>
      </c>
      <c r="FZ1130" s="229"/>
      <c r="GA1130" s="229"/>
      <c r="GB1130" s="229"/>
      <c r="GC1130" s="229"/>
      <c r="GD1130" s="229"/>
    </row>
    <row r="1131" spans="1:186" s="368" customFormat="1">
      <c r="A1131" s="287" t="s">
        <v>2627</v>
      </c>
      <c r="B1131" s="369" t="s">
        <v>2628</v>
      </c>
      <c r="C1131" s="287" t="s">
        <v>2681</v>
      </c>
      <c r="D1131" s="285" t="s">
        <v>3125</v>
      </c>
      <c r="E1131" s="369" t="s">
        <v>2682</v>
      </c>
      <c r="F1131" s="287">
        <v>1128</v>
      </c>
      <c r="G1131" s="392" t="s">
        <v>2709</v>
      </c>
      <c r="H1131" s="392" t="s">
        <v>2710</v>
      </c>
      <c r="I1131" s="370" t="s">
        <v>2546</v>
      </c>
      <c r="J1131" s="410" t="s">
        <v>2547</v>
      </c>
      <c r="K1131" s="370" t="s">
        <v>1226</v>
      </c>
      <c r="L1131" s="410" t="s">
        <v>2440</v>
      </c>
      <c r="M1131" s="410" t="s">
        <v>3124</v>
      </c>
      <c r="N1131" s="372">
        <v>1</v>
      </c>
      <c r="O1131" s="373">
        <v>2</v>
      </c>
      <c r="P1131" s="373">
        <v>18</v>
      </c>
      <c r="Q1131" s="373">
        <v>18</v>
      </c>
      <c r="R1131" s="373">
        <v>19</v>
      </c>
      <c r="S1131" s="374">
        <v>16</v>
      </c>
      <c r="T1131" s="374">
        <v>17</v>
      </c>
      <c r="U1131" s="374">
        <v>18</v>
      </c>
      <c r="V1131" s="374">
        <v>20</v>
      </c>
      <c r="W1131" s="373">
        <v>1</v>
      </c>
      <c r="X1131" s="373">
        <v>8</v>
      </c>
      <c r="Y1131" s="373">
        <v>8</v>
      </c>
      <c r="Z1131" s="373">
        <v>8</v>
      </c>
      <c r="AA1131" s="374">
        <v>5</v>
      </c>
      <c r="AB1131" s="374">
        <v>6</v>
      </c>
      <c r="AC1131" s="374">
        <v>6</v>
      </c>
      <c r="AD1131" s="374">
        <v>6</v>
      </c>
      <c r="AE1131" s="373">
        <v>0</v>
      </c>
      <c r="AF1131" s="373">
        <v>0</v>
      </c>
      <c r="AG1131" s="373">
        <v>0</v>
      </c>
      <c r="AH1131" s="373">
        <v>0</v>
      </c>
      <c r="AI1131" s="374">
        <v>1</v>
      </c>
      <c r="AJ1131" s="374">
        <v>0</v>
      </c>
      <c r="AK1131" s="374">
        <v>1</v>
      </c>
      <c r="AL1131" s="374">
        <v>0</v>
      </c>
      <c r="AM1131" s="222">
        <v>2</v>
      </c>
      <c r="AN1131" s="222">
        <v>10</v>
      </c>
      <c r="AO1131" s="222">
        <v>10</v>
      </c>
      <c r="AP1131" s="222">
        <v>11</v>
      </c>
      <c r="AQ1131" s="218">
        <v>11</v>
      </c>
      <c r="AR1131" s="218">
        <v>12</v>
      </c>
      <c r="AS1131" s="218">
        <v>12</v>
      </c>
      <c r="AT1131" s="218">
        <v>14</v>
      </c>
      <c r="AU1131" s="222">
        <v>1</v>
      </c>
      <c r="AV1131" s="222">
        <v>4</v>
      </c>
      <c r="AW1131" s="222">
        <v>4</v>
      </c>
      <c r="AX1131" s="222">
        <v>4</v>
      </c>
      <c r="AY1131" s="218">
        <v>4</v>
      </c>
      <c r="AZ1131" s="218">
        <v>4</v>
      </c>
      <c r="BA1131" s="218">
        <v>5</v>
      </c>
      <c r="BB1131" s="218">
        <v>5</v>
      </c>
      <c r="BC1131" s="222">
        <f t="shared" si="457"/>
        <v>1</v>
      </c>
      <c r="BD1131" s="222">
        <f t="shared" si="457"/>
        <v>5</v>
      </c>
      <c r="BE1131" s="222">
        <f t="shared" si="457"/>
        <v>5</v>
      </c>
      <c r="BF1131" s="222">
        <f t="shared" si="457"/>
        <v>6</v>
      </c>
      <c r="BG1131" s="218">
        <f t="shared" si="457"/>
        <v>6</v>
      </c>
      <c r="BH1131" s="218">
        <f t="shared" si="447"/>
        <v>7</v>
      </c>
      <c r="BI1131" s="218">
        <f t="shared" si="447"/>
        <v>6</v>
      </c>
      <c r="BJ1131" s="218">
        <f t="shared" si="447"/>
        <v>8</v>
      </c>
      <c r="BK1131" s="222">
        <f t="shared" si="466"/>
        <v>0</v>
      </c>
      <c r="BL1131" s="222">
        <f t="shared" si="466"/>
        <v>1</v>
      </c>
      <c r="BM1131" s="222">
        <f t="shared" si="466"/>
        <v>1</v>
      </c>
      <c r="BN1131" s="222">
        <f t="shared" si="464"/>
        <v>1</v>
      </c>
      <c r="BO1131" s="218">
        <f t="shared" si="464"/>
        <v>1</v>
      </c>
      <c r="BP1131" s="218">
        <f t="shared" si="464"/>
        <v>1</v>
      </c>
      <c r="BQ1131" s="218">
        <f t="shared" si="464"/>
        <v>1</v>
      </c>
      <c r="BR1131" s="218">
        <f t="shared" si="443"/>
        <v>1</v>
      </c>
      <c r="BS1131" s="222">
        <v>0</v>
      </c>
      <c r="BT1131" s="222">
        <v>1</v>
      </c>
      <c r="BU1131" s="222">
        <v>1</v>
      </c>
      <c r="BV1131" s="222">
        <v>1</v>
      </c>
      <c r="BW1131" s="218">
        <v>1</v>
      </c>
      <c r="BX1131" s="218">
        <v>1</v>
      </c>
      <c r="BY1131" s="218">
        <v>1</v>
      </c>
      <c r="BZ1131" s="218">
        <v>1</v>
      </c>
      <c r="CA1131" s="222">
        <v>0</v>
      </c>
      <c r="CB1131" s="222">
        <f>IFERROR(VLOOKUP($G1131,[12]ITEM!$B$2:$AC$939,26,0),0)</f>
        <v>0</v>
      </c>
      <c r="CC1131" s="222">
        <f>IFERROR(VLOOKUP($G1131,[12]ITEM!$B$2:$AC$939,27,0),0)</f>
        <v>0</v>
      </c>
      <c r="CD1131" s="222">
        <f>IFERROR(VLOOKUP($G1131,[12]ITEM!$B$2:$AC$939,28,0),0)</f>
        <v>0</v>
      </c>
      <c r="CE1131" s="218">
        <v>0</v>
      </c>
      <c r="CF1131" s="218">
        <v>0</v>
      </c>
      <c r="CG1131" s="218">
        <v>0</v>
      </c>
      <c r="CH1131" s="218">
        <v>0</v>
      </c>
      <c r="CI1131" s="375"/>
      <c r="CJ1131" s="222">
        <f t="shared" si="468"/>
        <v>0</v>
      </c>
      <c r="CK1131" s="222">
        <f t="shared" si="467"/>
        <v>3</v>
      </c>
      <c r="CL1131" s="222">
        <f t="shared" si="467"/>
        <v>3</v>
      </c>
      <c r="CM1131" s="222">
        <f t="shared" si="467"/>
        <v>3</v>
      </c>
      <c r="CN1131" s="218">
        <f t="shared" si="467"/>
        <v>6</v>
      </c>
      <c r="CO1131" s="218">
        <f t="shared" si="467"/>
        <v>6</v>
      </c>
      <c r="CP1131" s="218">
        <f t="shared" si="467"/>
        <v>6</v>
      </c>
      <c r="CQ1131" s="218">
        <f t="shared" si="467"/>
        <v>7</v>
      </c>
      <c r="CR1131" s="222">
        <v>0</v>
      </c>
      <c r="CS1131" s="222">
        <v>3</v>
      </c>
      <c r="CT1131" s="222">
        <v>3</v>
      </c>
      <c r="CU1131" s="222">
        <v>3</v>
      </c>
      <c r="CV1131" s="218">
        <f t="shared" si="448"/>
        <v>0</v>
      </c>
      <c r="CW1131" s="218">
        <f>CV1131*(1+('[13]GROWTH (YoY)'!AR1131/100))</f>
        <v>0</v>
      </c>
      <c r="CX1131" s="218">
        <f>CW1131*(1+('[13]GROWTH (YoY)'!AS1131/100))</f>
        <v>0</v>
      </c>
      <c r="CY1131" s="218">
        <f>CX1131*(1+('[13]GROWTH (YoY)'!AT1131/100))</f>
        <v>0</v>
      </c>
      <c r="CZ1131" s="222">
        <v>0</v>
      </c>
      <c r="DA1131" s="222">
        <v>0</v>
      </c>
      <c r="DB1131" s="222">
        <v>0</v>
      </c>
      <c r="DC1131" s="222">
        <v>0</v>
      </c>
      <c r="DD1131" s="218">
        <v>6</v>
      </c>
      <c r="DE1131" s="218">
        <v>6</v>
      </c>
      <c r="DF1131" s="218">
        <v>6</v>
      </c>
      <c r="DG1131" s="218">
        <v>7</v>
      </c>
      <c r="DH1131" s="222">
        <v>0</v>
      </c>
      <c r="DI1131" s="222">
        <v>0</v>
      </c>
      <c r="DJ1131" s="222">
        <v>0</v>
      </c>
      <c r="DK1131" s="222">
        <v>0</v>
      </c>
      <c r="DL1131" s="218">
        <v>0</v>
      </c>
      <c r="DM1131" s="218">
        <v>0</v>
      </c>
      <c r="DN1131" s="218">
        <v>0</v>
      </c>
      <c r="DO1131" s="218">
        <v>0</v>
      </c>
      <c r="DP1131" s="383">
        <f t="shared" si="442"/>
        <v>1</v>
      </c>
      <c r="DQ1131" s="222">
        <f t="shared" si="442"/>
        <v>2</v>
      </c>
      <c r="DR1131" s="222">
        <f t="shared" si="442"/>
        <v>2</v>
      </c>
      <c r="DS1131" s="222">
        <f t="shared" si="446"/>
        <v>3</v>
      </c>
      <c r="DT1131" s="218">
        <f t="shared" si="446"/>
        <v>0</v>
      </c>
      <c r="DU1131" s="218">
        <f t="shared" si="446"/>
        <v>1</v>
      </c>
      <c r="DV1131" s="218">
        <f t="shared" si="446"/>
        <v>0</v>
      </c>
      <c r="DW1131" s="218">
        <f t="shared" si="446"/>
        <v>1</v>
      </c>
      <c r="DX1131" s="384">
        <f t="shared" si="465"/>
        <v>0.5</v>
      </c>
      <c r="DY1131" s="384">
        <f t="shared" si="465"/>
        <v>0.44444444444444442</v>
      </c>
      <c r="DZ1131" s="384">
        <f t="shared" si="465"/>
        <v>0.44444444444444442</v>
      </c>
      <c r="EA1131" s="384">
        <f t="shared" si="465"/>
        <v>0.42105263157894735</v>
      </c>
      <c r="EB1131" s="385">
        <f t="shared" si="465"/>
        <v>0.3125</v>
      </c>
      <c r="EC1131" s="385">
        <f t="shared" si="465"/>
        <v>0.35294117647058826</v>
      </c>
      <c r="ED1131" s="385">
        <f t="shared" si="465"/>
        <v>0.33333333333333331</v>
      </c>
      <c r="EE1131" s="385">
        <f t="shared" si="463"/>
        <v>0.3</v>
      </c>
      <c r="EG1131" s="222">
        <v>4</v>
      </c>
      <c r="EH1131" s="222">
        <v>2</v>
      </c>
      <c r="EI1131" s="222">
        <v>2</v>
      </c>
      <c r="EJ1131" s="222">
        <v>1</v>
      </c>
      <c r="EK1131" s="222">
        <v>15</v>
      </c>
      <c r="EL1131" s="222">
        <v>23</v>
      </c>
      <c r="EM1131" s="222">
        <v>22</v>
      </c>
      <c r="EN1131" s="386">
        <f t="shared" si="452"/>
        <v>0.5</v>
      </c>
      <c r="EO1131" s="222">
        <f t="shared" si="453"/>
        <v>50</v>
      </c>
      <c r="EP1131" s="386">
        <f t="shared" si="454"/>
        <v>3.75</v>
      </c>
      <c r="EQ1131" s="222">
        <f t="shared" si="455"/>
        <v>652173.91304347827</v>
      </c>
      <c r="ER1131" s="222">
        <f t="shared" si="456"/>
        <v>3787.878787878788</v>
      </c>
      <c r="ES1131" s="292"/>
      <c r="ET1131" s="218">
        <v>18</v>
      </c>
      <c r="EU1131" s="218">
        <v>8</v>
      </c>
      <c r="EV1131" s="218">
        <v>10</v>
      </c>
      <c r="EW1131" s="218">
        <v>4</v>
      </c>
      <c r="EX1131" s="218">
        <v>4</v>
      </c>
      <c r="EY1131" s="218">
        <v>252</v>
      </c>
      <c r="EZ1131" s="218">
        <v>185</v>
      </c>
      <c r="FA1131" s="387">
        <f t="shared" si="458"/>
        <v>0.44444444444444442</v>
      </c>
      <c r="FB1131" s="221">
        <f t="shared" si="459"/>
        <v>40</v>
      </c>
      <c r="FC1131" s="387">
        <f t="shared" si="460"/>
        <v>0.22222222222222221</v>
      </c>
      <c r="FD1131" s="218">
        <f t="shared" si="461"/>
        <v>15873.015873015873</v>
      </c>
      <c r="FE1131" s="218">
        <f t="shared" si="462"/>
        <v>1801.8018018018017</v>
      </c>
      <c r="FF1131" s="218">
        <v>10</v>
      </c>
      <c r="FG1131" s="221">
        <f t="shared" si="449"/>
        <v>40</v>
      </c>
      <c r="FH1131" s="218">
        <v>4</v>
      </c>
      <c r="FI1131" s="218">
        <v>10</v>
      </c>
      <c r="FJ1131" s="218">
        <v>0</v>
      </c>
      <c r="FK1131" s="218">
        <f t="shared" si="450"/>
        <v>6</v>
      </c>
      <c r="FL1131" s="218">
        <v>1</v>
      </c>
      <c r="FM1131" s="218">
        <f t="shared" si="451"/>
        <v>5</v>
      </c>
      <c r="FZ1131" s="229"/>
      <c r="GA1131" s="229"/>
      <c r="GB1131" s="229"/>
      <c r="GC1131" s="229"/>
      <c r="GD1131" s="229"/>
    </row>
    <row r="1132" spans="1:186" s="368" customFormat="1">
      <c r="A1132" s="287" t="s">
        <v>2627</v>
      </c>
      <c r="B1132" s="369" t="s">
        <v>2628</v>
      </c>
      <c r="C1132" s="287" t="s">
        <v>2681</v>
      </c>
      <c r="D1132" s="285" t="s">
        <v>3125</v>
      </c>
      <c r="E1132" s="369" t="s">
        <v>2682</v>
      </c>
      <c r="F1132" s="287">
        <v>1129</v>
      </c>
      <c r="G1132" s="392" t="s">
        <v>2711</v>
      </c>
      <c r="H1132" s="392" t="s">
        <v>2712</v>
      </c>
      <c r="I1132" s="370" t="s">
        <v>2546</v>
      </c>
      <c r="J1132" s="410" t="s">
        <v>2547</v>
      </c>
      <c r="K1132" s="370" t="s">
        <v>1226</v>
      </c>
      <c r="L1132" s="410" t="s">
        <v>2440</v>
      </c>
      <c r="M1132" s="410" t="s">
        <v>3124</v>
      </c>
      <c r="N1132" s="372">
        <v>1</v>
      </c>
      <c r="O1132" s="373">
        <v>0</v>
      </c>
      <c r="P1132" s="373"/>
      <c r="Q1132" s="373"/>
      <c r="R1132" s="373">
        <v>0</v>
      </c>
      <c r="S1132" s="374">
        <v>0</v>
      </c>
      <c r="T1132" s="374">
        <v>0</v>
      </c>
      <c r="U1132" s="374">
        <v>0</v>
      </c>
      <c r="V1132" s="374">
        <v>0</v>
      </c>
      <c r="W1132" s="373">
        <v>0</v>
      </c>
      <c r="X1132" s="373"/>
      <c r="Y1132" s="373"/>
      <c r="Z1132" s="373">
        <v>0</v>
      </c>
      <c r="AA1132" s="374">
        <v>0</v>
      </c>
      <c r="AB1132" s="374">
        <v>0</v>
      </c>
      <c r="AC1132" s="374">
        <v>0</v>
      </c>
      <c r="AD1132" s="374">
        <v>0</v>
      </c>
      <c r="AE1132" s="373">
        <v>0</v>
      </c>
      <c r="AF1132" s="373">
        <v>0</v>
      </c>
      <c r="AG1132" s="373">
        <v>0</v>
      </c>
      <c r="AH1132" s="373">
        <v>0</v>
      </c>
      <c r="AI1132" s="374">
        <v>0</v>
      </c>
      <c r="AJ1132" s="374">
        <v>0</v>
      </c>
      <c r="AK1132" s="374">
        <v>0</v>
      </c>
      <c r="AL1132" s="374">
        <v>0</v>
      </c>
      <c r="AM1132" s="222">
        <v>0</v>
      </c>
      <c r="AN1132" s="222">
        <v>0</v>
      </c>
      <c r="AO1132" s="222">
        <v>0</v>
      </c>
      <c r="AP1132" s="222">
        <v>0</v>
      </c>
      <c r="AQ1132" s="218">
        <v>0</v>
      </c>
      <c r="AR1132" s="218">
        <v>0</v>
      </c>
      <c r="AS1132" s="218">
        <v>0</v>
      </c>
      <c r="AT1132" s="218">
        <v>0</v>
      </c>
      <c r="AU1132" s="222">
        <v>0</v>
      </c>
      <c r="AV1132" s="222"/>
      <c r="AW1132" s="222">
        <v>0</v>
      </c>
      <c r="AX1132" s="222">
        <v>0</v>
      </c>
      <c r="AY1132" s="218">
        <v>0</v>
      </c>
      <c r="AZ1132" s="218">
        <v>0</v>
      </c>
      <c r="BA1132" s="218">
        <v>0</v>
      </c>
      <c r="BB1132" s="218">
        <v>0</v>
      </c>
      <c r="BC1132" s="222">
        <f t="shared" si="457"/>
        <v>0</v>
      </c>
      <c r="BD1132" s="222">
        <f t="shared" si="457"/>
        <v>0</v>
      </c>
      <c r="BE1132" s="222">
        <f t="shared" si="457"/>
        <v>0</v>
      </c>
      <c r="BF1132" s="222">
        <f t="shared" si="457"/>
        <v>0</v>
      </c>
      <c r="BG1132" s="218">
        <f t="shared" si="457"/>
        <v>0</v>
      </c>
      <c r="BH1132" s="218">
        <f t="shared" si="447"/>
        <v>0</v>
      </c>
      <c r="BI1132" s="218">
        <f t="shared" si="447"/>
        <v>0</v>
      </c>
      <c r="BJ1132" s="218">
        <f t="shared" si="447"/>
        <v>0</v>
      </c>
      <c r="BK1132" s="222">
        <f t="shared" si="466"/>
        <v>0</v>
      </c>
      <c r="BL1132" s="222">
        <f t="shared" si="466"/>
        <v>0</v>
      </c>
      <c r="BM1132" s="222">
        <f t="shared" si="466"/>
        <v>0</v>
      </c>
      <c r="BN1132" s="222">
        <f t="shared" si="464"/>
        <v>0</v>
      </c>
      <c r="BO1132" s="218">
        <f t="shared" si="464"/>
        <v>0</v>
      </c>
      <c r="BP1132" s="218">
        <f t="shared" si="464"/>
        <v>0</v>
      </c>
      <c r="BQ1132" s="218">
        <f t="shared" si="464"/>
        <v>0</v>
      </c>
      <c r="BR1132" s="218">
        <f t="shared" si="443"/>
        <v>0</v>
      </c>
      <c r="BS1132" s="222">
        <v>0</v>
      </c>
      <c r="BT1132" s="222">
        <v>0</v>
      </c>
      <c r="BU1132" s="222">
        <v>0</v>
      </c>
      <c r="BV1132" s="222">
        <v>0</v>
      </c>
      <c r="BW1132" s="218">
        <v>0</v>
      </c>
      <c r="BX1132" s="218">
        <v>0</v>
      </c>
      <c r="BY1132" s="218">
        <v>0</v>
      </c>
      <c r="BZ1132" s="218">
        <v>0</v>
      </c>
      <c r="CA1132" s="222">
        <v>0</v>
      </c>
      <c r="CB1132" s="222">
        <f>IFERROR(VLOOKUP($G1132,[12]ITEM!$B$2:$AC$939,26,0),0)</f>
        <v>0</v>
      </c>
      <c r="CC1132" s="222">
        <f>IFERROR(VLOOKUP($G1132,[12]ITEM!$B$2:$AC$939,27,0),0)</f>
        <v>0</v>
      </c>
      <c r="CD1132" s="222">
        <f>IFERROR(VLOOKUP($G1132,[12]ITEM!$B$2:$AC$939,28,0),0)</f>
        <v>0</v>
      </c>
      <c r="CE1132" s="218">
        <v>0</v>
      </c>
      <c r="CF1132" s="218">
        <v>0</v>
      </c>
      <c r="CG1132" s="218">
        <v>0</v>
      </c>
      <c r="CH1132" s="218">
        <v>0</v>
      </c>
      <c r="CI1132" s="375"/>
      <c r="CJ1132" s="222">
        <f t="shared" si="468"/>
        <v>0</v>
      </c>
      <c r="CK1132" s="222">
        <f t="shared" si="467"/>
        <v>0</v>
      </c>
      <c r="CL1132" s="222">
        <f t="shared" si="467"/>
        <v>0</v>
      </c>
      <c r="CM1132" s="222">
        <f t="shared" si="467"/>
        <v>0</v>
      </c>
      <c r="CN1132" s="218">
        <f t="shared" si="467"/>
        <v>0</v>
      </c>
      <c r="CO1132" s="218">
        <f t="shared" si="467"/>
        <v>0</v>
      </c>
      <c r="CP1132" s="218">
        <f t="shared" si="467"/>
        <v>0</v>
      </c>
      <c r="CQ1132" s="218">
        <f t="shared" si="467"/>
        <v>0</v>
      </c>
      <c r="CR1132" s="222">
        <v>0</v>
      </c>
      <c r="CS1132" s="222">
        <v>0</v>
      </c>
      <c r="CT1132" s="222">
        <v>0</v>
      </c>
      <c r="CU1132" s="222">
        <v>0</v>
      </c>
      <c r="CV1132" s="218">
        <f t="shared" si="448"/>
        <v>0</v>
      </c>
      <c r="CW1132" s="218">
        <f>CV1132*(1+('[13]GROWTH (YoY)'!AR1132/100))</f>
        <v>0</v>
      </c>
      <c r="CX1132" s="218">
        <f>CW1132*(1+('[13]GROWTH (YoY)'!AS1132/100))</f>
        <v>0</v>
      </c>
      <c r="CY1132" s="218">
        <f>CX1132*(1+('[13]GROWTH (YoY)'!AT1132/100))</f>
        <v>0</v>
      </c>
      <c r="CZ1132" s="222">
        <v>0</v>
      </c>
      <c r="DA1132" s="222">
        <v>0</v>
      </c>
      <c r="DB1132" s="222">
        <v>0</v>
      </c>
      <c r="DC1132" s="222">
        <v>0</v>
      </c>
      <c r="DD1132" s="218">
        <v>0</v>
      </c>
      <c r="DE1132" s="218">
        <v>0</v>
      </c>
      <c r="DF1132" s="218">
        <v>0</v>
      </c>
      <c r="DG1132" s="218">
        <v>0</v>
      </c>
      <c r="DH1132" s="222">
        <v>0</v>
      </c>
      <c r="DI1132" s="222">
        <v>0</v>
      </c>
      <c r="DJ1132" s="222">
        <v>0</v>
      </c>
      <c r="DK1132" s="222">
        <v>0</v>
      </c>
      <c r="DL1132" s="218">
        <v>0</v>
      </c>
      <c r="DM1132" s="218">
        <v>0</v>
      </c>
      <c r="DN1132" s="218">
        <v>0</v>
      </c>
      <c r="DO1132" s="218">
        <v>0</v>
      </c>
      <c r="DP1132" s="383">
        <f t="shared" si="442"/>
        <v>0</v>
      </c>
      <c r="DQ1132" s="222">
        <f t="shared" si="442"/>
        <v>0</v>
      </c>
      <c r="DR1132" s="222">
        <f t="shared" si="442"/>
        <v>0</v>
      </c>
      <c r="DS1132" s="222">
        <f t="shared" si="446"/>
        <v>0</v>
      </c>
      <c r="DT1132" s="218">
        <f t="shared" si="446"/>
        <v>0</v>
      </c>
      <c r="DU1132" s="218">
        <f t="shared" si="446"/>
        <v>0</v>
      </c>
      <c r="DV1132" s="218">
        <f t="shared" si="446"/>
        <v>0</v>
      </c>
      <c r="DW1132" s="218">
        <f t="shared" si="446"/>
        <v>0</v>
      </c>
      <c r="DX1132" s="384">
        <f t="shared" si="465"/>
        <v>0</v>
      </c>
      <c r="DY1132" s="384">
        <f t="shared" si="465"/>
        <v>0</v>
      </c>
      <c r="DZ1132" s="384">
        <f t="shared" si="465"/>
        <v>0</v>
      </c>
      <c r="EA1132" s="384">
        <f t="shared" si="465"/>
        <v>0</v>
      </c>
      <c r="EB1132" s="385">
        <f t="shared" si="465"/>
        <v>0</v>
      </c>
      <c r="EC1132" s="385">
        <f t="shared" si="465"/>
        <v>0</v>
      </c>
      <c r="ED1132" s="385">
        <f t="shared" si="465"/>
        <v>0</v>
      </c>
      <c r="EE1132" s="385">
        <f t="shared" si="463"/>
        <v>0</v>
      </c>
      <c r="EG1132" s="222">
        <v>14</v>
      </c>
      <c r="EH1132" s="222">
        <v>7</v>
      </c>
      <c r="EI1132" s="222">
        <v>7</v>
      </c>
      <c r="EJ1132" s="222">
        <v>1</v>
      </c>
      <c r="EK1132" s="222">
        <v>0</v>
      </c>
      <c r="EL1132" s="222">
        <v>66</v>
      </c>
      <c r="EM1132" s="222">
        <v>64</v>
      </c>
      <c r="EN1132" s="386">
        <f t="shared" si="452"/>
        <v>0.5</v>
      </c>
      <c r="EO1132" s="222">
        <f t="shared" si="453"/>
        <v>14.285714285714285</v>
      </c>
      <c r="EP1132" s="386">
        <f t="shared" si="454"/>
        <v>0</v>
      </c>
      <c r="EQ1132" s="222">
        <f t="shared" si="455"/>
        <v>0</v>
      </c>
      <c r="ER1132" s="222">
        <f t="shared" si="456"/>
        <v>1302.0833333333333</v>
      </c>
      <c r="ES1132" s="292"/>
      <c r="ET1132" s="218">
        <v>0</v>
      </c>
      <c r="EU1132" s="218">
        <v>0</v>
      </c>
      <c r="EV1132" s="218">
        <v>0</v>
      </c>
      <c r="EW1132" s="218">
        <v>0</v>
      </c>
      <c r="EX1132" s="218">
        <v>0</v>
      </c>
      <c r="EY1132" s="218">
        <v>0</v>
      </c>
      <c r="EZ1132" s="218">
        <v>0</v>
      </c>
      <c r="FA1132" s="387">
        <f t="shared" si="458"/>
        <v>0</v>
      </c>
      <c r="FB1132" s="221">
        <f t="shared" si="459"/>
        <v>0</v>
      </c>
      <c r="FC1132" s="387">
        <f t="shared" si="460"/>
        <v>0</v>
      </c>
      <c r="FD1132" s="218">
        <f t="shared" si="461"/>
        <v>0</v>
      </c>
      <c r="FE1132" s="218">
        <f t="shared" si="462"/>
        <v>0</v>
      </c>
      <c r="FF1132" s="218">
        <v>0</v>
      </c>
      <c r="FG1132" s="221">
        <f t="shared" si="449"/>
        <v>0</v>
      </c>
      <c r="FH1132" s="218">
        <v>0</v>
      </c>
      <c r="FI1132" s="218">
        <v>0</v>
      </c>
      <c r="FJ1132" s="218">
        <v>0</v>
      </c>
      <c r="FK1132" s="218">
        <f t="shared" si="450"/>
        <v>0</v>
      </c>
      <c r="FL1132" s="218">
        <v>0</v>
      </c>
      <c r="FM1132" s="218">
        <f t="shared" si="451"/>
        <v>0</v>
      </c>
      <c r="FZ1132" s="229"/>
      <c r="GA1132" s="229"/>
      <c r="GB1132" s="229"/>
      <c r="GC1132" s="229"/>
      <c r="GD1132" s="229"/>
    </row>
    <row r="1133" spans="1:186" s="368" customFormat="1">
      <c r="A1133" s="287" t="s">
        <v>2627</v>
      </c>
      <c r="B1133" s="369" t="s">
        <v>2628</v>
      </c>
      <c r="C1133" s="287" t="s">
        <v>2681</v>
      </c>
      <c r="D1133" s="285" t="s">
        <v>3125</v>
      </c>
      <c r="E1133" s="369" t="s">
        <v>2682</v>
      </c>
      <c r="F1133" s="287">
        <v>1130</v>
      </c>
      <c r="G1133" s="392" t="s">
        <v>2713</v>
      </c>
      <c r="H1133" s="392" t="s">
        <v>2714</v>
      </c>
      <c r="I1133" s="370" t="s">
        <v>2546</v>
      </c>
      <c r="J1133" s="410" t="s">
        <v>2547</v>
      </c>
      <c r="K1133" s="370" t="s">
        <v>1226</v>
      </c>
      <c r="L1133" s="410" t="s">
        <v>2440</v>
      </c>
      <c r="M1133" s="410" t="s">
        <v>3124</v>
      </c>
      <c r="N1133" s="372">
        <v>1</v>
      </c>
      <c r="O1133" s="373">
        <v>0</v>
      </c>
      <c r="P1133" s="373"/>
      <c r="Q1133" s="373"/>
      <c r="R1133" s="373">
        <v>0</v>
      </c>
      <c r="S1133" s="374">
        <v>0</v>
      </c>
      <c r="T1133" s="374">
        <v>0</v>
      </c>
      <c r="U1133" s="374">
        <v>0</v>
      </c>
      <c r="V1133" s="374">
        <v>0</v>
      </c>
      <c r="W1133" s="373">
        <v>0</v>
      </c>
      <c r="X1133" s="373"/>
      <c r="Y1133" s="373"/>
      <c r="Z1133" s="373">
        <v>0</v>
      </c>
      <c r="AA1133" s="374">
        <v>0</v>
      </c>
      <c r="AB1133" s="374">
        <v>0</v>
      </c>
      <c r="AC1133" s="374">
        <v>0</v>
      </c>
      <c r="AD1133" s="374">
        <v>0</v>
      </c>
      <c r="AE1133" s="373">
        <v>0</v>
      </c>
      <c r="AF1133" s="373">
        <v>0</v>
      </c>
      <c r="AG1133" s="373">
        <v>0</v>
      </c>
      <c r="AH1133" s="373">
        <v>0</v>
      </c>
      <c r="AI1133" s="374">
        <v>0</v>
      </c>
      <c r="AJ1133" s="374">
        <v>0</v>
      </c>
      <c r="AK1133" s="374">
        <v>0</v>
      </c>
      <c r="AL1133" s="374">
        <v>0</v>
      </c>
      <c r="AM1133" s="222">
        <v>0</v>
      </c>
      <c r="AN1133" s="222">
        <v>0</v>
      </c>
      <c r="AO1133" s="222">
        <v>0</v>
      </c>
      <c r="AP1133" s="222">
        <v>0</v>
      </c>
      <c r="AQ1133" s="218">
        <v>0</v>
      </c>
      <c r="AR1133" s="218">
        <v>0</v>
      </c>
      <c r="AS1133" s="218">
        <v>0</v>
      </c>
      <c r="AT1133" s="218">
        <v>0</v>
      </c>
      <c r="AU1133" s="222">
        <v>0</v>
      </c>
      <c r="AV1133" s="222"/>
      <c r="AW1133" s="222">
        <v>0</v>
      </c>
      <c r="AX1133" s="222">
        <v>0</v>
      </c>
      <c r="AY1133" s="218">
        <v>0</v>
      </c>
      <c r="AZ1133" s="218">
        <v>0</v>
      </c>
      <c r="BA1133" s="218">
        <v>0</v>
      </c>
      <c r="BB1133" s="218">
        <v>0</v>
      </c>
      <c r="BC1133" s="222">
        <f t="shared" si="457"/>
        <v>0</v>
      </c>
      <c r="BD1133" s="222">
        <f t="shared" si="457"/>
        <v>0</v>
      </c>
      <c r="BE1133" s="222">
        <f t="shared" si="457"/>
        <v>0</v>
      </c>
      <c r="BF1133" s="222">
        <f t="shared" si="457"/>
        <v>0</v>
      </c>
      <c r="BG1133" s="218">
        <f t="shared" si="457"/>
        <v>0</v>
      </c>
      <c r="BH1133" s="218">
        <f t="shared" si="447"/>
        <v>0</v>
      </c>
      <c r="BI1133" s="218">
        <f t="shared" si="447"/>
        <v>0</v>
      </c>
      <c r="BJ1133" s="218">
        <f t="shared" si="447"/>
        <v>0</v>
      </c>
      <c r="BK1133" s="222">
        <f t="shared" si="466"/>
        <v>0</v>
      </c>
      <c r="BL1133" s="222">
        <f t="shared" si="466"/>
        <v>0</v>
      </c>
      <c r="BM1133" s="222">
        <f t="shared" si="466"/>
        <v>0</v>
      </c>
      <c r="BN1133" s="222">
        <f t="shared" si="464"/>
        <v>0</v>
      </c>
      <c r="BO1133" s="218">
        <f t="shared" si="464"/>
        <v>0</v>
      </c>
      <c r="BP1133" s="218">
        <f t="shared" si="464"/>
        <v>0</v>
      </c>
      <c r="BQ1133" s="218">
        <f t="shared" si="464"/>
        <v>0</v>
      </c>
      <c r="BR1133" s="218">
        <f t="shared" si="443"/>
        <v>0</v>
      </c>
      <c r="BS1133" s="222">
        <v>0</v>
      </c>
      <c r="BT1133" s="222">
        <v>0</v>
      </c>
      <c r="BU1133" s="222">
        <v>0</v>
      </c>
      <c r="BV1133" s="222">
        <v>0</v>
      </c>
      <c r="BW1133" s="218">
        <v>0</v>
      </c>
      <c r="BX1133" s="218">
        <v>0</v>
      </c>
      <c r="BY1133" s="218">
        <v>0</v>
      </c>
      <c r="BZ1133" s="218">
        <v>0</v>
      </c>
      <c r="CA1133" s="222">
        <v>0</v>
      </c>
      <c r="CB1133" s="222">
        <f>IFERROR(VLOOKUP($G1133,[12]ITEM!$B$2:$AC$939,26,0),0)</f>
        <v>0</v>
      </c>
      <c r="CC1133" s="222">
        <f>IFERROR(VLOOKUP($G1133,[12]ITEM!$B$2:$AC$939,27,0),0)</f>
        <v>0</v>
      </c>
      <c r="CD1133" s="222">
        <f>IFERROR(VLOOKUP($G1133,[12]ITEM!$B$2:$AC$939,28,0),0)</f>
        <v>0</v>
      </c>
      <c r="CE1133" s="218">
        <v>0</v>
      </c>
      <c r="CF1133" s="218">
        <v>0</v>
      </c>
      <c r="CG1133" s="218">
        <v>0</v>
      </c>
      <c r="CH1133" s="218">
        <v>0</v>
      </c>
      <c r="CI1133" s="375"/>
      <c r="CJ1133" s="222">
        <f t="shared" si="468"/>
        <v>0</v>
      </c>
      <c r="CK1133" s="222">
        <f t="shared" si="467"/>
        <v>0</v>
      </c>
      <c r="CL1133" s="222">
        <f t="shared" si="467"/>
        <v>0</v>
      </c>
      <c r="CM1133" s="222">
        <f t="shared" si="467"/>
        <v>0</v>
      </c>
      <c r="CN1133" s="218">
        <f t="shared" si="467"/>
        <v>0</v>
      </c>
      <c r="CO1133" s="218">
        <f t="shared" si="467"/>
        <v>0</v>
      </c>
      <c r="CP1133" s="218">
        <f t="shared" si="467"/>
        <v>0</v>
      </c>
      <c r="CQ1133" s="218">
        <f t="shared" si="467"/>
        <v>0</v>
      </c>
      <c r="CR1133" s="222">
        <v>0</v>
      </c>
      <c r="CS1133" s="222">
        <v>0</v>
      </c>
      <c r="CT1133" s="222">
        <v>0</v>
      </c>
      <c r="CU1133" s="222">
        <v>0</v>
      </c>
      <c r="CV1133" s="218">
        <f t="shared" si="448"/>
        <v>0</v>
      </c>
      <c r="CW1133" s="218">
        <f>CV1133*(1+('[13]GROWTH (YoY)'!AR1133/100))</f>
        <v>0</v>
      </c>
      <c r="CX1133" s="218">
        <f>CW1133*(1+('[13]GROWTH (YoY)'!AS1133/100))</f>
        <v>0</v>
      </c>
      <c r="CY1133" s="218">
        <f>CX1133*(1+('[13]GROWTH (YoY)'!AT1133/100))</f>
        <v>0</v>
      </c>
      <c r="CZ1133" s="222">
        <v>0</v>
      </c>
      <c r="DA1133" s="222">
        <v>0</v>
      </c>
      <c r="DB1133" s="222">
        <v>0</v>
      </c>
      <c r="DC1133" s="222">
        <v>0</v>
      </c>
      <c r="DD1133" s="218">
        <v>0</v>
      </c>
      <c r="DE1133" s="218">
        <v>0</v>
      </c>
      <c r="DF1133" s="218">
        <v>0</v>
      </c>
      <c r="DG1133" s="218">
        <v>0</v>
      </c>
      <c r="DH1133" s="222">
        <v>0</v>
      </c>
      <c r="DI1133" s="222">
        <v>0</v>
      </c>
      <c r="DJ1133" s="222">
        <v>0</v>
      </c>
      <c r="DK1133" s="222">
        <v>0</v>
      </c>
      <c r="DL1133" s="218">
        <v>0</v>
      </c>
      <c r="DM1133" s="218">
        <v>0</v>
      </c>
      <c r="DN1133" s="218">
        <v>0</v>
      </c>
      <c r="DO1133" s="218">
        <v>0</v>
      </c>
      <c r="DP1133" s="383">
        <f t="shared" si="442"/>
        <v>0</v>
      </c>
      <c r="DQ1133" s="222">
        <f t="shared" si="442"/>
        <v>0</v>
      </c>
      <c r="DR1133" s="222">
        <f t="shared" si="442"/>
        <v>0</v>
      </c>
      <c r="DS1133" s="222">
        <f t="shared" si="446"/>
        <v>0</v>
      </c>
      <c r="DT1133" s="218">
        <f t="shared" si="446"/>
        <v>0</v>
      </c>
      <c r="DU1133" s="218">
        <f t="shared" si="446"/>
        <v>0</v>
      </c>
      <c r="DV1133" s="218">
        <f t="shared" si="446"/>
        <v>0</v>
      </c>
      <c r="DW1133" s="218">
        <f t="shared" si="446"/>
        <v>0</v>
      </c>
      <c r="DX1133" s="384">
        <f t="shared" si="465"/>
        <v>0</v>
      </c>
      <c r="DY1133" s="384">
        <f t="shared" si="465"/>
        <v>0</v>
      </c>
      <c r="DZ1133" s="384">
        <f t="shared" si="465"/>
        <v>0</v>
      </c>
      <c r="EA1133" s="384">
        <f t="shared" si="465"/>
        <v>0</v>
      </c>
      <c r="EB1133" s="385">
        <f t="shared" si="465"/>
        <v>0</v>
      </c>
      <c r="EC1133" s="385">
        <f t="shared" si="465"/>
        <v>0</v>
      </c>
      <c r="ED1133" s="385">
        <f t="shared" si="465"/>
        <v>0</v>
      </c>
      <c r="EE1133" s="385">
        <f t="shared" si="463"/>
        <v>0</v>
      </c>
      <c r="EG1133" s="222">
        <v>0</v>
      </c>
      <c r="EH1133" s="222">
        <v>0</v>
      </c>
      <c r="EI1133" s="222">
        <v>0</v>
      </c>
      <c r="EJ1133" s="222">
        <v>0</v>
      </c>
      <c r="EK1133" s="222">
        <v>0</v>
      </c>
      <c r="EL1133" s="222">
        <v>0</v>
      </c>
      <c r="EM1133" s="222">
        <v>0</v>
      </c>
      <c r="EN1133" s="386">
        <f t="shared" si="452"/>
        <v>0</v>
      </c>
      <c r="EO1133" s="222">
        <f t="shared" si="453"/>
        <v>0</v>
      </c>
      <c r="EP1133" s="386">
        <f t="shared" si="454"/>
        <v>0</v>
      </c>
      <c r="EQ1133" s="222">
        <f t="shared" si="455"/>
        <v>0</v>
      </c>
      <c r="ER1133" s="222">
        <f t="shared" si="456"/>
        <v>0</v>
      </c>
      <c r="ES1133" s="292"/>
      <c r="ET1133" s="218">
        <v>0</v>
      </c>
      <c r="EU1133" s="218">
        <v>0</v>
      </c>
      <c r="EV1133" s="218">
        <v>0</v>
      </c>
      <c r="EW1133" s="218">
        <v>0</v>
      </c>
      <c r="EX1133" s="218">
        <v>0</v>
      </c>
      <c r="EY1133" s="218">
        <v>0</v>
      </c>
      <c r="EZ1133" s="218">
        <v>0</v>
      </c>
      <c r="FA1133" s="387">
        <f t="shared" si="458"/>
        <v>0</v>
      </c>
      <c r="FB1133" s="221">
        <f t="shared" si="459"/>
        <v>0</v>
      </c>
      <c r="FC1133" s="387">
        <f t="shared" si="460"/>
        <v>0</v>
      </c>
      <c r="FD1133" s="218">
        <f t="shared" si="461"/>
        <v>0</v>
      </c>
      <c r="FE1133" s="218">
        <f t="shared" si="462"/>
        <v>0</v>
      </c>
      <c r="FF1133" s="218">
        <v>0</v>
      </c>
      <c r="FG1133" s="221">
        <f t="shared" si="449"/>
        <v>0</v>
      </c>
      <c r="FH1133" s="218">
        <v>0</v>
      </c>
      <c r="FI1133" s="218">
        <v>0</v>
      </c>
      <c r="FJ1133" s="218">
        <v>0</v>
      </c>
      <c r="FK1133" s="218">
        <f t="shared" si="450"/>
        <v>0</v>
      </c>
      <c r="FL1133" s="218">
        <v>0</v>
      </c>
      <c r="FM1133" s="218">
        <f t="shared" si="451"/>
        <v>0</v>
      </c>
      <c r="FZ1133" s="229"/>
      <c r="GA1133" s="229"/>
      <c r="GB1133" s="229"/>
      <c r="GC1133" s="229"/>
      <c r="GD1133" s="229"/>
    </row>
    <row r="1134" spans="1:186" s="368" customFormat="1">
      <c r="A1134" s="287" t="s">
        <v>2627</v>
      </c>
      <c r="B1134" s="369" t="s">
        <v>2628</v>
      </c>
      <c r="C1134" s="287" t="s">
        <v>2681</v>
      </c>
      <c r="D1134" s="285" t="s">
        <v>3125</v>
      </c>
      <c r="E1134" s="369" t="s">
        <v>2682</v>
      </c>
      <c r="F1134" s="287">
        <v>1131</v>
      </c>
      <c r="G1134" s="392" t="s">
        <v>2715</v>
      </c>
      <c r="H1134" s="392" t="s">
        <v>2716</v>
      </c>
      <c r="I1134" s="370" t="s">
        <v>2546</v>
      </c>
      <c r="J1134" s="410" t="s">
        <v>2547</v>
      </c>
      <c r="K1134" s="370" t="s">
        <v>1226</v>
      </c>
      <c r="L1134" s="410" t="s">
        <v>2440</v>
      </c>
      <c r="M1134" s="410" t="s">
        <v>3124</v>
      </c>
      <c r="N1134" s="372">
        <v>1</v>
      </c>
      <c r="O1134" s="373">
        <v>0</v>
      </c>
      <c r="P1134" s="373"/>
      <c r="Q1134" s="373"/>
      <c r="R1134" s="373">
        <v>0</v>
      </c>
      <c r="S1134" s="374">
        <v>4</v>
      </c>
      <c r="T1134" s="374">
        <v>5</v>
      </c>
      <c r="U1134" s="374">
        <v>5</v>
      </c>
      <c r="V1134" s="374">
        <v>5</v>
      </c>
      <c r="W1134" s="373">
        <v>0</v>
      </c>
      <c r="X1134" s="373"/>
      <c r="Y1134" s="373"/>
      <c r="Z1134" s="373">
        <v>0</v>
      </c>
      <c r="AA1134" s="374">
        <v>2</v>
      </c>
      <c r="AB1134" s="374">
        <v>2</v>
      </c>
      <c r="AC1134" s="374">
        <v>2</v>
      </c>
      <c r="AD1134" s="374">
        <v>2</v>
      </c>
      <c r="AE1134" s="373">
        <v>0</v>
      </c>
      <c r="AF1134" s="373">
        <v>0</v>
      </c>
      <c r="AG1134" s="373">
        <v>0</v>
      </c>
      <c r="AH1134" s="373">
        <v>0</v>
      </c>
      <c r="AI1134" s="374">
        <v>0</v>
      </c>
      <c r="AJ1134" s="374">
        <v>0</v>
      </c>
      <c r="AK1134" s="374">
        <v>0</v>
      </c>
      <c r="AL1134" s="374">
        <v>0</v>
      </c>
      <c r="AM1134" s="222">
        <v>0</v>
      </c>
      <c r="AN1134" s="222">
        <v>0</v>
      </c>
      <c r="AO1134" s="222">
        <v>0</v>
      </c>
      <c r="AP1134" s="222">
        <v>0</v>
      </c>
      <c r="AQ1134" s="218">
        <v>2</v>
      </c>
      <c r="AR1134" s="218">
        <v>3</v>
      </c>
      <c r="AS1134" s="218">
        <v>3</v>
      </c>
      <c r="AT1134" s="218">
        <v>3</v>
      </c>
      <c r="AU1134" s="222">
        <v>0</v>
      </c>
      <c r="AV1134" s="222"/>
      <c r="AW1134" s="222">
        <v>0</v>
      </c>
      <c r="AX1134" s="222">
        <v>0</v>
      </c>
      <c r="AY1134" s="218">
        <v>1</v>
      </c>
      <c r="AZ1134" s="218">
        <v>1</v>
      </c>
      <c r="BA1134" s="218">
        <v>1</v>
      </c>
      <c r="BB1134" s="218">
        <v>1</v>
      </c>
      <c r="BC1134" s="222">
        <f t="shared" si="457"/>
        <v>0</v>
      </c>
      <c r="BD1134" s="222">
        <f t="shared" si="457"/>
        <v>0</v>
      </c>
      <c r="BE1134" s="222">
        <f t="shared" si="457"/>
        <v>0</v>
      </c>
      <c r="BF1134" s="222">
        <f t="shared" si="457"/>
        <v>0</v>
      </c>
      <c r="BG1134" s="218">
        <f t="shared" si="457"/>
        <v>1</v>
      </c>
      <c r="BH1134" s="218">
        <f t="shared" si="447"/>
        <v>2</v>
      </c>
      <c r="BI1134" s="218">
        <f t="shared" si="447"/>
        <v>2</v>
      </c>
      <c r="BJ1134" s="218">
        <f t="shared" si="447"/>
        <v>2</v>
      </c>
      <c r="BK1134" s="222">
        <f t="shared" si="466"/>
        <v>0</v>
      </c>
      <c r="BL1134" s="222">
        <f t="shared" si="466"/>
        <v>0</v>
      </c>
      <c r="BM1134" s="222">
        <f t="shared" si="466"/>
        <v>0</v>
      </c>
      <c r="BN1134" s="222">
        <f t="shared" si="464"/>
        <v>0</v>
      </c>
      <c r="BO1134" s="218">
        <f t="shared" si="464"/>
        <v>0</v>
      </c>
      <c r="BP1134" s="218">
        <f t="shared" si="464"/>
        <v>0</v>
      </c>
      <c r="BQ1134" s="218">
        <f t="shared" si="464"/>
        <v>0</v>
      </c>
      <c r="BR1134" s="218">
        <f t="shared" si="443"/>
        <v>0</v>
      </c>
      <c r="BS1134" s="222">
        <v>0</v>
      </c>
      <c r="BT1134" s="222">
        <v>0</v>
      </c>
      <c r="BU1134" s="222">
        <v>0</v>
      </c>
      <c r="BV1134" s="222">
        <v>0</v>
      </c>
      <c r="BW1134" s="218">
        <v>0</v>
      </c>
      <c r="BX1134" s="218">
        <v>0</v>
      </c>
      <c r="BY1134" s="218">
        <v>0</v>
      </c>
      <c r="BZ1134" s="218">
        <v>0</v>
      </c>
      <c r="CA1134" s="222">
        <v>0</v>
      </c>
      <c r="CB1134" s="222">
        <f>IFERROR(VLOOKUP($G1134,[12]ITEM!$B$2:$AC$939,26,0),0)</f>
        <v>0</v>
      </c>
      <c r="CC1134" s="222">
        <f>IFERROR(VLOOKUP($G1134,[12]ITEM!$B$2:$AC$939,27,0),0)</f>
        <v>0</v>
      </c>
      <c r="CD1134" s="222">
        <f>IFERROR(VLOOKUP($G1134,[12]ITEM!$B$2:$AC$939,28,0),0)</f>
        <v>0</v>
      </c>
      <c r="CE1134" s="218">
        <v>0</v>
      </c>
      <c r="CF1134" s="218">
        <v>0</v>
      </c>
      <c r="CG1134" s="218">
        <v>0</v>
      </c>
      <c r="CH1134" s="218">
        <v>0</v>
      </c>
      <c r="CI1134" s="375"/>
      <c r="CJ1134" s="222">
        <f t="shared" si="468"/>
        <v>0</v>
      </c>
      <c r="CK1134" s="222">
        <f t="shared" si="467"/>
        <v>0</v>
      </c>
      <c r="CL1134" s="222">
        <f t="shared" si="467"/>
        <v>0</v>
      </c>
      <c r="CM1134" s="222">
        <f t="shared" si="467"/>
        <v>0</v>
      </c>
      <c r="CN1134" s="218">
        <f t="shared" si="467"/>
        <v>1</v>
      </c>
      <c r="CO1134" s="218">
        <f t="shared" si="467"/>
        <v>1</v>
      </c>
      <c r="CP1134" s="218">
        <f t="shared" si="467"/>
        <v>1</v>
      </c>
      <c r="CQ1134" s="218">
        <f t="shared" si="467"/>
        <v>2</v>
      </c>
      <c r="CR1134" s="222">
        <v>0</v>
      </c>
      <c r="CS1134" s="222">
        <v>0</v>
      </c>
      <c r="CT1134" s="222">
        <v>0</v>
      </c>
      <c r="CU1134" s="222">
        <v>0</v>
      </c>
      <c r="CV1134" s="218">
        <f t="shared" si="448"/>
        <v>0</v>
      </c>
      <c r="CW1134" s="218">
        <f>CV1134*(1+('[13]GROWTH (YoY)'!AR1134/100))</f>
        <v>0</v>
      </c>
      <c r="CX1134" s="218">
        <f>CW1134*(1+('[13]GROWTH (YoY)'!AS1134/100))</f>
        <v>0</v>
      </c>
      <c r="CY1134" s="218">
        <f>CX1134*(1+('[13]GROWTH (YoY)'!AT1134/100))</f>
        <v>0</v>
      </c>
      <c r="CZ1134" s="222">
        <v>0</v>
      </c>
      <c r="DA1134" s="222">
        <v>0</v>
      </c>
      <c r="DB1134" s="222">
        <v>0</v>
      </c>
      <c r="DC1134" s="222">
        <v>0</v>
      </c>
      <c r="DD1134" s="218">
        <v>1</v>
      </c>
      <c r="DE1134" s="218">
        <v>1</v>
      </c>
      <c r="DF1134" s="218">
        <v>1</v>
      </c>
      <c r="DG1134" s="218">
        <v>2</v>
      </c>
      <c r="DH1134" s="222">
        <v>0</v>
      </c>
      <c r="DI1134" s="222">
        <v>0</v>
      </c>
      <c r="DJ1134" s="222">
        <v>0</v>
      </c>
      <c r="DK1134" s="222">
        <v>0</v>
      </c>
      <c r="DL1134" s="218">
        <v>0</v>
      </c>
      <c r="DM1134" s="218">
        <v>0</v>
      </c>
      <c r="DN1134" s="218">
        <v>0</v>
      </c>
      <c r="DO1134" s="218">
        <v>0</v>
      </c>
      <c r="DP1134" s="383">
        <f t="shared" si="442"/>
        <v>0</v>
      </c>
      <c r="DQ1134" s="222">
        <f t="shared" si="442"/>
        <v>0</v>
      </c>
      <c r="DR1134" s="222">
        <f t="shared" si="442"/>
        <v>0</v>
      </c>
      <c r="DS1134" s="222">
        <f t="shared" si="446"/>
        <v>0</v>
      </c>
      <c r="DT1134" s="218">
        <f t="shared" ref="DS1134:DW1158" si="469">BG1134-CN1134</f>
        <v>0</v>
      </c>
      <c r="DU1134" s="218">
        <f t="shared" si="469"/>
        <v>1</v>
      </c>
      <c r="DV1134" s="218">
        <f t="shared" si="469"/>
        <v>1</v>
      </c>
      <c r="DW1134" s="218">
        <f t="shared" si="469"/>
        <v>0</v>
      </c>
      <c r="DX1134" s="384">
        <f t="shared" si="465"/>
        <v>0</v>
      </c>
      <c r="DY1134" s="384">
        <f t="shared" si="465"/>
        <v>0</v>
      </c>
      <c r="DZ1134" s="384">
        <f t="shared" si="465"/>
        <v>0</v>
      </c>
      <c r="EA1134" s="384">
        <f t="shared" si="465"/>
        <v>0</v>
      </c>
      <c r="EB1134" s="385">
        <f t="shared" si="465"/>
        <v>0.5</v>
      </c>
      <c r="EC1134" s="385">
        <f t="shared" si="465"/>
        <v>0.4</v>
      </c>
      <c r="ED1134" s="385">
        <f t="shared" si="465"/>
        <v>0.4</v>
      </c>
      <c r="EE1134" s="385">
        <f t="shared" si="463"/>
        <v>0.4</v>
      </c>
      <c r="EG1134" s="222">
        <v>280</v>
      </c>
      <c r="EH1134" s="222">
        <v>116</v>
      </c>
      <c r="EI1134" s="222">
        <v>164</v>
      </c>
      <c r="EJ1134" s="222">
        <v>86</v>
      </c>
      <c r="EK1134" s="222">
        <v>0</v>
      </c>
      <c r="EL1134" s="222">
        <v>7061</v>
      </c>
      <c r="EM1134" s="222">
        <v>5585</v>
      </c>
      <c r="EN1134" s="386">
        <f t="shared" si="452"/>
        <v>0.41428571428571431</v>
      </c>
      <c r="EO1134" s="222">
        <f t="shared" si="453"/>
        <v>52.439024390243901</v>
      </c>
      <c r="EP1134" s="386">
        <f t="shared" si="454"/>
        <v>0</v>
      </c>
      <c r="EQ1134" s="222">
        <f t="shared" si="455"/>
        <v>0</v>
      </c>
      <c r="ER1134" s="222">
        <f t="shared" si="456"/>
        <v>1283.1990450611759</v>
      </c>
      <c r="ES1134" s="292"/>
      <c r="ET1134" s="218">
        <v>5</v>
      </c>
      <c r="EU1134" s="218">
        <v>2</v>
      </c>
      <c r="EV1134" s="218">
        <v>3</v>
      </c>
      <c r="EW1134" s="218">
        <v>1</v>
      </c>
      <c r="EX1134" s="218">
        <v>2</v>
      </c>
      <c r="EY1134" s="218">
        <v>82</v>
      </c>
      <c r="EZ1134" s="218">
        <v>40</v>
      </c>
      <c r="FA1134" s="387">
        <f t="shared" si="458"/>
        <v>0.4</v>
      </c>
      <c r="FB1134" s="221">
        <f t="shared" si="459"/>
        <v>33.333333333333329</v>
      </c>
      <c r="FC1134" s="387">
        <f t="shared" si="460"/>
        <v>0.4</v>
      </c>
      <c r="FD1134" s="218">
        <f t="shared" si="461"/>
        <v>24390.243902439026</v>
      </c>
      <c r="FE1134" s="218">
        <f t="shared" si="462"/>
        <v>2083.3333333333335</v>
      </c>
      <c r="FF1134" s="218">
        <v>3</v>
      </c>
      <c r="FG1134" s="221">
        <f t="shared" si="449"/>
        <v>33.333333333333329</v>
      </c>
      <c r="FH1134" s="218">
        <v>1</v>
      </c>
      <c r="FI1134" s="218">
        <v>3</v>
      </c>
      <c r="FJ1134" s="218">
        <v>0</v>
      </c>
      <c r="FK1134" s="218">
        <f t="shared" si="450"/>
        <v>2</v>
      </c>
      <c r="FL1134" s="218">
        <v>0</v>
      </c>
      <c r="FM1134" s="218">
        <f t="shared" si="451"/>
        <v>2</v>
      </c>
      <c r="FZ1134" s="229"/>
      <c r="GA1134" s="229"/>
      <c r="GB1134" s="229"/>
      <c r="GC1134" s="229"/>
      <c r="GD1134" s="229"/>
    </row>
    <row r="1135" spans="1:186" s="368" customFormat="1">
      <c r="A1135" s="287" t="s">
        <v>2627</v>
      </c>
      <c r="B1135" s="369" t="s">
        <v>2628</v>
      </c>
      <c r="C1135" s="287" t="s">
        <v>2681</v>
      </c>
      <c r="D1135" s="285" t="s">
        <v>3125</v>
      </c>
      <c r="E1135" s="369" t="s">
        <v>2682</v>
      </c>
      <c r="F1135" s="287">
        <v>1132</v>
      </c>
      <c r="G1135" s="392" t="s">
        <v>2717</v>
      </c>
      <c r="H1135" s="392" t="s">
        <v>2718</v>
      </c>
      <c r="I1135" s="370" t="s">
        <v>2546</v>
      </c>
      <c r="J1135" s="410" t="s">
        <v>2547</v>
      </c>
      <c r="K1135" s="370" t="s">
        <v>1226</v>
      </c>
      <c r="L1135" s="410" t="s">
        <v>2440</v>
      </c>
      <c r="M1135" s="410" t="s">
        <v>3124</v>
      </c>
      <c r="N1135" s="372">
        <v>1</v>
      </c>
      <c r="O1135" s="373">
        <v>1332</v>
      </c>
      <c r="P1135" s="373">
        <v>374</v>
      </c>
      <c r="Q1135" s="373">
        <v>389</v>
      </c>
      <c r="R1135" s="373">
        <v>414</v>
      </c>
      <c r="S1135" s="374">
        <v>151</v>
      </c>
      <c r="T1135" s="374">
        <v>159</v>
      </c>
      <c r="U1135" s="374">
        <v>170</v>
      </c>
      <c r="V1135" s="374">
        <v>185</v>
      </c>
      <c r="W1135" s="373">
        <v>550</v>
      </c>
      <c r="X1135" s="373">
        <v>200</v>
      </c>
      <c r="Y1135" s="373">
        <v>212</v>
      </c>
      <c r="Z1135" s="373">
        <v>225</v>
      </c>
      <c r="AA1135" s="374">
        <v>75</v>
      </c>
      <c r="AB1135" s="374">
        <v>79</v>
      </c>
      <c r="AC1135" s="374">
        <v>83</v>
      </c>
      <c r="AD1135" s="374">
        <v>96</v>
      </c>
      <c r="AE1135" s="373">
        <v>29</v>
      </c>
      <c r="AF1135" s="373">
        <v>43</v>
      </c>
      <c r="AG1135" s="373">
        <v>39</v>
      </c>
      <c r="AH1135" s="373">
        <v>39</v>
      </c>
      <c r="AI1135" s="374">
        <v>4</v>
      </c>
      <c r="AJ1135" s="374">
        <v>3</v>
      </c>
      <c r="AK1135" s="374">
        <v>3</v>
      </c>
      <c r="AL1135" s="374">
        <v>3</v>
      </c>
      <c r="AM1135" s="222">
        <v>783</v>
      </c>
      <c r="AN1135" s="222">
        <v>174</v>
      </c>
      <c r="AO1135" s="222">
        <v>177</v>
      </c>
      <c r="AP1135" s="222">
        <v>189</v>
      </c>
      <c r="AQ1135" s="218">
        <v>76</v>
      </c>
      <c r="AR1135" s="218">
        <v>81</v>
      </c>
      <c r="AS1135" s="218">
        <v>86</v>
      </c>
      <c r="AT1135" s="218">
        <v>89</v>
      </c>
      <c r="AU1135" s="222">
        <v>291</v>
      </c>
      <c r="AV1135" s="222">
        <v>70</v>
      </c>
      <c r="AW1135" s="222">
        <v>71</v>
      </c>
      <c r="AX1135" s="222">
        <v>76</v>
      </c>
      <c r="AY1135" s="218">
        <v>67</v>
      </c>
      <c r="AZ1135" s="218">
        <v>68</v>
      </c>
      <c r="BA1135" s="218">
        <v>72</v>
      </c>
      <c r="BB1135" s="218">
        <v>74</v>
      </c>
      <c r="BC1135" s="222">
        <f t="shared" si="457"/>
        <v>492</v>
      </c>
      <c r="BD1135" s="222">
        <f t="shared" si="457"/>
        <v>29</v>
      </c>
      <c r="BE1135" s="222">
        <f t="shared" si="457"/>
        <v>-40</v>
      </c>
      <c r="BF1135" s="222">
        <f t="shared" si="457"/>
        <v>-22</v>
      </c>
      <c r="BG1135" s="218">
        <f t="shared" si="457"/>
        <v>9</v>
      </c>
      <c r="BH1135" s="218">
        <f t="shared" si="447"/>
        <v>13</v>
      </c>
      <c r="BI1135" s="218">
        <f t="shared" si="447"/>
        <v>14</v>
      </c>
      <c r="BJ1135" s="218">
        <f t="shared" si="447"/>
        <v>15</v>
      </c>
      <c r="BK1135" s="222">
        <f t="shared" si="466"/>
        <v>0</v>
      </c>
      <c r="BL1135" s="222">
        <f t="shared" si="466"/>
        <v>75</v>
      </c>
      <c r="BM1135" s="222">
        <f t="shared" si="466"/>
        <v>146</v>
      </c>
      <c r="BN1135" s="222">
        <f t="shared" si="464"/>
        <v>135</v>
      </c>
      <c r="BO1135" s="218">
        <f t="shared" si="464"/>
        <v>0</v>
      </c>
      <c r="BP1135" s="218">
        <f t="shared" si="464"/>
        <v>0</v>
      </c>
      <c r="BQ1135" s="218">
        <f t="shared" si="464"/>
        <v>0</v>
      </c>
      <c r="BR1135" s="218">
        <f t="shared" si="443"/>
        <v>0</v>
      </c>
      <c r="BS1135" s="222">
        <v>0</v>
      </c>
      <c r="BT1135" s="222">
        <v>75</v>
      </c>
      <c r="BU1135" s="222">
        <v>146</v>
      </c>
      <c r="BV1135" s="222">
        <v>135</v>
      </c>
      <c r="BW1135" s="218">
        <v>0</v>
      </c>
      <c r="BX1135" s="218">
        <v>0</v>
      </c>
      <c r="BY1135" s="218">
        <v>0</v>
      </c>
      <c r="BZ1135" s="218">
        <v>0</v>
      </c>
      <c r="CA1135" s="222">
        <v>0</v>
      </c>
      <c r="CB1135" s="222">
        <f>IFERROR(VLOOKUP($G1135,[12]ITEM!$B$2:$AC$939,26,0),0)</f>
        <v>0</v>
      </c>
      <c r="CC1135" s="222">
        <f>IFERROR(VLOOKUP($G1135,[12]ITEM!$B$2:$AC$939,27,0),0)</f>
        <v>0</v>
      </c>
      <c r="CD1135" s="222">
        <f>IFERROR(VLOOKUP($G1135,[12]ITEM!$B$2:$AC$939,28,0),0)</f>
        <v>0</v>
      </c>
      <c r="CE1135" s="218">
        <v>0</v>
      </c>
      <c r="CF1135" s="218">
        <v>0</v>
      </c>
      <c r="CG1135" s="218">
        <v>0</v>
      </c>
      <c r="CH1135" s="218">
        <v>0</v>
      </c>
      <c r="CI1135" s="375"/>
      <c r="CJ1135" s="222">
        <f t="shared" si="468"/>
        <v>491</v>
      </c>
      <c r="CK1135" s="222">
        <f t="shared" si="467"/>
        <v>568</v>
      </c>
      <c r="CL1135" s="222">
        <f t="shared" si="467"/>
        <v>601</v>
      </c>
      <c r="CM1135" s="222">
        <f t="shared" si="467"/>
        <v>618</v>
      </c>
      <c r="CN1135" s="218">
        <f t="shared" si="467"/>
        <v>9</v>
      </c>
      <c r="CO1135" s="218">
        <f t="shared" si="467"/>
        <v>22.480779551952878</v>
      </c>
      <c r="CP1135" s="218">
        <f t="shared" si="467"/>
        <v>41.056997456419367</v>
      </c>
      <c r="CQ1135" s="218">
        <f t="shared" si="467"/>
        <v>67.439771123914028</v>
      </c>
      <c r="CR1135" s="222">
        <v>50</v>
      </c>
      <c r="CS1135" s="222">
        <v>11</v>
      </c>
      <c r="CT1135" s="222">
        <v>11</v>
      </c>
      <c r="CU1135" s="222">
        <v>12</v>
      </c>
      <c r="CV1135" s="218">
        <f t="shared" si="448"/>
        <v>-156</v>
      </c>
      <c r="CW1135" s="218">
        <f>CV1135*(1+('[13]GROWTH (YoY)'!AR1135/100))</f>
        <v>-165.51922044804712</v>
      </c>
      <c r="CX1135" s="218">
        <f>CW1135*(1+('[13]GROWTH (YoY)'!AS1135/100))</f>
        <v>-176.94300254358063</v>
      </c>
      <c r="CY1135" s="218">
        <f>CX1135*(1+('[13]GROWTH (YoY)'!AT1135/100))</f>
        <v>-181.56022887608597</v>
      </c>
      <c r="CZ1135" s="222">
        <v>320</v>
      </c>
      <c r="DA1135" s="222">
        <v>406</v>
      </c>
      <c r="DB1135" s="222">
        <v>432</v>
      </c>
      <c r="DC1135" s="222">
        <v>441</v>
      </c>
      <c r="DD1135" s="218">
        <v>8</v>
      </c>
      <c r="DE1135" s="218">
        <v>8</v>
      </c>
      <c r="DF1135" s="218">
        <v>8</v>
      </c>
      <c r="DG1135" s="218">
        <v>10</v>
      </c>
      <c r="DH1135" s="222">
        <v>121</v>
      </c>
      <c r="DI1135" s="222">
        <v>151</v>
      </c>
      <c r="DJ1135" s="222">
        <v>158</v>
      </c>
      <c r="DK1135" s="222">
        <v>165</v>
      </c>
      <c r="DL1135" s="218">
        <v>157</v>
      </c>
      <c r="DM1135" s="218">
        <v>180</v>
      </c>
      <c r="DN1135" s="218">
        <v>210</v>
      </c>
      <c r="DO1135" s="218">
        <v>239</v>
      </c>
      <c r="DP1135" s="383">
        <f t="shared" si="442"/>
        <v>1</v>
      </c>
      <c r="DQ1135" s="222">
        <f t="shared" si="442"/>
        <v>-539</v>
      </c>
      <c r="DR1135" s="222">
        <f t="shared" si="442"/>
        <v>-641</v>
      </c>
      <c r="DS1135" s="222">
        <f t="shared" si="469"/>
        <v>-640</v>
      </c>
      <c r="DT1135" s="218">
        <f t="shared" si="469"/>
        <v>0</v>
      </c>
      <c r="DU1135" s="218">
        <f t="shared" si="469"/>
        <v>-9.4807795519528781</v>
      </c>
      <c r="DV1135" s="218">
        <f t="shared" si="469"/>
        <v>-27.056997456419367</v>
      </c>
      <c r="DW1135" s="218">
        <f t="shared" si="469"/>
        <v>-52.439771123914028</v>
      </c>
      <c r="DX1135" s="384">
        <f t="shared" si="465"/>
        <v>0.41291291291291293</v>
      </c>
      <c r="DY1135" s="384">
        <f t="shared" si="465"/>
        <v>0.53475935828877008</v>
      </c>
      <c r="DZ1135" s="384">
        <f t="shared" si="465"/>
        <v>0.54498714652956293</v>
      </c>
      <c r="EA1135" s="384">
        <f t="shared" si="465"/>
        <v>0.54347826086956519</v>
      </c>
      <c r="EB1135" s="385">
        <f t="shared" si="465"/>
        <v>0.49668874172185429</v>
      </c>
      <c r="EC1135" s="385">
        <f t="shared" si="465"/>
        <v>0.49685534591194969</v>
      </c>
      <c r="ED1135" s="385">
        <f t="shared" si="465"/>
        <v>0.48823529411764705</v>
      </c>
      <c r="EE1135" s="385">
        <f t="shared" si="463"/>
        <v>0.51891891891891895</v>
      </c>
      <c r="EG1135" s="222">
        <v>11</v>
      </c>
      <c r="EH1135" s="222">
        <v>4</v>
      </c>
      <c r="EI1135" s="222">
        <v>7</v>
      </c>
      <c r="EJ1135" s="222">
        <v>2</v>
      </c>
      <c r="EK1135" s="222">
        <v>1017</v>
      </c>
      <c r="EL1135" s="222">
        <v>177</v>
      </c>
      <c r="EM1135" s="222">
        <v>113</v>
      </c>
      <c r="EN1135" s="386">
        <f t="shared" si="452"/>
        <v>0.36363636363636365</v>
      </c>
      <c r="EO1135" s="222">
        <f t="shared" si="453"/>
        <v>28.571428571428569</v>
      </c>
      <c r="EP1135" s="386">
        <f t="shared" si="454"/>
        <v>92.454545454545453</v>
      </c>
      <c r="EQ1135" s="222">
        <f t="shared" si="455"/>
        <v>5745762.7118644072</v>
      </c>
      <c r="ER1135" s="222">
        <f t="shared" si="456"/>
        <v>1474.9262536873157</v>
      </c>
      <c r="ES1135" s="292"/>
      <c r="ET1135" s="218">
        <v>48</v>
      </c>
      <c r="EU1135" s="218">
        <v>16</v>
      </c>
      <c r="EV1135" s="218">
        <v>31</v>
      </c>
      <c r="EW1135" s="218">
        <v>7</v>
      </c>
      <c r="EX1135" s="218">
        <v>44</v>
      </c>
      <c r="EY1135" s="218">
        <v>386</v>
      </c>
      <c r="EZ1135" s="218">
        <v>325</v>
      </c>
      <c r="FA1135" s="387">
        <f t="shared" si="458"/>
        <v>0.33333333333333331</v>
      </c>
      <c r="FB1135" s="221">
        <f t="shared" si="459"/>
        <v>22.58064516129032</v>
      </c>
      <c r="FC1135" s="387">
        <f t="shared" si="460"/>
        <v>0.91666666666666663</v>
      </c>
      <c r="FD1135" s="218">
        <f t="shared" si="461"/>
        <v>113989.63730569948</v>
      </c>
      <c r="FE1135" s="218">
        <f t="shared" si="462"/>
        <v>1794.8717948717949</v>
      </c>
      <c r="FF1135" s="218">
        <v>87</v>
      </c>
      <c r="FG1135" s="221">
        <f t="shared" si="449"/>
        <v>40.229885057471265</v>
      </c>
      <c r="FH1135" s="218">
        <v>35</v>
      </c>
      <c r="FI1135" s="218">
        <v>87</v>
      </c>
      <c r="FJ1135" s="218">
        <v>1</v>
      </c>
      <c r="FK1135" s="218">
        <f t="shared" si="450"/>
        <v>51</v>
      </c>
      <c r="FL1135" s="218">
        <v>6</v>
      </c>
      <c r="FM1135" s="218">
        <f t="shared" si="451"/>
        <v>45</v>
      </c>
      <c r="FZ1135" s="229"/>
      <c r="GA1135" s="229"/>
      <c r="GB1135" s="229"/>
      <c r="GC1135" s="229"/>
      <c r="GD1135" s="229"/>
    </row>
    <row r="1136" spans="1:186" s="368" customFormat="1" ht="18" customHeight="1">
      <c r="A1136" s="355" t="s">
        <v>2627</v>
      </c>
      <c r="B1136" s="356" t="s">
        <v>2628</v>
      </c>
      <c r="C1136" s="355" t="s">
        <v>2719</v>
      </c>
      <c r="D1136" s="355" t="s">
        <v>3123</v>
      </c>
      <c r="E1136" s="356" t="s">
        <v>2720</v>
      </c>
      <c r="F1136" s="355">
        <v>1133</v>
      </c>
      <c r="G1136" s="389" t="s">
        <v>2721</v>
      </c>
      <c r="H1136" s="389" t="s">
        <v>2722</v>
      </c>
      <c r="I1136" s="408" t="s">
        <v>2723</v>
      </c>
      <c r="J1136" s="356" t="s">
        <v>2724</v>
      </c>
      <c r="K1136" s="408" t="s">
        <v>1226</v>
      </c>
      <c r="L1136" s="356" t="s">
        <v>2440</v>
      </c>
      <c r="M1136" s="356" t="s">
        <v>3139</v>
      </c>
      <c r="N1136" s="360">
        <v>1</v>
      </c>
      <c r="O1136" s="361">
        <v>21</v>
      </c>
      <c r="P1136" s="361">
        <v>25</v>
      </c>
      <c r="Q1136" s="361">
        <v>26</v>
      </c>
      <c r="R1136" s="361">
        <v>28</v>
      </c>
      <c r="S1136" s="362">
        <v>35</v>
      </c>
      <c r="T1136" s="362">
        <v>37</v>
      </c>
      <c r="U1136" s="362">
        <v>39</v>
      </c>
      <c r="V1136" s="362">
        <v>41</v>
      </c>
      <c r="W1136" s="361">
        <v>13</v>
      </c>
      <c r="X1136" s="361">
        <v>15</v>
      </c>
      <c r="Y1136" s="361">
        <v>16</v>
      </c>
      <c r="Z1136" s="361">
        <v>16</v>
      </c>
      <c r="AA1136" s="362">
        <v>17</v>
      </c>
      <c r="AB1136" s="362">
        <v>18</v>
      </c>
      <c r="AC1136" s="362">
        <v>19</v>
      </c>
      <c r="AD1136" s="362">
        <v>20</v>
      </c>
      <c r="AE1136" s="361">
        <v>0</v>
      </c>
      <c r="AF1136" s="361">
        <v>1</v>
      </c>
      <c r="AG1136" s="361">
        <v>1</v>
      </c>
      <c r="AH1136" s="361">
        <v>1</v>
      </c>
      <c r="AI1136" s="362">
        <v>1</v>
      </c>
      <c r="AJ1136" s="362">
        <v>1</v>
      </c>
      <c r="AK1136" s="362">
        <v>1</v>
      </c>
      <c r="AL1136" s="362">
        <v>0</v>
      </c>
      <c r="AM1136" s="225">
        <v>8</v>
      </c>
      <c r="AN1136" s="225">
        <v>10</v>
      </c>
      <c r="AO1136" s="225">
        <v>11</v>
      </c>
      <c r="AP1136" s="225">
        <v>11</v>
      </c>
      <c r="AQ1136" s="223">
        <v>18</v>
      </c>
      <c r="AR1136" s="223">
        <v>19</v>
      </c>
      <c r="AS1136" s="223">
        <v>20</v>
      </c>
      <c r="AT1136" s="223">
        <v>21</v>
      </c>
      <c r="AU1136" s="225">
        <v>8</v>
      </c>
      <c r="AV1136" s="225">
        <v>10</v>
      </c>
      <c r="AW1136" s="225">
        <v>10</v>
      </c>
      <c r="AX1136" s="225">
        <v>11</v>
      </c>
      <c r="AY1136" s="223">
        <v>18</v>
      </c>
      <c r="AZ1136" s="223">
        <v>19</v>
      </c>
      <c r="BA1136" s="223">
        <v>20</v>
      </c>
      <c r="BB1136" s="223">
        <v>21</v>
      </c>
      <c r="BC1136" s="225">
        <f t="shared" si="457"/>
        <v>0</v>
      </c>
      <c r="BD1136" s="225">
        <f t="shared" si="457"/>
        <v>-2</v>
      </c>
      <c r="BE1136" s="225">
        <f t="shared" si="457"/>
        <v>-2</v>
      </c>
      <c r="BF1136" s="225">
        <f t="shared" si="457"/>
        <v>-3</v>
      </c>
      <c r="BG1136" s="223">
        <f t="shared" si="457"/>
        <v>0</v>
      </c>
      <c r="BH1136" s="223">
        <f t="shared" si="447"/>
        <v>0</v>
      </c>
      <c r="BI1136" s="223">
        <f t="shared" si="447"/>
        <v>0</v>
      </c>
      <c r="BJ1136" s="223">
        <f t="shared" si="447"/>
        <v>0</v>
      </c>
      <c r="BK1136" s="225">
        <f t="shared" si="466"/>
        <v>0</v>
      </c>
      <c r="BL1136" s="225">
        <f t="shared" si="466"/>
        <v>2</v>
      </c>
      <c r="BM1136" s="225">
        <f t="shared" si="466"/>
        <v>3</v>
      </c>
      <c r="BN1136" s="225">
        <f t="shared" si="464"/>
        <v>3</v>
      </c>
      <c r="BO1136" s="223">
        <f t="shared" si="464"/>
        <v>0</v>
      </c>
      <c r="BP1136" s="223">
        <f t="shared" si="464"/>
        <v>0</v>
      </c>
      <c r="BQ1136" s="223">
        <f t="shared" si="464"/>
        <v>0</v>
      </c>
      <c r="BR1136" s="223">
        <f t="shared" si="443"/>
        <v>0</v>
      </c>
      <c r="BS1136" s="225">
        <v>0</v>
      </c>
      <c r="BT1136" s="225">
        <v>2</v>
      </c>
      <c r="BU1136" s="225">
        <v>3</v>
      </c>
      <c r="BV1136" s="225">
        <v>3</v>
      </c>
      <c r="BW1136" s="223">
        <v>0</v>
      </c>
      <c r="BX1136" s="223">
        <v>0</v>
      </c>
      <c r="BY1136" s="223">
        <v>0</v>
      </c>
      <c r="BZ1136" s="223">
        <v>0</v>
      </c>
      <c r="CA1136" s="225">
        <v>0</v>
      </c>
      <c r="CB1136" s="225">
        <f>IFERROR(VLOOKUP($G1136,[12]ITEM!$B$2:$AC$939,26,0),0)</f>
        <v>0</v>
      </c>
      <c r="CC1136" s="225">
        <f>IFERROR(VLOOKUP($G1136,[12]ITEM!$B$2:$AC$939,27,0),0)</f>
        <v>0</v>
      </c>
      <c r="CD1136" s="225">
        <f>IFERROR(VLOOKUP($G1136,[12]ITEM!$B$2:$AC$939,28,0),0)</f>
        <v>0</v>
      </c>
      <c r="CE1136" s="223">
        <v>0</v>
      </c>
      <c r="CF1136" s="223">
        <v>0</v>
      </c>
      <c r="CG1136" s="223">
        <v>0</v>
      </c>
      <c r="CH1136" s="223">
        <v>0</v>
      </c>
      <c r="CI1136" s="363"/>
      <c r="CJ1136" s="225">
        <f t="shared" si="468"/>
        <v>0</v>
      </c>
      <c r="CK1136" s="225">
        <f t="shared" si="467"/>
        <v>0</v>
      </c>
      <c r="CL1136" s="225">
        <f t="shared" si="467"/>
        <v>0</v>
      </c>
      <c r="CM1136" s="225">
        <f t="shared" si="467"/>
        <v>0</v>
      </c>
      <c r="CN1136" s="223">
        <f t="shared" si="467"/>
        <v>0</v>
      </c>
      <c r="CO1136" s="223">
        <f t="shared" si="467"/>
        <v>0</v>
      </c>
      <c r="CP1136" s="223">
        <f t="shared" si="467"/>
        <v>0</v>
      </c>
      <c r="CQ1136" s="223">
        <f t="shared" si="467"/>
        <v>0</v>
      </c>
      <c r="CR1136" s="225">
        <v>0</v>
      </c>
      <c r="CS1136" s="225">
        <v>0</v>
      </c>
      <c r="CT1136" s="225">
        <v>0</v>
      </c>
      <c r="CU1136" s="225">
        <v>0</v>
      </c>
      <c r="CV1136" s="223">
        <f t="shared" si="448"/>
        <v>0</v>
      </c>
      <c r="CW1136" s="223">
        <f>CV1136*(1+('[13]GROWTH (YoY)'!AR1136/100))</f>
        <v>0</v>
      </c>
      <c r="CX1136" s="223">
        <f>CW1136*(1+('[13]GROWTH (YoY)'!AS1136/100))</f>
        <v>0</v>
      </c>
      <c r="CY1136" s="223">
        <f>CX1136*(1+('[13]GROWTH (YoY)'!AT1136/100))</f>
        <v>0</v>
      </c>
      <c r="CZ1136" s="225">
        <v>0</v>
      </c>
      <c r="DA1136" s="225">
        <v>0</v>
      </c>
      <c r="DB1136" s="225">
        <v>0</v>
      </c>
      <c r="DC1136" s="225">
        <v>0</v>
      </c>
      <c r="DD1136" s="223">
        <v>0</v>
      </c>
      <c r="DE1136" s="223">
        <v>0</v>
      </c>
      <c r="DF1136" s="223">
        <v>0</v>
      </c>
      <c r="DG1136" s="223">
        <v>0</v>
      </c>
      <c r="DH1136" s="225">
        <v>0</v>
      </c>
      <c r="DI1136" s="225">
        <v>0</v>
      </c>
      <c r="DJ1136" s="225">
        <v>0</v>
      </c>
      <c r="DK1136" s="225">
        <v>0</v>
      </c>
      <c r="DL1136" s="223">
        <v>0</v>
      </c>
      <c r="DM1136" s="223">
        <v>0</v>
      </c>
      <c r="DN1136" s="223">
        <v>0</v>
      </c>
      <c r="DO1136" s="223">
        <v>0</v>
      </c>
      <c r="DP1136" s="364">
        <f t="shared" ref="DP1136:DR1158" si="470">BC1136-CJ1136</f>
        <v>0</v>
      </c>
      <c r="DQ1136" s="225">
        <f t="shared" si="470"/>
        <v>-2</v>
      </c>
      <c r="DR1136" s="225">
        <f t="shared" si="470"/>
        <v>-2</v>
      </c>
      <c r="DS1136" s="225">
        <f t="shared" si="469"/>
        <v>-3</v>
      </c>
      <c r="DT1136" s="223">
        <f t="shared" si="469"/>
        <v>0</v>
      </c>
      <c r="DU1136" s="223">
        <f t="shared" si="469"/>
        <v>0</v>
      </c>
      <c r="DV1136" s="223">
        <f t="shared" si="469"/>
        <v>0</v>
      </c>
      <c r="DW1136" s="223">
        <f t="shared" si="469"/>
        <v>0</v>
      </c>
      <c r="DX1136" s="390">
        <f t="shared" si="465"/>
        <v>0.61904761904761907</v>
      </c>
      <c r="DY1136" s="390">
        <f t="shared" si="465"/>
        <v>0.6</v>
      </c>
      <c r="DZ1136" s="390">
        <f t="shared" si="465"/>
        <v>0.61538461538461542</v>
      </c>
      <c r="EA1136" s="390">
        <f t="shared" si="465"/>
        <v>0.5714285714285714</v>
      </c>
      <c r="EB1136" s="391">
        <f t="shared" si="465"/>
        <v>0.48571428571428571</v>
      </c>
      <c r="EC1136" s="391">
        <f t="shared" si="465"/>
        <v>0.48648648648648651</v>
      </c>
      <c r="ED1136" s="391">
        <f t="shared" si="465"/>
        <v>0.48717948717948717</v>
      </c>
      <c r="EE1136" s="391">
        <f t="shared" si="463"/>
        <v>0.48780487804878048</v>
      </c>
      <c r="EF1136" s="367"/>
      <c r="EG1136" s="225">
        <v>11</v>
      </c>
      <c r="EH1136" s="225">
        <v>5</v>
      </c>
      <c r="EI1136" s="225">
        <v>6</v>
      </c>
      <c r="EJ1136" s="225">
        <v>3</v>
      </c>
      <c r="EK1136" s="225">
        <v>31</v>
      </c>
      <c r="EL1136" s="225">
        <v>292</v>
      </c>
      <c r="EM1136" s="225">
        <v>190</v>
      </c>
      <c r="EN1136" s="365">
        <f t="shared" si="452"/>
        <v>0.45454545454545453</v>
      </c>
      <c r="EO1136" s="225">
        <f t="shared" si="453"/>
        <v>50</v>
      </c>
      <c r="EP1136" s="365">
        <f t="shared" si="454"/>
        <v>2.8181818181818183</v>
      </c>
      <c r="EQ1136" s="225">
        <f t="shared" si="455"/>
        <v>106164.38356164383</v>
      </c>
      <c r="ER1136" s="225">
        <f t="shared" si="456"/>
        <v>1315.7894736842106</v>
      </c>
      <c r="ES1136" s="225"/>
      <c r="ET1136" s="223">
        <v>34</v>
      </c>
      <c r="EU1136" s="223">
        <v>20</v>
      </c>
      <c r="EV1136" s="223">
        <v>14</v>
      </c>
      <c r="EW1136" s="223">
        <v>8</v>
      </c>
      <c r="EX1136" s="223">
        <v>100</v>
      </c>
      <c r="EY1136" s="223">
        <v>397</v>
      </c>
      <c r="EZ1136" s="223">
        <v>397</v>
      </c>
      <c r="FA1136" s="366">
        <f t="shared" si="458"/>
        <v>0.58823529411764708</v>
      </c>
      <c r="FB1136" s="224">
        <f t="shared" si="459"/>
        <v>57.142857142857139</v>
      </c>
      <c r="FC1136" s="366">
        <f t="shared" si="460"/>
        <v>2.9411764705882355</v>
      </c>
      <c r="FD1136" s="223">
        <f t="shared" si="461"/>
        <v>251889.16876574306</v>
      </c>
      <c r="FE1136" s="223">
        <f t="shared" si="462"/>
        <v>1679.2611251049539</v>
      </c>
      <c r="FF1136" s="223">
        <v>18</v>
      </c>
      <c r="FG1136" s="224">
        <f t="shared" si="449"/>
        <v>100</v>
      </c>
      <c r="FH1136" s="223">
        <v>18</v>
      </c>
      <c r="FI1136" s="223">
        <v>18</v>
      </c>
      <c r="FJ1136" s="223">
        <v>0</v>
      </c>
      <c r="FK1136" s="223">
        <f t="shared" si="450"/>
        <v>0</v>
      </c>
      <c r="FL1136" s="223">
        <v>0</v>
      </c>
      <c r="FM1136" s="223">
        <f t="shared" si="451"/>
        <v>0</v>
      </c>
      <c r="FZ1136" s="229"/>
      <c r="GA1136" s="229"/>
      <c r="GB1136" s="229"/>
      <c r="GC1136" s="229"/>
      <c r="GD1136" s="229"/>
    </row>
    <row r="1137" spans="1:186" s="368" customFormat="1" ht="18" customHeight="1">
      <c r="A1137" s="287" t="s">
        <v>2627</v>
      </c>
      <c r="B1137" s="369" t="s">
        <v>2628</v>
      </c>
      <c r="C1137" s="287" t="s">
        <v>2719</v>
      </c>
      <c r="D1137" s="285" t="s">
        <v>3123</v>
      </c>
      <c r="E1137" s="369" t="s">
        <v>2720</v>
      </c>
      <c r="F1137" s="287">
        <v>1134</v>
      </c>
      <c r="G1137" s="392" t="s">
        <v>2725</v>
      </c>
      <c r="H1137" s="392" t="s">
        <v>2726</v>
      </c>
      <c r="I1137" s="393" t="s">
        <v>2723</v>
      </c>
      <c r="J1137" s="392" t="s">
        <v>2724</v>
      </c>
      <c r="K1137" s="287" t="s">
        <v>1226</v>
      </c>
      <c r="L1137" s="369" t="s">
        <v>2440</v>
      </c>
      <c r="M1137" s="369" t="s">
        <v>3139</v>
      </c>
      <c r="N1137" s="372">
        <v>1</v>
      </c>
      <c r="O1137" s="373">
        <v>10</v>
      </c>
      <c r="P1137" s="373">
        <v>7</v>
      </c>
      <c r="Q1137" s="373">
        <v>7</v>
      </c>
      <c r="R1137" s="373">
        <v>8</v>
      </c>
      <c r="S1137" s="374">
        <v>27</v>
      </c>
      <c r="T1137" s="374">
        <v>28</v>
      </c>
      <c r="U1137" s="374">
        <v>29</v>
      </c>
      <c r="V1137" s="374">
        <v>31</v>
      </c>
      <c r="W1137" s="373">
        <v>8</v>
      </c>
      <c r="X1137" s="373">
        <v>5</v>
      </c>
      <c r="Y1137" s="373">
        <v>5</v>
      </c>
      <c r="Z1137" s="373">
        <v>5</v>
      </c>
      <c r="AA1137" s="374">
        <v>17</v>
      </c>
      <c r="AB1137" s="374">
        <v>18</v>
      </c>
      <c r="AC1137" s="374">
        <v>19</v>
      </c>
      <c r="AD1137" s="374">
        <v>20</v>
      </c>
      <c r="AE1137" s="373">
        <v>0</v>
      </c>
      <c r="AF1137" s="373">
        <v>0</v>
      </c>
      <c r="AG1137" s="373">
        <v>0</v>
      </c>
      <c r="AH1137" s="373">
        <v>0</v>
      </c>
      <c r="AI1137" s="374">
        <v>0</v>
      </c>
      <c r="AJ1137" s="374">
        <v>0</v>
      </c>
      <c r="AK1137" s="374">
        <v>0</v>
      </c>
      <c r="AL1137" s="374">
        <v>0</v>
      </c>
      <c r="AM1137" s="222">
        <v>2</v>
      </c>
      <c r="AN1137" s="222">
        <v>2</v>
      </c>
      <c r="AO1137" s="222">
        <v>2</v>
      </c>
      <c r="AP1137" s="222">
        <v>2</v>
      </c>
      <c r="AQ1137" s="218">
        <v>9</v>
      </c>
      <c r="AR1137" s="218">
        <v>9</v>
      </c>
      <c r="AS1137" s="218">
        <v>10</v>
      </c>
      <c r="AT1137" s="218">
        <v>10</v>
      </c>
      <c r="AU1137" s="222">
        <v>2</v>
      </c>
      <c r="AV1137" s="222">
        <v>2</v>
      </c>
      <c r="AW1137" s="222">
        <v>2</v>
      </c>
      <c r="AX1137" s="222">
        <v>2</v>
      </c>
      <c r="AY1137" s="218">
        <v>9</v>
      </c>
      <c r="AZ1137" s="218">
        <v>9</v>
      </c>
      <c r="BA1137" s="218">
        <v>10</v>
      </c>
      <c r="BB1137" s="218">
        <v>11</v>
      </c>
      <c r="BC1137" s="222">
        <f t="shared" si="457"/>
        <v>0</v>
      </c>
      <c r="BD1137" s="222">
        <f t="shared" si="457"/>
        <v>-3</v>
      </c>
      <c r="BE1137" s="222">
        <f t="shared" si="457"/>
        <v>-5</v>
      </c>
      <c r="BF1137" s="222">
        <f t="shared" si="457"/>
        <v>-6</v>
      </c>
      <c r="BG1137" s="218">
        <f t="shared" si="457"/>
        <v>0</v>
      </c>
      <c r="BH1137" s="218">
        <f t="shared" si="447"/>
        <v>0</v>
      </c>
      <c r="BI1137" s="218">
        <f t="shared" si="447"/>
        <v>0</v>
      </c>
      <c r="BJ1137" s="218">
        <f t="shared" si="447"/>
        <v>-1</v>
      </c>
      <c r="BK1137" s="222">
        <f t="shared" si="466"/>
        <v>0</v>
      </c>
      <c r="BL1137" s="222">
        <f t="shared" si="466"/>
        <v>3</v>
      </c>
      <c r="BM1137" s="222">
        <f t="shared" si="466"/>
        <v>5</v>
      </c>
      <c r="BN1137" s="222">
        <f t="shared" si="464"/>
        <v>6</v>
      </c>
      <c r="BO1137" s="218">
        <f t="shared" si="464"/>
        <v>0</v>
      </c>
      <c r="BP1137" s="218">
        <f t="shared" si="464"/>
        <v>0</v>
      </c>
      <c r="BQ1137" s="218">
        <f t="shared" si="464"/>
        <v>0</v>
      </c>
      <c r="BR1137" s="218">
        <f t="shared" si="443"/>
        <v>0</v>
      </c>
      <c r="BS1137" s="222">
        <v>0</v>
      </c>
      <c r="BT1137" s="222">
        <v>3</v>
      </c>
      <c r="BU1137" s="222">
        <v>5</v>
      </c>
      <c r="BV1137" s="222">
        <v>6</v>
      </c>
      <c r="BW1137" s="218">
        <v>0</v>
      </c>
      <c r="BX1137" s="218">
        <v>0</v>
      </c>
      <c r="BY1137" s="218">
        <v>0</v>
      </c>
      <c r="BZ1137" s="218">
        <v>0</v>
      </c>
      <c r="CA1137" s="222">
        <v>0</v>
      </c>
      <c r="CB1137" s="222">
        <f>IFERROR(VLOOKUP($G1137,[12]ITEM!$B$2:$AC$939,26,0),0)</f>
        <v>0</v>
      </c>
      <c r="CC1137" s="222">
        <f>IFERROR(VLOOKUP($G1137,[12]ITEM!$B$2:$AC$939,27,0),0)</f>
        <v>0</v>
      </c>
      <c r="CD1137" s="222">
        <f>IFERROR(VLOOKUP($G1137,[12]ITEM!$B$2:$AC$939,28,0),0)</f>
        <v>0</v>
      </c>
      <c r="CE1137" s="218">
        <v>0</v>
      </c>
      <c r="CF1137" s="218">
        <v>0</v>
      </c>
      <c r="CG1137" s="218">
        <v>0</v>
      </c>
      <c r="CH1137" s="218">
        <v>0</v>
      </c>
      <c r="CI1137" s="375"/>
      <c r="CJ1137" s="222">
        <f t="shared" si="468"/>
        <v>0</v>
      </c>
      <c r="CK1137" s="222">
        <f t="shared" si="467"/>
        <v>0</v>
      </c>
      <c r="CL1137" s="222">
        <f t="shared" si="467"/>
        <v>0</v>
      </c>
      <c r="CM1137" s="222">
        <f t="shared" si="467"/>
        <v>0</v>
      </c>
      <c r="CN1137" s="218">
        <f t="shared" si="467"/>
        <v>0</v>
      </c>
      <c r="CO1137" s="218">
        <f t="shared" si="467"/>
        <v>0</v>
      </c>
      <c r="CP1137" s="218">
        <f t="shared" si="467"/>
        <v>0</v>
      </c>
      <c r="CQ1137" s="218">
        <f t="shared" si="467"/>
        <v>0</v>
      </c>
      <c r="CR1137" s="222">
        <v>0</v>
      </c>
      <c r="CS1137" s="222">
        <v>0</v>
      </c>
      <c r="CT1137" s="222">
        <v>0</v>
      </c>
      <c r="CU1137" s="222">
        <v>0</v>
      </c>
      <c r="CV1137" s="218">
        <f t="shared" si="448"/>
        <v>0</v>
      </c>
      <c r="CW1137" s="218">
        <f>CV1137*(1+('[13]GROWTH (YoY)'!AR1137/100))</f>
        <v>0</v>
      </c>
      <c r="CX1137" s="218">
        <f>CW1137*(1+('[13]GROWTH (YoY)'!AS1137/100))</f>
        <v>0</v>
      </c>
      <c r="CY1137" s="218">
        <f>CX1137*(1+('[13]GROWTH (YoY)'!AT1137/100))</f>
        <v>0</v>
      </c>
      <c r="CZ1137" s="222">
        <v>0</v>
      </c>
      <c r="DA1137" s="222">
        <v>0</v>
      </c>
      <c r="DB1137" s="222">
        <v>0</v>
      </c>
      <c r="DC1137" s="222">
        <v>0</v>
      </c>
      <c r="DD1137" s="218">
        <v>0</v>
      </c>
      <c r="DE1137" s="218">
        <v>0</v>
      </c>
      <c r="DF1137" s="218">
        <v>0</v>
      </c>
      <c r="DG1137" s="218">
        <v>0</v>
      </c>
      <c r="DH1137" s="222">
        <v>0</v>
      </c>
      <c r="DI1137" s="222">
        <v>0</v>
      </c>
      <c r="DJ1137" s="222">
        <v>0</v>
      </c>
      <c r="DK1137" s="222">
        <v>0</v>
      </c>
      <c r="DL1137" s="218">
        <v>0</v>
      </c>
      <c r="DM1137" s="218">
        <v>0</v>
      </c>
      <c r="DN1137" s="218">
        <v>0</v>
      </c>
      <c r="DO1137" s="218">
        <v>0</v>
      </c>
      <c r="DP1137" s="383">
        <f t="shared" si="470"/>
        <v>0</v>
      </c>
      <c r="DQ1137" s="222">
        <f t="shared" si="470"/>
        <v>-3</v>
      </c>
      <c r="DR1137" s="222">
        <f t="shared" si="470"/>
        <v>-5</v>
      </c>
      <c r="DS1137" s="222">
        <f t="shared" si="469"/>
        <v>-6</v>
      </c>
      <c r="DT1137" s="218">
        <f t="shared" si="469"/>
        <v>0</v>
      </c>
      <c r="DU1137" s="218">
        <f t="shared" si="469"/>
        <v>0</v>
      </c>
      <c r="DV1137" s="218">
        <f t="shared" si="469"/>
        <v>0</v>
      </c>
      <c r="DW1137" s="218">
        <f t="shared" si="469"/>
        <v>-1</v>
      </c>
      <c r="DX1137" s="384">
        <f t="shared" si="465"/>
        <v>0.8</v>
      </c>
      <c r="DY1137" s="384">
        <f t="shared" si="465"/>
        <v>0.7142857142857143</v>
      </c>
      <c r="DZ1137" s="384">
        <f t="shared" si="465"/>
        <v>0.7142857142857143</v>
      </c>
      <c r="EA1137" s="384">
        <f t="shared" si="465"/>
        <v>0.625</v>
      </c>
      <c r="EB1137" s="385">
        <f t="shared" si="465"/>
        <v>0.62962962962962965</v>
      </c>
      <c r="EC1137" s="385">
        <f t="shared" si="465"/>
        <v>0.6428571428571429</v>
      </c>
      <c r="ED1137" s="385">
        <f t="shared" si="465"/>
        <v>0.65517241379310343</v>
      </c>
      <c r="EE1137" s="385">
        <f t="shared" si="463"/>
        <v>0.64516129032258063</v>
      </c>
      <c r="EG1137" s="222">
        <v>2</v>
      </c>
      <c r="EH1137" s="222">
        <v>1</v>
      </c>
      <c r="EI1137" s="222">
        <v>2</v>
      </c>
      <c r="EJ1137" s="222">
        <v>1</v>
      </c>
      <c r="EK1137" s="222">
        <v>3</v>
      </c>
      <c r="EL1137" s="222">
        <v>58</v>
      </c>
      <c r="EM1137" s="222">
        <v>49</v>
      </c>
      <c r="EN1137" s="386">
        <f t="shared" si="452"/>
        <v>0.5</v>
      </c>
      <c r="EO1137" s="222">
        <f t="shared" si="453"/>
        <v>50</v>
      </c>
      <c r="EP1137" s="386">
        <f t="shared" si="454"/>
        <v>1.5</v>
      </c>
      <c r="EQ1137" s="222">
        <f t="shared" si="455"/>
        <v>51724.137931034486</v>
      </c>
      <c r="ER1137" s="222">
        <f t="shared" si="456"/>
        <v>1700.6802721088436</v>
      </c>
      <c r="ES1137" s="292"/>
      <c r="ET1137" s="218">
        <v>27</v>
      </c>
      <c r="EU1137" s="218">
        <v>17</v>
      </c>
      <c r="EV1137" s="218">
        <v>9</v>
      </c>
      <c r="EW1137" s="218">
        <v>5</v>
      </c>
      <c r="EX1137" s="218">
        <v>35</v>
      </c>
      <c r="EY1137" s="218">
        <v>288</v>
      </c>
      <c r="EZ1137" s="218">
        <v>288</v>
      </c>
      <c r="FA1137" s="387">
        <f t="shared" si="458"/>
        <v>0.62962962962962965</v>
      </c>
      <c r="FB1137" s="221">
        <f t="shared" si="459"/>
        <v>55.555555555555557</v>
      </c>
      <c r="FC1137" s="387">
        <f t="shared" si="460"/>
        <v>1.2962962962962963</v>
      </c>
      <c r="FD1137" s="218">
        <f t="shared" si="461"/>
        <v>121527.77777777778</v>
      </c>
      <c r="FE1137" s="218">
        <f t="shared" si="462"/>
        <v>1446.7592592592591</v>
      </c>
      <c r="FF1137" s="218">
        <v>9</v>
      </c>
      <c r="FG1137" s="221">
        <f t="shared" si="449"/>
        <v>88.888888888888886</v>
      </c>
      <c r="FH1137" s="218">
        <v>8</v>
      </c>
      <c r="FI1137" s="218">
        <v>9</v>
      </c>
      <c r="FJ1137" s="218">
        <v>0</v>
      </c>
      <c r="FK1137" s="218">
        <f t="shared" si="450"/>
        <v>1</v>
      </c>
      <c r="FL1137" s="218">
        <v>0</v>
      </c>
      <c r="FM1137" s="218">
        <f t="shared" si="451"/>
        <v>1</v>
      </c>
      <c r="FZ1137" s="229"/>
      <c r="GA1137" s="229"/>
      <c r="GB1137" s="229"/>
      <c r="GC1137" s="229"/>
      <c r="GD1137" s="229"/>
    </row>
    <row r="1138" spans="1:186" s="368" customFormat="1" ht="18" customHeight="1">
      <c r="A1138" s="287" t="s">
        <v>2627</v>
      </c>
      <c r="B1138" s="369" t="s">
        <v>2628</v>
      </c>
      <c r="C1138" s="287" t="s">
        <v>2719</v>
      </c>
      <c r="D1138" s="285" t="s">
        <v>3123</v>
      </c>
      <c r="E1138" s="369" t="s">
        <v>2720</v>
      </c>
      <c r="F1138" s="287">
        <v>1135</v>
      </c>
      <c r="G1138" s="392" t="s">
        <v>2727</v>
      </c>
      <c r="H1138" s="392" t="s">
        <v>2728</v>
      </c>
      <c r="I1138" s="393" t="s">
        <v>2723</v>
      </c>
      <c r="J1138" s="392" t="s">
        <v>2724</v>
      </c>
      <c r="K1138" s="287" t="s">
        <v>1226</v>
      </c>
      <c r="L1138" s="369" t="s">
        <v>2440</v>
      </c>
      <c r="M1138" s="369" t="s">
        <v>3139</v>
      </c>
      <c r="N1138" s="372">
        <v>1</v>
      </c>
      <c r="O1138" s="373">
        <v>15</v>
      </c>
      <c r="P1138" s="373">
        <v>17</v>
      </c>
      <c r="Q1138" s="373">
        <v>18</v>
      </c>
      <c r="R1138" s="373">
        <v>18</v>
      </c>
      <c r="S1138" s="374">
        <v>23</v>
      </c>
      <c r="T1138" s="374">
        <v>24</v>
      </c>
      <c r="U1138" s="374">
        <v>25</v>
      </c>
      <c r="V1138" s="374">
        <v>26</v>
      </c>
      <c r="W1138" s="373">
        <v>11</v>
      </c>
      <c r="X1138" s="373">
        <v>11</v>
      </c>
      <c r="Y1138" s="373">
        <v>11</v>
      </c>
      <c r="Z1138" s="373">
        <v>12</v>
      </c>
      <c r="AA1138" s="374">
        <v>14</v>
      </c>
      <c r="AB1138" s="374">
        <v>14</v>
      </c>
      <c r="AC1138" s="374">
        <v>15</v>
      </c>
      <c r="AD1138" s="374">
        <v>16</v>
      </c>
      <c r="AE1138" s="373">
        <v>0</v>
      </c>
      <c r="AF1138" s="373">
        <v>0</v>
      </c>
      <c r="AG1138" s="373">
        <v>0</v>
      </c>
      <c r="AH1138" s="373">
        <v>0</v>
      </c>
      <c r="AI1138" s="374">
        <v>0</v>
      </c>
      <c r="AJ1138" s="374">
        <v>0</v>
      </c>
      <c r="AK1138" s="374">
        <v>0</v>
      </c>
      <c r="AL1138" s="374">
        <v>0</v>
      </c>
      <c r="AM1138" s="222">
        <v>5</v>
      </c>
      <c r="AN1138" s="222">
        <v>6</v>
      </c>
      <c r="AO1138" s="222">
        <v>6</v>
      </c>
      <c r="AP1138" s="222">
        <v>6</v>
      </c>
      <c r="AQ1138" s="218">
        <v>9</v>
      </c>
      <c r="AR1138" s="218">
        <v>10</v>
      </c>
      <c r="AS1138" s="218">
        <v>10</v>
      </c>
      <c r="AT1138" s="218">
        <v>11</v>
      </c>
      <c r="AU1138" s="222">
        <v>3</v>
      </c>
      <c r="AV1138" s="222">
        <v>4</v>
      </c>
      <c r="AW1138" s="222">
        <v>4</v>
      </c>
      <c r="AX1138" s="222">
        <v>4</v>
      </c>
      <c r="AY1138" s="218">
        <v>6</v>
      </c>
      <c r="AZ1138" s="218">
        <v>6</v>
      </c>
      <c r="BA1138" s="218">
        <v>7</v>
      </c>
      <c r="BB1138" s="218">
        <v>8</v>
      </c>
      <c r="BC1138" s="222">
        <f t="shared" si="457"/>
        <v>2</v>
      </c>
      <c r="BD1138" s="222">
        <f t="shared" si="457"/>
        <v>2</v>
      </c>
      <c r="BE1138" s="222">
        <f t="shared" si="457"/>
        <v>2</v>
      </c>
      <c r="BF1138" s="222">
        <f t="shared" si="457"/>
        <v>2</v>
      </c>
      <c r="BG1138" s="218">
        <f t="shared" si="457"/>
        <v>3</v>
      </c>
      <c r="BH1138" s="218">
        <f t="shared" si="447"/>
        <v>4</v>
      </c>
      <c r="BI1138" s="218">
        <f t="shared" si="447"/>
        <v>3</v>
      </c>
      <c r="BJ1138" s="218">
        <f t="shared" si="447"/>
        <v>3</v>
      </c>
      <c r="BK1138" s="222">
        <f t="shared" si="466"/>
        <v>0</v>
      </c>
      <c r="BL1138" s="222">
        <f t="shared" si="466"/>
        <v>0</v>
      </c>
      <c r="BM1138" s="222">
        <f t="shared" si="466"/>
        <v>0</v>
      </c>
      <c r="BN1138" s="222">
        <f t="shared" si="464"/>
        <v>0</v>
      </c>
      <c r="BO1138" s="218">
        <f t="shared" si="464"/>
        <v>0</v>
      </c>
      <c r="BP1138" s="218">
        <f t="shared" si="464"/>
        <v>0</v>
      </c>
      <c r="BQ1138" s="218">
        <f t="shared" si="464"/>
        <v>0</v>
      </c>
      <c r="BR1138" s="218">
        <f t="shared" si="443"/>
        <v>0</v>
      </c>
      <c r="BS1138" s="222">
        <v>0</v>
      </c>
      <c r="BT1138" s="222">
        <v>0</v>
      </c>
      <c r="BU1138" s="222">
        <v>0</v>
      </c>
      <c r="BV1138" s="222">
        <v>0</v>
      </c>
      <c r="BW1138" s="218">
        <v>0</v>
      </c>
      <c r="BX1138" s="218">
        <v>0</v>
      </c>
      <c r="BY1138" s="218">
        <v>0</v>
      </c>
      <c r="BZ1138" s="218">
        <v>0</v>
      </c>
      <c r="CA1138" s="222">
        <v>0</v>
      </c>
      <c r="CB1138" s="222">
        <f>IFERROR(VLOOKUP($G1138,[12]ITEM!$B$2:$AC$939,26,0),0)</f>
        <v>0</v>
      </c>
      <c r="CC1138" s="222">
        <f>IFERROR(VLOOKUP($G1138,[12]ITEM!$B$2:$AC$939,27,0),0)</f>
        <v>0</v>
      </c>
      <c r="CD1138" s="222">
        <f>IFERROR(VLOOKUP($G1138,[12]ITEM!$B$2:$AC$939,28,0),0)</f>
        <v>0</v>
      </c>
      <c r="CE1138" s="218">
        <v>0</v>
      </c>
      <c r="CF1138" s="218">
        <v>0</v>
      </c>
      <c r="CG1138" s="218">
        <v>0</v>
      </c>
      <c r="CH1138" s="218">
        <v>0</v>
      </c>
      <c r="CI1138" s="375"/>
      <c r="CJ1138" s="222">
        <f t="shared" si="468"/>
        <v>1</v>
      </c>
      <c r="CK1138" s="222">
        <f t="shared" si="467"/>
        <v>2</v>
      </c>
      <c r="CL1138" s="222">
        <f t="shared" si="467"/>
        <v>2</v>
      </c>
      <c r="CM1138" s="222">
        <f t="shared" si="467"/>
        <v>2</v>
      </c>
      <c r="CN1138" s="218">
        <f t="shared" si="467"/>
        <v>3</v>
      </c>
      <c r="CO1138" s="218">
        <f t="shared" si="467"/>
        <v>3.1238082746772839</v>
      </c>
      <c r="CP1138" s="218">
        <f t="shared" si="467"/>
        <v>3.2899433186461731</v>
      </c>
      <c r="CQ1138" s="218">
        <f t="shared" si="467"/>
        <v>4.4439994414975938</v>
      </c>
      <c r="CR1138" s="222">
        <v>1</v>
      </c>
      <c r="CS1138" s="222">
        <v>2</v>
      </c>
      <c r="CT1138" s="222">
        <v>2</v>
      </c>
      <c r="CU1138" s="222">
        <v>2</v>
      </c>
      <c r="CV1138" s="218">
        <f t="shared" si="448"/>
        <v>3</v>
      </c>
      <c r="CW1138" s="218">
        <f>CV1138*(1+('[13]GROWTH (YoY)'!AR1138/100))</f>
        <v>3.1238082746772839</v>
      </c>
      <c r="CX1138" s="218">
        <f>CW1138*(1+('[13]GROWTH (YoY)'!AS1138/100))</f>
        <v>3.2899433186461731</v>
      </c>
      <c r="CY1138" s="218">
        <f>CX1138*(1+('[13]GROWTH (YoY)'!AT1138/100))</f>
        <v>3.4439994414975934</v>
      </c>
      <c r="CZ1138" s="222">
        <v>0</v>
      </c>
      <c r="DA1138" s="222">
        <v>0</v>
      </c>
      <c r="DB1138" s="222">
        <v>0</v>
      </c>
      <c r="DC1138" s="222">
        <v>0</v>
      </c>
      <c r="DD1138" s="218">
        <v>0</v>
      </c>
      <c r="DE1138" s="218">
        <v>0</v>
      </c>
      <c r="DF1138" s="218">
        <v>0</v>
      </c>
      <c r="DG1138" s="218">
        <v>0</v>
      </c>
      <c r="DH1138" s="222">
        <v>0</v>
      </c>
      <c r="DI1138" s="222">
        <v>0</v>
      </c>
      <c r="DJ1138" s="222">
        <v>0</v>
      </c>
      <c r="DK1138" s="222">
        <v>0</v>
      </c>
      <c r="DL1138" s="218">
        <v>0</v>
      </c>
      <c r="DM1138" s="218">
        <v>0</v>
      </c>
      <c r="DN1138" s="218">
        <v>0</v>
      </c>
      <c r="DO1138" s="218">
        <v>1</v>
      </c>
      <c r="DP1138" s="383">
        <f t="shared" si="470"/>
        <v>1</v>
      </c>
      <c r="DQ1138" s="222">
        <f t="shared" si="470"/>
        <v>0</v>
      </c>
      <c r="DR1138" s="222">
        <f t="shared" si="470"/>
        <v>0</v>
      </c>
      <c r="DS1138" s="222">
        <f t="shared" si="469"/>
        <v>0</v>
      </c>
      <c r="DT1138" s="218">
        <f t="shared" si="469"/>
        <v>0</v>
      </c>
      <c r="DU1138" s="218">
        <f t="shared" si="469"/>
        <v>0.87619172532271605</v>
      </c>
      <c r="DV1138" s="218">
        <f t="shared" si="469"/>
        <v>-0.28994331864617306</v>
      </c>
      <c r="DW1138" s="218">
        <f t="shared" si="469"/>
        <v>-1.4439994414975938</v>
      </c>
      <c r="DX1138" s="384">
        <f t="shared" si="465"/>
        <v>0.73333333333333328</v>
      </c>
      <c r="DY1138" s="384">
        <f t="shared" si="465"/>
        <v>0.6470588235294118</v>
      </c>
      <c r="DZ1138" s="384">
        <f t="shared" si="465"/>
        <v>0.61111111111111116</v>
      </c>
      <c r="EA1138" s="384">
        <f t="shared" si="465"/>
        <v>0.66666666666666663</v>
      </c>
      <c r="EB1138" s="385">
        <f t="shared" si="465"/>
        <v>0.60869565217391308</v>
      </c>
      <c r="EC1138" s="385">
        <f t="shared" si="465"/>
        <v>0.58333333333333337</v>
      </c>
      <c r="ED1138" s="385">
        <f t="shared" si="465"/>
        <v>0.6</v>
      </c>
      <c r="EE1138" s="385">
        <f t="shared" si="463"/>
        <v>0.61538461538461542</v>
      </c>
      <c r="EG1138" s="222">
        <v>0</v>
      </c>
      <c r="EH1138" s="222">
        <v>0</v>
      </c>
      <c r="EI1138" s="222">
        <v>0</v>
      </c>
      <c r="EJ1138" s="222">
        <v>0</v>
      </c>
      <c r="EK1138" s="222">
        <v>19</v>
      </c>
      <c r="EL1138" s="222">
        <v>0</v>
      </c>
      <c r="EM1138" s="222">
        <v>0</v>
      </c>
      <c r="EN1138" s="386">
        <f t="shared" si="452"/>
        <v>0</v>
      </c>
      <c r="EO1138" s="222">
        <f t="shared" si="453"/>
        <v>0</v>
      </c>
      <c r="EP1138" s="386">
        <f t="shared" si="454"/>
        <v>0</v>
      </c>
      <c r="EQ1138" s="222">
        <f t="shared" si="455"/>
        <v>0</v>
      </c>
      <c r="ER1138" s="222">
        <f t="shared" si="456"/>
        <v>0</v>
      </c>
      <c r="ES1138" s="292"/>
      <c r="ET1138" s="218">
        <v>23</v>
      </c>
      <c r="EU1138" s="218">
        <v>14</v>
      </c>
      <c r="EV1138" s="218">
        <v>9</v>
      </c>
      <c r="EW1138" s="218">
        <v>6</v>
      </c>
      <c r="EX1138" s="218">
        <v>18</v>
      </c>
      <c r="EY1138" s="218">
        <v>450</v>
      </c>
      <c r="EZ1138" s="218">
        <v>450</v>
      </c>
      <c r="FA1138" s="387">
        <f t="shared" si="458"/>
        <v>0.60869565217391308</v>
      </c>
      <c r="FB1138" s="221">
        <f t="shared" si="459"/>
        <v>66.666666666666657</v>
      </c>
      <c r="FC1138" s="387">
        <f t="shared" si="460"/>
        <v>0.78260869565217395</v>
      </c>
      <c r="FD1138" s="218">
        <f t="shared" si="461"/>
        <v>40000</v>
      </c>
      <c r="FE1138" s="218">
        <f t="shared" si="462"/>
        <v>1111.1111111111111</v>
      </c>
      <c r="FF1138" s="218">
        <v>9</v>
      </c>
      <c r="FG1138" s="221">
        <f t="shared" si="449"/>
        <v>66.666666666666657</v>
      </c>
      <c r="FH1138" s="218">
        <v>6</v>
      </c>
      <c r="FI1138" s="218">
        <v>9</v>
      </c>
      <c r="FJ1138" s="218">
        <v>0</v>
      </c>
      <c r="FK1138" s="218">
        <f t="shared" si="450"/>
        <v>3</v>
      </c>
      <c r="FL1138" s="218">
        <v>1</v>
      </c>
      <c r="FM1138" s="218">
        <f t="shared" si="451"/>
        <v>2</v>
      </c>
      <c r="FZ1138" s="229"/>
      <c r="GA1138" s="229"/>
      <c r="GB1138" s="229"/>
      <c r="GC1138" s="229"/>
      <c r="GD1138" s="229"/>
    </row>
    <row r="1139" spans="1:186" s="368" customFormat="1" ht="18" customHeight="1">
      <c r="A1139" s="287" t="s">
        <v>2627</v>
      </c>
      <c r="B1139" s="369" t="s">
        <v>2628</v>
      </c>
      <c r="C1139" s="287" t="s">
        <v>2719</v>
      </c>
      <c r="D1139" s="285" t="s">
        <v>3123</v>
      </c>
      <c r="E1139" s="369" t="s">
        <v>2720</v>
      </c>
      <c r="F1139" s="287">
        <v>1136</v>
      </c>
      <c r="G1139" s="392" t="s">
        <v>2729</v>
      </c>
      <c r="H1139" s="392" t="s">
        <v>2730</v>
      </c>
      <c r="I1139" s="393" t="s">
        <v>2723</v>
      </c>
      <c r="J1139" s="392" t="s">
        <v>2724</v>
      </c>
      <c r="K1139" s="287" t="s">
        <v>1226</v>
      </c>
      <c r="L1139" s="369" t="s">
        <v>2440</v>
      </c>
      <c r="M1139" s="369" t="s">
        <v>3139</v>
      </c>
      <c r="N1139" s="372">
        <v>1</v>
      </c>
      <c r="O1139" s="373">
        <v>73</v>
      </c>
      <c r="P1139" s="373">
        <v>70</v>
      </c>
      <c r="Q1139" s="373">
        <v>73</v>
      </c>
      <c r="R1139" s="373">
        <v>77</v>
      </c>
      <c r="S1139" s="374">
        <v>556</v>
      </c>
      <c r="T1139" s="374">
        <v>579</v>
      </c>
      <c r="U1139" s="374">
        <v>610</v>
      </c>
      <c r="V1139" s="374">
        <v>639</v>
      </c>
      <c r="W1139" s="373">
        <v>56</v>
      </c>
      <c r="X1139" s="373">
        <v>49</v>
      </c>
      <c r="Y1139" s="373">
        <v>51</v>
      </c>
      <c r="Z1139" s="373">
        <v>54</v>
      </c>
      <c r="AA1139" s="374">
        <v>371</v>
      </c>
      <c r="AB1139" s="374">
        <v>387</v>
      </c>
      <c r="AC1139" s="374">
        <v>407</v>
      </c>
      <c r="AD1139" s="374">
        <v>426</v>
      </c>
      <c r="AE1139" s="373">
        <v>1</v>
      </c>
      <c r="AF1139" s="373">
        <v>1</v>
      </c>
      <c r="AG1139" s="373">
        <v>1</v>
      </c>
      <c r="AH1139" s="373">
        <v>1</v>
      </c>
      <c r="AI1139" s="374">
        <v>8</v>
      </c>
      <c r="AJ1139" s="374">
        <v>8</v>
      </c>
      <c r="AK1139" s="374">
        <v>8</v>
      </c>
      <c r="AL1139" s="374">
        <v>7</v>
      </c>
      <c r="AM1139" s="222">
        <v>16</v>
      </c>
      <c r="AN1139" s="222">
        <v>21</v>
      </c>
      <c r="AO1139" s="222">
        <v>22</v>
      </c>
      <c r="AP1139" s="222">
        <v>23</v>
      </c>
      <c r="AQ1139" s="218">
        <v>185</v>
      </c>
      <c r="AR1139" s="218">
        <v>193</v>
      </c>
      <c r="AS1139" s="218">
        <v>203</v>
      </c>
      <c r="AT1139" s="218">
        <v>212</v>
      </c>
      <c r="AU1139" s="222">
        <v>14</v>
      </c>
      <c r="AV1139" s="222">
        <v>18</v>
      </c>
      <c r="AW1139" s="222">
        <v>19</v>
      </c>
      <c r="AX1139" s="222">
        <v>20</v>
      </c>
      <c r="AY1139" s="218">
        <v>162</v>
      </c>
      <c r="AZ1139" s="218">
        <v>169</v>
      </c>
      <c r="BA1139" s="218">
        <v>178</v>
      </c>
      <c r="BB1139" s="218">
        <v>187</v>
      </c>
      <c r="BC1139" s="222">
        <f t="shared" si="457"/>
        <v>2</v>
      </c>
      <c r="BD1139" s="222">
        <f t="shared" si="457"/>
        <v>3</v>
      </c>
      <c r="BE1139" s="222">
        <f t="shared" si="457"/>
        <v>3</v>
      </c>
      <c r="BF1139" s="222">
        <f t="shared" si="457"/>
        <v>2</v>
      </c>
      <c r="BG1139" s="218">
        <f t="shared" si="457"/>
        <v>22</v>
      </c>
      <c r="BH1139" s="218">
        <f t="shared" si="447"/>
        <v>23</v>
      </c>
      <c r="BI1139" s="218">
        <f t="shared" si="447"/>
        <v>23</v>
      </c>
      <c r="BJ1139" s="218">
        <f t="shared" si="447"/>
        <v>24</v>
      </c>
      <c r="BK1139" s="222">
        <f t="shared" si="466"/>
        <v>0</v>
      </c>
      <c r="BL1139" s="222">
        <f t="shared" si="466"/>
        <v>0</v>
      </c>
      <c r="BM1139" s="222">
        <f t="shared" si="466"/>
        <v>0</v>
      </c>
      <c r="BN1139" s="222">
        <f t="shared" si="464"/>
        <v>1</v>
      </c>
      <c r="BO1139" s="218">
        <f t="shared" si="464"/>
        <v>1</v>
      </c>
      <c r="BP1139" s="218">
        <f t="shared" si="464"/>
        <v>1</v>
      </c>
      <c r="BQ1139" s="218">
        <f t="shared" si="464"/>
        <v>2</v>
      </c>
      <c r="BR1139" s="218">
        <f t="shared" si="443"/>
        <v>1</v>
      </c>
      <c r="BS1139" s="222">
        <v>0</v>
      </c>
      <c r="BT1139" s="222">
        <v>0</v>
      </c>
      <c r="BU1139" s="222">
        <v>0</v>
      </c>
      <c r="BV1139" s="222">
        <v>1</v>
      </c>
      <c r="BW1139" s="218">
        <v>1</v>
      </c>
      <c r="BX1139" s="218">
        <v>1</v>
      </c>
      <c r="BY1139" s="218">
        <v>2</v>
      </c>
      <c r="BZ1139" s="218">
        <v>1</v>
      </c>
      <c r="CA1139" s="222">
        <v>0</v>
      </c>
      <c r="CB1139" s="222">
        <f>IFERROR(VLOOKUP($G1139,[12]ITEM!$B$2:$AC$939,26,0),0)</f>
        <v>0</v>
      </c>
      <c r="CC1139" s="222">
        <f>IFERROR(VLOOKUP($G1139,[12]ITEM!$B$2:$AC$939,27,0),0)</f>
        <v>0</v>
      </c>
      <c r="CD1139" s="222">
        <f>IFERROR(VLOOKUP($G1139,[12]ITEM!$B$2:$AC$939,28,0),0)</f>
        <v>0</v>
      </c>
      <c r="CE1139" s="218">
        <v>0</v>
      </c>
      <c r="CF1139" s="218">
        <v>0</v>
      </c>
      <c r="CG1139" s="218">
        <v>0</v>
      </c>
      <c r="CH1139" s="218">
        <v>0</v>
      </c>
      <c r="CI1139" s="375"/>
      <c r="CJ1139" s="222">
        <f t="shared" si="468"/>
        <v>2</v>
      </c>
      <c r="CK1139" s="222">
        <f t="shared" si="467"/>
        <v>2</v>
      </c>
      <c r="CL1139" s="222">
        <f t="shared" si="467"/>
        <v>3</v>
      </c>
      <c r="CM1139" s="222">
        <f t="shared" si="467"/>
        <v>3</v>
      </c>
      <c r="CN1139" s="218">
        <f t="shared" si="467"/>
        <v>22</v>
      </c>
      <c r="CO1139" s="218">
        <f t="shared" si="467"/>
        <v>23.907927347633414</v>
      </c>
      <c r="CP1139" s="218">
        <f t="shared" si="467"/>
        <v>25.126251003405258</v>
      </c>
      <c r="CQ1139" s="218">
        <f t="shared" si="467"/>
        <v>26.255995904315665</v>
      </c>
      <c r="CR1139" s="222">
        <v>2</v>
      </c>
      <c r="CS1139" s="222">
        <v>2</v>
      </c>
      <c r="CT1139" s="222">
        <v>3</v>
      </c>
      <c r="CU1139" s="222">
        <v>3</v>
      </c>
      <c r="CV1139" s="218">
        <f t="shared" si="448"/>
        <v>22</v>
      </c>
      <c r="CW1139" s="218">
        <f>CV1139*(1+('[13]GROWTH (YoY)'!AR1139/100))</f>
        <v>22.907927347633414</v>
      </c>
      <c r="CX1139" s="218">
        <f>CW1139*(1+('[13]GROWTH (YoY)'!AS1139/100))</f>
        <v>24.126251003405258</v>
      </c>
      <c r="CY1139" s="218">
        <f>CX1139*(1+('[13]GROWTH (YoY)'!AT1139/100))</f>
        <v>25.255995904315665</v>
      </c>
      <c r="CZ1139" s="222">
        <v>0</v>
      </c>
      <c r="DA1139" s="222">
        <v>0</v>
      </c>
      <c r="DB1139" s="222">
        <v>0</v>
      </c>
      <c r="DC1139" s="222">
        <v>0</v>
      </c>
      <c r="DD1139" s="218">
        <v>0</v>
      </c>
      <c r="DE1139" s="218">
        <v>0</v>
      </c>
      <c r="DF1139" s="218">
        <v>0</v>
      </c>
      <c r="DG1139" s="218">
        <v>0</v>
      </c>
      <c r="DH1139" s="222">
        <v>0</v>
      </c>
      <c r="DI1139" s="222">
        <v>0</v>
      </c>
      <c r="DJ1139" s="222">
        <v>0</v>
      </c>
      <c r="DK1139" s="222">
        <v>0</v>
      </c>
      <c r="DL1139" s="218">
        <v>0</v>
      </c>
      <c r="DM1139" s="218">
        <v>1</v>
      </c>
      <c r="DN1139" s="218">
        <v>1</v>
      </c>
      <c r="DO1139" s="218">
        <v>1</v>
      </c>
      <c r="DP1139" s="383">
        <f t="shared" si="470"/>
        <v>0</v>
      </c>
      <c r="DQ1139" s="222">
        <f t="shared" si="470"/>
        <v>1</v>
      </c>
      <c r="DR1139" s="222">
        <f t="shared" si="470"/>
        <v>0</v>
      </c>
      <c r="DS1139" s="222">
        <f t="shared" si="469"/>
        <v>-1</v>
      </c>
      <c r="DT1139" s="218">
        <f t="shared" si="469"/>
        <v>0</v>
      </c>
      <c r="DU1139" s="218">
        <f t="shared" si="469"/>
        <v>-0.90792734763341443</v>
      </c>
      <c r="DV1139" s="218">
        <f t="shared" si="469"/>
        <v>-2.1262510034052582</v>
      </c>
      <c r="DW1139" s="218">
        <f t="shared" si="469"/>
        <v>-2.2559959043156645</v>
      </c>
      <c r="DX1139" s="384">
        <f t="shared" si="465"/>
        <v>0.76712328767123283</v>
      </c>
      <c r="DY1139" s="384">
        <f t="shared" si="465"/>
        <v>0.7</v>
      </c>
      <c r="DZ1139" s="384">
        <f t="shared" si="465"/>
        <v>0.69863013698630139</v>
      </c>
      <c r="EA1139" s="384">
        <f t="shared" si="465"/>
        <v>0.70129870129870131</v>
      </c>
      <c r="EB1139" s="385">
        <f t="shared" si="465"/>
        <v>0.66726618705035967</v>
      </c>
      <c r="EC1139" s="385">
        <f t="shared" si="465"/>
        <v>0.66839378238341973</v>
      </c>
      <c r="ED1139" s="385">
        <f t="shared" si="465"/>
        <v>0.66721311475409839</v>
      </c>
      <c r="EE1139" s="385">
        <f t="shared" si="463"/>
        <v>0.66666666666666663</v>
      </c>
      <c r="EG1139" s="222">
        <v>0</v>
      </c>
      <c r="EH1139" s="222">
        <v>0</v>
      </c>
      <c r="EI1139" s="222">
        <v>0</v>
      </c>
      <c r="EJ1139" s="222">
        <v>0</v>
      </c>
      <c r="EK1139" s="222">
        <v>134</v>
      </c>
      <c r="EL1139" s="222">
        <v>0</v>
      </c>
      <c r="EM1139" s="222">
        <v>0</v>
      </c>
      <c r="EN1139" s="386">
        <f t="shared" si="452"/>
        <v>0</v>
      </c>
      <c r="EO1139" s="222">
        <f t="shared" si="453"/>
        <v>0</v>
      </c>
      <c r="EP1139" s="386">
        <f t="shared" si="454"/>
        <v>0</v>
      </c>
      <c r="EQ1139" s="222">
        <f t="shared" si="455"/>
        <v>0</v>
      </c>
      <c r="ER1139" s="222">
        <f t="shared" si="456"/>
        <v>0</v>
      </c>
      <c r="ES1139" s="292"/>
      <c r="ET1139" s="218">
        <v>556</v>
      </c>
      <c r="EU1139" s="218">
        <v>371</v>
      </c>
      <c r="EV1139" s="218">
        <v>185</v>
      </c>
      <c r="EW1139" s="218">
        <v>32</v>
      </c>
      <c r="EX1139" s="218">
        <v>829</v>
      </c>
      <c r="EY1139" s="218">
        <v>2628</v>
      </c>
      <c r="EZ1139" s="218">
        <v>2628</v>
      </c>
      <c r="FA1139" s="387">
        <f t="shared" si="458"/>
        <v>0.66726618705035967</v>
      </c>
      <c r="FB1139" s="221">
        <f t="shared" si="459"/>
        <v>17.297297297297298</v>
      </c>
      <c r="FC1139" s="387">
        <f t="shared" si="460"/>
        <v>1.4910071942446044</v>
      </c>
      <c r="FD1139" s="218">
        <f t="shared" si="461"/>
        <v>315449.01065449009</v>
      </c>
      <c r="FE1139" s="218">
        <f t="shared" si="462"/>
        <v>1014.7133434804667</v>
      </c>
      <c r="FF1139" s="218">
        <v>185</v>
      </c>
      <c r="FG1139" s="221">
        <f t="shared" si="449"/>
        <v>87.567567567567579</v>
      </c>
      <c r="FH1139" s="218">
        <v>162</v>
      </c>
      <c r="FI1139" s="218">
        <v>185</v>
      </c>
      <c r="FJ1139" s="218">
        <v>1</v>
      </c>
      <c r="FK1139" s="218">
        <f t="shared" si="450"/>
        <v>22</v>
      </c>
      <c r="FL1139" s="218">
        <v>21</v>
      </c>
      <c r="FM1139" s="218">
        <f t="shared" si="451"/>
        <v>1</v>
      </c>
      <c r="FZ1139" s="229"/>
      <c r="GA1139" s="229"/>
      <c r="GB1139" s="229"/>
      <c r="GC1139" s="229"/>
      <c r="GD1139" s="229"/>
    </row>
    <row r="1140" spans="1:186" s="368" customFormat="1" ht="18" customHeight="1">
      <c r="A1140" s="287" t="s">
        <v>2627</v>
      </c>
      <c r="B1140" s="369" t="s">
        <v>2628</v>
      </c>
      <c r="C1140" s="287" t="s">
        <v>2719</v>
      </c>
      <c r="D1140" s="285" t="s">
        <v>3123</v>
      </c>
      <c r="E1140" s="369" t="s">
        <v>2720</v>
      </c>
      <c r="F1140" s="287">
        <v>1137</v>
      </c>
      <c r="G1140" s="392" t="s">
        <v>2731</v>
      </c>
      <c r="H1140" s="392" t="s">
        <v>2732</v>
      </c>
      <c r="I1140" s="393" t="s">
        <v>2723</v>
      </c>
      <c r="J1140" s="392" t="s">
        <v>2724</v>
      </c>
      <c r="K1140" s="287" t="s">
        <v>1226</v>
      </c>
      <c r="L1140" s="369" t="s">
        <v>2440</v>
      </c>
      <c r="M1140" s="369" t="s">
        <v>3139</v>
      </c>
      <c r="N1140" s="372">
        <v>1</v>
      </c>
      <c r="O1140" s="373">
        <v>2</v>
      </c>
      <c r="P1140" s="373">
        <v>3</v>
      </c>
      <c r="Q1140" s="373">
        <v>3</v>
      </c>
      <c r="R1140" s="373">
        <v>3</v>
      </c>
      <c r="S1140" s="374">
        <v>3</v>
      </c>
      <c r="T1140" s="374">
        <v>3</v>
      </c>
      <c r="U1140" s="374">
        <v>3</v>
      </c>
      <c r="V1140" s="374">
        <v>3</v>
      </c>
      <c r="W1140" s="373">
        <v>1</v>
      </c>
      <c r="X1140" s="373">
        <v>1</v>
      </c>
      <c r="Y1140" s="373">
        <v>1</v>
      </c>
      <c r="Z1140" s="373">
        <v>1</v>
      </c>
      <c r="AA1140" s="374">
        <v>2</v>
      </c>
      <c r="AB1140" s="374">
        <v>2</v>
      </c>
      <c r="AC1140" s="374">
        <v>2</v>
      </c>
      <c r="AD1140" s="374">
        <v>2</v>
      </c>
      <c r="AE1140" s="373">
        <v>0</v>
      </c>
      <c r="AF1140" s="373">
        <v>0</v>
      </c>
      <c r="AG1140" s="373">
        <v>0</v>
      </c>
      <c r="AH1140" s="373">
        <v>0</v>
      </c>
      <c r="AI1140" s="374">
        <v>0</v>
      </c>
      <c r="AJ1140" s="374">
        <v>0</v>
      </c>
      <c r="AK1140" s="374">
        <v>0</v>
      </c>
      <c r="AL1140" s="374">
        <v>0</v>
      </c>
      <c r="AM1140" s="222">
        <v>1</v>
      </c>
      <c r="AN1140" s="222">
        <v>2</v>
      </c>
      <c r="AO1140" s="222">
        <v>2</v>
      </c>
      <c r="AP1140" s="222">
        <v>2</v>
      </c>
      <c r="AQ1140" s="218">
        <v>1</v>
      </c>
      <c r="AR1140" s="218">
        <v>1</v>
      </c>
      <c r="AS1140" s="218">
        <v>1</v>
      </c>
      <c r="AT1140" s="218">
        <v>1</v>
      </c>
      <c r="AU1140" s="222">
        <v>1</v>
      </c>
      <c r="AV1140" s="222">
        <v>1</v>
      </c>
      <c r="AW1140" s="222">
        <v>1</v>
      </c>
      <c r="AX1140" s="222">
        <v>1</v>
      </c>
      <c r="AY1140" s="218">
        <v>1</v>
      </c>
      <c r="AZ1140" s="218">
        <v>1</v>
      </c>
      <c r="BA1140" s="218">
        <v>1</v>
      </c>
      <c r="BB1140" s="218">
        <v>1</v>
      </c>
      <c r="BC1140" s="222">
        <f t="shared" si="457"/>
        <v>0</v>
      </c>
      <c r="BD1140" s="222">
        <f t="shared" si="457"/>
        <v>1</v>
      </c>
      <c r="BE1140" s="222">
        <f t="shared" si="457"/>
        <v>1</v>
      </c>
      <c r="BF1140" s="222">
        <f t="shared" si="457"/>
        <v>1</v>
      </c>
      <c r="BG1140" s="218">
        <f t="shared" si="457"/>
        <v>0</v>
      </c>
      <c r="BH1140" s="218">
        <f t="shared" si="447"/>
        <v>0</v>
      </c>
      <c r="BI1140" s="218">
        <f t="shared" si="447"/>
        <v>0</v>
      </c>
      <c r="BJ1140" s="218">
        <f t="shared" si="447"/>
        <v>0</v>
      </c>
      <c r="BK1140" s="222">
        <f t="shared" si="466"/>
        <v>0</v>
      </c>
      <c r="BL1140" s="222">
        <f t="shared" si="466"/>
        <v>0</v>
      </c>
      <c r="BM1140" s="222">
        <f t="shared" si="466"/>
        <v>0</v>
      </c>
      <c r="BN1140" s="222">
        <f t="shared" si="464"/>
        <v>0</v>
      </c>
      <c r="BO1140" s="218">
        <f t="shared" si="464"/>
        <v>0</v>
      </c>
      <c r="BP1140" s="218">
        <f t="shared" si="464"/>
        <v>0</v>
      </c>
      <c r="BQ1140" s="218">
        <f t="shared" si="464"/>
        <v>0</v>
      </c>
      <c r="BR1140" s="218">
        <f t="shared" si="443"/>
        <v>0</v>
      </c>
      <c r="BS1140" s="222">
        <v>0</v>
      </c>
      <c r="BT1140" s="222">
        <v>0</v>
      </c>
      <c r="BU1140" s="222">
        <v>0</v>
      </c>
      <c r="BV1140" s="222">
        <v>0</v>
      </c>
      <c r="BW1140" s="218">
        <v>0</v>
      </c>
      <c r="BX1140" s="218">
        <v>0</v>
      </c>
      <c r="BY1140" s="218">
        <v>0</v>
      </c>
      <c r="BZ1140" s="218">
        <v>0</v>
      </c>
      <c r="CA1140" s="222">
        <v>0</v>
      </c>
      <c r="CB1140" s="222">
        <f>IFERROR(VLOOKUP($G1140,[12]ITEM!$B$2:$AC$939,26,0),0)</f>
        <v>0</v>
      </c>
      <c r="CC1140" s="222">
        <f>IFERROR(VLOOKUP($G1140,[12]ITEM!$B$2:$AC$939,27,0),0)</f>
        <v>0</v>
      </c>
      <c r="CD1140" s="222">
        <f>IFERROR(VLOOKUP($G1140,[12]ITEM!$B$2:$AC$939,28,0),0)</f>
        <v>0</v>
      </c>
      <c r="CE1140" s="218">
        <v>0</v>
      </c>
      <c r="CF1140" s="218">
        <v>0</v>
      </c>
      <c r="CG1140" s="218">
        <v>0</v>
      </c>
      <c r="CH1140" s="218">
        <v>0</v>
      </c>
      <c r="CI1140" s="375"/>
      <c r="CJ1140" s="222">
        <f t="shared" si="468"/>
        <v>0</v>
      </c>
      <c r="CK1140" s="222">
        <f t="shared" si="467"/>
        <v>0</v>
      </c>
      <c r="CL1140" s="222">
        <f t="shared" si="467"/>
        <v>0</v>
      </c>
      <c r="CM1140" s="222">
        <f t="shared" si="467"/>
        <v>0</v>
      </c>
      <c r="CN1140" s="218">
        <f t="shared" si="467"/>
        <v>0</v>
      </c>
      <c r="CO1140" s="218">
        <f t="shared" si="467"/>
        <v>0</v>
      </c>
      <c r="CP1140" s="218">
        <f t="shared" si="467"/>
        <v>0</v>
      </c>
      <c r="CQ1140" s="218">
        <f t="shared" si="467"/>
        <v>0</v>
      </c>
      <c r="CR1140" s="222">
        <v>0</v>
      </c>
      <c r="CS1140" s="222">
        <v>0</v>
      </c>
      <c r="CT1140" s="222">
        <v>0</v>
      </c>
      <c r="CU1140" s="222">
        <v>0</v>
      </c>
      <c r="CV1140" s="218">
        <f t="shared" si="448"/>
        <v>0</v>
      </c>
      <c r="CW1140" s="218">
        <f>CV1140*(1+('[13]GROWTH (YoY)'!AR1140/100))</f>
        <v>0</v>
      </c>
      <c r="CX1140" s="218">
        <f>CW1140*(1+('[13]GROWTH (YoY)'!AS1140/100))</f>
        <v>0</v>
      </c>
      <c r="CY1140" s="218">
        <f>CX1140*(1+('[13]GROWTH (YoY)'!AT1140/100))</f>
        <v>0</v>
      </c>
      <c r="CZ1140" s="222">
        <v>0</v>
      </c>
      <c r="DA1140" s="222">
        <v>0</v>
      </c>
      <c r="DB1140" s="222">
        <v>0</v>
      </c>
      <c r="DC1140" s="222">
        <v>0</v>
      </c>
      <c r="DD1140" s="218">
        <v>0</v>
      </c>
      <c r="DE1140" s="218">
        <v>0</v>
      </c>
      <c r="DF1140" s="218">
        <v>0</v>
      </c>
      <c r="DG1140" s="218">
        <v>0</v>
      </c>
      <c r="DH1140" s="222">
        <v>0</v>
      </c>
      <c r="DI1140" s="222">
        <v>0</v>
      </c>
      <c r="DJ1140" s="222">
        <v>0</v>
      </c>
      <c r="DK1140" s="222">
        <v>0</v>
      </c>
      <c r="DL1140" s="218">
        <v>0</v>
      </c>
      <c r="DM1140" s="218">
        <v>0</v>
      </c>
      <c r="DN1140" s="218">
        <v>0</v>
      </c>
      <c r="DO1140" s="218">
        <v>0</v>
      </c>
      <c r="DP1140" s="383">
        <f t="shared" si="470"/>
        <v>0</v>
      </c>
      <c r="DQ1140" s="222">
        <f t="shared" si="470"/>
        <v>1</v>
      </c>
      <c r="DR1140" s="222">
        <f t="shared" si="470"/>
        <v>1</v>
      </c>
      <c r="DS1140" s="222">
        <f t="shared" si="469"/>
        <v>1</v>
      </c>
      <c r="DT1140" s="218">
        <f t="shared" si="469"/>
        <v>0</v>
      </c>
      <c r="DU1140" s="218">
        <f t="shared" si="469"/>
        <v>0</v>
      </c>
      <c r="DV1140" s="218">
        <f t="shared" si="469"/>
        <v>0</v>
      </c>
      <c r="DW1140" s="218">
        <f t="shared" si="469"/>
        <v>0</v>
      </c>
      <c r="DX1140" s="384">
        <f t="shared" si="465"/>
        <v>0.5</v>
      </c>
      <c r="DY1140" s="384">
        <f t="shared" si="465"/>
        <v>0.33333333333333331</v>
      </c>
      <c r="DZ1140" s="384">
        <f t="shared" si="465"/>
        <v>0.33333333333333331</v>
      </c>
      <c r="EA1140" s="384">
        <f t="shared" si="465"/>
        <v>0.33333333333333331</v>
      </c>
      <c r="EB1140" s="385">
        <f t="shared" si="465"/>
        <v>0.66666666666666663</v>
      </c>
      <c r="EC1140" s="385">
        <f t="shared" si="465"/>
        <v>0.66666666666666663</v>
      </c>
      <c r="ED1140" s="385">
        <f t="shared" si="465"/>
        <v>0.66666666666666663</v>
      </c>
      <c r="EE1140" s="385">
        <f t="shared" si="463"/>
        <v>0.66666666666666663</v>
      </c>
      <c r="EG1140" s="222">
        <v>0</v>
      </c>
      <c r="EH1140" s="222">
        <v>0</v>
      </c>
      <c r="EI1140" s="222">
        <v>0</v>
      </c>
      <c r="EJ1140" s="222">
        <v>0</v>
      </c>
      <c r="EK1140" s="222">
        <v>0</v>
      </c>
      <c r="EL1140" s="222">
        <v>0</v>
      </c>
      <c r="EM1140" s="222">
        <v>0</v>
      </c>
      <c r="EN1140" s="386">
        <f t="shared" si="452"/>
        <v>0</v>
      </c>
      <c r="EO1140" s="222">
        <f t="shared" si="453"/>
        <v>0</v>
      </c>
      <c r="EP1140" s="386">
        <f t="shared" si="454"/>
        <v>0</v>
      </c>
      <c r="EQ1140" s="222">
        <f t="shared" si="455"/>
        <v>0</v>
      </c>
      <c r="ER1140" s="222">
        <f t="shared" si="456"/>
        <v>0</v>
      </c>
      <c r="ES1140" s="292"/>
      <c r="ET1140" s="218">
        <v>3</v>
      </c>
      <c r="EU1140" s="218">
        <v>2</v>
      </c>
      <c r="EV1140" s="218">
        <v>1</v>
      </c>
      <c r="EW1140" s="218">
        <v>1</v>
      </c>
      <c r="EX1140" s="218">
        <v>5</v>
      </c>
      <c r="EY1140" s="218">
        <v>74</v>
      </c>
      <c r="EZ1140" s="218">
        <v>74</v>
      </c>
      <c r="FA1140" s="387">
        <f t="shared" si="458"/>
        <v>0.66666666666666663</v>
      </c>
      <c r="FB1140" s="221">
        <f t="shared" si="459"/>
        <v>100</v>
      </c>
      <c r="FC1140" s="387">
        <f t="shared" si="460"/>
        <v>1.6666666666666667</v>
      </c>
      <c r="FD1140" s="218">
        <f t="shared" si="461"/>
        <v>67567.567567567574</v>
      </c>
      <c r="FE1140" s="218">
        <f t="shared" si="462"/>
        <v>1126.1261261261261</v>
      </c>
      <c r="FF1140" s="218">
        <v>1</v>
      </c>
      <c r="FG1140" s="221">
        <f t="shared" si="449"/>
        <v>100</v>
      </c>
      <c r="FH1140" s="218">
        <v>1</v>
      </c>
      <c r="FI1140" s="218">
        <v>1</v>
      </c>
      <c r="FJ1140" s="218">
        <v>0</v>
      </c>
      <c r="FK1140" s="218">
        <f t="shared" si="450"/>
        <v>0</v>
      </c>
      <c r="FL1140" s="218">
        <v>0</v>
      </c>
      <c r="FM1140" s="218">
        <f t="shared" si="451"/>
        <v>0</v>
      </c>
      <c r="FZ1140" s="229"/>
      <c r="GA1140" s="229"/>
      <c r="GB1140" s="229"/>
      <c r="GC1140" s="229"/>
      <c r="GD1140" s="229"/>
    </row>
    <row r="1141" spans="1:186" s="368" customFormat="1" ht="18" customHeight="1">
      <c r="A1141" s="287" t="s">
        <v>2627</v>
      </c>
      <c r="B1141" s="369" t="s">
        <v>2628</v>
      </c>
      <c r="C1141" s="287" t="s">
        <v>2719</v>
      </c>
      <c r="D1141" s="285" t="s">
        <v>3123</v>
      </c>
      <c r="E1141" s="369" t="s">
        <v>2720</v>
      </c>
      <c r="F1141" s="287">
        <v>1138</v>
      </c>
      <c r="G1141" s="392" t="s">
        <v>2733</v>
      </c>
      <c r="H1141" s="392" t="s">
        <v>2734</v>
      </c>
      <c r="I1141" s="393" t="s">
        <v>2723</v>
      </c>
      <c r="J1141" s="392" t="s">
        <v>2724</v>
      </c>
      <c r="K1141" s="287" t="s">
        <v>1226</v>
      </c>
      <c r="L1141" s="369" t="s">
        <v>2440</v>
      </c>
      <c r="M1141" s="369" t="s">
        <v>3139</v>
      </c>
      <c r="N1141" s="372">
        <v>1</v>
      </c>
      <c r="O1141" s="373">
        <v>230</v>
      </c>
      <c r="P1141" s="373">
        <v>289</v>
      </c>
      <c r="Q1141" s="373">
        <v>301</v>
      </c>
      <c r="R1141" s="373">
        <v>317</v>
      </c>
      <c r="S1141" s="374">
        <v>269</v>
      </c>
      <c r="T1141" s="374">
        <v>280</v>
      </c>
      <c r="U1141" s="374">
        <v>295</v>
      </c>
      <c r="V1141" s="374">
        <v>309</v>
      </c>
      <c r="W1141" s="373">
        <v>147</v>
      </c>
      <c r="X1141" s="373">
        <v>184</v>
      </c>
      <c r="Y1141" s="373">
        <v>192</v>
      </c>
      <c r="Z1141" s="373">
        <v>202</v>
      </c>
      <c r="AA1141" s="374">
        <v>171</v>
      </c>
      <c r="AB1141" s="374">
        <v>178</v>
      </c>
      <c r="AC1141" s="374">
        <v>188</v>
      </c>
      <c r="AD1141" s="374">
        <v>197</v>
      </c>
      <c r="AE1141" s="373">
        <v>1</v>
      </c>
      <c r="AF1141" s="373">
        <v>3</v>
      </c>
      <c r="AG1141" s="373">
        <v>2</v>
      </c>
      <c r="AH1141" s="373">
        <v>2</v>
      </c>
      <c r="AI1141" s="374">
        <v>4</v>
      </c>
      <c r="AJ1141" s="374">
        <v>4</v>
      </c>
      <c r="AK1141" s="374">
        <v>4</v>
      </c>
      <c r="AL1141" s="374">
        <v>3</v>
      </c>
      <c r="AM1141" s="222">
        <v>82</v>
      </c>
      <c r="AN1141" s="222">
        <v>105</v>
      </c>
      <c r="AO1141" s="222">
        <v>109</v>
      </c>
      <c r="AP1141" s="222">
        <v>115</v>
      </c>
      <c r="AQ1141" s="218">
        <v>98</v>
      </c>
      <c r="AR1141" s="218">
        <v>102</v>
      </c>
      <c r="AS1141" s="218">
        <v>107</v>
      </c>
      <c r="AT1141" s="218">
        <v>112</v>
      </c>
      <c r="AU1141" s="222">
        <v>80</v>
      </c>
      <c r="AV1141" s="222">
        <v>102</v>
      </c>
      <c r="AW1141" s="222">
        <v>106</v>
      </c>
      <c r="AX1141" s="222">
        <v>112</v>
      </c>
      <c r="AY1141" s="218">
        <v>95</v>
      </c>
      <c r="AZ1141" s="218">
        <v>99</v>
      </c>
      <c r="BA1141" s="218">
        <v>104</v>
      </c>
      <c r="BB1141" s="218">
        <v>108</v>
      </c>
      <c r="BC1141" s="222">
        <f t="shared" si="457"/>
        <v>2</v>
      </c>
      <c r="BD1141" s="222">
        <f t="shared" si="457"/>
        <v>-3</v>
      </c>
      <c r="BE1141" s="222">
        <f t="shared" si="457"/>
        <v>-7</v>
      </c>
      <c r="BF1141" s="222">
        <f t="shared" si="457"/>
        <v>-6</v>
      </c>
      <c r="BG1141" s="218">
        <f t="shared" si="457"/>
        <v>1</v>
      </c>
      <c r="BH1141" s="218">
        <f t="shared" si="447"/>
        <v>1</v>
      </c>
      <c r="BI1141" s="218">
        <f t="shared" si="447"/>
        <v>1</v>
      </c>
      <c r="BJ1141" s="218">
        <f t="shared" si="447"/>
        <v>2</v>
      </c>
      <c r="BK1141" s="222">
        <f t="shared" si="466"/>
        <v>0</v>
      </c>
      <c r="BL1141" s="222">
        <f t="shared" si="466"/>
        <v>6</v>
      </c>
      <c r="BM1141" s="222">
        <f t="shared" si="466"/>
        <v>10</v>
      </c>
      <c r="BN1141" s="222">
        <f t="shared" si="464"/>
        <v>9</v>
      </c>
      <c r="BO1141" s="218">
        <f t="shared" si="464"/>
        <v>2</v>
      </c>
      <c r="BP1141" s="218">
        <f t="shared" si="464"/>
        <v>2</v>
      </c>
      <c r="BQ1141" s="218">
        <f t="shared" si="464"/>
        <v>2</v>
      </c>
      <c r="BR1141" s="218">
        <f t="shared" si="464"/>
        <v>2</v>
      </c>
      <c r="BS1141" s="222">
        <v>0</v>
      </c>
      <c r="BT1141" s="222">
        <v>6</v>
      </c>
      <c r="BU1141" s="222">
        <v>10</v>
      </c>
      <c r="BV1141" s="222">
        <v>9</v>
      </c>
      <c r="BW1141" s="218">
        <v>2</v>
      </c>
      <c r="BX1141" s="218">
        <v>2</v>
      </c>
      <c r="BY1141" s="218">
        <v>2</v>
      </c>
      <c r="BZ1141" s="218">
        <v>2</v>
      </c>
      <c r="CA1141" s="222">
        <v>0</v>
      </c>
      <c r="CB1141" s="222">
        <f>IFERROR(VLOOKUP($G1141,[12]ITEM!$B$2:$AC$939,26,0),0)</f>
        <v>0</v>
      </c>
      <c r="CC1141" s="222">
        <f>IFERROR(VLOOKUP($G1141,[12]ITEM!$B$2:$AC$939,27,0),0)</f>
        <v>0</v>
      </c>
      <c r="CD1141" s="222">
        <f>IFERROR(VLOOKUP($G1141,[12]ITEM!$B$2:$AC$939,28,0),0)</f>
        <v>0</v>
      </c>
      <c r="CE1141" s="218">
        <v>0</v>
      </c>
      <c r="CF1141" s="218">
        <v>0</v>
      </c>
      <c r="CG1141" s="218">
        <v>0</v>
      </c>
      <c r="CH1141" s="218">
        <v>0</v>
      </c>
      <c r="CI1141" s="375"/>
      <c r="CJ1141" s="222">
        <f t="shared" si="468"/>
        <v>2</v>
      </c>
      <c r="CK1141" s="222">
        <f t="shared" si="467"/>
        <v>4</v>
      </c>
      <c r="CL1141" s="222">
        <f t="shared" si="467"/>
        <v>4</v>
      </c>
      <c r="CM1141" s="222">
        <f t="shared" si="467"/>
        <v>4</v>
      </c>
      <c r="CN1141" s="218">
        <f t="shared" si="467"/>
        <v>1</v>
      </c>
      <c r="CO1141" s="218">
        <f t="shared" si="467"/>
        <v>1</v>
      </c>
      <c r="CP1141" s="218">
        <f t="shared" si="467"/>
        <v>1</v>
      </c>
      <c r="CQ1141" s="218">
        <f t="shared" si="467"/>
        <v>1</v>
      </c>
      <c r="CR1141" s="222">
        <v>2</v>
      </c>
      <c r="CS1141" s="222">
        <v>3</v>
      </c>
      <c r="CT1141" s="222">
        <v>3</v>
      </c>
      <c r="CU1141" s="222">
        <v>3</v>
      </c>
      <c r="CV1141" s="218">
        <f t="shared" si="448"/>
        <v>0</v>
      </c>
      <c r="CW1141" s="218">
        <f>CV1141*(1+('[13]GROWTH (YoY)'!AR1141/100))</f>
        <v>0</v>
      </c>
      <c r="CX1141" s="218">
        <f>CW1141*(1+('[13]GROWTH (YoY)'!AS1141/100))</f>
        <v>0</v>
      </c>
      <c r="CY1141" s="218">
        <f>CX1141*(1+('[13]GROWTH (YoY)'!AT1141/100))</f>
        <v>0</v>
      </c>
      <c r="CZ1141" s="222">
        <v>0</v>
      </c>
      <c r="DA1141" s="222">
        <v>0</v>
      </c>
      <c r="DB1141" s="222">
        <v>0</v>
      </c>
      <c r="DC1141" s="222">
        <v>0</v>
      </c>
      <c r="DD1141" s="218">
        <v>0</v>
      </c>
      <c r="DE1141" s="218">
        <v>0</v>
      </c>
      <c r="DF1141" s="218">
        <v>0</v>
      </c>
      <c r="DG1141" s="218">
        <v>0</v>
      </c>
      <c r="DH1141" s="222">
        <v>0</v>
      </c>
      <c r="DI1141" s="222">
        <v>1</v>
      </c>
      <c r="DJ1141" s="222">
        <v>1</v>
      </c>
      <c r="DK1141" s="222">
        <v>1</v>
      </c>
      <c r="DL1141" s="218">
        <v>1</v>
      </c>
      <c r="DM1141" s="218">
        <v>1</v>
      </c>
      <c r="DN1141" s="218">
        <v>1</v>
      </c>
      <c r="DO1141" s="218">
        <v>1</v>
      </c>
      <c r="DP1141" s="383">
        <f t="shared" si="470"/>
        <v>0</v>
      </c>
      <c r="DQ1141" s="222">
        <f t="shared" si="470"/>
        <v>-7</v>
      </c>
      <c r="DR1141" s="222">
        <f t="shared" si="470"/>
        <v>-11</v>
      </c>
      <c r="DS1141" s="222">
        <f t="shared" si="469"/>
        <v>-10</v>
      </c>
      <c r="DT1141" s="218">
        <f t="shared" si="469"/>
        <v>0</v>
      </c>
      <c r="DU1141" s="218">
        <f t="shared" si="469"/>
        <v>0</v>
      </c>
      <c r="DV1141" s="218">
        <f t="shared" si="469"/>
        <v>0</v>
      </c>
      <c r="DW1141" s="218">
        <f t="shared" si="469"/>
        <v>1</v>
      </c>
      <c r="DX1141" s="384">
        <f t="shared" si="465"/>
        <v>0.63913043478260867</v>
      </c>
      <c r="DY1141" s="384">
        <f t="shared" si="465"/>
        <v>0.63667820069204151</v>
      </c>
      <c r="DZ1141" s="384">
        <f t="shared" si="465"/>
        <v>0.63787375415282388</v>
      </c>
      <c r="EA1141" s="384">
        <f t="shared" si="465"/>
        <v>0.63722397476340698</v>
      </c>
      <c r="EB1141" s="385">
        <f t="shared" si="465"/>
        <v>0.63568773234200748</v>
      </c>
      <c r="EC1141" s="385">
        <f t="shared" si="465"/>
        <v>0.63571428571428568</v>
      </c>
      <c r="ED1141" s="385">
        <f t="shared" si="465"/>
        <v>0.63728813559322028</v>
      </c>
      <c r="EE1141" s="385">
        <f t="shared" si="463"/>
        <v>0.63754045307443363</v>
      </c>
      <c r="EG1141" s="222">
        <v>1332</v>
      </c>
      <c r="EH1141" s="222">
        <v>550</v>
      </c>
      <c r="EI1141" s="222">
        <v>783</v>
      </c>
      <c r="EJ1141" s="222">
        <v>283</v>
      </c>
      <c r="EK1141" s="222">
        <v>134</v>
      </c>
      <c r="EL1141" s="222">
        <v>19314</v>
      </c>
      <c r="EM1141" s="222">
        <v>15861</v>
      </c>
      <c r="EN1141" s="386">
        <f t="shared" si="452"/>
        <v>0.41291291291291293</v>
      </c>
      <c r="EO1141" s="222">
        <f t="shared" si="453"/>
        <v>36.14303959131545</v>
      </c>
      <c r="EP1141" s="386">
        <f t="shared" si="454"/>
        <v>0.1006006006006006</v>
      </c>
      <c r="EQ1141" s="222">
        <f t="shared" si="455"/>
        <v>6937.9724552138341</v>
      </c>
      <c r="ER1141" s="222">
        <f t="shared" si="456"/>
        <v>1486.8755648025556</v>
      </c>
      <c r="ES1141" s="292"/>
      <c r="ET1141" s="218">
        <v>269</v>
      </c>
      <c r="EU1141" s="218">
        <v>171</v>
      </c>
      <c r="EV1141" s="218">
        <v>98</v>
      </c>
      <c r="EW1141" s="218">
        <v>41</v>
      </c>
      <c r="EX1141" s="218">
        <v>457</v>
      </c>
      <c r="EY1141" s="218">
        <v>3280</v>
      </c>
      <c r="EZ1141" s="218">
        <v>3280</v>
      </c>
      <c r="FA1141" s="387">
        <f t="shared" si="458"/>
        <v>0.63568773234200748</v>
      </c>
      <c r="FB1141" s="221">
        <f t="shared" si="459"/>
        <v>41.836734693877553</v>
      </c>
      <c r="FC1141" s="387">
        <f t="shared" si="460"/>
        <v>1.6988847583643123</v>
      </c>
      <c r="FD1141" s="218">
        <f t="shared" si="461"/>
        <v>139329.26829268291</v>
      </c>
      <c r="FE1141" s="218">
        <f t="shared" si="462"/>
        <v>1041.6666666666667</v>
      </c>
      <c r="FF1141" s="218">
        <v>98</v>
      </c>
      <c r="FG1141" s="221">
        <f t="shared" si="449"/>
        <v>95.918367346938766</v>
      </c>
      <c r="FH1141" s="218">
        <v>94</v>
      </c>
      <c r="FI1141" s="218">
        <v>98</v>
      </c>
      <c r="FJ1141" s="218">
        <v>3</v>
      </c>
      <c r="FK1141" s="218">
        <f t="shared" si="450"/>
        <v>1</v>
      </c>
      <c r="FL1141" s="218">
        <v>0</v>
      </c>
      <c r="FM1141" s="218">
        <f t="shared" si="451"/>
        <v>1</v>
      </c>
      <c r="FZ1141" s="229"/>
      <c r="GA1141" s="229"/>
      <c r="GB1141" s="229"/>
      <c r="GC1141" s="229"/>
      <c r="GD1141" s="229"/>
    </row>
    <row r="1142" spans="1:186" s="368" customFormat="1" ht="18" customHeight="1">
      <c r="A1142" s="285" t="s">
        <v>2735</v>
      </c>
      <c r="B1142" s="291" t="s">
        <v>2736</v>
      </c>
      <c r="C1142" s="355" t="s">
        <v>2737</v>
      </c>
      <c r="D1142" s="355" t="s">
        <v>3123</v>
      </c>
      <c r="E1142" s="356" t="s">
        <v>2738</v>
      </c>
      <c r="F1142" s="355">
        <v>1139</v>
      </c>
      <c r="G1142" s="389" t="s">
        <v>2739</v>
      </c>
      <c r="H1142" s="389" t="s">
        <v>2738</v>
      </c>
      <c r="I1142" s="408" t="s">
        <v>2740</v>
      </c>
      <c r="J1142" s="356" t="s">
        <v>2741</v>
      </c>
      <c r="K1142" s="408" t="s">
        <v>1226</v>
      </c>
      <c r="L1142" s="356" t="s">
        <v>2440</v>
      </c>
      <c r="M1142" s="356" t="s">
        <v>3138</v>
      </c>
      <c r="N1142" s="360">
        <v>1</v>
      </c>
      <c r="O1142" s="361">
        <v>933</v>
      </c>
      <c r="P1142" s="361">
        <v>1165</v>
      </c>
      <c r="Q1142" s="361">
        <v>1223</v>
      </c>
      <c r="R1142" s="361">
        <v>1292</v>
      </c>
      <c r="S1142" s="362">
        <v>1165</v>
      </c>
      <c r="T1142" s="362">
        <v>1223</v>
      </c>
      <c r="U1142" s="362">
        <v>1292</v>
      </c>
      <c r="V1142" s="362">
        <v>1354</v>
      </c>
      <c r="W1142" s="361">
        <v>0</v>
      </c>
      <c r="X1142" s="361"/>
      <c r="Y1142" s="361"/>
      <c r="Z1142" s="361"/>
      <c r="AA1142" s="362">
        <v>0</v>
      </c>
      <c r="AB1142" s="362">
        <v>0</v>
      </c>
      <c r="AC1142" s="362">
        <v>0</v>
      </c>
      <c r="AD1142" s="362">
        <v>0</v>
      </c>
      <c r="AE1142" s="361"/>
      <c r="AF1142" s="361"/>
      <c r="AG1142" s="361"/>
      <c r="AH1142" s="361"/>
      <c r="AI1142" s="362">
        <v>0</v>
      </c>
      <c r="AJ1142" s="362">
        <v>0</v>
      </c>
      <c r="AK1142" s="362">
        <v>0</v>
      </c>
      <c r="AL1142" s="362">
        <v>0</v>
      </c>
      <c r="AM1142" s="225">
        <v>933</v>
      </c>
      <c r="AN1142" s="225">
        <v>1165</v>
      </c>
      <c r="AO1142" s="225">
        <v>1223</v>
      </c>
      <c r="AP1142" s="225">
        <v>1292</v>
      </c>
      <c r="AQ1142" s="223">
        <v>1165</v>
      </c>
      <c r="AR1142" s="223">
        <v>1223</v>
      </c>
      <c r="AS1142" s="223">
        <v>1292</v>
      </c>
      <c r="AT1142" s="223">
        <v>1354</v>
      </c>
      <c r="AU1142" s="225">
        <v>933</v>
      </c>
      <c r="AV1142" s="361">
        <v>1165</v>
      </c>
      <c r="AW1142" s="361">
        <v>1223</v>
      </c>
      <c r="AX1142" s="361">
        <v>1292</v>
      </c>
      <c r="AY1142" s="362">
        <v>1165</v>
      </c>
      <c r="AZ1142" s="362">
        <v>1223</v>
      </c>
      <c r="BA1142" s="362">
        <v>1292</v>
      </c>
      <c r="BB1142" s="362">
        <v>1354</v>
      </c>
      <c r="BC1142" s="225">
        <f t="shared" si="457"/>
        <v>0</v>
      </c>
      <c r="BD1142" s="225">
        <f t="shared" si="457"/>
        <v>0</v>
      </c>
      <c r="BE1142" s="225">
        <f t="shared" si="457"/>
        <v>-1</v>
      </c>
      <c r="BF1142" s="225">
        <f t="shared" si="457"/>
        <v>-1</v>
      </c>
      <c r="BG1142" s="223">
        <f t="shared" si="457"/>
        <v>0</v>
      </c>
      <c r="BH1142" s="223">
        <f t="shared" si="447"/>
        <v>0</v>
      </c>
      <c r="BI1142" s="223">
        <f t="shared" si="447"/>
        <v>0</v>
      </c>
      <c r="BJ1142" s="223">
        <f t="shared" si="447"/>
        <v>0</v>
      </c>
      <c r="BK1142" s="225">
        <f t="shared" si="466"/>
        <v>0</v>
      </c>
      <c r="BL1142" s="225">
        <f t="shared" si="466"/>
        <v>0</v>
      </c>
      <c r="BM1142" s="225">
        <f t="shared" si="466"/>
        <v>1</v>
      </c>
      <c r="BN1142" s="225">
        <f t="shared" si="464"/>
        <v>1</v>
      </c>
      <c r="BO1142" s="223">
        <f t="shared" si="464"/>
        <v>0</v>
      </c>
      <c r="BP1142" s="223">
        <f t="shared" si="464"/>
        <v>0</v>
      </c>
      <c r="BQ1142" s="223">
        <f t="shared" si="464"/>
        <v>0</v>
      </c>
      <c r="BR1142" s="223">
        <f t="shared" si="464"/>
        <v>0</v>
      </c>
      <c r="BS1142" s="225">
        <v>0</v>
      </c>
      <c r="BT1142" s="225">
        <v>0</v>
      </c>
      <c r="BU1142" s="225">
        <v>1</v>
      </c>
      <c r="BV1142" s="225">
        <v>1</v>
      </c>
      <c r="BW1142" s="223">
        <v>0</v>
      </c>
      <c r="BX1142" s="223">
        <v>0</v>
      </c>
      <c r="BY1142" s="223">
        <v>0</v>
      </c>
      <c r="BZ1142" s="223">
        <v>0</v>
      </c>
      <c r="CA1142" s="225">
        <v>0</v>
      </c>
      <c r="CB1142" s="225">
        <f>IFERROR(VLOOKUP($G1142,[12]ITEM!$B$2:$AC$939,26,0),0)</f>
        <v>0</v>
      </c>
      <c r="CC1142" s="225">
        <f>IFERROR(VLOOKUP($G1142,[12]ITEM!$B$2:$AC$939,27,0),0)</f>
        <v>0</v>
      </c>
      <c r="CD1142" s="225">
        <f>IFERROR(VLOOKUP($G1142,[12]ITEM!$B$2:$AC$939,28,0),0)</f>
        <v>0</v>
      </c>
      <c r="CE1142" s="223">
        <v>0</v>
      </c>
      <c r="CF1142" s="223">
        <v>0</v>
      </c>
      <c r="CG1142" s="223">
        <v>0</v>
      </c>
      <c r="CH1142" s="223">
        <v>0</v>
      </c>
      <c r="CI1142" s="363"/>
      <c r="CJ1142" s="225">
        <f t="shared" si="468"/>
        <v>0</v>
      </c>
      <c r="CK1142" s="225">
        <f t="shared" si="467"/>
        <v>0</v>
      </c>
      <c r="CL1142" s="225">
        <f t="shared" si="467"/>
        <v>0</v>
      </c>
      <c r="CM1142" s="225">
        <f t="shared" si="467"/>
        <v>0</v>
      </c>
      <c r="CN1142" s="223">
        <f t="shared" si="467"/>
        <v>0</v>
      </c>
      <c r="CO1142" s="223">
        <f t="shared" si="467"/>
        <v>0</v>
      </c>
      <c r="CP1142" s="223">
        <f t="shared" si="467"/>
        <v>0</v>
      </c>
      <c r="CQ1142" s="223">
        <f t="shared" si="467"/>
        <v>0</v>
      </c>
      <c r="CR1142" s="225">
        <v>0</v>
      </c>
      <c r="CS1142" s="225">
        <v>0</v>
      </c>
      <c r="CT1142" s="225">
        <v>0</v>
      </c>
      <c r="CU1142" s="225">
        <v>0</v>
      </c>
      <c r="CV1142" s="223">
        <f t="shared" si="448"/>
        <v>0</v>
      </c>
      <c r="CW1142" s="223">
        <f>CV1142*(1+('[13]GROWTH (YoY)'!AR1142/100))</f>
        <v>0</v>
      </c>
      <c r="CX1142" s="223">
        <f>CW1142*(1+('[13]GROWTH (YoY)'!AS1142/100))</f>
        <v>0</v>
      </c>
      <c r="CY1142" s="223">
        <f>CX1142*(1+('[13]GROWTH (YoY)'!AT1142/100))</f>
        <v>0</v>
      </c>
      <c r="CZ1142" s="225">
        <v>0</v>
      </c>
      <c r="DA1142" s="225">
        <v>0</v>
      </c>
      <c r="DB1142" s="225">
        <v>0</v>
      </c>
      <c r="DC1142" s="225">
        <v>0</v>
      </c>
      <c r="DD1142" s="223">
        <v>0</v>
      </c>
      <c r="DE1142" s="223">
        <v>0</v>
      </c>
      <c r="DF1142" s="223">
        <v>0</v>
      </c>
      <c r="DG1142" s="223">
        <v>0</v>
      </c>
      <c r="DH1142" s="225">
        <v>0</v>
      </c>
      <c r="DI1142" s="225"/>
      <c r="DJ1142" s="225"/>
      <c r="DK1142" s="225"/>
      <c r="DL1142" s="223"/>
      <c r="DM1142" s="223"/>
      <c r="DN1142" s="223"/>
      <c r="DO1142" s="223"/>
      <c r="DP1142" s="364">
        <f t="shared" si="470"/>
        <v>0</v>
      </c>
      <c r="DQ1142" s="225">
        <f t="shared" si="470"/>
        <v>0</v>
      </c>
      <c r="DR1142" s="225">
        <f t="shared" si="470"/>
        <v>-1</v>
      </c>
      <c r="DS1142" s="225">
        <f t="shared" si="469"/>
        <v>-1</v>
      </c>
      <c r="DT1142" s="223">
        <f t="shared" si="469"/>
        <v>0</v>
      </c>
      <c r="DU1142" s="223">
        <f t="shared" si="469"/>
        <v>0</v>
      </c>
      <c r="DV1142" s="223">
        <f t="shared" si="469"/>
        <v>0</v>
      </c>
      <c r="DW1142" s="223">
        <f t="shared" si="469"/>
        <v>0</v>
      </c>
      <c r="DX1142" s="390">
        <f t="shared" si="465"/>
        <v>0</v>
      </c>
      <c r="DY1142" s="390">
        <f t="shared" si="465"/>
        <v>0</v>
      </c>
      <c r="DZ1142" s="390">
        <f t="shared" si="465"/>
        <v>0</v>
      </c>
      <c r="EA1142" s="390">
        <f t="shared" si="465"/>
        <v>0</v>
      </c>
      <c r="EB1142" s="391">
        <f t="shared" si="465"/>
        <v>0</v>
      </c>
      <c r="EC1142" s="391">
        <f t="shared" si="465"/>
        <v>0</v>
      </c>
      <c r="ED1142" s="391">
        <f t="shared" si="465"/>
        <v>0</v>
      </c>
      <c r="EE1142" s="391">
        <f t="shared" si="463"/>
        <v>0</v>
      </c>
      <c r="EF1142" s="367"/>
      <c r="EG1142" s="225">
        <v>0</v>
      </c>
      <c r="EH1142" s="225">
        <v>0</v>
      </c>
      <c r="EI1142" s="225">
        <v>0</v>
      </c>
      <c r="EJ1142" s="225">
        <v>0</v>
      </c>
      <c r="EK1142" s="225">
        <v>0</v>
      </c>
      <c r="EL1142" s="225">
        <v>0</v>
      </c>
      <c r="EM1142" s="225"/>
      <c r="EN1142" s="365">
        <f t="shared" si="452"/>
        <v>0</v>
      </c>
      <c r="EO1142" s="225">
        <f t="shared" si="453"/>
        <v>0</v>
      </c>
      <c r="EP1142" s="365">
        <f t="shared" si="454"/>
        <v>0</v>
      </c>
      <c r="EQ1142" s="225">
        <f t="shared" si="455"/>
        <v>0</v>
      </c>
      <c r="ER1142" s="225">
        <f t="shared" si="456"/>
        <v>0</v>
      </c>
      <c r="ES1142" s="225"/>
      <c r="ET1142" s="223">
        <v>0</v>
      </c>
      <c r="EU1142" s="223">
        <v>0</v>
      </c>
      <c r="EV1142" s="223">
        <v>0</v>
      </c>
      <c r="EW1142" s="223">
        <v>0</v>
      </c>
      <c r="EX1142" s="223">
        <v>0</v>
      </c>
      <c r="EY1142" s="223">
        <v>0</v>
      </c>
      <c r="EZ1142" s="223">
        <v>0</v>
      </c>
      <c r="FA1142" s="366">
        <f t="shared" si="458"/>
        <v>0</v>
      </c>
      <c r="FB1142" s="224">
        <f t="shared" si="459"/>
        <v>0</v>
      </c>
      <c r="FC1142" s="366">
        <f t="shared" si="460"/>
        <v>0</v>
      </c>
      <c r="FD1142" s="223">
        <f t="shared" si="461"/>
        <v>0</v>
      </c>
      <c r="FE1142" s="223">
        <f t="shared" si="462"/>
        <v>0</v>
      </c>
      <c r="FF1142" s="223">
        <v>1165</v>
      </c>
      <c r="FG1142" s="224">
        <f t="shared" si="449"/>
        <v>40.08583690987124</v>
      </c>
      <c r="FH1142" s="223">
        <v>467</v>
      </c>
      <c r="FI1142" s="223">
        <v>1165</v>
      </c>
      <c r="FJ1142" s="223">
        <v>0</v>
      </c>
      <c r="FK1142" s="223">
        <f t="shared" si="450"/>
        <v>698</v>
      </c>
      <c r="FL1142" s="223">
        <v>44</v>
      </c>
      <c r="FM1142" s="223">
        <f t="shared" si="451"/>
        <v>654</v>
      </c>
      <c r="FZ1142" s="229"/>
      <c r="GA1142" s="229"/>
      <c r="GB1142" s="229"/>
      <c r="GC1142" s="229"/>
      <c r="GD1142" s="229"/>
    </row>
    <row r="1143" spans="1:186" s="368" customFormat="1">
      <c r="A1143" s="287" t="s">
        <v>2735</v>
      </c>
      <c r="B1143" s="369" t="s">
        <v>2736</v>
      </c>
      <c r="C1143" s="287" t="s">
        <v>2742</v>
      </c>
      <c r="D1143" s="287" t="s">
        <v>3125</v>
      </c>
      <c r="E1143" s="369" t="s">
        <v>2743</v>
      </c>
      <c r="F1143" s="287">
        <v>1140</v>
      </c>
      <c r="G1143" s="392" t="s">
        <v>2744</v>
      </c>
      <c r="H1143" s="392" t="s">
        <v>2745</v>
      </c>
      <c r="I1143" s="287" t="s">
        <v>2546</v>
      </c>
      <c r="J1143" s="369" t="s">
        <v>2547</v>
      </c>
      <c r="K1143" s="287" t="s">
        <v>1226</v>
      </c>
      <c r="L1143" s="369" t="s">
        <v>2440</v>
      </c>
      <c r="M1143" s="369" t="s">
        <v>3138</v>
      </c>
      <c r="N1143" s="372">
        <v>1</v>
      </c>
      <c r="O1143" s="373">
        <v>0</v>
      </c>
      <c r="P1143" s="373"/>
      <c r="Q1143" s="373"/>
      <c r="R1143" s="373"/>
      <c r="S1143" s="374">
        <v>0</v>
      </c>
      <c r="T1143" s="374">
        <v>0</v>
      </c>
      <c r="U1143" s="374">
        <v>0</v>
      </c>
      <c r="V1143" s="374">
        <v>0</v>
      </c>
      <c r="W1143" s="373">
        <v>0</v>
      </c>
      <c r="X1143" s="373"/>
      <c r="Y1143" s="373"/>
      <c r="Z1143" s="373"/>
      <c r="AA1143" s="374">
        <v>0</v>
      </c>
      <c r="AB1143" s="374">
        <v>0</v>
      </c>
      <c r="AC1143" s="374">
        <v>0</v>
      </c>
      <c r="AD1143" s="374">
        <v>0</v>
      </c>
      <c r="AE1143" s="373"/>
      <c r="AF1143" s="373"/>
      <c r="AG1143" s="373"/>
      <c r="AH1143" s="373"/>
      <c r="AI1143" s="374">
        <v>0</v>
      </c>
      <c r="AJ1143" s="374">
        <v>0</v>
      </c>
      <c r="AK1143" s="374">
        <v>0</v>
      </c>
      <c r="AL1143" s="374">
        <v>0</v>
      </c>
      <c r="AM1143" s="226"/>
      <c r="AN1143" s="226">
        <v>0</v>
      </c>
      <c r="AO1143" s="226">
        <v>0</v>
      </c>
      <c r="AP1143" s="226">
        <v>0</v>
      </c>
      <c r="AQ1143" s="227">
        <v>0</v>
      </c>
      <c r="AR1143" s="227">
        <v>0</v>
      </c>
      <c r="AS1143" s="227">
        <v>0</v>
      </c>
      <c r="AT1143" s="227">
        <v>0</v>
      </c>
      <c r="AU1143" s="226">
        <v>0</v>
      </c>
      <c r="AV1143" s="411">
        <v>0</v>
      </c>
      <c r="AW1143" s="411">
        <v>0</v>
      </c>
      <c r="AX1143" s="411">
        <v>0</v>
      </c>
      <c r="AY1143" s="426">
        <v>0</v>
      </c>
      <c r="AZ1143" s="426">
        <v>0</v>
      </c>
      <c r="BA1143" s="426">
        <v>0</v>
      </c>
      <c r="BB1143" s="426">
        <v>0</v>
      </c>
      <c r="BC1143" s="226">
        <f t="shared" si="457"/>
        <v>0</v>
      </c>
      <c r="BD1143" s="226">
        <f t="shared" si="457"/>
        <v>0</v>
      </c>
      <c r="BE1143" s="226">
        <f t="shared" si="457"/>
        <v>0</v>
      </c>
      <c r="BF1143" s="226">
        <f t="shared" si="457"/>
        <v>0</v>
      </c>
      <c r="BG1143" s="218">
        <f t="shared" si="457"/>
        <v>0</v>
      </c>
      <c r="BH1143" s="218">
        <f t="shared" si="447"/>
        <v>0</v>
      </c>
      <c r="BI1143" s="218">
        <f t="shared" si="447"/>
        <v>0</v>
      </c>
      <c r="BJ1143" s="218">
        <f t="shared" si="447"/>
        <v>0</v>
      </c>
      <c r="BK1143" s="226">
        <f t="shared" si="466"/>
        <v>0</v>
      </c>
      <c r="BL1143" s="226">
        <f t="shared" si="466"/>
        <v>0</v>
      </c>
      <c r="BM1143" s="226">
        <f t="shared" si="466"/>
        <v>0</v>
      </c>
      <c r="BN1143" s="226">
        <f t="shared" si="464"/>
        <v>0</v>
      </c>
      <c r="BO1143" s="227">
        <f t="shared" si="464"/>
        <v>0</v>
      </c>
      <c r="BP1143" s="227">
        <f t="shared" si="464"/>
        <v>0</v>
      </c>
      <c r="BQ1143" s="227">
        <f t="shared" si="464"/>
        <v>0</v>
      </c>
      <c r="BR1143" s="227">
        <f t="shared" si="464"/>
        <v>0</v>
      </c>
      <c r="BS1143" s="226">
        <v>0</v>
      </c>
      <c r="BT1143" s="226">
        <v>0</v>
      </c>
      <c r="BU1143" s="226">
        <v>0</v>
      </c>
      <c r="BV1143" s="226">
        <v>0</v>
      </c>
      <c r="BW1143" s="227">
        <v>0</v>
      </c>
      <c r="BX1143" s="227">
        <v>0</v>
      </c>
      <c r="BY1143" s="227">
        <v>0</v>
      </c>
      <c r="BZ1143" s="227">
        <v>0</v>
      </c>
      <c r="CA1143" s="226">
        <v>0</v>
      </c>
      <c r="CB1143" s="226">
        <f>IFERROR(VLOOKUP($G1143,[12]ITEM!$B$2:$AC$939,26,0),0)</f>
        <v>0</v>
      </c>
      <c r="CC1143" s="226">
        <f>IFERROR(VLOOKUP($G1143,[12]ITEM!$B$2:$AC$939,27,0),0)</f>
        <v>0</v>
      </c>
      <c r="CD1143" s="226">
        <f>IFERROR(VLOOKUP($G1143,[12]ITEM!$B$2:$AC$939,28,0),0)</f>
        <v>0</v>
      </c>
      <c r="CE1143" s="227">
        <v>0</v>
      </c>
      <c r="CF1143" s="227">
        <v>0</v>
      </c>
      <c r="CG1143" s="227">
        <v>0</v>
      </c>
      <c r="CH1143" s="227">
        <v>0</v>
      </c>
      <c r="CI1143" s="375"/>
      <c r="CJ1143" s="226">
        <f t="shared" si="468"/>
        <v>0</v>
      </c>
      <c r="CK1143" s="226">
        <f t="shared" si="467"/>
        <v>0</v>
      </c>
      <c r="CL1143" s="226">
        <f t="shared" si="467"/>
        <v>0</v>
      </c>
      <c r="CM1143" s="226">
        <f t="shared" si="467"/>
        <v>0</v>
      </c>
      <c r="CN1143" s="227">
        <f t="shared" si="467"/>
        <v>0</v>
      </c>
      <c r="CO1143" s="227">
        <f t="shared" si="467"/>
        <v>0</v>
      </c>
      <c r="CP1143" s="227">
        <f t="shared" si="467"/>
        <v>0</v>
      </c>
      <c r="CQ1143" s="227">
        <f t="shared" si="467"/>
        <v>0</v>
      </c>
      <c r="CR1143" s="226">
        <v>0</v>
      </c>
      <c r="CS1143" s="226">
        <v>0</v>
      </c>
      <c r="CT1143" s="226">
        <v>0</v>
      </c>
      <c r="CU1143" s="226">
        <v>0</v>
      </c>
      <c r="CV1143" s="227">
        <f t="shared" si="448"/>
        <v>0</v>
      </c>
      <c r="CW1143" s="227"/>
      <c r="CX1143" s="227"/>
      <c r="CY1143" s="227"/>
      <c r="CZ1143" s="226">
        <v>0</v>
      </c>
      <c r="DA1143" s="226">
        <v>0</v>
      </c>
      <c r="DB1143" s="226">
        <v>0</v>
      </c>
      <c r="DC1143" s="226">
        <v>0</v>
      </c>
      <c r="DD1143" s="227">
        <v>0</v>
      </c>
      <c r="DE1143" s="227">
        <v>0</v>
      </c>
      <c r="DF1143" s="227">
        <v>0</v>
      </c>
      <c r="DG1143" s="227">
        <v>0</v>
      </c>
      <c r="DH1143" s="226">
        <v>0</v>
      </c>
      <c r="DI1143" s="226"/>
      <c r="DJ1143" s="226"/>
      <c r="DK1143" s="226"/>
      <c r="DL1143" s="227"/>
      <c r="DM1143" s="227"/>
      <c r="DN1143" s="227"/>
      <c r="DO1143" s="227"/>
      <c r="DP1143" s="376">
        <f t="shared" si="470"/>
        <v>0</v>
      </c>
      <c r="DQ1143" s="226">
        <f t="shared" si="470"/>
        <v>0</v>
      </c>
      <c r="DR1143" s="226">
        <f t="shared" si="470"/>
        <v>0</v>
      </c>
      <c r="DS1143" s="226">
        <f t="shared" si="469"/>
        <v>0</v>
      </c>
      <c r="DT1143" s="227">
        <f t="shared" si="469"/>
        <v>0</v>
      </c>
      <c r="DU1143" s="227">
        <f t="shared" si="469"/>
        <v>0</v>
      </c>
      <c r="DV1143" s="227">
        <f t="shared" si="469"/>
        <v>0</v>
      </c>
      <c r="DW1143" s="227">
        <f t="shared" si="469"/>
        <v>0</v>
      </c>
      <c r="DX1143" s="377">
        <f t="shared" si="465"/>
        <v>0</v>
      </c>
      <c r="DY1143" s="377">
        <f t="shared" si="465"/>
        <v>0</v>
      </c>
      <c r="DZ1143" s="377">
        <f t="shared" si="465"/>
        <v>0</v>
      </c>
      <c r="EA1143" s="377">
        <f t="shared" si="465"/>
        <v>0</v>
      </c>
      <c r="EB1143" s="378">
        <f t="shared" si="465"/>
        <v>0</v>
      </c>
      <c r="EC1143" s="378">
        <f t="shared" si="465"/>
        <v>0</v>
      </c>
      <c r="ED1143" s="378">
        <f t="shared" si="465"/>
        <v>0</v>
      </c>
      <c r="EE1143" s="378">
        <f t="shared" si="463"/>
        <v>0</v>
      </c>
      <c r="EG1143" s="226">
        <v>0</v>
      </c>
      <c r="EH1143" s="226">
        <v>0</v>
      </c>
      <c r="EI1143" s="226">
        <v>0</v>
      </c>
      <c r="EJ1143" s="226">
        <v>0</v>
      </c>
      <c r="EK1143" s="226">
        <v>0</v>
      </c>
      <c r="EL1143" s="226">
        <v>0</v>
      </c>
      <c r="EM1143" s="226"/>
      <c r="EN1143" s="379">
        <f t="shared" si="452"/>
        <v>0</v>
      </c>
      <c r="EO1143" s="226">
        <f t="shared" si="453"/>
        <v>0</v>
      </c>
      <c r="EP1143" s="379">
        <f t="shared" si="454"/>
        <v>0</v>
      </c>
      <c r="EQ1143" s="226">
        <f t="shared" si="455"/>
        <v>0</v>
      </c>
      <c r="ER1143" s="226">
        <f t="shared" si="456"/>
        <v>0</v>
      </c>
      <c r="ES1143" s="292"/>
      <c r="ET1143" s="227">
        <v>0</v>
      </c>
      <c r="EU1143" s="227">
        <v>0</v>
      </c>
      <c r="EV1143" s="227">
        <v>0</v>
      </c>
      <c r="EW1143" s="227">
        <v>0</v>
      </c>
      <c r="EX1143" s="227">
        <v>0</v>
      </c>
      <c r="EY1143" s="227">
        <v>0</v>
      </c>
      <c r="EZ1143" s="227">
        <v>0</v>
      </c>
      <c r="FA1143" s="380">
        <f t="shared" si="458"/>
        <v>0</v>
      </c>
      <c r="FB1143" s="228">
        <f t="shared" si="459"/>
        <v>0</v>
      </c>
      <c r="FC1143" s="380">
        <f t="shared" si="460"/>
        <v>0</v>
      </c>
      <c r="FD1143" s="227">
        <f t="shared" si="461"/>
        <v>0</v>
      </c>
      <c r="FE1143" s="227">
        <f t="shared" si="462"/>
        <v>0</v>
      </c>
      <c r="FF1143" s="227">
        <v>0</v>
      </c>
      <c r="FG1143" s="228">
        <f t="shared" si="449"/>
        <v>0</v>
      </c>
      <c r="FH1143" s="227">
        <v>0</v>
      </c>
      <c r="FI1143" s="227">
        <v>0</v>
      </c>
      <c r="FJ1143" s="227">
        <v>0</v>
      </c>
      <c r="FK1143" s="227">
        <f t="shared" si="450"/>
        <v>0</v>
      </c>
      <c r="FL1143" s="227">
        <v>0</v>
      </c>
      <c r="FM1143" s="227">
        <f t="shared" si="451"/>
        <v>0</v>
      </c>
      <c r="FZ1143" s="229"/>
      <c r="GA1143" s="229"/>
      <c r="GB1143" s="229"/>
      <c r="GC1143" s="229"/>
      <c r="GD1143" s="229"/>
    </row>
    <row r="1144" spans="1:186" s="368" customFormat="1">
      <c r="A1144" s="287" t="s">
        <v>2735</v>
      </c>
      <c r="B1144" s="369" t="s">
        <v>2736</v>
      </c>
      <c r="C1144" s="287" t="s">
        <v>2742</v>
      </c>
      <c r="D1144" s="287" t="s">
        <v>3125</v>
      </c>
      <c r="E1144" s="369" t="s">
        <v>2743</v>
      </c>
      <c r="F1144" s="287">
        <v>1141</v>
      </c>
      <c r="G1144" s="392" t="s">
        <v>2746</v>
      </c>
      <c r="H1144" s="392" t="s">
        <v>2747</v>
      </c>
      <c r="I1144" s="287" t="s">
        <v>2546</v>
      </c>
      <c r="J1144" s="369" t="s">
        <v>2547</v>
      </c>
      <c r="K1144" s="287" t="s">
        <v>1226</v>
      </c>
      <c r="L1144" s="369" t="s">
        <v>2440</v>
      </c>
      <c r="M1144" s="369" t="s">
        <v>3138</v>
      </c>
      <c r="N1144" s="372">
        <v>1</v>
      </c>
      <c r="O1144" s="373">
        <v>0</v>
      </c>
      <c r="P1144" s="373"/>
      <c r="Q1144" s="373"/>
      <c r="R1144" s="373"/>
      <c r="S1144" s="374">
        <v>0</v>
      </c>
      <c r="T1144" s="374">
        <v>0</v>
      </c>
      <c r="U1144" s="374">
        <v>0</v>
      </c>
      <c r="V1144" s="374">
        <v>0</v>
      </c>
      <c r="W1144" s="373">
        <v>0</v>
      </c>
      <c r="X1144" s="373"/>
      <c r="Y1144" s="373"/>
      <c r="Z1144" s="373"/>
      <c r="AA1144" s="374">
        <v>0</v>
      </c>
      <c r="AB1144" s="374">
        <v>0</v>
      </c>
      <c r="AC1144" s="374">
        <v>0</v>
      </c>
      <c r="AD1144" s="374">
        <v>0</v>
      </c>
      <c r="AE1144" s="373"/>
      <c r="AF1144" s="373"/>
      <c r="AG1144" s="373"/>
      <c r="AH1144" s="373"/>
      <c r="AI1144" s="374">
        <v>0</v>
      </c>
      <c r="AJ1144" s="374">
        <v>0</v>
      </c>
      <c r="AK1144" s="374">
        <v>0</v>
      </c>
      <c r="AL1144" s="374">
        <v>0</v>
      </c>
      <c r="AM1144" s="226"/>
      <c r="AN1144" s="226">
        <v>0</v>
      </c>
      <c r="AO1144" s="226">
        <v>0</v>
      </c>
      <c r="AP1144" s="226">
        <v>0</v>
      </c>
      <c r="AQ1144" s="227">
        <v>0</v>
      </c>
      <c r="AR1144" s="227">
        <v>0</v>
      </c>
      <c r="AS1144" s="227">
        <v>0</v>
      </c>
      <c r="AT1144" s="227">
        <v>0</v>
      </c>
      <c r="AU1144" s="226">
        <v>0</v>
      </c>
      <c r="AV1144" s="411">
        <v>0</v>
      </c>
      <c r="AW1144" s="411">
        <v>0</v>
      </c>
      <c r="AX1144" s="411">
        <v>0</v>
      </c>
      <c r="AY1144" s="426">
        <v>0</v>
      </c>
      <c r="AZ1144" s="426">
        <v>0</v>
      </c>
      <c r="BA1144" s="426">
        <v>0</v>
      </c>
      <c r="BB1144" s="426">
        <v>0</v>
      </c>
      <c r="BC1144" s="226">
        <f t="shared" si="457"/>
        <v>0</v>
      </c>
      <c r="BD1144" s="226">
        <f t="shared" si="457"/>
        <v>0</v>
      </c>
      <c r="BE1144" s="226">
        <f t="shared" si="457"/>
        <v>0</v>
      </c>
      <c r="BF1144" s="226">
        <f t="shared" si="457"/>
        <v>0</v>
      </c>
      <c r="BG1144" s="218">
        <f t="shared" si="457"/>
        <v>0</v>
      </c>
      <c r="BH1144" s="218">
        <f t="shared" si="447"/>
        <v>0</v>
      </c>
      <c r="BI1144" s="218">
        <f t="shared" si="447"/>
        <v>0</v>
      </c>
      <c r="BJ1144" s="218">
        <f t="shared" si="447"/>
        <v>0</v>
      </c>
      <c r="BK1144" s="226">
        <f t="shared" si="466"/>
        <v>0</v>
      </c>
      <c r="BL1144" s="226">
        <f t="shared" si="466"/>
        <v>0</v>
      </c>
      <c r="BM1144" s="226">
        <f t="shared" si="466"/>
        <v>0</v>
      </c>
      <c r="BN1144" s="226">
        <f t="shared" si="464"/>
        <v>0</v>
      </c>
      <c r="BO1144" s="227">
        <f t="shared" si="464"/>
        <v>0</v>
      </c>
      <c r="BP1144" s="227">
        <f t="shared" si="464"/>
        <v>0</v>
      </c>
      <c r="BQ1144" s="227">
        <f t="shared" si="464"/>
        <v>0</v>
      </c>
      <c r="BR1144" s="227">
        <f t="shared" si="464"/>
        <v>0</v>
      </c>
      <c r="BS1144" s="226">
        <v>0</v>
      </c>
      <c r="BT1144" s="226">
        <v>0</v>
      </c>
      <c r="BU1144" s="226">
        <v>0</v>
      </c>
      <c r="BV1144" s="226">
        <v>0</v>
      </c>
      <c r="BW1144" s="227">
        <v>0</v>
      </c>
      <c r="BX1144" s="227">
        <v>0</v>
      </c>
      <c r="BY1144" s="227">
        <v>0</v>
      </c>
      <c r="BZ1144" s="227">
        <v>0</v>
      </c>
      <c r="CA1144" s="226">
        <v>0</v>
      </c>
      <c r="CB1144" s="226">
        <f>IFERROR(VLOOKUP($G1144,[12]ITEM!$B$2:$AC$939,26,0),0)</f>
        <v>0</v>
      </c>
      <c r="CC1144" s="226">
        <f>IFERROR(VLOOKUP($G1144,[12]ITEM!$B$2:$AC$939,27,0),0)</f>
        <v>0</v>
      </c>
      <c r="CD1144" s="226">
        <f>IFERROR(VLOOKUP($G1144,[12]ITEM!$B$2:$AC$939,28,0),0)</f>
        <v>0</v>
      </c>
      <c r="CE1144" s="227">
        <v>0</v>
      </c>
      <c r="CF1144" s="227">
        <v>0</v>
      </c>
      <c r="CG1144" s="227">
        <v>0</v>
      </c>
      <c r="CH1144" s="227">
        <v>0</v>
      </c>
      <c r="CI1144" s="375"/>
      <c r="CJ1144" s="226">
        <f t="shared" si="468"/>
        <v>0</v>
      </c>
      <c r="CK1144" s="226">
        <f t="shared" si="467"/>
        <v>0</v>
      </c>
      <c r="CL1144" s="226">
        <f t="shared" si="467"/>
        <v>0</v>
      </c>
      <c r="CM1144" s="226">
        <f t="shared" si="467"/>
        <v>0</v>
      </c>
      <c r="CN1144" s="227">
        <f t="shared" si="467"/>
        <v>0</v>
      </c>
      <c r="CO1144" s="227">
        <f t="shared" si="467"/>
        <v>0</v>
      </c>
      <c r="CP1144" s="227">
        <f t="shared" si="467"/>
        <v>0</v>
      </c>
      <c r="CQ1144" s="227">
        <f t="shared" si="467"/>
        <v>0</v>
      </c>
      <c r="CR1144" s="226">
        <v>0</v>
      </c>
      <c r="CS1144" s="226">
        <v>0</v>
      </c>
      <c r="CT1144" s="226">
        <v>0</v>
      </c>
      <c r="CU1144" s="226">
        <v>0</v>
      </c>
      <c r="CV1144" s="227">
        <f t="shared" si="448"/>
        <v>0</v>
      </c>
      <c r="CW1144" s="227"/>
      <c r="CX1144" s="227"/>
      <c r="CY1144" s="227"/>
      <c r="CZ1144" s="226">
        <v>0</v>
      </c>
      <c r="DA1144" s="226">
        <v>0</v>
      </c>
      <c r="DB1144" s="226">
        <v>0</v>
      </c>
      <c r="DC1144" s="226">
        <v>0</v>
      </c>
      <c r="DD1144" s="227">
        <v>0</v>
      </c>
      <c r="DE1144" s="227">
        <v>0</v>
      </c>
      <c r="DF1144" s="227">
        <v>0</v>
      </c>
      <c r="DG1144" s="227">
        <v>0</v>
      </c>
      <c r="DH1144" s="226">
        <v>0</v>
      </c>
      <c r="DI1144" s="226"/>
      <c r="DJ1144" s="226"/>
      <c r="DK1144" s="226"/>
      <c r="DL1144" s="227"/>
      <c r="DM1144" s="227"/>
      <c r="DN1144" s="227"/>
      <c r="DO1144" s="227"/>
      <c r="DP1144" s="376">
        <f t="shared" si="470"/>
        <v>0</v>
      </c>
      <c r="DQ1144" s="226">
        <f t="shared" si="470"/>
        <v>0</v>
      </c>
      <c r="DR1144" s="226">
        <f t="shared" si="470"/>
        <v>0</v>
      </c>
      <c r="DS1144" s="226">
        <f t="shared" si="469"/>
        <v>0</v>
      </c>
      <c r="DT1144" s="227">
        <f t="shared" si="469"/>
        <v>0</v>
      </c>
      <c r="DU1144" s="227">
        <f t="shared" si="469"/>
        <v>0</v>
      </c>
      <c r="DV1144" s="227">
        <f t="shared" si="469"/>
        <v>0</v>
      </c>
      <c r="DW1144" s="227">
        <f t="shared" si="469"/>
        <v>0</v>
      </c>
      <c r="DX1144" s="377">
        <f t="shared" si="465"/>
        <v>0</v>
      </c>
      <c r="DY1144" s="377">
        <f t="shared" si="465"/>
        <v>0</v>
      </c>
      <c r="DZ1144" s="377">
        <f t="shared" si="465"/>
        <v>0</v>
      </c>
      <c r="EA1144" s="377">
        <f t="shared" si="465"/>
        <v>0</v>
      </c>
      <c r="EB1144" s="378">
        <f t="shared" si="465"/>
        <v>0</v>
      </c>
      <c r="EC1144" s="378">
        <f t="shared" si="465"/>
        <v>0</v>
      </c>
      <c r="ED1144" s="378">
        <f t="shared" si="465"/>
        <v>0</v>
      </c>
      <c r="EE1144" s="378">
        <f t="shared" si="463"/>
        <v>0</v>
      </c>
      <c r="EG1144" s="226">
        <v>0</v>
      </c>
      <c r="EH1144" s="226">
        <v>0</v>
      </c>
      <c r="EI1144" s="226">
        <v>0</v>
      </c>
      <c r="EJ1144" s="226">
        <v>0</v>
      </c>
      <c r="EK1144" s="226">
        <v>0</v>
      </c>
      <c r="EL1144" s="226">
        <v>0</v>
      </c>
      <c r="EM1144" s="226"/>
      <c r="EN1144" s="379">
        <f t="shared" si="452"/>
        <v>0</v>
      </c>
      <c r="EO1144" s="226">
        <f t="shared" si="453"/>
        <v>0</v>
      </c>
      <c r="EP1144" s="379">
        <f t="shared" si="454"/>
        <v>0</v>
      </c>
      <c r="EQ1144" s="226">
        <f t="shared" si="455"/>
        <v>0</v>
      </c>
      <c r="ER1144" s="226">
        <f t="shared" si="456"/>
        <v>0</v>
      </c>
      <c r="ES1144" s="292"/>
      <c r="ET1144" s="227">
        <v>0</v>
      </c>
      <c r="EU1144" s="227">
        <v>0</v>
      </c>
      <c r="EV1144" s="227">
        <v>0</v>
      </c>
      <c r="EW1144" s="227">
        <v>0</v>
      </c>
      <c r="EX1144" s="227">
        <v>0</v>
      </c>
      <c r="EY1144" s="227">
        <v>0</v>
      </c>
      <c r="EZ1144" s="227">
        <v>0</v>
      </c>
      <c r="FA1144" s="380">
        <f t="shared" si="458"/>
        <v>0</v>
      </c>
      <c r="FB1144" s="228">
        <f t="shared" si="459"/>
        <v>0</v>
      </c>
      <c r="FC1144" s="380">
        <f t="shared" si="460"/>
        <v>0</v>
      </c>
      <c r="FD1144" s="227">
        <f t="shared" si="461"/>
        <v>0</v>
      </c>
      <c r="FE1144" s="227">
        <f t="shared" si="462"/>
        <v>0</v>
      </c>
      <c r="FF1144" s="227">
        <v>0</v>
      </c>
      <c r="FG1144" s="228">
        <f t="shared" si="449"/>
        <v>0</v>
      </c>
      <c r="FH1144" s="227">
        <v>0</v>
      </c>
      <c r="FI1144" s="227">
        <v>0</v>
      </c>
      <c r="FJ1144" s="227">
        <v>0</v>
      </c>
      <c r="FK1144" s="227">
        <f t="shared" si="450"/>
        <v>0</v>
      </c>
      <c r="FL1144" s="227">
        <v>0</v>
      </c>
      <c r="FM1144" s="227">
        <f t="shared" si="451"/>
        <v>0</v>
      </c>
      <c r="FZ1144" s="229"/>
      <c r="GA1144" s="229"/>
      <c r="GB1144" s="229"/>
      <c r="GC1144" s="229"/>
      <c r="GD1144" s="229"/>
    </row>
    <row r="1145" spans="1:186" s="368" customFormat="1">
      <c r="A1145" s="355" t="s">
        <v>2748</v>
      </c>
      <c r="B1145" s="356" t="s">
        <v>2749</v>
      </c>
      <c r="C1145" s="355" t="s">
        <v>2750</v>
      </c>
      <c r="D1145" s="355" t="s">
        <v>3125</v>
      </c>
      <c r="E1145" s="356" t="s">
        <v>2749</v>
      </c>
      <c r="F1145" s="355">
        <v>1142</v>
      </c>
      <c r="G1145" s="389" t="s">
        <v>2751</v>
      </c>
      <c r="H1145" s="389" t="s">
        <v>2749</v>
      </c>
      <c r="I1145" s="355" t="s">
        <v>2546</v>
      </c>
      <c r="J1145" s="356" t="s">
        <v>2547</v>
      </c>
      <c r="K1145" s="408" t="s">
        <v>1226</v>
      </c>
      <c r="L1145" s="356" t="s">
        <v>2440</v>
      </c>
      <c r="M1145" s="356" t="s">
        <v>3124</v>
      </c>
      <c r="N1145" s="360">
        <v>1</v>
      </c>
      <c r="O1145" s="361">
        <v>0</v>
      </c>
      <c r="P1145" s="361"/>
      <c r="Q1145" s="361"/>
      <c r="R1145" s="361"/>
      <c r="S1145" s="362">
        <v>0</v>
      </c>
      <c r="T1145" s="362">
        <v>0</v>
      </c>
      <c r="U1145" s="362">
        <v>0</v>
      </c>
      <c r="V1145" s="362">
        <v>0</v>
      </c>
      <c r="W1145" s="361">
        <v>0</v>
      </c>
      <c r="X1145" s="361"/>
      <c r="Y1145" s="361"/>
      <c r="Z1145" s="361"/>
      <c r="AA1145" s="362">
        <v>0</v>
      </c>
      <c r="AB1145" s="362">
        <v>0</v>
      </c>
      <c r="AC1145" s="362">
        <v>0</v>
      </c>
      <c r="AD1145" s="362">
        <v>0</v>
      </c>
      <c r="AE1145" s="361"/>
      <c r="AF1145" s="361"/>
      <c r="AG1145" s="361"/>
      <c r="AH1145" s="361"/>
      <c r="AI1145" s="362">
        <v>0</v>
      </c>
      <c r="AJ1145" s="362">
        <v>0</v>
      </c>
      <c r="AK1145" s="362">
        <v>0</v>
      </c>
      <c r="AL1145" s="362">
        <v>0</v>
      </c>
      <c r="AM1145" s="225">
        <v>0</v>
      </c>
      <c r="AN1145" s="225">
        <v>0</v>
      </c>
      <c r="AO1145" s="225">
        <v>0</v>
      </c>
      <c r="AP1145" s="225">
        <v>0</v>
      </c>
      <c r="AQ1145" s="223">
        <v>0</v>
      </c>
      <c r="AR1145" s="223">
        <v>0</v>
      </c>
      <c r="AS1145" s="223">
        <v>0</v>
      </c>
      <c r="AT1145" s="223">
        <v>0</v>
      </c>
      <c r="AU1145" s="225">
        <v>0</v>
      </c>
      <c r="AV1145" s="361">
        <v>0</v>
      </c>
      <c r="AW1145" s="361">
        <v>0</v>
      </c>
      <c r="AX1145" s="361">
        <v>0</v>
      </c>
      <c r="AY1145" s="362">
        <v>0</v>
      </c>
      <c r="AZ1145" s="362">
        <v>0</v>
      </c>
      <c r="BA1145" s="362">
        <v>0</v>
      </c>
      <c r="BB1145" s="362">
        <v>0</v>
      </c>
      <c r="BC1145" s="225">
        <f t="shared" si="457"/>
        <v>0</v>
      </c>
      <c r="BD1145" s="225">
        <f t="shared" si="457"/>
        <v>0</v>
      </c>
      <c r="BE1145" s="225">
        <f t="shared" si="457"/>
        <v>0</v>
      </c>
      <c r="BF1145" s="225">
        <f t="shared" si="457"/>
        <v>0</v>
      </c>
      <c r="BG1145" s="223">
        <f t="shared" si="457"/>
        <v>0</v>
      </c>
      <c r="BH1145" s="223">
        <f t="shared" si="447"/>
        <v>0</v>
      </c>
      <c r="BI1145" s="223">
        <f t="shared" si="447"/>
        <v>0</v>
      </c>
      <c r="BJ1145" s="223">
        <f t="shared" si="447"/>
        <v>0</v>
      </c>
      <c r="BK1145" s="225">
        <f t="shared" si="466"/>
        <v>0</v>
      </c>
      <c r="BL1145" s="225">
        <f t="shared" si="466"/>
        <v>0</v>
      </c>
      <c r="BM1145" s="225">
        <f t="shared" si="466"/>
        <v>0</v>
      </c>
      <c r="BN1145" s="225">
        <f t="shared" si="464"/>
        <v>0</v>
      </c>
      <c r="BO1145" s="223">
        <f t="shared" si="464"/>
        <v>0</v>
      </c>
      <c r="BP1145" s="223">
        <f t="shared" si="464"/>
        <v>0</v>
      </c>
      <c r="BQ1145" s="223">
        <f t="shared" si="464"/>
        <v>0</v>
      </c>
      <c r="BR1145" s="223">
        <f t="shared" si="464"/>
        <v>0</v>
      </c>
      <c r="BS1145" s="225">
        <v>0</v>
      </c>
      <c r="BT1145" s="225">
        <v>0</v>
      </c>
      <c r="BU1145" s="225">
        <v>0</v>
      </c>
      <c r="BV1145" s="225">
        <v>0</v>
      </c>
      <c r="BW1145" s="223">
        <v>0</v>
      </c>
      <c r="BX1145" s="223">
        <v>0</v>
      </c>
      <c r="BY1145" s="223">
        <v>0</v>
      </c>
      <c r="BZ1145" s="223">
        <v>0</v>
      </c>
      <c r="CA1145" s="225">
        <v>0</v>
      </c>
      <c r="CB1145" s="225">
        <f>IFERROR(VLOOKUP($G1145,[12]ITEM!$B$2:$AC$939,26,0),0)</f>
        <v>0</v>
      </c>
      <c r="CC1145" s="225">
        <f>IFERROR(VLOOKUP($G1145,[12]ITEM!$B$2:$AC$939,27,0),0)</f>
        <v>0</v>
      </c>
      <c r="CD1145" s="225">
        <f>IFERROR(VLOOKUP($G1145,[12]ITEM!$B$2:$AC$939,28,0),0)</f>
        <v>0</v>
      </c>
      <c r="CE1145" s="223">
        <v>0</v>
      </c>
      <c r="CF1145" s="223">
        <v>0</v>
      </c>
      <c r="CG1145" s="223">
        <v>0</v>
      </c>
      <c r="CH1145" s="223">
        <v>0</v>
      </c>
      <c r="CI1145" s="363"/>
      <c r="CJ1145" s="225">
        <f t="shared" si="468"/>
        <v>0</v>
      </c>
      <c r="CK1145" s="225">
        <f t="shared" si="467"/>
        <v>0</v>
      </c>
      <c r="CL1145" s="225">
        <f t="shared" si="467"/>
        <v>0</v>
      </c>
      <c r="CM1145" s="225">
        <f t="shared" si="467"/>
        <v>0</v>
      </c>
      <c r="CN1145" s="223">
        <f t="shared" si="467"/>
        <v>0</v>
      </c>
      <c r="CO1145" s="223">
        <f t="shared" si="467"/>
        <v>0</v>
      </c>
      <c r="CP1145" s="223">
        <f t="shared" si="467"/>
        <v>0</v>
      </c>
      <c r="CQ1145" s="223">
        <f t="shared" si="467"/>
        <v>0</v>
      </c>
      <c r="CR1145" s="225">
        <v>0</v>
      </c>
      <c r="CS1145" s="225">
        <v>0</v>
      </c>
      <c r="CT1145" s="225">
        <v>0</v>
      </c>
      <c r="CU1145" s="225">
        <v>0</v>
      </c>
      <c r="CV1145" s="223">
        <f t="shared" si="448"/>
        <v>0</v>
      </c>
      <c r="CW1145" s="223"/>
      <c r="CX1145" s="223"/>
      <c r="CY1145" s="223"/>
      <c r="CZ1145" s="225">
        <v>0</v>
      </c>
      <c r="DA1145" s="225">
        <v>0</v>
      </c>
      <c r="DB1145" s="225">
        <v>0</v>
      </c>
      <c r="DC1145" s="225">
        <v>0</v>
      </c>
      <c r="DD1145" s="223">
        <v>0</v>
      </c>
      <c r="DE1145" s="223">
        <v>0</v>
      </c>
      <c r="DF1145" s="223">
        <v>0</v>
      </c>
      <c r="DG1145" s="223">
        <v>0</v>
      </c>
      <c r="DH1145" s="225">
        <v>0</v>
      </c>
      <c r="DI1145" s="225"/>
      <c r="DJ1145" s="225"/>
      <c r="DK1145" s="225"/>
      <c r="DL1145" s="223"/>
      <c r="DM1145" s="223"/>
      <c r="DN1145" s="223"/>
      <c r="DO1145" s="223"/>
      <c r="DP1145" s="364">
        <f t="shared" si="470"/>
        <v>0</v>
      </c>
      <c r="DQ1145" s="225">
        <f t="shared" si="470"/>
        <v>0</v>
      </c>
      <c r="DR1145" s="225">
        <f t="shared" si="470"/>
        <v>0</v>
      </c>
      <c r="DS1145" s="225">
        <f t="shared" si="469"/>
        <v>0</v>
      </c>
      <c r="DT1145" s="223">
        <f t="shared" si="469"/>
        <v>0</v>
      </c>
      <c r="DU1145" s="223">
        <f t="shared" si="469"/>
        <v>0</v>
      </c>
      <c r="DV1145" s="223">
        <f t="shared" si="469"/>
        <v>0</v>
      </c>
      <c r="DW1145" s="223">
        <f t="shared" si="469"/>
        <v>0</v>
      </c>
      <c r="DX1145" s="390">
        <f t="shared" si="465"/>
        <v>0</v>
      </c>
      <c r="DY1145" s="390">
        <f t="shared" si="465"/>
        <v>0</v>
      </c>
      <c r="DZ1145" s="390">
        <f t="shared" si="465"/>
        <v>0</v>
      </c>
      <c r="EA1145" s="390">
        <f t="shared" si="465"/>
        <v>0</v>
      </c>
      <c r="EB1145" s="391">
        <f t="shared" si="465"/>
        <v>0</v>
      </c>
      <c r="EC1145" s="391">
        <f t="shared" si="465"/>
        <v>0</v>
      </c>
      <c r="ED1145" s="391">
        <f t="shared" si="465"/>
        <v>0</v>
      </c>
      <c r="EE1145" s="391">
        <f t="shared" si="463"/>
        <v>0</v>
      </c>
      <c r="EF1145" s="367"/>
      <c r="EG1145" s="225">
        <v>0</v>
      </c>
      <c r="EH1145" s="225">
        <v>0</v>
      </c>
      <c r="EI1145" s="225">
        <v>0</v>
      </c>
      <c r="EJ1145" s="225">
        <v>0</v>
      </c>
      <c r="EK1145" s="225">
        <v>0</v>
      </c>
      <c r="EL1145" s="225">
        <v>0</v>
      </c>
      <c r="EM1145" s="225"/>
      <c r="EN1145" s="365">
        <f t="shared" si="452"/>
        <v>0</v>
      </c>
      <c r="EO1145" s="225">
        <f t="shared" si="453"/>
        <v>0</v>
      </c>
      <c r="EP1145" s="365">
        <f t="shared" si="454"/>
        <v>0</v>
      </c>
      <c r="EQ1145" s="225">
        <f t="shared" si="455"/>
        <v>0</v>
      </c>
      <c r="ER1145" s="225">
        <f t="shared" si="456"/>
        <v>0</v>
      </c>
      <c r="ES1145" s="225"/>
      <c r="ET1145" s="223">
        <v>0</v>
      </c>
      <c r="EU1145" s="223">
        <v>0</v>
      </c>
      <c r="EV1145" s="223">
        <v>0</v>
      </c>
      <c r="EW1145" s="223">
        <v>0</v>
      </c>
      <c r="EX1145" s="223">
        <v>0</v>
      </c>
      <c r="EY1145" s="223">
        <v>0</v>
      </c>
      <c r="EZ1145" s="223">
        <v>0</v>
      </c>
      <c r="FA1145" s="366">
        <f t="shared" si="458"/>
        <v>0</v>
      </c>
      <c r="FB1145" s="224">
        <f t="shared" si="459"/>
        <v>0</v>
      </c>
      <c r="FC1145" s="366">
        <f t="shared" si="460"/>
        <v>0</v>
      </c>
      <c r="FD1145" s="223">
        <f t="shared" si="461"/>
        <v>0</v>
      </c>
      <c r="FE1145" s="223">
        <f t="shared" si="462"/>
        <v>0</v>
      </c>
      <c r="FF1145" s="223">
        <v>0</v>
      </c>
      <c r="FG1145" s="224">
        <f t="shared" si="449"/>
        <v>0</v>
      </c>
      <c r="FH1145" s="223">
        <v>0</v>
      </c>
      <c r="FI1145" s="223">
        <v>0</v>
      </c>
      <c r="FJ1145" s="223">
        <v>0</v>
      </c>
      <c r="FK1145" s="223">
        <f t="shared" si="450"/>
        <v>0</v>
      </c>
      <c r="FL1145" s="223">
        <v>0</v>
      </c>
      <c r="FM1145" s="223">
        <f t="shared" si="451"/>
        <v>0</v>
      </c>
    </row>
    <row r="1146" spans="1:186" s="368" customFormat="1">
      <c r="A1146" s="287" t="s">
        <v>2752</v>
      </c>
      <c r="B1146" s="369" t="s">
        <v>2753</v>
      </c>
      <c r="C1146" s="287"/>
      <c r="D1146" s="287" t="s">
        <v>2043</v>
      </c>
      <c r="E1146" s="369"/>
      <c r="F1146" s="287">
        <v>1143</v>
      </c>
      <c r="G1146" s="392" t="s">
        <v>2754</v>
      </c>
      <c r="H1146" s="392" t="s">
        <v>2755</v>
      </c>
      <c r="I1146" s="393" t="s">
        <v>2756</v>
      </c>
      <c r="J1146" s="392" t="s">
        <v>2757</v>
      </c>
      <c r="K1146" s="393" t="s">
        <v>1323</v>
      </c>
      <c r="L1146" s="392" t="s">
        <v>2758</v>
      </c>
      <c r="M1146" s="392" t="s">
        <v>3140</v>
      </c>
      <c r="N1146" s="372">
        <v>1</v>
      </c>
      <c r="O1146" s="373"/>
      <c r="P1146" s="373"/>
      <c r="Q1146" s="373"/>
      <c r="R1146" s="373"/>
      <c r="S1146" s="374"/>
      <c r="T1146" s="374"/>
      <c r="U1146" s="374"/>
      <c r="V1146" s="374"/>
      <c r="W1146" s="373"/>
      <c r="X1146" s="373"/>
      <c r="Y1146" s="373"/>
      <c r="Z1146" s="373"/>
      <c r="AA1146" s="374"/>
      <c r="AB1146" s="374"/>
      <c r="AC1146" s="374"/>
      <c r="AD1146" s="374"/>
      <c r="AE1146" s="373"/>
      <c r="AF1146" s="373"/>
      <c r="AG1146" s="373"/>
      <c r="AH1146" s="373"/>
      <c r="AI1146" s="374"/>
      <c r="AJ1146" s="374"/>
      <c r="AK1146" s="374"/>
      <c r="AL1146" s="374"/>
      <c r="AM1146" s="226">
        <v>7858</v>
      </c>
      <c r="AN1146" s="226">
        <v>16015</v>
      </c>
      <c r="AO1146" s="226">
        <v>16817</v>
      </c>
      <c r="AP1146" s="226">
        <v>17832</v>
      </c>
      <c r="AQ1146" s="227">
        <v>99783</v>
      </c>
      <c r="AR1146" s="227">
        <v>106221</v>
      </c>
      <c r="AS1146" s="227">
        <v>112659</v>
      </c>
      <c r="AT1146" s="227">
        <v>117672</v>
      </c>
      <c r="AU1146" s="226">
        <v>6815</v>
      </c>
      <c r="AV1146" s="226">
        <v>11672</v>
      </c>
      <c r="AW1146" s="226">
        <v>12330</v>
      </c>
      <c r="AX1146" s="226">
        <v>13016</v>
      </c>
      <c r="AY1146" s="227">
        <v>89093</v>
      </c>
      <c r="AZ1146" s="227">
        <v>95289</v>
      </c>
      <c r="BA1146" s="227">
        <v>100325</v>
      </c>
      <c r="BB1146" s="227">
        <v>103971</v>
      </c>
      <c r="BC1146" s="226">
        <f t="shared" si="457"/>
        <v>1043</v>
      </c>
      <c r="BD1146" s="226">
        <f t="shared" si="457"/>
        <v>4343</v>
      </c>
      <c r="BE1146" s="226">
        <f t="shared" si="457"/>
        <v>4487</v>
      </c>
      <c r="BF1146" s="226">
        <f t="shared" si="457"/>
        <v>4816</v>
      </c>
      <c r="BG1146" s="218">
        <f t="shared" si="457"/>
        <v>10690</v>
      </c>
      <c r="BH1146" s="218">
        <f t="shared" si="447"/>
        <v>10932</v>
      </c>
      <c r="BI1146" s="218">
        <f t="shared" si="447"/>
        <v>12334</v>
      </c>
      <c r="BJ1146" s="218">
        <f t="shared" si="447"/>
        <v>13701</v>
      </c>
      <c r="BK1146" s="226">
        <f t="shared" si="466"/>
        <v>0</v>
      </c>
      <c r="BL1146" s="226">
        <f t="shared" si="466"/>
        <v>0</v>
      </c>
      <c r="BM1146" s="226">
        <f t="shared" si="466"/>
        <v>0</v>
      </c>
      <c r="BN1146" s="226">
        <f t="shared" si="464"/>
        <v>0</v>
      </c>
      <c r="BO1146" s="227">
        <f t="shared" si="464"/>
        <v>0</v>
      </c>
      <c r="BP1146" s="227">
        <f t="shared" si="464"/>
        <v>0</v>
      </c>
      <c r="BQ1146" s="227">
        <f t="shared" si="464"/>
        <v>0</v>
      </c>
      <c r="BR1146" s="227">
        <f t="shared" si="464"/>
        <v>0</v>
      </c>
      <c r="BS1146" s="226"/>
      <c r="BT1146" s="226"/>
      <c r="BU1146" s="226"/>
      <c r="BV1146" s="226"/>
      <c r="BW1146" s="414"/>
      <c r="BX1146" s="414"/>
      <c r="BY1146" s="414"/>
      <c r="BZ1146" s="227"/>
      <c r="CA1146" s="226"/>
      <c r="CB1146" s="226"/>
      <c r="CC1146" s="226"/>
      <c r="CD1146" s="226"/>
      <c r="CE1146" s="227"/>
      <c r="CF1146" s="227"/>
      <c r="CG1146" s="227"/>
      <c r="CH1146" s="227"/>
      <c r="CI1146" s="375"/>
      <c r="CJ1146" s="226">
        <f t="shared" si="468"/>
        <v>1043</v>
      </c>
      <c r="CK1146" s="226">
        <f t="shared" si="467"/>
        <v>4439</v>
      </c>
      <c r="CL1146" s="226">
        <f t="shared" si="467"/>
        <v>2969</v>
      </c>
      <c r="CM1146" s="226">
        <f t="shared" si="467"/>
        <v>3289</v>
      </c>
      <c r="CN1146" s="227">
        <f t="shared" si="467"/>
        <v>10690</v>
      </c>
      <c r="CO1146" s="227">
        <f t="shared" si="467"/>
        <v>10933</v>
      </c>
      <c r="CP1146" s="227">
        <f t="shared" si="467"/>
        <v>12334</v>
      </c>
      <c r="CQ1146" s="227">
        <f t="shared" si="467"/>
        <v>13701</v>
      </c>
      <c r="CR1146" s="226"/>
      <c r="CS1146" s="226"/>
      <c r="CT1146" s="226"/>
      <c r="CU1146" s="226"/>
      <c r="CV1146" s="227">
        <f t="shared" si="448"/>
        <v>0</v>
      </c>
      <c r="CW1146" s="227"/>
      <c r="CX1146" s="227"/>
      <c r="CY1146" s="227"/>
      <c r="CZ1146" s="226">
        <v>0</v>
      </c>
      <c r="DA1146" s="226"/>
      <c r="DB1146" s="226"/>
      <c r="DC1146" s="226"/>
      <c r="DD1146" s="227"/>
      <c r="DE1146" s="227"/>
      <c r="DF1146" s="227"/>
      <c r="DG1146" s="227"/>
      <c r="DH1146" s="226">
        <v>1043</v>
      </c>
      <c r="DI1146" s="226">
        <v>4439</v>
      </c>
      <c r="DJ1146" s="226">
        <v>2969</v>
      </c>
      <c r="DK1146" s="226">
        <v>3289</v>
      </c>
      <c r="DL1146" s="227">
        <v>10690</v>
      </c>
      <c r="DM1146" s="227">
        <v>10933</v>
      </c>
      <c r="DN1146" s="227">
        <v>12334</v>
      </c>
      <c r="DO1146" s="227">
        <v>13701</v>
      </c>
      <c r="DP1146" s="376">
        <f t="shared" si="470"/>
        <v>0</v>
      </c>
      <c r="DQ1146" s="226">
        <f t="shared" si="470"/>
        <v>-96</v>
      </c>
      <c r="DR1146" s="226">
        <f t="shared" si="470"/>
        <v>1518</v>
      </c>
      <c r="DS1146" s="226">
        <f t="shared" si="469"/>
        <v>1527</v>
      </c>
      <c r="DT1146" s="227">
        <f t="shared" si="469"/>
        <v>0</v>
      </c>
      <c r="DU1146" s="227">
        <f t="shared" si="469"/>
        <v>-1</v>
      </c>
      <c r="DV1146" s="227">
        <f t="shared" si="469"/>
        <v>0</v>
      </c>
      <c r="DW1146" s="227">
        <f t="shared" si="469"/>
        <v>0</v>
      </c>
      <c r="DX1146" s="377">
        <f t="shared" si="465"/>
        <v>0</v>
      </c>
      <c r="DY1146" s="377">
        <f t="shared" si="465"/>
        <v>0</v>
      </c>
      <c r="DZ1146" s="377">
        <f t="shared" si="465"/>
        <v>0</v>
      </c>
      <c r="EA1146" s="377">
        <f t="shared" si="465"/>
        <v>0</v>
      </c>
      <c r="EB1146" s="378">
        <f t="shared" si="465"/>
        <v>0</v>
      </c>
      <c r="EC1146" s="378">
        <f t="shared" si="465"/>
        <v>0</v>
      </c>
      <c r="ED1146" s="378">
        <f t="shared" si="465"/>
        <v>0</v>
      </c>
      <c r="EE1146" s="378">
        <f t="shared" si="463"/>
        <v>0</v>
      </c>
      <c r="EG1146" s="226"/>
      <c r="EH1146" s="226"/>
      <c r="EI1146" s="226">
        <v>0</v>
      </c>
      <c r="EJ1146" s="226">
        <v>0</v>
      </c>
      <c r="EK1146" s="226">
        <v>0</v>
      </c>
      <c r="EL1146" s="226">
        <v>0</v>
      </c>
      <c r="EM1146" s="226"/>
      <c r="EN1146" s="379">
        <f t="shared" si="452"/>
        <v>0</v>
      </c>
      <c r="EO1146" s="226">
        <f t="shared" si="453"/>
        <v>0</v>
      </c>
      <c r="EP1146" s="379">
        <f t="shared" si="454"/>
        <v>0</v>
      </c>
      <c r="EQ1146" s="226">
        <f t="shared" si="455"/>
        <v>0</v>
      </c>
      <c r="ER1146" s="226">
        <f t="shared" si="456"/>
        <v>0</v>
      </c>
      <c r="ES1146" s="292"/>
      <c r="ET1146" s="227"/>
      <c r="EU1146" s="227"/>
      <c r="EV1146" s="227"/>
      <c r="EW1146" s="227"/>
      <c r="EX1146" s="227"/>
      <c r="EY1146" s="227"/>
      <c r="EZ1146" s="227"/>
      <c r="FA1146" s="380">
        <f t="shared" si="458"/>
        <v>0</v>
      </c>
      <c r="FB1146" s="228">
        <f t="shared" si="459"/>
        <v>0</v>
      </c>
      <c r="FC1146" s="380">
        <f t="shared" si="460"/>
        <v>0</v>
      </c>
      <c r="FD1146" s="227">
        <f t="shared" si="461"/>
        <v>0</v>
      </c>
      <c r="FE1146" s="227">
        <f t="shared" si="462"/>
        <v>0</v>
      </c>
      <c r="FF1146" s="227">
        <v>99483</v>
      </c>
      <c r="FG1146" s="228">
        <f t="shared" si="449"/>
        <v>90.066644552335575</v>
      </c>
      <c r="FH1146" s="227">
        <v>89601</v>
      </c>
      <c r="FI1146" s="227">
        <v>99483</v>
      </c>
      <c r="FJ1146" s="227">
        <v>0</v>
      </c>
      <c r="FK1146" s="227">
        <f t="shared" si="450"/>
        <v>9882</v>
      </c>
      <c r="FL1146" s="227">
        <v>9882</v>
      </c>
      <c r="FM1146" s="227">
        <f t="shared" si="451"/>
        <v>0</v>
      </c>
    </row>
    <row r="1147" spans="1:186" s="368" customFormat="1">
      <c r="A1147" s="287" t="s">
        <v>2752</v>
      </c>
      <c r="B1147" s="369" t="s">
        <v>2753</v>
      </c>
      <c r="C1147" s="287"/>
      <c r="D1147" s="287" t="s">
        <v>2043</v>
      </c>
      <c r="E1147" s="369"/>
      <c r="F1147" s="287">
        <v>1144</v>
      </c>
      <c r="G1147" s="392" t="s">
        <v>2754</v>
      </c>
      <c r="H1147" s="392" t="s">
        <v>2759</v>
      </c>
      <c r="I1147" s="393" t="s">
        <v>2760</v>
      </c>
      <c r="J1147" s="392" t="s">
        <v>2761</v>
      </c>
      <c r="K1147" s="393" t="s">
        <v>1323</v>
      </c>
      <c r="L1147" s="392" t="s">
        <v>2758</v>
      </c>
      <c r="M1147" s="392" t="s">
        <v>3140</v>
      </c>
      <c r="N1147" s="372">
        <v>1</v>
      </c>
      <c r="O1147" s="373"/>
      <c r="P1147" s="373"/>
      <c r="Q1147" s="373"/>
      <c r="R1147" s="373"/>
      <c r="S1147" s="374"/>
      <c r="T1147" s="374"/>
      <c r="U1147" s="374"/>
      <c r="V1147" s="374"/>
      <c r="W1147" s="373"/>
      <c r="X1147" s="373"/>
      <c r="Y1147" s="373"/>
      <c r="Z1147" s="373"/>
      <c r="AA1147" s="374"/>
      <c r="AB1147" s="374"/>
      <c r="AC1147" s="374"/>
      <c r="AD1147" s="374"/>
      <c r="AE1147" s="373"/>
      <c r="AF1147" s="373"/>
      <c r="AG1147" s="373"/>
      <c r="AH1147" s="373"/>
      <c r="AI1147" s="374"/>
      <c r="AJ1147" s="374"/>
      <c r="AK1147" s="374"/>
      <c r="AL1147" s="374"/>
      <c r="AM1147" s="226">
        <v>6092</v>
      </c>
      <c r="AN1147" s="226">
        <v>8867</v>
      </c>
      <c r="AO1147" s="226">
        <v>9331</v>
      </c>
      <c r="AP1147" s="226">
        <v>9876</v>
      </c>
      <c r="AQ1147" s="227"/>
      <c r="AR1147" s="227"/>
      <c r="AS1147" s="227"/>
      <c r="AT1147" s="227"/>
      <c r="AU1147" s="226">
        <v>6055</v>
      </c>
      <c r="AV1147" s="226">
        <v>8725</v>
      </c>
      <c r="AW1147" s="226">
        <v>9217</v>
      </c>
      <c r="AX1147" s="226">
        <v>9730</v>
      </c>
      <c r="AY1147" s="227"/>
      <c r="AZ1147" s="227"/>
      <c r="BA1147" s="227"/>
      <c r="BB1147" s="227"/>
      <c r="BC1147" s="226">
        <f t="shared" si="457"/>
        <v>37</v>
      </c>
      <c r="BD1147" s="226">
        <f t="shared" si="457"/>
        <v>142</v>
      </c>
      <c r="BE1147" s="226">
        <f t="shared" si="457"/>
        <v>114</v>
      </c>
      <c r="BF1147" s="226">
        <f t="shared" si="457"/>
        <v>146</v>
      </c>
      <c r="BG1147" s="218"/>
      <c r="BH1147" s="218"/>
      <c r="BI1147" s="218"/>
      <c r="BJ1147" s="218"/>
      <c r="BK1147" s="226">
        <f t="shared" si="466"/>
        <v>0</v>
      </c>
      <c r="BL1147" s="226">
        <f t="shared" si="466"/>
        <v>0</v>
      </c>
      <c r="BM1147" s="226">
        <f t="shared" si="466"/>
        <v>0</v>
      </c>
      <c r="BN1147" s="226">
        <f t="shared" si="464"/>
        <v>0</v>
      </c>
      <c r="BO1147" s="227">
        <f t="shared" si="464"/>
        <v>0</v>
      </c>
      <c r="BP1147" s="227">
        <f t="shared" si="464"/>
        <v>0</v>
      </c>
      <c r="BQ1147" s="227">
        <f t="shared" si="464"/>
        <v>0</v>
      </c>
      <c r="BR1147" s="227">
        <f t="shared" si="464"/>
        <v>0</v>
      </c>
      <c r="BS1147" s="226"/>
      <c r="BT1147" s="226"/>
      <c r="BU1147" s="226"/>
      <c r="BV1147" s="226"/>
      <c r="BW1147" s="414"/>
      <c r="BX1147" s="414"/>
      <c r="BY1147" s="414"/>
      <c r="BZ1147" s="227"/>
      <c r="CA1147" s="226"/>
      <c r="CB1147" s="226"/>
      <c r="CC1147" s="226"/>
      <c r="CD1147" s="226"/>
      <c r="CE1147" s="227"/>
      <c r="CF1147" s="227"/>
      <c r="CG1147" s="227"/>
      <c r="CH1147" s="227"/>
      <c r="CI1147" s="375"/>
      <c r="CJ1147" s="226">
        <f t="shared" si="468"/>
        <v>37</v>
      </c>
      <c r="CK1147" s="226">
        <f t="shared" si="467"/>
        <v>68</v>
      </c>
      <c r="CL1147" s="226">
        <f t="shared" si="467"/>
        <v>258</v>
      </c>
      <c r="CM1147" s="226">
        <f t="shared" si="467"/>
        <v>409</v>
      </c>
      <c r="CN1147" s="227">
        <f t="shared" si="467"/>
        <v>0</v>
      </c>
      <c r="CO1147" s="227">
        <f t="shared" si="467"/>
        <v>0</v>
      </c>
      <c r="CP1147" s="227">
        <f t="shared" si="467"/>
        <v>0</v>
      </c>
      <c r="CQ1147" s="227">
        <f t="shared" si="467"/>
        <v>0</v>
      </c>
      <c r="CR1147" s="226"/>
      <c r="CS1147" s="226"/>
      <c r="CT1147" s="226"/>
      <c r="CU1147" s="226"/>
      <c r="CV1147" s="227"/>
      <c r="CW1147" s="227"/>
      <c r="CX1147" s="227"/>
      <c r="CY1147" s="227"/>
      <c r="CZ1147" s="226">
        <v>0</v>
      </c>
      <c r="DA1147" s="226"/>
      <c r="DB1147" s="226"/>
      <c r="DC1147" s="226"/>
      <c r="DD1147" s="227"/>
      <c r="DE1147" s="227"/>
      <c r="DF1147" s="227"/>
      <c r="DG1147" s="227"/>
      <c r="DH1147" s="226">
        <v>37</v>
      </c>
      <c r="DI1147" s="226">
        <v>68</v>
      </c>
      <c r="DJ1147" s="226">
        <v>258</v>
      </c>
      <c r="DK1147" s="226">
        <v>409</v>
      </c>
      <c r="DL1147" s="227"/>
      <c r="DM1147" s="227"/>
      <c r="DN1147" s="227"/>
      <c r="DO1147" s="227"/>
      <c r="DP1147" s="376">
        <f t="shared" si="470"/>
        <v>0</v>
      </c>
      <c r="DQ1147" s="226">
        <f t="shared" si="470"/>
        <v>74</v>
      </c>
      <c r="DR1147" s="226">
        <f t="shared" si="470"/>
        <v>-144</v>
      </c>
      <c r="DS1147" s="226">
        <f t="shared" si="469"/>
        <v>-263</v>
      </c>
      <c r="DT1147" s="227">
        <f t="shared" si="469"/>
        <v>0</v>
      </c>
      <c r="DU1147" s="227">
        <f t="shared" si="469"/>
        <v>0</v>
      </c>
      <c r="DV1147" s="227">
        <f t="shared" si="469"/>
        <v>0</v>
      </c>
      <c r="DW1147" s="227">
        <f t="shared" si="469"/>
        <v>0</v>
      </c>
      <c r="DX1147" s="377">
        <f t="shared" si="465"/>
        <v>0</v>
      </c>
      <c r="DY1147" s="377">
        <f t="shared" si="465"/>
        <v>0</v>
      </c>
      <c r="DZ1147" s="377">
        <f t="shared" si="465"/>
        <v>0</v>
      </c>
      <c r="EA1147" s="377">
        <f t="shared" si="465"/>
        <v>0</v>
      </c>
      <c r="EB1147" s="378">
        <f t="shared" si="465"/>
        <v>0</v>
      </c>
      <c r="EC1147" s="378">
        <f t="shared" si="465"/>
        <v>0</v>
      </c>
      <c r="ED1147" s="378">
        <f t="shared" si="465"/>
        <v>0</v>
      </c>
      <c r="EE1147" s="378">
        <f t="shared" si="463"/>
        <v>0</v>
      </c>
      <c r="EG1147" s="226"/>
      <c r="EH1147" s="226"/>
      <c r="EI1147" s="226">
        <v>0</v>
      </c>
      <c r="EJ1147" s="226">
        <v>0</v>
      </c>
      <c r="EK1147" s="226">
        <v>0</v>
      </c>
      <c r="EL1147" s="226">
        <v>0</v>
      </c>
      <c r="EM1147" s="226"/>
      <c r="EN1147" s="379">
        <f t="shared" si="452"/>
        <v>0</v>
      </c>
      <c r="EO1147" s="226">
        <f t="shared" si="453"/>
        <v>0</v>
      </c>
      <c r="EP1147" s="379">
        <f t="shared" si="454"/>
        <v>0</v>
      </c>
      <c r="EQ1147" s="226">
        <f t="shared" si="455"/>
        <v>0</v>
      </c>
      <c r="ER1147" s="226">
        <f t="shared" si="456"/>
        <v>0</v>
      </c>
      <c r="ES1147" s="292"/>
      <c r="ET1147" s="227"/>
      <c r="EU1147" s="227"/>
      <c r="EV1147" s="227"/>
      <c r="EW1147" s="227"/>
      <c r="EX1147" s="227"/>
      <c r="EY1147" s="227"/>
      <c r="EZ1147" s="227"/>
      <c r="FA1147" s="380">
        <f t="shared" si="458"/>
        <v>0</v>
      </c>
      <c r="FB1147" s="228">
        <f t="shared" si="459"/>
        <v>0</v>
      </c>
      <c r="FC1147" s="380">
        <f t="shared" si="460"/>
        <v>0</v>
      </c>
      <c r="FD1147" s="227">
        <f t="shared" si="461"/>
        <v>0</v>
      </c>
      <c r="FE1147" s="227">
        <f t="shared" si="462"/>
        <v>0</v>
      </c>
      <c r="FF1147" s="227"/>
      <c r="FG1147" s="228">
        <f t="shared" si="449"/>
        <v>0</v>
      </c>
      <c r="FH1147" s="227"/>
      <c r="FI1147" s="227"/>
      <c r="FJ1147" s="227"/>
      <c r="FK1147" s="227">
        <f t="shared" si="450"/>
        <v>0</v>
      </c>
      <c r="FL1147" s="227"/>
      <c r="FM1147" s="227"/>
    </row>
    <row r="1148" spans="1:186" s="368" customFormat="1">
      <c r="A1148" s="287" t="s">
        <v>2752</v>
      </c>
      <c r="B1148" s="369" t="s">
        <v>2753</v>
      </c>
      <c r="C1148" s="287"/>
      <c r="D1148" s="287" t="s">
        <v>2043</v>
      </c>
      <c r="E1148" s="369"/>
      <c r="F1148" s="287">
        <v>1145</v>
      </c>
      <c r="G1148" s="392" t="s">
        <v>2754</v>
      </c>
      <c r="H1148" s="392" t="s">
        <v>2762</v>
      </c>
      <c r="I1148" s="393" t="s">
        <v>2763</v>
      </c>
      <c r="J1148" s="392" t="s">
        <v>2764</v>
      </c>
      <c r="K1148" s="393" t="s">
        <v>1323</v>
      </c>
      <c r="L1148" s="392" t="s">
        <v>2758</v>
      </c>
      <c r="M1148" s="392" t="s">
        <v>3140</v>
      </c>
      <c r="N1148" s="372">
        <v>1</v>
      </c>
      <c r="O1148" s="373"/>
      <c r="P1148" s="373"/>
      <c r="Q1148" s="373"/>
      <c r="R1148" s="373"/>
      <c r="S1148" s="374"/>
      <c r="T1148" s="374"/>
      <c r="U1148" s="374"/>
      <c r="V1148" s="374"/>
      <c r="W1148" s="373"/>
      <c r="X1148" s="373"/>
      <c r="Y1148" s="373"/>
      <c r="Z1148" s="373"/>
      <c r="AA1148" s="374"/>
      <c r="AB1148" s="374"/>
      <c r="AC1148" s="374"/>
      <c r="AD1148" s="374"/>
      <c r="AE1148" s="373"/>
      <c r="AF1148" s="373"/>
      <c r="AG1148" s="373"/>
      <c r="AH1148" s="373"/>
      <c r="AI1148" s="374"/>
      <c r="AJ1148" s="374"/>
      <c r="AK1148" s="374"/>
      <c r="AL1148" s="374"/>
      <c r="AM1148" s="226">
        <v>7013</v>
      </c>
      <c r="AN1148" s="226">
        <v>10327</v>
      </c>
      <c r="AO1148" s="226">
        <v>10321</v>
      </c>
      <c r="AP1148" s="226">
        <v>10768</v>
      </c>
      <c r="AQ1148" s="227"/>
      <c r="AR1148" s="227"/>
      <c r="AS1148" s="227"/>
      <c r="AT1148" s="227"/>
      <c r="AU1148" s="226">
        <v>6837</v>
      </c>
      <c r="AV1148" s="226">
        <v>10204</v>
      </c>
      <c r="AW1148" s="226">
        <v>10230</v>
      </c>
      <c r="AX1148" s="226">
        <v>10629</v>
      </c>
      <c r="AY1148" s="227"/>
      <c r="AZ1148" s="227"/>
      <c r="BA1148" s="227"/>
      <c r="BB1148" s="227"/>
      <c r="BC1148" s="226">
        <f t="shared" si="457"/>
        <v>176</v>
      </c>
      <c r="BD1148" s="226">
        <f t="shared" ref="BD1148:BJ1195" si="471">AN1148-AV1148-BL1148</f>
        <v>123</v>
      </c>
      <c r="BE1148" s="226">
        <f t="shared" si="471"/>
        <v>91</v>
      </c>
      <c r="BF1148" s="226">
        <f t="shared" si="471"/>
        <v>139</v>
      </c>
      <c r="BG1148" s="218"/>
      <c r="BH1148" s="218"/>
      <c r="BI1148" s="218"/>
      <c r="BJ1148" s="218"/>
      <c r="BK1148" s="226">
        <f t="shared" si="466"/>
        <v>0</v>
      </c>
      <c r="BL1148" s="226">
        <f t="shared" si="466"/>
        <v>0</v>
      </c>
      <c r="BM1148" s="226">
        <f t="shared" si="466"/>
        <v>0</v>
      </c>
      <c r="BN1148" s="226">
        <f t="shared" si="464"/>
        <v>0</v>
      </c>
      <c r="BO1148" s="227">
        <f t="shared" si="464"/>
        <v>0</v>
      </c>
      <c r="BP1148" s="227">
        <f t="shared" si="464"/>
        <v>0</v>
      </c>
      <c r="BQ1148" s="227">
        <f t="shared" si="464"/>
        <v>0</v>
      </c>
      <c r="BR1148" s="227">
        <f t="shared" si="464"/>
        <v>0</v>
      </c>
      <c r="BS1148" s="226"/>
      <c r="BT1148" s="226"/>
      <c r="BU1148" s="226"/>
      <c r="BV1148" s="226"/>
      <c r="BW1148" s="414"/>
      <c r="BX1148" s="414"/>
      <c r="BY1148" s="414"/>
      <c r="BZ1148" s="227"/>
      <c r="CA1148" s="226"/>
      <c r="CB1148" s="226"/>
      <c r="CC1148" s="226"/>
      <c r="CD1148" s="226"/>
      <c r="CE1148" s="227"/>
      <c r="CF1148" s="227"/>
      <c r="CG1148" s="227"/>
      <c r="CH1148" s="227"/>
      <c r="CI1148" s="375"/>
      <c r="CJ1148" s="226">
        <f t="shared" si="468"/>
        <v>176</v>
      </c>
      <c r="CK1148" s="226">
        <f t="shared" si="467"/>
        <v>193</v>
      </c>
      <c r="CL1148" s="226">
        <f t="shared" si="467"/>
        <v>377</v>
      </c>
      <c r="CM1148" s="226">
        <f t="shared" si="467"/>
        <v>403</v>
      </c>
      <c r="CN1148" s="227">
        <f t="shared" si="467"/>
        <v>0</v>
      </c>
      <c r="CO1148" s="227">
        <f t="shared" si="467"/>
        <v>0</v>
      </c>
      <c r="CP1148" s="227">
        <f t="shared" si="467"/>
        <v>0</v>
      </c>
      <c r="CQ1148" s="227">
        <f t="shared" si="467"/>
        <v>0</v>
      </c>
      <c r="CR1148" s="226"/>
      <c r="CS1148" s="226"/>
      <c r="CT1148" s="226"/>
      <c r="CU1148" s="226"/>
      <c r="CV1148" s="227"/>
      <c r="CW1148" s="227"/>
      <c r="CX1148" s="227"/>
      <c r="CY1148" s="227"/>
      <c r="CZ1148" s="226">
        <v>0</v>
      </c>
      <c r="DA1148" s="226"/>
      <c r="DB1148" s="226"/>
      <c r="DC1148" s="226"/>
      <c r="DD1148" s="227"/>
      <c r="DE1148" s="227"/>
      <c r="DF1148" s="227"/>
      <c r="DG1148" s="227"/>
      <c r="DH1148" s="226">
        <v>176</v>
      </c>
      <c r="DI1148" s="226">
        <v>193</v>
      </c>
      <c r="DJ1148" s="226">
        <v>377</v>
      </c>
      <c r="DK1148" s="226">
        <v>403</v>
      </c>
      <c r="DL1148" s="227"/>
      <c r="DM1148" s="227"/>
      <c r="DN1148" s="227"/>
      <c r="DO1148" s="227"/>
      <c r="DP1148" s="376">
        <f t="shared" si="470"/>
        <v>0</v>
      </c>
      <c r="DQ1148" s="226">
        <f t="shared" si="470"/>
        <v>-70</v>
      </c>
      <c r="DR1148" s="226">
        <f t="shared" si="470"/>
        <v>-286</v>
      </c>
      <c r="DS1148" s="226">
        <f t="shared" si="469"/>
        <v>-264</v>
      </c>
      <c r="DT1148" s="227">
        <f t="shared" si="469"/>
        <v>0</v>
      </c>
      <c r="DU1148" s="227">
        <f t="shared" si="469"/>
        <v>0</v>
      </c>
      <c r="DV1148" s="227">
        <f t="shared" si="469"/>
        <v>0</v>
      </c>
      <c r="DW1148" s="227">
        <f t="shared" si="469"/>
        <v>0</v>
      </c>
      <c r="DX1148" s="377">
        <f t="shared" si="465"/>
        <v>0</v>
      </c>
      <c r="DY1148" s="377">
        <f t="shared" si="465"/>
        <v>0</v>
      </c>
      <c r="DZ1148" s="377">
        <f t="shared" si="465"/>
        <v>0</v>
      </c>
      <c r="EA1148" s="377">
        <f t="shared" si="465"/>
        <v>0</v>
      </c>
      <c r="EB1148" s="378">
        <f t="shared" si="465"/>
        <v>0</v>
      </c>
      <c r="EC1148" s="378">
        <f t="shared" si="465"/>
        <v>0</v>
      </c>
      <c r="ED1148" s="378">
        <f t="shared" si="465"/>
        <v>0</v>
      </c>
      <c r="EE1148" s="378">
        <f t="shared" si="463"/>
        <v>0</v>
      </c>
      <c r="EG1148" s="226"/>
      <c r="EH1148" s="226"/>
      <c r="EI1148" s="226">
        <v>0</v>
      </c>
      <c r="EJ1148" s="226">
        <v>0</v>
      </c>
      <c r="EK1148" s="226">
        <v>0</v>
      </c>
      <c r="EL1148" s="226">
        <v>0</v>
      </c>
      <c r="EM1148" s="226"/>
      <c r="EN1148" s="379">
        <f t="shared" si="452"/>
        <v>0</v>
      </c>
      <c r="EO1148" s="226">
        <f t="shared" si="453"/>
        <v>0</v>
      </c>
      <c r="EP1148" s="379">
        <f t="shared" si="454"/>
        <v>0</v>
      </c>
      <c r="EQ1148" s="226">
        <f t="shared" si="455"/>
        <v>0</v>
      </c>
      <c r="ER1148" s="226">
        <f t="shared" si="456"/>
        <v>0</v>
      </c>
      <c r="ES1148" s="292"/>
      <c r="ET1148" s="227"/>
      <c r="EU1148" s="227"/>
      <c r="EV1148" s="227"/>
      <c r="EW1148" s="227"/>
      <c r="EX1148" s="227"/>
      <c r="EY1148" s="227"/>
      <c r="EZ1148" s="227"/>
      <c r="FA1148" s="380">
        <f t="shared" si="458"/>
        <v>0</v>
      </c>
      <c r="FB1148" s="228">
        <f t="shared" si="459"/>
        <v>0</v>
      </c>
      <c r="FC1148" s="380">
        <f t="shared" si="460"/>
        <v>0</v>
      </c>
      <c r="FD1148" s="227">
        <f t="shared" si="461"/>
        <v>0</v>
      </c>
      <c r="FE1148" s="227">
        <f t="shared" si="462"/>
        <v>0</v>
      </c>
      <c r="FF1148" s="227"/>
      <c r="FG1148" s="228">
        <f t="shared" si="449"/>
        <v>0</v>
      </c>
      <c r="FH1148" s="227"/>
      <c r="FI1148" s="227"/>
      <c r="FJ1148" s="227"/>
      <c r="FK1148" s="227">
        <f t="shared" si="450"/>
        <v>0</v>
      </c>
      <c r="FL1148" s="227"/>
      <c r="FM1148" s="227"/>
    </row>
    <row r="1149" spans="1:186" s="368" customFormat="1">
      <c r="A1149" s="287" t="s">
        <v>2752</v>
      </c>
      <c r="B1149" s="369" t="s">
        <v>2753</v>
      </c>
      <c r="C1149" s="287"/>
      <c r="D1149" s="287" t="s">
        <v>2043</v>
      </c>
      <c r="E1149" s="369"/>
      <c r="F1149" s="287">
        <v>1146</v>
      </c>
      <c r="G1149" s="392" t="s">
        <v>2754</v>
      </c>
      <c r="H1149" s="392" t="s">
        <v>2765</v>
      </c>
      <c r="I1149" s="393" t="s">
        <v>2766</v>
      </c>
      <c r="J1149" s="392" t="s">
        <v>2767</v>
      </c>
      <c r="K1149" s="393" t="s">
        <v>1323</v>
      </c>
      <c r="L1149" s="392" t="s">
        <v>2758</v>
      </c>
      <c r="M1149" s="392" t="s">
        <v>3140</v>
      </c>
      <c r="N1149" s="372">
        <v>1</v>
      </c>
      <c r="O1149" s="373"/>
      <c r="P1149" s="373"/>
      <c r="Q1149" s="373"/>
      <c r="R1149" s="373"/>
      <c r="S1149" s="374"/>
      <c r="T1149" s="374"/>
      <c r="U1149" s="374"/>
      <c r="V1149" s="374"/>
      <c r="W1149" s="373"/>
      <c r="X1149" s="373"/>
      <c r="Y1149" s="373"/>
      <c r="Z1149" s="373"/>
      <c r="AA1149" s="374"/>
      <c r="AB1149" s="374"/>
      <c r="AC1149" s="374"/>
      <c r="AD1149" s="374"/>
      <c r="AE1149" s="373"/>
      <c r="AF1149" s="373"/>
      <c r="AG1149" s="373"/>
      <c r="AH1149" s="373"/>
      <c r="AI1149" s="374"/>
      <c r="AJ1149" s="374"/>
      <c r="AK1149" s="374"/>
      <c r="AL1149" s="374"/>
      <c r="AM1149" s="226">
        <v>5537</v>
      </c>
      <c r="AN1149" s="226">
        <v>7412</v>
      </c>
      <c r="AO1149" s="226">
        <v>8046</v>
      </c>
      <c r="AP1149" s="226">
        <v>8601</v>
      </c>
      <c r="AQ1149" s="227"/>
      <c r="AR1149" s="227"/>
      <c r="AS1149" s="227"/>
      <c r="AT1149" s="227"/>
      <c r="AU1149" s="226">
        <v>4415</v>
      </c>
      <c r="AV1149" s="226">
        <v>4805</v>
      </c>
      <c r="AW1149" s="226">
        <v>5076</v>
      </c>
      <c r="AX1149" s="226">
        <v>5358</v>
      </c>
      <c r="AY1149" s="227"/>
      <c r="AZ1149" s="227"/>
      <c r="BA1149" s="227"/>
      <c r="BB1149" s="227"/>
      <c r="BC1149" s="226">
        <f t="shared" ref="BC1149:BC1156" si="472">AM1149-AU1149-BK1149</f>
        <v>1122</v>
      </c>
      <c r="BD1149" s="226">
        <f t="shared" si="471"/>
        <v>2607</v>
      </c>
      <c r="BE1149" s="226">
        <f t="shared" si="471"/>
        <v>2970</v>
      </c>
      <c r="BF1149" s="226">
        <f t="shared" si="471"/>
        <v>3243</v>
      </c>
      <c r="BG1149" s="218"/>
      <c r="BH1149" s="218"/>
      <c r="BI1149" s="218"/>
      <c r="BJ1149" s="218"/>
      <c r="BK1149" s="226">
        <f t="shared" si="466"/>
        <v>0</v>
      </c>
      <c r="BL1149" s="226">
        <f t="shared" si="466"/>
        <v>0</v>
      </c>
      <c r="BM1149" s="226">
        <f t="shared" si="466"/>
        <v>0</v>
      </c>
      <c r="BN1149" s="226">
        <f t="shared" si="464"/>
        <v>0</v>
      </c>
      <c r="BO1149" s="227">
        <f t="shared" si="464"/>
        <v>0</v>
      </c>
      <c r="BP1149" s="227">
        <f t="shared" si="464"/>
        <v>0</v>
      </c>
      <c r="BQ1149" s="227">
        <f t="shared" si="464"/>
        <v>0</v>
      </c>
      <c r="BR1149" s="227">
        <f t="shared" si="464"/>
        <v>0</v>
      </c>
      <c r="BS1149" s="226"/>
      <c r="BT1149" s="226"/>
      <c r="BU1149" s="226"/>
      <c r="BV1149" s="226"/>
      <c r="BW1149" s="414"/>
      <c r="BX1149" s="414"/>
      <c r="BY1149" s="414"/>
      <c r="BZ1149" s="227"/>
      <c r="CA1149" s="226"/>
      <c r="CB1149" s="226"/>
      <c r="CC1149" s="226"/>
      <c r="CD1149" s="226"/>
      <c r="CE1149" s="227"/>
      <c r="CF1149" s="227"/>
      <c r="CG1149" s="227"/>
      <c r="CH1149" s="227"/>
      <c r="CI1149" s="375"/>
      <c r="CJ1149" s="226">
        <f t="shared" si="468"/>
        <v>1122</v>
      </c>
      <c r="CK1149" s="226">
        <f t="shared" si="467"/>
        <v>2603</v>
      </c>
      <c r="CL1149" s="226">
        <f t="shared" si="467"/>
        <v>3489</v>
      </c>
      <c r="CM1149" s="226">
        <f t="shared" si="467"/>
        <v>3447</v>
      </c>
      <c r="CN1149" s="227">
        <f t="shared" si="467"/>
        <v>0</v>
      </c>
      <c r="CO1149" s="227">
        <f t="shared" si="467"/>
        <v>0</v>
      </c>
      <c r="CP1149" s="227">
        <f t="shared" si="467"/>
        <v>0</v>
      </c>
      <c r="CQ1149" s="227">
        <f t="shared" si="467"/>
        <v>0</v>
      </c>
      <c r="CR1149" s="226"/>
      <c r="CS1149" s="226"/>
      <c r="CT1149" s="226"/>
      <c r="CU1149" s="226"/>
      <c r="CV1149" s="227"/>
      <c r="CW1149" s="227"/>
      <c r="CX1149" s="227"/>
      <c r="CY1149" s="227"/>
      <c r="CZ1149" s="226">
        <v>0</v>
      </c>
      <c r="DA1149" s="226"/>
      <c r="DB1149" s="226"/>
      <c r="DC1149" s="226"/>
      <c r="DD1149" s="227"/>
      <c r="DE1149" s="227"/>
      <c r="DF1149" s="227"/>
      <c r="DG1149" s="227"/>
      <c r="DH1149" s="226">
        <v>1122</v>
      </c>
      <c r="DI1149" s="226">
        <v>2603</v>
      </c>
      <c r="DJ1149" s="226">
        <v>3489</v>
      </c>
      <c r="DK1149" s="226">
        <v>3447</v>
      </c>
      <c r="DL1149" s="227"/>
      <c r="DM1149" s="227"/>
      <c r="DN1149" s="227"/>
      <c r="DO1149" s="227"/>
      <c r="DP1149" s="376">
        <f t="shared" si="470"/>
        <v>0</v>
      </c>
      <c r="DQ1149" s="226">
        <f t="shared" si="470"/>
        <v>4</v>
      </c>
      <c r="DR1149" s="226">
        <f t="shared" si="470"/>
        <v>-519</v>
      </c>
      <c r="DS1149" s="226">
        <f t="shared" si="469"/>
        <v>-204</v>
      </c>
      <c r="DT1149" s="227">
        <f t="shared" si="469"/>
        <v>0</v>
      </c>
      <c r="DU1149" s="227">
        <f t="shared" si="469"/>
        <v>0</v>
      </c>
      <c r="DV1149" s="227">
        <f t="shared" si="469"/>
        <v>0</v>
      </c>
      <c r="DW1149" s="227">
        <f t="shared" si="469"/>
        <v>0</v>
      </c>
      <c r="DX1149" s="377">
        <f t="shared" si="465"/>
        <v>0</v>
      </c>
      <c r="DY1149" s="377">
        <f t="shared" si="465"/>
        <v>0</v>
      </c>
      <c r="DZ1149" s="377">
        <f t="shared" si="465"/>
        <v>0</v>
      </c>
      <c r="EA1149" s="377">
        <f t="shared" si="465"/>
        <v>0</v>
      </c>
      <c r="EB1149" s="378">
        <f t="shared" si="465"/>
        <v>0</v>
      </c>
      <c r="EC1149" s="378">
        <f t="shared" si="465"/>
        <v>0</v>
      </c>
      <c r="ED1149" s="378">
        <f t="shared" si="465"/>
        <v>0</v>
      </c>
      <c r="EE1149" s="378">
        <f t="shared" si="463"/>
        <v>0</v>
      </c>
      <c r="EG1149" s="226"/>
      <c r="EH1149" s="226"/>
      <c r="EI1149" s="226">
        <v>0</v>
      </c>
      <c r="EJ1149" s="226">
        <v>0</v>
      </c>
      <c r="EK1149" s="226">
        <v>0</v>
      </c>
      <c r="EL1149" s="226">
        <v>0</v>
      </c>
      <c r="EM1149" s="226"/>
      <c r="EN1149" s="379">
        <f t="shared" si="452"/>
        <v>0</v>
      </c>
      <c r="EO1149" s="226">
        <f t="shared" si="453"/>
        <v>0</v>
      </c>
      <c r="EP1149" s="379">
        <f t="shared" si="454"/>
        <v>0</v>
      </c>
      <c r="EQ1149" s="226">
        <f t="shared" si="455"/>
        <v>0</v>
      </c>
      <c r="ER1149" s="226">
        <f t="shared" si="456"/>
        <v>0</v>
      </c>
      <c r="ES1149" s="292"/>
      <c r="ET1149" s="227"/>
      <c r="EU1149" s="227"/>
      <c r="EV1149" s="227"/>
      <c r="EW1149" s="227"/>
      <c r="EX1149" s="227"/>
      <c r="EY1149" s="227"/>
      <c r="EZ1149" s="227"/>
      <c r="FA1149" s="380">
        <f t="shared" si="458"/>
        <v>0</v>
      </c>
      <c r="FB1149" s="228">
        <f t="shared" si="459"/>
        <v>0</v>
      </c>
      <c r="FC1149" s="380">
        <f t="shared" si="460"/>
        <v>0</v>
      </c>
      <c r="FD1149" s="227">
        <f t="shared" si="461"/>
        <v>0</v>
      </c>
      <c r="FE1149" s="227">
        <f t="shared" si="462"/>
        <v>0</v>
      </c>
      <c r="FF1149" s="227"/>
      <c r="FG1149" s="228">
        <f t="shared" si="449"/>
        <v>0</v>
      </c>
      <c r="FH1149" s="227"/>
      <c r="FI1149" s="227"/>
      <c r="FJ1149" s="227"/>
      <c r="FK1149" s="227">
        <f t="shared" si="450"/>
        <v>0</v>
      </c>
      <c r="FL1149" s="227"/>
      <c r="FM1149" s="227"/>
    </row>
    <row r="1150" spans="1:186" s="368" customFormat="1">
      <c r="A1150" s="287" t="s">
        <v>2752</v>
      </c>
      <c r="B1150" s="369" t="s">
        <v>2753</v>
      </c>
      <c r="C1150" s="287"/>
      <c r="D1150" s="287" t="s">
        <v>2043</v>
      </c>
      <c r="E1150" s="369"/>
      <c r="F1150" s="287">
        <v>1147</v>
      </c>
      <c r="G1150" s="392" t="s">
        <v>2754</v>
      </c>
      <c r="H1150" s="392" t="s">
        <v>2768</v>
      </c>
      <c r="I1150" s="393" t="s">
        <v>2769</v>
      </c>
      <c r="J1150" s="392" t="s">
        <v>2770</v>
      </c>
      <c r="K1150" s="393" t="s">
        <v>1323</v>
      </c>
      <c r="L1150" s="392" t="s">
        <v>2758</v>
      </c>
      <c r="M1150" s="392" t="s">
        <v>3140</v>
      </c>
      <c r="N1150" s="372">
        <v>1</v>
      </c>
      <c r="O1150" s="373"/>
      <c r="P1150" s="373"/>
      <c r="Q1150" s="373"/>
      <c r="R1150" s="373"/>
      <c r="S1150" s="374"/>
      <c r="T1150" s="374"/>
      <c r="U1150" s="374"/>
      <c r="V1150" s="374"/>
      <c r="W1150" s="373"/>
      <c r="X1150" s="373"/>
      <c r="Y1150" s="373"/>
      <c r="Z1150" s="373"/>
      <c r="AA1150" s="374"/>
      <c r="AB1150" s="374"/>
      <c r="AC1150" s="374"/>
      <c r="AD1150" s="374"/>
      <c r="AE1150" s="373"/>
      <c r="AF1150" s="373"/>
      <c r="AG1150" s="373"/>
      <c r="AH1150" s="373"/>
      <c r="AI1150" s="374"/>
      <c r="AJ1150" s="374"/>
      <c r="AK1150" s="374"/>
      <c r="AL1150" s="374"/>
      <c r="AM1150" s="226">
        <v>214</v>
      </c>
      <c r="AN1150" s="226">
        <v>355</v>
      </c>
      <c r="AO1150" s="226">
        <v>366</v>
      </c>
      <c r="AP1150" s="226">
        <v>377</v>
      </c>
      <c r="AQ1150" s="227"/>
      <c r="AR1150" s="227"/>
      <c r="AS1150" s="227"/>
      <c r="AT1150" s="227"/>
      <c r="AU1150" s="226">
        <v>213</v>
      </c>
      <c r="AV1150" s="226">
        <v>350</v>
      </c>
      <c r="AW1150" s="226">
        <v>360</v>
      </c>
      <c r="AX1150" s="226">
        <v>370</v>
      </c>
      <c r="AY1150" s="227"/>
      <c r="AZ1150" s="227"/>
      <c r="BA1150" s="227"/>
      <c r="BB1150" s="227"/>
      <c r="BC1150" s="226">
        <f t="shared" si="472"/>
        <v>1</v>
      </c>
      <c r="BD1150" s="226">
        <f t="shared" si="471"/>
        <v>5</v>
      </c>
      <c r="BE1150" s="226">
        <f t="shared" si="471"/>
        <v>6</v>
      </c>
      <c r="BF1150" s="226">
        <f t="shared" si="471"/>
        <v>7</v>
      </c>
      <c r="BG1150" s="218"/>
      <c r="BH1150" s="218"/>
      <c r="BI1150" s="218"/>
      <c r="BJ1150" s="218"/>
      <c r="BK1150" s="226">
        <f t="shared" si="466"/>
        <v>0</v>
      </c>
      <c r="BL1150" s="226">
        <f t="shared" si="466"/>
        <v>0</v>
      </c>
      <c r="BM1150" s="226">
        <f t="shared" si="466"/>
        <v>0</v>
      </c>
      <c r="BN1150" s="226">
        <f t="shared" si="464"/>
        <v>0</v>
      </c>
      <c r="BO1150" s="227">
        <f t="shared" si="464"/>
        <v>0</v>
      </c>
      <c r="BP1150" s="227">
        <f t="shared" si="464"/>
        <v>0</v>
      </c>
      <c r="BQ1150" s="227">
        <f t="shared" si="464"/>
        <v>0</v>
      </c>
      <c r="BR1150" s="227">
        <f t="shared" si="464"/>
        <v>0</v>
      </c>
      <c r="BS1150" s="226"/>
      <c r="BT1150" s="226"/>
      <c r="BU1150" s="226"/>
      <c r="BV1150" s="226"/>
      <c r="BW1150" s="414"/>
      <c r="BX1150" s="414"/>
      <c r="BY1150" s="414"/>
      <c r="BZ1150" s="227"/>
      <c r="CA1150" s="226"/>
      <c r="CB1150" s="226"/>
      <c r="CC1150" s="226"/>
      <c r="CD1150" s="226"/>
      <c r="CE1150" s="227"/>
      <c r="CF1150" s="227"/>
      <c r="CG1150" s="227"/>
      <c r="CH1150" s="227"/>
      <c r="CI1150" s="375"/>
      <c r="CJ1150" s="226">
        <f t="shared" si="468"/>
        <v>2</v>
      </c>
      <c r="CK1150" s="226">
        <f t="shared" si="467"/>
        <v>6</v>
      </c>
      <c r="CL1150" s="226">
        <f t="shared" si="467"/>
        <v>84</v>
      </c>
      <c r="CM1150" s="226">
        <f t="shared" si="467"/>
        <v>12</v>
      </c>
      <c r="CN1150" s="227">
        <f t="shared" si="467"/>
        <v>0</v>
      </c>
      <c r="CO1150" s="227">
        <f t="shared" si="467"/>
        <v>0</v>
      </c>
      <c r="CP1150" s="227">
        <f t="shared" si="467"/>
        <v>0</v>
      </c>
      <c r="CQ1150" s="227">
        <f t="shared" si="467"/>
        <v>0</v>
      </c>
      <c r="CR1150" s="226"/>
      <c r="CS1150" s="226"/>
      <c r="CT1150" s="226"/>
      <c r="CU1150" s="226"/>
      <c r="CV1150" s="227"/>
      <c r="CW1150" s="227"/>
      <c r="CX1150" s="227"/>
      <c r="CY1150" s="227"/>
      <c r="CZ1150" s="226">
        <v>0</v>
      </c>
      <c r="DA1150" s="226"/>
      <c r="DB1150" s="226"/>
      <c r="DC1150" s="226"/>
      <c r="DD1150" s="227"/>
      <c r="DE1150" s="227"/>
      <c r="DF1150" s="227"/>
      <c r="DG1150" s="227"/>
      <c r="DH1150" s="226">
        <v>2</v>
      </c>
      <c r="DI1150" s="226">
        <v>6</v>
      </c>
      <c r="DJ1150" s="226">
        <v>84</v>
      </c>
      <c r="DK1150" s="226">
        <v>12</v>
      </c>
      <c r="DL1150" s="227"/>
      <c r="DM1150" s="227"/>
      <c r="DN1150" s="227"/>
      <c r="DO1150" s="227"/>
      <c r="DP1150" s="376">
        <f t="shared" si="470"/>
        <v>-1</v>
      </c>
      <c r="DQ1150" s="226">
        <f t="shared" si="470"/>
        <v>-1</v>
      </c>
      <c r="DR1150" s="226">
        <f t="shared" si="470"/>
        <v>-78</v>
      </c>
      <c r="DS1150" s="226">
        <f t="shared" si="469"/>
        <v>-5</v>
      </c>
      <c r="DT1150" s="227">
        <f t="shared" si="469"/>
        <v>0</v>
      </c>
      <c r="DU1150" s="227">
        <f t="shared" si="469"/>
        <v>0</v>
      </c>
      <c r="DV1150" s="227">
        <f t="shared" si="469"/>
        <v>0</v>
      </c>
      <c r="DW1150" s="227">
        <f t="shared" si="469"/>
        <v>0</v>
      </c>
      <c r="DX1150" s="377">
        <f t="shared" si="465"/>
        <v>0</v>
      </c>
      <c r="DY1150" s="377">
        <f t="shared" si="465"/>
        <v>0</v>
      </c>
      <c r="DZ1150" s="377">
        <f t="shared" si="465"/>
        <v>0</v>
      </c>
      <c r="EA1150" s="377">
        <f t="shared" ref="EA1150:EE1209" si="473">IFERROR(Z1150/R1150,0)</f>
        <v>0</v>
      </c>
      <c r="EB1150" s="378">
        <f t="shared" si="473"/>
        <v>0</v>
      </c>
      <c r="EC1150" s="378">
        <f t="shared" si="473"/>
        <v>0</v>
      </c>
      <c r="ED1150" s="378">
        <f t="shared" si="473"/>
        <v>0</v>
      </c>
      <c r="EE1150" s="378">
        <f t="shared" si="463"/>
        <v>0</v>
      </c>
      <c r="EG1150" s="226"/>
      <c r="EH1150" s="226"/>
      <c r="EI1150" s="226">
        <v>0</v>
      </c>
      <c r="EJ1150" s="226">
        <v>0</v>
      </c>
      <c r="EK1150" s="226">
        <v>0</v>
      </c>
      <c r="EL1150" s="226">
        <v>0</v>
      </c>
      <c r="EM1150" s="226"/>
      <c r="EN1150" s="379">
        <f t="shared" si="452"/>
        <v>0</v>
      </c>
      <c r="EO1150" s="226">
        <f t="shared" si="453"/>
        <v>0</v>
      </c>
      <c r="EP1150" s="379">
        <f t="shared" si="454"/>
        <v>0</v>
      </c>
      <c r="EQ1150" s="226">
        <f t="shared" si="455"/>
        <v>0</v>
      </c>
      <c r="ER1150" s="226">
        <f t="shared" si="456"/>
        <v>0</v>
      </c>
      <c r="ES1150" s="292"/>
      <c r="ET1150" s="227"/>
      <c r="EU1150" s="227"/>
      <c r="EV1150" s="227"/>
      <c r="EW1150" s="227"/>
      <c r="EX1150" s="227"/>
      <c r="EY1150" s="227"/>
      <c r="EZ1150" s="227"/>
      <c r="FA1150" s="380">
        <f t="shared" si="458"/>
        <v>0</v>
      </c>
      <c r="FB1150" s="228">
        <f t="shared" si="459"/>
        <v>0</v>
      </c>
      <c r="FC1150" s="380">
        <f t="shared" si="460"/>
        <v>0</v>
      </c>
      <c r="FD1150" s="227">
        <f t="shared" si="461"/>
        <v>0</v>
      </c>
      <c r="FE1150" s="227">
        <f t="shared" si="462"/>
        <v>0</v>
      </c>
      <c r="FF1150" s="227"/>
      <c r="FG1150" s="228">
        <f t="shared" si="449"/>
        <v>0</v>
      </c>
      <c r="FH1150" s="227"/>
      <c r="FI1150" s="227"/>
      <c r="FJ1150" s="227"/>
      <c r="FK1150" s="227">
        <f t="shared" si="450"/>
        <v>0</v>
      </c>
      <c r="FL1150" s="227"/>
      <c r="FM1150" s="227"/>
    </row>
    <row r="1151" spans="1:186" s="368" customFormat="1">
      <c r="A1151" s="287" t="s">
        <v>2752</v>
      </c>
      <c r="B1151" s="369" t="s">
        <v>2753</v>
      </c>
      <c r="C1151" s="287"/>
      <c r="D1151" s="287" t="s">
        <v>2043</v>
      </c>
      <c r="E1151" s="369"/>
      <c r="F1151" s="287">
        <v>1148</v>
      </c>
      <c r="G1151" s="392" t="s">
        <v>2754</v>
      </c>
      <c r="H1151" s="392" t="s">
        <v>2771</v>
      </c>
      <c r="I1151" s="393" t="s">
        <v>2772</v>
      </c>
      <c r="J1151" s="392" t="s">
        <v>2773</v>
      </c>
      <c r="K1151" s="393" t="s">
        <v>1323</v>
      </c>
      <c r="L1151" s="392" t="s">
        <v>2758</v>
      </c>
      <c r="M1151" s="392" t="s">
        <v>3140</v>
      </c>
      <c r="N1151" s="372">
        <v>1</v>
      </c>
      <c r="O1151" s="373"/>
      <c r="P1151" s="373"/>
      <c r="Q1151" s="373"/>
      <c r="R1151" s="373"/>
      <c r="S1151" s="374"/>
      <c r="T1151" s="374"/>
      <c r="U1151" s="374"/>
      <c r="V1151" s="374"/>
      <c r="W1151" s="373"/>
      <c r="X1151" s="373"/>
      <c r="Y1151" s="373"/>
      <c r="Z1151" s="373"/>
      <c r="AA1151" s="374"/>
      <c r="AB1151" s="374"/>
      <c r="AC1151" s="374"/>
      <c r="AD1151" s="374"/>
      <c r="AE1151" s="373"/>
      <c r="AF1151" s="373"/>
      <c r="AG1151" s="373"/>
      <c r="AH1151" s="373"/>
      <c r="AI1151" s="374"/>
      <c r="AJ1151" s="374"/>
      <c r="AK1151" s="374"/>
      <c r="AL1151" s="374"/>
      <c r="AM1151" s="226">
        <v>910</v>
      </c>
      <c r="AN1151" s="226">
        <v>1180</v>
      </c>
      <c r="AO1151" s="226">
        <v>1430</v>
      </c>
      <c r="AP1151" s="226">
        <v>1595</v>
      </c>
      <c r="AQ1151" s="227"/>
      <c r="AR1151" s="227"/>
      <c r="AS1151" s="227"/>
      <c r="AT1151" s="227"/>
      <c r="AU1151" s="226">
        <v>699</v>
      </c>
      <c r="AV1151" s="226">
        <v>670</v>
      </c>
      <c r="AW1151" s="226">
        <v>708</v>
      </c>
      <c r="AX1151" s="226">
        <v>747</v>
      </c>
      <c r="AY1151" s="227"/>
      <c r="AZ1151" s="227"/>
      <c r="BA1151" s="227"/>
      <c r="BB1151" s="227"/>
      <c r="BC1151" s="226">
        <f t="shared" si="472"/>
        <v>211</v>
      </c>
      <c r="BD1151" s="226">
        <f t="shared" si="471"/>
        <v>510</v>
      </c>
      <c r="BE1151" s="226">
        <f t="shared" si="471"/>
        <v>722</v>
      </c>
      <c r="BF1151" s="226">
        <f t="shared" si="471"/>
        <v>848</v>
      </c>
      <c r="BG1151" s="218"/>
      <c r="BH1151" s="218"/>
      <c r="BI1151" s="218"/>
      <c r="BJ1151" s="218"/>
      <c r="BK1151" s="226">
        <f t="shared" si="466"/>
        <v>0</v>
      </c>
      <c r="BL1151" s="226">
        <f t="shared" si="466"/>
        <v>0</v>
      </c>
      <c r="BM1151" s="226">
        <f t="shared" si="466"/>
        <v>0</v>
      </c>
      <c r="BN1151" s="226">
        <f t="shared" si="464"/>
        <v>0</v>
      </c>
      <c r="BO1151" s="227">
        <f t="shared" si="464"/>
        <v>0</v>
      </c>
      <c r="BP1151" s="227">
        <f t="shared" si="464"/>
        <v>0</v>
      </c>
      <c r="BQ1151" s="227">
        <f t="shared" si="464"/>
        <v>0</v>
      </c>
      <c r="BR1151" s="227">
        <f t="shared" si="464"/>
        <v>0</v>
      </c>
      <c r="BS1151" s="226"/>
      <c r="BT1151" s="226"/>
      <c r="BU1151" s="226"/>
      <c r="BV1151" s="226"/>
      <c r="BW1151" s="414"/>
      <c r="BX1151" s="414"/>
      <c r="BY1151" s="414"/>
      <c r="BZ1151" s="227"/>
      <c r="CA1151" s="226"/>
      <c r="CB1151" s="226"/>
      <c r="CC1151" s="226"/>
      <c r="CD1151" s="226"/>
      <c r="CE1151" s="227"/>
      <c r="CF1151" s="227"/>
      <c r="CG1151" s="227"/>
      <c r="CH1151" s="227"/>
      <c r="CI1151" s="375"/>
      <c r="CJ1151" s="226">
        <f t="shared" si="468"/>
        <v>211</v>
      </c>
      <c r="CK1151" s="226">
        <f t="shared" si="467"/>
        <v>512</v>
      </c>
      <c r="CL1151" s="226">
        <f t="shared" si="467"/>
        <v>687</v>
      </c>
      <c r="CM1151" s="226">
        <f t="shared" si="467"/>
        <v>713</v>
      </c>
      <c r="CN1151" s="227">
        <f t="shared" si="467"/>
        <v>0</v>
      </c>
      <c r="CO1151" s="227">
        <f t="shared" si="467"/>
        <v>0</v>
      </c>
      <c r="CP1151" s="227">
        <f t="shared" si="467"/>
        <v>0</v>
      </c>
      <c r="CQ1151" s="227">
        <f t="shared" si="467"/>
        <v>0</v>
      </c>
      <c r="CR1151" s="226"/>
      <c r="CS1151" s="226"/>
      <c r="CT1151" s="226"/>
      <c r="CU1151" s="226"/>
      <c r="CV1151" s="227"/>
      <c r="CW1151" s="227"/>
      <c r="CX1151" s="227"/>
      <c r="CY1151" s="227"/>
      <c r="CZ1151" s="226">
        <v>0</v>
      </c>
      <c r="DA1151" s="226"/>
      <c r="DB1151" s="226"/>
      <c r="DC1151" s="226"/>
      <c r="DD1151" s="227"/>
      <c r="DE1151" s="227"/>
      <c r="DF1151" s="227"/>
      <c r="DG1151" s="227"/>
      <c r="DH1151" s="226">
        <v>211</v>
      </c>
      <c r="DI1151" s="226">
        <v>512</v>
      </c>
      <c r="DJ1151" s="226">
        <v>687</v>
      </c>
      <c r="DK1151" s="226">
        <v>713</v>
      </c>
      <c r="DL1151" s="227"/>
      <c r="DM1151" s="227"/>
      <c r="DN1151" s="227"/>
      <c r="DO1151" s="227"/>
      <c r="DP1151" s="376">
        <f t="shared" si="470"/>
        <v>0</v>
      </c>
      <c r="DQ1151" s="226">
        <f t="shared" si="470"/>
        <v>-2</v>
      </c>
      <c r="DR1151" s="226">
        <f t="shared" si="470"/>
        <v>35</v>
      </c>
      <c r="DS1151" s="226">
        <f t="shared" si="469"/>
        <v>135</v>
      </c>
      <c r="DT1151" s="227">
        <f t="shared" si="469"/>
        <v>0</v>
      </c>
      <c r="DU1151" s="227">
        <f t="shared" si="469"/>
        <v>0</v>
      </c>
      <c r="DV1151" s="227">
        <f t="shared" si="469"/>
        <v>0</v>
      </c>
      <c r="DW1151" s="227">
        <f t="shared" si="469"/>
        <v>0</v>
      </c>
      <c r="DX1151" s="377">
        <f t="shared" ref="DX1151:EC1214" si="474">IFERROR(W1151/O1151,0)</f>
        <v>0</v>
      </c>
      <c r="DY1151" s="377">
        <f t="shared" si="474"/>
        <v>0</v>
      </c>
      <c r="DZ1151" s="377">
        <f t="shared" si="474"/>
        <v>0</v>
      </c>
      <c r="EA1151" s="377">
        <f t="shared" si="473"/>
        <v>0</v>
      </c>
      <c r="EB1151" s="378">
        <f t="shared" si="473"/>
        <v>0</v>
      </c>
      <c r="EC1151" s="378">
        <f t="shared" si="473"/>
        <v>0</v>
      </c>
      <c r="ED1151" s="378">
        <f t="shared" si="473"/>
        <v>0</v>
      </c>
      <c r="EE1151" s="378">
        <f t="shared" si="463"/>
        <v>0</v>
      </c>
      <c r="EG1151" s="226"/>
      <c r="EH1151" s="226"/>
      <c r="EI1151" s="226">
        <v>0</v>
      </c>
      <c r="EJ1151" s="226">
        <v>0</v>
      </c>
      <c r="EK1151" s="226">
        <v>0</v>
      </c>
      <c r="EL1151" s="226">
        <v>0</v>
      </c>
      <c r="EM1151" s="226"/>
      <c r="EN1151" s="379">
        <f t="shared" si="452"/>
        <v>0</v>
      </c>
      <c r="EO1151" s="226">
        <f t="shared" si="453"/>
        <v>0</v>
      </c>
      <c r="EP1151" s="379">
        <f t="shared" si="454"/>
        <v>0</v>
      </c>
      <c r="EQ1151" s="226">
        <f t="shared" si="455"/>
        <v>0</v>
      </c>
      <c r="ER1151" s="226">
        <f t="shared" si="456"/>
        <v>0</v>
      </c>
      <c r="ES1151" s="292"/>
      <c r="ET1151" s="227"/>
      <c r="EU1151" s="227"/>
      <c r="EV1151" s="227"/>
      <c r="EW1151" s="227"/>
      <c r="EX1151" s="227"/>
      <c r="EY1151" s="227"/>
      <c r="EZ1151" s="227"/>
      <c r="FA1151" s="380">
        <f t="shared" si="458"/>
        <v>0</v>
      </c>
      <c r="FB1151" s="228">
        <f t="shared" si="459"/>
        <v>0</v>
      </c>
      <c r="FC1151" s="380">
        <f t="shared" si="460"/>
        <v>0</v>
      </c>
      <c r="FD1151" s="227">
        <f t="shared" si="461"/>
        <v>0</v>
      </c>
      <c r="FE1151" s="227">
        <f t="shared" si="462"/>
        <v>0</v>
      </c>
      <c r="FF1151" s="227"/>
      <c r="FG1151" s="228">
        <f t="shared" si="449"/>
        <v>0</v>
      </c>
      <c r="FH1151" s="227"/>
      <c r="FI1151" s="227"/>
      <c r="FJ1151" s="227"/>
      <c r="FK1151" s="227">
        <f t="shared" si="450"/>
        <v>0</v>
      </c>
      <c r="FL1151" s="227"/>
      <c r="FM1151" s="227"/>
    </row>
    <row r="1152" spans="1:186" s="368" customFormat="1">
      <c r="A1152" s="287" t="s">
        <v>2752</v>
      </c>
      <c r="B1152" s="369" t="s">
        <v>2753</v>
      </c>
      <c r="C1152" s="287"/>
      <c r="D1152" s="287" t="s">
        <v>2043</v>
      </c>
      <c r="E1152" s="369"/>
      <c r="F1152" s="287">
        <v>1149</v>
      </c>
      <c r="G1152" s="392" t="s">
        <v>2754</v>
      </c>
      <c r="H1152" s="392" t="s">
        <v>2774</v>
      </c>
      <c r="I1152" s="393" t="s">
        <v>2775</v>
      </c>
      <c r="J1152" s="392" t="s">
        <v>2776</v>
      </c>
      <c r="K1152" s="393" t="s">
        <v>1323</v>
      </c>
      <c r="L1152" s="392" t="s">
        <v>2758</v>
      </c>
      <c r="M1152" s="392" t="s">
        <v>3140</v>
      </c>
      <c r="N1152" s="372">
        <v>1</v>
      </c>
      <c r="O1152" s="373"/>
      <c r="P1152" s="373"/>
      <c r="Q1152" s="373"/>
      <c r="R1152" s="373"/>
      <c r="S1152" s="374"/>
      <c r="T1152" s="374"/>
      <c r="U1152" s="374"/>
      <c r="V1152" s="374"/>
      <c r="W1152" s="373"/>
      <c r="X1152" s="373"/>
      <c r="Y1152" s="373"/>
      <c r="Z1152" s="373"/>
      <c r="AA1152" s="374"/>
      <c r="AB1152" s="374"/>
      <c r="AC1152" s="374"/>
      <c r="AD1152" s="374"/>
      <c r="AE1152" s="373"/>
      <c r="AF1152" s="373"/>
      <c r="AG1152" s="373"/>
      <c r="AH1152" s="373"/>
      <c r="AI1152" s="374"/>
      <c r="AJ1152" s="374"/>
      <c r="AK1152" s="374"/>
      <c r="AL1152" s="374"/>
      <c r="AM1152" s="226">
        <v>8485</v>
      </c>
      <c r="AN1152" s="226">
        <v>12950</v>
      </c>
      <c r="AO1152" s="226">
        <v>14333</v>
      </c>
      <c r="AP1152" s="226">
        <v>15178</v>
      </c>
      <c r="AQ1152" s="227"/>
      <c r="AR1152" s="227"/>
      <c r="AS1152" s="227"/>
      <c r="AT1152" s="227"/>
      <c r="AU1152" s="226">
        <v>7919</v>
      </c>
      <c r="AV1152" s="226">
        <v>12282</v>
      </c>
      <c r="AW1152" s="226">
        <v>13034</v>
      </c>
      <c r="AX1152" s="226">
        <v>13741</v>
      </c>
      <c r="AY1152" s="227"/>
      <c r="AZ1152" s="227"/>
      <c r="BA1152" s="227"/>
      <c r="BB1152" s="227"/>
      <c r="BC1152" s="226">
        <f t="shared" si="472"/>
        <v>566</v>
      </c>
      <c r="BD1152" s="226">
        <f t="shared" si="471"/>
        <v>668</v>
      </c>
      <c r="BE1152" s="226">
        <f t="shared" si="471"/>
        <v>1299</v>
      </c>
      <c r="BF1152" s="226">
        <f t="shared" si="471"/>
        <v>1437</v>
      </c>
      <c r="BG1152" s="218"/>
      <c r="BH1152" s="218"/>
      <c r="BI1152" s="218"/>
      <c r="BJ1152" s="218"/>
      <c r="BK1152" s="226">
        <f t="shared" si="466"/>
        <v>0</v>
      </c>
      <c r="BL1152" s="226">
        <f t="shared" si="466"/>
        <v>0</v>
      </c>
      <c r="BM1152" s="226">
        <f t="shared" si="466"/>
        <v>0</v>
      </c>
      <c r="BN1152" s="226">
        <f t="shared" si="464"/>
        <v>0</v>
      </c>
      <c r="BO1152" s="227">
        <f t="shared" si="464"/>
        <v>0</v>
      </c>
      <c r="BP1152" s="227">
        <f t="shared" si="464"/>
        <v>0</v>
      </c>
      <c r="BQ1152" s="227">
        <f t="shared" si="464"/>
        <v>0</v>
      </c>
      <c r="BR1152" s="227">
        <f t="shared" si="464"/>
        <v>0</v>
      </c>
      <c r="BS1152" s="226"/>
      <c r="BT1152" s="226"/>
      <c r="BU1152" s="226"/>
      <c r="BV1152" s="226"/>
      <c r="BW1152" s="414"/>
      <c r="BX1152" s="414"/>
      <c r="BY1152" s="414"/>
      <c r="BZ1152" s="227"/>
      <c r="CA1152" s="226"/>
      <c r="CB1152" s="226"/>
      <c r="CC1152" s="226"/>
      <c r="CD1152" s="226"/>
      <c r="CE1152" s="227"/>
      <c r="CF1152" s="227"/>
      <c r="CG1152" s="227"/>
      <c r="CH1152" s="227"/>
      <c r="CI1152" s="375"/>
      <c r="CJ1152" s="226">
        <f t="shared" si="468"/>
        <v>566</v>
      </c>
      <c r="CK1152" s="226">
        <f t="shared" si="467"/>
        <v>645</v>
      </c>
      <c r="CL1152" s="226">
        <f t="shared" si="467"/>
        <v>918</v>
      </c>
      <c r="CM1152" s="226">
        <f t="shared" si="467"/>
        <v>998</v>
      </c>
      <c r="CN1152" s="227">
        <f t="shared" si="467"/>
        <v>0</v>
      </c>
      <c r="CO1152" s="227">
        <f t="shared" si="467"/>
        <v>0</v>
      </c>
      <c r="CP1152" s="227">
        <f t="shared" si="467"/>
        <v>0</v>
      </c>
      <c r="CQ1152" s="227">
        <f t="shared" si="467"/>
        <v>0</v>
      </c>
      <c r="CR1152" s="226"/>
      <c r="CS1152" s="226"/>
      <c r="CT1152" s="226"/>
      <c r="CU1152" s="226"/>
      <c r="CV1152" s="227"/>
      <c r="CW1152" s="227"/>
      <c r="CX1152" s="227"/>
      <c r="CY1152" s="227"/>
      <c r="CZ1152" s="226">
        <v>0</v>
      </c>
      <c r="DA1152" s="226"/>
      <c r="DB1152" s="226"/>
      <c r="DC1152" s="226"/>
      <c r="DD1152" s="227"/>
      <c r="DE1152" s="227"/>
      <c r="DF1152" s="227"/>
      <c r="DG1152" s="227"/>
      <c r="DH1152" s="226">
        <v>566</v>
      </c>
      <c r="DI1152" s="226">
        <v>645</v>
      </c>
      <c r="DJ1152" s="226">
        <v>918</v>
      </c>
      <c r="DK1152" s="226">
        <v>998</v>
      </c>
      <c r="DL1152" s="227"/>
      <c r="DM1152" s="227"/>
      <c r="DN1152" s="227"/>
      <c r="DO1152" s="227"/>
      <c r="DP1152" s="376">
        <f t="shared" si="470"/>
        <v>0</v>
      </c>
      <c r="DQ1152" s="226">
        <f t="shared" si="470"/>
        <v>23</v>
      </c>
      <c r="DR1152" s="226">
        <f t="shared" si="470"/>
        <v>381</v>
      </c>
      <c r="DS1152" s="226">
        <f t="shared" si="469"/>
        <v>439</v>
      </c>
      <c r="DT1152" s="227">
        <f t="shared" si="469"/>
        <v>0</v>
      </c>
      <c r="DU1152" s="227">
        <f t="shared" si="469"/>
        <v>0</v>
      </c>
      <c r="DV1152" s="227">
        <f t="shared" si="469"/>
        <v>0</v>
      </c>
      <c r="DW1152" s="227">
        <f t="shared" si="469"/>
        <v>0</v>
      </c>
      <c r="DX1152" s="377">
        <f t="shared" si="474"/>
        <v>0</v>
      </c>
      <c r="DY1152" s="377">
        <f t="shared" si="474"/>
        <v>0</v>
      </c>
      <c r="DZ1152" s="377">
        <f t="shared" si="474"/>
        <v>0</v>
      </c>
      <c r="EA1152" s="377">
        <f t="shared" si="473"/>
        <v>0</v>
      </c>
      <c r="EB1152" s="378">
        <f t="shared" si="473"/>
        <v>0</v>
      </c>
      <c r="EC1152" s="378">
        <f t="shared" si="473"/>
        <v>0</v>
      </c>
      <c r="ED1152" s="378">
        <f t="shared" si="473"/>
        <v>0</v>
      </c>
      <c r="EE1152" s="378">
        <f t="shared" si="463"/>
        <v>0</v>
      </c>
      <c r="EG1152" s="226"/>
      <c r="EH1152" s="226"/>
      <c r="EI1152" s="226">
        <v>0</v>
      </c>
      <c r="EJ1152" s="226">
        <v>0</v>
      </c>
      <c r="EK1152" s="226">
        <v>0</v>
      </c>
      <c r="EL1152" s="226">
        <v>0</v>
      </c>
      <c r="EM1152" s="226"/>
      <c r="EN1152" s="379">
        <f t="shared" si="452"/>
        <v>0</v>
      </c>
      <c r="EO1152" s="226">
        <f t="shared" si="453"/>
        <v>0</v>
      </c>
      <c r="EP1152" s="379">
        <f t="shared" si="454"/>
        <v>0</v>
      </c>
      <c r="EQ1152" s="226">
        <f t="shared" si="455"/>
        <v>0</v>
      </c>
      <c r="ER1152" s="226">
        <f t="shared" si="456"/>
        <v>0</v>
      </c>
      <c r="ES1152" s="292"/>
      <c r="ET1152" s="227"/>
      <c r="EU1152" s="227"/>
      <c r="EV1152" s="227"/>
      <c r="EW1152" s="227"/>
      <c r="EX1152" s="227"/>
      <c r="EY1152" s="227"/>
      <c r="EZ1152" s="227"/>
      <c r="FA1152" s="380">
        <f t="shared" si="458"/>
        <v>0</v>
      </c>
      <c r="FB1152" s="228">
        <f t="shared" si="459"/>
        <v>0</v>
      </c>
      <c r="FC1152" s="380">
        <f t="shared" si="460"/>
        <v>0</v>
      </c>
      <c r="FD1152" s="227">
        <f t="shared" si="461"/>
        <v>0</v>
      </c>
      <c r="FE1152" s="227">
        <f t="shared" si="462"/>
        <v>0</v>
      </c>
      <c r="FF1152" s="227"/>
      <c r="FG1152" s="228">
        <f t="shared" si="449"/>
        <v>0</v>
      </c>
      <c r="FH1152" s="227"/>
      <c r="FI1152" s="227"/>
      <c r="FJ1152" s="227"/>
      <c r="FK1152" s="227">
        <f t="shared" si="450"/>
        <v>0</v>
      </c>
      <c r="FL1152" s="227"/>
      <c r="FM1152" s="227"/>
    </row>
    <row r="1153" spans="1:169" s="368" customFormat="1">
      <c r="A1153" s="287" t="s">
        <v>2752</v>
      </c>
      <c r="B1153" s="369" t="s">
        <v>2753</v>
      </c>
      <c r="C1153" s="287"/>
      <c r="D1153" s="287" t="s">
        <v>2043</v>
      </c>
      <c r="E1153" s="369"/>
      <c r="F1153" s="287">
        <v>1150</v>
      </c>
      <c r="G1153" s="392" t="s">
        <v>2754</v>
      </c>
      <c r="H1153" s="392" t="s">
        <v>2777</v>
      </c>
      <c r="I1153" s="393" t="s">
        <v>2778</v>
      </c>
      <c r="J1153" s="392" t="s">
        <v>2779</v>
      </c>
      <c r="K1153" s="393" t="s">
        <v>1323</v>
      </c>
      <c r="L1153" s="392" t="s">
        <v>2758</v>
      </c>
      <c r="M1153" s="392" t="s">
        <v>3140</v>
      </c>
      <c r="N1153" s="372">
        <v>1</v>
      </c>
      <c r="O1153" s="373"/>
      <c r="P1153" s="373"/>
      <c r="Q1153" s="373"/>
      <c r="R1153" s="373"/>
      <c r="S1153" s="374"/>
      <c r="T1153" s="374"/>
      <c r="U1153" s="374"/>
      <c r="V1153" s="374"/>
      <c r="W1153" s="373"/>
      <c r="X1153" s="373"/>
      <c r="Y1153" s="373"/>
      <c r="Z1153" s="373"/>
      <c r="AA1153" s="374"/>
      <c r="AB1153" s="374"/>
      <c r="AC1153" s="374"/>
      <c r="AD1153" s="374"/>
      <c r="AE1153" s="373"/>
      <c r="AF1153" s="373"/>
      <c r="AG1153" s="373"/>
      <c r="AH1153" s="373"/>
      <c r="AI1153" s="374"/>
      <c r="AJ1153" s="374"/>
      <c r="AK1153" s="374"/>
      <c r="AL1153" s="374"/>
      <c r="AM1153" s="226">
        <v>990</v>
      </c>
      <c r="AN1153" s="226">
        <v>1425</v>
      </c>
      <c r="AO1153" s="226">
        <v>1591</v>
      </c>
      <c r="AP1153" s="226">
        <v>1661</v>
      </c>
      <c r="AQ1153" s="227"/>
      <c r="AR1153" s="227"/>
      <c r="AS1153" s="227"/>
      <c r="AT1153" s="227"/>
      <c r="AU1153" s="226">
        <v>845</v>
      </c>
      <c r="AV1153" s="226">
        <v>1169</v>
      </c>
      <c r="AW1153" s="226">
        <v>1235</v>
      </c>
      <c r="AX1153" s="226">
        <v>1303</v>
      </c>
      <c r="AY1153" s="227"/>
      <c r="AZ1153" s="227"/>
      <c r="BA1153" s="227"/>
      <c r="BB1153" s="227"/>
      <c r="BC1153" s="226">
        <f t="shared" si="472"/>
        <v>145</v>
      </c>
      <c r="BD1153" s="226">
        <f t="shared" si="471"/>
        <v>256</v>
      </c>
      <c r="BE1153" s="226">
        <f t="shared" si="471"/>
        <v>356</v>
      </c>
      <c r="BF1153" s="226">
        <f t="shared" si="471"/>
        <v>358</v>
      </c>
      <c r="BG1153" s="218"/>
      <c r="BH1153" s="218"/>
      <c r="BI1153" s="218"/>
      <c r="BJ1153" s="218"/>
      <c r="BK1153" s="226">
        <f t="shared" si="466"/>
        <v>0</v>
      </c>
      <c r="BL1153" s="226">
        <f t="shared" si="466"/>
        <v>0</v>
      </c>
      <c r="BM1153" s="226">
        <f t="shared" si="466"/>
        <v>0</v>
      </c>
      <c r="BN1153" s="226">
        <f t="shared" si="464"/>
        <v>0</v>
      </c>
      <c r="BO1153" s="227">
        <f t="shared" si="464"/>
        <v>0</v>
      </c>
      <c r="BP1153" s="227">
        <f t="shared" si="464"/>
        <v>0</v>
      </c>
      <c r="BQ1153" s="227">
        <f t="shared" si="464"/>
        <v>0</v>
      </c>
      <c r="BR1153" s="227">
        <f t="shared" si="464"/>
        <v>0</v>
      </c>
      <c r="BS1153" s="226"/>
      <c r="BT1153" s="226"/>
      <c r="BU1153" s="226"/>
      <c r="BV1153" s="226"/>
      <c r="BW1153" s="414"/>
      <c r="BX1153" s="414"/>
      <c r="BY1153" s="414"/>
      <c r="BZ1153" s="227"/>
      <c r="CA1153" s="226"/>
      <c r="CB1153" s="226"/>
      <c r="CC1153" s="226"/>
      <c r="CD1153" s="226"/>
      <c r="CE1153" s="227"/>
      <c r="CF1153" s="227"/>
      <c r="CG1153" s="227"/>
      <c r="CH1153" s="227"/>
      <c r="CI1153" s="375"/>
      <c r="CJ1153" s="226">
        <f t="shared" si="468"/>
        <v>145</v>
      </c>
      <c r="CK1153" s="226">
        <f t="shared" si="467"/>
        <v>252</v>
      </c>
      <c r="CL1153" s="226">
        <f t="shared" si="467"/>
        <v>330</v>
      </c>
      <c r="CM1153" s="226">
        <f t="shared" si="467"/>
        <v>316</v>
      </c>
      <c r="CN1153" s="227">
        <f t="shared" si="467"/>
        <v>0</v>
      </c>
      <c r="CO1153" s="227">
        <f t="shared" si="467"/>
        <v>0</v>
      </c>
      <c r="CP1153" s="227">
        <f t="shared" si="467"/>
        <v>0</v>
      </c>
      <c r="CQ1153" s="227">
        <f t="shared" si="467"/>
        <v>0</v>
      </c>
      <c r="CR1153" s="226"/>
      <c r="CS1153" s="226"/>
      <c r="CT1153" s="226"/>
      <c r="CU1153" s="226"/>
      <c r="CV1153" s="227"/>
      <c r="CW1153" s="227"/>
      <c r="CX1153" s="227"/>
      <c r="CY1153" s="227"/>
      <c r="CZ1153" s="226">
        <v>0</v>
      </c>
      <c r="DA1153" s="226"/>
      <c r="DB1153" s="226"/>
      <c r="DC1153" s="226"/>
      <c r="DD1153" s="227"/>
      <c r="DE1153" s="227"/>
      <c r="DF1153" s="227"/>
      <c r="DG1153" s="227"/>
      <c r="DH1153" s="226">
        <v>145</v>
      </c>
      <c r="DI1153" s="226">
        <v>252</v>
      </c>
      <c r="DJ1153" s="226">
        <v>330</v>
      </c>
      <c r="DK1153" s="226">
        <v>316</v>
      </c>
      <c r="DL1153" s="227"/>
      <c r="DM1153" s="227"/>
      <c r="DN1153" s="227"/>
      <c r="DO1153" s="227"/>
      <c r="DP1153" s="376">
        <f t="shared" si="470"/>
        <v>0</v>
      </c>
      <c r="DQ1153" s="226">
        <f t="shared" si="470"/>
        <v>4</v>
      </c>
      <c r="DR1153" s="226">
        <f t="shared" si="470"/>
        <v>26</v>
      </c>
      <c r="DS1153" s="226">
        <f t="shared" si="469"/>
        <v>42</v>
      </c>
      <c r="DT1153" s="227">
        <f t="shared" si="469"/>
        <v>0</v>
      </c>
      <c r="DU1153" s="227">
        <f t="shared" si="469"/>
        <v>0</v>
      </c>
      <c r="DV1153" s="227">
        <f t="shared" si="469"/>
        <v>0</v>
      </c>
      <c r="DW1153" s="227">
        <f t="shared" si="469"/>
        <v>0</v>
      </c>
      <c r="DX1153" s="377">
        <f t="shared" si="474"/>
        <v>0</v>
      </c>
      <c r="DY1153" s="377">
        <f t="shared" si="474"/>
        <v>0</v>
      </c>
      <c r="DZ1153" s="377">
        <f t="shared" si="474"/>
        <v>0</v>
      </c>
      <c r="EA1153" s="377">
        <f t="shared" si="473"/>
        <v>0</v>
      </c>
      <c r="EB1153" s="378">
        <f t="shared" si="473"/>
        <v>0</v>
      </c>
      <c r="EC1153" s="378">
        <f t="shared" si="473"/>
        <v>0</v>
      </c>
      <c r="ED1153" s="378">
        <f t="shared" si="473"/>
        <v>0</v>
      </c>
      <c r="EE1153" s="378">
        <f t="shared" si="463"/>
        <v>0</v>
      </c>
      <c r="EG1153" s="226"/>
      <c r="EH1153" s="226"/>
      <c r="EI1153" s="226">
        <v>0</v>
      </c>
      <c r="EJ1153" s="226">
        <v>0</v>
      </c>
      <c r="EK1153" s="226">
        <v>0</v>
      </c>
      <c r="EL1153" s="226">
        <v>0</v>
      </c>
      <c r="EM1153" s="226"/>
      <c r="EN1153" s="379">
        <f t="shared" si="452"/>
        <v>0</v>
      </c>
      <c r="EO1153" s="226">
        <f t="shared" si="453"/>
        <v>0</v>
      </c>
      <c r="EP1153" s="379">
        <f t="shared" si="454"/>
        <v>0</v>
      </c>
      <c r="EQ1153" s="226">
        <f t="shared" si="455"/>
        <v>0</v>
      </c>
      <c r="ER1153" s="226">
        <f t="shared" si="456"/>
        <v>0</v>
      </c>
      <c r="ES1153" s="292"/>
      <c r="ET1153" s="227"/>
      <c r="EU1153" s="227"/>
      <c r="EV1153" s="227"/>
      <c r="EW1153" s="227"/>
      <c r="EX1153" s="227"/>
      <c r="EY1153" s="227"/>
      <c r="EZ1153" s="227"/>
      <c r="FA1153" s="380">
        <f t="shared" si="458"/>
        <v>0</v>
      </c>
      <c r="FB1153" s="228">
        <f t="shared" si="459"/>
        <v>0</v>
      </c>
      <c r="FC1153" s="380">
        <f t="shared" si="460"/>
        <v>0</v>
      </c>
      <c r="FD1153" s="227">
        <f t="shared" si="461"/>
        <v>0</v>
      </c>
      <c r="FE1153" s="227">
        <f t="shared" si="462"/>
        <v>0</v>
      </c>
      <c r="FF1153" s="227"/>
      <c r="FG1153" s="228">
        <f t="shared" si="449"/>
        <v>0</v>
      </c>
      <c r="FH1153" s="227"/>
      <c r="FI1153" s="227"/>
      <c r="FJ1153" s="227"/>
      <c r="FK1153" s="227">
        <f t="shared" si="450"/>
        <v>0</v>
      </c>
      <c r="FL1153" s="227"/>
      <c r="FM1153" s="227"/>
    </row>
    <row r="1154" spans="1:169" s="368" customFormat="1">
      <c r="A1154" s="287" t="s">
        <v>2752</v>
      </c>
      <c r="B1154" s="369" t="s">
        <v>2753</v>
      </c>
      <c r="C1154" s="287"/>
      <c r="D1154" s="287" t="s">
        <v>2043</v>
      </c>
      <c r="E1154" s="369"/>
      <c r="F1154" s="287">
        <v>1151</v>
      </c>
      <c r="G1154" s="392" t="s">
        <v>2754</v>
      </c>
      <c r="H1154" s="392" t="s">
        <v>2442</v>
      </c>
      <c r="I1154" s="393" t="s">
        <v>2780</v>
      </c>
      <c r="J1154" s="392" t="s">
        <v>2781</v>
      </c>
      <c r="K1154" s="393" t="s">
        <v>1323</v>
      </c>
      <c r="L1154" s="392" t="s">
        <v>2758</v>
      </c>
      <c r="M1154" s="392" t="s">
        <v>3140</v>
      </c>
      <c r="N1154" s="372">
        <v>1</v>
      </c>
      <c r="O1154" s="373"/>
      <c r="P1154" s="373"/>
      <c r="Q1154" s="373"/>
      <c r="R1154" s="373"/>
      <c r="S1154" s="374"/>
      <c r="T1154" s="374"/>
      <c r="U1154" s="374"/>
      <c r="V1154" s="374"/>
      <c r="W1154" s="373"/>
      <c r="X1154" s="373"/>
      <c r="Y1154" s="373"/>
      <c r="Z1154" s="373"/>
      <c r="AA1154" s="374"/>
      <c r="AB1154" s="374"/>
      <c r="AC1154" s="374"/>
      <c r="AD1154" s="374"/>
      <c r="AE1154" s="373"/>
      <c r="AF1154" s="373"/>
      <c r="AG1154" s="373"/>
      <c r="AH1154" s="373"/>
      <c r="AI1154" s="374"/>
      <c r="AJ1154" s="374"/>
      <c r="AK1154" s="374"/>
      <c r="AL1154" s="374"/>
      <c r="AM1154" s="226">
        <v>26494</v>
      </c>
      <c r="AN1154" s="226">
        <v>38271</v>
      </c>
      <c r="AO1154" s="226">
        <v>40826</v>
      </c>
      <c r="AP1154" s="226">
        <v>43605</v>
      </c>
      <c r="AQ1154" s="227"/>
      <c r="AR1154" s="227"/>
      <c r="AS1154" s="227"/>
      <c r="AT1154" s="227"/>
      <c r="AU1154" s="226">
        <v>25519</v>
      </c>
      <c r="AV1154" s="226">
        <v>37581</v>
      </c>
      <c r="AW1154" s="226">
        <v>40200</v>
      </c>
      <c r="AX1154" s="226">
        <v>42677</v>
      </c>
      <c r="AY1154" s="227"/>
      <c r="AZ1154" s="227"/>
      <c r="BA1154" s="227"/>
      <c r="BB1154" s="227"/>
      <c r="BC1154" s="226">
        <f t="shared" si="472"/>
        <v>975</v>
      </c>
      <c r="BD1154" s="226">
        <f t="shared" si="471"/>
        <v>690</v>
      </c>
      <c r="BE1154" s="226">
        <f t="shared" si="471"/>
        <v>626</v>
      </c>
      <c r="BF1154" s="226">
        <f t="shared" si="471"/>
        <v>928</v>
      </c>
      <c r="BG1154" s="218"/>
      <c r="BH1154" s="218"/>
      <c r="BI1154" s="218"/>
      <c r="BJ1154" s="218"/>
      <c r="BK1154" s="226">
        <f t="shared" si="466"/>
        <v>0</v>
      </c>
      <c r="BL1154" s="226">
        <f t="shared" si="466"/>
        <v>0</v>
      </c>
      <c r="BM1154" s="226">
        <f t="shared" si="466"/>
        <v>0</v>
      </c>
      <c r="BN1154" s="226">
        <f t="shared" si="464"/>
        <v>0</v>
      </c>
      <c r="BO1154" s="227">
        <f t="shared" si="464"/>
        <v>0</v>
      </c>
      <c r="BP1154" s="227">
        <f t="shared" si="464"/>
        <v>0</v>
      </c>
      <c r="BQ1154" s="227">
        <f t="shared" si="464"/>
        <v>0</v>
      </c>
      <c r="BR1154" s="227">
        <f t="shared" si="464"/>
        <v>0</v>
      </c>
      <c r="BS1154" s="226"/>
      <c r="BT1154" s="226"/>
      <c r="BU1154" s="226"/>
      <c r="BV1154" s="226"/>
      <c r="BW1154" s="414"/>
      <c r="BX1154" s="414"/>
      <c r="BY1154" s="414"/>
      <c r="BZ1154" s="227"/>
      <c r="CA1154" s="226"/>
      <c r="CB1154" s="226"/>
      <c r="CC1154" s="226"/>
      <c r="CD1154" s="226"/>
      <c r="CE1154" s="227"/>
      <c r="CF1154" s="227"/>
      <c r="CG1154" s="227"/>
      <c r="CH1154" s="227"/>
      <c r="CI1154" s="375"/>
      <c r="CJ1154" s="226">
        <f t="shared" si="468"/>
        <v>975</v>
      </c>
      <c r="CK1154" s="226">
        <f t="shared" si="467"/>
        <v>623</v>
      </c>
      <c r="CL1154" s="226">
        <f t="shared" si="467"/>
        <v>1392</v>
      </c>
      <c r="CM1154" s="226">
        <f t="shared" si="467"/>
        <v>2154</v>
      </c>
      <c r="CN1154" s="227">
        <f t="shared" si="467"/>
        <v>0</v>
      </c>
      <c r="CO1154" s="227">
        <f t="shared" si="467"/>
        <v>0</v>
      </c>
      <c r="CP1154" s="227">
        <f t="shared" si="467"/>
        <v>0</v>
      </c>
      <c r="CQ1154" s="227">
        <f t="shared" si="467"/>
        <v>0</v>
      </c>
      <c r="CR1154" s="226"/>
      <c r="CS1154" s="226"/>
      <c r="CT1154" s="226"/>
      <c r="CU1154" s="226"/>
      <c r="CV1154" s="227"/>
      <c r="CW1154" s="227"/>
      <c r="CX1154" s="227"/>
      <c r="CY1154" s="227"/>
      <c r="CZ1154" s="226">
        <v>0</v>
      </c>
      <c r="DA1154" s="226"/>
      <c r="DB1154" s="226"/>
      <c r="DC1154" s="226"/>
      <c r="DD1154" s="227"/>
      <c r="DE1154" s="227"/>
      <c r="DF1154" s="227"/>
      <c r="DG1154" s="227"/>
      <c r="DH1154" s="226">
        <v>975</v>
      </c>
      <c r="DI1154" s="226">
        <v>623</v>
      </c>
      <c r="DJ1154" s="226">
        <v>1392</v>
      </c>
      <c r="DK1154" s="226">
        <v>2154</v>
      </c>
      <c r="DL1154" s="227"/>
      <c r="DM1154" s="227"/>
      <c r="DN1154" s="227"/>
      <c r="DO1154" s="227"/>
      <c r="DP1154" s="376">
        <f t="shared" si="470"/>
        <v>0</v>
      </c>
      <c r="DQ1154" s="226">
        <f t="shared" si="470"/>
        <v>67</v>
      </c>
      <c r="DR1154" s="226">
        <f t="shared" si="470"/>
        <v>-766</v>
      </c>
      <c r="DS1154" s="226">
        <f t="shared" si="469"/>
        <v>-1226</v>
      </c>
      <c r="DT1154" s="227">
        <f t="shared" si="469"/>
        <v>0</v>
      </c>
      <c r="DU1154" s="227">
        <f t="shared" si="469"/>
        <v>0</v>
      </c>
      <c r="DV1154" s="227">
        <f t="shared" si="469"/>
        <v>0</v>
      </c>
      <c r="DW1154" s="227">
        <f t="shared" si="469"/>
        <v>0</v>
      </c>
      <c r="DX1154" s="377">
        <f t="shared" si="474"/>
        <v>0</v>
      </c>
      <c r="DY1154" s="377">
        <f t="shared" si="474"/>
        <v>0</v>
      </c>
      <c r="DZ1154" s="377">
        <f t="shared" si="474"/>
        <v>0</v>
      </c>
      <c r="EA1154" s="377">
        <f t="shared" si="473"/>
        <v>0</v>
      </c>
      <c r="EB1154" s="378">
        <f t="shared" si="473"/>
        <v>0</v>
      </c>
      <c r="EC1154" s="378">
        <f t="shared" si="473"/>
        <v>0</v>
      </c>
      <c r="ED1154" s="378">
        <f t="shared" si="473"/>
        <v>0</v>
      </c>
      <c r="EE1154" s="378">
        <f t="shared" si="463"/>
        <v>0</v>
      </c>
      <c r="EG1154" s="226"/>
      <c r="EH1154" s="226"/>
      <c r="EI1154" s="226">
        <v>0</v>
      </c>
      <c r="EJ1154" s="226">
        <v>0</v>
      </c>
      <c r="EK1154" s="226">
        <v>0</v>
      </c>
      <c r="EL1154" s="226">
        <v>0</v>
      </c>
      <c r="EM1154" s="226"/>
      <c r="EN1154" s="379">
        <f t="shared" si="452"/>
        <v>0</v>
      </c>
      <c r="EO1154" s="226">
        <f t="shared" si="453"/>
        <v>0</v>
      </c>
      <c r="EP1154" s="379">
        <f t="shared" si="454"/>
        <v>0</v>
      </c>
      <c r="EQ1154" s="226">
        <f t="shared" si="455"/>
        <v>0</v>
      </c>
      <c r="ER1154" s="226">
        <f t="shared" si="456"/>
        <v>0</v>
      </c>
      <c r="ES1154" s="292"/>
      <c r="ET1154" s="227"/>
      <c r="EU1154" s="227"/>
      <c r="EV1154" s="227"/>
      <c r="EW1154" s="227"/>
      <c r="EX1154" s="227"/>
      <c r="EY1154" s="227"/>
      <c r="EZ1154" s="227"/>
      <c r="FA1154" s="380">
        <f t="shared" si="458"/>
        <v>0</v>
      </c>
      <c r="FB1154" s="228">
        <f t="shared" si="459"/>
        <v>0</v>
      </c>
      <c r="FC1154" s="380">
        <f t="shared" si="460"/>
        <v>0</v>
      </c>
      <c r="FD1154" s="227">
        <f t="shared" si="461"/>
        <v>0</v>
      </c>
      <c r="FE1154" s="227">
        <f t="shared" si="462"/>
        <v>0</v>
      </c>
      <c r="FF1154" s="227"/>
      <c r="FG1154" s="228">
        <f t="shared" si="449"/>
        <v>0</v>
      </c>
      <c r="FH1154" s="227"/>
      <c r="FI1154" s="227"/>
      <c r="FJ1154" s="227"/>
      <c r="FK1154" s="227">
        <f t="shared" si="450"/>
        <v>0</v>
      </c>
      <c r="FL1154" s="227"/>
      <c r="FM1154" s="227"/>
    </row>
    <row r="1155" spans="1:169" s="368" customFormat="1">
      <c r="A1155" s="287" t="s">
        <v>2752</v>
      </c>
      <c r="B1155" s="369" t="s">
        <v>2753</v>
      </c>
      <c r="C1155" s="287"/>
      <c r="D1155" s="287" t="s">
        <v>2043</v>
      </c>
      <c r="E1155" s="369"/>
      <c r="F1155" s="287">
        <v>1152</v>
      </c>
      <c r="G1155" s="392" t="s">
        <v>2754</v>
      </c>
      <c r="H1155" s="392" t="s">
        <v>2782</v>
      </c>
      <c r="I1155" s="393" t="s">
        <v>2783</v>
      </c>
      <c r="J1155" s="392" t="s">
        <v>2784</v>
      </c>
      <c r="K1155" s="393" t="s">
        <v>1323</v>
      </c>
      <c r="L1155" s="392" t="s">
        <v>2758</v>
      </c>
      <c r="M1155" s="392" t="s">
        <v>3140</v>
      </c>
      <c r="N1155" s="372">
        <v>1</v>
      </c>
      <c r="O1155" s="373"/>
      <c r="P1155" s="373"/>
      <c r="Q1155" s="373"/>
      <c r="R1155" s="373"/>
      <c r="S1155" s="374"/>
      <c r="T1155" s="374"/>
      <c r="U1155" s="374"/>
      <c r="V1155" s="374"/>
      <c r="W1155" s="373"/>
      <c r="X1155" s="373"/>
      <c r="Y1155" s="373"/>
      <c r="Z1155" s="373"/>
      <c r="AA1155" s="374"/>
      <c r="AB1155" s="374"/>
      <c r="AC1155" s="374"/>
      <c r="AD1155" s="374"/>
      <c r="AE1155" s="373"/>
      <c r="AF1155" s="373"/>
      <c r="AG1155" s="373"/>
      <c r="AH1155" s="373"/>
      <c r="AI1155" s="374"/>
      <c r="AJ1155" s="374"/>
      <c r="AK1155" s="374"/>
      <c r="AL1155" s="374"/>
      <c r="AM1155" s="226">
        <v>765</v>
      </c>
      <c r="AN1155" s="226">
        <v>845</v>
      </c>
      <c r="AO1155" s="226">
        <v>827</v>
      </c>
      <c r="AP1155" s="226">
        <v>829</v>
      </c>
      <c r="AQ1155" s="227"/>
      <c r="AR1155" s="227"/>
      <c r="AS1155" s="227"/>
      <c r="AT1155" s="227"/>
      <c r="AU1155" s="226">
        <v>743</v>
      </c>
      <c r="AV1155" s="226">
        <v>778</v>
      </c>
      <c r="AW1155" s="226">
        <v>822</v>
      </c>
      <c r="AX1155" s="226">
        <v>823</v>
      </c>
      <c r="AY1155" s="227"/>
      <c r="AZ1155" s="227"/>
      <c r="BA1155" s="227"/>
      <c r="BB1155" s="227"/>
      <c r="BC1155" s="226">
        <f t="shared" si="472"/>
        <v>22</v>
      </c>
      <c r="BD1155" s="226">
        <f t="shared" si="471"/>
        <v>67</v>
      </c>
      <c r="BE1155" s="226">
        <f t="shared" si="471"/>
        <v>5</v>
      </c>
      <c r="BF1155" s="226">
        <f t="shared" si="471"/>
        <v>6</v>
      </c>
      <c r="BG1155" s="218"/>
      <c r="BH1155" s="218"/>
      <c r="BI1155" s="218"/>
      <c r="BJ1155" s="218"/>
      <c r="BK1155" s="226">
        <f t="shared" si="466"/>
        <v>0</v>
      </c>
      <c r="BL1155" s="226">
        <f t="shared" si="466"/>
        <v>0</v>
      </c>
      <c r="BM1155" s="226">
        <f t="shared" si="466"/>
        <v>0</v>
      </c>
      <c r="BN1155" s="226">
        <f t="shared" si="464"/>
        <v>0</v>
      </c>
      <c r="BO1155" s="227">
        <f t="shared" si="464"/>
        <v>0</v>
      </c>
      <c r="BP1155" s="227">
        <f t="shared" si="464"/>
        <v>0</v>
      </c>
      <c r="BQ1155" s="227">
        <f t="shared" si="464"/>
        <v>0</v>
      </c>
      <c r="BR1155" s="227">
        <f t="shared" si="464"/>
        <v>0</v>
      </c>
      <c r="BS1155" s="226"/>
      <c r="BT1155" s="226"/>
      <c r="BU1155" s="226"/>
      <c r="BV1155" s="226"/>
      <c r="BW1155" s="414"/>
      <c r="BX1155" s="414"/>
      <c r="BY1155" s="414"/>
      <c r="BZ1155" s="227"/>
      <c r="CA1155" s="226"/>
      <c r="CB1155" s="226"/>
      <c r="CC1155" s="226"/>
      <c r="CD1155" s="226"/>
      <c r="CE1155" s="227"/>
      <c r="CF1155" s="227"/>
      <c r="CG1155" s="227"/>
      <c r="CH1155" s="227"/>
      <c r="CI1155" s="375"/>
      <c r="CJ1155" s="226">
        <f t="shared" si="468"/>
        <v>22</v>
      </c>
      <c r="CK1155" s="226">
        <f t="shared" si="467"/>
        <v>70</v>
      </c>
      <c r="CL1155" s="226">
        <f t="shared" si="467"/>
        <v>199</v>
      </c>
      <c r="CM1155" s="226">
        <f t="shared" si="467"/>
        <v>188</v>
      </c>
      <c r="CN1155" s="227">
        <f t="shared" si="467"/>
        <v>0</v>
      </c>
      <c r="CO1155" s="227">
        <f t="shared" si="467"/>
        <v>0</v>
      </c>
      <c r="CP1155" s="227">
        <f t="shared" si="467"/>
        <v>0</v>
      </c>
      <c r="CQ1155" s="227">
        <f t="shared" si="467"/>
        <v>0</v>
      </c>
      <c r="CR1155" s="226"/>
      <c r="CS1155" s="226"/>
      <c r="CT1155" s="226"/>
      <c r="CU1155" s="226"/>
      <c r="CV1155" s="227"/>
      <c r="CW1155" s="227"/>
      <c r="CX1155" s="227"/>
      <c r="CY1155" s="227"/>
      <c r="CZ1155" s="226">
        <v>0</v>
      </c>
      <c r="DA1155" s="226"/>
      <c r="DB1155" s="226"/>
      <c r="DC1155" s="226"/>
      <c r="DD1155" s="227"/>
      <c r="DE1155" s="227"/>
      <c r="DF1155" s="227"/>
      <c r="DG1155" s="227"/>
      <c r="DH1155" s="226">
        <v>22</v>
      </c>
      <c r="DI1155" s="226">
        <v>70</v>
      </c>
      <c r="DJ1155" s="226">
        <v>199</v>
      </c>
      <c r="DK1155" s="226">
        <v>188</v>
      </c>
      <c r="DL1155" s="227"/>
      <c r="DM1155" s="227"/>
      <c r="DN1155" s="227"/>
      <c r="DO1155" s="227"/>
      <c r="DP1155" s="376">
        <f t="shared" si="470"/>
        <v>0</v>
      </c>
      <c r="DQ1155" s="226">
        <f t="shared" si="470"/>
        <v>-3</v>
      </c>
      <c r="DR1155" s="226">
        <f t="shared" si="470"/>
        <v>-194</v>
      </c>
      <c r="DS1155" s="226">
        <f t="shared" si="469"/>
        <v>-182</v>
      </c>
      <c r="DT1155" s="227">
        <f t="shared" si="469"/>
        <v>0</v>
      </c>
      <c r="DU1155" s="227">
        <f t="shared" si="469"/>
        <v>0</v>
      </c>
      <c r="DV1155" s="227">
        <f t="shared" si="469"/>
        <v>0</v>
      </c>
      <c r="DW1155" s="227">
        <f t="shared" si="469"/>
        <v>0</v>
      </c>
      <c r="DX1155" s="377">
        <f t="shared" si="474"/>
        <v>0</v>
      </c>
      <c r="DY1155" s="377">
        <f t="shared" si="474"/>
        <v>0</v>
      </c>
      <c r="DZ1155" s="377">
        <f t="shared" si="474"/>
        <v>0</v>
      </c>
      <c r="EA1155" s="377">
        <f t="shared" si="473"/>
        <v>0</v>
      </c>
      <c r="EB1155" s="378">
        <f t="shared" si="473"/>
        <v>0</v>
      </c>
      <c r="EC1155" s="378">
        <f t="shared" si="473"/>
        <v>0</v>
      </c>
      <c r="ED1155" s="378">
        <f t="shared" si="473"/>
        <v>0</v>
      </c>
      <c r="EE1155" s="378">
        <f t="shared" si="463"/>
        <v>0</v>
      </c>
      <c r="EG1155" s="226"/>
      <c r="EH1155" s="226"/>
      <c r="EI1155" s="226">
        <v>0</v>
      </c>
      <c r="EJ1155" s="226">
        <v>0</v>
      </c>
      <c r="EK1155" s="226">
        <v>0</v>
      </c>
      <c r="EL1155" s="226">
        <v>0</v>
      </c>
      <c r="EM1155" s="226"/>
      <c r="EN1155" s="379">
        <f t="shared" si="452"/>
        <v>0</v>
      </c>
      <c r="EO1155" s="226">
        <f t="shared" si="453"/>
        <v>0</v>
      </c>
      <c r="EP1155" s="379">
        <f t="shared" si="454"/>
        <v>0</v>
      </c>
      <c r="EQ1155" s="226">
        <f t="shared" si="455"/>
        <v>0</v>
      </c>
      <c r="ER1155" s="226">
        <f t="shared" si="456"/>
        <v>0</v>
      </c>
      <c r="ES1155" s="292"/>
      <c r="ET1155" s="227"/>
      <c r="EU1155" s="227"/>
      <c r="EV1155" s="227"/>
      <c r="EW1155" s="227"/>
      <c r="EX1155" s="227"/>
      <c r="EY1155" s="227"/>
      <c r="EZ1155" s="227"/>
      <c r="FA1155" s="380">
        <f t="shared" si="458"/>
        <v>0</v>
      </c>
      <c r="FB1155" s="228">
        <f t="shared" si="459"/>
        <v>0</v>
      </c>
      <c r="FC1155" s="380">
        <f t="shared" si="460"/>
        <v>0</v>
      </c>
      <c r="FD1155" s="227">
        <f t="shared" si="461"/>
        <v>0</v>
      </c>
      <c r="FE1155" s="227">
        <f t="shared" si="462"/>
        <v>0</v>
      </c>
      <c r="FF1155" s="227"/>
      <c r="FG1155" s="228">
        <f t="shared" si="449"/>
        <v>0</v>
      </c>
      <c r="FH1155" s="227"/>
      <c r="FI1155" s="227"/>
      <c r="FJ1155" s="227"/>
      <c r="FK1155" s="227">
        <f t="shared" si="450"/>
        <v>0</v>
      </c>
      <c r="FL1155" s="227"/>
      <c r="FM1155" s="227"/>
    </row>
    <row r="1156" spans="1:169" s="368" customFormat="1">
      <c r="A1156" s="286" t="s">
        <v>2785</v>
      </c>
      <c r="B1156" s="291"/>
      <c r="C1156" s="285"/>
      <c r="D1156" s="285" t="s">
        <v>2043</v>
      </c>
      <c r="E1156" s="291"/>
      <c r="F1156" s="285">
        <v>1153</v>
      </c>
      <c r="G1156" s="286" t="s">
        <v>2786</v>
      </c>
      <c r="H1156" s="286" t="s">
        <v>2786</v>
      </c>
      <c r="I1156" s="393" t="s">
        <v>2787</v>
      </c>
      <c r="J1156" s="392" t="s">
        <v>2785</v>
      </c>
      <c r="K1156" s="393" t="s">
        <v>1345</v>
      </c>
      <c r="L1156" s="369" t="s">
        <v>2785</v>
      </c>
      <c r="M1156" s="392" t="s">
        <v>3140</v>
      </c>
      <c r="N1156" s="372">
        <v>1</v>
      </c>
      <c r="O1156" s="373"/>
      <c r="P1156" s="373"/>
      <c r="Q1156" s="373"/>
      <c r="R1156" s="373"/>
      <c r="S1156" s="374"/>
      <c r="T1156" s="374"/>
      <c r="U1156" s="374"/>
      <c r="V1156" s="374"/>
      <c r="W1156" s="373"/>
      <c r="X1156" s="373"/>
      <c r="Y1156" s="373"/>
      <c r="Z1156" s="373"/>
      <c r="AA1156" s="374"/>
      <c r="AB1156" s="374"/>
      <c r="AC1156" s="374"/>
      <c r="AD1156" s="374"/>
      <c r="AE1156" s="373"/>
      <c r="AF1156" s="373"/>
      <c r="AG1156" s="373"/>
      <c r="AH1156" s="373"/>
      <c r="AI1156" s="374"/>
      <c r="AJ1156" s="374"/>
      <c r="AK1156" s="374"/>
      <c r="AL1156" s="374"/>
      <c r="AM1156" s="222">
        <v>1966</v>
      </c>
      <c r="AN1156" s="222">
        <v>2731</v>
      </c>
      <c r="AO1156" s="222">
        <v>2905</v>
      </c>
      <c r="AP1156" s="222">
        <v>2784</v>
      </c>
      <c r="AQ1156" s="218">
        <v>2731</v>
      </c>
      <c r="AR1156" s="218">
        <v>2905</v>
      </c>
      <c r="AS1156" s="218">
        <v>2784</v>
      </c>
      <c r="AT1156" s="218">
        <v>2880</v>
      </c>
      <c r="AU1156" s="222"/>
      <c r="AV1156" s="222"/>
      <c r="AW1156" s="222"/>
      <c r="AX1156" s="222"/>
      <c r="AY1156" s="218"/>
      <c r="AZ1156" s="218"/>
      <c r="BA1156" s="218"/>
      <c r="BB1156" s="218"/>
      <c r="BC1156" s="222">
        <f t="shared" si="472"/>
        <v>0</v>
      </c>
      <c r="BD1156" s="222">
        <f t="shared" si="471"/>
        <v>0</v>
      </c>
      <c r="BE1156" s="222">
        <f t="shared" si="471"/>
        <v>0</v>
      </c>
      <c r="BF1156" s="222">
        <f t="shared" si="471"/>
        <v>0</v>
      </c>
      <c r="BG1156" s="218"/>
      <c r="BH1156" s="218"/>
      <c r="BI1156" s="218"/>
      <c r="BJ1156" s="218"/>
      <c r="BK1156" s="222">
        <f>BS1156-CA1156</f>
        <v>1966</v>
      </c>
      <c r="BL1156" s="222">
        <f t="shared" si="466"/>
        <v>2731</v>
      </c>
      <c r="BM1156" s="222">
        <f t="shared" si="466"/>
        <v>2905</v>
      </c>
      <c r="BN1156" s="222">
        <f t="shared" si="464"/>
        <v>2784</v>
      </c>
      <c r="BO1156" s="222">
        <f t="shared" si="464"/>
        <v>2731</v>
      </c>
      <c r="BP1156" s="222">
        <f t="shared" si="464"/>
        <v>2905</v>
      </c>
      <c r="BQ1156" s="222">
        <f t="shared" si="464"/>
        <v>2784</v>
      </c>
      <c r="BR1156" s="222">
        <f t="shared" si="464"/>
        <v>2880</v>
      </c>
      <c r="BS1156" s="222">
        <v>1966</v>
      </c>
      <c r="BT1156" s="222">
        <v>2731</v>
      </c>
      <c r="BU1156" s="222">
        <v>2905</v>
      </c>
      <c r="BV1156" s="222">
        <v>2784</v>
      </c>
      <c r="BW1156" s="218">
        <v>2731</v>
      </c>
      <c r="BX1156" s="218">
        <v>2905</v>
      </c>
      <c r="BY1156" s="218">
        <v>2784</v>
      </c>
      <c r="BZ1156" s="218">
        <v>2880</v>
      </c>
      <c r="CA1156" s="222"/>
      <c r="CB1156" s="222"/>
      <c r="CC1156" s="222"/>
      <c r="CD1156" s="222"/>
      <c r="CE1156" s="218"/>
      <c r="CF1156" s="218"/>
      <c r="CG1156" s="218"/>
      <c r="CH1156" s="218"/>
      <c r="CI1156" s="375"/>
      <c r="CJ1156" s="222">
        <f t="shared" si="468"/>
        <v>0</v>
      </c>
      <c r="CK1156" s="222">
        <f t="shared" si="467"/>
        <v>0</v>
      </c>
      <c r="CL1156" s="222">
        <f t="shared" si="467"/>
        <v>0</v>
      </c>
      <c r="CM1156" s="222">
        <f t="shared" si="467"/>
        <v>0</v>
      </c>
      <c r="CN1156" s="218">
        <f t="shared" ref="CN1156:CQ1158" si="475">CV1156+DD1156+DL1156</f>
        <v>0</v>
      </c>
      <c r="CO1156" s="218">
        <f t="shared" si="475"/>
        <v>0</v>
      </c>
      <c r="CP1156" s="218">
        <f t="shared" si="475"/>
        <v>0</v>
      </c>
      <c r="CQ1156" s="218">
        <f t="shared" si="475"/>
        <v>0</v>
      </c>
      <c r="CR1156" s="222"/>
      <c r="CS1156" s="222"/>
      <c r="CT1156" s="222"/>
      <c r="CU1156" s="222"/>
      <c r="CV1156" s="218"/>
      <c r="CW1156" s="218"/>
      <c r="CX1156" s="218"/>
      <c r="CY1156" s="218"/>
      <c r="CZ1156" s="222">
        <v>0</v>
      </c>
      <c r="DA1156" s="222"/>
      <c r="DB1156" s="222"/>
      <c r="DC1156" s="222"/>
      <c r="DD1156" s="218"/>
      <c r="DE1156" s="218"/>
      <c r="DF1156" s="218"/>
      <c r="DG1156" s="218"/>
      <c r="DH1156" s="222"/>
      <c r="DI1156" s="222"/>
      <c r="DJ1156" s="222"/>
      <c r="DK1156" s="222"/>
      <c r="DL1156" s="218"/>
      <c r="DM1156" s="218"/>
      <c r="DN1156" s="218"/>
      <c r="DO1156" s="218"/>
      <c r="DP1156" s="383">
        <f t="shared" si="470"/>
        <v>0</v>
      </c>
      <c r="DQ1156" s="222">
        <f t="shared" si="470"/>
        <v>0</v>
      </c>
      <c r="DR1156" s="222">
        <f t="shared" si="470"/>
        <v>0</v>
      </c>
      <c r="DS1156" s="222">
        <f t="shared" si="469"/>
        <v>0</v>
      </c>
      <c r="DT1156" s="218">
        <f t="shared" si="469"/>
        <v>0</v>
      </c>
      <c r="DU1156" s="218">
        <f t="shared" si="469"/>
        <v>0</v>
      </c>
      <c r="DV1156" s="218">
        <f t="shared" si="469"/>
        <v>0</v>
      </c>
      <c r="DW1156" s="218">
        <f t="shared" si="469"/>
        <v>0</v>
      </c>
      <c r="DX1156" s="384">
        <f t="shared" si="474"/>
        <v>0</v>
      </c>
      <c r="DY1156" s="384">
        <f t="shared" si="474"/>
        <v>0</v>
      </c>
      <c r="DZ1156" s="384">
        <f t="shared" si="474"/>
        <v>0</v>
      </c>
      <c r="EA1156" s="384">
        <f t="shared" si="473"/>
        <v>0</v>
      </c>
      <c r="EB1156" s="385">
        <f t="shared" si="473"/>
        <v>0</v>
      </c>
      <c r="EC1156" s="385">
        <f t="shared" si="473"/>
        <v>0</v>
      </c>
      <c r="ED1156" s="385">
        <f t="shared" si="473"/>
        <v>0</v>
      </c>
      <c r="EE1156" s="385">
        <f t="shared" si="463"/>
        <v>0</v>
      </c>
      <c r="EG1156" s="222"/>
      <c r="EH1156" s="222"/>
      <c r="EI1156" s="222">
        <v>0</v>
      </c>
      <c r="EJ1156" s="222">
        <v>0</v>
      </c>
      <c r="EK1156" s="222">
        <v>0</v>
      </c>
      <c r="EL1156" s="222">
        <v>0</v>
      </c>
      <c r="EM1156" s="222"/>
      <c r="EN1156" s="386">
        <f t="shared" si="452"/>
        <v>0</v>
      </c>
      <c r="EO1156" s="222">
        <f t="shared" si="453"/>
        <v>0</v>
      </c>
      <c r="EP1156" s="386">
        <f t="shared" si="454"/>
        <v>0</v>
      </c>
      <c r="EQ1156" s="222">
        <f t="shared" si="455"/>
        <v>0</v>
      </c>
      <c r="ER1156" s="222">
        <f t="shared" si="456"/>
        <v>0</v>
      </c>
      <c r="ES1156" s="292"/>
      <c r="ET1156" s="218"/>
      <c r="EU1156" s="218"/>
      <c r="EV1156" s="218"/>
      <c r="EW1156" s="218"/>
      <c r="EX1156" s="218"/>
      <c r="EY1156" s="218"/>
      <c r="EZ1156" s="218"/>
      <c r="FA1156" s="387">
        <f t="shared" si="458"/>
        <v>0</v>
      </c>
      <c r="FB1156" s="221">
        <f t="shared" si="459"/>
        <v>0</v>
      </c>
      <c r="FC1156" s="387">
        <f t="shared" si="460"/>
        <v>0</v>
      </c>
      <c r="FD1156" s="218">
        <f t="shared" si="461"/>
        <v>0</v>
      </c>
      <c r="FE1156" s="218">
        <f t="shared" si="462"/>
        <v>0</v>
      </c>
      <c r="FF1156" s="218">
        <v>2731</v>
      </c>
      <c r="FG1156" s="221">
        <f t="shared" si="449"/>
        <v>0</v>
      </c>
      <c r="FH1156" s="218"/>
      <c r="FI1156" s="218"/>
      <c r="FJ1156" s="218"/>
      <c r="FK1156" s="218">
        <f>FI1156-FH1156-FJ1156</f>
        <v>0</v>
      </c>
      <c r="FL1156" s="218"/>
      <c r="FM1156" s="218"/>
    </row>
    <row r="1157" spans="1:169" s="368" customFormat="1">
      <c r="A1157" s="286" t="s">
        <v>2785</v>
      </c>
      <c r="B1157" s="291"/>
      <c r="C1157" s="285"/>
      <c r="D1157" s="285" t="s">
        <v>2043</v>
      </c>
      <c r="E1157" s="291"/>
      <c r="F1157" s="285">
        <v>1154</v>
      </c>
      <c r="G1157" s="286" t="s">
        <v>2786</v>
      </c>
      <c r="H1157" s="286" t="s">
        <v>2788</v>
      </c>
      <c r="I1157" s="393" t="s">
        <v>2787</v>
      </c>
      <c r="J1157" s="392" t="s">
        <v>2785</v>
      </c>
      <c r="K1157" s="393" t="s">
        <v>1345</v>
      </c>
      <c r="L1157" s="369" t="s">
        <v>2785</v>
      </c>
      <c r="M1157" s="392" t="s">
        <v>3140</v>
      </c>
      <c r="N1157" s="372">
        <v>1</v>
      </c>
      <c r="O1157" s="373"/>
      <c r="P1157" s="373"/>
      <c r="Q1157" s="373"/>
      <c r="R1157" s="373"/>
      <c r="S1157" s="374"/>
      <c r="T1157" s="374"/>
      <c r="U1157" s="374"/>
      <c r="V1157" s="374"/>
      <c r="W1157" s="373"/>
      <c r="X1157" s="373"/>
      <c r="Y1157" s="373"/>
      <c r="Z1157" s="373"/>
      <c r="AA1157" s="374"/>
      <c r="AB1157" s="374"/>
      <c r="AC1157" s="374"/>
      <c r="AD1157" s="374"/>
      <c r="AE1157" s="373"/>
      <c r="AF1157" s="373"/>
      <c r="AG1157" s="373"/>
      <c r="AH1157" s="373"/>
      <c r="AI1157" s="374"/>
      <c r="AJ1157" s="374"/>
      <c r="AK1157" s="374"/>
      <c r="AL1157" s="374"/>
      <c r="AM1157" s="222">
        <v>3285</v>
      </c>
      <c r="AN1157" s="222">
        <v>8077</v>
      </c>
      <c r="AO1157" s="222">
        <v>9639</v>
      </c>
      <c r="AP1157" s="222">
        <v>11903</v>
      </c>
      <c r="AQ1157" s="218">
        <v>8077</v>
      </c>
      <c r="AR1157" s="218">
        <v>9639</v>
      </c>
      <c r="AS1157" s="218">
        <v>11903</v>
      </c>
      <c r="AT1157" s="218">
        <v>8695</v>
      </c>
      <c r="AU1157" s="222"/>
      <c r="AV1157" s="222"/>
      <c r="AW1157" s="222"/>
      <c r="AX1157" s="222"/>
      <c r="AY1157" s="218"/>
      <c r="AZ1157" s="218"/>
      <c r="BA1157" s="218"/>
      <c r="BB1157" s="218"/>
      <c r="BC1157" s="222">
        <f>AM1157-AU1157-BK1157</f>
        <v>0</v>
      </c>
      <c r="BD1157" s="222">
        <f t="shared" si="471"/>
        <v>0</v>
      </c>
      <c r="BE1157" s="222">
        <f t="shared" si="471"/>
        <v>0</v>
      </c>
      <c r="BF1157" s="222">
        <f t="shared" si="471"/>
        <v>0</v>
      </c>
      <c r="BG1157" s="218"/>
      <c r="BH1157" s="218"/>
      <c r="BI1157" s="218"/>
      <c r="BJ1157" s="218"/>
      <c r="BK1157" s="222">
        <f t="shared" si="466"/>
        <v>3285</v>
      </c>
      <c r="BL1157" s="222">
        <f t="shared" si="466"/>
        <v>8077</v>
      </c>
      <c r="BM1157" s="222">
        <f t="shared" si="466"/>
        <v>9639</v>
      </c>
      <c r="BN1157" s="222">
        <f t="shared" si="464"/>
        <v>11903</v>
      </c>
      <c r="BO1157" s="222">
        <f t="shared" si="464"/>
        <v>8077</v>
      </c>
      <c r="BP1157" s="222">
        <f t="shared" si="464"/>
        <v>9639</v>
      </c>
      <c r="BQ1157" s="222">
        <f t="shared" si="464"/>
        <v>11903</v>
      </c>
      <c r="BR1157" s="222">
        <f t="shared" si="464"/>
        <v>8695</v>
      </c>
      <c r="BS1157" s="222">
        <v>3285</v>
      </c>
      <c r="BT1157" s="222">
        <v>8077</v>
      </c>
      <c r="BU1157" s="222">
        <v>9639</v>
      </c>
      <c r="BV1157" s="222">
        <v>11903</v>
      </c>
      <c r="BW1157" s="218">
        <v>8077</v>
      </c>
      <c r="BX1157" s="218">
        <v>9639</v>
      </c>
      <c r="BY1157" s="218">
        <v>11903</v>
      </c>
      <c r="BZ1157" s="218">
        <v>8695</v>
      </c>
      <c r="CA1157" s="222"/>
      <c r="CB1157" s="222"/>
      <c r="CC1157" s="222"/>
      <c r="CD1157" s="222"/>
      <c r="CE1157" s="218"/>
      <c r="CF1157" s="218"/>
      <c r="CG1157" s="218"/>
      <c r="CH1157" s="218"/>
      <c r="CI1157" s="375"/>
      <c r="CJ1157" s="222">
        <f t="shared" si="468"/>
        <v>0</v>
      </c>
      <c r="CK1157" s="222">
        <f t="shared" si="468"/>
        <v>0</v>
      </c>
      <c r="CL1157" s="222">
        <f t="shared" si="468"/>
        <v>0</v>
      </c>
      <c r="CM1157" s="222">
        <f t="shared" si="468"/>
        <v>0</v>
      </c>
      <c r="CN1157" s="218">
        <f t="shared" si="475"/>
        <v>0</v>
      </c>
      <c r="CO1157" s="218">
        <f t="shared" si="475"/>
        <v>0</v>
      </c>
      <c r="CP1157" s="218">
        <f t="shared" si="475"/>
        <v>0</v>
      </c>
      <c r="CQ1157" s="218">
        <f t="shared" si="475"/>
        <v>0</v>
      </c>
      <c r="CR1157" s="222"/>
      <c r="CS1157" s="222"/>
      <c r="CT1157" s="222"/>
      <c r="CU1157" s="222"/>
      <c r="CV1157" s="218"/>
      <c r="CW1157" s="218"/>
      <c r="CX1157" s="218"/>
      <c r="CY1157" s="218"/>
      <c r="CZ1157" s="222">
        <v>0</v>
      </c>
      <c r="DA1157" s="222"/>
      <c r="DB1157" s="222"/>
      <c r="DC1157" s="222"/>
      <c r="DD1157" s="218"/>
      <c r="DE1157" s="218"/>
      <c r="DF1157" s="218"/>
      <c r="DG1157" s="218"/>
      <c r="DH1157" s="222"/>
      <c r="DI1157" s="222"/>
      <c r="DJ1157" s="222"/>
      <c r="DK1157" s="222"/>
      <c r="DL1157" s="218"/>
      <c r="DM1157" s="218"/>
      <c r="DN1157" s="218"/>
      <c r="DO1157" s="218"/>
      <c r="DP1157" s="383">
        <f t="shared" si="470"/>
        <v>0</v>
      </c>
      <c r="DQ1157" s="222">
        <f t="shared" si="470"/>
        <v>0</v>
      </c>
      <c r="DR1157" s="222">
        <f t="shared" si="470"/>
        <v>0</v>
      </c>
      <c r="DS1157" s="222">
        <f t="shared" si="469"/>
        <v>0</v>
      </c>
      <c r="DT1157" s="218">
        <f t="shared" si="469"/>
        <v>0</v>
      </c>
      <c r="DU1157" s="218">
        <f t="shared" si="469"/>
        <v>0</v>
      </c>
      <c r="DV1157" s="218">
        <f t="shared" si="469"/>
        <v>0</v>
      </c>
      <c r="DW1157" s="218">
        <f t="shared" si="469"/>
        <v>0</v>
      </c>
      <c r="DX1157" s="384">
        <f t="shared" si="474"/>
        <v>0</v>
      </c>
      <c r="DY1157" s="384">
        <f t="shared" si="474"/>
        <v>0</v>
      </c>
      <c r="DZ1157" s="384">
        <f t="shared" si="474"/>
        <v>0</v>
      </c>
      <c r="EA1157" s="384">
        <f t="shared" si="473"/>
        <v>0</v>
      </c>
      <c r="EB1157" s="385">
        <f t="shared" si="473"/>
        <v>0</v>
      </c>
      <c r="EC1157" s="385">
        <f t="shared" si="473"/>
        <v>0</v>
      </c>
      <c r="ED1157" s="385">
        <f t="shared" si="473"/>
        <v>0</v>
      </c>
      <c r="EE1157" s="385">
        <f t="shared" si="463"/>
        <v>0</v>
      </c>
      <c r="EG1157" s="222"/>
      <c r="EH1157" s="222"/>
      <c r="EI1157" s="222">
        <v>0</v>
      </c>
      <c r="EJ1157" s="222">
        <v>0</v>
      </c>
      <c r="EK1157" s="222">
        <v>0</v>
      </c>
      <c r="EL1157" s="222">
        <v>0</v>
      </c>
      <c r="EM1157" s="222"/>
      <c r="EN1157" s="386">
        <f t="shared" si="452"/>
        <v>0</v>
      </c>
      <c r="EO1157" s="222">
        <f t="shared" si="453"/>
        <v>0</v>
      </c>
      <c r="EP1157" s="386">
        <f t="shared" si="454"/>
        <v>0</v>
      </c>
      <c r="EQ1157" s="222">
        <f t="shared" si="455"/>
        <v>0</v>
      </c>
      <c r="ER1157" s="222">
        <f t="shared" si="456"/>
        <v>0</v>
      </c>
      <c r="ES1157" s="292"/>
      <c r="ET1157" s="218"/>
      <c r="EU1157" s="218"/>
      <c r="EV1157" s="218"/>
      <c r="EW1157" s="218"/>
      <c r="EX1157" s="218"/>
      <c r="EY1157" s="218"/>
      <c r="EZ1157" s="218"/>
      <c r="FA1157" s="387">
        <f t="shared" si="458"/>
        <v>0</v>
      </c>
      <c r="FB1157" s="221">
        <f t="shared" si="459"/>
        <v>0</v>
      </c>
      <c r="FC1157" s="387">
        <f t="shared" si="460"/>
        <v>0</v>
      </c>
      <c r="FD1157" s="218">
        <f t="shared" si="461"/>
        <v>0</v>
      </c>
      <c r="FE1157" s="218">
        <f t="shared" si="462"/>
        <v>0</v>
      </c>
      <c r="FF1157" s="218">
        <v>8077</v>
      </c>
      <c r="FG1157" s="221">
        <f t="shared" ref="FG1157:FG1220" si="476">IFERROR((FH1157/FF1157)*100,0)</f>
        <v>0</v>
      </c>
      <c r="FH1157" s="218"/>
      <c r="FI1157" s="218"/>
      <c r="FJ1157" s="218"/>
      <c r="FK1157" s="218">
        <f>FI1157-FH1157-FJ1157</f>
        <v>0</v>
      </c>
      <c r="FL1157" s="218"/>
      <c r="FM1157" s="218"/>
    </row>
    <row r="1158" spans="1:169" s="368" customFormat="1">
      <c r="A1158" s="286" t="s">
        <v>2785</v>
      </c>
      <c r="B1158" s="291"/>
      <c r="C1158" s="285"/>
      <c r="D1158" s="285" t="s">
        <v>2043</v>
      </c>
      <c r="E1158" s="291"/>
      <c r="F1158" s="285">
        <v>1155</v>
      </c>
      <c r="G1158" s="286" t="s">
        <v>2786</v>
      </c>
      <c r="H1158" s="286" t="s">
        <v>2789</v>
      </c>
      <c r="I1158" s="393" t="s">
        <v>2787</v>
      </c>
      <c r="J1158" s="392" t="s">
        <v>2785</v>
      </c>
      <c r="K1158" s="393" t="s">
        <v>1345</v>
      </c>
      <c r="L1158" s="369" t="s">
        <v>2785</v>
      </c>
      <c r="M1158" s="392" t="s">
        <v>3140</v>
      </c>
      <c r="N1158" s="372">
        <v>1</v>
      </c>
      <c r="O1158" s="373"/>
      <c r="P1158" s="373"/>
      <c r="Q1158" s="373"/>
      <c r="R1158" s="373"/>
      <c r="S1158" s="374"/>
      <c r="T1158" s="374"/>
      <c r="U1158" s="374"/>
      <c r="V1158" s="374"/>
      <c r="W1158" s="373"/>
      <c r="X1158" s="373"/>
      <c r="Y1158" s="373"/>
      <c r="Z1158" s="373"/>
      <c r="AA1158" s="374"/>
      <c r="AB1158" s="374"/>
      <c r="AC1158" s="374"/>
      <c r="AD1158" s="374"/>
      <c r="AE1158" s="373"/>
      <c r="AF1158" s="373"/>
      <c r="AG1158" s="373"/>
      <c r="AH1158" s="373"/>
      <c r="AI1158" s="374"/>
      <c r="AJ1158" s="374"/>
      <c r="AK1158" s="374"/>
      <c r="AL1158" s="374"/>
      <c r="AM1158" s="222">
        <v>2420</v>
      </c>
      <c r="AN1158" s="222">
        <v>3891</v>
      </c>
      <c r="AO1158" s="222">
        <v>3984</v>
      </c>
      <c r="AP1158" s="222">
        <v>4593</v>
      </c>
      <c r="AQ1158" s="218">
        <v>3891</v>
      </c>
      <c r="AR1158" s="218">
        <v>3984</v>
      </c>
      <c r="AS1158" s="218">
        <v>4593</v>
      </c>
      <c r="AT1158" s="218">
        <v>5910</v>
      </c>
      <c r="AU1158" s="222"/>
      <c r="AV1158" s="222"/>
      <c r="AW1158" s="222"/>
      <c r="AX1158" s="222"/>
      <c r="AY1158" s="218"/>
      <c r="AZ1158" s="218"/>
      <c r="BA1158" s="218"/>
      <c r="BB1158" s="218"/>
      <c r="BC1158" s="222">
        <f>AM1158-AU1158-BK1158</f>
        <v>0</v>
      </c>
      <c r="BD1158" s="222">
        <f t="shared" si="471"/>
        <v>0</v>
      </c>
      <c r="BE1158" s="222">
        <f t="shared" si="471"/>
        <v>0</v>
      </c>
      <c r="BF1158" s="222">
        <f t="shared" si="471"/>
        <v>0</v>
      </c>
      <c r="BG1158" s="218"/>
      <c r="BH1158" s="218"/>
      <c r="BI1158" s="218"/>
      <c r="BJ1158" s="218"/>
      <c r="BK1158" s="222">
        <f t="shared" si="466"/>
        <v>2420</v>
      </c>
      <c r="BL1158" s="222">
        <f t="shared" si="466"/>
        <v>3891</v>
      </c>
      <c r="BM1158" s="222">
        <f t="shared" si="466"/>
        <v>3984</v>
      </c>
      <c r="BN1158" s="222">
        <f t="shared" si="464"/>
        <v>4593</v>
      </c>
      <c r="BO1158" s="222">
        <f t="shared" si="464"/>
        <v>3891</v>
      </c>
      <c r="BP1158" s="222">
        <f t="shared" si="464"/>
        <v>3984</v>
      </c>
      <c r="BQ1158" s="222">
        <f t="shared" si="464"/>
        <v>4593</v>
      </c>
      <c r="BR1158" s="222">
        <f t="shared" si="464"/>
        <v>5910</v>
      </c>
      <c r="BS1158" s="222">
        <v>2420</v>
      </c>
      <c r="BT1158" s="222">
        <v>3891</v>
      </c>
      <c r="BU1158" s="222">
        <v>3984</v>
      </c>
      <c r="BV1158" s="222">
        <v>4593</v>
      </c>
      <c r="BW1158" s="218">
        <v>3891</v>
      </c>
      <c r="BX1158" s="218">
        <v>3984</v>
      </c>
      <c r="BY1158" s="218">
        <v>4593</v>
      </c>
      <c r="BZ1158" s="218">
        <v>5910</v>
      </c>
      <c r="CA1158" s="222"/>
      <c r="CB1158" s="222"/>
      <c r="CC1158" s="222"/>
      <c r="CD1158" s="222"/>
      <c r="CE1158" s="218"/>
      <c r="CF1158" s="218"/>
      <c r="CG1158" s="218"/>
      <c r="CH1158" s="218"/>
      <c r="CI1158" s="375"/>
      <c r="CJ1158" s="222">
        <f t="shared" si="468"/>
        <v>0</v>
      </c>
      <c r="CK1158" s="222">
        <f t="shared" si="468"/>
        <v>0</v>
      </c>
      <c r="CL1158" s="222">
        <f t="shared" si="468"/>
        <v>0</v>
      </c>
      <c r="CM1158" s="222">
        <f t="shared" si="468"/>
        <v>0</v>
      </c>
      <c r="CN1158" s="218">
        <f t="shared" si="475"/>
        <v>0</v>
      </c>
      <c r="CO1158" s="218">
        <f t="shared" si="475"/>
        <v>0</v>
      </c>
      <c r="CP1158" s="218">
        <f t="shared" si="475"/>
        <v>0</v>
      </c>
      <c r="CQ1158" s="218">
        <f t="shared" si="475"/>
        <v>0</v>
      </c>
      <c r="CR1158" s="222"/>
      <c r="CS1158" s="222"/>
      <c r="CT1158" s="222"/>
      <c r="CU1158" s="222"/>
      <c r="CV1158" s="218"/>
      <c r="CW1158" s="218"/>
      <c r="CX1158" s="218"/>
      <c r="CY1158" s="218"/>
      <c r="CZ1158" s="222">
        <v>0</v>
      </c>
      <c r="DA1158" s="222"/>
      <c r="DB1158" s="222"/>
      <c r="DC1158" s="222"/>
      <c r="DD1158" s="218"/>
      <c r="DE1158" s="218"/>
      <c r="DF1158" s="218"/>
      <c r="DG1158" s="218"/>
      <c r="DH1158" s="222"/>
      <c r="DI1158" s="222"/>
      <c r="DJ1158" s="222"/>
      <c r="DK1158" s="222"/>
      <c r="DL1158" s="218"/>
      <c r="DM1158" s="218"/>
      <c r="DN1158" s="218"/>
      <c r="DO1158" s="218"/>
      <c r="DP1158" s="383">
        <f t="shared" si="470"/>
        <v>0</v>
      </c>
      <c r="DQ1158" s="222">
        <f t="shared" si="470"/>
        <v>0</v>
      </c>
      <c r="DR1158" s="222">
        <f t="shared" si="470"/>
        <v>0</v>
      </c>
      <c r="DS1158" s="222">
        <f t="shared" si="469"/>
        <v>0</v>
      </c>
      <c r="DT1158" s="218">
        <f t="shared" si="469"/>
        <v>0</v>
      </c>
      <c r="DU1158" s="218">
        <f t="shared" si="469"/>
        <v>0</v>
      </c>
      <c r="DV1158" s="218">
        <f t="shared" si="469"/>
        <v>0</v>
      </c>
      <c r="DW1158" s="218">
        <f t="shared" si="469"/>
        <v>0</v>
      </c>
      <c r="DX1158" s="384">
        <f t="shared" si="474"/>
        <v>0</v>
      </c>
      <c r="DY1158" s="384">
        <f t="shared" si="474"/>
        <v>0</v>
      </c>
      <c r="DZ1158" s="384">
        <f t="shared" si="474"/>
        <v>0</v>
      </c>
      <c r="EA1158" s="384">
        <f t="shared" si="473"/>
        <v>0</v>
      </c>
      <c r="EB1158" s="385">
        <f t="shared" si="473"/>
        <v>0</v>
      </c>
      <c r="EC1158" s="385">
        <f t="shared" si="473"/>
        <v>0</v>
      </c>
      <c r="ED1158" s="385">
        <f t="shared" si="473"/>
        <v>0</v>
      </c>
      <c r="EE1158" s="385">
        <f t="shared" si="463"/>
        <v>0</v>
      </c>
      <c r="EG1158" s="222"/>
      <c r="EH1158" s="222"/>
      <c r="EI1158" s="222">
        <v>0</v>
      </c>
      <c r="EJ1158" s="222">
        <v>0</v>
      </c>
      <c r="EK1158" s="222">
        <v>0</v>
      </c>
      <c r="EL1158" s="222">
        <v>0</v>
      </c>
      <c r="EM1158" s="222"/>
      <c r="EN1158" s="386">
        <f t="shared" si="452"/>
        <v>0</v>
      </c>
      <c r="EO1158" s="222">
        <f t="shared" si="453"/>
        <v>0</v>
      </c>
      <c r="EP1158" s="386">
        <f t="shared" si="454"/>
        <v>0</v>
      </c>
      <c r="EQ1158" s="222">
        <f t="shared" si="455"/>
        <v>0</v>
      </c>
      <c r="ER1158" s="222">
        <f t="shared" si="456"/>
        <v>0</v>
      </c>
      <c r="ES1158" s="292"/>
      <c r="ET1158" s="218"/>
      <c r="EU1158" s="218"/>
      <c r="EV1158" s="218"/>
      <c r="EW1158" s="218"/>
      <c r="EX1158" s="218"/>
      <c r="EY1158" s="218"/>
      <c r="EZ1158" s="218"/>
      <c r="FA1158" s="387">
        <f t="shared" si="458"/>
        <v>0</v>
      </c>
      <c r="FB1158" s="221">
        <f t="shared" si="459"/>
        <v>0</v>
      </c>
      <c r="FC1158" s="387">
        <f t="shared" si="460"/>
        <v>0</v>
      </c>
      <c r="FD1158" s="218">
        <f t="shared" si="461"/>
        <v>0</v>
      </c>
      <c r="FE1158" s="218">
        <f t="shared" si="462"/>
        <v>0</v>
      </c>
      <c r="FF1158" s="218">
        <v>3891</v>
      </c>
      <c r="FG1158" s="221">
        <f t="shared" si="476"/>
        <v>0</v>
      </c>
      <c r="FH1158" s="218"/>
      <c r="FI1158" s="218"/>
      <c r="FJ1158" s="218"/>
      <c r="FK1158" s="218">
        <f>FI1158-FH1158-FJ1158</f>
        <v>0</v>
      </c>
      <c r="FL1158" s="218"/>
      <c r="FM1158" s="218"/>
    </row>
    <row r="1159" spans="1:169" s="435" customFormat="1">
      <c r="A1159" s="427"/>
      <c r="B1159" s="428"/>
      <c r="C1159" s="427"/>
      <c r="D1159" s="429" t="s">
        <v>2790</v>
      </c>
      <c r="E1159" s="428"/>
      <c r="F1159" s="429"/>
      <c r="G1159" s="430" t="s">
        <v>2791</v>
      </c>
      <c r="H1159" s="428"/>
      <c r="I1159" s="427"/>
      <c r="J1159" s="430"/>
      <c r="K1159" s="427"/>
      <c r="L1159" s="428"/>
      <c r="M1159" s="428"/>
      <c r="N1159" s="431">
        <f t="shared" ref="N1159:BC1159" si="477">SUM(N4:N1158)</f>
        <v>1155</v>
      </c>
      <c r="O1159" s="232">
        <f t="shared" si="477"/>
        <v>1846991</v>
      </c>
      <c r="P1159" s="232">
        <f t="shared" si="477"/>
        <v>2582910</v>
      </c>
      <c r="Q1159" s="232">
        <f t="shared" si="477"/>
        <v>2728754</v>
      </c>
      <c r="R1159" s="232">
        <f t="shared" si="477"/>
        <v>3009431</v>
      </c>
      <c r="S1159" s="232">
        <f t="shared" si="477"/>
        <v>2608141</v>
      </c>
      <c r="T1159" s="232">
        <f t="shared" si="477"/>
        <v>2755237</v>
      </c>
      <c r="U1159" s="232">
        <f t="shared" si="477"/>
        <v>3019998</v>
      </c>
      <c r="V1159" s="232">
        <f t="shared" si="477"/>
        <v>3179781</v>
      </c>
      <c r="W1159" s="232">
        <f t="shared" si="477"/>
        <v>1097598</v>
      </c>
      <c r="X1159" s="232">
        <f t="shared" si="477"/>
        <v>1536746</v>
      </c>
      <c r="Y1159" s="232">
        <f t="shared" si="477"/>
        <v>1618150</v>
      </c>
      <c r="Z1159" s="232">
        <f t="shared" si="477"/>
        <v>1785661</v>
      </c>
      <c r="AA1159" s="232">
        <f t="shared" si="477"/>
        <v>1545690</v>
      </c>
      <c r="AB1159" s="232">
        <f t="shared" si="477"/>
        <v>1628288</v>
      </c>
      <c r="AC1159" s="232">
        <f t="shared" si="477"/>
        <v>1780312</v>
      </c>
      <c r="AD1159" s="232">
        <f t="shared" si="477"/>
        <v>1868018</v>
      </c>
      <c r="AE1159" s="232">
        <f t="shared" si="477"/>
        <v>24093</v>
      </c>
      <c r="AF1159" s="232">
        <f t="shared" si="477"/>
        <v>28155</v>
      </c>
      <c r="AG1159" s="232">
        <f t="shared" si="477"/>
        <v>27882</v>
      </c>
      <c r="AH1159" s="232">
        <f t="shared" si="477"/>
        <v>29202</v>
      </c>
      <c r="AI1159" s="232">
        <f t="shared" si="477"/>
        <v>28167</v>
      </c>
      <c r="AJ1159" s="232">
        <f t="shared" si="477"/>
        <v>27883</v>
      </c>
      <c r="AK1159" s="232">
        <f t="shared" si="477"/>
        <v>29202</v>
      </c>
      <c r="AL1159" s="232">
        <f t="shared" si="477"/>
        <v>30839</v>
      </c>
      <c r="AM1159" s="232">
        <f t="shared" si="477"/>
        <v>821418</v>
      </c>
      <c r="AN1159" s="232">
        <f t="shared" si="477"/>
        <v>1158525</v>
      </c>
      <c r="AO1159" s="232">
        <f t="shared" si="477"/>
        <v>1231022</v>
      </c>
      <c r="AP1159" s="232">
        <f t="shared" si="477"/>
        <v>1353384</v>
      </c>
      <c r="AQ1159" s="232">
        <f t="shared" si="477"/>
        <v>1176940</v>
      </c>
      <c r="AR1159" s="232">
        <f t="shared" si="477"/>
        <v>1249694</v>
      </c>
      <c r="AS1159" s="232">
        <f t="shared" si="477"/>
        <v>1371648</v>
      </c>
      <c r="AT1159" s="232">
        <f t="shared" si="477"/>
        <v>1446899</v>
      </c>
      <c r="AU1159" s="232">
        <f t="shared" si="477"/>
        <v>260670</v>
      </c>
      <c r="AV1159" s="232">
        <f t="shared" si="477"/>
        <v>403148</v>
      </c>
      <c r="AW1159" s="232">
        <f t="shared" si="477"/>
        <v>433999</v>
      </c>
      <c r="AX1159" s="232">
        <f t="shared" si="477"/>
        <v>475736</v>
      </c>
      <c r="AY1159" s="232">
        <f t="shared" si="477"/>
        <v>412243.61</v>
      </c>
      <c r="AZ1159" s="232">
        <f t="shared" si="477"/>
        <v>444487.7</v>
      </c>
      <c r="BA1159" s="232">
        <f t="shared" si="477"/>
        <v>486558.81000000006</v>
      </c>
      <c r="BB1159" s="232">
        <f>SUM(BB4:BB1158)</f>
        <v>515902.98</v>
      </c>
      <c r="BC1159" s="232">
        <f t="shared" si="477"/>
        <v>530556</v>
      </c>
      <c r="BD1159" s="232">
        <f t="shared" si="471"/>
        <v>699725.35070221999</v>
      </c>
      <c r="BE1159" s="232">
        <f t="shared" si="471"/>
        <v>732634.53975800006</v>
      </c>
      <c r="BF1159" s="232">
        <f t="shared" si="471"/>
        <v>812938.98043600004</v>
      </c>
      <c r="BG1159" s="232">
        <f>AQ1159-AY1159-BO1159</f>
        <v>709061.39</v>
      </c>
      <c r="BH1159" s="232">
        <f>AR1159-AZ1159-BP1159</f>
        <v>740475.3</v>
      </c>
      <c r="BI1159" s="232">
        <f>AS1159-BA1159-BQ1159</f>
        <v>820161.19</v>
      </c>
      <c r="BJ1159" s="232">
        <f>AT1159-BB1159-BR1159</f>
        <v>882469.02</v>
      </c>
      <c r="BK1159" s="232">
        <f t="shared" ref="BK1159:CH1159" si="478">SUM(BK4:BK1158)</f>
        <v>30192</v>
      </c>
      <c r="BL1159" s="232">
        <f t="shared" si="478"/>
        <v>55651.649297780001</v>
      </c>
      <c r="BM1159" s="232">
        <f t="shared" si="478"/>
        <v>64388.460241999986</v>
      </c>
      <c r="BN1159" s="232">
        <f t="shared" si="478"/>
        <v>64709.019564000002</v>
      </c>
      <c r="BO1159" s="232">
        <f>SUM(BO4:BO1158)</f>
        <v>55635</v>
      </c>
      <c r="BP1159" s="232">
        <f>SUM(BP4:BP1158)</f>
        <v>64731</v>
      </c>
      <c r="BQ1159" s="232">
        <f>SUM(BQ4:BQ1158)</f>
        <v>64928</v>
      </c>
      <c r="BR1159" s="232">
        <f>SUM(BR4:BR1158)</f>
        <v>48527</v>
      </c>
      <c r="BS1159" s="232">
        <f t="shared" si="478"/>
        <v>44791</v>
      </c>
      <c r="BT1159" s="232">
        <f t="shared" si="478"/>
        <v>64865</v>
      </c>
      <c r="BU1159" s="232">
        <f t="shared" si="478"/>
        <v>72356</v>
      </c>
      <c r="BV1159" s="232">
        <f t="shared" si="478"/>
        <v>73700</v>
      </c>
      <c r="BW1159" s="232">
        <f t="shared" si="478"/>
        <v>64848</v>
      </c>
      <c r="BX1159" s="232">
        <f t="shared" si="478"/>
        <v>72766</v>
      </c>
      <c r="BY1159" s="232">
        <f t="shared" si="478"/>
        <v>73981</v>
      </c>
      <c r="BZ1159" s="232">
        <f t="shared" si="478"/>
        <v>61349</v>
      </c>
      <c r="CA1159" s="232">
        <f t="shared" si="478"/>
        <v>14599</v>
      </c>
      <c r="CB1159" s="232">
        <f t="shared" si="478"/>
        <v>9213.350702220001</v>
      </c>
      <c r="CC1159" s="232">
        <f t="shared" si="478"/>
        <v>7967.5397579999999</v>
      </c>
      <c r="CD1159" s="232">
        <f t="shared" si="478"/>
        <v>8990.9804359999998</v>
      </c>
      <c r="CE1159" s="232">
        <f t="shared" si="478"/>
        <v>9213</v>
      </c>
      <c r="CF1159" s="232">
        <f t="shared" si="478"/>
        <v>8035</v>
      </c>
      <c r="CG1159" s="232">
        <f t="shared" si="478"/>
        <v>9053</v>
      </c>
      <c r="CH1159" s="232">
        <f t="shared" si="478"/>
        <v>12822</v>
      </c>
      <c r="CI1159" s="432"/>
      <c r="CJ1159" s="232">
        <f t="shared" ref="CJ1159:DO1159" si="479">SUM(CJ4:CJ1158)</f>
        <v>530561</v>
      </c>
      <c r="CK1159" s="232">
        <f t="shared" si="479"/>
        <v>740099</v>
      </c>
      <c r="CL1159" s="232">
        <f t="shared" si="479"/>
        <v>776374</v>
      </c>
      <c r="CM1159" s="232">
        <f t="shared" si="479"/>
        <v>846049</v>
      </c>
      <c r="CN1159" s="232">
        <f t="shared" si="479"/>
        <v>709061.39</v>
      </c>
      <c r="CO1159" s="232">
        <f t="shared" si="479"/>
        <v>743844.07281559589</v>
      </c>
      <c r="CP1159" s="232">
        <f t="shared" si="479"/>
        <v>811270.98035439046</v>
      </c>
      <c r="CQ1159" s="232">
        <f t="shared" si="479"/>
        <v>858742.53400761739</v>
      </c>
      <c r="CR1159" s="232">
        <f t="shared" si="479"/>
        <v>355145</v>
      </c>
      <c r="CS1159" s="232">
        <f t="shared" si="479"/>
        <v>472801</v>
      </c>
      <c r="CT1159" s="232">
        <f t="shared" si="479"/>
        <v>494742</v>
      </c>
      <c r="CU1159" s="232">
        <f t="shared" si="479"/>
        <v>548227</v>
      </c>
      <c r="CV1159" s="232">
        <f t="shared" si="479"/>
        <v>441188.39</v>
      </c>
      <c r="CW1159" s="232">
        <f t="shared" si="479"/>
        <v>461006.07281559543</v>
      </c>
      <c r="CX1159" s="232">
        <f t="shared" si="479"/>
        <v>509443.98035439086</v>
      </c>
      <c r="CY1159" s="232">
        <f t="shared" si="479"/>
        <v>538808.53400761692</v>
      </c>
      <c r="CZ1159" s="232">
        <f t="shared" si="479"/>
        <v>70225</v>
      </c>
      <c r="DA1159" s="232">
        <f t="shared" si="479"/>
        <v>94828</v>
      </c>
      <c r="DB1159" s="232">
        <f t="shared" si="479"/>
        <v>96846</v>
      </c>
      <c r="DC1159" s="232">
        <f t="shared" si="479"/>
        <v>100192</v>
      </c>
      <c r="DD1159" s="232">
        <f t="shared" si="479"/>
        <v>94806</v>
      </c>
      <c r="DE1159" s="232">
        <f t="shared" si="479"/>
        <v>96802</v>
      </c>
      <c r="DF1159" s="232">
        <f t="shared" si="479"/>
        <v>99748</v>
      </c>
      <c r="DG1159" s="232">
        <f t="shared" si="479"/>
        <v>107370</v>
      </c>
      <c r="DH1159" s="232">
        <f t="shared" si="479"/>
        <v>105191</v>
      </c>
      <c r="DI1159" s="232">
        <f t="shared" si="479"/>
        <v>172470</v>
      </c>
      <c r="DJ1159" s="232">
        <f t="shared" si="479"/>
        <v>184786</v>
      </c>
      <c r="DK1159" s="232">
        <f t="shared" si="479"/>
        <v>197630</v>
      </c>
      <c r="DL1159" s="232">
        <f t="shared" si="479"/>
        <v>173067</v>
      </c>
      <c r="DM1159" s="232">
        <f t="shared" si="479"/>
        <v>186036</v>
      </c>
      <c r="DN1159" s="232">
        <f t="shared" si="479"/>
        <v>202079</v>
      </c>
      <c r="DO1159" s="232">
        <f t="shared" si="479"/>
        <v>212564</v>
      </c>
      <c r="DP1159" s="433" t="s">
        <v>3141</v>
      </c>
      <c r="DQ1159" s="232">
        <f t="shared" ref="DQ1159:DW1159" si="480">SUM(DQ4:DQ1158)</f>
        <v>-40373.649297780001</v>
      </c>
      <c r="DR1159" s="232">
        <f t="shared" si="480"/>
        <v>-43739.460242000001</v>
      </c>
      <c r="DS1159" s="232">
        <f t="shared" si="480"/>
        <v>-33110.019564000002</v>
      </c>
      <c r="DT1159" s="232">
        <f>BG1159-CN1159</f>
        <v>0</v>
      </c>
      <c r="DU1159" s="232">
        <f t="shared" si="480"/>
        <v>-3368.7728155951377</v>
      </c>
      <c r="DV1159" s="232">
        <f t="shared" si="480"/>
        <v>8890.209645609475</v>
      </c>
      <c r="DW1159" s="232">
        <f t="shared" si="480"/>
        <v>23726.485992382979</v>
      </c>
      <c r="DX1159" s="434">
        <f t="shared" si="474"/>
        <v>0.59426277659176463</v>
      </c>
      <c r="DY1159" s="434">
        <f t="shared" si="474"/>
        <v>0.59496691715932803</v>
      </c>
      <c r="DZ1159" s="434">
        <f t="shared" si="474"/>
        <v>0.59299958882332371</v>
      </c>
      <c r="EA1159" s="434">
        <f t="shared" si="473"/>
        <v>0.59335502292626086</v>
      </c>
      <c r="EB1159" s="434">
        <f t="shared" si="473"/>
        <v>0.59264050524875767</v>
      </c>
      <c r="EC1159" s="434">
        <f t="shared" si="473"/>
        <v>0.59097928780718323</v>
      </c>
      <c r="ED1159" s="434">
        <f t="shared" si="473"/>
        <v>0.58950767517064584</v>
      </c>
      <c r="EE1159" s="434">
        <f t="shared" si="463"/>
        <v>0.58746750169272666</v>
      </c>
      <c r="EG1159" s="232">
        <f t="shared" ref="EG1159:EM1159" si="481">SUM(EG4:EG1158)</f>
        <v>1789787</v>
      </c>
      <c r="EH1159" s="232">
        <f t="shared" si="481"/>
        <v>1077084</v>
      </c>
      <c r="EI1159" s="232">
        <f t="shared" si="481"/>
        <v>712717</v>
      </c>
      <c r="EJ1159" s="232">
        <f t="shared" si="481"/>
        <v>179724</v>
      </c>
      <c r="EK1159" s="232">
        <f t="shared" si="481"/>
        <v>847037</v>
      </c>
      <c r="EL1159" s="232">
        <f t="shared" si="481"/>
        <v>5426357</v>
      </c>
      <c r="EM1159" s="232">
        <f t="shared" si="481"/>
        <v>5052553</v>
      </c>
      <c r="EN1159" s="436">
        <f t="shared" ref="EN1159:EN1222" si="482">IFERROR(EH1159/EG1159,0)</f>
        <v>0.60179451521326277</v>
      </c>
      <c r="EO1159" s="232">
        <f t="shared" ref="EO1159:EO1222" si="483">IFERROR((EJ1159/EI1159)*100,0)</f>
        <v>25.216741006598692</v>
      </c>
      <c r="EP1159" s="436">
        <f t="shared" ref="EP1159:EP1222" si="484">IFERROR(EK1159/EG1159,0)</f>
        <v>0.47326134338890608</v>
      </c>
      <c r="EQ1159" s="232">
        <f t="shared" ref="EQ1159:EQ1222" si="485">IFERROR((EK1159*1000000)/EL1159,0)</f>
        <v>156096.80675267035</v>
      </c>
      <c r="ER1159" s="232">
        <f t="shared" ref="ER1159:ER1222" si="486">IFERROR((EJ1159*1000000)/EM1159/12,0)</f>
        <v>2964.244016836637</v>
      </c>
      <c r="ES1159" s="437"/>
      <c r="ET1159" s="232">
        <f t="shared" ref="ET1159:EZ1159" si="487">SUM(ET4:ET1158)</f>
        <v>2489258</v>
      </c>
      <c r="EU1159" s="232">
        <f t="shared" si="487"/>
        <v>1506267</v>
      </c>
      <c r="EV1159" s="232">
        <f t="shared" si="487"/>
        <v>983010</v>
      </c>
      <c r="EW1159" s="232">
        <f t="shared" si="487"/>
        <v>292450</v>
      </c>
      <c r="EX1159" s="232">
        <f t="shared" si="487"/>
        <v>1598097</v>
      </c>
      <c r="EY1159" s="232">
        <f t="shared" si="487"/>
        <v>8728600</v>
      </c>
      <c r="EZ1159" s="232">
        <f t="shared" si="487"/>
        <v>7890066</v>
      </c>
      <c r="FA1159" s="436">
        <f t="shared" si="458"/>
        <v>0.60510682299705376</v>
      </c>
      <c r="FB1159" s="233">
        <f t="shared" si="459"/>
        <v>29.750460320851264</v>
      </c>
      <c r="FC1159" s="436">
        <f t="shared" si="460"/>
        <v>0.64199733414535576</v>
      </c>
      <c r="FD1159" s="232">
        <f t="shared" si="461"/>
        <v>183087.43670233485</v>
      </c>
      <c r="FE1159" s="232">
        <f t="shared" si="462"/>
        <v>3088.7996796646989</v>
      </c>
      <c r="FF1159" s="232">
        <f>SUM(FF4:FF1158)</f>
        <v>1175271</v>
      </c>
      <c r="FG1159" s="233">
        <f t="shared" si="476"/>
        <v>35.075484717992701</v>
      </c>
      <c r="FH1159" s="232">
        <f>SUM(FH4:FH1158)</f>
        <v>412232</v>
      </c>
      <c r="FI1159" s="232">
        <f>SUM(FI4:FI1158)</f>
        <v>1160598</v>
      </c>
      <c r="FJ1159" s="232">
        <f>SUM(FJ4:FJ1158)</f>
        <v>8478</v>
      </c>
      <c r="FK1159" s="232">
        <f>FI1159-FH1159-FJ1159</f>
        <v>739888</v>
      </c>
      <c r="FL1159" s="232">
        <f>SUM(FL4:FL1158)</f>
        <v>172937</v>
      </c>
      <c r="FM1159" s="232">
        <f>FK1159-FL1159</f>
        <v>566951</v>
      </c>
    </row>
    <row r="1160" spans="1:169" s="447" customFormat="1">
      <c r="A1160" s="438"/>
      <c r="B1160" s="439"/>
      <c r="C1160" s="438"/>
      <c r="D1160" s="440" t="s">
        <v>2790</v>
      </c>
      <c r="E1160" s="440"/>
      <c r="F1160" s="293"/>
      <c r="G1160" s="328"/>
      <c r="H1160" s="439"/>
      <c r="I1160" s="438"/>
      <c r="J1160" s="328"/>
      <c r="K1160" s="438"/>
      <c r="L1160" s="439"/>
      <c r="M1160" s="439"/>
      <c r="N1160" s="441"/>
      <c r="O1160" s="442"/>
      <c r="P1160" s="442"/>
      <c r="Q1160" s="442"/>
      <c r="R1160" s="442"/>
      <c r="S1160" s="443"/>
      <c r="T1160" s="443"/>
      <c r="U1160" s="443"/>
      <c r="V1160" s="443"/>
      <c r="W1160" s="442"/>
      <c r="X1160" s="442"/>
      <c r="Y1160" s="442"/>
      <c r="Z1160" s="442"/>
      <c r="AA1160" s="443"/>
      <c r="AB1160" s="443"/>
      <c r="AC1160" s="443"/>
      <c r="AD1160" s="443"/>
      <c r="AE1160" s="442"/>
      <c r="AF1160" s="442"/>
      <c r="AG1160" s="442"/>
      <c r="AH1160" s="442"/>
      <c r="AI1160" s="443"/>
      <c r="AJ1160" s="443"/>
      <c r="AK1160" s="443"/>
      <c r="AL1160" s="443"/>
      <c r="AM1160" s="239"/>
      <c r="AN1160" s="239"/>
      <c r="AO1160" s="239"/>
      <c r="AP1160" s="239"/>
      <c r="AQ1160" s="236"/>
      <c r="AR1160" s="236"/>
      <c r="AS1160" s="236"/>
      <c r="AT1160" s="236"/>
      <c r="AU1160" s="239"/>
      <c r="AV1160" s="239"/>
      <c r="AW1160" s="239"/>
      <c r="AX1160" s="239" t="s">
        <v>3142</v>
      </c>
      <c r="AY1160" s="236">
        <v>635099</v>
      </c>
      <c r="AZ1160" s="236">
        <v>684681</v>
      </c>
      <c r="BA1160" s="236">
        <v>759746</v>
      </c>
      <c r="BB1160" s="236">
        <v>830829</v>
      </c>
      <c r="BC1160" s="239"/>
      <c r="BD1160" s="239"/>
      <c r="BE1160" s="239"/>
      <c r="BF1160" s="239"/>
      <c r="BG1160" s="236"/>
      <c r="BH1160" s="236"/>
      <c r="BI1160" s="236"/>
      <c r="BJ1160" s="236"/>
      <c r="BK1160" s="239"/>
      <c r="BL1160" s="239"/>
      <c r="BM1160" s="239"/>
      <c r="BN1160" s="239"/>
      <c r="BO1160" s="236"/>
      <c r="BP1160" s="236"/>
      <c r="BQ1160" s="236"/>
      <c r="BR1160" s="236"/>
      <c r="BS1160" s="239"/>
      <c r="BT1160" s="239"/>
      <c r="BU1160" s="239"/>
      <c r="BV1160" s="239"/>
      <c r="BW1160" s="236"/>
      <c r="BX1160" s="236"/>
      <c r="BY1160" s="236"/>
      <c r="BZ1160" s="236"/>
      <c r="CA1160" s="239"/>
      <c r="CB1160" s="239"/>
      <c r="CC1160" s="239"/>
      <c r="CD1160" s="239"/>
      <c r="CE1160" s="236"/>
      <c r="CF1160" s="236"/>
      <c r="CG1160" s="236"/>
      <c r="CH1160" s="236"/>
      <c r="CI1160" s="444"/>
      <c r="CJ1160" s="239"/>
      <c r="CK1160" s="239"/>
      <c r="CL1160" s="239"/>
      <c r="CM1160" s="239"/>
      <c r="CN1160" s="236"/>
      <c r="CO1160" s="236"/>
      <c r="CP1160" s="236"/>
      <c r="CQ1160" s="236"/>
      <c r="CR1160" s="239"/>
      <c r="CS1160" s="239"/>
      <c r="CT1160" s="239"/>
      <c r="CU1160" s="239"/>
      <c r="CV1160" s="236"/>
      <c r="CW1160" s="236"/>
      <c r="CX1160" s="236"/>
      <c r="CY1160" s="236"/>
      <c r="CZ1160" s="239"/>
      <c r="DA1160" s="239"/>
      <c r="DB1160" s="239"/>
      <c r="DC1160" s="239"/>
      <c r="DD1160" s="236"/>
      <c r="DE1160" s="236"/>
      <c r="DF1160" s="236"/>
      <c r="DG1160" s="236"/>
      <c r="DH1160" s="239"/>
      <c r="DI1160" s="239"/>
      <c r="DJ1160" s="239"/>
      <c r="DK1160" s="239"/>
      <c r="DL1160" s="236"/>
      <c r="DM1160" s="236"/>
      <c r="DN1160" s="236"/>
      <c r="DO1160" s="236"/>
      <c r="DP1160" s="239"/>
      <c r="DQ1160" s="239"/>
      <c r="DR1160" s="239"/>
      <c r="DS1160" s="239"/>
      <c r="DT1160" s="236"/>
      <c r="DU1160" s="236"/>
      <c r="DV1160" s="236"/>
      <c r="DW1160" s="236"/>
      <c r="DX1160" s="445"/>
      <c r="DY1160" s="445"/>
      <c r="DZ1160" s="445"/>
      <c r="EA1160" s="445"/>
      <c r="EB1160" s="446"/>
      <c r="EC1160" s="446"/>
      <c r="ED1160" s="446"/>
      <c r="EE1160" s="446"/>
      <c r="EG1160" s="239"/>
      <c r="EH1160" s="239"/>
      <c r="EI1160" s="239"/>
      <c r="EJ1160" s="239"/>
      <c r="EK1160" s="239"/>
      <c r="EL1160" s="239"/>
      <c r="EM1160" s="239"/>
      <c r="EN1160" s="448"/>
      <c r="EO1160" s="239"/>
      <c r="EP1160" s="448"/>
      <c r="EQ1160" s="239"/>
      <c r="ER1160" s="239"/>
      <c r="ES1160" s="449"/>
      <c r="ET1160" s="236"/>
      <c r="EU1160" s="236"/>
      <c r="EV1160" s="236"/>
      <c r="EW1160" s="236"/>
      <c r="EX1160" s="236"/>
      <c r="EY1160" s="236"/>
      <c r="EZ1160" s="236"/>
      <c r="FA1160" s="238"/>
      <c r="FB1160" s="240"/>
      <c r="FC1160" s="238"/>
      <c r="FD1160" s="236"/>
      <c r="FE1160" s="236"/>
      <c r="FF1160" s="236"/>
      <c r="FG1160" s="240"/>
      <c r="FH1160" s="236"/>
      <c r="FI1160" s="236"/>
      <c r="FJ1160" s="236"/>
      <c r="FK1160" s="236"/>
      <c r="FL1160" s="236"/>
      <c r="FM1160" s="236"/>
    </row>
    <row r="1161" spans="1:169" s="368" customFormat="1">
      <c r="A1161" s="293"/>
      <c r="B1161" s="286"/>
      <c r="C1161" s="285"/>
      <c r="D1161" s="285"/>
      <c r="E1161" s="285"/>
      <c r="F1161" s="285"/>
      <c r="G1161" s="286"/>
      <c r="H1161" s="286"/>
      <c r="I1161" s="285"/>
      <c r="J1161" s="286"/>
      <c r="K1161" s="285"/>
      <c r="L1161" s="286"/>
      <c r="M1161" s="286"/>
      <c r="N1161" s="372"/>
      <c r="O1161" s="450"/>
      <c r="P1161" s="450"/>
      <c r="Q1161" s="450"/>
      <c r="R1161" s="450"/>
      <c r="S1161" s="451"/>
      <c r="T1161" s="451"/>
      <c r="U1161" s="451"/>
      <c r="V1161" s="451"/>
      <c r="W1161" s="450"/>
      <c r="X1161" s="450"/>
      <c r="Y1161" s="450"/>
      <c r="Z1161" s="450"/>
      <c r="AA1161" s="451"/>
      <c r="AB1161" s="451"/>
      <c r="AC1161" s="451"/>
      <c r="AD1161" s="451"/>
      <c r="AE1161" s="450"/>
      <c r="AF1161" s="450"/>
      <c r="AG1161" s="450"/>
      <c r="AH1161" s="450"/>
      <c r="AI1161" s="451"/>
      <c r="AJ1161" s="451"/>
      <c r="AK1161" s="451"/>
      <c r="AL1161" s="451"/>
      <c r="AM1161" s="222"/>
      <c r="AN1161" s="222"/>
      <c r="AO1161" s="222"/>
      <c r="AP1161" s="222"/>
      <c r="AQ1161" s="218"/>
      <c r="AR1161" s="218"/>
      <c r="AS1161" s="218"/>
      <c r="AT1161" s="218"/>
      <c r="AU1161" s="222"/>
      <c r="AV1161" s="222"/>
      <c r="AW1161" s="222"/>
      <c r="AX1161" s="222"/>
      <c r="AY1161" s="221">
        <f>AY1159/AY1160*100</f>
        <v>64.910133695691542</v>
      </c>
      <c r="AZ1161" s="221">
        <f>AZ1159/AZ1160*100</f>
        <v>64.918947655915673</v>
      </c>
      <c r="BA1161" s="221">
        <f>BA1159/BA1160*100</f>
        <v>64.042299663308526</v>
      </c>
      <c r="BB1161" s="221">
        <f>BB1159/BB1160*100</f>
        <v>62.094965389989994</v>
      </c>
      <c r="BC1161" s="222"/>
      <c r="BD1161" s="222"/>
      <c r="BE1161" s="222"/>
      <c r="BF1161" s="222"/>
      <c r="BG1161" s="218"/>
      <c r="BH1161" s="218"/>
      <c r="BI1161" s="218"/>
      <c r="BJ1161" s="218"/>
      <c r="BK1161" s="222"/>
      <c r="BL1161" s="222"/>
      <c r="BM1161" s="222"/>
      <c r="BN1161" s="222"/>
      <c r="BO1161" s="218"/>
      <c r="BP1161" s="218"/>
      <c r="BQ1161" s="218"/>
      <c r="BR1161" s="218"/>
      <c r="BS1161" s="222"/>
      <c r="BT1161" s="222"/>
      <c r="BU1161" s="222"/>
      <c r="BV1161" s="222"/>
      <c r="BW1161" s="218"/>
      <c r="BX1161" s="218"/>
      <c r="BY1161" s="218"/>
      <c r="BZ1161" s="218"/>
      <c r="CA1161" s="222"/>
      <c r="CB1161" s="222"/>
      <c r="CC1161" s="222"/>
      <c r="CD1161" s="222"/>
      <c r="CE1161" s="218"/>
      <c r="CF1161" s="218"/>
      <c r="CG1161" s="218"/>
      <c r="CH1161" s="218"/>
      <c r="CI1161" s="375"/>
      <c r="CJ1161" s="222"/>
      <c r="CK1161" s="222"/>
      <c r="CL1161" s="222"/>
      <c r="CM1161" s="222"/>
      <c r="CN1161" s="218"/>
      <c r="CO1161" s="218"/>
      <c r="CP1161" s="218"/>
      <c r="CQ1161" s="218"/>
      <c r="CR1161" s="222"/>
      <c r="CS1161" s="222"/>
      <c r="CT1161" s="222"/>
      <c r="CU1161" s="222"/>
      <c r="CV1161" s="218"/>
      <c r="CW1161" s="218"/>
      <c r="CX1161" s="218"/>
      <c r="CY1161" s="218"/>
      <c r="CZ1161" s="222" t="e">
        <f>#REF!+#REF!+#REF!</f>
        <v>#REF!</v>
      </c>
      <c r="DA1161" s="222"/>
      <c r="DB1161" s="222"/>
      <c r="DC1161" s="222"/>
      <c r="DD1161" s="218"/>
      <c r="DE1161" s="218"/>
      <c r="DF1161" s="218"/>
      <c r="DG1161" s="218"/>
      <c r="DH1161" s="222"/>
      <c r="DI1161" s="222"/>
      <c r="DJ1161" s="222"/>
      <c r="DK1161" s="222"/>
      <c r="DL1161" s="218"/>
      <c r="DM1161" s="218"/>
      <c r="DN1161" s="218"/>
      <c r="DO1161" s="218"/>
      <c r="DP1161" s="222"/>
      <c r="DQ1161" s="222"/>
      <c r="DR1161" s="222"/>
      <c r="DS1161" s="222"/>
      <c r="DT1161" s="218"/>
      <c r="DU1161" s="218"/>
      <c r="DV1161" s="218"/>
      <c r="DW1161" s="218"/>
      <c r="DX1161" s="384"/>
      <c r="DY1161" s="384"/>
      <c r="DZ1161" s="384"/>
      <c r="EA1161" s="384"/>
      <c r="EB1161" s="385"/>
      <c r="EC1161" s="385"/>
      <c r="ED1161" s="385"/>
      <c r="EE1161" s="385"/>
      <c r="EG1161" s="222"/>
      <c r="EH1161" s="222"/>
      <c r="EI1161" s="222"/>
      <c r="EJ1161" s="222"/>
      <c r="EK1161" s="222"/>
      <c r="EL1161" s="222"/>
      <c r="EM1161" s="222"/>
      <c r="EN1161" s="386"/>
      <c r="EO1161" s="222"/>
      <c r="EP1161" s="386"/>
      <c r="EQ1161" s="222"/>
      <c r="ER1161" s="222"/>
      <c r="ES1161" s="292"/>
      <c r="ET1161" s="218"/>
      <c r="EU1161" s="218"/>
      <c r="EV1161" s="218"/>
      <c r="EW1161" s="218"/>
      <c r="EX1161" s="218"/>
      <c r="EY1161" s="218"/>
      <c r="EZ1161" s="218"/>
      <c r="FA1161" s="387"/>
      <c r="FB1161" s="221"/>
      <c r="FC1161" s="387"/>
      <c r="FD1161" s="218"/>
      <c r="FE1161" s="218"/>
      <c r="FF1161" s="218"/>
      <c r="FG1161" s="221"/>
      <c r="FH1161" s="218"/>
      <c r="FI1161" s="218"/>
      <c r="FJ1161" s="218"/>
      <c r="FK1161" s="218"/>
      <c r="FL1161" s="218"/>
      <c r="FM1161" s="218"/>
    </row>
    <row r="1162" spans="1:169" s="368" customFormat="1">
      <c r="A1162" s="452"/>
      <c r="B1162" s="453"/>
      <c r="C1162" s="452"/>
      <c r="D1162" s="452"/>
      <c r="E1162" s="452"/>
      <c r="F1162" s="454" t="s">
        <v>2792</v>
      </c>
      <c r="G1162" s="455"/>
      <c r="H1162" s="455"/>
      <c r="I1162" s="285"/>
      <c r="J1162" s="286"/>
      <c r="K1162" s="285"/>
      <c r="L1162" s="286"/>
      <c r="M1162" s="286"/>
      <c r="N1162" s="372"/>
      <c r="O1162" s="450"/>
      <c r="P1162" s="450"/>
      <c r="Q1162" s="450"/>
      <c r="R1162" s="450"/>
      <c r="S1162" s="451"/>
      <c r="T1162" s="451"/>
      <c r="U1162" s="451"/>
      <c r="V1162" s="451"/>
      <c r="W1162" s="450"/>
      <c r="X1162" s="450"/>
      <c r="Y1162" s="450"/>
      <c r="Z1162" s="450"/>
      <c r="AA1162" s="451"/>
      <c r="AB1162" s="451"/>
      <c r="AC1162" s="451"/>
      <c r="AD1162" s="451"/>
      <c r="AE1162" s="450"/>
      <c r="AF1162" s="450"/>
      <c r="AG1162" s="450"/>
      <c r="AH1162" s="450"/>
      <c r="AI1162" s="451"/>
      <c r="AJ1162" s="451"/>
      <c r="AK1162" s="451"/>
      <c r="AL1162" s="451"/>
      <c r="AM1162" s="222"/>
      <c r="AN1162" s="222"/>
      <c r="AO1162" s="222"/>
      <c r="AP1162" s="222"/>
      <c r="AQ1162" s="218"/>
      <c r="AR1162" s="218"/>
      <c r="AS1162" s="218"/>
      <c r="AT1162" s="218"/>
      <c r="AU1162" s="222"/>
      <c r="AV1162" s="222"/>
      <c r="AW1162" s="222"/>
      <c r="AX1162" s="222"/>
      <c r="AY1162" s="218"/>
      <c r="AZ1162" s="221">
        <f>(AZ1160/AY1160-1)*100</f>
        <v>7.806971826439657</v>
      </c>
      <c r="BA1162" s="221">
        <f>(BA1160/AZ1160-1)*100</f>
        <v>10.963499790413355</v>
      </c>
      <c r="BB1162" s="221">
        <f>(BB1160/BA1160-1)*100</f>
        <v>9.3561532406883252</v>
      </c>
      <c r="BC1162" s="222"/>
      <c r="BD1162" s="222"/>
      <c r="BE1162" s="222"/>
      <c r="BF1162" s="222"/>
      <c r="BG1162" s="218"/>
      <c r="BH1162" s="218"/>
      <c r="BI1162" s="218"/>
      <c r="BJ1162" s="218"/>
      <c r="BK1162" s="222"/>
      <c r="BL1162" s="222"/>
      <c r="BM1162" s="222"/>
      <c r="BN1162" s="222"/>
      <c r="BO1162" s="218"/>
      <c r="BP1162" s="218"/>
      <c r="BQ1162" s="218"/>
      <c r="BR1162" s="218"/>
      <c r="BS1162" s="222"/>
      <c r="BT1162" s="222"/>
      <c r="BU1162" s="222"/>
      <c r="BV1162" s="222"/>
      <c r="BW1162" s="218"/>
      <c r="BX1162" s="218"/>
      <c r="BY1162" s="218"/>
      <c r="BZ1162" s="218"/>
      <c r="CA1162" s="222"/>
      <c r="CB1162" s="222"/>
      <c r="CC1162" s="222"/>
      <c r="CD1162" s="222"/>
      <c r="CE1162" s="218"/>
      <c r="CF1162" s="218"/>
      <c r="CG1162" s="218"/>
      <c r="CH1162" s="218"/>
      <c r="CI1162" s="375"/>
      <c r="CJ1162" s="222"/>
      <c r="CK1162" s="222"/>
      <c r="CL1162" s="222"/>
      <c r="CM1162" s="222"/>
      <c r="CN1162" s="218"/>
      <c r="CO1162" s="218"/>
      <c r="CP1162" s="218"/>
      <c r="CQ1162" s="218"/>
      <c r="CR1162" s="222"/>
      <c r="CS1162" s="222"/>
      <c r="CT1162" s="222"/>
      <c r="CU1162" s="222"/>
      <c r="CV1162" s="218"/>
      <c r="CW1162" s="218"/>
      <c r="CX1162" s="218"/>
      <c r="CY1162" s="218"/>
      <c r="CZ1162" s="222"/>
      <c r="DA1162" s="222"/>
      <c r="DB1162" s="222"/>
      <c r="DC1162" s="222"/>
      <c r="DD1162" s="218"/>
      <c r="DE1162" s="218"/>
      <c r="DF1162" s="218"/>
      <c r="DG1162" s="218"/>
      <c r="DH1162" s="222"/>
      <c r="DI1162" s="222"/>
      <c r="DJ1162" s="222"/>
      <c r="DK1162" s="222"/>
      <c r="DL1162" s="218"/>
      <c r="DM1162" s="218"/>
      <c r="DN1162" s="218"/>
      <c r="DO1162" s="218"/>
      <c r="DP1162" s="222"/>
      <c r="DQ1162" s="222"/>
      <c r="DR1162" s="222"/>
      <c r="DS1162" s="222"/>
      <c r="DT1162" s="218"/>
      <c r="DU1162" s="218"/>
      <c r="DV1162" s="218"/>
      <c r="DW1162" s="218"/>
      <c r="DX1162" s="384"/>
      <c r="DY1162" s="384"/>
      <c r="DZ1162" s="384"/>
      <c r="EA1162" s="384"/>
      <c r="EB1162" s="385"/>
      <c r="EC1162" s="385"/>
      <c r="ED1162" s="385"/>
      <c r="EE1162" s="385"/>
      <c r="EG1162" s="222"/>
      <c r="EH1162" s="222"/>
      <c r="EI1162" s="222"/>
      <c r="EJ1162" s="222"/>
      <c r="EK1162" s="222"/>
      <c r="EL1162" s="222"/>
      <c r="EM1162" s="222"/>
      <c r="EN1162" s="386"/>
      <c r="EO1162" s="222"/>
      <c r="EP1162" s="386"/>
      <c r="EQ1162" s="222"/>
      <c r="ER1162" s="222"/>
      <c r="ES1162" s="292"/>
      <c r="ET1162" s="218"/>
      <c r="EU1162" s="218"/>
      <c r="EV1162" s="218"/>
      <c r="EW1162" s="218"/>
      <c r="EX1162" s="218"/>
      <c r="EY1162" s="218"/>
      <c r="EZ1162" s="218"/>
      <c r="FA1162" s="387"/>
      <c r="FB1162" s="221"/>
      <c r="FC1162" s="387"/>
      <c r="FD1162" s="218"/>
      <c r="FE1162" s="218"/>
      <c r="FF1162" s="218"/>
      <c r="FG1162" s="221"/>
      <c r="FH1162" s="218"/>
      <c r="FI1162" s="218"/>
      <c r="FJ1162" s="218"/>
      <c r="FK1162" s="218"/>
      <c r="FL1162" s="218"/>
      <c r="FM1162" s="218"/>
    </row>
    <row r="1163" spans="1:169" s="458" customFormat="1">
      <c r="A1163" s="293"/>
      <c r="B1163" s="325"/>
      <c r="C1163" s="293"/>
      <c r="D1163" s="293"/>
      <c r="E1163" s="285"/>
      <c r="F1163" s="294" t="s">
        <v>76</v>
      </c>
      <c r="G1163" s="295" t="s">
        <v>2793</v>
      </c>
      <c r="H1163" s="456" t="s">
        <v>2794</v>
      </c>
      <c r="I1163" s="294"/>
      <c r="J1163" s="456"/>
      <c r="K1163" s="294"/>
      <c r="L1163" s="456"/>
      <c r="M1163" s="456"/>
      <c r="N1163" s="441"/>
      <c r="O1163" s="442"/>
      <c r="P1163" s="442"/>
      <c r="Q1163" s="442"/>
      <c r="R1163" s="442"/>
      <c r="S1163" s="443"/>
      <c r="T1163" s="443"/>
      <c r="U1163" s="443"/>
      <c r="V1163" s="443"/>
      <c r="W1163" s="442"/>
      <c r="X1163" s="442"/>
      <c r="Y1163" s="442"/>
      <c r="Z1163" s="442"/>
      <c r="AA1163" s="443"/>
      <c r="AB1163" s="443"/>
      <c r="AC1163" s="443"/>
      <c r="AD1163" s="443"/>
      <c r="AE1163" s="442"/>
      <c r="AF1163" s="442"/>
      <c r="AG1163" s="442"/>
      <c r="AH1163" s="442"/>
      <c r="AI1163" s="443"/>
      <c r="AJ1163" s="443"/>
      <c r="AK1163" s="443"/>
      <c r="AL1163" s="443"/>
      <c r="AM1163" s="222"/>
      <c r="AN1163" s="222"/>
      <c r="AO1163" s="222"/>
      <c r="AP1163" s="222"/>
      <c r="AQ1163" s="218"/>
      <c r="AR1163" s="218"/>
      <c r="AS1163" s="218"/>
      <c r="AT1163" s="218"/>
      <c r="AU1163" s="222"/>
      <c r="AV1163" s="222"/>
      <c r="AW1163" s="222"/>
      <c r="AX1163" s="222"/>
      <c r="AY1163" s="218"/>
      <c r="AZ1163" s="218"/>
      <c r="BA1163" s="218"/>
      <c r="BB1163" s="218"/>
      <c r="BC1163" s="222"/>
      <c r="BD1163" s="222"/>
      <c r="BE1163" s="222"/>
      <c r="BF1163" s="222"/>
      <c r="BG1163" s="218"/>
      <c r="BH1163" s="218"/>
      <c r="BI1163" s="218"/>
      <c r="BJ1163" s="218"/>
      <c r="BK1163" s="222"/>
      <c r="BL1163" s="222"/>
      <c r="BM1163" s="222"/>
      <c r="BN1163" s="222"/>
      <c r="BO1163" s="218"/>
      <c r="BP1163" s="218"/>
      <c r="BQ1163" s="218"/>
      <c r="BR1163" s="218"/>
      <c r="BS1163" s="222"/>
      <c r="BT1163" s="222"/>
      <c r="BU1163" s="222"/>
      <c r="BV1163" s="222"/>
      <c r="BW1163" s="218"/>
      <c r="BX1163" s="218"/>
      <c r="BY1163" s="218"/>
      <c r="BZ1163" s="218"/>
      <c r="CA1163" s="222"/>
      <c r="CB1163" s="222"/>
      <c r="CC1163" s="222"/>
      <c r="CD1163" s="222"/>
      <c r="CE1163" s="218"/>
      <c r="CF1163" s="218"/>
      <c r="CG1163" s="218"/>
      <c r="CH1163" s="218"/>
      <c r="CI1163" s="457"/>
      <c r="CJ1163" s="222"/>
      <c r="CK1163" s="222"/>
      <c r="CL1163" s="222"/>
      <c r="CM1163" s="222"/>
      <c r="CN1163" s="218"/>
      <c r="CO1163" s="218"/>
      <c r="CP1163" s="218"/>
      <c r="CQ1163" s="218"/>
      <c r="CR1163" s="222"/>
      <c r="CS1163" s="222"/>
      <c r="CT1163" s="222"/>
      <c r="CU1163" s="222"/>
      <c r="CV1163" s="218"/>
      <c r="CW1163" s="218"/>
      <c r="CX1163" s="218"/>
      <c r="CY1163" s="218"/>
      <c r="CZ1163" s="222"/>
      <c r="DA1163" s="222"/>
      <c r="DB1163" s="222"/>
      <c r="DC1163" s="222"/>
      <c r="DD1163" s="218"/>
      <c r="DE1163" s="218"/>
      <c r="DF1163" s="218"/>
      <c r="DG1163" s="218"/>
      <c r="DH1163" s="222"/>
      <c r="DI1163" s="222"/>
      <c r="DJ1163" s="222"/>
      <c r="DK1163" s="222"/>
      <c r="DL1163" s="218"/>
      <c r="DM1163" s="218"/>
      <c r="DN1163" s="218"/>
      <c r="DO1163" s="218"/>
      <c r="DP1163" s="222"/>
      <c r="DQ1163" s="222"/>
      <c r="DR1163" s="222"/>
      <c r="DS1163" s="222"/>
      <c r="DT1163" s="218"/>
      <c r="DU1163" s="218"/>
      <c r="DV1163" s="218"/>
      <c r="DW1163" s="218"/>
      <c r="DX1163" s="384"/>
      <c r="DY1163" s="384"/>
      <c r="DZ1163" s="384"/>
      <c r="EA1163" s="384"/>
      <c r="EB1163" s="385"/>
      <c r="EC1163" s="385"/>
      <c r="ED1163" s="385"/>
      <c r="EE1163" s="385"/>
      <c r="EG1163" s="222"/>
      <c r="EH1163" s="222"/>
      <c r="EI1163" s="222"/>
      <c r="EJ1163" s="222"/>
      <c r="EK1163" s="222"/>
      <c r="EL1163" s="222"/>
      <c r="EM1163" s="222"/>
      <c r="EN1163" s="386"/>
      <c r="EO1163" s="222"/>
      <c r="EP1163" s="386"/>
      <c r="EQ1163" s="222"/>
      <c r="ER1163" s="222"/>
      <c r="ES1163" s="292"/>
      <c r="ET1163" s="218"/>
      <c r="EU1163" s="218"/>
      <c r="EV1163" s="218"/>
      <c r="EW1163" s="218"/>
      <c r="EX1163" s="218"/>
      <c r="EY1163" s="218"/>
      <c r="EZ1163" s="218"/>
      <c r="FA1163" s="387"/>
      <c r="FB1163" s="221"/>
      <c r="FC1163" s="387"/>
      <c r="FD1163" s="218"/>
      <c r="FE1163" s="218"/>
      <c r="FF1163" s="218"/>
      <c r="FG1163" s="221"/>
      <c r="FH1163" s="218"/>
      <c r="FI1163" s="218"/>
      <c r="FJ1163" s="218"/>
      <c r="FK1163" s="218"/>
      <c r="FL1163" s="218"/>
      <c r="FM1163" s="218"/>
    </row>
    <row r="1164" spans="1:169" s="458" customFormat="1">
      <c r="A1164" s="293"/>
      <c r="B1164" s="328"/>
      <c r="C1164" s="293"/>
      <c r="D1164" s="293"/>
      <c r="E1164" s="293"/>
      <c r="F1164" s="294"/>
      <c r="G1164" s="295" t="s">
        <v>2795</v>
      </c>
      <c r="H1164" s="295"/>
      <c r="I1164" s="294"/>
      <c r="J1164" s="295"/>
      <c r="K1164" s="294"/>
      <c r="L1164" s="295"/>
      <c r="M1164" s="295"/>
      <c r="N1164" s="441">
        <f>SUM(N1165:N1177)</f>
        <v>142</v>
      </c>
      <c r="O1164" s="239">
        <f t="shared" ref="O1164:BC1164" si="488">SUM(O1165:O1177)</f>
        <v>116181</v>
      </c>
      <c r="P1164" s="239">
        <f t="shared" si="488"/>
        <v>131998</v>
      </c>
      <c r="Q1164" s="239">
        <f t="shared" si="488"/>
        <v>142788</v>
      </c>
      <c r="R1164" s="239">
        <f t="shared" si="488"/>
        <v>158049</v>
      </c>
      <c r="S1164" s="236">
        <f>SUM(S1165:S1177)</f>
        <v>132094</v>
      </c>
      <c r="T1164" s="236">
        <f>SUM(T1165:T1177)</f>
        <v>142993</v>
      </c>
      <c r="U1164" s="236">
        <f>SUM(U1165:U1177)</f>
        <v>158362</v>
      </c>
      <c r="V1164" s="236">
        <f>SUM(V1165:V1177)</f>
        <v>147933</v>
      </c>
      <c r="W1164" s="239">
        <f t="shared" si="488"/>
        <v>33300</v>
      </c>
      <c r="X1164" s="239">
        <f t="shared" si="488"/>
        <v>33872</v>
      </c>
      <c r="Y1164" s="239">
        <f t="shared" si="488"/>
        <v>36268</v>
      </c>
      <c r="Z1164" s="239">
        <f t="shared" si="488"/>
        <v>39201</v>
      </c>
      <c r="AA1164" s="236">
        <f>SUM(AA1165:AA1177)</f>
        <v>34557</v>
      </c>
      <c r="AB1164" s="236">
        <f>SUM(AB1165:AB1177)</f>
        <v>37248</v>
      </c>
      <c r="AC1164" s="236">
        <f>SUM(AC1165:AC1177)</f>
        <v>40251</v>
      </c>
      <c r="AD1164" s="236">
        <f>SUM(AD1165:AD1177)</f>
        <v>38884</v>
      </c>
      <c r="AE1164" s="239">
        <f t="shared" si="488"/>
        <v>1553</v>
      </c>
      <c r="AF1164" s="239">
        <f t="shared" si="488"/>
        <v>1594</v>
      </c>
      <c r="AG1164" s="239">
        <f t="shared" si="488"/>
        <v>1557</v>
      </c>
      <c r="AH1164" s="239">
        <f t="shared" si="488"/>
        <v>1634</v>
      </c>
      <c r="AI1164" s="236">
        <f t="shared" si="488"/>
        <v>1585</v>
      </c>
      <c r="AJ1164" s="236">
        <f t="shared" si="488"/>
        <v>1541</v>
      </c>
      <c r="AK1164" s="236">
        <f t="shared" si="488"/>
        <v>1616</v>
      </c>
      <c r="AL1164" s="236">
        <f t="shared" si="488"/>
        <v>1504</v>
      </c>
      <c r="AM1164" s="239">
        <f t="shared" si="488"/>
        <v>82880</v>
      </c>
      <c r="AN1164" s="239">
        <f t="shared" si="488"/>
        <v>98127</v>
      </c>
      <c r="AO1164" s="239">
        <f t="shared" si="488"/>
        <v>106525</v>
      </c>
      <c r="AP1164" s="239">
        <f t="shared" si="488"/>
        <v>118853</v>
      </c>
      <c r="AQ1164" s="236">
        <f t="shared" si="488"/>
        <v>97538</v>
      </c>
      <c r="AR1164" s="236">
        <f t="shared" si="488"/>
        <v>105758</v>
      </c>
      <c r="AS1164" s="236">
        <f t="shared" si="488"/>
        <v>118115</v>
      </c>
      <c r="AT1164" s="236">
        <f t="shared" si="488"/>
        <v>109050</v>
      </c>
      <c r="AU1164" s="239">
        <f t="shared" si="488"/>
        <v>15542</v>
      </c>
      <c r="AV1164" s="239">
        <f t="shared" si="488"/>
        <v>18640</v>
      </c>
      <c r="AW1164" s="239">
        <f t="shared" si="488"/>
        <v>20478</v>
      </c>
      <c r="AX1164" s="239">
        <f t="shared" si="488"/>
        <v>23232</v>
      </c>
      <c r="AY1164" s="236">
        <f t="shared" si="488"/>
        <v>18615</v>
      </c>
      <c r="AZ1164" s="236">
        <f t="shared" si="488"/>
        <v>20442</v>
      </c>
      <c r="BA1164" s="236">
        <f t="shared" si="488"/>
        <v>23201</v>
      </c>
      <c r="BB1164" s="236">
        <f t="shared" si="488"/>
        <v>21081</v>
      </c>
      <c r="BC1164" s="239">
        <f t="shared" si="488"/>
        <v>65324</v>
      </c>
      <c r="BD1164" s="239">
        <f t="shared" si="471"/>
        <v>74767.751469800001</v>
      </c>
      <c r="BE1164" s="239">
        <f t="shared" si="471"/>
        <v>80828.113614999995</v>
      </c>
      <c r="BF1164" s="239">
        <f t="shared" si="471"/>
        <v>90141.246805999996</v>
      </c>
      <c r="BG1164" s="236">
        <f t="shared" si="471"/>
        <v>74268</v>
      </c>
      <c r="BH1164" s="236">
        <f t="shared" si="471"/>
        <v>79988</v>
      </c>
      <c r="BI1164" s="236">
        <f t="shared" si="471"/>
        <v>89483</v>
      </c>
      <c r="BJ1164" s="236">
        <f t="shared" si="471"/>
        <v>82682</v>
      </c>
      <c r="BK1164" s="239">
        <f t="shared" ref="BK1164:CH1164" si="489">SUM(BK1165:BK1177)</f>
        <v>2014</v>
      </c>
      <c r="BL1164" s="239">
        <f t="shared" si="489"/>
        <v>4719.2485301999995</v>
      </c>
      <c r="BM1164" s="239">
        <f t="shared" si="489"/>
        <v>5218.8863849999998</v>
      </c>
      <c r="BN1164" s="239">
        <f t="shared" si="489"/>
        <v>5479.7531940000008</v>
      </c>
      <c r="BO1164" s="236">
        <f t="shared" si="489"/>
        <v>4655</v>
      </c>
      <c r="BP1164" s="236">
        <f t="shared" si="489"/>
        <v>5328</v>
      </c>
      <c r="BQ1164" s="236">
        <f t="shared" si="489"/>
        <v>5431</v>
      </c>
      <c r="BR1164" s="236">
        <f t="shared" si="489"/>
        <v>5287</v>
      </c>
      <c r="BS1164" s="239">
        <f t="shared" si="489"/>
        <v>4395</v>
      </c>
      <c r="BT1164" s="239">
        <f t="shared" si="489"/>
        <v>6479</v>
      </c>
      <c r="BU1164" s="239">
        <f t="shared" si="489"/>
        <v>6619</v>
      </c>
      <c r="BV1164" s="239">
        <f t="shared" si="489"/>
        <v>7334</v>
      </c>
      <c r="BW1164" s="236">
        <f t="shared" si="489"/>
        <v>6415</v>
      </c>
      <c r="BX1164" s="236">
        <f t="shared" si="489"/>
        <v>7097</v>
      </c>
      <c r="BY1164" s="236">
        <f t="shared" si="489"/>
        <v>7347</v>
      </c>
      <c r="BZ1164" s="236">
        <f t="shared" si="489"/>
        <v>7204</v>
      </c>
      <c r="CA1164" s="239">
        <f t="shared" si="489"/>
        <v>2381</v>
      </c>
      <c r="CB1164" s="239">
        <f t="shared" si="489"/>
        <v>1759.7514698</v>
      </c>
      <c r="CC1164" s="239">
        <f t="shared" si="489"/>
        <v>1400.113615</v>
      </c>
      <c r="CD1164" s="239">
        <f t="shared" si="489"/>
        <v>1854.2468059999999</v>
      </c>
      <c r="CE1164" s="236">
        <f t="shared" si="489"/>
        <v>1760</v>
      </c>
      <c r="CF1164" s="236">
        <f t="shared" si="489"/>
        <v>1769</v>
      </c>
      <c r="CG1164" s="236">
        <f t="shared" si="489"/>
        <v>1916</v>
      </c>
      <c r="CH1164" s="236">
        <f t="shared" si="489"/>
        <v>1917</v>
      </c>
      <c r="CI1164" s="457"/>
      <c r="CJ1164" s="239">
        <f t="shared" ref="CJ1164:DW1164" si="490">SUM(CJ1165:CJ1177)</f>
        <v>65319</v>
      </c>
      <c r="CK1164" s="239">
        <f t="shared" si="490"/>
        <v>77409</v>
      </c>
      <c r="CL1164" s="239">
        <f t="shared" si="490"/>
        <v>78850</v>
      </c>
      <c r="CM1164" s="239">
        <f t="shared" si="490"/>
        <v>85262</v>
      </c>
      <c r="CN1164" s="236">
        <f t="shared" si="490"/>
        <v>74268</v>
      </c>
      <c r="CO1164" s="236">
        <f t="shared" si="490"/>
        <v>75681.498605680419</v>
      </c>
      <c r="CP1164" s="236">
        <f t="shared" si="490"/>
        <v>83041.376774192351</v>
      </c>
      <c r="CQ1164" s="236">
        <f t="shared" si="490"/>
        <v>82040.796867660581</v>
      </c>
      <c r="CR1164" s="239">
        <f t="shared" si="490"/>
        <v>42699</v>
      </c>
      <c r="CS1164" s="239">
        <f t="shared" si="490"/>
        <v>51744</v>
      </c>
      <c r="CT1164" s="239">
        <f t="shared" si="490"/>
        <v>55409</v>
      </c>
      <c r="CU1164" s="239">
        <f t="shared" si="490"/>
        <v>59359</v>
      </c>
      <c r="CV1164" s="236">
        <f t="shared" si="490"/>
        <v>48606</v>
      </c>
      <c r="CW1164" s="236">
        <f t="shared" si="490"/>
        <v>52237.498605680412</v>
      </c>
      <c r="CX1164" s="236">
        <f t="shared" si="490"/>
        <v>57713.376774192366</v>
      </c>
      <c r="CY1164" s="236">
        <f t="shared" si="490"/>
        <v>55824.796867660596</v>
      </c>
      <c r="CZ1164" s="239">
        <f t="shared" si="490"/>
        <v>18170</v>
      </c>
      <c r="DA1164" s="239">
        <f t="shared" si="490"/>
        <v>18721</v>
      </c>
      <c r="DB1164" s="239">
        <f t="shared" si="490"/>
        <v>16317</v>
      </c>
      <c r="DC1164" s="239">
        <f t="shared" si="490"/>
        <v>17934</v>
      </c>
      <c r="DD1164" s="236">
        <f t="shared" si="490"/>
        <v>19087</v>
      </c>
      <c r="DE1164" s="236">
        <f t="shared" si="490"/>
        <v>16652</v>
      </c>
      <c r="DF1164" s="236">
        <f t="shared" si="490"/>
        <v>18010</v>
      </c>
      <c r="DG1164" s="236">
        <f t="shared" si="490"/>
        <v>18603</v>
      </c>
      <c r="DH1164" s="239">
        <f t="shared" si="490"/>
        <v>4450</v>
      </c>
      <c r="DI1164" s="239">
        <f t="shared" si="490"/>
        <v>6944</v>
      </c>
      <c r="DJ1164" s="239">
        <f t="shared" si="490"/>
        <v>7124</v>
      </c>
      <c r="DK1164" s="239">
        <f t="shared" si="490"/>
        <v>7969</v>
      </c>
      <c r="DL1164" s="236">
        <f t="shared" si="490"/>
        <v>6575</v>
      </c>
      <c r="DM1164" s="236">
        <f t="shared" si="490"/>
        <v>6792</v>
      </c>
      <c r="DN1164" s="236">
        <f t="shared" si="490"/>
        <v>7318</v>
      </c>
      <c r="DO1164" s="236">
        <f t="shared" si="490"/>
        <v>7613</v>
      </c>
      <c r="DP1164" s="239">
        <f t="shared" si="490"/>
        <v>5</v>
      </c>
      <c r="DQ1164" s="239">
        <f t="shared" si="490"/>
        <v>-2641.2485301999995</v>
      </c>
      <c r="DR1164" s="239">
        <f t="shared" si="490"/>
        <v>1978.1136150000002</v>
      </c>
      <c r="DS1164" s="239">
        <f t="shared" si="490"/>
        <v>4879.2468059999992</v>
      </c>
      <c r="DT1164" s="236">
        <f t="shared" si="490"/>
        <v>0</v>
      </c>
      <c r="DU1164" s="236">
        <f t="shared" si="490"/>
        <v>4306.5013943195954</v>
      </c>
      <c r="DV1164" s="236">
        <f t="shared" si="490"/>
        <v>6441.6232258076361</v>
      </c>
      <c r="DW1164" s="236">
        <f t="shared" si="490"/>
        <v>641.20313233941067</v>
      </c>
      <c r="DX1164" s="445">
        <f t="shared" si="474"/>
        <v>0.28662173677279418</v>
      </c>
      <c r="DY1164" s="445">
        <f t="shared" si="474"/>
        <v>0.25660994863558539</v>
      </c>
      <c r="DZ1164" s="445">
        <f t="shared" si="474"/>
        <v>0.25399893548477465</v>
      </c>
      <c r="EA1164" s="445">
        <f t="shared" si="473"/>
        <v>0.24803067403147125</v>
      </c>
      <c r="EB1164" s="446">
        <f t="shared" si="473"/>
        <v>0.26160915711538751</v>
      </c>
      <c r="EC1164" s="446">
        <f t="shared" si="473"/>
        <v>0.26048827564985699</v>
      </c>
      <c r="ED1164" s="446">
        <f t="shared" si="473"/>
        <v>0.25417082380874201</v>
      </c>
      <c r="EE1164" s="446">
        <f t="shared" si="463"/>
        <v>0.2628487220566067</v>
      </c>
      <c r="EG1164" s="239">
        <f t="shared" ref="EG1164:EM1164" si="491">SUM(EG1165:EG1177)</f>
        <v>53452</v>
      </c>
      <c r="EH1164" s="239">
        <f t="shared" si="491"/>
        <v>22375</v>
      </c>
      <c r="EI1164" s="239">
        <f t="shared" si="491"/>
        <v>31075</v>
      </c>
      <c r="EJ1164" s="239">
        <f t="shared" si="491"/>
        <v>5446</v>
      </c>
      <c r="EK1164" s="239">
        <f t="shared" si="491"/>
        <v>40082</v>
      </c>
      <c r="EL1164" s="239">
        <f t="shared" si="491"/>
        <v>390708</v>
      </c>
      <c r="EM1164" s="239">
        <f t="shared" si="491"/>
        <v>384769</v>
      </c>
      <c r="EN1164" s="448">
        <f t="shared" si="482"/>
        <v>0.41859986529970816</v>
      </c>
      <c r="EO1164" s="239">
        <f t="shared" si="483"/>
        <v>17.525341914722446</v>
      </c>
      <c r="EP1164" s="448">
        <f t="shared" si="484"/>
        <v>0.74986904138292299</v>
      </c>
      <c r="EQ1164" s="239">
        <f t="shared" si="485"/>
        <v>102588.12207582133</v>
      </c>
      <c r="ER1164" s="239">
        <f t="shared" si="486"/>
        <v>1179.4955761335589</v>
      </c>
      <c r="ES1164" s="449"/>
      <c r="ET1164" s="239">
        <f t="shared" ref="ET1164:EZ1164" si="492">SUM(ET1165:ET1177)</f>
        <v>73851</v>
      </c>
      <c r="EU1164" s="239">
        <f t="shared" si="492"/>
        <v>32374</v>
      </c>
      <c r="EV1164" s="239">
        <f t="shared" si="492"/>
        <v>41469</v>
      </c>
      <c r="EW1164" s="239">
        <f t="shared" si="492"/>
        <v>8742</v>
      </c>
      <c r="EX1164" s="239">
        <f t="shared" si="492"/>
        <v>80946</v>
      </c>
      <c r="EY1164" s="239">
        <f t="shared" si="492"/>
        <v>444531</v>
      </c>
      <c r="EZ1164" s="239">
        <f t="shared" si="492"/>
        <v>438203</v>
      </c>
      <c r="FA1164" s="238">
        <f t="shared" ref="FA1164:FA1227" si="493">IFERROR(EU1164/ET1164,0)</f>
        <v>0.43836914869128379</v>
      </c>
      <c r="FB1164" s="240">
        <f t="shared" ref="FB1164:FB1227" si="494">IFERROR((EW1164/EV1164)*100,0)</f>
        <v>21.080807350068724</v>
      </c>
      <c r="FC1164" s="238">
        <f t="shared" ref="FC1164:FC1227" si="495">IFERROR(EX1164/ET1164,0)</f>
        <v>1.0960718202867936</v>
      </c>
      <c r="FD1164" s="236">
        <f t="shared" ref="FD1164:FD1227" si="496">IFERROR((EX1164*1000000)/EY1164,0)</f>
        <v>182093.03738097005</v>
      </c>
      <c r="FE1164" s="236">
        <f t="shared" ref="FE1164:FE1227" si="497">IFERROR((EW1164*1000000)/EZ1164/12,0)</f>
        <v>1662.4715029335719</v>
      </c>
      <c r="FF1164" s="236">
        <f>SUM(FF1165:FF1177)</f>
        <v>97532</v>
      </c>
      <c r="FG1164" s="240">
        <f t="shared" si="476"/>
        <v>19.75249148997252</v>
      </c>
      <c r="FH1164" s="236">
        <f>SUM(FH1165:FH1177)</f>
        <v>19265</v>
      </c>
      <c r="FI1164" s="236">
        <f>SUM(FI1165:FI1177)</f>
        <v>97532</v>
      </c>
      <c r="FJ1164" s="236">
        <f>SUM(FJ1165:FJ1177)</f>
        <v>137</v>
      </c>
      <c r="FK1164" s="236">
        <f t="shared" ref="FK1164:FK1227" si="498">FI1164-FH1164-FJ1164</f>
        <v>78130</v>
      </c>
      <c r="FL1164" s="236">
        <f>SUM(FL1165:FL1177)</f>
        <v>6944</v>
      </c>
      <c r="FM1164" s="236">
        <f t="shared" ref="FM1164:FM1227" si="499">FK1164-FL1164</f>
        <v>71186</v>
      </c>
    </row>
    <row r="1165" spans="1:169" s="368" customFormat="1">
      <c r="A1165" s="285"/>
      <c r="B1165" s="286"/>
      <c r="C1165" s="285"/>
      <c r="D1165" s="285"/>
      <c r="E1165" s="285"/>
      <c r="F1165" s="287">
        <f t="shared" ref="F1165:F1181" si="500">F1164+1</f>
        <v>1</v>
      </c>
      <c r="G1165" s="392" t="s">
        <v>90</v>
      </c>
      <c r="H1165" s="392" t="s">
        <v>91</v>
      </c>
      <c r="I1165" s="287"/>
      <c r="J1165" s="392"/>
      <c r="K1165" s="287"/>
      <c r="L1165" s="392"/>
      <c r="M1165" s="392"/>
      <c r="N1165" s="372">
        <f t="shared" ref="N1165:AC1177" si="501">SUMIFS(N$4:N$1158,$I$4:$I$1158,$G1165)</f>
        <v>2</v>
      </c>
      <c r="O1165" s="222">
        <f t="shared" si="501"/>
        <v>9976</v>
      </c>
      <c r="P1165" s="222">
        <f t="shared" si="501"/>
        <v>3738</v>
      </c>
      <c r="Q1165" s="222">
        <f t="shared" si="501"/>
        <v>3972</v>
      </c>
      <c r="R1165" s="222">
        <f t="shared" si="501"/>
        <v>5453</v>
      </c>
      <c r="S1165" s="218">
        <f t="shared" si="501"/>
        <v>3742</v>
      </c>
      <c r="T1165" s="218">
        <f t="shared" si="501"/>
        <v>3980</v>
      </c>
      <c r="U1165" s="218">
        <f t="shared" si="501"/>
        <v>5464</v>
      </c>
      <c r="V1165" s="218">
        <f t="shared" si="501"/>
        <v>3249</v>
      </c>
      <c r="W1165" s="222">
        <f t="shared" si="501"/>
        <v>1153</v>
      </c>
      <c r="X1165" s="222">
        <f t="shared" si="501"/>
        <v>390</v>
      </c>
      <c r="Y1165" s="222">
        <f t="shared" si="501"/>
        <v>423</v>
      </c>
      <c r="Z1165" s="222">
        <f t="shared" si="501"/>
        <v>582</v>
      </c>
      <c r="AA1165" s="218">
        <f t="shared" si="501"/>
        <v>394</v>
      </c>
      <c r="AB1165" s="218">
        <f t="shared" si="501"/>
        <v>432</v>
      </c>
      <c r="AC1165" s="218">
        <f t="shared" si="501"/>
        <v>593</v>
      </c>
      <c r="AD1165" s="218">
        <f t="shared" ref="AD1165:AS1177" si="502">SUMIFS(AD$4:AD$1158,$I$4:$I$1158,$G1165)</f>
        <v>353</v>
      </c>
      <c r="AE1165" s="222">
        <f t="shared" si="502"/>
        <v>165</v>
      </c>
      <c r="AF1165" s="222">
        <f t="shared" si="502"/>
        <v>55</v>
      </c>
      <c r="AG1165" s="222">
        <f t="shared" si="502"/>
        <v>53</v>
      </c>
      <c r="AH1165" s="222">
        <f t="shared" si="502"/>
        <v>56</v>
      </c>
      <c r="AI1165" s="218">
        <f t="shared" si="502"/>
        <v>54</v>
      </c>
      <c r="AJ1165" s="218">
        <f t="shared" si="502"/>
        <v>18</v>
      </c>
      <c r="AK1165" s="218">
        <f t="shared" si="502"/>
        <v>55</v>
      </c>
      <c r="AL1165" s="218">
        <f t="shared" si="502"/>
        <v>40</v>
      </c>
      <c r="AM1165" s="222">
        <f t="shared" si="502"/>
        <v>8823</v>
      </c>
      <c r="AN1165" s="222">
        <f t="shared" si="502"/>
        <v>3347</v>
      </c>
      <c r="AO1165" s="222">
        <f t="shared" si="502"/>
        <v>3548</v>
      </c>
      <c r="AP1165" s="222">
        <f t="shared" si="502"/>
        <v>4872</v>
      </c>
      <c r="AQ1165" s="218">
        <f t="shared" si="502"/>
        <v>3347</v>
      </c>
      <c r="AR1165" s="218">
        <f t="shared" si="502"/>
        <v>3548</v>
      </c>
      <c r="AS1165" s="218">
        <f t="shared" si="502"/>
        <v>4872</v>
      </c>
      <c r="AT1165" s="218">
        <f t="shared" ref="AR1165:BC1177" si="503">SUMIFS(AT$4:AT$1158,$I$4:$I$1158,$G1165)</f>
        <v>2897</v>
      </c>
      <c r="AU1165" s="222">
        <f t="shared" si="503"/>
        <v>756</v>
      </c>
      <c r="AV1165" s="222">
        <f t="shared" si="503"/>
        <v>298</v>
      </c>
      <c r="AW1165" s="222">
        <f t="shared" si="503"/>
        <v>315</v>
      </c>
      <c r="AX1165" s="222">
        <f t="shared" si="503"/>
        <v>432</v>
      </c>
      <c r="AY1165" s="218">
        <f t="shared" si="503"/>
        <v>298</v>
      </c>
      <c r="AZ1165" s="218">
        <f t="shared" si="503"/>
        <v>315</v>
      </c>
      <c r="BA1165" s="218">
        <f t="shared" si="503"/>
        <v>432</v>
      </c>
      <c r="BB1165" s="218">
        <f t="shared" si="503"/>
        <v>260</v>
      </c>
      <c r="BC1165" s="222">
        <f t="shared" si="503"/>
        <v>8016</v>
      </c>
      <c r="BD1165" s="222">
        <f t="shared" si="471"/>
        <v>2926.2514700000002</v>
      </c>
      <c r="BE1165" s="222">
        <f t="shared" si="471"/>
        <v>3169.97666249136</v>
      </c>
      <c r="BF1165" s="222">
        <f t="shared" si="471"/>
        <v>4320.7497519999997</v>
      </c>
      <c r="BG1165" s="218">
        <f t="shared" si="471"/>
        <v>2941</v>
      </c>
      <c r="BH1165" s="218">
        <f t="shared" si="471"/>
        <v>3194</v>
      </c>
      <c r="BI1165" s="218">
        <f t="shared" si="471"/>
        <v>4334</v>
      </c>
      <c r="BJ1165" s="218">
        <f t="shared" si="471"/>
        <v>2528</v>
      </c>
      <c r="BK1165" s="222">
        <f t="shared" ref="BK1165:BZ1177" si="504">SUMIFS(BK$4:BK$1158,$I$4:$I$1158,$G1165)</f>
        <v>51</v>
      </c>
      <c r="BL1165" s="222">
        <f t="shared" si="504"/>
        <v>122.74853</v>
      </c>
      <c r="BM1165" s="222">
        <f t="shared" si="504"/>
        <v>63.023337508640161</v>
      </c>
      <c r="BN1165" s="222">
        <f t="shared" si="504"/>
        <v>119.250248</v>
      </c>
      <c r="BO1165" s="218">
        <f t="shared" si="504"/>
        <v>108</v>
      </c>
      <c r="BP1165" s="218">
        <f t="shared" si="504"/>
        <v>39</v>
      </c>
      <c r="BQ1165" s="218">
        <f t="shared" si="504"/>
        <v>106</v>
      </c>
      <c r="BR1165" s="218">
        <f t="shared" si="504"/>
        <v>109</v>
      </c>
      <c r="BS1165" s="222">
        <f t="shared" si="504"/>
        <v>68</v>
      </c>
      <c r="BT1165" s="222">
        <f t="shared" si="504"/>
        <v>125</v>
      </c>
      <c r="BU1165" s="222">
        <f t="shared" si="504"/>
        <v>115</v>
      </c>
      <c r="BV1165" s="222">
        <f t="shared" si="504"/>
        <v>125</v>
      </c>
      <c r="BW1165" s="218">
        <f t="shared" si="504"/>
        <v>110</v>
      </c>
      <c r="BX1165" s="218">
        <f t="shared" si="504"/>
        <v>102</v>
      </c>
      <c r="BY1165" s="218">
        <f t="shared" si="504"/>
        <v>112</v>
      </c>
      <c r="BZ1165" s="218">
        <f t="shared" si="504"/>
        <v>109</v>
      </c>
      <c r="CA1165" s="222">
        <f t="shared" ref="CA1165:CH1177" si="505">SUMIFS(CA$4:CA$1158,$I$4:$I$1158,$G1165)</f>
        <v>17</v>
      </c>
      <c r="CB1165" s="222">
        <f t="shared" si="505"/>
        <v>2.2514699999999999</v>
      </c>
      <c r="CC1165" s="222">
        <f t="shared" si="505"/>
        <v>51.976662491359839</v>
      </c>
      <c r="CD1165" s="222">
        <f t="shared" si="505"/>
        <v>5.749752</v>
      </c>
      <c r="CE1165" s="218">
        <f t="shared" si="505"/>
        <v>2</v>
      </c>
      <c r="CF1165" s="218">
        <f t="shared" si="505"/>
        <v>63</v>
      </c>
      <c r="CG1165" s="218">
        <f t="shared" si="505"/>
        <v>6</v>
      </c>
      <c r="CH1165" s="218">
        <f t="shared" si="505"/>
        <v>0</v>
      </c>
      <c r="CI1165" s="375"/>
      <c r="CJ1165" s="222">
        <f t="shared" ref="CJ1165:CY1177" si="506">SUMIFS(CJ$4:CJ$1158,$I$4:$I$1158,$G1165)</f>
        <v>8015</v>
      </c>
      <c r="CK1165" s="222">
        <f t="shared" si="506"/>
        <v>4066</v>
      </c>
      <c r="CL1165" s="222">
        <f t="shared" si="506"/>
        <v>3947</v>
      </c>
      <c r="CM1165" s="222">
        <f t="shared" si="506"/>
        <v>4886</v>
      </c>
      <c r="CN1165" s="218">
        <f t="shared" si="506"/>
        <v>2941</v>
      </c>
      <c r="CO1165" s="218">
        <f t="shared" si="506"/>
        <v>2895.8738448708773</v>
      </c>
      <c r="CP1165" s="218">
        <f t="shared" si="506"/>
        <v>3585.7119543043686</v>
      </c>
      <c r="CQ1165" s="218">
        <f t="shared" si="506"/>
        <v>2752.443470118184</v>
      </c>
      <c r="CR1165" s="222">
        <f t="shared" si="506"/>
        <v>3615</v>
      </c>
      <c r="CS1165" s="222">
        <f t="shared" si="506"/>
        <v>1872</v>
      </c>
      <c r="CT1165" s="222">
        <f t="shared" si="506"/>
        <v>1984</v>
      </c>
      <c r="CU1165" s="222">
        <f t="shared" si="506"/>
        <v>2723</v>
      </c>
      <c r="CV1165" s="218">
        <f t="shared" si="506"/>
        <v>1492</v>
      </c>
      <c r="CW1165" s="218">
        <f t="shared" si="506"/>
        <v>1581.8738448708773</v>
      </c>
      <c r="CX1165" s="218">
        <f t="shared" si="506"/>
        <v>2171.7119543043686</v>
      </c>
      <c r="CY1165" s="218">
        <f t="shared" si="506"/>
        <v>1291.443470118184</v>
      </c>
      <c r="CZ1165" s="222">
        <f t="shared" ref="CZ1165:DO1177" si="507">SUMIFS(CZ$4:CZ$1158,$I$4:$I$1158,$G1165)</f>
        <v>4112</v>
      </c>
      <c r="DA1165" s="222">
        <f t="shared" si="507"/>
        <v>1847</v>
      </c>
      <c r="DB1165" s="222">
        <f t="shared" si="507"/>
        <v>1610</v>
      </c>
      <c r="DC1165" s="222">
        <f t="shared" si="507"/>
        <v>1770</v>
      </c>
      <c r="DD1165" s="218">
        <f t="shared" si="507"/>
        <v>1122</v>
      </c>
      <c r="DE1165" s="218">
        <f t="shared" si="507"/>
        <v>980</v>
      </c>
      <c r="DF1165" s="218">
        <f t="shared" si="507"/>
        <v>1059</v>
      </c>
      <c r="DG1165" s="218">
        <f t="shared" si="507"/>
        <v>1094</v>
      </c>
      <c r="DH1165" s="222">
        <f t="shared" si="507"/>
        <v>288</v>
      </c>
      <c r="DI1165" s="222">
        <f t="shared" si="507"/>
        <v>347</v>
      </c>
      <c r="DJ1165" s="222">
        <f t="shared" si="507"/>
        <v>353</v>
      </c>
      <c r="DK1165" s="222">
        <f t="shared" si="507"/>
        <v>393</v>
      </c>
      <c r="DL1165" s="218">
        <f t="shared" si="507"/>
        <v>327</v>
      </c>
      <c r="DM1165" s="218">
        <f t="shared" si="507"/>
        <v>334</v>
      </c>
      <c r="DN1165" s="218">
        <f t="shared" si="507"/>
        <v>355</v>
      </c>
      <c r="DO1165" s="218">
        <f t="shared" si="507"/>
        <v>367</v>
      </c>
      <c r="DP1165" s="222">
        <f t="shared" ref="DN1165:DW1177" si="508">SUMIFS(DP$4:DP$1158,$I$4:$I$1158,$G1165)</f>
        <v>1</v>
      </c>
      <c r="DQ1165" s="222">
        <f t="shared" si="508"/>
        <v>-1139.7485299999998</v>
      </c>
      <c r="DR1165" s="222">
        <f t="shared" si="508"/>
        <v>-777.02333750864</v>
      </c>
      <c r="DS1165" s="222">
        <f t="shared" si="508"/>
        <v>-565.25024800000028</v>
      </c>
      <c r="DT1165" s="218">
        <f t="shared" si="508"/>
        <v>0</v>
      </c>
      <c r="DU1165" s="218">
        <f t="shared" si="508"/>
        <v>298.12615512912248</v>
      </c>
      <c r="DV1165" s="218">
        <f t="shared" si="508"/>
        <v>748.28804569563147</v>
      </c>
      <c r="DW1165" s="218">
        <f t="shared" si="508"/>
        <v>-224.44347011818411</v>
      </c>
      <c r="DX1165" s="384">
        <f t="shared" si="474"/>
        <v>0.11557738572574178</v>
      </c>
      <c r="DY1165" s="384">
        <f t="shared" si="474"/>
        <v>0.1043338683788122</v>
      </c>
      <c r="DZ1165" s="384">
        <f t="shared" si="474"/>
        <v>0.10649546827794562</v>
      </c>
      <c r="EA1165" s="384">
        <f t="shared" si="473"/>
        <v>0.10673024023473318</v>
      </c>
      <c r="EB1165" s="385">
        <f t="shared" si="473"/>
        <v>0.10529128808123998</v>
      </c>
      <c r="EC1165" s="385">
        <f t="shared" si="473"/>
        <v>0.10854271356783919</v>
      </c>
      <c r="ED1165" s="385">
        <f t="shared" si="473"/>
        <v>0.1085285505124451</v>
      </c>
      <c r="EE1165" s="385">
        <f t="shared" si="463"/>
        <v>0.10864881502000616</v>
      </c>
      <c r="EG1165" s="222">
        <f t="shared" ref="EG1165:EM1177" si="509">SUMIFS(EG$4:EG$1158,$I$4:$I$1158,$G1165)</f>
        <v>1111</v>
      </c>
      <c r="EH1165" s="222">
        <f t="shared" si="509"/>
        <v>253</v>
      </c>
      <c r="EI1165" s="222">
        <f t="shared" si="509"/>
        <v>858</v>
      </c>
      <c r="EJ1165" s="222">
        <f t="shared" si="509"/>
        <v>172</v>
      </c>
      <c r="EK1165" s="222">
        <f t="shared" si="509"/>
        <v>1137</v>
      </c>
      <c r="EL1165" s="222">
        <f t="shared" si="509"/>
        <v>13205</v>
      </c>
      <c r="EM1165" s="222">
        <f t="shared" si="509"/>
        <v>12911</v>
      </c>
      <c r="EN1165" s="386">
        <f t="shared" si="482"/>
        <v>0.22772277227722773</v>
      </c>
      <c r="EO1165" s="222">
        <f t="shared" si="483"/>
        <v>20.046620046620049</v>
      </c>
      <c r="EP1165" s="386">
        <f t="shared" si="484"/>
        <v>1.0234023402340233</v>
      </c>
      <c r="EQ1165" s="222">
        <f t="shared" si="485"/>
        <v>86103.748580083295</v>
      </c>
      <c r="ER1165" s="222">
        <f t="shared" si="486"/>
        <v>1110.1644592466373</v>
      </c>
      <c r="ES1165" s="292"/>
      <c r="ET1165" s="222">
        <f t="shared" ref="ET1165:EZ1177" si="510">SUMIFS(ET$4:ET$1158,$I$4:$I$1158,$G1165)</f>
        <v>843</v>
      </c>
      <c r="EU1165" s="222">
        <f t="shared" si="510"/>
        <v>288</v>
      </c>
      <c r="EV1165" s="222">
        <f t="shared" si="510"/>
        <v>556</v>
      </c>
      <c r="EW1165" s="222">
        <f t="shared" si="510"/>
        <v>188</v>
      </c>
      <c r="EX1165" s="222">
        <f t="shared" si="510"/>
        <v>1424</v>
      </c>
      <c r="EY1165" s="222">
        <f t="shared" si="510"/>
        <v>10502</v>
      </c>
      <c r="EZ1165" s="222">
        <f t="shared" si="510"/>
        <v>10400</v>
      </c>
      <c r="FA1165" s="387">
        <f t="shared" si="493"/>
        <v>0.34163701067615659</v>
      </c>
      <c r="FB1165" s="221">
        <f t="shared" si="494"/>
        <v>33.812949640287769</v>
      </c>
      <c r="FC1165" s="387">
        <f t="shared" si="495"/>
        <v>1.6892052194543297</v>
      </c>
      <c r="FD1165" s="218">
        <f t="shared" si="496"/>
        <v>135593.22033898305</v>
      </c>
      <c r="FE1165" s="218">
        <f t="shared" si="497"/>
        <v>1506.4102564102566</v>
      </c>
      <c r="FF1165" s="218">
        <f t="shared" ref="FF1165:FF1177" si="511">SUMIFS(FF$4:FF$1158,$I$4:$I$1158,$G1165)</f>
        <v>3417</v>
      </c>
      <c r="FG1165" s="221">
        <f t="shared" si="476"/>
        <v>9.1893473807433423</v>
      </c>
      <c r="FH1165" s="218">
        <f t="shared" ref="FH1165:FJ1177" si="512">SUMIFS(FH$4:FH$1158,$I$4:$I$1158,$G1165)</f>
        <v>314</v>
      </c>
      <c r="FI1165" s="218">
        <f t="shared" si="512"/>
        <v>3417</v>
      </c>
      <c r="FJ1165" s="218">
        <f t="shared" si="512"/>
        <v>8</v>
      </c>
      <c r="FK1165" s="218">
        <f t="shared" si="498"/>
        <v>3095</v>
      </c>
      <c r="FL1165" s="218">
        <f t="shared" ref="FL1165:FL1177" si="513">SUMIFS(FL$4:FL$1158,$I$4:$I$1158,$G1165)</f>
        <v>242</v>
      </c>
      <c r="FM1165" s="218">
        <f t="shared" si="499"/>
        <v>2853</v>
      </c>
    </row>
    <row r="1166" spans="1:169" s="368" customFormat="1">
      <c r="A1166" s="285"/>
      <c r="B1166" s="286"/>
      <c r="C1166" s="285"/>
      <c r="D1166" s="285"/>
      <c r="E1166" s="285"/>
      <c r="F1166" s="287">
        <f t="shared" si="500"/>
        <v>2</v>
      </c>
      <c r="G1166" s="392" t="s">
        <v>96</v>
      </c>
      <c r="H1166" s="392" t="s">
        <v>97</v>
      </c>
      <c r="I1166" s="287"/>
      <c r="J1166" s="392"/>
      <c r="K1166" s="287"/>
      <c r="L1166" s="392"/>
      <c r="M1166" s="392"/>
      <c r="N1166" s="372">
        <f t="shared" si="501"/>
        <v>2</v>
      </c>
      <c r="O1166" s="222">
        <f t="shared" si="501"/>
        <v>48925</v>
      </c>
      <c r="P1166" s="222">
        <f t="shared" si="501"/>
        <v>48010</v>
      </c>
      <c r="Q1166" s="222">
        <f t="shared" si="501"/>
        <v>53867</v>
      </c>
      <c r="R1166" s="222">
        <f t="shared" si="501"/>
        <v>63498</v>
      </c>
      <c r="S1166" s="218">
        <f t="shared" si="501"/>
        <v>48220</v>
      </c>
      <c r="T1166" s="218">
        <f t="shared" si="501"/>
        <v>54260</v>
      </c>
      <c r="U1166" s="218">
        <f t="shared" si="501"/>
        <v>63961</v>
      </c>
      <c r="V1166" s="218">
        <f t="shared" si="501"/>
        <v>52477</v>
      </c>
      <c r="W1166" s="222">
        <f t="shared" si="501"/>
        <v>11457</v>
      </c>
      <c r="X1166" s="222">
        <f t="shared" si="501"/>
        <v>10157</v>
      </c>
      <c r="Y1166" s="222">
        <f t="shared" si="501"/>
        <v>11079</v>
      </c>
      <c r="Z1166" s="222">
        <f t="shared" si="501"/>
        <v>12233</v>
      </c>
      <c r="AA1166" s="218">
        <f t="shared" si="501"/>
        <v>10368</v>
      </c>
      <c r="AB1166" s="218">
        <f t="shared" si="501"/>
        <v>11493</v>
      </c>
      <c r="AC1166" s="218">
        <f t="shared" si="501"/>
        <v>12722</v>
      </c>
      <c r="AD1166" s="218">
        <f t="shared" si="502"/>
        <v>10437</v>
      </c>
      <c r="AE1166" s="222">
        <f t="shared" si="502"/>
        <v>705</v>
      </c>
      <c r="AF1166" s="222">
        <f t="shared" si="502"/>
        <v>672</v>
      </c>
      <c r="AG1166" s="222">
        <f t="shared" si="502"/>
        <v>657</v>
      </c>
      <c r="AH1166" s="222">
        <f t="shared" si="502"/>
        <v>688</v>
      </c>
      <c r="AI1166" s="218">
        <f t="shared" si="502"/>
        <v>640</v>
      </c>
      <c r="AJ1166" s="218">
        <f t="shared" si="502"/>
        <v>477</v>
      </c>
      <c r="AK1166" s="218">
        <f t="shared" si="502"/>
        <v>630</v>
      </c>
      <c r="AL1166" s="218">
        <f t="shared" si="502"/>
        <v>582</v>
      </c>
      <c r="AM1166" s="222">
        <f t="shared" si="502"/>
        <v>37467</v>
      </c>
      <c r="AN1166" s="222">
        <f t="shared" si="502"/>
        <v>37854</v>
      </c>
      <c r="AO1166" s="222">
        <f t="shared" si="502"/>
        <v>42789</v>
      </c>
      <c r="AP1166" s="222">
        <f t="shared" si="502"/>
        <v>51266</v>
      </c>
      <c r="AQ1166" s="218">
        <f t="shared" si="502"/>
        <v>37854</v>
      </c>
      <c r="AR1166" s="218">
        <f t="shared" si="503"/>
        <v>42767</v>
      </c>
      <c r="AS1166" s="218">
        <f t="shared" si="503"/>
        <v>51240</v>
      </c>
      <c r="AT1166" s="218">
        <f t="shared" si="503"/>
        <v>42040</v>
      </c>
      <c r="AU1166" s="222">
        <f t="shared" si="503"/>
        <v>11825</v>
      </c>
      <c r="AV1166" s="222">
        <f t="shared" si="503"/>
        <v>13643</v>
      </c>
      <c r="AW1166" s="222">
        <f t="shared" si="503"/>
        <v>15166</v>
      </c>
      <c r="AX1166" s="222">
        <f t="shared" si="503"/>
        <v>17611</v>
      </c>
      <c r="AY1166" s="218">
        <f t="shared" si="503"/>
        <v>13643</v>
      </c>
      <c r="AZ1166" s="218">
        <f t="shared" si="503"/>
        <v>15165</v>
      </c>
      <c r="BA1166" s="218">
        <f t="shared" si="503"/>
        <v>17609</v>
      </c>
      <c r="BB1166" s="218">
        <f t="shared" si="503"/>
        <v>15359</v>
      </c>
      <c r="BC1166" s="222">
        <f t="shared" si="503"/>
        <v>22474</v>
      </c>
      <c r="BD1166" s="222">
        <f t="shared" si="471"/>
        <v>18629</v>
      </c>
      <c r="BE1166" s="222">
        <f t="shared" si="471"/>
        <v>21900</v>
      </c>
      <c r="BF1166" s="222">
        <f t="shared" si="471"/>
        <v>27284</v>
      </c>
      <c r="BG1166" s="218">
        <f t="shared" si="471"/>
        <v>18716</v>
      </c>
      <c r="BH1166" s="218">
        <f t="shared" si="471"/>
        <v>21423</v>
      </c>
      <c r="BI1166" s="218">
        <f t="shared" si="471"/>
        <v>27276</v>
      </c>
      <c r="BJ1166" s="218">
        <f t="shared" si="471"/>
        <v>20421</v>
      </c>
      <c r="BK1166" s="222">
        <f t="shared" si="504"/>
        <v>3168</v>
      </c>
      <c r="BL1166" s="222">
        <f t="shared" si="504"/>
        <v>5582</v>
      </c>
      <c r="BM1166" s="222">
        <f t="shared" si="504"/>
        <v>5723</v>
      </c>
      <c r="BN1166" s="222">
        <f t="shared" si="504"/>
        <v>6371</v>
      </c>
      <c r="BO1166" s="218">
        <f t="shared" si="504"/>
        <v>5495</v>
      </c>
      <c r="BP1166" s="218">
        <f t="shared" si="504"/>
        <v>6179</v>
      </c>
      <c r="BQ1166" s="218">
        <f t="shared" si="504"/>
        <v>6355</v>
      </c>
      <c r="BR1166" s="218">
        <f t="shared" si="504"/>
        <v>6260</v>
      </c>
      <c r="BS1166" s="222">
        <f t="shared" si="504"/>
        <v>3990</v>
      </c>
      <c r="BT1166" s="222">
        <f t="shared" si="504"/>
        <v>5582</v>
      </c>
      <c r="BU1166" s="222">
        <f t="shared" si="504"/>
        <v>5723</v>
      </c>
      <c r="BV1166" s="222">
        <f t="shared" si="504"/>
        <v>6371</v>
      </c>
      <c r="BW1166" s="218">
        <f t="shared" si="504"/>
        <v>5495</v>
      </c>
      <c r="BX1166" s="218">
        <f t="shared" si="504"/>
        <v>6179</v>
      </c>
      <c r="BY1166" s="218">
        <f t="shared" si="504"/>
        <v>6355</v>
      </c>
      <c r="BZ1166" s="218">
        <f t="shared" si="504"/>
        <v>6280</v>
      </c>
      <c r="CA1166" s="222">
        <f t="shared" si="505"/>
        <v>822</v>
      </c>
      <c r="CB1166" s="222">
        <f t="shared" si="505"/>
        <v>0</v>
      </c>
      <c r="CC1166" s="222">
        <f t="shared" si="505"/>
        <v>0</v>
      </c>
      <c r="CD1166" s="222">
        <f t="shared" si="505"/>
        <v>0</v>
      </c>
      <c r="CE1166" s="218">
        <f t="shared" si="505"/>
        <v>0</v>
      </c>
      <c r="CF1166" s="218">
        <f t="shared" si="505"/>
        <v>0</v>
      </c>
      <c r="CG1166" s="218">
        <f t="shared" si="505"/>
        <v>0</v>
      </c>
      <c r="CH1166" s="218">
        <f t="shared" si="505"/>
        <v>20</v>
      </c>
      <c r="CI1166" s="375"/>
      <c r="CJ1166" s="222">
        <f t="shared" si="506"/>
        <v>22474</v>
      </c>
      <c r="CK1166" s="222">
        <f t="shared" si="506"/>
        <v>22790</v>
      </c>
      <c r="CL1166" s="222">
        <f t="shared" si="506"/>
        <v>22685</v>
      </c>
      <c r="CM1166" s="222">
        <f t="shared" si="506"/>
        <v>25862</v>
      </c>
      <c r="CN1166" s="218">
        <f t="shared" si="506"/>
        <v>18716</v>
      </c>
      <c r="CO1166" s="218">
        <f t="shared" si="506"/>
        <v>20081.122949947228</v>
      </c>
      <c r="CP1166" s="218">
        <f t="shared" si="506"/>
        <v>23248.158423425964</v>
      </c>
      <c r="CQ1166" s="218">
        <f t="shared" si="506"/>
        <v>20509.614695041808</v>
      </c>
      <c r="CR1166" s="222">
        <f t="shared" si="506"/>
        <v>10825</v>
      </c>
      <c r="CS1166" s="222">
        <f t="shared" si="506"/>
        <v>8525</v>
      </c>
      <c r="CT1166" s="222">
        <f t="shared" si="506"/>
        <v>9613</v>
      </c>
      <c r="CU1166" s="222">
        <f t="shared" si="506"/>
        <v>11460</v>
      </c>
      <c r="CV1166" s="218">
        <f t="shared" si="506"/>
        <v>12147</v>
      </c>
      <c r="CW1166" s="218">
        <f t="shared" si="506"/>
        <v>13735.122949947228</v>
      </c>
      <c r="CX1166" s="218">
        <f t="shared" si="506"/>
        <v>16483.158423425968</v>
      </c>
      <c r="CY1166" s="218">
        <f t="shared" si="506"/>
        <v>13523.614695041808</v>
      </c>
      <c r="CZ1166" s="222">
        <f t="shared" si="507"/>
        <v>8892</v>
      </c>
      <c r="DA1166" s="222">
        <f t="shared" si="507"/>
        <v>9871</v>
      </c>
      <c r="DB1166" s="222">
        <f t="shared" si="507"/>
        <v>8608</v>
      </c>
      <c r="DC1166" s="222">
        <f t="shared" si="507"/>
        <v>9460</v>
      </c>
      <c r="DD1166" s="218">
        <f t="shared" si="507"/>
        <v>2425</v>
      </c>
      <c r="DE1166" s="218">
        <f t="shared" si="507"/>
        <v>2116</v>
      </c>
      <c r="DF1166" s="218">
        <f t="shared" si="507"/>
        <v>2288</v>
      </c>
      <c r="DG1166" s="218">
        <f t="shared" si="507"/>
        <v>2364</v>
      </c>
      <c r="DH1166" s="222">
        <f t="shared" si="507"/>
        <v>2757</v>
      </c>
      <c r="DI1166" s="222">
        <f t="shared" si="507"/>
        <v>4394</v>
      </c>
      <c r="DJ1166" s="222">
        <f t="shared" si="507"/>
        <v>4464</v>
      </c>
      <c r="DK1166" s="222">
        <f t="shared" si="507"/>
        <v>4942</v>
      </c>
      <c r="DL1166" s="218">
        <f t="shared" si="507"/>
        <v>4144</v>
      </c>
      <c r="DM1166" s="218">
        <f t="shared" si="507"/>
        <v>4230</v>
      </c>
      <c r="DN1166" s="218">
        <f t="shared" si="508"/>
        <v>4477</v>
      </c>
      <c r="DO1166" s="218">
        <f t="shared" si="508"/>
        <v>4622</v>
      </c>
      <c r="DP1166" s="222">
        <f t="shared" si="508"/>
        <v>0</v>
      </c>
      <c r="DQ1166" s="222">
        <f t="shared" si="508"/>
        <v>-4161</v>
      </c>
      <c r="DR1166" s="222">
        <f t="shared" si="508"/>
        <v>-785</v>
      </c>
      <c r="DS1166" s="222">
        <f t="shared" si="508"/>
        <v>1422</v>
      </c>
      <c r="DT1166" s="218">
        <f t="shared" si="508"/>
        <v>0</v>
      </c>
      <c r="DU1166" s="218">
        <f t="shared" si="508"/>
        <v>1341.8770500527717</v>
      </c>
      <c r="DV1166" s="218">
        <f t="shared" si="508"/>
        <v>4027.8415765740338</v>
      </c>
      <c r="DW1166" s="218">
        <f t="shared" si="508"/>
        <v>-88.614695041806954</v>
      </c>
      <c r="DX1166" s="384">
        <f t="shared" si="474"/>
        <v>0.2341747572815534</v>
      </c>
      <c r="DY1166" s="384">
        <f t="shared" si="474"/>
        <v>0.21156009164757342</v>
      </c>
      <c r="DZ1166" s="384">
        <f t="shared" si="474"/>
        <v>0.20567323222009765</v>
      </c>
      <c r="EA1166" s="384">
        <f t="shared" si="473"/>
        <v>0.19265173706258465</v>
      </c>
      <c r="EB1166" s="385">
        <f t="shared" si="473"/>
        <v>0.21501451679800912</v>
      </c>
      <c r="EC1166" s="385">
        <f t="shared" si="473"/>
        <v>0.21181349060081092</v>
      </c>
      <c r="ED1166" s="385">
        <f t="shared" si="473"/>
        <v>0.19890245618423727</v>
      </c>
      <c r="EE1166" s="385">
        <f t="shared" si="463"/>
        <v>0.19888713150523085</v>
      </c>
      <c r="EG1166" s="222">
        <f t="shared" si="509"/>
        <v>34700</v>
      </c>
      <c r="EH1166" s="222">
        <f t="shared" si="509"/>
        <v>10653</v>
      </c>
      <c r="EI1166" s="222">
        <f t="shared" si="509"/>
        <v>24047</v>
      </c>
      <c r="EJ1166" s="222">
        <f t="shared" si="509"/>
        <v>3837</v>
      </c>
      <c r="EK1166" s="222">
        <f t="shared" si="509"/>
        <v>33376</v>
      </c>
      <c r="EL1166" s="222">
        <f t="shared" si="509"/>
        <v>300465</v>
      </c>
      <c r="EM1166" s="222">
        <f t="shared" si="509"/>
        <v>299471</v>
      </c>
      <c r="EN1166" s="386">
        <f t="shared" si="482"/>
        <v>0.3070028818443804</v>
      </c>
      <c r="EO1166" s="222">
        <f t="shared" si="483"/>
        <v>15.956252339169128</v>
      </c>
      <c r="EP1166" s="386">
        <f t="shared" si="484"/>
        <v>0.96184438040345821</v>
      </c>
      <c r="EQ1166" s="222">
        <f t="shared" si="485"/>
        <v>111081.15753914765</v>
      </c>
      <c r="ER1166" s="222">
        <f t="shared" si="486"/>
        <v>1067.7160726748166</v>
      </c>
      <c r="ES1166" s="292"/>
      <c r="ET1166" s="222">
        <f t="shared" si="510"/>
        <v>47162</v>
      </c>
      <c r="EU1166" s="222">
        <f t="shared" si="510"/>
        <v>14685</v>
      </c>
      <c r="EV1166" s="222">
        <f t="shared" si="510"/>
        <v>32477</v>
      </c>
      <c r="EW1166" s="222">
        <f t="shared" si="510"/>
        <v>5973</v>
      </c>
      <c r="EX1166" s="222">
        <f t="shared" si="510"/>
        <v>65087</v>
      </c>
      <c r="EY1166" s="222">
        <f t="shared" si="510"/>
        <v>323653</v>
      </c>
      <c r="EZ1166" s="222">
        <f t="shared" si="510"/>
        <v>322478</v>
      </c>
      <c r="FA1166" s="387">
        <f t="shared" si="493"/>
        <v>0.31137356346210932</v>
      </c>
      <c r="FB1166" s="221">
        <f t="shared" si="494"/>
        <v>18.391477045293591</v>
      </c>
      <c r="FC1166" s="387">
        <f t="shared" si="495"/>
        <v>1.3800729400788772</v>
      </c>
      <c r="FD1166" s="218">
        <f t="shared" si="496"/>
        <v>201101.17934948849</v>
      </c>
      <c r="FE1166" s="218">
        <f t="shared" si="497"/>
        <v>1543.5161468379238</v>
      </c>
      <c r="FF1166" s="218">
        <f t="shared" si="511"/>
        <v>38095</v>
      </c>
      <c r="FG1166" s="221">
        <f t="shared" si="476"/>
        <v>36.36697729360808</v>
      </c>
      <c r="FH1166" s="218">
        <f t="shared" si="512"/>
        <v>13854</v>
      </c>
      <c r="FI1166" s="218">
        <f t="shared" si="512"/>
        <v>38095</v>
      </c>
      <c r="FJ1166" s="218">
        <f t="shared" si="512"/>
        <v>455</v>
      </c>
      <c r="FK1166" s="218">
        <f t="shared" si="498"/>
        <v>23786</v>
      </c>
      <c r="FL1166" s="218">
        <f t="shared" si="513"/>
        <v>2720</v>
      </c>
      <c r="FM1166" s="218">
        <f t="shared" si="499"/>
        <v>21066</v>
      </c>
    </row>
    <row r="1167" spans="1:169" s="368" customFormat="1">
      <c r="A1167" s="285"/>
      <c r="B1167" s="286"/>
      <c r="C1167" s="285"/>
      <c r="D1167" s="285"/>
      <c r="E1167" s="285"/>
      <c r="F1167" s="287">
        <f t="shared" si="500"/>
        <v>3</v>
      </c>
      <c r="G1167" s="392" t="s">
        <v>102</v>
      </c>
      <c r="H1167" s="392" t="s">
        <v>103</v>
      </c>
      <c r="I1167" s="287"/>
      <c r="J1167" s="392"/>
      <c r="K1167" s="287"/>
      <c r="L1167" s="392"/>
      <c r="M1167" s="392"/>
      <c r="N1167" s="372">
        <f t="shared" si="501"/>
        <v>4</v>
      </c>
      <c r="O1167" s="222">
        <f t="shared" si="501"/>
        <v>8892</v>
      </c>
      <c r="P1167" s="222">
        <f t="shared" si="501"/>
        <v>12064</v>
      </c>
      <c r="Q1167" s="222">
        <f t="shared" si="501"/>
        <v>13502</v>
      </c>
      <c r="R1167" s="222">
        <f t="shared" si="501"/>
        <v>15009</v>
      </c>
      <c r="S1167" s="218">
        <f t="shared" si="501"/>
        <v>12119</v>
      </c>
      <c r="T1167" s="218">
        <f t="shared" si="501"/>
        <v>13564</v>
      </c>
      <c r="U1167" s="218">
        <f t="shared" si="501"/>
        <v>15015</v>
      </c>
      <c r="V1167" s="218">
        <f t="shared" si="501"/>
        <v>15772</v>
      </c>
      <c r="W1167" s="222">
        <f t="shared" si="501"/>
        <v>4867</v>
      </c>
      <c r="X1167" s="222">
        <f t="shared" si="501"/>
        <v>4380</v>
      </c>
      <c r="Y1167" s="222">
        <f t="shared" si="501"/>
        <v>4903</v>
      </c>
      <c r="Z1167" s="222">
        <f t="shared" si="501"/>
        <v>5450</v>
      </c>
      <c r="AA1167" s="218">
        <f t="shared" si="501"/>
        <v>4435</v>
      </c>
      <c r="AB1167" s="218">
        <f t="shared" si="501"/>
        <v>4976</v>
      </c>
      <c r="AC1167" s="218">
        <f t="shared" si="501"/>
        <v>5517</v>
      </c>
      <c r="AD1167" s="218">
        <f t="shared" si="502"/>
        <v>5795</v>
      </c>
      <c r="AE1167" s="222">
        <f t="shared" si="502"/>
        <v>75</v>
      </c>
      <c r="AF1167" s="222">
        <f t="shared" si="502"/>
        <v>119</v>
      </c>
      <c r="AG1167" s="222">
        <f t="shared" si="502"/>
        <v>117</v>
      </c>
      <c r="AH1167" s="222">
        <f t="shared" si="502"/>
        <v>122</v>
      </c>
      <c r="AI1167" s="218">
        <f t="shared" si="502"/>
        <v>150</v>
      </c>
      <c r="AJ1167" s="218">
        <f t="shared" si="502"/>
        <v>206</v>
      </c>
      <c r="AK1167" s="218">
        <f t="shared" si="502"/>
        <v>128</v>
      </c>
      <c r="AL1167" s="218">
        <f t="shared" si="502"/>
        <v>138</v>
      </c>
      <c r="AM1167" s="222">
        <f t="shared" si="502"/>
        <v>4025</v>
      </c>
      <c r="AN1167" s="222">
        <f t="shared" si="502"/>
        <v>7683</v>
      </c>
      <c r="AO1167" s="222">
        <f t="shared" si="502"/>
        <v>8600</v>
      </c>
      <c r="AP1167" s="222">
        <f t="shared" si="502"/>
        <v>9559</v>
      </c>
      <c r="AQ1167" s="218">
        <f t="shared" si="502"/>
        <v>7683</v>
      </c>
      <c r="AR1167" s="218">
        <f t="shared" si="503"/>
        <v>8588</v>
      </c>
      <c r="AS1167" s="218">
        <f t="shared" si="503"/>
        <v>9499</v>
      </c>
      <c r="AT1167" s="218">
        <f t="shared" si="503"/>
        <v>9977</v>
      </c>
      <c r="AU1167" s="222">
        <f t="shared" si="503"/>
        <v>406</v>
      </c>
      <c r="AV1167" s="222">
        <f t="shared" si="503"/>
        <v>807</v>
      </c>
      <c r="AW1167" s="222">
        <f t="shared" si="503"/>
        <v>920</v>
      </c>
      <c r="AX1167" s="222">
        <f t="shared" si="503"/>
        <v>1039</v>
      </c>
      <c r="AY1167" s="218">
        <f t="shared" si="503"/>
        <v>807</v>
      </c>
      <c r="AZ1167" s="218">
        <f t="shared" si="503"/>
        <v>918</v>
      </c>
      <c r="BA1167" s="218">
        <f t="shared" si="503"/>
        <v>1030</v>
      </c>
      <c r="BB1167" s="218">
        <f t="shared" si="503"/>
        <v>1125</v>
      </c>
      <c r="BC1167" s="222">
        <f t="shared" si="503"/>
        <v>3647</v>
      </c>
      <c r="BD1167" s="222">
        <f t="shared" si="471"/>
        <v>6862</v>
      </c>
      <c r="BE1167" s="222">
        <f t="shared" si="471"/>
        <v>7664</v>
      </c>
      <c r="BF1167" s="222">
        <f t="shared" si="471"/>
        <v>8505</v>
      </c>
      <c r="BG1167" s="218">
        <f t="shared" si="471"/>
        <v>6826</v>
      </c>
      <c r="BH1167" s="218">
        <f t="shared" si="471"/>
        <v>7619</v>
      </c>
      <c r="BI1167" s="218">
        <f t="shared" si="471"/>
        <v>8416</v>
      </c>
      <c r="BJ1167" s="218">
        <f t="shared" si="471"/>
        <v>8795</v>
      </c>
      <c r="BK1167" s="222">
        <f t="shared" si="504"/>
        <v>-28</v>
      </c>
      <c r="BL1167" s="222">
        <f t="shared" si="504"/>
        <v>14</v>
      </c>
      <c r="BM1167" s="222">
        <f t="shared" si="504"/>
        <v>16</v>
      </c>
      <c r="BN1167" s="222">
        <f t="shared" si="504"/>
        <v>15</v>
      </c>
      <c r="BO1167" s="218">
        <f t="shared" si="504"/>
        <v>50</v>
      </c>
      <c r="BP1167" s="218">
        <f t="shared" si="504"/>
        <v>51</v>
      </c>
      <c r="BQ1167" s="218">
        <f t="shared" si="504"/>
        <v>53</v>
      </c>
      <c r="BR1167" s="218">
        <f t="shared" si="504"/>
        <v>57</v>
      </c>
      <c r="BS1167" s="222">
        <f t="shared" si="504"/>
        <v>9</v>
      </c>
      <c r="BT1167" s="222">
        <f t="shared" si="504"/>
        <v>14</v>
      </c>
      <c r="BU1167" s="222">
        <f t="shared" si="504"/>
        <v>16</v>
      </c>
      <c r="BV1167" s="222">
        <f t="shared" si="504"/>
        <v>15</v>
      </c>
      <c r="BW1167" s="218">
        <f t="shared" si="504"/>
        <v>50</v>
      </c>
      <c r="BX1167" s="218">
        <f t="shared" si="504"/>
        <v>51</v>
      </c>
      <c r="BY1167" s="218">
        <f t="shared" si="504"/>
        <v>53</v>
      </c>
      <c r="BZ1167" s="218">
        <f t="shared" si="504"/>
        <v>57</v>
      </c>
      <c r="CA1167" s="222">
        <f t="shared" si="505"/>
        <v>37</v>
      </c>
      <c r="CB1167" s="222">
        <f t="shared" si="505"/>
        <v>0</v>
      </c>
      <c r="CC1167" s="222">
        <f t="shared" si="505"/>
        <v>0</v>
      </c>
      <c r="CD1167" s="222">
        <f t="shared" si="505"/>
        <v>0</v>
      </c>
      <c r="CE1167" s="218">
        <f t="shared" si="505"/>
        <v>0</v>
      </c>
      <c r="CF1167" s="218">
        <f t="shared" si="505"/>
        <v>0</v>
      </c>
      <c r="CG1167" s="218">
        <f t="shared" si="505"/>
        <v>0</v>
      </c>
      <c r="CH1167" s="218">
        <f t="shared" si="505"/>
        <v>0</v>
      </c>
      <c r="CI1167" s="375"/>
      <c r="CJ1167" s="222">
        <f t="shared" si="506"/>
        <v>3645</v>
      </c>
      <c r="CK1167" s="222">
        <f t="shared" si="506"/>
        <v>5714</v>
      </c>
      <c r="CL1167" s="222">
        <f t="shared" si="506"/>
        <v>6193</v>
      </c>
      <c r="CM1167" s="222">
        <f t="shared" si="506"/>
        <v>6915</v>
      </c>
      <c r="CN1167" s="218">
        <f t="shared" si="506"/>
        <v>6826</v>
      </c>
      <c r="CO1167" s="218">
        <f t="shared" si="506"/>
        <v>7413.9254173920999</v>
      </c>
      <c r="CP1167" s="218">
        <f t="shared" si="506"/>
        <v>8189.0416961991659</v>
      </c>
      <c r="CQ1167" s="218">
        <f t="shared" si="506"/>
        <v>8576.5348055283339</v>
      </c>
      <c r="CR1167" s="222">
        <f t="shared" si="506"/>
        <v>2812</v>
      </c>
      <c r="CS1167" s="222">
        <f t="shared" si="506"/>
        <v>4452</v>
      </c>
      <c r="CT1167" s="222">
        <f t="shared" si="506"/>
        <v>4983</v>
      </c>
      <c r="CU1167" s="222">
        <f t="shared" si="506"/>
        <v>5539</v>
      </c>
      <c r="CV1167" s="218">
        <f t="shared" si="506"/>
        <v>5511</v>
      </c>
      <c r="CW1167" s="218">
        <f t="shared" si="506"/>
        <v>6159.9254173920999</v>
      </c>
      <c r="CX1167" s="218">
        <f t="shared" si="506"/>
        <v>6813.0416961991659</v>
      </c>
      <c r="CY1167" s="218">
        <f t="shared" si="506"/>
        <v>7156.534805528333</v>
      </c>
      <c r="CZ1167" s="222">
        <f t="shared" si="507"/>
        <v>358</v>
      </c>
      <c r="DA1167" s="222">
        <f t="shared" si="507"/>
        <v>502</v>
      </c>
      <c r="DB1167" s="222">
        <f t="shared" si="507"/>
        <v>438</v>
      </c>
      <c r="DC1167" s="222">
        <f t="shared" si="507"/>
        <v>481</v>
      </c>
      <c r="DD1167" s="218">
        <f t="shared" si="507"/>
        <v>598</v>
      </c>
      <c r="DE1167" s="218">
        <f t="shared" si="507"/>
        <v>522</v>
      </c>
      <c r="DF1167" s="218">
        <f t="shared" si="507"/>
        <v>565</v>
      </c>
      <c r="DG1167" s="218">
        <f t="shared" si="507"/>
        <v>583</v>
      </c>
      <c r="DH1167" s="222">
        <f t="shared" si="507"/>
        <v>475</v>
      </c>
      <c r="DI1167" s="222">
        <f t="shared" si="507"/>
        <v>760</v>
      </c>
      <c r="DJ1167" s="222">
        <f t="shared" si="507"/>
        <v>772</v>
      </c>
      <c r="DK1167" s="222">
        <f t="shared" si="507"/>
        <v>895</v>
      </c>
      <c r="DL1167" s="218">
        <f t="shared" si="507"/>
        <v>717</v>
      </c>
      <c r="DM1167" s="218">
        <f t="shared" si="507"/>
        <v>732</v>
      </c>
      <c r="DN1167" s="218">
        <f t="shared" si="508"/>
        <v>811</v>
      </c>
      <c r="DO1167" s="218">
        <f t="shared" si="508"/>
        <v>837</v>
      </c>
      <c r="DP1167" s="222">
        <f t="shared" si="508"/>
        <v>2</v>
      </c>
      <c r="DQ1167" s="222">
        <f t="shared" si="508"/>
        <v>1148</v>
      </c>
      <c r="DR1167" s="222">
        <f t="shared" si="508"/>
        <v>1471</v>
      </c>
      <c r="DS1167" s="222">
        <f t="shared" si="508"/>
        <v>1590</v>
      </c>
      <c r="DT1167" s="218">
        <f t="shared" si="508"/>
        <v>0</v>
      </c>
      <c r="DU1167" s="218">
        <f t="shared" si="508"/>
        <v>205.07458260790014</v>
      </c>
      <c r="DV1167" s="218">
        <f t="shared" si="508"/>
        <v>226.95830380083419</v>
      </c>
      <c r="DW1167" s="218">
        <f t="shared" si="508"/>
        <v>218.46519447166582</v>
      </c>
      <c r="DX1167" s="384">
        <f t="shared" si="474"/>
        <v>0.54734592892487632</v>
      </c>
      <c r="DY1167" s="384">
        <f t="shared" si="474"/>
        <v>0.36306366047745359</v>
      </c>
      <c r="DZ1167" s="384">
        <f t="shared" si="474"/>
        <v>0.36313138794252703</v>
      </c>
      <c r="EA1167" s="384">
        <f t="shared" si="473"/>
        <v>0.36311546405490042</v>
      </c>
      <c r="EB1167" s="385">
        <f t="shared" si="473"/>
        <v>0.36595428665731494</v>
      </c>
      <c r="EC1167" s="385">
        <f t="shared" si="473"/>
        <v>0.36685343556473016</v>
      </c>
      <c r="ED1167" s="385">
        <f t="shared" si="473"/>
        <v>0.36743256743256741</v>
      </c>
      <c r="EE1167" s="385">
        <f t="shared" si="463"/>
        <v>0.36742328176515343</v>
      </c>
      <c r="EG1167" s="222">
        <f t="shared" si="509"/>
        <v>4099</v>
      </c>
      <c r="EH1167" s="222">
        <f t="shared" si="509"/>
        <v>3226</v>
      </c>
      <c r="EI1167" s="222">
        <f t="shared" si="509"/>
        <v>875</v>
      </c>
      <c r="EJ1167" s="222">
        <f t="shared" si="509"/>
        <v>201</v>
      </c>
      <c r="EK1167" s="222">
        <f t="shared" si="509"/>
        <v>1023</v>
      </c>
      <c r="EL1167" s="222">
        <f t="shared" si="509"/>
        <v>10933</v>
      </c>
      <c r="EM1167" s="222">
        <f t="shared" si="509"/>
        <v>10606</v>
      </c>
      <c r="EN1167" s="386">
        <f t="shared" si="482"/>
        <v>0.78702122468894853</v>
      </c>
      <c r="EO1167" s="222">
        <f t="shared" si="483"/>
        <v>22.971428571428572</v>
      </c>
      <c r="EP1167" s="386">
        <f t="shared" si="484"/>
        <v>0.24957306660161016</v>
      </c>
      <c r="EQ1167" s="222">
        <f t="shared" si="485"/>
        <v>93569.925912375373</v>
      </c>
      <c r="ER1167" s="222">
        <f t="shared" si="486"/>
        <v>1579.2947388270788</v>
      </c>
      <c r="ES1167" s="292"/>
      <c r="ET1167" s="222">
        <f t="shared" si="510"/>
        <v>9339</v>
      </c>
      <c r="EU1167" s="222">
        <f t="shared" si="510"/>
        <v>7123</v>
      </c>
      <c r="EV1167" s="222">
        <f t="shared" si="510"/>
        <v>2215</v>
      </c>
      <c r="EW1167" s="222">
        <f t="shared" si="510"/>
        <v>499</v>
      </c>
      <c r="EX1167" s="222">
        <f t="shared" si="510"/>
        <v>2383</v>
      </c>
      <c r="EY1167" s="222">
        <f t="shared" si="510"/>
        <v>20683</v>
      </c>
      <c r="EZ1167" s="222">
        <f t="shared" si="510"/>
        <v>20126</v>
      </c>
      <c r="FA1167" s="387">
        <f t="shared" si="493"/>
        <v>0.76271549416425743</v>
      </c>
      <c r="FB1167" s="221">
        <f t="shared" si="494"/>
        <v>22.528216704288941</v>
      </c>
      <c r="FC1167" s="387">
        <f t="shared" si="495"/>
        <v>0.25516650604989827</v>
      </c>
      <c r="FD1167" s="218">
        <f t="shared" si="496"/>
        <v>115215.39428516173</v>
      </c>
      <c r="FE1167" s="218">
        <f t="shared" si="497"/>
        <v>2066.1499221570771</v>
      </c>
      <c r="FF1167" s="218">
        <f t="shared" si="511"/>
        <v>7376</v>
      </c>
      <c r="FG1167" s="221">
        <f t="shared" si="476"/>
        <v>11.07646420824295</v>
      </c>
      <c r="FH1167" s="218">
        <f t="shared" si="512"/>
        <v>817</v>
      </c>
      <c r="FI1167" s="218">
        <f t="shared" si="512"/>
        <v>7376</v>
      </c>
      <c r="FJ1167" s="218">
        <f t="shared" si="512"/>
        <v>78</v>
      </c>
      <c r="FK1167" s="218">
        <f t="shared" si="498"/>
        <v>6481</v>
      </c>
      <c r="FL1167" s="218">
        <f t="shared" si="513"/>
        <v>663</v>
      </c>
      <c r="FM1167" s="218">
        <f t="shared" si="499"/>
        <v>5818</v>
      </c>
    </row>
    <row r="1168" spans="1:169" s="368" customFormat="1">
      <c r="A1168" s="285"/>
      <c r="B1168" s="286"/>
      <c r="C1168" s="285"/>
      <c r="D1168" s="285"/>
      <c r="E1168" s="285"/>
      <c r="F1168" s="287">
        <f t="shared" si="500"/>
        <v>4</v>
      </c>
      <c r="G1168" s="392" t="s">
        <v>113</v>
      </c>
      <c r="H1168" s="392" t="s">
        <v>114</v>
      </c>
      <c r="I1168" s="287"/>
      <c r="J1168" s="392"/>
      <c r="K1168" s="287"/>
      <c r="L1168" s="392"/>
      <c r="M1168" s="392"/>
      <c r="N1168" s="372">
        <f t="shared" si="501"/>
        <v>2</v>
      </c>
      <c r="O1168" s="222">
        <f t="shared" si="501"/>
        <v>1218</v>
      </c>
      <c r="P1168" s="222">
        <f t="shared" si="501"/>
        <v>1530</v>
      </c>
      <c r="Q1168" s="222">
        <f t="shared" si="501"/>
        <v>1594</v>
      </c>
      <c r="R1168" s="222">
        <f t="shared" si="501"/>
        <v>1774</v>
      </c>
      <c r="S1168" s="218">
        <f t="shared" si="501"/>
        <v>1545</v>
      </c>
      <c r="T1168" s="218">
        <f t="shared" si="501"/>
        <v>1609</v>
      </c>
      <c r="U1168" s="218">
        <f t="shared" si="501"/>
        <v>1703</v>
      </c>
      <c r="V1168" s="218">
        <f t="shared" si="501"/>
        <v>1891</v>
      </c>
      <c r="W1168" s="222">
        <f t="shared" si="501"/>
        <v>397</v>
      </c>
      <c r="X1168" s="222">
        <f t="shared" si="501"/>
        <v>472</v>
      </c>
      <c r="Y1168" s="222">
        <f t="shared" si="501"/>
        <v>492</v>
      </c>
      <c r="Z1168" s="222">
        <f t="shared" si="501"/>
        <v>547</v>
      </c>
      <c r="AA1168" s="218">
        <f t="shared" si="501"/>
        <v>487</v>
      </c>
      <c r="AB1168" s="218">
        <f t="shared" si="501"/>
        <v>508</v>
      </c>
      <c r="AC1168" s="218">
        <f t="shared" si="501"/>
        <v>539</v>
      </c>
      <c r="AD1168" s="218">
        <f t="shared" si="502"/>
        <v>598</v>
      </c>
      <c r="AE1168" s="222">
        <f t="shared" si="502"/>
        <v>15</v>
      </c>
      <c r="AF1168" s="222">
        <f t="shared" si="502"/>
        <v>18</v>
      </c>
      <c r="AG1168" s="222">
        <f t="shared" si="502"/>
        <v>17</v>
      </c>
      <c r="AH1168" s="222">
        <f t="shared" si="502"/>
        <v>18</v>
      </c>
      <c r="AI1168" s="218">
        <f t="shared" si="502"/>
        <v>17</v>
      </c>
      <c r="AJ1168" s="218">
        <f t="shared" si="502"/>
        <v>21</v>
      </c>
      <c r="AK1168" s="218">
        <f t="shared" si="502"/>
        <v>18</v>
      </c>
      <c r="AL1168" s="218">
        <f t="shared" si="502"/>
        <v>18</v>
      </c>
      <c r="AM1168" s="222">
        <f t="shared" si="502"/>
        <v>822</v>
      </c>
      <c r="AN1168" s="222">
        <f t="shared" si="502"/>
        <v>1058</v>
      </c>
      <c r="AO1168" s="222">
        <f t="shared" si="502"/>
        <v>1102</v>
      </c>
      <c r="AP1168" s="222">
        <f t="shared" si="502"/>
        <v>1226</v>
      </c>
      <c r="AQ1168" s="218">
        <f t="shared" si="502"/>
        <v>1058</v>
      </c>
      <c r="AR1168" s="218">
        <f t="shared" si="503"/>
        <v>1101</v>
      </c>
      <c r="AS1168" s="218">
        <f t="shared" si="503"/>
        <v>1164</v>
      </c>
      <c r="AT1168" s="218">
        <f t="shared" si="503"/>
        <v>1293</v>
      </c>
      <c r="AU1168" s="222">
        <f t="shared" si="503"/>
        <v>46</v>
      </c>
      <c r="AV1168" s="222">
        <f t="shared" si="503"/>
        <v>60</v>
      </c>
      <c r="AW1168" s="222">
        <f t="shared" si="503"/>
        <v>63</v>
      </c>
      <c r="AX1168" s="222">
        <f t="shared" si="503"/>
        <v>71</v>
      </c>
      <c r="AY1168" s="218">
        <f t="shared" si="503"/>
        <v>60</v>
      </c>
      <c r="AZ1168" s="218">
        <f t="shared" si="503"/>
        <v>62</v>
      </c>
      <c r="BA1168" s="218">
        <f t="shared" si="503"/>
        <v>66</v>
      </c>
      <c r="BB1168" s="218">
        <f t="shared" si="503"/>
        <v>74</v>
      </c>
      <c r="BC1168" s="222">
        <f t="shared" si="503"/>
        <v>778</v>
      </c>
      <c r="BD1168" s="222">
        <f t="shared" si="471"/>
        <v>997</v>
      </c>
      <c r="BE1168" s="222">
        <f t="shared" si="471"/>
        <v>1038</v>
      </c>
      <c r="BF1168" s="222">
        <f t="shared" si="471"/>
        <v>1154</v>
      </c>
      <c r="BG1168" s="218">
        <f t="shared" si="471"/>
        <v>995</v>
      </c>
      <c r="BH1168" s="218">
        <f t="shared" si="471"/>
        <v>1036</v>
      </c>
      <c r="BI1168" s="218">
        <f t="shared" si="471"/>
        <v>1095</v>
      </c>
      <c r="BJ1168" s="218">
        <f t="shared" si="471"/>
        <v>1216</v>
      </c>
      <c r="BK1168" s="222">
        <f t="shared" si="504"/>
        <v>-2</v>
      </c>
      <c r="BL1168" s="222">
        <f t="shared" si="504"/>
        <v>1</v>
      </c>
      <c r="BM1168" s="222">
        <f t="shared" si="504"/>
        <v>1</v>
      </c>
      <c r="BN1168" s="222">
        <f t="shared" si="504"/>
        <v>1</v>
      </c>
      <c r="BO1168" s="218">
        <f t="shared" si="504"/>
        <v>3</v>
      </c>
      <c r="BP1168" s="218">
        <f t="shared" si="504"/>
        <v>3</v>
      </c>
      <c r="BQ1168" s="218">
        <f t="shared" si="504"/>
        <v>3</v>
      </c>
      <c r="BR1168" s="218">
        <f t="shared" si="504"/>
        <v>3</v>
      </c>
      <c r="BS1168" s="222">
        <f t="shared" si="504"/>
        <v>1</v>
      </c>
      <c r="BT1168" s="222">
        <f t="shared" si="504"/>
        <v>1</v>
      </c>
      <c r="BU1168" s="222">
        <f t="shared" si="504"/>
        <v>1</v>
      </c>
      <c r="BV1168" s="222">
        <f t="shared" si="504"/>
        <v>1</v>
      </c>
      <c r="BW1168" s="218">
        <f t="shared" si="504"/>
        <v>3</v>
      </c>
      <c r="BX1168" s="218">
        <f t="shared" si="504"/>
        <v>3</v>
      </c>
      <c r="BY1168" s="218">
        <f t="shared" si="504"/>
        <v>3</v>
      </c>
      <c r="BZ1168" s="218">
        <f t="shared" si="504"/>
        <v>3</v>
      </c>
      <c r="CA1168" s="222">
        <f t="shared" si="505"/>
        <v>3</v>
      </c>
      <c r="CB1168" s="222">
        <f t="shared" si="505"/>
        <v>0</v>
      </c>
      <c r="CC1168" s="222">
        <f t="shared" si="505"/>
        <v>0</v>
      </c>
      <c r="CD1168" s="222">
        <f t="shared" si="505"/>
        <v>0</v>
      </c>
      <c r="CE1168" s="218">
        <f t="shared" si="505"/>
        <v>0</v>
      </c>
      <c r="CF1168" s="218">
        <f t="shared" si="505"/>
        <v>0</v>
      </c>
      <c r="CG1168" s="218">
        <f t="shared" si="505"/>
        <v>0</v>
      </c>
      <c r="CH1168" s="218">
        <f t="shared" si="505"/>
        <v>0</v>
      </c>
      <c r="CI1168" s="375"/>
      <c r="CJ1168" s="222">
        <f t="shared" si="506"/>
        <v>777</v>
      </c>
      <c r="CK1168" s="222">
        <f t="shared" si="506"/>
        <v>858</v>
      </c>
      <c r="CL1168" s="222">
        <f t="shared" si="506"/>
        <v>862</v>
      </c>
      <c r="CM1168" s="222">
        <f t="shared" si="506"/>
        <v>952</v>
      </c>
      <c r="CN1168" s="218">
        <f t="shared" si="506"/>
        <v>995</v>
      </c>
      <c r="CO1168" s="218">
        <f t="shared" si="506"/>
        <v>995.87964531720183</v>
      </c>
      <c r="CP1168" s="218">
        <f t="shared" si="506"/>
        <v>1051.3750925437093</v>
      </c>
      <c r="CQ1168" s="218">
        <f t="shared" si="506"/>
        <v>1147.0232883601084</v>
      </c>
      <c r="CR1168" s="222">
        <f t="shared" si="506"/>
        <v>587</v>
      </c>
      <c r="CS1168" s="222">
        <f t="shared" si="506"/>
        <v>627</v>
      </c>
      <c r="CT1168" s="222">
        <f t="shared" si="506"/>
        <v>653</v>
      </c>
      <c r="CU1168" s="222">
        <f t="shared" si="506"/>
        <v>727</v>
      </c>
      <c r="CV1168" s="218">
        <f t="shared" si="506"/>
        <v>711</v>
      </c>
      <c r="CW1168" s="218">
        <f t="shared" si="506"/>
        <v>739.87964531720183</v>
      </c>
      <c r="CX1168" s="218">
        <f t="shared" si="506"/>
        <v>782.37509254370934</v>
      </c>
      <c r="CY1168" s="218">
        <f t="shared" si="506"/>
        <v>869.02328836010827</v>
      </c>
      <c r="CZ1168" s="222">
        <f t="shared" si="507"/>
        <v>139</v>
      </c>
      <c r="DA1168" s="222">
        <f t="shared" si="507"/>
        <v>176</v>
      </c>
      <c r="DB1168" s="222">
        <f t="shared" si="507"/>
        <v>153</v>
      </c>
      <c r="DC1168" s="222">
        <f t="shared" si="507"/>
        <v>169</v>
      </c>
      <c r="DD1168" s="218">
        <f t="shared" si="507"/>
        <v>232</v>
      </c>
      <c r="DE1168" s="218">
        <f t="shared" si="507"/>
        <v>203</v>
      </c>
      <c r="DF1168" s="218">
        <f t="shared" si="507"/>
        <v>219</v>
      </c>
      <c r="DG1168" s="218">
        <f t="shared" si="507"/>
        <v>226</v>
      </c>
      <c r="DH1168" s="222">
        <f t="shared" si="507"/>
        <v>51</v>
      </c>
      <c r="DI1168" s="222">
        <f t="shared" si="507"/>
        <v>55</v>
      </c>
      <c r="DJ1168" s="222">
        <f t="shared" si="507"/>
        <v>56</v>
      </c>
      <c r="DK1168" s="222">
        <f t="shared" si="507"/>
        <v>56</v>
      </c>
      <c r="DL1168" s="218">
        <f t="shared" si="507"/>
        <v>52</v>
      </c>
      <c r="DM1168" s="218">
        <f t="shared" si="507"/>
        <v>53</v>
      </c>
      <c r="DN1168" s="218">
        <f t="shared" si="508"/>
        <v>50</v>
      </c>
      <c r="DO1168" s="218">
        <f t="shared" si="508"/>
        <v>52</v>
      </c>
      <c r="DP1168" s="222">
        <f t="shared" si="508"/>
        <v>1</v>
      </c>
      <c r="DQ1168" s="222">
        <f t="shared" si="508"/>
        <v>139</v>
      </c>
      <c r="DR1168" s="222">
        <f t="shared" si="508"/>
        <v>176</v>
      </c>
      <c r="DS1168" s="222">
        <f t="shared" si="508"/>
        <v>202</v>
      </c>
      <c r="DT1168" s="218">
        <f t="shared" si="508"/>
        <v>0</v>
      </c>
      <c r="DU1168" s="218">
        <f t="shared" si="508"/>
        <v>40.120354682798165</v>
      </c>
      <c r="DV1168" s="218">
        <f t="shared" si="508"/>
        <v>43.624907456290657</v>
      </c>
      <c r="DW1168" s="218">
        <f t="shared" si="508"/>
        <v>68.976711639891619</v>
      </c>
      <c r="DX1168" s="384">
        <f t="shared" si="474"/>
        <v>0.32594417077175697</v>
      </c>
      <c r="DY1168" s="384">
        <f t="shared" si="474"/>
        <v>0.30849673202614381</v>
      </c>
      <c r="DZ1168" s="384">
        <f t="shared" si="474"/>
        <v>0.30865746549560852</v>
      </c>
      <c r="EA1168" s="384">
        <f t="shared" si="473"/>
        <v>0.30834272829763248</v>
      </c>
      <c r="EB1168" s="385">
        <f t="shared" si="473"/>
        <v>0.31521035598705499</v>
      </c>
      <c r="EC1168" s="385">
        <f t="shared" si="473"/>
        <v>0.31572405220633937</v>
      </c>
      <c r="ED1168" s="385">
        <f t="shared" si="473"/>
        <v>0.31650029359953025</v>
      </c>
      <c r="EE1168" s="385">
        <f t="shared" si="463"/>
        <v>0.31623479640401903</v>
      </c>
      <c r="EG1168" s="222">
        <f t="shared" si="509"/>
        <v>127</v>
      </c>
      <c r="EH1168" s="222">
        <f t="shared" si="509"/>
        <v>101</v>
      </c>
      <c r="EI1168" s="222">
        <f t="shared" si="509"/>
        <v>26</v>
      </c>
      <c r="EJ1168" s="222">
        <f t="shared" si="509"/>
        <v>15</v>
      </c>
      <c r="EK1168" s="222">
        <f t="shared" si="509"/>
        <v>138</v>
      </c>
      <c r="EL1168" s="222">
        <f t="shared" si="509"/>
        <v>1136</v>
      </c>
      <c r="EM1168" s="222">
        <f t="shared" si="509"/>
        <v>877</v>
      </c>
      <c r="EN1168" s="386">
        <f t="shared" si="482"/>
        <v>0.79527559055118113</v>
      </c>
      <c r="EO1168" s="222">
        <f t="shared" si="483"/>
        <v>57.692307692307686</v>
      </c>
      <c r="EP1168" s="386">
        <f t="shared" si="484"/>
        <v>1.0866141732283465</v>
      </c>
      <c r="EQ1168" s="222">
        <f t="shared" si="485"/>
        <v>121478.87323943662</v>
      </c>
      <c r="ER1168" s="222">
        <f t="shared" si="486"/>
        <v>1425.3135689851767</v>
      </c>
      <c r="ES1168" s="292"/>
      <c r="ET1168" s="222">
        <f t="shared" si="510"/>
        <v>201</v>
      </c>
      <c r="EU1168" s="222">
        <f t="shared" si="510"/>
        <v>121</v>
      </c>
      <c r="EV1168" s="222">
        <f t="shared" si="510"/>
        <v>80</v>
      </c>
      <c r="EW1168" s="222">
        <f t="shared" si="510"/>
        <v>26</v>
      </c>
      <c r="EX1168" s="222">
        <f t="shared" si="510"/>
        <v>76</v>
      </c>
      <c r="EY1168" s="222">
        <f t="shared" si="510"/>
        <v>1366</v>
      </c>
      <c r="EZ1168" s="222">
        <f t="shared" si="510"/>
        <v>1126</v>
      </c>
      <c r="FA1168" s="387">
        <f t="shared" si="493"/>
        <v>0.60199004975124382</v>
      </c>
      <c r="FB1168" s="221">
        <f t="shared" si="494"/>
        <v>32.5</v>
      </c>
      <c r="FC1168" s="387">
        <f t="shared" si="495"/>
        <v>0.37810945273631841</v>
      </c>
      <c r="FD1168" s="218">
        <f t="shared" si="496"/>
        <v>55636.896046852125</v>
      </c>
      <c r="FE1168" s="218">
        <f t="shared" si="497"/>
        <v>1924.2155121373596</v>
      </c>
      <c r="FF1168" s="218">
        <f t="shared" si="511"/>
        <v>1136</v>
      </c>
      <c r="FG1168" s="221">
        <f t="shared" si="476"/>
        <v>5.6338028169014089</v>
      </c>
      <c r="FH1168" s="218">
        <f t="shared" si="512"/>
        <v>64</v>
      </c>
      <c r="FI1168" s="218">
        <f t="shared" si="512"/>
        <v>1136</v>
      </c>
      <c r="FJ1168" s="218">
        <f t="shared" si="512"/>
        <v>2</v>
      </c>
      <c r="FK1168" s="218">
        <f t="shared" si="498"/>
        <v>1070</v>
      </c>
      <c r="FL1168" s="218">
        <f t="shared" si="513"/>
        <v>113</v>
      </c>
      <c r="FM1168" s="218">
        <f t="shared" si="499"/>
        <v>957</v>
      </c>
    </row>
    <row r="1169" spans="1:169" s="368" customFormat="1">
      <c r="A1169" s="285"/>
      <c r="B1169" s="286"/>
      <c r="C1169" s="285"/>
      <c r="D1169" s="285"/>
      <c r="E1169" s="285"/>
      <c r="F1169" s="287">
        <f t="shared" si="500"/>
        <v>5</v>
      </c>
      <c r="G1169" s="392" t="s">
        <v>119</v>
      </c>
      <c r="H1169" s="392" t="s">
        <v>120</v>
      </c>
      <c r="I1169" s="287"/>
      <c r="J1169" s="392"/>
      <c r="K1169" s="287"/>
      <c r="L1169" s="392"/>
      <c r="M1169" s="392"/>
      <c r="N1169" s="372">
        <f t="shared" si="501"/>
        <v>20</v>
      </c>
      <c r="O1169" s="222">
        <f t="shared" si="501"/>
        <v>5963</v>
      </c>
      <c r="P1169" s="222">
        <f t="shared" si="501"/>
        <v>9093</v>
      </c>
      <c r="Q1169" s="222">
        <f t="shared" si="501"/>
        <v>9457</v>
      </c>
      <c r="R1169" s="222">
        <f t="shared" si="501"/>
        <v>9650</v>
      </c>
      <c r="S1169" s="218">
        <f t="shared" si="501"/>
        <v>9093</v>
      </c>
      <c r="T1169" s="218">
        <f t="shared" si="501"/>
        <v>9373</v>
      </c>
      <c r="U1169" s="218">
        <f t="shared" si="501"/>
        <v>9761</v>
      </c>
      <c r="V1169" s="218">
        <f t="shared" si="501"/>
        <v>10635</v>
      </c>
      <c r="W1169" s="222">
        <f t="shared" si="501"/>
        <v>3847</v>
      </c>
      <c r="X1169" s="222">
        <f t="shared" si="501"/>
        <v>5138</v>
      </c>
      <c r="Y1169" s="222">
        <f t="shared" si="501"/>
        <v>5414</v>
      </c>
      <c r="Z1169" s="222">
        <f t="shared" si="501"/>
        <v>5476</v>
      </c>
      <c r="AA1169" s="218">
        <f t="shared" si="501"/>
        <v>5138</v>
      </c>
      <c r="AB1169" s="218">
        <f t="shared" si="501"/>
        <v>5339</v>
      </c>
      <c r="AC1169" s="218">
        <f t="shared" si="501"/>
        <v>5520</v>
      </c>
      <c r="AD1169" s="218">
        <f t="shared" si="502"/>
        <v>5937</v>
      </c>
      <c r="AE1169" s="222">
        <f t="shared" si="502"/>
        <v>39</v>
      </c>
      <c r="AF1169" s="222">
        <f t="shared" si="502"/>
        <v>58</v>
      </c>
      <c r="AG1169" s="222">
        <f t="shared" si="502"/>
        <v>57</v>
      </c>
      <c r="AH1169" s="222">
        <f t="shared" si="502"/>
        <v>59</v>
      </c>
      <c r="AI1169" s="218">
        <f t="shared" si="502"/>
        <v>97</v>
      </c>
      <c r="AJ1169" s="218">
        <f t="shared" si="502"/>
        <v>220</v>
      </c>
      <c r="AK1169" s="218">
        <f t="shared" si="502"/>
        <v>65</v>
      </c>
      <c r="AL1169" s="218">
        <f t="shared" si="502"/>
        <v>65</v>
      </c>
      <c r="AM1169" s="222">
        <f t="shared" si="502"/>
        <v>2115</v>
      </c>
      <c r="AN1169" s="222">
        <f t="shared" si="502"/>
        <v>3953</v>
      </c>
      <c r="AO1169" s="222">
        <f t="shared" si="502"/>
        <v>4045</v>
      </c>
      <c r="AP1169" s="222">
        <f t="shared" si="502"/>
        <v>4174</v>
      </c>
      <c r="AQ1169" s="218">
        <f t="shared" si="502"/>
        <v>3953</v>
      </c>
      <c r="AR1169" s="218">
        <f t="shared" si="503"/>
        <v>4035</v>
      </c>
      <c r="AS1169" s="218">
        <f t="shared" si="503"/>
        <v>4241</v>
      </c>
      <c r="AT1169" s="218">
        <f t="shared" si="503"/>
        <v>4698</v>
      </c>
      <c r="AU1169" s="222">
        <f t="shared" si="503"/>
        <v>303</v>
      </c>
      <c r="AV1169" s="222">
        <f t="shared" si="503"/>
        <v>533</v>
      </c>
      <c r="AW1169" s="222">
        <f t="shared" si="503"/>
        <v>552</v>
      </c>
      <c r="AX1169" s="222">
        <f t="shared" si="503"/>
        <v>575</v>
      </c>
      <c r="AY1169" s="218">
        <f t="shared" si="503"/>
        <v>533</v>
      </c>
      <c r="AZ1169" s="218">
        <f t="shared" si="503"/>
        <v>552</v>
      </c>
      <c r="BA1169" s="218">
        <f t="shared" si="503"/>
        <v>583</v>
      </c>
      <c r="BB1169" s="218">
        <f t="shared" si="503"/>
        <v>641</v>
      </c>
      <c r="BC1169" s="222">
        <f t="shared" si="503"/>
        <v>1818</v>
      </c>
      <c r="BD1169" s="222">
        <f t="shared" si="471"/>
        <v>3417</v>
      </c>
      <c r="BE1169" s="222">
        <f t="shared" si="471"/>
        <v>3489</v>
      </c>
      <c r="BF1169" s="222">
        <f t="shared" si="471"/>
        <v>3594</v>
      </c>
      <c r="BG1169" s="218">
        <f t="shared" si="471"/>
        <v>3396</v>
      </c>
      <c r="BH1169" s="218">
        <f t="shared" si="471"/>
        <v>3460</v>
      </c>
      <c r="BI1169" s="218">
        <f t="shared" si="471"/>
        <v>3633</v>
      </c>
      <c r="BJ1169" s="218">
        <f t="shared" si="471"/>
        <v>4031</v>
      </c>
      <c r="BK1169" s="222">
        <f t="shared" si="504"/>
        <v>-6</v>
      </c>
      <c r="BL1169" s="222">
        <f t="shared" si="504"/>
        <v>3</v>
      </c>
      <c r="BM1169" s="222">
        <f t="shared" si="504"/>
        <v>4</v>
      </c>
      <c r="BN1169" s="222">
        <f t="shared" si="504"/>
        <v>5</v>
      </c>
      <c r="BO1169" s="218">
        <f t="shared" si="504"/>
        <v>24</v>
      </c>
      <c r="BP1169" s="218">
        <f t="shared" si="504"/>
        <v>23</v>
      </c>
      <c r="BQ1169" s="218">
        <f t="shared" si="504"/>
        <v>25</v>
      </c>
      <c r="BR1169" s="218">
        <f t="shared" si="504"/>
        <v>26</v>
      </c>
      <c r="BS1169" s="222">
        <f t="shared" si="504"/>
        <v>1</v>
      </c>
      <c r="BT1169" s="222">
        <f t="shared" si="504"/>
        <v>3</v>
      </c>
      <c r="BU1169" s="222">
        <f t="shared" si="504"/>
        <v>4</v>
      </c>
      <c r="BV1169" s="222">
        <f t="shared" si="504"/>
        <v>5</v>
      </c>
      <c r="BW1169" s="218">
        <f t="shared" si="504"/>
        <v>24</v>
      </c>
      <c r="BX1169" s="218">
        <f t="shared" si="504"/>
        <v>23</v>
      </c>
      <c r="BY1169" s="218">
        <f t="shared" si="504"/>
        <v>25</v>
      </c>
      <c r="BZ1169" s="218">
        <f t="shared" si="504"/>
        <v>26</v>
      </c>
      <c r="CA1169" s="222">
        <f t="shared" si="505"/>
        <v>7</v>
      </c>
      <c r="CB1169" s="222">
        <f t="shared" si="505"/>
        <v>0</v>
      </c>
      <c r="CC1169" s="222">
        <f t="shared" si="505"/>
        <v>0</v>
      </c>
      <c r="CD1169" s="222">
        <f t="shared" si="505"/>
        <v>0</v>
      </c>
      <c r="CE1169" s="218">
        <f t="shared" si="505"/>
        <v>0</v>
      </c>
      <c r="CF1169" s="218">
        <f t="shared" si="505"/>
        <v>0</v>
      </c>
      <c r="CG1169" s="218">
        <f t="shared" si="505"/>
        <v>0</v>
      </c>
      <c r="CH1169" s="218">
        <f t="shared" si="505"/>
        <v>0</v>
      </c>
      <c r="CI1169" s="375"/>
      <c r="CJ1169" s="222">
        <f t="shared" si="506"/>
        <v>1819</v>
      </c>
      <c r="CK1169" s="222">
        <f t="shared" si="506"/>
        <v>2834</v>
      </c>
      <c r="CL1169" s="222">
        <f t="shared" si="506"/>
        <v>2838</v>
      </c>
      <c r="CM1169" s="222">
        <f t="shared" si="506"/>
        <v>3024</v>
      </c>
      <c r="CN1169" s="218">
        <f t="shared" si="506"/>
        <v>3396</v>
      </c>
      <c r="CO1169" s="218">
        <f t="shared" si="506"/>
        <v>3418.8196143835075</v>
      </c>
      <c r="CP1169" s="218">
        <f t="shared" si="506"/>
        <v>3637.6095435796096</v>
      </c>
      <c r="CQ1169" s="218">
        <f t="shared" si="506"/>
        <v>3993.0426606986334</v>
      </c>
      <c r="CR1169" s="222">
        <f t="shared" si="506"/>
        <v>1382</v>
      </c>
      <c r="CS1169" s="222">
        <f t="shared" si="506"/>
        <v>2214</v>
      </c>
      <c r="CT1169" s="222">
        <f t="shared" si="506"/>
        <v>2263</v>
      </c>
      <c r="CU1169" s="222">
        <f t="shared" si="506"/>
        <v>2374</v>
      </c>
      <c r="CV1169" s="218">
        <f t="shared" si="506"/>
        <v>2784</v>
      </c>
      <c r="CW1169" s="218">
        <f t="shared" si="506"/>
        <v>2850.8196143835075</v>
      </c>
      <c r="CX1169" s="218">
        <f t="shared" si="506"/>
        <v>3014.6095435796096</v>
      </c>
      <c r="CY1169" s="218">
        <f t="shared" si="506"/>
        <v>3350.0426606986334</v>
      </c>
      <c r="CZ1169" s="222">
        <f t="shared" si="507"/>
        <v>302</v>
      </c>
      <c r="DA1169" s="222">
        <f t="shared" si="507"/>
        <v>384</v>
      </c>
      <c r="DB1169" s="222">
        <f t="shared" si="507"/>
        <v>335</v>
      </c>
      <c r="DC1169" s="222">
        <f t="shared" si="507"/>
        <v>369</v>
      </c>
      <c r="DD1169" s="218">
        <f t="shared" si="507"/>
        <v>389</v>
      </c>
      <c r="DE1169" s="218">
        <f t="shared" si="507"/>
        <v>340</v>
      </c>
      <c r="DF1169" s="218">
        <f t="shared" si="507"/>
        <v>368</v>
      </c>
      <c r="DG1169" s="218">
        <f t="shared" si="507"/>
        <v>380</v>
      </c>
      <c r="DH1169" s="222">
        <f t="shared" si="507"/>
        <v>135</v>
      </c>
      <c r="DI1169" s="222">
        <f t="shared" si="507"/>
        <v>236</v>
      </c>
      <c r="DJ1169" s="222">
        <f t="shared" si="507"/>
        <v>240</v>
      </c>
      <c r="DK1169" s="222">
        <f t="shared" si="507"/>
        <v>281</v>
      </c>
      <c r="DL1169" s="218">
        <f t="shared" si="507"/>
        <v>223</v>
      </c>
      <c r="DM1169" s="218">
        <f t="shared" si="507"/>
        <v>228</v>
      </c>
      <c r="DN1169" s="218">
        <f t="shared" si="508"/>
        <v>255</v>
      </c>
      <c r="DO1169" s="218">
        <f t="shared" si="508"/>
        <v>263</v>
      </c>
      <c r="DP1169" s="222">
        <f t="shared" si="508"/>
        <v>-1</v>
      </c>
      <c r="DQ1169" s="222">
        <f t="shared" si="508"/>
        <v>583</v>
      </c>
      <c r="DR1169" s="222">
        <f t="shared" si="508"/>
        <v>651</v>
      </c>
      <c r="DS1169" s="222">
        <f t="shared" si="508"/>
        <v>570</v>
      </c>
      <c r="DT1169" s="218">
        <f t="shared" si="508"/>
        <v>0</v>
      </c>
      <c r="DU1169" s="218">
        <f t="shared" si="508"/>
        <v>41.180385616492245</v>
      </c>
      <c r="DV1169" s="218">
        <f t="shared" si="508"/>
        <v>-4.6095435796097615</v>
      </c>
      <c r="DW1169" s="218">
        <f t="shared" si="508"/>
        <v>37.957339301366829</v>
      </c>
      <c r="DX1169" s="384">
        <f t="shared" si="474"/>
        <v>0.64514506121079995</v>
      </c>
      <c r="DY1169" s="384">
        <f t="shared" si="474"/>
        <v>0.56505003849114699</v>
      </c>
      <c r="DZ1169" s="384">
        <f t="shared" si="474"/>
        <v>0.57248598921433858</v>
      </c>
      <c r="EA1169" s="384">
        <f t="shared" si="473"/>
        <v>0.56746113989637303</v>
      </c>
      <c r="EB1169" s="385">
        <f t="shared" si="473"/>
        <v>0.56505003849114699</v>
      </c>
      <c r="EC1169" s="385">
        <f t="shared" si="473"/>
        <v>0.56961485116824928</v>
      </c>
      <c r="ED1169" s="385">
        <f t="shared" si="473"/>
        <v>0.56551582829628111</v>
      </c>
      <c r="EE1169" s="385">
        <f t="shared" si="463"/>
        <v>0.55825105782792661</v>
      </c>
      <c r="EG1169" s="222">
        <f t="shared" si="509"/>
        <v>2365</v>
      </c>
      <c r="EH1169" s="222">
        <f t="shared" si="509"/>
        <v>1724</v>
      </c>
      <c r="EI1169" s="222">
        <f t="shared" si="509"/>
        <v>639</v>
      </c>
      <c r="EJ1169" s="222">
        <f t="shared" si="509"/>
        <v>143</v>
      </c>
      <c r="EK1169" s="222">
        <f t="shared" si="509"/>
        <v>697</v>
      </c>
      <c r="EL1169" s="222">
        <f t="shared" si="509"/>
        <v>7961</v>
      </c>
      <c r="EM1169" s="222">
        <f t="shared" si="509"/>
        <v>7537</v>
      </c>
      <c r="EN1169" s="386">
        <f t="shared" si="482"/>
        <v>0.72896405919661733</v>
      </c>
      <c r="EO1169" s="222">
        <f t="shared" si="483"/>
        <v>22.37871674491393</v>
      </c>
      <c r="EP1169" s="386">
        <f t="shared" si="484"/>
        <v>0.29471458773784354</v>
      </c>
      <c r="EQ1169" s="222">
        <f t="shared" si="485"/>
        <v>87551.815098605701</v>
      </c>
      <c r="ER1169" s="222">
        <f t="shared" si="486"/>
        <v>1581.0888505594621</v>
      </c>
      <c r="ES1169" s="292"/>
      <c r="ET1169" s="222">
        <f t="shared" si="510"/>
        <v>3771</v>
      </c>
      <c r="EU1169" s="222">
        <f t="shared" si="510"/>
        <v>2657</v>
      </c>
      <c r="EV1169" s="222">
        <f t="shared" si="510"/>
        <v>1111</v>
      </c>
      <c r="EW1169" s="222">
        <f t="shared" si="510"/>
        <v>295</v>
      </c>
      <c r="EX1169" s="222">
        <f t="shared" si="510"/>
        <v>1339</v>
      </c>
      <c r="EY1169" s="222">
        <f t="shared" si="510"/>
        <v>12741</v>
      </c>
      <c r="EZ1169" s="222">
        <f t="shared" si="510"/>
        <v>12173</v>
      </c>
      <c r="FA1169" s="387">
        <f t="shared" si="493"/>
        <v>0.70458764253513662</v>
      </c>
      <c r="FB1169" s="221">
        <f t="shared" si="494"/>
        <v>26.552655265526553</v>
      </c>
      <c r="FC1169" s="387">
        <f t="shared" si="495"/>
        <v>0.35507822858658183</v>
      </c>
      <c r="FD1169" s="218">
        <f t="shared" si="496"/>
        <v>105093.7916960992</v>
      </c>
      <c r="FE1169" s="218">
        <f t="shared" si="497"/>
        <v>2019.4967003477641</v>
      </c>
      <c r="FF1169" s="218">
        <f t="shared" si="511"/>
        <v>4260</v>
      </c>
      <c r="FG1169" s="221">
        <f t="shared" si="476"/>
        <v>14.835680751173708</v>
      </c>
      <c r="FH1169" s="218">
        <f t="shared" si="512"/>
        <v>632</v>
      </c>
      <c r="FI1169" s="218">
        <f t="shared" si="512"/>
        <v>4260</v>
      </c>
      <c r="FJ1169" s="218">
        <f t="shared" si="512"/>
        <v>28</v>
      </c>
      <c r="FK1169" s="218">
        <f t="shared" si="498"/>
        <v>3600</v>
      </c>
      <c r="FL1169" s="218">
        <f t="shared" si="513"/>
        <v>432</v>
      </c>
      <c r="FM1169" s="218">
        <f t="shared" si="499"/>
        <v>3168</v>
      </c>
    </row>
    <row r="1170" spans="1:169" s="368" customFormat="1">
      <c r="A1170" s="285"/>
      <c r="B1170" s="286"/>
      <c r="C1170" s="285"/>
      <c r="D1170" s="285"/>
      <c r="E1170" s="285"/>
      <c r="F1170" s="287">
        <f t="shared" si="500"/>
        <v>6</v>
      </c>
      <c r="G1170" s="392" t="s">
        <v>161</v>
      </c>
      <c r="H1170" s="392" t="s">
        <v>162</v>
      </c>
      <c r="I1170" s="287"/>
      <c r="J1170" s="392"/>
      <c r="K1170" s="287"/>
      <c r="L1170" s="392"/>
      <c r="M1170" s="392"/>
      <c r="N1170" s="372">
        <f t="shared" si="501"/>
        <v>1</v>
      </c>
      <c r="O1170" s="222">
        <f t="shared" si="501"/>
        <v>2478</v>
      </c>
      <c r="P1170" s="222">
        <f t="shared" si="501"/>
        <v>3107</v>
      </c>
      <c r="Q1170" s="222">
        <f t="shared" si="501"/>
        <v>3163</v>
      </c>
      <c r="R1170" s="222">
        <f t="shared" si="501"/>
        <v>3021</v>
      </c>
      <c r="S1170" s="218">
        <f t="shared" si="501"/>
        <v>2996</v>
      </c>
      <c r="T1170" s="218">
        <f t="shared" si="501"/>
        <v>3051</v>
      </c>
      <c r="U1170" s="218">
        <f t="shared" si="501"/>
        <v>3023</v>
      </c>
      <c r="V1170" s="218">
        <f t="shared" si="501"/>
        <v>3270</v>
      </c>
      <c r="W1170" s="222">
        <f t="shared" si="501"/>
        <v>641</v>
      </c>
      <c r="X1170" s="222">
        <f t="shared" si="501"/>
        <v>751</v>
      </c>
      <c r="Y1170" s="222">
        <f t="shared" si="501"/>
        <v>765</v>
      </c>
      <c r="Z1170" s="222">
        <f t="shared" si="501"/>
        <v>731</v>
      </c>
      <c r="AA1170" s="218">
        <f t="shared" si="501"/>
        <v>791</v>
      </c>
      <c r="AB1170" s="218">
        <f t="shared" si="501"/>
        <v>805</v>
      </c>
      <c r="AC1170" s="218">
        <f t="shared" si="501"/>
        <v>798</v>
      </c>
      <c r="AD1170" s="218">
        <f t="shared" si="502"/>
        <v>863</v>
      </c>
      <c r="AE1170" s="222">
        <f t="shared" si="502"/>
        <v>35</v>
      </c>
      <c r="AF1170" s="222">
        <f t="shared" si="502"/>
        <v>33</v>
      </c>
      <c r="AG1170" s="222">
        <f t="shared" si="502"/>
        <v>32</v>
      </c>
      <c r="AH1170" s="222">
        <f t="shared" si="502"/>
        <v>34</v>
      </c>
      <c r="AI1170" s="218">
        <f t="shared" si="502"/>
        <v>30</v>
      </c>
      <c r="AJ1170" s="218">
        <f t="shared" si="502"/>
        <v>33</v>
      </c>
      <c r="AK1170" s="218">
        <f t="shared" si="502"/>
        <v>37</v>
      </c>
      <c r="AL1170" s="218">
        <f t="shared" si="502"/>
        <v>33</v>
      </c>
      <c r="AM1170" s="222">
        <f t="shared" si="502"/>
        <v>1837</v>
      </c>
      <c r="AN1170" s="222">
        <f t="shared" si="502"/>
        <v>2355</v>
      </c>
      <c r="AO1170" s="222">
        <f t="shared" si="502"/>
        <v>2398</v>
      </c>
      <c r="AP1170" s="222">
        <f t="shared" si="502"/>
        <v>2291</v>
      </c>
      <c r="AQ1170" s="218">
        <f t="shared" si="502"/>
        <v>2205</v>
      </c>
      <c r="AR1170" s="218">
        <f t="shared" si="503"/>
        <v>2246</v>
      </c>
      <c r="AS1170" s="218">
        <f t="shared" si="503"/>
        <v>2225</v>
      </c>
      <c r="AT1170" s="218">
        <f t="shared" si="503"/>
        <v>2407</v>
      </c>
      <c r="AU1170" s="222">
        <f t="shared" si="503"/>
        <v>61</v>
      </c>
      <c r="AV1170" s="222">
        <f t="shared" si="503"/>
        <v>76</v>
      </c>
      <c r="AW1170" s="222">
        <f t="shared" si="503"/>
        <v>78</v>
      </c>
      <c r="AX1170" s="222">
        <f t="shared" si="503"/>
        <v>72</v>
      </c>
      <c r="AY1170" s="218">
        <f t="shared" si="503"/>
        <v>71</v>
      </c>
      <c r="AZ1170" s="218">
        <f t="shared" si="503"/>
        <v>73</v>
      </c>
      <c r="BA1170" s="218">
        <f t="shared" si="503"/>
        <v>69</v>
      </c>
      <c r="BB1170" s="218">
        <f t="shared" si="503"/>
        <v>76</v>
      </c>
      <c r="BC1170" s="222">
        <f t="shared" si="503"/>
        <v>3017</v>
      </c>
      <c r="BD1170" s="222">
        <f t="shared" si="471"/>
        <v>3794.9999998000003</v>
      </c>
      <c r="BE1170" s="222">
        <f t="shared" si="471"/>
        <v>3518.8995356170362</v>
      </c>
      <c r="BF1170" s="222">
        <f t="shared" si="471"/>
        <v>3826.667054</v>
      </c>
      <c r="BG1170" s="218">
        <f t="shared" si="471"/>
        <v>3649</v>
      </c>
      <c r="BH1170" s="218">
        <f t="shared" si="471"/>
        <v>3697</v>
      </c>
      <c r="BI1170" s="218">
        <f t="shared" si="471"/>
        <v>3823</v>
      </c>
      <c r="BJ1170" s="218">
        <f t="shared" si="471"/>
        <v>3963</v>
      </c>
      <c r="BK1170" s="222">
        <f t="shared" si="504"/>
        <v>-1241</v>
      </c>
      <c r="BL1170" s="222">
        <f t="shared" si="504"/>
        <v>-1515.9999998000001</v>
      </c>
      <c r="BM1170" s="222">
        <f t="shared" si="504"/>
        <v>-1198.8995356170365</v>
      </c>
      <c r="BN1170" s="222">
        <f t="shared" si="504"/>
        <v>-1607.667054</v>
      </c>
      <c r="BO1170" s="218">
        <f t="shared" si="504"/>
        <v>-1515</v>
      </c>
      <c r="BP1170" s="218">
        <f t="shared" si="504"/>
        <v>-1524</v>
      </c>
      <c r="BQ1170" s="218">
        <f t="shared" si="504"/>
        <v>-1667</v>
      </c>
      <c r="BR1170" s="218">
        <f t="shared" si="504"/>
        <v>-1632</v>
      </c>
      <c r="BS1170" s="222">
        <f t="shared" si="504"/>
        <v>0</v>
      </c>
      <c r="BT1170" s="222">
        <f t="shared" si="504"/>
        <v>1</v>
      </c>
      <c r="BU1170" s="222">
        <f t="shared" si="504"/>
        <v>1</v>
      </c>
      <c r="BV1170" s="222">
        <f t="shared" si="504"/>
        <v>1</v>
      </c>
      <c r="BW1170" s="218">
        <f t="shared" si="504"/>
        <v>2</v>
      </c>
      <c r="BX1170" s="218">
        <f t="shared" si="504"/>
        <v>2</v>
      </c>
      <c r="BY1170" s="218">
        <f t="shared" si="504"/>
        <v>3</v>
      </c>
      <c r="BZ1170" s="218">
        <f t="shared" si="504"/>
        <v>3</v>
      </c>
      <c r="CA1170" s="222">
        <f t="shared" si="505"/>
        <v>1241</v>
      </c>
      <c r="CB1170" s="222">
        <f t="shared" si="505"/>
        <v>1516.9999998000001</v>
      </c>
      <c r="CC1170" s="222">
        <f t="shared" si="505"/>
        <v>1199.8995356170365</v>
      </c>
      <c r="CD1170" s="222">
        <f t="shared" si="505"/>
        <v>1608.667054</v>
      </c>
      <c r="CE1170" s="218">
        <f t="shared" si="505"/>
        <v>1517</v>
      </c>
      <c r="CF1170" s="218">
        <f t="shared" si="505"/>
        <v>1526</v>
      </c>
      <c r="CG1170" s="218">
        <f t="shared" si="505"/>
        <v>1670</v>
      </c>
      <c r="CH1170" s="218">
        <f t="shared" si="505"/>
        <v>1635</v>
      </c>
      <c r="CI1170" s="375"/>
      <c r="CJ1170" s="222">
        <f t="shared" si="506"/>
        <v>3017</v>
      </c>
      <c r="CK1170" s="222">
        <f t="shared" si="506"/>
        <v>3667</v>
      </c>
      <c r="CL1170" s="222">
        <f t="shared" si="506"/>
        <v>3619</v>
      </c>
      <c r="CM1170" s="222">
        <f t="shared" si="506"/>
        <v>3555</v>
      </c>
      <c r="CN1170" s="218">
        <f t="shared" si="506"/>
        <v>3649</v>
      </c>
      <c r="CO1170" s="218">
        <f t="shared" si="506"/>
        <v>3685.6812388507974</v>
      </c>
      <c r="CP1170" s="218">
        <f t="shared" si="506"/>
        <v>3667.3203295881431</v>
      </c>
      <c r="CQ1170" s="218">
        <f t="shared" si="506"/>
        <v>3958.4199297791479</v>
      </c>
      <c r="CR1170" s="222">
        <f t="shared" si="506"/>
        <v>2333</v>
      </c>
      <c r="CS1170" s="222">
        <f t="shared" si="506"/>
        <v>2879</v>
      </c>
      <c r="CT1170" s="222">
        <f t="shared" si="506"/>
        <v>2932</v>
      </c>
      <c r="CU1170" s="222">
        <f t="shared" si="506"/>
        <v>2800</v>
      </c>
      <c r="CV1170" s="218">
        <f t="shared" si="506"/>
        <v>3440</v>
      </c>
      <c r="CW1170" s="218">
        <f t="shared" si="506"/>
        <v>3502.6812388507974</v>
      </c>
      <c r="CX1170" s="218">
        <f t="shared" si="506"/>
        <v>3470.3203295881431</v>
      </c>
      <c r="CY1170" s="218">
        <f t="shared" si="506"/>
        <v>3754.4199297791479</v>
      </c>
      <c r="CZ1170" s="222">
        <f t="shared" si="507"/>
        <v>684</v>
      </c>
      <c r="DA1170" s="222">
        <f t="shared" si="507"/>
        <v>788</v>
      </c>
      <c r="DB1170" s="222">
        <f t="shared" si="507"/>
        <v>687</v>
      </c>
      <c r="DC1170" s="222">
        <f t="shared" si="507"/>
        <v>755</v>
      </c>
      <c r="DD1170" s="218">
        <f t="shared" si="507"/>
        <v>209</v>
      </c>
      <c r="DE1170" s="218">
        <f t="shared" si="507"/>
        <v>183</v>
      </c>
      <c r="DF1170" s="218">
        <f t="shared" si="507"/>
        <v>197</v>
      </c>
      <c r="DG1170" s="218">
        <f t="shared" si="507"/>
        <v>204</v>
      </c>
      <c r="DH1170" s="222">
        <f t="shared" si="507"/>
        <v>0</v>
      </c>
      <c r="DI1170" s="222">
        <f t="shared" si="507"/>
        <v>0</v>
      </c>
      <c r="DJ1170" s="222">
        <f t="shared" si="507"/>
        <v>0</v>
      </c>
      <c r="DK1170" s="222">
        <f t="shared" si="507"/>
        <v>0</v>
      </c>
      <c r="DL1170" s="218">
        <f t="shared" si="507"/>
        <v>0</v>
      </c>
      <c r="DM1170" s="218">
        <f t="shared" si="507"/>
        <v>0</v>
      </c>
      <c r="DN1170" s="218">
        <f t="shared" si="508"/>
        <v>0</v>
      </c>
      <c r="DO1170" s="218">
        <f t="shared" si="508"/>
        <v>0</v>
      </c>
      <c r="DP1170" s="222">
        <f t="shared" si="508"/>
        <v>0</v>
      </c>
      <c r="DQ1170" s="222">
        <f t="shared" si="508"/>
        <v>127.9999998000003</v>
      </c>
      <c r="DR1170" s="222">
        <f t="shared" si="508"/>
        <v>-100.10046438296376</v>
      </c>
      <c r="DS1170" s="222">
        <f t="shared" si="508"/>
        <v>271.66705400000001</v>
      </c>
      <c r="DT1170" s="218">
        <f t="shared" si="508"/>
        <v>0</v>
      </c>
      <c r="DU1170" s="218">
        <f t="shared" si="508"/>
        <v>11.318761149202601</v>
      </c>
      <c r="DV1170" s="218">
        <f t="shared" si="508"/>
        <v>155.67967041185693</v>
      </c>
      <c r="DW1170" s="218">
        <f t="shared" si="508"/>
        <v>4.5800702208521216</v>
      </c>
      <c r="DX1170" s="384">
        <f t="shared" si="474"/>
        <v>0.25867635189669086</v>
      </c>
      <c r="DY1170" s="384">
        <f t="shared" si="474"/>
        <v>0.24171226263276471</v>
      </c>
      <c r="DZ1170" s="384">
        <f t="shared" si="474"/>
        <v>0.24185899462535568</v>
      </c>
      <c r="EA1170" s="384">
        <f t="shared" si="473"/>
        <v>0.24197285666997684</v>
      </c>
      <c r="EB1170" s="385">
        <f t="shared" si="473"/>
        <v>0.26401869158878505</v>
      </c>
      <c r="EC1170" s="385">
        <f t="shared" si="473"/>
        <v>0.26384791871517538</v>
      </c>
      <c r="ED1170" s="385">
        <f t="shared" si="473"/>
        <v>0.26397618260006617</v>
      </c>
      <c r="EE1170" s="385">
        <f t="shared" si="463"/>
        <v>0.26391437308868504</v>
      </c>
      <c r="EG1170" s="222">
        <f t="shared" si="509"/>
        <v>56</v>
      </c>
      <c r="EH1170" s="222">
        <f t="shared" si="509"/>
        <v>17</v>
      </c>
      <c r="EI1170" s="222">
        <f t="shared" si="509"/>
        <v>39</v>
      </c>
      <c r="EJ1170" s="222">
        <f t="shared" si="509"/>
        <v>3</v>
      </c>
      <c r="EK1170" s="222">
        <f t="shared" si="509"/>
        <v>26</v>
      </c>
      <c r="EL1170" s="222">
        <f t="shared" si="509"/>
        <v>708</v>
      </c>
      <c r="EM1170" s="222">
        <f t="shared" si="509"/>
        <v>394</v>
      </c>
      <c r="EN1170" s="386">
        <f t="shared" si="482"/>
        <v>0.30357142857142855</v>
      </c>
      <c r="EO1170" s="222">
        <f t="shared" si="483"/>
        <v>7.6923076923076925</v>
      </c>
      <c r="EP1170" s="386">
        <f t="shared" si="484"/>
        <v>0.4642857142857143</v>
      </c>
      <c r="EQ1170" s="222">
        <f t="shared" si="485"/>
        <v>36723.163841807909</v>
      </c>
      <c r="ER1170" s="222">
        <f t="shared" si="486"/>
        <v>634.51776649746193</v>
      </c>
      <c r="ES1170" s="292"/>
      <c r="ET1170" s="222">
        <f t="shared" si="510"/>
        <v>196</v>
      </c>
      <c r="EU1170" s="222">
        <f t="shared" si="510"/>
        <v>95</v>
      </c>
      <c r="EV1170" s="222">
        <f t="shared" si="510"/>
        <v>101</v>
      </c>
      <c r="EW1170" s="222">
        <f t="shared" si="510"/>
        <v>22</v>
      </c>
      <c r="EX1170" s="222">
        <f t="shared" si="510"/>
        <v>331</v>
      </c>
      <c r="EY1170" s="222">
        <f t="shared" si="510"/>
        <v>1748</v>
      </c>
      <c r="EZ1170" s="222">
        <f t="shared" si="510"/>
        <v>1534</v>
      </c>
      <c r="FA1170" s="387">
        <f t="shared" si="493"/>
        <v>0.48469387755102039</v>
      </c>
      <c r="FB1170" s="221">
        <f t="shared" si="494"/>
        <v>21.782178217821784</v>
      </c>
      <c r="FC1170" s="387">
        <f t="shared" si="495"/>
        <v>1.6887755102040816</v>
      </c>
      <c r="FD1170" s="218">
        <f t="shared" si="496"/>
        <v>189359.26773455378</v>
      </c>
      <c r="FE1170" s="218">
        <f t="shared" si="497"/>
        <v>1195.1325510647546</v>
      </c>
      <c r="FF1170" s="218">
        <f t="shared" si="511"/>
        <v>2221</v>
      </c>
      <c r="FG1170" s="221">
        <f t="shared" si="476"/>
        <v>3.1967582170193602</v>
      </c>
      <c r="FH1170" s="218">
        <f t="shared" si="512"/>
        <v>71</v>
      </c>
      <c r="FI1170" s="218">
        <f t="shared" si="512"/>
        <v>2221</v>
      </c>
      <c r="FJ1170" s="218">
        <f t="shared" si="512"/>
        <v>-562</v>
      </c>
      <c r="FK1170" s="218">
        <f t="shared" si="498"/>
        <v>2712</v>
      </c>
      <c r="FL1170" s="218">
        <f t="shared" si="513"/>
        <v>144</v>
      </c>
      <c r="FM1170" s="218">
        <f t="shared" si="499"/>
        <v>2568</v>
      </c>
    </row>
    <row r="1171" spans="1:169" s="368" customFormat="1">
      <c r="A1171" s="285"/>
      <c r="B1171" s="286"/>
      <c r="C1171" s="285"/>
      <c r="D1171" s="285"/>
      <c r="E1171" s="285"/>
      <c r="F1171" s="287">
        <f t="shared" si="500"/>
        <v>7</v>
      </c>
      <c r="G1171" s="392" t="s">
        <v>166</v>
      </c>
      <c r="H1171" s="392" t="s">
        <v>167</v>
      </c>
      <c r="I1171" s="287"/>
      <c r="J1171" s="392"/>
      <c r="K1171" s="287"/>
      <c r="L1171" s="392"/>
      <c r="M1171" s="392"/>
      <c r="N1171" s="372">
        <f t="shared" si="501"/>
        <v>8</v>
      </c>
      <c r="O1171" s="222">
        <f t="shared" si="501"/>
        <v>6301</v>
      </c>
      <c r="P1171" s="222">
        <f t="shared" si="501"/>
        <v>12746</v>
      </c>
      <c r="Q1171" s="222">
        <f t="shared" si="501"/>
        <v>13547</v>
      </c>
      <c r="R1171" s="222">
        <f t="shared" si="501"/>
        <v>14472</v>
      </c>
      <c r="S1171" s="218">
        <f t="shared" si="501"/>
        <v>12620</v>
      </c>
      <c r="T1171" s="218">
        <f t="shared" si="501"/>
        <v>13308</v>
      </c>
      <c r="U1171" s="218">
        <f t="shared" si="501"/>
        <v>14270</v>
      </c>
      <c r="V1171" s="218">
        <f t="shared" si="501"/>
        <v>14538</v>
      </c>
      <c r="W1171" s="222">
        <f t="shared" si="501"/>
        <v>1960</v>
      </c>
      <c r="X1171" s="222">
        <f t="shared" si="501"/>
        <v>2918</v>
      </c>
      <c r="Y1171" s="222">
        <f t="shared" si="501"/>
        <v>3101</v>
      </c>
      <c r="Z1171" s="222">
        <f t="shared" si="501"/>
        <v>3320</v>
      </c>
      <c r="AA1171" s="218">
        <f t="shared" si="501"/>
        <v>3079</v>
      </c>
      <c r="AB1171" s="218">
        <f t="shared" si="501"/>
        <v>3250</v>
      </c>
      <c r="AC1171" s="218">
        <f t="shared" si="501"/>
        <v>3495</v>
      </c>
      <c r="AD1171" s="218">
        <f t="shared" si="502"/>
        <v>3558</v>
      </c>
      <c r="AE1171" s="222">
        <f t="shared" si="502"/>
        <v>81</v>
      </c>
      <c r="AF1171" s="222">
        <f t="shared" si="502"/>
        <v>139</v>
      </c>
      <c r="AG1171" s="222">
        <f t="shared" si="502"/>
        <v>135</v>
      </c>
      <c r="AH1171" s="222">
        <f t="shared" si="502"/>
        <v>142</v>
      </c>
      <c r="AI1171" s="218">
        <f t="shared" si="502"/>
        <v>143</v>
      </c>
      <c r="AJ1171" s="218">
        <f t="shared" si="502"/>
        <v>134</v>
      </c>
      <c r="AK1171" s="218">
        <f t="shared" si="502"/>
        <v>158</v>
      </c>
      <c r="AL1171" s="218">
        <f t="shared" si="502"/>
        <v>151</v>
      </c>
      <c r="AM1171" s="222">
        <f t="shared" si="502"/>
        <v>4341</v>
      </c>
      <c r="AN1171" s="222">
        <f t="shared" si="502"/>
        <v>9830</v>
      </c>
      <c r="AO1171" s="222">
        <f t="shared" si="502"/>
        <v>10445</v>
      </c>
      <c r="AP1171" s="222">
        <f t="shared" si="502"/>
        <v>11150</v>
      </c>
      <c r="AQ1171" s="218">
        <f t="shared" si="502"/>
        <v>9543</v>
      </c>
      <c r="AR1171" s="218">
        <f t="shared" si="503"/>
        <v>10056</v>
      </c>
      <c r="AS1171" s="218">
        <f t="shared" si="503"/>
        <v>10776</v>
      </c>
      <c r="AT1171" s="218">
        <f t="shared" si="503"/>
        <v>10979</v>
      </c>
      <c r="AU1171" s="222">
        <f t="shared" si="503"/>
        <v>348</v>
      </c>
      <c r="AV1171" s="222">
        <f t="shared" si="503"/>
        <v>770</v>
      </c>
      <c r="AW1171" s="222">
        <f t="shared" si="503"/>
        <v>827</v>
      </c>
      <c r="AX1171" s="222">
        <f t="shared" si="503"/>
        <v>891</v>
      </c>
      <c r="AY1171" s="218">
        <f t="shared" si="503"/>
        <v>747</v>
      </c>
      <c r="AZ1171" s="218">
        <f t="shared" si="503"/>
        <v>801</v>
      </c>
      <c r="BA1171" s="218">
        <f t="shared" si="503"/>
        <v>878</v>
      </c>
      <c r="BB1171" s="218">
        <f t="shared" si="503"/>
        <v>930</v>
      </c>
      <c r="BC1171" s="222">
        <f t="shared" si="503"/>
        <v>4022</v>
      </c>
      <c r="BD1171" s="222">
        <f t="shared" si="471"/>
        <v>9056</v>
      </c>
      <c r="BE1171" s="222">
        <f t="shared" si="471"/>
        <v>9613</v>
      </c>
      <c r="BF1171" s="222">
        <f t="shared" si="471"/>
        <v>10253</v>
      </c>
      <c r="BG1171" s="218">
        <f t="shared" si="471"/>
        <v>8786</v>
      </c>
      <c r="BH1171" s="218">
        <f t="shared" si="471"/>
        <v>9244</v>
      </c>
      <c r="BI1171" s="218">
        <f t="shared" si="471"/>
        <v>9883</v>
      </c>
      <c r="BJ1171" s="218">
        <f t="shared" si="471"/>
        <v>10035</v>
      </c>
      <c r="BK1171" s="222">
        <f t="shared" si="504"/>
        <v>-29</v>
      </c>
      <c r="BL1171" s="222">
        <f t="shared" si="504"/>
        <v>4</v>
      </c>
      <c r="BM1171" s="222">
        <f t="shared" si="504"/>
        <v>5</v>
      </c>
      <c r="BN1171" s="222">
        <f t="shared" si="504"/>
        <v>6</v>
      </c>
      <c r="BO1171" s="218">
        <f t="shared" si="504"/>
        <v>10</v>
      </c>
      <c r="BP1171" s="218">
        <f t="shared" si="504"/>
        <v>11</v>
      </c>
      <c r="BQ1171" s="218">
        <f t="shared" si="504"/>
        <v>15</v>
      </c>
      <c r="BR1171" s="218">
        <f t="shared" si="504"/>
        <v>14</v>
      </c>
      <c r="BS1171" s="222">
        <f t="shared" si="504"/>
        <v>3</v>
      </c>
      <c r="BT1171" s="222">
        <f t="shared" si="504"/>
        <v>4</v>
      </c>
      <c r="BU1171" s="222">
        <f t="shared" si="504"/>
        <v>5</v>
      </c>
      <c r="BV1171" s="222">
        <f t="shared" si="504"/>
        <v>6</v>
      </c>
      <c r="BW1171" s="218">
        <f t="shared" si="504"/>
        <v>10</v>
      </c>
      <c r="BX1171" s="218">
        <f t="shared" si="504"/>
        <v>11</v>
      </c>
      <c r="BY1171" s="218">
        <f t="shared" si="504"/>
        <v>15</v>
      </c>
      <c r="BZ1171" s="218">
        <f t="shared" si="504"/>
        <v>14</v>
      </c>
      <c r="CA1171" s="222">
        <f t="shared" si="505"/>
        <v>32</v>
      </c>
      <c r="CB1171" s="222">
        <f t="shared" si="505"/>
        <v>0</v>
      </c>
      <c r="CC1171" s="222">
        <f t="shared" si="505"/>
        <v>0</v>
      </c>
      <c r="CD1171" s="222">
        <f t="shared" si="505"/>
        <v>0</v>
      </c>
      <c r="CE1171" s="218">
        <f t="shared" si="505"/>
        <v>0</v>
      </c>
      <c r="CF1171" s="218">
        <f t="shared" si="505"/>
        <v>0</v>
      </c>
      <c r="CG1171" s="218">
        <f t="shared" si="505"/>
        <v>0</v>
      </c>
      <c r="CH1171" s="218">
        <f t="shared" si="505"/>
        <v>0</v>
      </c>
      <c r="CI1171" s="375"/>
      <c r="CJ1171" s="222">
        <f t="shared" si="506"/>
        <v>4019</v>
      </c>
      <c r="CK1171" s="222">
        <f t="shared" si="506"/>
        <v>8566</v>
      </c>
      <c r="CL1171" s="222">
        <f t="shared" si="506"/>
        <v>8939</v>
      </c>
      <c r="CM1171" s="222">
        <f t="shared" si="506"/>
        <v>9570</v>
      </c>
      <c r="CN1171" s="218">
        <f t="shared" si="506"/>
        <v>8786</v>
      </c>
      <c r="CO1171" s="218">
        <f t="shared" si="506"/>
        <v>8671.2712801058515</v>
      </c>
      <c r="CP1171" s="218">
        <f t="shared" si="506"/>
        <v>9328.8582433446463</v>
      </c>
      <c r="CQ1171" s="218">
        <f t="shared" si="506"/>
        <v>9543.8852290478644</v>
      </c>
      <c r="CR1171" s="222">
        <f t="shared" si="506"/>
        <v>3527</v>
      </c>
      <c r="CS1171" s="222">
        <f t="shared" si="506"/>
        <v>7701</v>
      </c>
      <c r="CT1171" s="222">
        <f t="shared" si="506"/>
        <v>8184</v>
      </c>
      <c r="CU1171" s="222">
        <f t="shared" si="506"/>
        <v>8740</v>
      </c>
      <c r="CV1171" s="218">
        <f t="shared" si="506"/>
        <v>5534</v>
      </c>
      <c r="CW1171" s="218">
        <f t="shared" si="506"/>
        <v>5833.2712801058497</v>
      </c>
      <c r="CX1171" s="218">
        <f t="shared" si="506"/>
        <v>6258.8582433446472</v>
      </c>
      <c r="CY1171" s="218">
        <f t="shared" si="506"/>
        <v>6373.8852290478662</v>
      </c>
      <c r="CZ1171" s="222">
        <f t="shared" si="507"/>
        <v>487</v>
      </c>
      <c r="DA1171" s="222">
        <f t="shared" si="507"/>
        <v>856</v>
      </c>
      <c r="DB1171" s="222">
        <f t="shared" si="507"/>
        <v>746</v>
      </c>
      <c r="DC1171" s="222">
        <f t="shared" si="507"/>
        <v>820</v>
      </c>
      <c r="DD1171" s="218">
        <f t="shared" si="507"/>
        <v>3243</v>
      </c>
      <c r="DE1171" s="218">
        <f t="shared" si="507"/>
        <v>2829</v>
      </c>
      <c r="DF1171" s="218">
        <f t="shared" si="507"/>
        <v>3060</v>
      </c>
      <c r="DG1171" s="218">
        <f t="shared" si="507"/>
        <v>3160</v>
      </c>
      <c r="DH1171" s="222">
        <f t="shared" si="507"/>
        <v>5</v>
      </c>
      <c r="DI1171" s="222">
        <f t="shared" si="507"/>
        <v>9</v>
      </c>
      <c r="DJ1171" s="222">
        <f t="shared" si="507"/>
        <v>9</v>
      </c>
      <c r="DK1171" s="222">
        <f t="shared" si="507"/>
        <v>10</v>
      </c>
      <c r="DL1171" s="218">
        <f t="shared" si="507"/>
        <v>9</v>
      </c>
      <c r="DM1171" s="218">
        <f t="shared" si="507"/>
        <v>9</v>
      </c>
      <c r="DN1171" s="218">
        <f t="shared" si="508"/>
        <v>10</v>
      </c>
      <c r="DO1171" s="218">
        <f t="shared" si="508"/>
        <v>10</v>
      </c>
      <c r="DP1171" s="222">
        <f t="shared" si="508"/>
        <v>3</v>
      </c>
      <c r="DQ1171" s="222">
        <f t="shared" si="508"/>
        <v>490</v>
      </c>
      <c r="DR1171" s="222">
        <f t="shared" si="508"/>
        <v>674</v>
      </c>
      <c r="DS1171" s="222">
        <f t="shared" si="508"/>
        <v>683</v>
      </c>
      <c r="DT1171" s="218">
        <f t="shared" si="508"/>
        <v>0</v>
      </c>
      <c r="DU1171" s="218">
        <f t="shared" si="508"/>
        <v>572.72871989414989</v>
      </c>
      <c r="DV1171" s="218">
        <f t="shared" si="508"/>
        <v>554.14175665535186</v>
      </c>
      <c r="DW1171" s="218">
        <f t="shared" si="508"/>
        <v>491.11477095213399</v>
      </c>
      <c r="DX1171" s="384">
        <f t="shared" si="474"/>
        <v>0.31106173623234407</v>
      </c>
      <c r="DY1171" s="384">
        <f t="shared" si="474"/>
        <v>0.22893456770751608</v>
      </c>
      <c r="DZ1171" s="384">
        <f t="shared" si="474"/>
        <v>0.22890676902635271</v>
      </c>
      <c r="EA1171" s="384">
        <f t="shared" si="473"/>
        <v>0.22940851299060255</v>
      </c>
      <c r="EB1171" s="385">
        <f t="shared" si="473"/>
        <v>0.24397781299524565</v>
      </c>
      <c r="EC1171" s="385">
        <f t="shared" si="473"/>
        <v>0.24421400661256387</v>
      </c>
      <c r="ED1171" s="385">
        <f t="shared" si="473"/>
        <v>0.24491941135248774</v>
      </c>
      <c r="EE1171" s="385">
        <f t="shared" si="463"/>
        <v>0.24473792818819645</v>
      </c>
      <c r="EG1171" s="222">
        <f t="shared" si="509"/>
        <v>319</v>
      </c>
      <c r="EH1171" s="222">
        <f t="shared" si="509"/>
        <v>172</v>
      </c>
      <c r="EI1171" s="222">
        <f t="shared" si="509"/>
        <v>147</v>
      </c>
      <c r="EJ1171" s="222">
        <f t="shared" si="509"/>
        <v>60</v>
      </c>
      <c r="EK1171" s="222">
        <f t="shared" si="509"/>
        <v>156</v>
      </c>
      <c r="EL1171" s="222">
        <f t="shared" si="509"/>
        <v>5804</v>
      </c>
      <c r="EM1171" s="222">
        <f t="shared" si="509"/>
        <v>4911</v>
      </c>
      <c r="EN1171" s="386">
        <f t="shared" si="482"/>
        <v>0.53918495297805646</v>
      </c>
      <c r="EO1171" s="222">
        <f t="shared" si="483"/>
        <v>40.816326530612244</v>
      </c>
      <c r="EP1171" s="386">
        <f t="shared" si="484"/>
        <v>0.4890282131661442</v>
      </c>
      <c r="EQ1171" s="222">
        <f t="shared" si="485"/>
        <v>26878.015161957272</v>
      </c>
      <c r="ER1171" s="222">
        <f t="shared" si="486"/>
        <v>1018.122581958868</v>
      </c>
      <c r="ES1171" s="292"/>
      <c r="ET1171" s="222">
        <f t="shared" si="510"/>
        <v>585</v>
      </c>
      <c r="EU1171" s="222">
        <f t="shared" si="510"/>
        <v>336</v>
      </c>
      <c r="EV1171" s="222">
        <f t="shared" si="510"/>
        <v>250</v>
      </c>
      <c r="EW1171" s="222">
        <f t="shared" si="510"/>
        <v>135</v>
      </c>
      <c r="EX1171" s="222">
        <f t="shared" si="510"/>
        <v>2130</v>
      </c>
      <c r="EY1171" s="222">
        <f t="shared" si="510"/>
        <v>8465</v>
      </c>
      <c r="EZ1171" s="222">
        <f t="shared" si="510"/>
        <v>7652</v>
      </c>
      <c r="FA1171" s="387">
        <f t="shared" si="493"/>
        <v>0.57435897435897432</v>
      </c>
      <c r="FB1171" s="221">
        <f t="shared" si="494"/>
        <v>54</v>
      </c>
      <c r="FC1171" s="387">
        <f t="shared" si="495"/>
        <v>3.641025641025641</v>
      </c>
      <c r="FD1171" s="218">
        <f t="shared" si="496"/>
        <v>251624.33549911401</v>
      </c>
      <c r="FE1171" s="218">
        <f t="shared" si="497"/>
        <v>1470.2038682697332</v>
      </c>
      <c r="FF1171" s="218">
        <f t="shared" si="511"/>
        <v>9085</v>
      </c>
      <c r="FG1171" s="221">
        <f t="shared" si="476"/>
        <v>7.9581728123280122</v>
      </c>
      <c r="FH1171" s="218">
        <f t="shared" si="512"/>
        <v>723</v>
      </c>
      <c r="FI1171" s="218">
        <f t="shared" si="512"/>
        <v>9085</v>
      </c>
      <c r="FJ1171" s="218">
        <f t="shared" si="512"/>
        <v>7</v>
      </c>
      <c r="FK1171" s="218">
        <f t="shared" si="498"/>
        <v>8355</v>
      </c>
      <c r="FL1171" s="218">
        <f t="shared" si="513"/>
        <v>658</v>
      </c>
      <c r="FM1171" s="218">
        <f t="shared" si="499"/>
        <v>7697</v>
      </c>
    </row>
    <row r="1172" spans="1:169" s="368" customFormat="1">
      <c r="A1172" s="285"/>
      <c r="B1172" s="286"/>
      <c r="C1172" s="285"/>
      <c r="D1172" s="285"/>
      <c r="E1172" s="285"/>
      <c r="F1172" s="287">
        <f t="shared" si="500"/>
        <v>8</v>
      </c>
      <c r="G1172" s="392" t="s">
        <v>184</v>
      </c>
      <c r="H1172" s="392" t="s">
        <v>185</v>
      </c>
      <c r="I1172" s="287"/>
      <c r="J1172" s="392"/>
      <c r="K1172" s="287"/>
      <c r="L1172" s="392"/>
      <c r="M1172" s="392"/>
      <c r="N1172" s="372">
        <f t="shared" si="501"/>
        <v>26</v>
      </c>
      <c r="O1172" s="222">
        <f t="shared" si="501"/>
        <v>3853</v>
      </c>
      <c r="P1172" s="222">
        <f t="shared" si="501"/>
        <v>6471</v>
      </c>
      <c r="Q1172" s="222">
        <f t="shared" si="501"/>
        <v>6877</v>
      </c>
      <c r="R1172" s="222">
        <f t="shared" si="501"/>
        <v>8835</v>
      </c>
      <c r="S1172" s="218">
        <f t="shared" si="501"/>
        <v>6056</v>
      </c>
      <c r="T1172" s="218">
        <f t="shared" si="501"/>
        <v>6373</v>
      </c>
      <c r="U1172" s="218">
        <f t="shared" si="501"/>
        <v>8054</v>
      </c>
      <c r="V1172" s="218">
        <f t="shared" si="501"/>
        <v>7788</v>
      </c>
      <c r="W1172" s="222">
        <f t="shared" si="501"/>
        <v>975</v>
      </c>
      <c r="X1172" s="222">
        <f t="shared" si="501"/>
        <v>2166</v>
      </c>
      <c r="Y1172" s="222">
        <f t="shared" si="501"/>
        <v>2286</v>
      </c>
      <c r="Z1172" s="222">
        <f t="shared" si="501"/>
        <v>2953</v>
      </c>
      <c r="AA1172" s="218">
        <f t="shared" si="501"/>
        <v>1903</v>
      </c>
      <c r="AB1172" s="218">
        <f t="shared" si="501"/>
        <v>1999</v>
      </c>
      <c r="AC1172" s="218">
        <f t="shared" si="501"/>
        <v>2506</v>
      </c>
      <c r="AD1172" s="218">
        <f t="shared" si="502"/>
        <v>2431</v>
      </c>
      <c r="AE1172" s="222">
        <f t="shared" si="502"/>
        <v>53</v>
      </c>
      <c r="AF1172" s="222">
        <f t="shared" si="502"/>
        <v>67</v>
      </c>
      <c r="AG1172" s="222">
        <f t="shared" si="502"/>
        <v>67</v>
      </c>
      <c r="AH1172" s="222">
        <f t="shared" si="502"/>
        <v>70</v>
      </c>
      <c r="AI1172" s="218">
        <f t="shared" si="502"/>
        <v>80</v>
      </c>
      <c r="AJ1172" s="218">
        <f t="shared" si="502"/>
        <v>82</v>
      </c>
      <c r="AK1172" s="218">
        <f t="shared" si="502"/>
        <v>67</v>
      </c>
      <c r="AL1172" s="218">
        <f t="shared" si="502"/>
        <v>73</v>
      </c>
      <c r="AM1172" s="222">
        <f t="shared" si="502"/>
        <v>2880</v>
      </c>
      <c r="AN1172" s="222">
        <f t="shared" si="502"/>
        <v>4304</v>
      </c>
      <c r="AO1172" s="222">
        <f t="shared" si="502"/>
        <v>4590</v>
      </c>
      <c r="AP1172" s="222">
        <f t="shared" si="502"/>
        <v>5886</v>
      </c>
      <c r="AQ1172" s="218">
        <f t="shared" si="502"/>
        <v>4155</v>
      </c>
      <c r="AR1172" s="218">
        <f t="shared" si="503"/>
        <v>4379</v>
      </c>
      <c r="AS1172" s="218">
        <f t="shared" si="503"/>
        <v>5548</v>
      </c>
      <c r="AT1172" s="218">
        <f t="shared" si="503"/>
        <v>5357</v>
      </c>
      <c r="AU1172" s="222">
        <f t="shared" si="503"/>
        <v>85</v>
      </c>
      <c r="AV1172" s="222">
        <f t="shared" si="503"/>
        <v>169</v>
      </c>
      <c r="AW1172" s="222">
        <f t="shared" si="503"/>
        <v>168</v>
      </c>
      <c r="AX1172" s="222">
        <f t="shared" si="503"/>
        <v>199</v>
      </c>
      <c r="AY1172" s="218">
        <f t="shared" si="503"/>
        <v>164</v>
      </c>
      <c r="AZ1172" s="218">
        <f t="shared" si="503"/>
        <v>163</v>
      </c>
      <c r="BA1172" s="218">
        <f t="shared" si="503"/>
        <v>187</v>
      </c>
      <c r="BB1172" s="218">
        <f t="shared" si="503"/>
        <v>192</v>
      </c>
      <c r="BC1172" s="222">
        <f t="shared" si="503"/>
        <v>2819</v>
      </c>
      <c r="BD1172" s="222">
        <f t="shared" si="471"/>
        <v>4132</v>
      </c>
      <c r="BE1172" s="222">
        <f t="shared" si="471"/>
        <v>4418</v>
      </c>
      <c r="BF1172" s="222">
        <f t="shared" si="471"/>
        <v>5683</v>
      </c>
      <c r="BG1172" s="218">
        <f t="shared" si="471"/>
        <v>3986</v>
      </c>
      <c r="BH1172" s="218">
        <f t="shared" si="471"/>
        <v>4210</v>
      </c>
      <c r="BI1172" s="218">
        <f t="shared" si="471"/>
        <v>5355</v>
      </c>
      <c r="BJ1172" s="218">
        <f t="shared" si="471"/>
        <v>5159</v>
      </c>
      <c r="BK1172" s="222">
        <f t="shared" si="504"/>
        <v>-24</v>
      </c>
      <c r="BL1172" s="222">
        <f t="shared" si="504"/>
        <v>3</v>
      </c>
      <c r="BM1172" s="222">
        <f t="shared" si="504"/>
        <v>4</v>
      </c>
      <c r="BN1172" s="222">
        <f t="shared" si="504"/>
        <v>4</v>
      </c>
      <c r="BO1172" s="218">
        <f t="shared" si="504"/>
        <v>5</v>
      </c>
      <c r="BP1172" s="218">
        <f t="shared" si="504"/>
        <v>6</v>
      </c>
      <c r="BQ1172" s="218">
        <f t="shared" si="504"/>
        <v>6</v>
      </c>
      <c r="BR1172" s="218">
        <f t="shared" si="504"/>
        <v>6</v>
      </c>
      <c r="BS1172" s="222">
        <f t="shared" si="504"/>
        <v>2</v>
      </c>
      <c r="BT1172" s="222">
        <f t="shared" si="504"/>
        <v>3</v>
      </c>
      <c r="BU1172" s="222">
        <f t="shared" si="504"/>
        <v>4</v>
      </c>
      <c r="BV1172" s="222">
        <f t="shared" si="504"/>
        <v>4</v>
      </c>
      <c r="BW1172" s="218">
        <f t="shared" si="504"/>
        <v>5</v>
      </c>
      <c r="BX1172" s="218">
        <f t="shared" si="504"/>
        <v>6</v>
      </c>
      <c r="BY1172" s="218">
        <f t="shared" si="504"/>
        <v>6</v>
      </c>
      <c r="BZ1172" s="218">
        <f t="shared" si="504"/>
        <v>6</v>
      </c>
      <c r="CA1172" s="222">
        <f t="shared" si="505"/>
        <v>26</v>
      </c>
      <c r="CB1172" s="222">
        <f t="shared" si="505"/>
        <v>0</v>
      </c>
      <c r="CC1172" s="222">
        <f t="shared" si="505"/>
        <v>0</v>
      </c>
      <c r="CD1172" s="222">
        <f t="shared" si="505"/>
        <v>0</v>
      </c>
      <c r="CE1172" s="218">
        <f t="shared" si="505"/>
        <v>0</v>
      </c>
      <c r="CF1172" s="218">
        <f t="shared" si="505"/>
        <v>0</v>
      </c>
      <c r="CG1172" s="218">
        <f t="shared" si="505"/>
        <v>0</v>
      </c>
      <c r="CH1172" s="218">
        <f t="shared" si="505"/>
        <v>0</v>
      </c>
      <c r="CI1172" s="375"/>
      <c r="CJ1172" s="222">
        <f t="shared" si="506"/>
        <v>2818</v>
      </c>
      <c r="CK1172" s="222">
        <f t="shared" si="506"/>
        <v>4009</v>
      </c>
      <c r="CL1172" s="222">
        <f t="shared" si="506"/>
        <v>4137</v>
      </c>
      <c r="CM1172" s="222">
        <f t="shared" si="506"/>
        <v>5114</v>
      </c>
      <c r="CN1172" s="218">
        <f t="shared" si="506"/>
        <v>3986</v>
      </c>
      <c r="CO1172" s="218">
        <f t="shared" si="506"/>
        <v>3885.5292690783358</v>
      </c>
      <c r="CP1172" s="218">
        <f t="shared" si="506"/>
        <v>4648.9335056115324</v>
      </c>
      <c r="CQ1172" s="218">
        <f t="shared" si="506"/>
        <v>4592.6133581932354</v>
      </c>
      <c r="CR1172" s="222">
        <f t="shared" si="506"/>
        <v>2084</v>
      </c>
      <c r="CS1172" s="222">
        <f t="shared" si="506"/>
        <v>3038</v>
      </c>
      <c r="CT1172" s="222">
        <f t="shared" si="506"/>
        <v>3289</v>
      </c>
      <c r="CU1172" s="222">
        <f t="shared" si="506"/>
        <v>4183</v>
      </c>
      <c r="CV1172" s="218">
        <f t="shared" si="506"/>
        <v>2282</v>
      </c>
      <c r="CW1172" s="218">
        <f t="shared" si="506"/>
        <v>2396.5292690783358</v>
      </c>
      <c r="CX1172" s="218">
        <f t="shared" si="506"/>
        <v>3039.9335056115319</v>
      </c>
      <c r="CY1172" s="218">
        <f t="shared" si="506"/>
        <v>2927.6133581932354</v>
      </c>
      <c r="CZ1172" s="222">
        <f t="shared" si="507"/>
        <v>716</v>
      </c>
      <c r="DA1172" s="222">
        <f t="shared" si="507"/>
        <v>950</v>
      </c>
      <c r="DB1172" s="222">
        <f t="shared" si="507"/>
        <v>827</v>
      </c>
      <c r="DC1172" s="222">
        <f t="shared" si="507"/>
        <v>908</v>
      </c>
      <c r="DD1172" s="218">
        <f t="shared" si="507"/>
        <v>1685</v>
      </c>
      <c r="DE1172" s="218">
        <f t="shared" si="507"/>
        <v>1470</v>
      </c>
      <c r="DF1172" s="218">
        <f t="shared" si="507"/>
        <v>1589</v>
      </c>
      <c r="DG1172" s="218">
        <f t="shared" si="507"/>
        <v>1643</v>
      </c>
      <c r="DH1172" s="222">
        <f t="shared" si="507"/>
        <v>18</v>
      </c>
      <c r="DI1172" s="222">
        <f t="shared" si="507"/>
        <v>21</v>
      </c>
      <c r="DJ1172" s="222">
        <f t="shared" si="507"/>
        <v>21</v>
      </c>
      <c r="DK1172" s="222">
        <f t="shared" si="507"/>
        <v>23</v>
      </c>
      <c r="DL1172" s="218">
        <f t="shared" si="507"/>
        <v>19</v>
      </c>
      <c r="DM1172" s="218">
        <f t="shared" si="507"/>
        <v>19</v>
      </c>
      <c r="DN1172" s="218">
        <f t="shared" si="508"/>
        <v>20</v>
      </c>
      <c r="DO1172" s="218">
        <f t="shared" si="508"/>
        <v>22</v>
      </c>
      <c r="DP1172" s="222">
        <f t="shared" si="508"/>
        <v>1</v>
      </c>
      <c r="DQ1172" s="222">
        <f t="shared" si="508"/>
        <v>123</v>
      </c>
      <c r="DR1172" s="222">
        <f t="shared" si="508"/>
        <v>281</v>
      </c>
      <c r="DS1172" s="222">
        <f t="shared" si="508"/>
        <v>569</v>
      </c>
      <c r="DT1172" s="218">
        <f t="shared" si="508"/>
        <v>0</v>
      </c>
      <c r="DU1172" s="218">
        <f t="shared" si="508"/>
        <v>324.47073092166426</v>
      </c>
      <c r="DV1172" s="218">
        <f t="shared" si="508"/>
        <v>706.06649438846739</v>
      </c>
      <c r="DW1172" s="218">
        <f t="shared" si="508"/>
        <v>566.38664180676483</v>
      </c>
      <c r="DX1172" s="384">
        <f t="shared" si="474"/>
        <v>0.25304957176226317</v>
      </c>
      <c r="DY1172" s="384">
        <f t="shared" si="474"/>
        <v>0.33472415391747795</v>
      </c>
      <c r="DZ1172" s="384">
        <f t="shared" si="474"/>
        <v>0.33241238912316418</v>
      </c>
      <c r="EA1172" s="384">
        <f t="shared" si="473"/>
        <v>0.33423882286361062</v>
      </c>
      <c r="EB1172" s="385">
        <f t="shared" si="473"/>
        <v>0.31423381770145309</v>
      </c>
      <c r="EC1172" s="385">
        <f t="shared" si="473"/>
        <v>0.31366703279460223</v>
      </c>
      <c r="ED1172" s="385">
        <f t="shared" si="473"/>
        <v>0.31114973925999501</v>
      </c>
      <c r="EE1172" s="385">
        <f t="shared" si="463"/>
        <v>0.31214689265536721</v>
      </c>
      <c r="EG1172" s="222">
        <f t="shared" si="509"/>
        <v>392</v>
      </c>
      <c r="EH1172" s="222">
        <f t="shared" si="509"/>
        <v>98</v>
      </c>
      <c r="EI1172" s="222">
        <f t="shared" si="509"/>
        <v>293</v>
      </c>
      <c r="EJ1172" s="222">
        <f t="shared" si="509"/>
        <v>36</v>
      </c>
      <c r="EK1172" s="222">
        <f t="shared" si="509"/>
        <v>125</v>
      </c>
      <c r="EL1172" s="222">
        <f t="shared" si="509"/>
        <v>3255</v>
      </c>
      <c r="EM1172" s="222">
        <f t="shared" si="509"/>
        <v>2821</v>
      </c>
      <c r="EN1172" s="386">
        <f t="shared" si="482"/>
        <v>0.25</v>
      </c>
      <c r="EO1172" s="222">
        <f t="shared" si="483"/>
        <v>12.286689419795222</v>
      </c>
      <c r="EP1172" s="386">
        <f t="shared" si="484"/>
        <v>0.31887755102040816</v>
      </c>
      <c r="EQ1172" s="222">
        <f t="shared" si="485"/>
        <v>38402.45775729647</v>
      </c>
      <c r="ER1172" s="222">
        <f t="shared" si="486"/>
        <v>1063.4526763559022</v>
      </c>
      <c r="ES1172" s="292"/>
      <c r="ET1172" s="222">
        <f t="shared" si="510"/>
        <v>236</v>
      </c>
      <c r="EU1172" s="222">
        <f t="shared" si="510"/>
        <v>108</v>
      </c>
      <c r="EV1172" s="222">
        <f t="shared" si="510"/>
        <v>125</v>
      </c>
      <c r="EW1172" s="222">
        <f t="shared" si="510"/>
        <v>56</v>
      </c>
      <c r="EX1172" s="222">
        <f t="shared" si="510"/>
        <v>453</v>
      </c>
      <c r="EY1172" s="222">
        <f t="shared" si="510"/>
        <v>3312</v>
      </c>
      <c r="EZ1172" s="222">
        <f t="shared" si="510"/>
        <v>3026</v>
      </c>
      <c r="FA1172" s="387">
        <f t="shared" si="493"/>
        <v>0.4576271186440678</v>
      </c>
      <c r="FB1172" s="221">
        <f t="shared" si="494"/>
        <v>44.800000000000004</v>
      </c>
      <c r="FC1172" s="387">
        <f t="shared" si="495"/>
        <v>1.9194915254237288</v>
      </c>
      <c r="FD1172" s="218">
        <f t="shared" si="496"/>
        <v>136775.36231884058</v>
      </c>
      <c r="FE1172" s="218">
        <f t="shared" si="497"/>
        <v>1542.1899096717341</v>
      </c>
      <c r="FF1172" s="218">
        <f t="shared" si="511"/>
        <v>3882</v>
      </c>
      <c r="FG1172" s="221">
        <f t="shared" si="476"/>
        <v>5.1262235960844924</v>
      </c>
      <c r="FH1172" s="218">
        <f t="shared" si="512"/>
        <v>199</v>
      </c>
      <c r="FI1172" s="218">
        <f t="shared" si="512"/>
        <v>3882</v>
      </c>
      <c r="FJ1172" s="218">
        <f t="shared" si="512"/>
        <v>2</v>
      </c>
      <c r="FK1172" s="218">
        <f t="shared" si="498"/>
        <v>3681</v>
      </c>
      <c r="FL1172" s="218">
        <f t="shared" si="513"/>
        <v>311</v>
      </c>
      <c r="FM1172" s="218">
        <f t="shared" si="499"/>
        <v>3370</v>
      </c>
    </row>
    <row r="1173" spans="1:169" s="368" customFormat="1">
      <c r="A1173" s="285"/>
      <c r="B1173" s="286"/>
      <c r="C1173" s="285"/>
      <c r="D1173" s="285"/>
      <c r="E1173" s="285"/>
      <c r="F1173" s="287">
        <f t="shared" si="500"/>
        <v>9</v>
      </c>
      <c r="G1173" s="392" t="s">
        <v>238</v>
      </c>
      <c r="H1173" s="392" t="s">
        <v>239</v>
      </c>
      <c r="I1173" s="287"/>
      <c r="J1173" s="392"/>
      <c r="K1173" s="287"/>
      <c r="L1173" s="392"/>
      <c r="M1173" s="392"/>
      <c r="N1173" s="372">
        <f t="shared" si="501"/>
        <v>18</v>
      </c>
      <c r="O1173" s="222">
        <f t="shared" si="501"/>
        <v>2985</v>
      </c>
      <c r="P1173" s="222">
        <f t="shared" si="501"/>
        <v>6734</v>
      </c>
      <c r="Q1173" s="222">
        <f t="shared" si="501"/>
        <v>7332</v>
      </c>
      <c r="R1173" s="222">
        <f t="shared" si="501"/>
        <v>8010</v>
      </c>
      <c r="S1173" s="218">
        <f t="shared" si="501"/>
        <v>7184</v>
      </c>
      <c r="T1173" s="218">
        <f t="shared" si="501"/>
        <v>7819</v>
      </c>
      <c r="U1173" s="218">
        <f t="shared" si="501"/>
        <v>8595</v>
      </c>
      <c r="V1173" s="218">
        <f t="shared" si="501"/>
        <v>8763</v>
      </c>
      <c r="W1173" s="222">
        <f t="shared" si="501"/>
        <v>642</v>
      </c>
      <c r="X1173" s="222">
        <f t="shared" si="501"/>
        <v>918</v>
      </c>
      <c r="Y1173" s="222">
        <f t="shared" si="501"/>
        <v>1025</v>
      </c>
      <c r="Z1173" s="222">
        <f t="shared" si="501"/>
        <v>1250</v>
      </c>
      <c r="AA1173" s="218">
        <f t="shared" si="501"/>
        <v>1464</v>
      </c>
      <c r="AB1173" s="218">
        <f t="shared" si="501"/>
        <v>1623</v>
      </c>
      <c r="AC1173" s="218">
        <f t="shared" si="501"/>
        <v>1953</v>
      </c>
      <c r="AD1173" s="218">
        <f t="shared" si="502"/>
        <v>2105</v>
      </c>
      <c r="AE1173" s="222">
        <f t="shared" si="502"/>
        <v>43</v>
      </c>
      <c r="AF1173" s="222">
        <f t="shared" si="502"/>
        <v>77</v>
      </c>
      <c r="AG1173" s="222">
        <f t="shared" si="502"/>
        <v>73</v>
      </c>
      <c r="AH1173" s="222">
        <f t="shared" si="502"/>
        <v>79</v>
      </c>
      <c r="AI1173" s="218">
        <f t="shared" si="502"/>
        <v>87</v>
      </c>
      <c r="AJ1173" s="218">
        <f t="shared" si="502"/>
        <v>66</v>
      </c>
      <c r="AK1173" s="218">
        <f t="shared" si="502"/>
        <v>93</v>
      </c>
      <c r="AL1173" s="218">
        <f t="shared" si="502"/>
        <v>90</v>
      </c>
      <c r="AM1173" s="222">
        <f t="shared" si="502"/>
        <v>2341</v>
      </c>
      <c r="AN1173" s="222">
        <f t="shared" si="502"/>
        <v>5819</v>
      </c>
      <c r="AO1173" s="222">
        <f t="shared" si="502"/>
        <v>6308</v>
      </c>
      <c r="AP1173" s="222">
        <f t="shared" si="502"/>
        <v>6760</v>
      </c>
      <c r="AQ1173" s="218">
        <f t="shared" si="502"/>
        <v>5717</v>
      </c>
      <c r="AR1173" s="218">
        <f t="shared" si="503"/>
        <v>6200</v>
      </c>
      <c r="AS1173" s="218">
        <f t="shared" si="503"/>
        <v>6641</v>
      </c>
      <c r="AT1173" s="218">
        <f t="shared" si="503"/>
        <v>6659</v>
      </c>
      <c r="AU1173" s="222">
        <f t="shared" si="503"/>
        <v>217</v>
      </c>
      <c r="AV1173" s="222">
        <f t="shared" si="503"/>
        <v>509</v>
      </c>
      <c r="AW1173" s="222">
        <f t="shared" si="503"/>
        <v>564</v>
      </c>
      <c r="AX1173" s="222">
        <f t="shared" si="503"/>
        <v>613</v>
      </c>
      <c r="AY1173" s="218">
        <f t="shared" si="503"/>
        <v>496</v>
      </c>
      <c r="AZ1173" s="218">
        <f t="shared" si="503"/>
        <v>550</v>
      </c>
      <c r="BA1173" s="218">
        <f t="shared" si="503"/>
        <v>593</v>
      </c>
      <c r="BB1173" s="218">
        <f t="shared" si="503"/>
        <v>626</v>
      </c>
      <c r="BC1173" s="222">
        <f t="shared" si="503"/>
        <v>2140</v>
      </c>
      <c r="BD1173" s="222">
        <f t="shared" si="471"/>
        <v>5301</v>
      </c>
      <c r="BE1173" s="222">
        <f t="shared" si="471"/>
        <v>5732</v>
      </c>
      <c r="BF1173" s="222">
        <f t="shared" si="471"/>
        <v>6135</v>
      </c>
      <c r="BG1173" s="218">
        <f t="shared" si="471"/>
        <v>5206</v>
      </c>
      <c r="BH1173" s="218">
        <f t="shared" si="471"/>
        <v>5633</v>
      </c>
      <c r="BI1173" s="218">
        <f t="shared" si="471"/>
        <v>6031</v>
      </c>
      <c r="BJ1173" s="218">
        <f t="shared" si="471"/>
        <v>6020</v>
      </c>
      <c r="BK1173" s="222">
        <f t="shared" si="504"/>
        <v>-16</v>
      </c>
      <c r="BL1173" s="222">
        <f t="shared" si="504"/>
        <v>9</v>
      </c>
      <c r="BM1173" s="222">
        <f t="shared" si="504"/>
        <v>12</v>
      </c>
      <c r="BN1173" s="222">
        <f t="shared" si="504"/>
        <v>12</v>
      </c>
      <c r="BO1173" s="218">
        <f t="shared" si="504"/>
        <v>15</v>
      </c>
      <c r="BP1173" s="218">
        <f t="shared" si="504"/>
        <v>17</v>
      </c>
      <c r="BQ1173" s="218">
        <f t="shared" si="504"/>
        <v>17</v>
      </c>
      <c r="BR1173" s="218">
        <f t="shared" si="504"/>
        <v>13</v>
      </c>
      <c r="BS1173" s="222">
        <f t="shared" si="504"/>
        <v>1</v>
      </c>
      <c r="BT1173" s="222">
        <f t="shared" si="504"/>
        <v>9</v>
      </c>
      <c r="BU1173" s="222">
        <f t="shared" si="504"/>
        <v>12</v>
      </c>
      <c r="BV1173" s="222">
        <f t="shared" si="504"/>
        <v>12</v>
      </c>
      <c r="BW1173" s="218">
        <f t="shared" si="504"/>
        <v>15</v>
      </c>
      <c r="BX1173" s="218">
        <f t="shared" si="504"/>
        <v>17</v>
      </c>
      <c r="BY1173" s="218">
        <f t="shared" si="504"/>
        <v>17</v>
      </c>
      <c r="BZ1173" s="218">
        <f t="shared" si="504"/>
        <v>13</v>
      </c>
      <c r="CA1173" s="222">
        <f t="shared" si="505"/>
        <v>17</v>
      </c>
      <c r="CB1173" s="222">
        <f t="shared" si="505"/>
        <v>0</v>
      </c>
      <c r="CC1173" s="222">
        <f t="shared" si="505"/>
        <v>0</v>
      </c>
      <c r="CD1173" s="222">
        <f t="shared" si="505"/>
        <v>0</v>
      </c>
      <c r="CE1173" s="218">
        <f t="shared" si="505"/>
        <v>0</v>
      </c>
      <c r="CF1173" s="218">
        <f t="shared" si="505"/>
        <v>0</v>
      </c>
      <c r="CG1173" s="218">
        <f t="shared" si="505"/>
        <v>0</v>
      </c>
      <c r="CH1173" s="218">
        <f t="shared" si="505"/>
        <v>0</v>
      </c>
      <c r="CI1173" s="375"/>
      <c r="CJ1173" s="222">
        <f t="shared" si="506"/>
        <v>2139</v>
      </c>
      <c r="CK1173" s="222">
        <f t="shared" si="506"/>
        <v>5150</v>
      </c>
      <c r="CL1173" s="222">
        <f t="shared" si="506"/>
        <v>5522</v>
      </c>
      <c r="CM1173" s="222">
        <f t="shared" si="506"/>
        <v>5930</v>
      </c>
      <c r="CN1173" s="218">
        <f t="shared" si="506"/>
        <v>5206</v>
      </c>
      <c r="CO1173" s="218">
        <f t="shared" si="506"/>
        <v>5106.4259840806808</v>
      </c>
      <c r="CP1173" s="218">
        <f t="shared" si="506"/>
        <v>6172.9476602411951</v>
      </c>
      <c r="CQ1173" s="218">
        <f t="shared" si="506"/>
        <v>6611.2588083068722</v>
      </c>
      <c r="CR1173" s="222">
        <f t="shared" si="506"/>
        <v>1913</v>
      </c>
      <c r="CS1173" s="222">
        <f t="shared" si="506"/>
        <v>4736</v>
      </c>
      <c r="CT1173" s="222">
        <f t="shared" si="506"/>
        <v>5147</v>
      </c>
      <c r="CU1173" s="222">
        <f t="shared" si="506"/>
        <v>5510</v>
      </c>
      <c r="CV1173" s="218">
        <f t="shared" si="506"/>
        <v>2087</v>
      </c>
      <c r="CW1173" s="218">
        <f t="shared" si="506"/>
        <v>2370.4259840806803</v>
      </c>
      <c r="CX1173" s="218">
        <f t="shared" si="506"/>
        <v>3207.9476602411951</v>
      </c>
      <c r="CY1173" s="218">
        <f t="shared" si="506"/>
        <v>3549.2588083068727</v>
      </c>
      <c r="CZ1173" s="222">
        <f t="shared" si="507"/>
        <v>145</v>
      </c>
      <c r="DA1173" s="222">
        <f t="shared" si="507"/>
        <v>288</v>
      </c>
      <c r="DB1173" s="222">
        <f t="shared" si="507"/>
        <v>249</v>
      </c>
      <c r="DC1173" s="222">
        <f t="shared" si="507"/>
        <v>272</v>
      </c>
      <c r="DD1173" s="218">
        <f t="shared" si="507"/>
        <v>3001</v>
      </c>
      <c r="DE1173" s="218">
        <f t="shared" si="507"/>
        <v>2616</v>
      </c>
      <c r="DF1173" s="218">
        <f t="shared" si="507"/>
        <v>2831</v>
      </c>
      <c r="DG1173" s="218">
        <f t="shared" si="507"/>
        <v>2923</v>
      </c>
      <c r="DH1173" s="222">
        <f t="shared" si="507"/>
        <v>81</v>
      </c>
      <c r="DI1173" s="222">
        <f t="shared" si="507"/>
        <v>126</v>
      </c>
      <c r="DJ1173" s="222">
        <f t="shared" si="507"/>
        <v>126</v>
      </c>
      <c r="DK1173" s="222">
        <f t="shared" si="507"/>
        <v>148</v>
      </c>
      <c r="DL1173" s="218">
        <f t="shared" si="507"/>
        <v>118</v>
      </c>
      <c r="DM1173" s="218">
        <f t="shared" si="507"/>
        <v>120</v>
      </c>
      <c r="DN1173" s="218">
        <f t="shared" si="508"/>
        <v>134</v>
      </c>
      <c r="DO1173" s="218">
        <f t="shared" si="508"/>
        <v>139</v>
      </c>
      <c r="DP1173" s="222">
        <f t="shared" si="508"/>
        <v>1</v>
      </c>
      <c r="DQ1173" s="222">
        <f t="shared" si="508"/>
        <v>151</v>
      </c>
      <c r="DR1173" s="222">
        <f t="shared" si="508"/>
        <v>210</v>
      </c>
      <c r="DS1173" s="222">
        <f t="shared" si="508"/>
        <v>205</v>
      </c>
      <c r="DT1173" s="218">
        <f t="shared" si="508"/>
        <v>0</v>
      </c>
      <c r="DU1173" s="218">
        <f t="shared" si="508"/>
        <v>526.57401591931944</v>
      </c>
      <c r="DV1173" s="218">
        <f t="shared" si="508"/>
        <v>-141.94766024119519</v>
      </c>
      <c r="DW1173" s="218">
        <f t="shared" si="508"/>
        <v>-591.25880830687254</v>
      </c>
      <c r="DX1173" s="384">
        <f t="shared" si="474"/>
        <v>0.2150753768844221</v>
      </c>
      <c r="DY1173" s="384">
        <f t="shared" si="474"/>
        <v>0.13632313632313633</v>
      </c>
      <c r="DZ1173" s="384">
        <f t="shared" si="474"/>
        <v>0.13979814511729405</v>
      </c>
      <c r="EA1173" s="384">
        <f t="shared" si="473"/>
        <v>0.1560549313358302</v>
      </c>
      <c r="EB1173" s="385">
        <f t="shared" si="473"/>
        <v>0.20378619153674832</v>
      </c>
      <c r="EC1173" s="385">
        <f t="shared" si="473"/>
        <v>0.20757130067783605</v>
      </c>
      <c r="ED1173" s="385">
        <f t="shared" si="473"/>
        <v>0.22722513089005236</v>
      </c>
      <c r="EE1173" s="385">
        <f t="shared" si="463"/>
        <v>0.2402145384000913</v>
      </c>
      <c r="EG1173" s="222">
        <f t="shared" si="509"/>
        <v>256</v>
      </c>
      <c r="EH1173" s="222">
        <f t="shared" si="509"/>
        <v>141</v>
      </c>
      <c r="EI1173" s="222">
        <f t="shared" si="509"/>
        <v>113</v>
      </c>
      <c r="EJ1173" s="222">
        <f t="shared" si="509"/>
        <v>31</v>
      </c>
      <c r="EK1173" s="222">
        <f t="shared" si="509"/>
        <v>88</v>
      </c>
      <c r="EL1173" s="222">
        <f t="shared" si="509"/>
        <v>2746</v>
      </c>
      <c r="EM1173" s="222">
        <f t="shared" si="509"/>
        <v>2428</v>
      </c>
      <c r="EN1173" s="386">
        <f t="shared" si="482"/>
        <v>0.55078125</v>
      </c>
      <c r="EO1173" s="222">
        <f t="shared" si="483"/>
        <v>27.43362831858407</v>
      </c>
      <c r="EP1173" s="386">
        <f t="shared" si="484"/>
        <v>0.34375</v>
      </c>
      <c r="EQ1173" s="222">
        <f t="shared" si="485"/>
        <v>32046.613255644574</v>
      </c>
      <c r="ER1173" s="222">
        <f t="shared" si="486"/>
        <v>1063.9758374519495</v>
      </c>
      <c r="ES1173" s="292"/>
      <c r="ET1173" s="222">
        <f t="shared" si="510"/>
        <v>477</v>
      </c>
      <c r="EU1173" s="222">
        <f t="shared" si="510"/>
        <v>256</v>
      </c>
      <c r="EV1173" s="222">
        <f t="shared" si="510"/>
        <v>221</v>
      </c>
      <c r="EW1173" s="222">
        <f t="shared" si="510"/>
        <v>51</v>
      </c>
      <c r="EX1173" s="222">
        <f t="shared" si="510"/>
        <v>710</v>
      </c>
      <c r="EY1173" s="222">
        <f t="shared" si="510"/>
        <v>3217</v>
      </c>
      <c r="EZ1173" s="222">
        <f t="shared" si="510"/>
        <v>3014</v>
      </c>
      <c r="FA1173" s="387">
        <f t="shared" si="493"/>
        <v>0.5366876310272537</v>
      </c>
      <c r="FB1173" s="221">
        <f t="shared" si="494"/>
        <v>23.076923076923077</v>
      </c>
      <c r="FC1173" s="387">
        <f t="shared" si="495"/>
        <v>1.4884696016771488</v>
      </c>
      <c r="FD1173" s="218">
        <f t="shared" si="496"/>
        <v>220702.51787379547</v>
      </c>
      <c r="FE1173" s="218">
        <f t="shared" si="497"/>
        <v>1410.0862641008625</v>
      </c>
      <c r="FF1173" s="218">
        <f t="shared" si="511"/>
        <v>5525</v>
      </c>
      <c r="FG1173" s="221">
        <f t="shared" si="476"/>
        <v>11.981900452488688</v>
      </c>
      <c r="FH1173" s="218">
        <f t="shared" si="512"/>
        <v>662</v>
      </c>
      <c r="FI1173" s="218">
        <f t="shared" si="512"/>
        <v>5525</v>
      </c>
      <c r="FJ1173" s="218">
        <f t="shared" si="512"/>
        <v>262</v>
      </c>
      <c r="FK1173" s="218">
        <f t="shared" si="498"/>
        <v>4601</v>
      </c>
      <c r="FL1173" s="218">
        <f t="shared" si="513"/>
        <v>388</v>
      </c>
      <c r="FM1173" s="218">
        <f t="shared" si="499"/>
        <v>4213</v>
      </c>
    </row>
    <row r="1174" spans="1:169" s="368" customFormat="1">
      <c r="A1174" s="285"/>
      <c r="B1174" s="286"/>
      <c r="C1174" s="285"/>
      <c r="D1174" s="285"/>
      <c r="E1174" s="285"/>
      <c r="F1174" s="287">
        <f t="shared" si="500"/>
        <v>10</v>
      </c>
      <c r="G1174" s="392" t="s">
        <v>276</v>
      </c>
      <c r="H1174" s="392" t="s">
        <v>277</v>
      </c>
      <c r="I1174" s="287"/>
      <c r="J1174" s="392"/>
      <c r="K1174" s="287"/>
      <c r="L1174" s="392"/>
      <c r="M1174" s="392"/>
      <c r="N1174" s="372">
        <f t="shared" si="501"/>
        <v>18</v>
      </c>
      <c r="O1174" s="222">
        <f t="shared" si="501"/>
        <v>1300</v>
      </c>
      <c r="P1174" s="222">
        <f t="shared" si="501"/>
        <v>2427</v>
      </c>
      <c r="Q1174" s="222">
        <f t="shared" si="501"/>
        <v>2359</v>
      </c>
      <c r="R1174" s="222">
        <f t="shared" si="501"/>
        <v>2742</v>
      </c>
      <c r="S1174" s="218">
        <f t="shared" si="501"/>
        <v>2022</v>
      </c>
      <c r="T1174" s="218">
        <f t="shared" si="501"/>
        <v>1976</v>
      </c>
      <c r="U1174" s="218">
        <f t="shared" si="501"/>
        <v>2295</v>
      </c>
      <c r="V1174" s="218">
        <f t="shared" si="501"/>
        <v>2384</v>
      </c>
      <c r="W1174" s="222">
        <f t="shared" si="501"/>
        <v>598</v>
      </c>
      <c r="X1174" s="222">
        <f t="shared" si="501"/>
        <v>1496</v>
      </c>
      <c r="Y1174" s="222">
        <f t="shared" si="501"/>
        <v>1487</v>
      </c>
      <c r="Z1174" s="222">
        <f t="shared" si="501"/>
        <v>1783</v>
      </c>
      <c r="AA1174" s="218">
        <f t="shared" si="501"/>
        <v>991</v>
      </c>
      <c r="AB1174" s="218">
        <f t="shared" si="501"/>
        <v>1014</v>
      </c>
      <c r="AC1174" s="218">
        <f t="shared" si="501"/>
        <v>1236</v>
      </c>
      <c r="AD1174" s="218">
        <f t="shared" si="502"/>
        <v>1280</v>
      </c>
      <c r="AE1174" s="222">
        <f t="shared" si="502"/>
        <v>13</v>
      </c>
      <c r="AF1174" s="222">
        <f t="shared" si="502"/>
        <v>12</v>
      </c>
      <c r="AG1174" s="222">
        <f t="shared" si="502"/>
        <v>12</v>
      </c>
      <c r="AH1174" s="222">
        <f t="shared" si="502"/>
        <v>13</v>
      </c>
      <c r="AI1174" s="218">
        <f t="shared" si="502"/>
        <v>24</v>
      </c>
      <c r="AJ1174" s="218">
        <f t="shared" si="502"/>
        <v>43</v>
      </c>
      <c r="AK1174" s="218">
        <f t="shared" si="502"/>
        <v>17</v>
      </c>
      <c r="AL1174" s="218">
        <f t="shared" si="502"/>
        <v>15</v>
      </c>
      <c r="AM1174" s="222">
        <f t="shared" si="502"/>
        <v>702</v>
      </c>
      <c r="AN1174" s="222">
        <f t="shared" si="502"/>
        <v>931</v>
      </c>
      <c r="AO1174" s="222">
        <f t="shared" si="502"/>
        <v>872</v>
      </c>
      <c r="AP1174" s="222">
        <f t="shared" si="502"/>
        <v>958</v>
      </c>
      <c r="AQ1174" s="218">
        <f t="shared" si="502"/>
        <v>1030</v>
      </c>
      <c r="AR1174" s="218">
        <f t="shared" si="503"/>
        <v>963</v>
      </c>
      <c r="AS1174" s="218">
        <f t="shared" si="503"/>
        <v>1058</v>
      </c>
      <c r="AT1174" s="218">
        <f t="shared" si="503"/>
        <v>1102</v>
      </c>
      <c r="AU1174" s="222">
        <f t="shared" si="503"/>
        <v>161</v>
      </c>
      <c r="AV1174" s="222">
        <f t="shared" si="503"/>
        <v>231</v>
      </c>
      <c r="AW1174" s="222">
        <f t="shared" si="503"/>
        <v>204</v>
      </c>
      <c r="AX1174" s="222">
        <f t="shared" si="503"/>
        <v>210</v>
      </c>
      <c r="AY1174" s="218">
        <f t="shared" si="503"/>
        <v>252</v>
      </c>
      <c r="AZ1174" s="218">
        <f t="shared" si="503"/>
        <v>224</v>
      </c>
      <c r="BA1174" s="218">
        <f t="shared" si="503"/>
        <v>230</v>
      </c>
      <c r="BB1174" s="218">
        <f t="shared" si="503"/>
        <v>231</v>
      </c>
      <c r="BC1174" s="222">
        <f t="shared" si="503"/>
        <v>547</v>
      </c>
      <c r="BD1174" s="222">
        <f t="shared" si="471"/>
        <v>663</v>
      </c>
      <c r="BE1174" s="222">
        <f t="shared" si="471"/>
        <v>608</v>
      </c>
      <c r="BF1174" s="222">
        <f t="shared" si="471"/>
        <v>679</v>
      </c>
      <c r="BG1174" s="218">
        <f t="shared" si="471"/>
        <v>583</v>
      </c>
      <c r="BH1174" s="218">
        <f t="shared" si="471"/>
        <v>511</v>
      </c>
      <c r="BI1174" s="218">
        <f t="shared" si="471"/>
        <v>583</v>
      </c>
      <c r="BJ1174" s="218">
        <f t="shared" si="471"/>
        <v>657</v>
      </c>
      <c r="BK1174" s="222">
        <f t="shared" si="504"/>
        <v>-6</v>
      </c>
      <c r="BL1174" s="222">
        <f t="shared" si="504"/>
        <v>37</v>
      </c>
      <c r="BM1174" s="222">
        <f t="shared" si="504"/>
        <v>60</v>
      </c>
      <c r="BN1174" s="222">
        <f t="shared" si="504"/>
        <v>69</v>
      </c>
      <c r="BO1174" s="218">
        <f t="shared" si="504"/>
        <v>195</v>
      </c>
      <c r="BP1174" s="218">
        <f t="shared" si="504"/>
        <v>228</v>
      </c>
      <c r="BQ1174" s="218">
        <f t="shared" si="504"/>
        <v>245</v>
      </c>
      <c r="BR1174" s="218">
        <f t="shared" si="504"/>
        <v>214</v>
      </c>
      <c r="BS1174" s="222">
        <f t="shared" si="504"/>
        <v>3</v>
      </c>
      <c r="BT1174" s="222">
        <f t="shared" si="504"/>
        <v>37</v>
      </c>
      <c r="BU1174" s="222">
        <f t="shared" si="504"/>
        <v>60</v>
      </c>
      <c r="BV1174" s="222">
        <f t="shared" si="504"/>
        <v>69</v>
      </c>
      <c r="BW1174" s="218">
        <f t="shared" si="504"/>
        <v>195</v>
      </c>
      <c r="BX1174" s="218">
        <f t="shared" si="504"/>
        <v>228</v>
      </c>
      <c r="BY1174" s="218">
        <f t="shared" si="504"/>
        <v>245</v>
      </c>
      <c r="BZ1174" s="218">
        <f t="shared" si="504"/>
        <v>214</v>
      </c>
      <c r="CA1174" s="222">
        <f t="shared" si="505"/>
        <v>9</v>
      </c>
      <c r="CB1174" s="222">
        <f t="shared" si="505"/>
        <v>0</v>
      </c>
      <c r="CC1174" s="222">
        <f t="shared" si="505"/>
        <v>0</v>
      </c>
      <c r="CD1174" s="222">
        <f t="shared" si="505"/>
        <v>0</v>
      </c>
      <c r="CE1174" s="218">
        <f t="shared" si="505"/>
        <v>0</v>
      </c>
      <c r="CF1174" s="218">
        <f t="shared" si="505"/>
        <v>0</v>
      </c>
      <c r="CG1174" s="218">
        <f t="shared" si="505"/>
        <v>0</v>
      </c>
      <c r="CH1174" s="218">
        <f t="shared" si="505"/>
        <v>0</v>
      </c>
      <c r="CI1174" s="375"/>
      <c r="CJ1174" s="222">
        <f t="shared" si="506"/>
        <v>549</v>
      </c>
      <c r="CK1174" s="222">
        <f t="shared" si="506"/>
        <v>680</v>
      </c>
      <c r="CL1174" s="222">
        <f t="shared" si="506"/>
        <v>609</v>
      </c>
      <c r="CM1174" s="222">
        <f t="shared" si="506"/>
        <v>661</v>
      </c>
      <c r="CN1174" s="218">
        <f t="shared" si="506"/>
        <v>583</v>
      </c>
      <c r="CO1174" s="218">
        <f t="shared" si="506"/>
        <v>517.85165712384833</v>
      </c>
      <c r="CP1174" s="218">
        <f t="shared" si="506"/>
        <v>543.66828444739372</v>
      </c>
      <c r="CQ1174" s="218">
        <f t="shared" si="506"/>
        <v>561.61125816782078</v>
      </c>
      <c r="CR1174" s="222">
        <f t="shared" si="506"/>
        <v>345</v>
      </c>
      <c r="CS1174" s="222">
        <f t="shared" si="506"/>
        <v>395</v>
      </c>
      <c r="CT1174" s="222">
        <f t="shared" si="506"/>
        <v>362</v>
      </c>
      <c r="CU1174" s="222">
        <f t="shared" si="506"/>
        <v>387</v>
      </c>
      <c r="CV1174" s="218">
        <f t="shared" si="506"/>
        <v>294</v>
      </c>
      <c r="CW1174" s="218">
        <f t="shared" si="506"/>
        <v>265.85165712384844</v>
      </c>
      <c r="CX1174" s="218">
        <f t="shared" si="506"/>
        <v>271.66828444739383</v>
      </c>
      <c r="CY1174" s="218">
        <f t="shared" si="506"/>
        <v>279.61125816782067</v>
      </c>
      <c r="CZ1174" s="222">
        <f t="shared" si="507"/>
        <v>201</v>
      </c>
      <c r="DA1174" s="222">
        <f t="shared" si="507"/>
        <v>281</v>
      </c>
      <c r="DB1174" s="222">
        <f t="shared" si="507"/>
        <v>243</v>
      </c>
      <c r="DC1174" s="222">
        <f t="shared" si="507"/>
        <v>268</v>
      </c>
      <c r="DD1174" s="218">
        <f t="shared" si="507"/>
        <v>285</v>
      </c>
      <c r="DE1174" s="218">
        <f t="shared" si="507"/>
        <v>248</v>
      </c>
      <c r="DF1174" s="218">
        <f t="shared" si="507"/>
        <v>268</v>
      </c>
      <c r="DG1174" s="218">
        <f t="shared" si="507"/>
        <v>278</v>
      </c>
      <c r="DH1174" s="222">
        <f t="shared" si="507"/>
        <v>3</v>
      </c>
      <c r="DI1174" s="222">
        <f t="shared" si="507"/>
        <v>4</v>
      </c>
      <c r="DJ1174" s="222">
        <f t="shared" si="507"/>
        <v>4</v>
      </c>
      <c r="DK1174" s="222">
        <f t="shared" si="507"/>
        <v>6</v>
      </c>
      <c r="DL1174" s="218">
        <f t="shared" si="507"/>
        <v>4</v>
      </c>
      <c r="DM1174" s="218">
        <f t="shared" si="507"/>
        <v>4</v>
      </c>
      <c r="DN1174" s="218">
        <f t="shared" si="508"/>
        <v>4</v>
      </c>
      <c r="DO1174" s="218">
        <f t="shared" si="508"/>
        <v>4</v>
      </c>
      <c r="DP1174" s="222">
        <f t="shared" si="508"/>
        <v>-2</v>
      </c>
      <c r="DQ1174" s="222">
        <f t="shared" si="508"/>
        <v>-17</v>
      </c>
      <c r="DR1174" s="222">
        <f t="shared" si="508"/>
        <v>-1</v>
      </c>
      <c r="DS1174" s="222">
        <f t="shared" si="508"/>
        <v>18</v>
      </c>
      <c r="DT1174" s="218">
        <f t="shared" si="508"/>
        <v>0</v>
      </c>
      <c r="DU1174" s="218">
        <f t="shared" si="508"/>
        <v>-6.8516571238484083</v>
      </c>
      <c r="DV1174" s="218">
        <f t="shared" si="508"/>
        <v>39.331715552606177</v>
      </c>
      <c r="DW1174" s="218">
        <f t="shared" si="508"/>
        <v>95.388741832179278</v>
      </c>
      <c r="DX1174" s="384">
        <f t="shared" si="474"/>
        <v>0.46</v>
      </c>
      <c r="DY1174" s="384">
        <f t="shared" si="474"/>
        <v>0.61639884631231978</v>
      </c>
      <c r="DZ1174" s="384">
        <f t="shared" si="474"/>
        <v>0.63035184400169564</v>
      </c>
      <c r="EA1174" s="384">
        <f t="shared" si="473"/>
        <v>0.65025528811086797</v>
      </c>
      <c r="EB1174" s="385">
        <f t="shared" si="473"/>
        <v>0.49010880316518296</v>
      </c>
      <c r="EC1174" s="385">
        <f t="shared" si="473"/>
        <v>0.51315789473684215</v>
      </c>
      <c r="ED1174" s="385">
        <f t="shared" si="473"/>
        <v>0.53856209150326795</v>
      </c>
      <c r="EE1174" s="385">
        <f t="shared" si="463"/>
        <v>0.53691275167785235</v>
      </c>
      <c r="EG1174" s="222">
        <f t="shared" si="509"/>
        <v>443</v>
      </c>
      <c r="EH1174" s="222">
        <f t="shared" si="509"/>
        <v>225</v>
      </c>
      <c r="EI1174" s="222">
        <f t="shared" si="509"/>
        <v>220</v>
      </c>
      <c r="EJ1174" s="222">
        <f t="shared" si="509"/>
        <v>124</v>
      </c>
      <c r="EK1174" s="222">
        <f t="shared" si="509"/>
        <v>238</v>
      </c>
      <c r="EL1174" s="222">
        <f t="shared" si="509"/>
        <v>8939</v>
      </c>
      <c r="EM1174" s="222">
        <f t="shared" si="509"/>
        <v>8331</v>
      </c>
      <c r="EN1174" s="386">
        <f t="shared" si="482"/>
        <v>0.50790067720090293</v>
      </c>
      <c r="EO1174" s="222">
        <f t="shared" si="483"/>
        <v>56.36363636363636</v>
      </c>
      <c r="EP1174" s="386">
        <f t="shared" si="484"/>
        <v>0.53724604966139955</v>
      </c>
      <c r="EQ1174" s="222">
        <f t="shared" si="485"/>
        <v>26624.902114330464</v>
      </c>
      <c r="ER1174" s="222">
        <f t="shared" si="486"/>
        <v>1240.347297243228</v>
      </c>
      <c r="ES1174" s="292"/>
      <c r="ET1174" s="222">
        <f t="shared" si="510"/>
        <v>1263</v>
      </c>
      <c r="EU1174" s="222">
        <f t="shared" si="510"/>
        <v>684</v>
      </c>
      <c r="EV1174" s="222">
        <f t="shared" si="510"/>
        <v>581</v>
      </c>
      <c r="EW1174" s="222">
        <f t="shared" si="510"/>
        <v>302</v>
      </c>
      <c r="EX1174" s="222">
        <f t="shared" si="510"/>
        <v>2694</v>
      </c>
      <c r="EY1174" s="222">
        <f t="shared" si="510"/>
        <v>17120</v>
      </c>
      <c r="EZ1174" s="222">
        <f t="shared" si="510"/>
        <v>16335</v>
      </c>
      <c r="FA1174" s="387">
        <f t="shared" si="493"/>
        <v>0.54156769596199528</v>
      </c>
      <c r="FB1174" s="221">
        <f t="shared" si="494"/>
        <v>51.97934595524957</v>
      </c>
      <c r="FC1174" s="387">
        <f t="shared" si="495"/>
        <v>2.1330166270783848</v>
      </c>
      <c r="FD1174" s="218">
        <f t="shared" si="496"/>
        <v>157359.81308411216</v>
      </c>
      <c r="FE1174" s="218">
        <f t="shared" si="497"/>
        <v>1540.6591164166921</v>
      </c>
      <c r="FF1174" s="218">
        <f t="shared" si="511"/>
        <v>1092</v>
      </c>
      <c r="FG1174" s="221">
        <f t="shared" si="476"/>
        <v>25.73260073260073</v>
      </c>
      <c r="FH1174" s="218">
        <f t="shared" si="512"/>
        <v>281</v>
      </c>
      <c r="FI1174" s="218">
        <f t="shared" si="512"/>
        <v>1092</v>
      </c>
      <c r="FJ1174" s="218">
        <f t="shared" si="512"/>
        <v>10</v>
      </c>
      <c r="FK1174" s="218">
        <f t="shared" si="498"/>
        <v>801</v>
      </c>
      <c r="FL1174" s="218">
        <f t="shared" si="513"/>
        <v>98</v>
      </c>
      <c r="FM1174" s="218">
        <f t="shared" si="499"/>
        <v>703</v>
      </c>
    </row>
    <row r="1175" spans="1:169" s="368" customFormat="1">
      <c r="A1175" s="285"/>
      <c r="B1175" s="286"/>
      <c r="C1175" s="285"/>
      <c r="D1175" s="285"/>
      <c r="E1175" s="285"/>
      <c r="F1175" s="287">
        <f t="shared" si="500"/>
        <v>11</v>
      </c>
      <c r="G1175" s="392" t="s">
        <v>316</v>
      </c>
      <c r="H1175" s="392" t="s">
        <v>317</v>
      </c>
      <c r="I1175" s="287"/>
      <c r="J1175" s="392"/>
      <c r="K1175" s="287"/>
      <c r="L1175" s="392"/>
      <c r="M1175" s="392"/>
      <c r="N1175" s="372">
        <f t="shared" si="501"/>
        <v>15</v>
      </c>
      <c r="O1175" s="222">
        <f t="shared" si="501"/>
        <v>12767</v>
      </c>
      <c r="P1175" s="222">
        <f t="shared" si="501"/>
        <v>11250</v>
      </c>
      <c r="Q1175" s="222">
        <f t="shared" si="501"/>
        <v>11712</v>
      </c>
      <c r="R1175" s="222">
        <f t="shared" si="501"/>
        <v>9918</v>
      </c>
      <c r="S1175" s="218">
        <f t="shared" si="501"/>
        <v>11669</v>
      </c>
      <c r="T1175" s="218">
        <f t="shared" si="501"/>
        <v>12279</v>
      </c>
      <c r="U1175" s="218">
        <f t="shared" si="501"/>
        <v>10375</v>
      </c>
      <c r="V1175" s="218">
        <f t="shared" si="501"/>
        <v>10327</v>
      </c>
      <c r="W1175" s="222">
        <f t="shared" si="501"/>
        <v>4275</v>
      </c>
      <c r="X1175" s="222">
        <f t="shared" si="501"/>
        <v>2439</v>
      </c>
      <c r="Y1175" s="222">
        <f t="shared" si="501"/>
        <v>2541</v>
      </c>
      <c r="Z1175" s="222">
        <f t="shared" si="501"/>
        <v>2152</v>
      </c>
      <c r="AA1175" s="218">
        <f t="shared" si="501"/>
        <v>2860</v>
      </c>
      <c r="AB1175" s="218">
        <f t="shared" si="501"/>
        <v>3034</v>
      </c>
      <c r="AC1175" s="218">
        <f t="shared" si="501"/>
        <v>2553</v>
      </c>
      <c r="AD1175" s="218">
        <f t="shared" si="502"/>
        <v>2542</v>
      </c>
      <c r="AE1175" s="222">
        <f t="shared" si="502"/>
        <v>159</v>
      </c>
      <c r="AF1175" s="222">
        <f t="shared" si="502"/>
        <v>144</v>
      </c>
      <c r="AG1175" s="222">
        <f t="shared" si="502"/>
        <v>142</v>
      </c>
      <c r="AH1175" s="222">
        <f t="shared" si="502"/>
        <v>149</v>
      </c>
      <c r="AI1175" s="218">
        <f t="shared" si="502"/>
        <v>104</v>
      </c>
      <c r="AJ1175" s="218">
        <f t="shared" si="502"/>
        <v>125</v>
      </c>
      <c r="AK1175" s="218">
        <f t="shared" si="502"/>
        <v>146</v>
      </c>
      <c r="AL1175" s="218">
        <f t="shared" si="502"/>
        <v>108</v>
      </c>
      <c r="AM1175" s="222">
        <f t="shared" si="502"/>
        <v>8492</v>
      </c>
      <c r="AN1175" s="222">
        <f t="shared" si="502"/>
        <v>8811</v>
      </c>
      <c r="AO1175" s="222">
        <f t="shared" si="502"/>
        <v>9173</v>
      </c>
      <c r="AP1175" s="222">
        <f t="shared" si="502"/>
        <v>7768</v>
      </c>
      <c r="AQ1175" s="218">
        <f t="shared" si="502"/>
        <v>8811</v>
      </c>
      <c r="AR1175" s="218">
        <f t="shared" si="503"/>
        <v>9247</v>
      </c>
      <c r="AS1175" s="218">
        <f t="shared" si="503"/>
        <v>7822</v>
      </c>
      <c r="AT1175" s="218">
        <f t="shared" si="503"/>
        <v>7786</v>
      </c>
      <c r="AU1175" s="222">
        <f t="shared" si="503"/>
        <v>757</v>
      </c>
      <c r="AV1175" s="222">
        <f t="shared" si="503"/>
        <v>786</v>
      </c>
      <c r="AW1175" s="222">
        <f t="shared" si="503"/>
        <v>821</v>
      </c>
      <c r="AX1175" s="222">
        <f t="shared" si="503"/>
        <v>692</v>
      </c>
      <c r="AY1175" s="218">
        <f t="shared" si="503"/>
        <v>786</v>
      </c>
      <c r="AZ1175" s="218">
        <f t="shared" si="503"/>
        <v>821</v>
      </c>
      <c r="BA1175" s="218">
        <f t="shared" si="503"/>
        <v>692</v>
      </c>
      <c r="BB1175" s="218">
        <f t="shared" si="503"/>
        <v>690</v>
      </c>
      <c r="BC1175" s="222">
        <f t="shared" si="503"/>
        <v>7621</v>
      </c>
      <c r="BD1175" s="222">
        <f t="shared" si="471"/>
        <v>7528</v>
      </c>
      <c r="BE1175" s="222">
        <f t="shared" si="471"/>
        <v>7883</v>
      </c>
      <c r="BF1175" s="222">
        <f t="shared" si="471"/>
        <v>6560</v>
      </c>
      <c r="BG1175" s="218">
        <f t="shared" si="471"/>
        <v>7525</v>
      </c>
      <c r="BH1175" s="218">
        <f t="shared" si="471"/>
        <v>7956</v>
      </c>
      <c r="BI1175" s="218">
        <f t="shared" si="471"/>
        <v>6622</v>
      </c>
      <c r="BJ1175" s="218">
        <f t="shared" si="471"/>
        <v>6621</v>
      </c>
      <c r="BK1175" s="222">
        <f t="shared" si="504"/>
        <v>114</v>
      </c>
      <c r="BL1175" s="222">
        <f t="shared" si="504"/>
        <v>497</v>
      </c>
      <c r="BM1175" s="222">
        <f t="shared" si="504"/>
        <v>469</v>
      </c>
      <c r="BN1175" s="222">
        <f t="shared" si="504"/>
        <v>516</v>
      </c>
      <c r="BO1175" s="218">
        <f t="shared" si="504"/>
        <v>500</v>
      </c>
      <c r="BP1175" s="218">
        <f t="shared" si="504"/>
        <v>470</v>
      </c>
      <c r="BQ1175" s="218">
        <f t="shared" si="504"/>
        <v>508</v>
      </c>
      <c r="BR1175" s="218">
        <f t="shared" si="504"/>
        <v>475</v>
      </c>
      <c r="BS1175" s="222">
        <f t="shared" si="504"/>
        <v>168</v>
      </c>
      <c r="BT1175" s="222">
        <f t="shared" si="504"/>
        <v>497</v>
      </c>
      <c r="BU1175" s="222">
        <f t="shared" si="504"/>
        <v>469</v>
      </c>
      <c r="BV1175" s="222">
        <f t="shared" si="504"/>
        <v>516</v>
      </c>
      <c r="BW1175" s="218">
        <f t="shared" si="504"/>
        <v>500</v>
      </c>
      <c r="BX1175" s="218">
        <f t="shared" si="504"/>
        <v>470</v>
      </c>
      <c r="BY1175" s="218">
        <f t="shared" si="504"/>
        <v>508</v>
      </c>
      <c r="BZ1175" s="218">
        <f t="shared" si="504"/>
        <v>475</v>
      </c>
      <c r="CA1175" s="222">
        <f t="shared" si="505"/>
        <v>54</v>
      </c>
      <c r="CB1175" s="222">
        <f t="shared" si="505"/>
        <v>0</v>
      </c>
      <c r="CC1175" s="222">
        <f t="shared" si="505"/>
        <v>0</v>
      </c>
      <c r="CD1175" s="222">
        <f t="shared" si="505"/>
        <v>0</v>
      </c>
      <c r="CE1175" s="218">
        <f t="shared" si="505"/>
        <v>0</v>
      </c>
      <c r="CF1175" s="218">
        <f t="shared" si="505"/>
        <v>0</v>
      </c>
      <c r="CG1175" s="218">
        <f t="shared" si="505"/>
        <v>0</v>
      </c>
      <c r="CH1175" s="218">
        <f t="shared" si="505"/>
        <v>0</v>
      </c>
      <c r="CI1175" s="375"/>
      <c r="CJ1175" s="222">
        <f t="shared" si="506"/>
        <v>7622</v>
      </c>
      <c r="CK1175" s="222">
        <f t="shared" si="506"/>
        <v>8194</v>
      </c>
      <c r="CL1175" s="222">
        <f t="shared" si="506"/>
        <v>8503</v>
      </c>
      <c r="CM1175" s="222">
        <f t="shared" si="506"/>
        <v>7341</v>
      </c>
      <c r="CN1175" s="218">
        <f t="shared" si="506"/>
        <v>7525</v>
      </c>
      <c r="CO1175" s="218">
        <f t="shared" si="506"/>
        <v>7565.0865331247878</v>
      </c>
      <c r="CP1175" s="218">
        <f t="shared" si="506"/>
        <v>6868.6276804539511</v>
      </c>
      <c r="CQ1175" s="218">
        <f t="shared" si="506"/>
        <v>6918.2986463448369</v>
      </c>
      <c r="CR1175" s="222">
        <f t="shared" si="506"/>
        <v>7219</v>
      </c>
      <c r="CS1175" s="222">
        <f t="shared" si="506"/>
        <v>7630</v>
      </c>
      <c r="CT1175" s="222">
        <f t="shared" si="506"/>
        <v>7943</v>
      </c>
      <c r="CU1175" s="222">
        <f t="shared" si="506"/>
        <v>6727</v>
      </c>
      <c r="CV1175" s="218">
        <f t="shared" si="506"/>
        <v>5245</v>
      </c>
      <c r="CW1175" s="218">
        <f t="shared" si="506"/>
        <v>5508.0865331247878</v>
      </c>
      <c r="CX1175" s="218">
        <f t="shared" si="506"/>
        <v>4659.6276804539502</v>
      </c>
      <c r="CY1175" s="218">
        <f t="shared" si="506"/>
        <v>4637.2986463448387</v>
      </c>
      <c r="CZ1175" s="222">
        <f t="shared" si="507"/>
        <v>73</v>
      </c>
      <c r="DA1175" s="222">
        <f t="shared" si="507"/>
        <v>78</v>
      </c>
      <c r="DB1175" s="222">
        <f t="shared" si="507"/>
        <v>67</v>
      </c>
      <c r="DC1175" s="222">
        <f t="shared" si="507"/>
        <v>75</v>
      </c>
      <c r="DD1175" s="218">
        <f t="shared" si="507"/>
        <v>1822</v>
      </c>
      <c r="DE1175" s="218">
        <f t="shared" si="507"/>
        <v>1590</v>
      </c>
      <c r="DF1175" s="218">
        <f t="shared" si="507"/>
        <v>1720</v>
      </c>
      <c r="DG1175" s="218">
        <f t="shared" si="507"/>
        <v>1777</v>
      </c>
      <c r="DH1175" s="222">
        <f t="shared" si="507"/>
        <v>330</v>
      </c>
      <c r="DI1175" s="222">
        <f t="shared" si="507"/>
        <v>486</v>
      </c>
      <c r="DJ1175" s="222">
        <f t="shared" si="507"/>
        <v>493</v>
      </c>
      <c r="DK1175" s="222">
        <f t="shared" si="507"/>
        <v>539</v>
      </c>
      <c r="DL1175" s="218">
        <f t="shared" si="507"/>
        <v>458</v>
      </c>
      <c r="DM1175" s="218">
        <f t="shared" si="507"/>
        <v>467</v>
      </c>
      <c r="DN1175" s="218">
        <f t="shared" si="508"/>
        <v>489</v>
      </c>
      <c r="DO1175" s="218">
        <f t="shared" si="508"/>
        <v>504</v>
      </c>
      <c r="DP1175" s="222">
        <f t="shared" si="508"/>
        <v>-1</v>
      </c>
      <c r="DQ1175" s="222">
        <f t="shared" si="508"/>
        <v>-666</v>
      </c>
      <c r="DR1175" s="222">
        <f t="shared" si="508"/>
        <v>-620</v>
      </c>
      <c r="DS1175" s="222">
        <f t="shared" si="508"/>
        <v>-781</v>
      </c>
      <c r="DT1175" s="218">
        <f t="shared" si="508"/>
        <v>0</v>
      </c>
      <c r="DU1175" s="218">
        <f t="shared" si="508"/>
        <v>390.91346687521116</v>
      </c>
      <c r="DV1175" s="218">
        <f t="shared" si="508"/>
        <v>-246.62768045395083</v>
      </c>
      <c r="DW1175" s="218">
        <f t="shared" si="508"/>
        <v>-297.29864634483818</v>
      </c>
      <c r="DX1175" s="384">
        <f t="shared" si="474"/>
        <v>0.33484765410824785</v>
      </c>
      <c r="DY1175" s="384">
        <f t="shared" si="474"/>
        <v>0.21679999999999999</v>
      </c>
      <c r="DZ1175" s="384">
        <f t="shared" si="474"/>
        <v>0.21695696721311475</v>
      </c>
      <c r="EA1175" s="384">
        <f t="shared" si="473"/>
        <v>0.21697922968340391</v>
      </c>
      <c r="EB1175" s="385">
        <f t="shared" si="473"/>
        <v>0.24509383837518212</v>
      </c>
      <c r="EC1175" s="385">
        <f t="shared" si="473"/>
        <v>0.24708852512419577</v>
      </c>
      <c r="ED1175" s="385">
        <f t="shared" si="473"/>
        <v>0.24607228915662652</v>
      </c>
      <c r="EE1175" s="385">
        <f t="shared" si="463"/>
        <v>0.2461508666602111</v>
      </c>
      <c r="EG1175" s="222">
        <f t="shared" si="509"/>
        <v>8111</v>
      </c>
      <c r="EH1175" s="222">
        <f t="shared" si="509"/>
        <v>4751</v>
      </c>
      <c r="EI1175" s="222">
        <f t="shared" si="509"/>
        <v>3359</v>
      </c>
      <c r="EJ1175" s="222">
        <f t="shared" si="509"/>
        <v>644</v>
      </c>
      <c r="EK1175" s="222">
        <f t="shared" si="509"/>
        <v>2173</v>
      </c>
      <c r="EL1175" s="222">
        <f t="shared" si="509"/>
        <v>24048</v>
      </c>
      <c r="EM1175" s="222">
        <f t="shared" si="509"/>
        <v>23783</v>
      </c>
      <c r="EN1175" s="386">
        <f t="shared" si="482"/>
        <v>0.58574774996917767</v>
      </c>
      <c r="EO1175" s="222">
        <f t="shared" si="483"/>
        <v>19.172372729979159</v>
      </c>
      <c r="EP1175" s="386">
        <f t="shared" si="484"/>
        <v>0.2679077795586241</v>
      </c>
      <c r="EQ1175" s="222">
        <f t="shared" si="485"/>
        <v>90360.94477711244</v>
      </c>
      <c r="ER1175" s="222">
        <f t="shared" si="486"/>
        <v>2256.5137563245457</v>
      </c>
      <c r="ES1175" s="292"/>
      <c r="ET1175" s="222">
        <f t="shared" si="510"/>
        <v>7553</v>
      </c>
      <c r="EU1175" s="222">
        <f t="shared" si="510"/>
        <v>4545</v>
      </c>
      <c r="EV1175" s="222">
        <f t="shared" si="510"/>
        <v>3006</v>
      </c>
      <c r="EW1175" s="222">
        <f t="shared" si="510"/>
        <v>843</v>
      </c>
      <c r="EX1175" s="222">
        <f t="shared" si="510"/>
        <v>3128</v>
      </c>
      <c r="EY1175" s="222">
        <f t="shared" si="510"/>
        <v>26034</v>
      </c>
      <c r="EZ1175" s="222">
        <f t="shared" si="510"/>
        <v>25640</v>
      </c>
      <c r="FA1175" s="387">
        <f t="shared" si="493"/>
        <v>0.60174764994042107</v>
      </c>
      <c r="FB1175" s="221">
        <f t="shared" si="494"/>
        <v>28.043912175648707</v>
      </c>
      <c r="FC1175" s="387">
        <f t="shared" si="495"/>
        <v>0.41414007679067921</v>
      </c>
      <c r="FD1175" s="218">
        <f t="shared" si="496"/>
        <v>120150.57232849351</v>
      </c>
      <c r="FE1175" s="218">
        <f t="shared" si="497"/>
        <v>2739.8595943837754</v>
      </c>
      <c r="FF1175" s="218">
        <f t="shared" si="511"/>
        <v>8973</v>
      </c>
      <c r="FG1175" s="221">
        <f t="shared" si="476"/>
        <v>9.8071993759054941</v>
      </c>
      <c r="FH1175" s="218">
        <f t="shared" si="512"/>
        <v>880</v>
      </c>
      <c r="FI1175" s="218">
        <f t="shared" si="512"/>
        <v>8973</v>
      </c>
      <c r="FJ1175" s="218">
        <f t="shared" si="512"/>
        <v>74</v>
      </c>
      <c r="FK1175" s="218">
        <f t="shared" si="498"/>
        <v>8019</v>
      </c>
      <c r="FL1175" s="218">
        <f t="shared" si="513"/>
        <v>669</v>
      </c>
      <c r="FM1175" s="218">
        <f t="shared" si="499"/>
        <v>7350</v>
      </c>
    </row>
    <row r="1176" spans="1:169" s="368" customFormat="1">
      <c r="A1176" s="285"/>
      <c r="B1176" s="286"/>
      <c r="C1176" s="285"/>
      <c r="D1176" s="285"/>
      <c r="E1176" s="285"/>
      <c r="F1176" s="287">
        <f t="shared" si="500"/>
        <v>12</v>
      </c>
      <c r="G1176" s="392" t="s">
        <v>350</v>
      </c>
      <c r="H1176" s="392" t="s">
        <v>351</v>
      </c>
      <c r="I1176" s="287"/>
      <c r="J1176" s="392"/>
      <c r="K1176" s="287"/>
      <c r="L1176" s="392"/>
      <c r="M1176" s="392"/>
      <c r="N1176" s="372">
        <f t="shared" si="501"/>
        <v>6</v>
      </c>
      <c r="O1176" s="222">
        <f t="shared" si="501"/>
        <v>7648</v>
      </c>
      <c r="P1176" s="222">
        <f t="shared" si="501"/>
        <v>9857</v>
      </c>
      <c r="Q1176" s="222">
        <f t="shared" si="501"/>
        <v>10474</v>
      </c>
      <c r="R1176" s="222">
        <f t="shared" si="501"/>
        <v>10512</v>
      </c>
      <c r="S1176" s="218">
        <f t="shared" si="501"/>
        <v>9857</v>
      </c>
      <c r="T1176" s="218">
        <f t="shared" si="501"/>
        <v>10527</v>
      </c>
      <c r="U1176" s="218">
        <f t="shared" si="501"/>
        <v>10687</v>
      </c>
      <c r="V1176" s="218">
        <f t="shared" si="501"/>
        <v>10783</v>
      </c>
      <c r="W1176" s="222">
        <f t="shared" si="501"/>
        <v>1651</v>
      </c>
      <c r="X1176" s="222">
        <f t="shared" si="501"/>
        <v>1850</v>
      </c>
      <c r="Y1176" s="222">
        <f t="shared" si="501"/>
        <v>1929</v>
      </c>
      <c r="Z1176" s="222">
        <f t="shared" si="501"/>
        <v>1909</v>
      </c>
      <c r="AA1176" s="218">
        <f t="shared" si="501"/>
        <v>1850</v>
      </c>
      <c r="AB1176" s="218">
        <f t="shared" si="501"/>
        <v>1999</v>
      </c>
      <c r="AC1176" s="218">
        <f t="shared" si="501"/>
        <v>1972</v>
      </c>
      <c r="AD1176" s="218">
        <f t="shared" si="502"/>
        <v>1990</v>
      </c>
      <c r="AE1176" s="222">
        <f t="shared" si="502"/>
        <v>113</v>
      </c>
      <c r="AF1176" s="222">
        <f t="shared" si="502"/>
        <v>132</v>
      </c>
      <c r="AG1176" s="222">
        <f t="shared" si="502"/>
        <v>129</v>
      </c>
      <c r="AH1176" s="222">
        <f t="shared" si="502"/>
        <v>135</v>
      </c>
      <c r="AI1176" s="218">
        <f t="shared" si="502"/>
        <v>107</v>
      </c>
      <c r="AJ1176" s="218">
        <f t="shared" si="502"/>
        <v>83</v>
      </c>
      <c r="AK1176" s="218">
        <f t="shared" si="502"/>
        <v>133</v>
      </c>
      <c r="AL1176" s="218">
        <f t="shared" si="502"/>
        <v>122</v>
      </c>
      <c r="AM1176" s="222">
        <f t="shared" si="502"/>
        <v>5997</v>
      </c>
      <c r="AN1176" s="222">
        <f t="shared" si="502"/>
        <v>8007</v>
      </c>
      <c r="AO1176" s="222">
        <f t="shared" si="502"/>
        <v>8545</v>
      </c>
      <c r="AP1176" s="222">
        <f t="shared" si="502"/>
        <v>8602</v>
      </c>
      <c r="AQ1176" s="218">
        <f t="shared" si="502"/>
        <v>8007</v>
      </c>
      <c r="AR1176" s="218">
        <f t="shared" si="503"/>
        <v>8528</v>
      </c>
      <c r="AS1176" s="218">
        <f t="shared" si="503"/>
        <v>8716</v>
      </c>
      <c r="AT1176" s="218">
        <f t="shared" si="503"/>
        <v>8794</v>
      </c>
      <c r="AU1176" s="222">
        <f t="shared" si="503"/>
        <v>466</v>
      </c>
      <c r="AV1176" s="222">
        <f t="shared" si="503"/>
        <v>603</v>
      </c>
      <c r="AW1176" s="222">
        <f t="shared" si="503"/>
        <v>647</v>
      </c>
      <c r="AX1176" s="222">
        <f t="shared" si="503"/>
        <v>661</v>
      </c>
      <c r="AY1176" s="218">
        <f t="shared" si="503"/>
        <v>603</v>
      </c>
      <c r="AZ1176" s="218">
        <f t="shared" si="503"/>
        <v>645</v>
      </c>
      <c r="BA1176" s="218">
        <f t="shared" si="503"/>
        <v>667</v>
      </c>
      <c r="BB1176" s="218">
        <f t="shared" si="503"/>
        <v>683</v>
      </c>
      <c r="BC1176" s="222">
        <f t="shared" si="503"/>
        <v>5595</v>
      </c>
      <c r="BD1176" s="222">
        <f t="shared" si="471"/>
        <v>7596.5</v>
      </c>
      <c r="BE1176" s="222">
        <f t="shared" si="471"/>
        <v>7997.237416891604</v>
      </c>
      <c r="BF1176" s="222">
        <f t="shared" si="471"/>
        <v>8131.83</v>
      </c>
      <c r="BG1176" s="218">
        <f t="shared" si="471"/>
        <v>7642</v>
      </c>
      <c r="BH1176" s="218">
        <f t="shared" si="471"/>
        <v>8060</v>
      </c>
      <c r="BI1176" s="218">
        <f t="shared" si="471"/>
        <v>8286</v>
      </c>
      <c r="BJ1176" s="218">
        <f t="shared" si="471"/>
        <v>8370</v>
      </c>
      <c r="BK1176" s="222">
        <f t="shared" si="504"/>
        <v>-64</v>
      </c>
      <c r="BL1176" s="222">
        <f t="shared" si="504"/>
        <v>-192.5</v>
      </c>
      <c r="BM1176" s="222">
        <f t="shared" si="504"/>
        <v>-99.237416891603687</v>
      </c>
      <c r="BN1176" s="222">
        <f t="shared" si="504"/>
        <v>-190.83</v>
      </c>
      <c r="BO1176" s="218">
        <f t="shared" si="504"/>
        <v>-238</v>
      </c>
      <c r="BP1176" s="218">
        <f t="shared" si="504"/>
        <v>-177</v>
      </c>
      <c r="BQ1176" s="218">
        <f t="shared" si="504"/>
        <v>-237</v>
      </c>
      <c r="BR1176" s="218">
        <f t="shared" si="504"/>
        <v>-259</v>
      </c>
      <c r="BS1176" s="222">
        <f t="shared" si="504"/>
        <v>35</v>
      </c>
      <c r="BT1176" s="222">
        <f t="shared" si="504"/>
        <v>48</v>
      </c>
      <c r="BU1176" s="222">
        <f t="shared" si="504"/>
        <v>49</v>
      </c>
      <c r="BV1176" s="222">
        <f t="shared" si="504"/>
        <v>49</v>
      </c>
      <c r="BW1176" s="218">
        <f t="shared" si="504"/>
        <v>3</v>
      </c>
      <c r="BX1176" s="218">
        <f t="shared" si="504"/>
        <v>3</v>
      </c>
      <c r="BY1176" s="218">
        <f t="shared" si="504"/>
        <v>3</v>
      </c>
      <c r="BZ1176" s="218">
        <f t="shared" si="504"/>
        <v>3</v>
      </c>
      <c r="CA1176" s="222">
        <f t="shared" si="505"/>
        <v>99</v>
      </c>
      <c r="CB1176" s="222">
        <f t="shared" si="505"/>
        <v>240.5</v>
      </c>
      <c r="CC1176" s="222">
        <f t="shared" si="505"/>
        <v>148.23741689160369</v>
      </c>
      <c r="CD1176" s="222">
        <f t="shared" si="505"/>
        <v>239.83</v>
      </c>
      <c r="CE1176" s="218">
        <f t="shared" si="505"/>
        <v>241</v>
      </c>
      <c r="CF1176" s="218">
        <f t="shared" si="505"/>
        <v>180</v>
      </c>
      <c r="CG1176" s="218">
        <f t="shared" si="505"/>
        <v>240</v>
      </c>
      <c r="CH1176" s="218">
        <f t="shared" si="505"/>
        <v>262</v>
      </c>
      <c r="CI1176" s="375"/>
      <c r="CJ1176" s="222">
        <f t="shared" si="506"/>
        <v>5596</v>
      </c>
      <c r="CK1176" s="222">
        <f t="shared" si="506"/>
        <v>7275</v>
      </c>
      <c r="CL1176" s="222">
        <f t="shared" si="506"/>
        <v>7640</v>
      </c>
      <c r="CM1176" s="222">
        <f t="shared" si="506"/>
        <v>7836</v>
      </c>
      <c r="CN1176" s="218">
        <f t="shared" si="506"/>
        <v>7642</v>
      </c>
      <c r="CO1176" s="218">
        <f t="shared" si="506"/>
        <v>7586.6567352594375</v>
      </c>
      <c r="CP1176" s="218">
        <f t="shared" si="506"/>
        <v>8013.3056798198177</v>
      </c>
      <c r="CQ1176" s="218">
        <f t="shared" si="506"/>
        <v>8219.4020426118332</v>
      </c>
      <c r="CR1176" s="222">
        <f t="shared" si="506"/>
        <v>4739</v>
      </c>
      <c r="CS1176" s="222">
        <f t="shared" si="506"/>
        <v>6041</v>
      </c>
      <c r="CT1176" s="222">
        <f t="shared" si="506"/>
        <v>6447</v>
      </c>
      <c r="CU1176" s="222">
        <f t="shared" si="506"/>
        <v>6490</v>
      </c>
      <c r="CV1176" s="218">
        <f t="shared" si="506"/>
        <v>4116</v>
      </c>
      <c r="CW1176" s="218">
        <f t="shared" si="506"/>
        <v>4383.6567352594375</v>
      </c>
      <c r="CX1176" s="218">
        <f t="shared" si="506"/>
        <v>4480.3056798198177</v>
      </c>
      <c r="CY1176" s="218">
        <f t="shared" si="506"/>
        <v>4520.4020426118332</v>
      </c>
      <c r="CZ1176" s="222">
        <f t="shared" si="507"/>
        <v>596</v>
      </c>
      <c r="DA1176" s="222">
        <f t="shared" si="507"/>
        <v>781</v>
      </c>
      <c r="DB1176" s="222">
        <f t="shared" si="507"/>
        <v>681</v>
      </c>
      <c r="DC1176" s="222">
        <f t="shared" si="507"/>
        <v>748</v>
      </c>
      <c r="DD1176" s="218">
        <f t="shared" si="507"/>
        <v>3075</v>
      </c>
      <c r="DE1176" s="218">
        <f t="shared" si="507"/>
        <v>2682</v>
      </c>
      <c r="DF1176" s="218">
        <f t="shared" si="507"/>
        <v>2901</v>
      </c>
      <c r="DG1176" s="218">
        <f t="shared" si="507"/>
        <v>2996</v>
      </c>
      <c r="DH1176" s="222">
        <f t="shared" si="507"/>
        <v>261</v>
      </c>
      <c r="DI1176" s="222">
        <f t="shared" si="507"/>
        <v>453</v>
      </c>
      <c r="DJ1176" s="222">
        <f t="shared" si="507"/>
        <v>512</v>
      </c>
      <c r="DK1176" s="222">
        <f t="shared" si="507"/>
        <v>598</v>
      </c>
      <c r="DL1176" s="218">
        <f t="shared" si="507"/>
        <v>451</v>
      </c>
      <c r="DM1176" s="218">
        <f t="shared" si="507"/>
        <v>521</v>
      </c>
      <c r="DN1176" s="218">
        <f t="shared" si="508"/>
        <v>632</v>
      </c>
      <c r="DO1176" s="218">
        <f t="shared" si="508"/>
        <v>703</v>
      </c>
      <c r="DP1176" s="222">
        <f t="shared" si="508"/>
        <v>-1</v>
      </c>
      <c r="DQ1176" s="222">
        <f t="shared" si="508"/>
        <v>321.5</v>
      </c>
      <c r="DR1176" s="222">
        <f t="shared" si="508"/>
        <v>357.23741689160397</v>
      </c>
      <c r="DS1176" s="222">
        <f t="shared" si="508"/>
        <v>295.82999999999993</v>
      </c>
      <c r="DT1176" s="218">
        <f t="shared" si="508"/>
        <v>0</v>
      </c>
      <c r="DU1176" s="218">
        <f t="shared" si="508"/>
        <v>473.34326474056252</v>
      </c>
      <c r="DV1176" s="218">
        <f t="shared" si="508"/>
        <v>272.69432018018233</v>
      </c>
      <c r="DW1176" s="218">
        <f t="shared" si="508"/>
        <v>150.59795738816683</v>
      </c>
      <c r="DX1176" s="384">
        <f t="shared" si="474"/>
        <v>0.2158734309623431</v>
      </c>
      <c r="DY1176" s="384">
        <f t="shared" si="474"/>
        <v>0.18768387947651416</v>
      </c>
      <c r="DZ1176" s="384">
        <f t="shared" si="474"/>
        <v>0.18417032652281839</v>
      </c>
      <c r="EA1176" s="384">
        <f t="shared" si="473"/>
        <v>0.18160197869101979</v>
      </c>
      <c r="EB1176" s="385">
        <f t="shared" si="473"/>
        <v>0.18768387947651416</v>
      </c>
      <c r="EC1176" s="385">
        <f t="shared" si="473"/>
        <v>0.18989265697729649</v>
      </c>
      <c r="ED1176" s="385">
        <f t="shared" si="473"/>
        <v>0.1845232525498269</v>
      </c>
      <c r="EE1176" s="385">
        <f t="shared" si="463"/>
        <v>0.18454975424278958</v>
      </c>
      <c r="EG1176" s="222">
        <f t="shared" si="509"/>
        <v>382</v>
      </c>
      <c r="EH1176" s="222">
        <f t="shared" si="509"/>
        <v>253</v>
      </c>
      <c r="EI1176" s="222">
        <f t="shared" si="509"/>
        <v>130</v>
      </c>
      <c r="EJ1176" s="222">
        <f t="shared" si="509"/>
        <v>67</v>
      </c>
      <c r="EK1176" s="222">
        <f t="shared" si="509"/>
        <v>132</v>
      </c>
      <c r="EL1176" s="222">
        <f t="shared" si="509"/>
        <v>4348</v>
      </c>
      <c r="EM1176" s="222">
        <f t="shared" si="509"/>
        <v>4078</v>
      </c>
      <c r="EN1176" s="386">
        <f t="shared" si="482"/>
        <v>0.66230366492146597</v>
      </c>
      <c r="EO1176" s="222">
        <f t="shared" si="483"/>
        <v>51.538461538461533</v>
      </c>
      <c r="EP1176" s="386">
        <f t="shared" si="484"/>
        <v>0.34554973821989526</v>
      </c>
      <c r="EQ1176" s="222">
        <f t="shared" si="485"/>
        <v>30358.785648574056</v>
      </c>
      <c r="ER1176" s="222">
        <f t="shared" si="486"/>
        <v>1369.1351969919897</v>
      </c>
      <c r="ES1176" s="292"/>
      <c r="ET1176" s="222">
        <f t="shared" si="510"/>
        <v>734</v>
      </c>
      <c r="EU1176" s="222">
        <f t="shared" si="510"/>
        <v>455</v>
      </c>
      <c r="EV1176" s="222">
        <f t="shared" si="510"/>
        <v>278</v>
      </c>
      <c r="EW1176" s="222">
        <f t="shared" si="510"/>
        <v>127</v>
      </c>
      <c r="EX1176" s="222">
        <f t="shared" si="510"/>
        <v>239</v>
      </c>
      <c r="EY1176" s="222">
        <f t="shared" si="510"/>
        <v>5651</v>
      </c>
      <c r="EZ1176" s="222">
        <f t="shared" si="510"/>
        <v>5234</v>
      </c>
      <c r="FA1176" s="387">
        <f t="shared" si="493"/>
        <v>0.61989100817438691</v>
      </c>
      <c r="FB1176" s="221">
        <f t="shared" si="494"/>
        <v>45.68345323741007</v>
      </c>
      <c r="FC1176" s="387">
        <f t="shared" si="495"/>
        <v>0.32561307901907355</v>
      </c>
      <c r="FD1176" s="218">
        <f t="shared" si="496"/>
        <v>42293.39939833658</v>
      </c>
      <c r="FE1176" s="218">
        <f t="shared" si="497"/>
        <v>2022.0354095019741</v>
      </c>
      <c r="FF1176" s="218">
        <f t="shared" si="511"/>
        <v>8332</v>
      </c>
      <c r="FG1176" s="221">
        <f t="shared" si="476"/>
        <v>7.5372059529524718</v>
      </c>
      <c r="FH1176" s="218">
        <f t="shared" si="512"/>
        <v>628</v>
      </c>
      <c r="FI1176" s="218">
        <f t="shared" si="512"/>
        <v>8332</v>
      </c>
      <c r="FJ1176" s="218">
        <f t="shared" si="512"/>
        <v>-236</v>
      </c>
      <c r="FK1176" s="218">
        <f t="shared" si="498"/>
        <v>7940</v>
      </c>
      <c r="FL1176" s="218">
        <f t="shared" si="513"/>
        <v>338</v>
      </c>
      <c r="FM1176" s="218">
        <f t="shared" si="499"/>
        <v>7602</v>
      </c>
    </row>
    <row r="1177" spans="1:169" s="368" customFormat="1">
      <c r="A1177" s="285"/>
      <c r="B1177" s="286"/>
      <c r="C1177" s="285"/>
      <c r="D1177" s="285"/>
      <c r="E1177" s="285"/>
      <c r="F1177" s="287">
        <f t="shared" si="500"/>
        <v>13</v>
      </c>
      <c r="G1177" s="392" t="s">
        <v>364</v>
      </c>
      <c r="H1177" s="392" t="s">
        <v>365</v>
      </c>
      <c r="I1177" s="287"/>
      <c r="J1177" s="392"/>
      <c r="K1177" s="287"/>
      <c r="L1177" s="392"/>
      <c r="M1177" s="392"/>
      <c r="N1177" s="372">
        <f t="shared" si="501"/>
        <v>20</v>
      </c>
      <c r="O1177" s="222">
        <f t="shared" si="501"/>
        <v>3875</v>
      </c>
      <c r="P1177" s="222">
        <f t="shared" si="501"/>
        <v>4971</v>
      </c>
      <c r="Q1177" s="222">
        <f t="shared" si="501"/>
        <v>4932</v>
      </c>
      <c r="R1177" s="222">
        <f t="shared" si="501"/>
        <v>5155</v>
      </c>
      <c r="S1177" s="218">
        <f t="shared" si="501"/>
        <v>4971</v>
      </c>
      <c r="T1177" s="218">
        <f t="shared" si="501"/>
        <v>4874</v>
      </c>
      <c r="U1177" s="218">
        <f t="shared" si="501"/>
        <v>5159</v>
      </c>
      <c r="V1177" s="218">
        <f t="shared" si="501"/>
        <v>6056</v>
      </c>
      <c r="W1177" s="222">
        <f t="shared" si="501"/>
        <v>837</v>
      </c>
      <c r="X1177" s="222">
        <f t="shared" si="501"/>
        <v>797</v>
      </c>
      <c r="Y1177" s="222">
        <f t="shared" si="501"/>
        <v>823</v>
      </c>
      <c r="Z1177" s="222">
        <f t="shared" si="501"/>
        <v>815</v>
      </c>
      <c r="AA1177" s="218">
        <f t="shared" si="501"/>
        <v>797</v>
      </c>
      <c r="AB1177" s="218">
        <f t="shared" si="501"/>
        <v>776</v>
      </c>
      <c r="AC1177" s="218">
        <f t="shared" si="501"/>
        <v>847</v>
      </c>
      <c r="AD1177" s="218">
        <f t="shared" si="502"/>
        <v>995</v>
      </c>
      <c r="AE1177" s="222">
        <f t="shared" si="502"/>
        <v>57</v>
      </c>
      <c r="AF1177" s="222">
        <f t="shared" si="502"/>
        <v>68</v>
      </c>
      <c r="AG1177" s="222">
        <f t="shared" si="502"/>
        <v>66</v>
      </c>
      <c r="AH1177" s="222">
        <f t="shared" si="502"/>
        <v>69</v>
      </c>
      <c r="AI1177" s="218">
        <f t="shared" si="502"/>
        <v>52</v>
      </c>
      <c r="AJ1177" s="218">
        <f t="shared" si="502"/>
        <v>33</v>
      </c>
      <c r="AK1177" s="218">
        <f t="shared" si="502"/>
        <v>69</v>
      </c>
      <c r="AL1177" s="218">
        <f t="shared" si="502"/>
        <v>69</v>
      </c>
      <c r="AM1177" s="222">
        <f t="shared" si="502"/>
        <v>3038</v>
      </c>
      <c r="AN1177" s="222">
        <f t="shared" si="502"/>
        <v>4175</v>
      </c>
      <c r="AO1177" s="222">
        <f t="shared" si="502"/>
        <v>4110</v>
      </c>
      <c r="AP1177" s="222">
        <f t="shared" si="502"/>
        <v>4341</v>
      </c>
      <c r="AQ1177" s="218">
        <f t="shared" si="502"/>
        <v>4175</v>
      </c>
      <c r="AR1177" s="218">
        <f t="shared" si="503"/>
        <v>4100</v>
      </c>
      <c r="AS1177" s="218">
        <f t="shared" si="503"/>
        <v>4313</v>
      </c>
      <c r="AT1177" s="218">
        <f t="shared" si="503"/>
        <v>5061</v>
      </c>
      <c r="AU1177" s="222">
        <f t="shared" si="503"/>
        <v>111</v>
      </c>
      <c r="AV1177" s="222">
        <f t="shared" si="503"/>
        <v>155</v>
      </c>
      <c r="AW1177" s="222">
        <f t="shared" si="503"/>
        <v>153</v>
      </c>
      <c r="AX1177" s="222">
        <f t="shared" si="503"/>
        <v>166</v>
      </c>
      <c r="AY1177" s="218">
        <f t="shared" si="503"/>
        <v>155</v>
      </c>
      <c r="AZ1177" s="218">
        <f t="shared" si="503"/>
        <v>153</v>
      </c>
      <c r="BA1177" s="218">
        <f t="shared" si="503"/>
        <v>165</v>
      </c>
      <c r="BB1177" s="218">
        <f t="shared" si="503"/>
        <v>194</v>
      </c>
      <c r="BC1177" s="222">
        <f t="shared" si="503"/>
        <v>2830</v>
      </c>
      <c r="BD1177" s="222">
        <f t="shared" si="471"/>
        <v>3865</v>
      </c>
      <c r="BE1177" s="222">
        <f t="shared" si="471"/>
        <v>3797</v>
      </c>
      <c r="BF1177" s="222">
        <f t="shared" si="471"/>
        <v>4015</v>
      </c>
      <c r="BG1177" s="218">
        <f t="shared" si="471"/>
        <v>4017</v>
      </c>
      <c r="BH1177" s="218">
        <f t="shared" si="471"/>
        <v>3945</v>
      </c>
      <c r="BI1177" s="218">
        <f t="shared" si="471"/>
        <v>4146</v>
      </c>
      <c r="BJ1177" s="218">
        <f t="shared" si="471"/>
        <v>4866</v>
      </c>
      <c r="BK1177" s="222">
        <f t="shared" si="504"/>
        <v>97</v>
      </c>
      <c r="BL1177" s="222">
        <f t="shared" si="504"/>
        <v>155</v>
      </c>
      <c r="BM1177" s="222">
        <f t="shared" si="504"/>
        <v>160</v>
      </c>
      <c r="BN1177" s="222">
        <f t="shared" si="504"/>
        <v>160</v>
      </c>
      <c r="BO1177" s="218">
        <f t="shared" si="504"/>
        <v>3</v>
      </c>
      <c r="BP1177" s="218">
        <f t="shared" si="504"/>
        <v>2</v>
      </c>
      <c r="BQ1177" s="218">
        <f t="shared" si="504"/>
        <v>2</v>
      </c>
      <c r="BR1177" s="218">
        <f t="shared" si="504"/>
        <v>1</v>
      </c>
      <c r="BS1177" s="222">
        <f t="shared" si="504"/>
        <v>114</v>
      </c>
      <c r="BT1177" s="222">
        <f t="shared" si="504"/>
        <v>155</v>
      </c>
      <c r="BU1177" s="222">
        <f t="shared" si="504"/>
        <v>160</v>
      </c>
      <c r="BV1177" s="222">
        <f t="shared" si="504"/>
        <v>160</v>
      </c>
      <c r="BW1177" s="218">
        <f t="shared" si="504"/>
        <v>3</v>
      </c>
      <c r="BX1177" s="218">
        <f t="shared" si="504"/>
        <v>2</v>
      </c>
      <c r="BY1177" s="218">
        <f t="shared" si="504"/>
        <v>2</v>
      </c>
      <c r="BZ1177" s="218">
        <f t="shared" si="504"/>
        <v>1</v>
      </c>
      <c r="CA1177" s="222">
        <f t="shared" si="505"/>
        <v>17</v>
      </c>
      <c r="CB1177" s="222">
        <f t="shared" si="505"/>
        <v>0</v>
      </c>
      <c r="CC1177" s="222">
        <f t="shared" si="505"/>
        <v>0</v>
      </c>
      <c r="CD1177" s="222">
        <f t="shared" si="505"/>
        <v>0</v>
      </c>
      <c r="CE1177" s="218">
        <f t="shared" si="505"/>
        <v>0</v>
      </c>
      <c r="CF1177" s="218">
        <f t="shared" si="505"/>
        <v>0</v>
      </c>
      <c r="CG1177" s="218">
        <f t="shared" si="505"/>
        <v>0</v>
      </c>
      <c r="CH1177" s="218">
        <f t="shared" si="505"/>
        <v>0</v>
      </c>
      <c r="CI1177" s="375"/>
      <c r="CJ1177" s="222">
        <f t="shared" si="506"/>
        <v>2829</v>
      </c>
      <c r="CK1177" s="222">
        <f t="shared" si="506"/>
        <v>3606</v>
      </c>
      <c r="CL1177" s="222">
        <f t="shared" si="506"/>
        <v>3356</v>
      </c>
      <c r="CM1177" s="222">
        <f t="shared" si="506"/>
        <v>3616</v>
      </c>
      <c r="CN1177" s="218">
        <f t="shared" si="506"/>
        <v>4017</v>
      </c>
      <c r="CO1177" s="218">
        <f t="shared" si="506"/>
        <v>3857.3744361457502</v>
      </c>
      <c r="CP1177" s="218">
        <f t="shared" si="506"/>
        <v>4085.8186806328631</v>
      </c>
      <c r="CQ1177" s="218">
        <f t="shared" si="506"/>
        <v>4656.6486754619091</v>
      </c>
      <c r="CR1177" s="222">
        <f t="shared" si="506"/>
        <v>1318</v>
      </c>
      <c r="CS1177" s="222">
        <f t="shared" si="506"/>
        <v>1634</v>
      </c>
      <c r="CT1177" s="222">
        <f t="shared" si="506"/>
        <v>1609</v>
      </c>
      <c r="CU1177" s="222">
        <f t="shared" si="506"/>
        <v>1699</v>
      </c>
      <c r="CV1177" s="218">
        <f t="shared" si="506"/>
        <v>2963</v>
      </c>
      <c r="CW1177" s="218">
        <f t="shared" si="506"/>
        <v>2909.3744361457502</v>
      </c>
      <c r="CX1177" s="218">
        <f t="shared" si="506"/>
        <v>3059.8186806328631</v>
      </c>
      <c r="CY1177" s="218">
        <f t="shared" si="506"/>
        <v>3591.6486754619091</v>
      </c>
      <c r="CZ1177" s="222">
        <f t="shared" si="507"/>
        <v>1465</v>
      </c>
      <c r="DA1177" s="222">
        <f t="shared" si="507"/>
        <v>1919</v>
      </c>
      <c r="DB1177" s="222">
        <f t="shared" si="507"/>
        <v>1673</v>
      </c>
      <c r="DC1177" s="222">
        <f t="shared" si="507"/>
        <v>1839</v>
      </c>
      <c r="DD1177" s="218">
        <f t="shared" si="507"/>
        <v>1001</v>
      </c>
      <c r="DE1177" s="218">
        <f t="shared" si="507"/>
        <v>873</v>
      </c>
      <c r="DF1177" s="218">
        <f t="shared" si="507"/>
        <v>945</v>
      </c>
      <c r="DG1177" s="218">
        <f t="shared" si="507"/>
        <v>975</v>
      </c>
      <c r="DH1177" s="222">
        <f t="shared" si="507"/>
        <v>46</v>
      </c>
      <c r="DI1177" s="222">
        <f t="shared" si="507"/>
        <v>53</v>
      </c>
      <c r="DJ1177" s="222">
        <f t="shared" si="507"/>
        <v>74</v>
      </c>
      <c r="DK1177" s="222">
        <f t="shared" si="507"/>
        <v>78</v>
      </c>
      <c r="DL1177" s="218">
        <f t="shared" si="507"/>
        <v>53</v>
      </c>
      <c r="DM1177" s="218">
        <f t="shared" si="507"/>
        <v>75</v>
      </c>
      <c r="DN1177" s="218">
        <f t="shared" si="508"/>
        <v>81</v>
      </c>
      <c r="DO1177" s="218">
        <f t="shared" si="508"/>
        <v>90</v>
      </c>
      <c r="DP1177" s="222">
        <f t="shared" si="508"/>
        <v>1</v>
      </c>
      <c r="DQ1177" s="222">
        <f t="shared" si="508"/>
        <v>259</v>
      </c>
      <c r="DR1177" s="222">
        <f t="shared" si="508"/>
        <v>441</v>
      </c>
      <c r="DS1177" s="222">
        <f t="shared" si="508"/>
        <v>399</v>
      </c>
      <c r="DT1177" s="218">
        <f t="shared" si="508"/>
        <v>0</v>
      </c>
      <c r="DU1177" s="218">
        <f t="shared" si="508"/>
        <v>87.625563854249975</v>
      </c>
      <c r="DV1177" s="218">
        <f t="shared" si="508"/>
        <v>60.181319367136965</v>
      </c>
      <c r="DW1177" s="218">
        <f t="shared" si="508"/>
        <v>209.35132453809095</v>
      </c>
      <c r="DX1177" s="384">
        <f t="shared" si="474"/>
        <v>0.216</v>
      </c>
      <c r="DY1177" s="384">
        <f t="shared" si="474"/>
        <v>0.16032991349829009</v>
      </c>
      <c r="DZ1177" s="384">
        <f t="shared" si="474"/>
        <v>0.16686942416869424</v>
      </c>
      <c r="EA1177" s="384">
        <f t="shared" si="473"/>
        <v>0.15809893307468478</v>
      </c>
      <c r="EB1177" s="385">
        <f t="shared" si="473"/>
        <v>0.16032991349829009</v>
      </c>
      <c r="EC1177" s="385">
        <f t="shared" si="473"/>
        <v>0.15921214608124742</v>
      </c>
      <c r="ED1177" s="385">
        <f t="shared" si="473"/>
        <v>0.16417910447761194</v>
      </c>
      <c r="EE1177" s="385">
        <f t="shared" si="473"/>
        <v>0.16429986789960369</v>
      </c>
      <c r="EG1177" s="222">
        <f t="shared" si="509"/>
        <v>1091</v>
      </c>
      <c r="EH1177" s="222">
        <f t="shared" si="509"/>
        <v>761</v>
      </c>
      <c r="EI1177" s="222">
        <f t="shared" si="509"/>
        <v>329</v>
      </c>
      <c r="EJ1177" s="222">
        <f t="shared" si="509"/>
        <v>113</v>
      </c>
      <c r="EK1177" s="222">
        <f t="shared" si="509"/>
        <v>773</v>
      </c>
      <c r="EL1177" s="222">
        <f t="shared" si="509"/>
        <v>7160</v>
      </c>
      <c r="EM1177" s="222">
        <f t="shared" si="509"/>
        <v>6621</v>
      </c>
      <c r="EN1177" s="386">
        <f t="shared" si="482"/>
        <v>0.69752520623281389</v>
      </c>
      <c r="EO1177" s="222">
        <f t="shared" si="483"/>
        <v>34.346504559270521</v>
      </c>
      <c r="EP1177" s="386">
        <f t="shared" si="484"/>
        <v>0.70852428964252978</v>
      </c>
      <c r="EQ1177" s="222">
        <f t="shared" si="485"/>
        <v>107960.8938547486</v>
      </c>
      <c r="ER1177" s="222">
        <f t="shared" si="486"/>
        <v>1422.2423601671451</v>
      </c>
      <c r="ES1177" s="292"/>
      <c r="ET1177" s="222">
        <f t="shared" si="510"/>
        <v>1491</v>
      </c>
      <c r="EU1177" s="222">
        <f t="shared" si="510"/>
        <v>1021</v>
      </c>
      <c r="EV1177" s="222">
        <f t="shared" si="510"/>
        <v>468</v>
      </c>
      <c r="EW1177" s="222">
        <f t="shared" si="510"/>
        <v>225</v>
      </c>
      <c r="EX1177" s="222">
        <f t="shared" si="510"/>
        <v>952</v>
      </c>
      <c r="EY1177" s="222">
        <f t="shared" si="510"/>
        <v>10039</v>
      </c>
      <c r="EZ1177" s="222">
        <f t="shared" si="510"/>
        <v>9465</v>
      </c>
      <c r="FA1177" s="387">
        <f t="shared" si="493"/>
        <v>0.68477531857813545</v>
      </c>
      <c r="FB1177" s="221">
        <f t="shared" si="494"/>
        <v>48.07692307692308</v>
      </c>
      <c r="FC1177" s="387">
        <f t="shared" si="495"/>
        <v>0.63849765258215962</v>
      </c>
      <c r="FD1177" s="218">
        <f t="shared" si="496"/>
        <v>94830.162366769597</v>
      </c>
      <c r="FE1177" s="218">
        <f t="shared" si="497"/>
        <v>1980.9825673534071</v>
      </c>
      <c r="FF1177" s="218">
        <f t="shared" si="511"/>
        <v>4138</v>
      </c>
      <c r="FG1177" s="221">
        <f t="shared" si="476"/>
        <v>3.3832769453842433</v>
      </c>
      <c r="FH1177" s="218">
        <f t="shared" si="512"/>
        <v>140</v>
      </c>
      <c r="FI1177" s="218">
        <f t="shared" si="512"/>
        <v>4138</v>
      </c>
      <c r="FJ1177" s="218">
        <f t="shared" si="512"/>
        <v>9</v>
      </c>
      <c r="FK1177" s="218">
        <f t="shared" si="498"/>
        <v>3989</v>
      </c>
      <c r="FL1177" s="218">
        <f t="shared" si="513"/>
        <v>168</v>
      </c>
      <c r="FM1177" s="218">
        <f t="shared" si="499"/>
        <v>3821</v>
      </c>
    </row>
    <row r="1178" spans="1:169" s="458" customFormat="1">
      <c r="A1178" s="293"/>
      <c r="B1178" s="328"/>
      <c r="C1178" s="293"/>
      <c r="D1178" s="293"/>
      <c r="E1178" s="293"/>
      <c r="F1178" s="294"/>
      <c r="G1178" s="295" t="s">
        <v>2796</v>
      </c>
      <c r="H1178" s="295"/>
      <c r="I1178" s="294"/>
      <c r="J1178" s="295"/>
      <c r="K1178" s="294"/>
      <c r="L1178" s="295"/>
      <c r="M1178" s="295"/>
      <c r="N1178" s="441">
        <f>SUM(N1179:N1181)</f>
        <v>56</v>
      </c>
      <c r="O1178" s="239">
        <f t="shared" ref="O1178:BC1178" si="514">SUM(O1179:O1181)</f>
        <v>106733</v>
      </c>
      <c r="P1178" s="239">
        <f t="shared" si="514"/>
        <v>130151</v>
      </c>
      <c r="Q1178" s="239">
        <f t="shared" si="514"/>
        <v>131431</v>
      </c>
      <c r="R1178" s="239">
        <f t="shared" si="514"/>
        <v>153991</v>
      </c>
      <c r="S1178" s="236">
        <f>SUM(S1179:S1181)</f>
        <v>131065</v>
      </c>
      <c r="T1178" s="236">
        <f>SUM(T1179:T1181)</f>
        <v>132381</v>
      </c>
      <c r="U1178" s="236">
        <f>SUM(U1179:U1181)</f>
        <v>154036</v>
      </c>
      <c r="V1178" s="236">
        <f>SUM(V1179:V1181)</f>
        <v>170017</v>
      </c>
      <c r="W1178" s="239">
        <f t="shared" si="514"/>
        <v>16941</v>
      </c>
      <c r="X1178" s="239">
        <f t="shared" si="514"/>
        <v>26433</v>
      </c>
      <c r="Y1178" s="239">
        <f t="shared" si="514"/>
        <v>26833</v>
      </c>
      <c r="Z1178" s="239">
        <f t="shared" si="514"/>
        <v>30973</v>
      </c>
      <c r="AA1178" s="236">
        <f>SUM(AA1179:AA1181)</f>
        <v>28009</v>
      </c>
      <c r="AB1178" s="236">
        <f>SUM(AB1179:AB1181)</f>
        <v>28426</v>
      </c>
      <c r="AC1178" s="236">
        <f>SUM(AC1179:AC1181)</f>
        <v>32714</v>
      </c>
      <c r="AD1178" s="236">
        <f>SUM(AD1179:AD1181)</f>
        <v>35776</v>
      </c>
      <c r="AE1178" s="239">
        <f t="shared" si="514"/>
        <v>1306</v>
      </c>
      <c r="AF1178" s="239">
        <f t="shared" si="514"/>
        <v>1302</v>
      </c>
      <c r="AG1178" s="239">
        <f t="shared" si="514"/>
        <v>1196</v>
      </c>
      <c r="AH1178" s="239">
        <f t="shared" si="514"/>
        <v>1286</v>
      </c>
      <c r="AI1178" s="236">
        <f t="shared" si="514"/>
        <v>1286</v>
      </c>
      <c r="AJ1178" s="236">
        <f t="shared" si="514"/>
        <v>1180</v>
      </c>
      <c r="AK1178" s="236">
        <f t="shared" si="514"/>
        <v>1264</v>
      </c>
      <c r="AL1178" s="236">
        <f t="shared" si="514"/>
        <v>1378</v>
      </c>
      <c r="AM1178" s="239">
        <f t="shared" si="514"/>
        <v>89792</v>
      </c>
      <c r="AN1178" s="239">
        <f t="shared" si="514"/>
        <v>103718</v>
      </c>
      <c r="AO1178" s="239">
        <f t="shared" si="514"/>
        <v>104595</v>
      </c>
      <c r="AP1178" s="239">
        <f t="shared" si="514"/>
        <v>123016</v>
      </c>
      <c r="AQ1178" s="236">
        <f t="shared" si="514"/>
        <v>103059</v>
      </c>
      <c r="AR1178" s="236">
        <f t="shared" si="514"/>
        <v>103960</v>
      </c>
      <c r="AS1178" s="236">
        <f t="shared" si="514"/>
        <v>121322</v>
      </c>
      <c r="AT1178" s="236">
        <f t="shared" si="514"/>
        <v>134244</v>
      </c>
      <c r="AU1178" s="239">
        <f t="shared" si="514"/>
        <v>4958</v>
      </c>
      <c r="AV1178" s="239">
        <f t="shared" si="514"/>
        <v>7105</v>
      </c>
      <c r="AW1178" s="239">
        <f t="shared" si="514"/>
        <v>7506</v>
      </c>
      <c r="AX1178" s="239">
        <f t="shared" si="514"/>
        <v>8684</v>
      </c>
      <c r="AY1178" s="236">
        <f t="shared" si="514"/>
        <v>8289</v>
      </c>
      <c r="AZ1178" s="236">
        <f t="shared" si="514"/>
        <v>8756</v>
      </c>
      <c r="BA1178" s="236">
        <f t="shared" si="514"/>
        <v>10050</v>
      </c>
      <c r="BB1178" s="236">
        <f t="shared" si="514"/>
        <v>11010</v>
      </c>
      <c r="BC1178" s="239">
        <f t="shared" si="514"/>
        <v>83326</v>
      </c>
      <c r="BD1178" s="239">
        <f t="shared" si="471"/>
        <v>95263.918223250963</v>
      </c>
      <c r="BE1178" s="239">
        <f t="shared" si="471"/>
        <v>95560</v>
      </c>
      <c r="BF1178" s="239">
        <f t="shared" si="471"/>
        <v>112501</v>
      </c>
      <c r="BG1178" s="236">
        <f t="shared" si="471"/>
        <v>93241</v>
      </c>
      <c r="BH1178" s="236">
        <f t="shared" si="471"/>
        <v>93775</v>
      </c>
      <c r="BI1178" s="236">
        <f t="shared" si="471"/>
        <v>109681</v>
      </c>
      <c r="BJ1178" s="236">
        <f t="shared" si="471"/>
        <v>121362</v>
      </c>
      <c r="BK1178" s="239">
        <f t="shared" ref="BK1178:CH1178" si="515">SUM(BK1179:BK1181)</f>
        <v>1508</v>
      </c>
      <c r="BL1178" s="239">
        <f t="shared" si="515"/>
        <v>1349.081776749036</v>
      </c>
      <c r="BM1178" s="239">
        <f t="shared" si="515"/>
        <v>1529</v>
      </c>
      <c r="BN1178" s="239">
        <f t="shared" si="515"/>
        <v>1831</v>
      </c>
      <c r="BO1178" s="236">
        <f t="shared" si="515"/>
        <v>1529</v>
      </c>
      <c r="BP1178" s="236">
        <f t="shared" si="515"/>
        <v>1429</v>
      </c>
      <c r="BQ1178" s="236">
        <f t="shared" si="515"/>
        <v>1591</v>
      </c>
      <c r="BR1178" s="236">
        <f t="shared" si="515"/>
        <v>1872</v>
      </c>
      <c r="BS1178" s="239">
        <f t="shared" si="515"/>
        <v>2000</v>
      </c>
      <c r="BT1178" s="239">
        <f t="shared" si="515"/>
        <v>1632</v>
      </c>
      <c r="BU1178" s="239">
        <f t="shared" si="515"/>
        <v>1529</v>
      </c>
      <c r="BV1178" s="239">
        <f t="shared" si="515"/>
        <v>1831</v>
      </c>
      <c r="BW1178" s="236">
        <f t="shared" si="515"/>
        <v>1529</v>
      </c>
      <c r="BX1178" s="236">
        <f t="shared" si="515"/>
        <v>1429</v>
      </c>
      <c r="BY1178" s="236">
        <f t="shared" si="515"/>
        <v>1591</v>
      </c>
      <c r="BZ1178" s="236">
        <f t="shared" si="515"/>
        <v>1872</v>
      </c>
      <c r="CA1178" s="239">
        <f t="shared" si="515"/>
        <v>492</v>
      </c>
      <c r="CB1178" s="239">
        <f t="shared" si="515"/>
        <v>282.9182232509641</v>
      </c>
      <c r="CC1178" s="239">
        <f t="shared" si="515"/>
        <v>0</v>
      </c>
      <c r="CD1178" s="239">
        <f t="shared" si="515"/>
        <v>0</v>
      </c>
      <c r="CE1178" s="236">
        <f t="shared" si="515"/>
        <v>0</v>
      </c>
      <c r="CF1178" s="236">
        <f t="shared" si="515"/>
        <v>0</v>
      </c>
      <c r="CG1178" s="236">
        <f t="shared" si="515"/>
        <v>0</v>
      </c>
      <c r="CH1178" s="236">
        <f t="shared" si="515"/>
        <v>0</v>
      </c>
      <c r="CI1178" s="457"/>
      <c r="CJ1178" s="239">
        <f t="shared" ref="CJ1178:DW1178" si="516">SUM(CJ1179:CJ1181)</f>
        <v>83326</v>
      </c>
      <c r="CK1178" s="239">
        <f t="shared" si="516"/>
        <v>108907</v>
      </c>
      <c r="CL1178" s="239">
        <f t="shared" si="516"/>
        <v>111022</v>
      </c>
      <c r="CM1178" s="239">
        <f t="shared" si="516"/>
        <v>127852</v>
      </c>
      <c r="CN1178" s="236">
        <f t="shared" si="516"/>
        <v>93241</v>
      </c>
      <c r="CO1178" s="236">
        <f t="shared" si="516"/>
        <v>95815.28922099949</v>
      </c>
      <c r="CP1178" s="236">
        <f t="shared" si="516"/>
        <v>106294.40705966877</v>
      </c>
      <c r="CQ1178" s="236">
        <f t="shared" si="516"/>
        <v>111994.29423060083</v>
      </c>
      <c r="CR1178" s="239">
        <f t="shared" si="516"/>
        <v>74182</v>
      </c>
      <c r="CS1178" s="239">
        <f t="shared" si="516"/>
        <v>84594</v>
      </c>
      <c r="CT1178" s="239">
        <f t="shared" si="516"/>
        <v>84813</v>
      </c>
      <c r="CU1178" s="239">
        <f t="shared" si="516"/>
        <v>99863</v>
      </c>
      <c r="CV1178" s="236">
        <f t="shared" si="516"/>
        <v>69760</v>
      </c>
      <c r="CW1178" s="236">
        <f t="shared" si="516"/>
        <v>70084.28922099949</v>
      </c>
      <c r="CX1178" s="236">
        <f t="shared" si="516"/>
        <v>78669.407059668767</v>
      </c>
      <c r="CY1178" s="236">
        <f t="shared" si="516"/>
        <v>83606.294230600834</v>
      </c>
      <c r="CZ1178" s="239">
        <f t="shared" si="516"/>
        <v>762</v>
      </c>
      <c r="DA1178" s="239">
        <f t="shared" si="516"/>
        <v>981</v>
      </c>
      <c r="DB1178" s="239">
        <f t="shared" si="516"/>
        <v>894</v>
      </c>
      <c r="DC1178" s="239">
        <f t="shared" si="516"/>
        <v>966</v>
      </c>
      <c r="DD1178" s="236">
        <f t="shared" si="516"/>
        <v>99</v>
      </c>
      <c r="DE1178" s="236">
        <f t="shared" si="516"/>
        <v>76</v>
      </c>
      <c r="DF1178" s="236">
        <f t="shared" si="516"/>
        <v>93</v>
      </c>
      <c r="DG1178" s="236">
        <f t="shared" si="516"/>
        <v>78</v>
      </c>
      <c r="DH1178" s="239">
        <f t="shared" si="516"/>
        <v>8382</v>
      </c>
      <c r="DI1178" s="239">
        <f t="shared" si="516"/>
        <v>23332</v>
      </c>
      <c r="DJ1178" s="239">
        <f t="shared" si="516"/>
        <v>25315</v>
      </c>
      <c r="DK1178" s="239">
        <f t="shared" si="516"/>
        <v>27023</v>
      </c>
      <c r="DL1178" s="236">
        <f t="shared" si="516"/>
        <v>23382</v>
      </c>
      <c r="DM1178" s="236">
        <f t="shared" si="516"/>
        <v>25655</v>
      </c>
      <c r="DN1178" s="236">
        <f t="shared" si="516"/>
        <v>27532</v>
      </c>
      <c r="DO1178" s="236">
        <f t="shared" si="516"/>
        <v>28310</v>
      </c>
      <c r="DP1178" s="239">
        <f t="shared" si="516"/>
        <v>0</v>
      </c>
      <c r="DQ1178" s="239">
        <f t="shared" si="516"/>
        <v>-13643.081776749041</v>
      </c>
      <c r="DR1178" s="239">
        <f t="shared" si="516"/>
        <v>-15462</v>
      </c>
      <c r="DS1178" s="239">
        <f t="shared" si="516"/>
        <v>-15351</v>
      </c>
      <c r="DT1178" s="236">
        <f t="shared" si="516"/>
        <v>0</v>
      </c>
      <c r="DU1178" s="236">
        <f t="shared" si="516"/>
        <v>-2040.2892209994916</v>
      </c>
      <c r="DV1178" s="236">
        <f t="shared" si="516"/>
        <v>3386.5929403312375</v>
      </c>
      <c r="DW1178" s="236">
        <f t="shared" si="516"/>
        <v>9367.7057693991756</v>
      </c>
      <c r="DX1178" s="445">
        <f t="shared" si="474"/>
        <v>0.15872316902925993</v>
      </c>
      <c r="DY1178" s="445">
        <f t="shared" si="474"/>
        <v>0.20309486673171931</v>
      </c>
      <c r="DZ1178" s="445">
        <f t="shared" si="474"/>
        <v>0.20416035790643</v>
      </c>
      <c r="EA1178" s="445">
        <f t="shared" si="473"/>
        <v>0.20113513127390562</v>
      </c>
      <c r="EB1178" s="446">
        <f t="shared" si="473"/>
        <v>0.21370312440392172</v>
      </c>
      <c r="EC1178" s="446">
        <f t="shared" si="473"/>
        <v>0.21472869973787778</v>
      </c>
      <c r="ED1178" s="446">
        <f t="shared" si="473"/>
        <v>0.21237892440728143</v>
      </c>
      <c r="EE1178" s="446">
        <f t="shared" si="473"/>
        <v>0.21042601622190721</v>
      </c>
      <c r="EG1178" s="239">
        <f t="shared" ref="EG1178:EM1178" si="517">SUM(EG1179:EG1181)</f>
        <v>102618</v>
      </c>
      <c r="EH1178" s="239">
        <f t="shared" si="517"/>
        <v>13921</v>
      </c>
      <c r="EI1178" s="239">
        <f t="shared" si="517"/>
        <v>88697</v>
      </c>
      <c r="EJ1178" s="239">
        <f t="shared" si="517"/>
        <v>3550</v>
      </c>
      <c r="EK1178" s="239">
        <f t="shared" si="517"/>
        <v>143011</v>
      </c>
      <c r="EL1178" s="239">
        <f t="shared" si="517"/>
        <v>32216</v>
      </c>
      <c r="EM1178" s="239">
        <f t="shared" si="517"/>
        <v>32145</v>
      </c>
      <c r="EN1178" s="448">
        <f t="shared" si="482"/>
        <v>0.13565846147849306</v>
      </c>
      <c r="EO1178" s="239">
        <f t="shared" si="483"/>
        <v>4.0023901597573763</v>
      </c>
      <c r="EP1178" s="448">
        <f t="shared" si="484"/>
        <v>1.3936249001149896</v>
      </c>
      <c r="EQ1178" s="239">
        <f t="shared" si="485"/>
        <v>4439129.6250310401</v>
      </c>
      <c r="ER1178" s="239">
        <f t="shared" si="486"/>
        <v>9203.0901643594134</v>
      </c>
      <c r="ES1178" s="449"/>
      <c r="ET1178" s="239">
        <f t="shared" ref="ET1178:EZ1178" si="518">SUM(ET1179:ET1181)</f>
        <v>131064</v>
      </c>
      <c r="EU1178" s="239">
        <f t="shared" si="518"/>
        <v>28009</v>
      </c>
      <c r="EV1178" s="239">
        <f t="shared" si="518"/>
        <v>103059</v>
      </c>
      <c r="EW1178" s="239">
        <f t="shared" si="518"/>
        <v>10071</v>
      </c>
      <c r="EX1178" s="239">
        <f t="shared" si="518"/>
        <v>291284</v>
      </c>
      <c r="EY1178" s="239">
        <f t="shared" si="518"/>
        <v>82354</v>
      </c>
      <c r="EZ1178" s="239">
        <f t="shared" si="518"/>
        <v>82181</v>
      </c>
      <c r="FA1178" s="238">
        <f t="shared" si="493"/>
        <v>0.21370475492888971</v>
      </c>
      <c r="FB1178" s="240">
        <f t="shared" si="494"/>
        <v>9.7720723080953622</v>
      </c>
      <c r="FC1178" s="238">
        <f t="shared" si="495"/>
        <v>2.2224562046023317</v>
      </c>
      <c r="FD1178" s="236">
        <f t="shared" si="496"/>
        <v>3536974.5246132552</v>
      </c>
      <c r="FE1178" s="236">
        <f t="shared" si="497"/>
        <v>10212.21450213553</v>
      </c>
      <c r="FF1178" s="236">
        <f>SUM(FF1179:FF1181)</f>
        <v>103059</v>
      </c>
      <c r="FG1178" s="240">
        <f t="shared" si="476"/>
        <v>8.9181924916795232</v>
      </c>
      <c r="FH1178" s="236">
        <f>SUM(FH1179:FH1181)</f>
        <v>9191</v>
      </c>
      <c r="FI1178" s="236">
        <f>SUM(FI1179:FI1181)</f>
        <v>103059</v>
      </c>
      <c r="FJ1178" s="236">
        <f>SUM(FJ1179:FJ1181)</f>
        <v>182</v>
      </c>
      <c r="FK1178" s="236">
        <f t="shared" si="498"/>
        <v>93686</v>
      </c>
      <c r="FL1178" s="236">
        <f>SUM(FL1179:FL1181)</f>
        <v>23333</v>
      </c>
      <c r="FM1178" s="236">
        <f t="shared" si="499"/>
        <v>70353</v>
      </c>
    </row>
    <row r="1179" spans="1:169" s="368" customFormat="1">
      <c r="A1179" s="285"/>
      <c r="B1179" s="286"/>
      <c r="C1179" s="285"/>
      <c r="D1179" s="285"/>
      <c r="E1179" s="285"/>
      <c r="F1179" s="287">
        <f t="shared" si="500"/>
        <v>1</v>
      </c>
      <c r="G1179" s="392" t="s">
        <v>409</v>
      </c>
      <c r="H1179" s="392" t="s">
        <v>410</v>
      </c>
      <c r="I1179" s="287"/>
      <c r="J1179" s="392"/>
      <c r="K1179" s="287"/>
      <c r="L1179" s="392"/>
      <c r="M1179" s="392"/>
      <c r="N1179" s="372">
        <f t="shared" ref="N1179:AC1181" si="519">SUMIFS(N$4:N$1158,$I$4:$I$1158,$G1179)</f>
        <v>5</v>
      </c>
      <c r="O1179" s="222">
        <f t="shared" si="519"/>
        <v>52826</v>
      </c>
      <c r="P1179" s="222">
        <f t="shared" si="519"/>
        <v>55075</v>
      </c>
      <c r="Q1179" s="222">
        <f t="shared" si="519"/>
        <v>54391</v>
      </c>
      <c r="R1179" s="222">
        <f t="shared" si="519"/>
        <v>68111</v>
      </c>
      <c r="S1179" s="218">
        <f t="shared" si="519"/>
        <v>55945</v>
      </c>
      <c r="T1179" s="218">
        <f t="shared" si="519"/>
        <v>55287</v>
      </c>
      <c r="U1179" s="218">
        <f t="shared" si="519"/>
        <v>69559</v>
      </c>
      <c r="V1179" s="218">
        <f t="shared" si="519"/>
        <v>83441</v>
      </c>
      <c r="W1179" s="222">
        <f t="shared" si="519"/>
        <v>6655</v>
      </c>
      <c r="X1179" s="222">
        <f t="shared" si="519"/>
        <v>8211</v>
      </c>
      <c r="Y1179" s="222">
        <f t="shared" si="519"/>
        <v>8080</v>
      </c>
      <c r="Z1179" s="222">
        <f t="shared" si="519"/>
        <v>9803</v>
      </c>
      <c r="AA1179" s="218">
        <f t="shared" si="519"/>
        <v>9419</v>
      </c>
      <c r="AB1179" s="218">
        <f t="shared" si="519"/>
        <v>9264</v>
      </c>
      <c r="AC1179" s="218">
        <f t="shared" si="519"/>
        <v>11306</v>
      </c>
      <c r="AD1179" s="218">
        <f t="shared" ref="AD1179:AS1181" si="520">SUMIFS(AD$4:AD$1158,$I$4:$I$1158,$G1179)</f>
        <v>13572</v>
      </c>
      <c r="AE1179" s="222">
        <f t="shared" si="520"/>
        <v>672</v>
      </c>
      <c r="AF1179" s="222">
        <f t="shared" si="520"/>
        <v>405</v>
      </c>
      <c r="AG1179" s="222">
        <f t="shared" si="520"/>
        <v>360</v>
      </c>
      <c r="AH1179" s="222">
        <f t="shared" si="520"/>
        <v>407</v>
      </c>
      <c r="AI1179" s="218">
        <f t="shared" si="520"/>
        <v>433</v>
      </c>
      <c r="AJ1179" s="218">
        <f t="shared" si="520"/>
        <v>385</v>
      </c>
      <c r="AK1179" s="218">
        <f t="shared" si="520"/>
        <v>437</v>
      </c>
      <c r="AL1179" s="218">
        <f t="shared" si="520"/>
        <v>523</v>
      </c>
      <c r="AM1179" s="222">
        <f t="shared" si="520"/>
        <v>86140</v>
      </c>
      <c r="AN1179" s="222">
        <f t="shared" si="520"/>
        <v>96424</v>
      </c>
      <c r="AO1179" s="222">
        <f t="shared" si="520"/>
        <v>96512</v>
      </c>
      <c r="AP1179" s="222">
        <f t="shared" si="520"/>
        <v>114005</v>
      </c>
      <c r="AQ1179" s="218">
        <f t="shared" si="520"/>
        <v>46526</v>
      </c>
      <c r="AR1179" s="218">
        <f t="shared" si="520"/>
        <v>46023</v>
      </c>
      <c r="AS1179" s="218">
        <f t="shared" si="520"/>
        <v>58253</v>
      </c>
      <c r="AT1179" s="218">
        <f t="shared" ref="AR1179:BC1181" si="521">SUMIFS(AT$4:AT$1158,$I$4:$I$1158,$G1179)</f>
        <v>69870</v>
      </c>
      <c r="AU1179" s="222">
        <f t="shared" si="521"/>
        <v>4126</v>
      </c>
      <c r="AV1179" s="222">
        <f t="shared" si="521"/>
        <v>5506</v>
      </c>
      <c r="AW1179" s="222">
        <f t="shared" si="521"/>
        <v>5756</v>
      </c>
      <c r="AX1179" s="222">
        <f t="shared" si="521"/>
        <v>6714</v>
      </c>
      <c r="AY1179" s="218">
        <f t="shared" si="521"/>
        <v>5246</v>
      </c>
      <c r="AZ1179" s="218">
        <f t="shared" si="521"/>
        <v>5508</v>
      </c>
      <c r="BA1179" s="218">
        <f t="shared" si="521"/>
        <v>6289</v>
      </c>
      <c r="BB1179" s="218">
        <f t="shared" si="521"/>
        <v>7097</v>
      </c>
      <c r="BC1179" s="222">
        <f t="shared" si="521"/>
        <v>80451</v>
      </c>
      <c r="BD1179" s="222">
        <f t="shared" si="471"/>
        <v>90379.339523428745</v>
      </c>
      <c r="BE1179" s="222">
        <f t="shared" si="471"/>
        <v>90223</v>
      </c>
      <c r="BF1179" s="222">
        <f t="shared" si="471"/>
        <v>106522</v>
      </c>
      <c r="BG1179" s="218">
        <f t="shared" si="471"/>
        <v>40484</v>
      </c>
      <c r="BH1179" s="218">
        <f t="shared" si="471"/>
        <v>39912</v>
      </c>
      <c r="BI1179" s="218">
        <f t="shared" si="471"/>
        <v>51182</v>
      </c>
      <c r="BJ1179" s="218">
        <f t="shared" si="471"/>
        <v>61698</v>
      </c>
      <c r="BK1179" s="222">
        <f t="shared" ref="BK1179:BZ1181" si="522">SUMIFS(BK$4:BK$1158,$I$4:$I$1158,$G1179)</f>
        <v>1563</v>
      </c>
      <c r="BL1179" s="222">
        <f t="shared" si="522"/>
        <v>538.66047657125171</v>
      </c>
      <c r="BM1179" s="222">
        <f t="shared" si="522"/>
        <v>533</v>
      </c>
      <c r="BN1179" s="222">
        <f t="shared" si="522"/>
        <v>769</v>
      </c>
      <c r="BO1179" s="218">
        <f t="shared" si="522"/>
        <v>796</v>
      </c>
      <c r="BP1179" s="218">
        <f t="shared" si="522"/>
        <v>603</v>
      </c>
      <c r="BQ1179" s="218">
        <f t="shared" si="522"/>
        <v>782</v>
      </c>
      <c r="BR1179" s="218">
        <f t="shared" si="522"/>
        <v>1075</v>
      </c>
      <c r="BS1179" s="222">
        <f t="shared" si="522"/>
        <v>1937</v>
      </c>
      <c r="BT1179" s="222">
        <f t="shared" si="522"/>
        <v>672</v>
      </c>
      <c r="BU1179" s="222">
        <f t="shared" si="522"/>
        <v>533</v>
      </c>
      <c r="BV1179" s="222">
        <f t="shared" si="522"/>
        <v>769</v>
      </c>
      <c r="BW1179" s="218">
        <f t="shared" si="522"/>
        <v>796</v>
      </c>
      <c r="BX1179" s="218">
        <f t="shared" si="522"/>
        <v>603</v>
      </c>
      <c r="BY1179" s="218">
        <f t="shared" si="522"/>
        <v>782</v>
      </c>
      <c r="BZ1179" s="218">
        <f t="shared" si="522"/>
        <v>1075</v>
      </c>
      <c r="CA1179" s="222">
        <f t="shared" ref="CA1179:CH1181" si="523">SUMIFS(CA$4:CA$1158,$I$4:$I$1158,$G1179)</f>
        <v>374</v>
      </c>
      <c r="CB1179" s="222">
        <f t="shared" si="523"/>
        <v>133.33952342874835</v>
      </c>
      <c r="CC1179" s="222">
        <f t="shared" si="523"/>
        <v>0</v>
      </c>
      <c r="CD1179" s="222">
        <f t="shared" si="523"/>
        <v>0</v>
      </c>
      <c r="CE1179" s="218">
        <f t="shared" si="523"/>
        <v>0</v>
      </c>
      <c r="CF1179" s="218">
        <f t="shared" si="523"/>
        <v>0</v>
      </c>
      <c r="CG1179" s="218">
        <f t="shared" si="523"/>
        <v>0</v>
      </c>
      <c r="CH1179" s="218">
        <f t="shared" si="523"/>
        <v>0</v>
      </c>
      <c r="CI1179" s="375"/>
      <c r="CJ1179" s="222">
        <f t="shared" ref="CJ1179:CY1181" si="524">SUMIFS(CJ$4:CJ$1158,$I$4:$I$1158,$G1179)</f>
        <v>80450</v>
      </c>
      <c r="CK1179" s="222">
        <f t="shared" si="524"/>
        <v>103796</v>
      </c>
      <c r="CL1179" s="222">
        <f t="shared" si="524"/>
        <v>105890</v>
      </c>
      <c r="CM1179" s="222">
        <f t="shared" si="524"/>
        <v>122115</v>
      </c>
      <c r="CN1179" s="218">
        <f t="shared" si="524"/>
        <v>40484</v>
      </c>
      <c r="CO1179" s="218">
        <f t="shared" si="524"/>
        <v>42168.882296502205</v>
      </c>
      <c r="CP1179" s="218">
        <f t="shared" si="524"/>
        <v>47964.636673689092</v>
      </c>
      <c r="CQ1179" s="218">
        <f t="shared" si="524"/>
        <v>52614.988779924497</v>
      </c>
      <c r="CR1179" s="222">
        <f t="shared" si="524"/>
        <v>72367</v>
      </c>
      <c r="CS1179" s="222">
        <f t="shared" si="524"/>
        <v>81008</v>
      </c>
      <c r="CT1179" s="222">
        <f t="shared" si="524"/>
        <v>81082</v>
      </c>
      <c r="CU1179" s="222">
        <f t="shared" si="524"/>
        <v>95777</v>
      </c>
      <c r="CV1179" s="218">
        <f t="shared" si="524"/>
        <v>17647</v>
      </c>
      <c r="CW1179" s="218">
        <f t="shared" si="524"/>
        <v>17027.882296502208</v>
      </c>
      <c r="CX1179" s="218">
        <f t="shared" si="524"/>
        <v>21131.636673689096</v>
      </c>
      <c r="CY1179" s="218">
        <f t="shared" si="524"/>
        <v>25022.988779924497</v>
      </c>
      <c r="CZ1179" s="222">
        <f t="shared" ref="CZ1179:DO1181" si="525">SUMIFS(CZ$4:CZ$1158,$I$4:$I$1158,$G1179)</f>
        <v>0</v>
      </c>
      <c r="DA1179" s="222">
        <f t="shared" si="525"/>
        <v>0</v>
      </c>
      <c r="DB1179" s="222">
        <f t="shared" si="525"/>
        <v>0</v>
      </c>
      <c r="DC1179" s="222">
        <f t="shared" si="525"/>
        <v>0</v>
      </c>
      <c r="DD1179" s="218">
        <f t="shared" si="525"/>
        <v>0</v>
      </c>
      <c r="DE1179" s="218">
        <f t="shared" si="525"/>
        <v>0</v>
      </c>
      <c r="DF1179" s="218">
        <f t="shared" si="525"/>
        <v>0</v>
      </c>
      <c r="DG1179" s="218">
        <f t="shared" si="525"/>
        <v>0</v>
      </c>
      <c r="DH1179" s="222">
        <f t="shared" si="525"/>
        <v>8083</v>
      </c>
      <c r="DI1179" s="222">
        <f t="shared" si="525"/>
        <v>22788</v>
      </c>
      <c r="DJ1179" s="222">
        <f t="shared" si="525"/>
        <v>24808</v>
      </c>
      <c r="DK1179" s="222">
        <f t="shared" si="525"/>
        <v>26338</v>
      </c>
      <c r="DL1179" s="218">
        <f t="shared" si="525"/>
        <v>22837</v>
      </c>
      <c r="DM1179" s="218">
        <f t="shared" si="525"/>
        <v>25141</v>
      </c>
      <c r="DN1179" s="218">
        <f t="shared" si="525"/>
        <v>26833</v>
      </c>
      <c r="DO1179" s="218">
        <f t="shared" si="525"/>
        <v>27592</v>
      </c>
      <c r="DP1179" s="222">
        <f t="shared" ref="DN1179:DW1181" si="526">SUMIFS(DP$4:DP$1158,$I$4:$I$1158,$G1179)</f>
        <v>1</v>
      </c>
      <c r="DQ1179" s="222">
        <f t="shared" si="526"/>
        <v>-13416.660476571256</v>
      </c>
      <c r="DR1179" s="222">
        <f t="shared" si="526"/>
        <v>-15667</v>
      </c>
      <c r="DS1179" s="222">
        <f t="shared" si="526"/>
        <v>-15593</v>
      </c>
      <c r="DT1179" s="218">
        <f t="shared" si="526"/>
        <v>0</v>
      </c>
      <c r="DU1179" s="218">
        <f t="shared" si="526"/>
        <v>-2256.8822965022073</v>
      </c>
      <c r="DV1179" s="218">
        <f t="shared" si="526"/>
        <v>3217.3633263109077</v>
      </c>
      <c r="DW1179" s="218">
        <f t="shared" si="526"/>
        <v>9083.0112200755066</v>
      </c>
      <c r="DX1179" s="384">
        <f t="shared" si="474"/>
        <v>0.12597963124219136</v>
      </c>
      <c r="DY1179" s="384">
        <f t="shared" si="474"/>
        <v>0.14908760780753519</v>
      </c>
      <c r="DZ1179" s="384">
        <f t="shared" si="474"/>
        <v>0.14855398871136768</v>
      </c>
      <c r="EA1179" s="384">
        <f t="shared" si="473"/>
        <v>0.14392682532924198</v>
      </c>
      <c r="EB1179" s="385">
        <f t="shared" si="473"/>
        <v>0.16836178389489678</v>
      </c>
      <c r="EC1179" s="385">
        <f t="shared" si="473"/>
        <v>0.16756199468229421</v>
      </c>
      <c r="ED1179" s="385">
        <f t="shared" si="473"/>
        <v>0.16253827685849423</v>
      </c>
      <c r="EE1179" s="385">
        <f t="shared" si="473"/>
        <v>0.1626538512242183</v>
      </c>
      <c r="EG1179" s="222">
        <f t="shared" ref="EG1179:EM1181" si="527">SUMIFS(EG$4:EG$1158,$I$4:$I$1158,$G1179)</f>
        <v>98122</v>
      </c>
      <c r="EH1179" s="222">
        <f t="shared" si="527"/>
        <v>11113</v>
      </c>
      <c r="EI1179" s="222">
        <f t="shared" si="527"/>
        <v>87008</v>
      </c>
      <c r="EJ1179" s="222">
        <f t="shared" si="527"/>
        <v>3007</v>
      </c>
      <c r="EK1179" s="222">
        <f t="shared" si="527"/>
        <v>141161</v>
      </c>
      <c r="EL1179" s="222">
        <f t="shared" si="527"/>
        <v>12919</v>
      </c>
      <c r="EM1179" s="222">
        <f t="shared" si="527"/>
        <v>12919</v>
      </c>
      <c r="EN1179" s="386">
        <f t="shared" si="482"/>
        <v>0.11325696581806323</v>
      </c>
      <c r="EO1179" s="222">
        <f t="shared" si="483"/>
        <v>3.4560040456050016</v>
      </c>
      <c r="EP1179" s="386">
        <f t="shared" si="484"/>
        <v>1.4386274230040155</v>
      </c>
      <c r="EQ1179" s="222">
        <f t="shared" si="485"/>
        <v>10926619.707407694</v>
      </c>
      <c r="ER1179" s="222">
        <f t="shared" si="486"/>
        <v>19396.496116830509</v>
      </c>
      <c r="ES1179" s="292"/>
      <c r="ET1179" s="222">
        <f t="shared" ref="ET1179:EZ1181" si="528">SUMIFS(ET$4:ET$1158,$I$4:$I$1158,$G1179)</f>
        <v>79425</v>
      </c>
      <c r="EU1179" s="222">
        <f t="shared" si="528"/>
        <v>12475</v>
      </c>
      <c r="EV1179" s="222">
        <f t="shared" si="528"/>
        <v>66950</v>
      </c>
      <c r="EW1179" s="222">
        <f t="shared" si="528"/>
        <v>6094</v>
      </c>
      <c r="EX1179" s="222">
        <f t="shared" si="528"/>
        <v>262062</v>
      </c>
      <c r="EY1179" s="222">
        <f t="shared" si="528"/>
        <v>14395</v>
      </c>
      <c r="EZ1179" s="222">
        <f t="shared" si="528"/>
        <v>14395</v>
      </c>
      <c r="FA1179" s="387">
        <f t="shared" si="493"/>
        <v>0.15706641485678313</v>
      </c>
      <c r="FB1179" s="221">
        <f t="shared" si="494"/>
        <v>9.1023151605675885</v>
      </c>
      <c r="FC1179" s="387">
        <f t="shared" si="495"/>
        <v>3.2994900849858357</v>
      </c>
      <c r="FD1179" s="218">
        <f t="shared" si="496"/>
        <v>18205071.205279611</v>
      </c>
      <c r="FE1179" s="218">
        <f t="shared" si="497"/>
        <v>35278.453166608779</v>
      </c>
      <c r="FF1179" s="218">
        <f>SUMIFS(FF$4:FF$1158,$I$4:$I$1158,$G1179)</f>
        <v>41887</v>
      </c>
      <c r="FG1179" s="221">
        <f t="shared" si="476"/>
        <v>5.7106023348532959</v>
      </c>
      <c r="FH1179" s="218">
        <f t="shared" ref="FH1179:FJ1181" si="529">SUMIFS(FH$4:FH$1158,$I$4:$I$1158,$G1179)</f>
        <v>2392</v>
      </c>
      <c r="FI1179" s="218">
        <f t="shared" si="529"/>
        <v>41887</v>
      </c>
      <c r="FJ1179" s="218">
        <f t="shared" si="529"/>
        <v>10</v>
      </c>
      <c r="FK1179" s="218">
        <f t="shared" si="498"/>
        <v>39485</v>
      </c>
      <c r="FL1179" s="218">
        <f>SUMIFS(FL$4:FL$1158,$I$4:$I$1158,$G1179)</f>
        <v>8892</v>
      </c>
      <c r="FM1179" s="218">
        <f t="shared" si="499"/>
        <v>30593</v>
      </c>
    </row>
    <row r="1180" spans="1:169" s="368" customFormat="1">
      <c r="A1180" s="285"/>
      <c r="B1180" s="286"/>
      <c r="C1180" s="285"/>
      <c r="D1180" s="285"/>
      <c r="E1180" s="285"/>
      <c r="F1180" s="287">
        <f t="shared" si="500"/>
        <v>2</v>
      </c>
      <c r="G1180" s="392" t="s">
        <v>420</v>
      </c>
      <c r="H1180" s="392" t="s">
        <v>421</v>
      </c>
      <c r="I1180" s="287"/>
      <c r="J1180" s="392"/>
      <c r="K1180" s="287"/>
      <c r="L1180" s="392"/>
      <c r="M1180" s="392"/>
      <c r="N1180" s="372">
        <f t="shared" si="519"/>
        <v>4</v>
      </c>
      <c r="O1180" s="222">
        <f t="shared" si="519"/>
        <v>45730</v>
      </c>
      <c r="P1180" s="222">
        <f t="shared" si="519"/>
        <v>58246</v>
      </c>
      <c r="Q1180" s="222">
        <f t="shared" si="519"/>
        <v>58911</v>
      </c>
      <c r="R1180" s="222">
        <f t="shared" si="519"/>
        <v>64924</v>
      </c>
      <c r="S1180" s="218">
        <f t="shared" si="519"/>
        <v>58310</v>
      </c>
      <c r="T1180" s="218">
        <f t="shared" si="519"/>
        <v>58932</v>
      </c>
      <c r="U1180" s="218">
        <f t="shared" si="519"/>
        <v>63441</v>
      </c>
      <c r="V1180" s="218">
        <f t="shared" si="519"/>
        <v>64409</v>
      </c>
      <c r="W1180" s="222">
        <f t="shared" si="519"/>
        <v>5761</v>
      </c>
      <c r="X1180" s="222">
        <f t="shared" si="519"/>
        <v>8684</v>
      </c>
      <c r="Y1180" s="222">
        <f t="shared" si="519"/>
        <v>8710</v>
      </c>
      <c r="Z1180" s="222">
        <f t="shared" si="519"/>
        <v>9228</v>
      </c>
      <c r="AA1180" s="218">
        <f t="shared" si="519"/>
        <v>9191</v>
      </c>
      <c r="AB1180" s="218">
        <f t="shared" si="519"/>
        <v>9211</v>
      </c>
      <c r="AC1180" s="218">
        <f t="shared" si="519"/>
        <v>9533</v>
      </c>
      <c r="AD1180" s="218">
        <f t="shared" si="520"/>
        <v>9678</v>
      </c>
      <c r="AE1180" s="222">
        <f t="shared" si="520"/>
        <v>581</v>
      </c>
      <c r="AF1180" s="222">
        <f t="shared" si="520"/>
        <v>428</v>
      </c>
      <c r="AG1180" s="222">
        <f t="shared" si="520"/>
        <v>388</v>
      </c>
      <c r="AH1180" s="222">
        <f t="shared" si="520"/>
        <v>383</v>
      </c>
      <c r="AI1180" s="218">
        <f t="shared" si="520"/>
        <v>423</v>
      </c>
      <c r="AJ1180" s="218">
        <f t="shared" si="520"/>
        <v>383</v>
      </c>
      <c r="AK1180" s="218">
        <f t="shared" si="520"/>
        <v>368</v>
      </c>
      <c r="AL1180" s="218">
        <f t="shared" si="520"/>
        <v>373</v>
      </c>
      <c r="AM1180" s="222">
        <f t="shared" si="520"/>
        <v>0</v>
      </c>
      <c r="AN1180" s="222">
        <f t="shared" si="520"/>
        <v>0</v>
      </c>
      <c r="AO1180" s="222">
        <f t="shared" si="520"/>
        <v>0</v>
      </c>
      <c r="AP1180" s="222">
        <f t="shared" si="520"/>
        <v>0</v>
      </c>
      <c r="AQ1180" s="218">
        <f t="shared" si="520"/>
        <v>49119</v>
      </c>
      <c r="AR1180" s="218">
        <f t="shared" si="521"/>
        <v>49722</v>
      </c>
      <c r="AS1180" s="218">
        <f t="shared" si="521"/>
        <v>53908</v>
      </c>
      <c r="AT1180" s="218">
        <f t="shared" si="521"/>
        <v>54731</v>
      </c>
      <c r="AU1180" s="222">
        <f t="shared" si="521"/>
        <v>0</v>
      </c>
      <c r="AV1180" s="222">
        <f t="shared" si="521"/>
        <v>0</v>
      </c>
      <c r="AW1180" s="222">
        <f t="shared" si="521"/>
        <v>0</v>
      </c>
      <c r="AX1180" s="222">
        <f t="shared" si="521"/>
        <v>0</v>
      </c>
      <c r="AY1180" s="218">
        <f t="shared" si="521"/>
        <v>789</v>
      </c>
      <c r="AZ1180" s="218">
        <f t="shared" si="521"/>
        <v>824</v>
      </c>
      <c r="BA1180" s="218">
        <f t="shared" si="521"/>
        <v>962</v>
      </c>
      <c r="BB1180" s="218">
        <f t="shared" si="521"/>
        <v>976</v>
      </c>
      <c r="BC1180" s="222">
        <f t="shared" si="521"/>
        <v>0</v>
      </c>
      <c r="BD1180" s="222">
        <f t="shared" si="471"/>
        <v>-460.98266367965721</v>
      </c>
      <c r="BE1180" s="222">
        <f t="shared" si="471"/>
        <v>-461</v>
      </c>
      <c r="BF1180" s="222">
        <f t="shared" si="471"/>
        <v>-642</v>
      </c>
      <c r="BG1180" s="218">
        <f t="shared" si="471"/>
        <v>48180</v>
      </c>
      <c r="BH1180" s="218">
        <f t="shared" si="471"/>
        <v>48784</v>
      </c>
      <c r="BI1180" s="218">
        <f t="shared" si="471"/>
        <v>52782</v>
      </c>
      <c r="BJ1180" s="218">
        <f t="shared" si="471"/>
        <v>53537</v>
      </c>
      <c r="BK1180" s="222">
        <f t="shared" si="522"/>
        <v>0</v>
      </c>
      <c r="BL1180" s="222">
        <f t="shared" si="522"/>
        <v>460.98266367965721</v>
      </c>
      <c r="BM1180" s="222">
        <f t="shared" si="522"/>
        <v>461</v>
      </c>
      <c r="BN1180" s="222">
        <f t="shared" si="522"/>
        <v>642</v>
      </c>
      <c r="BO1180" s="218">
        <f t="shared" si="522"/>
        <v>150</v>
      </c>
      <c r="BP1180" s="218">
        <f t="shared" si="522"/>
        <v>114</v>
      </c>
      <c r="BQ1180" s="218">
        <f t="shared" si="522"/>
        <v>164</v>
      </c>
      <c r="BR1180" s="218">
        <f t="shared" si="522"/>
        <v>218</v>
      </c>
      <c r="BS1180" s="222">
        <f t="shared" si="522"/>
        <v>0</v>
      </c>
      <c r="BT1180" s="222">
        <f t="shared" si="522"/>
        <v>602</v>
      </c>
      <c r="BU1180" s="222">
        <f t="shared" si="522"/>
        <v>461</v>
      </c>
      <c r="BV1180" s="222">
        <f t="shared" si="522"/>
        <v>642</v>
      </c>
      <c r="BW1180" s="218">
        <f t="shared" si="522"/>
        <v>150</v>
      </c>
      <c r="BX1180" s="218">
        <f t="shared" si="522"/>
        <v>114</v>
      </c>
      <c r="BY1180" s="218">
        <f t="shared" si="522"/>
        <v>164</v>
      </c>
      <c r="BZ1180" s="218">
        <f t="shared" si="522"/>
        <v>218</v>
      </c>
      <c r="CA1180" s="222">
        <f t="shared" si="523"/>
        <v>0</v>
      </c>
      <c r="CB1180" s="222">
        <f t="shared" si="523"/>
        <v>141.01733632034276</v>
      </c>
      <c r="CC1180" s="222">
        <f t="shared" si="523"/>
        <v>0</v>
      </c>
      <c r="CD1180" s="222">
        <f t="shared" si="523"/>
        <v>0</v>
      </c>
      <c r="CE1180" s="218">
        <f t="shared" si="523"/>
        <v>0</v>
      </c>
      <c r="CF1180" s="218">
        <f t="shared" si="523"/>
        <v>0</v>
      </c>
      <c r="CG1180" s="218">
        <f t="shared" si="523"/>
        <v>0</v>
      </c>
      <c r="CH1180" s="218">
        <f t="shared" si="523"/>
        <v>0</v>
      </c>
      <c r="CI1180" s="375"/>
      <c r="CJ1180" s="222">
        <f t="shared" si="524"/>
        <v>0</v>
      </c>
      <c r="CK1180" s="222">
        <f t="shared" si="524"/>
        <v>0</v>
      </c>
      <c r="CL1180" s="222">
        <f t="shared" si="524"/>
        <v>0</v>
      </c>
      <c r="CM1180" s="222">
        <f t="shared" si="524"/>
        <v>0</v>
      </c>
      <c r="CN1180" s="218">
        <f t="shared" si="524"/>
        <v>48180</v>
      </c>
      <c r="CO1180" s="218">
        <f t="shared" si="524"/>
        <v>48771.137288396894</v>
      </c>
      <c r="CP1180" s="218">
        <f t="shared" si="524"/>
        <v>52877.670654548907</v>
      </c>
      <c r="CQ1180" s="218">
        <f t="shared" si="524"/>
        <v>53684.61679862711</v>
      </c>
      <c r="CR1180" s="222">
        <f t="shared" si="524"/>
        <v>0</v>
      </c>
      <c r="CS1180" s="222">
        <f t="shared" si="524"/>
        <v>0</v>
      </c>
      <c r="CT1180" s="222">
        <f t="shared" si="524"/>
        <v>0</v>
      </c>
      <c r="CU1180" s="222">
        <f t="shared" si="524"/>
        <v>0</v>
      </c>
      <c r="CV1180" s="218">
        <f t="shared" si="524"/>
        <v>48180</v>
      </c>
      <c r="CW1180" s="218">
        <f t="shared" si="524"/>
        <v>48771.137288396894</v>
      </c>
      <c r="CX1180" s="218">
        <f t="shared" si="524"/>
        <v>52877.670654548907</v>
      </c>
      <c r="CY1180" s="218">
        <f t="shared" si="524"/>
        <v>53684.61679862711</v>
      </c>
      <c r="CZ1180" s="222">
        <f t="shared" si="525"/>
        <v>0</v>
      </c>
      <c r="DA1180" s="222">
        <f t="shared" si="525"/>
        <v>0</v>
      </c>
      <c r="DB1180" s="222">
        <f t="shared" si="525"/>
        <v>0</v>
      </c>
      <c r="DC1180" s="222">
        <f t="shared" si="525"/>
        <v>0</v>
      </c>
      <c r="DD1180" s="218">
        <f t="shared" si="525"/>
        <v>0</v>
      </c>
      <c r="DE1180" s="218">
        <f t="shared" si="525"/>
        <v>0</v>
      </c>
      <c r="DF1180" s="218">
        <f t="shared" si="525"/>
        <v>0</v>
      </c>
      <c r="DG1180" s="218">
        <f t="shared" si="525"/>
        <v>0</v>
      </c>
      <c r="DH1180" s="222">
        <f t="shared" si="525"/>
        <v>0</v>
      </c>
      <c r="DI1180" s="222">
        <f t="shared" si="525"/>
        <v>0</v>
      </c>
      <c r="DJ1180" s="222">
        <f t="shared" si="525"/>
        <v>0</v>
      </c>
      <c r="DK1180" s="222">
        <f t="shared" si="525"/>
        <v>0</v>
      </c>
      <c r="DL1180" s="218">
        <f t="shared" si="525"/>
        <v>0</v>
      </c>
      <c r="DM1180" s="218">
        <f t="shared" si="525"/>
        <v>0</v>
      </c>
      <c r="DN1180" s="218">
        <f t="shared" si="526"/>
        <v>0</v>
      </c>
      <c r="DO1180" s="218">
        <f t="shared" si="526"/>
        <v>0</v>
      </c>
      <c r="DP1180" s="222">
        <f t="shared" si="526"/>
        <v>0</v>
      </c>
      <c r="DQ1180" s="222">
        <f t="shared" si="526"/>
        <v>-460.98266367965721</v>
      </c>
      <c r="DR1180" s="222">
        <f t="shared" si="526"/>
        <v>-461</v>
      </c>
      <c r="DS1180" s="222">
        <f t="shared" si="526"/>
        <v>-642</v>
      </c>
      <c r="DT1180" s="218">
        <f t="shared" si="526"/>
        <v>0</v>
      </c>
      <c r="DU1180" s="218">
        <f t="shared" si="526"/>
        <v>12.862711603105708</v>
      </c>
      <c r="DV1180" s="218">
        <f t="shared" si="526"/>
        <v>-95.670654548906896</v>
      </c>
      <c r="DW1180" s="218">
        <f t="shared" si="526"/>
        <v>-147.61679862711026</v>
      </c>
      <c r="DX1180" s="384">
        <f t="shared" si="474"/>
        <v>0.12597856986660835</v>
      </c>
      <c r="DY1180" s="384">
        <f t="shared" si="474"/>
        <v>0.14909178312673832</v>
      </c>
      <c r="DZ1180" s="384">
        <f t="shared" si="474"/>
        <v>0.14785014683166131</v>
      </c>
      <c r="EA1180" s="384">
        <f t="shared" si="473"/>
        <v>0.14213541987554679</v>
      </c>
      <c r="EB1180" s="385">
        <f t="shared" si="473"/>
        <v>0.15762304921968787</v>
      </c>
      <c r="EC1180" s="385">
        <f t="shared" si="473"/>
        <v>0.15629878504038552</v>
      </c>
      <c r="ED1180" s="385">
        <f t="shared" si="473"/>
        <v>0.15026560110969248</v>
      </c>
      <c r="EE1180" s="385">
        <f t="shared" si="473"/>
        <v>0.15025850424630099</v>
      </c>
      <c r="EG1180" s="222">
        <f t="shared" si="527"/>
        <v>0</v>
      </c>
      <c r="EH1180" s="222">
        <f t="shared" si="527"/>
        <v>0</v>
      </c>
      <c r="EI1180" s="222">
        <f t="shared" si="527"/>
        <v>0</v>
      </c>
      <c r="EJ1180" s="222">
        <f t="shared" si="527"/>
        <v>0</v>
      </c>
      <c r="EK1180" s="222">
        <f t="shared" si="527"/>
        <v>0</v>
      </c>
      <c r="EL1180" s="222">
        <f t="shared" si="527"/>
        <v>0</v>
      </c>
      <c r="EM1180" s="222">
        <f t="shared" si="527"/>
        <v>0</v>
      </c>
      <c r="EN1180" s="386">
        <f t="shared" si="482"/>
        <v>0</v>
      </c>
      <c r="EO1180" s="222">
        <f t="shared" si="483"/>
        <v>0</v>
      </c>
      <c r="EP1180" s="386">
        <f t="shared" si="484"/>
        <v>0</v>
      </c>
      <c r="EQ1180" s="222">
        <f t="shared" si="485"/>
        <v>0</v>
      </c>
      <c r="ER1180" s="222">
        <f t="shared" si="486"/>
        <v>0</v>
      </c>
      <c r="ES1180" s="292"/>
      <c r="ET1180" s="222">
        <f t="shared" si="528"/>
        <v>29467</v>
      </c>
      <c r="EU1180" s="222">
        <f t="shared" si="528"/>
        <v>4057</v>
      </c>
      <c r="EV1180" s="222">
        <f t="shared" si="528"/>
        <v>25411</v>
      </c>
      <c r="EW1180" s="222">
        <f t="shared" si="528"/>
        <v>789</v>
      </c>
      <c r="EX1180" s="222">
        <f t="shared" si="528"/>
        <v>21616</v>
      </c>
      <c r="EY1180" s="222">
        <f t="shared" si="528"/>
        <v>3555</v>
      </c>
      <c r="EZ1180" s="222">
        <f t="shared" si="528"/>
        <v>3555</v>
      </c>
      <c r="FA1180" s="387">
        <f t="shared" si="493"/>
        <v>0.13767943801540705</v>
      </c>
      <c r="FB1180" s="221">
        <f t="shared" si="494"/>
        <v>3.1049545472433198</v>
      </c>
      <c r="FC1180" s="387">
        <f t="shared" si="495"/>
        <v>0.73356636237146644</v>
      </c>
      <c r="FD1180" s="218">
        <f t="shared" si="496"/>
        <v>6080450.0703234877</v>
      </c>
      <c r="FE1180" s="218">
        <f t="shared" si="497"/>
        <v>18495.077355836849</v>
      </c>
      <c r="FF1180" s="218">
        <f>SUMIFS(FF$4:FF$1158,$I$4:$I$1158,$G1180)</f>
        <v>50474</v>
      </c>
      <c r="FG1180" s="221">
        <f t="shared" si="476"/>
        <v>9.7099496770614575</v>
      </c>
      <c r="FH1180" s="218">
        <f t="shared" si="529"/>
        <v>4901</v>
      </c>
      <c r="FI1180" s="218">
        <f t="shared" si="529"/>
        <v>50474</v>
      </c>
      <c r="FJ1180" s="218">
        <f t="shared" si="529"/>
        <v>0</v>
      </c>
      <c r="FK1180" s="218">
        <f t="shared" si="498"/>
        <v>45573</v>
      </c>
      <c r="FL1180" s="218">
        <f>SUMIFS(FL$4:FL$1158,$I$4:$I$1158,$G1180)</f>
        <v>10532</v>
      </c>
      <c r="FM1180" s="218">
        <f t="shared" si="499"/>
        <v>35041</v>
      </c>
    </row>
    <row r="1181" spans="1:169" s="368" customFormat="1">
      <c r="A1181" s="285"/>
      <c r="B1181" s="286"/>
      <c r="C1181" s="285"/>
      <c r="D1181" s="285"/>
      <c r="E1181" s="285"/>
      <c r="F1181" s="287">
        <f t="shared" si="500"/>
        <v>3</v>
      </c>
      <c r="G1181" s="392" t="s">
        <v>434</v>
      </c>
      <c r="H1181" s="392" t="s">
        <v>435</v>
      </c>
      <c r="I1181" s="287"/>
      <c r="J1181" s="392"/>
      <c r="K1181" s="287"/>
      <c r="L1181" s="392"/>
      <c r="M1181" s="392"/>
      <c r="N1181" s="372">
        <f t="shared" si="519"/>
        <v>47</v>
      </c>
      <c r="O1181" s="222">
        <f t="shared" si="519"/>
        <v>8177</v>
      </c>
      <c r="P1181" s="222">
        <f t="shared" si="519"/>
        <v>16830</v>
      </c>
      <c r="Q1181" s="222">
        <f t="shared" si="519"/>
        <v>18129</v>
      </c>
      <c r="R1181" s="222">
        <f t="shared" si="519"/>
        <v>20956</v>
      </c>
      <c r="S1181" s="218">
        <f t="shared" si="519"/>
        <v>16810</v>
      </c>
      <c r="T1181" s="218">
        <f t="shared" si="519"/>
        <v>18162</v>
      </c>
      <c r="U1181" s="218">
        <f t="shared" si="519"/>
        <v>21036</v>
      </c>
      <c r="V1181" s="218">
        <f t="shared" si="519"/>
        <v>22167</v>
      </c>
      <c r="W1181" s="222">
        <f t="shared" si="519"/>
        <v>4525</v>
      </c>
      <c r="X1181" s="222">
        <f t="shared" si="519"/>
        <v>9538</v>
      </c>
      <c r="Y1181" s="222">
        <f t="shared" si="519"/>
        <v>10043</v>
      </c>
      <c r="Z1181" s="222">
        <f t="shared" si="519"/>
        <v>11942</v>
      </c>
      <c r="AA1181" s="218">
        <f t="shared" si="519"/>
        <v>9399</v>
      </c>
      <c r="AB1181" s="218">
        <f t="shared" si="519"/>
        <v>9951</v>
      </c>
      <c r="AC1181" s="218">
        <f t="shared" si="519"/>
        <v>11875</v>
      </c>
      <c r="AD1181" s="218">
        <f t="shared" si="520"/>
        <v>12526</v>
      </c>
      <c r="AE1181" s="222">
        <f t="shared" si="520"/>
        <v>53</v>
      </c>
      <c r="AF1181" s="222">
        <f t="shared" si="520"/>
        <v>469</v>
      </c>
      <c r="AG1181" s="222">
        <f t="shared" si="520"/>
        <v>448</v>
      </c>
      <c r="AH1181" s="222">
        <f t="shared" si="520"/>
        <v>496</v>
      </c>
      <c r="AI1181" s="218">
        <f t="shared" si="520"/>
        <v>430</v>
      </c>
      <c r="AJ1181" s="218">
        <f t="shared" si="520"/>
        <v>412</v>
      </c>
      <c r="AK1181" s="218">
        <f t="shared" si="520"/>
        <v>459</v>
      </c>
      <c r="AL1181" s="218">
        <f t="shared" si="520"/>
        <v>482</v>
      </c>
      <c r="AM1181" s="222">
        <f t="shared" si="520"/>
        <v>3652</v>
      </c>
      <c r="AN1181" s="222">
        <f t="shared" si="520"/>
        <v>7294</v>
      </c>
      <c r="AO1181" s="222">
        <f t="shared" si="520"/>
        <v>8083</v>
      </c>
      <c r="AP1181" s="222">
        <f t="shared" si="520"/>
        <v>9011</v>
      </c>
      <c r="AQ1181" s="218">
        <f t="shared" si="520"/>
        <v>7414</v>
      </c>
      <c r="AR1181" s="218">
        <f t="shared" si="521"/>
        <v>8215</v>
      </c>
      <c r="AS1181" s="218">
        <f t="shared" si="521"/>
        <v>9161</v>
      </c>
      <c r="AT1181" s="218">
        <f t="shared" si="521"/>
        <v>9643</v>
      </c>
      <c r="AU1181" s="222">
        <f t="shared" si="521"/>
        <v>832</v>
      </c>
      <c r="AV1181" s="222">
        <f t="shared" si="521"/>
        <v>1599</v>
      </c>
      <c r="AW1181" s="222">
        <f t="shared" si="521"/>
        <v>1750</v>
      </c>
      <c r="AX1181" s="222">
        <f t="shared" si="521"/>
        <v>1970</v>
      </c>
      <c r="AY1181" s="218">
        <f t="shared" si="521"/>
        <v>2254</v>
      </c>
      <c r="AZ1181" s="218">
        <f t="shared" si="521"/>
        <v>2424</v>
      </c>
      <c r="BA1181" s="218">
        <f t="shared" si="521"/>
        <v>2799</v>
      </c>
      <c r="BB1181" s="218">
        <f t="shared" si="521"/>
        <v>2937</v>
      </c>
      <c r="BC1181" s="222">
        <f t="shared" si="521"/>
        <v>2875</v>
      </c>
      <c r="BD1181" s="222">
        <f t="shared" si="471"/>
        <v>5345.5613635018726</v>
      </c>
      <c r="BE1181" s="222">
        <f t="shared" si="471"/>
        <v>5798</v>
      </c>
      <c r="BF1181" s="222">
        <f t="shared" si="471"/>
        <v>6621</v>
      </c>
      <c r="BG1181" s="218">
        <f t="shared" si="471"/>
        <v>4577</v>
      </c>
      <c r="BH1181" s="218">
        <f t="shared" si="471"/>
        <v>5079</v>
      </c>
      <c r="BI1181" s="218">
        <f t="shared" si="471"/>
        <v>5717</v>
      </c>
      <c r="BJ1181" s="218">
        <f t="shared" si="471"/>
        <v>6127</v>
      </c>
      <c r="BK1181" s="222">
        <f t="shared" si="522"/>
        <v>-55</v>
      </c>
      <c r="BL1181" s="222">
        <f t="shared" si="522"/>
        <v>349.43863649812704</v>
      </c>
      <c r="BM1181" s="222">
        <f t="shared" si="522"/>
        <v>535</v>
      </c>
      <c r="BN1181" s="222">
        <f t="shared" si="522"/>
        <v>420</v>
      </c>
      <c r="BO1181" s="218">
        <f t="shared" si="522"/>
        <v>583</v>
      </c>
      <c r="BP1181" s="218">
        <f t="shared" si="522"/>
        <v>712</v>
      </c>
      <c r="BQ1181" s="218">
        <f t="shared" si="522"/>
        <v>645</v>
      </c>
      <c r="BR1181" s="218">
        <f t="shared" si="522"/>
        <v>579</v>
      </c>
      <c r="BS1181" s="222">
        <f t="shared" si="522"/>
        <v>63</v>
      </c>
      <c r="BT1181" s="222">
        <f t="shared" si="522"/>
        <v>358</v>
      </c>
      <c r="BU1181" s="222">
        <f t="shared" si="522"/>
        <v>535</v>
      </c>
      <c r="BV1181" s="222">
        <f t="shared" si="522"/>
        <v>420</v>
      </c>
      <c r="BW1181" s="218">
        <f t="shared" si="522"/>
        <v>583</v>
      </c>
      <c r="BX1181" s="218">
        <f t="shared" si="522"/>
        <v>712</v>
      </c>
      <c r="BY1181" s="218">
        <f t="shared" si="522"/>
        <v>645</v>
      </c>
      <c r="BZ1181" s="218">
        <f t="shared" si="522"/>
        <v>579</v>
      </c>
      <c r="CA1181" s="222">
        <f t="shared" si="523"/>
        <v>118</v>
      </c>
      <c r="CB1181" s="222">
        <f t="shared" si="523"/>
        <v>8.5613635018729912</v>
      </c>
      <c r="CC1181" s="222">
        <f t="shared" si="523"/>
        <v>0</v>
      </c>
      <c r="CD1181" s="222">
        <f t="shared" si="523"/>
        <v>0</v>
      </c>
      <c r="CE1181" s="218">
        <f t="shared" si="523"/>
        <v>0</v>
      </c>
      <c r="CF1181" s="218">
        <f t="shared" si="523"/>
        <v>0</v>
      </c>
      <c r="CG1181" s="218">
        <f t="shared" si="523"/>
        <v>0</v>
      </c>
      <c r="CH1181" s="218">
        <f t="shared" si="523"/>
        <v>0</v>
      </c>
      <c r="CI1181" s="375"/>
      <c r="CJ1181" s="222">
        <f t="shared" si="524"/>
        <v>2876</v>
      </c>
      <c r="CK1181" s="222">
        <f t="shared" si="524"/>
        <v>5111</v>
      </c>
      <c r="CL1181" s="222">
        <f t="shared" si="524"/>
        <v>5132</v>
      </c>
      <c r="CM1181" s="222">
        <f t="shared" si="524"/>
        <v>5737</v>
      </c>
      <c r="CN1181" s="218">
        <f t="shared" si="524"/>
        <v>4577</v>
      </c>
      <c r="CO1181" s="218">
        <f t="shared" si="524"/>
        <v>4875.26963610039</v>
      </c>
      <c r="CP1181" s="218">
        <f t="shared" si="524"/>
        <v>5452.0997314307642</v>
      </c>
      <c r="CQ1181" s="218">
        <f t="shared" si="524"/>
        <v>5694.6886520492199</v>
      </c>
      <c r="CR1181" s="222">
        <f t="shared" si="524"/>
        <v>1815</v>
      </c>
      <c r="CS1181" s="222">
        <f t="shared" si="524"/>
        <v>3586</v>
      </c>
      <c r="CT1181" s="222">
        <f t="shared" si="524"/>
        <v>3731</v>
      </c>
      <c r="CU1181" s="222">
        <f t="shared" si="524"/>
        <v>4086</v>
      </c>
      <c r="CV1181" s="218">
        <f t="shared" si="524"/>
        <v>3933</v>
      </c>
      <c r="CW1181" s="218">
        <f t="shared" si="524"/>
        <v>4285.26963610039</v>
      </c>
      <c r="CX1181" s="218">
        <f t="shared" si="524"/>
        <v>4660.0997314307642</v>
      </c>
      <c r="CY1181" s="218">
        <f t="shared" si="524"/>
        <v>4898.6886520492208</v>
      </c>
      <c r="CZ1181" s="222">
        <f t="shared" si="525"/>
        <v>762</v>
      </c>
      <c r="DA1181" s="222">
        <f t="shared" si="525"/>
        <v>981</v>
      </c>
      <c r="DB1181" s="222">
        <f t="shared" si="525"/>
        <v>894</v>
      </c>
      <c r="DC1181" s="222">
        <f t="shared" si="525"/>
        <v>966</v>
      </c>
      <c r="DD1181" s="218">
        <f t="shared" si="525"/>
        <v>99</v>
      </c>
      <c r="DE1181" s="218">
        <f t="shared" si="525"/>
        <v>76</v>
      </c>
      <c r="DF1181" s="218">
        <f t="shared" si="525"/>
        <v>93</v>
      </c>
      <c r="DG1181" s="218">
        <f t="shared" si="525"/>
        <v>78</v>
      </c>
      <c r="DH1181" s="222">
        <f t="shared" si="525"/>
        <v>299</v>
      </c>
      <c r="DI1181" s="222">
        <f t="shared" si="525"/>
        <v>544</v>
      </c>
      <c r="DJ1181" s="222">
        <f t="shared" si="525"/>
        <v>507</v>
      </c>
      <c r="DK1181" s="222">
        <f t="shared" si="525"/>
        <v>685</v>
      </c>
      <c r="DL1181" s="218">
        <f t="shared" si="525"/>
        <v>545</v>
      </c>
      <c r="DM1181" s="218">
        <f t="shared" si="525"/>
        <v>514</v>
      </c>
      <c r="DN1181" s="218">
        <f t="shared" si="526"/>
        <v>699</v>
      </c>
      <c r="DO1181" s="218">
        <f t="shared" si="526"/>
        <v>718</v>
      </c>
      <c r="DP1181" s="222">
        <f t="shared" si="526"/>
        <v>-1</v>
      </c>
      <c r="DQ1181" s="222">
        <f t="shared" si="526"/>
        <v>234.56136350187307</v>
      </c>
      <c r="DR1181" s="222">
        <f t="shared" si="526"/>
        <v>666</v>
      </c>
      <c r="DS1181" s="222">
        <f t="shared" si="526"/>
        <v>884</v>
      </c>
      <c r="DT1181" s="218">
        <f t="shared" si="526"/>
        <v>0</v>
      </c>
      <c r="DU1181" s="218">
        <f t="shared" si="526"/>
        <v>203.73036389960987</v>
      </c>
      <c r="DV1181" s="218">
        <f t="shared" si="526"/>
        <v>264.90026856923646</v>
      </c>
      <c r="DW1181" s="218">
        <f t="shared" si="526"/>
        <v>432.31134795077986</v>
      </c>
      <c r="DX1181" s="384">
        <f t="shared" si="474"/>
        <v>0.55338143573437693</v>
      </c>
      <c r="DY1181" s="384">
        <f t="shared" si="474"/>
        <v>0.5667260843731432</v>
      </c>
      <c r="DZ1181" s="384">
        <f t="shared" si="474"/>
        <v>0.55397429532792763</v>
      </c>
      <c r="EA1181" s="384">
        <f t="shared" si="473"/>
        <v>0.56986066043138006</v>
      </c>
      <c r="EB1181" s="385">
        <f t="shared" si="473"/>
        <v>0.55913146936347413</v>
      </c>
      <c r="EC1181" s="385">
        <f t="shared" si="473"/>
        <v>0.5479022134126198</v>
      </c>
      <c r="ED1181" s="385">
        <f t="shared" si="473"/>
        <v>0.5645084616847309</v>
      </c>
      <c r="EE1181" s="385">
        <f t="shared" si="473"/>
        <v>0.56507420941038478</v>
      </c>
      <c r="EG1181" s="222">
        <f t="shared" si="527"/>
        <v>4496</v>
      </c>
      <c r="EH1181" s="222">
        <f t="shared" si="527"/>
        <v>2808</v>
      </c>
      <c r="EI1181" s="222">
        <f t="shared" si="527"/>
        <v>1689</v>
      </c>
      <c r="EJ1181" s="222">
        <f t="shared" si="527"/>
        <v>543</v>
      </c>
      <c r="EK1181" s="222">
        <f t="shared" si="527"/>
        <v>1850</v>
      </c>
      <c r="EL1181" s="222">
        <f t="shared" si="527"/>
        <v>19297</v>
      </c>
      <c r="EM1181" s="222">
        <f t="shared" si="527"/>
        <v>19226</v>
      </c>
      <c r="EN1181" s="386">
        <f t="shared" si="482"/>
        <v>0.6245551601423488</v>
      </c>
      <c r="EO1181" s="222">
        <f t="shared" si="483"/>
        <v>32.149200710479576</v>
      </c>
      <c r="EP1181" s="386">
        <f t="shared" si="484"/>
        <v>0.41147686832740216</v>
      </c>
      <c r="EQ1181" s="222">
        <f t="shared" si="485"/>
        <v>95869.824325024616</v>
      </c>
      <c r="ER1181" s="222">
        <f t="shared" si="486"/>
        <v>2353.5836887548112</v>
      </c>
      <c r="ES1181" s="292"/>
      <c r="ET1181" s="222">
        <f t="shared" si="528"/>
        <v>22172</v>
      </c>
      <c r="EU1181" s="222">
        <f t="shared" si="528"/>
        <v>11477</v>
      </c>
      <c r="EV1181" s="222">
        <f t="shared" si="528"/>
        <v>10698</v>
      </c>
      <c r="EW1181" s="222">
        <f t="shared" si="528"/>
        <v>3188</v>
      </c>
      <c r="EX1181" s="222">
        <f t="shared" si="528"/>
        <v>7606</v>
      </c>
      <c r="EY1181" s="222">
        <f t="shared" si="528"/>
        <v>64404</v>
      </c>
      <c r="EZ1181" s="222">
        <f t="shared" si="528"/>
        <v>64231</v>
      </c>
      <c r="FA1181" s="387">
        <f t="shared" si="493"/>
        <v>0.51763485477178428</v>
      </c>
      <c r="FB1181" s="221">
        <f t="shared" si="494"/>
        <v>29.799962609833614</v>
      </c>
      <c r="FC1181" s="387">
        <f t="shared" si="495"/>
        <v>0.34304528233808407</v>
      </c>
      <c r="FD1181" s="218">
        <f t="shared" si="496"/>
        <v>118098.25476678467</v>
      </c>
      <c r="FE1181" s="218">
        <f t="shared" si="497"/>
        <v>4136.1128842251665</v>
      </c>
      <c r="FF1181" s="218">
        <f>SUMIFS(FF$4:FF$1158,$I$4:$I$1158,$G1181)</f>
        <v>10698</v>
      </c>
      <c r="FG1181" s="221">
        <f t="shared" si="476"/>
        <v>17.74163395027108</v>
      </c>
      <c r="FH1181" s="218">
        <f t="shared" si="529"/>
        <v>1898</v>
      </c>
      <c r="FI1181" s="218">
        <f t="shared" si="529"/>
        <v>10698</v>
      </c>
      <c r="FJ1181" s="218">
        <f t="shared" si="529"/>
        <v>172</v>
      </c>
      <c r="FK1181" s="218">
        <f t="shared" si="498"/>
        <v>8628</v>
      </c>
      <c r="FL1181" s="218">
        <f>SUMIFS(FL$4:FL$1158,$I$4:$I$1158,$G1181)</f>
        <v>3909</v>
      </c>
      <c r="FM1181" s="218">
        <f t="shared" si="499"/>
        <v>4719</v>
      </c>
    </row>
    <row r="1182" spans="1:169" s="458" customFormat="1">
      <c r="A1182" s="293"/>
      <c r="B1182" s="328"/>
      <c r="C1182" s="293"/>
      <c r="D1182" s="293"/>
      <c r="E1182" s="293"/>
      <c r="F1182" s="294"/>
      <c r="G1182" s="295" t="s">
        <v>2797</v>
      </c>
      <c r="H1182" s="295"/>
      <c r="I1182" s="294"/>
      <c r="J1182" s="295"/>
      <c r="K1182" s="294"/>
      <c r="L1182" s="295"/>
      <c r="M1182" s="295"/>
      <c r="N1182" s="441">
        <f>SUM(N1183:N1206)</f>
        <v>259</v>
      </c>
      <c r="O1182" s="239">
        <f t="shared" ref="O1182:BC1182" si="530">SUM(O1183:O1206)</f>
        <v>876714</v>
      </c>
      <c r="P1182" s="239">
        <f t="shared" si="530"/>
        <v>1174393</v>
      </c>
      <c r="Q1182" s="239">
        <f t="shared" si="530"/>
        <v>1220250</v>
      </c>
      <c r="R1182" s="239">
        <f t="shared" si="530"/>
        <v>1358623</v>
      </c>
      <c r="S1182" s="236">
        <f>SUM(S1183:S1206)</f>
        <v>1175643</v>
      </c>
      <c r="T1182" s="236">
        <f>SUM(T1183:T1206)</f>
        <v>1221232</v>
      </c>
      <c r="U1182" s="236">
        <f>SUM(U1183:U1206)</f>
        <v>1339873</v>
      </c>
      <c r="V1182" s="236">
        <f>SUM(V1183:V1206)</f>
        <v>1386927</v>
      </c>
      <c r="W1182" s="239">
        <f t="shared" si="530"/>
        <v>684224</v>
      </c>
      <c r="X1182" s="239">
        <f t="shared" si="530"/>
        <v>911273</v>
      </c>
      <c r="Y1182" s="239">
        <f t="shared" si="530"/>
        <v>946727</v>
      </c>
      <c r="Z1182" s="239">
        <f t="shared" si="530"/>
        <v>1057179</v>
      </c>
      <c r="AA1182" s="236">
        <f>SUM(AA1183:AA1206)</f>
        <v>913268</v>
      </c>
      <c r="AB1182" s="236">
        <f>SUM(AB1183:AB1206)</f>
        <v>948825</v>
      </c>
      <c r="AC1182" s="236">
        <f>SUM(AC1183:AC1206)</f>
        <v>1040091</v>
      </c>
      <c r="AD1182" s="236">
        <f>SUM(AD1183:AD1206)</f>
        <v>1074919</v>
      </c>
      <c r="AE1182" s="239">
        <f t="shared" si="530"/>
        <v>4361</v>
      </c>
      <c r="AF1182" s="239">
        <f t="shared" si="530"/>
        <v>4358</v>
      </c>
      <c r="AG1182" s="239">
        <f t="shared" si="530"/>
        <v>4099</v>
      </c>
      <c r="AH1182" s="239">
        <f t="shared" si="530"/>
        <v>4259</v>
      </c>
      <c r="AI1182" s="236">
        <f t="shared" si="530"/>
        <v>4324</v>
      </c>
      <c r="AJ1182" s="236">
        <f t="shared" si="530"/>
        <v>4069</v>
      </c>
      <c r="AK1182" s="236">
        <f t="shared" si="530"/>
        <v>4226</v>
      </c>
      <c r="AL1182" s="236">
        <f t="shared" si="530"/>
        <v>4411</v>
      </c>
      <c r="AM1182" s="239">
        <f t="shared" si="530"/>
        <v>192490</v>
      </c>
      <c r="AN1182" s="239">
        <f t="shared" si="530"/>
        <v>263127</v>
      </c>
      <c r="AO1182" s="239">
        <f t="shared" si="530"/>
        <v>273532</v>
      </c>
      <c r="AP1182" s="239">
        <f t="shared" si="530"/>
        <v>301451</v>
      </c>
      <c r="AQ1182" s="236">
        <f t="shared" si="530"/>
        <v>262377</v>
      </c>
      <c r="AR1182" s="236">
        <f t="shared" si="530"/>
        <v>272391</v>
      </c>
      <c r="AS1182" s="236">
        <f t="shared" si="530"/>
        <v>299791</v>
      </c>
      <c r="AT1182" s="236">
        <f t="shared" si="530"/>
        <v>312001</v>
      </c>
      <c r="AU1182" s="239">
        <f t="shared" si="530"/>
        <v>61956</v>
      </c>
      <c r="AV1182" s="239">
        <f t="shared" si="530"/>
        <v>92900</v>
      </c>
      <c r="AW1182" s="239">
        <f t="shared" si="530"/>
        <v>98698</v>
      </c>
      <c r="AX1182" s="239">
        <f t="shared" si="530"/>
        <v>110217</v>
      </c>
      <c r="AY1182" s="236">
        <f t="shared" si="530"/>
        <v>92480</v>
      </c>
      <c r="AZ1182" s="236">
        <f t="shared" si="530"/>
        <v>98074</v>
      </c>
      <c r="BA1182" s="236">
        <f t="shared" si="530"/>
        <v>109456</v>
      </c>
      <c r="BB1182" s="236">
        <f t="shared" si="530"/>
        <v>115287</v>
      </c>
      <c r="BC1182" s="239">
        <f t="shared" si="530"/>
        <v>119486</v>
      </c>
      <c r="BD1182" s="239">
        <f t="shared" si="471"/>
        <v>157628.70848073903</v>
      </c>
      <c r="BE1182" s="239">
        <f t="shared" si="471"/>
        <v>161709.94531499999</v>
      </c>
      <c r="BF1182" s="239">
        <f t="shared" si="471"/>
        <v>181755.96877599999</v>
      </c>
      <c r="BG1182" s="236">
        <f t="shared" si="471"/>
        <v>156970</v>
      </c>
      <c r="BH1182" s="236">
        <f t="shared" si="471"/>
        <v>160205</v>
      </c>
      <c r="BI1182" s="236">
        <f t="shared" si="471"/>
        <v>178076</v>
      </c>
      <c r="BJ1182" s="236">
        <f t="shared" si="471"/>
        <v>191059</v>
      </c>
      <c r="BK1182" s="239">
        <f t="shared" ref="BK1182:CH1182" si="531">SUM(BK1183:BK1206)</f>
        <v>11048</v>
      </c>
      <c r="BL1182" s="239">
        <f t="shared" si="531"/>
        <v>12598.291519260963</v>
      </c>
      <c r="BM1182" s="239">
        <f t="shared" si="531"/>
        <v>13124.054684999999</v>
      </c>
      <c r="BN1182" s="239">
        <f t="shared" si="531"/>
        <v>9478.0312240000003</v>
      </c>
      <c r="BO1182" s="236">
        <f t="shared" si="531"/>
        <v>12927</v>
      </c>
      <c r="BP1182" s="236">
        <f t="shared" si="531"/>
        <v>14112</v>
      </c>
      <c r="BQ1182" s="236">
        <f t="shared" si="531"/>
        <v>12259</v>
      </c>
      <c r="BR1182" s="236">
        <f t="shared" si="531"/>
        <v>5655</v>
      </c>
      <c r="BS1182" s="239">
        <f t="shared" si="531"/>
        <v>17457</v>
      </c>
      <c r="BT1182" s="239">
        <f t="shared" si="531"/>
        <v>17167</v>
      </c>
      <c r="BU1182" s="239">
        <f t="shared" si="531"/>
        <v>15635</v>
      </c>
      <c r="BV1182" s="239">
        <f t="shared" si="531"/>
        <v>13407</v>
      </c>
      <c r="BW1182" s="236">
        <f t="shared" si="531"/>
        <v>17738</v>
      </c>
      <c r="BX1182" s="236">
        <f t="shared" si="531"/>
        <v>17218</v>
      </c>
      <c r="BY1182" s="236">
        <f t="shared" si="531"/>
        <v>16188</v>
      </c>
      <c r="BZ1182" s="236">
        <f t="shared" si="531"/>
        <v>13656</v>
      </c>
      <c r="CA1182" s="239">
        <f t="shared" si="531"/>
        <v>6409</v>
      </c>
      <c r="CB1182" s="239">
        <f t="shared" si="531"/>
        <v>4568.7084807390365</v>
      </c>
      <c r="CC1182" s="239">
        <f t="shared" si="531"/>
        <v>2510.9453150000004</v>
      </c>
      <c r="CD1182" s="239">
        <f t="shared" si="531"/>
        <v>3928.9687760000002</v>
      </c>
      <c r="CE1182" s="236">
        <f t="shared" si="531"/>
        <v>4811</v>
      </c>
      <c r="CF1182" s="236">
        <f t="shared" si="531"/>
        <v>3106</v>
      </c>
      <c r="CG1182" s="236">
        <f t="shared" si="531"/>
        <v>3929</v>
      </c>
      <c r="CH1182" s="236">
        <f t="shared" si="531"/>
        <v>8001</v>
      </c>
      <c r="CI1182" s="457"/>
      <c r="CJ1182" s="239">
        <f t="shared" ref="CJ1182:DW1182" si="532">SUM(CJ1183:CJ1206)</f>
        <v>119512</v>
      </c>
      <c r="CK1182" s="239">
        <f t="shared" si="532"/>
        <v>160694</v>
      </c>
      <c r="CL1182" s="239">
        <f t="shared" si="532"/>
        <v>165521</v>
      </c>
      <c r="CM1182" s="239">
        <f t="shared" si="532"/>
        <v>183110</v>
      </c>
      <c r="CN1182" s="236">
        <f t="shared" si="532"/>
        <v>156970</v>
      </c>
      <c r="CO1182" s="236">
        <f t="shared" si="532"/>
        <v>160650.6917826001</v>
      </c>
      <c r="CP1182" s="236">
        <f t="shared" si="532"/>
        <v>177247.86663673847</v>
      </c>
      <c r="CQ1182" s="236">
        <f t="shared" si="532"/>
        <v>185451.60207013343</v>
      </c>
      <c r="CR1182" s="239">
        <f t="shared" si="532"/>
        <v>85064</v>
      </c>
      <c r="CS1182" s="239">
        <f t="shared" si="532"/>
        <v>114116</v>
      </c>
      <c r="CT1182" s="239">
        <f t="shared" si="532"/>
        <v>116219</v>
      </c>
      <c r="CU1182" s="239">
        <f t="shared" si="532"/>
        <v>130717</v>
      </c>
      <c r="CV1182" s="236">
        <f t="shared" si="532"/>
        <v>114245</v>
      </c>
      <c r="CW1182" s="236">
        <f t="shared" si="532"/>
        <v>115677.69178260009</v>
      </c>
      <c r="CX1182" s="236">
        <f t="shared" si="532"/>
        <v>129610.86663673846</v>
      </c>
      <c r="CY1182" s="236">
        <f t="shared" si="532"/>
        <v>136367.60207013349</v>
      </c>
      <c r="CZ1182" s="239">
        <f t="shared" si="532"/>
        <v>5131</v>
      </c>
      <c r="DA1182" s="239">
        <f t="shared" si="532"/>
        <v>6701</v>
      </c>
      <c r="DB1182" s="239">
        <f t="shared" si="532"/>
        <v>6818</v>
      </c>
      <c r="DC1182" s="239">
        <f t="shared" si="532"/>
        <v>6983</v>
      </c>
      <c r="DD1182" s="236">
        <f t="shared" si="532"/>
        <v>3276</v>
      </c>
      <c r="DE1182" s="236">
        <f t="shared" si="532"/>
        <v>3337</v>
      </c>
      <c r="DF1182" s="236">
        <f t="shared" si="532"/>
        <v>3544</v>
      </c>
      <c r="DG1182" s="236">
        <f t="shared" si="532"/>
        <v>3891</v>
      </c>
      <c r="DH1182" s="239">
        <f t="shared" si="532"/>
        <v>29317</v>
      </c>
      <c r="DI1182" s="239">
        <f t="shared" si="532"/>
        <v>39877</v>
      </c>
      <c r="DJ1182" s="239">
        <f t="shared" si="532"/>
        <v>42484</v>
      </c>
      <c r="DK1182" s="239">
        <f t="shared" si="532"/>
        <v>45410</v>
      </c>
      <c r="DL1182" s="236">
        <f t="shared" si="532"/>
        <v>39449</v>
      </c>
      <c r="DM1182" s="236">
        <f t="shared" si="532"/>
        <v>41636</v>
      </c>
      <c r="DN1182" s="236">
        <f t="shared" si="532"/>
        <v>44093</v>
      </c>
      <c r="DO1182" s="236">
        <f t="shared" si="532"/>
        <v>45193</v>
      </c>
      <c r="DP1182" s="239">
        <f t="shared" si="532"/>
        <v>-26</v>
      </c>
      <c r="DQ1182" s="239">
        <f t="shared" si="532"/>
        <v>-3065.2915192609653</v>
      </c>
      <c r="DR1182" s="239">
        <f t="shared" si="532"/>
        <v>-3811.0546850000028</v>
      </c>
      <c r="DS1182" s="239">
        <f t="shared" si="532"/>
        <v>-1354.0312240000021</v>
      </c>
      <c r="DT1182" s="236">
        <f t="shared" si="532"/>
        <v>0</v>
      </c>
      <c r="DU1182" s="236">
        <f t="shared" si="532"/>
        <v>-445.69178260010233</v>
      </c>
      <c r="DV1182" s="236">
        <f t="shared" si="532"/>
        <v>828.13336326153023</v>
      </c>
      <c r="DW1182" s="236">
        <f t="shared" si="532"/>
        <v>5607.3979298665326</v>
      </c>
      <c r="DX1182" s="445">
        <f t="shared" si="474"/>
        <v>0.78044151228336722</v>
      </c>
      <c r="DY1182" s="445">
        <f t="shared" si="474"/>
        <v>0.77595234304019178</v>
      </c>
      <c r="DZ1182" s="445">
        <f t="shared" si="474"/>
        <v>0.77584675271460768</v>
      </c>
      <c r="EA1182" s="445">
        <f t="shared" si="473"/>
        <v>0.77812535191881782</v>
      </c>
      <c r="EB1182" s="446">
        <f t="shared" si="473"/>
        <v>0.77682425702360325</v>
      </c>
      <c r="EC1182" s="446">
        <f t="shared" si="473"/>
        <v>0.77694082696817635</v>
      </c>
      <c r="ED1182" s="446">
        <f t="shared" si="473"/>
        <v>0.77626088442710617</v>
      </c>
      <c r="EE1182" s="446">
        <f t="shared" si="473"/>
        <v>0.77503646550972038</v>
      </c>
      <c r="EG1182" s="239">
        <f t="shared" ref="EG1182:EM1182" si="533">SUM(EG1183:EG1206)</f>
        <v>836496</v>
      </c>
      <c r="EH1182" s="239">
        <f t="shared" si="533"/>
        <v>665823</v>
      </c>
      <c r="EI1182" s="239">
        <f t="shared" si="533"/>
        <v>170676</v>
      </c>
      <c r="EJ1182" s="239">
        <f t="shared" si="533"/>
        <v>50145</v>
      </c>
      <c r="EK1182" s="239">
        <f t="shared" si="533"/>
        <v>210399</v>
      </c>
      <c r="EL1182" s="239">
        <f t="shared" si="533"/>
        <v>1812360</v>
      </c>
      <c r="EM1182" s="239">
        <f t="shared" si="533"/>
        <v>1781976</v>
      </c>
      <c r="EN1182" s="448">
        <f t="shared" si="482"/>
        <v>0.79596674700177883</v>
      </c>
      <c r="EO1182" s="239">
        <f t="shared" si="483"/>
        <v>29.380229206215287</v>
      </c>
      <c r="EP1182" s="448">
        <f t="shared" si="484"/>
        <v>0.25152421529810065</v>
      </c>
      <c r="EQ1182" s="239">
        <f t="shared" si="485"/>
        <v>116091.17393895253</v>
      </c>
      <c r="ER1182" s="239">
        <f t="shared" si="486"/>
        <v>2345.0091359255121</v>
      </c>
      <c r="ES1182" s="449"/>
      <c r="ET1182" s="239">
        <f t="shared" ref="ET1182:EZ1182" si="534">SUM(ET1183:ET1206)</f>
        <v>1141965</v>
      </c>
      <c r="EU1182" s="239">
        <f t="shared" si="534"/>
        <v>884854</v>
      </c>
      <c r="EV1182" s="239">
        <f t="shared" si="534"/>
        <v>257118</v>
      </c>
      <c r="EW1182" s="239">
        <f t="shared" si="534"/>
        <v>75979</v>
      </c>
      <c r="EX1182" s="239">
        <f t="shared" si="534"/>
        <v>296808</v>
      </c>
      <c r="EY1182" s="239">
        <f t="shared" si="534"/>
        <v>2119158</v>
      </c>
      <c r="EZ1182" s="239">
        <f t="shared" si="534"/>
        <v>2087997</v>
      </c>
      <c r="FA1182" s="238">
        <f t="shared" si="493"/>
        <v>0.77485211893534389</v>
      </c>
      <c r="FB1182" s="240">
        <f t="shared" si="494"/>
        <v>29.550245412612107</v>
      </c>
      <c r="FC1182" s="238">
        <f t="shared" si="495"/>
        <v>0.25990989215956706</v>
      </c>
      <c r="FD1182" s="236">
        <f t="shared" si="496"/>
        <v>140059.40095075496</v>
      </c>
      <c r="FE1182" s="236">
        <f t="shared" si="497"/>
        <v>3032.3718536632637</v>
      </c>
      <c r="FF1182" s="236">
        <f>SUM(FF1183:FF1206)</f>
        <v>262377</v>
      </c>
      <c r="FG1182" s="240">
        <f t="shared" si="476"/>
        <v>34.971053102977777</v>
      </c>
      <c r="FH1182" s="236">
        <f>SUM(FH1183:FH1206)</f>
        <v>91756</v>
      </c>
      <c r="FI1182" s="236">
        <f>SUM(FI1183:FI1206)</f>
        <v>262377</v>
      </c>
      <c r="FJ1182" s="236">
        <f>SUM(FJ1183:FJ1206)</f>
        <v>2588</v>
      </c>
      <c r="FK1182" s="236">
        <f t="shared" si="498"/>
        <v>168033</v>
      </c>
      <c r="FL1182" s="236">
        <f>SUM(FL1183:FL1206)</f>
        <v>39884</v>
      </c>
      <c r="FM1182" s="236">
        <f t="shared" si="499"/>
        <v>128149</v>
      </c>
    </row>
    <row r="1183" spans="1:169" s="368" customFormat="1">
      <c r="A1183" s="285"/>
      <c r="B1183" s="286"/>
      <c r="C1183" s="285"/>
      <c r="D1183" s="285"/>
      <c r="E1183" s="285"/>
      <c r="F1183" s="287">
        <f t="shared" ref="F1183:F1211" si="535">F1182+1</f>
        <v>1</v>
      </c>
      <c r="G1183" s="392" t="s">
        <v>540</v>
      </c>
      <c r="H1183" s="392" t="s">
        <v>541</v>
      </c>
      <c r="I1183" s="287"/>
      <c r="J1183" s="392"/>
      <c r="K1183" s="287"/>
      <c r="L1183" s="392"/>
      <c r="M1183" s="392"/>
      <c r="N1183" s="372">
        <f t="shared" ref="N1183:AC1198" si="536">SUMIFS(N$4:N$1158,$I$4:$I$1158,$G1183)</f>
        <v>7</v>
      </c>
      <c r="O1183" s="222">
        <f t="shared" si="536"/>
        <v>103510</v>
      </c>
      <c r="P1183" s="222">
        <f t="shared" si="536"/>
        <v>133849</v>
      </c>
      <c r="Q1183" s="222">
        <f t="shared" si="536"/>
        <v>137018</v>
      </c>
      <c r="R1183" s="222">
        <f t="shared" si="536"/>
        <v>171058</v>
      </c>
      <c r="S1183" s="218">
        <f t="shared" si="536"/>
        <v>133099</v>
      </c>
      <c r="T1183" s="218">
        <f t="shared" si="536"/>
        <v>135517</v>
      </c>
      <c r="U1183" s="218">
        <f t="shared" si="536"/>
        <v>166740</v>
      </c>
      <c r="V1183" s="218">
        <f t="shared" si="536"/>
        <v>146109</v>
      </c>
      <c r="W1183" s="222">
        <f t="shared" si="536"/>
        <v>94497</v>
      </c>
      <c r="X1183" s="222">
        <f t="shared" si="536"/>
        <v>122222</v>
      </c>
      <c r="Y1183" s="222">
        <f t="shared" si="536"/>
        <v>125092</v>
      </c>
      <c r="Z1183" s="222">
        <f t="shared" si="536"/>
        <v>156157</v>
      </c>
      <c r="AA1183" s="218">
        <f t="shared" si="536"/>
        <v>121385</v>
      </c>
      <c r="AB1183" s="218">
        <f t="shared" si="536"/>
        <v>123469</v>
      </c>
      <c r="AC1183" s="218">
        <f t="shared" si="536"/>
        <v>151672</v>
      </c>
      <c r="AD1183" s="218">
        <f t="shared" ref="AD1183:AS1198" si="537">SUMIFS(AD$4:AD$1158,$I$4:$I$1158,$G1183)</f>
        <v>132904</v>
      </c>
      <c r="AE1183" s="222">
        <f t="shared" si="537"/>
        <v>516</v>
      </c>
      <c r="AF1183" s="222">
        <f t="shared" si="537"/>
        <v>497</v>
      </c>
      <c r="AG1183" s="222">
        <f t="shared" si="537"/>
        <v>460</v>
      </c>
      <c r="AH1183" s="222">
        <f t="shared" si="537"/>
        <v>537</v>
      </c>
      <c r="AI1183" s="218">
        <f t="shared" si="537"/>
        <v>490</v>
      </c>
      <c r="AJ1183" s="218">
        <f t="shared" si="537"/>
        <v>452</v>
      </c>
      <c r="AK1183" s="218">
        <f t="shared" si="537"/>
        <v>526</v>
      </c>
      <c r="AL1183" s="218">
        <f t="shared" si="537"/>
        <v>464</v>
      </c>
      <c r="AM1183" s="222">
        <f t="shared" si="537"/>
        <v>9012</v>
      </c>
      <c r="AN1183" s="222">
        <f t="shared" si="537"/>
        <v>11628</v>
      </c>
      <c r="AO1183" s="222">
        <f t="shared" si="537"/>
        <v>11925</v>
      </c>
      <c r="AP1183" s="222">
        <f t="shared" si="537"/>
        <v>14901</v>
      </c>
      <c r="AQ1183" s="218">
        <f t="shared" si="537"/>
        <v>11713</v>
      </c>
      <c r="AR1183" s="218">
        <f t="shared" si="537"/>
        <v>12045</v>
      </c>
      <c r="AS1183" s="218">
        <f t="shared" si="537"/>
        <v>15069</v>
      </c>
      <c r="AT1183" s="218">
        <f t="shared" ref="AR1183:BC1198" si="538">SUMIFS(AT$4:AT$1158,$I$4:$I$1158,$G1183)</f>
        <v>13205</v>
      </c>
      <c r="AU1183" s="222">
        <f t="shared" si="538"/>
        <v>1680</v>
      </c>
      <c r="AV1183" s="222">
        <f t="shared" si="538"/>
        <v>2560</v>
      </c>
      <c r="AW1183" s="222">
        <f t="shared" si="538"/>
        <v>2664</v>
      </c>
      <c r="AX1183" s="222">
        <f t="shared" si="538"/>
        <v>3465</v>
      </c>
      <c r="AY1183" s="218">
        <f t="shared" si="538"/>
        <v>2424</v>
      </c>
      <c r="AZ1183" s="218">
        <f t="shared" si="538"/>
        <v>2505</v>
      </c>
      <c r="BA1183" s="218">
        <f t="shared" si="538"/>
        <v>3240</v>
      </c>
      <c r="BB1183" s="218">
        <f t="shared" si="538"/>
        <v>3176</v>
      </c>
      <c r="BC1183" s="222">
        <f t="shared" si="538"/>
        <v>8071</v>
      </c>
      <c r="BD1183" s="222">
        <f t="shared" si="471"/>
        <v>9794.3427597846512</v>
      </c>
      <c r="BE1183" s="222">
        <f t="shared" si="471"/>
        <v>8489.4635150360009</v>
      </c>
      <c r="BF1183" s="222">
        <f t="shared" si="471"/>
        <v>10581.813340000001</v>
      </c>
      <c r="BG1183" s="218">
        <f t="shared" si="471"/>
        <v>9428</v>
      </c>
      <c r="BH1183" s="218">
        <f t="shared" si="471"/>
        <v>8440</v>
      </c>
      <c r="BI1183" s="218">
        <f t="shared" si="471"/>
        <v>10686</v>
      </c>
      <c r="BJ1183" s="218">
        <f t="shared" si="471"/>
        <v>9758</v>
      </c>
      <c r="BK1183" s="222">
        <f t="shared" ref="BK1183:BZ1198" si="539">SUMIFS(BK$4:BK$1158,$I$4:$I$1158,$G1183)</f>
        <v>-739</v>
      </c>
      <c r="BL1183" s="222">
        <f t="shared" si="539"/>
        <v>-726.34275978465053</v>
      </c>
      <c r="BM1183" s="222">
        <f t="shared" si="539"/>
        <v>771.53648496399944</v>
      </c>
      <c r="BN1183" s="222">
        <f t="shared" si="539"/>
        <v>854.18665999999996</v>
      </c>
      <c r="BO1183" s="218">
        <f t="shared" si="539"/>
        <v>-139</v>
      </c>
      <c r="BP1183" s="218">
        <f t="shared" si="539"/>
        <v>1100</v>
      </c>
      <c r="BQ1183" s="218">
        <f t="shared" si="539"/>
        <v>1143</v>
      </c>
      <c r="BR1183" s="218">
        <f t="shared" si="539"/>
        <v>271</v>
      </c>
      <c r="BS1183" s="222">
        <f t="shared" si="539"/>
        <v>275</v>
      </c>
      <c r="BT1183" s="222">
        <f t="shared" si="539"/>
        <v>461</v>
      </c>
      <c r="BU1183" s="222">
        <f t="shared" si="539"/>
        <v>1055</v>
      </c>
      <c r="BV1183" s="222">
        <f t="shared" si="539"/>
        <v>1546</v>
      </c>
      <c r="BW1183" s="218">
        <f t="shared" si="539"/>
        <v>810</v>
      </c>
      <c r="BX1183" s="218">
        <f t="shared" si="539"/>
        <v>1447</v>
      </c>
      <c r="BY1183" s="218">
        <f t="shared" si="539"/>
        <v>1835</v>
      </c>
      <c r="BZ1183" s="218">
        <f t="shared" si="539"/>
        <v>760</v>
      </c>
      <c r="CA1183" s="222">
        <f t="shared" ref="CA1183:CH1197" si="540">SUMIFS(CA$4:CA$1158,$I$4:$I$1158,$G1183)</f>
        <v>1014</v>
      </c>
      <c r="CB1183" s="222">
        <f t="shared" si="540"/>
        <v>1187.3427597846505</v>
      </c>
      <c r="CC1183" s="222">
        <f t="shared" si="540"/>
        <v>283.46351503600056</v>
      </c>
      <c r="CD1183" s="222">
        <f t="shared" si="540"/>
        <v>691.81334000000004</v>
      </c>
      <c r="CE1183" s="218">
        <f t="shared" si="540"/>
        <v>949</v>
      </c>
      <c r="CF1183" s="218">
        <f t="shared" si="540"/>
        <v>347</v>
      </c>
      <c r="CG1183" s="218">
        <f t="shared" si="540"/>
        <v>692</v>
      </c>
      <c r="CH1183" s="218">
        <f t="shared" si="540"/>
        <v>489</v>
      </c>
      <c r="CI1183" s="375"/>
      <c r="CJ1183" s="222">
        <f t="shared" ref="CJ1183:CY1198" si="541">SUMIFS(CJ$4:CJ$1158,$I$4:$I$1158,$G1183)</f>
        <v>8074</v>
      </c>
      <c r="CK1183" s="222">
        <f t="shared" si="541"/>
        <v>11291</v>
      </c>
      <c r="CL1183" s="222">
        <f t="shared" si="541"/>
        <v>11636</v>
      </c>
      <c r="CM1183" s="222">
        <f t="shared" si="541"/>
        <v>14119</v>
      </c>
      <c r="CN1183" s="218">
        <f t="shared" si="541"/>
        <v>9428</v>
      </c>
      <c r="CO1183" s="218">
        <f t="shared" si="541"/>
        <v>9910.1778582194584</v>
      </c>
      <c r="CP1183" s="218">
        <f t="shared" si="541"/>
        <v>12035.8178009493</v>
      </c>
      <c r="CQ1183" s="218">
        <f t="shared" si="541"/>
        <v>10852.204714702784</v>
      </c>
      <c r="CR1183" s="222">
        <f t="shared" si="541"/>
        <v>6408</v>
      </c>
      <c r="CS1183" s="222">
        <f t="shared" si="541"/>
        <v>8719</v>
      </c>
      <c r="CT1183" s="222">
        <f t="shared" si="541"/>
        <v>8899</v>
      </c>
      <c r="CU1183" s="222">
        <f t="shared" si="541"/>
        <v>11124</v>
      </c>
      <c r="CV1183" s="218">
        <f t="shared" si="541"/>
        <v>7650</v>
      </c>
      <c r="CW1183" s="218">
        <f t="shared" si="541"/>
        <v>8004.1778582194593</v>
      </c>
      <c r="CX1183" s="218">
        <f t="shared" si="541"/>
        <v>9929.8178009493004</v>
      </c>
      <c r="CY1183" s="218">
        <f t="shared" si="541"/>
        <v>8744.2047147027843</v>
      </c>
      <c r="CZ1183" s="222">
        <f t="shared" ref="CZ1183:DO1198" si="542">SUMIFS(CZ$4:CZ$1158,$I$4:$I$1158,$G1183)</f>
        <v>592</v>
      </c>
      <c r="DA1183" s="222">
        <f t="shared" si="542"/>
        <v>772</v>
      </c>
      <c r="DB1183" s="222">
        <f t="shared" si="542"/>
        <v>787</v>
      </c>
      <c r="DC1183" s="222">
        <f t="shared" si="542"/>
        <v>806</v>
      </c>
      <c r="DD1183" s="218">
        <f t="shared" si="542"/>
        <v>4</v>
      </c>
      <c r="DE1183" s="218">
        <f t="shared" si="542"/>
        <v>4</v>
      </c>
      <c r="DF1183" s="218">
        <f t="shared" si="542"/>
        <v>5</v>
      </c>
      <c r="DG1183" s="218">
        <f t="shared" si="542"/>
        <v>5</v>
      </c>
      <c r="DH1183" s="222">
        <f t="shared" si="542"/>
        <v>1074</v>
      </c>
      <c r="DI1183" s="222">
        <f t="shared" si="542"/>
        <v>1800</v>
      </c>
      <c r="DJ1183" s="222">
        <f t="shared" si="542"/>
        <v>1950</v>
      </c>
      <c r="DK1183" s="222">
        <f t="shared" si="542"/>
        <v>2189</v>
      </c>
      <c r="DL1183" s="218">
        <f t="shared" si="542"/>
        <v>1774</v>
      </c>
      <c r="DM1183" s="218">
        <f t="shared" si="542"/>
        <v>1902</v>
      </c>
      <c r="DN1183" s="218">
        <f t="shared" si="542"/>
        <v>2101</v>
      </c>
      <c r="DO1183" s="218">
        <f t="shared" si="542"/>
        <v>2103</v>
      </c>
      <c r="DP1183" s="222">
        <f t="shared" ref="DN1183:DW1198" si="543">SUMIFS(DP$4:DP$1158,$I$4:$I$1158,$G1183)</f>
        <v>-3</v>
      </c>
      <c r="DQ1183" s="222">
        <f t="shared" si="543"/>
        <v>-1496.6572402153497</v>
      </c>
      <c r="DR1183" s="222">
        <f t="shared" si="543"/>
        <v>-3146.5364849639991</v>
      </c>
      <c r="DS1183" s="222">
        <f t="shared" si="543"/>
        <v>-3537.1866600000003</v>
      </c>
      <c r="DT1183" s="218">
        <f t="shared" si="543"/>
        <v>0</v>
      </c>
      <c r="DU1183" s="218">
        <f t="shared" si="543"/>
        <v>-1470.1778582194599</v>
      </c>
      <c r="DV1183" s="218">
        <f t="shared" si="543"/>
        <v>-1349.8178009493015</v>
      </c>
      <c r="DW1183" s="218">
        <f t="shared" si="543"/>
        <v>-1094.2047147027843</v>
      </c>
      <c r="DX1183" s="384">
        <f t="shared" si="474"/>
        <v>0.91292628731523529</v>
      </c>
      <c r="DY1183" s="384">
        <f t="shared" si="474"/>
        <v>0.91313345635753718</v>
      </c>
      <c r="DZ1183" s="384">
        <f t="shared" si="474"/>
        <v>0.91296034097709788</v>
      </c>
      <c r="EA1183" s="384">
        <f t="shared" si="473"/>
        <v>0.91288919547755731</v>
      </c>
      <c r="EB1183" s="385">
        <f t="shared" si="473"/>
        <v>0.91199032299265959</v>
      </c>
      <c r="EC1183" s="385">
        <f t="shared" si="473"/>
        <v>0.91109602485297048</v>
      </c>
      <c r="ED1183" s="385">
        <f t="shared" si="473"/>
        <v>0.90963176202470908</v>
      </c>
      <c r="EE1183" s="385">
        <f t="shared" si="473"/>
        <v>0.90962226830653825</v>
      </c>
      <c r="EG1183" s="222">
        <f t="shared" ref="EG1183:EM1198" si="544">SUMIFS(EG$4:EG$1158,$I$4:$I$1158,$G1183)</f>
        <v>103515</v>
      </c>
      <c r="EH1183" s="222">
        <f t="shared" si="544"/>
        <v>93865</v>
      </c>
      <c r="EI1183" s="222">
        <f t="shared" si="544"/>
        <v>9648</v>
      </c>
      <c r="EJ1183" s="222">
        <f t="shared" si="544"/>
        <v>1298</v>
      </c>
      <c r="EK1183" s="222">
        <f t="shared" si="544"/>
        <v>10228</v>
      </c>
      <c r="EL1183" s="222">
        <f t="shared" si="544"/>
        <v>52649</v>
      </c>
      <c r="EM1183" s="222">
        <f t="shared" si="544"/>
        <v>52582</v>
      </c>
      <c r="EN1183" s="386">
        <f t="shared" si="482"/>
        <v>0.90677679563348312</v>
      </c>
      <c r="EO1183" s="222">
        <f t="shared" si="483"/>
        <v>13.453565505804313</v>
      </c>
      <c r="EP1183" s="386">
        <f t="shared" si="484"/>
        <v>9.8806936192822298E-2</v>
      </c>
      <c r="EQ1183" s="222">
        <f t="shared" si="485"/>
        <v>194267.69739216319</v>
      </c>
      <c r="ER1183" s="222">
        <f t="shared" si="486"/>
        <v>2057.1044590671077</v>
      </c>
      <c r="ES1183" s="292"/>
      <c r="ET1183" s="222">
        <f t="shared" ref="ET1183:EZ1198" si="545">SUMIFS(ET$4:ET$1158,$I$4:$I$1158,$G1183)</f>
        <v>136783</v>
      </c>
      <c r="EU1183" s="222">
        <f t="shared" si="545"/>
        <v>122802</v>
      </c>
      <c r="EV1183" s="222">
        <f t="shared" si="545"/>
        <v>13981</v>
      </c>
      <c r="EW1183" s="222">
        <f t="shared" si="545"/>
        <v>2732</v>
      </c>
      <c r="EX1183" s="222">
        <f t="shared" si="545"/>
        <v>20601</v>
      </c>
      <c r="EY1183" s="222">
        <f t="shared" si="545"/>
        <v>74975</v>
      </c>
      <c r="EZ1183" s="222">
        <f t="shared" si="545"/>
        <v>74848</v>
      </c>
      <c r="FA1183" s="387">
        <f t="shared" si="493"/>
        <v>0.89778700569515213</v>
      </c>
      <c r="FB1183" s="221">
        <f t="shared" si="494"/>
        <v>19.540805378728273</v>
      </c>
      <c r="FC1183" s="387">
        <f t="shared" si="495"/>
        <v>0.15061082152021815</v>
      </c>
      <c r="FD1183" s="218">
        <f t="shared" si="496"/>
        <v>274771.59053017671</v>
      </c>
      <c r="FE1183" s="218">
        <f t="shared" si="497"/>
        <v>3041.7201083083942</v>
      </c>
      <c r="FF1183" s="218">
        <f t="shared" ref="FF1183:FF1206" si="546">SUMIFS(FF$4:FF$1158,$I$4:$I$1158,$G1183)</f>
        <v>12013</v>
      </c>
      <c r="FG1183" s="221">
        <f t="shared" si="476"/>
        <v>23.424623324731542</v>
      </c>
      <c r="FH1183" s="218">
        <f t="shared" ref="FH1183:FJ1206" si="547">SUMIFS(FH$4:FH$1158,$I$4:$I$1158,$G1183)</f>
        <v>2814</v>
      </c>
      <c r="FI1183" s="218">
        <f t="shared" si="547"/>
        <v>12013</v>
      </c>
      <c r="FJ1183" s="218">
        <f t="shared" si="547"/>
        <v>145</v>
      </c>
      <c r="FK1183" s="218">
        <f t="shared" si="498"/>
        <v>9054</v>
      </c>
      <c r="FL1183" s="218">
        <f t="shared" ref="FL1183:FL1206" si="548">SUMIFS(FL$4:FL$1158,$I$4:$I$1158,$G1183)</f>
        <v>2838</v>
      </c>
      <c r="FM1183" s="218">
        <f t="shared" si="499"/>
        <v>6216</v>
      </c>
    </row>
    <row r="1184" spans="1:169" s="368" customFormat="1">
      <c r="A1184" s="285"/>
      <c r="B1184" s="286"/>
      <c r="C1184" s="285"/>
      <c r="D1184" s="285"/>
      <c r="E1184" s="285"/>
      <c r="F1184" s="287">
        <f t="shared" si="535"/>
        <v>2</v>
      </c>
      <c r="G1184" s="392" t="s">
        <v>557</v>
      </c>
      <c r="H1184" s="392" t="s">
        <v>558</v>
      </c>
      <c r="I1184" s="287"/>
      <c r="J1184" s="392"/>
      <c r="K1184" s="287"/>
      <c r="L1184" s="392"/>
      <c r="M1184" s="392"/>
      <c r="N1184" s="372">
        <f t="shared" si="536"/>
        <v>45</v>
      </c>
      <c r="O1184" s="222">
        <f t="shared" si="536"/>
        <v>42330</v>
      </c>
      <c r="P1184" s="222">
        <f t="shared" si="536"/>
        <v>60640</v>
      </c>
      <c r="Q1184" s="222">
        <f t="shared" si="536"/>
        <v>66865</v>
      </c>
      <c r="R1184" s="222">
        <f t="shared" si="536"/>
        <v>70209</v>
      </c>
      <c r="S1184" s="218">
        <f t="shared" si="536"/>
        <v>65653</v>
      </c>
      <c r="T1184" s="218">
        <f t="shared" si="536"/>
        <v>71099</v>
      </c>
      <c r="U1184" s="218">
        <f t="shared" si="536"/>
        <v>75729</v>
      </c>
      <c r="V1184" s="218">
        <f t="shared" si="536"/>
        <v>82047</v>
      </c>
      <c r="W1184" s="222">
        <f t="shared" si="536"/>
        <v>33951</v>
      </c>
      <c r="X1184" s="222">
        <f t="shared" si="536"/>
        <v>48581</v>
      </c>
      <c r="Y1184" s="222">
        <f t="shared" si="536"/>
        <v>53594</v>
      </c>
      <c r="Z1184" s="222">
        <f t="shared" si="536"/>
        <v>56235</v>
      </c>
      <c r="AA1184" s="218">
        <f t="shared" si="536"/>
        <v>52223</v>
      </c>
      <c r="AB1184" s="218">
        <f t="shared" si="536"/>
        <v>56586</v>
      </c>
      <c r="AC1184" s="218">
        <f t="shared" si="536"/>
        <v>60320</v>
      </c>
      <c r="AD1184" s="218">
        <f t="shared" si="537"/>
        <v>65542</v>
      </c>
      <c r="AE1184" s="222">
        <f t="shared" si="537"/>
        <v>209</v>
      </c>
      <c r="AF1184" s="222">
        <f t="shared" si="537"/>
        <v>222</v>
      </c>
      <c r="AG1184" s="222">
        <f t="shared" si="537"/>
        <v>224</v>
      </c>
      <c r="AH1184" s="222">
        <f t="shared" si="537"/>
        <v>218</v>
      </c>
      <c r="AI1184" s="218">
        <f t="shared" si="537"/>
        <v>238</v>
      </c>
      <c r="AJ1184" s="218">
        <f t="shared" si="537"/>
        <v>235</v>
      </c>
      <c r="AK1184" s="218">
        <f t="shared" si="537"/>
        <v>237</v>
      </c>
      <c r="AL1184" s="218">
        <f t="shared" si="537"/>
        <v>261</v>
      </c>
      <c r="AM1184" s="222">
        <f t="shared" si="537"/>
        <v>8380</v>
      </c>
      <c r="AN1184" s="222">
        <f t="shared" si="537"/>
        <v>12058</v>
      </c>
      <c r="AO1184" s="222">
        <f t="shared" si="537"/>
        <v>13274</v>
      </c>
      <c r="AP1184" s="222">
        <f t="shared" si="537"/>
        <v>13976</v>
      </c>
      <c r="AQ1184" s="218">
        <f t="shared" si="537"/>
        <v>13429</v>
      </c>
      <c r="AR1184" s="218">
        <f t="shared" si="538"/>
        <v>14504</v>
      </c>
      <c r="AS1184" s="218">
        <f t="shared" si="538"/>
        <v>15413</v>
      </c>
      <c r="AT1184" s="218">
        <f t="shared" si="538"/>
        <v>16501</v>
      </c>
      <c r="AU1184" s="222">
        <f t="shared" si="538"/>
        <v>3772</v>
      </c>
      <c r="AV1184" s="222">
        <f t="shared" si="538"/>
        <v>5540</v>
      </c>
      <c r="AW1184" s="222">
        <f t="shared" si="538"/>
        <v>6095</v>
      </c>
      <c r="AX1184" s="222">
        <f t="shared" si="538"/>
        <v>6699</v>
      </c>
      <c r="AY1184" s="218">
        <f t="shared" si="538"/>
        <v>5388</v>
      </c>
      <c r="AZ1184" s="218">
        <f t="shared" si="538"/>
        <v>5891</v>
      </c>
      <c r="BA1184" s="218">
        <f t="shared" si="538"/>
        <v>6464</v>
      </c>
      <c r="BB1184" s="218">
        <f t="shared" si="538"/>
        <v>6551</v>
      </c>
      <c r="BC1184" s="222">
        <f t="shared" si="538"/>
        <v>5463</v>
      </c>
      <c r="BD1184" s="222">
        <f t="shared" si="471"/>
        <v>6748.5312569840407</v>
      </c>
      <c r="BE1184" s="222">
        <f t="shared" si="471"/>
        <v>6934.2196903674821</v>
      </c>
      <c r="BF1184" s="222">
        <f t="shared" si="471"/>
        <v>6895.9858850000001</v>
      </c>
      <c r="BG1184" s="218">
        <f t="shared" si="471"/>
        <v>7895</v>
      </c>
      <c r="BH1184" s="218">
        <f t="shared" si="471"/>
        <v>8013</v>
      </c>
      <c r="BI1184" s="218">
        <f t="shared" si="471"/>
        <v>8117</v>
      </c>
      <c r="BJ1184" s="218">
        <f t="shared" si="471"/>
        <v>9223</v>
      </c>
      <c r="BK1184" s="222">
        <f t="shared" si="539"/>
        <v>-855</v>
      </c>
      <c r="BL1184" s="222">
        <f t="shared" si="539"/>
        <v>-230.53125698404057</v>
      </c>
      <c r="BM1184" s="222">
        <f t="shared" si="539"/>
        <v>244.78030963251814</v>
      </c>
      <c r="BN1184" s="222">
        <f t="shared" si="539"/>
        <v>381.014115</v>
      </c>
      <c r="BO1184" s="218">
        <f t="shared" si="539"/>
        <v>146</v>
      </c>
      <c r="BP1184" s="218">
        <f t="shared" si="539"/>
        <v>600</v>
      </c>
      <c r="BQ1184" s="218">
        <f t="shared" si="539"/>
        <v>832</v>
      </c>
      <c r="BR1184" s="218">
        <f t="shared" si="539"/>
        <v>727</v>
      </c>
      <c r="BS1184" s="222">
        <f t="shared" si="539"/>
        <v>384</v>
      </c>
      <c r="BT1184" s="222">
        <f t="shared" si="539"/>
        <v>505</v>
      </c>
      <c r="BU1184" s="222">
        <f t="shared" si="539"/>
        <v>464</v>
      </c>
      <c r="BV1184" s="222">
        <f t="shared" si="539"/>
        <v>425</v>
      </c>
      <c r="BW1184" s="218">
        <f t="shared" si="539"/>
        <v>833</v>
      </c>
      <c r="BX1184" s="218">
        <f t="shared" si="539"/>
        <v>868</v>
      </c>
      <c r="BY1184" s="218">
        <f t="shared" si="539"/>
        <v>876</v>
      </c>
      <c r="BZ1184" s="218">
        <f t="shared" si="539"/>
        <v>768</v>
      </c>
      <c r="CA1184" s="222">
        <f t="shared" si="540"/>
        <v>1239</v>
      </c>
      <c r="CB1184" s="222">
        <f t="shared" si="540"/>
        <v>735.53125698404051</v>
      </c>
      <c r="CC1184" s="222">
        <f t="shared" si="540"/>
        <v>219.21969036748186</v>
      </c>
      <c r="CD1184" s="222">
        <f t="shared" si="540"/>
        <v>43.985885000000003</v>
      </c>
      <c r="CE1184" s="218">
        <f t="shared" si="540"/>
        <v>687</v>
      </c>
      <c r="CF1184" s="218">
        <f t="shared" si="540"/>
        <v>268</v>
      </c>
      <c r="CG1184" s="218">
        <f t="shared" si="540"/>
        <v>44</v>
      </c>
      <c r="CH1184" s="218">
        <f t="shared" si="540"/>
        <v>41</v>
      </c>
      <c r="CI1184" s="375"/>
      <c r="CJ1184" s="222">
        <f t="shared" si="541"/>
        <v>5462</v>
      </c>
      <c r="CK1184" s="222">
        <f t="shared" si="541"/>
        <v>8114</v>
      </c>
      <c r="CL1184" s="222">
        <f t="shared" si="541"/>
        <v>8753</v>
      </c>
      <c r="CM1184" s="222">
        <f t="shared" si="541"/>
        <v>8897</v>
      </c>
      <c r="CN1184" s="218">
        <f t="shared" si="541"/>
        <v>7895</v>
      </c>
      <c r="CO1184" s="218">
        <f t="shared" si="541"/>
        <v>8555.709100983282</v>
      </c>
      <c r="CP1184" s="218">
        <f t="shared" si="541"/>
        <v>8819.1433305780429</v>
      </c>
      <c r="CQ1184" s="218">
        <f t="shared" si="541"/>
        <v>9312.0806197664569</v>
      </c>
      <c r="CR1184" s="222">
        <f t="shared" si="541"/>
        <v>3255</v>
      </c>
      <c r="CS1184" s="222">
        <f t="shared" si="541"/>
        <v>4696</v>
      </c>
      <c r="CT1184" s="222">
        <f t="shared" si="541"/>
        <v>5143</v>
      </c>
      <c r="CU1184" s="222">
        <f t="shared" si="541"/>
        <v>5217</v>
      </c>
      <c r="CV1184" s="218">
        <f t="shared" si="541"/>
        <v>5492</v>
      </c>
      <c r="CW1184" s="218">
        <f t="shared" si="541"/>
        <v>6002.7091009832802</v>
      </c>
      <c r="CX1184" s="218">
        <f t="shared" si="541"/>
        <v>6242.1433305780438</v>
      </c>
      <c r="CY1184" s="218">
        <f t="shared" si="541"/>
        <v>6683.0806197664597</v>
      </c>
      <c r="CZ1184" s="222">
        <f t="shared" si="542"/>
        <v>1088</v>
      </c>
      <c r="DA1184" s="222">
        <f t="shared" si="542"/>
        <v>1423</v>
      </c>
      <c r="DB1184" s="222">
        <f t="shared" si="542"/>
        <v>1447</v>
      </c>
      <c r="DC1184" s="222">
        <f t="shared" si="542"/>
        <v>1479</v>
      </c>
      <c r="DD1184" s="218">
        <f t="shared" si="542"/>
        <v>437</v>
      </c>
      <c r="DE1184" s="218">
        <f t="shared" si="542"/>
        <v>444</v>
      </c>
      <c r="DF1184" s="218">
        <f t="shared" si="542"/>
        <v>469</v>
      </c>
      <c r="DG1184" s="218">
        <f t="shared" si="542"/>
        <v>517</v>
      </c>
      <c r="DH1184" s="222">
        <f t="shared" si="542"/>
        <v>1119</v>
      </c>
      <c r="DI1184" s="222">
        <f t="shared" si="542"/>
        <v>1995</v>
      </c>
      <c r="DJ1184" s="222">
        <f t="shared" si="542"/>
        <v>2163</v>
      </c>
      <c r="DK1184" s="222">
        <f t="shared" si="542"/>
        <v>2201</v>
      </c>
      <c r="DL1184" s="218">
        <f t="shared" si="542"/>
        <v>1966</v>
      </c>
      <c r="DM1184" s="218">
        <f t="shared" si="542"/>
        <v>2109</v>
      </c>
      <c r="DN1184" s="218">
        <f t="shared" si="543"/>
        <v>2108</v>
      </c>
      <c r="DO1184" s="218">
        <f t="shared" si="543"/>
        <v>2112</v>
      </c>
      <c r="DP1184" s="222">
        <f t="shared" si="543"/>
        <v>1</v>
      </c>
      <c r="DQ1184" s="222">
        <f t="shared" si="543"/>
        <v>-1365.4687430159595</v>
      </c>
      <c r="DR1184" s="222">
        <f t="shared" si="543"/>
        <v>-1818.7803096325181</v>
      </c>
      <c r="DS1184" s="222">
        <f t="shared" si="543"/>
        <v>-2001.0141149999999</v>
      </c>
      <c r="DT1184" s="218">
        <f t="shared" si="543"/>
        <v>0</v>
      </c>
      <c r="DU1184" s="218">
        <f t="shared" si="543"/>
        <v>-542.70910098327943</v>
      </c>
      <c r="DV1184" s="218">
        <f t="shared" si="543"/>
        <v>-702.14333057804356</v>
      </c>
      <c r="DW1184" s="218">
        <f t="shared" si="543"/>
        <v>-89.080619766459051</v>
      </c>
      <c r="DX1184" s="384">
        <f t="shared" si="474"/>
        <v>0.80205527994330261</v>
      </c>
      <c r="DY1184" s="384">
        <f t="shared" si="474"/>
        <v>0.80113786279683374</v>
      </c>
      <c r="DZ1184" s="384">
        <f t="shared" si="474"/>
        <v>0.80152546175128991</v>
      </c>
      <c r="EA1184" s="384">
        <f t="shared" si="473"/>
        <v>0.80096568815963765</v>
      </c>
      <c r="EB1184" s="385">
        <f t="shared" si="473"/>
        <v>0.79543966003076783</v>
      </c>
      <c r="EC1184" s="385">
        <f t="shared" si="473"/>
        <v>0.79587617266065624</v>
      </c>
      <c r="ED1184" s="385">
        <f t="shared" si="473"/>
        <v>0.79652444902217112</v>
      </c>
      <c r="EE1184" s="385">
        <f t="shared" si="473"/>
        <v>0.79883481419186564</v>
      </c>
      <c r="EG1184" s="222">
        <f t="shared" si="544"/>
        <v>43129</v>
      </c>
      <c r="EH1184" s="222">
        <f t="shared" si="544"/>
        <v>34907</v>
      </c>
      <c r="EI1184" s="222">
        <f t="shared" si="544"/>
        <v>8222</v>
      </c>
      <c r="EJ1184" s="222">
        <f t="shared" si="544"/>
        <v>3317</v>
      </c>
      <c r="EK1184" s="222">
        <f t="shared" si="544"/>
        <v>11006</v>
      </c>
      <c r="EL1184" s="222">
        <f t="shared" si="544"/>
        <v>143435</v>
      </c>
      <c r="EM1184" s="222">
        <f t="shared" si="544"/>
        <v>137697</v>
      </c>
      <c r="EN1184" s="386">
        <f t="shared" si="482"/>
        <v>0.80936260984488395</v>
      </c>
      <c r="EO1184" s="222">
        <f t="shared" si="483"/>
        <v>40.34298224276332</v>
      </c>
      <c r="EP1184" s="386">
        <f t="shared" si="484"/>
        <v>0.25518792459829814</v>
      </c>
      <c r="EQ1184" s="222">
        <f t="shared" si="485"/>
        <v>76731.620594694454</v>
      </c>
      <c r="ER1184" s="222">
        <f t="shared" si="486"/>
        <v>2007.4269349852696</v>
      </c>
      <c r="ES1184" s="292"/>
      <c r="ET1184" s="222">
        <f t="shared" si="545"/>
        <v>63019</v>
      </c>
      <c r="EU1184" s="222">
        <f t="shared" si="545"/>
        <v>49172</v>
      </c>
      <c r="EV1184" s="222">
        <f t="shared" si="545"/>
        <v>13846</v>
      </c>
      <c r="EW1184" s="222">
        <f t="shared" si="545"/>
        <v>5530</v>
      </c>
      <c r="EX1184" s="222">
        <f t="shared" si="545"/>
        <v>17349</v>
      </c>
      <c r="EY1184" s="222">
        <f t="shared" si="545"/>
        <v>181933</v>
      </c>
      <c r="EZ1184" s="222">
        <f t="shared" si="545"/>
        <v>174530</v>
      </c>
      <c r="FA1184" s="387">
        <f t="shared" si="493"/>
        <v>0.78027261619511579</v>
      </c>
      <c r="FB1184" s="221">
        <f t="shared" si="494"/>
        <v>39.939332659251768</v>
      </c>
      <c r="FC1184" s="387">
        <f t="shared" si="495"/>
        <v>0.27529792602231073</v>
      </c>
      <c r="FD1184" s="218">
        <f t="shared" si="496"/>
        <v>95359.280614292074</v>
      </c>
      <c r="FE1184" s="218">
        <f t="shared" si="497"/>
        <v>2640.4247598311654</v>
      </c>
      <c r="FF1184" s="218">
        <f t="shared" si="546"/>
        <v>13629</v>
      </c>
      <c r="FG1184" s="221">
        <f t="shared" si="476"/>
        <v>45.858096705554338</v>
      </c>
      <c r="FH1184" s="218">
        <f t="shared" si="547"/>
        <v>6250</v>
      </c>
      <c r="FI1184" s="218">
        <f t="shared" si="547"/>
        <v>13629</v>
      </c>
      <c r="FJ1184" s="218">
        <f t="shared" si="547"/>
        <v>208</v>
      </c>
      <c r="FK1184" s="218">
        <f t="shared" si="498"/>
        <v>7171</v>
      </c>
      <c r="FL1184" s="218">
        <f t="shared" si="548"/>
        <v>1336</v>
      </c>
      <c r="FM1184" s="218">
        <f t="shared" si="499"/>
        <v>5835</v>
      </c>
    </row>
    <row r="1185" spans="1:169" s="368" customFormat="1">
      <c r="A1185" s="285"/>
      <c r="B1185" s="286"/>
      <c r="C1185" s="285"/>
      <c r="D1185" s="285"/>
      <c r="E1185" s="285"/>
      <c r="F1185" s="287">
        <f t="shared" si="535"/>
        <v>3</v>
      </c>
      <c r="G1185" s="392" t="s">
        <v>651</v>
      </c>
      <c r="H1185" s="392" t="s">
        <v>652</v>
      </c>
      <c r="I1185" s="287"/>
      <c r="J1185" s="392"/>
      <c r="K1185" s="287"/>
      <c r="L1185" s="392"/>
      <c r="M1185" s="392"/>
      <c r="N1185" s="372">
        <f t="shared" si="536"/>
        <v>5</v>
      </c>
      <c r="O1185" s="222">
        <f t="shared" si="536"/>
        <v>8360</v>
      </c>
      <c r="P1185" s="222">
        <f t="shared" si="536"/>
        <v>12502</v>
      </c>
      <c r="Q1185" s="222">
        <f t="shared" si="536"/>
        <v>13717</v>
      </c>
      <c r="R1185" s="222">
        <f t="shared" si="536"/>
        <v>15424</v>
      </c>
      <c r="S1185" s="218">
        <f t="shared" si="536"/>
        <v>10732</v>
      </c>
      <c r="T1185" s="218">
        <f t="shared" si="536"/>
        <v>11802</v>
      </c>
      <c r="U1185" s="218">
        <f t="shared" si="536"/>
        <v>12882</v>
      </c>
      <c r="V1185" s="218">
        <f t="shared" si="536"/>
        <v>13536</v>
      </c>
      <c r="W1185" s="222">
        <f t="shared" si="536"/>
        <v>4634</v>
      </c>
      <c r="X1185" s="222">
        <f t="shared" si="536"/>
        <v>7262</v>
      </c>
      <c r="Y1185" s="222">
        <f t="shared" si="536"/>
        <v>7960</v>
      </c>
      <c r="Z1185" s="222">
        <f t="shared" si="536"/>
        <v>9181</v>
      </c>
      <c r="AA1185" s="218">
        <f t="shared" si="536"/>
        <v>6582</v>
      </c>
      <c r="AB1185" s="218">
        <f t="shared" si="536"/>
        <v>7239</v>
      </c>
      <c r="AC1185" s="218">
        <f t="shared" si="536"/>
        <v>7923</v>
      </c>
      <c r="AD1185" s="218">
        <f t="shared" si="537"/>
        <v>8432</v>
      </c>
      <c r="AE1185" s="222">
        <f t="shared" si="537"/>
        <v>41</v>
      </c>
      <c r="AF1185" s="222">
        <f t="shared" si="537"/>
        <v>45</v>
      </c>
      <c r="AG1185" s="222">
        <f t="shared" si="537"/>
        <v>45</v>
      </c>
      <c r="AH1185" s="222">
        <f t="shared" si="537"/>
        <v>48</v>
      </c>
      <c r="AI1185" s="218">
        <f t="shared" si="537"/>
        <v>39</v>
      </c>
      <c r="AJ1185" s="218">
        <f t="shared" si="537"/>
        <v>39</v>
      </c>
      <c r="AK1185" s="218">
        <f t="shared" si="537"/>
        <v>40</v>
      </c>
      <c r="AL1185" s="218">
        <f t="shared" si="537"/>
        <v>43</v>
      </c>
      <c r="AM1185" s="222">
        <f t="shared" si="537"/>
        <v>3724</v>
      </c>
      <c r="AN1185" s="222">
        <f t="shared" si="537"/>
        <v>5240</v>
      </c>
      <c r="AO1185" s="222">
        <f t="shared" si="537"/>
        <v>5758</v>
      </c>
      <c r="AP1185" s="222">
        <f t="shared" si="537"/>
        <v>6243</v>
      </c>
      <c r="AQ1185" s="218">
        <f t="shared" si="537"/>
        <v>4151</v>
      </c>
      <c r="AR1185" s="218">
        <f t="shared" si="538"/>
        <v>4564</v>
      </c>
      <c r="AS1185" s="218">
        <f t="shared" si="538"/>
        <v>4959</v>
      </c>
      <c r="AT1185" s="218">
        <f t="shared" si="538"/>
        <v>5105</v>
      </c>
      <c r="AU1185" s="222">
        <f t="shared" si="538"/>
        <v>453</v>
      </c>
      <c r="AV1185" s="222">
        <f t="shared" si="538"/>
        <v>823</v>
      </c>
      <c r="AW1185" s="222">
        <f t="shared" si="538"/>
        <v>913</v>
      </c>
      <c r="AX1185" s="222">
        <f t="shared" si="538"/>
        <v>1013</v>
      </c>
      <c r="AY1185" s="218">
        <f t="shared" si="538"/>
        <v>1048</v>
      </c>
      <c r="AZ1185" s="218">
        <f t="shared" si="538"/>
        <v>1149</v>
      </c>
      <c r="BA1185" s="218">
        <f t="shared" si="538"/>
        <v>1324</v>
      </c>
      <c r="BB1185" s="218">
        <f t="shared" si="538"/>
        <v>1433</v>
      </c>
      <c r="BC1185" s="222">
        <f t="shared" si="538"/>
        <v>1855</v>
      </c>
      <c r="BD1185" s="222">
        <f t="shared" si="471"/>
        <v>2542</v>
      </c>
      <c r="BE1185" s="222">
        <f t="shared" si="471"/>
        <v>2763</v>
      </c>
      <c r="BF1185" s="222">
        <f t="shared" si="471"/>
        <v>2932</v>
      </c>
      <c r="BG1185" s="218">
        <f t="shared" si="471"/>
        <v>2674</v>
      </c>
      <c r="BH1185" s="218">
        <f t="shared" si="471"/>
        <v>3095</v>
      </c>
      <c r="BI1185" s="218">
        <f t="shared" si="471"/>
        <v>3340</v>
      </c>
      <c r="BJ1185" s="218">
        <f t="shared" si="471"/>
        <v>3346</v>
      </c>
      <c r="BK1185" s="222">
        <f t="shared" si="539"/>
        <v>1416</v>
      </c>
      <c r="BL1185" s="222">
        <f t="shared" si="539"/>
        <v>1875</v>
      </c>
      <c r="BM1185" s="222">
        <f t="shared" si="539"/>
        <v>2082</v>
      </c>
      <c r="BN1185" s="222">
        <f t="shared" si="539"/>
        <v>2298</v>
      </c>
      <c r="BO1185" s="218">
        <f t="shared" si="539"/>
        <v>429</v>
      </c>
      <c r="BP1185" s="218">
        <f t="shared" si="539"/>
        <v>320</v>
      </c>
      <c r="BQ1185" s="218">
        <f t="shared" si="539"/>
        <v>295</v>
      </c>
      <c r="BR1185" s="218">
        <f t="shared" si="539"/>
        <v>326</v>
      </c>
      <c r="BS1185" s="222">
        <f t="shared" si="539"/>
        <v>1561</v>
      </c>
      <c r="BT1185" s="222">
        <f t="shared" si="539"/>
        <v>1875</v>
      </c>
      <c r="BU1185" s="222">
        <f t="shared" si="539"/>
        <v>2082</v>
      </c>
      <c r="BV1185" s="222">
        <f t="shared" si="539"/>
        <v>2298</v>
      </c>
      <c r="BW1185" s="218">
        <f t="shared" si="539"/>
        <v>429</v>
      </c>
      <c r="BX1185" s="218">
        <f t="shared" si="539"/>
        <v>320</v>
      </c>
      <c r="BY1185" s="218">
        <f t="shared" si="539"/>
        <v>295</v>
      </c>
      <c r="BZ1185" s="218">
        <f t="shared" si="539"/>
        <v>326</v>
      </c>
      <c r="CA1185" s="222">
        <f t="shared" si="540"/>
        <v>145</v>
      </c>
      <c r="CB1185" s="222">
        <f t="shared" si="540"/>
        <v>0</v>
      </c>
      <c r="CC1185" s="222">
        <f t="shared" si="540"/>
        <v>0</v>
      </c>
      <c r="CD1185" s="222">
        <f t="shared" si="540"/>
        <v>0</v>
      </c>
      <c r="CE1185" s="218">
        <f t="shared" si="540"/>
        <v>0</v>
      </c>
      <c r="CF1185" s="218">
        <f t="shared" si="540"/>
        <v>0</v>
      </c>
      <c r="CG1185" s="218">
        <f t="shared" si="540"/>
        <v>0</v>
      </c>
      <c r="CH1185" s="218">
        <f t="shared" si="540"/>
        <v>0</v>
      </c>
      <c r="CI1185" s="375"/>
      <c r="CJ1185" s="222">
        <f t="shared" si="541"/>
        <v>1856</v>
      </c>
      <c r="CK1185" s="222">
        <f t="shared" si="541"/>
        <v>2710</v>
      </c>
      <c r="CL1185" s="222">
        <f t="shared" si="541"/>
        <v>2932</v>
      </c>
      <c r="CM1185" s="222">
        <f t="shared" si="541"/>
        <v>3208</v>
      </c>
      <c r="CN1185" s="218">
        <f t="shared" si="541"/>
        <v>2674</v>
      </c>
      <c r="CO1185" s="218">
        <f t="shared" si="541"/>
        <v>2929.4790248561699</v>
      </c>
      <c r="CP1185" s="218">
        <f t="shared" si="541"/>
        <v>3264.0963977185147</v>
      </c>
      <c r="CQ1185" s="218">
        <f t="shared" si="541"/>
        <v>3376.7147887814112</v>
      </c>
      <c r="CR1185" s="222">
        <f t="shared" si="541"/>
        <v>1458</v>
      </c>
      <c r="CS1185" s="222">
        <f t="shared" si="541"/>
        <v>1863</v>
      </c>
      <c r="CT1185" s="222">
        <f t="shared" si="541"/>
        <v>2054</v>
      </c>
      <c r="CU1185" s="222">
        <f t="shared" si="541"/>
        <v>2198</v>
      </c>
      <c r="CV1185" s="218">
        <f t="shared" si="541"/>
        <v>1947</v>
      </c>
      <c r="CW1185" s="218">
        <f t="shared" si="541"/>
        <v>2154.4790248561703</v>
      </c>
      <c r="CX1185" s="218">
        <f t="shared" si="541"/>
        <v>2355.0963977185147</v>
      </c>
      <c r="CY1185" s="218">
        <f t="shared" si="541"/>
        <v>2443.7147887814117</v>
      </c>
      <c r="CZ1185" s="222">
        <f t="shared" si="542"/>
        <v>119</v>
      </c>
      <c r="DA1185" s="222">
        <f t="shared" si="542"/>
        <v>154</v>
      </c>
      <c r="DB1185" s="222">
        <f t="shared" si="542"/>
        <v>156</v>
      </c>
      <c r="DC1185" s="222">
        <f t="shared" si="542"/>
        <v>160</v>
      </c>
      <c r="DD1185" s="218">
        <f t="shared" si="542"/>
        <v>25</v>
      </c>
      <c r="DE1185" s="218">
        <f t="shared" si="542"/>
        <v>25</v>
      </c>
      <c r="DF1185" s="218">
        <f t="shared" si="542"/>
        <v>28</v>
      </c>
      <c r="DG1185" s="218">
        <f t="shared" si="542"/>
        <v>31</v>
      </c>
      <c r="DH1185" s="222">
        <f t="shared" si="542"/>
        <v>279</v>
      </c>
      <c r="DI1185" s="222">
        <f t="shared" si="542"/>
        <v>693</v>
      </c>
      <c r="DJ1185" s="222">
        <f t="shared" si="542"/>
        <v>722</v>
      </c>
      <c r="DK1185" s="222">
        <f t="shared" si="542"/>
        <v>850</v>
      </c>
      <c r="DL1185" s="218">
        <f t="shared" si="542"/>
        <v>702</v>
      </c>
      <c r="DM1185" s="218">
        <f t="shared" si="542"/>
        <v>750</v>
      </c>
      <c r="DN1185" s="218">
        <f t="shared" si="543"/>
        <v>881</v>
      </c>
      <c r="DO1185" s="218">
        <f t="shared" si="543"/>
        <v>902</v>
      </c>
      <c r="DP1185" s="222">
        <f t="shared" si="543"/>
        <v>-1</v>
      </c>
      <c r="DQ1185" s="222">
        <f t="shared" si="543"/>
        <v>-168</v>
      </c>
      <c r="DR1185" s="222">
        <f t="shared" si="543"/>
        <v>-169</v>
      </c>
      <c r="DS1185" s="222">
        <f t="shared" si="543"/>
        <v>-276</v>
      </c>
      <c r="DT1185" s="218">
        <f t="shared" si="543"/>
        <v>0</v>
      </c>
      <c r="DU1185" s="218">
        <f t="shared" si="543"/>
        <v>165.5209751438297</v>
      </c>
      <c r="DV1185" s="218">
        <f t="shared" si="543"/>
        <v>75.903602281485149</v>
      </c>
      <c r="DW1185" s="218">
        <f t="shared" si="543"/>
        <v>-30.714788781411769</v>
      </c>
      <c r="DX1185" s="384">
        <f t="shared" si="474"/>
        <v>0.55430622009569375</v>
      </c>
      <c r="DY1185" s="384">
        <f t="shared" si="474"/>
        <v>0.58086706127019672</v>
      </c>
      <c r="DZ1185" s="384">
        <f t="shared" si="474"/>
        <v>0.58030181526572866</v>
      </c>
      <c r="EA1185" s="384">
        <f t="shared" si="473"/>
        <v>0.59524118257261416</v>
      </c>
      <c r="EB1185" s="385">
        <f t="shared" si="473"/>
        <v>0.61330600074543418</v>
      </c>
      <c r="EC1185" s="385">
        <f t="shared" si="473"/>
        <v>0.6133706151499746</v>
      </c>
      <c r="ED1185" s="385">
        <f t="shared" si="473"/>
        <v>0.61504424778761058</v>
      </c>
      <c r="EE1185" s="385">
        <f t="shared" si="473"/>
        <v>0.62293144208037821</v>
      </c>
      <c r="EG1185" s="222">
        <f t="shared" si="544"/>
        <v>6453</v>
      </c>
      <c r="EH1185" s="222">
        <f t="shared" si="544"/>
        <v>4889</v>
      </c>
      <c r="EI1185" s="222">
        <f t="shared" si="544"/>
        <v>1562</v>
      </c>
      <c r="EJ1185" s="222">
        <f t="shared" si="544"/>
        <v>390</v>
      </c>
      <c r="EK1185" s="222">
        <f t="shared" si="544"/>
        <v>1699</v>
      </c>
      <c r="EL1185" s="222">
        <f t="shared" si="544"/>
        <v>12032</v>
      </c>
      <c r="EM1185" s="222">
        <f t="shared" si="544"/>
        <v>11857</v>
      </c>
      <c r="EN1185" s="386">
        <f t="shared" si="482"/>
        <v>0.75763210909654422</v>
      </c>
      <c r="EO1185" s="222">
        <f t="shared" si="483"/>
        <v>24.967989756722151</v>
      </c>
      <c r="EP1185" s="386">
        <f t="shared" si="484"/>
        <v>0.26328839299550599</v>
      </c>
      <c r="EQ1185" s="222">
        <f t="shared" si="485"/>
        <v>141206.78191489363</v>
      </c>
      <c r="ER1185" s="222">
        <f t="shared" si="486"/>
        <v>2740.9968794804754</v>
      </c>
      <c r="ES1185" s="292"/>
      <c r="ET1185" s="222">
        <f t="shared" si="545"/>
        <v>9212</v>
      </c>
      <c r="EU1185" s="222">
        <f t="shared" si="545"/>
        <v>6775</v>
      </c>
      <c r="EV1185" s="222">
        <f t="shared" si="545"/>
        <v>2439</v>
      </c>
      <c r="EW1185" s="222">
        <f t="shared" si="545"/>
        <v>527</v>
      </c>
      <c r="EX1185" s="222">
        <f t="shared" si="545"/>
        <v>2694</v>
      </c>
      <c r="EY1185" s="222">
        <f t="shared" si="545"/>
        <v>14792</v>
      </c>
      <c r="EZ1185" s="222">
        <f t="shared" si="545"/>
        <v>14591</v>
      </c>
      <c r="FA1185" s="387">
        <f t="shared" si="493"/>
        <v>0.73545375597047324</v>
      </c>
      <c r="FB1185" s="221">
        <f t="shared" si="494"/>
        <v>21.607216072160721</v>
      </c>
      <c r="FC1185" s="387">
        <f t="shared" si="495"/>
        <v>0.29244463742943988</v>
      </c>
      <c r="FD1185" s="218">
        <f t="shared" si="496"/>
        <v>182125.47322877232</v>
      </c>
      <c r="FE1185" s="218">
        <f t="shared" si="497"/>
        <v>3009.8462522559566</v>
      </c>
      <c r="FF1185" s="218">
        <f t="shared" si="546"/>
        <v>3819</v>
      </c>
      <c r="FG1185" s="221">
        <f t="shared" si="476"/>
        <v>16.444095312909138</v>
      </c>
      <c r="FH1185" s="218">
        <f t="shared" si="547"/>
        <v>628</v>
      </c>
      <c r="FI1185" s="218">
        <f t="shared" si="547"/>
        <v>3819</v>
      </c>
      <c r="FJ1185" s="218">
        <f t="shared" si="547"/>
        <v>23</v>
      </c>
      <c r="FK1185" s="218">
        <f t="shared" si="498"/>
        <v>3168</v>
      </c>
      <c r="FL1185" s="218">
        <f t="shared" si="548"/>
        <v>209</v>
      </c>
      <c r="FM1185" s="218">
        <f t="shared" si="499"/>
        <v>2959</v>
      </c>
    </row>
    <row r="1186" spans="1:169" s="368" customFormat="1">
      <c r="A1186" s="285"/>
      <c r="B1186" s="286"/>
      <c r="C1186" s="285"/>
      <c r="D1186" s="285"/>
      <c r="E1186" s="285"/>
      <c r="F1186" s="287">
        <f t="shared" si="535"/>
        <v>4</v>
      </c>
      <c r="G1186" s="392" t="s">
        <v>665</v>
      </c>
      <c r="H1186" s="392" t="s">
        <v>666</v>
      </c>
      <c r="I1186" s="287"/>
      <c r="J1186" s="392"/>
      <c r="K1186" s="287"/>
      <c r="L1186" s="392"/>
      <c r="M1186" s="392"/>
      <c r="N1186" s="372">
        <f t="shared" si="536"/>
        <v>1</v>
      </c>
      <c r="O1186" s="222">
        <f t="shared" si="536"/>
        <v>4286</v>
      </c>
      <c r="P1186" s="222">
        <f t="shared" si="536"/>
        <v>5924</v>
      </c>
      <c r="Q1186" s="222">
        <f t="shared" si="536"/>
        <v>6104</v>
      </c>
      <c r="R1186" s="222">
        <f t="shared" si="536"/>
        <v>6247</v>
      </c>
      <c r="S1186" s="218">
        <f t="shared" si="536"/>
        <v>5503</v>
      </c>
      <c r="T1186" s="218">
        <f t="shared" si="536"/>
        <v>5667</v>
      </c>
      <c r="U1186" s="218">
        <f t="shared" si="536"/>
        <v>5800</v>
      </c>
      <c r="V1186" s="218">
        <f t="shared" si="536"/>
        <v>5912</v>
      </c>
      <c r="W1186" s="222">
        <f t="shared" si="536"/>
        <v>1223</v>
      </c>
      <c r="X1186" s="222">
        <f t="shared" si="536"/>
        <v>1682</v>
      </c>
      <c r="Y1186" s="222">
        <f t="shared" si="536"/>
        <v>1733</v>
      </c>
      <c r="Z1186" s="222">
        <f t="shared" si="536"/>
        <v>1774</v>
      </c>
      <c r="AA1186" s="218">
        <f t="shared" si="536"/>
        <v>2058</v>
      </c>
      <c r="AB1186" s="218">
        <f t="shared" si="536"/>
        <v>2111</v>
      </c>
      <c r="AC1186" s="218">
        <f t="shared" si="536"/>
        <v>2161</v>
      </c>
      <c r="AD1186" s="218">
        <f t="shared" si="537"/>
        <v>2169</v>
      </c>
      <c r="AE1186" s="222">
        <f t="shared" si="537"/>
        <v>21</v>
      </c>
      <c r="AF1186" s="222">
        <f t="shared" si="537"/>
        <v>22</v>
      </c>
      <c r="AG1186" s="222">
        <f t="shared" si="537"/>
        <v>21</v>
      </c>
      <c r="AH1186" s="222">
        <f t="shared" si="537"/>
        <v>20</v>
      </c>
      <c r="AI1186" s="218">
        <f t="shared" si="537"/>
        <v>20</v>
      </c>
      <c r="AJ1186" s="218">
        <f t="shared" si="537"/>
        <v>19</v>
      </c>
      <c r="AK1186" s="218">
        <f t="shared" si="537"/>
        <v>18</v>
      </c>
      <c r="AL1186" s="218">
        <f t="shared" si="537"/>
        <v>19</v>
      </c>
      <c r="AM1186" s="222">
        <f t="shared" si="537"/>
        <v>3063</v>
      </c>
      <c r="AN1186" s="222">
        <f t="shared" si="537"/>
        <v>4241</v>
      </c>
      <c r="AO1186" s="222">
        <f t="shared" si="537"/>
        <v>4370</v>
      </c>
      <c r="AP1186" s="222">
        <f t="shared" si="537"/>
        <v>4473</v>
      </c>
      <c r="AQ1186" s="218">
        <f t="shared" si="537"/>
        <v>3445</v>
      </c>
      <c r="AR1186" s="218">
        <f t="shared" si="538"/>
        <v>3556</v>
      </c>
      <c r="AS1186" s="218">
        <f t="shared" si="538"/>
        <v>3639</v>
      </c>
      <c r="AT1186" s="218">
        <f t="shared" si="538"/>
        <v>3743</v>
      </c>
      <c r="AU1186" s="222">
        <f t="shared" si="538"/>
        <v>330</v>
      </c>
      <c r="AV1186" s="222">
        <f t="shared" si="538"/>
        <v>544</v>
      </c>
      <c r="AW1186" s="222">
        <f t="shared" si="538"/>
        <v>558</v>
      </c>
      <c r="AX1186" s="222">
        <f t="shared" si="538"/>
        <v>571</v>
      </c>
      <c r="AY1186" s="218">
        <f t="shared" si="538"/>
        <v>270</v>
      </c>
      <c r="AZ1186" s="218">
        <f t="shared" si="538"/>
        <v>269</v>
      </c>
      <c r="BA1186" s="218">
        <f t="shared" si="538"/>
        <v>314</v>
      </c>
      <c r="BB1186" s="218">
        <f t="shared" si="538"/>
        <v>209</v>
      </c>
      <c r="BC1186" s="222">
        <f t="shared" si="538"/>
        <v>153</v>
      </c>
      <c r="BD1186" s="222">
        <f t="shared" si="471"/>
        <v>1002</v>
      </c>
      <c r="BE1186" s="222">
        <f t="shared" si="471"/>
        <v>761</v>
      </c>
      <c r="BF1186" s="222">
        <f t="shared" si="471"/>
        <v>2482</v>
      </c>
      <c r="BG1186" s="218">
        <f t="shared" si="471"/>
        <v>1027</v>
      </c>
      <c r="BH1186" s="218">
        <f t="shared" si="471"/>
        <v>972</v>
      </c>
      <c r="BI1186" s="218">
        <f t="shared" si="471"/>
        <v>1784</v>
      </c>
      <c r="BJ1186" s="218">
        <f t="shared" si="471"/>
        <v>3231</v>
      </c>
      <c r="BK1186" s="222">
        <f t="shared" si="539"/>
        <v>2580</v>
      </c>
      <c r="BL1186" s="222">
        <f t="shared" si="539"/>
        <v>2695</v>
      </c>
      <c r="BM1186" s="222">
        <f t="shared" si="539"/>
        <v>3051</v>
      </c>
      <c r="BN1186" s="222">
        <f t="shared" si="539"/>
        <v>1420</v>
      </c>
      <c r="BO1186" s="218">
        <f t="shared" si="539"/>
        <v>2148</v>
      </c>
      <c r="BP1186" s="218">
        <f t="shared" si="539"/>
        <v>2315</v>
      </c>
      <c r="BQ1186" s="218">
        <f t="shared" si="539"/>
        <v>1541</v>
      </c>
      <c r="BR1186" s="218">
        <f t="shared" si="539"/>
        <v>303</v>
      </c>
      <c r="BS1186" s="222">
        <f t="shared" si="539"/>
        <v>2733</v>
      </c>
      <c r="BT1186" s="222">
        <f t="shared" si="539"/>
        <v>2695</v>
      </c>
      <c r="BU1186" s="222">
        <f t="shared" si="539"/>
        <v>3051</v>
      </c>
      <c r="BV1186" s="222">
        <f t="shared" si="539"/>
        <v>1420</v>
      </c>
      <c r="BW1186" s="218">
        <f t="shared" si="539"/>
        <v>2148</v>
      </c>
      <c r="BX1186" s="218">
        <f t="shared" si="539"/>
        <v>2315</v>
      </c>
      <c r="BY1186" s="218">
        <f t="shared" si="539"/>
        <v>1541</v>
      </c>
      <c r="BZ1186" s="218">
        <f t="shared" si="539"/>
        <v>303</v>
      </c>
      <c r="CA1186" s="222">
        <f t="shared" si="540"/>
        <v>153</v>
      </c>
      <c r="CB1186" s="222">
        <f t="shared" si="540"/>
        <v>0</v>
      </c>
      <c r="CC1186" s="222">
        <f t="shared" si="540"/>
        <v>0</v>
      </c>
      <c r="CD1186" s="222">
        <f t="shared" si="540"/>
        <v>0</v>
      </c>
      <c r="CE1186" s="218">
        <f t="shared" si="540"/>
        <v>0</v>
      </c>
      <c r="CF1186" s="218">
        <f t="shared" si="540"/>
        <v>0</v>
      </c>
      <c r="CG1186" s="218">
        <f t="shared" si="540"/>
        <v>0</v>
      </c>
      <c r="CH1186" s="218">
        <f t="shared" si="540"/>
        <v>0</v>
      </c>
      <c r="CI1186" s="375"/>
      <c r="CJ1186" s="222">
        <f t="shared" si="541"/>
        <v>153</v>
      </c>
      <c r="CK1186" s="222">
        <f t="shared" si="541"/>
        <v>164</v>
      </c>
      <c r="CL1186" s="222">
        <f t="shared" si="541"/>
        <v>222</v>
      </c>
      <c r="CM1186" s="222">
        <f t="shared" si="541"/>
        <v>170</v>
      </c>
      <c r="CN1186" s="218">
        <f t="shared" si="541"/>
        <v>1027</v>
      </c>
      <c r="CO1186" s="218">
        <f t="shared" si="541"/>
        <v>1117.8542527232717</v>
      </c>
      <c r="CP1186" s="218">
        <f t="shared" si="541"/>
        <v>1084.3543359610621</v>
      </c>
      <c r="CQ1186" s="218">
        <f t="shared" si="541"/>
        <v>1115.9542851886692</v>
      </c>
      <c r="CR1186" s="222">
        <f t="shared" si="541"/>
        <v>-50</v>
      </c>
      <c r="CS1186" s="222">
        <f t="shared" si="541"/>
        <v>-69</v>
      </c>
      <c r="CT1186" s="222">
        <f t="shared" si="541"/>
        <v>-71</v>
      </c>
      <c r="CU1186" s="222">
        <f t="shared" si="541"/>
        <v>-73</v>
      </c>
      <c r="CV1186" s="218">
        <f t="shared" si="541"/>
        <v>1017</v>
      </c>
      <c r="CW1186" s="218">
        <f t="shared" si="541"/>
        <v>1049.8542527232717</v>
      </c>
      <c r="CX1186" s="218">
        <f t="shared" si="541"/>
        <v>1074.3543359610621</v>
      </c>
      <c r="CY1186" s="218">
        <f t="shared" si="541"/>
        <v>1104.9542851886692</v>
      </c>
      <c r="CZ1186" s="222">
        <f t="shared" si="542"/>
        <v>175</v>
      </c>
      <c r="DA1186" s="222">
        <f t="shared" si="542"/>
        <v>228</v>
      </c>
      <c r="DB1186" s="222">
        <f t="shared" si="542"/>
        <v>232</v>
      </c>
      <c r="DC1186" s="222">
        <f t="shared" si="542"/>
        <v>238</v>
      </c>
      <c r="DD1186" s="218">
        <f t="shared" si="542"/>
        <v>5</v>
      </c>
      <c r="DE1186" s="218">
        <f t="shared" si="542"/>
        <v>5</v>
      </c>
      <c r="DF1186" s="218">
        <f t="shared" si="542"/>
        <v>5</v>
      </c>
      <c r="DG1186" s="218">
        <f t="shared" si="542"/>
        <v>6</v>
      </c>
      <c r="DH1186" s="222">
        <f t="shared" si="542"/>
        <v>28</v>
      </c>
      <c r="DI1186" s="222">
        <f t="shared" si="542"/>
        <v>5</v>
      </c>
      <c r="DJ1186" s="222">
        <f t="shared" si="542"/>
        <v>61</v>
      </c>
      <c r="DK1186" s="222">
        <f t="shared" si="542"/>
        <v>5</v>
      </c>
      <c r="DL1186" s="218">
        <f t="shared" si="542"/>
        <v>5</v>
      </c>
      <c r="DM1186" s="218">
        <f t="shared" si="542"/>
        <v>63</v>
      </c>
      <c r="DN1186" s="218">
        <f t="shared" si="543"/>
        <v>5</v>
      </c>
      <c r="DO1186" s="218">
        <f t="shared" si="543"/>
        <v>5</v>
      </c>
      <c r="DP1186" s="222">
        <f t="shared" si="543"/>
        <v>0</v>
      </c>
      <c r="DQ1186" s="222">
        <f t="shared" si="543"/>
        <v>838</v>
      </c>
      <c r="DR1186" s="222">
        <f t="shared" si="543"/>
        <v>539</v>
      </c>
      <c r="DS1186" s="222">
        <f t="shared" si="543"/>
        <v>2312</v>
      </c>
      <c r="DT1186" s="218">
        <f t="shared" si="543"/>
        <v>0</v>
      </c>
      <c r="DU1186" s="218">
        <f t="shared" si="543"/>
        <v>-145.85425272327166</v>
      </c>
      <c r="DV1186" s="218">
        <f t="shared" si="543"/>
        <v>699.64566403893787</v>
      </c>
      <c r="DW1186" s="218">
        <f t="shared" si="543"/>
        <v>2115.045714811331</v>
      </c>
      <c r="DX1186" s="384">
        <f t="shared" si="474"/>
        <v>0.28534764349043396</v>
      </c>
      <c r="DY1186" s="384">
        <f t="shared" si="474"/>
        <v>0.28392977717758272</v>
      </c>
      <c r="DZ1186" s="384">
        <f t="shared" si="474"/>
        <v>0.2839121887287025</v>
      </c>
      <c r="EA1186" s="384">
        <f t="shared" si="473"/>
        <v>0.28397630862814149</v>
      </c>
      <c r="EB1186" s="385">
        <f t="shared" si="473"/>
        <v>0.37397783027439579</v>
      </c>
      <c r="EC1186" s="385">
        <f t="shared" si="473"/>
        <v>0.37250749955884949</v>
      </c>
      <c r="ED1186" s="385">
        <f t="shared" si="473"/>
        <v>0.3725862068965517</v>
      </c>
      <c r="EE1186" s="385">
        <f t="shared" si="473"/>
        <v>0.36688092016238161</v>
      </c>
      <c r="EG1186" s="222">
        <f t="shared" si="544"/>
        <v>2162</v>
      </c>
      <c r="EH1186" s="222">
        <f t="shared" si="544"/>
        <v>1174</v>
      </c>
      <c r="EI1186" s="222">
        <f t="shared" si="544"/>
        <v>988</v>
      </c>
      <c r="EJ1186" s="222">
        <f t="shared" si="544"/>
        <v>172</v>
      </c>
      <c r="EK1186" s="222">
        <f t="shared" si="544"/>
        <v>666</v>
      </c>
      <c r="EL1186" s="222">
        <f t="shared" si="544"/>
        <v>2543</v>
      </c>
      <c r="EM1186" s="222">
        <f t="shared" si="544"/>
        <v>2459</v>
      </c>
      <c r="EN1186" s="386">
        <f t="shared" si="482"/>
        <v>0.54301572617946348</v>
      </c>
      <c r="EO1186" s="222">
        <f t="shared" si="483"/>
        <v>17.408906882591094</v>
      </c>
      <c r="EP1186" s="386">
        <f t="shared" si="484"/>
        <v>0.30804810360777057</v>
      </c>
      <c r="EQ1186" s="222">
        <f t="shared" si="485"/>
        <v>261895.39913488008</v>
      </c>
      <c r="ER1186" s="222">
        <f t="shared" si="486"/>
        <v>5828.9277484072118</v>
      </c>
      <c r="ES1186" s="292"/>
      <c r="ET1186" s="222">
        <f t="shared" si="545"/>
        <v>4203</v>
      </c>
      <c r="EU1186" s="222">
        <f t="shared" si="545"/>
        <v>2258</v>
      </c>
      <c r="EV1186" s="222">
        <f t="shared" si="545"/>
        <v>1945</v>
      </c>
      <c r="EW1186" s="222">
        <f t="shared" si="545"/>
        <v>133</v>
      </c>
      <c r="EX1186" s="222">
        <f t="shared" si="545"/>
        <v>439</v>
      </c>
      <c r="EY1186" s="222">
        <f t="shared" si="545"/>
        <v>2179</v>
      </c>
      <c r="EZ1186" s="222">
        <f t="shared" si="545"/>
        <v>2154</v>
      </c>
      <c r="FA1186" s="387">
        <f t="shared" si="493"/>
        <v>0.53723530811325249</v>
      </c>
      <c r="FB1186" s="221">
        <f t="shared" si="494"/>
        <v>6.8380462724935738</v>
      </c>
      <c r="FC1186" s="387">
        <f t="shared" si="495"/>
        <v>0.10444920295027361</v>
      </c>
      <c r="FD1186" s="218">
        <f t="shared" si="496"/>
        <v>201468.56356126664</v>
      </c>
      <c r="FE1186" s="218">
        <f t="shared" si="497"/>
        <v>5145.4658000619002</v>
      </c>
      <c r="FF1186" s="218">
        <f t="shared" si="546"/>
        <v>3445</v>
      </c>
      <c r="FG1186" s="221">
        <f t="shared" si="476"/>
        <v>4.6734397677793904</v>
      </c>
      <c r="FH1186" s="218">
        <f t="shared" si="547"/>
        <v>161</v>
      </c>
      <c r="FI1186" s="218">
        <f t="shared" si="547"/>
        <v>3445</v>
      </c>
      <c r="FJ1186" s="218">
        <f t="shared" si="547"/>
        <v>4</v>
      </c>
      <c r="FK1186" s="218">
        <f t="shared" si="498"/>
        <v>3280</v>
      </c>
      <c r="FL1186" s="218">
        <f t="shared" si="548"/>
        <v>112</v>
      </c>
      <c r="FM1186" s="218">
        <f t="shared" si="499"/>
        <v>3168</v>
      </c>
    </row>
    <row r="1187" spans="1:169" s="368" customFormat="1">
      <c r="A1187" s="285"/>
      <c r="B1187" s="286"/>
      <c r="C1187" s="285"/>
      <c r="D1187" s="285"/>
      <c r="E1187" s="285"/>
      <c r="F1187" s="287">
        <f t="shared" si="535"/>
        <v>5</v>
      </c>
      <c r="G1187" s="392" t="s">
        <v>671</v>
      </c>
      <c r="H1187" s="392" t="s">
        <v>672</v>
      </c>
      <c r="I1187" s="287"/>
      <c r="J1187" s="392"/>
      <c r="K1187" s="287"/>
      <c r="L1187" s="392"/>
      <c r="M1187" s="392"/>
      <c r="N1187" s="372">
        <f t="shared" si="536"/>
        <v>17</v>
      </c>
      <c r="O1187" s="222">
        <f t="shared" si="536"/>
        <v>11753</v>
      </c>
      <c r="P1187" s="222">
        <f t="shared" si="536"/>
        <v>14474</v>
      </c>
      <c r="Q1187" s="222">
        <f t="shared" si="536"/>
        <v>15391</v>
      </c>
      <c r="R1187" s="222">
        <f t="shared" si="536"/>
        <v>16518</v>
      </c>
      <c r="S1187" s="218">
        <f t="shared" si="536"/>
        <v>16097</v>
      </c>
      <c r="T1187" s="218">
        <f t="shared" si="536"/>
        <v>17124</v>
      </c>
      <c r="U1187" s="218">
        <f t="shared" si="536"/>
        <v>18484</v>
      </c>
      <c r="V1187" s="218">
        <f t="shared" si="536"/>
        <v>18696</v>
      </c>
      <c r="W1187" s="222">
        <f t="shared" si="536"/>
        <v>8696</v>
      </c>
      <c r="X1187" s="222">
        <f t="shared" si="536"/>
        <v>10654</v>
      </c>
      <c r="Y1187" s="222">
        <f t="shared" si="536"/>
        <v>11327</v>
      </c>
      <c r="Z1187" s="222">
        <f t="shared" si="536"/>
        <v>12160</v>
      </c>
      <c r="AA1187" s="218">
        <f t="shared" si="536"/>
        <v>11801</v>
      </c>
      <c r="AB1187" s="218">
        <f t="shared" si="536"/>
        <v>12537</v>
      </c>
      <c r="AC1187" s="218">
        <f t="shared" si="536"/>
        <v>13560</v>
      </c>
      <c r="AD1187" s="218">
        <f t="shared" si="537"/>
        <v>13634</v>
      </c>
      <c r="AE1187" s="222">
        <f t="shared" si="537"/>
        <v>58</v>
      </c>
      <c r="AF1187" s="222">
        <f t="shared" si="537"/>
        <v>53</v>
      </c>
      <c r="AG1187" s="222">
        <f t="shared" si="537"/>
        <v>50</v>
      </c>
      <c r="AH1187" s="222">
        <f t="shared" si="537"/>
        <v>51</v>
      </c>
      <c r="AI1187" s="218">
        <f t="shared" si="537"/>
        <v>59</v>
      </c>
      <c r="AJ1187" s="218">
        <f t="shared" si="537"/>
        <v>57</v>
      </c>
      <c r="AK1187" s="218">
        <f t="shared" si="537"/>
        <v>59</v>
      </c>
      <c r="AL1187" s="218">
        <f t="shared" si="537"/>
        <v>59</v>
      </c>
      <c r="AM1187" s="222">
        <f t="shared" si="537"/>
        <v>3057</v>
      </c>
      <c r="AN1187" s="222">
        <f t="shared" si="537"/>
        <v>3820</v>
      </c>
      <c r="AO1187" s="222">
        <f t="shared" si="537"/>
        <v>4064</v>
      </c>
      <c r="AP1187" s="222">
        <f t="shared" si="537"/>
        <v>4359</v>
      </c>
      <c r="AQ1187" s="218">
        <f t="shared" si="537"/>
        <v>4296</v>
      </c>
      <c r="AR1187" s="218">
        <f t="shared" si="538"/>
        <v>4588</v>
      </c>
      <c r="AS1187" s="218">
        <f t="shared" si="538"/>
        <v>4924</v>
      </c>
      <c r="AT1187" s="218">
        <f t="shared" si="538"/>
        <v>5057</v>
      </c>
      <c r="AU1187" s="222">
        <f t="shared" si="538"/>
        <v>1563</v>
      </c>
      <c r="AV1187" s="222">
        <f t="shared" si="538"/>
        <v>2043</v>
      </c>
      <c r="AW1187" s="222">
        <f t="shared" si="538"/>
        <v>2174</v>
      </c>
      <c r="AX1187" s="222">
        <f t="shared" si="538"/>
        <v>2352</v>
      </c>
      <c r="AY1187" s="218">
        <f t="shared" si="538"/>
        <v>2486</v>
      </c>
      <c r="AZ1187" s="218">
        <f t="shared" si="538"/>
        <v>2645</v>
      </c>
      <c r="BA1187" s="218">
        <f t="shared" si="538"/>
        <v>2857</v>
      </c>
      <c r="BB1187" s="218">
        <f t="shared" si="538"/>
        <v>2969</v>
      </c>
      <c r="BC1187" s="222">
        <f t="shared" si="538"/>
        <v>1358</v>
      </c>
      <c r="BD1187" s="222">
        <f t="shared" si="471"/>
        <v>1624</v>
      </c>
      <c r="BE1187" s="222">
        <f t="shared" si="471"/>
        <v>1758</v>
      </c>
      <c r="BF1187" s="222">
        <f t="shared" si="471"/>
        <v>1890</v>
      </c>
      <c r="BG1187" s="218">
        <f t="shared" si="471"/>
        <v>1607</v>
      </c>
      <c r="BH1187" s="218">
        <f t="shared" si="471"/>
        <v>1726</v>
      </c>
      <c r="BI1187" s="218">
        <f t="shared" si="471"/>
        <v>1844</v>
      </c>
      <c r="BJ1187" s="218">
        <f t="shared" si="471"/>
        <v>1877</v>
      </c>
      <c r="BK1187" s="222">
        <f t="shared" si="539"/>
        <v>136</v>
      </c>
      <c r="BL1187" s="222">
        <f t="shared" si="539"/>
        <v>153</v>
      </c>
      <c r="BM1187" s="222">
        <f t="shared" si="539"/>
        <v>132</v>
      </c>
      <c r="BN1187" s="222">
        <f t="shared" si="539"/>
        <v>117</v>
      </c>
      <c r="BO1187" s="218">
        <f t="shared" si="539"/>
        <v>203</v>
      </c>
      <c r="BP1187" s="218">
        <f t="shared" si="539"/>
        <v>217</v>
      </c>
      <c r="BQ1187" s="218">
        <f t="shared" si="539"/>
        <v>223</v>
      </c>
      <c r="BR1187" s="218">
        <f t="shared" si="539"/>
        <v>211</v>
      </c>
      <c r="BS1187" s="222">
        <f t="shared" si="539"/>
        <v>165</v>
      </c>
      <c r="BT1187" s="222">
        <f t="shared" si="539"/>
        <v>153</v>
      </c>
      <c r="BU1187" s="222">
        <f t="shared" si="539"/>
        <v>132</v>
      </c>
      <c r="BV1187" s="222">
        <f t="shared" si="539"/>
        <v>117</v>
      </c>
      <c r="BW1187" s="218">
        <f t="shared" si="539"/>
        <v>203</v>
      </c>
      <c r="BX1187" s="218">
        <f t="shared" si="539"/>
        <v>217</v>
      </c>
      <c r="BY1187" s="218">
        <f t="shared" si="539"/>
        <v>223</v>
      </c>
      <c r="BZ1187" s="218">
        <f t="shared" si="539"/>
        <v>211</v>
      </c>
      <c r="CA1187" s="222">
        <f t="shared" si="540"/>
        <v>29</v>
      </c>
      <c r="CB1187" s="222">
        <f t="shared" si="540"/>
        <v>0</v>
      </c>
      <c r="CC1187" s="222">
        <f t="shared" si="540"/>
        <v>0</v>
      </c>
      <c r="CD1187" s="222">
        <f t="shared" si="540"/>
        <v>0</v>
      </c>
      <c r="CE1187" s="218">
        <f t="shared" si="540"/>
        <v>0</v>
      </c>
      <c r="CF1187" s="218">
        <f t="shared" si="540"/>
        <v>0</v>
      </c>
      <c r="CG1187" s="218">
        <f t="shared" si="540"/>
        <v>0</v>
      </c>
      <c r="CH1187" s="218">
        <f t="shared" si="540"/>
        <v>0</v>
      </c>
      <c r="CI1187" s="375"/>
      <c r="CJ1187" s="222">
        <f t="shared" si="541"/>
        <v>1361</v>
      </c>
      <c r="CK1187" s="222">
        <f t="shared" si="541"/>
        <v>1493</v>
      </c>
      <c r="CL1187" s="222">
        <f t="shared" si="541"/>
        <v>1552</v>
      </c>
      <c r="CM1187" s="222">
        <f t="shared" si="541"/>
        <v>1617</v>
      </c>
      <c r="CN1187" s="218">
        <f t="shared" si="541"/>
        <v>1607</v>
      </c>
      <c r="CO1187" s="218">
        <f t="shared" si="541"/>
        <v>1722.3718999070893</v>
      </c>
      <c r="CP1187" s="218">
        <f t="shared" si="541"/>
        <v>1801.2426898505753</v>
      </c>
      <c r="CQ1187" s="218">
        <f t="shared" si="541"/>
        <v>1873.2813061112704</v>
      </c>
      <c r="CR1187" s="222">
        <f t="shared" si="541"/>
        <v>367</v>
      </c>
      <c r="CS1187" s="222">
        <f t="shared" si="541"/>
        <v>451</v>
      </c>
      <c r="CT1187" s="222">
        <f t="shared" si="541"/>
        <v>472</v>
      </c>
      <c r="CU1187" s="222">
        <f t="shared" si="541"/>
        <v>510</v>
      </c>
      <c r="CV1187" s="218">
        <f t="shared" si="541"/>
        <v>621</v>
      </c>
      <c r="CW1187" s="218">
        <f t="shared" si="541"/>
        <v>650.37189990708919</v>
      </c>
      <c r="CX1187" s="218">
        <f t="shared" si="541"/>
        <v>648.24268985057552</v>
      </c>
      <c r="CY1187" s="218">
        <f t="shared" si="541"/>
        <v>649.28130611127062</v>
      </c>
      <c r="CZ1187" s="222">
        <f t="shared" si="542"/>
        <v>351</v>
      </c>
      <c r="DA1187" s="222">
        <f t="shared" si="542"/>
        <v>457</v>
      </c>
      <c r="DB1187" s="222">
        <f t="shared" si="542"/>
        <v>465</v>
      </c>
      <c r="DC1187" s="222">
        <f t="shared" si="542"/>
        <v>477</v>
      </c>
      <c r="DD1187" s="218">
        <f t="shared" si="542"/>
        <v>376</v>
      </c>
      <c r="DE1187" s="218">
        <f t="shared" si="542"/>
        <v>383</v>
      </c>
      <c r="DF1187" s="218">
        <f t="shared" si="542"/>
        <v>407</v>
      </c>
      <c r="DG1187" s="218">
        <f t="shared" si="542"/>
        <v>449</v>
      </c>
      <c r="DH1187" s="222">
        <f t="shared" si="542"/>
        <v>643</v>
      </c>
      <c r="DI1187" s="222">
        <f t="shared" si="542"/>
        <v>585</v>
      </c>
      <c r="DJ1187" s="222">
        <f t="shared" si="542"/>
        <v>615</v>
      </c>
      <c r="DK1187" s="222">
        <f t="shared" si="542"/>
        <v>630</v>
      </c>
      <c r="DL1187" s="218">
        <f t="shared" si="542"/>
        <v>610</v>
      </c>
      <c r="DM1187" s="218">
        <f t="shared" si="542"/>
        <v>689</v>
      </c>
      <c r="DN1187" s="218">
        <f t="shared" si="543"/>
        <v>746</v>
      </c>
      <c r="DO1187" s="218">
        <f t="shared" si="543"/>
        <v>775</v>
      </c>
      <c r="DP1187" s="222">
        <f t="shared" si="543"/>
        <v>-3</v>
      </c>
      <c r="DQ1187" s="222">
        <f t="shared" si="543"/>
        <v>131</v>
      </c>
      <c r="DR1187" s="222">
        <f t="shared" si="543"/>
        <v>206</v>
      </c>
      <c r="DS1187" s="222">
        <f t="shared" si="543"/>
        <v>273</v>
      </c>
      <c r="DT1187" s="218">
        <f t="shared" si="543"/>
        <v>0</v>
      </c>
      <c r="DU1187" s="218">
        <f t="shared" si="543"/>
        <v>3.6281000929108647</v>
      </c>
      <c r="DV1187" s="218">
        <f t="shared" si="543"/>
        <v>42.757310149424548</v>
      </c>
      <c r="DW1187" s="218">
        <f t="shared" si="543"/>
        <v>3.7186938887293479</v>
      </c>
      <c r="DX1187" s="384">
        <f t="shared" si="474"/>
        <v>0.73989619671573215</v>
      </c>
      <c r="DY1187" s="384">
        <f t="shared" si="474"/>
        <v>0.73607848556031508</v>
      </c>
      <c r="DZ1187" s="384">
        <f t="shared" si="474"/>
        <v>0.7359495809239166</v>
      </c>
      <c r="EA1187" s="384">
        <f t="shared" si="473"/>
        <v>0.73616660612664975</v>
      </c>
      <c r="EB1187" s="385">
        <f t="shared" si="473"/>
        <v>0.73311797229297382</v>
      </c>
      <c r="EC1187" s="385">
        <f t="shared" si="473"/>
        <v>0.73213034337771554</v>
      </c>
      <c r="ED1187" s="385">
        <f t="shared" si="473"/>
        <v>0.73360744427613067</v>
      </c>
      <c r="EE1187" s="385">
        <f t="shared" si="473"/>
        <v>0.72924689773213525</v>
      </c>
      <c r="EG1187" s="222">
        <f t="shared" si="544"/>
        <v>11393</v>
      </c>
      <c r="EH1187" s="222">
        <f t="shared" si="544"/>
        <v>8377</v>
      </c>
      <c r="EI1187" s="222">
        <f t="shared" si="544"/>
        <v>3017</v>
      </c>
      <c r="EJ1187" s="222">
        <f t="shared" si="544"/>
        <v>1488</v>
      </c>
      <c r="EK1187" s="222">
        <f t="shared" si="544"/>
        <v>4635</v>
      </c>
      <c r="EL1187" s="222">
        <f t="shared" si="544"/>
        <v>95538</v>
      </c>
      <c r="EM1187" s="222">
        <f t="shared" si="544"/>
        <v>84494</v>
      </c>
      <c r="EN1187" s="386">
        <f t="shared" si="482"/>
        <v>0.73527604669533919</v>
      </c>
      <c r="EO1187" s="222">
        <f t="shared" si="483"/>
        <v>49.320517069937026</v>
      </c>
      <c r="EP1187" s="386">
        <f t="shared" si="484"/>
        <v>0.40682875449837619</v>
      </c>
      <c r="EQ1187" s="222">
        <f t="shared" si="485"/>
        <v>48514.727124285622</v>
      </c>
      <c r="ER1187" s="222">
        <f t="shared" si="486"/>
        <v>1467.5598267332591</v>
      </c>
      <c r="ES1187" s="292"/>
      <c r="ET1187" s="222">
        <f t="shared" si="545"/>
        <v>16266</v>
      </c>
      <c r="EU1187" s="222">
        <f t="shared" si="545"/>
        <v>11824</v>
      </c>
      <c r="EV1187" s="222">
        <f t="shared" si="545"/>
        <v>4443</v>
      </c>
      <c r="EW1187" s="222">
        <f t="shared" si="545"/>
        <v>1971</v>
      </c>
      <c r="EX1187" s="222">
        <f t="shared" si="545"/>
        <v>5594</v>
      </c>
      <c r="EY1187" s="222">
        <f t="shared" si="545"/>
        <v>91413</v>
      </c>
      <c r="EZ1187" s="222">
        <f t="shared" si="545"/>
        <v>82411</v>
      </c>
      <c r="FA1187" s="387">
        <f t="shared" si="493"/>
        <v>0.72691503750153696</v>
      </c>
      <c r="FB1187" s="221">
        <f t="shared" si="494"/>
        <v>44.361917623227548</v>
      </c>
      <c r="FC1187" s="387">
        <f t="shared" si="495"/>
        <v>0.34390753719414729</v>
      </c>
      <c r="FD1187" s="218">
        <f t="shared" si="496"/>
        <v>61194.79723890475</v>
      </c>
      <c r="FE1187" s="218">
        <f t="shared" si="497"/>
        <v>1993.0591789930957</v>
      </c>
      <c r="FF1187" s="218">
        <f t="shared" si="546"/>
        <v>4746</v>
      </c>
      <c r="FG1187" s="221">
        <f t="shared" si="476"/>
        <v>51.91740412979351</v>
      </c>
      <c r="FH1187" s="218">
        <f t="shared" si="547"/>
        <v>2464</v>
      </c>
      <c r="FI1187" s="218">
        <f t="shared" si="547"/>
        <v>4746</v>
      </c>
      <c r="FJ1187" s="218">
        <f t="shared" si="547"/>
        <v>66</v>
      </c>
      <c r="FK1187" s="218">
        <f t="shared" si="498"/>
        <v>2216</v>
      </c>
      <c r="FL1187" s="218">
        <f t="shared" si="548"/>
        <v>536</v>
      </c>
      <c r="FM1187" s="218">
        <f t="shared" si="499"/>
        <v>1680</v>
      </c>
    </row>
    <row r="1188" spans="1:169" s="368" customFormat="1">
      <c r="A1188" s="285"/>
      <c r="B1188" s="286"/>
      <c r="C1188" s="285"/>
      <c r="D1188" s="285"/>
      <c r="E1188" s="285"/>
      <c r="F1188" s="287">
        <f t="shared" si="535"/>
        <v>6</v>
      </c>
      <c r="G1188" s="392" t="s">
        <v>712</v>
      </c>
      <c r="H1188" s="392" t="s">
        <v>713</v>
      </c>
      <c r="I1188" s="287"/>
      <c r="J1188" s="392"/>
      <c r="K1188" s="287"/>
      <c r="L1188" s="392"/>
      <c r="M1188" s="392"/>
      <c r="N1188" s="372">
        <f t="shared" si="536"/>
        <v>6</v>
      </c>
      <c r="O1188" s="222">
        <f t="shared" si="536"/>
        <v>996</v>
      </c>
      <c r="P1188" s="222">
        <f t="shared" si="536"/>
        <v>1729</v>
      </c>
      <c r="Q1188" s="222">
        <f t="shared" si="536"/>
        <v>1988</v>
      </c>
      <c r="R1188" s="222">
        <f t="shared" si="536"/>
        <v>1998</v>
      </c>
      <c r="S1188" s="218">
        <f t="shared" si="536"/>
        <v>2086</v>
      </c>
      <c r="T1188" s="218">
        <f t="shared" si="536"/>
        <v>2407</v>
      </c>
      <c r="U1188" s="218">
        <f t="shared" si="536"/>
        <v>2474</v>
      </c>
      <c r="V1188" s="218">
        <f t="shared" si="536"/>
        <v>2500</v>
      </c>
      <c r="W1188" s="222">
        <f t="shared" si="536"/>
        <v>737</v>
      </c>
      <c r="X1188" s="222">
        <f t="shared" si="536"/>
        <v>1293</v>
      </c>
      <c r="Y1188" s="222">
        <f t="shared" si="536"/>
        <v>1480</v>
      </c>
      <c r="Z1188" s="222">
        <f t="shared" si="536"/>
        <v>1491</v>
      </c>
      <c r="AA1188" s="218">
        <f t="shared" si="536"/>
        <v>1460</v>
      </c>
      <c r="AB1188" s="218">
        <f t="shared" si="536"/>
        <v>1676</v>
      </c>
      <c r="AC1188" s="218">
        <f t="shared" si="536"/>
        <v>1743</v>
      </c>
      <c r="AD1188" s="218">
        <f t="shared" si="537"/>
        <v>1752</v>
      </c>
      <c r="AE1188" s="222">
        <f t="shared" si="537"/>
        <v>5</v>
      </c>
      <c r="AF1188" s="222">
        <f t="shared" si="537"/>
        <v>6</v>
      </c>
      <c r="AG1188" s="222">
        <f t="shared" si="537"/>
        <v>6</v>
      </c>
      <c r="AH1188" s="222">
        <f t="shared" si="537"/>
        <v>5</v>
      </c>
      <c r="AI1188" s="218">
        <f t="shared" si="537"/>
        <v>8</v>
      </c>
      <c r="AJ1188" s="218">
        <f t="shared" si="537"/>
        <v>8</v>
      </c>
      <c r="AK1188" s="218">
        <f t="shared" si="537"/>
        <v>7</v>
      </c>
      <c r="AL1188" s="218">
        <f t="shared" si="537"/>
        <v>8</v>
      </c>
      <c r="AM1188" s="222">
        <f t="shared" si="537"/>
        <v>259</v>
      </c>
      <c r="AN1188" s="222">
        <f t="shared" si="537"/>
        <v>438</v>
      </c>
      <c r="AO1188" s="222">
        <f t="shared" si="537"/>
        <v>507</v>
      </c>
      <c r="AP1188" s="222">
        <f t="shared" si="537"/>
        <v>507</v>
      </c>
      <c r="AQ1188" s="218">
        <f t="shared" si="537"/>
        <v>627</v>
      </c>
      <c r="AR1188" s="218">
        <f t="shared" si="538"/>
        <v>732</v>
      </c>
      <c r="AS1188" s="218">
        <f t="shared" si="538"/>
        <v>731</v>
      </c>
      <c r="AT1188" s="218">
        <f t="shared" si="538"/>
        <v>747</v>
      </c>
      <c r="AU1188" s="222">
        <f t="shared" si="538"/>
        <v>152</v>
      </c>
      <c r="AV1188" s="222">
        <f t="shared" si="538"/>
        <v>249</v>
      </c>
      <c r="AW1188" s="222">
        <f t="shared" si="538"/>
        <v>287</v>
      </c>
      <c r="AX1188" s="222">
        <f t="shared" si="538"/>
        <v>288</v>
      </c>
      <c r="AY1188" s="218">
        <f t="shared" si="538"/>
        <v>363</v>
      </c>
      <c r="AZ1188" s="218">
        <f t="shared" si="538"/>
        <v>420</v>
      </c>
      <c r="BA1188" s="218">
        <f t="shared" si="538"/>
        <v>420</v>
      </c>
      <c r="BB1188" s="218">
        <f t="shared" si="538"/>
        <v>450</v>
      </c>
      <c r="BC1188" s="222">
        <f t="shared" si="538"/>
        <v>90</v>
      </c>
      <c r="BD1188" s="222">
        <f t="shared" si="471"/>
        <v>175</v>
      </c>
      <c r="BE1188" s="222">
        <f t="shared" si="471"/>
        <v>207</v>
      </c>
      <c r="BF1188" s="222">
        <f t="shared" si="471"/>
        <v>207</v>
      </c>
      <c r="BG1188" s="218">
        <f t="shared" si="471"/>
        <v>234</v>
      </c>
      <c r="BH1188" s="218">
        <f t="shared" si="471"/>
        <v>281</v>
      </c>
      <c r="BI1188" s="218">
        <f t="shared" si="471"/>
        <v>280</v>
      </c>
      <c r="BJ1188" s="218">
        <f t="shared" si="471"/>
        <v>264</v>
      </c>
      <c r="BK1188" s="222">
        <f t="shared" si="539"/>
        <v>17</v>
      </c>
      <c r="BL1188" s="222">
        <f t="shared" si="539"/>
        <v>14</v>
      </c>
      <c r="BM1188" s="222">
        <f t="shared" si="539"/>
        <v>13</v>
      </c>
      <c r="BN1188" s="222">
        <f t="shared" si="539"/>
        <v>12</v>
      </c>
      <c r="BO1188" s="218">
        <f t="shared" si="539"/>
        <v>30</v>
      </c>
      <c r="BP1188" s="218">
        <f t="shared" si="539"/>
        <v>31</v>
      </c>
      <c r="BQ1188" s="218">
        <f t="shared" si="539"/>
        <v>31</v>
      </c>
      <c r="BR1188" s="218">
        <f t="shared" si="539"/>
        <v>33</v>
      </c>
      <c r="BS1188" s="222">
        <f t="shared" si="539"/>
        <v>18</v>
      </c>
      <c r="BT1188" s="222">
        <f t="shared" si="539"/>
        <v>14</v>
      </c>
      <c r="BU1188" s="222">
        <f t="shared" si="539"/>
        <v>13</v>
      </c>
      <c r="BV1188" s="222">
        <f t="shared" si="539"/>
        <v>12</v>
      </c>
      <c r="BW1188" s="218">
        <f t="shared" si="539"/>
        <v>30</v>
      </c>
      <c r="BX1188" s="218">
        <f t="shared" si="539"/>
        <v>31</v>
      </c>
      <c r="BY1188" s="218">
        <f t="shared" si="539"/>
        <v>31</v>
      </c>
      <c r="BZ1188" s="218">
        <f t="shared" si="539"/>
        <v>33</v>
      </c>
      <c r="CA1188" s="222">
        <f t="shared" si="540"/>
        <v>1</v>
      </c>
      <c r="CB1188" s="222">
        <f t="shared" si="540"/>
        <v>0</v>
      </c>
      <c r="CC1188" s="222">
        <f t="shared" si="540"/>
        <v>0</v>
      </c>
      <c r="CD1188" s="222">
        <f t="shared" si="540"/>
        <v>0</v>
      </c>
      <c r="CE1188" s="218">
        <f t="shared" si="540"/>
        <v>0</v>
      </c>
      <c r="CF1188" s="218">
        <f t="shared" si="540"/>
        <v>0</v>
      </c>
      <c r="CG1188" s="218">
        <f t="shared" si="540"/>
        <v>0</v>
      </c>
      <c r="CH1188" s="218">
        <f t="shared" si="540"/>
        <v>0</v>
      </c>
      <c r="CI1188" s="375"/>
      <c r="CJ1188" s="222">
        <f t="shared" si="541"/>
        <v>91</v>
      </c>
      <c r="CK1188" s="222">
        <f t="shared" si="541"/>
        <v>133</v>
      </c>
      <c r="CL1188" s="222">
        <f t="shared" si="541"/>
        <v>115</v>
      </c>
      <c r="CM1188" s="222">
        <f t="shared" si="541"/>
        <v>111</v>
      </c>
      <c r="CN1188" s="218">
        <f t="shared" si="541"/>
        <v>234</v>
      </c>
      <c r="CO1188" s="218">
        <f t="shared" si="541"/>
        <v>239.20786333596996</v>
      </c>
      <c r="CP1188" s="218">
        <f t="shared" si="541"/>
        <v>234.94331015340077</v>
      </c>
      <c r="CQ1188" s="218">
        <f t="shared" si="541"/>
        <v>240.7521896537169</v>
      </c>
      <c r="CR1188" s="222">
        <f t="shared" si="541"/>
        <v>37</v>
      </c>
      <c r="CS1188" s="222">
        <f t="shared" si="541"/>
        <v>60</v>
      </c>
      <c r="CT1188" s="222">
        <f t="shared" si="541"/>
        <v>66</v>
      </c>
      <c r="CU1188" s="222">
        <f t="shared" si="541"/>
        <v>68</v>
      </c>
      <c r="CV1188" s="218">
        <f t="shared" si="541"/>
        <v>164</v>
      </c>
      <c r="CW1188" s="218">
        <f t="shared" si="541"/>
        <v>191.20786333596999</v>
      </c>
      <c r="CX1188" s="218">
        <f t="shared" si="541"/>
        <v>192.94331015340077</v>
      </c>
      <c r="CY1188" s="218">
        <f t="shared" si="541"/>
        <v>193.7521896537169</v>
      </c>
      <c r="CZ1188" s="222">
        <f t="shared" si="542"/>
        <v>42</v>
      </c>
      <c r="DA1188" s="222">
        <f t="shared" si="542"/>
        <v>55</v>
      </c>
      <c r="DB1188" s="222">
        <f t="shared" si="542"/>
        <v>55</v>
      </c>
      <c r="DC1188" s="222">
        <f t="shared" si="542"/>
        <v>57</v>
      </c>
      <c r="DD1188" s="218">
        <f t="shared" si="542"/>
        <v>52</v>
      </c>
      <c r="DE1188" s="218">
        <f t="shared" si="542"/>
        <v>55</v>
      </c>
      <c r="DF1188" s="218">
        <f t="shared" si="542"/>
        <v>57</v>
      </c>
      <c r="DG1188" s="218">
        <f t="shared" si="542"/>
        <v>63</v>
      </c>
      <c r="DH1188" s="222">
        <f t="shared" si="542"/>
        <v>12</v>
      </c>
      <c r="DI1188" s="222">
        <f t="shared" si="542"/>
        <v>18</v>
      </c>
      <c r="DJ1188" s="222">
        <f t="shared" si="542"/>
        <v>-6</v>
      </c>
      <c r="DK1188" s="222">
        <f t="shared" si="542"/>
        <v>-14</v>
      </c>
      <c r="DL1188" s="218">
        <f t="shared" si="542"/>
        <v>18</v>
      </c>
      <c r="DM1188" s="218">
        <f t="shared" si="542"/>
        <v>-7</v>
      </c>
      <c r="DN1188" s="218">
        <f t="shared" si="543"/>
        <v>-15</v>
      </c>
      <c r="DO1188" s="218">
        <f t="shared" si="543"/>
        <v>-16</v>
      </c>
      <c r="DP1188" s="222">
        <f t="shared" si="543"/>
        <v>-1</v>
      </c>
      <c r="DQ1188" s="222">
        <f t="shared" si="543"/>
        <v>42</v>
      </c>
      <c r="DR1188" s="222">
        <f t="shared" si="543"/>
        <v>92</v>
      </c>
      <c r="DS1188" s="222">
        <f t="shared" si="543"/>
        <v>96</v>
      </c>
      <c r="DT1188" s="218">
        <f t="shared" si="543"/>
        <v>0</v>
      </c>
      <c r="DU1188" s="218">
        <f t="shared" si="543"/>
        <v>41.792136664030018</v>
      </c>
      <c r="DV1188" s="218">
        <f t="shared" si="543"/>
        <v>45.056689846599213</v>
      </c>
      <c r="DW1188" s="218">
        <f t="shared" si="543"/>
        <v>23.247810346283099</v>
      </c>
      <c r="DX1188" s="384">
        <f t="shared" si="474"/>
        <v>0.73995983935742971</v>
      </c>
      <c r="DY1188" s="384">
        <f t="shared" si="474"/>
        <v>0.74783111625216891</v>
      </c>
      <c r="DZ1188" s="384">
        <f t="shared" si="474"/>
        <v>0.74446680080482897</v>
      </c>
      <c r="EA1188" s="384">
        <f t="shared" si="473"/>
        <v>0.74624624624624625</v>
      </c>
      <c r="EB1188" s="385">
        <f t="shared" si="473"/>
        <v>0.69990412272291469</v>
      </c>
      <c r="EC1188" s="385">
        <f t="shared" si="473"/>
        <v>0.69630245118404654</v>
      </c>
      <c r="ED1188" s="385">
        <f t="shared" si="473"/>
        <v>0.70452708164915112</v>
      </c>
      <c r="EE1188" s="385">
        <f t="shared" si="473"/>
        <v>0.70079999999999998</v>
      </c>
      <c r="EG1188" s="222">
        <f t="shared" si="544"/>
        <v>988</v>
      </c>
      <c r="EH1188" s="222">
        <f t="shared" si="544"/>
        <v>687</v>
      </c>
      <c r="EI1188" s="222">
        <f t="shared" si="544"/>
        <v>302</v>
      </c>
      <c r="EJ1188" s="222">
        <f t="shared" si="544"/>
        <v>165</v>
      </c>
      <c r="EK1188" s="222">
        <f t="shared" si="544"/>
        <v>230</v>
      </c>
      <c r="EL1188" s="222">
        <f t="shared" si="544"/>
        <v>8610</v>
      </c>
      <c r="EM1188" s="222">
        <f t="shared" si="544"/>
        <v>8270</v>
      </c>
      <c r="EN1188" s="386">
        <f t="shared" si="482"/>
        <v>0.69534412955465585</v>
      </c>
      <c r="EO1188" s="222">
        <f t="shared" si="483"/>
        <v>54.635761589403977</v>
      </c>
      <c r="EP1188" s="386">
        <f t="shared" si="484"/>
        <v>0.23279352226720648</v>
      </c>
      <c r="EQ1188" s="222">
        <f t="shared" si="485"/>
        <v>26713.124274099882</v>
      </c>
      <c r="ER1188" s="222">
        <f t="shared" si="486"/>
        <v>1662.6360338573156</v>
      </c>
      <c r="ES1188" s="292"/>
      <c r="ET1188" s="222">
        <f t="shared" si="545"/>
        <v>1897</v>
      </c>
      <c r="EU1188" s="222">
        <f t="shared" si="545"/>
        <v>1340</v>
      </c>
      <c r="EV1188" s="222">
        <f t="shared" si="545"/>
        <v>558</v>
      </c>
      <c r="EW1188" s="222">
        <f t="shared" si="545"/>
        <v>305</v>
      </c>
      <c r="EX1188" s="222">
        <f t="shared" si="545"/>
        <v>381</v>
      </c>
      <c r="EY1188" s="222">
        <f t="shared" si="545"/>
        <v>10830</v>
      </c>
      <c r="EZ1188" s="222">
        <f t="shared" si="545"/>
        <v>10601</v>
      </c>
      <c r="FA1188" s="387">
        <f t="shared" si="493"/>
        <v>0.70637849235635208</v>
      </c>
      <c r="FB1188" s="221">
        <f t="shared" si="494"/>
        <v>54.659498207885306</v>
      </c>
      <c r="FC1188" s="387">
        <f t="shared" si="495"/>
        <v>0.20084343700579863</v>
      </c>
      <c r="FD1188" s="218">
        <f t="shared" si="496"/>
        <v>35180.055401662052</v>
      </c>
      <c r="FE1188" s="218">
        <f t="shared" si="497"/>
        <v>2397.5725560481715</v>
      </c>
      <c r="FF1188" s="218">
        <f t="shared" si="546"/>
        <v>627</v>
      </c>
      <c r="FG1188" s="221">
        <f t="shared" si="476"/>
        <v>57.41626794258373</v>
      </c>
      <c r="FH1188" s="218">
        <f t="shared" si="547"/>
        <v>360</v>
      </c>
      <c r="FI1188" s="218">
        <f t="shared" si="547"/>
        <v>627</v>
      </c>
      <c r="FJ1188" s="218">
        <f t="shared" si="547"/>
        <v>6</v>
      </c>
      <c r="FK1188" s="218">
        <f t="shared" si="498"/>
        <v>261</v>
      </c>
      <c r="FL1188" s="218">
        <f t="shared" si="548"/>
        <v>68</v>
      </c>
      <c r="FM1188" s="218">
        <f t="shared" si="499"/>
        <v>193</v>
      </c>
    </row>
    <row r="1189" spans="1:169" s="368" customFormat="1">
      <c r="A1189" s="285"/>
      <c r="B1189" s="286"/>
      <c r="C1189" s="285"/>
      <c r="D1189" s="285"/>
      <c r="E1189" s="285"/>
      <c r="F1189" s="287">
        <f t="shared" si="535"/>
        <v>7</v>
      </c>
      <c r="G1189" s="392" t="s">
        <v>728</v>
      </c>
      <c r="H1189" s="392" t="s">
        <v>729</v>
      </c>
      <c r="I1189" s="287"/>
      <c r="J1189" s="392"/>
      <c r="K1189" s="287"/>
      <c r="L1189" s="392"/>
      <c r="M1189" s="392"/>
      <c r="N1189" s="372">
        <f t="shared" si="536"/>
        <v>8</v>
      </c>
      <c r="O1189" s="222">
        <f t="shared" si="536"/>
        <v>19987</v>
      </c>
      <c r="P1189" s="222">
        <f t="shared" si="536"/>
        <v>29083</v>
      </c>
      <c r="Q1189" s="222">
        <f t="shared" si="536"/>
        <v>31881</v>
      </c>
      <c r="R1189" s="222">
        <f t="shared" si="536"/>
        <v>33512</v>
      </c>
      <c r="S1189" s="218">
        <f t="shared" si="536"/>
        <v>25553</v>
      </c>
      <c r="T1189" s="218">
        <f t="shared" si="536"/>
        <v>27403</v>
      </c>
      <c r="U1189" s="218">
        <f t="shared" si="536"/>
        <v>28365</v>
      </c>
      <c r="V1189" s="218">
        <f t="shared" si="536"/>
        <v>30082</v>
      </c>
      <c r="W1189" s="222">
        <f t="shared" si="536"/>
        <v>15291</v>
      </c>
      <c r="X1189" s="222">
        <f t="shared" si="536"/>
        <v>22439</v>
      </c>
      <c r="Y1189" s="222">
        <f t="shared" si="536"/>
        <v>24696</v>
      </c>
      <c r="Z1189" s="222">
        <f t="shared" si="536"/>
        <v>25950</v>
      </c>
      <c r="AA1189" s="218">
        <f t="shared" si="536"/>
        <v>19083</v>
      </c>
      <c r="AB1189" s="218">
        <f t="shared" si="536"/>
        <v>20449</v>
      </c>
      <c r="AC1189" s="218">
        <f t="shared" si="536"/>
        <v>21073</v>
      </c>
      <c r="AD1189" s="218">
        <f t="shared" si="537"/>
        <v>22344</v>
      </c>
      <c r="AE1189" s="222">
        <f t="shared" si="537"/>
        <v>100</v>
      </c>
      <c r="AF1189" s="222">
        <f t="shared" si="537"/>
        <v>108</v>
      </c>
      <c r="AG1189" s="222">
        <f t="shared" si="537"/>
        <v>107</v>
      </c>
      <c r="AH1189" s="222">
        <f t="shared" si="537"/>
        <v>105</v>
      </c>
      <c r="AI1189" s="218">
        <f t="shared" si="537"/>
        <v>94</v>
      </c>
      <c r="AJ1189" s="218">
        <f t="shared" si="537"/>
        <v>92</v>
      </c>
      <c r="AK1189" s="218">
        <f t="shared" si="537"/>
        <v>90</v>
      </c>
      <c r="AL1189" s="218">
        <f t="shared" si="537"/>
        <v>95</v>
      </c>
      <c r="AM1189" s="222">
        <f t="shared" si="537"/>
        <v>4696</v>
      </c>
      <c r="AN1189" s="222">
        <f t="shared" si="537"/>
        <v>6646</v>
      </c>
      <c r="AO1189" s="222">
        <f t="shared" si="537"/>
        <v>7186</v>
      </c>
      <c r="AP1189" s="222">
        <f t="shared" si="537"/>
        <v>7563</v>
      </c>
      <c r="AQ1189" s="218">
        <f t="shared" si="537"/>
        <v>6470</v>
      </c>
      <c r="AR1189" s="218">
        <f t="shared" si="538"/>
        <v>6955</v>
      </c>
      <c r="AS1189" s="218">
        <f t="shared" si="538"/>
        <v>7292</v>
      </c>
      <c r="AT1189" s="218">
        <f t="shared" si="538"/>
        <v>7738</v>
      </c>
      <c r="AU1189" s="222">
        <f t="shared" si="538"/>
        <v>2156</v>
      </c>
      <c r="AV1189" s="222">
        <f t="shared" si="538"/>
        <v>3563</v>
      </c>
      <c r="AW1189" s="222">
        <f t="shared" si="538"/>
        <v>3841</v>
      </c>
      <c r="AX1189" s="222">
        <f t="shared" si="538"/>
        <v>4117</v>
      </c>
      <c r="AY1189" s="218">
        <f t="shared" si="538"/>
        <v>3367</v>
      </c>
      <c r="AZ1189" s="218">
        <f t="shared" si="538"/>
        <v>3614</v>
      </c>
      <c r="BA1189" s="218">
        <f t="shared" si="538"/>
        <v>3880</v>
      </c>
      <c r="BB1189" s="218">
        <f t="shared" si="538"/>
        <v>4587</v>
      </c>
      <c r="BC1189" s="222">
        <f t="shared" si="538"/>
        <v>2516</v>
      </c>
      <c r="BD1189" s="222">
        <f t="shared" si="471"/>
        <v>2945</v>
      </c>
      <c r="BE1189" s="222">
        <f t="shared" si="471"/>
        <v>3175</v>
      </c>
      <c r="BF1189" s="222">
        <f t="shared" si="471"/>
        <v>3280</v>
      </c>
      <c r="BG1189" s="218">
        <f t="shared" si="471"/>
        <v>2893</v>
      </c>
      <c r="BH1189" s="218">
        <f t="shared" si="471"/>
        <v>3080</v>
      </c>
      <c r="BI1189" s="218">
        <f t="shared" si="471"/>
        <v>3151</v>
      </c>
      <c r="BJ1189" s="218">
        <f t="shared" si="471"/>
        <v>2935</v>
      </c>
      <c r="BK1189" s="222">
        <f t="shared" si="539"/>
        <v>24</v>
      </c>
      <c r="BL1189" s="222">
        <f t="shared" si="539"/>
        <v>138</v>
      </c>
      <c r="BM1189" s="222">
        <f t="shared" si="539"/>
        <v>170</v>
      </c>
      <c r="BN1189" s="222">
        <f t="shared" si="539"/>
        <v>166</v>
      </c>
      <c r="BO1189" s="218">
        <f t="shared" si="539"/>
        <v>210</v>
      </c>
      <c r="BP1189" s="218">
        <f t="shared" si="539"/>
        <v>261</v>
      </c>
      <c r="BQ1189" s="218">
        <f t="shared" si="539"/>
        <v>261</v>
      </c>
      <c r="BR1189" s="218">
        <f t="shared" si="539"/>
        <v>216</v>
      </c>
      <c r="BS1189" s="222">
        <f t="shared" si="539"/>
        <v>83</v>
      </c>
      <c r="BT1189" s="222">
        <f t="shared" si="539"/>
        <v>138</v>
      </c>
      <c r="BU1189" s="222">
        <f t="shared" si="539"/>
        <v>170</v>
      </c>
      <c r="BV1189" s="222">
        <f t="shared" si="539"/>
        <v>166</v>
      </c>
      <c r="BW1189" s="218">
        <f t="shared" si="539"/>
        <v>210</v>
      </c>
      <c r="BX1189" s="218">
        <f t="shared" si="539"/>
        <v>261</v>
      </c>
      <c r="BY1189" s="218">
        <f t="shared" si="539"/>
        <v>261</v>
      </c>
      <c r="BZ1189" s="218">
        <f t="shared" si="539"/>
        <v>216</v>
      </c>
      <c r="CA1189" s="222">
        <f t="shared" si="540"/>
        <v>59</v>
      </c>
      <c r="CB1189" s="222">
        <f t="shared" si="540"/>
        <v>0</v>
      </c>
      <c r="CC1189" s="222">
        <f t="shared" si="540"/>
        <v>0</v>
      </c>
      <c r="CD1189" s="222">
        <f t="shared" si="540"/>
        <v>0</v>
      </c>
      <c r="CE1189" s="218">
        <f t="shared" si="540"/>
        <v>0</v>
      </c>
      <c r="CF1189" s="218">
        <f t="shared" si="540"/>
        <v>0</v>
      </c>
      <c r="CG1189" s="218">
        <f t="shared" si="540"/>
        <v>0</v>
      </c>
      <c r="CH1189" s="218">
        <f t="shared" si="540"/>
        <v>0</v>
      </c>
      <c r="CI1189" s="375"/>
      <c r="CJ1189" s="222">
        <f t="shared" si="541"/>
        <v>2516</v>
      </c>
      <c r="CK1189" s="222">
        <f t="shared" si="541"/>
        <v>3338</v>
      </c>
      <c r="CL1189" s="222">
        <f t="shared" si="541"/>
        <v>3547</v>
      </c>
      <c r="CM1189" s="222">
        <f t="shared" si="541"/>
        <v>3908</v>
      </c>
      <c r="CN1189" s="218">
        <f t="shared" si="541"/>
        <v>2893</v>
      </c>
      <c r="CO1189" s="218">
        <f t="shared" si="541"/>
        <v>3212.8836433951847</v>
      </c>
      <c r="CP1189" s="218">
        <f t="shared" si="541"/>
        <v>3554.0562905899064</v>
      </c>
      <c r="CQ1189" s="218">
        <f t="shared" si="541"/>
        <v>3632.9980365480183</v>
      </c>
      <c r="CR1189" s="222">
        <f t="shared" si="541"/>
        <v>1773</v>
      </c>
      <c r="CS1189" s="222">
        <f t="shared" si="541"/>
        <v>2326</v>
      </c>
      <c r="CT1189" s="222">
        <f t="shared" si="541"/>
        <v>2449</v>
      </c>
      <c r="CU1189" s="222">
        <f t="shared" si="541"/>
        <v>2570</v>
      </c>
      <c r="CV1189" s="218">
        <f t="shared" si="541"/>
        <v>1896</v>
      </c>
      <c r="CW1189" s="218">
        <f t="shared" si="541"/>
        <v>2147.8836433951847</v>
      </c>
      <c r="CX1189" s="218">
        <f t="shared" si="541"/>
        <v>2281.0562905899064</v>
      </c>
      <c r="CY1189" s="218">
        <f t="shared" si="541"/>
        <v>2393.9980365480187</v>
      </c>
      <c r="CZ1189" s="222">
        <f t="shared" si="542"/>
        <v>147</v>
      </c>
      <c r="DA1189" s="222">
        <f t="shared" si="542"/>
        <v>190</v>
      </c>
      <c r="DB1189" s="222">
        <f t="shared" si="542"/>
        <v>193</v>
      </c>
      <c r="DC1189" s="222">
        <f t="shared" si="542"/>
        <v>197</v>
      </c>
      <c r="DD1189" s="218">
        <f t="shared" si="542"/>
        <v>188</v>
      </c>
      <c r="DE1189" s="218">
        <f t="shared" si="542"/>
        <v>192</v>
      </c>
      <c r="DF1189" s="218">
        <f t="shared" si="542"/>
        <v>205</v>
      </c>
      <c r="DG1189" s="218">
        <f t="shared" si="542"/>
        <v>224</v>
      </c>
      <c r="DH1189" s="222">
        <f t="shared" si="542"/>
        <v>596</v>
      </c>
      <c r="DI1189" s="222">
        <f t="shared" si="542"/>
        <v>822</v>
      </c>
      <c r="DJ1189" s="222">
        <f t="shared" si="542"/>
        <v>905</v>
      </c>
      <c r="DK1189" s="222">
        <f t="shared" si="542"/>
        <v>1141</v>
      </c>
      <c r="DL1189" s="218">
        <f t="shared" si="542"/>
        <v>809</v>
      </c>
      <c r="DM1189" s="218">
        <f t="shared" si="542"/>
        <v>873</v>
      </c>
      <c r="DN1189" s="218">
        <f t="shared" si="543"/>
        <v>1068</v>
      </c>
      <c r="DO1189" s="218">
        <f t="shared" si="543"/>
        <v>1015</v>
      </c>
      <c r="DP1189" s="222">
        <f t="shared" si="543"/>
        <v>0</v>
      </c>
      <c r="DQ1189" s="222">
        <f t="shared" si="543"/>
        <v>-393</v>
      </c>
      <c r="DR1189" s="222">
        <f t="shared" si="543"/>
        <v>-372</v>
      </c>
      <c r="DS1189" s="222">
        <f t="shared" si="543"/>
        <v>-628</v>
      </c>
      <c r="DT1189" s="218">
        <f t="shared" si="543"/>
        <v>0</v>
      </c>
      <c r="DU1189" s="218">
        <f t="shared" si="543"/>
        <v>-132.88364339518535</v>
      </c>
      <c r="DV1189" s="218">
        <f t="shared" si="543"/>
        <v>-403.05629058990667</v>
      </c>
      <c r="DW1189" s="218">
        <f t="shared" si="543"/>
        <v>-697.99803654801849</v>
      </c>
      <c r="DX1189" s="384">
        <f t="shared" si="474"/>
        <v>0.76504728073247608</v>
      </c>
      <c r="DY1189" s="384">
        <f t="shared" si="474"/>
        <v>0.77155039026235261</v>
      </c>
      <c r="DZ1189" s="384">
        <f t="shared" si="474"/>
        <v>0.77463065775853956</v>
      </c>
      <c r="EA1189" s="384">
        <f t="shared" si="473"/>
        <v>0.77434948675101456</v>
      </c>
      <c r="EB1189" s="385">
        <f t="shared" si="473"/>
        <v>0.74680076703322507</v>
      </c>
      <c r="EC1189" s="385">
        <f t="shared" si="473"/>
        <v>0.74623216436156625</v>
      </c>
      <c r="ED1189" s="385">
        <f t="shared" si="473"/>
        <v>0.74292261589987663</v>
      </c>
      <c r="EE1189" s="385">
        <f t="shared" si="473"/>
        <v>0.74276976264876005</v>
      </c>
      <c r="EG1189" s="222">
        <f t="shared" si="544"/>
        <v>18868</v>
      </c>
      <c r="EH1189" s="222">
        <f t="shared" si="544"/>
        <v>14224</v>
      </c>
      <c r="EI1189" s="222">
        <f t="shared" si="544"/>
        <v>4645</v>
      </c>
      <c r="EJ1189" s="222">
        <f t="shared" si="544"/>
        <v>1902</v>
      </c>
      <c r="EK1189" s="222">
        <f t="shared" si="544"/>
        <v>7953</v>
      </c>
      <c r="EL1189" s="222">
        <f t="shared" si="544"/>
        <v>112613</v>
      </c>
      <c r="EM1189" s="222">
        <f t="shared" si="544"/>
        <v>111740</v>
      </c>
      <c r="EN1189" s="386">
        <f t="shared" si="482"/>
        <v>0.75386898452406192</v>
      </c>
      <c r="EO1189" s="222">
        <f t="shared" si="483"/>
        <v>40.947255113024752</v>
      </c>
      <c r="EP1189" s="386">
        <f t="shared" si="484"/>
        <v>0.42150731397074409</v>
      </c>
      <c r="EQ1189" s="222">
        <f t="shared" si="485"/>
        <v>70622.397058954113</v>
      </c>
      <c r="ER1189" s="222">
        <f t="shared" si="486"/>
        <v>1418.4714515840344</v>
      </c>
      <c r="ES1189" s="292"/>
      <c r="ET1189" s="222">
        <f t="shared" si="545"/>
        <v>23053</v>
      </c>
      <c r="EU1189" s="222">
        <f t="shared" si="545"/>
        <v>17633</v>
      </c>
      <c r="EV1189" s="222">
        <f t="shared" si="545"/>
        <v>5420</v>
      </c>
      <c r="EW1189" s="222">
        <f t="shared" si="545"/>
        <v>2486</v>
      </c>
      <c r="EX1189" s="222">
        <f t="shared" si="545"/>
        <v>7620</v>
      </c>
      <c r="EY1189" s="222">
        <f t="shared" si="545"/>
        <v>103115</v>
      </c>
      <c r="EZ1189" s="222">
        <f t="shared" si="545"/>
        <v>102219</v>
      </c>
      <c r="FA1189" s="387">
        <f t="shared" si="493"/>
        <v>0.76488960222096902</v>
      </c>
      <c r="FB1189" s="221">
        <f t="shared" si="494"/>
        <v>45.867158671586715</v>
      </c>
      <c r="FC1189" s="387">
        <f t="shared" si="495"/>
        <v>0.33054266256018738</v>
      </c>
      <c r="FD1189" s="218">
        <f t="shared" si="496"/>
        <v>73898.074964845073</v>
      </c>
      <c r="FE1189" s="218">
        <f t="shared" si="497"/>
        <v>2026.6943197122519</v>
      </c>
      <c r="FF1189" s="218">
        <f t="shared" si="546"/>
        <v>6420</v>
      </c>
      <c r="FG1189" s="221">
        <f t="shared" si="476"/>
        <v>45.872274143302185</v>
      </c>
      <c r="FH1189" s="218">
        <f t="shared" si="547"/>
        <v>2945</v>
      </c>
      <c r="FI1189" s="218">
        <f t="shared" si="547"/>
        <v>6420</v>
      </c>
      <c r="FJ1189" s="218">
        <f t="shared" si="547"/>
        <v>70</v>
      </c>
      <c r="FK1189" s="218">
        <f t="shared" si="498"/>
        <v>3405</v>
      </c>
      <c r="FL1189" s="218">
        <f t="shared" si="548"/>
        <v>1304</v>
      </c>
      <c r="FM1189" s="218">
        <f t="shared" si="499"/>
        <v>2101</v>
      </c>
    </row>
    <row r="1190" spans="1:169" s="368" customFormat="1">
      <c r="A1190" s="285"/>
      <c r="B1190" s="286"/>
      <c r="C1190" s="285"/>
      <c r="D1190" s="285"/>
      <c r="E1190" s="285"/>
      <c r="F1190" s="287">
        <f t="shared" si="535"/>
        <v>8</v>
      </c>
      <c r="G1190" s="392" t="s">
        <v>749</v>
      </c>
      <c r="H1190" s="392" t="s">
        <v>750</v>
      </c>
      <c r="I1190" s="287"/>
      <c r="J1190" s="392"/>
      <c r="K1190" s="287"/>
      <c r="L1190" s="392"/>
      <c r="M1190" s="392"/>
      <c r="N1190" s="372">
        <f t="shared" si="536"/>
        <v>7</v>
      </c>
      <c r="O1190" s="222">
        <f t="shared" si="536"/>
        <v>11223</v>
      </c>
      <c r="P1190" s="222">
        <f t="shared" si="536"/>
        <v>13048</v>
      </c>
      <c r="Q1190" s="222">
        <f t="shared" si="536"/>
        <v>14163</v>
      </c>
      <c r="R1190" s="222">
        <f t="shared" si="536"/>
        <v>15568</v>
      </c>
      <c r="S1190" s="218">
        <f t="shared" si="536"/>
        <v>16886</v>
      </c>
      <c r="T1190" s="218">
        <f t="shared" si="536"/>
        <v>18158</v>
      </c>
      <c r="U1190" s="218">
        <f t="shared" si="536"/>
        <v>19884</v>
      </c>
      <c r="V1190" s="218">
        <f t="shared" si="536"/>
        <v>21002</v>
      </c>
      <c r="W1190" s="222">
        <f t="shared" si="536"/>
        <v>8760</v>
      </c>
      <c r="X1190" s="222">
        <f t="shared" si="536"/>
        <v>10200</v>
      </c>
      <c r="Y1190" s="222">
        <f t="shared" si="536"/>
        <v>11096</v>
      </c>
      <c r="Z1190" s="222">
        <f t="shared" si="536"/>
        <v>12192</v>
      </c>
      <c r="AA1190" s="218">
        <f t="shared" si="536"/>
        <v>12991</v>
      </c>
      <c r="AB1190" s="218">
        <f t="shared" si="536"/>
        <v>13963</v>
      </c>
      <c r="AC1190" s="218">
        <f t="shared" si="536"/>
        <v>15244</v>
      </c>
      <c r="AD1190" s="218">
        <f t="shared" si="537"/>
        <v>16103</v>
      </c>
      <c r="AE1190" s="222">
        <f t="shared" si="537"/>
        <v>56</v>
      </c>
      <c r="AF1190" s="222">
        <f t="shared" si="537"/>
        <v>49</v>
      </c>
      <c r="AG1190" s="222">
        <f t="shared" si="537"/>
        <v>48</v>
      </c>
      <c r="AH1190" s="222">
        <f t="shared" si="537"/>
        <v>49</v>
      </c>
      <c r="AI1190" s="218">
        <f t="shared" si="537"/>
        <v>63</v>
      </c>
      <c r="AJ1190" s="218">
        <f t="shared" si="537"/>
        <v>62</v>
      </c>
      <c r="AK1190" s="218">
        <f t="shared" si="537"/>
        <v>64</v>
      </c>
      <c r="AL1190" s="218">
        <f t="shared" si="537"/>
        <v>67</v>
      </c>
      <c r="AM1190" s="222">
        <f t="shared" si="537"/>
        <v>2462</v>
      </c>
      <c r="AN1190" s="222">
        <f t="shared" si="537"/>
        <v>2849</v>
      </c>
      <c r="AO1190" s="222">
        <f t="shared" si="537"/>
        <v>3067</v>
      </c>
      <c r="AP1190" s="222">
        <f t="shared" si="537"/>
        <v>3376</v>
      </c>
      <c r="AQ1190" s="218">
        <f t="shared" si="537"/>
        <v>3894</v>
      </c>
      <c r="AR1190" s="218">
        <f t="shared" si="538"/>
        <v>4194</v>
      </c>
      <c r="AS1190" s="218">
        <f t="shared" si="538"/>
        <v>4641</v>
      </c>
      <c r="AT1190" s="218">
        <f t="shared" si="538"/>
        <v>4898</v>
      </c>
      <c r="AU1190" s="222">
        <f t="shared" si="538"/>
        <v>1211</v>
      </c>
      <c r="AV1190" s="222">
        <f t="shared" si="538"/>
        <v>1647</v>
      </c>
      <c r="AW1190" s="222">
        <f t="shared" si="538"/>
        <v>1771</v>
      </c>
      <c r="AX1190" s="222">
        <f t="shared" si="538"/>
        <v>1976</v>
      </c>
      <c r="AY1190" s="218">
        <f t="shared" si="538"/>
        <v>2514</v>
      </c>
      <c r="AZ1190" s="218">
        <f t="shared" si="538"/>
        <v>2688</v>
      </c>
      <c r="BA1190" s="218">
        <f t="shared" si="538"/>
        <v>3000</v>
      </c>
      <c r="BB1190" s="218">
        <f t="shared" si="538"/>
        <v>3073</v>
      </c>
      <c r="BC1190" s="222">
        <f t="shared" si="538"/>
        <v>1129</v>
      </c>
      <c r="BD1190" s="222">
        <f t="shared" si="471"/>
        <v>997</v>
      </c>
      <c r="BE1190" s="222">
        <f t="shared" si="471"/>
        <v>1156</v>
      </c>
      <c r="BF1190" s="222">
        <f t="shared" si="471"/>
        <v>1266</v>
      </c>
      <c r="BG1190" s="218">
        <f t="shared" si="471"/>
        <v>1123</v>
      </c>
      <c r="BH1190" s="218">
        <f t="shared" si="471"/>
        <v>1279</v>
      </c>
      <c r="BI1190" s="218">
        <f t="shared" si="471"/>
        <v>1412</v>
      </c>
      <c r="BJ1190" s="218">
        <f t="shared" si="471"/>
        <v>1571</v>
      </c>
      <c r="BK1190" s="222">
        <f t="shared" si="539"/>
        <v>122</v>
      </c>
      <c r="BL1190" s="222">
        <f t="shared" si="539"/>
        <v>205</v>
      </c>
      <c r="BM1190" s="222">
        <f t="shared" si="539"/>
        <v>140</v>
      </c>
      <c r="BN1190" s="222">
        <f t="shared" si="539"/>
        <v>134</v>
      </c>
      <c r="BO1190" s="218">
        <f t="shared" si="539"/>
        <v>257</v>
      </c>
      <c r="BP1190" s="218">
        <f t="shared" si="539"/>
        <v>227</v>
      </c>
      <c r="BQ1190" s="218">
        <f t="shared" si="539"/>
        <v>229</v>
      </c>
      <c r="BR1190" s="218">
        <f t="shared" si="539"/>
        <v>254</v>
      </c>
      <c r="BS1190" s="222">
        <f t="shared" si="539"/>
        <v>166</v>
      </c>
      <c r="BT1190" s="222">
        <f t="shared" si="539"/>
        <v>205</v>
      </c>
      <c r="BU1190" s="222">
        <f t="shared" si="539"/>
        <v>140</v>
      </c>
      <c r="BV1190" s="222">
        <f t="shared" si="539"/>
        <v>134</v>
      </c>
      <c r="BW1190" s="218">
        <f t="shared" si="539"/>
        <v>257</v>
      </c>
      <c r="BX1190" s="218">
        <f t="shared" si="539"/>
        <v>227</v>
      </c>
      <c r="BY1190" s="218">
        <f t="shared" si="539"/>
        <v>229</v>
      </c>
      <c r="BZ1190" s="218">
        <f t="shared" si="539"/>
        <v>254</v>
      </c>
      <c r="CA1190" s="222">
        <f t="shared" si="540"/>
        <v>44</v>
      </c>
      <c r="CB1190" s="222">
        <f t="shared" si="540"/>
        <v>0</v>
      </c>
      <c r="CC1190" s="222">
        <f t="shared" si="540"/>
        <v>0</v>
      </c>
      <c r="CD1190" s="222">
        <f t="shared" si="540"/>
        <v>0</v>
      </c>
      <c r="CE1190" s="218">
        <f t="shared" si="540"/>
        <v>0</v>
      </c>
      <c r="CF1190" s="218">
        <f t="shared" si="540"/>
        <v>0</v>
      </c>
      <c r="CG1190" s="218">
        <f t="shared" si="540"/>
        <v>0</v>
      </c>
      <c r="CH1190" s="218">
        <f t="shared" si="540"/>
        <v>0</v>
      </c>
      <c r="CI1190" s="375"/>
      <c r="CJ1190" s="222">
        <f t="shared" si="541"/>
        <v>1132</v>
      </c>
      <c r="CK1190" s="222">
        <f t="shared" si="541"/>
        <v>1298</v>
      </c>
      <c r="CL1190" s="222">
        <f t="shared" si="541"/>
        <v>1247</v>
      </c>
      <c r="CM1190" s="222">
        <f t="shared" si="541"/>
        <v>1210</v>
      </c>
      <c r="CN1190" s="218">
        <f t="shared" si="541"/>
        <v>1123</v>
      </c>
      <c r="CO1190" s="218">
        <f t="shared" si="541"/>
        <v>1072.2265609288604</v>
      </c>
      <c r="CP1190" s="218">
        <f t="shared" si="541"/>
        <v>1041.1891772094618</v>
      </c>
      <c r="CQ1190" s="218">
        <f t="shared" si="541"/>
        <v>1017.791871588367</v>
      </c>
      <c r="CR1190" s="222">
        <f t="shared" si="541"/>
        <v>54</v>
      </c>
      <c r="CS1190" s="222">
        <f t="shared" si="541"/>
        <v>68</v>
      </c>
      <c r="CT1190" s="222">
        <f t="shared" si="541"/>
        <v>76</v>
      </c>
      <c r="CU1190" s="222">
        <f t="shared" si="541"/>
        <v>85</v>
      </c>
      <c r="CV1190" s="218">
        <f t="shared" si="541"/>
        <v>339</v>
      </c>
      <c r="CW1190" s="218">
        <f t="shared" si="541"/>
        <v>365.22656092886041</v>
      </c>
      <c r="CX1190" s="218">
        <f t="shared" si="541"/>
        <v>405.18917720946172</v>
      </c>
      <c r="CY1190" s="218">
        <f t="shared" si="541"/>
        <v>407.79187158836697</v>
      </c>
      <c r="CZ1190" s="222">
        <f t="shared" si="542"/>
        <v>364</v>
      </c>
      <c r="DA1190" s="222">
        <f t="shared" si="542"/>
        <v>475</v>
      </c>
      <c r="DB1190" s="222">
        <f t="shared" si="542"/>
        <v>483</v>
      </c>
      <c r="DC1190" s="222">
        <f t="shared" si="542"/>
        <v>496</v>
      </c>
      <c r="DD1190" s="218">
        <f t="shared" si="542"/>
        <v>42</v>
      </c>
      <c r="DE1190" s="218">
        <f t="shared" si="542"/>
        <v>43</v>
      </c>
      <c r="DF1190" s="218">
        <f t="shared" si="542"/>
        <v>45</v>
      </c>
      <c r="DG1190" s="218">
        <f t="shared" si="542"/>
        <v>49</v>
      </c>
      <c r="DH1190" s="222">
        <f t="shared" si="542"/>
        <v>714</v>
      </c>
      <c r="DI1190" s="222">
        <f t="shared" si="542"/>
        <v>755</v>
      </c>
      <c r="DJ1190" s="222">
        <f t="shared" si="542"/>
        <v>688</v>
      </c>
      <c r="DK1190" s="222">
        <f t="shared" si="542"/>
        <v>629</v>
      </c>
      <c r="DL1190" s="218">
        <f t="shared" si="542"/>
        <v>742</v>
      </c>
      <c r="DM1190" s="218">
        <f t="shared" si="542"/>
        <v>664</v>
      </c>
      <c r="DN1190" s="218">
        <f t="shared" si="543"/>
        <v>591</v>
      </c>
      <c r="DO1190" s="218">
        <f t="shared" si="543"/>
        <v>561</v>
      </c>
      <c r="DP1190" s="222">
        <f t="shared" si="543"/>
        <v>-3</v>
      </c>
      <c r="DQ1190" s="222">
        <f t="shared" si="543"/>
        <v>-301</v>
      </c>
      <c r="DR1190" s="222">
        <f t="shared" si="543"/>
        <v>-91</v>
      </c>
      <c r="DS1190" s="222">
        <f t="shared" si="543"/>
        <v>56</v>
      </c>
      <c r="DT1190" s="218">
        <f t="shared" si="543"/>
        <v>0</v>
      </c>
      <c r="DU1190" s="218">
        <f t="shared" si="543"/>
        <v>206.77343907113956</v>
      </c>
      <c r="DV1190" s="218">
        <f t="shared" si="543"/>
        <v>370.81082279053828</v>
      </c>
      <c r="DW1190" s="218">
        <f t="shared" si="543"/>
        <v>553.20812841163297</v>
      </c>
      <c r="DX1190" s="384">
        <f t="shared" si="474"/>
        <v>0.7805399625768511</v>
      </c>
      <c r="DY1190" s="384">
        <f t="shared" si="474"/>
        <v>0.78172900061312078</v>
      </c>
      <c r="DZ1190" s="384">
        <f t="shared" si="474"/>
        <v>0.7834498340747017</v>
      </c>
      <c r="EA1190" s="384">
        <f t="shared" si="473"/>
        <v>0.78314491264131547</v>
      </c>
      <c r="EB1190" s="385">
        <f t="shared" si="473"/>
        <v>0.76933554423783013</v>
      </c>
      <c r="EC1190" s="385">
        <f t="shared" si="473"/>
        <v>0.7689723537834563</v>
      </c>
      <c r="ED1190" s="385">
        <f t="shared" si="473"/>
        <v>0.76664654998994164</v>
      </c>
      <c r="EE1190" s="385">
        <f t="shared" si="473"/>
        <v>0.7667365012855919</v>
      </c>
      <c r="EG1190" s="222">
        <f t="shared" si="544"/>
        <v>11238</v>
      </c>
      <c r="EH1190" s="222">
        <f t="shared" si="544"/>
        <v>8463</v>
      </c>
      <c r="EI1190" s="222">
        <f t="shared" si="544"/>
        <v>2778</v>
      </c>
      <c r="EJ1190" s="222">
        <f t="shared" si="544"/>
        <v>1304</v>
      </c>
      <c r="EK1190" s="222">
        <f t="shared" si="544"/>
        <v>6500</v>
      </c>
      <c r="EL1190" s="222">
        <f t="shared" si="544"/>
        <v>54163</v>
      </c>
      <c r="EM1190" s="222">
        <f t="shared" si="544"/>
        <v>53761</v>
      </c>
      <c r="EN1190" s="386">
        <f t="shared" si="482"/>
        <v>0.75306994127068871</v>
      </c>
      <c r="EO1190" s="222">
        <f t="shared" si="483"/>
        <v>46.940244780417565</v>
      </c>
      <c r="EP1190" s="386">
        <f t="shared" si="484"/>
        <v>0.57839473215874715</v>
      </c>
      <c r="EQ1190" s="222">
        <f t="shared" si="485"/>
        <v>120008.12362683013</v>
      </c>
      <c r="ER1190" s="222">
        <f t="shared" si="486"/>
        <v>2021.2917666462056</v>
      </c>
      <c r="ES1190" s="292"/>
      <c r="ET1190" s="222">
        <f t="shared" si="545"/>
        <v>16886</v>
      </c>
      <c r="EU1190" s="222">
        <f t="shared" si="545"/>
        <v>12541</v>
      </c>
      <c r="EV1190" s="222">
        <f t="shared" si="545"/>
        <v>4344</v>
      </c>
      <c r="EW1190" s="222">
        <f t="shared" si="545"/>
        <v>1785</v>
      </c>
      <c r="EX1190" s="222">
        <f t="shared" si="545"/>
        <v>7249</v>
      </c>
      <c r="EY1190" s="222">
        <f t="shared" si="545"/>
        <v>53730</v>
      </c>
      <c r="EZ1190" s="222">
        <f t="shared" si="545"/>
        <v>53453</v>
      </c>
      <c r="FA1190" s="387">
        <f t="shared" si="493"/>
        <v>0.74268624896363855</v>
      </c>
      <c r="FB1190" s="221">
        <f t="shared" si="494"/>
        <v>41.091160220994475</v>
      </c>
      <c r="FC1190" s="387">
        <f t="shared" si="495"/>
        <v>0.42929053653914484</v>
      </c>
      <c r="FD1190" s="218">
        <f t="shared" si="496"/>
        <v>134915.31732737762</v>
      </c>
      <c r="FE1190" s="218">
        <f t="shared" si="497"/>
        <v>2782.8185508764709</v>
      </c>
      <c r="FF1190" s="218">
        <f t="shared" si="546"/>
        <v>3894</v>
      </c>
      <c r="FG1190" s="221">
        <f t="shared" si="476"/>
        <v>56.420133538777606</v>
      </c>
      <c r="FH1190" s="218">
        <f t="shared" si="547"/>
        <v>2197</v>
      </c>
      <c r="FI1190" s="218">
        <f t="shared" si="547"/>
        <v>3894</v>
      </c>
      <c r="FJ1190" s="218">
        <f t="shared" si="547"/>
        <v>54</v>
      </c>
      <c r="FK1190" s="218">
        <f t="shared" si="498"/>
        <v>1643</v>
      </c>
      <c r="FL1190" s="218">
        <f t="shared" si="548"/>
        <v>880</v>
      </c>
      <c r="FM1190" s="218">
        <f t="shared" si="499"/>
        <v>763</v>
      </c>
    </row>
    <row r="1191" spans="1:169" s="368" customFormat="1">
      <c r="A1191" s="285"/>
      <c r="B1191" s="286"/>
      <c r="C1191" s="285"/>
      <c r="D1191" s="285"/>
      <c r="E1191" s="285"/>
      <c r="F1191" s="287">
        <f t="shared" si="535"/>
        <v>9</v>
      </c>
      <c r="G1191" s="392" t="s">
        <v>767</v>
      </c>
      <c r="H1191" s="286" t="s">
        <v>768</v>
      </c>
      <c r="I1191" s="287"/>
      <c r="J1191" s="392"/>
      <c r="K1191" s="287"/>
      <c r="L1191" s="392"/>
      <c r="M1191" s="392"/>
      <c r="N1191" s="372">
        <f t="shared" si="536"/>
        <v>3</v>
      </c>
      <c r="O1191" s="222">
        <f t="shared" si="536"/>
        <v>6544</v>
      </c>
      <c r="P1191" s="222">
        <f t="shared" si="536"/>
        <v>8892</v>
      </c>
      <c r="Q1191" s="222">
        <f t="shared" si="536"/>
        <v>9796</v>
      </c>
      <c r="R1191" s="222">
        <f t="shared" si="536"/>
        <v>10392</v>
      </c>
      <c r="S1191" s="218">
        <f t="shared" si="536"/>
        <v>9971</v>
      </c>
      <c r="T1191" s="218">
        <f t="shared" si="536"/>
        <v>10765</v>
      </c>
      <c r="U1191" s="218">
        <f t="shared" si="536"/>
        <v>11377</v>
      </c>
      <c r="V1191" s="218">
        <f t="shared" si="536"/>
        <v>11496</v>
      </c>
      <c r="W1191" s="222">
        <f t="shared" si="536"/>
        <v>4259</v>
      </c>
      <c r="X1191" s="222">
        <f t="shared" si="536"/>
        <v>5775</v>
      </c>
      <c r="Y1191" s="222">
        <f t="shared" si="536"/>
        <v>6370</v>
      </c>
      <c r="Z1191" s="222">
        <f t="shared" si="536"/>
        <v>6764</v>
      </c>
      <c r="AA1191" s="218">
        <f t="shared" si="536"/>
        <v>6479</v>
      </c>
      <c r="AB1191" s="218">
        <f t="shared" si="536"/>
        <v>6950</v>
      </c>
      <c r="AC1191" s="218">
        <f t="shared" si="536"/>
        <v>7362</v>
      </c>
      <c r="AD1191" s="218">
        <f t="shared" si="537"/>
        <v>7439</v>
      </c>
      <c r="AE1191" s="222">
        <f t="shared" si="537"/>
        <v>33</v>
      </c>
      <c r="AF1191" s="222">
        <f t="shared" si="537"/>
        <v>33</v>
      </c>
      <c r="AG1191" s="222">
        <f t="shared" si="537"/>
        <v>33</v>
      </c>
      <c r="AH1191" s="222">
        <f t="shared" si="537"/>
        <v>32</v>
      </c>
      <c r="AI1191" s="218">
        <f t="shared" si="537"/>
        <v>37</v>
      </c>
      <c r="AJ1191" s="218">
        <f t="shared" si="537"/>
        <v>36</v>
      </c>
      <c r="AK1191" s="218">
        <f t="shared" si="537"/>
        <v>36</v>
      </c>
      <c r="AL1191" s="218">
        <f t="shared" si="537"/>
        <v>36</v>
      </c>
      <c r="AM1191" s="222">
        <f t="shared" si="537"/>
        <v>2284</v>
      </c>
      <c r="AN1191" s="222">
        <f t="shared" si="537"/>
        <v>3117</v>
      </c>
      <c r="AO1191" s="222">
        <f t="shared" si="537"/>
        <v>3426</v>
      </c>
      <c r="AP1191" s="222">
        <f t="shared" si="537"/>
        <v>3628</v>
      </c>
      <c r="AQ1191" s="218">
        <f t="shared" si="537"/>
        <v>3492</v>
      </c>
      <c r="AR1191" s="218">
        <f t="shared" si="538"/>
        <v>3815</v>
      </c>
      <c r="AS1191" s="218">
        <f t="shared" si="538"/>
        <v>4014</v>
      </c>
      <c r="AT1191" s="218">
        <f t="shared" si="538"/>
        <v>4056</v>
      </c>
      <c r="AU1191" s="222">
        <f t="shared" si="538"/>
        <v>1285</v>
      </c>
      <c r="AV1191" s="222">
        <f t="shared" si="538"/>
        <v>1887</v>
      </c>
      <c r="AW1191" s="222">
        <f t="shared" si="538"/>
        <v>2096</v>
      </c>
      <c r="AX1191" s="222">
        <f t="shared" si="538"/>
        <v>2272</v>
      </c>
      <c r="AY1191" s="218">
        <f t="shared" si="538"/>
        <v>2366</v>
      </c>
      <c r="AZ1191" s="218">
        <f t="shared" si="538"/>
        <v>2616</v>
      </c>
      <c r="BA1191" s="218">
        <f t="shared" si="538"/>
        <v>2835</v>
      </c>
      <c r="BB1191" s="218">
        <f t="shared" si="538"/>
        <v>2703</v>
      </c>
      <c r="BC1191" s="222">
        <f t="shared" si="538"/>
        <v>972</v>
      </c>
      <c r="BD1191" s="222">
        <f t="shared" si="471"/>
        <v>1141</v>
      </c>
      <c r="BE1191" s="222">
        <f t="shared" si="471"/>
        <v>1189</v>
      </c>
      <c r="BF1191" s="222">
        <f t="shared" si="471"/>
        <v>1224</v>
      </c>
      <c r="BG1191" s="218">
        <f t="shared" si="471"/>
        <v>965</v>
      </c>
      <c r="BH1191" s="218">
        <f t="shared" si="471"/>
        <v>973</v>
      </c>
      <c r="BI1191" s="218">
        <f t="shared" si="471"/>
        <v>959</v>
      </c>
      <c r="BJ1191" s="218">
        <f t="shared" si="471"/>
        <v>1178</v>
      </c>
      <c r="BK1191" s="222">
        <f t="shared" si="539"/>
        <v>27</v>
      </c>
      <c r="BL1191" s="222">
        <f t="shared" si="539"/>
        <v>89</v>
      </c>
      <c r="BM1191" s="222">
        <f t="shared" si="539"/>
        <v>141</v>
      </c>
      <c r="BN1191" s="222">
        <f t="shared" si="539"/>
        <v>132</v>
      </c>
      <c r="BO1191" s="218">
        <f t="shared" si="539"/>
        <v>161</v>
      </c>
      <c r="BP1191" s="218">
        <f t="shared" si="539"/>
        <v>226</v>
      </c>
      <c r="BQ1191" s="218">
        <f t="shared" si="539"/>
        <v>220</v>
      </c>
      <c r="BR1191" s="218">
        <f t="shared" si="539"/>
        <v>175</v>
      </c>
      <c r="BS1191" s="222">
        <f t="shared" si="539"/>
        <v>30</v>
      </c>
      <c r="BT1191" s="222">
        <f t="shared" si="539"/>
        <v>89</v>
      </c>
      <c r="BU1191" s="222">
        <f t="shared" si="539"/>
        <v>141</v>
      </c>
      <c r="BV1191" s="222">
        <f t="shared" si="539"/>
        <v>132</v>
      </c>
      <c r="BW1191" s="218">
        <f t="shared" si="539"/>
        <v>161</v>
      </c>
      <c r="BX1191" s="218">
        <f t="shared" si="539"/>
        <v>226</v>
      </c>
      <c r="BY1191" s="218">
        <f t="shared" si="539"/>
        <v>220</v>
      </c>
      <c r="BZ1191" s="218">
        <f t="shared" si="539"/>
        <v>175</v>
      </c>
      <c r="CA1191" s="222">
        <f t="shared" si="540"/>
        <v>3</v>
      </c>
      <c r="CB1191" s="222">
        <f t="shared" si="540"/>
        <v>0</v>
      </c>
      <c r="CC1191" s="222">
        <f t="shared" si="540"/>
        <v>0</v>
      </c>
      <c r="CD1191" s="222">
        <f t="shared" si="540"/>
        <v>0</v>
      </c>
      <c r="CE1191" s="218">
        <f t="shared" si="540"/>
        <v>0</v>
      </c>
      <c r="CF1191" s="218">
        <f t="shared" si="540"/>
        <v>0</v>
      </c>
      <c r="CG1191" s="218">
        <f t="shared" si="540"/>
        <v>0</v>
      </c>
      <c r="CH1191" s="218">
        <f t="shared" si="540"/>
        <v>0</v>
      </c>
      <c r="CI1191" s="375"/>
      <c r="CJ1191" s="222">
        <f t="shared" si="541"/>
        <v>975</v>
      </c>
      <c r="CK1191" s="222">
        <f t="shared" si="541"/>
        <v>1389</v>
      </c>
      <c r="CL1191" s="222">
        <f t="shared" si="541"/>
        <v>1402</v>
      </c>
      <c r="CM1191" s="222">
        <f t="shared" si="541"/>
        <v>1275</v>
      </c>
      <c r="CN1191" s="218">
        <f t="shared" si="541"/>
        <v>965</v>
      </c>
      <c r="CO1191" s="218">
        <f t="shared" si="541"/>
        <v>950.81691315185321</v>
      </c>
      <c r="CP1191" s="218">
        <f t="shared" si="541"/>
        <v>794.72697896285217</v>
      </c>
      <c r="CQ1191" s="218">
        <f t="shared" si="541"/>
        <v>781.27859527878638</v>
      </c>
      <c r="CR1191" s="222">
        <f t="shared" si="541"/>
        <v>77</v>
      </c>
      <c r="CS1191" s="222">
        <f t="shared" si="541"/>
        <v>106</v>
      </c>
      <c r="CT1191" s="222">
        <f t="shared" si="541"/>
        <v>111</v>
      </c>
      <c r="CU1191" s="222">
        <f t="shared" si="541"/>
        <v>117</v>
      </c>
      <c r="CV1191" s="218">
        <f t="shared" si="541"/>
        <v>-162</v>
      </c>
      <c r="CW1191" s="218">
        <f t="shared" si="541"/>
        <v>-163.18308684814684</v>
      </c>
      <c r="CX1191" s="218">
        <f t="shared" si="541"/>
        <v>-175.27302103714786</v>
      </c>
      <c r="CY1191" s="218">
        <f t="shared" si="541"/>
        <v>-171.72140472121359</v>
      </c>
      <c r="CZ1191" s="222">
        <f t="shared" si="542"/>
        <v>259</v>
      </c>
      <c r="DA1191" s="222">
        <f t="shared" si="542"/>
        <v>337</v>
      </c>
      <c r="DB1191" s="222">
        <f t="shared" si="542"/>
        <v>343</v>
      </c>
      <c r="DC1191" s="222">
        <f t="shared" si="542"/>
        <v>351</v>
      </c>
      <c r="DD1191" s="218">
        <f t="shared" si="542"/>
        <v>197</v>
      </c>
      <c r="DE1191" s="218">
        <f t="shared" si="542"/>
        <v>201</v>
      </c>
      <c r="DF1191" s="218">
        <f t="shared" si="542"/>
        <v>213</v>
      </c>
      <c r="DG1191" s="218">
        <f t="shared" si="542"/>
        <v>234</v>
      </c>
      <c r="DH1191" s="222">
        <f t="shared" si="542"/>
        <v>639</v>
      </c>
      <c r="DI1191" s="222">
        <f t="shared" si="542"/>
        <v>946</v>
      </c>
      <c r="DJ1191" s="222">
        <f t="shared" si="542"/>
        <v>948</v>
      </c>
      <c r="DK1191" s="222">
        <f t="shared" si="542"/>
        <v>807</v>
      </c>
      <c r="DL1191" s="218">
        <f t="shared" si="542"/>
        <v>930</v>
      </c>
      <c r="DM1191" s="218">
        <f t="shared" si="542"/>
        <v>913</v>
      </c>
      <c r="DN1191" s="218">
        <f t="shared" si="543"/>
        <v>757</v>
      </c>
      <c r="DO1191" s="218">
        <f t="shared" si="543"/>
        <v>719</v>
      </c>
      <c r="DP1191" s="222">
        <f t="shared" si="543"/>
        <v>-3</v>
      </c>
      <c r="DQ1191" s="222">
        <f t="shared" si="543"/>
        <v>-248</v>
      </c>
      <c r="DR1191" s="222">
        <f t="shared" si="543"/>
        <v>-213</v>
      </c>
      <c r="DS1191" s="222">
        <f t="shared" si="543"/>
        <v>-51</v>
      </c>
      <c r="DT1191" s="218">
        <f t="shared" si="543"/>
        <v>0</v>
      </c>
      <c r="DU1191" s="218">
        <f t="shared" si="543"/>
        <v>22.183086848146846</v>
      </c>
      <c r="DV1191" s="218">
        <f t="shared" si="543"/>
        <v>164.27302103714786</v>
      </c>
      <c r="DW1191" s="218">
        <f t="shared" si="543"/>
        <v>396.7214047212135</v>
      </c>
      <c r="DX1191" s="384">
        <f t="shared" si="474"/>
        <v>0.65082518337408313</v>
      </c>
      <c r="DY1191" s="384">
        <f t="shared" si="474"/>
        <v>0.64946018893387314</v>
      </c>
      <c r="DZ1191" s="384">
        <f t="shared" si="474"/>
        <v>0.65026541445487951</v>
      </c>
      <c r="EA1191" s="384">
        <f t="shared" si="473"/>
        <v>0.65088529638183212</v>
      </c>
      <c r="EB1191" s="385">
        <f t="shared" si="473"/>
        <v>0.64978437468659112</v>
      </c>
      <c r="EC1191" s="385">
        <f t="shared" si="473"/>
        <v>0.6456107756618672</v>
      </c>
      <c r="ED1191" s="385">
        <f t="shared" si="473"/>
        <v>0.64709501626087718</v>
      </c>
      <c r="EE1191" s="385">
        <f t="shared" si="473"/>
        <v>0.64709464161447461</v>
      </c>
      <c r="EG1191" s="222">
        <f t="shared" si="544"/>
        <v>7259</v>
      </c>
      <c r="EH1191" s="222">
        <f t="shared" si="544"/>
        <v>4680</v>
      </c>
      <c r="EI1191" s="222">
        <f t="shared" si="544"/>
        <v>2578</v>
      </c>
      <c r="EJ1191" s="222">
        <f t="shared" si="544"/>
        <v>1374</v>
      </c>
      <c r="EK1191" s="222">
        <f t="shared" si="544"/>
        <v>3272</v>
      </c>
      <c r="EL1191" s="222">
        <f t="shared" si="544"/>
        <v>56116</v>
      </c>
      <c r="EM1191" s="222">
        <f t="shared" si="544"/>
        <v>54120</v>
      </c>
      <c r="EN1191" s="386">
        <f t="shared" si="482"/>
        <v>0.64471690315470453</v>
      </c>
      <c r="EO1191" s="222">
        <f t="shared" si="483"/>
        <v>53.297129557796744</v>
      </c>
      <c r="EP1191" s="386">
        <f t="shared" si="484"/>
        <v>0.45075079212012675</v>
      </c>
      <c r="EQ1191" s="222">
        <f t="shared" si="485"/>
        <v>58307.791004348139</v>
      </c>
      <c r="ER1191" s="222">
        <f t="shared" si="486"/>
        <v>2115.6688839615667</v>
      </c>
      <c r="ES1191" s="292"/>
      <c r="ET1191" s="222">
        <f t="shared" si="545"/>
        <v>9971</v>
      </c>
      <c r="EU1191" s="222">
        <f t="shared" si="545"/>
        <v>6479</v>
      </c>
      <c r="EV1191" s="222">
        <f t="shared" si="545"/>
        <v>3492</v>
      </c>
      <c r="EW1191" s="222">
        <f t="shared" si="545"/>
        <v>1716</v>
      </c>
      <c r="EX1191" s="222">
        <f t="shared" si="545"/>
        <v>3941</v>
      </c>
      <c r="EY1191" s="222">
        <f t="shared" si="545"/>
        <v>56939</v>
      </c>
      <c r="EZ1191" s="222">
        <f t="shared" si="545"/>
        <v>55225</v>
      </c>
      <c r="FA1191" s="387">
        <f t="shared" si="493"/>
        <v>0.64978437468659112</v>
      </c>
      <c r="FB1191" s="221">
        <f t="shared" si="494"/>
        <v>49.140893470790374</v>
      </c>
      <c r="FC1191" s="387">
        <f t="shared" si="495"/>
        <v>0.3952462140206599</v>
      </c>
      <c r="FD1191" s="218">
        <f t="shared" si="496"/>
        <v>69214.422452097861</v>
      </c>
      <c r="FE1191" s="218">
        <f t="shared" si="497"/>
        <v>2589.4069714803077</v>
      </c>
      <c r="FF1191" s="218">
        <f t="shared" si="546"/>
        <v>3492</v>
      </c>
      <c r="FG1191" s="221">
        <f t="shared" si="476"/>
        <v>59.221076746849945</v>
      </c>
      <c r="FH1191" s="218">
        <f t="shared" si="547"/>
        <v>2068</v>
      </c>
      <c r="FI1191" s="218">
        <f t="shared" si="547"/>
        <v>3492</v>
      </c>
      <c r="FJ1191" s="218">
        <f t="shared" si="547"/>
        <v>45</v>
      </c>
      <c r="FK1191" s="218">
        <f t="shared" si="498"/>
        <v>1379</v>
      </c>
      <c r="FL1191" s="218">
        <f t="shared" si="548"/>
        <v>519</v>
      </c>
      <c r="FM1191" s="218">
        <f t="shared" si="499"/>
        <v>860</v>
      </c>
    </row>
    <row r="1192" spans="1:169" s="368" customFormat="1">
      <c r="A1192" s="285"/>
      <c r="B1192" s="286"/>
      <c r="C1192" s="285"/>
      <c r="D1192" s="285"/>
      <c r="E1192" s="285"/>
      <c r="F1192" s="287">
        <f t="shared" si="535"/>
        <v>10</v>
      </c>
      <c r="G1192" s="392" t="s">
        <v>777</v>
      </c>
      <c r="H1192" s="392" t="s">
        <v>778</v>
      </c>
      <c r="I1192" s="287"/>
      <c r="J1192" s="392"/>
      <c r="K1192" s="287"/>
      <c r="L1192" s="392"/>
      <c r="M1192" s="392"/>
      <c r="N1192" s="372">
        <f t="shared" si="536"/>
        <v>3</v>
      </c>
      <c r="O1192" s="222">
        <f t="shared" si="536"/>
        <v>112971</v>
      </c>
      <c r="P1192" s="222">
        <f t="shared" si="536"/>
        <v>138843</v>
      </c>
      <c r="Q1192" s="222">
        <f t="shared" si="536"/>
        <v>131127</v>
      </c>
      <c r="R1192" s="222">
        <f t="shared" si="536"/>
        <v>161301</v>
      </c>
      <c r="S1192" s="218">
        <f t="shared" si="536"/>
        <v>137702</v>
      </c>
      <c r="T1192" s="218">
        <f t="shared" si="536"/>
        <v>126200</v>
      </c>
      <c r="U1192" s="218">
        <f t="shared" si="536"/>
        <v>152127</v>
      </c>
      <c r="V1192" s="218">
        <f t="shared" si="536"/>
        <v>176987</v>
      </c>
      <c r="W1192" s="222">
        <f t="shared" si="536"/>
        <v>84949</v>
      </c>
      <c r="X1192" s="222">
        <f t="shared" si="536"/>
        <v>104692</v>
      </c>
      <c r="Y1192" s="222">
        <f t="shared" si="536"/>
        <v>98901</v>
      </c>
      <c r="Z1192" s="222">
        <f t="shared" si="536"/>
        <v>121716</v>
      </c>
      <c r="AA1192" s="218">
        <f t="shared" si="536"/>
        <v>103361</v>
      </c>
      <c r="AB1192" s="218">
        <f t="shared" si="536"/>
        <v>93797</v>
      </c>
      <c r="AC1192" s="218">
        <f t="shared" si="536"/>
        <v>112336</v>
      </c>
      <c r="AD1192" s="218">
        <f t="shared" si="537"/>
        <v>131659</v>
      </c>
      <c r="AE1192" s="222">
        <f t="shared" si="537"/>
        <v>563</v>
      </c>
      <c r="AF1192" s="222">
        <f t="shared" si="537"/>
        <v>516</v>
      </c>
      <c r="AG1192" s="222">
        <f t="shared" si="537"/>
        <v>441</v>
      </c>
      <c r="AH1192" s="222">
        <f t="shared" si="537"/>
        <v>507</v>
      </c>
      <c r="AI1192" s="218">
        <f t="shared" si="537"/>
        <v>508</v>
      </c>
      <c r="AJ1192" s="218">
        <f t="shared" si="537"/>
        <v>421</v>
      </c>
      <c r="AK1192" s="218">
        <f t="shared" si="537"/>
        <v>481</v>
      </c>
      <c r="AL1192" s="218">
        <f t="shared" si="537"/>
        <v>563</v>
      </c>
      <c r="AM1192" s="222">
        <f t="shared" si="537"/>
        <v>28023</v>
      </c>
      <c r="AN1192" s="222">
        <f t="shared" si="537"/>
        <v>34151</v>
      </c>
      <c r="AO1192" s="222">
        <f t="shared" si="537"/>
        <v>32226</v>
      </c>
      <c r="AP1192" s="222">
        <f t="shared" si="537"/>
        <v>39586</v>
      </c>
      <c r="AQ1192" s="218">
        <f t="shared" si="537"/>
        <v>34341</v>
      </c>
      <c r="AR1192" s="218">
        <f t="shared" si="538"/>
        <v>32403</v>
      </c>
      <c r="AS1192" s="218">
        <f t="shared" si="538"/>
        <v>39791</v>
      </c>
      <c r="AT1192" s="218">
        <f t="shared" si="538"/>
        <v>45329</v>
      </c>
      <c r="AU1192" s="222">
        <f t="shared" si="538"/>
        <v>698</v>
      </c>
      <c r="AV1192" s="222">
        <f t="shared" si="538"/>
        <v>981</v>
      </c>
      <c r="AW1192" s="222">
        <f t="shared" si="538"/>
        <v>916</v>
      </c>
      <c r="AX1192" s="222">
        <f t="shared" si="538"/>
        <v>1199</v>
      </c>
      <c r="AY1192" s="218">
        <f t="shared" si="538"/>
        <v>1399</v>
      </c>
      <c r="AZ1192" s="218">
        <f t="shared" si="538"/>
        <v>1313</v>
      </c>
      <c r="BA1192" s="218">
        <f t="shared" si="538"/>
        <v>1684</v>
      </c>
      <c r="BB1192" s="218">
        <f t="shared" si="538"/>
        <v>1995</v>
      </c>
      <c r="BC1192" s="222">
        <f t="shared" si="538"/>
        <v>28557</v>
      </c>
      <c r="BD1192" s="222">
        <f t="shared" si="471"/>
        <v>35254.834463970343</v>
      </c>
      <c r="BE1192" s="222">
        <f t="shared" si="471"/>
        <v>33222.262109596515</v>
      </c>
      <c r="BF1192" s="222">
        <f t="shared" si="471"/>
        <v>41482.169550999999</v>
      </c>
      <c r="BG1192" s="218">
        <f t="shared" si="471"/>
        <v>35654</v>
      </c>
      <c r="BH1192" s="218">
        <f t="shared" si="471"/>
        <v>33215</v>
      </c>
      <c r="BI1192" s="218">
        <f t="shared" si="471"/>
        <v>40894</v>
      </c>
      <c r="BJ1192" s="218">
        <f t="shared" si="471"/>
        <v>50391</v>
      </c>
      <c r="BK1192" s="222">
        <f t="shared" si="539"/>
        <v>-1232</v>
      </c>
      <c r="BL1192" s="222">
        <f t="shared" si="539"/>
        <v>-2084.834463970345</v>
      </c>
      <c r="BM1192" s="222">
        <f t="shared" si="539"/>
        <v>-1912.2621095965178</v>
      </c>
      <c r="BN1192" s="222">
        <f t="shared" si="539"/>
        <v>-3095.169551</v>
      </c>
      <c r="BO1192" s="218">
        <f t="shared" si="539"/>
        <v>-2712</v>
      </c>
      <c r="BP1192" s="218">
        <f t="shared" si="539"/>
        <v>-2125</v>
      </c>
      <c r="BQ1192" s="218">
        <f t="shared" si="539"/>
        <v>-2787</v>
      </c>
      <c r="BR1192" s="218">
        <f t="shared" si="539"/>
        <v>-7057</v>
      </c>
      <c r="BS1192" s="222">
        <f t="shared" si="539"/>
        <v>107</v>
      </c>
      <c r="BT1192" s="222">
        <f t="shared" si="539"/>
        <v>561</v>
      </c>
      <c r="BU1192" s="222">
        <f t="shared" si="539"/>
        <v>96</v>
      </c>
      <c r="BV1192" s="222">
        <f t="shared" si="539"/>
        <v>98</v>
      </c>
      <c r="BW1192" s="218">
        <f t="shared" si="539"/>
        <v>463</v>
      </c>
      <c r="BX1192" s="218">
        <f t="shared" si="539"/>
        <v>366</v>
      </c>
      <c r="BY1192" s="218">
        <f t="shared" si="539"/>
        <v>406</v>
      </c>
      <c r="BZ1192" s="218">
        <f t="shared" si="539"/>
        <v>414</v>
      </c>
      <c r="CA1192" s="222">
        <f t="shared" si="540"/>
        <v>1339</v>
      </c>
      <c r="CB1192" s="222">
        <f t="shared" si="540"/>
        <v>2645.834463970345</v>
      </c>
      <c r="CC1192" s="222">
        <f t="shared" si="540"/>
        <v>2008.2621095965178</v>
      </c>
      <c r="CD1192" s="222">
        <f t="shared" si="540"/>
        <v>3193.169551</v>
      </c>
      <c r="CE1192" s="218">
        <f t="shared" si="540"/>
        <v>3175</v>
      </c>
      <c r="CF1192" s="218">
        <f t="shared" si="540"/>
        <v>2491</v>
      </c>
      <c r="CG1192" s="218">
        <f t="shared" si="540"/>
        <v>3193</v>
      </c>
      <c r="CH1192" s="218">
        <f t="shared" si="540"/>
        <v>7471</v>
      </c>
      <c r="CI1192" s="375"/>
      <c r="CJ1192" s="222">
        <f t="shared" si="541"/>
        <v>28557</v>
      </c>
      <c r="CK1192" s="222">
        <f t="shared" si="541"/>
        <v>36915</v>
      </c>
      <c r="CL1192" s="222">
        <f t="shared" si="541"/>
        <v>35768</v>
      </c>
      <c r="CM1192" s="222">
        <f t="shared" si="541"/>
        <v>43377</v>
      </c>
      <c r="CN1192" s="218">
        <f t="shared" si="541"/>
        <v>35654</v>
      </c>
      <c r="CO1192" s="218">
        <f t="shared" si="541"/>
        <v>34543.4771242965</v>
      </c>
      <c r="CP1192" s="218">
        <f t="shared" si="541"/>
        <v>41825.597221317817</v>
      </c>
      <c r="CQ1192" s="218">
        <f t="shared" si="541"/>
        <v>47193.986965306969</v>
      </c>
      <c r="CR1192" s="222">
        <f t="shared" si="541"/>
        <v>24546</v>
      </c>
      <c r="CS1192" s="222">
        <f t="shared" si="541"/>
        <v>31412</v>
      </c>
      <c r="CT1192" s="222">
        <f t="shared" si="541"/>
        <v>29642</v>
      </c>
      <c r="CU1192" s="222">
        <f t="shared" si="541"/>
        <v>36411</v>
      </c>
      <c r="CV1192" s="218">
        <f t="shared" si="541"/>
        <v>30194</v>
      </c>
      <c r="CW1192" s="218">
        <f t="shared" si="541"/>
        <v>28490.477124296503</v>
      </c>
      <c r="CX1192" s="218">
        <f t="shared" si="541"/>
        <v>34994.597221317817</v>
      </c>
      <c r="CY1192" s="218">
        <f t="shared" si="541"/>
        <v>39888.986965306969</v>
      </c>
      <c r="CZ1192" s="222">
        <f t="shared" si="542"/>
        <v>0</v>
      </c>
      <c r="DA1192" s="222">
        <f t="shared" si="542"/>
        <v>0</v>
      </c>
      <c r="DB1192" s="222">
        <f t="shared" si="542"/>
        <v>0</v>
      </c>
      <c r="DC1192" s="222">
        <f t="shared" si="542"/>
        <v>0</v>
      </c>
      <c r="DD1192" s="218">
        <f t="shared" si="542"/>
        <v>0</v>
      </c>
      <c r="DE1192" s="218">
        <f t="shared" si="542"/>
        <v>0</v>
      </c>
      <c r="DF1192" s="218">
        <f t="shared" si="542"/>
        <v>0</v>
      </c>
      <c r="DG1192" s="218">
        <f t="shared" si="542"/>
        <v>0</v>
      </c>
      <c r="DH1192" s="222">
        <f t="shared" si="542"/>
        <v>4011</v>
      </c>
      <c r="DI1192" s="222">
        <f t="shared" si="542"/>
        <v>5503</v>
      </c>
      <c r="DJ1192" s="222">
        <f t="shared" si="542"/>
        <v>6126</v>
      </c>
      <c r="DK1192" s="222">
        <f t="shared" si="542"/>
        <v>6966</v>
      </c>
      <c r="DL1192" s="218">
        <f t="shared" si="542"/>
        <v>5460</v>
      </c>
      <c r="DM1192" s="218">
        <f t="shared" si="542"/>
        <v>6053</v>
      </c>
      <c r="DN1192" s="218">
        <f t="shared" si="543"/>
        <v>6831</v>
      </c>
      <c r="DO1192" s="218">
        <f t="shared" si="543"/>
        <v>7305</v>
      </c>
      <c r="DP1192" s="222">
        <f t="shared" si="543"/>
        <v>0</v>
      </c>
      <c r="DQ1192" s="222">
        <f t="shared" si="543"/>
        <v>-1660.1655360296572</v>
      </c>
      <c r="DR1192" s="222">
        <f t="shared" si="543"/>
        <v>-2545.7378904034849</v>
      </c>
      <c r="DS1192" s="222">
        <f t="shared" si="543"/>
        <v>-1894.830449000001</v>
      </c>
      <c r="DT1192" s="218">
        <f t="shared" si="543"/>
        <v>0</v>
      </c>
      <c r="DU1192" s="218">
        <f t="shared" si="543"/>
        <v>-1328.4771242965023</v>
      </c>
      <c r="DV1192" s="218">
        <f t="shared" si="543"/>
        <v>-931.59722131781552</v>
      </c>
      <c r="DW1192" s="218">
        <f t="shared" si="543"/>
        <v>3197.0130346930328</v>
      </c>
      <c r="DX1192" s="384">
        <f t="shared" si="474"/>
        <v>0.75195404130263521</v>
      </c>
      <c r="DY1192" s="384">
        <f t="shared" si="474"/>
        <v>0.75403153201817885</v>
      </c>
      <c r="DZ1192" s="384">
        <f t="shared" si="474"/>
        <v>0.7542382575670914</v>
      </c>
      <c r="EA1192" s="384">
        <f t="shared" si="473"/>
        <v>0.75458924619190204</v>
      </c>
      <c r="EB1192" s="385">
        <f t="shared" si="473"/>
        <v>0.75061364395578856</v>
      </c>
      <c r="EC1192" s="385">
        <f t="shared" si="473"/>
        <v>0.74324088748019013</v>
      </c>
      <c r="ED1192" s="385">
        <f t="shared" si="473"/>
        <v>0.7384356491615558</v>
      </c>
      <c r="EE1192" s="385">
        <f t="shared" si="473"/>
        <v>0.74389079423912485</v>
      </c>
      <c r="EG1192" s="222">
        <f t="shared" si="544"/>
        <v>113003</v>
      </c>
      <c r="EH1192" s="222">
        <f t="shared" si="544"/>
        <v>83114</v>
      </c>
      <c r="EI1192" s="222">
        <f t="shared" si="544"/>
        <v>29889</v>
      </c>
      <c r="EJ1192" s="222">
        <f t="shared" si="544"/>
        <v>550</v>
      </c>
      <c r="EK1192" s="222">
        <f t="shared" si="544"/>
        <v>19568</v>
      </c>
      <c r="EL1192" s="222">
        <f t="shared" si="544"/>
        <v>7659</v>
      </c>
      <c r="EM1192" s="222">
        <f t="shared" si="544"/>
        <v>7659</v>
      </c>
      <c r="EN1192" s="386">
        <f t="shared" si="482"/>
        <v>0.7355025972761785</v>
      </c>
      <c r="EO1192" s="222">
        <f t="shared" si="483"/>
        <v>1.8401418582087055</v>
      </c>
      <c r="EP1192" s="386">
        <f t="shared" si="484"/>
        <v>0.17316354433068148</v>
      </c>
      <c r="EQ1192" s="222">
        <f t="shared" si="485"/>
        <v>2554902.7288157721</v>
      </c>
      <c r="ER1192" s="222">
        <f t="shared" si="486"/>
        <v>5984.2451146798967</v>
      </c>
      <c r="ES1192" s="292"/>
      <c r="ET1192" s="222">
        <f t="shared" si="545"/>
        <v>137902</v>
      </c>
      <c r="EU1192" s="222">
        <f t="shared" si="545"/>
        <v>102661</v>
      </c>
      <c r="EV1192" s="222">
        <f t="shared" si="545"/>
        <v>35241</v>
      </c>
      <c r="EW1192" s="222">
        <f t="shared" si="545"/>
        <v>1673</v>
      </c>
      <c r="EX1192" s="222">
        <f t="shared" si="545"/>
        <v>29912</v>
      </c>
      <c r="EY1192" s="222">
        <f t="shared" si="545"/>
        <v>16939</v>
      </c>
      <c r="EZ1192" s="222">
        <f t="shared" si="545"/>
        <v>16939</v>
      </c>
      <c r="FA1192" s="387">
        <f t="shared" si="493"/>
        <v>0.74444895650534437</v>
      </c>
      <c r="FB1192" s="221">
        <f t="shared" si="494"/>
        <v>4.7473113702789362</v>
      </c>
      <c r="FC1192" s="387">
        <f t="shared" si="495"/>
        <v>0.21690765906223261</v>
      </c>
      <c r="FD1192" s="218">
        <f t="shared" si="496"/>
        <v>1765865.7535863982</v>
      </c>
      <c r="FE1192" s="218">
        <f t="shared" si="497"/>
        <v>8230.5134108664424</v>
      </c>
      <c r="FF1192" s="218">
        <f t="shared" si="546"/>
        <v>34341</v>
      </c>
      <c r="FG1192" s="221">
        <f t="shared" si="476"/>
        <v>4.5135552255321629</v>
      </c>
      <c r="FH1192" s="218">
        <f t="shared" si="547"/>
        <v>1550</v>
      </c>
      <c r="FI1192" s="218">
        <f t="shared" si="547"/>
        <v>34341</v>
      </c>
      <c r="FJ1192" s="218">
        <f t="shared" si="547"/>
        <v>139</v>
      </c>
      <c r="FK1192" s="218">
        <f t="shared" si="498"/>
        <v>32652</v>
      </c>
      <c r="FL1192" s="218">
        <f t="shared" si="548"/>
        <v>4887</v>
      </c>
      <c r="FM1192" s="218">
        <f t="shared" si="499"/>
        <v>27765</v>
      </c>
    </row>
    <row r="1193" spans="1:169" s="368" customFormat="1">
      <c r="A1193" s="285"/>
      <c r="B1193" s="286"/>
      <c r="C1193" s="285"/>
      <c r="D1193" s="285"/>
      <c r="E1193" s="285"/>
      <c r="F1193" s="287">
        <f t="shared" si="535"/>
        <v>11</v>
      </c>
      <c r="G1193" s="392" t="s">
        <v>788</v>
      </c>
      <c r="H1193" s="392" t="s">
        <v>789</v>
      </c>
      <c r="I1193" s="287"/>
      <c r="J1193" s="392"/>
      <c r="K1193" s="287"/>
      <c r="L1193" s="392"/>
      <c r="M1193" s="392"/>
      <c r="N1193" s="372">
        <f t="shared" si="536"/>
        <v>26</v>
      </c>
      <c r="O1193" s="222">
        <f t="shared" si="536"/>
        <v>81767</v>
      </c>
      <c r="P1193" s="222">
        <f t="shared" si="536"/>
        <v>110594</v>
      </c>
      <c r="Q1193" s="222">
        <f t="shared" si="536"/>
        <v>114096</v>
      </c>
      <c r="R1193" s="222">
        <f t="shared" si="536"/>
        <v>121404</v>
      </c>
      <c r="S1193" s="218">
        <f t="shared" si="536"/>
        <v>103761</v>
      </c>
      <c r="T1193" s="218">
        <f t="shared" si="536"/>
        <v>108178</v>
      </c>
      <c r="U1193" s="218">
        <f t="shared" si="536"/>
        <v>115561</v>
      </c>
      <c r="V1193" s="218">
        <f t="shared" si="536"/>
        <v>120700</v>
      </c>
      <c r="W1193" s="222">
        <f t="shared" si="536"/>
        <v>60726</v>
      </c>
      <c r="X1193" s="222">
        <f t="shared" si="536"/>
        <v>80074</v>
      </c>
      <c r="Y1193" s="222">
        <f t="shared" si="536"/>
        <v>82449</v>
      </c>
      <c r="Z1193" s="222">
        <f t="shared" si="536"/>
        <v>87383</v>
      </c>
      <c r="AA1193" s="218">
        <f t="shared" si="536"/>
        <v>75191</v>
      </c>
      <c r="AB1193" s="218">
        <f t="shared" si="536"/>
        <v>78529</v>
      </c>
      <c r="AC1193" s="218">
        <f t="shared" si="536"/>
        <v>83676</v>
      </c>
      <c r="AD1193" s="218">
        <f t="shared" si="537"/>
        <v>86987</v>
      </c>
      <c r="AE1193" s="222">
        <f t="shared" si="537"/>
        <v>409</v>
      </c>
      <c r="AF1193" s="222">
        <f t="shared" si="537"/>
        <v>410</v>
      </c>
      <c r="AG1193" s="222">
        <f t="shared" si="537"/>
        <v>384</v>
      </c>
      <c r="AH1193" s="222">
        <f t="shared" si="537"/>
        <v>381</v>
      </c>
      <c r="AI1193" s="218">
        <f t="shared" si="537"/>
        <v>381</v>
      </c>
      <c r="AJ1193" s="218">
        <f t="shared" si="537"/>
        <v>359</v>
      </c>
      <c r="AK1193" s="218">
        <f t="shared" si="537"/>
        <v>366</v>
      </c>
      <c r="AL1193" s="218">
        <f t="shared" si="537"/>
        <v>383</v>
      </c>
      <c r="AM1193" s="222">
        <f t="shared" si="537"/>
        <v>21045</v>
      </c>
      <c r="AN1193" s="222">
        <f t="shared" si="537"/>
        <v>30522</v>
      </c>
      <c r="AO1193" s="222">
        <f t="shared" si="537"/>
        <v>31646</v>
      </c>
      <c r="AP1193" s="222">
        <f t="shared" si="537"/>
        <v>34018</v>
      </c>
      <c r="AQ1193" s="218">
        <f t="shared" si="537"/>
        <v>28575</v>
      </c>
      <c r="AR1193" s="218">
        <f t="shared" si="538"/>
        <v>29649</v>
      </c>
      <c r="AS1193" s="218">
        <f t="shared" si="538"/>
        <v>31886</v>
      </c>
      <c r="AT1193" s="218">
        <f t="shared" si="538"/>
        <v>33712</v>
      </c>
      <c r="AU1193" s="222">
        <f t="shared" si="538"/>
        <v>4640</v>
      </c>
      <c r="AV1193" s="222">
        <f t="shared" si="538"/>
        <v>6643</v>
      </c>
      <c r="AW1193" s="222">
        <f t="shared" si="538"/>
        <v>6678</v>
      </c>
      <c r="AX1193" s="222">
        <f t="shared" si="538"/>
        <v>7522</v>
      </c>
      <c r="AY1193" s="218">
        <f t="shared" si="538"/>
        <v>5926</v>
      </c>
      <c r="AZ1193" s="218">
        <f t="shared" si="538"/>
        <v>5956</v>
      </c>
      <c r="BA1193" s="218">
        <f t="shared" si="538"/>
        <v>6704</v>
      </c>
      <c r="BB1193" s="218">
        <f t="shared" si="538"/>
        <v>7069</v>
      </c>
      <c r="BC1193" s="222">
        <f t="shared" si="538"/>
        <v>16663</v>
      </c>
      <c r="BD1193" s="222">
        <f t="shared" si="471"/>
        <v>23295</v>
      </c>
      <c r="BE1193" s="222">
        <f t="shared" si="471"/>
        <v>24503</v>
      </c>
      <c r="BF1193" s="222">
        <f t="shared" si="471"/>
        <v>26062</v>
      </c>
      <c r="BG1193" s="218">
        <f t="shared" si="471"/>
        <v>21295</v>
      </c>
      <c r="BH1193" s="218">
        <f t="shared" si="471"/>
        <v>22387</v>
      </c>
      <c r="BI1193" s="218">
        <f t="shared" si="471"/>
        <v>23824</v>
      </c>
      <c r="BJ1193" s="218">
        <f t="shared" si="471"/>
        <v>25246</v>
      </c>
      <c r="BK1193" s="222">
        <f t="shared" si="539"/>
        <v>-258</v>
      </c>
      <c r="BL1193" s="222">
        <f t="shared" si="539"/>
        <v>584</v>
      </c>
      <c r="BM1193" s="222">
        <f t="shared" si="539"/>
        <v>465</v>
      </c>
      <c r="BN1193" s="222">
        <f t="shared" si="539"/>
        <v>434</v>
      </c>
      <c r="BO1193" s="218">
        <f t="shared" si="539"/>
        <v>1354</v>
      </c>
      <c r="BP1193" s="218">
        <f t="shared" si="539"/>
        <v>1306</v>
      </c>
      <c r="BQ1193" s="218">
        <f t="shared" si="539"/>
        <v>1358</v>
      </c>
      <c r="BR1193" s="218">
        <f t="shared" si="539"/>
        <v>1397</v>
      </c>
      <c r="BS1193" s="222">
        <f t="shared" si="539"/>
        <v>470</v>
      </c>
      <c r="BT1193" s="222">
        <f t="shared" si="539"/>
        <v>584</v>
      </c>
      <c r="BU1193" s="222">
        <f t="shared" si="539"/>
        <v>465</v>
      </c>
      <c r="BV1193" s="222">
        <f t="shared" si="539"/>
        <v>434</v>
      </c>
      <c r="BW1193" s="218">
        <f t="shared" si="539"/>
        <v>1354</v>
      </c>
      <c r="BX1193" s="218">
        <f t="shared" si="539"/>
        <v>1306</v>
      </c>
      <c r="BY1193" s="218">
        <f t="shared" si="539"/>
        <v>1358</v>
      </c>
      <c r="BZ1193" s="218">
        <f t="shared" si="539"/>
        <v>1397</v>
      </c>
      <c r="CA1193" s="222">
        <f t="shared" si="540"/>
        <v>728</v>
      </c>
      <c r="CB1193" s="222">
        <f t="shared" si="540"/>
        <v>0</v>
      </c>
      <c r="CC1193" s="222">
        <f t="shared" si="540"/>
        <v>0</v>
      </c>
      <c r="CD1193" s="222">
        <f t="shared" si="540"/>
        <v>0</v>
      </c>
      <c r="CE1193" s="218">
        <f t="shared" si="540"/>
        <v>0</v>
      </c>
      <c r="CF1193" s="218">
        <f t="shared" si="540"/>
        <v>0</v>
      </c>
      <c r="CG1193" s="218">
        <f t="shared" si="540"/>
        <v>0</v>
      </c>
      <c r="CH1193" s="218">
        <f t="shared" si="540"/>
        <v>0</v>
      </c>
      <c r="CI1193" s="375"/>
      <c r="CJ1193" s="222">
        <f t="shared" si="541"/>
        <v>16662</v>
      </c>
      <c r="CK1193" s="222">
        <f t="shared" si="541"/>
        <v>25387</v>
      </c>
      <c r="CL1193" s="222">
        <f t="shared" si="541"/>
        <v>26607</v>
      </c>
      <c r="CM1193" s="222">
        <f t="shared" si="541"/>
        <v>29007</v>
      </c>
      <c r="CN1193" s="218">
        <f t="shared" si="541"/>
        <v>21295</v>
      </c>
      <c r="CO1193" s="218">
        <f t="shared" si="541"/>
        <v>22282.206375051639</v>
      </c>
      <c r="CP1193" s="218">
        <f t="shared" si="541"/>
        <v>24319.249360688278</v>
      </c>
      <c r="CQ1193" s="218">
        <f t="shared" si="541"/>
        <v>25756.510184248029</v>
      </c>
      <c r="CR1193" s="222">
        <f t="shared" si="541"/>
        <v>14217</v>
      </c>
      <c r="CS1193" s="222">
        <f t="shared" si="541"/>
        <v>20619</v>
      </c>
      <c r="CT1193" s="222">
        <f t="shared" si="541"/>
        <v>21352</v>
      </c>
      <c r="CU1193" s="222">
        <f t="shared" si="541"/>
        <v>22990</v>
      </c>
      <c r="CV1193" s="218">
        <f t="shared" si="541"/>
        <v>17096</v>
      </c>
      <c r="CW1193" s="218">
        <f t="shared" si="541"/>
        <v>17635.206375051639</v>
      </c>
      <c r="CX1193" s="218">
        <f t="shared" si="541"/>
        <v>18967.249360688282</v>
      </c>
      <c r="CY1193" s="218">
        <f t="shared" si="541"/>
        <v>20028.510184248033</v>
      </c>
      <c r="CZ1193" s="222">
        <f t="shared" si="542"/>
        <v>457</v>
      </c>
      <c r="DA1193" s="222">
        <f t="shared" si="542"/>
        <v>597</v>
      </c>
      <c r="DB1193" s="222">
        <f t="shared" si="542"/>
        <v>611</v>
      </c>
      <c r="DC1193" s="222">
        <f t="shared" si="542"/>
        <v>623</v>
      </c>
      <c r="DD1193" s="218">
        <f t="shared" si="542"/>
        <v>61</v>
      </c>
      <c r="DE1193" s="218">
        <f t="shared" si="542"/>
        <v>62</v>
      </c>
      <c r="DF1193" s="218">
        <f t="shared" si="542"/>
        <v>63</v>
      </c>
      <c r="DG1193" s="218">
        <f t="shared" si="542"/>
        <v>70</v>
      </c>
      <c r="DH1193" s="222">
        <f t="shared" si="542"/>
        <v>1988</v>
      </c>
      <c r="DI1193" s="222">
        <f t="shared" si="542"/>
        <v>4171</v>
      </c>
      <c r="DJ1193" s="222">
        <f t="shared" si="542"/>
        <v>4644</v>
      </c>
      <c r="DK1193" s="222">
        <f t="shared" si="542"/>
        <v>5394</v>
      </c>
      <c r="DL1193" s="218">
        <f t="shared" si="542"/>
        <v>4138</v>
      </c>
      <c r="DM1193" s="218">
        <f t="shared" si="542"/>
        <v>4585</v>
      </c>
      <c r="DN1193" s="218">
        <f t="shared" si="543"/>
        <v>5289</v>
      </c>
      <c r="DO1193" s="218">
        <f t="shared" si="543"/>
        <v>5658</v>
      </c>
      <c r="DP1193" s="222">
        <f t="shared" si="543"/>
        <v>1</v>
      </c>
      <c r="DQ1193" s="222">
        <f t="shared" si="543"/>
        <v>-2092</v>
      </c>
      <c r="DR1193" s="222">
        <f t="shared" si="543"/>
        <v>-2104</v>
      </c>
      <c r="DS1193" s="222">
        <f t="shared" si="543"/>
        <v>-2945</v>
      </c>
      <c r="DT1193" s="218">
        <f t="shared" si="543"/>
        <v>0</v>
      </c>
      <c r="DU1193" s="218">
        <f t="shared" si="543"/>
        <v>104.79362494835367</v>
      </c>
      <c r="DV1193" s="218">
        <f t="shared" si="543"/>
        <v>-495.24936068827998</v>
      </c>
      <c r="DW1193" s="218">
        <f t="shared" si="543"/>
        <v>-510.51018424802669</v>
      </c>
      <c r="DX1193" s="384">
        <f t="shared" si="474"/>
        <v>0.74267124879230006</v>
      </c>
      <c r="DY1193" s="384">
        <f t="shared" si="474"/>
        <v>0.72403566197081215</v>
      </c>
      <c r="DZ1193" s="384">
        <f t="shared" si="474"/>
        <v>0.7226283129995793</v>
      </c>
      <c r="EA1193" s="384">
        <f t="shared" si="473"/>
        <v>0.71977035353036145</v>
      </c>
      <c r="EB1193" s="385">
        <f t="shared" si="473"/>
        <v>0.72465569915478845</v>
      </c>
      <c r="EC1193" s="385">
        <f t="shared" si="473"/>
        <v>0.72592394017267836</v>
      </c>
      <c r="ED1193" s="385">
        <f t="shared" si="473"/>
        <v>0.72408511522053287</v>
      </c>
      <c r="EE1193" s="385">
        <f t="shared" si="473"/>
        <v>0.72068765534382773</v>
      </c>
      <c r="EG1193" s="222">
        <f t="shared" si="544"/>
        <v>75929</v>
      </c>
      <c r="EH1193" s="222">
        <f t="shared" si="544"/>
        <v>56212</v>
      </c>
      <c r="EI1193" s="222">
        <f t="shared" si="544"/>
        <v>19718</v>
      </c>
      <c r="EJ1193" s="222">
        <f t="shared" si="544"/>
        <v>3757</v>
      </c>
      <c r="EK1193" s="222">
        <f t="shared" si="544"/>
        <v>33966</v>
      </c>
      <c r="EL1193" s="222">
        <f t="shared" si="544"/>
        <v>87539</v>
      </c>
      <c r="EM1193" s="222">
        <f t="shared" si="544"/>
        <v>87166</v>
      </c>
      <c r="EN1193" s="386">
        <f t="shared" si="482"/>
        <v>0.74032319667057378</v>
      </c>
      <c r="EO1193" s="222">
        <f t="shared" si="483"/>
        <v>19.05365655746019</v>
      </c>
      <c r="EP1193" s="386">
        <f t="shared" si="484"/>
        <v>0.44733896139814827</v>
      </c>
      <c r="EQ1193" s="222">
        <f t="shared" si="485"/>
        <v>388009.91558048414</v>
      </c>
      <c r="ER1193" s="222">
        <f t="shared" si="486"/>
        <v>3591.8056734659535</v>
      </c>
      <c r="ES1193" s="292"/>
      <c r="ET1193" s="222">
        <f t="shared" si="545"/>
        <v>96041</v>
      </c>
      <c r="EU1193" s="222">
        <f t="shared" si="545"/>
        <v>70591</v>
      </c>
      <c r="EV1193" s="222">
        <f t="shared" si="545"/>
        <v>25455</v>
      </c>
      <c r="EW1193" s="222">
        <f t="shared" si="545"/>
        <v>5936</v>
      </c>
      <c r="EX1193" s="222">
        <f t="shared" si="545"/>
        <v>40440</v>
      </c>
      <c r="EY1193" s="222">
        <f t="shared" si="545"/>
        <v>118786</v>
      </c>
      <c r="EZ1193" s="222">
        <f t="shared" si="545"/>
        <v>118457</v>
      </c>
      <c r="FA1193" s="387">
        <f t="shared" si="493"/>
        <v>0.7350090065701107</v>
      </c>
      <c r="FB1193" s="221">
        <f t="shared" si="494"/>
        <v>23.319583578864663</v>
      </c>
      <c r="FC1193" s="387">
        <f t="shared" si="495"/>
        <v>0.42107016794910507</v>
      </c>
      <c r="FD1193" s="218">
        <f t="shared" si="496"/>
        <v>340444.16008620546</v>
      </c>
      <c r="FE1193" s="218">
        <f t="shared" si="497"/>
        <v>4175.9175622096345</v>
      </c>
      <c r="FF1193" s="218">
        <f t="shared" si="546"/>
        <v>28575</v>
      </c>
      <c r="FG1193" s="221">
        <f t="shared" si="476"/>
        <v>22.964129483814524</v>
      </c>
      <c r="FH1193" s="218">
        <f t="shared" si="547"/>
        <v>6562</v>
      </c>
      <c r="FI1193" s="218">
        <f t="shared" si="547"/>
        <v>28575</v>
      </c>
      <c r="FJ1193" s="218">
        <f t="shared" si="547"/>
        <v>596</v>
      </c>
      <c r="FK1193" s="218">
        <f t="shared" si="498"/>
        <v>21417</v>
      </c>
      <c r="FL1193" s="218">
        <f t="shared" si="548"/>
        <v>3685</v>
      </c>
      <c r="FM1193" s="218">
        <f t="shared" si="499"/>
        <v>17732</v>
      </c>
    </row>
    <row r="1194" spans="1:169" s="368" customFormat="1">
      <c r="A1194" s="285"/>
      <c r="B1194" s="286"/>
      <c r="C1194" s="285"/>
      <c r="D1194" s="285"/>
      <c r="E1194" s="285"/>
      <c r="F1194" s="287">
        <f t="shared" si="535"/>
        <v>12</v>
      </c>
      <c r="G1194" s="392" t="s">
        <v>846</v>
      </c>
      <c r="H1194" s="392" t="s">
        <v>847</v>
      </c>
      <c r="I1194" s="287"/>
      <c r="J1194" s="392"/>
      <c r="K1194" s="287"/>
      <c r="L1194" s="392"/>
      <c r="M1194" s="392"/>
      <c r="N1194" s="372">
        <f t="shared" si="536"/>
        <v>6</v>
      </c>
      <c r="O1194" s="222">
        <f t="shared" si="536"/>
        <v>32078</v>
      </c>
      <c r="P1194" s="222">
        <f t="shared" si="536"/>
        <v>29208</v>
      </c>
      <c r="Q1194" s="222">
        <f t="shared" si="536"/>
        <v>30231</v>
      </c>
      <c r="R1194" s="222">
        <f t="shared" si="536"/>
        <v>34529</v>
      </c>
      <c r="S1194" s="218">
        <f t="shared" si="536"/>
        <v>31432</v>
      </c>
      <c r="T1194" s="218">
        <f t="shared" si="536"/>
        <v>32598</v>
      </c>
      <c r="U1194" s="218">
        <f t="shared" si="536"/>
        <v>37078</v>
      </c>
      <c r="V1194" s="218">
        <f t="shared" si="536"/>
        <v>38686</v>
      </c>
      <c r="W1194" s="222">
        <f t="shared" si="536"/>
        <v>26433</v>
      </c>
      <c r="X1194" s="222">
        <f t="shared" si="536"/>
        <v>23342</v>
      </c>
      <c r="Y1194" s="222">
        <f t="shared" si="536"/>
        <v>24144</v>
      </c>
      <c r="Z1194" s="222">
        <f t="shared" si="536"/>
        <v>27608</v>
      </c>
      <c r="AA1194" s="218">
        <f t="shared" si="536"/>
        <v>25017</v>
      </c>
      <c r="AB1194" s="218">
        <f t="shared" si="536"/>
        <v>25939</v>
      </c>
      <c r="AC1194" s="218">
        <f t="shared" si="536"/>
        <v>29503</v>
      </c>
      <c r="AD1194" s="218">
        <f t="shared" si="537"/>
        <v>30756</v>
      </c>
      <c r="AE1194" s="222">
        <f t="shared" si="537"/>
        <v>160</v>
      </c>
      <c r="AF1194" s="222">
        <f t="shared" si="537"/>
        <v>109</v>
      </c>
      <c r="AG1194" s="222">
        <f t="shared" si="537"/>
        <v>103</v>
      </c>
      <c r="AH1194" s="222">
        <f t="shared" si="537"/>
        <v>108</v>
      </c>
      <c r="AI1194" s="218">
        <f t="shared" si="537"/>
        <v>116</v>
      </c>
      <c r="AJ1194" s="218">
        <f t="shared" si="537"/>
        <v>109</v>
      </c>
      <c r="AK1194" s="218">
        <f t="shared" si="537"/>
        <v>118</v>
      </c>
      <c r="AL1194" s="218">
        <f t="shared" si="537"/>
        <v>124</v>
      </c>
      <c r="AM1194" s="222">
        <f t="shared" si="537"/>
        <v>5646</v>
      </c>
      <c r="AN1194" s="222">
        <f t="shared" si="537"/>
        <v>5867</v>
      </c>
      <c r="AO1194" s="222">
        <f t="shared" si="537"/>
        <v>6088</v>
      </c>
      <c r="AP1194" s="222">
        <f t="shared" si="537"/>
        <v>6921</v>
      </c>
      <c r="AQ1194" s="218">
        <f t="shared" si="537"/>
        <v>6415</v>
      </c>
      <c r="AR1194" s="218">
        <f t="shared" si="538"/>
        <v>6659</v>
      </c>
      <c r="AS1194" s="218">
        <f t="shared" si="538"/>
        <v>7575</v>
      </c>
      <c r="AT1194" s="218">
        <f t="shared" si="538"/>
        <v>7931</v>
      </c>
      <c r="AU1194" s="222">
        <f t="shared" si="538"/>
        <v>2108</v>
      </c>
      <c r="AV1194" s="222">
        <f t="shared" si="538"/>
        <v>2721</v>
      </c>
      <c r="AW1194" s="222">
        <f t="shared" si="538"/>
        <v>2813</v>
      </c>
      <c r="AX1194" s="222">
        <f t="shared" si="538"/>
        <v>3327</v>
      </c>
      <c r="AY1194" s="218">
        <f t="shared" si="538"/>
        <v>2880</v>
      </c>
      <c r="AZ1194" s="218">
        <f t="shared" si="538"/>
        <v>2977</v>
      </c>
      <c r="BA1194" s="218">
        <f t="shared" si="538"/>
        <v>3500</v>
      </c>
      <c r="BB1194" s="218">
        <f t="shared" si="538"/>
        <v>3785</v>
      </c>
      <c r="BC1194" s="222">
        <f t="shared" si="538"/>
        <v>3465</v>
      </c>
      <c r="BD1194" s="222">
        <f t="shared" si="471"/>
        <v>2940</v>
      </c>
      <c r="BE1194" s="222">
        <f t="shared" si="471"/>
        <v>3150</v>
      </c>
      <c r="BF1194" s="222">
        <f t="shared" si="471"/>
        <v>3480</v>
      </c>
      <c r="BG1194" s="218">
        <f t="shared" si="471"/>
        <v>3296</v>
      </c>
      <c r="BH1194" s="218">
        <f t="shared" si="471"/>
        <v>3481</v>
      </c>
      <c r="BI1194" s="218">
        <f t="shared" si="471"/>
        <v>3856</v>
      </c>
      <c r="BJ1194" s="218">
        <f t="shared" si="471"/>
        <v>3922</v>
      </c>
      <c r="BK1194" s="222">
        <f t="shared" si="539"/>
        <v>73</v>
      </c>
      <c r="BL1194" s="222">
        <f t="shared" si="539"/>
        <v>206</v>
      </c>
      <c r="BM1194" s="222">
        <f t="shared" si="539"/>
        <v>125</v>
      </c>
      <c r="BN1194" s="222">
        <f t="shared" si="539"/>
        <v>114</v>
      </c>
      <c r="BO1194" s="218">
        <f t="shared" si="539"/>
        <v>239</v>
      </c>
      <c r="BP1194" s="218">
        <f t="shared" si="539"/>
        <v>201</v>
      </c>
      <c r="BQ1194" s="218">
        <f t="shared" si="539"/>
        <v>219</v>
      </c>
      <c r="BR1194" s="218">
        <f t="shared" si="539"/>
        <v>224</v>
      </c>
      <c r="BS1194" s="222">
        <f t="shared" si="539"/>
        <v>275</v>
      </c>
      <c r="BT1194" s="222">
        <f t="shared" si="539"/>
        <v>206</v>
      </c>
      <c r="BU1194" s="222">
        <f t="shared" si="539"/>
        <v>125</v>
      </c>
      <c r="BV1194" s="222">
        <f t="shared" si="539"/>
        <v>114</v>
      </c>
      <c r="BW1194" s="218">
        <f t="shared" si="539"/>
        <v>239</v>
      </c>
      <c r="BX1194" s="218">
        <f t="shared" si="539"/>
        <v>201</v>
      </c>
      <c r="BY1194" s="218">
        <f t="shared" si="539"/>
        <v>219</v>
      </c>
      <c r="BZ1194" s="218">
        <f t="shared" si="539"/>
        <v>224</v>
      </c>
      <c r="CA1194" s="222">
        <f t="shared" si="540"/>
        <v>202</v>
      </c>
      <c r="CB1194" s="222">
        <f t="shared" si="540"/>
        <v>0</v>
      </c>
      <c r="CC1194" s="222">
        <f t="shared" si="540"/>
        <v>0</v>
      </c>
      <c r="CD1194" s="222">
        <f t="shared" si="540"/>
        <v>0</v>
      </c>
      <c r="CE1194" s="218">
        <f t="shared" si="540"/>
        <v>0</v>
      </c>
      <c r="CF1194" s="218">
        <f t="shared" si="540"/>
        <v>0</v>
      </c>
      <c r="CG1194" s="218">
        <f t="shared" si="540"/>
        <v>0</v>
      </c>
      <c r="CH1194" s="218">
        <f t="shared" si="540"/>
        <v>0</v>
      </c>
      <c r="CI1194" s="375"/>
      <c r="CJ1194" s="222">
        <f t="shared" si="541"/>
        <v>3465</v>
      </c>
      <c r="CK1194" s="222">
        <f t="shared" si="541"/>
        <v>3584</v>
      </c>
      <c r="CL1194" s="222">
        <f t="shared" si="541"/>
        <v>3777</v>
      </c>
      <c r="CM1194" s="222">
        <f t="shared" si="541"/>
        <v>4133</v>
      </c>
      <c r="CN1194" s="218">
        <f t="shared" si="541"/>
        <v>3296</v>
      </c>
      <c r="CO1194" s="218">
        <f t="shared" si="541"/>
        <v>3475.9810300982103</v>
      </c>
      <c r="CP1194" s="218">
        <f t="shared" si="541"/>
        <v>3789.0162966280536</v>
      </c>
      <c r="CQ1194" s="218">
        <f t="shared" si="541"/>
        <v>3992.9730744837707</v>
      </c>
      <c r="CR1194" s="222">
        <f t="shared" si="541"/>
        <v>2728</v>
      </c>
      <c r="CS1194" s="222">
        <f t="shared" si="541"/>
        <v>2505</v>
      </c>
      <c r="CT1194" s="222">
        <f t="shared" si="541"/>
        <v>2590</v>
      </c>
      <c r="CU1194" s="222">
        <f t="shared" si="541"/>
        <v>2951</v>
      </c>
      <c r="CV1194" s="218">
        <f t="shared" si="541"/>
        <v>2316</v>
      </c>
      <c r="CW1194" s="218">
        <f t="shared" si="541"/>
        <v>2393.9810300982103</v>
      </c>
      <c r="CX1194" s="218">
        <f t="shared" si="541"/>
        <v>2723.0162966280532</v>
      </c>
      <c r="CY1194" s="218">
        <f t="shared" si="541"/>
        <v>2850.9730744837707</v>
      </c>
      <c r="CZ1194" s="222">
        <f t="shared" si="542"/>
        <v>116</v>
      </c>
      <c r="DA1194" s="222">
        <f t="shared" si="542"/>
        <v>152</v>
      </c>
      <c r="DB1194" s="222">
        <f t="shared" si="542"/>
        <v>156</v>
      </c>
      <c r="DC1194" s="222">
        <f t="shared" si="542"/>
        <v>160</v>
      </c>
      <c r="DD1194" s="218">
        <f t="shared" si="542"/>
        <v>60</v>
      </c>
      <c r="DE1194" s="218">
        <f t="shared" si="542"/>
        <v>61</v>
      </c>
      <c r="DF1194" s="218">
        <f t="shared" si="542"/>
        <v>64</v>
      </c>
      <c r="DG1194" s="218">
        <f t="shared" si="542"/>
        <v>70</v>
      </c>
      <c r="DH1194" s="222">
        <f t="shared" si="542"/>
        <v>621</v>
      </c>
      <c r="DI1194" s="222">
        <f t="shared" si="542"/>
        <v>927</v>
      </c>
      <c r="DJ1194" s="222">
        <f t="shared" si="542"/>
        <v>1031</v>
      </c>
      <c r="DK1194" s="222">
        <f t="shared" si="542"/>
        <v>1022</v>
      </c>
      <c r="DL1194" s="218">
        <f t="shared" si="542"/>
        <v>920</v>
      </c>
      <c r="DM1194" s="218">
        <f t="shared" si="542"/>
        <v>1021</v>
      </c>
      <c r="DN1194" s="218">
        <f t="shared" si="543"/>
        <v>1002</v>
      </c>
      <c r="DO1194" s="218">
        <f t="shared" si="543"/>
        <v>1072</v>
      </c>
      <c r="DP1194" s="222">
        <f t="shared" si="543"/>
        <v>0</v>
      </c>
      <c r="DQ1194" s="222">
        <f t="shared" si="543"/>
        <v>-644</v>
      </c>
      <c r="DR1194" s="222">
        <f t="shared" si="543"/>
        <v>-627</v>
      </c>
      <c r="DS1194" s="222">
        <f t="shared" si="543"/>
        <v>-653</v>
      </c>
      <c r="DT1194" s="218">
        <f t="shared" si="543"/>
        <v>0</v>
      </c>
      <c r="DU1194" s="218">
        <f t="shared" si="543"/>
        <v>5.0189699017893474</v>
      </c>
      <c r="DV1194" s="218">
        <f t="shared" si="543"/>
        <v>66.983703371946831</v>
      </c>
      <c r="DW1194" s="218">
        <f t="shared" si="543"/>
        <v>-70.973074483770517</v>
      </c>
      <c r="DX1194" s="384">
        <f t="shared" si="474"/>
        <v>0.8240226946817133</v>
      </c>
      <c r="DY1194" s="384">
        <f t="shared" si="474"/>
        <v>0.7991646124349493</v>
      </c>
      <c r="DZ1194" s="384">
        <f t="shared" si="474"/>
        <v>0.79865039198174059</v>
      </c>
      <c r="EA1194" s="384">
        <f t="shared" si="473"/>
        <v>0.7995597903211793</v>
      </c>
      <c r="EB1194" s="385">
        <f t="shared" si="473"/>
        <v>0.79590862814965635</v>
      </c>
      <c r="EC1194" s="385">
        <f t="shared" si="473"/>
        <v>0.79572366402846806</v>
      </c>
      <c r="ED1194" s="385">
        <f t="shared" si="473"/>
        <v>0.79570095474405311</v>
      </c>
      <c r="EE1194" s="385">
        <f t="shared" si="473"/>
        <v>0.79501628496096777</v>
      </c>
      <c r="EG1194" s="222">
        <f t="shared" si="544"/>
        <v>32140</v>
      </c>
      <c r="EH1194" s="222">
        <f t="shared" si="544"/>
        <v>26451</v>
      </c>
      <c r="EI1194" s="222">
        <f t="shared" si="544"/>
        <v>5689</v>
      </c>
      <c r="EJ1194" s="222">
        <f t="shared" si="544"/>
        <v>2053</v>
      </c>
      <c r="EK1194" s="222">
        <f t="shared" si="544"/>
        <v>6363</v>
      </c>
      <c r="EL1194" s="222">
        <f t="shared" si="544"/>
        <v>85973</v>
      </c>
      <c r="EM1194" s="222">
        <f t="shared" si="544"/>
        <v>85862</v>
      </c>
      <c r="EN1194" s="386">
        <f t="shared" si="482"/>
        <v>0.82299315494710645</v>
      </c>
      <c r="EO1194" s="222">
        <f t="shared" si="483"/>
        <v>36.087185797152401</v>
      </c>
      <c r="EP1194" s="386">
        <f t="shared" si="484"/>
        <v>0.1979775980087119</v>
      </c>
      <c r="EQ1194" s="222">
        <f t="shared" si="485"/>
        <v>74011.608295627695</v>
      </c>
      <c r="ER1194" s="222">
        <f t="shared" si="486"/>
        <v>1992.5384143548174</v>
      </c>
      <c r="ES1194" s="292"/>
      <c r="ET1194" s="222">
        <f t="shared" si="545"/>
        <v>33982</v>
      </c>
      <c r="EU1194" s="222">
        <f t="shared" si="545"/>
        <v>25617</v>
      </c>
      <c r="EV1194" s="222">
        <f t="shared" si="545"/>
        <v>8365</v>
      </c>
      <c r="EW1194" s="222">
        <f t="shared" si="545"/>
        <v>3092</v>
      </c>
      <c r="EX1194" s="222">
        <f t="shared" si="545"/>
        <v>10967</v>
      </c>
      <c r="EY1194" s="222">
        <f t="shared" si="545"/>
        <v>104285</v>
      </c>
      <c r="EZ1194" s="222">
        <f t="shared" si="545"/>
        <v>104164</v>
      </c>
      <c r="FA1194" s="387">
        <f t="shared" si="493"/>
        <v>0.75384026837737628</v>
      </c>
      <c r="FB1194" s="221">
        <f t="shared" si="494"/>
        <v>36.963538553496711</v>
      </c>
      <c r="FC1194" s="387">
        <f t="shared" si="495"/>
        <v>0.32272968041904537</v>
      </c>
      <c r="FD1194" s="218">
        <f t="shared" si="496"/>
        <v>105163.73399817807</v>
      </c>
      <c r="FE1194" s="218">
        <f t="shared" si="497"/>
        <v>2473.66332578114</v>
      </c>
      <c r="FF1194" s="218">
        <f t="shared" si="546"/>
        <v>6615</v>
      </c>
      <c r="FG1194" s="221">
        <f t="shared" si="476"/>
        <v>48.223733938019656</v>
      </c>
      <c r="FH1194" s="218">
        <f t="shared" si="547"/>
        <v>3190</v>
      </c>
      <c r="FI1194" s="218">
        <f t="shared" si="547"/>
        <v>6615</v>
      </c>
      <c r="FJ1194" s="218">
        <f t="shared" si="547"/>
        <v>69</v>
      </c>
      <c r="FK1194" s="218">
        <f t="shared" si="498"/>
        <v>3356</v>
      </c>
      <c r="FL1194" s="218">
        <f t="shared" si="548"/>
        <v>1116</v>
      </c>
      <c r="FM1194" s="218">
        <f t="shared" si="499"/>
        <v>2240</v>
      </c>
    </row>
    <row r="1195" spans="1:169" s="368" customFormat="1">
      <c r="A1195" s="285"/>
      <c r="B1195" s="286"/>
      <c r="C1195" s="285"/>
      <c r="D1195" s="285"/>
      <c r="E1195" s="285"/>
      <c r="F1195" s="287">
        <f t="shared" si="535"/>
        <v>13</v>
      </c>
      <c r="G1195" s="392" t="s">
        <v>861</v>
      </c>
      <c r="H1195" s="392" t="s">
        <v>862</v>
      </c>
      <c r="I1195" s="287"/>
      <c r="J1195" s="392"/>
      <c r="K1195" s="287"/>
      <c r="L1195" s="392"/>
      <c r="M1195" s="392"/>
      <c r="N1195" s="372">
        <f t="shared" si="536"/>
        <v>6</v>
      </c>
      <c r="O1195" s="222">
        <f t="shared" si="536"/>
        <v>22929</v>
      </c>
      <c r="P1195" s="222">
        <f t="shared" si="536"/>
        <v>38942</v>
      </c>
      <c r="Q1195" s="222">
        <f t="shared" si="536"/>
        <v>41589</v>
      </c>
      <c r="R1195" s="222">
        <f t="shared" si="536"/>
        <v>43725</v>
      </c>
      <c r="S1195" s="218">
        <f t="shared" si="536"/>
        <v>32739</v>
      </c>
      <c r="T1195" s="218">
        <f t="shared" si="536"/>
        <v>34754</v>
      </c>
      <c r="U1195" s="218">
        <f t="shared" si="536"/>
        <v>36400</v>
      </c>
      <c r="V1195" s="218">
        <f t="shared" si="536"/>
        <v>37651</v>
      </c>
      <c r="W1195" s="222">
        <f t="shared" si="536"/>
        <v>17059</v>
      </c>
      <c r="X1195" s="222">
        <f t="shared" si="536"/>
        <v>29130</v>
      </c>
      <c r="Y1195" s="222">
        <f t="shared" si="536"/>
        <v>31144</v>
      </c>
      <c r="Z1195" s="222">
        <f t="shared" si="536"/>
        <v>32783</v>
      </c>
      <c r="AA1195" s="218">
        <f t="shared" si="536"/>
        <v>23760</v>
      </c>
      <c r="AB1195" s="218">
        <f t="shared" si="536"/>
        <v>25316</v>
      </c>
      <c r="AC1195" s="218">
        <f t="shared" si="536"/>
        <v>26527</v>
      </c>
      <c r="AD1195" s="218">
        <f t="shared" si="537"/>
        <v>27390</v>
      </c>
      <c r="AE1195" s="222">
        <f t="shared" si="537"/>
        <v>114</v>
      </c>
      <c r="AF1195" s="222">
        <f t="shared" si="537"/>
        <v>144</v>
      </c>
      <c r="AG1195" s="222">
        <f t="shared" si="537"/>
        <v>140</v>
      </c>
      <c r="AH1195" s="222">
        <f t="shared" si="537"/>
        <v>138</v>
      </c>
      <c r="AI1195" s="218">
        <f t="shared" si="537"/>
        <v>121</v>
      </c>
      <c r="AJ1195" s="218">
        <f t="shared" si="537"/>
        <v>116</v>
      </c>
      <c r="AK1195" s="218">
        <f t="shared" si="537"/>
        <v>115</v>
      </c>
      <c r="AL1195" s="218">
        <f t="shared" si="537"/>
        <v>119</v>
      </c>
      <c r="AM1195" s="222">
        <f t="shared" si="537"/>
        <v>5870</v>
      </c>
      <c r="AN1195" s="222">
        <f t="shared" si="537"/>
        <v>9812</v>
      </c>
      <c r="AO1195" s="222">
        <f t="shared" si="537"/>
        <v>10443</v>
      </c>
      <c r="AP1195" s="222">
        <f t="shared" si="537"/>
        <v>10943</v>
      </c>
      <c r="AQ1195" s="218">
        <f t="shared" si="537"/>
        <v>8979</v>
      </c>
      <c r="AR1195" s="218">
        <f t="shared" si="538"/>
        <v>9439</v>
      </c>
      <c r="AS1195" s="218">
        <f t="shared" si="538"/>
        <v>9873</v>
      </c>
      <c r="AT1195" s="218">
        <f t="shared" si="538"/>
        <v>10261</v>
      </c>
      <c r="AU1195" s="222">
        <f t="shared" si="538"/>
        <v>3198</v>
      </c>
      <c r="AV1195" s="222">
        <f t="shared" si="538"/>
        <v>5193</v>
      </c>
      <c r="AW1195" s="222">
        <f t="shared" si="538"/>
        <v>5510</v>
      </c>
      <c r="AX1195" s="222">
        <f t="shared" si="538"/>
        <v>5842</v>
      </c>
      <c r="AY1195" s="218">
        <f t="shared" si="538"/>
        <v>3906</v>
      </c>
      <c r="AZ1195" s="218">
        <f t="shared" si="538"/>
        <v>4139</v>
      </c>
      <c r="BA1195" s="218">
        <f t="shared" si="538"/>
        <v>4376</v>
      </c>
      <c r="BB1195" s="218">
        <f t="shared" si="538"/>
        <v>4985</v>
      </c>
      <c r="BC1195" s="222">
        <f t="shared" si="538"/>
        <v>2376</v>
      </c>
      <c r="BD1195" s="222">
        <f t="shared" si="471"/>
        <v>4286</v>
      </c>
      <c r="BE1195" s="222">
        <f t="shared" si="471"/>
        <v>4691</v>
      </c>
      <c r="BF1195" s="222">
        <f t="shared" ref="BF1195:BJ1226" si="549">AP1195-AX1195-BN1195</f>
        <v>4888</v>
      </c>
      <c r="BG1195" s="218">
        <f t="shared" si="549"/>
        <v>4571</v>
      </c>
      <c r="BH1195" s="218">
        <f t="shared" si="549"/>
        <v>4849</v>
      </c>
      <c r="BI1195" s="218">
        <f t="shared" si="549"/>
        <v>5043</v>
      </c>
      <c r="BJ1195" s="218">
        <f t="shared" si="549"/>
        <v>4779</v>
      </c>
      <c r="BK1195" s="222">
        <f t="shared" si="539"/>
        <v>296</v>
      </c>
      <c r="BL1195" s="222">
        <f t="shared" si="539"/>
        <v>333</v>
      </c>
      <c r="BM1195" s="222">
        <f t="shared" si="539"/>
        <v>242</v>
      </c>
      <c r="BN1195" s="222">
        <f t="shared" si="539"/>
        <v>213</v>
      </c>
      <c r="BO1195" s="218">
        <f t="shared" si="539"/>
        <v>502</v>
      </c>
      <c r="BP1195" s="218">
        <f t="shared" si="539"/>
        <v>451</v>
      </c>
      <c r="BQ1195" s="218">
        <f t="shared" si="539"/>
        <v>454</v>
      </c>
      <c r="BR1195" s="218">
        <f t="shared" si="539"/>
        <v>497</v>
      </c>
      <c r="BS1195" s="222">
        <f t="shared" si="539"/>
        <v>329</v>
      </c>
      <c r="BT1195" s="222">
        <f t="shared" si="539"/>
        <v>333</v>
      </c>
      <c r="BU1195" s="222">
        <f t="shared" si="539"/>
        <v>242</v>
      </c>
      <c r="BV1195" s="222">
        <f t="shared" si="539"/>
        <v>213</v>
      </c>
      <c r="BW1195" s="218">
        <f t="shared" si="539"/>
        <v>502</v>
      </c>
      <c r="BX1195" s="218">
        <f t="shared" si="539"/>
        <v>451</v>
      </c>
      <c r="BY1195" s="218">
        <f t="shared" si="539"/>
        <v>454</v>
      </c>
      <c r="BZ1195" s="218">
        <f t="shared" si="539"/>
        <v>497</v>
      </c>
      <c r="CA1195" s="222">
        <f t="shared" si="540"/>
        <v>33</v>
      </c>
      <c r="CB1195" s="222">
        <f t="shared" si="540"/>
        <v>0</v>
      </c>
      <c r="CC1195" s="222">
        <f t="shared" si="540"/>
        <v>0</v>
      </c>
      <c r="CD1195" s="222">
        <f t="shared" si="540"/>
        <v>0</v>
      </c>
      <c r="CE1195" s="218">
        <f t="shared" si="540"/>
        <v>0</v>
      </c>
      <c r="CF1195" s="218">
        <f t="shared" si="540"/>
        <v>0</v>
      </c>
      <c r="CG1195" s="218">
        <f t="shared" si="540"/>
        <v>0</v>
      </c>
      <c r="CH1195" s="218">
        <f t="shared" si="540"/>
        <v>0</v>
      </c>
      <c r="CI1195" s="375"/>
      <c r="CJ1195" s="222">
        <f t="shared" si="541"/>
        <v>2376</v>
      </c>
      <c r="CK1195" s="222">
        <f t="shared" si="541"/>
        <v>3580</v>
      </c>
      <c r="CL1195" s="222">
        <f t="shared" si="541"/>
        <v>3815</v>
      </c>
      <c r="CM1195" s="222">
        <f t="shared" si="541"/>
        <v>3933</v>
      </c>
      <c r="CN1195" s="218">
        <f t="shared" si="541"/>
        <v>4571</v>
      </c>
      <c r="CO1195" s="218">
        <f t="shared" si="541"/>
        <v>4845.7472998130079</v>
      </c>
      <c r="CP1195" s="218">
        <f t="shared" si="541"/>
        <v>5022.6571811928989</v>
      </c>
      <c r="CQ1195" s="218">
        <f t="shared" si="541"/>
        <v>5251.2795573941657</v>
      </c>
      <c r="CR1195" s="222">
        <f t="shared" si="541"/>
        <v>1752</v>
      </c>
      <c r="CS1195" s="222">
        <f t="shared" si="541"/>
        <v>3055</v>
      </c>
      <c r="CT1195" s="222">
        <f t="shared" si="541"/>
        <v>3241</v>
      </c>
      <c r="CU1195" s="222">
        <f t="shared" si="541"/>
        <v>3384</v>
      </c>
      <c r="CV1195" s="218">
        <f t="shared" si="541"/>
        <v>3901</v>
      </c>
      <c r="CW1195" s="218">
        <f t="shared" si="541"/>
        <v>4125.7472998130079</v>
      </c>
      <c r="CX1195" s="218">
        <f t="shared" si="541"/>
        <v>4314.6571811928989</v>
      </c>
      <c r="CY1195" s="218">
        <f t="shared" si="541"/>
        <v>4485.2795573941657</v>
      </c>
      <c r="CZ1195" s="222">
        <f t="shared" si="542"/>
        <v>87</v>
      </c>
      <c r="DA1195" s="222">
        <f t="shared" si="542"/>
        <v>116</v>
      </c>
      <c r="DB1195" s="222">
        <f t="shared" si="542"/>
        <v>118</v>
      </c>
      <c r="DC1195" s="222">
        <f t="shared" si="542"/>
        <v>121</v>
      </c>
      <c r="DD1195" s="218">
        <f t="shared" si="542"/>
        <v>265</v>
      </c>
      <c r="DE1195" s="218">
        <f t="shared" si="542"/>
        <v>269</v>
      </c>
      <c r="DF1195" s="218">
        <f t="shared" si="542"/>
        <v>287</v>
      </c>
      <c r="DG1195" s="218">
        <f t="shared" si="542"/>
        <v>315</v>
      </c>
      <c r="DH1195" s="222">
        <f t="shared" si="542"/>
        <v>537</v>
      </c>
      <c r="DI1195" s="222">
        <f t="shared" si="542"/>
        <v>409</v>
      </c>
      <c r="DJ1195" s="222">
        <f t="shared" si="542"/>
        <v>456</v>
      </c>
      <c r="DK1195" s="222">
        <f t="shared" si="542"/>
        <v>428</v>
      </c>
      <c r="DL1195" s="218">
        <f t="shared" si="542"/>
        <v>405</v>
      </c>
      <c r="DM1195" s="218">
        <f t="shared" si="542"/>
        <v>451</v>
      </c>
      <c r="DN1195" s="218">
        <f t="shared" si="543"/>
        <v>421</v>
      </c>
      <c r="DO1195" s="218">
        <f t="shared" si="543"/>
        <v>451</v>
      </c>
      <c r="DP1195" s="222">
        <f t="shared" si="543"/>
        <v>0</v>
      </c>
      <c r="DQ1195" s="222">
        <f t="shared" si="543"/>
        <v>706</v>
      </c>
      <c r="DR1195" s="222">
        <f t="shared" si="543"/>
        <v>876</v>
      </c>
      <c r="DS1195" s="222">
        <f t="shared" si="543"/>
        <v>955</v>
      </c>
      <c r="DT1195" s="218">
        <f t="shared" si="543"/>
        <v>0</v>
      </c>
      <c r="DU1195" s="218">
        <f t="shared" si="543"/>
        <v>3.2527001869922572</v>
      </c>
      <c r="DV1195" s="218">
        <f t="shared" si="543"/>
        <v>20.342818807101509</v>
      </c>
      <c r="DW1195" s="218">
        <f t="shared" si="543"/>
        <v>-472.27955739416609</v>
      </c>
      <c r="DX1195" s="384">
        <f t="shared" si="474"/>
        <v>0.74399232413101313</v>
      </c>
      <c r="DY1195" s="384">
        <f t="shared" si="474"/>
        <v>0.74803554003389661</v>
      </c>
      <c r="DZ1195" s="384">
        <f t="shared" si="474"/>
        <v>0.7488518598667917</v>
      </c>
      <c r="EA1195" s="384">
        <f t="shared" si="473"/>
        <v>0.74975414522584338</v>
      </c>
      <c r="EB1195" s="385">
        <f t="shared" si="473"/>
        <v>0.72573994318702462</v>
      </c>
      <c r="EC1195" s="385">
        <f t="shared" si="473"/>
        <v>0.7284341370777464</v>
      </c>
      <c r="ED1195" s="385">
        <f t="shared" si="473"/>
        <v>0.72876373626373625</v>
      </c>
      <c r="EE1195" s="385">
        <f t="shared" si="473"/>
        <v>0.72747071790921891</v>
      </c>
      <c r="EG1195" s="222">
        <f t="shared" si="544"/>
        <v>23026</v>
      </c>
      <c r="EH1195" s="222">
        <f t="shared" si="544"/>
        <v>17173</v>
      </c>
      <c r="EI1195" s="222">
        <f t="shared" si="544"/>
        <v>5853</v>
      </c>
      <c r="EJ1195" s="222">
        <f t="shared" si="544"/>
        <v>2873</v>
      </c>
      <c r="EK1195" s="222">
        <f t="shared" si="544"/>
        <v>8657</v>
      </c>
      <c r="EL1195" s="222">
        <f t="shared" si="544"/>
        <v>115204</v>
      </c>
      <c r="EM1195" s="222">
        <f t="shared" si="544"/>
        <v>114870</v>
      </c>
      <c r="EN1195" s="386">
        <f t="shared" si="482"/>
        <v>0.7458090853817424</v>
      </c>
      <c r="EO1195" s="222">
        <f t="shared" si="483"/>
        <v>49.08593883478558</v>
      </c>
      <c r="EP1195" s="386">
        <f t="shared" si="484"/>
        <v>0.37596629896638584</v>
      </c>
      <c r="EQ1195" s="222">
        <f t="shared" si="485"/>
        <v>75144.960244435963</v>
      </c>
      <c r="ER1195" s="222">
        <f t="shared" si="486"/>
        <v>2084.2401555381443</v>
      </c>
      <c r="ES1195" s="292"/>
      <c r="ET1195" s="222">
        <f t="shared" si="545"/>
        <v>31189</v>
      </c>
      <c r="EU1195" s="222">
        <f t="shared" si="545"/>
        <v>22661</v>
      </c>
      <c r="EV1195" s="222">
        <f t="shared" si="545"/>
        <v>8528</v>
      </c>
      <c r="EW1195" s="222">
        <f t="shared" si="545"/>
        <v>4428</v>
      </c>
      <c r="EX1195" s="222">
        <f t="shared" si="545"/>
        <v>10573</v>
      </c>
      <c r="EY1195" s="222">
        <f t="shared" si="545"/>
        <v>136074</v>
      </c>
      <c r="EZ1195" s="222">
        <f t="shared" si="545"/>
        <v>135696</v>
      </c>
      <c r="FA1195" s="387">
        <f t="shared" si="493"/>
        <v>0.7265702651575876</v>
      </c>
      <c r="FB1195" s="221">
        <f t="shared" si="494"/>
        <v>51.923076923076927</v>
      </c>
      <c r="FC1195" s="387">
        <f t="shared" si="495"/>
        <v>0.33899772355638208</v>
      </c>
      <c r="FD1195" s="218">
        <f t="shared" si="496"/>
        <v>77700.368916912863</v>
      </c>
      <c r="FE1195" s="218">
        <f t="shared" si="497"/>
        <v>2719.3137601697913</v>
      </c>
      <c r="FF1195" s="218">
        <f t="shared" si="546"/>
        <v>8928</v>
      </c>
      <c r="FG1195" s="221">
        <f t="shared" si="476"/>
        <v>48.454301075268816</v>
      </c>
      <c r="FH1195" s="218">
        <f t="shared" si="547"/>
        <v>4326</v>
      </c>
      <c r="FI1195" s="218">
        <f t="shared" si="547"/>
        <v>8928</v>
      </c>
      <c r="FJ1195" s="218">
        <f t="shared" si="547"/>
        <v>125</v>
      </c>
      <c r="FK1195" s="218">
        <f t="shared" si="498"/>
        <v>4477</v>
      </c>
      <c r="FL1195" s="218">
        <f t="shared" si="548"/>
        <v>1145</v>
      </c>
      <c r="FM1195" s="218">
        <f t="shared" si="499"/>
        <v>3332</v>
      </c>
    </row>
    <row r="1196" spans="1:169" s="368" customFormat="1">
      <c r="A1196" s="285"/>
      <c r="B1196" s="286"/>
      <c r="C1196" s="285"/>
      <c r="D1196" s="285"/>
      <c r="E1196" s="285"/>
      <c r="F1196" s="287">
        <f t="shared" si="535"/>
        <v>14</v>
      </c>
      <c r="G1196" s="392" t="s">
        <v>877</v>
      </c>
      <c r="H1196" s="392" t="s">
        <v>878</v>
      </c>
      <c r="I1196" s="287"/>
      <c r="J1196" s="392"/>
      <c r="K1196" s="287"/>
      <c r="L1196" s="392"/>
      <c r="M1196" s="392"/>
      <c r="N1196" s="372">
        <f t="shared" si="536"/>
        <v>16</v>
      </c>
      <c r="O1196" s="222">
        <f t="shared" si="536"/>
        <v>26749</v>
      </c>
      <c r="P1196" s="222">
        <f t="shared" si="536"/>
        <v>39907</v>
      </c>
      <c r="Q1196" s="222">
        <f t="shared" si="536"/>
        <v>42699</v>
      </c>
      <c r="R1196" s="222">
        <f t="shared" si="536"/>
        <v>44767</v>
      </c>
      <c r="S1196" s="218">
        <f t="shared" si="536"/>
        <v>40305</v>
      </c>
      <c r="T1196" s="218">
        <f t="shared" si="536"/>
        <v>42279</v>
      </c>
      <c r="U1196" s="218">
        <f t="shared" si="536"/>
        <v>43663</v>
      </c>
      <c r="V1196" s="218">
        <f t="shared" si="536"/>
        <v>44941</v>
      </c>
      <c r="W1196" s="222">
        <f t="shared" si="536"/>
        <v>19840</v>
      </c>
      <c r="X1196" s="222">
        <f t="shared" si="536"/>
        <v>29641</v>
      </c>
      <c r="Y1196" s="222">
        <f t="shared" si="536"/>
        <v>31736</v>
      </c>
      <c r="Z1196" s="222">
        <f t="shared" si="536"/>
        <v>33336</v>
      </c>
      <c r="AA1196" s="218">
        <f t="shared" si="536"/>
        <v>29983</v>
      </c>
      <c r="AB1196" s="218">
        <f t="shared" si="536"/>
        <v>31278</v>
      </c>
      <c r="AC1196" s="218">
        <f t="shared" si="536"/>
        <v>32242</v>
      </c>
      <c r="AD1196" s="218">
        <f t="shared" si="537"/>
        <v>33036</v>
      </c>
      <c r="AE1196" s="222">
        <f t="shared" si="537"/>
        <v>132</v>
      </c>
      <c r="AF1196" s="222">
        <f t="shared" si="537"/>
        <v>147</v>
      </c>
      <c r="AG1196" s="222">
        <f t="shared" si="537"/>
        <v>142</v>
      </c>
      <c r="AH1196" s="222">
        <f t="shared" si="537"/>
        <v>140</v>
      </c>
      <c r="AI1196" s="218">
        <f t="shared" si="537"/>
        <v>147</v>
      </c>
      <c r="AJ1196" s="218">
        <f t="shared" si="537"/>
        <v>140</v>
      </c>
      <c r="AK1196" s="218">
        <f t="shared" si="537"/>
        <v>140</v>
      </c>
      <c r="AL1196" s="218">
        <f t="shared" si="537"/>
        <v>143</v>
      </c>
      <c r="AM1196" s="222">
        <f t="shared" si="537"/>
        <v>6907</v>
      </c>
      <c r="AN1196" s="222">
        <f t="shared" si="537"/>
        <v>10264</v>
      </c>
      <c r="AO1196" s="222">
        <f t="shared" si="537"/>
        <v>10961</v>
      </c>
      <c r="AP1196" s="222">
        <f t="shared" si="537"/>
        <v>11435</v>
      </c>
      <c r="AQ1196" s="218">
        <f t="shared" si="537"/>
        <v>10320</v>
      </c>
      <c r="AR1196" s="218">
        <f t="shared" si="538"/>
        <v>10998</v>
      </c>
      <c r="AS1196" s="218">
        <f t="shared" si="538"/>
        <v>11421</v>
      </c>
      <c r="AT1196" s="218">
        <f t="shared" si="538"/>
        <v>11913</v>
      </c>
      <c r="AU1196" s="222">
        <f t="shared" si="538"/>
        <v>2668</v>
      </c>
      <c r="AV1196" s="222">
        <f t="shared" si="538"/>
        <v>4070</v>
      </c>
      <c r="AW1196" s="222">
        <f t="shared" si="538"/>
        <v>4351</v>
      </c>
      <c r="AX1196" s="222">
        <f t="shared" si="538"/>
        <v>4654</v>
      </c>
      <c r="AY1196" s="218">
        <f t="shared" si="538"/>
        <v>4190</v>
      </c>
      <c r="AZ1196" s="218">
        <f t="shared" si="538"/>
        <v>4489</v>
      </c>
      <c r="BA1196" s="218">
        <f t="shared" si="538"/>
        <v>4787</v>
      </c>
      <c r="BB1196" s="218">
        <f t="shared" si="538"/>
        <v>5047</v>
      </c>
      <c r="BC1196" s="222">
        <f t="shared" si="538"/>
        <v>4103</v>
      </c>
      <c r="BD1196" s="222">
        <f t="shared" ref="BD1196:BJ1227" si="550">AN1196-AV1196-BL1196</f>
        <v>5793</v>
      </c>
      <c r="BE1196" s="222">
        <f t="shared" si="550"/>
        <v>6238</v>
      </c>
      <c r="BF1196" s="222">
        <f t="shared" si="549"/>
        <v>6474</v>
      </c>
      <c r="BG1196" s="218">
        <f t="shared" si="549"/>
        <v>5466</v>
      </c>
      <c r="BH1196" s="218">
        <f t="shared" si="549"/>
        <v>5837</v>
      </c>
      <c r="BI1196" s="218">
        <f t="shared" si="549"/>
        <v>6006</v>
      </c>
      <c r="BJ1196" s="218">
        <f t="shared" si="549"/>
        <v>6319</v>
      </c>
      <c r="BK1196" s="222">
        <f t="shared" si="539"/>
        <v>136</v>
      </c>
      <c r="BL1196" s="222">
        <f t="shared" si="539"/>
        <v>401</v>
      </c>
      <c r="BM1196" s="222">
        <f t="shared" si="539"/>
        <v>372</v>
      </c>
      <c r="BN1196" s="222">
        <f t="shared" si="539"/>
        <v>307</v>
      </c>
      <c r="BO1196" s="218">
        <f t="shared" si="539"/>
        <v>664</v>
      </c>
      <c r="BP1196" s="218">
        <f t="shared" si="539"/>
        <v>672</v>
      </c>
      <c r="BQ1196" s="218">
        <f t="shared" si="539"/>
        <v>628</v>
      </c>
      <c r="BR1196" s="218">
        <f t="shared" si="539"/>
        <v>547</v>
      </c>
      <c r="BS1196" s="222">
        <f t="shared" si="539"/>
        <v>236</v>
      </c>
      <c r="BT1196" s="222">
        <f t="shared" si="539"/>
        <v>401</v>
      </c>
      <c r="BU1196" s="222">
        <f t="shared" si="539"/>
        <v>372</v>
      </c>
      <c r="BV1196" s="222">
        <f t="shared" si="539"/>
        <v>307</v>
      </c>
      <c r="BW1196" s="218">
        <f t="shared" si="539"/>
        <v>664</v>
      </c>
      <c r="BX1196" s="218">
        <f t="shared" si="539"/>
        <v>672</v>
      </c>
      <c r="BY1196" s="218">
        <f t="shared" si="539"/>
        <v>628</v>
      </c>
      <c r="BZ1196" s="218">
        <f t="shared" si="539"/>
        <v>547</v>
      </c>
      <c r="CA1196" s="222">
        <f t="shared" si="540"/>
        <v>100</v>
      </c>
      <c r="CB1196" s="222">
        <f t="shared" si="540"/>
        <v>0</v>
      </c>
      <c r="CC1196" s="222">
        <f t="shared" si="540"/>
        <v>0</v>
      </c>
      <c r="CD1196" s="222">
        <f t="shared" si="540"/>
        <v>0</v>
      </c>
      <c r="CE1196" s="218">
        <f t="shared" si="540"/>
        <v>0</v>
      </c>
      <c r="CF1196" s="218">
        <f t="shared" si="540"/>
        <v>0</v>
      </c>
      <c r="CG1196" s="218">
        <f t="shared" si="540"/>
        <v>0</v>
      </c>
      <c r="CH1196" s="218">
        <f t="shared" si="540"/>
        <v>0</v>
      </c>
      <c r="CI1196" s="375"/>
      <c r="CJ1196" s="222">
        <f t="shared" si="541"/>
        <v>4111</v>
      </c>
      <c r="CK1196" s="222">
        <f t="shared" si="541"/>
        <v>5362</v>
      </c>
      <c r="CL1196" s="222">
        <f t="shared" si="541"/>
        <v>5612</v>
      </c>
      <c r="CM1196" s="222">
        <f t="shared" si="541"/>
        <v>5760</v>
      </c>
      <c r="CN1196" s="218">
        <f t="shared" si="541"/>
        <v>5466</v>
      </c>
      <c r="CO1196" s="218">
        <f t="shared" si="541"/>
        <v>5653.9740793643768</v>
      </c>
      <c r="CP1196" s="218">
        <f t="shared" si="541"/>
        <v>5810.8249718591551</v>
      </c>
      <c r="CQ1196" s="218">
        <f t="shared" si="541"/>
        <v>5995.1733984753646</v>
      </c>
      <c r="CR1196" s="222">
        <f t="shared" si="541"/>
        <v>1738</v>
      </c>
      <c r="CS1196" s="222">
        <f t="shared" si="541"/>
        <v>2692</v>
      </c>
      <c r="CT1196" s="222">
        <f t="shared" si="541"/>
        <v>2869</v>
      </c>
      <c r="CU1196" s="222">
        <f t="shared" si="541"/>
        <v>2953</v>
      </c>
      <c r="CV1196" s="218">
        <f t="shared" si="541"/>
        <v>3183</v>
      </c>
      <c r="CW1196" s="218">
        <f t="shared" si="541"/>
        <v>3292.9740793643778</v>
      </c>
      <c r="CX1196" s="218">
        <f t="shared" si="541"/>
        <v>3381.8249718591537</v>
      </c>
      <c r="CY1196" s="218">
        <f t="shared" si="541"/>
        <v>3538.1733984753632</v>
      </c>
      <c r="CZ1196" s="222">
        <f t="shared" si="542"/>
        <v>378</v>
      </c>
      <c r="DA1196" s="222">
        <f t="shared" si="542"/>
        <v>496</v>
      </c>
      <c r="DB1196" s="222">
        <f t="shared" si="542"/>
        <v>503</v>
      </c>
      <c r="DC1196" s="222">
        <f t="shared" si="542"/>
        <v>515</v>
      </c>
      <c r="DD1196" s="218">
        <f t="shared" si="542"/>
        <v>117</v>
      </c>
      <c r="DE1196" s="218">
        <f t="shared" si="542"/>
        <v>120</v>
      </c>
      <c r="DF1196" s="218">
        <f t="shared" si="542"/>
        <v>128</v>
      </c>
      <c r="DG1196" s="218">
        <f t="shared" si="542"/>
        <v>140</v>
      </c>
      <c r="DH1196" s="222">
        <f t="shared" si="542"/>
        <v>1995</v>
      </c>
      <c r="DI1196" s="222">
        <f t="shared" si="542"/>
        <v>2174</v>
      </c>
      <c r="DJ1196" s="222">
        <f t="shared" si="542"/>
        <v>2240</v>
      </c>
      <c r="DK1196" s="222">
        <f t="shared" si="542"/>
        <v>2292</v>
      </c>
      <c r="DL1196" s="218">
        <f t="shared" si="542"/>
        <v>2166</v>
      </c>
      <c r="DM1196" s="218">
        <f t="shared" si="542"/>
        <v>2241</v>
      </c>
      <c r="DN1196" s="218">
        <f t="shared" si="543"/>
        <v>2301</v>
      </c>
      <c r="DO1196" s="218">
        <f t="shared" si="543"/>
        <v>2317</v>
      </c>
      <c r="DP1196" s="222">
        <f t="shared" si="543"/>
        <v>-8</v>
      </c>
      <c r="DQ1196" s="222">
        <f t="shared" si="543"/>
        <v>431</v>
      </c>
      <c r="DR1196" s="222">
        <f t="shared" si="543"/>
        <v>626</v>
      </c>
      <c r="DS1196" s="222">
        <f t="shared" si="543"/>
        <v>714</v>
      </c>
      <c r="DT1196" s="218">
        <f t="shared" si="543"/>
        <v>0</v>
      </c>
      <c r="DU1196" s="218">
        <f t="shared" si="543"/>
        <v>183.02592063562281</v>
      </c>
      <c r="DV1196" s="218">
        <f t="shared" si="543"/>
        <v>195.17502814084548</v>
      </c>
      <c r="DW1196" s="218">
        <f t="shared" si="543"/>
        <v>323.82660152463654</v>
      </c>
      <c r="DX1196" s="384">
        <f t="shared" si="474"/>
        <v>0.7417099704661857</v>
      </c>
      <c r="DY1196" s="384">
        <f t="shared" si="474"/>
        <v>0.74275189816322951</v>
      </c>
      <c r="DZ1196" s="384">
        <f t="shared" si="474"/>
        <v>0.7432492564228671</v>
      </c>
      <c r="EA1196" s="384">
        <f t="shared" si="473"/>
        <v>0.74465566153639962</v>
      </c>
      <c r="EB1196" s="385">
        <f t="shared" si="473"/>
        <v>0.74390274159533554</v>
      </c>
      <c r="EC1196" s="385">
        <f t="shared" si="473"/>
        <v>0.73979990065990209</v>
      </c>
      <c r="ED1196" s="385">
        <f t="shared" si="473"/>
        <v>0.73842841765339073</v>
      </c>
      <c r="EE1196" s="385">
        <f t="shared" si="473"/>
        <v>0.73509712734474086</v>
      </c>
      <c r="EG1196" s="222">
        <f t="shared" si="544"/>
        <v>25169</v>
      </c>
      <c r="EH1196" s="222">
        <f t="shared" si="544"/>
        <v>18211</v>
      </c>
      <c r="EI1196" s="222">
        <f t="shared" si="544"/>
        <v>6962</v>
      </c>
      <c r="EJ1196" s="222">
        <f t="shared" si="544"/>
        <v>2426</v>
      </c>
      <c r="EK1196" s="222">
        <f t="shared" si="544"/>
        <v>17950</v>
      </c>
      <c r="EL1196" s="222">
        <f t="shared" si="544"/>
        <v>77391</v>
      </c>
      <c r="EM1196" s="222">
        <f t="shared" si="544"/>
        <v>76565</v>
      </c>
      <c r="EN1196" s="386">
        <f t="shared" si="482"/>
        <v>0.72354881004410188</v>
      </c>
      <c r="EO1196" s="222">
        <f t="shared" si="483"/>
        <v>34.846308532031024</v>
      </c>
      <c r="EP1196" s="386">
        <f t="shared" si="484"/>
        <v>0.71317891056458338</v>
      </c>
      <c r="EQ1196" s="222">
        <f t="shared" si="485"/>
        <v>231939.1143673037</v>
      </c>
      <c r="ER1196" s="222">
        <f t="shared" si="486"/>
        <v>2640.4579986503841</v>
      </c>
      <c r="ES1196" s="292"/>
      <c r="ET1196" s="222">
        <f t="shared" si="545"/>
        <v>40305</v>
      </c>
      <c r="EU1196" s="222">
        <f t="shared" si="545"/>
        <v>29083</v>
      </c>
      <c r="EV1196" s="222">
        <f t="shared" si="545"/>
        <v>11220</v>
      </c>
      <c r="EW1196" s="222">
        <f t="shared" si="545"/>
        <v>3676</v>
      </c>
      <c r="EX1196" s="222">
        <f t="shared" si="545"/>
        <v>16374</v>
      </c>
      <c r="EY1196" s="222">
        <f t="shared" si="545"/>
        <v>98677</v>
      </c>
      <c r="EZ1196" s="222">
        <f t="shared" si="545"/>
        <v>97781</v>
      </c>
      <c r="FA1196" s="387">
        <f t="shared" si="493"/>
        <v>0.72157300583054207</v>
      </c>
      <c r="FB1196" s="221">
        <f t="shared" si="494"/>
        <v>32.762923351158648</v>
      </c>
      <c r="FC1196" s="387">
        <f t="shared" si="495"/>
        <v>0.40625232601414218</v>
      </c>
      <c r="FD1196" s="218">
        <f t="shared" si="496"/>
        <v>165935.32434103184</v>
      </c>
      <c r="FE1196" s="218">
        <f t="shared" si="497"/>
        <v>3132.8513037638531</v>
      </c>
      <c r="FF1196" s="218">
        <f t="shared" si="546"/>
        <v>10320</v>
      </c>
      <c r="FG1196" s="221">
        <f t="shared" si="476"/>
        <v>38.420542635658919</v>
      </c>
      <c r="FH1196" s="218">
        <f t="shared" si="547"/>
        <v>3965</v>
      </c>
      <c r="FI1196" s="218">
        <f t="shared" si="547"/>
        <v>10320</v>
      </c>
      <c r="FJ1196" s="218">
        <f t="shared" si="547"/>
        <v>141</v>
      </c>
      <c r="FK1196" s="218">
        <f t="shared" si="498"/>
        <v>6214</v>
      </c>
      <c r="FL1196" s="218">
        <f t="shared" si="548"/>
        <v>1398</v>
      </c>
      <c r="FM1196" s="218">
        <f t="shared" si="499"/>
        <v>4816</v>
      </c>
    </row>
    <row r="1197" spans="1:169" s="368" customFormat="1">
      <c r="A1197" s="285"/>
      <c r="B1197" s="286"/>
      <c r="C1197" s="285"/>
      <c r="D1197" s="285"/>
      <c r="E1197" s="285"/>
      <c r="F1197" s="287">
        <f t="shared" si="535"/>
        <v>15</v>
      </c>
      <c r="G1197" s="392" t="s">
        <v>914</v>
      </c>
      <c r="H1197" s="392" t="s">
        <v>2798</v>
      </c>
      <c r="I1197" s="287"/>
      <c r="J1197" s="392"/>
      <c r="K1197" s="287"/>
      <c r="L1197" s="392"/>
      <c r="M1197" s="392"/>
      <c r="N1197" s="372">
        <f t="shared" si="536"/>
        <v>11</v>
      </c>
      <c r="O1197" s="222">
        <f t="shared" si="536"/>
        <v>44987</v>
      </c>
      <c r="P1197" s="222">
        <f t="shared" si="536"/>
        <v>47669</v>
      </c>
      <c r="Q1197" s="222">
        <f t="shared" si="536"/>
        <v>49129</v>
      </c>
      <c r="R1197" s="222">
        <f t="shared" si="536"/>
        <v>55182</v>
      </c>
      <c r="S1197" s="218">
        <f t="shared" si="536"/>
        <v>40424</v>
      </c>
      <c r="T1197" s="218">
        <f t="shared" si="536"/>
        <v>41801</v>
      </c>
      <c r="U1197" s="218">
        <f t="shared" si="536"/>
        <v>46573</v>
      </c>
      <c r="V1197" s="218">
        <f t="shared" si="536"/>
        <v>49774</v>
      </c>
      <c r="W1197" s="222">
        <f t="shared" si="536"/>
        <v>38583</v>
      </c>
      <c r="X1197" s="222">
        <f t="shared" si="536"/>
        <v>40798</v>
      </c>
      <c r="Y1197" s="222">
        <f t="shared" si="536"/>
        <v>42112</v>
      </c>
      <c r="Z1197" s="222">
        <f t="shared" si="536"/>
        <v>47324</v>
      </c>
      <c r="AA1197" s="218">
        <f t="shared" si="536"/>
        <v>33111</v>
      </c>
      <c r="AB1197" s="218">
        <f t="shared" si="536"/>
        <v>34328</v>
      </c>
      <c r="AC1197" s="218">
        <f t="shared" si="536"/>
        <v>38256</v>
      </c>
      <c r="AD1197" s="218">
        <f t="shared" si="537"/>
        <v>40724</v>
      </c>
      <c r="AE1197" s="222">
        <f t="shared" si="537"/>
        <v>223</v>
      </c>
      <c r="AF1197" s="222">
        <f t="shared" si="537"/>
        <v>177</v>
      </c>
      <c r="AG1197" s="222">
        <f t="shared" si="537"/>
        <v>167</v>
      </c>
      <c r="AH1197" s="222">
        <f t="shared" si="537"/>
        <v>174</v>
      </c>
      <c r="AI1197" s="218">
        <f t="shared" si="537"/>
        <v>149</v>
      </c>
      <c r="AJ1197" s="218">
        <f t="shared" si="537"/>
        <v>139</v>
      </c>
      <c r="AK1197" s="218">
        <f t="shared" si="537"/>
        <v>145</v>
      </c>
      <c r="AL1197" s="218">
        <f t="shared" si="537"/>
        <v>158</v>
      </c>
      <c r="AM1197" s="222">
        <f t="shared" si="537"/>
        <v>6406</v>
      </c>
      <c r="AN1197" s="222">
        <f t="shared" si="537"/>
        <v>6871</v>
      </c>
      <c r="AO1197" s="222">
        <f t="shared" si="537"/>
        <v>7019</v>
      </c>
      <c r="AP1197" s="222">
        <f t="shared" si="537"/>
        <v>7854</v>
      </c>
      <c r="AQ1197" s="218">
        <f t="shared" si="537"/>
        <v>7310</v>
      </c>
      <c r="AR1197" s="218">
        <f t="shared" si="538"/>
        <v>7471</v>
      </c>
      <c r="AS1197" s="218">
        <f t="shared" si="538"/>
        <v>8318</v>
      </c>
      <c r="AT1197" s="218">
        <f t="shared" si="538"/>
        <v>9051</v>
      </c>
      <c r="AU1197" s="222">
        <f t="shared" si="538"/>
        <v>2774</v>
      </c>
      <c r="AV1197" s="222">
        <f t="shared" si="538"/>
        <v>3571</v>
      </c>
      <c r="AW1197" s="222">
        <f t="shared" si="538"/>
        <v>3638</v>
      </c>
      <c r="AX1197" s="222">
        <f t="shared" si="538"/>
        <v>4206</v>
      </c>
      <c r="AY1197" s="218">
        <f t="shared" si="538"/>
        <v>4333</v>
      </c>
      <c r="AZ1197" s="218">
        <f t="shared" si="538"/>
        <v>4419</v>
      </c>
      <c r="BA1197" s="218">
        <f t="shared" si="538"/>
        <v>5088</v>
      </c>
      <c r="BB1197" s="218">
        <f t="shared" si="538"/>
        <v>5533</v>
      </c>
      <c r="BC1197" s="222">
        <f t="shared" si="538"/>
        <v>3516</v>
      </c>
      <c r="BD1197" s="222">
        <f t="shared" si="550"/>
        <v>3045</v>
      </c>
      <c r="BE1197" s="222">
        <f t="shared" si="550"/>
        <v>3045</v>
      </c>
      <c r="BF1197" s="222">
        <f t="shared" si="549"/>
        <v>3375</v>
      </c>
      <c r="BG1197" s="218">
        <f t="shared" si="549"/>
        <v>2463</v>
      </c>
      <c r="BH1197" s="218">
        <f t="shared" si="549"/>
        <v>2408</v>
      </c>
      <c r="BI1197" s="218">
        <f t="shared" si="549"/>
        <v>2621</v>
      </c>
      <c r="BJ1197" s="218">
        <f t="shared" si="549"/>
        <v>2974</v>
      </c>
      <c r="BK1197" s="222">
        <f t="shared" si="539"/>
        <v>116</v>
      </c>
      <c r="BL1197" s="222">
        <f t="shared" si="539"/>
        <v>255</v>
      </c>
      <c r="BM1197" s="222">
        <f t="shared" si="539"/>
        <v>336</v>
      </c>
      <c r="BN1197" s="222">
        <f t="shared" si="539"/>
        <v>273</v>
      </c>
      <c r="BO1197" s="218">
        <f t="shared" si="539"/>
        <v>514</v>
      </c>
      <c r="BP1197" s="218">
        <f t="shared" si="539"/>
        <v>644</v>
      </c>
      <c r="BQ1197" s="218">
        <f t="shared" si="539"/>
        <v>609</v>
      </c>
      <c r="BR1197" s="218">
        <f t="shared" si="539"/>
        <v>544</v>
      </c>
      <c r="BS1197" s="222">
        <f t="shared" si="539"/>
        <v>162</v>
      </c>
      <c r="BT1197" s="222">
        <f t="shared" si="539"/>
        <v>255</v>
      </c>
      <c r="BU1197" s="222">
        <f t="shared" si="539"/>
        <v>336</v>
      </c>
      <c r="BV1197" s="222">
        <f t="shared" si="539"/>
        <v>273</v>
      </c>
      <c r="BW1197" s="218">
        <f t="shared" si="539"/>
        <v>514</v>
      </c>
      <c r="BX1197" s="218">
        <f t="shared" si="539"/>
        <v>644</v>
      </c>
      <c r="BY1197" s="218">
        <f t="shared" si="539"/>
        <v>609</v>
      </c>
      <c r="BZ1197" s="218">
        <f t="shared" si="539"/>
        <v>544</v>
      </c>
      <c r="CA1197" s="222">
        <f t="shared" si="540"/>
        <v>46</v>
      </c>
      <c r="CB1197" s="222">
        <f t="shared" si="540"/>
        <v>0</v>
      </c>
      <c r="CC1197" s="222">
        <f t="shared" si="540"/>
        <v>0</v>
      </c>
      <c r="CD1197" s="222">
        <f t="shared" si="540"/>
        <v>0</v>
      </c>
      <c r="CE1197" s="218">
        <f t="shared" si="540"/>
        <v>0</v>
      </c>
      <c r="CF1197" s="218">
        <f t="shared" si="540"/>
        <v>0</v>
      </c>
      <c r="CG1197" s="218">
        <f t="shared" si="540"/>
        <v>0</v>
      </c>
      <c r="CH1197" s="218">
        <f t="shared" si="540"/>
        <v>0</v>
      </c>
      <c r="CI1197" s="375"/>
      <c r="CJ1197" s="222">
        <f t="shared" si="541"/>
        <v>3517</v>
      </c>
      <c r="CK1197" s="222">
        <f t="shared" si="541"/>
        <v>4268</v>
      </c>
      <c r="CL1197" s="222">
        <f t="shared" si="541"/>
        <v>4346</v>
      </c>
      <c r="CM1197" s="222">
        <f t="shared" si="541"/>
        <v>4599</v>
      </c>
      <c r="CN1197" s="218">
        <f t="shared" si="541"/>
        <v>2463</v>
      </c>
      <c r="CO1197" s="218">
        <f t="shared" si="541"/>
        <v>2526.7818923865075</v>
      </c>
      <c r="CP1197" s="218">
        <f t="shared" si="541"/>
        <v>2613.431208569863</v>
      </c>
      <c r="CQ1197" s="218">
        <f t="shared" si="541"/>
        <v>2749.4054441183912</v>
      </c>
      <c r="CR1197" s="222">
        <f t="shared" si="541"/>
        <v>2516</v>
      </c>
      <c r="CS1197" s="222">
        <f t="shared" si="541"/>
        <v>2665</v>
      </c>
      <c r="CT1197" s="222">
        <f t="shared" si="541"/>
        <v>2679</v>
      </c>
      <c r="CU1197" s="222">
        <f t="shared" si="541"/>
        <v>2987</v>
      </c>
      <c r="CV1197" s="218">
        <f t="shared" si="541"/>
        <v>1189</v>
      </c>
      <c r="CW1197" s="218">
        <f t="shared" si="541"/>
        <v>1187.7818923865075</v>
      </c>
      <c r="CX1197" s="218">
        <f t="shared" si="541"/>
        <v>1331.4312085698637</v>
      </c>
      <c r="CY1197" s="218">
        <f t="shared" si="541"/>
        <v>1452.4054441183914</v>
      </c>
      <c r="CZ1197" s="222">
        <f t="shared" si="542"/>
        <v>291</v>
      </c>
      <c r="DA1197" s="222">
        <f t="shared" si="542"/>
        <v>381</v>
      </c>
      <c r="DB1197" s="222">
        <f t="shared" si="542"/>
        <v>387</v>
      </c>
      <c r="DC1197" s="222">
        <f t="shared" si="542"/>
        <v>398</v>
      </c>
      <c r="DD1197" s="218">
        <f t="shared" si="542"/>
        <v>58</v>
      </c>
      <c r="DE1197" s="218">
        <f t="shared" si="542"/>
        <v>59</v>
      </c>
      <c r="DF1197" s="218">
        <f t="shared" si="542"/>
        <v>62</v>
      </c>
      <c r="DG1197" s="218">
        <f t="shared" si="542"/>
        <v>68</v>
      </c>
      <c r="DH1197" s="222">
        <f t="shared" si="542"/>
        <v>710</v>
      </c>
      <c r="DI1197" s="222">
        <f t="shared" si="542"/>
        <v>1222</v>
      </c>
      <c r="DJ1197" s="222">
        <f t="shared" si="542"/>
        <v>1280</v>
      </c>
      <c r="DK1197" s="222">
        <f t="shared" si="542"/>
        <v>1214</v>
      </c>
      <c r="DL1197" s="218">
        <f t="shared" si="542"/>
        <v>1216</v>
      </c>
      <c r="DM1197" s="218">
        <f t="shared" si="542"/>
        <v>1280</v>
      </c>
      <c r="DN1197" s="218">
        <f t="shared" si="543"/>
        <v>1220</v>
      </c>
      <c r="DO1197" s="218">
        <f t="shared" si="543"/>
        <v>1229</v>
      </c>
      <c r="DP1197" s="222">
        <f t="shared" si="543"/>
        <v>-1</v>
      </c>
      <c r="DQ1197" s="222">
        <f t="shared" si="543"/>
        <v>-1223</v>
      </c>
      <c r="DR1197" s="222">
        <f t="shared" si="543"/>
        <v>-1301</v>
      </c>
      <c r="DS1197" s="222">
        <f t="shared" si="543"/>
        <v>-1224</v>
      </c>
      <c r="DT1197" s="218">
        <f t="shared" si="543"/>
        <v>0</v>
      </c>
      <c r="DU1197" s="218">
        <f t="shared" si="543"/>
        <v>-118.78189238650747</v>
      </c>
      <c r="DV1197" s="218">
        <f t="shared" si="543"/>
        <v>7.568791430136546</v>
      </c>
      <c r="DW1197" s="218">
        <f t="shared" si="543"/>
        <v>224.59455588160861</v>
      </c>
      <c r="DX1197" s="384">
        <f t="shared" si="474"/>
        <v>0.85764776490986283</v>
      </c>
      <c r="DY1197" s="384">
        <f t="shared" si="474"/>
        <v>0.85586020264742291</v>
      </c>
      <c r="DZ1197" s="384">
        <f t="shared" si="474"/>
        <v>0.85717193510960943</v>
      </c>
      <c r="EA1197" s="384">
        <f t="shared" si="473"/>
        <v>0.85759849226196949</v>
      </c>
      <c r="EB1197" s="385">
        <f t="shared" si="473"/>
        <v>0.81909261824658619</v>
      </c>
      <c r="EC1197" s="385">
        <f t="shared" si="473"/>
        <v>0.82122437262266457</v>
      </c>
      <c r="ED1197" s="385">
        <f t="shared" si="473"/>
        <v>0.82142013613037601</v>
      </c>
      <c r="EE1197" s="385">
        <f t="shared" si="473"/>
        <v>0.81817816530718845</v>
      </c>
      <c r="EG1197" s="222">
        <f t="shared" si="544"/>
        <v>46112</v>
      </c>
      <c r="EH1197" s="222">
        <f t="shared" si="544"/>
        <v>38841</v>
      </c>
      <c r="EI1197" s="222">
        <f t="shared" si="544"/>
        <v>7271</v>
      </c>
      <c r="EJ1197" s="222">
        <f t="shared" si="544"/>
        <v>2931</v>
      </c>
      <c r="EK1197" s="222">
        <f t="shared" si="544"/>
        <v>12057</v>
      </c>
      <c r="EL1197" s="222">
        <f t="shared" si="544"/>
        <v>70192</v>
      </c>
      <c r="EM1197" s="222">
        <f t="shared" si="544"/>
        <v>69587</v>
      </c>
      <c r="EN1197" s="386">
        <f t="shared" si="482"/>
        <v>0.84231870229007633</v>
      </c>
      <c r="EO1197" s="222">
        <f t="shared" si="483"/>
        <v>40.310823820657404</v>
      </c>
      <c r="EP1197" s="386">
        <f t="shared" si="484"/>
        <v>0.26147206800832756</v>
      </c>
      <c r="EQ1197" s="222">
        <f t="shared" si="485"/>
        <v>171771.71187599725</v>
      </c>
      <c r="ER1197" s="222">
        <f t="shared" si="486"/>
        <v>3509.9946829149121</v>
      </c>
      <c r="ES1197" s="292"/>
      <c r="ET1197" s="222">
        <f t="shared" si="545"/>
        <v>42094</v>
      </c>
      <c r="EU1197" s="222">
        <f t="shared" si="545"/>
        <v>33244</v>
      </c>
      <c r="EV1197" s="222">
        <f t="shared" si="545"/>
        <v>8847</v>
      </c>
      <c r="EW1197" s="222">
        <f t="shared" si="545"/>
        <v>3555</v>
      </c>
      <c r="EX1197" s="222">
        <f t="shared" si="545"/>
        <v>25102</v>
      </c>
      <c r="EY1197" s="222">
        <f t="shared" si="545"/>
        <v>97275</v>
      </c>
      <c r="EZ1197" s="222">
        <f t="shared" si="545"/>
        <v>96683</v>
      </c>
      <c r="FA1197" s="387">
        <f t="shared" si="493"/>
        <v>0.78975625979949637</v>
      </c>
      <c r="FB1197" s="221">
        <f t="shared" si="494"/>
        <v>40.183112919633771</v>
      </c>
      <c r="FC1197" s="387">
        <f t="shared" si="495"/>
        <v>0.59633201881503306</v>
      </c>
      <c r="FD1197" s="218">
        <f t="shared" si="496"/>
        <v>258051.91467489078</v>
      </c>
      <c r="FE1197" s="218">
        <f t="shared" si="497"/>
        <v>3064.1374388465397</v>
      </c>
      <c r="FF1197" s="218">
        <f t="shared" si="546"/>
        <v>7427</v>
      </c>
      <c r="FG1197" s="221">
        <f t="shared" si="476"/>
        <v>55.19052107176519</v>
      </c>
      <c r="FH1197" s="218">
        <f t="shared" si="547"/>
        <v>4099</v>
      </c>
      <c r="FI1197" s="218">
        <f t="shared" si="547"/>
        <v>7427</v>
      </c>
      <c r="FJ1197" s="218">
        <f t="shared" si="547"/>
        <v>165</v>
      </c>
      <c r="FK1197" s="218">
        <f t="shared" si="498"/>
        <v>3163</v>
      </c>
      <c r="FL1197" s="218">
        <f t="shared" si="548"/>
        <v>1330</v>
      </c>
      <c r="FM1197" s="218">
        <f t="shared" si="499"/>
        <v>1833</v>
      </c>
    </row>
    <row r="1198" spans="1:169" s="368" customFormat="1">
      <c r="A1198" s="285"/>
      <c r="B1198" s="286"/>
      <c r="C1198" s="285"/>
      <c r="D1198" s="285"/>
      <c r="E1198" s="285"/>
      <c r="F1198" s="287">
        <f t="shared" si="535"/>
        <v>16</v>
      </c>
      <c r="G1198" s="392" t="s">
        <v>940</v>
      </c>
      <c r="H1198" s="392" t="s">
        <v>941</v>
      </c>
      <c r="I1198" s="287"/>
      <c r="J1198" s="392"/>
      <c r="K1198" s="287"/>
      <c r="L1198" s="392"/>
      <c r="M1198" s="392"/>
      <c r="N1198" s="372">
        <f t="shared" si="536"/>
        <v>14</v>
      </c>
      <c r="O1198" s="222">
        <f t="shared" si="536"/>
        <v>29777</v>
      </c>
      <c r="P1198" s="222">
        <f t="shared" si="536"/>
        <v>49075</v>
      </c>
      <c r="Q1198" s="222">
        <f t="shared" si="536"/>
        <v>52113</v>
      </c>
      <c r="R1198" s="222">
        <f t="shared" si="536"/>
        <v>55994</v>
      </c>
      <c r="S1198" s="218">
        <f t="shared" si="536"/>
        <v>51919</v>
      </c>
      <c r="T1198" s="218">
        <f t="shared" si="536"/>
        <v>54844</v>
      </c>
      <c r="U1198" s="218">
        <f t="shared" si="536"/>
        <v>58355</v>
      </c>
      <c r="V1198" s="218">
        <f t="shared" si="536"/>
        <v>60957</v>
      </c>
      <c r="W1198" s="222">
        <f t="shared" si="536"/>
        <v>21241</v>
      </c>
      <c r="X1198" s="222">
        <f t="shared" si="536"/>
        <v>34730</v>
      </c>
      <c r="Y1198" s="222">
        <f t="shared" si="536"/>
        <v>36947</v>
      </c>
      <c r="Z1198" s="222">
        <f t="shared" si="536"/>
        <v>39726</v>
      </c>
      <c r="AA1198" s="218">
        <f t="shared" si="536"/>
        <v>37980</v>
      </c>
      <c r="AB1198" s="218">
        <f t="shared" si="536"/>
        <v>40117</v>
      </c>
      <c r="AC1198" s="218">
        <f t="shared" ref="X1198:AM1206" si="551">SUMIFS(AC$4:AC$1158,$I$4:$I$1158,$G1198)</f>
        <v>42605</v>
      </c>
      <c r="AD1198" s="218">
        <f t="shared" si="551"/>
        <v>44328</v>
      </c>
      <c r="AE1198" s="222">
        <f t="shared" si="551"/>
        <v>148</v>
      </c>
      <c r="AF1198" s="222">
        <f t="shared" si="551"/>
        <v>182</v>
      </c>
      <c r="AG1198" s="222">
        <f t="shared" si="551"/>
        <v>175</v>
      </c>
      <c r="AH1198" s="222">
        <f t="shared" si="537"/>
        <v>175</v>
      </c>
      <c r="AI1198" s="218">
        <f t="shared" si="537"/>
        <v>191</v>
      </c>
      <c r="AJ1198" s="218">
        <f t="shared" si="537"/>
        <v>183</v>
      </c>
      <c r="AK1198" s="218">
        <f t="shared" si="537"/>
        <v>185</v>
      </c>
      <c r="AL1198" s="218">
        <f t="shared" si="537"/>
        <v>195</v>
      </c>
      <c r="AM1198" s="222">
        <f t="shared" si="537"/>
        <v>8534</v>
      </c>
      <c r="AN1198" s="222">
        <f t="shared" si="537"/>
        <v>14345</v>
      </c>
      <c r="AO1198" s="222">
        <f t="shared" si="537"/>
        <v>15166</v>
      </c>
      <c r="AP1198" s="222">
        <f t="shared" si="537"/>
        <v>16267</v>
      </c>
      <c r="AQ1198" s="218">
        <f t="shared" si="537"/>
        <v>13941</v>
      </c>
      <c r="AR1198" s="218">
        <f t="shared" si="538"/>
        <v>14728</v>
      </c>
      <c r="AS1198" s="218">
        <f t="shared" si="538"/>
        <v>15754</v>
      </c>
      <c r="AT1198" s="218">
        <f t="shared" si="538"/>
        <v>16628</v>
      </c>
      <c r="AU1198" s="222">
        <f t="shared" si="538"/>
        <v>3878</v>
      </c>
      <c r="AV1198" s="222">
        <f t="shared" si="538"/>
        <v>6187</v>
      </c>
      <c r="AW1198" s="222">
        <f t="shared" si="538"/>
        <v>6580</v>
      </c>
      <c r="AX1198" s="222">
        <f t="shared" si="538"/>
        <v>7376</v>
      </c>
      <c r="AY1198" s="218">
        <f t="shared" si="538"/>
        <v>5332</v>
      </c>
      <c r="AZ1198" s="218">
        <f t="shared" si="538"/>
        <v>5674</v>
      </c>
      <c r="BA1198" s="218">
        <f t="shared" si="538"/>
        <v>6342</v>
      </c>
      <c r="BB1198" s="218">
        <f t="shared" si="538"/>
        <v>6927</v>
      </c>
      <c r="BC1198" s="222">
        <f t="shared" si="538"/>
        <v>4376</v>
      </c>
      <c r="BD1198" s="222">
        <f t="shared" si="550"/>
        <v>7788</v>
      </c>
      <c r="BE1198" s="222">
        <f t="shared" si="550"/>
        <v>8204</v>
      </c>
      <c r="BF1198" s="222">
        <f t="shared" si="549"/>
        <v>8553</v>
      </c>
      <c r="BG1198" s="218">
        <f t="shared" si="549"/>
        <v>8017</v>
      </c>
      <c r="BH1198" s="218">
        <f t="shared" si="549"/>
        <v>8383</v>
      </c>
      <c r="BI1198" s="218">
        <f t="shared" si="549"/>
        <v>8756</v>
      </c>
      <c r="BJ1198" s="218">
        <f t="shared" si="549"/>
        <v>9108</v>
      </c>
      <c r="BK1198" s="222">
        <f t="shared" si="539"/>
        <v>280</v>
      </c>
      <c r="BL1198" s="222">
        <f t="shared" si="539"/>
        <v>370</v>
      </c>
      <c r="BM1198" s="222">
        <f t="shared" si="539"/>
        <v>382</v>
      </c>
      <c r="BN1198" s="222">
        <f t="shared" si="539"/>
        <v>338</v>
      </c>
      <c r="BO1198" s="218">
        <f t="shared" si="539"/>
        <v>592</v>
      </c>
      <c r="BP1198" s="218">
        <f t="shared" si="539"/>
        <v>671</v>
      </c>
      <c r="BQ1198" s="218">
        <f t="shared" si="539"/>
        <v>656</v>
      </c>
      <c r="BR1198" s="218">
        <f t="shared" si="539"/>
        <v>593</v>
      </c>
      <c r="BS1198" s="222">
        <f t="shared" si="539"/>
        <v>353</v>
      </c>
      <c r="BT1198" s="222">
        <f t="shared" si="539"/>
        <v>370</v>
      </c>
      <c r="BU1198" s="222">
        <f t="shared" si="539"/>
        <v>382</v>
      </c>
      <c r="BV1198" s="222">
        <f t="shared" si="539"/>
        <v>338</v>
      </c>
      <c r="BW1198" s="218">
        <f t="shared" si="539"/>
        <v>592</v>
      </c>
      <c r="BX1198" s="218">
        <f t="shared" si="539"/>
        <v>671</v>
      </c>
      <c r="BY1198" s="218">
        <f t="shared" si="539"/>
        <v>656</v>
      </c>
      <c r="BZ1198" s="218">
        <f t="shared" ref="BZ1198:CH1206" si="552">SUMIFS(BZ$4:BZ$1158,$I$4:$I$1158,$G1198)</f>
        <v>593</v>
      </c>
      <c r="CA1198" s="222">
        <f t="shared" si="552"/>
        <v>73</v>
      </c>
      <c r="CB1198" s="222">
        <f t="shared" si="552"/>
        <v>0</v>
      </c>
      <c r="CC1198" s="222">
        <f t="shared" si="552"/>
        <v>0</v>
      </c>
      <c r="CD1198" s="222">
        <f t="shared" si="552"/>
        <v>0</v>
      </c>
      <c r="CE1198" s="218">
        <f t="shared" si="552"/>
        <v>0</v>
      </c>
      <c r="CF1198" s="218">
        <f t="shared" si="552"/>
        <v>0</v>
      </c>
      <c r="CG1198" s="218">
        <f t="shared" si="552"/>
        <v>0</v>
      </c>
      <c r="CH1198" s="218">
        <f t="shared" si="552"/>
        <v>0</v>
      </c>
      <c r="CI1198" s="375"/>
      <c r="CJ1198" s="222">
        <f t="shared" si="541"/>
        <v>4381</v>
      </c>
      <c r="CK1198" s="222">
        <f t="shared" si="541"/>
        <v>7441</v>
      </c>
      <c r="CL1198" s="222">
        <f t="shared" si="541"/>
        <v>7829</v>
      </c>
      <c r="CM1198" s="222">
        <f t="shared" si="541"/>
        <v>8496</v>
      </c>
      <c r="CN1198" s="218">
        <f t="shared" si="541"/>
        <v>8017</v>
      </c>
      <c r="CO1198" s="218">
        <f t="shared" si="541"/>
        <v>8407.8008450942307</v>
      </c>
      <c r="CP1198" s="218">
        <f t="shared" si="541"/>
        <v>9085.4853788662494</v>
      </c>
      <c r="CQ1198" s="218">
        <f t="shared" si="541"/>
        <v>9577.7008005039424</v>
      </c>
      <c r="CR1198" s="222">
        <f t="shared" si="541"/>
        <v>3901</v>
      </c>
      <c r="CS1198" s="222">
        <f t="shared" si="541"/>
        <v>6486</v>
      </c>
      <c r="CT1198" s="222">
        <f t="shared" si="541"/>
        <v>6838</v>
      </c>
      <c r="CU1198" s="222">
        <f t="shared" si="541"/>
        <v>7323</v>
      </c>
      <c r="CV1198" s="218">
        <f t="shared" si="541"/>
        <v>6239</v>
      </c>
      <c r="CW1198" s="218">
        <f t="shared" si="541"/>
        <v>6575.8008450942298</v>
      </c>
      <c r="CX1198" s="218">
        <f t="shared" si="541"/>
        <v>7013.4853788662494</v>
      </c>
      <c r="CY1198" s="218">
        <f t="shared" ref="CT1198:DI1206" si="553">SUMIFS(CY$4:CY$1158,$I$4:$I$1158,$G1198)</f>
        <v>7407.7008005039424</v>
      </c>
      <c r="CZ1198" s="222">
        <f t="shared" si="553"/>
        <v>0</v>
      </c>
      <c r="DA1198" s="222">
        <f t="shared" si="553"/>
        <v>0</v>
      </c>
      <c r="DB1198" s="222">
        <f t="shared" si="553"/>
        <v>0</v>
      </c>
      <c r="DC1198" s="222">
        <f t="shared" si="553"/>
        <v>0</v>
      </c>
      <c r="DD1198" s="218">
        <f t="shared" si="542"/>
        <v>827</v>
      </c>
      <c r="DE1198" s="218">
        <f t="shared" si="542"/>
        <v>841</v>
      </c>
      <c r="DF1198" s="218">
        <f t="shared" si="542"/>
        <v>894</v>
      </c>
      <c r="DG1198" s="218">
        <f t="shared" si="542"/>
        <v>982</v>
      </c>
      <c r="DH1198" s="222">
        <f t="shared" si="542"/>
        <v>480</v>
      </c>
      <c r="DI1198" s="222">
        <f t="shared" si="542"/>
        <v>955</v>
      </c>
      <c r="DJ1198" s="222">
        <f t="shared" si="542"/>
        <v>991</v>
      </c>
      <c r="DK1198" s="222">
        <f t="shared" si="542"/>
        <v>1173</v>
      </c>
      <c r="DL1198" s="218">
        <f t="shared" si="542"/>
        <v>951</v>
      </c>
      <c r="DM1198" s="218">
        <f t="shared" si="542"/>
        <v>991</v>
      </c>
      <c r="DN1198" s="218">
        <f t="shared" si="543"/>
        <v>1178</v>
      </c>
      <c r="DO1198" s="218">
        <f t="shared" si="543"/>
        <v>1188</v>
      </c>
      <c r="DP1198" s="222">
        <f t="shared" si="543"/>
        <v>-5</v>
      </c>
      <c r="DQ1198" s="222">
        <f t="shared" si="543"/>
        <v>347</v>
      </c>
      <c r="DR1198" s="222">
        <f t="shared" si="543"/>
        <v>375</v>
      </c>
      <c r="DS1198" s="222">
        <f t="shared" si="543"/>
        <v>57</v>
      </c>
      <c r="DT1198" s="218">
        <f t="shared" si="543"/>
        <v>0</v>
      </c>
      <c r="DU1198" s="218">
        <f t="shared" si="543"/>
        <v>-24.80084509423051</v>
      </c>
      <c r="DV1198" s="218">
        <f t="shared" si="543"/>
        <v>-329.48537886625036</v>
      </c>
      <c r="DW1198" s="218">
        <f t="shared" si="543"/>
        <v>-469.70080050394222</v>
      </c>
      <c r="DX1198" s="384">
        <f t="shared" si="474"/>
        <v>0.71333579608422604</v>
      </c>
      <c r="DY1198" s="384">
        <f t="shared" si="474"/>
        <v>0.70769230769230773</v>
      </c>
      <c r="DZ1198" s="384">
        <f t="shared" si="474"/>
        <v>0.70897856580891527</v>
      </c>
      <c r="EA1198" s="384">
        <f t="shared" si="473"/>
        <v>0.7094688716648212</v>
      </c>
      <c r="EB1198" s="385">
        <f t="shared" si="473"/>
        <v>0.73152410485564057</v>
      </c>
      <c r="EC1198" s="385">
        <f t="shared" si="473"/>
        <v>0.73147472832032678</v>
      </c>
      <c r="ED1198" s="385">
        <f t="shared" si="473"/>
        <v>0.73010024847913635</v>
      </c>
      <c r="EE1198" s="385">
        <f t="shared" si="473"/>
        <v>0.72720114178847384</v>
      </c>
      <c r="EG1198" s="222">
        <f t="shared" si="544"/>
        <v>24596</v>
      </c>
      <c r="EH1198" s="222">
        <f t="shared" si="544"/>
        <v>18653</v>
      </c>
      <c r="EI1198" s="222">
        <f t="shared" si="544"/>
        <v>5941</v>
      </c>
      <c r="EJ1198" s="222">
        <f t="shared" si="544"/>
        <v>2774</v>
      </c>
      <c r="EK1198" s="222">
        <f t="shared" si="544"/>
        <v>7133</v>
      </c>
      <c r="EL1198" s="222">
        <f t="shared" si="544"/>
        <v>108981</v>
      </c>
      <c r="EM1198" s="222">
        <f t="shared" si="544"/>
        <v>105621</v>
      </c>
      <c r="EN1198" s="386">
        <f t="shared" si="482"/>
        <v>0.75837534558464792</v>
      </c>
      <c r="EO1198" s="222">
        <f t="shared" si="483"/>
        <v>46.692476014139032</v>
      </c>
      <c r="EP1198" s="386">
        <f t="shared" si="484"/>
        <v>0.2900065051227842</v>
      </c>
      <c r="EQ1198" s="222">
        <f t="shared" si="485"/>
        <v>65451.77599765097</v>
      </c>
      <c r="ER1198" s="222">
        <f t="shared" si="486"/>
        <v>2188.6430413143848</v>
      </c>
      <c r="ES1198" s="292"/>
      <c r="ET1198" s="222">
        <f t="shared" si="545"/>
        <v>52219</v>
      </c>
      <c r="EU1198" s="222">
        <f t="shared" si="545"/>
        <v>37980</v>
      </c>
      <c r="EV1198" s="222">
        <f t="shared" si="545"/>
        <v>14241</v>
      </c>
      <c r="EW1198" s="222">
        <f t="shared" si="545"/>
        <v>4149</v>
      </c>
      <c r="EX1198" s="222">
        <f t="shared" si="545"/>
        <v>12133</v>
      </c>
      <c r="EY1198" s="222">
        <f t="shared" si="545"/>
        <v>135691</v>
      </c>
      <c r="EZ1198" s="222">
        <f t="shared" si="545"/>
        <v>131953</v>
      </c>
      <c r="FA1198" s="387">
        <f t="shared" si="493"/>
        <v>0.72732147302705907</v>
      </c>
      <c r="FB1198" s="221">
        <f t="shared" si="494"/>
        <v>29.134190014746153</v>
      </c>
      <c r="FC1198" s="387">
        <f t="shared" si="495"/>
        <v>0.23234837894253049</v>
      </c>
      <c r="FD1198" s="218">
        <f t="shared" si="496"/>
        <v>89416.39460244232</v>
      </c>
      <c r="FE1198" s="218">
        <f t="shared" si="497"/>
        <v>2620.2511500306928</v>
      </c>
      <c r="FF1198" s="218">
        <f t="shared" si="546"/>
        <v>13941</v>
      </c>
      <c r="FG1198" s="221">
        <f t="shared" si="476"/>
        <v>36.18822179183703</v>
      </c>
      <c r="FH1198" s="218">
        <f t="shared" si="547"/>
        <v>5045</v>
      </c>
      <c r="FI1198" s="218">
        <f t="shared" si="547"/>
        <v>13941</v>
      </c>
      <c r="FJ1198" s="218">
        <f t="shared" si="547"/>
        <v>122</v>
      </c>
      <c r="FK1198" s="218">
        <f t="shared" si="498"/>
        <v>8774</v>
      </c>
      <c r="FL1198" s="218">
        <f t="shared" si="548"/>
        <v>1794</v>
      </c>
      <c r="FM1198" s="218">
        <f t="shared" si="499"/>
        <v>6980</v>
      </c>
    </row>
    <row r="1199" spans="1:169" s="368" customFormat="1">
      <c r="A1199" s="285"/>
      <c r="B1199" s="286"/>
      <c r="C1199" s="285"/>
      <c r="D1199" s="285"/>
      <c r="E1199" s="285"/>
      <c r="F1199" s="287">
        <f t="shared" si="535"/>
        <v>17</v>
      </c>
      <c r="G1199" s="392" t="s">
        <v>954</v>
      </c>
      <c r="H1199" s="392" t="s">
        <v>955</v>
      </c>
      <c r="I1199" s="287"/>
      <c r="J1199" s="392"/>
      <c r="K1199" s="287"/>
      <c r="L1199" s="392"/>
      <c r="M1199" s="392"/>
      <c r="N1199" s="372">
        <f t="shared" ref="N1199:W1206" si="554">SUMIFS(N$4:N$1158,$I$4:$I$1158,$G1199)</f>
        <v>19</v>
      </c>
      <c r="O1199" s="222">
        <f t="shared" si="554"/>
        <v>25409</v>
      </c>
      <c r="P1199" s="222">
        <f t="shared" si="554"/>
        <v>33956</v>
      </c>
      <c r="Q1199" s="222">
        <f t="shared" si="554"/>
        <v>35932</v>
      </c>
      <c r="R1199" s="222">
        <f t="shared" si="554"/>
        <v>37813</v>
      </c>
      <c r="S1199" s="218">
        <f t="shared" si="554"/>
        <v>34218</v>
      </c>
      <c r="T1199" s="218">
        <f t="shared" si="554"/>
        <v>36453</v>
      </c>
      <c r="U1199" s="218">
        <f t="shared" si="554"/>
        <v>38237</v>
      </c>
      <c r="V1199" s="218">
        <f t="shared" si="554"/>
        <v>40248</v>
      </c>
      <c r="W1199" s="222">
        <f t="shared" si="554"/>
        <v>19758</v>
      </c>
      <c r="X1199" s="222">
        <f t="shared" si="551"/>
        <v>25873</v>
      </c>
      <c r="Y1199" s="222">
        <f t="shared" si="551"/>
        <v>27443</v>
      </c>
      <c r="Z1199" s="222">
        <f t="shared" si="551"/>
        <v>28864</v>
      </c>
      <c r="AA1199" s="218">
        <f t="shared" si="551"/>
        <v>25923</v>
      </c>
      <c r="AB1199" s="218">
        <f t="shared" si="551"/>
        <v>27695</v>
      </c>
      <c r="AC1199" s="218">
        <f t="shared" si="551"/>
        <v>29033</v>
      </c>
      <c r="AD1199" s="218">
        <f t="shared" si="551"/>
        <v>30636</v>
      </c>
      <c r="AE1199" s="222">
        <f t="shared" si="551"/>
        <v>127</v>
      </c>
      <c r="AF1199" s="222">
        <f t="shared" si="551"/>
        <v>127</v>
      </c>
      <c r="AG1199" s="222">
        <f t="shared" si="551"/>
        <v>120</v>
      </c>
      <c r="AH1199" s="222">
        <f t="shared" si="551"/>
        <v>119</v>
      </c>
      <c r="AI1199" s="218">
        <f t="shared" si="551"/>
        <v>127</v>
      </c>
      <c r="AJ1199" s="218">
        <f t="shared" si="551"/>
        <v>121</v>
      </c>
      <c r="AK1199" s="218">
        <f t="shared" si="551"/>
        <v>120</v>
      </c>
      <c r="AL1199" s="218">
        <f t="shared" si="551"/>
        <v>127</v>
      </c>
      <c r="AM1199" s="222">
        <f t="shared" si="551"/>
        <v>5653</v>
      </c>
      <c r="AN1199" s="222">
        <f t="shared" ref="AN1199:BC1206" si="555">SUMIFS(AN$4:AN$1158,$I$4:$I$1158,$G1199)</f>
        <v>8086</v>
      </c>
      <c r="AO1199" s="222">
        <f t="shared" si="555"/>
        <v>8490</v>
      </c>
      <c r="AP1199" s="222">
        <f t="shared" si="555"/>
        <v>8949</v>
      </c>
      <c r="AQ1199" s="218">
        <f t="shared" si="555"/>
        <v>8294</v>
      </c>
      <c r="AR1199" s="218">
        <f t="shared" si="555"/>
        <v>8759</v>
      </c>
      <c r="AS1199" s="218">
        <f t="shared" si="555"/>
        <v>9205</v>
      </c>
      <c r="AT1199" s="218">
        <f t="shared" si="555"/>
        <v>9611</v>
      </c>
      <c r="AU1199" s="222">
        <f t="shared" si="555"/>
        <v>2740</v>
      </c>
      <c r="AV1199" s="222">
        <f t="shared" si="555"/>
        <v>4311</v>
      </c>
      <c r="AW1199" s="222">
        <f t="shared" si="555"/>
        <v>4516</v>
      </c>
      <c r="AX1199" s="222">
        <f t="shared" si="555"/>
        <v>4918</v>
      </c>
      <c r="AY1199" s="218">
        <f t="shared" si="555"/>
        <v>4574</v>
      </c>
      <c r="AZ1199" s="218">
        <f t="shared" si="555"/>
        <v>4778</v>
      </c>
      <c r="BA1199" s="218">
        <f t="shared" si="555"/>
        <v>5212</v>
      </c>
      <c r="BB1199" s="218">
        <f t="shared" si="555"/>
        <v>5892</v>
      </c>
      <c r="BC1199" s="222">
        <f t="shared" si="555"/>
        <v>2738</v>
      </c>
      <c r="BD1199" s="222">
        <f t="shared" si="550"/>
        <v>3524</v>
      </c>
      <c r="BE1199" s="222">
        <f t="shared" si="550"/>
        <v>3752</v>
      </c>
      <c r="BF1199" s="222">
        <f t="shared" si="549"/>
        <v>3826</v>
      </c>
      <c r="BG1199" s="218">
        <f t="shared" si="549"/>
        <v>3168</v>
      </c>
      <c r="BH1199" s="218">
        <f t="shared" si="549"/>
        <v>3409</v>
      </c>
      <c r="BI1199" s="218">
        <f t="shared" si="549"/>
        <v>3401</v>
      </c>
      <c r="BJ1199" s="218">
        <f t="shared" si="549"/>
        <v>3132</v>
      </c>
      <c r="BK1199" s="222">
        <f t="shared" ref="BK1199:BZ1206" si="556">SUMIFS(BK$4:BK$1158,$I$4:$I$1158,$G1199)</f>
        <v>175</v>
      </c>
      <c r="BL1199" s="222">
        <f t="shared" si="556"/>
        <v>251</v>
      </c>
      <c r="BM1199" s="222">
        <f t="shared" si="556"/>
        <v>222</v>
      </c>
      <c r="BN1199" s="222">
        <f t="shared" si="556"/>
        <v>205</v>
      </c>
      <c r="BO1199" s="218">
        <f t="shared" si="556"/>
        <v>552</v>
      </c>
      <c r="BP1199" s="218">
        <f t="shared" si="556"/>
        <v>572</v>
      </c>
      <c r="BQ1199" s="218">
        <f t="shared" si="556"/>
        <v>592</v>
      </c>
      <c r="BR1199" s="218">
        <f t="shared" si="556"/>
        <v>587</v>
      </c>
      <c r="BS1199" s="222">
        <f t="shared" si="556"/>
        <v>206</v>
      </c>
      <c r="BT1199" s="222">
        <f t="shared" si="556"/>
        <v>251</v>
      </c>
      <c r="BU1199" s="222">
        <f t="shared" si="556"/>
        <v>222</v>
      </c>
      <c r="BV1199" s="222">
        <f t="shared" si="556"/>
        <v>205</v>
      </c>
      <c r="BW1199" s="218">
        <f t="shared" si="556"/>
        <v>552</v>
      </c>
      <c r="BX1199" s="218">
        <f t="shared" si="556"/>
        <v>572</v>
      </c>
      <c r="BY1199" s="218">
        <f t="shared" si="556"/>
        <v>592</v>
      </c>
      <c r="BZ1199" s="218">
        <f t="shared" si="556"/>
        <v>587</v>
      </c>
      <c r="CA1199" s="222">
        <f t="shared" si="552"/>
        <v>31</v>
      </c>
      <c r="CB1199" s="222">
        <f t="shared" si="552"/>
        <v>0</v>
      </c>
      <c r="CC1199" s="222">
        <f t="shared" si="552"/>
        <v>0</v>
      </c>
      <c r="CD1199" s="222">
        <f t="shared" si="552"/>
        <v>0</v>
      </c>
      <c r="CE1199" s="218">
        <f t="shared" si="552"/>
        <v>0</v>
      </c>
      <c r="CF1199" s="218">
        <f t="shared" si="552"/>
        <v>0</v>
      </c>
      <c r="CG1199" s="218">
        <f t="shared" si="552"/>
        <v>0</v>
      </c>
      <c r="CH1199" s="218">
        <f t="shared" si="552"/>
        <v>0</v>
      </c>
      <c r="CI1199" s="375"/>
      <c r="CJ1199" s="222">
        <f t="shared" ref="CJ1199:CS1206" si="557">SUMIFS(CJ$4:CJ$1158,$I$4:$I$1158,$G1199)</f>
        <v>2739</v>
      </c>
      <c r="CK1199" s="222">
        <f t="shared" si="557"/>
        <v>4392</v>
      </c>
      <c r="CL1199" s="222">
        <f t="shared" si="557"/>
        <v>4681</v>
      </c>
      <c r="CM1199" s="222">
        <f t="shared" si="557"/>
        <v>4977</v>
      </c>
      <c r="CN1199" s="218">
        <f t="shared" si="557"/>
        <v>3168</v>
      </c>
      <c r="CO1199" s="218">
        <f t="shared" si="557"/>
        <v>3313.0747017634235</v>
      </c>
      <c r="CP1199" s="218">
        <f t="shared" si="557"/>
        <v>3447.4658032192169</v>
      </c>
      <c r="CQ1199" s="218">
        <f t="shared" si="557"/>
        <v>3574.6118891863284</v>
      </c>
      <c r="CR1199" s="222">
        <f t="shared" si="557"/>
        <v>2539</v>
      </c>
      <c r="CS1199" s="222">
        <f t="shared" si="557"/>
        <v>3458</v>
      </c>
      <c r="CT1199" s="222">
        <f t="shared" si="553"/>
        <v>3693</v>
      </c>
      <c r="CU1199" s="222">
        <f t="shared" si="553"/>
        <v>3954</v>
      </c>
      <c r="CV1199" s="218">
        <f t="shared" si="553"/>
        <v>2191</v>
      </c>
      <c r="CW1199" s="218">
        <f t="shared" si="553"/>
        <v>2307.0747017634244</v>
      </c>
      <c r="CX1199" s="218">
        <f t="shared" si="553"/>
        <v>2418.4658032192169</v>
      </c>
      <c r="CY1199" s="218">
        <f t="shared" si="553"/>
        <v>2523.6118891863275</v>
      </c>
      <c r="CZ1199" s="222">
        <f t="shared" si="553"/>
        <v>0</v>
      </c>
      <c r="DA1199" s="222">
        <f t="shared" si="553"/>
        <v>0</v>
      </c>
      <c r="DB1199" s="222">
        <f t="shared" si="553"/>
        <v>0</v>
      </c>
      <c r="DC1199" s="222">
        <f t="shared" si="553"/>
        <v>0</v>
      </c>
      <c r="DD1199" s="218">
        <f t="shared" si="553"/>
        <v>59</v>
      </c>
      <c r="DE1199" s="218">
        <f t="shared" si="553"/>
        <v>60</v>
      </c>
      <c r="DF1199" s="218">
        <f t="shared" si="553"/>
        <v>64</v>
      </c>
      <c r="DG1199" s="218">
        <f t="shared" si="553"/>
        <v>70</v>
      </c>
      <c r="DH1199" s="222">
        <f t="shared" si="553"/>
        <v>200</v>
      </c>
      <c r="DI1199" s="222">
        <f t="shared" si="553"/>
        <v>934</v>
      </c>
      <c r="DJ1199" s="222">
        <f t="shared" ref="DJ1199:DW1206" si="558">SUMIFS(DJ$4:DJ$1158,$I$4:$I$1158,$G1199)</f>
        <v>988</v>
      </c>
      <c r="DK1199" s="222">
        <f t="shared" si="558"/>
        <v>1023</v>
      </c>
      <c r="DL1199" s="218">
        <f t="shared" si="558"/>
        <v>918</v>
      </c>
      <c r="DM1199" s="218">
        <f t="shared" si="558"/>
        <v>946</v>
      </c>
      <c r="DN1199" s="218">
        <f t="shared" si="558"/>
        <v>965</v>
      </c>
      <c r="DO1199" s="218">
        <f t="shared" si="558"/>
        <v>981</v>
      </c>
      <c r="DP1199" s="222">
        <f t="shared" si="558"/>
        <v>-1</v>
      </c>
      <c r="DQ1199" s="222">
        <f t="shared" si="558"/>
        <v>-868</v>
      </c>
      <c r="DR1199" s="222">
        <f t="shared" si="558"/>
        <v>-929</v>
      </c>
      <c r="DS1199" s="222">
        <f t="shared" si="558"/>
        <v>-1151</v>
      </c>
      <c r="DT1199" s="218">
        <f t="shared" si="558"/>
        <v>0</v>
      </c>
      <c r="DU1199" s="218">
        <f t="shared" si="558"/>
        <v>95.925298236576197</v>
      </c>
      <c r="DV1199" s="218">
        <f t="shared" si="558"/>
        <v>-46.465803219217392</v>
      </c>
      <c r="DW1199" s="218">
        <f t="shared" si="558"/>
        <v>-442.61188918632769</v>
      </c>
      <c r="DX1199" s="384">
        <f t="shared" si="474"/>
        <v>0.77759848872446768</v>
      </c>
      <c r="DY1199" s="384">
        <f t="shared" si="474"/>
        <v>0.76195664978207089</v>
      </c>
      <c r="DZ1199" s="384">
        <f t="shared" si="474"/>
        <v>0.76374819102749636</v>
      </c>
      <c r="EA1199" s="384">
        <f t="shared" si="473"/>
        <v>0.76333536085473253</v>
      </c>
      <c r="EB1199" s="385">
        <f t="shared" si="473"/>
        <v>0.75758372786252848</v>
      </c>
      <c r="EC1199" s="385">
        <f t="shared" si="473"/>
        <v>0.75974542561654734</v>
      </c>
      <c r="ED1199" s="385">
        <f t="shared" si="473"/>
        <v>0.75929073933624502</v>
      </c>
      <c r="EE1199" s="385">
        <f t="shared" si="473"/>
        <v>0.76118067978533099</v>
      </c>
      <c r="EG1199" s="222">
        <f t="shared" ref="EG1199:EM1206" si="559">SUMIFS(EG$4:EG$1158,$I$4:$I$1158,$G1199)</f>
        <v>24164</v>
      </c>
      <c r="EH1199" s="222">
        <f t="shared" si="559"/>
        <v>18608</v>
      </c>
      <c r="EI1199" s="222">
        <f t="shared" si="559"/>
        <v>5558</v>
      </c>
      <c r="EJ1199" s="222">
        <f t="shared" si="559"/>
        <v>2605</v>
      </c>
      <c r="EK1199" s="222">
        <f t="shared" si="559"/>
        <v>5229</v>
      </c>
      <c r="EL1199" s="222">
        <f t="shared" si="559"/>
        <v>80665</v>
      </c>
      <c r="EM1199" s="222">
        <f t="shared" si="559"/>
        <v>80066</v>
      </c>
      <c r="EN1199" s="386">
        <f t="shared" si="482"/>
        <v>0.77007118026816757</v>
      </c>
      <c r="EO1199" s="222">
        <f t="shared" si="483"/>
        <v>46.869377473911477</v>
      </c>
      <c r="EP1199" s="386">
        <f t="shared" si="484"/>
        <v>0.216396292004635</v>
      </c>
      <c r="EQ1199" s="222">
        <f t="shared" si="485"/>
        <v>64823.65338126821</v>
      </c>
      <c r="ER1199" s="222">
        <f t="shared" si="486"/>
        <v>2711.3048401735236</v>
      </c>
      <c r="ES1199" s="292"/>
      <c r="ET1199" s="222">
        <f t="shared" ref="ET1199:EZ1206" si="560">SUMIFS(ET$4:ET$1158,$I$4:$I$1158,$G1199)</f>
        <v>35568</v>
      </c>
      <c r="EU1199" s="222">
        <f t="shared" si="560"/>
        <v>25718</v>
      </c>
      <c r="EV1199" s="222">
        <f t="shared" si="560"/>
        <v>9849</v>
      </c>
      <c r="EW1199" s="222">
        <f t="shared" si="560"/>
        <v>3916</v>
      </c>
      <c r="EX1199" s="222">
        <f t="shared" si="560"/>
        <v>9700</v>
      </c>
      <c r="EY1199" s="222">
        <f t="shared" si="560"/>
        <v>100230</v>
      </c>
      <c r="EZ1199" s="222">
        <f t="shared" si="560"/>
        <v>99718</v>
      </c>
      <c r="FA1199" s="387">
        <f t="shared" si="493"/>
        <v>0.72306567701304547</v>
      </c>
      <c r="FB1199" s="221">
        <f t="shared" si="494"/>
        <v>39.760381764646155</v>
      </c>
      <c r="FC1199" s="387">
        <f t="shared" si="495"/>
        <v>0.2727170490328385</v>
      </c>
      <c r="FD1199" s="218">
        <f t="shared" si="496"/>
        <v>96777.411952509225</v>
      </c>
      <c r="FE1199" s="218">
        <f t="shared" si="497"/>
        <v>3272.5619580550483</v>
      </c>
      <c r="FF1199" s="218">
        <f t="shared" si="546"/>
        <v>8294</v>
      </c>
      <c r="FG1199" s="221">
        <f t="shared" si="476"/>
        <v>49.91560163973957</v>
      </c>
      <c r="FH1199" s="218">
        <f t="shared" si="547"/>
        <v>4140</v>
      </c>
      <c r="FI1199" s="218">
        <f t="shared" si="547"/>
        <v>8294</v>
      </c>
      <c r="FJ1199" s="218">
        <f t="shared" si="547"/>
        <v>90</v>
      </c>
      <c r="FK1199" s="218">
        <f t="shared" si="498"/>
        <v>4064</v>
      </c>
      <c r="FL1199" s="218">
        <f t="shared" si="548"/>
        <v>849</v>
      </c>
      <c r="FM1199" s="218">
        <f t="shared" si="499"/>
        <v>3215</v>
      </c>
    </row>
    <row r="1200" spans="1:169" s="368" customFormat="1">
      <c r="A1200" s="285"/>
      <c r="B1200" s="286"/>
      <c r="C1200" s="285"/>
      <c r="D1200" s="285"/>
      <c r="E1200" s="285"/>
      <c r="F1200" s="287">
        <f t="shared" si="535"/>
        <v>18</v>
      </c>
      <c r="G1200" s="392" t="s">
        <v>1017</v>
      </c>
      <c r="H1200" s="392" t="s">
        <v>1018</v>
      </c>
      <c r="I1200" s="287"/>
      <c r="J1200" s="392"/>
      <c r="K1200" s="287"/>
      <c r="L1200" s="392"/>
      <c r="M1200" s="392"/>
      <c r="N1200" s="372">
        <f t="shared" si="554"/>
        <v>3</v>
      </c>
      <c r="O1200" s="222">
        <f t="shared" si="554"/>
        <v>33902</v>
      </c>
      <c r="P1200" s="222">
        <f t="shared" si="554"/>
        <v>24957</v>
      </c>
      <c r="Q1200" s="222">
        <f t="shared" si="554"/>
        <v>25869</v>
      </c>
      <c r="R1200" s="222">
        <f t="shared" si="554"/>
        <v>23863</v>
      </c>
      <c r="S1200" s="218">
        <f t="shared" si="554"/>
        <v>33940</v>
      </c>
      <c r="T1200" s="218">
        <f t="shared" si="554"/>
        <v>35371</v>
      </c>
      <c r="U1200" s="218">
        <f t="shared" si="554"/>
        <v>31790</v>
      </c>
      <c r="V1200" s="218">
        <f t="shared" si="554"/>
        <v>32649</v>
      </c>
      <c r="W1200" s="222">
        <f t="shared" si="554"/>
        <v>27757</v>
      </c>
      <c r="X1200" s="222">
        <f t="shared" si="551"/>
        <v>20477</v>
      </c>
      <c r="Y1200" s="222">
        <f t="shared" si="551"/>
        <v>21200</v>
      </c>
      <c r="Z1200" s="222">
        <f t="shared" si="551"/>
        <v>19534</v>
      </c>
      <c r="AA1200" s="218">
        <f t="shared" si="551"/>
        <v>28552</v>
      </c>
      <c r="AB1200" s="218">
        <f t="shared" si="551"/>
        <v>29770</v>
      </c>
      <c r="AC1200" s="218">
        <f t="shared" si="551"/>
        <v>26579</v>
      </c>
      <c r="AD1200" s="218">
        <f t="shared" si="551"/>
        <v>27358</v>
      </c>
      <c r="AE1200" s="222">
        <f t="shared" si="551"/>
        <v>168</v>
      </c>
      <c r="AF1200" s="222">
        <f t="shared" si="551"/>
        <v>92</v>
      </c>
      <c r="AG1200" s="222">
        <f t="shared" si="551"/>
        <v>87</v>
      </c>
      <c r="AH1200" s="222">
        <f t="shared" si="551"/>
        <v>75</v>
      </c>
      <c r="AI1200" s="218">
        <f t="shared" si="551"/>
        <v>125</v>
      </c>
      <c r="AJ1200" s="218">
        <f t="shared" si="551"/>
        <v>119</v>
      </c>
      <c r="AK1200" s="218">
        <f t="shared" si="551"/>
        <v>100</v>
      </c>
      <c r="AL1200" s="218">
        <f t="shared" si="551"/>
        <v>104</v>
      </c>
      <c r="AM1200" s="222">
        <f t="shared" si="551"/>
        <v>6146</v>
      </c>
      <c r="AN1200" s="222">
        <f t="shared" si="555"/>
        <v>4480</v>
      </c>
      <c r="AO1200" s="222">
        <f t="shared" si="555"/>
        <v>4669</v>
      </c>
      <c r="AP1200" s="222">
        <f t="shared" si="555"/>
        <v>4328</v>
      </c>
      <c r="AQ1200" s="218">
        <f t="shared" si="555"/>
        <v>5387</v>
      </c>
      <c r="AR1200" s="218">
        <f t="shared" si="555"/>
        <v>5601</v>
      </c>
      <c r="AS1200" s="218">
        <f t="shared" si="555"/>
        <v>5210</v>
      </c>
      <c r="AT1200" s="218">
        <f t="shared" si="555"/>
        <v>5293</v>
      </c>
      <c r="AU1200" s="222">
        <f t="shared" si="555"/>
        <v>1726</v>
      </c>
      <c r="AV1200" s="222">
        <f t="shared" si="555"/>
        <v>1696</v>
      </c>
      <c r="AW1200" s="222">
        <f t="shared" si="555"/>
        <v>1778</v>
      </c>
      <c r="AX1200" s="222">
        <f t="shared" si="555"/>
        <v>1727</v>
      </c>
      <c r="AY1200" s="218">
        <f t="shared" si="555"/>
        <v>2720</v>
      </c>
      <c r="AZ1200" s="218">
        <f t="shared" si="555"/>
        <v>2847</v>
      </c>
      <c r="BA1200" s="218">
        <f t="shared" si="555"/>
        <v>2774</v>
      </c>
      <c r="BB1200" s="218">
        <f t="shared" si="555"/>
        <v>3187</v>
      </c>
      <c r="BC1200" s="222">
        <f t="shared" si="555"/>
        <v>4320</v>
      </c>
      <c r="BD1200" s="222">
        <f t="shared" si="550"/>
        <v>2642</v>
      </c>
      <c r="BE1200" s="222">
        <f t="shared" si="550"/>
        <v>2840</v>
      </c>
      <c r="BF1200" s="222">
        <f t="shared" si="549"/>
        <v>2549</v>
      </c>
      <c r="BG1200" s="218">
        <f t="shared" si="549"/>
        <v>2565</v>
      </c>
      <c r="BH1200" s="218">
        <f t="shared" si="549"/>
        <v>2645</v>
      </c>
      <c r="BI1200" s="218">
        <f t="shared" si="549"/>
        <v>2308</v>
      </c>
      <c r="BJ1200" s="218">
        <f t="shared" si="549"/>
        <v>2000</v>
      </c>
      <c r="BK1200" s="222">
        <f t="shared" si="556"/>
        <v>100</v>
      </c>
      <c r="BL1200" s="222">
        <f t="shared" si="556"/>
        <v>142</v>
      </c>
      <c r="BM1200" s="222">
        <f t="shared" si="556"/>
        <v>51</v>
      </c>
      <c r="BN1200" s="222">
        <f t="shared" si="556"/>
        <v>52</v>
      </c>
      <c r="BO1200" s="218">
        <f t="shared" si="556"/>
        <v>102</v>
      </c>
      <c r="BP1200" s="218">
        <f t="shared" si="556"/>
        <v>109</v>
      </c>
      <c r="BQ1200" s="218">
        <f t="shared" si="556"/>
        <v>128</v>
      </c>
      <c r="BR1200" s="218">
        <f t="shared" si="556"/>
        <v>106</v>
      </c>
      <c r="BS1200" s="222">
        <f t="shared" si="556"/>
        <v>124</v>
      </c>
      <c r="BT1200" s="222">
        <f t="shared" si="556"/>
        <v>142</v>
      </c>
      <c r="BU1200" s="222">
        <f t="shared" si="556"/>
        <v>51</v>
      </c>
      <c r="BV1200" s="222">
        <f t="shared" si="556"/>
        <v>52</v>
      </c>
      <c r="BW1200" s="218">
        <f t="shared" si="556"/>
        <v>102</v>
      </c>
      <c r="BX1200" s="218">
        <f t="shared" si="556"/>
        <v>109</v>
      </c>
      <c r="BY1200" s="218">
        <f t="shared" si="556"/>
        <v>128</v>
      </c>
      <c r="BZ1200" s="218">
        <f t="shared" si="556"/>
        <v>106</v>
      </c>
      <c r="CA1200" s="222">
        <f t="shared" si="552"/>
        <v>24</v>
      </c>
      <c r="CB1200" s="222">
        <f t="shared" si="552"/>
        <v>0</v>
      </c>
      <c r="CC1200" s="222">
        <f t="shared" si="552"/>
        <v>0</v>
      </c>
      <c r="CD1200" s="222">
        <f t="shared" si="552"/>
        <v>0</v>
      </c>
      <c r="CE1200" s="218">
        <f t="shared" si="552"/>
        <v>0</v>
      </c>
      <c r="CF1200" s="218">
        <f t="shared" si="552"/>
        <v>0</v>
      </c>
      <c r="CG1200" s="218">
        <f t="shared" si="552"/>
        <v>0</v>
      </c>
      <c r="CH1200" s="218">
        <f t="shared" si="552"/>
        <v>0</v>
      </c>
      <c r="CI1200" s="375"/>
      <c r="CJ1200" s="222">
        <f t="shared" si="557"/>
        <v>4320</v>
      </c>
      <c r="CK1200" s="222">
        <f t="shared" si="557"/>
        <v>3069</v>
      </c>
      <c r="CL1200" s="222">
        <f t="shared" si="557"/>
        <v>3026</v>
      </c>
      <c r="CM1200" s="222">
        <f t="shared" si="557"/>
        <v>3135</v>
      </c>
      <c r="CN1200" s="218">
        <f t="shared" si="557"/>
        <v>2565</v>
      </c>
      <c r="CO1200" s="218">
        <f t="shared" si="557"/>
        <v>2477.994953079703</v>
      </c>
      <c r="CP1200" s="218">
        <f t="shared" si="557"/>
        <v>2665.6950786989814</v>
      </c>
      <c r="CQ1200" s="218">
        <f t="shared" si="557"/>
        <v>2850.5172228114238</v>
      </c>
      <c r="CR1200" s="222">
        <f t="shared" si="557"/>
        <v>2125</v>
      </c>
      <c r="CS1200" s="222">
        <f t="shared" si="557"/>
        <v>1431</v>
      </c>
      <c r="CT1200" s="222">
        <f t="shared" si="553"/>
        <v>1550</v>
      </c>
      <c r="CU1200" s="222">
        <f t="shared" si="553"/>
        <v>1489</v>
      </c>
      <c r="CV1200" s="218">
        <f t="shared" si="553"/>
        <v>958</v>
      </c>
      <c r="CW1200" s="218">
        <f t="shared" si="553"/>
        <v>1063.994953079703</v>
      </c>
      <c r="CX1200" s="218">
        <f t="shared" si="553"/>
        <v>1112.6950786989817</v>
      </c>
      <c r="CY1200" s="218">
        <f t="shared" si="553"/>
        <v>1272.5172228114238</v>
      </c>
      <c r="CZ1200" s="222">
        <f t="shared" si="553"/>
        <v>0</v>
      </c>
      <c r="DA1200" s="222">
        <f t="shared" si="553"/>
        <v>0</v>
      </c>
      <c r="DB1200" s="222">
        <f t="shared" si="553"/>
        <v>0</v>
      </c>
      <c r="DC1200" s="222">
        <f t="shared" si="553"/>
        <v>0</v>
      </c>
      <c r="DD1200" s="218">
        <f t="shared" si="553"/>
        <v>0</v>
      </c>
      <c r="DE1200" s="218">
        <f t="shared" si="553"/>
        <v>0</v>
      </c>
      <c r="DF1200" s="218">
        <f t="shared" si="553"/>
        <v>0</v>
      </c>
      <c r="DG1200" s="218">
        <f t="shared" si="553"/>
        <v>0</v>
      </c>
      <c r="DH1200" s="222">
        <f t="shared" si="553"/>
        <v>2195</v>
      </c>
      <c r="DI1200" s="222">
        <f t="shared" si="553"/>
        <v>1638</v>
      </c>
      <c r="DJ1200" s="222">
        <f t="shared" si="558"/>
        <v>1476</v>
      </c>
      <c r="DK1200" s="222">
        <f t="shared" si="558"/>
        <v>1646</v>
      </c>
      <c r="DL1200" s="218">
        <f t="shared" si="558"/>
        <v>1607</v>
      </c>
      <c r="DM1200" s="218">
        <f t="shared" si="558"/>
        <v>1414</v>
      </c>
      <c r="DN1200" s="218">
        <f t="shared" si="558"/>
        <v>1553</v>
      </c>
      <c r="DO1200" s="218">
        <f t="shared" si="558"/>
        <v>1578</v>
      </c>
      <c r="DP1200" s="222">
        <f t="shared" si="558"/>
        <v>0</v>
      </c>
      <c r="DQ1200" s="222">
        <f t="shared" si="558"/>
        <v>-427</v>
      </c>
      <c r="DR1200" s="222">
        <f t="shared" si="558"/>
        <v>-186</v>
      </c>
      <c r="DS1200" s="222">
        <f t="shared" si="558"/>
        <v>-586</v>
      </c>
      <c r="DT1200" s="218">
        <f t="shared" si="558"/>
        <v>0</v>
      </c>
      <c r="DU1200" s="218">
        <f t="shared" si="558"/>
        <v>167.0050469202971</v>
      </c>
      <c r="DV1200" s="218">
        <f t="shared" si="558"/>
        <v>-357.69507869898166</v>
      </c>
      <c r="DW1200" s="218">
        <f t="shared" si="558"/>
        <v>-850.51722281142384</v>
      </c>
      <c r="DX1200" s="384">
        <f t="shared" si="474"/>
        <v>0.81874225709397674</v>
      </c>
      <c r="DY1200" s="384">
        <f t="shared" si="474"/>
        <v>0.82049124494129899</v>
      </c>
      <c r="DZ1200" s="384">
        <f t="shared" si="474"/>
        <v>0.81951370366075227</v>
      </c>
      <c r="EA1200" s="384">
        <f t="shared" si="473"/>
        <v>0.81858944809956835</v>
      </c>
      <c r="EB1200" s="385">
        <f t="shared" si="473"/>
        <v>0.84124926340601058</v>
      </c>
      <c r="EC1200" s="385">
        <f t="shared" si="473"/>
        <v>0.84164993921574172</v>
      </c>
      <c r="ED1200" s="385">
        <f t="shared" si="473"/>
        <v>0.83608052846807168</v>
      </c>
      <c r="EE1200" s="385">
        <f t="shared" si="473"/>
        <v>0.8379429691567889</v>
      </c>
      <c r="EG1200" s="222">
        <f t="shared" si="559"/>
        <v>30397</v>
      </c>
      <c r="EH1200" s="222">
        <f t="shared" si="559"/>
        <v>24780</v>
      </c>
      <c r="EI1200" s="222">
        <f t="shared" si="559"/>
        <v>5617</v>
      </c>
      <c r="EJ1200" s="222">
        <f t="shared" si="559"/>
        <v>1488</v>
      </c>
      <c r="EK1200" s="222">
        <f t="shared" si="559"/>
        <v>6706</v>
      </c>
      <c r="EL1200" s="222">
        <f t="shared" si="559"/>
        <v>65247</v>
      </c>
      <c r="EM1200" s="222">
        <f t="shared" si="559"/>
        <v>65239</v>
      </c>
      <c r="EN1200" s="386">
        <f t="shared" si="482"/>
        <v>0.81521202750271404</v>
      </c>
      <c r="EO1200" s="222">
        <f t="shared" si="483"/>
        <v>26.4910094356418</v>
      </c>
      <c r="EP1200" s="386">
        <f t="shared" si="484"/>
        <v>0.22061387636937857</v>
      </c>
      <c r="EQ1200" s="222">
        <f t="shared" si="485"/>
        <v>102778.67181632872</v>
      </c>
      <c r="ER1200" s="222">
        <f t="shared" si="486"/>
        <v>1900.7035668848387</v>
      </c>
      <c r="ES1200" s="292"/>
      <c r="ET1200" s="222">
        <f t="shared" si="560"/>
        <v>36541</v>
      </c>
      <c r="EU1200" s="222">
        <f t="shared" si="560"/>
        <v>29654</v>
      </c>
      <c r="EV1200" s="222">
        <f t="shared" si="560"/>
        <v>6887</v>
      </c>
      <c r="EW1200" s="222">
        <f t="shared" si="560"/>
        <v>2461</v>
      </c>
      <c r="EX1200" s="222">
        <f t="shared" si="560"/>
        <v>4277</v>
      </c>
      <c r="EY1200" s="222">
        <f t="shared" si="560"/>
        <v>62876</v>
      </c>
      <c r="EZ1200" s="222">
        <f t="shared" si="560"/>
        <v>62853</v>
      </c>
      <c r="FA1200" s="387">
        <f t="shared" si="493"/>
        <v>0.81152677813962404</v>
      </c>
      <c r="FB1200" s="221">
        <f t="shared" si="494"/>
        <v>35.733991578335996</v>
      </c>
      <c r="FC1200" s="387">
        <f t="shared" si="495"/>
        <v>0.11704660518321885</v>
      </c>
      <c r="FD1200" s="218">
        <f t="shared" si="496"/>
        <v>68022.774985686119</v>
      </c>
      <c r="FE1200" s="218">
        <f t="shared" si="497"/>
        <v>3262.9044490053511</v>
      </c>
      <c r="FF1200" s="218">
        <f t="shared" si="546"/>
        <v>5937</v>
      </c>
      <c r="FG1200" s="221">
        <f t="shared" si="476"/>
        <v>41.451911739935994</v>
      </c>
      <c r="FH1200" s="218">
        <f t="shared" si="547"/>
        <v>2461</v>
      </c>
      <c r="FI1200" s="218">
        <f t="shared" si="547"/>
        <v>5937</v>
      </c>
      <c r="FJ1200" s="218">
        <f t="shared" si="547"/>
        <v>12</v>
      </c>
      <c r="FK1200" s="218">
        <f t="shared" si="498"/>
        <v>3464</v>
      </c>
      <c r="FL1200" s="218">
        <f t="shared" si="548"/>
        <v>1650</v>
      </c>
      <c r="FM1200" s="218">
        <f t="shared" si="499"/>
        <v>1814</v>
      </c>
    </row>
    <row r="1201" spans="1:169" s="368" customFormat="1">
      <c r="A1201" s="285"/>
      <c r="B1201" s="286"/>
      <c r="C1201" s="285"/>
      <c r="D1201" s="285"/>
      <c r="E1201" s="285"/>
      <c r="F1201" s="287">
        <f t="shared" si="535"/>
        <v>19</v>
      </c>
      <c r="G1201" s="392" t="s">
        <v>1025</v>
      </c>
      <c r="H1201" s="392" t="s">
        <v>1026</v>
      </c>
      <c r="I1201" s="287"/>
      <c r="J1201" s="392"/>
      <c r="K1201" s="287"/>
      <c r="L1201" s="392"/>
      <c r="M1201" s="392"/>
      <c r="N1201" s="372">
        <f t="shared" si="554"/>
        <v>8</v>
      </c>
      <c r="O1201" s="222">
        <f t="shared" si="554"/>
        <v>17851</v>
      </c>
      <c r="P1201" s="222">
        <f t="shared" si="554"/>
        <v>24752</v>
      </c>
      <c r="Q1201" s="222">
        <f t="shared" si="554"/>
        <v>25930</v>
      </c>
      <c r="R1201" s="222">
        <f t="shared" si="554"/>
        <v>30933</v>
      </c>
      <c r="S1201" s="218">
        <f t="shared" si="554"/>
        <v>26117</v>
      </c>
      <c r="T1201" s="218">
        <f t="shared" si="554"/>
        <v>27372</v>
      </c>
      <c r="U1201" s="218">
        <f t="shared" si="554"/>
        <v>31629</v>
      </c>
      <c r="V1201" s="218">
        <f t="shared" si="554"/>
        <v>32371</v>
      </c>
      <c r="W1201" s="222">
        <f t="shared" si="554"/>
        <v>14445</v>
      </c>
      <c r="X1201" s="222">
        <f t="shared" si="551"/>
        <v>20168</v>
      </c>
      <c r="Y1201" s="222">
        <f t="shared" si="551"/>
        <v>21108</v>
      </c>
      <c r="Z1201" s="222">
        <f t="shared" si="551"/>
        <v>25268</v>
      </c>
      <c r="AA1201" s="218">
        <f t="shared" si="551"/>
        <v>20823</v>
      </c>
      <c r="AB1201" s="218">
        <f t="shared" si="551"/>
        <v>21831</v>
      </c>
      <c r="AC1201" s="218">
        <f t="shared" si="551"/>
        <v>25167</v>
      </c>
      <c r="AD1201" s="218">
        <f t="shared" si="551"/>
        <v>25748</v>
      </c>
      <c r="AE1201" s="222">
        <f t="shared" si="551"/>
        <v>88</v>
      </c>
      <c r="AF1201" s="222">
        <f t="shared" si="551"/>
        <v>92</v>
      </c>
      <c r="AG1201" s="222">
        <f t="shared" si="551"/>
        <v>87</v>
      </c>
      <c r="AH1201" s="222">
        <f t="shared" si="551"/>
        <v>97</v>
      </c>
      <c r="AI1201" s="218">
        <f t="shared" si="551"/>
        <v>96</v>
      </c>
      <c r="AJ1201" s="218">
        <f t="shared" si="551"/>
        <v>89</v>
      </c>
      <c r="AK1201" s="218">
        <f t="shared" si="551"/>
        <v>99</v>
      </c>
      <c r="AL1201" s="218">
        <f t="shared" si="551"/>
        <v>103</v>
      </c>
      <c r="AM1201" s="222">
        <f t="shared" si="551"/>
        <v>3406</v>
      </c>
      <c r="AN1201" s="222">
        <f t="shared" si="555"/>
        <v>4581</v>
      </c>
      <c r="AO1201" s="222">
        <f t="shared" si="555"/>
        <v>4824</v>
      </c>
      <c r="AP1201" s="222">
        <f t="shared" si="555"/>
        <v>5666</v>
      </c>
      <c r="AQ1201" s="218">
        <f t="shared" si="555"/>
        <v>5295</v>
      </c>
      <c r="AR1201" s="218">
        <f t="shared" si="555"/>
        <v>5541</v>
      </c>
      <c r="AS1201" s="218">
        <f t="shared" si="555"/>
        <v>6464</v>
      </c>
      <c r="AT1201" s="218">
        <f t="shared" si="555"/>
        <v>6622</v>
      </c>
      <c r="AU1201" s="222">
        <f t="shared" si="555"/>
        <v>1621</v>
      </c>
      <c r="AV1201" s="222">
        <f t="shared" si="555"/>
        <v>2067</v>
      </c>
      <c r="AW1201" s="222">
        <f t="shared" si="555"/>
        <v>2186</v>
      </c>
      <c r="AX1201" s="222">
        <f t="shared" si="555"/>
        <v>2660</v>
      </c>
      <c r="AY1201" s="218">
        <f t="shared" si="555"/>
        <v>2911</v>
      </c>
      <c r="AZ1201" s="218">
        <f t="shared" si="555"/>
        <v>3073</v>
      </c>
      <c r="BA1201" s="218">
        <f t="shared" si="555"/>
        <v>3733</v>
      </c>
      <c r="BB1201" s="218">
        <f t="shared" si="555"/>
        <v>3926</v>
      </c>
      <c r="BC1201" s="222">
        <f t="shared" si="555"/>
        <v>1568</v>
      </c>
      <c r="BD1201" s="222">
        <f t="shared" si="550"/>
        <v>2302</v>
      </c>
      <c r="BE1201" s="222">
        <f t="shared" si="550"/>
        <v>2443</v>
      </c>
      <c r="BF1201" s="222">
        <f t="shared" si="549"/>
        <v>2846</v>
      </c>
      <c r="BG1201" s="218">
        <f t="shared" si="549"/>
        <v>2183</v>
      </c>
      <c r="BH1201" s="218">
        <f t="shared" si="549"/>
        <v>2220</v>
      </c>
      <c r="BI1201" s="218">
        <f t="shared" si="549"/>
        <v>2485</v>
      </c>
      <c r="BJ1201" s="218">
        <f t="shared" si="549"/>
        <v>2542</v>
      </c>
      <c r="BK1201" s="222">
        <f t="shared" si="556"/>
        <v>217</v>
      </c>
      <c r="BL1201" s="222">
        <f t="shared" si="556"/>
        <v>212</v>
      </c>
      <c r="BM1201" s="222">
        <f t="shared" si="556"/>
        <v>195</v>
      </c>
      <c r="BN1201" s="222">
        <f t="shared" si="556"/>
        <v>160</v>
      </c>
      <c r="BO1201" s="218">
        <f t="shared" si="556"/>
        <v>201</v>
      </c>
      <c r="BP1201" s="218">
        <f t="shared" si="556"/>
        <v>248</v>
      </c>
      <c r="BQ1201" s="218">
        <f t="shared" si="556"/>
        <v>246</v>
      </c>
      <c r="BR1201" s="218">
        <f t="shared" si="556"/>
        <v>154</v>
      </c>
      <c r="BS1201" s="222">
        <f t="shared" si="556"/>
        <v>230</v>
      </c>
      <c r="BT1201" s="222">
        <f t="shared" si="556"/>
        <v>212</v>
      </c>
      <c r="BU1201" s="222">
        <f t="shared" si="556"/>
        <v>195</v>
      </c>
      <c r="BV1201" s="222">
        <f t="shared" si="556"/>
        <v>160</v>
      </c>
      <c r="BW1201" s="218">
        <f t="shared" si="556"/>
        <v>201</v>
      </c>
      <c r="BX1201" s="218">
        <f t="shared" si="556"/>
        <v>248</v>
      </c>
      <c r="BY1201" s="218">
        <f t="shared" si="556"/>
        <v>246</v>
      </c>
      <c r="BZ1201" s="218">
        <f t="shared" si="556"/>
        <v>154</v>
      </c>
      <c r="CA1201" s="222">
        <f t="shared" si="552"/>
        <v>13</v>
      </c>
      <c r="CB1201" s="222">
        <f t="shared" si="552"/>
        <v>0</v>
      </c>
      <c r="CC1201" s="222">
        <f t="shared" si="552"/>
        <v>0</v>
      </c>
      <c r="CD1201" s="222">
        <f t="shared" si="552"/>
        <v>0</v>
      </c>
      <c r="CE1201" s="218">
        <f t="shared" si="552"/>
        <v>0</v>
      </c>
      <c r="CF1201" s="218">
        <f t="shared" si="552"/>
        <v>0</v>
      </c>
      <c r="CG1201" s="218">
        <f t="shared" si="552"/>
        <v>0</v>
      </c>
      <c r="CH1201" s="218">
        <f t="shared" si="552"/>
        <v>0</v>
      </c>
      <c r="CI1201" s="375"/>
      <c r="CJ1201" s="222">
        <f t="shared" si="557"/>
        <v>1569</v>
      </c>
      <c r="CK1201" s="222">
        <f t="shared" si="557"/>
        <v>2553</v>
      </c>
      <c r="CL1201" s="222">
        <f t="shared" si="557"/>
        <v>2642</v>
      </c>
      <c r="CM1201" s="222">
        <f t="shared" si="557"/>
        <v>3026</v>
      </c>
      <c r="CN1201" s="218">
        <f t="shared" si="557"/>
        <v>2183</v>
      </c>
      <c r="CO1201" s="218">
        <f t="shared" si="557"/>
        <v>2232.7571849523115</v>
      </c>
      <c r="CP1201" s="218">
        <f t="shared" si="557"/>
        <v>2526.1780795260788</v>
      </c>
      <c r="CQ1201" s="218">
        <f t="shared" si="557"/>
        <v>2582.7322644246287</v>
      </c>
      <c r="CR1201" s="222">
        <f t="shared" si="557"/>
        <v>1259</v>
      </c>
      <c r="CS1201" s="222">
        <f t="shared" si="557"/>
        <v>1729</v>
      </c>
      <c r="CT1201" s="222">
        <f t="shared" si="553"/>
        <v>1818</v>
      </c>
      <c r="CU1201" s="222">
        <f t="shared" si="553"/>
        <v>2155</v>
      </c>
      <c r="CV1201" s="218">
        <f t="shared" si="553"/>
        <v>1376</v>
      </c>
      <c r="CW1201" s="218">
        <f t="shared" si="553"/>
        <v>1443.7571849523113</v>
      </c>
      <c r="CX1201" s="218">
        <f t="shared" si="553"/>
        <v>1704.1780795260784</v>
      </c>
      <c r="CY1201" s="218">
        <f t="shared" si="553"/>
        <v>1748.7322644246281</v>
      </c>
      <c r="CZ1201" s="222">
        <f t="shared" si="553"/>
        <v>0</v>
      </c>
      <c r="DA1201" s="222">
        <f t="shared" si="553"/>
        <v>0</v>
      </c>
      <c r="DB1201" s="222">
        <f t="shared" si="553"/>
        <v>0</v>
      </c>
      <c r="DC1201" s="222">
        <f t="shared" si="553"/>
        <v>0</v>
      </c>
      <c r="DD1201" s="218">
        <f t="shared" si="553"/>
        <v>0</v>
      </c>
      <c r="DE1201" s="218">
        <f t="shared" si="553"/>
        <v>0</v>
      </c>
      <c r="DF1201" s="218">
        <f t="shared" si="553"/>
        <v>0</v>
      </c>
      <c r="DG1201" s="218">
        <f t="shared" si="553"/>
        <v>0</v>
      </c>
      <c r="DH1201" s="222">
        <f t="shared" si="553"/>
        <v>310</v>
      </c>
      <c r="DI1201" s="222">
        <f t="shared" si="553"/>
        <v>824</v>
      </c>
      <c r="DJ1201" s="222">
        <f t="shared" si="558"/>
        <v>824</v>
      </c>
      <c r="DK1201" s="222">
        <f t="shared" si="558"/>
        <v>871</v>
      </c>
      <c r="DL1201" s="218">
        <f t="shared" si="558"/>
        <v>807</v>
      </c>
      <c r="DM1201" s="218">
        <f t="shared" si="558"/>
        <v>789</v>
      </c>
      <c r="DN1201" s="218">
        <f t="shared" si="558"/>
        <v>822</v>
      </c>
      <c r="DO1201" s="218">
        <f t="shared" si="558"/>
        <v>834</v>
      </c>
      <c r="DP1201" s="222">
        <f t="shared" si="558"/>
        <v>-1</v>
      </c>
      <c r="DQ1201" s="222">
        <f t="shared" si="558"/>
        <v>-251</v>
      </c>
      <c r="DR1201" s="222">
        <f t="shared" si="558"/>
        <v>-199</v>
      </c>
      <c r="DS1201" s="222">
        <f t="shared" si="558"/>
        <v>-180</v>
      </c>
      <c r="DT1201" s="218">
        <f t="shared" si="558"/>
        <v>0</v>
      </c>
      <c r="DU1201" s="218">
        <f t="shared" si="558"/>
        <v>-12.757184952311363</v>
      </c>
      <c r="DV1201" s="218">
        <f t="shared" si="558"/>
        <v>-41.178079526078406</v>
      </c>
      <c r="DW1201" s="218">
        <f t="shared" si="558"/>
        <v>-40.732264424628312</v>
      </c>
      <c r="DX1201" s="384">
        <f t="shared" si="474"/>
        <v>0.80919836423729763</v>
      </c>
      <c r="DY1201" s="384">
        <f t="shared" si="474"/>
        <v>0.81480284421460891</v>
      </c>
      <c r="DZ1201" s="384">
        <f t="shared" si="474"/>
        <v>0.81403779406093324</v>
      </c>
      <c r="EA1201" s="384">
        <f t="shared" si="473"/>
        <v>0.81686225067080465</v>
      </c>
      <c r="EB1201" s="385">
        <f t="shared" si="473"/>
        <v>0.79729677987517711</v>
      </c>
      <c r="EC1201" s="385">
        <f t="shared" si="473"/>
        <v>0.79756685664182381</v>
      </c>
      <c r="ED1201" s="385">
        <f t="shared" si="473"/>
        <v>0.79569382528692023</v>
      </c>
      <c r="EE1201" s="385">
        <f t="shared" si="473"/>
        <v>0.79540329307095858</v>
      </c>
      <c r="EG1201" s="222">
        <f t="shared" si="559"/>
        <v>17871</v>
      </c>
      <c r="EH1201" s="222">
        <f t="shared" si="559"/>
        <v>14646</v>
      </c>
      <c r="EI1201" s="222">
        <f t="shared" si="559"/>
        <v>3225</v>
      </c>
      <c r="EJ1201" s="222">
        <f t="shared" si="559"/>
        <v>1657</v>
      </c>
      <c r="EK1201" s="222">
        <f t="shared" si="559"/>
        <v>3090</v>
      </c>
      <c r="EL1201" s="222">
        <f t="shared" si="559"/>
        <v>61721</v>
      </c>
      <c r="EM1201" s="222">
        <f t="shared" si="559"/>
        <v>61609</v>
      </c>
      <c r="EN1201" s="386">
        <f t="shared" si="482"/>
        <v>0.81954003693134125</v>
      </c>
      <c r="EO1201" s="222">
        <f t="shared" si="483"/>
        <v>51.379844961240309</v>
      </c>
      <c r="EP1201" s="386">
        <f t="shared" si="484"/>
        <v>0.17290582507973812</v>
      </c>
      <c r="EQ1201" s="222">
        <f t="shared" si="485"/>
        <v>50063.997666920499</v>
      </c>
      <c r="ER1201" s="222">
        <f t="shared" si="486"/>
        <v>2241.2850936280952</v>
      </c>
      <c r="ES1201" s="292"/>
      <c r="ET1201" s="222">
        <f t="shared" si="560"/>
        <v>28117</v>
      </c>
      <c r="EU1201" s="222">
        <f t="shared" si="560"/>
        <v>21618</v>
      </c>
      <c r="EV1201" s="222">
        <f t="shared" si="560"/>
        <v>6500</v>
      </c>
      <c r="EW1201" s="222">
        <f t="shared" si="560"/>
        <v>2540</v>
      </c>
      <c r="EX1201" s="222">
        <f t="shared" si="560"/>
        <v>6688</v>
      </c>
      <c r="EY1201" s="222">
        <f t="shared" si="560"/>
        <v>71135</v>
      </c>
      <c r="EZ1201" s="222">
        <f t="shared" si="560"/>
        <v>71012</v>
      </c>
      <c r="FA1201" s="387">
        <f t="shared" si="493"/>
        <v>0.76885869758509084</v>
      </c>
      <c r="FB1201" s="221">
        <f t="shared" si="494"/>
        <v>39.076923076923073</v>
      </c>
      <c r="FC1201" s="387">
        <f t="shared" si="495"/>
        <v>0.23786321442543656</v>
      </c>
      <c r="FD1201" s="218">
        <f t="shared" si="496"/>
        <v>94018.415688479654</v>
      </c>
      <c r="FE1201" s="218">
        <f t="shared" si="497"/>
        <v>2980.7168741433375</v>
      </c>
      <c r="FF1201" s="218">
        <f t="shared" si="546"/>
        <v>5400</v>
      </c>
      <c r="FG1201" s="221">
        <f t="shared" si="476"/>
        <v>48.75925925925926</v>
      </c>
      <c r="FH1201" s="218">
        <f t="shared" si="547"/>
        <v>2633</v>
      </c>
      <c r="FI1201" s="218">
        <f t="shared" si="547"/>
        <v>5400</v>
      </c>
      <c r="FJ1201" s="218">
        <f t="shared" si="547"/>
        <v>55</v>
      </c>
      <c r="FK1201" s="218">
        <f t="shared" si="498"/>
        <v>2712</v>
      </c>
      <c r="FL1201" s="218">
        <f t="shared" si="548"/>
        <v>1161</v>
      </c>
      <c r="FM1201" s="218">
        <f t="shared" si="499"/>
        <v>1551</v>
      </c>
    </row>
    <row r="1202" spans="1:169" s="368" customFormat="1">
      <c r="A1202" s="285"/>
      <c r="B1202" s="286"/>
      <c r="C1202" s="285"/>
      <c r="D1202" s="285"/>
      <c r="E1202" s="285"/>
      <c r="F1202" s="287">
        <f t="shared" si="535"/>
        <v>20</v>
      </c>
      <c r="G1202" s="392" t="s">
        <v>1043</v>
      </c>
      <c r="H1202" s="392" t="s">
        <v>1044</v>
      </c>
      <c r="I1202" s="287"/>
      <c r="J1202" s="392"/>
      <c r="K1202" s="287"/>
      <c r="L1202" s="392"/>
      <c r="M1202" s="392"/>
      <c r="N1202" s="372">
        <f t="shared" si="554"/>
        <v>8</v>
      </c>
      <c r="O1202" s="222">
        <f t="shared" si="554"/>
        <v>150641</v>
      </c>
      <c r="P1202" s="222">
        <f t="shared" si="554"/>
        <v>224504</v>
      </c>
      <c r="Q1202" s="222">
        <f t="shared" si="554"/>
        <v>241765</v>
      </c>
      <c r="R1202" s="222">
        <f t="shared" si="554"/>
        <v>264245</v>
      </c>
      <c r="S1202" s="218">
        <f t="shared" si="554"/>
        <v>227315</v>
      </c>
      <c r="T1202" s="218">
        <f t="shared" si="554"/>
        <v>246847</v>
      </c>
      <c r="U1202" s="218">
        <f t="shared" si="554"/>
        <v>262450</v>
      </c>
      <c r="V1202" s="218">
        <f t="shared" si="554"/>
        <v>276964</v>
      </c>
      <c r="W1202" s="222">
        <f t="shared" si="554"/>
        <v>117450</v>
      </c>
      <c r="X1202" s="222">
        <f t="shared" si="551"/>
        <v>175262</v>
      </c>
      <c r="Y1202" s="222">
        <f t="shared" si="551"/>
        <v>188308</v>
      </c>
      <c r="Z1202" s="222">
        <f t="shared" si="551"/>
        <v>205636</v>
      </c>
      <c r="AA1202" s="218">
        <f t="shared" si="551"/>
        <v>180618</v>
      </c>
      <c r="AB1202" s="218">
        <f t="shared" si="551"/>
        <v>196151</v>
      </c>
      <c r="AC1202" s="218">
        <f t="shared" si="551"/>
        <v>207062</v>
      </c>
      <c r="AD1202" s="218">
        <f t="shared" si="551"/>
        <v>220092</v>
      </c>
      <c r="AE1202" s="222">
        <f t="shared" si="551"/>
        <v>751</v>
      </c>
      <c r="AF1202" s="222">
        <f t="shared" si="551"/>
        <v>834</v>
      </c>
      <c r="AG1202" s="222">
        <f t="shared" si="551"/>
        <v>812</v>
      </c>
      <c r="AH1202" s="222">
        <f t="shared" si="551"/>
        <v>829</v>
      </c>
      <c r="AI1202" s="218">
        <f t="shared" si="551"/>
        <v>836</v>
      </c>
      <c r="AJ1202" s="218">
        <f t="shared" si="551"/>
        <v>823</v>
      </c>
      <c r="AK1202" s="218">
        <f t="shared" si="551"/>
        <v>829</v>
      </c>
      <c r="AL1202" s="218">
        <f t="shared" si="551"/>
        <v>881</v>
      </c>
      <c r="AM1202" s="222">
        <f t="shared" si="551"/>
        <v>33190</v>
      </c>
      <c r="AN1202" s="222">
        <f t="shared" si="555"/>
        <v>49242</v>
      </c>
      <c r="AO1202" s="222">
        <f t="shared" si="555"/>
        <v>53457</v>
      </c>
      <c r="AP1202" s="222">
        <f t="shared" si="555"/>
        <v>58609</v>
      </c>
      <c r="AQ1202" s="218">
        <f t="shared" si="555"/>
        <v>46697</v>
      </c>
      <c r="AR1202" s="218">
        <f t="shared" si="555"/>
        <v>50695</v>
      </c>
      <c r="AS1202" s="218">
        <f t="shared" si="555"/>
        <v>55390</v>
      </c>
      <c r="AT1202" s="218">
        <f t="shared" si="555"/>
        <v>56873</v>
      </c>
      <c r="AU1202" s="222">
        <f t="shared" si="555"/>
        <v>16347</v>
      </c>
      <c r="AV1202" s="222">
        <f t="shared" si="555"/>
        <v>27238</v>
      </c>
      <c r="AW1202" s="222">
        <f t="shared" si="555"/>
        <v>29568</v>
      </c>
      <c r="AX1202" s="222">
        <f t="shared" si="555"/>
        <v>33220</v>
      </c>
      <c r="AY1202" s="218">
        <f t="shared" si="555"/>
        <v>25210</v>
      </c>
      <c r="AZ1202" s="218">
        <f t="shared" si="555"/>
        <v>27284</v>
      </c>
      <c r="BA1202" s="218">
        <f t="shared" si="555"/>
        <v>30648</v>
      </c>
      <c r="BB1202" s="218">
        <f t="shared" si="555"/>
        <v>30982</v>
      </c>
      <c r="BC1202" s="222">
        <f t="shared" si="555"/>
        <v>16349</v>
      </c>
      <c r="BD1202" s="222">
        <f t="shared" si="550"/>
        <v>21434</v>
      </c>
      <c r="BE1202" s="222">
        <f t="shared" si="550"/>
        <v>23512</v>
      </c>
      <c r="BF1202" s="222">
        <f t="shared" si="549"/>
        <v>25083</v>
      </c>
      <c r="BG1202" s="218">
        <f t="shared" si="549"/>
        <v>20337</v>
      </c>
      <c r="BH1202" s="218">
        <f t="shared" si="549"/>
        <v>22379</v>
      </c>
      <c r="BI1202" s="218">
        <f t="shared" si="549"/>
        <v>23716</v>
      </c>
      <c r="BJ1202" s="218">
        <f t="shared" si="549"/>
        <v>24846</v>
      </c>
      <c r="BK1202" s="222">
        <f t="shared" si="556"/>
        <v>494</v>
      </c>
      <c r="BL1202" s="222">
        <f t="shared" si="556"/>
        <v>570</v>
      </c>
      <c r="BM1202" s="222">
        <f t="shared" si="556"/>
        <v>377</v>
      </c>
      <c r="BN1202" s="222">
        <f t="shared" si="556"/>
        <v>306</v>
      </c>
      <c r="BO1202" s="218">
        <f t="shared" si="556"/>
        <v>1150</v>
      </c>
      <c r="BP1202" s="218">
        <f t="shared" si="556"/>
        <v>1032</v>
      </c>
      <c r="BQ1202" s="218">
        <f t="shared" si="556"/>
        <v>1026</v>
      </c>
      <c r="BR1202" s="218">
        <f t="shared" si="556"/>
        <v>1045</v>
      </c>
      <c r="BS1202" s="222">
        <f t="shared" si="556"/>
        <v>599</v>
      </c>
      <c r="BT1202" s="222">
        <f t="shared" si="556"/>
        <v>570</v>
      </c>
      <c r="BU1202" s="222">
        <f t="shared" si="556"/>
        <v>377</v>
      </c>
      <c r="BV1202" s="222">
        <f t="shared" si="556"/>
        <v>306</v>
      </c>
      <c r="BW1202" s="218">
        <f t="shared" si="556"/>
        <v>1150</v>
      </c>
      <c r="BX1202" s="218">
        <f t="shared" si="556"/>
        <v>1032</v>
      </c>
      <c r="BY1202" s="218">
        <f t="shared" si="556"/>
        <v>1026</v>
      </c>
      <c r="BZ1202" s="218">
        <f t="shared" si="556"/>
        <v>1045</v>
      </c>
      <c r="CA1202" s="222">
        <f t="shared" si="552"/>
        <v>105</v>
      </c>
      <c r="CB1202" s="222">
        <f t="shared" si="552"/>
        <v>0</v>
      </c>
      <c r="CC1202" s="222">
        <f t="shared" si="552"/>
        <v>0</v>
      </c>
      <c r="CD1202" s="222">
        <f t="shared" si="552"/>
        <v>0</v>
      </c>
      <c r="CE1202" s="218">
        <f t="shared" si="552"/>
        <v>0</v>
      </c>
      <c r="CF1202" s="218">
        <f t="shared" si="552"/>
        <v>0</v>
      </c>
      <c r="CG1202" s="218">
        <f t="shared" si="552"/>
        <v>0</v>
      </c>
      <c r="CH1202" s="218">
        <f t="shared" si="552"/>
        <v>0</v>
      </c>
      <c r="CI1202" s="375"/>
      <c r="CJ1202" s="222">
        <f t="shared" si="557"/>
        <v>16351</v>
      </c>
      <c r="CK1202" s="222">
        <f t="shared" si="557"/>
        <v>22052</v>
      </c>
      <c r="CL1202" s="222">
        <f t="shared" si="557"/>
        <v>23656</v>
      </c>
      <c r="CM1202" s="222">
        <f t="shared" si="557"/>
        <v>25117</v>
      </c>
      <c r="CN1202" s="218">
        <f t="shared" si="557"/>
        <v>20337</v>
      </c>
      <c r="CO1202" s="218">
        <f t="shared" si="557"/>
        <v>21526.310066295715</v>
      </c>
      <c r="CP1202" s="218">
        <f t="shared" si="557"/>
        <v>22539.622695399852</v>
      </c>
      <c r="CQ1202" s="218">
        <f t="shared" si="557"/>
        <v>22892.186720224097</v>
      </c>
      <c r="CR1202" s="222">
        <f t="shared" si="557"/>
        <v>8266</v>
      </c>
      <c r="CS1202" s="222">
        <f t="shared" si="557"/>
        <v>11816</v>
      </c>
      <c r="CT1202" s="222">
        <f t="shared" si="553"/>
        <v>12588</v>
      </c>
      <c r="CU1202" s="222">
        <f t="shared" si="553"/>
        <v>13566</v>
      </c>
      <c r="CV1202" s="218">
        <f t="shared" si="553"/>
        <v>10287</v>
      </c>
      <c r="CW1202" s="218">
        <f t="shared" si="553"/>
        <v>10924.310066295711</v>
      </c>
      <c r="CX1202" s="218">
        <f t="shared" si="553"/>
        <v>11650.622695399854</v>
      </c>
      <c r="CY1202" s="218">
        <f t="shared" si="553"/>
        <v>11824.186720224094</v>
      </c>
      <c r="CZ1202" s="222">
        <f t="shared" si="553"/>
        <v>0</v>
      </c>
      <c r="DA1202" s="222">
        <f t="shared" si="553"/>
        <v>0</v>
      </c>
      <c r="DB1202" s="222">
        <f t="shared" si="553"/>
        <v>0</v>
      </c>
      <c r="DC1202" s="222">
        <f t="shared" si="553"/>
        <v>0</v>
      </c>
      <c r="DD1202" s="218">
        <f t="shared" si="553"/>
        <v>0</v>
      </c>
      <c r="DE1202" s="218">
        <f t="shared" si="553"/>
        <v>0</v>
      </c>
      <c r="DF1202" s="218">
        <f t="shared" si="553"/>
        <v>0</v>
      </c>
      <c r="DG1202" s="218">
        <f t="shared" si="553"/>
        <v>0</v>
      </c>
      <c r="DH1202" s="222">
        <f t="shared" si="553"/>
        <v>8085</v>
      </c>
      <c r="DI1202" s="222">
        <f t="shared" si="553"/>
        <v>10236</v>
      </c>
      <c r="DJ1202" s="222">
        <f t="shared" si="558"/>
        <v>11068</v>
      </c>
      <c r="DK1202" s="222">
        <f t="shared" si="558"/>
        <v>11551</v>
      </c>
      <c r="DL1202" s="218">
        <f t="shared" si="558"/>
        <v>10050</v>
      </c>
      <c r="DM1202" s="218">
        <f t="shared" si="558"/>
        <v>10602</v>
      </c>
      <c r="DN1202" s="218">
        <f t="shared" si="558"/>
        <v>10889</v>
      </c>
      <c r="DO1202" s="218">
        <f t="shared" si="558"/>
        <v>11068</v>
      </c>
      <c r="DP1202" s="222">
        <f t="shared" si="558"/>
        <v>-2</v>
      </c>
      <c r="DQ1202" s="222">
        <f t="shared" si="558"/>
        <v>-618</v>
      </c>
      <c r="DR1202" s="222">
        <f t="shared" si="558"/>
        <v>-144</v>
      </c>
      <c r="DS1202" s="222">
        <f t="shared" si="558"/>
        <v>-34</v>
      </c>
      <c r="DT1202" s="218">
        <f t="shared" si="558"/>
        <v>0</v>
      </c>
      <c r="DU1202" s="218">
        <f t="shared" si="558"/>
        <v>852.6899337042878</v>
      </c>
      <c r="DV1202" s="218">
        <f t="shared" si="558"/>
        <v>1176.3773046001456</v>
      </c>
      <c r="DW1202" s="218">
        <f t="shared" si="558"/>
        <v>1953.8132797759076</v>
      </c>
      <c r="DX1202" s="384">
        <f t="shared" si="474"/>
        <v>0.77966821781586682</v>
      </c>
      <c r="DY1202" s="384">
        <f t="shared" si="474"/>
        <v>0.78066315076791504</v>
      </c>
      <c r="DZ1202" s="384">
        <f t="shared" si="474"/>
        <v>0.778888590159866</v>
      </c>
      <c r="EA1202" s="384">
        <f t="shared" si="473"/>
        <v>0.77820204734242848</v>
      </c>
      <c r="EB1202" s="385">
        <f t="shared" si="473"/>
        <v>0.7945714097177925</v>
      </c>
      <c r="EC1202" s="385">
        <f t="shared" si="473"/>
        <v>0.79462582085259292</v>
      </c>
      <c r="ED1202" s="385">
        <f t="shared" si="473"/>
        <v>0.7889578967422366</v>
      </c>
      <c r="EE1202" s="385">
        <f t="shared" si="473"/>
        <v>0.79465923369102121</v>
      </c>
      <c r="EG1202" s="222">
        <f t="shared" si="559"/>
        <v>142592</v>
      </c>
      <c r="EH1202" s="222">
        <f t="shared" si="559"/>
        <v>117319</v>
      </c>
      <c r="EI1202" s="222">
        <f t="shared" si="559"/>
        <v>25271</v>
      </c>
      <c r="EJ1202" s="222">
        <f t="shared" si="559"/>
        <v>8886</v>
      </c>
      <c r="EK1202" s="222">
        <f t="shared" si="559"/>
        <v>25747</v>
      </c>
      <c r="EL1202" s="222">
        <f t="shared" si="559"/>
        <v>249979</v>
      </c>
      <c r="EM1202" s="222">
        <f t="shared" si="559"/>
        <v>249946</v>
      </c>
      <c r="EN1202" s="386">
        <f t="shared" si="482"/>
        <v>0.82276004263913827</v>
      </c>
      <c r="EO1202" s="222">
        <f t="shared" si="483"/>
        <v>35.1628348700091</v>
      </c>
      <c r="EP1202" s="386">
        <f t="shared" si="484"/>
        <v>0.18056412701974867</v>
      </c>
      <c r="EQ1202" s="222">
        <f t="shared" si="485"/>
        <v>102996.65171874437</v>
      </c>
      <c r="ER1202" s="222">
        <f t="shared" si="486"/>
        <v>2962.6399302249283</v>
      </c>
      <c r="ES1202" s="292"/>
      <c r="ET1202" s="222">
        <f t="shared" si="560"/>
        <v>208484</v>
      </c>
      <c r="EU1202" s="222">
        <f t="shared" si="560"/>
        <v>166970</v>
      </c>
      <c r="EV1202" s="222">
        <f t="shared" si="560"/>
        <v>41514</v>
      </c>
      <c r="EW1202" s="222">
        <f t="shared" si="560"/>
        <v>11413</v>
      </c>
      <c r="EX1202" s="222">
        <f t="shared" si="560"/>
        <v>33431</v>
      </c>
      <c r="EY1202" s="222">
        <f t="shared" si="560"/>
        <v>249645</v>
      </c>
      <c r="EZ1202" s="222">
        <f t="shared" si="560"/>
        <v>249602</v>
      </c>
      <c r="FA1202" s="387">
        <f t="shared" si="493"/>
        <v>0.80087680589397747</v>
      </c>
      <c r="FB1202" s="221">
        <f t="shared" si="494"/>
        <v>27.491930433106905</v>
      </c>
      <c r="FC1202" s="387">
        <f t="shared" si="495"/>
        <v>0.16035283283129639</v>
      </c>
      <c r="FD1202" s="218">
        <f t="shared" si="496"/>
        <v>133914.15810450839</v>
      </c>
      <c r="FE1202" s="218">
        <f t="shared" si="497"/>
        <v>3810.3994893203312</v>
      </c>
      <c r="FF1202" s="218">
        <f t="shared" si="546"/>
        <v>47397</v>
      </c>
      <c r="FG1202" s="221">
        <f t="shared" si="476"/>
        <v>48.142287486549783</v>
      </c>
      <c r="FH1202" s="218">
        <f t="shared" si="547"/>
        <v>22818</v>
      </c>
      <c r="FI1202" s="218">
        <f t="shared" si="547"/>
        <v>47397</v>
      </c>
      <c r="FJ1202" s="218">
        <f t="shared" si="547"/>
        <v>141</v>
      </c>
      <c r="FK1202" s="218">
        <f t="shared" si="498"/>
        <v>24438</v>
      </c>
      <c r="FL1202" s="218">
        <f t="shared" si="548"/>
        <v>10118</v>
      </c>
      <c r="FM1202" s="218">
        <f t="shared" si="499"/>
        <v>14320</v>
      </c>
    </row>
    <row r="1203" spans="1:169" s="368" customFormat="1">
      <c r="A1203" s="285"/>
      <c r="B1203" s="286"/>
      <c r="C1203" s="285"/>
      <c r="D1203" s="285"/>
      <c r="E1203" s="285"/>
      <c r="F1203" s="287">
        <f t="shared" si="535"/>
        <v>21</v>
      </c>
      <c r="G1203" s="392" t="s">
        <v>1061</v>
      </c>
      <c r="H1203" s="392" t="s">
        <v>1062</v>
      </c>
      <c r="I1203" s="287"/>
      <c r="J1203" s="392"/>
      <c r="K1203" s="287"/>
      <c r="L1203" s="392"/>
      <c r="M1203" s="392"/>
      <c r="N1203" s="372">
        <f t="shared" si="554"/>
        <v>8</v>
      </c>
      <c r="O1203" s="222">
        <f t="shared" si="554"/>
        <v>9422</v>
      </c>
      <c r="P1203" s="222">
        <f t="shared" si="554"/>
        <v>11174</v>
      </c>
      <c r="Q1203" s="222">
        <f t="shared" si="554"/>
        <v>11925</v>
      </c>
      <c r="R1203" s="222">
        <f t="shared" si="554"/>
        <v>12186</v>
      </c>
      <c r="S1203" s="218">
        <f t="shared" si="554"/>
        <v>16236</v>
      </c>
      <c r="T1203" s="218">
        <f t="shared" si="554"/>
        <v>18146</v>
      </c>
      <c r="U1203" s="218">
        <f t="shared" si="554"/>
        <v>18536</v>
      </c>
      <c r="V1203" s="218">
        <f t="shared" si="554"/>
        <v>18984</v>
      </c>
      <c r="W1203" s="222">
        <f t="shared" si="554"/>
        <v>6682</v>
      </c>
      <c r="X1203" s="222">
        <f t="shared" si="551"/>
        <v>7873</v>
      </c>
      <c r="Y1203" s="222">
        <f t="shared" si="551"/>
        <v>8331</v>
      </c>
      <c r="Z1203" s="222">
        <f t="shared" si="551"/>
        <v>8503</v>
      </c>
      <c r="AA1203" s="218">
        <f t="shared" si="551"/>
        <v>11666</v>
      </c>
      <c r="AB1203" s="218">
        <f t="shared" si="551"/>
        <v>13165</v>
      </c>
      <c r="AC1203" s="218">
        <f t="shared" si="551"/>
        <v>13514</v>
      </c>
      <c r="AD1203" s="218">
        <f t="shared" si="551"/>
        <v>13935</v>
      </c>
      <c r="AE1203" s="222">
        <f t="shared" si="551"/>
        <v>46</v>
      </c>
      <c r="AF1203" s="222">
        <f t="shared" si="551"/>
        <v>43</v>
      </c>
      <c r="AG1203" s="222">
        <f t="shared" si="551"/>
        <v>40</v>
      </c>
      <c r="AH1203" s="222">
        <f t="shared" si="551"/>
        <v>38</v>
      </c>
      <c r="AI1203" s="218">
        <f t="shared" si="551"/>
        <v>60</v>
      </c>
      <c r="AJ1203" s="218">
        <f t="shared" si="551"/>
        <v>61</v>
      </c>
      <c r="AK1203" s="218">
        <f t="shared" si="551"/>
        <v>58</v>
      </c>
      <c r="AL1203" s="218">
        <f t="shared" si="551"/>
        <v>61</v>
      </c>
      <c r="AM1203" s="222">
        <f t="shared" si="551"/>
        <v>2741</v>
      </c>
      <c r="AN1203" s="222">
        <f t="shared" si="555"/>
        <v>3301</v>
      </c>
      <c r="AO1203" s="222">
        <f t="shared" si="555"/>
        <v>3595</v>
      </c>
      <c r="AP1203" s="222">
        <f t="shared" si="555"/>
        <v>3684</v>
      </c>
      <c r="AQ1203" s="218">
        <f t="shared" si="555"/>
        <v>4570</v>
      </c>
      <c r="AR1203" s="218">
        <f t="shared" si="555"/>
        <v>4981</v>
      </c>
      <c r="AS1203" s="218">
        <f t="shared" si="555"/>
        <v>5021</v>
      </c>
      <c r="AT1203" s="218">
        <f t="shared" si="555"/>
        <v>5048</v>
      </c>
      <c r="AU1203" s="222">
        <f t="shared" si="555"/>
        <v>1287</v>
      </c>
      <c r="AV1203" s="222">
        <f t="shared" si="555"/>
        <v>1788</v>
      </c>
      <c r="AW1203" s="222">
        <f t="shared" si="555"/>
        <v>1950</v>
      </c>
      <c r="AX1203" s="222">
        <f t="shared" si="555"/>
        <v>2066</v>
      </c>
      <c r="AY1203" s="218">
        <f t="shared" si="555"/>
        <v>2171</v>
      </c>
      <c r="AZ1203" s="218">
        <f t="shared" si="555"/>
        <v>2366</v>
      </c>
      <c r="BA1203" s="218">
        <f t="shared" si="555"/>
        <v>2509</v>
      </c>
      <c r="BB1203" s="218">
        <f t="shared" si="555"/>
        <v>2952</v>
      </c>
      <c r="BC1203" s="222">
        <f t="shared" si="555"/>
        <v>1434</v>
      </c>
      <c r="BD1203" s="222">
        <f t="shared" si="550"/>
        <v>1455</v>
      </c>
      <c r="BE1203" s="222">
        <f t="shared" si="550"/>
        <v>1573</v>
      </c>
      <c r="BF1203" s="222">
        <f t="shared" si="549"/>
        <v>1547</v>
      </c>
      <c r="BG1203" s="218">
        <f t="shared" si="549"/>
        <v>2249</v>
      </c>
      <c r="BH1203" s="218">
        <f t="shared" si="549"/>
        <v>2437</v>
      </c>
      <c r="BI1203" s="218">
        <f t="shared" si="549"/>
        <v>2326</v>
      </c>
      <c r="BJ1203" s="218">
        <f t="shared" si="549"/>
        <v>1928</v>
      </c>
      <c r="BK1203" s="222">
        <f t="shared" si="556"/>
        <v>20</v>
      </c>
      <c r="BL1203" s="222">
        <f t="shared" si="556"/>
        <v>58</v>
      </c>
      <c r="BM1203" s="222">
        <f t="shared" si="556"/>
        <v>72</v>
      </c>
      <c r="BN1203" s="222">
        <f t="shared" si="556"/>
        <v>71</v>
      </c>
      <c r="BO1203" s="218">
        <f t="shared" si="556"/>
        <v>150</v>
      </c>
      <c r="BP1203" s="218">
        <f t="shared" si="556"/>
        <v>178</v>
      </c>
      <c r="BQ1203" s="218">
        <f t="shared" si="556"/>
        <v>186</v>
      </c>
      <c r="BR1203" s="218">
        <f t="shared" si="556"/>
        <v>168</v>
      </c>
      <c r="BS1203" s="222">
        <f t="shared" si="556"/>
        <v>26</v>
      </c>
      <c r="BT1203" s="222">
        <f t="shared" si="556"/>
        <v>58</v>
      </c>
      <c r="BU1203" s="222">
        <f t="shared" si="556"/>
        <v>72</v>
      </c>
      <c r="BV1203" s="222">
        <f t="shared" si="556"/>
        <v>71</v>
      </c>
      <c r="BW1203" s="218">
        <f t="shared" si="556"/>
        <v>150</v>
      </c>
      <c r="BX1203" s="218">
        <f t="shared" si="556"/>
        <v>178</v>
      </c>
      <c r="BY1203" s="218">
        <f t="shared" si="556"/>
        <v>186</v>
      </c>
      <c r="BZ1203" s="218">
        <f t="shared" si="556"/>
        <v>168</v>
      </c>
      <c r="CA1203" s="222">
        <f t="shared" si="552"/>
        <v>6</v>
      </c>
      <c r="CB1203" s="222">
        <f t="shared" si="552"/>
        <v>0</v>
      </c>
      <c r="CC1203" s="222">
        <f t="shared" si="552"/>
        <v>0</v>
      </c>
      <c r="CD1203" s="222">
        <f t="shared" si="552"/>
        <v>0</v>
      </c>
      <c r="CE1203" s="218">
        <f t="shared" si="552"/>
        <v>0</v>
      </c>
      <c r="CF1203" s="218">
        <f t="shared" si="552"/>
        <v>0</v>
      </c>
      <c r="CG1203" s="218">
        <f t="shared" si="552"/>
        <v>0</v>
      </c>
      <c r="CH1203" s="218">
        <f t="shared" si="552"/>
        <v>0</v>
      </c>
      <c r="CI1203" s="375"/>
      <c r="CJ1203" s="222">
        <f t="shared" si="557"/>
        <v>1433</v>
      </c>
      <c r="CK1203" s="222">
        <f t="shared" si="557"/>
        <v>1615</v>
      </c>
      <c r="CL1203" s="222">
        <f t="shared" si="557"/>
        <v>1767</v>
      </c>
      <c r="CM1203" s="222">
        <f t="shared" si="557"/>
        <v>1861</v>
      </c>
      <c r="CN1203" s="218">
        <f t="shared" si="557"/>
        <v>2249</v>
      </c>
      <c r="CO1203" s="218">
        <f t="shared" si="557"/>
        <v>2440.58208279568</v>
      </c>
      <c r="CP1203" s="218">
        <f t="shared" si="557"/>
        <v>2513.76702995698</v>
      </c>
      <c r="CQ1203" s="218">
        <f t="shared" si="557"/>
        <v>2532.2765379232692</v>
      </c>
      <c r="CR1203" s="222">
        <f t="shared" si="557"/>
        <v>1124</v>
      </c>
      <c r="CS1203" s="222">
        <f t="shared" si="557"/>
        <v>1379</v>
      </c>
      <c r="CT1203" s="222">
        <f t="shared" si="553"/>
        <v>1517</v>
      </c>
      <c r="CU1203" s="222">
        <f t="shared" si="553"/>
        <v>1554</v>
      </c>
      <c r="CV1203" s="218">
        <f t="shared" si="553"/>
        <v>2016</v>
      </c>
      <c r="CW1203" s="218">
        <f t="shared" si="553"/>
        <v>2201.5820827956795</v>
      </c>
      <c r="CX1203" s="218">
        <f t="shared" si="553"/>
        <v>2222.76702995698</v>
      </c>
      <c r="CY1203" s="218">
        <f t="shared" si="553"/>
        <v>2236.2765379232692</v>
      </c>
      <c r="CZ1203" s="222">
        <f t="shared" si="553"/>
        <v>0</v>
      </c>
      <c r="DA1203" s="222">
        <f t="shared" si="553"/>
        <v>0</v>
      </c>
      <c r="DB1203" s="222">
        <f t="shared" si="553"/>
        <v>0</v>
      </c>
      <c r="DC1203" s="222">
        <f t="shared" si="553"/>
        <v>0</v>
      </c>
      <c r="DD1203" s="218">
        <f t="shared" si="553"/>
        <v>0</v>
      </c>
      <c r="DE1203" s="218">
        <f t="shared" si="553"/>
        <v>0</v>
      </c>
      <c r="DF1203" s="218">
        <f t="shared" si="553"/>
        <v>0</v>
      </c>
      <c r="DG1203" s="218">
        <f t="shared" si="553"/>
        <v>0</v>
      </c>
      <c r="DH1203" s="222">
        <f t="shared" si="553"/>
        <v>309</v>
      </c>
      <c r="DI1203" s="222">
        <f t="shared" si="553"/>
        <v>236</v>
      </c>
      <c r="DJ1203" s="222">
        <f t="shared" si="558"/>
        <v>250</v>
      </c>
      <c r="DK1203" s="222">
        <f t="shared" si="558"/>
        <v>307</v>
      </c>
      <c r="DL1203" s="218">
        <f t="shared" si="558"/>
        <v>233</v>
      </c>
      <c r="DM1203" s="218">
        <f t="shared" si="558"/>
        <v>239</v>
      </c>
      <c r="DN1203" s="218">
        <f t="shared" si="558"/>
        <v>291</v>
      </c>
      <c r="DO1203" s="218">
        <f t="shared" si="558"/>
        <v>296</v>
      </c>
      <c r="DP1203" s="222">
        <f t="shared" si="558"/>
        <v>1</v>
      </c>
      <c r="DQ1203" s="222">
        <f t="shared" si="558"/>
        <v>-160</v>
      </c>
      <c r="DR1203" s="222">
        <f t="shared" si="558"/>
        <v>-194</v>
      </c>
      <c r="DS1203" s="222">
        <f t="shared" si="558"/>
        <v>-314</v>
      </c>
      <c r="DT1203" s="218">
        <f t="shared" si="558"/>
        <v>0</v>
      </c>
      <c r="DU1203" s="218">
        <f t="shared" si="558"/>
        <v>-3.5820827956797174</v>
      </c>
      <c r="DV1203" s="218">
        <f t="shared" si="558"/>
        <v>-187.76702995698005</v>
      </c>
      <c r="DW1203" s="218">
        <f t="shared" si="558"/>
        <v>-604.27653792326919</v>
      </c>
      <c r="DX1203" s="384">
        <f t="shared" si="474"/>
        <v>0.70919125451071963</v>
      </c>
      <c r="DY1203" s="384">
        <f t="shared" si="474"/>
        <v>0.70458206550921787</v>
      </c>
      <c r="DZ1203" s="384">
        <f t="shared" si="474"/>
        <v>0.69861635220125784</v>
      </c>
      <c r="EA1203" s="384">
        <f t="shared" si="473"/>
        <v>0.69776793041194818</v>
      </c>
      <c r="EB1203" s="385">
        <f t="shared" si="473"/>
        <v>0.71852673072185269</v>
      </c>
      <c r="EC1203" s="385">
        <f t="shared" si="473"/>
        <v>0.7255042433594181</v>
      </c>
      <c r="ED1203" s="385">
        <f t="shared" si="473"/>
        <v>0.72906776003452745</v>
      </c>
      <c r="EE1203" s="385">
        <f t="shared" si="473"/>
        <v>0.73403919089759795</v>
      </c>
      <c r="EG1203" s="222">
        <f t="shared" si="559"/>
        <v>8473</v>
      </c>
      <c r="EH1203" s="222">
        <f t="shared" si="559"/>
        <v>6545</v>
      </c>
      <c r="EI1203" s="222">
        <f t="shared" si="559"/>
        <v>1928</v>
      </c>
      <c r="EJ1203" s="222">
        <f t="shared" si="559"/>
        <v>980</v>
      </c>
      <c r="EK1203" s="222">
        <f t="shared" si="559"/>
        <v>2559</v>
      </c>
      <c r="EL1203" s="222">
        <f t="shared" si="559"/>
        <v>37594</v>
      </c>
      <c r="EM1203" s="222">
        <f t="shared" si="559"/>
        <v>37421</v>
      </c>
      <c r="EN1203" s="386">
        <f t="shared" si="482"/>
        <v>0.77245367638380735</v>
      </c>
      <c r="EO1203" s="222">
        <f t="shared" si="483"/>
        <v>50.829875518672196</v>
      </c>
      <c r="EP1203" s="386">
        <f t="shared" si="484"/>
        <v>0.30201817538062081</v>
      </c>
      <c r="EQ1203" s="222">
        <f t="shared" si="485"/>
        <v>68069.372772250892</v>
      </c>
      <c r="ER1203" s="222">
        <f t="shared" si="486"/>
        <v>2182.3753151082724</v>
      </c>
      <c r="ES1203" s="292"/>
      <c r="ET1203" s="222">
        <f t="shared" si="560"/>
        <v>14583</v>
      </c>
      <c r="EU1203" s="222">
        <f t="shared" si="560"/>
        <v>10141</v>
      </c>
      <c r="EV1203" s="222">
        <f t="shared" si="560"/>
        <v>4442</v>
      </c>
      <c r="EW1203" s="222">
        <f t="shared" si="560"/>
        <v>2214</v>
      </c>
      <c r="EX1203" s="222">
        <f t="shared" si="560"/>
        <v>5785</v>
      </c>
      <c r="EY1203" s="222">
        <f t="shared" si="560"/>
        <v>51577</v>
      </c>
      <c r="EZ1203" s="222">
        <f t="shared" si="560"/>
        <v>51397</v>
      </c>
      <c r="FA1203" s="387">
        <f t="shared" si="493"/>
        <v>0.69539875197147361</v>
      </c>
      <c r="FB1203" s="221">
        <f t="shared" si="494"/>
        <v>49.842413327330028</v>
      </c>
      <c r="FC1203" s="387">
        <f t="shared" si="495"/>
        <v>0.39669478159500787</v>
      </c>
      <c r="FD1203" s="218">
        <f t="shared" si="496"/>
        <v>112162.39796808655</v>
      </c>
      <c r="FE1203" s="218">
        <f t="shared" si="497"/>
        <v>3589.7036792030663</v>
      </c>
      <c r="FF1203" s="218">
        <f t="shared" si="546"/>
        <v>4570</v>
      </c>
      <c r="FG1203" s="221">
        <f t="shared" si="476"/>
        <v>42.997811816192559</v>
      </c>
      <c r="FH1203" s="218">
        <f t="shared" si="547"/>
        <v>1965</v>
      </c>
      <c r="FI1203" s="218">
        <f t="shared" si="547"/>
        <v>4570</v>
      </c>
      <c r="FJ1203" s="218">
        <f t="shared" si="547"/>
        <v>17</v>
      </c>
      <c r="FK1203" s="218">
        <f t="shared" si="498"/>
        <v>2588</v>
      </c>
      <c r="FL1203" s="218">
        <f t="shared" si="548"/>
        <v>690</v>
      </c>
      <c r="FM1203" s="218">
        <f t="shared" si="499"/>
        <v>1898</v>
      </c>
    </row>
    <row r="1204" spans="1:169" s="368" customFormat="1">
      <c r="A1204" s="285"/>
      <c r="B1204" s="286"/>
      <c r="C1204" s="285"/>
      <c r="D1204" s="285"/>
      <c r="E1204" s="285"/>
      <c r="F1204" s="287">
        <f t="shared" si="535"/>
        <v>22</v>
      </c>
      <c r="G1204" s="392" t="s">
        <v>1083</v>
      </c>
      <c r="H1204" s="392" t="s">
        <v>1084</v>
      </c>
      <c r="I1204" s="287"/>
      <c r="J1204" s="392"/>
      <c r="K1204" s="287"/>
      <c r="L1204" s="392"/>
      <c r="M1204" s="392"/>
      <c r="N1204" s="372">
        <f t="shared" si="554"/>
        <v>12</v>
      </c>
      <c r="O1204" s="222">
        <f t="shared" si="554"/>
        <v>62755</v>
      </c>
      <c r="P1204" s="222">
        <f t="shared" si="554"/>
        <v>100259</v>
      </c>
      <c r="Q1204" s="222">
        <f t="shared" si="554"/>
        <v>98395</v>
      </c>
      <c r="R1204" s="222">
        <f t="shared" si="554"/>
        <v>107597</v>
      </c>
      <c r="S1204" s="218">
        <f t="shared" si="554"/>
        <v>84722</v>
      </c>
      <c r="T1204" s="218">
        <f t="shared" si="554"/>
        <v>84266</v>
      </c>
      <c r="U1204" s="218">
        <f t="shared" si="554"/>
        <v>91774</v>
      </c>
      <c r="V1204" s="218">
        <f t="shared" si="554"/>
        <v>89337</v>
      </c>
      <c r="W1204" s="222">
        <f t="shared" si="554"/>
        <v>44867</v>
      </c>
      <c r="X1204" s="222">
        <f t="shared" si="551"/>
        <v>73669</v>
      </c>
      <c r="Y1204" s="222">
        <f t="shared" si="551"/>
        <v>72479</v>
      </c>
      <c r="Z1204" s="222">
        <f t="shared" si="551"/>
        <v>79264</v>
      </c>
      <c r="AA1204" s="218">
        <f t="shared" si="551"/>
        <v>61659</v>
      </c>
      <c r="AB1204" s="218">
        <f t="shared" si="551"/>
        <v>61902</v>
      </c>
      <c r="AC1204" s="218">
        <f t="shared" si="551"/>
        <v>67358</v>
      </c>
      <c r="AD1204" s="218">
        <f t="shared" si="551"/>
        <v>65675</v>
      </c>
      <c r="AE1204" s="222">
        <f t="shared" si="551"/>
        <v>312</v>
      </c>
      <c r="AF1204" s="222">
        <f t="shared" si="551"/>
        <v>374</v>
      </c>
      <c r="AG1204" s="222">
        <f t="shared" si="551"/>
        <v>331</v>
      </c>
      <c r="AH1204" s="222">
        <f t="shared" si="551"/>
        <v>337</v>
      </c>
      <c r="AI1204" s="218">
        <f t="shared" si="551"/>
        <v>311</v>
      </c>
      <c r="AJ1204" s="218">
        <f t="shared" si="551"/>
        <v>281</v>
      </c>
      <c r="AK1204" s="218">
        <f t="shared" si="551"/>
        <v>287</v>
      </c>
      <c r="AL1204" s="218">
        <f t="shared" si="551"/>
        <v>285</v>
      </c>
      <c r="AM1204" s="222">
        <f t="shared" si="551"/>
        <v>17889</v>
      </c>
      <c r="AN1204" s="222">
        <f t="shared" si="555"/>
        <v>26591</v>
      </c>
      <c r="AO1204" s="222">
        <f t="shared" si="555"/>
        <v>25917</v>
      </c>
      <c r="AP1204" s="222">
        <f t="shared" si="555"/>
        <v>28337</v>
      </c>
      <c r="AQ1204" s="218">
        <f t="shared" si="555"/>
        <v>23064</v>
      </c>
      <c r="AR1204" s="218">
        <f t="shared" si="555"/>
        <v>22363</v>
      </c>
      <c r="AS1204" s="218">
        <f t="shared" si="555"/>
        <v>24415</v>
      </c>
      <c r="AT1204" s="218">
        <f t="shared" si="555"/>
        <v>23662</v>
      </c>
      <c r="AU1204" s="222">
        <f t="shared" si="555"/>
        <v>3172</v>
      </c>
      <c r="AV1204" s="222">
        <f t="shared" si="555"/>
        <v>4581</v>
      </c>
      <c r="AW1204" s="222">
        <f t="shared" si="555"/>
        <v>4519</v>
      </c>
      <c r="AX1204" s="222">
        <f t="shared" si="555"/>
        <v>5123</v>
      </c>
      <c r="AY1204" s="218">
        <f t="shared" si="555"/>
        <v>2744</v>
      </c>
      <c r="AZ1204" s="218">
        <f t="shared" si="555"/>
        <v>2667</v>
      </c>
      <c r="BA1204" s="218">
        <f t="shared" si="555"/>
        <v>3019</v>
      </c>
      <c r="BB1204" s="218">
        <f t="shared" si="555"/>
        <v>3053</v>
      </c>
      <c r="BC1204" s="222">
        <f t="shared" si="555"/>
        <v>6935</v>
      </c>
      <c r="BD1204" s="222">
        <f t="shared" si="550"/>
        <v>15238</v>
      </c>
      <c r="BE1204" s="222">
        <f t="shared" si="550"/>
        <v>16423</v>
      </c>
      <c r="BF1204" s="222">
        <f t="shared" si="549"/>
        <v>19099</v>
      </c>
      <c r="BG1204" s="218">
        <f t="shared" si="549"/>
        <v>14685</v>
      </c>
      <c r="BH1204" s="218">
        <f t="shared" si="549"/>
        <v>15593</v>
      </c>
      <c r="BI1204" s="218">
        <f t="shared" si="549"/>
        <v>17990</v>
      </c>
      <c r="BJ1204" s="218">
        <f t="shared" si="549"/>
        <v>16855</v>
      </c>
      <c r="BK1204" s="222">
        <f t="shared" si="556"/>
        <v>7782</v>
      </c>
      <c r="BL1204" s="222">
        <f t="shared" si="556"/>
        <v>6772</v>
      </c>
      <c r="BM1204" s="222">
        <f t="shared" si="556"/>
        <v>4975</v>
      </c>
      <c r="BN1204" s="222">
        <f t="shared" si="556"/>
        <v>4115</v>
      </c>
      <c r="BO1204" s="218">
        <f t="shared" si="556"/>
        <v>5635</v>
      </c>
      <c r="BP1204" s="218">
        <f t="shared" si="556"/>
        <v>4103</v>
      </c>
      <c r="BQ1204" s="218">
        <f t="shared" si="556"/>
        <v>3406</v>
      </c>
      <c r="BR1204" s="218">
        <f t="shared" si="556"/>
        <v>3754</v>
      </c>
      <c r="BS1204" s="222">
        <f t="shared" si="556"/>
        <v>8782</v>
      </c>
      <c r="BT1204" s="222">
        <f t="shared" si="556"/>
        <v>6772</v>
      </c>
      <c r="BU1204" s="222">
        <f t="shared" si="556"/>
        <v>4975</v>
      </c>
      <c r="BV1204" s="222">
        <f t="shared" si="556"/>
        <v>4115</v>
      </c>
      <c r="BW1204" s="218">
        <f t="shared" si="556"/>
        <v>5635</v>
      </c>
      <c r="BX1204" s="218">
        <f t="shared" si="556"/>
        <v>4103</v>
      </c>
      <c r="BY1204" s="218">
        <f t="shared" si="556"/>
        <v>3406</v>
      </c>
      <c r="BZ1204" s="218">
        <f t="shared" si="556"/>
        <v>3754</v>
      </c>
      <c r="CA1204" s="222">
        <f t="shared" si="552"/>
        <v>1000</v>
      </c>
      <c r="CB1204" s="222">
        <f t="shared" si="552"/>
        <v>0</v>
      </c>
      <c r="CC1204" s="222">
        <f t="shared" si="552"/>
        <v>0</v>
      </c>
      <c r="CD1204" s="222">
        <f t="shared" si="552"/>
        <v>0</v>
      </c>
      <c r="CE1204" s="218">
        <f t="shared" si="552"/>
        <v>0</v>
      </c>
      <c r="CF1204" s="218">
        <f t="shared" si="552"/>
        <v>0</v>
      </c>
      <c r="CG1204" s="218">
        <f t="shared" si="552"/>
        <v>0</v>
      </c>
      <c r="CH1204" s="218">
        <f t="shared" si="552"/>
        <v>0</v>
      </c>
      <c r="CI1204" s="375"/>
      <c r="CJ1204" s="222">
        <f t="shared" si="557"/>
        <v>6934</v>
      </c>
      <c r="CK1204" s="222">
        <f t="shared" si="557"/>
        <v>9243</v>
      </c>
      <c r="CL1204" s="222">
        <f t="shared" si="557"/>
        <v>9252</v>
      </c>
      <c r="CM1204" s="222">
        <f t="shared" si="557"/>
        <v>9757</v>
      </c>
      <c r="CN1204" s="218">
        <f t="shared" si="557"/>
        <v>14685</v>
      </c>
      <c r="CO1204" s="218">
        <f t="shared" si="557"/>
        <v>13912.027073612437</v>
      </c>
      <c r="CP1204" s="218">
        <f t="shared" si="557"/>
        <v>14879.66375964856</v>
      </c>
      <c r="CQ1204" s="218">
        <f t="shared" si="557"/>
        <v>14571.793668424958</v>
      </c>
      <c r="CR1204" s="222">
        <f t="shared" si="557"/>
        <v>4782</v>
      </c>
      <c r="CS1204" s="222">
        <f t="shared" si="557"/>
        <v>6418</v>
      </c>
      <c r="CT1204" s="222">
        <f t="shared" si="553"/>
        <v>6393</v>
      </c>
      <c r="CU1204" s="222">
        <f t="shared" si="553"/>
        <v>6919</v>
      </c>
      <c r="CV1204" s="218">
        <f t="shared" si="553"/>
        <v>11900</v>
      </c>
      <c r="CW1204" s="218">
        <f t="shared" si="553"/>
        <v>11077.027073612437</v>
      </c>
      <c r="CX1204" s="218">
        <f t="shared" si="553"/>
        <v>12060.66375964856</v>
      </c>
      <c r="CY1204" s="218">
        <f t="shared" si="553"/>
        <v>11787.793668424958</v>
      </c>
      <c r="CZ1204" s="222">
        <f t="shared" si="553"/>
        <v>83</v>
      </c>
      <c r="DA1204" s="222">
        <f t="shared" si="553"/>
        <v>109</v>
      </c>
      <c r="DB1204" s="222">
        <f t="shared" si="553"/>
        <v>110</v>
      </c>
      <c r="DC1204" s="222">
        <f t="shared" si="553"/>
        <v>114</v>
      </c>
      <c r="DD1204" s="218">
        <f t="shared" si="553"/>
        <v>73</v>
      </c>
      <c r="DE1204" s="218">
        <f t="shared" si="553"/>
        <v>76</v>
      </c>
      <c r="DF1204" s="218">
        <f t="shared" si="553"/>
        <v>81</v>
      </c>
      <c r="DG1204" s="218">
        <f t="shared" si="553"/>
        <v>87</v>
      </c>
      <c r="DH1204" s="222">
        <f t="shared" si="553"/>
        <v>2069</v>
      </c>
      <c r="DI1204" s="222">
        <f t="shared" si="553"/>
        <v>2716</v>
      </c>
      <c r="DJ1204" s="222">
        <f t="shared" si="558"/>
        <v>2749</v>
      </c>
      <c r="DK1204" s="222">
        <f t="shared" si="558"/>
        <v>2724</v>
      </c>
      <c r="DL1204" s="218">
        <f t="shared" si="558"/>
        <v>2712</v>
      </c>
      <c r="DM1204" s="218">
        <f t="shared" si="558"/>
        <v>2759</v>
      </c>
      <c r="DN1204" s="218">
        <f t="shared" si="558"/>
        <v>2738</v>
      </c>
      <c r="DO1204" s="218">
        <f t="shared" si="558"/>
        <v>2697</v>
      </c>
      <c r="DP1204" s="222">
        <f t="shared" si="558"/>
        <v>1</v>
      </c>
      <c r="DQ1204" s="222">
        <f t="shared" si="558"/>
        <v>5995</v>
      </c>
      <c r="DR1204" s="222">
        <f t="shared" si="558"/>
        <v>7171</v>
      </c>
      <c r="DS1204" s="222">
        <f t="shared" si="558"/>
        <v>9342</v>
      </c>
      <c r="DT1204" s="218">
        <f t="shared" si="558"/>
        <v>0</v>
      </c>
      <c r="DU1204" s="218">
        <f t="shared" si="558"/>
        <v>1680.9729263875645</v>
      </c>
      <c r="DV1204" s="218">
        <f t="shared" si="558"/>
        <v>3110.3362403514407</v>
      </c>
      <c r="DW1204" s="218">
        <f t="shared" si="558"/>
        <v>2283.2063315750383</v>
      </c>
      <c r="DX1204" s="384">
        <f t="shared" si="474"/>
        <v>0.71495498366664012</v>
      </c>
      <c r="DY1204" s="384">
        <f t="shared" si="474"/>
        <v>0.73478690192401674</v>
      </c>
      <c r="DZ1204" s="384">
        <f t="shared" si="474"/>
        <v>0.73661263275572941</v>
      </c>
      <c r="EA1204" s="384">
        <f t="shared" si="473"/>
        <v>0.73667481435356008</v>
      </c>
      <c r="EB1204" s="385">
        <f t="shared" si="473"/>
        <v>0.72778026958759234</v>
      </c>
      <c r="EC1204" s="385">
        <f t="shared" si="473"/>
        <v>0.73460233071464176</v>
      </c>
      <c r="ED1204" s="385">
        <f t="shared" si="473"/>
        <v>0.73395515069627559</v>
      </c>
      <c r="EE1204" s="385">
        <f t="shared" si="473"/>
        <v>0.73513773688393391</v>
      </c>
      <c r="EG1204" s="222">
        <f t="shared" si="559"/>
        <v>49941</v>
      </c>
      <c r="EH1204" s="222">
        <f t="shared" si="559"/>
        <v>40581</v>
      </c>
      <c r="EI1204" s="222">
        <f t="shared" si="559"/>
        <v>9359</v>
      </c>
      <c r="EJ1204" s="222">
        <f t="shared" si="559"/>
        <v>3446</v>
      </c>
      <c r="EK1204" s="222">
        <f t="shared" si="559"/>
        <v>10638</v>
      </c>
      <c r="EL1204" s="222">
        <f t="shared" si="559"/>
        <v>109356</v>
      </c>
      <c r="EM1204" s="222">
        <f t="shared" si="559"/>
        <v>108982</v>
      </c>
      <c r="EN1204" s="386">
        <f t="shared" si="482"/>
        <v>0.81257884303478101</v>
      </c>
      <c r="EO1204" s="222">
        <f t="shared" si="483"/>
        <v>36.820173095416173</v>
      </c>
      <c r="EP1204" s="386">
        <f t="shared" si="484"/>
        <v>0.21301135339700847</v>
      </c>
      <c r="EQ1204" s="222">
        <f t="shared" si="485"/>
        <v>97278.612970481729</v>
      </c>
      <c r="ER1204" s="222">
        <f t="shared" si="486"/>
        <v>2634.9917111694285</v>
      </c>
      <c r="ES1204" s="292"/>
      <c r="ET1204" s="222">
        <f t="shared" si="560"/>
        <v>73737</v>
      </c>
      <c r="EU1204" s="222">
        <f t="shared" si="560"/>
        <v>57313</v>
      </c>
      <c r="EV1204" s="222">
        <f t="shared" si="560"/>
        <v>16425</v>
      </c>
      <c r="EW1204" s="222">
        <f t="shared" si="560"/>
        <v>5296</v>
      </c>
      <c r="EX1204" s="222">
        <f t="shared" si="560"/>
        <v>16985</v>
      </c>
      <c r="EY1204" s="222">
        <f t="shared" si="560"/>
        <v>126244</v>
      </c>
      <c r="EZ1204" s="222">
        <f t="shared" si="560"/>
        <v>125941</v>
      </c>
      <c r="FA1204" s="387">
        <f t="shared" si="493"/>
        <v>0.77726243270000139</v>
      </c>
      <c r="FB1204" s="221">
        <f t="shared" si="494"/>
        <v>32.243531202435314</v>
      </c>
      <c r="FC1204" s="387">
        <f t="shared" si="495"/>
        <v>0.2303456880534874</v>
      </c>
      <c r="FD1204" s="218">
        <f t="shared" si="496"/>
        <v>134541.04749532652</v>
      </c>
      <c r="FE1204" s="218">
        <f t="shared" si="497"/>
        <v>3504.2863986575726</v>
      </c>
      <c r="FF1204" s="218">
        <f t="shared" si="546"/>
        <v>20875</v>
      </c>
      <c r="FG1204" s="221">
        <f t="shared" si="476"/>
        <v>22.12694610778443</v>
      </c>
      <c r="FH1204" s="218">
        <f t="shared" si="547"/>
        <v>4619</v>
      </c>
      <c r="FI1204" s="218">
        <f t="shared" si="547"/>
        <v>20875</v>
      </c>
      <c r="FJ1204" s="218">
        <f t="shared" si="547"/>
        <v>164</v>
      </c>
      <c r="FK1204" s="218">
        <f t="shared" si="498"/>
        <v>16092</v>
      </c>
      <c r="FL1204" s="218">
        <f t="shared" si="548"/>
        <v>1663</v>
      </c>
      <c r="FM1204" s="218">
        <f t="shared" si="499"/>
        <v>14429</v>
      </c>
    </row>
    <row r="1205" spans="1:169" s="368" customFormat="1">
      <c r="A1205" s="285"/>
      <c r="B1205" s="286"/>
      <c r="C1205" s="285"/>
      <c r="D1205" s="285"/>
      <c r="E1205" s="285"/>
      <c r="F1205" s="287">
        <f t="shared" si="535"/>
        <v>23</v>
      </c>
      <c r="G1205" s="392" t="s">
        <v>1113</v>
      </c>
      <c r="H1205" s="392" t="s">
        <v>1114</v>
      </c>
      <c r="I1205" s="287"/>
      <c r="J1205" s="392"/>
      <c r="K1205" s="287"/>
      <c r="L1205" s="392"/>
      <c r="M1205" s="392"/>
      <c r="N1205" s="372">
        <f t="shared" si="554"/>
        <v>4</v>
      </c>
      <c r="O1205" s="222">
        <f t="shared" si="554"/>
        <v>9272</v>
      </c>
      <c r="P1205" s="222">
        <f t="shared" si="554"/>
        <v>11347</v>
      </c>
      <c r="Q1205" s="222">
        <f t="shared" si="554"/>
        <v>12340</v>
      </c>
      <c r="R1205" s="222">
        <f t="shared" si="554"/>
        <v>13158</v>
      </c>
      <c r="S1205" s="218">
        <f t="shared" si="554"/>
        <v>13010</v>
      </c>
      <c r="T1205" s="218">
        <f t="shared" si="554"/>
        <v>14256</v>
      </c>
      <c r="U1205" s="218">
        <f t="shared" si="554"/>
        <v>15073</v>
      </c>
      <c r="V1205" s="218">
        <f t="shared" si="554"/>
        <v>15134</v>
      </c>
      <c r="W1205" s="222">
        <f t="shared" si="554"/>
        <v>6697</v>
      </c>
      <c r="X1205" s="222">
        <f t="shared" si="551"/>
        <v>8260</v>
      </c>
      <c r="Y1205" s="222">
        <f t="shared" si="551"/>
        <v>8981</v>
      </c>
      <c r="Z1205" s="222">
        <f t="shared" si="551"/>
        <v>9586</v>
      </c>
      <c r="AA1205" s="218">
        <f t="shared" si="551"/>
        <v>9083</v>
      </c>
      <c r="AB1205" s="218">
        <f t="shared" si="551"/>
        <v>9966</v>
      </c>
      <c r="AC1205" s="218">
        <f t="shared" si="551"/>
        <v>10502</v>
      </c>
      <c r="AD1205" s="218">
        <f t="shared" si="551"/>
        <v>10527</v>
      </c>
      <c r="AE1205" s="222">
        <f t="shared" si="551"/>
        <v>46</v>
      </c>
      <c r="AF1205" s="222">
        <f t="shared" si="551"/>
        <v>43</v>
      </c>
      <c r="AG1205" s="222">
        <f t="shared" si="551"/>
        <v>42</v>
      </c>
      <c r="AH1205" s="222">
        <f t="shared" si="551"/>
        <v>42</v>
      </c>
      <c r="AI1205" s="218">
        <f t="shared" si="551"/>
        <v>48</v>
      </c>
      <c r="AJ1205" s="218">
        <f t="shared" si="551"/>
        <v>47</v>
      </c>
      <c r="AK1205" s="218">
        <f t="shared" si="551"/>
        <v>47</v>
      </c>
      <c r="AL1205" s="218">
        <f t="shared" si="551"/>
        <v>48</v>
      </c>
      <c r="AM1205" s="222">
        <f t="shared" si="551"/>
        <v>2572</v>
      </c>
      <c r="AN1205" s="222">
        <f t="shared" si="555"/>
        <v>3086</v>
      </c>
      <c r="AO1205" s="222">
        <f t="shared" si="555"/>
        <v>3359</v>
      </c>
      <c r="AP1205" s="222">
        <f t="shared" si="555"/>
        <v>3573</v>
      </c>
      <c r="AQ1205" s="218">
        <f t="shared" si="555"/>
        <v>3927</v>
      </c>
      <c r="AR1205" s="218">
        <f t="shared" si="555"/>
        <v>4288</v>
      </c>
      <c r="AS1205" s="218">
        <f t="shared" si="555"/>
        <v>4571</v>
      </c>
      <c r="AT1205" s="218">
        <f t="shared" si="555"/>
        <v>4606</v>
      </c>
      <c r="AU1205" s="222">
        <f t="shared" si="555"/>
        <v>1765</v>
      </c>
      <c r="AV1205" s="222">
        <f t="shared" si="555"/>
        <v>2026</v>
      </c>
      <c r="AW1205" s="222">
        <f t="shared" si="555"/>
        <v>2214</v>
      </c>
      <c r="AX1205" s="222">
        <f t="shared" si="555"/>
        <v>2419</v>
      </c>
      <c r="AY1205" s="218">
        <f t="shared" si="555"/>
        <v>2683</v>
      </c>
      <c r="AZ1205" s="218">
        <f t="shared" si="555"/>
        <v>2923</v>
      </c>
      <c r="BA1205" s="218">
        <f t="shared" si="555"/>
        <v>3209</v>
      </c>
      <c r="BB1205" s="218">
        <f t="shared" si="555"/>
        <v>3289</v>
      </c>
      <c r="BC1205" s="222">
        <f t="shared" si="555"/>
        <v>715</v>
      </c>
      <c r="BD1205" s="222">
        <f t="shared" si="550"/>
        <v>928</v>
      </c>
      <c r="BE1205" s="222">
        <f t="shared" si="550"/>
        <v>1015</v>
      </c>
      <c r="BF1205" s="222">
        <f t="shared" si="549"/>
        <v>1030</v>
      </c>
      <c r="BG1205" s="218">
        <f t="shared" si="549"/>
        <v>1017</v>
      </c>
      <c r="BH1205" s="218">
        <f t="shared" si="549"/>
        <v>1132</v>
      </c>
      <c r="BI1205" s="218">
        <f t="shared" si="549"/>
        <v>1126</v>
      </c>
      <c r="BJ1205" s="218">
        <f t="shared" si="549"/>
        <v>1076</v>
      </c>
      <c r="BK1205" s="222">
        <f t="shared" si="556"/>
        <v>92</v>
      </c>
      <c r="BL1205" s="222">
        <f t="shared" si="556"/>
        <v>132</v>
      </c>
      <c r="BM1205" s="222">
        <f t="shared" si="556"/>
        <v>130</v>
      </c>
      <c r="BN1205" s="222">
        <f t="shared" si="556"/>
        <v>124</v>
      </c>
      <c r="BO1205" s="218">
        <f t="shared" si="556"/>
        <v>227</v>
      </c>
      <c r="BP1205" s="218">
        <f t="shared" si="556"/>
        <v>233</v>
      </c>
      <c r="BQ1205" s="218">
        <f t="shared" si="556"/>
        <v>236</v>
      </c>
      <c r="BR1205" s="218">
        <f t="shared" si="556"/>
        <v>241</v>
      </c>
      <c r="BS1205" s="222">
        <f t="shared" si="556"/>
        <v>108</v>
      </c>
      <c r="BT1205" s="222">
        <f t="shared" si="556"/>
        <v>132</v>
      </c>
      <c r="BU1205" s="222">
        <f t="shared" si="556"/>
        <v>130</v>
      </c>
      <c r="BV1205" s="222">
        <f t="shared" si="556"/>
        <v>124</v>
      </c>
      <c r="BW1205" s="218">
        <f t="shared" si="556"/>
        <v>227</v>
      </c>
      <c r="BX1205" s="218">
        <f t="shared" si="556"/>
        <v>233</v>
      </c>
      <c r="BY1205" s="218">
        <f t="shared" si="556"/>
        <v>236</v>
      </c>
      <c r="BZ1205" s="218">
        <f t="shared" si="556"/>
        <v>241</v>
      </c>
      <c r="CA1205" s="222">
        <f t="shared" si="552"/>
        <v>16</v>
      </c>
      <c r="CB1205" s="222">
        <f t="shared" si="552"/>
        <v>0</v>
      </c>
      <c r="CC1205" s="222">
        <f t="shared" si="552"/>
        <v>0</v>
      </c>
      <c r="CD1205" s="222">
        <f t="shared" si="552"/>
        <v>0</v>
      </c>
      <c r="CE1205" s="218">
        <f t="shared" si="552"/>
        <v>0</v>
      </c>
      <c r="CF1205" s="218">
        <f t="shared" si="552"/>
        <v>0</v>
      </c>
      <c r="CG1205" s="218">
        <f t="shared" si="552"/>
        <v>0</v>
      </c>
      <c r="CH1205" s="218">
        <f t="shared" si="552"/>
        <v>0</v>
      </c>
      <c r="CI1205" s="375"/>
      <c r="CJ1205" s="222">
        <f t="shared" si="557"/>
        <v>714</v>
      </c>
      <c r="CK1205" s="222">
        <f t="shared" si="557"/>
        <v>544</v>
      </c>
      <c r="CL1205" s="222">
        <f t="shared" si="557"/>
        <v>576</v>
      </c>
      <c r="CM1205" s="222">
        <f t="shared" si="557"/>
        <v>589</v>
      </c>
      <c r="CN1205" s="218">
        <f t="shared" si="557"/>
        <v>1017</v>
      </c>
      <c r="CO1205" s="218">
        <f t="shared" si="557"/>
        <v>1073.9636001882729</v>
      </c>
      <c r="CP1205" s="218">
        <f t="shared" si="557"/>
        <v>1114.18600176822</v>
      </c>
      <c r="CQ1205" s="218">
        <f t="shared" si="557"/>
        <v>1132.3849889777744</v>
      </c>
      <c r="CR1205" s="222">
        <f t="shared" si="557"/>
        <v>297</v>
      </c>
      <c r="CS1205" s="222">
        <f t="shared" si="557"/>
        <v>365</v>
      </c>
      <c r="CT1205" s="222">
        <f t="shared" si="553"/>
        <v>396</v>
      </c>
      <c r="CU1205" s="222">
        <f t="shared" si="553"/>
        <v>422</v>
      </c>
      <c r="CV1205" s="218">
        <f t="shared" si="553"/>
        <v>600</v>
      </c>
      <c r="CW1205" s="218">
        <f t="shared" si="553"/>
        <v>654.96360018827318</v>
      </c>
      <c r="CX1205" s="218">
        <f t="shared" si="553"/>
        <v>696.18600176821985</v>
      </c>
      <c r="CY1205" s="218">
        <f t="shared" si="553"/>
        <v>696.38498897777447</v>
      </c>
      <c r="CZ1205" s="222">
        <f t="shared" si="553"/>
        <v>0</v>
      </c>
      <c r="DA1205" s="222">
        <f t="shared" si="553"/>
        <v>0</v>
      </c>
      <c r="DB1205" s="222">
        <f t="shared" si="553"/>
        <v>0</v>
      </c>
      <c r="DC1205" s="222">
        <f t="shared" si="553"/>
        <v>0</v>
      </c>
      <c r="DD1205" s="218">
        <f t="shared" si="553"/>
        <v>241</v>
      </c>
      <c r="DE1205" s="218">
        <f t="shared" si="553"/>
        <v>246</v>
      </c>
      <c r="DF1205" s="218">
        <f t="shared" si="553"/>
        <v>261</v>
      </c>
      <c r="DG1205" s="218">
        <f t="shared" si="553"/>
        <v>287</v>
      </c>
      <c r="DH1205" s="222">
        <f t="shared" si="553"/>
        <v>417</v>
      </c>
      <c r="DI1205" s="222">
        <f t="shared" si="553"/>
        <v>179</v>
      </c>
      <c r="DJ1205" s="222">
        <f t="shared" si="558"/>
        <v>180</v>
      </c>
      <c r="DK1205" s="222">
        <f t="shared" si="558"/>
        <v>167</v>
      </c>
      <c r="DL1205" s="218">
        <f t="shared" si="558"/>
        <v>176</v>
      </c>
      <c r="DM1205" s="218">
        <f t="shared" si="558"/>
        <v>173</v>
      </c>
      <c r="DN1205" s="218">
        <f t="shared" si="558"/>
        <v>157</v>
      </c>
      <c r="DO1205" s="218">
        <f t="shared" si="558"/>
        <v>149</v>
      </c>
      <c r="DP1205" s="222">
        <f t="shared" si="558"/>
        <v>1</v>
      </c>
      <c r="DQ1205" s="222">
        <f t="shared" si="558"/>
        <v>384</v>
      </c>
      <c r="DR1205" s="222">
        <f t="shared" si="558"/>
        <v>439</v>
      </c>
      <c r="DS1205" s="222">
        <f t="shared" si="558"/>
        <v>441</v>
      </c>
      <c r="DT1205" s="218">
        <f t="shared" si="558"/>
        <v>0</v>
      </c>
      <c r="DU1205" s="218">
        <f t="shared" si="558"/>
        <v>58.036399811726952</v>
      </c>
      <c r="DV1205" s="218">
        <f t="shared" si="558"/>
        <v>11.813998231780126</v>
      </c>
      <c r="DW1205" s="218">
        <f t="shared" si="558"/>
        <v>-56.384988977774391</v>
      </c>
      <c r="DX1205" s="384">
        <f t="shared" si="474"/>
        <v>0.72228213977566869</v>
      </c>
      <c r="DY1205" s="384">
        <f t="shared" si="474"/>
        <v>0.72794571252313389</v>
      </c>
      <c r="DZ1205" s="384">
        <f t="shared" si="474"/>
        <v>0.72779578606158835</v>
      </c>
      <c r="EA1205" s="384">
        <f t="shared" si="473"/>
        <v>0.72853017175862589</v>
      </c>
      <c r="EB1205" s="385">
        <f t="shared" si="473"/>
        <v>0.69815526518063031</v>
      </c>
      <c r="EC1205" s="385">
        <f t="shared" si="473"/>
        <v>0.69907407407407407</v>
      </c>
      <c r="ED1205" s="385">
        <f t="shared" si="473"/>
        <v>0.69674251973727863</v>
      </c>
      <c r="EE1205" s="385">
        <f t="shared" si="473"/>
        <v>0.69558609752874323</v>
      </c>
      <c r="EG1205" s="222">
        <f t="shared" si="559"/>
        <v>10292</v>
      </c>
      <c r="EH1205" s="222">
        <f t="shared" si="559"/>
        <v>7410</v>
      </c>
      <c r="EI1205" s="222">
        <f t="shared" si="559"/>
        <v>2883</v>
      </c>
      <c r="EJ1205" s="222">
        <f t="shared" si="559"/>
        <v>1483</v>
      </c>
      <c r="EK1205" s="222">
        <f t="shared" si="559"/>
        <v>3170</v>
      </c>
      <c r="EL1205" s="222">
        <f t="shared" si="559"/>
        <v>80064</v>
      </c>
      <c r="EM1205" s="222">
        <f t="shared" si="559"/>
        <v>78678</v>
      </c>
      <c r="EN1205" s="386">
        <f t="shared" si="482"/>
        <v>0.71997668091721723</v>
      </c>
      <c r="EO1205" s="222">
        <f t="shared" si="483"/>
        <v>51.439472771418657</v>
      </c>
      <c r="EP1205" s="386">
        <f t="shared" si="484"/>
        <v>0.30800621842207537</v>
      </c>
      <c r="EQ1205" s="222">
        <f t="shared" si="485"/>
        <v>39593.325339728217</v>
      </c>
      <c r="ER1205" s="222">
        <f t="shared" si="486"/>
        <v>1570.7482820271655</v>
      </c>
      <c r="ES1205" s="292"/>
      <c r="ET1205" s="222">
        <f t="shared" si="560"/>
        <v>13010</v>
      </c>
      <c r="EU1205" s="222">
        <f t="shared" si="560"/>
        <v>9083</v>
      </c>
      <c r="EV1205" s="222">
        <f t="shared" si="560"/>
        <v>3927</v>
      </c>
      <c r="EW1205" s="222">
        <f t="shared" si="560"/>
        <v>2084</v>
      </c>
      <c r="EX1205" s="222">
        <f t="shared" si="560"/>
        <v>4320</v>
      </c>
      <c r="EY1205" s="222">
        <f t="shared" si="560"/>
        <v>84653</v>
      </c>
      <c r="EZ1205" s="222">
        <f t="shared" si="560"/>
        <v>83233</v>
      </c>
      <c r="FA1205" s="387">
        <f t="shared" si="493"/>
        <v>0.69815526518063031</v>
      </c>
      <c r="FB1205" s="221">
        <f t="shared" si="494"/>
        <v>53.068500127323659</v>
      </c>
      <c r="FC1205" s="387">
        <f t="shared" si="495"/>
        <v>0.33205226748654881</v>
      </c>
      <c r="FD1205" s="218">
        <f t="shared" si="496"/>
        <v>51031.859473379562</v>
      </c>
      <c r="FE1205" s="218">
        <f t="shared" si="497"/>
        <v>2086.5121606414123</v>
      </c>
      <c r="FF1205" s="218">
        <f t="shared" si="546"/>
        <v>3927</v>
      </c>
      <c r="FG1205" s="221">
        <f t="shared" si="476"/>
        <v>59.765724471606831</v>
      </c>
      <c r="FH1205" s="218">
        <f t="shared" si="547"/>
        <v>2347</v>
      </c>
      <c r="FI1205" s="218">
        <f t="shared" si="547"/>
        <v>3927</v>
      </c>
      <c r="FJ1205" s="218">
        <f t="shared" si="547"/>
        <v>62</v>
      </c>
      <c r="FK1205" s="218">
        <f t="shared" si="498"/>
        <v>1518</v>
      </c>
      <c r="FL1205" s="218">
        <f t="shared" si="548"/>
        <v>265</v>
      </c>
      <c r="FM1205" s="218">
        <f t="shared" si="499"/>
        <v>1253</v>
      </c>
    </row>
    <row r="1206" spans="1:169" s="368" customFormat="1">
      <c r="A1206" s="285"/>
      <c r="B1206" s="286"/>
      <c r="C1206" s="285"/>
      <c r="D1206" s="285"/>
      <c r="E1206" s="285"/>
      <c r="F1206" s="287">
        <f t="shared" si="535"/>
        <v>24</v>
      </c>
      <c r="G1206" s="392" t="s">
        <v>1124</v>
      </c>
      <c r="H1206" s="392" t="s">
        <v>1125</v>
      </c>
      <c r="I1206" s="287"/>
      <c r="J1206" s="392"/>
      <c r="K1206" s="287"/>
      <c r="L1206" s="392"/>
      <c r="M1206" s="392"/>
      <c r="N1206" s="372">
        <f t="shared" si="554"/>
        <v>16</v>
      </c>
      <c r="O1206" s="222">
        <f t="shared" si="554"/>
        <v>7215</v>
      </c>
      <c r="P1206" s="222">
        <f t="shared" si="554"/>
        <v>9065</v>
      </c>
      <c r="Q1206" s="222">
        <f t="shared" si="554"/>
        <v>10187</v>
      </c>
      <c r="R1206" s="222">
        <f t="shared" si="554"/>
        <v>11000</v>
      </c>
      <c r="S1206" s="218">
        <f t="shared" si="554"/>
        <v>16223</v>
      </c>
      <c r="T1206" s="218">
        <f t="shared" si="554"/>
        <v>17925</v>
      </c>
      <c r="U1206" s="218">
        <f t="shared" si="554"/>
        <v>18892</v>
      </c>
      <c r="V1206" s="218">
        <f t="shared" si="554"/>
        <v>20164</v>
      </c>
      <c r="W1206" s="222">
        <f t="shared" si="554"/>
        <v>5689</v>
      </c>
      <c r="X1206" s="222">
        <f t="shared" si="551"/>
        <v>7176</v>
      </c>
      <c r="Y1206" s="222">
        <f t="shared" si="551"/>
        <v>8096</v>
      </c>
      <c r="Z1206" s="222">
        <f t="shared" si="551"/>
        <v>8744</v>
      </c>
      <c r="AA1206" s="218">
        <f t="shared" si="551"/>
        <v>12479</v>
      </c>
      <c r="AB1206" s="218">
        <f t="shared" si="551"/>
        <v>14061</v>
      </c>
      <c r="AC1206" s="218">
        <f t="shared" si="551"/>
        <v>14673</v>
      </c>
      <c r="AD1206" s="218">
        <f t="shared" si="551"/>
        <v>15749</v>
      </c>
      <c r="AE1206" s="222">
        <f t="shared" si="551"/>
        <v>35</v>
      </c>
      <c r="AF1206" s="222">
        <f t="shared" si="551"/>
        <v>33</v>
      </c>
      <c r="AG1206" s="222">
        <f t="shared" si="551"/>
        <v>34</v>
      </c>
      <c r="AH1206" s="222">
        <f t="shared" si="551"/>
        <v>34</v>
      </c>
      <c r="AI1206" s="218">
        <f t="shared" si="551"/>
        <v>60</v>
      </c>
      <c r="AJ1206" s="218">
        <f t="shared" si="551"/>
        <v>61</v>
      </c>
      <c r="AK1206" s="218">
        <f t="shared" si="551"/>
        <v>59</v>
      </c>
      <c r="AL1206" s="218">
        <f t="shared" si="551"/>
        <v>65</v>
      </c>
      <c r="AM1206" s="222">
        <f t="shared" si="551"/>
        <v>1525</v>
      </c>
      <c r="AN1206" s="222">
        <f t="shared" si="555"/>
        <v>1891</v>
      </c>
      <c r="AO1206" s="222">
        <f t="shared" si="555"/>
        <v>2095</v>
      </c>
      <c r="AP1206" s="222">
        <f t="shared" si="555"/>
        <v>2255</v>
      </c>
      <c r="AQ1206" s="218">
        <f t="shared" si="555"/>
        <v>3745</v>
      </c>
      <c r="AR1206" s="218">
        <f t="shared" si="555"/>
        <v>3863</v>
      </c>
      <c r="AS1206" s="218">
        <f t="shared" si="555"/>
        <v>4215</v>
      </c>
      <c r="AT1206" s="218">
        <f t="shared" si="555"/>
        <v>4411</v>
      </c>
      <c r="AU1206" s="222">
        <f t="shared" si="555"/>
        <v>732</v>
      </c>
      <c r="AV1206" s="222">
        <f t="shared" si="555"/>
        <v>971</v>
      </c>
      <c r="AW1206" s="222">
        <f t="shared" si="555"/>
        <v>1082</v>
      </c>
      <c r="AX1206" s="222">
        <f t="shared" si="555"/>
        <v>1205</v>
      </c>
      <c r="AY1206" s="218">
        <f t="shared" si="555"/>
        <v>1275</v>
      </c>
      <c r="AZ1206" s="218">
        <f t="shared" si="555"/>
        <v>1372</v>
      </c>
      <c r="BA1206" s="218">
        <f t="shared" si="555"/>
        <v>1537</v>
      </c>
      <c r="BB1206" s="218">
        <f t="shared" si="555"/>
        <v>1514</v>
      </c>
      <c r="BC1206" s="222">
        <f t="shared" si="555"/>
        <v>764</v>
      </c>
      <c r="BD1206" s="222">
        <f t="shared" si="550"/>
        <v>735</v>
      </c>
      <c r="BE1206" s="222">
        <f t="shared" si="550"/>
        <v>666</v>
      </c>
      <c r="BF1206" s="222">
        <f t="shared" si="549"/>
        <v>703</v>
      </c>
      <c r="BG1206" s="218">
        <f t="shared" si="549"/>
        <v>2158</v>
      </c>
      <c r="BH1206" s="218">
        <f t="shared" si="549"/>
        <v>1971</v>
      </c>
      <c r="BI1206" s="218">
        <f t="shared" si="549"/>
        <v>2151</v>
      </c>
      <c r="BJ1206" s="218">
        <f t="shared" si="549"/>
        <v>2558</v>
      </c>
      <c r="BK1206" s="222">
        <f t="shared" si="556"/>
        <v>29</v>
      </c>
      <c r="BL1206" s="222">
        <f t="shared" si="556"/>
        <v>185</v>
      </c>
      <c r="BM1206" s="222">
        <f t="shared" si="556"/>
        <v>347</v>
      </c>
      <c r="BN1206" s="222">
        <f t="shared" si="556"/>
        <v>347</v>
      </c>
      <c r="BO1206" s="218">
        <f t="shared" si="556"/>
        <v>312</v>
      </c>
      <c r="BP1206" s="218">
        <f t="shared" si="556"/>
        <v>520</v>
      </c>
      <c r="BQ1206" s="218">
        <f t="shared" si="556"/>
        <v>527</v>
      </c>
      <c r="BR1206" s="218">
        <f t="shared" si="556"/>
        <v>339</v>
      </c>
      <c r="BS1206" s="222">
        <f t="shared" si="556"/>
        <v>35</v>
      </c>
      <c r="BT1206" s="222">
        <f t="shared" si="556"/>
        <v>185</v>
      </c>
      <c r="BU1206" s="222">
        <f t="shared" si="556"/>
        <v>347</v>
      </c>
      <c r="BV1206" s="222">
        <f t="shared" si="556"/>
        <v>347</v>
      </c>
      <c r="BW1206" s="218">
        <f t="shared" si="556"/>
        <v>312</v>
      </c>
      <c r="BX1206" s="218">
        <f t="shared" si="556"/>
        <v>520</v>
      </c>
      <c r="BY1206" s="218">
        <f t="shared" si="556"/>
        <v>527</v>
      </c>
      <c r="BZ1206" s="218">
        <f t="shared" si="556"/>
        <v>339</v>
      </c>
      <c r="CA1206" s="222">
        <f t="shared" si="552"/>
        <v>6</v>
      </c>
      <c r="CB1206" s="222">
        <f t="shared" si="552"/>
        <v>0</v>
      </c>
      <c r="CC1206" s="222">
        <f t="shared" si="552"/>
        <v>0</v>
      </c>
      <c r="CD1206" s="222">
        <f t="shared" si="552"/>
        <v>0</v>
      </c>
      <c r="CE1206" s="218">
        <f t="shared" si="552"/>
        <v>0</v>
      </c>
      <c r="CF1206" s="218">
        <f t="shared" si="552"/>
        <v>0</v>
      </c>
      <c r="CG1206" s="218">
        <f t="shared" si="552"/>
        <v>0</v>
      </c>
      <c r="CH1206" s="218">
        <f t="shared" si="552"/>
        <v>0</v>
      </c>
      <c r="CI1206" s="375"/>
      <c r="CJ1206" s="222">
        <f t="shared" si="557"/>
        <v>763</v>
      </c>
      <c r="CK1206" s="222">
        <f t="shared" si="557"/>
        <v>759</v>
      </c>
      <c r="CL1206" s="222">
        <f t="shared" si="557"/>
        <v>761</v>
      </c>
      <c r="CM1206" s="222">
        <f t="shared" si="557"/>
        <v>828</v>
      </c>
      <c r="CN1206" s="218">
        <f t="shared" si="557"/>
        <v>2158</v>
      </c>
      <c r="CO1206" s="218">
        <f t="shared" si="557"/>
        <v>2227.2863563069413</v>
      </c>
      <c r="CP1206" s="218">
        <f t="shared" si="557"/>
        <v>2465.456257425144</v>
      </c>
      <c r="CQ1206" s="218">
        <f t="shared" si="557"/>
        <v>2595.0129460108787</v>
      </c>
      <c r="CR1206" s="222">
        <f t="shared" si="557"/>
        <v>-105</v>
      </c>
      <c r="CS1206" s="222">
        <f t="shared" si="557"/>
        <v>-134</v>
      </c>
      <c r="CT1206" s="222">
        <f t="shared" si="553"/>
        <v>-146</v>
      </c>
      <c r="CU1206" s="222">
        <f t="shared" si="553"/>
        <v>-157</v>
      </c>
      <c r="CV1206" s="218">
        <f t="shared" si="553"/>
        <v>1835</v>
      </c>
      <c r="CW1206" s="218">
        <f t="shared" si="553"/>
        <v>1900.2863563069411</v>
      </c>
      <c r="CX1206" s="218">
        <f t="shared" si="553"/>
        <v>2065.4562574251445</v>
      </c>
      <c r="CY1206" s="218">
        <f t="shared" si="553"/>
        <v>2177.0129460108787</v>
      </c>
      <c r="CZ1206" s="222">
        <f t="shared" si="553"/>
        <v>582</v>
      </c>
      <c r="DA1206" s="222">
        <f t="shared" si="553"/>
        <v>759</v>
      </c>
      <c r="DB1206" s="222">
        <f t="shared" si="553"/>
        <v>772</v>
      </c>
      <c r="DC1206" s="222">
        <f t="shared" si="553"/>
        <v>791</v>
      </c>
      <c r="DD1206" s="218">
        <f t="shared" si="553"/>
        <v>189</v>
      </c>
      <c r="DE1206" s="218">
        <f t="shared" si="553"/>
        <v>191</v>
      </c>
      <c r="DF1206" s="218">
        <f t="shared" si="553"/>
        <v>206</v>
      </c>
      <c r="DG1206" s="218">
        <f t="shared" si="553"/>
        <v>224</v>
      </c>
      <c r="DH1206" s="222">
        <f t="shared" si="553"/>
        <v>286</v>
      </c>
      <c r="DI1206" s="222">
        <f t="shared" si="553"/>
        <v>134</v>
      </c>
      <c r="DJ1206" s="222">
        <f t="shared" si="558"/>
        <v>135</v>
      </c>
      <c r="DK1206" s="222">
        <f t="shared" si="558"/>
        <v>194</v>
      </c>
      <c r="DL1206" s="218">
        <f t="shared" si="558"/>
        <v>134</v>
      </c>
      <c r="DM1206" s="218">
        <f t="shared" si="558"/>
        <v>136</v>
      </c>
      <c r="DN1206" s="218">
        <f t="shared" si="558"/>
        <v>194</v>
      </c>
      <c r="DO1206" s="218">
        <f t="shared" si="558"/>
        <v>194</v>
      </c>
      <c r="DP1206" s="222">
        <f t="shared" si="558"/>
        <v>1</v>
      </c>
      <c r="DQ1206" s="222">
        <f t="shared" si="558"/>
        <v>-24</v>
      </c>
      <c r="DR1206" s="222">
        <f t="shared" si="558"/>
        <v>-95</v>
      </c>
      <c r="DS1206" s="222">
        <f t="shared" si="558"/>
        <v>-125</v>
      </c>
      <c r="DT1206" s="218">
        <f t="shared" si="558"/>
        <v>0</v>
      </c>
      <c r="DU1206" s="218">
        <f t="shared" si="558"/>
        <v>-256.28635630694112</v>
      </c>
      <c r="DV1206" s="218">
        <f t="shared" si="558"/>
        <v>-314.4562574251446</v>
      </c>
      <c r="DW1206" s="218">
        <f t="shared" si="558"/>
        <v>-37.0129460108788</v>
      </c>
      <c r="DX1206" s="384">
        <f t="shared" si="474"/>
        <v>0.78849618849618852</v>
      </c>
      <c r="DY1206" s="384">
        <f t="shared" si="474"/>
        <v>0.79161610590182019</v>
      </c>
      <c r="DZ1206" s="384">
        <f t="shared" si="474"/>
        <v>0.79473839206832242</v>
      </c>
      <c r="EA1206" s="384">
        <f t="shared" si="473"/>
        <v>0.7949090909090909</v>
      </c>
      <c r="EB1206" s="385">
        <f t="shared" si="473"/>
        <v>0.76921654441225418</v>
      </c>
      <c r="EC1206" s="385">
        <f t="shared" si="473"/>
        <v>0.78443514644351464</v>
      </c>
      <c r="ED1206" s="385">
        <f t="shared" si="473"/>
        <v>0.77667795892441249</v>
      </c>
      <c r="EE1206" s="385">
        <f t="shared" si="473"/>
        <v>0.78104542749454475</v>
      </c>
      <c r="EG1206" s="222">
        <f t="shared" si="559"/>
        <v>7786</v>
      </c>
      <c r="EH1206" s="222">
        <f t="shared" si="559"/>
        <v>6013</v>
      </c>
      <c r="EI1206" s="222">
        <f t="shared" si="559"/>
        <v>1772</v>
      </c>
      <c r="EJ1206" s="222">
        <f t="shared" si="559"/>
        <v>826</v>
      </c>
      <c r="EK1206" s="222">
        <f t="shared" si="559"/>
        <v>1377</v>
      </c>
      <c r="EL1206" s="222">
        <f t="shared" si="559"/>
        <v>37096</v>
      </c>
      <c r="EM1206" s="222">
        <f t="shared" si="559"/>
        <v>35725</v>
      </c>
      <c r="EN1206" s="386">
        <f t="shared" si="482"/>
        <v>0.77228358592345236</v>
      </c>
      <c r="EO1206" s="222">
        <f t="shared" si="483"/>
        <v>46.613995485327315</v>
      </c>
      <c r="EP1206" s="386">
        <f t="shared" si="484"/>
        <v>0.17685589519650655</v>
      </c>
      <c r="EQ1206" s="222">
        <f t="shared" si="485"/>
        <v>37119.905111063184</v>
      </c>
      <c r="ER1206" s="222">
        <f t="shared" si="486"/>
        <v>1926.755306741311</v>
      </c>
      <c r="ES1206" s="292"/>
      <c r="ET1206" s="222">
        <f t="shared" si="560"/>
        <v>16903</v>
      </c>
      <c r="EU1206" s="222">
        <f t="shared" si="560"/>
        <v>11696</v>
      </c>
      <c r="EV1206" s="222">
        <f t="shared" si="560"/>
        <v>5209</v>
      </c>
      <c r="EW1206" s="222">
        <f t="shared" si="560"/>
        <v>2361</v>
      </c>
      <c r="EX1206" s="222">
        <f t="shared" si="560"/>
        <v>4253</v>
      </c>
      <c r="EY1206" s="222">
        <f t="shared" si="560"/>
        <v>75165</v>
      </c>
      <c r="EZ1206" s="222">
        <f t="shared" si="560"/>
        <v>72536</v>
      </c>
      <c r="FA1206" s="387">
        <f t="shared" si="493"/>
        <v>0.69194817488019877</v>
      </c>
      <c r="FB1206" s="221">
        <f t="shared" si="494"/>
        <v>45.325398349011323</v>
      </c>
      <c r="FC1206" s="387">
        <f t="shared" si="495"/>
        <v>0.25161213985683017</v>
      </c>
      <c r="FD1206" s="218">
        <f t="shared" si="496"/>
        <v>56582.18585777955</v>
      </c>
      <c r="FE1206" s="218">
        <f t="shared" si="497"/>
        <v>2712.4462335943531</v>
      </c>
      <c r="FF1206" s="218">
        <f t="shared" si="546"/>
        <v>3745</v>
      </c>
      <c r="FG1206" s="221">
        <f t="shared" si="476"/>
        <v>57.383177570093459</v>
      </c>
      <c r="FH1206" s="218">
        <f t="shared" si="547"/>
        <v>2149</v>
      </c>
      <c r="FI1206" s="218">
        <f t="shared" si="547"/>
        <v>3745</v>
      </c>
      <c r="FJ1206" s="218">
        <f t="shared" si="547"/>
        <v>69</v>
      </c>
      <c r="FK1206" s="218">
        <f t="shared" si="498"/>
        <v>1527</v>
      </c>
      <c r="FL1206" s="218">
        <f t="shared" si="548"/>
        <v>331</v>
      </c>
      <c r="FM1206" s="218">
        <f t="shared" si="499"/>
        <v>1196</v>
      </c>
    </row>
    <row r="1207" spans="1:169" s="458" customFormat="1">
      <c r="A1207" s="293"/>
      <c r="B1207" s="328"/>
      <c r="C1207" s="293"/>
      <c r="D1207" s="293"/>
      <c r="E1207" s="293"/>
      <c r="F1207" s="294"/>
      <c r="G1207" s="295" t="s">
        <v>2799</v>
      </c>
      <c r="H1207" s="295"/>
      <c r="I1207" s="294"/>
      <c r="J1207" s="295"/>
      <c r="K1207" s="294"/>
      <c r="L1207" s="295"/>
      <c r="M1207" s="295"/>
      <c r="N1207" s="441">
        <f>SUM(N1208:N1211)</f>
        <v>72</v>
      </c>
      <c r="O1207" s="239">
        <f t="shared" ref="O1207:BC1207" si="561">SUM(O1208:O1211)</f>
        <v>94318</v>
      </c>
      <c r="P1207" s="239">
        <f t="shared" si="561"/>
        <v>178565</v>
      </c>
      <c r="Q1207" s="239">
        <f t="shared" si="561"/>
        <v>197175</v>
      </c>
      <c r="R1207" s="239">
        <f t="shared" si="561"/>
        <v>215013</v>
      </c>
      <c r="S1207" s="236">
        <f>SUM(S1208:S1211)</f>
        <v>181662</v>
      </c>
      <c r="T1207" s="236">
        <f>SUM(T1208:T1211)</f>
        <v>201191</v>
      </c>
      <c r="U1207" s="236">
        <f>SUM(U1208:U1211)</f>
        <v>219353</v>
      </c>
      <c r="V1207" s="236">
        <f>SUM(V1208:V1211)</f>
        <v>231703</v>
      </c>
      <c r="W1207" s="239">
        <f t="shared" si="561"/>
        <v>66109</v>
      </c>
      <c r="X1207" s="239">
        <f t="shared" si="561"/>
        <v>124312</v>
      </c>
      <c r="Y1207" s="239">
        <f t="shared" si="561"/>
        <v>137258</v>
      </c>
      <c r="Z1207" s="239">
        <f t="shared" si="561"/>
        <v>149692</v>
      </c>
      <c r="AA1207" s="236">
        <f>SUM(AA1208:AA1211)</f>
        <v>126280</v>
      </c>
      <c r="AB1207" s="236">
        <f>SUM(AB1208:AB1211)</f>
        <v>140103</v>
      </c>
      <c r="AC1207" s="236">
        <f>SUM(AC1208:AC1211)</f>
        <v>152801</v>
      </c>
      <c r="AD1207" s="236">
        <f>SUM(AD1208:AD1211)</f>
        <v>161592</v>
      </c>
      <c r="AE1207" s="239">
        <f t="shared" si="561"/>
        <v>1188</v>
      </c>
      <c r="AF1207" s="239">
        <f t="shared" si="561"/>
        <v>1508</v>
      </c>
      <c r="AG1207" s="239">
        <f t="shared" si="561"/>
        <v>1542</v>
      </c>
      <c r="AH1207" s="239">
        <f t="shared" si="561"/>
        <v>1655</v>
      </c>
      <c r="AI1207" s="236">
        <f t="shared" si="561"/>
        <v>1520</v>
      </c>
      <c r="AJ1207" s="236">
        <f t="shared" si="561"/>
        <v>1548</v>
      </c>
      <c r="AK1207" s="236">
        <f t="shared" si="561"/>
        <v>1662</v>
      </c>
      <c r="AL1207" s="236">
        <f t="shared" si="561"/>
        <v>1839</v>
      </c>
      <c r="AM1207" s="239">
        <f t="shared" si="561"/>
        <v>28212</v>
      </c>
      <c r="AN1207" s="239">
        <f t="shared" si="561"/>
        <v>54253</v>
      </c>
      <c r="AO1207" s="239">
        <f t="shared" si="561"/>
        <v>59912</v>
      </c>
      <c r="AP1207" s="239">
        <f t="shared" si="561"/>
        <v>65326</v>
      </c>
      <c r="AQ1207" s="236">
        <f t="shared" si="561"/>
        <v>55383</v>
      </c>
      <c r="AR1207" s="236">
        <f t="shared" si="561"/>
        <v>61086</v>
      </c>
      <c r="AS1207" s="236">
        <f t="shared" si="561"/>
        <v>66553</v>
      </c>
      <c r="AT1207" s="236">
        <f t="shared" si="561"/>
        <v>70112</v>
      </c>
      <c r="AU1207" s="239">
        <f t="shared" si="561"/>
        <v>20320</v>
      </c>
      <c r="AV1207" s="239">
        <f t="shared" si="561"/>
        <v>39910</v>
      </c>
      <c r="AW1207" s="239">
        <f t="shared" si="561"/>
        <v>43943</v>
      </c>
      <c r="AX1207" s="239">
        <f t="shared" si="561"/>
        <v>47847</v>
      </c>
      <c r="AY1207" s="236">
        <f t="shared" si="561"/>
        <v>40175</v>
      </c>
      <c r="AZ1207" s="236">
        <f t="shared" si="561"/>
        <v>44186</v>
      </c>
      <c r="BA1207" s="236">
        <f t="shared" si="561"/>
        <v>48081</v>
      </c>
      <c r="BB1207" s="236">
        <f t="shared" si="561"/>
        <v>50544</v>
      </c>
      <c r="BC1207" s="239">
        <f t="shared" si="561"/>
        <v>7678</v>
      </c>
      <c r="BD1207" s="239">
        <f t="shared" si="550"/>
        <v>12698</v>
      </c>
      <c r="BE1207" s="239">
        <f t="shared" si="550"/>
        <v>12707</v>
      </c>
      <c r="BF1207" s="239">
        <f t="shared" si="549"/>
        <v>13453</v>
      </c>
      <c r="BG1207" s="236">
        <f t="shared" si="549"/>
        <v>13462</v>
      </c>
      <c r="BH1207" s="236">
        <f t="shared" si="549"/>
        <v>13802</v>
      </c>
      <c r="BI1207" s="236">
        <f t="shared" si="549"/>
        <v>15313</v>
      </c>
      <c r="BJ1207" s="236">
        <f t="shared" si="549"/>
        <v>17367</v>
      </c>
      <c r="BK1207" s="239">
        <f t="shared" ref="BK1207:CH1207" si="562">SUM(BK1208:BK1211)</f>
        <v>214</v>
      </c>
      <c r="BL1207" s="239">
        <f t="shared" si="562"/>
        <v>1645</v>
      </c>
      <c r="BM1207" s="239">
        <f t="shared" si="562"/>
        <v>3261.9999999999995</v>
      </c>
      <c r="BN1207" s="239">
        <f t="shared" si="562"/>
        <v>4026</v>
      </c>
      <c r="BO1207" s="236">
        <f t="shared" si="562"/>
        <v>1746</v>
      </c>
      <c r="BP1207" s="236">
        <f t="shared" si="562"/>
        <v>3098</v>
      </c>
      <c r="BQ1207" s="236">
        <f t="shared" si="562"/>
        <v>3159</v>
      </c>
      <c r="BR1207" s="236">
        <f t="shared" si="562"/>
        <v>2201</v>
      </c>
      <c r="BS1207" s="239">
        <f t="shared" si="562"/>
        <v>271</v>
      </c>
      <c r="BT1207" s="239">
        <f t="shared" si="562"/>
        <v>1805</v>
      </c>
      <c r="BU1207" s="239">
        <f t="shared" si="562"/>
        <v>4158</v>
      </c>
      <c r="BV1207" s="239">
        <f t="shared" si="562"/>
        <v>4026</v>
      </c>
      <c r="BW1207" s="236">
        <f t="shared" si="562"/>
        <v>1746</v>
      </c>
      <c r="BX1207" s="236">
        <f t="shared" si="562"/>
        <v>3098</v>
      </c>
      <c r="BY1207" s="236">
        <f t="shared" si="562"/>
        <v>3159</v>
      </c>
      <c r="BZ1207" s="236">
        <f t="shared" si="562"/>
        <v>2201</v>
      </c>
      <c r="CA1207" s="239">
        <f t="shared" si="562"/>
        <v>57</v>
      </c>
      <c r="CB1207" s="239">
        <f t="shared" si="562"/>
        <v>160.00000000000003</v>
      </c>
      <c r="CC1207" s="239">
        <f t="shared" si="562"/>
        <v>896.00000000000045</v>
      </c>
      <c r="CD1207" s="239">
        <f t="shared" si="562"/>
        <v>0</v>
      </c>
      <c r="CE1207" s="236">
        <f t="shared" si="562"/>
        <v>0</v>
      </c>
      <c r="CF1207" s="236">
        <f t="shared" si="562"/>
        <v>0</v>
      </c>
      <c r="CG1207" s="236">
        <f t="shared" si="562"/>
        <v>0</v>
      </c>
      <c r="CH1207" s="236">
        <f t="shared" si="562"/>
        <v>0</v>
      </c>
      <c r="CI1207" s="457"/>
      <c r="CJ1207" s="239">
        <f t="shared" ref="CJ1207:DW1207" si="563">SUM(CJ1208:CJ1211)</f>
        <v>7668</v>
      </c>
      <c r="CK1207" s="239">
        <f t="shared" si="563"/>
        <v>14340</v>
      </c>
      <c r="CL1207" s="239">
        <f t="shared" si="563"/>
        <v>16193</v>
      </c>
      <c r="CM1207" s="239">
        <f t="shared" si="563"/>
        <v>17629</v>
      </c>
      <c r="CN1207" s="236">
        <f t="shared" si="563"/>
        <v>13462</v>
      </c>
      <c r="CO1207" s="236">
        <f t="shared" si="563"/>
        <v>15097.070429796902</v>
      </c>
      <c r="CP1207" s="236">
        <f t="shared" si="563"/>
        <v>16023.63770495173</v>
      </c>
      <c r="CQ1207" s="236">
        <f t="shared" si="563"/>
        <v>16287.896270713985</v>
      </c>
      <c r="CR1207" s="239">
        <f t="shared" si="563"/>
        <v>5380</v>
      </c>
      <c r="CS1207" s="239">
        <f t="shared" si="563"/>
        <v>10273</v>
      </c>
      <c r="CT1207" s="239">
        <f t="shared" si="563"/>
        <v>11746</v>
      </c>
      <c r="CU1207" s="239">
        <f t="shared" si="563"/>
        <v>12853</v>
      </c>
      <c r="CV1207" s="236">
        <f t="shared" si="563"/>
        <v>5435</v>
      </c>
      <c r="CW1207" s="236">
        <f t="shared" si="563"/>
        <v>6372.0704297969023</v>
      </c>
      <c r="CX1207" s="236">
        <f t="shared" si="563"/>
        <v>7213.6377049517323</v>
      </c>
      <c r="CY1207" s="236">
        <f t="shared" si="563"/>
        <v>6948.8962707139854</v>
      </c>
      <c r="CZ1207" s="239">
        <f t="shared" si="563"/>
        <v>260</v>
      </c>
      <c r="DA1207" s="239">
        <f t="shared" si="563"/>
        <v>368</v>
      </c>
      <c r="DB1207" s="239">
        <f t="shared" si="563"/>
        <v>402</v>
      </c>
      <c r="DC1207" s="239">
        <f t="shared" si="563"/>
        <v>375</v>
      </c>
      <c r="DD1207" s="236">
        <f t="shared" si="563"/>
        <v>4368</v>
      </c>
      <c r="DE1207" s="236">
        <f t="shared" si="563"/>
        <v>4759</v>
      </c>
      <c r="DF1207" s="236">
        <f t="shared" si="563"/>
        <v>4545</v>
      </c>
      <c r="DG1207" s="236">
        <f t="shared" si="563"/>
        <v>4957</v>
      </c>
      <c r="DH1207" s="239">
        <f t="shared" si="563"/>
        <v>2028</v>
      </c>
      <c r="DI1207" s="239">
        <f t="shared" si="563"/>
        <v>3699</v>
      </c>
      <c r="DJ1207" s="239">
        <f t="shared" si="563"/>
        <v>4045</v>
      </c>
      <c r="DK1207" s="239">
        <f t="shared" si="563"/>
        <v>4401</v>
      </c>
      <c r="DL1207" s="236">
        <f t="shared" si="563"/>
        <v>3659</v>
      </c>
      <c r="DM1207" s="236">
        <f t="shared" si="563"/>
        <v>3966</v>
      </c>
      <c r="DN1207" s="236">
        <f t="shared" si="563"/>
        <v>4265</v>
      </c>
      <c r="DO1207" s="236">
        <f t="shared" si="563"/>
        <v>4382</v>
      </c>
      <c r="DP1207" s="239">
        <f t="shared" si="563"/>
        <v>10</v>
      </c>
      <c r="DQ1207" s="239">
        <f t="shared" si="563"/>
        <v>-1642</v>
      </c>
      <c r="DR1207" s="239">
        <f t="shared" si="563"/>
        <v>-3485.9999999999995</v>
      </c>
      <c r="DS1207" s="239">
        <f t="shared" si="563"/>
        <v>-4176</v>
      </c>
      <c r="DT1207" s="236">
        <f t="shared" si="563"/>
        <v>0</v>
      </c>
      <c r="DU1207" s="236">
        <f t="shared" si="563"/>
        <v>-1295.0704297969021</v>
      </c>
      <c r="DV1207" s="236">
        <f t="shared" si="563"/>
        <v>-710.63770495173276</v>
      </c>
      <c r="DW1207" s="236">
        <f t="shared" si="563"/>
        <v>1079.1037292860146</v>
      </c>
      <c r="DX1207" s="445">
        <f t="shared" si="474"/>
        <v>0.70091604995865053</v>
      </c>
      <c r="DY1207" s="445">
        <f t="shared" si="474"/>
        <v>0.69617226220143924</v>
      </c>
      <c r="DZ1207" s="445">
        <f t="shared" si="474"/>
        <v>0.69612273361227339</v>
      </c>
      <c r="EA1207" s="445">
        <f t="shared" si="473"/>
        <v>0.69619976466539235</v>
      </c>
      <c r="EB1207" s="446">
        <f t="shared" si="473"/>
        <v>0.69513712278847528</v>
      </c>
      <c r="EC1207" s="446">
        <f t="shared" si="473"/>
        <v>0.69636812779895718</v>
      </c>
      <c r="ED1207" s="446">
        <f t="shared" si="473"/>
        <v>0.69659863325324933</v>
      </c>
      <c r="EE1207" s="446">
        <f t="shared" si="473"/>
        <v>0.69741004648191862</v>
      </c>
      <c r="EG1207" s="239">
        <f t="shared" ref="EG1207:EM1207" si="564">SUM(EG1208:EG1211)</f>
        <v>91341</v>
      </c>
      <c r="EH1207" s="239">
        <f t="shared" si="564"/>
        <v>59399</v>
      </c>
      <c r="EI1207" s="239">
        <f t="shared" si="564"/>
        <v>31944</v>
      </c>
      <c r="EJ1207" s="239">
        <f t="shared" si="564"/>
        <v>20374</v>
      </c>
      <c r="EK1207" s="239">
        <f t="shared" si="564"/>
        <v>14473</v>
      </c>
      <c r="EL1207" s="239">
        <f t="shared" si="564"/>
        <v>974488</v>
      </c>
      <c r="EM1207" s="239">
        <f t="shared" si="564"/>
        <v>960491</v>
      </c>
      <c r="EN1207" s="448">
        <f t="shared" si="482"/>
        <v>0.65029942742032598</v>
      </c>
      <c r="EO1207" s="239">
        <f t="shared" si="483"/>
        <v>63.780365639869771</v>
      </c>
      <c r="EP1207" s="448">
        <f t="shared" si="484"/>
        <v>0.15845020308514249</v>
      </c>
      <c r="EQ1207" s="239">
        <f t="shared" si="485"/>
        <v>14851.90171659374</v>
      </c>
      <c r="ER1207" s="239">
        <f t="shared" si="486"/>
        <v>1767.6722981613918</v>
      </c>
      <c r="ES1207" s="449"/>
      <c r="ET1207" s="239">
        <f t="shared" ref="ET1207:EZ1207" si="565">SUM(ET1208:ET1211)</f>
        <v>177939</v>
      </c>
      <c r="EU1207" s="239">
        <f t="shared" si="565"/>
        <v>114761</v>
      </c>
      <c r="EV1207" s="239">
        <f t="shared" si="565"/>
        <v>63182</v>
      </c>
      <c r="EW1207" s="239">
        <f t="shared" si="565"/>
        <v>36512</v>
      </c>
      <c r="EX1207" s="239">
        <f t="shared" si="565"/>
        <v>25104</v>
      </c>
      <c r="EY1207" s="239">
        <f t="shared" si="565"/>
        <v>1290474</v>
      </c>
      <c r="EZ1207" s="239">
        <f t="shared" si="565"/>
        <v>1268307</v>
      </c>
      <c r="FA1207" s="238">
        <f t="shared" si="493"/>
        <v>0.64494573983218972</v>
      </c>
      <c r="FB1207" s="240">
        <f t="shared" si="494"/>
        <v>57.788610680257037</v>
      </c>
      <c r="FC1207" s="238">
        <f t="shared" si="495"/>
        <v>0.14108205621027431</v>
      </c>
      <c r="FD1207" s="236">
        <f t="shared" si="496"/>
        <v>19453.317153232067</v>
      </c>
      <c r="FE1207" s="236">
        <f t="shared" si="497"/>
        <v>2398.9985600226655</v>
      </c>
      <c r="FF1207" s="236">
        <f>SUM(FF1208:FF1211)</f>
        <v>55349</v>
      </c>
      <c r="FG1207" s="240">
        <f t="shared" si="476"/>
        <v>69.012990297927686</v>
      </c>
      <c r="FH1207" s="236">
        <f>SUM(FH1208:FH1211)</f>
        <v>38198</v>
      </c>
      <c r="FI1207" s="236">
        <f>SUM(FI1208:FI1211)</f>
        <v>55349</v>
      </c>
      <c r="FJ1207" s="236">
        <f>SUM(FJ1208:FJ1211)</f>
        <v>805</v>
      </c>
      <c r="FK1207" s="236">
        <f t="shared" si="498"/>
        <v>16346</v>
      </c>
      <c r="FL1207" s="236">
        <f>SUM(FL1208:FL1211)</f>
        <v>3696</v>
      </c>
      <c r="FM1207" s="236">
        <f t="shared" si="499"/>
        <v>12650</v>
      </c>
    </row>
    <row r="1208" spans="1:169" s="368" customFormat="1">
      <c r="A1208" s="285"/>
      <c r="B1208" s="286"/>
      <c r="C1208" s="285"/>
      <c r="D1208" s="285"/>
      <c r="E1208" s="285"/>
      <c r="F1208" s="287">
        <f t="shared" si="535"/>
        <v>1</v>
      </c>
      <c r="G1208" s="392" t="s">
        <v>1164</v>
      </c>
      <c r="H1208" s="392" t="s">
        <v>1165</v>
      </c>
      <c r="I1208" s="287"/>
      <c r="J1208" s="392"/>
      <c r="K1208" s="287"/>
      <c r="L1208" s="392"/>
      <c r="M1208" s="392"/>
      <c r="N1208" s="372">
        <f t="shared" ref="N1208:AC1211" si="566">SUMIFS(N$4:N$1158,$I$4:$I$1158,$G1208)</f>
        <v>1</v>
      </c>
      <c r="O1208" s="222">
        <f t="shared" si="566"/>
        <v>20353</v>
      </c>
      <c r="P1208" s="222">
        <f t="shared" si="566"/>
        <v>47871</v>
      </c>
      <c r="Q1208" s="222">
        <f t="shared" si="566"/>
        <v>53591</v>
      </c>
      <c r="R1208" s="222">
        <f t="shared" si="566"/>
        <v>55752</v>
      </c>
      <c r="S1208" s="218">
        <f t="shared" si="566"/>
        <v>48269</v>
      </c>
      <c r="T1208" s="218">
        <f t="shared" si="566"/>
        <v>54251</v>
      </c>
      <c r="U1208" s="218">
        <f t="shared" si="566"/>
        <v>56440</v>
      </c>
      <c r="V1208" s="218">
        <f t="shared" si="566"/>
        <v>52516</v>
      </c>
      <c r="W1208" s="222">
        <f t="shared" si="566"/>
        <v>14009</v>
      </c>
      <c r="X1208" s="222">
        <f t="shared" si="566"/>
        <v>32927</v>
      </c>
      <c r="Y1208" s="222">
        <f t="shared" si="566"/>
        <v>36878</v>
      </c>
      <c r="Z1208" s="222">
        <f t="shared" si="566"/>
        <v>38365</v>
      </c>
      <c r="AA1208" s="218">
        <f t="shared" si="566"/>
        <v>33023</v>
      </c>
      <c r="AB1208" s="218">
        <f t="shared" si="566"/>
        <v>37224</v>
      </c>
      <c r="AC1208" s="218">
        <f t="shared" si="566"/>
        <v>38739</v>
      </c>
      <c r="AD1208" s="218">
        <f t="shared" ref="AD1208:AS1211" si="567">SUMIFS(AD$4:AD$1158,$I$4:$I$1158,$G1208)</f>
        <v>36034</v>
      </c>
      <c r="AE1208" s="222">
        <f t="shared" si="567"/>
        <v>252</v>
      </c>
      <c r="AF1208" s="222">
        <f t="shared" si="567"/>
        <v>400</v>
      </c>
      <c r="AG1208" s="222">
        <f t="shared" si="567"/>
        <v>414</v>
      </c>
      <c r="AH1208" s="222">
        <f t="shared" si="567"/>
        <v>424</v>
      </c>
      <c r="AI1208" s="218">
        <f t="shared" si="567"/>
        <v>397</v>
      </c>
      <c r="AJ1208" s="218">
        <f t="shared" si="567"/>
        <v>411</v>
      </c>
      <c r="AK1208" s="218">
        <f t="shared" si="567"/>
        <v>422</v>
      </c>
      <c r="AL1208" s="218">
        <f t="shared" si="567"/>
        <v>410</v>
      </c>
      <c r="AM1208" s="222">
        <f t="shared" si="567"/>
        <v>6344</v>
      </c>
      <c r="AN1208" s="222">
        <f t="shared" si="567"/>
        <v>14944</v>
      </c>
      <c r="AO1208" s="222">
        <f t="shared" si="567"/>
        <v>16713</v>
      </c>
      <c r="AP1208" s="222">
        <f t="shared" si="567"/>
        <v>17386</v>
      </c>
      <c r="AQ1208" s="218">
        <f t="shared" si="567"/>
        <v>15246</v>
      </c>
      <c r="AR1208" s="218">
        <f t="shared" si="567"/>
        <v>17027</v>
      </c>
      <c r="AS1208" s="218">
        <f t="shared" si="567"/>
        <v>17701</v>
      </c>
      <c r="AT1208" s="218">
        <f t="shared" ref="AR1208:BC1211" si="568">SUMIFS(AT$4:AT$1158,$I$4:$I$1158,$G1208)</f>
        <v>16482</v>
      </c>
      <c r="AU1208" s="222">
        <f t="shared" si="568"/>
        <v>4824</v>
      </c>
      <c r="AV1208" s="222">
        <f t="shared" si="568"/>
        <v>11147</v>
      </c>
      <c r="AW1208" s="222">
        <f t="shared" si="568"/>
        <v>12555</v>
      </c>
      <c r="AX1208" s="222">
        <f t="shared" si="568"/>
        <v>13172</v>
      </c>
      <c r="AY1208" s="218">
        <f t="shared" si="568"/>
        <v>11263</v>
      </c>
      <c r="AZ1208" s="218">
        <f t="shared" si="568"/>
        <v>12665</v>
      </c>
      <c r="BA1208" s="218">
        <f t="shared" si="568"/>
        <v>13282</v>
      </c>
      <c r="BB1208" s="218">
        <f t="shared" si="568"/>
        <v>12443</v>
      </c>
      <c r="BC1208" s="222">
        <f t="shared" si="568"/>
        <v>1465</v>
      </c>
      <c r="BD1208" s="222">
        <f t="shared" si="550"/>
        <v>3628</v>
      </c>
      <c r="BE1208" s="222">
        <f t="shared" si="550"/>
        <v>3851</v>
      </c>
      <c r="BF1208" s="222">
        <f t="shared" si="549"/>
        <v>3932</v>
      </c>
      <c r="BG1208" s="218">
        <f t="shared" si="549"/>
        <v>3717</v>
      </c>
      <c r="BH1208" s="218">
        <f t="shared" si="549"/>
        <v>3931</v>
      </c>
      <c r="BI1208" s="218">
        <f t="shared" si="549"/>
        <v>4009</v>
      </c>
      <c r="BJ1208" s="218">
        <f t="shared" si="549"/>
        <v>3738</v>
      </c>
      <c r="BK1208" s="222">
        <f t="shared" ref="BK1208:BZ1211" si="569">SUMIFS(BK$4:BK$1158,$I$4:$I$1158,$G1208)</f>
        <v>55</v>
      </c>
      <c r="BL1208" s="222">
        <f t="shared" si="569"/>
        <v>169</v>
      </c>
      <c r="BM1208" s="222">
        <f t="shared" si="569"/>
        <v>307</v>
      </c>
      <c r="BN1208" s="222">
        <f t="shared" si="569"/>
        <v>282</v>
      </c>
      <c r="BO1208" s="218">
        <f t="shared" si="569"/>
        <v>266</v>
      </c>
      <c r="BP1208" s="218">
        <f t="shared" si="569"/>
        <v>431</v>
      </c>
      <c r="BQ1208" s="218">
        <f t="shared" si="569"/>
        <v>410</v>
      </c>
      <c r="BR1208" s="218">
        <f t="shared" si="569"/>
        <v>301</v>
      </c>
      <c r="BS1208" s="222">
        <f t="shared" si="569"/>
        <v>55</v>
      </c>
      <c r="BT1208" s="222">
        <f t="shared" si="569"/>
        <v>169</v>
      </c>
      <c r="BU1208" s="222">
        <f t="shared" si="569"/>
        <v>307</v>
      </c>
      <c r="BV1208" s="222">
        <f t="shared" si="569"/>
        <v>282</v>
      </c>
      <c r="BW1208" s="218">
        <f t="shared" si="569"/>
        <v>266</v>
      </c>
      <c r="BX1208" s="218">
        <f t="shared" si="569"/>
        <v>431</v>
      </c>
      <c r="BY1208" s="218">
        <f t="shared" si="569"/>
        <v>410</v>
      </c>
      <c r="BZ1208" s="218">
        <f t="shared" si="569"/>
        <v>301</v>
      </c>
      <c r="CA1208" s="222">
        <f t="shared" ref="CA1208:CH1211" si="570">SUMIFS(CA$4:CA$1158,$I$4:$I$1158,$G1208)</f>
        <v>0</v>
      </c>
      <c r="CB1208" s="222">
        <f t="shared" si="570"/>
        <v>0</v>
      </c>
      <c r="CC1208" s="222">
        <f t="shared" si="570"/>
        <v>0</v>
      </c>
      <c r="CD1208" s="222">
        <f t="shared" si="570"/>
        <v>0</v>
      </c>
      <c r="CE1208" s="218">
        <f t="shared" si="570"/>
        <v>0</v>
      </c>
      <c r="CF1208" s="218">
        <f t="shared" si="570"/>
        <v>0</v>
      </c>
      <c r="CG1208" s="218">
        <f t="shared" si="570"/>
        <v>0</v>
      </c>
      <c r="CH1208" s="218">
        <f t="shared" si="570"/>
        <v>0</v>
      </c>
      <c r="CI1208" s="375"/>
      <c r="CJ1208" s="222">
        <f t="shared" ref="CJ1208:CY1211" si="571">SUMIFS(CJ$4:CJ$1158,$I$4:$I$1158,$G1208)</f>
        <v>1465</v>
      </c>
      <c r="CK1208" s="222">
        <f t="shared" si="571"/>
        <v>3147</v>
      </c>
      <c r="CL1208" s="222">
        <f t="shared" si="571"/>
        <v>3500</v>
      </c>
      <c r="CM1208" s="222">
        <f t="shared" si="571"/>
        <v>3702</v>
      </c>
      <c r="CN1208" s="218">
        <f t="shared" si="571"/>
        <v>3717</v>
      </c>
      <c r="CO1208" s="218">
        <f t="shared" si="571"/>
        <v>4125.5735499361554</v>
      </c>
      <c r="CP1208" s="218">
        <f t="shared" si="571"/>
        <v>4344.1529246895943</v>
      </c>
      <c r="CQ1208" s="218">
        <f t="shared" si="571"/>
        <v>4143.7379773326302</v>
      </c>
      <c r="CR1208" s="222">
        <f t="shared" si="571"/>
        <v>999</v>
      </c>
      <c r="CS1208" s="222">
        <f t="shared" si="571"/>
        <v>2354</v>
      </c>
      <c r="CT1208" s="222">
        <f t="shared" si="571"/>
        <v>2633</v>
      </c>
      <c r="CU1208" s="222">
        <f t="shared" si="571"/>
        <v>2739</v>
      </c>
      <c r="CV1208" s="218">
        <f t="shared" si="571"/>
        <v>2933</v>
      </c>
      <c r="CW1208" s="218">
        <f t="shared" si="571"/>
        <v>3275.5735499361554</v>
      </c>
      <c r="CX1208" s="218">
        <f t="shared" si="571"/>
        <v>3405.1529246895943</v>
      </c>
      <c r="CY1208" s="218">
        <f t="shared" si="571"/>
        <v>3170.7379773326302</v>
      </c>
      <c r="CZ1208" s="222">
        <f t="shared" ref="CZ1208:DO1211" si="572">SUMIFS(CZ$4:CZ$1158,$I$4:$I$1158,$G1208)</f>
        <v>89</v>
      </c>
      <c r="DA1208" s="222">
        <f t="shared" si="572"/>
        <v>126</v>
      </c>
      <c r="DB1208" s="222">
        <f t="shared" si="572"/>
        <v>137</v>
      </c>
      <c r="DC1208" s="222">
        <f t="shared" si="572"/>
        <v>128</v>
      </c>
      <c r="DD1208" s="218">
        <f t="shared" si="572"/>
        <v>124</v>
      </c>
      <c r="DE1208" s="218">
        <f t="shared" si="572"/>
        <v>135</v>
      </c>
      <c r="DF1208" s="218">
        <f t="shared" si="572"/>
        <v>129</v>
      </c>
      <c r="DG1208" s="218">
        <f t="shared" si="572"/>
        <v>141</v>
      </c>
      <c r="DH1208" s="222">
        <f t="shared" si="572"/>
        <v>377</v>
      </c>
      <c r="DI1208" s="222">
        <f t="shared" si="572"/>
        <v>667</v>
      </c>
      <c r="DJ1208" s="222">
        <f t="shared" si="572"/>
        <v>730</v>
      </c>
      <c r="DK1208" s="222">
        <f t="shared" si="572"/>
        <v>835</v>
      </c>
      <c r="DL1208" s="218">
        <f t="shared" si="572"/>
        <v>660</v>
      </c>
      <c r="DM1208" s="218">
        <f t="shared" si="572"/>
        <v>715</v>
      </c>
      <c r="DN1208" s="218">
        <f t="shared" si="572"/>
        <v>810</v>
      </c>
      <c r="DO1208" s="218">
        <f t="shared" si="572"/>
        <v>832</v>
      </c>
      <c r="DP1208" s="222">
        <f t="shared" ref="DN1208:DW1211" si="573">SUMIFS(DP$4:DP$1158,$I$4:$I$1158,$G1208)</f>
        <v>0</v>
      </c>
      <c r="DQ1208" s="222">
        <f t="shared" si="573"/>
        <v>481</v>
      </c>
      <c r="DR1208" s="222">
        <f t="shared" si="573"/>
        <v>351</v>
      </c>
      <c r="DS1208" s="222">
        <f t="shared" si="573"/>
        <v>230</v>
      </c>
      <c r="DT1208" s="218">
        <f t="shared" si="573"/>
        <v>0</v>
      </c>
      <c r="DU1208" s="218">
        <f t="shared" si="573"/>
        <v>-194.57354993615536</v>
      </c>
      <c r="DV1208" s="218">
        <f t="shared" si="573"/>
        <v>-335.15292468959433</v>
      </c>
      <c r="DW1208" s="218">
        <f t="shared" si="573"/>
        <v>-405.73797733263018</v>
      </c>
      <c r="DX1208" s="384">
        <f t="shared" si="474"/>
        <v>0.68830147889745985</v>
      </c>
      <c r="DY1208" s="384">
        <f t="shared" si="474"/>
        <v>0.68782770362014578</v>
      </c>
      <c r="DZ1208" s="384">
        <f t="shared" si="474"/>
        <v>0.68813793360825515</v>
      </c>
      <c r="EA1208" s="384">
        <f t="shared" si="473"/>
        <v>0.68813674845745443</v>
      </c>
      <c r="EB1208" s="385">
        <f t="shared" si="473"/>
        <v>0.68414510348256641</v>
      </c>
      <c r="EC1208" s="385">
        <f t="shared" si="473"/>
        <v>0.68614403421135095</v>
      </c>
      <c r="ED1208" s="385">
        <f t="shared" si="473"/>
        <v>0.68637491141034723</v>
      </c>
      <c r="EE1208" s="385">
        <f t="shared" si="473"/>
        <v>0.68615279153020037</v>
      </c>
      <c r="EG1208" s="222">
        <f t="shared" ref="EG1208:EM1211" si="574">SUMIFS(EG$4:EG$1158,$I$4:$I$1158,$G1208)</f>
        <v>20362</v>
      </c>
      <c r="EH1208" s="222">
        <f t="shared" si="574"/>
        <v>13213</v>
      </c>
      <c r="EI1208" s="222">
        <f t="shared" si="574"/>
        <v>7149</v>
      </c>
      <c r="EJ1208" s="222">
        <f t="shared" si="574"/>
        <v>4687</v>
      </c>
      <c r="EK1208" s="222">
        <f t="shared" si="574"/>
        <v>2856</v>
      </c>
      <c r="EL1208" s="222">
        <f t="shared" si="574"/>
        <v>223163</v>
      </c>
      <c r="EM1208" s="222">
        <f t="shared" si="574"/>
        <v>220702</v>
      </c>
      <c r="EN1208" s="386">
        <f t="shared" si="482"/>
        <v>0.64890482270896765</v>
      </c>
      <c r="EO1208" s="222">
        <f t="shared" si="483"/>
        <v>65.561617009371943</v>
      </c>
      <c r="EP1208" s="386">
        <f t="shared" si="484"/>
        <v>0.14026127099499067</v>
      </c>
      <c r="EQ1208" s="222">
        <f t="shared" si="485"/>
        <v>12797.820427221359</v>
      </c>
      <c r="ER1208" s="222">
        <f t="shared" si="486"/>
        <v>1769.7317347977514</v>
      </c>
      <c r="ES1208" s="292"/>
      <c r="ET1208" s="222">
        <f t="shared" ref="ET1208:EZ1211" si="575">SUMIFS(ET$4:ET$1158,$I$4:$I$1158,$G1208)</f>
        <v>45652</v>
      </c>
      <c r="EU1208" s="222">
        <f t="shared" si="575"/>
        <v>29600</v>
      </c>
      <c r="EV1208" s="222">
        <f t="shared" si="575"/>
        <v>16052</v>
      </c>
      <c r="EW1208" s="222">
        <f t="shared" si="575"/>
        <v>9416</v>
      </c>
      <c r="EX1208" s="222">
        <f t="shared" si="575"/>
        <v>4766</v>
      </c>
      <c r="EY1208" s="222">
        <f t="shared" si="575"/>
        <v>329088</v>
      </c>
      <c r="EZ1208" s="222">
        <f t="shared" si="575"/>
        <v>324481</v>
      </c>
      <c r="FA1208" s="387">
        <f t="shared" si="493"/>
        <v>0.64838342241303781</v>
      </c>
      <c r="FB1208" s="221">
        <f t="shared" si="494"/>
        <v>58.659357089459249</v>
      </c>
      <c r="FC1208" s="387">
        <f t="shared" si="495"/>
        <v>0.10439849294663979</v>
      </c>
      <c r="FD1208" s="218">
        <f t="shared" si="496"/>
        <v>14482.448463632827</v>
      </c>
      <c r="FE1208" s="218">
        <f t="shared" si="497"/>
        <v>2418.2206867787841</v>
      </c>
      <c r="FF1208" s="218">
        <f>SUMIFS(FF$4:FF$1158,$I$4:$I$1158,$G1208)</f>
        <v>15028</v>
      </c>
      <c r="FG1208" s="221">
        <f t="shared" si="476"/>
        <v>74.594091030077195</v>
      </c>
      <c r="FH1208" s="218">
        <f t="shared" ref="FH1208:FJ1211" si="576">SUMIFS(FH$4:FH$1158,$I$4:$I$1158,$G1208)</f>
        <v>11210</v>
      </c>
      <c r="FI1208" s="218">
        <f t="shared" si="576"/>
        <v>15028</v>
      </c>
      <c r="FJ1208" s="218">
        <f t="shared" si="576"/>
        <v>205</v>
      </c>
      <c r="FK1208" s="218">
        <f t="shared" si="498"/>
        <v>3613</v>
      </c>
      <c r="FL1208" s="218">
        <f>SUMIFS(FL$4:FL$1158,$I$4:$I$1158,$G1208)</f>
        <v>940</v>
      </c>
      <c r="FM1208" s="218">
        <f t="shared" si="499"/>
        <v>2673</v>
      </c>
    </row>
    <row r="1209" spans="1:169" s="368" customFormat="1">
      <c r="A1209" s="285"/>
      <c r="B1209" s="286"/>
      <c r="C1209" s="285"/>
      <c r="D1209" s="285"/>
      <c r="E1209" s="285"/>
      <c r="F1209" s="287">
        <f t="shared" si="535"/>
        <v>2</v>
      </c>
      <c r="G1209" s="392" t="s">
        <v>1168</v>
      </c>
      <c r="H1209" s="392" t="s">
        <v>1169</v>
      </c>
      <c r="I1209" s="287"/>
      <c r="J1209" s="392"/>
      <c r="K1209" s="287"/>
      <c r="L1209" s="392"/>
      <c r="M1209" s="392"/>
      <c r="N1209" s="372">
        <f t="shared" si="566"/>
        <v>3</v>
      </c>
      <c r="O1209" s="222">
        <f t="shared" si="566"/>
        <v>27035</v>
      </c>
      <c r="P1209" s="222">
        <f t="shared" si="566"/>
        <v>48181</v>
      </c>
      <c r="Q1209" s="222">
        <f t="shared" si="566"/>
        <v>49070</v>
      </c>
      <c r="R1209" s="222">
        <f t="shared" si="566"/>
        <v>51325</v>
      </c>
      <c r="S1209" s="218">
        <f t="shared" si="566"/>
        <v>48607</v>
      </c>
      <c r="T1209" s="218">
        <f t="shared" si="566"/>
        <v>49986</v>
      </c>
      <c r="U1209" s="218">
        <f t="shared" si="566"/>
        <v>52288</v>
      </c>
      <c r="V1209" s="218">
        <f t="shared" si="566"/>
        <v>51928</v>
      </c>
      <c r="W1209" s="222">
        <f t="shared" si="566"/>
        <v>18698</v>
      </c>
      <c r="X1209" s="222">
        <f t="shared" si="566"/>
        <v>33227</v>
      </c>
      <c r="Y1209" s="222">
        <f t="shared" si="566"/>
        <v>33851</v>
      </c>
      <c r="Z1209" s="222">
        <f t="shared" si="566"/>
        <v>35417</v>
      </c>
      <c r="AA1209" s="218">
        <f t="shared" si="566"/>
        <v>33247</v>
      </c>
      <c r="AB1209" s="218">
        <f t="shared" si="566"/>
        <v>34371</v>
      </c>
      <c r="AC1209" s="218">
        <f t="shared" si="566"/>
        <v>35979</v>
      </c>
      <c r="AD1209" s="218">
        <f t="shared" si="567"/>
        <v>35715</v>
      </c>
      <c r="AE1209" s="222">
        <f t="shared" si="567"/>
        <v>337</v>
      </c>
      <c r="AF1209" s="222">
        <f t="shared" si="567"/>
        <v>404</v>
      </c>
      <c r="AG1209" s="222">
        <f t="shared" si="567"/>
        <v>380</v>
      </c>
      <c r="AH1209" s="222">
        <f t="shared" si="567"/>
        <v>392</v>
      </c>
      <c r="AI1209" s="218">
        <f t="shared" si="567"/>
        <v>400</v>
      </c>
      <c r="AJ1209" s="218">
        <f t="shared" si="567"/>
        <v>380</v>
      </c>
      <c r="AK1209" s="218">
        <f t="shared" si="567"/>
        <v>391</v>
      </c>
      <c r="AL1209" s="218">
        <f t="shared" si="567"/>
        <v>406</v>
      </c>
      <c r="AM1209" s="222">
        <f t="shared" si="567"/>
        <v>8336</v>
      </c>
      <c r="AN1209" s="222">
        <f t="shared" si="567"/>
        <v>14954</v>
      </c>
      <c r="AO1209" s="222">
        <f t="shared" si="567"/>
        <v>15218</v>
      </c>
      <c r="AP1209" s="222">
        <f t="shared" si="567"/>
        <v>15907</v>
      </c>
      <c r="AQ1209" s="218">
        <f t="shared" si="567"/>
        <v>15360</v>
      </c>
      <c r="AR1209" s="218">
        <f t="shared" si="568"/>
        <v>15614</v>
      </c>
      <c r="AS1209" s="218">
        <f t="shared" si="568"/>
        <v>16309</v>
      </c>
      <c r="AT1209" s="218">
        <f t="shared" si="568"/>
        <v>16214</v>
      </c>
      <c r="AU1209" s="222">
        <f t="shared" si="568"/>
        <v>5908</v>
      </c>
      <c r="AV1209" s="222">
        <f t="shared" si="568"/>
        <v>11059</v>
      </c>
      <c r="AW1209" s="222">
        <f t="shared" si="568"/>
        <v>11460</v>
      </c>
      <c r="AX1209" s="222">
        <f t="shared" si="568"/>
        <v>12152</v>
      </c>
      <c r="AY1209" s="218">
        <f t="shared" si="568"/>
        <v>11163</v>
      </c>
      <c r="AZ1209" s="218">
        <f t="shared" si="568"/>
        <v>11553</v>
      </c>
      <c r="BA1209" s="218">
        <f t="shared" si="568"/>
        <v>12245</v>
      </c>
      <c r="BB1209" s="218">
        <f t="shared" si="568"/>
        <v>12257</v>
      </c>
      <c r="BC1209" s="222">
        <f t="shared" si="568"/>
        <v>2359</v>
      </c>
      <c r="BD1209" s="222">
        <f t="shared" si="550"/>
        <v>3302</v>
      </c>
      <c r="BE1209" s="222">
        <f t="shared" si="550"/>
        <v>2422</v>
      </c>
      <c r="BF1209" s="222">
        <f t="shared" si="549"/>
        <v>2449</v>
      </c>
      <c r="BG1209" s="218">
        <f t="shared" si="549"/>
        <v>3871</v>
      </c>
      <c r="BH1209" s="218">
        <f t="shared" si="549"/>
        <v>3508</v>
      </c>
      <c r="BI1209" s="218">
        <f t="shared" si="549"/>
        <v>3555</v>
      </c>
      <c r="BJ1209" s="218">
        <f t="shared" si="549"/>
        <v>3604</v>
      </c>
      <c r="BK1209" s="222">
        <f t="shared" si="569"/>
        <v>69</v>
      </c>
      <c r="BL1209" s="222">
        <f t="shared" si="569"/>
        <v>593</v>
      </c>
      <c r="BM1209" s="222">
        <f t="shared" si="569"/>
        <v>1336</v>
      </c>
      <c r="BN1209" s="222">
        <f t="shared" si="569"/>
        <v>1306</v>
      </c>
      <c r="BO1209" s="218">
        <f t="shared" si="569"/>
        <v>326</v>
      </c>
      <c r="BP1209" s="218">
        <f t="shared" si="569"/>
        <v>553</v>
      </c>
      <c r="BQ1209" s="218">
        <f t="shared" si="569"/>
        <v>509</v>
      </c>
      <c r="BR1209" s="218">
        <f t="shared" si="569"/>
        <v>353</v>
      </c>
      <c r="BS1209" s="222">
        <f t="shared" si="569"/>
        <v>69</v>
      </c>
      <c r="BT1209" s="222">
        <f t="shared" si="569"/>
        <v>593</v>
      </c>
      <c r="BU1209" s="222">
        <f t="shared" si="569"/>
        <v>1336</v>
      </c>
      <c r="BV1209" s="222">
        <f t="shared" si="569"/>
        <v>1306</v>
      </c>
      <c r="BW1209" s="218">
        <f t="shared" si="569"/>
        <v>326</v>
      </c>
      <c r="BX1209" s="218">
        <f t="shared" si="569"/>
        <v>553</v>
      </c>
      <c r="BY1209" s="218">
        <f t="shared" si="569"/>
        <v>509</v>
      </c>
      <c r="BZ1209" s="218">
        <f t="shared" si="569"/>
        <v>353</v>
      </c>
      <c r="CA1209" s="222">
        <f t="shared" si="570"/>
        <v>0</v>
      </c>
      <c r="CB1209" s="222">
        <f t="shared" si="570"/>
        <v>0</v>
      </c>
      <c r="CC1209" s="222">
        <f t="shared" si="570"/>
        <v>0</v>
      </c>
      <c r="CD1209" s="222">
        <f t="shared" si="570"/>
        <v>0</v>
      </c>
      <c r="CE1209" s="218">
        <f t="shared" si="570"/>
        <v>0</v>
      </c>
      <c r="CF1209" s="218">
        <f t="shared" si="570"/>
        <v>0</v>
      </c>
      <c r="CG1209" s="218">
        <f t="shared" si="570"/>
        <v>0</v>
      </c>
      <c r="CH1209" s="218">
        <f t="shared" si="570"/>
        <v>0</v>
      </c>
      <c r="CI1209" s="375"/>
      <c r="CJ1209" s="222">
        <f t="shared" si="571"/>
        <v>2359</v>
      </c>
      <c r="CK1209" s="222">
        <f t="shared" si="571"/>
        <v>4239</v>
      </c>
      <c r="CL1209" s="222">
        <f t="shared" si="571"/>
        <v>4391</v>
      </c>
      <c r="CM1209" s="222">
        <f t="shared" si="571"/>
        <v>4629</v>
      </c>
      <c r="CN1209" s="218">
        <f t="shared" si="571"/>
        <v>3871</v>
      </c>
      <c r="CO1209" s="218">
        <f t="shared" si="571"/>
        <v>4088.5770272136151</v>
      </c>
      <c r="CP1209" s="218">
        <f t="shared" si="571"/>
        <v>4089.8888188537562</v>
      </c>
      <c r="CQ1209" s="218">
        <f t="shared" si="571"/>
        <v>4246.0017675480249</v>
      </c>
      <c r="CR1209" s="222">
        <f t="shared" si="571"/>
        <v>1854</v>
      </c>
      <c r="CS1209" s="222">
        <f t="shared" si="571"/>
        <v>3321</v>
      </c>
      <c r="CT1209" s="222">
        <f t="shared" si="571"/>
        <v>3380</v>
      </c>
      <c r="CU1209" s="222">
        <f t="shared" si="571"/>
        <v>3536</v>
      </c>
      <c r="CV1209" s="218">
        <f t="shared" si="571"/>
        <v>1777</v>
      </c>
      <c r="CW1209" s="218">
        <f t="shared" si="571"/>
        <v>1805.5770272136156</v>
      </c>
      <c r="CX1209" s="218">
        <f t="shared" si="571"/>
        <v>1796.8888188537567</v>
      </c>
      <c r="CY1209" s="218">
        <f t="shared" si="571"/>
        <v>1812.0017675480256</v>
      </c>
      <c r="CZ1209" s="222">
        <f t="shared" si="572"/>
        <v>0</v>
      </c>
      <c r="DA1209" s="222">
        <f t="shared" si="572"/>
        <v>0</v>
      </c>
      <c r="DB1209" s="222">
        <f t="shared" si="572"/>
        <v>0</v>
      </c>
      <c r="DC1209" s="222">
        <f t="shared" si="572"/>
        <v>0</v>
      </c>
      <c r="DD1209" s="218">
        <f t="shared" si="572"/>
        <v>1187</v>
      </c>
      <c r="DE1209" s="218">
        <f t="shared" si="572"/>
        <v>1292</v>
      </c>
      <c r="DF1209" s="218">
        <f t="shared" si="572"/>
        <v>1234</v>
      </c>
      <c r="DG1209" s="218">
        <f t="shared" si="572"/>
        <v>1346</v>
      </c>
      <c r="DH1209" s="222">
        <f t="shared" si="572"/>
        <v>505</v>
      </c>
      <c r="DI1209" s="222">
        <f t="shared" si="572"/>
        <v>918</v>
      </c>
      <c r="DJ1209" s="222">
        <f t="shared" si="572"/>
        <v>1011</v>
      </c>
      <c r="DK1209" s="222">
        <f t="shared" si="572"/>
        <v>1093</v>
      </c>
      <c r="DL1209" s="218">
        <f t="shared" si="572"/>
        <v>907</v>
      </c>
      <c r="DM1209" s="218">
        <f t="shared" si="572"/>
        <v>991</v>
      </c>
      <c r="DN1209" s="218">
        <f t="shared" si="573"/>
        <v>1059</v>
      </c>
      <c r="DO1209" s="218">
        <f t="shared" si="573"/>
        <v>1088</v>
      </c>
      <c r="DP1209" s="222">
        <f t="shared" si="573"/>
        <v>0</v>
      </c>
      <c r="DQ1209" s="222">
        <f t="shared" si="573"/>
        <v>-937</v>
      </c>
      <c r="DR1209" s="222">
        <f t="shared" si="573"/>
        <v>-1969</v>
      </c>
      <c r="DS1209" s="222">
        <f t="shared" si="573"/>
        <v>-2180</v>
      </c>
      <c r="DT1209" s="218">
        <f t="shared" si="573"/>
        <v>0</v>
      </c>
      <c r="DU1209" s="218">
        <f t="shared" si="573"/>
        <v>-580.57702721361534</v>
      </c>
      <c r="DV1209" s="218">
        <f t="shared" si="573"/>
        <v>-534.88881885375667</v>
      </c>
      <c r="DW1209" s="218">
        <f t="shared" si="573"/>
        <v>-642.00176754802544</v>
      </c>
      <c r="DX1209" s="384">
        <f t="shared" si="474"/>
        <v>0.6916219715184021</v>
      </c>
      <c r="DY1209" s="384">
        <f t="shared" si="474"/>
        <v>0.68962869180797415</v>
      </c>
      <c r="DZ1209" s="384">
        <f t="shared" si="474"/>
        <v>0.68985123293254536</v>
      </c>
      <c r="EA1209" s="384">
        <f t="shared" si="473"/>
        <v>0.69005358012664397</v>
      </c>
      <c r="EB1209" s="385">
        <f t="shared" si="473"/>
        <v>0.68399613224432698</v>
      </c>
      <c r="EC1209" s="385">
        <f t="shared" si="473"/>
        <v>0.68761253150882251</v>
      </c>
      <c r="ED1209" s="385">
        <f t="shared" ref="ED1209:EE1272" si="577">IFERROR(AC1209/U1209,0)</f>
        <v>0.68809287025703791</v>
      </c>
      <c r="EE1209" s="385">
        <f t="shared" si="577"/>
        <v>0.68777923278385455</v>
      </c>
      <c r="EG1209" s="222">
        <f t="shared" si="574"/>
        <v>27047</v>
      </c>
      <c r="EH1209" s="222">
        <f t="shared" si="574"/>
        <v>17611</v>
      </c>
      <c r="EI1209" s="222">
        <f t="shared" si="574"/>
        <v>9435</v>
      </c>
      <c r="EJ1209" s="222">
        <f t="shared" si="574"/>
        <v>6026</v>
      </c>
      <c r="EK1209" s="222">
        <f t="shared" si="574"/>
        <v>3747</v>
      </c>
      <c r="EL1209" s="222">
        <f t="shared" si="574"/>
        <v>285695</v>
      </c>
      <c r="EM1209" s="222">
        <f t="shared" si="574"/>
        <v>282846</v>
      </c>
      <c r="EN1209" s="386">
        <f t="shared" si="482"/>
        <v>0.65112581802048286</v>
      </c>
      <c r="EO1209" s="222">
        <f t="shared" si="483"/>
        <v>63.868574456809746</v>
      </c>
      <c r="EP1209" s="386">
        <f t="shared" si="484"/>
        <v>0.13853662143675824</v>
      </c>
      <c r="EQ1209" s="222">
        <f t="shared" si="485"/>
        <v>13115.385288506974</v>
      </c>
      <c r="ER1209" s="222">
        <f t="shared" si="486"/>
        <v>1775.4066405982996</v>
      </c>
      <c r="ES1209" s="292"/>
      <c r="ET1209" s="222">
        <f t="shared" si="575"/>
        <v>46097</v>
      </c>
      <c r="EU1209" s="222">
        <f t="shared" si="575"/>
        <v>29962</v>
      </c>
      <c r="EV1209" s="222">
        <f t="shared" si="575"/>
        <v>16135</v>
      </c>
      <c r="EW1209" s="222">
        <f t="shared" si="575"/>
        <v>9163</v>
      </c>
      <c r="EX1209" s="222">
        <f t="shared" si="575"/>
        <v>5831</v>
      </c>
      <c r="EY1209" s="222">
        <f t="shared" si="575"/>
        <v>325473</v>
      </c>
      <c r="EZ1209" s="222">
        <f t="shared" si="575"/>
        <v>322204</v>
      </c>
      <c r="FA1209" s="387">
        <f t="shared" si="493"/>
        <v>0.64997722194502894</v>
      </c>
      <c r="FB1209" s="221">
        <f t="shared" si="494"/>
        <v>56.78958785249457</v>
      </c>
      <c r="FC1209" s="387">
        <f t="shared" si="495"/>
        <v>0.12649413193917175</v>
      </c>
      <c r="FD1209" s="218">
        <f t="shared" si="496"/>
        <v>17915.464570025779</v>
      </c>
      <c r="FE1209" s="218">
        <f t="shared" si="497"/>
        <v>2369.8753998501984</v>
      </c>
      <c r="FF1209" s="218">
        <f>SUMIFS(FF$4:FF$1158,$I$4:$I$1158,$G1209)</f>
        <v>15039</v>
      </c>
      <c r="FG1209" s="221">
        <f t="shared" si="476"/>
        <v>61.792672385131986</v>
      </c>
      <c r="FH1209" s="218">
        <f t="shared" si="576"/>
        <v>9293</v>
      </c>
      <c r="FI1209" s="218">
        <f t="shared" si="576"/>
        <v>15039</v>
      </c>
      <c r="FJ1209" s="218">
        <f t="shared" si="576"/>
        <v>197</v>
      </c>
      <c r="FK1209" s="218">
        <f t="shared" si="498"/>
        <v>5549</v>
      </c>
      <c r="FL1209" s="218">
        <f>SUMIFS(FL$4:FL$1158,$I$4:$I$1158,$G1209)</f>
        <v>1027</v>
      </c>
      <c r="FM1209" s="218">
        <f t="shared" si="499"/>
        <v>4522</v>
      </c>
    </row>
    <row r="1210" spans="1:169" s="368" customFormat="1">
      <c r="A1210" s="285"/>
      <c r="B1210" s="286"/>
      <c r="C1210" s="285"/>
      <c r="D1210" s="285"/>
      <c r="E1210" s="285"/>
      <c r="F1210" s="287">
        <f t="shared" si="535"/>
        <v>3</v>
      </c>
      <c r="G1210" s="392" t="s">
        <v>1178</v>
      </c>
      <c r="H1210" s="392" t="s">
        <v>1179</v>
      </c>
      <c r="I1210" s="287"/>
      <c r="J1210" s="392"/>
      <c r="K1210" s="287"/>
      <c r="L1210" s="392"/>
      <c r="M1210" s="392"/>
      <c r="N1210" s="372">
        <f t="shared" si="566"/>
        <v>22</v>
      </c>
      <c r="O1210" s="222">
        <f t="shared" si="566"/>
        <v>27841</v>
      </c>
      <c r="P1210" s="222">
        <f t="shared" si="566"/>
        <v>50213</v>
      </c>
      <c r="Q1210" s="222">
        <f t="shared" si="566"/>
        <v>59460</v>
      </c>
      <c r="R1210" s="222">
        <f t="shared" si="566"/>
        <v>69648</v>
      </c>
      <c r="S1210" s="218">
        <f t="shared" si="566"/>
        <v>50974</v>
      </c>
      <c r="T1210" s="218">
        <f t="shared" si="566"/>
        <v>60376</v>
      </c>
      <c r="U1210" s="218">
        <f t="shared" si="566"/>
        <v>70812</v>
      </c>
      <c r="V1210" s="218">
        <f t="shared" si="566"/>
        <v>84266</v>
      </c>
      <c r="W1210" s="222">
        <f t="shared" si="566"/>
        <v>19927</v>
      </c>
      <c r="X1210" s="222">
        <f t="shared" si="566"/>
        <v>35251</v>
      </c>
      <c r="Y1210" s="222">
        <f t="shared" si="566"/>
        <v>41718</v>
      </c>
      <c r="Z1210" s="222">
        <f t="shared" si="566"/>
        <v>48835</v>
      </c>
      <c r="AA1210" s="218">
        <f t="shared" si="566"/>
        <v>35600</v>
      </c>
      <c r="AB1210" s="218">
        <f t="shared" si="566"/>
        <v>42166</v>
      </c>
      <c r="AC1210" s="218">
        <f t="shared" si="566"/>
        <v>49479</v>
      </c>
      <c r="AD1210" s="218">
        <f t="shared" si="567"/>
        <v>59084</v>
      </c>
      <c r="AE1210" s="222">
        <f t="shared" si="567"/>
        <v>357</v>
      </c>
      <c r="AF1210" s="222">
        <f t="shared" si="567"/>
        <v>430</v>
      </c>
      <c r="AG1210" s="222">
        <f t="shared" si="567"/>
        <v>468</v>
      </c>
      <c r="AH1210" s="222">
        <f t="shared" si="567"/>
        <v>539</v>
      </c>
      <c r="AI1210" s="218">
        <f t="shared" si="567"/>
        <v>430</v>
      </c>
      <c r="AJ1210" s="218">
        <f t="shared" si="567"/>
        <v>465</v>
      </c>
      <c r="AK1210" s="218">
        <f t="shared" si="567"/>
        <v>538</v>
      </c>
      <c r="AL1210" s="218">
        <f t="shared" si="567"/>
        <v>673</v>
      </c>
      <c r="AM1210" s="222">
        <f t="shared" si="567"/>
        <v>7914</v>
      </c>
      <c r="AN1210" s="222">
        <f t="shared" si="567"/>
        <v>14962</v>
      </c>
      <c r="AO1210" s="222">
        <f t="shared" si="567"/>
        <v>17744</v>
      </c>
      <c r="AP1210" s="222">
        <f t="shared" si="567"/>
        <v>20816</v>
      </c>
      <c r="AQ1210" s="218">
        <f t="shared" si="567"/>
        <v>15375</v>
      </c>
      <c r="AR1210" s="218">
        <f t="shared" si="568"/>
        <v>18208</v>
      </c>
      <c r="AS1210" s="218">
        <f t="shared" si="568"/>
        <v>21334</v>
      </c>
      <c r="AT1210" s="218">
        <f t="shared" si="568"/>
        <v>25185</v>
      </c>
      <c r="AU1210" s="222">
        <f t="shared" si="568"/>
        <v>5588</v>
      </c>
      <c r="AV1210" s="222">
        <f t="shared" si="568"/>
        <v>10803</v>
      </c>
      <c r="AW1210" s="222">
        <f t="shared" si="568"/>
        <v>12430</v>
      </c>
      <c r="AX1210" s="222">
        <f t="shared" si="568"/>
        <v>14297</v>
      </c>
      <c r="AY1210" s="218">
        <f t="shared" si="568"/>
        <v>10848</v>
      </c>
      <c r="AZ1210" s="218">
        <f t="shared" si="568"/>
        <v>12469</v>
      </c>
      <c r="BA1210" s="218">
        <f t="shared" si="568"/>
        <v>14329</v>
      </c>
      <c r="BB1210" s="218">
        <f t="shared" si="568"/>
        <v>16847</v>
      </c>
      <c r="BC1210" s="222">
        <f t="shared" si="568"/>
        <v>2252</v>
      </c>
      <c r="BD1210" s="222">
        <f t="shared" si="550"/>
        <v>3665.6524381182003</v>
      </c>
      <c r="BE1210" s="222">
        <f t="shared" si="550"/>
        <v>4222.2351322677132</v>
      </c>
      <c r="BF1210" s="222">
        <f t="shared" si="549"/>
        <v>5348</v>
      </c>
      <c r="BG1210" s="218">
        <f t="shared" si="549"/>
        <v>3950</v>
      </c>
      <c r="BH1210" s="218">
        <f t="shared" si="549"/>
        <v>4415</v>
      </c>
      <c r="BI1210" s="218">
        <f t="shared" si="549"/>
        <v>5718</v>
      </c>
      <c r="BJ1210" s="218">
        <f t="shared" si="549"/>
        <v>7556</v>
      </c>
      <c r="BK1210" s="222">
        <f t="shared" si="569"/>
        <v>74</v>
      </c>
      <c r="BL1210" s="222">
        <f t="shared" si="569"/>
        <v>493.34756188179983</v>
      </c>
      <c r="BM1210" s="222">
        <f t="shared" si="569"/>
        <v>1091.7648677322866</v>
      </c>
      <c r="BN1210" s="222">
        <f t="shared" si="569"/>
        <v>1171</v>
      </c>
      <c r="BO1210" s="218">
        <f t="shared" si="569"/>
        <v>577</v>
      </c>
      <c r="BP1210" s="218">
        <f t="shared" si="569"/>
        <v>1324</v>
      </c>
      <c r="BQ1210" s="218">
        <f t="shared" si="569"/>
        <v>1287</v>
      </c>
      <c r="BR1210" s="218">
        <f t="shared" si="569"/>
        <v>782</v>
      </c>
      <c r="BS1210" s="222">
        <f t="shared" si="569"/>
        <v>85</v>
      </c>
      <c r="BT1210" s="222">
        <f t="shared" si="569"/>
        <v>523</v>
      </c>
      <c r="BU1210" s="222">
        <f t="shared" si="569"/>
        <v>1258</v>
      </c>
      <c r="BV1210" s="222">
        <f t="shared" si="569"/>
        <v>1171</v>
      </c>
      <c r="BW1210" s="218">
        <f t="shared" si="569"/>
        <v>577</v>
      </c>
      <c r="BX1210" s="218">
        <f t="shared" si="569"/>
        <v>1324</v>
      </c>
      <c r="BY1210" s="218">
        <f t="shared" si="569"/>
        <v>1287</v>
      </c>
      <c r="BZ1210" s="218">
        <f t="shared" si="569"/>
        <v>782</v>
      </c>
      <c r="CA1210" s="222">
        <f t="shared" si="570"/>
        <v>11</v>
      </c>
      <c r="CB1210" s="222">
        <f t="shared" si="570"/>
        <v>29.652438118200184</v>
      </c>
      <c r="CC1210" s="222">
        <f t="shared" si="570"/>
        <v>166.23513226771337</v>
      </c>
      <c r="CD1210" s="222">
        <f t="shared" si="570"/>
        <v>0</v>
      </c>
      <c r="CE1210" s="218">
        <f t="shared" si="570"/>
        <v>0</v>
      </c>
      <c r="CF1210" s="218">
        <f t="shared" si="570"/>
        <v>0</v>
      </c>
      <c r="CG1210" s="218">
        <f t="shared" si="570"/>
        <v>0</v>
      </c>
      <c r="CH1210" s="218">
        <f t="shared" si="570"/>
        <v>0</v>
      </c>
      <c r="CI1210" s="375"/>
      <c r="CJ1210" s="222">
        <f t="shared" si="571"/>
        <v>2249</v>
      </c>
      <c r="CK1210" s="222">
        <f t="shared" si="571"/>
        <v>4548</v>
      </c>
      <c r="CL1210" s="222">
        <f t="shared" si="571"/>
        <v>5758</v>
      </c>
      <c r="CM1210" s="222">
        <f t="shared" si="571"/>
        <v>6640</v>
      </c>
      <c r="CN1210" s="218">
        <f t="shared" si="571"/>
        <v>3950</v>
      </c>
      <c r="CO1210" s="218">
        <f t="shared" si="571"/>
        <v>5115.8559958606638</v>
      </c>
      <c r="CP1210" s="218">
        <f t="shared" si="571"/>
        <v>5706.9073100913956</v>
      </c>
      <c r="CQ1210" s="218">
        <f t="shared" si="571"/>
        <v>5834.7290786070662</v>
      </c>
      <c r="CR1210" s="222">
        <f t="shared" si="571"/>
        <v>1410</v>
      </c>
      <c r="CS1210" s="222">
        <f t="shared" si="571"/>
        <v>3025</v>
      </c>
      <c r="CT1210" s="222">
        <f t="shared" si="571"/>
        <v>4090</v>
      </c>
      <c r="CU1210" s="222">
        <f t="shared" si="571"/>
        <v>4825</v>
      </c>
      <c r="CV1210" s="218">
        <f t="shared" si="571"/>
        <v>608</v>
      </c>
      <c r="CW1210" s="218">
        <f t="shared" si="571"/>
        <v>1481.8559958606638</v>
      </c>
      <c r="CX1210" s="218">
        <f t="shared" si="571"/>
        <v>2036.907310091397</v>
      </c>
      <c r="CY1210" s="218">
        <f t="shared" si="571"/>
        <v>1945.7290786070662</v>
      </c>
      <c r="CZ1210" s="222">
        <f t="shared" si="572"/>
        <v>0</v>
      </c>
      <c r="DA1210" s="222">
        <f t="shared" si="572"/>
        <v>0</v>
      </c>
      <c r="DB1210" s="222">
        <f t="shared" si="572"/>
        <v>0</v>
      </c>
      <c r="DC1210" s="222">
        <f t="shared" si="572"/>
        <v>0</v>
      </c>
      <c r="DD1210" s="218">
        <f t="shared" si="572"/>
        <v>1834</v>
      </c>
      <c r="DE1210" s="218">
        <f t="shared" si="572"/>
        <v>2000</v>
      </c>
      <c r="DF1210" s="218">
        <f t="shared" si="572"/>
        <v>1910</v>
      </c>
      <c r="DG1210" s="218">
        <f t="shared" si="572"/>
        <v>2082</v>
      </c>
      <c r="DH1210" s="222">
        <f t="shared" si="572"/>
        <v>839</v>
      </c>
      <c r="DI1210" s="222">
        <f t="shared" si="572"/>
        <v>1523</v>
      </c>
      <c r="DJ1210" s="222">
        <f t="shared" si="572"/>
        <v>1668</v>
      </c>
      <c r="DK1210" s="222">
        <f t="shared" si="572"/>
        <v>1815</v>
      </c>
      <c r="DL1210" s="218">
        <f t="shared" si="572"/>
        <v>1508</v>
      </c>
      <c r="DM1210" s="218">
        <f t="shared" si="572"/>
        <v>1634</v>
      </c>
      <c r="DN1210" s="218">
        <f t="shared" si="573"/>
        <v>1760</v>
      </c>
      <c r="DO1210" s="218">
        <f t="shared" si="573"/>
        <v>1807</v>
      </c>
      <c r="DP1210" s="222">
        <f t="shared" si="573"/>
        <v>3</v>
      </c>
      <c r="DQ1210" s="222">
        <f t="shared" si="573"/>
        <v>-882.34756188179983</v>
      </c>
      <c r="DR1210" s="222">
        <f t="shared" si="573"/>
        <v>-1535.7648677322866</v>
      </c>
      <c r="DS1210" s="222">
        <f t="shared" si="573"/>
        <v>-1292</v>
      </c>
      <c r="DT1210" s="218">
        <f t="shared" si="573"/>
        <v>0</v>
      </c>
      <c r="DU1210" s="218">
        <f t="shared" si="573"/>
        <v>-700.85599586066348</v>
      </c>
      <c r="DV1210" s="218">
        <f t="shared" si="573"/>
        <v>11.092689908603234</v>
      </c>
      <c r="DW1210" s="218">
        <f t="shared" si="573"/>
        <v>1721.2709213929338</v>
      </c>
      <c r="DX1210" s="384">
        <f t="shared" si="474"/>
        <v>0.71574296900255019</v>
      </c>
      <c r="DY1210" s="384">
        <f t="shared" si="474"/>
        <v>0.70202935494792185</v>
      </c>
      <c r="DZ1210" s="384">
        <f t="shared" si="474"/>
        <v>0.70161453077699298</v>
      </c>
      <c r="EA1210" s="384">
        <f t="shared" si="474"/>
        <v>0.70116873420629455</v>
      </c>
      <c r="EB1210" s="385">
        <f t="shared" si="474"/>
        <v>0.69839526032879506</v>
      </c>
      <c r="EC1210" s="385">
        <f t="shared" si="474"/>
        <v>0.69839008877699749</v>
      </c>
      <c r="ED1210" s="385">
        <f t="shared" si="577"/>
        <v>0.698737502118285</v>
      </c>
      <c r="EE1210" s="385">
        <f t="shared" si="577"/>
        <v>0.70116061044786748</v>
      </c>
      <c r="EG1210" s="222">
        <f t="shared" si="574"/>
        <v>24853</v>
      </c>
      <c r="EH1210" s="222">
        <f t="shared" si="574"/>
        <v>16345</v>
      </c>
      <c r="EI1210" s="222">
        <f t="shared" si="574"/>
        <v>8508</v>
      </c>
      <c r="EJ1210" s="222">
        <f t="shared" si="574"/>
        <v>5370</v>
      </c>
      <c r="EK1210" s="222">
        <f t="shared" si="574"/>
        <v>3858</v>
      </c>
      <c r="EL1210" s="222">
        <f t="shared" si="574"/>
        <v>251793</v>
      </c>
      <c r="EM1210" s="222">
        <f t="shared" si="574"/>
        <v>248857</v>
      </c>
      <c r="EN1210" s="386">
        <f t="shared" si="482"/>
        <v>0.65766708244477523</v>
      </c>
      <c r="EO1210" s="222">
        <f t="shared" si="483"/>
        <v>63.117066290550071</v>
      </c>
      <c r="EP1210" s="386">
        <f t="shared" si="484"/>
        <v>0.15523276867983746</v>
      </c>
      <c r="EQ1210" s="222">
        <f t="shared" si="485"/>
        <v>15322.109828311352</v>
      </c>
      <c r="ER1210" s="222">
        <f t="shared" si="486"/>
        <v>1798.2214685542301</v>
      </c>
      <c r="ES1210" s="292"/>
      <c r="ET1210" s="222">
        <f t="shared" si="575"/>
        <v>48089</v>
      </c>
      <c r="EU1210" s="222">
        <f t="shared" si="575"/>
        <v>30819</v>
      </c>
      <c r="EV1210" s="222">
        <f t="shared" si="575"/>
        <v>17273</v>
      </c>
      <c r="EW1210" s="222">
        <f t="shared" si="575"/>
        <v>9487</v>
      </c>
      <c r="EX1210" s="222">
        <f t="shared" si="575"/>
        <v>8622</v>
      </c>
      <c r="EY1210" s="222">
        <f t="shared" si="575"/>
        <v>325741</v>
      </c>
      <c r="EZ1210" s="222">
        <f t="shared" si="575"/>
        <v>319574</v>
      </c>
      <c r="FA1210" s="387">
        <f t="shared" si="493"/>
        <v>0.6408742123978457</v>
      </c>
      <c r="FB1210" s="221">
        <f t="shared" si="494"/>
        <v>54.923869623111209</v>
      </c>
      <c r="FC1210" s="387">
        <f t="shared" si="495"/>
        <v>0.17929256170849883</v>
      </c>
      <c r="FD1210" s="218">
        <f t="shared" si="496"/>
        <v>26468.881718911649</v>
      </c>
      <c r="FE1210" s="218">
        <f t="shared" si="497"/>
        <v>2473.8662511134612</v>
      </c>
      <c r="FF1210" s="218">
        <f>SUMIFS(FF$4:FF$1158,$I$4:$I$1158,$G1210)</f>
        <v>15195</v>
      </c>
      <c r="FG1210" s="221">
        <f t="shared" si="476"/>
        <v>69.496544916090812</v>
      </c>
      <c r="FH1210" s="218">
        <f t="shared" si="576"/>
        <v>10560</v>
      </c>
      <c r="FI1210" s="218">
        <f t="shared" si="576"/>
        <v>15195</v>
      </c>
      <c r="FJ1210" s="218">
        <f t="shared" si="576"/>
        <v>198</v>
      </c>
      <c r="FK1210" s="218">
        <f t="shared" si="498"/>
        <v>4437</v>
      </c>
      <c r="FL1210" s="218">
        <f>SUMIFS(FL$4:FL$1158,$I$4:$I$1158,$G1210)</f>
        <v>1010</v>
      </c>
      <c r="FM1210" s="218">
        <f t="shared" si="499"/>
        <v>3427</v>
      </c>
    </row>
    <row r="1211" spans="1:169" s="368" customFormat="1">
      <c r="A1211" s="285"/>
      <c r="B1211" s="286"/>
      <c r="C1211" s="285"/>
      <c r="D1211" s="285"/>
      <c r="E1211" s="285"/>
      <c r="F1211" s="287">
        <f t="shared" si="535"/>
        <v>4</v>
      </c>
      <c r="G1211" s="392" t="s">
        <v>1226</v>
      </c>
      <c r="H1211" s="392" t="s">
        <v>1227</v>
      </c>
      <c r="I1211" s="287"/>
      <c r="J1211" s="392"/>
      <c r="K1211" s="287"/>
      <c r="L1211" s="392"/>
      <c r="M1211" s="392"/>
      <c r="N1211" s="372">
        <f t="shared" si="566"/>
        <v>46</v>
      </c>
      <c r="O1211" s="222">
        <f t="shared" si="566"/>
        <v>19089</v>
      </c>
      <c r="P1211" s="222">
        <f t="shared" si="566"/>
        <v>32300</v>
      </c>
      <c r="Q1211" s="222">
        <f t="shared" si="566"/>
        <v>35054</v>
      </c>
      <c r="R1211" s="222">
        <f t="shared" si="566"/>
        <v>38288</v>
      </c>
      <c r="S1211" s="218">
        <f t="shared" si="566"/>
        <v>33812</v>
      </c>
      <c r="T1211" s="218">
        <f t="shared" si="566"/>
        <v>36578</v>
      </c>
      <c r="U1211" s="218">
        <f t="shared" si="566"/>
        <v>39813</v>
      </c>
      <c r="V1211" s="218">
        <f t="shared" si="566"/>
        <v>42993</v>
      </c>
      <c r="W1211" s="222">
        <f t="shared" si="566"/>
        <v>13475</v>
      </c>
      <c r="X1211" s="222">
        <f t="shared" si="566"/>
        <v>22907</v>
      </c>
      <c r="Y1211" s="222">
        <f t="shared" si="566"/>
        <v>24811</v>
      </c>
      <c r="Z1211" s="222">
        <f t="shared" si="566"/>
        <v>27075</v>
      </c>
      <c r="AA1211" s="218">
        <f t="shared" si="566"/>
        <v>24410</v>
      </c>
      <c r="AB1211" s="218">
        <f t="shared" si="566"/>
        <v>26342</v>
      </c>
      <c r="AC1211" s="218">
        <f t="shared" si="566"/>
        <v>28604</v>
      </c>
      <c r="AD1211" s="218">
        <f t="shared" si="567"/>
        <v>30759</v>
      </c>
      <c r="AE1211" s="222">
        <f t="shared" si="567"/>
        <v>242</v>
      </c>
      <c r="AF1211" s="222">
        <f t="shared" si="567"/>
        <v>274</v>
      </c>
      <c r="AG1211" s="222">
        <f t="shared" si="567"/>
        <v>280</v>
      </c>
      <c r="AH1211" s="222">
        <f t="shared" si="567"/>
        <v>300</v>
      </c>
      <c r="AI1211" s="218">
        <f t="shared" si="567"/>
        <v>293</v>
      </c>
      <c r="AJ1211" s="218">
        <f t="shared" si="567"/>
        <v>292</v>
      </c>
      <c r="AK1211" s="218">
        <f t="shared" si="567"/>
        <v>311</v>
      </c>
      <c r="AL1211" s="218">
        <f t="shared" si="567"/>
        <v>350</v>
      </c>
      <c r="AM1211" s="222">
        <f t="shared" si="567"/>
        <v>5618</v>
      </c>
      <c r="AN1211" s="222">
        <f t="shared" si="567"/>
        <v>9393</v>
      </c>
      <c r="AO1211" s="222">
        <f t="shared" si="567"/>
        <v>10237</v>
      </c>
      <c r="AP1211" s="222">
        <f t="shared" si="567"/>
        <v>11217</v>
      </c>
      <c r="AQ1211" s="218">
        <f t="shared" si="567"/>
        <v>9402</v>
      </c>
      <c r="AR1211" s="218">
        <f t="shared" si="568"/>
        <v>10237</v>
      </c>
      <c r="AS1211" s="218">
        <f t="shared" si="568"/>
        <v>11209</v>
      </c>
      <c r="AT1211" s="218">
        <f t="shared" si="568"/>
        <v>12231</v>
      </c>
      <c r="AU1211" s="222">
        <f t="shared" si="568"/>
        <v>4000</v>
      </c>
      <c r="AV1211" s="222">
        <f t="shared" si="568"/>
        <v>6901</v>
      </c>
      <c r="AW1211" s="222">
        <f t="shared" si="568"/>
        <v>7498</v>
      </c>
      <c r="AX1211" s="222">
        <f t="shared" si="568"/>
        <v>8226</v>
      </c>
      <c r="AY1211" s="218">
        <f t="shared" si="568"/>
        <v>6901</v>
      </c>
      <c r="AZ1211" s="218">
        <f t="shared" si="568"/>
        <v>7499</v>
      </c>
      <c r="BA1211" s="218">
        <f t="shared" si="568"/>
        <v>8225</v>
      </c>
      <c r="BB1211" s="218">
        <f t="shared" si="568"/>
        <v>8997</v>
      </c>
      <c r="BC1211" s="222">
        <f t="shared" si="568"/>
        <v>1602</v>
      </c>
      <c r="BD1211" s="222">
        <f t="shared" si="550"/>
        <v>2102.3475618817997</v>
      </c>
      <c r="BE1211" s="222">
        <f t="shared" si="550"/>
        <v>2211.7648677322873</v>
      </c>
      <c r="BF1211" s="222">
        <f t="shared" si="549"/>
        <v>1724</v>
      </c>
      <c r="BG1211" s="218">
        <f t="shared" si="549"/>
        <v>1924</v>
      </c>
      <c r="BH1211" s="218">
        <f t="shared" si="549"/>
        <v>1948</v>
      </c>
      <c r="BI1211" s="218">
        <f t="shared" si="549"/>
        <v>2031</v>
      </c>
      <c r="BJ1211" s="218">
        <f t="shared" si="549"/>
        <v>2469</v>
      </c>
      <c r="BK1211" s="222">
        <f t="shared" si="569"/>
        <v>16</v>
      </c>
      <c r="BL1211" s="222">
        <f t="shared" si="569"/>
        <v>389.65243811820017</v>
      </c>
      <c r="BM1211" s="222">
        <f t="shared" si="569"/>
        <v>527.23513226771286</v>
      </c>
      <c r="BN1211" s="222">
        <f t="shared" si="569"/>
        <v>1267</v>
      </c>
      <c r="BO1211" s="218">
        <f t="shared" si="569"/>
        <v>577</v>
      </c>
      <c r="BP1211" s="218">
        <f t="shared" si="569"/>
        <v>790</v>
      </c>
      <c r="BQ1211" s="218">
        <f t="shared" si="569"/>
        <v>953</v>
      </c>
      <c r="BR1211" s="218">
        <f t="shared" si="569"/>
        <v>765</v>
      </c>
      <c r="BS1211" s="222">
        <f t="shared" si="569"/>
        <v>62</v>
      </c>
      <c r="BT1211" s="222">
        <f t="shared" si="569"/>
        <v>520</v>
      </c>
      <c r="BU1211" s="222">
        <f t="shared" si="569"/>
        <v>1257</v>
      </c>
      <c r="BV1211" s="222">
        <f t="shared" si="569"/>
        <v>1267</v>
      </c>
      <c r="BW1211" s="218">
        <f t="shared" si="569"/>
        <v>577</v>
      </c>
      <c r="BX1211" s="218">
        <f t="shared" si="569"/>
        <v>790</v>
      </c>
      <c r="BY1211" s="218">
        <f t="shared" si="569"/>
        <v>953</v>
      </c>
      <c r="BZ1211" s="218">
        <f t="shared" si="569"/>
        <v>765</v>
      </c>
      <c r="CA1211" s="222">
        <f t="shared" si="570"/>
        <v>46</v>
      </c>
      <c r="CB1211" s="222">
        <f t="shared" si="570"/>
        <v>130.34756188179983</v>
      </c>
      <c r="CC1211" s="222">
        <f t="shared" si="570"/>
        <v>729.76486773228714</v>
      </c>
      <c r="CD1211" s="222">
        <f t="shared" si="570"/>
        <v>0</v>
      </c>
      <c r="CE1211" s="218">
        <f t="shared" si="570"/>
        <v>0</v>
      </c>
      <c r="CF1211" s="218">
        <f t="shared" si="570"/>
        <v>0</v>
      </c>
      <c r="CG1211" s="218">
        <f t="shared" si="570"/>
        <v>0</v>
      </c>
      <c r="CH1211" s="218">
        <f t="shared" si="570"/>
        <v>0</v>
      </c>
      <c r="CI1211" s="375"/>
      <c r="CJ1211" s="222">
        <f t="shared" si="571"/>
        <v>1595</v>
      </c>
      <c r="CK1211" s="222">
        <f t="shared" si="571"/>
        <v>2406</v>
      </c>
      <c r="CL1211" s="222">
        <f t="shared" si="571"/>
        <v>2544</v>
      </c>
      <c r="CM1211" s="222">
        <f t="shared" si="571"/>
        <v>2658</v>
      </c>
      <c r="CN1211" s="218">
        <f t="shared" si="571"/>
        <v>1924</v>
      </c>
      <c r="CO1211" s="218">
        <f t="shared" si="571"/>
        <v>1767.0638567864678</v>
      </c>
      <c r="CP1211" s="218">
        <f t="shared" si="571"/>
        <v>1882.688651316985</v>
      </c>
      <c r="CQ1211" s="218">
        <f t="shared" si="571"/>
        <v>2063.4274472262637</v>
      </c>
      <c r="CR1211" s="222">
        <f t="shared" si="571"/>
        <v>1117</v>
      </c>
      <c r="CS1211" s="222">
        <f t="shared" si="571"/>
        <v>1573</v>
      </c>
      <c r="CT1211" s="222">
        <f t="shared" si="571"/>
        <v>1643</v>
      </c>
      <c r="CU1211" s="222">
        <f t="shared" si="571"/>
        <v>1753</v>
      </c>
      <c r="CV1211" s="218">
        <f t="shared" si="571"/>
        <v>117</v>
      </c>
      <c r="CW1211" s="218">
        <f t="shared" si="571"/>
        <v>-190.9361432135322</v>
      </c>
      <c r="CX1211" s="218">
        <f t="shared" si="571"/>
        <v>-25.31134868301497</v>
      </c>
      <c r="CY1211" s="218">
        <f t="shared" si="571"/>
        <v>20.427447226263553</v>
      </c>
      <c r="CZ1211" s="222">
        <f t="shared" si="572"/>
        <v>171</v>
      </c>
      <c r="DA1211" s="222">
        <f t="shared" si="572"/>
        <v>242</v>
      </c>
      <c r="DB1211" s="222">
        <f t="shared" si="572"/>
        <v>265</v>
      </c>
      <c r="DC1211" s="222">
        <f t="shared" si="572"/>
        <v>247</v>
      </c>
      <c r="DD1211" s="218">
        <f t="shared" si="572"/>
        <v>1223</v>
      </c>
      <c r="DE1211" s="218">
        <f t="shared" si="572"/>
        <v>1332</v>
      </c>
      <c r="DF1211" s="218">
        <f t="shared" si="572"/>
        <v>1272</v>
      </c>
      <c r="DG1211" s="218">
        <f t="shared" si="572"/>
        <v>1388</v>
      </c>
      <c r="DH1211" s="222">
        <f t="shared" si="572"/>
        <v>307</v>
      </c>
      <c r="DI1211" s="222">
        <f t="shared" si="572"/>
        <v>591</v>
      </c>
      <c r="DJ1211" s="222">
        <f t="shared" si="572"/>
        <v>636</v>
      </c>
      <c r="DK1211" s="222">
        <f t="shared" si="572"/>
        <v>658</v>
      </c>
      <c r="DL1211" s="218">
        <f t="shared" si="572"/>
        <v>584</v>
      </c>
      <c r="DM1211" s="218">
        <f t="shared" si="572"/>
        <v>626</v>
      </c>
      <c r="DN1211" s="218">
        <f t="shared" si="573"/>
        <v>636</v>
      </c>
      <c r="DO1211" s="218">
        <f t="shared" si="573"/>
        <v>655</v>
      </c>
      <c r="DP1211" s="222">
        <f t="shared" si="573"/>
        <v>7</v>
      </c>
      <c r="DQ1211" s="222">
        <f t="shared" si="573"/>
        <v>-303.65243811820017</v>
      </c>
      <c r="DR1211" s="222">
        <f t="shared" si="573"/>
        <v>-332.23513226771286</v>
      </c>
      <c r="DS1211" s="222">
        <f t="shared" si="573"/>
        <v>-934</v>
      </c>
      <c r="DT1211" s="218">
        <f t="shared" si="573"/>
        <v>0</v>
      </c>
      <c r="DU1211" s="218">
        <f t="shared" si="573"/>
        <v>180.93614321353212</v>
      </c>
      <c r="DV1211" s="218">
        <f t="shared" si="573"/>
        <v>148.31134868301507</v>
      </c>
      <c r="DW1211" s="218">
        <f t="shared" si="573"/>
        <v>405.57255277373645</v>
      </c>
      <c r="DX1211" s="384">
        <f t="shared" si="474"/>
        <v>0.70590392372570587</v>
      </c>
      <c r="DY1211" s="384">
        <f t="shared" si="474"/>
        <v>0.7091950464396285</v>
      </c>
      <c r="DZ1211" s="384">
        <f t="shared" si="474"/>
        <v>0.70779368973583612</v>
      </c>
      <c r="EA1211" s="384">
        <f t="shared" si="474"/>
        <v>0.70714061847053911</v>
      </c>
      <c r="EB1211" s="385">
        <f t="shared" si="474"/>
        <v>0.7219330415237194</v>
      </c>
      <c r="EC1211" s="385">
        <f t="shared" si="474"/>
        <v>0.72015965881130739</v>
      </c>
      <c r="ED1211" s="385">
        <f t="shared" si="577"/>
        <v>0.71845879486599851</v>
      </c>
      <c r="EE1211" s="385">
        <f t="shared" si="577"/>
        <v>0.71544204870560324</v>
      </c>
      <c r="EG1211" s="222">
        <f t="shared" si="574"/>
        <v>19079</v>
      </c>
      <c r="EH1211" s="222">
        <f t="shared" si="574"/>
        <v>12230</v>
      </c>
      <c r="EI1211" s="222">
        <f t="shared" si="574"/>
        <v>6852</v>
      </c>
      <c r="EJ1211" s="222">
        <f t="shared" si="574"/>
        <v>4291</v>
      </c>
      <c r="EK1211" s="222">
        <f t="shared" si="574"/>
        <v>4012</v>
      </c>
      <c r="EL1211" s="222">
        <f t="shared" si="574"/>
        <v>213837</v>
      </c>
      <c r="EM1211" s="222">
        <f t="shared" si="574"/>
        <v>208086</v>
      </c>
      <c r="EN1211" s="386">
        <f t="shared" si="482"/>
        <v>0.64101892132711358</v>
      </c>
      <c r="EO1211" s="222">
        <f t="shared" si="483"/>
        <v>62.62405137186223</v>
      </c>
      <c r="EP1211" s="386">
        <f t="shared" si="484"/>
        <v>0.21028355783846114</v>
      </c>
      <c r="EQ1211" s="222">
        <f t="shared" si="485"/>
        <v>18761.954198758867</v>
      </c>
      <c r="ER1211" s="222">
        <f t="shared" si="486"/>
        <v>1718.4401321248586</v>
      </c>
      <c r="ES1211" s="292"/>
      <c r="ET1211" s="222">
        <f t="shared" si="575"/>
        <v>38101</v>
      </c>
      <c r="EU1211" s="222">
        <f t="shared" si="575"/>
        <v>24380</v>
      </c>
      <c r="EV1211" s="222">
        <f t="shared" si="575"/>
        <v>13722</v>
      </c>
      <c r="EW1211" s="222">
        <f t="shared" si="575"/>
        <v>8446</v>
      </c>
      <c r="EX1211" s="222">
        <f t="shared" si="575"/>
        <v>5885</v>
      </c>
      <c r="EY1211" s="222">
        <f t="shared" si="575"/>
        <v>310172</v>
      </c>
      <c r="EZ1211" s="222">
        <f t="shared" si="575"/>
        <v>302048</v>
      </c>
      <c r="FA1211" s="387">
        <f t="shared" si="493"/>
        <v>0.63987821841946402</v>
      </c>
      <c r="FB1211" s="221">
        <f t="shared" si="494"/>
        <v>61.550794344847695</v>
      </c>
      <c r="FC1211" s="387">
        <f t="shared" si="495"/>
        <v>0.15445788824440304</v>
      </c>
      <c r="FD1211" s="218">
        <f t="shared" si="496"/>
        <v>18973.343822137394</v>
      </c>
      <c r="FE1211" s="218">
        <f t="shared" si="497"/>
        <v>2330.2035879507007</v>
      </c>
      <c r="FF1211" s="218">
        <f>SUMIFS(FF$4:FF$1158,$I$4:$I$1158,$G1211)</f>
        <v>10087</v>
      </c>
      <c r="FG1211" s="221">
        <f t="shared" si="476"/>
        <v>70.734608902547834</v>
      </c>
      <c r="FH1211" s="218">
        <f t="shared" si="576"/>
        <v>7135</v>
      </c>
      <c r="FI1211" s="218">
        <f t="shared" si="576"/>
        <v>10087</v>
      </c>
      <c r="FJ1211" s="218">
        <f t="shared" si="576"/>
        <v>205</v>
      </c>
      <c r="FK1211" s="218">
        <f t="shared" si="498"/>
        <v>2747</v>
      </c>
      <c r="FL1211" s="218">
        <f>SUMIFS(FL$4:FL$1158,$I$4:$I$1158,$G1211)</f>
        <v>719</v>
      </c>
      <c r="FM1211" s="218">
        <f t="shared" si="499"/>
        <v>2028</v>
      </c>
    </row>
    <row r="1212" spans="1:169" s="458" customFormat="1">
      <c r="A1212" s="293"/>
      <c r="B1212" s="328"/>
      <c r="C1212" s="293"/>
      <c r="D1212" s="293"/>
      <c r="E1212" s="293"/>
      <c r="F1212" s="294"/>
      <c r="G1212" s="295" t="s">
        <v>2800</v>
      </c>
      <c r="H1212" s="295"/>
      <c r="I1212" s="294"/>
      <c r="J1212" s="295"/>
      <c r="K1212" s="294"/>
      <c r="L1212" s="295"/>
      <c r="M1212" s="295"/>
      <c r="N1212" s="441">
        <f>SUM(N1213,N1251)</f>
        <v>623</v>
      </c>
      <c r="O1212" s="239">
        <f t="shared" ref="O1212:BC1212" si="578">SUM(O1213,O1251)</f>
        <v>653045</v>
      </c>
      <c r="P1212" s="239">
        <f t="shared" si="578"/>
        <v>967803</v>
      </c>
      <c r="Q1212" s="239">
        <f t="shared" si="578"/>
        <v>1037110</v>
      </c>
      <c r="R1212" s="239">
        <f t="shared" si="578"/>
        <v>1123755</v>
      </c>
      <c r="S1212" s="236">
        <f>SUM(S1213,S1251)</f>
        <v>987677</v>
      </c>
      <c r="T1212" s="236">
        <f>SUM(T1213,T1251)</f>
        <v>1057440</v>
      </c>
      <c r="U1212" s="236">
        <f>SUM(U1213,U1251)</f>
        <v>1148374</v>
      </c>
      <c r="V1212" s="236">
        <f>SUM(V1213,V1251)</f>
        <v>1243201</v>
      </c>
      <c r="W1212" s="239">
        <f t="shared" si="578"/>
        <v>297024</v>
      </c>
      <c r="X1212" s="239">
        <f t="shared" si="578"/>
        <v>440856</v>
      </c>
      <c r="Y1212" s="239">
        <f t="shared" si="578"/>
        <v>471064</v>
      </c>
      <c r="Z1212" s="239">
        <f t="shared" si="578"/>
        <v>508616</v>
      </c>
      <c r="AA1212" s="236">
        <f>SUM(AA1213,AA1251)</f>
        <v>443576</v>
      </c>
      <c r="AB1212" s="236">
        <f>SUM(AB1213,AB1251)</f>
        <v>473686</v>
      </c>
      <c r="AC1212" s="236">
        <f>SUM(AC1213,AC1251)</f>
        <v>514455</v>
      </c>
      <c r="AD1212" s="236">
        <f>SUM(AD1213,AD1251)</f>
        <v>556847</v>
      </c>
      <c r="AE1212" s="239">
        <f t="shared" si="578"/>
        <v>15685</v>
      </c>
      <c r="AF1212" s="239">
        <f t="shared" si="578"/>
        <v>19393</v>
      </c>
      <c r="AG1212" s="239">
        <f t="shared" si="578"/>
        <v>19488</v>
      </c>
      <c r="AH1212" s="239">
        <f t="shared" si="578"/>
        <v>20368</v>
      </c>
      <c r="AI1212" s="236">
        <f t="shared" si="578"/>
        <v>19452</v>
      </c>
      <c r="AJ1212" s="236">
        <f t="shared" si="578"/>
        <v>19545</v>
      </c>
      <c r="AK1212" s="236">
        <f t="shared" si="578"/>
        <v>20434</v>
      </c>
      <c r="AL1212" s="236">
        <f t="shared" si="578"/>
        <v>21707</v>
      </c>
      <c r="AM1212" s="239">
        <f t="shared" si="578"/>
        <v>420373</v>
      </c>
      <c r="AN1212" s="239">
        <f t="shared" si="578"/>
        <v>624601</v>
      </c>
      <c r="AO1212" s="239">
        <f t="shared" si="578"/>
        <v>669930</v>
      </c>
      <c r="AP1212" s="239">
        <f t="shared" si="578"/>
        <v>725458</v>
      </c>
      <c r="AQ1212" s="236">
        <f t="shared" si="578"/>
        <v>643884</v>
      </c>
      <c r="AR1212" s="236">
        <f t="shared" si="578"/>
        <v>689971</v>
      </c>
      <c r="AS1212" s="236">
        <f t="shared" si="578"/>
        <v>746587</v>
      </c>
      <c r="AT1212" s="236">
        <f t="shared" si="578"/>
        <v>804007</v>
      </c>
      <c r="AU1212" s="239">
        <f t="shared" si="578"/>
        <v>157894</v>
      </c>
      <c r="AV1212" s="239">
        <f t="shared" si="578"/>
        <v>244593</v>
      </c>
      <c r="AW1212" s="239">
        <f t="shared" si="578"/>
        <v>263374</v>
      </c>
      <c r="AX1212" s="239">
        <f t="shared" si="578"/>
        <v>285756</v>
      </c>
      <c r="AY1212" s="236">
        <f t="shared" si="578"/>
        <v>252684.61</v>
      </c>
      <c r="AZ1212" s="236">
        <f t="shared" si="578"/>
        <v>273029.7</v>
      </c>
      <c r="BA1212" s="236">
        <f t="shared" si="578"/>
        <v>295770.81</v>
      </c>
      <c r="BB1212" s="236">
        <f t="shared" si="578"/>
        <v>317980.98</v>
      </c>
      <c r="BC1212" s="239">
        <f t="shared" si="578"/>
        <v>254742</v>
      </c>
      <c r="BD1212" s="239">
        <f t="shared" si="550"/>
        <v>359366.97252842999</v>
      </c>
      <c r="BE1212" s="239">
        <f t="shared" si="550"/>
        <v>381829.480828</v>
      </c>
      <c r="BF1212" s="239">
        <f t="shared" si="549"/>
        <v>415087.76485400001</v>
      </c>
      <c r="BG1212" s="236">
        <f t="shared" si="549"/>
        <v>371120.39</v>
      </c>
      <c r="BH1212" s="236">
        <f t="shared" si="549"/>
        <v>392705.3</v>
      </c>
      <c r="BI1212" s="236">
        <f t="shared" si="549"/>
        <v>427608.19</v>
      </c>
      <c r="BJ1212" s="236">
        <f t="shared" si="549"/>
        <v>469999.02</v>
      </c>
      <c r="BK1212" s="239">
        <f t="shared" ref="BK1212:CH1212" si="579">SUM(BK1213,BK1251)</f>
        <v>7737</v>
      </c>
      <c r="BL1212" s="239">
        <f t="shared" si="579"/>
        <v>20641.02747157</v>
      </c>
      <c r="BM1212" s="239">
        <f t="shared" si="579"/>
        <v>24726.519172</v>
      </c>
      <c r="BN1212" s="239">
        <f t="shared" si="579"/>
        <v>24614.235145999999</v>
      </c>
      <c r="BO1212" s="236">
        <f t="shared" si="579"/>
        <v>20079</v>
      </c>
      <c r="BP1212" s="236">
        <f t="shared" si="579"/>
        <v>24236</v>
      </c>
      <c r="BQ1212" s="236">
        <f t="shared" si="579"/>
        <v>23208</v>
      </c>
      <c r="BR1212" s="236">
        <f t="shared" si="579"/>
        <v>16027</v>
      </c>
      <c r="BS1212" s="239">
        <f t="shared" si="579"/>
        <v>12997</v>
      </c>
      <c r="BT1212" s="239">
        <f t="shared" si="579"/>
        <v>23083</v>
      </c>
      <c r="BU1212" s="239">
        <f t="shared" si="579"/>
        <v>27887</v>
      </c>
      <c r="BV1212" s="239">
        <f t="shared" si="579"/>
        <v>27822</v>
      </c>
      <c r="BW1212" s="236">
        <f t="shared" si="579"/>
        <v>22721</v>
      </c>
      <c r="BX1212" s="236">
        <f t="shared" si="579"/>
        <v>27396</v>
      </c>
      <c r="BY1212" s="236">
        <f t="shared" si="579"/>
        <v>26416</v>
      </c>
      <c r="BZ1212" s="236">
        <f t="shared" si="579"/>
        <v>18931</v>
      </c>
      <c r="CA1212" s="239">
        <f t="shared" si="579"/>
        <v>5260</v>
      </c>
      <c r="CB1212" s="239">
        <f t="shared" si="579"/>
        <v>2441.9725284300002</v>
      </c>
      <c r="CC1212" s="239">
        <f t="shared" si="579"/>
        <v>3160.4808279999997</v>
      </c>
      <c r="CD1212" s="239">
        <f t="shared" si="579"/>
        <v>3207.764854</v>
      </c>
      <c r="CE1212" s="236">
        <f t="shared" si="579"/>
        <v>2642</v>
      </c>
      <c r="CF1212" s="236">
        <f t="shared" si="579"/>
        <v>3160</v>
      </c>
      <c r="CG1212" s="236">
        <f t="shared" si="579"/>
        <v>3208</v>
      </c>
      <c r="CH1212" s="236">
        <f t="shared" si="579"/>
        <v>2904</v>
      </c>
      <c r="CI1212" s="457"/>
      <c r="CJ1212" s="239">
        <f t="shared" ref="CJ1212:DW1212" si="580">SUM(CJ1213,CJ1251)</f>
        <v>254736</v>
      </c>
      <c r="CK1212" s="239">
        <f t="shared" si="580"/>
        <v>378749</v>
      </c>
      <c r="CL1212" s="239">
        <f t="shared" si="580"/>
        <v>404788</v>
      </c>
      <c r="CM1212" s="239">
        <f t="shared" si="580"/>
        <v>432196</v>
      </c>
      <c r="CN1212" s="236">
        <f t="shared" si="580"/>
        <v>371120.39</v>
      </c>
      <c r="CO1212" s="236">
        <f t="shared" si="580"/>
        <v>396599.52277651825</v>
      </c>
      <c r="CP1212" s="236">
        <f t="shared" si="580"/>
        <v>428663.69217883929</v>
      </c>
      <c r="CQ1212" s="236">
        <f t="shared" si="580"/>
        <v>462967.94456850819</v>
      </c>
      <c r="CR1212" s="239">
        <f t="shared" si="580"/>
        <v>147820</v>
      </c>
      <c r="CS1212" s="239">
        <f t="shared" si="580"/>
        <v>212074</v>
      </c>
      <c r="CT1212" s="239">
        <f t="shared" si="580"/>
        <v>226555</v>
      </c>
      <c r="CU1212" s="239">
        <f t="shared" si="580"/>
        <v>245435</v>
      </c>
      <c r="CV1212" s="236">
        <f t="shared" si="580"/>
        <v>203142.39</v>
      </c>
      <c r="CW1212" s="236">
        <f t="shared" si="580"/>
        <v>216634.52277651822</v>
      </c>
      <c r="CX1212" s="236">
        <f t="shared" si="580"/>
        <v>236236.69217883918</v>
      </c>
      <c r="CY1212" s="236">
        <f t="shared" si="580"/>
        <v>256060.9445685081</v>
      </c>
      <c r="CZ1212" s="239">
        <f t="shared" si="580"/>
        <v>45902</v>
      </c>
      <c r="DA1212" s="239">
        <f t="shared" si="580"/>
        <v>68057</v>
      </c>
      <c r="DB1212" s="239">
        <f t="shared" si="580"/>
        <v>72415</v>
      </c>
      <c r="DC1212" s="239">
        <f t="shared" si="580"/>
        <v>73934</v>
      </c>
      <c r="DD1212" s="236">
        <f t="shared" si="580"/>
        <v>67976</v>
      </c>
      <c r="DE1212" s="236">
        <f t="shared" si="580"/>
        <v>71978</v>
      </c>
      <c r="DF1212" s="236">
        <f t="shared" si="580"/>
        <v>73556</v>
      </c>
      <c r="DG1212" s="236">
        <f t="shared" si="580"/>
        <v>79841</v>
      </c>
      <c r="DH1212" s="239">
        <f t="shared" si="580"/>
        <v>61014</v>
      </c>
      <c r="DI1212" s="239">
        <f t="shared" si="580"/>
        <v>98618</v>
      </c>
      <c r="DJ1212" s="239">
        <f t="shared" si="580"/>
        <v>105818</v>
      </c>
      <c r="DK1212" s="239">
        <f t="shared" si="580"/>
        <v>112827</v>
      </c>
      <c r="DL1212" s="236">
        <f t="shared" si="580"/>
        <v>100002</v>
      </c>
      <c r="DM1212" s="236">
        <f t="shared" si="580"/>
        <v>107987</v>
      </c>
      <c r="DN1212" s="236">
        <f t="shared" si="580"/>
        <v>118871</v>
      </c>
      <c r="DO1212" s="236">
        <f t="shared" si="580"/>
        <v>127066</v>
      </c>
      <c r="DP1212" s="239">
        <f t="shared" si="580"/>
        <v>6</v>
      </c>
      <c r="DQ1212" s="239">
        <f t="shared" si="580"/>
        <v>-19382.02747157</v>
      </c>
      <c r="DR1212" s="239">
        <f t="shared" si="580"/>
        <v>-22958.519172</v>
      </c>
      <c r="DS1212" s="239">
        <f t="shared" si="580"/>
        <v>-17108.235145999999</v>
      </c>
      <c r="DT1212" s="236">
        <f t="shared" si="580"/>
        <v>0</v>
      </c>
      <c r="DU1212" s="236">
        <f t="shared" si="580"/>
        <v>-3894.2227765182406</v>
      </c>
      <c r="DV1212" s="236">
        <f t="shared" si="580"/>
        <v>-1055.502178839206</v>
      </c>
      <c r="DW1212" s="236">
        <f t="shared" si="580"/>
        <v>7031.0754314918349</v>
      </c>
      <c r="DX1212" s="445">
        <f t="shared" si="474"/>
        <v>0.45482929966541358</v>
      </c>
      <c r="DY1212" s="445">
        <f t="shared" si="474"/>
        <v>0.45552245653299278</v>
      </c>
      <c r="DZ1212" s="445">
        <f t="shared" si="474"/>
        <v>0.45420832891400142</v>
      </c>
      <c r="EA1212" s="445">
        <f t="shared" si="474"/>
        <v>0.45260399286321307</v>
      </c>
      <c r="EB1212" s="446">
        <f t="shared" si="474"/>
        <v>0.44911038730273156</v>
      </c>
      <c r="EC1212" s="446">
        <f t="shared" si="474"/>
        <v>0.44795543955212591</v>
      </c>
      <c r="ED1212" s="446">
        <f t="shared" si="577"/>
        <v>0.44798558657719523</v>
      </c>
      <c r="EE1212" s="446">
        <f t="shared" si="577"/>
        <v>0.44791389324815539</v>
      </c>
      <c r="EG1212" s="239">
        <f t="shared" ref="EG1212:EM1212" si="581">SUM(EG1213,EG1251)</f>
        <v>705880</v>
      </c>
      <c r="EH1212" s="239">
        <f t="shared" si="581"/>
        <v>315566</v>
      </c>
      <c r="EI1212" s="239">
        <f t="shared" si="581"/>
        <v>390325</v>
      </c>
      <c r="EJ1212" s="239">
        <f t="shared" si="581"/>
        <v>100209</v>
      </c>
      <c r="EK1212" s="239">
        <f t="shared" si="581"/>
        <v>439072</v>
      </c>
      <c r="EL1212" s="239">
        <f t="shared" si="581"/>
        <v>2216585</v>
      </c>
      <c r="EM1212" s="239">
        <f t="shared" si="581"/>
        <v>1893172</v>
      </c>
      <c r="EN1212" s="448">
        <f t="shared" si="482"/>
        <v>0.44705332351107835</v>
      </c>
      <c r="EO1212" s="239">
        <f t="shared" si="483"/>
        <v>25.673221033753922</v>
      </c>
      <c r="EP1212" s="448">
        <f t="shared" si="484"/>
        <v>0.62202074006913355</v>
      </c>
      <c r="EQ1212" s="239">
        <f t="shared" si="485"/>
        <v>198084.89184939896</v>
      </c>
      <c r="ER1212" s="239">
        <f t="shared" si="486"/>
        <v>4410.9832598411549</v>
      </c>
      <c r="ES1212" s="449"/>
      <c r="ET1212" s="239">
        <f t="shared" ref="ET1212:EZ1212" si="582">SUM(ET1213,ET1251)</f>
        <v>964439</v>
      </c>
      <c r="EU1212" s="239">
        <f t="shared" si="582"/>
        <v>446269</v>
      </c>
      <c r="EV1212" s="239">
        <f t="shared" si="582"/>
        <v>518182</v>
      </c>
      <c r="EW1212" s="239">
        <f t="shared" si="582"/>
        <v>161146</v>
      </c>
      <c r="EX1212" s="239">
        <f t="shared" si="582"/>
        <v>903955</v>
      </c>
      <c r="EY1212" s="239">
        <f t="shared" si="582"/>
        <v>4792083</v>
      </c>
      <c r="EZ1212" s="239">
        <f t="shared" si="582"/>
        <v>4013378</v>
      </c>
      <c r="FA1212" s="238">
        <f t="shared" si="493"/>
        <v>0.46272392551524771</v>
      </c>
      <c r="FB1212" s="240">
        <f t="shared" si="494"/>
        <v>31.098339965494748</v>
      </c>
      <c r="FC1212" s="238">
        <f t="shared" si="495"/>
        <v>0.93728582108355218</v>
      </c>
      <c r="FD1212" s="236">
        <f t="shared" si="496"/>
        <v>188635.08833215118</v>
      </c>
      <c r="FE1212" s="236">
        <f t="shared" si="497"/>
        <v>3346.0175775452335</v>
      </c>
      <c r="FF1212" s="236">
        <f>SUM(FF1213,FF1251)</f>
        <v>642255</v>
      </c>
      <c r="FG1212" s="240">
        <f t="shared" si="476"/>
        <v>39.520439700741917</v>
      </c>
      <c r="FH1212" s="236">
        <f>SUM(FH1213,FH1251)</f>
        <v>253822</v>
      </c>
      <c r="FI1212" s="236">
        <f>SUM(FI1213,FI1251)</f>
        <v>642281</v>
      </c>
      <c r="FJ1212" s="236">
        <f>SUM(FJ1213,FJ1251)</f>
        <v>4766</v>
      </c>
      <c r="FK1212" s="236">
        <f t="shared" si="498"/>
        <v>383693</v>
      </c>
      <c r="FL1212" s="236">
        <f>SUM(FL1213,FL1251)</f>
        <v>99080</v>
      </c>
      <c r="FM1212" s="236">
        <f t="shared" si="499"/>
        <v>284613</v>
      </c>
    </row>
    <row r="1213" spans="1:169" s="458" customFormat="1">
      <c r="A1213" s="293"/>
      <c r="B1213" s="328"/>
      <c r="C1213" s="293"/>
      <c r="D1213" s="293"/>
      <c r="E1213" s="293"/>
      <c r="F1213" s="294"/>
      <c r="G1213" s="295" t="s">
        <v>2801</v>
      </c>
      <c r="H1213" s="295"/>
      <c r="I1213" s="294"/>
      <c r="J1213" s="295"/>
      <c r="K1213" s="294"/>
      <c r="L1213" s="295"/>
      <c r="M1213" s="295"/>
      <c r="N1213" s="441">
        <f>SUM(N1214:N1250)</f>
        <v>613</v>
      </c>
      <c r="O1213" s="239">
        <f t="shared" ref="O1213:BC1213" si="583">SUM(O1214:O1250)</f>
        <v>653045</v>
      </c>
      <c r="P1213" s="239">
        <f t="shared" si="583"/>
        <v>967803</v>
      </c>
      <c r="Q1213" s="239">
        <f t="shared" si="583"/>
        <v>1037110</v>
      </c>
      <c r="R1213" s="239">
        <f t="shared" si="583"/>
        <v>1123755</v>
      </c>
      <c r="S1213" s="236">
        <f>SUM(S1214:S1250)</f>
        <v>987677</v>
      </c>
      <c r="T1213" s="236">
        <f>SUM(T1214:T1250)</f>
        <v>1057440</v>
      </c>
      <c r="U1213" s="236">
        <f>SUM(U1214:U1250)</f>
        <v>1148374</v>
      </c>
      <c r="V1213" s="236">
        <f>SUM(V1214:V1250)</f>
        <v>1243201</v>
      </c>
      <c r="W1213" s="239">
        <f t="shared" si="583"/>
        <v>297024</v>
      </c>
      <c r="X1213" s="239">
        <f t="shared" si="583"/>
        <v>440856</v>
      </c>
      <c r="Y1213" s="239">
        <f t="shared" si="583"/>
        <v>471064</v>
      </c>
      <c r="Z1213" s="239">
        <f t="shared" si="583"/>
        <v>508616</v>
      </c>
      <c r="AA1213" s="236">
        <f>SUM(AA1214:AA1250)</f>
        <v>443576</v>
      </c>
      <c r="AB1213" s="236">
        <f>SUM(AB1214:AB1250)</f>
        <v>473686</v>
      </c>
      <c r="AC1213" s="236">
        <f>SUM(AC1214:AC1250)</f>
        <v>514455</v>
      </c>
      <c r="AD1213" s="236">
        <f>SUM(AD1214:AD1250)</f>
        <v>556847</v>
      </c>
      <c r="AE1213" s="239">
        <f t="shared" si="583"/>
        <v>15685</v>
      </c>
      <c r="AF1213" s="239">
        <f t="shared" si="583"/>
        <v>19393</v>
      </c>
      <c r="AG1213" s="239">
        <f t="shared" si="583"/>
        <v>19488</v>
      </c>
      <c r="AH1213" s="239">
        <f t="shared" si="583"/>
        <v>20368</v>
      </c>
      <c r="AI1213" s="236">
        <f t="shared" si="583"/>
        <v>19452</v>
      </c>
      <c r="AJ1213" s="236">
        <f t="shared" si="583"/>
        <v>19545</v>
      </c>
      <c r="AK1213" s="236">
        <f t="shared" si="583"/>
        <v>20434</v>
      </c>
      <c r="AL1213" s="236">
        <f t="shared" si="583"/>
        <v>21707</v>
      </c>
      <c r="AM1213" s="239">
        <f t="shared" si="583"/>
        <v>356015</v>
      </c>
      <c r="AN1213" s="239">
        <f t="shared" si="583"/>
        <v>526954</v>
      </c>
      <c r="AO1213" s="239">
        <f t="shared" si="583"/>
        <v>566042</v>
      </c>
      <c r="AP1213" s="239">
        <f t="shared" si="583"/>
        <v>615136</v>
      </c>
      <c r="AQ1213" s="236">
        <f t="shared" si="583"/>
        <v>544101</v>
      </c>
      <c r="AR1213" s="236">
        <f t="shared" si="583"/>
        <v>583750</v>
      </c>
      <c r="AS1213" s="236">
        <f t="shared" si="583"/>
        <v>633928</v>
      </c>
      <c r="AT1213" s="236">
        <f t="shared" si="583"/>
        <v>686335</v>
      </c>
      <c r="AU1213" s="239">
        <f t="shared" si="583"/>
        <v>97834</v>
      </c>
      <c r="AV1213" s="239">
        <f t="shared" si="583"/>
        <v>156357</v>
      </c>
      <c r="AW1213" s="239">
        <f t="shared" si="583"/>
        <v>170162</v>
      </c>
      <c r="AX1213" s="239">
        <f t="shared" si="583"/>
        <v>187362</v>
      </c>
      <c r="AY1213" s="236">
        <f t="shared" si="583"/>
        <v>163591.60999999999</v>
      </c>
      <c r="AZ1213" s="236">
        <f t="shared" si="583"/>
        <v>177740.7</v>
      </c>
      <c r="BA1213" s="236">
        <f t="shared" si="583"/>
        <v>195445.81</v>
      </c>
      <c r="BB1213" s="236">
        <f t="shared" si="583"/>
        <v>214009.97999999998</v>
      </c>
      <c r="BC1213" s="239">
        <f t="shared" si="583"/>
        <v>250444</v>
      </c>
      <c r="BD1213" s="239">
        <f t="shared" si="550"/>
        <v>349955.97252842999</v>
      </c>
      <c r="BE1213" s="239">
        <f t="shared" si="550"/>
        <v>371153.480828</v>
      </c>
      <c r="BF1213" s="239">
        <f t="shared" si="549"/>
        <v>403159.76485400001</v>
      </c>
      <c r="BG1213" s="236">
        <f t="shared" si="549"/>
        <v>360430.39</v>
      </c>
      <c r="BH1213" s="236">
        <f t="shared" si="549"/>
        <v>381773.3</v>
      </c>
      <c r="BI1213" s="236">
        <f t="shared" si="549"/>
        <v>415274.19</v>
      </c>
      <c r="BJ1213" s="236">
        <f t="shared" si="549"/>
        <v>456298.02</v>
      </c>
      <c r="BK1213" s="239">
        <f t="shared" ref="BK1213:CH1213" si="584">SUM(BK1214:BK1250)</f>
        <v>7737</v>
      </c>
      <c r="BL1213" s="239">
        <f t="shared" si="584"/>
        <v>20641.02747157</v>
      </c>
      <c r="BM1213" s="239">
        <f t="shared" si="584"/>
        <v>24726.519172</v>
      </c>
      <c r="BN1213" s="239">
        <f t="shared" si="584"/>
        <v>24614.235145999999</v>
      </c>
      <c r="BO1213" s="236">
        <f t="shared" si="584"/>
        <v>20079</v>
      </c>
      <c r="BP1213" s="236">
        <f t="shared" si="584"/>
        <v>24236</v>
      </c>
      <c r="BQ1213" s="236">
        <f t="shared" si="584"/>
        <v>23208</v>
      </c>
      <c r="BR1213" s="236">
        <f t="shared" si="584"/>
        <v>16027</v>
      </c>
      <c r="BS1213" s="239">
        <f t="shared" si="584"/>
        <v>12997</v>
      </c>
      <c r="BT1213" s="239">
        <f t="shared" si="584"/>
        <v>23083</v>
      </c>
      <c r="BU1213" s="239">
        <f t="shared" si="584"/>
        <v>27887</v>
      </c>
      <c r="BV1213" s="239">
        <f t="shared" si="584"/>
        <v>27822</v>
      </c>
      <c r="BW1213" s="236">
        <f t="shared" si="584"/>
        <v>22721</v>
      </c>
      <c r="BX1213" s="236">
        <f t="shared" si="584"/>
        <v>27396</v>
      </c>
      <c r="BY1213" s="236">
        <f t="shared" si="584"/>
        <v>26416</v>
      </c>
      <c r="BZ1213" s="236">
        <f t="shared" si="584"/>
        <v>18931</v>
      </c>
      <c r="CA1213" s="239">
        <f t="shared" si="584"/>
        <v>5260</v>
      </c>
      <c r="CB1213" s="239">
        <f t="shared" si="584"/>
        <v>2441.9725284300002</v>
      </c>
      <c r="CC1213" s="239">
        <f t="shared" si="584"/>
        <v>3160.4808279999997</v>
      </c>
      <c r="CD1213" s="239">
        <f t="shared" si="584"/>
        <v>3207.764854</v>
      </c>
      <c r="CE1213" s="236">
        <f t="shared" si="584"/>
        <v>2642</v>
      </c>
      <c r="CF1213" s="236">
        <f t="shared" si="584"/>
        <v>3160</v>
      </c>
      <c r="CG1213" s="236">
        <f t="shared" si="584"/>
        <v>3208</v>
      </c>
      <c r="CH1213" s="236">
        <f t="shared" si="584"/>
        <v>2904</v>
      </c>
      <c r="CI1213" s="457"/>
      <c r="CJ1213" s="239">
        <f t="shared" ref="CJ1213:DW1213" si="585">SUM(CJ1214:CJ1250)</f>
        <v>250437</v>
      </c>
      <c r="CK1213" s="239">
        <f t="shared" si="585"/>
        <v>369338</v>
      </c>
      <c r="CL1213" s="239">
        <f t="shared" si="585"/>
        <v>394085</v>
      </c>
      <c r="CM1213" s="239">
        <f t="shared" si="585"/>
        <v>420267</v>
      </c>
      <c r="CN1213" s="236">
        <f t="shared" si="585"/>
        <v>360430.39</v>
      </c>
      <c r="CO1213" s="236">
        <f t="shared" si="585"/>
        <v>385666.52277651825</v>
      </c>
      <c r="CP1213" s="236">
        <f t="shared" si="585"/>
        <v>416329.69217883929</v>
      </c>
      <c r="CQ1213" s="236">
        <f t="shared" si="585"/>
        <v>449266.94456850819</v>
      </c>
      <c r="CR1213" s="239">
        <f t="shared" si="585"/>
        <v>147820</v>
      </c>
      <c r="CS1213" s="239">
        <f t="shared" si="585"/>
        <v>212074</v>
      </c>
      <c r="CT1213" s="239">
        <f t="shared" si="585"/>
        <v>226555</v>
      </c>
      <c r="CU1213" s="239">
        <f t="shared" si="585"/>
        <v>245435</v>
      </c>
      <c r="CV1213" s="236">
        <f t="shared" si="585"/>
        <v>203142.39</v>
      </c>
      <c r="CW1213" s="236">
        <f t="shared" si="585"/>
        <v>216634.52277651822</v>
      </c>
      <c r="CX1213" s="236">
        <f t="shared" si="585"/>
        <v>236236.69217883918</v>
      </c>
      <c r="CY1213" s="236">
        <f t="shared" si="585"/>
        <v>256060.9445685081</v>
      </c>
      <c r="CZ1213" s="239">
        <f t="shared" si="585"/>
        <v>45902</v>
      </c>
      <c r="DA1213" s="239">
        <f t="shared" si="585"/>
        <v>68057</v>
      </c>
      <c r="DB1213" s="239">
        <f t="shared" si="585"/>
        <v>72415</v>
      </c>
      <c r="DC1213" s="239">
        <f t="shared" si="585"/>
        <v>73934</v>
      </c>
      <c r="DD1213" s="236">
        <f t="shared" si="585"/>
        <v>67976</v>
      </c>
      <c r="DE1213" s="236">
        <f t="shared" si="585"/>
        <v>71978</v>
      </c>
      <c r="DF1213" s="236">
        <f t="shared" si="585"/>
        <v>73556</v>
      </c>
      <c r="DG1213" s="236">
        <f t="shared" si="585"/>
        <v>79841</v>
      </c>
      <c r="DH1213" s="239">
        <f t="shared" si="585"/>
        <v>56715</v>
      </c>
      <c r="DI1213" s="239">
        <f t="shared" si="585"/>
        <v>89207</v>
      </c>
      <c r="DJ1213" s="239">
        <f t="shared" si="585"/>
        <v>95115</v>
      </c>
      <c r="DK1213" s="239">
        <f t="shared" si="585"/>
        <v>100898</v>
      </c>
      <c r="DL1213" s="236">
        <f t="shared" si="585"/>
        <v>89312</v>
      </c>
      <c r="DM1213" s="236">
        <f t="shared" si="585"/>
        <v>97054</v>
      </c>
      <c r="DN1213" s="236">
        <f t="shared" si="585"/>
        <v>106537</v>
      </c>
      <c r="DO1213" s="236">
        <f t="shared" si="585"/>
        <v>113365</v>
      </c>
      <c r="DP1213" s="239">
        <f t="shared" si="585"/>
        <v>7</v>
      </c>
      <c r="DQ1213" s="239">
        <f t="shared" si="585"/>
        <v>-19382.02747157</v>
      </c>
      <c r="DR1213" s="239">
        <f t="shared" si="585"/>
        <v>-22931.519172</v>
      </c>
      <c r="DS1213" s="239">
        <f t="shared" si="585"/>
        <v>-17107.235145999999</v>
      </c>
      <c r="DT1213" s="236">
        <f t="shared" si="585"/>
        <v>0</v>
      </c>
      <c r="DU1213" s="236">
        <f t="shared" si="585"/>
        <v>-3893.2227765182406</v>
      </c>
      <c r="DV1213" s="236">
        <f t="shared" si="585"/>
        <v>-1055.502178839206</v>
      </c>
      <c r="DW1213" s="236">
        <f t="shared" si="585"/>
        <v>7031.0754314918349</v>
      </c>
      <c r="DX1213" s="445">
        <f t="shared" si="474"/>
        <v>0.45482929966541358</v>
      </c>
      <c r="DY1213" s="445">
        <f t="shared" si="474"/>
        <v>0.45552245653299278</v>
      </c>
      <c r="DZ1213" s="445">
        <f t="shared" si="474"/>
        <v>0.45420832891400142</v>
      </c>
      <c r="EA1213" s="445">
        <f t="shared" si="474"/>
        <v>0.45260399286321307</v>
      </c>
      <c r="EB1213" s="446">
        <f t="shared" si="474"/>
        <v>0.44911038730273156</v>
      </c>
      <c r="EC1213" s="446">
        <f t="shared" si="474"/>
        <v>0.44795543955212591</v>
      </c>
      <c r="ED1213" s="446">
        <f t="shared" si="577"/>
        <v>0.44798558657719523</v>
      </c>
      <c r="EE1213" s="446">
        <f t="shared" si="577"/>
        <v>0.44791389324815539</v>
      </c>
      <c r="EG1213" s="239">
        <f t="shared" ref="EG1213:EM1213" si="586">SUM(EG1214:EG1250)</f>
        <v>705880</v>
      </c>
      <c r="EH1213" s="239">
        <f t="shared" si="586"/>
        <v>315566</v>
      </c>
      <c r="EI1213" s="239">
        <f t="shared" si="586"/>
        <v>390325</v>
      </c>
      <c r="EJ1213" s="239">
        <f t="shared" si="586"/>
        <v>100209</v>
      </c>
      <c r="EK1213" s="239">
        <f t="shared" si="586"/>
        <v>439072</v>
      </c>
      <c r="EL1213" s="239">
        <f t="shared" si="586"/>
        <v>2216585</v>
      </c>
      <c r="EM1213" s="239">
        <f t="shared" si="586"/>
        <v>1893172</v>
      </c>
      <c r="EN1213" s="448">
        <f t="shared" si="482"/>
        <v>0.44705332351107835</v>
      </c>
      <c r="EO1213" s="239">
        <f t="shared" si="483"/>
        <v>25.673221033753922</v>
      </c>
      <c r="EP1213" s="448">
        <f t="shared" si="484"/>
        <v>0.62202074006913355</v>
      </c>
      <c r="EQ1213" s="239">
        <f t="shared" si="485"/>
        <v>198084.89184939896</v>
      </c>
      <c r="ER1213" s="239">
        <f t="shared" si="486"/>
        <v>4410.9832598411549</v>
      </c>
      <c r="ES1213" s="449"/>
      <c r="ET1213" s="239">
        <f t="shared" ref="ET1213:EZ1213" si="587">SUM(ET1214:ET1250)</f>
        <v>964439</v>
      </c>
      <c r="EU1213" s="239">
        <f t="shared" si="587"/>
        <v>446269</v>
      </c>
      <c r="EV1213" s="239">
        <f t="shared" si="587"/>
        <v>518182</v>
      </c>
      <c r="EW1213" s="239">
        <f t="shared" si="587"/>
        <v>161146</v>
      </c>
      <c r="EX1213" s="239">
        <f t="shared" si="587"/>
        <v>903955</v>
      </c>
      <c r="EY1213" s="239">
        <f t="shared" si="587"/>
        <v>4792083</v>
      </c>
      <c r="EZ1213" s="239">
        <f t="shared" si="587"/>
        <v>4013378</v>
      </c>
      <c r="FA1213" s="238">
        <f t="shared" si="493"/>
        <v>0.46272392551524771</v>
      </c>
      <c r="FB1213" s="240">
        <f t="shared" si="494"/>
        <v>31.098339965494748</v>
      </c>
      <c r="FC1213" s="238">
        <f t="shared" si="495"/>
        <v>0.93728582108355218</v>
      </c>
      <c r="FD1213" s="236">
        <f t="shared" si="496"/>
        <v>188635.08833215118</v>
      </c>
      <c r="FE1213" s="236">
        <f t="shared" si="497"/>
        <v>3346.0175775452335</v>
      </c>
      <c r="FF1213" s="236">
        <f>SUM(FF1214:FF1250)</f>
        <v>542772</v>
      </c>
      <c r="FG1213" s="240">
        <f t="shared" si="476"/>
        <v>30.255982254058793</v>
      </c>
      <c r="FH1213" s="236">
        <f>SUM(FH1214:FH1250)</f>
        <v>164221</v>
      </c>
      <c r="FI1213" s="236">
        <f>SUM(FI1214:FI1250)</f>
        <v>542798</v>
      </c>
      <c r="FJ1213" s="236">
        <f>SUM(FJ1214:FJ1250)</f>
        <v>4766</v>
      </c>
      <c r="FK1213" s="236">
        <f t="shared" si="498"/>
        <v>373811</v>
      </c>
      <c r="FL1213" s="236">
        <f>SUM(FL1214:FL1250)</f>
        <v>89198</v>
      </c>
      <c r="FM1213" s="236">
        <f t="shared" si="499"/>
        <v>284613</v>
      </c>
    </row>
    <row r="1214" spans="1:169" s="368" customFormat="1">
      <c r="A1214" s="285"/>
      <c r="B1214" s="286"/>
      <c r="C1214" s="285"/>
      <c r="D1214" s="285"/>
      <c r="E1214" s="400"/>
      <c r="F1214" s="393">
        <f>F1251+1</f>
        <v>1</v>
      </c>
      <c r="G1214" s="459" t="s">
        <v>1323</v>
      </c>
      <c r="H1214" s="392" t="s">
        <v>2802</v>
      </c>
      <c r="I1214" s="287"/>
      <c r="J1214" s="392"/>
      <c r="K1214" s="287"/>
      <c r="L1214" s="392"/>
      <c r="M1214" s="392"/>
      <c r="N1214" s="372">
        <f t="shared" ref="N1214:AC1229" si="588">SUMIFS(N$4:N$1158,$I$4:$I$1158,$G1214)</f>
        <v>8</v>
      </c>
      <c r="O1214" s="244">
        <f t="shared" si="588"/>
        <v>33618</v>
      </c>
      <c r="P1214" s="244">
        <f t="shared" si="588"/>
        <v>52001</v>
      </c>
      <c r="Q1214" s="244">
        <f t="shared" si="588"/>
        <v>54364</v>
      </c>
      <c r="R1214" s="244">
        <f t="shared" si="588"/>
        <v>56706</v>
      </c>
      <c r="S1214" s="242">
        <f t="shared" si="588"/>
        <v>52322</v>
      </c>
      <c r="T1214" s="242">
        <f t="shared" si="588"/>
        <v>54708</v>
      </c>
      <c r="U1214" s="242">
        <f t="shared" si="588"/>
        <v>57064</v>
      </c>
      <c r="V1214" s="242">
        <f t="shared" si="588"/>
        <v>60665</v>
      </c>
      <c r="W1214" s="244">
        <f t="shared" si="588"/>
        <v>15919</v>
      </c>
      <c r="X1214" s="244">
        <f t="shared" si="588"/>
        <v>26442</v>
      </c>
      <c r="Y1214" s="244">
        <f t="shared" si="588"/>
        <v>27617</v>
      </c>
      <c r="Z1214" s="244">
        <f t="shared" si="588"/>
        <v>28729</v>
      </c>
      <c r="AA1214" s="242">
        <f t="shared" si="588"/>
        <v>26549</v>
      </c>
      <c r="AB1214" s="242">
        <f t="shared" si="588"/>
        <v>27755</v>
      </c>
      <c r="AC1214" s="242">
        <f t="shared" si="588"/>
        <v>28859</v>
      </c>
      <c r="AD1214" s="242">
        <f t="shared" ref="AD1214:AS1229" si="589">SUMIFS(AD$4:AD$1158,$I$4:$I$1158,$G1214)</f>
        <v>30611</v>
      </c>
      <c r="AE1214" s="244">
        <f t="shared" si="589"/>
        <v>282</v>
      </c>
      <c r="AF1214" s="244">
        <f t="shared" si="589"/>
        <v>267</v>
      </c>
      <c r="AG1214" s="244">
        <f t="shared" si="589"/>
        <v>243</v>
      </c>
      <c r="AH1214" s="244">
        <f t="shared" si="589"/>
        <v>254</v>
      </c>
      <c r="AI1214" s="242">
        <f t="shared" si="589"/>
        <v>431</v>
      </c>
      <c r="AJ1214" s="242">
        <f t="shared" si="589"/>
        <v>391</v>
      </c>
      <c r="AK1214" s="242">
        <f t="shared" si="589"/>
        <v>406</v>
      </c>
      <c r="AL1214" s="242">
        <f t="shared" si="589"/>
        <v>452</v>
      </c>
      <c r="AM1214" s="244">
        <f t="shared" si="589"/>
        <v>17701</v>
      </c>
      <c r="AN1214" s="244">
        <f t="shared" si="589"/>
        <v>25557</v>
      </c>
      <c r="AO1214" s="244">
        <f t="shared" si="589"/>
        <v>26746</v>
      </c>
      <c r="AP1214" s="244">
        <f t="shared" si="589"/>
        <v>27978</v>
      </c>
      <c r="AQ1214" s="242">
        <f t="shared" si="589"/>
        <v>25774</v>
      </c>
      <c r="AR1214" s="242">
        <f t="shared" si="589"/>
        <v>26954</v>
      </c>
      <c r="AS1214" s="242">
        <f t="shared" si="589"/>
        <v>28206</v>
      </c>
      <c r="AT1214" s="242">
        <f t="shared" ref="AR1214:BC1229" si="590">SUMIFS(AT$4:AT$1158,$I$4:$I$1158,$G1214)</f>
        <v>30054</v>
      </c>
      <c r="AU1214" s="244">
        <f t="shared" si="590"/>
        <v>2034</v>
      </c>
      <c r="AV1214" s="244">
        <f t="shared" si="590"/>
        <v>3256</v>
      </c>
      <c r="AW1214" s="244">
        <f t="shared" si="590"/>
        <v>3440</v>
      </c>
      <c r="AX1214" s="244">
        <f t="shared" si="590"/>
        <v>3636</v>
      </c>
      <c r="AY1214" s="242">
        <f t="shared" si="590"/>
        <v>3384</v>
      </c>
      <c r="AZ1214" s="242">
        <f t="shared" si="590"/>
        <v>3578</v>
      </c>
      <c r="BA1214" s="242">
        <f t="shared" si="590"/>
        <v>3777</v>
      </c>
      <c r="BB1214" s="242">
        <f t="shared" si="590"/>
        <v>3999</v>
      </c>
      <c r="BC1214" s="244">
        <f t="shared" si="590"/>
        <v>15809</v>
      </c>
      <c r="BD1214" s="244">
        <f t="shared" si="550"/>
        <v>21903</v>
      </c>
      <c r="BE1214" s="244">
        <f t="shared" si="550"/>
        <v>22545</v>
      </c>
      <c r="BF1214" s="244">
        <f t="shared" si="549"/>
        <v>23838</v>
      </c>
      <c r="BG1214" s="242">
        <f t="shared" si="549"/>
        <v>21559</v>
      </c>
      <c r="BH1214" s="242">
        <f t="shared" si="549"/>
        <v>22373</v>
      </c>
      <c r="BI1214" s="242">
        <f t="shared" si="549"/>
        <v>23370</v>
      </c>
      <c r="BJ1214" s="242">
        <f t="shared" si="549"/>
        <v>25194</v>
      </c>
      <c r="BK1214" s="244">
        <f t="shared" ref="BK1214:BZ1229" si="591">SUMIFS(BK$4:BK$1158,$I$4:$I$1158,$G1214)</f>
        <v>-142</v>
      </c>
      <c r="BL1214" s="244">
        <f t="shared" si="591"/>
        <v>398</v>
      </c>
      <c r="BM1214" s="244">
        <f t="shared" si="591"/>
        <v>761</v>
      </c>
      <c r="BN1214" s="244">
        <f t="shared" si="591"/>
        <v>504</v>
      </c>
      <c r="BO1214" s="242">
        <f t="shared" si="591"/>
        <v>831</v>
      </c>
      <c r="BP1214" s="242">
        <f t="shared" si="591"/>
        <v>1003</v>
      </c>
      <c r="BQ1214" s="242">
        <f t="shared" si="591"/>
        <v>1059</v>
      </c>
      <c r="BR1214" s="242">
        <f t="shared" si="591"/>
        <v>861</v>
      </c>
      <c r="BS1214" s="244">
        <f t="shared" si="591"/>
        <v>187</v>
      </c>
      <c r="BT1214" s="244">
        <f t="shared" si="591"/>
        <v>398</v>
      </c>
      <c r="BU1214" s="244">
        <f t="shared" si="591"/>
        <v>761</v>
      </c>
      <c r="BV1214" s="244">
        <f t="shared" si="591"/>
        <v>504</v>
      </c>
      <c r="BW1214" s="242">
        <f t="shared" si="591"/>
        <v>831</v>
      </c>
      <c r="BX1214" s="242">
        <f t="shared" si="591"/>
        <v>1003</v>
      </c>
      <c r="BY1214" s="242">
        <f t="shared" si="591"/>
        <v>1059</v>
      </c>
      <c r="BZ1214" s="242">
        <f t="shared" si="591"/>
        <v>861</v>
      </c>
      <c r="CA1214" s="244">
        <f t="shared" ref="CA1214:CH1228" si="592">SUMIFS(CA$4:CA$1158,$I$4:$I$1158,$G1214)</f>
        <v>329</v>
      </c>
      <c r="CB1214" s="244">
        <f t="shared" si="592"/>
        <v>0</v>
      </c>
      <c r="CC1214" s="244">
        <f t="shared" si="592"/>
        <v>0</v>
      </c>
      <c r="CD1214" s="244">
        <f t="shared" si="592"/>
        <v>0</v>
      </c>
      <c r="CE1214" s="242">
        <f t="shared" si="592"/>
        <v>0</v>
      </c>
      <c r="CF1214" s="242">
        <f t="shared" si="592"/>
        <v>0</v>
      </c>
      <c r="CG1214" s="242">
        <f t="shared" si="592"/>
        <v>0</v>
      </c>
      <c r="CH1214" s="242">
        <f t="shared" si="592"/>
        <v>0</v>
      </c>
      <c r="CI1214" s="375"/>
      <c r="CJ1214" s="244">
        <f t="shared" ref="CJ1214:CY1229" si="593">SUMIFS(CJ$4:CJ$1158,$I$4:$I$1158,$G1214)</f>
        <v>15810</v>
      </c>
      <c r="CK1214" s="244">
        <f t="shared" si="593"/>
        <v>22768</v>
      </c>
      <c r="CL1214" s="244">
        <f t="shared" si="593"/>
        <v>23589</v>
      </c>
      <c r="CM1214" s="244">
        <f t="shared" si="593"/>
        <v>24115</v>
      </c>
      <c r="CN1214" s="242">
        <f t="shared" si="593"/>
        <v>21559</v>
      </c>
      <c r="CO1214" s="242">
        <f t="shared" si="593"/>
        <v>22345.099178599579</v>
      </c>
      <c r="CP1214" s="242">
        <f t="shared" si="593"/>
        <v>23215.943594767683</v>
      </c>
      <c r="CQ1214" s="242">
        <f t="shared" si="593"/>
        <v>24085.442130160718</v>
      </c>
      <c r="CR1214" s="244">
        <f t="shared" si="593"/>
        <v>6327</v>
      </c>
      <c r="CS1214" s="244">
        <f t="shared" si="593"/>
        <v>6389</v>
      </c>
      <c r="CT1214" s="244">
        <f t="shared" si="593"/>
        <v>6700</v>
      </c>
      <c r="CU1214" s="244">
        <f t="shared" si="593"/>
        <v>6767</v>
      </c>
      <c r="CV1214" s="242">
        <f t="shared" si="593"/>
        <v>5248</v>
      </c>
      <c r="CW1214" s="242">
        <f t="shared" si="593"/>
        <v>5497.0991785995811</v>
      </c>
      <c r="CX1214" s="242">
        <f t="shared" si="593"/>
        <v>5793.9435947676884</v>
      </c>
      <c r="CY1214" s="242">
        <f t="shared" si="593"/>
        <v>6180.4421301607144</v>
      </c>
      <c r="CZ1214" s="244">
        <f t="shared" ref="CZ1214:DO1229" si="594">SUMIFS(CZ$4:CZ$1158,$I$4:$I$1158,$G1214)</f>
        <v>0</v>
      </c>
      <c r="DA1214" s="244">
        <f t="shared" si="594"/>
        <v>0</v>
      </c>
      <c r="DB1214" s="244">
        <f t="shared" si="594"/>
        <v>0</v>
      </c>
      <c r="DC1214" s="244">
        <f t="shared" si="594"/>
        <v>0</v>
      </c>
      <c r="DD1214" s="242">
        <f t="shared" si="594"/>
        <v>16</v>
      </c>
      <c r="DE1214" s="242">
        <f t="shared" si="594"/>
        <v>25</v>
      </c>
      <c r="DF1214" s="242">
        <f t="shared" si="594"/>
        <v>30</v>
      </c>
      <c r="DG1214" s="242">
        <f t="shared" si="594"/>
        <v>21</v>
      </c>
      <c r="DH1214" s="244">
        <f t="shared" si="594"/>
        <v>9483</v>
      </c>
      <c r="DI1214" s="244">
        <f t="shared" si="594"/>
        <v>16379</v>
      </c>
      <c r="DJ1214" s="244">
        <f t="shared" si="594"/>
        <v>16889</v>
      </c>
      <c r="DK1214" s="244">
        <f t="shared" si="594"/>
        <v>17348</v>
      </c>
      <c r="DL1214" s="242">
        <f t="shared" si="594"/>
        <v>16295</v>
      </c>
      <c r="DM1214" s="242">
        <f t="shared" si="594"/>
        <v>16823</v>
      </c>
      <c r="DN1214" s="242">
        <f t="shared" si="594"/>
        <v>17392</v>
      </c>
      <c r="DO1214" s="242">
        <f t="shared" si="594"/>
        <v>17884</v>
      </c>
      <c r="DP1214" s="244">
        <f t="shared" ref="DN1214:DW1229" si="595">SUMIFS(DP$4:DP$1158,$I$4:$I$1158,$G1214)</f>
        <v>-1</v>
      </c>
      <c r="DQ1214" s="244">
        <f t="shared" si="595"/>
        <v>-865</v>
      </c>
      <c r="DR1214" s="244">
        <f t="shared" si="595"/>
        <v>-1044</v>
      </c>
      <c r="DS1214" s="244">
        <f t="shared" si="595"/>
        <v>-277</v>
      </c>
      <c r="DT1214" s="242">
        <f t="shared" si="595"/>
        <v>0</v>
      </c>
      <c r="DU1214" s="242">
        <f t="shared" si="595"/>
        <v>27.900821400417271</v>
      </c>
      <c r="DV1214" s="242">
        <f t="shared" si="595"/>
        <v>154.05640523231284</v>
      </c>
      <c r="DW1214" s="242">
        <f t="shared" si="595"/>
        <v>1108.5578698392835</v>
      </c>
      <c r="DX1214" s="460">
        <f t="shared" si="474"/>
        <v>0.47352608721518236</v>
      </c>
      <c r="DY1214" s="460">
        <f t="shared" si="474"/>
        <v>0.50849022134189725</v>
      </c>
      <c r="DZ1214" s="460">
        <f t="shared" si="474"/>
        <v>0.50800161871826943</v>
      </c>
      <c r="EA1214" s="460">
        <f t="shared" si="474"/>
        <v>0.50663069163756924</v>
      </c>
      <c r="EB1214" s="461">
        <f t="shared" si="474"/>
        <v>0.50741561866901108</v>
      </c>
      <c r="EC1214" s="461">
        <f t="shared" si="474"/>
        <v>0.50732982379176716</v>
      </c>
      <c r="ED1214" s="461">
        <f t="shared" si="577"/>
        <v>0.50573040796298896</v>
      </c>
      <c r="EE1214" s="461">
        <f t="shared" si="577"/>
        <v>0.504590785461139</v>
      </c>
      <c r="EG1214" s="244">
        <f t="shared" ref="EG1214:EM1229" si="596">SUMIFS(EG$4:EG$1158,$I$4:$I$1158,$G1214)</f>
        <v>47096</v>
      </c>
      <c r="EH1214" s="244">
        <f t="shared" si="596"/>
        <v>32089</v>
      </c>
      <c r="EI1214" s="244">
        <f t="shared" si="596"/>
        <v>15007</v>
      </c>
      <c r="EJ1214" s="244">
        <f t="shared" si="596"/>
        <v>3310</v>
      </c>
      <c r="EK1214" s="244">
        <f t="shared" si="596"/>
        <v>77980</v>
      </c>
      <c r="EL1214" s="244">
        <f t="shared" si="596"/>
        <v>41101</v>
      </c>
      <c r="EM1214" s="244">
        <f t="shared" si="596"/>
        <v>41057</v>
      </c>
      <c r="EN1214" s="462">
        <f t="shared" si="482"/>
        <v>0.68135298114489551</v>
      </c>
      <c r="EO1214" s="244">
        <f t="shared" si="483"/>
        <v>22.056373692276939</v>
      </c>
      <c r="EP1214" s="462">
        <f t="shared" si="484"/>
        <v>1.6557669441141498</v>
      </c>
      <c r="EQ1214" s="244">
        <f t="shared" si="485"/>
        <v>1897277.438505146</v>
      </c>
      <c r="ER1214" s="244">
        <f t="shared" si="486"/>
        <v>6718.3021977575891</v>
      </c>
      <c r="ES1214" s="463"/>
      <c r="ET1214" s="244">
        <f t="shared" ref="ET1214:EZ1229" si="597">SUMIFS(ET$4:ET$1158,$I$4:$I$1158,$G1214)</f>
        <v>54388</v>
      </c>
      <c r="EU1214" s="244">
        <f t="shared" si="597"/>
        <v>27679</v>
      </c>
      <c r="EV1214" s="244">
        <f t="shared" si="597"/>
        <v>26709</v>
      </c>
      <c r="EW1214" s="244">
        <f t="shared" si="597"/>
        <v>5115</v>
      </c>
      <c r="EX1214" s="244">
        <f t="shared" si="597"/>
        <v>132082</v>
      </c>
      <c r="EY1214" s="244">
        <f t="shared" si="597"/>
        <v>47972</v>
      </c>
      <c r="EZ1214" s="244">
        <f t="shared" si="597"/>
        <v>47907</v>
      </c>
      <c r="FA1214" s="464">
        <f t="shared" si="493"/>
        <v>0.5089174082518203</v>
      </c>
      <c r="FB1214" s="243">
        <f t="shared" si="494"/>
        <v>19.150848028754353</v>
      </c>
      <c r="FC1214" s="464">
        <f t="shared" si="495"/>
        <v>2.4285136427153047</v>
      </c>
      <c r="FD1214" s="242">
        <f t="shared" si="496"/>
        <v>2753314.4334194949</v>
      </c>
      <c r="FE1214" s="242">
        <f t="shared" si="497"/>
        <v>8897.4471371615837</v>
      </c>
      <c r="FF1214" s="242">
        <f t="shared" ref="FF1214:FF1250" si="598">SUMIFS(FF$4:FF$1158,$I$4:$I$1158,$G1214)</f>
        <v>25832</v>
      </c>
      <c r="FG1214" s="243">
        <f t="shared" si="476"/>
        <v>12.832920408795292</v>
      </c>
      <c r="FH1214" s="242">
        <f t="shared" ref="FH1214:FJ1233" si="599">SUMIFS(FH$4:FH$1158,$I$4:$I$1158,$G1214)</f>
        <v>3315</v>
      </c>
      <c r="FI1214" s="242">
        <f t="shared" si="599"/>
        <v>25832</v>
      </c>
      <c r="FJ1214" s="242">
        <f t="shared" si="599"/>
        <v>258</v>
      </c>
      <c r="FK1214" s="242">
        <f t="shared" si="498"/>
        <v>22259</v>
      </c>
      <c r="FL1214" s="242">
        <f t="shared" ref="FL1214:FL1250" si="600">SUMIFS(FL$4:FL$1158,$I$4:$I$1158,$G1214)</f>
        <v>14178</v>
      </c>
      <c r="FM1214" s="242">
        <f t="shared" si="499"/>
        <v>8081</v>
      </c>
    </row>
    <row r="1215" spans="1:169" s="368" customFormat="1">
      <c r="A1215" s="285"/>
      <c r="B1215" s="286"/>
      <c r="C1215" s="285"/>
      <c r="D1215" s="285"/>
      <c r="E1215" s="400"/>
      <c r="F1215" s="393">
        <f t="shared" ref="F1215:F1250" si="601">F1214+1</f>
        <v>2</v>
      </c>
      <c r="G1215" s="459" t="s">
        <v>1345</v>
      </c>
      <c r="H1215" s="392" t="s">
        <v>2803</v>
      </c>
      <c r="I1215" s="287"/>
      <c r="J1215" s="392"/>
      <c r="K1215" s="287"/>
      <c r="L1215" s="392"/>
      <c r="M1215" s="392"/>
      <c r="N1215" s="372">
        <f t="shared" si="588"/>
        <v>18</v>
      </c>
      <c r="O1215" s="244">
        <f t="shared" si="588"/>
        <v>8428</v>
      </c>
      <c r="P1215" s="244">
        <f t="shared" si="588"/>
        <v>11625</v>
      </c>
      <c r="Q1215" s="244">
        <f t="shared" si="588"/>
        <v>12800</v>
      </c>
      <c r="R1215" s="244">
        <f t="shared" si="588"/>
        <v>14121</v>
      </c>
      <c r="S1215" s="242">
        <f t="shared" si="588"/>
        <v>11756</v>
      </c>
      <c r="T1215" s="242">
        <f t="shared" si="588"/>
        <v>12927</v>
      </c>
      <c r="U1215" s="242">
        <f t="shared" si="588"/>
        <v>14263</v>
      </c>
      <c r="V1215" s="242">
        <f t="shared" si="588"/>
        <v>15446</v>
      </c>
      <c r="W1215" s="244">
        <f t="shared" si="588"/>
        <v>3957</v>
      </c>
      <c r="X1215" s="244">
        <f t="shared" si="588"/>
        <v>5698</v>
      </c>
      <c r="Y1215" s="244">
        <f t="shared" si="588"/>
        <v>6271</v>
      </c>
      <c r="Z1215" s="244">
        <f t="shared" si="588"/>
        <v>6979</v>
      </c>
      <c r="AA1215" s="242">
        <f t="shared" si="588"/>
        <v>5820</v>
      </c>
      <c r="AB1215" s="242">
        <f t="shared" si="588"/>
        <v>6400</v>
      </c>
      <c r="AC1215" s="242">
        <f t="shared" si="588"/>
        <v>7120</v>
      </c>
      <c r="AD1215" s="242">
        <f t="shared" si="589"/>
        <v>7744</v>
      </c>
      <c r="AE1215" s="244">
        <f t="shared" si="589"/>
        <v>281</v>
      </c>
      <c r="AF1215" s="244">
        <f t="shared" si="589"/>
        <v>265</v>
      </c>
      <c r="AG1215" s="244">
        <f t="shared" si="589"/>
        <v>241</v>
      </c>
      <c r="AH1215" s="244">
        <f t="shared" si="589"/>
        <v>253</v>
      </c>
      <c r="AI1215" s="242">
        <f t="shared" si="589"/>
        <v>98</v>
      </c>
      <c r="AJ1215" s="242">
        <f t="shared" si="589"/>
        <v>93</v>
      </c>
      <c r="AK1215" s="242">
        <f t="shared" si="589"/>
        <v>103</v>
      </c>
      <c r="AL1215" s="242">
        <f t="shared" si="589"/>
        <v>116</v>
      </c>
      <c r="AM1215" s="244">
        <f t="shared" si="589"/>
        <v>4471</v>
      </c>
      <c r="AN1215" s="244">
        <f t="shared" si="589"/>
        <v>5929</v>
      </c>
      <c r="AO1215" s="244">
        <f t="shared" si="589"/>
        <v>6529</v>
      </c>
      <c r="AP1215" s="244">
        <f t="shared" si="589"/>
        <v>7141</v>
      </c>
      <c r="AQ1215" s="242">
        <f t="shared" si="589"/>
        <v>5935</v>
      </c>
      <c r="AR1215" s="242">
        <f t="shared" si="590"/>
        <v>6530</v>
      </c>
      <c r="AS1215" s="242">
        <f t="shared" si="590"/>
        <v>7149</v>
      </c>
      <c r="AT1215" s="242">
        <f t="shared" si="590"/>
        <v>7702</v>
      </c>
      <c r="AU1215" s="244">
        <f t="shared" si="590"/>
        <v>977</v>
      </c>
      <c r="AV1215" s="244">
        <f t="shared" si="590"/>
        <v>1403</v>
      </c>
      <c r="AW1215" s="244">
        <f t="shared" si="590"/>
        <v>1577</v>
      </c>
      <c r="AX1215" s="244">
        <f t="shared" si="590"/>
        <v>1742</v>
      </c>
      <c r="AY1215" s="242">
        <f t="shared" si="590"/>
        <v>1475.61</v>
      </c>
      <c r="AZ1215" s="242">
        <f t="shared" si="590"/>
        <v>1657.7000000000003</v>
      </c>
      <c r="BA1215" s="242">
        <f t="shared" si="590"/>
        <v>1828.8100000000002</v>
      </c>
      <c r="BB1215" s="242">
        <f t="shared" si="590"/>
        <v>1999.9800000000002</v>
      </c>
      <c r="BC1215" s="244">
        <f t="shared" si="590"/>
        <v>3497</v>
      </c>
      <c r="BD1215" s="244">
        <f t="shared" si="550"/>
        <v>4371</v>
      </c>
      <c r="BE1215" s="244">
        <f t="shared" si="550"/>
        <v>4729</v>
      </c>
      <c r="BF1215" s="244">
        <f t="shared" si="549"/>
        <v>5179</v>
      </c>
      <c r="BG1215" s="242">
        <f t="shared" si="549"/>
        <v>4153.3900000000003</v>
      </c>
      <c r="BH1215" s="242">
        <f t="shared" si="549"/>
        <v>4478.2999999999993</v>
      </c>
      <c r="BI1215" s="242">
        <f t="shared" si="549"/>
        <v>4924.1899999999996</v>
      </c>
      <c r="BJ1215" s="242">
        <f t="shared" si="549"/>
        <v>5407.0199999999995</v>
      </c>
      <c r="BK1215" s="244">
        <f t="shared" si="591"/>
        <v>-3</v>
      </c>
      <c r="BL1215" s="244">
        <f t="shared" si="591"/>
        <v>155</v>
      </c>
      <c r="BM1215" s="244">
        <f t="shared" si="591"/>
        <v>223</v>
      </c>
      <c r="BN1215" s="244">
        <f t="shared" si="591"/>
        <v>220</v>
      </c>
      <c r="BO1215" s="242">
        <f t="shared" si="591"/>
        <v>306</v>
      </c>
      <c r="BP1215" s="242">
        <f t="shared" si="591"/>
        <v>394</v>
      </c>
      <c r="BQ1215" s="242">
        <f t="shared" si="591"/>
        <v>396</v>
      </c>
      <c r="BR1215" s="242">
        <f t="shared" si="591"/>
        <v>295</v>
      </c>
      <c r="BS1215" s="244">
        <f t="shared" si="591"/>
        <v>6</v>
      </c>
      <c r="BT1215" s="244">
        <f t="shared" si="591"/>
        <v>155</v>
      </c>
      <c r="BU1215" s="244">
        <f t="shared" si="591"/>
        <v>223</v>
      </c>
      <c r="BV1215" s="244">
        <f t="shared" si="591"/>
        <v>220</v>
      </c>
      <c r="BW1215" s="242">
        <f t="shared" si="591"/>
        <v>306</v>
      </c>
      <c r="BX1215" s="242">
        <f t="shared" si="591"/>
        <v>394</v>
      </c>
      <c r="BY1215" s="242">
        <f t="shared" si="591"/>
        <v>396</v>
      </c>
      <c r="BZ1215" s="242">
        <f t="shared" si="591"/>
        <v>295</v>
      </c>
      <c r="CA1215" s="244">
        <f t="shared" si="592"/>
        <v>9</v>
      </c>
      <c r="CB1215" s="244">
        <f t="shared" si="592"/>
        <v>0</v>
      </c>
      <c r="CC1215" s="244">
        <f t="shared" si="592"/>
        <v>0</v>
      </c>
      <c r="CD1215" s="244">
        <f t="shared" si="592"/>
        <v>0</v>
      </c>
      <c r="CE1215" s="242">
        <f t="shared" si="592"/>
        <v>0</v>
      </c>
      <c r="CF1215" s="242">
        <f t="shared" si="592"/>
        <v>0</v>
      </c>
      <c r="CG1215" s="242">
        <f t="shared" si="592"/>
        <v>0</v>
      </c>
      <c r="CH1215" s="242">
        <f t="shared" si="592"/>
        <v>0</v>
      </c>
      <c r="CI1215" s="375"/>
      <c r="CJ1215" s="244">
        <f t="shared" si="593"/>
        <v>3497</v>
      </c>
      <c r="CK1215" s="244">
        <f t="shared" si="593"/>
        <v>3649</v>
      </c>
      <c r="CL1215" s="244">
        <f t="shared" si="593"/>
        <v>3993</v>
      </c>
      <c r="CM1215" s="244">
        <f t="shared" si="593"/>
        <v>4182</v>
      </c>
      <c r="CN1215" s="242">
        <f t="shared" si="593"/>
        <v>4153.3900000000003</v>
      </c>
      <c r="CO1215" s="242">
        <f t="shared" si="593"/>
        <v>4544.8401667425196</v>
      </c>
      <c r="CP1215" s="242">
        <f t="shared" si="593"/>
        <v>5003.363944588712</v>
      </c>
      <c r="CQ1215" s="242">
        <f t="shared" si="593"/>
        <v>5367.865215658112</v>
      </c>
      <c r="CR1215" s="244">
        <f t="shared" si="593"/>
        <v>3213</v>
      </c>
      <c r="CS1215" s="244">
        <f t="shared" si="593"/>
        <v>3226</v>
      </c>
      <c r="CT1215" s="244">
        <f t="shared" si="593"/>
        <v>3555</v>
      </c>
      <c r="CU1215" s="244">
        <f t="shared" si="593"/>
        <v>3664</v>
      </c>
      <c r="CV1215" s="242">
        <f t="shared" si="593"/>
        <v>3792.3900000000003</v>
      </c>
      <c r="CW1215" s="242">
        <f t="shared" si="593"/>
        <v>4182.8401667425205</v>
      </c>
      <c r="CX1215" s="242">
        <f t="shared" si="593"/>
        <v>4556.3639445887111</v>
      </c>
      <c r="CY1215" s="242">
        <f t="shared" si="593"/>
        <v>4896.865215658112</v>
      </c>
      <c r="CZ1215" s="244">
        <f t="shared" si="594"/>
        <v>75</v>
      </c>
      <c r="DA1215" s="244">
        <f t="shared" si="594"/>
        <v>97</v>
      </c>
      <c r="DB1215" s="244">
        <f t="shared" si="594"/>
        <v>103</v>
      </c>
      <c r="DC1215" s="244">
        <f t="shared" si="594"/>
        <v>105</v>
      </c>
      <c r="DD1215" s="242">
        <f t="shared" si="594"/>
        <v>37</v>
      </c>
      <c r="DE1215" s="242">
        <f t="shared" si="594"/>
        <v>29</v>
      </c>
      <c r="DF1215" s="242">
        <f t="shared" si="594"/>
        <v>32</v>
      </c>
      <c r="DG1215" s="242">
        <f t="shared" si="594"/>
        <v>45</v>
      </c>
      <c r="DH1215" s="244">
        <f t="shared" si="594"/>
        <v>209</v>
      </c>
      <c r="DI1215" s="244">
        <f t="shared" si="594"/>
        <v>326</v>
      </c>
      <c r="DJ1215" s="244">
        <f t="shared" si="594"/>
        <v>335</v>
      </c>
      <c r="DK1215" s="244">
        <f t="shared" si="594"/>
        <v>413</v>
      </c>
      <c r="DL1215" s="242">
        <f t="shared" si="594"/>
        <v>324</v>
      </c>
      <c r="DM1215" s="242">
        <f t="shared" si="594"/>
        <v>333</v>
      </c>
      <c r="DN1215" s="242">
        <f t="shared" si="595"/>
        <v>415</v>
      </c>
      <c r="DO1215" s="242">
        <f t="shared" si="595"/>
        <v>426</v>
      </c>
      <c r="DP1215" s="244">
        <f t="shared" si="595"/>
        <v>0</v>
      </c>
      <c r="DQ1215" s="244">
        <f t="shared" si="595"/>
        <v>722</v>
      </c>
      <c r="DR1215" s="244">
        <f t="shared" si="595"/>
        <v>736</v>
      </c>
      <c r="DS1215" s="244">
        <f t="shared" si="595"/>
        <v>997</v>
      </c>
      <c r="DT1215" s="242">
        <f t="shared" si="595"/>
        <v>0</v>
      </c>
      <c r="DU1215" s="242">
        <f t="shared" si="595"/>
        <v>-66.540166742519645</v>
      </c>
      <c r="DV1215" s="242">
        <f t="shared" si="595"/>
        <v>-79.173944588711862</v>
      </c>
      <c r="DW1215" s="242">
        <f t="shared" si="595"/>
        <v>39.154784341887975</v>
      </c>
      <c r="DX1215" s="460">
        <f t="shared" ref="DX1215:EC1257" si="602">IFERROR(W1215/O1215,0)</f>
        <v>0.4695064072140484</v>
      </c>
      <c r="DY1215" s="460">
        <f t="shared" si="602"/>
        <v>0.49015053763440858</v>
      </c>
      <c r="DZ1215" s="460">
        <f t="shared" si="602"/>
        <v>0.48992187500000001</v>
      </c>
      <c r="EA1215" s="460">
        <f t="shared" si="602"/>
        <v>0.49422845407549043</v>
      </c>
      <c r="EB1215" s="461">
        <f t="shared" si="602"/>
        <v>0.49506634909833275</v>
      </c>
      <c r="EC1215" s="461">
        <f t="shared" si="602"/>
        <v>0.49508780072716019</v>
      </c>
      <c r="ED1215" s="461">
        <f t="shared" si="577"/>
        <v>0.49919371801163853</v>
      </c>
      <c r="EE1215" s="461">
        <f t="shared" si="577"/>
        <v>0.50135957529457464</v>
      </c>
      <c r="EG1215" s="244">
        <f t="shared" si="596"/>
        <v>7847</v>
      </c>
      <c r="EH1215" s="244">
        <f t="shared" si="596"/>
        <v>4312</v>
      </c>
      <c r="EI1215" s="244">
        <f t="shared" si="596"/>
        <v>3535</v>
      </c>
      <c r="EJ1215" s="244">
        <f t="shared" si="596"/>
        <v>738</v>
      </c>
      <c r="EK1215" s="244">
        <f t="shared" si="596"/>
        <v>5256</v>
      </c>
      <c r="EL1215" s="244">
        <f t="shared" si="596"/>
        <v>25313</v>
      </c>
      <c r="EM1215" s="244">
        <f t="shared" si="596"/>
        <v>24852</v>
      </c>
      <c r="EN1215" s="462">
        <f t="shared" si="482"/>
        <v>0.54950936663693128</v>
      </c>
      <c r="EO1215" s="244">
        <f t="shared" si="483"/>
        <v>20.876944837340876</v>
      </c>
      <c r="EP1215" s="462">
        <f t="shared" si="484"/>
        <v>0.66981011851663053</v>
      </c>
      <c r="EQ1215" s="244">
        <f t="shared" si="485"/>
        <v>207640.34290680679</v>
      </c>
      <c r="ER1215" s="244">
        <f t="shared" si="486"/>
        <v>2474.6499275712217</v>
      </c>
      <c r="ES1215" s="463"/>
      <c r="ET1215" s="244">
        <f t="shared" si="597"/>
        <v>11552</v>
      </c>
      <c r="EU1215" s="244">
        <f t="shared" si="597"/>
        <v>6026</v>
      </c>
      <c r="EV1215" s="244">
        <f t="shared" si="597"/>
        <v>5525</v>
      </c>
      <c r="EW1215" s="244">
        <f t="shared" si="597"/>
        <v>1556</v>
      </c>
      <c r="EX1215" s="244">
        <f t="shared" si="597"/>
        <v>7661</v>
      </c>
      <c r="EY1215" s="244">
        <f t="shared" si="597"/>
        <v>46806</v>
      </c>
      <c r="EZ1215" s="244">
        <f t="shared" si="597"/>
        <v>46352</v>
      </c>
      <c r="FA1215" s="464">
        <f t="shared" si="493"/>
        <v>0.52164127423822715</v>
      </c>
      <c r="FB1215" s="243">
        <f t="shared" si="494"/>
        <v>28.162895927601809</v>
      </c>
      <c r="FC1215" s="464">
        <f t="shared" si="495"/>
        <v>0.66317520775623273</v>
      </c>
      <c r="FD1215" s="242">
        <f t="shared" si="496"/>
        <v>163675.59714566509</v>
      </c>
      <c r="FE1215" s="242">
        <f t="shared" si="497"/>
        <v>2797.4341272580828</v>
      </c>
      <c r="FF1215" s="242">
        <f t="shared" si="598"/>
        <v>6023</v>
      </c>
      <c r="FG1215" s="243">
        <f t="shared" si="476"/>
        <v>27.013116387182468</v>
      </c>
      <c r="FH1215" s="242">
        <f t="shared" si="599"/>
        <v>1627</v>
      </c>
      <c r="FI1215" s="242">
        <f t="shared" si="599"/>
        <v>6023</v>
      </c>
      <c r="FJ1215" s="242">
        <f t="shared" si="599"/>
        <v>113</v>
      </c>
      <c r="FK1215" s="242">
        <f t="shared" si="498"/>
        <v>4283</v>
      </c>
      <c r="FL1215" s="242">
        <f t="shared" si="600"/>
        <v>2526</v>
      </c>
      <c r="FM1215" s="242">
        <f t="shared" si="499"/>
        <v>1757</v>
      </c>
    </row>
    <row r="1216" spans="1:169" s="368" customFormat="1">
      <c r="A1216" s="285"/>
      <c r="B1216" s="286"/>
      <c r="C1216" s="285"/>
      <c r="D1216" s="285"/>
      <c r="E1216" s="400"/>
      <c r="F1216" s="400">
        <f t="shared" si="601"/>
        <v>3</v>
      </c>
      <c r="G1216" s="465" t="s">
        <v>1392</v>
      </c>
      <c r="H1216" s="286" t="s">
        <v>1393</v>
      </c>
      <c r="I1216" s="285"/>
      <c r="J1216" s="286"/>
      <c r="K1216" s="285"/>
      <c r="L1216" s="286"/>
      <c r="M1216" s="286"/>
      <c r="N1216" s="372">
        <f t="shared" si="588"/>
        <v>20</v>
      </c>
      <c r="O1216" s="244">
        <f t="shared" si="588"/>
        <v>28312</v>
      </c>
      <c r="P1216" s="244">
        <f t="shared" si="588"/>
        <v>41704</v>
      </c>
      <c r="Q1216" s="244">
        <f t="shared" si="588"/>
        <v>43241</v>
      </c>
      <c r="R1216" s="244">
        <f t="shared" si="588"/>
        <v>46864</v>
      </c>
      <c r="S1216" s="242">
        <f t="shared" si="588"/>
        <v>42283</v>
      </c>
      <c r="T1216" s="242">
        <f t="shared" si="588"/>
        <v>43865</v>
      </c>
      <c r="U1216" s="242">
        <f t="shared" si="588"/>
        <v>47552</v>
      </c>
      <c r="V1216" s="242">
        <f t="shared" si="588"/>
        <v>50133</v>
      </c>
      <c r="W1216" s="244">
        <f t="shared" si="588"/>
        <v>13358</v>
      </c>
      <c r="X1216" s="244">
        <f t="shared" si="588"/>
        <v>19067</v>
      </c>
      <c r="Y1216" s="244">
        <f t="shared" si="588"/>
        <v>18891</v>
      </c>
      <c r="Z1216" s="244">
        <f t="shared" si="588"/>
        <v>20124</v>
      </c>
      <c r="AA1216" s="242">
        <f t="shared" si="588"/>
        <v>19341</v>
      </c>
      <c r="AB1216" s="242">
        <f t="shared" si="588"/>
        <v>19191</v>
      </c>
      <c r="AC1216" s="242">
        <f t="shared" si="588"/>
        <v>20307</v>
      </c>
      <c r="AD1216" s="242">
        <f t="shared" si="589"/>
        <v>21324</v>
      </c>
      <c r="AE1216" s="244">
        <f t="shared" si="589"/>
        <v>367</v>
      </c>
      <c r="AF1216" s="244">
        <f t="shared" si="589"/>
        <v>414</v>
      </c>
      <c r="AG1216" s="244">
        <f t="shared" si="589"/>
        <v>408</v>
      </c>
      <c r="AH1216" s="244">
        <f t="shared" si="589"/>
        <v>426</v>
      </c>
      <c r="AI1216" s="242">
        <f t="shared" si="589"/>
        <v>415</v>
      </c>
      <c r="AJ1216" s="242">
        <f t="shared" si="589"/>
        <v>416</v>
      </c>
      <c r="AK1216" s="242">
        <f t="shared" si="589"/>
        <v>434</v>
      </c>
      <c r="AL1216" s="242">
        <f t="shared" si="589"/>
        <v>434</v>
      </c>
      <c r="AM1216" s="244">
        <f t="shared" si="589"/>
        <v>14953</v>
      </c>
      <c r="AN1216" s="244">
        <f t="shared" si="589"/>
        <v>22638</v>
      </c>
      <c r="AO1216" s="244">
        <f t="shared" si="589"/>
        <v>24349</v>
      </c>
      <c r="AP1216" s="244">
        <f t="shared" si="589"/>
        <v>26740</v>
      </c>
      <c r="AQ1216" s="242">
        <f t="shared" si="589"/>
        <v>22943</v>
      </c>
      <c r="AR1216" s="242">
        <f t="shared" si="590"/>
        <v>24673</v>
      </c>
      <c r="AS1216" s="242">
        <f t="shared" si="590"/>
        <v>27241</v>
      </c>
      <c r="AT1216" s="242">
        <f t="shared" si="590"/>
        <v>28809</v>
      </c>
      <c r="AU1216" s="244">
        <f t="shared" si="590"/>
        <v>3065</v>
      </c>
      <c r="AV1216" s="244">
        <f t="shared" si="590"/>
        <v>5055</v>
      </c>
      <c r="AW1216" s="244">
        <f t="shared" si="590"/>
        <v>5480</v>
      </c>
      <c r="AX1216" s="244">
        <f t="shared" si="590"/>
        <v>6108</v>
      </c>
      <c r="AY1216" s="242">
        <f t="shared" si="590"/>
        <v>5270</v>
      </c>
      <c r="AZ1216" s="242">
        <f t="shared" si="590"/>
        <v>5755</v>
      </c>
      <c r="BA1216" s="242">
        <f t="shared" si="590"/>
        <v>6388</v>
      </c>
      <c r="BB1216" s="242">
        <f t="shared" si="590"/>
        <v>6947</v>
      </c>
      <c r="BC1216" s="244">
        <f t="shared" si="590"/>
        <v>11886</v>
      </c>
      <c r="BD1216" s="244">
        <f t="shared" si="550"/>
        <v>17045</v>
      </c>
      <c r="BE1216" s="244">
        <f t="shared" si="550"/>
        <v>18012</v>
      </c>
      <c r="BF1216" s="244">
        <f t="shared" si="549"/>
        <v>19711</v>
      </c>
      <c r="BG1216" s="242">
        <f t="shared" si="549"/>
        <v>17041</v>
      </c>
      <c r="BH1216" s="242">
        <f t="shared" si="549"/>
        <v>17931</v>
      </c>
      <c r="BI1216" s="242">
        <f t="shared" si="549"/>
        <v>19821</v>
      </c>
      <c r="BJ1216" s="242">
        <f t="shared" si="549"/>
        <v>21478</v>
      </c>
      <c r="BK1216" s="244">
        <f t="shared" si="591"/>
        <v>2</v>
      </c>
      <c r="BL1216" s="244">
        <f t="shared" si="591"/>
        <v>538</v>
      </c>
      <c r="BM1216" s="244">
        <f t="shared" si="591"/>
        <v>857</v>
      </c>
      <c r="BN1216" s="244">
        <f t="shared" si="591"/>
        <v>921</v>
      </c>
      <c r="BO1216" s="242">
        <f t="shared" si="591"/>
        <v>632</v>
      </c>
      <c r="BP1216" s="242">
        <f t="shared" si="591"/>
        <v>987</v>
      </c>
      <c r="BQ1216" s="242">
        <f t="shared" si="591"/>
        <v>1032</v>
      </c>
      <c r="BR1216" s="242">
        <f t="shared" si="591"/>
        <v>384</v>
      </c>
      <c r="BS1216" s="244">
        <f t="shared" si="591"/>
        <v>2</v>
      </c>
      <c r="BT1216" s="244">
        <f t="shared" si="591"/>
        <v>538</v>
      </c>
      <c r="BU1216" s="244">
        <f t="shared" si="591"/>
        <v>857</v>
      </c>
      <c r="BV1216" s="244">
        <f t="shared" si="591"/>
        <v>921</v>
      </c>
      <c r="BW1216" s="242">
        <f t="shared" si="591"/>
        <v>632</v>
      </c>
      <c r="BX1216" s="242">
        <f t="shared" si="591"/>
        <v>987</v>
      </c>
      <c r="BY1216" s="242">
        <f t="shared" si="591"/>
        <v>1032</v>
      </c>
      <c r="BZ1216" s="242">
        <f t="shared" si="591"/>
        <v>384</v>
      </c>
      <c r="CA1216" s="244">
        <f t="shared" si="592"/>
        <v>0</v>
      </c>
      <c r="CB1216" s="244">
        <f t="shared" si="592"/>
        <v>0</v>
      </c>
      <c r="CC1216" s="244">
        <f t="shared" si="592"/>
        <v>0</v>
      </c>
      <c r="CD1216" s="244">
        <f t="shared" si="592"/>
        <v>0</v>
      </c>
      <c r="CE1216" s="242">
        <f t="shared" si="592"/>
        <v>0</v>
      </c>
      <c r="CF1216" s="242">
        <f t="shared" si="592"/>
        <v>0</v>
      </c>
      <c r="CG1216" s="242">
        <f t="shared" si="592"/>
        <v>0</v>
      </c>
      <c r="CH1216" s="242">
        <f t="shared" si="592"/>
        <v>0</v>
      </c>
      <c r="CI1216" s="375"/>
      <c r="CJ1216" s="244">
        <f t="shared" si="593"/>
        <v>11886</v>
      </c>
      <c r="CK1216" s="244">
        <f t="shared" si="593"/>
        <v>18297</v>
      </c>
      <c r="CL1216" s="244">
        <f t="shared" si="593"/>
        <v>19590</v>
      </c>
      <c r="CM1216" s="244">
        <f t="shared" si="593"/>
        <v>21295</v>
      </c>
      <c r="CN1216" s="242">
        <f t="shared" si="593"/>
        <v>17041</v>
      </c>
      <c r="CO1216" s="242">
        <f t="shared" si="593"/>
        <v>18158.781579244423</v>
      </c>
      <c r="CP1216" s="242">
        <f t="shared" si="593"/>
        <v>19528.815973181252</v>
      </c>
      <c r="CQ1216" s="242">
        <f t="shared" si="593"/>
        <v>20700.929696790237</v>
      </c>
      <c r="CR1216" s="244">
        <f t="shared" si="593"/>
        <v>9677</v>
      </c>
      <c r="CS1216" s="244">
        <f t="shared" si="593"/>
        <v>14735</v>
      </c>
      <c r="CT1216" s="244">
        <f t="shared" si="593"/>
        <v>15776</v>
      </c>
      <c r="CU1216" s="244">
        <f t="shared" si="593"/>
        <v>17350</v>
      </c>
      <c r="CV1216" s="242">
        <f t="shared" si="593"/>
        <v>12393</v>
      </c>
      <c r="CW1216" s="242">
        <f t="shared" si="593"/>
        <v>13256.781579244429</v>
      </c>
      <c r="CX1216" s="242">
        <f t="shared" si="593"/>
        <v>14574.81597318125</v>
      </c>
      <c r="CY1216" s="242">
        <f t="shared" si="593"/>
        <v>15468.929696790237</v>
      </c>
      <c r="CZ1216" s="244">
        <f t="shared" si="594"/>
        <v>1575</v>
      </c>
      <c r="DA1216" s="244">
        <f t="shared" si="594"/>
        <v>2561</v>
      </c>
      <c r="DB1216" s="244">
        <f t="shared" si="594"/>
        <v>2723</v>
      </c>
      <c r="DC1216" s="244">
        <f t="shared" si="594"/>
        <v>2779</v>
      </c>
      <c r="DD1216" s="242">
        <f t="shared" si="594"/>
        <v>3645</v>
      </c>
      <c r="DE1216" s="242">
        <f t="shared" si="594"/>
        <v>3798</v>
      </c>
      <c r="DF1216" s="242">
        <f t="shared" si="594"/>
        <v>3757</v>
      </c>
      <c r="DG1216" s="242">
        <f t="shared" si="594"/>
        <v>3964</v>
      </c>
      <c r="DH1216" s="244">
        <f t="shared" si="594"/>
        <v>634</v>
      </c>
      <c r="DI1216" s="244">
        <f t="shared" si="594"/>
        <v>1001</v>
      </c>
      <c r="DJ1216" s="244">
        <f t="shared" si="594"/>
        <v>1091</v>
      </c>
      <c r="DK1216" s="244">
        <f t="shared" si="594"/>
        <v>1166</v>
      </c>
      <c r="DL1216" s="242">
        <f t="shared" si="594"/>
        <v>1003</v>
      </c>
      <c r="DM1216" s="242">
        <f t="shared" si="594"/>
        <v>1104</v>
      </c>
      <c r="DN1216" s="242">
        <f t="shared" si="595"/>
        <v>1197</v>
      </c>
      <c r="DO1216" s="242">
        <f t="shared" si="595"/>
        <v>1268</v>
      </c>
      <c r="DP1216" s="244">
        <f t="shared" si="595"/>
        <v>0</v>
      </c>
      <c r="DQ1216" s="244">
        <f t="shared" si="595"/>
        <v>-1252</v>
      </c>
      <c r="DR1216" s="244">
        <f t="shared" si="595"/>
        <v>-1578</v>
      </c>
      <c r="DS1216" s="244">
        <f t="shared" si="595"/>
        <v>-1584</v>
      </c>
      <c r="DT1216" s="242">
        <f t="shared" si="595"/>
        <v>0</v>
      </c>
      <c r="DU1216" s="242">
        <f t="shared" si="595"/>
        <v>-227.78157924442644</v>
      </c>
      <c r="DV1216" s="242">
        <f t="shared" si="595"/>
        <v>292.18402681874829</v>
      </c>
      <c r="DW1216" s="242">
        <f t="shared" si="595"/>
        <v>777.07030320976344</v>
      </c>
      <c r="DX1216" s="460">
        <f t="shared" si="602"/>
        <v>0.47181407177168694</v>
      </c>
      <c r="DY1216" s="460">
        <f t="shared" si="602"/>
        <v>0.45719835027815076</v>
      </c>
      <c r="DZ1216" s="460">
        <f t="shared" si="602"/>
        <v>0.43687703799634608</v>
      </c>
      <c r="EA1216" s="460">
        <f t="shared" si="602"/>
        <v>0.42941276886309321</v>
      </c>
      <c r="EB1216" s="461">
        <f t="shared" si="602"/>
        <v>0.45741787479601731</v>
      </c>
      <c r="EC1216" s="461">
        <f t="shared" si="602"/>
        <v>0.43750142482617121</v>
      </c>
      <c r="ED1216" s="461">
        <f t="shared" si="577"/>
        <v>0.42704828398384925</v>
      </c>
      <c r="EE1216" s="461">
        <f t="shared" si="577"/>
        <v>0.42534857279636168</v>
      </c>
      <c r="EG1216" s="244">
        <f t="shared" si="596"/>
        <v>97597</v>
      </c>
      <c r="EH1216" s="244">
        <f t="shared" si="596"/>
        <v>35497</v>
      </c>
      <c r="EI1216" s="244">
        <f t="shared" si="596"/>
        <v>62100</v>
      </c>
      <c r="EJ1216" s="244">
        <f t="shared" si="596"/>
        <v>11212</v>
      </c>
      <c r="EK1216" s="244">
        <f t="shared" si="596"/>
        <v>0</v>
      </c>
      <c r="EL1216" s="244">
        <f t="shared" si="596"/>
        <v>0</v>
      </c>
      <c r="EM1216" s="244">
        <f t="shared" si="596"/>
        <v>0</v>
      </c>
      <c r="EN1216" s="462">
        <f t="shared" si="482"/>
        <v>0.36370995010092522</v>
      </c>
      <c r="EO1216" s="244">
        <f t="shared" si="483"/>
        <v>18.054750402576488</v>
      </c>
      <c r="EP1216" s="462">
        <f t="shared" si="484"/>
        <v>0</v>
      </c>
      <c r="EQ1216" s="244">
        <f t="shared" si="485"/>
        <v>0</v>
      </c>
      <c r="ER1216" s="244">
        <f t="shared" si="486"/>
        <v>0</v>
      </c>
      <c r="ES1216" s="463"/>
      <c r="ET1216" s="244">
        <f t="shared" si="597"/>
        <v>42554</v>
      </c>
      <c r="EU1216" s="244">
        <f t="shared" si="597"/>
        <v>19618</v>
      </c>
      <c r="EV1216" s="244">
        <f t="shared" si="597"/>
        <v>22934</v>
      </c>
      <c r="EW1216" s="244">
        <f t="shared" si="597"/>
        <v>4475</v>
      </c>
      <c r="EX1216" s="244">
        <f t="shared" si="597"/>
        <v>6201</v>
      </c>
      <c r="EY1216" s="244">
        <f t="shared" si="597"/>
        <v>139898</v>
      </c>
      <c r="EZ1216" s="244">
        <f t="shared" si="597"/>
        <v>124197</v>
      </c>
      <c r="FA1216" s="464">
        <f t="shared" si="493"/>
        <v>0.46101424072942615</v>
      </c>
      <c r="FB1216" s="243">
        <f t="shared" si="494"/>
        <v>19.512514171099678</v>
      </c>
      <c r="FC1216" s="464">
        <f t="shared" si="495"/>
        <v>0.14572073130610519</v>
      </c>
      <c r="FD1216" s="242">
        <f t="shared" si="496"/>
        <v>44325.151181575151</v>
      </c>
      <c r="FE1216" s="242">
        <f t="shared" si="497"/>
        <v>3002.6221782061293</v>
      </c>
      <c r="FF1216" s="242">
        <f t="shared" si="598"/>
        <v>23005</v>
      </c>
      <c r="FG1216" s="243">
        <f t="shared" si="476"/>
        <v>25.064116496413824</v>
      </c>
      <c r="FH1216" s="242">
        <f t="shared" si="599"/>
        <v>5766</v>
      </c>
      <c r="FI1216" s="242">
        <f t="shared" si="599"/>
        <v>23005</v>
      </c>
      <c r="FJ1216" s="242">
        <f t="shared" si="599"/>
        <v>0</v>
      </c>
      <c r="FK1216" s="242">
        <f t="shared" si="498"/>
        <v>17239</v>
      </c>
      <c r="FL1216" s="242">
        <f t="shared" si="600"/>
        <v>1089</v>
      </c>
      <c r="FM1216" s="242">
        <f t="shared" si="499"/>
        <v>16150</v>
      </c>
    </row>
    <row r="1217" spans="1:169" s="368" customFormat="1">
      <c r="A1217" s="285"/>
      <c r="B1217" s="286"/>
      <c r="C1217" s="285"/>
      <c r="D1217" s="285"/>
      <c r="E1217" s="400"/>
      <c r="F1217" s="400">
        <f t="shared" si="601"/>
        <v>4</v>
      </c>
      <c r="G1217" s="465" t="s">
        <v>1435</v>
      </c>
      <c r="H1217" s="286" t="s">
        <v>1436</v>
      </c>
      <c r="I1217" s="285"/>
      <c r="J1217" s="286"/>
      <c r="K1217" s="285"/>
      <c r="L1217" s="286"/>
      <c r="M1217" s="286"/>
      <c r="N1217" s="372">
        <f t="shared" si="588"/>
        <v>38</v>
      </c>
      <c r="O1217" s="244">
        <f t="shared" si="588"/>
        <v>27394</v>
      </c>
      <c r="P1217" s="244">
        <f t="shared" si="588"/>
        <v>44452</v>
      </c>
      <c r="Q1217" s="244">
        <f t="shared" si="588"/>
        <v>44774</v>
      </c>
      <c r="R1217" s="244">
        <f t="shared" si="588"/>
        <v>47619</v>
      </c>
      <c r="S1217" s="242">
        <f t="shared" si="588"/>
        <v>45551</v>
      </c>
      <c r="T1217" s="242">
        <f t="shared" si="588"/>
        <v>45775</v>
      </c>
      <c r="U1217" s="242">
        <f t="shared" si="588"/>
        <v>48567</v>
      </c>
      <c r="V1217" s="242">
        <f t="shared" si="588"/>
        <v>51787</v>
      </c>
      <c r="W1217" s="244">
        <f t="shared" si="588"/>
        <v>11449</v>
      </c>
      <c r="X1217" s="244">
        <f t="shared" si="588"/>
        <v>17993</v>
      </c>
      <c r="Y1217" s="244">
        <f t="shared" si="588"/>
        <v>17018</v>
      </c>
      <c r="Z1217" s="244">
        <f t="shared" si="588"/>
        <v>18184</v>
      </c>
      <c r="AA1217" s="242">
        <f t="shared" si="588"/>
        <v>17546</v>
      </c>
      <c r="AB1217" s="242">
        <f t="shared" si="588"/>
        <v>16604</v>
      </c>
      <c r="AC1217" s="242">
        <f t="shared" si="588"/>
        <v>17758</v>
      </c>
      <c r="AD1217" s="242">
        <f t="shared" si="589"/>
        <v>18852</v>
      </c>
      <c r="AE1217" s="244">
        <f t="shared" si="589"/>
        <v>391</v>
      </c>
      <c r="AF1217" s="244">
        <f t="shared" si="589"/>
        <v>490</v>
      </c>
      <c r="AG1217" s="244">
        <f t="shared" si="589"/>
        <v>462</v>
      </c>
      <c r="AH1217" s="244">
        <f t="shared" si="589"/>
        <v>470</v>
      </c>
      <c r="AI1217" s="242">
        <f t="shared" si="589"/>
        <v>502</v>
      </c>
      <c r="AJ1217" s="242">
        <f t="shared" si="589"/>
        <v>469</v>
      </c>
      <c r="AK1217" s="242">
        <f t="shared" si="589"/>
        <v>467</v>
      </c>
      <c r="AL1217" s="242">
        <f t="shared" si="589"/>
        <v>492</v>
      </c>
      <c r="AM1217" s="244">
        <f t="shared" si="589"/>
        <v>15942</v>
      </c>
      <c r="AN1217" s="244">
        <f t="shared" si="589"/>
        <v>26459</v>
      </c>
      <c r="AO1217" s="244">
        <f t="shared" si="589"/>
        <v>27755</v>
      </c>
      <c r="AP1217" s="244">
        <f t="shared" si="589"/>
        <v>29432</v>
      </c>
      <c r="AQ1217" s="242">
        <f t="shared" si="589"/>
        <v>28005</v>
      </c>
      <c r="AR1217" s="242">
        <f t="shared" si="590"/>
        <v>29170</v>
      </c>
      <c r="AS1217" s="242">
        <f t="shared" si="590"/>
        <v>30813</v>
      </c>
      <c r="AT1217" s="242">
        <f t="shared" si="590"/>
        <v>32934</v>
      </c>
      <c r="AU1217" s="244">
        <f t="shared" si="590"/>
        <v>4182</v>
      </c>
      <c r="AV1217" s="244">
        <f t="shared" si="590"/>
        <v>7755</v>
      </c>
      <c r="AW1217" s="244">
        <f t="shared" si="590"/>
        <v>8266</v>
      </c>
      <c r="AX1217" s="244">
        <f t="shared" si="590"/>
        <v>8868</v>
      </c>
      <c r="AY1217" s="242">
        <f t="shared" si="590"/>
        <v>8401</v>
      </c>
      <c r="AZ1217" s="242">
        <f t="shared" si="590"/>
        <v>8902</v>
      </c>
      <c r="BA1217" s="242">
        <f t="shared" si="590"/>
        <v>9570</v>
      </c>
      <c r="BB1217" s="242">
        <f t="shared" si="590"/>
        <v>10435</v>
      </c>
      <c r="BC1217" s="244">
        <f t="shared" si="590"/>
        <v>11757</v>
      </c>
      <c r="BD1217" s="244">
        <f t="shared" si="550"/>
        <v>17954</v>
      </c>
      <c r="BE1217" s="244">
        <f t="shared" si="550"/>
        <v>18091</v>
      </c>
      <c r="BF1217" s="244">
        <f t="shared" si="549"/>
        <v>19286</v>
      </c>
      <c r="BG1217" s="242">
        <f t="shared" si="549"/>
        <v>18732</v>
      </c>
      <c r="BH1217" s="242">
        <f t="shared" si="549"/>
        <v>18665</v>
      </c>
      <c r="BI1217" s="242">
        <f t="shared" si="549"/>
        <v>19808</v>
      </c>
      <c r="BJ1217" s="242">
        <f t="shared" si="549"/>
        <v>21892</v>
      </c>
      <c r="BK1217" s="244">
        <f t="shared" si="591"/>
        <v>3</v>
      </c>
      <c r="BL1217" s="244">
        <f t="shared" si="591"/>
        <v>750</v>
      </c>
      <c r="BM1217" s="244">
        <f t="shared" si="591"/>
        <v>1398</v>
      </c>
      <c r="BN1217" s="244">
        <f t="shared" si="591"/>
        <v>1278</v>
      </c>
      <c r="BO1217" s="242">
        <f t="shared" si="591"/>
        <v>872</v>
      </c>
      <c r="BP1217" s="242">
        <f t="shared" si="591"/>
        <v>1603</v>
      </c>
      <c r="BQ1217" s="242">
        <f t="shared" si="591"/>
        <v>1435</v>
      </c>
      <c r="BR1217" s="242">
        <f t="shared" si="591"/>
        <v>607</v>
      </c>
      <c r="BS1217" s="244">
        <f t="shared" si="591"/>
        <v>3</v>
      </c>
      <c r="BT1217" s="244">
        <f t="shared" si="591"/>
        <v>750</v>
      </c>
      <c r="BU1217" s="244">
        <f t="shared" si="591"/>
        <v>1398</v>
      </c>
      <c r="BV1217" s="244">
        <f t="shared" si="591"/>
        <v>1278</v>
      </c>
      <c r="BW1217" s="242">
        <f t="shared" si="591"/>
        <v>872</v>
      </c>
      <c r="BX1217" s="242">
        <f t="shared" si="591"/>
        <v>1603</v>
      </c>
      <c r="BY1217" s="242">
        <f t="shared" si="591"/>
        <v>1435</v>
      </c>
      <c r="BZ1217" s="242">
        <f t="shared" si="591"/>
        <v>607</v>
      </c>
      <c r="CA1217" s="244">
        <f t="shared" si="592"/>
        <v>0</v>
      </c>
      <c r="CB1217" s="244">
        <f t="shared" si="592"/>
        <v>0</v>
      </c>
      <c r="CC1217" s="244">
        <f t="shared" si="592"/>
        <v>0</v>
      </c>
      <c r="CD1217" s="244">
        <f t="shared" si="592"/>
        <v>0</v>
      </c>
      <c r="CE1217" s="242">
        <f t="shared" si="592"/>
        <v>0</v>
      </c>
      <c r="CF1217" s="242">
        <f t="shared" si="592"/>
        <v>0</v>
      </c>
      <c r="CG1217" s="242">
        <f t="shared" si="592"/>
        <v>0</v>
      </c>
      <c r="CH1217" s="242">
        <f t="shared" si="592"/>
        <v>0</v>
      </c>
      <c r="CI1217" s="375"/>
      <c r="CJ1217" s="244">
        <f t="shared" si="593"/>
        <v>11754</v>
      </c>
      <c r="CK1217" s="244">
        <f t="shared" si="593"/>
        <v>19184</v>
      </c>
      <c r="CL1217" s="244">
        <f t="shared" si="593"/>
        <v>20227</v>
      </c>
      <c r="CM1217" s="244">
        <f t="shared" si="593"/>
        <v>21375</v>
      </c>
      <c r="CN1217" s="242">
        <f t="shared" si="593"/>
        <v>18732</v>
      </c>
      <c r="CO1217" s="242">
        <f t="shared" si="593"/>
        <v>19453.507219664669</v>
      </c>
      <c r="CP1217" s="242">
        <f t="shared" si="593"/>
        <v>20381.846386224617</v>
      </c>
      <c r="CQ1217" s="242">
        <f t="shared" si="593"/>
        <v>21856.298201983147</v>
      </c>
      <c r="CR1217" s="244">
        <f t="shared" si="593"/>
        <v>9190</v>
      </c>
      <c r="CS1217" s="244">
        <f t="shared" si="593"/>
        <v>14941</v>
      </c>
      <c r="CT1217" s="244">
        <f t="shared" si="593"/>
        <v>15716</v>
      </c>
      <c r="CU1217" s="244">
        <f t="shared" si="593"/>
        <v>16721</v>
      </c>
      <c r="CV1217" s="242">
        <f t="shared" si="593"/>
        <v>14221</v>
      </c>
      <c r="CW1217" s="242">
        <f t="shared" si="593"/>
        <v>14731.507219664669</v>
      </c>
      <c r="CX1217" s="242">
        <f t="shared" si="593"/>
        <v>15618.846386224614</v>
      </c>
      <c r="CY1217" s="242">
        <f t="shared" si="593"/>
        <v>16825.298201983151</v>
      </c>
      <c r="CZ1217" s="244">
        <f t="shared" si="594"/>
        <v>2105</v>
      </c>
      <c r="DA1217" s="244">
        <f t="shared" si="594"/>
        <v>3436</v>
      </c>
      <c r="DB1217" s="244">
        <f t="shared" si="594"/>
        <v>3656</v>
      </c>
      <c r="DC1217" s="244">
        <f t="shared" si="594"/>
        <v>3734</v>
      </c>
      <c r="DD1217" s="242">
        <f t="shared" si="594"/>
        <v>3703</v>
      </c>
      <c r="DE1217" s="242">
        <f t="shared" si="594"/>
        <v>3857</v>
      </c>
      <c r="DF1217" s="242">
        <f t="shared" si="594"/>
        <v>3815</v>
      </c>
      <c r="DG1217" s="242">
        <f t="shared" si="594"/>
        <v>4026</v>
      </c>
      <c r="DH1217" s="244">
        <f t="shared" si="594"/>
        <v>459</v>
      </c>
      <c r="DI1217" s="244">
        <f t="shared" si="594"/>
        <v>807</v>
      </c>
      <c r="DJ1217" s="244">
        <f t="shared" si="594"/>
        <v>855</v>
      </c>
      <c r="DK1217" s="244">
        <f t="shared" si="594"/>
        <v>920</v>
      </c>
      <c r="DL1217" s="242">
        <f t="shared" si="594"/>
        <v>808</v>
      </c>
      <c r="DM1217" s="242">
        <f t="shared" si="594"/>
        <v>865</v>
      </c>
      <c r="DN1217" s="242">
        <f t="shared" si="595"/>
        <v>948</v>
      </c>
      <c r="DO1217" s="242">
        <f t="shared" si="595"/>
        <v>1005</v>
      </c>
      <c r="DP1217" s="244">
        <f t="shared" si="595"/>
        <v>3</v>
      </c>
      <c r="DQ1217" s="244">
        <f t="shared" si="595"/>
        <v>-1230</v>
      </c>
      <c r="DR1217" s="244">
        <f t="shared" si="595"/>
        <v>-2136</v>
      </c>
      <c r="DS1217" s="244">
        <f t="shared" si="595"/>
        <v>-2089</v>
      </c>
      <c r="DT1217" s="242">
        <f t="shared" si="595"/>
        <v>0</v>
      </c>
      <c r="DU1217" s="242">
        <f t="shared" si="595"/>
        <v>-788.50721966467097</v>
      </c>
      <c r="DV1217" s="242">
        <f t="shared" si="595"/>
        <v>-573.84638622461489</v>
      </c>
      <c r="DW1217" s="242">
        <f t="shared" si="595"/>
        <v>35.701798016850823</v>
      </c>
      <c r="DX1217" s="460">
        <f t="shared" si="602"/>
        <v>0.41793823464992336</v>
      </c>
      <c r="DY1217" s="460">
        <f t="shared" si="602"/>
        <v>0.40477368847295958</v>
      </c>
      <c r="DZ1217" s="460">
        <f t="shared" si="602"/>
        <v>0.3800866574351186</v>
      </c>
      <c r="EA1217" s="460">
        <f t="shared" si="602"/>
        <v>0.38186438186438187</v>
      </c>
      <c r="EB1217" s="461">
        <f t="shared" si="602"/>
        <v>0.38519461702267788</v>
      </c>
      <c r="EC1217" s="461">
        <f t="shared" si="602"/>
        <v>0.36273074822501367</v>
      </c>
      <c r="ED1217" s="461">
        <f t="shared" si="577"/>
        <v>0.36563922004653365</v>
      </c>
      <c r="EE1217" s="461">
        <f t="shared" si="577"/>
        <v>0.36402958271380847</v>
      </c>
      <c r="EG1217" s="244">
        <f t="shared" si="596"/>
        <v>0</v>
      </c>
      <c r="EH1217" s="244">
        <f t="shared" si="596"/>
        <v>0</v>
      </c>
      <c r="EI1217" s="244">
        <f t="shared" si="596"/>
        <v>0</v>
      </c>
      <c r="EJ1217" s="244">
        <f t="shared" si="596"/>
        <v>0</v>
      </c>
      <c r="EK1217" s="244">
        <f t="shared" si="596"/>
        <v>0</v>
      </c>
      <c r="EL1217" s="244">
        <f t="shared" si="596"/>
        <v>0</v>
      </c>
      <c r="EM1217" s="244">
        <f t="shared" si="596"/>
        <v>0</v>
      </c>
      <c r="EN1217" s="462">
        <f t="shared" si="482"/>
        <v>0</v>
      </c>
      <c r="EO1217" s="244">
        <f t="shared" si="483"/>
        <v>0</v>
      </c>
      <c r="EP1217" s="462">
        <f t="shared" si="484"/>
        <v>0</v>
      </c>
      <c r="EQ1217" s="244">
        <f t="shared" si="485"/>
        <v>0</v>
      </c>
      <c r="ER1217" s="244">
        <f t="shared" si="486"/>
        <v>0</v>
      </c>
      <c r="ES1217" s="463"/>
      <c r="ET1217" s="244">
        <f t="shared" si="597"/>
        <v>45843</v>
      </c>
      <c r="EU1217" s="244">
        <f t="shared" si="597"/>
        <v>17800</v>
      </c>
      <c r="EV1217" s="244">
        <f t="shared" si="597"/>
        <v>28043</v>
      </c>
      <c r="EW1217" s="244">
        <f t="shared" si="597"/>
        <v>8148</v>
      </c>
      <c r="EX1217" s="244">
        <f t="shared" si="597"/>
        <v>9406</v>
      </c>
      <c r="EY1217" s="244">
        <f t="shared" si="597"/>
        <v>184803</v>
      </c>
      <c r="EZ1217" s="244">
        <f t="shared" si="597"/>
        <v>170242</v>
      </c>
      <c r="FA1217" s="464">
        <f t="shared" si="493"/>
        <v>0.38828174421394762</v>
      </c>
      <c r="FB1217" s="243">
        <f t="shared" si="494"/>
        <v>29.055379239025779</v>
      </c>
      <c r="FC1217" s="464">
        <f t="shared" si="495"/>
        <v>0.20517854416159501</v>
      </c>
      <c r="FD1217" s="242">
        <f t="shared" si="496"/>
        <v>50897.442141090782</v>
      </c>
      <c r="FE1217" s="242">
        <f t="shared" si="497"/>
        <v>3988.439985432502</v>
      </c>
      <c r="FF1217" s="242">
        <f t="shared" si="598"/>
        <v>28043</v>
      </c>
      <c r="FG1217" s="243">
        <f t="shared" si="476"/>
        <v>30.217879684769816</v>
      </c>
      <c r="FH1217" s="242">
        <f t="shared" si="599"/>
        <v>8474</v>
      </c>
      <c r="FI1217" s="242">
        <f t="shared" si="599"/>
        <v>28043</v>
      </c>
      <c r="FJ1217" s="242">
        <f t="shared" si="599"/>
        <v>0</v>
      </c>
      <c r="FK1217" s="242">
        <f t="shared" si="498"/>
        <v>19569</v>
      </c>
      <c r="FL1217" s="242">
        <f t="shared" si="600"/>
        <v>1169</v>
      </c>
      <c r="FM1217" s="242">
        <f t="shared" si="499"/>
        <v>18400</v>
      </c>
    </row>
    <row r="1218" spans="1:169" s="368" customFormat="1">
      <c r="A1218" s="285"/>
      <c r="B1218" s="286"/>
      <c r="C1218" s="285"/>
      <c r="D1218" s="285"/>
      <c r="E1218" s="400"/>
      <c r="F1218" s="400">
        <f t="shared" si="601"/>
        <v>5</v>
      </c>
      <c r="G1218" s="465" t="s">
        <v>1513</v>
      </c>
      <c r="H1218" s="286" t="s">
        <v>1514</v>
      </c>
      <c r="I1218" s="285"/>
      <c r="J1218" s="286"/>
      <c r="K1218" s="285"/>
      <c r="L1218" s="286"/>
      <c r="M1218" s="286"/>
      <c r="N1218" s="372">
        <f t="shared" si="588"/>
        <v>25</v>
      </c>
      <c r="O1218" s="244">
        <f t="shared" si="588"/>
        <v>32070</v>
      </c>
      <c r="P1218" s="244">
        <f t="shared" si="588"/>
        <v>55097</v>
      </c>
      <c r="Q1218" s="244">
        <f t="shared" si="588"/>
        <v>61805</v>
      </c>
      <c r="R1218" s="244">
        <f t="shared" si="588"/>
        <v>68867</v>
      </c>
      <c r="S1218" s="242">
        <f t="shared" si="588"/>
        <v>55127</v>
      </c>
      <c r="T1218" s="242">
        <f t="shared" si="588"/>
        <v>61896</v>
      </c>
      <c r="U1218" s="242">
        <f t="shared" si="588"/>
        <v>69067</v>
      </c>
      <c r="V1218" s="242">
        <f t="shared" si="588"/>
        <v>76515</v>
      </c>
      <c r="W1218" s="244">
        <f t="shared" si="588"/>
        <v>13509</v>
      </c>
      <c r="X1218" s="244">
        <f t="shared" si="588"/>
        <v>22383</v>
      </c>
      <c r="Y1218" s="244">
        <f t="shared" si="588"/>
        <v>25851</v>
      </c>
      <c r="Z1218" s="244">
        <f t="shared" si="588"/>
        <v>28431</v>
      </c>
      <c r="AA1218" s="242">
        <f t="shared" si="588"/>
        <v>23895</v>
      </c>
      <c r="AB1218" s="242">
        <f t="shared" si="588"/>
        <v>27382</v>
      </c>
      <c r="AC1218" s="242">
        <f t="shared" si="588"/>
        <v>30200</v>
      </c>
      <c r="AD1218" s="242">
        <f t="shared" si="589"/>
        <v>33444</v>
      </c>
      <c r="AE1218" s="244">
        <f t="shared" si="589"/>
        <v>456</v>
      </c>
      <c r="AF1218" s="244">
        <f t="shared" si="589"/>
        <v>597</v>
      </c>
      <c r="AG1218" s="244">
        <f t="shared" si="589"/>
        <v>598</v>
      </c>
      <c r="AH1218" s="244">
        <f t="shared" si="589"/>
        <v>646</v>
      </c>
      <c r="AI1218" s="242">
        <f t="shared" si="589"/>
        <v>566</v>
      </c>
      <c r="AJ1218" s="242">
        <f t="shared" si="589"/>
        <v>573</v>
      </c>
      <c r="AK1218" s="242">
        <f t="shared" si="589"/>
        <v>641</v>
      </c>
      <c r="AL1218" s="242">
        <f t="shared" si="589"/>
        <v>713</v>
      </c>
      <c r="AM1218" s="244">
        <f t="shared" si="589"/>
        <v>18560</v>
      </c>
      <c r="AN1218" s="244">
        <f t="shared" si="589"/>
        <v>32714</v>
      </c>
      <c r="AO1218" s="244">
        <f t="shared" si="589"/>
        <v>35953</v>
      </c>
      <c r="AP1218" s="244">
        <f t="shared" si="589"/>
        <v>40439</v>
      </c>
      <c r="AQ1218" s="242">
        <f t="shared" si="589"/>
        <v>31235</v>
      </c>
      <c r="AR1218" s="242">
        <f t="shared" si="590"/>
        <v>34513</v>
      </c>
      <c r="AS1218" s="242">
        <f t="shared" si="590"/>
        <v>38869</v>
      </c>
      <c r="AT1218" s="242">
        <f t="shared" si="590"/>
        <v>43073</v>
      </c>
      <c r="AU1218" s="244">
        <f t="shared" si="590"/>
        <v>3607</v>
      </c>
      <c r="AV1218" s="244">
        <f t="shared" si="590"/>
        <v>5732</v>
      </c>
      <c r="AW1218" s="244">
        <f t="shared" si="590"/>
        <v>6418</v>
      </c>
      <c r="AX1218" s="244">
        <f t="shared" si="590"/>
        <v>7315</v>
      </c>
      <c r="AY1218" s="242">
        <f t="shared" si="590"/>
        <v>5631</v>
      </c>
      <c r="AZ1218" s="242">
        <f t="shared" si="590"/>
        <v>6359</v>
      </c>
      <c r="BA1218" s="242">
        <f t="shared" si="590"/>
        <v>7303</v>
      </c>
      <c r="BB1218" s="242">
        <f t="shared" si="590"/>
        <v>8231</v>
      </c>
      <c r="BC1218" s="244">
        <f t="shared" si="590"/>
        <v>14947</v>
      </c>
      <c r="BD1218" s="244">
        <f t="shared" si="550"/>
        <v>26384</v>
      </c>
      <c r="BE1218" s="244">
        <f t="shared" si="550"/>
        <v>28469</v>
      </c>
      <c r="BF1218" s="244">
        <f t="shared" si="549"/>
        <v>32066</v>
      </c>
      <c r="BG1218" s="242">
        <f t="shared" si="549"/>
        <v>24889</v>
      </c>
      <c r="BH1218" s="242">
        <f t="shared" si="549"/>
        <v>26921</v>
      </c>
      <c r="BI1218" s="242">
        <f t="shared" si="549"/>
        <v>30378</v>
      </c>
      <c r="BJ1218" s="242">
        <f t="shared" si="549"/>
        <v>34342</v>
      </c>
      <c r="BK1218" s="244">
        <f t="shared" si="591"/>
        <v>6</v>
      </c>
      <c r="BL1218" s="244">
        <f t="shared" si="591"/>
        <v>598</v>
      </c>
      <c r="BM1218" s="244">
        <f t="shared" si="591"/>
        <v>1066</v>
      </c>
      <c r="BN1218" s="244">
        <f t="shared" si="591"/>
        <v>1058</v>
      </c>
      <c r="BO1218" s="242">
        <f t="shared" si="591"/>
        <v>715</v>
      </c>
      <c r="BP1218" s="242">
        <f t="shared" si="591"/>
        <v>1233</v>
      </c>
      <c r="BQ1218" s="242">
        <f t="shared" si="591"/>
        <v>1188</v>
      </c>
      <c r="BR1218" s="242">
        <f t="shared" si="591"/>
        <v>500</v>
      </c>
      <c r="BS1218" s="244">
        <f t="shared" si="591"/>
        <v>6</v>
      </c>
      <c r="BT1218" s="244">
        <f t="shared" si="591"/>
        <v>598</v>
      </c>
      <c r="BU1218" s="244">
        <f t="shared" si="591"/>
        <v>1066</v>
      </c>
      <c r="BV1218" s="244">
        <f t="shared" si="591"/>
        <v>1058</v>
      </c>
      <c r="BW1218" s="242">
        <f t="shared" si="591"/>
        <v>715</v>
      </c>
      <c r="BX1218" s="242">
        <f t="shared" si="591"/>
        <v>1233</v>
      </c>
      <c r="BY1218" s="242">
        <f t="shared" si="591"/>
        <v>1188</v>
      </c>
      <c r="BZ1218" s="242">
        <f t="shared" si="591"/>
        <v>500</v>
      </c>
      <c r="CA1218" s="244">
        <f t="shared" si="592"/>
        <v>0</v>
      </c>
      <c r="CB1218" s="244">
        <f t="shared" si="592"/>
        <v>0</v>
      </c>
      <c r="CC1218" s="244">
        <f t="shared" si="592"/>
        <v>0</v>
      </c>
      <c r="CD1218" s="244">
        <f t="shared" si="592"/>
        <v>0</v>
      </c>
      <c r="CE1218" s="242">
        <f t="shared" si="592"/>
        <v>0</v>
      </c>
      <c r="CF1218" s="242">
        <f t="shared" si="592"/>
        <v>0</v>
      </c>
      <c r="CG1218" s="242">
        <f t="shared" si="592"/>
        <v>0</v>
      </c>
      <c r="CH1218" s="242">
        <f t="shared" si="592"/>
        <v>0</v>
      </c>
      <c r="CI1218" s="375"/>
      <c r="CJ1218" s="244">
        <f t="shared" si="593"/>
        <v>14946</v>
      </c>
      <c r="CK1218" s="244">
        <f t="shared" si="593"/>
        <v>26164</v>
      </c>
      <c r="CL1218" s="244">
        <f t="shared" si="593"/>
        <v>28618</v>
      </c>
      <c r="CM1218" s="244">
        <f t="shared" si="593"/>
        <v>32000</v>
      </c>
      <c r="CN1218" s="242">
        <f t="shared" si="593"/>
        <v>24889</v>
      </c>
      <c r="CO1218" s="242">
        <f t="shared" si="593"/>
        <v>27202.77274705466</v>
      </c>
      <c r="CP1218" s="242">
        <f t="shared" si="593"/>
        <v>30736.257175454364</v>
      </c>
      <c r="CQ1218" s="242">
        <f t="shared" si="593"/>
        <v>34028.626513881922</v>
      </c>
      <c r="CR1218" s="244">
        <f t="shared" si="593"/>
        <v>13272</v>
      </c>
      <c r="CS1218" s="244">
        <f t="shared" si="593"/>
        <v>23382</v>
      </c>
      <c r="CT1218" s="244">
        <f t="shared" si="593"/>
        <v>25633</v>
      </c>
      <c r="CU1218" s="244">
        <f t="shared" si="593"/>
        <v>28906</v>
      </c>
      <c r="CV1218" s="242">
        <f t="shared" si="593"/>
        <v>21785</v>
      </c>
      <c r="CW1218" s="242">
        <f t="shared" si="593"/>
        <v>23914.772747054663</v>
      </c>
      <c r="CX1218" s="242">
        <f t="shared" si="593"/>
        <v>27397.257175454357</v>
      </c>
      <c r="CY1218" s="242">
        <f t="shared" si="593"/>
        <v>30493.626513881929</v>
      </c>
      <c r="CZ1218" s="244">
        <f t="shared" si="594"/>
        <v>1161</v>
      </c>
      <c r="DA1218" s="244">
        <f t="shared" si="594"/>
        <v>1919</v>
      </c>
      <c r="DB1218" s="244">
        <f t="shared" si="594"/>
        <v>2042</v>
      </c>
      <c r="DC1218" s="244">
        <f t="shared" si="594"/>
        <v>2086</v>
      </c>
      <c r="DD1218" s="242">
        <f t="shared" si="594"/>
        <v>2238</v>
      </c>
      <c r="DE1218" s="242">
        <f t="shared" si="594"/>
        <v>2333</v>
      </c>
      <c r="DF1218" s="242">
        <f t="shared" si="594"/>
        <v>2305</v>
      </c>
      <c r="DG1218" s="242">
        <f t="shared" si="594"/>
        <v>2438</v>
      </c>
      <c r="DH1218" s="244">
        <f t="shared" si="594"/>
        <v>513</v>
      </c>
      <c r="DI1218" s="244">
        <f t="shared" si="594"/>
        <v>863</v>
      </c>
      <c r="DJ1218" s="244">
        <f t="shared" si="594"/>
        <v>943</v>
      </c>
      <c r="DK1218" s="244">
        <f t="shared" si="594"/>
        <v>1008</v>
      </c>
      <c r="DL1218" s="242">
        <f t="shared" si="594"/>
        <v>866</v>
      </c>
      <c r="DM1218" s="242">
        <f t="shared" si="594"/>
        <v>955</v>
      </c>
      <c r="DN1218" s="242">
        <f t="shared" si="595"/>
        <v>1034</v>
      </c>
      <c r="DO1218" s="242">
        <f t="shared" si="595"/>
        <v>1097</v>
      </c>
      <c r="DP1218" s="244">
        <f t="shared" si="595"/>
        <v>1</v>
      </c>
      <c r="DQ1218" s="244">
        <f t="shared" si="595"/>
        <v>220</v>
      </c>
      <c r="DR1218" s="244">
        <f t="shared" si="595"/>
        <v>-149</v>
      </c>
      <c r="DS1218" s="244">
        <f t="shared" si="595"/>
        <v>66</v>
      </c>
      <c r="DT1218" s="242">
        <f t="shared" si="595"/>
        <v>0</v>
      </c>
      <c r="DU1218" s="242">
        <f t="shared" si="595"/>
        <v>-281.77274705465948</v>
      </c>
      <c r="DV1218" s="242">
        <f t="shared" si="595"/>
        <v>-358.25717545436805</v>
      </c>
      <c r="DW1218" s="242">
        <f t="shared" si="595"/>
        <v>313.37348611807101</v>
      </c>
      <c r="DX1218" s="460">
        <f t="shared" si="602"/>
        <v>0.42123479887745557</v>
      </c>
      <c r="DY1218" s="460">
        <f t="shared" si="602"/>
        <v>0.40624716409241884</v>
      </c>
      <c r="DZ1218" s="460">
        <f t="shared" si="602"/>
        <v>0.41826713049106057</v>
      </c>
      <c r="EA1218" s="460">
        <f t="shared" si="602"/>
        <v>0.41283924085556217</v>
      </c>
      <c r="EB1218" s="461">
        <f t="shared" si="602"/>
        <v>0.43345366154515935</v>
      </c>
      <c r="EC1218" s="461">
        <f t="shared" si="602"/>
        <v>0.44238723019258108</v>
      </c>
      <c r="ED1218" s="461">
        <f t="shared" si="577"/>
        <v>0.43725657694702247</v>
      </c>
      <c r="EE1218" s="461">
        <f t="shared" si="577"/>
        <v>0.43709076651636936</v>
      </c>
      <c r="EG1218" s="244">
        <f t="shared" si="596"/>
        <v>0</v>
      </c>
      <c r="EH1218" s="244">
        <f t="shared" si="596"/>
        <v>0</v>
      </c>
      <c r="EI1218" s="244">
        <f t="shared" si="596"/>
        <v>0</v>
      </c>
      <c r="EJ1218" s="244">
        <f t="shared" si="596"/>
        <v>0</v>
      </c>
      <c r="EK1218" s="244">
        <f t="shared" si="596"/>
        <v>0</v>
      </c>
      <c r="EL1218" s="244">
        <f t="shared" si="596"/>
        <v>0</v>
      </c>
      <c r="EM1218" s="244">
        <f t="shared" si="596"/>
        <v>0</v>
      </c>
      <c r="EN1218" s="462">
        <f t="shared" si="482"/>
        <v>0</v>
      </c>
      <c r="EO1218" s="244">
        <f t="shared" si="483"/>
        <v>0</v>
      </c>
      <c r="EP1218" s="462">
        <f t="shared" si="484"/>
        <v>0</v>
      </c>
      <c r="EQ1218" s="244">
        <f t="shared" si="485"/>
        <v>0</v>
      </c>
      <c r="ER1218" s="244">
        <f t="shared" si="486"/>
        <v>0</v>
      </c>
      <c r="ES1218" s="463"/>
      <c r="ET1218" s="244">
        <f t="shared" si="597"/>
        <v>55480</v>
      </c>
      <c r="EU1218" s="244">
        <f t="shared" si="597"/>
        <v>24244</v>
      </c>
      <c r="EV1218" s="244">
        <f t="shared" si="597"/>
        <v>31242</v>
      </c>
      <c r="EW1218" s="244">
        <f t="shared" si="597"/>
        <v>5715</v>
      </c>
      <c r="EX1218" s="244">
        <f t="shared" si="597"/>
        <v>14766</v>
      </c>
      <c r="EY1218" s="244">
        <f t="shared" si="597"/>
        <v>129283</v>
      </c>
      <c r="EZ1218" s="244">
        <f t="shared" si="597"/>
        <v>122317</v>
      </c>
      <c r="FA1218" s="464">
        <f t="shared" si="493"/>
        <v>0.43698630136986299</v>
      </c>
      <c r="FB1218" s="243">
        <f t="shared" si="494"/>
        <v>18.292682926829269</v>
      </c>
      <c r="FC1218" s="464">
        <f t="shared" si="495"/>
        <v>0.26614996395097335</v>
      </c>
      <c r="FD1218" s="242">
        <f t="shared" si="496"/>
        <v>114214.55257071696</v>
      </c>
      <c r="FE1218" s="242">
        <f t="shared" si="497"/>
        <v>3893.5716212791353</v>
      </c>
      <c r="FF1218" s="242">
        <f t="shared" si="598"/>
        <v>30999</v>
      </c>
      <c r="FG1218" s="243">
        <f t="shared" si="476"/>
        <v>19.223200748411241</v>
      </c>
      <c r="FH1218" s="242">
        <f t="shared" si="599"/>
        <v>5959</v>
      </c>
      <c r="FI1218" s="242">
        <f t="shared" si="599"/>
        <v>30999</v>
      </c>
      <c r="FJ1218" s="242">
        <f t="shared" si="599"/>
        <v>0</v>
      </c>
      <c r="FK1218" s="242">
        <f t="shared" si="498"/>
        <v>25040</v>
      </c>
      <c r="FL1218" s="242">
        <f t="shared" si="600"/>
        <v>1410</v>
      </c>
      <c r="FM1218" s="242">
        <f t="shared" si="499"/>
        <v>23630</v>
      </c>
    </row>
    <row r="1219" spans="1:169" s="368" customFormat="1">
      <c r="A1219" s="285"/>
      <c r="B1219" s="286"/>
      <c r="C1219" s="285"/>
      <c r="D1219" s="285"/>
      <c r="E1219" s="400"/>
      <c r="F1219" s="400">
        <f t="shared" si="601"/>
        <v>6</v>
      </c>
      <c r="G1219" s="465" t="s">
        <v>1567</v>
      </c>
      <c r="H1219" s="286" t="s">
        <v>1568</v>
      </c>
      <c r="I1219" s="285"/>
      <c r="J1219" s="286"/>
      <c r="K1219" s="285"/>
      <c r="L1219" s="286"/>
      <c r="M1219" s="286"/>
      <c r="N1219" s="372">
        <f t="shared" si="588"/>
        <v>9</v>
      </c>
      <c r="O1219" s="244">
        <f t="shared" si="588"/>
        <v>19882</v>
      </c>
      <c r="P1219" s="244">
        <f t="shared" si="588"/>
        <v>34189</v>
      </c>
      <c r="Q1219" s="244">
        <f t="shared" si="588"/>
        <v>38376</v>
      </c>
      <c r="R1219" s="244">
        <f t="shared" si="588"/>
        <v>43799</v>
      </c>
      <c r="S1219" s="242">
        <f t="shared" si="588"/>
        <v>34925</v>
      </c>
      <c r="T1219" s="242">
        <f t="shared" si="588"/>
        <v>39060</v>
      </c>
      <c r="U1219" s="242">
        <f t="shared" si="588"/>
        <v>44647</v>
      </c>
      <c r="V1219" s="242">
        <f t="shared" si="588"/>
        <v>50141</v>
      </c>
      <c r="W1219" s="244">
        <f t="shared" si="588"/>
        <v>7769</v>
      </c>
      <c r="X1219" s="244">
        <f t="shared" si="588"/>
        <v>12125</v>
      </c>
      <c r="Y1219" s="244">
        <f t="shared" si="588"/>
        <v>13468</v>
      </c>
      <c r="Z1219" s="244">
        <f t="shared" si="588"/>
        <v>15139</v>
      </c>
      <c r="AA1219" s="242">
        <f t="shared" si="588"/>
        <v>12898</v>
      </c>
      <c r="AB1219" s="242">
        <f t="shared" si="588"/>
        <v>14474</v>
      </c>
      <c r="AC1219" s="242">
        <f t="shared" si="588"/>
        <v>16362</v>
      </c>
      <c r="AD1219" s="242">
        <f t="shared" si="589"/>
        <v>18350</v>
      </c>
      <c r="AE1219" s="244">
        <f t="shared" si="589"/>
        <v>297</v>
      </c>
      <c r="AF1219" s="244">
        <f t="shared" si="589"/>
        <v>388</v>
      </c>
      <c r="AG1219" s="244">
        <f t="shared" si="589"/>
        <v>415</v>
      </c>
      <c r="AH1219" s="244">
        <f t="shared" si="589"/>
        <v>457</v>
      </c>
      <c r="AI1219" s="242">
        <f t="shared" si="589"/>
        <v>400</v>
      </c>
      <c r="AJ1219" s="242">
        <f t="shared" si="589"/>
        <v>412</v>
      </c>
      <c r="AK1219" s="242">
        <f t="shared" si="589"/>
        <v>444</v>
      </c>
      <c r="AL1219" s="242">
        <f t="shared" si="589"/>
        <v>498</v>
      </c>
      <c r="AM1219" s="244">
        <f t="shared" si="589"/>
        <v>12113</v>
      </c>
      <c r="AN1219" s="244">
        <f t="shared" si="589"/>
        <v>22066</v>
      </c>
      <c r="AO1219" s="244">
        <f t="shared" si="589"/>
        <v>24909</v>
      </c>
      <c r="AP1219" s="244">
        <f t="shared" si="589"/>
        <v>28662</v>
      </c>
      <c r="AQ1219" s="242">
        <f t="shared" si="589"/>
        <v>22027</v>
      </c>
      <c r="AR1219" s="242">
        <f t="shared" si="590"/>
        <v>24584</v>
      </c>
      <c r="AS1219" s="242">
        <f t="shared" si="590"/>
        <v>28284</v>
      </c>
      <c r="AT1219" s="242">
        <f t="shared" si="590"/>
        <v>31791</v>
      </c>
      <c r="AU1219" s="244">
        <f t="shared" si="590"/>
        <v>3531</v>
      </c>
      <c r="AV1219" s="244">
        <f t="shared" si="590"/>
        <v>6887</v>
      </c>
      <c r="AW1219" s="244">
        <f t="shared" si="590"/>
        <v>7941</v>
      </c>
      <c r="AX1219" s="244">
        <f t="shared" si="590"/>
        <v>9275</v>
      </c>
      <c r="AY1219" s="242">
        <f t="shared" si="590"/>
        <v>6926</v>
      </c>
      <c r="AZ1219" s="242">
        <f t="shared" si="590"/>
        <v>7884</v>
      </c>
      <c r="BA1219" s="242">
        <f t="shared" si="590"/>
        <v>9228</v>
      </c>
      <c r="BB1219" s="242">
        <f t="shared" si="590"/>
        <v>10551</v>
      </c>
      <c r="BC1219" s="244">
        <f t="shared" si="590"/>
        <v>8582</v>
      </c>
      <c r="BD1219" s="244">
        <f t="shared" si="550"/>
        <v>14973</v>
      </c>
      <c r="BE1219" s="244">
        <f t="shared" si="550"/>
        <v>16646</v>
      </c>
      <c r="BF1219" s="244">
        <f t="shared" si="549"/>
        <v>19047</v>
      </c>
      <c r="BG1219" s="242">
        <f t="shared" si="549"/>
        <v>14827</v>
      </c>
      <c r="BH1219" s="242">
        <f t="shared" si="549"/>
        <v>16322</v>
      </c>
      <c r="BI1219" s="242">
        <f t="shared" si="549"/>
        <v>18670</v>
      </c>
      <c r="BJ1219" s="242">
        <f t="shared" si="549"/>
        <v>21073</v>
      </c>
      <c r="BK1219" s="244">
        <f t="shared" si="591"/>
        <v>0</v>
      </c>
      <c r="BL1219" s="244">
        <f t="shared" si="591"/>
        <v>206</v>
      </c>
      <c r="BM1219" s="244">
        <f t="shared" si="591"/>
        <v>322</v>
      </c>
      <c r="BN1219" s="244">
        <f t="shared" si="591"/>
        <v>340</v>
      </c>
      <c r="BO1219" s="242">
        <f t="shared" si="591"/>
        <v>274</v>
      </c>
      <c r="BP1219" s="242">
        <f t="shared" si="591"/>
        <v>378</v>
      </c>
      <c r="BQ1219" s="242">
        <f t="shared" si="591"/>
        <v>386</v>
      </c>
      <c r="BR1219" s="242">
        <f t="shared" si="591"/>
        <v>167</v>
      </c>
      <c r="BS1219" s="244">
        <f t="shared" si="591"/>
        <v>0</v>
      </c>
      <c r="BT1219" s="244">
        <f t="shared" si="591"/>
        <v>206</v>
      </c>
      <c r="BU1219" s="244">
        <f t="shared" si="591"/>
        <v>322</v>
      </c>
      <c r="BV1219" s="244">
        <f t="shared" si="591"/>
        <v>340</v>
      </c>
      <c r="BW1219" s="242">
        <f t="shared" si="591"/>
        <v>274</v>
      </c>
      <c r="BX1219" s="242">
        <f t="shared" si="591"/>
        <v>378</v>
      </c>
      <c r="BY1219" s="242">
        <f t="shared" si="591"/>
        <v>386</v>
      </c>
      <c r="BZ1219" s="242">
        <f t="shared" si="591"/>
        <v>167</v>
      </c>
      <c r="CA1219" s="244">
        <f t="shared" si="592"/>
        <v>0</v>
      </c>
      <c r="CB1219" s="244">
        <f t="shared" si="592"/>
        <v>0</v>
      </c>
      <c r="CC1219" s="244">
        <f t="shared" si="592"/>
        <v>0</v>
      </c>
      <c r="CD1219" s="244">
        <f t="shared" si="592"/>
        <v>0</v>
      </c>
      <c r="CE1219" s="242">
        <f t="shared" si="592"/>
        <v>0</v>
      </c>
      <c r="CF1219" s="242">
        <f t="shared" si="592"/>
        <v>0</v>
      </c>
      <c r="CG1219" s="242">
        <f t="shared" si="592"/>
        <v>0</v>
      </c>
      <c r="CH1219" s="242">
        <f t="shared" si="592"/>
        <v>0</v>
      </c>
      <c r="CI1219" s="375"/>
      <c r="CJ1219" s="244">
        <f t="shared" si="593"/>
        <v>8581</v>
      </c>
      <c r="CK1219" s="244">
        <f t="shared" si="593"/>
        <v>15174</v>
      </c>
      <c r="CL1219" s="244">
        <f t="shared" si="593"/>
        <v>16661</v>
      </c>
      <c r="CM1219" s="244">
        <f t="shared" si="593"/>
        <v>18361</v>
      </c>
      <c r="CN1219" s="242">
        <f t="shared" si="593"/>
        <v>14827</v>
      </c>
      <c r="CO1219" s="242">
        <f t="shared" si="593"/>
        <v>16289.747575840098</v>
      </c>
      <c r="CP1219" s="242">
        <f t="shared" si="593"/>
        <v>18374.921282217478</v>
      </c>
      <c r="CQ1219" s="242">
        <f t="shared" si="593"/>
        <v>20303.807503770047</v>
      </c>
      <c r="CR1219" s="244">
        <f t="shared" si="593"/>
        <v>4426</v>
      </c>
      <c r="CS1219" s="244">
        <f t="shared" si="593"/>
        <v>8093</v>
      </c>
      <c r="CT1219" s="244">
        <f t="shared" si="593"/>
        <v>9089</v>
      </c>
      <c r="CU1219" s="244">
        <f t="shared" si="593"/>
        <v>10443</v>
      </c>
      <c r="CV1219" s="242">
        <f t="shared" si="593"/>
        <v>10872</v>
      </c>
      <c r="CW1219" s="242">
        <f t="shared" si="593"/>
        <v>12089.747575840096</v>
      </c>
      <c r="CX1219" s="242">
        <f t="shared" si="593"/>
        <v>13965.92128221748</v>
      </c>
      <c r="CY1219" s="242">
        <f t="shared" si="593"/>
        <v>15641.807503770044</v>
      </c>
      <c r="CZ1219" s="244">
        <f t="shared" si="594"/>
        <v>3491</v>
      </c>
      <c r="DA1219" s="244">
        <f t="shared" si="594"/>
        <v>5821</v>
      </c>
      <c r="DB1219" s="244">
        <f t="shared" si="594"/>
        <v>6196</v>
      </c>
      <c r="DC1219" s="244">
        <f t="shared" si="594"/>
        <v>6326</v>
      </c>
      <c r="DD1219" s="242">
        <f t="shared" si="594"/>
        <v>2694</v>
      </c>
      <c r="DE1219" s="242">
        <f t="shared" si="594"/>
        <v>2808</v>
      </c>
      <c r="DF1219" s="242">
        <f t="shared" si="594"/>
        <v>2777</v>
      </c>
      <c r="DG1219" s="242">
        <f t="shared" si="594"/>
        <v>2931</v>
      </c>
      <c r="DH1219" s="244">
        <f t="shared" si="594"/>
        <v>664</v>
      </c>
      <c r="DI1219" s="244">
        <f t="shared" si="594"/>
        <v>1260</v>
      </c>
      <c r="DJ1219" s="244">
        <f t="shared" si="594"/>
        <v>1376</v>
      </c>
      <c r="DK1219" s="244">
        <f t="shared" si="594"/>
        <v>1592</v>
      </c>
      <c r="DL1219" s="242">
        <f t="shared" si="594"/>
        <v>1261</v>
      </c>
      <c r="DM1219" s="242">
        <f t="shared" si="594"/>
        <v>1392</v>
      </c>
      <c r="DN1219" s="242">
        <f t="shared" si="595"/>
        <v>1632</v>
      </c>
      <c r="DO1219" s="242">
        <f t="shared" si="595"/>
        <v>1731</v>
      </c>
      <c r="DP1219" s="244">
        <f t="shared" si="595"/>
        <v>1</v>
      </c>
      <c r="DQ1219" s="244">
        <f t="shared" si="595"/>
        <v>-201</v>
      </c>
      <c r="DR1219" s="244">
        <f t="shared" si="595"/>
        <v>-15</v>
      </c>
      <c r="DS1219" s="244">
        <f t="shared" si="595"/>
        <v>686</v>
      </c>
      <c r="DT1219" s="242">
        <f t="shared" si="595"/>
        <v>0</v>
      </c>
      <c r="DU1219" s="242">
        <f t="shared" si="595"/>
        <v>32.252424159903512</v>
      </c>
      <c r="DV1219" s="242">
        <f t="shared" si="595"/>
        <v>295.07871778252087</v>
      </c>
      <c r="DW1219" s="242">
        <f t="shared" si="595"/>
        <v>769.19249622995403</v>
      </c>
      <c r="DX1219" s="460">
        <f t="shared" si="602"/>
        <v>0.39075545719746502</v>
      </c>
      <c r="DY1219" s="460">
        <f t="shared" si="602"/>
        <v>0.35464623124396738</v>
      </c>
      <c r="DZ1219" s="460">
        <f t="shared" si="602"/>
        <v>0.35094850948509487</v>
      </c>
      <c r="EA1219" s="460">
        <f t="shared" si="602"/>
        <v>0.34564716089408432</v>
      </c>
      <c r="EB1219" s="461">
        <f t="shared" si="602"/>
        <v>0.36930565497494633</v>
      </c>
      <c r="EC1219" s="461">
        <f t="shared" si="602"/>
        <v>0.37055811571940606</v>
      </c>
      <c r="ED1219" s="461">
        <f t="shared" si="577"/>
        <v>0.36647479113938225</v>
      </c>
      <c r="EE1219" s="461">
        <f t="shared" si="577"/>
        <v>0.36596797032368722</v>
      </c>
      <c r="EG1219" s="244">
        <f t="shared" si="596"/>
        <v>75579</v>
      </c>
      <c r="EH1219" s="244">
        <f t="shared" si="596"/>
        <v>31714</v>
      </c>
      <c r="EI1219" s="244">
        <f t="shared" si="596"/>
        <v>43865</v>
      </c>
      <c r="EJ1219" s="244">
        <f t="shared" si="596"/>
        <v>14419</v>
      </c>
      <c r="EK1219" s="244">
        <f t="shared" si="596"/>
        <v>0</v>
      </c>
      <c r="EL1219" s="244">
        <f t="shared" si="596"/>
        <v>0</v>
      </c>
      <c r="EM1219" s="244">
        <f t="shared" si="596"/>
        <v>0</v>
      </c>
      <c r="EN1219" s="462">
        <f t="shared" si="482"/>
        <v>0.41961391391788727</v>
      </c>
      <c r="EO1219" s="244">
        <f t="shared" si="483"/>
        <v>32.871309700216571</v>
      </c>
      <c r="EP1219" s="462">
        <f t="shared" si="484"/>
        <v>0</v>
      </c>
      <c r="EQ1219" s="244">
        <f t="shared" si="485"/>
        <v>0</v>
      </c>
      <c r="ER1219" s="244">
        <f t="shared" si="486"/>
        <v>0</v>
      </c>
      <c r="ES1219" s="463"/>
      <c r="ET1219" s="244">
        <f t="shared" si="597"/>
        <v>34871</v>
      </c>
      <c r="EU1219" s="244">
        <f t="shared" si="597"/>
        <v>12930</v>
      </c>
      <c r="EV1219" s="244">
        <f t="shared" si="597"/>
        <v>21942</v>
      </c>
      <c r="EW1219" s="244">
        <f t="shared" si="597"/>
        <v>6614</v>
      </c>
      <c r="EX1219" s="244">
        <f t="shared" si="597"/>
        <v>20136</v>
      </c>
      <c r="EY1219" s="244">
        <f t="shared" si="597"/>
        <v>302769</v>
      </c>
      <c r="EZ1219" s="244">
        <f t="shared" si="597"/>
        <v>196743</v>
      </c>
      <c r="FA1219" s="464">
        <f t="shared" si="493"/>
        <v>0.37079521665567378</v>
      </c>
      <c r="FB1219" s="243">
        <f t="shared" si="494"/>
        <v>30.143104548354753</v>
      </c>
      <c r="FC1219" s="464">
        <f t="shared" si="495"/>
        <v>0.57744257405867339</v>
      </c>
      <c r="FD1219" s="242">
        <f t="shared" si="496"/>
        <v>66506.14825163738</v>
      </c>
      <c r="FE1219" s="242">
        <f t="shared" si="497"/>
        <v>2801.4550284719994</v>
      </c>
      <c r="FF1219" s="242">
        <f t="shared" si="598"/>
        <v>21957</v>
      </c>
      <c r="FG1219" s="243">
        <f t="shared" si="476"/>
        <v>33.602040351596301</v>
      </c>
      <c r="FH1219" s="242">
        <f t="shared" si="599"/>
        <v>7378</v>
      </c>
      <c r="FI1219" s="242">
        <f t="shared" si="599"/>
        <v>21957</v>
      </c>
      <c r="FJ1219" s="242">
        <f t="shared" si="599"/>
        <v>0</v>
      </c>
      <c r="FK1219" s="242">
        <f t="shared" si="498"/>
        <v>14579</v>
      </c>
      <c r="FL1219" s="242">
        <f t="shared" si="600"/>
        <v>891</v>
      </c>
      <c r="FM1219" s="242">
        <f t="shared" si="499"/>
        <v>13688</v>
      </c>
    </row>
    <row r="1220" spans="1:169" s="368" customFormat="1">
      <c r="A1220" s="285"/>
      <c r="B1220" s="286"/>
      <c r="C1220" s="285"/>
      <c r="D1220" s="285"/>
      <c r="E1220" s="400"/>
      <c r="F1220" s="400">
        <f t="shared" si="601"/>
        <v>7</v>
      </c>
      <c r="G1220" s="465" t="s">
        <v>1588</v>
      </c>
      <c r="H1220" s="286" t="s">
        <v>1589</v>
      </c>
      <c r="I1220" s="285"/>
      <c r="J1220" s="286"/>
      <c r="K1220" s="285"/>
      <c r="L1220" s="286"/>
      <c r="M1220" s="286"/>
      <c r="N1220" s="372">
        <f t="shared" si="588"/>
        <v>11</v>
      </c>
      <c r="O1220" s="244">
        <f t="shared" si="588"/>
        <v>4403</v>
      </c>
      <c r="P1220" s="244">
        <f t="shared" si="588"/>
        <v>6930</v>
      </c>
      <c r="Q1220" s="244">
        <f t="shared" si="588"/>
        <v>7790</v>
      </c>
      <c r="R1220" s="244">
        <f t="shared" si="588"/>
        <v>8835</v>
      </c>
      <c r="S1220" s="242">
        <f t="shared" si="588"/>
        <v>7131</v>
      </c>
      <c r="T1220" s="242">
        <f t="shared" si="588"/>
        <v>8013</v>
      </c>
      <c r="U1220" s="242">
        <f t="shared" si="588"/>
        <v>9091</v>
      </c>
      <c r="V1220" s="242">
        <f t="shared" si="588"/>
        <v>10129</v>
      </c>
      <c r="W1220" s="244">
        <f t="shared" si="588"/>
        <v>1692</v>
      </c>
      <c r="X1220" s="244">
        <f t="shared" si="588"/>
        <v>2565</v>
      </c>
      <c r="Y1220" s="244">
        <f t="shared" si="588"/>
        <v>2810</v>
      </c>
      <c r="Z1220" s="244">
        <f t="shared" si="588"/>
        <v>3190</v>
      </c>
      <c r="AA1220" s="242">
        <f t="shared" si="588"/>
        <v>2391</v>
      </c>
      <c r="AB1220" s="242">
        <f t="shared" si="588"/>
        <v>2621</v>
      </c>
      <c r="AC1220" s="242">
        <f t="shared" si="588"/>
        <v>2975</v>
      </c>
      <c r="AD1220" s="242">
        <f t="shared" si="589"/>
        <v>3313</v>
      </c>
      <c r="AE1220" s="244">
        <f t="shared" si="589"/>
        <v>66</v>
      </c>
      <c r="AF1220" s="244">
        <f t="shared" si="589"/>
        <v>78</v>
      </c>
      <c r="AG1220" s="244">
        <f t="shared" si="589"/>
        <v>82</v>
      </c>
      <c r="AH1220" s="244">
        <f t="shared" si="589"/>
        <v>95</v>
      </c>
      <c r="AI1220" s="242">
        <f t="shared" si="589"/>
        <v>86</v>
      </c>
      <c r="AJ1220" s="242">
        <f t="shared" si="589"/>
        <v>88</v>
      </c>
      <c r="AK1220" s="242">
        <f t="shared" si="589"/>
        <v>93</v>
      </c>
      <c r="AL1220" s="242">
        <f t="shared" si="589"/>
        <v>105</v>
      </c>
      <c r="AM1220" s="244">
        <f t="shared" si="589"/>
        <v>2709</v>
      </c>
      <c r="AN1220" s="244">
        <f t="shared" si="589"/>
        <v>4365</v>
      </c>
      <c r="AO1220" s="244">
        <f t="shared" si="589"/>
        <v>4980</v>
      </c>
      <c r="AP1220" s="244">
        <f t="shared" si="589"/>
        <v>5647</v>
      </c>
      <c r="AQ1220" s="242">
        <f t="shared" si="589"/>
        <v>4741</v>
      </c>
      <c r="AR1220" s="242">
        <f t="shared" si="590"/>
        <v>5391</v>
      </c>
      <c r="AS1220" s="242">
        <f t="shared" si="590"/>
        <v>6116</v>
      </c>
      <c r="AT1220" s="242">
        <f t="shared" si="590"/>
        <v>6816</v>
      </c>
      <c r="AU1220" s="244">
        <f t="shared" si="590"/>
        <v>782</v>
      </c>
      <c r="AV1220" s="244">
        <f t="shared" si="590"/>
        <v>1825</v>
      </c>
      <c r="AW1220" s="244">
        <f t="shared" si="590"/>
        <v>2065</v>
      </c>
      <c r="AX1220" s="244">
        <f t="shared" si="590"/>
        <v>2341</v>
      </c>
      <c r="AY1220" s="242">
        <f t="shared" si="590"/>
        <v>1997</v>
      </c>
      <c r="AZ1220" s="242">
        <f t="shared" si="590"/>
        <v>2269</v>
      </c>
      <c r="BA1220" s="242">
        <f t="shared" si="590"/>
        <v>2557</v>
      </c>
      <c r="BB1220" s="242">
        <f t="shared" si="590"/>
        <v>2901</v>
      </c>
      <c r="BC1220" s="244">
        <f t="shared" si="590"/>
        <v>1927</v>
      </c>
      <c r="BD1220" s="244">
        <f t="shared" si="550"/>
        <v>2493</v>
      </c>
      <c r="BE1220" s="244">
        <f t="shared" si="550"/>
        <v>2823</v>
      </c>
      <c r="BF1220" s="244">
        <f t="shared" si="549"/>
        <v>3212</v>
      </c>
      <c r="BG1220" s="242">
        <f t="shared" si="549"/>
        <v>2681</v>
      </c>
      <c r="BH1220" s="242">
        <f t="shared" si="549"/>
        <v>3015</v>
      </c>
      <c r="BI1220" s="242">
        <f t="shared" si="549"/>
        <v>3453</v>
      </c>
      <c r="BJ1220" s="242">
        <f t="shared" si="549"/>
        <v>3864</v>
      </c>
      <c r="BK1220" s="244">
        <f t="shared" si="591"/>
        <v>0</v>
      </c>
      <c r="BL1220" s="244">
        <f t="shared" si="591"/>
        <v>47</v>
      </c>
      <c r="BM1220" s="244">
        <f t="shared" si="591"/>
        <v>92</v>
      </c>
      <c r="BN1220" s="244">
        <f t="shared" si="591"/>
        <v>94</v>
      </c>
      <c r="BO1220" s="242">
        <f t="shared" si="591"/>
        <v>63</v>
      </c>
      <c r="BP1220" s="242">
        <f t="shared" si="591"/>
        <v>107</v>
      </c>
      <c r="BQ1220" s="242">
        <f t="shared" si="591"/>
        <v>106</v>
      </c>
      <c r="BR1220" s="242">
        <f t="shared" si="591"/>
        <v>51</v>
      </c>
      <c r="BS1220" s="244">
        <f t="shared" si="591"/>
        <v>0</v>
      </c>
      <c r="BT1220" s="244">
        <f t="shared" si="591"/>
        <v>47</v>
      </c>
      <c r="BU1220" s="244">
        <f t="shared" si="591"/>
        <v>92</v>
      </c>
      <c r="BV1220" s="244">
        <f t="shared" si="591"/>
        <v>94</v>
      </c>
      <c r="BW1220" s="242">
        <f t="shared" si="591"/>
        <v>63</v>
      </c>
      <c r="BX1220" s="242">
        <f t="shared" si="591"/>
        <v>107</v>
      </c>
      <c r="BY1220" s="242">
        <f t="shared" si="591"/>
        <v>106</v>
      </c>
      <c r="BZ1220" s="242">
        <f t="shared" si="591"/>
        <v>51</v>
      </c>
      <c r="CA1220" s="244">
        <f t="shared" si="592"/>
        <v>0</v>
      </c>
      <c r="CB1220" s="244">
        <f t="shared" si="592"/>
        <v>0</v>
      </c>
      <c r="CC1220" s="244">
        <f t="shared" si="592"/>
        <v>0</v>
      </c>
      <c r="CD1220" s="244">
        <f t="shared" si="592"/>
        <v>0</v>
      </c>
      <c r="CE1220" s="242">
        <f t="shared" si="592"/>
        <v>0</v>
      </c>
      <c r="CF1220" s="242">
        <f t="shared" si="592"/>
        <v>0</v>
      </c>
      <c r="CG1220" s="242">
        <f t="shared" si="592"/>
        <v>0</v>
      </c>
      <c r="CH1220" s="242">
        <f t="shared" si="592"/>
        <v>0</v>
      </c>
      <c r="CI1220" s="375"/>
      <c r="CJ1220" s="244">
        <f t="shared" si="593"/>
        <v>1923</v>
      </c>
      <c r="CK1220" s="244">
        <f t="shared" si="593"/>
        <v>3041</v>
      </c>
      <c r="CL1220" s="244">
        <f t="shared" si="593"/>
        <v>3304</v>
      </c>
      <c r="CM1220" s="244">
        <f t="shared" si="593"/>
        <v>3495</v>
      </c>
      <c r="CN1220" s="242">
        <f t="shared" si="593"/>
        <v>2681</v>
      </c>
      <c r="CO1220" s="242">
        <f t="shared" si="593"/>
        <v>2912.4812902209164</v>
      </c>
      <c r="CP1220" s="242">
        <f t="shared" si="593"/>
        <v>3065.1636830955908</v>
      </c>
      <c r="CQ1220" s="242">
        <f t="shared" si="593"/>
        <v>3324.1729565606688</v>
      </c>
      <c r="CR1220" s="244">
        <f t="shared" si="593"/>
        <v>544</v>
      </c>
      <c r="CS1220" s="244">
        <f t="shared" si="593"/>
        <v>885</v>
      </c>
      <c r="CT1220" s="244">
        <f t="shared" si="593"/>
        <v>1005</v>
      </c>
      <c r="CU1220" s="244">
        <f t="shared" si="593"/>
        <v>1136</v>
      </c>
      <c r="CV1220" s="242">
        <f t="shared" si="593"/>
        <v>1071</v>
      </c>
      <c r="CW1220" s="242">
        <f t="shared" si="593"/>
        <v>1225.4812902209162</v>
      </c>
      <c r="CX1220" s="242">
        <f t="shared" si="593"/>
        <v>1376.1636830955906</v>
      </c>
      <c r="CY1220" s="242">
        <f t="shared" si="593"/>
        <v>1541.1729565606688</v>
      </c>
      <c r="CZ1220" s="244">
        <f t="shared" si="594"/>
        <v>1296</v>
      </c>
      <c r="DA1220" s="244">
        <f t="shared" si="594"/>
        <v>1999</v>
      </c>
      <c r="DB1220" s="244">
        <f t="shared" si="594"/>
        <v>2128</v>
      </c>
      <c r="DC1220" s="244">
        <f t="shared" si="594"/>
        <v>2172</v>
      </c>
      <c r="DD1220" s="242">
        <f t="shared" si="594"/>
        <v>1453</v>
      </c>
      <c r="DE1220" s="242">
        <f t="shared" si="594"/>
        <v>1513</v>
      </c>
      <c r="DF1220" s="242">
        <f t="shared" si="594"/>
        <v>1498</v>
      </c>
      <c r="DG1220" s="242">
        <f t="shared" si="594"/>
        <v>1580</v>
      </c>
      <c r="DH1220" s="244">
        <f t="shared" si="594"/>
        <v>83</v>
      </c>
      <c r="DI1220" s="244">
        <f t="shared" si="594"/>
        <v>157</v>
      </c>
      <c r="DJ1220" s="244">
        <f t="shared" si="594"/>
        <v>171</v>
      </c>
      <c r="DK1220" s="244">
        <f t="shared" si="594"/>
        <v>187</v>
      </c>
      <c r="DL1220" s="242">
        <f t="shared" si="594"/>
        <v>157</v>
      </c>
      <c r="DM1220" s="242">
        <f t="shared" si="594"/>
        <v>174</v>
      </c>
      <c r="DN1220" s="242">
        <f t="shared" si="595"/>
        <v>191</v>
      </c>
      <c r="DO1220" s="242">
        <f t="shared" si="595"/>
        <v>203</v>
      </c>
      <c r="DP1220" s="244">
        <f t="shared" si="595"/>
        <v>4</v>
      </c>
      <c r="DQ1220" s="244">
        <f t="shared" si="595"/>
        <v>-548</v>
      </c>
      <c r="DR1220" s="244">
        <f t="shared" si="595"/>
        <v>-481</v>
      </c>
      <c r="DS1220" s="244">
        <f t="shared" si="595"/>
        <v>-283</v>
      </c>
      <c r="DT1220" s="242">
        <f t="shared" si="595"/>
        <v>0</v>
      </c>
      <c r="DU1220" s="242">
        <f t="shared" si="595"/>
        <v>102.51870977908372</v>
      </c>
      <c r="DV1220" s="242">
        <f t="shared" si="595"/>
        <v>387.83631690440933</v>
      </c>
      <c r="DW1220" s="242">
        <f t="shared" si="595"/>
        <v>539.82704343933108</v>
      </c>
      <c r="DX1220" s="460">
        <f t="shared" si="602"/>
        <v>0.38428344310697254</v>
      </c>
      <c r="DY1220" s="460">
        <f t="shared" si="602"/>
        <v>0.37012987012987014</v>
      </c>
      <c r="DZ1220" s="460">
        <f t="shared" si="602"/>
        <v>0.36071887034659822</v>
      </c>
      <c r="EA1220" s="460">
        <f t="shared" si="602"/>
        <v>0.36106395019807586</v>
      </c>
      <c r="EB1220" s="461">
        <f t="shared" si="602"/>
        <v>0.33529659234328985</v>
      </c>
      <c r="EC1220" s="461">
        <f t="shared" si="602"/>
        <v>0.3270934731062024</v>
      </c>
      <c r="ED1220" s="461">
        <f t="shared" si="577"/>
        <v>0.32724672753272466</v>
      </c>
      <c r="EE1220" s="461">
        <f t="shared" si="577"/>
        <v>0.32708065949254617</v>
      </c>
      <c r="EG1220" s="244">
        <f t="shared" si="596"/>
        <v>0</v>
      </c>
      <c r="EH1220" s="244">
        <f t="shared" si="596"/>
        <v>0</v>
      </c>
      <c r="EI1220" s="244">
        <f t="shared" si="596"/>
        <v>0</v>
      </c>
      <c r="EJ1220" s="244">
        <f t="shared" si="596"/>
        <v>0</v>
      </c>
      <c r="EK1220" s="244">
        <f t="shared" si="596"/>
        <v>0</v>
      </c>
      <c r="EL1220" s="244">
        <f t="shared" si="596"/>
        <v>0</v>
      </c>
      <c r="EM1220" s="244">
        <f t="shared" si="596"/>
        <v>0</v>
      </c>
      <c r="EN1220" s="462">
        <f t="shared" si="482"/>
        <v>0</v>
      </c>
      <c r="EO1220" s="244">
        <f t="shared" si="483"/>
        <v>0</v>
      </c>
      <c r="EP1220" s="462">
        <f t="shared" si="484"/>
        <v>0</v>
      </c>
      <c r="EQ1220" s="244">
        <f t="shared" si="485"/>
        <v>0</v>
      </c>
      <c r="ER1220" s="244">
        <f t="shared" si="486"/>
        <v>0</v>
      </c>
      <c r="ES1220" s="463"/>
      <c r="ET1220" s="244">
        <f t="shared" si="597"/>
        <v>7121</v>
      </c>
      <c r="EU1220" s="244">
        <f t="shared" si="597"/>
        <v>2396</v>
      </c>
      <c r="EV1220" s="244">
        <f t="shared" si="597"/>
        <v>4722</v>
      </c>
      <c r="EW1220" s="244">
        <f t="shared" si="597"/>
        <v>1759</v>
      </c>
      <c r="EX1220" s="244">
        <f t="shared" si="597"/>
        <v>2067</v>
      </c>
      <c r="EY1220" s="244">
        <f t="shared" si="597"/>
        <v>91742</v>
      </c>
      <c r="EZ1220" s="244">
        <f t="shared" si="597"/>
        <v>44329</v>
      </c>
      <c r="FA1220" s="464">
        <f t="shared" si="493"/>
        <v>0.33646959696671813</v>
      </c>
      <c r="FB1220" s="243">
        <f t="shared" si="494"/>
        <v>37.251164760694621</v>
      </c>
      <c r="FC1220" s="464">
        <f t="shared" si="495"/>
        <v>0.29026822075551184</v>
      </c>
      <c r="FD1220" s="242">
        <f t="shared" si="496"/>
        <v>22530.574873013451</v>
      </c>
      <c r="FE1220" s="242">
        <f t="shared" si="497"/>
        <v>3306.7141901088075</v>
      </c>
      <c r="FF1220" s="242">
        <f t="shared" si="598"/>
        <v>4732</v>
      </c>
      <c r="FG1220" s="243">
        <f t="shared" si="476"/>
        <v>40.194420963651737</v>
      </c>
      <c r="FH1220" s="242">
        <f t="shared" si="599"/>
        <v>1902</v>
      </c>
      <c r="FI1220" s="242">
        <f t="shared" si="599"/>
        <v>4732</v>
      </c>
      <c r="FJ1220" s="242">
        <f t="shared" si="599"/>
        <v>0</v>
      </c>
      <c r="FK1220" s="242">
        <f t="shared" si="498"/>
        <v>2830</v>
      </c>
      <c r="FL1220" s="242">
        <f t="shared" si="600"/>
        <v>182</v>
      </c>
      <c r="FM1220" s="242">
        <f t="shared" si="499"/>
        <v>2648</v>
      </c>
    </row>
    <row r="1221" spans="1:169" s="368" customFormat="1">
      <c r="A1221" s="285"/>
      <c r="B1221" s="286"/>
      <c r="C1221" s="285"/>
      <c r="D1221" s="285"/>
      <c r="E1221" s="400"/>
      <c r="F1221" s="400">
        <f t="shared" si="601"/>
        <v>8</v>
      </c>
      <c r="G1221" s="465" t="s">
        <v>1612</v>
      </c>
      <c r="H1221" s="286" t="s">
        <v>1613</v>
      </c>
      <c r="I1221" s="285"/>
      <c r="J1221" s="286"/>
      <c r="K1221" s="285"/>
      <c r="L1221" s="286"/>
      <c r="M1221" s="286"/>
      <c r="N1221" s="372">
        <f t="shared" si="588"/>
        <v>1</v>
      </c>
      <c r="O1221" s="244">
        <f t="shared" si="588"/>
        <v>5879</v>
      </c>
      <c r="P1221" s="244">
        <f t="shared" si="588"/>
        <v>9066</v>
      </c>
      <c r="Q1221" s="244">
        <f t="shared" si="588"/>
        <v>10109</v>
      </c>
      <c r="R1221" s="244">
        <f t="shared" si="588"/>
        <v>11384</v>
      </c>
      <c r="S1221" s="242">
        <f t="shared" si="588"/>
        <v>7284</v>
      </c>
      <c r="T1221" s="242">
        <f t="shared" si="588"/>
        <v>8112</v>
      </c>
      <c r="U1221" s="242">
        <f t="shared" si="588"/>
        <v>9116</v>
      </c>
      <c r="V1221" s="242">
        <f t="shared" si="588"/>
        <v>10185</v>
      </c>
      <c r="W1221" s="244">
        <f t="shared" si="588"/>
        <v>2939</v>
      </c>
      <c r="X1221" s="244">
        <f t="shared" si="588"/>
        <v>4457</v>
      </c>
      <c r="Y1221" s="244">
        <f t="shared" si="588"/>
        <v>5027</v>
      </c>
      <c r="Z1221" s="244">
        <f t="shared" si="588"/>
        <v>5573</v>
      </c>
      <c r="AA1221" s="242">
        <f t="shared" si="588"/>
        <v>4113</v>
      </c>
      <c r="AB1221" s="242">
        <f t="shared" si="588"/>
        <v>4621</v>
      </c>
      <c r="AC1221" s="242">
        <f t="shared" si="588"/>
        <v>5135</v>
      </c>
      <c r="AD1221" s="242">
        <f t="shared" si="589"/>
        <v>5725</v>
      </c>
      <c r="AE1221" s="244">
        <f t="shared" si="589"/>
        <v>72</v>
      </c>
      <c r="AF1221" s="244">
        <f t="shared" si="589"/>
        <v>83</v>
      </c>
      <c r="AG1221" s="244">
        <f t="shared" si="589"/>
        <v>85</v>
      </c>
      <c r="AH1221" s="244">
        <f t="shared" si="589"/>
        <v>90</v>
      </c>
      <c r="AI1221" s="242">
        <f t="shared" si="589"/>
        <v>57</v>
      </c>
      <c r="AJ1221" s="242">
        <f t="shared" si="589"/>
        <v>50</v>
      </c>
      <c r="AK1221" s="242">
        <f t="shared" si="589"/>
        <v>66</v>
      </c>
      <c r="AL1221" s="242">
        <f t="shared" si="589"/>
        <v>75</v>
      </c>
      <c r="AM1221" s="244">
        <f t="shared" si="589"/>
        <v>2939</v>
      </c>
      <c r="AN1221" s="244">
        <f t="shared" si="589"/>
        <v>4609</v>
      </c>
      <c r="AO1221" s="244">
        <f t="shared" si="589"/>
        <v>5082</v>
      </c>
      <c r="AP1221" s="244">
        <f t="shared" si="589"/>
        <v>5811</v>
      </c>
      <c r="AQ1221" s="242">
        <f t="shared" si="589"/>
        <v>3171</v>
      </c>
      <c r="AR1221" s="242">
        <f t="shared" si="590"/>
        <v>3490</v>
      </c>
      <c r="AS1221" s="242">
        <f t="shared" si="590"/>
        <v>3981</v>
      </c>
      <c r="AT1221" s="242">
        <f t="shared" si="590"/>
        <v>4461</v>
      </c>
      <c r="AU1221" s="244">
        <f t="shared" si="590"/>
        <v>541</v>
      </c>
      <c r="AV1221" s="244">
        <f t="shared" si="590"/>
        <v>1038</v>
      </c>
      <c r="AW1221" s="244">
        <f t="shared" si="590"/>
        <v>1147</v>
      </c>
      <c r="AX1221" s="244">
        <f t="shared" si="590"/>
        <v>1316</v>
      </c>
      <c r="AY1221" s="242">
        <f t="shared" si="590"/>
        <v>719</v>
      </c>
      <c r="AZ1221" s="242">
        <f t="shared" si="590"/>
        <v>790</v>
      </c>
      <c r="BA1221" s="242">
        <f t="shared" si="590"/>
        <v>903</v>
      </c>
      <c r="BB1221" s="242">
        <f t="shared" si="590"/>
        <v>1030</v>
      </c>
      <c r="BC1221" s="244">
        <f t="shared" si="590"/>
        <v>2398</v>
      </c>
      <c r="BD1221" s="244">
        <f t="shared" si="550"/>
        <v>3563</v>
      </c>
      <c r="BE1221" s="244">
        <f t="shared" si="550"/>
        <v>3924</v>
      </c>
      <c r="BF1221" s="244">
        <f t="shared" si="549"/>
        <v>4485</v>
      </c>
      <c r="BG1221" s="242">
        <f t="shared" si="549"/>
        <v>2436</v>
      </c>
      <c r="BH1221" s="242">
        <f t="shared" si="549"/>
        <v>2686</v>
      </c>
      <c r="BI1221" s="242">
        <f t="shared" si="549"/>
        <v>3066</v>
      </c>
      <c r="BJ1221" s="242">
        <f t="shared" si="549"/>
        <v>3424</v>
      </c>
      <c r="BK1221" s="244">
        <f t="shared" si="591"/>
        <v>0</v>
      </c>
      <c r="BL1221" s="244">
        <f t="shared" si="591"/>
        <v>8</v>
      </c>
      <c r="BM1221" s="244">
        <f t="shared" si="591"/>
        <v>11</v>
      </c>
      <c r="BN1221" s="244">
        <f t="shared" si="591"/>
        <v>10</v>
      </c>
      <c r="BO1221" s="242">
        <f t="shared" si="591"/>
        <v>16</v>
      </c>
      <c r="BP1221" s="242">
        <f t="shared" si="591"/>
        <v>14</v>
      </c>
      <c r="BQ1221" s="242">
        <f t="shared" si="591"/>
        <v>12</v>
      </c>
      <c r="BR1221" s="242">
        <f t="shared" si="591"/>
        <v>7</v>
      </c>
      <c r="BS1221" s="244">
        <f t="shared" si="591"/>
        <v>0</v>
      </c>
      <c r="BT1221" s="244">
        <f t="shared" si="591"/>
        <v>8</v>
      </c>
      <c r="BU1221" s="244">
        <f t="shared" si="591"/>
        <v>11</v>
      </c>
      <c r="BV1221" s="244">
        <f t="shared" si="591"/>
        <v>10</v>
      </c>
      <c r="BW1221" s="242">
        <f t="shared" si="591"/>
        <v>16</v>
      </c>
      <c r="BX1221" s="242">
        <f t="shared" si="591"/>
        <v>14</v>
      </c>
      <c r="BY1221" s="242">
        <f t="shared" si="591"/>
        <v>12</v>
      </c>
      <c r="BZ1221" s="242">
        <f t="shared" si="591"/>
        <v>7</v>
      </c>
      <c r="CA1221" s="244">
        <f t="shared" si="592"/>
        <v>0</v>
      </c>
      <c r="CB1221" s="244">
        <f t="shared" si="592"/>
        <v>0</v>
      </c>
      <c r="CC1221" s="244">
        <f t="shared" si="592"/>
        <v>0</v>
      </c>
      <c r="CD1221" s="244">
        <f t="shared" si="592"/>
        <v>0</v>
      </c>
      <c r="CE1221" s="242">
        <f t="shared" si="592"/>
        <v>0</v>
      </c>
      <c r="CF1221" s="242">
        <f t="shared" si="592"/>
        <v>0</v>
      </c>
      <c r="CG1221" s="242">
        <f t="shared" si="592"/>
        <v>0</v>
      </c>
      <c r="CH1221" s="242">
        <f t="shared" si="592"/>
        <v>0</v>
      </c>
      <c r="CI1221" s="375"/>
      <c r="CJ1221" s="244">
        <f t="shared" si="593"/>
        <v>2398</v>
      </c>
      <c r="CK1221" s="244">
        <f t="shared" si="593"/>
        <v>3672</v>
      </c>
      <c r="CL1221" s="244">
        <f t="shared" si="593"/>
        <v>4102</v>
      </c>
      <c r="CM1221" s="244">
        <f t="shared" si="593"/>
        <v>4507</v>
      </c>
      <c r="CN1221" s="242">
        <f t="shared" si="593"/>
        <v>2436</v>
      </c>
      <c r="CO1221" s="242">
        <f t="shared" si="593"/>
        <v>2744.4008508704046</v>
      </c>
      <c r="CP1221" s="242">
        <f t="shared" si="593"/>
        <v>2966.5738285921352</v>
      </c>
      <c r="CQ1221" s="242">
        <f t="shared" si="593"/>
        <v>3221.0630619358062</v>
      </c>
      <c r="CR1221" s="244">
        <f t="shared" si="593"/>
        <v>1372</v>
      </c>
      <c r="CS1221" s="244">
        <f t="shared" si="593"/>
        <v>2151</v>
      </c>
      <c r="CT1221" s="244">
        <f t="shared" si="593"/>
        <v>2371</v>
      </c>
      <c r="CU1221" s="244">
        <f t="shared" si="593"/>
        <v>2712</v>
      </c>
      <c r="CV1221" s="242">
        <f t="shared" si="593"/>
        <v>1035</v>
      </c>
      <c r="CW1221" s="242">
        <f t="shared" si="593"/>
        <v>1139.4008508704044</v>
      </c>
      <c r="CX1221" s="242">
        <f t="shared" si="593"/>
        <v>1299.5738285921354</v>
      </c>
      <c r="CY1221" s="242">
        <f t="shared" si="593"/>
        <v>1456.063061935806</v>
      </c>
      <c r="CZ1221" s="244">
        <f t="shared" si="594"/>
        <v>357</v>
      </c>
      <c r="DA1221" s="244">
        <f t="shared" si="594"/>
        <v>586</v>
      </c>
      <c r="DB1221" s="244">
        <f t="shared" si="594"/>
        <v>624</v>
      </c>
      <c r="DC1221" s="244">
        <f t="shared" si="594"/>
        <v>637</v>
      </c>
      <c r="DD1221" s="242">
        <f t="shared" si="594"/>
        <v>465</v>
      </c>
      <c r="DE1221" s="242">
        <f t="shared" si="594"/>
        <v>484</v>
      </c>
      <c r="DF1221" s="242">
        <f t="shared" si="594"/>
        <v>479</v>
      </c>
      <c r="DG1221" s="242">
        <f t="shared" si="594"/>
        <v>505</v>
      </c>
      <c r="DH1221" s="244">
        <f t="shared" si="594"/>
        <v>669</v>
      </c>
      <c r="DI1221" s="244">
        <f t="shared" si="594"/>
        <v>935</v>
      </c>
      <c r="DJ1221" s="244">
        <f t="shared" si="594"/>
        <v>1107</v>
      </c>
      <c r="DK1221" s="244">
        <f t="shared" si="594"/>
        <v>1158</v>
      </c>
      <c r="DL1221" s="242">
        <f t="shared" si="594"/>
        <v>936</v>
      </c>
      <c r="DM1221" s="242">
        <f t="shared" si="594"/>
        <v>1121</v>
      </c>
      <c r="DN1221" s="242">
        <f t="shared" si="595"/>
        <v>1188</v>
      </c>
      <c r="DO1221" s="242">
        <f t="shared" si="595"/>
        <v>1260</v>
      </c>
      <c r="DP1221" s="244">
        <f t="shared" si="595"/>
        <v>0</v>
      </c>
      <c r="DQ1221" s="244">
        <f t="shared" si="595"/>
        <v>-109</v>
      </c>
      <c r="DR1221" s="244">
        <f t="shared" si="595"/>
        <v>-178</v>
      </c>
      <c r="DS1221" s="244">
        <f t="shared" si="595"/>
        <v>-22</v>
      </c>
      <c r="DT1221" s="242">
        <f t="shared" si="595"/>
        <v>0</v>
      </c>
      <c r="DU1221" s="242">
        <f t="shared" si="595"/>
        <v>-58.400850870404611</v>
      </c>
      <c r="DV1221" s="242">
        <f t="shared" si="595"/>
        <v>99.426171407864786</v>
      </c>
      <c r="DW1221" s="242">
        <f t="shared" si="595"/>
        <v>202.93693806419378</v>
      </c>
      <c r="DX1221" s="460">
        <f t="shared" si="602"/>
        <v>0.49991495152236776</v>
      </c>
      <c r="DY1221" s="460">
        <f t="shared" si="602"/>
        <v>0.49161703066401941</v>
      </c>
      <c r="DZ1221" s="460">
        <f t="shared" si="602"/>
        <v>0.49727965179542982</v>
      </c>
      <c r="EA1221" s="460">
        <f t="shared" si="602"/>
        <v>0.48954673225579759</v>
      </c>
      <c r="EB1221" s="461">
        <f t="shared" si="602"/>
        <v>0.56466227347611198</v>
      </c>
      <c r="EC1221" s="461">
        <f t="shared" si="602"/>
        <v>0.56964990138067062</v>
      </c>
      <c r="ED1221" s="461">
        <f t="shared" si="577"/>
        <v>0.56329530495831504</v>
      </c>
      <c r="EE1221" s="461">
        <f t="shared" si="577"/>
        <v>0.56210112911143839</v>
      </c>
      <c r="EG1221" s="244">
        <f t="shared" si="596"/>
        <v>0</v>
      </c>
      <c r="EH1221" s="244">
        <f t="shared" si="596"/>
        <v>0</v>
      </c>
      <c r="EI1221" s="244">
        <f t="shared" si="596"/>
        <v>0</v>
      </c>
      <c r="EJ1221" s="244">
        <f t="shared" si="596"/>
        <v>0</v>
      </c>
      <c r="EK1221" s="244">
        <f t="shared" si="596"/>
        <v>0</v>
      </c>
      <c r="EL1221" s="244">
        <f t="shared" si="596"/>
        <v>0</v>
      </c>
      <c r="EM1221" s="244">
        <f t="shared" si="596"/>
        <v>0</v>
      </c>
      <c r="EN1221" s="462">
        <f t="shared" si="482"/>
        <v>0</v>
      </c>
      <c r="EO1221" s="244">
        <f t="shared" si="483"/>
        <v>0</v>
      </c>
      <c r="EP1221" s="462">
        <f t="shared" si="484"/>
        <v>0</v>
      </c>
      <c r="EQ1221" s="244">
        <f t="shared" si="485"/>
        <v>0</v>
      </c>
      <c r="ER1221" s="244">
        <f t="shared" si="486"/>
        <v>0</v>
      </c>
      <c r="ES1221" s="463"/>
      <c r="ET1221" s="244">
        <f t="shared" si="597"/>
        <v>7272</v>
      </c>
      <c r="EU1221" s="244">
        <f t="shared" si="597"/>
        <v>4123</v>
      </c>
      <c r="EV1221" s="244">
        <f t="shared" si="597"/>
        <v>3149</v>
      </c>
      <c r="EW1221" s="244">
        <f t="shared" si="597"/>
        <v>926</v>
      </c>
      <c r="EX1221" s="244">
        <f t="shared" si="597"/>
        <v>1276</v>
      </c>
      <c r="EY1221" s="244">
        <f t="shared" si="597"/>
        <v>34051</v>
      </c>
      <c r="EZ1221" s="244">
        <f t="shared" si="597"/>
        <v>30624</v>
      </c>
      <c r="FA1221" s="464">
        <f t="shared" si="493"/>
        <v>0.56696919691969194</v>
      </c>
      <c r="FB1221" s="243">
        <f t="shared" si="494"/>
        <v>29.406160685932043</v>
      </c>
      <c r="FC1221" s="464">
        <f t="shared" si="495"/>
        <v>0.17546754675467546</v>
      </c>
      <c r="FD1221" s="242">
        <f t="shared" si="496"/>
        <v>37473.20196176324</v>
      </c>
      <c r="FE1221" s="242">
        <f t="shared" si="497"/>
        <v>2519.8101706722396</v>
      </c>
      <c r="FF1221" s="242">
        <f t="shared" si="598"/>
        <v>3149</v>
      </c>
      <c r="FG1221" s="243">
        <f t="shared" ref="FG1221:FG1284" si="603">IFERROR((FH1221/FF1221)*100,0)</f>
        <v>22.51508415369959</v>
      </c>
      <c r="FH1221" s="242">
        <f t="shared" si="599"/>
        <v>709</v>
      </c>
      <c r="FI1221" s="242">
        <f t="shared" si="599"/>
        <v>3149</v>
      </c>
      <c r="FJ1221" s="242">
        <f t="shared" si="599"/>
        <v>0</v>
      </c>
      <c r="FK1221" s="242">
        <f t="shared" si="498"/>
        <v>2440</v>
      </c>
      <c r="FL1221" s="242">
        <f t="shared" si="600"/>
        <v>186</v>
      </c>
      <c r="FM1221" s="242">
        <f t="shared" si="499"/>
        <v>2254</v>
      </c>
    </row>
    <row r="1222" spans="1:169" s="368" customFormat="1">
      <c r="A1222" s="285"/>
      <c r="B1222" s="286"/>
      <c r="C1222" s="285"/>
      <c r="D1222" s="285"/>
      <c r="E1222" s="400"/>
      <c r="F1222" s="400">
        <f t="shared" si="601"/>
        <v>9</v>
      </c>
      <c r="G1222" s="465" t="s">
        <v>1616</v>
      </c>
      <c r="H1222" s="286" t="s">
        <v>1617</v>
      </c>
      <c r="I1222" s="285"/>
      <c r="J1222" s="286"/>
      <c r="K1222" s="285"/>
      <c r="L1222" s="286"/>
      <c r="M1222" s="286"/>
      <c r="N1222" s="372">
        <f t="shared" si="588"/>
        <v>59</v>
      </c>
      <c r="O1222" s="244">
        <f t="shared" si="588"/>
        <v>46900</v>
      </c>
      <c r="P1222" s="244">
        <f t="shared" si="588"/>
        <v>75840</v>
      </c>
      <c r="Q1222" s="244">
        <f t="shared" si="588"/>
        <v>83977</v>
      </c>
      <c r="R1222" s="244">
        <f t="shared" si="588"/>
        <v>93562</v>
      </c>
      <c r="S1222" s="242">
        <f t="shared" si="588"/>
        <v>77725</v>
      </c>
      <c r="T1222" s="242">
        <f t="shared" si="588"/>
        <v>86138</v>
      </c>
      <c r="U1222" s="242">
        <f t="shared" si="588"/>
        <v>95873</v>
      </c>
      <c r="V1222" s="242">
        <f t="shared" si="588"/>
        <v>104685</v>
      </c>
      <c r="W1222" s="244">
        <f t="shared" si="588"/>
        <v>18159</v>
      </c>
      <c r="X1222" s="244">
        <f t="shared" si="588"/>
        <v>28684</v>
      </c>
      <c r="Y1222" s="244">
        <f t="shared" si="588"/>
        <v>32553</v>
      </c>
      <c r="Z1222" s="244">
        <f t="shared" si="588"/>
        <v>36568</v>
      </c>
      <c r="AA1222" s="242">
        <f t="shared" si="588"/>
        <v>29106</v>
      </c>
      <c r="AB1222" s="242">
        <f t="shared" si="588"/>
        <v>32911</v>
      </c>
      <c r="AC1222" s="242">
        <f t="shared" si="588"/>
        <v>36836</v>
      </c>
      <c r="AD1222" s="242">
        <f t="shared" si="589"/>
        <v>40193</v>
      </c>
      <c r="AE1222" s="244">
        <f t="shared" si="589"/>
        <v>707</v>
      </c>
      <c r="AF1222" s="244">
        <f t="shared" si="589"/>
        <v>857</v>
      </c>
      <c r="AG1222" s="244">
        <f t="shared" si="589"/>
        <v>855</v>
      </c>
      <c r="AH1222" s="244">
        <f t="shared" si="589"/>
        <v>887</v>
      </c>
      <c r="AI1222" s="242">
        <f t="shared" si="589"/>
        <v>877</v>
      </c>
      <c r="AJ1222" s="242">
        <f t="shared" si="589"/>
        <v>891</v>
      </c>
      <c r="AK1222" s="242">
        <f t="shared" si="589"/>
        <v>929</v>
      </c>
      <c r="AL1222" s="242">
        <f t="shared" si="589"/>
        <v>1002</v>
      </c>
      <c r="AM1222" s="244">
        <f t="shared" si="589"/>
        <v>28738</v>
      </c>
      <c r="AN1222" s="244">
        <f t="shared" si="589"/>
        <v>47155</v>
      </c>
      <c r="AO1222" s="244">
        <f t="shared" si="589"/>
        <v>51426</v>
      </c>
      <c r="AP1222" s="244">
        <f t="shared" si="589"/>
        <v>56997</v>
      </c>
      <c r="AQ1222" s="242">
        <f t="shared" si="589"/>
        <v>48618</v>
      </c>
      <c r="AR1222" s="242">
        <f t="shared" si="590"/>
        <v>53219</v>
      </c>
      <c r="AS1222" s="242">
        <f t="shared" si="590"/>
        <v>59036</v>
      </c>
      <c r="AT1222" s="242">
        <f t="shared" si="590"/>
        <v>64486</v>
      </c>
      <c r="AU1222" s="244">
        <f t="shared" si="590"/>
        <v>8899</v>
      </c>
      <c r="AV1222" s="244">
        <f t="shared" si="590"/>
        <v>15567</v>
      </c>
      <c r="AW1222" s="244">
        <f t="shared" si="590"/>
        <v>17208</v>
      </c>
      <c r="AX1222" s="244">
        <f t="shared" si="590"/>
        <v>19315</v>
      </c>
      <c r="AY1222" s="242">
        <f t="shared" si="590"/>
        <v>16306</v>
      </c>
      <c r="AZ1222" s="242">
        <f t="shared" si="590"/>
        <v>18048</v>
      </c>
      <c r="BA1222" s="242">
        <f t="shared" si="590"/>
        <v>20215</v>
      </c>
      <c r="BB1222" s="242">
        <f t="shared" si="590"/>
        <v>22449</v>
      </c>
      <c r="BC1222" s="244">
        <f t="shared" si="590"/>
        <v>19839</v>
      </c>
      <c r="BD1222" s="244">
        <f t="shared" si="550"/>
        <v>30947</v>
      </c>
      <c r="BE1222" s="244">
        <f t="shared" si="550"/>
        <v>32966</v>
      </c>
      <c r="BF1222" s="244">
        <f t="shared" si="549"/>
        <v>36477</v>
      </c>
      <c r="BG1222" s="242">
        <f t="shared" si="549"/>
        <v>31504</v>
      </c>
      <c r="BH1222" s="242">
        <f t="shared" si="549"/>
        <v>33710</v>
      </c>
      <c r="BI1222" s="242">
        <f t="shared" si="549"/>
        <v>37467</v>
      </c>
      <c r="BJ1222" s="242">
        <f t="shared" si="549"/>
        <v>41429</v>
      </c>
      <c r="BK1222" s="244">
        <f t="shared" si="591"/>
        <v>0</v>
      </c>
      <c r="BL1222" s="244">
        <f t="shared" si="591"/>
        <v>641</v>
      </c>
      <c r="BM1222" s="244">
        <f t="shared" si="591"/>
        <v>1252</v>
      </c>
      <c r="BN1222" s="244">
        <f t="shared" si="591"/>
        <v>1205</v>
      </c>
      <c r="BO1222" s="242">
        <f t="shared" si="591"/>
        <v>808</v>
      </c>
      <c r="BP1222" s="242">
        <f t="shared" si="591"/>
        <v>1461</v>
      </c>
      <c r="BQ1222" s="242">
        <f t="shared" si="591"/>
        <v>1354</v>
      </c>
      <c r="BR1222" s="242">
        <f t="shared" si="591"/>
        <v>608</v>
      </c>
      <c r="BS1222" s="244">
        <f t="shared" si="591"/>
        <v>0</v>
      </c>
      <c r="BT1222" s="244">
        <f t="shared" si="591"/>
        <v>641</v>
      </c>
      <c r="BU1222" s="244">
        <f t="shared" si="591"/>
        <v>1252</v>
      </c>
      <c r="BV1222" s="244">
        <f t="shared" si="591"/>
        <v>1205</v>
      </c>
      <c r="BW1222" s="242">
        <f t="shared" si="591"/>
        <v>808</v>
      </c>
      <c r="BX1222" s="242">
        <f t="shared" si="591"/>
        <v>1461</v>
      </c>
      <c r="BY1222" s="242">
        <f t="shared" si="591"/>
        <v>1354</v>
      </c>
      <c r="BZ1222" s="242">
        <f t="shared" si="591"/>
        <v>608</v>
      </c>
      <c r="CA1222" s="244">
        <f t="shared" si="592"/>
        <v>0</v>
      </c>
      <c r="CB1222" s="244">
        <f t="shared" si="592"/>
        <v>0</v>
      </c>
      <c r="CC1222" s="244">
        <f t="shared" si="592"/>
        <v>0</v>
      </c>
      <c r="CD1222" s="244">
        <f t="shared" si="592"/>
        <v>0</v>
      </c>
      <c r="CE1222" s="242">
        <f t="shared" si="592"/>
        <v>0</v>
      </c>
      <c r="CF1222" s="242">
        <f t="shared" si="592"/>
        <v>0</v>
      </c>
      <c r="CG1222" s="242">
        <f t="shared" si="592"/>
        <v>0</v>
      </c>
      <c r="CH1222" s="242">
        <f t="shared" si="592"/>
        <v>0</v>
      </c>
      <c r="CI1222" s="375"/>
      <c r="CJ1222" s="244">
        <f t="shared" si="593"/>
        <v>19838</v>
      </c>
      <c r="CK1222" s="244">
        <f t="shared" si="593"/>
        <v>32738</v>
      </c>
      <c r="CL1222" s="244">
        <f t="shared" si="593"/>
        <v>35324</v>
      </c>
      <c r="CM1222" s="244">
        <f t="shared" si="593"/>
        <v>37407</v>
      </c>
      <c r="CN1222" s="242">
        <f t="shared" si="593"/>
        <v>31504</v>
      </c>
      <c r="CO1222" s="242">
        <f t="shared" si="593"/>
        <v>33685.109572670604</v>
      </c>
      <c r="CP1222" s="242">
        <f t="shared" si="593"/>
        <v>35398.402145182328</v>
      </c>
      <c r="CQ1222" s="242">
        <f t="shared" si="593"/>
        <v>37989.672280321385</v>
      </c>
      <c r="CR1222" s="244">
        <f t="shared" si="593"/>
        <v>7844</v>
      </c>
      <c r="CS1222" s="244">
        <f t="shared" si="593"/>
        <v>12782</v>
      </c>
      <c r="CT1222" s="244">
        <f t="shared" si="593"/>
        <v>14031</v>
      </c>
      <c r="CU1222" s="244">
        <f t="shared" si="593"/>
        <v>15538</v>
      </c>
      <c r="CV1222" s="242">
        <f t="shared" si="593"/>
        <v>14632</v>
      </c>
      <c r="CW1222" s="242">
        <f t="shared" si="593"/>
        <v>15988.109572670615</v>
      </c>
      <c r="CX1222" s="242">
        <f t="shared" si="593"/>
        <v>17672.402145182306</v>
      </c>
      <c r="CY1222" s="242">
        <f t="shared" si="593"/>
        <v>19258.672280321389</v>
      </c>
      <c r="CZ1222" s="244">
        <f t="shared" si="594"/>
        <v>10980</v>
      </c>
      <c r="DA1222" s="244">
        <f t="shared" si="594"/>
        <v>18073</v>
      </c>
      <c r="DB1222" s="244">
        <f t="shared" si="594"/>
        <v>19229</v>
      </c>
      <c r="DC1222" s="244">
        <f t="shared" si="594"/>
        <v>19635</v>
      </c>
      <c r="DD1222" s="242">
        <f t="shared" si="594"/>
        <v>14983</v>
      </c>
      <c r="DE1222" s="242">
        <f t="shared" si="594"/>
        <v>15607</v>
      </c>
      <c r="DF1222" s="242">
        <f t="shared" si="594"/>
        <v>15436</v>
      </c>
      <c r="DG1222" s="242">
        <f t="shared" si="594"/>
        <v>16301</v>
      </c>
      <c r="DH1222" s="244">
        <f t="shared" si="594"/>
        <v>1014</v>
      </c>
      <c r="DI1222" s="244">
        <f t="shared" si="594"/>
        <v>1883</v>
      </c>
      <c r="DJ1222" s="244">
        <f t="shared" si="594"/>
        <v>2064</v>
      </c>
      <c r="DK1222" s="244">
        <f t="shared" si="594"/>
        <v>2234</v>
      </c>
      <c r="DL1222" s="242">
        <f t="shared" si="594"/>
        <v>1889</v>
      </c>
      <c r="DM1222" s="242">
        <f t="shared" si="594"/>
        <v>2090</v>
      </c>
      <c r="DN1222" s="242">
        <f t="shared" si="595"/>
        <v>2290</v>
      </c>
      <c r="DO1222" s="242">
        <f t="shared" si="595"/>
        <v>2430</v>
      </c>
      <c r="DP1222" s="244">
        <f t="shared" si="595"/>
        <v>1</v>
      </c>
      <c r="DQ1222" s="244">
        <f t="shared" si="595"/>
        <v>-1791</v>
      </c>
      <c r="DR1222" s="244">
        <f t="shared" si="595"/>
        <v>-2358</v>
      </c>
      <c r="DS1222" s="244">
        <f t="shared" si="595"/>
        <v>-930</v>
      </c>
      <c r="DT1222" s="242">
        <f t="shared" si="595"/>
        <v>0</v>
      </c>
      <c r="DU1222" s="242">
        <f t="shared" si="595"/>
        <v>24.890427329391812</v>
      </c>
      <c r="DV1222" s="242">
        <f t="shared" si="595"/>
        <v>2068.5978548177018</v>
      </c>
      <c r="DW1222" s="242">
        <f t="shared" si="595"/>
        <v>3439.3277196786084</v>
      </c>
      <c r="DX1222" s="460">
        <f t="shared" si="602"/>
        <v>0.38718550106609806</v>
      </c>
      <c r="DY1222" s="460">
        <f t="shared" si="602"/>
        <v>0.37821729957805905</v>
      </c>
      <c r="DZ1222" s="460">
        <f t="shared" si="602"/>
        <v>0.38764185431725351</v>
      </c>
      <c r="EA1222" s="460">
        <f t="shared" si="602"/>
        <v>0.39084243603172231</v>
      </c>
      <c r="EB1222" s="461">
        <f t="shared" si="602"/>
        <v>0.37447410743004184</v>
      </c>
      <c r="EC1222" s="461">
        <f t="shared" si="602"/>
        <v>0.38207295270380087</v>
      </c>
      <c r="ED1222" s="461">
        <f t="shared" si="577"/>
        <v>0.38421661990341388</v>
      </c>
      <c r="EE1222" s="461">
        <f t="shared" si="577"/>
        <v>0.38394230309977551</v>
      </c>
      <c r="EG1222" s="244">
        <f t="shared" si="596"/>
        <v>0</v>
      </c>
      <c r="EH1222" s="244">
        <f t="shared" si="596"/>
        <v>0</v>
      </c>
      <c r="EI1222" s="244">
        <f t="shared" si="596"/>
        <v>0</v>
      </c>
      <c r="EJ1222" s="244">
        <f t="shared" si="596"/>
        <v>0</v>
      </c>
      <c r="EK1222" s="244">
        <f t="shared" si="596"/>
        <v>0</v>
      </c>
      <c r="EL1222" s="244">
        <f t="shared" si="596"/>
        <v>0</v>
      </c>
      <c r="EM1222" s="244">
        <f t="shared" si="596"/>
        <v>0</v>
      </c>
      <c r="EN1222" s="462">
        <f t="shared" si="482"/>
        <v>0</v>
      </c>
      <c r="EO1222" s="244">
        <f t="shared" si="483"/>
        <v>0</v>
      </c>
      <c r="EP1222" s="462">
        <f t="shared" si="484"/>
        <v>0</v>
      </c>
      <c r="EQ1222" s="244">
        <f t="shared" si="485"/>
        <v>0</v>
      </c>
      <c r="ER1222" s="244">
        <f t="shared" si="486"/>
        <v>0</v>
      </c>
      <c r="ES1222" s="463"/>
      <c r="ET1222" s="244">
        <f t="shared" si="597"/>
        <v>77600</v>
      </c>
      <c r="EU1222" s="244">
        <f t="shared" si="597"/>
        <v>29179</v>
      </c>
      <c r="EV1222" s="244">
        <f t="shared" si="597"/>
        <v>48424</v>
      </c>
      <c r="EW1222" s="244">
        <f t="shared" si="597"/>
        <v>19094</v>
      </c>
      <c r="EX1222" s="244">
        <f t="shared" si="597"/>
        <v>21599</v>
      </c>
      <c r="EY1222" s="244">
        <f t="shared" si="597"/>
        <v>592430</v>
      </c>
      <c r="EZ1222" s="244">
        <f t="shared" si="597"/>
        <v>466476</v>
      </c>
      <c r="FA1222" s="464">
        <f t="shared" si="493"/>
        <v>0.37601804123711341</v>
      </c>
      <c r="FB1222" s="243">
        <f t="shared" si="494"/>
        <v>39.430860730216423</v>
      </c>
      <c r="FC1222" s="464">
        <f t="shared" si="495"/>
        <v>0.2783376288659794</v>
      </c>
      <c r="FD1222" s="242">
        <f t="shared" si="496"/>
        <v>36458.315750384012</v>
      </c>
      <c r="FE1222" s="242">
        <f t="shared" si="497"/>
        <v>3411.0365092023312</v>
      </c>
      <c r="FF1222" s="242">
        <f t="shared" si="598"/>
        <v>48531</v>
      </c>
      <c r="FG1222" s="243">
        <f t="shared" si="603"/>
        <v>34.103974779007231</v>
      </c>
      <c r="FH1222" s="242">
        <f t="shared" si="599"/>
        <v>16551</v>
      </c>
      <c r="FI1222" s="242">
        <f t="shared" si="599"/>
        <v>48531</v>
      </c>
      <c r="FJ1222" s="242">
        <f t="shared" si="599"/>
        <v>0</v>
      </c>
      <c r="FK1222" s="242">
        <f t="shared" si="498"/>
        <v>31980</v>
      </c>
      <c r="FL1222" s="242">
        <f t="shared" si="600"/>
        <v>1989</v>
      </c>
      <c r="FM1222" s="242">
        <f t="shared" si="499"/>
        <v>29991</v>
      </c>
    </row>
    <row r="1223" spans="1:169" s="368" customFormat="1">
      <c r="A1223" s="285"/>
      <c r="B1223" s="286"/>
      <c r="C1223" s="285"/>
      <c r="D1223" s="285"/>
      <c r="E1223" s="400"/>
      <c r="F1223" s="400">
        <f t="shared" si="601"/>
        <v>10</v>
      </c>
      <c r="G1223" s="465" t="s">
        <v>1738</v>
      </c>
      <c r="H1223" s="286" t="s">
        <v>1739</v>
      </c>
      <c r="I1223" s="285"/>
      <c r="J1223" s="286"/>
      <c r="K1223" s="285"/>
      <c r="L1223" s="286"/>
      <c r="M1223" s="286"/>
      <c r="N1223" s="372">
        <f t="shared" si="588"/>
        <v>16</v>
      </c>
      <c r="O1223" s="244">
        <f t="shared" si="588"/>
        <v>26372</v>
      </c>
      <c r="P1223" s="244">
        <f t="shared" si="588"/>
        <v>34783</v>
      </c>
      <c r="Q1223" s="244">
        <f t="shared" si="588"/>
        <v>34489</v>
      </c>
      <c r="R1223" s="244">
        <f t="shared" si="588"/>
        <v>35625</v>
      </c>
      <c r="S1223" s="242">
        <f t="shared" si="588"/>
        <v>35530</v>
      </c>
      <c r="T1223" s="242">
        <f t="shared" si="588"/>
        <v>35210</v>
      </c>
      <c r="U1223" s="242">
        <f t="shared" si="588"/>
        <v>36373</v>
      </c>
      <c r="V1223" s="242">
        <f t="shared" si="588"/>
        <v>37629</v>
      </c>
      <c r="W1223" s="244">
        <f t="shared" si="588"/>
        <v>9559</v>
      </c>
      <c r="X1223" s="244">
        <f t="shared" si="588"/>
        <v>12516</v>
      </c>
      <c r="Y1223" s="244">
        <f t="shared" si="588"/>
        <v>12370</v>
      </c>
      <c r="Z1223" s="244">
        <f t="shared" si="588"/>
        <v>12821</v>
      </c>
      <c r="AA1223" s="242">
        <f t="shared" si="588"/>
        <v>12247</v>
      </c>
      <c r="AB1223" s="242">
        <f t="shared" si="588"/>
        <v>12103</v>
      </c>
      <c r="AC1223" s="242">
        <f t="shared" si="588"/>
        <v>12551</v>
      </c>
      <c r="AD1223" s="242">
        <f t="shared" si="589"/>
        <v>12996</v>
      </c>
      <c r="AE1223" s="244">
        <f t="shared" si="589"/>
        <v>413</v>
      </c>
      <c r="AF1223" s="244">
        <f t="shared" si="589"/>
        <v>416</v>
      </c>
      <c r="AG1223" s="244">
        <f t="shared" si="589"/>
        <v>368</v>
      </c>
      <c r="AH1223" s="244">
        <f t="shared" si="589"/>
        <v>367</v>
      </c>
      <c r="AI1223" s="242">
        <f t="shared" si="589"/>
        <v>422</v>
      </c>
      <c r="AJ1223" s="242">
        <f t="shared" si="589"/>
        <v>379</v>
      </c>
      <c r="AK1223" s="242">
        <f t="shared" si="589"/>
        <v>369</v>
      </c>
      <c r="AL1223" s="242">
        <f t="shared" si="589"/>
        <v>375</v>
      </c>
      <c r="AM1223" s="244">
        <f t="shared" si="589"/>
        <v>16811</v>
      </c>
      <c r="AN1223" s="244">
        <f t="shared" si="589"/>
        <v>22268</v>
      </c>
      <c r="AO1223" s="244">
        <f t="shared" si="589"/>
        <v>22120</v>
      </c>
      <c r="AP1223" s="244">
        <f t="shared" si="589"/>
        <v>22803</v>
      </c>
      <c r="AQ1223" s="242">
        <f t="shared" si="589"/>
        <v>23283</v>
      </c>
      <c r="AR1223" s="242">
        <f t="shared" si="590"/>
        <v>23109</v>
      </c>
      <c r="AS1223" s="242">
        <f t="shared" si="590"/>
        <v>23825</v>
      </c>
      <c r="AT1223" s="242">
        <f t="shared" si="590"/>
        <v>24632</v>
      </c>
      <c r="AU1223" s="244">
        <f t="shared" si="590"/>
        <v>4485</v>
      </c>
      <c r="AV1223" s="244">
        <f t="shared" si="590"/>
        <v>6723</v>
      </c>
      <c r="AW1223" s="244">
        <f t="shared" si="590"/>
        <v>7189</v>
      </c>
      <c r="AX1223" s="244">
        <f t="shared" si="590"/>
        <v>7765</v>
      </c>
      <c r="AY1223" s="242">
        <f t="shared" si="590"/>
        <v>6912</v>
      </c>
      <c r="AZ1223" s="242">
        <f t="shared" si="590"/>
        <v>7379</v>
      </c>
      <c r="BA1223" s="242">
        <f t="shared" si="590"/>
        <v>7961</v>
      </c>
      <c r="BB1223" s="242">
        <f t="shared" si="590"/>
        <v>8580</v>
      </c>
      <c r="BC1223" s="244">
        <f t="shared" si="590"/>
        <v>12277</v>
      </c>
      <c r="BD1223" s="244">
        <f t="shared" si="550"/>
        <v>14858</v>
      </c>
      <c r="BE1223" s="244">
        <f t="shared" si="550"/>
        <v>13758</v>
      </c>
      <c r="BF1223" s="244">
        <f t="shared" si="549"/>
        <v>13955</v>
      </c>
      <c r="BG1223" s="242">
        <f t="shared" si="549"/>
        <v>15608</v>
      </c>
      <c r="BH1223" s="242">
        <f t="shared" si="549"/>
        <v>14366</v>
      </c>
      <c r="BI1223" s="242">
        <f t="shared" si="549"/>
        <v>14633</v>
      </c>
      <c r="BJ1223" s="242">
        <f t="shared" si="549"/>
        <v>15533</v>
      </c>
      <c r="BK1223" s="244">
        <f t="shared" si="591"/>
        <v>49</v>
      </c>
      <c r="BL1223" s="244">
        <f t="shared" si="591"/>
        <v>687</v>
      </c>
      <c r="BM1223" s="244">
        <f t="shared" si="591"/>
        <v>1173</v>
      </c>
      <c r="BN1223" s="244">
        <f t="shared" si="591"/>
        <v>1083</v>
      </c>
      <c r="BO1223" s="242">
        <f t="shared" si="591"/>
        <v>763</v>
      </c>
      <c r="BP1223" s="242">
        <f t="shared" si="591"/>
        <v>1364</v>
      </c>
      <c r="BQ1223" s="242">
        <f t="shared" si="591"/>
        <v>1231</v>
      </c>
      <c r="BR1223" s="242">
        <f t="shared" si="591"/>
        <v>519</v>
      </c>
      <c r="BS1223" s="244">
        <f t="shared" si="591"/>
        <v>49</v>
      </c>
      <c r="BT1223" s="244">
        <f t="shared" si="591"/>
        <v>687</v>
      </c>
      <c r="BU1223" s="244">
        <f t="shared" si="591"/>
        <v>1173</v>
      </c>
      <c r="BV1223" s="244">
        <f t="shared" si="591"/>
        <v>1083</v>
      </c>
      <c r="BW1223" s="242">
        <f t="shared" si="591"/>
        <v>763</v>
      </c>
      <c r="BX1223" s="242">
        <f t="shared" si="591"/>
        <v>1364</v>
      </c>
      <c r="BY1223" s="242">
        <f t="shared" si="591"/>
        <v>1231</v>
      </c>
      <c r="BZ1223" s="242">
        <f t="shared" si="591"/>
        <v>519</v>
      </c>
      <c r="CA1223" s="244">
        <f t="shared" si="592"/>
        <v>0</v>
      </c>
      <c r="CB1223" s="244">
        <f t="shared" si="592"/>
        <v>0</v>
      </c>
      <c r="CC1223" s="244">
        <f t="shared" si="592"/>
        <v>0</v>
      </c>
      <c r="CD1223" s="244">
        <f t="shared" si="592"/>
        <v>0</v>
      </c>
      <c r="CE1223" s="242">
        <f t="shared" si="592"/>
        <v>0</v>
      </c>
      <c r="CF1223" s="242">
        <f t="shared" si="592"/>
        <v>0</v>
      </c>
      <c r="CG1223" s="242">
        <f t="shared" si="592"/>
        <v>0</v>
      </c>
      <c r="CH1223" s="242">
        <f t="shared" si="592"/>
        <v>0</v>
      </c>
      <c r="CI1223" s="375"/>
      <c r="CJ1223" s="244">
        <f t="shared" si="593"/>
        <v>12277</v>
      </c>
      <c r="CK1223" s="244">
        <f t="shared" si="593"/>
        <v>17457</v>
      </c>
      <c r="CL1223" s="244">
        <f t="shared" si="593"/>
        <v>17737</v>
      </c>
      <c r="CM1223" s="244">
        <f t="shared" si="593"/>
        <v>18074</v>
      </c>
      <c r="CN1223" s="242">
        <f t="shared" si="593"/>
        <v>15608</v>
      </c>
      <c r="CO1223" s="242">
        <f t="shared" si="593"/>
        <v>15597.44298507217</v>
      </c>
      <c r="CP1223" s="242">
        <f t="shared" si="593"/>
        <v>15737.119995770667</v>
      </c>
      <c r="CQ1223" s="242">
        <f t="shared" si="593"/>
        <v>16283.660589144318</v>
      </c>
      <c r="CR1223" s="244">
        <f t="shared" si="593"/>
        <v>6838</v>
      </c>
      <c r="CS1223" s="244">
        <f t="shared" si="593"/>
        <v>8765</v>
      </c>
      <c r="CT1223" s="244">
        <f t="shared" si="593"/>
        <v>8520</v>
      </c>
      <c r="CU1223" s="244">
        <f t="shared" si="593"/>
        <v>8623</v>
      </c>
      <c r="CV1223" s="242">
        <f t="shared" si="593"/>
        <v>9400</v>
      </c>
      <c r="CW1223" s="242">
        <f t="shared" si="593"/>
        <v>9134.4429850721699</v>
      </c>
      <c r="CX1223" s="242">
        <f t="shared" si="593"/>
        <v>9254.1199957706667</v>
      </c>
      <c r="CY1223" s="242">
        <f t="shared" si="593"/>
        <v>9438.6605891443196</v>
      </c>
      <c r="CZ1223" s="244">
        <f t="shared" si="594"/>
        <v>4807</v>
      </c>
      <c r="DA1223" s="244">
        <f t="shared" si="594"/>
        <v>7764</v>
      </c>
      <c r="DB1223" s="244">
        <f t="shared" si="594"/>
        <v>8262</v>
      </c>
      <c r="DC1223" s="244">
        <f t="shared" si="594"/>
        <v>8435</v>
      </c>
      <c r="DD1223" s="242">
        <f t="shared" si="594"/>
        <v>5278</v>
      </c>
      <c r="DE1223" s="242">
        <f t="shared" si="594"/>
        <v>5496</v>
      </c>
      <c r="DF1223" s="242">
        <f t="shared" si="594"/>
        <v>5439</v>
      </c>
      <c r="DG1223" s="242">
        <f t="shared" si="594"/>
        <v>5740</v>
      </c>
      <c r="DH1223" s="244">
        <f t="shared" si="594"/>
        <v>632</v>
      </c>
      <c r="DI1223" s="244">
        <f t="shared" si="594"/>
        <v>928</v>
      </c>
      <c r="DJ1223" s="244">
        <f t="shared" si="594"/>
        <v>955</v>
      </c>
      <c r="DK1223" s="244">
        <f t="shared" si="594"/>
        <v>1016</v>
      </c>
      <c r="DL1223" s="242">
        <f t="shared" si="594"/>
        <v>930</v>
      </c>
      <c r="DM1223" s="242">
        <f t="shared" si="594"/>
        <v>967</v>
      </c>
      <c r="DN1223" s="242">
        <f t="shared" si="595"/>
        <v>1044</v>
      </c>
      <c r="DO1223" s="242">
        <f t="shared" si="595"/>
        <v>1105</v>
      </c>
      <c r="DP1223" s="244">
        <f t="shared" si="595"/>
        <v>0</v>
      </c>
      <c r="DQ1223" s="244">
        <f t="shared" si="595"/>
        <v>-2599</v>
      </c>
      <c r="DR1223" s="244">
        <f t="shared" si="595"/>
        <v>-3979</v>
      </c>
      <c r="DS1223" s="244">
        <f t="shared" si="595"/>
        <v>-4119</v>
      </c>
      <c r="DT1223" s="242">
        <f t="shared" si="595"/>
        <v>0</v>
      </c>
      <c r="DU1223" s="242">
        <f t="shared" si="595"/>
        <v>-1231.4429850721735</v>
      </c>
      <c r="DV1223" s="242">
        <f t="shared" si="595"/>
        <v>-1104.1199957706654</v>
      </c>
      <c r="DW1223" s="242">
        <f t="shared" si="595"/>
        <v>-750.66058914431835</v>
      </c>
      <c r="DX1223" s="460">
        <f t="shared" si="602"/>
        <v>0.3624677688457455</v>
      </c>
      <c r="DY1223" s="460">
        <f t="shared" si="602"/>
        <v>0.3598309519017911</v>
      </c>
      <c r="DZ1223" s="460">
        <f t="shared" si="602"/>
        <v>0.35866508162022676</v>
      </c>
      <c r="EA1223" s="460">
        <f t="shared" si="602"/>
        <v>0.35988771929824559</v>
      </c>
      <c r="EB1223" s="461">
        <f t="shared" si="602"/>
        <v>0.34469462426118774</v>
      </c>
      <c r="EC1223" s="461">
        <f t="shared" si="602"/>
        <v>0.34373757455268389</v>
      </c>
      <c r="ED1223" s="461">
        <f t="shared" si="577"/>
        <v>0.34506364611112639</v>
      </c>
      <c r="EE1223" s="461">
        <f t="shared" si="577"/>
        <v>0.34537192059315952</v>
      </c>
      <c r="EG1223" s="244">
        <f t="shared" si="596"/>
        <v>27234</v>
      </c>
      <c r="EH1223" s="244">
        <f t="shared" si="596"/>
        <v>10859</v>
      </c>
      <c r="EI1223" s="244">
        <f t="shared" si="596"/>
        <v>16375</v>
      </c>
      <c r="EJ1223" s="244">
        <f t="shared" si="596"/>
        <v>5354</v>
      </c>
      <c r="EK1223" s="244">
        <f t="shared" si="596"/>
        <v>0</v>
      </c>
      <c r="EL1223" s="244">
        <f t="shared" si="596"/>
        <v>0</v>
      </c>
      <c r="EM1223" s="244">
        <f t="shared" si="596"/>
        <v>0</v>
      </c>
      <c r="EN1223" s="462">
        <f t="shared" ref="EN1223:EN1286" si="604">IFERROR(EH1223/EG1223,0)</f>
        <v>0.39872952926488947</v>
      </c>
      <c r="EO1223" s="244">
        <f t="shared" ref="EO1223:EO1286" si="605">IFERROR((EJ1223/EI1223)*100,0)</f>
        <v>32.696183206106873</v>
      </c>
      <c r="EP1223" s="462">
        <f t="shared" ref="EP1223:EP1286" si="606">IFERROR(EK1223/EG1223,0)</f>
        <v>0</v>
      </c>
      <c r="EQ1223" s="244">
        <f t="shared" ref="EQ1223:EQ1286" si="607">IFERROR((EK1223*1000000)/EL1223,0)</f>
        <v>0</v>
      </c>
      <c r="ER1223" s="244">
        <f t="shared" ref="ER1223:ER1286" si="608">IFERROR((EJ1223*1000000)/EM1223/12,0)</f>
        <v>0</v>
      </c>
      <c r="ES1223" s="463"/>
      <c r="ET1223" s="244">
        <f t="shared" si="597"/>
        <v>35829</v>
      </c>
      <c r="EU1223" s="244">
        <f t="shared" si="597"/>
        <v>12244</v>
      </c>
      <c r="EV1223" s="244">
        <f t="shared" si="597"/>
        <v>23583</v>
      </c>
      <c r="EW1223" s="244">
        <f t="shared" si="597"/>
        <v>8322</v>
      </c>
      <c r="EX1223" s="244">
        <f t="shared" si="597"/>
        <v>16657</v>
      </c>
      <c r="EY1223" s="244">
        <f t="shared" si="597"/>
        <v>277701</v>
      </c>
      <c r="EZ1223" s="244">
        <f t="shared" si="597"/>
        <v>225286</v>
      </c>
      <c r="FA1223" s="464">
        <f t="shared" si="493"/>
        <v>0.34173434927014429</v>
      </c>
      <c r="FB1223" s="243">
        <f t="shared" si="494"/>
        <v>35.288131281007509</v>
      </c>
      <c r="FC1223" s="464">
        <f t="shared" si="495"/>
        <v>0.46490273242345587</v>
      </c>
      <c r="FD1223" s="242">
        <f t="shared" si="496"/>
        <v>59981.778963705568</v>
      </c>
      <c r="FE1223" s="242">
        <f t="shared" si="497"/>
        <v>3078.3093490052647</v>
      </c>
      <c r="FF1223" s="242">
        <f t="shared" si="598"/>
        <v>23683</v>
      </c>
      <c r="FG1223" s="243">
        <f t="shared" si="603"/>
        <v>30.600008444876071</v>
      </c>
      <c r="FH1223" s="242">
        <f t="shared" si="599"/>
        <v>7247</v>
      </c>
      <c r="FI1223" s="242">
        <f t="shared" si="599"/>
        <v>23683</v>
      </c>
      <c r="FJ1223" s="242">
        <f t="shared" si="599"/>
        <v>0</v>
      </c>
      <c r="FK1223" s="242">
        <f t="shared" si="498"/>
        <v>16436</v>
      </c>
      <c r="FL1223" s="242">
        <f t="shared" si="600"/>
        <v>913</v>
      </c>
      <c r="FM1223" s="242">
        <f t="shared" si="499"/>
        <v>15523</v>
      </c>
    </row>
    <row r="1224" spans="1:169" s="368" customFormat="1">
      <c r="A1224" s="285"/>
      <c r="B1224" s="286"/>
      <c r="C1224" s="285"/>
      <c r="D1224" s="285"/>
      <c r="E1224" s="400"/>
      <c r="F1224" s="393">
        <f>F1223+1</f>
        <v>11</v>
      </c>
      <c r="G1224" s="459" t="s">
        <v>1776</v>
      </c>
      <c r="H1224" s="392" t="s">
        <v>1777</v>
      </c>
      <c r="I1224" s="393"/>
      <c r="J1224" s="392"/>
      <c r="K1224" s="287"/>
      <c r="L1224" s="392"/>
      <c r="M1224" s="392"/>
      <c r="N1224" s="372">
        <f t="shared" si="588"/>
        <v>14</v>
      </c>
      <c r="O1224" s="244">
        <f t="shared" si="588"/>
        <v>38242</v>
      </c>
      <c r="P1224" s="244">
        <f t="shared" si="588"/>
        <v>66027</v>
      </c>
      <c r="Q1224" s="244">
        <f t="shared" si="588"/>
        <v>73628</v>
      </c>
      <c r="R1224" s="244">
        <f t="shared" si="588"/>
        <v>82387</v>
      </c>
      <c r="S1224" s="242">
        <f t="shared" si="588"/>
        <v>68283</v>
      </c>
      <c r="T1224" s="242">
        <f t="shared" si="588"/>
        <v>76249</v>
      </c>
      <c r="U1224" s="242">
        <f t="shared" si="588"/>
        <v>85382</v>
      </c>
      <c r="V1224" s="242">
        <f t="shared" si="588"/>
        <v>95980</v>
      </c>
      <c r="W1224" s="244">
        <f t="shared" si="588"/>
        <v>21934</v>
      </c>
      <c r="X1224" s="244">
        <f t="shared" si="588"/>
        <v>38671</v>
      </c>
      <c r="Y1224" s="244">
        <f t="shared" si="588"/>
        <v>42952</v>
      </c>
      <c r="Z1224" s="244">
        <f t="shared" si="588"/>
        <v>47847</v>
      </c>
      <c r="AA1224" s="242">
        <f t="shared" si="588"/>
        <v>39930</v>
      </c>
      <c r="AB1224" s="242">
        <f t="shared" si="588"/>
        <v>44504</v>
      </c>
      <c r="AC1224" s="242">
        <f t="shared" si="588"/>
        <v>49678</v>
      </c>
      <c r="AD1224" s="242">
        <f t="shared" si="589"/>
        <v>55401</v>
      </c>
      <c r="AE1224" s="244">
        <f t="shared" si="589"/>
        <v>334</v>
      </c>
      <c r="AF1224" s="244">
        <f t="shared" si="589"/>
        <v>466</v>
      </c>
      <c r="AG1224" s="244">
        <f t="shared" si="589"/>
        <v>480</v>
      </c>
      <c r="AH1224" s="244">
        <f t="shared" si="589"/>
        <v>505</v>
      </c>
      <c r="AI1224" s="242">
        <f t="shared" si="589"/>
        <v>474</v>
      </c>
      <c r="AJ1224" s="242">
        <f t="shared" si="589"/>
        <v>485</v>
      </c>
      <c r="AK1224" s="242">
        <f t="shared" si="589"/>
        <v>514</v>
      </c>
      <c r="AL1224" s="242">
        <f t="shared" si="589"/>
        <v>556</v>
      </c>
      <c r="AM1224" s="244">
        <f t="shared" si="589"/>
        <v>16309</v>
      </c>
      <c r="AN1224" s="244">
        <f t="shared" si="589"/>
        <v>27357</v>
      </c>
      <c r="AO1224" s="244">
        <f t="shared" si="589"/>
        <v>30678</v>
      </c>
      <c r="AP1224" s="244">
        <f t="shared" si="589"/>
        <v>34540</v>
      </c>
      <c r="AQ1224" s="242">
        <f t="shared" si="589"/>
        <v>28353</v>
      </c>
      <c r="AR1224" s="242">
        <f t="shared" si="590"/>
        <v>31745</v>
      </c>
      <c r="AS1224" s="242">
        <f t="shared" si="590"/>
        <v>35702</v>
      </c>
      <c r="AT1224" s="242">
        <f t="shared" si="590"/>
        <v>40579</v>
      </c>
      <c r="AU1224" s="244">
        <f t="shared" si="590"/>
        <v>6430</v>
      </c>
      <c r="AV1224" s="244">
        <f t="shared" si="590"/>
        <v>10806</v>
      </c>
      <c r="AW1224" s="244">
        <f t="shared" si="590"/>
        <v>12203</v>
      </c>
      <c r="AX1224" s="244">
        <f t="shared" si="590"/>
        <v>13889</v>
      </c>
      <c r="AY1224" s="242">
        <f t="shared" si="590"/>
        <v>11091</v>
      </c>
      <c r="AZ1224" s="242">
        <f t="shared" si="590"/>
        <v>12450</v>
      </c>
      <c r="BA1224" s="242">
        <f t="shared" si="590"/>
        <v>14050</v>
      </c>
      <c r="BB1224" s="242">
        <f t="shared" si="590"/>
        <v>15953</v>
      </c>
      <c r="BC1224" s="244">
        <f t="shared" si="590"/>
        <v>9485</v>
      </c>
      <c r="BD1224" s="244">
        <f t="shared" si="550"/>
        <v>15663</v>
      </c>
      <c r="BE1224" s="244">
        <f t="shared" si="550"/>
        <v>17627</v>
      </c>
      <c r="BF1224" s="244">
        <f t="shared" si="549"/>
        <v>19791</v>
      </c>
      <c r="BG1224" s="242">
        <f t="shared" si="549"/>
        <v>16791</v>
      </c>
      <c r="BH1224" s="242">
        <f t="shared" si="549"/>
        <v>18440</v>
      </c>
      <c r="BI1224" s="242">
        <f t="shared" si="549"/>
        <v>20773</v>
      </c>
      <c r="BJ1224" s="242">
        <f t="shared" si="549"/>
        <v>23798</v>
      </c>
      <c r="BK1224" s="244">
        <f t="shared" si="591"/>
        <v>394</v>
      </c>
      <c r="BL1224" s="244">
        <f t="shared" si="591"/>
        <v>888</v>
      </c>
      <c r="BM1224" s="244">
        <f t="shared" si="591"/>
        <v>848</v>
      </c>
      <c r="BN1224" s="244">
        <f t="shared" si="591"/>
        <v>860</v>
      </c>
      <c r="BO1224" s="242">
        <f t="shared" si="591"/>
        <v>471</v>
      </c>
      <c r="BP1224" s="242">
        <f t="shared" si="591"/>
        <v>855</v>
      </c>
      <c r="BQ1224" s="242">
        <f t="shared" si="591"/>
        <v>879</v>
      </c>
      <c r="BR1224" s="242">
        <f t="shared" si="591"/>
        <v>828</v>
      </c>
      <c r="BS1224" s="244">
        <f t="shared" si="591"/>
        <v>598</v>
      </c>
      <c r="BT1224" s="244">
        <f t="shared" si="591"/>
        <v>888</v>
      </c>
      <c r="BU1224" s="244">
        <f t="shared" si="591"/>
        <v>848</v>
      </c>
      <c r="BV1224" s="244">
        <f t="shared" si="591"/>
        <v>860</v>
      </c>
      <c r="BW1224" s="242">
        <f t="shared" si="591"/>
        <v>471</v>
      </c>
      <c r="BX1224" s="242">
        <f t="shared" si="591"/>
        <v>855</v>
      </c>
      <c r="BY1224" s="242">
        <f t="shared" si="591"/>
        <v>879</v>
      </c>
      <c r="BZ1224" s="242">
        <f t="shared" si="591"/>
        <v>828</v>
      </c>
      <c r="CA1224" s="244">
        <f t="shared" si="592"/>
        <v>204</v>
      </c>
      <c r="CB1224" s="244">
        <f t="shared" si="592"/>
        <v>0</v>
      </c>
      <c r="CC1224" s="244">
        <f t="shared" si="592"/>
        <v>0</v>
      </c>
      <c r="CD1224" s="244">
        <f t="shared" si="592"/>
        <v>0</v>
      </c>
      <c r="CE1224" s="242">
        <f t="shared" si="592"/>
        <v>0</v>
      </c>
      <c r="CF1224" s="242">
        <f t="shared" si="592"/>
        <v>0</v>
      </c>
      <c r="CG1224" s="242">
        <f t="shared" si="592"/>
        <v>0</v>
      </c>
      <c r="CH1224" s="242">
        <f t="shared" si="592"/>
        <v>0</v>
      </c>
      <c r="CI1224" s="375"/>
      <c r="CJ1224" s="244">
        <f t="shared" si="593"/>
        <v>9484</v>
      </c>
      <c r="CK1224" s="244">
        <f t="shared" si="593"/>
        <v>13932</v>
      </c>
      <c r="CL1224" s="244">
        <f t="shared" si="593"/>
        <v>15151</v>
      </c>
      <c r="CM1224" s="244">
        <f t="shared" si="593"/>
        <v>16117</v>
      </c>
      <c r="CN1224" s="242">
        <f t="shared" si="593"/>
        <v>16791</v>
      </c>
      <c r="CO1224" s="242">
        <f t="shared" si="593"/>
        <v>19363.996883461456</v>
      </c>
      <c r="CP1224" s="242">
        <f t="shared" si="593"/>
        <v>21047.616690277286</v>
      </c>
      <c r="CQ1224" s="242">
        <f t="shared" si="593"/>
        <v>23880.34386181903</v>
      </c>
      <c r="CR1224" s="244">
        <f t="shared" si="593"/>
        <v>3021</v>
      </c>
      <c r="CS1224" s="244">
        <f t="shared" si="593"/>
        <v>4737</v>
      </c>
      <c r="CT1224" s="244">
        <f t="shared" si="593"/>
        <v>5303</v>
      </c>
      <c r="CU1224" s="244">
        <f t="shared" si="593"/>
        <v>5954</v>
      </c>
      <c r="CV1224" s="242">
        <f t="shared" si="593"/>
        <v>2054</v>
      </c>
      <c r="CW1224" s="242">
        <f t="shared" si="593"/>
        <v>2299.9968834614569</v>
      </c>
      <c r="CX1224" s="242">
        <f t="shared" si="593"/>
        <v>2666.6166902772839</v>
      </c>
      <c r="CY1224" s="242">
        <f t="shared" si="593"/>
        <v>3119.3438618190353</v>
      </c>
      <c r="CZ1224" s="244">
        <f t="shared" si="594"/>
        <v>5520</v>
      </c>
      <c r="DA1224" s="244">
        <f t="shared" si="594"/>
        <v>7838</v>
      </c>
      <c r="DB1224" s="244">
        <f t="shared" si="594"/>
        <v>8339</v>
      </c>
      <c r="DC1224" s="244">
        <f t="shared" si="594"/>
        <v>8516</v>
      </c>
      <c r="DD1224" s="242">
        <f t="shared" si="594"/>
        <v>13358</v>
      </c>
      <c r="DE1224" s="242">
        <f t="shared" si="594"/>
        <v>15475</v>
      </c>
      <c r="DF1224" s="242">
        <f t="shared" si="594"/>
        <v>16600</v>
      </c>
      <c r="DG1224" s="242">
        <f t="shared" si="594"/>
        <v>18830</v>
      </c>
      <c r="DH1224" s="244">
        <f t="shared" si="594"/>
        <v>943</v>
      </c>
      <c r="DI1224" s="244">
        <f t="shared" si="594"/>
        <v>1357</v>
      </c>
      <c r="DJ1224" s="244">
        <f t="shared" si="594"/>
        <v>1509</v>
      </c>
      <c r="DK1224" s="244">
        <f t="shared" si="594"/>
        <v>1647</v>
      </c>
      <c r="DL1224" s="242">
        <f t="shared" si="594"/>
        <v>1379</v>
      </c>
      <c r="DM1224" s="242">
        <f t="shared" si="594"/>
        <v>1589</v>
      </c>
      <c r="DN1224" s="242">
        <f t="shared" si="595"/>
        <v>1781</v>
      </c>
      <c r="DO1224" s="242">
        <f t="shared" si="595"/>
        <v>1931</v>
      </c>
      <c r="DP1224" s="244">
        <f t="shared" si="595"/>
        <v>1</v>
      </c>
      <c r="DQ1224" s="244">
        <f t="shared" si="595"/>
        <v>1731</v>
      </c>
      <c r="DR1224" s="244">
        <f t="shared" si="595"/>
        <v>2476</v>
      </c>
      <c r="DS1224" s="244">
        <f t="shared" si="595"/>
        <v>3674</v>
      </c>
      <c r="DT1224" s="242">
        <f t="shared" si="595"/>
        <v>0</v>
      </c>
      <c r="DU1224" s="242">
        <f t="shared" si="595"/>
        <v>-923.9968834614566</v>
      </c>
      <c r="DV1224" s="242">
        <f t="shared" si="595"/>
        <v>-274.61669027728362</v>
      </c>
      <c r="DW1224" s="242">
        <f t="shared" si="595"/>
        <v>-82.343861819035283</v>
      </c>
      <c r="DX1224" s="460">
        <f t="shared" si="602"/>
        <v>0.5735578683123268</v>
      </c>
      <c r="DY1224" s="460">
        <f t="shared" si="602"/>
        <v>0.58568464416072208</v>
      </c>
      <c r="DZ1224" s="460">
        <f t="shared" si="602"/>
        <v>0.58336502417558533</v>
      </c>
      <c r="EA1224" s="460">
        <f t="shared" si="602"/>
        <v>0.58075910034350076</v>
      </c>
      <c r="EB1224" s="461">
        <f t="shared" si="602"/>
        <v>0.58477219805808178</v>
      </c>
      <c r="EC1224" s="461">
        <f t="shared" si="602"/>
        <v>0.58366667103830872</v>
      </c>
      <c r="ED1224" s="461">
        <f t="shared" si="577"/>
        <v>0.58183223630273362</v>
      </c>
      <c r="EE1224" s="461">
        <f t="shared" si="577"/>
        <v>0.57721400291727443</v>
      </c>
      <c r="EG1224" s="244">
        <f t="shared" si="596"/>
        <v>38250</v>
      </c>
      <c r="EH1224" s="244">
        <f t="shared" si="596"/>
        <v>21403</v>
      </c>
      <c r="EI1224" s="244">
        <f t="shared" si="596"/>
        <v>16848</v>
      </c>
      <c r="EJ1224" s="244">
        <f t="shared" si="596"/>
        <v>5243</v>
      </c>
      <c r="EK1224" s="244">
        <f t="shared" si="596"/>
        <v>4047</v>
      </c>
      <c r="EL1224" s="244">
        <f t="shared" si="596"/>
        <v>680855</v>
      </c>
      <c r="EM1224" s="244">
        <f t="shared" si="596"/>
        <v>468268</v>
      </c>
      <c r="EN1224" s="462">
        <f t="shared" si="604"/>
        <v>0.55955555555555558</v>
      </c>
      <c r="EO1224" s="244">
        <f t="shared" si="605"/>
        <v>31.119420702754034</v>
      </c>
      <c r="EP1224" s="462">
        <f t="shared" si="606"/>
        <v>0.10580392156862745</v>
      </c>
      <c r="EQ1224" s="244">
        <f t="shared" si="607"/>
        <v>5943.9968862680016</v>
      </c>
      <c r="ER1224" s="244">
        <f t="shared" si="608"/>
        <v>933.04831136585608</v>
      </c>
      <c r="ES1224" s="463"/>
      <c r="ET1224" s="244">
        <f t="shared" si="597"/>
        <v>66386</v>
      </c>
      <c r="EU1224" s="244">
        <f t="shared" si="597"/>
        <v>38413</v>
      </c>
      <c r="EV1224" s="244">
        <f t="shared" si="597"/>
        <v>27973</v>
      </c>
      <c r="EW1224" s="244">
        <f t="shared" si="597"/>
        <v>10756</v>
      </c>
      <c r="EX1224" s="244">
        <f t="shared" si="597"/>
        <v>9535</v>
      </c>
      <c r="EY1224" s="244">
        <f t="shared" si="597"/>
        <v>891616</v>
      </c>
      <c r="EZ1224" s="244">
        <f t="shared" si="597"/>
        <v>637252</v>
      </c>
      <c r="FA1224" s="464">
        <f t="shared" si="493"/>
        <v>0.57863103666435689</v>
      </c>
      <c r="FB1224" s="243">
        <f t="shared" si="494"/>
        <v>38.451363815107428</v>
      </c>
      <c r="FC1224" s="464">
        <f t="shared" si="495"/>
        <v>0.14362968095682824</v>
      </c>
      <c r="FD1224" s="242">
        <f t="shared" si="496"/>
        <v>10694.065606718588</v>
      </c>
      <c r="FE1224" s="242">
        <f t="shared" si="497"/>
        <v>1406.560251412837</v>
      </c>
      <c r="FF1224" s="242">
        <f t="shared" si="598"/>
        <v>28352</v>
      </c>
      <c r="FG1224" s="243">
        <f t="shared" si="603"/>
        <v>40.000705417607222</v>
      </c>
      <c r="FH1224" s="242">
        <f t="shared" si="599"/>
        <v>11341</v>
      </c>
      <c r="FI1224" s="242">
        <f t="shared" si="599"/>
        <v>28352</v>
      </c>
      <c r="FJ1224" s="242">
        <f t="shared" si="599"/>
        <v>197</v>
      </c>
      <c r="FK1224" s="242">
        <f t="shared" si="498"/>
        <v>16814</v>
      </c>
      <c r="FL1224" s="242">
        <f t="shared" si="600"/>
        <v>1861</v>
      </c>
      <c r="FM1224" s="242">
        <f t="shared" si="499"/>
        <v>14953</v>
      </c>
    </row>
    <row r="1225" spans="1:169" s="368" customFormat="1">
      <c r="A1225" s="285"/>
      <c r="B1225" s="286"/>
      <c r="C1225" s="285"/>
      <c r="D1225" s="285"/>
      <c r="E1225" s="400"/>
      <c r="F1225" s="393">
        <f t="shared" si="601"/>
        <v>12</v>
      </c>
      <c r="G1225" s="459" t="s">
        <v>1808</v>
      </c>
      <c r="H1225" s="392" t="s">
        <v>1809</v>
      </c>
      <c r="I1225" s="393"/>
      <c r="J1225" s="392"/>
      <c r="K1225" s="287"/>
      <c r="L1225" s="392"/>
      <c r="M1225" s="392"/>
      <c r="N1225" s="372">
        <f t="shared" si="588"/>
        <v>11</v>
      </c>
      <c r="O1225" s="244">
        <f t="shared" si="588"/>
        <v>9822</v>
      </c>
      <c r="P1225" s="244">
        <f t="shared" si="588"/>
        <v>12969</v>
      </c>
      <c r="Q1225" s="244">
        <f t="shared" si="588"/>
        <v>13705</v>
      </c>
      <c r="R1225" s="244">
        <f t="shared" si="588"/>
        <v>14672</v>
      </c>
      <c r="S1225" s="242">
        <f t="shared" si="588"/>
        <v>13907</v>
      </c>
      <c r="T1225" s="242">
        <f t="shared" si="588"/>
        <v>14749</v>
      </c>
      <c r="U1225" s="242">
        <f t="shared" si="588"/>
        <v>15830</v>
      </c>
      <c r="V1225" s="242">
        <f t="shared" si="588"/>
        <v>16999</v>
      </c>
      <c r="W1225" s="244">
        <f t="shared" si="588"/>
        <v>4267</v>
      </c>
      <c r="X1225" s="244">
        <f t="shared" si="588"/>
        <v>5639</v>
      </c>
      <c r="Y1225" s="244">
        <f t="shared" si="588"/>
        <v>5871</v>
      </c>
      <c r="Z1225" s="244">
        <f t="shared" si="588"/>
        <v>6244</v>
      </c>
      <c r="AA1225" s="242">
        <f t="shared" si="588"/>
        <v>6041</v>
      </c>
      <c r="AB1225" s="242">
        <f t="shared" si="588"/>
        <v>6342</v>
      </c>
      <c r="AC1225" s="242">
        <f t="shared" si="588"/>
        <v>6793</v>
      </c>
      <c r="AD1225" s="242">
        <f t="shared" si="589"/>
        <v>7269</v>
      </c>
      <c r="AE1225" s="244">
        <f t="shared" si="589"/>
        <v>113</v>
      </c>
      <c r="AF1225" s="244">
        <f t="shared" si="589"/>
        <v>126</v>
      </c>
      <c r="AG1225" s="244">
        <f t="shared" si="589"/>
        <v>122</v>
      </c>
      <c r="AH1225" s="244">
        <f t="shared" si="589"/>
        <v>123</v>
      </c>
      <c r="AI1225" s="242">
        <f t="shared" si="589"/>
        <v>133</v>
      </c>
      <c r="AJ1225" s="242">
        <f t="shared" si="589"/>
        <v>129</v>
      </c>
      <c r="AK1225" s="242">
        <f t="shared" si="589"/>
        <v>130</v>
      </c>
      <c r="AL1225" s="242">
        <f t="shared" si="589"/>
        <v>132</v>
      </c>
      <c r="AM1225" s="244">
        <f t="shared" si="589"/>
        <v>5554</v>
      </c>
      <c r="AN1225" s="244">
        <f t="shared" si="589"/>
        <v>7331</v>
      </c>
      <c r="AO1225" s="244">
        <f t="shared" si="589"/>
        <v>7833</v>
      </c>
      <c r="AP1225" s="244">
        <f t="shared" si="589"/>
        <v>8427</v>
      </c>
      <c r="AQ1225" s="242">
        <f t="shared" si="589"/>
        <v>7867</v>
      </c>
      <c r="AR1225" s="242">
        <f t="shared" si="590"/>
        <v>8409</v>
      </c>
      <c r="AS1225" s="242">
        <f t="shared" si="590"/>
        <v>9037</v>
      </c>
      <c r="AT1225" s="242">
        <f t="shared" si="590"/>
        <v>9729</v>
      </c>
      <c r="AU1225" s="244">
        <f t="shared" si="590"/>
        <v>2350</v>
      </c>
      <c r="AV1225" s="244">
        <f t="shared" si="590"/>
        <v>3151</v>
      </c>
      <c r="AW1225" s="244">
        <f t="shared" si="590"/>
        <v>3420</v>
      </c>
      <c r="AX1225" s="244">
        <f t="shared" si="590"/>
        <v>3722</v>
      </c>
      <c r="AY1225" s="242">
        <f t="shared" si="590"/>
        <v>3652</v>
      </c>
      <c r="AZ1225" s="242">
        <f t="shared" si="590"/>
        <v>3949</v>
      </c>
      <c r="BA1225" s="242">
        <f t="shared" si="590"/>
        <v>4286</v>
      </c>
      <c r="BB1225" s="242">
        <f t="shared" si="590"/>
        <v>4632</v>
      </c>
      <c r="BC1225" s="244">
        <f t="shared" si="590"/>
        <v>2567</v>
      </c>
      <c r="BD1225" s="244">
        <f t="shared" si="550"/>
        <v>3379</v>
      </c>
      <c r="BE1225" s="244">
        <f t="shared" si="550"/>
        <v>3783</v>
      </c>
      <c r="BF1225" s="244">
        <f t="shared" si="549"/>
        <v>4046</v>
      </c>
      <c r="BG1225" s="242">
        <f t="shared" si="549"/>
        <v>3052</v>
      </c>
      <c r="BH1225" s="242">
        <f t="shared" si="549"/>
        <v>3833</v>
      </c>
      <c r="BI1225" s="242">
        <f t="shared" si="549"/>
        <v>4106</v>
      </c>
      <c r="BJ1225" s="242">
        <f t="shared" si="549"/>
        <v>4542</v>
      </c>
      <c r="BK1225" s="244">
        <f t="shared" si="591"/>
        <v>637</v>
      </c>
      <c r="BL1225" s="244">
        <f t="shared" si="591"/>
        <v>801</v>
      </c>
      <c r="BM1225" s="244">
        <f t="shared" si="591"/>
        <v>630</v>
      </c>
      <c r="BN1225" s="244">
        <f t="shared" si="591"/>
        <v>659</v>
      </c>
      <c r="BO1225" s="242">
        <f t="shared" si="591"/>
        <v>1163</v>
      </c>
      <c r="BP1225" s="242">
        <f t="shared" si="591"/>
        <v>627</v>
      </c>
      <c r="BQ1225" s="242">
        <f t="shared" si="591"/>
        <v>645</v>
      </c>
      <c r="BR1225" s="242">
        <f t="shared" si="591"/>
        <v>555</v>
      </c>
      <c r="BS1225" s="244">
        <f t="shared" si="591"/>
        <v>685</v>
      </c>
      <c r="BT1225" s="244">
        <f t="shared" si="591"/>
        <v>801</v>
      </c>
      <c r="BU1225" s="244">
        <f t="shared" si="591"/>
        <v>630</v>
      </c>
      <c r="BV1225" s="244">
        <f t="shared" si="591"/>
        <v>659</v>
      </c>
      <c r="BW1225" s="242">
        <f t="shared" si="591"/>
        <v>1163</v>
      </c>
      <c r="BX1225" s="242">
        <f t="shared" si="591"/>
        <v>627</v>
      </c>
      <c r="BY1225" s="242">
        <f t="shared" si="591"/>
        <v>645</v>
      </c>
      <c r="BZ1225" s="242">
        <f t="shared" si="591"/>
        <v>555</v>
      </c>
      <c r="CA1225" s="244">
        <f t="shared" si="592"/>
        <v>48</v>
      </c>
      <c r="CB1225" s="244">
        <f t="shared" si="592"/>
        <v>0</v>
      </c>
      <c r="CC1225" s="244">
        <f t="shared" si="592"/>
        <v>0</v>
      </c>
      <c r="CD1225" s="244">
        <f t="shared" si="592"/>
        <v>0</v>
      </c>
      <c r="CE1225" s="242">
        <f t="shared" si="592"/>
        <v>0</v>
      </c>
      <c r="CF1225" s="242">
        <f t="shared" si="592"/>
        <v>0</v>
      </c>
      <c r="CG1225" s="242">
        <f t="shared" si="592"/>
        <v>0</v>
      </c>
      <c r="CH1225" s="242">
        <f t="shared" si="592"/>
        <v>0</v>
      </c>
      <c r="CI1225" s="375"/>
      <c r="CJ1225" s="244">
        <f t="shared" si="593"/>
        <v>2568</v>
      </c>
      <c r="CK1225" s="244">
        <f t="shared" si="593"/>
        <v>3337</v>
      </c>
      <c r="CL1225" s="244">
        <f t="shared" si="593"/>
        <v>3599</v>
      </c>
      <c r="CM1225" s="244">
        <f t="shared" si="593"/>
        <v>3931</v>
      </c>
      <c r="CN1225" s="242">
        <f t="shared" si="593"/>
        <v>3052</v>
      </c>
      <c r="CO1225" s="242">
        <f t="shared" si="593"/>
        <v>3357.7771712924809</v>
      </c>
      <c r="CP1225" s="242">
        <f t="shared" si="593"/>
        <v>3717.8034205469153</v>
      </c>
      <c r="CQ1225" s="242">
        <f t="shared" si="593"/>
        <v>4061.4150123500322</v>
      </c>
      <c r="CR1225" s="244">
        <f t="shared" si="593"/>
        <v>1825</v>
      </c>
      <c r="CS1225" s="244">
        <f t="shared" si="593"/>
        <v>2401</v>
      </c>
      <c r="CT1225" s="244">
        <f t="shared" si="593"/>
        <v>2561</v>
      </c>
      <c r="CU1225" s="244">
        <f t="shared" si="593"/>
        <v>2757</v>
      </c>
      <c r="CV1225" s="242">
        <f t="shared" si="593"/>
        <v>1792</v>
      </c>
      <c r="CW1225" s="242">
        <f t="shared" si="593"/>
        <v>1904.7771712924809</v>
      </c>
      <c r="CX1225" s="242">
        <f t="shared" si="593"/>
        <v>2057.8034205469162</v>
      </c>
      <c r="CY1225" s="242">
        <f t="shared" si="593"/>
        <v>2240.4150123500322</v>
      </c>
      <c r="CZ1225" s="244">
        <f t="shared" si="594"/>
        <v>40</v>
      </c>
      <c r="DA1225" s="244">
        <f t="shared" si="594"/>
        <v>52</v>
      </c>
      <c r="DB1225" s="244">
        <f t="shared" si="594"/>
        <v>56</v>
      </c>
      <c r="DC1225" s="244">
        <f t="shared" si="594"/>
        <v>57</v>
      </c>
      <c r="DD1225" s="242">
        <f t="shared" si="594"/>
        <v>362</v>
      </c>
      <c r="DE1225" s="242">
        <f t="shared" si="594"/>
        <v>419</v>
      </c>
      <c r="DF1225" s="242">
        <f t="shared" si="594"/>
        <v>451</v>
      </c>
      <c r="DG1225" s="242">
        <f t="shared" si="594"/>
        <v>511</v>
      </c>
      <c r="DH1225" s="244">
        <f t="shared" si="594"/>
        <v>703</v>
      </c>
      <c r="DI1225" s="244">
        <f t="shared" si="594"/>
        <v>884</v>
      </c>
      <c r="DJ1225" s="244">
        <f t="shared" si="594"/>
        <v>982</v>
      </c>
      <c r="DK1225" s="244">
        <f t="shared" si="594"/>
        <v>1117</v>
      </c>
      <c r="DL1225" s="242">
        <f t="shared" si="594"/>
        <v>898</v>
      </c>
      <c r="DM1225" s="242">
        <f t="shared" si="594"/>
        <v>1034</v>
      </c>
      <c r="DN1225" s="242">
        <f t="shared" si="595"/>
        <v>1209</v>
      </c>
      <c r="DO1225" s="242">
        <f t="shared" si="595"/>
        <v>1310</v>
      </c>
      <c r="DP1225" s="244">
        <f t="shared" si="595"/>
        <v>-1</v>
      </c>
      <c r="DQ1225" s="244">
        <f t="shared" si="595"/>
        <v>42</v>
      </c>
      <c r="DR1225" s="244">
        <f t="shared" si="595"/>
        <v>184</v>
      </c>
      <c r="DS1225" s="244">
        <f t="shared" si="595"/>
        <v>115</v>
      </c>
      <c r="DT1225" s="242">
        <f t="shared" si="595"/>
        <v>0</v>
      </c>
      <c r="DU1225" s="242">
        <f t="shared" si="595"/>
        <v>475.222828707519</v>
      </c>
      <c r="DV1225" s="242">
        <f t="shared" si="595"/>
        <v>388.19657945308398</v>
      </c>
      <c r="DW1225" s="242">
        <f t="shared" si="595"/>
        <v>480.58498764996727</v>
      </c>
      <c r="DX1225" s="460">
        <f t="shared" si="602"/>
        <v>0.43443290572184889</v>
      </c>
      <c r="DY1225" s="460">
        <f t="shared" si="602"/>
        <v>0.43480607602745008</v>
      </c>
      <c r="DZ1225" s="460">
        <f t="shared" si="602"/>
        <v>0.4283838015322875</v>
      </c>
      <c r="EA1225" s="460">
        <f t="shared" si="602"/>
        <v>0.42557251908396948</v>
      </c>
      <c r="EB1225" s="461">
        <f t="shared" si="602"/>
        <v>0.43438556122815847</v>
      </c>
      <c r="EC1225" s="461">
        <f t="shared" si="602"/>
        <v>0.42999525391551968</v>
      </c>
      <c r="ED1225" s="461">
        <f t="shared" si="577"/>
        <v>0.42912192040429564</v>
      </c>
      <c r="EE1225" s="461">
        <f t="shared" si="577"/>
        <v>0.42761338902288371</v>
      </c>
      <c r="EG1225" s="244">
        <f t="shared" si="596"/>
        <v>9824</v>
      </c>
      <c r="EH1225" s="244">
        <f t="shared" si="596"/>
        <v>4268</v>
      </c>
      <c r="EI1225" s="244">
        <f t="shared" si="596"/>
        <v>5556</v>
      </c>
      <c r="EJ1225" s="244">
        <f t="shared" si="596"/>
        <v>2326</v>
      </c>
      <c r="EK1225" s="244">
        <f t="shared" si="596"/>
        <v>21918</v>
      </c>
      <c r="EL1225" s="244">
        <f t="shared" si="596"/>
        <v>110535</v>
      </c>
      <c r="EM1225" s="244">
        <f t="shared" si="596"/>
        <v>108538</v>
      </c>
      <c r="EN1225" s="462">
        <f t="shared" si="604"/>
        <v>0.43444625407166126</v>
      </c>
      <c r="EO1225" s="244">
        <f t="shared" si="605"/>
        <v>41.864650827933765</v>
      </c>
      <c r="EP1225" s="462">
        <f t="shared" si="606"/>
        <v>2.2310667752442996</v>
      </c>
      <c r="EQ1225" s="244">
        <f t="shared" si="607"/>
        <v>198290.13434658706</v>
      </c>
      <c r="ER1225" s="244">
        <f t="shared" si="608"/>
        <v>1785.8568734759563</v>
      </c>
      <c r="ES1225" s="463"/>
      <c r="ET1225" s="244">
        <f t="shared" si="597"/>
        <v>13907</v>
      </c>
      <c r="EU1225" s="244">
        <f t="shared" si="597"/>
        <v>6041</v>
      </c>
      <c r="EV1225" s="244">
        <f t="shared" si="597"/>
        <v>7867</v>
      </c>
      <c r="EW1225" s="244">
        <f t="shared" si="597"/>
        <v>3652</v>
      </c>
      <c r="EX1225" s="244">
        <f t="shared" si="597"/>
        <v>32984</v>
      </c>
      <c r="EY1225" s="244">
        <f t="shared" si="597"/>
        <v>130675</v>
      </c>
      <c r="EZ1225" s="244">
        <f t="shared" si="597"/>
        <v>127669</v>
      </c>
      <c r="FA1225" s="464">
        <f t="shared" si="493"/>
        <v>0.43438556122815847</v>
      </c>
      <c r="FB1225" s="243">
        <f t="shared" si="494"/>
        <v>46.421761789754676</v>
      </c>
      <c r="FC1225" s="464">
        <f t="shared" si="495"/>
        <v>2.3717552311785433</v>
      </c>
      <c r="FD1225" s="242">
        <f t="shared" si="496"/>
        <v>252412.4736942797</v>
      </c>
      <c r="FE1225" s="242">
        <f t="shared" si="497"/>
        <v>2383.7684428744124</v>
      </c>
      <c r="FF1225" s="242">
        <f t="shared" si="598"/>
        <v>7867</v>
      </c>
      <c r="FG1225" s="243">
        <f t="shared" si="603"/>
        <v>43.243930341934664</v>
      </c>
      <c r="FH1225" s="242">
        <f t="shared" si="599"/>
        <v>3402</v>
      </c>
      <c r="FI1225" s="242">
        <f t="shared" si="599"/>
        <v>7867</v>
      </c>
      <c r="FJ1225" s="242">
        <f t="shared" si="599"/>
        <v>280</v>
      </c>
      <c r="FK1225" s="242">
        <f t="shared" si="498"/>
        <v>4185</v>
      </c>
      <c r="FL1225" s="242">
        <f t="shared" si="600"/>
        <v>379</v>
      </c>
      <c r="FM1225" s="242">
        <f t="shared" si="499"/>
        <v>3806</v>
      </c>
    </row>
    <row r="1226" spans="1:169" s="368" customFormat="1">
      <c r="A1226" s="285"/>
      <c r="B1226" s="286"/>
      <c r="C1226" s="285"/>
      <c r="D1226" s="285"/>
      <c r="E1226" s="400"/>
      <c r="F1226" s="393">
        <f t="shared" si="601"/>
        <v>13</v>
      </c>
      <c r="G1226" s="459" t="s">
        <v>1836</v>
      </c>
      <c r="H1226" s="392" t="s">
        <v>1837</v>
      </c>
      <c r="I1226" s="393"/>
      <c r="J1226" s="392"/>
      <c r="K1226" s="287"/>
      <c r="L1226" s="392"/>
      <c r="M1226" s="392"/>
      <c r="N1226" s="372">
        <f t="shared" si="588"/>
        <v>12</v>
      </c>
      <c r="O1226" s="244">
        <f t="shared" si="588"/>
        <v>18038</v>
      </c>
      <c r="P1226" s="244">
        <f t="shared" si="588"/>
        <v>25364</v>
      </c>
      <c r="Q1226" s="244">
        <f t="shared" si="588"/>
        <v>27651</v>
      </c>
      <c r="R1226" s="244">
        <f t="shared" si="588"/>
        <v>30164</v>
      </c>
      <c r="S1226" s="242">
        <f t="shared" si="588"/>
        <v>26536</v>
      </c>
      <c r="T1226" s="242">
        <f t="shared" si="588"/>
        <v>28936</v>
      </c>
      <c r="U1226" s="242">
        <f t="shared" si="588"/>
        <v>31616</v>
      </c>
      <c r="V1226" s="242">
        <f t="shared" si="588"/>
        <v>34503</v>
      </c>
      <c r="W1226" s="244">
        <f t="shared" si="588"/>
        <v>11366</v>
      </c>
      <c r="X1226" s="244">
        <f t="shared" si="588"/>
        <v>15987</v>
      </c>
      <c r="Y1226" s="244">
        <f t="shared" si="588"/>
        <v>17443</v>
      </c>
      <c r="Z1226" s="244">
        <f t="shared" si="588"/>
        <v>19054</v>
      </c>
      <c r="AA1226" s="242">
        <f t="shared" si="588"/>
        <v>16289</v>
      </c>
      <c r="AB1226" s="242">
        <f t="shared" si="588"/>
        <v>17776</v>
      </c>
      <c r="AC1226" s="242">
        <f t="shared" si="588"/>
        <v>19458</v>
      </c>
      <c r="AD1226" s="242">
        <f t="shared" si="589"/>
        <v>21260</v>
      </c>
      <c r="AE1226" s="244">
        <f t="shared" si="589"/>
        <v>184</v>
      </c>
      <c r="AF1226" s="244">
        <f t="shared" si="589"/>
        <v>195</v>
      </c>
      <c r="AG1226" s="244">
        <f t="shared" si="589"/>
        <v>189</v>
      </c>
      <c r="AH1226" s="244">
        <f t="shared" si="589"/>
        <v>201</v>
      </c>
      <c r="AI1226" s="242">
        <f t="shared" si="589"/>
        <v>206</v>
      </c>
      <c r="AJ1226" s="242">
        <f t="shared" si="589"/>
        <v>202</v>
      </c>
      <c r="AK1226" s="242">
        <f t="shared" si="589"/>
        <v>215</v>
      </c>
      <c r="AL1226" s="242">
        <f t="shared" si="589"/>
        <v>224</v>
      </c>
      <c r="AM1226" s="244">
        <f t="shared" si="589"/>
        <v>6675</v>
      </c>
      <c r="AN1226" s="244">
        <f t="shared" si="589"/>
        <v>9375</v>
      </c>
      <c r="AO1226" s="244">
        <f t="shared" si="589"/>
        <v>10206</v>
      </c>
      <c r="AP1226" s="244">
        <f t="shared" si="589"/>
        <v>11109</v>
      </c>
      <c r="AQ1226" s="242">
        <f t="shared" si="589"/>
        <v>10246</v>
      </c>
      <c r="AR1226" s="242">
        <f t="shared" si="590"/>
        <v>11159</v>
      </c>
      <c r="AS1226" s="242">
        <f t="shared" si="590"/>
        <v>12159</v>
      </c>
      <c r="AT1226" s="242">
        <f t="shared" si="590"/>
        <v>13245</v>
      </c>
      <c r="AU1226" s="244">
        <f t="shared" si="590"/>
        <v>3022</v>
      </c>
      <c r="AV1226" s="244">
        <f t="shared" si="590"/>
        <v>4359</v>
      </c>
      <c r="AW1226" s="244">
        <f t="shared" si="590"/>
        <v>4806</v>
      </c>
      <c r="AX1226" s="244">
        <f t="shared" si="590"/>
        <v>5261</v>
      </c>
      <c r="AY1226" s="242">
        <f t="shared" si="590"/>
        <v>4764</v>
      </c>
      <c r="AZ1226" s="242">
        <f t="shared" si="590"/>
        <v>5243</v>
      </c>
      <c r="BA1226" s="242">
        <f t="shared" si="590"/>
        <v>5704</v>
      </c>
      <c r="BB1226" s="242">
        <f t="shared" si="590"/>
        <v>6266</v>
      </c>
      <c r="BC1226" s="244">
        <f t="shared" si="590"/>
        <v>3896</v>
      </c>
      <c r="BD1226" s="244">
        <f t="shared" si="550"/>
        <v>4193.5914819081117</v>
      </c>
      <c r="BE1226" s="244">
        <f t="shared" si="550"/>
        <v>4392.5</v>
      </c>
      <c r="BF1226" s="244">
        <f t="shared" si="549"/>
        <v>4836</v>
      </c>
      <c r="BG1226" s="242">
        <f t="shared" si="549"/>
        <v>4893</v>
      </c>
      <c r="BH1226" s="242">
        <f t="shared" si="549"/>
        <v>5141</v>
      </c>
      <c r="BI1226" s="242">
        <f t="shared" si="549"/>
        <v>5695</v>
      </c>
      <c r="BJ1226" s="242">
        <f t="shared" si="549"/>
        <v>6484</v>
      </c>
      <c r="BK1226" s="244">
        <f t="shared" si="591"/>
        <v>-243</v>
      </c>
      <c r="BL1226" s="244">
        <f t="shared" si="591"/>
        <v>822.40851809188871</v>
      </c>
      <c r="BM1226" s="244">
        <f t="shared" si="591"/>
        <v>1007.5</v>
      </c>
      <c r="BN1226" s="244">
        <f t="shared" si="591"/>
        <v>1012</v>
      </c>
      <c r="BO1226" s="242">
        <f t="shared" si="591"/>
        <v>589</v>
      </c>
      <c r="BP1226" s="242">
        <f t="shared" si="591"/>
        <v>775</v>
      </c>
      <c r="BQ1226" s="242">
        <f t="shared" si="591"/>
        <v>760</v>
      </c>
      <c r="BR1226" s="242">
        <f t="shared" si="591"/>
        <v>495</v>
      </c>
      <c r="BS1226" s="244">
        <f t="shared" si="591"/>
        <v>525</v>
      </c>
      <c r="BT1226" s="244">
        <f t="shared" si="591"/>
        <v>863</v>
      </c>
      <c r="BU1226" s="244">
        <f t="shared" si="591"/>
        <v>1019</v>
      </c>
      <c r="BV1226" s="244">
        <f t="shared" si="591"/>
        <v>1022</v>
      </c>
      <c r="BW1226" s="242">
        <f t="shared" si="591"/>
        <v>633</v>
      </c>
      <c r="BX1226" s="242">
        <f t="shared" si="591"/>
        <v>787</v>
      </c>
      <c r="BY1226" s="242">
        <f t="shared" si="591"/>
        <v>770</v>
      </c>
      <c r="BZ1226" s="242">
        <f t="shared" si="591"/>
        <v>550</v>
      </c>
      <c r="CA1226" s="244">
        <f t="shared" si="592"/>
        <v>768</v>
      </c>
      <c r="CB1226" s="244">
        <f t="shared" si="592"/>
        <v>40.591481908111291</v>
      </c>
      <c r="CC1226" s="244">
        <f t="shared" si="592"/>
        <v>11.5</v>
      </c>
      <c r="CD1226" s="244">
        <f t="shared" si="592"/>
        <v>10</v>
      </c>
      <c r="CE1226" s="242">
        <f t="shared" si="592"/>
        <v>44</v>
      </c>
      <c r="CF1226" s="242">
        <f t="shared" si="592"/>
        <v>12</v>
      </c>
      <c r="CG1226" s="242">
        <f t="shared" si="592"/>
        <v>10</v>
      </c>
      <c r="CH1226" s="242">
        <f t="shared" si="592"/>
        <v>55</v>
      </c>
      <c r="CI1226" s="375"/>
      <c r="CJ1226" s="244">
        <f t="shared" si="593"/>
        <v>3898</v>
      </c>
      <c r="CK1226" s="244">
        <f t="shared" si="593"/>
        <v>7174</v>
      </c>
      <c r="CL1226" s="244">
        <f t="shared" si="593"/>
        <v>7320</v>
      </c>
      <c r="CM1226" s="244">
        <f t="shared" si="593"/>
        <v>7435</v>
      </c>
      <c r="CN1226" s="242">
        <f t="shared" si="593"/>
        <v>4893</v>
      </c>
      <c r="CO1226" s="242">
        <f t="shared" si="593"/>
        <v>4984.906955534243</v>
      </c>
      <c r="CP1226" s="242">
        <f t="shared" si="593"/>
        <v>5277.8825909970628</v>
      </c>
      <c r="CQ1226" s="242">
        <f t="shared" si="593"/>
        <v>5717.0744856958272</v>
      </c>
      <c r="CR1226" s="244">
        <f t="shared" si="593"/>
        <v>600</v>
      </c>
      <c r="CS1226" s="244">
        <f t="shared" si="593"/>
        <v>618</v>
      </c>
      <c r="CT1226" s="244">
        <f t="shared" si="593"/>
        <v>680</v>
      </c>
      <c r="CU1226" s="244">
        <f t="shared" si="593"/>
        <v>708</v>
      </c>
      <c r="CV1226" s="242">
        <f t="shared" si="593"/>
        <v>-1740</v>
      </c>
      <c r="CW1226" s="242">
        <f t="shared" si="593"/>
        <v>-1857.093044465757</v>
      </c>
      <c r="CX1226" s="242">
        <f t="shared" si="593"/>
        <v>-2012.1174090029381</v>
      </c>
      <c r="CY1226" s="242">
        <f t="shared" si="593"/>
        <v>-2193.9255143041723</v>
      </c>
      <c r="CZ1226" s="244">
        <f t="shared" si="594"/>
        <v>816</v>
      </c>
      <c r="DA1226" s="244">
        <f t="shared" si="594"/>
        <v>1385</v>
      </c>
      <c r="DB1226" s="244">
        <f t="shared" si="594"/>
        <v>1472</v>
      </c>
      <c r="DC1226" s="244">
        <f t="shared" si="594"/>
        <v>1503</v>
      </c>
      <c r="DD1226" s="242">
        <f t="shared" si="594"/>
        <v>1493</v>
      </c>
      <c r="DE1226" s="242">
        <f t="shared" si="594"/>
        <v>1529</v>
      </c>
      <c r="DF1226" s="242">
        <f t="shared" si="594"/>
        <v>1587</v>
      </c>
      <c r="DG1226" s="242">
        <f t="shared" si="594"/>
        <v>1922</v>
      </c>
      <c r="DH1226" s="244">
        <f t="shared" si="594"/>
        <v>2482</v>
      </c>
      <c r="DI1226" s="244">
        <f t="shared" si="594"/>
        <v>5171</v>
      </c>
      <c r="DJ1226" s="244">
        <f t="shared" si="594"/>
        <v>5168</v>
      </c>
      <c r="DK1226" s="244">
        <f t="shared" si="594"/>
        <v>5224</v>
      </c>
      <c r="DL1226" s="242">
        <f t="shared" si="594"/>
        <v>5140</v>
      </c>
      <c r="DM1226" s="242">
        <f t="shared" si="594"/>
        <v>5313</v>
      </c>
      <c r="DN1226" s="242">
        <f t="shared" si="595"/>
        <v>5703</v>
      </c>
      <c r="DO1226" s="242">
        <f t="shared" si="595"/>
        <v>5989</v>
      </c>
      <c r="DP1226" s="244">
        <f t="shared" si="595"/>
        <v>-2</v>
      </c>
      <c r="DQ1226" s="244">
        <f t="shared" si="595"/>
        <v>-2980.4085180918887</v>
      </c>
      <c r="DR1226" s="244">
        <f t="shared" si="595"/>
        <v>-2927.5</v>
      </c>
      <c r="DS1226" s="244">
        <f t="shared" si="595"/>
        <v>-2599</v>
      </c>
      <c r="DT1226" s="242">
        <f t="shared" si="595"/>
        <v>0</v>
      </c>
      <c r="DU1226" s="242">
        <f t="shared" si="595"/>
        <v>156.09304446575717</v>
      </c>
      <c r="DV1226" s="242">
        <f t="shared" si="595"/>
        <v>417.11740900293785</v>
      </c>
      <c r="DW1226" s="242">
        <f t="shared" si="595"/>
        <v>766.92551430417257</v>
      </c>
      <c r="DX1226" s="460">
        <f t="shared" si="602"/>
        <v>0.63011420334848656</v>
      </c>
      <c r="DY1226" s="460">
        <f t="shared" si="602"/>
        <v>0.63030279135782996</v>
      </c>
      <c r="DZ1226" s="460">
        <f t="shared" si="602"/>
        <v>0.63082709486094535</v>
      </c>
      <c r="EA1226" s="460">
        <f t="shared" si="602"/>
        <v>0.6316801485214163</v>
      </c>
      <c r="EB1226" s="461">
        <f t="shared" si="602"/>
        <v>0.61384534217666564</v>
      </c>
      <c r="EC1226" s="461">
        <f t="shared" si="602"/>
        <v>0.61432126071329829</v>
      </c>
      <c r="ED1226" s="461">
        <f t="shared" si="577"/>
        <v>0.61544787449392713</v>
      </c>
      <c r="EE1226" s="461">
        <f t="shared" si="577"/>
        <v>0.61617830333594181</v>
      </c>
      <c r="EG1226" s="244">
        <f t="shared" si="596"/>
        <v>17674</v>
      </c>
      <c r="EH1226" s="244">
        <f t="shared" si="596"/>
        <v>10513</v>
      </c>
      <c r="EI1226" s="244">
        <f t="shared" si="596"/>
        <v>7161</v>
      </c>
      <c r="EJ1226" s="244">
        <f t="shared" si="596"/>
        <v>3078</v>
      </c>
      <c r="EK1226" s="244">
        <f t="shared" si="596"/>
        <v>12253</v>
      </c>
      <c r="EL1226" s="244">
        <f t="shared" si="596"/>
        <v>150248</v>
      </c>
      <c r="EM1226" s="244">
        <f t="shared" si="596"/>
        <v>115457</v>
      </c>
      <c r="EN1226" s="462">
        <f t="shared" si="604"/>
        <v>0.5948285617290936</v>
      </c>
      <c r="EO1226" s="244">
        <f t="shared" si="605"/>
        <v>42.982823627984921</v>
      </c>
      <c r="EP1226" s="462">
        <f t="shared" si="606"/>
        <v>0.69327826185357022</v>
      </c>
      <c r="EQ1226" s="244">
        <f t="shared" si="607"/>
        <v>81551.83430062297</v>
      </c>
      <c r="ER1226" s="244">
        <f t="shared" si="608"/>
        <v>2221.6063123067465</v>
      </c>
      <c r="ES1226" s="463"/>
      <c r="ET1226" s="244">
        <f t="shared" si="597"/>
        <v>26691</v>
      </c>
      <c r="EU1226" s="244">
        <f t="shared" si="597"/>
        <v>16304</v>
      </c>
      <c r="EV1226" s="244">
        <f t="shared" si="597"/>
        <v>10387</v>
      </c>
      <c r="EW1226" s="244">
        <f t="shared" si="597"/>
        <v>5160</v>
      </c>
      <c r="EX1226" s="244">
        <f t="shared" si="597"/>
        <v>15607</v>
      </c>
      <c r="EY1226" s="244">
        <f t="shared" si="597"/>
        <v>184125</v>
      </c>
      <c r="EZ1226" s="244">
        <f t="shared" si="597"/>
        <v>138316</v>
      </c>
      <c r="FA1226" s="464">
        <f t="shared" si="493"/>
        <v>0.61084260612191377</v>
      </c>
      <c r="FB1226" s="243">
        <f t="shared" si="494"/>
        <v>49.677481467218634</v>
      </c>
      <c r="FC1226" s="464">
        <f t="shared" si="495"/>
        <v>0.58472893484695221</v>
      </c>
      <c r="FD1226" s="242">
        <f t="shared" si="496"/>
        <v>84763.068567549213</v>
      </c>
      <c r="FE1226" s="242">
        <f t="shared" si="497"/>
        <v>3108.8232742415917</v>
      </c>
      <c r="FF1226" s="242">
        <f t="shared" si="598"/>
        <v>10388</v>
      </c>
      <c r="FG1226" s="243">
        <f t="shared" si="603"/>
        <v>46.091644204851754</v>
      </c>
      <c r="FH1226" s="242">
        <f t="shared" si="599"/>
        <v>4788</v>
      </c>
      <c r="FI1226" s="242">
        <f t="shared" si="599"/>
        <v>10388</v>
      </c>
      <c r="FJ1226" s="242">
        <f t="shared" si="599"/>
        <v>199</v>
      </c>
      <c r="FK1226" s="242">
        <f t="shared" si="498"/>
        <v>5401</v>
      </c>
      <c r="FL1226" s="242">
        <f t="shared" si="600"/>
        <v>3636</v>
      </c>
      <c r="FM1226" s="242">
        <f t="shared" si="499"/>
        <v>1765</v>
      </c>
    </row>
    <row r="1227" spans="1:169" s="368" customFormat="1">
      <c r="A1227" s="285"/>
      <c r="B1227" s="286"/>
      <c r="C1227" s="285"/>
      <c r="D1227" s="285"/>
      <c r="E1227" s="400"/>
      <c r="F1227" s="393">
        <f t="shared" si="601"/>
        <v>14</v>
      </c>
      <c r="G1227" s="459" t="s">
        <v>1864</v>
      </c>
      <c r="H1227" s="392" t="s">
        <v>1865</v>
      </c>
      <c r="I1227" s="393"/>
      <c r="J1227" s="392"/>
      <c r="K1227" s="287"/>
      <c r="L1227" s="392"/>
      <c r="M1227" s="392"/>
      <c r="N1227" s="372">
        <f t="shared" si="588"/>
        <v>8</v>
      </c>
      <c r="O1227" s="244">
        <f t="shared" si="588"/>
        <v>12016</v>
      </c>
      <c r="P1227" s="244">
        <f t="shared" si="588"/>
        <v>14561</v>
      </c>
      <c r="Q1227" s="244">
        <f t="shared" si="588"/>
        <v>14870</v>
      </c>
      <c r="R1227" s="244">
        <f t="shared" si="588"/>
        <v>15247</v>
      </c>
      <c r="S1227" s="242">
        <f t="shared" si="588"/>
        <v>16402</v>
      </c>
      <c r="T1227" s="242">
        <f t="shared" si="588"/>
        <v>16754</v>
      </c>
      <c r="U1227" s="242">
        <f t="shared" si="588"/>
        <v>17180</v>
      </c>
      <c r="V1227" s="242">
        <f t="shared" si="588"/>
        <v>17687</v>
      </c>
      <c r="W1227" s="244">
        <f t="shared" si="588"/>
        <v>7201</v>
      </c>
      <c r="X1227" s="244">
        <f t="shared" si="588"/>
        <v>9126</v>
      </c>
      <c r="Y1227" s="244">
        <f t="shared" si="588"/>
        <v>9318</v>
      </c>
      <c r="Z1227" s="244">
        <f t="shared" si="588"/>
        <v>9556</v>
      </c>
      <c r="AA1227" s="242">
        <f t="shared" si="588"/>
        <v>10322</v>
      </c>
      <c r="AB1227" s="242">
        <f t="shared" si="588"/>
        <v>10544</v>
      </c>
      <c r="AC1227" s="242">
        <f t="shared" si="588"/>
        <v>10815</v>
      </c>
      <c r="AD1227" s="242">
        <f t="shared" si="589"/>
        <v>11140</v>
      </c>
      <c r="AE1227" s="244">
        <f t="shared" si="589"/>
        <v>133</v>
      </c>
      <c r="AF1227" s="244">
        <f t="shared" si="589"/>
        <v>113</v>
      </c>
      <c r="AG1227" s="244">
        <f t="shared" si="589"/>
        <v>102</v>
      </c>
      <c r="AH1227" s="244">
        <f t="shared" si="589"/>
        <v>102</v>
      </c>
      <c r="AI1227" s="242">
        <f t="shared" si="589"/>
        <v>124</v>
      </c>
      <c r="AJ1227" s="242">
        <f t="shared" si="589"/>
        <v>111</v>
      </c>
      <c r="AK1227" s="242">
        <f t="shared" si="589"/>
        <v>112</v>
      </c>
      <c r="AL1227" s="242">
        <f t="shared" si="589"/>
        <v>110</v>
      </c>
      <c r="AM1227" s="244">
        <f t="shared" si="589"/>
        <v>4816</v>
      </c>
      <c r="AN1227" s="244">
        <f t="shared" si="589"/>
        <v>5435</v>
      </c>
      <c r="AO1227" s="244">
        <f t="shared" si="589"/>
        <v>5550</v>
      </c>
      <c r="AP1227" s="244">
        <f t="shared" si="589"/>
        <v>5690</v>
      </c>
      <c r="AQ1227" s="242">
        <f t="shared" si="589"/>
        <v>6083</v>
      </c>
      <c r="AR1227" s="242">
        <f t="shared" si="590"/>
        <v>6212</v>
      </c>
      <c r="AS1227" s="242">
        <f t="shared" si="590"/>
        <v>6366</v>
      </c>
      <c r="AT1227" s="242">
        <f t="shared" si="590"/>
        <v>6546</v>
      </c>
      <c r="AU1227" s="244">
        <f t="shared" si="590"/>
        <v>1176</v>
      </c>
      <c r="AV1227" s="244">
        <f t="shared" si="590"/>
        <v>1353</v>
      </c>
      <c r="AW1227" s="244">
        <f t="shared" si="590"/>
        <v>1412</v>
      </c>
      <c r="AX1227" s="244">
        <f t="shared" si="590"/>
        <v>1497</v>
      </c>
      <c r="AY1227" s="242">
        <f t="shared" si="590"/>
        <v>1554</v>
      </c>
      <c r="AZ1227" s="242">
        <f t="shared" si="590"/>
        <v>1618</v>
      </c>
      <c r="BA1227" s="242">
        <f t="shared" si="590"/>
        <v>1719</v>
      </c>
      <c r="BB1227" s="242">
        <f t="shared" si="590"/>
        <v>1834</v>
      </c>
      <c r="BC1227" s="244">
        <f t="shared" si="590"/>
        <v>3813</v>
      </c>
      <c r="BD1227" s="244">
        <f t="shared" si="550"/>
        <v>3969</v>
      </c>
      <c r="BE1227" s="244">
        <f t="shared" si="550"/>
        <v>3952</v>
      </c>
      <c r="BF1227" s="244">
        <f t="shared" si="550"/>
        <v>4053</v>
      </c>
      <c r="BG1227" s="242">
        <f t="shared" si="550"/>
        <v>4371</v>
      </c>
      <c r="BH1227" s="242">
        <f t="shared" si="550"/>
        <v>4359</v>
      </c>
      <c r="BI1227" s="242">
        <f t="shared" si="550"/>
        <v>4463</v>
      </c>
      <c r="BJ1227" s="242">
        <f t="shared" si="550"/>
        <v>4609</v>
      </c>
      <c r="BK1227" s="244">
        <f t="shared" si="591"/>
        <v>-173</v>
      </c>
      <c r="BL1227" s="244">
        <f t="shared" si="591"/>
        <v>113</v>
      </c>
      <c r="BM1227" s="244">
        <f t="shared" si="591"/>
        <v>186</v>
      </c>
      <c r="BN1227" s="244">
        <f t="shared" si="591"/>
        <v>140</v>
      </c>
      <c r="BO1227" s="242">
        <f t="shared" si="591"/>
        <v>158</v>
      </c>
      <c r="BP1227" s="242">
        <f t="shared" si="591"/>
        <v>235</v>
      </c>
      <c r="BQ1227" s="242">
        <f t="shared" si="591"/>
        <v>184</v>
      </c>
      <c r="BR1227" s="242">
        <f t="shared" si="591"/>
        <v>103</v>
      </c>
      <c r="BS1227" s="244">
        <f t="shared" si="591"/>
        <v>31</v>
      </c>
      <c r="BT1227" s="244">
        <f t="shared" si="591"/>
        <v>113</v>
      </c>
      <c r="BU1227" s="244">
        <f t="shared" si="591"/>
        <v>195</v>
      </c>
      <c r="BV1227" s="244">
        <f t="shared" si="591"/>
        <v>151</v>
      </c>
      <c r="BW1227" s="242">
        <f t="shared" si="591"/>
        <v>158</v>
      </c>
      <c r="BX1227" s="242">
        <f t="shared" si="591"/>
        <v>244</v>
      </c>
      <c r="BY1227" s="242">
        <f t="shared" si="591"/>
        <v>195</v>
      </c>
      <c r="BZ1227" s="242">
        <f t="shared" si="591"/>
        <v>114</v>
      </c>
      <c r="CA1227" s="244">
        <f t="shared" si="592"/>
        <v>204</v>
      </c>
      <c r="CB1227" s="244">
        <f t="shared" si="592"/>
        <v>0</v>
      </c>
      <c r="CC1227" s="244">
        <f t="shared" si="592"/>
        <v>9</v>
      </c>
      <c r="CD1227" s="244">
        <f t="shared" si="592"/>
        <v>11</v>
      </c>
      <c r="CE1227" s="242">
        <f t="shared" si="592"/>
        <v>0</v>
      </c>
      <c r="CF1227" s="242">
        <f t="shared" si="592"/>
        <v>9</v>
      </c>
      <c r="CG1227" s="242">
        <f t="shared" si="592"/>
        <v>11</v>
      </c>
      <c r="CH1227" s="242">
        <f t="shared" si="592"/>
        <v>11</v>
      </c>
      <c r="CI1227" s="375"/>
      <c r="CJ1227" s="244">
        <f t="shared" si="593"/>
        <v>3818</v>
      </c>
      <c r="CK1227" s="244">
        <f t="shared" si="593"/>
        <v>5411</v>
      </c>
      <c r="CL1227" s="244">
        <f t="shared" si="593"/>
        <v>5642</v>
      </c>
      <c r="CM1227" s="244">
        <f t="shared" si="593"/>
        <v>5356</v>
      </c>
      <c r="CN1227" s="242">
        <f t="shared" si="593"/>
        <v>4371</v>
      </c>
      <c r="CO1227" s="242">
        <f t="shared" si="593"/>
        <v>4725.1069960551695</v>
      </c>
      <c r="CP1227" s="242">
        <f t="shared" si="593"/>
        <v>4715.3960393336902</v>
      </c>
      <c r="CQ1227" s="242">
        <f t="shared" si="593"/>
        <v>4969.0636430867798</v>
      </c>
      <c r="CR1227" s="244">
        <f t="shared" si="593"/>
        <v>-2</v>
      </c>
      <c r="CS1227" s="244">
        <f t="shared" si="593"/>
        <v>5</v>
      </c>
      <c r="CT1227" s="244">
        <f t="shared" si="593"/>
        <v>11</v>
      </c>
      <c r="CU1227" s="244">
        <f t="shared" si="593"/>
        <v>14</v>
      </c>
      <c r="CV1227" s="242">
        <f t="shared" si="593"/>
        <v>-418</v>
      </c>
      <c r="CW1227" s="242">
        <f t="shared" si="593"/>
        <v>-415.89300394483058</v>
      </c>
      <c r="CX1227" s="242">
        <f t="shared" si="593"/>
        <v>-413.60396066630932</v>
      </c>
      <c r="CY1227" s="242">
        <f t="shared" si="593"/>
        <v>-422.93635691321964</v>
      </c>
      <c r="CZ1227" s="244">
        <f t="shared" si="594"/>
        <v>504</v>
      </c>
      <c r="DA1227" s="244">
        <f t="shared" si="594"/>
        <v>613</v>
      </c>
      <c r="DB1227" s="244">
        <f t="shared" si="594"/>
        <v>654</v>
      </c>
      <c r="DC1227" s="244">
        <f t="shared" si="594"/>
        <v>667</v>
      </c>
      <c r="DD1227" s="242">
        <f t="shared" si="594"/>
        <v>25</v>
      </c>
      <c r="DE1227" s="242">
        <f t="shared" si="594"/>
        <v>26</v>
      </c>
      <c r="DF1227" s="242">
        <f t="shared" si="594"/>
        <v>26</v>
      </c>
      <c r="DG1227" s="242">
        <f t="shared" si="594"/>
        <v>32</v>
      </c>
      <c r="DH1227" s="244">
        <f t="shared" si="594"/>
        <v>3316</v>
      </c>
      <c r="DI1227" s="244">
        <f t="shared" si="594"/>
        <v>4793</v>
      </c>
      <c r="DJ1227" s="244">
        <f t="shared" si="594"/>
        <v>4977</v>
      </c>
      <c r="DK1227" s="244">
        <f t="shared" si="594"/>
        <v>4675</v>
      </c>
      <c r="DL1227" s="242">
        <f t="shared" si="594"/>
        <v>4764</v>
      </c>
      <c r="DM1227" s="242">
        <f t="shared" si="594"/>
        <v>5115</v>
      </c>
      <c r="DN1227" s="242">
        <f t="shared" si="595"/>
        <v>5103</v>
      </c>
      <c r="DO1227" s="242">
        <f t="shared" si="595"/>
        <v>5360</v>
      </c>
      <c r="DP1227" s="244">
        <f t="shared" si="595"/>
        <v>-5</v>
      </c>
      <c r="DQ1227" s="244">
        <f t="shared" si="595"/>
        <v>-1442</v>
      </c>
      <c r="DR1227" s="244">
        <f t="shared" si="595"/>
        <v>-1690</v>
      </c>
      <c r="DS1227" s="244">
        <f t="shared" si="595"/>
        <v>-1303</v>
      </c>
      <c r="DT1227" s="242">
        <f t="shared" si="595"/>
        <v>0</v>
      </c>
      <c r="DU1227" s="242">
        <f t="shared" si="595"/>
        <v>-366.10699605516913</v>
      </c>
      <c r="DV1227" s="242">
        <f t="shared" si="595"/>
        <v>-252.39603933369091</v>
      </c>
      <c r="DW1227" s="242">
        <f t="shared" si="595"/>
        <v>-360.06364308677996</v>
      </c>
      <c r="DX1227" s="460">
        <f t="shared" si="602"/>
        <v>0.59928428761651131</v>
      </c>
      <c r="DY1227" s="460">
        <f t="shared" si="602"/>
        <v>0.62674266877274909</v>
      </c>
      <c r="DZ1227" s="460">
        <f t="shared" si="602"/>
        <v>0.62663080026899798</v>
      </c>
      <c r="EA1227" s="460">
        <f t="shared" si="602"/>
        <v>0.62674624516298283</v>
      </c>
      <c r="EB1227" s="461">
        <f t="shared" si="602"/>
        <v>0.6293134983538593</v>
      </c>
      <c r="EC1227" s="461">
        <f t="shared" si="602"/>
        <v>0.62934224662767102</v>
      </c>
      <c r="ED1227" s="461">
        <f t="shared" si="577"/>
        <v>0.62951105937136209</v>
      </c>
      <c r="EE1227" s="461">
        <f t="shared" si="577"/>
        <v>0.6298411262509187</v>
      </c>
      <c r="EG1227" s="244">
        <f t="shared" si="596"/>
        <v>12136</v>
      </c>
      <c r="EH1227" s="244">
        <f t="shared" si="596"/>
        <v>7422</v>
      </c>
      <c r="EI1227" s="244">
        <f t="shared" si="596"/>
        <v>4715</v>
      </c>
      <c r="EJ1227" s="244">
        <f t="shared" si="596"/>
        <v>1278</v>
      </c>
      <c r="EK1227" s="244">
        <f t="shared" si="596"/>
        <v>27041</v>
      </c>
      <c r="EL1227" s="244">
        <f t="shared" si="596"/>
        <v>24042</v>
      </c>
      <c r="EM1227" s="244">
        <f t="shared" si="596"/>
        <v>23798</v>
      </c>
      <c r="EN1227" s="462">
        <f t="shared" si="604"/>
        <v>0.61156888595912984</v>
      </c>
      <c r="EO1227" s="244">
        <f t="shared" si="605"/>
        <v>27.104984093319196</v>
      </c>
      <c r="EP1227" s="462">
        <f t="shared" si="606"/>
        <v>2.2281641397495058</v>
      </c>
      <c r="EQ1227" s="244">
        <f t="shared" si="607"/>
        <v>1124740.0382663673</v>
      </c>
      <c r="ER1227" s="244">
        <f t="shared" si="608"/>
        <v>4475.1659803344819</v>
      </c>
      <c r="ES1227" s="463"/>
      <c r="ET1227" s="244">
        <f t="shared" si="597"/>
        <v>16510</v>
      </c>
      <c r="EU1227" s="244">
        <f t="shared" si="597"/>
        <v>10357</v>
      </c>
      <c r="EV1227" s="244">
        <f t="shared" si="597"/>
        <v>6157</v>
      </c>
      <c r="EW1227" s="244">
        <f t="shared" si="597"/>
        <v>1792</v>
      </c>
      <c r="EX1227" s="244">
        <f t="shared" si="597"/>
        <v>29858</v>
      </c>
      <c r="EY1227" s="244">
        <f t="shared" si="597"/>
        <v>28464</v>
      </c>
      <c r="EZ1227" s="244">
        <f t="shared" si="597"/>
        <v>28239</v>
      </c>
      <c r="FA1227" s="464">
        <f t="shared" si="493"/>
        <v>0.62731677771047845</v>
      </c>
      <c r="FB1227" s="243">
        <f t="shared" si="494"/>
        <v>29.105083644632124</v>
      </c>
      <c r="FC1227" s="464">
        <f t="shared" si="495"/>
        <v>1.8084797092671108</v>
      </c>
      <c r="FD1227" s="242">
        <f t="shared" si="496"/>
        <v>1048974.1427768408</v>
      </c>
      <c r="FE1227" s="242">
        <f t="shared" si="497"/>
        <v>5288.1948133196411</v>
      </c>
      <c r="FF1227" s="242">
        <f t="shared" si="598"/>
        <v>6157</v>
      </c>
      <c r="FG1227" s="243">
        <f t="shared" si="603"/>
        <v>25.158356342374532</v>
      </c>
      <c r="FH1227" s="242">
        <f t="shared" si="599"/>
        <v>1549</v>
      </c>
      <c r="FI1227" s="242">
        <f t="shared" si="599"/>
        <v>6157</v>
      </c>
      <c r="FJ1227" s="242">
        <f t="shared" si="599"/>
        <v>79</v>
      </c>
      <c r="FK1227" s="242">
        <f t="shared" si="498"/>
        <v>4529</v>
      </c>
      <c r="FL1227" s="242">
        <f t="shared" si="600"/>
        <v>3910</v>
      </c>
      <c r="FM1227" s="242">
        <f t="shared" si="499"/>
        <v>619</v>
      </c>
    </row>
    <row r="1228" spans="1:169" s="368" customFormat="1">
      <c r="A1228" s="285"/>
      <c r="B1228" s="286"/>
      <c r="C1228" s="285"/>
      <c r="D1228" s="285"/>
      <c r="E1228" s="400"/>
      <c r="F1228" s="393">
        <f t="shared" si="601"/>
        <v>15</v>
      </c>
      <c r="G1228" s="459" t="s">
        <v>1884</v>
      </c>
      <c r="H1228" s="392" t="s">
        <v>1885</v>
      </c>
      <c r="I1228" s="393"/>
      <c r="J1228" s="392"/>
      <c r="K1228" s="287"/>
      <c r="L1228" s="392"/>
      <c r="M1228" s="392"/>
      <c r="N1228" s="372">
        <f t="shared" si="588"/>
        <v>6</v>
      </c>
      <c r="O1228" s="244">
        <f t="shared" si="588"/>
        <v>19535</v>
      </c>
      <c r="P1228" s="244">
        <f t="shared" si="588"/>
        <v>24169</v>
      </c>
      <c r="Q1228" s="244">
        <f t="shared" si="588"/>
        <v>25260</v>
      </c>
      <c r="R1228" s="244">
        <f t="shared" si="588"/>
        <v>26371</v>
      </c>
      <c r="S1228" s="242">
        <f t="shared" si="588"/>
        <v>23021</v>
      </c>
      <c r="T1228" s="242">
        <f t="shared" si="588"/>
        <v>24067</v>
      </c>
      <c r="U1228" s="242">
        <f t="shared" si="588"/>
        <v>25136</v>
      </c>
      <c r="V1228" s="242">
        <f t="shared" si="588"/>
        <v>26227</v>
      </c>
      <c r="W1228" s="244">
        <f t="shared" si="588"/>
        <v>15316</v>
      </c>
      <c r="X1228" s="244">
        <f t="shared" si="588"/>
        <v>18867</v>
      </c>
      <c r="Y1228" s="244">
        <f t="shared" si="588"/>
        <v>19717</v>
      </c>
      <c r="Z1228" s="244">
        <f t="shared" si="588"/>
        <v>20565</v>
      </c>
      <c r="AA1228" s="242">
        <f t="shared" si="588"/>
        <v>17288</v>
      </c>
      <c r="AB1228" s="242">
        <f t="shared" si="588"/>
        <v>18074</v>
      </c>
      <c r="AC1228" s="242">
        <f t="shared" si="588"/>
        <v>18866</v>
      </c>
      <c r="AD1228" s="242">
        <f t="shared" si="589"/>
        <v>19691</v>
      </c>
      <c r="AE1228" s="244">
        <f t="shared" si="589"/>
        <v>117</v>
      </c>
      <c r="AF1228" s="244">
        <f t="shared" si="589"/>
        <v>109</v>
      </c>
      <c r="AG1228" s="244">
        <f t="shared" si="589"/>
        <v>102</v>
      </c>
      <c r="AH1228" s="244">
        <f t="shared" si="589"/>
        <v>105</v>
      </c>
      <c r="AI1228" s="242">
        <f t="shared" si="589"/>
        <v>115</v>
      </c>
      <c r="AJ1228" s="242">
        <f t="shared" si="589"/>
        <v>108</v>
      </c>
      <c r="AK1228" s="242">
        <f t="shared" si="589"/>
        <v>111</v>
      </c>
      <c r="AL1228" s="242">
        <f t="shared" si="589"/>
        <v>111</v>
      </c>
      <c r="AM1228" s="244">
        <f t="shared" si="589"/>
        <v>4219</v>
      </c>
      <c r="AN1228" s="244">
        <f t="shared" si="589"/>
        <v>5303</v>
      </c>
      <c r="AO1228" s="244">
        <f t="shared" si="589"/>
        <v>5544</v>
      </c>
      <c r="AP1228" s="244">
        <f t="shared" si="589"/>
        <v>5807</v>
      </c>
      <c r="AQ1228" s="242">
        <f t="shared" si="589"/>
        <v>5733</v>
      </c>
      <c r="AR1228" s="242">
        <f t="shared" si="590"/>
        <v>5993</v>
      </c>
      <c r="AS1228" s="242">
        <f t="shared" si="590"/>
        <v>6269</v>
      </c>
      <c r="AT1228" s="242">
        <f t="shared" si="590"/>
        <v>6537</v>
      </c>
      <c r="AU1228" s="244">
        <f t="shared" si="590"/>
        <v>2274</v>
      </c>
      <c r="AV1228" s="244">
        <f t="shared" si="590"/>
        <v>2914</v>
      </c>
      <c r="AW1228" s="244">
        <f t="shared" si="590"/>
        <v>3113</v>
      </c>
      <c r="AX1228" s="244">
        <f t="shared" si="590"/>
        <v>3409</v>
      </c>
      <c r="AY1228" s="242">
        <f t="shared" si="590"/>
        <v>3125</v>
      </c>
      <c r="AZ1228" s="242">
        <f t="shared" si="590"/>
        <v>3338</v>
      </c>
      <c r="BA1228" s="242">
        <f t="shared" si="590"/>
        <v>3655</v>
      </c>
      <c r="BB1228" s="242">
        <f t="shared" si="590"/>
        <v>3840</v>
      </c>
      <c r="BC1228" s="244">
        <f t="shared" si="590"/>
        <v>3416</v>
      </c>
      <c r="BD1228" s="244">
        <f t="shared" ref="BD1228:BJ1259" si="609">AN1228-AV1228-BL1228</f>
        <v>2485.9238653454067</v>
      </c>
      <c r="BE1228" s="244">
        <f t="shared" si="609"/>
        <v>2520.1953060000001</v>
      </c>
      <c r="BF1228" s="244">
        <f t="shared" si="609"/>
        <v>2563.654317</v>
      </c>
      <c r="BG1228" s="242">
        <f t="shared" si="609"/>
        <v>2717</v>
      </c>
      <c r="BH1228" s="242">
        <f t="shared" si="609"/>
        <v>2733</v>
      </c>
      <c r="BI1228" s="242">
        <f t="shared" si="609"/>
        <v>2772</v>
      </c>
      <c r="BJ1228" s="242">
        <f t="shared" si="609"/>
        <v>2780</v>
      </c>
      <c r="BK1228" s="244">
        <f t="shared" si="591"/>
        <v>-1471</v>
      </c>
      <c r="BL1228" s="244">
        <f t="shared" si="591"/>
        <v>-96.92386534540654</v>
      </c>
      <c r="BM1228" s="244">
        <f t="shared" si="591"/>
        <v>-89.195305999999988</v>
      </c>
      <c r="BN1228" s="244">
        <f t="shared" si="591"/>
        <v>-165.65431699999999</v>
      </c>
      <c r="BO1228" s="242">
        <f t="shared" si="591"/>
        <v>-109</v>
      </c>
      <c r="BP1228" s="242">
        <f t="shared" si="591"/>
        <v>-78</v>
      </c>
      <c r="BQ1228" s="242">
        <f t="shared" si="591"/>
        <v>-158</v>
      </c>
      <c r="BR1228" s="242">
        <f t="shared" si="591"/>
        <v>-83</v>
      </c>
      <c r="BS1228" s="244">
        <f t="shared" si="591"/>
        <v>17</v>
      </c>
      <c r="BT1228" s="244">
        <f t="shared" si="591"/>
        <v>84</v>
      </c>
      <c r="BU1228" s="244">
        <f t="shared" si="591"/>
        <v>95</v>
      </c>
      <c r="BV1228" s="244">
        <f t="shared" si="591"/>
        <v>82</v>
      </c>
      <c r="BW1228" s="242">
        <f t="shared" si="591"/>
        <v>87</v>
      </c>
      <c r="BX1228" s="242">
        <f t="shared" si="591"/>
        <v>106</v>
      </c>
      <c r="BY1228" s="242">
        <f t="shared" si="591"/>
        <v>90</v>
      </c>
      <c r="BZ1228" s="242">
        <f t="shared" si="591"/>
        <v>107</v>
      </c>
      <c r="CA1228" s="244">
        <f t="shared" si="592"/>
        <v>1488</v>
      </c>
      <c r="CB1228" s="244">
        <f t="shared" si="592"/>
        <v>180.92386534540654</v>
      </c>
      <c r="CC1228" s="244">
        <f t="shared" si="592"/>
        <v>184.19530599999999</v>
      </c>
      <c r="CD1228" s="244">
        <f t="shared" si="592"/>
        <v>247.65431699999999</v>
      </c>
      <c r="CE1228" s="242">
        <f t="shared" si="592"/>
        <v>196</v>
      </c>
      <c r="CF1228" s="242">
        <f t="shared" si="592"/>
        <v>184</v>
      </c>
      <c r="CG1228" s="242">
        <f t="shared" si="592"/>
        <v>248</v>
      </c>
      <c r="CH1228" s="242">
        <f t="shared" si="592"/>
        <v>190</v>
      </c>
      <c r="CI1228" s="375"/>
      <c r="CJ1228" s="244">
        <f t="shared" si="593"/>
        <v>3415</v>
      </c>
      <c r="CK1228" s="244">
        <f t="shared" si="593"/>
        <v>5282</v>
      </c>
      <c r="CL1228" s="244">
        <f t="shared" si="593"/>
        <v>4824</v>
      </c>
      <c r="CM1228" s="244">
        <f t="shared" si="593"/>
        <v>5004</v>
      </c>
      <c r="CN1228" s="242">
        <f t="shared" si="593"/>
        <v>2717</v>
      </c>
      <c r="CO1228" s="242">
        <f t="shared" si="593"/>
        <v>2227.3673169432727</v>
      </c>
      <c r="CP1228" s="242">
        <f t="shared" si="593"/>
        <v>2444.5556836350834</v>
      </c>
      <c r="CQ1228" s="242">
        <f t="shared" si="593"/>
        <v>2565.4825238523226</v>
      </c>
      <c r="CR1228" s="244">
        <f t="shared" si="593"/>
        <v>1680</v>
      </c>
      <c r="CS1228" s="244">
        <f t="shared" si="593"/>
        <v>2114</v>
      </c>
      <c r="CT1228" s="244">
        <f t="shared" si="593"/>
        <v>2211</v>
      </c>
      <c r="CU1228" s="244">
        <f t="shared" si="593"/>
        <v>2319</v>
      </c>
      <c r="CV1228" s="242">
        <f t="shared" si="593"/>
        <v>-432</v>
      </c>
      <c r="CW1228" s="242">
        <f t="shared" si="593"/>
        <v>-457.6326830567271</v>
      </c>
      <c r="CX1228" s="242">
        <f t="shared" si="593"/>
        <v>-486.44431636491657</v>
      </c>
      <c r="CY1228" s="242">
        <f t="shared" si="593"/>
        <v>-513.51747614767726</v>
      </c>
      <c r="CZ1228" s="244">
        <f t="shared" si="594"/>
        <v>0</v>
      </c>
      <c r="DA1228" s="244">
        <f t="shared" si="594"/>
        <v>0</v>
      </c>
      <c r="DB1228" s="244">
        <f t="shared" si="594"/>
        <v>0</v>
      </c>
      <c r="DC1228" s="244">
        <f t="shared" si="594"/>
        <v>0</v>
      </c>
      <c r="DD1228" s="242">
        <f t="shared" si="594"/>
        <v>0</v>
      </c>
      <c r="DE1228" s="242">
        <f t="shared" si="594"/>
        <v>0</v>
      </c>
      <c r="DF1228" s="242">
        <f t="shared" si="594"/>
        <v>0</v>
      </c>
      <c r="DG1228" s="242">
        <f t="shared" si="594"/>
        <v>0</v>
      </c>
      <c r="DH1228" s="244">
        <f t="shared" si="594"/>
        <v>1735</v>
      </c>
      <c r="DI1228" s="244">
        <f t="shared" si="594"/>
        <v>3168</v>
      </c>
      <c r="DJ1228" s="244">
        <f t="shared" si="594"/>
        <v>2613</v>
      </c>
      <c r="DK1228" s="244">
        <f t="shared" si="594"/>
        <v>2685</v>
      </c>
      <c r="DL1228" s="242">
        <f t="shared" si="594"/>
        <v>3149</v>
      </c>
      <c r="DM1228" s="242">
        <f t="shared" si="594"/>
        <v>2685</v>
      </c>
      <c r="DN1228" s="242">
        <f t="shared" si="595"/>
        <v>2931</v>
      </c>
      <c r="DO1228" s="242">
        <f t="shared" si="595"/>
        <v>3079</v>
      </c>
      <c r="DP1228" s="244">
        <f t="shared" si="595"/>
        <v>1</v>
      </c>
      <c r="DQ1228" s="244">
        <f t="shared" si="595"/>
        <v>-2796.0761346545933</v>
      </c>
      <c r="DR1228" s="244">
        <f t="shared" si="595"/>
        <v>-2303.8046939999999</v>
      </c>
      <c r="DS1228" s="244">
        <f t="shared" si="595"/>
        <v>-2440.345683</v>
      </c>
      <c r="DT1228" s="242">
        <f t="shared" si="595"/>
        <v>0</v>
      </c>
      <c r="DU1228" s="242">
        <f t="shared" si="595"/>
        <v>505.63268305672716</v>
      </c>
      <c r="DV1228" s="242">
        <f t="shared" si="595"/>
        <v>327.44431636491674</v>
      </c>
      <c r="DW1228" s="242">
        <f t="shared" si="595"/>
        <v>214.51747614767731</v>
      </c>
      <c r="DX1228" s="460">
        <f t="shared" si="602"/>
        <v>0.78402866649603276</v>
      </c>
      <c r="DY1228" s="460">
        <f t="shared" si="602"/>
        <v>0.78062807728908934</v>
      </c>
      <c r="DZ1228" s="460">
        <f t="shared" si="602"/>
        <v>0.78056215360253367</v>
      </c>
      <c r="EA1228" s="460">
        <f t="shared" si="602"/>
        <v>0.77983390846005085</v>
      </c>
      <c r="EB1228" s="461">
        <f t="shared" si="602"/>
        <v>0.75096650883975502</v>
      </c>
      <c r="EC1228" s="461">
        <f t="shared" si="602"/>
        <v>0.75098682843727926</v>
      </c>
      <c r="ED1228" s="461">
        <f t="shared" si="577"/>
        <v>0.7505569700827498</v>
      </c>
      <c r="EE1228" s="461">
        <f t="shared" si="577"/>
        <v>0.75079116940557444</v>
      </c>
      <c r="EG1228" s="244">
        <f t="shared" si="596"/>
        <v>19717</v>
      </c>
      <c r="EH1228" s="244">
        <f t="shared" si="596"/>
        <v>14799</v>
      </c>
      <c r="EI1228" s="244">
        <f t="shared" si="596"/>
        <v>4918</v>
      </c>
      <c r="EJ1228" s="244">
        <f t="shared" si="596"/>
        <v>3545</v>
      </c>
      <c r="EK1228" s="244">
        <f t="shared" si="596"/>
        <v>18827</v>
      </c>
      <c r="EL1228" s="244">
        <f t="shared" si="596"/>
        <v>28963</v>
      </c>
      <c r="EM1228" s="244">
        <f t="shared" si="596"/>
        <v>28963</v>
      </c>
      <c r="EN1228" s="462">
        <f t="shared" si="604"/>
        <v>0.75057057361667601</v>
      </c>
      <c r="EO1228" s="244">
        <f t="shared" si="605"/>
        <v>72.082147214314759</v>
      </c>
      <c r="EP1228" s="462">
        <f t="shared" si="606"/>
        <v>0.95486128721407926</v>
      </c>
      <c r="EQ1228" s="244">
        <f t="shared" si="607"/>
        <v>650036.25315057137</v>
      </c>
      <c r="ER1228" s="244">
        <f t="shared" si="608"/>
        <v>10199.79514092693</v>
      </c>
      <c r="ES1228" s="463"/>
      <c r="ET1228" s="244">
        <f t="shared" si="597"/>
        <v>23851</v>
      </c>
      <c r="EU1228" s="244">
        <f t="shared" si="597"/>
        <v>17864</v>
      </c>
      <c r="EV1228" s="244">
        <f t="shared" si="597"/>
        <v>5987</v>
      </c>
      <c r="EW1228" s="244">
        <f t="shared" si="597"/>
        <v>3534</v>
      </c>
      <c r="EX1228" s="244">
        <f t="shared" si="597"/>
        <v>38300</v>
      </c>
      <c r="EY1228" s="244">
        <f t="shared" si="597"/>
        <v>40543</v>
      </c>
      <c r="EZ1228" s="244">
        <f t="shared" si="597"/>
        <v>40543</v>
      </c>
      <c r="FA1228" s="464">
        <f t="shared" ref="FA1228:FA1263" si="610">IFERROR(EU1228/ET1228,0)</f>
        <v>0.74898327114167118</v>
      </c>
      <c r="FB1228" s="243">
        <f t="shared" ref="FB1228:FB1263" si="611">IFERROR((EW1228/EV1228)*100,0)</f>
        <v>59.027893769834641</v>
      </c>
      <c r="FC1228" s="464">
        <f t="shared" ref="FC1228:FC1263" si="612">IFERROR(EX1228/ET1228,0)</f>
        <v>1.6058026917110393</v>
      </c>
      <c r="FD1228" s="242">
        <f t="shared" ref="FD1228:FD1263" si="613">IFERROR((EX1228*1000000)/EY1228,0)</f>
        <v>944676.02298793872</v>
      </c>
      <c r="FE1228" s="242">
        <f t="shared" ref="FE1228:FE1263" si="614">IFERROR((EW1228*1000000)/EZ1228/12,0)</f>
        <v>7263.892657178797</v>
      </c>
      <c r="FF1228" s="242">
        <f t="shared" si="598"/>
        <v>5787</v>
      </c>
      <c r="FG1228" s="243">
        <f t="shared" si="603"/>
        <v>54.294107482287892</v>
      </c>
      <c r="FH1228" s="242">
        <f t="shared" si="599"/>
        <v>3142</v>
      </c>
      <c r="FI1228" s="242">
        <f t="shared" si="599"/>
        <v>5787</v>
      </c>
      <c r="FJ1228" s="242">
        <f t="shared" si="599"/>
        <v>-25</v>
      </c>
      <c r="FK1228" s="242">
        <f t="shared" ref="FK1228:FK1263" si="615">FI1228-FH1228-FJ1228</f>
        <v>2670</v>
      </c>
      <c r="FL1228" s="242">
        <f t="shared" si="600"/>
        <v>2014</v>
      </c>
      <c r="FM1228" s="242">
        <f t="shared" ref="FM1228:FM1252" si="616">FK1228-FL1228</f>
        <v>656</v>
      </c>
    </row>
    <row r="1229" spans="1:169" s="368" customFormat="1">
      <c r="A1229" s="285"/>
      <c r="B1229" s="286"/>
      <c r="C1229" s="285"/>
      <c r="D1229" s="285"/>
      <c r="E1229" s="400"/>
      <c r="F1229" s="393">
        <f t="shared" si="601"/>
        <v>16</v>
      </c>
      <c r="G1229" s="459" t="s">
        <v>1900</v>
      </c>
      <c r="H1229" s="392" t="s">
        <v>1901</v>
      </c>
      <c r="I1229" s="393"/>
      <c r="J1229" s="392"/>
      <c r="K1229" s="287"/>
      <c r="L1229" s="392"/>
      <c r="M1229" s="392"/>
      <c r="N1229" s="372">
        <f t="shared" si="588"/>
        <v>1</v>
      </c>
      <c r="O1229" s="244">
        <f t="shared" si="588"/>
        <v>6168</v>
      </c>
      <c r="P1229" s="244">
        <f t="shared" si="588"/>
        <v>9736</v>
      </c>
      <c r="Q1229" s="244">
        <f t="shared" si="588"/>
        <v>10710</v>
      </c>
      <c r="R1229" s="244">
        <f t="shared" si="588"/>
        <v>11658</v>
      </c>
      <c r="S1229" s="242">
        <f t="shared" si="588"/>
        <v>8111</v>
      </c>
      <c r="T1229" s="242">
        <f t="shared" si="588"/>
        <v>8923</v>
      </c>
      <c r="U1229" s="242">
        <f t="shared" si="588"/>
        <v>9712</v>
      </c>
      <c r="V1229" s="242">
        <f t="shared" si="588"/>
        <v>10538</v>
      </c>
      <c r="W1229" s="244">
        <f t="shared" si="588"/>
        <v>1566</v>
      </c>
      <c r="X1229" s="244">
        <f t="shared" si="588"/>
        <v>2662</v>
      </c>
      <c r="Y1229" s="244">
        <f t="shared" si="588"/>
        <v>2926</v>
      </c>
      <c r="Z1229" s="244">
        <f t="shared" si="588"/>
        <v>3185</v>
      </c>
      <c r="AA1229" s="242">
        <f t="shared" si="588"/>
        <v>2011</v>
      </c>
      <c r="AB1229" s="242">
        <f t="shared" si="588"/>
        <v>2216</v>
      </c>
      <c r="AC1229" s="242">
        <f t="shared" ref="X1229:AM1244" si="617">SUMIFS(AC$4:AC$1158,$I$4:$I$1158,$G1229)</f>
        <v>2410</v>
      </c>
      <c r="AD1229" s="242">
        <f t="shared" si="617"/>
        <v>2621</v>
      </c>
      <c r="AE1229" s="244">
        <f t="shared" si="617"/>
        <v>127</v>
      </c>
      <c r="AF1229" s="244">
        <f t="shared" si="617"/>
        <v>147</v>
      </c>
      <c r="AG1229" s="244">
        <f t="shared" si="617"/>
        <v>143</v>
      </c>
      <c r="AH1229" s="244">
        <f t="shared" si="589"/>
        <v>153</v>
      </c>
      <c r="AI1229" s="242">
        <f t="shared" si="589"/>
        <v>123</v>
      </c>
      <c r="AJ1229" s="242">
        <f t="shared" si="589"/>
        <v>120</v>
      </c>
      <c r="AK1229" s="242">
        <f t="shared" si="589"/>
        <v>129</v>
      </c>
      <c r="AL1229" s="242">
        <f t="shared" si="589"/>
        <v>133</v>
      </c>
      <c r="AM1229" s="244">
        <f t="shared" si="589"/>
        <v>4603</v>
      </c>
      <c r="AN1229" s="244">
        <f t="shared" si="589"/>
        <v>7075</v>
      </c>
      <c r="AO1229" s="244">
        <f t="shared" si="589"/>
        <v>7784</v>
      </c>
      <c r="AP1229" s="244">
        <f t="shared" si="589"/>
        <v>8473</v>
      </c>
      <c r="AQ1229" s="242">
        <f t="shared" si="589"/>
        <v>6100</v>
      </c>
      <c r="AR1229" s="242">
        <f t="shared" si="590"/>
        <v>6707</v>
      </c>
      <c r="AS1229" s="242">
        <f t="shared" si="590"/>
        <v>7302</v>
      </c>
      <c r="AT1229" s="242">
        <f t="shared" si="590"/>
        <v>7917</v>
      </c>
      <c r="AU1229" s="244">
        <f t="shared" si="590"/>
        <v>595</v>
      </c>
      <c r="AV1229" s="244">
        <f t="shared" si="590"/>
        <v>916</v>
      </c>
      <c r="AW1229" s="244">
        <f t="shared" si="590"/>
        <v>982</v>
      </c>
      <c r="AX1229" s="244">
        <f t="shared" si="590"/>
        <v>1067</v>
      </c>
      <c r="AY1229" s="242">
        <f t="shared" si="590"/>
        <v>795</v>
      </c>
      <c r="AZ1229" s="242">
        <f t="shared" si="590"/>
        <v>852</v>
      </c>
      <c r="BA1229" s="242">
        <f t="shared" si="590"/>
        <v>911</v>
      </c>
      <c r="BB1229" s="242">
        <f t="shared" si="590"/>
        <v>976</v>
      </c>
      <c r="BC1229" s="244">
        <f t="shared" si="590"/>
        <v>4363</v>
      </c>
      <c r="BD1229" s="244">
        <f t="shared" si="609"/>
        <v>6357.2816572798338</v>
      </c>
      <c r="BE1229" s="244">
        <f t="shared" si="609"/>
        <v>7382.3180000000002</v>
      </c>
      <c r="BF1229" s="244">
        <f t="shared" si="609"/>
        <v>7811.6749730000001</v>
      </c>
      <c r="BG1229" s="242">
        <f t="shared" si="609"/>
        <v>5513</v>
      </c>
      <c r="BH1229" s="242">
        <f t="shared" si="609"/>
        <v>6426</v>
      </c>
      <c r="BI1229" s="242">
        <f t="shared" si="609"/>
        <v>6787</v>
      </c>
      <c r="BJ1229" s="242">
        <f t="shared" si="609"/>
        <v>7369</v>
      </c>
      <c r="BK1229" s="244">
        <f t="shared" si="591"/>
        <v>-355</v>
      </c>
      <c r="BL1229" s="244">
        <f t="shared" si="591"/>
        <v>-198.28165727983392</v>
      </c>
      <c r="BM1229" s="244">
        <f t="shared" si="591"/>
        <v>-580.31799999999998</v>
      </c>
      <c r="BN1229" s="244">
        <f t="shared" si="591"/>
        <v>-405.67497300000002</v>
      </c>
      <c r="BO1229" s="242">
        <f t="shared" si="591"/>
        <v>-208</v>
      </c>
      <c r="BP1229" s="242">
        <f t="shared" si="591"/>
        <v>-571</v>
      </c>
      <c r="BQ1229" s="242">
        <f t="shared" si="591"/>
        <v>-396</v>
      </c>
      <c r="BR1229" s="242">
        <f t="shared" si="591"/>
        <v>-428</v>
      </c>
      <c r="BS1229" s="244">
        <f t="shared" si="591"/>
        <v>7</v>
      </c>
      <c r="BT1229" s="244">
        <f t="shared" si="591"/>
        <v>19</v>
      </c>
      <c r="BU1229" s="244">
        <f t="shared" si="591"/>
        <v>13</v>
      </c>
      <c r="BV1229" s="244">
        <f t="shared" si="591"/>
        <v>14</v>
      </c>
      <c r="BW1229" s="242">
        <f t="shared" si="591"/>
        <v>27</v>
      </c>
      <c r="BX1229" s="242">
        <f t="shared" si="591"/>
        <v>22</v>
      </c>
      <c r="BY1229" s="242">
        <f t="shared" si="591"/>
        <v>24</v>
      </c>
      <c r="BZ1229" s="242">
        <f t="shared" ref="BZ1229:CH1244" si="618">SUMIFS(BZ$4:BZ$1158,$I$4:$I$1158,$G1229)</f>
        <v>22</v>
      </c>
      <c r="CA1229" s="244">
        <f t="shared" si="618"/>
        <v>362</v>
      </c>
      <c r="CB1229" s="244">
        <f t="shared" si="618"/>
        <v>217.28165727983392</v>
      </c>
      <c r="CC1229" s="244">
        <f t="shared" si="618"/>
        <v>593.31799999999998</v>
      </c>
      <c r="CD1229" s="244">
        <f t="shared" si="618"/>
        <v>419.67497300000002</v>
      </c>
      <c r="CE1229" s="242">
        <f t="shared" si="618"/>
        <v>235</v>
      </c>
      <c r="CF1229" s="242">
        <f t="shared" si="618"/>
        <v>593</v>
      </c>
      <c r="CG1229" s="242">
        <f t="shared" si="618"/>
        <v>420</v>
      </c>
      <c r="CH1229" s="242">
        <f t="shared" si="618"/>
        <v>450</v>
      </c>
      <c r="CI1229" s="375"/>
      <c r="CJ1229" s="244">
        <f t="shared" si="593"/>
        <v>4362</v>
      </c>
      <c r="CK1229" s="244">
        <f t="shared" si="593"/>
        <v>6271</v>
      </c>
      <c r="CL1229" s="244">
        <f t="shared" si="593"/>
        <v>7092</v>
      </c>
      <c r="CM1229" s="244">
        <f t="shared" si="593"/>
        <v>7375</v>
      </c>
      <c r="CN1229" s="242">
        <f t="shared" si="593"/>
        <v>5513</v>
      </c>
      <c r="CO1229" s="242">
        <f t="shared" si="593"/>
        <v>6473.5689635753351</v>
      </c>
      <c r="CP1229" s="242">
        <f t="shared" si="593"/>
        <v>7117.3360336217593</v>
      </c>
      <c r="CQ1229" s="242">
        <f t="shared" si="593"/>
        <v>7468.7409308605584</v>
      </c>
      <c r="CR1229" s="244">
        <f t="shared" si="593"/>
        <v>396</v>
      </c>
      <c r="CS1229" s="244">
        <f t="shared" si="593"/>
        <v>609</v>
      </c>
      <c r="CT1229" s="244">
        <f t="shared" si="593"/>
        <v>670</v>
      </c>
      <c r="CU1229" s="244">
        <f t="shared" si="593"/>
        <v>729</v>
      </c>
      <c r="CV1229" s="242">
        <f t="shared" si="593"/>
        <v>-115</v>
      </c>
      <c r="CW1229" s="242">
        <f t="shared" si="593"/>
        <v>-126.43103642466498</v>
      </c>
      <c r="CX1229" s="242">
        <f t="shared" si="593"/>
        <v>-137.66396637824045</v>
      </c>
      <c r="CY1229" s="242">
        <f t="shared" ref="CT1229:DI1244" si="619">SUMIFS(CY$4:CY$1158,$I$4:$I$1158,$G1229)</f>
        <v>-149.25906913944158</v>
      </c>
      <c r="CZ1229" s="244">
        <f t="shared" si="619"/>
        <v>0</v>
      </c>
      <c r="DA1229" s="244">
        <f t="shared" si="619"/>
        <v>0</v>
      </c>
      <c r="DB1229" s="244">
        <f t="shared" si="619"/>
        <v>0</v>
      </c>
      <c r="DC1229" s="244">
        <f t="shared" si="619"/>
        <v>0</v>
      </c>
      <c r="DD1229" s="242">
        <f t="shared" si="594"/>
        <v>0</v>
      </c>
      <c r="DE1229" s="242">
        <f t="shared" si="594"/>
        <v>0</v>
      </c>
      <c r="DF1229" s="242">
        <f t="shared" si="594"/>
        <v>0</v>
      </c>
      <c r="DG1229" s="242">
        <f t="shared" si="594"/>
        <v>0</v>
      </c>
      <c r="DH1229" s="244">
        <f t="shared" si="594"/>
        <v>3966</v>
      </c>
      <c r="DI1229" s="244">
        <f t="shared" si="594"/>
        <v>5662</v>
      </c>
      <c r="DJ1229" s="244">
        <f t="shared" si="594"/>
        <v>6422</v>
      </c>
      <c r="DK1229" s="244">
        <f t="shared" si="594"/>
        <v>6646</v>
      </c>
      <c r="DL1229" s="242">
        <f t="shared" si="594"/>
        <v>5628</v>
      </c>
      <c r="DM1229" s="242">
        <f t="shared" si="594"/>
        <v>6600</v>
      </c>
      <c r="DN1229" s="242">
        <f t="shared" si="595"/>
        <v>7255</v>
      </c>
      <c r="DO1229" s="242">
        <f t="shared" si="595"/>
        <v>7618</v>
      </c>
      <c r="DP1229" s="244">
        <f t="shared" si="595"/>
        <v>1</v>
      </c>
      <c r="DQ1229" s="244">
        <f t="shared" si="595"/>
        <v>86.28165727983378</v>
      </c>
      <c r="DR1229" s="244">
        <f t="shared" si="595"/>
        <v>290.31800000000021</v>
      </c>
      <c r="DS1229" s="244">
        <f t="shared" si="595"/>
        <v>436.67497300000014</v>
      </c>
      <c r="DT1229" s="242">
        <f t="shared" si="595"/>
        <v>0</v>
      </c>
      <c r="DU1229" s="242">
        <f t="shared" si="595"/>
        <v>-47.568963575335147</v>
      </c>
      <c r="DV1229" s="242">
        <f t="shared" si="595"/>
        <v>-330.33603362175927</v>
      </c>
      <c r="DW1229" s="242">
        <f t="shared" si="595"/>
        <v>-99.740930860558365</v>
      </c>
      <c r="DX1229" s="460">
        <f t="shared" si="602"/>
        <v>0.25389105058365757</v>
      </c>
      <c r="DY1229" s="460">
        <f t="shared" si="602"/>
        <v>0.27341824157764993</v>
      </c>
      <c r="DZ1229" s="460">
        <f t="shared" si="602"/>
        <v>0.27320261437908494</v>
      </c>
      <c r="EA1229" s="460">
        <f t="shared" si="602"/>
        <v>0.27320295076342427</v>
      </c>
      <c r="EB1229" s="461">
        <f t="shared" si="602"/>
        <v>0.2479349032178523</v>
      </c>
      <c r="EC1229" s="461">
        <f t="shared" si="602"/>
        <v>0.2483469685083492</v>
      </c>
      <c r="ED1229" s="461">
        <f t="shared" si="577"/>
        <v>0.24814662273476112</v>
      </c>
      <c r="EE1229" s="461">
        <f t="shared" si="577"/>
        <v>0.2487189219965838</v>
      </c>
      <c r="EG1229" s="244">
        <f t="shared" si="596"/>
        <v>6168</v>
      </c>
      <c r="EH1229" s="244">
        <f t="shared" si="596"/>
        <v>914</v>
      </c>
      <c r="EI1229" s="244">
        <f t="shared" si="596"/>
        <v>5254</v>
      </c>
      <c r="EJ1229" s="244">
        <f t="shared" si="596"/>
        <v>217</v>
      </c>
      <c r="EK1229" s="244">
        <f t="shared" si="596"/>
        <v>14558</v>
      </c>
      <c r="EL1229" s="244">
        <f t="shared" si="596"/>
        <v>7150</v>
      </c>
      <c r="EM1229" s="244">
        <f t="shared" si="596"/>
        <v>7150</v>
      </c>
      <c r="EN1229" s="462">
        <f t="shared" si="604"/>
        <v>0.14818417639429313</v>
      </c>
      <c r="EO1229" s="244">
        <f t="shared" si="605"/>
        <v>4.1301865245527214</v>
      </c>
      <c r="EP1229" s="462">
        <f t="shared" si="606"/>
        <v>2.3602464332036317</v>
      </c>
      <c r="EQ1229" s="244">
        <f t="shared" si="607"/>
        <v>2036083.9160839161</v>
      </c>
      <c r="ER1229" s="244">
        <f t="shared" si="608"/>
        <v>2529.1375291375293</v>
      </c>
      <c r="ES1229" s="463"/>
      <c r="ET1229" s="244">
        <f t="shared" si="597"/>
        <v>7954</v>
      </c>
      <c r="EU1229" s="244">
        <f t="shared" si="597"/>
        <v>1999</v>
      </c>
      <c r="EV1229" s="244">
        <f t="shared" si="597"/>
        <v>5954</v>
      </c>
      <c r="EW1229" s="244">
        <f t="shared" si="597"/>
        <v>437</v>
      </c>
      <c r="EX1229" s="244">
        <f t="shared" si="597"/>
        <v>49686</v>
      </c>
      <c r="EY1229" s="244">
        <f t="shared" si="597"/>
        <v>7904</v>
      </c>
      <c r="EZ1229" s="244">
        <f t="shared" si="597"/>
        <v>7904</v>
      </c>
      <c r="FA1229" s="464">
        <f t="shared" si="610"/>
        <v>0.25132009052049281</v>
      </c>
      <c r="FB1229" s="243">
        <f t="shared" si="611"/>
        <v>7.3396036278132346</v>
      </c>
      <c r="FC1229" s="464">
        <f t="shared" si="612"/>
        <v>6.2466683429720895</v>
      </c>
      <c r="FD1229" s="242">
        <f t="shared" si="613"/>
        <v>6286184.2105263155</v>
      </c>
      <c r="FE1229" s="242">
        <f t="shared" si="614"/>
        <v>4607.3717948717949</v>
      </c>
      <c r="FF1229" s="242">
        <f t="shared" si="598"/>
        <v>5954</v>
      </c>
      <c r="FG1229" s="243">
        <f t="shared" si="603"/>
        <v>12.949277796439368</v>
      </c>
      <c r="FH1229" s="242">
        <f t="shared" si="599"/>
        <v>771</v>
      </c>
      <c r="FI1229" s="242">
        <f t="shared" si="599"/>
        <v>5954</v>
      </c>
      <c r="FJ1229" s="242">
        <f t="shared" si="599"/>
        <v>-208</v>
      </c>
      <c r="FK1229" s="242">
        <f t="shared" si="615"/>
        <v>5391</v>
      </c>
      <c r="FL1229" s="242">
        <f t="shared" si="600"/>
        <v>1941</v>
      </c>
      <c r="FM1229" s="242">
        <f t="shared" si="616"/>
        <v>3450</v>
      </c>
    </row>
    <row r="1230" spans="1:169" s="368" customFormat="1">
      <c r="A1230" s="285"/>
      <c r="B1230" s="286"/>
      <c r="C1230" s="285"/>
      <c r="D1230" s="285"/>
      <c r="E1230" s="400"/>
      <c r="F1230" s="393">
        <f t="shared" si="601"/>
        <v>17</v>
      </c>
      <c r="G1230" s="459" t="s">
        <v>1905</v>
      </c>
      <c r="H1230" s="392" t="s">
        <v>1906</v>
      </c>
      <c r="I1230" s="393"/>
      <c r="J1230" s="392"/>
      <c r="K1230" s="287"/>
      <c r="L1230" s="392"/>
      <c r="M1230" s="392"/>
      <c r="N1230" s="372">
        <f t="shared" ref="N1230:AC1245" si="620">SUMIFS(N$4:N$1158,$I$4:$I$1158,$G1230)</f>
        <v>6</v>
      </c>
      <c r="O1230" s="244">
        <f t="shared" si="620"/>
        <v>6371</v>
      </c>
      <c r="P1230" s="244">
        <f t="shared" si="620"/>
        <v>9771</v>
      </c>
      <c r="Q1230" s="244">
        <f t="shared" si="620"/>
        <v>10722</v>
      </c>
      <c r="R1230" s="244">
        <f t="shared" si="620"/>
        <v>11870</v>
      </c>
      <c r="S1230" s="242">
        <f t="shared" si="620"/>
        <v>9152</v>
      </c>
      <c r="T1230" s="242">
        <f t="shared" si="620"/>
        <v>10035</v>
      </c>
      <c r="U1230" s="242">
        <f t="shared" si="620"/>
        <v>11100</v>
      </c>
      <c r="V1230" s="242">
        <f t="shared" si="620"/>
        <v>12285</v>
      </c>
      <c r="W1230" s="244">
        <f t="shared" si="620"/>
        <v>2475</v>
      </c>
      <c r="X1230" s="244">
        <f t="shared" si="617"/>
        <v>3703</v>
      </c>
      <c r="Y1230" s="244">
        <f t="shared" si="617"/>
        <v>4058</v>
      </c>
      <c r="Z1230" s="244">
        <f t="shared" si="617"/>
        <v>4492</v>
      </c>
      <c r="AA1230" s="242">
        <f t="shared" si="617"/>
        <v>3334</v>
      </c>
      <c r="AB1230" s="242">
        <f t="shared" si="617"/>
        <v>3653</v>
      </c>
      <c r="AC1230" s="242">
        <f t="shared" si="617"/>
        <v>4039</v>
      </c>
      <c r="AD1230" s="242">
        <f t="shared" si="617"/>
        <v>4466</v>
      </c>
      <c r="AE1230" s="244">
        <f t="shared" si="617"/>
        <v>108</v>
      </c>
      <c r="AF1230" s="244">
        <f t="shared" si="617"/>
        <v>126</v>
      </c>
      <c r="AG1230" s="244">
        <f t="shared" si="617"/>
        <v>122</v>
      </c>
      <c r="AH1230" s="244">
        <f t="shared" si="617"/>
        <v>134</v>
      </c>
      <c r="AI1230" s="242">
        <f t="shared" si="617"/>
        <v>118</v>
      </c>
      <c r="AJ1230" s="242">
        <f t="shared" si="617"/>
        <v>115</v>
      </c>
      <c r="AK1230" s="242">
        <f t="shared" si="617"/>
        <v>124</v>
      </c>
      <c r="AL1230" s="242">
        <f t="shared" si="617"/>
        <v>131</v>
      </c>
      <c r="AM1230" s="244">
        <f t="shared" si="617"/>
        <v>3896</v>
      </c>
      <c r="AN1230" s="244">
        <f t="shared" ref="AN1230:BC1245" si="621">SUMIFS(AN$4:AN$1158,$I$4:$I$1158,$G1230)</f>
        <v>6068</v>
      </c>
      <c r="AO1230" s="244">
        <f t="shared" si="621"/>
        <v>6664</v>
      </c>
      <c r="AP1230" s="244">
        <f t="shared" si="621"/>
        <v>7378</v>
      </c>
      <c r="AQ1230" s="242">
        <f t="shared" si="621"/>
        <v>5817</v>
      </c>
      <c r="AR1230" s="242">
        <f t="shared" si="621"/>
        <v>6381</v>
      </c>
      <c r="AS1230" s="242">
        <f t="shared" si="621"/>
        <v>7061</v>
      </c>
      <c r="AT1230" s="242">
        <f t="shared" si="621"/>
        <v>7821</v>
      </c>
      <c r="AU1230" s="244">
        <f t="shared" si="621"/>
        <v>1127</v>
      </c>
      <c r="AV1230" s="244">
        <f t="shared" si="621"/>
        <v>1833</v>
      </c>
      <c r="AW1230" s="244">
        <f t="shared" si="621"/>
        <v>2056</v>
      </c>
      <c r="AX1230" s="244">
        <f t="shared" si="621"/>
        <v>2234</v>
      </c>
      <c r="AY1230" s="242">
        <f t="shared" si="621"/>
        <v>1777</v>
      </c>
      <c r="AZ1230" s="242">
        <f t="shared" si="621"/>
        <v>1991</v>
      </c>
      <c r="BA1230" s="242">
        <f t="shared" si="621"/>
        <v>2177</v>
      </c>
      <c r="BB1230" s="242">
        <f t="shared" si="621"/>
        <v>2431</v>
      </c>
      <c r="BC1230" s="244">
        <f t="shared" si="621"/>
        <v>2772</v>
      </c>
      <c r="BD1230" s="244">
        <f t="shared" si="609"/>
        <v>4123</v>
      </c>
      <c r="BE1230" s="244">
        <f t="shared" si="609"/>
        <v>4499</v>
      </c>
      <c r="BF1230" s="244">
        <f t="shared" si="609"/>
        <v>5035</v>
      </c>
      <c r="BG1230" s="242">
        <f t="shared" si="609"/>
        <v>3941</v>
      </c>
      <c r="BH1230" s="242">
        <f t="shared" si="609"/>
        <v>4295</v>
      </c>
      <c r="BI1230" s="242">
        <f t="shared" si="609"/>
        <v>4787</v>
      </c>
      <c r="BJ1230" s="242">
        <f t="shared" si="609"/>
        <v>5295</v>
      </c>
      <c r="BK1230" s="244">
        <f t="shared" ref="BK1230:BZ1245" si="622">SUMIFS(BK$4:BK$1158,$I$4:$I$1158,$G1230)</f>
        <v>-3</v>
      </c>
      <c r="BL1230" s="244">
        <f t="shared" si="622"/>
        <v>112</v>
      </c>
      <c r="BM1230" s="244">
        <f t="shared" si="622"/>
        <v>109</v>
      </c>
      <c r="BN1230" s="244">
        <f t="shared" si="622"/>
        <v>109</v>
      </c>
      <c r="BO1230" s="242">
        <f t="shared" si="622"/>
        <v>99</v>
      </c>
      <c r="BP1230" s="242">
        <f t="shared" si="622"/>
        <v>95</v>
      </c>
      <c r="BQ1230" s="242">
        <f t="shared" si="622"/>
        <v>97</v>
      </c>
      <c r="BR1230" s="242">
        <f t="shared" si="622"/>
        <v>95</v>
      </c>
      <c r="BS1230" s="244">
        <f t="shared" si="622"/>
        <v>70</v>
      </c>
      <c r="BT1230" s="244">
        <f t="shared" si="622"/>
        <v>112</v>
      </c>
      <c r="BU1230" s="244">
        <f t="shared" si="622"/>
        <v>109</v>
      </c>
      <c r="BV1230" s="244">
        <f t="shared" si="622"/>
        <v>109</v>
      </c>
      <c r="BW1230" s="242">
        <f t="shared" si="622"/>
        <v>99</v>
      </c>
      <c r="BX1230" s="242">
        <f t="shared" si="622"/>
        <v>95</v>
      </c>
      <c r="BY1230" s="242">
        <f t="shared" si="622"/>
        <v>97</v>
      </c>
      <c r="BZ1230" s="242">
        <f t="shared" si="622"/>
        <v>95</v>
      </c>
      <c r="CA1230" s="244">
        <f t="shared" si="618"/>
        <v>73</v>
      </c>
      <c r="CB1230" s="244">
        <f t="shared" si="618"/>
        <v>0</v>
      </c>
      <c r="CC1230" s="244">
        <f t="shared" si="618"/>
        <v>0</v>
      </c>
      <c r="CD1230" s="244">
        <f t="shared" si="618"/>
        <v>0</v>
      </c>
      <c r="CE1230" s="242">
        <f t="shared" si="618"/>
        <v>0</v>
      </c>
      <c r="CF1230" s="242">
        <f t="shared" si="618"/>
        <v>0</v>
      </c>
      <c r="CG1230" s="242">
        <f t="shared" si="618"/>
        <v>0</v>
      </c>
      <c r="CH1230" s="242">
        <f t="shared" si="618"/>
        <v>0</v>
      </c>
      <c r="CI1230" s="375"/>
      <c r="CJ1230" s="244">
        <f t="shared" ref="CJ1230:CY1245" si="623">SUMIFS(CJ$4:CJ$1158,$I$4:$I$1158,$G1230)</f>
        <v>2772</v>
      </c>
      <c r="CK1230" s="244">
        <f t="shared" si="623"/>
        <v>3763</v>
      </c>
      <c r="CL1230" s="244">
        <f t="shared" si="623"/>
        <v>4359</v>
      </c>
      <c r="CM1230" s="244">
        <f t="shared" si="623"/>
        <v>4664</v>
      </c>
      <c r="CN1230" s="242">
        <f t="shared" si="623"/>
        <v>3941</v>
      </c>
      <c r="CO1230" s="242">
        <f t="shared" si="623"/>
        <v>4687.5305486250672</v>
      </c>
      <c r="CP1230" s="242">
        <f t="shared" si="623"/>
        <v>5298.0796718447764</v>
      </c>
      <c r="CQ1230" s="242">
        <f t="shared" si="623"/>
        <v>5592.6301933507903</v>
      </c>
      <c r="CR1230" s="244">
        <f t="shared" si="623"/>
        <v>168</v>
      </c>
      <c r="CS1230" s="244">
        <f t="shared" si="623"/>
        <v>262</v>
      </c>
      <c r="CT1230" s="244">
        <f t="shared" si="619"/>
        <v>288</v>
      </c>
      <c r="CU1230" s="244">
        <f t="shared" si="619"/>
        <v>319</v>
      </c>
      <c r="CV1230" s="242">
        <f t="shared" si="619"/>
        <v>461</v>
      </c>
      <c r="CW1230" s="242">
        <f t="shared" si="619"/>
        <v>503.5305486250669</v>
      </c>
      <c r="CX1230" s="242">
        <f t="shared" si="619"/>
        <v>555.07967184477684</v>
      </c>
      <c r="CY1230" s="242">
        <f t="shared" si="619"/>
        <v>612.63019335078945</v>
      </c>
      <c r="CZ1230" s="244">
        <f t="shared" si="619"/>
        <v>0</v>
      </c>
      <c r="DA1230" s="244">
        <f t="shared" si="619"/>
        <v>0</v>
      </c>
      <c r="DB1230" s="244">
        <f t="shared" si="619"/>
        <v>0</v>
      </c>
      <c r="DC1230" s="244">
        <f t="shared" si="619"/>
        <v>0</v>
      </c>
      <c r="DD1230" s="242">
        <f t="shared" si="619"/>
        <v>0</v>
      </c>
      <c r="DE1230" s="242">
        <f t="shared" si="619"/>
        <v>0</v>
      </c>
      <c r="DF1230" s="242">
        <f t="shared" si="619"/>
        <v>0</v>
      </c>
      <c r="DG1230" s="242">
        <f t="shared" si="619"/>
        <v>0</v>
      </c>
      <c r="DH1230" s="244">
        <f t="shared" si="619"/>
        <v>2604</v>
      </c>
      <c r="DI1230" s="244">
        <f t="shared" si="619"/>
        <v>3501</v>
      </c>
      <c r="DJ1230" s="244">
        <f t="shared" ref="DJ1230:DW1245" si="624">SUMIFS(DJ$4:DJ$1158,$I$4:$I$1158,$G1230)</f>
        <v>4071</v>
      </c>
      <c r="DK1230" s="244">
        <f t="shared" si="624"/>
        <v>4345</v>
      </c>
      <c r="DL1230" s="242">
        <f t="shared" si="624"/>
        <v>3480</v>
      </c>
      <c r="DM1230" s="242">
        <f t="shared" si="624"/>
        <v>4184</v>
      </c>
      <c r="DN1230" s="242">
        <f t="shared" si="624"/>
        <v>4743</v>
      </c>
      <c r="DO1230" s="242">
        <f t="shared" si="624"/>
        <v>4980</v>
      </c>
      <c r="DP1230" s="244">
        <f t="shared" si="624"/>
        <v>0</v>
      </c>
      <c r="DQ1230" s="244">
        <f t="shared" si="624"/>
        <v>360</v>
      </c>
      <c r="DR1230" s="244">
        <f t="shared" si="624"/>
        <v>140</v>
      </c>
      <c r="DS1230" s="244">
        <f t="shared" si="624"/>
        <v>371</v>
      </c>
      <c r="DT1230" s="242">
        <f t="shared" si="624"/>
        <v>0</v>
      </c>
      <c r="DU1230" s="242">
        <f t="shared" si="624"/>
        <v>-392.5305486250669</v>
      </c>
      <c r="DV1230" s="242">
        <f t="shared" si="624"/>
        <v>-511.07967184477667</v>
      </c>
      <c r="DW1230" s="242">
        <f t="shared" si="624"/>
        <v>-297.63019335078985</v>
      </c>
      <c r="DX1230" s="460">
        <f t="shared" si="602"/>
        <v>0.38847904567571812</v>
      </c>
      <c r="DY1230" s="460">
        <f t="shared" si="602"/>
        <v>0.37897861017296081</v>
      </c>
      <c r="DZ1230" s="460">
        <f t="shared" si="602"/>
        <v>0.37847416526767397</v>
      </c>
      <c r="EA1230" s="460">
        <f t="shared" si="602"/>
        <v>0.37843302443133953</v>
      </c>
      <c r="EB1230" s="461">
        <f t="shared" si="602"/>
        <v>0.36429195804195802</v>
      </c>
      <c r="EC1230" s="461">
        <f t="shared" si="602"/>
        <v>0.36402590931738915</v>
      </c>
      <c r="ED1230" s="461">
        <f t="shared" si="577"/>
        <v>0.36387387387387388</v>
      </c>
      <c r="EE1230" s="461">
        <f t="shared" si="577"/>
        <v>0.36353276353276354</v>
      </c>
      <c r="EG1230" s="244">
        <f t="shared" ref="EG1230:EM1245" si="625">SUMIFS(EG$4:EG$1158,$I$4:$I$1158,$G1230)</f>
        <v>6371</v>
      </c>
      <c r="EH1230" s="244">
        <f t="shared" si="625"/>
        <v>2306</v>
      </c>
      <c r="EI1230" s="244">
        <f t="shared" si="625"/>
        <v>4065</v>
      </c>
      <c r="EJ1230" s="244">
        <f t="shared" si="625"/>
        <v>917</v>
      </c>
      <c r="EK1230" s="244">
        <f t="shared" si="625"/>
        <v>12087</v>
      </c>
      <c r="EL1230" s="244">
        <f t="shared" si="625"/>
        <v>19516</v>
      </c>
      <c r="EM1230" s="244">
        <f t="shared" si="625"/>
        <v>19516</v>
      </c>
      <c r="EN1230" s="462">
        <f t="shared" si="604"/>
        <v>0.36195259770836602</v>
      </c>
      <c r="EO1230" s="244">
        <f t="shared" si="605"/>
        <v>22.558425584255843</v>
      </c>
      <c r="EP1230" s="462">
        <f t="shared" si="606"/>
        <v>1.8971903939726888</v>
      </c>
      <c r="EQ1230" s="244">
        <f t="shared" si="607"/>
        <v>619337.97909407667</v>
      </c>
      <c r="ER1230" s="244">
        <f t="shared" si="608"/>
        <v>3915.5906264945002</v>
      </c>
      <c r="ES1230" s="463"/>
      <c r="ET1230" s="244">
        <f t="shared" ref="ET1230:EZ1245" si="626">SUMIFS(ET$4:ET$1158,$I$4:$I$1158,$G1230)</f>
        <v>8891</v>
      </c>
      <c r="EU1230" s="244">
        <f t="shared" si="626"/>
        <v>3254</v>
      </c>
      <c r="EV1230" s="244">
        <f t="shared" si="626"/>
        <v>5636</v>
      </c>
      <c r="EW1230" s="244">
        <f t="shared" si="626"/>
        <v>1894</v>
      </c>
      <c r="EX1230" s="244">
        <f t="shared" si="626"/>
        <v>23962</v>
      </c>
      <c r="EY1230" s="244">
        <f t="shared" si="626"/>
        <v>27899</v>
      </c>
      <c r="EZ1230" s="244">
        <f t="shared" si="626"/>
        <v>27898</v>
      </c>
      <c r="FA1230" s="464">
        <f t="shared" si="610"/>
        <v>0.36598807783151499</v>
      </c>
      <c r="FB1230" s="243">
        <f t="shared" si="611"/>
        <v>33.605393896380413</v>
      </c>
      <c r="FC1230" s="464">
        <f t="shared" si="612"/>
        <v>2.6950849173321334</v>
      </c>
      <c r="FD1230" s="242">
        <f t="shared" si="613"/>
        <v>858883.83096168318</v>
      </c>
      <c r="FE1230" s="242">
        <f t="shared" si="614"/>
        <v>5657.5142782039329</v>
      </c>
      <c r="FF1230" s="242">
        <f t="shared" si="598"/>
        <v>5636</v>
      </c>
      <c r="FG1230" s="243">
        <f t="shared" si="603"/>
        <v>30.340667139815469</v>
      </c>
      <c r="FH1230" s="242">
        <f t="shared" si="599"/>
        <v>1710</v>
      </c>
      <c r="FI1230" s="242">
        <f t="shared" si="599"/>
        <v>5636</v>
      </c>
      <c r="FJ1230" s="242">
        <f t="shared" si="599"/>
        <v>125</v>
      </c>
      <c r="FK1230" s="242">
        <f t="shared" si="615"/>
        <v>3801</v>
      </c>
      <c r="FL1230" s="242">
        <f t="shared" si="600"/>
        <v>2170</v>
      </c>
      <c r="FM1230" s="242">
        <f t="shared" si="616"/>
        <v>1631</v>
      </c>
    </row>
    <row r="1231" spans="1:169" s="368" customFormat="1">
      <c r="A1231" s="285"/>
      <c r="B1231" s="286"/>
      <c r="C1231" s="285"/>
      <c r="D1231" s="285"/>
      <c r="E1231" s="400"/>
      <c r="F1231" s="393">
        <f t="shared" si="601"/>
        <v>18</v>
      </c>
      <c r="G1231" s="459" t="s">
        <v>1919</v>
      </c>
      <c r="H1231" s="392" t="s">
        <v>1920</v>
      </c>
      <c r="I1231" s="393"/>
      <c r="J1231" s="392"/>
      <c r="K1231" s="287"/>
      <c r="L1231" s="392"/>
      <c r="M1231" s="392"/>
      <c r="N1231" s="372">
        <f t="shared" si="620"/>
        <v>12</v>
      </c>
      <c r="O1231" s="244">
        <f t="shared" si="620"/>
        <v>11253</v>
      </c>
      <c r="P1231" s="244">
        <f t="shared" si="620"/>
        <v>15411</v>
      </c>
      <c r="Q1231" s="244">
        <f t="shared" si="620"/>
        <v>16750</v>
      </c>
      <c r="R1231" s="244">
        <f t="shared" si="620"/>
        <v>18448</v>
      </c>
      <c r="S1231" s="242">
        <f t="shared" si="620"/>
        <v>17982</v>
      </c>
      <c r="T1231" s="242">
        <f t="shared" si="620"/>
        <v>19569</v>
      </c>
      <c r="U1231" s="242">
        <f t="shared" si="620"/>
        <v>21561</v>
      </c>
      <c r="V1231" s="242">
        <f t="shared" si="620"/>
        <v>23915</v>
      </c>
      <c r="W1231" s="244">
        <f t="shared" si="620"/>
        <v>7727</v>
      </c>
      <c r="X1231" s="244">
        <f t="shared" si="617"/>
        <v>10455</v>
      </c>
      <c r="Y1231" s="244">
        <f t="shared" si="617"/>
        <v>11381</v>
      </c>
      <c r="Z1231" s="244">
        <f t="shared" si="617"/>
        <v>12549</v>
      </c>
      <c r="AA1231" s="242">
        <f t="shared" si="617"/>
        <v>11660</v>
      </c>
      <c r="AB1231" s="242">
        <f t="shared" si="617"/>
        <v>12698</v>
      </c>
      <c r="AC1231" s="242">
        <f t="shared" si="617"/>
        <v>14022</v>
      </c>
      <c r="AD1231" s="242">
        <f t="shared" si="617"/>
        <v>15573</v>
      </c>
      <c r="AE1231" s="244">
        <f t="shared" si="617"/>
        <v>98</v>
      </c>
      <c r="AF1231" s="244">
        <f t="shared" si="617"/>
        <v>103</v>
      </c>
      <c r="AG1231" s="244">
        <f t="shared" si="617"/>
        <v>98</v>
      </c>
      <c r="AH1231" s="244">
        <f t="shared" si="617"/>
        <v>108</v>
      </c>
      <c r="AI1231" s="242">
        <f t="shared" si="617"/>
        <v>128</v>
      </c>
      <c r="AJ1231" s="242">
        <f t="shared" si="617"/>
        <v>123</v>
      </c>
      <c r="AK1231" s="242">
        <f t="shared" si="617"/>
        <v>131</v>
      </c>
      <c r="AL1231" s="242">
        <f t="shared" si="617"/>
        <v>139</v>
      </c>
      <c r="AM1231" s="244">
        <f t="shared" si="617"/>
        <v>3527</v>
      </c>
      <c r="AN1231" s="244">
        <f t="shared" si="621"/>
        <v>4957</v>
      </c>
      <c r="AO1231" s="244">
        <f t="shared" si="621"/>
        <v>5368</v>
      </c>
      <c r="AP1231" s="244">
        <f t="shared" si="621"/>
        <v>5899</v>
      </c>
      <c r="AQ1231" s="242">
        <f t="shared" si="621"/>
        <v>6321</v>
      </c>
      <c r="AR1231" s="242">
        <f t="shared" si="621"/>
        <v>6874</v>
      </c>
      <c r="AS1231" s="242">
        <f t="shared" si="621"/>
        <v>7539</v>
      </c>
      <c r="AT1231" s="242">
        <f t="shared" si="621"/>
        <v>8345</v>
      </c>
      <c r="AU1231" s="244">
        <f t="shared" si="621"/>
        <v>1541</v>
      </c>
      <c r="AV1231" s="244">
        <f t="shared" si="621"/>
        <v>2231</v>
      </c>
      <c r="AW1231" s="244">
        <f t="shared" si="621"/>
        <v>2379</v>
      </c>
      <c r="AX1231" s="244">
        <f t="shared" si="621"/>
        <v>2605</v>
      </c>
      <c r="AY1231" s="242">
        <f t="shared" si="621"/>
        <v>2840</v>
      </c>
      <c r="AZ1231" s="242">
        <f t="shared" si="621"/>
        <v>3041</v>
      </c>
      <c r="BA1231" s="242">
        <f t="shared" si="621"/>
        <v>3331</v>
      </c>
      <c r="BB1231" s="242">
        <f t="shared" si="621"/>
        <v>3682</v>
      </c>
      <c r="BC1231" s="244">
        <f t="shared" si="621"/>
        <v>1896</v>
      </c>
      <c r="BD1231" s="244">
        <f t="shared" si="609"/>
        <v>1947</v>
      </c>
      <c r="BE1231" s="244">
        <f t="shared" si="609"/>
        <v>2054</v>
      </c>
      <c r="BF1231" s="244">
        <f t="shared" si="609"/>
        <v>2439</v>
      </c>
      <c r="BG1231" s="242">
        <f t="shared" si="609"/>
        <v>2900</v>
      </c>
      <c r="BH1231" s="242">
        <f t="shared" si="609"/>
        <v>3265</v>
      </c>
      <c r="BI1231" s="242">
        <f t="shared" si="609"/>
        <v>3733</v>
      </c>
      <c r="BJ1231" s="242">
        <f t="shared" si="609"/>
        <v>4278</v>
      </c>
      <c r="BK1231" s="244">
        <f t="shared" si="622"/>
        <v>90</v>
      </c>
      <c r="BL1231" s="244">
        <f t="shared" si="622"/>
        <v>779</v>
      </c>
      <c r="BM1231" s="244">
        <f t="shared" si="622"/>
        <v>935</v>
      </c>
      <c r="BN1231" s="244">
        <f t="shared" si="622"/>
        <v>855</v>
      </c>
      <c r="BO1231" s="242">
        <f t="shared" si="622"/>
        <v>581</v>
      </c>
      <c r="BP1231" s="242">
        <f t="shared" si="622"/>
        <v>568</v>
      </c>
      <c r="BQ1231" s="242">
        <f t="shared" si="622"/>
        <v>475</v>
      </c>
      <c r="BR1231" s="242">
        <f t="shared" si="622"/>
        <v>385</v>
      </c>
      <c r="BS1231" s="244">
        <f t="shared" si="622"/>
        <v>385</v>
      </c>
      <c r="BT1231" s="244">
        <f t="shared" si="622"/>
        <v>779</v>
      </c>
      <c r="BU1231" s="244">
        <f t="shared" si="622"/>
        <v>935</v>
      </c>
      <c r="BV1231" s="244">
        <f t="shared" si="622"/>
        <v>855</v>
      </c>
      <c r="BW1231" s="242">
        <f t="shared" si="622"/>
        <v>581</v>
      </c>
      <c r="BX1231" s="242">
        <f t="shared" si="622"/>
        <v>568</v>
      </c>
      <c r="BY1231" s="242">
        <f t="shared" si="622"/>
        <v>475</v>
      </c>
      <c r="BZ1231" s="242">
        <f t="shared" si="622"/>
        <v>385</v>
      </c>
      <c r="CA1231" s="244">
        <f t="shared" si="618"/>
        <v>295</v>
      </c>
      <c r="CB1231" s="244">
        <f t="shared" si="618"/>
        <v>0</v>
      </c>
      <c r="CC1231" s="244">
        <f t="shared" si="618"/>
        <v>0</v>
      </c>
      <c r="CD1231" s="244">
        <f t="shared" si="618"/>
        <v>0</v>
      </c>
      <c r="CE1231" s="242">
        <f t="shared" si="618"/>
        <v>0</v>
      </c>
      <c r="CF1231" s="242">
        <f t="shared" si="618"/>
        <v>0</v>
      </c>
      <c r="CG1231" s="242">
        <f t="shared" si="618"/>
        <v>0</v>
      </c>
      <c r="CH1231" s="242">
        <f t="shared" si="618"/>
        <v>0</v>
      </c>
      <c r="CI1231" s="375"/>
      <c r="CJ1231" s="244">
        <f t="shared" si="623"/>
        <v>1897</v>
      </c>
      <c r="CK1231" s="244">
        <f t="shared" si="623"/>
        <v>4066</v>
      </c>
      <c r="CL1231" s="244">
        <f t="shared" si="623"/>
        <v>4306</v>
      </c>
      <c r="CM1231" s="244">
        <f t="shared" si="623"/>
        <v>5167</v>
      </c>
      <c r="CN1231" s="242">
        <f t="shared" si="623"/>
        <v>2900</v>
      </c>
      <c r="CO1231" s="242">
        <f t="shared" si="623"/>
        <v>3132.4135110673969</v>
      </c>
      <c r="CP1231" s="242">
        <f t="shared" si="623"/>
        <v>4162.763639606269</v>
      </c>
      <c r="CQ1231" s="242">
        <f t="shared" si="623"/>
        <v>4337.0056405453915</v>
      </c>
      <c r="CR1231" s="244">
        <f t="shared" si="623"/>
        <v>319</v>
      </c>
      <c r="CS1231" s="244">
        <f t="shared" si="623"/>
        <v>418</v>
      </c>
      <c r="CT1231" s="244">
        <f t="shared" si="619"/>
        <v>441</v>
      </c>
      <c r="CU1231" s="244">
        <f t="shared" si="619"/>
        <v>473</v>
      </c>
      <c r="CV1231" s="242">
        <f t="shared" si="619"/>
        <v>-575</v>
      </c>
      <c r="CW1231" s="242">
        <f t="shared" si="619"/>
        <v>-654.58648893260329</v>
      </c>
      <c r="CX1231" s="242">
        <f t="shared" si="619"/>
        <v>-748.23636039373127</v>
      </c>
      <c r="CY1231" s="242">
        <f t="shared" si="619"/>
        <v>-864.99435945460857</v>
      </c>
      <c r="CZ1231" s="244">
        <f t="shared" si="619"/>
        <v>320</v>
      </c>
      <c r="DA1231" s="244">
        <f t="shared" si="619"/>
        <v>427</v>
      </c>
      <c r="DB1231" s="244">
        <f t="shared" si="619"/>
        <v>452</v>
      </c>
      <c r="DC1231" s="244">
        <f t="shared" si="619"/>
        <v>464</v>
      </c>
      <c r="DD1231" s="242">
        <f t="shared" si="619"/>
        <v>273</v>
      </c>
      <c r="DE1231" s="242">
        <f t="shared" si="619"/>
        <v>280</v>
      </c>
      <c r="DF1231" s="242">
        <f t="shared" si="619"/>
        <v>292</v>
      </c>
      <c r="DG1231" s="242">
        <f t="shared" si="619"/>
        <v>351</v>
      </c>
      <c r="DH1231" s="244">
        <f t="shared" si="619"/>
        <v>1258</v>
      </c>
      <c r="DI1231" s="244">
        <f t="shared" si="619"/>
        <v>3221</v>
      </c>
      <c r="DJ1231" s="244">
        <f t="shared" si="624"/>
        <v>3413</v>
      </c>
      <c r="DK1231" s="244">
        <f t="shared" si="624"/>
        <v>4230</v>
      </c>
      <c r="DL1231" s="242">
        <f t="shared" si="624"/>
        <v>3202</v>
      </c>
      <c r="DM1231" s="242">
        <f t="shared" si="624"/>
        <v>3507</v>
      </c>
      <c r="DN1231" s="242">
        <f t="shared" si="624"/>
        <v>4619</v>
      </c>
      <c r="DO1231" s="242">
        <f t="shared" si="624"/>
        <v>4851</v>
      </c>
      <c r="DP1231" s="244">
        <f t="shared" si="624"/>
        <v>-1</v>
      </c>
      <c r="DQ1231" s="244">
        <f t="shared" si="624"/>
        <v>-2119</v>
      </c>
      <c r="DR1231" s="244">
        <f t="shared" si="624"/>
        <v>-2252</v>
      </c>
      <c r="DS1231" s="244">
        <f t="shared" si="624"/>
        <v>-2728</v>
      </c>
      <c r="DT1231" s="242">
        <f t="shared" si="624"/>
        <v>0</v>
      </c>
      <c r="DU1231" s="242">
        <f t="shared" si="624"/>
        <v>132.58648893260334</v>
      </c>
      <c r="DV1231" s="242">
        <f t="shared" si="624"/>
        <v>-429.7636396062689</v>
      </c>
      <c r="DW1231" s="242">
        <f t="shared" si="624"/>
        <v>-59.005640545391174</v>
      </c>
      <c r="DX1231" s="460">
        <f t="shared" si="602"/>
        <v>0.68666133475517643</v>
      </c>
      <c r="DY1231" s="460">
        <f t="shared" si="602"/>
        <v>0.67841152423593543</v>
      </c>
      <c r="DZ1231" s="460">
        <f t="shared" si="602"/>
        <v>0.67946268656716413</v>
      </c>
      <c r="EA1231" s="460">
        <f t="shared" si="602"/>
        <v>0.68023633998265398</v>
      </c>
      <c r="EB1231" s="461">
        <f t="shared" si="602"/>
        <v>0.64842620398175954</v>
      </c>
      <c r="EC1231" s="461">
        <f t="shared" si="602"/>
        <v>0.64888343809085802</v>
      </c>
      <c r="ED1231" s="461">
        <f t="shared" si="577"/>
        <v>0.65034089327953248</v>
      </c>
      <c r="EE1231" s="461">
        <f t="shared" si="577"/>
        <v>0.65118126698724654</v>
      </c>
      <c r="EG1231" s="244">
        <f t="shared" si="625"/>
        <v>11344</v>
      </c>
      <c r="EH1231" s="244">
        <f t="shared" si="625"/>
        <v>7097</v>
      </c>
      <c r="EI1231" s="244">
        <f t="shared" si="625"/>
        <v>4247</v>
      </c>
      <c r="EJ1231" s="244">
        <f t="shared" si="625"/>
        <v>1634</v>
      </c>
      <c r="EK1231" s="244">
        <f t="shared" si="625"/>
        <v>4043</v>
      </c>
      <c r="EL1231" s="244">
        <f t="shared" si="625"/>
        <v>54038</v>
      </c>
      <c r="EM1231" s="244">
        <f t="shared" si="625"/>
        <v>52569</v>
      </c>
      <c r="EN1231" s="462">
        <f t="shared" si="604"/>
        <v>0.62561706629055003</v>
      </c>
      <c r="EO1231" s="244">
        <f t="shared" si="605"/>
        <v>38.474217094419586</v>
      </c>
      <c r="EP1231" s="462">
        <f t="shared" si="606"/>
        <v>0.35639985895627646</v>
      </c>
      <c r="EQ1231" s="244">
        <f t="shared" si="607"/>
        <v>74817.720863096343</v>
      </c>
      <c r="ER1231" s="244">
        <f t="shared" si="608"/>
        <v>2590.2464697191626</v>
      </c>
      <c r="ES1231" s="463"/>
      <c r="ET1231" s="244">
        <f t="shared" si="626"/>
        <v>21258</v>
      </c>
      <c r="EU1231" s="244">
        <f t="shared" si="626"/>
        <v>13386</v>
      </c>
      <c r="EV1231" s="244">
        <f t="shared" si="626"/>
        <v>7870</v>
      </c>
      <c r="EW1231" s="244">
        <f t="shared" si="626"/>
        <v>3919</v>
      </c>
      <c r="EX1231" s="244">
        <f t="shared" si="626"/>
        <v>10221</v>
      </c>
      <c r="EY1231" s="244">
        <f t="shared" si="626"/>
        <v>90125</v>
      </c>
      <c r="EZ1231" s="244">
        <f t="shared" si="626"/>
        <v>88873</v>
      </c>
      <c r="FA1231" s="464">
        <f t="shared" si="610"/>
        <v>0.62969235111487443</v>
      </c>
      <c r="FB1231" s="243">
        <f t="shared" si="611"/>
        <v>49.796696315120712</v>
      </c>
      <c r="FC1231" s="464">
        <f t="shared" si="612"/>
        <v>0.48080722551510019</v>
      </c>
      <c r="FD1231" s="242">
        <f t="shared" si="613"/>
        <v>113409.15395284328</v>
      </c>
      <c r="FE1231" s="242">
        <f t="shared" si="614"/>
        <v>3674.7193560849005</v>
      </c>
      <c r="FF1231" s="242">
        <f t="shared" si="598"/>
        <v>6688</v>
      </c>
      <c r="FG1231" s="243">
        <f t="shared" si="603"/>
        <v>45.005980861244019</v>
      </c>
      <c r="FH1231" s="242">
        <f t="shared" si="599"/>
        <v>3010</v>
      </c>
      <c r="FI1231" s="242">
        <f t="shared" si="599"/>
        <v>6688</v>
      </c>
      <c r="FJ1231" s="242">
        <f t="shared" si="599"/>
        <v>163</v>
      </c>
      <c r="FK1231" s="242">
        <f t="shared" si="615"/>
        <v>3515</v>
      </c>
      <c r="FL1231" s="242">
        <f t="shared" si="600"/>
        <v>2621</v>
      </c>
      <c r="FM1231" s="242">
        <f t="shared" si="616"/>
        <v>894</v>
      </c>
    </row>
    <row r="1232" spans="1:169" s="368" customFormat="1">
      <c r="A1232" s="285"/>
      <c r="B1232" s="286"/>
      <c r="C1232" s="285"/>
      <c r="D1232" s="285"/>
      <c r="E1232" s="400"/>
      <c r="F1232" s="393">
        <f t="shared" si="601"/>
        <v>19</v>
      </c>
      <c r="G1232" s="459" t="s">
        <v>1946</v>
      </c>
      <c r="H1232" s="392" t="s">
        <v>1947</v>
      </c>
      <c r="I1232" s="393"/>
      <c r="J1232" s="392"/>
      <c r="K1232" s="287"/>
      <c r="L1232" s="392"/>
      <c r="M1232" s="392"/>
      <c r="N1232" s="372">
        <f t="shared" si="620"/>
        <v>2</v>
      </c>
      <c r="O1232" s="244">
        <f t="shared" si="620"/>
        <v>2907</v>
      </c>
      <c r="P1232" s="244">
        <f t="shared" si="620"/>
        <v>3989</v>
      </c>
      <c r="Q1232" s="244">
        <f t="shared" si="620"/>
        <v>4334</v>
      </c>
      <c r="R1232" s="244">
        <f t="shared" si="620"/>
        <v>4757</v>
      </c>
      <c r="S1232" s="242">
        <f t="shared" si="620"/>
        <v>4084</v>
      </c>
      <c r="T1232" s="242">
        <f t="shared" si="620"/>
        <v>4436</v>
      </c>
      <c r="U1232" s="242">
        <f t="shared" si="620"/>
        <v>4869</v>
      </c>
      <c r="V1232" s="242">
        <f t="shared" si="620"/>
        <v>5481</v>
      </c>
      <c r="W1232" s="244">
        <f t="shared" si="620"/>
        <v>1646</v>
      </c>
      <c r="X1232" s="244">
        <f t="shared" si="617"/>
        <v>2229</v>
      </c>
      <c r="Y1232" s="244">
        <f t="shared" si="617"/>
        <v>2422</v>
      </c>
      <c r="Z1232" s="244">
        <f t="shared" si="617"/>
        <v>2646</v>
      </c>
      <c r="AA1232" s="242">
        <f t="shared" si="617"/>
        <v>2325</v>
      </c>
      <c r="AB1232" s="242">
        <f t="shared" si="617"/>
        <v>2526</v>
      </c>
      <c r="AC1232" s="242">
        <f t="shared" si="617"/>
        <v>2759</v>
      </c>
      <c r="AD1232" s="242">
        <f t="shared" si="617"/>
        <v>3107</v>
      </c>
      <c r="AE1232" s="244">
        <f t="shared" si="617"/>
        <v>19</v>
      </c>
      <c r="AF1232" s="244">
        <f t="shared" si="617"/>
        <v>21</v>
      </c>
      <c r="AG1232" s="244">
        <f t="shared" si="617"/>
        <v>21</v>
      </c>
      <c r="AH1232" s="244">
        <f t="shared" si="617"/>
        <v>23</v>
      </c>
      <c r="AI1232" s="242">
        <f t="shared" si="617"/>
        <v>21</v>
      </c>
      <c r="AJ1232" s="242">
        <f t="shared" si="617"/>
        <v>20</v>
      </c>
      <c r="AK1232" s="242">
        <f t="shared" si="617"/>
        <v>23</v>
      </c>
      <c r="AL1232" s="242">
        <f t="shared" si="617"/>
        <v>25</v>
      </c>
      <c r="AM1232" s="244">
        <f t="shared" si="617"/>
        <v>1262</v>
      </c>
      <c r="AN1232" s="244">
        <f t="shared" si="621"/>
        <v>1760</v>
      </c>
      <c r="AO1232" s="244">
        <f t="shared" si="621"/>
        <v>1911</v>
      </c>
      <c r="AP1232" s="244">
        <f t="shared" si="621"/>
        <v>2111</v>
      </c>
      <c r="AQ1232" s="242">
        <f t="shared" si="621"/>
        <v>1759</v>
      </c>
      <c r="AR1232" s="242">
        <f t="shared" si="621"/>
        <v>1909</v>
      </c>
      <c r="AS1232" s="242">
        <f t="shared" si="621"/>
        <v>2110</v>
      </c>
      <c r="AT1232" s="242">
        <f t="shared" si="621"/>
        <v>2374</v>
      </c>
      <c r="AU1232" s="244">
        <f t="shared" si="621"/>
        <v>854</v>
      </c>
      <c r="AV1232" s="244">
        <f t="shared" si="621"/>
        <v>1229</v>
      </c>
      <c r="AW1232" s="244">
        <f t="shared" si="621"/>
        <v>1377</v>
      </c>
      <c r="AX1232" s="244">
        <f t="shared" si="621"/>
        <v>1559</v>
      </c>
      <c r="AY1232" s="242">
        <f t="shared" si="621"/>
        <v>1228</v>
      </c>
      <c r="AZ1232" s="242">
        <f t="shared" si="621"/>
        <v>1377</v>
      </c>
      <c r="BA1232" s="242">
        <f t="shared" si="621"/>
        <v>1559</v>
      </c>
      <c r="BB1232" s="242">
        <f t="shared" si="621"/>
        <v>1770</v>
      </c>
      <c r="BC1232" s="244">
        <f t="shared" si="621"/>
        <v>393</v>
      </c>
      <c r="BD1232" s="244">
        <f t="shared" si="609"/>
        <v>450</v>
      </c>
      <c r="BE1232" s="244">
        <f t="shared" si="609"/>
        <v>456</v>
      </c>
      <c r="BF1232" s="244">
        <f t="shared" si="609"/>
        <v>460</v>
      </c>
      <c r="BG1232" s="242">
        <f t="shared" si="609"/>
        <v>456</v>
      </c>
      <c r="BH1232" s="242">
        <f t="shared" si="609"/>
        <v>466</v>
      </c>
      <c r="BI1232" s="242">
        <f t="shared" si="609"/>
        <v>470</v>
      </c>
      <c r="BJ1232" s="242">
        <f t="shared" si="609"/>
        <v>540</v>
      </c>
      <c r="BK1232" s="244">
        <f t="shared" si="622"/>
        <v>15</v>
      </c>
      <c r="BL1232" s="244">
        <f t="shared" si="622"/>
        <v>81</v>
      </c>
      <c r="BM1232" s="244">
        <f t="shared" si="622"/>
        <v>78</v>
      </c>
      <c r="BN1232" s="244">
        <f t="shared" si="622"/>
        <v>92</v>
      </c>
      <c r="BO1232" s="242">
        <f t="shared" si="622"/>
        <v>75</v>
      </c>
      <c r="BP1232" s="242">
        <f t="shared" si="622"/>
        <v>66</v>
      </c>
      <c r="BQ1232" s="242">
        <f t="shared" si="622"/>
        <v>81</v>
      </c>
      <c r="BR1232" s="242">
        <f t="shared" si="622"/>
        <v>64</v>
      </c>
      <c r="BS1232" s="244">
        <f t="shared" si="622"/>
        <v>44</v>
      </c>
      <c r="BT1232" s="244">
        <f t="shared" si="622"/>
        <v>81</v>
      </c>
      <c r="BU1232" s="244">
        <f t="shared" si="622"/>
        <v>78</v>
      </c>
      <c r="BV1232" s="244">
        <f t="shared" si="622"/>
        <v>92</v>
      </c>
      <c r="BW1232" s="242">
        <f t="shared" si="622"/>
        <v>75</v>
      </c>
      <c r="BX1232" s="242">
        <f t="shared" si="622"/>
        <v>66</v>
      </c>
      <c r="BY1232" s="242">
        <f t="shared" si="622"/>
        <v>81</v>
      </c>
      <c r="BZ1232" s="242">
        <f t="shared" si="622"/>
        <v>64</v>
      </c>
      <c r="CA1232" s="244">
        <f t="shared" si="618"/>
        <v>29</v>
      </c>
      <c r="CB1232" s="244">
        <f t="shared" si="618"/>
        <v>0</v>
      </c>
      <c r="CC1232" s="244">
        <f t="shared" si="618"/>
        <v>0</v>
      </c>
      <c r="CD1232" s="244">
        <f t="shared" si="618"/>
        <v>0</v>
      </c>
      <c r="CE1232" s="242">
        <f t="shared" si="618"/>
        <v>0</v>
      </c>
      <c r="CF1232" s="242">
        <f t="shared" si="618"/>
        <v>0</v>
      </c>
      <c r="CG1232" s="242">
        <f t="shared" si="618"/>
        <v>0</v>
      </c>
      <c r="CH1232" s="242">
        <f t="shared" si="618"/>
        <v>0</v>
      </c>
      <c r="CI1232" s="375"/>
      <c r="CJ1232" s="244">
        <f t="shared" si="623"/>
        <v>393</v>
      </c>
      <c r="CK1232" s="244">
        <f t="shared" si="623"/>
        <v>439</v>
      </c>
      <c r="CL1232" s="244">
        <f t="shared" si="623"/>
        <v>502</v>
      </c>
      <c r="CM1232" s="244">
        <f t="shared" si="623"/>
        <v>515</v>
      </c>
      <c r="CN1232" s="242">
        <f t="shared" si="623"/>
        <v>456</v>
      </c>
      <c r="CO1232" s="242">
        <f t="shared" si="623"/>
        <v>532.73447417023851</v>
      </c>
      <c r="CP1232" s="242">
        <f t="shared" si="623"/>
        <v>570.13074450968043</v>
      </c>
      <c r="CQ1232" s="242">
        <f t="shared" si="623"/>
        <v>613.7262400447139</v>
      </c>
      <c r="CR1232" s="244">
        <f t="shared" si="623"/>
        <v>116</v>
      </c>
      <c r="CS1232" s="244">
        <f t="shared" si="623"/>
        <v>165</v>
      </c>
      <c r="CT1232" s="244">
        <f t="shared" si="619"/>
        <v>178</v>
      </c>
      <c r="CU1232" s="244">
        <f t="shared" si="619"/>
        <v>197</v>
      </c>
      <c r="CV1232" s="242">
        <f t="shared" si="619"/>
        <v>185</v>
      </c>
      <c r="CW1232" s="242">
        <f t="shared" si="619"/>
        <v>200.73447417023854</v>
      </c>
      <c r="CX1232" s="242">
        <f t="shared" si="619"/>
        <v>222.13074450968045</v>
      </c>
      <c r="CY1232" s="242">
        <f t="shared" si="619"/>
        <v>249.7262400447139</v>
      </c>
      <c r="CZ1232" s="244">
        <f t="shared" si="619"/>
        <v>0</v>
      </c>
      <c r="DA1232" s="244">
        <f t="shared" si="619"/>
        <v>0</v>
      </c>
      <c r="DB1232" s="244">
        <f t="shared" si="619"/>
        <v>0</v>
      </c>
      <c r="DC1232" s="244">
        <f t="shared" si="619"/>
        <v>0</v>
      </c>
      <c r="DD1232" s="242">
        <f t="shared" si="619"/>
        <v>0</v>
      </c>
      <c r="DE1232" s="242">
        <f t="shared" si="619"/>
        <v>0</v>
      </c>
      <c r="DF1232" s="242">
        <f t="shared" si="619"/>
        <v>0</v>
      </c>
      <c r="DG1232" s="242">
        <f t="shared" si="619"/>
        <v>0</v>
      </c>
      <c r="DH1232" s="244">
        <f t="shared" si="619"/>
        <v>277</v>
      </c>
      <c r="DI1232" s="244">
        <f t="shared" si="619"/>
        <v>274</v>
      </c>
      <c r="DJ1232" s="244">
        <f t="shared" si="624"/>
        <v>324</v>
      </c>
      <c r="DK1232" s="244">
        <f t="shared" si="624"/>
        <v>318</v>
      </c>
      <c r="DL1232" s="242">
        <f t="shared" si="624"/>
        <v>271</v>
      </c>
      <c r="DM1232" s="242">
        <f t="shared" si="624"/>
        <v>332</v>
      </c>
      <c r="DN1232" s="242">
        <f t="shared" si="624"/>
        <v>348</v>
      </c>
      <c r="DO1232" s="242">
        <f t="shared" si="624"/>
        <v>364</v>
      </c>
      <c r="DP1232" s="244">
        <f t="shared" si="624"/>
        <v>0</v>
      </c>
      <c r="DQ1232" s="244">
        <f t="shared" si="624"/>
        <v>11</v>
      </c>
      <c r="DR1232" s="244">
        <f t="shared" si="624"/>
        <v>-46</v>
      </c>
      <c r="DS1232" s="244">
        <f t="shared" si="624"/>
        <v>-55</v>
      </c>
      <c r="DT1232" s="242">
        <f t="shared" si="624"/>
        <v>0</v>
      </c>
      <c r="DU1232" s="242">
        <f t="shared" si="624"/>
        <v>-66.734474170238514</v>
      </c>
      <c r="DV1232" s="242">
        <f t="shared" si="624"/>
        <v>-100.13074450968048</v>
      </c>
      <c r="DW1232" s="242">
        <f t="shared" si="624"/>
        <v>-73.726240044713904</v>
      </c>
      <c r="DX1232" s="460">
        <f t="shared" si="602"/>
        <v>0.56621947024423802</v>
      </c>
      <c r="DY1232" s="460">
        <f t="shared" si="602"/>
        <v>0.5587866633241414</v>
      </c>
      <c r="DZ1232" s="460">
        <f t="shared" si="602"/>
        <v>0.55883710198431014</v>
      </c>
      <c r="EA1232" s="460">
        <f t="shared" si="602"/>
        <v>0.55623291990750467</v>
      </c>
      <c r="EB1232" s="461">
        <f t="shared" si="602"/>
        <v>0.56929480901077378</v>
      </c>
      <c r="EC1232" s="461">
        <f t="shared" si="602"/>
        <v>0.56943192064923354</v>
      </c>
      <c r="ED1232" s="461">
        <f t="shared" si="577"/>
        <v>0.56664612856849461</v>
      </c>
      <c r="EE1232" s="461">
        <f t="shared" si="577"/>
        <v>0.56686735997080828</v>
      </c>
      <c r="EG1232" s="244">
        <f t="shared" si="625"/>
        <v>2907</v>
      </c>
      <c r="EH1232" s="244">
        <f t="shared" si="625"/>
        <v>1646</v>
      </c>
      <c r="EI1232" s="244">
        <f t="shared" si="625"/>
        <v>1262</v>
      </c>
      <c r="EJ1232" s="244">
        <f t="shared" si="625"/>
        <v>854</v>
      </c>
      <c r="EK1232" s="244">
        <f t="shared" si="625"/>
        <v>717</v>
      </c>
      <c r="EL1232" s="244">
        <f t="shared" si="625"/>
        <v>29005</v>
      </c>
      <c r="EM1232" s="244">
        <f t="shared" si="625"/>
        <v>28921</v>
      </c>
      <c r="EN1232" s="462">
        <f t="shared" si="604"/>
        <v>0.56621947024423802</v>
      </c>
      <c r="EO1232" s="244">
        <f t="shared" si="605"/>
        <v>67.670364500792388</v>
      </c>
      <c r="EP1232" s="462">
        <f t="shared" si="606"/>
        <v>0.24664602683178535</v>
      </c>
      <c r="EQ1232" s="244">
        <f t="shared" si="607"/>
        <v>24719.875883468369</v>
      </c>
      <c r="ER1232" s="244">
        <f t="shared" si="608"/>
        <v>2460.7263464841003</v>
      </c>
      <c r="ES1232" s="463"/>
      <c r="ET1232" s="244">
        <f t="shared" si="626"/>
        <v>4084</v>
      </c>
      <c r="EU1232" s="244">
        <f t="shared" si="626"/>
        <v>2325</v>
      </c>
      <c r="EV1232" s="244">
        <f t="shared" si="626"/>
        <v>1759</v>
      </c>
      <c r="EW1232" s="244">
        <f t="shared" si="626"/>
        <v>1341</v>
      </c>
      <c r="EX1232" s="244">
        <f t="shared" si="626"/>
        <v>1107</v>
      </c>
      <c r="EY1232" s="244">
        <f t="shared" si="626"/>
        <v>32213</v>
      </c>
      <c r="EZ1232" s="244">
        <f t="shared" si="626"/>
        <v>32014</v>
      </c>
      <c r="FA1232" s="464">
        <f t="shared" si="610"/>
        <v>0.56929480901077378</v>
      </c>
      <c r="FB1232" s="243">
        <f t="shared" si="611"/>
        <v>76.236498010233092</v>
      </c>
      <c r="FC1232" s="464">
        <f t="shared" si="612"/>
        <v>0.27105778648383938</v>
      </c>
      <c r="FD1232" s="242">
        <f t="shared" si="613"/>
        <v>34365.007916058734</v>
      </c>
      <c r="FE1232" s="242">
        <f t="shared" si="614"/>
        <v>3490.6603361029552</v>
      </c>
      <c r="FF1232" s="242">
        <f t="shared" si="598"/>
        <v>1759</v>
      </c>
      <c r="FG1232" s="243">
        <f t="shared" si="603"/>
        <v>68.61853325753269</v>
      </c>
      <c r="FH1232" s="242">
        <f t="shared" si="599"/>
        <v>1207</v>
      </c>
      <c r="FI1232" s="242">
        <f t="shared" si="599"/>
        <v>1759</v>
      </c>
      <c r="FJ1232" s="242">
        <f t="shared" si="599"/>
        <v>30</v>
      </c>
      <c r="FK1232" s="242">
        <f t="shared" si="615"/>
        <v>522</v>
      </c>
      <c r="FL1232" s="242">
        <f t="shared" si="600"/>
        <v>431</v>
      </c>
      <c r="FM1232" s="242">
        <f t="shared" si="616"/>
        <v>91</v>
      </c>
    </row>
    <row r="1233" spans="1:169" s="419" customFormat="1">
      <c r="A1233" s="466"/>
      <c r="B1233" s="396"/>
      <c r="C1233" s="466"/>
      <c r="D1233" s="466"/>
      <c r="E1233" s="467"/>
      <c r="F1233" s="468">
        <f t="shared" si="601"/>
        <v>20</v>
      </c>
      <c r="G1233" s="469" t="s">
        <v>1957</v>
      </c>
      <c r="H1233" s="396" t="s">
        <v>3127</v>
      </c>
      <c r="I1233" s="468"/>
      <c r="J1233" s="395"/>
      <c r="K1233" s="394"/>
      <c r="L1233" s="395"/>
      <c r="M1233" s="395"/>
      <c r="N1233" s="470">
        <f t="shared" si="620"/>
        <v>14</v>
      </c>
      <c r="O1233" s="471">
        <f t="shared" si="620"/>
        <v>6903</v>
      </c>
      <c r="P1233" s="471">
        <f t="shared" si="620"/>
        <v>11484</v>
      </c>
      <c r="Q1233" s="471">
        <f t="shared" si="620"/>
        <v>12157</v>
      </c>
      <c r="R1233" s="471">
        <f t="shared" si="620"/>
        <v>13302</v>
      </c>
      <c r="S1233" s="471">
        <f t="shared" si="620"/>
        <v>14098</v>
      </c>
      <c r="T1233" s="471">
        <f t="shared" si="620"/>
        <v>14901</v>
      </c>
      <c r="U1233" s="471">
        <f t="shared" si="620"/>
        <v>16316</v>
      </c>
      <c r="V1233" s="471">
        <f t="shared" si="620"/>
        <v>17082</v>
      </c>
      <c r="W1233" s="471">
        <f t="shared" si="620"/>
        <v>3467</v>
      </c>
      <c r="X1233" s="471">
        <f t="shared" si="617"/>
        <v>6201</v>
      </c>
      <c r="Y1233" s="471">
        <f t="shared" si="617"/>
        <v>6564</v>
      </c>
      <c r="Z1233" s="471">
        <f t="shared" si="617"/>
        <v>7159</v>
      </c>
      <c r="AA1233" s="471">
        <f t="shared" si="617"/>
        <v>7449</v>
      </c>
      <c r="AB1233" s="471">
        <f t="shared" si="617"/>
        <v>7884</v>
      </c>
      <c r="AC1233" s="471">
        <f t="shared" si="617"/>
        <v>8637</v>
      </c>
      <c r="AD1233" s="471">
        <f t="shared" si="617"/>
        <v>8989</v>
      </c>
      <c r="AE1233" s="471">
        <f t="shared" si="617"/>
        <v>65</v>
      </c>
      <c r="AF1233" s="471">
        <f t="shared" si="617"/>
        <v>74</v>
      </c>
      <c r="AG1233" s="471">
        <f t="shared" si="617"/>
        <v>72</v>
      </c>
      <c r="AH1233" s="471">
        <f t="shared" si="617"/>
        <v>76</v>
      </c>
      <c r="AI1233" s="471">
        <f t="shared" si="617"/>
        <v>92</v>
      </c>
      <c r="AJ1233" s="471">
        <f t="shared" si="617"/>
        <v>90</v>
      </c>
      <c r="AK1233" s="471">
        <f t="shared" si="617"/>
        <v>99</v>
      </c>
      <c r="AL1233" s="471">
        <f t="shared" si="617"/>
        <v>99</v>
      </c>
      <c r="AM1233" s="471">
        <f t="shared" si="617"/>
        <v>3437</v>
      </c>
      <c r="AN1233" s="471">
        <f t="shared" si="621"/>
        <v>5284</v>
      </c>
      <c r="AO1233" s="471">
        <f t="shared" si="621"/>
        <v>5592</v>
      </c>
      <c r="AP1233" s="471">
        <f t="shared" si="621"/>
        <v>6143</v>
      </c>
      <c r="AQ1233" s="471">
        <f t="shared" si="621"/>
        <v>6645</v>
      </c>
      <c r="AR1233" s="471">
        <f t="shared" si="621"/>
        <v>7018</v>
      </c>
      <c r="AS1233" s="471">
        <f t="shared" si="621"/>
        <v>7680</v>
      </c>
      <c r="AT1233" s="471">
        <f t="shared" si="621"/>
        <v>8095</v>
      </c>
      <c r="AU1233" s="471">
        <f t="shared" si="621"/>
        <v>891</v>
      </c>
      <c r="AV1233" s="471">
        <f t="shared" si="621"/>
        <v>1308</v>
      </c>
      <c r="AW1233" s="471">
        <f t="shared" si="621"/>
        <v>1397</v>
      </c>
      <c r="AX1233" s="471">
        <f t="shared" si="621"/>
        <v>1548</v>
      </c>
      <c r="AY1233" s="242">
        <f t="shared" si="621"/>
        <v>1920</v>
      </c>
      <c r="AZ1233" s="242">
        <f t="shared" si="621"/>
        <v>2058</v>
      </c>
      <c r="BA1233" s="242">
        <f t="shared" si="621"/>
        <v>2280</v>
      </c>
      <c r="BB1233" s="242">
        <f t="shared" si="621"/>
        <v>2427</v>
      </c>
      <c r="BC1233" s="471">
        <f t="shared" si="621"/>
        <v>2368</v>
      </c>
      <c r="BD1233" s="471">
        <f t="shared" si="609"/>
        <v>3381</v>
      </c>
      <c r="BE1233" s="471">
        <f t="shared" si="609"/>
        <v>3584</v>
      </c>
      <c r="BF1233" s="471">
        <f t="shared" si="609"/>
        <v>3383</v>
      </c>
      <c r="BG1233" s="471">
        <f t="shared" si="609"/>
        <v>3787</v>
      </c>
      <c r="BH1233" s="471">
        <f t="shared" si="609"/>
        <v>4059</v>
      </c>
      <c r="BI1233" s="471">
        <f t="shared" si="609"/>
        <v>4337</v>
      </c>
      <c r="BJ1233" s="471">
        <f t="shared" si="609"/>
        <v>4927</v>
      </c>
      <c r="BK1233" s="471">
        <f t="shared" si="622"/>
        <v>178</v>
      </c>
      <c r="BL1233" s="471">
        <f t="shared" si="622"/>
        <v>595</v>
      </c>
      <c r="BM1233" s="471">
        <f t="shared" si="622"/>
        <v>611</v>
      </c>
      <c r="BN1233" s="471">
        <f t="shared" si="622"/>
        <v>1212</v>
      </c>
      <c r="BO1233" s="471">
        <f t="shared" si="622"/>
        <v>938</v>
      </c>
      <c r="BP1233" s="471">
        <f t="shared" si="622"/>
        <v>901</v>
      </c>
      <c r="BQ1233" s="471">
        <f t="shared" si="622"/>
        <v>1063</v>
      </c>
      <c r="BR1233" s="471">
        <f t="shared" si="622"/>
        <v>741</v>
      </c>
      <c r="BS1233" s="471">
        <f t="shared" si="622"/>
        <v>182</v>
      </c>
      <c r="BT1233" s="471">
        <f t="shared" si="622"/>
        <v>595</v>
      </c>
      <c r="BU1233" s="471">
        <f t="shared" si="622"/>
        <v>611</v>
      </c>
      <c r="BV1233" s="471">
        <f t="shared" si="622"/>
        <v>1212</v>
      </c>
      <c r="BW1233" s="471">
        <f t="shared" si="622"/>
        <v>938</v>
      </c>
      <c r="BX1233" s="471">
        <f t="shared" si="622"/>
        <v>901</v>
      </c>
      <c r="BY1233" s="471">
        <f t="shared" si="622"/>
        <v>1063</v>
      </c>
      <c r="BZ1233" s="471">
        <f t="shared" si="622"/>
        <v>741</v>
      </c>
      <c r="CA1233" s="471">
        <f t="shared" si="618"/>
        <v>4</v>
      </c>
      <c r="CB1233" s="471">
        <f t="shared" si="618"/>
        <v>0</v>
      </c>
      <c r="CC1233" s="471">
        <f t="shared" si="618"/>
        <v>0</v>
      </c>
      <c r="CD1233" s="471">
        <f t="shared" si="618"/>
        <v>0</v>
      </c>
      <c r="CE1233" s="471">
        <f t="shared" si="618"/>
        <v>0</v>
      </c>
      <c r="CF1233" s="471">
        <f t="shared" si="618"/>
        <v>0</v>
      </c>
      <c r="CG1233" s="471">
        <f t="shared" si="618"/>
        <v>0</v>
      </c>
      <c r="CH1233" s="471">
        <f t="shared" si="618"/>
        <v>0</v>
      </c>
      <c r="CI1233" s="416"/>
      <c r="CJ1233" s="471">
        <f t="shared" si="623"/>
        <v>2367</v>
      </c>
      <c r="CK1233" s="471">
        <f t="shared" si="623"/>
        <v>3774</v>
      </c>
      <c r="CL1233" s="471">
        <f t="shared" si="623"/>
        <v>4024</v>
      </c>
      <c r="CM1233" s="471">
        <f t="shared" si="623"/>
        <v>4308</v>
      </c>
      <c r="CN1233" s="471">
        <f t="shared" si="623"/>
        <v>3787</v>
      </c>
      <c r="CO1233" s="471">
        <f t="shared" si="623"/>
        <v>3957.0251726532788</v>
      </c>
      <c r="CP1233" s="471">
        <f t="shared" si="623"/>
        <v>4267.6674150288927</v>
      </c>
      <c r="CQ1233" s="471">
        <f t="shared" si="623"/>
        <v>4456.598169691355</v>
      </c>
      <c r="CR1233" s="471">
        <f t="shared" si="623"/>
        <v>1881</v>
      </c>
      <c r="CS1233" s="471">
        <f t="shared" si="623"/>
        <v>2576</v>
      </c>
      <c r="CT1233" s="471">
        <f t="shared" si="619"/>
        <v>2750</v>
      </c>
      <c r="CU1233" s="471">
        <f t="shared" si="619"/>
        <v>3050</v>
      </c>
      <c r="CV1233" s="471">
        <f t="shared" si="619"/>
        <v>2694</v>
      </c>
      <c r="CW1233" s="471">
        <f t="shared" si="619"/>
        <v>2775.0251726532788</v>
      </c>
      <c r="CX1233" s="471">
        <f t="shared" si="619"/>
        <v>3061.6674150288918</v>
      </c>
      <c r="CY1233" s="471">
        <f t="shared" si="619"/>
        <v>3208.5981696913545</v>
      </c>
      <c r="CZ1233" s="471">
        <f t="shared" si="619"/>
        <v>114</v>
      </c>
      <c r="DA1233" s="471">
        <f t="shared" si="619"/>
        <v>172</v>
      </c>
      <c r="DB1233" s="471">
        <f t="shared" si="619"/>
        <v>182</v>
      </c>
      <c r="DC1233" s="471">
        <f t="shared" si="619"/>
        <v>187</v>
      </c>
      <c r="DD1233" s="471">
        <f t="shared" si="619"/>
        <v>50</v>
      </c>
      <c r="DE1233" s="471">
        <f t="shared" si="619"/>
        <v>38</v>
      </c>
      <c r="DF1233" s="471">
        <f t="shared" si="619"/>
        <v>60</v>
      </c>
      <c r="DG1233" s="471">
        <f t="shared" si="619"/>
        <v>38</v>
      </c>
      <c r="DH1233" s="471">
        <f t="shared" si="619"/>
        <v>372</v>
      </c>
      <c r="DI1233" s="471">
        <f t="shared" si="619"/>
        <v>1026</v>
      </c>
      <c r="DJ1233" s="471">
        <f t="shared" si="624"/>
        <v>1092</v>
      </c>
      <c r="DK1233" s="471">
        <f t="shared" si="624"/>
        <v>1071</v>
      </c>
      <c r="DL1233" s="471">
        <f t="shared" si="624"/>
        <v>1043</v>
      </c>
      <c r="DM1233" s="471">
        <f t="shared" si="624"/>
        <v>1144</v>
      </c>
      <c r="DN1233" s="471">
        <f t="shared" si="624"/>
        <v>1146</v>
      </c>
      <c r="DO1233" s="471">
        <f t="shared" si="624"/>
        <v>1210</v>
      </c>
      <c r="DP1233" s="471">
        <f t="shared" si="624"/>
        <v>1</v>
      </c>
      <c r="DQ1233" s="471">
        <f t="shared" si="624"/>
        <v>-393</v>
      </c>
      <c r="DR1233" s="471">
        <f t="shared" si="624"/>
        <v>-440</v>
      </c>
      <c r="DS1233" s="471">
        <f t="shared" si="624"/>
        <v>-925</v>
      </c>
      <c r="DT1233" s="471">
        <f t="shared" si="624"/>
        <v>0</v>
      </c>
      <c r="DU1233" s="471">
        <f t="shared" si="624"/>
        <v>101.97482734672114</v>
      </c>
      <c r="DV1233" s="471">
        <f t="shared" si="624"/>
        <v>69.332584971107735</v>
      </c>
      <c r="DW1233" s="471">
        <f t="shared" si="624"/>
        <v>470.40183030864534</v>
      </c>
      <c r="DX1233" s="472">
        <f t="shared" si="602"/>
        <v>0.50224540055048528</v>
      </c>
      <c r="DY1233" s="472">
        <f t="shared" si="602"/>
        <v>0.53996865203761757</v>
      </c>
      <c r="DZ1233" s="472">
        <f t="shared" si="602"/>
        <v>0.53993583943407086</v>
      </c>
      <c r="EA1233" s="472">
        <f t="shared" si="602"/>
        <v>0.53818974590287172</v>
      </c>
      <c r="EB1233" s="472">
        <f t="shared" si="602"/>
        <v>0.52837281883955167</v>
      </c>
      <c r="EC1233" s="472">
        <f t="shared" si="602"/>
        <v>0.52909200724783567</v>
      </c>
      <c r="ED1233" s="472">
        <f t="shared" si="577"/>
        <v>0.52935768570728114</v>
      </c>
      <c r="EE1233" s="472">
        <f t="shared" si="577"/>
        <v>0.52622643718534134</v>
      </c>
      <c r="EG1233" s="471">
        <f t="shared" si="625"/>
        <v>6924</v>
      </c>
      <c r="EH1233" s="471">
        <f t="shared" si="625"/>
        <v>3800</v>
      </c>
      <c r="EI1233" s="471">
        <f t="shared" si="625"/>
        <v>3126</v>
      </c>
      <c r="EJ1233" s="471">
        <f t="shared" si="625"/>
        <v>767</v>
      </c>
      <c r="EK1233" s="471">
        <f t="shared" si="625"/>
        <v>950</v>
      </c>
      <c r="EL1233" s="471">
        <f t="shared" si="625"/>
        <v>14561</v>
      </c>
      <c r="EM1233" s="471">
        <f t="shared" si="625"/>
        <v>14553</v>
      </c>
      <c r="EN1233" s="473">
        <f t="shared" si="604"/>
        <v>0.54881571346042746</v>
      </c>
      <c r="EO1233" s="471">
        <f t="shared" si="605"/>
        <v>24.536148432501601</v>
      </c>
      <c r="EP1233" s="473">
        <f t="shared" si="606"/>
        <v>0.13720392836510686</v>
      </c>
      <c r="EQ1233" s="471">
        <f t="shared" si="607"/>
        <v>65242.771787651945</v>
      </c>
      <c r="ER1233" s="471">
        <f t="shared" si="608"/>
        <v>4391.9924872305828</v>
      </c>
      <c r="ES1233" s="474"/>
      <c r="ET1233" s="471">
        <f t="shared" si="626"/>
        <v>15361</v>
      </c>
      <c r="EU1233" s="471">
        <f t="shared" si="626"/>
        <v>8140</v>
      </c>
      <c r="EV1233" s="471">
        <f t="shared" si="626"/>
        <v>7217</v>
      </c>
      <c r="EW1233" s="471">
        <f t="shared" si="626"/>
        <v>2072</v>
      </c>
      <c r="EX1233" s="471">
        <f t="shared" si="626"/>
        <v>9823</v>
      </c>
      <c r="EY1233" s="471">
        <f t="shared" si="626"/>
        <v>37005</v>
      </c>
      <c r="EZ1233" s="471">
        <f t="shared" si="626"/>
        <v>36802</v>
      </c>
      <c r="FA1233" s="473">
        <f t="shared" si="610"/>
        <v>0.5299134170952412</v>
      </c>
      <c r="FB1233" s="475">
        <f t="shared" si="611"/>
        <v>28.70999030067895</v>
      </c>
      <c r="FC1233" s="473">
        <f t="shared" si="612"/>
        <v>0.63947659657574374</v>
      </c>
      <c r="FD1233" s="471">
        <f t="shared" si="613"/>
        <v>265450.61478178622</v>
      </c>
      <c r="FE1233" s="471">
        <f t="shared" si="614"/>
        <v>4691.7739977899755</v>
      </c>
      <c r="FF1233" s="471">
        <f t="shared" si="598"/>
        <v>6959</v>
      </c>
      <c r="FG1233" s="475">
        <f t="shared" si="603"/>
        <v>26.225032332231642</v>
      </c>
      <c r="FH1233" s="471">
        <f t="shared" si="599"/>
        <v>1825</v>
      </c>
      <c r="FI1233" s="471">
        <f t="shared" si="599"/>
        <v>6959</v>
      </c>
      <c r="FJ1233" s="471">
        <f t="shared" si="599"/>
        <v>125</v>
      </c>
      <c r="FK1233" s="471">
        <f t="shared" si="615"/>
        <v>5009</v>
      </c>
      <c r="FL1233" s="471">
        <f t="shared" si="600"/>
        <v>821</v>
      </c>
      <c r="FM1233" s="471">
        <f t="shared" si="616"/>
        <v>4188</v>
      </c>
    </row>
    <row r="1234" spans="1:169" s="419" customFormat="1">
      <c r="A1234" s="466"/>
      <c r="B1234" s="396"/>
      <c r="C1234" s="466"/>
      <c r="D1234" s="466"/>
      <c r="E1234" s="467"/>
      <c r="F1234" s="468">
        <f t="shared" si="601"/>
        <v>21</v>
      </c>
      <c r="G1234" s="469" t="s">
        <v>1999</v>
      </c>
      <c r="H1234" s="396" t="s">
        <v>3143</v>
      </c>
      <c r="I1234" s="468"/>
      <c r="J1234" s="395"/>
      <c r="K1234" s="394"/>
      <c r="L1234" s="395"/>
      <c r="M1234" s="395"/>
      <c r="N1234" s="470">
        <f t="shared" si="620"/>
        <v>11</v>
      </c>
      <c r="O1234" s="471">
        <f t="shared" si="620"/>
        <v>53497</v>
      </c>
      <c r="P1234" s="471">
        <f t="shared" si="620"/>
        <v>80494</v>
      </c>
      <c r="Q1234" s="471">
        <f t="shared" si="620"/>
        <v>88145</v>
      </c>
      <c r="R1234" s="471">
        <f t="shared" si="620"/>
        <v>96305</v>
      </c>
      <c r="S1234" s="471">
        <f t="shared" si="620"/>
        <v>79350</v>
      </c>
      <c r="T1234" s="471">
        <f t="shared" si="620"/>
        <v>86990</v>
      </c>
      <c r="U1234" s="471">
        <f t="shared" si="620"/>
        <v>95053</v>
      </c>
      <c r="V1234" s="471">
        <f t="shared" si="620"/>
        <v>103396</v>
      </c>
      <c r="W1234" s="471">
        <f t="shared" si="620"/>
        <v>27266</v>
      </c>
      <c r="X1234" s="471">
        <f t="shared" si="617"/>
        <v>37670</v>
      </c>
      <c r="Y1234" s="471">
        <f t="shared" si="617"/>
        <v>41059</v>
      </c>
      <c r="Z1234" s="471">
        <f t="shared" si="617"/>
        <v>44666</v>
      </c>
      <c r="AA1234" s="471">
        <f t="shared" si="617"/>
        <v>38351</v>
      </c>
      <c r="AB1234" s="471">
        <f t="shared" si="617"/>
        <v>41915</v>
      </c>
      <c r="AC1234" s="471">
        <f t="shared" si="617"/>
        <v>45632</v>
      </c>
      <c r="AD1234" s="471">
        <f t="shared" si="617"/>
        <v>49410</v>
      </c>
      <c r="AE1234" s="471">
        <f t="shared" si="617"/>
        <v>491</v>
      </c>
      <c r="AF1234" s="471">
        <f t="shared" si="617"/>
        <v>602</v>
      </c>
      <c r="AG1234" s="471">
        <f t="shared" si="617"/>
        <v>598</v>
      </c>
      <c r="AH1234" s="471">
        <f t="shared" si="617"/>
        <v>644</v>
      </c>
      <c r="AI1234" s="471">
        <f t="shared" si="617"/>
        <v>573</v>
      </c>
      <c r="AJ1234" s="471">
        <f t="shared" si="617"/>
        <v>571</v>
      </c>
      <c r="AK1234" s="471">
        <f t="shared" si="617"/>
        <v>612</v>
      </c>
      <c r="AL1234" s="471">
        <f t="shared" si="617"/>
        <v>639</v>
      </c>
      <c r="AM1234" s="471">
        <f t="shared" si="617"/>
        <v>26230</v>
      </c>
      <c r="AN1234" s="471">
        <f t="shared" si="621"/>
        <v>42825</v>
      </c>
      <c r="AO1234" s="471">
        <f t="shared" si="621"/>
        <v>47088</v>
      </c>
      <c r="AP1234" s="471">
        <f t="shared" si="621"/>
        <v>51640</v>
      </c>
      <c r="AQ1234" s="471">
        <f t="shared" si="621"/>
        <v>40998</v>
      </c>
      <c r="AR1234" s="471">
        <f t="shared" si="621"/>
        <v>45077</v>
      </c>
      <c r="AS1234" s="471">
        <f t="shared" si="621"/>
        <v>49422</v>
      </c>
      <c r="AT1234" s="471">
        <f t="shared" si="621"/>
        <v>53986</v>
      </c>
      <c r="AU1234" s="471">
        <f t="shared" si="621"/>
        <v>4623</v>
      </c>
      <c r="AV1234" s="471">
        <f t="shared" si="621"/>
        <v>7278</v>
      </c>
      <c r="AW1234" s="471">
        <f t="shared" si="621"/>
        <v>8003</v>
      </c>
      <c r="AX1234" s="471">
        <f t="shared" si="621"/>
        <v>8808</v>
      </c>
      <c r="AY1234" s="242">
        <f t="shared" si="621"/>
        <v>6573</v>
      </c>
      <c r="AZ1234" s="242">
        <f t="shared" si="621"/>
        <v>7221</v>
      </c>
      <c r="BA1234" s="242">
        <f t="shared" si="621"/>
        <v>7909</v>
      </c>
      <c r="BB1234" s="242">
        <f t="shared" si="621"/>
        <v>8588</v>
      </c>
      <c r="BC1234" s="471">
        <f t="shared" si="621"/>
        <v>19559</v>
      </c>
      <c r="BD1234" s="471">
        <f t="shared" si="609"/>
        <v>33293</v>
      </c>
      <c r="BE1234" s="471">
        <f t="shared" si="609"/>
        <v>37203</v>
      </c>
      <c r="BF1234" s="471">
        <f t="shared" si="609"/>
        <v>40998</v>
      </c>
      <c r="BG1234" s="471">
        <f t="shared" si="609"/>
        <v>32213</v>
      </c>
      <c r="BH1234" s="471">
        <f t="shared" si="609"/>
        <v>36105</v>
      </c>
      <c r="BI1234" s="471">
        <f t="shared" si="609"/>
        <v>40175</v>
      </c>
      <c r="BJ1234" s="471">
        <f t="shared" si="609"/>
        <v>44182</v>
      </c>
      <c r="BK1234" s="471">
        <f t="shared" si="622"/>
        <v>2048</v>
      </c>
      <c r="BL1234" s="471">
        <f t="shared" si="622"/>
        <v>2254</v>
      </c>
      <c r="BM1234" s="471">
        <f t="shared" si="622"/>
        <v>1882</v>
      </c>
      <c r="BN1234" s="471">
        <f t="shared" si="622"/>
        <v>1834</v>
      </c>
      <c r="BO1234" s="471">
        <f t="shared" si="622"/>
        <v>2212</v>
      </c>
      <c r="BP1234" s="471">
        <f t="shared" si="622"/>
        <v>1751</v>
      </c>
      <c r="BQ1234" s="471">
        <f t="shared" si="622"/>
        <v>1338</v>
      </c>
      <c r="BR1234" s="471">
        <f t="shared" si="622"/>
        <v>1216</v>
      </c>
      <c r="BS1234" s="471">
        <f t="shared" si="622"/>
        <v>2059</v>
      </c>
      <c r="BT1234" s="471">
        <f t="shared" si="622"/>
        <v>2254</v>
      </c>
      <c r="BU1234" s="471">
        <f t="shared" si="622"/>
        <v>1882</v>
      </c>
      <c r="BV1234" s="471">
        <f t="shared" si="622"/>
        <v>1834</v>
      </c>
      <c r="BW1234" s="471">
        <f t="shared" si="622"/>
        <v>2212</v>
      </c>
      <c r="BX1234" s="471">
        <f t="shared" si="622"/>
        <v>1751</v>
      </c>
      <c r="BY1234" s="471">
        <f t="shared" si="622"/>
        <v>1338</v>
      </c>
      <c r="BZ1234" s="471">
        <f t="shared" si="622"/>
        <v>1216</v>
      </c>
      <c r="CA1234" s="471">
        <f t="shared" si="618"/>
        <v>11</v>
      </c>
      <c r="CB1234" s="471">
        <f t="shared" si="618"/>
        <v>0</v>
      </c>
      <c r="CC1234" s="471">
        <f t="shared" si="618"/>
        <v>0</v>
      </c>
      <c r="CD1234" s="471">
        <f t="shared" si="618"/>
        <v>0</v>
      </c>
      <c r="CE1234" s="471">
        <f t="shared" si="618"/>
        <v>0</v>
      </c>
      <c r="CF1234" s="471">
        <f t="shared" si="618"/>
        <v>0</v>
      </c>
      <c r="CG1234" s="471">
        <f t="shared" si="618"/>
        <v>0</v>
      </c>
      <c r="CH1234" s="471">
        <f t="shared" si="618"/>
        <v>0</v>
      </c>
      <c r="CI1234" s="416"/>
      <c r="CJ1234" s="471">
        <f t="shared" si="623"/>
        <v>19561</v>
      </c>
      <c r="CK1234" s="471">
        <f t="shared" si="623"/>
        <v>28658</v>
      </c>
      <c r="CL1234" s="471">
        <f t="shared" si="623"/>
        <v>31444</v>
      </c>
      <c r="CM1234" s="471">
        <f t="shared" si="623"/>
        <v>34583</v>
      </c>
      <c r="CN1234" s="471">
        <f t="shared" si="623"/>
        <v>32213</v>
      </c>
      <c r="CO1234" s="471">
        <f t="shared" si="623"/>
        <v>35437.807280291578</v>
      </c>
      <c r="CP1234" s="471">
        <f t="shared" si="623"/>
        <v>38958.146877960833</v>
      </c>
      <c r="CQ1234" s="471">
        <f t="shared" si="623"/>
        <v>42389.809048105148</v>
      </c>
      <c r="CR1234" s="471">
        <f t="shared" si="623"/>
        <v>14688</v>
      </c>
      <c r="CS1234" s="471">
        <f t="shared" si="623"/>
        <v>23749</v>
      </c>
      <c r="CT1234" s="471">
        <f t="shared" si="619"/>
        <v>26212</v>
      </c>
      <c r="CU1234" s="471">
        <f t="shared" si="619"/>
        <v>28840</v>
      </c>
      <c r="CV1234" s="471">
        <f t="shared" si="619"/>
        <v>27227</v>
      </c>
      <c r="CW1234" s="471">
        <f t="shared" si="619"/>
        <v>29958.807280291578</v>
      </c>
      <c r="CX1234" s="471">
        <f t="shared" si="619"/>
        <v>32818.146877960826</v>
      </c>
      <c r="CY1234" s="471">
        <f t="shared" si="619"/>
        <v>35904.809048105148</v>
      </c>
      <c r="CZ1234" s="471">
        <f t="shared" si="619"/>
        <v>0</v>
      </c>
      <c r="DA1234" s="471">
        <f t="shared" si="619"/>
        <v>0</v>
      </c>
      <c r="DB1234" s="471">
        <f t="shared" si="619"/>
        <v>0</v>
      </c>
      <c r="DC1234" s="471">
        <f t="shared" si="619"/>
        <v>0</v>
      </c>
      <c r="DD1234" s="471">
        <f t="shared" si="619"/>
        <v>0</v>
      </c>
      <c r="DE1234" s="471">
        <f t="shared" si="619"/>
        <v>0</v>
      </c>
      <c r="DF1234" s="471">
        <f t="shared" si="619"/>
        <v>0</v>
      </c>
      <c r="DG1234" s="471">
        <f t="shared" si="619"/>
        <v>0</v>
      </c>
      <c r="DH1234" s="471">
        <f t="shared" si="619"/>
        <v>4873</v>
      </c>
      <c r="DI1234" s="471">
        <f t="shared" si="619"/>
        <v>4909</v>
      </c>
      <c r="DJ1234" s="471">
        <f t="shared" si="624"/>
        <v>5232</v>
      </c>
      <c r="DK1234" s="471">
        <f t="shared" si="624"/>
        <v>5743</v>
      </c>
      <c r="DL1234" s="471">
        <f t="shared" si="624"/>
        <v>4986</v>
      </c>
      <c r="DM1234" s="471">
        <f t="shared" si="624"/>
        <v>5479</v>
      </c>
      <c r="DN1234" s="471">
        <f t="shared" si="624"/>
        <v>6140</v>
      </c>
      <c r="DO1234" s="471">
        <f t="shared" si="624"/>
        <v>6485</v>
      </c>
      <c r="DP1234" s="471">
        <f t="shared" si="624"/>
        <v>-2</v>
      </c>
      <c r="DQ1234" s="471">
        <f t="shared" si="624"/>
        <v>4635</v>
      </c>
      <c r="DR1234" s="471">
        <f t="shared" si="624"/>
        <v>5759</v>
      </c>
      <c r="DS1234" s="471">
        <f t="shared" si="624"/>
        <v>6415</v>
      </c>
      <c r="DT1234" s="471">
        <f t="shared" si="624"/>
        <v>0</v>
      </c>
      <c r="DU1234" s="471">
        <f t="shared" si="624"/>
        <v>667.19271970841976</v>
      </c>
      <c r="DV1234" s="471">
        <f t="shared" si="624"/>
        <v>1216.8531220391737</v>
      </c>
      <c r="DW1234" s="471">
        <f t="shared" si="624"/>
        <v>1792.1909518948519</v>
      </c>
      <c r="DX1234" s="472">
        <f t="shared" si="602"/>
        <v>0.50967343963212886</v>
      </c>
      <c r="DY1234" s="472">
        <f t="shared" si="602"/>
        <v>0.46798519144284045</v>
      </c>
      <c r="DZ1234" s="472">
        <f t="shared" si="602"/>
        <v>0.46581201429462815</v>
      </c>
      <c r="EA1234" s="472">
        <f t="shared" si="602"/>
        <v>0.46379731062769325</v>
      </c>
      <c r="EB1234" s="472">
        <f t="shared" si="602"/>
        <v>0.4833144297416509</v>
      </c>
      <c r="EC1234" s="472">
        <f t="shared" si="602"/>
        <v>0.48183699275778824</v>
      </c>
      <c r="ED1234" s="472">
        <f t="shared" si="577"/>
        <v>0.48006901412895964</v>
      </c>
      <c r="EE1234" s="472">
        <f t="shared" si="577"/>
        <v>0.47787148439011179</v>
      </c>
      <c r="EG1234" s="471">
        <f t="shared" si="625"/>
        <v>53427</v>
      </c>
      <c r="EH1234" s="471">
        <f t="shared" si="625"/>
        <v>26320</v>
      </c>
      <c r="EI1234" s="471">
        <f t="shared" si="625"/>
        <v>27106</v>
      </c>
      <c r="EJ1234" s="471">
        <f t="shared" si="625"/>
        <v>2641</v>
      </c>
      <c r="EK1234" s="471">
        <f t="shared" si="625"/>
        <v>26324</v>
      </c>
      <c r="EL1234" s="471">
        <f t="shared" si="625"/>
        <v>41814</v>
      </c>
      <c r="EM1234" s="471">
        <f t="shared" si="625"/>
        <v>41814</v>
      </c>
      <c r="EN1234" s="473">
        <f t="shared" si="604"/>
        <v>0.49263481011473598</v>
      </c>
      <c r="EO1234" s="471">
        <f t="shared" si="605"/>
        <v>9.7432302811185707</v>
      </c>
      <c r="EP1234" s="473">
        <f t="shared" si="606"/>
        <v>0.49270967862691151</v>
      </c>
      <c r="EQ1234" s="471">
        <f t="shared" si="607"/>
        <v>629549.91151289036</v>
      </c>
      <c r="ER1234" s="471">
        <f t="shared" si="608"/>
        <v>5263.3886577063504</v>
      </c>
      <c r="ES1234" s="474"/>
      <c r="ET1234" s="471">
        <f t="shared" si="626"/>
        <v>72294</v>
      </c>
      <c r="EU1234" s="471">
        <f t="shared" si="626"/>
        <v>33989</v>
      </c>
      <c r="EV1234" s="471">
        <f t="shared" si="626"/>
        <v>38304</v>
      </c>
      <c r="EW1234" s="471">
        <f t="shared" si="626"/>
        <v>4785</v>
      </c>
      <c r="EX1234" s="471">
        <f t="shared" si="626"/>
        <v>61095</v>
      </c>
      <c r="EY1234" s="471">
        <f t="shared" si="626"/>
        <v>51510</v>
      </c>
      <c r="EZ1234" s="471">
        <f t="shared" si="626"/>
        <v>51487</v>
      </c>
      <c r="FA1234" s="473">
        <f t="shared" si="610"/>
        <v>0.47014966663900187</v>
      </c>
      <c r="FB1234" s="475">
        <f t="shared" si="611"/>
        <v>12.492167919799499</v>
      </c>
      <c r="FC1234" s="473">
        <f t="shared" si="612"/>
        <v>0.84509087891111301</v>
      </c>
      <c r="FD1234" s="471">
        <f t="shared" si="613"/>
        <v>1186080.3727431567</v>
      </c>
      <c r="FE1234" s="471">
        <f t="shared" si="614"/>
        <v>7744.67341270612</v>
      </c>
      <c r="FF1234" s="471">
        <f t="shared" si="598"/>
        <v>38304</v>
      </c>
      <c r="FG1234" s="475">
        <f t="shared" si="603"/>
        <v>17.267126148705096</v>
      </c>
      <c r="FH1234" s="471">
        <f t="shared" ref="FH1234:FJ1250" si="627">SUMIFS(FH$4:FH$1158,$I$4:$I$1158,$G1234)</f>
        <v>6614</v>
      </c>
      <c r="FI1234" s="471">
        <f t="shared" si="627"/>
        <v>38304</v>
      </c>
      <c r="FJ1234" s="471">
        <f t="shared" si="627"/>
        <v>63</v>
      </c>
      <c r="FK1234" s="471">
        <f t="shared" si="615"/>
        <v>31627</v>
      </c>
      <c r="FL1234" s="471">
        <f t="shared" si="600"/>
        <v>12996</v>
      </c>
      <c r="FM1234" s="471">
        <f t="shared" si="616"/>
        <v>18631</v>
      </c>
    </row>
    <row r="1235" spans="1:169" s="419" customFormat="1">
      <c r="A1235" s="466"/>
      <c r="B1235" s="396"/>
      <c r="C1235" s="466"/>
      <c r="D1235" s="466"/>
      <c r="E1235" s="467"/>
      <c r="F1235" s="468">
        <f t="shared" si="601"/>
        <v>22</v>
      </c>
      <c r="G1235" s="469" t="s">
        <v>2025</v>
      </c>
      <c r="H1235" s="395" t="s">
        <v>3128</v>
      </c>
      <c r="I1235" s="468"/>
      <c r="J1235" s="395"/>
      <c r="K1235" s="394"/>
      <c r="L1235" s="395"/>
      <c r="M1235" s="395"/>
      <c r="N1235" s="470">
        <f t="shared" si="620"/>
        <v>10</v>
      </c>
      <c r="O1235" s="471">
        <f t="shared" si="620"/>
        <v>21513</v>
      </c>
      <c r="P1235" s="471">
        <f t="shared" si="620"/>
        <v>30191</v>
      </c>
      <c r="Q1235" s="471">
        <f t="shared" si="620"/>
        <v>32024</v>
      </c>
      <c r="R1235" s="471">
        <f t="shared" si="620"/>
        <v>34252</v>
      </c>
      <c r="S1235" s="471">
        <f t="shared" si="620"/>
        <v>31621</v>
      </c>
      <c r="T1235" s="471">
        <f t="shared" si="620"/>
        <v>33770</v>
      </c>
      <c r="U1235" s="471">
        <f t="shared" si="620"/>
        <v>36347</v>
      </c>
      <c r="V1235" s="471">
        <f t="shared" si="620"/>
        <v>39366</v>
      </c>
      <c r="W1235" s="471">
        <f t="shared" si="620"/>
        <v>11669</v>
      </c>
      <c r="X1235" s="471">
        <f t="shared" si="617"/>
        <v>16142</v>
      </c>
      <c r="Y1235" s="471">
        <f t="shared" si="617"/>
        <v>17048</v>
      </c>
      <c r="Z1235" s="471">
        <f t="shared" si="617"/>
        <v>18204</v>
      </c>
      <c r="AA1235" s="471">
        <f t="shared" si="617"/>
        <v>16964</v>
      </c>
      <c r="AB1235" s="471">
        <f t="shared" si="617"/>
        <v>18132</v>
      </c>
      <c r="AC1235" s="471">
        <f t="shared" si="617"/>
        <v>19535</v>
      </c>
      <c r="AD1235" s="471">
        <f t="shared" si="617"/>
        <v>21120</v>
      </c>
      <c r="AE1235" s="471">
        <f t="shared" si="617"/>
        <v>185</v>
      </c>
      <c r="AF1235" s="471">
        <f t="shared" si="617"/>
        <v>197</v>
      </c>
      <c r="AG1235" s="471">
        <f t="shared" si="617"/>
        <v>191</v>
      </c>
      <c r="AH1235" s="471">
        <f t="shared" si="617"/>
        <v>201</v>
      </c>
      <c r="AI1235" s="471">
        <f t="shared" si="617"/>
        <v>205</v>
      </c>
      <c r="AJ1235" s="471">
        <f t="shared" si="617"/>
        <v>196</v>
      </c>
      <c r="AK1235" s="471">
        <f t="shared" si="617"/>
        <v>207</v>
      </c>
      <c r="AL1235" s="471">
        <f t="shared" si="617"/>
        <v>222</v>
      </c>
      <c r="AM1235" s="471">
        <f t="shared" si="617"/>
        <v>9845</v>
      </c>
      <c r="AN1235" s="471">
        <f t="shared" si="621"/>
        <v>14049</v>
      </c>
      <c r="AO1235" s="471">
        <f t="shared" si="621"/>
        <v>14976</v>
      </c>
      <c r="AP1235" s="471">
        <f t="shared" si="621"/>
        <v>16049</v>
      </c>
      <c r="AQ1235" s="471">
        <f t="shared" si="621"/>
        <v>14657</v>
      </c>
      <c r="AR1235" s="471">
        <f t="shared" si="621"/>
        <v>15635</v>
      </c>
      <c r="AS1235" s="471">
        <f t="shared" si="621"/>
        <v>16813</v>
      </c>
      <c r="AT1235" s="471">
        <f t="shared" si="621"/>
        <v>18243</v>
      </c>
      <c r="AU1235" s="471">
        <f t="shared" si="621"/>
        <v>4310</v>
      </c>
      <c r="AV1235" s="471">
        <f t="shared" si="621"/>
        <v>6479</v>
      </c>
      <c r="AW1235" s="471">
        <f t="shared" si="621"/>
        <v>6970</v>
      </c>
      <c r="AX1235" s="471">
        <f t="shared" si="621"/>
        <v>7496</v>
      </c>
      <c r="AY1235" s="242">
        <f t="shared" si="621"/>
        <v>6643</v>
      </c>
      <c r="AZ1235" s="242">
        <f t="shared" si="621"/>
        <v>7135</v>
      </c>
      <c r="BA1235" s="242">
        <f t="shared" si="621"/>
        <v>7708</v>
      </c>
      <c r="BB1235" s="242">
        <f t="shared" si="621"/>
        <v>8413</v>
      </c>
      <c r="BC1235" s="471">
        <f t="shared" si="621"/>
        <v>5457</v>
      </c>
      <c r="BD1235" s="471">
        <f t="shared" si="609"/>
        <v>7241</v>
      </c>
      <c r="BE1235" s="471">
        <f t="shared" si="609"/>
        <v>7427</v>
      </c>
      <c r="BF1235" s="471">
        <f t="shared" si="609"/>
        <v>8012</v>
      </c>
      <c r="BG1235" s="471">
        <f t="shared" si="609"/>
        <v>7750</v>
      </c>
      <c r="BH1235" s="471">
        <f t="shared" si="609"/>
        <v>7947</v>
      </c>
      <c r="BI1235" s="471">
        <f t="shared" si="609"/>
        <v>8604</v>
      </c>
      <c r="BJ1235" s="471">
        <f t="shared" si="609"/>
        <v>9575</v>
      </c>
      <c r="BK1235" s="471">
        <f t="shared" si="622"/>
        <v>78</v>
      </c>
      <c r="BL1235" s="471">
        <f t="shared" si="622"/>
        <v>329</v>
      </c>
      <c r="BM1235" s="471">
        <f t="shared" si="622"/>
        <v>579</v>
      </c>
      <c r="BN1235" s="471">
        <f t="shared" si="622"/>
        <v>541</v>
      </c>
      <c r="BO1235" s="471">
        <f t="shared" si="622"/>
        <v>264</v>
      </c>
      <c r="BP1235" s="471">
        <f t="shared" si="622"/>
        <v>553</v>
      </c>
      <c r="BQ1235" s="471">
        <f t="shared" si="622"/>
        <v>501</v>
      </c>
      <c r="BR1235" s="471">
        <f t="shared" si="622"/>
        <v>255</v>
      </c>
      <c r="BS1235" s="471">
        <f t="shared" si="622"/>
        <v>83</v>
      </c>
      <c r="BT1235" s="471">
        <f t="shared" si="622"/>
        <v>329</v>
      </c>
      <c r="BU1235" s="471">
        <f t="shared" si="622"/>
        <v>579</v>
      </c>
      <c r="BV1235" s="471">
        <f t="shared" si="622"/>
        <v>541</v>
      </c>
      <c r="BW1235" s="471">
        <f t="shared" si="622"/>
        <v>264</v>
      </c>
      <c r="BX1235" s="471">
        <f t="shared" si="622"/>
        <v>553</v>
      </c>
      <c r="BY1235" s="471">
        <f t="shared" si="622"/>
        <v>501</v>
      </c>
      <c r="BZ1235" s="471">
        <f t="shared" si="622"/>
        <v>255</v>
      </c>
      <c r="CA1235" s="471">
        <f t="shared" si="618"/>
        <v>5</v>
      </c>
      <c r="CB1235" s="471">
        <f t="shared" si="618"/>
        <v>0</v>
      </c>
      <c r="CC1235" s="471">
        <f t="shared" si="618"/>
        <v>0</v>
      </c>
      <c r="CD1235" s="471">
        <f t="shared" si="618"/>
        <v>0</v>
      </c>
      <c r="CE1235" s="471">
        <f t="shared" si="618"/>
        <v>0</v>
      </c>
      <c r="CF1235" s="471">
        <f t="shared" si="618"/>
        <v>0</v>
      </c>
      <c r="CG1235" s="471">
        <f t="shared" si="618"/>
        <v>0</v>
      </c>
      <c r="CH1235" s="471">
        <f t="shared" si="618"/>
        <v>0</v>
      </c>
      <c r="CI1235" s="416"/>
      <c r="CJ1235" s="471">
        <f t="shared" si="623"/>
        <v>5458</v>
      </c>
      <c r="CK1235" s="471">
        <f t="shared" si="623"/>
        <v>7752</v>
      </c>
      <c r="CL1235" s="471">
        <f t="shared" si="623"/>
        <v>8209</v>
      </c>
      <c r="CM1235" s="471">
        <f t="shared" si="623"/>
        <v>8747</v>
      </c>
      <c r="CN1235" s="471">
        <f t="shared" si="623"/>
        <v>7750</v>
      </c>
      <c r="CO1235" s="471">
        <f t="shared" si="623"/>
        <v>8256.6973569945294</v>
      </c>
      <c r="CP1235" s="471">
        <f t="shared" si="623"/>
        <v>8887.2984688608958</v>
      </c>
      <c r="CQ1235" s="471">
        <f t="shared" si="623"/>
        <v>9559.3766526549716</v>
      </c>
      <c r="CR1235" s="471">
        <f t="shared" si="623"/>
        <v>4793</v>
      </c>
      <c r="CS1235" s="471">
        <f t="shared" si="623"/>
        <v>6785</v>
      </c>
      <c r="CT1235" s="471">
        <f t="shared" si="619"/>
        <v>7178</v>
      </c>
      <c r="CU1235" s="471">
        <f t="shared" si="619"/>
        <v>7676</v>
      </c>
      <c r="CV1235" s="471">
        <f t="shared" si="619"/>
        <v>6877</v>
      </c>
      <c r="CW1235" s="471">
        <f t="shared" si="619"/>
        <v>7326.6973569945294</v>
      </c>
      <c r="CX1235" s="471">
        <f t="shared" si="619"/>
        <v>7861.2984688608967</v>
      </c>
      <c r="CY1235" s="471">
        <f t="shared" si="619"/>
        <v>8523.3766526549698</v>
      </c>
      <c r="CZ1235" s="471">
        <f t="shared" si="619"/>
        <v>186</v>
      </c>
      <c r="DA1235" s="471">
        <f t="shared" si="619"/>
        <v>199</v>
      </c>
      <c r="DB1235" s="471">
        <f t="shared" si="619"/>
        <v>212</v>
      </c>
      <c r="DC1235" s="471">
        <f t="shared" si="619"/>
        <v>215</v>
      </c>
      <c r="DD1235" s="471">
        <f t="shared" si="619"/>
        <v>94</v>
      </c>
      <c r="DE1235" s="471">
        <f t="shared" si="619"/>
        <v>73</v>
      </c>
      <c r="DF1235" s="471">
        <f t="shared" si="619"/>
        <v>111</v>
      </c>
      <c r="DG1235" s="471">
        <f t="shared" si="619"/>
        <v>70</v>
      </c>
      <c r="DH1235" s="471">
        <f t="shared" si="619"/>
        <v>479</v>
      </c>
      <c r="DI1235" s="471">
        <f t="shared" si="619"/>
        <v>768</v>
      </c>
      <c r="DJ1235" s="471">
        <f t="shared" si="624"/>
        <v>819</v>
      </c>
      <c r="DK1235" s="471">
        <f t="shared" si="624"/>
        <v>856</v>
      </c>
      <c r="DL1235" s="471">
        <f t="shared" si="624"/>
        <v>779</v>
      </c>
      <c r="DM1235" s="471">
        <f t="shared" si="624"/>
        <v>857</v>
      </c>
      <c r="DN1235" s="471">
        <f t="shared" si="624"/>
        <v>915</v>
      </c>
      <c r="DO1235" s="471">
        <f t="shared" si="624"/>
        <v>966</v>
      </c>
      <c r="DP1235" s="471">
        <f t="shared" si="624"/>
        <v>-1</v>
      </c>
      <c r="DQ1235" s="471">
        <f t="shared" si="624"/>
        <v>-511</v>
      </c>
      <c r="DR1235" s="471">
        <f t="shared" si="624"/>
        <v>-782</v>
      </c>
      <c r="DS1235" s="471">
        <f t="shared" si="624"/>
        <v>-735</v>
      </c>
      <c r="DT1235" s="471">
        <f t="shared" si="624"/>
        <v>0</v>
      </c>
      <c r="DU1235" s="471">
        <f t="shared" si="624"/>
        <v>-309.69735699452957</v>
      </c>
      <c r="DV1235" s="471">
        <f t="shared" si="624"/>
        <v>-283.2984688608982</v>
      </c>
      <c r="DW1235" s="471">
        <f t="shared" si="624"/>
        <v>15.623347345030069</v>
      </c>
      <c r="DX1235" s="472">
        <f t="shared" si="602"/>
        <v>0.54241621345233115</v>
      </c>
      <c r="DY1235" s="472">
        <f t="shared" si="602"/>
        <v>0.53466264780894968</v>
      </c>
      <c r="DZ1235" s="472">
        <f t="shared" si="602"/>
        <v>0.53235073694728952</v>
      </c>
      <c r="EA1235" s="472">
        <f t="shared" si="602"/>
        <v>0.53147261473782548</v>
      </c>
      <c r="EB1235" s="472">
        <f t="shared" si="602"/>
        <v>0.53647892223522342</v>
      </c>
      <c r="EC1235" s="472">
        <f t="shared" si="602"/>
        <v>0.53692626591649395</v>
      </c>
      <c r="ED1235" s="472">
        <f t="shared" si="577"/>
        <v>0.53745838721214956</v>
      </c>
      <c r="EE1235" s="472">
        <f t="shared" si="577"/>
        <v>0.53650358177107149</v>
      </c>
      <c r="EG1235" s="471">
        <f t="shared" si="625"/>
        <v>21529</v>
      </c>
      <c r="EH1235" s="471">
        <f t="shared" si="625"/>
        <v>9666</v>
      </c>
      <c r="EI1235" s="471">
        <f t="shared" si="625"/>
        <v>11866</v>
      </c>
      <c r="EJ1235" s="471">
        <f t="shared" si="625"/>
        <v>4185</v>
      </c>
      <c r="EK1235" s="471">
        <f t="shared" si="625"/>
        <v>2767</v>
      </c>
      <c r="EL1235" s="471">
        <f t="shared" si="625"/>
        <v>74752</v>
      </c>
      <c r="EM1235" s="471">
        <f t="shared" si="625"/>
        <v>74730</v>
      </c>
      <c r="EN1235" s="473">
        <f t="shared" si="604"/>
        <v>0.44897580008360816</v>
      </c>
      <c r="EO1235" s="471">
        <f t="shared" si="605"/>
        <v>35.268835327827411</v>
      </c>
      <c r="EP1235" s="473">
        <f t="shared" si="606"/>
        <v>0.12852431603883135</v>
      </c>
      <c r="EQ1235" s="471">
        <f t="shared" si="607"/>
        <v>37015.732020547948</v>
      </c>
      <c r="ER1235" s="471">
        <f t="shared" si="608"/>
        <v>4666.8004817342435</v>
      </c>
      <c r="ES1235" s="474"/>
      <c r="ET1235" s="471">
        <f t="shared" si="626"/>
        <v>36952</v>
      </c>
      <c r="EU1235" s="471">
        <f t="shared" si="626"/>
        <v>19918</v>
      </c>
      <c r="EV1235" s="471">
        <f t="shared" si="626"/>
        <v>17035</v>
      </c>
      <c r="EW1235" s="471">
        <f t="shared" si="626"/>
        <v>7107</v>
      </c>
      <c r="EX1235" s="471">
        <f t="shared" si="626"/>
        <v>11862</v>
      </c>
      <c r="EY1235" s="471">
        <f t="shared" si="626"/>
        <v>114502</v>
      </c>
      <c r="EZ1235" s="471">
        <f t="shared" si="626"/>
        <v>114050</v>
      </c>
      <c r="FA1235" s="473">
        <f t="shared" si="610"/>
        <v>0.53902359818142453</v>
      </c>
      <c r="FB1235" s="475">
        <f t="shared" si="611"/>
        <v>41.719988259465808</v>
      </c>
      <c r="FC1235" s="473">
        <f t="shared" si="612"/>
        <v>0.32101104135094177</v>
      </c>
      <c r="FD1235" s="471">
        <f t="shared" si="613"/>
        <v>103596.44373024051</v>
      </c>
      <c r="FE1235" s="471">
        <f t="shared" si="614"/>
        <v>5192.8978518193771</v>
      </c>
      <c r="FF1235" s="471">
        <f t="shared" si="598"/>
        <v>17035</v>
      </c>
      <c r="FG1235" s="475">
        <f t="shared" si="603"/>
        <v>45.770472556501318</v>
      </c>
      <c r="FH1235" s="471">
        <f t="shared" si="627"/>
        <v>7797</v>
      </c>
      <c r="FI1235" s="471">
        <f t="shared" si="627"/>
        <v>17035</v>
      </c>
      <c r="FJ1235" s="471">
        <f t="shared" si="627"/>
        <v>45</v>
      </c>
      <c r="FK1235" s="471">
        <f t="shared" si="615"/>
        <v>9193</v>
      </c>
      <c r="FL1235" s="471">
        <f t="shared" si="600"/>
        <v>1953</v>
      </c>
      <c r="FM1235" s="471">
        <f t="shared" si="616"/>
        <v>7240</v>
      </c>
    </row>
    <row r="1236" spans="1:169" s="368" customFormat="1">
      <c r="A1236" s="285"/>
      <c r="B1236" s="286"/>
      <c r="C1236" s="285"/>
      <c r="D1236" s="285"/>
      <c r="E1236" s="400"/>
      <c r="F1236" s="393">
        <f t="shared" si="601"/>
        <v>23</v>
      </c>
      <c r="G1236" s="459" t="s">
        <v>2046</v>
      </c>
      <c r="H1236" s="286" t="s">
        <v>2047</v>
      </c>
      <c r="I1236" s="393"/>
      <c r="J1236" s="392"/>
      <c r="K1236" s="287"/>
      <c r="L1236" s="392"/>
      <c r="M1236" s="392"/>
      <c r="N1236" s="372">
        <f t="shared" si="620"/>
        <v>7</v>
      </c>
      <c r="O1236" s="244">
        <f t="shared" si="620"/>
        <v>59828</v>
      </c>
      <c r="P1236" s="244">
        <f t="shared" si="620"/>
        <v>74235</v>
      </c>
      <c r="Q1236" s="244">
        <f t="shared" si="620"/>
        <v>76061</v>
      </c>
      <c r="R1236" s="244">
        <f t="shared" si="620"/>
        <v>79711</v>
      </c>
      <c r="S1236" s="242">
        <f t="shared" si="620"/>
        <v>72472</v>
      </c>
      <c r="T1236" s="242">
        <f t="shared" si="620"/>
        <v>72541</v>
      </c>
      <c r="U1236" s="242">
        <f t="shared" si="620"/>
        <v>76808</v>
      </c>
      <c r="V1236" s="242">
        <f t="shared" si="620"/>
        <v>80941</v>
      </c>
      <c r="W1236" s="244">
        <f t="shared" si="620"/>
        <v>16408</v>
      </c>
      <c r="X1236" s="244">
        <f t="shared" si="617"/>
        <v>23456</v>
      </c>
      <c r="Y1236" s="244">
        <f t="shared" si="617"/>
        <v>24039</v>
      </c>
      <c r="Z1236" s="244">
        <f t="shared" si="617"/>
        <v>24734</v>
      </c>
      <c r="AA1236" s="242">
        <f t="shared" si="617"/>
        <v>21685</v>
      </c>
      <c r="AB1236" s="242">
        <f t="shared" si="617"/>
        <v>20518</v>
      </c>
      <c r="AC1236" s="242">
        <f t="shared" si="617"/>
        <v>21855</v>
      </c>
      <c r="AD1236" s="242">
        <f t="shared" si="617"/>
        <v>23571</v>
      </c>
      <c r="AE1236" s="244">
        <f t="shared" si="617"/>
        <v>3370</v>
      </c>
      <c r="AF1236" s="244">
        <f t="shared" si="617"/>
        <v>4024</v>
      </c>
      <c r="AG1236" s="244">
        <f t="shared" si="617"/>
        <v>3819</v>
      </c>
      <c r="AH1236" s="244">
        <f t="shared" si="617"/>
        <v>3829</v>
      </c>
      <c r="AI1236" s="242">
        <f t="shared" si="617"/>
        <v>4076</v>
      </c>
      <c r="AJ1236" s="242">
        <f t="shared" si="617"/>
        <v>3922</v>
      </c>
      <c r="AK1236" s="242">
        <f t="shared" si="617"/>
        <v>3881</v>
      </c>
      <c r="AL1236" s="242">
        <f t="shared" si="617"/>
        <v>4132</v>
      </c>
      <c r="AM1236" s="244">
        <f t="shared" si="617"/>
        <v>43420</v>
      </c>
      <c r="AN1236" s="244">
        <f t="shared" si="621"/>
        <v>50779</v>
      </c>
      <c r="AO1236" s="244">
        <f t="shared" si="621"/>
        <v>52022</v>
      </c>
      <c r="AP1236" s="244">
        <f t="shared" si="621"/>
        <v>54979</v>
      </c>
      <c r="AQ1236" s="242">
        <f t="shared" si="621"/>
        <v>50787</v>
      </c>
      <c r="AR1236" s="242">
        <f t="shared" si="621"/>
        <v>52022</v>
      </c>
      <c r="AS1236" s="242">
        <f t="shared" si="621"/>
        <v>54955</v>
      </c>
      <c r="AT1236" s="242">
        <f t="shared" si="621"/>
        <v>57369</v>
      </c>
      <c r="AU1236" s="244">
        <f t="shared" si="621"/>
        <v>12499</v>
      </c>
      <c r="AV1236" s="244">
        <f t="shared" si="621"/>
        <v>17942</v>
      </c>
      <c r="AW1236" s="244">
        <f t="shared" si="621"/>
        <v>18415</v>
      </c>
      <c r="AX1236" s="244">
        <f t="shared" si="621"/>
        <v>19644</v>
      </c>
      <c r="AY1236" s="242">
        <f t="shared" si="621"/>
        <v>18818</v>
      </c>
      <c r="AZ1236" s="242">
        <f t="shared" si="621"/>
        <v>19315</v>
      </c>
      <c r="BA1236" s="242">
        <f t="shared" si="621"/>
        <v>20719</v>
      </c>
      <c r="BB1236" s="242">
        <f t="shared" si="621"/>
        <v>22124</v>
      </c>
      <c r="BC1236" s="244">
        <f t="shared" si="621"/>
        <v>31527</v>
      </c>
      <c r="BD1236" s="244">
        <f t="shared" si="609"/>
        <v>33773.097968374925</v>
      </c>
      <c r="BE1236" s="244">
        <f t="shared" si="609"/>
        <v>34952.097489684369</v>
      </c>
      <c r="BF1236" s="244">
        <f t="shared" si="609"/>
        <v>36678.505300045785</v>
      </c>
      <c r="BG1236" s="242">
        <f t="shared" si="609"/>
        <v>33612</v>
      </c>
      <c r="BH1236" s="242">
        <f t="shared" si="609"/>
        <v>34642</v>
      </c>
      <c r="BI1236" s="242">
        <f t="shared" si="609"/>
        <v>36165</v>
      </c>
      <c r="BJ1236" s="242">
        <f t="shared" si="609"/>
        <v>37141</v>
      </c>
      <c r="BK1236" s="244">
        <f t="shared" si="622"/>
        <v>-606</v>
      </c>
      <c r="BL1236" s="244">
        <f t="shared" si="622"/>
        <v>-936.09796837492422</v>
      </c>
      <c r="BM1236" s="244">
        <f t="shared" si="622"/>
        <v>-1345.0974896843695</v>
      </c>
      <c r="BN1236" s="244">
        <f t="shared" si="622"/>
        <v>-1343.5053000457838</v>
      </c>
      <c r="BO1236" s="242">
        <f t="shared" si="622"/>
        <v>-1643</v>
      </c>
      <c r="BP1236" s="242">
        <f t="shared" si="622"/>
        <v>-1935</v>
      </c>
      <c r="BQ1236" s="242">
        <f t="shared" si="622"/>
        <v>-1929</v>
      </c>
      <c r="BR1236" s="242">
        <f t="shared" si="622"/>
        <v>-1896</v>
      </c>
      <c r="BS1236" s="244">
        <f t="shared" si="622"/>
        <v>680</v>
      </c>
      <c r="BT1236" s="244">
        <f t="shared" si="622"/>
        <v>795</v>
      </c>
      <c r="BU1236" s="244">
        <f t="shared" si="622"/>
        <v>721</v>
      </c>
      <c r="BV1236" s="244">
        <f t="shared" si="622"/>
        <v>885</v>
      </c>
      <c r="BW1236" s="242">
        <f t="shared" si="622"/>
        <v>524</v>
      </c>
      <c r="BX1236" s="242">
        <f t="shared" si="622"/>
        <v>427</v>
      </c>
      <c r="BY1236" s="242">
        <f t="shared" si="622"/>
        <v>590</v>
      </c>
      <c r="BZ1236" s="242">
        <f t="shared" si="622"/>
        <v>302</v>
      </c>
      <c r="CA1236" s="244">
        <f t="shared" si="618"/>
        <v>1286</v>
      </c>
      <c r="CB1236" s="244">
        <f t="shared" si="618"/>
        <v>1731.0979683749242</v>
      </c>
      <c r="CC1236" s="244">
        <f t="shared" si="618"/>
        <v>2066.0974896843695</v>
      </c>
      <c r="CD1236" s="244">
        <f t="shared" si="618"/>
        <v>2228.5053000457838</v>
      </c>
      <c r="CE1236" s="242">
        <f t="shared" si="618"/>
        <v>2167</v>
      </c>
      <c r="CF1236" s="242">
        <f t="shared" si="618"/>
        <v>2362</v>
      </c>
      <c r="CG1236" s="242">
        <f t="shared" si="618"/>
        <v>2519</v>
      </c>
      <c r="CH1236" s="242">
        <f t="shared" si="618"/>
        <v>2198</v>
      </c>
      <c r="CI1236" s="375"/>
      <c r="CJ1236" s="244">
        <f t="shared" si="623"/>
        <v>31527</v>
      </c>
      <c r="CK1236" s="244">
        <f t="shared" si="623"/>
        <v>38025</v>
      </c>
      <c r="CL1236" s="244">
        <f t="shared" si="623"/>
        <v>39140</v>
      </c>
      <c r="CM1236" s="244">
        <f t="shared" si="623"/>
        <v>41437</v>
      </c>
      <c r="CN1236" s="242">
        <f t="shared" si="623"/>
        <v>33612</v>
      </c>
      <c r="CO1236" s="242">
        <f t="shared" si="623"/>
        <v>34948.201655656754</v>
      </c>
      <c r="CP1236" s="242">
        <f t="shared" si="623"/>
        <v>37143.804668021854</v>
      </c>
      <c r="CQ1236" s="242">
        <f t="shared" si="623"/>
        <v>39089.359033249217</v>
      </c>
      <c r="CR1236" s="244">
        <f t="shared" si="623"/>
        <v>29367</v>
      </c>
      <c r="CS1236" s="244">
        <f t="shared" si="623"/>
        <v>35045</v>
      </c>
      <c r="CT1236" s="244">
        <f t="shared" si="619"/>
        <v>35797</v>
      </c>
      <c r="CU1236" s="244">
        <f t="shared" si="619"/>
        <v>37804</v>
      </c>
      <c r="CV1236" s="242">
        <f t="shared" si="619"/>
        <v>30516</v>
      </c>
      <c r="CW1236" s="242">
        <f t="shared" si="619"/>
        <v>31248.201655656754</v>
      </c>
      <c r="CX1236" s="242">
        <f t="shared" si="619"/>
        <v>32957.804668021854</v>
      </c>
      <c r="CY1236" s="242">
        <f t="shared" si="619"/>
        <v>34617.359033249209</v>
      </c>
      <c r="CZ1236" s="244">
        <f t="shared" si="619"/>
        <v>0</v>
      </c>
      <c r="DA1236" s="244">
        <f t="shared" si="619"/>
        <v>0</v>
      </c>
      <c r="DB1236" s="244">
        <f t="shared" si="619"/>
        <v>0</v>
      </c>
      <c r="DC1236" s="244">
        <f t="shared" si="619"/>
        <v>0</v>
      </c>
      <c r="DD1236" s="242">
        <f t="shared" si="619"/>
        <v>0</v>
      </c>
      <c r="DE1236" s="242">
        <f t="shared" si="619"/>
        <v>0</v>
      </c>
      <c r="DF1236" s="242">
        <f t="shared" si="619"/>
        <v>0</v>
      </c>
      <c r="DG1236" s="242">
        <f t="shared" si="619"/>
        <v>0</v>
      </c>
      <c r="DH1236" s="244">
        <f t="shared" si="619"/>
        <v>2160</v>
      </c>
      <c r="DI1236" s="244">
        <f t="shared" si="619"/>
        <v>2980</v>
      </c>
      <c r="DJ1236" s="244">
        <f t="shared" si="624"/>
        <v>3343</v>
      </c>
      <c r="DK1236" s="244">
        <f t="shared" si="624"/>
        <v>3633</v>
      </c>
      <c r="DL1236" s="242">
        <f t="shared" si="624"/>
        <v>3096</v>
      </c>
      <c r="DM1236" s="242">
        <f t="shared" si="624"/>
        <v>3700</v>
      </c>
      <c r="DN1236" s="242">
        <f t="shared" si="624"/>
        <v>4186</v>
      </c>
      <c r="DO1236" s="242">
        <f t="shared" si="624"/>
        <v>4472</v>
      </c>
      <c r="DP1236" s="244">
        <f t="shared" si="624"/>
        <v>0</v>
      </c>
      <c r="DQ1236" s="244">
        <f t="shared" si="624"/>
        <v>-4251.9020316250753</v>
      </c>
      <c r="DR1236" s="244">
        <f t="shared" si="624"/>
        <v>-4187.9025103156309</v>
      </c>
      <c r="DS1236" s="244">
        <f t="shared" si="624"/>
        <v>-4758.4946999542162</v>
      </c>
      <c r="DT1236" s="242">
        <f t="shared" si="624"/>
        <v>0</v>
      </c>
      <c r="DU1236" s="242">
        <f t="shared" si="624"/>
        <v>-306.2016556567545</v>
      </c>
      <c r="DV1236" s="242">
        <f t="shared" si="624"/>
        <v>-978.8046680218556</v>
      </c>
      <c r="DW1236" s="242">
        <f t="shared" si="624"/>
        <v>-1948.3590332492163</v>
      </c>
      <c r="DX1236" s="460">
        <f t="shared" si="602"/>
        <v>0.27425285819348799</v>
      </c>
      <c r="DY1236" s="460">
        <f t="shared" si="602"/>
        <v>0.3159695561392874</v>
      </c>
      <c r="DZ1236" s="460">
        <f t="shared" si="602"/>
        <v>0.31604896070259397</v>
      </c>
      <c r="EA1236" s="460">
        <f t="shared" si="602"/>
        <v>0.31029594409805422</v>
      </c>
      <c r="EB1236" s="461">
        <f t="shared" si="602"/>
        <v>0.29921900872060936</v>
      </c>
      <c r="EC1236" s="461">
        <f t="shared" si="602"/>
        <v>0.2828469417295047</v>
      </c>
      <c r="ED1236" s="461">
        <f t="shared" si="577"/>
        <v>0.28454067284657847</v>
      </c>
      <c r="EE1236" s="461">
        <f t="shared" si="577"/>
        <v>0.29121211746827935</v>
      </c>
      <c r="EG1236" s="244">
        <f t="shared" si="625"/>
        <v>58541</v>
      </c>
      <c r="EH1236" s="244">
        <f t="shared" si="625"/>
        <v>14427</v>
      </c>
      <c r="EI1236" s="244">
        <f t="shared" si="625"/>
        <v>44115</v>
      </c>
      <c r="EJ1236" s="244">
        <f t="shared" si="625"/>
        <v>12570</v>
      </c>
      <c r="EK1236" s="244">
        <f t="shared" si="625"/>
        <v>43197</v>
      </c>
      <c r="EL1236" s="244">
        <f t="shared" si="625"/>
        <v>147065</v>
      </c>
      <c r="EM1236" s="244">
        <f t="shared" si="625"/>
        <v>147065</v>
      </c>
      <c r="EN1236" s="462">
        <f t="shared" si="604"/>
        <v>0.24644266411574794</v>
      </c>
      <c r="EO1236" s="244">
        <f t="shared" si="605"/>
        <v>28.493709622577356</v>
      </c>
      <c r="EP1236" s="462">
        <f t="shared" si="606"/>
        <v>0.7378931005619993</v>
      </c>
      <c r="EQ1236" s="244">
        <f t="shared" si="607"/>
        <v>293727.26345493487</v>
      </c>
      <c r="ER1236" s="244">
        <f t="shared" si="608"/>
        <v>7122.700846564444</v>
      </c>
      <c r="ES1236" s="463"/>
      <c r="ET1236" s="244">
        <f t="shared" si="626"/>
        <v>61876</v>
      </c>
      <c r="EU1236" s="244">
        <f t="shared" si="626"/>
        <v>16348</v>
      </c>
      <c r="EV1236" s="244">
        <f t="shared" si="626"/>
        <v>45529</v>
      </c>
      <c r="EW1236" s="244">
        <f t="shared" si="626"/>
        <v>10478</v>
      </c>
      <c r="EX1236" s="244">
        <f t="shared" si="626"/>
        <v>11572</v>
      </c>
      <c r="EY1236" s="244">
        <f t="shared" si="626"/>
        <v>146837</v>
      </c>
      <c r="EZ1236" s="244">
        <f t="shared" si="626"/>
        <v>146837</v>
      </c>
      <c r="FA1236" s="464">
        <f t="shared" si="610"/>
        <v>0.26420583101687245</v>
      </c>
      <c r="FB1236" s="243">
        <f t="shared" si="611"/>
        <v>23.013903226514966</v>
      </c>
      <c r="FC1236" s="464">
        <f t="shared" si="612"/>
        <v>0.18701919968970199</v>
      </c>
      <c r="FD1236" s="242">
        <f t="shared" si="613"/>
        <v>78808.474703242377</v>
      </c>
      <c r="FE1236" s="242">
        <f t="shared" si="614"/>
        <v>5946.5030385166319</v>
      </c>
      <c r="FF1236" s="242">
        <f t="shared" si="598"/>
        <v>45529</v>
      </c>
      <c r="FG1236" s="243">
        <f t="shared" si="603"/>
        <v>36.023194008214546</v>
      </c>
      <c r="FH1236" s="242">
        <f t="shared" si="627"/>
        <v>16401</v>
      </c>
      <c r="FI1236" s="242">
        <f t="shared" si="627"/>
        <v>45529</v>
      </c>
      <c r="FJ1236" s="242">
        <f t="shared" si="627"/>
        <v>-2112</v>
      </c>
      <c r="FK1236" s="242">
        <f t="shared" si="615"/>
        <v>31240</v>
      </c>
      <c r="FL1236" s="242">
        <f t="shared" si="600"/>
        <v>1873</v>
      </c>
      <c r="FM1236" s="242">
        <f t="shared" si="616"/>
        <v>29367</v>
      </c>
    </row>
    <row r="1237" spans="1:169" s="368" customFormat="1">
      <c r="A1237" s="285"/>
      <c r="B1237" s="286"/>
      <c r="C1237" s="285"/>
      <c r="D1237" s="285"/>
      <c r="E1237" s="400"/>
      <c r="F1237" s="393">
        <f t="shared" si="601"/>
        <v>24</v>
      </c>
      <c r="G1237" s="459" t="s">
        <v>2063</v>
      </c>
      <c r="H1237" s="286" t="s">
        <v>2064</v>
      </c>
      <c r="I1237" s="393"/>
      <c r="J1237" s="392"/>
      <c r="K1237" s="287"/>
      <c r="L1237" s="392"/>
      <c r="M1237" s="392"/>
      <c r="N1237" s="372">
        <f t="shared" si="620"/>
        <v>33</v>
      </c>
      <c r="O1237" s="244">
        <f t="shared" si="620"/>
        <v>7102</v>
      </c>
      <c r="P1237" s="244">
        <f t="shared" si="620"/>
        <v>10696</v>
      </c>
      <c r="Q1237" s="244">
        <f t="shared" si="620"/>
        <v>11113</v>
      </c>
      <c r="R1237" s="244">
        <f t="shared" si="620"/>
        <v>12311</v>
      </c>
      <c r="S1237" s="242">
        <f t="shared" si="620"/>
        <v>17703</v>
      </c>
      <c r="T1237" s="242">
        <f t="shared" si="620"/>
        <v>18177</v>
      </c>
      <c r="U1237" s="242">
        <f t="shared" si="620"/>
        <v>19837</v>
      </c>
      <c r="V1237" s="242">
        <f t="shared" si="620"/>
        <v>20480</v>
      </c>
      <c r="W1237" s="244">
        <f t="shared" si="620"/>
        <v>2838</v>
      </c>
      <c r="X1237" s="244">
        <f t="shared" si="617"/>
        <v>4420</v>
      </c>
      <c r="Y1237" s="244">
        <f t="shared" si="617"/>
        <v>4720</v>
      </c>
      <c r="Z1237" s="244">
        <f t="shared" si="617"/>
        <v>5221</v>
      </c>
      <c r="AA1237" s="242">
        <f t="shared" si="617"/>
        <v>8473</v>
      </c>
      <c r="AB1237" s="242">
        <f t="shared" si="617"/>
        <v>8691</v>
      </c>
      <c r="AC1237" s="242">
        <f t="shared" si="617"/>
        <v>9398</v>
      </c>
      <c r="AD1237" s="242">
        <f t="shared" si="617"/>
        <v>9702</v>
      </c>
      <c r="AE1237" s="244">
        <f t="shared" si="617"/>
        <v>778</v>
      </c>
      <c r="AF1237" s="244">
        <f t="shared" si="617"/>
        <v>800</v>
      </c>
      <c r="AG1237" s="244">
        <f t="shared" si="617"/>
        <v>830</v>
      </c>
      <c r="AH1237" s="244">
        <f t="shared" si="617"/>
        <v>824</v>
      </c>
      <c r="AI1237" s="242">
        <f t="shared" si="617"/>
        <v>751</v>
      </c>
      <c r="AJ1237" s="242">
        <f t="shared" si="617"/>
        <v>725</v>
      </c>
      <c r="AK1237" s="242">
        <f t="shared" si="617"/>
        <v>744</v>
      </c>
      <c r="AL1237" s="242">
        <f t="shared" si="617"/>
        <v>786</v>
      </c>
      <c r="AM1237" s="244">
        <f t="shared" si="617"/>
        <v>4266</v>
      </c>
      <c r="AN1237" s="244">
        <f t="shared" si="621"/>
        <v>6278</v>
      </c>
      <c r="AO1237" s="244">
        <f t="shared" si="621"/>
        <v>6392</v>
      </c>
      <c r="AP1237" s="244">
        <f t="shared" si="621"/>
        <v>7089</v>
      </c>
      <c r="AQ1237" s="242">
        <f t="shared" si="621"/>
        <v>9231</v>
      </c>
      <c r="AR1237" s="242">
        <f t="shared" si="621"/>
        <v>9485</v>
      </c>
      <c r="AS1237" s="242">
        <f t="shared" si="621"/>
        <v>10437</v>
      </c>
      <c r="AT1237" s="242">
        <f t="shared" si="621"/>
        <v>10781</v>
      </c>
      <c r="AU1237" s="244">
        <f t="shared" si="621"/>
        <v>1271</v>
      </c>
      <c r="AV1237" s="244">
        <f t="shared" si="621"/>
        <v>1996</v>
      </c>
      <c r="AW1237" s="244">
        <f t="shared" si="621"/>
        <v>2067</v>
      </c>
      <c r="AX1237" s="244">
        <f t="shared" si="621"/>
        <v>2248</v>
      </c>
      <c r="AY1237" s="242">
        <f t="shared" si="621"/>
        <v>3183</v>
      </c>
      <c r="AZ1237" s="242">
        <f t="shared" si="621"/>
        <v>3385</v>
      </c>
      <c r="BA1237" s="242">
        <f t="shared" si="621"/>
        <v>3736</v>
      </c>
      <c r="BB1237" s="242">
        <f t="shared" si="621"/>
        <v>4005</v>
      </c>
      <c r="BC1237" s="244">
        <f t="shared" si="621"/>
        <v>2339</v>
      </c>
      <c r="BD1237" s="244">
        <f t="shared" si="609"/>
        <v>3448.0775555217242</v>
      </c>
      <c r="BE1237" s="244">
        <f t="shared" si="609"/>
        <v>3306.3700323156304</v>
      </c>
      <c r="BF1237" s="244">
        <f t="shared" si="609"/>
        <v>3827.9302639542157</v>
      </c>
      <c r="BG1237" s="242">
        <f t="shared" si="609"/>
        <v>5146</v>
      </c>
      <c r="BH1237" s="242">
        <f t="shared" si="609"/>
        <v>5220</v>
      </c>
      <c r="BI1237" s="242">
        <f t="shared" si="609"/>
        <v>5785</v>
      </c>
      <c r="BJ1237" s="242">
        <f t="shared" si="609"/>
        <v>6005</v>
      </c>
      <c r="BK1237" s="244">
        <f t="shared" si="622"/>
        <v>656</v>
      </c>
      <c r="BL1237" s="244">
        <f t="shared" si="622"/>
        <v>833.92244447827579</v>
      </c>
      <c r="BM1237" s="244">
        <f t="shared" si="622"/>
        <v>1018.6299676843695</v>
      </c>
      <c r="BN1237" s="244">
        <f t="shared" si="622"/>
        <v>1013.0697360457841</v>
      </c>
      <c r="BO1237" s="242">
        <f t="shared" si="622"/>
        <v>902</v>
      </c>
      <c r="BP1237" s="242">
        <f t="shared" si="622"/>
        <v>880</v>
      </c>
      <c r="BQ1237" s="242">
        <f t="shared" si="622"/>
        <v>916</v>
      </c>
      <c r="BR1237" s="242">
        <f t="shared" si="622"/>
        <v>771</v>
      </c>
      <c r="BS1237" s="244">
        <f t="shared" si="622"/>
        <v>657</v>
      </c>
      <c r="BT1237" s="244">
        <f t="shared" si="622"/>
        <v>1106</v>
      </c>
      <c r="BU1237" s="244">
        <f t="shared" si="622"/>
        <v>1315</v>
      </c>
      <c r="BV1237" s="244">
        <f t="shared" si="622"/>
        <v>1304</v>
      </c>
      <c r="BW1237" s="242">
        <f t="shared" si="622"/>
        <v>902</v>
      </c>
      <c r="BX1237" s="242">
        <f t="shared" si="622"/>
        <v>880</v>
      </c>
      <c r="BY1237" s="242">
        <f t="shared" si="622"/>
        <v>916</v>
      </c>
      <c r="BZ1237" s="242">
        <f t="shared" si="622"/>
        <v>771</v>
      </c>
      <c r="CA1237" s="244">
        <f t="shared" si="618"/>
        <v>1</v>
      </c>
      <c r="CB1237" s="244">
        <f t="shared" si="618"/>
        <v>272.07755552172426</v>
      </c>
      <c r="CC1237" s="244">
        <f t="shared" si="618"/>
        <v>296.37003231563051</v>
      </c>
      <c r="CD1237" s="244">
        <f t="shared" si="618"/>
        <v>290.93026395421589</v>
      </c>
      <c r="CE1237" s="242">
        <f t="shared" si="618"/>
        <v>0</v>
      </c>
      <c r="CF1237" s="242">
        <f t="shared" si="618"/>
        <v>0</v>
      </c>
      <c r="CG1237" s="242">
        <f t="shared" si="618"/>
        <v>0</v>
      </c>
      <c r="CH1237" s="242">
        <f t="shared" si="618"/>
        <v>0</v>
      </c>
      <c r="CI1237" s="375"/>
      <c r="CJ1237" s="244">
        <f t="shared" si="623"/>
        <v>2340</v>
      </c>
      <c r="CK1237" s="244">
        <f t="shared" si="623"/>
        <v>3625</v>
      </c>
      <c r="CL1237" s="244">
        <f t="shared" si="623"/>
        <v>3651</v>
      </c>
      <c r="CM1237" s="244">
        <f t="shared" si="623"/>
        <v>3964</v>
      </c>
      <c r="CN1237" s="242">
        <f t="shared" si="623"/>
        <v>5146</v>
      </c>
      <c r="CO1237" s="242">
        <f t="shared" si="623"/>
        <v>5255.1103207250417</v>
      </c>
      <c r="CP1237" s="242">
        <f t="shared" si="623"/>
        <v>5839.9371471276227</v>
      </c>
      <c r="CQ1237" s="242">
        <f t="shared" si="623"/>
        <v>6033.9444392964715</v>
      </c>
      <c r="CR1237" s="244">
        <f t="shared" si="623"/>
        <v>1947</v>
      </c>
      <c r="CS1237" s="244">
        <f t="shared" si="623"/>
        <v>2981</v>
      </c>
      <c r="CT1237" s="244">
        <f t="shared" si="619"/>
        <v>3044</v>
      </c>
      <c r="CU1237" s="244">
        <f t="shared" si="619"/>
        <v>3296</v>
      </c>
      <c r="CV1237" s="242">
        <f t="shared" si="619"/>
        <v>4463</v>
      </c>
      <c r="CW1237" s="242">
        <f t="shared" si="619"/>
        <v>4581.1103207250408</v>
      </c>
      <c r="CX1237" s="242">
        <f t="shared" si="619"/>
        <v>5101.9371471276227</v>
      </c>
      <c r="CY1237" s="242">
        <f t="shared" si="619"/>
        <v>5259.9444392964733</v>
      </c>
      <c r="CZ1237" s="244">
        <f t="shared" si="619"/>
        <v>148</v>
      </c>
      <c r="DA1237" s="244">
        <f t="shared" si="619"/>
        <v>162</v>
      </c>
      <c r="DB1237" s="244">
        <f t="shared" si="619"/>
        <v>173</v>
      </c>
      <c r="DC1237" s="244">
        <f t="shared" si="619"/>
        <v>176</v>
      </c>
      <c r="DD1237" s="242">
        <f t="shared" si="619"/>
        <v>179</v>
      </c>
      <c r="DE1237" s="242">
        <f t="shared" si="619"/>
        <v>191</v>
      </c>
      <c r="DF1237" s="242">
        <f t="shared" si="619"/>
        <v>173</v>
      </c>
      <c r="DG1237" s="242">
        <f t="shared" si="619"/>
        <v>171</v>
      </c>
      <c r="DH1237" s="244">
        <f t="shared" si="619"/>
        <v>245</v>
      </c>
      <c r="DI1237" s="244">
        <f t="shared" si="619"/>
        <v>482</v>
      </c>
      <c r="DJ1237" s="244">
        <f t="shared" si="624"/>
        <v>434</v>
      </c>
      <c r="DK1237" s="244">
        <f t="shared" si="624"/>
        <v>492</v>
      </c>
      <c r="DL1237" s="242">
        <f t="shared" si="624"/>
        <v>504</v>
      </c>
      <c r="DM1237" s="242">
        <f t="shared" si="624"/>
        <v>483</v>
      </c>
      <c r="DN1237" s="242">
        <f t="shared" si="624"/>
        <v>565</v>
      </c>
      <c r="DO1237" s="242">
        <f t="shared" si="624"/>
        <v>603</v>
      </c>
      <c r="DP1237" s="244">
        <f t="shared" si="624"/>
        <v>-1</v>
      </c>
      <c r="DQ1237" s="244">
        <f t="shared" si="624"/>
        <v>-176.92244447827579</v>
      </c>
      <c r="DR1237" s="244">
        <f t="shared" si="624"/>
        <v>-344.62996768436949</v>
      </c>
      <c r="DS1237" s="244">
        <f t="shared" si="624"/>
        <v>-136.06973604578411</v>
      </c>
      <c r="DT1237" s="242">
        <f t="shared" si="624"/>
        <v>0</v>
      </c>
      <c r="DU1237" s="242">
        <f t="shared" si="624"/>
        <v>-35.110320725040651</v>
      </c>
      <c r="DV1237" s="242">
        <f t="shared" si="624"/>
        <v>-54.937147127621529</v>
      </c>
      <c r="DW1237" s="242">
        <f t="shared" si="624"/>
        <v>-28.944439296472979</v>
      </c>
      <c r="DX1237" s="460">
        <f t="shared" si="602"/>
        <v>0.39960574486060263</v>
      </c>
      <c r="DY1237" s="460">
        <f t="shared" si="602"/>
        <v>0.41323859386686612</v>
      </c>
      <c r="DZ1237" s="460">
        <f t="shared" si="602"/>
        <v>0.42472779627463331</v>
      </c>
      <c r="EA1237" s="460">
        <f t="shared" si="602"/>
        <v>0.4240922752010397</v>
      </c>
      <c r="EB1237" s="461">
        <f t="shared" si="602"/>
        <v>0.4786194430322544</v>
      </c>
      <c r="EC1237" s="461">
        <f t="shared" si="602"/>
        <v>0.47813170490179896</v>
      </c>
      <c r="ED1237" s="461">
        <f t="shared" si="577"/>
        <v>0.47376115340021174</v>
      </c>
      <c r="EE1237" s="461">
        <f t="shared" si="577"/>
        <v>0.47373046875000002</v>
      </c>
      <c r="EG1237" s="244">
        <f t="shared" si="625"/>
        <v>67410</v>
      </c>
      <c r="EH1237" s="244">
        <f t="shared" si="625"/>
        <v>20141</v>
      </c>
      <c r="EI1237" s="244">
        <f t="shared" si="625"/>
        <v>47271</v>
      </c>
      <c r="EJ1237" s="244">
        <f t="shared" si="625"/>
        <v>4998</v>
      </c>
      <c r="EK1237" s="244">
        <f t="shared" si="625"/>
        <v>79180</v>
      </c>
      <c r="EL1237" s="244">
        <f t="shared" si="625"/>
        <v>66095</v>
      </c>
      <c r="EM1237" s="244">
        <f t="shared" si="625"/>
        <v>65875</v>
      </c>
      <c r="EN1237" s="462">
        <f t="shared" si="604"/>
        <v>0.29878356326954458</v>
      </c>
      <c r="EO1237" s="244">
        <f t="shared" si="605"/>
        <v>10.573078631719236</v>
      </c>
      <c r="EP1237" s="462">
        <f t="shared" si="606"/>
        <v>1.1746031746031746</v>
      </c>
      <c r="EQ1237" s="244">
        <f t="shared" si="607"/>
        <v>1197972.6151751268</v>
      </c>
      <c r="ER1237" s="244">
        <f t="shared" si="608"/>
        <v>6322.5806451612907</v>
      </c>
      <c r="ES1237" s="463"/>
      <c r="ET1237" s="244">
        <f t="shared" si="626"/>
        <v>35930</v>
      </c>
      <c r="EU1237" s="244">
        <f t="shared" si="626"/>
        <v>20238</v>
      </c>
      <c r="EV1237" s="244">
        <f t="shared" si="626"/>
        <v>15691</v>
      </c>
      <c r="EW1237" s="244">
        <f t="shared" si="626"/>
        <v>7146</v>
      </c>
      <c r="EX1237" s="244">
        <f t="shared" si="626"/>
        <v>228687</v>
      </c>
      <c r="EY1237" s="244">
        <f t="shared" si="626"/>
        <v>139857</v>
      </c>
      <c r="EZ1237" s="244">
        <f t="shared" si="626"/>
        <v>137985</v>
      </c>
      <c r="FA1237" s="464">
        <f t="shared" si="610"/>
        <v>0.56326189813526306</v>
      </c>
      <c r="FB1237" s="243">
        <f t="shared" si="611"/>
        <v>45.542030463322924</v>
      </c>
      <c r="FC1237" s="464">
        <f t="shared" si="612"/>
        <v>6.3647926523796272</v>
      </c>
      <c r="FD1237" s="242">
        <f t="shared" si="613"/>
        <v>1635148.7590896415</v>
      </c>
      <c r="FE1237" s="242">
        <f t="shared" si="614"/>
        <v>4315.6864876617028</v>
      </c>
      <c r="FF1237" s="242">
        <f t="shared" si="598"/>
        <v>15840</v>
      </c>
      <c r="FG1237" s="243">
        <f t="shared" si="603"/>
        <v>31.470959595959595</v>
      </c>
      <c r="FH1237" s="242">
        <f t="shared" si="627"/>
        <v>4985</v>
      </c>
      <c r="FI1237" s="242">
        <f t="shared" si="627"/>
        <v>15840</v>
      </c>
      <c r="FJ1237" s="242">
        <f t="shared" si="627"/>
        <v>2670</v>
      </c>
      <c r="FK1237" s="242">
        <f t="shared" si="615"/>
        <v>8185</v>
      </c>
      <c r="FL1237" s="242">
        <f t="shared" si="600"/>
        <v>1090</v>
      </c>
      <c r="FM1237" s="242">
        <f t="shared" si="616"/>
        <v>7095</v>
      </c>
    </row>
    <row r="1238" spans="1:169" s="368" customFormat="1">
      <c r="A1238" s="285"/>
      <c r="B1238" s="286"/>
      <c r="C1238" s="285"/>
      <c r="D1238" s="285"/>
      <c r="E1238" s="400"/>
      <c r="F1238" s="393">
        <f t="shared" si="601"/>
        <v>25</v>
      </c>
      <c r="G1238" s="459" t="s">
        <v>2131</v>
      </c>
      <c r="H1238" s="286" t="s">
        <v>2132</v>
      </c>
      <c r="I1238" s="393"/>
      <c r="J1238" s="392"/>
      <c r="K1238" s="287"/>
      <c r="L1238" s="392"/>
      <c r="M1238" s="392"/>
      <c r="N1238" s="372">
        <f t="shared" si="620"/>
        <v>17</v>
      </c>
      <c r="O1238" s="244">
        <f t="shared" si="620"/>
        <v>21676</v>
      </c>
      <c r="P1238" s="244">
        <f t="shared" si="620"/>
        <v>29939</v>
      </c>
      <c r="Q1238" s="244">
        <f t="shared" si="620"/>
        <v>32389</v>
      </c>
      <c r="R1238" s="244">
        <f t="shared" si="620"/>
        <v>34295</v>
      </c>
      <c r="S1238" s="242">
        <f t="shared" si="620"/>
        <v>28519</v>
      </c>
      <c r="T1238" s="242">
        <f t="shared" si="620"/>
        <v>30803</v>
      </c>
      <c r="U1238" s="242">
        <f t="shared" si="620"/>
        <v>31854</v>
      </c>
      <c r="V1238" s="242">
        <f t="shared" si="620"/>
        <v>34437</v>
      </c>
      <c r="W1238" s="244">
        <f t="shared" si="620"/>
        <v>8168</v>
      </c>
      <c r="X1238" s="244">
        <f t="shared" si="617"/>
        <v>11215</v>
      </c>
      <c r="Y1238" s="244">
        <f t="shared" si="617"/>
        <v>12316</v>
      </c>
      <c r="Z1238" s="244">
        <f t="shared" si="617"/>
        <v>13407</v>
      </c>
      <c r="AA1238" s="242">
        <f t="shared" si="617"/>
        <v>10491</v>
      </c>
      <c r="AB1238" s="242">
        <f t="shared" si="617"/>
        <v>11470</v>
      </c>
      <c r="AC1238" s="242">
        <f t="shared" si="617"/>
        <v>11737</v>
      </c>
      <c r="AD1238" s="242">
        <f t="shared" si="617"/>
        <v>12149</v>
      </c>
      <c r="AE1238" s="244">
        <f t="shared" si="617"/>
        <v>455</v>
      </c>
      <c r="AF1238" s="244">
        <f t="shared" si="617"/>
        <v>360</v>
      </c>
      <c r="AG1238" s="244">
        <f t="shared" si="617"/>
        <v>370</v>
      </c>
      <c r="AH1238" s="244">
        <f t="shared" si="617"/>
        <v>372</v>
      </c>
      <c r="AI1238" s="242">
        <f t="shared" si="617"/>
        <v>359</v>
      </c>
      <c r="AJ1238" s="242">
        <f t="shared" si="617"/>
        <v>370</v>
      </c>
      <c r="AK1238" s="242">
        <f t="shared" si="617"/>
        <v>394</v>
      </c>
      <c r="AL1238" s="242">
        <f t="shared" si="617"/>
        <v>441</v>
      </c>
      <c r="AM1238" s="244">
        <f t="shared" si="617"/>
        <v>13509</v>
      </c>
      <c r="AN1238" s="244">
        <f t="shared" si="621"/>
        <v>18724</v>
      </c>
      <c r="AO1238" s="244">
        <f t="shared" si="621"/>
        <v>20073</v>
      </c>
      <c r="AP1238" s="244">
        <f t="shared" si="621"/>
        <v>20886</v>
      </c>
      <c r="AQ1238" s="242">
        <f t="shared" si="621"/>
        <v>18027</v>
      </c>
      <c r="AR1238" s="242">
        <f t="shared" si="621"/>
        <v>19332</v>
      </c>
      <c r="AS1238" s="242">
        <f t="shared" si="621"/>
        <v>20117</v>
      </c>
      <c r="AT1238" s="242">
        <f t="shared" si="621"/>
        <v>22286</v>
      </c>
      <c r="AU1238" s="244">
        <f t="shared" si="621"/>
        <v>2723</v>
      </c>
      <c r="AV1238" s="244">
        <f t="shared" si="621"/>
        <v>4449</v>
      </c>
      <c r="AW1238" s="244">
        <f t="shared" si="621"/>
        <v>4846</v>
      </c>
      <c r="AX1238" s="244">
        <f t="shared" si="621"/>
        <v>5307</v>
      </c>
      <c r="AY1238" s="242">
        <f t="shared" si="621"/>
        <v>3522</v>
      </c>
      <c r="AZ1238" s="242">
        <f t="shared" si="621"/>
        <v>3807</v>
      </c>
      <c r="BA1238" s="242">
        <f t="shared" si="621"/>
        <v>4009</v>
      </c>
      <c r="BB1238" s="242">
        <f t="shared" si="621"/>
        <v>4191</v>
      </c>
      <c r="BC1238" s="244">
        <f t="shared" si="621"/>
        <v>10254</v>
      </c>
      <c r="BD1238" s="244">
        <f t="shared" si="609"/>
        <v>13208</v>
      </c>
      <c r="BE1238" s="244">
        <f t="shared" si="609"/>
        <v>14246</v>
      </c>
      <c r="BF1238" s="244">
        <f t="shared" si="609"/>
        <v>14624</v>
      </c>
      <c r="BG1238" s="242">
        <f t="shared" si="609"/>
        <v>13585</v>
      </c>
      <c r="BH1238" s="242">
        <f t="shared" si="609"/>
        <v>14651</v>
      </c>
      <c r="BI1238" s="242">
        <f t="shared" si="609"/>
        <v>15277</v>
      </c>
      <c r="BJ1238" s="242">
        <f t="shared" si="609"/>
        <v>17429</v>
      </c>
      <c r="BK1238" s="244">
        <f t="shared" si="622"/>
        <v>532</v>
      </c>
      <c r="BL1238" s="244">
        <f t="shared" si="622"/>
        <v>1067</v>
      </c>
      <c r="BM1238" s="244">
        <f t="shared" si="622"/>
        <v>981</v>
      </c>
      <c r="BN1238" s="244">
        <f t="shared" si="622"/>
        <v>955</v>
      </c>
      <c r="BO1238" s="242">
        <f t="shared" si="622"/>
        <v>920</v>
      </c>
      <c r="BP1238" s="242">
        <f t="shared" si="622"/>
        <v>874</v>
      </c>
      <c r="BQ1238" s="242">
        <f t="shared" si="622"/>
        <v>831</v>
      </c>
      <c r="BR1238" s="242">
        <f t="shared" si="622"/>
        <v>666</v>
      </c>
      <c r="BS1238" s="244">
        <f t="shared" si="622"/>
        <v>541</v>
      </c>
      <c r="BT1238" s="244">
        <f t="shared" si="622"/>
        <v>1067</v>
      </c>
      <c r="BU1238" s="244">
        <f t="shared" si="622"/>
        <v>981</v>
      </c>
      <c r="BV1238" s="244">
        <f t="shared" si="622"/>
        <v>955</v>
      </c>
      <c r="BW1238" s="242">
        <f t="shared" si="622"/>
        <v>920</v>
      </c>
      <c r="BX1238" s="242">
        <f t="shared" si="622"/>
        <v>874</v>
      </c>
      <c r="BY1238" s="242">
        <f t="shared" si="622"/>
        <v>831</v>
      </c>
      <c r="BZ1238" s="242">
        <f t="shared" si="622"/>
        <v>666</v>
      </c>
      <c r="CA1238" s="244">
        <f t="shared" si="618"/>
        <v>9</v>
      </c>
      <c r="CB1238" s="244">
        <f t="shared" si="618"/>
        <v>0</v>
      </c>
      <c r="CC1238" s="244">
        <f t="shared" si="618"/>
        <v>0</v>
      </c>
      <c r="CD1238" s="244">
        <f t="shared" si="618"/>
        <v>0</v>
      </c>
      <c r="CE1238" s="242">
        <f t="shared" si="618"/>
        <v>0</v>
      </c>
      <c r="CF1238" s="242">
        <f t="shared" si="618"/>
        <v>0</v>
      </c>
      <c r="CG1238" s="242">
        <f t="shared" si="618"/>
        <v>0</v>
      </c>
      <c r="CH1238" s="242">
        <f t="shared" si="618"/>
        <v>0</v>
      </c>
      <c r="CI1238" s="375"/>
      <c r="CJ1238" s="244">
        <f t="shared" si="623"/>
        <v>10254</v>
      </c>
      <c r="CK1238" s="244">
        <f t="shared" si="623"/>
        <v>13294</v>
      </c>
      <c r="CL1238" s="244">
        <f t="shared" si="623"/>
        <v>14196</v>
      </c>
      <c r="CM1238" s="244">
        <f t="shared" si="623"/>
        <v>14919</v>
      </c>
      <c r="CN1238" s="242">
        <f t="shared" si="623"/>
        <v>13585</v>
      </c>
      <c r="CO1238" s="242">
        <f t="shared" si="623"/>
        <v>14292.813788359939</v>
      </c>
      <c r="CP1238" s="242">
        <f t="shared" si="623"/>
        <v>15250.159861345914</v>
      </c>
      <c r="CQ1238" s="242">
        <f t="shared" si="623"/>
        <v>17051.463790445661</v>
      </c>
      <c r="CR1238" s="244">
        <f t="shared" si="623"/>
        <v>10125</v>
      </c>
      <c r="CS1238" s="244">
        <f t="shared" si="623"/>
        <v>13104</v>
      </c>
      <c r="CT1238" s="244">
        <f t="shared" si="619"/>
        <v>13990</v>
      </c>
      <c r="CU1238" s="244">
        <f t="shared" si="619"/>
        <v>14709</v>
      </c>
      <c r="CV1238" s="242">
        <f t="shared" si="619"/>
        <v>13388</v>
      </c>
      <c r="CW1238" s="242">
        <f t="shared" si="619"/>
        <v>14063.813788359939</v>
      </c>
      <c r="CX1238" s="242">
        <f t="shared" si="619"/>
        <v>15009.159861345914</v>
      </c>
      <c r="CY1238" s="242">
        <f t="shared" si="619"/>
        <v>16793.463790445661</v>
      </c>
      <c r="CZ1238" s="244">
        <f t="shared" si="619"/>
        <v>0</v>
      </c>
      <c r="DA1238" s="244">
        <f t="shared" si="619"/>
        <v>0</v>
      </c>
      <c r="DB1238" s="244">
        <f t="shared" si="619"/>
        <v>0</v>
      </c>
      <c r="DC1238" s="244">
        <f t="shared" si="619"/>
        <v>0</v>
      </c>
      <c r="DD1238" s="242">
        <f t="shared" si="619"/>
        <v>0</v>
      </c>
      <c r="DE1238" s="242">
        <f t="shared" si="619"/>
        <v>0</v>
      </c>
      <c r="DF1238" s="242">
        <f t="shared" si="619"/>
        <v>0</v>
      </c>
      <c r="DG1238" s="242">
        <f t="shared" si="619"/>
        <v>0</v>
      </c>
      <c r="DH1238" s="244">
        <f t="shared" si="619"/>
        <v>129</v>
      </c>
      <c r="DI1238" s="244">
        <f t="shared" si="619"/>
        <v>190</v>
      </c>
      <c r="DJ1238" s="244">
        <f t="shared" si="624"/>
        <v>206</v>
      </c>
      <c r="DK1238" s="244">
        <f t="shared" si="624"/>
        <v>210</v>
      </c>
      <c r="DL1238" s="242">
        <f t="shared" si="624"/>
        <v>197</v>
      </c>
      <c r="DM1238" s="242">
        <f t="shared" si="624"/>
        <v>229</v>
      </c>
      <c r="DN1238" s="242">
        <f t="shared" si="624"/>
        <v>241</v>
      </c>
      <c r="DO1238" s="242">
        <f t="shared" si="624"/>
        <v>258</v>
      </c>
      <c r="DP1238" s="244">
        <f t="shared" si="624"/>
        <v>0</v>
      </c>
      <c r="DQ1238" s="244">
        <f t="shared" si="624"/>
        <v>-86</v>
      </c>
      <c r="DR1238" s="244">
        <f t="shared" si="624"/>
        <v>50</v>
      </c>
      <c r="DS1238" s="244">
        <f t="shared" si="624"/>
        <v>-295</v>
      </c>
      <c r="DT1238" s="242">
        <f t="shared" si="624"/>
        <v>0</v>
      </c>
      <c r="DU1238" s="242">
        <f t="shared" si="624"/>
        <v>358.18621164006083</v>
      </c>
      <c r="DV1238" s="242">
        <f t="shared" si="624"/>
        <v>26.8401386540848</v>
      </c>
      <c r="DW1238" s="242">
        <f t="shared" si="624"/>
        <v>377.536209554339</v>
      </c>
      <c r="DX1238" s="460">
        <f t="shared" si="602"/>
        <v>0.37682229193578148</v>
      </c>
      <c r="DY1238" s="460">
        <f t="shared" si="602"/>
        <v>0.37459500985336852</v>
      </c>
      <c r="DZ1238" s="460">
        <f t="shared" si="602"/>
        <v>0.38025255487974313</v>
      </c>
      <c r="EA1238" s="460">
        <f t="shared" si="602"/>
        <v>0.39093162268552267</v>
      </c>
      <c r="EB1238" s="461">
        <f t="shared" si="602"/>
        <v>0.36786002314246641</v>
      </c>
      <c r="EC1238" s="461">
        <f t="shared" si="602"/>
        <v>0.3723663279550693</v>
      </c>
      <c r="ED1238" s="461">
        <f t="shared" si="577"/>
        <v>0.3684623595152885</v>
      </c>
      <c r="EE1238" s="461">
        <f t="shared" si="577"/>
        <v>0.35278915120364723</v>
      </c>
      <c r="EG1238" s="244">
        <f t="shared" si="625"/>
        <v>21999</v>
      </c>
      <c r="EH1238" s="244">
        <f t="shared" si="625"/>
        <v>8656</v>
      </c>
      <c r="EI1238" s="244">
        <f t="shared" si="625"/>
        <v>13345</v>
      </c>
      <c r="EJ1238" s="244">
        <f t="shared" si="625"/>
        <v>3913</v>
      </c>
      <c r="EK1238" s="244">
        <f t="shared" si="625"/>
        <v>10369</v>
      </c>
      <c r="EL1238" s="244">
        <f t="shared" si="625"/>
        <v>29432</v>
      </c>
      <c r="EM1238" s="244">
        <f t="shared" si="625"/>
        <v>29432</v>
      </c>
      <c r="EN1238" s="462">
        <f t="shared" si="604"/>
        <v>0.39347243056502568</v>
      </c>
      <c r="EO1238" s="244">
        <f t="shared" si="605"/>
        <v>29.321843387036346</v>
      </c>
      <c r="EP1238" s="462">
        <f t="shared" si="606"/>
        <v>0.47133960634574301</v>
      </c>
      <c r="EQ1238" s="244">
        <f t="shared" si="607"/>
        <v>352303.61511280236</v>
      </c>
      <c r="ER1238" s="244">
        <f t="shared" si="608"/>
        <v>11079.210836277975</v>
      </c>
      <c r="ES1238" s="463"/>
      <c r="ET1238" s="244">
        <f t="shared" si="626"/>
        <v>24028</v>
      </c>
      <c r="EU1238" s="244">
        <f t="shared" si="626"/>
        <v>8086</v>
      </c>
      <c r="EV1238" s="244">
        <f t="shared" si="626"/>
        <v>15940</v>
      </c>
      <c r="EW1238" s="244">
        <f t="shared" si="626"/>
        <v>2641</v>
      </c>
      <c r="EX1238" s="244">
        <f t="shared" si="626"/>
        <v>5242</v>
      </c>
      <c r="EY1238" s="244">
        <f t="shared" si="626"/>
        <v>29630</v>
      </c>
      <c r="EZ1238" s="244">
        <f t="shared" si="626"/>
        <v>29629</v>
      </c>
      <c r="FA1238" s="464">
        <f t="shared" si="610"/>
        <v>0.33652405526885298</v>
      </c>
      <c r="FB1238" s="243">
        <f t="shared" si="611"/>
        <v>16.568381430363864</v>
      </c>
      <c r="FC1238" s="464">
        <f t="shared" si="612"/>
        <v>0.21816214416514068</v>
      </c>
      <c r="FD1238" s="242">
        <f t="shared" si="613"/>
        <v>176915.28855889302</v>
      </c>
      <c r="FE1238" s="242">
        <f t="shared" si="614"/>
        <v>7427.9703443698172</v>
      </c>
      <c r="FF1238" s="242">
        <f t="shared" si="598"/>
        <v>14872</v>
      </c>
      <c r="FG1238" s="243">
        <f t="shared" si="603"/>
        <v>19.903173749327596</v>
      </c>
      <c r="FH1238" s="242">
        <f t="shared" si="627"/>
        <v>2960</v>
      </c>
      <c r="FI1238" s="242">
        <f t="shared" si="627"/>
        <v>14872</v>
      </c>
      <c r="FJ1238" s="242">
        <f t="shared" si="627"/>
        <v>101</v>
      </c>
      <c r="FK1238" s="242">
        <f t="shared" si="615"/>
        <v>11811</v>
      </c>
      <c r="FL1238" s="242">
        <f t="shared" si="600"/>
        <v>694</v>
      </c>
      <c r="FM1238" s="242">
        <f t="shared" si="616"/>
        <v>11117</v>
      </c>
    </row>
    <row r="1239" spans="1:169" s="368" customFormat="1">
      <c r="A1239" s="285"/>
      <c r="B1239" s="286"/>
      <c r="C1239" s="285"/>
      <c r="D1239" s="285"/>
      <c r="E1239" s="400"/>
      <c r="F1239" s="393">
        <f t="shared" si="601"/>
        <v>26</v>
      </c>
      <c r="G1239" s="459" t="s">
        <v>2166</v>
      </c>
      <c r="H1239" s="286" t="s">
        <v>2167</v>
      </c>
      <c r="I1239" s="393"/>
      <c r="J1239" s="392"/>
      <c r="K1239" s="287"/>
      <c r="L1239" s="392"/>
      <c r="M1239" s="392"/>
      <c r="N1239" s="372">
        <f t="shared" si="620"/>
        <v>7</v>
      </c>
      <c r="O1239" s="244">
        <f t="shared" si="620"/>
        <v>527</v>
      </c>
      <c r="P1239" s="244">
        <f t="shared" si="620"/>
        <v>712</v>
      </c>
      <c r="Q1239" s="244">
        <f t="shared" si="620"/>
        <v>745</v>
      </c>
      <c r="R1239" s="244">
        <f t="shared" si="620"/>
        <v>798</v>
      </c>
      <c r="S1239" s="242">
        <f t="shared" si="620"/>
        <v>763</v>
      </c>
      <c r="T1239" s="242">
        <f t="shared" si="620"/>
        <v>799</v>
      </c>
      <c r="U1239" s="242">
        <f t="shared" si="620"/>
        <v>1037</v>
      </c>
      <c r="V1239" s="242">
        <f t="shared" si="620"/>
        <v>1090</v>
      </c>
      <c r="W1239" s="244">
        <f t="shared" si="620"/>
        <v>144</v>
      </c>
      <c r="X1239" s="244">
        <f t="shared" si="617"/>
        <v>174</v>
      </c>
      <c r="Y1239" s="244">
        <f t="shared" si="617"/>
        <v>180</v>
      </c>
      <c r="Z1239" s="244">
        <f t="shared" si="617"/>
        <v>196</v>
      </c>
      <c r="AA1239" s="242">
        <f t="shared" si="617"/>
        <v>175</v>
      </c>
      <c r="AB1239" s="242">
        <f t="shared" si="617"/>
        <v>182</v>
      </c>
      <c r="AC1239" s="242">
        <f t="shared" si="617"/>
        <v>379</v>
      </c>
      <c r="AD1239" s="242">
        <f t="shared" si="617"/>
        <v>386</v>
      </c>
      <c r="AE1239" s="244">
        <f t="shared" si="617"/>
        <v>11</v>
      </c>
      <c r="AF1239" s="244">
        <f t="shared" si="617"/>
        <v>9</v>
      </c>
      <c r="AG1239" s="244">
        <f t="shared" si="617"/>
        <v>9</v>
      </c>
      <c r="AH1239" s="244">
        <f t="shared" si="617"/>
        <v>9</v>
      </c>
      <c r="AI1239" s="242">
        <f t="shared" si="617"/>
        <v>11</v>
      </c>
      <c r="AJ1239" s="242">
        <f t="shared" si="617"/>
        <v>10</v>
      </c>
      <c r="AK1239" s="242">
        <f t="shared" si="617"/>
        <v>10</v>
      </c>
      <c r="AL1239" s="242">
        <f t="shared" si="617"/>
        <v>10</v>
      </c>
      <c r="AM1239" s="244">
        <f t="shared" si="617"/>
        <v>383</v>
      </c>
      <c r="AN1239" s="244">
        <f t="shared" si="621"/>
        <v>538</v>
      </c>
      <c r="AO1239" s="244">
        <f t="shared" si="621"/>
        <v>565</v>
      </c>
      <c r="AP1239" s="244">
        <f t="shared" si="621"/>
        <v>603</v>
      </c>
      <c r="AQ1239" s="242">
        <f t="shared" si="621"/>
        <v>588</v>
      </c>
      <c r="AR1239" s="242">
        <f t="shared" si="621"/>
        <v>617</v>
      </c>
      <c r="AS1239" s="242">
        <f t="shared" si="621"/>
        <v>658</v>
      </c>
      <c r="AT1239" s="242">
        <f t="shared" si="621"/>
        <v>702</v>
      </c>
      <c r="AU1239" s="244">
        <f t="shared" si="621"/>
        <v>211</v>
      </c>
      <c r="AV1239" s="244">
        <f t="shared" si="621"/>
        <v>281</v>
      </c>
      <c r="AW1239" s="244">
        <f t="shared" si="621"/>
        <v>298</v>
      </c>
      <c r="AX1239" s="244">
        <f t="shared" si="621"/>
        <v>291</v>
      </c>
      <c r="AY1239" s="242">
        <f t="shared" si="621"/>
        <v>304</v>
      </c>
      <c r="AZ1239" s="242">
        <f t="shared" si="621"/>
        <v>321</v>
      </c>
      <c r="BA1239" s="242">
        <f t="shared" si="621"/>
        <v>355</v>
      </c>
      <c r="BB1239" s="242">
        <f t="shared" si="621"/>
        <v>375</v>
      </c>
      <c r="BC1239" s="244">
        <f t="shared" si="621"/>
        <v>154</v>
      </c>
      <c r="BD1239" s="244">
        <f t="shared" si="609"/>
        <v>218</v>
      </c>
      <c r="BE1239" s="244">
        <f t="shared" si="609"/>
        <v>216</v>
      </c>
      <c r="BF1239" s="244">
        <f t="shared" si="609"/>
        <v>262</v>
      </c>
      <c r="BG1239" s="242">
        <f t="shared" si="609"/>
        <v>269</v>
      </c>
      <c r="BH1239" s="242">
        <f t="shared" si="609"/>
        <v>268</v>
      </c>
      <c r="BI1239" s="242">
        <f t="shared" si="609"/>
        <v>276</v>
      </c>
      <c r="BJ1239" s="242">
        <f t="shared" si="609"/>
        <v>315</v>
      </c>
      <c r="BK1239" s="244">
        <f t="shared" si="622"/>
        <v>18</v>
      </c>
      <c r="BL1239" s="244">
        <f t="shared" si="622"/>
        <v>39</v>
      </c>
      <c r="BM1239" s="244">
        <f t="shared" si="622"/>
        <v>51</v>
      </c>
      <c r="BN1239" s="244">
        <f t="shared" si="622"/>
        <v>50</v>
      </c>
      <c r="BO1239" s="242">
        <f t="shared" si="622"/>
        <v>15</v>
      </c>
      <c r="BP1239" s="242">
        <f t="shared" si="622"/>
        <v>28</v>
      </c>
      <c r="BQ1239" s="242">
        <f t="shared" si="622"/>
        <v>27</v>
      </c>
      <c r="BR1239" s="242">
        <f t="shared" si="622"/>
        <v>12</v>
      </c>
      <c r="BS1239" s="244">
        <f t="shared" si="622"/>
        <v>19</v>
      </c>
      <c r="BT1239" s="244">
        <f t="shared" si="622"/>
        <v>39</v>
      </c>
      <c r="BU1239" s="244">
        <f t="shared" si="622"/>
        <v>51</v>
      </c>
      <c r="BV1239" s="244">
        <f t="shared" si="622"/>
        <v>50</v>
      </c>
      <c r="BW1239" s="242">
        <f t="shared" si="622"/>
        <v>15</v>
      </c>
      <c r="BX1239" s="242">
        <f t="shared" si="622"/>
        <v>28</v>
      </c>
      <c r="BY1239" s="242">
        <f t="shared" si="622"/>
        <v>27</v>
      </c>
      <c r="BZ1239" s="242">
        <f t="shared" si="622"/>
        <v>12</v>
      </c>
      <c r="CA1239" s="244">
        <f t="shared" si="618"/>
        <v>1</v>
      </c>
      <c r="CB1239" s="244">
        <f t="shared" si="618"/>
        <v>0</v>
      </c>
      <c r="CC1239" s="244">
        <f t="shared" si="618"/>
        <v>0</v>
      </c>
      <c r="CD1239" s="244">
        <f t="shared" si="618"/>
        <v>0</v>
      </c>
      <c r="CE1239" s="242">
        <f t="shared" si="618"/>
        <v>0</v>
      </c>
      <c r="CF1239" s="242">
        <f t="shared" si="618"/>
        <v>0</v>
      </c>
      <c r="CG1239" s="242">
        <f t="shared" si="618"/>
        <v>0</v>
      </c>
      <c r="CH1239" s="242">
        <f t="shared" si="618"/>
        <v>0</v>
      </c>
      <c r="CI1239" s="375"/>
      <c r="CJ1239" s="244">
        <f t="shared" si="623"/>
        <v>155</v>
      </c>
      <c r="CK1239" s="244">
        <f t="shared" si="623"/>
        <v>216</v>
      </c>
      <c r="CL1239" s="244">
        <f t="shared" si="623"/>
        <v>230</v>
      </c>
      <c r="CM1239" s="244">
        <f t="shared" si="623"/>
        <v>244</v>
      </c>
      <c r="CN1239" s="242">
        <f t="shared" si="623"/>
        <v>269</v>
      </c>
      <c r="CO1239" s="242">
        <f t="shared" si="623"/>
        <v>291.76605679961597</v>
      </c>
      <c r="CP1239" s="242">
        <f t="shared" si="623"/>
        <v>350.66671272374361</v>
      </c>
      <c r="CQ1239" s="242">
        <f t="shared" si="623"/>
        <v>386.40209412905051</v>
      </c>
      <c r="CR1239" s="244">
        <f t="shared" si="623"/>
        <v>140</v>
      </c>
      <c r="CS1239" s="244">
        <f t="shared" si="623"/>
        <v>192</v>
      </c>
      <c r="CT1239" s="244">
        <f t="shared" si="619"/>
        <v>204</v>
      </c>
      <c r="CU1239" s="244">
        <f t="shared" si="619"/>
        <v>218</v>
      </c>
      <c r="CV1239" s="242">
        <f t="shared" si="619"/>
        <v>244</v>
      </c>
      <c r="CW1239" s="242">
        <f t="shared" si="619"/>
        <v>262.76605679961597</v>
      </c>
      <c r="CX1239" s="242">
        <f t="shared" si="619"/>
        <v>320.66671272374361</v>
      </c>
      <c r="CY1239" s="242">
        <f t="shared" si="619"/>
        <v>354.40209412905051</v>
      </c>
      <c r="CZ1239" s="244">
        <f t="shared" si="619"/>
        <v>0</v>
      </c>
      <c r="DA1239" s="244">
        <f t="shared" si="619"/>
        <v>0</v>
      </c>
      <c r="DB1239" s="244">
        <f t="shared" si="619"/>
        <v>0</v>
      </c>
      <c r="DC1239" s="244">
        <f t="shared" si="619"/>
        <v>0</v>
      </c>
      <c r="DD1239" s="242">
        <f t="shared" si="619"/>
        <v>0</v>
      </c>
      <c r="DE1239" s="242">
        <f t="shared" si="619"/>
        <v>0</v>
      </c>
      <c r="DF1239" s="242">
        <f t="shared" si="619"/>
        <v>0</v>
      </c>
      <c r="DG1239" s="242">
        <f t="shared" si="619"/>
        <v>0</v>
      </c>
      <c r="DH1239" s="244">
        <f t="shared" si="619"/>
        <v>15</v>
      </c>
      <c r="DI1239" s="244">
        <f t="shared" si="619"/>
        <v>24</v>
      </c>
      <c r="DJ1239" s="244">
        <f t="shared" si="624"/>
        <v>26</v>
      </c>
      <c r="DK1239" s="244">
        <f t="shared" si="624"/>
        <v>26</v>
      </c>
      <c r="DL1239" s="242">
        <f t="shared" si="624"/>
        <v>25</v>
      </c>
      <c r="DM1239" s="242">
        <f t="shared" si="624"/>
        <v>29</v>
      </c>
      <c r="DN1239" s="242">
        <f t="shared" si="624"/>
        <v>30</v>
      </c>
      <c r="DO1239" s="242">
        <f t="shared" si="624"/>
        <v>32</v>
      </c>
      <c r="DP1239" s="244">
        <f t="shared" si="624"/>
        <v>-1</v>
      </c>
      <c r="DQ1239" s="244">
        <f t="shared" si="624"/>
        <v>2</v>
      </c>
      <c r="DR1239" s="244">
        <f t="shared" si="624"/>
        <v>-14</v>
      </c>
      <c r="DS1239" s="244">
        <f t="shared" si="624"/>
        <v>18</v>
      </c>
      <c r="DT1239" s="242">
        <f t="shared" si="624"/>
        <v>0</v>
      </c>
      <c r="DU1239" s="242">
        <f t="shared" si="624"/>
        <v>-23.766056799615928</v>
      </c>
      <c r="DV1239" s="242">
        <f t="shared" si="624"/>
        <v>-74.666712723743615</v>
      </c>
      <c r="DW1239" s="242">
        <f t="shared" si="624"/>
        <v>-71.402094129050511</v>
      </c>
      <c r="DX1239" s="460">
        <f t="shared" si="602"/>
        <v>0.27324478178368122</v>
      </c>
      <c r="DY1239" s="460">
        <f t="shared" si="602"/>
        <v>0.2443820224719101</v>
      </c>
      <c r="DZ1239" s="460">
        <f t="shared" si="602"/>
        <v>0.24161073825503357</v>
      </c>
      <c r="EA1239" s="460">
        <f t="shared" si="602"/>
        <v>0.24561403508771928</v>
      </c>
      <c r="EB1239" s="461">
        <f t="shared" si="602"/>
        <v>0.22935779816513763</v>
      </c>
      <c r="EC1239" s="461">
        <f t="shared" si="602"/>
        <v>0.22778473091364204</v>
      </c>
      <c r="ED1239" s="461">
        <f t="shared" si="577"/>
        <v>0.36547733847637415</v>
      </c>
      <c r="EE1239" s="461">
        <f t="shared" si="577"/>
        <v>0.3541284403669725</v>
      </c>
      <c r="EG1239" s="244">
        <f t="shared" si="625"/>
        <v>469</v>
      </c>
      <c r="EH1239" s="244">
        <f t="shared" si="625"/>
        <v>136</v>
      </c>
      <c r="EI1239" s="244">
        <f t="shared" si="625"/>
        <v>332</v>
      </c>
      <c r="EJ1239" s="244">
        <f t="shared" si="625"/>
        <v>191</v>
      </c>
      <c r="EK1239" s="244">
        <f t="shared" si="625"/>
        <v>111</v>
      </c>
      <c r="EL1239" s="244">
        <f t="shared" si="625"/>
        <v>3408</v>
      </c>
      <c r="EM1239" s="244">
        <f t="shared" si="625"/>
        <v>3408</v>
      </c>
      <c r="EN1239" s="462">
        <f t="shared" si="604"/>
        <v>0.28997867803837951</v>
      </c>
      <c r="EO1239" s="244">
        <f t="shared" si="605"/>
        <v>57.530120481927717</v>
      </c>
      <c r="EP1239" s="462">
        <f t="shared" si="606"/>
        <v>0.23667377398720682</v>
      </c>
      <c r="EQ1239" s="244">
        <f t="shared" si="607"/>
        <v>32570.422535211266</v>
      </c>
      <c r="ER1239" s="244">
        <f t="shared" si="608"/>
        <v>4670.3834115805948</v>
      </c>
      <c r="ES1239" s="463"/>
      <c r="ET1239" s="244">
        <f t="shared" si="626"/>
        <v>572</v>
      </c>
      <c r="EU1239" s="244">
        <f t="shared" si="626"/>
        <v>163</v>
      </c>
      <c r="EV1239" s="244">
        <f t="shared" si="626"/>
        <v>410</v>
      </c>
      <c r="EW1239" s="244">
        <f t="shared" si="626"/>
        <v>195</v>
      </c>
      <c r="EX1239" s="244">
        <f t="shared" si="626"/>
        <v>85</v>
      </c>
      <c r="EY1239" s="244">
        <f t="shared" si="626"/>
        <v>3309</v>
      </c>
      <c r="EZ1239" s="244">
        <f t="shared" si="626"/>
        <v>3309</v>
      </c>
      <c r="FA1239" s="464">
        <f t="shared" si="610"/>
        <v>0.28496503496503495</v>
      </c>
      <c r="FB1239" s="243">
        <f t="shared" si="611"/>
        <v>47.560975609756099</v>
      </c>
      <c r="FC1239" s="464">
        <f t="shared" si="612"/>
        <v>0.14860139860139859</v>
      </c>
      <c r="FD1239" s="242">
        <f t="shared" si="613"/>
        <v>25687.518887881535</v>
      </c>
      <c r="FE1239" s="242">
        <f t="shared" si="614"/>
        <v>4910.8491991538231</v>
      </c>
      <c r="FF1239" s="242">
        <f t="shared" si="598"/>
        <v>410</v>
      </c>
      <c r="FG1239" s="243">
        <f t="shared" si="603"/>
        <v>52.195121951219512</v>
      </c>
      <c r="FH1239" s="242">
        <f t="shared" si="627"/>
        <v>214</v>
      </c>
      <c r="FI1239" s="242">
        <f t="shared" si="627"/>
        <v>410</v>
      </c>
      <c r="FJ1239" s="242">
        <f t="shared" si="627"/>
        <v>1</v>
      </c>
      <c r="FK1239" s="242">
        <f t="shared" si="615"/>
        <v>195</v>
      </c>
      <c r="FL1239" s="242">
        <f t="shared" si="600"/>
        <v>17</v>
      </c>
      <c r="FM1239" s="242">
        <f t="shared" si="616"/>
        <v>178</v>
      </c>
    </row>
    <row r="1240" spans="1:169" s="368" customFormat="1">
      <c r="A1240" s="285"/>
      <c r="B1240" s="286"/>
      <c r="C1240" s="285"/>
      <c r="D1240" s="285"/>
      <c r="E1240" s="400"/>
      <c r="F1240" s="393">
        <f t="shared" si="601"/>
        <v>27</v>
      </c>
      <c r="G1240" s="459" t="s">
        <v>2191</v>
      </c>
      <c r="H1240" s="392" t="s">
        <v>2192</v>
      </c>
      <c r="I1240" s="393"/>
      <c r="J1240" s="392"/>
      <c r="K1240" s="287"/>
      <c r="L1240" s="392"/>
      <c r="M1240" s="392"/>
      <c r="N1240" s="372">
        <f t="shared" si="620"/>
        <v>9</v>
      </c>
      <c r="O1240" s="244">
        <f t="shared" si="620"/>
        <v>18649</v>
      </c>
      <c r="P1240" s="244">
        <f t="shared" si="620"/>
        <v>26027</v>
      </c>
      <c r="Q1240" s="244">
        <f t="shared" si="620"/>
        <v>27611</v>
      </c>
      <c r="R1240" s="244">
        <f t="shared" si="620"/>
        <v>29597</v>
      </c>
      <c r="S1240" s="242">
        <f t="shared" si="620"/>
        <v>28065</v>
      </c>
      <c r="T1240" s="242">
        <f t="shared" si="620"/>
        <v>29892</v>
      </c>
      <c r="U1240" s="242">
        <f t="shared" si="620"/>
        <v>32333</v>
      </c>
      <c r="V1240" s="242">
        <f t="shared" si="620"/>
        <v>34860</v>
      </c>
      <c r="W1240" s="244">
        <f t="shared" si="620"/>
        <v>6852</v>
      </c>
      <c r="X1240" s="244">
        <f t="shared" si="617"/>
        <v>8932</v>
      </c>
      <c r="Y1240" s="244">
        <f t="shared" si="617"/>
        <v>9127</v>
      </c>
      <c r="Z1240" s="244">
        <f t="shared" si="617"/>
        <v>9602</v>
      </c>
      <c r="AA1240" s="242">
        <f t="shared" si="617"/>
        <v>10505</v>
      </c>
      <c r="AB1240" s="242">
        <f t="shared" si="617"/>
        <v>10918</v>
      </c>
      <c r="AC1240" s="242">
        <f t="shared" si="617"/>
        <v>11812</v>
      </c>
      <c r="AD1240" s="242">
        <f t="shared" si="617"/>
        <v>12740</v>
      </c>
      <c r="AE1240" s="244">
        <f t="shared" si="617"/>
        <v>971</v>
      </c>
      <c r="AF1240" s="244">
        <f t="shared" si="617"/>
        <v>1631</v>
      </c>
      <c r="AG1240" s="244">
        <f t="shared" si="617"/>
        <v>1768</v>
      </c>
      <c r="AH1240" s="244">
        <f t="shared" si="617"/>
        <v>1880</v>
      </c>
      <c r="AI1240" s="242">
        <f t="shared" si="617"/>
        <v>1634</v>
      </c>
      <c r="AJ1240" s="242">
        <f t="shared" si="617"/>
        <v>1770</v>
      </c>
      <c r="AK1240" s="242">
        <f t="shared" si="617"/>
        <v>1883</v>
      </c>
      <c r="AL1240" s="242">
        <f t="shared" si="617"/>
        <v>1958</v>
      </c>
      <c r="AM1240" s="244">
        <f t="shared" si="617"/>
        <v>11797</v>
      </c>
      <c r="AN1240" s="244">
        <f t="shared" si="621"/>
        <v>17095</v>
      </c>
      <c r="AO1240" s="244">
        <f t="shared" si="621"/>
        <v>18484</v>
      </c>
      <c r="AP1240" s="244">
        <f t="shared" si="621"/>
        <v>19995</v>
      </c>
      <c r="AQ1240" s="242">
        <f t="shared" si="621"/>
        <v>17562</v>
      </c>
      <c r="AR1240" s="242">
        <f t="shared" si="621"/>
        <v>18974</v>
      </c>
      <c r="AS1240" s="242">
        <f t="shared" si="621"/>
        <v>20521</v>
      </c>
      <c r="AT1240" s="242">
        <f t="shared" si="621"/>
        <v>22119</v>
      </c>
      <c r="AU1240" s="244">
        <f t="shared" si="621"/>
        <v>1918</v>
      </c>
      <c r="AV1240" s="244">
        <f t="shared" si="621"/>
        <v>2968</v>
      </c>
      <c r="AW1240" s="244">
        <f t="shared" si="621"/>
        <v>3243</v>
      </c>
      <c r="AX1240" s="244">
        <f t="shared" si="621"/>
        <v>3551</v>
      </c>
      <c r="AY1240" s="242">
        <f t="shared" si="621"/>
        <v>3523</v>
      </c>
      <c r="AZ1240" s="242">
        <f t="shared" si="621"/>
        <v>3833</v>
      </c>
      <c r="BA1240" s="242">
        <f t="shared" si="621"/>
        <v>4174</v>
      </c>
      <c r="BB1240" s="242">
        <f t="shared" si="621"/>
        <v>4535</v>
      </c>
      <c r="BC1240" s="244">
        <f t="shared" si="621"/>
        <v>8711</v>
      </c>
      <c r="BD1240" s="244">
        <f t="shared" si="609"/>
        <v>11949</v>
      </c>
      <c r="BE1240" s="244">
        <f t="shared" si="609"/>
        <v>12553</v>
      </c>
      <c r="BF1240" s="244">
        <f t="shared" si="609"/>
        <v>13800</v>
      </c>
      <c r="BG1240" s="242">
        <f t="shared" si="609"/>
        <v>12272</v>
      </c>
      <c r="BH1240" s="242">
        <f t="shared" si="609"/>
        <v>12994</v>
      </c>
      <c r="BI1240" s="242">
        <f t="shared" si="609"/>
        <v>14206</v>
      </c>
      <c r="BJ1240" s="242">
        <f t="shared" si="609"/>
        <v>15833</v>
      </c>
      <c r="BK1240" s="244">
        <f t="shared" si="622"/>
        <v>1168</v>
      </c>
      <c r="BL1240" s="244">
        <f t="shared" si="622"/>
        <v>2178</v>
      </c>
      <c r="BM1240" s="244">
        <f t="shared" si="622"/>
        <v>2688</v>
      </c>
      <c r="BN1240" s="244">
        <f t="shared" si="622"/>
        <v>2644</v>
      </c>
      <c r="BO1240" s="242">
        <f t="shared" si="622"/>
        <v>1767</v>
      </c>
      <c r="BP1240" s="242">
        <f t="shared" si="622"/>
        <v>2147</v>
      </c>
      <c r="BQ1240" s="242">
        <f t="shared" si="622"/>
        <v>2141</v>
      </c>
      <c r="BR1240" s="242">
        <f t="shared" si="622"/>
        <v>1751</v>
      </c>
      <c r="BS1240" s="244">
        <f t="shared" si="622"/>
        <v>1169</v>
      </c>
      <c r="BT1240" s="244">
        <f t="shared" si="622"/>
        <v>2178</v>
      </c>
      <c r="BU1240" s="244">
        <f t="shared" si="622"/>
        <v>2688</v>
      </c>
      <c r="BV1240" s="244">
        <f t="shared" si="622"/>
        <v>2644</v>
      </c>
      <c r="BW1240" s="242">
        <f t="shared" si="622"/>
        <v>1767</v>
      </c>
      <c r="BX1240" s="242">
        <f t="shared" si="622"/>
        <v>2147</v>
      </c>
      <c r="BY1240" s="242">
        <f t="shared" si="622"/>
        <v>2141</v>
      </c>
      <c r="BZ1240" s="242">
        <f t="shared" si="622"/>
        <v>1751</v>
      </c>
      <c r="CA1240" s="244">
        <f t="shared" si="618"/>
        <v>1</v>
      </c>
      <c r="CB1240" s="244">
        <f t="shared" si="618"/>
        <v>0</v>
      </c>
      <c r="CC1240" s="244">
        <f t="shared" si="618"/>
        <v>0</v>
      </c>
      <c r="CD1240" s="244">
        <f t="shared" si="618"/>
        <v>0</v>
      </c>
      <c r="CE1240" s="242">
        <f t="shared" si="618"/>
        <v>0</v>
      </c>
      <c r="CF1240" s="242">
        <f t="shared" si="618"/>
        <v>0</v>
      </c>
      <c r="CG1240" s="242">
        <f t="shared" si="618"/>
        <v>0</v>
      </c>
      <c r="CH1240" s="242">
        <f t="shared" si="618"/>
        <v>0</v>
      </c>
      <c r="CI1240" s="375"/>
      <c r="CJ1240" s="244">
        <f t="shared" si="623"/>
        <v>8712</v>
      </c>
      <c r="CK1240" s="244">
        <f t="shared" si="623"/>
        <v>13375</v>
      </c>
      <c r="CL1240" s="244">
        <f t="shared" si="623"/>
        <v>14430</v>
      </c>
      <c r="CM1240" s="244">
        <f t="shared" si="623"/>
        <v>15395</v>
      </c>
      <c r="CN1240" s="242">
        <f t="shared" si="623"/>
        <v>12272</v>
      </c>
      <c r="CO1240" s="242">
        <f t="shared" si="623"/>
        <v>13388.391707079802</v>
      </c>
      <c r="CP1240" s="242">
        <f t="shared" si="623"/>
        <v>14665.289688221335</v>
      </c>
      <c r="CQ1240" s="242">
        <f t="shared" si="623"/>
        <v>16012.575018902668</v>
      </c>
      <c r="CR1240" s="244">
        <f t="shared" si="623"/>
        <v>3593</v>
      </c>
      <c r="CS1240" s="244">
        <f t="shared" si="623"/>
        <v>4739</v>
      </c>
      <c r="CT1240" s="244">
        <f t="shared" si="619"/>
        <v>5027</v>
      </c>
      <c r="CU1240" s="244">
        <f t="shared" si="619"/>
        <v>5331</v>
      </c>
      <c r="CV1240" s="242">
        <f t="shared" si="619"/>
        <v>7624</v>
      </c>
      <c r="CW1240" s="242">
        <f t="shared" si="619"/>
        <v>8176.3917070798007</v>
      </c>
      <c r="CX1240" s="242">
        <f t="shared" si="619"/>
        <v>8777.2896882213354</v>
      </c>
      <c r="CY1240" s="242">
        <f t="shared" si="619"/>
        <v>9380.5750189026712</v>
      </c>
      <c r="CZ1240" s="244">
        <f t="shared" si="619"/>
        <v>2119</v>
      </c>
      <c r="DA1240" s="244">
        <f t="shared" si="619"/>
        <v>4258</v>
      </c>
      <c r="DB1240" s="244">
        <f t="shared" si="619"/>
        <v>4531</v>
      </c>
      <c r="DC1240" s="244">
        <f t="shared" si="619"/>
        <v>4626</v>
      </c>
      <c r="DD1240" s="242">
        <f t="shared" si="619"/>
        <v>268</v>
      </c>
      <c r="DE1240" s="242">
        <f t="shared" si="619"/>
        <v>289</v>
      </c>
      <c r="DF1240" s="242">
        <f t="shared" si="619"/>
        <v>273</v>
      </c>
      <c r="DG1240" s="242">
        <f t="shared" si="619"/>
        <v>339</v>
      </c>
      <c r="DH1240" s="244">
        <f t="shared" si="619"/>
        <v>3000</v>
      </c>
      <c r="DI1240" s="244">
        <f t="shared" si="619"/>
        <v>4378</v>
      </c>
      <c r="DJ1240" s="244">
        <f t="shared" si="624"/>
        <v>4872</v>
      </c>
      <c r="DK1240" s="244">
        <f t="shared" si="624"/>
        <v>5438</v>
      </c>
      <c r="DL1240" s="242">
        <f t="shared" si="624"/>
        <v>4380</v>
      </c>
      <c r="DM1240" s="242">
        <f t="shared" si="624"/>
        <v>4923</v>
      </c>
      <c r="DN1240" s="242">
        <f t="shared" si="624"/>
        <v>5615</v>
      </c>
      <c r="DO1240" s="242">
        <f t="shared" si="624"/>
        <v>6293</v>
      </c>
      <c r="DP1240" s="244">
        <f t="shared" si="624"/>
        <v>-1</v>
      </c>
      <c r="DQ1240" s="244">
        <f t="shared" si="624"/>
        <v>-1426</v>
      </c>
      <c r="DR1240" s="244">
        <f t="shared" si="624"/>
        <v>-1877</v>
      </c>
      <c r="DS1240" s="244">
        <f t="shared" si="624"/>
        <v>-1595</v>
      </c>
      <c r="DT1240" s="242">
        <f t="shared" si="624"/>
        <v>0</v>
      </c>
      <c r="DU1240" s="242">
        <f t="shared" si="624"/>
        <v>-394.39170707980156</v>
      </c>
      <c r="DV1240" s="242">
        <f t="shared" si="624"/>
        <v>-459.28968822133692</v>
      </c>
      <c r="DW1240" s="242">
        <f t="shared" si="624"/>
        <v>-179.57501890267062</v>
      </c>
      <c r="DX1240" s="460">
        <f t="shared" si="602"/>
        <v>0.36741916456646467</v>
      </c>
      <c r="DY1240" s="460">
        <f t="shared" si="602"/>
        <v>0.34318208014753909</v>
      </c>
      <c r="DZ1240" s="460">
        <f t="shared" si="602"/>
        <v>0.33055666219984786</v>
      </c>
      <c r="EA1240" s="460">
        <f t="shared" si="602"/>
        <v>0.32442477278102511</v>
      </c>
      <c r="EB1240" s="461">
        <f t="shared" si="602"/>
        <v>0.37430963833956887</v>
      </c>
      <c r="EC1240" s="461">
        <f t="shared" si="602"/>
        <v>0.36524822695035464</v>
      </c>
      <c r="ED1240" s="461">
        <f t="shared" si="577"/>
        <v>0.36532335384900877</v>
      </c>
      <c r="EE1240" s="461">
        <f t="shared" si="577"/>
        <v>0.36546184738955823</v>
      </c>
      <c r="EG1240" s="244">
        <f t="shared" si="625"/>
        <v>18649</v>
      </c>
      <c r="EH1240" s="244">
        <f t="shared" si="625"/>
        <v>7132</v>
      </c>
      <c r="EI1240" s="244">
        <f t="shared" si="625"/>
        <v>11517</v>
      </c>
      <c r="EJ1240" s="244">
        <f t="shared" si="625"/>
        <v>1871</v>
      </c>
      <c r="EK1240" s="244">
        <f t="shared" si="625"/>
        <v>46764</v>
      </c>
      <c r="EL1240" s="244">
        <f t="shared" si="625"/>
        <v>51936</v>
      </c>
      <c r="EM1240" s="244">
        <f t="shared" si="625"/>
        <v>51152</v>
      </c>
      <c r="EN1240" s="462">
        <f t="shared" si="604"/>
        <v>0.38243337444366993</v>
      </c>
      <c r="EO1240" s="244">
        <f t="shared" si="605"/>
        <v>16.245550056438312</v>
      </c>
      <c r="EP1240" s="462">
        <f t="shared" si="606"/>
        <v>2.5075875382058017</v>
      </c>
      <c r="EQ1240" s="244">
        <f t="shared" si="607"/>
        <v>900415.89648798516</v>
      </c>
      <c r="ER1240" s="244">
        <f t="shared" si="608"/>
        <v>3048.1049942654572</v>
      </c>
      <c r="ES1240" s="463"/>
      <c r="ET1240" s="244">
        <f t="shared" si="626"/>
        <v>28065</v>
      </c>
      <c r="EU1240" s="244">
        <f t="shared" si="626"/>
        <v>10505</v>
      </c>
      <c r="EV1240" s="244">
        <f t="shared" si="626"/>
        <v>17562</v>
      </c>
      <c r="EW1240" s="244">
        <f t="shared" si="626"/>
        <v>3523</v>
      </c>
      <c r="EX1240" s="244">
        <f t="shared" si="626"/>
        <v>75929</v>
      </c>
      <c r="EY1240" s="244">
        <f t="shared" si="626"/>
        <v>77020</v>
      </c>
      <c r="EZ1240" s="244">
        <f t="shared" si="626"/>
        <v>75774</v>
      </c>
      <c r="FA1240" s="464">
        <f t="shared" si="610"/>
        <v>0.37430963833956887</v>
      </c>
      <c r="FB1240" s="243">
        <f t="shared" si="611"/>
        <v>20.06035759025168</v>
      </c>
      <c r="FC1240" s="464">
        <f t="shared" si="612"/>
        <v>2.7054694459290931</v>
      </c>
      <c r="FD1240" s="242">
        <f t="shared" si="613"/>
        <v>985834.84809140489</v>
      </c>
      <c r="FE1240" s="242">
        <f t="shared" si="614"/>
        <v>3874.4600170682993</v>
      </c>
      <c r="FF1240" s="242">
        <f t="shared" si="598"/>
        <v>17562</v>
      </c>
      <c r="FG1240" s="243">
        <f t="shared" si="603"/>
        <v>17.742853889078692</v>
      </c>
      <c r="FH1240" s="242">
        <f t="shared" si="627"/>
        <v>3116</v>
      </c>
      <c r="FI1240" s="242">
        <f t="shared" si="627"/>
        <v>17562</v>
      </c>
      <c r="FJ1240" s="242">
        <f t="shared" si="627"/>
        <v>1858</v>
      </c>
      <c r="FK1240" s="242">
        <f t="shared" si="615"/>
        <v>12588</v>
      </c>
      <c r="FL1240" s="242">
        <f t="shared" si="600"/>
        <v>1611</v>
      </c>
      <c r="FM1240" s="242">
        <f t="shared" si="616"/>
        <v>10977</v>
      </c>
    </row>
    <row r="1241" spans="1:169" s="368" customFormat="1">
      <c r="A1241" s="285"/>
      <c r="B1241" s="286"/>
      <c r="C1241" s="285"/>
      <c r="D1241" s="285"/>
      <c r="E1241" s="400"/>
      <c r="F1241" s="393">
        <f t="shared" si="601"/>
        <v>28</v>
      </c>
      <c r="G1241" s="459" t="s">
        <v>2216</v>
      </c>
      <c r="H1241" s="392" t="s">
        <v>2217</v>
      </c>
      <c r="I1241" s="393"/>
      <c r="J1241" s="392"/>
      <c r="K1241" s="287"/>
      <c r="L1241" s="392"/>
      <c r="M1241" s="392"/>
      <c r="N1241" s="372">
        <f t="shared" si="620"/>
        <v>1</v>
      </c>
      <c r="O1241" s="244">
        <f t="shared" si="620"/>
        <v>3448</v>
      </c>
      <c r="P1241" s="244">
        <f t="shared" si="620"/>
        <v>4909</v>
      </c>
      <c r="Q1241" s="244">
        <f t="shared" si="620"/>
        <v>5096</v>
      </c>
      <c r="R1241" s="244">
        <f t="shared" si="620"/>
        <v>5291</v>
      </c>
      <c r="S1241" s="242">
        <f t="shared" si="620"/>
        <v>4992</v>
      </c>
      <c r="T1241" s="242">
        <f t="shared" si="620"/>
        <v>5281</v>
      </c>
      <c r="U1241" s="242">
        <f t="shared" si="620"/>
        <v>5556</v>
      </c>
      <c r="V1241" s="242">
        <f t="shared" si="620"/>
        <v>5853</v>
      </c>
      <c r="W1241" s="244">
        <f t="shared" si="620"/>
        <v>940</v>
      </c>
      <c r="X1241" s="244">
        <f t="shared" si="617"/>
        <v>1300</v>
      </c>
      <c r="Y1241" s="244">
        <f t="shared" si="617"/>
        <v>1308</v>
      </c>
      <c r="Z1241" s="244">
        <f t="shared" si="617"/>
        <v>1318</v>
      </c>
      <c r="AA1241" s="242">
        <f t="shared" si="617"/>
        <v>1276</v>
      </c>
      <c r="AB1241" s="242">
        <f t="shared" si="617"/>
        <v>1383</v>
      </c>
      <c r="AC1241" s="242">
        <f t="shared" si="617"/>
        <v>1462</v>
      </c>
      <c r="AD1241" s="242">
        <f t="shared" si="617"/>
        <v>1557</v>
      </c>
      <c r="AE1241" s="244">
        <f t="shared" si="617"/>
        <v>118</v>
      </c>
      <c r="AF1241" s="244">
        <f t="shared" si="617"/>
        <v>124</v>
      </c>
      <c r="AG1241" s="244">
        <f t="shared" si="617"/>
        <v>117</v>
      </c>
      <c r="AH1241" s="244">
        <f t="shared" si="617"/>
        <v>114</v>
      </c>
      <c r="AI1241" s="242">
        <f t="shared" si="617"/>
        <v>124</v>
      </c>
      <c r="AJ1241" s="242">
        <f t="shared" si="617"/>
        <v>117</v>
      </c>
      <c r="AK1241" s="242">
        <f t="shared" si="617"/>
        <v>115</v>
      </c>
      <c r="AL1241" s="242">
        <f t="shared" si="617"/>
        <v>117</v>
      </c>
      <c r="AM1241" s="244">
        <f t="shared" si="617"/>
        <v>2508</v>
      </c>
      <c r="AN1241" s="244">
        <f t="shared" si="621"/>
        <v>3610</v>
      </c>
      <c r="AO1241" s="244">
        <f t="shared" si="621"/>
        <v>3788</v>
      </c>
      <c r="AP1241" s="244">
        <f t="shared" si="621"/>
        <v>3972</v>
      </c>
      <c r="AQ1241" s="242">
        <f t="shared" si="621"/>
        <v>3716</v>
      </c>
      <c r="AR1241" s="242">
        <f t="shared" si="621"/>
        <v>3899</v>
      </c>
      <c r="AS1241" s="242">
        <f t="shared" si="621"/>
        <v>4094</v>
      </c>
      <c r="AT1241" s="242">
        <f t="shared" si="621"/>
        <v>4296</v>
      </c>
      <c r="AU1241" s="244">
        <f t="shared" si="621"/>
        <v>1244</v>
      </c>
      <c r="AV1241" s="244">
        <f t="shared" si="621"/>
        <v>1650</v>
      </c>
      <c r="AW1241" s="244">
        <f t="shared" si="621"/>
        <v>1734</v>
      </c>
      <c r="AX1241" s="244">
        <f t="shared" si="621"/>
        <v>1831</v>
      </c>
      <c r="AY1241" s="242">
        <f t="shared" si="621"/>
        <v>1415</v>
      </c>
      <c r="AZ1241" s="242">
        <f t="shared" si="621"/>
        <v>1556</v>
      </c>
      <c r="BA1241" s="242">
        <f t="shared" si="621"/>
        <v>1712</v>
      </c>
      <c r="BB1241" s="242">
        <f t="shared" si="621"/>
        <v>1803</v>
      </c>
      <c r="BC1241" s="244">
        <f t="shared" si="621"/>
        <v>1094</v>
      </c>
      <c r="BD1241" s="244">
        <f t="shared" si="609"/>
        <v>1720</v>
      </c>
      <c r="BE1241" s="244">
        <f t="shared" si="609"/>
        <v>1892</v>
      </c>
      <c r="BF1241" s="244">
        <f t="shared" si="609"/>
        <v>1981</v>
      </c>
      <c r="BG1241" s="242">
        <f t="shared" si="609"/>
        <v>2186</v>
      </c>
      <c r="BH1241" s="242">
        <f t="shared" si="609"/>
        <v>2179</v>
      </c>
      <c r="BI1241" s="242">
        <f t="shared" si="609"/>
        <v>2216</v>
      </c>
      <c r="BJ1241" s="242">
        <f t="shared" si="609"/>
        <v>2392</v>
      </c>
      <c r="BK1241" s="244">
        <f t="shared" si="622"/>
        <v>170</v>
      </c>
      <c r="BL1241" s="244">
        <f t="shared" si="622"/>
        <v>240</v>
      </c>
      <c r="BM1241" s="244">
        <f t="shared" si="622"/>
        <v>162</v>
      </c>
      <c r="BN1241" s="244">
        <f t="shared" si="622"/>
        <v>160</v>
      </c>
      <c r="BO1241" s="242">
        <f t="shared" si="622"/>
        <v>115</v>
      </c>
      <c r="BP1241" s="242">
        <f t="shared" si="622"/>
        <v>164</v>
      </c>
      <c r="BQ1241" s="242">
        <f t="shared" si="622"/>
        <v>166</v>
      </c>
      <c r="BR1241" s="242">
        <f t="shared" si="622"/>
        <v>101</v>
      </c>
      <c r="BS1241" s="244">
        <f t="shared" si="622"/>
        <v>177</v>
      </c>
      <c r="BT1241" s="244">
        <f t="shared" si="622"/>
        <v>240</v>
      </c>
      <c r="BU1241" s="244">
        <f t="shared" si="622"/>
        <v>162</v>
      </c>
      <c r="BV1241" s="244">
        <f t="shared" si="622"/>
        <v>160</v>
      </c>
      <c r="BW1241" s="242">
        <f t="shared" si="622"/>
        <v>115</v>
      </c>
      <c r="BX1241" s="242">
        <f t="shared" si="622"/>
        <v>164</v>
      </c>
      <c r="BY1241" s="242">
        <f t="shared" si="622"/>
        <v>166</v>
      </c>
      <c r="BZ1241" s="242">
        <f t="shared" si="622"/>
        <v>101</v>
      </c>
      <c r="CA1241" s="244">
        <f t="shared" si="618"/>
        <v>7</v>
      </c>
      <c r="CB1241" s="244">
        <f t="shared" si="618"/>
        <v>0</v>
      </c>
      <c r="CC1241" s="244">
        <f t="shared" si="618"/>
        <v>0</v>
      </c>
      <c r="CD1241" s="244">
        <f t="shared" si="618"/>
        <v>0</v>
      </c>
      <c r="CE1241" s="242">
        <f t="shared" si="618"/>
        <v>0</v>
      </c>
      <c r="CF1241" s="242">
        <f t="shared" si="618"/>
        <v>0</v>
      </c>
      <c r="CG1241" s="242">
        <f t="shared" si="618"/>
        <v>0</v>
      </c>
      <c r="CH1241" s="242">
        <f t="shared" si="618"/>
        <v>0</v>
      </c>
      <c r="CI1241" s="375"/>
      <c r="CJ1241" s="244">
        <f t="shared" si="623"/>
        <v>1094</v>
      </c>
      <c r="CK1241" s="244">
        <f t="shared" si="623"/>
        <v>1977</v>
      </c>
      <c r="CL1241" s="244">
        <f t="shared" si="623"/>
        <v>2037</v>
      </c>
      <c r="CM1241" s="244">
        <f t="shared" si="623"/>
        <v>2111</v>
      </c>
      <c r="CN1241" s="242">
        <f t="shared" si="623"/>
        <v>2186</v>
      </c>
      <c r="CO1241" s="242">
        <f t="shared" si="623"/>
        <v>2093.5099871760508</v>
      </c>
      <c r="CP1241" s="242">
        <f t="shared" si="623"/>
        <v>2142.5744703027285</v>
      </c>
      <c r="CQ1241" s="242">
        <f t="shared" si="623"/>
        <v>2362.2663222043907</v>
      </c>
      <c r="CR1241" s="244">
        <f t="shared" si="623"/>
        <v>646</v>
      </c>
      <c r="CS1241" s="244">
        <f t="shared" si="623"/>
        <v>930</v>
      </c>
      <c r="CT1241" s="244">
        <f t="shared" si="619"/>
        <v>976</v>
      </c>
      <c r="CU1241" s="244">
        <f t="shared" si="619"/>
        <v>1024</v>
      </c>
      <c r="CV1241" s="242">
        <f t="shared" si="619"/>
        <v>1027</v>
      </c>
      <c r="CW1241" s="242">
        <f t="shared" si="619"/>
        <v>1077.5099871760508</v>
      </c>
      <c r="CX1241" s="242">
        <f t="shared" si="619"/>
        <v>1131.5744703027285</v>
      </c>
      <c r="CY1241" s="242">
        <f t="shared" si="619"/>
        <v>1187.2663222043907</v>
      </c>
      <c r="CZ1241" s="244">
        <f t="shared" si="619"/>
        <v>530</v>
      </c>
      <c r="DA1241" s="244">
        <f t="shared" si="619"/>
        <v>823</v>
      </c>
      <c r="DB1241" s="244">
        <f t="shared" si="619"/>
        <v>876</v>
      </c>
      <c r="DC1241" s="244">
        <f t="shared" si="619"/>
        <v>894</v>
      </c>
      <c r="DD1241" s="242">
        <f t="shared" si="619"/>
        <v>935</v>
      </c>
      <c r="DE1241" s="242">
        <f t="shared" si="619"/>
        <v>829</v>
      </c>
      <c r="DF1241" s="242">
        <f t="shared" si="619"/>
        <v>812</v>
      </c>
      <c r="DG1241" s="242">
        <f t="shared" si="619"/>
        <v>952</v>
      </c>
      <c r="DH1241" s="244">
        <f t="shared" si="619"/>
        <v>-82</v>
      </c>
      <c r="DI1241" s="244">
        <f t="shared" si="619"/>
        <v>224</v>
      </c>
      <c r="DJ1241" s="244">
        <f t="shared" si="624"/>
        <v>185</v>
      </c>
      <c r="DK1241" s="244">
        <f t="shared" si="624"/>
        <v>193</v>
      </c>
      <c r="DL1241" s="242">
        <f t="shared" si="624"/>
        <v>224</v>
      </c>
      <c r="DM1241" s="242">
        <f t="shared" si="624"/>
        <v>187</v>
      </c>
      <c r="DN1241" s="242">
        <f t="shared" si="624"/>
        <v>199</v>
      </c>
      <c r="DO1241" s="242">
        <f t="shared" si="624"/>
        <v>223</v>
      </c>
      <c r="DP1241" s="244">
        <f t="shared" si="624"/>
        <v>0</v>
      </c>
      <c r="DQ1241" s="244">
        <f t="shared" si="624"/>
        <v>-257</v>
      </c>
      <c r="DR1241" s="244">
        <f t="shared" si="624"/>
        <v>-145</v>
      </c>
      <c r="DS1241" s="244">
        <f t="shared" si="624"/>
        <v>-130</v>
      </c>
      <c r="DT1241" s="242">
        <f t="shared" si="624"/>
        <v>0</v>
      </c>
      <c r="DU1241" s="242">
        <f t="shared" si="624"/>
        <v>85.490012823949201</v>
      </c>
      <c r="DV1241" s="242">
        <f t="shared" si="624"/>
        <v>73.425529697271486</v>
      </c>
      <c r="DW1241" s="242">
        <f t="shared" si="624"/>
        <v>29.73367779560931</v>
      </c>
      <c r="DX1241" s="460">
        <f t="shared" si="602"/>
        <v>0.27262180974477956</v>
      </c>
      <c r="DY1241" s="460">
        <f t="shared" si="602"/>
        <v>0.26481971888368305</v>
      </c>
      <c r="DZ1241" s="460">
        <f t="shared" si="602"/>
        <v>0.2566718995290424</v>
      </c>
      <c r="EA1241" s="460">
        <f t="shared" si="602"/>
        <v>0.2491022491022491</v>
      </c>
      <c r="EB1241" s="461">
        <f t="shared" si="602"/>
        <v>0.25560897435897434</v>
      </c>
      <c r="EC1241" s="461">
        <f t="shared" si="602"/>
        <v>0.26188221927665217</v>
      </c>
      <c r="ED1241" s="461">
        <f t="shared" si="577"/>
        <v>0.26313894888408929</v>
      </c>
      <c r="EE1241" s="461">
        <f t="shared" si="577"/>
        <v>0.26601742696053304</v>
      </c>
      <c r="EG1241" s="244">
        <f t="shared" si="625"/>
        <v>3448</v>
      </c>
      <c r="EH1241" s="244">
        <f t="shared" si="625"/>
        <v>952</v>
      </c>
      <c r="EI1241" s="244">
        <f t="shared" si="625"/>
        <v>2496</v>
      </c>
      <c r="EJ1241" s="244">
        <f t="shared" si="625"/>
        <v>1228</v>
      </c>
      <c r="EK1241" s="244">
        <f t="shared" si="625"/>
        <v>514</v>
      </c>
      <c r="EL1241" s="244">
        <f t="shared" si="625"/>
        <v>44847</v>
      </c>
      <c r="EM1241" s="244">
        <f t="shared" si="625"/>
        <v>36545</v>
      </c>
      <c r="EN1241" s="462">
        <f t="shared" si="604"/>
        <v>0.27610208816705334</v>
      </c>
      <c r="EO1241" s="244">
        <f t="shared" si="605"/>
        <v>49.198717948717949</v>
      </c>
      <c r="EP1241" s="462">
        <f t="shared" si="606"/>
        <v>0.14907192575406034</v>
      </c>
      <c r="EQ1241" s="244">
        <f t="shared" si="607"/>
        <v>11461.190269137289</v>
      </c>
      <c r="ER1241" s="244">
        <f t="shared" si="608"/>
        <v>2800.2006658457608</v>
      </c>
      <c r="ES1241" s="463"/>
      <c r="ET1241" s="244">
        <f t="shared" si="626"/>
        <v>4990</v>
      </c>
      <c r="EU1241" s="244">
        <f t="shared" si="626"/>
        <v>1276</v>
      </c>
      <c r="EV1241" s="244">
        <f t="shared" si="626"/>
        <v>3714</v>
      </c>
      <c r="EW1241" s="244">
        <f t="shared" si="626"/>
        <v>1414</v>
      </c>
      <c r="EX1241" s="244">
        <f t="shared" si="626"/>
        <v>554</v>
      </c>
      <c r="EY1241" s="244">
        <f t="shared" si="626"/>
        <v>47991</v>
      </c>
      <c r="EZ1241" s="244">
        <f t="shared" si="626"/>
        <v>37419</v>
      </c>
      <c r="FA1241" s="464">
        <f t="shared" si="610"/>
        <v>0.25571142284569137</v>
      </c>
      <c r="FB1241" s="243">
        <f t="shared" si="611"/>
        <v>38.072159396876678</v>
      </c>
      <c r="FC1241" s="464">
        <f t="shared" si="612"/>
        <v>0.11102204408817636</v>
      </c>
      <c r="FD1241" s="242">
        <f t="shared" si="613"/>
        <v>11543.831135004481</v>
      </c>
      <c r="FE1241" s="242">
        <f t="shared" si="614"/>
        <v>3149.0241143091298</v>
      </c>
      <c r="FF1241" s="242">
        <f t="shared" si="598"/>
        <v>3716</v>
      </c>
      <c r="FG1241" s="243">
        <f t="shared" si="603"/>
        <v>45.694294940796553</v>
      </c>
      <c r="FH1241" s="242">
        <f t="shared" si="627"/>
        <v>1698</v>
      </c>
      <c r="FI1241" s="242">
        <f t="shared" si="627"/>
        <v>3716</v>
      </c>
      <c r="FJ1241" s="242">
        <f t="shared" si="627"/>
        <v>25</v>
      </c>
      <c r="FK1241" s="242">
        <f t="shared" si="615"/>
        <v>1993</v>
      </c>
      <c r="FL1241" s="242">
        <f t="shared" si="600"/>
        <v>287</v>
      </c>
      <c r="FM1241" s="242">
        <f t="shared" si="616"/>
        <v>1706</v>
      </c>
    </row>
    <row r="1242" spans="1:169" s="368" customFormat="1">
      <c r="A1242" s="285"/>
      <c r="B1242" s="286"/>
      <c r="C1242" s="285"/>
      <c r="D1242" s="285"/>
      <c r="E1242" s="400"/>
      <c r="F1242" s="393">
        <f t="shared" si="601"/>
        <v>29</v>
      </c>
      <c r="G1242" s="459" t="s">
        <v>2221</v>
      </c>
      <c r="H1242" s="392" t="s">
        <v>2222</v>
      </c>
      <c r="I1242" s="393"/>
      <c r="J1242" s="392"/>
      <c r="K1242" s="287"/>
      <c r="L1242" s="392"/>
      <c r="M1242" s="392"/>
      <c r="N1242" s="372">
        <f t="shared" si="620"/>
        <v>1</v>
      </c>
      <c r="O1242" s="244">
        <f t="shared" si="620"/>
        <v>2089</v>
      </c>
      <c r="P1242" s="244">
        <f t="shared" si="620"/>
        <v>3558</v>
      </c>
      <c r="Q1242" s="244">
        <f t="shared" si="620"/>
        <v>4001</v>
      </c>
      <c r="R1242" s="244">
        <f t="shared" si="620"/>
        <v>4845</v>
      </c>
      <c r="S1242" s="242">
        <f t="shared" si="620"/>
        <v>3768</v>
      </c>
      <c r="T1242" s="242">
        <f t="shared" si="620"/>
        <v>4259</v>
      </c>
      <c r="U1242" s="242">
        <f t="shared" si="620"/>
        <v>5219</v>
      </c>
      <c r="V1242" s="242">
        <f t="shared" si="620"/>
        <v>5751</v>
      </c>
      <c r="W1242" s="244">
        <f t="shared" si="620"/>
        <v>607</v>
      </c>
      <c r="X1242" s="244">
        <f t="shared" si="617"/>
        <v>1028</v>
      </c>
      <c r="Y1242" s="244">
        <f t="shared" si="617"/>
        <v>1252</v>
      </c>
      <c r="Z1242" s="244">
        <f t="shared" si="617"/>
        <v>1789</v>
      </c>
      <c r="AA1242" s="242">
        <f t="shared" si="617"/>
        <v>1229</v>
      </c>
      <c r="AB1242" s="242">
        <f t="shared" si="617"/>
        <v>1498</v>
      </c>
      <c r="AC1242" s="242">
        <f t="shared" si="617"/>
        <v>2141</v>
      </c>
      <c r="AD1242" s="242">
        <f t="shared" si="617"/>
        <v>2342</v>
      </c>
      <c r="AE1242" s="244">
        <f t="shared" si="617"/>
        <v>70</v>
      </c>
      <c r="AF1242" s="244">
        <f t="shared" si="617"/>
        <v>87</v>
      </c>
      <c r="AG1242" s="244">
        <f t="shared" si="617"/>
        <v>85</v>
      </c>
      <c r="AH1242" s="244">
        <f t="shared" si="617"/>
        <v>88</v>
      </c>
      <c r="AI1242" s="242">
        <f t="shared" si="617"/>
        <v>85</v>
      </c>
      <c r="AJ1242" s="242">
        <f t="shared" si="617"/>
        <v>83</v>
      </c>
      <c r="AK1242" s="242">
        <f t="shared" si="617"/>
        <v>86</v>
      </c>
      <c r="AL1242" s="242">
        <f t="shared" si="617"/>
        <v>92</v>
      </c>
      <c r="AM1242" s="244">
        <f t="shared" si="617"/>
        <v>1482</v>
      </c>
      <c r="AN1242" s="244">
        <f t="shared" si="621"/>
        <v>2530</v>
      </c>
      <c r="AO1242" s="244">
        <f t="shared" si="621"/>
        <v>2749</v>
      </c>
      <c r="AP1242" s="244">
        <f t="shared" si="621"/>
        <v>3056</v>
      </c>
      <c r="AQ1242" s="242">
        <f t="shared" si="621"/>
        <v>2540</v>
      </c>
      <c r="AR1242" s="242">
        <f t="shared" si="621"/>
        <v>2762</v>
      </c>
      <c r="AS1242" s="242">
        <f t="shared" si="621"/>
        <v>3078</v>
      </c>
      <c r="AT1242" s="242">
        <f t="shared" si="621"/>
        <v>3409</v>
      </c>
      <c r="AU1242" s="244">
        <f t="shared" si="621"/>
        <v>937</v>
      </c>
      <c r="AV1242" s="244">
        <f t="shared" si="621"/>
        <v>1570</v>
      </c>
      <c r="AW1242" s="244">
        <f t="shared" si="621"/>
        <v>1708</v>
      </c>
      <c r="AX1242" s="244">
        <f t="shared" si="621"/>
        <v>1896</v>
      </c>
      <c r="AY1242" s="242">
        <f t="shared" si="621"/>
        <v>1576</v>
      </c>
      <c r="AZ1242" s="242">
        <f t="shared" si="621"/>
        <v>1714</v>
      </c>
      <c r="BA1242" s="242">
        <f t="shared" si="621"/>
        <v>1915</v>
      </c>
      <c r="BB1242" s="242">
        <f t="shared" si="621"/>
        <v>2123</v>
      </c>
      <c r="BC1242" s="244">
        <f t="shared" si="621"/>
        <v>360</v>
      </c>
      <c r="BD1242" s="244">
        <f t="shared" si="609"/>
        <v>652</v>
      </c>
      <c r="BE1242" s="244">
        <f t="shared" si="609"/>
        <v>849</v>
      </c>
      <c r="BF1242" s="244">
        <f t="shared" si="609"/>
        <v>981</v>
      </c>
      <c r="BG1242" s="242">
        <f t="shared" si="609"/>
        <v>843</v>
      </c>
      <c r="BH1242" s="242">
        <f t="shared" si="609"/>
        <v>867</v>
      </c>
      <c r="BI1242" s="242">
        <f t="shared" si="609"/>
        <v>987</v>
      </c>
      <c r="BJ1242" s="242">
        <f t="shared" si="609"/>
        <v>1194</v>
      </c>
      <c r="BK1242" s="244">
        <f t="shared" si="622"/>
        <v>185</v>
      </c>
      <c r="BL1242" s="244">
        <f t="shared" si="622"/>
        <v>308</v>
      </c>
      <c r="BM1242" s="244">
        <f t="shared" si="622"/>
        <v>192</v>
      </c>
      <c r="BN1242" s="244">
        <f t="shared" si="622"/>
        <v>179</v>
      </c>
      <c r="BO1242" s="242">
        <f t="shared" si="622"/>
        <v>121</v>
      </c>
      <c r="BP1242" s="242">
        <f t="shared" si="622"/>
        <v>181</v>
      </c>
      <c r="BQ1242" s="242">
        <f t="shared" si="622"/>
        <v>176</v>
      </c>
      <c r="BR1242" s="242">
        <f t="shared" si="622"/>
        <v>92</v>
      </c>
      <c r="BS1242" s="244">
        <f t="shared" si="622"/>
        <v>187</v>
      </c>
      <c r="BT1242" s="244">
        <f t="shared" si="622"/>
        <v>308</v>
      </c>
      <c r="BU1242" s="244">
        <f t="shared" si="622"/>
        <v>192</v>
      </c>
      <c r="BV1242" s="244">
        <f t="shared" si="622"/>
        <v>179</v>
      </c>
      <c r="BW1242" s="242">
        <f t="shared" si="622"/>
        <v>121</v>
      </c>
      <c r="BX1242" s="242">
        <f t="shared" si="622"/>
        <v>181</v>
      </c>
      <c r="BY1242" s="242">
        <f t="shared" si="622"/>
        <v>176</v>
      </c>
      <c r="BZ1242" s="242">
        <f t="shared" si="622"/>
        <v>92</v>
      </c>
      <c r="CA1242" s="244">
        <f t="shared" si="618"/>
        <v>2</v>
      </c>
      <c r="CB1242" s="244">
        <f t="shared" si="618"/>
        <v>0</v>
      </c>
      <c r="CC1242" s="244">
        <f t="shared" si="618"/>
        <v>0</v>
      </c>
      <c r="CD1242" s="244">
        <f t="shared" si="618"/>
        <v>0</v>
      </c>
      <c r="CE1242" s="242">
        <f t="shared" si="618"/>
        <v>0</v>
      </c>
      <c r="CF1242" s="242">
        <f t="shared" si="618"/>
        <v>0</v>
      </c>
      <c r="CG1242" s="242">
        <f t="shared" si="618"/>
        <v>0</v>
      </c>
      <c r="CH1242" s="242">
        <f t="shared" si="618"/>
        <v>0</v>
      </c>
      <c r="CI1242" s="375"/>
      <c r="CJ1242" s="244">
        <f t="shared" si="623"/>
        <v>360</v>
      </c>
      <c r="CK1242" s="244">
        <f t="shared" si="623"/>
        <v>572</v>
      </c>
      <c r="CL1242" s="244">
        <f t="shared" si="623"/>
        <v>614</v>
      </c>
      <c r="CM1242" s="244">
        <f t="shared" si="623"/>
        <v>649</v>
      </c>
      <c r="CN1242" s="242">
        <f t="shared" si="623"/>
        <v>843</v>
      </c>
      <c r="CO1242" s="242">
        <f t="shared" si="623"/>
        <v>798.4499517948874</v>
      </c>
      <c r="CP1242" s="242">
        <f t="shared" si="623"/>
        <v>816.65137683515684</v>
      </c>
      <c r="CQ1242" s="242">
        <f t="shared" si="623"/>
        <v>938.09378131223025</v>
      </c>
      <c r="CR1242" s="244">
        <f t="shared" si="623"/>
        <v>138</v>
      </c>
      <c r="CS1242" s="244">
        <f t="shared" si="623"/>
        <v>235</v>
      </c>
      <c r="CT1242" s="244">
        <f t="shared" si="619"/>
        <v>255</v>
      </c>
      <c r="CU1242" s="244">
        <f t="shared" si="619"/>
        <v>284</v>
      </c>
      <c r="CV1242" s="242">
        <f t="shared" si="619"/>
        <v>234</v>
      </c>
      <c r="CW1242" s="242">
        <f t="shared" si="619"/>
        <v>254.4499517948874</v>
      </c>
      <c r="CX1242" s="242">
        <f t="shared" si="619"/>
        <v>283.65137683515684</v>
      </c>
      <c r="CY1242" s="242">
        <f t="shared" si="619"/>
        <v>314.09378131223025</v>
      </c>
      <c r="CZ1242" s="244">
        <f t="shared" si="619"/>
        <v>205</v>
      </c>
      <c r="DA1242" s="244">
        <f t="shared" si="619"/>
        <v>319</v>
      </c>
      <c r="DB1242" s="244">
        <f t="shared" si="619"/>
        <v>339</v>
      </c>
      <c r="DC1242" s="244">
        <f t="shared" si="619"/>
        <v>346</v>
      </c>
      <c r="DD1242" s="242">
        <f t="shared" si="619"/>
        <v>591</v>
      </c>
      <c r="DE1242" s="242">
        <f t="shared" si="619"/>
        <v>524</v>
      </c>
      <c r="DF1242" s="242">
        <f t="shared" si="619"/>
        <v>513</v>
      </c>
      <c r="DG1242" s="242">
        <f t="shared" si="619"/>
        <v>602</v>
      </c>
      <c r="DH1242" s="244">
        <f t="shared" si="619"/>
        <v>17</v>
      </c>
      <c r="DI1242" s="244">
        <f t="shared" si="619"/>
        <v>18</v>
      </c>
      <c r="DJ1242" s="244">
        <f t="shared" si="624"/>
        <v>20</v>
      </c>
      <c r="DK1242" s="244">
        <f t="shared" si="624"/>
        <v>19</v>
      </c>
      <c r="DL1242" s="242">
        <f t="shared" si="624"/>
        <v>18</v>
      </c>
      <c r="DM1242" s="242">
        <f t="shared" si="624"/>
        <v>20</v>
      </c>
      <c r="DN1242" s="242">
        <f t="shared" si="624"/>
        <v>20</v>
      </c>
      <c r="DO1242" s="242">
        <f t="shared" si="624"/>
        <v>22</v>
      </c>
      <c r="DP1242" s="244">
        <f t="shared" si="624"/>
        <v>0</v>
      </c>
      <c r="DQ1242" s="244">
        <f t="shared" si="624"/>
        <v>80</v>
      </c>
      <c r="DR1242" s="244">
        <f t="shared" si="624"/>
        <v>235</v>
      </c>
      <c r="DS1242" s="244">
        <f t="shared" si="624"/>
        <v>332</v>
      </c>
      <c r="DT1242" s="242">
        <f t="shared" si="624"/>
        <v>0</v>
      </c>
      <c r="DU1242" s="242">
        <f t="shared" si="624"/>
        <v>68.550048205112603</v>
      </c>
      <c r="DV1242" s="242">
        <f t="shared" si="624"/>
        <v>170.34862316484316</v>
      </c>
      <c r="DW1242" s="242">
        <f t="shared" si="624"/>
        <v>255.90621868776975</v>
      </c>
      <c r="DX1242" s="460">
        <f t="shared" si="602"/>
        <v>0.29056965055050266</v>
      </c>
      <c r="DY1242" s="460">
        <f t="shared" si="602"/>
        <v>0.2889263631253513</v>
      </c>
      <c r="DZ1242" s="460">
        <f t="shared" si="602"/>
        <v>0.31292176955761059</v>
      </c>
      <c r="EA1242" s="460">
        <f t="shared" si="602"/>
        <v>0.36924664602683177</v>
      </c>
      <c r="EB1242" s="461">
        <f t="shared" si="602"/>
        <v>0.32616772823779194</v>
      </c>
      <c r="EC1242" s="461">
        <f t="shared" si="602"/>
        <v>0.35172575722000471</v>
      </c>
      <c r="ED1242" s="461">
        <f t="shared" si="577"/>
        <v>0.41023184518106914</v>
      </c>
      <c r="EE1242" s="461">
        <f t="shared" si="577"/>
        <v>0.40723352460441664</v>
      </c>
      <c r="EG1242" s="244">
        <f t="shared" si="625"/>
        <v>1989</v>
      </c>
      <c r="EH1242" s="244">
        <f t="shared" si="625"/>
        <v>622</v>
      </c>
      <c r="EI1242" s="244">
        <f t="shared" si="625"/>
        <v>1367</v>
      </c>
      <c r="EJ1242" s="244">
        <f t="shared" si="625"/>
        <v>864</v>
      </c>
      <c r="EK1242" s="244">
        <f t="shared" si="625"/>
        <v>305</v>
      </c>
      <c r="EL1242" s="244">
        <f t="shared" si="625"/>
        <v>28053</v>
      </c>
      <c r="EM1242" s="244">
        <f t="shared" si="625"/>
        <v>25937</v>
      </c>
      <c r="EN1242" s="462">
        <f t="shared" si="604"/>
        <v>0.31271995977878331</v>
      </c>
      <c r="EO1242" s="244">
        <f t="shared" si="605"/>
        <v>63.204096561814197</v>
      </c>
      <c r="EP1242" s="462">
        <f t="shared" si="606"/>
        <v>0.15334338863750629</v>
      </c>
      <c r="EQ1242" s="244">
        <f t="shared" si="607"/>
        <v>10872.277474779881</v>
      </c>
      <c r="ER1242" s="244">
        <f t="shared" si="608"/>
        <v>2775.9571268843738</v>
      </c>
      <c r="ES1242" s="463"/>
      <c r="ET1242" s="244">
        <f t="shared" si="626"/>
        <v>3504</v>
      </c>
      <c r="EU1242" s="244">
        <f t="shared" si="626"/>
        <v>1145</v>
      </c>
      <c r="EV1242" s="244">
        <f t="shared" si="626"/>
        <v>2359</v>
      </c>
      <c r="EW1242" s="244">
        <f t="shared" si="626"/>
        <v>1463</v>
      </c>
      <c r="EX1242" s="244">
        <f t="shared" si="626"/>
        <v>948</v>
      </c>
      <c r="EY1242" s="244">
        <f t="shared" si="626"/>
        <v>35716</v>
      </c>
      <c r="EZ1242" s="244">
        <f t="shared" si="626"/>
        <v>32268</v>
      </c>
      <c r="FA1242" s="464">
        <f t="shared" si="610"/>
        <v>0.32676940639269408</v>
      </c>
      <c r="FB1242" s="243">
        <f t="shared" si="611"/>
        <v>62.017804154302667</v>
      </c>
      <c r="FC1242" s="464">
        <f t="shared" si="612"/>
        <v>0.27054794520547948</v>
      </c>
      <c r="FD1242" s="242">
        <f t="shared" si="613"/>
        <v>26542.725949154439</v>
      </c>
      <c r="FE1242" s="242">
        <f t="shared" si="614"/>
        <v>3778.2529647535225</v>
      </c>
      <c r="FF1242" s="242">
        <f t="shared" si="598"/>
        <v>2540</v>
      </c>
      <c r="FG1242" s="243">
        <f t="shared" si="603"/>
        <v>62.00787401574803</v>
      </c>
      <c r="FH1242" s="242">
        <f t="shared" si="627"/>
        <v>1575</v>
      </c>
      <c r="FI1242" s="242">
        <f t="shared" si="627"/>
        <v>2540</v>
      </c>
      <c r="FJ1242" s="242">
        <f t="shared" si="627"/>
        <v>19</v>
      </c>
      <c r="FK1242" s="242">
        <f t="shared" si="615"/>
        <v>946</v>
      </c>
      <c r="FL1242" s="242">
        <f t="shared" si="600"/>
        <v>216</v>
      </c>
      <c r="FM1242" s="242">
        <f t="shared" si="616"/>
        <v>730</v>
      </c>
    </row>
    <row r="1243" spans="1:169" s="368" customFormat="1">
      <c r="A1243" s="285"/>
      <c r="B1243" s="286"/>
      <c r="C1243" s="285"/>
      <c r="D1243" s="285"/>
      <c r="E1243" s="400"/>
      <c r="F1243" s="393">
        <f t="shared" si="601"/>
        <v>30</v>
      </c>
      <c r="G1243" s="459" t="s">
        <v>2227</v>
      </c>
      <c r="H1243" s="392" t="s">
        <v>2228</v>
      </c>
      <c r="I1243" s="393"/>
      <c r="J1243" s="392"/>
      <c r="K1243" s="287"/>
      <c r="L1243" s="392"/>
      <c r="M1243" s="392"/>
      <c r="N1243" s="372">
        <f t="shared" si="620"/>
        <v>34</v>
      </c>
      <c r="O1243" s="244">
        <f t="shared" si="620"/>
        <v>17460</v>
      </c>
      <c r="P1243" s="244">
        <f t="shared" si="620"/>
        <v>27717</v>
      </c>
      <c r="Q1243" s="244">
        <f t="shared" si="620"/>
        <v>29815</v>
      </c>
      <c r="R1243" s="244">
        <f t="shared" si="620"/>
        <v>32004</v>
      </c>
      <c r="S1243" s="242">
        <f t="shared" si="620"/>
        <v>29463</v>
      </c>
      <c r="T1243" s="242">
        <f t="shared" si="620"/>
        <v>32214</v>
      </c>
      <c r="U1243" s="242">
        <f t="shared" si="620"/>
        <v>35343</v>
      </c>
      <c r="V1243" s="242">
        <f t="shared" si="620"/>
        <v>39777</v>
      </c>
      <c r="W1243" s="244">
        <f t="shared" si="620"/>
        <v>7770</v>
      </c>
      <c r="X1243" s="244">
        <f t="shared" si="617"/>
        <v>12024</v>
      </c>
      <c r="Y1243" s="244">
        <f t="shared" si="617"/>
        <v>12445</v>
      </c>
      <c r="Z1243" s="244">
        <f t="shared" si="617"/>
        <v>12571</v>
      </c>
      <c r="AA1243" s="242">
        <f t="shared" si="617"/>
        <v>12788</v>
      </c>
      <c r="AB1243" s="242">
        <f t="shared" si="617"/>
        <v>13782</v>
      </c>
      <c r="AC1243" s="242">
        <f t="shared" si="617"/>
        <v>14776</v>
      </c>
      <c r="AD1243" s="242">
        <f t="shared" si="617"/>
        <v>16730</v>
      </c>
      <c r="AE1243" s="244">
        <f t="shared" si="617"/>
        <v>457</v>
      </c>
      <c r="AF1243" s="244">
        <f t="shared" si="617"/>
        <v>540</v>
      </c>
      <c r="AG1243" s="244">
        <f t="shared" si="617"/>
        <v>534</v>
      </c>
      <c r="AH1243" s="244">
        <f t="shared" si="617"/>
        <v>557</v>
      </c>
      <c r="AI1243" s="242">
        <f t="shared" si="617"/>
        <v>559</v>
      </c>
      <c r="AJ1243" s="242">
        <f t="shared" si="617"/>
        <v>556</v>
      </c>
      <c r="AK1243" s="242">
        <f t="shared" si="617"/>
        <v>579</v>
      </c>
      <c r="AL1243" s="242">
        <f t="shared" si="617"/>
        <v>628</v>
      </c>
      <c r="AM1243" s="244">
        <f t="shared" si="617"/>
        <v>9688</v>
      </c>
      <c r="AN1243" s="244">
        <f t="shared" si="621"/>
        <v>15689</v>
      </c>
      <c r="AO1243" s="244">
        <f t="shared" si="621"/>
        <v>17369</v>
      </c>
      <c r="AP1243" s="244">
        <f t="shared" si="621"/>
        <v>19433</v>
      </c>
      <c r="AQ1243" s="242">
        <f t="shared" si="621"/>
        <v>16673</v>
      </c>
      <c r="AR1243" s="242">
        <f t="shared" si="621"/>
        <v>18431</v>
      </c>
      <c r="AS1243" s="242">
        <f t="shared" si="621"/>
        <v>20569</v>
      </c>
      <c r="AT1243" s="242">
        <f t="shared" si="621"/>
        <v>23041</v>
      </c>
      <c r="AU1243" s="244">
        <f t="shared" si="621"/>
        <v>3972</v>
      </c>
      <c r="AV1243" s="244">
        <f t="shared" si="621"/>
        <v>6980</v>
      </c>
      <c r="AW1243" s="244">
        <f t="shared" si="621"/>
        <v>7790</v>
      </c>
      <c r="AX1243" s="244">
        <f t="shared" si="621"/>
        <v>8742</v>
      </c>
      <c r="AY1243" s="242">
        <f t="shared" si="621"/>
        <v>7881</v>
      </c>
      <c r="AZ1243" s="242">
        <f t="shared" si="621"/>
        <v>8707</v>
      </c>
      <c r="BA1243" s="242">
        <f t="shared" si="621"/>
        <v>9706</v>
      </c>
      <c r="BB1243" s="242">
        <f t="shared" si="621"/>
        <v>10861</v>
      </c>
      <c r="BC1243" s="244">
        <f t="shared" si="621"/>
        <v>5182</v>
      </c>
      <c r="BD1243" s="244">
        <f t="shared" si="609"/>
        <v>7399</v>
      </c>
      <c r="BE1243" s="244">
        <f t="shared" si="609"/>
        <v>7840</v>
      </c>
      <c r="BF1243" s="244">
        <f t="shared" si="609"/>
        <v>9127</v>
      </c>
      <c r="BG1243" s="242">
        <f t="shared" si="609"/>
        <v>7467</v>
      </c>
      <c r="BH1243" s="242">
        <f t="shared" si="609"/>
        <v>7782</v>
      </c>
      <c r="BI1243" s="242">
        <f t="shared" si="609"/>
        <v>9127</v>
      </c>
      <c r="BJ1243" s="242">
        <f t="shared" si="609"/>
        <v>11204</v>
      </c>
      <c r="BK1243" s="244">
        <f t="shared" si="622"/>
        <v>534</v>
      </c>
      <c r="BL1243" s="244">
        <f t="shared" si="622"/>
        <v>1310</v>
      </c>
      <c r="BM1243" s="244">
        <f t="shared" si="622"/>
        <v>1739</v>
      </c>
      <c r="BN1243" s="244">
        <f t="shared" si="622"/>
        <v>1564</v>
      </c>
      <c r="BO1243" s="242">
        <f t="shared" si="622"/>
        <v>1325</v>
      </c>
      <c r="BP1243" s="242">
        <f t="shared" si="622"/>
        <v>1942</v>
      </c>
      <c r="BQ1243" s="242">
        <f t="shared" si="622"/>
        <v>1736</v>
      </c>
      <c r="BR1243" s="242">
        <f t="shared" si="622"/>
        <v>976</v>
      </c>
      <c r="BS1243" s="244">
        <f t="shared" si="622"/>
        <v>613</v>
      </c>
      <c r="BT1243" s="244">
        <f t="shared" si="622"/>
        <v>1310</v>
      </c>
      <c r="BU1243" s="244">
        <f t="shared" si="622"/>
        <v>1739</v>
      </c>
      <c r="BV1243" s="244">
        <f t="shared" si="622"/>
        <v>1564</v>
      </c>
      <c r="BW1243" s="242">
        <f t="shared" si="622"/>
        <v>1325</v>
      </c>
      <c r="BX1243" s="242">
        <f t="shared" si="622"/>
        <v>1942</v>
      </c>
      <c r="BY1243" s="242">
        <f t="shared" si="622"/>
        <v>1736</v>
      </c>
      <c r="BZ1243" s="242">
        <f t="shared" si="622"/>
        <v>976</v>
      </c>
      <c r="CA1243" s="244">
        <f t="shared" si="618"/>
        <v>79</v>
      </c>
      <c r="CB1243" s="244">
        <f t="shared" si="618"/>
        <v>0</v>
      </c>
      <c r="CC1243" s="244">
        <f t="shared" si="618"/>
        <v>0</v>
      </c>
      <c r="CD1243" s="244">
        <f t="shared" si="618"/>
        <v>0</v>
      </c>
      <c r="CE1243" s="242">
        <f t="shared" si="618"/>
        <v>0</v>
      </c>
      <c r="CF1243" s="242">
        <f t="shared" si="618"/>
        <v>0</v>
      </c>
      <c r="CG1243" s="242">
        <f t="shared" si="618"/>
        <v>0</v>
      </c>
      <c r="CH1243" s="242">
        <f t="shared" si="618"/>
        <v>0</v>
      </c>
      <c r="CI1243" s="375"/>
      <c r="CJ1243" s="244">
        <f t="shared" si="623"/>
        <v>5181</v>
      </c>
      <c r="CK1243" s="244">
        <f t="shared" si="623"/>
        <v>8019</v>
      </c>
      <c r="CL1243" s="244">
        <f t="shared" si="623"/>
        <v>8723</v>
      </c>
      <c r="CM1243" s="244">
        <f t="shared" si="623"/>
        <v>9421</v>
      </c>
      <c r="CN1243" s="242">
        <f t="shared" si="623"/>
        <v>7467</v>
      </c>
      <c r="CO1243" s="242">
        <f t="shared" si="623"/>
        <v>7869.5349952233491</v>
      </c>
      <c r="CP1243" s="242">
        <f t="shared" si="623"/>
        <v>8548.491875699392</v>
      </c>
      <c r="CQ1243" s="242">
        <f t="shared" si="623"/>
        <v>9686.7104662341699</v>
      </c>
      <c r="CR1243" s="244">
        <f t="shared" si="623"/>
        <v>3438</v>
      </c>
      <c r="CS1243" s="244">
        <f t="shared" si="623"/>
        <v>5541</v>
      </c>
      <c r="CT1243" s="244">
        <f t="shared" si="619"/>
        <v>6066</v>
      </c>
      <c r="CU1243" s="244">
        <f t="shared" si="619"/>
        <v>6726</v>
      </c>
      <c r="CV1243" s="242">
        <f t="shared" si="619"/>
        <v>5351</v>
      </c>
      <c r="CW1243" s="242">
        <f t="shared" si="619"/>
        <v>5902.5349952233482</v>
      </c>
      <c r="CX1243" s="242">
        <f t="shared" si="619"/>
        <v>6608.491875699392</v>
      </c>
      <c r="CY1243" s="242">
        <f t="shared" si="619"/>
        <v>7430.7104662341708</v>
      </c>
      <c r="CZ1243" s="244">
        <f t="shared" si="619"/>
        <v>1351</v>
      </c>
      <c r="DA1243" s="244">
        <f t="shared" si="619"/>
        <v>2098</v>
      </c>
      <c r="DB1243" s="244">
        <f t="shared" si="619"/>
        <v>2233</v>
      </c>
      <c r="DC1243" s="244">
        <f t="shared" si="619"/>
        <v>2277</v>
      </c>
      <c r="DD1243" s="242">
        <f t="shared" si="619"/>
        <v>1735</v>
      </c>
      <c r="DE1243" s="242">
        <f t="shared" si="619"/>
        <v>1541</v>
      </c>
      <c r="DF1243" s="242">
        <f t="shared" si="619"/>
        <v>1509</v>
      </c>
      <c r="DG1243" s="242">
        <f t="shared" si="619"/>
        <v>1770</v>
      </c>
      <c r="DH1243" s="244">
        <f t="shared" si="619"/>
        <v>392</v>
      </c>
      <c r="DI1243" s="244">
        <f t="shared" si="619"/>
        <v>380</v>
      </c>
      <c r="DJ1243" s="244">
        <f t="shared" si="624"/>
        <v>424</v>
      </c>
      <c r="DK1243" s="244">
        <f t="shared" si="624"/>
        <v>418</v>
      </c>
      <c r="DL1243" s="242">
        <f t="shared" si="624"/>
        <v>381</v>
      </c>
      <c r="DM1243" s="242">
        <f t="shared" si="624"/>
        <v>426</v>
      </c>
      <c r="DN1243" s="242">
        <f t="shared" si="624"/>
        <v>431</v>
      </c>
      <c r="DO1243" s="242">
        <f t="shared" si="624"/>
        <v>486</v>
      </c>
      <c r="DP1243" s="244">
        <f t="shared" si="624"/>
        <v>1</v>
      </c>
      <c r="DQ1243" s="244">
        <f t="shared" si="624"/>
        <v>-620</v>
      </c>
      <c r="DR1243" s="244">
        <f t="shared" si="624"/>
        <v>-883</v>
      </c>
      <c r="DS1243" s="244">
        <f t="shared" si="624"/>
        <v>-294</v>
      </c>
      <c r="DT1243" s="242">
        <f t="shared" si="624"/>
        <v>0</v>
      </c>
      <c r="DU1243" s="242">
        <f t="shared" si="624"/>
        <v>-87.534995223350322</v>
      </c>
      <c r="DV1243" s="242">
        <f t="shared" si="624"/>
        <v>578.50812430060796</v>
      </c>
      <c r="DW1243" s="242">
        <f t="shared" si="624"/>
        <v>1517.2895337658288</v>
      </c>
      <c r="DX1243" s="460">
        <f t="shared" si="602"/>
        <v>0.44501718213058417</v>
      </c>
      <c r="DY1243" s="460">
        <f t="shared" si="602"/>
        <v>0.43381318324493995</v>
      </c>
      <c r="DZ1243" s="460">
        <f t="shared" si="602"/>
        <v>0.41740734529599194</v>
      </c>
      <c r="EA1243" s="460">
        <f t="shared" si="602"/>
        <v>0.39279465066866642</v>
      </c>
      <c r="EB1243" s="461">
        <f t="shared" si="602"/>
        <v>0.43403590944574549</v>
      </c>
      <c r="EC1243" s="461">
        <f t="shared" si="602"/>
        <v>0.42782641087725831</v>
      </c>
      <c r="ED1243" s="461">
        <f t="shared" si="577"/>
        <v>0.41807430042724159</v>
      </c>
      <c r="EE1243" s="461">
        <f t="shared" si="577"/>
        <v>0.42059481609975613</v>
      </c>
      <c r="EG1243" s="244">
        <f t="shared" si="625"/>
        <v>15439</v>
      </c>
      <c r="EH1243" s="244">
        <f t="shared" si="625"/>
        <v>7491</v>
      </c>
      <c r="EI1243" s="244">
        <f t="shared" si="625"/>
        <v>7947</v>
      </c>
      <c r="EJ1243" s="244">
        <f t="shared" si="625"/>
        <v>3155</v>
      </c>
      <c r="EK1243" s="244">
        <f t="shared" si="625"/>
        <v>4366</v>
      </c>
      <c r="EL1243" s="244">
        <f t="shared" si="625"/>
        <v>92162</v>
      </c>
      <c r="EM1243" s="244">
        <f t="shared" si="625"/>
        <v>85989</v>
      </c>
      <c r="EN1243" s="462">
        <f t="shared" si="604"/>
        <v>0.48519981864110368</v>
      </c>
      <c r="EO1243" s="244">
        <f t="shared" si="605"/>
        <v>39.700515917956466</v>
      </c>
      <c r="EP1243" s="462">
        <f t="shared" si="606"/>
        <v>0.28279033616166849</v>
      </c>
      <c r="EQ1243" s="244">
        <f t="shared" si="607"/>
        <v>47373.103882294221</v>
      </c>
      <c r="ER1243" s="244">
        <f t="shared" si="608"/>
        <v>3057.5616260994625</v>
      </c>
      <c r="ES1243" s="463"/>
      <c r="ET1243" s="244">
        <f t="shared" si="626"/>
        <v>31958</v>
      </c>
      <c r="EU1243" s="244">
        <f t="shared" si="626"/>
        <v>13684</v>
      </c>
      <c r="EV1243" s="244">
        <f t="shared" si="626"/>
        <v>18274</v>
      </c>
      <c r="EW1243" s="244">
        <f t="shared" si="626"/>
        <v>8796</v>
      </c>
      <c r="EX1243" s="244">
        <f t="shared" si="626"/>
        <v>10942</v>
      </c>
      <c r="EY1243" s="244">
        <f t="shared" si="626"/>
        <v>230585</v>
      </c>
      <c r="EZ1243" s="244">
        <f t="shared" si="626"/>
        <v>220172</v>
      </c>
      <c r="FA1243" s="464">
        <f t="shared" si="610"/>
        <v>0.42818699543150385</v>
      </c>
      <c r="FB1243" s="243">
        <f t="shared" si="611"/>
        <v>48.133960818649449</v>
      </c>
      <c r="FC1243" s="464">
        <f t="shared" si="612"/>
        <v>0.34238688278365353</v>
      </c>
      <c r="FD1243" s="242">
        <f t="shared" si="613"/>
        <v>47453.216818093111</v>
      </c>
      <c r="FE1243" s="242">
        <f t="shared" si="614"/>
        <v>3329.2153407336082</v>
      </c>
      <c r="FF1243" s="242">
        <f t="shared" si="598"/>
        <v>16673</v>
      </c>
      <c r="FG1243" s="243">
        <f t="shared" si="603"/>
        <v>45.546692256942364</v>
      </c>
      <c r="FH1243" s="242">
        <f t="shared" si="627"/>
        <v>7594</v>
      </c>
      <c r="FI1243" s="242">
        <f t="shared" si="627"/>
        <v>16673</v>
      </c>
      <c r="FJ1243" s="242">
        <f t="shared" si="627"/>
        <v>251</v>
      </c>
      <c r="FK1243" s="242">
        <f t="shared" si="615"/>
        <v>8828</v>
      </c>
      <c r="FL1243" s="242">
        <f t="shared" si="600"/>
        <v>1702</v>
      </c>
      <c r="FM1243" s="242">
        <f t="shared" si="616"/>
        <v>7126</v>
      </c>
    </row>
    <row r="1244" spans="1:169" s="368" customFormat="1">
      <c r="A1244" s="285"/>
      <c r="B1244" s="286"/>
      <c r="C1244" s="285"/>
      <c r="D1244" s="285"/>
      <c r="E1244" s="400"/>
      <c r="F1244" s="393">
        <f t="shared" si="601"/>
        <v>31</v>
      </c>
      <c r="G1244" s="459" t="s">
        <v>2310</v>
      </c>
      <c r="H1244" s="392" t="s">
        <v>2311</v>
      </c>
      <c r="I1244" s="393"/>
      <c r="J1244" s="392"/>
      <c r="K1244" s="287"/>
      <c r="L1244" s="392"/>
      <c r="M1244" s="392"/>
      <c r="N1244" s="372">
        <f t="shared" si="620"/>
        <v>58</v>
      </c>
      <c r="O1244" s="244">
        <f t="shared" si="620"/>
        <v>18341</v>
      </c>
      <c r="P1244" s="244">
        <f t="shared" si="620"/>
        <v>28115</v>
      </c>
      <c r="Q1244" s="244">
        <f t="shared" si="620"/>
        <v>30403</v>
      </c>
      <c r="R1244" s="244">
        <f t="shared" si="620"/>
        <v>31950</v>
      </c>
      <c r="S1244" s="242">
        <f t="shared" si="620"/>
        <v>25916</v>
      </c>
      <c r="T1244" s="242">
        <f t="shared" si="620"/>
        <v>28308</v>
      </c>
      <c r="U1244" s="242">
        <f t="shared" si="620"/>
        <v>30733</v>
      </c>
      <c r="V1244" s="242">
        <f t="shared" si="620"/>
        <v>33355</v>
      </c>
      <c r="W1244" s="244">
        <f t="shared" si="620"/>
        <v>11451</v>
      </c>
      <c r="X1244" s="244">
        <f t="shared" si="617"/>
        <v>17176</v>
      </c>
      <c r="Y1244" s="244">
        <f t="shared" si="617"/>
        <v>18386</v>
      </c>
      <c r="Z1244" s="244">
        <f t="shared" si="617"/>
        <v>18932</v>
      </c>
      <c r="AA1244" s="242">
        <f t="shared" si="617"/>
        <v>14975</v>
      </c>
      <c r="AB1244" s="242">
        <f t="shared" si="617"/>
        <v>16293</v>
      </c>
      <c r="AC1244" s="242">
        <f t="shared" si="617"/>
        <v>17746</v>
      </c>
      <c r="AD1244" s="242">
        <f t="shared" si="617"/>
        <v>19277</v>
      </c>
      <c r="AE1244" s="244">
        <f t="shared" si="617"/>
        <v>322</v>
      </c>
      <c r="AF1244" s="244">
        <f t="shared" si="617"/>
        <v>371</v>
      </c>
      <c r="AG1244" s="244">
        <f t="shared" si="617"/>
        <v>367</v>
      </c>
      <c r="AH1244" s="244">
        <f t="shared" si="617"/>
        <v>370</v>
      </c>
      <c r="AI1244" s="242">
        <f t="shared" si="617"/>
        <v>361</v>
      </c>
      <c r="AJ1244" s="242">
        <f t="shared" si="617"/>
        <v>358</v>
      </c>
      <c r="AK1244" s="242">
        <f t="shared" si="617"/>
        <v>364</v>
      </c>
      <c r="AL1244" s="242">
        <f t="shared" si="617"/>
        <v>380</v>
      </c>
      <c r="AM1244" s="244">
        <f t="shared" si="617"/>
        <v>6885</v>
      </c>
      <c r="AN1244" s="244">
        <f t="shared" si="621"/>
        <v>10937</v>
      </c>
      <c r="AO1244" s="244">
        <f t="shared" si="621"/>
        <v>12015</v>
      </c>
      <c r="AP1244" s="244">
        <f t="shared" si="621"/>
        <v>13016</v>
      </c>
      <c r="AQ1244" s="242">
        <f t="shared" si="621"/>
        <v>10943</v>
      </c>
      <c r="AR1244" s="242">
        <f t="shared" si="621"/>
        <v>12015</v>
      </c>
      <c r="AS1244" s="242">
        <f t="shared" si="621"/>
        <v>12991</v>
      </c>
      <c r="AT1244" s="242">
        <f t="shared" si="621"/>
        <v>14070</v>
      </c>
      <c r="AU1244" s="244">
        <f t="shared" si="621"/>
        <v>2679</v>
      </c>
      <c r="AV1244" s="244">
        <f t="shared" si="621"/>
        <v>4622</v>
      </c>
      <c r="AW1244" s="244">
        <f t="shared" si="621"/>
        <v>5083</v>
      </c>
      <c r="AX1244" s="244">
        <f t="shared" si="621"/>
        <v>5528</v>
      </c>
      <c r="AY1244" s="242">
        <f t="shared" si="621"/>
        <v>4863</v>
      </c>
      <c r="AZ1244" s="242">
        <f t="shared" si="621"/>
        <v>5325</v>
      </c>
      <c r="BA1244" s="242">
        <f t="shared" si="621"/>
        <v>5737</v>
      </c>
      <c r="BB1244" s="242">
        <f t="shared" si="621"/>
        <v>6221</v>
      </c>
      <c r="BC1244" s="244">
        <f t="shared" si="621"/>
        <v>3933</v>
      </c>
      <c r="BD1244" s="244">
        <f t="shared" si="609"/>
        <v>5274</v>
      </c>
      <c r="BE1244" s="244">
        <f t="shared" si="609"/>
        <v>5460</v>
      </c>
      <c r="BF1244" s="244">
        <f t="shared" si="609"/>
        <v>6032</v>
      </c>
      <c r="BG1244" s="242">
        <f t="shared" si="609"/>
        <v>5286</v>
      </c>
      <c r="BH1244" s="242">
        <f t="shared" si="609"/>
        <v>5395</v>
      </c>
      <c r="BI1244" s="242">
        <f t="shared" si="609"/>
        <v>5991</v>
      </c>
      <c r="BJ1244" s="242">
        <f t="shared" si="609"/>
        <v>6930</v>
      </c>
      <c r="BK1244" s="244">
        <f t="shared" si="622"/>
        <v>273</v>
      </c>
      <c r="BL1244" s="244">
        <f t="shared" si="622"/>
        <v>1041</v>
      </c>
      <c r="BM1244" s="244">
        <f t="shared" si="622"/>
        <v>1472</v>
      </c>
      <c r="BN1244" s="244">
        <f t="shared" si="622"/>
        <v>1456</v>
      </c>
      <c r="BO1244" s="242">
        <f t="shared" si="622"/>
        <v>794</v>
      </c>
      <c r="BP1244" s="242">
        <f t="shared" si="622"/>
        <v>1295</v>
      </c>
      <c r="BQ1244" s="242">
        <f t="shared" si="622"/>
        <v>1263</v>
      </c>
      <c r="BR1244" s="242">
        <f t="shared" si="622"/>
        <v>919</v>
      </c>
      <c r="BS1244" s="244">
        <f t="shared" si="622"/>
        <v>283</v>
      </c>
      <c r="BT1244" s="244">
        <f t="shared" si="622"/>
        <v>1041</v>
      </c>
      <c r="BU1244" s="244">
        <f t="shared" si="622"/>
        <v>1472</v>
      </c>
      <c r="BV1244" s="244">
        <f t="shared" si="622"/>
        <v>1456</v>
      </c>
      <c r="BW1244" s="242">
        <f t="shared" si="622"/>
        <v>794</v>
      </c>
      <c r="BX1244" s="242">
        <f t="shared" si="622"/>
        <v>1295</v>
      </c>
      <c r="BY1244" s="242">
        <f t="shared" si="622"/>
        <v>1263</v>
      </c>
      <c r="BZ1244" s="242">
        <f t="shared" si="622"/>
        <v>919</v>
      </c>
      <c r="CA1244" s="244">
        <f t="shared" si="618"/>
        <v>10</v>
      </c>
      <c r="CB1244" s="244">
        <f t="shared" si="618"/>
        <v>0</v>
      </c>
      <c r="CC1244" s="244">
        <f t="shared" si="618"/>
        <v>0</v>
      </c>
      <c r="CD1244" s="244">
        <f t="shared" si="618"/>
        <v>0</v>
      </c>
      <c r="CE1244" s="242">
        <f t="shared" si="618"/>
        <v>0</v>
      </c>
      <c r="CF1244" s="242">
        <f t="shared" si="618"/>
        <v>0</v>
      </c>
      <c r="CG1244" s="242">
        <f t="shared" si="618"/>
        <v>0</v>
      </c>
      <c r="CH1244" s="242">
        <f t="shared" si="618"/>
        <v>0</v>
      </c>
      <c r="CI1244" s="375"/>
      <c r="CJ1244" s="244">
        <f t="shared" si="623"/>
        <v>3928</v>
      </c>
      <c r="CK1244" s="244">
        <f t="shared" si="623"/>
        <v>6056</v>
      </c>
      <c r="CL1244" s="244">
        <f t="shared" si="623"/>
        <v>6644</v>
      </c>
      <c r="CM1244" s="244">
        <f t="shared" si="623"/>
        <v>7127</v>
      </c>
      <c r="CN1244" s="242">
        <f t="shared" si="623"/>
        <v>5286</v>
      </c>
      <c r="CO1244" s="242">
        <f t="shared" si="623"/>
        <v>5926.6747946088817</v>
      </c>
      <c r="CP1244" s="242">
        <f t="shared" si="623"/>
        <v>6548.3717034566389</v>
      </c>
      <c r="CQ1244" s="242">
        <f t="shared" si="623"/>
        <v>7269.9823471034633</v>
      </c>
      <c r="CR1244" s="244">
        <f t="shared" si="623"/>
        <v>2167</v>
      </c>
      <c r="CS1244" s="244">
        <f t="shared" si="623"/>
        <v>3502</v>
      </c>
      <c r="CT1244" s="244">
        <f t="shared" si="619"/>
        <v>3842</v>
      </c>
      <c r="CU1244" s="244">
        <f t="shared" si="619"/>
        <v>4172</v>
      </c>
      <c r="CV1244" s="242">
        <f t="shared" si="619"/>
        <v>3737</v>
      </c>
      <c r="CW1244" s="242">
        <f t="shared" si="619"/>
        <v>4093.6747946088844</v>
      </c>
      <c r="CX1244" s="242">
        <f t="shared" si="619"/>
        <v>4431.3717034566398</v>
      </c>
      <c r="CY1244" s="242">
        <f t="shared" si="619"/>
        <v>4807.9823471034624</v>
      </c>
      <c r="CZ1244" s="244">
        <f t="shared" si="619"/>
        <v>1639</v>
      </c>
      <c r="DA1244" s="244">
        <f t="shared" si="619"/>
        <v>2260</v>
      </c>
      <c r="DB1244" s="244">
        <f t="shared" si="619"/>
        <v>2407</v>
      </c>
      <c r="DC1244" s="244">
        <f t="shared" si="619"/>
        <v>2454</v>
      </c>
      <c r="DD1244" s="242">
        <f t="shared" si="619"/>
        <v>1255</v>
      </c>
      <c r="DE1244" s="242">
        <f t="shared" si="619"/>
        <v>1435</v>
      </c>
      <c r="DF1244" s="242">
        <f t="shared" si="619"/>
        <v>1597</v>
      </c>
      <c r="DG1244" s="242">
        <f t="shared" si="619"/>
        <v>1877</v>
      </c>
      <c r="DH1244" s="244">
        <f t="shared" si="619"/>
        <v>122</v>
      </c>
      <c r="DI1244" s="244">
        <f t="shared" si="619"/>
        <v>294</v>
      </c>
      <c r="DJ1244" s="244">
        <f t="shared" si="624"/>
        <v>395</v>
      </c>
      <c r="DK1244" s="244">
        <f t="shared" si="624"/>
        <v>501</v>
      </c>
      <c r="DL1244" s="242">
        <f t="shared" si="624"/>
        <v>294</v>
      </c>
      <c r="DM1244" s="242">
        <f t="shared" si="624"/>
        <v>398</v>
      </c>
      <c r="DN1244" s="242">
        <f t="shared" si="624"/>
        <v>520</v>
      </c>
      <c r="DO1244" s="242">
        <f t="shared" si="624"/>
        <v>585</v>
      </c>
      <c r="DP1244" s="244">
        <f t="shared" si="624"/>
        <v>5</v>
      </c>
      <c r="DQ1244" s="244">
        <f t="shared" si="624"/>
        <v>-782</v>
      </c>
      <c r="DR1244" s="244">
        <f t="shared" si="624"/>
        <v>-1184</v>
      </c>
      <c r="DS1244" s="244">
        <f t="shared" si="624"/>
        <v>-1095</v>
      </c>
      <c r="DT1244" s="242">
        <f t="shared" si="624"/>
        <v>0</v>
      </c>
      <c r="DU1244" s="242">
        <f t="shared" si="624"/>
        <v>-531.67479460888285</v>
      </c>
      <c r="DV1244" s="242">
        <f t="shared" si="624"/>
        <v>-557.37170345664003</v>
      </c>
      <c r="DW1244" s="242">
        <f t="shared" si="624"/>
        <v>-339.98234710346355</v>
      </c>
      <c r="DX1244" s="460">
        <f t="shared" si="602"/>
        <v>0.62433891281827603</v>
      </c>
      <c r="DY1244" s="460">
        <f t="shared" si="602"/>
        <v>0.610919438022408</v>
      </c>
      <c r="DZ1244" s="460">
        <f t="shared" si="602"/>
        <v>0.60474295299805936</v>
      </c>
      <c r="EA1244" s="460">
        <f t="shared" si="602"/>
        <v>0.59255086071987484</v>
      </c>
      <c r="EB1244" s="461">
        <f t="shared" si="602"/>
        <v>0.57782836857539743</v>
      </c>
      <c r="EC1244" s="461">
        <f t="shared" si="602"/>
        <v>0.57556167867740571</v>
      </c>
      <c r="ED1244" s="461">
        <f t="shared" si="577"/>
        <v>0.57742491784075745</v>
      </c>
      <c r="EE1244" s="461">
        <f t="shared" si="577"/>
        <v>0.57793434267725974</v>
      </c>
      <c r="EG1244" s="244">
        <f t="shared" si="625"/>
        <v>15629</v>
      </c>
      <c r="EH1244" s="244">
        <f t="shared" si="625"/>
        <v>10111</v>
      </c>
      <c r="EI1244" s="244">
        <f t="shared" si="625"/>
        <v>5514</v>
      </c>
      <c r="EJ1244" s="244">
        <f t="shared" si="625"/>
        <v>2099</v>
      </c>
      <c r="EK1244" s="244">
        <f t="shared" si="625"/>
        <v>5553</v>
      </c>
      <c r="EL1244" s="244">
        <f t="shared" si="625"/>
        <v>114923</v>
      </c>
      <c r="EM1244" s="244">
        <f t="shared" si="625"/>
        <v>107884</v>
      </c>
      <c r="EN1244" s="462">
        <f t="shared" si="604"/>
        <v>0.6469383837737539</v>
      </c>
      <c r="EO1244" s="244">
        <f t="shared" si="605"/>
        <v>38.066739209285458</v>
      </c>
      <c r="EP1244" s="462">
        <f t="shared" si="606"/>
        <v>0.35530104293300913</v>
      </c>
      <c r="EQ1244" s="244">
        <f t="shared" si="607"/>
        <v>48319.309450675668</v>
      </c>
      <c r="ER1244" s="244">
        <f t="shared" si="608"/>
        <v>1621.3402049114482</v>
      </c>
      <c r="ES1244" s="463"/>
      <c r="ET1244" s="244">
        <f t="shared" si="626"/>
        <v>27067</v>
      </c>
      <c r="EU1244" s="244">
        <f t="shared" si="626"/>
        <v>16561</v>
      </c>
      <c r="EV1244" s="244">
        <f t="shared" si="626"/>
        <v>10507</v>
      </c>
      <c r="EW1244" s="244">
        <f t="shared" si="626"/>
        <v>4611</v>
      </c>
      <c r="EX1244" s="244">
        <f t="shared" si="626"/>
        <v>11626</v>
      </c>
      <c r="EY1244" s="244">
        <f t="shared" si="626"/>
        <v>173692</v>
      </c>
      <c r="EZ1244" s="244">
        <f t="shared" si="626"/>
        <v>163136</v>
      </c>
      <c r="FA1244" s="464">
        <f t="shared" si="610"/>
        <v>0.61185207078730552</v>
      </c>
      <c r="FB1244" s="243">
        <f t="shared" si="611"/>
        <v>43.885029028266871</v>
      </c>
      <c r="FC1244" s="464">
        <f t="shared" si="612"/>
        <v>0.42952672996637975</v>
      </c>
      <c r="FD1244" s="242">
        <f t="shared" si="613"/>
        <v>66934.573843354898</v>
      </c>
      <c r="FE1244" s="242">
        <f t="shared" si="614"/>
        <v>2355.396724205571</v>
      </c>
      <c r="FF1244" s="242">
        <f t="shared" si="598"/>
        <v>10941</v>
      </c>
      <c r="FG1244" s="243">
        <f t="shared" si="603"/>
        <v>43.049081436797366</v>
      </c>
      <c r="FH1244" s="242">
        <f t="shared" si="627"/>
        <v>4710</v>
      </c>
      <c r="FI1244" s="242">
        <f t="shared" si="627"/>
        <v>10941</v>
      </c>
      <c r="FJ1244" s="242">
        <f t="shared" si="627"/>
        <v>169</v>
      </c>
      <c r="FK1244" s="242">
        <f t="shared" si="615"/>
        <v>6062</v>
      </c>
      <c r="FL1244" s="242">
        <f t="shared" si="600"/>
        <v>1488</v>
      </c>
      <c r="FM1244" s="242">
        <f t="shared" si="616"/>
        <v>4574</v>
      </c>
    </row>
    <row r="1245" spans="1:169" s="368" customFormat="1">
      <c r="A1245" s="285"/>
      <c r="B1245" s="286"/>
      <c r="C1245" s="285"/>
      <c r="D1245" s="285"/>
      <c r="E1245" s="400"/>
      <c r="F1245" s="393">
        <f t="shared" si="601"/>
        <v>32</v>
      </c>
      <c r="G1245" s="459" t="s">
        <v>2438</v>
      </c>
      <c r="H1245" s="392" t="s">
        <v>2439</v>
      </c>
      <c r="I1245" s="393"/>
      <c r="J1245" s="392"/>
      <c r="K1245" s="287"/>
      <c r="L1245" s="392"/>
      <c r="M1245" s="392"/>
      <c r="N1245" s="372">
        <f t="shared" si="620"/>
        <v>1</v>
      </c>
      <c r="O1245" s="244">
        <f t="shared" si="620"/>
        <v>20297</v>
      </c>
      <c r="P1245" s="244">
        <f t="shared" si="620"/>
        <v>24951</v>
      </c>
      <c r="Q1245" s="244">
        <f t="shared" si="620"/>
        <v>26261</v>
      </c>
      <c r="R1245" s="244">
        <f t="shared" si="620"/>
        <v>27796</v>
      </c>
      <c r="S1245" s="242">
        <f t="shared" si="620"/>
        <v>31682</v>
      </c>
      <c r="T1245" s="242">
        <f t="shared" si="620"/>
        <v>33362</v>
      </c>
      <c r="U1245" s="242">
        <f t="shared" si="620"/>
        <v>35298</v>
      </c>
      <c r="V1245" s="242">
        <f t="shared" si="620"/>
        <v>37292</v>
      </c>
      <c r="W1245" s="244">
        <f t="shared" si="620"/>
        <v>4263</v>
      </c>
      <c r="X1245" s="244">
        <f t="shared" si="620"/>
        <v>5463</v>
      </c>
      <c r="Y1245" s="244">
        <f t="shared" si="620"/>
        <v>5691</v>
      </c>
      <c r="Z1245" s="244">
        <f t="shared" si="620"/>
        <v>6026</v>
      </c>
      <c r="AA1245" s="242">
        <f t="shared" si="620"/>
        <v>5411</v>
      </c>
      <c r="AB1245" s="242">
        <f t="shared" si="620"/>
        <v>5636</v>
      </c>
      <c r="AC1245" s="242">
        <f t="shared" si="620"/>
        <v>5972</v>
      </c>
      <c r="AD1245" s="242">
        <f t="shared" ref="AD1245:AS1250" si="628">SUMIFS(AD$4:AD$1158,$I$4:$I$1158,$G1245)</f>
        <v>6314</v>
      </c>
      <c r="AE1245" s="244">
        <f t="shared" si="628"/>
        <v>3286</v>
      </c>
      <c r="AF1245" s="244">
        <f t="shared" si="628"/>
        <v>4570</v>
      </c>
      <c r="AG1245" s="244">
        <f t="shared" si="628"/>
        <v>4864</v>
      </c>
      <c r="AH1245" s="244">
        <f t="shared" si="628"/>
        <v>5285</v>
      </c>
      <c r="AI1245" s="242">
        <f t="shared" si="628"/>
        <v>4570</v>
      </c>
      <c r="AJ1245" s="242">
        <f t="shared" si="628"/>
        <v>4864</v>
      </c>
      <c r="AK1245" s="242">
        <f t="shared" si="628"/>
        <v>5285</v>
      </c>
      <c r="AL1245" s="242">
        <f t="shared" si="628"/>
        <v>5675</v>
      </c>
      <c r="AM1245" s="244">
        <f t="shared" si="628"/>
        <v>16034</v>
      </c>
      <c r="AN1245" s="244">
        <f t="shared" si="628"/>
        <v>19488</v>
      </c>
      <c r="AO1245" s="244">
        <f t="shared" si="628"/>
        <v>20570</v>
      </c>
      <c r="AP1245" s="244">
        <f t="shared" si="628"/>
        <v>21770</v>
      </c>
      <c r="AQ1245" s="242">
        <f t="shared" si="628"/>
        <v>26271</v>
      </c>
      <c r="AR1245" s="242">
        <f t="shared" si="621"/>
        <v>27726</v>
      </c>
      <c r="AS1245" s="242">
        <f t="shared" si="621"/>
        <v>29325</v>
      </c>
      <c r="AT1245" s="242">
        <f t="shared" si="621"/>
        <v>30978</v>
      </c>
      <c r="AU1245" s="244">
        <f t="shared" si="621"/>
        <v>0</v>
      </c>
      <c r="AV1245" s="244">
        <f t="shared" si="621"/>
        <v>0</v>
      </c>
      <c r="AW1245" s="244">
        <f t="shared" si="621"/>
        <v>0</v>
      </c>
      <c r="AX1245" s="244">
        <f t="shared" si="621"/>
        <v>0</v>
      </c>
      <c r="AY1245" s="242">
        <f t="shared" si="621"/>
        <v>0</v>
      </c>
      <c r="AZ1245" s="242">
        <f t="shared" si="621"/>
        <v>0</v>
      </c>
      <c r="BA1245" s="242">
        <f t="shared" si="621"/>
        <v>0</v>
      </c>
      <c r="BB1245" s="242">
        <f t="shared" si="621"/>
        <v>0</v>
      </c>
      <c r="BC1245" s="244">
        <f t="shared" si="621"/>
        <v>16034</v>
      </c>
      <c r="BD1245" s="244">
        <f t="shared" si="609"/>
        <v>19488</v>
      </c>
      <c r="BE1245" s="244">
        <f t="shared" si="609"/>
        <v>20570</v>
      </c>
      <c r="BF1245" s="244">
        <f t="shared" si="609"/>
        <v>21770</v>
      </c>
      <c r="BG1245" s="242">
        <f t="shared" si="609"/>
        <v>26271</v>
      </c>
      <c r="BH1245" s="242">
        <f t="shared" si="609"/>
        <v>27726</v>
      </c>
      <c r="BI1245" s="242">
        <f t="shared" si="609"/>
        <v>29325</v>
      </c>
      <c r="BJ1245" s="242">
        <f t="shared" si="609"/>
        <v>30978</v>
      </c>
      <c r="BK1245" s="244">
        <f t="shared" si="622"/>
        <v>0</v>
      </c>
      <c r="BL1245" s="244">
        <f t="shared" si="622"/>
        <v>0</v>
      </c>
      <c r="BM1245" s="244">
        <f t="shared" si="622"/>
        <v>0</v>
      </c>
      <c r="BN1245" s="244">
        <f t="shared" si="622"/>
        <v>0</v>
      </c>
      <c r="BO1245" s="242">
        <f t="shared" si="622"/>
        <v>0</v>
      </c>
      <c r="BP1245" s="242">
        <f t="shared" si="622"/>
        <v>0</v>
      </c>
      <c r="BQ1245" s="242">
        <f t="shared" si="622"/>
        <v>0</v>
      </c>
      <c r="BR1245" s="242">
        <f t="shared" si="622"/>
        <v>0</v>
      </c>
      <c r="BS1245" s="244">
        <f t="shared" si="622"/>
        <v>0</v>
      </c>
      <c r="BT1245" s="244">
        <f t="shared" si="622"/>
        <v>0</v>
      </c>
      <c r="BU1245" s="244">
        <f t="shared" si="622"/>
        <v>0</v>
      </c>
      <c r="BV1245" s="244">
        <f t="shared" si="622"/>
        <v>0</v>
      </c>
      <c r="BW1245" s="242">
        <f t="shared" si="622"/>
        <v>0</v>
      </c>
      <c r="BX1245" s="242">
        <f t="shared" si="622"/>
        <v>0</v>
      </c>
      <c r="BY1245" s="242">
        <f t="shared" si="622"/>
        <v>0</v>
      </c>
      <c r="BZ1245" s="242">
        <f t="shared" ref="BZ1245:CH1250" si="629">SUMIFS(BZ$4:BZ$1158,$I$4:$I$1158,$G1245)</f>
        <v>0</v>
      </c>
      <c r="CA1245" s="244">
        <f t="shared" si="629"/>
        <v>0</v>
      </c>
      <c r="CB1245" s="244">
        <f t="shared" si="629"/>
        <v>0</v>
      </c>
      <c r="CC1245" s="244">
        <f t="shared" si="629"/>
        <v>0</v>
      </c>
      <c r="CD1245" s="244">
        <f t="shared" si="629"/>
        <v>0</v>
      </c>
      <c r="CE1245" s="242">
        <f t="shared" si="629"/>
        <v>0</v>
      </c>
      <c r="CF1245" s="242">
        <f t="shared" si="629"/>
        <v>0</v>
      </c>
      <c r="CG1245" s="242">
        <f t="shared" si="629"/>
        <v>0</v>
      </c>
      <c r="CH1245" s="242">
        <f t="shared" si="629"/>
        <v>0</v>
      </c>
      <c r="CI1245" s="375"/>
      <c r="CJ1245" s="244">
        <f t="shared" si="623"/>
        <v>16035</v>
      </c>
      <c r="CK1245" s="244">
        <f t="shared" si="623"/>
        <v>20233</v>
      </c>
      <c r="CL1245" s="244">
        <f t="shared" si="623"/>
        <v>21910</v>
      </c>
      <c r="CM1245" s="244">
        <f t="shared" si="623"/>
        <v>23231</v>
      </c>
      <c r="CN1245" s="242">
        <f t="shared" si="623"/>
        <v>26271</v>
      </c>
      <c r="CO1245" s="242">
        <f t="shared" si="623"/>
        <v>28428</v>
      </c>
      <c r="CP1245" s="242">
        <f t="shared" si="623"/>
        <v>31115</v>
      </c>
      <c r="CQ1245" s="242">
        <f t="shared" si="623"/>
        <v>33744</v>
      </c>
      <c r="CR1245" s="244">
        <f t="shared" si="623"/>
        <v>0</v>
      </c>
      <c r="CS1245" s="244">
        <f t="shared" si="623"/>
        <v>0</v>
      </c>
      <c r="CT1245" s="244">
        <f t="shared" si="623"/>
        <v>0</v>
      </c>
      <c r="CU1245" s="244">
        <f t="shared" si="623"/>
        <v>0</v>
      </c>
      <c r="CV1245" s="242">
        <f t="shared" si="623"/>
        <v>0</v>
      </c>
      <c r="CW1245" s="242">
        <f t="shared" si="623"/>
        <v>0</v>
      </c>
      <c r="CX1245" s="242">
        <f t="shared" si="623"/>
        <v>0</v>
      </c>
      <c r="CY1245" s="242">
        <f t="shared" si="623"/>
        <v>0</v>
      </c>
      <c r="CZ1245" s="244">
        <f t="shared" ref="CZ1245:DO1250" si="630">SUMIFS(CZ$4:CZ$1158,$I$4:$I$1158,$G1245)</f>
        <v>4952</v>
      </c>
      <c r="DA1245" s="244">
        <f t="shared" si="630"/>
        <v>3122</v>
      </c>
      <c r="DB1245" s="244">
        <f t="shared" si="630"/>
        <v>3321</v>
      </c>
      <c r="DC1245" s="244">
        <f t="shared" si="630"/>
        <v>3391</v>
      </c>
      <c r="DD1245" s="242">
        <f t="shared" si="630"/>
        <v>9071</v>
      </c>
      <c r="DE1245" s="242">
        <f t="shared" si="630"/>
        <v>9574</v>
      </c>
      <c r="DF1245" s="242">
        <f t="shared" si="630"/>
        <v>10126</v>
      </c>
      <c r="DG1245" s="242">
        <f t="shared" si="630"/>
        <v>10697</v>
      </c>
      <c r="DH1245" s="244">
        <f t="shared" si="630"/>
        <v>11083</v>
      </c>
      <c r="DI1245" s="244">
        <f t="shared" si="630"/>
        <v>17111</v>
      </c>
      <c r="DJ1245" s="244">
        <f t="shared" si="630"/>
        <v>18589</v>
      </c>
      <c r="DK1245" s="244">
        <f t="shared" si="630"/>
        <v>19840</v>
      </c>
      <c r="DL1245" s="242">
        <f t="shared" si="630"/>
        <v>17200</v>
      </c>
      <c r="DM1245" s="242">
        <f t="shared" si="630"/>
        <v>18854</v>
      </c>
      <c r="DN1245" s="242">
        <f t="shared" si="624"/>
        <v>20989</v>
      </c>
      <c r="DO1245" s="242">
        <f t="shared" si="624"/>
        <v>23047</v>
      </c>
      <c r="DP1245" s="244">
        <f t="shared" si="624"/>
        <v>-1</v>
      </c>
      <c r="DQ1245" s="244">
        <f t="shared" si="624"/>
        <v>-745</v>
      </c>
      <c r="DR1245" s="244">
        <f t="shared" si="624"/>
        <v>-1340</v>
      </c>
      <c r="DS1245" s="244">
        <f t="shared" si="624"/>
        <v>-1461</v>
      </c>
      <c r="DT1245" s="242">
        <f t="shared" si="624"/>
        <v>0</v>
      </c>
      <c r="DU1245" s="242">
        <f t="shared" si="624"/>
        <v>-702</v>
      </c>
      <c r="DV1245" s="242">
        <f t="shared" si="624"/>
        <v>-1790</v>
      </c>
      <c r="DW1245" s="242">
        <f t="shared" si="624"/>
        <v>-2766</v>
      </c>
      <c r="DX1245" s="460">
        <f t="shared" si="602"/>
        <v>0.21003103906981327</v>
      </c>
      <c r="DY1245" s="460">
        <f t="shared" si="602"/>
        <v>0.21894914031501744</v>
      </c>
      <c r="DZ1245" s="460">
        <f t="shared" si="602"/>
        <v>0.21670918853052054</v>
      </c>
      <c r="EA1245" s="460">
        <f t="shared" si="602"/>
        <v>0.21679378327816953</v>
      </c>
      <c r="EB1245" s="461">
        <f t="shared" si="602"/>
        <v>0.17079098541758728</v>
      </c>
      <c r="EC1245" s="461">
        <f t="shared" si="602"/>
        <v>0.16893471614411606</v>
      </c>
      <c r="ED1245" s="461">
        <f t="shared" si="577"/>
        <v>0.16918805598050882</v>
      </c>
      <c r="EE1245" s="461">
        <f t="shared" si="577"/>
        <v>0.16931245307304515</v>
      </c>
      <c r="EG1245" s="244">
        <f t="shared" si="625"/>
        <v>0</v>
      </c>
      <c r="EH1245" s="244">
        <f t="shared" si="625"/>
        <v>0</v>
      </c>
      <c r="EI1245" s="244">
        <f t="shared" si="625"/>
        <v>0</v>
      </c>
      <c r="EJ1245" s="244">
        <f t="shared" si="625"/>
        <v>0</v>
      </c>
      <c r="EK1245" s="244">
        <f t="shared" si="625"/>
        <v>0</v>
      </c>
      <c r="EL1245" s="244">
        <f t="shared" si="625"/>
        <v>0</v>
      </c>
      <c r="EM1245" s="244">
        <f t="shared" si="625"/>
        <v>0</v>
      </c>
      <c r="EN1245" s="462">
        <f t="shared" si="604"/>
        <v>0</v>
      </c>
      <c r="EO1245" s="244">
        <f t="shared" si="605"/>
        <v>0</v>
      </c>
      <c r="EP1245" s="462">
        <f t="shared" si="606"/>
        <v>0</v>
      </c>
      <c r="EQ1245" s="244">
        <f t="shared" si="607"/>
        <v>0</v>
      </c>
      <c r="ER1245" s="244">
        <f t="shared" si="608"/>
        <v>0</v>
      </c>
      <c r="ES1245" s="463"/>
      <c r="ET1245" s="244">
        <f t="shared" si="626"/>
        <v>0</v>
      </c>
      <c r="EU1245" s="244">
        <f t="shared" si="626"/>
        <v>0</v>
      </c>
      <c r="EV1245" s="244">
        <f t="shared" si="626"/>
        <v>0</v>
      </c>
      <c r="EW1245" s="244">
        <f t="shared" si="626"/>
        <v>0</v>
      </c>
      <c r="EX1245" s="244">
        <f t="shared" si="626"/>
        <v>0</v>
      </c>
      <c r="EY1245" s="244">
        <f t="shared" si="626"/>
        <v>0</v>
      </c>
      <c r="EZ1245" s="244">
        <f t="shared" si="626"/>
        <v>0</v>
      </c>
      <c r="FA1245" s="464">
        <f t="shared" si="610"/>
        <v>0</v>
      </c>
      <c r="FB1245" s="243">
        <f t="shared" si="611"/>
        <v>0</v>
      </c>
      <c r="FC1245" s="464">
        <f t="shared" si="612"/>
        <v>0</v>
      </c>
      <c r="FD1245" s="242">
        <f t="shared" si="613"/>
        <v>0</v>
      </c>
      <c r="FE1245" s="242">
        <f t="shared" si="614"/>
        <v>0</v>
      </c>
      <c r="FF1245" s="242">
        <f t="shared" si="598"/>
        <v>26271</v>
      </c>
      <c r="FG1245" s="243">
        <f t="shared" si="603"/>
        <v>0</v>
      </c>
      <c r="FH1245" s="242">
        <f t="shared" si="627"/>
        <v>0</v>
      </c>
      <c r="FI1245" s="242">
        <f t="shared" si="627"/>
        <v>26297</v>
      </c>
      <c r="FJ1245" s="242">
        <f t="shared" si="627"/>
        <v>0</v>
      </c>
      <c r="FK1245" s="242">
        <f t="shared" si="615"/>
        <v>26297</v>
      </c>
      <c r="FL1245" s="242">
        <f t="shared" si="600"/>
        <v>17110</v>
      </c>
      <c r="FM1245" s="242">
        <f t="shared" si="616"/>
        <v>9187</v>
      </c>
    </row>
    <row r="1246" spans="1:169" s="368" customFormat="1">
      <c r="A1246" s="285"/>
      <c r="B1246" s="286"/>
      <c r="C1246" s="285"/>
      <c r="D1246" s="285"/>
      <c r="E1246" s="400"/>
      <c r="F1246" s="393">
        <f t="shared" si="601"/>
        <v>33</v>
      </c>
      <c r="G1246" s="459" t="s">
        <v>2446</v>
      </c>
      <c r="H1246" s="392" t="s">
        <v>2447</v>
      </c>
      <c r="I1246" s="393"/>
      <c r="J1246" s="392"/>
      <c r="K1246" s="287"/>
      <c r="L1246" s="392"/>
      <c r="M1246" s="392"/>
      <c r="N1246" s="372">
        <f t="shared" ref="N1246:AC1250" si="631">SUMIFS(N$4:N$1158,$I$4:$I$1158,$G1246)</f>
        <v>16</v>
      </c>
      <c r="O1246" s="244">
        <f t="shared" si="631"/>
        <v>9574</v>
      </c>
      <c r="P1246" s="244">
        <f t="shared" si="631"/>
        <v>14299</v>
      </c>
      <c r="Q1246" s="244">
        <f t="shared" si="631"/>
        <v>15549</v>
      </c>
      <c r="R1246" s="244">
        <f t="shared" si="631"/>
        <v>16865</v>
      </c>
      <c r="S1246" s="242">
        <f t="shared" si="631"/>
        <v>14865</v>
      </c>
      <c r="T1246" s="242">
        <f t="shared" si="631"/>
        <v>16163</v>
      </c>
      <c r="U1246" s="242">
        <f t="shared" si="631"/>
        <v>17537</v>
      </c>
      <c r="V1246" s="242">
        <f t="shared" si="631"/>
        <v>18865</v>
      </c>
      <c r="W1246" s="244">
        <f t="shared" si="631"/>
        <v>3669</v>
      </c>
      <c r="X1246" s="244">
        <f t="shared" si="631"/>
        <v>5259</v>
      </c>
      <c r="Y1246" s="244">
        <f t="shared" si="631"/>
        <v>5719</v>
      </c>
      <c r="Z1246" s="244">
        <f t="shared" si="631"/>
        <v>6206</v>
      </c>
      <c r="AA1246" s="242">
        <f t="shared" si="631"/>
        <v>5631</v>
      </c>
      <c r="AB1246" s="242">
        <f t="shared" si="631"/>
        <v>6136</v>
      </c>
      <c r="AC1246" s="242">
        <f t="shared" si="631"/>
        <v>6676</v>
      </c>
      <c r="AD1246" s="242">
        <f t="shared" si="628"/>
        <v>7182</v>
      </c>
      <c r="AE1246" s="244">
        <f t="shared" si="628"/>
        <v>249</v>
      </c>
      <c r="AF1246" s="244">
        <f t="shared" si="628"/>
        <v>273</v>
      </c>
      <c r="AG1246" s="244">
        <f t="shared" si="628"/>
        <v>293</v>
      </c>
      <c r="AH1246" s="244">
        <f t="shared" si="628"/>
        <v>278</v>
      </c>
      <c r="AI1246" s="242">
        <f t="shared" si="628"/>
        <v>275</v>
      </c>
      <c r="AJ1246" s="242">
        <f t="shared" si="628"/>
        <v>294</v>
      </c>
      <c r="AK1246" s="242">
        <f t="shared" si="628"/>
        <v>278</v>
      </c>
      <c r="AL1246" s="242">
        <f t="shared" si="628"/>
        <v>291</v>
      </c>
      <c r="AM1246" s="244">
        <f t="shared" si="628"/>
        <v>5904</v>
      </c>
      <c r="AN1246" s="244">
        <f t="shared" si="628"/>
        <v>9039</v>
      </c>
      <c r="AO1246" s="244">
        <f t="shared" si="628"/>
        <v>9830</v>
      </c>
      <c r="AP1246" s="244">
        <f t="shared" si="628"/>
        <v>10658</v>
      </c>
      <c r="AQ1246" s="242">
        <f t="shared" si="628"/>
        <v>9233</v>
      </c>
      <c r="AR1246" s="242">
        <f t="shared" si="628"/>
        <v>10028</v>
      </c>
      <c r="AS1246" s="242">
        <f t="shared" si="628"/>
        <v>10864</v>
      </c>
      <c r="AT1246" s="242">
        <f t="shared" ref="AR1246:BC1250" si="632">SUMIFS(AT$4:AT$1158,$I$4:$I$1158,$G1246)</f>
        <v>11683</v>
      </c>
      <c r="AU1246" s="244">
        <f t="shared" si="632"/>
        <v>3305</v>
      </c>
      <c r="AV1246" s="244">
        <f t="shared" si="632"/>
        <v>5701</v>
      </c>
      <c r="AW1246" s="244">
        <f t="shared" si="632"/>
        <v>6234</v>
      </c>
      <c r="AX1246" s="244">
        <f t="shared" si="632"/>
        <v>6784</v>
      </c>
      <c r="AY1246" s="242">
        <f t="shared" si="632"/>
        <v>5884</v>
      </c>
      <c r="AZ1246" s="242">
        <f t="shared" si="632"/>
        <v>6422</v>
      </c>
      <c r="BA1246" s="242">
        <f t="shared" si="632"/>
        <v>6991</v>
      </c>
      <c r="BB1246" s="242">
        <f t="shared" si="632"/>
        <v>7545</v>
      </c>
      <c r="BC1246" s="244">
        <f t="shared" si="632"/>
        <v>2031</v>
      </c>
      <c r="BD1246" s="244">
        <f t="shared" si="609"/>
        <v>2504</v>
      </c>
      <c r="BE1246" s="244">
        <f t="shared" si="609"/>
        <v>2696</v>
      </c>
      <c r="BF1246" s="244">
        <f t="shared" si="609"/>
        <v>2962</v>
      </c>
      <c r="BG1246" s="242">
        <f t="shared" si="609"/>
        <v>3224</v>
      </c>
      <c r="BH1246" s="242">
        <f t="shared" si="609"/>
        <v>3422</v>
      </c>
      <c r="BI1246" s="242">
        <f t="shared" si="609"/>
        <v>3675</v>
      </c>
      <c r="BJ1246" s="242">
        <f t="shared" si="609"/>
        <v>4000</v>
      </c>
      <c r="BK1246" s="244">
        <f t="shared" ref="BK1246:BZ1250" si="633">SUMIFS(BK$4:BK$1158,$I$4:$I$1158,$G1246)</f>
        <v>568</v>
      </c>
      <c r="BL1246" s="244">
        <f t="shared" si="633"/>
        <v>834</v>
      </c>
      <c r="BM1246" s="244">
        <f t="shared" si="633"/>
        <v>900</v>
      </c>
      <c r="BN1246" s="244">
        <f t="shared" si="633"/>
        <v>912</v>
      </c>
      <c r="BO1246" s="242">
        <f t="shared" si="633"/>
        <v>125</v>
      </c>
      <c r="BP1246" s="242">
        <f t="shared" si="633"/>
        <v>184</v>
      </c>
      <c r="BQ1246" s="242">
        <f t="shared" si="633"/>
        <v>198</v>
      </c>
      <c r="BR1246" s="242">
        <f t="shared" si="633"/>
        <v>138</v>
      </c>
      <c r="BS1246" s="244">
        <f t="shared" si="633"/>
        <v>584</v>
      </c>
      <c r="BT1246" s="244">
        <f t="shared" si="633"/>
        <v>834</v>
      </c>
      <c r="BU1246" s="244">
        <f t="shared" si="633"/>
        <v>900</v>
      </c>
      <c r="BV1246" s="244">
        <f t="shared" si="633"/>
        <v>912</v>
      </c>
      <c r="BW1246" s="242">
        <f t="shared" si="633"/>
        <v>125</v>
      </c>
      <c r="BX1246" s="242">
        <f t="shared" si="633"/>
        <v>184</v>
      </c>
      <c r="BY1246" s="242">
        <f t="shared" si="633"/>
        <v>198</v>
      </c>
      <c r="BZ1246" s="242">
        <f t="shared" si="633"/>
        <v>138</v>
      </c>
      <c r="CA1246" s="244">
        <f t="shared" si="629"/>
        <v>16</v>
      </c>
      <c r="CB1246" s="244">
        <f t="shared" si="629"/>
        <v>0</v>
      </c>
      <c r="CC1246" s="244">
        <f t="shared" si="629"/>
        <v>0</v>
      </c>
      <c r="CD1246" s="244">
        <f t="shared" si="629"/>
        <v>0</v>
      </c>
      <c r="CE1246" s="242">
        <f t="shared" si="629"/>
        <v>0</v>
      </c>
      <c r="CF1246" s="242">
        <f t="shared" si="629"/>
        <v>0</v>
      </c>
      <c r="CG1246" s="242">
        <f t="shared" si="629"/>
        <v>0</v>
      </c>
      <c r="CH1246" s="242">
        <f t="shared" si="629"/>
        <v>0</v>
      </c>
      <c r="CI1246" s="375"/>
      <c r="CJ1246" s="244">
        <f t="shared" ref="CJ1246:CY1250" si="634">SUMIFS(CJ$4:CJ$1158,$I$4:$I$1158,$G1246)</f>
        <v>2035</v>
      </c>
      <c r="CK1246" s="244">
        <f t="shared" si="634"/>
        <v>3421</v>
      </c>
      <c r="CL1246" s="244">
        <f t="shared" si="634"/>
        <v>3782</v>
      </c>
      <c r="CM1246" s="244">
        <f t="shared" si="634"/>
        <v>4081</v>
      </c>
      <c r="CN1246" s="242">
        <f t="shared" si="634"/>
        <v>3224</v>
      </c>
      <c r="CO1246" s="242">
        <f t="shared" si="634"/>
        <v>3495.5463914321249</v>
      </c>
      <c r="CP1246" s="242">
        <f t="shared" si="634"/>
        <v>3686.487046415672</v>
      </c>
      <c r="CQ1246" s="242">
        <f t="shared" si="634"/>
        <v>3759.140249307326</v>
      </c>
      <c r="CR1246" s="244">
        <f t="shared" si="634"/>
        <v>602</v>
      </c>
      <c r="CS1246" s="244">
        <f t="shared" si="634"/>
        <v>933</v>
      </c>
      <c r="CT1246" s="244">
        <f t="shared" si="634"/>
        <v>1018</v>
      </c>
      <c r="CU1246" s="244">
        <f t="shared" si="634"/>
        <v>1109</v>
      </c>
      <c r="CV1246" s="242">
        <f t="shared" si="634"/>
        <v>638</v>
      </c>
      <c r="CW1246" s="242">
        <f t="shared" si="634"/>
        <v>691.54639143212489</v>
      </c>
      <c r="CX1246" s="242">
        <f t="shared" si="634"/>
        <v>745.48704641567178</v>
      </c>
      <c r="CY1246" s="242">
        <f t="shared" si="634"/>
        <v>797.14024930732592</v>
      </c>
      <c r="CZ1246" s="244">
        <f t="shared" si="630"/>
        <v>480</v>
      </c>
      <c r="DA1246" s="244">
        <f t="shared" si="630"/>
        <v>628</v>
      </c>
      <c r="DB1246" s="244">
        <f t="shared" si="630"/>
        <v>667</v>
      </c>
      <c r="DC1246" s="244">
        <f t="shared" si="630"/>
        <v>681</v>
      </c>
      <c r="DD1246" s="242">
        <f t="shared" si="630"/>
        <v>794</v>
      </c>
      <c r="DE1246" s="242">
        <f t="shared" si="630"/>
        <v>879</v>
      </c>
      <c r="DF1246" s="242">
        <f t="shared" si="630"/>
        <v>933</v>
      </c>
      <c r="DG1246" s="242">
        <f t="shared" si="630"/>
        <v>942</v>
      </c>
      <c r="DH1246" s="244">
        <f t="shared" si="630"/>
        <v>953</v>
      </c>
      <c r="DI1246" s="244">
        <f t="shared" si="630"/>
        <v>1860</v>
      </c>
      <c r="DJ1246" s="244">
        <f t="shared" si="630"/>
        <v>2097</v>
      </c>
      <c r="DK1246" s="244">
        <f t="shared" si="630"/>
        <v>2291</v>
      </c>
      <c r="DL1246" s="242">
        <f t="shared" si="630"/>
        <v>1792</v>
      </c>
      <c r="DM1246" s="242">
        <f t="shared" si="630"/>
        <v>1925</v>
      </c>
      <c r="DN1246" s="242">
        <f t="shared" si="630"/>
        <v>2008</v>
      </c>
      <c r="DO1246" s="242">
        <f t="shared" si="630"/>
        <v>2020</v>
      </c>
      <c r="DP1246" s="244">
        <f t="shared" ref="DN1246:DW1250" si="635">SUMIFS(DP$4:DP$1158,$I$4:$I$1158,$G1246)</f>
        <v>-4</v>
      </c>
      <c r="DQ1246" s="244">
        <f t="shared" si="635"/>
        <v>-917</v>
      </c>
      <c r="DR1246" s="244">
        <f t="shared" si="635"/>
        <v>-1086</v>
      </c>
      <c r="DS1246" s="244">
        <f t="shared" si="635"/>
        <v>-1119</v>
      </c>
      <c r="DT1246" s="242">
        <f t="shared" si="635"/>
        <v>0</v>
      </c>
      <c r="DU1246" s="242">
        <f t="shared" si="635"/>
        <v>-73.546391432125006</v>
      </c>
      <c r="DV1246" s="242">
        <f t="shared" si="635"/>
        <v>-11.487046415671845</v>
      </c>
      <c r="DW1246" s="242">
        <f t="shared" si="635"/>
        <v>240.85975069267425</v>
      </c>
      <c r="DX1246" s="460">
        <f t="shared" si="602"/>
        <v>0.38322540213077083</v>
      </c>
      <c r="DY1246" s="460">
        <f t="shared" si="602"/>
        <v>0.36778795719980417</v>
      </c>
      <c r="DZ1246" s="460">
        <f t="shared" si="602"/>
        <v>0.36780500353720497</v>
      </c>
      <c r="EA1246" s="460">
        <f t="shared" si="602"/>
        <v>0.36798102579306258</v>
      </c>
      <c r="EB1246" s="461">
        <f t="shared" si="602"/>
        <v>0.37880928355196769</v>
      </c>
      <c r="EC1246" s="461">
        <f t="shared" si="602"/>
        <v>0.37963249396770399</v>
      </c>
      <c r="ED1246" s="461">
        <f t="shared" si="577"/>
        <v>0.38068084621086845</v>
      </c>
      <c r="EE1246" s="461">
        <f t="shared" si="577"/>
        <v>0.38070500927643786</v>
      </c>
      <c r="EG1246" s="244">
        <f t="shared" ref="EG1246:EM1250" si="636">SUMIFS(EG$4:EG$1158,$I$4:$I$1158,$G1246)</f>
        <v>9719</v>
      </c>
      <c r="EH1246" s="244">
        <f t="shared" si="636"/>
        <v>3384</v>
      </c>
      <c r="EI1246" s="244">
        <f t="shared" si="636"/>
        <v>6336</v>
      </c>
      <c r="EJ1246" s="244">
        <f t="shared" si="636"/>
        <v>3383</v>
      </c>
      <c r="EK1246" s="244">
        <f t="shared" si="636"/>
        <v>8934</v>
      </c>
      <c r="EL1246" s="244">
        <f t="shared" si="636"/>
        <v>107939</v>
      </c>
      <c r="EM1246" s="244">
        <f t="shared" si="636"/>
        <v>101742</v>
      </c>
      <c r="EN1246" s="462">
        <f t="shared" si="604"/>
        <v>0.34818396954419178</v>
      </c>
      <c r="EO1246" s="244">
        <f t="shared" si="605"/>
        <v>53.393308080808076</v>
      </c>
      <c r="EP1246" s="462">
        <f t="shared" si="606"/>
        <v>0.91923037349521552</v>
      </c>
      <c r="EQ1246" s="244">
        <f t="shared" si="607"/>
        <v>82768.97136345529</v>
      </c>
      <c r="ER1246" s="244">
        <f t="shared" si="608"/>
        <v>2770.8976299528877</v>
      </c>
      <c r="ES1246" s="463"/>
      <c r="ET1246" s="244">
        <f t="shared" ref="ET1246:EZ1250" si="637">SUMIFS(ET$4:ET$1158,$I$4:$I$1158,$G1246)</f>
        <v>15150</v>
      </c>
      <c r="EU1246" s="244">
        <f t="shared" si="637"/>
        <v>5783</v>
      </c>
      <c r="EV1246" s="244">
        <f t="shared" si="637"/>
        <v>9371</v>
      </c>
      <c r="EW1246" s="244">
        <f t="shared" si="637"/>
        <v>4980</v>
      </c>
      <c r="EX1246" s="244">
        <f t="shared" si="637"/>
        <v>14290</v>
      </c>
      <c r="EY1246" s="244">
        <f t="shared" si="637"/>
        <v>134361</v>
      </c>
      <c r="EZ1246" s="244">
        <f t="shared" si="637"/>
        <v>124240</v>
      </c>
      <c r="FA1246" s="464">
        <f t="shared" si="610"/>
        <v>0.3817161716171617</v>
      </c>
      <c r="FB1246" s="243">
        <f t="shared" si="611"/>
        <v>53.142674207661933</v>
      </c>
      <c r="FC1246" s="464">
        <f t="shared" si="612"/>
        <v>0.94323432343234326</v>
      </c>
      <c r="FD1246" s="242">
        <f t="shared" si="613"/>
        <v>106355.26678128327</v>
      </c>
      <c r="FE1246" s="242">
        <f t="shared" si="614"/>
        <v>3340.309079201545</v>
      </c>
      <c r="FF1246" s="242">
        <f t="shared" si="598"/>
        <v>9371</v>
      </c>
      <c r="FG1246" s="243">
        <f t="shared" si="603"/>
        <v>63.547113435065626</v>
      </c>
      <c r="FH1246" s="242">
        <f t="shared" si="627"/>
        <v>5955</v>
      </c>
      <c r="FI1246" s="242">
        <f t="shared" si="627"/>
        <v>9371</v>
      </c>
      <c r="FJ1246" s="242">
        <f t="shared" si="627"/>
        <v>129</v>
      </c>
      <c r="FK1246" s="242">
        <f t="shared" si="615"/>
        <v>3287</v>
      </c>
      <c r="FL1246" s="242">
        <f t="shared" si="600"/>
        <v>1859</v>
      </c>
      <c r="FM1246" s="242">
        <f t="shared" si="616"/>
        <v>1428</v>
      </c>
    </row>
    <row r="1247" spans="1:169" s="368" customFormat="1">
      <c r="A1247" s="285"/>
      <c r="B1247" s="286"/>
      <c r="C1247" s="285"/>
      <c r="D1247" s="285"/>
      <c r="E1247" s="400"/>
      <c r="F1247" s="393">
        <f t="shared" si="601"/>
        <v>34</v>
      </c>
      <c r="G1247" s="459" t="s">
        <v>2484</v>
      </c>
      <c r="H1247" s="392" t="s">
        <v>2485</v>
      </c>
      <c r="I1247" s="393"/>
      <c r="J1247" s="392"/>
      <c r="K1247" s="287"/>
      <c r="L1247" s="392"/>
      <c r="M1247" s="392"/>
      <c r="N1247" s="372">
        <f t="shared" si="631"/>
        <v>26</v>
      </c>
      <c r="O1247" s="244">
        <f t="shared" si="631"/>
        <v>11717</v>
      </c>
      <c r="P1247" s="244">
        <f t="shared" si="631"/>
        <v>17457</v>
      </c>
      <c r="Q1247" s="244">
        <f t="shared" si="631"/>
        <v>19115</v>
      </c>
      <c r="R1247" s="244">
        <f t="shared" si="631"/>
        <v>20961</v>
      </c>
      <c r="S1247" s="242">
        <f t="shared" si="631"/>
        <v>16981</v>
      </c>
      <c r="T1247" s="242">
        <f t="shared" si="631"/>
        <v>18603</v>
      </c>
      <c r="U1247" s="242">
        <f t="shared" si="631"/>
        <v>20412</v>
      </c>
      <c r="V1247" s="242">
        <f t="shared" si="631"/>
        <v>22342</v>
      </c>
      <c r="W1247" s="244">
        <f t="shared" si="631"/>
        <v>6454</v>
      </c>
      <c r="X1247" s="244">
        <f t="shared" si="631"/>
        <v>9444</v>
      </c>
      <c r="Y1247" s="244">
        <f t="shared" si="631"/>
        <v>10348</v>
      </c>
      <c r="Z1247" s="244">
        <f t="shared" si="631"/>
        <v>11352</v>
      </c>
      <c r="AA1247" s="242">
        <f t="shared" si="631"/>
        <v>8955</v>
      </c>
      <c r="AB1247" s="242">
        <f t="shared" si="631"/>
        <v>9828</v>
      </c>
      <c r="AC1247" s="242">
        <f t="shared" si="631"/>
        <v>10800</v>
      </c>
      <c r="AD1247" s="242">
        <f t="shared" si="628"/>
        <v>11823</v>
      </c>
      <c r="AE1247" s="244">
        <f t="shared" si="628"/>
        <v>109</v>
      </c>
      <c r="AF1247" s="244">
        <f t="shared" si="628"/>
        <v>136</v>
      </c>
      <c r="AG1247" s="244">
        <f t="shared" si="628"/>
        <v>133</v>
      </c>
      <c r="AH1247" s="244">
        <f t="shared" si="628"/>
        <v>140</v>
      </c>
      <c r="AI1247" s="242">
        <f t="shared" si="628"/>
        <v>133</v>
      </c>
      <c r="AJ1247" s="242">
        <f t="shared" si="628"/>
        <v>130</v>
      </c>
      <c r="AK1247" s="242">
        <f t="shared" si="628"/>
        <v>140</v>
      </c>
      <c r="AL1247" s="242">
        <f t="shared" si="628"/>
        <v>158</v>
      </c>
      <c r="AM1247" s="244">
        <f t="shared" si="628"/>
        <v>5265</v>
      </c>
      <c r="AN1247" s="244">
        <f t="shared" si="628"/>
        <v>8010</v>
      </c>
      <c r="AO1247" s="244">
        <f t="shared" si="628"/>
        <v>8767</v>
      </c>
      <c r="AP1247" s="244">
        <f t="shared" si="628"/>
        <v>9609</v>
      </c>
      <c r="AQ1247" s="242">
        <f t="shared" si="628"/>
        <v>8028</v>
      </c>
      <c r="AR1247" s="242">
        <f t="shared" si="632"/>
        <v>8774</v>
      </c>
      <c r="AS1247" s="242">
        <f t="shared" si="632"/>
        <v>9609</v>
      </c>
      <c r="AT1247" s="242">
        <f t="shared" si="632"/>
        <v>10517</v>
      </c>
      <c r="AU1247" s="244">
        <f t="shared" si="632"/>
        <v>2589</v>
      </c>
      <c r="AV1247" s="244">
        <f t="shared" si="632"/>
        <v>4334</v>
      </c>
      <c r="AW1247" s="244">
        <f t="shared" si="632"/>
        <v>4751</v>
      </c>
      <c r="AX1247" s="244">
        <f t="shared" si="632"/>
        <v>5219</v>
      </c>
      <c r="AY1247" s="242">
        <f t="shared" si="632"/>
        <v>4381</v>
      </c>
      <c r="AZ1247" s="242">
        <f t="shared" si="632"/>
        <v>4795</v>
      </c>
      <c r="BA1247" s="242">
        <f t="shared" si="632"/>
        <v>5262</v>
      </c>
      <c r="BB1247" s="242">
        <f t="shared" si="632"/>
        <v>5762</v>
      </c>
      <c r="BC1247" s="244">
        <f t="shared" si="632"/>
        <v>2622</v>
      </c>
      <c r="BD1247" s="244">
        <f t="shared" si="609"/>
        <v>3526</v>
      </c>
      <c r="BE1247" s="244">
        <f t="shared" si="609"/>
        <v>3802</v>
      </c>
      <c r="BF1247" s="244">
        <f t="shared" si="609"/>
        <v>4178</v>
      </c>
      <c r="BG1247" s="242">
        <f t="shared" si="609"/>
        <v>3500</v>
      </c>
      <c r="BH1247" s="242">
        <f t="shared" si="609"/>
        <v>3742</v>
      </c>
      <c r="BI1247" s="242">
        <f t="shared" si="609"/>
        <v>4110</v>
      </c>
      <c r="BJ1247" s="242">
        <f t="shared" si="609"/>
        <v>4606</v>
      </c>
      <c r="BK1247" s="244">
        <f t="shared" si="633"/>
        <v>54</v>
      </c>
      <c r="BL1247" s="244">
        <f t="shared" si="633"/>
        <v>150</v>
      </c>
      <c r="BM1247" s="244">
        <f t="shared" si="633"/>
        <v>214</v>
      </c>
      <c r="BN1247" s="244">
        <f t="shared" si="633"/>
        <v>212</v>
      </c>
      <c r="BO1247" s="242">
        <f t="shared" si="633"/>
        <v>147</v>
      </c>
      <c r="BP1247" s="242">
        <f t="shared" si="633"/>
        <v>237</v>
      </c>
      <c r="BQ1247" s="242">
        <f t="shared" si="633"/>
        <v>237</v>
      </c>
      <c r="BR1247" s="242">
        <f t="shared" si="633"/>
        <v>149</v>
      </c>
      <c r="BS1247" s="244">
        <f t="shared" si="633"/>
        <v>67</v>
      </c>
      <c r="BT1247" s="244">
        <f t="shared" si="633"/>
        <v>150</v>
      </c>
      <c r="BU1247" s="244">
        <f t="shared" si="633"/>
        <v>214</v>
      </c>
      <c r="BV1247" s="244">
        <f t="shared" si="633"/>
        <v>212</v>
      </c>
      <c r="BW1247" s="242">
        <f t="shared" si="633"/>
        <v>147</v>
      </c>
      <c r="BX1247" s="242">
        <f t="shared" si="633"/>
        <v>237</v>
      </c>
      <c r="BY1247" s="242">
        <f t="shared" si="633"/>
        <v>237</v>
      </c>
      <c r="BZ1247" s="242">
        <f t="shared" si="633"/>
        <v>149</v>
      </c>
      <c r="CA1247" s="244">
        <f t="shared" si="629"/>
        <v>13</v>
      </c>
      <c r="CB1247" s="244">
        <f t="shared" si="629"/>
        <v>0</v>
      </c>
      <c r="CC1247" s="244">
        <f t="shared" si="629"/>
        <v>0</v>
      </c>
      <c r="CD1247" s="244">
        <f t="shared" si="629"/>
        <v>0</v>
      </c>
      <c r="CE1247" s="242">
        <f t="shared" si="629"/>
        <v>0</v>
      </c>
      <c r="CF1247" s="242">
        <f t="shared" si="629"/>
        <v>0</v>
      </c>
      <c r="CG1247" s="242">
        <f t="shared" si="629"/>
        <v>0</v>
      </c>
      <c r="CH1247" s="242">
        <f t="shared" si="629"/>
        <v>0</v>
      </c>
      <c r="CI1247" s="375"/>
      <c r="CJ1247" s="244">
        <f t="shared" si="634"/>
        <v>2624</v>
      </c>
      <c r="CK1247" s="244">
        <f t="shared" si="634"/>
        <v>4136</v>
      </c>
      <c r="CL1247" s="244">
        <f t="shared" si="634"/>
        <v>4507</v>
      </c>
      <c r="CM1247" s="244">
        <f t="shared" si="634"/>
        <v>4895</v>
      </c>
      <c r="CN1247" s="242">
        <f t="shared" si="634"/>
        <v>3500</v>
      </c>
      <c r="CO1247" s="242">
        <f t="shared" si="634"/>
        <v>3513.732784591476</v>
      </c>
      <c r="CP1247" s="242">
        <f t="shared" si="634"/>
        <v>3779.5151355879502</v>
      </c>
      <c r="CQ1247" s="242">
        <f t="shared" si="634"/>
        <v>3905.7275385613461</v>
      </c>
      <c r="CR1247" s="244">
        <f t="shared" si="634"/>
        <v>2027</v>
      </c>
      <c r="CS1247" s="244">
        <f t="shared" si="634"/>
        <v>3076</v>
      </c>
      <c r="CT1247" s="244">
        <f t="shared" si="634"/>
        <v>3365</v>
      </c>
      <c r="CU1247" s="244">
        <f t="shared" si="634"/>
        <v>3686</v>
      </c>
      <c r="CV1247" s="242">
        <f t="shared" si="634"/>
        <v>1515</v>
      </c>
      <c r="CW1247" s="242">
        <f t="shared" si="634"/>
        <v>1656.732784591476</v>
      </c>
      <c r="CX1247" s="242">
        <f t="shared" si="634"/>
        <v>1831.51513558795</v>
      </c>
      <c r="CY1247" s="242">
        <f t="shared" si="634"/>
        <v>1983.7275385613461</v>
      </c>
      <c r="CZ1247" s="244">
        <f t="shared" si="630"/>
        <v>151</v>
      </c>
      <c r="DA1247" s="244">
        <f t="shared" si="630"/>
        <v>203</v>
      </c>
      <c r="DB1247" s="244">
        <f t="shared" si="630"/>
        <v>215</v>
      </c>
      <c r="DC1247" s="244">
        <f t="shared" si="630"/>
        <v>220</v>
      </c>
      <c r="DD1247" s="242">
        <f t="shared" si="630"/>
        <v>1153</v>
      </c>
      <c r="DE1247" s="242">
        <f t="shared" si="630"/>
        <v>989</v>
      </c>
      <c r="DF1247" s="242">
        <f t="shared" si="630"/>
        <v>1025</v>
      </c>
      <c r="DG1247" s="242">
        <f t="shared" si="630"/>
        <v>960</v>
      </c>
      <c r="DH1247" s="244">
        <f t="shared" si="630"/>
        <v>446</v>
      </c>
      <c r="DI1247" s="244">
        <f t="shared" si="630"/>
        <v>857</v>
      </c>
      <c r="DJ1247" s="244">
        <f t="shared" si="630"/>
        <v>927</v>
      </c>
      <c r="DK1247" s="244">
        <f t="shared" si="630"/>
        <v>989</v>
      </c>
      <c r="DL1247" s="242">
        <f t="shared" si="630"/>
        <v>832</v>
      </c>
      <c r="DM1247" s="242">
        <f t="shared" si="630"/>
        <v>868</v>
      </c>
      <c r="DN1247" s="242">
        <f t="shared" si="635"/>
        <v>923</v>
      </c>
      <c r="DO1247" s="242">
        <f t="shared" si="635"/>
        <v>962</v>
      </c>
      <c r="DP1247" s="244">
        <f t="shared" si="635"/>
        <v>-2</v>
      </c>
      <c r="DQ1247" s="244">
        <f t="shared" si="635"/>
        <v>-610</v>
      </c>
      <c r="DR1247" s="244">
        <f t="shared" si="635"/>
        <v>-705</v>
      </c>
      <c r="DS1247" s="244">
        <f t="shared" si="635"/>
        <v>-717</v>
      </c>
      <c r="DT1247" s="242">
        <f t="shared" si="635"/>
        <v>0</v>
      </c>
      <c r="DU1247" s="242">
        <f t="shared" si="635"/>
        <v>228.26721540852344</v>
      </c>
      <c r="DV1247" s="242">
        <f t="shared" si="635"/>
        <v>330.48486441204994</v>
      </c>
      <c r="DW1247" s="242">
        <f t="shared" si="635"/>
        <v>700.27246143865375</v>
      </c>
      <c r="DX1247" s="460">
        <f t="shared" si="602"/>
        <v>0.55082358965605527</v>
      </c>
      <c r="DY1247" s="460">
        <f t="shared" si="602"/>
        <v>0.5409864237841554</v>
      </c>
      <c r="DZ1247" s="460">
        <f t="shared" si="602"/>
        <v>0.54135495684017787</v>
      </c>
      <c r="EA1247" s="460">
        <f t="shared" si="602"/>
        <v>0.54157721482753685</v>
      </c>
      <c r="EB1247" s="461">
        <f t="shared" si="602"/>
        <v>0.52735410164301277</v>
      </c>
      <c r="EC1247" s="461">
        <f t="shared" si="602"/>
        <v>0.52830188679245282</v>
      </c>
      <c r="ED1247" s="461">
        <f t="shared" si="577"/>
        <v>0.52910052910052907</v>
      </c>
      <c r="EE1247" s="461">
        <f t="shared" si="577"/>
        <v>0.52918270521887034</v>
      </c>
      <c r="EG1247" s="244">
        <f t="shared" si="636"/>
        <v>10374</v>
      </c>
      <c r="EH1247" s="244">
        <f t="shared" si="636"/>
        <v>5602</v>
      </c>
      <c r="EI1247" s="244">
        <f t="shared" si="636"/>
        <v>4775</v>
      </c>
      <c r="EJ1247" s="244">
        <f t="shared" si="636"/>
        <v>2399</v>
      </c>
      <c r="EK1247" s="244">
        <f t="shared" si="636"/>
        <v>5049</v>
      </c>
      <c r="EL1247" s="244">
        <f t="shared" si="636"/>
        <v>89942</v>
      </c>
      <c r="EM1247" s="244">
        <f t="shared" si="636"/>
        <v>81795</v>
      </c>
      <c r="EN1247" s="462">
        <f t="shared" si="604"/>
        <v>0.54000385579332943</v>
      </c>
      <c r="EO1247" s="244">
        <f t="shared" si="605"/>
        <v>50.240837696335085</v>
      </c>
      <c r="EP1247" s="462">
        <f t="shared" si="606"/>
        <v>0.4866975130133025</v>
      </c>
      <c r="EQ1247" s="244">
        <f t="shared" si="607"/>
        <v>56136.176647172622</v>
      </c>
      <c r="ER1247" s="244">
        <f t="shared" si="608"/>
        <v>2444.1184261466674</v>
      </c>
      <c r="ES1247" s="463"/>
      <c r="ET1247" s="244">
        <f t="shared" si="637"/>
        <v>16638</v>
      </c>
      <c r="EU1247" s="244">
        <f t="shared" si="637"/>
        <v>8731</v>
      </c>
      <c r="EV1247" s="244">
        <f t="shared" si="637"/>
        <v>7907</v>
      </c>
      <c r="EW1247" s="244">
        <f t="shared" si="637"/>
        <v>4353</v>
      </c>
      <c r="EX1247" s="244">
        <f t="shared" si="637"/>
        <v>8170</v>
      </c>
      <c r="EY1247" s="244">
        <f t="shared" si="637"/>
        <v>117450</v>
      </c>
      <c r="EZ1247" s="244">
        <f t="shared" si="637"/>
        <v>106920</v>
      </c>
      <c r="FA1247" s="464">
        <f t="shared" si="610"/>
        <v>0.52476259165765116</v>
      </c>
      <c r="FB1247" s="243">
        <f t="shared" si="611"/>
        <v>55.052485139749585</v>
      </c>
      <c r="FC1247" s="464">
        <f t="shared" si="612"/>
        <v>0.49104459670633488</v>
      </c>
      <c r="FD1247" s="242">
        <f t="shared" si="613"/>
        <v>69561.515538527034</v>
      </c>
      <c r="FE1247" s="242">
        <f t="shared" si="614"/>
        <v>3392.7235316124206</v>
      </c>
      <c r="FF1247" s="242">
        <f t="shared" si="598"/>
        <v>8028</v>
      </c>
      <c r="FG1247" s="243">
        <f t="shared" si="603"/>
        <v>54.546586945690088</v>
      </c>
      <c r="FH1247" s="242">
        <f t="shared" si="627"/>
        <v>4379</v>
      </c>
      <c r="FI1247" s="242">
        <f t="shared" si="627"/>
        <v>8028</v>
      </c>
      <c r="FJ1247" s="242">
        <f t="shared" si="627"/>
        <v>77</v>
      </c>
      <c r="FK1247" s="242">
        <f t="shared" si="615"/>
        <v>3572</v>
      </c>
      <c r="FL1247" s="242">
        <f t="shared" si="600"/>
        <v>858</v>
      </c>
      <c r="FM1247" s="242">
        <f t="shared" si="616"/>
        <v>2714</v>
      </c>
    </row>
    <row r="1248" spans="1:169" s="368" customFormat="1">
      <c r="A1248" s="285"/>
      <c r="B1248" s="286"/>
      <c r="C1248" s="285"/>
      <c r="D1248" s="285"/>
      <c r="E1248" s="400"/>
      <c r="F1248" s="393">
        <f t="shared" si="601"/>
        <v>35</v>
      </c>
      <c r="G1248" s="459" t="s">
        <v>2546</v>
      </c>
      <c r="H1248" s="392" t="s">
        <v>2547</v>
      </c>
      <c r="I1248" s="393"/>
      <c r="J1248" s="392"/>
      <c r="K1248" s="287"/>
      <c r="L1248" s="392"/>
      <c r="M1248" s="392"/>
      <c r="N1248" s="372">
        <f t="shared" si="631"/>
        <v>84</v>
      </c>
      <c r="O1248" s="244">
        <f t="shared" si="631"/>
        <v>21530</v>
      </c>
      <c r="P1248" s="244">
        <f t="shared" si="631"/>
        <v>33759</v>
      </c>
      <c r="Q1248" s="244">
        <f t="shared" si="631"/>
        <v>35619</v>
      </c>
      <c r="R1248" s="244">
        <f t="shared" si="631"/>
        <v>38773</v>
      </c>
      <c r="S1248" s="242">
        <f t="shared" si="631"/>
        <v>28229</v>
      </c>
      <c r="T1248" s="242">
        <f t="shared" si="631"/>
        <v>29781</v>
      </c>
      <c r="U1248" s="242">
        <f t="shared" si="631"/>
        <v>32399</v>
      </c>
      <c r="V1248" s="242">
        <f t="shared" si="631"/>
        <v>34981</v>
      </c>
      <c r="W1248" s="244">
        <f t="shared" si="631"/>
        <v>13014</v>
      </c>
      <c r="X1248" s="244">
        <f t="shared" si="631"/>
        <v>21418</v>
      </c>
      <c r="Y1248" s="244">
        <f t="shared" si="631"/>
        <v>22622</v>
      </c>
      <c r="Z1248" s="244">
        <f t="shared" si="631"/>
        <v>25067</v>
      </c>
      <c r="AA1248" s="242">
        <f t="shared" si="631"/>
        <v>15520</v>
      </c>
      <c r="AB1248" s="242">
        <f t="shared" si="631"/>
        <v>16408</v>
      </c>
      <c r="AC1248" s="242">
        <f t="shared" si="631"/>
        <v>18304</v>
      </c>
      <c r="AD1248" s="242">
        <f t="shared" si="628"/>
        <v>19794</v>
      </c>
      <c r="AE1248" s="244">
        <f t="shared" si="628"/>
        <v>181</v>
      </c>
      <c r="AF1248" s="244">
        <f t="shared" si="628"/>
        <v>329</v>
      </c>
      <c r="AG1248" s="244">
        <f t="shared" si="628"/>
        <v>298</v>
      </c>
      <c r="AH1248" s="244">
        <f t="shared" si="628"/>
        <v>298</v>
      </c>
      <c r="AI1248" s="242">
        <f t="shared" si="628"/>
        <v>335</v>
      </c>
      <c r="AJ1248" s="242">
        <f t="shared" si="628"/>
        <v>301</v>
      </c>
      <c r="AK1248" s="242">
        <f t="shared" si="628"/>
        <v>303</v>
      </c>
      <c r="AL1248" s="242">
        <f t="shared" si="628"/>
        <v>246</v>
      </c>
      <c r="AM1248" s="244">
        <f t="shared" si="628"/>
        <v>8517</v>
      </c>
      <c r="AN1248" s="244">
        <f t="shared" si="628"/>
        <v>12347</v>
      </c>
      <c r="AO1248" s="244">
        <f t="shared" si="628"/>
        <v>13000</v>
      </c>
      <c r="AP1248" s="244">
        <f t="shared" si="628"/>
        <v>13703</v>
      </c>
      <c r="AQ1248" s="242">
        <f t="shared" si="628"/>
        <v>12706</v>
      </c>
      <c r="AR1248" s="242">
        <f t="shared" si="632"/>
        <v>13376</v>
      </c>
      <c r="AS1248" s="242">
        <f t="shared" si="632"/>
        <v>14087</v>
      </c>
      <c r="AT1248" s="242">
        <f t="shared" si="632"/>
        <v>15188</v>
      </c>
      <c r="AU1248" s="244">
        <f t="shared" si="632"/>
        <v>2149</v>
      </c>
      <c r="AV1248" s="244">
        <f t="shared" si="632"/>
        <v>3464</v>
      </c>
      <c r="AW1248" s="244">
        <f t="shared" si="632"/>
        <v>3779</v>
      </c>
      <c r="AX1248" s="244">
        <f t="shared" si="632"/>
        <v>4103</v>
      </c>
      <c r="AY1248" s="242">
        <f t="shared" si="632"/>
        <v>3802</v>
      </c>
      <c r="AZ1248" s="242">
        <f t="shared" si="632"/>
        <v>4140</v>
      </c>
      <c r="BA1248" s="242">
        <f t="shared" si="632"/>
        <v>4498</v>
      </c>
      <c r="BB1248" s="242">
        <f t="shared" si="632"/>
        <v>4840</v>
      </c>
      <c r="BC1248" s="244">
        <f t="shared" si="632"/>
        <v>3293</v>
      </c>
      <c r="BD1248" s="244">
        <f t="shared" si="609"/>
        <v>5825</v>
      </c>
      <c r="BE1248" s="244">
        <f t="shared" si="609"/>
        <v>5937</v>
      </c>
      <c r="BF1248" s="244">
        <f t="shared" si="609"/>
        <v>6263</v>
      </c>
      <c r="BG1248" s="242">
        <f t="shared" si="609"/>
        <v>4929</v>
      </c>
      <c r="BH1248" s="242">
        <f t="shared" si="609"/>
        <v>5321</v>
      </c>
      <c r="BI1248" s="242">
        <f t="shared" si="609"/>
        <v>5815</v>
      </c>
      <c r="BJ1248" s="242">
        <f t="shared" si="609"/>
        <v>6228</v>
      </c>
      <c r="BK1248" s="244">
        <f t="shared" si="633"/>
        <v>3075</v>
      </c>
      <c r="BL1248" s="244">
        <f t="shared" si="633"/>
        <v>3058</v>
      </c>
      <c r="BM1248" s="244">
        <f t="shared" si="633"/>
        <v>3284</v>
      </c>
      <c r="BN1248" s="244">
        <f t="shared" si="633"/>
        <v>3337</v>
      </c>
      <c r="BO1248" s="242">
        <f t="shared" si="633"/>
        <v>3975</v>
      </c>
      <c r="BP1248" s="242">
        <f t="shared" si="633"/>
        <v>3915</v>
      </c>
      <c r="BQ1248" s="242">
        <f t="shared" si="633"/>
        <v>3774</v>
      </c>
      <c r="BR1248" s="242">
        <f t="shared" si="633"/>
        <v>4120</v>
      </c>
      <c r="BS1248" s="244">
        <f t="shared" si="633"/>
        <v>3081</v>
      </c>
      <c r="BT1248" s="244">
        <f t="shared" si="633"/>
        <v>3058</v>
      </c>
      <c r="BU1248" s="244">
        <f t="shared" si="633"/>
        <v>3284</v>
      </c>
      <c r="BV1248" s="244">
        <f t="shared" si="633"/>
        <v>3337</v>
      </c>
      <c r="BW1248" s="242">
        <f t="shared" si="633"/>
        <v>3975</v>
      </c>
      <c r="BX1248" s="242">
        <f t="shared" si="633"/>
        <v>3915</v>
      </c>
      <c r="BY1248" s="242">
        <f t="shared" si="633"/>
        <v>3774</v>
      </c>
      <c r="BZ1248" s="242">
        <f t="shared" si="633"/>
        <v>4120</v>
      </c>
      <c r="CA1248" s="244">
        <f t="shared" si="629"/>
        <v>6</v>
      </c>
      <c r="CB1248" s="244">
        <f t="shared" si="629"/>
        <v>0</v>
      </c>
      <c r="CC1248" s="244">
        <f t="shared" si="629"/>
        <v>0</v>
      </c>
      <c r="CD1248" s="244">
        <f t="shared" si="629"/>
        <v>0</v>
      </c>
      <c r="CE1248" s="242">
        <f t="shared" si="629"/>
        <v>0</v>
      </c>
      <c r="CF1248" s="242">
        <f t="shared" si="629"/>
        <v>0</v>
      </c>
      <c r="CG1248" s="242">
        <f t="shared" si="629"/>
        <v>0</v>
      </c>
      <c r="CH1248" s="242">
        <f t="shared" si="629"/>
        <v>0</v>
      </c>
      <c r="CI1248" s="375"/>
      <c r="CJ1248" s="244">
        <f t="shared" si="634"/>
        <v>3284</v>
      </c>
      <c r="CK1248" s="244">
        <f t="shared" si="634"/>
        <v>4378</v>
      </c>
      <c r="CL1248" s="244">
        <f t="shared" si="634"/>
        <v>4595</v>
      </c>
      <c r="CM1248" s="244">
        <f t="shared" si="634"/>
        <v>4771</v>
      </c>
      <c r="CN1248" s="242">
        <f t="shared" si="634"/>
        <v>4929</v>
      </c>
      <c r="CO1248" s="242">
        <f t="shared" si="634"/>
        <v>5265.6428108038963</v>
      </c>
      <c r="CP1248" s="242">
        <f t="shared" si="634"/>
        <v>5540.2410134812035</v>
      </c>
      <c r="CQ1248" s="242">
        <f t="shared" si="634"/>
        <v>6222.7749401530536</v>
      </c>
      <c r="CR1248" s="244">
        <f t="shared" si="634"/>
        <v>1437</v>
      </c>
      <c r="CS1248" s="244">
        <f t="shared" si="634"/>
        <v>2001</v>
      </c>
      <c r="CT1248" s="244">
        <f t="shared" si="634"/>
        <v>2084</v>
      </c>
      <c r="CU1248" s="244">
        <f t="shared" si="634"/>
        <v>2172</v>
      </c>
      <c r="CV1248" s="242">
        <f t="shared" si="634"/>
        <v>1921</v>
      </c>
      <c r="CW1248" s="242">
        <f t="shared" si="634"/>
        <v>1981.6428108038981</v>
      </c>
      <c r="CX1248" s="242">
        <f t="shared" si="634"/>
        <v>2056.2410134812026</v>
      </c>
      <c r="CY1248" s="242">
        <f t="shared" si="634"/>
        <v>2189.7749401530541</v>
      </c>
      <c r="CZ1248" s="244">
        <f t="shared" si="630"/>
        <v>980</v>
      </c>
      <c r="DA1248" s="244">
        <f t="shared" si="630"/>
        <v>1242</v>
      </c>
      <c r="DB1248" s="244">
        <f t="shared" si="630"/>
        <v>1323</v>
      </c>
      <c r="DC1248" s="244">
        <f t="shared" si="630"/>
        <v>1351</v>
      </c>
      <c r="DD1248" s="242">
        <f t="shared" si="630"/>
        <v>1828</v>
      </c>
      <c r="DE1248" s="242">
        <f t="shared" si="630"/>
        <v>1937</v>
      </c>
      <c r="DF1248" s="242">
        <f t="shared" si="630"/>
        <v>1900</v>
      </c>
      <c r="DG1248" s="242">
        <f t="shared" si="630"/>
        <v>2226</v>
      </c>
      <c r="DH1248" s="244">
        <f t="shared" si="630"/>
        <v>867</v>
      </c>
      <c r="DI1248" s="244">
        <f t="shared" si="630"/>
        <v>1135</v>
      </c>
      <c r="DJ1248" s="244">
        <f t="shared" si="630"/>
        <v>1188</v>
      </c>
      <c r="DK1248" s="244">
        <f t="shared" si="630"/>
        <v>1248</v>
      </c>
      <c r="DL1248" s="242">
        <f t="shared" si="630"/>
        <v>1180</v>
      </c>
      <c r="DM1248" s="242">
        <f t="shared" si="630"/>
        <v>1347</v>
      </c>
      <c r="DN1248" s="242">
        <f t="shared" si="635"/>
        <v>1584</v>
      </c>
      <c r="DO1248" s="242">
        <f t="shared" si="635"/>
        <v>1807</v>
      </c>
      <c r="DP1248" s="244">
        <f t="shared" si="635"/>
        <v>9</v>
      </c>
      <c r="DQ1248" s="244">
        <f t="shared" si="635"/>
        <v>1447</v>
      </c>
      <c r="DR1248" s="244">
        <f t="shared" si="635"/>
        <v>1342</v>
      </c>
      <c r="DS1248" s="244">
        <f t="shared" si="635"/>
        <v>1492</v>
      </c>
      <c r="DT1248" s="242">
        <f t="shared" si="635"/>
        <v>0</v>
      </c>
      <c r="DU1248" s="242">
        <f t="shared" si="635"/>
        <v>55.357189196102098</v>
      </c>
      <c r="DV1248" s="242">
        <f t="shared" si="635"/>
        <v>274.75898651879771</v>
      </c>
      <c r="DW1248" s="242">
        <f t="shared" si="635"/>
        <v>5.225059846945328</v>
      </c>
      <c r="DX1248" s="460">
        <f t="shared" si="602"/>
        <v>0.60445889456572222</v>
      </c>
      <c r="DY1248" s="460">
        <f t="shared" si="602"/>
        <v>0.6344382238810391</v>
      </c>
      <c r="DZ1248" s="460">
        <f t="shared" si="602"/>
        <v>0.63511047474662397</v>
      </c>
      <c r="EA1248" s="460">
        <f t="shared" si="602"/>
        <v>0.6465065896371186</v>
      </c>
      <c r="EB1248" s="461">
        <f t="shared" si="602"/>
        <v>0.54978922384781603</v>
      </c>
      <c r="EC1248" s="461">
        <f t="shared" si="602"/>
        <v>0.55095530707498064</v>
      </c>
      <c r="ED1248" s="461">
        <f t="shared" si="577"/>
        <v>0.56495570850952193</v>
      </c>
      <c r="EE1248" s="461">
        <f t="shared" si="577"/>
        <v>0.56585003287498925</v>
      </c>
      <c r="EG1248" s="244">
        <f t="shared" si="636"/>
        <v>19245</v>
      </c>
      <c r="EH1248" s="244">
        <f t="shared" si="636"/>
        <v>11731</v>
      </c>
      <c r="EI1248" s="244">
        <f t="shared" si="636"/>
        <v>7513</v>
      </c>
      <c r="EJ1248" s="244">
        <f t="shared" si="636"/>
        <v>1533</v>
      </c>
      <c r="EK1248" s="244">
        <f t="shared" si="636"/>
        <v>5641</v>
      </c>
      <c r="EL1248" s="244">
        <f t="shared" si="636"/>
        <v>119226</v>
      </c>
      <c r="EM1248" s="244">
        <f t="shared" si="636"/>
        <v>90062</v>
      </c>
      <c r="EN1248" s="462">
        <f t="shared" si="604"/>
        <v>0.60956092491556246</v>
      </c>
      <c r="EO1248" s="244">
        <f t="shared" si="605"/>
        <v>20.404631971249835</v>
      </c>
      <c r="EP1248" s="462">
        <f t="shared" si="606"/>
        <v>0.29311509482982595</v>
      </c>
      <c r="EQ1248" s="244">
        <f t="shared" si="607"/>
        <v>47313.505443443544</v>
      </c>
      <c r="ER1248" s="244">
        <f t="shared" si="608"/>
        <v>1418.4672780973108</v>
      </c>
      <c r="ES1248" s="463"/>
      <c r="ET1248" s="244">
        <f t="shared" si="637"/>
        <v>27100</v>
      </c>
      <c r="EU1248" s="244">
        <f t="shared" si="637"/>
        <v>14925</v>
      </c>
      <c r="EV1248" s="244">
        <f t="shared" si="637"/>
        <v>12183</v>
      </c>
      <c r="EW1248" s="244">
        <f t="shared" si="637"/>
        <v>3280</v>
      </c>
      <c r="EX1248" s="244">
        <f t="shared" si="637"/>
        <v>8575</v>
      </c>
      <c r="EY1248" s="244">
        <f t="shared" si="637"/>
        <v>164482</v>
      </c>
      <c r="EZ1248" s="244">
        <f t="shared" si="637"/>
        <v>123052</v>
      </c>
      <c r="FA1248" s="464">
        <f t="shared" si="610"/>
        <v>0.55073800738007384</v>
      </c>
      <c r="FB1248" s="243">
        <f t="shared" si="611"/>
        <v>26.922761224657311</v>
      </c>
      <c r="FC1248" s="464">
        <f t="shared" si="612"/>
        <v>0.31642066420664205</v>
      </c>
      <c r="FD1248" s="242">
        <f t="shared" si="613"/>
        <v>52133.364137109231</v>
      </c>
      <c r="FE1248" s="242">
        <f t="shared" si="614"/>
        <v>2221.2831431698255</v>
      </c>
      <c r="FF1248" s="242">
        <f t="shared" si="598"/>
        <v>12694</v>
      </c>
      <c r="FG1248" s="243">
        <f t="shared" si="603"/>
        <v>29.888136127304239</v>
      </c>
      <c r="FH1248" s="242">
        <f t="shared" si="627"/>
        <v>3794</v>
      </c>
      <c r="FI1248" s="242">
        <f t="shared" si="627"/>
        <v>12694</v>
      </c>
      <c r="FJ1248" s="242">
        <f t="shared" si="627"/>
        <v>130</v>
      </c>
      <c r="FK1248" s="242">
        <f t="shared" si="615"/>
        <v>8770</v>
      </c>
      <c r="FL1248" s="242">
        <f t="shared" si="600"/>
        <v>1061</v>
      </c>
      <c r="FM1248" s="242">
        <f t="shared" si="616"/>
        <v>7709</v>
      </c>
    </row>
    <row r="1249" spans="1:169" s="368" customFormat="1">
      <c r="A1249" s="285"/>
      <c r="B1249" s="286"/>
      <c r="C1249" s="285"/>
      <c r="D1249" s="285"/>
      <c r="E1249" s="400"/>
      <c r="F1249" s="393">
        <f t="shared" si="601"/>
        <v>36</v>
      </c>
      <c r="G1249" s="459" t="s">
        <v>2723</v>
      </c>
      <c r="H1249" s="392" t="s">
        <v>2724</v>
      </c>
      <c r="I1249" s="393"/>
      <c r="J1249" s="392"/>
      <c r="K1249" s="287"/>
      <c r="L1249" s="392"/>
      <c r="M1249" s="392"/>
      <c r="N1249" s="372">
        <f t="shared" si="631"/>
        <v>6</v>
      </c>
      <c r="O1249" s="244">
        <f t="shared" si="631"/>
        <v>351</v>
      </c>
      <c r="P1249" s="244">
        <f t="shared" si="631"/>
        <v>411</v>
      </c>
      <c r="Q1249" s="244">
        <f t="shared" si="631"/>
        <v>428</v>
      </c>
      <c r="R1249" s="244">
        <f t="shared" si="631"/>
        <v>451</v>
      </c>
      <c r="S1249" s="242">
        <f t="shared" si="631"/>
        <v>913</v>
      </c>
      <c r="T1249" s="242">
        <f t="shared" si="631"/>
        <v>951</v>
      </c>
      <c r="U1249" s="242">
        <f t="shared" si="631"/>
        <v>1001</v>
      </c>
      <c r="V1249" s="242">
        <f t="shared" si="631"/>
        <v>1049</v>
      </c>
      <c r="W1249" s="244">
        <f t="shared" si="631"/>
        <v>236</v>
      </c>
      <c r="X1249" s="244">
        <f t="shared" si="631"/>
        <v>265</v>
      </c>
      <c r="Y1249" s="244">
        <f t="shared" si="631"/>
        <v>276</v>
      </c>
      <c r="Z1249" s="244">
        <f t="shared" si="631"/>
        <v>290</v>
      </c>
      <c r="AA1249" s="242">
        <f t="shared" si="631"/>
        <v>592</v>
      </c>
      <c r="AB1249" s="242">
        <f t="shared" si="631"/>
        <v>617</v>
      </c>
      <c r="AC1249" s="242">
        <f t="shared" si="631"/>
        <v>650</v>
      </c>
      <c r="AD1249" s="242">
        <f t="shared" si="628"/>
        <v>681</v>
      </c>
      <c r="AE1249" s="244">
        <f t="shared" si="628"/>
        <v>2</v>
      </c>
      <c r="AF1249" s="244">
        <f t="shared" si="628"/>
        <v>5</v>
      </c>
      <c r="AG1249" s="244">
        <f t="shared" si="628"/>
        <v>4</v>
      </c>
      <c r="AH1249" s="244">
        <f t="shared" si="628"/>
        <v>4</v>
      </c>
      <c r="AI1249" s="242">
        <f t="shared" si="628"/>
        <v>13</v>
      </c>
      <c r="AJ1249" s="242">
        <f t="shared" si="628"/>
        <v>13</v>
      </c>
      <c r="AK1249" s="242">
        <f t="shared" si="628"/>
        <v>13</v>
      </c>
      <c r="AL1249" s="242">
        <f t="shared" si="628"/>
        <v>10</v>
      </c>
      <c r="AM1249" s="244">
        <f t="shared" si="628"/>
        <v>114</v>
      </c>
      <c r="AN1249" s="244">
        <f t="shared" si="628"/>
        <v>146</v>
      </c>
      <c r="AO1249" s="244">
        <f t="shared" si="628"/>
        <v>152</v>
      </c>
      <c r="AP1249" s="244">
        <f t="shared" si="628"/>
        <v>159</v>
      </c>
      <c r="AQ1249" s="242">
        <f t="shared" si="628"/>
        <v>320</v>
      </c>
      <c r="AR1249" s="242">
        <f t="shared" si="632"/>
        <v>334</v>
      </c>
      <c r="AS1249" s="242">
        <f t="shared" si="632"/>
        <v>351</v>
      </c>
      <c r="AT1249" s="242">
        <f t="shared" si="632"/>
        <v>367</v>
      </c>
      <c r="AU1249" s="244">
        <f t="shared" si="632"/>
        <v>108</v>
      </c>
      <c r="AV1249" s="244">
        <f t="shared" si="632"/>
        <v>137</v>
      </c>
      <c r="AW1249" s="244">
        <f t="shared" si="632"/>
        <v>142</v>
      </c>
      <c r="AX1249" s="244">
        <f t="shared" si="632"/>
        <v>150</v>
      </c>
      <c r="AY1249" s="242">
        <f t="shared" si="632"/>
        <v>291</v>
      </c>
      <c r="AZ1249" s="242">
        <f t="shared" si="632"/>
        <v>303</v>
      </c>
      <c r="BA1249" s="242">
        <f t="shared" si="632"/>
        <v>320</v>
      </c>
      <c r="BB1249" s="242">
        <f t="shared" si="632"/>
        <v>336</v>
      </c>
      <c r="BC1249" s="244">
        <f t="shared" si="632"/>
        <v>6</v>
      </c>
      <c r="BD1249" s="244">
        <f t="shared" si="609"/>
        <v>-2</v>
      </c>
      <c r="BE1249" s="244">
        <f t="shared" si="609"/>
        <v>-8</v>
      </c>
      <c r="BF1249" s="244">
        <f t="shared" si="609"/>
        <v>-10</v>
      </c>
      <c r="BG1249" s="242">
        <f t="shared" si="609"/>
        <v>26</v>
      </c>
      <c r="BH1249" s="242">
        <f t="shared" si="609"/>
        <v>28</v>
      </c>
      <c r="BI1249" s="242">
        <f t="shared" si="609"/>
        <v>27</v>
      </c>
      <c r="BJ1249" s="242">
        <f t="shared" si="609"/>
        <v>28</v>
      </c>
      <c r="BK1249" s="244">
        <f t="shared" si="633"/>
        <v>0</v>
      </c>
      <c r="BL1249" s="244">
        <f t="shared" si="633"/>
        <v>11</v>
      </c>
      <c r="BM1249" s="244">
        <f t="shared" si="633"/>
        <v>18</v>
      </c>
      <c r="BN1249" s="244">
        <f t="shared" si="633"/>
        <v>19</v>
      </c>
      <c r="BO1249" s="242">
        <f t="shared" si="633"/>
        <v>3</v>
      </c>
      <c r="BP1249" s="242">
        <f t="shared" si="633"/>
        <v>3</v>
      </c>
      <c r="BQ1249" s="242">
        <f t="shared" si="633"/>
        <v>4</v>
      </c>
      <c r="BR1249" s="242">
        <f t="shared" si="633"/>
        <v>3</v>
      </c>
      <c r="BS1249" s="244">
        <f t="shared" si="633"/>
        <v>0</v>
      </c>
      <c r="BT1249" s="244">
        <f t="shared" si="633"/>
        <v>11</v>
      </c>
      <c r="BU1249" s="244">
        <f t="shared" si="633"/>
        <v>18</v>
      </c>
      <c r="BV1249" s="244">
        <f t="shared" si="633"/>
        <v>19</v>
      </c>
      <c r="BW1249" s="242">
        <f t="shared" si="633"/>
        <v>3</v>
      </c>
      <c r="BX1249" s="242">
        <f t="shared" si="633"/>
        <v>3</v>
      </c>
      <c r="BY1249" s="242">
        <f t="shared" si="633"/>
        <v>4</v>
      </c>
      <c r="BZ1249" s="242">
        <f t="shared" si="633"/>
        <v>3</v>
      </c>
      <c r="CA1249" s="244">
        <f t="shared" si="629"/>
        <v>0</v>
      </c>
      <c r="CB1249" s="244">
        <f t="shared" si="629"/>
        <v>0</v>
      </c>
      <c r="CC1249" s="244">
        <f t="shared" si="629"/>
        <v>0</v>
      </c>
      <c r="CD1249" s="244">
        <f t="shared" si="629"/>
        <v>0</v>
      </c>
      <c r="CE1249" s="242">
        <f t="shared" si="629"/>
        <v>0</v>
      </c>
      <c r="CF1249" s="242">
        <f t="shared" si="629"/>
        <v>0</v>
      </c>
      <c r="CG1249" s="242">
        <f t="shared" si="629"/>
        <v>0</v>
      </c>
      <c r="CH1249" s="242">
        <f t="shared" si="629"/>
        <v>0</v>
      </c>
      <c r="CI1249" s="375"/>
      <c r="CJ1249" s="244">
        <f t="shared" si="634"/>
        <v>5</v>
      </c>
      <c r="CK1249" s="244">
        <f t="shared" si="634"/>
        <v>8</v>
      </c>
      <c r="CL1249" s="244">
        <f t="shared" si="634"/>
        <v>9</v>
      </c>
      <c r="CM1249" s="244">
        <f t="shared" si="634"/>
        <v>9</v>
      </c>
      <c r="CN1249" s="242">
        <f t="shared" si="634"/>
        <v>26</v>
      </c>
      <c r="CO1249" s="242">
        <f t="shared" si="634"/>
        <v>28.031735622310698</v>
      </c>
      <c r="CP1249" s="242">
        <f t="shared" si="634"/>
        <v>29.416194322051432</v>
      </c>
      <c r="CQ1249" s="242">
        <f t="shared" si="634"/>
        <v>31.699995345813257</v>
      </c>
      <c r="CR1249" s="244">
        <f t="shared" si="634"/>
        <v>5</v>
      </c>
      <c r="CS1249" s="244">
        <f t="shared" si="634"/>
        <v>7</v>
      </c>
      <c r="CT1249" s="244">
        <f t="shared" si="634"/>
        <v>8</v>
      </c>
      <c r="CU1249" s="244">
        <f t="shared" si="634"/>
        <v>8</v>
      </c>
      <c r="CV1249" s="242">
        <f t="shared" si="634"/>
        <v>25</v>
      </c>
      <c r="CW1249" s="242">
        <f t="shared" si="634"/>
        <v>26.031735622310698</v>
      </c>
      <c r="CX1249" s="242">
        <f t="shared" si="634"/>
        <v>27.416194322051432</v>
      </c>
      <c r="CY1249" s="242">
        <f t="shared" si="634"/>
        <v>28.699995345813257</v>
      </c>
      <c r="CZ1249" s="244">
        <f t="shared" si="630"/>
        <v>0</v>
      </c>
      <c r="DA1249" s="244">
        <f t="shared" si="630"/>
        <v>0</v>
      </c>
      <c r="DB1249" s="244">
        <f t="shared" si="630"/>
        <v>0</v>
      </c>
      <c r="DC1249" s="244">
        <f t="shared" si="630"/>
        <v>0</v>
      </c>
      <c r="DD1249" s="242">
        <f t="shared" si="630"/>
        <v>0</v>
      </c>
      <c r="DE1249" s="242">
        <f t="shared" si="630"/>
        <v>0</v>
      </c>
      <c r="DF1249" s="242">
        <f t="shared" si="630"/>
        <v>0</v>
      </c>
      <c r="DG1249" s="242">
        <f t="shared" si="630"/>
        <v>0</v>
      </c>
      <c r="DH1249" s="244">
        <f t="shared" si="630"/>
        <v>0</v>
      </c>
      <c r="DI1249" s="244">
        <f t="shared" si="630"/>
        <v>1</v>
      </c>
      <c r="DJ1249" s="244">
        <f t="shared" si="630"/>
        <v>1</v>
      </c>
      <c r="DK1249" s="244">
        <f t="shared" si="630"/>
        <v>1</v>
      </c>
      <c r="DL1249" s="242">
        <f t="shared" si="630"/>
        <v>1</v>
      </c>
      <c r="DM1249" s="242">
        <f t="shared" si="630"/>
        <v>2</v>
      </c>
      <c r="DN1249" s="242">
        <f t="shared" si="635"/>
        <v>2</v>
      </c>
      <c r="DO1249" s="242">
        <f t="shared" si="635"/>
        <v>3</v>
      </c>
      <c r="DP1249" s="244">
        <f t="shared" si="635"/>
        <v>1</v>
      </c>
      <c r="DQ1249" s="244">
        <f t="shared" si="635"/>
        <v>-10</v>
      </c>
      <c r="DR1249" s="244">
        <f t="shared" si="635"/>
        <v>-17</v>
      </c>
      <c r="DS1249" s="244">
        <f t="shared" si="635"/>
        <v>-19</v>
      </c>
      <c r="DT1249" s="242">
        <f t="shared" si="635"/>
        <v>0</v>
      </c>
      <c r="DU1249" s="242">
        <f t="shared" si="635"/>
        <v>-3.1735622310698375E-2</v>
      </c>
      <c r="DV1249" s="242">
        <f t="shared" si="635"/>
        <v>-2.4161943220514313</v>
      </c>
      <c r="DW1249" s="242">
        <f t="shared" si="635"/>
        <v>-3.6999953458132584</v>
      </c>
      <c r="DX1249" s="460">
        <f t="shared" si="602"/>
        <v>0.67236467236467234</v>
      </c>
      <c r="DY1249" s="460">
        <f t="shared" si="602"/>
        <v>0.64476885644768855</v>
      </c>
      <c r="DZ1249" s="460">
        <f t="shared" si="602"/>
        <v>0.64485981308411211</v>
      </c>
      <c r="EA1249" s="460">
        <f t="shared" si="602"/>
        <v>0.6430155210643016</v>
      </c>
      <c r="EB1249" s="461">
        <f t="shared" si="602"/>
        <v>0.64841182913472073</v>
      </c>
      <c r="EC1249" s="461">
        <f t="shared" si="602"/>
        <v>0.64879074658254465</v>
      </c>
      <c r="ED1249" s="461">
        <f t="shared" si="577"/>
        <v>0.64935064935064934</v>
      </c>
      <c r="EE1249" s="461">
        <f t="shared" si="577"/>
        <v>0.64918970448045754</v>
      </c>
      <c r="EG1249" s="244">
        <f t="shared" si="636"/>
        <v>1345</v>
      </c>
      <c r="EH1249" s="244">
        <f t="shared" si="636"/>
        <v>556</v>
      </c>
      <c r="EI1249" s="244">
        <f t="shared" si="636"/>
        <v>791</v>
      </c>
      <c r="EJ1249" s="244">
        <f t="shared" si="636"/>
        <v>287</v>
      </c>
      <c r="EK1249" s="244">
        <f t="shared" si="636"/>
        <v>321</v>
      </c>
      <c r="EL1249" s="244">
        <f t="shared" si="636"/>
        <v>19664</v>
      </c>
      <c r="EM1249" s="244">
        <f t="shared" si="636"/>
        <v>16100</v>
      </c>
      <c r="EN1249" s="462">
        <f t="shared" si="604"/>
        <v>0.41338289962825281</v>
      </c>
      <c r="EO1249" s="244">
        <f t="shared" si="605"/>
        <v>36.283185840707965</v>
      </c>
      <c r="EP1249" s="462">
        <f t="shared" si="606"/>
        <v>0.23866171003717473</v>
      </c>
      <c r="EQ1249" s="244">
        <f t="shared" si="607"/>
        <v>16324.247355573638</v>
      </c>
      <c r="ER1249" s="244">
        <f t="shared" si="608"/>
        <v>1485.5072463768117</v>
      </c>
      <c r="ES1249" s="463"/>
      <c r="ET1249" s="244">
        <f t="shared" si="637"/>
        <v>912</v>
      </c>
      <c r="EU1249" s="244">
        <f t="shared" si="637"/>
        <v>595</v>
      </c>
      <c r="EV1249" s="244">
        <f t="shared" si="637"/>
        <v>316</v>
      </c>
      <c r="EW1249" s="244">
        <f t="shared" si="637"/>
        <v>93</v>
      </c>
      <c r="EX1249" s="244">
        <f t="shared" si="637"/>
        <v>1444</v>
      </c>
      <c r="EY1249" s="244">
        <f t="shared" si="637"/>
        <v>7117</v>
      </c>
      <c r="EZ1249" s="244">
        <f t="shared" si="637"/>
        <v>7117</v>
      </c>
      <c r="FA1249" s="464">
        <f t="shared" si="610"/>
        <v>0.65241228070175439</v>
      </c>
      <c r="FB1249" s="243">
        <f t="shared" si="611"/>
        <v>29.430379746835445</v>
      </c>
      <c r="FC1249" s="464">
        <f t="shared" si="612"/>
        <v>1.5833333333333333</v>
      </c>
      <c r="FD1249" s="242">
        <f t="shared" si="613"/>
        <v>202894.47801039764</v>
      </c>
      <c r="FE1249" s="242">
        <f t="shared" si="614"/>
        <v>1088.9419699311509</v>
      </c>
      <c r="FF1249" s="242">
        <f t="shared" si="598"/>
        <v>320</v>
      </c>
      <c r="FG1249" s="243">
        <f t="shared" si="603"/>
        <v>90.3125</v>
      </c>
      <c r="FH1249" s="242">
        <f t="shared" si="627"/>
        <v>289</v>
      </c>
      <c r="FI1249" s="242">
        <f t="shared" si="627"/>
        <v>320</v>
      </c>
      <c r="FJ1249" s="242">
        <f t="shared" si="627"/>
        <v>4</v>
      </c>
      <c r="FK1249" s="242">
        <f t="shared" si="615"/>
        <v>27</v>
      </c>
      <c r="FL1249" s="242">
        <f t="shared" si="600"/>
        <v>22</v>
      </c>
      <c r="FM1249" s="242">
        <f t="shared" si="616"/>
        <v>5</v>
      </c>
    </row>
    <row r="1250" spans="1:169" s="368" customFormat="1">
      <c r="A1250" s="285"/>
      <c r="B1250" s="286"/>
      <c r="C1250" s="285"/>
      <c r="D1250" s="285"/>
      <c r="E1250" s="400"/>
      <c r="F1250" s="393">
        <f t="shared" si="601"/>
        <v>37</v>
      </c>
      <c r="G1250" s="459" t="s">
        <v>2740</v>
      </c>
      <c r="H1250" s="392" t="s">
        <v>2741</v>
      </c>
      <c r="I1250" s="393"/>
      <c r="J1250" s="392"/>
      <c r="K1250" s="287"/>
      <c r="L1250" s="392"/>
      <c r="M1250" s="392"/>
      <c r="N1250" s="372">
        <f t="shared" si="631"/>
        <v>1</v>
      </c>
      <c r="O1250" s="244">
        <f t="shared" si="631"/>
        <v>933</v>
      </c>
      <c r="P1250" s="244">
        <f t="shared" si="631"/>
        <v>1165</v>
      </c>
      <c r="Q1250" s="244">
        <f t="shared" si="631"/>
        <v>1223</v>
      </c>
      <c r="R1250" s="244">
        <f t="shared" si="631"/>
        <v>1292</v>
      </c>
      <c r="S1250" s="242">
        <f t="shared" si="631"/>
        <v>1165</v>
      </c>
      <c r="T1250" s="242">
        <f t="shared" si="631"/>
        <v>1223</v>
      </c>
      <c r="U1250" s="242">
        <f t="shared" si="631"/>
        <v>1292</v>
      </c>
      <c r="V1250" s="242">
        <f t="shared" si="631"/>
        <v>1354</v>
      </c>
      <c r="W1250" s="244">
        <f t="shared" si="631"/>
        <v>0</v>
      </c>
      <c r="X1250" s="244">
        <f t="shared" si="631"/>
        <v>0</v>
      </c>
      <c r="Y1250" s="244">
        <f t="shared" si="631"/>
        <v>0</v>
      </c>
      <c r="Z1250" s="244">
        <f t="shared" si="631"/>
        <v>0</v>
      </c>
      <c r="AA1250" s="242">
        <f t="shared" si="631"/>
        <v>0</v>
      </c>
      <c r="AB1250" s="242">
        <f t="shared" si="631"/>
        <v>0</v>
      </c>
      <c r="AC1250" s="242">
        <f t="shared" si="631"/>
        <v>0</v>
      </c>
      <c r="AD1250" s="242">
        <f t="shared" si="628"/>
        <v>0</v>
      </c>
      <c r="AE1250" s="244">
        <f t="shared" si="628"/>
        <v>0</v>
      </c>
      <c r="AF1250" s="244">
        <f t="shared" si="628"/>
        <v>0</v>
      </c>
      <c r="AG1250" s="244">
        <f t="shared" si="628"/>
        <v>0</v>
      </c>
      <c r="AH1250" s="244">
        <f t="shared" si="628"/>
        <v>0</v>
      </c>
      <c r="AI1250" s="242">
        <f t="shared" si="628"/>
        <v>0</v>
      </c>
      <c r="AJ1250" s="242">
        <f t="shared" si="628"/>
        <v>0</v>
      </c>
      <c r="AK1250" s="242">
        <f t="shared" si="628"/>
        <v>0</v>
      </c>
      <c r="AL1250" s="242">
        <f t="shared" si="628"/>
        <v>0</v>
      </c>
      <c r="AM1250" s="244">
        <f t="shared" si="628"/>
        <v>933</v>
      </c>
      <c r="AN1250" s="244">
        <f t="shared" si="628"/>
        <v>1165</v>
      </c>
      <c r="AO1250" s="244">
        <f t="shared" si="628"/>
        <v>1223</v>
      </c>
      <c r="AP1250" s="244">
        <f t="shared" si="628"/>
        <v>1292</v>
      </c>
      <c r="AQ1250" s="242">
        <f t="shared" si="628"/>
        <v>1165</v>
      </c>
      <c r="AR1250" s="242">
        <f t="shared" si="632"/>
        <v>1223</v>
      </c>
      <c r="AS1250" s="242">
        <f t="shared" si="632"/>
        <v>1292</v>
      </c>
      <c r="AT1250" s="242">
        <f t="shared" si="632"/>
        <v>1354</v>
      </c>
      <c r="AU1250" s="244">
        <f t="shared" si="632"/>
        <v>933</v>
      </c>
      <c r="AV1250" s="244">
        <f t="shared" si="632"/>
        <v>1165</v>
      </c>
      <c r="AW1250" s="244">
        <f t="shared" si="632"/>
        <v>1223</v>
      </c>
      <c r="AX1250" s="244">
        <f t="shared" si="632"/>
        <v>1292</v>
      </c>
      <c r="AY1250" s="242">
        <f t="shared" si="632"/>
        <v>1165</v>
      </c>
      <c r="AZ1250" s="242">
        <f t="shared" si="632"/>
        <v>1223</v>
      </c>
      <c r="BA1250" s="242">
        <f t="shared" si="632"/>
        <v>1292</v>
      </c>
      <c r="BB1250" s="242">
        <f t="shared" si="632"/>
        <v>1354</v>
      </c>
      <c r="BC1250" s="244">
        <f t="shared" si="632"/>
        <v>0</v>
      </c>
      <c r="BD1250" s="244">
        <f t="shared" si="609"/>
        <v>0</v>
      </c>
      <c r="BE1250" s="244">
        <f t="shared" si="609"/>
        <v>-1</v>
      </c>
      <c r="BF1250" s="244">
        <f t="shared" si="609"/>
        <v>-1</v>
      </c>
      <c r="BG1250" s="242">
        <f t="shared" si="609"/>
        <v>0</v>
      </c>
      <c r="BH1250" s="242">
        <f t="shared" si="609"/>
        <v>0</v>
      </c>
      <c r="BI1250" s="242">
        <f t="shared" si="609"/>
        <v>0</v>
      </c>
      <c r="BJ1250" s="242">
        <f t="shared" si="609"/>
        <v>0</v>
      </c>
      <c r="BK1250" s="244">
        <f t="shared" si="633"/>
        <v>0</v>
      </c>
      <c r="BL1250" s="244">
        <f t="shared" si="633"/>
        <v>0</v>
      </c>
      <c r="BM1250" s="244">
        <f t="shared" si="633"/>
        <v>1</v>
      </c>
      <c r="BN1250" s="244">
        <f t="shared" si="633"/>
        <v>1</v>
      </c>
      <c r="BO1250" s="242">
        <f t="shared" si="633"/>
        <v>0</v>
      </c>
      <c r="BP1250" s="242">
        <f t="shared" si="633"/>
        <v>0</v>
      </c>
      <c r="BQ1250" s="242">
        <f t="shared" si="633"/>
        <v>0</v>
      </c>
      <c r="BR1250" s="242">
        <f t="shared" si="633"/>
        <v>0</v>
      </c>
      <c r="BS1250" s="244">
        <f t="shared" si="633"/>
        <v>0</v>
      </c>
      <c r="BT1250" s="244">
        <f t="shared" si="633"/>
        <v>0</v>
      </c>
      <c r="BU1250" s="244">
        <f t="shared" si="633"/>
        <v>1</v>
      </c>
      <c r="BV1250" s="244">
        <f t="shared" si="633"/>
        <v>1</v>
      </c>
      <c r="BW1250" s="242">
        <f t="shared" si="633"/>
        <v>0</v>
      </c>
      <c r="BX1250" s="242">
        <f t="shared" si="633"/>
        <v>0</v>
      </c>
      <c r="BY1250" s="242">
        <f t="shared" si="633"/>
        <v>0</v>
      </c>
      <c r="BZ1250" s="242">
        <f t="shared" si="633"/>
        <v>0</v>
      </c>
      <c r="CA1250" s="244">
        <f t="shared" si="629"/>
        <v>0</v>
      </c>
      <c r="CB1250" s="244">
        <f t="shared" si="629"/>
        <v>0</v>
      </c>
      <c r="CC1250" s="244">
        <f t="shared" si="629"/>
        <v>0</v>
      </c>
      <c r="CD1250" s="244">
        <f t="shared" si="629"/>
        <v>0</v>
      </c>
      <c r="CE1250" s="242">
        <f t="shared" si="629"/>
        <v>0</v>
      </c>
      <c r="CF1250" s="242">
        <f t="shared" si="629"/>
        <v>0</v>
      </c>
      <c r="CG1250" s="242">
        <f t="shared" si="629"/>
        <v>0</v>
      </c>
      <c r="CH1250" s="242">
        <f t="shared" si="629"/>
        <v>0</v>
      </c>
      <c r="CI1250" s="375"/>
      <c r="CJ1250" s="244">
        <f t="shared" si="634"/>
        <v>0</v>
      </c>
      <c r="CK1250" s="244">
        <f t="shared" si="634"/>
        <v>0</v>
      </c>
      <c r="CL1250" s="244">
        <f t="shared" si="634"/>
        <v>0</v>
      </c>
      <c r="CM1250" s="244">
        <f t="shared" si="634"/>
        <v>0</v>
      </c>
      <c r="CN1250" s="242">
        <f t="shared" si="634"/>
        <v>0</v>
      </c>
      <c r="CO1250" s="242">
        <f t="shared" si="634"/>
        <v>0</v>
      </c>
      <c r="CP1250" s="242">
        <f t="shared" si="634"/>
        <v>0</v>
      </c>
      <c r="CQ1250" s="242">
        <f t="shared" si="634"/>
        <v>0</v>
      </c>
      <c r="CR1250" s="244">
        <f t="shared" si="634"/>
        <v>0</v>
      </c>
      <c r="CS1250" s="244">
        <f t="shared" si="634"/>
        <v>0</v>
      </c>
      <c r="CT1250" s="244">
        <f t="shared" si="634"/>
        <v>0</v>
      </c>
      <c r="CU1250" s="244">
        <f t="shared" si="634"/>
        <v>0</v>
      </c>
      <c r="CV1250" s="242">
        <f t="shared" si="634"/>
        <v>0</v>
      </c>
      <c r="CW1250" s="242">
        <f t="shared" si="634"/>
        <v>0</v>
      </c>
      <c r="CX1250" s="242">
        <f t="shared" si="634"/>
        <v>0</v>
      </c>
      <c r="CY1250" s="242">
        <f t="shared" si="634"/>
        <v>0</v>
      </c>
      <c r="CZ1250" s="244">
        <f t="shared" si="630"/>
        <v>0</v>
      </c>
      <c r="DA1250" s="244">
        <f t="shared" si="630"/>
        <v>0</v>
      </c>
      <c r="DB1250" s="244">
        <f t="shared" si="630"/>
        <v>0</v>
      </c>
      <c r="DC1250" s="244">
        <f t="shared" si="630"/>
        <v>0</v>
      </c>
      <c r="DD1250" s="242">
        <f t="shared" si="630"/>
        <v>0</v>
      </c>
      <c r="DE1250" s="242">
        <f t="shared" si="630"/>
        <v>0</v>
      </c>
      <c r="DF1250" s="242">
        <f t="shared" si="630"/>
        <v>0</v>
      </c>
      <c r="DG1250" s="242">
        <f t="shared" si="630"/>
        <v>0</v>
      </c>
      <c r="DH1250" s="244">
        <f t="shared" si="630"/>
        <v>0</v>
      </c>
      <c r="DI1250" s="244">
        <f t="shared" si="630"/>
        <v>0</v>
      </c>
      <c r="DJ1250" s="244">
        <f t="shared" si="630"/>
        <v>0</v>
      </c>
      <c r="DK1250" s="244">
        <f t="shared" si="630"/>
        <v>0</v>
      </c>
      <c r="DL1250" s="242">
        <f t="shared" si="630"/>
        <v>0</v>
      </c>
      <c r="DM1250" s="242">
        <f t="shared" si="630"/>
        <v>0</v>
      </c>
      <c r="DN1250" s="242">
        <f t="shared" si="635"/>
        <v>0</v>
      </c>
      <c r="DO1250" s="242">
        <f t="shared" si="635"/>
        <v>0</v>
      </c>
      <c r="DP1250" s="244">
        <f t="shared" si="635"/>
        <v>0</v>
      </c>
      <c r="DQ1250" s="244">
        <f t="shared" si="635"/>
        <v>0</v>
      </c>
      <c r="DR1250" s="244">
        <f t="shared" si="635"/>
        <v>-1</v>
      </c>
      <c r="DS1250" s="244">
        <f t="shared" si="635"/>
        <v>-1</v>
      </c>
      <c r="DT1250" s="242">
        <f t="shared" si="635"/>
        <v>0</v>
      </c>
      <c r="DU1250" s="242">
        <f t="shared" si="635"/>
        <v>0</v>
      </c>
      <c r="DV1250" s="242">
        <f t="shared" si="635"/>
        <v>0</v>
      </c>
      <c r="DW1250" s="242">
        <f t="shared" si="635"/>
        <v>0</v>
      </c>
      <c r="DX1250" s="460">
        <f t="shared" si="602"/>
        <v>0</v>
      </c>
      <c r="DY1250" s="460">
        <f t="shared" si="602"/>
        <v>0</v>
      </c>
      <c r="DZ1250" s="460">
        <f t="shared" si="602"/>
        <v>0</v>
      </c>
      <c r="EA1250" s="460">
        <f t="shared" si="602"/>
        <v>0</v>
      </c>
      <c r="EB1250" s="461">
        <f t="shared" si="602"/>
        <v>0</v>
      </c>
      <c r="EC1250" s="461">
        <f t="shared" si="602"/>
        <v>0</v>
      </c>
      <c r="ED1250" s="461">
        <f t="shared" si="577"/>
        <v>0</v>
      </c>
      <c r="EE1250" s="461">
        <f t="shared" si="577"/>
        <v>0</v>
      </c>
      <c r="EG1250" s="244">
        <f t="shared" si="636"/>
        <v>0</v>
      </c>
      <c r="EH1250" s="244">
        <f t="shared" si="636"/>
        <v>0</v>
      </c>
      <c r="EI1250" s="244">
        <f t="shared" si="636"/>
        <v>0</v>
      </c>
      <c r="EJ1250" s="244">
        <f t="shared" si="636"/>
        <v>0</v>
      </c>
      <c r="EK1250" s="244">
        <f t="shared" si="636"/>
        <v>0</v>
      </c>
      <c r="EL1250" s="244">
        <f t="shared" si="636"/>
        <v>0</v>
      </c>
      <c r="EM1250" s="244">
        <f t="shared" si="636"/>
        <v>0</v>
      </c>
      <c r="EN1250" s="462">
        <f t="shared" si="604"/>
        <v>0</v>
      </c>
      <c r="EO1250" s="244">
        <f t="shared" si="605"/>
        <v>0</v>
      </c>
      <c r="EP1250" s="462">
        <f t="shared" si="606"/>
        <v>0</v>
      </c>
      <c r="EQ1250" s="244">
        <f t="shared" si="607"/>
        <v>0</v>
      </c>
      <c r="ER1250" s="244">
        <f t="shared" si="608"/>
        <v>0</v>
      </c>
      <c r="ES1250" s="463"/>
      <c r="ET1250" s="244">
        <f t="shared" si="637"/>
        <v>0</v>
      </c>
      <c r="EU1250" s="244">
        <f t="shared" si="637"/>
        <v>0</v>
      </c>
      <c r="EV1250" s="244">
        <f t="shared" si="637"/>
        <v>0</v>
      </c>
      <c r="EW1250" s="244">
        <f t="shared" si="637"/>
        <v>0</v>
      </c>
      <c r="EX1250" s="244">
        <f t="shared" si="637"/>
        <v>0</v>
      </c>
      <c r="EY1250" s="244">
        <f t="shared" si="637"/>
        <v>0</v>
      </c>
      <c r="EZ1250" s="244">
        <f t="shared" si="637"/>
        <v>0</v>
      </c>
      <c r="FA1250" s="464">
        <f t="shared" si="610"/>
        <v>0</v>
      </c>
      <c r="FB1250" s="243">
        <f t="shared" si="611"/>
        <v>0</v>
      </c>
      <c r="FC1250" s="464">
        <f t="shared" si="612"/>
        <v>0</v>
      </c>
      <c r="FD1250" s="242">
        <f t="shared" si="613"/>
        <v>0</v>
      </c>
      <c r="FE1250" s="242">
        <f t="shared" si="614"/>
        <v>0</v>
      </c>
      <c r="FF1250" s="242">
        <f t="shared" si="598"/>
        <v>1165</v>
      </c>
      <c r="FG1250" s="243">
        <f t="shared" si="603"/>
        <v>40.08583690987124</v>
      </c>
      <c r="FH1250" s="242">
        <f t="shared" si="627"/>
        <v>467</v>
      </c>
      <c r="FI1250" s="242">
        <f t="shared" si="627"/>
        <v>1165</v>
      </c>
      <c r="FJ1250" s="242">
        <f t="shared" si="627"/>
        <v>0</v>
      </c>
      <c r="FK1250" s="242">
        <f t="shared" si="615"/>
        <v>698</v>
      </c>
      <c r="FL1250" s="242">
        <f t="shared" si="600"/>
        <v>44</v>
      </c>
      <c r="FM1250" s="242">
        <f t="shared" si="616"/>
        <v>654</v>
      </c>
    </row>
    <row r="1251" spans="1:169" s="458" customFormat="1">
      <c r="A1251" s="293"/>
      <c r="B1251" s="328"/>
      <c r="C1251" s="293"/>
      <c r="D1251" s="293"/>
      <c r="E1251" s="476"/>
      <c r="F1251" s="294"/>
      <c r="G1251" s="295" t="s">
        <v>2758</v>
      </c>
      <c r="H1251" s="295"/>
      <c r="I1251" s="294"/>
      <c r="J1251" s="295"/>
      <c r="K1251" s="294"/>
      <c r="L1251" s="295"/>
      <c r="M1251" s="295"/>
      <c r="N1251" s="477">
        <f>SUM(N1252:N1261)</f>
        <v>10</v>
      </c>
      <c r="O1251" s="239">
        <f t="shared" ref="O1251:BC1251" si="638">SUM(O1252:O1261)</f>
        <v>0</v>
      </c>
      <c r="P1251" s="239">
        <f t="shared" si="638"/>
        <v>0</v>
      </c>
      <c r="Q1251" s="239">
        <f t="shared" si="638"/>
        <v>0</v>
      </c>
      <c r="R1251" s="239">
        <f t="shared" si="638"/>
        <v>0</v>
      </c>
      <c r="S1251" s="236">
        <f>SUM(S1252:S1261)</f>
        <v>0</v>
      </c>
      <c r="T1251" s="236">
        <f>SUM(T1252:T1261)</f>
        <v>0</v>
      </c>
      <c r="U1251" s="236">
        <f>SUM(U1252:U1261)</f>
        <v>0</v>
      </c>
      <c r="V1251" s="236">
        <f>SUM(V1252:V1261)</f>
        <v>0</v>
      </c>
      <c r="W1251" s="239">
        <f t="shared" si="638"/>
        <v>0</v>
      </c>
      <c r="X1251" s="239">
        <f t="shared" si="638"/>
        <v>0</v>
      </c>
      <c r="Y1251" s="239">
        <f t="shared" si="638"/>
        <v>0</v>
      </c>
      <c r="Z1251" s="239">
        <f t="shared" si="638"/>
        <v>0</v>
      </c>
      <c r="AA1251" s="236">
        <f>SUM(AA1252:AA1261)</f>
        <v>0</v>
      </c>
      <c r="AB1251" s="236">
        <f>SUM(AB1252:AB1261)</f>
        <v>0</v>
      </c>
      <c r="AC1251" s="236">
        <f>SUM(AC1252:AC1261)</f>
        <v>0</v>
      </c>
      <c r="AD1251" s="236">
        <f>SUM(AD1252:AD1261)</f>
        <v>0</v>
      </c>
      <c r="AE1251" s="239">
        <f t="shared" si="638"/>
        <v>0</v>
      </c>
      <c r="AF1251" s="239">
        <f t="shared" si="638"/>
        <v>0</v>
      </c>
      <c r="AG1251" s="239">
        <f t="shared" si="638"/>
        <v>0</v>
      </c>
      <c r="AH1251" s="239">
        <f t="shared" si="638"/>
        <v>0</v>
      </c>
      <c r="AI1251" s="236">
        <f t="shared" si="638"/>
        <v>0</v>
      </c>
      <c r="AJ1251" s="236">
        <f t="shared" si="638"/>
        <v>0</v>
      </c>
      <c r="AK1251" s="236">
        <f t="shared" si="638"/>
        <v>0</v>
      </c>
      <c r="AL1251" s="236">
        <f t="shared" si="638"/>
        <v>0</v>
      </c>
      <c r="AM1251" s="239">
        <f t="shared" si="638"/>
        <v>64358</v>
      </c>
      <c r="AN1251" s="239">
        <f t="shared" si="638"/>
        <v>97647</v>
      </c>
      <c r="AO1251" s="239">
        <f t="shared" si="638"/>
        <v>103888</v>
      </c>
      <c r="AP1251" s="239">
        <f t="shared" si="638"/>
        <v>110322</v>
      </c>
      <c r="AQ1251" s="236">
        <f t="shared" si="638"/>
        <v>99783</v>
      </c>
      <c r="AR1251" s="236">
        <f t="shared" si="638"/>
        <v>106221</v>
      </c>
      <c r="AS1251" s="236">
        <f t="shared" si="638"/>
        <v>112659</v>
      </c>
      <c r="AT1251" s="236">
        <f t="shared" si="638"/>
        <v>117672</v>
      </c>
      <c r="AU1251" s="239">
        <f t="shared" si="638"/>
        <v>60060</v>
      </c>
      <c r="AV1251" s="239">
        <f t="shared" si="638"/>
        <v>88236</v>
      </c>
      <c r="AW1251" s="239">
        <f t="shared" si="638"/>
        <v>93212</v>
      </c>
      <c r="AX1251" s="239">
        <f t="shared" si="638"/>
        <v>98394</v>
      </c>
      <c r="AY1251" s="236">
        <f t="shared" si="638"/>
        <v>89093</v>
      </c>
      <c r="AZ1251" s="236">
        <f t="shared" si="638"/>
        <v>95289</v>
      </c>
      <c r="BA1251" s="236">
        <f t="shared" si="638"/>
        <v>100325</v>
      </c>
      <c r="BB1251" s="236">
        <f t="shared" si="638"/>
        <v>103971</v>
      </c>
      <c r="BC1251" s="239">
        <f t="shared" si="638"/>
        <v>4298</v>
      </c>
      <c r="BD1251" s="239">
        <f t="shared" si="609"/>
        <v>9411</v>
      </c>
      <c r="BE1251" s="239">
        <f t="shared" si="609"/>
        <v>10676</v>
      </c>
      <c r="BF1251" s="239">
        <f t="shared" si="609"/>
        <v>11928</v>
      </c>
      <c r="BG1251" s="236">
        <f t="shared" si="609"/>
        <v>10690</v>
      </c>
      <c r="BH1251" s="236">
        <f t="shared" si="609"/>
        <v>10932</v>
      </c>
      <c r="BI1251" s="236">
        <f t="shared" si="609"/>
        <v>12334</v>
      </c>
      <c r="BJ1251" s="236">
        <f t="shared" si="609"/>
        <v>13701</v>
      </c>
      <c r="BK1251" s="239">
        <f t="shared" ref="BK1251:CH1251" si="639">SUM(BK1252:BK1261)</f>
        <v>0</v>
      </c>
      <c r="BL1251" s="239">
        <f t="shared" si="639"/>
        <v>0</v>
      </c>
      <c r="BM1251" s="239">
        <f t="shared" si="639"/>
        <v>0</v>
      </c>
      <c r="BN1251" s="239">
        <f t="shared" si="639"/>
        <v>0</v>
      </c>
      <c r="BO1251" s="236">
        <f t="shared" si="639"/>
        <v>0</v>
      </c>
      <c r="BP1251" s="236">
        <f t="shared" si="639"/>
        <v>0</v>
      </c>
      <c r="BQ1251" s="236">
        <f t="shared" si="639"/>
        <v>0</v>
      </c>
      <c r="BR1251" s="236">
        <f t="shared" si="639"/>
        <v>0</v>
      </c>
      <c r="BS1251" s="239">
        <f t="shared" si="639"/>
        <v>0</v>
      </c>
      <c r="BT1251" s="239">
        <f t="shared" si="639"/>
        <v>0</v>
      </c>
      <c r="BU1251" s="239">
        <f t="shared" si="639"/>
        <v>0</v>
      </c>
      <c r="BV1251" s="239">
        <f t="shared" si="639"/>
        <v>0</v>
      </c>
      <c r="BW1251" s="236">
        <f t="shared" si="639"/>
        <v>0</v>
      </c>
      <c r="BX1251" s="236">
        <f t="shared" si="639"/>
        <v>0</v>
      </c>
      <c r="BY1251" s="236">
        <f t="shared" si="639"/>
        <v>0</v>
      </c>
      <c r="BZ1251" s="236">
        <f t="shared" si="639"/>
        <v>0</v>
      </c>
      <c r="CA1251" s="239">
        <f t="shared" si="639"/>
        <v>0</v>
      </c>
      <c r="CB1251" s="239">
        <f t="shared" si="639"/>
        <v>0</v>
      </c>
      <c r="CC1251" s="239">
        <f t="shared" si="639"/>
        <v>0</v>
      </c>
      <c r="CD1251" s="239">
        <f t="shared" si="639"/>
        <v>0</v>
      </c>
      <c r="CE1251" s="236">
        <f t="shared" si="639"/>
        <v>0</v>
      </c>
      <c r="CF1251" s="236">
        <f t="shared" si="639"/>
        <v>0</v>
      </c>
      <c r="CG1251" s="236">
        <f t="shared" si="639"/>
        <v>0</v>
      </c>
      <c r="CH1251" s="236">
        <f t="shared" si="639"/>
        <v>0</v>
      </c>
      <c r="CI1251" s="457"/>
      <c r="CJ1251" s="239">
        <f t="shared" ref="CJ1251:DW1251" si="640">SUM(CJ1252:CJ1261)</f>
        <v>4299</v>
      </c>
      <c r="CK1251" s="239">
        <f t="shared" si="640"/>
        <v>9411</v>
      </c>
      <c r="CL1251" s="239">
        <f t="shared" si="640"/>
        <v>10703</v>
      </c>
      <c r="CM1251" s="239">
        <f t="shared" si="640"/>
        <v>11929</v>
      </c>
      <c r="CN1251" s="236">
        <f t="shared" si="640"/>
        <v>10690</v>
      </c>
      <c r="CO1251" s="236">
        <f t="shared" si="640"/>
        <v>10933</v>
      </c>
      <c r="CP1251" s="236">
        <f t="shared" si="640"/>
        <v>12334</v>
      </c>
      <c r="CQ1251" s="236">
        <f t="shared" si="640"/>
        <v>13701</v>
      </c>
      <c r="CR1251" s="239">
        <f t="shared" si="640"/>
        <v>0</v>
      </c>
      <c r="CS1251" s="239">
        <f t="shared" si="640"/>
        <v>0</v>
      </c>
      <c r="CT1251" s="239">
        <f t="shared" si="640"/>
        <v>0</v>
      </c>
      <c r="CU1251" s="239">
        <f t="shared" si="640"/>
        <v>0</v>
      </c>
      <c r="CV1251" s="236">
        <f t="shared" si="640"/>
        <v>0</v>
      </c>
      <c r="CW1251" s="236">
        <f t="shared" si="640"/>
        <v>0</v>
      </c>
      <c r="CX1251" s="236">
        <f t="shared" si="640"/>
        <v>0</v>
      </c>
      <c r="CY1251" s="236">
        <f t="shared" si="640"/>
        <v>0</v>
      </c>
      <c r="CZ1251" s="239">
        <f t="shared" si="640"/>
        <v>0</v>
      </c>
      <c r="DA1251" s="239">
        <f t="shared" si="640"/>
        <v>0</v>
      </c>
      <c r="DB1251" s="239">
        <f t="shared" si="640"/>
        <v>0</v>
      </c>
      <c r="DC1251" s="239">
        <f t="shared" si="640"/>
        <v>0</v>
      </c>
      <c r="DD1251" s="236">
        <f t="shared" si="640"/>
        <v>0</v>
      </c>
      <c r="DE1251" s="236">
        <f t="shared" si="640"/>
        <v>0</v>
      </c>
      <c r="DF1251" s="236">
        <f t="shared" si="640"/>
        <v>0</v>
      </c>
      <c r="DG1251" s="236">
        <f t="shared" si="640"/>
        <v>0</v>
      </c>
      <c r="DH1251" s="239">
        <f t="shared" si="640"/>
        <v>4299</v>
      </c>
      <c r="DI1251" s="239">
        <f t="shared" si="640"/>
        <v>9411</v>
      </c>
      <c r="DJ1251" s="239">
        <f t="shared" si="640"/>
        <v>10703</v>
      </c>
      <c r="DK1251" s="239">
        <f t="shared" si="640"/>
        <v>11929</v>
      </c>
      <c r="DL1251" s="236">
        <f t="shared" si="640"/>
        <v>10690</v>
      </c>
      <c r="DM1251" s="236">
        <f t="shared" si="640"/>
        <v>10933</v>
      </c>
      <c r="DN1251" s="236">
        <f t="shared" si="640"/>
        <v>12334</v>
      </c>
      <c r="DO1251" s="236">
        <f t="shared" si="640"/>
        <v>13701</v>
      </c>
      <c r="DP1251" s="239">
        <f t="shared" si="640"/>
        <v>-1</v>
      </c>
      <c r="DQ1251" s="239">
        <f t="shared" si="640"/>
        <v>0</v>
      </c>
      <c r="DR1251" s="239">
        <f t="shared" si="640"/>
        <v>-27</v>
      </c>
      <c r="DS1251" s="239">
        <f t="shared" si="640"/>
        <v>-1</v>
      </c>
      <c r="DT1251" s="236">
        <f t="shared" si="640"/>
        <v>0</v>
      </c>
      <c r="DU1251" s="236">
        <f t="shared" si="640"/>
        <v>-1</v>
      </c>
      <c r="DV1251" s="236">
        <f t="shared" si="640"/>
        <v>0</v>
      </c>
      <c r="DW1251" s="236">
        <f t="shared" si="640"/>
        <v>0</v>
      </c>
      <c r="DX1251" s="445">
        <f t="shared" si="602"/>
        <v>0</v>
      </c>
      <c r="DY1251" s="445">
        <f t="shared" si="602"/>
        <v>0</v>
      </c>
      <c r="DZ1251" s="445">
        <f t="shared" si="602"/>
        <v>0</v>
      </c>
      <c r="EA1251" s="445">
        <f t="shared" si="602"/>
        <v>0</v>
      </c>
      <c r="EB1251" s="446">
        <f t="shared" si="602"/>
        <v>0</v>
      </c>
      <c r="EC1251" s="446">
        <f t="shared" si="602"/>
        <v>0</v>
      </c>
      <c r="ED1251" s="446">
        <f t="shared" si="577"/>
        <v>0</v>
      </c>
      <c r="EE1251" s="446">
        <f t="shared" si="577"/>
        <v>0</v>
      </c>
      <c r="EG1251" s="239">
        <f t="shared" ref="EG1251:EM1251" si="641">SUM(EG1252:EG1261)</f>
        <v>0</v>
      </c>
      <c r="EH1251" s="239">
        <f t="shared" si="641"/>
        <v>0</v>
      </c>
      <c r="EI1251" s="239">
        <f t="shared" si="641"/>
        <v>0</v>
      </c>
      <c r="EJ1251" s="239">
        <f t="shared" si="641"/>
        <v>0</v>
      </c>
      <c r="EK1251" s="239">
        <f t="shared" si="641"/>
        <v>0</v>
      </c>
      <c r="EL1251" s="239">
        <f t="shared" si="641"/>
        <v>0</v>
      </c>
      <c r="EM1251" s="239">
        <f t="shared" si="641"/>
        <v>0</v>
      </c>
      <c r="EN1251" s="448">
        <f t="shared" si="604"/>
        <v>0</v>
      </c>
      <c r="EO1251" s="239">
        <f t="shared" si="605"/>
        <v>0</v>
      </c>
      <c r="EP1251" s="448">
        <f t="shared" si="606"/>
        <v>0</v>
      </c>
      <c r="EQ1251" s="239">
        <f t="shared" si="607"/>
        <v>0</v>
      </c>
      <c r="ER1251" s="239">
        <f t="shared" si="608"/>
        <v>0</v>
      </c>
      <c r="ES1251" s="449"/>
      <c r="ET1251" s="239">
        <f t="shared" ref="ET1251:EZ1251" si="642">SUM(ET1252:ET1261)</f>
        <v>0</v>
      </c>
      <c r="EU1251" s="239">
        <f t="shared" si="642"/>
        <v>0</v>
      </c>
      <c r="EV1251" s="239">
        <f t="shared" si="642"/>
        <v>0</v>
      </c>
      <c r="EW1251" s="239">
        <f t="shared" si="642"/>
        <v>0</v>
      </c>
      <c r="EX1251" s="239">
        <f t="shared" si="642"/>
        <v>0</v>
      </c>
      <c r="EY1251" s="239">
        <f t="shared" si="642"/>
        <v>0</v>
      </c>
      <c r="EZ1251" s="239">
        <f t="shared" si="642"/>
        <v>0</v>
      </c>
      <c r="FA1251" s="238">
        <f t="shared" si="610"/>
        <v>0</v>
      </c>
      <c r="FB1251" s="240">
        <f t="shared" si="611"/>
        <v>0</v>
      </c>
      <c r="FC1251" s="238">
        <f t="shared" si="612"/>
        <v>0</v>
      </c>
      <c r="FD1251" s="236">
        <f t="shared" si="613"/>
        <v>0</v>
      </c>
      <c r="FE1251" s="236">
        <f t="shared" si="614"/>
        <v>0</v>
      </c>
      <c r="FF1251" s="236">
        <f>SUM(FF1252:FF1261)</f>
        <v>99483</v>
      </c>
      <c r="FG1251" s="240">
        <f t="shared" si="603"/>
        <v>90.066644552335575</v>
      </c>
      <c r="FH1251" s="236">
        <f>SUM(FH1252:FH1261)</f>
        <v>89601</v>
      </c>
      <c r="FI1251" s="236">
        <f>SUM(FI1252:FI1261)</f>
        <v>99483</v>
      </c>
      <c r="FJ1251" s="236">
        <f>SUM(FJ1252:FJ1261)</f>
        <v>0</v>
      </c>
      <c r="FK1251" s="236">
        <f t="shared" si="615"/>
        <v>9882</v>
      </c>
      <c r="FL1251" s="236">
        <f>SUM(FL1252:FL1261)</f>
        <v>9882</v>
      </c>
      <c r="FM1251" s="236">
        <f t="shared" si="616"/>
        <v>0</v>
      </c>
    </row>
    <row r="1252" spans="1:169" s="368" customFormat="1">
      <c r="A1252" s="285"/>
      <c r="B1252" s="286"/>
      <c r="C1252" s="285"/>
      <c r="D1252" s="285"/>
      <c r="E1252" s="478"/>
      <c r="F1252" s="287">
        <f>F1250+1</f>
        <v>38</v>
      </c>
      <c r="G1252" s="392" t="s">
        <v>2756</v>
      </c>
      <c r="H1252" s="392" t="s">
        <v>2757</v>
      </c>
      <c r="I1252" s="287"/>
      <c r="J1252" s="392"/>
      <c r="K1252" s="287"/>
      <c r="L1252" s="392"/>
      <c r="M1252" s="392"/>
      <c r="N1252" s="479">
        <v>1</v>
      </c>
      <c r="O1252" s="222">
        <f t="shared" ref="O1252:AD1262" si="643">SUMIFS(O$4:O$1158,$I$4:$I$1158,$G1252)</f>
        <v>0</v>
      </c>
      <c r="P1252" s="222">
        <f t="shared" si="643"/>
        <v>0</v>
      </c>
      <c r="Q1252" s="222">
        <f t="shared" si="643"/>
        <v>0</v>
      </c>
      <c r="R1252" s="222">
        <f t="shared" si="643"/>
        <v>0</v>
      </c>
      <c r="S1252" s="218">
        <f t="shared" si="643"/>
        <v>0</v>
      </c>
      <c r="T1252" s="218">
        <f t="shared" si="643"/>
        <v>0</v>
      </c>
      <c r="U1252" s="218">
        <f t="shared" si="643"/>
        <v>0</v>
      </c>
      <c r="V1252" s="218">
        <f t="shared" si="643"/>
        <v>0</v>
      </c>
      <c r="W1252" s="222">
        <f t="shared" si="643"/>
        <v>0</v>
      </c>
      <c r="X1252" s="222">
        <f t="shared" si="643"/>
        <v>0</v>
      </c>
      <c r="Y1252" s="222">
        <f t="shared" si="643"/>
        <v>0</v>
      </c>
      <c r="Z1252" s="222">
        <f t="shared" si="643"/>
        <v>0</v>
      </c>
      <c r="AA1252" s="218">
        <f t="shared" si="643"/>
        <v>0</v>
      </c>
      <c r="AB1252" s="218">
        <f t="shared" si="643"/>
        <v>0</v>
      </c>
      <c r="AC1252" s="218">
        <f t="shared" si="643"/>
        <v>0</v>
      </c>
      <c r="AD1252" s="218">
        <f t="shared" si="643"/>
        <v>0</v>
      </c>
      <c r="AE1252" s="222">
        <f t="shared" ref="AE1252:AT1262" si="644">SUMIFS(AE$4:AE$1158,$I$4:$I$1158,$G1252)</f>
        <v>0</v>
      </c>
      <c r="AF1252" s="222">
        <f t="shared" si="644"/>
        <v>0</v>
      </c>
      <c r="AG1252" s="222">
        <f t="shared" si="644"/>
        <v>0</v>
      </c>
      <c r="AH1252" s="222">
        <f t="shared" si="644"/>
        <v>0</v>
      </c>
      <c r="AI1252" s="218">
        <f t="shared" si="644"/>
        <v>0</v>
      </c>
      <c r="AJ1252" s="218">
        <f t="shared" si="644"/>
        <v>0</v>
      </c>
      <c r="AK1252" s="218">
        <f t="shared" si="644"/>
        <v>0</v>
      </c>
      <c r="AL1252" s="218">
        <f t="shared" si="644"/>
        <v>0</v>
      </c>
      <c r="AM1252" s="222">
        <f t="shared" si="644"/>
        <v>7858</v>
      </c>
      <c r="AN1252" s="222">
        <f t="shared" si="644"/>
        <v>16015</v>
      </c>
      <c r="AO1252" s="222">
        <f t="shared" si="644"/>
        <v>16817</v>
      </c>
      <c r="AP1252" s="222">
        <f t="shared" si="644"/>
        <v>17832</v>
      </c>
      <c r="AQ1252" s="218">
        <f t="shared" si="644"/>
        <v>99783</v>
      </c>
      <c r="AR1252" s="218">
        <f t="shared" si="644"/>
        <v>106221</v>
      </c>
      <c r="AS1252" s="218">
        <f t="shared" si="644"/>
        <v>112659</v>
      </c>
      <c r="AT1252" s="218">
        <f t="shared" si="644"/>
        <v>117672</v>
      </c>
      <c r="AU1252" s="222">
        <f t="shared" ref="AS1252:BC1262" si="645">SUMIFS(AU$4:AU$1158,$I$4:$I$1158,$G1252)</f>
        <v>6815</v>
      </c>
      <c r="AV1252" s="222">
        <f t="shared" si="645"/>
        <v>11672</v>
      </c>
      <c r="AW1252" s="222">
        <f t="shared" si="645"/>
        <v>12330</v>
      </c>
      <c r="AX1252" s="222">
        <f t="shared" si="645"/>
        <v>13016</v>
      </c>
      <c r="AY1252" s="218">
        <f t="shared" si="645"/>
        <v>89093</v>
      </c>
      <c r="AZ1252" s="218">
        <f t="shared" si="645"/>
        <v>95289</v>
      </c>
      <c r="BA1252" s="218">
        <f t="shared" si="645"/>
        <v>100325</v>
      </c>
      <c r="BB1252" s="218">
        <f t="shared" si="645"/>
        <v>103971</v>
      </c>
      <c r="BC1252" s="222">
        <f t="shared" si="645"/>
        <v>1043</v>
      </c>
      <c r="BD1252" s="222">
        <f t="shared" si="609"/>
        <v>4343</v>
      </c>
      <c r="BE1252" s="222">
        <f t="shared" si="609"/>
        <v>4487</v>
      </c>
      <c r="BF1252" s="222">
        <f t="shared" si="609"/>
        <v>4816</v>
      </c>
      <c r="BG1252" s="218">
        <f t="shared" si="609"/>
        <v>10690</v>
      </c>
      <c r="BH1252" s="218">
        <f t="shared" si="609"/>
        <v>10932</v>
      </c>
      <c r="BI1252" s="218">
        <f t="shared" si="609"/>
        <v>12334</v>
      </c>
      <c r="BJ1252" s="218">
        <f t="shared" si="609"/>
        <v>13701</v>
      </c>
      <c r="BK1252" s="222">
        <f t="shared" ref="BK1252:BZ1262" si="646">SUMIFS(BK$4:BK$1158,$I$4:$I$1158,$G1252)</f>
        <v>0</v>
      </c>
      <c r="BL1252" s="222">
        <f t="shared" si="646"/>
        <v>0</v>
      </c>
      <c r="BM1252" s="222">
        <f t="shared" si="646"/>
        <v>0</v>
      </c>
      <c r="BN1252" s="222">
        <f t="shared" si="646"/>
        <v>0</v>
      </c>
      <c r="BO1252" s="218">
        <f t="shared" si="646"/>
        <v>0</v>
      </c>
      <c r="BP1252" s="218">
        <f t="shared" si="646"/>
        <v>0</v>
      </c>
      <c r="BQ1252" s="218">
        <f t="shared" si="646"/>
        <v>0</v>
      </c>
      <c r="BR1252" s="218">
        <f t="shared" si="646"/>
        <v>0</v>
      </c>
      <c r="BS1252" s="222">
        <f t="shared" si="646"/>
        <v>0</v>
      </c>
      <c r="BT1252" s="222">
        <f t="shared" si="646"/>
        <v>0</v>
      </c>
      <c r="BU1252" s="222">
        <f t="shared" si="646"/>
        <v>0</v>
      </c>
      <c r="BV1252" s="222">
        <f t="shared" si="646"/>
        <v>0</v>
      </c>
      <c r="BW1252" s="218">
        <f t="shared" si="646"/>
        <v>0</v>
      </c>
      <c r="BX1252" s="218">
        <f t="shared" si="646"/>
        <v>0</v>
      </c>
      <c r="BY1252" s="218">
        <f t="shared" si="646"/>
        <v>0</v>
      </c>
      <c r="BZ1252" s="218">
        <f t="shared" si="646"/>
        <v>0</v>
      </c>
      <c r="CA1252" s="222">
        <f t="shared" ref="CA1252:CH1262" si="647">SUMIFS(CA$4:CA$1158,$I$4:$I$1158,$G1252)</f>
        <v>0</v>
      </c>
      <c r="CB1252" s="222">
        <f t="shared" si="647"/>
        <v>0</v>
      </c>
      <c r="CC1252" s="222">
        <f t="shared" si="647"/>
        <v>0</v>
      </c>
      <c r="CD1252" s="222">
        <f t="shared" si="647"/>
        <v>0</v>
      </c>
      <c r="CE1252" s="218">
        <f t="shared" si="647"/>
        <v>0</v>
      </c>
      <c r="CF1252" s="218">
        <f t="shared" si="647"/>
        <v>0</v>
      </c>
      <c r="CG1252" s="218">
        <f t="shared" si="647"/>
        <v>0</v>
      </c>
      <c r="CH1252" s="218">
        <f t="shared" si="647"/>
        <v>0</v>
      </c>
      <c r="CI1252" s="375"/>
      <c r="CJ1252" s="222">
        <f t="shared" ref="CJ1252:CY1262" si="648">SUMIFS(CJ$4:CJ$1158,$I$4:$I$1158,$G1252)</f>
        <v>1043</v>
      </c>
      <c r="CK1252" s="222">
        <f t="shared" si="648"/>
        <v>4439</v>
      </c>
      <c r="CL1252" s="222">
        <f t="shared" si="648"/>
        <v>2969</v>
      </c>
      <c r="CM1252" s="222">
        <f t="shared" si="648"/>
        <v>3289</v>
      </c>
      <c r="CN1252" s="218">
        <f t="shared" si="648"/>
        <v>10690</v>
      </c>
      <c r="CO1252" s="218">
        <f t="shared" si="648"/>
        <v>10933</v>
      </c>
      <c r="CP1252" s="218">
        <f t="shared" si="648"/>
        <v>12334</v>
      </c>
      <c r="CQ1252" s="218">
        <f t="shared" si="648"/>
        <v>13701</v>
      </c>
      <c r="CR1252" s="222">
        <f t="shared" si="648"/>
        <v>0</v>
      </c>
      <c r="CS1252" s="222">
        <f t="shared" si="648"/>
        <v>0</v>
      </c>
      <c r="CT1252" s="222">
        <f t="shared" si="648"/>
        <v>0</v>
      </c>
      <c r="CU1252" s="222">
        <f t="shared" si="648"/>
        <v>0</v>
      </c>
      <c r="CV1252" s="218">
        <f t="shared" si="648"/>
        <v>0</v>
      </c>
      <c r="CW1252" s="218">
        <f t="shared" si="648"/>
        <v>0</v>
      </c>
      <c r="CX1252" s="218">
        <f t="shared" si="648"/>
        <v>0</v>
      </c>
      <c r="CY1252" s="218">
        <f t="shared" si="648"/>
        <v>0</v>
      </c>
      <c r="CZ1252" s="222">
        <f t="shared" ref="CZ1252:DO1262" si="649">SUMIFS(CZ$4:CZ$1158,$I$4:$I$1158,$G1252)</f>
        <v>0</v>
      </c>
      <c r="DA1252" s="222">
        <f t="shared" si="649"/>
        <v>0</v>
      </c>
      <c r="DB1252" s="222">
        <f t="shared" si="649"/>
        <v>0</v>
      </c>
      <c r="DC1252" s="222">
        <f t="shared" si="649"/>
        <v>0</v>
      </c>
      <c r="DD1252" s="218">
        <f t="shared" si="649"/>
        <v>0</v>
      </c>
      <c r="DE1252" s="218">
        <f t="shared" si="649"/>
        <v>0</v>
      </c>
      <c r="DF1252" s="218">
        <f t="shared" si="649"/>
        <v>0</v>
      </c>
      <c r="DG1252" s="218">
        <f t="shared" si="649"/>
        <v>0</v>
      </c>
      <c r="DH1252" s="222">
        <f t="shared" si="649"/>
        <v>1043</v>
      </c>
      <c r="DI1252" s="222">
        <f t="shared" si="649"/>
        <v>4439</v>
      </c>
      <c r="DJ1252" s="222">
        <f t="shared" si="649"/>
        <v>2969</v>
      </c>
      <c r="DK1252" s="222">
        <f t="shared" si="649"/>
        <v>3289</v>
      </c>
      <c r="DL1252" s="218">
        <f t="shared" si="649"/>
        <v>10690</v>
      </c>
      <c r="DM1252" s="218">
        <f t="shared" si="649"/>
        <v>10933</v>
      </c>
      <c r="DN1252" s="218">
        <f t="shared" si="649"/>
        <v>12334</v>
      </c>
      <c r="DO1252" s="218">
        <f t="shared" si="649"/>
        <v>13701</v>
      </c>
      <c r="DP1252" s="222">
        <f t="shared" ref="DN1252:DW1262" si="650">SUMIFS(DP$4:DP$1158,$I$4:$I$1158,$G1252)</f>
        <v>0</v>
      </c>
      <c r="DQ1252" s="222">
        <f t="shared" si="650"/>
        <v>-96</v>
      </c>
      <c r="DR1252" s="222">
        <f t="shared" si="650"/>
        <v>1518</v>
      </c>
      <c r="DS1252" s="222">
        <f t="shared" si="650"/>
        <v>1527</v>
      </c>
      <c r="DT1252" s="218">
        <f t="shared" si="650"/>
        <v>0</v>
      </c>
      <c r="DU1252" s="218">
        <f t="shared" si="650"/>
        <v>-1</v>
      </c>
      <c r="DV1252" s="218">
        <f t="shared" si="650"/>
        <v>0</v>
      </c>
      <c r="DW1252" s="218">
        <f t="shared" si="650"/>
        <v>0</v>
      </c>
      <c r="DX1252" s="384">
        <f t="shared" si="602"/>
        <v>0</v>
      </c>
      <c r="DY1252" s="384">
        <f t="shared" si="602"/>
        <v>0</v>
      </c>
      <c r="DZ1252" s="384">
        <f t="shared" si="602"/>
        <v>0</v>
      </c>
      <c r="EA1252" s="384">
        <f t="shared" si="602"/>
        <v>0</v>
      </c>
      <c r="EB1252" s="385">
        <f t="shared" si="602"/>
        <v>0</v>
      </c>
      <c r="EC1252" s="385">
        <f t="shared" si="602"/>
        <v>0</v>
      </c>
      <c r="ED1252" s="385">
        <f t="shared" si="577"/>
        <v>0</v>
      </c>
      <c r="EE1252" s="385">
        <f t="shared" si="577"/>
        <v>0</v>
      </c>
      <c r="EG1252" s="222">
        <f t="shared" ref="EG1252:EM1262" si="651">SUMIFS(EG$4:EG$1158,$I$4:$I$1158,$G1252)</f>
        <v>0</v>
      </c>
      <c r="EH1252" s="222">
        <f t="shared" si="651"/>
        <v>0</v>
      </c>
      <c r="EI1252" s="222">
        <f t="shared" si="651"/>
        <v>0</v>
      </c>
      <c r="EJ1252" s="222">
        <f t="shared" si="651"/>
        <v>0</v>
      </c>
      <c r="EK1252" s="222">
        <f t="shared" si="651"/>
        <v>0</v>
      </c>
      <c r="EL1252" s="222">
        <f t="shared" si="651"/>
        <v>0</v>
      </c>
      <c r="EM1252" s="222">
        <f t="shared" si="651"/>
        <v>0</v>
      </c>
      <c r="EN1252" s="386">
        <f t="shared" si="604"/>
        <v>0</v>
      </c>
      <c r="EO1252" s="222">
        <f t="shared" si="605"/>
        <v>0</v>
      </c>
      <c r="EP1252" s="386">
        <f t="shared" si="606"/>
        <v>0</v>
      </c>
      <c r="EQ1252" s="222">
        <f t="shared" si="607"/>
        <v>0</v>
      </c>
      <c r="ER1252" s="222">
        <f t="shared" si="608"/>
        <v>0</v>
      </c>
      <c r="ES1252" s="292"/>
      <c r="ET1252" s="222">
        <f t="shared" ref="ET1252:EZ1262" si="652">SUMIFS(ET$4:ET$1158,$I$4:$I$1158,$G1252)</f>
        <v>0</v>
      </c>
      <c r="EU1252" s="222">
        <f t="shared" si="652"/>
        <v>0</v>
      </c>
      <c r="EV1252" s="222">
        <f t="shared" si="652"/>
        <v>0</v>
      </c>
      <c r="EW1252" s="222">
        <f t="shared" si="652"/>
        <v>0</v>
      </c>
      <c r="EX1252" s="222">
        <f t="shared" si="652"/>
        <v>0</v>
      </c>
      <c r="EY1252" s="222">
        <f t="shared" si="652"/>
        <v>0</v>
      </c>
      <c r="EZ1252" s="222">
        <f t="shared" si="652"/>
        <v>0</v>
      </c>
      <c r="FA1252" s="387">
        <f t="shared" si="610"/>
        <v>0</v>
      </c>
      <c r="FB1252" s="221">
        <f t="shared" si="611"/>
        <v>0</v>
      </c>
      <c r="FC1252" s="387">
        <f t="shared" si="612"/>
        <v>0</v>
      </c>
      <c r="FD1252" s="218">
        <f t="shared" si="613"/>
        <v>0</v>
      </c>
      <c r="FE1252" s="218">
        <f t="shared" si="614"/>
        <v>0</v>
      </c>
      <c r="FF1252" s="218">
        <f t="shared" ref="FF1252:FF1262" si="653">SUMIFS(FF$4:FF$1158,$I$4:$I$1158,$G1252)</f>
        <v>99483</v>
      </c>
      <c r="FG1252" s="221">
        <f t="shared" si="603"/>
        <v>90.066644552335575</v>
      </c>
      <c r="FH1252" s="218">
        <f t="shared" ref="FH1252:FJ1262" si="654">SUMIFS(FH$4:FH$1158,$I$4:$I$1158,$G1252)</f>
        <v>89601</v>
      </c>
      <c r="FI1252" s="218">
        <f t="shared" si="654"/>
        <v>99483</v>
      </c>
      <c r="FJ1252" s="218">
        <f t="shared" si="654"/>
        <v>0</v>
      </c>
      <c r="FK1252" s="218">
        <f t="shared" si="615"/>
        <v>9882</v>
      </c>
      <c r="FL1252" s="218">
        <f t="shared" ref="FL1252:FL1262" si="655">SUMIFS(FL$4:FL$1158,$I$4:$I$1158,$G1252)</f>
        <v>9882</v>
      </c>
      <c r="FM1252" s="218">
        <f t="shared" si="616"/>
        <v>0</v>
      </c>
    </row>
    <row r="1253" spans="1:169" s="368" customFormat="1">
      <c r="A1253" s="285"/>
      <c r="B1253" s="286"/>
      <c r="C1253" s="285"/>
      <c r="D1253" s="285"/>
      <c r="E1253" s="285"/>
      <c r="F1253" s="287">
        <f t="shared" ref="F1253:F1262" si="656">F1252+1</f>
        <v>39</v>
      </c>
      <c r="G1253" s="392" t="s">
        <v>2760</v>
      </c>
      <c r="H1253" s="392" t="s">
        <v>2761</v>
      </c>
      <c r="I1253" s="287"/>
      <c r="J1253" s="392"/>
      <c r="K1253" s="287"/>
      <c r="L1253" s="392"/>
      <c r="M1253" s="392"/>
      <c r="N1253" s="479">
        <v>1</v>
      </c>
      <c r="O1253" s="222">
        <f t="shared" si="643"/>
        <v>0</v>
      </c>
      <c r="P1253" s="222">
        <f t="shared" si="643"/>
        <v>0</v>
      </c>
      <c r="Q1253" s="222">
        <f t="shared" si="643"/>
        <v>0</v>
      </c>
      <c r="R1253" s="222">
        <f t="shared" si="643"/>
        <v>0</v>
      </c>
      <c r="S1253" s="218">
        <f t="shared" si="643"/>
        <v>0</v>
      </c>
      <c r="T1253" s="218">
        <f t="shared" si="643"/>
        <v>0</v>
      </c>
      <c r="U1253" s="218">
        <f t="shared" si="643"/>
        <v>0</v>
      </c>
      <c r="V1253" s="218">
        <f t="shared" si="643"/>
        <v>0</v>
      </c>
      <c r="W1253" s="222">
        <f t="shared" si="643"/>
        <v>0</v>
      </c>
      <c r="X1253" s="222">
        <f t="shared" si="643"/>
        <v>0</v>
      </c>
      <c r="Y1253" s="222">
        <f t="shared" si="643"/>
        <v>0</v>
      </c>
      <c r="Z1253" s="222">
        <f t="shared" si="643"/>
        <v>0</v>
      </c>
      <c r="AA1253" s="218">
        <f t="shared" si="643"/>
        <v>0</v>
      </c>
      <c r="AB1253" s="218">
        <f t="shared" si="643"/>
        <v>0</v>
      </c>
      <c r="AC1253" s="218">
        <f t="shared" si="643"/>
        <v>0</v>
      </c>
      <c r="AD1253" s="218">
        <f t="shared" si="643"/>
        <v>0</v>
      </c>
      <c r="AE1253" s="222">
        <f t="shared" si="644"/>
        <v>0</v>
      </c>
      <c r="AF1253" s="222">
        <f t="shared" si="644"/>
        <v>0</v>
      </c>
      <c r="AG1253" s="222">
        <f t="shared" si="644"/>
        <v>0</v>
      </c>
      <c r="AH1253" s="222">
        <f t="shared" si="644"/>
        <v>0</v>
      </c>
      <c r="AI1253" s="218">
        <f t="shared" si="644"/>
        <v>0</v>
      </c>
      <c r="AJ1253" s="218">
        <f t="shared" si="644"/>
        <v>0</v>
      </c>
      <c r="AK1253" s="218">
        <f t="shared" si="644"/>
        <v>0</v>
      </c>
      <c r="AL1253" s="218">
        <f t="shared" si="644"/>
        <v>0</v>
      </c>
      <c r="AM1253" s="222">
        <f t="shared" si="644"/>
        <v>6092</v>
      </c>
      <c r="AN1253" s="222">
        <f t="shared" si="644"/>
        <v>8867</v>
      </c>
      <c r="AO1253" s="222">
        <f t="shared" si="644"/>
        <v>9331</v>
      </c>
      <c r="AP1253" s="222">
        <f t="shared" si="644"/>
        <v>9876</v>
      </c>
      <c r="AQ1253" s="218">
        <f t="shared" si="644"/>
        <v>0</v>
      </c>
      <c r="AR1253" s="218">
        <f t="shared" si="644"/>
        <v>0</v>
      </c>
      <c r="AS1253" s="218">
        <f t="shared" si="645"/>
        <v>0</v>
      </c>
      <c r="AT1253" s="218">
        <f t="shared" si="645"/>
        <v>0</v>
      </c>
      <c r="AU1253" s="222">
        <f t="shared" si="645"/>
        <v>6055</v>
      </c>
      <c r="AV1253" s="222">
        <f t="shared" si="645"/>
        <v>8725</v>
      </c>
      <c r="AW1253" s="222">
        <f t="shared" si="645"/>
        <v>9217</v>
      </c>
      <c r="AX1253" s="222">
        <f t="shared" si="645"/>
        <v>9730</v>
      </c>
      <c r="AY1253" s="218">
        <f t="shared" si="645"/>
        <v>0</v>
      </c>
      <c r="AZ1253" s="218">
        <f t="shared" si="645"/>
        <v>0</v>
      </c>
      <c r="BA1253" s="218">
        <f t="shared" si="645"/>
        <v>0</v>
      </c>
      <c r="BB1253" s="218">
        <f t="shared" si="645"/>
        <v>0</v>
      </c>
      <c r="BC1253" s="222">
        <f t="shared" si="645"/>
        <v>37</v>
      </c>
      <c r="BD1253" s="222">
        <f t="shared" si="609"/>
        <v>142</v>
      </c>
      <c r="BE1253" s="222">
        <f t="shared" si="609"/>
        <v>114</v>
      </c>
      <c r="BF1253" s="222">
        <f t="shared" si="609"/>
        <v>146</v>
      </c>
      <c r="BG1253" s="218">
        <f t="shared" si="609"/>
        <v>0</v>
      </c>
      <c r="BH1253" s="218">
        <f t="shared" si="609"/>
        <v>0</v>
      </c>
      <c r="BI1253" s="218">
        <f t="shared" si="609"/>
        <v>0</v>
      </c>
      <c r="BJ1253" s="218">
        <f t="shared" si="609"/>
        <v>0</v>
      </c>
      <c r="BK1253" s="222">
        <f t="shared" si="646"/>
        <v>0</v>
      </c>
      <c r="BL1253" s="222">
        <f t="shared" si="646"/>
        <v>0</v>
      </c>
      <c r="BM1253" s="222">
        <f t="shared" si="646"/>
        <v>0</v>
      </c>
      <c r="BN1253" s="222">
        <f t="shared" si="646"/>
        <v>0</v>
      </c>
      <c r="BO1253" s="218">
        <f t="shared" si="646"/>
        <v>0</v>
      </c>
      <c r="BP1253" s="218">
        <f t="shared" si="646"/>
        <v>0</v>
      </c>
      <c r="BQ1253" s="218">
        <f t="shared" si="646"/>
        <v>0</v>
      </c>
      <c r="BR1253" s="218">
        <f t="shared" si="646"/>
        <v>0</v>
      </c>
      <c r="BS1253" s="222">
        <f t="shared" si="646"/>
        <v>0</v>
      </c>
      <c r="BT1253" s="222">
        <f t="shared" si="646"/>
        <v>0</v>
      </c>
      <c r="BU1253" s="222">
        <f t="shared" si="646"/>
        <v>0</v>
      </c>
      <c r="BV1253" s="222">
        <f t="shared" si="646"/>
        <v>0</v>
      </c>
      <c r="BW1253" s="218">
        <f t="shared" si="646"/>
        <v>0</v>
      </c>
      <c r="BX1253" s="218">
        <f t="shared" si="646"/>
        <v>0</v>
      </c>
      <c r="BY1253" s="218">
        <f t="shared" si="646"/>
        <v>0</v>
      </c>
      <c r="BZ1253" s="218">
        <f t="shared" si="646"/>
        <v>0</v>
      </c>
      <c r="CA1253" s="222">
        <f t="shared" si="647"/>
        <v>0</v>
      </c>
      <c r="CB1253" s="222">
        <f t="shared" si="647"/>
        <v>0</v>
      </c>
      <c r="CC1253" s="222">
        <f t="shared" si="647"/>
        <v>0</v>
      </c>
      <c r="CD1253" s="222">
        <f t="shared" si="647"/>
        <v>0</v>
      </c>
      <c r="CE1253" s="218">
        <f t="shared" si="647"/>
        <v>0</v>
      </c>
      <c r="CF1253" s="218">
        <f t="shared" si="647"/>
        <v>0</v>
      </c>
      <c r="CG1253" s="218">
        <f t="shared" si="647"/>
        <v>0</v>
      </c>
      <c r="CH1253" s="218">
        <f t="shared" si="647"/>
        <v>0</v>
      </c>
      <c r="CI1253" s="375"/>
      <c r="CJ1253" s="222">
        <f t="shared" si="648"/>
        <v>37</v>
      </c>
      <c r="CK1253" s="222">
        <f t="shared" si="648"/>
        <v>68</v>
      </c>
      <c r="CL1253" s="222">
        <f t="shared" si="648"/>
        <v>258</v>
      </c>
      <c r="CM1253" s="222">
        <f t="shared" si="648"/>
        <v>409</v>
      </c>
      <c r="CN1253" s="218">
        <f t="shared" si="648"/>
        <v>0</v>
      </c>
      <c r="CO1253" s="218">
        <f t="shared" si="648"/>
        <v>0</v>
      </c>
      <c r="CP1253" s="218">
        <f t="shared" si="648"/>
        <v>0</v>
      </c>
      <c r="CQ1253" s="218">
        <f t="shared" si="648"/>
        <v>0</v>
      </c>
      <c r="CR1253" s="222">
        <f t="shared" si="648"/>
        <v>0</v>
      </c>
      <c r="CS1253" s="222">
        <f t="shared" si="648"/>
        <v>0</v>
      </c>
      <c r="CT1253" s="222">
        <f t="shared" si="648"/>
        <v>0</v>
      </c>
      <c r="CU1253" s="222">
        <f t="shared" si="648"/>
        <v>0</v>
      </c>
      <c r="CV1253" s="218">
        <f t="shared" si="648"/>
        <v>0</v>
      </c>
      <c r="CW1253" s="218">
        <f t="shared" si="648"/>
        <v>0</v>
      </c>
      <c r="CX1253" s="218">
        <f t="shared" si="648"/>
        <v>0</v>
      </c>
      <c r="CY1253" s="218">
        <f t="shared" si="648"/>
        <v>0</v>
      </c>
      <c r="CZ1253" s="222">
        <f t="shared" si="649"/>
        <v>0</v>
      </c>
      <c r="DA1253" s="222">
        <f t="shared" si="649"/>
        <v>0</v>
      </c>
      <c r="DB1253" s="222">
        <f t="shared" si="649"/>
        <v>0</v>
      </c>
      <c r="DC1253" s="222">
        <f t="shared" si="649"/>
        <v>0</v>
      </c>
      <c r="DD1253" s="218">
        <f t="shared" si="649"/>
        <v>0</v>
      </c>
      <c r="DE1253" s="218">
        <f t="shared" si="649"/>
        <v>0</v>
      </c>
      <c r="DF1253" s="218">
        <f t="shared" si="649"/>
        <v>0</v>
      </c>
      <c r="DG1253" s="218">
        <f t="shared" si="649"/>
        <v>0</v>
      </c>
      <c r="DH1253" s="222">
        <f t="shared" si="649"/>
        <v>37</v>
      </c>
      <c r="DI1253" s="222">
        <f t="shared" si="649"/>
        <v>68</v>
      </c>
      <c r="DJ1253" s="222">
        <f t="shared" si="649"/>
        <v>258</v>
      </c>
      <c r="DK1253" s="222">
        <f t="shared" si="649"/>
        <v>409</v>
      </c>
      <c r="DL1253" s="218">
        <f t="shared" si="649"/>
        <v>0</v>
      </c>
      <c r="DM1253" s="218">
        <f t="shared" si="649"/>
        <v>0</v>
      </c>
      <c r="DN1253" s="218">
        <f t="shared" si="650"/>
        <v>0</v>
      </c>
      <c r="DO1253" s="218">
        <f t="shared" si="650"/>
        <v>0</v>
      </c>
      <c r="DP1253" s="222">
        <f t="shared" si="650"/>
        <v>0</v>
      </c>
      <c r="DQ1253" s="222">
        <f t="shared" si="650"/>
        <v>74</v>
      </c>
      <c r="DR1253" s="222">
        <f t="shared" si="650"/>
        <v>-144</v>
      </c>
      <c r="DS1253" s="222">
        <f t="shared" si="650"/>
        <v>-263</v>
      </c>
      <c r="DT1253" s="218">
        <f t="shared" si="650"/>
        <v>0</v>
      </c>
      <c r="DU1253" s="218">
        <f t="shared" si="650"/>
        <v>0</v>
      </c>
      <c r="DV1253" s="218">
        <f t="shared" si="650"/>
        <v>0</v>
      </c>
      <c r="DW1253" s="218">
        <f t="shared" si="650"/>
        <v>0</v>
      </c>
      <c r="DX1253" s="384">
        <f t="shared" si="602"/>
        <v>0</v>
      </c>
      <c r="DY1253" s="384">
        <f t="shared" si="602"/>
        <v>0</v>
      </c>
      <c r="DZ1253" s="384">
        <f t="shared" si="602"/>
        <v>0</v>
      </c>
      <c r="EA1253" s="384">
        <f t="shared" si="602"/>
        <v>0</v>
      </c>
      <c r="EB1253" s="385">
        <f t="shared" si="602"/>
        <v>0</v>
      </c>
      <c r="EC1253" s="385">
        <f t="shared" si="602"/>
        <v>0</v>
      </c>
      <c r="ED1253" s="385">
        <f t="shared" si="577"/>
        <v>0</v>
      </c>
      <c r="EE1253" s="385">
        <f t="shared" si="577"/>
        <v>0</v>
      </c>
      <c r="EG1253" s="222">
        <f t="shared" si="651"/>
        <v>0</v>
      </c>
      <c r="EH1253" s="222">
        <f t="shared" si="651"/>
        <v>0</v>
      </c>
      <c r="EI1253" s="222">
        <f t="shared" si="651"/>
        <v>0</v>
      </c>
      <c r="EJ1253" s="222">
        <f t="shared" si="651"/>
        <v>0</v>
      </c>
      <c r="EK1253" s="222">
        <f t="shared" si="651"/>
        <v>0</v>
      </c>
      <c r="EL1253" s="222">
        <f t="shared" si="651"/>
        <v>0</v>
      </c>
      <c r="EM1253" s="222">
        <f t="shared" si="651"/>
        <v>0</v>
      </c>
      <c r="EN1253" s="386">
        <f t="shared" si="604"/>
        <v>0</v>
      </c>
      <c r="EO1253" s="222">
        <f t="shared" si="605"/>
        <v>0</v>
      </c>
      <c r="EP1253" s="386">
        <f t="shared" si="606"/>
        <v>0</v>
      </c>
      <c r="EQ1253" s="222">
        <f t="shared" si="607"/>
        <v>0</v>
      </c>
      <c r="ER1253" s="222">
        <f t="shared" si="608"/>
        <v>0</v>
      </c>
      <c r="ES1253" s="292"/>
      <c r="ET1253" s="222">
        <f t="shared" si="652"/>
        <v>0</v>
      </c>
      <c r="EU1253" s="222">
        <f t="shared" si="652"/>
        <v>0</v>
      </c>
      <c r="EV1253" s="222">
        <f t="shared" si="652"/>
        <v>0</v>
      </c>
      <c r="EW1253" s="222">
        <f t="shared" si="652"/>
        <v>0</v>
      </c>
      <c r="EX1253" s="222">
        <f t="shared" si="652"/>
        <v>0</v>
      </c>
      <c r="EY1253" s="222">
        <f t="shared" si="652"/>
        <v>0</v>
      </c>
      <c r="EZ1253" s="222">
        <f t="shared" si="652"/>
        <v>0</v>
      </c>
      <c r="FA1253" s="387">
        <f t="shared" si="610"/>
        <v>0</v>
      </c>
      <c r="FB1253" s="221">
        <f t="shared" si="611"/>
        <v>0</v>
      </c>
      <c r="FC1253" s="387">
        <f t="shared" si="612"/>
        <v>0</v>
      </c>
      <c r="FD1253" s="218">
        <f t="shared" si="613"/>
        <v>0</v>
      </c>
      <c r="FE1253" s="218">
        <f t="shared" si="614"/>
        <v>0</v>
      </c>
      <c r="FF1253" s="218">
        <f t="shared" si="653"/>
        <v>0</v>
      </c>
      <c r="FG1253" s="221">
        <f t="shared" si="603"/>
        <v>0</v>
      </c>
      <c r="FH1253" s="218">
        <f t="shared" si="654"/>
        <v>0</v>
      </c>
      <c r="FI1253" s="218">
        <f t="shared" si="654"/>
        <v>0</v>
      </c>
      <c r="FJ1253" s="218">
        <f t="shared" si="654"/>
        <v>0</v>
      </c>
      <c r="FK1253" s="218">
        <f t="shared" si="615"/>
        <v>0</v>
      </c>
      <c r="FL1253" s="218">
        <f t="shared" si="655"/>
        <v>0</v>
      </c>
      <c r="FM1253" s="218">
        <f t="shared" ref="FM1253:FM1262" si="657">FK1253-FJ1253-FL1253</f>
        <v>0</v>
      </c>
    </row>
    <row r="1254" spans="1:169" s="368" customFormat="1">
      <c r="A1254" s="285"/>
      <c r="B1254" s="286"/>
      <c r="C1254" s="285"/>
      <c r="D1254" s="285"/>
      <c r="E1254" s="285"/>
      <c r="F1254" s="287">
        <f t="shared" si="656"/>
        <v>40</v>
      </c>
      <c r="G1254" s="392" t="s">
        <v>2763</v>
      </c>
      <c r="H1254" s="392" t="s">
        <v>2764</v>
      </c>
      <c r="I1254" s="287"/>
      <c r="J1254" s="392"/>
      <c r="K1254" s="287"/>
      <c r="L1254" s="392"/>
      <c r="M1254" s="392"/>
      <c r="N1254" s="479">
        <v>1</v>
      </c>
      <c r="O1254" s="222">
        <f t="shared" si="643"/>
        <v>0</v>
      </c>
      <c r="P1254" s="222">
        <f t="shared" si="643"/>
        <v>0</v>
      </c>
      <c r="Q1254" s="222">
        <f t="shared" si="643"/>
        <v>0</v>
      </c>
      <c r="R1254" s="222">
        <f t="shared" si="643"/>
        <v>0</v>
      </c>
      <c r="S1254" s="218">
        <f t="shared" si="643"/>
        <v>0</v>
      </c>
      <c r="T1254" s="218">
        <f t="shared" si="643"/>
        <v>0</v>
      </c>
      <c r="U1254" s="218">
        <f t="shared" si="643"/>
        <v>0</v>
      </c>
      <c r="V1254" s="218">
        <f t="shared" si="643"/>
        <v>0</v>
      </c>
      <c r="W1254" s="222">
        <f t="shared" si="643"/>
        <v>0</v>
      </c>
      <c r="X1254" s="222">
        <f t="shared" si="643"/>
        <v>0</v>
      </c>
      <c r="Y1254" s="222">
        <f t="shared" si="643"/>
        <v>0</v>
      </c>
      <c r="Z1254" s="222">
        <f t="shared" si="643"/>
        <v>0</v>
      </c>
      <c r="AA1254" s="218">
        <f t="shared" si="643"/>
        <v>0</v>
      </c>
      <c r="AB1254" s="218">
        <f t="shared" si="643"/>
        <v>0</v>
      </c>
      <c r="AC1254" s="218">
        <f t="shared" si="643"/>
        <v>0</v>
      </c>
      <c r="AD1254" s="218">
        <f t="shared" si="643"/>
        <v>0</v>
      </c>
      <c r="AE1254" s="222">
        <f t="shared" si="644"/>
        <v>0</v>
      </c>
      <c r="AF1254" s="222">
        <f t="shared" si="644"/>
        <v>0</v>
      </c>
      <c r="AG1254" s="222">
        <f t="shared" si="644"/>
        <v>0</v>
      </c>
      <c r="AH1254" s="222">
        <f t="shared" si="644"/>
        <v>0</v>
      </c>
      <c r="AI1254" s="218">
        <f t="shared" si="644"/>
        <v>0</v>
      </c>
      <c r="AJ1254" s="218">
        <f t="shared" si="644"/>
        <v>0</v>
      </c>
      <c r="AK1254" s="218">
        <f t="shared" si="644"/>
        <v>0</v>
      </c>
      <c r="AL1254" s="218">
        <f t="shared" si="644"/>
        <v>0</v>
      </c>
      <c r="AM1254" s="222">
        <f t="shared" si="644"/>
        <v>7013</v>
      </c>
      <c r="AN1254" s="222">
        <f t="shared" si="644"/>
        <v>10327</v>
      </c>
      <c r="AO1254" s="222">
        <f t="shared" si="644"/>
        <v>10321</v>
      </c>
      <c r="AP1254" s="222">
        <f t="shared" si="644"/>
        <v>10768</v>
      </c>
      <c r="AQ1254" s="218">
        <f t="shared" si="644"/>
        <v>0</v>
      </c>
      <c r="AR1254" s="218">
        <f t="shared" si="644"/>
        <v>0</v>
      </c>
      <c r="AS1254" s="218">
        <f t="shared" si="645"/>
        <v>0</v>
      </c>
      <c r="AT1254" s="218">
        <f t="shared" si="645"/>
        <v>0</v>
      </c>
      <c r="AU1254" s="222">
        <f t="shared" si="645"/>
        <v>6837</v>
      </c>
      <c r="AV1254" s="222">
        <f t="shared" si="645"/>
        <v>10204</v>
      </c>
      <c r="AW1254" s="222">
        <f t="shared" si="645"/>
        <v>10230</v>
      </c>
      <c r="AX1254" s="222">
        <f t="shared" si="645"/>
        <v>10629</v>
      </c>
      <c r="AY1254" s="218">
        <f t="shared" si="645"/>
        <v>0</v>
      </c>
      <c r="AZ1254" s="218">
        <f t="shared" si="645"/>
        <v>0</v>
      </c>
      <c r="BA1254" s="218">
        <f t="shared" si="645"/>
        <v>0</v>
      </c>
      <c r="BB1254" s="218">
        <f t="shared" si="645"/>
        <v>0</v>
      </c>
      <c r="BC1254" s="222">
        <f t="shared" si="645"/>
        <v>176</v>
      </c>
      <c r="BD1254" s="222">
        <f t="shared" si="609"/>
        <v>123</v>
      </c>
      <c r="BE1254" s="222">
        <f t="shared" si="609"/>
        <v>91</v>
      </c>
      <c r="BF1254" s="222">
        <f t="shared" si="609"/>
        <v>139</v>
      </c>
      <c r="BG1254" s="218">
        <f t="shared" si="609"/>
        <v>0</v>
      </c>
      <c r="BH1254" s="218">
        <f t="shared" si="609"/>
        <v>0</v>
      </c>
      <c r="BI1254" s="218">
        <f t="shared" si="609"/>
        <v>0</v>
      </c>
      <c r="BJ1254" s="218">
        <f t="shared" si="609"/>
        <v>0</v>
      </c>
      <c r="BK1254" s="222">
        <f t="shared" si="646"/>
        <v>0</v>
      </c>
      <c r="BL1254" s="222">
        <f t="shared" si="646"/>
        <v>0</v>
      </c>
      <c r="BM1254" s="222">
        <f t="shared" si="646"/>
        <v>0</v>
      </c>
      <c r="BN1254" s="222">
        <f t="shared" si="646"/>
        <v>0</v>
      </c>
      <c r="BO1254" s="218">
        <f t="shared" si="646"/>
        <v>0</v>
      </c>
      <c r="BP1254" s="218">
        <f t="shared" si="646"/>
        <v>0</v>
      </c>
      <c r="BQ1254" s="218">
        <f t="shared" si="646"/>
        <v>0</v>
      </c>
      <c r="BR1254" s="218">
        <f t="shared" si="646"/>
        <v>0</v>
      </c>
      <c r="BS1254" s="222">
        <f t="shared" si="646"/>
        <v>0</v>
      </c>
      <c r="BT1254" s="222">
        <f t="shared" si="646"/>
        <v>0</v>
      </c>
      <c r="BU1254" s="222">
        <f t="shared" si="646"/>
        <v>0</v>
      </c>
      <c r="BV1254" s="222">
        <f t="shared" si="646"/>
        <v>0</v>
      </c>
      <c r="BW1254" s="218">
        <f t="shared" si="646"/>
        <v>0</v>
      </c>
      <c r="BX1254" s="218">
        <f t="shared" si="646"/>
        <v>0</v>
      </c>
      <c r="BY1254" s="218">
        <f t="shared" si="646"/>
        <v>0</v>
      </c>
      <c r="BZ1254" s="218">
        <f t="shared" si="646"/>
        <v>0</v>
      </c>
      <c r="CA1254" s="222">
        <f t="shared" si="647"/>
        <v>0</v>
      </c>
      <c r="CB1254" s="222">
        <f t="shared" si="647"/>
        <v>0</v>
      </c>
      <c r="CC1254" s="222">
        <f t="shared" si="647"/>
        <v>0</v>
      </c>
      <c r="CD1254" s="222">
        <f t="shared" si="647"/>
        <v>0</v>
      </c>
      <c r="CE1254" s="218">
        <f t="shared" si="647"/>
        <v>0</v>
      </c>
      <c r="CF1254" s="218">
        <f t="shared" si="647"/>
        <v>0</v>
      </c>
      <c r="CG1254" s="218">
        <f t="shared" si="647"/>
        <v>0</v>
      </c>
      <c r="CH1254" s="218">
        <f t="shared" si="647"/>
        <v>0</v>
      </c>
      <c r="CI1254" s="375"/>
      <c r="CJ1254" s="222">
        <f t="shared" si="648"/>
        <v>176</v>
      </c>
      <c r="CK1254" s="222">
        <f t="shared" si="648"/>
        <v>193</v>
      </c>
      <c r="CL1254" s="222">
        <f t="shared" si="648"/>
        <v>377</v>
      </c>
      <c r="CM1254" s="222">
        <f t="shared" si="648"/>
        <v>403</v>
      </c>
      <c r="CN1254" s="218">
        <f t="shared" si="648"/>
        <v>0</v>
      </c>
      <c r="CO1254" s="218">
        <f t="shared" si="648"/>
        <v>0</v>
      </c>
      <c r="CP1254" s="218">
        <f t="shared" si="648"/>
        <v>0</v>
      </c>
      <c r="CQ1254" s="218">
        <f t="shared" si="648"/>
        <v>0</v>
      </c>
      <c r="CR1254" s="222">
        <f t="shared" si="648"/>
        <v>0</v>
      </c>
      <c r="CS1254" s="222">
        <f t="shared" si="648"/>
        <v>0</v>
      </c>
      <c r="CT1254" s="222">
        <f t="shared" si="648"/>
        <v>0</v>
      </c>
      <c r="CU1254" s="222">
        <f t="shared" si="648"/>
        <v>0</v>
      </c>
      <c r="CV1254" s="218">
        <f t="shared" si="648"/>
        <v>0</v>
      </c>
      <c r="CW1254" s="218">
        <f t="shared" si="648"/>
        <v>0</v>
      </c>
      <c r="CX1254" s="218">
        <f t="shared" si="648"/>
        <v>0</v>
      </c>
      <c r="CY1254" s="218">
        <f t="shared" si="648"/>
        <v>0</v>
      </c>
      <c r="CZ1254" s="222">
        <f t="shared" si="649"/>
        <v>0</v>
      </c>
      <c r="DA1254" s="222">
        <f t="shared" si="649"/>
        <v>0</v>
      </c>
      <c r="DB1254" s="222">
        <f t="shared" si="649"/>
        <v>0</v>
      </c>
      <c r="DC1254" s="222">
        <f t="shared" si="649"/>
        <v>0</v>
      </c>
      <c r="DD1254" s="218">
        <f t="shared" si="649"/>
        <v>0</v>
      </c>
      <c r="DE1254" s="218">
        <f t="shared" si="649"/>
        <v>0</v>
      </c>
      <c r="DF1254" s="218">
        <f t="shared" si="649"/>
        <v>0</v>
      </c>
      <c r="DG1254" s="218">
        <f t="shared" si="649"/>
        <v>0</v>
      </c>
      <c r="DH1254" s="222">
        <f t="shared" si="649"/>
        <v>176</v>
      </c>
      <c r="DI1254" s="222">
        <f t="shared" si="649"/>
        <v>193</v>
      </c>
      <c r="DJ1254" s="222">
        <f t="shared" si="649"/>
        <v>377</v>
      </c>
      <c r="DK1254" s="222">
        <f t="shared" si="649"/>
        <v>403</v>
      </c>
      <c r="DL1254" s="218">
        <f t="shared" si="649"/>
        <v>0</v>
      </c>
      <c r="DM1254" s="218">
        <f t="shared" si="649"/>
        <v>0</v>
      </c>
      <c r="DN1254" s="218">
        <f t="shared" si="650"/>
        <v>0</v>
      </c>
      <c r="DO1254" s="218">
        <f t="shared" si="650"/>
        <v>0</v>
      </c>
      <c r="DP1254" s="222">
        <f t="shared" si="650"/>
        <v>0</v>
      </c>
      <c r="DQ1254" s="222">
        <f t="shared" si="650"/>
        <v>-70</v>
      </c>
      <c r="DR1254" s="222">
        <f t="shared" si="650"/>
        <v>-286</v>
      </c>
      <c r="DS1254" s="222">
        <f t="shared" si="650"/>
        <v>-264</v>
      </c>
      <c r="DT1254" s="218">
        <f t="shared" si="650"/>
        <v>0</v>
      </c>
      <c r="DU1254" s="218">
        <f t="shared" si="650"/>
        <v>0</v>
      </c>
      <c r="DV1254" s="218">
        <f t="shared" si="650"/>
        <v>0</v>
      </c>
      <c r="DW1254" s="218">
        <f t="shared" si="650"/>
        <v>0</v>
      </c>
      <c r="DX1254" s="384">
        <f t="shared" si="602"/>
        <v>0</v>
      </c>
      <c r="DY1254" s="384">
        <f t="shared" si="602"/>
        <v>0</v>
      </c>
      <c r="DZ1254" s="384">
        <f t="shared" si="602"/>
        <v>0</v>
      </c>
      <c r="EA1254" s="384">
        <f t="shared" si="602"/>
        <v>0</v>
      </c>
      <c r="EB1254" s="385">
        <f t="shared" si="602"/>
        <v>0</v>
      </c>
      <c r="EC1254" s="385">
        <f t="shared" si="602"/>
        <v>0</v>
      </c>
      <c r="ED1254" s="385">
        <f t="shared" si="577"/>
        <v>0</v>
      </c>
      <c r="EE1254" s="385">
        <f t="shared" si="577"/>
        <v>0</v>
      </c>
      <c r="EG1254" s="222">
        <f t="shared" si="651"/>
        <v>0</v>
      </c>
      <c r="EH1254" s="222">
        <f t="shared" si="651"/>
        <v>0</v>
      </c>
      <c r="EI1254" s="222">
        <f t="shared" si="651"/>
        <v>0</v>
      </c>
      <c r="EJ1254" s="222">
        <f t="shared" si="651"/>
        <v>0</v>
      </c>
      <c r="EK1254" s="222">
        <f t="shared" si="651"/>
        <v>0</v>
      </c>
      <c r="EL1254" s="222">
        <f t="shared" si="651"/>
        <v>0</v>
      </c>
      <c r="EM1254" s="222">
        <f t="shared" si="651"/>
        <v>0</v>
      </c>
      <c r="EN1254" s="386">
        <f t="shared" si="604"/>
        <v>0</v>
      </c>
      <c r="EO1254" s="222">
        <f t="shared" si="605"/>
        <v>0</v>
      </c>
      <c r="EP1254" s="386">
        <f t="shared" si="606"/>
        <v>0</v>
      </c>
      <c r="EQ1254" s="222">
        <f t="shared" si="607"/>
        <v>0</v>
      </c>
      <c r="ER1254" s="222">
        <f t="shared" si="608"/>
        <v>0</v>
      </c>
      <c r="ES1254" s="292"/>
      <c r="ET1254" s="222">
        <f t="shared" si="652"/>
        <v>0</v>
      </c>
      <c r="EU1254" s="222">
        <f t="shared" si="652"/>
        <v>0</v>
      </c>
      <c r="EV1254" s="222">
        <f t="shared" si="652"/>
        <v>0</v>
      </c>
      <c r="EW1254" s="222">
        <f t="shared" si="652"/>
        <v>0</v>
      </c>
      <c r="EX1254" s="222">
        <f t="shared" si="652"/>
        <v>0</v>
      </c>
      <c r="EY1254" s="222">
        <f t="shared" si="652"/>
        <v>0</v>
      </c>
      <c r="EZ1254" s="222">
        <f t="shared" si="652"/>
        <v>0</v>
      </c>
      <c r="FA1254" s="387">
        <f t="shared" si="610"/>
        <v>0</v>
      </c>
      <c r="FB1254" s="221">
        <f t="shared" si="611"/>
        <v>0</v>
      </c>
      <c r="FC1254" s="387">
        <f t="shared" si="612"/>
        <v>0</v>
      </c>
      <c r="FD1254" s="218">
        <f t="shared" si="613"/>
        <v>0</v>
      </c>
      <c r="FE1254" s="218">
        <f t="shared" si="614"/>
        <v>0</v>
      </c>
      <c r="FF1254" s="218">
        <f t="shared" si="653"/>
        <v>0</v>
      </c>
      <c r="FG1254" s="221">
        <f t="shared" si="603"/>
        <v>0</v>
      </c>
      <c r="FH1254" s="218">
        <f t="shared" si="654"/>
        <v>0</v>
      </c>
      <c r="FI1254" s="218">
        <f t="shared" si="654"/>
        <v>0</v>
      </c>
      <c r="FJ1254" s="218">
        <f t="shared" si="654"/>
        <v>0</v>
      </c>
      <c r="FK1254" s="218">
        <f t="shared" si="615"/>
        <v>0</v>
      </c>
      <c r="FL1254" s="218">
        <f t="shared" si="655"/>
        <v>0</v>
      </c>
      <c r="FM1254" s="218">
        <f t="shared" si="657"/>
        <v>0</v>
      </c>
    </row>
    <row r="1255" spans="1:169" s="368" customFormat="1">
      <c r="A1255" s="285"/>
      <c r="B1255" s="286"/>
      <c r="C1255" s="285"/>
      <c r="D1255" s="285"/>
      <c r="E1255" s="285"/>
      <c r="F1255" s="287">
        <f t="shared" si="656"/>
        <v>41</v>
      </c>
      <c r="G1255" s="392" t="s">
        <v>2766</v>
      </c>
      <c r="H1255" s="392" t="s">
        <v>2767</v>
      </c>
      <c r="I1255" s="287"/>
      <c r="J1255" s="392"/>
      <c r="K1255" s="287"/>
      <c r="L1255" s="392"/>
      <c r="M1255" s="392"/>
      <c r="N1255" s="479">
        <v>1</v>
      </c>
      <c r="O1255" s="222">
        <f t="shared" si="643"/>
        <v>0</v>
      </c>
      <c r="P1255" s="222">
        <f t="shared" si="643"/>
        <v>0</v>
      </c>
      <c r="Q1255" s="222">
        <f t="shared" si="643"/>
        <v>0</v>
      </c>
      <c r="R1255" s="222">
        <f t="shared" si="643"/>
        <v>0</v>
      </c>
      <c r="S1255" s="218">
        <f t="shared" si="643"/>
        <v>0</v>
      </c>
      <c r="T1255" s="218">
        <f t="shared" si="643"/>
        <v>0</v>
      </c>
      <c r="U1255" s="218">
        <f t="shared" si="643"/>
        <v>0</v>
      </c>
      <c r="V1255" s="218">
        <f t="shared" si="643"/>
        <v>0</v>
      </c>
      <c r="W1255" s="222">
        <f t="shared" si="643"/>
        <v>0</v>
      </c>
      <c r="X1255" s="222">
        <f t="shared" si="643"/>
        <v>0</v>
      </c>
      <c r="Y1255" s="222">
        <f t="shared" si="643"/>
        <v>0</v>
      </c>
      <c r="Z1255" s="222">
        <f t="shared" si="643"/>
        <v>0</v>
      </c>
      <c r="AA1255" s="218">
        <f t="shared" si="643"/>
        <v>0</v>
      </c>
      <c r="AB1255" s="218">
        <f t="shared" si="643"/>
        <v>0</v>
      </c>
      <c r="AC1255" s="218">
        <f t="shared" si="643"/>
        <v>0</v>
      </c>
      <c r="AD1255" s="218">
        <f t="shared" si="643"/>
        <v>0</v>
      </c>
      <c r="AE1255" s="222">
        <f t="shared" si="644"/>
        <v>0</v>
      </c>
      <c r="AF1255" s="222">
        <f t="shared" si="644"/>
        <v>0</v>
      </c>
      <c r="AG1255" s="222">
        <f t="shared" si="644"/>
        <v>0</v>
      </c>
      <c r="AH1255" s="222">
        <f t="shared" si="644"/>
        <v>0</v>
      </c>
      <c r="AI1255" s="218">
        <f t="shared" si="644"/>
        <v>0</v>
      </c>
      <c r="AJ1255" s="218">
        <f t="shared" si="644"/>
        <v>0</v>
      </c>
      <c r="AK1255" s="218">
        <f t="shared" si="644"/>
        <v>0</v>
      </c>
      <c r="AL1255" s="218">
        <f t="shared" si="644"/>
        <v>0</v>
      </c>
      <c r="AM1255" s="222">
        <f t="shared" si="644"/>
        <v>5537</v>
      </c>
      <c r="AN1255" s="222">
        <f t="shared" si="644"/>
        <v>7412</v>
      </c>
      <c r="AO1255" s="222">
        <f t="shared" si="644"/>
        <v>8046</v>
      </c>
      <c r="AP1255" s="222">
        <f t="shared" si="644"/>
        <v>8601</v>
      </c>
      <c r="AQ1255" s="218">
        <f t="shared" si="644"/>
        <v>0</v>
      </c>
      <c r="AR1255" s="218">
        <f t="shared" si="644"/>
        <v>0</v>
      </c>
      <c r="AS1255" s="218">
        <f t="shared" si="645"/>
        <v>0</v>
      </c>
      <c r="AT1255" s="218">
        <f t="shared" si="645"/>
        <v>0</v>
      </c>
      <c r="AU1255" s="222">
        <f t="shared" si="645"/>
        <v>4415</v>
      </c>
      <c r="AV1255" s="222">
        <f t="shared" si="645"/>
        <v>4805</v>
      </c>
      <c r="AW1255" s="222">
        <f t="shared" si="645"/>
        <v>5076</v>
      </c>
      <c r="AX1255" s="222">
        <f t="shared" si="645"/>
        <v>5358</v>
      </c>
      <c r="AY1255" s="218">
        <f t="shared" si="645"/>
        <v>0</v>
      </c>
      <c r="AZ1255" s="218">
        <f t="shared" si="645"/>
        <v>0</v>
      </c>
      <c r="BA1255" s="218">
        <f t="shared" si="645"/>
        <v>0</v>
      </c>
      <c r="BB1255" s="218">
        <f t="shared" si="645"/>
        <v>0</v>
      </c>
      <c r="BC1255" s="222">
        <f t="shared" si="645"/>
        <v>1122</v>
      </c>
      <c r="BD1255" s="222">
        <f t="shared" si="609"/>
        <v>2607</v>
      </c>
      <c r="BE1255" s="222">
        <f t="shared" si="609"/>
        <v>2970</v>
      </c>
      <c r="BF1255" s="222">
        <f t="shared" si="609"/>
        <v>3243</v>
      </c>
      <c r="BG1255" s="218">
        <f t="shared" si="609"/>
        <v>0</v>
      </c>
      <c r="BH1255" s="218">
        <f t="shared" si="609"/>
        <v>0</v>
      </c>
      <c r="BI1255" s="218">
        <f t="shared" si="609"/>
        <v>0</v>
      </c>
      <c r="BJ1255" s="218">
        <f t="shared" si="609"/>
        <v>0</v>
      </c>
      <c r="BK1255" s="222">
        <f t="shared" si="646"/>
        <v>0</v>
      </c>
      <c r="BL1255" s="222">
        <f t="shared" si="646"/>
        <v>0</v>
      </c>
      <c r="BM1255" s="222">
        <f t="shared" si="646"/>
        <v>0</v>
      </c>
      <c r="BN1255" s="222">
        <f t="shared" si="646"/>
        <v>0</v>
      </c>
      <c r="BO1255" s="218">
        <f t="shared" si="646"/>
        <v>0</v>
      </c>
      <c r="BP1255" s="218">
        <f t="shared" si="646"/>
        <v>0</v>
      </c>
      <c r="BQ1255" s="218">
        <f t="shared" si="646"/>
        <v>0</v>
      </c>
      <c r="BR1255" s="218">
        <f t="shared" si="646"/>
        <v>0</v>
      </c>
      <c r="BS1255" s="222">
        <f t="shared" si="646"/>
        <v>0</v>
      </c>
      <c r="BT1255" s="222">
        <f t="shared" si="646"/>
        <v>0</v>
      </c>
      <c r="BU1255" s="222">
        <f t="shared" si="646"/>
        <v>0</v>
      </c>
      <c r="BV1255" s="222">
        <f t="shared" si="646"/>
        <v>0</v>
      </c>
      <c r="BW1255" s="218">
        <f t="shared" si="646"/>
        <v>0</v>
      </c>
      <c r="BX1255" s="218">
        <f t="shared" si="646"/>
        <v>0</v>
      </c>
      <c r="BY1255" s="218">
        <f t="shared" si="646"/>
        <v>0</v>
      </c>
      <c r="BZ1255" s="218">
        <f t="shared" si="646"/>
        <v>0</v>
      </c>
      <c r="CA1255" s="222">
        <f t="shared" si="647"/>
        <v>0</v>
      </c>
      <c r="CB1255" s="222">
        <f t="shared" si="647"/>
        <v>0</v>
      </c>
      <c r="CC1255" s="222">
        <f t="shared" si="647"/>
        <v>0</v>
      </c>
      <c r="CD1255" s="222">
        <f t="shared" si="647"/>
        <v>0</v>
      </c>
      <c r="CE1255" s="218">
        <f t="shared" si="647"/>
        <v>0</v>
      </c>
      <c r="CF1255" s="218">
        <f t="shared" si="647"/>
        <v>0</v>
      </c>
      <c r="CG1255" s="218">
        <f t="shared" si="647"/>
        <v>0</v>
      </c>
      <c r="CH1255" s="218">
        <f t="shared" si="647"/>
        <v>0</v>
      </c>
      <c r="CI1255" s="375"/>
      <c r="CJ1255" s="222">
        <f t="shared" si="648"/>
        <v>1122</v>
      </c>
      <c r="CK1255" s="222">
        <f t="shared" si="648"/>
        <v>2603</v>
      </c>
      <c r="CL1255" s="222">
        <f t="shared" si="648"/>
        <v>3489</v>
      </c>
      <c r="CM1255" s="222">
        <f t="shared" si="648"/>
        <v>3447</v>
      </c>
      <c r="CN1255" s="218">
        <f t="shared" si="648"/>
        <v>0</v>
      </c>
      <c r="CO1255" s="218">
        <f t="shared" si="648"/>
        <v>0</v>
      </c>
      <c r="CP1255" s="218">
        <f t="shared" si="648"/>
        <v>0</v>
      </c>
      <c r="CQ1255" s="218">
        <f t="shared" si="648"/>
        <v>0</v>
      </c>
      <c r="CR1255" s="222">
        <f t="shared" si="648"/>
        <v>0</v>
      </c>
      <c r="CS1255" s="222">
        <f t="shared" si="648"/>
        <v>0</v>
      </c>
      <c r="CT1255" s="222">
        <f t="shared" si="648"/>
        <v>0</v>
      </c>
      <c r="CU1255" s="222">
        <f t="shared" si="648"/>
        <v>0</v>
      </c>
      <c r="CV1255" s="218">
        <f t="shared" si="648"/>
        <v>0</v>
      </c>
      <c r="CW1255" s="218">
        <f t="shared" si="648"/>
        <v>0</v>
      </c>
      <c r="CX1255" s="218">
        <f t="shared" si="648"/>
        <v>0</v>
      </c>
      <c r="CY1255" s="218">
        <f t="shared" si="648"/>
        <v>0</v>
      </c>
      <c r="CZ1255" s="222">
        <f t="shared" si="649"/>
        <v>0</v>
      </c>
      <c r="DA1255" s="222">
        <f t="shared" si="649"/>
        <v>0</v>
      </c>
      <c r="DB1255" s="222">
        <f t="shared" si="649"/>
        <v>0</v>
      </c>
      <c r="DC1255" s="222">
        <f t="shared" si="649"/>
        <v>0</v>
      </c>
      <c r="DD1255" s="218">
        <f t="shared" si="649"/>
        <v>0</v>
      </c>
      <c r="DE1255" s="218">
        <f t="shared" si="649"/>
        <v>0</v>
      </c>
      <c r="DF1255" s="218">
        <f t="shared" si="649"/>
        <v>0</v>
      </c>
      <c r="DG1255" s="218">
        <f t="shared" si="649"/>
        <v>0</v>
      </c>
      <c r="DH1255" s="222">
        <f t="shared" si="649"/>
        <v>1122</v>
      </c>
      <c r="DI1255" s="222">
        <f t="shared" si="649"/>
        <v>2603</v>
      </c>
      <c r="DJ1255" s="222">
        <f t="shared" si="649"/>
        <v>3489</v>
      </c>
      <c r="DK1255" s="222">
        <f t="shared" si="649"/>
        <v>3447</v>
      </c>
      <c r="DL1255" s="218">
        <f t="shared" si="649"/>
        <v>0</v>
      </c>
      <c r="DM1255" s="218">
        <f t="shared" si="649"/>
        <v>0</v>
      </c>
      <c r="DN1255" s="218">
        <f t="shared" si="650"/>
        <v>0</v>
      </c>
      <c r="DO1255" s="218">
        <f t="shared" si="650"/>
        <v>0</v>
      </c>
      <c r="DP1255" s="222">
        <f t="shared" si="650"/>
        <v>0</v>
      </c>
      <c r="DQ1255" s="222">
        <f t="shared" si="650"/>
        <v>4</v>
      </c>
      <c r="DR1255" s="222">
        <f t="shared" si="650"/>
        <v>-519</v>
      </c>
      <c r="DS1255" s="222">
        <f t="shared" si="650"/>
        <v>-204</v>
      </c>
      <c r="DT1255" s="218">
        <f t="shared" si="650"/>
        <v>0</v>
      </c>
      <c r="DU1255" s="218">
        <f t="shared" si="650"/>
        <v>0</v>
      </c>
      <c r="DV1255" s="218">
        <f t="shared" si="650"/>
        <v>0</v>
      </c>
      <c r="DW1255" s="218">
        <f t="shared" si="650"/>
        <v>0</v>
      </c>
      <c r="DX1255" s="384">
        <f t="shared" si="602"/>
        <v>0</v>
      </c>
      <c r="DY1255" s="384">
        <f t="shared" si="602"/>
        <v>0</v>
      </c>
      <c r="DZ1255" s="384">
        <f t="shared" si="602"/>
        <v>0</v>
      </c>
      <c r="EA1255" s="384">
        <f t="shared" si="602"/>
        <v>0</v>
      </c>
      <c r="EB1255" s="385">
        <f t="shared" si="602"/>
        <v>0</v>
      </c>
      <c r="EC1255" s="385">
        <f t="shared" si="602"/>
        <v>0</v>
      </c>
      <c r="ED1255" s="385">
        <f t="shared" si="577"/>
        <v>0</v>
      </c>
      <c r="EE1255" s="385">
        <f t="shared" si="577"/>
        <v>0</v>
      </c>
      <c r="EG1255" s="222">
        <f t="shared" si="651"/>
        <v>0</v>
      </c>
      <c r="EH1255" s="222">
        <f t="shared" si="651"/>
        <v>0</v>
      </c>
      <c r="EI1255" s="222">
        <f t="shared" si="651"/>
        <v>0</v>
      </c>
      <c r="EJ1255" s="222">
        <f t="shared" si="651"/>
        <v>0</v>
      </c>
      <c r="EK1255" s="222">
        <f t="shared" si="651"/>
        <v>0</v>
      </c>
      <c r="EL1255" s="222">
        <f t="shared" si="651"/>
        <v>0</v>
      </c>
      <c r="EM1255" s="222">
        <f t="shared" si="651"/>
        <v>0</v>
      </c>
      <c r="EN1255" s="386">
        <f t="shared" si="604"/>
        <v>0</v>
      </c>
      <c r="EO1255" s="222">
        <f t="shared" si="605"/>
        <v>0</v>
      </c>
      <c r="EP1255" s="386">
        <f t="shared" si="606"/>
        <v>0</v>
      </c>
      <c r="EQ1255" s="222">
        <f t="shared" si="607"/>
        <v>0</v>
      </c>
      <c r="ER1255" s="222">
        <f t="shared" si="608"/>
        <v>0</v>
      </c>
      <c r="ES1255" s="292"/>
      <c r="ET1255" s="222">
        <f t="shared" si="652"/>
        <v>0</v>
      </c>
      <c r="EU1255" s="222">
        <f t="shared" si="652"/>
        <v>0</v>
      </c>
      <c r="EV1255" s="222">
        <f t="shared" si="652"/>
        <v>0</v>
      </c>
      <c r="EW1255" s="222">
        <f t="shared" si="652"/>
        <v>0</v>
      </c>
      <c r="EX1255" s="222">
        <f t="shared" si="652"/>
        <v>0</v>
      </c>
      <c r="EY1255" s="222">
        <f t="shared" si="652"/>
        <v>0</v>
      </c>
      <c r="EZ1255" s="222">
        <f t="shared" si="652"/>
        <v>0</v>
      </c>
      <c r="FA1255" s="387">
        <f t="shared" si="610"/>
        <v>0</v>
      </c>
      <c r="FB1255" s="221">
        <f t="shared" si="611"/>
        <v>0</v>
      </c>
      <c r="FC1255" s="387">
        <f t="shared" si="612"/>
        <v>0</v>
      </c>
      <c r="FD1255" s="218">
        <f t="shared" si="613"/>
        <v>0</v>
      </c>
      <c r="FE1255" s="218">
        <f t="shared" si="614"/>
        <v>0</v>
      </c>
      <c r="FF1255" s="218">
        <f t="shared" si="653"/>
        <v>0</v>
      </c>
      <c r="FG1255" s="221">
        <f t="shared" si="603"/>
        <v>0</v>
      </c>
      <c r="FH1255" s="218">
        <f t="shared" si="654"/>
        <v>0</v>
      </c>
      <c r="FI1255" s="218">
        <f t="shared" si="654"/>
        <v>0</v>
      </c>
      <c r="FJ1255" s="218">
        <f t="shared" si="654"/>
        <v>0</v>
      </c>
      <c r="FK1255" s="218">
        <f t="shared" si="615"/>
        <v>0</v>
      </c>
      <c r="FL1255" s="218">
        <f t="shared" si="655"/>
        <v>0</v>
      </c>
      <c r="FM1255" s="218">
        <f t="shared" si="657"/>
        <v>0</v>
      </c>
    </row>
    <row r="1256" spans="1:169" s="368" customFormat="1">
      <c r="A1256" s="285"/>
      <c r="B1256" s="286"/>
      <c r="C1256" s="285"/>
      <c r="D1256" s="285"/>
      <c r="E1256" s="285"/>
      <c r="F1256" s="287">
        <f t="shared" si="656"/>
        <v>42</v>
      </c>
      <c r="G1256" s="392" t="s">
        <v>2769</v>
      </c>
      <c r="H1256" s="392" t="s">
        <v>2770</v>
      </c>
      <c r="I1256" s="287"/>
      <c r="J1256" s="392"/>
      <c r="K1256" s="287"/>
      <c r="L1256" s="392"/>
      <c r="M1256" s="392"/>
      <c r="N1256" s="479">
        <v>1</v>
      </c>
      <c r="O1256" s="222">
        <f t="shared" si="643"/>
        <v>0</v>
      </c>
      <c r="P1256" s="222">
        <f t="shared" si="643"/>
        <v>0</v>
      </c>
      <c r="Q1256" s="222">
        <f t="shared" si="643"/>
        <v>0</v>
      </c>
      <c r="R1256" s="222">
        <f t="shared" si="643"/>
        <v>0</v>
      </c>
      <c r="S1256" s="218">
        <f t="shared" si="643"/>
        <v>0</v>
      </c>
      <c r="T1256" s="218">
        <f t="shared" si="643"/>
        <v>0</v>
      </c>
      <c r="U1256" s="218">
        <f t="shared" si="643"/>
        <v>0</v>
      </c>
      <c r="V1256" s="218">
        <f t="shared" si="643"/>
        <v>0</v>
      </c>
      <c r="W1256" s="222">
        <f t="shared" si="643"/>
        <v>0</v>
      </c>
      <c r="X1256" s="222">
        <f t="shared" si="643"/>
        <v>0</v>
      </c>
      <c r="Y1256" s="222">
        <f t="shared" si="643"/>
        <v>0</v>
      </c>
      <c r="Z1256" s="222">
        <f t="shared" si="643"/>
        <v>0</v>
      </c>
      <c r="AA1256" s="218">
        <f t="shared" si="643"/>
        <v>0</v>
      </c>
      <c r="AB1256" s="218">
        <f t="shared" si="643"/>
        <v>0</v>
      </c>
      <c r="AC1256" s="218">
        <f t="shared" si="643"/>
        <v>0</v>
      </c>
      <c r="AD1256" s="218">
        <f t="shared" si="643"/>
        <v>0</v>
      </c>
      <c r="AE1256" s="222">
        <f t="shared" si="644"/>
        <v>0</v>
      </c>
      <c r="AF1256" s="222">
        <f t="shared" si="644"/>
        <v>0</v>
      </c>
      <c r="AG1256" s="222">
        <f t="shared" si="644"/>
        <v>0</v>
      </c>
      <c r="AH1256" s="222">
        <f t="shared" si="644"/>
        <v>0</v>
      </c>
      <c r="AI1256" s="218">
        <f t="shared" si="644"/>
        <v>0</v>
      </c>
      <c r="AJ1256" s="218">
        <f t="shared" si="644"/>
        <v>0</v>
      </c>
      <c r="AK1256" s="218">
        <f t="shared" si="644"/>
        <v>0</v>
      </c>
      <c r="AL1256" s="218">
        <f t="shared" si="644"/>
        <v>0</v>
      </c>
      <c r="AM1256" s="222">
        <f t="shared" si="644"/>
        <v>214</v>
      </c>
      <c r="AN1256" s="222">
        <f t="shared" si="644"/>
        <v>355</v>
      </c>
      <c r="AO1256" s="222">
        <f t="shared" si="644"/>
        <v>366</v>
      </c>
      <c r="AP1256" s="222">
        <f t="shared" si="644"/>
        <v>377</v>
      </c>
      <c r="AQ1256" s="218">
        <f t="shared" si="644"/>
        <v>0</v>
      </c>
      <c r="AR1256" s="218">
        <f t="shared" si="644"/>
        <v>0</v>
      </c>
      <c r="AS1256" s="218">
        <f t="shared" si="645"/>
        <v>0</v>
      </c>
      <c r="AT1256" s="218">
        <f t="shared" si="645"/>
        <v>0</v>
      </c>
      <c r="AU1256" s="222">
        <f t="shared" si="645"/>
        <v>213</v>
      </c>
      <c r="AV1256" s="222">
        <f t="shared" si="645"/>
        <v>350</v>
      </c>
      <c r="AW1256" s="222">
        <f t="shared" si="645"/>
        <v>360</v>
      </c>
      <c r="AX1256" s="222">
        <f t="shared" si="645"/>
        <v>370</v>
      </c>
      <c r="AY1256" s="218">
        <f t="shared" si="645"/>
        <v>0</v>
      </c>
      <c r="AZ1256" s="218">
        <f t="shared" si="645"/>
        <v>0</v>
      </c>
      <c r="BA1256" s="218">
        <f t="shared" si="645"/>
        <v>0</v>
      </c>
      <c r="BB1256" s="218">
        <f t="shared" si="645"/>
        <v>0</v>
      </c>
      <c r="BC1256" s="222">
        <f t="shared" si="645"/>
        <v>1</v>
      </c>
      <c r="BD1256" s="222">
        <f t="shared" si="609"/>
        <v>5</v>
      </c>
      <c r="BE1256" s="222">
        <f t="shared" si="609"/>
        <v>6</v>
      </c>
      <c r="BF1256" s="222">
        <f t="shared" si="609"/>
        <v>7</v>
      </c>
      <c r="BG1256" s="218">
        <f t="shared" si="609"/>
        <v>0</v>
      </c>
      <c r="BH1256" s="218">
        <f t="shared" si="609"/>
        <v>0</v>
      </c>
      <c r="BI1256" s="218">
        <f t="shared" si="609"/>
        <v>0</v>
      </c>
      <c r="BJ1256" s="218">
        <f t="shared" si="609"/>
        <v>0</v>
      </c>
      <c r="BK1256" s="222">
        <f t="shared" si="646"/>
        <v>0</v>
      </c>
      <c r="BL1256" s="222">
        <f t="shared" si="646"/>
        <v>0</v>
      </c>
      <c r="BM1256" s="222">
        <f t="shared" si="646"/>
        <v>0</v>
      </c>
      <c r="BN1256" s="222">
        <f t="shared" si="646"/>
        <v>0</v>
      </c>
      <c r="BO1256" s="218">
        <f t="shared" si="646"/>
        <v>0</v>
      </c>
      <c r="BP1256" s="218">
        <f t="shared" si="646"/>
        <v>0</v>
      </c>
      <c r="BQ1256" s="218">
        <f t="shared" si="646"/>
        <v>0</v>
      </c>
      <c r="BR1256" s="218">
        <f t="shared" si="646"/>
        <v>0</v>
      </c>
      <c r="BS1256" s="222">
        <f t="shared" si="646"/>
        <v>0</v>
      </c>
      <c r="BT1256" s="222">
        <f t="shared" si="646"/>
        <v>0</v>
      </c>
      <c r="BU1256" s="222">
        <f t="shared" si="646"/>
        <v>0</v>
      </c>
      <c r="BV1256" s="222">
        <f t="shared" si="646"/>
        <v>0</v>
      </c>
      <c r="BW1256" s="218">
        <f t="shared" si="646"/>
        <v>0</v>
      </c>
      <c r="BX1256" s="218">
        <f t="shared" si="646"/>
        <v>0</v>
      </c>
      <c r="BY1256" s="218">
        <f t="shared" si="646"/>
        <v>0</v>
      </c>
      <c r="BZ1256" s="218">
        <f t="shared" si="646"/>
        <v>0</v>
      </c>
      <c r="CA1256" s="222">
        <f t="shared" si="647"/>
        <v>0</v>
      </c>
      <c r="CB1256" s="222">
        <f t="shared" si="647"/>
        <v>0</v>
      </c>
      <c r="CC1256" s="222">
        <f t="shared" si="647"/>
        <v>0</v>
      </c>
      <c r="CD1256" s="222">
        <f t="shared" si="647"/>
        <v>0</v>
      </c>
      <c r="CE1256" s="218">
        <f t="shared" si="647"/>
        <v>0</v>
      </c>
      <c r="CF1256" s="218">
        <f t="shared" si="647"/>
        <v>0</v>
      </c>
      <c r="CG1256" s="218">
        <f t="shared" si="647"/>
        <v>0</v>
      </c>
      <c r="CH1256" s="218">
        <f t="shared" si="647"/>
        <v>0</v>
      </c>
      <c r="CI1256" s="375"/>
      <c r="CJ1256" s="222">
        <f t="shared" si="648"/>
        <v>2</v>
      </c>
      <c r="CK1256" s="222">
        <f t="shared" si="648"/>
        <v>6</v>
      </c>
      <c r="CL1256" s="222">
        <f t="shared" si="648"/>
        <v>84</v>
      </c>
      <c r="CM1256" s="222">
        <f t="shared" si="648"/>
        <v>12</v>
      </c>
      <c r="CN1256" s="218">
        <f t="shared" si="648"/>
        <v>0</v>
      </c>
      <c r="CO1256" s="218">
        <f t="shared" si="648"/>
        <v>0</v>
      </c>
      <c r="CP1256" s="218">
        <f t="shared" si="648"/>
        <v>0</v>
      </c>
      <c r="CQ1256" s="218">
        <f t="shared" si="648"/>
        <v>0</v>
      </c>
      <c r="CR1256" s="222">
        <f t="shared" si="648"/>
        <v>0</v>
      </c>
      <c r="CS1256" s="222">
        <f t="shared" si="648"/>
        <v>0</v>
      </c>
      <c r="CT1256" s="222">
        <f t="shared" si="648"/>
        <v>0</v>
      </c>
      <c r="CU1256" s="222">
        <f t="shared" si="648"/>
        <v>0</v>
      </c>
      <c r="CV1256" s="218">
        <f t="shared" si="648"/>
        <v>0</v>
      </c>
      <c r="CW1256" s="218">
        <f t="shared" si="648"/>
        <v>0</v>
      </c>
      <c r="CX1256" s="218">
        <f t="shared" si="648"/>
        <v>0</v>
      </c>
      <c r="CY1256" s="218">
        <f t="shared" si="648"/>
        <v>0</v>
      </c>
      <c r="CZ1256" s="222">
        <f t="shared" si="649"/>
        <v>0</v>
      </c>
      <c r="DA1256" s="222">
        <f t="shared" si="649"/>
        <v>0</v>
      </c>
      <c r="DB1256" s="222">
        <f t="shared" si="649"/>
        <v>0</v>
      </c>
      <c r="DC1256" s="222">
        <f t="shared" si="649"/>
        <v>0</v>
      </c>
      <c r="DD1256" s="218">
        <f t="shared" si="649"/>
        <v>0</v>
      </c>
      <c r="DE1256" s="218">
        <f t="shared" si="649"/>
        <v>0</v>
      </c>
      <c r="DF1256" s="218">
        <f t="shared" si="649"/>
        <v>0</v>
      </c>
      <c r="DG1256" s="218">
        <f t="shared" si="649"/>
        <v>0</v>
      </c>
      <c r="DH1256" s="222">
        <f t="shared" si="649"/>
        <v>2</v>
      </c>
      <c r="DI1256" s="222">
        <f t="shared" si="649"/>
        <v>6</v>
      </c>
      <c r="DJ1256" s="222">
        <f t="shared" si="649"/>
        <v>84</v>
      </c>
      <c r="DK1256" s="222">
        <f t="shared" si="649"/>
        <v>12</v>
      </c>
      <c r="DL1256" s="218">
        <f t="shared" si="649"/>
        <v>0</v>
      </c>
      <c r="DM1256" s="218">
        <f t="shared" si="649"/>
        <v>0</v>
      </c>
      <c r="DN1256" s="218">
        <f t="shared" si="650"/>
        <v>0</v>
      </c>
      <c r="DO1256" s="218">
        <f t="shared" si="650"/>
        <v>0</v>
      </c>
      <c r="DP1256" s="222">
        <f t="shared" si="650"/>
        <v>-1</v>
      </c>
      <c r="DQ1256" s="222">
        <f t="shared" si="650"/>
        <v>-1</v>
      </c>
      <c r="DR1256" s="222">
        <f t="shared" si="650"/>
        <v>-78</v>
      </c>
      <c r="DS1256" s="222">
        <f t="shared" si="650"/>
        <v>-5</v>
      </c>
      <c r="DT1256" s="218">
        <f t="shared" si="650"/>
        <v>0</v>
      </c>
      <c r="DU1256" s="218">
        <f t="shared" si="650"/>
        <v>0</v>
      </c>
      <c r="DV1256" s="218">
        <f t="shared" si="650"/>
        <v>0</v>
      </c>
      <c r="DW1256" s="218">
        <f t="shared" si="650"/>
        <v>0</v>
      </c>
      <c r="DX1256" s="384">
        <f t="shared" si="602"/>
        <v>0</v>
      </c>
      <c r="DY1256" s="384">
        <f t="shared" si="602"/>
        <v>0</v>
      </c>
      <c r="DZ1256" s="384">
        <f t="shared" si="602"/>
        <v>0</v>
      </c>
      <c r="EA1256" s="384">
        <f t="shared" si="602"/>
        <v>0</v>
      </c>
      <c r="EB1256" s="385">
        <f t="shared" si="602"/>
        <v>0</v>
      </c>
      <c r="EC1256" s="385">
        <f t="shared" si="602"/>
        <v>0</v>
      </c>
      <c r="ED1256" s="385">
        <f t="shared" si="577"/>
        <v>0</v>
      </c>
      <c r="EE1256" s="385">
        <f t="shared" si="577"/>
        <v>0</v>
      </c>
      <c r="EG1256" s="222">
        <f t="shared" si="651"/>
        <v>0</v>
      </c>
      <c r="EH1256" s="222">
        <f t="shared" si="651"/>
        <v>0</v>
      </c>
      <c r="EI1256" s="222">
        <f t="shared" si="651"/>
        <v>0</v>
      </c>
      <c r="EJ1256" s="222">
        <f t="shared" si="651"/>
        <v>0</v>
      </c>
      <c r="EK1256" s="222">
        <f t="shared" si="651"/>
        <v>0</v>
      </c>
      <c r="EL1256" s="222">
        <f t="shared" si="651"/>
        <v>0</v>
      </c>
      <c r="EM1256" s="222">
        <f t="shared" si="651"/>
        <v>0</v>
      </c>
      <c r="EN1256" s="386">
        <f t="shared" si="604"/>
        <v>0</v>
      </c>
      <c r="EO1256" s="222">
        <f t="shared" si="605"/>
        <v>0</v>
      </c>
      <c r="EP1256" s="386">
        <f t="shared" si="606"/>
        <v>0</v>
      </c>
      <c r="EQ1256" s="222">
        <f t="shared" si="607"/>
        <v>0</v>
      </c>
      <c r="ER1256" s="222">
        <f t="shared" si="608"/>
        <v>0</v>
      </c>
      <c r="ES1256" s="292"/>
      <c r="ET1256" s="222">
        <f t="shared" si="652"/>
        <v>0</v>
      </c>
      <c r="EU1256" s="222">
        <f t="shared" si="652"/>
        <v>0</v>
      </c>
      <c r="EV1256" s="222">
        <f t="shared" si="652"/>
        <v>0</v>
      </c>
      <c r="EW1256" s="222">
        <f t="shared" si="652"/>
        <v>0</v>
      </c>
      <c r="EX1256" s="222">
        <f t="shared" si="652"/>
        <v>0</v>
      </c>
      <c r="EY1256" s="222">
        <f t="shared" si="652"/>
        <v>0</v>
      </c>
      <c r="EZ1256" s="222">
        <f t="shared" si="652"/>
        <v>0</v>
      </c>
      <c r="FA1256" s="387">
        <f t="shared" si="610"/>
        <v>0</v>
      </c>
      <c r="FB1256" s="221">
        <f t="shared" si="611"/>
        <v>0</v>
      </c>
      <c r="FC1256" s="387">
        <f t="shared" si="612"/>
        <v>0</v>
      </c>
      <c r="FD1256" s="218">
        <f t="shared" si="613"/>
        <v>0</v>
      </c>
      <c r="FE1256" s="218">
        <f t="shared" si="614"/>
        <v>0</v>
      </c>
      <c r="FF1256" s="218">
        <f t="shared" si="653"/>
        <v>0</v>
      </c>
      <c r="FG1256" s="221">
        <f t="shared" si="603"/>
        <v>0</v>
      </c>
      <c r="FH1256" s="218">
        <f t="shared" si="654"/>
        <v>0</v>
      </c>
      <c r="FI1256" s="218">
        <f t="shared" si="654"/>
        <v>0</v>
      </c>
      <c r="FJ1256" s="218">
        <f t="shared" si="654"/>
        <v>0</v>
      </c>
      <c r="FK1256" s="218">
        <f t="shared" si="615"/>
        <v>0</v>
      </c>
      <c r="FL1256" s="218">
        <f t="shared" si="655"/>
        <v>0</v>
      </c>
      <c r="FM1256" s="218">
        <f t="shared" si="657"/>
        <v>0</v>
      </c>
    </row>
    <row r="1257" spans="1:169" s="368" customFormat="1">
      <c r="A1257" s="285"/>
      <c r="B1257" s="286"/>
      <c r="C1257" s="285"/>
      <c r="D1257" s="285"/>
      <c r="E1257" s="285"/>
      <c r="F1257" s="287">
        <f t="shared" si="656"/>
        <v>43</v>
      </c>
      <c r="G1257" s="392" t="s">
        <v>2772</v>
      </c>
      <c r="H1257" s="392" t="s">
        <v>2773</v>
      </c>
      <c r="I1257" s="287"/>
      <c r="J1257" s="392"/>
      <c r="K1257" s="287"/>
      <c r="L1257" s="392"/>
      <c r="M1257" s="392"/>
      <c r="N1257" s="479">
        <v>1</v>
      </c>
      <c r="O1257" s="222">
        <f t="shared" si="643"/>
        <v>0</v>
      </c>
      <c r="P1257" s="222">
        <f t="shared" si="643"/>
        <v>0</v>
      </c>
      <c r="Q1257" s="222">
        <f t="shared" si="643"/>
        <v>0</v>
      </c>
      <c r="R1257" s="222">
        <f t="shared" si="643"/>
        <v>0</v>
      </c>
      <c r="S1257" s="218">
        <f t="shared" si="643"/>
        <v>0</v>
      </c>
      <c r="T1257" s="218">
        <f t="shared" si="643"/>
        <v>0</v>
      </c>
      <c r="U1257" s="218">
        <f t="shared" si="643"/>
        <v>0</v>
      </c>
      <c r="V1257" s="218">
        <f t="shared" si="643"/>
        <v>0</v>
      </c>
      <c r="W1257" s="222">
        <f t="shared" si="643"/>
        <v>0</v>
      </c>
      <c r="X1257" s="222">
        <f t="shared" si="643"/>
        <v>0</v>
      </c>
      <c r="Y1257" s="222">
        <f t="shared" si="643"/>
        <v>0</v>
      </c>
      <c r="Z1257" s="222">
        <f t="shared" si="643"/>
        <v>0</v>
      </c>
      <c r="AA1257" s="218">
        <f t="shared" si="643"/>
        <v>0</v>
      </c>
      <c r="AB1257" s="218">
        <f t="shared" si="643"/>
        <v>0</v>
      </c>
      <c r="AC1257" s="218">
        <f t="shared" si="643"/>
        <v>0</v>
      </c>
      <c r="AD1257" s="218">
        <f t="shared" si="643"/>
        <v>0</v>
      </c>
      <c r="AE1257" s="222">
        <f t="shared" si="644"/>
        <v>0</v>
      </c>
      <c r="AF1257" s="222">
        <f t="shared" si="644"/>
        <v>0</v>
      </c>
      <c r="AG1257" s="222">
        <f t="shared" si="644"/>
        <v>0</v>
      </c>
      <c r="AH1257" s="222">
        <f t="shared" si="644"/>
        <v>0</v>
      </c>
      <c r="AI1257" s="218">
        <f t="shared" si="644"/>
        <v>0</v>
      </c>
      <c r="AJ1257" s="218">
        <f t="shared" si="644"/>
        <v>0</v>
      </c>
      <c r="AK1257" s="218">
        <f t="shared" si="644"/>
        <v>0</v>
      </c>
      <c r="AL1257" s="218">
        <f t="shared" si="644"/>
        <v>0</v>
      </c>
      <c r="AM1257" s="222">
        <f t="shared" si="644"/>
        <v>910</v>
      </c>
      <c r="AN1257" s="222">
        <f t="shared" si="644"/>
        <v>1180</v>
      </c>
      <c r="AO1257" s="222">
        <f t="shared" si="644"/>
        <v>1430</v>
      </c>
      <c r="AP1257" s="222">
        <f t="shared" si="644"/>
        <v>1595</v>
      </c>
      <c r="AQ1257" s="218">
        <f t="shared" si="644"/>
        <v>0</v>
      </c>
      <c r="AR1257" s="218">
        <f t="shared" si="644"/>
        <v>0</v>
      </c>
      <c r="AS1257" s="218">
        <f t="shared" si="645"/>
        <v>0</v>
      </c>
      <c r="AT1257" s="218">
        <f t="shared" si="645"/>
        <v>0</v>
      </c>
      <c r="AU1257" s="222">
        <f t="shared" si="645"/>
        <v>699</v>
      </c>
      <c r="AV1257" s="222">
        <f t="shared" si="645"/>
        <v>670</v>
      </c>
      <c r="AW1257" s="222">
        <f t="shared" si="645"/>
        <v>708</v>
      </c>
      <c r="AX1257" s="222">
        <f t="shared" si="645"/>
        <v>747</v>
      </c>
      <c r="AY1257" s="218">
        <f t="shared" si="645"/>
        <v>0</v>
      </c>
      <c r="AZ1257" s="218">
        <f t="shared" si="645"/>
        <v>0</v>
      </c>
      <c r="BA1257" s="218">
        <f t="shared" si="645"/>
        <v>0</v>
      </c>
      <c r="BB1257" s="218">
        <f t="shared" si="645"/>
        <v>0</v>
      </c>
      <c r="BC1257" s="222">
        <f t="shared" si="645"/>
        <v>211</v>
      </c>
      <c r="BD1257" s="222">
        <f t="shared" si="609"/>
        <v>510</v>
      </c>
      <c r="BE1257" s="222">
        <f t="shared" si="609"/>
        <v>722</v>
      </c>
      <c r="BF1257" s="222">
        <f t="shared" si="609"/>
        <v>848</v>
      </c>
      <c r="BG1257" s="218">
        <f t="shared" si="609"/>
        <v>0</v>
      </c>
      <c r="BH1257" s="218">
        <f t="shared" si="609"/>
        <v>0</v>
      </c>
      <c r="BI1257" s="218">
        <f t="shared" si="609"/>
        <v>0</v>
      </c>
      <c r="BJ1257" s="218">
        <f t="shared" si="609"/>
        <v>0</v>
      </c>
      <c r="BK1257" s="222">
        <f t="shared" si="646"/>
        <v>0</v>
      </c>
      <c r="BL1257" s="222">
        <f t="shared" si="646"/>
        <v>0</v>
      </c>
      <c r="BM1257" s="222">
        <f t="shared" si="646"/>
        <v>0</v>
      </c>
      <c r="BN1257" s="222">
        <f t="shared" si="646"/>
        <v>0</v>
      </c>
      <c r="BO1257" s="218">
        <f t="shared" si="646"/>
        <v>0</v>
      </c>
      <c r="BP1257" s="218">
        <f t="shared" si="646"/>
        <v>0</v>
      </c>
      <c r="BQ1257" s="218">
        <f t="shared" si="646"/>
        <v>0</v>
      </c>
      <c r="BR1257" s="218">
        <f t="shared" si="646"/>
        <v>0</v>
      </c>
      <c r="BS1257" s="222">
        <f t="shared" si="646"/>
        <v>0</v>
      </c>
      <c r="BT1257" s="222">
        <f t="shared" si="646"/>
        <v>0</v>
      </c>
      <c r="BU1257" s="222">
        <f t="shared" si="646"/>
        <v>0</v>
      </c>
      <c r="BV1257" s="222">
        <f t="shared" si="646"/>
        <v>0</v>
      </c>
      <c r="BW1257" s="218">
        <f t="shared" si="646"/>
        <v>0</v>
      </c>
      <c r="BX1257" s="218">
        <f t="shared" si="646"/>
        <v>0</v>
      </c>
      <c r="BY1257" s="218">
        <f t="shared" si="646"/>
        <v>0</v>
      </c>
      <c r="BZ1257" s="218">
        <f t="shared" si="646"/>
        <v>0</v>
      </c>
      <c r="CA1257" s="222">
        <f t="shared" si="647"/>
        <v>0</v>
      </c>
      <c r="CB1257" s="222">
        <f t="shared" si="647"/>
        <v>0</v>
      </c>
      <c r="CC1257" s="222">
        <f t="shared" si="647"/>
        <v>0</v>
      </c>
      <c r="CD1257" s="222">
        <f t="shared" si="647"/>
        <v>0</v>
      </c>
      <c r="CE1257" s="218">
        <f t="shared" si="647"/>
        <v>0</v>
      </c>
      <c r="CF1257" s="218">
        <f t="shared" si="647"/>
        <v>0</v>
      </c>
      <c r="CG1257" s="218">
        <f t="shared" si="647"/>
        <v>0</v>
      </c>
      <c r="CH1257" s="218">
        <f t="shared" si="647"/>
        <v>0</v>
      </c>
      <c r="CI1257" s="375"/>
      <c r="CJ1257" s="222">
        <f t="shared" si="648"/>
        <v>211</v>
      </c>
      <c r="CK1257" s="222">
        <f t="shared" si="648"/>
        <v>512</v>
      </c>
      <c r="CL1257" s="222">
        <f t="shared" si="648"/>
        <v>687</v>
      </c>
      <c r="CM1257" s="222">
        <f t="shared" si="648"/>
        <v>713</v>
      </c>
      <c r="CN1257" s="218">
        <f t="shared" si="648"/>
        <v>0</v>
      </c>
      <c r="CO1257" s="218">
        <f t="shared" si="648"/>
        <v>0</v>
      </c>
      <c r="CP1257" s="218">
        <f t="shared" si="648"/>
        <v>0</v>
      </c>
      <c r="CQ1257" s="218">
        <f t="shared" si="648"/>
        <v>0</v>
      </c>
      <c r="CR1257" s="222">
        <f t="shared" si="648"/>
        <v>0</v>
      </c>
      <c r="CS1257" s="222">
        <f t="shared" si="648"/>
        <v>0</v>
      </c>
      <c r="CT1257" s="222">
        <f t="shared" si="648"/>
        <v>0</v>
      </c>
      <c r="CU1257" s="222">
        <f t="shared" si="648"/>
        <v>0</v>
      </c>
      <c r="CV1257" s="218">
        <f t="shared" si="648"/>
        <v>0</v>
      </c>
      <c r="CW1257" s="218">
        <f t="shared" si="648"/>
        <v>0</v>
      </c>
      <c r="CX1257" s="218">
        <f t="shared" si="648"/>
        <v>0</v>
      </c>
      <c r="CY1257" s="218">
        <f t="shared" si="648"/>
        <v>0</v>
      </c>
      <c r="CZ1257" s="222">
        <f t="shared" si="649"/>
        <v>0</v>
      </c>
      <c r="DA1257" s="222">
        <f t="shared" si="649"/>
        <v>0</v>
      </c>
      <c r="DB1257" s="222">
        <f t="shared" si="649"/>
        <v>0</v>
      </c>
      <c r="DC1257" s="222">
        <f t="shared" si="649"/>
        <v>0</v>
      </c>
      <c r="DD1257" s="218">
        <f t="shared" si="649"/>
        <v>0</v>
      </c>
      <c r="DE1257" s="218">
        <f t="shared" si="649"/>
        <v>0</v>
      </c>
      <c r="DF1257" s="218">
        <f t="shared" si="649"/>
        <v>0</v>
      </c>
      <c r="DG1257" s="218">
        <f t="shared" si="649"/>
        <v>0</v>
      </c>
      <c r="DH1257" s="222">
        <f t="shared" si="649"/>
        <v>211</v>
      </c>
      <c r="DI1257" s="222">
        <f t="shared" si="649"/>
        <v>512</v>
      </c>
      <c r="DJ1257" s="222">
        <f t="shared" si="649"/>
        <v>687</v>
      </c>
      <c r="DK1257" s="222">
        <f t="shared" si="649"/>
        <v>713</v>
      </c>
      <c r="DL1257" s="218">
        <f t="shared" si="649"/>
        <v>0</v>
      </c>
      <c r="DM1257" s="218">
        <f t="shared" si="649"/>
        <v>0</v>
      </c>
      <c r="DN1257" s="218">
        <f t="shared" si="650"/>
        <v>0</v>
      </c>
      <c r="DO1257" s="218">
        <f t="shared" si="650"/>
        <v>0</v>
      </c>
      <c r="DP1257" s="222">
        <f t="shared" si="650"/>
        <v>0</v>
      </c>
      <c r="DQ1257" s="222">
        <f t="shared" si="650"/>
        <v>-2</v>
      </c>
      <c r="DR1257" s="222">
        <f t="shared" si="650"/>
        <v>35</v>
      </c>
      <c r="DS1257" s="222">
        <f t="shared" si="650"/>
        <v>135</v>
      </c>
      <c r="DT1257" s="218">
        <f t="shared" si="650"/>
        <v>0</v>
      </c>
      <c r="DU1257" s="218">
        <f t="shared" si="650"/>
        <v>0</v>
      </c>
      <c r="DV1257" s="218">
        <f t="shared" si="650"/>
        <v>0</v>
      </c>
      <c r="DW1257" s="218">
        <f t="shared" si="650"/>
        <v>0</v>
      </c>
      <c r="DX1257" s="384">
        <f t="shared" si="602"/>
        <v>0</v>
      </c>
      <c r="DY1257" s="384">
        <f t="shared" si="602"/>
        <v>0</v>
      </c>
      <c r="DZ1257" s="384">
        <f t="shared" si="602"/>
        <v>0</v>
      </c>
      <c r="EA1257" s="384">
        <f t="shared" ref="EA1257:EE1315" si="658">IFERROR(Z1257/R1257,0)</f>
        <v>0</v>
      </c>
      <c r="EB1257" s="385">
        <f t="shared" si="658"/>
        <v>0</v>
      </c>
      <c r="EC1257" s="385">
        <f t="shared" si="658"/>
        <v>0</v>
      </c>
      <c r="ED1257" s="385">
        <f t="shared" si="577"/>
        <v>0</v>
      </c>
      <c r="EE1257" s="385">
        <f t="shared" si="577"/>
        <v>0</v>
      </c>
      <c r="EG1257" s="222">
        <f t="shared" si="651"/>
        <v>0</v>
      </c>
      <c r="EH1257" s="222">
        <f t="shared" si="651"/>
        <v>0</v>
      </c>
      <c r="EI1257" s="222">
        <f t="shared" si="651"/>
        <v>0</v>
      </c>
      <c r="EJ1257" s="222">
        <f t="shared" si="651"/>
        <v>0</v>
      </c>
      <c r="EK1257" s="222">
        <f t="shared" si="651"/>
        <v>0</v>
      </c>
      <c r="EL1257" s="222">
        <f t="shared" si="651"/>
        <v>0</v>
      </c>
      <c r="EM1257" s="222">
        <f t="shared" si="651"/>
        <v>0</v>
      </c>
      <c r="EN1257" s="386">
        <f t="shared" si="604"/>
        <v>0</v>
      </c>
      <c r="EO1257" s="222">
        <f t="shared" si="605"/>
        <v>0</v>
      </c>
      <c r="EP1257" s="386">
        <f t="shared" si="606"/>
        <v>0</v>
      </c>
      <c r="EQ1257" s="222">
        <f t="shared" si="607"/>
        <v>0</v>
      </c>
      <c r="ER1257" s="222">
        <f t="shared" si="608"/>
        <v>0</v>
      </c>
      <c r="ES1257" s="292"/>
      <c r="ET1257" s="222">
        <f t="shared" si="652"/>
        <v>0</v>
      </c>
      <c r="EU1257" s="222">
        <f t="shared" si="652"/>
        <v>0</v>
      </c>
      <c r="EV1257" s="222">
        <f t="shared" si="652"/>
        <v>0</v>
      </c>
      <c r="EW1257" s="222">
        <f t="shared" si="652"/>
        <v>0</v>
      </c>
      <c r="EX1257" s="222">
        <f t="shared" si="652"/>
        <v>0</v>
      </c>
      <c r="EY1257" s="222">
        <f t="shared" si="652"/>
        <v>0</v>
      </c>
      <c r="EZ1257" s="222">
        <f t="shared" si="652"/>
        <v>0</v>
      </c>
      <c r="FA1257" s="387">
        <f t="shared" si="610"/>
        <v>0</v>
      </c>
      <c r="FB1257" s="221">
        <f t="shared" si="611"/>
        <v>0</v>
      </c>
      <c r="FC1257" s="387">
        <f t="shared" si="612"/>
        <v>0</v>
      </c>
      <c r="FD1257" s="218">
        <f t="shared" si="613"/>
        <v>0</v>
      </c>
      <c r="FE1257" s="218">
        <f t="shared" si="614"/>
        <v>0</v>
      </c>
      <c r="FF1257" s="218">
        <f t="shared" si="653"/>
        <v>0</v>
      </c>
      <c r="FG1257" s="221">
        <f t="shared" si="603"/>
        <v>0</v>
      </c>
      <c r="FH1257" s="218">
        <f t="shared" si="654"/>
        <v>0</v>
      </c>
      <c r="FI1257" s="218">
        <f t="shared" si="654"/>
        <v>0</v>
      </c>
      <c r="FJ1257" s="218">
        <f t="shared" si="654"/>
        <v>0</v>
      </c>
      <c r="FK1257" s="218">
        <f t="shared" si="615"/>
        <v>0</v>
      </c>
      <c r="FL1257" s="218">
        <f t="shared" si="655"/>
        <v>0</v>
      </c>
      <c r="FM1257" s="218">
        <f t="shared" si="657"/>
        <v>0</v>
      </c>
    </row>
    <row r="1258" spans="1:169" s="368" customFormat="1">
      <c r="A1258" s="285"/>
      <c r="B1258" s="286"/>
      <c r="C1258" s="285"/>
      <c r="D1258" s="285"/>
      <c r="E1258" s="285"/>
      <c r="F1258" s="287">
        <f t="shared" si="656"/>
        <v>44</v>
      </c>
      <c r="G1258" s="392" t="s">
        <v>2775</v>
      </c>
      <c r="H1258" s="392" t="s">
        <v>2776</v>
      </c>
      <c r="I1258" s="287"/>
      <c r="J1258" s="392"/>
      <c r="K1258" s="287"/>
      <c r="L1258" s="392"/>
      <c r="M1258" s="392"/>
      <c r="N1258" s="479">
        <v>1</v>
      </c>
      <c r="O1258" s="222">
        <f t="shared" si="643"/>
        <v>0</v>
      </c>
      <c r="P1258" s="222">
        <f t="shared" si="643"/>
        <v>0</v>
      </c>
      <c r="Q1258" s="222">
        <f t="shared" si="643"/>
        <v>0</v>
      </c>
      <c r="R1258" s="222">
        <f t="shared" si="643"/>
        <v>0</v>
      </c>
      <c r="S1258" s="218">
        <f t="shared" si="643"/>
        <v>0</v>
      </c>
      <c r="T1258" s="218">
        <f t="shared" si="643"/>
        <v>0</v>
      </c>
      <c r="U1258" s="218">
        <f t="shared" si="643"/>
        <v>0</v>
      </c>
      <c r="V1258" s="218">
        <f t="shared" si="643"/>
        <v>0</v>
      </c>
      <c r="W1258" s="222">
        <f t="shared" si="643"/>
        <v>0</v>
      </c>
      <c r="X1258" s="222">
        <f t="shared" si="643"/>
        <v>0</v>
      </c>
      <c r="Y1258" s="222">
        <f t="shared" si="643"/>
        <v>0</v>
      </c>
      <c r="Z1258" s="222">
        <f t="shared" si="643"/>
        <v>0</v>
      </c>
      <c r="AA1258" s="218">
        <f t="shared" si="643"/>
        <v>0</v>
      </c>
      <c r="AB1258" s="218">
        <f t="shared" si="643"/>
        <v>0</v>
      </c>
      <c r="AC1258" s="218">
        <f t="shared" si="643"/>
        <v>0</v>
      </c>
      <c r="AD1258" s="218">
        <f t="shared" si="643"/>
        <v>0</v>
      </c>
      <c r="AE1258" s="222">
        <f t="shared" si="644"/>
        <v>0</v>
      </c>
      <c r="AF1258" s="222">
        <f t="shared" si="644"/>
        <v>0</v>
      </c>
      <c r="AG1258" s="222">
        <f t="shared" si="644"/>
        <v>0</v>
      </c>
      <c r="AH1258" s="222">
        <f t="shared" si="644"/>
        <v>0</v>
      </c>
      <c r="AI1258" s="218">
        <f t="shared" si="644"/>
        <v>0</v>
      </c>
      <c r="AJ1258" s="218">
        <f t="shared" si="644"/>
        <v>0</v>
      </c>
      <c r="AK1258" s="218">
        <f t="shared" si="644"/>
        <v>0</v>
      </c>
      <c r="AL1258" s="218">
        <f t="shared" si="644"/>
        <v>0</v>
      </c>
      <c r="AM1258" s="222">
        <f t="shared" si="644"/>
        <v>8485</v>
      </c>
      <c r="AN1258" s="222">
        <f t="shared" si="644"/>
        <v>12950</v>
      </c>
      <c r="AO1258" s="222">
        <f t="shared" si="644"/>
        <v>14333</v>
      </c>
      <c r="AP1258" s="222">
        <f t="shared" si="644"/>
        <v>15178</v>
      </c>
      <c r="AQ1258" s="218">
        <f t="shared" si="644"/>
        <v>0</v>
      </c>
      <c r="AR1258" s="218">
        <f t="shared" si="644"/>
        <v>0</v>
      </c>
      <c r="AS1258" s="218">
        <f t="shared" si="645"/>
        <v>0</v>
      </c>
      <c r="AT1258" s="218">
        <f t="shared" si="645"/>
        <v>0</v>
      </c>
      <c r="AU1258" s="222">
        <f t="shared" si="645"/>
        <v>7919</v>
      </c>
      <c r="AV1258" s="222">
        <f t="shared" si="645"/>
        <v>12282</v>
      </c>
      <c r="AW1258" s="222">
        <f t="shared" si="645"/>
        <v>13034</v>
      </c>
      <c r="AX1258" s="222">
        <f t="shared" si="645"/>
        <v>13741</v>
      </c>
      <c r="AY1258" s="218">
        <f t="shared" si="645"/>
        <v>0</v>
      </c>
      <c r="AZ1258" s="218">
        <f t="shared" si="645"/>
        <v>0</v>
      </c>
      <c r="BA1258" s="218">
        <f t="shared" si="645"/>
        <v>0</v>
      </c>
      <c r="BB1258" s="218">
        <f t="shared" si="645"/>
        <v>0</v>
      </c>
      <c r="BC1258" s="222">
        <f t="shared" si="645"/>
        <v>566</v>
      </c>
      <c r="BD1258" s="222">
        <f t="shared" si="609"/>
        <v>668</v>
      </c>
      <c r="BE1258" s="222">
        <f t="shared" si="609"/>
        <v>1299</v>
      </c>
      <c r="BF1258" s="222">
        <f t="shared" si="609"/>
        <v>1437</v>
      </c>
      <c r="BG1258" s="218">
        <f t="shared" si="609"/>
        <v>0</v>
      </c>
      <c r="BH1258" s="218">
        <f t="shared" si="609"/>
        <v>0</v>
      </c>
      <c r="BI1258" s="218">
        <f t="shared" si="609"/>
        <v>0</v>
      </c>
      <c r="BJ1258" s="218">
        <f t="shared" si="609"/>
        <v>0</v>
      </c>
      <c r="BK1258" s="222">
        <f t="shared" si="646"/>
        <v>0</v>
      </c>
      <c r="BL1258" s="222">
        <f t="shared" si="646"/>
        <v>0</v>
      </c>
      <c r="BM1258" s="222">
        <f t="shared" si="646"/>
        <v>0</v>
      </c>
      <c r="BN1258" s="222">
        <f t="shared" si="646"/>
        <v>0</v>
      </c>
      <c r="BO1258" s="218">
        <f t="shared" si="646"/>
        <v>0</v>
      </c>
      <c r="BP1258" s="218">
        <f t="shared" si="646"/>
        <v>0</v>
      </c>
      <c r="BQ1258" s="218">
        <f t="shared" si="646"/>
        <v>0</v>
      </c>
      <c r="BR1258" s="218">
        <f t="shared" si="646"/>
        <v>0</v>
      </c>
      <c r="BS1258" s="222">
        <f t="shared" si="646"/>
        <v>0</v>
      </c>
      <c r="BT1258" s="222">
        <f t="shared" si="646"/>
        <v>0</v>
      </c>
      <c r="BU1258" s="222">
        <f t="shared" si="646"/>
        <v>0</v>
      </c>
      <c r="BV1258" s="222">
        <f t="shared" si="646"/>
        <v>0</v>
      </c>
      <c r="BW1258" s="218">
        <f t="shared" si="646"/>
        <v>0</v>
      </c>
      <c r="BX1258" s="218">
        <f t="shared" si="646"/>
        <v>0</v>
      </c>
      <c r="BY1258" s="218">
        <f t="shared" si="646"/>
        <v>0</v>
      </c>
      <c r="BZ1258" s="218">
        <f t="shared" si="646"/>
        <v>0</v>
      </c>
      <c r="CA1258" s="222">
        <f t="shared" si="647"/>
        <v>0</v>
      </c>
      <c r="CB1258" s="222">
        <f t="shared" si="647"/>
        <v>0</v>
      </c>
      <c r="CC1258" s="222">
        <f t="shared" si="647"/>
        <v>0</v>
      </c>
      <c r="CD1258" s="222">
        <f t="shared" si="647"/>
        <v>0</v>
      </c>
      <c r="CE1258" s="218">
        <f t="shared" si="647"/>
        <v>0</v>
      </c>
      <c r="CF1258" s="218">
        <f t="shared" si="647"/>
        <v>0</v>
      </c>
      <c r="CG1258" s="218">
        <f t="shared" si="647"/>
        <v>0</v>
      </c>
      <c r="CH1258" s="218">
        <f t="shared" si="647"/>
        <v>0</v>
      </c>
      <c r="CI1258" s="375"/>
      <c r="CJ1258" s="222">
        <f t="shared" si="648"/>
        <v>566</v>
      </c>
      <c r="CK1258" s="222">
        <f t="shared" si="648"/>
        <v>645</v>
      </c>
      <c r="CL1258" s="222">
        <f t="shared" si="648"/>
        <v>918</v>
      </c>
      <c r="CM1258" s="222">
        <f t="shared" si="648"/>
        <v>998</v>
      </c>
      <c r="CN1258" s="218">
        <f t="shared" si="648"/>
        <v>0</v>
      </c>
      <c r="CO1258" s="218">
        <f t="shared" si="648"/>
        <v>0</v>
      </c>
      <c r="CP1258" s="218">
        <f t="shared" si="648"/>
        <v>0</v>
      </c>
      <c r="CQ1258" s="218">
        <f t="shared" si="648"/>
        <v>0</v>
      </c>
      <c r="CR1258" s="222">
        <f t="shared" si="648"/>
        <v>0</v>
      </c>
      <c r="CS1258" s="222">
        <f t="shared" si="648"/>
        <v>0</v>
      </c>
      <c r="CT1258" s="222">
        <f t="shared" si="648"/>
        <v>0</v>
      </c>
      <c r="CU1258" s="222">
        <f t="shared" si="648"/>
        <v>0</v>
      </c>
      <c r="CV1258" s="218">
        <f t="shared" si="648"/>
        <v>0</v>
      </c>
      <c r="CW1258" s="218">
        <f t="shared" si="648"/>
        <v>0</v>
      </c>
      <c r="CX1258" s="218">
        <f t="shared" si="648"/>
        <v>0</v>
      </c>
      <c r="CY1258" s="218">
        <f t="shared" si="648"/>
        <v>0</v>
      </c>
      <c r="CZ1258" s="222">
        <f t="shared" si="649"/>
        <v>0</v>
      </c>
      <c r="DA1258" s="222">
        <f t="shared" si="649"/>
        <v>0</v>
      </c>
      <c r="DB1258" s="222">
        <f t="shared" si="649"/>
        <v>0</v>
      </c>
      <c r="DC1258" s="222">
        <f t="shared" si="649"/>
        <v>0</v>
      </c>
      <c r="DD1258" s="218">
        <f t="shared" si="649"/>
        <v>0</v>
      </c>
      <c r="DE1258" s="218">
        <f t="shared" si="649"/>
        <v>0</v>
      </c>
      <c r="DF1258" s="218">
        <f t="shared" si="649"/>
        <v>0</v>
      </c>
      <c r="DG1258" s="218">
        <f t="shared" si="649"/>
        <v>0</v>
      </c>
      <c r="DH1258" s="222">
        <f t="shared" si="649"/>
        <v>566</v>
      </c>
      <c r="DI1258" s="222">
        <f t="shared" si="649"/>
        <v>645</v>
      </c>
      <c r="DJ1258" s="222">
        <f t="shared" si="649"/>
        <v>918</v>
      </c>
      <c r="DK1258" s="222">
        <f t="shared" si="649"/>
        <v>998</v>
      </c>
      <c r="DL1258" s="218">
        <f t="shared" si="649"/>
        <v>0</v>
      </c>
      <c r="DM1258" s="218">
        <f t="shared" si="649"/>
        <v>0</v>
      </c>
      <c r="DN1258" s="218">
        <f t="shared" si="650"/>
        <v>0</v>
      </c>
      <c r="DO1258" s="218">
        <f t="shared" si="650"/>
        <v>0</v>
      </c>
      <c r="DP1258" s="222">
        <f t="shared" si="650"/>
        <v>0</v>
      </c>
      <c r="DQ1258" s="222">
        <f t="shared" si="650"/>
        <v>23</v>
      </c>
      <c r="DR1258" s="222">
        <f t="shared" si="650"/>
        <v>381</v>
      </c>
      <c r="DS1258" s="222">
        <f t="shared" si="650"/>
        <v>439</v>
      </c>
      <c r="DT1258" s="218">
        <f t="shared" si="650"/>
        <v>0</v>
      </c>
      <c r="DU1258" s="218">
        <f t="shared" si="650"/>
        <v>0</v>
      </c>
      <c r="DV1258" s="218">
        <f t="shared" si="650"/>
        <v>0</v>
      </c>
      <c r="DW1258" s="218">
        <f t="shared" si="650"/>
        <v>0</v>
      </c>
      <c r="DX1258" s="384">
        <f t="shared" ref="DX1258:EC1319" si="659">IFERROR(W1258/O1258,0)</f>
        <v>0</v>
      </c>
      <c r="DY1258" s="384">
        <f t="shared" si="659"/>
        <v>0</v>
      </c>
      <c r="DZ1258" s="384">
        <f t="shared" si="659"/>
        <v>0</v>
      </c>
      <c r="EA1258" s="384">
        <f t="shared" si="658"/>
        <v>0</v>
      </c>
      <c r="EB1258" s="385">
        <f t="shared" si="658"/>
        <v>0</v>
      </c>
      <c r="EC1258" s="385">
        <f t="shared" si="658"/>
        <v>0</v>
      </c>
      <c r="ED1258" s="385">
        <f t="shared" si="577"/>
        <v>0</v>
      </c>
      <c r="EE1258" s="385">
        <f t="shared" si="577"/>
        <v>0</v>
      </c>
      <c r="EG1258" s="222">
        <f t="shared" si="651"/>
        <v>0</v>
      </c>
      <c r="EH1258" s="222">
        <f t="shared" si="651"/>
        <v>0</v>
      </c>
      <c r="EI1258" s="222">
        <f t="shared" si="651"/>
        <v>0</v>
      </c>
      <c r="EJ1258" s="222">
        <f t="shared" si="651"/>
        <v>0</v>
      </c>
      <c r="EK1258" s="222">
        <f t="shared" si="651"/>
        <v>0</v>
      </c>
      <c r="EL1258" s="222">
        <f t="shared" si="651"/>
        <v>0</v>
      </c>
      <c r="EM1258" s="222">
        <f t="shared" si="651"/>
        <v>0</v>
      </c>
      <c r="EN1258" s="386">
        <f t="shared" si="604"/>
        <v>0</v>
      </c>
      <c r="EO1258" s="222">
        <f t="shared" si="605"/>
        <v>0</v>
      </c>
      <c r="EP1258" s="386">
        <f t="shared" si="606"/>
        <v>0</v>
      </c>
      <c r="EQ1258" s="222">
        <f t="shared" si="607"/>
        <v>0</v>
      </c>
      <c r="ER1258" s="222">
        <f t="shared" si="608"/>
        <v>0</v>
      </c>
      <c r="ES1258" s="292"/>
      <c r="ET1258" s="222">
        <f t="shared" si="652"/>
        <v>0</v>
      </c>
      <c r="EU1258" s="222">
        <f t="shared" si="652"/>
        <v>0</v>
      </c>
      <c r="EV1258" s="222">
        <f t="shared" si="652"/>
        <v>0</v>
      </c>
      <c r="EW1258" s="222">
        <f t="shared" si="652"/>
        <v>0</v>
      </c>
      <c r="EX1258" s="222">
        <f t="shared" si="652"/>
        <v>0</v>
      </c>
      <c r="EY1258" s="222">
        <f t="shared" si="652"/>
        <v>0</v>
      </c>
      <c r="EZ1258" s="222">
        <f t="shared" si="652"/>
        <v>0</v>
      </c>
      <c r="FA1258" s="387">
        <f t="shared" si="610"/>
        <v>0</v>
      </c>
      <c r="FB1258" s="221">
        <f t="shared" si="611"/>
        <v>0</v>
      </c>
      <c r="FC1258" s="387">
        <f t="shared" si="612"/>
        <v>0</v>
      </c>
      <c r="FD1258" s="218">
        <f t="shared" si="613"/>
        <v>0</v>
      </c>
      <c r="FE1258" s="218">
        <f t="shared" si="614"/>
        <v>0</v>
      </c>
      <c r="FF1258" s="218">
        <f t="shared" si="653"/>
        <v>0</v>
      </c>
      <c r="FG1258" s="221">
        <f t="shared" si="603"/>
        <v>0</v>
      </c>
      <c r="FH1258" s="218">
        <f t="shared" si="654"/>
        <v>0</v>
      </c>
      <c r="FI1258" s="218">
        <f t="shared" si="654"/>
        <v>0</v>
      </c>
      <c r="FJ1258" s="218">
        <f t="shared" si="654"/>
        <v>0</v>
      </c>
      <c r="FK1258" s="218">
        <f t="shared" si="615"/>
        <v>0</v>
      </c>
      <c r="FL1258" s="218">
        <f t="shared" si="655"/>
        <v>0</v>
      </c>
      <c r="FM1258" s="218">
        <f t="shared" si="657"/>
        <v>0</v>
      </c>
    </row>
    <row r="1259" spans="1:169" s="368" customFormat="1">
      <c r="A1259" s="285"/>
      <c r="B1259" s="286"/>
      <c r="C1259" s="285"/>
      <c r="D1259" s="285"/>
      <c r="E1259" s="285"/>
      <c r="F1259" s="287">
        <f t="shared" si="656"/>
        <v>45</v>
      </c>
      <c r="G1259" s="392" t="s">
        <v>2778</v>
      </c>
      <c r="H1259" s="392" t="s">
        <v>2779</v>
      </c>
      <c r="I1259" s="287"/>
      <c r="J1259" s="392"/>
      <c r="K1259" s="287"/>
      <c r="L1259" s="392"/>
      <c r="M1259" s="392"/>
      <c r="N1259" s="479">
        <v>1</v>
      </c>
      <c r="O1259" s="222">
        <f t="shared" si="643"/>
        <v>0</v>
      </c>
      <c r="P1259" s="222">
        <f t="shared" si="643"/>
        <v>0</v>
      </c>
      <c r="Q1259" s="222">
        <f t="shared" si="643"/>
        <v>0</v>
      </c>
      <c r="R1259" s="222">
        <f t="shared" si="643"/>
        <v>0</v>
      </c>
      <c r="S1259" s="218">
        <f t="shared" si="643"/>
        <v>0</v>
      </c>
      <c r="T1259" s="218">
        <f t="shared" si="643"/>
        <v>0</v>
      </c>
      <c r="U1259" s="218">
        <f t="shared" si="643"/>
        <v>0</v>
      </c>
      <c r="V1259" s="218">
        <f t="shared" si="643"/>
        <v>0</v>
      </c>
      <c r="W1259" s="222">
        <f t="shared" si="643"/>
        <v>0</v>
      </c>
      <c r="X1259" s="222">
        <f t="shared" si="643"/>
        <v>0</v>
      </c>
      <c r="Y1259" s="222">
        <f t="shared" si="643"/>
        <v>0</v>
      </c>
      <c r="Z1259" s="222">
        <f t="shared" si="643"/>
        <v>0</v>
      </c>
      <c r="AA1259" s="218">
        <f t="shared" si="643"/>
        <v>0</v>
      </c>
      <c r="AB1259" s="218">
        <f t="shared" si="643"/>
        <v>0</v>
      </c>
      <c r="AC1259" s="218">
        <f t="shared" si="643"/>
        <v>0</v>
      </c>
      <c r="AD1259" s="218">
        <f t="shared" si="643"/>
        <v>0</v>
      </c>
      <c r="AE1259" s="222">
        <f t="shared" si="644"/>
        <v>0</v>
      </c>
      <c r="AF1259" s="222">
        <f t="shared" si="644"/>
        <v>0</v>
      </c>
      <c r="AG1259" s="222">
        <f t="shared" si="644"/>
        <v>0</v>
      </c>
      <c r="AH1259" s="222">
        <f t="shared" si="644"/>
        <v>0</v>
      </c>
      <c r="AI1259" s="218">
        <f t="shared" si="644"/>
        <v>0</v>
      </c>
      <c r="AJ1259" s="218">
        <f t="shared" si="644"/>
        <v>0</v>
      </c>
      <c r="AK1259" s="218">
        <f t="shared" si="644"/>
        <v>0</v>
      </c>
      <c r="AL1259" s="218">
        <f t="shared" si="644"/>
        <v>0</v>
      </c>
      <c r="AM1259" s="222">
        <f t="shared" si="644"/>
        <v>990</v>
      </c>
      <c r="AN1259" s="222">
        <f t="shared" si="644"/>
        <v>1425</v>
      </c>
      <c r="AO1259" s="222">
        <f t="shared" si="644"/>
        <v>1591</v>
      </c>
      <c r="AP1259" s="222">
        <f t="shared" si="644"/>
        <v>1661</v>
      </c>
      <c r="AQ1259" s="218">
        <f t="shared" si="644"/>
        <v>0</v>
      </c>
      <c r="AR1259" s="218">
        <f t="shared" si="644"/>
        <v>0</v>
      </c>
      <c r="AS1259" s="218">
        <f t="shared" si="645"/>
        <v>0</v>
      </c>
      <c r="AT1259" s="218">
        <f t="shared" si="645"/>
        <v>0</v>
      </c>
      <c r="AU1259" s="222">
        <f t="shared" si="645"/>
        <v>845</v>
      </c>
      <c r="AV1259" s="222">
        <f t="shared" si="645"/>
        <v>1169</v>
      </c>
      <c r="AW1259" s="222">
        <f t="shared" si="645"/>
        <v>1235</v>
      </c>
      <c r="AX1259" s="222">
        <f t="shared" si="645"/>
        <v>1303</v>
      </c>
      <c r="AY1259" s="218">
        <f t="shared" si="645"/>
        <v>0</v>
      </c>
      <c r="AZ1259" s="218">
        <f t="shared" si="645"/>
        <v>0</v>
      </c>
      <c r="BA1259" s="218">
        <f t="shared" si="645"/>
        <v>0</v>
      </c>
      <c r="BB1259" s="218">
        <f t="shared" si="645"/>
        <v>0</v>
      </c>
      <c r="BC1259" s="222">
        <f t="shared" si="645"/>
        <v>145</v>
      </c>
      <c r="BD1259" s="222">
        <f t="shared" si="609"/>
        <v>256</v>
      </c>
      <c r="BE1259" s="222">
        <f t="shared" si="609"/>
        <v>356</v>
      </c>
      <c r="BF1259" s="222">
        <f t="shared" si="609"/>
        <v>358</v>
      </c>
      <c r="BG1259" s="218">
        <f t="shared" si="609"/>
        <v>0</v>
      </c>
      <c r="BH1259" s="218">
        <f t="shared" si="609"/>
        <v>0</v>
      </c>
      <c r="BI1259" s="218">
        <f t="shared" si="609"/>
        <v>0</v>
      </c>
      <c r="BJ1259" s="218">
        <f t="shared" si="609"/>
        <v>0</v>
      </c>
      <c r="BK1259" s="222">
        <f t="shared" si="646"/>
        <v>0</v>
      </c>
      <c r="BL1259" s="222">
        <f t="shared" si="646"/>
        <v>0</v>
      </c>
      <c r="BM1259" s="222">
        <f t="shared" si="646"/>
        <v>0</v>
      </c>
      <c r="BN1259" s="222">
        <f t="shared" si="646"/>
        <v>0</v>
      </c>
      <c r="BO1259" s="218">
        <f t="shared" si="646"/>
        <v>0</v>
      </c>
      <c r="BP1259" s="218">
        <f t="shared" si="646"/>
        <v>0</v>
      </c>
      <c r="BQ1259" s="218">
        <f t="shared" si="646"/>
        <v>0</v>
      </c>
      <c r="BR1259" s="218">
        <f t="shared" si="646"/>
        <v>0</v>
      </c>
      <c r="BS1259" s="222">
        <f t="shared" si="646"/>
        <v>0</v>
      </c>
      <c r="BT1259" s="222">
        <f t="shared" si="646"/>
        <v>0</v>
      </c>
      <c r="BU1259" s="222">
        <f t="shared" si="646"/>
        <v>0</v>
      </c>
      <c r="BV1259" s="222">
        <f t="shared" si="646"/>
        <v>0</v>
      </c>
      <c r="BW1259" s="218">
        <f t="shared" si="646"/>
        <v>0</v>
      </c>
      <c r="BX1259" s="218">
        <f t="shared" si="646"/>
        <v>0</v>
      </c>
      <c r="BY1259" s="218">
        <f t="shared" si="646"/>
        <v>0</v>
      </c>
      <c r="BZ1259" s="218">
        <f t="shared" si="646"/>
        <v>0</v>
      </c>
      <c r="CA1259" s="222">
        <f t="shared" si="647"/>
        <v>0</v>
      </c>
      <c r="CB1259" s="222">
        <f t="shared" si="647"/>
        <v>0</v>
      </c>
      <c r="CC1259" s="222">
        <f t="shared" si="647"/>
        <v>0</v>
      </c>
      <c r="CD1259" s="222">
        <f t="shared" si="647"/>
        <v>0</v>
      </c>
      <c r="CE1259" s="218">
        <f t="shared" si="647"/>
        <v>0</v>
      </c>
      <c r="CF1259" s="218">
        <f t="shared" si="647"/>
        <v>0</v>
      </c>
      <c r="CG1259" s="218">
        <f t="shared" si="647"/>
        <v>0</v>
      </c>
      <c r="CH1259" s="218">
        <f t="shared" si="647"/>
        <v>0</v>
      </c>
      <c r="CI1259" s="375"/>
      <c r="CJ1259" s="222">
        <f t="shared" si="648"/>
        <v>145</v>
      </c>
      <c r="CK1259" s="222">
        <f t="shared" si="648"/>
        <v>252</v>
      </c>
      <c r="CL1259" s="222">
        <f t="shared" si="648"/>
        <v>330</v>
      </c>
      <c r="CM1259" s="222">
        <f t="shared" si="648"/>
        <v>316</v>
      </c>
      <c r="CN1259" s="218">
        <f t="shared" si="648"/>
        <v>0</v>
      </c>
      <c r="CO1259" s="218">
        <f t="shared" si="648"/>
        <v>0</v>
      </c>
      <c r="CP1259" s="218">
        <f t="shared" si="648"/>
        <v>0</v>
      </c>
      <c r="CQ1259" s="218">
        <f t="shared" si="648"/>
        <v>0</v>
      </c>
      <c r="CR1259" s="222">
        <f t="shared" si="648"/>
        <v>0</v>
      </c>
      <c r="CS1259" s="222">
        <f t="shared" si="648"/>
        <v>0</v>
      </c>
      <c r="CT1259" s="222">
        <f t="shared" si="648"/>
        <v>0</v>
      </c>
      <c r="CU1259" s="222">
        <f t="shared" si="648"/>
        <v>0</v>
      </c>
      <c r="CV1259" s="218">
        <f t="shared" si="648"/>
        <v>0</v>
      </c>
      <c r="CW1259" s="218">
        <f t="shared" si="648"/>
        <v>0</v>
      </c>
      <c r="CX1259" s="218">
        <f t="shared" si="648"/>
        <v>0</v>
      </c>
      <c r="CY1259" s="218">
        <f t="shared" si="648"/>
        <v>0</v>
      </c>
      <c r="CZ1259" s="222">
        <f t="shared" si="649"/>
        <v>0</v>
      </c>
      <c r="DA1259" s="222">
        <f t="shared" si="649"/>
        <v>0</v>
      </c>
      <c r="DB1259" s="222">
        <f t="shared" si="649"/>
        <v>0</v>
      </c>
      <c r="DC1259" s="222">
        <f t="shared" si="649"/>
        <v>0</v>
      </c>
      <c r="DD1259" s="218">
        <f t="shared" si="649"/>
        <v>0</v>
      </c>
      <c r="DE1259" s="218">
        <f t="shared" si="649"/>
        <v>0</v>
      </c>
      <c r="DF1259" s="218">
        <f t="shared" si="649"/>
        <v>0</v>
      </c>
      <c r="DG1259" s="218">
        <f t="shared" si="649"/>
        <v>0</v>
      </c>
      <c r="DH1259" s="222">
        <f t="shared" si="649"/>
        <v>145</v>
      </c>
      <c r="DI1259" s="222">
        <f t="shared" si="649"/>
        <v>252</v>
      </c>
      <c r="DJ1259" s="222">
        <f t="shared" si="649"/>
        <v>330</v>
      </c>
      <c r="DK1259" s="222">
        <f t="shared" si="649"/>
        <v>316</v>
      </c>
      <c r="DL1259" s="218">
        <f t="shared" si="649"/>
        <v>0</v>
      </c>
      <c r="DM1259" s="218">
        <f t="shared" si="649"/>
        <v>0</v>
      </c>
      <c r="DN1259" s="218">
        <f t="shared" si="650"/>
        <v>0</v>
      </c>
      <c r="DO1259" s="218">
        <f t="shared" si="650"/>
        <v>0</v>
      </c>
      <c r="DP1259" s="222">
        <f t="shared" si="650"/>
        <v>0</v>
      </c>
      <c r="DQ1259" s="222">
        <f t="shared" si="650"/>
        <v>4</v>
      </c>
      <c r="DR1259" s="222">
        <f t="shared" si="650"/>
        <v>26</v>
      </c>
      <c r="DS1259" s="222">
        <f t="shared" si="650"/>
        <v>42</v>
      </c>
      <c r="DT1259" s="218">
        <f t="shared" si="650"/>
        <v>0</v>
      </c>
      <c r="DU1259" s="218">
        <f t="shared" si="650"/>
        <v>0</v>
      </c>
      <c r="DV1259" s="218">
        <f t="shared" si="650"/>
        <v>0</v>
      </c>
      <c r="DW1259" s="218">
        <f t="shared" si="650"/>
        <v>0</v>
      </c>
      <c r="DX1259" s="384">
        <f t="shared" si="659"/>
        <v>0</v>
      </c>
      <c r="DY1259" s="384">
        <f t="shared" si="659"/>
        <v>0</v>
      </c>
      <c r="DZ1259" s="384">
        <f t="shared" si="659"/>
        <v>0</v>
      </c>
      <c r="EA1259" s="384">
        <f t="shared" si="658"/>
        <v>0</v>
      </c>
      <c r="EB1259" s="385">
        <f t="shared" si="658"/>
        <v>0</v>
      </c>
      <c r="EC1259" s="385">
        <f t="shared" si="658"/>
        <v>0</v>
      </c>
      <c r="ED1259" s="385">
        <f t="shared" si="577"/>
        <v>0</v>
      </c>
      <c r="EE1259" s="385">
        <f t="shared" si="577"/>
        <v>0</v>
      </c>
      <c r="EG1259" s="222">
        <f t="shared" si="651"/>
        <v>0</v>
      </c>
      <c r="EH1259" s="222">
        <f t="shared" si="651"/>
        <v>0</v>
      </c>
      <c r="EI1259" s="222">
        <f t="shared" si="651"/>
        <v>0</v>
      </c>
      <c r="EJ1259" s="222">
        <f t="shared" si="651"/>
        <v>0</v>
      </c>
      <c r="EK1259" s="222">
        <f t="shared" si="651"/>
        <v>0</v>
      </c>
      <c r="EL1259" s="222">
        <f t="shared" si="651"/>
        <v>0</v>
      </c>
      <c r="EM1259" s="222">
        <f t="shared" si="651"/>
        <v>0</v>
      </c>
      <c r="EN1259" s="386">
        <f t="shared" si="604"/>
        <v>0</v>
      </c>
      <c r="EO1259" s="222">
        <f t="shared" si="605"/>
        <v>0</v>
      </c>
      <c r="EP1259" s="386">
        <f t="shared" si="606"/>
        <v>0</v>
      </c>
      <c r="EQ1259" s="222">
        <f t="shared" si="607"/>
        <v>0</v>
      </c>
      <c r="ER1259" s="222">
        <f t="shared" si="608"/>
        <v>0</v>
      </c>
      <c r="ES1259" s="292"/>
      <c r="ET1259" s="222">
        <f t="shared" si="652"/>
        <v>0</v>
      </c>
      <c r="EU1259" s="222">
        <f t="shared" si="652"/>
        <v>0</v>
      </c>
      <c r="EV1259" s="222">
        <f t="shared" si="652"/>
        <v>0</v>
      </c>
      <c r="EW1259" s="222">
        <f t="shared" si="652"/>
        <v>0</v>
      </c>
      <c r="EX1259" s="222">
        <f t="shared" si="652"/>
        <v>0</v>
      </c>
      <c r="EY1259" s="222">
        <f t="shared" si="652"/>
        <v>0</v>
      </c>
      <c r="EZ1259" s="222">
        <f t="shared" si="652"/>
        <v>0</v>
      </c>
      <c r="FA1259" s="387">
        <f t="shared" si="610"/>
        <v>0</v>
      </c>
      <c r="FB1259" s="221">
        <f t="shared" si="611"/>
        <v>0</v>
      </c>
      <c r="FC1259" s="387">
        <f t="shared" si="612"/>
        <v>0</v>
      </c>
      <c r="FD1259" s="218">
        <f t="shared" si="613"/>
        <v>0</v>
      </c>
      <c r="FE1259" s="218">
        <f t="shared" si="614"/>
        <v>0</v>
      </c>
      <c r="FF1259" s="218">
        <f t="shared" si="653"/>
        <v>0</v>
      </c>
      <c r="FG1259" s="221">
        <f t="shared" si="603"/>
        <v>0</v>
      </c>
      <c r="FH1259" s="218">
        <f t="shared" si="654"/>
        <v>0</v>
      </c>
      <c r="FI1259" s="218">
        <f t="shared" si="654"/>
        <v>0</v>
      </c>
      <c r="FJ1259" s="218">
        <f t="shared" si="654"/>
        <v>0</v>
      </c>
      <c r="FK1259" s="218">
        <f t="shared" si="615"/>
        <v>0</v>
      </c>
      <c r="FL1259" s="218">
        <f t="shared" si="655"/>
        <v>0</v>
      </c>
      <c r="FM1259" s="218">
        <f t="shared" si="657"/>
        <v>0</v>
      </c>
    </row>
    <row r="1260" spans="1:169" s="368" customFormat="1">
      <c r="A1260" s="285"/>
      <c r="B1260" s="286"/>
      <c r="C1260" s="285"/>
      <c r="D1260" s="285"/>
      <c r="E1260" s="285"/>
      <c r="F1260" s="287">
        <f t="shared" si="656"/>
        <v>46</v>
      </c>
      <c r="G1260" s="392" t="s">
        <v>2780</v>
      </c>
      <c r="H1260" s="392" t="s">
        <v>2781</v>
      </c>
      <c r="I1260" s="287"/>
      <c r="J1260" s="392"/>
      <c r="K1260" s="287"/>
      <c r="L1260" s="392"/>
      <c r="M1260" s="392"/>
      <c r="N1260" s="479">
        <v>1</v>
      </c>
      <c r="O1260" s="222">
        <f t="shared" si="643"/>
        <v>0</v>
      </c>
      <c r="P1260" s="222">
        <f t="shared" si="643"/>
        <v>0</v>
      </c>
      <c r="Q1260" s="222">
        <f t="shared" si="643"/>
        <v>0</v>
      </c>
      <c r="R1260" s="222">
        <f t="shared" si="643"/>
        <v>0</v>
      </c>
      <c r="S1260" s="218">
        <f t="shared" si="643"/>
        <v>0</v>
      </c>
      <c r="T1260" s="218">
        <f t="shared" si="643"/>
        <v>0</v>
      </c>
      <c r="U1260" s="218">
        <f t="shared" si="643"/>
        <v>0</v>
      </c>
      <c r="V1260" s="218">
        <f t="shared" si="643"/>
        <v>0</v>
      </c>
      <c r="W1260" s="222">
        <f t="shared" si="643"/>
        <v>0</v>
      </c>
      <c r="X1260" s="222">
        <f t="shared" si="643"/>
        <v>0</v>
      </c>
      <c r="Y1260" s="222">
        <f t="shared" si="643"/>
        <v>0</v>
      </c>
      <c r="Z1260" s="222">
        <f t="shared" si="643"/>
        <v>0</v>
      </c>
      <c r="AA1260" s="218">
        <f t="shared" si="643"/>
        <v>0</v>
      </c>
      <c r="AB1260" s="218">
        <f t="shared" si="643"/>
        <v>0</v>
      </c>
      <c r="AC1260" s="218">
        <f t="shared" si="643"/>
        <v>0</v>
      </c>
      <c r="AD1260" s="218">
        <f t="shared" si="643"/>
        <v>0</v>
      </c>
      <c r="AE1260" s="222">
        <f t="shared" si="644"/>
        <v>0</v>
      </c>
      <c r="AF1260" s="222">
        <f t="shared" si="644"/>
        <v>0</v>
      </c>
      <c r="AG1260" s="222">
        <f t="shared" si="644"/>
        <v>0</v>
      </c>
      <c r="AH1260" s="222">
        <f t="shared" si="644"/>
        <v>0</v>
      </c>
      <c r="AI1260" s="218">
        <f t="shared" si="644"/>
        <v>0</v>
      </c>
      <c r="AJ1260" s="218">
        <f t="shared" si="644"/>
        <v>0</v>
      </c>
      <c r="AK1260" s="218">
        <f t="shared" si="644"/>
        <v>0</v>
      </c>
      <c r="AL1260" s="218">
        <f t="shared" si="644"/>
        <v>0</v>
      </c>
      <c r="AM1260" s="222">
        <f t="shared" si="644"/>
        <v>26494</v>
      </c>
      <c r="AN1260" s="222">
        <f t="shared" si="644"/>
        <v>38271</v>
      </c>
      <c r="AO1260" s="222">
        <f t="shared" si="644"/>
        <v>40826</v>
      </c>
      <c r="AP1260" s="222">
        <f t="shared" si="644"/>
        <v>43605</v>
      </c>
      <c r="AQ1260" s="218">
        <f t="shared" si="644"/>
        <v>0</v>
      </c>
      <c r="AR1260" s="218">
        <f t="shared" si="644"/>
        <v>0</v>
      </c>
      <c r="AS1260" s="218">
        <f t="shared" si="645"/>
        <v>0</v>
      </c>
      <c r="AT1260" s="218">
        <f t="shared" si="645"/>
        <v>0</v>
      </c>
      <c r="AU1260" s="222">
        <f t="shared" si="645"/>
        <v>25519</v>
      </c>
      <c r="AV1260" s="222">
        <f t="shared" si="645"/>
        <v>37581</v>
      </c>
      <c r="AW1260" s="222">
        <f t="shared" si="645"/>
        <v>40200</v>
      </c>
      <c r="AX1260" s="222">
        <f t="shared" si="645"/>
        <v>42677</v>
      </c>
      <c r="AY1260" s="218">
        <f t="shared" si="645"/>
        <v>0</v>
      </c>
      <c r="AZ1260" s="218">
        <f t="shared" si="645"/>
        <v>0</v>
      </c>
      <c r="BA1260" s="218">
        <f t="shared" si="645"/>
        <v>0</v>
      </c>
      <c r="BB1260" s="218">
        <f t="shared" si="645"/>
        <v>0</v>
      </c>
      <c r="BC1260" s="222">
        <f t="shared" si="645"/>
        <v>975</v>
      </c>
      <c r="BD1260" s="222">
        <f t="shared" ref="BD1260:BJ1263" si="660">AN1260-AV1260-BL1260</f>
        <v>690</v>
      </c>
      <c r="BE1260" s="222">
        <f t="shared" si="660"/>
        <v>626</v>
      </c>
      <c r="BF1260" s="222">
        <f t="shared" si="660"/>
        <v>928</v>
      </c>
      <c r="BG1260" s="218">
        <f t="shared" si="660"/>
        <v>0</v>
      </c>
      <c r="BH1260" s="218">
        <f t="shared" si="660"/>
        <v>0</v>
      </c>
      <c r="BI1260" s="218">
        <f t="shared" si="660"/>
        <v>0</v>
      </c>
      <c r="BJ1260" s="218">
        <f t="shared" si="660"/>
        <v>0</v>
      </c>
      <c r="BK1260" s="222">
        <f t="shared" si="646"/>
        <v>0</v>
      </c>
      <c r="BL1260" s="222">
        <f t="shared" si="646"/>
        <v>0</v>
      </c>
      <c r="BM1260" s="222">
        <f t="shared" si="646"/>
        <v>0</v>
      </c>
      <c r="BN1260" s="222">
        <f t="shared" si="646"/>
        <v>0</v>
      </c>
      <c r="BO1260" s="218">
        <f t="shared" si="646"/>
        <v>0</v>
      </c>
      <c r="BP1260" s="218">
        <f t="shared" si="646"/>
        <v>0</v>
      </c>
      <c r="BQ1260" s="218">
        <f t="shared" si="646"/>
        <v>0</v>
      </c>
      <c r="BR1260" s="218">
        <f t="shared" si="646"/>
        <v>0</v>
      </c>
      <c r="BS1260" s="222">
        <f t="shared" si="646"/>
        <v>0</v>
      </c>
      <c r="BT1260" s="222">
        <f t="shared" si="646"/>
        <v>0</v>
      </c>
      <c r="BU1260" s="222">
        <f t="shared" si="646"/>
        <v>0</v>
      </c>
      <c r="BV1260" s="222">
        <f t="shared" si="646"/>
        <v>0</v>
      </c>
      <c r="BW1260" s="218">
        <f t="shared" si="646"/>
        <v>0</v>
      </c>
      <c r="BX1260" s="218">
        <f t="shared" si="646"/>
        <v>0</v>
      </c>
      <c r="BY1260" s="218">
        <f t="shared" si="646"/>
        <v>0</v>
      </c>
      <c r="BZ1260" s="218">
        <f t="shared" si="646"/>
        <v>0</v>
      </c>
      <c r="CA1260" s="222">
        <f t="shared" si="647"/>
        <v>0</v>
      </c>
      <c r="CB1260" s="222">
        <f t="shared" si="647"/>
        <v>0</v>
      </c>
      <c r="CC1260" s="222">
        <f t="shared" si="647"/>
        <v>0</v>
      </c>
      <c r="CD1260" s="222">
        <f t="shared" si="647"/>
        <v>0</v>
      </c>
      <c r="CE1260" s="218">
        <f t="shared" si="647"/>
        <v>0</v>
      </c>
      <c r="CF1260" s="218">
        <f t="shared" si="647"/>
        <v>0</v>
      </c>
      <c r="CG1260" s="218">
        <f t="shared" si="647"/>
        <v>0</v>
      </c>
      <c r="CH1260" s="218">
        <f t="shared" si="647"/>
        <v>0</v>
      </c>
      <c r="CI1260" s="375"/>
      <c r="CJ1260" s="222">
        <f t="shared" si="648"/>
        <v>975</v>
      </c>
      <c r="CK1260" s="222">
        <f t="shared" si="648"/>
        <v>623</v>
      </c>
      <c r="CL1260" s="222">
        <f t="shared" si="648"/>
        <v>1392</v>
      </c>
      <c r="CM1260" s="222">
        <f t="shared" si="648"/>
        <v>2154</v>
      </c>
      <c r="CN1260" s="218">
        <f t="shared" si="648"/>
        <v>0</v>
      </c>
      <c r="CO1260" s="218">
        <f t="shared" si="648"/>
        <v>0</v>
      </c>
      <c r="CP1260" s="218">
        <f t="shared" si="648"/>
        <v>0</v>
      </c>
      <c r="CQ1260" s="218">
        <f t="shared" si="648"/>
        <v>0</v>
      </c>
      <c r="CR1260" s="222">
        <f t="shared" si="648"/>
        <v>0</v>
      </c>
      <c r="CS1260" s="222">
        <f t="shared" si="648"/>
        <v>0</v>
      </c>
      <c r="CT1260" s="222">
        <f t="shared" si="648"/>
        <v>0</v>
      </c>
      <c r="CU1260" s="222">
        <f t="shared" si="648"/>
        <v>0</v>
      </c>
      <c r="CV1260" s="218">
        <f t="shared" si="648"/>
        <v>0</v>
      </c>
      <c r="CW1260" s="218">
        <f t="shared" si="648"/>
        <v>0</v>
      </c>
      <c r="CX1260" s="218">
        <f t="shared" si="648"/>
        <v>0</v>
      </c>
      <c r="CY1260" s="218">
        <f t="shared" si="648"/>
        <v>0</v>
      </c>
      <c r="CZ1260" s="222">
        <f t="shared" si="649"/>
        <v>0</v>
      </c>
      <c r="DA1260" s="222">
        <f t="shared" si="649"/>
        <v>0</v>
      </c>
      <c r="DB1260" s="222">
        <f t="shared" si="649"/>
        <v>0</v>
      </c>
      <c r="DC1260" s="222">
        <f t="shared" si="649"/>
        <v>0</v>
      </c>
      <c r="DD1260" s="218">
        <f t="shared" si="649"/>
        <v>0</v>
      </c>
      <c r="DE1260" s="218">
        <f t="shared" si="649"/>
        <v>0</v>
      </c>
      <c r="DF1260" s="218">
        <f t="shared" si="649"/>
        <v>0</v>
      </c>
      <c r="DG1260" s="218">
        <f t="shared" si="649"/>
        <v>0</v>
      </c>
      <c r="DH1260" s="222">
        <f t="shared" si="649"/>
        <v>975</v>
      </c>
      <c r="DI1260" s="222">
        <f t="shared" si="649"/>
        <v>623</v>
      </c>
      <c r="DJ1260" s="222">
        <f t="shared" si="649"/>
        <v>1392</v>
      </c>
      <c r="DK1260" s="222">
        <f t="shared" si="649"/>
        <v>2154</v>
      </c>
      <c r="DL1260" s="218">
        <f t="shared" si="649"/>
        <v>0</v>
      </c>
      <c r="DM1260" s="218">
        <f t="shared" si="649"/>
        <v>0</v>
      </c>
      <c r="DN1260" s="218">
        <f t="shared" si="650"/>
        <v>0</v>
      </c>
      <c r="DO1260" s="218">
        <f t="shared" si="650"/>
        <v>0</v>
      </c>
      <c r="DP1260" s="222">
        <f t="shared" si="650"/>
        <v>0</v>
      </c>
      <c r="DQ1260" s="222">
        <f t="shared" si="650"/>
        <v>67</v>
      </c>
      <c r="DR1260" s="222">
        <f t="shared" si="650"/>
        <v>-766</v>
      </c>
      <c r="DS1260" s="222">
        <f t="shared" si="650"/>
        <v>-1226</v>
      </c>
      <c r="DT1260" s="218">
        <f t="shared" si="650"/>
        <v>0</v>
      </c>
      <c r="DU1260" s="218">
        <f t="shared" si="650"/>
        <v>0</v>
      </c>
      <c r="DV1260" s="218">
        <f t="shared" si="650"/>
        <v>0</v>
      </c>
      <c r="DW1260" s="218">
        <f t="shared" si="650"/>
        <v>0</v>
      </c>
      <c r="DX1260" s="384">
        <f t="shared" si="659"/>
        <v>0</v>
      </c>
      <c r="DY1260" s="384">
        <f t="shared" si="659"/>
        <v>0</v>
      </c>
      <c r="DZ1260" s="384">
        <f t="shared" si="659"/>
        <v>0</v>
      </c>
      <c r="EA1260" s="384">
        <f t="shared" si="658"/>
        <v>0</v>
      </c>
      <c r="EB1260" s="385">
        <f t="shared" si="658"/>
        <v>0</v>
      </c>
      <c r="EC1260" s="385">
        <f t="shared" si="658"/>
        <v>0</v>
      </c>
      <c r="ED1260" s="385">
        <f t="shared" si="577"/>
        <v>0</v>
      </c>
      <c r="EE1260" s="385">
        <f t="shared" si="577"/>
        <v>0</v>
      </c>
      <c r="EG1260" s="222">
        <f t="shared" si="651"/>
        <v>0</v>
      </c>
      <c r="EH1260" s="222">
        <f t="shared" si="651"/>
        <v>0</v>
      </c>
      <c r="EI1260" s="222">
        <f t="shared" si="651"/>
        <v>0</v>
      </c>
      <c r="EJ1260" s="222">
        <f t="shared" si="651"/>
        <v>0</v>
      </c>
      <c r="EK1260" s="222">
        <f t="shared" si="651"/>
        <v>0</v>
      </c>
      <c r="EL1260" s="222">
        <f t="shared" si="651"/>
        <v>0</v>
      </c>
      <c r="EM1260" s="222">
        <f t="shared" si="651"/>
        <v>0</v>
      </c>
      <c r="EN1260" s="386">
        <f t="shared" si="604"/>
        <v>0</v>
      </c>
      <c r="EO1260" s="222">
        <f t="shared" si="605"/>
        <v>0</v>
      </c>
      <c r="EP1260" s="386">
        <f t="shared" si="606"/>
        <v>0</v>
      </c>
      <c r="EQ1260" s="222">
        <f t="shared" si="607"/>
        <v>0</v>
      </c>
      <c r="ER1260" s="222">
        <f t="shared" si="608"/>
        <v>0</v>
      </c>
      <c r="ES1260" s="292"/>
      <c r="ET1260" s="222">
        <f t="shared" si="652"/>
        <v>0</v>
      </c>
      <c r="EU1260" s="222">
        <f t="shared" si="652"/>
        <v>0</v>
      </c>
      <c r="EV1260" s="222">
        <f t="shared" si="652"/>
        <v>0</v>
      </c>
      <c r="EW1260" s="222">
        <f t="shared" si="652"/>
        <v>0</v>
      </c>
      <c r="EX1260" s="222">
        <f t="shared" si="652"/>
        <v>0</v>
      </c>
      <c r="EY1260" s="222">
        <f t="shared" si="652"/>
        <v>0</v>
      </c>
      <c r="EZ1260" s="222">
        <f t="shared" si="652"/>
        <v>0</v>
      </c>
      <c r="FA1260" s="387">
        <f t="shared" si="610"/>
        <v>0</v>
      </c>
      <c r="FB1260" s="221">
        <f t="shared" si="611"/>
        <v>0</v>
      </c>
      <c r="FC1260" s="387">
        <f t="shared" si="612"/>
        <v>0</v>
      </c>
      <c r="FD1260" s="218">
        <f t="shared" si="613"/>
        <v>0</v>
      </c>
      <c r="FE1260" s="218">
        <f t="shared" si="614"/>
        <v>0</v>
      </c>
      <c r="FF1260" s="218">
        <f t="shared" si="653"/>
        <v>0</v>
      </c>
      <c r="FG1260" s="221">
        <f t="shared" si="603"/>
        <v>0</v>
      </c>
      <c r="FH1260" s="218">
        <f t="shared" si="654"/>
        <v>0</v>
      </c>
      <c r="FI1260" s="218">
        <f t="shared" si="654"/>
        <v>0</v>
      </c>
      <c r="FJ1260" s="218">
        <f t="shared" si="654"/>
        <v>0</v>
      </c>
      <c r="FK1260" s="218">
        <f t="shared" si="615"/>
        <v>0</v>
      </c>
      <c r="FL1260" s="218">
        <f t="shared" si="655"/>
        <v>0</v>
      </c>
      <c r="FM1260" s="218">
        <f t="shared" si="657"/>
        <v>0</v>
      </c>
    </row>
    <row r="1261" spans="1:169" s="368" customFormat="1">
      <c r="A1261" s="285"/>
      <c r="B1261" s="286"/>
      <c r="C1261" s="285"/>
      <c r="D1261" s="285"/>
      <c r="E1261" s="285"/>
      <c r="F1261" s="287">
        <f t="shared" si="656"/>
        <v>47</v>
      </c>
      <c r="G1261" s="392" t="s">
        <v>2783</v>
      </c>
      <c r="H1261" s="392" t="s">
        <v>2784</v>
      </c>
      <c r="I1261" s="287"/>
      <c r="J1261" s="392"/>
      <c r="K1261" s="287"/>
      <c r="L1261" s="392"/>
      <c r="M1261" s="392"/>
      <c r="N1261" s="479">
        <v>1</v>
      </c>
      <c r="O1261" s="222">
        <f t="shared" si="643"/>
        <v>0</v>
      </c>
      <c r="P1261" s="222">
        <f t="shared" si="643"/>
        <v>0</v>
      </c>
      <c r="Q1261" s="222">
        <f t="shared" si="643"/>
        <v>0</v>
      </c>
      <c r="R1261" s="222">
        <f t="shared" si="643"/>
        <v>0</v>
      </c>
      <c r="S1261" s="218">
        <f t="shared" si="643"/>
        <v>0</v>
      </c>
      <c r="T1261" s="218">
        <f t="shared" si="643"/>
        <v>0</v>
      </c>
      <c r="U1261" s="218">
        <f t="shared" si="643"/>
        <v>0</v>
      </c>
      <c r="V1261" s="218">
        <f t="shared" si="643"/>
        <v>0</v>
      </c>
      <c r="W1261" s="222">
        <f t="shared" si="643"/>
        <v>0</v>
      </c>
      <c r="X1261" s="222">
        <f t="shared" si="643"/>
        <v>0</v>
      </c>
      <c r="Y1261" s="222">
        <f t="shared" si="643"/>
        <v>0</v>
      </c>
      <c r="Z1261" s="222">
        <f t="shared" si="643"/>
        <v>0</v>
      </c>
      <c r="AA1261" s="218">
        <f t="shared" si="643"/>
        <v>0</v>
      </c>
      <c r="AB1261" s="218">
        <f t="shared" si="643"/>
        <v>0</v>
      </c>
      <c r="AC1261" s="218">
        <f t="shared" si="643"/>
        <v>0</v>
      </c>
      <c r="AD1261" s="218">
        <f t="shared" si="643"/>
        <v>0</v>
      </c>
      <c r="AE1261" s="222">
        <f t="shared" si="644"/>
        <v>0</v>
      </c>
      <c r="AF1261" s="222">
        <f t="shared" si="644"/>
        <v>0</v>
      </c>
      <c r="AG1261" s="222">
        <f t="shared" si="644"/>
        <v>0</v>
      </c>
      <c r="AH1261" s="222">
        <f t="shared" si="644"/>
        <v>0</v>
      </c>
      <c r="AI1261" s="218">
        <f t="shared" si="644"/>
        <v>0</v>
      </c>
      <c r="AJ1261" s="218">
        <f t="shared" si="644"/>
        <v>0</v>
      </c>
      <c r="AK1261" s="218">
        <f t="shared" si="644"/>
        <v>0</v>
      </c>
      <c r="AL1261" s="218">
        <f t="shared" si="644"/>
        <v>0</v>
      </c>
      <c r="AM1261" s="222">
        <f t="shared" si="644"/>
        <v>765</v>
      </c>
      <c r="AN1261" s="222">
        <f t="shared" si="644"/>
        <v>845</v>
      </c>
      <c r="AO1261" s="222">
        <f t="shared" si="644"/>
        <v>827</v>
      </c>
      <c r="AP1261" s="222">
        <f t="shared" si="644"/>
        <v>829</v>
      </c>
      <c r="AQ1261" s="218">
        <f t="shared" si="644"/>
        <v>0</v>
      </c>
      <c r="AR1261" s="218">
        <f t="shared" si="644"/>
        <v>0</v>
      </c>
      <c r="AS1261" s="218">
        <f t="shared" si="645"/>
        <v>0</v>
      </c>
      <c r="AT1261" s="218">
        <f t="shared" si="645"/>
        <v>0</v>
      </c>
      <c r="AU1261" s="222">
        <f t="shared" si="645"/>
        <v>743</v>
      </c>
      <c r="AV1261" s="222">
        <f t="shared" si="645"/>
        <v>778</v>
      </c>
      <c r="AW1261" s="222">
        <f t="shared" si="645"/>
        <v>822</v>
      </c>
      <c r="AX1261" s="222">
        <f t="shared" si="645"/>
        <v>823</v>
      </c>
      <c r="AY1261" s="218">
        <f t="shared" si="645"/>
        <v>0</v>
      </c>
      <c r="AZ1261" s="218">
        <f t="shared" si="645"/>
        <v>0</v>
      </c>
      <c r="BA1261" s="218">
        <f t="shared" si="645"/>
        <v>0</v>
      </c>
      <c r="BB1261" s="218">
        <f t="shared" si="645"/>
        <v>0</v>
      </c>
      <c r="BC1261" s="222">
        <f t="shared" si="645"/>
        <v>22</v>
      </c>
      <c r="BD1261" s="222">
        <f t="shared" si="660"/>
        <v>67</v>
      </c>
      <c r="BE1261" s="222">
        <f t="shared" si="660"/>
        <v>5</v>
      </c>
      <c r="BF1261" s="222">
        <f t="shared" si="660"/>
        <v>6</v>
      </c>
      <c r="BG1261" s="218">
        <f t="shared" si="660"/>
        <v>0</v>
      </c>
      <c r="BH1261" s="218">
        <f t="shared" si="660"/>
        <v>0</v>
      </c>
      <c r="BI1261" s="218">
        <f t="shared" si="660"/>
        <v>0</v>
      </c>
      <c r="BJ1261" s="218">
        <f t="shared" si="660"/>
        <v>0</v>
      </c>
      <c r="BK1261" s="222">
        <f t="shared" si="646"/>
        <v>0</v>
      </c>
      <c r="BL1261" s="222">
        <f t="shared" si="646"/>
        <v>0</v>
      </c>
      <c r="BM1261" s="222">
        <f t="shared" si="646"/>
        <v>0</v>
      </c>
      <c r="BN1261" s="222">
        <f t="shared" si="646"/>
        <v>0</v>
      </c>
      <c r="BO1261" s="218">
        <f t="shared" si="646"/>
        <v>0</v>
      </c>
      <c r="BP1261" s="218">
        <f t="shared" si="646"/>
        <v>0</v>
      </c>
      <c r="BQ1261" s="218">
        <f t="shared" si="646"/>
        <v>0</v>
      </c>
      <c r="BR1261" s="218">
        <f t="shared" si="646"/>
        <v>0</v>
      </c>
      <c r="BS1261" s="222">
        <f t="shared" si="646"/>
        <v>0</v>
      </c>
      <c r="BT1261" s="222">
        <f t="shared" si="646"/>
        <v>0</v>
      </c>
      <c r="BU1261" s="222">
        <f t="shared" si="646"/>
        <v>0</v>
      </c>
      <c r="BV1261" s="222">
        <f t="shared" si="646"/>
        <v>0</v>
      </c>
      <c r="BW1261" s="218">
        <f t="shared" si="646"/>
        <v>0</v>
      </c>
      <c r="BX1261" s="218">
        <f t="shared" si="646"/>
        <v>0</v>
      </c>
      <c r="BY1261" s="218">
        <f t="shared" si="646"/>
        <v>0</v>
      </c>
      <c r="BZ1261" s="218">
        <f t="shared" si="646"/>
        <v>0</v>
      </c>
      <c r="CA1261" s="222">
        <f t="shared" si="647"/>
        <v>0</v>
      </c>
      <c r="CB1261" s="222">
        <f t="shared" si="647"/>
        <v>0</v>
      </c>
      <c r="CC1261" s="222">
        <f t="shared" si="647"/>
        <v>0</v>
      </c>
      <c r="CD1261" s="222">
        <f t="shared" si="647"/>
        <v>0</v>
      </c>
      <c r="CE1261" s="218">
        <f t="shared" si="647"/>
        <v>0</v>
      </c>
      <c r="CF1261" s="218">
        <f t="shared" si="647"/>
        <v>0</v>
      </c>
      <c r="CG1261" s="218">
        <f t="shared" si="647"/>
        <v>0</v>
      </c>
      <c r="CH1261" s="218">
        <f t="shared" si="647"/>
        <v>0</v>
      </c>
      <c r="CI1261" s="375"/>
      <c r="CJ1261" s="222">
        <f t="shared" si="648"/>
        <v>22</v>
      </c>
      <c r="CK1261" s="222">
        <f t="shared" si="648"/>
        <v>70</v>
      </c>
      <c r="CL1261" s="222">
        <f t="shared" si="648"/>
        <v>199</v>
      </c>
      <c r="CM1261" s="222">
        <f t="shared" si="648"/>
        <v>188</v>
      </c>
      <c r="CN1261" s="218">
        <f t="shared" si="648"/>
        <v>0</v>
      </c>
      <c r="CO1261" s="218">
        <f t="shared" si="648"/>
        <v>0</v>
      </c>
      <c r="CP1261" s="218">
        <f t="shared" si="648"/>
        <v>0</v>
      </c>
      <c r="CQ1261" s="218">
        <f t="shared" si="648"/>
        <v>0</v>
      </c>
      <c r="CR1261" s="222">
        <f t="shared" si="648"/>
        <v>0</v>
      </c>
      <c r="CS1261" s="222">
        <f t="shared" si="648"/>
        <v>0</v>
      </c>
      <c r="CT1261" s="222">
        <f t="shared" si="648"/>
        <v>0</v>
      </c>
      <c r="CU1261" s="222">
        <f t="shared" si="648"/>
        <v>0</v>
      </c>
      <c r="CV1261" s="218">
        <f t="shared" si="648"/>
        <v>0</v>
      </c>
      <c r="CW1261" s="218">
        <f t="shared" si="648"/>
        <v>0</v>
      </c>
      <c r="CX1261" s="218">
        <f t="shared" si="648"/>
        <v>0</v>
      </c>
      <c r="CY1261" s="218">
        <f t="shared" si="648"/>
        <v>0</v>
      </c>
      <c r="CZ1261" s="222">
        <f t="shared" si="649"/>
        <v>0</v>
      </c>
      <c r="DA1261" s="222">
        <f t="shared" si="649"/>
        <v>0</v>
      </c>
      <c r="DB1261" s="222">
        <f t="shared" si="649"/>
        <v>0</v>
      </c>
      <c r="DC1261" s="222">
        <f t="shared" si="649"/>
        <v>0</v>
      </c>
      <c r="DD1261" s="218">
        <f t="shared" si="649"/>
        <v>0</v>
      </c>
      <c r="DE1261" s="218">
        <f t="shared" si="649"/>
        <v>0</v>
      </c>
      <c r="DF1261" s="218">
        <f t="shared" si="649"/>
        <v>0</v>
      </c>
      <c r="DG1261" s="218">
        <f t="shared" si="649"/>
        <v>0</v>
      </c>
      <c r="DH1261" s="222">
        <f t="shared" si="649"/>
        <v>22</v>
      </c>
      <c r="DI1261" s="222">
        <f t="shared" si="649"/>
        <v>70</v>
      </c>
      <c r="DJ1261" s="222">
        <f t="shared" si="649"/>
        <v>199</v>
      </c>
      <c r="DK1261" s="222">
        <f t="shared" si="649"/>
        <v>188</v>
      </c>
      <c r="DL1261" s="218">
        <f t="shared" si="649"/>
        <v>0</v>
      </c>
      <c r="DM1261" s="218">
        <f t="shared" si="649"/>
        <v>0</v>
      </c>
      <c r="DN1261" s="218">
        <f t="shared" si="650"/>
        <v>0</v>
      </c>
      <c r="DO1261" s="218">
        <f t="shared" si="650"/>
        <v>0</v>
      </c>
      <c r="DP1261" s="222">
        <f t="shared" si="650"/>
        <v>0</v>
      </c>
      <c r="DQ1261" s="222">
        <f t="shared" si="650"/>
        <v>-3</v>
      </c>
      <c r="DR1261" s="222">
        <f t="shared" si="650"/>
        <v>-194</v>
      </c>
      <c r="DS1261" s="222">
        <f t="shared" si="650"/>
        <v>-182</v>
      </c>
      <c r="DT1261" s="218">
        <f t="shared" si="650"/>
        <v>0</v>
      </c>
      <c r="DU1261" s="218">
        <f t="shared" si="650"/>
        <v>0</v>
      </c>
      <c r="DV1261" s="218">
        <f t="shared" si="650"/>
        <v>0</v>
      </c>
      <c r="DW1261" s="218">
        <f t="shared" si="650"/>
        <v>0</v>
      </c>
      <c r="DX1261" s="384">
        <f t="shared" si="659"/>
        <v>0</v>
      </c>
      <c r="DY1261" s="384">
        <f t="shared" si="659"/>
        <v>0</v>
      </c>
      <c r="DZ1261" s="384">
        <f t="shared" si="659"/>
        <v>0</v>
      </c>
      <c r="EA1261" s="384">
        <f t="shared" si="658"/>
        <v>0</v>
      </c>
      <c r="EB1261" s="385">
        <f t="shared" si="658"/>
        <v>0</v>
      </c>
      <c r="EC1261" s="385">
        <f t="shared" si="658"/>
        <v>0</v>
      </c>
      <c r="ED1261" s="385">
        <f t="shared" si="577"/>
        <v>0</v>
      </c>
      <c r="EE1261" s="385">
        <f t="shared" si="577"/>
        <v>0</v>
      </c>
      <c r="EG1261" s="222">
        <f t="shared" si="651"/>
        <v>0</v>
      </c>
      <c r="EH1261" s="222">
        <f t="shared" si="651"/>
        <v>0</v>
      </c>
      <c r="EI1261" s="222">
        <f t="shared" si="651"/>
        <v>0</v>
      </c>
      <c r="EJ1261" s="222">
        <f t="shared" si="651"/>
        <v>0</v>
      </c>
      <c r="EK1261" s="222">
        <f t="shared" si="651"/>
        <v>0</v>
      </c>
      <c r="EL1261" s="222">
        <f t="shared" si="651"/>
        <v>0</v>
      </c>
      <c r="EM1261" s="222">
        <f t="shared" si="651"/>
        <v>0</v>
      </c>
      <c r="EN1261" s="386">
        <f t="shared" si="604"/>
        <v>0</v>
      </c>
      <c r="EO1261" s="222">
        <f t="shared" si="605"/>
        <v>0</v>
      </c>
      <c r="EP1261" s="386">
        <f t="shared" si="606"/>
        <v>0</v>
      </c>
      <c r="EQ1261" s="222">
        <f t="shared" si="607"/>
        <v>0</v>
      </c>
      <c r="ER1261" s="222">
        <f t="shared" si="608"/>
        <v>0</v>
      </c>
      <c r="ES1261" s="292"/>
      <c r="ET1261" s="222">
        <f t="shared" si="652"/>
        <v>0</v>
      </c>
      <c r="EU1261" s="222">
        <f t="shared" si="652"/>
        <v>0</v>
      </c>
      <c r="EV1261" s="222">
        <f t="shared" si="652"/>
        <v>0</v>
      </c>
      <c r="EW1261" s="222">
        <f t="shared" si="652"/>
        <v>0</v>
      </c>
      <c r="EX1261" s="222">
        <f t="shared" si="652"/>
        <v>0</v>
      </c>
      <c r="EY1261" s="222">
        <f t="shared" si="652"/>
        <v>0</v>
      </c>
      <c r="EZ1261" s="222">
        <f t="shared" si="652"/>
        <v>0</v>
      </c>
      <c r="FA1261" s="387">
        <f t="shared" si="610"/>
        <v>0</v>
      </c>
      <c r="FB1261" s="221">
        <f t="shared" si="611"/>
        <v>0</v>
      </c>
      <c r="FC1261" s="387">
        <f t="shared" si="612"/>
        <v>0</v>
      </c>
      <c r="FD1261" s="218">
        <f t="shared" si="613"/>
        <v>0</v>
      </c>
      <c r="FE1261" s="218">
        <f t="shared" si="614"/>
        <v>0</v>
      </c>
      <c r="FF1261" s="218">
        <f t="shared" si="653"/>
        <v>0</v>
      </c>
      <c r="FG1261" s="221">
        <f t="shared" si="603"/>
        <v>0</v>
      </c>
      <c r="FH1261" s="218">
        <f t="shared" si="654"/>
        <v>0</v>
      </c>
      <c r="FI1261" s="218">
        <f t="shared" si="654"/>
        <v>0</v>
      </c>
      <c r="FJ1261" s="218">
        <f t="shared" si="654"/>
        <v>0</v>
      </c>
      <c r="FK1261" s="218">
        <f t="shared" si="615"/>
        <v>0</v>
      </c>
      <c r="FL1261" s="218">
        <f t="shared" si="655"/>
        <v>0</v>
      </c>
      <c r="FM1261" s="218">
        <f t="shared" si="657"/>
        <v>0</v>
      </c>
    </row>
    <row r="1262" spans="1:169" s="458" customFormat="1">
      <c r="A1262" s="293"/>
      <c r="B1262" s="328"/>
      <c r="C1262" s="293"/>
      <c r="D1262" s="293"/>
      <c r="E1262" s="285"/>
      <c r="F1262" s="287">
        <f t="shared" si="656"/>
        <v>48</v>
      </c>
      <c r="G1262" s="392" t="s">
        <v>2787</v>
      </c>
      <c r="H1262" s="295" t="s">
        <v>2785</v>
      </c>
      <c r="I1262" s="287"/>
      <c r="J1262" s="295"/>
      <c r="K1262" s="294"/>
      <c r="L1262" s="295"/>
      <c r="M1262" s="295"/>
      <c r="N1262" s="479">
        <f>SUMIFS(N$4:N$1158,$I$4:$I$1158,$G1262)</f>
        <v>3</v>
      </c>
      <c r="O1262" s="222">
        <f t="shared" si="643"/>
        <v>0</v>
      </c>
      <c r="P1262" s="222">
        <f t="shared" si="643"/>
        <v>0</v>
      </c>
      <c r="Q1262" s="222">
        <f t="shared" si="643"/>
        <v>0</v>
      </c>
      <c r="R1262" s="222">
        <f t="shared" si="643"/>
        <v>0</v>
      </c>
      <c r="S1262" s="218">
        <f t="shared" si="643"/>
        <v>0</v>
      </c>
      <c r="T1262" s="218">
        <f t="shared" si="643"/>
        <v>0</v>
      </c>
      <c r="U1262" s="218">
        <f t="shared" si="643"/>
        <v>0</v>
      </c>
      <c r="V1262" s="218">
        <f t="shared" si="643"/>
        <v>0</v>
      </c>
      <c r="W1262" s="222">
        <f t="shared" si="643"/>
        <v>0</v>
      </c>
      <c r="X1262" s="222">
        <f t="shared" si="643"/>
        <v>0</v>
      </c>
      <c r="Y1262" s="222">
        <f t="shared" si="643"/>
        <v>0</v>
      </c>
      <c r="Z1262" s="222">
        <f t="shared" si="643"/>
        <v>0</v>
      </c>
      <c r="AA1262" s="218">
        <f t="shared" si="643"/>
        <v>0</v>
      </c>
      <c r="AB1262" s="218">
        <f t="shared" si="643"/>
        <v>0</v>
      </c>
      <c r="AC1262" s="218">
        <f t="shared" si="643"/>
        <v>0</v>
      </c>
      <c r="AD1262" s="218">
        <f t="shared" si="643"/>
        <v>0</v>
      </c>
      <c r="AE1262" s="222">
        <f t="shared" si="644"/>
        <v>0</v>
      </c>
      <c r="AF1262" s="222">
        <f t="shared" si="644"/>
        <v>0</v>
      </c>
      <c r="AG1262" s="222">
        <f t="shared" si="644"/>
        <v>0</v>
      </c>
      <c r="AH1262" s="222">
        <f t="shared" si="644"/>
        <v>0</v>
      </c>
      <c r="AI1262" s="218">
        <f t="shared" si="644"/>
        <v>0</v>
      </c>
      <c r="AJ1262" s="218">
        <f t="shared" si="644"/>
        <v>0</v>
      </c>
      <c r="AK1262" s="218">
        <f t="shared" si="644"/>
        <v>0</v>
      </c>
      <c r="AL1262" s="218">
        <f t="shared" si="644"/>
        <v>0</v>
      </c>
      <c r="AM1262" s="222">
        <f t="shared" si="644"/>
        <v>7671</v>
      </c>
      <c r="AN1262" s="222">
        <f t="shared" si="644"/>
        <v>14699</v>
      </c>
      <c r="AO1262" s="222">
        <f t="shared" si="644"/>
        <v>16528</v>
      </c>
      <c r="AP1262" s="222">
        <f t="shared" si="644"/>
        <v>19280</v>
      </c>
      <c r="AQ1262" s="218">
        <f t="shared" si="644"/>
        <v>14699</v>
      </c>
      <c r="AR1262" s="218">
        <f t="shared" si="644"/>
        <v>16528</v>
      </c>
      <c r="AS1262" s="218">
        <f t="shared" si="645"/>
        <v>19280</v>
      </c>
      <c r="AT1262" s="218">
        <f t="shared" si="645"/>
        <v>17485</v>
      </c>
      <c r="AU1262" s="222">
        <f t="shared" si="645"/>
        <v>0</v>
      </c>
      <c r="AV1262" s="222">
        <f t="shared" si="645"/>
        <v>0</v>
      </c>
      <c r="AW1262" s="222">
        <f t="shared" si="645"/>
        <v>0</v>
      </c>
      <c r="AX1262" s="222">
        <f t="shared" si="645"/>
        <v>0</v>
      </c>
      <c r="AY1262" s="218">
        <f t="shared" si="645"/>
        <v>0</v>
      </c>
      <c r="AZ1262" s="218">
        <f t="shared" si="645"/>
        <v>0</v>
      </c>
      <c r="BA1262" s="218">
        <f t="shared" si="645"/>
        <v>0</v>
      </c>
      <c r="BB1262" s="218">
        <f t="shared" si="645"/>
        <v>0</v>
      </c>
      <c r="BC1262" s="222">
        <f t="shared" si="645"/>
        <v>0</v>
      </c>
      <c r="BD1262" s="222">
        <f t="shared" si="660"/>
        <v>0</v>
      </c>
      <c r="BE1262" s="222">
        <f t="shared" si="660"/>
        <v>0</v>
      </c>
      <c r="BF1262" s="222">
        <f t="shared" si="660"/>
        <v>0</v>
      </c>
      <c r="BG1262" s="218">
        <f t="shared" si="660"/>
        <v>0</v>
      </c>
      <c r="BH1262" s="218">
        <f t="shared" si="660"/>
        <v>0</v>
      </c>
      <c r="BI1262" s="218">
        <f t="shared" si="660"/>
        <v>0</v>
      </c>
      <c r="BJ1262" s="218">
        <f t="shared" si="660"/>
        <v>0</v>
      </c>
      <c r="BK1262" s="222">
        <f t="shared" si="646"/>
        <v>7671</v>
      </c>
      <c r="BL1262" s="222">
        <f t="shared" si="646"/>
        <v>14699</v>
      </c>
      <c r="BM1262" s="222">
        <f t="shared" si="646"/>
        <v>16528</v>
      </c>
      <c r="BN1262" s="222">
        <f t="shared" si="646"/>
        <v>19280</v>
      </c>
      <c r="BO1262" s="218">
        <f t="shared" si="646"/>
        <v>14699</v>
      </c>
      <c r="BP1262" s="218">
        <f t="shared" si="646"/>
        <v>16528</v>
      </c>
      <c r="BQ1262" s="218">
        <f t="shared" si="646"/>
        <v>19280</v>
      </c>
      <c r="BR1262" s="218">
        <f t="shared" si="646"/>
        <v>17485</v>
      </c>
      <c r="BS1262" s="222">
        <f t="shared" si="646"/>
        <v>7671</v>
      </c>
      <c r="BT1262" s="222">
        <f t="shared" si="646"/>
        <v>14699</v>
      </c>
      <c r="BU1262" s="222">
        <f t="shared" si="646"/>
        <v>16528</v>
      </c>
      <c r="BV1262" s="222">
        <f t="shared" si="646"/>
        <v>19280</v>
      </c>
      <c r="BW1262" s="218">
        <f t="shared" si="646"/>
        <v>14699</v>
      </c>
      <c r="BX1262" s="218">
        <f t="shared" si="646"/>
        <v>16528</v>
      </c>
      <c r="BY1262" s="218">
        <f t="shared" si="646"/>
        <v>19280</v>
      </c>
      <c r="BZ1262" s="218">
        <f t="shared" si="646"/>
        <v>17485</v>
      </c>
      <c r="CA1262" s="222">
        <f t="shared" si="647"/>
        <v>0</v>
      </c>
      <c r="CB1262" s="222">
        <f t="shared" si="647"/>
        <v>0</v>
      </c>
      <c r="CC1262" s="222">
        <f t="shared" si="647"/>
        <v>0</v>
      </c>
      <c r="CD1262" s="222">
        <f t="shared" si="647"/>
        <v>0</v>
      </c>
      <c r="CE1262" s="218">
        <f t="shared" si="647"/>
        <v>0</v>
      </c>
      <c r="CF1262" s="218">
        <f t="shared" si="647"/>
        <v>0</v>
      </c>
      <c r="CG1262" s="218">
        <f t="shared" si="647"/>
        <v>0</v>
      </c>
      <c r="CH1262" s="218">
        <f t="shared" si="647"/>
        <v>0</v>
      </c>
      <c r="CI1262" s="457"/>
      <c r="CJ1262" s="222">
        <f t="shared" si="648"/>
        <v>0</v>
      </c>
      <c r="CK1262" s="222">
        <f t="shared" si="648"/>
        <v>0</v>
      </c>
      <c r="CL1262" s="222">
        <f t="shared" si="648"/>
        <v>0</v>
      </c>
      <c r="CM1262" s="222">
        <f t="shared" si="648"/>
        <v>0</v>
      </c>
      <c r="CN1262" s="218">
        <f t="shared" si="648"/>
        <v>0</v>
      </c>
      <c r="CO1262" s="218">
        <f t="shared" si="648"/>
        <v>0</v>
      </c>
      <c r="CP1262" s="218">
        <f t="shared" si="648"/>
        <v>0</v>
      </c>
      <c r="CQ1262" s="218">
        <f t="shared" si="648"/>
        <v>0</v>
      </c>
      <c r="CR1262" s="222">
        <f t="shared" si="648"/>
        <v>0</v>
      </c>
      <c r="CS1262" s="222">
        <f t="shared" si="648"/>
        <v>0</v>
      </c>
      <c r="CT1262" s="222">
        <f t="shared" si="648"/>
        <v>0</v>
      </c>
      <c r="CU1262" s="222">
        <f t="shared" si="648"/>
        <v>0</v>
      </c>
      <c r="CV1262" s="218">
        <f t="shared" si="648"/>
        <v>0</v>
      </c>
      <c r="CW1262" s="218">
        <f t="shared" si="648"/>
        <v>0</v>
      </c>
      <c r="CX1262" s="218">
        <f t="shared" si="648"/>
        <v>0</v>
      </c>
      <c r="CY1262" s="218">
        <f t="shared" si="648"/>
        <v>0</v>
      </c>
      <c r="CZ1262" s="222">
        <f t="shared" si="649"/>
        <v>0</v>
      </c>
      <c r="DA1262" s="222">
        <f t="shared" si="649"/>
        <v>0</v>
      </c>
      <c r="DB1262" s="222">
        <f t="shared" si="649"/>
        <v>0</v>
      </c>
      <c r="DC1262" s="222">
        <f t="shared" si="649"/>
        <v>0</v>
      </c>
      <c r="DD1262" s="218">
        <f t="shared" si="649"/>
        <v>0</v>
      </c>
      <c r="DE1262" s="218">
        <f t="shared" si="649"/>
        <v>0</v>
      </c>
      <c r="DF1262" s="218">
        <f t="shared" si="649"/>
        <v>0</v>
      </c>
      <c r="DG1262" s="218">
        <f t="shared" si="649"/>
        <v>0</v>
      </c>
      <c r="DH1262" s="222">
        <f t="shared" si="649"/>
        <v>0</v>
      </c>
      <c r="DI1262" s="222">
        <f t="shared" si="649"/>
        <v>0</v>
      </c>
      <c r="DJ1262" s="222">
        <f t="shared" si="649"/>
        <v>0</v>
      </c>
      <c r="DK1262" s="222">
        <f t="shared" si="649"/>
        <v>0</v>
      </c>
      <c r="DL1262" s="218">
        <f t="shared" si="649"/>
        <v>0</v>
      </c>
      <c r="DM1262" s="218">
        <f t="shared" si="649"/>
        <v>0</v>
      </c>
      <c r="DN1262" s="218">
        <f t="shared" si="650"/>
        <v>0</v>
      </c>
      <c r="DO1262" s="218">
        <f t="shared" si="650"/>
        <v>0</v>
      </c>
      <c r="DP1262" s="222">
        <f t="shared" si="650"/>
        <v>0</v>
      </c>
      <c r="DQ1262" s="222">
        <f t="shared" si="650"/>
        <v>0</v>
      </c>
      <c r="DR1262" s="222">
        <f t="shared" si="650"/>
        <v>0</v>
      </c>
      <c r="DS1262" s="222">
        <f t="shared" si="650"/>
        <v>0</v>
      </c>
      <c r="DT1262" s="218">
        <f t="shared" si="650"/>
        <v>0</v>
      </c>
      <c r="DU1262" s="218">
        <f t="shared" si="650"/>
        <v>0</v>
      </c>
      <c r="DV1262" s="218">
        <f t="shared" si="650"/>
        <v>0</v>
      </c>
      <c r="DW1262" s="218">
        <f t="shared" si="650"/>
        <v>0</v>
      </c>
      <c r="DX1262" s="384">
        <f t="shared" si="659"/>
        <v>0</v>
      </c>
      <c r="DY1262" s="384">
        <f t="shared" si="659"/>
        <v>0</v>
      </c>
      <c r="DZ1262" s="384">
        <f t="shared" si="659"/>
        <v>0</v>
      </c>
      <c r="EA1262" s="384">
        <f t="shared" si="658"/>
        <v>0</v>
      </c>
      <c r="EB1262" s="385">
        <f t="shared" si="658"/>
        <v>0</v>
      </c>
      <c r="EC1262" s="385">
        <f t="shared" si="658"/>
        <v>0</v>
      </c>
      <c r="ED1262" s="385">
        <f t="shared" si="577"/>
        <v>0</v>
      </c>
      <c r="EE1262" s="385">
        <f t="shared" si="577"/>
        <v>0</v>
      </c>
      <c r="EG1262" s="222">
        <f t="shared" si="651"/>
        <v>0</v>
      </c>
      <c r="EH1262" s="222">
        <f t="shared" si="651"/>
        <v>0</v>
      </c>
      <c r="EI1262" s="222">
        <f t="shared" si="651"/>
        <v>0</v>
      </c>
      <c r="EJ1262" s="222">
        <f t="shared" si="651"/>
        <v>0</v>
      </c>
      <c r="EK1262" s="222">
        <f t="shared" si="651"/>
        <v>0</v>
      </c>
      <c r="EL1262" s="222">
        <f t="shared" si="651"/>
        <v>0</v>
      </c>
      <c r="EM1262" s="222">
        <f t="shared" si="651"/>
        <v>0</v>
      </c>
      <c r="EN1262" s="386">
        <f t="shared" si="604"/>
        <v>0</v>
      </c>
      <c r="EO1262" s="222">
        <f t="shared" si="605"/>
        <v>0</v>
      </c>
      <c r="EP1262" s="386">
        <f t="shared" si="606"/>
        <v>0</v>
      </c>
      <c r="EQ1262" s="222">
        <f t="shared" si="607"/>
        <v>0</v>
      </c>
      <c r="ER1262" s="222">
        <f t="shared" si="608"/>
        <v>0</v>
      </c>
      <c r="ES1262" s="292"/>
      <c r="ET1262" s="222">
        <f t="shared" si="652"/>
        <v>0</v>
      </c>
      <c r="EU1262" s="222">
        <f t="shared" si="652"/>
        <v>0</v>
      </c>
      <c r="EV1262" s="222">
        <f t="shared" si="652"/>
        <v>0</v>
      </c>
      <c r="EW1262" s="222">
        <f t="shared" si="652"/>
        <v>0</v>
      </c>
      <c r="EX1262" s="222">
        <f t="shared" si="652"/>
        <v>0</v>
      </c>
      <c r="EY1262" s="222">
        <f t="shared" si="652"/>
        <v>0</v>
      </c>
      <c r="EZ1262" s="222">
        <f t="shared" si="652"/>
        <v>0</v>
      </c>
      <c r="FA1262" s="387">
        <f t="shared" si="610"/>
        <v>0</v>
      </c>
      <c r="FB1262" s="221">
        <f t="shared" si="611"/>
        <v>0</v>
      </c>
      <c r="FC1262" s="387">
        <f t="shared" si="612"/>
        <v>0</v>
      </c>
      <c r="FD1262" s="218">
        <f t="shared" si="613"/>
        <v>0</v>
      </c>
      <c r="FE1262" s="218">
        <f t="shared" si="614"/>
        <v>0</v>
      </c>
      <c r="FF1262" s="218">
        <f t="shared" si="653"/>
        <v>14699</v>
      </c>
      <c r="FG1262" s="221">
        <f t="shared" si="603"/>
        <v>0</v>
      </c>
      <c r="FH1262" s="218">
        <f t="shared" si="654"/>
        <v>0</v>
      </c>
      <c r="FI1262" s="218">
        <f t="shared" si="654"/>
        <v>0</v>
      </c>
      <c r="FJ1262" s="218">
        <f t="shared" si="654"/>
        <v>0</v>
      </c>
      <c r="FK1262" s="218">
        <f t="shared" si="615"/>
        <v>0</v>
      </c>
      <c r="FL1262" s="218">
        <f t="shared" si="655"/>
        <v>0</v>
      </c>
      <c r="FM1262" s="218">
        <f t="shared" si="657"/>
        <v>0</v>
      </c>
    </row>
    <row r="1263" spans="1:169" s="481" customFormat="1">
      <c r="A1263" s="427"/>
      <c r="B1263" s="428"/>
      <c r="C1263" s="427"/>
      <c r="D1263" s="427"/>
      <c r="E1263" s="429"/>
      <c r="F1263" s="429"/>
      <c r="G1263" s="430" t="s">
        <v>2804</v>
      </c>
      <c r="H1263" s="428"/>
      <c r="I1263" s="427"/>
      <c r="J1263" s="430"/>
      <c r="K1263" s="427"/>
      <c r="L1263" s="428"/>
      <c r="M1263" s="428"/>
      <c r="N1263" s="431">
        <f>SUM(N1164,N1178,N1182,N1207,N1212,N1262)</f>
        <v>1155</v>
      </c>
      <c r="O1263" s="232">
        <f t="shared" ref="O1263:BC1263" si="661">SUM(O1164,O1178,O1182,O1207,O1212,O1262)</f>
        <v>1846991</v>
      </c>
      <c r="P1263" s="232">
        <f t="shared" si="661"/>
        <v>2582910</v>
      </c>
      <c r="Q1263" s="232">
        <f t="shared" si="661"/>
        <v>2728754</v>
      </c>
      <c r="R1263" s="232">
        <f t="shared" si="661"/>
        <v>3009431</v>
      </c>
      <c r="S1263" s="232">
        <f>SUM(S1164,S1178,S1182,S1207,S1212,S1262)</f>
        <v>2608141</v>
      </c>
      <c r="T1263" s="232">
        <f>SUM(T1164,T1178,T1182,T1207,T1212,T1262)</f>
        <v>2755237</v>
      </c>
      <c r="U1263" s="232">
        <f>SUM(U1164,U1178,U1182,U1207,U1212,U1262)</f>
        <v>3019998</v>
      </c>
      <c r="V1263" s="232">
        <f>SUM(V1164,V1178,V1182,V1207,V1212,V1262)</f>
        <v>3179781</v>
      </c>
      <c r="W1263" s="232">
        <f t="shared" si="661"/>
        <v>1097598</v>
      </c>
      <c r="X1263" s="232">
        <f t="shared" si="661"/>
        <v>1536746</v>
      </c>
      <c r="Y1263" s="232">
        <f t="shared" si="661"/>
        <v>1618150</v>
      </c>
      <c r="Z1263" s="232">
        <f t="shared" si="661"/>
        <v>1785661</v>
      </c>
      <c r="AA1263" s="232">
        <f>SUM(AA1164,AA1178,AA1182,AA1207,AA1212,AA1262)</f>
        <v>1545690</v>
      </c>
      <c r="AB1263" s="232">
        <f>SUM(AB1164,AB1178,AB1182,AB1207,AB1212,AB1262)</f>
        <v>1628288</v>
      </c>
      <c r="AC1263" s="232">
        <f>SUM(AC1164,AC1178,AC1182,AC1207,AC1212,AC1262)</f>
        <v>1780312</v>
      </c>
      <c r="AD1263" s="232">
        <f>SUM(AD1164,AD1178,AD1182,AD1207,AD1212,AD1262)</f>
        <v>1868018</v>
      </c>
      <c r="AE1263" s="232">
        <f t="shared" si="661"/>
        <v>24093</v>
      </c>
      <c r="AF1263" s="232">
        <f t="shared" si="661"/>
        <v>28155</v>
      </c>
      <c r="AG1263" s="232">
        <f t="shared" si="661"/>
        <v>27882</v>
      </c>
      <c r="AH1263" s="232">
        <f t="shared" si="661"/>
        <v>29202</v>
      </c>
      <c r="AI1263" s="232">
        <f t="shared" si="661"/>
        <v>28167</v>
      </c>
      <c r="AJ1263" s="232">
        <f t="shared" si="661"/>
        <v>27883</v>
      </c>
      <c r="AK1263" s="232">
        <f t="shared" si="661"/>
        <v>29202</v>
      </c>
      <c r="AL1263" s="232">
        <f t="shared" si="661"/>
        <v>30839</v>
      </c>
      <c r="AM1263" s="232">
        <f t="shared" si="661"/>
        <v>821418</v>
      </c>
      <c r="AN1263" s="232">
        <f t="shared" si="661"/>
        <v>1158525</v>
      </c>
      <c r="AO1263" s="232">
        <f t="shared" si="661"/>
        <v>1231022</v>
      </c>
      <c r="AP1263" s="232">
        <f t="shared" si="661"/>
        <v>1353384</v>
      </c>
      <c r="AQ1263" s="232">
        <f t="shared" si="661"/>
        <v>1176940</v>
      </c>
      <c r="AR1263" s="232">
        <f t="shared" si="661"/>
        <v>1249694</v>
      </c>
      <c r="AS1263" s="232">
        <f t="shared" si="661"/>
        <v>1371648</v>
      </c>
      <c r="AT1263" s="232">
        <f t="shared" si="661"/>
        <v>1446899</v>
      </c>
      <c r="AU1263" s="232">
        <f t="shared" si="661"/>
        <v>260670</v>
      </c>
      <c r="AV1263" s="232">
        <f t="shared" si="661"/>
        <v>403148</v>
      </c>
      <c r="AW1263" s="232">
        <f t="shared" si="661"/>
        <v>433999</v>
      </c>
      <c r="AX1263" s="232">
        <f t="shared" si="661"/>
        <v>475736</v>
      </c>
      <c r="AY1263" s="480">
        <f t="shared" si="661"/>
        <v>412243.61</v>
      </c>
      <c r="AZ1263" s="480">
        <f t="shared" si="661"/>
        <v>444487.7</v>
      </c>
      <c r="BA1263" s="480">
        <f t="shared" si="661"/>
        <v>486558.81</v>
      </c>
      <c r="BB1263" s="480">
        <f t="shared" si="661"/>
        <v>515902.98</v>
      </c>
      <c r="BC1263" s="232">
        <f t="shared" si="661"/>
        <v>530556</v>
      </c>
      <c r="BD1263" s="232">
        <f t="shared" si="660"/>
        <v>699725.35070221999</v>
      </c>
      <c r="BE1263" s="232">
        <f t="shared" si="660"/>
        <v>732634.53975800006</v>
      </c>
      <c r="BF1263" s="232">
        <f t="shared" si="660"/>
        <v>812938.98043600004</v>
      </c>
      <c r="BG1263" s="232">
        <f t="shared" si="660"/>
        <v>709061.39</v>
      </c>
      <c r="BH1263" s="232">
        <f t="shared" si="660"/>
        <v>740475.3</v>
      </c>
      <c r="BI1263" s="232">
        <f t="shared" si="660"/>
        <v>820161.19</v>
      </c>
      <c r="BJ1263" s="232">
        <f t="shared" si="660"/>
        <v>882469.02</v>
      </c>
      <c r="BK1263" s="232">
        <f t="shared" ref="BK1263:CH1263" si="662">SUM(BK1164,BK1178,BK1182,BK1207,BK1212,BK1262)</f>
        <v>30192</v>
      </c>
      <c r="BL1263" s="232">
        <f t="shared" si="662"/>
        <v>55651.649297780001</v>
      </c>
      <c r="BM1263" s="232">
        <f t="shared" si="662"/>
        <v>64388.460242000001</v>
      </c>
      <c r="BN1263" s="232">
        <f t="shared" si="662"/>
        <v>64709.019564000002</v>
      </c>
      <c r="BO1263" s="232">
        <f t="shared" si="662"/>
        <v>55635</v>
      </c>
      <c r="BP1263" s="232">
        <f t="shared" si="662"/>
        <v>64731</v>
      </c>
      <c r="BQ1263" s="232">
        <f t="shared" si="662"/>
        <v>64928</v>
      </c>
      <c r="BR1263" s="232">
        <f t="shared" si="662"/>
        <v>48527</v>
      </c>
      <c r="BS1263" s="232">
        <f t="shared" si="662"/>
        <v>44791</v>
      </c>
      <c r="BT1263" s="232">
        <f t="shared" si="662"/>
        <v>64865</v>
      </c>
      <c r="BU1263" s="232">
        <f t="shared" si="662"/>
        <v>72356</v>
      </c>
      <c r="BV1263" s="232">
        <f t="shared" si="662"/>
        <v>73700</v>
      </c>
      <c r="BW1263" s="232">
        <f t="shared" si="662"/>
        <v>64848</v>
      </c>
      <c r="BX1263" s="232">
        <f t="shared" si="662"/>
        <v>72766</v>
      </c>
      <c r="BY1263" s="232">
        <f t="shared" si="662"/>
        <v>73981</v>
      </c>
      <c r="BZ1263" s="232">
        <f t="shared" si="662"/>
        <v>61349</v>
      </c>
      <c r="CA1263" s="232">
        <f t="shared" si="662"/>
        <v>14599</v>
      </c>
      <c r="CB1263" s="232">
        <f t="shared" si="662"/>
        <v>9213.350702220001</v>
      </c>
      <c r="CC1263" s="232">
        <f t="shared" si="662"/>
        <v>7967.5397580000008</v>
      </c>
      <c r="CD1263" s="232">
        <f t="shared" si="662"/>
        <v>8990.9804359999998</v>
      </c>
      <c r="CE1263" s="232">
        <f t="shared" si="662"/>
        <v>9213</v>
      </c>
      <c r="CF1263" s="232">
        <f t="shared" si="662"/>
        <v>8035</v>
      </c>
      <c r="CG1263" s="232">
        <f t="shared" si="662"/>
        <v>9053</v>
      </c>
      <c r="CH1263" s="232">
        <f t="shared" si="662"/>
        <v>12822</v>
      </c>
      <c r="CJ1263" s="232">
        <f t="shared" ref="CJ1263:DW1263" si="663">SUM(CJ1164,CJ1178,CJ1182,CJ1207,CJ1212,CJ1262)</f>
        <v>530561</v>
      </c>
      <c r="CK1263" s="232">
        <f t="shared" si="663"/>
        <v>740099</v>
      </c>
      <c r="CL1263" s="232">
        <f t="shared" si="663"/>
        <v>776374</v>
      </c>
      <c r="CM1263" s="232">
        <f t="shared" si="663"/>
        <v>846049</v>
      </c>
      <c r="CN1263" s="232">
        <f t="shared" si="663"/>
        <v>709061.39</v>
      </c>
      <c r="CO1263" s="232">
        <f t="shared" si="663"/>
        <v>743844.07281559519</v>
      </c>
      <c r="CP1263" s="232">
        <f t="shared" si="663"/>
        <v>811270.98035439057</v>
      </c>
      <c r="CQ1263" s="232">
        <f t="shared" si="663"/>
        <v>858742.53400761704</v>
      </c>
      <c r="CR1263" s="232">
        <f t="shared" si="663"/>
        <v>355145</v>
      </c>
      <c r="CS1263" s="232">
        <f t="shared" si="663"/>
        <v>472801</v>
      </c>
      <c r="CT1263" s="232">
        <f t="shared" si="663"/>
        <v>494742</v>
      </c>
      <c r="CU1263" s="232">
        <f t="shared" si="663"/>
        <v>548227</v>
      </c>
      <c r="CV1263" s="232">
        <f t="shared" si="663"/>
        <v>441188.39</v>
      </c>
      <c r="CW1263" s="232">
        <f t="shared" si="663"/>
        <v>461006.07281559514</v>
      </c>
      <c r="CX1263" s="232">
        <f t="shared" si="663"/>
        <v>509443.98035439051</v>
      </c>
      <c r="CY1263" s="232">
        <f t="shared" si="663"/>
        <v>538808.53400761704</v>
      </c>
      <c r="CZ1263" s="232">
        <f t="shared" si="663"/>
        <v>70225</v>
      </c>
      <c r="DA1263" s="232">
        <f t="shared" si="663"/>
        <v>94828</v>
      </c>
      <c r="DB1263" s="232">
        <f t="shared" si="663"/>
        <v>96846</v>
      </c>
      <c r="DC1263" s="232">
        <f t="shared" si="663"/>
        <v>100192</v>
      </c>
      <c r="DD1263" s="232">
        <f t="shared" si="663"/>
        <v>94806</v>
      </c>
      <c r="DE1263" s="232">
        <f t="shared" si="663"/>
        <v>96802</v>
      </c>
      <c r="DF1263" s="232">
        <f t="shared" si="663"/>
        <v>99748</v>
      </c>
      <c r="DG1263" s="232">
        <f t="shared" si="663"/>
        <v>107370</v>
      </c>
      <c r="DH1263" s="232">
        <f t="shared" si="663"/>
        <v>105191</v>
      </c>
      <c r="DI1263" s="232">
        <f t="shared" si="663"/>
        <v>172470</v>
      </c>
      <c r="DJ1263" s="232">
        <f t="shared" si="663"/>
        <v>184786</v>
      </c>
      <c r="DK1263" s="232">
        <f t="shared" si="663"/>
        <v>197630</v>
      </c>
      <c r="DL1263" s="232">
        <f t="shared" si="663"/>
        <v>173067</v>
      </c>
      <c r="DM1263" s="232">
        <f t="shared" si="663"/>
        <v>186036</v>
      </c>
      <c r="DN1263" s="232">
        <f t="shared" si="663"/>
        <v>202079</v>
      </c>
      <c r="DO1263" s="232">
        <f t="shared" si="663"/>
        <v>212564</v>
      </c>
      <c r="DP1263" s="232">
        <f t="shared" si="663"/>
        <v>-5</v>
      </c>
      <c r="DQ1263" s="232">
        <f t="shared" si="663"/>
        <v>-40373.649297780008</v>
      </c>
      <c r="DR1263" s="232">
        <f t="shared" si="663"/>
        <v>-43739.460242000001</v>
      </c>
      <c r="DS1263" s="232">
        <f t="shared" si="663"/>
        <v>-33110.019564000002</v>
      </c>
      <c r="DT1263" s="232">
        <f t="shared" si="663"/>
        <v>0</v>
      </c>
      <c r="DU1263" s="232">
        <f t="shared" si="663"/>
        <v>-3368.7728155951409</v>
      </c>
      <c r="DV1263" s="232">
        <f t="shared" si="663"/>
        <v>8890.209645609466</v>
      </c>
      <c r="DW1263" s="232">
        <f t="shared" si="663"/>
        <v>23726.485992382968</v>
      </c>
      <c r="DX1263" s="434">
        <f t="shared" si="659"/>
        <v>0.59426277659176463</v>
      </c>
      <c r="DY1263" s="434">
        <f t="shared" si="659"/>
        <v>0.59496691715932803</v>
      </c>
      <c r="DZ1263" s="434">
        <f t="shared" si="659"/>
        <v>0.59299958882332371</v>
      </c>
      <c r="EA1263" s="434">
        <f t="shared" si="658"/>
        <v>0.59335502292626086</v>
      </c>
      <c r="EB1263" s="434">
        <f t="shared" si="658"/>
        <v>0.59264050524875767</v>
      </c>
      <c r="EC1263" s="434">
        <f t="shared" si="658"/>
        <v>0.59097928780718323</v>
      </c>
      <c r="ED1263" s="434">
        <f t="shared" si="577"/>
        <v>0.58950767517064584</v>
      </c>
      <c r="EE1263" s="434">
        <f t="shared" si="577"/>
        <v>0.58746750169272666</v>
      </c>
      <c r="EG1263" s="232">
        <f t="shared" ref="EG1263:EM1263" si="664">SUM(EG1164,EG1178,EG1182,EG1207,EG1212,EG1262)</f>
        <v>1789787</v>
      </c>
      <c r="EH1263" s="232">
        <f t="shared" si="664"/>
        <v>1077084</v>
      </c>
      <c r="EI1263" s="232">
        <f t="shared" si="664"/>
        <v>712717</v>
      </c>
      <c r="EJ1263" s="232">
        <f t="shared" si="664"/>
        <v>179724</v>
      </c>
      <c r="EK1263" s="232">
        <f t="shared" si="664"/>
        <v>847037</v>
      </c>
      <c r="EL1263" s="232">
        <f t="shared" si="664"/>
        <v>5426357</v>
      </c>
      <c r="EM1263" s="232">
        <f t="shared" si="664"/>
        <v>5052553</v>
      </c>
      <c r="EN1263" s="436">
        <f t="shared" si="604"/>
        <v>0.60179451521326277</v>
      </c>
      <c r="EO1263" s="232">
        <f t="shared" si="605"/>
        <v>25.216741006598692</v>
      </c>
      <c r="EP1263" s="436">
        <f t="shared" si="606"/>
        <v>0.47326134338890608</v>
      </c>
      <c r="EQ1263" s="232">
        <f t="shared" si="607"/>
        <v>156096.80675267035</v>
      </c>
      <c r="ER1263" s="232">
        <f t="shared" si="608"/>
        <v>2964.244016836637</v>
      </c>
      <c r="ES1263" s="232"/>
      <c r="ET1263" s="232">
        <f t="shared" ref="ET1263:EZ1263" si="665">SUM(ET1164,ET1178,ET1182,ET1207,ET1212,ET1262)</f>
        <v>2489258</v>
      </c>
      <c r="EU1263" s="232">
        <f t="shared" si="665"/>
        <v>1506267</v>
      </c>
      <c r="EV1263" s="232">
        <f t="shared" si="665"/>
        <v>983010</v>
      </c>
      <c r="EW1263" s="232">
        <f t="shared" si="665"/>
        <v>292450</v>
      </c>
      <c r="EX1263" s="232">
        <f t="shared" si="665"/>
        <v>1598097</v>
      </c>
      <c r="EY1263" s="232">
        <f t="shared" si="665"/>
        <v>8728600</v>
      </c>
      <c r="EZ1263" s="232">
        <f t="shared" si="665"/>
        <v>7890066</v>
      </c>
      <c r="FA1263" s="436">
        <f t="shared" si="610"/>
        <v>0.60510682299705376</v>
      </c>
      <c r="FB1263" s="233">
        <f t="shared" si="611"/>
        <v>29.750460320851264</v>
      </c>
      <c r="FC1263" s="436">
        <f t="shared" si="612"/>
        <v>0.64199733414535576</v>
      </c>
      <c r="FD1263" s="232">
        <f t="shared" si="613"/>
        <v>183087.43670233485</v>
      </c>
      <c r="FE1263" s="232">
        <f t="shared" si="614"/>
        <v>3088.7996796646989</v>
      </c>
      <c r="FF1263" s="232">
        <f>SUM(FF1164,FF1178,FF1182,FF1207,FF1212,FF1262)</f>
        <v>1175271</v>
      </c>
      <c r="FG1263" s="233">
        <f t="shared" si="603"/>
        <v>35.075484717992701</v>
      </c>
      <c r="FH1263" s="232">
        <f>SUM(FH1164,FH1178,FH1182,FH1207,FH1212,FH1262)</f>
        <v>412232</v>
      </c>
      <c r="FI1263" s="232">
        <f>SUM(FI1164,FI1178,FI1182,FI1207,FI1212,FI1262)</f>
        <v>1160598</v>
      </c>
      <c r="FJ1263" s="232">
        <f>SUM(FJ1164,FJ1178,FJ1182,FJ1207,FJ1212,FJ1262)</f>
        <v>8478</v>
      </c>
      <c r="FK1263" s="232">
        <f t="shared" si="615"/>
        <v>739888</v>
      </c>
      <c r="FL1263" s="232">
        <f>SUM(FL1164,FL1178,FL1182,FL1207,FL1212,FL1262)</f>
        <v>172937</v>
      </c>
      <c r="FM1263" s="232">
        <f>FK1263-FL1263</f>
        <v>566951</v>
      </c>
    </row>
    <row r="1264" spans="1:169" s="368" customFormat="1">
      <c r="A1264" s="285"/>
      <c r="B1264" s="291"/>
      <c r="C1264" s="285"/>
      <c r="D1264" s="285"/>
      <c r="E1264" s="285"/>
      <c r="F1264" s="285"/>
      <c r="G1264" s="286" t="s">
        <v>2805</v>
      </c>
      <c r="H1264" s="286" t="s">
        <v>2805</v>
      </c>
      <c r="I1264" s="285"/>
      <c r="J1264" s="286"/>
      <c r="K1264" s="285"/>
      <c r="L1264" s="286"/>
      <c r="M1264" s="286"/>
      <c r="N1264" s="372"/>
      <c r="O1264" s="222"/>
      <c r="P1264" s="222"/>
      <c r="Q1264" s="222"/>
      <c r="R1264" s="222"/>
      <c r="S1264" s="218"/>
      <c r="T1264" s="218"/>
      <c r="U1264" s="218"/>
      <c r="V1264" s="218"/>
      <c r="W1264" s="222"/>
      <c r="X1264" s="222"/>
      <c r="Y1264" s="222"/>
      <c r="Z1264" s="222"/>
      <c r="AA1264" s="218"/>
      <c r="AB1264" s="218"/>
      <c r="AC1264" s="218"/>
      <c r="AD1264" s="218"/>
      <c r="AE1264" s="222"/>
      <c r="AF1264" s="222"/>
      <c r="AG1264" s="222"/>
      <c r="AH1264" s="222"/>
      <c r="AI1264" s="218"/>
      <c r="AJ1264" s="218"/>
      <c r="AK1264" s="218"/>
      <c r="AL1264" s="218"/>
      <c r="AM1264" s="222"/>
      <c r="AN1264" s="222"/>
      <c r="AO1264" s="222"/>
      <c r="AP1264" s="222"/>
      <c r="AQ1264" s="218"/>
      <c r="AR1264" s="218"/>
      <c r="AS1264" s="218"/>
      <c r="AT1264" s="218"/>
      <c r="AU1264" s="222"/>
      <c r="AV1264" s="222"/>
      <c r="AW1264" s="222"/>
      <c r="AX1264" s="222"/>
      <c r="AY1264" s="218"/>
      <c r="AZ1264" s="218"/>
      <c r="BA1264" s="218"/>
      <c r="BB1264" s="218"/>
      <c r="BC1264" s="222"/>
      <c r="BD1264" s="222"/>
      <c r="BE1264" s="220"/>
      <c r="BF1264" s="220"/>
      <c r="BG1264" s="221"/>
      <c r="BH1264" s="221"/>
      <c r="BI1264" s="221"/>
      <c r="BJ1264" s="221"/>
      <c r="BK1264" s="222"/>
      <c r="BL1264" s="222"/>
      <c r="BM1264" s="222"/>
      <c r="BN1264" s="222"/>
      <c r="BO1264" s="218"/>
      <c r="BP1264" s="218"/>
      <c r="BQ1264" s="218"/>
      <c r="BR1264" s="218"/>
      <c r="BS1264" s="222"/>
      <c r="BT1264" s="222"/>
      <c r="BU1264" s="222"/>
      <c r="BV1264" s="222"/>
      <c r="BW1264" s="218"/>
      <c r="BX1264" s="218"/>
      <c r="BY1264" s="218"/>
      <c r="BZ1264" s="218"/>
      <c r="CA1264" s="222"/>
      <c r="CB1264" s="222"/>
      <c r="CC1264" s="222"/>
      <c r="CD1264" s="222"/>
      <c r="CE1264" s="218"/>
      <c r="CF1264" s="218"/>
      <c r="CG1264" s="218"/>
      <c r="CH1264" s="218"/>
      <c r="CI1264" s="375"/>
      <c r="CJ1264" s="222"/>
      <c r="CK1264" s="222"/>
      <c r="CL1264" s="222"/>
      <c r="CM1264" s="222"/>
      <c r="CN1264" s="218"/>
      <c r="CO1264" s="218"/>
      <c r="CP1264" s="218"/>
      <c r="CQ1264" s="218"/>
      <c r="CR1264" s="222"/>
      <c r="CS1264" s="222"/>
      <c r="CT1264" s="222"/>
      <c r="CU1264" s="222"/>
      <c r="CV1264" s="218"/>
      <c r="CW1264" s="218"/>
      <c r="CX1264" s="218"/>
      <c r="CY1264" s="218"/>
      <c r="CZ1264" s="222"/>
      <c r="DA1264" s="222"/>
      <c r="DB1264" s="222"/>
      <c r="DC1264" s="482"/>
      <c r="DD1264" s="483"/>
      <c r="DE1264" s="483"/>
      <c r="DF1264" s="483"/>
      <c r="DG1264" s="483"/>
      <c r="DH1264" s="222"/>
      <c r="DI1264" s="222"/>
      <c r="DJ1264" s="222"/>
      <c r="DK1264" s="482"/>
      <c r="DL1264" s="483"/>
      <c r="DM1264" s="483"/>
      <c r="DN1264" s="483"/>
      <c r="DO1264" s="483"/>
      <c r="DP1264" s="222"/>
      <c r="DQ1264" s="222"/>
      <c r="DR1264" s="222"/>
      <c r="DS1264" s="222"/>
      <c r="DT1264" s="218"/>
      <c r="DU1264" s="218"/>
      <c r="DV1264" s="218"/>
      <c r="DW1264" s="218"/>
      <c r="DX1264" s="384"/>
      <c r="DY1264" s="384"/>
      <c r="DZ1264" s="384"/>
      <c r="EA1264" s="384"/>
      <c r="EB1264" s="385"/>
      <c r="EC1264" s="385"/>
      <c r="ED1264" s="385"/>
      <c r="EE1264" s="385"/>
      <c r="EG1264" s="222"/>
      <c r="EH1264" s="222"/>
      <c r="EI1264" s="222"/>
      <c r="EJ1264" s="222"/>
      <c r="EK1264" s="222"/>
      <c r="EL1264" s="222"/>
      <c r="EM1264" s="222"/>
      <c r="EN1264" s="386"/>
      <c r="EO1264" s="222"/>
      <c r="EP1264" s="386"/>
      <c r="EQ1264" s="222"/>
      <c r="ER1264" s="222"/>
      <c r="ES1264" s="292"/>
      <c r="ET1264" s="218"/>
      <c r="EU1264" s="218"/>
      <c r="EV1264" s="218"/>
      <c r="EW1264" s="218"/>
      <c r="EX1264" s="218"/>
      <c r="EY1264" s="218"/>
      <c r="EZ1264" s="218"/>
      <c r="FA1264" s="387"/>
      <c r="FB1264" s="221"/>
      <c r="FC1264" s="387"/>
      <c r="FD1264" s="218"/>
      <c r="FE1264" s="218"/>
      <c r="FF1264" s="218"/>
      <c r="FG1264" s="221"/>
      <c r="FH1264" s="218"/>
      <c r="FI1264" s="218"/>
      <c r="FJ1264" s="218"/>
      <c r="FK1264" s="484"/>
      <c r="FL1264" s="218"/>
      <c r="FM1264" s="218"/>
    </row>
    <row r="1265" spans="1:169" s="368" customFormat="1">
      <c r="A1265" s="452"/>
      <c r="B1265" s="453"/>
      <c r="C1265" s="452"/>
      <c r="D1265" s="452"/>
      <c r="E1265" s="452"/>
      <c r="F1265" s="454" t="s">
        <v>2806</v>
      </c>
      <c r="G1265" s="455"/>
      <c r="H1265" s="455"/>
      <c r="I1265" s="285"/>
      <c r="J1265" s="286"/>
      <c r="K1265" s="285"/>
      <c r="L1265" s="286"/>
      <c r="M1265" s="286"/>
      <c r="N1265" s="372"/>
      <c r="O1265" s="222"/>
      <c r="P1265" s="222"/>
      <c r="Q1265" s="222"/>
      <c r="R1265" s="222"/>
      <c r="S1265" s="218"/>
      <c r="T1265" s="218"/>
      <c r="U1265" s="218"/>
      <c r="V1265" s="218"/>
      <c r="W1265" s="222"/>
      <c r="X1265" s="222"/>
      <c r="Y1265" s="222"/>
      <c r="Z1265" s="222"/>
      <c r="AA1265" s="218"/>
      <c r="AB1265" s="218"/>
      <c r="AC1265" s="218"/>
      <c r="AD1265" s="218"/>
      <c r="AE1265" s="222"/>
      <c r="AF1265" s="222"/>
      <c r="AG1265" s="222"/>
      <c r="AH1265" s="222"/>
      <c r="AI1265" s="218"/>
      <c r="AJ1265" s="218"/>
      <c r="AK1265" s="218"/>
      <c r="AL1265" s="218"/>
      <c r="AM1265" s="222"/>
      <c r="AN1265" s="222"/>
      <c r="AO1265" s="222"/>
      <c r="AP1265" s="222"/>
      <c r="AQ1265" s="218"/>
      <c r="AR1265" s="218"/>
      <c r="AS1265" s="218"/>
      <c r="AT1265" s="218"/>
      <c r="AU1265" s="222"/>
      <c r="AV1265" s="222"/>
      <c r="AW1265" s="222"/>
      <c r="AX1265" s="222"/>
      <c r="AY1265" s="218"/>
      <c r="AZ1265" s="218"/>
      <c r="BA1265" s="218"/>
      <c r="BB1265" s="218"/>
      <c r="BC1265" s="222"/>
      <c r="BD1265" s="222"/>
      <c r="BE1265" s="222"/>
      <c r="BF1265" s="482"/>
      <c r="BG1265" s="483"/>
      <c r="BH1265" s="483"/>
      <c r="BI1265" s="483"/>
      <c r="BJ1265" s="483"/>
      <c r="BK1265" s="222"/>
      <c r="BL1265" s="222"/>
      <c r="BM1265" s="222"/>
      <c r="BN1265" s="222"/>
      <c r="BO1265" s="218"/>
      <c r="BP1265" s="218"/>
      <c r="BQ1265" s="218"/>
      <c r="BR1265" s="218"/>
      <c r="BS1265" s="222"/>
      <c r="BT1265" s="222"/>
      <c r="BU1265" s="222"/>
      <c r="BV1265" s="222"/>
      <c r="BW1265" s="218"/>
      <c r="BX1265" s="218"/>
      <c r="BY1265" s="218"/>
      <c r="BZ1265" s="218"/>
      <c r="CA1265" s="222"/>
      <c r="CB1265" s="222"/>
      <c r="CC1265" s="222"/>
      <c r="CD1265" s="222"/>
      <c r="CE1265" s="218"/>
      <c r="CF1265" s="218"/>
      <c r="CG1265" s="218"/>
      <c r="CH1265" s="218"/>
      <c r="CI1265" s="375"/>
      <c r="CJ1265" s="222"/>
      <c r="CK1265" s="222"/>
      <c r="CL1265" s="222"/>
      <c r="CM1265" s="222"/>
      <c r="CN1265" s="218"/>
      <c r="CO1265" s="218"/>
      <c r="CP1265" s="218"/>
      <c r="CQ1265" s="218"/>
      <c r="CR1265" s="222"/>
      <c r="CS1265" s="222"/>
      <c r="CT1265" s="222"/>
      <c r="CU1265" s="222"/>
      <c r="CV1265" s="218"/>
      <c r="CW1265" s="218"/>
      <c r="CX1265" s="218"/>
      <c r="CY1265" s="218"/>
      <c r="CZ1265" s="485"/>
      <c r="DA1265" s="485"/>
      <c r="DB1265" s="485"/>
      <c r="DC1265" s="485"/>
      <c r="DD1265" s="486"/>
      <c r="DE1265" s="486"/>
      <c r="DF1265" s="486"/>
      <c r="DG1265" s="486"/>
      <c r="DH1265" s="482"/>
      <c r="DI1265" s="482"/>
      <c r="DJ1265" s="222"/>
      <c r="DK1265" s="222"/>
      <c r="DL1265" s="218"/>
      <c r="DM1265" s="218"/>
      <c r="DN1265" s="218"/>
      <c r="DO1265" s="218"/>
      <c r="DP1265" s="222"/>
      <c r="DQ1265" s="222"/>
      <c r="DR1265" s="222"/>
      <c r="DS1265" s="222"/>
      <c r="DT1265" s="218"/>
      <c r="DU1265" s="218"/>
      <c r="DV1265" s="218"/>
      <c r="DW1265" s="218"/>
      <c r="DX1265" s="384"/>
      <c r="DY1265" s="384"/>
      <c r="DZ1265" s="384"/>
      <c r="EA1265" s="384"/>
      <c r="EB1265" s="385"/>
      <c r="EC1265" s="385"/>
      <c r="ED1265" s="385"/>
      <c r="EE1265" s="385"/>
      <c r="EG1265" s="222"/>
      <c r="EH1265" s="222"/>
      <c r="EI1265" s="222"/>
      <c r="EJ1265" s="222"/>
      <c r="EK1265" s="222"/>
      <c r="EL1265" s="222"/>
      <c r="EM1265" s="222"/>
      <c r="EN1265" s="386"/>
      <c r="EO1265" s="222"/>
      <c r="EP1265" s="386"/>
      <c r="EQ1265" s="222"/>
      <c r="ER1265" s="222"/>
      <c r="ES1265" s="292"/>
      <c r="ET1265" s="218"/>
      <c r="EU1265" s="218"/>
      <c r="EV1265" s="218"/>
      <c r="EW1265" s="218"/>
      <c r="EX1265" s="218"/>
      <c r="EY1265" s="218"/>
      <c r="EZ1265" s="218"/>
      <c r="FA1265" s="387"/>
      <c r="FB1265" s="221"/>
      <c r="FC1265" s="387"/>
      <c r="FD1265" s="218"/>
      <c r="FE1265" s="218"/>
      <c r="FF1265" s="218"/>
      <c r="FG1265" s="221"/>
      <c r="FH1265" s="218"/>
      <c r="FI1265" s="218"/>
      <c r="FJ1265" s="218"/>
      <c r="FK1265" s="218"/>
      <c r="FL1265" s="218"/>
      <c r="FM1265" s="218"/>
    </row>
    <row r="1266" spans="1:169" s="458" customFormat="1">
      <c r="A1266" s="293"/>
      <c r="B1266" s="328"/>
      <c r="C1266" s="293"/>
      <c r="D1266" s="293"/>
      <c r="E1266" s="293"/>
      <c r="F1266" s="294"/>
      <c r="G1266" s="295" t="s">
        <v>2795</v>
      </c>
      <c r="H1266" s="295"/>
      <c r="I1266" s="294"/>
      <c r="J1266" s="295"/>
      <c r="K1266" s="294"/>
      <c r="L1266" s="295"/>
      <c r="M1266" s="295"/>
      <c r="N1266" s="441">
        <f>SUM(N1267:N1273)</f>
        <v>142</v>
      </c>
      <c r="O1266" s="239">
        <f t="shared" ref="O1266:BC1266" si="666">SUM(O1267:O1273)</f>
        <v>116181</v>
      </c>
      <c r="P1266" s="239">
        <f t="shared" si="666"/>
        <v>131998</v>
      </c>
      <c r="Q1266" s="239">
        <f t="shared" si="666"/>
        <v>142788</v>
      </c>
      <c r="R1266" s="239">
        <f t="shared" si="666"/>
        <v>158049</v>
      </c>
      <c r="S1266" s="236">
        <f>SUM(S1267:S1273)</f>
        <v>132094</v>
      </c>
      <c r="T1266" s="236">
        <f>SUM(T1267:T1273)</f>
        <v>142993</v>
      </c>
      <c r="U1266" s="236">
        <f>SUM(U1267:U1273)</f>
        <v>158362</v>
      </c>
      <c r="V1266" s="236">
        <f>SUM(V1267:V1273)</f>
        <v>147933</v>
      </c>
      <c r="W1266" s="239">
        <f t="shared" si="666"/>
        <v>33300</v>
      </c>
      <c r="X1266" s="239">
        <f t="shared" si="666"/>
        <v>33872</v>
      </c>
      <c r="Y1266" s="239">
        <f t="shared" si="666"/>
        <v>36268</v>
      </c>
      <c r="Z1266" s="239">
        <f t="shared" si="666"/>
        <v>39201</v>
      </c>
      <c r="AA1266" s="236">
        <f>SUM(AA1267:AA1273)</f>
        <v>34557</v>
      </c>
      <c r="AB1266" s="236">
        <f>SUM(AB1267:AB1273)</f>
        <v>37248</v>
      </c>
      <c r="AC1266" s="236">
        <f>SUM(AC1267:AC1273)</f>
        <v>40251</v>
      </c>
      <c r="AD1266" s="236">
        <f>SUM(AD1267:AD1273)</f>
        <v>38884</v>
      </c>
      <c r="AE1266" s="239">
        <f t="shared" si="666"/>
        <v>1553</v>
      </c>
      <c r="AF1266" s="239">
        <f t="shared" si="666"/>
        <v>1594</v>
      </c>
      <c r="AG1266" s="239">
        <f t="shared" si="666"/>
        <v>1557</v>
      </c>
      <c r="AH1266" s="239">
        <f t="shared" si="666"/>
        <v>1634</v>
      </c>
      <c r="AI1266" s="236">
        <f t="shared" si="666"/>
        <v>1585</v>
      </c>
      <c r="AJ1266" s="236">
        <f t="shared" si="666"/>
        <v>1541</v>
      </c>
      <c r="AK1266" s="236">
        <f t="shared" si="666"/>
        <v>1616</v>
      </c>
      <c r="AL1266" s="236">
        <f t="shared" si="666"/>
        <v>1504</v>
      </c>
      <c r="AM1266" s="239">
        <f t="shared" si="666"/>
        <v>82880</v>
      </c>
      <c r="AN1266" s="239">
        <f t="shared" si="666"/>
        <v>98127</v>
      </c>
      <c r="AO1266" s="239">
        <f t="shared" si="666"/>
        <v>106525</v>
      </c>
      <c r="AP1266" s="239">
        <f t="shared" si="666"/>
        <v>118853</v>
      </c>
      <c r="AQ1266" s="236">
        <f t="shared" si="666"/>
        <v>97538</v>
      </c>
      <c r="AR1266" s="236">
        <f t="shared" si="666"/>
        <v>105758</v>
      </c>
      <c r="AS1266" s="236">
        <f t="shared" si="666"/>
        <v>118115</v>
      </c>
      <c r="AT1266" s="236">
        <f t="shared" si="666"/>
        <v>109050</v>
      </c>
      <c r="AU1266" s="239">
        <f t="shared" si="666"/>
        <v>15542</v>
      </c>
      <c r="AV1266" s="239">
        <f t="shared" si="666"/>
        <v>18640</v>
      </c>
      <c r="AW1266" s="239">
        <f t="shared" si="666"/>
        <v>20478</v>
      </c>
      <c r="AX1266" s="239">
        <f t="shared" si="666"/>
        <v>23232</v>
      </c>
      <c r="AY1266" s="236">
        <f t="shared" si="666"/>
        <v>18615</v>
      </c>
      <c r="AZ1266" s="236">
        <f t="shared" si="666"/>
        <v>20442</v>
      </c>
      <c r="BA1266" s="236">
        <f t="shared" si="666"/>
        <v>23201</v>
      </c>
      <c r="BB1266" s="236">
        <f t="shared" si="666"/>
        <v>21081</v>
      </c>
      <c r="BC1266" s="239">
        <f t="shared" si="666"/>
        <v>65324</v>
      </c>
      <c r="BD1266" s="239">
        <f t="shared" ref="BD1266:BJ1297" si="667">AN1266-AV1266-BL1266</f>
        <v>74767.751469800001</v>
      </c>
      <c r="BE1266" s="239">
        <f t="shared" si="667"/>
        <v>80828.113614999995</v>
      </c>
      <c r="BF1266" s="239">
        <f t="shared" si="667"/>
        <v>90141.246805999996</v>
      </c>
      <c r="BG1266" s="236">
        <f t="shared" si="667"/>
        <v>74268</v>
      </c>
      <c r="BH1266" s="236">
        <f t="shared" si="667"/>
        <v>79988</v>
      </c>
      <c r="BI1266" s="236">
        <f t="shared" si="667"/>
        <v>89483</v>
      </c>
      <c r="BJ1266" s="236">
        <f t="shared" si="667"/>
        <v>82682</v>
      </c>
      <c r="BK1266" s="239">
        <f t="shared" ref="BK1266:CH1266" si="668">SUM(BK1267:BK1273)</f>
        <v>2014</v>
      </c>
      <c r="BL1266" s="239">
        <f t="shared" si="668"/>
        <v>4719.2485301999995</v>
      </c>
      <c r="BM1266" s="239">
        <f t="shared" si="668"/>
        <v>5218.8863849999998</v>
      </c>
      <c r="BN1266" s="239">
        <f t="shared" si="668"/>
        <v>5479.7531940000008</v>
      </c>
      <c r="BO1266" s="236">
        <f t="shared" si="668"/>
        <v>4655</v>
      </c>
      <c r="BP1266" s="236">
        <f t="shared" si="668"/>
        <v>5328</v>
      </c>
      <c r="BQ1266" s="236">
        <f t="shared" si="668"/>
        <v>5431</v>
      </c>
      <c r="BR1266" s="236">
        <f t="shared" si="668"/>
        <v>5287</v>
      </c>
      <c r="BS1266" s="239">
        <f t="shared" si="668"/>
        <v>4395</v>
      </c>
      <c r="BT1266" s="239">
        <f t="shared" si="668"/>
        <v>6479</v>
      </c>
      <c r="BU1266" s="239">
        <f t="shared" si="668"/>
        <v>6619</v>
      </c>
      <c r="BV1266" s="239">
        <f t="shared" si="668"/>
        <v>7334</v>
      </c>
      <c r="BW1266" s="236">
        <f t="shared" si="668"/>
        <v>6415</v>
      </c>
      <c r="BX1266" s="236">
        <f t="shared" si="668"/>
        <v>7097</v>
      </c>
      <c r="BY1266" s="236">
        <f t="shared" si="668"/>
        <v>7347</v>
      </c>
      <c r="BZ1266" s="236">
        <f t="shared" si="668"/>
        <v>7204</v>
      </c>
      <c r="CA1266" s="239">
        <f t="shared" si="668"/>
        <v>2381</v>
      </c>
      <c r="CB1266" s="239">
        <f t="shared" si="668"/>
        <v>1759.7514698</v>
      </c>
      <c r="CC1266" s="239">
        <f t="shared" si="668"/>
        <v>1400.113615</v>
      </c>
      <c r="CD1266" s="239">
        <f t="shared" si="668"/>
        <v>1854.2468059999999</v>
      </c>
      <c r="CE1266" s="236">
        <f t="shared" si="668"/>
        <v>1760</v>
      </c>
      <c r="CF1266" s="236">
        <f t="shared" si="668"/>
        <v>1769</v>
      </c>
      <c r="CG1266" s="236">
        <f t="shared" si="668"/>
        <v>1916</v>
      </c>
      <c r="CH1266" s="236">
        <f t="shared" si="668"/>
        <v>1917</v>
      </c>
      <c r="CI1266" s="457"/>
      <c r="CJ1266" s="239">
        <f t="shared" ref="CJ1266:DW1266" si="669">SUM(CJ1267:CJ1273)</f>
        <v>65319</v>
      </c>
      <c r="CK1266" s="239">
        <f t="shared" si="669"/>
        <v>77409</v>
      </c>
      <c r="CL1266" s="239">
        <f t="shared" si="669"/>
        <v>78850</v>
      </c>
      <c r="CM1266" s="239">
        <f t="shared" si="669"/>
        <v>85262</v>
      </c>
      <c r="CN1266" s="236">
        <f t="shared" si="669"/>
        <v>74268</v>
      </c>
      <c r="CO1266" s="236">
        <f t="shared" si="669"/>
        <v>75681.498605680405</v>
      </c>
      <c r="CP1266" s="236">
        <f t="shared" si="669"/>
        <v>83041.376774192366</v>
      </c>
      <c r="CQ1266" s="236">
        <f t="shared" si="669"/>
        <v>82040.796867660596</v>
      </c>
      <c r="CR1266" s="239">
        <f t="shared" si="669"/>
        <v>42699</v>
      </c>
      <c r="CS1266" s="239">
        <f t="shared" si="669"/>
        <v>51744</v>
      </c>
      <c r="CT1266" s="239">
        <f t="shared" si="669"/>
        <v>55409</v>
      </c>
      <c r="CU1266" s="239">
        <f t="shared" si="669"/>
        <v>59359</v>
      </c>
      <c r="CV1266" s="236">
        <f t="shared" si="669"/>
        <v>48606</v>
      </c>
      <c r="CW1266" s="236">
        <f t="shared" si="669"/>
        <v>52237.498605680412</v>
      </c>
      <c r="CX1266" s="236">
        <f t="shared" si="669"/>
        <v>57713.376774192366</v>
      </c>
      <c r="CY1266" s="236">
        <f t="shared" si="669"/>
        <v>55824.796867660581</v>
      </c>
      <c r="CZ1266" s="239">
        <f t="shared" si="669"/>
        <v>18170</v>
      </c>
      <c r="DA1266" s="239">
        <f t="shared" si="669"/>
        <v>18721</v>
      </c>
      <c r="DB1266" s="239">
        <f t="shared" si="669"/>
        <v>16317</v>
      </c>
      <c r="DC1266" s="239">
        <f t="shared" si="669"/>
        <v>17934</v>
      </c>
      <c r="DD1266" s="236">
        <f t="shared" si="669"/>
        <v>19087</v>
      </c>
      <c r="DE1266" s="236">
        <f t="shared" si="669"/>
        <v>16652</v>
      </c>
      <c r="DF1266" s="236">
        <f t="shared" si="669"/>
        <v>18010</v>
      </c>
      <c r="DG1266" s="236">
        <f t="shared" si="669"/>
        <v>18603</v>
      </c>
      <c r="DH1266" s="239">
        <f t="shared" si="669"/>
        <v>4450</v>
      </c>
      <c r="DI1266" s="239">
        <f t="shared" si="669"/>
        <v>6944</v>
      </c>
      <c r="DJ1266" s="239">
        <f t="shared" si="669"/>
        <v>7124</v>
      </c>
      <c r="DK1266" s="239">
        <f t="shared" si="669"/>
        <v>7969</v>
      </c>
      <c r="DL1266" s="236">
        <f t="shared" si="669"/>
        <v>6575</v>
      </c>
      <c r="DM1266" s="236">
        <f t="shared" si="669"/>
        <v>6792</v>
      </c>
      <c r="DN1266" s="236">
        <f t="shared" si="669"/>
        <v>7318</v>
      </c>
      <c r="DO1266" s="236">
        <f t="shared" si="669"/>
        <v>7613</v>
      </c>
      <c r="DP1266" s="239">
        <f t="shared" si="669"/>
        <v>5</v>
      </c>
      <c r="DQ1266" s="239">
        <f t="shared" si="669"/>
        <v>-2641.2485301999995</v>
      </c>
      <c r="DR1266" s="239">
        <f t="shared" si="669"/>
        <v>1978.1136150000002</v>
      </c>
      <c r="DS1266" s="239">
        <f t="shared" si="669"/>
        <v>4879.2468059999992</v>
      </c>
      <c r="DT1266" s="236">
        <f t="shared" si="669"/>
        <v>0</v>
      </c>
      <c r="DU1266" s="236">
        <f t="shared" si="669"/>
        <v>4306.5013943195963</v>
      </c>
      <c r="DV1266" s="236">
        <f t="shared" si="669"/>
        <v>6441.6232258076361</v>
      </c>
      <c r="DW1266" s="236">
        <f t="shared" si="669"/>
        <v>641.2031323394101</v>
      </c>
      <c r="DX1266" s="445">
        <f t="shared" si="659"/>
        <v>0.28662173677279418</v>
      </c>
      <c r="DY1266" s="445">
        <f t="shared" si="659"/>
        <v>0.25660994863558539</v>
      </c>
      <c r="DZ1266" s="445">
        <f t="shared" si="659"/>
        <v>0.25399893548477465</v>
      </c>
      <c r="EA1266" s="445">
        <f t="shared" si="658"/>
        <v>0.24803067403147125</v>
      </c>
      <c r="EB1266" s="446">
        <f t="shared" si="658"/>
        <v>0.26160915711538751</v>
      </c>
      <c r="EC1266" s="446">
        <f t="shared" si="658"/>
        <v>0.26048827564985699</v>
      </c>
      <c r="ED1266" s="446">
        <f t="shared" si="577"/>
        <v>0.25417082380874201</v>
      </c>
      <c r="EE1266" s="446">
        <f t="shared" si="577"/>
        <v>0.2628487220566067</v>
      </c>
      <c r="EG1266" s="239">
        <f t="shared" ref="EG1266:EM1266" si="670">SUM(EG1267:EG1273)</f>
        <v>53452</v>
      </c>
      <c r="EH1266" s="239">
        <f t="shared" si="670"/>
        <v>22375</v>
      </c>
      <c r="EI1266" s="239">
        <f t="shared" si="670"/>
        <v>31075</v>
      </c>
      <c r="EJ1266" s="239">
        <f t="shared" si="670"/>
        <v>5446</v>
      </c>
      <c r="EK1266" s="239">
        <f t="shared" si="670"/>
        <v>40082</v>
      </c>
      <c r="EL1266" s="239">
        <f t="shared" si="670"/>
        <v>390708</v>
      </c>
      <c r="EM1266" s="239">
        <f t="shared" si="670"/>
        <v>384769</v>
      </c>
      <c r="EN1266" s="448">
        <f t="shared" si="604"/>
        <v>0.41859986529970816</v>
      </c>
      <c r="EO1266" s="239">
        <f t="shared" si="605"/>
        <v>17.525341914722446</v>
      </c>
      <c r="EP1266" s="448">
        <f t="shared" si="606"/>
        <v>0.74986904138292299</v>
      </c>
      <c r="EQ1266" s="239">
        <f t="shared" si="607"/>
        <v>102588.12207582133</v>
      </c>
      <c r="ER1266" s="239">
        <f t="shared" si="608"/>
        <v>1179.4955761335589</v>
      </c>
      <c r="ES1266" s="449"/>
      <c r="ET1266" s="236">
        <f t="shared" ref="ET1266:EZ1266" si="671">SUM(ET1267:ET1273)</f>
        <v>73851</v>
      </c>
      <c r="EU1266" s="236">
        <f t="shared" si="671"/>
        <v>32374</v>
      </c>
      <c r="EV1266" s="236">
        <f t="shared" si="671"/>
        <v>41469</v>
      </c>
      <c r="EW1266" s="236">
        <f t="shared" si="671"/>
        <v>8742</v>
      </c>
      <c r="EX1266" s="236">
        <f t="shared" si="671"/>
        <v>80946</v>
      </c>
      <c r="EY1266" s="236">
        <f t="shared" si="671"/>
        <v>444531</v>
      </c>
      <c r="EZ1266" s="236">
        <f t="shared" si="671"/>
        <v>438203</v>
      </c>
      <c r="FA1266" s="238">
        <f t="shared" ref="FA1266:FA1319" si="672">IFERROR(EU1266/ET1266,0)</f>
        <v>0.43836914869128379</v>
      </c>
      <c r="FB1266" s="240">
        <f t="shared" ref="FB1266:FB1319" si="673">IFERROR((EW1266/EV1266)*100,0)</f>
        <v>21.080807350068724</v>
      </c>
      <c r="FC1266" s="238">
        <f t="shared" ref="FC1266:FC1319" si="674">IFERROR(EX1266/ET1266,0)</f>
        <v>1.0960718202867936</v>
      </c>
      <c r="FD1266" s="236">
        <f t="shared" ref="FD1266:FD1319" si="675">IFERROR((EX1266*1000000)/EY1266,0)</f>
        <v>182093.03738097005</v>
      </c>
      <c r="FE1266" s="236">
        <f t="shared" ref="FE1266:FE1319" si="676">IFERROR((EW1266*1000000)/EZ1266/12,0)</f>
        <v>1662.4715029335719</v>
      </c>
      <c r="FF1266" s="236">
        <f>SUM(FF1267:FF1273)</f>
        <v>97532</v>
      </c>
      <c r="FG1266" s="240">
        <f t="shared" si="603"/>
        <v>19.75249148997252</v>
      </c>
      <c r="FH1266" s="236">
        <f>SUM(FH1267:FH1273)</f>
        <v>19265</v>
      </c>
      <c r="FI1266" s="236">
        <f>SUM(FI1267:FI1273)</f>
        <v>97532</v>
      </c>
      <c r="FJ1266" s="236">
        <f>SUM(FJ1267:FJ1273)</f>
        <v>137</v>
      </c>
      <c r="FK1266" s="236">
        <f t="shared" ref="FK1266:FK1319" si="677">FI1266-FH1266-FJ1266</f>
        <v>78130</v>
      </c>
      <c r="FL1266" s="236">
        <f>SUM(FL1267:FL1273)</f>
        <v>6944</v>
      </c>
      <c r="FM1266" s="236">
        <f t="shared" ref="FM1266:FM1319" si="678">FK1266-FL1266</f>
        <v>71186</v>
      </c>
    </row>
    <row r="1267" spans="1:169" s="368" customFormat="1">
      <c r="A1267" s="285"/>
      <c r="B1267" s="286"/>
      <c r="C1267" s="285"/>
      <c r="D1267" s="285"/>
      <c r="E1267" s="285"/>
      <c r="F1267" s="287">
        <v>1</v>
      </c>
      <c r="G1267" s="392" t="s">
        <v>90</v>
      </c>
      <c r="H1267" s="392" t="s">
        <v>91</v>
      </c>
      <c r="I1267" s="287"/>
      <c r="J1267" s="392"/>
      <c r="K1267" s="287"/>
      <c r="L1267" s="392"/>
      <c r="M1267" s="392"/>
      <c r="N1267" s="372">
        <f t="shared" ref="N1267:AC1273" si="679">SUMIFS(N$4:N$1158,$K$4:$K$1158,$G1267)</f>
        <v>2</v>
      </c>
      <c r="O1267" s="222">
        <f t="shared" si="679"/>
        <v>9976</v>
      </c>
      <c r="P1267" s="222">
        <f t="shared" si="679"/>
        <v>3738</v>
      </c>
      <c r="Q1267" s="222">
        <f t="shared" si="679"/>
        <v>3972</v>
      </c>
      <c r="R1267" s="222">
        <f t="shared" si="679"/>
        <v>5453</v>
      </c>
      <c r="S1267" s="218">
        <f t="shared" si="679"/>
        <v>3742</v>
      </c>
      <c r="T1267" s="218">
        <f t="shared" si="679"/>
        <v>3980</v>
      </c>
      <c r="U1267" s="218">
        <f t="shared" si="679"/>
        <v>5464</v>
      </c>
      <c r="V1267" s="218">
        <f t="shared" si="679"/>
        <v>3249</v>
      </c>
      <c r="W1267" s="222">
        <f t="shared" si="679"/>
        <v>1153</v>
      </c>
      <c r="X1267" s="222">
        <f t="shared" si="679"/>
        <v>390</v>
      </c>
      <c r="Y1267" s="222">
        <f t="shared" si="679"/>
        <v>423</v>
      </c>
      <c r="Z1267" s="222">
        <f t="shared" si="679"/>
        <v>582</v>
      </c>
      <c r="AA1267" s="218">
        <f t="shared" si="679"/>
        <v>394</v>
      </c>
      <c r="AB1267" s="218">
        <f t="shared" si="679"/>
        <v>432</v>
      </c>
      <c r="AC1267" s="218">
        <f t="shared" si="679"/>
        <v>593</v>
      </c>
      <c r="AD1267" s="218">
        <f t="shared" ref="AD1267:AS1273" si="680">SUMIFS(AD$4:AD$1158,$K$4:$K$1158,$G1267)</f>
        <v>353</v>
      </c>
      <c r="AE1267" s="222">
        <f t="shared" si="680"/>
        <v>165</v>
      </c>
      <c r="AF1267" s="222">
        <f t="shared" si="680"/>
        <v>55</v>
      </c>
      <c r="AG1267" s="222">
        <f t="shared" si="680"/>
        <v>53</v>
      </c>
      <c r="AH1267" s="222">
        <f t="shared" si="680"/>
        <v>56</v>
      </c>
      <c r="AI1267" s="218">
        <f t="shared" si="680"/>
        <v>54</v>
      </c>
      <c r="AJ1267" s="218">
        <f t="shared" si="680"/>
        <v>18</v>
      </c>
      <c r="AK1267" s="218">
        <f t="shared" si="680"/>
        <v>55</v>
      </c>
      <c r="AL1267" s="218">
        <f t="shared" si="680"/>
        <v>40</v>
      </c>
      <c r="AM1267" s="222">
        <f t="shared" si="680"/>
        <v>8823</v>
      </c>
      <c r="AN1267" s="222">
        <f t="shared" si="680"/>
        <v>3347</v>
      </c>
      <c r="AO1267" s="222">
        <f t="shared" si="680"/>
        <v>3548</v>
      </c>
      <c r="AP1267" s="222">
        <f t="shared" si="680"/>
        <v>4872</v>
      </c>
      <c r="AQ1267" s="218">
        <f t="shared" si="680"/>
        <v>3347</v>
      </c>
      <c r="AR1267" s="218">
        <f t="shared" si="680"/>
        <v>3548</v>
      </c>
      <c r="AS1267" s="218">
        <f t="shared" si="680"/>
        <v>4872</v>
      </c>
      <c r="AT1267" s="218">
        <f t="shared" ref="AR1267:BC1273" si="681">SUMIFS(AT$4:AT$1158,$K$4:$K$1158,$G1267)</f>
        <v>2897</v>
      </c>
      <c r="AU1267" s="222">
        <f t="shared" si="681"/>
        <v>756</v>
      </c>
      <c r="AV1267" s="222">
        <f t="shared" si="681"/>
        <v>298</v>
      </c>
      <c r="AW1267" s="222">
        <f t="shared" si="681"/>
        <v>315</v>
      </c>
      <c r="AX1267" s="222">
        <f t="shared" si="681"/>
        <v>432</v>
      </c>
      <c r="AY1267" s="218">
        <f t="shared" si="681"/>
        <v>298</v>
      </c>
      <c r="AZ1267" s="218">
        <f t="shared" si="681"/>
        <v>315</v>
      </c>
      <c r="BA1267" s="218">
        <f t="shared" si="681"/>
        <v>432</v>
      </c>
      <c r="BB1267" s="218">
        <f t="shared" si="681"/>
        <v>260</v>
      </c>
      <c r="BC1267" s="222">
        <f t="shared" si="681"/>
        <v>8016</v>
      </c>
      <c r="BD1267" s="222">
        <f t="shared" si="667"/>
        <v>2926.2514700000002</v>
      </c>
      <c r="BE1267" s="222">
        <f t="shared" si="667"/>
        <v>3169.97666249136</v>
      </c>
      <c r="BF1267" s="222">
        <f t="shared" si="667"/>
        <v>4320.7497519999997</v>
      </c>
      <c r="BG1267" s="218">
        <f t="shared" si="667"/>
        <v>2941</v>
      </c>
      <c r="BH1267" s="218">
        <f t="shared" si="667"/>
        <v>3194</v>
      </c>
      <c r="BI1267" s="218">
        <f t="shared" si="667"/>
        <v>4334</v>
      </c>
      <c r="BJ1267" s="218">
        <f t="shared" si="667"/>
        <v>2528</v>
      </c>
      <c r="BK1267" s="222">
        <f t="shared" ref="BK1267:BZ1273" si="682">SUMIFS(BK$4:BK$1158,$K$4:$K$1158,$G1267)</f>
        <v>51</v>
      </c>
      <c r="BL1267" s="222">
        <f t="shared" si="682"/>
        <v>122.74853</v>
      </c>
      <c r="BM1267" s="222">
        <f t="shared" si="682"/>
        <v>63.023337508640161</v>
      </c>
      <c r="BN1267" s="222">
        <f t="shared" si="682"/>
        <v>119.250248</v>
      </c>
      <c r="BO1267" s="218">
        <f t="shared" si="682"/>
        <v>108</v>
      </c>
      <c r="BP1267" s="218">
        <f t="shared" si="682"/>
        <v>39</v>
      </c>
      <c r="BQ1267" s="218">
        <f t="shared" si="682"/>
        <v>106</v>
      </c>
      <c r="BR1267" s="218">
        <f t="shared" si="682"/>
        <v>109</v>
      </c>
      <c r="BS1267" s="222">
        <f t="shared" si="682"/>
        <v>68</v>
      </c>
      <c r="BT1267" s="222">
        <f t="shared" si="682"/>
        <v>125</v>
      </c>
      <c r="BU1267" s="222">
        <f t="shared" si="682"/>
        <v>115</v>
      </c>
      <c r="BV1267" s="222">
        <f t="shared" si="682"/>
        <v>125</v>
      </c>
      <c r="BW1267" s="218">
        <f t="shared" si="682"/>
        <v>110</v>
      </c>
      <c r="BX1267" s="218">
        <f t="shared" si="682"/>
        <v>102</v>
      </c>
      <c r="BY1267" s="218">
        <f t="shared" si="682"/>
        <v>112</v>
      </c>
      <c r="BZ1267" s="218">
        <f t="shared" si="682"/>
        <v>109</v>
      </c>
      <c r="CA1267" s="222">
        <f t="shared" ref="CA1267:CH1273" si="683">SUMIFS(CA$4:CA$1158,$K$4:$K$1158,$G1267)</f>
        <v>17</v>
      </c>
      <c r="CB1267" s="222">
        <f t="shared" si="683"/>
        <v>2.2514699999999999</v>
      </c>
      <c r="CC1267" s="222">
        <f t="shared" si="683"/>
        <v>51.976662491359839</v>
      </c>
      <c r="CD1267" s="222">
        <f t="shared" si="683"/>
        <v>5.749752</v>
      </c>
      <c r="CE1267" s="218">
        <f t="shared" si="683"/>
        <v>2</v>
      </c>
      <c r="CF1267" s="218">
        <f t="shared" si="683"/>
        <v>63</v>
      </c>
      <c r="CG1267" s="218">
        <f t="shared" si="683"/>
        <v>6</v>
      </c>
      <c r="CH1267" s="218">
        <f t="shared" si="683"/>
        <v>0</v>
      </c>
      <c r="CI1267" s="375"/>
      <c r="CJ1267" s="222">
        <f t="shared" ref="CJ1267:CY1273" si="684">SUMIFS(CJ$4:CJ$1158,$K$4:$K$1158,$G1267)</f>
        <v>8015</v>
      </c>
      <c r="CK1267" s="222">
        <f t="shared" si="684"/>
        <v>4066</v>
      </c>
      <c r="CL1267" s="222">
        <f t="shared" si="684"/>
        <v>3947</v>
      </c>
      <c r="CM1267" s="222">
        <f t="shared" si="684"/>
        <v>4886</v>
      </c>
      <c r="CN1267" s="218">
        <f t="shared" si="684"/>
        <v>2941</v>
      </c>
      <c r="CO1267" s="218">
        <f t="shared" si="684"/>
        <v>2895.8738448708773</v>
      </c>
      <c r="CP1267" s="218">
        <f t="shared" si="684"/>
        <v>3585.7119543043686</v>
      </c>
      <c r="CQ1267" s="218">
        <f t="shared" si="684"/>
        <v>2752.443470118184</v>
      </c>
      <c r="CR1267" s="222">
        <f t="shared" si="684"/>
        <v>3615</v>
      </c>
      <c r="CS1267" s="222">
        <f t="shared" si="684"/>
        <v>1872</v>
      </c>
      <c r="CT1267" s="222">
        <f t="shared" si="684"/>
        <v>1984</v>
      </c>
      <c r="CU1267" s="222">
        <f t="shared" si="684"/>
        <v>2723</v>
      </c>
      <c r="CV1267" s="218">
        <f t="shared" si="684"/>
        <v>1492</v>
      </c>
      <c r="CW1267" s="218">
        <f t="shared" si="684"/>
        <v>1581.8738448708773</v>
      </c>
      <c r="CX1267" s="218">
        <f t="shared" si="684"/>
        <v>2171.7119543043686</v>
      </c>
      <c r="CY1267" s="218">
        <f t="shared" si="684"/>
        <v>1291.443470118184</v>
      </c>
      <c r="CZ1267" s="222">
        <f t="shared" ref="CZ1267:DO1273" si="685">SUMIFS(CZ$4:CZ$1158,$K$4:$K$1158,$G1267)</f>
        <v>4112</v>
      </c>
      <c r="DA1267" s="222">
        <f t="shared" si="685"/>
        <v>1847</v>
      </c>
      <c r="DB1267" s="222">
        <f t="shared" si="685"/>
        <v>1610</v>
      </c>
      <c r="DC1267" s="222">
        <f t="shared" si="685"/>
        <v>1770</v>
      </c>
      <c r="DD1267" s="218">
        <f t="shared" si="685"/>
        <v>1122</v>
      </c>
      <c r="DE1267" s="218">
        <f t="shared" si="685"/>
        <v>980</v>
      </c>
      <c r="DF1267" s="218">
        <f t="shared" si="685"/>
        <v>1059</v>
      </c>
      <c r="DG1267" s="218">
        <f t="shared" si="685"/>
        <v>1094</v>
      </c>
      <c r="DH1267" s="222">
        <f t="shared" si="685"/>
        <v>288</v>
      </c>
      <c r="DI1267" s="222">
        <f t="shared" si="685"/>
        <v>347</v>
      </c>
      <c r="DJ1267" s="222">
        <f t="shared" si="685"/>
        <v>353</v>
      </c>
      <c r="DK1267" s="222">
        <f t="shared" si="685"/>
        <v>393</v>
      </c>
      <c r="DL1267" s="218">
        <f t="shared" si="685"/>
        <v>327</v>
      </c>
      <c r="DM1267" s="218">
        <f t="shared" si="685"/>
        <v>334</v>
      </c>
      <c r="DN1267" s="218">
        <f t="shared" si="685"/>
        <v>355</v>
      </c>
      <c r="DO1267" s="218">
        <f t="shared" si="685"/>
        <v>367</v>
      </c>
      <c r="DP1267" s="222">
        <f t="shared" ref="DN1267:DW1273" si="686">SUMIFS(DP$4:DP$1158,$K$4:$K$1158,$G1267)</f>
        <v>1</v>
      </c>
      <c r="DQ1267" s="222">
        <f t="shared" si="686"/>
        <v>-1139.7485299999998</v>
      </c>
      <c r="DR1267" s="222">
        <f t="shared" si="686"/>
        <v>-777.02333750864</v>
      </c>
      <c r="DS1267" s="222">
        <f t="shared" si="686"/>
        <v>-565.25024800000028</v>
      </c>
      <c r="DT1267" s="218">
        <f t="shared" si="686"/>
        <v>0</v>
      </c>
      <c r="DU1267" s="218">
        <f t="shared" si="686"/>
        <v>298.12615512912248</v>
      </c>
      <c r="DV1267" s="218">
        <f t="shared" si="686"/>
        <v>748.28804569563147</v>
      </c>
      <c r="DW1267" s="218">
        <f t="shared" si="686"/>
        <v>-224.44347011818411</v>
      </c>
      <c r="DX1267" s="384">
        <f t="shared" si="659"/>
        <v>0.11557738572574178</v>
      </c>
      <c r="DY1267" s="384">
        <f t="shared" si="659"/>
        <v>0.1043338683788122</v>
      </c>
      <c r="DZ1267" s="384">
        <f t="shared" si="659"/>
        <v>0.10649546827794562</v>
      </c>
      <c r="EA1267" s="384">
        <f t="shared" si="658"/>
        <v>0.10673024023473318</v>
      </c>
      <c r="EB1267" s="385">
        <f t="shared" si="658"/>
        <v>0.10529128808123998</v>
      </c>
      <c r="EC1267" s="385">
        <f t="shared" si="658"/>
        <v>0.10854271356783919</v>
      </c>
      <c r="ED1267" s="385">
        <f t="shared" si="577"/>
        <v>0.1085285505124451</v>
      </c>
      <c r="EE1267" s="385">
        <f t="shared" si="577"/>
        <v>0.10864881502000616</v>
      </c>
      <c r="EG1267" s="222">
        <f t="shared" ref="EG1267:EM1273" si="687">SUMIFS(EG$4:EG$1158,$K$4:$K$1158,$G1267)</f>
        <v>1111</v>
      </c>
      <c r="EH1267" s="222">
        <f t="shared" si="687"/>
        <v>253</v>
      </c>
      <c r="EI1267" s="222">
        <f t="shared" si="687"/>
        <v>858</v>
      </c>
      <c r="EJ1267" s="222">
        <f t="shared" si="687"/>
        <v>172</v>
      </c>
      <c r="EK1267" s="222">
        <f t="shared" si="687"/>
        <v>1137</v>
      </c>
      <c r="EL1267" s="222">
        <f t="shared" si="687"/>
        <v>13205</v>
      </c>
      <c r="EM1267" s="222">
        <f t="shared" si="687"/>
        <v>12911</v>
      </c>
      <c r="EN1267" s="386">
        <f t="shared" si="604"/>
        <v>0.22772277227722773</v>
      </c>
      <c r="EO1267" s="222">
        <f t="shared" si="605"/>
        <v>20.046620046620049</v>
      </c>
      <c r="EP1267" s="386">
        <f t="shared" si="606"/>
        <v>1.0234023402340233</v>
      </c>
      <c r="EQ1267" s="222">
        <f t="shared" si="607"/>
        <v>86103.748580083295</v>
      </c>
      <c r="ER1267" s="222">
        <f t="shared" si="608"/>
        <v>1110.1644592466373</v>
      </c>
      <c r="ES1267" s="292"/>
      <c r="ET1267" s="218">
        <f t="shared" ref="ET1267:EZ1273" si="688">SUMIFS(ET$4:ET$1158,$K$4:$K$1158,$G1267)</f>
        <v>843</v>
      </c>
      <c r="EU1267" s="218">
        <f t="shared" si="688"/>
        <v>288</v>
      </c>
      <c r="EV1267" s="218">
        <f t="shared" si="688"/>
        <v>556</v>
      </c>
      <c r="EW1267" s="218">
        <f t="shared" si="688"/>
        <v>188</v>
      </c>
      <c r="EX1267" s="218">
        <f t="shared" si="688"/>
        <v>1424</v>
      </c>
      <c r="EY1267" s="218">
        <f t="shared" si="688"/>
        <v>10502</v>
      </c>
      <c r="EZ1267" s="218">
        <f t="shared" si="688"/>
        <v>10400</v>
      </c>
      <c r="FA1267" s="387">
        <f t="shared" si="672"/>
        <v>0.34163701067615659</v>
      </c>
      <c r="FB1267" s="221">
        <f t="shared" si="673"/>
        <v>33.812949640287769</v>
      </c>
      <c r="FC1267" s="387">
        <f t="shared" si="674"/>
        <v>1.6892052194543297</v>
      </c>
      <c r="FD1267" s="218">
        <f t="shared" si="675"/>
        <v>135593.22033898305</v>
      </c>
      <c r="FE1267" s="218">
        <f t="shared" si="676"/>
        <v>1506.4102564102566</v>
      </c>
      <c r="FF1267" s="218">
        <f t="shared" ref="FF1267:FF1273" si="689">SUMIFS(FF$4:FF$1158,$K$4:$K$1158,$G1267)</f>
        <v>3417</v>
      </c>
      <c r="FG1267" s="221">
        <f t="shared" si="603"/>
        <v>9.1893473807433423</v>
      </c>
      <c r="FH1267" s="218">
        <f t="shared" ref="FH1267:FJ1273" si="690">SUMIFS(FH$4:FH$1158,$K$4:$K$1158,$G1267)</f>
        <v>314</v>
      </c>
      <c r="FI1267" s="218">
        <f t="shared" si="690"/>
        <v>3417</v>
      </c>
      <c r="FJ1267" s="218">
        <f t="shared" si="690"/>
        <v>8</v>
      </c>
      <c r="FK1267" s="218">
        <f t="shared" si="677"/>
        <v>3095</v>
      </c>
      <c r="FL1267" s="218">
        <f t="shared" ref="FL1267:FL1273" si="691">SUMIFS(FL$4:FL$1158,$K$4:$K$1158,$G1267)</f>
        <v>242</v>
      </c>
      <c r="FM1267" s="218">
        <f t="shared" si="678"/>
        <v>2853</v>
      </c>
    </row>
    <row r="1268" spans="1:169" s="368" customFormat="1">
      <c r="A1268" s="285"/>
      <c r="B1268" s="286"/>
      <c r="C1268" s="285"/>
      <c r="D1268" s="285"/>
      <c r="E1268" s="285"/>
      <c r="F1268" s="287">
        <f>F1267+1</f>
        <v>2</v>
      </c>
      <c r="G1268" s="392" t="s">
        <v>96</v>
      </c>
      <c r="H1268" s="392" t="s">
        <v>97</v>
      </c>
      <c r="I1268" s="287"/>
      <c r="J1268" s="392"/>
      <c r="K1268" s="287"/>
      <c r="L1268" s="392"/>
      <c r="M1268" s="392"/>
      <c r="N1268" s="372">
        <f t="shared" si="679"/>
        <v>2</v>
      </c>
      <c r="O1268" s="222">
        <f t="shared" si="679"/>
        <v>48925</v>
      </c>
      <c r="P1268" s="222">
        <f t="shared" si="679"/>
        <v>48010</v>
      </c>
      <c r="Q1268" s="222">
        <f t="shared" si="679"/>
        <v>53867</v>
      </c>
      <c r="R1268" s="222">
        <f t="shared" si="679"/>
        <v>63498</v>
      </c>
      <c r="S1268" s="218">
        <f t="shared" si="679"/>
        <v>48220</v>
      </c>
      <c r="T1268" s="218">
        <f t="shared" si="679"/>
        <v>54260</v>
      </c>
      <c r="U1268" s="218">
        <f t="shared" si="679"/>
        <v>63961</v>
      </c>
      <c r="V1268" s="218">
        <f t="shared" si="679"/>
        <v>52477</v>
      </c>
      <c r="W1268" s="222">
        <f t="shared" si="679"/>
        <v>11457</v>
      </c>
      <c r="X1268" s="222">
        <f t="shared" si="679"/>
        <v>10157</v>
      </c>
      <c r="Y1268" s="222">
        <f t="shared" si="679"/>
        <v>11079</v>
      </c>
      <c r="Z1268" s="222">
        <f t="shared" si="679"/>
        <v>12233</v>
      </c>
      <c r="AA1268" s="218">
        <f t="shared" si="679"/>
        <v>10368</v>
      </c>
      <c r="AB1268" s="218">
        <f t="shared" si="679"/>
        <v>11493</v>
      </c>
      <c r="AC1268" s="218">
        <f t="shared" si="679"/>
        <v>12722</v>
      </c>
      <c r="AD1268" s="218">
        <f t="shared" si="680"/>
        <v>10437</v>
      </c>
      <c r="AE1268" s="222">
        <f t="shared" si="680"/>
        <v>705</v>
      </c>
      <c r="AF1268" s="222">
        <f t="shared" si="680"/>
        <v>672</v>
      </c>
      <c r="AG1268" s="222">
        <f t="shared" si="680"/>
        <v>657</v>
      </c>
      <c r="AH1268" s="222">
        <f t="shared" si="680"/>
        <v>688</v>
      </c>
      <c r="AI1268" s="218">
        <f t="shared" si="680"/>
        <v>640</v>
      </c>
      <c r="AJ1268" s="218">
        <f t="shared" si="680"/>
        <v>477</v>
      </c>
      <c r="AK1268" s="218">
        <f t="shared" si="680"/>
        <v>630</v>
      </c>
      <c r="AL1268" s="218">
        <f t="shared" si="680"/>
        <v>582</v>
      </c>
      <c r="AM1268" s="222">
        <f t="shared" si="680"/>
        <v>37467</v>
      </c>
      <c r="AN1268" s="222">
        <f t="shared" si="680"/>
        <v>37854</v>
      </c>
      <c r="AO1268" s="222">
        <f t="shared" si="680"/>
        <v>42789</v>
      </c>
      <c r="AP1268" s="222">
        <f t="shared" si="680"/>
        <v>51266</v>
      </c>
      <c r="AQ1268" s="218">
        <f t="shared" si="680"/>
        <v>37854</v>
      </c>
      <c r="AR1268" s="218">
        <f t="shared" si="681"/>
        <v>42767</v>
      </c>
      <c r="AS1268" s="218">
        <f t="shared" si="681"/>
        <v>51240</v>
      </c>
      <c r="AT1268" s="218">
        <f t="shared" si="681"/>
        <v>42040</v>
      </c>
      <c r="AU1268" s="222">
        <f t="shared" si="681"/>
        <v>11825</v>
      </c>
      <c r="AV1268" s="222">
        <f t="shared" si="681"/>
        <v>13643</v>
      </c>
      <c r="AW1268" s="222">
        <f t="shared" si="681"/>
        <v>15166</v>
      </c>
      <c r="AX1268" s="222">
        <f t="shared" si="681"/>
        <v>17611</v>
      </c>
      <c r="AY1268" s="218">
        <f t="shared" si="681"/>
        <v>13643</v>
      </c>
      <c r="AZ1268" s="218">
        <f t="shared" si="681"/>
        <v>15165</v>
      </c>
      <c r="BA1268" s="218">
        <f t="shared" si="681"/>
        <v>17609</v>
      </c>
      <c r="BB1268" s="218">
        <f t="shared" si="681"/>
        <v>15359</v>
      </c>
      <c r="BC1268" s="222">
        <f t="shared" si="681"/>
        <v>22474</v>
      </c>
      <c r="BD1268" s="222">
        <f t="shared" si="667"/>
        <v>18629</v>
      </c>
      <c r="BE1268" s="222">
        <f t="shared" si="667"/>
        <v>21900</v>
      </c>
      <c r="BF1268" s="222">
        <f t="shared" si="667"/>
        <v>27284</v>
      </c>
      <c r="BG1268" s="218">
        <f t="shared" si="667"/>
        <v>18716</v>
      </c>
      <c r="BH1268" s="218">
        <f t="shared" si="667"/>
        <v>21423</v>
      </c>
      <c r="BI1268" s="218">
        <f t="shared" si="667"/>
        <v>27276</v>
      </c>
      <c r="BJ1268" s="218">
        <f t="shared" si="667"/>
        <v>20421</v>
      </c>
      <c r="BK1268" s="222">
        <f t="shared" si="682"/>
        <v>3168</v>
      </c>
      <c r="BL1268" s="222">
        <f t="shared" si="682"/>
        <v>5582</v>
      </c>
      <c r="BM1268" s="222">
        <f t="shared" si="682"/>
        <v>5723</v>
      </c>
      <c r="BN1268" s="222">
        <f t="shared" si="682"/>
        <v>6371</v>
      </c>
      <c r="BO1268" s="218">
        <f t="shared" si="682"/>
        <v>5495</v>
      </c>
      <c r="BP1268" s="218">
        <f t="shared" si="682"/>
        <v>6179</v>
      </c>
      <c r="BQ1268" s="218">
        <f t="shared" si="682"/>
        <v>6355</v>
      </c>
      <c r="BR1268" s="218">
        <f t="shared" si="682"/>
        <v>6260</v>
      </c>
      <c r="BS1268" s="222">
        <f t="shared" si="682"/>
        <v>3990</v>
      </c>
      <c r="BT1268" s="222">
        <f t="shared" si="682"/>
        <v>5582</v>
      </c>
      <c r="BU1268" s="222">
        <f t="shared" si="682"/>
        <v>5723</v>
      </c>
      <c r="BV1268" s="222">
        <f t="shared" si="682"/>
        <v>6371</v>
      </c>
      <c r="BW1268" s="218">
        <f t="shared" si="682"/>
        <v>5495</v>
      </c>
      <c r="BX1268" s="218">
        <f t="shared" si="682"/>
        <v>6179</v>
      </c>
      <c r="BY1268" s="218">
        <f t="shared" si="682"/>
        <v>6355</v>
      </c>
      <c r="BZ1268" s="218">
        <f t="shared" si="682"/>
        <v>6280</v>
      </c>
      <c r="CA1268" s="222">
        <f t="shared" si="683"/>
        <v>822</v>
      </c>
      <c r="CB1268" s="222">
        <f t="shared" si="683"/>
        <v>0</v>
      </c>
      <c r="CC1268" s="222">
        <f t="shared" si="683"/>
        <v>0</v>
      </c>
      <c r="CD1268" s="222">
        <f t="shared" si="683"/>
        <v>0</v>
      </c>
      <c r="CE1268" s="218">
        <f t="shared" si="683"/>
        <v>0</v>
      </c>
      <c r="CF1268" s="218">
        <f t="shared" si="683"/>
        <v>0</v>
      </c>
      <c r="CG1268" s="218">
        <f t="shared" si="683"/>
        <v>0</v>
      </c>
      <c r="CH1268" s="218">
        <f t="shared" si="683"/>
        <v>20</v>
      </c>
      <c r="CI1268" s="375"/>
      <c r="CJ1268" s="222">
        <f t="shared" si="684"/>
        <v>22474</v>
      </c>
      <c r="CK1268" s="222">
        <f t="shared" si="684"/>
        <v>22790</v>
      </c>
      <c r="CL1268" s="222">
        <f t="shared" si="684"/>
        <v>22685</v>
      </c>
      <c r="CM1268" s="222">
        <f t="shared" si="684"/>
        <v>25862</v>
      </c>
      <c r="CN1268" s="218">
        <f t="shared" si="684"/>
        <v>18716</v>
      </c>
      <c r="CO1268" s="218">
        <f t="shared" si="684"/>
        <v>20081.122949947228</v>
      </c>
      <c r="CP1268" s="218">
        <f t="shared" si="684"/>
        <v>23248.158423425964</v>
      </c>
      <c r="CQ1268" s="218">
        <f t="shared" si="684"/>
        <v>20509.614695041808</v>
      </c>
      <c r="CR1268" s="222">
        <f t="shared" si="684"/>
        <v>10825</v>
      </c>
      <c r="CS1268" s="222">
        <f t="shared" si="684"/>
        <v>8525</v>
      </c>
      <c r="CT1268" s="222">
        <f t="shared" si="684"/>
        <v>9613</v>
      </c>
      <c r="CU1268" s="222">
        <f t="shared" si="684"/>
        <v>11460</v>
      </c>
      <c r="CV1268" s="218">
        <f t="shared" si="684"/>
        <v>12147</v>
      </c>
      <c r="CW1268" s="218">
        <f t="shared" si="684"/>
        <v>13735.122949947228</v>
      </c>
      <c r="CX1268" s="218">
        <f t="shared" si="684"/>
        <v>16483.158423425968</v>
      </c>
      <c r="CY1268" s="218">
        <f t="shared" si="684"/>
        <v>13523.614695041808</v>
      </c>
      <c r="CZ1268" s="222">
        <f t="shared" si="685"/>
        <v>8892</v>
      </c>
      <c r="DA1268" s="222">
        <f t="shared" si="685"/>
        <v>9871</v>
      </c>
      <c r="DB1268" s="222">
        <f t="shared" si="685"/>
        <v>8608</v>
      </c>
      <c r="DC1268" s="222">
        <f t="shared" si="685"/>
        <v>9460</v>
      </c>
      <c r="DD1268" s="218">
        <f t="shared" si="685"/>
        <v>2425</v>
      </c>
      <c r="DE1268" s="218">
        <f t="shared" si="685"/>
        <v>2116</v>
      </c>
      <c r="DF1268" s="218">
        <f t="shared" si="685"/>
        <v>2288</v>
      </c>
      <c r="DG1268" s="218">
        <f t="shared" si="685"/>
        <v>2364</v>
      </c>
      <c r="DH1268" s="222">
        <f t="shared" si="685"/>
        <v>2757</v>
      </c>
      <c r="DI1268" s="222">
        <f t="shared" si="685"/>
        <v>4394</v>
      </c>
      <c r="DJ1268" s="222">
        <f t="shared" si="685"/>
        <v>4464</v>
      </c>
      <c r="DK1268" s="222">
        <f t="shared" si="685"/>
        <v>4942</v>
      </c>
      <c r="DL1268" s="218">
        <f t="shared" si="685"/>
        <v>4144</v>
      </c>
      <c r="DM1268" s="218">
        <f t="shared" si="685"/>
        <v>4230</v>
      </c>
      <c r="DN1268" s="218">
        <f t="shared" si="686"/>
        <v>4477</v>
      </c>
      <c r="DO1268" s="218">
        <f t="shared" si="686"/>
        <v>4622</v>
      </c>
      <c r="DP1268" s="222">
        <f t="shared" si="686"/>
        <v>0</v>
      </c>
      <c r="DQ1268" s="222">
        <f t="shared" si="686"/>
        <v>-4161</v>
      </c>
      <c r="DR1268" s="222">
        <f t="shared" si="686"/>
        <v>-785</v>
      </c>
      <c r="DS1268" s="222">
        <f t="shared" si="686"/>
        <v>1422</v>
      </c>
      <c r="DT1268" s="218">
        <f t="shared" si="686"/>
        <v>0</v>
      </c>
      <c r="DU1268" s="218">
        <f t="shared" si="686"/>
        <v>1341.8770500527717</v>
      </c>
      <c r="DV1268" s="218">
        <f t="shared" si="686"/>
        <v>4027.8415765740338</v>
      </c>
      <c r="DW1268" s="218">
        <f t="shared" si="686"/>
        <v>-88.614695041806954</v>
      </c>
      <c r="DX1268" s="384">
        <f t="shared" si="659"/>
        <v>0.2341747572815534</v>
      </c>
      <c r="DY1268" s="384">
        <f t="shared" si="659"/>
        <v>0.21156009164757342</v>
      </c>
      <c r="DZ1268" s="384">
        <f t="shared" si="659"/>
        <v>0.20567323222009765</v>
      </c>
      <c r="EA1268" s="384">
        <f t="shared" si="658"/>
        <v>0.19265173706258465</v>
      </c>
      <c r="EB1268" s="385">
        <f t="shared" si="658"/>
        <v>0.21501451679800912</v>
      </c>
      <c r="EC1268" s="385">
        <f t="shared" si="658"/>
        <v>0.21181349060081092</v>
      </c>
      <c r="ED1268" s="385">
        <f t="shared" si="577"/>
        <v>0.19890245618423727</v>
      </c>
      <c r="EE1268" s="385">
        <f t="shared" si="577"/>
        <v>0.19888713150523085</v>
      </c>
      <c r="EG1268" s="222">
        <f t="shared" si="687"/>
        <v>34700</v>
      </c>
      <c r="EH1268" s="222">
        <f t="shared" si="687"/>
        <v>10653</v>
      </c>
      <c r="EI1268" s="222">
        <f t="shared" si="687"/>
        <v>24047</v>
      </c>
      <c r="EJ1268" s="222">
        <f t="shared" si="687"/>
        <v>3837</v>
      </c>
      <c r="EK1268" s="222">
        <f t="shared" si="687"/>
        <v>33376</v>
      </c>
      <c r="EL1268" s="222">
        <f t="shared" si="687"/>
        <v>300465</v>
      </c>
      <c r="EM1268" s="222">
        <f t="shared" si="687"/>
        <v>299471</v>
      </c>
      <c r="EN1268" s="386">
        <f t="shared" si="604"/>
        <v>0.3070028818443804</v>
      </c>
      <c r="EO1268" s="222">
        <f t="shared" si="605"/>
        <v>15.956252339169128</v>
      </c>
      <c r="EP1268" s="386">
        <f t="shared" si="606"/>
        <v>0.96184438040345821</v>
      </c>
      <c r="EQ1268" s="222">
        <f t="shared" si="607"/>
        <v>111081.15753914765</v>
      </c>
      <c r="ER1268" s="222">
        <f t="shared" si="608"/>
        <v>1067.7160726748166</v>
      </c>
      <c r="ES1268" s="292"/>
      <c r="ET1268" s="218">
        <f t="shared" si="688"/>
        <v>47162</v>
      </c>
      <c r="EU1268" s="218">
        <f t="shared" si="688"/>
        <v>14685</v>
      </c>
      <c r="EV1268" s="218">
        <f t="shared" si="688"/>
        <v>32477</v>
      </c>
      <c r="EW1268" s="218">
        <f t="shared" si="688"/>
        <v>5973</v>
      </c>
      <c r="EX1268" s="218">
        <f t="shared" si="688"/>
        <v>65087</v>
      </c>
      <c r="EY1268" s="218">
        <f t="shared" si="688"/>
        <v>323653</v>
      </c>
      <c r="EZ1268" s="218">
        <f t="shared" si="688"/>
        <v>322478</v>
      </c>
      <c r="FA1268" s="387">
        <f t="shared" si="672"/>
        <v>0.31137356346210932</v>
      </c>
      <c r="FB1268" s="221">
        <f t="shared" si="673"/>
        <v>18.391477045293591</v>
      </c>
      <c r="FC1268" s="387">
        <f t="shared" si="674"/>
        <v>1.3800729400788772</v>
      </c>
      <c r="FD1268" s="218">
        <f t="shared" si="675"/>
        <v>201101.17934948849</v>
      </c>
      <c r="FE1268" s="218">
        <f t="shared" si="676"/>
        <v>1543.5161468379238</v>
      </c>
      <c r="FF1268" s="218">
        <f t="shared" si="689"/>
        <v>38095</v>
      </c>
      <c r="FG1268" s="221">
        <f t="shared" si="603"/>
        <v>36.36697729360808</v>
      </c>
      <c r="FH1268" s="218">
        <f t="shared" si="690"/>
        <v>13854</v>
      </c>
      <c r="FI1268" s="218">
        <f t="shared" si="690"/>
        <v>38095</v>
      </c>
      <c r="FJ1268" s="218">
        <f t="shared" si="690"/>
        <v>455</v>
      </c>
      <c r="FK1268" s="218">
        <f t="shared" si="677"/>
        <v>23786</v>
      </c>
      <c r="FL1268" s="218">
        <f t="shared" si="691"/>
        <v>2720</v>
      </c>
      <c r="FM1268" s="218">
        <f t="shared" si="678"/>
        <v>21066</v>
      </c>
    </row>
    <row r="1269" spans="1:169" s="368" customFormat="1">
      <c r="A1269" s="285"/>
      <c r="B1269" s="286"/>
      <c r="C1269" s="285"/>
      <c r="D1269" s="285"/>
      <c r="E1269" s="285"/>
      <c r="F1269" s="287">
        <f t="shared" ref="F1269:F1275" si="692">F1268+1</f>
        <v>3</v>
      </c>
      <c r="G1269" s="392" t="s">
        <v>102</v>
      </c>
      <c r="H1269" s="392" t="s">
        <v>104</v>
      </c>
      <c r="I1269" s="287"/>
      <c r="J1269" s="392"/>
      <c r="K1269" s="287"/>
      <c r="L1269" s="392"/>
      <c r="M1269" s="392"/>
      <c r="N1269" s="372">
        <f t="shared" si="679"/>
        <v>26</v>
      </c>
      <c r="O1269" s="222">
        <f t="shared" si="679"/>
        <v>16073</v>
      </c>
      <c r="P1269" s="222">
        <f t="shared" si="679"/>
        <v>22687</v>
      </c>
      <c r="Q1269" s="222">
        <f t="shared" si="679"/>
        <v>24553</v>
      </c>
      <c r="R1269" s="222">
        <f t="shared" si="679"/>
        <v>26433</v>
      </c>
      <c r="S1269" s="218">
        <f t="shared" si="679"/>
        <v>22757</v>
      </c>
      <c r="T1269" s="218">
        <f t="shared" si="679"/>
        <v>24546</v>
      </c>
      <c r="U1269" s="218">
        <f t="shared" si="679"/>
        <v>26479</v>
      </c>
      <c r="V1269" s="218">
        <f t="shared" si="679"/>
        <v>28298</v>
      </c>
      <c r="W1269" s="222">
        <f t="shared" si="679"/>
        <v>9111</v>
      </c>
      <c r="X1269" s="222">
        <f t="shared" si="679"/>
        <v>9990</v>
      </c>
      <c r="Y1269" s="222">
        <f t="shared" si="679"/>
        <v>10809</v>
      </c>
      <c r="Z1269" s="222">
        <f t="shared" si="679"/>
        <v>11473</v>
      </c>
      <c r="AA1269" s="218">
        <f t="shared" si="679"/>
        <v>10060</v>
      </c>
      <c r="AB1269" s="218">
        <f t="shared" si="679"/>
        <v>10823</v>
      </c>
      <c r="AC1269" s="218">
        <f t="shared" si="679"/>
        <v>11576</v>
      </c>
      <c r="AD1269" s="218">
        <f t="shared" si="680"/>
        <v>12330</v>
      </c>
      <c r="AE1269" s="222">
        <f t="shared" si="680"/>
        <v>129</v>
      </c>
      <c r="AF1269" s="222">
        <f t="shared" si="680"/>
        <v>195</v>
      </c>
      <c r="AG1269" s="222">
        <f t="shared" si="680"/>
        <v>191</v>
      </c>
      <c r="AH1269" s="222">
        <f t="shared" si="680"/>
        <v>199</v>
      </c>
      <c r="AI1269" s="218">
        <f t="shared" si="680"/>
        <v>264</v>
      </c>
      <c r="AJ1269" s="218">
        <f t="shared" si="680"/>
        <v>447</v>
      </c>
      <c r="AK1269" s="218">
        <f t="shared" si="680"/>
        <v>211</v>
      </c>
      <c r="AL1269" s="218">
        <f t="shared" si="680"/>
        <v>221</v>
      </c>
      <c r="AM1269" s="222">
        <f t="shared" si="680"/>
        <v>6962</v>
      </c>
      <c r="AN1269" s="222">
        <f t="shared" si="680"/>
        <v>12694</v>
      </c>
      <c r="AO1269" s="222">
        <f t="shared" si="680"/>
        <v>13747</v>
      </c>
      <c r="AP1269" s="222">
        <f t="shared" si="680"/>
        <v>14959</v>
      </c>
      <c r="AQ1269" s="218">
        <f t="shared" si="680"/>
        <v>12694</v>
      </c>
      <c r="AR1269" s="218">
        <f t="shared" si="681"/>
        <v>13724</v>
      </c>
      <c r="AS1269" s="218">
        <f t="shared" si="681"/>
        <v>14904</v>
      </c>
      <c r="AT1269" s="218">
        <f t="shared" si="681"/>
        <v>15968</v>
      </c>
      <c r="AU1269" s="222">
        <f t="shared" si="681"/>
        <v>755</v>
      </c>
      <c r="AV1269" s="222">
        <f t="shared" si="681"/>
        <v>1400</v>
      </c>
      <c r="AW1269" s="222">
        <f t="shared" si="681"/>
        <v>1535</v>
      </c>
      <c r="AX1269" s="222">
        <f t="shared" si="681"/>
        <v>1685</v>
      </c>
      <c r="AY1269" s="218">
        <f t="shared" si="681"/>
        <v>1400</v>
      </c>
      <c r="AZ1269" s="218">
        <f t="shared" si="681"/>
        <v>1532</v>
      </c>
      <c r="BA1269" s="218">
        <f t="shared" si="681"/>
        <v>1679</v>
      </c>
      <c r="BB1269" s="218">
        <f t="shared" si="681"/>
        <v>1840</v>
      </c>
      <c r="BC1269" s="222">
        <f t="shared" si="681"/>
        <v>6243</v>
      </c>
      <c r="BD1269" s="222">
        <f t="shared" si="667"/>
        <v>11276</v>
      </c>
      <c r="BE1269" s="222">
        <f t="shared" si="667"/>
        <v>12191</v>
      </c>
      <c r="BF1269" s="222">
        <f t="shared" si="667"/>
        <v>13253</v>
      </c>
      <c r="BG1269" s="218">
        <f t="shared" si="667"/>
        <v>11217</v>
      </c>
      <c r="BH1269" s="218">
        <f t="shared" si="667"/>
        <v>12115</v>
      </c>
      <c r="BI1269" s="218">
        <f t="shared" si="667"/>
        <v>13144</v>
      </c>
      <c r="BJ1269" s="218">
        <f t="shared" si="667"/>
        <v>14042</v>
      </c>
      <c r="BK1269" s="222">
        <f t="shared" si="682"/>
        <v>-36</v>
      </c>
      <c r="BL1269" s="222">
        <f t="shared" si="682"/>
        <v>18</v>
      </c>
      <c r="BM1269" s="222">
        <f t="shared" si="682"/>
        <v>21</v>
      </c>
      <c r="BN1269" s="222">
        <f t="shared" si="682"/>
        <v>21</v>
      </c>
      <c r="BO1269" s="218">
        <f t="shared" si="682"/>
        <v>77</v>
      </c>
      <c r="BP1269" s="218">
        <f t="shared" si="682"/>
        <v>77</v>
      </c>
      <c r="BQ1269" s="218">
        <f t="shared" si="682"/>
        <v>81</v>
      </c>
      <c r="BR1269" s="218">
        <f t="shared" si="682"/>
        <v>86</v>
      </c>
      <c r="BS1269" s="222">
        <f t="shared" si="682"/>
        <v>11</v>
      </c>
      <c r="BT1269" s="222">
        <f t="shared" si="682"/>
        <v>18</v>
      </c>
      <c r="BU1269" s="222">
        <f t="shared" si="682"/>
        <v>21</v>
      </c>
      <c r="BV1269" s="222">
        <f t="shared" si="682"/>
        <v>21</v>
      </c>
      <c r="BW1269" s="218">
        <f t="shared" si="682"/>
        <v>77</v>
      </c>
      <c r="BX1269" s="218">
        <f t="shared" si="682"/>
        <v>77</v>
      </c>
      <c r="BY1269" s="218">
        <f t="shared" si="682"/>
        <v>81</v>
      </c>
      <c r="BZ1269" s="218">
        <f t="shared" si="682"/>
        <v>86</v>
      </c>
      <c r="CA1269" s="222">
        <f t="shared" si="683"/>
        <v>47</v>
      </c>
      <c r="CB1269" s="222">
        <f t="shared" si="683"/>
        <v>0</v>
      </c>
      <c r="CC1269" s="222">
        <f t="shared" si="683"/>
        <v>0</v>
      </c>
      <c r="CD1269" s="222">
        <f t="shared" si="683"/>
        <v>0</v>
      </c>
      <c r="CE1269" s="218">
        <f t="shared" si="683"/>
        <v>0</v>
      </c>
      <c r="CF1269" s="218">
        <f t="shared" si="683"/>
        <v>0</v>
      </c>
      <c r="CG1269" s="218">
        <f t="shared" si="683"/>
        <v>0</v>
      </c>
      <c r="CH1269" s="218">
        <f t="shared" si="683"/>
        <v>0</v>
      </c>
      <c r="CI1269" s="375"/>
      <c r="CJ1269" s="222">
        <f t="shared" si="684"/>
        <v>6241</v>
      </c>
      <c r="CK1269" s="222">
        <f t="shared" si="684"/>
        <v>9406</v>
      </c>
      <c r="CL1269" s="222">
        <f t="shared" si="684"/>
        <v>9893</v>
      </c>
      <c r="CM1269" s="222">
        <f t="shared" si="684"/>
        <v>10891</v>
      </c>
      <c r="CN1269" s="218">
        <f t="shared" si="684"/>
        <v>11217</v>
      </c>
      <c r="CO1269" s="218">
        <f t="shared" si="684"/>
        <v>11828.624677092808</v>
      </c>
      <c r="CP1269" s="218">
        <f t="shared" si="684"/>
        <v>12878.026332322484</v>
      </c>
      <c r="CQ1269" s="218">
        <f t="shared" si="684"/>
        <v>13716.600754587074</v>
      </c>
      <c r="CR1269" s="222">
        <f t="shared" si="684"/>
        <v>4781</v>
      </c>
      <c r="CS1269" s="222">
        <f t="shared" si="684"/>
        <v>7293</v>
      </c>
      <c r="CT1269" s="222">
        <f t="shared" si="684"/>
        <v>7899</v>
      </c>
      <c r="CU1269" s="222">
        <f t="shared" si="684"/>
        <v>8640</v>
      </c>
      <c r="CV1269" s="218">
        <f t="shared" si="684"/>
        <v>9006</v>
      </c>
      <c r="CW1269" s="218">
        <f t="shared" si="684"/>
        <v>9750.6246770928083</v>
      </c>
      <c r="CX1269" s="218">
        <f t="shared" si="684"/>
        <v>10610.026332322484</v>
      </c>
      <c r="CY1269" s="218">
        <f t="shared" si="684"/>
        <v>11375.600754587074</v>
      </c>
      <c r="CZ1269" s="222">
        <f t="shared" si="685"/>
        <v>799</v>
      </c>
      <c r="DA1269" s="222">
        <f t="shared" si="685"/>
        <v>1062</v>
      </c>
      <c r="DB1269" s="222">
        <f t="shared" si="685"/>
        <v>926</v>
      </c>
      <c r="DC1269" s="222">
        <f t="shared" si="685"/>
        <v>1019</v>
      </c>
      <c r="DD1269" s="218">
        <f t="shared" si="685"/>
        <v>1219</v>
      </c>
      <c r="DE1269" s="218">
        <f t="shared" si="685"/>
        <v>1065</v>
      </c>
      <c r="DF1269" s="218">
        <f t="shared" si="685"/>
        <v>1152</v>
      </c>
      <c r="DG1269" s="218">
        <f t="shared" si="685"/>
        <v>1189</v>
      </c>
      <c r="DH1269" s="222">
        <f t="shared" si="685"/>
        <v>661</v>
      </c>
      <c r="DI1269" s="222">
        <f t="shared" si="685"/>
        <v>1051</v>
      </c>
      <c r="DJ1269" s="222">
        <f t="shared" si="685"/>
        <v>1068</v>
      </c>
      <c r="DK1269" s="222">
        <f t="shared" si="685"/>
        <v>1232</v>
      </c>
      <c r="DL1269" s="218">
        <f t="shared" si="685"/>
        <v>992</v>
      </c>
      <c r="DM1269" s="218">
        <f t="shared" si="685"/>
        <v>1013</v>
      </c>
      <c r="DN1269" s="218">
        <f t="shared" si="686"/>
        <v>1116</v>
      </c>
      <c r="DO1269" s="218">
        <f t="shared" si="686"/>
        <v>1152</v>
      </c>
      <c r="DP1269" s="222">
        <f t="shared" si="686"/>
        <v>2</v>
      </c>
      <c r="DQ1269" s="222">
        <f t="shared" si="686"/>
        <v>1870</v>
      </c>
      <c r="DR1269" s="222">
        <f t="shared" si="686"/>
        <v>2298</v>
      </c>
      <c r="DS1269" s="222">
        <f t="shared" si="686"/>
        <v>2362</v>
      </c>
      <c r="DT1269" s="218">
        <f t="shared" si="686"/>
        <v>0</v>
      </c>
      <c r="DU1269" s="218">
        <f t="shared" si="686"/>
        <v>286.37532290719054</v>
      </c>
      <c r="DV1269" s="218">
        <f t="shared" si="686"/>
        <v>265.97366767751504</v>
      </c>
      <c r="DW1269" s="218">
        <f t="shared" si="686"/>
        <v>325.3992454129243</v>
      </c>
      <c r="DX1269" s="384">
        <f t="shared" si="659"/>
        <v>0.56685124121197039</v>
      </c>
      <c r="DY1269" s="384">
        <f t="shared" si="659"/>
        <v>0.44034028298144312</v>
      </c>
      <c r="DZ1269" s="384">
        <f t="shared" si="659"/>
        <v>0.44023133629291739</v>
      </c>
      <c r="EA1269" s="384">
        <f t="shared" si="658"/>
        <v>0.43404078235538912</v>
      </c>
      <c r="EB1269" s="385">
        <f t="shared" si="658"/>
        <v>0.44206178318759065</v>
      </c>
      <c r="EC1269" s="385">
        <f t="shared" si="658"/>
        <v>0.44092723865395583</v>
      </c>
      <c r="ED1269" s="385">
        <f t="shared" si="577"/>
        <v>0.43717663053740702</v>
      </c>
      <c r="EE1269" s="385">
        <f t="shared" si="577"/>
        <v>0.4357198388578698</v>
      </c>
      <c r="EG1269" s="222">
        <f t="shared" si="687"/>
        <v>6591</v>
      </c>
      <c r="EH1269" s="222">
        <f t="shared" si="687"/>
        <v>5051</v>
      </c>
      <c r="EI1269" s="222">
        <f t="shared" si="687"/>
        <v>1540</v>
      </c>
      <c r="EJ1269" s="222">
        <f t="shared" si="687"/>
        <v>359</v>
      </c>
      <c r="EK1269" s="222">
        <f t="shared" si="687"/>
        <v>1858</v>
      </c>
      <c r="EL1269" s="222">
        <f t="shared" si="687"/>
        <v>20030</v>
      </c>
      <c r="EM1269" s="222">
        <f t="shared" si="687"/>
        <v>19020</v>
      </c>
      <c r="EN1269" s="386">
        <f t="shared" si="604"/>
        <v>0.76634805037171905</v>
      </c>
      <c r="EO1269" s="222">
        <f t="shared" si="605"/>
        <v>23.311688311688311</v>
      </c>
      <c r="EP1269" s="386">
        <f t="shared" si="606"/>
        <v>0.28189956000606886</v>
      </c>
      <c r="EQ1269" s="222">
        <f t="shared" si="607"/>
        <v>92760.858711932102</v>
      </c>
      <c r="ER1269" s="222">
        <f t="shared" si="608"/>
        <v>1572.905713284262</v>
      </c>
      <c r="ES1269" s="292"/>
      <c r="ET1269" s="218">
        <f t="shared" si="688"/>
        <v>13311</v>
      </c>
      <c r="EU1269" s="218">
        <f t="shared" si="688"/>
        <v>9901</v>
      </c>
      <c r="EV1269" s="218">
        <f t="shared" si="688"/>
        <v>3406</v>
      </c>
      <c r="EW1269" s="218">
        <f t="shared" si="688"/>
        <v>820</v>
      </c>
      <c r="EX1269" s="218">
        <f t="shared" si="688"/>
        <v>3798</v>
      </c>
      <c r="EY1269" s="218">
        <f t="shared" si="688"/>
        <v>34790</v>
      </c>
      <c r="EZ1269" s="218">
        <f t="shared" si="688"/>
        <v>33425</v>
      </c>
      <c r="FA1269" s="387">
        <f t="shared" si="672"/>
        <v>0.74382090000751255</v>
      </c>
      <c r="FB1269" s="221">
        <f t="shared" si="673"/>
        <v>24.075161479741634</v>
      </c>
      <c r="FC1269" s="387">
        <f t="shared" si="674"/>
        <v>0.28532792427315756</v>
      </c>
      <c r="FD1269" s="218">
        <f t="shared" si="675"/>
        <v>109169.30152342627</v>
      </c>
      <c r="FE1269" s="218">
        <f t="shared" si="676"/>
        <v>2044.3779606083272</v>
      </c>
      <c r="FF1269" s="218">
        <f t="shared" si="689"/>
        <v>12772</v>
      </c>
      <c r="FG1269" s="221">
        <f t="shared" si="603"/>
        <v>11.846226119636704</v>
      </c>
      <c r="FH1269" s="218">
        <f t="shared" si="690"/>
        <v>1513</v>
      </c>
      <c r="FI1269" s="218">
        <f t="shared" si="690"/>
        <v>12772</v>
      </c>
      <c r="FJ1269" s="218">
        <f t="shared" si="690"/>
        <v>108</v>
      </c>
      <c r="FK1269" s="218">
        <f t="shared" si="677"/>
        <v>11151</v>
      </c>
      <c r="FL1269" s="218">
        <f t="shared" si="691"/>
        <v>1208</v>
      </c>
      <c r="FM1269" s="218">
        <f t="shared" si="678"/>
        <v>9943</v>
      </c>
    </row>
    <row r="1270" spans="1:169" s="368" customFormat="1">
      <c r="A1270" s="285"/>
      <c r="B1270" s="286"/>
      <c r="C1270" s="285"/>
      <c r="D1270" s="285"/>
      <c r="E1270" s="285"/>
      <c r="F1270" s="287">
        <f t="shared" si="692"/>
        <v>4</v>
      </c>
      <c r="G1270" s="392" t="s">
        <v>113</v>
      </c>
      <c r="H1270" s="392" t="s">
        <v>163</v>
      </c>
      <c r="I1270" s="287"/>
      <c r="J1270" s="392"/>
      <c r="K1270" s="287"/>
      <c r="L1270" s="392"/>
      <c r="M1270" s="392"/>
      <c r="N1270" s="372">
        <f t="shared" si="679"/>
        <v>71</v>
      </c>
      <c r="O1270" s="222">
        <f t="shared" si="679"/>
        <v>16917</v>
      </c>
      <c r="P1270" s="222">
        <f t="shared" si="679"/>
        <v>31485</v>
      </c>
      <c r="Q1270" s="222">
        <f t="shared" si="679"/>
        <v>33278</v>
      </c>
      <c r="R1270" s="222">
        <f t="shared" si="679"/>
        <v>37080</v>
      </c>
      <c r="S1270" s="218">
        <f t="shared" si="679"/>
        <v>30878</v>
      </c>
      <c r="T1270" s="218">
        <f t="shared" si="679"/>
        <v>32527</v>
      </c>
      <c r="U1270" s="218">
        <f t="shared" si="679"/>
        <v>36237</v>
      </c>
      <c r="V1270" s="218">
        <f t="shared" si="679"/>
        <v>36743</v>
      </c>
      <c r="W1270" s="222">
        <f t="shared" si="679"/>
        <v>4816</v>
      </c>
      <c r="X1270" s="222">
        <f t="shared" si="679"/>
        <v>8249</v>
      </c>
      <c r="Y1270" s="222">
        <f t="shared" si="679"/>
        <v>8664</v>
      </c>
      <c r="Z1270" s="222">
        <f t="shared" si="679"/>
        <v>10037</v>
      </c>
      <c r="AA1270" s="218">
        <f t="shared" si="679"/>
        <v>8228</v>
      </c>
      <c r="AB1270" s="218">
        <f t="shared" si="679"/>
        <v>8691</v>
      </c>
      <c r="AC1270" s="218">
        <f t="shared" si="679"/>
        <v>9988</v>
      </c>
      <c r="AD1270" s="218">
        <f t="shared" si="680"/>
        <v>10237</v>
      </c>
      <c r="AE1270" s="222">
        <f t="shared" si="680"/>
        <v>225</v>
      </c>
      <c r="AF1270" s="222">
        <f t="shared" si="680"/>
        <v>328</v>
      </c>
      <c r="AG1270" s="222">
        <f t="shared" si="680"/>
        <v>319</v>
      </c>
      <c r="AH1270" s="222">
        <f t="shared" si="680"/>
        <v>338</v>
      </c>
      <c r="AI1270" s="218">
        <f t="shared" si="680"/>
        <v>364</v>
      </c>
      <c r="AJ1270" s="218">
        <f t="shared" si="680"/>
        <v>358</v>
      </c>
      <c r="AK1270" s="218">
        <f t="shared" si="680"/>
        <v>372</v>
      </c>
      <c r="AL1270" s="218">
        <f t="shared" si="680"/>
        <v>362</v>
      </c>
      <c r="AM1270" s="222">
        <f t="shared" si="680"/>
        <v>12101</v>
      </c>
      <c r="AN1270" s="222">
        <f t="shared" si="680"/>
        <v>23239</v>
      </c>
      <c r="AO1270" s="222">
        <f t="shared" si="680"/>
        <v>24613</v>
      </c>
      <c r="AP1270" s="222">
        <f t="shared" si="680"/>
        <v>27045</v>
      </c>
      <c r="AQ1270" s="218">
        <f t="shared" si="680"/>
        <v>22650</v>
      </c>
      <c r="AR1270" s="218">
        <f t="shared" si="681"/>
        <v>23844</v>
      </c>
      <c r="AS1270" s="218">
        <f t="shared" si="681"/>
        <v>26248</v>
      </c>
      <c r="AT1270" s="218">
        <f t="shared" si="681"/>
        <v>26504</v>
      </c>
      <c r="AU1270" s="222">
        <f t="shared" si="681"/>
        <v>872</v>
      </c>
      <c r="AV1270" s="222">
        <f t="shared" si="681"/>
        <v>1755</v>
      </c>
      <c r="AW1270" s="222">
        <f t="shared" si="681"/>
        <v>1841</v>
      </c>
      <c r="AX1270" s="222">
        <f t="shared" si="681"/>
        <v>1985</v>
      </c>
      <c r="AY1270" s="218">
        <f t="shared" si="681"/>
        <v>1730</v>
      </c>
      <c r="AZ1270" s="218">
        <f t="shared" si="681"/>
        <v>1811</v>
      </c>
      <c r="BA1270" s="218">
        <f t="shared" si="681"/>
        <v>1957</v>
      </c>
      <c r="BB1270" s="218">
        <f t="shared" si="681"/>
        <v>2055</v>
      </c>
      <c r="BC1270" s="222">
        <f t="shared" si="681"/>
        <v>12545</v>
      </c>
      <c r="BD1270" s="222">
        <f t="shared" si="667"/>
        <v>22946.999999799998</v>
      </c>
      <c r="BE1270" s="222">
        <f t="shared" si="667"/>
        <v>23889.899535617038</v>
      </c>
      <c r="BF1270" s="222">
        <f t="shared" si="667"/>
        <v>26576.667054000001</v>
      </c>
      <c r="BG1270" s="218">
        <f t="shared" si="667"/>
        <v>22210</v>
      </c>
      <c r="BH1270" s="218">
        <f t="shared" si="667"/>
        <v>23295</v>
      </c>
      <c r="BI1270" s="218">
        <f t="shared" si="667"/>
        <v>25675</v>
      </c>
      <c r="BJ1270" s="218">
        <f t="shared" si="667"/>
        <v>25834</v>
      </c>
      <c r="BK1270" s="222">
        <f t="shared" si="682"/>
        <v>-1316</v>
      </c>
      <c r="BL1270" s="222">
        <f t="shared" si="682"/>
        <v>-1462.9999998000001</v>
      </c>
      <c r="BM1270" s="222">
        <f t="shared" si="682"/>
        <v>-1117.8995356170365</v>
      </c>
      <c r="BN1270" s="222">
        <f t="shared" si="682"/>
        <v>-1516.667054</v>
      </c>
      <c r="BO1270" s="218">
        <f t="shared" si="682"/>
        <v>-1290</v>
      </c>
      <c r="BP1270" s="218">
        <f t="shared" si="682"/>
        <v>-1262</v>
      </c>
      <c r="BQ1270" s="218">
        <f t="shared" si="682"/>
        <v>-1384</v>
      </c>
      <c r="BR1270" s="218">
        <f t="shared" si="682"/>
        <v>-1385</v>
      </c>
      <c r="BS1270" s="222">
        <f t="shared" si="682"/>
        <v>9</v>
      </c>
      <c r="BT1270" s="222">
        <f t="shared" si="682"/>
        <v>54</v>
      </c>
      <c r="BU1270" s="222">
        <f t="shared" si="682"/>
        <v>82</v>
      </c>
      <c r="BV1270" s="222">
        <f t="shared" si="682"/>
        <v>92</v>
      </c>
      <c r="BW1270" s="218">
        <f t="shared" si="682"/>
        <v>227</v>
      </c>
      <c r="BX1270" s="218">
        <f t="shared" si="682"/>
        <v>264</v>
      </c>
      <c r="BY1270" s="218">
        <f t="shared" si="682"/>
        <v>286</v>
      </c>
      <c r="BZ1270" s="218">
        <f t="shared" si="682"/>
        <v>250</v>
      </c>
      <c r="CA1270" s="222">
        <f t="shared" si="683"/>
        <v>1325</v>
      </c>
      <c r="CB1270" s="222">
        <f t="shared" si="683"/>
        <v>1516.9999998000001</v>
      </c>
      <c r="CC1270" s="222">
        <f t="shared" si="683"/>
        <v>1199.8995356170365</v>
      </c>
      <c r="CD1270" s="222">
        <f t="shared" si="683"/>
        <v>1608.667054</v>
      </c>
      <c r="CE1270" s="218">
        <f t="shared" si="683"/>
        <v>1517</v>
      </c>
      <c r="CF1270" s="218">
        <f t="shared" si="683"/>
        <v>1526</v>
      </c>
      <c r="CG1270" s="218">
        <f t="shared" si="683"/>
        <v>1670</v>
      </c>
      <c r="CH1270" s="218">
        <f t="shared" si="683"/>
        <v>1635</v>
      </c>
      <c r="CI1270" s="375"/>
      <c r="CJ1270" s="222">
        <f t="shared" si="684"/>
        <v>12542</v>
      </c>
      <c r="CK1270" s="222">
        <f t="shared" si="684"/>
        <v>22072</v>
      </c>
      <c r="CL1270" s="222">
        <f t="shared" si="684"/>
        <v>22826</v>
      </c>
      <c r="CM1270" s="222">
        <f t="shared" si="684"/>
        <v>24830</v>
      </c>
      <c r="CN1270" s="218">
        <f t="shared" si="684"/>
        <v>22210</v>
      </c>
      <c r="CO1270" s="218">
        <f t="shared" si="684"/>
        <v>21866.759429239504</v>
      </c>
      <c r="CP1270" s="218">
        <f t="shared" si="684"/>
        <v>24361.728023232918</v>
      </c>
      <c r="CQ1270" s="218">
        <f t="shared" si="684"/>
        <v>25267.788583494941</v>
      </c>
      <c r="CR1270" s="222">
        <f t="shared" si="684"/>
        <v>10202</v>
      </c>
      <c r="CS1270" s="222">
        <f t="shared" si="684"/>
        <v>18749</v>
      </c>
      <c r="CT1270" s="222">
        <f t="shared" si="684"/>
        <v>19914</v>
      </c>
      <c r="CU1270" s="222">
        <f t="shared" si="684"/>
        <v>21620</v>
      </c>
      <c r="CV1270" s="218">
        <f t="shared" si="684"/>
        <v>13637</v>
      </c>
      <c r="CW1270" s="218">
        <f t="shared" si="684"/>
        <v>14368.759429239519</v>
      </c>
      <c r="CX1270" s="218">
        <f t="shared" si="684"/>
        <v>16248.728023232909</v>
      </c>
      <c r="CY1270" s="218">
        <f t="shared" si="684"/>
        <v>16884.788583494937</v>
      </c>
      <c r="CZ1270" s="222">
        <f t="shared" si="685"/>
        <v>2233</v>
      </c>
      <c r="DA1270" s="222">
        <f t="shared" si="685"/>
        <v>3163</v>
      </c>
      <c r="DB1270" s="222">
        <f t="shared" si="685"/>
        <v>2752</v>
      </c>
      <c r="DC1270" s="222">
        <f t="shared" si="685"/>
        <v>3023</v>
      </c>
      <c r="DD1270" s="218">
        <f t="shared" si="685"/>
        <v>8423</v>
      </c>
      <c r="DE1270" s="218">
        <f t="shared" si="685"/>
        <v>7346</v>
      </c>
      <c r="DF1270" s="218">
        <f t="shared" si="685"/>
        <v>7945</v>
      </c>
      <c r="DG1270" s="218">
        <f t="shared" si="685"/>
        <v>8208</v>
      </c>
      <c r="DH1270" s="222">
        <f t="shared" si="685"/>
        <v>107</v>
      </c>
      <c r="DI1270" s="222">
        <f t="shared" si="685"/>
        <v>160</v>
      </c>
      <c r="DJ1270" s="222">
        <f t="shared" si="685"/>
        <v>160</v>
      </c>
      <c r="DK1270" s="222">
        <f t="shared" si="685"/>
        <v>187</v>
      </c>
      <c r="DL1270" s="218">
        <f t="shared" si="685"/>
        <v>150</v>
      </c>
      <c r="DM1270" s="218">
        <f t="shared" si="685"/>
        <v>152</v>
      </c>
      <c r="DN1270" s="218">
        <f t="shared" si="686"/>
        <v>168</v>
      </c>
      <c r="DO1270" s="218">
        <f t="shared" si="686"/>
        <v>175</v>
      </c>
      <c r="DP1270" s="222">
        <f t="shared" si="686"/>
        <v>3</v>
      </c>
      <c r="DQ1270" s="222">
        <f t="shared" si="686"/>
        <v>874.9999998000003</v>
      </c>
      <c r="DR1270" s="222">
        <f t="shared" si="686"/>
        <v>1063.8995356170362</v>
      </c>
      <c r="DS1270" s="222">
        <f t="shared" si="686"/>
        <v>1746.667054</v>
      </c>
      <c r="DT1270" s="218">
        <f t="shared" si="686"/>
        <v>0</v>
      </c>
      <c r="DU1270" s="218">
        <f t="shared" si="686"/>
        <v>1428.240570760488</v>
      </c>
      <c r="DV1270" s="218">
        <f t="shared" si="686"/>
        <v>1313.2719767670876</v>
      </c>
      <c r="DW1270" s="218">
        <f t="shared" si="686"/>
        <v>566.21141650505729</v>
      </c>
      <c r="DX1270" s="384">
        <f t="shared" si="659"/>
        <v>0.28468404563456878</v>
      </c>
      <c r="DY1270" s="384">
        <f t="shared" si="659"/>
        <v>0.26199777671907259</v>
      </c>
      <c r="DZ1270" s="384">
        <f t="shared" si="659"/>
        <v>0.26035218462647997</v>
      </c>
      <c r="EA1270" s="384">
        <f t="shared" si="658"/>
        <v>0.27068500539374324</v>
      </c>
      <c r="EB1270" s="385">
        <f t="shared" si="658"/>
        <v>0.26646803549452686</v>
      </c>
      <c r="EC1270" s="385">
        <f t="shared" si="658"/>
        <v>0.26719340855289453</v>
      </c>
      <c r="ED1270" s="385">
        <f t="shared" si="577"/>
        <v>0.27562988106079422</v>
      </c>
      <c r="EE1270" s="385">
        <f t="shared" si="577"/>
        <v>0.27861089187056037</v>
      </c>
      <c r="EG1270" s="222">
        <f t="shared" si="687"/>
        <v>1466</v>
      </c>
      <c r="EH1270" s="222">
        <f t="shared" si="687"/>
        <v>653</v>
      </c>
      <c r="EI1270" s="222">
        <f t="shared" si="687"/>
        <v>812</v>
      </c>
      <c r="EJ1270" s="222">
        <f t="shared" si="687"/>
        <v>254</v>
      </c>
      <c r="EK1270" s="222">
        <f t="shared" si="687"/>
        <v>633</v>
      </c>
      <c r="EL1270" s="222">
        <f t="shared" si="687"/>
        <v>21452</v>
      </c>
      <c r="EM1270" s="222">
        <f t="shared" si="687"/>
        <v>18885</v>
      </c>
      <c r="EN1270" s="386">
        <f t="shared" si="604"/>
        <v>0.44542974079126874</v>
      </c>
      <c r="EO1270" s="222">
        <f t="shared" si="605"/>
        <v>31.2807881773399</v>
      </c>
      <c r="EP1270" s="386">
        <f t="shared" si="606"/>
        <v>0.43178717598908595</v>
      </c>
      <c r="EQ1270" s="222">
        <f t="shared" si="607"/>
        <v>29507.738206227859</v>
      </c>
      <c r="ER1270" s="222">
        <f t="shared" si="608"/>
        <v>1120.8189921454416</v>
      </c>
      <c r="ES1270" s="292"/>
      <c r="ET1270" s="218">
        <f t="shared" si="688"/>
        <v>2757</v>
      </c>
      <c r="EU1270" s="218">
        <f t="shared" si="688"/>
        <v>1479</v>
      </c>
      <c r="EV1270" s="218">
        <f t="shared" si="688"/>
        <v>1278</v>
      </c>
      <c r="EW1270" s="218">
        <f t="shared" si="688"/>
        <v>566</v>
      </c>
      <c r="EX1270" s="218">
        <f t="shared" si="688"/>
        <v>6318</v>
      </c>
      <c r="EY1270" s="218">
        <f t="shared" si="688"/>
        <v>33862</v>
      </c>
      <c r="EZ1270" s="218">
        <f t="shared" si="688"/>
        <v>31561</v>
      </c>
      <c r="FA1270" s="387">
        <f t="shared" si="672"/>
        <v>0.53645266594124053</v>
      </c>
      <c r="FB1270" s="221">
        <f t="shared" si="673"/>
        <v>44.287949921752741</v>
      </c>
      <c r="FC1270" s="387">
        <f t="shared" si="674"/>
        <v>2.2916213275299238</v>
      </c>
      <c r="FD1270" s="218">
        <f t="shared" si="675"/>
        <v>186580.8280668596</v>
      </c>
      <c r="FE1270" s="218">
        <f t="shared" si="676"/>
        <v>1494.4604628074733</v>
      </c>
      <c r="FF1270" s="218">
        <f t="shared" si="689"/>
        <v>21805</v>
      </c>
      <c r="FG1270" s="221">
        <f t="shared" si="603"/>
        <v>8.8786975464343048</v>
      </c>
      <c r="FH1270" s="218">
        <f t="shared" si="690"/>
        <v>1936</v>
      </c>
      <c r="FI1270" s="218">
        <f t="shared" si="690"/>
        <v>21805</v>
      </c>
      <c r="FJ1270" s="218">
        <f t="shared" si="690"/>
        <v>-281</v>
      </c>
      <c r="FK1270" s="218">
        <f t="shared" si="677"/>
        <v>20150</v>
      </c>
      <c r="FL1270" s="218">
        <f t="shared" si="691"/>
        <v>1599</v>
      </c>
      <c r="FM1270" s="218">
        <f t="shared" si="678"/>
        <v>18551</v>
      </c>
    </row>
    <row r="1271" spans="1:169" s="368" customFormat="1">
      <c r="A1271" s="285"/>
      <c r="B1271" s="286"/>
      <c r="C1271" s="285"/>
      <c r="D1271" s="285"/>
      <c r="E1271" s="285"/>
      <c r="F1271" s="287">
        <f t="shared" si="692"/>
        <v>5</v>
      </c>
      <c r="G1271" s="392" t="s">
        <v>119</v>
      </c>
      <c r="H1271" s="392" t="s">
        <v>317</v>
      </c>
      <c r="I1271" s="287"/>
      <c r="J1271" s="392"/>
      <c r="K1271" s="287"/>
      <c r="L1271" s="392"/>
      <c r="M1271" s="392"/>
      <c r="N1271" s="372">
        <f t="shared" si="679"/>
        <v>15</v>
      </c>
      <c r="O1271" s="222">
        <f t="shared" si="679"/>
        <v>12767</v>
      </c>
      <c r="P1271" s="222">
        <f t="shared" si="679"/>
        <v>11250</v>
      </c>
      <c r="Q1271" s="222">
        <f t="shared" si="679"/>
        <v>11712</v>
      </c>
      <c r="R1271" s="222">
        <f t="shared" si="679"/>
        <v>9918</v>
      </c>
      <c r="S1271" s="218">
        <f t="shared" si="679"/>
        <v>11669</v>
      </c>
      <c r="T1271" s="218">
        <f t="shared" si="679"/>
        <v>12279</v>
      </c>
      <c r="U1271" s="218">
        <f t="shared" si="679"/>
        <v>10375</v>
      </c>
      <c r="V1271" s="218">
        <f t="shared" si="679"/>
        <v>10327</v>
      </c>
      <c r="W1271" s="222">
        <f t="shared" si="679"/>
        <v>4275</v>
      </c>
      <c r="X1271" s="222">
        <f t="shared" si="679"/>
        <v>2439</v>
      </c>
      <c r="Y1271" s="222">
        <f t="shared" si="679"/>
        <v>2541</v>
      </c>
      <c r="Z1271" s="222">
        <f t="shared" si="679"/>
        <v>2152</v>
      </c>
      <c r="AA1271" s="218">
        <f t="shared" si="679"/>
        <v>2860</v>
      </c>
      <c r="AB1271" s="218">
        <f t="shared" si="679"/>
        <v>3034</v>
      </c>
      <c r="AC1271" s="218">
        <f t="shared" si="679"/>
        <v>2553</v>
      </c>
      <c r="AD1271" s="218">
        <f t="shared" si="680"/>
        <v>2542</v>
      </c>
      <c r="AE1271" s="222">
        <f t="shared" si="680"/>
        <v>159</v>
      </c>
      <c r="AF1271" s="222">
        <f t="shared" si="680"/>
        <v>144</v>
      </c>
      <c r="AG1271" s="222">
        <f t="shared" si="680"/>
        <v>142</v>
      </c>
      <c r="AH1271" s="222">
        <f t="shared" si="680"/>
        <v>149</v>
      </c>
      <c r="AI1271" s="218">
        <f t="shared" si="680"/>
        <v>104</v>
      </c>
      <c r="AJ1271" s="218">
        <f t="shared" si="680"/>
        <v>125</v>
      </c>
      <c r="AK1271" s="218">
        <f t="shared" si="680"/>
        <v>146</v>
      </c>
      <c r="AL1271" s="218">
        <f t="shared" si="680"/>
        <v>108</v>
      </c>
      <c r="AM1271" s="222">
        <f t="shared" si="680"/>
        <v>8492</v>
      </c>
      <c r="AN1271" s="222">
        <f t="shared" si="680"/>
        <v>8811</v>
      </c>
      <c r="AO1271" s="222">
        <f t="shared" si="680"/>
        <v>9173</v>
      </c>
      <c r="AP1271" s="222">
        <f t="shared" si="680"/>
        <v>7768</v>
      </c>
      <c r="AQ1271" s="218">
        <f t="shared" si="680"/>
        <v>8811</v>
      </c>
      <c r="AR1271" s="218">
        <f t="shared" si="681"/>
        <v>9247</v>
      </c>
      <c r="AS1271" s="218">
        <f t="shared" si="681"/>
        <v>7822</v>
      </c>
      <c r="AT1271" s="218">
        <f t="shared" si="681"/>
        <v>7786</v>
      </c>
      <c r="AU1271" s="222">
        <f t="shared" si="681"/>
        <v>757</v>
      </c>
      <c r="AV1271" s="222">
        <f t="shared" si="681"/>
        <v>786</v>
      </c>
      <c r="AW1271" s="222">
        <f t="shared" si="681"/>
        <v>821</v>
      </c>
      <c r="AX1271" s="222">
        <f t="shared" si="681"/>
        <v>692</v>
      </c>
      <c r="AY1271" s="218">
        <f t="shared" si="681"/>
        <v>786</v>
      </c>
      <c r="AZ1271" s="218">
        <f t="shared" si="681"/>
        <v>821</v>
      </c>
      <c r="BA1271" s="218">
        <f t="shared" si="681"/>
        <v>692</v>
      </c>
      <c r="BB1271" s="218">
        <f t="shared" si="681"/>
        <v>690</v>
      </c>
      <c r="BC1271" s="222">
        <f t="shared" si="681"/>
        <v>7621</v>
      </c>
      <c r="BD1271" s="222">
        <f t="shared" si="667"/>
        <v>7528</v>
      </c>
      <c r="BE1271" s="222">
        <f t="shared" si="667"/>
        <v>7883</v>
      </c>
      <c r="BF1271" s="222">
        <f t="shared" si="667"/>
        <v>6560</v>
      </c>
      <c r="BG1271" s="218">
        <f t="shared" si="667"/>
        <v>7525</v>
      </c>
      <c r="BH1271" s="218">
        <f t="shared" si="667"/>
        <v>7956</v>
      </c>
      <c r="BI1271" s="218">
        <f t="shared" si="667"/>
        <v>6622</v>
      </c>
      <c r="BJ1271" s="218">
        <f t="shared" si="667"/>
        <v>6621</v>
      </c>
      <c r="BK1271" s="222">
        <f t="shared" si="682"/>
        <v>114</v>
      </c>
      <c r="BL1271" s="222">
        <f t="shared" si="682"/>
        <v>497</v>
      </c>
      <c r="BM1271" s="222">
        <f t="shared" si="682"/>
        <v>469</v>
      </c>
      <c r="BN1271" s="222">
        <f t="shared" si="682"/>
        <v>516</v>
      </c>
      <c r="BO1271" s="218">
        <f t="shared" si="682"/>
        <v>500</v>
      </c>
      <c r="BP1271" s="218">
        <f t="shared" si="682"/>
        <v>470</v>
      </c>
      <c r="BQ1271" s="218">
        <f t="shared" si="682"/>
        <v>508</v>
      </c>
      <c r="BR1271" s="218">
        <f t="shared" si="682"/>
        <v>475</v>
      </c>
      <c r="BS1271" s="222">
        <f t="shared" si="682"/>
        <v>168</v>
      </c>
      <c r="BT1271" s="222">
        <f t="shared" si="682"/>
        <v>497</v>
      </c>
      <c r="BU1271" s="222">
        <f t="shared" si="682"/>
        <v>469</v>
      </c>
      <c r="BV1271" s="222">
        <f t="shared" si="682"/>
        <v>516</v>
      </c>
      <c r="BW1271" s="218">
        <f t="shared" si="682"/>
        <v>500</v>
      </c>
      <c r="BX1271" s="218">
        <f t="shared" si="682"/>
        <v>470</v>
      </c>
      <c r="BY1271" s="218">
        <f t="shared" si="682"/>
        <v>508</v>
      </c>
      <c r="BZ1271" s="218">
        <f t="shared" si="682"/>
        <v>475</v>
      </c>
      <c r="CA1271" s="222">
        <f t="shared" si="683"/>
        <v>54</v>
      </c>
      <c r="CB1271" s="222">
        <f t="shared" si="683"/>
        <v>0</v>
      </c>
      <c r="CC1271" s="222">
        <f t="shared" si="683"/>
        <v>0</v>
      </c>
      <c r="CD1271" s="222">
        <f t="shared" si="683"/>
        <v>0</v>
      </c>
      <c r="CE1271" s="218">
        <f t="shared" si="683"/>
        <v>0</v>
      </c>
      <c r="CF1271" s="218">
        <f t="shared" si="683"/>
        <v>0</v>
      </c>
      <c r="CG1271" s="218">
        <f t="shared" si="683"/>
        <v>0</v>
      </c>
      <c r="CH1271" s="218">
        <f t="shared" si="683"/>
        <v>0</v>
      </c>
      <c r="CI1271" s="375"/>
      <c r="CJ1271" s="222">
        <f t="shared" si="684"/>
        <v>7622</v>
      </c>
      <c r="CK1271" s="222">
        <f t="shared" si="684"/>
        <v>8194</v>
      </c>
      <c r="CL1271" s="222">
        <f t="shared" si="684"/>
        <v>8503</v>
      </c>
      <c r="CM1271" s="222">
        <f t="shared" si="684"/>
        <v>7341</v>
      </c>
      <c r="CN1271" s="218">
        <f t="shared" si="684"/>
        <v>7525</v>
      </c>
      <c r="CO1271" s="218">
        <f t="shared" si="684"/>
        <v>7565.0865331247878</v>
      </c>
      <c r="CP1271" s="218">
        <f t="shared" si="684"/>
        <v>6868.6276804539511</v>
      </c>
      <c r="CQ1271" s="218">
        <f t="shared" si="684"/>
        <v>6918.2986463448369</v>
      </c>
      <c r="CR1271" s="222">
        <f t="shared" si="684"/>
        <v>7219</v>
      </c>
      <c r="CS1271" s="222">
        <f t="shared" si="684"/>
        <v>7630</v>
      </c>
      <c r="CT1271" s="222">
        <f t="shared" si="684"/>
        <v>7943</v>
      </c>
      <c r="CU1271" s="222">
        <f t="shared" si="684"/>
        <v>6727</v>
      </c>
      <c r="CV1271" s="218">
        <f t="shared" si="684"/>
        <v>5245</v>
      </c>
      <c r="CW1271" s="218">
        <f t="shared" si="684"/>
        <v>5508.0865331247878</v>
      </c>
      <c r="CX1271" s="218">
        <f t="shared" si="684"/>
        <v>4659.6276804539502</v>
      </c>
      <c r="CY1271" s="218">
        <f t="shared" si="684"/>
        <v>4637.2986463448387</v>
      </c>
      <c r="CZ1271" s="222">
        <f t="shared" si="685"/>
        <v>73</v>
      </c>
      <c r="DA1271" s="222">
        <f t="shared" si="685"/>
        <v>78</v>
      </c>
      <c r="DB1271" s="222">
        <f t="shared" si="685"/>
        <v>67</v>
      </c>
      <c r="DC1271" s="222">
        <f t="shared" si="685"/>
        <v>75</v>
      </c>
      <c r="DD1271" s="218">
        <f t="shared" si="685"/>
        <v>1822</v>
      </c>
      <c r="DE1271" s="218">
        <f t="shared" si="685"/>
        <v>1590</v>
      </c>
      <c r="DF1271" s="218">
        <f t="shared" si="685"/>
        <v>1720</v>
      </c>
      <c r="DG1271" s="218">
        <f t="shared" si="685"/>
        <v>1777</v>
      </c>
      <c r="DH1271" s="222">
        <f t="shared" si="685"/>
        <v>330</v>
      </c>
      <c r="DI1271" s="222">
        <f t="shared" si="685"/>
        <v>486</v>
      </c>
      <c r="DJ1271" s="222">
        <f t="shared" si="685"/>
        <v>493</v>
      </c>
      <c r="DK1271" s="222">
        <f t="shared" si="685"/>
        <v>539</v>
      </c>
      <c r="DL1271" s="218">
        <f t="shared" si="685"/>
        <v>458</v>
      </c>
      <c r="DM1271" s="218">
        <f t="shared" si="685"/>
        <v>467</v>
      </c>
      <c r="DN1271" s="218">
        <f t="shared" si="686"/>
        <v>489</v>
      </c>
      <c r="DO1271" s="218">
        <f t="shared" si="686"/>
        <v>504</v>
      </c>
      <c r="DP1271" s="222">
        <f t="shared" si="686"/>
        <v>-1</v>
      </c>
      <c r="DQ1271" s="222">
        <f t="shared" si="686"/>
        <v>-666</v>
      </c>
      <c r="DR1271" s="222">
        <f t="shared" si="686"/>
        <v>-620</v>
      </c>
      <c r="DS1271" s="222">
        <f t="shared" si="686"/>
        <v>-781</v>
      </c>
      <c r="DT1271" s="218">
        <f t="shared" si="686"/>
        <v>0</v>
      </c>
      <c r="DU1271" s="218">
        <f t="shared" si="686"/>
        <v>390.91346687521116</v>
      </c>
      <c r="DV1271" s="218">
        <f t="shared" si="686"/>
        <v>-246.62768045395083</v>
      </c>
      <c r="DW1271" s="218">
        <f t="shared" si="686"/>
        <v>-297.29864634483818</v>
      </c>
      <c r="DX1271" s="384">
        <f t="shared" si="659"/>
        <v>0.33484765410824785</v>
      </c>
      <c r="DY1271" s="384">
        <f t="shared" si="659"/>
        <v>0.21679999999999999</v>
      </c>
      <c r="DZ1271" s="384">
        <f t="shared" si="659"/>
        <v>0.21695696721311475</v>
      </c>
      <c r="EA1271" s="384">
        <f t="shared" si="658"/>
        <v>0.21697922968340391</v>
      </c>
      <c r="EB1271" s="385">
        <f t="shared" si="658"/>
        <v>0.24509383837518212</v>
      </c>
      <c r="EC1271" s="385">
        <f t="shared" si="658"/>
        <v>0.24708852512419577</v>
      </c>
      <c r="ED1271" s="385">
        <f t="shared" si="577"/>
        <v>0.24607228915662652</v>
      </c>
      <c r="EE1271" s="385">
        <f t="shared" si="577"/>
        <v>0.2461508666602111</v>
      </c>
      <c r="EG1271" s="222">
        <f t="shared" si="687"/>
        <v>8111</v>
      </c>
      <c r="EH1271" s="222">
        <f t="shared" si="687"/>
        <v>4751</v>
      </c>
      <c r="EI1271" s="222">
        <f t="shared" si="687"/>
        <v>3359</v>
      </c>
      <c r="EJ1271" s="222">
        <f t="shared" si="687"/>
        <v>644</v>
      </c>
      <c r="EK1271" s="222">
        <f t="shared" si="687"/>
        <v>2173</v>
      </c>
      <c r="EL1271" s="222">
        <f t="shared" si="687"/>
        <v>24048</v>
      </c>
      <c r="EM1271" s="222">
        <f t="shared" si="687"/>
        <v>23783</v>
      </c>
      <c r="EN1271" s="386">
        <f t="shared" si="604"/>
        <v>0.58574774996917767</v>
      </c>
      <c r="EO1271" s="222">
        <f t="shared" si="605"/>
        <v>19.172372729979159</v>
      </c>
      <c r="EP1271" s="386">
        <f t="shared" si="606"/>
        <v>0.2679077795586241</v>
      </c>
      <c r="EQ1271" s="222">
        <f t="shared" si="607"/>
        <v>90360.94477711244</v>
      </c>
      <c r="ER1271" s="222">
        <f t="shared" si="608"/>
        <v>2256.5137563245457</v>
      </c>
      <c r="ES1271" s="292"/>
      <c r="ET1271" s="218">
        <f t="shared" si="688"/>
        <v>7553</v>
      </c>
      <c r="EU1271" s="218">
        <f t="shared" si="688"/>
        <v>4545</v>
      </c>
      <c r="EV1271" s="218">
        <f t="shared" si="688"/>
        <v>3006</v>
      </c>
      <c r="EW1271" s="218">
        <f t="shared" si="688"/>
        <v>843</v>
      </c>
      <c r="EX1271" s="218">
        <f t="shared" si="688"/>
        <v>3128</v>
      </c>
      <c r="EY1271" s="218">
        <f t="shared" si="688"/>
        <v>26034</v>
      </c>
      <c r="EZ1271" s="218">
        <f t="shared" si="688"/>
        <v>25640</v>
      </c>
      <c r="FA1271" s="387">
        <f t="shared" si="672"/>
        <v>0.60174764994042107</v>
      </c>
      <c r="FB1271" s="221">
        <f t="shared" si="673"/>
        <v>28.043912175648707</v>
      </c>
      <c r="FC1271" s="387">
        <f t="shared" si="674"/>
        <v>0.41414007679067921</v>
      </c>
      <c r="FD1271" s="218">
        <f t="shared" si="675"/>
        <v>120150.57232849351</v>
      </c>
      <c r="FE1271" s="218">
        <f t="shared" si="676"/>
        <v>2739.8595943837754</v>
      </c>
      <c r="FF1271" s="218">
        <f t="shared" si="689"/>
        <v>8973</v>
      </c>
      <c r="FG1271" s="221">
        <f t="shared" si="603"/>
        <v>9.8071993759054941</v>
      </c>
      <c r="FH1271" s="218">
        <f t="shared" si="690"/>
        <v>880</v>
      </c>
      <c r="FI1271" s="218">
        <f t="shared" si="690"/>
        <v>8973</v>
      </c>
      <c r="FJ1271" s="218">
        <f t="shared" si="690"/>
        <v>74</v>
      </c>
      <c r="FK1271" s="218">
        <f t="shared" si="677"/>
        <v>8019</v>
      </c>
      <c r="FL1271" s="218">
        <f t="shared" si="691"/>
        <v>669</v>
      </c>
      <c r="FM1271" s="218">
        <f t="shared" si="678"/>
        <v>7350</v>
      </c>
    </row>
    <row r="1272" spans="1:169" s="368" customFormat="1">
      <c r="A1272" s="285"/>
      <c r="B1272" s="286"/>
      <c r="C1272" s="285"/>
      <c r="D1272" s="285"/>
      <c r="E1272" s="285"/>
      <c r="F1272" s="287">
        <f t="shared" si="692"/>
        <v>6</v>
      </c>
      <c r="G1272" s="392" t="s">
        <v>161</v>
      </c>
      <c r="H1272" s="392" t="s">
        <v>351</v>
      </c>
      <c r="I1272" s="287"/>
      <c r="J1272" s="392"/>
      <c r="K1272" s="287"/>
      <c r="L1272" s="392"/>
      <c r="M1272" s="392"/>
      <c r="N1272" s="372">
        <f t="shared" si="679"/>
        <v>6</v>
      </c>
      <c r="O1272" s="222">
        <f t="shared" si="679"/>
        <v>7648</v>
      </c>
      <c r="P1272" s="222">
        <f t="shared" si="679"/>
        <v>9857</v>
      </c>
      <c r="Q1272" s="222">
        <f t="shared" si="679"/>
        <v>10474</v>
      </c>
      <c r="R1272" s="222">
        <f t="shared" si="679"/>
        <v>10512</v>
      </c>
      <c r="S1272" s="218">
        <f t="shared" si="679"/>
        <v>9857</v>
      </c>
      <c r="T1272" s="218">
        <f t="shared" si="679"/>
        <v>10527</v>
      </c>
      <c r="U1272" s="218">
        <f t="shared" si="679"/>
        <v>10687</v>
      </c>
      <c r="V1272" s="218">
        <f t="shared" si="679"/>
        <v>10783</v>
      </c>
      <c r="W1272" s="222">
        <f t="shared" si="679"/>
        <v>1651</v>
      </c>
      <c r="X1272" s="222">
        <f t="shared" si="679"/>
        <v>1850</v>
      </c>
      <c r="Y1272" s="222">
        <f t="shared" si="679"/>
        <v>1929</v>
      </c>
      <c r="Z1272" s="222">
        <f t="shared" si="679"/>
        <v>1909</v>
      </c>
      <c r="AA1272" s="218">
        <f t="shared" si="679"/>
        <v>1850</v>
      </c>
      <c r="AB1272" s="218">
        <f t="shared" si="679"/>
        <v>1999</v>
      </c>
      <c r="AC1272" s="218">
        <f t="shared" si="679"/>
        <v>1972</v>
      </c>
      <c r="AD1272" s="218">
        <f t="shared" si="680"/>
        <v>1990</v>
      </c>
      <c r="AE1272" s="222">
        <f t="shared" si="680"/>
        <v>113</v>
      </c>
      <c r="AF1272" s="222">
        <f t="shared" si="680"/>
        <v>132</v>
      </c>
      <c r="AG1272" s="222">
        <f t="shared" si="680"/>
        <v>129</v>
      </c>
      <c r="AH1272" s="222">
        <f t="shared" si="680"/>
        <v>135</v>
      </c>
      <c r="AI1272" s="218">
        <f t="shared" si="680"/>
        <v>107</v>
      </c>
      <c r="AJ1272" s="218">
        <f t="shared" si="680"/>
        <v>83</v>
      </c>
      <c r="AK1272" s="218">
        <f t="shared" si="680"/>
        <v>133</v>
      </c>
      <c r="AL1272" s="218">
        <f t="shared" si="680"/>
        <v>122</v>
      </c>
      <c r="AM1272" s="222">
        <f t="shared" si="680"/>
        <v>5997</v>
      </c>
      <c r="AN1272" s="222">
        <f t="shared" si="680"/>
        <v>8007</v>
      </c>
      <c r="AO1272" s="222">
        <f t="shared" si="680"/>
        <v>8545</v>
      </c>
      <c r="AP1272" s="222">
        <f t="shared" si="680"/>
        <v>8602</v>
      </c>
      <c r="AQ1272" s="218">
        <f t="shared" si="680"/>
        <v>8007</v>
      </c>
      <c r="AR1272" s="218">
        <f t="shared" si="681"/>
        <v>8528</v>
      </c>
      <c r="AS1272" s="218">
        <f t="shared" si="681"/>
        <v>8716</v>
      </c>
      <c r="AT1272" s="218">
        <f t="shared" si="681"/>
        <v>8794</v>
      </c>
      <c r="AU1272" s="222">
        <f t="shared" si="681"/>
        <v>466</v>
      </c>
      <c r="AV1272" s="222">
        <f t="shared" si="681"/>
        <v>603</v>
      </c>
      <c r="AW1272" s="222">
        <f t="shared" si="681"/>
        <v>647</v>
      </c>
      <c r="AX1272" s="222">
        <f t="shared" si="681"/>
        <v>661</v>
      </c>
      <c r="AY1272" s="218">
        <f t="shared" si="681"/>
        <v>603</v>
      </c>
      <c r="AZ1272" s="218">
        <f t="shared" si="681"/>
        <v>645</v>
      </c>
      <c r="BA1272" s="218">
        <f t="shared" si="681"/>
        <v>667</v>
      </c>
      <c r="BB1272" s="218">
        <f t="shared" si="681"/>
        <v>683</v>
      </c>
      <c r="BC1272" s="222">
        <f t="shared" si="681"/>
        <v>5595</v>
      </c>
      <c r="BD1272" s="222">
        <f t="shared" si="667"/>
        <v>7596.5</v>
      </c>
      <c r="BE1272" s="222">
        <f t="shared" si="667"/>
        <v>7997.237416891604</v>
      </c>
      <c r="BF1272" s="222">
        <f t="shared" si="667"/>
        <v>8131.83</v>
      </c>
      <c r="BG1272" s="218">
        <f t="shared" si="667"/>
        <v>7642</v>
      </c>
      <c r="BH1272" s="218">
        <f t="shared" si="667"/>
        <v>8060</v>
      </c>
      <c r="BI1272" s="218">
        <f t="shared" si="667"/>
        <v>8286</v>
      </c>
      <c r="BJ1272" s="218">
        <f t="shared" si="667"/>
        <v>8370</v>
      </c>
      <c r="BK1272" s="222">
        <f t="shared" si="682"/>
        <v>-64</v>
      </c>
      <c r="BL1272" s="222">
        <f t="shared" si="682"/>
        <v>-192.5</v>
      </c>
      <c r="BM1272" s="222">
        <f t="shared" si="682"/>
        <v>-99.237416891603687</v>
      </c>
      <c r="BN1272" s="222">
        <f t="shared" si="682"/>
        <v>-190.83</v>
      </c>
      <c r="BO1272" s="218">
        <f t="shared" si="682"/>
        <v>-238</v>
      </c>
      <c r="BP1272" s="218">
        <f t="shared" si="682"/>
        <v>-177</v>
      </c>
      <c r="BQ1272" s="218">
        <f t="shared" si="682"/>
        <v>-237</v>
      </c>
      <c r="BR1272" s="218">
        <f t="shared" si="682"/>
        <v>-259</v>
      </c>
      <c r="BS1272" s="222">
        <f t="shared" si="682"/>
        <v>35</v>
      </c>
      <c r="BT1272" s="222">
        <f t="shared" si="682"/>
        <v>48</v>
      </c>
      <c r="BU1272" s="222">
        <f t="shared" si="682"/>
        <v>49</v>
      </c>
      <c r="BV1272" s="222">
        <f t="shared" si="682"/>
        <v>49</v>
      </c>
      <c r="BW1272" s="218">
        <f t="shared" si="682"/>
        <v>3</v>
      </c>
      <c r="BX1272" s="218">
        <f t="shared" si="682"/>
        <v>3</v>
      </c>
      <c r="BY1272" s="218">
        <f t="shared" si="682"/>
        <v>3</v>
      </c>
      <c r="BZ1272" s="218">
        <f t="shared" si="682"/>
        <v>3</v>
      </c>
      <c r="CA1272" s="222">
        <f t="shared" si="683"/>
        <v>99</v>
      </c>
      <c r="CB1272" s="222">
        <f t="shared" si="683"/>
        <v>240.5</v>
      </c>
      <c r="CC1272" s="222">
        <f t="shared" si="683"/>
        <v>148.23741689160369</v>
      </c>
      <c r="CD1272" s="222">
        <f t="shared" si="683"/>
        <v>239.83</v>
      </c>
      <c r="CE1272" s="218">
        <f t="shared" si="683"/>
        <v>241</v>
      </c>
      <c r="CF1272" s="218">
        <f t="shared" si="683"/>
        <v>180</v>
      </c>
      <c r="CG1272" s="218">
        <f t="shared" si="683"/>
        <v>240</v>
      </c>
      <c r="CH1272" s="218">
        <f t="shared" si="683"/>
        <v>262</v>
      </c>
      <c r="CI1272" s="375"/>
      <c r="CJ1272" s="222">
        <f t="shared" si="684"/>
        <v>5596</v>
      </c>
      <c r="CK1272" s="222">
        <f t="shared" si="684"/>
        <v>7275</v>
      </c>
      <c r="CL1272" s="222">
        <f t="shared" si="684"/>
        <v>7640</v>
      </c>
      <c r="CM1272" s="222">
        <f t="shared" si="684"/>
        <v>7836</v>
      </c>
      <c r="CN1272" s="218">
        <f t="shared" si="684"/>
        <v>7642</v>
      </c>
      <c r="CO1272" s="218">
        <f t="shared" si="684"/>
        <v>7586.6567352594375</v>
      </c>
      <c r="CP1272" s="218">
        <f t="shared" si="684"/>
        <v>8013.3056798198177</v>
      </c>
      <c r="CQ1272" s="218">
        <f t="shared" si="684"/>
        <v>8219.4020426118332</v>
      </c>
      <c r="CR1272" s="222">
        <f t="shared" si="684"/>
        <v>4739</v>
      </c>
      <c r="CS1272" s="222">
        <f t="shared" si="684"/>
        <v>6041</v>
      </c>
      <c r="CT1272" s="222">
        <f t="shared" si="684"/>
        <v>6447</v>
      </c>
      <c r="CU1272" s="222">
        <f t="shared" si="684"/>
        <v>6490</v>
      </c>
      <c r="CV1272" s="218">
        <f t="shared" si="684"/>
        <v>4116</v>
      </c>
      <c r="CW1272" s="218">
        <f t="shared" si="684"/>
        <v>4383.6567352594375</v>
      </c>
      <c r="CX1272" s="218">
        <f t="shared" si="684"/>
        <v>4480.3056798198177</v>
      </c>
      <c r="CY1272" s="218">
        <f t="shared" si="684"/>
        <v>4520.4020426118332</v>
      </c>
      <c r="CZ1272" s="222">
        <f t="shared" si="685"/>
        <v>596</v>
      </c>
      <c r="DA1272" s="222">
        <f t="shared" si="685"/>
        <v>781</v>
      </c>
      <c r="DB1272" s="222">
        <f t="shared" si="685"/>
        <v>681</v>
      </c>
      <c r="DC1272" s="222">
        <f t="shared" si="685"/>
        <v>748</v>
      </c>
      <c r="DD1272" s="218">
        <f t="shared" si="685"/>
        <v>3075</v>
      </c>
      <c r="DE1272" s="218">
        <f t="shared" si="685"/>
        <v>2682</v>
      </c>
      <c r="DF1272" s="218">
        <f t="shared" si="685"/>
        <v>2901</v>
      </c>
      <c r="DG1272" s="218">
        <f t="shared" si="685"/>
        <v>2996</v>
      </c>
      <c r="DH1272" s="222">
        <f t="shared" si="685"/>
        <v>261</v>
      </c>
      <c r="DI1272" s="222">
        <f t="shared" si="685"/>
        <v>453</v>
      </c>
      <c r="DJ1272" s="222">
        <f t="shared" si="685"/>
        <v>512</v>
      </c>
      <c r="DK1272" s="222">
        <f t="shared" si="685"/>
        <v>598</v>
      </c>
      <c r="DL1272" s="218">
        <f t="shared" si="685"/>
        <v>451</v>
      </c>
      <c r="DM1272" s="218">
        <f t="shared" si="685"/>
        <v>521</v>
      </c>
      <c r="DN1272" s="218">
        <f t="shared" si="686"/>
        <v>632</v>
      </c>
      <c r="DO1272" s="218">
        <f t="shared" si="686"/>
        <v>703</v>
      </c>
      <c r="DP1272" s="222">
        <f t="shared" si="686"/>
        <v>-1</v>
      </c>
      <c r="DQ1272" s="222">
        <f t="shared" si="686"/>
        <v>321.5</v>
      </c>
      <c r="DR1272" s="222">
        <f t="shared" si="686"/>
        <v>357.23741689160397</v>
      </c>
      <c r="DS1272" s="222">
        <f t="shared" si="686"/>
        <v>295.82999999999993</v>
      </c>
      <c r="DT1272" s="218">
        <f t="shared" si="686"/>
        <v>0</v>
      </c>
      <c r="DU1272" s="218">
        <f t="shared" si="686"/>
        <v>473.34326474056252</v>
      </c>
      <c r="DV1272" s="218">
        <f t="shared" si="686"/>
        <v>272.69432018018233</v>
      </c>
      <c r="DW1272" s="218">
        <f t="shared" si="686"/>
        <v>150.59795738816683</v>
      </c>
      <c r="DX1272" s="384">
        <f t="shared" si="659"/>
        <v>0.2158734309623431</v>
      </c>
      <c r="DY1272" s="384">
        <f t="shared" si="659"/>
        <v>0.18768387947651416</v>
      </c>
      <c r="DZ1272" s="384">
        <f t="shared" si="659"/>
        <v>0.18417032652281839</v>
      </c>
      <c r="EA1272" s="384">
        <f t="shared" si="658"/>
        <v>0.18160197869101979</v>
      </c>
      <c r="EB1272" s="385">
        <f t="shared" si="658"/>
        <v>0.18768387947651416</v>
      </c>
      <c r="EC1272" s="385">
        <f t="shared" si="658"/>
        <v>0.18989265697729649</v>
      </c>
      <c r="ED1272" s="385">
        <f t="shared" si="577"/>
        <v>0.1845232525498269</v>
      </c>
      <c r="EE1272" s="385">
        <f t="shared" si="577"/>
        <v>0.18454975424278958</v>
      </c>
      <c r="EG1272" s="222">
        <f t="shared" si="687"/>
        <v>382</v>
      </c>
      <c r="EH1272" s="222">
        <f t="shared" si="687"/>
        <v>253</v>
      </c>
      <c r="EI1272" s="222">
        <f t="shared" si="687"/>
        <v>130</v>
      </c>
      <c r="EJ1272" s="222">
        <f t="shared" si="687"/>
        <v>67</v>
      </c>
      <c r="EK1272" s="222">
        <f t="shared" si="687"/>
        <v>132</v>
      </c>
      <c r="EL1272" s="222">
        <f t="shared" si="687"/>
        <v>4348</v>
      </c>
      <c r="EM1272" s="222">
        <f t="shared" si="687"/>
        <v>4078</v>
      </c>
      <c r="EN1272" s="386">
        <f t="shared" si="604"/>
        <v>0.66230366492146597</v>
      </c>
      <c r="EO1272" s="222">
        <f t="shared" si="605"/>
        <v>51.538461538461533</v>
      </c>
      <c r="EP1272" s="386">
        <f t="shared" si="606"/>
        <v>0.34554973821989526</v>
      </c>
      <c r="EQ1272" s="222">
        <f t="shared" si="607"/>
        <v>30358.785648574056</v>
      </c>
      <c r="ER1272" s="222">
        <f t="shared" si="608"/>
        <v>1369.1351969919897</v>
      </c>
      <c r="ES1272" s="292"/>
      <c r="ET1272" s="218">
        <f t="shared" si="688"/>
        <v>734</v>
      </c>
      <c r="EU1272" s="218">
        <f t="shared" si="688"/>
        <v>455</v>
      </c>
      <c r="EV1272" s="218">
        <f t="shared" si="688"/>
        <v>278</v>
      </c>
      <c r="EW1272" s="218">
        <f t="shared" si="688"/>
        <v>127</v>
      </c>
      <c r="EX1272" s="218">
        <f t="shared" si="688"/>
        <v>239</v>
      </c>
      <c r="EY1272" s="218">
        <f t="shared" si="688"/>
        <v>5651</v>
      </c>
      <c r="EZ1272" s="218">
        <f t="shared" si="688"/>
        <v>5234</v>
      </c>
      <c r="FA1272" s="387">
        <f t="shared" si="672"/>
        <v>0.61989100817438691</v>
      </c>
      <c r="FB1272" s="221">
        <f t="shared" si="673"/>
        <v>45.68345323741007</v>
      </c>
      <c r="FC1272" s="387">
        <f t="shared" si="674"/>
        <v>0.32561307901907355</v>
      </c>
      <c r="FD1272" s="218">
        <f t="shared" si="675"/>
        <v>42293.39939833658</v>
      </c>
      <c r="FE1272" s="218">
        <f t="shared" si="676"/>
        <v>2022.0354095019741</v>
      </c>
      <c r="FF1272" s="218">
        <f t="shared" si="689"/>
        <v>8332</v>
      </c>
      <c r="FG1272" s="221">
        <f t="shared" si="603"/>
        <v>7.5372059529524718</v>
      </c>
      <c r="FH1272" s="218">
        <f t="shared" si="690"/>
        <v>628</v>
      </c>
      <c r="FI1272" s="218">
        <f t="shared" si="690"/>
        <v>8332</v>
      </c>
      <c r="FJ1272" s="218">
        <f t="shared" si="690"/>
        <v>-236</v>
      </c>
      <c r="FK1272" s="218">
        <f t="shared" si="677"/>
        <v>7940</v>
      </c>
      <c r="FL1272" s="218">
        <f t="shared" si="691"/>
        <v>338</v>
      </c>
      <c r="FM1272" s="218">
        <f t="shared" si="678"/>
        <v>7602</v>
      </c>
    </row>
    <row r="1273" spans="1:169" s="368" customFormat="1">
      <c r="A1273" s="285"/>
      <c r="B1273" s="286"/>
      <c r="C1273" s="285"/>
      <c r="D1273" s="285"/>
      <c r="E1273" s="285"/>
      <c r="F1273" s="287">
        <f t="shared" si="692"/>
        <v>7</v>
      </c>
      <c r="G1273" s="392" t="s">
        <v>166</v>
      </c>
      <c r="H1273" s="286" t="s">
        <v>365</v>
      </c>
      <c r="I1273" s="287"/>
      <c r="J1273" s="392"/>
      <c r="K1273" s="287"/>
      <c r="L1273" s="392"/>
      <c r="M1273" s="392"/>
      <c r="N1273" s="372">
        <f t="shared" si="679"/>
        <v>20</v>
      </c>
      <c r="O1273" s="222">
        <f t="shared" si="679"/>
        <v>3875</v>
      </c>
      <c r="P1273" s="222">
        <f t="shared" si="679"/>
        <v>4971</v>
      </c>
      <c r="Q1273" s="222">
        <f t="shared" si="679"/>
        <v>4932</v>
      </c>
      <c r="R1273" s="222">
        <f t="shared" si="679"/>
        <v>5155</v>
      </c>
      <c r="S1273" s="218">
        <f t="shared" si="679"/>
        <v>4971</v>
      </c>
      <c r="T1273" s="218">
        <f t="shared" si="679"/>
        <v>4874</v>
      </c>
      <c r="U1273" s="218">
        <f t="shared" si="679"/>
        <v>5159</v>
      </c>
      <c r="V1273" s="218">
        <f t="shared" si="679"/>
        <v>6056</v>
      </c>
      <c r="W1273" s="222">
        <f t="shared" si="679"/>
        <v>837</v>
      </c>
      <c r="X1273" s="222">
        <f t="shared" si="679"/>
        <v>797</v>
      </c>
      <c r="Y1273" s="222">
        <f t="shared" si="679"/>
        <v>823</v>
      </c>
      <c r="Z1273" s="222">
        <f t="shared" si="679"/>
        <v>815</v>
      </c>
      <c r="AA1273" s="218">
        <f t="shared" si="679"/>
        <v>797</v>
      </c>
      <c r="AB1273" s="218">
        <f t="shared" si="679"/>
        <v>776</v>
      </c>
      <c r="AC1273" s="218">
        <f t="shared" si="679"/>
        <v>847</v>
      </c>
      <c r="AD1273" s="218">
        <f t="shared" si="680"/>
        <v>995</v>
      </c>
      <c r="AE1273" s="222">
        <f t="shared" si="680"/>
        <v>57</v>
      </c>
      <c r="AF1273" s="222">
        <f t="shared" si="680"/>
        <v>68</v>
      </c>
      <c r="AG1273" s="222">
        <f t="shared" si="680"/>
        <v>66</v>
      </c>
      <c r="AH1273" s="222">
        <f t="shared" si="680"/>
        <v>69</v>
      </c>
      <c r="AI1273" s="218">
        <f t="shared" si="680"/>
        <v>52</v>
      </c>
      <c r="AJ1273" s="218">
        <f t="shared" si="680"/>
        <v>33</v>
      </c>
      <c r="AK1273" s="218">
        <f t="shared" si="680"/>
        <v>69</v>
      </c>
      <c r="AL1273" s="218">
        <f t="shared" si="680"/>
        <v>69</v>
      </c>
      <c r="AM1273" s="222">
        <f t="shared" si="680"/>
        <v>3038</v>
      </c>
      <c r="AN1273" s="222">
        <f t="shared" si="680"/>
        <v>4175</v>
      </c>
      <c r="AO1273" s="222">
        <f t="shared" si="680"/>
        <v>4110</v>
      </c>
      <c r="AP1273" s="222">
        <f t="shared" si="680"/>
        <v>4341</v>
      </c>
      <c r="AQ1273" s="218">
        <f t="shared" si="680"/>
        <v>4175</v>
      </c>
      <c r="AR1273" s="218">
        <f t="shared" si="681"/>
        <v>4100</v>
      </c>
      <c r="AS1273" s="218">
        <f t="shared" si="681"/>
        <v>4313</v>
      </c>
      <c r="AT1273" s="218">
        <f t="shared" si="681"/>
        <v>5061</v>
      </c>
      <c r="AU1273" s="222">
        <f t="shared" si="681"/>
        <v>111</v>
      </c>
      <c r="AV1273" s="222">
        <f t="shared" si="681"/>
        <v>155</v>
      </c>
      <c r="AW1273" s="222">
        <f t="shared" si="681"/>
        <v>153</v>
      </c>
      <c r="AX1273" s="222">
        <f t="shared" si="681"/>
        <v>166</v>
      </c>
      <c r="AY1273" s="218">
        <f t="shared" si="681"/>
        <v>155</v>
      </c>
      <c r="AZ1273" s="218">
        <f t="shared" si="681"/>
        <v>153</v>
      </c>
      <c r="BA1273" s="218">
        <f t="shared" si="681"/>
        <v>165</v>
      </c>
      <c r="BB1273" s="218">
        <f t="shared" si="681"/>
        <v>194</v>
      </c>
      <c r="BC1273" s="222">
        <f t="shared" si="681"/>
        <v>2830</v>
      </c>
      <c r="BD1273" s="222">
        <f t="shared" si="667"/>
        <v>3865</v>
      </c>
      <c r="BE1273" s="222">
        <f t="shared" si="667"/>
        <v>3797</v>
      </c>
      <c r="BF1273" s="222">
        <f t="shared" si="667"/>
        <v>4015</v>
      </c>
      <c r="BG1273" s="218">
        <f t="shared" si="667"/>
        <v>4017</v>
      </c>
      <c r="BH1273" s="218">
        <f t="shared" si="667"/>
        <v>3945</v>
      </c>
      <c r="BI1273" s="218">
        <f t="shared" si="667"/>
        <v>4146</v>
      </c>
      <c r="BJ1273" s="218">
        <f t="shared" si="667"/>
        <v>4866</v>
      </c>
      <c r="BK1273" s="222">
        <f t="shared" si="682"/>
        <v>97</v>
      </c>
      <c r="BL1273" s="222">
        <f t="shared" si="682"/>
        <v>155</v>
      </c>
      <c r="BM1273" s="222">
        <f t="shared" si="682"/>
        <v>160</v>
      </c>
      <c r="BN1273" s="222">
        <f t="shared" si="682"/>
        <v>160</v>
      </c>
      <c r="BO1273" s="218">
        <f t="shared" si="682"/>
        <v>3</v>
      </c>
      <c r="BP1273" s="218">
        <f t="shared" si="682"/>
        <v>2</v>
      </c>
      <c r="BQ1273" s="218">
        <f t="shared" si="682"/>
        <v>2</v>
      </c>
      <c r="BR1273" s="218">
        <f t="shared" si="682"/>
        <v>1</v>
      </c>
      <c r="BS1273" s="222">
        <f t="shared" si="682"/>
        <v>114</v>
      </c>
      <c r="BT1273" s="222">
        <f t="shared" si="682"/>
        <v>155</v>
      </c>
      <c r="BU1273" s="222">
        <f t="shared" si="682"/>
        <v>160</v>
      </c>
      <c r="BV1273" s="222">
        <f t="shared" si="682"/>
        <v>160</v>
      </c>
      <c r="BW1273" s="218">
        <f t="shared" si="682"/>
        <v>3</v>
      </c>
      <c r="BX1273" s="218">
        <f t="shared" si="682"/>
        <v>2</v>
      </c>
      <c r="BY1273" s="218">
        <f t="shared" si="682"/>
        <v>2</v>
      </c>
      <c r="BZ1273" s="218">
        <f t="shared" si="682"/>
        <v>1</v>
      </c>
      <c r="CA1273" s="222">
        <f t="shared" si="683"/>
        <v>17</v>
      </c>
      <c r="CB1273" s="222">
        <f t="shared" si="683"/>
        <v>0</v>
      </c>
      <c r="CC1273" s="222">
        <f t="shared" si="683"/>
        <v>0</v>
      </c>
      <c r="CD1273" s="222">
        <f t="shared" si="683"/>
        <v>0</v>
      </c>
      <c r="CE1273" s="218">
        <f t="shared" si="683"/>
        <v>0</v>
      </c>
      <c r="CF1273" s="218">
        <f t="shared" si="683"/>
        <v>0</v>
      </c>
      <c r="CG1273" s="218">
        <f t="shared" si="683"/>
        <v>0</v>
      </c>
      <c r="CH1273" s="218">
        <f t="shared" si="683"/>
        <v>0</v>
      </c>
      <c r="CI1273" s="375"/>
      <c r="CJ1273" s="222">
        <f t="shared" si="684"/>
        <v>2829</v>
      </c>
      <c r="CK1273" s="222">
        <f t="shared" si="684"/>
        <v>3606</v>
      </c>
      <c r="CL1273" s="222">
        <f t="shared" si="684"/>
        <v>3356</v>
      </c>
      <c r="CM1273" s="222">
        <f t="shared" si="684"/>
        <v>3616</v>
      </c>
      <c r="CN1273" s="218">
        <f t="shared" si="684"/>
        <v>4017</v>
      </c>
      <c r="CO1273" s="218">
        <f t="shared" si="684"/>
        <v>3857.3744361457502</v>
      </c>
      <c r="CP1273" s="218">
        <f t="shared" si="684"/>
        <v>4085.8186806328631</v>
      </c>
      <c r="CQ1273" s="218">
        <f t="shared" si="684"/>
        <v>4656.6486754619091</v>
      </c>
      <c r="CR1273" s="222">
        <f t="shared" si="684"/>
        <v>1318</v>
      </c>
      <c r="CS1273" s="222">
        <f t="shared" si="684"/>
        <v>1634</v>
      </c>
      <c r="CT1273" s="222">
        <f t="shared" si="684"/>
        <v>1609</v>
      </c>
      <c r="CU1273" s="222">
        <f t="shared" si="684"/>
        <v>1699</v>
      </c>
      <c r="CV1273" s="218">
        <f t="shared" si="684"/>
        <v>2963</v>
      </c>
      <c r="CW1273" s="218">
        <f t="shared" si="684"/>
        <v>2909.3744361457502</v>
      </c>
      <c r="CX1273" s="218">
        <f t="shared" si="684"/>
        <v>3059.8186806328631</v>
      </c>
      <c r="CY1273" s="218">
        <f t="shared" si="684"/>
        <v>3591.6486754619091</v>
      </c>
      <c r="CZ1273" s="222">
        <f t="shared" si="685"/>
        <v>1465</v>
      </c>
      <c r="DA1273" s="222">
        <f t="shared" si="685"/>
        <v>1919</v>
      </c>
      <c r="DB1273" s="222">
        <f t="shared" si="685"/>
        <v>1673</v>
      </c>
      <c r="DC1273" s="222">
        <f t="shared" si="685"/>
        <v>1839</v>
      </c>
      <c r="DD1273" s="218">
        <f t="shared" si="685"/>
        <v>1001</v>
      </c>
      <c r="DE1273" s="218">
        <f t="shared" si="685"/>
        <v>873</v>
      </c>
      <c r="DF1273" s="218">
        <f t="shared" si="685"/>
        <v>945</v>
      </c>
      <c r="DG1273" s="218">
        <f t="shared" si="685"/>
        <v>975</v>
      </c>
      <c r="DH1273" s="222">
        <f t="shared" si="685"/>
        <v>46</v>
      </c>
      <c r="DI1273" s="222">
        <f t="shared" si="685"/>
        <v>53</v>
      </c>
      <c r="DJ1273" s="222">
        <f t="shared" si="685"/>
        <v>74</v>
      </c>
      <c r="DK1273" s="222">
        <f t="shared" si="685"/>
        <v>78</v>
      </c>
      <c r="DL1273" s="218">
        <f t="shared" si="685"/>
        <v>53</v>
      </c>
      <c r="DM1273" s="218">
        <f t="shared" si="685"/>
        <v>75</v>
      </c>
      <c r="DN1273" s="218">
        <f t="shared" si="686"/>
        <v>81</v>
      </c>
      <c r="DO1273" s="218">
        <f t="shared" si="686"/>
        <v>90</v>
      </c>
      <c r="DP1273" s="222">
        <f t="shared" si="686"/>
        <v>1</v>
      </c>
      <c r="DQ1273" s="222">
        <f t="shared" si="686"/>
        <v>259</v>
      </c>
      <c r="DR1273" s="222">
        <f t="shared" si="686"/>
        <v>441</v>
      </c>
      <c r="DS1273" s="222">
        <f t="shared" si="686"/>
        <v>399</v>
      </c>
      <c r="DT1273" s="218">
        <f t="shared" si="686"/>
        <v>0</v>
      </c>
      <c r="DU1273" s="218">
        <f t="shared" si="686"/>
        <v>87.625563854249975</v>
      </c>
      <c r="DV1273" s="218">
        <f t="shared" si="686"/>
        <v>60.181319367136965</v>
      </c>
      <c r="DW1273" s="218">
        <f t="shared" si="686"/>
        <v>209.35132453809095</v>
      </c>
      <c r="DX1273" s="384">
        <f t="shared" si="659"/>
        <v>0.216</v>
      </c>
      <c r="DY1273" s="384">
        <f t="shared" si="659"/>
        <v>0.16032991349829009</v>
      </c>
      <c r="DZ1273" s="384">
        <f t="shared" si="659"/>
        <v>0.16686942416869424</v>
      </c>
      <c r="EA1273" s="384">
        <f t="shared" si="658"/>
        <v>0.15809893307468478</v>
      </c>
      <c r="EB1273" s="385">
        <f t="shared" si="658"/>
        <v>0.16032991349829009</v>
      </c>
      <c r="EC1273" s="385">
        <f t="shared" si="658"/>
        <v>0.15921214608124742</v>
      </c>
      <c r="ED1273" s="385">
        <f t="shared" si="658"/>
        <v>0.16417910447761194</v>
      </c>
      <c r="EE1273" s="385">
        <f t="shared" si="658"/>
        <v>0.16429986789960369</v>
      </c>
      <c r="EG1273" s="222">
        <f t="shared" si="687"/>
        <v>1091</v>
      </c>
      <c r="EH1273" s="222">
        <f t="shared" si="687"/>
        <v>761</v>
      </c>
      <c r="EI1273" s="222">
        <f t="shared" si="687"/>
        <v>329</v>
      </c>
      <c r="EJ1273" s="222">
        <f t="shared" si="687"/>
        <v>113</v>
      </c>
      <c r="EK1273" s="222">
        <f t="shared" si="687"/>
        <v>773</v>
      </c>
      <c r="EL1273" s="222">
        <f t="shared" si="687"/>
        <v>7160</v>
      </c>
      <c r="EM1273" s="222">
        <f t="shared" si="687"/>
        <v>6621</v>
      </c>
      <c r="EN1273" s="386">
        <f t="shared" si="604"/>
        <v>0.69752520623281389</v>
      </c>
      <c r="EO1273" s="222">
        <f t="shared" si="605"/>
        <v>34.346504559270521</v>
      </c>
      <c r="EP1273" s="386">
        <f t="shared" si="606"/>
        <v>0.70852428964252978</v>
      </c>
      <c r="EQ1273" s="222">
        <f t="shared" si="607"/>
        <v>107960.8938547486</v>
      </c>
      <c r="ER1273" s="222">
        <f t="shared" si="608"/>
        <v>1422.2423601671451</v>
      </c>
      <c r="ES1273" s="292"/>
      <c r="ET1273" s="218">
        <f t="shared" si="688"/>
        <v>1491</v>
      </c>
      <c r="EU1273" s="218">
        <f t="shared" si="688"/>
        <v>1021</v>
      </c>
      <c r="EV1273" s="218">
        <f t="shared" si="688"/>
        <v>468</v>
      </c>
      <c r="EW1273" s="218">
        <f t="shared" si="688"/>
        <v>225</v>
      </c>
      <c r="EX1273" s="218">
        <f t="shared" si="688"/>
        <v>952</v>
      </c>
      <c r="EY1273" s="218">
        <f t="shared" si="688"/>
        <v>10039</v>
      </c>
      <c r="EZ1273" s="218">
        <f t="shared" si="688"/>
        <v>9465</v>
      </c>
      <c r="FA1273" s="387">
        <f t="shared" si="672"/>
        <v>0.68477531857813545</v>
      </c>
      <c r="FB1273" s="221">
        <f t="shared" si="673"/>
        <v>48.07692307692308</v>
      </c>
      <c r="FC1273" s="387">
        <f t="shared" si="674"/>
        <v>0.63849765258215962</v>
      </c>
      <c r="FD1273" s="218">
        <f t="shared" si="675"/>
        <v>94830.162366769597</v>
      </c>
      <c r="FE1273" s="218">
        <f t="shared" si="676"/>
        <v>1980.9825673534071</v>
      </c>
      <c r="FF1273" s="218">
        <f t="shared" si="689"/>
        <v>4138</v>
      </c>
      <c r="FG1273" s="221">
        <f t="shared" si="603"/>
        <v>3.3832769453842433</v>
      </c>
      <c r="FH1273" s="218">
        <f t="shared" si="690"/>
        <v>140</v>
      </c>
      <c r="FI1273" s="218">
        <f t="shared" si="690"/>
        <v>4138</v>
      </c>
      <c r="FJ1273" s="218">
        <f t="shared" si="690"/>
        <v>9</v>
      </c>
      <c r="FK1273" s="218">
        <f t="shared" si="677"/>
        <v>3989</v>
      </c>
      <c r="FL1273" s="218">
        <f t="shared" si="691"/>
        <v>168</v>
      </c>
      <c r="FM1273" s="218">
        <f t="shared" si="678"/>
        <v>3821</v>
      </c>
    </row>
    <row r="1274" spans="1:169" s="458" customFormat="1">
      <c r="A1274" s="293"/>
      <c r="B1274" s="328"/>
      <c r="C1274" s="293"/>
      <c r="D1274" s="293"/>
      <c r="E1274" s="293"/>
      <c r="F1274" s="294"/>
      <c r="G1274" s="295" t="s">
        <v>2807</v>
      </c>
      <c r="H1274" s="328"/>
      <c r="I1274" s="294"/>
      <c r="J1274" s="295"/>
      <c r="K1274" s="294"/>
      <c r="L1274" s="295"/>
      <c r="M1274" s="295"/>
      <c r="N1274" s="441">
        <f>SUM(N1275:N1277)</f>
        <v>56</v>
      </c>
      <c r="O1274" s="239">
        <f t="shared" ref="O1274:BC1274" si="693">SUM(O1275:O1277)</f>
        <v>106733</v>
      </c>
      <c r="P1274" s="239">
        <f t="shared" si="693"/>
        <v>130151</v>
      </c>
      <c r="Q1274" s="239">
        <f t="shared" si="693"/>
        <v>131431</v>
      </c>
      <c r="R1274" s="239">
        <f t="shared" si="693"/>
        <v>153991</v>
      </c>
      <c r="S1274" s="236">
        <f>SUM(S1275:S1277)</f>
        <v>131065</v>
      </c>
      <c r="T1274" s="236">
        <f>SUM(T1275:T1277)</f>
        <v>132381</v>
      </c>
      <c r="U1274" s="236">
        <f>SUM(U1275:U1277)</f>
        <v>154036</v>
      </c>
      <c r="V1274" s="236">
        <f>SUM(V1275:V1277)</f>
        <v>170017</v>
      </c>
      <c r="W1274" s="239">
        <f t="shared" si="693"/>
        <v>16941</v>
      </c>
      <c r="X1274" s="239">
        <f t="shared" si="693"/>
        <v>26433</v>
      </c>
      <c r="Y1274" s="239">
        <f t="shared" si="693"/>
        <v>26833</v>
      </c>
      <c r="Z1274" s="239">
        <f t="shared" si="693"/>
        <v>30973</v>
      </c>
      <c r="AA1274" s="236">
        <f>SUM(AA1275:AA1277)</f>
        <v>28009</v>
      </c>
      <c r="AB1274" s="236">
        <f>SUM(AB1275:AB1277)</f>
        <v>28426</v>
      </c>
      <c r="AC1274" s="236">
        <f>SUM(AC1275:AC1277)</f>
        <v>32714</v>
      </c>
      <c r="AD1274" s="236">
        <f>SUM(AD1275:AD1277)</f>
        <v>35776</v>
      </c>
      <c r="AE1274" s="239">
        <f t="shared" si="693"/>
        <v>1306</v>
      </c>
      <c r="AF1274" s="239">
        <f t="shared" si="693"/>
        <v>1302</v>
      </c>
      <c r="AG1274" s="239">
        <f t="shared" si="693"/>
        <v>1196</v>
      </c>
      <c r="AH1274" s="239">
        <f t="shared" si="693"/>
        <v>1286</v>
      </c>
      <c r="AI1274" s="236">
        <f t="shared" si="693"/>
        <v>1286</v>
      </c>
      <c r="AJ1274" s="236">
        <f t="shared" si="693"/>
        <v>1180</v>
      </c>
      <c r="AK1274" s="236">
        <f t="shared" si="693"/>
        <v>1264</v>
      </c>
      <c r="AL1274" s="236">
        <f t="shared" si="693"/>
        <v>1378</v>
      </c>
      <c r="AM1274" s="239">
        <f t="shared" si="693"/>
        <v>89792</v>
      </c>
      <c r="AN1274" s="239">
        <f t="shared" si="693"/>
        <v>103718</v>
      </c>
      <c r="AO1274" s="239">
        <f t="shared" si="693"/>
        <v>104595</v>
      </c>
      <c r="AP1274" s="239">
        <f t="shared" si="693"/>
        <v>123016</v>
      </c>
      <c r="AQ1274" s="236">
        <f t="shared" si="693"/>
        <v>103059</v>
      </c>
      <c r="AR1274" s="236">
        <f t="shared" si="693"/>
        <v>103960</v>
      </c>
      <c r="AS1274" s="236">
        <f t="shared" si="693"/>
        <v>121322</v>
      </c>
      <c r="AT1274" s="236">
        <f t="shared" si="693"/>
        <v>134244</v>
      </c>
      <c r="AU1274" s="239">
        <f t="shared" si="693"/>
        <v>4958</v>
      </c>
      <c r="AV1274" s="239">
        <f t="shared" si="693"/>
        <v>7105</v>
      </c>
      <c r="AW1274" s="239">
        <f t="shared" si="693"/>
        <v>7506</v>
      </c>
      <c r="AX1274" s="239">
        <f t="shared" si="693"/>
        <v>8684</v>
      </c>
      <c r="AY1274" s="236">
        <f t="shared" si="693"/>
        <v>8289</v>
      </c>
      <c r="AZ1274" s="236">
        <f t="shared" si="693"/>
        <v>8756</v>
      </c>
      <c r="BA1274" s="236">
        <f t="shared" si="693"/>
        <v>10050</v>
      </c>
      <c r="BB1274" s="236">
        <f t="shared" si="693"/>
        <v>11010</v>
      </c>
      <c r="BC1274" s="239">
        <f t="shared" si="693"/>
        <v>83326</v>
      </c>
      <c r="BD1274" s="239">
        <f t="shared" si="667"/>
        <v>95263.918223250963</v>
      </c>
      <c r="BE1274" s="239">
        <f t="shared" si="667"/>
        <v>95560</v>
      </c>
      <c r="BF1274" s="239">
        <f t="shared" si="667"/>
        <v>112501</v>
      </c>
      <c r="BG1274" s="236">
        <f t="shared" si="667"/>
        <v>93241</v>
      </c>
      <c r="BH1274" s="236">
        <f t="shared" si="667"/>
        <v>93775</v>
      </c>
      <c r="BI1274" s="236">
        <f t="shared" si="667"/>
        <v>109681</v>
      </c>
      <c r="BJ1274" s="236">
        <f t="shared" si="667"/>
        <v>121362</v>
      </c>
      <c r="BK1274" s="239">
        <f t="shared" ref="BK1274:CH1274" si="694">SUM(BK1275:BK1277)</f>
        <v>1508</v>
      </c>
      <c r="BL1274" s="239">
        <f t="shared" si="694"/>
        <v>1349.081776749036</v>
      </c>
      <c r="BM1274" s="239">
        <f t="shared" si="694"/>
        <v>1529</v>
      </c>
      <c r="BN1274" s="239">
        <f t="shared" si="694"/>
        <v>1831</v>
      </c>
      <c r="BO1274" s="236">
        <f t="shared" si="694"/>
        <v>1529</v>
      </c>
      <c r="BP1274" s="236">
        <f t="shared" si="694"/>
        <v>1429</v>
      </c>
      <c r="BQ1274" s="236">
        <f t="shared" si="694"/>
        <v>1591</v>
      </c>
      <c r="BR1274" s="236">
        <f t="shared" si="694"/>
        <v>1872</v>
      </c>
      <c r="BS1274" s="239">
        <f t="shared" si="694"/>
        <v>2000</v>
      </c>
      <c r="BT1274" s="239">
        <f t="shared" si="694"/>
        <v>1632</v>
      </c>
      <c r="BU1274" s="239">
        <f t="shared" si="694"/>
        <v>1529</v>
      </c>
      <c r="BV1274" s="239">
        <f t="shared" si="694"/>
        <v>1831</v>
      </c>
      <c r="BW1274" s="236">
        <f t="shared" si="694"/>
        <v>1529</v>
      </c>
      <c r="BX1274" s="236">
        <f t="shared" si="694"/>
        <v>1429</v>
      </c>
      <c r="BY1274" s="236">
        <f t="shared" si="694"/>
        <v>1591</v>
      </c>
      <c r="BZ1274" s="236">
        <f t="shared" si="694"/>
        <v>1872</v>
      </c>
      <c r="CA1274" s="239">
        <f t="shared" si="694"/>
        <v>492</v>
      </c>
      <c r="CB1274" s="239">
        <f t="shared" si="694"/>
        <v>282.9182232509641</v>
      </c>
      <c r="CC1274" s="239">
        <f t="shared" si="694"/>
        <v>0</v>
      </c>
      <c r="CD1274" s="239">
        <f t="shared" si="694"/>
        <v>0</v>
      </c>
      <c r="CE1274" s="236">
        <f t="shared" si="694"/>
        <v>0</v>
      </c>
      <c r="CF1274" s="236">
        <f t="shared" si="694"/>
        <v>0</v>
      </c>
      <c r="CG1274" s="236">
        <f t="shared" si="694"/>
        <v>0</v>
      </c>
      <c r="CH1274" s="236">
        <f t="shared" si="694"/>
        <v>0</v>
      </c>
      <c r="CI1274" s="457"/>
      <c r="CJ1274" s="239">
        <f t="shared" ref="CJ1274:DW1274" si="695">SUM(CJ1275:CJ1277)</f>
        <v>83326</v>
      </c>
      <c r="CK1274" s="239">
        <f t="shared" si="695"/>
        <v>108907</v>
      </c>
      <c r="CL1274" s="239">
        <f t="shared" si="695"/>
        <v>111022</v>
      </c>
      <c r="CM1274" s="239">
        <f t="shared" si="695"/>
        <v>127852</v>
      </c>
      <c r="CN1274" s="236">
        <f t="shared" si="695"/>
        <v>93241</v>
      </c>
      <c r="CO1274" s="236">
        <f t="shared" si="695"/>
        <v>95815.28922099949</v>
      </c>
      <c r="CP1274" s="236">
        <f t="shared" si="695"/>
        <v>106294.40705966877</v>
      </c>
      <c r="CQ1274" s="236">
        <f t="shared" si="695"/>
        <v>111994.29423060083</v>
      </c>
      <c r="CR1274" s="239">
        <f t="shared" si="695"/>
        <v>74182</v>
      </c>
      <c r="CS1274" s="239">
        <f t="shared" si="695"/>
        <v>84594</v>
      </c>
      <c r="CT1274" s="239">
        <f t="shared" si="695"/>
        <v>84813</v>
      </c>
      <c r="CU1274" s="239">
        <f t="shared" si="695"/>
        <v>99863</v>
      </c>
      <c r="CV1274" s="236">
        <f t="shared" si="695"/>
        <v>69760</v>
      </c>
      <c r="CW1274" s="236">
        <f t="shared" si="695"/>
        <v>70084.28922099949</v>
      </c>
      <c r="CX1274" s="236">
        <f t="shared" si="695"/>
        <v>78669.407059668767</v>
      </c>
      <c r="CY1274" s="236">
        <f t="shared" si="695"/>
        <v>83606.294230600834</v>
      </c>
      <c r="CZ1274" s="239">
        <f t="shared" si="695"/>
        <v>762</v>
      </c>
      <c r="DA1274" s="239">
        <f t="shared" si="695"/>
        <v>981</v>
      </c>
      <c r="DB1274" s="239">
        <f t="shared" si="695"/>
        <v>894</v>
      </c>
      <c r="DC1274" s="239">
        <f t="shared" si="695"/>
        <v>966</v>
      </c>
      <c r="DD1274" s="236">
        <f t="shared" si="695"/>
        <v>99</v>
      </c>
      <c r="DE1274" s="236">
        <f t="shared" si="695"/>
        <v>76</v>
      </c>
      <c r="DF1274" s="236">
        <f t="shared" si="695"/>
        <v>93</v>
      </c>
      <c r="DG1274" s="236">
        <f t="shared" si="695"/>
        <v>78</v>
      </c>
      <c r="DH1274" s="239">
        <f t="shared" si="695"/>
        <v>8382</v>
      </c>
      <c r="DI1274" s="239">
        <f t="shared" si="695"/>
        <v>23332</v>
      </c>
      <c r="DJ1274" s="239">
        <f t="shared" si="695"/>
        <v>25315</v>
      </c>
      <c r="DK1274" s="239">
        <f t="shared" si="695"/>
        <v>27023</v>
      </c>
      <c r="DL1274" s="236">
        <f t="shared" si="695"/>
        <v>23382</v>
      </c>
      <c r="DM1274" s="236">
        <f t="shared" si="695"/>
        <v>25655</v>
      </c>
      <c r="DN1274" s="236">
        <f t="shared" si="695"/>
        <v>27532</v>
      </c>
      <c r="DO1274" s="236">
        <f t="shared" si="695"/>
        <v>28310</v>
      </c>
      <c r="DP1274" s="239">
        <f t="shared" si="695"/>
        <v>0</v>
      </c>
      <c r="DQ1274" s="239">
        <f t="shared" si="695"/>
        <v>-13643.081776749041</v>
      </c>
      <c r="DR1274" s="239">
        <f t="shared" si="695"/>
        <v>-15462</v>
      </c>
      <c r="DS1274" s="239">
        <f t="shared" si="695"/>
        <v>-15351</v>
      </c>
      <c r="DT1274" s="236">
        <f t="shared" si="695"/>
        <v>0</v>
      </c>
      <c r="DU1274" s="236">
        <f t="shared" si="695"/>
        <v>-2040.2892209994916</v>
      </c>
      <c r="DV1274" s="236">
        <f t="shared" si="695"/>
        <v>3386.5929403312375</v>
      </c>
      <c r="DW1274" s="236">
        <f t="shared" si="695"/>
        <v>9367.7057693991756</v>
      </c>
      <c r="DX1274" s="445">
        <f t="shared" si="659"/>
        <v>0.15872316902925993</v>
      </c>
      <c r="DY1274" s="445">
        <f t="shared" si="659"/>
        <v>0.20309486673171931</v>
      </c>
      <c r="DZ1274" s="445">
        <f t="shared" si="659"/>
        <v>0.20416035790643</v>
      </c>
      <c r="EA1274" s="445">
        <f t="shared" si="658"/>
        <v>0.20113513127390562</v>
      </c>
      <c r="EB1274" s="446">
        <f t="shared" si="658"/>
        <v>0.21370312440392172</v>
      </c>
      <c r="EC1274" s="446">
        <f t="shared" si="658"/>
        <v>0.21472869973787778</v>
      </c>
      <c r="ED1274" s="446">
        <f t="shared" si="658"/>
        <v>0.21237892440728143</v>
      </c>
      <c r="EE1274" s="446">
        <f t="shared" si="658"/>
        <v>0.21042601622190721</v>
      </c>
      <c r="EG1274" s="239">
        <f t="shared" ref="EG1274:EM1274" si="696">SUM(EG1275:EG1277)</f>
        <v>102618</v>
      </c>
      <c r="EH1274" s="239">
        <f t="shared" si="696"/>
        <v>13921</v>
      </c>
      <c r="EI1274" s="239">
        <f t="shared" si="696"/>
        <v>88697</v>
      </c>
      <c r="EJ1274" s="239">
        <f t="shared" si="696"/>
        <v>3550</v>
      </c>
      <c r="EK1274" s="239">
        <f t="shared" si="696"/>
        <v>143011</v>
      </c>
      <c r="EL1274" s="239">
        <f t="shared" si="696"/>
        <v>32216</v>
      </c>
      <c r="EM1274" s="239">
        <f t="shared" si="696"/>
        <v>32145</v>
      </c>
      <c r="EN1274" s="448">
        <f t="shared" si="604"/>
        <v>0.13565846147849306</v>
      </c>
      <c r="EO1274" s="239">
        <f t="shared" si="605"/>
        <v>4.0023901597573763</v>
      </c>
      <c r="EP1274" s="448">
        <f t="shared" si="606"/>
        <v>1.3936249001149896</v>
      </c>
      <c r="EQ1274" s="239">
        <f t="shared" si="607"/>
        <v>4439129.6250310401</v>
      </c>
      <c r="ER1274" s="239">
        <f t="shared" si="608"/>
        <v>9203.0901643594134</v>
      </c>
      <c r="ES1274" s="449"/>
      <c r="ET1274" s="236">
        <f t="shared" ref="ET1274:EZ1274" si="697">SUM(ET1275:ET1277)</f>
        <v>131064</v>
      </c>
      <c r="EU1274" s="236">
        <f t="shared" si="697"/>
        <v>28009</v>
      </c>
      <c r="EV1274" s="236">
        <f t="shared" si="697"/>
        <v>103059</v>
      </c>
      <c r="EW1274" s="236">
        <f t="shared" si="697"/>
        <v>10071</v>
      </c>
      <c r="EX1274" s="236">
        <f t="shared" si="697"/>
        <v>291284</v>
      </c>
      <c r="EY1274" s="236">
        <f t="shared" si="697"/>
        <v>82354</v>
      </c>
      <c r="EZ1274" s="236">
        <f t="shared" si="697"/>
        <v>82181</v>
      </c>
      <c r="FA1274" s="238">
        <f t="shared" si="672"/>
        <v>0.21370475492888971</v>
      </c>
      <c r="FB1274" s="240">
        <f t="shared" si="673"/>
        <v>9.7720723080953622</v>
      </c>
      <c r="FC1274" s="238">
        <f t="shared" si="674"/>
        <v>2.2224562046023317</v>
      </c>
      <c r="FD1274" s="236">
        <f t="shared" si="675"/>
        <v>3536974.5246132552</v>
      </c>
      <c r="FE1274" s="236">
        <f t="shared" si="676"/>
        <v>10212.21450213553</v>
      </c>
      <c r="FF1274" s="236">
        <f>SUM(FF1275:FF1277)</f>
        <v>103059</v>
      </c>
      <c r="FG1274" s="240">
        <f t="shared" si="603"/>
        <v>8.9181924916795232</v>
      </c>
      <c r="FH1274" s="236">
        <f>SUM(FH1275:FH1277)</f>
        <v>9191</v>
      </c>
      <c r="FI1274" s="236">
        <f>SUM(FI1275:FI1277)</f>
        <v>103059</v>
      </c>
      <c r="FJ1274" s="236">
        <f>SUM(FJ1275:FJ1277)</f>
        <v>182</v>
      </c>
      <c r="FK1274" s="236">
        <f t="shared" si="677"/>
        <v>93686</v>
      </c>
      <c r="FL1274" s="236">
        <f>SUM(FL1275:FL1277)</f>
        <v>23333</v>
      </c>
      <c r="FM1274" s="236">
        <f t="shared" si="678"/>
        <v>70353</v>
      </c>
    </row>
    <row r="1275" spans="1:169" s="368" customFormat="1">
      <c r="A1275" s="285"/>
      <c r="B1275" s="286"/>
      <c r="C1275" s="285"/>
      <c r="D1275" s="285"/>
      <c r="E1275" s="285"/>
      <c r="F1275" s="287">
        <f t="shared" si="692"/>
        <v>1</v>
      </c>
      <c r="G1275" s="392" t="s">
        <v>184</v>
      </c>
      <c r="H1275" s="286" t="s">
        <v>411</v>
      </c>
      <c r="I1275" s="287"/>
      <c r="J1275" s="392"/>
      <c r="K1275" s="287"/>
      <c r="L1275" s="392"/>
      <c r="M1275" s="392"/>
      <c r="N1275" s="372">
        <f t="shared" ref="N1275:AC1277" si="698">SUMIFS(N$4:N$1158,$K$4:$K$1158,$G1275)</f>
        <v>5</v>
      </c>
      <c r="O1275" s="222">
        <f t="shared" si="698"/>
        <v>52826</v>
      </c>
      <c r="P1275" s="222">
        <f t="shared" si="698"/>
        <v>55075</v>
      </c>
      <c r="Q1275" s="222">
        <f t="shared" si="698"/>
        <v>54391</v>
      </c>
      <c r="R1275" s="222">
        <f t="shared" si="698"/>
        <v>68111</v>
      </c>
      <c r="S1275" s="218">
        <f t="shared" si="698"/>
        <v>55945</v>
      </c>
      <c r="T1275" s="218">
        <f t="shared" si="698"/>
        <v>55287</v>
      </c>
      <c r="U1275" s="218">
        <f t="shared" si="698"/>
        <v>69559</v>
      </c>
      <c r="V1275" s="218">
        <f t="shared" si="698"/>
        <v>83441</v>
      </c>
      <c r="W1275" s="222">
        <f t="shared" si="698"/>
        <v>6655</v>
      </c>
      <c r="X1275" s="222">
        <f t="shared" si="698"/>
        <v>8211</v>
      </c>
      <c r="Y1275" s="222">
        <f t="shared" si="698"/>
        <v>8080</v>
      </c>
      <c r="Z1275" s="222">
        <f t="shared" si="698"/>
        <v>9803</v>
      </c>
      <c r="AA1275" s="218">
        <f t="shared" si="698"/>
        <v>9419</v>
      </c>
      <c r="AB1275" s="218">
        <f t="shared" si="698"/>
        <v>9264</v>
      </c>
      <c r="AC1275" s="218">
        <f t="shared" si="698"/>
        <v>11306</v>
      </c>
      <c r="AD1275" s="218">
        <f t="shared" ref="AD1275:AS1277" si="699">SUMIFS(AD$4:AD$1158,$K$4:$K$1158,$G1275)</f>
        <v>13572</v>
      </c>
      <c r="AE1275" s="222">
        <f t="shared" si="699"/>
        <v>672</v>
      </c>
      <c r="AF1275" s="222">
        <f t="shared" si="699"/>
        <v>405</v>
      </c>
      <c r="AG1275" s="222">
        <f t="shared" si="699"/>
        <v>360</v>
      </c>
      <c r="AH1275" s="222">
        <f t="shared" si="699"/>
        <v>407</v>
      </c>
      <c r="AI1275" s="218">
        <f t="shared" si="699"/>
        <v>433</v>
      </c>
      <c r="AJ1275" s="218">
        <f t="shared" si="699"/>
        <v>385</v>
      </c>
      <c r="AK1275" s="218">
        <f t="shared" si="699"/>
        <v>437</v>
      </c>
      <c r="AL1275" s="218">
        <f t="shared" si="699"/>
        <v>523</v>
      </c>
      <c r="AM1275" s="222">
        <f t="shared" si="699"/>
        <v>86140</v>
      </c>
      <c r="AN1275" s="222">
        <f t="shared" si="699"/>
        <v>96424</v>
      </c>
      <c r="AO1275" s="222">
        <f t="shared" si="699"/>
        <v>96512</v>
      </c>
      <c r="AP1275" s="222">
        <f t="shared" si="699"/>
        <v>114005</v>
      </c>
      <c r="AQ1275" s="218">
        <f t="shared" si="699"/>
        <v>46526</v>
      </c>
      <c r="AR1275" s="218">
        <f t="shared" si="699"/>
        <v>46023</v>
      </c>
      <c r="AS1275" s="218">
        <f t="shared" si="699"/>
        <v>58253</v>
      </c>
      <c r="AT1275" s="218">
        <f t="shared" ref="AR1275:BC1277" si="700">SUMIFS(AT$4:AT$1158,$K$4:$K$1158,$G1275)</f>
        <v>69870</v>
      </c>
      <c r="AU1275" s="222">
        <f t="shared" si="700"/>
        <v>4126</v>
      </c>
      <c r="AV1275" s="222">
        <f t="shared" si="700"/>
        <v>5506</v>
      </c>
      <c r="AW1275" s="222">
        <f t="shared" si="700"/>
        <v>5756</v>
      </c>
      <c r="AX1275" s="222">
        <f t="shared" si="700"/>
        <v>6714</v>
      </c>
      <c r="AY1275" s="218">
        <f t="shared" si="700"/>
        <v>5246</v>
      </c>
      <c r="AZ1275" s="218">
        <f t="shared" si="700"/>
        <v>5508</v>
      </c>
      <c r="BA1275" s="218">
        <f t="shared" si="700"/>
        <v>6289</v>
      </c>
      <c r="BB1275" s="218">
        <f t="shared" si="700"/>
        <v>7097</v>
      </c>
      <c r="BC1275" s="222">
        <f t="shared" si="700"/>
        <v>80451</v>
      </c>
      <c r="BD1275" s="222">
        <f t="shared" si="667"/>
        <v>90379.339523428745</v>
      </c>
      <c r="BE1275" s="222">
        <f t="shared" si="667"/>
        <v>90223</v>
      </c>
      <c r="BF1275" s="222">
        <f t="shared" si="667"/>
        <v>106522</v>
      </c>
      <c r="BG1275" s="218">
        <f t="shared" si="667"/>
        <v>40484</v>
      </c>
      <c r="BH1275" s="218">
        <f t="shared" si="667"/>
        <v>39912</v>
      </c>
      <c r="BI1275" s="218">
        <f t="shared" si="667"/>
        <v>51182</v>
      </c>
      <c r="BJ1275" s="218">
        <f t="shared" si="667"/>
        <v>61698</v>
      </c>
      <c r="BK1275" s="222">
        <f t="shared" ref="BK1275:BZ1277" si="701">SUMIFS(BK$4:BK$1158,$K$4:$K$1158,$G1275)</f>
        <v>1563</v>
      </c>
      <c r="BL1275" s="222">
        <f t="shared" si="701"/>
        <v>538.66047657125171</v>
      </c>
      <c r="BM1275" s="222">
        <f t="shared" si="701"/>
        <v>533</v>
      </c>
      <c r="BN1275" s="222">
        <f t="shared" si="701"/>
        <v>769</v>
      </c>
      <c r="BO1275" s="218">
        <f t="shared" si="701"/>
        <v>796</v>
      </c>
      <c r="BP1275" s="218">
        <f t="shared" si="701"/>
        <v>603</v>
      </c>
      <c r="BQ1275" s="218">
        <f t="shared" si="701"/>
        <v>782</v>
      </c>
      <c r="BR1275" s="218">
        <f t="shared" si="701"/>
        <v>1075</v>
      </c>
      <c r="BS1275" s="222">
        <f t="shared" si="701"/>
        <v>1937</v>
      </c>
      <c r="BT1275" s="222">
        <f t="shared" si="701"/>
        <v>672</v>
      </c>
      <c r="BU1275" s="222">
        <f t="shared" si="701"/>
        <v>533</v>
      </c>
      <c r="BV1275" s="222">
        <f t="shared" si="701"/>
        <v>769</v>
      </c>
      <c r="BW1275" s="218">
        <f t="shared" si="701"/>
        <v>796</v>
      </c>
      <c r="BX1275" s="218">
        <f t="shared" si="701"/>
        <v>603</v>
      </c>
      <c r="BY1275" s="218">
        <f t="shared" si="701"/>
        <v>782</v>
      </c>
      <c r="BZ1275" s="218">
        <f t="shared" si="701"/>
        <v>1075</v>
      </c>
      <c r="CA1275" s="222">
        <f t="shared" ref="CA1275:CH1277" si="702">SUMIFS(CA$4:CA$1158,$K$4:$K$1158,$G1275)</f>
        <v>374</v>
      </c>
      <c r="CB1275" s="222">
        <f t="shared" si="702"/>
        <v>133.33952342874835</v>
      </c>
      <c r="CC1275" s="222">
        <f t="shared" si="702"/>
        <v>0</v>
      </c>
      <c r="CD1275" s="222">
        <f t="shared" si="702"/>
        <v>0</v>
      </c>
      <c r="CE1275" s="218">
        <f t="shared" si="702"/>
        <v>0</v>
      </c>
      <c r="CF1275" s="218">
        <f t="shared" si="702"/>
        <v>0</v>
      </c>
      <c r="CG1275" s="218">
        <f t="shared" si="702"/>
        <v>0</v>
      </c>
      <c r="CH1275" s="218">
        <f t="shared" si="702"/>
        <v>0</v>
      </c>
      <c r="CI1275" s="375"/>
      <c r="CJ1275" s="222">
        <f t="shared" ref="CJ1275:CY1277" si="703">SUMIFS(CJ$4:CJ$1158,$K$4:$K$1158,$G1275)</f>
        <v>80450</v>
      </c>
      <c r="CK1275" s="222">
        <f t="shared" si="703"/>
        <v>103796</v>
      </c>
      <c r="CL1275" s="222">
        <f t="shared" si="703"/>
        <v>105890</v>
      </c>
      <c r="CM1275" s="222">
        <f t="shared" si="703"/>
        <v>122115</v>
      </c>
      <c r="CN1275" s="218">
        <f t="shared" si="703"/>
        <v>40484</v>
      </c>
      <c r="CO1275" s="218">
        <f t="shared" si="703"/>
        <v>42168.882296502205</v>
      </c>
      <c r="CP1275" s="218">
        <f t="shared" si="703"/>
        <v>47964.636673689092</v>
      </c>
      <c r="CQ1275" s="218">
        <f t="shared" si="703"/>
        <v>52614.988779924497</v>
      </c>
      <c r="CR1275" s="222">
        <f t="shared" si="703"/>
        <v>72367</v>
      </c>
      <c r="CS1275" s="222">
        <f t="shared" si="703"/>
        <v>81008</v>
      </c>
      <c r="CT1275" s="222">
        <f t="shared" si="703"/>
        <v>81082</v>
      </c>
      <c r="CU1275" s="222">
        <f t="shared" si="703"/>
        <v>95777</v>
      </c>
      <c r="CV1275" s="218">
        <f t="shared" si="703"/>
        <v>17647</v>
      </c>
      <c r="CW1275" s="218">
        <f t="shared" si="703"/>
        <v>17027.882296502208</v>
      </c>
      <c r="CX1275" s="218">
        <f t="shared" si="703"/>
        <v>21131.636673689096</v>
      </c>
      <c r="CY1275" s="218">
        <f t="shared" si="703"/>
        <v>25022.988779924497</v>
      </c>
      <c r="CZ1275" s="222">
        <f t="shared" ref="CZ1275:DO1277" si="704">SUMIFS(CZ$4:CZ$1158,$K$4:$K$1158,$G1275)</f>
        <v>0</v>
      </c>
      <c r="DA1275" s="222">
        <f t="shared" si="704"/>
        <v>0</v>
      </c>
      <c r="DB1275" s="222">
        <f t="shared" si="704"/>
        <v>0</v>
      </c>
      <c r="DC1275" s="222">
        <f t="shared" si="704"/>
        <v>0</v>
      </c>
      <c r="DD1275" s="218">
        <f t="shared" si="704"/>
        <v>0</v>
      </c>
      <c r="DE1275" s="218">
        <f t="shared" si="704"/>
        <v>0</v>
      </c>
      <c r="DF1275" s="218">
        <f t="shared" si="704"/>
        <v>0</v>
      </c>
      <c r="DG1275" s="218">
        <f t="shared" si="704"/>
        <v>0</v>
      </c>
      <c r="DH1275" s="222">
        <f t="shared" si="704"/>
        <v>8083</v>
      </c>
      <c r="DI1275" s="222">
        <f t="shared" si="704"/>
        <v>22788</v>
      </c>
      <c r="DJ1275" s="222">
        <f t="shared" si="704"/>
        <v>24808</v>
      </c>
      <c r="DK1275" s="222">
        <f t="shared" si="704"/>
        <v>26338</v>
      </c>
      <c r="DL1275" s="218">
        <f t="shared" si="704"/>
        <v>22837</v>
      </c>
      <c r="DM1275" s="218">
        <f t="shared" si="704"/>
        <v>25141</v>
      </c>
      <c r="DN1275" s="218">
        <f t="shared" si="704"/>
        <v>26833</v>
      </c>
      <c r="DO1275" s="218">
        <f t="shared" si="704"/>
        <v>27592</v>
      </c>
      <c r="DP1275" s="222">
        <f t="shared" ref="DN1275:DW1277" si="705">SUMIFS(DP$4:DP$1158,$K$4:$K$1158,$G1275)</f>
        <v>1</v>
      </c>
      <c r="DQ1275" s="222">
        <f t="shared" si="705"/>
        <v>-13416.660476571256</v>
      </c>
      <c r="DR1275" s="222">
        <f t="shared" si="705"/>
        <v>-15667</v>
      </c>
      <c r="DS1275" s="222">
        <f t="shared" si="705"/>
        <v>-15593</v>
      </c>
      <c r="DT1275" s="218">
        <f t="shared" si="705"/>
        <v>0</v>
      </c>
      <c r="DU1275" s="218">
        <f t="shared" si="705"/>
        <v>-2256.8822965022073</v>
      </c>
      <c r="DV1275" s="218">
        <f t="shared" si="705"/>
        <v>3217.3633263109077</v>
      </c>
      <c r="DW1275" s="218">
        <f t="shared" si="705"/>
        <v>9083.0112200755066</v>
      </c>
      <c r="DX1275" s="384">
        <f t="shared" si="659"/>
        <v>0.12597963124219136</v>
      </c>
      <c r="DY1275" s="384">
        <f t="shared" si="659"/>
        <v>0.14908760780753519</v>
      </c>
      <c r="DZ1275" s="384">
        <f t="shared" si="659"/>
        <v>0.14855398871136768</v>
      </c>
      <c r="EA1275" s="384">
        <f t="shared" si="658"/>
        <v>0.14392682532924198</v>
      </c>
      <c r="EB1275" s="385">
        <f t="shared" si="658"/>
        <v>0.16836178389489678</v>
      </c>
      <c r="EC1275" s="385">
        <f t="shared" si="658"/>
        <v>0.16756199468229421</v>
      </c>
      <c r="ED1275" s="385">
        <f t="shared" si="658"/>
        <v>0.16253827685849423</v>
      </c>
      <c r="EE1275" s="385">
        <f t="shared" si="658"/>
        <v>0.1626538512242183</v>
      </c>
      <c r="EG1275" s="222">
        <f t="shared" ref="EG1275:EM1277" si="706">SUMIFS(EG$4:EG$1158,$K$4:$K$1158,$G1275)</f>
        <v>98122</v>
      </c>
      <c r="EH1275" s="222">
        <f t="shared" si="706"/>
        <v>11113</v>
      </c>
      <c r="EI1275" s="222">
        <f t="shared" si="706"/>
        <v>87008</v>
      </c>
      <c r="EJ1275" s="222">
        <f t="shared" si="706"/>
        <v>3007</v>
      </c>
      <c r="EK1275" s="222">
        <f t="shared" si="706"/>
        <v>141161</v>
      </c>
      <c r="EL1275" s="222">
        <f t="shared" si="706"/>
        <v>12919</v>
      </c>
      <c r="EM1275" s="222">
        <f t="shared" si="706"/>
        <v>12919</v>
      </c>
      <c r="EN1275" s="386">
        <f t="shared" si="604"/>
        <v>0.11325696581806323</v>
      </c>
      <c r="EO1275" s="222">
        <f t="shared" si="605"/>
        <v>3.4560040456050016</v>
      </c>
      <c r="EP1275" s="386">
        <f t="shared" si="606"/>
        <v>1.4386274230040155</v>
      </c>
      <c r="EQ1275" s="222">
        <f t="shared" si="607"/>
        <v>10926619.707407694</v>
      </c>
      <c r="ER1275" s="222">
        <f t="shared" si="608"/>
        <v>19396.496116830509</v>
      </c>
      <c r="ES1275" s="292"/>
      <c r="ET1275" s="218">
        <f t="shared" ref="ET1275:EZ1277" si="707">SUMIFS(ET$4:ET$1158,$K$4:$K$1158,$G1275)</f>
        <v>79425</v>
      </c>
      <c r="EU1275" s="218">
        <f t="shared" si="707"/>
        <v>12475</v>
      </c>
      <c r="EV1275" s="218">
        <f t="shared" si="707"/>
        <v>66950</v>
      </c>
      <c r="EW1275" s="218">
        <f t="shared" si="707"/>
        <v>6094</v>
      </c>
      <c r="EX1275" s="218">
        <f t="shared" si="707"/>
        <v>262062</v>
      </c>
      <c r="EY1275" s="218">
        <f t="shared" si="707"/>
        <v>14395</v>
      </c>
      <c r="EZ1275" s="218">
        <f t="shared" si="707"/>
        <v>14395</v>
      </c>
      <c r="FA1275" s="387">
        <f t="shared" si="672"/>
        <v>0.15706641485678313</v>
      </c>
      <c r="FB1275" s="221">
        <f t="shared" si="673"/>
        <v>9.1023151605675885</v>
      </c>
      <c r="FC1275" s="387">
        <f t="shared" si="674"/>
        <v>3.2994900849858357</v>
      </c>
      <c r="FD1275" s="218">
        <f t="shared" si="675"/>
        <v>18205071.205279611</v>
      </c>
      <c r="FE1275" s="218">
        <f t="shared" si="676"/>
        <v>35278.453166608779</v>
      </c>
      <c r="FF1275" s="218">
        <f>SUMIFS(FF$4:FF$1158,$K$4:$K$1158,$G1275)</f>
        <v>41887</v>
      </c>
      <c r="FG1275" s="221">
        <f t="shared" si="603"/>
        <v>5.7106023348532959</v>
      </c>
      <c r="FH1275" s="218">
        <f t="shared" ref="FH1275:FJ1277" si="708">SUMIFS(FH$4:FH$1158,$K$4:$K$1158,$G1275)</f>
        <v>2392</v>
      </c>
      <c r="FI1275" s="218">
        <f t="shared" si="708"/>
        <v>41887</v>
      </c>
      <c r="FJ1275" s="218">
        <f t="shared" si="708"/>
        <v>10</v>
      </c>
      <c r="FK1275" s="218">
        <f t="shared" si="677"/>
        <v>39485</v>
      </c>
      <c r="FL1275" s="218">
        <f>SUMIFS(FL$4:FL$1158,$K$4:$K$1158,$G1275)</f>
        <v>8892</v>
      </c>
      <c r="FM1275" s="218">
        <f t="shared" si="678"/>
        <v>30593</v>
      </c>
    </row>
    <row r="1276" spans="1:169" s="368" customFormat="1">
      <c r="A1276" s="285"/>
      <c r="B1276" s="286"/>
      <c r="C1276" s="285"/>
      <c r="D1276" s="285"/>
      <c r="E1276" s="400"/>
      <c r="F1276" s="393">
        <f>F1275+1</f>
        <v>2</v>
      </c>
      <c r="G1276" s="459" t="s">
        <v>238</v>
      </c>
      <c r="H1276" s="286" t="s">
        <v>421</v>
      </c>
      <c r="I1276" s="287"/>
      <c r="J1276" s="392"/>
      <c r="K1276" s="287"/>
      <c r="L1276" s="392"/>
      <c r="M1276" s="392"/>
      <c r="N1276" s="372">
        <f t="shared" si="698"/>
        <v>4</v>
      </c>
      <c r="O1276" s="244">
        <f t="shared" si="698"/>
        <v>45730</v>
      </c>
      <c r="P1276" s="244">
        <f t="shared" si="698"/>
        <v>58246</v>
      </c>
      <c r="Q1276" s="244">
        <f t="shared" si="698"/>
        <v>58911</v>
      </c>
      <c r="R1276" s="244">
        <f t="shared" si="698"/>
        <v>64924</v>
      </c>
      <c r="S1276" s="242">
        <f t="shared" si="698"/>
        <v>58310</v>
      </c>
      <c r="T1276" s="242">
        <f t="shared" si="698"/>
        <v>58932</v>
      </c>
      <c r="U1276" s="242">
        <f t="shared" si="698"/>
        <v>63441</v>
      </c>
      <c r="V1276" s="242">
        <f t="shared" si="698"/>
        <v>64409</v>
      </c>
      <c r="W1276" s="244">
        <f t="shared" si="698"/>
        <v>5761</v>
      </c>
      <c r="X1276" s="244">
        <f t="shared" si="698"/>
        <v>8684</v>
      </c>
      <c r="Y1276" s="244">
        <f t="shared" si="698"/>
        <v>8710</v>
      </c>
      <c r="Z1276" s="244">
        <f t="shared" si="698"/>
        <v>9228</v>
      </c>
      <c r="AA1276" s="242">
        <f t="shared" si="698"/>
        <v>9191</v>
      </c>
      <c r="AB1276" s="242">
        <f t="shared" si="698"/>
        <v>9211</v>
      </c>
      <c r="AC1276" s="242">
        <f t="shared" si="698"/>
        <v>9533</v>
      </c>
      <c r="AD1276" s="242">
        <f t="shared" si="699"/>
        <v>9678</v>
      </c>
      <c r="AE1276" s="244">
        <f t="shared" si="699"/>
        <v>581</v>
      </c>
      <c r="AF1276" s="244">
        <f t="shared" si="699"/>
        <v>428</v>
      </c>
      <c r="AG1276" s="244">
        <f t="shared" si="699"/>
        <v>388</v>
      </c>
      <c r="AH1276" s="244">
        <f t="shared" si="699"/>
        <v>383</v>
      </c>
      <c r="AI1276" s="242">
        <f t="shared" si="699"/>
        <v>423</v>
      </c>
      <c r="AJ1276" s="242">
        <f t="shared" si="699"/>
        <v>383</v>
      </c>
      <c r="AK1276" s="242">
        <f t="shared" si="699"/>
        <v>368</v>
      </c>
      <c r="AL1276" s="242">
        <f t="shared" si="699"/>
        <v>373</v>
      </c>
      <c r="AM1276" s="244">
        <f t="shared" si="699"/>
        <v>0</v>
      </c>
      <c r="AN1276" s="244">
        <f t="shared" si="699"/>
        <v>0</v>
      </c>
      <c r="AO1276" s="244">
        <f t="shared" si="699"/>
        <v>0</v>
      </c>
      <c r="AP1276" s="244">
        <f t="shared" si="699"/>
        <v>0</v>
      </c>
      <c r="AQ1276" s="242">
        <f t="shared" si="699"/>
        <v>49119</v>
      </c>
      <c r="AR1276" s="242">
        <f t="shared" si="700"/>
        <v>49722</v>
      </c>
      <c r="AS1276" s="242">
        <f t="shared" si="700"/>
        <v>53908</v>
      </c>
      <c r="AT1276" s="242">
        <f t="shared" si="700"/>
        <v>54731</v>
      </c>
      <c r="AU1276" s="244">
        <f t="shared" si="700"/>
        <v>0</v>
      </c>
      <c r="AV1276" s="244">
        <f t="shared" si="700"/>
        <v>0</v>
      </c>
      <c r="AW1276" s="244">
        <f t="shared" si="700"/>
        <v>0</v>
      </c>
      <c r="AX1276" s="244">
        <f t="shared" si="700"/>
        <v>0</v>
      </c>
      <c r="AY1276" s="242">
        <f t="shared" si="700"/>
        <v>789</v>
      </c>
      <c r="AZ1276" s="242">
        <f t="shared" si="700"/>
        <v>824</v>
      </c>
      <c r="BA1276" s="242">
        <f t="shared" si="700"/>
        <v>962</v>
      </c>
      <c r="BB1276" s="242">
        <f t="shared" si="700"/>
        <v>976</v>
      </c>
      <c r="BC1276" s="244">
        <f t="shared" si="700"/>
        <v>0</v>
      </c>
      <c r="BD1276" s="244">
        <f t="shared" si="667"/>
        <v>-460.98266367965721</v>
      </c>
      <c r="BE1276" s="244">
        <f t="shared" si="667"/>
        <v>-461</v>
      </c>
      <c r="BF1276" s="244">
        <f t="shared" si="667"/>
        <v>-642</v>
      </c>
      <c r="BG1276" s="242">
        <f t="shared" si="667"/>
        <v>48180</v>
      </c>
      <c r="BH1276" s="242">
        <f t="shared" si="667"/>
        <v>48784</v>
      </c>
      <c r="BI1276" s="242">
        <f t="shared" si="667"/>
        <v>52782</v>
      </c>
      <c r="BJ1276" s="242">
        <f t="shared" si="667"/>
        <v>53537</v>
      </c>
      <c r="BK1276" s="244">
        <f t="shared" si="701"/>
        <v>0</v>
      </c>
      <c r="BL1276" s="244">
        <f t="shared" si="701"/>
        <v>460.98266367965721</v>
      </c>
      <c r="BM1276" s="244">
        <f t="shared" si="701"/>
        <v>461</v>
      </c>
      <c r="BN1276" s="244">
        <f t="shared" si="701"/>
        <v>642</v>
      </c>
      <c r="BO1276" s="242">
        <f t="shared" si="701"/>
        <v>150</v>
      </c>
      <c r="BP1276" s="242">
        <f t="shared" si="701"/>
        <v>114</v>
      </c>
      <c r="BQ1276" s="242">
        <f t="shared" si="701"/>
        <v>164</v>
      </c>
      <c r="BR1276" s="242">
        <f t="shared" si="701"/>
        <v>218</v>
      </c>
      <c r="BS1276" s="244">
        <f t="shared" si="701"/>
        <v>0</v>
      </c>
      <c r="BT1276" s="244">
        <f t="shared" si="701"/>
        <v>602</v>
      </c>
      <c r="BU1276" s="244">
        <f t="shared" si="701"/>
        <v>461</v>
      </c>
      <c r="BV1276" s="244">
        <f t="shared" si="701"/>
        <v>642</v>
      </c>
      <c r="BW1276" s="242">
        <f t="shared" si="701"/>
        <v>150</v>
      </c>
      <c r="BX1276" s="242">
        <f t="shared" si="701"/>
        <v>114</v>
      </c>
      <c r="BY1276" s="242">
        <f t="shared" si="701"/>
        <v>164</v>
      </c>
      <c r="BZ1276" s="242">
        <f t="shared" si="701"/>
        <v>218</v>
      </c>
      <c r="CA1276" s="244">
        <f t="shared" si="702"/>
        <v>0</v>
      </c>
      <c r="CB1276" s="244">
        <f t="shared" si="702"/>
        <v>141.01733632034276</v>
      </c>
      <c r="CC1276" s="244">
        <f t="shared" si="702"/>
        <v>0</v>
      </c>
      <c r="CD1276" s="244">
        <f t="shared" si="702"/>
        <v>0</v>
      </c>
      <c r="CE1276" s="242">
        <f t="shared" si="702"/>
        <v>0</v>
      </c>
      <c r="CF1276" s="242">
        <f t="shared" si="702"/>
        <v>0</v>
      </c>
      <c r="CG1276" s="242">
        <f t="shared" si="702"/>
        <v>0</v>
      </c>
      <c r="CH1276" s="242">
        <f t="shared" si="702"/>
        <v>0</v>
      </c>
      <c r="CI1276" s="375"/>
      <c r="CJ1276" s="244">
        <f t="shared" si="703"/>
        <v>0</v>
      </c>
      <c r="CK1276" s="244">
        <f t="shared" si="703"/>
        <v>0</v>
      </c>
      <c r="CL1276" s="244">
        <f t="shared" si="703"/>
        <v>0</v>
      </c>
      <c r="CM1276" s="244">
        <f t="shared" si="703"/>
        <v>0</v>
      </c>
      <c r="CN1276" s="242">
        <f t="shared" si="703"/>
        <v>48180</v>
      </c>
      <c r="CO1276" s="242">
        <f t="shared" si="703"/>
        <v>48771.137288396894</v>
      </c>
      <c r="CP1276" s="242">
        <f t="shared" si="703"/>
        <v>52877.670654548907</v>
      </c>
      <c r="CQ1276" s="242">
        <f t="shared" si="703"/>
        <v>53684.61679862711</v>
      </c>
      <c r="CR1276" s="244">
        <f t="shared" si="703"/>
        <v>0</v>
      </c>
      <c r="CS1276" s="244">
        <f t="shared" si="703"/>
        <v>0</v>
      </c>
      <c r="CT1276" s="244">
        <f t="shared" si="703"/>
        <v>0</v>
      </c>
      <c r="CU1276" s="244">
        <f t="shared" si="703"/>
        <v>0</v>
      </c>
      <c r="CV1276" s="242">
        <f t="shared" si="703"/>
        <v>48180</v>
      </c>
      <c r="CW1276" s="242">
        <f t="shared" si="703"/>
        <v>48771.137288396894</v>
      </c>
      <c r="CX1276" s="242">
        <f t="shared" si="703"/>
        <v>52877.670654548907</v>
      </c>
      <c r="CY1276" s="242">
        <f t="shared" si="703"/>
        <v>53684.61679862711</v>
      </c>
      <c r="CZ1276" s="244">
        <f t="shared" si="704"/>
        <v>0</v>
      </c>
      <c r="DA1276" s="244">
        <f t="shared" si="704"/>
        <v>0</v>
      </c>
      <c r="DB1276" s="244">
        <f t="shared" si="704"/>
        <v>0</v>
      </c>
      <c r="DC1276" s="244">
        <f t="shared" si="704"/>
        <v>0</v>
      </c>
      <c r="DD1276" s="242">
        <f t="shared" si="704"/>
        <v>0</v>
      </c>
      <c r="DE1276" s="242">
        <f t="shared" si="704"/>
        <v>0</v>
      </c>
      <c r="DF1276" s="242">
        <f t="shared" si="704"/>
        <v>0</v>
      </c>
      <c r="DG1276" s="242">
        <f t="shared" si="704"/>
        <v>0</v>
      </c>
      <c r="DH1276" s="244">
        <f t="shared" si="704"/>
        <v>0</v>
      </c>
      <c r="DI1276" s="244">
        <f t="shared" si="704"/>
        <v>0</v>
      </c>
      <c r="DJ1276" s="244">
        <f t="shared" si="704"/>
        <v>0</v>
      </c>
      <c r="DK1276" s="244">
        <f t="shared" si="704"/>
        <v>0</v>
      </c>
      <c r="DL1276" s="242">
        <f t="shared" si="704"/>
        <v>0</v>
      </c>
      <c r="DM1276" s="242">
        <f t="shared" si="704"/>
        <v>0</v>
      </c>
      <c r="DN1276" s="242">
        <f t="shared" si="705"/>
        <v>0</v>
      </c>
      <c r="DO1276" s="242">
        <f t="shared" si="705"/>
        <v>0</v>
      </c>
      <c r="DP1276" s="244">
        <f t="shared" si="705"/>
        <v>0</v>
      </c>
      <c r="DQ1276" s="244">
        <f t="shared" si="705"/>
        <v>-460.98266367965721</v>
      </c>
      <c r="DR1276" s="244">
        <f t="shared" si="705"/>
        <v>-461</v>
      </c>
      <c r="DS1276" s="244">
        <f t="shared" si="705"/>
        <v>-642</v>
      </c>
      <c r="DT1276" s="242">
        <f t="shared" si="705"/>
        <v>0</v>
      </c>
      <c r="DU1276" s="242">
        <f t="shared" si="705"/>
        <v>12.862711603105708</v>
      </c>
      <c r="DV1276" s="242">
        <f t="shared" si="705"/>
        <v>-95.670654548906896</v>
      </c>
      <c r="DW1276" s="242">
        <f t="shared" si="705"/>
        <v>-147.61679862711026</v>
      </c>
      <c r="DX1276" s="460">
        <f t="shared" si="659"/>
        <v>0.12597856986660835</v>
      </c>
      <c r="DY1276" s="460">
        <f t="shared" si="659"/>
        <v>0.14909178312673832</v>
      </c>
      <c r="DZ1276" s="460">
        <f t="shared" si="659"/>
        <v>0.14785014683166131</v>
      </c>
      <c r="EA1276" s="460">
        <f t="shared" si="658"/>
        <v>0.14213541987554679</v>
      </c>
      <c r="EB1276" s="461">
        <f t="shared" si="658"/>
        <v>0.15762304921968787</v>
      </c>
      <c r="EC1276" s="461">
        <f t="shared" si="658"/>
        <v>0.15629878504038552</v>
      </c>
      <c r="ED1276" s="461">
        <f t="shared" si="658"/>
        <v>0.15026560110969248</v>
      </c>
      <c r="EE1276" s="461">
        <f t="shared" si="658"/>
        <v>0.15025850424630099</v>
      </c>
      <c r="EG1276" s="244">
        <f t="shared" si="706"/>
        <v>0</v>
      </c>
      <c r="EH1276" s="244">
        <f t="shared" si="706"/>
        <v>0</v>
      </c>
      <c r="EI1276" s="244">
        <f t="shared" si="706"/>
        <v>0</v>
      </c>
      <c r="EJ1276" s="244">
        <f t="shared" si="706"/>
        <v>0</v>
      </c>
      <c r="EK1276" s="244">
        <f t="shared" si="706"/>
        <v>0</v>
      </c>
      <c r="EL1276" s="244">
        <f t="shared" si="706"/>
        <v>0</v>
      </c>
      <c r="EM1276" s="244">
        <f t="shared" si="706"/>
        <v>0</v>
      </c>
      <c r="EN1276" s="462">
        <f t="shared" si="604"/>
        <v>0</v>
      </c>
      <c r="EO1276" s="244">
        <f t="shared" si="605"/>
        <v>0</v>
      </c>
      <c r="EP1276" s="462">
        <f t="shared" si="606"/>
        <v>0</v>
      </c>
      <c r="EQ1276" s="244">
        <f t="shared" si="607"/>
        <v>0</v>
      </c>
      <c r="ER1276" s="244">
        <f t="shared" si="608"/>
        <v>0</v>
      </c>
      <c r="ES1276" s="463"/>
      <c r="ET1276" s="242">
        <f t="shared" si="707"/>
        <v>29467</v>
      </c>
      <c r="EU1276" s="242">
        <f t="shared" si="707"/>
        <v>4057</v>
      </c>
      <c r="EV1276" s="242">
        <f t="shared" si="707"/>
        <v>25411</v>
      </c>
      <c r="EW1276" s="242">
        <f t="shared" si="707"/>
        <v>789</v>
      </c>
      <c r="EX1276" s="242">
        <f t="shared" si="707"/>
        <v>21616</v>
      </c>
      <c r="EY1276" s="242">
        <f t="shared" si="707"/>
        <v>3555</v>
      </c>
      <c r="EZ1276" s="242">
        <f t="shared" si="707"/>
        <v>3555</v>
      </c>
      <c r="FA1276" s="464">
        <f t="shared" si="672"/>
        <v>0.13767943801540705</v>
      </c>
      <c r="FB1276" s="243">
        <f t="shared" si="673"/>
        <v>3.1049545472433198</v>
      </c>
      <c r="FC1276" s="464">
        <f t="shared" si="674"/>
        <v>0.73356636237146644</v>
      </c>
      <c r="FD1276" s="242">
        <f t="shared" si="675"/>
        <v>6080450.0703234877</v>
      </c>
      <c r="FE1276" s="242">
        <f t="shared" si="676"/>
        <v>18495.077355836849</v>
      </c>
      <c r="FF1276" s="242">
        <f>SUMIFS(FF$4:FF$1158,$K$4:$K$1158,$G1276)</f>
        <v>50474</v>
      </c>
      <c r="FG1276" s="243">
        <f t="shared" si="603"/>
        <v>9.7099496770614575</v>
      </c>
      <c r="FH1276" s="242">
        <f t="shared" si="708"/>
        <v>4901</v>
      </c>
      <c r="FI1276" s="242">
        <f t="shared" si="708"/>
        <v>50474</v>
      </c>
      <c r="FJ1276" s="242">
        <f t="shared" si="708"/>
        <v>0</v>
      </c>
      <c r="FK1276" s="242">
        <f t="shared" si="677"/>
        <v>45573</v>
      </c>
      <c r="FL1276" s="242">
        <f>SUMIFS(FL$4:FL$1158,$K$4:$K$1158,$G1276)</f>
        <v>10532</v>
      </c>
      <c r="FM1276" s="242">
        <f t="shared" si="678"/>
        <v>35041</v>
      </c>
    </row>
    <row r="1277" spans="1:169" s="368" customFormat="1">
      <c r="A1277" s="285"/>
      <c r="B1277" s="286"/>
      <c r="C1277" s="285"/>
      <c r="D1277" s="285"/>
      <c r="E1277" s="400"/>
      <c r="F1277" s="393">
        <f t="shared" ref="F1277:F1318" si="709">F1276+1</f>
        <v>3</v>
      </c>
      <c r="G1277" s="459" t="s">
        <v>276</v>
      </c>
      <c r="H1277" s="286" t="s">
        <v>435</v>
      </c>
      <c r="I1277" s="287"/>
      <c r="J1277" s="392"/>
      <c r="K1277" s="287"/>
      <c r="L1277" s="392"/>
      <c r="M1277" s="392"/>
      <c r="N1277" s="372">
        <f t="shared" si="698"/>
        <v>47</v>
      </c>
      <c r="O1277" s="244">
        <f t="shared" si="698"/>
        <v>8177</v>
      </c>
      <c r="P1277" s="244">
        <f t="shared" si="698"/>
        <v>16830</v>
      </c>
      <c r="Q1277" s="244">
        <f t="shared" si="698"/>
        <v>18129</v>
      </c>
      <c r="R1277" s="244">
        <f t="shared" si="698"/>
        <v>20956</v>
      </c>
      <c r="S1277" s="242">
        <f t="shared" si="698"/>
        <v>16810</v>
      </c>
      <c r="T1277" s="242">
        <f t="shared" si="698"/>
        <v>18162</v>
      </c>
      <c r="U1277" s="242">
        <f t="shared" si="698"/>
        <v>21036</v>
      </c>
      <c r="V1277" s="242">
        <f t="shared" si="698"/>
        <v>22167</v>
      </c>
      <c r="W1277" s="244">
        <f t="shared" si="698"/>
        <v>4525</v>
      </c>
      <c r="X1277" s="244">
        <f t="shared" si="698"/>
        <v>9538</v>
      </c>
      <c r="Y1277" s="244">
        <f t="shared" si="698"/>
        <v>10043</v>
      </c>
      <c r="Z1277" s="244">
        <f t="shared" si="698"/>
        <v>11942</v>
      </c>
      <c r="AA1277" s="242">
        <f t="shared" si="698"/>
        <v>9399</v>
      </c>
      <c r="AB1277" s="242">
        <f t="shared" si="698"/>
        <v>9951</v>
      </c>
      <c r="AC1277" s="242">
        <f t="shared" si="698"/>
        <v>11875</v>
      </c>
      <c r="AD1277" s="242">
        <f t="shared" si="699"/>
        <v>12526</v>
      </c>
      <c r="AE1277" s="244">
        <f t="shared" si="699"/>
        <v>53</v>
      </c>
      <c r="AF1277" s="244">
        <f t="shared" si="699"/>
        <v>469</v>
      </c>
      <c r="AG1277" s="244">
        <f t="shared" si="699"/>
        <v>448</v>
      </c>
      <c r="AH1277" s="244">
        <f t="shared" si="699"/>
        <v>496</v>
      </c>
      <c r="AI1277" s="242">
        <f t="shared" si="699"/>
        <v>430</v>
      </c>
      <c r="AJ1277" s="242">
        <f t="shared" si="699"/>
        <v>412</v>
      </c>
      <c r="AK1277" s="242">
        <f t="shared" si="699"/>
        <v>459</v>
      </c>
      <c r="AL1277" s="242">
        <f t="shared" si="699"/>
        <v>482</v>
      </c>
      <c r="AM1277" s="244">
        <f t="shared" si="699"/>
        <v>3652</v>
      </c>
      <c r="AN1277" s="244">
        <f t="shared" si="699"/>
        <v>7294</v>
      </c>
      <c r="AO1277" s="244">
        <f t="shared" si="699"/>
        <v>8083</v>
      </c>
      <c r="AP1277" s="244">
        <f t="shared" si="699"/>
        <v>9011</v>
      </c>
      <c r="AQ1277" s="242">
        <f t="shared" si="699"/>
        <v>7414</v>
      </c>
      <c r="AR1277" s="242">
        <f t="shared" si="700"/>
        <v>8215</v>
      </c>
      <c r="AS1277" s="242">
        <f t="shared" si="700"/>
        <v>9161</v>
      </c>
      <c r="AT1277" s="242">
        <f t="shared" si="700"/>
        <v>9643</v>
      </c>
      <c r="AU1277" s="244">
        <f t="shared" si="700"/>
        <v>832</v>
      </c>
      <c r="AV1277" s="244">
        <f t="shared" si="700"/>
        <v>1599</v>
      </c>
      <c r="AW1277" s="244">
        <f t="shared" si="700"/>
        <v>1750</v>
      </c>
      <c r="AX1277" s="244">
        <f t="shared" si="700"/>
        <v>1970</v>
      </c>
      <c r="AY1277" s="242">
        <f t="shared" si="700"/>
        <v>2254</v>
      </c>
      <c r="AZ1277" s="242">
        <f t="shared" si="700"/>
        <v>2424</v>
      </c>
      <c r="BA1277" s="242">
        <f t="shared" si="700"/>
        <v>2799</v>
      </c>
      <c r="BB1277" s="242">
        <f t="shared" si="700"/>
        <v>2937</v>
      </c>
      <c r="BC1277" s="244">
        <f t="shared" si="700"/>
        <v>2875</v>
      </c>
      <c r="BD1277" s="244">
        <f t="shared" si="667"/>
        <v>5345.5613635018726</v>
      </c>
      <c r="BE1277" s="244">
        <f t="shared" si="667"/>
        <v>5798</v>
      </c>
      <c r="BF1277" s="244">
        <f t="shared" si="667"/>
        <v>6621</v>
      </c>
      <c r="BG1277" s="242">
        <f t="shared" si="667"/>
        <v>4577</v>
      </c>
      <c r="BH1277" s="242">
        <f t="shared" si="667"/>
        <v>5079</v>
      </c>
      <c r="BI1277" s="242">
        <f t="shared" si="667"/>
        <v>5717</v>
      </c>
      <c r="BJ1277" s="242">
        <f t="shared" si="667"/>
        <v>6127</v>
      </c>
      <c r="BK1277" s="244">
        <f t="shared" si="701"/>
        <v>-55</v>
      </c>
      <c r="BL1277" s="244">
        <f t="shared" si="701"/>
        <v>349.43863649812704</v>
      </c>
      <c r="BM1277" s="244">
        <f t="shared" si="701"/>
        <v>535</v>
      </c>
      <c r="BN1277" s="244">
        <f t="shared" si="701"/>
        <v>420</v>
      </c>
      <c r="BO1277" s="242">
        <f t="shared" si="701"/>
        <v>583</v>
      </c>
      <c r="BP1277" s="242">
        <f t="shared" si="701"/>
        <v>712</v>
      </c>
      <c r="BQ1277" s="242">
        <f t="shared" si="701"/>
        <v>645</v>
      </c>
      <c r="BR1277" s="242">
        <f t="shared" si="701"/>
        <v>579</v>
      </c>
      <c r="BS1277" s="244">
        <f t="shared" si="701"/>
        <v>63</v>
      </c>
      <c r="BT1277" s="244">
        <f t="shared" si="701"/>
        <v>358</v>
      </c>
      <c r="BU1277" s="244">
        <f t="shared" si="701"/>
        <v>535</v>
      </c>
      <c r="BV1277" s="244">
        <f t="shared" si="701"/>
        <v>420</v>
      </c>
      <c r="BW1277" s="242">
        <f t="shared" si="701"/>
        <v>583</v>
      </c>
      <c r="BX1277" s="242">
        <f t="shared" si="701"/>
        <v>712</v>
      </c>
      <c r="BY1277" s="242">
        <f t="shared" si="701"/>
        <v>645</v>
      </c>
      <c r="BZ1277" s="242">
        <f t="shared" si="701"/>
        <v>579</v>
      </c>
      <c r="CA1277" s="244">
        <f t="shared" si="702"/>
        <v>118</v>
      </c>
      <c r="CB1277" s="244">
        <f t="shared" si="702"/>
        <v>8.5613635018729912</v>
      </c>
      <c r="CC1277" s="244">
        <f t="shared" si="702"/>
        <v>0</v>
      </c>
      <c r="CD1277" s="244">
        <f t="shared" si="702"/>
        <v>0</v>
      </c>
      <c r="CE1277" s="242">
        <f t="shared" si="702"/>
        <v>0</v>
      </c>
      <c r="CF1277" s="242">
        <f t="shared" si="702"/>
        <v>0</v>
      </c>
      <c r="CG1277" s="242">
        <f t="shared" si="702"/>
        <v>0</v>
      </c>
      <c r="CH1277" s="242">
        <f t="shared" si="702"/>
        <v>0</v>
      </c>
      <c r="CI1277" s="375"/>
      <c r="CJ1277" s="244">
        <f t="shared" si="703"/>
        <v>2876</v>
      </c>
      <c r="CK1277" s="244">
        <f t="shared" si="703"/>
        <v>5111</v>
      </c>
      <c r="CL1277" s="244">
        <f t="shared" si="703"/>
        <v>5132</v>
      </c>
      <c r="CM1277" s="244">
        <f t="shared" si="703"/>
        <v>5737</v>
      </c>
      <c r="CN1277" s="242">
        <f t="shared" si="703"/>
        <v>4577</v>
      </c>
      <c r="CO1277" s="242">
        <f t="shared" si="703"/>
        <v>4875.26963610039</v>
      </c>
      <c r="CP1277" s="242">
        <f t="shared" si="703"/>
        <v>5452.0997314307642</v>
      </c>
      <c r="CQ1277" s="242">
        <f t="shared" si="703"/>
        <v>5694.6886520492199</v>
      </c>
      <c r="CR1277" s="244">
        <f t="shared" si="703"/>
        <v>1815</v>
      </c>
      <c r="CS1277" s="244">
        <f t="shared" si="703"/>
        <v>3586</v>
      </c>
      <c r="CT1277" s="244">
        <f t="shared" si="703"/>
        <v>3731</v>
      </c>
      <c r="CU1277" s="244">
        <f t="shared" si="703"/>
        <v>4086</v>
      </c>
      <c r="CV1277" s="242">
        <f t="shared" si="703"/>
        <v>3933</v>
      </c>
      <c r="CW1277" s="242">
        <f t="shared" si="703"/>
        <v>4285.26963610039</v>
      </c>
      <c r="CX1277" s="242">
        <f t="shared" si="703"/>
        <v>4660.0997314307642</v>
      </c>
      <c r="CY1277" s="242">
        <f t="shared" si="703"/>
        <v>4898.6886520492208</v>
      </c>
      <c r="CZ1277" s="244">
        <f t="shared" si="704"/>
        <v>762</v>
      </c>
      <c r="DA1277" s="244">
        <f t="shared" si="704"/>
        <v>981</v>
      </c>
      <c r="DB1277" s="244">
        <f t="shared" si="704"/>
        <v>894</v>
      </c>
      <c r="DC1277" s="244">
        <f t="shared" si="704"/>
        <v>966</v>
      </c>
      <c r="DD1277" s="242">
        <f t="shared" si="704"/>
        <v>99</v>
      </c>
      <c r="DE1277" s="242">
        <f t="shared" si="704"/>
        <v>76</v>
      </c>
      <c r="DF1277" s="242">
        <f t="shared" si="704"/>
        <v>93</v>
      </c>
      <c r="DG1277" s="242">
        <f t="shared" si="704"/>
        <v>78</v>
      </c>
      <c r="DH1277" s="244">
        <f t="shared" si="704"/>
        <v>299</v>
      </c>
      <c r="DI1277" s="244">
        <f t="shared" si="704"/>
        <v>544</v>
      </c>
      <c r="DJ1277" s="244">
        <f t="shared" si="704"/>
        <v>507</v>
      </c>
      <c r="DK1277" s="244">
        <f t="shared" si="704"/>
        <v>685</v>
      </c>
      <c r="DL1277" s="242">
        <f t="shared" si="704"/>
        <v>545</v>
      </c>
      <c r="DM1277" s="242">
        <f t="shared" si="704"/>
        <v>514</v>
      </c>
      <c r="DN1277" s="242">
        <f t="shared" si="705"/>
        <v>699</v>
      </c>
      <c r="DO1277" s="242">
        <f t="shared" si="705"/>
        <v>718</v>
      </c>
      <c r="DP1277" s="244">
        <f t="shared" si="705"/>
        <v>-1</v>
      </c>
      <c r="DQ1277" s="244">
        <f t="shared" si="705"/>
        <v>234.56136350187307</v>
      </c>
      <c r="DR1277" s="244">
        <f t="shared" si="705"/>
        <v>666</v>
      </c>
      <c r="DS1277" s="244">
        <f t="shared" si="705"/>
        <v>884</v>
      </c>
      <c r="DT1277" s="242">
        <f t="shared" si="705"/>
        <v>0</v>
      </c>
      <c r="DU1277" s="242">
        <f t="shared" si="705"/>
        <v>203.73036389960987</v>
      </c>
      <c r="DV1277" s="242">
        <f t="shared" si="705"/>
        <v>264.90026856923646</v>
      </c>
      <c r="DW1277" s="242">
        <f t="shared" si="705"/>
        <v>432.31134795077986</v>
      </c>
      <c r="DX1277" s="460">
        <f t="shared" si="659"/>
        <v>0.55338143573437693</v>
      </c>
      <c r="DY1277" s="460">
        <f t="shared" si="659"/>
        <v>0.5667260843731432</v>
      </c>
      <c r="DZ1277" s="460">
        <f t="shared" si="659"/>
        <v>0.55397429532792763</v>
      </c>
      <c r="EA1277" s="460">
        <f t="shared" si="658"/>
        <v>0.56986066043138006</v>
      </c>
      <c r="EB1277" s="461">
        <f t="shared" si="658"/>
        <v>0.55913146936347413</v>
      </c>
      <c r="EC1277" s="461">
        <f t="shared" si="658"/>
        <v>0.5479022134126198</v>
      </c>
      <c r="ED1277" s="461">
        <f t="shared" si="658"/>
        <v>0.5645084616847309</v>
      </c>
      <c r="EE1277" s="461">
        <f t="shared" si="658"/>
        <v>0.56507420941038478</v>
      </c>
      <c r="EG1277" s="244">
        <f t="shared" si="706"/>
        <v>4496</v>
      </c>
      <c r="EH1277" s="244">
        <f t="shared" si="706"/>
        <v>2808</v>
      </c>
      <c r="EI1277" s="244">
        <f t="shared" si="706"/>
        <v>1689</v>
      </c>
      <c r="EJ1277" s="244">
        <f t="shared" si="706"/>
        <v>543</v>
      </c>
      <c r="EK1277" s="244">
        <f t="shared" si="706"/>
        <v>1850</v>
      </c>
      <c r="EL1277" s="244">
        <f t="shared" si="706"/>
        <v>19297</v>
      </c>
      <c r="EM1277" s="244">
        <f t="shared" si="706"/>
        <v>19226</v>
      </c>
      <c r="EN1277" s="462">
        <f t="shared" si="604"/>
        <v>0.6245551601423488</v>
      </c>
      <c r="EO1277" s="244">
        <f t="shared" si="605"/>
        <v>32.149200710479576</v>
      </c>
      <c r="EP1277" s="462">
        <f t="shared" si="606"/>
        <v>0.41147686832740216</v>
      </c>
      <c r="EQ1277" s="244">
        <f t="shared" si="607"/>
        <v>95869.824325024616</v>
      </c>
      <c r="ER1277" s="244">
        <f t="shared" si="608"/>
        <v>2353.5836887548112</v>
      </c>
      <c r="ES1277" s="463"/>
      <c r="ET1277" s="242">
        <f t="shared" si="707"/>
        <v>22172</v>
      </c>
      <c r="EU1277" s="242">
        <f t="shared" si="707"/>
        <v>11477</v>
      </c>
      <c r="EV1277" s="242">
        <f t="shared" si="707"/>
        <v>10698</v>
      </c>
      <c r="EW1277" s="242">
        <f t="shared" si="707"/>
        <v>3188</v>
      </c>
      <c r="EX1277" s="242">
        <f t="shared" si="707"/>
        <v>7606</v>
      </c>
      <c r="EY1277" s="242">
        <f t="shared" si="707"/>
        <v>64404</v>
      </c>
      <c r="EZ1277" s="242">
        <f t="shared" si="707"/>
        <v>64231</v>
      </c>
      <c r="FA1277" s="464">
        <f t="shared" si="672"/>
        <v>0.51763485477178428</v>
      </c>
      <c r="FB1277" s="243">
        <f t="shared" si="673"/>
        <v>29.799962609833614</v>
      </c>
      <c r="FC1277" s="464">
        <f t="shared" si="674"/>
        <v>0.34304528233808407</v>
      </c>
      <c r="FD1277" s="242">
        <f t="shared" si="675"/>
        <v>118098.25476678467</v>
      </c>
      <c r="FE1277" s="242">
        <f t="shared" si="676"/>
        <v>4136.1128842251665</v>
      </c>
      <c r="FF1277" s="242">
        <f>SUMIFS(FF$4:FF$1158,$K$4:$K$1158,$G1277)</f>
        <v>10698</v>
      </c>
      <c r="FG1277" s="243">
        <f t="shared" si="603"/>
        <v>17.74163395027108</v>
      </c>
      <c r="FH1277" s="242">
        <f t="shared" si="708"/>
        <v>1898</v>
      </c>
      <c r="FI1277" s="242">
        <f t="shared" si="708"/>
        <v>10698</v>
      </c>
      <c r="FJ1277" s="242">
        <f t="shared" si="708"/>
        <v>172</v>
      </c>
      <c r="FK1277" s="242">
        <f t="shared" si="677"/>
        <v>8628</v>
      </c>
      <c r="FL1277" s="242">
        <f>SUMIFS(FL$4:FL$1158,$K$4:$K$1158,$G1277)</f>
        <v>3909</v>
      </c>
      <c r="FM1277" s="242">
        <f t="shared" si="678"/>
        <v>4719</v>
      </c>
    </row>
    <row r="1278" spans="1:169" s="458" customFormat="1">
      <c r="A1278" s="293"/>
      <c r="B1278" s="328"/>
      <c r="C1278" s="293"/>
      <c r="D1278" s="293"/>
      <c r="E1278" s="293"/>
      <c r="F1278" s="294"/>
      <c r="G1278" s="295" t="s">
        <v>2797</v>
      </c>
      <c r="H1278" s="328"/>
      <c r="I1278" s="294"/>
      <c r="J1278" s="295"/>
      <c r="K1278" s="294"/>
      <c r="L1278" s="295"/>
      <c r="M1278" s="295"/>
      <c r="N1278" s="441">
        <f>SUM(N1279:N1288)</f>
        <v>259</v>
      </c>
      <c r="O1278" s="239">
        <f t="shared" ref="O1278:BC1278" si="710">SUM(O1279:O1288)</f>
        <v>876714</v>
      </c>
      <c r="P1278" s="239">
        <f t="shared" si="710"/>
        <v>1174393</v>
      </c>
      <c r="Q1278" s="239">
        <f t="shared" si="710"/>
        <v>1220250</v>
      </c>
      <c r="R1278" s="239">
        <f t="shared" si="710"/>
        <v>1358623</v>
      </c>
      <c r="S1278" s="236">
        <f>SUM(S1279:S1288)</f>
        <v>1175643</v>
      </c>
      <c r="T1278" s="236">
        <f>SUM(T1279:T1288)</f>
        <v>1221232</v>
      </c>
      <c r="U1278" s="236">
        <f>SUM(U1279:U1288)</f>
        <v>1339873</v>
      </c>
      <c r="V1278" s="236">
        <f>SUM(V1279:V1288)</f>
        <v>1386927</v>
      </c>
      <c r="W1278" s="239">
        <f t="shared" si="710"/>
        <v>684224</v>
      </c>
      <c r="X1278" s="239">
        <f t="shared" si="710"/>
        <v>911273</v>
      </c>
      <c r="Y1278" s="239">
        <f t="shared" si="710"/>
        <v>946727</v>
      </c>
      <c r="Z1278" s="239">
        <f t="shared" si="710"/>
        <v>1057179</v>
      </c>
      <c r="AA1278" s="236">
        <f>SUM(AA1279:AA1288)</f>
        <v>913268</v>
      </c>
      <c r="AB1278" s="236">
        <f>SUM(AB1279:AB1288)</f>
        <v>948825</v>
      </c>
      <c r="AC1278" s="236">
        <f>SUM(AC1279:AC1288)</f>
        <v>1040091</v>
      </c>
      <c r="AD1278" s="236">
        <f>SUM(AD1279:AD1288)</f>
        <v>1074919</v>
      </c>
      <c r="AE1278" s="239">
        <f t="shared" si="710"/>
        <v>4361</v>
      </c>
      <c r="AF1278" s="239">
        <f t="shared" si="710"/>
        <v>4358</v>
      </c>
      <c r="AG1278" s="239">
        <f t="shared" si="710"/>
        <v>4099</v>
      </c>
      <c r="AH1278" s="239">
        <f t="shared" si="710"/>
        <v>4259</v>
      </c>
      <c r="AI1278" s="236">
        <f t="shared" si="710"/>
        <v>4324</v>
      </c>
      <c r="AJ1278" s="236">
        <f t="shared" si="710"/>
        <v>4069</v>
      </c>
      <c r="AK1278" s="236">
        <f t="shared" si="710"/>
        <v>4226</v>
      </c>
      <c r="AL1278" s="236">
        <f t="shared" si="710"/>
        <v>4411</v>
      </c>
      <c r="AM1278" s="239">
        <f t="shared" si="710"/>
        <v>192490</v>
      </c>
      <c r="AN1278" s="239">
        <f t="shared" si="710"/>
        <v>263127</v>
      </c>
      <c r="AO1278" s="239">
        <f t="shared" si="710"/>
        <v>273532</v>
      </c>
      <c r="AP1278" s="239">
        <f t="shared" si="710"/>
        <v>301451</v>
      </c>
      <c r="AQ1278" s="236">
        <f t="shared" si="710"/>
        <v>262377</v>
      </c>
      <c r="AR1278" s="236">
        <f t="shared" si="710"/>
        <v>272391</v>
      </c>
      <c r="AS1278" s="236">
        <f t="shared" si="710"/>
        <v>299791</v>
      </c>
      <c r="AT1278" s="236">
        <f t="shared" si="710"/>
        <v>312001</v>
      </c>
      <c r="AU1278" s="239">
        <f t="shared" si="710"/>
        <v>61956</v>
      </c>
      <c r="AV1278" s="239">
        <f t="shared" si="710"/>
        <v>92900</v>
      </c>
      <c r="AW1278" s="239">
        <f t="shared" si="710"/>
        <v>98698</v>
      </c>
      <c r="AX1278" s="239">
        <f t="shared" si="710"/>
        <v>110217</v>
      </c>
      <c r="AY1278" s="236">
        <f t="shared" si="710"/>
        <v>92480</v>
      </c>
      <c r="AZ1278" s="236">
        <f t="shared" si="710"/>
        <v>98074</v>
      </c>
      <c r="BA1278" s="236">
        <f t="shared" si="710"/>
        <v>109456</v>
      </c>
      <c r="BB1278" s="236">
        <f t="shared" si="710"/>
        <v>115287</v>
      </c>
      <c r="BC1278" s="239">
        <f t="shared" si="710"/>
        <v>119486</v>
      </c>
      <c r="BD1278" s="239">
        <f t="shared" si="667"/>
        <v>157628.70848073903</v>
      </c>
      <c r="BE1278" s="239">
        <f t="shared" si="667"/>
        <v>161709.94531499999</v>
      </c>
      <c r="BF1278" s="239">
        <f t="shared" si="667"/>
        <v>181755.96877599999</v>
      </c>
      <c r="BG1278" s="236">
        <f t="shared" si="667"/>
        <v>156970</v>
      </c>
      <c r="BH1278" s="236">
        <f t="shared" si="667"/>
        <v>160205</v>
      </c>
      <c r="BI1278" s="236">
        <f t="shared" si="667"/>
        <v>178076</v>
      </c>
      <c r="BJ1278" s="236">
        <f t="shared" si="667"/>
        <v>191059</v>
      </c>
      <c r="BK1278" s="239">
        <f t="shared" ref="BK1278:CH1278" si="711">SUM(BK1279:BK1288)</f>
        <v>11048</v>
      </c>
      <c r="BL1278" s="239">
        <f t="shared" si="711"/>
        <v>12598.291519260963</v>
      </c>
      <c r="BM1278" s="239">
        <f t="shared" si="711"/>
        <v>13124.054684999999</v>
      </c>
      <c r="BN1278" s="239">
        <f t="shared" si="711"/>
        <v>9478.0312239999985</v>
      </c>
      <c r="BO1278" s="236">
        <f t="shared" si="711"/>
        <v>12927</v>
      </c>
      <c r="BP1278" s="236">
        <f t="shared" si="711"/>
        <v>14112</v>
      </c>
      <c r="BQ1278" s="236">
        <f t="shared" si="711"/>
        <v>12259</v>
      </c>
      <c r="BR1278" s="236">
        <f t="shared" si="711"/>
        <v>5655</v>
      </c>
      <c r="BS1278" s="239">
        <f t="shared" si="711"/>
        <v>17457</v>
      </c>
      <c r="BT1278" s="239">
        <f t="shared" si="711"/>
        <v>17167</v>
      </c>
      <c r="BU1278" s="239">
        <f t="shared" si="711"/>
        <v>15635</v>
      </c>
      <c r="BV1278" s="239">
        <f t="shared" si="711"/>
        <v>13407</v>
      </c>
      <c r="BW1278" s="236">
        <f t="shared" si="711"/>
        <v>17738</v>
      </c>
      <c r="BX1278" s="236">
        <f t="shared" si="711"/>
        <v>17218</v>
      </c>
      <c r="BY1278" s="236">
        <f t="shared" si="711"/>
        <v>16188</v>
      </c>
      <c r="BZ1278" s="236">
        <f t="shared" si="711"/>
        <v>13656</v>
      </c>
      <c r="CA1278" s="239">
        <f t="shared" si="711"/>
        <v>6409</v>
      </c>
      <c r="CB1278" s="239">
        <f t="shared" si="711"/>
        <v>4568.7084807390365</v>
      </c>
      <c r="CC1278" s="239">
        <f t="shared" si="711"/>
        <v>2510.9453150000004</v>
      </c>
      <c r="CD1278" s="239">
        <f t="shared" si="711"/>
        <v>3928.9687760000002</v>
      </c>
      <c r="CE1278" s="236">
        <f t="shared" si="711"/>
        <v>4811</v>
      </c>
      <c r="CF1278" s="236">
        <f t="shared" si="711"/>
        <v>3106</v>
      </c>
      <c r="CG1278" s="236">
        <f t="shared" si="711"/>
        <v>3929</v>
      </c>
      <c r="CH1278" s="236">
        <f t="shared" si="711"/>
        <v>8001</v>
      </c>
      <c r="CI1278" s="457"/>
      <c r="CJ1278" s="239">
        <f t="shared" ref="CJ1278:DW1278" si="712">SUM(CJ1279:CJ1288)</f>
        <v>119512</v>
      </c>
      <c r="CK1278" s="239">
        <f t="shared" si="712"/>
        <v>160694</v>
      </c>
      <c r="CL1278" s="239">
        <f t="shared" si="712"/>
        <v>165521</v>
      </c>
      <c r="CM1278" s="239">
        <f t="shared" si="712"/>
        <v>183110</v>
      </c>
      <c r="CN1278" s="236">
        <f t="shared" si="712"/>
        <v>156970</v>
      </c>
      <c r="CO1278" s="236">
        <f t="shared" si="712"/>
        <v>160650.6917826001</v>
      </c>
      <c r="CP1278" s="236">
        <f t="shared" si="712"/>
        <v>177247.86663673844</v>
      </c>
      <c r="CQ1278" s="236">
        <f t="shared" si="712"/>
        <v>185451.60207013349</v>
      </c>
      <c r="CR1278" s="239">
        <f t="shared" si="712"/>
        <v>85064</v>
      </c>
      <c r="CS1278" s="239">
        <f t="shared" si="712"/>
        <v>114116</v>
      </c>
      <c r="CT1278" s="239">
        <f t="shared" si="712"/>
        <v>116219</v>
      </c>
      <c r="CU1278" s="239">
        <f t="shared" si="712"/>
        <v>130717</v>
      </c>
      <c r="CV1278" s="236">
        <f t="shared" si="712"/>
        <v>114245</v>
      </c>
      <c r="CW1278" s="236">
        <f t="shared" si="712"/>
        <v>115677.6917826001</v>
      </c>
      <c r="CX1278" s="236">
        <f t="shared" si="712"/>
        <v>129610.86663673849</v>
      </c>
      <c r="CY1278" s="236">
        <f t="shared" si="712"/>
        <v>136367.60207013352</v>
      </c>
      <c r="CZ1278" s="239">
        <f t="shared" si="712"/>
        <v>5131</v>
      </c>
      <c r="DA1278" s="239">
        <f t="shared" si="712"/>
        <v>6701</v>
      </c>
      <c r="DB1278" s="239">
        <f t="shared" si="712"/>
        <v>6818</v>
      </c>
      <c r="DC1278" s="239">
        <f t="shared" si="712"/>
        <v>6983</v>
      </c>
      <c r="DD1278" s="236">
        <f t="shared" si="712"/>
        <v>3276</v>
      </c>
      <c r="DE1278" s="236">
        <f t="shared" si="712"/>
        <v>3337</v>
      </c>
      <c r="DF1278" s="236">
        <f t="shared" si="712"/>
        <v>3544</v>
      </c>
      <c r="DG1278" s="236">
        <f t="shared" si="712"/>
        <v>3891</v>
      </c>
      <c r="DH1278" s="239">
        <f t="shared" si="712"/>
        <v>29317</v>
      </c>
      <c r="DI1278" s="239">
        <f t="shared" si="712"/>
        <v>39877</v>
      </c>
      <c r="DJ1278" s="239">
        <f t="shared" si="712"/>
        <v>42484</v>
      </c>
      <c r="DK1278" s="239">
        <f t="shared" si="712"/>
        <v>45410</v>
      </c>
      <c r="DL1278" s="236">
        <f t="shared" si="712"/>
        <v>39449</v>
      </c>
      <c r="DM1278" s="236">
        <f t="shared" si="712"/>
        <v>41636</v>
      </c>
      <c r="DN1278" s="236">
        <f t="shared" si="712"/>
        <v>44093</v>
      </c>
      <c r="DO1278" s="236">
        <f t="shared" si="712"/>
        <v>45193</v>
      </c>
      <c r="DP1278" s="239">
        <f t="shared" si="712"/>
        <v>-26</v>
      </c>
      <c r="DQ1278" s="239">
        <f t="shared" si="712"/>
        <v>-3065.2915192609653</v>
      </c>
      <c r="DR1278" s="239">
        <f t="shared" si="712"/>
        <v>-3811.0546850000028</v>
      </c>
      <c r="DS1278" s="239">
        <f t="shared" si="712"/>
        <v>-1354.0312240000021</v>
      </c>
      <c r="DT1278" s="236">
        <f t="shared" si="712"/>
        <v>0</v>
      </c>
      <c r="DU1278" s="236">
        <f t="shared" si="712"/>
        <v>-445.69178260010096</v>
      </c>
      <c r="DV1278" s="236">
        <f t="shared" si="712"/>
        <v>828.13336326152989</v>
      </c>
      <c r="DW1278" s="236">
        <f t="shared" si="712"/>
        <v>5607.3979298665336</v>
      </c>
      <c r="DX1278" s="445">
        <f t="shared" si="659"/>
        <v>0.78044151228336722</v>
      </c>
      <c r="DY1278" s="445">
        <f t="shared" si="659"/>
        <v>0.77595234304019178</v>
      </c>
      <c r="DZ1278" s="445">
        <f t="shared" si="659"/>
        <v>0.77584675271460768</v>
      </c>
      <c r="EA1278" s="445">
        <f t="shared" si="658"/>
        <v>0.77812535191881782</v>
      </c>
      <c r="EB1278" s="446">
        <f t="shared" si="658"/>
        <v>0.77682425702360325</v>
      </c>
      <c r="EC1278" s="446">
        <f t="shared" si="658"/>
        <v>0.77694082696817635</v>
      </c>
      <c r="ED1278" s="446">
        <f t="shared" si="658"/>
        <v>0.77626088442710617</v>
      </c>
      <c r="EE1278" s="446">
        <f t="shared" si="658"/>
        <v>0.77503646550972038</v>
      </c>
      <c r="EG1278" s="239">
        <f t="shared" ref="EG1278:EM1278" si="713">SUM(EG1279:EG1288)</f>
        <v>836496</v>
      </c>
      <c r="EH1278" s="239">
        <f t="shared" si="713"/>
        <v>665823</v>
      </c>
      <c r="EI1278" s="239">
        <f t="shared" si="713"/>
        <v>170676</v>
      </c>
      <c r="EJ1278" s="239">
        <f t="shared" si="713"/>
        <v>50145</v>
      </c>
      <c r="EK1278" s="239">
        <f t="shared" si="713"/>
        <v>210399</v>
      </c>
      <c r="EL1278" s="239">
        <f t="shared" si="713"/>
        <v>1812360</v>
      </c>
      <c r="EM1278" s="239">
        <f t="shared" si="713"/>
        <v>1781976</v>
      </c>
      <c r="EN1278" s="448">
        <f t="shared" si="604"/>
        <v>0.79596674700177883</v>
      </c>
      <c r="EO1278" s="239">
        <f t="shared" si="605"/>
        <v>29.380229206215287</v>
      </c>
      <c r="EP1278" s="448">
        <f t="shared" si="606"/>
        <v>0.25152421529810065</v>
      </c>
      <c r="EQ1278" s="239">
        <f t="shared" si="607"/>
        <v>116091.17393895253</v>
      </c>
      <c r="ER1278" s="239">
        <f t="shared" si="608"/>
        <v>2345.0091359255121</v>
      </c>
      <c r="ES1278" s="449"/>
      <c r="ET1278" s="236">
        <f t="shared" ref="ET1278:EZ1278" si="714">SUM(ET1279:ET1288)</f>
        <v>1141965</v>
      </c>
      <c r="EU1278" s="236">
        <f t="shared" si="714"/>
        <v>884854</v>
      </c>
      <c r="EV1278" s="236">
        <f t="shared" si="714"/>
        <v>257118</v>
      </c>
      <c r="EW1278" s="236">
        <f t="shared" si="714"/>
        <v>75979</v>
      </c>
      <c r="EX1278" s="236">
        <f t="shared" si="714"/>
        <v>296808</v>
      </c>
      <c r="EY1278" s="236">
        <f t="shared" si="714"/>
        <v>2119158</v>
      </c>
      <c r="EZ1278" s="236">
        <f t="shared" si="714"/>
        <v>2087997</v>
      </c>
      <c r="FA1278" s="238">
        <f t="shared" si="672"/>
        <v>0.77485211893534389</v>
      </c>
      <c r="FB1278" s="240">
        <f t="shared" si="673"/>
        <v>29.550245412612107</v>
      </c>
      <c r="FC1278" s="238">
        <f t="shared" si="674"/>
        <v>0.25990989215956706</v>
      </c>
      <c r="FD1278" s="236">
        <f t="shared" si="675"/>
        <v>140059.40095075496</v>
      </c>
      <c r="FE1278" s="236">
        <f t="shared" si="676"/>
        <v>3032.3718536632637</v>
      </c>
      <c r="FF1278" s="236">
        <f>SUM(FF1279:FF1288)</f>
        <v>262377</v>
      </c>
      <c r="FG1278" s="240">
        <f t="shared" si="603"/>
        <v>34.971053102977777</v>
      </c>
      <c r="FH1278" s="236">
        <f>SUM(FH1279:FH1288)</f>
        <v>91756</v>
      </c>
      <c r="FI1278" s="236">
        <f>SUM(FI1279:FI1288)</f>
        <v>262377</v>
      </c>
      <c r="FJ1278" s="236">
        <f>SUM(FJ1279:FJ1288)</f>
        <v>2588</v>
      </c>
      <c r="FK1278" s="236">
        <f t="shared" si="677"/>
        <v>168033</v>
      </c>
      <c r="FL1278" s="236">
        <f>SUM(FL1279:FL1288)</f>
        <v>39884</v>
      </c>
      <c r="FM1278" s="236">
        <f t="shared" si="678"/>
        <v>128149</v>
      </c>
    </row>
    <row r="1279" spans="1:169" s="368" customFormat="1">
      <c r="A1279" s="285"/>
      <c r="B1279" s="286"/>
      <c r="C1279" s="285"/>
      <c r="D1279" s="285"/>
      <c r="E1279" s="400"/>
      <c r="F1279" s="393">
        <f t="shared" si="709"/>
        <v>1</v>
      </c>
      <c r="G1279" s="459" t="s">
        <v>316</v>
      </c>
      <c r="H1279" s="286" t="s">
        <v>542</v>
      </c>
      <c r="I1279" s="287"/>
      <c r="J1279" s="392"/>
      <c r="K1279" s="287"/>
      <c r="L1279" s="392"/>
      <c r="M1279" s="392"/>
      <c r="N1279" s="372">
        <f t="shared" ref="N1279:AC1288" si="715">SUMIFS(N$4:N$1158,$K$4:$K$1158,$G1279)</f>
        <v>52</v>
      </c>
      <c r="O1279" s="244">
        <f t="shared" si="715"/>
        <v>145840</v>
      </c>
      <c r="P1279" s="244">
        <f t="shared" si="715"/>
        <v>194489</v>
      </c>
      <c r="Q1279" s="244">
        <f t="shared" si="715"/>
        <v>203883</v>
      </c>
      <c r="R1279" s="244">
        <f t="shared" si="715"/>
        <v>241267</v>
      </c>
      <c r="S1279" s="242">
        <f t="shared" si="715"/>
        <v>198752</v>
      </c>
      <c r="T1279" s="242">
        <f t="shared" si="715"/>
        <v>206616</v>
      </c>
      <c r="U1279" s="242">
        <f t="shared" si="715"/>
        <v>242469</v>
      </c>
      <c r="V1279" s="242">
        <f t="shared" si="715"/>
        <v>228156</v>
      </c>
      <c r="W1279" s="244">
        <f t="shared" si="715"/>
        <v>128448</v>
      </c>
      <c r="X1279" s="244">
        <f t="shared" si="715"/>
        <v>170803</v>
      </c>
      <c r="Y1279" s="244">
        <f t="shared" si="715"/>
        <v>178686</v>
      </c>
      <c r="Z1279" s="244">
        <f t="shared" si="715"/>
        <v>212392</v>
      </c>
      <c r="AA1279" s="242">
        <f t="shared" si="715"/>
        <v>173608</v>
      </c>
      <c r="AB1279" s="242">
        <f t="shared" si="715"/>
        <v>180055</v>
      </c>
      <c r="AC1279" s="242">
        <f t="shared" si="715"/>
        <v>211992</v>
      </c>
      <c r="AD1279" s="242">
        <f t="shared" ref="AD1279:AS1288" si="716">SUMIFS(AD$4:AD$1158,$K$4:$K$1158,$G1279)</f>
        <v>198446</v>
      </c>
      <c r="AE1279" s="244">
        <f t="shared" si="716"/>
        <v>725</v>
      </c>
      <c r="AF1279" s="244">
        <f t="shared" si="716"/>
        <v>719</v>
      </c>
      <c r="AG1279" s="244">
        <f t="shared" si="716"/>
        <v>684</v>
      </c>
      <c r="AH1279" s="244">
        <f t="shared" si="716"/>
        <v>755</v>
      </c>
      <c r="AI1279" s="242">
        <f t="shared" si="716"/>
        <v>728</v>
      </c>
      <c r="AJ1279" s="242">
        <f t="shared" si="716"/>
        <v>687</v>
      </c>
      <c r="AK1279" s="242">
        <f t="shared" si="716"/>
        <v>763</v>
      </c>
      <c r="AL1279" s="242">
        <f t="shared" si="716"/>
        <v>725</v>
      </c>
      <c r="AM1279" s="244">
        <f t="shared" si="716"/>
        <v>17392</v>
      </c>
      <c r="AN1279" s="244">
        <f t="shared" si="716"/>
        <v>23686</v>
      </c>
      <c r="AO1279" s="244">
        <f t="shared" si="716"/>
        <v>25199</v>
      </c>
      <c r="AP1279" s="244">
        <f t="shared" si="716"/>
        <v>28877</v>
      </c>
      <c r="AQ1279" s="242">
        <f t="shared" si="716"/>
        <v>25142</v>
      </c>
      <c r="AR1279" s="242">
        <f t="shared" si="716"/>
        <v>26549</v>
      </c>
      <c r="AS1279" s="242">
        <f t="shared" si="716"/>
        <v>30482</v>
      </c>
      <c r="AT1279" s="242">
        <f t="shared" ref="AR1279:BC1288" si="717">SUMIFS(AT$4:AT$1158,$K$4:$K$1158,$G1279)</f>
        <v>29706</v>
      </c>
      <c r="AU1279" s="244">
        <f t="shared" si="717"/>
        <v>5452</v>
      </c>
      <c r="AV1279" s="244">
        <f t="shared" si="717"/>
        <v>8100</v>
      </c>
      <c r="AW1279" s="244">
        <f t="shared" si="717"/>
        <v>8759</v>
      </c>
      <c r="AX1279" s="244">
        <f t="shared" si="717"/>
        <v>10164</v>
      </c>
      <c r="AY1279" s="242">
        <f t="shared" si="717"/>
        <v>7812</v>
      </c>
      <c r="AZ1279" s="242">
        <f t="shared" si="717"/>
        <v>8396</v>
      </c>
      <c r="BA1279" s="242">
        <f t="shared" si="717"/>
        <v>9704</v>
      </c>
      <c r="BB1279" s="242">
        <f t="shared" si="717"/>
        <v>9727</v>
      </c>
      <c r="BC1279" s="244">
        <f t="shared" si="717"/>
        <v>13534</v>
      </c>
      <c r="BD1279" s="244">
        <f t="shared" si="667"/>
        <v>16542.874016768692</v>
      </c>
      <c r="BE1279" s="244">
        <f t="shared" si="667"/>
        <v>15423.683205403482</v>
      </c>
      <c r="BF1279" s="244">
        <f t="shared" si="667"/>
        <v>17477.799224999999</v>
      </c>
      <c r="BG1279" s="242">
        <f t="shared" si="667"/>
        <v>17323</v>
      </c>
      <c r="BH1279" s="242">
        <f t="shared" si="667"/>
        <v>16453</v>
      </c>
      <c r="BI1279" s="242">
        <f t="shared" si="667"/>
        <v>18803</v>
      </c>
      <c r="BJ1279" s="242">
        <f t="shared" si="667"/>
        <v>18981</v>
      </c>
      <c r="BK1279" s="244">
        <f t="shared" ref="BK1279:BZ1288" si="718">SUMIFS(BK$4:BK$1158,$K$4:$K$1158,$G1279)</f>
        <v>-1594</v>
      </c>
      <c r="BL1279" s="244">
        <f t="shared" si="718"/>
        <v>-956.87401676869104</v>
      </c>
      <c r="BM1279" s="244">
        <f t="shared" si="718"/>
        <v>1016.3167945965175</v>
      </c>
      <c r="BN1279" s="244">
        <f t="shared" si="718"/>
        <v>1235.2007749999998</v>
      </c>
      <c r="BO1279" s="242">
        <f t="shared" si="718"/>
        <v>7</v>
      </c>
      <c r="BP1279" s="242">
        <f t="shared" si="718"/>
        <v>1700</v>
      </c>
      <c r="BQ1279" s="242">
        <f t="shared" si="718"/>
        <v>1975</v>
      </c>
      <c r="BR1279" s="242">
        <f t="shared" si="718"/>
        <v>998</v>
      </c>
      <c r="BS1279" s="244">
        <f t="shared" si="718"/>
        <v>659</v>
      </c>
      <c r="BT1279" s="244">
        <f t="shared" si="718"/>
        <v>966</v>
      </c>
      <c r="BU1279" s="244">
        <f t="shared" si="718"/>
        <v>1519</v>
      </c>
      <c r="BV1279" s="244">
        <f t="shared" si="718"/>
        <v>1971</v>
      </c>
      <c r="BW1279" s="242">
        <f t="shared" si="718"/>
        <v>1643</v>
      </c>
      <c r="BX1279" s="242">
        <f t="shared" si="718"/>
        <v>2315</v>
      </c>
      <c r="BY1279" s="242">
        <f t="shared" si="718"/>
        <v>2711</v>
      </c>
      <c r="BZ1279" s="242">
        <f t="shared" si="718"/>
        <v>1528</v>
      </c>
      <c r="CA1279" s="244">
        <f t="shared" ref="CA1279:CH1288" si="719">SUMIFS(CA$4:CA$1158,$K$4:$K$1158,$G1279)</f>
        <v>2253</v>
      </c>
      <c r="CB1279" s="244">
        <f t="shared" si="719"/>
        <v>1922.874016768691</v>
      </c>
      <c r="CC1279" s="244">
        <f t="shared" si="719"/>
        <v>502.68320540348242</v>
      </c>
      <c r="CD1279" s="244">
        <f t="shared" si="719"/>
        <v>735.79922500000009</v>
      </c>
      <c r="CE1279" s="242">
        <f t="shared" si="719"/>
        <v>1636</v>
      </c>
      <c r="CF1279" s="242">
        <f t="shared" si="719"/>
        <v>615</v>
      </c>
      <c r="CG1279" s="242">
        <f t="shared" si="719"/>
        <v>736</v>
      </c>
      <c r="CH1279" s="242">
        <f t="shared" si="719"/>
        <v>530</v>
      </c>
      <c r="CI1279" s="375"/>
      <c r="CJ1279" s="244">
        <f t="shared" ref="CJ1279:CY1288" si="720">SUMIFS(CJ$4:CJ$1158,$K$4:$K$1158,$G1279)</f>
        <v>13536</v>
      </c>
      <c r="CK1279" s="244">
        <f t="shared" si="720"/>
        <v>19405</v>
      </c>
      <c r="CL1279" s="244">
        <f t="shared" si="720"/>
        <v>20389</v>
      </c>
      <c r="CM1279" s="244">
        <f t="shared" si="720"/>
        <v>23016</v>
      </c>
      <c r="CN1279" s="242">
        <f t="shared" si="720"/>
        <v>17323</v>
      </c>
      <c r="CO1279" s="242">
        <f t="shared" si="720"/>
        <v>18465.886959202737</v>
      </c>
      <c r="CP1279" s="242">
        <f t="shared" si="720"/>
        <v>20854.961131527347</v>
      </c>
      <c r="CQ1279" s="242">
        <f t="shared" si="720"/>
        <v>20164.285334469245</v>
      </c>
      <c r="CR1279" s="244">
        <f t="shared" si="720"/>
        <v>9663</v>
      </c>
      <c r="CS1279" s="244">
        <f t="shared" si="720"/>
        <v>13415</v>
      </c>
      <c r="CT1279" s="244">
        <f t="shared" si="720"/>
        <v>14042</v>
      </c>
      <c r="CU1279" s="244">
        <f t="shared" si="720"/>
        <v>16341</v>
      </c>
      <c r="CV1279" s="242">
        <f t="shared" si="720"/>
        <v>13142</v>
      </c>
      <c r="CW1279" s="242">
        <f t="shared" si="720"/>
        <v>14006.886959202742</v>
      </c>
      <c r="CX1279" s="242">
        <f t="shared" si="720"/>
        <v>16171.961131527345</v>
      </c>
      <c r="CY1279" s="242">
        <f t="shared" si="720"/>
        <v>15427.285334469252</v>
      </c>
      <c r="CZ1279" s="244">
        <f t="shared" ref="CZ1279:DO1288" si="721">SUMIFS(CZ$4:CZ$1158,$K$4:$K$1158,$G1279)</f>
        <v>1680</v>
      </c>
      <c r="DA1279" s="244">
        <f t="shared" si="721"/>
        <v>2195</v>
      </c>
      <c r="DB1279" s="244">
        <f t="shared" si="721"/>
        <v>2234</v>
      </c>
      <c r="DC1279" s="244">
        <f t="shared" si="721"/>
        <v>2285</v>
      </c>
      <c r="DD1279" s="242">
        <f t="shared" si="721"/>
        <v>441</v>
      </c>
      <c r="DE1279" s="242">
        <f t="shared" si="721"/>
        <v>448</v>
      </c>
      <c r="DF1279" s="242">
        <f t="shared" si="721"/>
        <v>474</v>
      </c>
      <c r="DG1279" s="242">
        <f t="shared" si="721"/>
        <v>522</v>
      </c>
      <c r="DH1279" s="244">
        <f t="shared" si="721"/>
        <v>2193</v>
      </c>
      <c r="DI1279" s="244">
        <f t="shared" si="721"/>
        <v>3795</v>
      </c>
      <c r="DJ1279" s="244">
        <f t="shared" si="721"/>
        <v>4113</v>
      </c>
      <c r="DK1279" s="244">
        <f t="shared" si="721"/>
        <v>4390</v>
      </c>
      <c r="DL1279" s="242">
        <f t="shared" si="721"/>
        <v>3740</v>
      </c>
      <c r="DM1279" s="242">
        <f t="shared" si="721"/>
        <v>4011</v>
      </c>
      <c r="DN1279" s="242">
        <f t="shared" si="721"/>
        <v>4209</v>
      </c>
      <c r="DO1279" s="242">
        <f t="shared" si="721"/>
        <v>4215</v>
      </c>
      <c r="DP1279" s="244">
        <f t="shared" ref="DN1279:DW1288" si="722">SUMIFS(DP$4:DP$1158,$K$4:$K$1158,$G1279)</f>
        <v>-2</v>
      </c>
      <c r="DQ1279" s="244">
        <f t="shared" si="722"/>
        <v>-2862.125983231309</v>
      </c>
      <c r="DR1279" s="244">
        <f t="shared" si="722"/>
        <v>-4965.3167945965179</v>
      </c>
      <c r="DS1279" s="244">
        <f t="shared" si="722"/>
        <v>-5538.2007750000002</v>
      </c>
      <c r="DT1279" s="242">
        <f t="shared" si="722"/>
        <v>0</v>
      </c>
      <c r="DU1279" s="242">
        <f t="shared" si="722"/>
        <v>-2012.8869592027395</v>
      </c>
      <c r="DV1279" s="242">
        <f t="shared" si="722"/>
        <v>-2051.961131527346</v>
      </c>
      <c r="DW1279" s="242">
        <f t="shared" si="722"/>
        <v>-1183.2853344692435</v>
      </c>
      <c r="DX1279" s="460">
        <f t="shared" si="659"/>
        <v>0.88074602303894678</v>
      </c>
      <c r="DY1279" s="460">
        <f t="shared" si="659"/>
        <v>0.87821419206227602</v>
      </c>
      <c r="DZ1279" s="460">
        <f t="shared" si="659"/>
        <v>0.87641441414929155</v>
      </c>
      <c r="EA1279" s="460">
        <f t="shared" si="658"/>
        <v>0.88031931428666166</v>
      </c>
      <c r="EB1279" s="461">
        <f t="shared" si="658"/>
        <v>0.87349058122685563</v>
      </c>
      <c r="EC1279" s="461">
        <f t="shared" si="658"/>
        <v>0.8714475161652534</v>
      </c>
      <c r="ED1279" s="461">
        <f t="shared" si="658"/>
        <v>0.87430558133204661</v>
      </c>
      <c r="EE1279" s="461">
        <f t="shared" si="658"/>
        <v>0.8697820789284525</v>
      </c>
      <c r="EG1279" s="244">
        <f t="shared" ref="EG1279:EM1288" si="723">SUMIFS(EG$4:EG$1158,$K$4:$K$1158,$G1279)</f>
        <v>146644</v>
      </c>
      <c r="EH1279" s="244">
        <f t="shared" si="723"/>
        <v>128772</v>
      </c>
      <c r="EI1279" s="244">
        <f t="shared" si="723"/>
        <v>17870</v>
      </c>
      <c r="EJ1279" s="244">
        <f t="shared" si="723"/>
        <v>4615</v>
      </c>
      <c r="EK1279" s="244">
        <f t="shared" si="723"/>
        <v>21234</v>
      </c>
      <c r="EL1279" s="244">
        <f t="shared" si="723"/>
        <v>196084</v>
      </c>
      <c r="EM1279" s="244">
        <f t="shared" si="723"/>
        <v>190279</v>
      </c>
      <c r="EN1279" s="462">
        <f t="shared" si="604"/>
        <v>0.87812661956847882</v>
      </c>
      <c r="EO1279" s="244">
        <f t="shared" si="605"/>
        <v>25.825405707890319</v>
      </c>
      <c r="EP1279" s="462">
        <f t="shared" si="606"/>
        <v>0.14479965085513216</v>
      </c>
      <c r="EQ1279" s="244">
        <f t="shared" si="607"/>
        <v>108290.32455478264</v>
      </c>
      <c r="ER1279" s="244">
        <f t="shared" si="608"/>
        <v>2021.1549006108573</v>
      </c>
      <c r="ES1279" s="463"/>
      <c r="ET1279" s="242">
        <f t="shared" ref="ET1279:EZ1288" si="724">SUMIFS(ET$4:ET$1158,$K$4:$K$1158,$G1279)</f>
        <v>199802</v>
      </c>
      <c r="EU1279" s="242">
        <f t="shared" si="724"/>
        <v>171974</v>
      </c>
      <c r="EV1279" s="242">
        <f t="shared" si="724"/>
        <v>27827</v>
      </c>
      <c r="EW1279" s="242">
        <f t="shared" si="724"/>
        <v>8262</v>
      </c>
      <c r="EX1279" s="242">
        <f t="shared" si="724"/>
        <v>37950</v>
      </c>
      <c r="EY1279" s="242">
        <f t="shared" si="724"/>
        <v>256908</v>
      </c>
      <c r="EZ1279" s="242">
        <f t="shared" si="724"/>
        <v>249378</v>
      </c>
      <c r="FA1279" s="464">
        <f t="shared" si="672"/>
        <v>0.86072211489374484</v>
      </c>
      <c r="FB1279" s="243">
        <f t="shared" si="673"/>
        <v>29.690588277572143</v>
      </c>
      <c r="FC1279" s="464">
        <f t="shared" si="674"/>
        <v>0.18993803865827169</v>
      </c>
      <c r="FD1279" s="242">
        <f t="shared" si="675"/>
        <v>147718.24933439208</v>
      </c>
      <c r="FE1279" s="242">
        <f t="shared" si="676"/>
        <v>2760.8690421769365</v>
      </c>
      <c r="FF1279" s="242">
        <f t="shared" ref="FF1279:FF1288" si="725">SUMIFS(FF$4:FF$1158,$K$4:$K$1158,$G1279)</f>
        <v>25642</v>
      </c>
      <c r="FG1279" s="243">
        <f t="shared" si="603"/>
        <v>35.348256766242883</v>
      </c>
      <c r="FH1279" s="242">
        <f t="shared" ref="FH1279:FJ1288" si="726">SUMIFS(FH$4:FH$1158,$K$4:$K$1158,$G1279)</f>
        <v>9064</v>
      </c>
      <c r="FI1279" s="242">
        <f t="shared" si="726"/>
        <v>25642</v>
      </c>
      <c r="FJ1279" s="242">
        <f t="shared" si="726"/>
        <v>353</v>
      </c>
      <c r="FK1279" s="242">
        <f t="shared" si="677"/>
        <v>16225</v>
      </c>
      <c r="FL1279" s="242">
        <f t="shared" ref="FL1279:FL1288" si="727">SUMIFS(FL$4:FL$1158,$K$4:$K$1158,$G1279)</f>
        <v>4174</v>
      </c>
      <c r="FM1279" s="242">
        <f t="shared" si="678"/>
        <v>12051</v>
      </c>
    </row>
    <row r="1280" spans="1:169" s="368" customFormat="1">
      <c r="A1280" s="285"/>
      <c r="B1280" s="286"/>
      <c r="C1280" s="285"/>
      <c r="D1280" s="285"/>
      <c r="E1280" s="400"/>
      <c r="F1280" s="393">
        <f t="shared" si="709"/>
        <v>2</v>
      </c>
      <c r="G1280" s="459" t="s">
        <v>350</v>
      </c>
      <c r="H1280" s="286" t="s">
        <v>653</v>
      </c>
      <c r="I1280" s="287"/>
      <c r="J1280" s="392"/>
      <c r="K1280" s="287"/>
      <c r="L1280" s="392"/>
      <c r="M1280" s="392"/>
      <c r="N1280" s="372">
        <f t="shared" si="715"/>
        <v>6</v>
      </c>
      <c r="O1280" s="244">
        <f t="shared" si="715"/>
        <v>12646</v>
      </c>
      <c r="P1280" s="244">
        <f t="shared" si="715"/>
        <v>18426</v>
      </c>
      <c r="Q1280" s="244">
        <f t="shared" si="715"/>
        <v>19821</v>
      </c>
      <c r="R1280" s="244">
        <f t="shared" si="715"/>
        <v>21671</v>
      </c>
      <c r="S1280" s="242">
        <f t="shared" si="715"/>
        <v>16235</v>
      </c>
      <c r="T1280" s="242">
        <f t="shared" si="715"/>
        <v>17469</v>
      </c>
      <c r="U1280" s="242">
        <f t="shared" si="715"/>
        <v>18682</v>
      </c>
      <c r="V1280" s="242">
        <f t="shared" si="715"/>
        <v>19448</v>
      </c>
      <c r="W1280" s="244">
        <f t="shared" si="715"/>
        <v>5857</v>
      </c>
      <c r="X1280" s="244">
        <f t="shared" si="715"/>
        <v>8944</v>
      </c>
      <c r="Y1280" s="244">
        <f t="shared" si="715"/>
        <v>9693</v>
      </c>
      <c r="Z1280" s="244">
        <f t="shared" si="715"/>
        <v>10955</v>
      </c>
      <c r="AA1280" s="242">
        <f t="shared" si="715"/>
        <v>8640</v>
      </c>
      <c r="AB1280" s="242">
        <f t="shared" si="715"/>
        <v>9350</v>
      </c>
      <c r="AC1280" s="242">
        <f t="shared" si="715"/>
        <v>10084</v>
      </c>
      <c r="AD1280" s="242">
        <f t="shared" si="716"/>
        <v>10601</v>
      </c>
      <c r="AE1280" s="244">
        <f t="shared" si="716"/>
        <v>62</v>
      </c>
      <c r="AF1280" s="244">
        <f t="shared" si="716"/>
        <v>67</v>
      </c>
      <c r="AG1280" s="244">
        <f t="shared" si="716"/>
        <v>66</v>
      </c>
      <c r="AH1280" s="244">
        <f t="shared" si="716"/>
        <v>68</v>
      </c>
      <c r="AI1280" s="242">
        <f t="shared" si="716"/>
        <v>59</v>
      </c>
      <c r="AJ1280" s="242">
        <f t="shared" si="716"/>
        <v>58</v>
      </c>
      <c r="AK1280" s="242">
        <f t="shared" si="716"/>
        <v>58</v>
      </c>
      <c r="AL1280" s="242">
        <f t="shared" si="716"/>
        <v>62</v>
      </c>
      <c r="AM1280" s="244">
        <f t="shared" si="716"/>
        <v>6787</v>
      </c>
      <c r="AN1280" s="244">
        <f t="shared" si="716"/>
        <v>9481</v>
      </c>
      <c r="AO1280" s="244">
        <f t="shared" si="716"/>
        <v>10128</v>
      </c>
      <c r="AP1280" s="244">
        <f t="shared" si="716"/>
        <v>10716</v>
      </c>
      <c r="AQ1280" s="242">
        <f t="shared" si="716"/>
        <v>7596</v>
      </c>
      <c r="AR1280" s="242">
        <f t="shared" si="717"/>
        <v>8120</v>
      </c>
      <c r="AS1280" s="242">
        <f t="shared" si="717"/>
        <v>8598</v>
      </c>
      <c r="AT1280" s="242">
        <f t="shared" si="717"/>
        <v>8848</v>
      </c>
      <c r="AU1280" s="244">
        <f t="shared" si="717"/>
        <v>783</v>
      </c>
      <c r="AV1280" s="244">
        <f t="shared" si="717"/>
        <v>1367</v>
      </c>
      <c r="AW1280" s="244">
        <f t="shared" si="717"/>
        <v>1471</v>
      </c>
      <c r="AX1280" s="244">
        <f t="shared" si="717"/>
        <v>1584</v>
      </c>
      <c r="AY1280" s="242">
        <f t="shared" si="717"/>
        <v>1318</v>
      </c>
      <c r="AZ1280" s="242">
        <f t="shared" si="717"/>
        <v>1418</v>
      </c>
      <c r="BA1280" s="242">
        <f t="shared" si="717"/>
        <v>1638</v>
      </c>
      <c r="BB1280" s="242">
        <f t="shared" si="717"/>
        <v>1642</v>
      </c>
      <c r="BC1280" s="244">
        <f t="shared" si="717"/>
        <v>2008</v>
      </c>
      <c r="BD1280" s="244">
        <f t="shared" si="667"/>
        <v>3544</v>
      </c>
      <c r="BE1280" s="244">
        <f t="shared" si="667"/>
        <v>3524</v>
      </c>
      <c r="BF1280" s="244">
        <f t="shared" si="667"/>
        <v>5414</v>
      </c>
      <c r="BG1280" s="242">
        <f t="shared" si="667"/>
        <v>3701</v>
      </c>
      <c r="BH1280" s="242">
        <f t="shared" si="667"/>
        <v>4067</v>
      </c>
      <c r="BI1280" s="242">
        <f t="shared" si="667"/>
        <v>5124</v>
      </c>
      <c r="BJ1280" s="242">
        <f t="shared" si="667"/>
        <v>6577</v>
      </c>
      <c r="BK1280" s="244">
        <f t="shared" si="718"/>
        <v>3996</v>
      </c>
      <c r="BL1280" s="244">
        <f t="shared" si="718"/>
        <v>4570</v>
      </c>
      <c r="BM1280" s="244">
        <f t="shared" si="718"/>
        <v>5133</v>
      </c>
      <c r="BN1280" s="244">
        <f t="shared" si="718"/>
        <v>3718</v>
      </c>
      <c r="BO1280" s="242">
        <f t="shared" si="718"/>
        <v>2577</v>
      </c>
      <c r="BP1280" s="242">
        <f t="shared" si="718"/>
        <v>2635</v>
      </c>
      <c r="BQ1280" s="242">
        <f t="shared" si="718"/>
        <v>1836</v>
      </c>
      <c r="BR1280" s="242">
        <f t="shared" si="718"/>
        <v>629</v>
      </c>
      <c r="BS1280" s="244">
        <f t="shared" si="718"/>
        <v>4294</v>
      </c>
      <c r="BT1280" s="244">
        <f t="shared" si="718"/>
        <v>4570</v>
      </c>
      <c r="BU1280" s="244">
        <f t="shared" si="718"/>
        <v>5133</v>
      </c>
      <c r="BV1280" s="244">
        <f t="shared" si="718"/>
        <v>3718</v>
      </c>
      <c r="BW1280" s="242">
        <f t="shared" si="718"/>
        <v>2577</v>
      </c>
      <c r="BX1280" s="242">
        <f t="shared" si="718"/>
        <v>2635</v>
      </c>
      <c r="BY1280" s="242">
        <f t="shared" si="718"/>
        <v>1836</v>
      </c>
      <c r="BZ1280" s="242">
        <f t="shared" si="718"/>
        <v>629</v>
      </c>
      <c r="CA1280" s="244">
        <f t="shared" si="719"/>
        <v>298</v>
      </c>
      <c r="CB1280" s="244">
        <f t="shared" si="719"/>
        <v>0</v>
      </c>
      <c r="CC1280" s="244">
        <f t="shared" si="719"/>
        <v>0</v>
      </c>
      <c r="CD1280" s="244">
        <f t="shared" si="719"/>
        <v>0</v>
      </c>
      <c r="CE1280" s="242">
        <f t="shared" si="719"/>
        <v>0</v>
      </c>
      <c r="CF1280" s="242">
        <f t="shared" si="719"/>
        <v>0</v>
      </c>
      <c r="CG1280" s="242">
        <f t="shared" si="719"/>
        <v>0</v>
      </c>
      <c r="CH1280" s="242">
        <f t="shared" si="719"/>
        <v>0</v>
      </c>
      <c r="CI1280" s="375"/>
      <c r="CJ1280" s="244">
        <f t="shared" si="720"/>
        <v>2009</v>
      </c>
      <c r="CK1280" s="244">
        <f t="shared" si="720"/>
        <v>2874</v>
      </c>
      <c r="CL1280" s="244">
        <f t="shared" si="720"/>
        <v>3154</v>
      </c>
      <c r="CM1280" s="244">
        <f t="shared" si="720"/>
        <v>3378</v>
      </c>
      <c r="CN1280" s="242">
        <f t="shared" si="720"/>
        <v>3701</v>
      </c>
      <c r="CO1280" s="242">
        <f t="shared" si="720"/>
        <v>4047.3332775794415</v>
      </c>
      <c r="CP1280" s="242">
        <f t="shared" si="720"/>
        <v>4348.4507336795768</v>
      </c>
      <c r="CQ1280" s="242">
        <f t="shared" si="720"/>
        <v>4492.6690739700807</v>
      </c>
      <c r="CR1280" s="244">
        <f t="shared" si="720"/>
        <v>1408</v>
      </c>
      <c r="CS1280" s="244">
        <f t="shared" si="720"/>
        <v>1794</v>
      </c>
      <c r="CT1280" s="244">
        <f t="shared" si="720"/>
        <v>1983</v>
      </c>
      <c r="CU1280" s="244">
        <f t="shared" si="720"/>
        <v>2125</v>
      </c>
      <c r="CV1280" s="242">
        <f t="shared" si="720"/>
        <v>2964</v>
      </c>
      <c r="CW1280" s="242">
        <f t="shared" si="720"/>
        <v>3204.333277579442</v>
      </c>
      <c r="CX1280" s="242">
        <f t="shared" si="720"/>
        <v>3429.4507336795768</v>
      </c>
      <c r="CY1280" s="242">
        <f t="shared" si="720"/>
        <v>3548.6690739700807</v>
      </c>
      <c r="CZ1280" s="244">
        <f t="shared" si="721"/>
        <v>294</v>
      </c>
      <c r="DA1280" s="244">
        <f t="shared" si="721"/>
        <v>382</v>
      </c>
      <c r="DB1280" s="244">
        <f t="shared" si="721"/>
        <v>388</v>
      </c>
      <c r="DC1280" s="244">
        <f t="shared" si="721"/>
        <v>398</v>
      </c>
      <c r="DD1280" s="242">
        <f t="shared" si="721"/>
        <v>30</v>
      </c>
      <c r="DE1280" s="242">
        <f t="shared" si="721"/>
        <v>30</v>
      </c>
      <c r="DF1280" s="242">
        <f t="shared" si="721"/>
        <v>33</v>
      </c>
      <c r="DG1280" s="242">
        <f t="shared" si="721"/>
        <v>37</v>
      </c>
      <c r="DH1280" s="244">
        <f t="shared" si="721"/>
        <v>307</v>
      </c>
      <c r="DI1280" s="244">
        <f t="shared" si="721"/>
        <v>698</v>
      </c>
      <c r="DJ1280" s="244">
        <f t="shared" si="721"/>
        <v>783</v>
      </c>
      <c r="DK1280" s="244">
        <f t="shared" si="721"/>
        <v>855</v>
      </c>
      <c r="DL1280" s="242">
        <f t="shared" si="721"/>
        <v>707</v>
      </c>
      <c r="DM1280" s="242">
        <f t="shared" si="721"/>
        <v>813</v>
      </c>
      <c r="DN1280" s="242">
        <f t="shared" si="722"/>
        <v>886</v>
      </c>
      <c r="DO1280" s="242">
        <f t="shared" si="722"/>
        <v>907</v>
      </c>
      <c r="DP1280" s="244">
        <f t="shared" si="722"/>
        <v>-1</v>
      </c>
      <c r="DQ1280" s="244">
        <f t="shared" si="722"/>
        <v>670</v>
      </c>
      <c r="DR1280" s="244">
        <f t="shared" si="722"/>
        <v>370</v>
      </c>
      <c r="DS1280" s="244">
        <f t="shared" si="722"/>
        <v>2036</v>
      </c>
      <c r="DT1280" s="242">
        <f t="shared" si="722"/>
        <v>0</v>
      </c>
      <c r="DU1280" s="242">
        <f t="shared" si="722"/>
        <v>19.666722420558045</v>
      </c>
      <c r="DV1280" s="242">
        <f t="shared" si="722"/>
        <v>775.54926632042304</v>
      </c>
      <c r="DW1280" s="242">
        <f t="shared" si="722"/>
        <v>2084.3309260299193</v>
      </c>
      <c r="DX1280" s="460">
        <f t="shared" si="659"/>
        <v>0.46315040328957774</v>
      </c>
      <c r="DY1280" s="460">
        <f t="shared" si="659"/>
        <v>0.48540106371431674</v>
      </c>
      <c r="DZ1280" s="460">
        <f t="shared" si="659"/>
        <v>0.48902678976842745</v>
      </c>
      <c r="EA1280" s="460">
        <f t="shared" si="658"/>
        <v>0.50551428175903279</v>
      </c>
      <c r="EB1280" s="461">
        <f t="shared" si="658"/>
        <v>0.53218355404989226</v>
      </c>
      <c r="EC1280" s="461">
        <f t="shared" si="658"/>
        <v>0.53523384280725861</v>
      </c>
      <c r="ED1280" s="461">
        <f t="shared" si="658"/>
        <v>0.53977090247296866</v>
      </c>
      <c r="EE1280" s="461">
        <f t="shared" si="658"/>
        <v>0.54509461127108183</v>
      </c>
      <c r="EG1280" s="244">
        <f t="shared" si="723"/>
        <v>8615</v>
      </c>
      <c r="EH1280" s="244">
        <f t="shared" si="723"/>
        <v>6063</v>
      </c>
      <c r="EI1280" s="244">
        <f t="shared" si="723"/>
        <v>2550</v>
      </c>
      <c r="EJ1280" s="244">
        <f t="shared" si="723"/>
        <v>562</v>
      </c>
      <c r="EK1280" s="244">
        <f t="shared" si="723"/>
        <v>2365</v>
      </c>
      <c r="EL1280" s="244">
        <f t="shared" si="723"/>
        <v>14575</v>
      </c>
      <c r="EM1280" s="244">
        <f t="shared" si="723"/>
        <v>14316</v>
      </c>
      <c r="EN1280" s="462">
        <f t="shared" si="604"/>
        <v>0.70377248984329654</v>
      </c>
      <c r="EO1280" s="244">
        <f t="shared" si="605"/>
        <v>22.03921568627451</v>
      </c>
      <c r="EP1280" s="462">
        <f t="shared" si="606"/>
        <v>0.27452118398142772</v>
      </c>
      <c r="EQ1280" s="244">
        <f t="shared" si="607"/>
        <v>162264.15094339623</v>
      </c>
      <c r="ER1280" s="244">
        <f t="shared" si="608"/>
        <v>3271.3979696377014</v>
      </c>
      <c r="ES1280" s="463"/>
      <c r="ET1280" s="242">
        <f t="shared" si="724"/>
        <v>13415</v>
      </c>
      <c r="EU1280" s="242">
        <f t="shared" si="724"/>
        <v>9033</v>
      </c>
      <c r="EV1280" s="242">
        <f t="shared" si="724"/>
        <v>4384</v>
      </c>
      <c r="EW1280" s="242">
        <f t="shared" si="724"/>
        <v>660</v>
      </c>
      <c r="EX1280" s="242">
        <f t="shared" si="724"/>
        <v>3133</v>
      </c>
      <c r="EY1280" s="242">
        <f t="shared" si="724"/>
        <v>16971</v>
      </c>
      <c r="EZ1280" s="242">
        <f t="shared" si="724"/>
        <v>16745</v>
      </c>
      <c r="FA1280" s="464">
        <f t="shared" si="672"/>
        <v>0.67335072679836006</v>
      </c>
      <c r="FB1280" s="243">
        <f t="shared" si="673"/>
        <v>15.054744525547445</v>
      </c>
      <c r="FC1280" s="464">
        <f t="shared" si="674"/>
        <v>0.23354453969437197</v>
      </c>
      <c r="FD1280" s="242">
        <f t="shared" si="675"/>
        <v>184609.038948795</v>
      </c>
      <c r="FE1280" s="242">
        <f t="shared" si="676"/>
        <v>3284.5625559868618</v>
      </c>
      <c r="FF1280" s="242">
        <f t="shared" si="725"/>
        <v>7264</v>
      </c>
      <c r="FG1280" s="243">
        <f t="shared" si="603"/>
        <v>10.861784140969164</v>
      </c>
      <c r="FH1280" s="242">
        <f t="shared" si="726"/>
        <v>789</v>
      </c>
      <c r="FI1280" s="242">
        <f t="shared" si="726"/>
        <v>7264</v>
      </c>
      <c r="FJ1280" s="242">
        <f t="shared" si="726"/>
        <v>27</v>
      </c>
      <c r="FK1280" s="242">
        <f t="shared" si="677"/>
        <v>6448</v>
      </c>
      <c r="FL1280" s="242">
        <f t="shared" si="727"/>
        <v>321</v>
      </c>
      <c r="FM1280" s="242">
        <f t="shared" si="678"/>
        <v>6127</v>
      </c>
    </row>
    <row r="1281" spans="1:169" s="368" customFormat="1">
      <c r="A1281" s="285"/>
      <c r="B1281" s="286"/>
      <c r="C1281" s="285"/>
      <c r="D1281" s="285"/>
      <c r="E1281" s="400"/>
      <c r="F1281" s="393">
        <f t="shared" si="709"/>
        <v>3</v>
      </c>
      <c r="G1281" s="459" t="s">
        <v>364</v>
      </c>
      <c r="H1281" s="286" t="s">
        <v>673</v>
      </c>
      <c r="I1281" s="287"/>
      <c r="J1281" s="392"/>
      <c r="K1281" s="287"/>
      <c r="L1281" s="392"/>
      <c r="M1281" s="392"/>
      <c r="N1281" s="372">
        <f t="shared" si="715"/>
        <v>23</v>
      </c>
      <c r="O1281" s="244">
        <f t="shared" si="715"/>
        <v>12749</v>
      </c>
      <c r="P1281" s="244">
        <f t="shared" si="715"/>
        <v>16203</v>
      </c>
      <c r="Q1281" s="244">
        <f t="shared" si="715"/>
        <v>17379</v>
      </c>
      <c r="R1281" s="244">
        <f t="shared" si="715"/>
        <v>18516</v>
      </c>
      <c r="S1281" s="242">
        <f t="shared" si="715"/>
        <v>18183</v>
      </c>
      <c r="T1281" s="242">
        <f t="shared" si="715"/>
        <v>19531</v>
      </c>
      <c r="U1281" s="242">
        <f t="shared" si="715"/>
        <v>20958</v>
      </c>
      <c r="V1281" s="242">
        <f t="shared" si="715"/>
        <v>21196</v>
      </c>
      <c r="W1281" s="244">
        <f t="shared" si="715"/>
        <v>9433</v>
      </c>
      <c r="X1281" s="244">
        <f t="shared" si="715"/>
        <v>11947</v>
      </c>
      <c r="Y1281" s="244">
        <f t="shared" si="715"/>
        <v>12807</v>
      </c>
      <c r="Z1281" s="244">
        <f t="shared" si="715"/>
        <v>13651</v>
      </c>
      <c r="AA1281" s="242">
        <f t="shared" si="715"/>
        <v>13261</v>
      </c>
      <c r="AB1281" s="242">
        <f t="shared" si="715"/>
        <v>14213</v>
      </c>
      <c r="AC1281" s="242">
        <f t="shared" si="715"/>
        <v>15303</v>
      </c>
      <c r="AD1281" s="242">
        <f t="shared" si="716"/>
        <v>15386</v>
      </c>
      <c r="AE1281" s="244">
        <f t="shared" si="716"/>
        <v>63</v>
      </c>
      <c r="AF1281" s="244">
        <f t="shared" si="716"/>
        <v>59</v>
      </c>
      <c r="AG1281" s="244">
        <f t="shared" si="716"/>
        <v>56</v>
      </c>
      <c r="AH1281" s="244">
        <f t="shared" si="716"/>
        <v>56</v>
      </c>
      <c r="AI1281" s="242">
        <f t="shared" si="716"/>
        <v>67</v>
      </c>
      <c r="AJ1281" s="242">
        <f t="shared" si="716"/>
        <v>65</v>
      </c>
      <c r="AK1281" s="242">
        <f t="shared" si="716"/>
        <v>66</v>
      </c>
      <c r="AL1281" s="242">
        <f t="shared" si="716"/>
        <v>67</v>
      </c>
      <c r="AM1281" s="244">
        <f t="shared" si="716"/>
        <v>3316</v>
      </c>
      <c r="AN1281" s="244">
        <f t="shared" si="716"/>
        <v>4258</v>
      </c>
      <c r="AO1281" s="244">
        <f t="shared" si="716"/>
        <v>4571</v>
      </c>
      <c r="AP1281" s="244">
        <f t="shared" si="716"/>
        <v>4866</v>
      </c>
      <c r="AQ1281" s="242">
        <f t="shared" si="716"/>
        <v>4923</v>
      </c>
      <c r="AR1281" s="242">
        <f t="shared" si="717"/>
        <v>5320</v>
      </c>
      <c r="AS1281" s="242">
        <f t="shared" si="717"/>
        <v>5655</v>
      </c>
      <c r="AT1281" s="242">
        <f t="shared" si="717"/>
        <v>5804</v>
      </c>
      <c r="AU1281" s="244">
        <f t="shared" si="717"/>
        <v>1715</v>
      </c>
      <c r="AV1281" s="244">
        <f t="shared" si="717"/>
        <v>2292</v>
      </c>
      <c r="AW1281" s="244">
        <f t="shared" si="717"/>
        <v>2461</v>
      </c>
      <c r="AX1281" s="244">
        <f t="shared" si="717"/>
        <v>2640</v>
      </c>
      <c r="AY1281" s="242">
        <f t="shared" si="717"/>
        <v>2849</v>
      </c>
      <c r="AZ1281" s="242">
        <f t="shared" si="717"/>
        <v>3065</v>
      </c>
      <c r="BA1281" s="242">
        <f t="shared" si="717"/>
        <v>3277</v>
      </c>
      <c r="BB1281" s="242">
        <f t="shared" si="717"/>
        <v>3419</v>
      </c>
      <c r="BC1281" s="244">
        <f t="shared" si="717"/>
        <v>1448</v>
      </c>
      <c r="BD1281" s="244">
        <f t="shared" si="667"/>
        <v>1799</v>
      </c>
      <c r="BE1281" s="244">
        <f t="shared" si="667"/>
        <v>1965</v>
      </c>
      <c r="BF1281" s="244">
        <f t="shared" si="667"/>
        <v>2097</v>
      </c>
      <c r="BG1281" s="242">
        <f t="shared" si="667"/>
        <v>1841</v>
      </c>
      <c r="BH1281" s="242">
        <f t="shared" si="667"/>
        <v>2007</v>
      </c>
      <c r="BI1281" s="242">
        <f t="shared" si="667"/>
        <v>2124</v>
      </c>
      <c r="BJ1281" s="242">
        <f t="shared" si="667"/>
        <v>2141</v>
      </c>
      <c r="BK1281" s="244">
        <f t="shared" si="718"/>
        <v>153</v>
      </c>
      <c r="BL1281" s="244">
        <f t="shared" si="718"/>
        <v>167</v>
      </c>
      <c r="BM1281" s="244">
        <f t="shared" si="718"/>
        <v>145</v>
      </c>
      <c r="BN1281" s="244">
        <f t="shared" si="718"/>
        <v>129</v>
      </c>
      <c r="BO1281" s="242">
        <f t="shared" si="718"/>
        <v>233</v>
      </c>
      <c r="BP1281" s="242">
        <f t="shared" si="718"/>
        <v>248</v>
      </c>
      <c r="BQ1281" s="242">
        <f t="shared" si="718"/>
        <v>254</v>
      </c>
      <c r="BR1281" s="242">
        <f t="shared" si="718"/>
        <v>244</v>
      </c>
      <c r="BS1281" s="244">
        <f t="shared" si="718"/>
        <v>183</v>
      </c>
      <c r="BT1281" s="244">
        <f t="shared" si="718"/>
        <v>167</v>
      </c>
      <c r="BU1281" s="244">
        <f t="shared" si="718"/>
        <v>145</v>
      </c>
      <c r="BV1281" s="244">
        <f t="shared" si="718"/>
        <v>129</v>
      </c>
      <c r="BW1281" s="242">
        <f t="shared" si="718"/>
        <v>233</v>
      </c>
      <c r="BX1281" s="242">
        <f t="shared" si="718"/>
        <v>248</v>
      </c>
      <c r="BY1281" s="242">
        <f t="shared" si="718"/>
        <v>254</v>
      </c>
      <c r="BZ1281" s="242">
        <f t="shared" si="718"/>
        <v>244</v>
      </c>
      <c r="CA1281" s="244">
        <f t="shared" si="719"/>
        <v>30</v>
      </c>
      <c r="CB1281" s="244">
        <f t="shared" si="719"/>
        <v>0</v>
      </c>
      <c r="CC1281" s="244">
        <f t="shared" si="719"/>
        <v>0</v>
      </c>
      <c r="CD1281" s="244">
        <f t="shared" si="719"/>
        <v>0</v>
      </c>
      <c r="CE1281" s="242">
        <f t="shared" si="719"/>
        <v>0</v>
      </c>
      <c r="CF1281" s="242">
        <f t="shared" si="719"/>
        <v>0</v>
      </c>
      <c r="CG1281" s="242">
        <f t="shared" si="719"/>
        <v>0</v>
      </c>
      <c r="CH1281" s="242">
        <f t="shared" si="719"/>
        <v>0</v>
      </c>
      <c r="CI1281" s="375"/>
      <c r="CJ1281" s="244">
        <f t="shared" si="720"/>
        <v>1452</v>
      </c>
      <c r="CK1281" s="244">
        <f t="shared" si="720"/>
        <v>1626</v>
      </c>
      <c r="CL1281" s="244">
        <f t="shared" si="720"/>
        <v>1667</v>
      </c>
      <c r="CM1281" s="244">
        <f t="shared" si="720"/>
        <v>1728</v>
      </c>
      <c r="CN1281" s="242">
        <f t="shared" si="720"/>
        <v>1841</v>
      </c>
      <c r="CO1281" s="242">
        <f t="shared" si="720"/>
        <v>1961.5797632430592</v>
      </c>
      <c r="CP1281" s="242">
        <f t="shared" si="720"/>
        <v>2036.1860000039762</v>
      </c>
      <c r="CQ1281" s="242">
        <f t="shared" si="720"/>
        <v>2114.0334957649875</v>
      </c>
      <c r="CR1281" s="244">
        <f t="shared" si="720"/>
        <v>404</v>
      </c>
      <c r="CS1281" s="244">
        <f t="shared" si="720"/>
        <v>511</v>
      </c>
      <c r="CT1281" s="244">
        <f t="shared" si="720"/>
        <v>538</v>
      </c>
      <c r="CU1281" s="244">
        <f t="shared" si="720"/>
        <v>578</v>
      </c>
      <c r="CV1281" s="242">
        <f t="shared" si="720"/>
        <v>785</v>
      </c>
      <c r="CW1281" s="242">
        <f t="shared" si="720"/>
        <v>841.57976324305923</v>
      </c>
      <c r="CX1281" s="242">
        <f t="shared" si="720"/>
        <v>841.18600000397635</v>
      </c>
      <c r="CY1281" s="242">
        <f t="shared" si="720"/>
        <v>843.03349576498761</v>
      </c>
      <c r="CZ1281" s="244">
        <f t="shared" si="721"/>
        <v>393</v>
      </c>
      <c r="DA1281" s="244">
        <f t="shared" si="721"/>
        <v>512</v>
      </c>
      <c r="DB1281" s="244">
        <f t="shared" si="721"/>
        <v>520</v>
      </c>
      <c r="DC1281" s="244">
        <f t="shared" si="721"/>
        <v>534</v>
      </c>
      <c r="DD1281" s="242">
        <f t="shared" si="721"/>
        <v>428</v>
      </c>
      <c r="DE1281" s="242">
        <f t="shared" si="721"/>
        <v>438</v>
      </c>
      <c r="DF1281" s="242">
        <f t="shared" si="721"/>
        <v>464</v>
      </c>
      <c r="DG1281" s="242">
        <f t="shared" si="721"/>
        <v>512</v>
      </c>
      <c r="DH1281" s="244">
        <f t="shared" si="721"/>
        <v>655</v>
      </c>
      <c r="DI1281" s="244">
        <f t="shared" si="721"/>
        <v>603</v>
      </c>
      <c r="DJ1281" s="244">
        <f t="shared" si="721"/>
        <v>609</v>
      </c>
      <c r="DK1281" s="244">
        <f t="shared" si="721"/>
        <v>616</v>
      </c>
      <c r="DL1281" s="242">
        <f t="shared" si="721"/>
        <v>628</v>
      </c>
      <c r="DM1281" s="242">
        <f t="shared" si="721"/>
        <v>682</v>
      </c>
      <c r="DN1281" s="242">
        <f t="shared" si="722"/>
        <v>731</v>
      </c>
      <c r="DO1281" s="242">
        <f t="shared" si="722"/>
        <v>759</v>
      </c>
      <c r="DP1281" s="244">
        <f t="shared" si="722"/>
        <v>-4</v>
      </c>
      <c r="DQ1281" s="244">
        <f t="shared" si="722"/>
        <v>173</v>
      </c>
      <c r="DR1281" s="244">
        <f t="shared" si="722"/>
        <v>298</v>
      </c>
      <c r="DS1281" s="244">
        <f t="shared" si="722"/>
        <v>369</v>
      </c>
      <c r="DT1281" s="242">
        <f t="shared" si="722"/>
        <v>0</v>
      </c>
      <c r="DU1281" s="242">
        <f t="shared" si="722"/>
        <v>45.420236756940888</v>
      </c>
      <c r="DV1281" s="242">
        <f t="shared" si="722"/>
        <v>87.813999996023767</v>
      </c>
      <c r="DW1281" s="242">
        <f t="shared" si="722"/>
        <v>26.966504235012447</v>
      </c>
      <c r="DX1281" s="460">
        <f t="shared" si="659"/>
        <v>0.73990116871911527</v>
      </c>
      <c r="DY1281" s="460">
        <f t="shared" si="659"/>
        <v>0.73733259272974139</v>
      </c>
      <c r="DZ1281" s="460">
        <f t="shared" si="659"/>
        <v>0.73692387364060075</v>
      </c>
      <c r="EA1281" s="460">
        <f t="shared" si="658"/>
        <v>0.73725426658025495</v>
      </c>
      <c r="EB1281" s="461">
        <f t="shared" si="658"/>
        <v>0.72930759500632458</v>
      </c>
      <c r="EC1281" s="461">
        <f t="shared" si="658"/>
        <v>0.72771491475090877</v>
      </c>
      <c r="ED1281" s="461">
        <f t="shared" si="658"/>
        <v>0.73017463498425417</v>
      </c>
      <c r="EE1281" s="461">
        <f t="shared" si="658"/>
        <v>0.72589167767503304</v>
      </c>
      <c r="EG1281" s="244">
        <f t="shared" si="723"/>
        <v>12381</v>
      </c>
      <c r="EH1281" s="244">
        <f t="shared" si="723"/>
        <v>9064</v>
      </c>
      <c r="EI1281" s="244">
        <f t="shared" si="723"/>
        <v>3319</v>
      </c>
      <c r="EJ1281" s="244">
        <f t="shared" si="723"/>
        <v>1653</v>
      </c>
      <c r="EK1281" s="244">
        <f t="shared" si="723"/>
        <v>4865</v>
      </c>
      <c r="EL1281" s="244">
        <f t="shared" si="723"/>
        <v>104148</v>
      </c>
      <c r="EM1281" s="244">
        <f t="shared" si="723"/>
        <v>92764</v>
      </c>
      <c r="EN1281" s="462">
        <f t="shared" si="604"/>
        <v>0.73208949196349249</v>
      </c>
      <c r="EO1281" s="244">
        <f t="shared" si="605"/>
        <v>49.804157878879181</v>
      </c>
      <c r="EP1281" s="462">
        <f t="shared" si="606"/>
        <v>0.39294079638155238</v>
      </c>
      <c r="EQ1281" s="244">
        <f t="shared" si="607"/>
        <v>46712.370856857546</v>
      </c>
      <c r="ER1281" s="244">
        <f t="shared" si="608"/>
        <v>1484.9510586003191</v>
      </c>
      <c r="ES1281" s="463"/>
      <c r="ET1281" s="242">
        <f t="shared" si="724"/>
        <v>18163</v>
      </c>
      <c r="EU1281" s="242">
        <f t="shared" si="724"/>
        <v>13164</v>
      </c>
      <c r="EV1281" s="242">
        <f t="shared" si="724"/>
        <v>5001</v>
      </c>
      <c r="EW1281" s="242">
        <f t="shared" si="724"/>
        <v>2276</v>
      </c>
      <c r="EX1281" s="242">
        <f t="shared" si="724"/>
        <v>5975</v>
      </c>
      <c r="EY1281" s="242">
        <f t="shared" si="724"/>
        <v>102243</v>
      </c>
      <c r="EZ1281" s="242">
        <f t="shared" si="724"/>
        <v>93012</v>
      </c>
      <c r="FA1281" s="464">
        <f t="shared" si="672"/>
        <v>0.72477013709189009</v>
      </c>
      <c r="FB1281" s="243">
        <f t="shared" si="673"/>
        <v>45.510897820435915</v>
      </c>
      <c r="FC1281" s="464">
        <f t="shared" si="674"/>
        <v>0.32896547927104552</v>
      </c>
      <c r="FD1281" s="242">
        <f t="shared" si="675"/>
        <v>58439.208552174721</v>
      </c>
      <c r="FE1281" s="242">
        <f t="shared" si="676"/>
        <v>2039.1634054387248</v>
      </c>
      <c r="FF1281" s="242">
        <f t="shared" si="725"/>
        <v>5373</v>
      </c>
      <c r="FG1281" s="243">
        <f t="shared" si="603"/>
        <v>52.559091755071648</v>
      </c>
      <c r="FH1281" s="242">
        <f t="shared" si="726"/>
        <v>2824</v>
      </c>
      <c r="FI1281" s="242">
        <f t="shared" si="726"/>
        <v>5373</v>
      </c>
      <c r="FJ1281" s="242">
        <f t="shared" si="726"/>
        <v>72</v>
      </c>
      <c r="FK1281" s="242">
        <f t="shared" si="677"/>
        <v>2477</v>
      </c>
      <c r="FL1281" s="242">
        <f t="shared" si="727"/>
        <v>604</v>
      </c>
      <c r="FM1281" s="242">
        <f t="shared" si="678"/>
        <v>1873</v>
      </c>
    </row>
    <row r="1282" spans="1:169" s="368" customFormat="1">
      <c r="A1282" s="285"/>
      <c r="B1282" s="286"/>
      <c r="C1282" s="285"/>
      <c r="D1282" s="285"/>
      <c r="E1282" s="400"/>
      <c r="F1282" s="393">
        <f t="shared" si="709"/>
        <v>4</v>
      </c>
      <c r="G1282" s="459" t="s">
        <v>409</v>
      </c>
      <c r="H1282" s="392" t="s">
        <v>730</v>
      </c>
      <c r="I1282" s="287"/>
      <c r="J1282" s="392"/>
      <c r="K1282" s="287"/>
      <c r="L1282" s="392"/>
      <c r="M1282" s="392"/>
      <c r="N1282" s="372">
        <f t="shared" si="715"/>
        <v>18</v>
      </c>
      <c r="O1282" s="244">
        <f t="shared" si="715"/>
        <v>37754</v>
      </c>
      <c r="P1282" s="244">
        <f t="shared" si="715"/>
        <v>51023</v>
      </c>
      <c r="Q1282" s="244">
        <f t="shared" si="715"/>
        <v>55840</v>
      </c>
      <c r="R1282" s="244">
        <f t="shared" si="715"/>
        <v>59472</v>
      </c>
      <c r="S1282" s="242">
        <f t="shared" si="715"/>
        <v>52410</v>
      </c>
      <c r="T1282" s="242">
        <f t="shared" si="715"/>
        <v>56326</v>
      </c>
      <c r="U1282" s="242">
        <f t="shared" si="715"/>
        <v>59626</v>
      </c>
      <c r="V1282" s="242">
        <f t="shared" si="715"/>
        <v>62580</v>
      </c>
      <c r="W1282" s="244">
        <f t="shared" si="715"/>
        <v>28310</v>
      </c>
      <c r="X1282" s="244">
        <f t="shared" si="715"/>
        <v>38414</v>
      </c>
      <c r="Y1282" s="244">
        <f t="shared" si="715"/>
        <v>42162</v>
      </c>
      <c r="Z1282" s="244">
        <f t="shared" si="715"/>
        <v>44906</v>
      </c>
      <c r="AA1282" s="242">
        <f t="shared" si="715"/>
        <v>38553</v>
      </c>
      <c r="AB1282" s="242">
        <f t="shared" si="715"/>
        <v>41362</v>
      </c>
      <c r="AC1282" s="242">
        <f t="shared" si="715"/>
        <v>43679</v>
      </c>
      <c r="AD1282" s="242">
        <f t="shared" si="716"/>
        <v>45886</v>
      </c>
      <c r="AE1282" s="244">
        <f t="shared" si="716"/>
        <v>189</v>
      </c>
      <c r="AF1282" s="244">
        <f t="shared" si="716"/>
        <v>190</v>
      </c>
      <c r="AG1282" s="244">
        <f t="shared" si="716"/>
        <v>188</v>
      </c>
      <c r="AH1282" s="244">
        <f t="shared" si="716"/>
        <v>186</v>
      </c>
      <c r="AI1282" s="242">
        <f t="shared" si="716"/>
        <v>194</v>
      </c>
      <c r="AJ1282" s="242">
        <f t="shared" si="716"/>
        <v>190</v>
      </c>
      <c r="AK1282" s="242">
        <f t="shared" si="716"/>
        <v>190</v>
      </c>
      <c r="AL1282" s="242">
        <f t="shared" si="716"/>
        <v>198</v>
      </c>
      <c r="AM1282" s="244">
        <f t="shared" si="716"/>
        <v>9442</v>
      </c>
      <c r="AN1282" s="244">
        <f t="shared" si="716"/>
        <v>12612</v>
      </c>
      <c r="AO1282" s="244">
        <f t="shared" si="716"/>
        <v>13679</v>
      </c>
      <c r="AP1282" s="244">
        <f t="shared" si="716"/>
        <v>14567</v>
      </c>
      <c r="AQ1282" s="242">
        <f t="shared" si="716"/>
        <v>13856</v>
      </c>
      <c r="AR1282" s="242">
        <f t="shared" si="717"/>
        <v>14964</v>
      </c>
      <c r="AS1282" s="242">
        <f t="shared" si="717"/>
        <v>15947</v>
      </c>
      <c r="AT1282" s="242">
        <f t="shared" si="717"/>
        <v>16692</v>
      </c>
      <c r="AU1282" s="244">
        <f t="shared" si="717"/>
        <v>4652</v>
      </c>
      <c r="AV1282" s="244">
        <f t="shared" si="717"/>
        <v>7097</v>
      </c>
      <c r="AW1282" s="244">
        <f t="shared" si="717"/>
        <v>7708</v>
      </c>
      <c r="AX1282" s="244">
        <f t="shared" si="717"/>
        <v>8365</v>
      </c>
      <c r="AY1282" s="242">
        <f t="shared" si="717"/>
        <v>8247</v>
      </c>
      <c r="AZ1282" s="242">
        <f t="shared" si="717"/>
        <v>8918</v>
      </c>
      <c r="BA1282" s="242">
        <f t="shared" si="717"/>
        <v>9715</v>
      </c>
      <c r="BB1282" s="242">
        <f t="shared" si="717"/>
        <v>10363</v>
      </c>
      <c r="BC1282" s="244">
        <f t="shared" si="717"/>
        <v>4617</v>
      </c>
      <c r="BD1282" s="244">
        <f t="shared" si="667"/>
        <v>5083</v>
      </c>
      <c r="BE1282" s="244">
        <f t="shared" si="667"/>
        <v>5520</v>
      </c>
      <c r="BF1282" s="244">
        <f t="shared" si="667"/>
        <v>5770</v>
      </c>
      <c r="BG1282" s="242">
        <f t="shared" si="667"/>
        <v>4981</v>
      </c>
      <c r="BH1282" s="242">
        <f t="shared" si="667"/>
        <v>5332</v>
      </c>
      <c r="BI1282" s="242">
        <f t="shared" si="667"/>
        <v>5522</v>
      </c>
      <c r="BJ1282" s="242">
        <f t="shared" si="667"/>
        <v>5684</v>
      </c>
      <c r="BK1282" s="244">
        <f t="shared" si="718"/>
        <v>173</v>
      </c>
      <c r="BL1282" s="244">
        <f t="shared" si="718"/>
        <v>432</v>
      </c>
      <c r="BM1282" s="244">
        <f t="shared" si="718"/>
        <v>451</v>
      </c>
      <c r="BN1282" s="244">
        <f t="shared" si="718"/>
        <v>432</v>
      </c>
      <c r="BO1282" s="242">
        <f t="shared" si="718"/>
        <v>628</v>
      </c>
      <c r="BP1282" s="242">
        <f t="shared" si="718"/>
        <v>714</v>
      </c>
      <c r="BQ1282" s="242">
        <f t="shared" si="718"/>
        <v>710</v>
      </c>
      <c r="BR1282" s="242">
        <f t="shared" si="718"/>
        <v>645</v>
      </c>
      <c r="BS1282" s="244">
        <f t="shared" si="718"/>
        <v>279</v>
      </c>
      <c r="BT1282" s="244">
        <f t="shared" si="718"/>
        <v>432</v>
      </c>
      <c r="BU1282" s="244">
        <f t="shared" si="718"/>
        <v>451</v>
      </c>
      <c r="BV1282" s="244">
        <f t="shared" si="718"/>
        <v>432</v>
      </c>
      <c r="BW1282" s="242">
        <f t="shared" si="718"/>
        <v>628</v>
      </c>
      <c r="BX1282" s="242">
        <f t="shared" si="718"/>
        <v>714</v>
      </c>
      <c r="BY1282" s="242">
        <f t="shared" si="718"/>
        <v>710</v>
      </c>
      <c r="BZ1282" s="242">
        <f t="shared" si="718"/>
        <v>645</v>
      </c>
      <c r="CA1282" s="244">
        <f t="shared" si="719"/>
        <v>106</v>
      </c>
      <c r="CB1282" s="244">
        <f t="shared" si="719"/>
        <v>0</v>
      </c>
      <c r="CC1282" s="244">
        <f t="shared" si="719"/>
        <v>0</v>
      </c>
      <c r="CD1282" s="244">
        <f t="shared" si="719"/>
        <v>0</v>
      </c>
      <c r="CE1282" s="242">
        <f t="shared" si="719"/>
        <v>0</v>
      </c>
      <c r="CF1282" s="242">
        <f t="shared" si="719"/>
        <v>0</v>
      </c>
      <c r="CG1282" s="242">
        <f t="shared" si="719"/>
        <v>0</v>
      </c>
      <c r="CH1282" s="242">
        <f t="shared" si="719"/>
        <v>0</v>
      </c>
      <c r="CI1282" s="375"/>
      <c r="CJ1282" s="244">
        <f t="shared" si="720"/>
        <v>4623</v>
      </c>
      <c r="CK1282" s="244">
        <f t="shared" si="720"/>
        <v>6025</v>
      </c>
      <c r="CL1282" s="244">
        <f t="shared" si="720"/>
        <v>6196</v>
      </c>
      <c r="CM1282" s="244">
        <f t="shared" si="720"/>
        <v>6393</v>
      </c>
      <c r="CN1282" s="242">
        <f t="shared" si="720"/>
        <v>4981</v>
      </c>
      <c r="CO1282" s="242">
        <f t="shared" si="720"/>
        <v>5235.9271174758987</v>
      </c>
      <c r="CP1282" s="242">
        <f t="shared" si="720"/>
        <v>5389.9724467622218</v>
      </c>
      <c r="CQ1282" s="242">
        <f t="shared" si="720"/>
        <v>5432.0685034151702</v>
      </c>
      <c r="CR1282" s="244">
        <f t="shared" si="720"/>
        <v>1904</v>
      </c>
      <c r="CS1282" s="244">
        <f t="shared" si="720"/>
        <v>2500</v>
      </c>
      <c r="CT1282" s="244">
        <f t="shared" si="720"/>
        <v>2636</v>
      </c>
      <c r="CU1282" s="244">
        <f t="shared" si="720"/>
        <v>2772</v>
      </c>
      <c r="CV1282" s="242">
        <f t="shared" si="720"/>
        <v>2073</v>
      </c>
      <c r="CW1282" s="242">
        <f t="shared" si="720"/>
        <v>2349.9271174758987</v>
      </c>
      <c r="CX1282" s="242">
        <f t="shared" si="720"/>
        <v>2510.97244676222</v>
      </c>
      <c r="CY1282" s="242">
        <f t="shared" si="720"/>
        <v>2630.0685034151725</v>
      </c>
      <c r="CZ1282" s="244">
        <f t="shared" si="721"/>
        <v>770</v>
      </c>
      <c r="DA1282" s="244">
        <f t="shared" si="721"/>
        <v>1002</v>
      </c>
      <c r="DB1282" s="244">
        <f t="shared" si="721"/>
        <v>1019</v>
      </c>
      <c r="DC1282" s="244">
        <f t="shared" si="721"/>
        <v>1044</v>
      </c>
      <c r="DD1282" s="242">
        <f t="shared" si="721"/>
        <v>427</v>
      </c>
      <c r="DE1282" s="242">
        <f t="shared" si="721"/>
        <v>436</v>
      </c>
      <c r="DF1282" s="242">
        <f t="shared" si="721"/>
        <v>463</v>
      </c>
      <c r="DG1282" s="242">
        <f t="shared" si="721"/>
        <v>507</v>
      </c>
      <c r="DH1282" s="244">
        <f t="shared" si="721"/>
        <v>1949</v>
      </c>
      <c r="DI1282" s="244">
        <f t="shared" si="721"/>
        <v>2523</v>
      </c>
      <c r="DJ1282" s="244">
        <f t="shared" si="721"/>
        <v>2541</v>
      </c>
      <c r="DK1282" s="244">
        <f t="shared" si="721"/>
        <v>2577</v>
      </c>
      <c r="DL1282" s="242">
        <f t="shared" si="721"/>
        <v>2481</v>
      </c>
      <c r="DM1282" s="242">
        <f t="shared" si="721"/>
        <v>2450</v>
      </c>
      <c r="DN1282" s="242">
        <f t="shared" si="722"/>
        <v>2416</v>
      </c>
      <c r="DO1282" s="242">
        <f t="shared" si="722"/>
        <v>2295</v>
      </c>
      <c r="DP1282" s="244">
        <f t="shared" si="722"/>
        <v>-6</v>
      </c>
      <c r="DQ1282" s="244">
        <f t="shared" si="722"/>
        <v>-942</v>
      </c>
      <c r="DR1282" s="244">
        <f t="shared" si="722"/>
        <v>-676</v>
      </c>
      <c r="DS1282" s="244">
        <f t="shared" si="722"/>
        <v>-623</v>
      </c>
      <c r="DT1282" s="242">
        <f t="shared" si="722"/>
        <v>0</v>
      </c>
      <c r="DU1282" s="242">
        <f t="shared" si="722"/>
        <v>96.07288252410109</v>
      </c>
      <c r="DV1282" s="242">
        <f t="shared" si="722"/>
        <v>132.0275532377795</v>
      </c>
      <c r="DW1282" s="242">
        <f t="shared" si="722"/>
        <v>251.93149658482801</v>
      </c>
      <c r="DX1282" s="460">
        <f t="shared" si="659"/>
        <v>0.74985432007204533</v>
      </c>
      <c r="DY1282" s="460">
        <f t="shared" si="659"/>
        <v>0.75287615389138229</v>
      </c>
      <c r="DZ1282" s="460">
        <f t="shared" si="659"/>
        <v>0.75505014326647568</v>
      </c>
      <c r="EA1282" s="460">
        <f t="shared" si="658"/>
        <v>0.75507801990852841</v>
      </c>
      <c r="EB1282" s="461">
        <f t="shared" si="658"/>
        <v>0.73560389238694901</v>
      </c>
      <c r="EC1282" s="461">
        <f t="shared" si="658"/>
        <v>0.73433227994176753</v>
      </c>
      <c r="ED1282" s="461">
        <f t="shared" si="658"/>
        <v>0.73254955891725082</v>
      </c>
      <c r="EE1282" s="461">
        <f t="shared" si="658"/>
        <v>0.73323745605624802</v>
      </c>
      <c r="EG1282" s="244">
        <f t="shared" si="723"/>
        <v>37365</v>
      </c>
      <c r="EH1282" s="244">
        <f t="shared" si="723"/>
        <v>27367</v>
      </c>
      <c r="EI1282" s="244">
        <f t="shared" si="723"/>
        <v>10001</v>
      </c>
      <c r="EJ1282" s="244">
        <f t="shared" si="723"/>
        <v>4580</v>
      </c>
      <c r="EK1282" s="244">
        <f t="shared" si="723"/>
        <v>17725</v>
      </c>
      <c r="EL1282" s="244">
        <f t="shared" si="723"/>
        <v>222892</v>
      </c>
      <c r="EM1282" s="244">
        <f t="shared" si="723"/>
        <v>219621</v>
      </c>
      <c r="EN1282" s="462">
        <f t="shared" si="604"/>
        <v>0.73242339087381236</v>
      </c>
      <c r="EO1282" s="244">
        <f t="shared" si="605"/>
        <v>45.795420457954208</v>
      </c>
      <c r="EP1282" s="462">
        <f t="shared" si="606"/>
        <v>0.47437441455907936</v>
      </c>
      <c r="EQ1282" s="244">
        <f t="shared" si="607"/>
        <v>79522.818225867231</v>
      </c>
      <c r="ER1282" s="244">
        <f t="shared" si="608"/>
        <v>1737.8423131971292</v>
      </c>
      <c r="ES1282" s="463"/>
      <c r="ET1282" s="242">
        <f t="shared" si="724"/>
        <v>49910</v>
      </c>
      <c r="EU1282" s="242">
        <f t="shared" si="724"/>
        <v>36653</v>
      </c>
      <c r="EV1282" s="242">
        <f t="shared" si="724"/>
        <v>13256</v>
      </c>
      <c r="EW1282" s="242">
        <f t="shared" si="724"/>
        <v>5987</v>
      </c>
      <c r="EX1282" s="242">
        <f t="shared" si="724"/>
        <v>18810</v>
      </c>
      <c r="EY1282" s="242">
        <f t="shared" si="724"/>
        <v>213784</v>
      </c>
      <c r="EZ1282" s="242">
        <f t="shared" si="724"/>
        <v>210897</v>
      </c>
      <c r="FA1282" s="464">
        <f t="shared" si="672"/>
        <v>0.73438188739731514</v>
      </c>
      <c r="FB1282" s="243">
        <f t="shared" si="673"/>
        <v>45.164453832226911</v>
      </c>
      <c r="FC1282" s="464">
        <f t="shared" si="674"/>
        <v>0.37687838108595473</v>
      </c>
      <c r="FD1282" s="242">
        <f t="shared" si="675"/>
        <v>87986.004565355688</v>
      </c>
      <c r="FE1282" s="242">
        <f t="shared" si="676"/>
        <v>2365.6887801470225</v>
      </c>
      <c r="FF1282" s="242">
        <f t="shared" si="725"/>
        <v>13806</v>
      </c>
      <c r="FG1282" s="243">
        <f t="shared" si="603"/>
        <v>52.223670867738669</v>
      </c>
      <c r="FH1282" s="242">
        <f t="shared" si="726"/>
        <v>7210</v>
      </c>
      <c r="FI1282" s="242">
        <f t="shared" si="726"/>
        <v>13806</v>
      </c>
      <c r="FJ1282" s="242">
        <f t="shared" si="726"/>
        <v>169</v>
      </c>
      <c r="FK1282" s="242">
        <f t="shared" si="677"/>
        <v>6427</v>
      </c>
      <c r="FL1282" s="242">
        <f t="shared" si="727"/>
        <v>2703</v>
      </c>
      <c r="FM1282" s="242">
        <f t="shared" si="678"/>
        <v>3724</v>
      </c>
    </row>
    <row r="1283" spans="1:169" s="368" customFormat="1">
      <c r="A1283" s="285"/>
      <c r="B1283" s="286"/>
      <c r="C1283" s="285"/>
      <c r="D1283" s="285"/>
      <c r="E1283" s="400"/>
      <c r="F1283" s="393">
        <f t="shared" si="709"/>
        <v>5</v>
      </c>
      <c r="G1283" s="459" t="s">
        <v>420</v>
      </c>
      <c r="H1283" s="286" t="s">
        <v>779</v>
      </c>
      <c r="I1283" s="287"/>
      <c r="J1283" s="392"/>
      <c r="K1283" s="287"/>
      <c r="L1283" s="392"/>
      <c r="M1283" s="392"/>
      <c r="N1283" s="372">
        <f t="shared" si="715"/>
        <v>29</v>
      </c>
      <c r="O1283" s="244">
        <f t="shared" si="715"/>
        <v>194738</v>
      </c>
      <c r="P1283" s="244">
        <f t="shared" si="715"/>
        <v>249437</v>
      </c>
      <c r="Q1283" s="244">
        <f t="shared" si="715"/>
        <v>245223</v>
      </c>
      <c r="R1283" s="244">
        <f t="shared" si="715"/>
        <v>282705</v>
      </c>
      <c r="S1283" s="242">
        <f t="shared" si="715"/>
        <v>241463</v>
      </c>
      <c r="T1283" s="242">
        <f t="shared" si="715"/>
        <v>234378</v>
      </c>
      <c r="U1283" s="242">
        <f t="shared" si="715"/>
        <v>267688</v>
      </c>
      <c r="V1283" s="242">
        <f t="shared" si="715"/>
        <v>297687</v>
      </c>
      <c r="W1283" s="244">
        <f t="shared" si="715"/>
        <v>145675</v>
      </c>
      <c r="X1283" s="244">
        <f t="shared" si="715"/>
        <v>184766</v>
      </c>
      <c r="Y1283" s="244">
        <f t="shared" si="715"/>
        <v>181350</v>
      </c>
      <c r="Z1283" s="244">
        <f t="shared" si="715"/>
        <v>209099</v>
      </c>
      <c r="AA1283" s="242">
        <f t="shared" si="715"/>
        <v>178552</v>
      </c>
      <c r="AB1283" s="242">
        <f t="shared" si="715"/>
        <v>172326</v>
      </c>
      <c r="AC1283" s="242">
        <f t="shared" si="715"/>
        <v>196012</v>
      </c>
      <c r="AD1283" s="242">
        <f t="shared" si="716"/>
        <v>218646</v>
      </c>
      <c r="AE1283" s="244">
        <f t="shared" si="716"/>
        <v>972</v>
      </c>
      <c r="AF1283" s="244">
        <f t="shared" si="716"/>
        <v>926</v>
      </c>
      <c r="AG1283" s="244">
        <f t="shared" si="716"/>
        <v>825</v>
      </c>
      <c r="AH1283" s="244">
        <f t="shared" si="716"/>
        <v>888</v>
      </c>
      <c r="AI1283" s="242">
        <f t="shared" si="716"/>
        <v>889</v>
      </c>
      <c r="AJ1283" s="242">
        <f t="shared" si="716"/>
        <v>780</v>
      </c>
      <c r="AK1283" s="242">
        <f t="shared" si="716"/>
        <v>847</v>
      </c>
      <c r="AL1283" s="242">
        <f t="shared" si="716"/>
        <v>946</v>
      </c>
      <c r="AM1283" s="244">
        <f t="shared" si="716"/>
        <v>49068</v>
      </c>
      <c r="AN1283" s="244">
        <f t="shared" si="716"/>
        <v>64673</v>
      </c>
      <c r="AO1283" s="244">
        <f t="shared" si="716"/>
        <v>63872</v>
      </c>
      <c r="AP1283" s="244">
        <f t="shared" si="716"/>
        <v>73604</v>
      </c>
      <c r="AQ1283" s="242">
        <f t="shared" si="716"/>
        <v>62916</v>
      </c>
      <c r="AR1283" s="242">
        <f t="shared" si="717"/>
        <v>62052</v>
      </c>
      <c r="AS1283" s="242">
        <f t="shared" si="717"/>
        <v>71677</v>
      </c>
      <c r="AT1283" s="242">
        <f t="shared" si="717"/>
        <v>79041</v>
      </c>
      <c r="AU1283" s="244">
        <f t="shared" si="717"/>
        <v>5338</v>
      </c>
      <c r="AV1283" s="244">
        <f t="shared" si="717"/>
        <v>7624</v>
      </c>
      <c r="AW1283" s="244">
        <f t="shared" si="717"/>
        <v>7594</v>
      </c>
      <c r="AX1283" s="244">
        <f t="shared" si="717"/>
        <v>8721</v>
      </c>
      <c r="AY1283" s="242">
        <f t="shared" si="717"/>
        <v>7325</v>
      </c>
      <c r="AZ1283" s="242">
        <f t="shared" si="717"/>
        <v>7269</v>
      </c>
      <c r="BA1283" s="242">
        <f t="shared" si="717"/>
        <v>8388</v>
      </c>
      <c r="BB1283" s="242">
        <f t="shared" si="717"/>
        <v>9064</v>
      </c>
      <c r="BC1283" s="244">
        <f t="shared" si="717"/>
        <v>45220</v>
      </c>
      <c r="BD1283" s="244">
        <f t="shared" si="667"/>
        <v>58549.834463970343</v>
      </c>
      <c r="BE1283" s="244">
        <f t="shared" si="667"/>
        <v>57725.262109596515</v>
      </c>
      <c r="BF1283" s="244">
        <f t="shared" si="667"/>
        <v>67544.169550999999</v>
      </c>
      <c r="BG1283" s="242">
        <f t="shared" si="667"/>
        <v>56949</v>
      </c>
      <c r="BH1283" s="242">
        <f t="shared" si="667"/>
        <v>55602</v>
      </c>
      <c r="BI1283" s="242">
        <f t="shared" si="667"/>
        <v>64718</v>
      </c>
      <c r="BJ1283" s="242">
        <f t="shared" si="667"/>
        <v>75637</v>
      </c>
      <c r="BK1283" s="244">
        <f t="shared" si="718"/>
        <v>-1490</v>
      </c>
      <c r="BL1283" s="244">
        <f t="shared" si="718"/>
        <v>-1500.834463970345</v>
      </c>
      <c r="BM1283" s="244">
        <f t="shared" si="718"/>
        <v>-1447.2621095965178</v>
      </c>
      <c r="BN1283" s="244">
        <f t="shared" si="718"/>
        <v>-2661.169551</v>
      </c>
      <c r="BO1283" s="242">
        <f t="shared" si="718"/>
        <v>-1358</v>
      </c>
      <c r="BP1283" s="242">
        <f t="shared" si="718"/>
        <v>-819</v>
      </c>
      <c r="BQ1283" s="242">
        <f t="shared" si="718"/>
        <v>-1429</v>
      </c>
      <c r="BR1283" s="242">
        <f t="shared" si="718"/>
        <v>-5660</v>
      </c>
      <c r="BS1283" s="244">
        <f t="shared" si="718"/>
        <v>577</v>
      </c>
      <c r="BT1283" s="244">
        <f t="shared" si="718"/>
        <v>1145</v>
      </c>
      <c r="BU1283" s="244">
        <f t="shared" si="718"/>
        <v>561</v>
      </c>
      <c r="BV1283" s="244">
        <f t="shared" si="718"/>
        <v>532</v>
      </c>
      <c r="BW1283" s="242">
        <f t="shared" si="718"/>
        <v>1817</v>
      </c>
      <c r="BX1283" s="242">
        <f t="shared" si="718"/>
        <v>1672</v>
      </c>
      <c r="BY1283" s="242">
        <f t="shared" si="718"/>
        <v>1764</v>
      </c>
      <c r="BZ1283" s="242">
        <f t="shared" si="718"/>
        <v>1811</v>
      </c>
      <c r="CA1283" s="244">
        <f t="shared" si="719"/>
        <v>2067</v>
      </c>
      <c r="CB1283" s="244">
        <f t="shared" si="719"/>
        <v>2645.834463970345</v>
      </c>
      <c r="CC1283" s="244">
        <f t="shared" si="719"/>
        <v>2008.2621095965178</v>
      </c>
      <c r="CD1283" s="244">
        <f t="shared" si="719"/>
        <v>3193.169551</v>
      </c>
      <c r="CE1283" s="242">
        <f t="shared" si="719"/>
        <v>3175</v>
      </c>
      <c r="CF1283" s="242">
        <f t="shared" si="719"/>
        <v>2491</v>
      </c>
      <c r="CG1283" s="242">
        <f t="shared" si="719"/>
        <v>3193</v>
      </c>
      <c r="CH1283" s="242">
        <f t="shared" si="719"/>
        <v>7471</v>
      </c>
      <c r="CI1283" s="375"/>
      <c r="CJ1283" s="244">
        <f t="shared" si="720"/>
        <v>45219</v>
      </c>
      <c r="CK1283" s="244">
        <f t="shared" si="720"/>
        <v>62302</v>
      </c>
      <c r="CL1283" s="244">
        <f t="shared" si="720"/>
        <v>62375</v>
      </c>
      <c r="CM1283" s="244">
        <f t="shared" si="720"/>
        <v>72384</v>
      </c>
      <c r="CN1283" s="242">
        <f t="shared" si="720"/>
        <v>56949</v>
      </c>
      <c r="CO1283" s="242">
        <f t="shared" si="720"/>
        <v>56825.683499348153</v>
      </c>
      <c r="CP1283" s="242">
        <f t="shared" si="720"/>
        <v>66144.846582006096</v>
      </c>
      <c r="CQ1283" s="242">
        <f t="shared" si="720"/>
        <v>72950.497149554998</v>
      </c>
      <c r="CR1283" s="244">
        <f t="shared" si="720"/>
        <v>38763</v>
      </c>
      <c r="CS1283" s="244">
        <f t="shared" si="720"/>
        <v>52031</v>
      </c>
      <c r="CT1283" s="244">
        <f t="shared" si="720"/>
        <v>50994</v>
      </c>
      <c r="CU1283" s="244">
        <f t="shared" si="720"/>
        <v>59401</v>
      </c>
      <c r="CV1283" s="242">
        <f t="shared" si="720"/>
        <v>47290</v>
      </c>
      <c r="CW1283" s="242">
        <f t="shared" si="720"/>
        <v>46125.683499348146</v>
      </c>
      <c r="CX1283" s="242">
        <f t="shared" si="720"/>
        <v>53961.846582006103</v>
      </c>
      <c r="CY1283" s="242">
        <f t="shared" si="720"/>
        <v>59917.497149555013</v>
      </c>
      <c r="CZ1283" s="244">
        <f t="shared" si="721"/>
        <v>457</v>
      </c>
      <c r="DA1283" s="244">
        <f t="shared" si="721"/>
        <v>597</v>
      </c>
      <c r="DB1283" s="244">
        <f t="shared" si="721"/>
        <v>611</v>
      </c>
      <c r="DC1283" s="244">
        <f t="shared" si="721"/>
        <v>623</v>
      </c>
      <c r="DD1283" s="242">
        <f t="shared" si="721"/>
        <v>61</v>
      </c>
      <c r="DE1283" s="242">
        <f t="shared" si="721"/>
        <v>62</v>
      </c>
      <c r="DF1283" s="242">
        <f t="shared" si="721"/>
        <v>63</v>
      </c>
      <c r="DG1283" s="242">
        <f t="shared" si="721"/>
        <v>70</v>
      </c>
      <c r="DH1283" s="244">
        <f t="shared" si="721"/>
        <v>5999</v>
      </c>
      <c r="DI1283" s="244">
        <f t="shared" si="721"/>
        <v>9674</v>
      </c>
      <c r="DJ1283" s="244">
        <f t="shared" si="721"/>
        <v>10770</v>
      </c>
      <c r="DK1283" s="244">
        <f t="shared" si="721"/>
        <v>12360</v>
      </c>
      <c r="DL1283" s="242">
        <f t="shared" si="721"/>
        <v>9598</v>
      </c>
      <c r="DM1283" s="242">
        <f t="shared" si="721"/>
        <v>10638</v>
      </c>
      <c r="DN1283" s="242">
        <f t="shared" si="722"/>
        <v>12120</v>
      </c>
      <c r="DO1283" s="242">
        <f t="shared" si="722"/>
        <v>12963</v>
      </c>
      <c r="DP1283" s="244">
        <f t="shared" si="722"/>
        <v>1</v>
      </c>
      <c r="DQ1283" s="244">
        <f t="shared" si="722"/>
        <v>-3752.1655360296572</v>
      </c>
      <c r="DR1283" s="244">
        <f t="shared" si="722"/>
        <v>-4649.7378904034849</v>
      </c>
      <c r="DS1283" s="244">
        <f t="shared" si="722"/>
        <v>-4839.830449000001</v>
      </c>
      <c r="DT1283" s="242">
        <f t="shared" si="722"/>
        <v>0</v>
      </c>
      <c r="DU1283" s="242">
        <f t="shared" si="722"/>
        <v>-1223.6834993481484</v>
      </c>
      <c r="DV1283" s="242">
        <f t="shared" si="722"/>
        <v>-1426.846582006096</v>
      </c>
      <c r="DW1283" s="242">
        <f t="shared" si="722"/>
        <v>2686.5028504450074</v>
      </c>
      <c r="DX1283" s="460">
        <f t="shared" si="659"/>
        <v>0.74805636290811239</v>
      </c>
      <c r="DY1283" s="460">
        <f t="shared" si="659"/>
        <v>0.74073212875395389</v>
      </c>
      <c r="DZ1283" s="460">
        <f t="shared" si="659"/>
        <v>0.73953095753660958</v>
      </c>
      <c r="EA1283" s="460">
        <f t="shared" si="658"/>
        <v>0.73963672379335355</v>
      </c>
      <c r="EB1283" s="461">
        <f t="shared" si="658"/>
        <v>0.73945904755594027</v>
      </c>
      <c r="EC1283" s="461">
        <f t="shared" si="658"/>
        <v>0.7352481888231831</v>
      </c>
      <c r="ED1283" s="461">
        <f t="shared" si="658"/>
        <v>0.73224051881294638</v>
      </c>
      <c r="EE1283" s="461">
        <f t="shared" si="658"/>
        <v>0.73448286287274889</v>
      </c>
      <c r="EG1283" s="244">
        <f t="shared" si="723"/>
        <v>188932</v>
      </c>
      <c r="EH1283" s="244">
        <f t="shared" si="723"/>
        <v>139326</v>
      </c>
      <c r="EI1283" s="244">
        <f t="shared" si="723"/>
        <v>49607</v>
      </c>
      <c r="EJ1283" s="244">
        <f t="shared" si="723"/>
        <v>4307</v>
      </c>
      <c r="EK1283" s="244">
        <f t="shared" si="723"/>
        <v>53534</v>
      </c>
      <c r="EL1283" s="244">
        <f t="shared" si="723"/>
        <v>95198</v>
      </c>
      <c r="EM1283" s="244">
        <f t="shared" si="723"/>
        <v>94825</v>
      </c>
      <c r="EN1283" s="462">
        <f t="shared" si="604"/>
        <v>0.73743992547583259</v>
      </c>
      <c r="EO1283" s="244">
        <f t="shared" si="605"/>
        <v>8.6822424254641479</v>
      </c>
      <c r="EP1283" s="462">
        <f t="shared" si="606"/>
        <v>0.28335062350475304</v>
      </c>
      <c r="EQ1283" s="244">
        <f t="shared" si="607"/>
        <v>562343.74671736802</v>
      </c>
      <c r="ER1283" s="244">
        <f t="shared" si="608"/>
        <v>3785.0426223745494</v>
      </c>
      <c r="ES1283" s="463"/>
      <c r="ET1283" s="242">
        <f t="shared" si="724"/>
        <v>233943</v>
      </c>
      <c r="EU1283" s="242">
        <f t="shared" si="724"/>
        <v>173252</v>
      </c>
      <c r="EV1283" s="242">
        <f t="shared" si="724"/>
        <v>60696</v>
      </c>
      <c r="EW1283" s="242">
        <f t="shared" si="724"/>
        <v>7609</v>
      </c>
      <c r="EX1283" s="242">
        <f t="shared" si="724"/>
        <v>70352</v>
      </c>
      <c r="EY1283" s="242">
        <f t="shared" si="724"/>
        <v>135725</v>
      </c>
      <c r="EZ1283" s="242">
        <f t="shared" si="724"/>
        <v>135396</v>
      </c>
      <c r="FA1283" s="464">
        <f t="shared" si="672"/>
        <v>0.74057355851639073</v>
      </c>
      <c r="FB1283" s="243">
        <f t="shared" si="673"/>
        <v>12.536246210623434</v>
      </c>
      <c r="FC1283" s="464">
        <f t="shared" si="674"/>
        <v>0.30072282564556324</v>
      </c>
      <c r="FD1283" s="242">
        <f t="shared" si="675"/>
        <v>518342.23613925214</v>
      </c>
      <c r="FE1283" s="242">
        <f t="shared" si="676"/>
        <v>4683.1762632081691</v>
      </c>
      <c r="FF1283" s="242">
        <f t="shared" si="725"/>
        <v>62916</v>
      </c>
      <c r="FG1283" s="243">
        <f t="shared" si="603"/>
        <v>12.893381651726109</v>
      </c>
      <c r="FH1283" s="242">
        <f t="shared" si="726"/>
        <v>8112</v>
      </c>
      <c r="FI1283" s="242">
        <f t="shared" si="726"/>
        <v>62916</v>
      </c>
      <c r="FJ1283" s="242">
        <f t="shared" si="726"/>
        <v>735</v>
      </c>
      <c r="FK1283" s="242">
        <f t="shared" si="677"/>
        <v>54069</v>
      </c>
      <c r="FL1283" s="242">
        <f t="shared" si="727"/>
        <v>8572</v>
      </c>
      <c r="FM1283" s="242">
        <f t="shared" si="678"/>
        <v>45497</v>
      </c>
    </row>
    <row r="1284" spans="1:169" s="368" customFormat="1">
      <c r="A1284" s="285"/>
      <c r="B1284" s="286"/>
      <c r="C1284" s="285"/>
      <c r="D1284" s="285"/>
      <c r="E1284" s="400"/>
      <c r="F1284" s="393">
        <f t="shared" si="709"/>
        <v>6</v>
      </c>
      <c r="G1284" s="459" t="s">
        <v>434</v>
      </c>
      <c r="H1284" s="286" t="s">
        <v>848</v>
      </c>
      <c r="I1284" s="287"/>
      <c r="J1284" s="392"/>
      <c r="K1284" s="287"/>
      <c r="L1284" s="392"/>
      <c r="M1284" s="392"/>
      <c r="N1284" s="372">
        <f t="shared" si="715"/>
        <v>12</v>
      </c>
      <c r="O1284" s="244">
        <f t="shared" si="715"/>
        <v>55007</v>
      </c>
      <c r="P1284" s="244">
        <f t="shared" si="715"/>
        <v>68150</v>
      </c>
      <c r="Q1284" s="244">
        <f t="shared" si="715"/>
        <v>71820</v>
      </c>
      <c r="R1284" s="244">
        <f t="shared" si="715"/>
        <v>78254</v>
      </c>
      <c r="S1284" s="242">
        <f t="shared" si="715"/>
        <v>64171</v>
      </c>
      <c r="T1284" s="242">
        <f t="shared" si="715"/>
        <v>67352</v>
      </c>
      <c r="U1284" s="242">
        <f t="shared" si="715"/>
        <v>73478</v>
      </c>
      <c r="V1284" s="242">
        <f t="shared" si="715"/>
        <v>76337</v>
      </c>
      <c r="W1284" s="244">
        <f t="shared" si="715"/>
        <v>43492</v>
      </c>
      <c r="X1284" s="244">
        <f t="shared" si="715"/>
        <v>52472</v>
      </c>
      <c r="Y1284" s="244">
        <f t="shared" si="715"/>
        <v>55288</v>
      </c>
      <c r="Z1284" s="244">
        <f t="shared" si="715"/>
        <v>60391</v>
      </c>
      <c r="AA1284" s="242">
        <f t="shared" si="715"/>
        <v>48777</v>
      </c>
      <c r="AB1284" s="242">
        <f t="shared" si="715"/>
        <v>51255</v>
      </c>
      <c r="AC1284" s="242">
        <f t="shared" si="715"/>
        <v>56030</v>
      </c>
      <c r="AD1284" s="242">
        <f t="shared" si="716"/>
        <v>58146</v>
      </c>
      <c r="AE1284" s="244">
        <f t="shared" si="716"/>
        <v>274</v>
      </c>
      <c r="AF1284" s="244">
        <f t="shared" si="716"/>
        <v>253</v>
      </c>
      <c r="AG1284" s="244">
        <f t="shared" si="716"/>
        <v>243</v>
      </c>
      <c r="AH1284" s="244">
        <f t="shared" si="716"/>
        <v>246</v>
      </c>
      <c r="AI1284" s="242">
        <f t="shared" si="716"/>
        <v>237</v>
      </c>
      <c r="AJ1284" s="242">
        <f t="shared" si="716"/>
        <v>225</v>
      </c>
      <c r="AK1284" s="242">
        <f t="shared" si="716"/>
        <v>233</v>
      </c>
      <c r="AL1284" s="242">
        <f t="shared" si="716"/>
        <v>243</v>
      </c>
      <c r="AM1284" s="244">
        <f t="shared" si="716"/>
        <v>11516</v>
      </c>
      <c r="AN1284" s="244">
        <f t="shared" si="716"/>
        <v>15679</v>
      </c>
      <c r="AO1284" s="244">
        <f t="shared" si="716"/>
        <v>16531</v>
      </c>
      <c r="AP1284" s="244">
        <f t="shared" si="716"/>
        <v>17864</v>
      </c>
      <c r="AQ1284" s="242">
        <f t="shared" si="716"/>
        <v>15394</v>
      </c>
      <c r="AR1284" s="242">
        <f t="shared" si="717"/>
        <v>16098</v>
      </c>
      <c r="AS1284" s="242">
        <f t="shared" si="717"/>
        <v>17448</v>
      </c>
      <c r="AT1284" s="242">
        <f t="shared" si="717"/>
        <v>18192</v>
      </c>
      <c r="AU1284" s="244">
        <f t="shared" si="717"/>
        <v>5306</v>
      </c>
      <c r="AV1284" s="244">
        <f t="shared" si="717"/>
        <v>7914</v>
      </c>
      <c r="AW1284" s="244">
        <f t="shared" si="717"/>
        <v>8323</v>
      </c>
      <c r="AX1284" s="244">
        <f t="shared" si="717"/>
        <v>9169</v>
      </c>
      <c r="AY1284" s="242">
        <f t="shared" si="717"/>
        <v>6786</v>
      </c>
      <c r="AZ1284" s="242">
        <f t="shared" si="717"/>
        <v>7116</v>
      </c>
      <c r="BA1284" s="242">
        <f t="shared" si="717"/>
        <v>7876</v>
      </c>
      <c r="BB1284" s="242">
        <f t="shared" si="717"/>
        <v>8770</v>
      </c>
      <c r="BC1284" s="244">
        <f t="shared" si="717"/>
        <v>5841</v>
      </c>
      <c r="BD1284" s="244">
        <f t="shared" si="667"/>
        <v>7226</v>
      </c>
      <c r="BE1284" s="244">
        <f t="shared" si="667"/>
        <v>7841</v>
      </c>
      <c r="BF1284" s="244">
        <f t="shared" si="667"/>
        <v>8368</v>
      </c>
      <c r="BG1284" s="242">
        <f t="shared" si="667"/>
        <v>7867</v>
      </c>
      <c r="BH1284" s="242">
        <f t="shared" si="667"/>
        <v>8330</v>
      </c>
      <c r="BI1284" s="242">
        <f t="shared" si="667"/>
        <v>8899</v>
      </c>
      <c r="BJ1284" s="242">
        <f t="shared" si="667"/>
        <v>8701</v>
      </c>
      <c r="BK1284" s="244">
        <f t="shared" si="718"/>
        <v>369</v>
      </c>
      <c r="BL1284" s="244">
        <f t="shared" si="718"/>
        <v>539</v>
      </c>
      <c r="BM1284" s="244">
        <f t="shared" si="718"/>
        <v>367</v>
      </c>
      <c r="BN1284" s="244">
        <f t="shared" si="718"/>
        <v>327</v>
      </c>
      <c r="BO1284" s="242">
        <f t="shared" si="718"/>
        <v>741</v>
      </c>
      <c r="BP1284" s="242">
        <f t="shared" si="718"/>
        <v>652</v>
      </c>
      <c r="BQ1284" s="242">
        <f t="shared" si="718"/>
        <v>673</v>
      </c>
      <c r="BR1284" s="242">
        <f t="shared" si="718"/>
        <v>721</v>
      </c>
      <c r="BS1284" s="244">
        <f t="shared" si="718"/>
        <v>604</v>
      </c>
      <c r="BT1284" s="244">
        <f t="shared" si="718"/>
        <v>539</v>
      </c>
      <c r="BU1284" s="244">
        <f t="shared" si="718"/>
        <v>367</v>
      </c>
      <c r="BV1284" s="244">
        <f t="shared" si="718"/>
        <v>327</v>
      </c>
      <c r="BW1284" s="242">
        <f t="shared" si="718"/>
        <v>741</v>
      </c>
      <c r="BX1284" s="242">
        <f t="shared" si="718"/>
        <v>652</v>
      </c>
      <c r="BY1284" s="242">
        <f t="shared" si="718"/>
        <v>673</v>
      </c>
      <c r="BZ1284" s="242">
        <f t="shared" si="718"/>
        <v>721</v>
      </c>
      <c r="CA1284" s="244">
        <f t="shared" si="719"/>
        <v>235</v>
      </c>
      <c r="CB1284" s="244">
        <f t="shared" si="719"/>
        <v>0</v>
      </c>
      <c r="CC1284" s="244">
        <f t="shared" si="719"/>
        <v>0</v>
      </c>
      <c r="CD1284" s="244">
        <f t="shared" si="719"/>
        <v>0</v>
      </c>
      <c r="CE1284" s="242">
        <f t="shared" si="719"/>
        <v>0</v>
      </c>
      <c r="CF1284" s="242">
        <f t="shared" si="719"/>
        <v>0</v>
      </c>
      <c r="CG1284" s="242">
        <f t="shared" si="719"/>
        <v>0</v>
      </c>
      <c r="CH1284" s="242">
        <f t="shared" si="719"/>
        <v>0</v>
      </c>
      <c r="CI1284" s="375"/>
      <c r="CJ1284" s="244">
        <f t="shared" si="720"/>
        <v>5841</v>
      </c>
      <c r="CK1284" s="244">
        <f t="shared" si="720"/>
        <v>7164</v>
      </c>
      <c r="CL1284" s="244">
        <f t="shared" si="720"/>
        <v>7592</v>
      </c>
      <c r="CM1284" s="244">
        <f t="shared" si="720"/>
        <v>8066</v>
      </c>
      <c r="CN1284" s="242">
        <f t="shared" si="720"/>
        <v>7867</v>
      </c>
      <c r="CO1284" s="242">
        <f t="shared" si="720"/>
        <v>8321.7283299112187</v>
      </c>
      <c r="CP1284" s="242">
        <f t="shared" si="720"/>
        <v>8811.673477820952</v>
      </c>
      <c r="CQ1284" s="242">
        <f t="shared" si="720"/>
        <v>9244.2526318779364</v>
      </c>
      <c r="CR1284" s="244">
        <f t="shared" si="720"/>
        <v>4480</v>
      </c>
      <c r="CS1284" s="244">
        <f t="shared" si="720"/>
        <v>5560</v>
      </c>
      <c r="CT1284" s="244">
        <f t="shared" si="720"/>
        <v>5831</v>
      </c>
      <c r="CU1284" s="244">
        <f t="shared" si="720"/>
        <v>6335</v>
      </c>
      <c r="CV1284" s="242">
        <f t="shared" si="720"/>
        <v>6217</v>
      </c>
      <c r="CW1284" s="242">
        <f t="shared" si="720"/>
        <v>6519.7283299112187</v>
      </c>
      <c r="CX1284" s="242">
        <f t="shared" si="720"/>
        <v>7037.673477820952</v>
      </c>
      <c r="CY1284" s="242">
        <f t="shared" si="720"/>
        <v>7336.2526318779364</v>
      </c>
      <c r="CZ1284" s="244">
        <f t="shared" si="721"/>
        <v>203</v>
      </c>
      <c r="DA1284" s="244">
        <f t="shared" si="721"/>
        <v>268</v>
      </c>
      <c r="DB1284" s="244">
        <f t="shared" si="721"/>
        <v>274</v>
      </c>
      <c r="DC1284" s="244">
        <f t="shared" si="721"/>
        <v>281</v>
      </c>
      <c r="DD1284" s="242">
        <f t="shared" si="721"/>
        <v>325</v>
      </c>
      <c r="DE1284" s="242">
        <f t="shared" si="721"/>
        <v>330</v>
      </c>
      <c r="DF1284" s="242">
        <f t="shared" si="721"/>
        <v>351</v>
      </c>
      <c r="DG1284" s="242">
        <f t="shared" si="721"/>
        <v>385</v>
      </c>
      <c r="DH1284" s="244">
        <f t="shared" si="721"/>
        <v>1158</v>
      </c>
      <c r="DI1284" s="244">
        <f t="shared" si="721"/>
        <v>1336</v>
      </c>
      <c r="DJ1284" s="244">
        <f t="shared" si="721"/>
        <v>1487</v>
      </c>
      <c r="DK1284" s="244">
        <f t="shared" si="721"/>
        <v>1450</v>
      </c>
      <c r="DL1284" s="242">
        <f t="shared" si="721"/>
        <v>1325</v>
      </c>
      <c r="DM1284" s="242">
        <f t="shared" si="721"/>
        <v>1472</v>
      </c>
      <c r="DN1284" s="242">
        <f t="shared" si="722"/>
        <v>1423</v>
      </c>
      <c r="DO1284" s="242">
        <f t="shared" si="722"/>
        <v>1523</v>
      </c>
      <c r="DP1284" s="244">
        <f t="shared" si="722"/>
        <v>0</v>
      </c>
      <c r="DQ1284" s="244">
        <f t="shared" si="722"/>
        <v>62</v>
      </c>
      <c r="DR1284" s="244">
        <f t="shared" si="722"/>
        <v>249</v>
      </c>
      <c r="DS1284" s="244">
        <f t="shared" si="722"/>
        <v>302</v>
      </c>
      <c r="DT1284" s="242">
        <f t="shared" si="722"/>
        <v>0</v>
      </c>
      <c r="DU1284" s="242">
        <f t="shared" si="722"/>
        <v>8.2716700887816046</v>
      </c>
      <c r="DV1284" s="242">
        <f t="shared" si="722"/>
        <v>87.326522179048339</v>
      </c>
      <c r="DW1284" s="242">
        <f t="shared" si="722"/>
        <v>-543.25263187793666</v>
      </c>
      <c r="DX1284" s="460">
        <f t="shared" si="659"/>
        <v>0.79066300652644206</v>
      </c>
      <c r="DY1284" s="460">
        <f t="shared" si="659"/>
        <v>0.76994864269992658</v>
      </c>
      <c r="DZ1284" s="460">
        <f t="shared" si="659"/>
        <v>0.76981342244500139</v>
      </c>
      <c r="EA1284" s="460">
        <f t="shared" si="658"/>
        <v>0.771730518567741</v>
      </c>
      <c r="EB1284" s="461">
        <f t="shared" si="658"/>
        <v>0.76010970687693813</v>
      </c>
      <c r="EC1284" s="461">
        <f t="shared" si="658"/>
        <v>0.7610019004632379</v>
      </c>
      <c r="ED1284" s="461">
        <f t="shared" si="658"/>
        <v>0.76254116878521461</v>
      </c>
      <c r="EE1284" s="461">
        <f t="shared" si="658"/>
        <v>0.76170140298937605</v>
      </c>
      <c r="EG1284" s="244">
        <f t="shared" si="723"/>
        <v>55166</v>
      </c>
      <c r="EH1284" s="244">
        <f t="shared" si="723"/>
        <v>43624</v>
      </c>
      <c r="EI1284" s="244">
        <f t="shared" si="723"/>
        <v>11542</v>
      </c>
      <c r="EJ1284" s="244">
        <f t="shared" si="723"/>
        <v>4926</v>
      </c>
      <c r="EK1284" s="244">
        <f t="shared" si="723"/>
        <v>15020</v>
      </c>
      <c r="EL1284" s="244">
        <f t="shared" si="723"/>
        <v>201177</v>
      </c>
      <c r="EM1284" s="244">
        <f t="shared" si="723"/>
        <v>200732</v>
      </c>
      <c r="EN1284" s="462">
        <f t="shared" si="604"/>
        <v>0.7907769278178588</v>
      </c>
      <c r="EO1284" s="244">
        <f t="shared" si="605"/>
        <v>42.678911800381215</v>
      </c>
      <c r="EP1284" s="462">
        <f t="shared" si="606"/>
        <v>0.27226915128883733</v>
      </c>
      <c r="EQ1284" s="244">
        <f t="shared" si="607"/>
        <v>74660.622238128606</v>
      </c>
      <c r="ER1284" s="244">
        <f t="shared" si="608"/>
        <v>2045.0152442062054</v>
      </c>
      <c r="ES1284" s="463"/>
      <c r="ET1284" s="242">
        <f t="shared" si="724"/>
        <v>65171</v>
      </c>
      <c r="EU1284" s="242">
        <f t="shared" si="724"/>
        <v>48278</v>
      </c>
      <c r="EV1284" s="242">
        <f t="shared" si="724"/>
        <v>16893</v>
      </c>
      <c r="EW1284" s="242">
        <f t="shared" si="724"/>
        <v>7520</v>
      </c>
      <c r="EX1284" s="242">
        <f t="shared" si="724"/>
        <v>21540</v>
      </c>
      <c r="EY1284" s="242">
        <f t="shared" si="724"/>
        <v>240359</v>
      </c>
      <c r="EZ1284" s="242">
        <f t="shared" si="724"/>
        <v>239860</v>
      </c>
      <c r="FA1284" s="464">
        <f t="shared" si="672"/>
        <v>0.74078961501281249</v>
      </c>
      <c r="FB1284" s="243">
        <f t="shared" si="673"/>
        <v>44.515479784526136</v>
      </c>
      <c r="FC1284" s="464">
        <f t="shared" si="674"/>
        <v>0.33051510641236131</v>
      </c>
      <c r="FD1284" s="242">
        <f t="shared" si="675"/>
        <v>89615.949475576112</v>
      </c>
      <c r="FE1284" s="242">
        <f t="shared" si="676"/>
        <v>2612.6351482809418</v>
      </c>
      <c r="FF1284" s="242">
        <f t="shared" si="725"/>
        <v>15543</v>
      </c>
      <c r="FG1284" s="243">
        <f t="shared" si="603"/>
        <v>48.356173196937533</v>
      </c>
      <c r="FH1284" s="242">
        <f t="shared" si="726"/>
        <v>7516</v>
      </c>
      <c r="FI1284" s="242">
        <f t="shared" si="726"/>
        <v>15543</v>
      </c>
      <c r="FJ1284" s="242">
        <f t="shared" si="726"/>
        <v>194</v>
      </c>
      <c r="FK1284" s="242">
        <f t="shared" si="677"/>
        <v>7833</v>
      </c>
      <c r="FL1284" s="242">
        <f t="shared" si="727"/>
        <v>2261</v>
      </c>
      <c r="FM1284" s="242">
        <f t="shared" si="678"/>
        <v>5572</v>
      </c>
    </row>
    <row r="1285" spans="1:169" s="368" customFormat="1">
      <c r="A1285" s="285"/>
      <c r="B1285" s="286"/>
      <c r="C1285" s="285"/>
      <c r="D1285" s="285"/>
      <c r="E1285" s="400"/>
      <c r="F1285" s="393">
        <f t="shared" si="709"/>
        <v>7</v>
      </c>
      <c r="G1285" s="459" t="s">
        <v>540</v>
      </c>
      <c r="H1285" s="286" t="s">
        <v>879</v>
      </c>
      <c r="I1285" s="287"/>
      <c r="J1285" s="392"/>
      <c r="K1285" s="287"/>
      <c r="L1285" s="392"/>
      <c r="M1285" s="392"/>
      <c r="N1285" s="372">
        <f t="shared" si="715"/>
        <v>41</v>
      </c>
      <c r="O1285" s="244">
        <f t="shared" si="715"/>
        <v>101513</v>
      </c>
      <c r="P1285" s="244">
        <f t="shared" si="715"/>
        <v>136651</v>
      </c>
      <c r="Q1285" s="244">
        <f t="shared" si="715"/>
        <v>143941</v>
      </c>
      <c r="R1285" s="244">
        <f t="shared" si="715"/>
        <v>155943</v>
      </c>
      <c r="S1285" s="242">
        <f t="shared" si="715"/>
        <v>132648</v>
      </c>
      <c r="T1285" s="242">
        <f t="shared" si="715"/>
        <v>138924</v>
      </c>
      <c r="U1285" s="242">
        <f t="shared" si="715"/>
        <v>148591</v>
      </c>
      <c r="V1285" s="242">
        <f t="shared" si="715"/>
        <v>155672</v>
      </c>
      <c r="W1285" s="244">
        <f t="shared" si="715"/>
        <v>79664</v>
      </c>
      <c r="X1285" s="244">
        <f t="shared" si="715"/>
        <v>105169</v>
      </c>
      <c r="Y1285" s="244">
        <f t="shared" si="715"/>
        <v>110795</v>
      </c>
      <c r="Z1285" s="244">
        <f t="shared" si="715"/>
        <v>120386</v>
      </c>
      <c r="AA1285" s="242">
        <f t="shared" si="715"/>
        <v>101074</v>
      </c>
      <c r="AB1285" s="242">
        <f t="shared" si="715"/>
        <v>105723</v>
      </c>
      <c r="AC1285" s="242">
        <f t="shared" si="715"/>
        <v>113103</v>
      </c>
      <c r="AD1285" s="242">
        <f t="shared" si="716"/>
        <v>118088</v>
      </c>
      <c r="AE1285" s="244">
        <f t="shared" si="716"/>
        <v>503</v>
      </c>
      <c r="AF1285" s="244">
        <f t="shared" si="716"/>
        <v>506</v>
      </c>
      <c r="AG1285" s="244">
        <f t="shared" si="716"/>
        <v>484</v>
      </c>
      <c r="AH1285" s="244">
        <f t="shared" si="716"/>
        <v>489</v>
      </c>
      <c r="AI1285" s="242">
        <f t="shared" si="716"/>
        <v>487</v>
      </c>
      <c r="AJ1285" s="242">
        <f t="shared" si="716"/>
        <v>462</v>
      </c>
      <c r="AK1285" s="242">
        <f t="shared" si="716"/>
        <v>470</v>
      </c>
      <c r="AL1285" s="242">
        <f t="shared" si="716"/>
        <v>496</v>
      </c>
      <c r="AM1285" s="244">
        <f t="shared" si="716"/>
        <v>21847</v>
      </c>
      <c r="AN1285" s="244">
        <f t="shared" si="716"/>
        <v>31480</v>
      </c>
      <c r="AO1285" s="244">
        <f t="shared" si="716"/>
        <v>33146</v>
      </c>
      <c r="AP1285" s="244">
        <f t="shared" si="716"/>
        <v>35556</v>
      </c>
      <c r="AQ1285" s="242">
        <f t="shared" si="716"/>
        <v>31571</v>
      </c>
      <c r="AR1285" s="242">
        <f t="shared" si="717"/>
        <v>33197</v>
      </c>
      <c r="AS1285" s="242">
        <f t="shared" si="717"/>
        <v>35493</v>
      </c>
      <c r="AT1285" s="242">
        <f t="shared" si="717"/>
        <v>37592</v>
      </c>
      <c r="AU1285" s="244">
        <f t="shared" si="717"/>
        <v>9320</v>
      </c>
      <c r="AV1285" s="244">
        <f t="shared" si="717"/>
        <v>13828</v>
      </c>
      <c r="AW1285" s="244">
        <f t="shared" si="717"/>
        <v>14569</v>
      </c>
      <c r="AX1285" s="244">
        <f t="shared" si="717"/>
        <v>16236</v>
      </c>
      <c r="AY1285" s="242">
        <f t="shared" si="717"/>
        <v>13855</v>
      </c>
      <c r="AZ1285" s="242">
        <f t="shared" si="717"/>
        <v>14582</v>
      </c>
      <c r="BA1285" s="242">
        <f t="shared" si="717"/>
        <v>16217</v>
      </c>
      <c r="BB1285" s="242">
        <f t="shared" si="717"/>
        <v>17507</v>
      </c>
      <c r="BC1285" s="244">
        <f t="shared" si="717"/>
        <v>11995</v>
      </c>
      <c r="BD1285" s="244">
        <f t="shared" si="667"/>
        <v>16626</v>
      </c>
      <c r="BE1285" s="244">
        <f t="shared" si="667"/>
        <v>17487</v>
      </c>
      <c r="BF1285" s="244">
        <f t="shared" si="667"/>
        <v>18402</v>
      </c>
      <c r="BG1285" s="242">
        <f t="shared" si="667"/>
        <v>15946</v>
      </c>
      <c r="BH1285" s="242">
        <f t="shared" si="667"/>
        <v>16628</v>
      </c>
      <c r="BI1285" s="242">
        <f t="shared" si="667"/>
        <v>17383</v>
      </c>
      <c r="BJ1285" s="242">
        <f t="shared" si="667"/>
        <v>18401</v>
      </c>
      <c r="BK1285" s="244">
        <f t="shared" si="718"/>
        <v>532</v>
      </c>
      <c r="BL1285" s="244">
        <f t="shared" si="718"/>
        <v>1026</v>
      </c>
      <c r="BM1285" s="244">
        <f t="shared" si="718"/>
        <v>1090</v>
      </c>
      <c r="BN1285" s="244">
        <f t="shared" si="718"/>
        <v>918</v>
      </c>
      <c r="BO1285" s="242">
        <f t="shared" si="718"/>
        <v>1770</v>
      </c>
      <c r="BP1285" s="242">
        <f t="shared" si="718"/>
        <v>1987</v>
      </c>
      <c r="BQ1285" s="242">
        <f t="shared" si="718"/>
        <v>1893</v>
      </c>
      <c r="BR1285" s="242">
        <f t="shared" si="718"/>
        <v>1684</v>
      </c>
      <c r="BS1285" s="244">
        <f t="shared" si="718"/>
        <v>751</v>
      </c>
      <c r="BT1285" s="244">
        <f t="shared" si="718"/>
        <v>1026</v>
      </c>
      <c r="BU1285" s="244">
        <f t="shared" si="718"/>
        <v>1090</v>
      </c>
      <c r="BV1285" s="244">
        <f t="shared" si="718"/>
        <v>918</v>
      </c>
      <c r="BW1285" s="242">
        <f t="shared" si="718"/>
        <v>1770</v>
      </c>
      <c r="BX1285" s="242">
        <f t="shared" si="718"/>
        <v>1987</v>
      </c>
      <c r="BY1285" s="242">
        <f t="shared" si="718"/>
        <v>1893</v>
      </c>
      <c r="BZ1285" s="242">
        <f t="shared" si="718"/>
        <v>1684</v>
      </c>
      <c r="CA1285" s="244">
        <f t="shared" si="719"/>
        <v>219</v>
      </c>
      <c r="CB1285" s="244">
        <f t="shared" si="719"/>
        <v>0</v>
      </c>
      <c r="CC1285" s="244">
        <f t="shared" si="719"/>
        <v>0</v>
      </c>
      <c r="CD1285" s="244">
        <f t="shared" si="719"/>
        <v>0</v>
      </c>
      <c r="CE1285" s="242">
        <f t="shared" si="719"/>
        <v>0</v>
      </c>
      <c r="CF1285" s="242">
        <f t="shared" si="719"/>
        <v>0</v>
      </c>
      <c r="CG1285" s="242">
        <f t="shared" si="719"/>
        <v>0</v>
      </c>
      <c r="CH1285" s="242">
        <f t="shared" si="719"/>
        <v>0</v>
      </c>
      <c r="CI1285" s="375"/>
      <c r="CJ1285" s="244">
        <f t="shared" si="720"/>
        <v>12009</v>
      </c>
      <c r="CK1285" s="244">
        <f t="shared" si="720"/>
        <v>17071</v>
      </c>
      <c r="CL1285" s="244">
        <f t="shared" si="720"/>
        <v>17787</v>
      </c>
      <c r="CM1285" s="244">
        <f t="shared" si="720"/>
        <v>18855</v>
      </c>
      <c r="CN1285" s="242">
        <f t="shared" si="720"/>
        <v>15946</v>
      </c>
      <c r="CO1285" s="242">
        <f t="shared" si="720"/>
        <v>16588.55681684511</v>
      </c>
      <c r="CP1285" s="242">
        <f t="shared" si="720"/>
        <v>17509.741559295268</v>
      </c>
      <c r="CQ1285" s="242">
        <f t="shared" si="720"/>
        <v>18322.279643097696</v>
      </c>
      <c r="CR1285" s="244">
        <f t="shared" si="720"/>
        <v>8155</v>
      </c>
      <c r="CS1285" s="244">
        <f t="shared" si="720"/>
        <v>11843</v>
      </c>
      <c r="CT1285" s="244">
        <f t="shared" si="720"/>
        <v>12386</v>
      </c>
      <c r="CU1285" s="244">
        <f t="shared" si="720"/>
        <v>13263</v>
      </c>
      <c r="CV1285" s="242">
        <f t="shared" si="720"/>
        <v>10611</v>
      </c>
      <c r="CW1285" s="242">
        <f t="shared" si="720"/>
        <v>11056.556816845117</v>
      </c>
      <c r="CX1285" s="242">
        <f t="shared" si="720"/>
        <v>11726.741559295271</v>
      </c>
      <c r="CY1285" s="242">
        <f t="shared" si="720"/>
        <v>12398.279643097696</v>
      </c>
      <c r="CZ1285" s="244">
        <f t="shared" si="721"/>
        <v>669</v>
      </c>
      <c r="DA1285" s="244">
        <f t="shared" si="721"/>
        <v>877</v>
      </c>
      <c r="DB1285" s="244">
        <f t="shared" si="721"/>
        <v>890</v>
      </c>
      <c r="DC1285" s="244">
        <f t="shared" si="721"/>
        <v>913</v>
      </c>
      <c r="DD1285" s="242">
        <f t="shared" si="721"/>
        <v>1002</v>
      </c>
      <c r="DE1285" s="242">
        <f t="shared" si="721"/>
        <v>1020</v>
      </c>
      <c r="DF1285" s="242">
        <f t="shared" si="721"/>
        <v>1084</v>
      </c>
      <c r="DG1285" s="242">
        <f t="shared" si="721"/>
        <v>1190</v>
      </c>
      <c r="DH1285" s="244">
        <f t="shared" si="721"/>
        <v>3185</v>
      </c>
      <c r="DI1285" s="244">
        <f t="shared" si="721"/>
        <v>4351</v>
      </c>
      <c r="DJ1285" s="244">
        <f t="shared" si="721"/>
        <v>4511</v>
      </c>
      <c r="DK1285" s="244">
        <f t="shared" si="721"/>
        <v>4679</v>
      </c>
      <c r="DL1285" s="242">
        <f t="shared" si="721"/>
        <v>4333</v>
      </c>
      <c r="DM1285" s="242">
        <f t="shared" si="721"/>
        <v>4512</v>
      </c>
      <c r="DN1285" s="242">
        <f t="shared" si="722"/>
        <v>4699</v>
      </c>
      <c r="DO1285" s="242">
        <f t="shared" si="722"/>
        <v>4734</v>
      </c>
      <c r="DP1285" s="244">
        <f t="shared" si="722"/>
        <v>-14</v>
      </c>
      <c r="DQ1285" s="244">
        <f t="shared" si="722"/>
        <v>-445</v>
      </c>
      <c r="DR1285" s="244">
        <f t="shared" si="722"/>
        <v>-300</v>
      </c>
      <c r="DS1285" s="244">
        <f t="shared" si="722"/>
        <v>-453</v>
      </c>
      <c r="DT1285" s="242">
        <f t="shared" si="722"/>
        <v>0</v>
      </c>
      <c r="DU1285" s="242">
        <f t="shared" si="722"/>
        <v>39.443183154884792</v>
      </c>
      <c r="DV1285" s="242">
        <f t="shared" si="722"/>
        <v>-126.74155929526839</v>
      </c>
      <c r="DW1285" s="242">
        <f t="shared" si="722"/>
        <v>78.720356902302939</v>
      </c>
      <c r="DX1285" s="460">
        <f t="shared" si="659"/>
        <v>0.78476648311053754</v>
      </c>
      <c r="DY1285" s="460">
        <f t="shared" si="659"/>
        <v>0.76961749273697233</v>
      </c>
      <c r="DZ1285" s="460">
        <f t="shared" si="659"/>
        <v>0.76972509569893222</v>
      </c>
      <c r="EA1285" s="460">
        <f t="shared" si="658"/>
        <v>0.77198720045144698</v>
      </c>
      <c r="EB1285" s="461">
        <f t="shared" si="658"/>
        <v>0.76197153368313131</v>
      </c>
      <c r="EC1285" s="461">
        <f t="shared" si="658"/>
        <v>0.76101321585903081</v>
      </c>
      <c r="ED1285" s="461">
        <f t="shared" si="658"/>
        <v>0.76116992280824547</v>
      </c>
      <c r="EE1285" s="461">
        <f t="shared" si="658"/>
        <v>0.75856929955290608</v>
      </c>
      <c r="EG1285" s="244">
        <f t="shared" si="723"/>
        <v>95877</v>
      </c>
      <c r="EH1285" s="244">
        <f t="shared" si="723"/>
        <v>75705</v>
      </c>
      <c r="EI1285" s="244">
        <f t="shared" si="723"/>
        <v>20174</v>
      </c>
      <c r="EJ1285" s="244">
        <f t="shared" si="723"/>
        <v>8131</v>
      </c>
      <c r="EK1285" s="244">
        <f t="shared" si="723"/>
        <v>37140</v>
      </c>
      <c r="EL1285" s="244">
        <f t="shared" si="723"/>
        <v>256564</v>
      </c>
      <c r="EM1285" s="244">
        <f t="shared" si="723"/>
        <v>251773</v>
      </c>
      <c r="EN1285" s="462">
        <f t="shared" si="604"/>
        <v>0.78960543195969835</v>
      </c>
      <c r="EO1285" s="244">
        <f t="shared" si="605"/>
        <v>40.304352136413208</v>
      </c>
      <c r="EP1285" s="462">
        <f t="shared" si="606"/>
        <v>0.38737131950311338</v>
      </c>
      <c r="EQ1285" s="244">
        <f t="shared" si="607"/>
        <v>144759.20238225159</v>
      </c>
      <c r="ER1285" s="244">
        <f t="shared" si="608"/>
        <v>2691.2470095416638</v>
      </c>
      <c r="ES1285" s="463"/>
      <c r="ET1285" s="242">
        <f t="shared" si="724"/>
        <v>134618</v>
      </c>
      <c r="EU1285" s="242">
        <f t="shared" si="724"/>
        <v>100307</v>
      </c>
      <c r="EV1285" s="242">
        <f t="shared" si="724"/>
        <v>34308</v>
      </c>
      <c r="EW1285" s="242">
        <f t="shared" si="724"/>
        <v>11380</v>
      </c>
      <c r="EX1285" s="242">
        <f t="shared" si="724"/>
        <v>53609</v>
      </c>
      <c r="EY1285" s="242">
        <f t="shared" si="724"/>
        <v>331643</v>
      </c>
      <c r="EZ1285" s="242">
        <f t="shared" si="724"/>
        <v>326417</v>
      </c>
      <c r="FA1285" s="464">
        <f t="shared" si="672"/>
        <v>0.74512323760566934</v>
      </c>
      <c r="FB1285" s="243">
        <f t="shared" si="673"/>
        <v>33.170106097703162</v>
      </c>
      <c r="FC1285" s="464">
        <f t="shared" si="674"/>
        <v>0.39823054866362595</v>
      </c>
      <c r="FD1285" s="242">
        <f t="shared" si="675"/>
        <v>161646.71046878723</v>
      </c>
      <c r="FE1285" s="242">
        <f t="shared" si="676"/>
        <v>2905.2816897812718</v>
      </c>
      <c r="FF1285" s="242">
        <f t="shared" si="725"/>
        <v>31688</v>
      </c>
      <c r="FG1285" s="243">
        <f t="shared" ref="FG1285:FG1348" si="728">IFERROR((FH1285/FF1285)*100,0)</f>
        <v>41.368972481696545</v>
      </c>
      <c r="FH1285" s="242">
        <f t="shared" si="726"/>
        <v>13109</v>
      </c>
      <c r="FI1285" s="242">
        <f t="shared" si="726"/>
        <v>31688</v>
      </c>
      <c r="FJ1285" s="242">
        <f t="shared" si="726"/>
        <v>428</v>
      </c>
      <c r="FK1285" s="242">
        <f t="shared" si="677"/>
        <v>18151</v>
      </c>
      <c r="FL1285" s="242">
        <f t="shared" si="727"/>
        <v>4522</v>
      </c>
      <c r="FM1285" s="242">
        <f t="shared" si="678"/>
        <v>13629</v>
      </c>
    </row>
    <row r="1286" spans="1:169" s="368" customFormat="1">
      <c r="A1286" s="285"/>
      <c r="B1286" s="286"/>
      <c r="C1286" s="285"/>
      <c r="D1286" s="285"/>
      <c r="E1286" s="400"/>
      <c r="F1286" s="393">
        <f t="shared" si="709"/>
        <v>8</v>
      </c>
      <c r="G1286" s="459" t="s">
        <v>557</v>
      </c>
      <c r="H1286" s="286" t="s">
        <v>956</v>
      </c>
      <c r="I1286" s="287"/>
      <c r="J1286" s="392"/>
      <c r="K1286" s="287"/>
      <c r="L1286" s="392"/>
      <c r="M1286" s="392"/>
      <c r="N1286" s="372">
        <f t="shared" si="715"/>
        <v>46</v>
      </c>
      <c r="O1286" s="244">
        <f t="shared" si="715"/>
        <v>237225</v>
      </c>
      <c r="P1286" s="244">
        <f t="shared" si="715"/>
        <v>319343</v>
      </c>
      <c r="Q1286" s="244">
        <f t="shared" si="715"/>
        <v>341421</v>
      </c>
      <c r="R1286" s="244">
        <f t="shared" si="715"/>
        <v>369040</v>
      </c>
      <c r="S1286" s="242">
        <f t="shared" si="715"/>
        <v>337826</v>
      </c>
      <c r="T1286" s="242">
        <f t="shared" si="715"/>
        <v>364189</v>
      </c>
      <c r="U1286" s="242">
        <f t="shared" si="715"/>
        <v>382642</v>
      </c>
      <c r="V1286" s="242">
        <f t="shared" si="715"/>
        <v>401216</v>
      </c>
      <c r="W1286" s="244">
        <f t="shared" si="715"/>
        <v>186092</v>
      </c>
      <c r="X1286" s="244">
        <f t="shared" si="715"/>
        <v>249653</v>
      </c>
      <c r="Y1286" s="244">
        <f t="shared" si="715"/>
        <v>266390</v>
      </c>
      <c r="Z1286" s="244">
        <f t="shared" si="715"/>
        <v>287805</v>
      </c>
      <c r="AA1286" s="242">
        <f t="shared" si="715"/>
        <v>267582</v>
      </c>
      <c r="AB1286" s="242">
        <f t="shared" si="715"/>
        <v>288612</v>
      </c>
      <c r="AC1286" s="242">
        <f t="shared" si="715"/>
        <v>301355</v>
      </c>
      <c r="AD1286" s="242">
        <f t="shared" si="716"/>
        <v>317769</v>
      </c>
      <c r="AE1286" s="244">
        <f t="shared" si="716"/>
        <v>1180</v>
      </c>
      <c r="AF1286" s="244">
        <f t="shared" si="716"/>
        <v>1188</v>
      </c>
      <c r="AG1286" s="244">
        <f t="shared" si="716"/>
        <v>1146</v>
      </c>
      <c r="AH1286" s="244">
        <f t="shared" si="716"/>
        <v>1158</v>
      </c>
      <c r="AI1286" s="242">
        <f t="shared" si="716"/>
        <v>1244</v>
      </c>
      <c r="AJ1286" s="242">
        <f t="shared" si="716"/>
        <v>1213</v>
      </c>
      <c r="AK1286" s="242">
        <f t="shared" si="716"/>
        <v>1206</v>
      </c>
      <c r="AL1286" s="242">
        <f t="shared" si="716"/>
        <v>1276</v>
      </c>
      <c r="AM1286" s="244">
        <f t="shared" si="716"/>
        <v>51136</v>
      </c>
      <c r="AN1286" s="244">
        <f t="shared" si="716"/>
        <v>69690</v>
      </c>
      <c r="AO1286" s="244">
        <f t="shared" si="716"/>
        <v>75035</v>
      </c>
      <c r="AP1286" s="244">
        <f t="shared" si="716"/>
        <v>81236</v>
      </c>
      <c r="AQ1286" s="242">
        <f t="shared" si="716"/>
        <v>70243</v>
      </c>
      <c r="AR1286" s="242">
        <f t="shared" si="717"/>
        <v>75577</v>
      </c>
      <c r="AS1286" s="242">
        <f t="shared" si="717"/>
        <v>81290</v>
      </c>
      <c r="AT1286" s="242">
        <f t="shared" si="717"/>
        <v>83447</v>
      </c>
      <c r="AU1286" s="244">
        <f t="shared" si="717"/>
        <v>23721</v>
      </c>
      <c r="AV1286" s="244">
        <f t="shared" si="717"/>
        <v>37100</v>
      </c>
      <c r="AW1286" s="244">
        <f t="shared" si="717"/>
        <v>39998</v>
      </c>
      <c r="AX1286" s="244">
        <f t="shared" si="717"/>
        <v>44591</v>
      </c>
      <c r="AY1286" s="242">
        <f t="shared" si="717"/>
        <v>37586</v>
      </c>
      <c r="AZ1286" s="242">
        <f t="shared" si="717"/>
        <v>40348</v>
      </c>
      <c r="BA1286" s="242">
        <f t="shared" si="717"/>
        <v>44876</v>
      </c>
      <c r="BB1286" s="242">
        <f t="shared" si="717"/>
        <v>46939</v>
      </c>
      <c r="BC1286" s="244">
        <f t="shared" si="717"/>
        <v>26409</v>
      </c>
      <c r="BD1286" s="244">
        <f t="shared" si="667"/>
        <v>31357</v>
      </c>
      <c r="BE1286" s="244">
        <f t="shared" si="667"/>
        <v>34120</v>
      </c>
      <c r="BF1286" s="244">
        <f t="shared" si="667"/>
        <v>35851</v>
      </c>
      <c r="BG1286" s="242">
        <f t="shared" si="667"/>
        <v>30502</v>
      </c>
      <c r="BH1286" s="242">
        <f t="shared" si="667"/>
        <v>33090</v>
      </c>
      <c r="BI1286" s="242">
        <f t="shared" si="667"/>
        <v>34236</v>
      </c>
      <c r="BJ1286" s="242">
        <f t="shared" si="667"/>
        <v>34448</v>
      </c>
      <c r="BK1286" s="244">
        <f t="shared" si="718"/>
        <v>1006</v>
      </c>
      <c r="BL1286" s="244">
        <f t="shared" si="718"/>
        <v>1233</v>
      </c>
      <c r="BM1286" s="244">
        <f t="shared" si="718"/>
        <v>917</v>
      </c>
      <c r="BN1286" s="244">
        <f t="shared" si="718"/>
        <v>794</v>
      </c>
      <c r="BO1286" s="242">
        <f t="shared" si="718"/>
        <v>2155</v>
      </c>
      <c r="BP1286" s="242">
        <f t="shared" si="718"/>
        <v>2139</v>
      </c>
      <c r="BQ1286" s="242">
        <f t="shared" si="718"/>
        <v>2178</v>
      </c>
      <c r="BR1286" s="242">
        <f t="shared" si="718"/>
        <v>2060</v>
      </c>
      <c r="BS1286" s="244">
        <f t="shared" si="718"/>
        <v>1185</v>
      </c>
      <c r="BT1286" s="244">
        <f t="shared" si="718"/>
        <v>1233</v>
      </c>
      <c r="BU1286" s="244">
        <f t="shared" si="718"/>
        <v>917</v>
      </c>
      <c r="BV1286" s="244">
        <f t="shared" si="718"/>
        <v>794</v>
      </c>
      <c r="BW1286" s="242">
        <f t="shared" si="718"/>
        <v>2155</v>
      </c>
      <c r="BX1286" s="242">
        <f t="shared" si="718"/>
        <v>2139</v>
      </c>
      <c r="BY1286" s="242">
        <f t="shared" si="718"/>
        <v>2178</v>
      </c>
      <c r="BZ1286" s="242">
        <f t="shared" si="718"/>
        <v>2060</v>
      </c>
      <c r="CA1286" s="244">
        <f t="shared" si="719"/>
        <v>179</v>
      </c>
      <c r="CB1286" s="244">
        <f t="shared" si="719"/>
        <v>0</v>
      </c>
      <c r="CC1286" s="244">
        <f t="shared" si="719"/>
        <v>0</v>
      </c>
      <c r="CD1286" s="244">
        <f t="shared" si="719"/>
        <v>0</v>
      </c>
      <c r="CE1286" s="242">
        <f t="shared" si="719"/>
        <v>0</v>
      </c>
      <c r="CF1286" s="242">
        <f t="shared" si="719"/>
        <v>0</v>
      </c>
      <c r="CG1286" s="242">
        <f t="shared" si="719"/>
        <v>0</v>
      </c>
      <c r="CH1286" s="242">
        <f t="shared" si="719"/>
        <v>0</v>
      </c>
      <c r="CI1286" s="375"/>
      <c r="CJ1286" s="244">
        <f t="shared" si="720"/>
        <v>26412</v>
      </c>
      <c r="CK1286" s="244">
        <f t="shared" si="720"/>
        <v>33681</v>
      </c>
      <c r="CL1286" s="244">
        <f t="shared" si="720"/>
        <v>35772</v>
      </c>
      <c r="CM1286" s="244">
        <f t="shared" si="720"/>
        <v>38116</v>
      </c>
      <c r="CN1286" s="242">
        <f t="shared" si="720"/>
        <v>30502</v>
      </c>
      <c r="CO1286" s="242">
        <f t="shared" si="720"/>
        <v>31990.718988886831</v>
      </c>
      <c r="CP1286" s="242">
        <f t="shared" si="720"/>
        <v>33692.728686801107</v>
      </c>
      <c r="CQ1286" s="242">
        <f t="shared" si="720"/>
        <v>34432.324634569733</v>
      </c>
      <c r="CR1286" s="244">
        <f t="shared" si="720"/>
        <v>15313</v>
      </c>
      <c r="CS1286" s="244">
        <f t="shared" si="720"/>
        <v>19813</v>
      </c>
      <c r="CT1286" s="244">
        <f t="shared" si="720"/>
        <v>21166</v>
      </c>
      <c r="CU1286" s="244">
        <f t="shared" si="720"/>
        <v>22718</v>
      </c>
      <c r="CV1286" s="242">
        <f t="shared" si="720"/>
        <v>16828</v>
      </c>
      <c r="CW1286" s="242">
        <f t="shared" si="720"/>
        <v>17940.718988886827</v>
      </c>
      <c r="CX1286" s="242">
        <f t="shared" si="720"/>
        <v>19108.728686801111</v>
      </c>
      <c r="CY1286" s="242">
        <f t="shared" si="720"/>
        <v>19605.324634569737</v>
      </c>
      <c r="CZ1286" s="244">
        <f t="shared" si="721"/>
        <v>0</v>
      </c>
      <c r="DA1286" s="244">
        <f t="shared" si="721"/>
        <v>0</v>
      </c>
      <c r="DB1286" s="244">
        <f t="shared" si="721"/>
        <v>0</v>
      </c>
      <c r="DC1286" s="244">
        <f t="shared" si="721"/>
        <v>0</v>
      </c>
      <c r="DD1286" s="242">
        <f t="shared" si="721"/>
        <v>59</v>
      </c>
      <c r="DE1286" s="242">
        <f t="shared" si="721"/>
        <v>60</v>
      </c>
      <c r="DF1286" s="242">
        <f t="shared" si="721"/>
        <v>64</v>
      </c>
      <c r="DG1286" s="242">
        <f t="shared" si="721"/>
        <v>70</v>
      </c>
      <c r="DH1286" s="244">
        <f t="shared" si="721"/>
        <v>11099</v>
      </c>
      <c r="DI1286" s="244">
        <f t="shared" si="721"/>
        <v>13868</v>
      </c>
      <c r="DJ1286" s="244">
        <f t="shared" si="721"/>
        <v>14606</v>
      </c>
      <c r="DK1286" s="244">
        <f t="shared" si="721"/>
        <v>15398</v>
      </c>
      <c r="DL1286" s="242">
        <f t="shared" si="721"/>
        <v>13615</v>
      </c>
      <c r="DM1286" s="242">
        <f t="shared" si="721"/>
        <v>13990</v>
      </c>
      <c r="DN1286" s="242">
        <f t="shared" si="722"/>
        <v>14520</v>
      </c>
      <c r="DO1286" s="242">
        <f t="shared" si="722"/>
        <v>14757</v>
      </c>
      <c r="DP1286" s="244">
        <f t="shared" si="722"/>
        <v>-3</v>
      </c>
      <c r="DQ1286" s="244">
        <f t="shared" si="722"/>
        <v>-2324</v>
      </c>
      <c r="DR1286" s="244">
        <f t="shared" si="722"/>
        <v>-1652</v>
      </c>
      <c r="DS1286" s="244">
        <f t="shared" si="722"/>
        <v>-2265</v>
      </c>
      <c r="DT1286" s="242">
        <f t="shared" si="722"/>
        <v>0</v>
      </c>
      <c r="DU1286" s="242">
        <f t="shared" si="722"/>
        <v>1099.2810111131701</v>
      </c>
      <c r="DV1286" s="242">
        <f t="shared" si="722"/>
        <v>543.27131319888895</v>
      </c>
      <c r="DW1286" s="242">
        <f t="shared" si="722"/>
        <v>15.675365430258424</v>
      </c>
      <c r="DX1286" s="460">
        <f t="shared" si="659"/>
        <v>0.78445357782695757</v>
      </c>
      <c r="DY1286" s="460">
        <f t="shared" si="659"/>
        <v>0.78177069796425791</v>
      </c>
      <c r="DZ1286" s="460">
        <f t="shared" si="659"/>
        <v>0.78023905969462926</v>
      </c>
      <c r="EA1286" s="460">
        <f t="shared" si="658"/>
        <v>0.77987481031866468</v>
      </c>
      <c r="EB1286" s="461">
        <f t="shared" si="658"/>
        <v>0.79207047414941423</v>
      </c>
      <c r="EC1286" s="461">
        <f t="shared" si="658"/>
        <v>0.79247863060114387</v>
      </c>
      <c r="ED1286" s="461">
        <f t="shared" si="658"/>
        <v>0.7875638325118518</v>
      </c>
      <c r="EE1286" s="461">
        <f t="shared" si="658"/>
        <v>0.7920147750837454</v>
      </c>
      <c r="EG1286" s="244">
        <f t="shared" si="723"/>
        <v>223497</v>
      </c>
      <c r="EH1286" s="244">
        <f t="shared" si="723"/>
        <v>181898</v>
      </c>
      <c r="EI1286" s="244">
        <f t="shared" si="723"/>
        <v>41599</v>
      </c>
      <c r="EJ1286" s="244">
        <f t="shared" si="723"/>
        <v>15616</v>
      </c>
      <c r="EK1286" s="244">
        <f t="shared" si="723"/>
        <v>43331</v>
      </c>
      <c r="EL1286" s="244">
        <f t="shared" si="723"/>
        <v>495206</v>
      </c>
      <c r="EM1286" s="244">
        <f t="shared" si="723"/>
        <v>494281</v>
      </c>
      <c r="EN1286" s="462">
        <f t="shared" si="604"/>
        <v>0.81387222199850562</v>
      </c>
      <c r="EO1286" s="244">
        <f t="shared" si="605"/>
        <v>37.539363927017476</v>
      </c>
      <c r="EP1286" s="462">
        <f t="shared" si="606"/>
        <v>0.19387732273811281</v>
      </c>
      <c r="EQ1286" s="244">
        <f t="shared" si="607"/>
        <v>87500.959196778713</v>
      </c>
      <c r="ER1286" s="244">
        <f t="shared" si="608"/>
        <v>2632.7804089846327</v>
      </c>
      <c r="ES1286" s="463"/>
      <c r="ET1286" s="242">
        <f t="shared" si="724"/>
        <v>323293</v>
      </c>
      <c r="EU1286" s="242">
        <f t="shared" si="724"/>
        <v>254101</v>
      </c>
      <c r="EV1286" s="242">
        <f t="shared" si="724"/>
        <v>69192</v>
      </c>
      <c r="EW1286" s="242">
        <f t="shared" si="724"/>
        <v>22544</v>
      </c>
      <c r="EX1286" s="242">
        <f t="shared" si="724"/>
        <v>59881</v>
      </c>
      <c r="EY1286" s="242">
        <f t="shared" si="724"/>
        <v>535463</v>
      </c>
      <c r="EZ1286" s="242">
        <f t="shared" si="724"/>
        <v>534582</v>
      </c>
      <c r="FA1286" s="464">
        <f t="shared" si="672"/>
        <v>0.78597742605005372</v>
      </c>
      <c r="FB1286" s="243">
        <f t="shared" si="673"/>
        <v>32.581801364319574</v>
      </c>
      <c r="FC1286" s="464">
        <f t="shared" si="674"/>
        <v>0.18522207409377872</v>
      </c>
      <c r="FD1286" s="242">
        <f t="shared" si="675"/>
        <v>111830.32254329431</v>
      </c>
      <c r="FE1286" s="242">
        <f t="shared" si="676"/>
        <v>3514.2722101878976</v>
      </c>
      <c r="FF1286" s="242">
        <f t="shared" si="725"/>
        <v>71598</v>
      </c>
      <c r="FG1286" s="243">
        <f t="shared" si="728"/>
        <v>47.51110366211347</v>
      </c>
      <c r="FH1286" s="242">
        <f t="shared" si="726"/>
        <v>34017</v>
      </c>
      <c r="FI1286" s="242">
        <f t="shared" si="726"/>
        <v>71598</v>
      </c>
      <c r="FJ1286" s="242">
        <f t="shared" si="726"/>
        <v>315</v>
      </c>
      <c r="FK1286" s="242">
        <f t="shared" si="677"/>
        <v>37266</v>
      </c>
      <c r="FL1286" s="242">
        <f t="shared" si="727"/>
        <v>14468</v>
      </c>
      <c r="FM1286" s="242">
        <f t="shared" si="678"/>
        <v>22798</v>
      </c>
    </row>
    <row r="1287" spans="1:169" s="368" customFormat="1">
      <c r="A1287" s="285"/>
      <c r="B1287" s="286"/>
      <c r="C1287" s="285"/>
      <c r="D1287" s="285"/>
      <c r="E1287" s="400"/>
      <c r="F1287" s="393">
        <f t="shared" si="709"/>
        <v>9</v>
      </c>
      <c r="G1287" s="459" t="s">
        <v>651</v>
      </c>
      <c r="H1287" s="286" t="s">
        <v>1084</v>
      </c>
      <c r="I1287" s="287"/>
      <c r="J1287" s="392"/>
      <c r="K1287" s="287"/>
      <c r="L1287" s="392"/>
      <c r="M1287" s="392"/>
      <c r="N1287" s="372">
        <f t="shared" si="715"/>
        <v>12</v>
      </c>
      <c r="O1287" s="244">
        <f t="shared" si="715"/>
        <v>62755</v>
      </c>
      <c r="P1287" s="244">
        <f t="shared" si="715"/>
        <v>100259</v>
      </c>
      <c r="Q1287" s="244">
        <f t="shared" si="715"/>
        <v>98395</v>
      </c>
      <c r="R1287" s="244">
        <f t="shared" si="715"/>
        <v>107597</v>
      </c>
      <c r="S1287" s="242">
        <f t="shared" si="715"/>
        <v>84722</v>
      </c>
      <c r="T1287" s="242">
        <f t="shared" si="715"/>
        <v>84266</v>
      </c>
      <c r="U1287" s="242">
        <f t="shared" si="715"/>
        <v>91774</v>
      </c>
      <c r="V1287" s="242">
        <f t="shared" si="715"/>
        <v>89337</v>
      </c>
      <c r="W1287" s="244">
        <f t="shared" si="715"/>
        <v>44867</v>
      </c>
      <c r="X1287" s="244">
        <f t="shared" si="715"/>
        <v>73669</v>
      </c>
      <c r="Y1287" s="244">
        <f t="shared" si="715"/>
        <v>72479</v>
      </c>
      <c r="Z1287" s="244">
        <f t="shared" si="715"/>
        <v>79264</v>
      </c>
      <c r="AA1287" s="242">
        <f t="shared" si="715"/>
        <v>61659</v>
      </c>
      <c r="AB1287" s="242">
        <f t="shared" si="715"/>
        <v>61902</v>
      </c>
      <c r="AC1287" s="242">
        <f t="shared" si="715"/>
        <v>67358</v>
      </c>
      <c r="AD1287" s="242">
        <f t="shared" si="716"/>
        <v>65675</v>
      </c>
      <c r="AE1287" s="244">
        <f t="shared" si="716"/>
        <v>312</v>
      </c>
      <c r="AF1287" s="244">
        <f t="shared" si="716"/>
        <v>374</v>
      </c>
      <c r="AG1287" s="244">
        <f t="shared" si="716"/>
        <v>331</v>
      </c>
      <c r="AH1287" s="244">
        <f t="shared" si="716"/>
        <v>337</v>
      </c>
      <c r="AI1287" s="242">
        <f t="shared" si="716"/>
        <v>311</v>
      </c>
      <c r="AJ1287" s="242">
        <f t="shared" si="716"/>
        <v>281</v>
      </c>
      <c r="AK1287" s="242">
        <f t="shared" si="716"/>
        <v>287</v>
      </c>
      <c r="AL1287" s="242">
        <f t="shared" si="716"/>
        <v>285</v>
      </c>
      <c r="AM1287" s="244">
        <f t="shared" si="716"/>
        <v>17889</v>
      </c>
      <c r="AN1287" s="244">
        <f t="shared" si="716"/>
        <v>26591</v>
      </c>
      <c r="AO1287" s="244">
        <f t="shared" si="716"/>
        <v>25917</v>
      </c>
      <c r="AP1287" s="244">
        <f t="shared" si="716"/>
        <v>28337</v>
      </c>
      <c r="AQ1287" s="242">
        <f t="shared" si="716"/>
        <v>23064</v>
      </c>
      <c r="AR1287" s="242">
        <f t="shared" si="717"/>
        <v>22363</v>
      </c>
      <c r="AS1287" s="242">
        <f t="shared" si="717"/>
        <v>24415</v>
      </c>
      <c r="AT1287" s="242">
        <f t="shared" si="717"/>
        <v>23662</v>
      </c>
      <c r="AU1287" s="244">
        <f t="shared" si="717"/>
        <v>3172</v>
      </c>
      <c r="AV1287" s="244">
        <f t="shared" si="717"/>
        <v>4581</v>
      </c>
      <c r="AW1287" s="244">
        <f t="shared" si="717"/>
        <v>4519</v>
      </c>
      <c r="AX1287" s="244">
        <f t="shared" si="717"/>
        <v>5123</v>
      </c>
      <c r="AY1287" s="242">
        <f t="shared" si="717"/>
        <v>2744</v>
      </c>
      <c r="AZ1287" s="242">
        <f t="shared" si="717"/>
        <v>2667</v>
      </c>
      <c r="BA1287" s="242">
        <f t="shared" si="717"/>
        <v>3019</v>
      </c>
      <c r="BB1287" s="242">
        <f t="shared" si="717"/>
        <v>3053</v>
      </c>
      <c r="BC1287" s="244">
        <f t="shared" si="717"/>
        <v>6935</v>
      </c>
      <c r="BD1287" s="244">
        <f t="shared" si="667"/>
        <v>15238</v>
      </c>
      <c r="BE1287" s="244">
        <f t="shared" si="667"/>
        <v>16423</v>
      </c>
      <c r="BF1287" s="244">
        <f t="shared" si="667"/>
        <v>19099</v>
      </c>
      <c r="BG1287" s="242">
        <f t="shared" si="667"/>
        <v>14685</v>
      </c>
      <c r="BH1287" s="242">
        <f t="shared" si="667"/>
        <v>15593</v>
      </c>
      <c r="BI1287" s="242">
        <f t="shared" si="667"/>
        <v>17990</v>
      </c>
      <c r="BJ1287" s="242">
        <f t="shared" si="667"/>
        <v>16855</v>
      </c>
      <c r="BK1287" s="244">
        <f t="shared" si="718"/>
        <v>7782</v>
      </c>
      <c r="BL1287" s="244">
        <f t="shared" si="718"/>
        <v>6772</v>
      </c>
      <c r="BM1287" s="244">
        <f t="shared" si="718"/>
        <v>4975</v>
      </c>
      <c r="BN1287" s="244">
        <f t="shared" si="718"/>
        <v>4115</v>
      </c>
      <c r="BO1287" s="242">
        <f t="shared" si="718"/>
        <v>5635</v>
      </c>
      <c r="BP1287" s="242">
        <f t="shared" si="718"/>
        <v>4103</v>
      </c>
      <c r="BQ1287" s="242">
        <f t="shared" si="718"/>
        <v>3406</v>
      </c>
      <c r="BR1287" s="242">
        <f t="shared" si="718"/>
        <v>3754</v>
      </c>
      <c r="BS1287" s="244">
        <f t="shared" si="718"/>
        <v>8782</v>
      </c>
      <c r="BT1287" s="244">
        <f t="shared" si="718"/>
        <v>6772</v>
      </c>
      <c r="BU1287" s="244">
        <f t="shared" si="718"/>
        <v>4975</v>
      </c>
      <c r="BV1287" s="244">
        <f t="shared" si="718"/>
        <v>4115</v>
      </c>
      <c r="BW1287" s="242">
        <f t="shared" si="718"/>
        <v>5635</v>
      </c>
      <c r="BX1287" s="242">
        <f t="shared" si="718"/>
        <v>4103</v>
      </c>
      <c r="BY1287" s="242">
        <f t="shared" si="718"/>
        <v>3406</v>
      </c>
      <c r="BZ1287" s="242">
        <f t="shared" si="718"/>
        <v>3754</v>
      </c>
      <c r="CA1287" s="244">
        <f t="shared" si="719"/>
        <v>1000</v>
      </c>
      <c r="CB1287" s="244">
        <f t="shared" si="719"/>
        <v>0</v>
      </c>
      <c r="CC1287" s="244">
        <f t="shared" si="719"/>
        <v>0</v>
      </c>
      <c r="CD1287" s="244">
        <f t="shared" si="719"/>
        <v>0</v>
      </c>
      <c r="CE1287" s="242">
        <f t="shared" si="719"/>
        <v>0</v>
      </c>
      <c r="CF1287" s="242">
        <f t="shared" si="719"/>
        <v>0</v>
      </c>
      <c r="CG1287" s="242">
        <f t="shared" si="719"/>
        <v>0</v>
      </c>
      <c r="CH1287" s="242">
        <f t="shared" si="719"/>
        <v>0</v>
      </c>
      <c r="CI1287" s="375"/>
      <c r="CJ1287" s="244">
        <f t="shared" si="720"/>
        <v>6934</v>
      </c>
      <c r="CK1287" s="244">
        <f t="shared" si="720"/>
        <v>9243</v>
      </c>
      <c r="CL1287" s="244">
        <f t="shared" si="720"/>
        <v>9252</v>
      </c>
      <c r="CM1287" s="244">
        <f t="shared" si="720"/>
        <v>9757</v>
      </c>
      <c r="CN1287" s="242">
        <f t="shared" si="720"/>
        <v>14685</v>
      </c>
      <c r="CO1287" s="242">
        <f t="shared" si="720"/>
        <v>13912.027073612437</v>
      </c>
      <c r="CP1287" s="242">
        <f t="shared" si="720"/>
        <v>14879.66375964856</v>
      </c>
      <c r="CQ1287" s="242">
        <f t="shared" si="720"/>
        <v>14571.793668424958</v>
      </c>
      <c r="CR1287" s="244">
        <f t="shared" si="720"/>
        <v>4782</v>
      </c>
      <c r="CS1287" s="244">
        <f t="shared" si="720"/>
        <v>6418</v>
      </c>
      <c r="CT1287" s="244">
        <f t="shared" si="720"/>
        <v>6393</v>
      </c>
      <c r="CU1287" s="244">
        <f t="shared" si="720"/>
        <v>6919</v>
      </c>
      <c r="CV1287" s="242">
        <f t="shared" si="720"/>
        <v>11900</v>
      </c>
      <c r="CW1287" s="242">
        <f t="shared" si="720"/>
        <v>11077.027073612437</v>
      </c>
      <c r="CX1287" s="242">
        <f t="shared" si="720"/>
        <v>12060.66375964856</v>
      </c>
      <c r="CY1287" s="242">
        <f t="shared" si="720"/>
        <v>11787.793668424958</v>
      </c>
      <c r="CZ1287" s="244">
        <f t="shared" si="721"/>
        <v>83</v>
      </c>
      <c r="DA1287" s="244">
        <f t="shared" si="721"/>
        <v>109</v>
      </c>
      <c r="DB1287" s="244">
        <f t="shared" si="721"/>
        <v>110</v>
      </c>
      <c r="DC1287" s="244">
        <f t="shared" si="721"/>
        <v>114</v>
      </c>
      <c r="DD1287" s="242">
        <f t="shared" si="721"/>
        <v>73</v>
      </c>
      <c r="DE1287" s="242">
        <f t="shared" si="721"/>
        <v>76</v>
      </c>
      <c r="DF1287" s="242">
        <f t="shared" si="721"/>
        <v>81</v>
      </c>
      <c r="DG1287" s="242">
        <f t="shared" si="721"/>
        <v>87</v>
      </c>
      <c r="DH1287" s="244">
        <f t="shared" si="721"/>
        <v>2069</v>
      </c>
      <c r="DI1287" s="244">
        <f t="shared" si="721"/>
        <v>2716</v>
      </c>
      <c r="DJ1287" s="244">
        <f t="shared" si="721"/>
        <v>2749</v>
      </c>
      <c r="DK1287" s="244">
        <f t="shared" si="721"/>
        <v>2724</v>
      </c>
      <c r="DL1287" s="242">
        <f t="shared" si="721"/>
        <v>2712</v>
      </c>
      <c r="DM1287" s="242">
        <f t="shared" si="721"/>
        <v>2759</v>
      </c>
      <c r="DN1287" s="242">
        <f t="shared" si="722"/>
        <v>2738</v>
      </c>
      <c r="DO1287" s="242">
        <f t="shared" si="722"/>
        <v>2697</v>
      </c>
      <c r="DP1287" s="244">
        <f t="shared" si="722"/>
        <v>1</v>
      </c>
      <c r="DQ1287" s="244">
        <f t="shared" si="722"/>
        <v>5995</v>
      </c>
      <c r="DR1287" s="244">
        <f t="shared" si="722"/>
        <v>7171</v>
      </c>
      <c r="DS1287" s="244">
        <f t="shared" si="722"/>
        <v>9342</v>
      </c>
      <c r="DT1287" s="242">
        <f t="shared" si="722"/>
        <v>0</v>
      </c>
      <c r="DU1287" s="242">
        <f t="shared" si="722"/>
        <v>1680.9729263875645</v>
      </c>
      <c r="DV1287" s="242">
        <f t="shared" si="722"/>
        <v>3110.3362403514407</v>
      </c>
      <c r="DW1287" s="242">
        <f t="shared" si="722"/>
        <v>2283.2063315750383</v>
      </c>
      <c r="DX1287" s="460">
        <f t="shared" si="659"/>
        <v>0.71495498366664012</v>
      </c>
      <c r="DY1287" s="460">
        <f t="shared" si="659"/>
        <v>0.73478690192401674</v>
      </c>
      <c r="DZ1287" s="460">
        <f t="shared" si="659"/>
        <v>0.73661263275572941</v>
      </c>
      <c r="EA1287" s="460">
        <f t="shared" si="658"/>
        <v>0.73667481435356008</v>
      </c>
      <c r="EB1287" s="461">
        <f t="shared" si="658"/>
        <v>0.72778026958759234</v>
      </c>
      <c r="EC1287" s="461">
        <f t="shared" si="658"/>
        <v>0.73460233071464176</v>
      </c>
      <c r="ED1287" s="461">
        <f t="shared" si="658"/>
        <v>0.73395515069627559</v>
      </c>
      <c r="EE1287" s="461">
        <f t="shared" si="658"/>
        <v>0.73513773688393391</v>
      </c>
      <c r="EG1287" s="244">
        <f t="shared" si="723"/>
        <v>49941</v>
      </c>
      <c r="EH1287" s="244">
        <f t="shared" si="723"/>
        <v>40581</v>
      </c>
      <c r="EI1287" s="244">
        <f t="shared" si="723"/>
        <v>9359</v>
      </c>
      <c r="EJ1287" s="244">
        <f t="shared" si="723"/>
        <v>3446</v>
      </c>
      <c r="EK1287" s="244">
        <f t="shared" si="723"/>
        <v>10638</v>
      </c>
      <c r="EL1287" s="244">
        <f t="shared" si="723"/>
        <v>109356</v>
      </c>
      <c r="EM1287" s="244">
        <f t="shared" si="723"/>
        <v>108982</v>
      </c>
      <c r="EN1287" s="462">
        <f t="shared" ref="EN1287:EN1330" si="729">IFERROR(EH1287/EG1287,0)</f>
        <v>0.81257884303478101</v>
      </c>
      <c r="EO1287" s="244">
        <f t="shared" ref="EO1287:EO1330" si="730">IFERROR((EJ1287/EI1287)*100,0)</f>
        <v>36.820173095416173</v>
      </c>
      <c r="EP1287" s="462">
        <f t="shared" ref="EP1287:EP1330" si="731">IFERROR(EK1287/EG1287,0)</f>
        <v>0.21301135339700847</v>
      </c>
      <c r="EQ1287" s="244">
        <f t="shared" ref="EQ1287:EQ1330" si="732">IFERROR((EK1287*1000000)/EL1287,0)</f>
        <v>97278.612970481729</v>
      </c>
      <c r="ER1287" s="244">
        <f t="shared" ref="ER1287:ER1330" si="733">IFERROR((EJ1287*1000000)/EM1287/12,0)</f>
        <v>2634.9917111694285</v>
      </c>
      <c r="ES1287" s="463"/>
      <c r="ET1287" s="242">
        <f t="shared" si="724"/>
        <v>73737</v>
      </c>
      <c r="EU1287" s="242">
        <f t="shared" si="724"/>
        <v>57313</v>
      </c>
      <c r="EV1287" s="242">
        <f t="shared" si="724"/>
        <v>16425</v>
      </c>
      <c r="EW1287" s="242">
        <f t="shared" si="724"/>
        <v>5296</v>
      </c>
      <c r="EX1287" s="242">
        <f t="shared" si="724"/>
        <v>16985</v>
      </c>
      <c r="EY1287" s="242">
        <f t="shared" si="724"/>
        <v>126244</v>
      </c>
      <c r="EZ1287" s="242">
        <f t="shared" si="724"/>
        <v>125941</v>
      </c>
      <c r="FA1287" s="464">
        <f t="shared" si="672"/>
        <v>0.77726243270000139</v>
      </c>
      <c r="FB1287" s="243">
        <f t="shared" si="673"/>
        <v>32.243531202435314</v>
      </c>
      <c r="FC1287" s="464">
        <f t="shared" si="674"/>
        <v>0.2303456880534874</v>
      </c>
      <c r="FD1287" s="242">
        <f t="shared" si="675"/>
        <v>134541.04749532652</v>
      </c>
      <c r="FE1287" s="242">
        <f t="shared" si="676"/>
        <v>3504.2863986575726</v>
      </c>
      <c r="FF1287" s="242">
        <f t="shared" si="725"/>
        <v>20875</v>
      </c>
      <c r="FG1287" s="243">
        <f t="shared" si="728"/>
        <v>22.12694610778443</v>
      </c>
      <c r="FH1287" s="242">
        <f t="shared" si="726"/>
        <v>4619</v>
      </c>
      <c r="FI1287" s="242">
        <f t="shared" si="726"/>
        <v>20875</v>
      </c>
      <c r="FJ1287" s="242">
        <f t="shared" si="726"/>
        <v>164</v>
      </c>
      <c r="FK1287" s="242">
        <f t="shared" si="677"/>
        <v>16092</v>
      </c>
      <c r="FL1287" s="242">
        <f t="shared" si="727"/>
        <v>1663</v>
      </c>
      <c r="FM1287" s="242">
        <f t="shared" si="678"/>
        <v>14429</v>
      </c>
    </row>
    <row r="1288" spans="1:169" s="368" customFormat="1">
      <c r="A1288" s="285"/>
      <c r="B1288" s="286"/>
      <c r="C1288" s="285"/>
      <c r="D1288" s="285"/>
      <c r="E1288" s="400"/>
      <c r="F1288" s="393">
        <f t="shared" si="709"/>
        <v>10</v>
      </c>
      <c r="G1288" s="459" t="s">
        <v>665</v>
      </c>
      <c r="H1288" s="286" t="s">
        <v>1115</v>
      </c>
      <c r="I1288" s="287"/>
      <c r="J1288" s="392"/>
      <c r="K1288" s="287"/>
      <c r="L1288" s="392"/>
      <c r="M1288" s="392"/>
      <c r="N1288" s="372">
        <f t="shared" si="715"/>
        <v>20</v>
      </c>
      <c r="O1288" s="244">
        <f t="shared" si="715"/>
        <v>16487</v>
      </c>
      <c r="P1288" s="244">
        <f t="shared" si="715"/>
        <v>20412</v>
      </c>
      <c r="Q1288" s="244">
        <f t="shared" si="715"/>
        <v>22527</v>
      </c>
      <c r="R1288" s="244">
        <f t="shared" si="715"/>
        <v>24158</v>
      </c>
      <c r="S1288" s="242">
        <f t="shared" si="715"/>
        <v>29233</v>
      </c>
      <c r="T1288" s="242">
        <f t="shared" si="715"/>
        <v>32181</v>
      </c>
      <c r="U1288" s="242">
        <f t="shared" si="715"/>
        <v>33965</v>
      </c>
      <c r="V1288" s="242">
        <f t="shared" si="715"/>
        <v>35298</v>
      </c>
      <c r="W1288" s="244">
        <f t="shared" si="715"/>
        <v>12386</v>
      </c>
      <c r="X1288" s="244">
        <f t="shared" si="715"/>
        <v>15436</v>
      </c>
      <c r="Y1288" s="244">
        <f t="shared" si="715"/>
        <v>17077</v>
      </c>
      <c r="Z1288" s="244">
        <f t="shared" si="715"/>
        <v>18330</v>
      </c>
      <c r="AA1288" s="242">
        <f t="shared" si="715"/>
        <v>21562</v>
      </c>
      <c r="AB1288" s="242">
        <f t="shared" si="715"/>
        <v>24027</v>
      </c>
      <c r="AC1288" s="242">
        <f t="shared" si="715"/>
        <v>25175</v>
      </c>
      <c r="AD1288" s="242">
        <f t="shared" si="716"/>
        <v>26276</v>
      </c>
      <c r="AE1288" s="244">
        <f t="shared" si="716"/>
        <v>81</v>
      </c>
      <c r="AF1288" s="244">
        <f t="shared" si="716"/>
        <v>76</v>
      </c>
      <c r="AG1288" s="244">
        <f t="shared" si="716"/>
        <v>76</v>
      </c>
      <c r="AH1288" s="244">
        <f t="shared" si="716"/>
        <v>76</v>
      </c>
      <c r="AI1288" s="242">
        <f t="shared" si="716"/>
        <v>108</v>
      </c>
      <c r="AJ1288" s="242">
        <f t="shared" si="716"/>
        <v>108</v>
      </c>
      <c r="AK1288" s="242">
        <f t="shared" si="716"/>
        <v>106</v>
      </c>
      <c r="AL1288" s="242">
        <f t="shared" si="716"/>
        <v>113</v>
      </c>
      <c r="AM1288" s="244">
        <f t="shared" si="716"/>
        <v>4097</v>
      </c>
      <c r="AN1288" s="244">
        <f t="shared" si="716"/>
        <v>4977</v>
      </c>
      <c r="AO1288" s="244">
        <f t="shared" si="716"/>
        <v>5454</v>
      </c>
      <c r="AP1288" s="244">
        <f t="shared" si="716"/>
        <v>5828</v>
      </c>
      <c r="AQ1288" s="242">
        <f t="shared" si="716"/>
        <v>7672</v>
      </c>
      <c r="AR1288" s="242">
        <f t="shared" si="717"/>
        <v>8151</v>
      </c>
      <c r="AS1288" s="242">
        <f t="shared" si="717"/>
        <v>8786</v>
      </c>
      <c r="AT1288" s="242">
        <f t="shared" si="717"/>
        <v>9017</v>
      </c>
      <c r="AU1288" s="244">
        <f t="shared" si="717"/>
        <v>2497</v>
      </c>
      <c r="AV1288" s="244">
        <f t="shared" si="717"/>
        <v>2997</v>
      </c>
      <c r="AW1288" s="244">
        <f t="shared" si="717"/>
        <v>3296</v>
      </c>
      <c r="AX1288" s="244">
        <f t="shared" si="717"/>
        <v>3624</v>
      </c>
      <c r="AY1288" s="242">
        <f t="shared" si="717"/>
        <v>3958</v>
      </c>
      <c r="AZ1288" s="242">
        <f t="shared" si="717"/>
        <v>4295</v>
      </c>
      <c r="BA1288" s="242">
        <f t="shared" si="717"/>
        <v>4746</v>
      </c>
      <c r="BB1288" s="242">
        <f t="shared" si="717"/>
        <v>4803</v>
      </c>
      <c r="BC1288" s="244">
        <f t="shared" si="717"/>
        <v>1479</v>
      </c>
      <c r="BD1288" s="244">
        <f t="shared" si="667"/>
        <v>1663</v>
      </c>
      <c r="BE1288" s="244">
        <f t="shared" si="667"/>
        <v>1681</v>
      </c>
      <c r="BF1288" s="244">
        <f t="shared" si="667"/>
        <v>1733</v>
      </c>
      <c r="BG1288" s="242">
        <f t="shared" si="667"/>
        <v>3175</v>
      </c>
      <c r="BH1288" s="242">
        <f t="shared" si="667"/>
        <v>3103</v>
      </c>
      <c r="BI1288" s="242">
        <f t="shared" si="667"/>
        <v>3277</v>
      </c>
      <c r="BJ1288" s="242">
        <f t="shared" si="667"/>
        <v>3634</v>
      </c>
      <c r="BK1288" s="244">
        <f t="shared" si="718"/>
        <v>121</v>
      </c>
      <c r="BL1288" s="244">
        <f t="shared" si="718"/>
        <v>317</v>
      </c>
      <c r="BM1288" s="244">
        <f t="shared" si="718"/>
        <v>477</v>
      </c>
      <c r="BN1288" s="244">
        <f t="shared" si="718"/>
        <v>471</v>
      </c>
      <c r="BO1288" s="242">
        <f t="shared" si="718"/>
        <v>539</v>
      </c>
      <c r="BP1288" s="242">
        <f t="shared" si="718"/>
        <v>753</v>
      </c>
      <c r="BQ1288" s="242">
        <f t="shared" si="718"/>
        <v>763</v>
      </c>
      <c r="BR1288" s="242">
        <f t="shared" si="718"/>
        <v>580</v>
      </c>
      <c r="BS1288" s="244">
        <f t="shared" si="718"/>
        <v>143</v>
      </c>
      <c r="BT1288" s="244">
        <f t="shared" si="718"/>
        <v>317</v>
      </c>
      <c r="BU1288" s="244">
        <f t="shared" si="718"/>
        <v>477</v>
      </c>
      <c r="BV1288" s="244">
        <f t="shared" si="718"/>
        <v>471</v>
      </c>
      <c r="BW1288" s="242">
        <f t="shared" si="718"/>
        <v>539</v>
      </c>
      <c r="BX1288" s="242">
        <f t="shared" si="718"/>
        <v>753</v>
      </c>
      <c r="BY1288" s="242">
        <f t="shared" si="718"/>
        <v>763</v>
      </c>
      <c r="BZ1288" s="242">
        <f t="shared" si="718"/>
        <v>580</v>
      </c>
      <c r="CA1288" s="244">
        <f t="shared" si="719"/>
        <v>22</v>
      </c>
      <c r="CB1288" s="244">
        <f t="shared" si="719"/>
        <v>0</v>
      </c>
      <c r="CC1288" s="244">
        <f t="shared" si="719"/>
        <v>0</v>
      </c>
      <c r="CD1288" s="244">
        <f t="shared" si="719"/>
        <v>0</v>
      </c>
      <c r="CE1288" s="242">
        <f t="shared" si="719"/>
        <v>0</v>
      </c>
      <c r="CF1288" s="242">
        <f t="shared" si="719"/>
        <v>0</v>
      </c>
      <c r="CG1288" s="242">
        <f t="shared" si="719"/>
        <v>0</v>
      </c>
      <c r="CH1288" s="242">
        <f t="shared" si="719"/>
        <v>0</v>
      </c>
      <c r="CI1288" s="375"/>
      <c r="CJ1288" s="244">
        <f t="shared" si="720"/>
        <v>1477</v>
      </c>
      <c r="CK1288" s="244">
        <f t="shared" si="720"/>
        <v>1303</v>
      </c>
      <c r="CL1288" s="244">
        <f t="shared" si="720"/>
        <v>1337</v>
      </c>
      <c r="CM1288" s="244">
        <f t="shared" si="720"/>
        <v>1417</v>
      </c>
      <c r="CN1288" s="242">
        <f t="shared" si="720"/>
        <v>3175</v>
      </c>
      <c r="CO1288" s="242">
        <f t="shared" si="720"/>
        <v>3301.2499564952141</v>
      </c>
      <c r="CP1288" s="242">
        <f t="shared" si="720"/>
        <v>3579.6422591933642</v>
      </c>
      <c r="CQ1288" s="242">
        <f t="shared" si="720"/>
        <v>3727.3979349886527</v>
      </c>
      <c r="CR1288" s="244">
        <f t="shared" si="720"/>
        <v>192</v>
      </c>
      <c r="CS1288" s="244">
        <f t="shared" si="720"/>
        <v>231</v>
      </c>
      <c r="CT1288" s="244">
        <f t="shared" si="720"/>
        <v>250</v>
      </c>
      <c r="CU1288" s="244">
        <f t="shared" si="720"/>
        <v>265</v>
      </c>
      <c r="CV1288" s="242">
        <f t="shared" si="720"/>
        <v>2435</v>
      </c>
      <c r="CW1288" s="242">
        <f t="shared" si="720"/>
        <v>2555.2499564952145</v>
      </c>
      <c r="CX1288" s="242">
        <f t="shared" si="720"/>
        <v>2761.6422591933642</v>
      </c>
      <c r="CY1288" s="242">
        <f t="shared" si="720"/>
        <v>2873.3979349886527</v>
      </c>
      <c r="CZ1288" s="244">
        <f t="shared" si="721"/>
        <v>582</v>
      </c>
      <c r="DA1288" s="244">
        <f t="shared" si="721"/>
        <v>759</v>
      </c>
      <c r="DB1288" s="244">
        <f t="shared" si="721"/>
        <v>772</v>
      </c>
      <c r="DC1288" s="244">
        <f t="shared" si="721"/>
        <v>791</v>
      </c>
      <c r="DD1288" s="242">
        <f t="shared" si="721"/>
        <v>430</v>
      </c>
      <c r="DE1288" s="242">
        <f t="shared" si="721"/>
        <v>437</v>
      </c>
      <c r="DF1288" s="242">
        <f t="shared" si="721"/>
        <v>467</v>
      </c>
      <c r="DG1288" s="242">
        <f t="shared" si="721"/>
        <v>511</v>
      </c>
      <c r="DH1288" s="244">
        <f t="shared" si="721"/>
        <v>703</v>
      </c>
      <c r="DI1288" s="244">
        <f t="shared" si="721"/>
        <v>313</v>
      </c>
      <c r="DJ1288" s="244">
        <f t="shared" si="721"/>
        <v>315</v>
      </c>
      <c r="DK1288" s="244">
        <f t="shared" si="721"/>
        <v>361</v>
      </c>
      <c r="DL1288" s="242">
        <f t="shared" si="721"/>
        <v>310</v>
      </c>
      <c r="DM1288" s="242">
        <f t="shared" si="721"/>
        <v>309</v>
      </c>
      <c r="DN1288" s="242">
        <f t="shared" si="722"/>
        <v>351</v>
      </c>
      <c r="DO1288" s="242">
        <f t="shared" si="722"/>
        <v>343</v>
      </c>
      <c r="DP1288" s="244">
        <f t="shared" si="722"/>
        <v>2</v>
      </c>
      <c r="DQ1288" s="244">
        <f t="shared" si="722"/>
        <v>360</v>
      </c>
      <c r="DR1288" s="244">
        <f t="shared" si="722"/>
        <v>344</v>
      </c>
      <c r="DS1288" s="244">
        <f t="shared" si="722"/>
        <v>316</v>
      </c>
      <c r="DT1288" s="242">
        <f t="shared" si="722"/>
        <v>0</v>
      </c>
      <c r="DU1288" s="242">
        <f t="shared" si="722"/>
        <v>-198.24995649521418</v>
      </c>
      <c r="DV1288" s="242">
        <f t="shared" si="722"/>
        <v>-302.64225919336445</v>
      </c>
      <c r="DW1288" s="242">
        <f t="shared" si="722"/>
        <v>-93.397934988653162</v>
      </c>
      <c r="DX1288" s="460">
        <f t="shared" si="659"/>
        <v>0.75125856735609875</v>
      </c>
      <c r="DY1288" s="460">
        <f t="shared" si="659"/>
        <v>0.7562218302959044</v>
      </c>
      <c r="DZ1288" s="460">
        <f t="shared" si="659"/>
        <v>0.75806809606250281</v>
      </c>
      <c r="EA1288" s="460">
        <f t="shared" si="658"/>
        <v>0.75875486381322954</v>
      </c>
      <c r="EB1288" s="461">
        <f t="shared" si="658"/>
        <v>0.73759107857558237</v>
      </c>
      <c r="EC1288" s="461">
        <f t="shared" si="658"/>
        <v>0.74662067679686772</v>
      </c>
      <c r="ED1288" s="461">
        <f t="shared" si="658"/>
        <v>0.74120418077432648</v>
      </c>
      <c r="EE1288" s="461">
        <f t="shared" si="658"/>
        <v>0.74440478214063122</v>
      </c>
      <c r="EG1288" s="244">
        <f t="shared" si="723"/>
        <v>18078</v>
      </c>
      <c r="EH1288" s="244">
        <f t="shared" si="723"/>
        <v>13423</v>
      </c>
      <c r="EI1288" s="244">
        <f t="shared" si="723"/>
        <v>4655</v>
      </c>
      <c r="EJ1288" s="244">
        <f t="shared" si="723"/>
        <v>2309</v>
      </c>
      <c r="EK1288" s="244">
        <f t="shared" si="723"/>
        <v>4547</v>
      </c>
      <c r="EL1288" s="244">
        <f t="shared" si="723"/>
        <v>117160</v>
      </c>
      <c r="EM1288" s="244">
        <f t="shared" si="723"/>
        <v>114403</v>
      </c>
      <c r="EN1288" s="462">
        <f t="shared" si="729"/>
        <v>0.74250470184754946</v>
      </c>
      <c r="EO1288" s="244">
        <f t="shared" si="730"/>
        <v>49.602577873254567</v>
      </c>
      <c r="EP1288" s="462">
        <f t="shared" si="731"/>
        <v>0.25152118597189954</v>
      </c>
      <c r="EQ1288" s="244">
        <f t="shared" si="732"/>
        <v>38810.174120860363</v>
      </c>
      <c r="ER1288" s="244">
        <f t="shared" si="733"/>
        <v>1681.9197631763736</v>
      </c>
      <c r="ES1288" s="463"/>
      <c r="ET1288" s="242">
        <f t="shared" si="724"/>
        <v>29913</v>
      </c>
      <c r="EU1288" s="242">
        <f t="shared" si="724"/>
        <v>20779</v>
      </c>
      <c r="EV1288" s="242">
        <f t="shared" si="724"/>
        <v>9136</v>
      </c>
      <c r="EW1288" s="242">
        <f t="shared" si="724"/>
        <v>4445</v>
      </c>
      <c r="EX1288" s="242">
        <f t="shared" si="724"/>
        <v>8573</v>
      </c>
      <c r="EY1288" s="242">
        <f t="shared" si="724"/>
        <v>159818</v>
      </c>
      <c r="EZ1288" s="242">
        <f t="shared" si="724"/>
        <v>155769</v>
      </c>
      <c r="FA1288" s="464">
        <f t="shared" si="672"/>
        <v>0.69464781198809877</v>
      </c>
      <c r="FB1288" s="243">
        <f t="shared" si="673"/>
        <v>48.653677758318736</v>
      </c>
      <c r="FC1288" s="464">
        <f t="shared" si="674"/>
        <v>0.28659780028750043</v>
      </c>
      <c r="FD1288" s="242">
        <f t="shared" si="675"/>
        <v>53642.268079940935</v>
      </c>
      <c r="FE1288" s="242">
        <f t="shared" si="676"/>
        <v>2377.9870620384459</v>
      </c>
      <c r="FF1288" s="242">
        <f t="shared" si="725"/>
        <v>7672</v>
      </c>
      <c r="FG1288" s="243">
        <f t="shared" si="728"/>
        <v>58.60271115745568</v>
      </c>
      <c r="FH1288" s="242">
        <f t="shared" si="726"/>
        <v>4496</v>
      </c>
      <c r="FI1288" s="242">
        <f t="shared" si="726"/>
        <v>7672</v>
      </c>
      <c r="FJ1288" s="242">
        <f t="shared" si="726"/>
        <v>131</v>
      </c>
      <c r="FK1288" s="242">
        <f t="shared" si="677"/>
        <v>3045</v>
      </c>
      <c r="FL1288" s="242">
        <f t="shared" si="727"/>
        <v>596</v>
      </c>
      <c r="FM1288" s="242">
        <f t="shared" si="678"/>
        <v>2449</v>
      </c>
    </row>
    <row r="1289" spans="1:169" s="458" customFormat="1">
      <c r="A1289" s="293"/>
      <c r="B1289" s="328"/>
      <c r="C1289" s="293"/>
      <c r="D1289" s="293"/>
      <c r="E1289" s="293"/>
      <c r="F1289" s="294"/>
      <c r="G1289" s="295" t="s">
        <v>2799</v>
      </c>
      <c r="H1289" s="328"/>
      <c r="I1289" s="294"/>
      <c r="J1289" s="295"/>
      <c r="K1289" s="294"/>
      <c r="L1289" s="295"/>
      <c r="M1289" s="295"/>
      <c r="N1289" s="441">
        <f>SUM(N1290:N1293)</f>
        <v>72</v>
      </c>
      <c r="O1289" s="239">
        <f t="shared" ref="O1289:BC1289" si="734">SUM(O1290:O1293)</f>
        <v>94318</v>
      </c>
      <c r="P1289" s="239">
        <f t="shared" si="734"/>
        <v>178565</v>
      </c>
      <c r="Q1289" s="239">
        <f t="shared" si="734"/>
        <v>197175</v>
      </c>
      <c r="R1289" s="239">
        <f t="shared" si="734"/>
        <v>215013</v>
      </c>
      <c r="S1289" s="236">
        <f>SUM(S1290:S1293)</f>
        <v>181662</v>
      </c>
      <c r="T1289" s="236">
        <f>SUM(T1290:T1293)</f>
        <v>201191</v>
      </c>
      <c r="U1289" s="236">
        <f>SUM(U1290:U1293)</f>
        <v>219353</v>
      </c>
      <c r="V1289" s="236">
        <f>SUM(V1290:V1293)</f>
        <v>231703</v>
      </c>
      <c r="W1289" s="239">
        <f t="shared" si="734"/>
        <v>66109</v>
      </c>
      <c r="X1289" s="239">
        <f t="shared" si="734"/>
        <v>124312</v>
      </c>
      <c r="Y1289" s="239">
        <f t="shared" si="734"/>
        <v>137258</v>
      </c>
      <c r="Z1289" s="239">
        <f t="shared" si="734"/>
        <v>149692</v>
      </c>
      <c r="AA1289" s="236">
        <f>SUM(AA1290:AA1293)</f>
        <v>126280</v>
      </c>
      <c r="AB1289" s="236">
        <f>SUM(AB1290:AB1293)</f>
        <v>140103</v>
      </c>
      <c r="AC1289" s="236">
        <f>SUM(AC1290:AC1293)</f>
        <v>152801</v>
      </c>
      <c r="AD1289" s="236">
        <f>SUM(AD1290:AD1293)</f>
        <v>161592</v>
      </c>
      <c r="AE1289" s="239">
        <f t="shared" si="734"/>
        <v>1188</v>
      </c>
      <c r="AF1289" s="239">
        <f t="shared" si="734"/>
        <v>1508</v>
      </c>
      <c r="AG1289" s="239">
        <f t="shared" si="734"/>
        <v>1542</v>
      </c>
      <c r="AH1289" s="239">
        <f t="shared" si="734"/>
        <v>1655</v>
      </c>
      <c r="AI1289" s="236">
        <f t="shared" si="734"/>
        <v>1520</v>
      </c>
      <c r="AJ1289" s="236">
        <f t="shared" si="734"/>
        <v>1548</v>
      </c>
      <c r="AK1289" s="236">
        <f t="shared" si="734"/>
        <v>1662</v>
      </c>
      <c r="AL1289" s="236">
        <f t="shared" si="734"/>
        <v>1839</v>
      </c>
      <c r="AM1289" s="239">
        <f t="shared" si="734"/>
        <v>28212</v>
      </c>
      <c r="AN1289" s="239">
        <f t="shared" si="734"/>
        <v>54253</v>
      </c>
      <c r="AO1289" s="239">
        <f t="shared" si="734"/>
        <v>59912</v>
      </c>
      <c r="AP1289" s="239">
        <f t="shared" si="734"/>
        <v>65326</v>
      </c>
      <c r="AQ1289" s="236">
        <f t="shared" si="734"/>
        <v>55383</v>
      </c>
      <c r="AR1289" s="236">
        <f t="shared" si="734"/>
        <v>61086</v>
      </c>
      <c r="AS1289" s="236">
        <f t="shared" si="734"/>
        <v>66553</v>
      </c>
      <c r="AT1289" s="236">
        <f t="shared" si="734"/>
        <v>70112</v>
      </c>
      <c r="AU1289" s="239">
        <f t="shared" si="734"/>
        <v>20320</v>
      </c>
      <c r="AV1289" s="239">
        <f t="shared" si="734"/>
        <v>39910</v>
      </c>
      <c r="AW1289" s="239">
        <f t="shared" si="734"/>
        <v>43943</v>
      </c>
      <c r="AX1289" s="239">
        <f t="shared" si="734"/>
        <v>47847</v>
      </c>
      <c r="AY1289" s="236">
        <f t="shared" si="734"/>
        <v>40175</v>
      </c>
      <c r="AZ1289" s="236">
        <f t="shared" si="734"/>
        <v>44186</v>
      </c>
      <c r="BA1289" s="236">
        <f t="shared" si="734"/>
        <v>48081</v>
      </c>
      <c r="BB1289" s="236">
        <f t="shared" si="734"/>
        <v>50544</v>
      </c>
      <c r="BC1289" s="239">
        <f t="shared" si="734"/>
        <v>7678</v>
      </c>
      <c r="BD1289" s="239">
        <f t="shared" si="667"/>
        <v>12698</v>
      </c>
      <c r="BE1289" s="239">
        <f t="shared" si="667"/>
        <v>12707</v>
      </c>
      <c r="BF1289" s="239">
        <f t="shared" si="667"/>
        <v>13453</v>
      </c>
      <c r="BG1289" s="236">
        <f t="shared" si="667"/>
        <v>13462</v>
      </c>
      <c r="BH1289" s="236">
        <f t="shared" si="667"/>
        <v>13802</v>
      </c>
      <c r="BI1289" s="236">
        <f t="shared" si="667"/>
        <v>15313</v>
      </c>
      <c r="BJ1289" s="236">
        <f t="shared" si="667"/>
        <v>17367</v>
      </c>
      <c r="BK1289" s="239">
        <f t="shared" ref="BK1289:CH1289" si="735">SUM(BK1290:BK1293)</f>
        <v>214</v>
      </c>
      <c r="BL1289" s="239">
        <f t="shared" si="735"/>
        <v>1645</v>
      </c>
      <c r="BM1289" s="239">
        <f t="shared" si="735"/>
        <v>3261.9999999999995</v>
      </c>
      <c r="BN1289" s="239">
        <f t="shared" si="735"/>
        <v>4026</v>
      </c>
      <c r="BO1289" s="236">
        <f t="shared" si="735"/>
        <v>1746</v>
      </c>
      <c r="BP1289" s="236">
        <f t="shared" si="735"/>
        <v>3098</v>
      </c>
      <c r="BQ1289" s="236">
        <f t="shared" si="735"/>
        <v>3159</v>
      </c>
      <c r="BR1289" s="236">
        <f t="shared" si="735"/>
        <v>2201</v>
      </c>
      <c r="BS1289" s="239">
        <f t="shared" si="735"/>
        <v>271</v>
      </c>
      <c r="BT1289" s="239">
        <f t="shared" si="735"/>
        <v>1805</v>
      </c>
      <c r="BU1289" s="239">
        <f t="shared" si="735"/>
        <v>4158</v>
      </c>
      <c r="BV1289" s="239">
        <f t="shared" si="735"/>
        <v>4026</v>
      </c>
      <c r="BW1289" s="236">
        <f t="shared" si="735"/>
        <v>1746</v>
      </c>
      <c r="BX1289" s="236">
        <f t="shared" si="735"/>
        <v>3098</v>
      </c>
      <c r="BY1289" s="236">
        <f t="shared" si="735"/>
        <v>3159</v>
      </c>
      <c r="BZ1289" s="236">
        <f t="shared" si="735"/>
        <v>2201</v>
      </c>
      <c r="CA1289" s="239">
        <f t="shared" si="735"/>
        <v>57</v>
      </c>
      <c r="CB1289" s="239">
        <f t="shared" si="735"/>
        <v>160.00000000000003</v>
      </c>
      <c r="CC1289" s="239">
        <f t="shared" si="735"/>
        <v>896.00000000000045</v>
      </c>
      <c r="CD1289" s="239">
        <f t="shared" si="735"/>
        <v>0</v>
      </c>
      <c r="CE1289" s="236">
        <f t="shared" si="735"/>
        <v>0</v>
      </c>
      <c r="CF1289" s="236">
        <f t="shared" si="735"/>
        <v>0</v>
      </c>
      <c r="CG1289" s="236">
        <f t="shared" si="735"/>
        <v>0</v>
      </c>
      <c r="CH1289" s="236">
        <f t="shared" si="735"/>
        <v>0</v>
      </c>
      <c r="CI1289" s="457"/>
      <c r="CJ1289" s="239">
        <f t="shared" ref="CJ1289:DW1289" si="736">SUM(CJ1290:CJ1293)</f>
        <v>7668</v>
      </c>
      <c r="CK1289" s="239">
        <f t="shared" si="736"/>
        <v>14340</v>
      </c>
      <c r="CL1289" s="239">
        <f t="shared" si="736"/>
        <v>16193</v>
      </c>
      <c r="CM1289" s="239">
        <f t="shared" si="736"/>
        <v>17629</v>
      </c>
      <c r="CN1289" s="236">
        <f t="shared" si="736"/>
        <v>13462</v>
      </c>
      <c r="CO1289" s="236">
        <f t="shared" si="736"/>
        <v>15097.070429796902</v>
      </c>
      <c r="CP1289" s="236">
        <f t="shared" si="736"/>
        <v>16023.63770495173</v>
      </c>
      <c r="CQ1289" s="236">
        <f t="shared" si="736"/>
        <v>16287.896270713985</v>
      </c>
      <c r="CR1289" s="239">
        <f t="shared" si="736"/>
        <v>5380</v>
      </c>
      <c r="CS1289" s="239">
        <f t="shared" si="736"/>
        <v>10273</v>
      </c>
      <c r="CT1289" s="239">
        <f t="shared" si="736"/>
        <v>11746</v>
      </c>
      <c r="CU1289" s="239">
        <f t="shared" si="736"/>
        <v>12853</v>
      </c>
      <c r="CV1289" s="236">
        <f t="shared" si="736"/>
        <v>5435</v>
      </c>
      <c r="CW1289" s="236">
        <f t="shared" si="736"/>
        <v>6372.0704297969023</v>
      </c>
      <c r="CX1289" s="236">
        <f t="shared" si="736"/>
        <v>7213.6377049517323</v>
      </c>
      <c r="CY1289" s="236">
        <f t="shared" si="736"/>
        <v>6948.8962707139854</v>
      </c>
      <c r="CZ1289" s="239">
        <f t="shared" si="736"/>
        <v>260</v>
      </c>
      <c r="DA1289" s="239">
        <f t="shared" si="736"/>
        <v>368</v>
      </c>
      <c r="DB1289" s="239">
        <f t="shared" si="736"/>
        <v>402</v>
      </c>
      <c r="DC1289" s="239">
        <f t="shared" si="736"/>
        <v>375</v>
      </c>
      <c r="DD1289" s="236">
        <f t="shared" si="736"/>
        <v>4368</v>
      </c>
      <c r="DE1289" s="236">
        <f t="shared" si="736"/>
        <v>4759</v>
      </c>
      <c r="DF1289" s="236">
        <f t="shared" si="736"/>
        <v>4545</v>
      </c>
      <c r="DG1289" s="236">
        <f t="shared" si="736"/>
        <v>4957</v>
      </c>
      <c r="DH1289" s="239">
        <f t="shared" si="736"/>
        <v>2028</v>
      </c>
      <c r="DI1289" s="239">
        <f t="shared" si="736"/>
        <v>3699</v>
      </c>
      <c r="DJ1289" s="239">
        <f t="shared" si="736"/>
        <v>4045</v>
      </c>
      <c r="DK1289" s="239">
        <f t="shared" si="736"/>
        <v>4401</v>
      </c>
      <c r="DL1289" s="236">
        <f t="shared" si="736"/>
        <v>3659</v>
      </c>
      <c r="DM1289" s="236">
        <f t="shared" si="736"/>
        <v>3966</v>
      </c>
      <c r="DN1289" s="236">
        <f t="shared" si="736"/>
        <v>4265</v>
      </c>
      <c r="DO1289" s="236">
        <f t="shared" si="736"/>
        <v>4382</v>
      </c>
      <c r="DP1289" s="239">
        <f t="shared" si="736"/>
        <v>10</v>
      </c>
      <c r="DQ1289" s="239">
        <f t="shared" si="736"/>
        <v>-1642</v>
      </c>
      <c r="DR1289" s="239">
        <f t="shared" si="736"/>
        <v>-3485.9999999999995</v>
      </c>
      <c r="DS1289" s="239">
        <f t="shared" si="736"/>
        <v>-4176</v>
      </c>
      <c r="DT1289" s="236">
        <f t="shared" si="736"/>
        <v>0</v>
      </c>
      <c r="DU1289" s="236">
        <f t="shared" si="736"/>
        <v>-1295.0704297969021</v>
      </c>
      <c r="DV1289" s="236">
        <f t="shared" si="736"/>
        <v>-710.63770495173276</v>
      </c>
      <c r="DW1289" s="236">
        <f t="shared" si="736"/>
        <v>1079.1037292860146</v>
      </c>
      <c r="DX1289" s="445">
        <f t="shared" si="659"/>
        <v>0.70091604995865053</v>
      </c>
      <c r="DY1289" s="445">
        <f t="shared" si="659"/>
        <v>0.69617226220143924</v>
      </c>
      <c r="DZ1289" s="445">
        <f t="shared" si="659"/>
        <v>0.69612273361227339</v>
      </c>
      <c r="EA1289" s="445">
        <f t="shared" si="658"/>
        <v>0.69619976466539235</v>
      </c>
      <c r="EB1289" s="446">
        <f t="shared" si="658"/>
        <v>0.69513712278847528</v>
      </c>
      <c r="EC1289" s="446">
        <f t="shared" si="658"/>
        <v>0.69636812779895718</v>
      </c>
      <c r="ED1289" s="446">
        <f t="shared" si="658"/>
        <v>0.69659863325324933</v>
      </c>
      <c r="EE1289" s="446">
        <f t="shared" si="658"/>
        <v>0.69741004648191862</v>
      </c>
      <c r="EG1289" s="239">
        <f t="shared" ref="EG1289:EM1289" si="737">SUM(EG1290:EG1293)</f>
        <v>91341</v>
      </c>
      <c r="EH1289" s="239">
        <f t="shared" si="737"/>
        <v>59399</v>
      </c>
      <c r="EI1289" s="239">
        <f t="shared" si="737"/>
        <v>31944</v>
      </c>
      <c r="EJ1289" s="239">
        <f t="shared" si="737"/>
        <v>20374</v>
      </c>
      <c r="EK1289" s="239">
        <f t="shared" si="737"/>
        <v>14473</v>
      </c>
      <c r="EL1289" s="239">
        <f t="shared" si="737"/>
        <v>974488</v>
      </c>
      <c r="EM1289" s="239">
        <f t="shared" si="737"/>
        <v>960491</v>
      </c>
      <c r="EN1289" s="448">
        <f t="shared" si="729"/>
        <v>0.65029942742032598</v>
      </c>
      <c r="EO1289" s="239">
        <f t="shared" si="730"/>
        <v>63.780365639869771</v>
      </c>
      <c r="EP1289" s="448">
        <f t="shared" si="731"/>
        <v>0.15845020308514249</v>
      </c>
      <c r="EQ1289" s="239">
        <f t="shared" si="732"/>
        <v>14851.90171659374</v>
      </c>
      <c r="ER1289" s="239">
        <f t="shared" si="733"/>
        <v>1767.6722981613918</v>
      </c>
      <c r="ES1289" s="449"/>
      <c r="ET1289" s="236">
        <f t="shared" ref="ET1289:EZ1289" si="738">SUM(ET1290:ET1293)</f>
        <v>177939</v>
      </c>
      <c r="EU1289" s="236">
        <f t="shared" si="738"/>
        <v>114761</v>
      </c>
      <c r="EV1289" s="236">
        <f t="shared" si="738"/>
        <v>63182</v>
      </c>
      <c r="EW1289" s="236">
        <f t="shared" si="738"/>
        <v>36512</v>
      </c>
      <c r="EX1289" s="236">
        <f t="shared" si="738"/>
        <v>25104</v>
      </c>
      <c r="EY1289" s="236">
        <f t="shared" si="738"/>
        <v>1290474</v>
      </c>
      <c r="EZ1289" s="236">
        <f t="shared" si="738"/>
        <v>1268307</v>
      </c>
      <c r="FA1289" s="238">
        <f t="shared" si="672"/>
        <v>0.64494573983218972</v>
      </c>
      <c r="FB1289" s="240">
        <f t="shared" si="673"/>
        <v>57.788610680257037</v>
      </c>
      <c r="FC1289" s="238">
        <f t="shared" si="674"/>
        <v>0.14108205621027431</v>
      </c>
      <c r="FD1289" s="236">
        <f t="shared" si="675"/>
        <v>19453.317153232067</v>
      </c>
      <c r="FE1289" s="236">
        <f t="shared" si="676"/>
        <v>2398.9985600226655</v>
      </c>
      <c r="FF1289" s="236">
        <f>SUM(FF1290:FF1293)</f>
        <v>55349</v>
      </c>
      <c r="FG1289" s="240">
        <f t="shared" si="728"/>
        <v>69.012990297927686</v>
      </c>
      <c r="FH1289" s="236">
        <f>SUM(FH1290:FH1293)</f>
        <v>38198</v>
      </c>
      <c r="FI1289" s="236">
        <f>SUM(FI1290:FI1293)</f>
        <v>55349</v>
      </c>
      <c r="FJ1289" s="236">
        <f>SUM(FJ1290:FJ1293)</f>
        <v>805</v>
      </c>
      <c r="FK1289" s="236">
        <f t="shared" si="677"/>
        <v>16346</v>
      </c>
      <c r="FL1289" s="236">
        <f>SUM(FL1290:FL1293)</f>
        <v>3696</v>
      </c>
      <c r="FM1289" s="236">
        <f t="shared" si="678"/>
        <v>12650</v>
      </c>
    </row>
    <row r="1290" spans="1:169" s="368" customFormat="1">
      <c r="A1290" s="285"/>
      <c r="B1290" s="286"/>
      <c r="C1290" s="285"/>
      <c r="D1290" s="285"/>
      <c r="E1290" s="400"/>
      <c r="F1290" s="393">
        <f t="shared" si="709"/>
        <v>1</v>
      </c>
      <c r="G1290" s="459" t="s">
        <v>671</v>
      </c>
      <c r="H1290" s="286" t="s">
        <v>1165</v>
      </c>
      <c r="I1290" s="287"/>
      <c r="J1290" s="392"/>
      <c r="K1290" s="287"/>
      <c r="L1290" s="392"/>
      <c r="M1290" s="392"/>
      <c r="N1290" s="372">
        <f t="shared" ref="N1290:AC1293" si="739">SUMIFS(N$4:N$1158,$K$4:$K$1158,$G1290)</f>
        <v>1</v>
      </c>
      <c r="O1290" s="244">
        <f t="shared" si="739"/>
        <v>20353</v>
      </c>
      <c r="P1290" s="244">
        <f t="shared" si="739"/>
        <v>47871</v>
      </c>
      <c r="Q1290" s="244">
        <f t="shared" si="739"/>
        <v>53591</v>
      </c>
      <c r="R1290" s="244">
        <f t="shared" si="739"/>
        <v>55752</v>
      </c>
      <c r="S1290" s="242">
        <f t="shared" si="739"/>
        <v>48269</v>
      </c>
      <c r="T1290" s="242">
        <f t="shared" si="739"/>
        <v>54251</v>
      </c>
      <c r="U1290" s="242">
        <f t="shared" si="739"/>
        <v>56440</v>
      </c>
      <c r="V1290" s="242">
        <f t="shared" si="739"/>
        <v>52516</v>
      </c>
      <c r="W1290" s="244">
        <f t="shared" si="739"/>
        <v>14009</v>
      </c>
      <c r="X1290" s="244">
        <f t="shared" si="739"/>
        <v>32927</v>
      </c>
      <c r="Y1290" s="244">
        <f t="shared" si="739"/>
        <v>36878</v>
      </c>
      <c r="Z1290" s="244">
        <f t="shared" si="739"/>
        <v>38365</v>
      </c>
      <c r="AA1290" s="242">
        <f t="shared" si="739"/>
        <v>33023</v>
      </c>
      <c r="AB1290" s="242">
        <f t="shared" si="739"/>
        <v>37224</v>
      </c>
      <c r="AC1290" s="242">
        <f t="shared" si="739"/>
        <v>38739</v>
      </c>
      <c r="AD1290" s="242">
        <f t="shared" ref="AD1290:AS1293" si="740">SUMIFS(AD$4:AD$1158,$K$4:$K$1158,$G1290)</f>
        <v>36034</v>
      </c>
      <c r="AE1290" s="244">
        <f t="shared" si="740"/>
        <v>252</v>
      </c>
      <c r="AF1290" s="244">
        <f t="shared" si="740"/>
        <v>400</v>
      </c>
      <c r="AG1290" s="244">
        <f t="shared" si="740"/>
        <v>414</v>
      </c>
      <c r="AH1290" s="244">
        <f t="shared" si="740"/>
        <v>424</v>
      </c>
      <c r="AI1290" s="242">
        <f t="shared" si="740"/>
        <v>397</v>
      </c>
      <c r="AJ1290" s="242">
        <f t="shared" si="740"/>
        <v>411</v>
      </c>
      <c r="AK1290" s="242">
        <f t="shared" si="740"/>
        <v>422</v>
      </c>
      <c r="AL1290" s="242">
        <f t="shared" si="740"/>
        <v>410</v>
      </c>
      <c r="AM1290" s="244">
        <f t="shared" si="740"/>
        <v>6344</v>
      </c>
      <c r="AN1290" s="244">
        <f t="shared" si="740"/>
        <v>14944</v>
      </c>
      <c r="AO1290" s="244">
        <f t="shared" si="740"/>
        <v>16713</v>
      </c>
      <c r="AP1290" s="244">
        <f t="shared" si="740"/>
        <v>17386</v>
      </c>
      <c r="AQ1290" s="242">
        <f t="shared" si="740"/>
        <v>15246</v>
      </c>
      <c r="AR1290" s="242">
        <f t="shared" si="740"/>
        <v>17027</v>
      </c>
      <c r="AS1290" s="242">
        <f t="shared" si="740"/>
        <v>17701</v>
      </c>
      <c r="AT1290" s="242">
        <f t="shared" ref="AR1290:BC1293" si="741">SUMIFS(AT$4:AT$1158,$K$4:$K$1158,$G1290)</f>
        <v>16482</v>
      </c>
      <c r="AU1290" s="244">
        <f t="shared" si="741"/>
        <v>4824</v>
      </c>
      <c r="AV1290" s="244">
        <f t="shared" si="741"/>
        <v>11147</v>
      </c>
      <c r="AW1290" s="244">
        <f t="shared" si="741"/>
        <v>12555</v>
      </c>
      <c r="AX1290" s="244">
        <f t="shared" si="741"/>
        <v>13172</v>
      </c>
      <c r="AY1290" s="242">
        <f t="shared" si="741"/>
        <v>11263</v>
      </c>
      <c r="AZ1290" s="242">
        <f t="shared" si="741"/>
        <v>12665</v>
      </c>
      <c r="BA1290" s="242">
        <f t="shared" si="741"/>
        <v>13282</v>
      </c>
      <c r="BB1290" s="242">
        <f t="shared" si="741"/>
        <v>12443</v>
      </c>
      <c r="BC1290" s="244">
        <f t="shared" si="741"/>
        <v>1465</v>
      </c>
      <c r="BD1290" s="244">
        <f t="shared" si="667"/>
        <v>3628</v>
      </c>
      <c r="BE1290" s="244">
        <f t="shared" si="667"/>
        <v>3851</v>
      </c>
      <c r="BF1290" s="244">
        <f t="shared" si="667"/>
        <v>3932</v>
      </c>
      <c r="BG1290" s="242">
        <f t="shared" si="667"/>
        <v>3717</v>
      </c>
      <c r="BH1290" s="242">
        <f t="shared" si="667"/>
        <v>3931</v>
      </c>
      <c r="BI1290" s="242">
        <f t="shared" si="667"/>
        <v>4009</v>
      </c>
      <c r="BJ1290" s="242">
        <f t="shared" si="667"/>
        <v>3738</v>
      </c>
      <c r="BK1290" s="244">
        <f t="shared" ref="BK1290:BZ1293" si="742">SUMIFS(BK$4:BK$1158,$K$4:$K$1158,$G1290)</f>
        <v>55</v>
      </c>
      <c r="BL1290" s="244">
        <f t="shared" si="742"/>
        <v>169</v>
      </c>
      <c r="BM1290" s="244">
        <f t="shared" si="742"/>
        <v>307</v>
      </c>
      <c r="BN1290" s="244">
        <f t="shared" si="742"/>
        <v>282</v>
      </c>
      <c r="BO1290" s="242">
        <f t="shared" si="742"/>
        <v>266</v>
      </c>
      <c r="BP1290" s="242">
        <f t="shared" si="742"/>
        <v>431</v>
      </c>
      <c r="BQ1290" s="242">
        <f t="shared" si="742"/>
        <v>410</v>
      </c>
      <c r="BR1290" s="242">
        <f t="shared" si="742"/>
        <v>301</v>
      </c>
      <c r="BS1290" s="244">
        <f t="shared" si="742"/>
        <v>55</v>
      </c>
      <c r="BT1290" s="244">
        <f t="shared" si="742"/>
        <v>169</v>
      </c>
      <c r="BU1290" s="244">
        <f t="shared" si="742"/>
        <v>307</v>
      </c>
      <c r="BV1290" s="244">
        <f t="shared" si="742"/>
        <v>282</v>
      </c>
      <c r="BW1290" s="242">
        <f t="shared" si="742"/>
        <v>266</v>
      </c>
      <c r="BX1290" s="242">
        <f t="shared" si="742"/>
        <v>431</v>
      </c>
      <c r="BY1290" s="242">
        <f t="shared" si="742"/>
        <v>410</v>
      </c>
      <c r="BZ1290" s="242">
        <f t="shared" si="742"/>
        <v>301</v>
      </c>
      <c r="CA1290" s="244">
        <f t="shared" ref="CA1290:CH1293" si="743">SUMIFS(CA$4:CA$1158,$K$4:$K$1158,$G1290)</f>
        <v>0</v>
      </c>
      <c r="CB1290" s="244">
        <f t="shared" si="743"/>
        <v>0</v>
      </c>
      <c r="CC1290" s="244">
        <f t="shared" si="743"/>
        <v>0</v>
      </c>
      <c r="CD1290" s="244">
        <f t="shared" si="743"/>
        <v>0</v>
      </c>
      <c r="CE1290" s="242">
        <f t="shared" si="743"/>
        <v>0</v>
      </c>
      <c r="CF1290" s="242">
        <f t="shared" si="743"/>
        <v>0</v>
      </c>
      <c r="CG1290" s="242">
        <f t="shared" si="743"/>
        <v>0</v>
      </c>
      <c r="CH1290" s="242">
        <f t="shared" si="743"/>
        <v>0</v>
      </c>
      <c r="CI1290" s="375"/>
      <c r="CJ1290" s="244">
        <f t="shared" ref="CJ1290:CY1293" si="744">SUMIFS(CJ$4:CJ$1158,$K$4:$K$1158,$G1290)</f>
        <v>1465</v>
      </c>
      <c r="CK1290" s="244">
        <f t="shared" si="744"/>
        <v>3147</v>
      </c>
      <c r="CL1290" s="244">
        <f t="shared" si="744"/>
        <v>3500</v>
      </c>
      <c r="CM1290" s="244">
        <f t="shared" si="744"/>
        <v>3702</v>
      </c>
      <c r="CN1290" s="242">
        <f t="shared" si="744"/>
        <v>3717</v>
      </c>
      <c r="CO1290" s="242">
        <f t="shared" si="744"/>
        <v>4125.5735499361554</v>
      </c>
      <c r="CP1290" s="242">
        <f t="shared" si="744"/>
        <v>4344.1529246895943</v>
      </c>
      <c r="CQ1290" s="242">
        <f t="shared" si="744"/>
        <v>4143.7379773326302</v>
      </c>
      <c r="CR1290" s="244">
        <f t="shared" si="744"/>
        <v>999</v>
      </c>
      <c r="CS1290" s="244">
        <f t="shared" si="744"/>
        <v>2354</v>
      </c>
      <c r="CT1290" s="244">
        <f t="shared" si="744"/>
        <v>2633</v>
      </c>
      <c r="CU1290" s="244">
        <f t="shared" si="744"/>
        <v>2739</v>
      </c>
      <c r="CV1290" s="242">
        <f t="shared" si="744"/>
        <v>2933</v>
      </c>
      <c r="CW1290" s="242">
        <f t="shared" si="744"/>
        <v>3275.5735499361554</v>
      </c>
      <c r="CX1290" s="242">
        <f t="shared" si="744"/>
        <v>3405.1529246895943</v>
      </c>
      <c r="CY1290" s="242">
        <f t="shared" si="744"/>
        <v>3170.7379773326302</v>
      </c>
      <c r="CZ1290" s="244">
        <f t="shared" ref="CZ1290:DO1293" si="745">SUMIFS(CZ$4:CZ$1158,$K$4:$K$1158,$G1290)</f>
        <v>89</v>
      </c>
      <c r="DA1290" s="244">
        <f t="shared" si="745"/>
        <v>126</v>
      </c>
      <c r="DB1290" s="244">
        <f t="shared" si="745"/>
        <v>137</v>
      </c>
      <c r="DC1290" s="244">
        <f t="shared" si="745"/>
        <v>128</v>
      </c>
      <c r="DD1290" s="242">
        <f t="shared" si="745"/>
        <v>124</v>
      </c>
      <c r="DE1290" s="242">
        <f t="shared" si="745"/>
        <v>135</v>
      </c>
      <c r="DF1290" s="242">
        <f t="shared" si="745"/>
        <v>129</v>
      </c>
      <c r="DG1290" s="242">
        <f t="shared" si="745"/>
        <v>141</v>
      </c>
      <c r="DH1290" s="244">
        <f t="shared" si="745"/>
        <v>377</v>
      </c>
      <c r="DI1290" s="244">
        <f t="shared" si="745"/>
        <v>667</v>
      </c>
      <c r="DJ1290" s="244">
        <f t="shared" si="745"/>
        <v>730</v>
      </c>
      <c r="DK1290" s="244">
        <f t="shared" si="745"/>
        <v>835</v>
      </c>
      <c r="DL1290" s="242">
        <f t="shared" si="745"/>
        <v>660</v>
      </c>
      <c r="DM1290" s="242">
        <f t="shared" si="745"/>
        <v>715</v>
      </c>
      <c r="DN1290" s="242">
        <f t="shared" si="745"/>
        <v>810</v>
      </c>
      <c r="DO1290" s="242">
        <f t="shared" si="745"/>
        <v>832</v>
      </c>
      <c r="DP1290" s="244">
        <f t="shared" ref="DN1290:DW1293" si="746">SUMIFS(DP$4:DP$1158,$K$4:$K$1158,$G1290)</f>
        <v>0</v>
      </c>
      <c r="DQ1290" s="244">
        <f t="shared" si="746"/>
        <v>481</v>
      </c>
      <c r="DR1290" s="244">
        <f t="shared" si="746"/>
        <v>351</v>
      </c>
      <c r="DS1290" s="244">
        <f t="shared" si="746"/>
        <v>230</v>
      </c>
      <c r="DT1290" s="242">
        <f t="shared" si="746"/>
        <v>0</v>
      </c>
      <c r="DU1290" s="242">
        <f t="shared" si="746"/>
        <v>-194.57354993615536</v>
      </c>
      <c r="DV1290" s="242">
        <f t="shared" si="746"/>
        <v>-335.15292468959433</v>
      </c>
      <c r="DW1290" s="242">
        <f t="shared" si="746"/>
        <v>-405.73797733263018</v>
      </c>
      <c r="DX1290" s="460">
        <f t="shared" si="659"/>
        <v>0.68830147889745985</v>
      </c>
      <c r="DY1290" s="460">
        <f t="shared" si="659"/>
        <v>0.68782770362014578</v>
      </c>
      <c r="DZ1290" s="460">
        <f t="shared" si="659"/>
        <v>0.68813793360825515</v>
      </c>
      <c r="EA1290" s="460">
        <f t="shared" si="658"/>
        <v>0.68813674845745443</v>
      </c>
      <c r="EB1290" s="461">
        <f t="shared" si="658"/>
        <v>0.68414510348256641</v>
      </c>
      <c r="EC1290" s="461">
        <f t="shared" si="658"/>
        <v>0.68614403421135095</v>
      </c>
      <c r="ED1290" s="461">
        <f t="shared" si="658"/>
        <v>0.68637491141034723</v>
      </c>
      <c r="EE1290" s="461">
        <f t="shared" si="658"/>
        <v>0.68615279153020037</v>
      </c>
      <c r="EG1290" s="244">
        <f t="shared" ref="EG1290:EM1293" si="747">SUMIFS(EG$4:EG$1158,$K$4:$K$1158,$G1290)</f>
        <v>20362</v>
      </c>
      <c r="EH1290" s="244">
        <f t="shared" si="747"/>
        <v>13213</v>
      </c>
      <c r="EI1290" s="244">
        <f t="shared" si="747"/>
        <v>7149</v>
      </c>
      <c r="EJ1290" s="244">
        <f t="shared" si="747"/>
        <v>4687</v>
      </c>
      <c r="EK1290" s="244">
        <f t="shared" si="747"/>
        <v>2856</v>
      </c>
      <c r="EL1290" s="244">
        <f t="shared" si="747"/>
        <v>223163</v>
      </c>
      <c r="EM1290" s="244">
        <f t="shared" si="747"/>
        <v>220702</v>
      </c>
      <c r="EN1290" s="462">
        <f t="shared" si="729"/>
        <v>0.64890482270896765</v>
      </c>
      <c r="EO1290" s="244">
        <f t="shared" si="730"/>
        <v>65.561617009371943</v>
      </c>
      <c r="EP1290" s="462">
        <f t="shared" si="731"/>
        <v>0.14026127099499067</v>
      </c>
      <c r="EQ1290" s="244">
        <f t="shared" si="732"/>
        <v>12797.820427221359</v>
      </c>
      <c r="ER1290" s="244">
        <f t="shared" si="733"/>
        <v>1769.7317347977514</v>
      </c>
      <c r="ES1290" s="463"/>
      <c r="ET1290" s="242">
        <f t="shared" ref="ET1290:EZ1293" si="748">SUMIFS(ET$4:ET$1158,$K$4:$K$1158,$G1290)</f>
        <v>45652</v>
      </c>
      <c r="EU1290" s="242">
        <f t="shared" si="748"/>
        <v>29600</v>
      </c>
      <c r="EV1290" s="242">
        <f t="shared" si="748"/>
        <v>16052</v>
      </c>
      <c r="EW1290" s="242">
        <f t="shared" si="748"/>
        <v>9416</v>
      </c>
      <c r="EX1290" s="242">
        <f t="shared" si="748"/>
        <v>4766</v>
      </c>
      <c r="EY1290" s="242">
        <f t="shared" si="748"/>
        <v>329088</v>
      </c>
      <c r="EZ1290" s="242">
        <f t="shared" si="748"/>
        <v>324481</v>
      </c>
      <c r="FA1290" s="464">
        <f t="shared" si="672"/>
        <v>0.64838342241303781</v>
      </c>
      <c r="FB1290" s="243">
        <f t="shared" si="673"/>
        <v>58.659357089459249</v>
      </c>
      <c r="FC1290" s="464">
        <f t="shared" si="674"/>
        <v>0.10439849294663979</v>
      </c>
      <c r="FD1290" s="242">
        <f t="shared" si="675"/>
        <v>14482.448463632827</v>
      </c>
      <c r="FE1290" s="242">
        <f t="shared" si="676"/>
        <v>2418.2206867787841</v>
      </c>
      <c r="FF1290" s="242">
        <f>SUMIFS(FF$4:FF$1158,$K$4:$K$1158,$G1290)</f>
        <v>15028</v>
      </c>
      <c r="FG1290" s="243">
        <f t="shared" si="728"/>
        <v>74.594091030077195</v>
      </c>
      <c r="FH1290" s="242">
        <f t="shared" ref="FH1290:FJ1293" si="749">SUMIFS(FH$4:FH$1158,$K$4:$K$1158,$G1290)</f>
        <v>11210</v>
      </c>
      <c r="FI1290" s="242">
        <f t="shared" si="749"/>
        <v>15028</v>
      </c>
      <c r="FJ1290" s="242">
        <f t="shared" si="749"/>
        <v>205</v>
      </c>
      <c r="FK1290" s="242">
        <f t="shared" si="677"/>
        <v>3613</v>
      </c>
      <c r="FL1290" s="242">
        <f>SUMIFS(FL$4:FL$1158,$K$4:$K$1158,$G1290)</f>
        <v>940</v>
      </c>
      <c r="FM1290" s="242">
        <f t="shared" si="678"/>
        <v>2673</v>
      </c>
    </row>
    <row r="1291" spans="1:169" s="368" customFormat="1">
      <c r="A1291" s="285"/>
      <c r="B1291" s="286"/>
      <c r="C1291" s="285"/>
      <c r="D1291" s="285"/>
      <c r="E1291" s="400"/>
      <c r="F1291" s="393">
        <f t="shared" si="709"/>
        <v>2</v>
      </c>
      <c r="G1291" s="459" t="s">
        <v>712</v>
      </c>
      <c r="H1291" s="286" t="s">
        <v>1169</v>
      </c>
      <c r="I1291" s="287"/>
      <c r="J1291" s="392"/>
      <c r="K1291" s="287"/>
      <c r="L1291" s="392"/>
      <c r="M1291" s="392"/>
      <c r="N1291" s="372">
        <f t="shared" si="739"/>
        <v>3</v>
      </c>
      <c r="O1291" s="244">
        <f t="shared" si="739"/>
        <v>27035</v>
      </c>
      <c r="P1291" s="244">
        <f t="shared" si="739"/>
        <v>48181</v>
      </c>
      <c r="Q1291" s="244">
        <f t="shared" si="739"/>
        <v>49070</v>
      </c>
      <c r="R1291" s="244">
        <f t="shared" si="739"/>
        <v>51325</v>
      </c>
      <c r="S1291" s="242">
        <f t="shared" si="739"/>
        <v>48607</v>
      </c>
      <c r="T1291" s="242">
        <f t="shared" si="739"/>
        <v>49986</v>
      </c>
      <c r="U1291" s="242">
        <f t="shared" si="739"/>
        <v>52288</v>
      </c>
      <c r="V1291" s="242">
        <f t="shared" si="739"/>
        <v>51928</v>
      </c>
      <c r="W1291" s="244">
        <f t="shared" si="739"/>
        <v>18698</v>
      </c>
      <c r="X1291" s="244">
        <f t="shared" si="739"/>
        <v>33227</v>
      </c>
      <c r="Y1291" s="244">
        <f t="shared" si="739"/>
        <v>33851</v>
      </c>
      <c r="Z1291" s="244">
        <f t="shared" si="739"/>
        <v>35417</v>
      </c>
      <c r="AA1291" s="242">
        <f t="shared" si="739"/>
        <v>33247</v>
      </c>
      <c r="AB1291" s="242">
        <f t="shared" si="739"/>
        <v>34371</v>
      </c>
      <c r="AC1291" s="242">
        <f t="shared" si="739"/>
        <v>35979</v>
      </c>
      <c r="AD1291" s="242">
        <f t="shared" si="740"/>
        <v>35715</v>
      </c>
      <c r="AE1291" s="244">
        <f t="shared" si="740"/>
        <v>337</v>
      </c>
      <c r="AF1291" s="244">
        <f t="shared" si="740"/>
        <v>404</v>
      </c>
      <c r="AG1291" s="244">
        <f t="shared" si="740"/>
        <v>380</v>
      </c>
      <c r="AH1291" s="244">
        <f t="shared" si="740"/>
        <v>392</v>
      </c>
      <c r="AI1291" s="242">
        <f t="shared" si="740"/>
        <v>400</v>
      </c>
      <c r="AJ1291" s="242">
        <f t="shared" si="740"/>
        <v>380</v>
      </c>
      <c r="AK1291" s="242">
        <f t="shared" si="740"/>
        <v>391</v>
      </c>
      <c r="AL1291" s="242">
        <f t="shared" si="740"/>
        <v>406</v>
      </c>
      <c r="AM1291" s="244">
        <f t="shared" si="740"/>
        <v>8336</v>
      </c>
      <c r="AN1291" s="244">
        <f t="shared" si="740"/>
        <v>14954</v>
      </c>
      <c r="AO1291" s="244">
        <f t="shared" si="740"/>
        <v>15218</v>
      </c>
      <c r="AP1291" s="244">
        <f t="shared" si="740"/>
        <v>15907</v>
      </c>
      <c r="AQ1291" s="242">
        <f t="shared" si="740"/>
        <v>15360</v>
      </c>
      <c r="AR1291" s="242">
        <f t="shared" si="741"/>
        <v>15614</v>
      </c>
      <c r="AS1291" s="242">
        <f t="shared" si="741"/>
        <v>16309</v>
      </c>
      <c r="AT1291" s="242">
        <f t="shared" si="741"/>
        <v>16214</v>
      </c>
      <c r="AU1291" s="244">
        <f t="shared" si="741"/>
        <v>5908</v>
      </c>
      <c r="AV1291" s="244">
        <f t="shared" si="741"/>
        <v>11059</v>
      </c>
      <c r="AW1291" s="244">
        <f t="shared" si="741"/>
        <v>11460</v>
      </c>
      <c r="AX1291" s="244">
        <f t="shared" si="741"/>
        <v>12152</v>
      </c>
      <c r="AY1291" s="242">
        <f t="shared" si="741"/>
        <v>11163</v>
      </c>
      <c r="AZ1291" s="242">
        <f t="shared" si="741"/>
        <v>11553</v>
      </c>
      <c r="BA1291" s="242">
        <f t="shared" si="741"/>
        <v>12245</v>
      </c>
      <c r="BB1291" s="242">
        <f t="shared" si="741"/>
        <v>12257</v>
      </c>
      <c r="BC1291" s="244">
        <f t="shared" si="741"/>
        <v>2359</v>
      </c>
      <c r="BD1291" s="244">
        <f t="shared" si="667"/>
        <v>3302</v>
      </c>
      <c r="BE1291" s="244">
        <f t="shared" si="667"/>
        <v>2422</v>
      </c>
      <c r="BF1291" s="244">
        <f t="shared" si="667"/>
        <v>2449</v>
      </c>
      <c r="BG1291" s="242">
        <f t="shared" si="667"/>
        <v>3871</v>
      </c>
      <c r="BH1291" s="242">
        <f t="shared" si="667"/>
        <v>3508</v>
      </c>
      <c r="BI1291" s="242">
        <f t="shared" si="667"/>
        <v>3555</v>
      </c>
      <c r="BJ1291" s="242">
        <f t="shared" si="667"/>
        <v>3604</v>
      </c>
      <c r="BK1291" s="244">
        <f t="shared" si="742"/>
        <v>69</v>
      </c>
      <c r="BL1291" s="244">
        <f t="shared" si="742"/>
        <v>593</v>
      </c>
      <c r="BM1291" s="244">
        <f t="shared" si="742"/>
        <v>1336</v>
      </c>
      <c r="BN1291" s="244">
        <f t="shared" si="742"/>
        <v>1306</v>
      </c>
      <c r="BO1291" s="242">
        <f t="shared" si="742"/>
        <v>326</v>
      </c>
      <c r="BP1291" s="242">
        <f t="shared" si="742"/>
        <v>553</v>
      </c>
      <c r="BQ1291" s="242">
        <f t="shared" si="742"/>
        <v>509</v>
      </c>
      <c r="BR1291" s="242">
        <f t="shared" si="742"/>
        <v>353</v>
      </c>
      <c r="BS1291" s="244">
        <f t="shared" si="742"/>
        <v>69</v>
      </c>
      <c r="BT1291" s="244">
        <f t="shared" si="742"/>
        <v>593</v>
      </c>
      <c r="BU1291" s="244">
        <f t="shared" si="742"/>
        <v>1336</v>
      </c>
      <c r="BV1291" s="244">
        <f t="shared" si="742"/>
        <v>1306</v>
      </c>
      <c r="BW1291" s="242">
        <f t="shared" si="742"/>
        <v>326</v>
      </c>
      <c r="BX1291" s="242">
        <f t="shared" si="742"/>
        <v>553</v>
      </c>
      <c r="BY1291" s="242">
        <f t="shared" si="742"/>
        <v>509</v>
      </c>
      <c r="BZ1291" s="242">
        <f t="shared" si="742"/>
        <v>353</v>
      </c>
      <c r="CA1291" s="244">
        <f t="shared" si="743"/>
        <v>0</v>
      </c>
      <c r="CB1291" s="244">
        <f t="shared" si="743"/>
        <v>0</v>
      </c>
      <c r="CC1291" s="244">
        <f t="shared" si="743"/>
        <v>0</v>
      </c>
      <c r="CD1291" s="244">
        <f t="shared" si="743"/>
        <v>0</v>
      </c>
      <c r="CE1291" s="242">
        <f t="shared" si="743"/>
        <v>0</v>
      </c>
      <c r="CF1291" s="242">
        <f t="shared" si="743"/>
        <v>0</v>
      </c>
      <c r="CG1291" s="242">
        <f t="shared" si="743"/>
        <v>0</v>
      </c>
      <c r="CH1291" s="242">
        <f t="shared" si="743"/>
        <v>0</v>
      </c>
      <c r="CI1291" s="375"/>
      <c r="CJ1291" s="244">
        <f t="shared" si="744"/>
        <v>2359</v>
      </c>
      <c r="CK1291" s="244">
        <f t="shared" si="744"/>
        <v>4239</v>
      </c>
      <c r="CL1291" s="244">
        <f t="shared" si="744"/>
        <v>4391</v>
      </c>
      <c r="CM1291" s="244">
        <f t="shared" si="744"/>
        <v>4629</v>
      </c>
      <c r="CN1291" s="242">
        <f t="shared" si="744"/>
        <v>3871</v>
      </c>
      <c r="CO1291" s="242">
        <f t="shared" si="744"/>
        <v>4088.5770272136151</v>
      </c>
      <c r="CP1291" s="242">
        <f t="shared" si="744"/>
        <v>4089.8888188537562</v>
      </c>
      <c r="CQ1291" s="242">
        <f t="shared" si="744"/>
        <v>4246.0017675480249</v>
      </c>
      <c r="CR1291" s="244">
        <f t="shared" si="744"/>
        <v>1854</v>
      </c>
      <c r="CS1291" s="244">
        <f t="shared" si="744"/>
        <v>3321</v>
      </c>
      <c r="CT1291" s="244">
        <f t="shared" si="744"/>
        <v>3380</v>
      </c>
      <c r="CU1291" s="244">
        <f t="shared" si="744"/>
        <v>3536</v>
      </c>
      <c r="CV1291" s="242">
        <f t="shared" si="744"/>
        <v>1777</v>
      </c>
      <c r="CW1291" s="242">
        <f t="shared" si="744"/>
        <v>1805.5770272136156</v>
      </c>
      <c r="CX1291" s="242">
        <f t="shared" si="744"/>
        <v>1796.8888188537567</v>
      </c>
      <c r="CY1291" s="242">
        <f t="shared" si="744"/>
        <v>1812.0017675480256</v>
      </c>
      <c r="CZ1291" s="244">
        <f t="shared" si="745"/>
        <v>0</v>
      </c>
      <c r="DA1291" s="244">
        <f t="shared" si="745"/>
        <v>0</v>
      </c>
      <c r="DB1291" s="244">
        <f t="shared" si="745"/>
        <v>0</v>
      </c>
      <c r="DC1291" s="244">
        <f t="shared" si="745"/>
        <v>0</v>
      </c>
      <c r="DD1291" s="242">
        <f t="shared" si="745"/>
        <v>1187</v>
      </c>
      <c r="DE1291" s="242">
        <f t="shared" si="745"/>
        <v>1292</v>
      </c>
      <c r="DF1291" s="242">
        <f t="shared" si="745"/>
        <v>1234</v>
      </c>
      <c r="DG1291" s="242">
        <f t="shared" si="745"/>
        <v>1346</v>
      </c>
      <c r="DH1291" s="244">
        <f t="shared" si="745"/>
        <v>505</v>
      </c>
      <c r="DI1291" s="244">
        <f t="shared" si="745"/>
        <v>918</v>
      </c>
      <c r="DJ1291" s="244">
        <f t="shared" si="745"/>
        <v>1011</v>
      </c>
      <c r="DK1291" s="244">
        <f t="shared" si="745"/>
        <v>1093</v>
      </c>
      <c r="DL1291" s="242">
        <f t="shared" si="745"/>
        <v>907</v>
      </c>
      <c r="DM1291" s="242">
        <f t="shared" si="745"/>
        <v>991</v>
      </c>
      <c r="DN1291" s="242">
        <f t="shared" si="746"/>
        <v>1059</v>
      </c>
      <c r="DO1291" s="242">
        <f t="shared" si="746"/>
        <v>1088</v>
      </c>
      <c r="DP1291" s="244">
        <f t="shared" si="746"/>
        <v>0</v>
      </c>
      <c r="DQ1291" s="244">
        <f t="shared" si="746"/>
        <v>-937</v>
      </c>
      <c r="DR1291" s="244">
        <f t="shared" si="746"/>
        <v>-1969</v>
      </c>
      <c r="DS1291" s="244">
        <f t="shared" si="746"/>
        <v>-2180</v>
      </c>
      <c r="DT1291" s="242">
        <f t="shared" si="746"/>
        <v>0</v>
      </c>
      <c r="DU1291" s="242">
        <f t="shared" si="746"/>
        <v>-580.57702721361534</v>
      </c>
      <c r="DV1291" s="242">
        <f t="shared" si="746"/>
        <v>-534.88881885375667</v>
      </c>
      <c r="DW1291" s="242">
        <f t="shared" si="746"/>
        <v>-642.00176754802544</v>
      </c>
      <c r="DX1291" s="460">
        <f t="shared" si="659"/>
        <v>0.6916219715184021</v>
      </c>
      <c r="DY1291" s="460">
        <f t="shared" si="659"/>
        <v>0.68962869180797415</v>
      </c>
      <c r="DZ1291" s="460">
        <f t="shared" si="659"/>
        <v>0.68985123293254536</v>
      </c>
      <c r="EA1291" s="460">
        <f t="shared" si="658"/>
        <v>0.69005358012664397</v>
      </c>
      <c r="EB1291" s="461">
        <f t="shared" si="658"/>
        <v>0.68399613224432698</v>
      </c>
      <c r="EC1291" s="461">
        <f t="shared" si="658"/>
        <v>0.68761253150882251</v>
      </c>
      <c r="ED1291" s="461">
        <f t="shared" si="658"/>
        <v>0.68809287025703791</v>
      </c>
      <c r="EE1291" s="461">
        <f t="shared" si="658"/>
        <v>0.68777923278385455</v>
      </c>
      <c r="EG1291" s="244">
        <f t="shared" si="747"/>
        <v>27047</v>
      </c>
      <c r="EH1291" s="244">
        <f t="shared" si="747"/>
        <v>17611</v>
      </c>
      <c r="EI1291" s="244">
        <f t="shared" si="747"/>
        <v>9435</v>
      </c>
      <c r="EJ1291" s="244">
        <f t="shared" si="747"/>
        <v>6026</v>
      </c>
      <c r="EK1291" s="244">
        <f t="shared" si="747"/>
        <v>3747</v>
      </c>
      <c r="EL1291" s="244">
        <f t="shared" si="747"/>
        <v>285695</v>
      </c>
      <c r="EM1291" s="244">
        <f t="shared" si="747"/>
        <v>282846</v>
      </c>
      <c r="EN1291" s="462">
        <f t="shared" si="729"/>
        <v>0.65112581802048286</v>
      </c>
      <c r="EO1291" s="244">
        <f t="shared" si="730"/>
        <v>63.868574456809746</v>
      </c>
      <c r="EP1291" s="462">
        <f t="shared" si="731"/>
        <v>0.13853662143675824</v>
      </c>
      <c r="EQ1291" s="244">
        <f t="shared" si="732"/>
        <v>13115.385288506974</v>
      </c>
      <c r="ER1291" s="244">
        <f t="shared" si="733"/>
        <v>1775.4066405982996</v>
      </c>
      <c r="ES1291" s="463"/>
      <c r="ET1291" s="242">
        <f t="shared" si="748"/>
        <v>46097</v>
      </c>
      <c r="EU1291" s="242">
        <f t="shared" si="748"/>
        <v>29962</v>
      </c>
      <c r="EV1291" s="242">
        <f t="shared" si="748"/>
        <v>16135</v>
      </c>
      <c r="EW1291" s="242">
        <f t="shared" si="748"/>
        <v>9163</v>
      </c>
      <c r="EX1291" s="242">
        <f t="shared" si="748"/>
        <v>5831</v>
      </c>
      <c r="EY1291" s="242">
        <f t="shared" si="748"/>
        <v>325473</v>
      </c>
      <c r="EZ1291" s="242">
        <f t="shared" si="748"/>
        <v>322204</v>
      </c>
      <c r="FA1291" s="464">
        <f t="shared" si="672"/>
        <v>0.64997722194502894</v>
      </c>
      <c r="FB1291" s="243">
        <f t="shared" si="673"/>
        <v>56.78958785249457</v>
      </c>
      <c r="FC1291" s="464">
        <f t="shared" si="674"/>
        <v>0.12649413193917175</v>
      </c>
      <c r="FD1291" s="242">
        <f t="shared" si="675"/>
        <v>17915.464570025779</v>
      </c>
      <c r="FE1291" s="242">
        <f t="shared" si="676"/>
        <v>2369.8753998501984</v>
      </c>
      <c r="FF1291" s="242">
        <f>SUMIFS(FF$4:FF$1158,$K$4:$K$1158,$G1291)</f>
        <v>15039</v>
      </c>
      <c r="FG1291" s="243">
        <f t="shared" si="728"/>
        <v>61.792672385131986</v>
      </c>
      <c r="FH1291" s="242">
        <f t="shared" si="749"/>
        <v>9293</v>
      </c>
      <c r="FI1291" s="242">
        <f t="shared" si="749"/>
        <v>15039</v>
      </c>
      <c r="FJ1291" s="242">
        <f t="shared" si="749"/>
        <v>197</v>
      </c>
      <c r="FK1291" s="242">
        <f t="shared" si="677"/>
        <v>5549</v>
      </c>
      <c r="FL1291" s="242">
        <f>SUMIFS(FL$4:FL$1158,$K$4:$K$1158,$G1291)</f>
        <v>1027</v>
      </c>
      <c r="FM1291" s="242">
        <f t="shared" si="678"/>
        <v>4522</v>
      </c>
    </row>
    <row r="1292" spans="1:169" s="368" customFormat="1">
      <c r="A1292" s="285"/>
      <c r="B1292" s="286"/>
      <c r="C1292" s="285"/>
      <c r="D1292" s="285"/>
      <c r="E1292" s="400"/>
      <c r="F1292" s="393">
        <f t="shared" si="709"/>
        <v>3</v>
      </c>
      <c r="G1292" s="459" t="s">
        <v>728</v>
      </c>
      <c r="H1292" s="286" t="s">
        <v>1179</v>
      </c>
      <c r="I1292" s="287"/>
      <c r="J1292" s="392"/>
      <c r="K1292" s="287"/>
      <c r="L1292" s="392"/>
      <c r="M1292" s="392"/>
      <c r="N1292" s="372">
        <f t="shared" si="739"/>
        <v>22</v>
      </c>
      <c r="O1292" s="244">
        <f t="shared" si="739"/>
        <v>27841</v>
      </c>
      <c r="P1292" s="244">
        <f t="shared" si="739"/>
        <v>50213</v>
      </c>
      <c r="Q1292" s="244">
        <f t="shared" si="739"/>
        <v>59460</v>
      </c>
      <c r="R1292" s="244">
        <f t="shared" si="739"/>
        <v>69648</v>
      </c>
      <c r="S1292" s="242">
        <f t="shared" si="739"/>
        <v>50974</v>
      </c>
      <c r="T1292" s="242">
        <f t="shared" si="739"/>
        <v>60376</v>
      </c>
      <c r="U1292" s="242">
        <f t="shared" si="739"/>
        <v>70812</v>
      </c>
      <c r="V1292" s="242">
        <f t="shared" si="739"/>
        <v>84266</v>
      </c>
      <c r="W1292" s="244">
        <f t="shared" si="739"/>
        <v>19927</v>
      </c>
      <c r="X1292" s="244">
        <f t="shared" si="739"/>
        <v>35251</v>
      </c>
      <c r="Y1292" s="244">
        <f t="shared" si="739"/>
        <v>41718</v>
      </c>
      <c r="Z1292" s="244">
        <f t="shared" si="739"/>
        <v>48835</v>
      </c>
      <c r="AA1292" s="242">
        <f t="shared" si="739"/>
        <v>35600</v>
      </c>
      <c r="AB1292" s="242">
        <f t="shared" si="739"/>
        <v>42166</v>
      </c>
      <c r="AC1292" s="242">
        <f t="shared" si="739"/>
        <v>49479</v>
      </c>
      <c r="AD1292" s="242">
        <f t="shared" si="740"/>
        <v>59084</v>
      </c>
      <c r="AE1292" s="244">
        <f t="shared" si="740"/>
        <v>357</v>
      </c>
      <c r="AF1292" s="244">
        <f t="shared" si="740"/>
        <v>430</v>
      </c>
      <c r="AG1292" s="244">
        <f t="shared" si="740"/>
        <v>468</v>
      </c>
      <c r="AH1292" s="244">
        <f t="shared" si="740"/>
        <v>539</v>
      </c>
      <c r="AI1292" s="242">
        <f t="shared" si="740"/>
        <v>430</v>
      </c>
      <c r="AJ1292" s="242">
        <f t="shared" si="740"/>
        <v>465</v>
      </c>
      <c r="AK1292" s="242">
        <f t="shared" si="740"/>
        <v>538</v>
      </c>
      <c r="AL1292" s="242">
        <f t="shared" si="740"/>
        <v>673</v>
      </c>
      <c r="AM1292" s="244">
        <f t="shared" si="740"/>
        <v>7914</v>
      </c>
      <c r="AN1292" s="244">
        <f t="shared" si="740"/>
        <v>14962</v>
      </c>
      <c r="AO1292" s="244">
        <f t="shared" si="740"/>
        <v>17744</v>
      </c>
      <c r="AP1292" s="244">
        <f t="shared" si="740"/>
        <v>20816</v>
      </c>
      <c r="AQ1292" s="242">
        <f t="shared" si="740"/>
        <v>15375</v>
      </c>
      <c r="AR1292" s="242">
        <f t="shared" si="741"/>
        <v>18208</v>
      </c>
      <c r="AS1292" s="242">
        <f t="shared" si="741"/>
        <v>21334</v>
      </c>
      <c r="AT1292" s="242">
        <f t="shared" si="741"/>
        <v>25185</v>
      </c>
      <c r="AU1292" s="244">
        <f t="shared" si="741"/>
        <v>5588</v>
      </c>
      <c r="AV1292" s="244">
        <f t="shared" si="741"/>
        <v>10803</v>
      </c>
      <c r="AW1292" s="244">
        <f t="shared" si="741"/>
        <v>12430</v>
      </c>
      <c r="AX1292" s="244">
        <f t="shared" si="741"/>
        <v>14297</v>
      </c>
      <c r="AY1292" s="242">
        <f t="shared" si="741"/>
        <v>10848</v>
      </c>
      <c r="AZ1292" s="242">
        <f t="shared" si="741"/>
        <v>12469</v>
      </c>
      <c r="BA1292" s="242">
        <f t="shared" si="741"/>
        <v>14329</v>
      </c>
      <c r="BB1292" s="242">
        <f t="shared" si="741"/>
        <v>16847</v>
      </c>
      <c r="BC1292" s="244">
        <f t="shared" si="741"/>
        <v>2252</v>
      </c>
      <c r="BD1292" s="244">
        <f t="shared" si="667"/>
        <v>3665.6524381182003</v>
      </c>
      <c r="BE1292" s="244">
        <f t="shared" si="667"/>
        <v>4222.2351322677132</v>
      </c>
      <c r="BF1292" s="244">
        <f t="shared" si="667"/>
        <v>5348</v>
      </c>
      <c r="BG1292" s="242">
        <f t="shared" si="667"/>
        <v>3950</v>
      </c>
      <c r="BH1292" s="242">
        <f t="shared" si="667"/>
        <v>4415</v>
      </c>
      <c r="BI1292" s="242">
        <f t="shared" si="667"/>
        <v>5718</v>
      </c>
      <c r="BJ1292" s="242">
        <f t="shared" si="667"/>
        <v>7556</v>
      </c>
      <c r="BK1292" s="244">
        <f t="shared" si="742"/>
        <v>74</v>
      </c>
      <c r="BL1292" s="244">
        <f t="shared" si="742"/>
        <v>493.34756188179983</v>
      </c>
      <c r="BM1292" s="244">
        <f t="shared" si="742"/>
        <v>1091.7648677322866</v>
      </c>
      <c r="BN1292" s="244">
        <f t="shared" si="742"/>
        <v>1171</v>
      </c>
      <c r="BO1292" s="242">
        <f t="shared" si="742"/>
        <v>577</v>
      </c>
      <c r="BP1292" s="242">
        <f t="shared" si="742"/>
        <v>1324</v>
      </c>
      <c r="BQ1292" s="242">
        <f t="shared" si="742"/>
        <v>1287</v>
      </c>
      <c r="BR1292" s="242">
        <f t="shared" si="742"/>
        <v>782</v>
      </c>
      <c r="BS1292" s="244">
        <f t="shared" si="742"/>
        <v>85</v>
      </c>
      <c r="BT1292" s="244">
        <f t="shared" si="742"/>
        <v>523</v>
      </c>
      <c r="BU1292" s="244">
        <f t="shared" si="742"/>
        <v>1258</v>
      </c>
      <c r="BV1292" s="244">
        <f t="shared" si="742"/>
        <v>1171</v>
      </c>
      <c r="BW1292" s="242">
        <f t="shared" si="742"/>
        <v>577</v>
      </c>
      <c r="BX1292" s="242">
        <f t="shared" si="742"/>
        <v>1324</v>
      </c>
      <c r="BY1292" s="242">
        <f t="shared" si="742"/>
        <v>1287</v>
      </c>
      <c r="BZ1292" s="242">
        <f t="shared" si="742"/>
        <v>782</v>
      </c>
      <c r="CA1292" s="244">
        <f t="shared" si="743"/>
        <v>11</v>
      </c>
      <c r="CB1292" s="244">
        <f t="shared" si="743"/>
        <v>29.652438118200184</v>
      </c>
      <c r="CC1292" s="244">
        <f t="shared" si="743"/>
        <v>166.23513226771337</v>
      </c>
      <c r="CD1292" s="244">
        <f t="shared" si="743"/>
        <v>0</v>
      </c>
      <c r="CE1292" s="242">
        <f t="shared" si="743"/>
        <v>0</v>
      </c>
      <c r="CF1292" s="242">
        <f t="shared" si="743"/>
        <v>0</v>
      </c>
      <c r="CG1292" s="242">
        <f t="shared" si="743"/>
        <v>0</v>
      </c>
      <c r="CH1292" s="242">
        <f t="shared" si="743"/>
        <v>0</v>
      </c>
      <c r="CI1292" s="375"/>
      <c r="CJ1292" s="244">
        <f t="shared" si="744"/>
        <v>2249</v>
      </c>
      <c r="CK1292" s="244">
        <f t="shared" si="744"/>
        <v>4548</v>
      </c>
      <c r="CL1292" s="244">
        <f t="shared" si="744"/>
        <v>5758</v>
      </c>
      <c r="CM1292" s="244">
        <f t="shared" si="744"/>
        <v>6640</v>
      </c>
      <c r="CN1292" s="242">
        <f t="shared" si="744"/>
        <v>3950</v>
      </c>
      <c r="CO1292" s="242">
        <f t="shared" si="744"/>
        <v>5115.8559958606638</v>
      </c>
      <c r="CP1292" s="242">
        <f t="shared" si="744"/>
        <v>5706.9073100913956</v>
      </c>
      <c r="CQ1292" s="242">
        <f t="shared" si="744"/>
        <v>5834.7290786070662</v>
      </c>
      <c r="CR1292" s="244">
        <f t="shared" si="744"/>
        <v>1410</v>
      </c>
      <c r="CS1292" s="244">
        <f t="shared" si="744"/>
        <v>3025</v>
      </c>
      <c r="CT1292" s="244">
        <f t="shared" si="744"/>
        <v>4090</v>
      </c>
      <c r="CU1292" s="244">
        <f t="shared" si="744"/>
        <v>4825</v>
      </c>
      <c r="CV1292" s="242">
        <f t="shared" si="744"/>
        <v>608</v>
      </c>
      <c r="CW1292" s="242">
        <f t="shared" si="744"/>
        <v>1481.8559958606638</v>
      </c>
      <c r="CX1292" s="242">
        <f t="shared" si="744"/>
        <v>2036.907310091397</v>
      </c>
      <c r="CY1292" s="242">
        <f t="shared" si="744"/>
        <v>1945.7290786070662</v>
      </c>
      <c r="CZ1292" s="244">
        <f t="shared" si="745"/>
        <v>0</v>
      </c>
      <c r="DA1292" s="244">
        <f t="shared" si="745"/>
        <v>0</v>
      </c>
      <c r="DB1292" s="244">
        <f t="shared" si="745"/>
        <v>0</v>
      </c>
      <c r="DC1292" s="244">
        <f t="shared" si="745"/>
        <v>0</v>
      </c>
      <c r="DD1292" s="242">
        <f t="shared" si="745"/>
        <v>1834</v>
      </c>
      <c r="DE1292" s="242">
        <f t="shared" si="745"/>
        <v>2000</v>
      </c>
      <c r="DF1292" s="242">
        <f t="shared" si="745"/>
        <v>1910</v>
      </c>
      <c r="DG1292" s="242">
        <f t="shared" si="745"/>
        <v>2082</v>
      </c>
      <c r="DH1292" s="244">
        <f t="shared" si="745"/>
        <v>839</v>
      </c>
      <c r="DI1292" s="244">
        <f t="shared" si="745"/>
        <v>1523</v>
      </c>
      <c r="DJ1292" s="244">
        <f t="shared" si="745"/>
        <v>1668</v>
      </c>
      <c r="DK1292" s="244">
        <f t="shared" si="745"/>
        <v>1815</v>
      </c>
      <c r="DL1292" s="242">
        <f t="shared" si="745"/>
        <v>1508</v>
      </c>
      <c r="DM1292" s="242">
        <f t="shared" si="745"/>
        <v>1634</v>
      </c>
      <c r="DN1292" s="242">
        <f t="shared" si="746"/>
        <v>1760</v>
      </c>
      <c r="DO1292" s="242">
        <f t="shared" si="746"/>
        <v>1807</v>
      </c>
      <c r="DP1292" s="244">
        <f t="shared" si="746"/>
        <v>3</v>
      </c>
      <c r="DQ1292" s="244">
        <f t="shared" si="746"/>
        <v>-882.34756188179983</v>
      </c>
      <c r="DR1292" s="244">
        <f t="shared" si="746"/>
        <v>-1535.7648677322866</v>
      </c>
      <c r="DS1292" s="244">
        <f t="shared" si="746"/>
        <v>-1292</v>
      </c>
      <c r="DT1292" s="242">
        <f t="shared" si="746"/>
        <v>0</v>
      </c>
      <c r="DU1292" s="242">
        <f t="shared" si="746"/>
        <v>-700.85599586066348</v>
      </c>
      <c r="DV1292" s="242">
        <f t="shared" si="746"/>
        <v>11.092689908603234</v>
      </c>
      <c r="DW1292" s="242">
        <f t="shared" si="746"/>
        <v>1721.2709213929338</v>
      </c>
      <c r="DX1292" s="460">
        <f t="shared" si="659"/>
        <v>0.71574296900255019</v>
      </c>
      <c r="DY1292" s="460">
        <f t="shared" si="659"/>
        <v>0.70202935494792185</v>
      </c>
      <c r="DZ1292" s="460">
        <f t="shared" si="659"/>
        <v>0.70161453077699298</v>
      </c>
      <c r="EA1292" s="460">
        <f t="shared" si="658"/>
        <v>0.70116873420629455</v>
      </c>
      <c r="EB1292" s="461">
        <f t="shared" si="658"/>
        <v>0.69839526032879506</v>
      </c>
      <c r="EC1292" s="461">
        <f t="shared" si="658"/>
        <v>0.69839008877699749</v>
      </c>
      <c r="ED1292" s="461">
        <f t="shared" si="658"/>
        <v>0.698737502118285</v>
      </c>
      <c r="EE1292" s="461">
        <f t="shared" si="658"/>
        <v>0.70116061044786748</v>
      </c>
      <c r="EG1292" s="244">
        <f t="shared" si="747"/>
        <v>24853</v>
      </c>
      <c r="EH1292" s="244">
        <f t="shared" si="747"/>
        <v>16345</v>
      </c>
      <c r="EI1292" s="244">
        <f t="shared" si="747"/>
        <v>8508</v>
      </c>
      <c r="EJ1292" s="244">
        <f t="shared" si="747"/>
        <v>5370</v>
      </c>
      <c r="EK1292" s="244">
        <f t="shared" si="747"/>
        <v>3858</v>
      </c>
      <c r="EL1292" s="244">
        <f t="shared" si="747"/>
        <v>251793</v>
      </c>
      <c r="EM1292" s="244">
        <f t="shared" si="747"/>
        <v>248857</v>
      </c>
      <c r="EN1292" s="462">
        <f t="shared" si="729"/>
        <v>0.65766708244477523</v>
      </c>
      <c r="EO1292" s="244">
        <f t="shared" si="730"/>
        <v>63.117066290550071</v>
      </c>
      <c r="EP1292" s="462">
        <f t="shared" si="731"/>
        <v>0.15523276867983746</v>
      </c>
      <c r="EQ1292" s="244">
        <f t="shared" si="732"/>
        <v>15322.109828311352</v>
      </c>
      <c r="ER1292" s="244">
        <f t="shared" si="733"/>
        <v>1798.2214685542301</v>
      </c>
      <c r="ES1292" s="463"/>
      <c r="ET1292" s="242">
        <f t="shared" si="748"/>
        <v>48089</v>
      </c>
      <c r="EU1292" s="242">
        <f t="shared" si="748"/>
        <v>30819</v>
      </c>
      <c r="EV1292" s="242">
        <f t="shared" si="748"/>
        <v>17273</v>
      </c>
      <c r="EW1292" s="242">
        <f t="shared" si="748"/>
        <v>9487</v>
      </c>
      <c r="EX1292" s="242">
        <f t="shared" si="748"/>
        <v>8622</v>
      </c>
      <c r="EY1292" s="242">
        <f t="shared" si="748"/>
        <v>325741</v>
      </c>
      <c r="EZ1292" s="242">
        <f t="shared" si="748"/>
        <v>319574</v>
      </c>
      <c r="FA1292" s="464">
        <f t="shared" si="672"/>
        <v>0.6408742123978457</v>
      </c>
      <c r="FB1292" s="243">
        <f t="shared" si="673"/>
        <v>54.923869623111209</v>
      </c>
      <c r="FC1292" s="464">
        <f t="shared" si="674"/>
        <v>0.17929256170849883</v>
      </c>
      <c r="FD1292" s="242">
        <f t="shared" si="675"/>
        <v>26468.881718911649</v>
      </c>
      <c r="FE1292" s="242">
        <f t="shared" si="676"/>
        <v>2473.8662511134612</v>
      </c>
      <c r="FF1292" s="242">
        <f>SUMIFS(FF$4:FF$1158,$K$4:$K$1158,$G1292)</f>
        <v>15195</v>
      </c>
      <c r="FG1292" s="243">
        <f t="shared" si="728"/>
        <v>69.496544916090812</v>
      </c>
      <c r="FH1292" s="242">
        <f t="shared" si="749"/>
        <v>10560</v>
      </c>
      <c r="FI1292" s="242">
        <f t="shared" si="749"/>
        <v>15195</v>
      </c>
      <c r="FJ1292" s="242">
        <f t="shared" si="749"/>
        <v>198</v>
      </c>
      <c r="FK1292" s="242">
        <f t="shared" si="677"/>
        <v>4437</v>
      </c>
      <c r="FL1292" s="242">
        <f>SUMIFS(FL$4:FL$1158,$K$4:$K$1158,$G1292)</f>
        <v>1010</v>
      </c>
      <c r="FM1292" s="242">
        <f t="shared" si="678"/>
        <v>3427</v>
      </c>
    </row>
    <row r="1293" spans="1:169" s="368" customFormat="1">
      <c r="A1293" s="285"/>
      <c r="B1293" s="286"/>
      <c r="C1293" s="285"/>
      <c r="D1293" s="285"/>
      <c r="E1293" s="400"/>
      <c r="F1293" s="393">
        <f t="shared" si="709"/>
        <v>4</v>
      </c>
      <c r="G1293" s="459" t="s">
        <v>749</v>
      </c>
      <c r="H1293" s="286" t="s">
        <v>1227</v>
      </c>
      <c r="I1293" s="287"/>
      <c r="J1293" s="392"/>
      <c r="K1293" s="287"/>
      <c r="L1293" s="392"/>
      <c r="M1293" s="392"/>
      <c r="N1293" s="372">
        <f t="shared" si="739"/>
        <v>46</v>
      </c>
      <c r="O1293" s="244">
        <f t="shared" si="739"/>
        <v>19089</v>
      </c>
      <c r="P1293" s="244">
        <f t="shared" si="739"/>
        <v>32300</v>
      </c>
      <c r="Q1293" s="244">
        <f t="shared" si="739"/>
        <v>35054</v>
      </c>
      <c r="R1293" s="244">
        <f t="shared" si="739"/>
        <v>38288</v>
      </c>
      <c r="S1293" s="242">
        <f t="shared" si="739"/>
        <v>33812</v>
      </c>
      <c r="T1293" s="242">
        <f t="shared" si="739"/>
        <v>36578</v>
      </c>
      <c r="U1293" s="242">
        <f t="shared" si="739"/>
        <v>39813</v>
      </c>
      <c r="V1293" s="242">
        <f t="shared" si="739"/>
        <v>42993</v>
      </c>
      <c r="W1293" s="244">
        <f t="shared" si="739"/>
        <v>13475</v>
      </c>
      <c r="X1293" s="244">
        <f t="shared" si="739"/>
        <v>22907</v>
      </c>
      <c r="Y1293" s="244">
        <f t="shared" si="739"/>
        <v>24811</v>
      </c>
      <c r="Z1293" s="244">
        <f t="shared" si="739"/>
        <v>27075</v>
      </c>
      <c r="AA1293" s="242">
        <f t="shared" si="739"/>
        <v>24410</v>
      </c>
      <c r="AB1293" s="242">
        <f t="shared" si="739"/>
        <v>26342</v>
      </c>
      <c r="AC1293" s="242">
        <f t="shared" si="739"/>
        <v>28604</v>
      </c>
      <c r="AD1293" s="242">
        <f t="shared" si="740"/>
        <v>30759</v>
      </c>
      <c r="AE1293" s="244">
        <f t="shared" si="740"/>
        <v>242</v>
      </c>
      <c r="AF1293" s="244">
        <f t="shared" si="740"/>
        <v>274</v>
      </c>
      <c r="AG1293" s="244">
        <f t="shared" si="740"/>
        <v>280</v>
      </c>
      <c r="AH1293" s="244">
        <f t="shared" si="740"/>
        <v>300</v>
      </c>
      <c r="AI1293" s="242">
        <f t="shared" si="740"/>
        <v>293</v>
      </c>
      <c r="AJ1293" s="242">
        <f t="shared" si="740"/>
        <v>292</v>
      </c>
      <c r="AK1293" s="242">
        <f t="shared" si="740"/>
        <v>311</v>
      </c>
      <c r="AL1293" s="242">
        <f t="shared" si="740"/>
        <v>350</v>
      </c>
      <c r="AM1293" s="244">
        <f t="shared" si="740"/>
        <v>5618</v>
      </c>
      <c r="AN1293" s="244">
        <f t="shared" si="740"/>
        <v>9393</v>
      </c>
      <c r="AO1293" s="244">
        <f t="shared" si="740"/>
        <v>10237</v>
      </c>
      <c r="AP1293" s="244">
        <f t="shared" si="740"/>
        <v>11217</v>
      </c>
      <c r="AQ1293" s="242">
        <f t="shared" si="740"/>
        <v>9402</v>
      </c>
      <c r="AR1293" s="242">
        <f t="shared" si="741"/>
        <v>10237</v>
      </c>
      <c r="AS1293" s="242">
        <f t="shared" si="741"/>
        <v>11209</v>
      </c>
      <c r="AT1293" s="242">
        <f t="shared" si="741"/>
        <v>12231</v>
      </c>
      <c r="AU1293" s="244">
        <f t="shared" si="741"/>
        <v>4000</v>
      </c>
      <c r="AV1293" s="244">
        <f t="shared" si="741"/>
        <v>6901</v>
      </c>
      <c r="AW1293" s="244">
        <f t="shared" si="741"/>
        <v>7498</v>
      </c>
      <c r="AX1293" s="244">
        <f t="shared" si="741"/>
        <v>8226</v>
      </c>
      <c r="AY1293" s="242">
        <f t="shared" si="741"/>
        <v>6901</v>
      </c>
      <c r="AZ1293" s="242">
        <f t="shared" si="741"/>
        <v>7499</v>
      </c>
      <c r="BA1293" s="242">
        <f t="shared" si="741"/>
        <v>8225</v>
      </c>
      <c r="BB1293" s="242">
        <f t="shared" si="741"/>
        <v>8997</v>
      </c>
      <c r="BC1293" s="244">
        <f t="shared" si="741"/>
        <v>1602</v>
      </c>
      <c r="BD1293" s="244">
        <f t="shared" si="667"/>
        <v>2102.3475618817997</v>
      </c>
      <c r="BE1293" s="244">
        <f t="shared" si="667"/>
        <v>2211.7648677322873</v>
      </c>
      <c r="BF1293" s="244">
        <f t="shared" si="667"/>
        <v>1724</v>
      </c>
      <c r="BG1293" s="242">
        <f t="shared" si="667"/>
        <v>1924</v>
      </c>
      <c r="BH1293" s="242">
        <f t="shared" si="667"/>
        <v>1948</v>
      </c>
      <c r="BI1293" s="242">
        <f t="shared" si="667"/>
        <v>2031</v>
      </c>
      <c r="BJ1293" s="242">
        <f t="shared" si="667"/>
        <v>2469</v>
      </c>
      <c r="BK1293" s="244">
        <f t="shared" si="742"/>
        <v>16</v>
      </c>
      <c r="BL1293" s="244">
        <f t="shared" si="742"/>
        <v>389.65243811820017</v>
      </c>
      <c r="BM1293" s="244">
        <f t="shared" si="742"/>
        <v>527.23513226771286</v>
      </c>
      <c r="BN1293" s="244">
        <f t="shared" si="742"/>
        <v>1267</v>
      </c>
      <c r="BO1293" s="242">
        <f t="shared" si="742"/>
        <v>577</v>
      </c>
      <c r="BP1293" s="242">
        <f t="shared" si="742"/>
        <v>790</v>
      </c>
      <c r="BQ1293" s="242">
        <f t="shared" si="742"/>
        <v>953</v>
      </c>
      <c r="BR1293" s="242">
        <f t="shared" si="742"/>
        <v>765</v>
      </c>
      <c r="BS1293" s="244">
        <f t="shared" si="742"/>
        <v>62</v>
      </c>
      <c r="BT1293" s="244">
        <f t="shared" si="742"/>
        <v>520</v>
      </c>
      <c r="BU1293" s="244">
        <f t="shared" si="742"/>
        <v>1257</v>
      </c>
      <c r="BV1293" s="244">
        <f t="shared" si="742"/>
        <v>1267</v>
      </c>
      <c r="BW1293" s="242">
        <f t="shared" si="742"/>
        <v>577</v>
      </c>
      <c r="BX1293" s="242">
        <f t="shared" si="742"/>
        <v>790</v>
      </c>
      <c r="BY1293" s="242">
        <f t="shared" si="742"/>
        <v>953</v>
      </c>
      <c r="BZ1293" s="242">
        <f t="shared" si="742"/>
        <v>765</v>
      </c>
      <c r="CA1293" s="244">
        <f t="shared" si="743"/>
        <v>46</v>
      </c>
      <c r="CB1293" s="244">
        <f t="shared" si="743"/>
        <v>130.34756188179983</v>
      </c>
      <c r="CC1293" s="244">
        <f t="shared" si="743"/>
        <v>729.76486773228714</v>
      </c>
      <c r="CD1293" s="244">
        <f t="shared" si="743"/>
        <v>0</v>
      </c>
      <c r="CE1293" s="242">
        <f t="shared" si="743"/>
        <v>0</v>
      </c>
      <c r="CF1293" s="242">
        <f t="shared" si="743"/>
        <v>0</v>
      </c>
      <c r="CG1293" s="242">
        <f t="shared" si="743"/>
        <v>0</v>
      </c>
      <c r="CH1293" s="242">
        <f t="shared" si="743"/>
        <v>0</v>
      </c>
      <c r="CI1293" s="375"/>
      <c r="CJ1293" s="244">
        <f t="shared" si="744"/>
        <v>1595</v>
      </c>
      <c r="CK1293" s="244">
        <f t="shared" si="744"/>
        <v>2406</v>
      </c>
      <c r="CL1293" s="244">
        <f t="shared" si="744"/>
        <v>2544</v>
      </c>
      <c r="CM1293" s="244">
        <f t="shared" si="744"/>
        <v>2658</v>
      </c>
      <c r="CN1293" s="242">
        <f t="shared" si="744"/>
        <v>1924</v>
      </c>
      <c r="CO1293" s="242">
        <f t="shared" si="744"/>
        <v>1767.0638567864678</v>
      </c>
      <c r="CP1293" s="242">
        <f t="shared" si="744"/>
        <v>1882.688651316985</v>
      </c>
      <c r="CQ1293" s="242">
        <f t="shared" si="744"/>
        <v>2063.4274472262637</v>
      </c>
      <c r="CR1293" s="244">
        <f t="shared" si="744"/>
        <v>1117</v>
      </c>
      <c r="CS1293" s="244">
        <f t="shared" si="744"/>
        <v>1573</v>
      </c>
      <c r="CT1293" s="244">
        <f t="shared" si="744"/>
        <v>1643</v>
      </c>
      <c r="CU1293" s="244">
        <f t="shared" si="744"/>
        <v>1753</v>
      </c>
      <c r="CV1293" s="242">
        <f t="shared" si="744"/>
        <v>117</v>
      </c>
      <c r="CW1293" s="242">
        <f t="shared" si="744"/>
        <v>-190.9361432135322</v>
      </c>
      <c r="CX1293" s="242">
        <f t="shared" si="744"/>
        <v>-25.31134868301497</v>
      </c>
      <c r="CY1293" s="242">
        <f t="shared" si="744"/>
        <v>20.427447226263553</v>
      </c>
      <c r="CZ1293" s="244">
        <f t="shared" si="745"/>
        <v>171</v>
      </c>
      <c r="DA1293" s="244">
        <f t="shared" si="745"/>
        <v>242</v>
      </c>
      <c r="DB1293" s="244">
        <f t="shared" si="745"/>
        <v>265</v>
      </c>
      <c r="DC1293" s="244">
        <f t="shared" si="745"/>
        <v>247</v>
      </c>
      <c r="DD1293" s="242">
        <f t="shared" si="745"/>
        <v>1223</v>
      </c>
      <c r="DE1293" s="242">
        <f t="shared" si="745"/>
        <v>1332</v>
      </c>
      <c r="DF1293" s="242">
        <f t="shared" si="745"/>
        <v>1272</v>
      </c>
      <c r="DG1293" s="242">
        <f t="shared" si="745"/>
        <v>1388</v>
      </c>
      <c r="DH1293" s="244">
        <f t="shared" si="745"/>
        <v>307</v>
      </c>
      <c r="DI1293" s="244">
        <f t="shared" si="745"/>
        <v>591</v>
      </c>
      <c r="DJ1293" s="244">
        <f t="shared" si="745"/>
        <v>636</v>
      </c>
      <c r="DK1293" s="244">
        <f t="shared" si="745"/>
        <v>658</v>
      </c>
      <c r="DL1293" s="242">
        <f t="shared" si="745"/>
        <v>584</v>
      </c>
      <c r="DM1293" s="242">
        <f t="shared" si="745"/>
        <v>626</v>
      </c>
      <c r="DN1293" s="242">
        <f t="shared" si="746"/>
        <v>636</v>
      </c>
      <c r="DO1293" s="242">
        <f t="shared" si="746"/>
        <v>655</v>
      </c>
      <c r="DP1293" s="244">
        <f t="shared" si="746"/>
        <v>7</v>
      </c>
      <c r="DQ1293" s="244">
        <f t="shared" si="746"/>
        <v>-303.65243811820017</v>
      </c>
      <c r="DR1293" s="244">
        <f t="shared" si="746"/>
        <v>-332.23513226771286</v>
      </c>
      <c r="DS1293" s="244">
        <f t="shared" si="746"/>
        <v>-934</v>
      </c>
      <c r="DT1293" s="242">
        <f t="shared" si="746"/>
        <v>0</v>
      </c>
      <c r="DU1293" s="242">
        <f t="shared" si="746"/>
        <v>180.93614321353212</v>
      </c>
      <c r="DV1293" s="242">
        <f t="shared" si="746"/>
        <v>148.31134868301507</v>
      </c>
      <c r="DW1293" s="242">
        <f t="shared" si="746"/>
        <v>405.57255277373645</v>
      </c>
      <c r="DX1293" s="460">
        <f t="shared" si="659"/>
        <v>0.70590392372570587</v>
      </c>
      <c r="DY1293" s="460">
        <f t="shared" si="659"/>
        <v>0.7091950464396285</v>
      </c>
      <c r="DZ1293" s="460">
        <f t="shared" si="659"/>
        <v>0.70779368973583612</v>
      </c>
      <c r="EA1293" s="460">
        <f t="shared" si="658"/>
        <v>0.70714061847053911</v>
      </c>
      <c r="EB1293" s="461">
        <f t="shared" si="658"/>
        <v>0.7219330415237194</v>
      </c>
      <c r="EC1293" s="461">
        <f t="shared" si="658"/>
        <v>0.72015965881130739</v>
      </c>
      <c r="ED1293" s="461">
        <f t="shared" si="658"/>
        <v>0.71845879486599851</v>
      </c>
      <c r="EE1293" s="461">
        <f t="shared" si="658"/>
        <v>0.71544204870560324</v>
      </c>
      <c r="EG1293" s="244">
        <f t="shared" si="747"/>
        <v>19079</v>
      </c>
      <c r="EH1293" s="244">
        <f t="shared" si="747"/>
        <v>12230</v>
      </c>
      <c r="EI1293" s="244">
        <f t="shared" si="747"/>
        <v>6852</v>
      </c>
      <c r="EJ1293" s="244">
        <f t="shared" si="747"/>
        <v>4291</v>
      </c>
      <c r="EK1293" s="244">
        <f t="shared" si="747"/>
        <v>4012</v>
      </c>
      <c r="EL1293" s="244">
        <f t="shared" si="747"/>
        <v>213837</v>
      </c>
      <c r="EM1293" s="244">
        <f t="shared" si="747"/>
        <v>208086</v>
      </c>
      <c r="EN1293" s="462">
        <f t="shared" si="729"/>
        <v>0.64101892132711358</v>
      </c>
      <c r="EO1293" s="244">
        <f t="shared" si="730"/>
        <v>62.62405137186223</v>
      </c>
      <c r="EP1293" s="462">
        <f t="shared" si="731"/>
        <v>0.21028355783846114</v>
      </c>
      <c r="EQ1293" s="244">
        <f t="shared" si="732"/>
        <v>18761.954198758867</v>
      </c>
      <c r="ER1293" s="244">
        <f t="shared" si="733"/>
        <v>1718.4401321248586</v>
      </c>
      <c r="ES1293" s="463"/>
      <c r="ET1293" s="242">
        <f t="shared" si="748"/>
        <v>38101</v>
      </c>
      <c r="EU1293" s="242">
        <f t="shared" si="748"/>
        <v>24380</v>
      </c>
      <c r="EV1293" s="242">
        <f t="shared" si="748"/>
        <v>13722</v>
      </c>
      <c r="EW1293" s="242">
        <f t="shared" si="748"/>
        <v>8446</v>
      </c>
      <c r="EX1293" s="242">
        <f t="shared" si="748"/>
        <v>5885</v>
      </c>
      <c r="EY1293" s="242">
        <f t="shared" si="748"/>
        <v>310172</v>
      </c>
      <c r="EZ1293" s="242">
        <f t="shared" si="748"/>
        <v>302048</v>
      </c>
      <c r="FA1293" s="464">
        <f t="shared" si="672"/>
        <v>0.63987821841946402</v>
      </c>
      <c r="FB1293" s="243">
        <f t="shared" si="673"/>
        <v>61.550794344847695</v>
      </c>
      <c r="FC1293" s="464">
        <f t="shared" si="674"/>
        <v>0.15445788824440304</v>
      </c>
      <c r="FD1293" s="242">
        <f t="shared" si="675"/>
        <v>18973.343822137394</v>
      </c>
      <c r="FE1293" s="242">
        <f t="shared" si="676"/>
        <v>2330.2035879507007</v>
      </c>
      <c r="FF1293" s="242">
        <f>SUMIFS(FF$4:FF$1158,$K$4:$K$1158,$G1293)</f>
        <v>10087</v>
      </c>
      <c r="FG1293" s="243">
        <f t="shared" si="728"/>
        <v>70.734608902547834</v>
      </c>
      <c r="FH1293" s="242">
        <f t="shared" si="749"/>
        <v>7135</v>
      </c>
      <c r="FI1293" s="242">
        <f t="shared" si="749"/>
        <v>10087</v>
      </c>
      <c r="FJ1293" s="242">
        <f t="shared" si="749"/>
        <v>205</v>
      </c>
      <c r="FK1293" s="242">
        <f t="shared" si="677"/>
        <v>2747</v>
      </c>
      <c r="FL1293" s="242">
        <f>SUMIFS(FL$4:FL$1158,$K$4:$K$1158,$G1293)</f>
        <v>719</v>
      </c>
      <c r="FM1293" s="242">
        <f t="shared" si="678"/>
        <v>2028</v>
      </c>
    </row>
    <row r="1294" spans="1:169" s="458" customFormat="1">
      <c r="A1294" s="293"/>
      <c r="B1294" s="328"/>
      <c r="C1294" s="293"/>
      <c r="D1294" s="293"/>
      <c r="E1294" s="293"/>
      <c r="F1294" s="294"/>
      <c r="G1294" s="295" t="s">
        <v>2800</v>
      </c>
      <c r="H1294" s="328"/>
      <c r="I1294" s="294"/>
      <c r="J1294" s="295"/>
      <c r="K1294" s="294"/>
      <c r="L1294" s="295"/>
      <c r="M1294" s="295"/>
      <c r="N1294" s="441">
        <f>N1295+N1296</f>
        <v>623</v>
      </c>
      <c r="O1294" s="239">
        <f t="shared" ref="O1294:BC1294" si="750">O1295+O1296</f>
        <v>653045</v>
      </c>
      <c r="P1294" s="239">
        <f t="shared" si="750"/>
        <v>967803</v>
      </c>
      <c r="Q1294" s="239">
        <f t="shared" si="750"/>
        <v>1037110</v>
      </c>
      <c r="R1294" s="239">
        <f t="shared" si="750"/>
        <v>1123755</v>
      </c>
      <c r="S1294" s="236">
        <f>S1295+S1296</f>
        <v>987677</v>
      </c>
      <c r="T1294" s="236">
        <f>T1295+T1296</f>
        <v>1057440</v>
      </c>
      <c r="U1294" s="236">
        <f>U1295+U1296</f>
        <v>1148374</v>
      </c>
      <c r="V1294" s="236">
        <f>V1295+V1296</f>
        <v>1243201</v>
      </c>
      <c r="W1294" s="239">
        <f t="shared" si="750"/>
        <v>297024</v>
      </c>
      <c r="X1294" s="239">
        <f t="shared" si="750"/>
        <v>440856</v>
      </c>
      <c r="Y1294" s="239">
        <f t="shared" si="750"/>
        <v>471064</v>
      </c>
      <c r="Z1294" s="239">
        <f t="shared" si="750"/>
        <v>508616</v>
      </c>
      <c r="AA1294" s="236">
        <f>AA1295+AA1296</f>
        <v>443576</v>
      </c>
      <c r="AB1294" s="236">
        <f>AB1295+AB1296</f>
        <v>473686</v>
      </c>
      <c r="AC1294" s="236">
        <f>AC1295+AC1296</f>
        <v>514455</v>
      </c>
      <c r="AD1294" s="236">
        <f>AD1295+AD1296</f>
        <v>556847</v>
      </c>
      <c r="AE1294" s="239">
        <f t="shared" si="750"/>
        <v>15685</v>
      </c>
      <c r="AF1294" s="239">
        <f t="shared" si="750"/>
        <v>19393</v>
      </c>
      <c r="AG1294" s="239">
        <f t="shared" si="750"/>
        <v>19488</v>
      </c>
      <c r="AH1294" s="239">
        <f t="shared" si="750"/>
        <v>20368</v>
      </c>
      <c r="AI1294" s="236">
        <f t="shared" si="750"/>
        <v>19452</v>
      </c>
      <c r="AJ1294" s="236">
        <f t="shared" si="750"/>
        <v>19545</v>
      </c>
      <c r="AK1294" s="236">
        <f t="shared" si="750"/>
        <v>20434</v>
      </c>
      <c r="AL1294" s="236">
        <f t="shared" si="750"/>
        <v>21707</v>
      </c>
      <c r="AM1294" s="239">
        <f t="shared" si="750"/>
        <v>420373</v>
      </c>
      <c r="AN1294" s="239">
        <f t="shared" si="750"/>
        <v>624601</v>
      </c>
      <c r="AO1294" s="239">
        <f t="shared" si="750"/>
        <v>669930</v>
      </c>
      <c r="AP1294" s="239">
        <f t="shared" si="750"/>
        <v>725458</v>
      </c>
      <c r="AQ1294" s="236">
        <f t="shared" si="750"/>
        <v>643884</v>
      </c>
      <c r="AR1294" s="236">
        <f t="shared" si="750"/>
        <v>689971</v>
      </c>
      <c r="AS1294" s="236">
        <f t="shared" si="750"/>
        <v>746587</v>
      </c>
      <c r="AT1294" s="236">
        <f t="shared" si="750"/>
        <v>804007</v>
      </c>
      <c r="AU1294" s="239">
        <f t="shared" si="750"/>
        <v>157894</v>
      </c>
      <c r="AV1294" s="239">
        <f t="shared" si="750"/>
        <v>244593</v>
      </c>
      <c r="AW1294" s="239">
        <f t="shared" si="750"/>
        <v>263374</v>
      </c>
      <c r="AX1294" s="239">
        <f t="shared" si="750"/>
        <v>285756</v>
      </c>
      <c r="AY1294" s="236">
        <f t="shared" si="750"/>
        <v>252684.61</v>
      </c>
      <c r="AZ1294" s="236">
        <f t="shared" si="750"/>
        <v>273029.7</v>
      </c>
      <c r="BA1294" s="236">
        <f t="shared" si="750"/>
        <v>295770.81</v>
      </c>
      <c r="BB1294" s="236">
        <f t="shared" si="750"/>
        <v>317980.98</v>
      </c>
      <c r="BC1294" s="239">
        <f t="shared" si="750"/>
        <v>254742</v>
      </c>
      <c r="BD1294" s="239">
        <f t="shared" si="667"/>
        <v>359366.97252842999</v>
      </c>
      <c r="BE1294" s="239">
        <f t="shared" si="667"/>
        <v>381829.480828</v>
      </c>
      <c r="BF1294" s="239">
        <f t="shared" si="667"/>
        <v>415087.76485400001</v>
      </c>
      <c r="BG1294" s="236">
        <f t="shared" si="667"/>
        <v>371120.39</v>
      </c>
      <c r="BH1294" s="236">
        <f t="shared" si="667"/>
        <v>392705.3</v>
      </c>
      <c r="BI1294" s="236">
        <f t="shared" si="667"/>
        <v>427608.19</v>
      </c>
      <c r="BJ1294" s="236">
        <f t="shared" si="667"/>
        <v>469999.02</v>
      </c>
      <c r="BK1294" s="239">
        <f t="shared" ref="BK1294:CH1294" si="751">BK1295+BK1296</f>
        <v>7737</v>
      </c>
      <c r="BL1294" s="239">
        <f t="shared" si="751"/>
        <v>20641.02747157</v>
      </c>
      <c r="BM1294" s="239">
        <f t="shared" si="751"/>
        <v>24726.519172</v>
      </c>
      <c r="BN1294" s="239">
        <f t="shared" si="751"/>
        <v>24614.235145999999</v>
      </c>
      <c r="BO1294" s="236">
        <f t="shared" si="751"/>
        <v>20079</v>
      </c>
      <c r="BP1294" s="236">
        <f t="shared" si="751"/>
        <v>24236</v>
      </c>
      <c r="BQ1294" s="236">
        <f t="shared" si="751"/>
        <v>23208</v>
      </c>
      <c r="BR1294" s="236">
        <f t="shared" si="751"/>
        <v>16027</v>
      </c>
      <c r="BS1294" s="239">
        <f t="shared" si="751"/>
        <v>12997</v>
      </c>
      <c r="BT1294" s="239">
        <f t="shared" si="751"/>
        <v>23083</v>
      </c>
      <c r="BU1294" s="239">
        <f t="shared" si="751"/>
        <v>27887</v>
      </c>
      <c r="BV1294" s="239">
        <f t="shared" si="751"/>
        <v>27822</v>
      </c>
      <c r="BW1294" s="236">
        <f t="shared" si="751"/>
        <v>22721</v>
      </c>
      <c r="BX1294" s="236">
        <f t="shared" si="751"/>
        <v>27396</v>
      </c>
      <c r="BY1294" s="236">
        <f t="shared" si="751"/>
        <v>26416</v>
      </c>
      <c r="BZ1294" s="236">
        <f t="shared" si="751"/>
        <v>18931</v>
      </c>
      <c r="CA1294" s="239">
        <f t="shared" si="751"/>
        <v>5260</v>
      </c>
      <c r="CB1294" s="239">
        <f t="shared" si="751"/>
        <v>2441.9725284300002</v>
      </c>
      <c r="CC1294" s="239">
        <f t="shared" si="751"/>
        <v>3160.4808279999997</v>
      </c>
      <c r="CD1294" s="239">
        <f t="shared" si="751"/>
        <v>3207.7648539999996</v>
      </c>
      <c r="CE1294" s="236">
        <f t="shared" si="751"/>
        <v>2642</v>
      </c>
      <c r="CF1294" s="236">
        <f t="shared" si="751"/>
        <v>3160</v>
      </c>
      <c r="CG1294" s="236">
        <f t="shared" si="751"/>
        <v>3208</v>
      </c>
      <c r="CH1294" s="236">
        <f t="shared" si="751"/>
        <v>2904</v>
      </c>
      <c r="CI1294" s="457"/>
      <c r="CJ1294" s="239">
        <f t="shared" ref="CJ1294:DW1294" si="752">CJ1295+CJ1296</f>
        <v>254736</v>
      </c>
      <c r="CK1294" s="239">
        <f t="shared" si="752"/>
        <v>378749</v>
      </c>
      <c r="CL1294" s="239">
        <f t="shared" si="752"/>
        <v>404788</v>
      </c>
      <c r="CM1294" s="239">
        <f t="shared" si="752"/>
        <v>432196</v>
      </c>
      <c r="CN1294" s="236">
        <f t="shared" si="752"/>
        <v>371120.39</v>
      </c>
      <c r="CO1294" s="236">
        <f t="shared" si="752"/>
        <v>396599.52277651819</v>
      </c>
      <c r="CP1294" s="236">
        <f t="shared" si="752"/>
        <v>428663.69217883924</v>
      </c>
      <c r="CQ1294" s="236">
        <f t="shared" si="752"/>
        <v>462967.94456850825</v>
      </c>
      <c r="CR1294" s="239">
        <f t="shared" si="752"/>
        <v>147820</v>
      </c>
      <c r="CS1294" s="239">
        <f t="shared" si="752"/>
        <v>212074</v>
      </c>
      <c r="CT1294" s="239">
        <f t="shared" si="752"/>
        <v>226555</v>
      </c>
      <c r="CU1294" s="239">
        <f t="shared" si="752"/>
        <v>245435</v>
      </c>
      <c r="CV1294" s="236">
        <f t="shared" si="752"/>
        <v>203142.39</v>
      </c>
      <c r="CW1294" s="236">
        <f t="shared" si="752"/>
        <v>216634.52277651822</v>
      </c>
      <c r="CX1294" s="236">
        <f t="shared" si="752"/>
        <v>236236.69217883924</v>
      </c>
      <c r="CY1294" s="236">
        <f t="shared" si="752"/>
        <v>256060.94456850813</v>
      </c>
      <c r="CZ1294" s="239">
        <f t="shared" si="752"/>
        <v>45902</v>
      </c>
      <c r="DA1294" s="239">
        <f t="shared" si="752"/>
        <v>68057</v>
      </c>
      <c r="DB1294" s="239">
        <f t="shared" si="752"/>
        <v>72415</v>
      </c>
      <c r="DC1294" s="239">
        <f t="shared" si="752"/>
        <v>73934</v>
      </c>
      <c r="DD1294" s="236">
        <f t="shared" si="752"/>
        <v>67976</v>
      </c>
      <c r="DE1294" s="236">
        <f t="shared" si="752"/>
        <v>71978</v>
      </c>
      <c r="DF1294" s="236">
        <f t="shared" si="752"/>
        <v>73556</v>
      </c>
      <c r="DG1294" s="236">
        <f t="shared" si="752"/>
        <v>79841</v>
      </c>
      <c r="DH1294" s="239">
        <f t="shared" si="752"/>
        <v>61014</v>
      </c>
      <c r="DI1294" s="239">
        <f t="shared" si="752"/>
        <v>98618</v>
      </c>
      <c r="DJ1294" s="239">
        <f t="shared" si="752"/>
        <v>105818</v>
      </c>
      <c r="DK1294" s="239">
        <f t="shared" si="752"/>
        <v>112827</v>
      </c>
      <c r="DL1294" s="236">
        <f t="shared" si="752"/>
        <v>100002</v>
      </c>
      <c r="DM1294" s="236">
        <f t="shared" si="752"/>
        <v>107987</v>
      </c>
      <c r="DN1294" s="236">
        <f t="shared" si="752"/>
        <v>118871</v>
      </c>
      <c r="DO1294" s="236">
        <f t="shared" si="752"/>
        <v>127066</v>
      </c>
      <c r="DP1294" s="239">
        <f t="shared" si="752"/>
        <v>6</v>
      </c>
      <c r="DQ1294" s="239">
        <f t="shared" si="752"/>
        <v>-19382.02747157</v>
      </c>
      <c r="DR1294" s="239">
        <f t="shared" si="752"/>
        <v>-22958.519172</v>
      </c>
      <c r="DS1294" s="239">
        <f t="shared" si="752"/>
        <v>-17108.235145999999</v>
      </c>
      <c r="DT1294" s="236">
        <f t="shared" si="752"/>
        <v>0</v>
      </c>
      <c r="DU1294" s="236">
        <f t="shared" si="752"/>
        <v>-3894.2227765182392</v>
      </c>
      <c r="DV1294" s="236">
        <f t="shared" si="752"/>
        <v>-1055.5021788392057</v>
      </c>
      <c r="DW1294" s="236">
        <f t="shared" si="752"/>
        <v>7031.0754314918349</v>
      </c>
      <c r="DX1294" s="445">
        <f t="shared" si="659"/>
        <v>0.45482929966541358</v>
      </c>
      <c r="DY1294" s="445">
        <f t="shared" si="659"/>
        <v>0.45552245653299278</v>
      </c>
      <c r="DZ1294" s="445">
        <f t="shared" si="659"/>
        <v>0.45420832891400142</v>
      </c>
      <c r="EA1294" s="445">
        <f t="shared" si="658"/>
        <v>0.45260399286321307</v>
      </c>
      <c r="EB1294" s="446">
        <f t="shared" si="658"/>
        <v>0.44911038730273156</v>
      </c>
      <c r="EC1294" s="446">
        <f t="shared" si="658"/>
        <v>0.44795543955212591</v>
      </c>
      <c r="ED1294" s="446">
        <f t="shared" si="658"/>
        <v>0.44798558657719523</v>
      </c>
      <c r="EE1294" s="446">
        <f t="shared" si="658"/>
        <v>0.44791389324815539</v>
      </c>
      <c r="EG1294" s="239">
        <f t="shared" ref="EG1294:EM1294" si="753">EG1295+EG1296</f>
        <v>705880</v>
      </c>
      <c r="EH1294" s="239">
        <f t="shared" si="753"/>
        <v>315566</v>
      </c>
      <c r="EI1294" s="239">
        <f t="shared" si="753"/>
        <v>390325</v>
      </c>
      <c r="EJ1294" s="239">
        <f t="shared" si="753"/>
        <v>100209</v>
      </c>
      <c r="EK1294" s="239">
        <f t="shared" si="753"/>
        <v>439072</v>
      </c>
      <c r="EL1294" s="239">
        <f t="shared" si="753"/>
        <v>2216585</v>
      </c>
      <c r="EM1294" s="239">
        <f t="shared" si="753"/>
        <v>1893172</v>
      </c>
      <c r="EN1294" s="448">
        <f t="shared" si="729"/>
        <v>0.44705332351107835</v>
      </c>
      <c r="EO1294" s="239">
        <f t="shared" si="730"/>
        <v>25.673221033753922</v>
      </c>
      <c r="EP1294" s="448">
        <f t="shared" si="731"/>
        <v>0.62202074006913355</v>
      </c>
      <c r="EQ1294" s="239">
        <f t="shared" si="732"/>
        <v>198084.89184939896</v>
      </c>
      <c r="ER1294" s="239">
        <f t="shared" si="733"/>
        <v>4410.9832598411549</v>
      </c>
      <c r="ES1294" s="449"/>
      <c r="ET1294" s="236">
        <f t="shared" ref="ET1294:EZ1294" si="754">ET1295+ET1296</f>
        <v>964439</v>
      </c>
      <c r="EU1294" s="236">
        <f t="shared" si="754"/>
        <v>446269</v>
      </c>
      <c r="EV1294" s="236">
        <f t="shared" si="754"/>
        <v>518182</v>
      </c>
      <c r="EW1294" s="236">
        <f t="shared" si="754"/>
        <v>161146</v>
      </c>
      <c r="EX1294" s="236">
        <f t="shared" si="754"/>
        <v>903955</v>
      </c>
      <c r="EY1294" s="236">
        <f t="shared" si="754"/>
        <v>4792083</v>
      </c>
      <c r="EZ1294" s="236">
        <f t="shared" si="754"/>
        <v>4013378</v>
      </c>
      <c r="FA1294" s="238">
        <f t="shared" si="672"/>
        <v>0.46272392551524771</v>
      </c>
      <c r="FB1294" s="240">
        <f t="shared" si="673"/>
        <v>31.098339965494748</v>
      </c>
      <c r="FC1294" s="238">
        <f t="shared" si="674"/>
        <v>0.93728582108355218</v>
      </c>
      <c r="FD1294" s="236">
        <f t="shared" si="675"/>
        <v>188635.08833215118</v>
      </c>
      <c r="FE1294" s="236">
        <f t="shared" si="676"/>
        <v>3346.0175775452335</v>
      </c>
      <c r="FF1294" s="236">
        <f>FF1295+FF1296</f>
        <v>642255</v>
      </c>
      <c r="FG1294" s="240">
        <f t="shared" si="728"/>
        <v>39.520439700741917</v>
      </c>
      <c r="FH1294" s="236">
        <f>FH1295+FH1296</f>
        <v>253822</v>
      </c>
      <c r="FI1294" s="236">
        <f>FI1295+FI1296</f>
        <v>642281</v>
      </c>
      <c r="FJ1294" s="236">
        <f>FJ1295+FJ1296</f>
        <v>4766</v>
      </c>
      <c r="FK1294" s="236">
        <f t="shared" si="677"/>
        <v>383693</v>
      </c>
      <c r="FL1294" s="236">
        <f>FL1295+FL1296</f>
        <v>99080</v>
      </c>
      <c r="FM1294" s="236">
        <f t="shared" si="678"/>
        <v>284613</v>
      </c>
    </row>
    <row r="1295" spans="1:169" s="458" customFormat="1">
      <c r="A1295" s="293"/>
      <c r="B1295" s="328"/>
      <c r="C1295" s="293"/>
      <c r="D1295" s="293"/>
      <c r="E1295" s="293"/>
      <c r="F1295" s="294"/>
      <c r="G1295" s="295" t="s">
        <v>2801</v>
      </c>
      <c r="H1295" s="295"/>
      <c r="I1295" s="294"/>
      <c r="J1295" s="295"/>
      <c r="K1295" s="294"/>
      <c r="L1295" s="295"/>
      <c r="M1295" s="295"/>
      <c r="N1295" s="441">
        <f>SUM(N1297:N1316)</f>
        <v>613</v>
      </c>
      <c r="O1295" s="239">
        <f t="shared" ref="O1295:BC1295" si="755">SUM(O1297:O1316)</f>
        <v>653045</v>
      </c>
      <c r="P1295" s="239">
        <f t="shared" si="755"/>
        <v>967803</v>
      </c>
      <c r="Q1295" s="239">
        <f t="shared" si="755"/>
        <v>1037110</v>
      </c>
      <c r="R1295" s="239">
        <f t="shared" si="755"/>
        <v>1123755</v>
      </c>
      <c r="S1295" s="236">
        <f>SUM(S1297:S1316)</f>
        <v>987677</v>
      </c>
      <c r="T1295" s="236">
        <f>SUM(T1297:T1316)</f>
        <v>1057440</v>
      </c>
      <c r="U1295" s="236">
        <f>SUM(U1297:U1316)</f>
        <v>1148374</v>
      </c>
      <c r="V1295" s="236">
        <f>SUM(V1297:V1316)</f>
        <v>1243201</v>
      </c>
      <c r="W1295" s="239">
        <f t="shared" si="755"/>
        <v>297024</v>
      </c>
      <c r="X1295" s="239">
        <f t="shared" si="755"/>
        <v>440856</v>
      </c>
      <c r="Y1295" s="239">
        <f t="shared" si="755"/>
        <v>471064</v>
      </c>
      <c r="Z1295" s="239">
        <f t="shared" si="755"/>
        <v>508616</v>
      </c>
      <c r="AA1295" s="236">
        <f>SUM(AA1297:AA1316)</f>
        <v>443576</v>
      </c>
      <c r="AB1295" s="236">
        <f>SUM(AB1297:AB1316)</f>
        <v>473686</v>
      </c>
      <c r="AC1295" s="236">
        <f>SUM(AC1297:AC1316)</f>
        <v>514455</v>
      </c>
      <c r="AD1295" s="236">
        <f>SUM(AD1297:AD1316)</f>
        <v>556847</v>
      </c>
      <c r="AE1295" s="239">
        <f t="shared" si="755"/>
        <v>15685</v>
      </c>
      <c r="AF1295" s="239">
        <f t="shared" si="755"/>
        <v>19393</v>
      </c>
      <c r="AG1295" s="239">
        <f t="shared" si="755"/>
        <v>19488</v>
      </c>
      <c r="AH1295" s="239">
        <f t="shared" si="755"/>
        <v>20368</v>
      </c>
      <c r="AI1295" s="236">
        <f t="shared" si="755"/>
        <v>19452</v>
      </c>
      <c r="AJ1295" s="236">
        <f t="shared" si="755"/>
        <v>19545</v>
      </c>
      <c r="AK1295" s="236">
        <f t="shared" si="755"/>
        <v>20434</v>
      </c>
      <c r="AL1295" s="236">
        <f t="shared" si="755"/>
        <v>21707</v>
      </c>
      <c r="AM1295" s="239">
        <f t="shared" si="755"/>
        <v>356015</v>
      </c>
      <c r="AN1295" s="239">
        <f t="shared" si="755"/>
        <v>526954</v>
      </c>
      <c r="AO1295" s="239">
        <f t="shared" si="755"/>
        <v>566042</v>
      </c>
      <c r="AP1295" s="239">
        <f t="shared" si="755"/>
        <v>615136</v>
      </c>
      <c r="AQ1295" s="236">
        <f t="shared" si="755"/>
        <v>544101</v>
      </c>
      <c r="AR1295" s="236">
        <f t="shared" si="755"/>
        <v>583750</v>
      </c>
      <c r="AS1295" s="236">
        <f t="shared" si="755"/>
        <v>633928</v>
      </c>
      <c r="AT1295" s="236">
        <f t="shared" si="755"/>
        <v>686335</v>
      </c>
      <c r="AU1295" s="239">
        <f t="shared" si="755"/>
        <v>97834</v>
      </c>
      <c r="AV1295" s="239">
        <f t="shared" si="755"/>
        <v>156357</v>
      </c>
      <c r="AW1295" s="239">
        <f t="shared" si="755"/>
        <v>170162</v>
      </c>
      <c r="AX1295" s="239">
        <f t="shared" si="755"/>
        <v>187362</v>
      </c>
      <c r="AY1295" s="236">
        <f t="shared" si="755"/>
        <v>163591.60999999999</v>
      </c>
      <c r="AZ1295" s="236">
        <f t="shared" si="755"/>
        <v>177740.7</v>
      </c>
      <c r="BA1295" s="236">
        <f t="shared" si="755"/>
        <v>195445.81</v>
      </c>
      <c r="BB1295" s="236">
        <f t="shared" si="755"/>
        <v>214009.97999999998</v>
      </c>
      <c r="BC1295" s="239">
        <f t="shared" si="755"/>
        <v>250444</v>
      </c>
      <c r="BD1295" s="239">
        <f t="shared" si="667"/>
        <v>349955.97252842999</v>
      </c>
      <c r="BE1295" s="239">
        <f t="shared" si="667"/>
        <v>371153.480828</v>
      </c>
      <c r="BF1295" s="239">
        <f t="shared" si="667"/>
        <v>403159.76485400001</v>
      </c>
      <c r="BG1295" s="236">
        <f t="shared" si="667"/>
        <v>360430.39</v>
      </c>
      <c r="BH1295" s="236">
        <f t="shared" si="667"/>
        <v>381773.3</v>
      </c>
      <c r="BI1295" s="236">
        <f t="shared" si="667"/>
        <v>415274.19</v>
      </c>
      <c r="BJ1295" s="236">
        <f t="shared" si="667"/>
        <v>456298.02</v>
      </c>
      <c r="BK1295" s="239">
        <f t="shared" ref="BK1295:CH1295" si="756">SUM(BK1297:BK1316)</f>
        <v>7737</v>
      </c>
      <c r="BL1295" s="239">
        <f t="shared" si="756"/>
        <v>20641.02747157</v>
      </c>
      <c r="BM1295" s="239">
        <f t="shared" si="756"/>
        <v>24726.519172</v>
      </c>
      <c r="BN1295" s="239">
        <f t="shared" si="756"/>
        <v>24614.235145999999</v>
      </c>
      <c r="BO1295" s="236">
        <f t="shared" si="756"/>
        <v>20079</v>
      </c>
      <c r="BP1295" s="236">
        <f t="shared" si="756"/>
        <v>24236</v>
      </c>
      <c r="BQ1295" s="236">
        <f t="shared" si="756"/>
        <v>23208</v>
      </c>
      <c r="BR1295" s="236">
        <f t="shared" si="756"/>
        <v>16027</v>
      </c>
      <c r="BS1295" s="239">
        <f t="shared" si="756"/>
        <v>12997</v>
      </c>
      <c r="BT1295" s="239">
        <f t="shared" si="756"/>
        <v>23083</v>
      </c>
      <c r="BU1295" s="239">
        <f t="shared" si="756"/>
        <v>27887</v>
      </c>
      <c r="BV1295" s="239">
        <f t="shared" si="756"/>
        <v>27822</v>
      </c>
      <c r="BW1295" s="236">
        <f t="shared" si="756"/>
        <v>22721</v>
      </c>
      <c r="BX1295" s="236">
        <f t="shared" si="756"/>
        <v>27396</v>
      </c>
      <c r="BY1295" s="236">
        <f t="shared" si="756"/>
        <v>26416</v>
      </c>
      <c r="BZ1295" s="236">
        <f t="shared" si="756"/>
        <v>18931</v>
      </c>
      <c r="CA1295" s="239">
        <f t="shared" si="756"/>
        <v>5260</v>
      </c>
      <c r="CB1295" s="239">
        <f t="shared" si="756"/>
        <v>2441.9725284300002</v>
      </c>
      <c r="CC1295" s="239">
        <f t="shared" si="756"/>
        <v>3160.4808279999997</v>
      </c>
      <c r="CD1295" s="239">
        <f t="shared" si="756"/>
        <v>3207.7648539999996</v>
      </c>
      <c r="CE1295" s="236">
        <f t="shared" si="756"/>
        <v>2642</v>
      </c>
      <c r="CF1295" s="236">
        <f t="shared" si="756"/>
        <v>3160</v>
      </c>
      <c r="CG1295" s="236">
        <f t="shared" si="756"/>
        <v>3208</v>
      </c>
      <c r="CH1295" s="236">
        <f t="shared" si="756"/>
        <v>2904</v>
      </c>
      <c r="CI1295" s="457"/>
      <c r="CJ1295" s="239">
        <f t="shared" ref="CJ1295:DW1295" si="757">SUM(CJ1297:CJ1316)</f>
        <v>250437</v>
      </c>
      <c r="CK1295" s="239">
        <f t="shared" si="757"/>
        <v>369338</v>
      </c>
      <c r="CL1295" s="239">
        <f t="shared" si="757"/>
        <v>394085</v>
      </c>
      <c r="CM1295" s="239">
        <f t="shared" si="757"/>
        <v>420267</v>
      </c>
      <c r="CN1295" s="236">
        <f t="shared" si="757"/>
        <v>360430.39</v>
      </c>
      <c r="CO1295" s="236">
        <f t="shared" si="757"/>
        <v>385666.52277651819</v>
      </c>
      <c r="CP1295" s="236">
        <f t="shared" si="757"/>
        <v>416329.69217883924</v>
      </c>
      <c r="CQ1295" s="236">
        <f t="shared" si="757"/>
        <v>449266.94456850825</v>
      </c>
      <c r="CR1295" s="239">
        <f t="shared" si="757"/>
        <v>147820</v>
      </c>
      <c r="CS1295" s="239">
        <f t="shared" si="757"/>
        <v>212074</v>
      </c>
      <c r="CT1295" s="239">
        <f t="shared" si="757"/>
        <v>226555</v>
      </c>
      <c r="CU1295" s="239">
        <f t="shared" si="757"/>
        <v>245435</v>
      </c>
      <c r="CV1295" s="236">
        <f t="shared" si="757"/>
        <v>203142.39</v>
      </c>
      <c r="CW1295" s="236">
        <f t="shared" si="757"/>
        <v>216634.52277651822</v>
      </c>
      <c r="CX1295" s="236">
        <f t="shared" si="757"/>
        <v>236236.69217883924</v>
      </c>
      <c r="CY1295" s="236">
        <f t="shared" si="757"/>
        <v>256060.94456850813</v>
      </c>
      <c r="CZ1295" s="239">
        <f t="shared" si="757"/>
        <v>45902</v>
      </c>
      <c r="DA1295" s="239">
        <f t="shared" si="757"/>
        <v>68057</v>
      </c>
      <c r="DB1295" s="239">
        <f t="shared" si="757"/>
        <v>72415</v>
      </c>
      <c r="DC1295" s="239">
        <f t="shared" si="757"/>
        <v>73934</v>
      </c>
      <c r="DD1295" s="236">
        <f t="shared" si="757"/>
        <v>67976</v>
      </c>
      <c r="DE1295" s="236">
        <f t="shared" si="757"/>
        <v>71978</v>
      </c>
      <c r="DF1295" s="236">
        <f t="shared" si="757"/>
        <v>73556</v>
      </c>
      <c r="DG1295" s="236">
        <f t="shared" si="757"/>
        <v>79841</v>
      </c>
      <c r="DH1295" s="239">
        <f t="shared" si="757"/>
        <v>56715</v>
      </c>
      <c r="DI1295" s="239">
        <f t="shared" si="757"/>
        <v>89207</v>
      </c>
      <c r="DJ1295" s="239">
        <f t="shared" si="757"/>
        <v>95115</v>
      </c>
      <c r="DK1295" s="239">
        <f t="shared" si="757"/>
        <v>100898</v>
      </c>
      <c r="DL1295" s="236">
        <f t="shared" si="757"/>
        <v>89312</v>
      </c>
      <c r="DM1295" s="236">
        <f t="shared" si="757"/>
        <v>97054</v>
      </c>
      <c r="DN1295" s="236">
        <f t="shared" si="757"/>
        <v>106537</v>
      </c>
      <c r="DO1295" s="236">
        <f t="shared" si="757"/>
        <v>113365</v>
      </c>
      <c r="DP1295" s="239">
        <f t="shared" si="757"/>
        <v>7</v>
      </c>
      <c r="DQ1295" s="239">
        <f t="shared" si="757"/>
        <v>-19382.02747157</v>
      </c>
      <c r="DR1295" s="239">
        <f t="shared" si="757"/>
        <v>-22931.519172</v>
      </c>
      <c r="DS1295" s="239">
        <f t="shared" si="757"/>
        <v>-17107.235145999999</v>
      </c>
      <c r="DT1295" s="236">
        <f t="shared" si="757"/>
        <v>0</v>
      </c>
      <c r="DU1295" s="236">
        <f t="shared" si="757"/>
        <v>-3893.2227765182392</v>
      </c>
      <c r="DV1295" s="236">
        <f t="shared" si="757"/>
        <v>-1055.5021788392057</v>
      </c>
      <c r="DW1295" s="236">
        <f t="shared" si="757"/>
        <v>7031.0754314918349</v>
      </c>
      <c r="DX1295" s="445">
        <f t="shared" si="659"/>
        <v>0.45482929966541358</v>
      </c>
      <c r="DY1295" s="445">
        <f t="shared" si="659"/>
        <v>0.45552245653299278</v>
      </c>
      <c r="DZ1295" s="445">
        <f t="shared" si="659"/>
        <v>0.45420832891400142</v>
      </c>
      <c r="EA1295" s="445">
        <f t="shared" si="658"/>
        <v>0.45260399286321307</v>
      </c>
      <c r="EB1295" s="446">
        <f t="shared" si="658"/>
        <v>0.44911038730273156</v>
      </c>
      <c r="EC1295" s="446">
        <f t="shared" si="658"/>
        <v>0.44795543955212591</v>
      </c>
      <c r="ED1295" s="446">
        <f t="shared" si="658"/>
        <v>0.44798558657719523</v>
      </c>
      <c r="EE1295" s="446">
        <f t="shared" si="658"/>
        <v>0.44791389324815539</v>
      </c>
      <c r="EG1295" s="239">
        <f t="shared" ref="EG1295:EM1295" si="758">SUM(EG1297:EG1316)</f>
        <v>705880</v>
      </c>
      <c r="EH1295" s="239">
        <f t="shared" si="758"/>
        <v>315566</v>
      </c>
      <c r="EI1295" s="239">
        <f t="shared" si="758"/>
        <v>390325</v>
      </c>
      <c r="EJ1295" s="239">
        <f t="shared" si="758"/>
        <v>100209</v>
      </c>
      <c r="EK1295" s="239">
        <f t="shared" si="758"/>
        <v>439072</v>
      </c>
      <c r="EL1295" s="239">
        <f t="shared" si="758"/>
        <v>2216585</v>
      </c>
      <c r="EM1295" s="239">
        <f t="shared" si="758"/>
        <v>1893172</v>
      </c>
      <c r="EN1295" s="448">
        <f t="shared" si="729"/>
        <v>0.44705332351107835</v>
      </c>
      <c r="EO1295" s="239">
        <f t="shared" si="730"/>
        <v>25.673221033753922</v>
      </c>
      <c r="EP1295" s="448">
        <f t="shared" si="731"/>
        <v>0.62202074006913355</v>
      </c>
      <c r="EQ1295" s="239">
        <f t="shared" si="732"/>
        <v>198084.89184939896</v>
      </c>
      <c r="ER1295" s="239">
        <f t="shared" si="733"/>
        <v>4410.9832598411549</v>
      </c>
      <c r="ES1295" s="449"/>
      <c r="ET1295" s="236">
        <f t="shared" ref="ET1295:EZ1295" si="759">SUM(ET1297:ET1316)</f>
        <v>964439</v>
      </c>
      <c r="EU1295" s="236">
        <f t="shared" si="759"/>
        <v>446269</v>
      </c>
      <c r="EV1295" s="236">
        <f t="shared" si="759"/>
        <v>518182</v>
      </c>
      <c r="EW1295" s="236">
        <f t="shared" si="759"/>
        <v>161146</v>
      </c>
      <c r="EX1295" s="236">
        <f t="shared" si="759"/>
        <v>903955</v>
      </c>
      <c r="EY1295" s="236">
        <f t="shared" si="759"/>
        <v>4792083</v>
      </c>
      <c r="EZ1295" s="236">
        <f t="shared" si="759"/>
        <v>4013378</v>
      </c>
      <c r="FA1295" s="238">
        <f t="shared" si="672"/>
        <v>0.46272392551524771</v>
      </c>
      <c r="FB1295" s="240">
        <f t="shared" si="673"/>
        <v>31.098339965494748</v>
      </c>
      <c r="FC1295" s="238">
        <f t="shared" si="674"/>
        <v>0.93728582108355218</v>
      </c>
      <c r="FD1295" s="236">
        <f t="shared" si="675"/>
        <v>188635.08833215118</v>
      </c>
      <c r="FE1295" s="236">
        <f t="shared" si="676"/>
        <v>3346.0175775452335</v>
      </c>
      <c r="FF1295" s="236">
        <f>SUM(FF1297:FF1316)</f>
        <v>542772</v>
      </c>
      <c r="FG1295" s="240">
        <f t="shared" si="728"/>
        <v>30.255982254058793</v>
      </c>
      <c r="FH1295" s="236">
        <f>SUM(FH1297:FH1316)</f>
        <v>164221</v>
      </c>
      <c r="FI1295" s="236">
        <f>SUM(FI1297:FI1316)</f>
        <v>542798</v>
      </c>
      <c r="FJ1295" s="236">
        <f>SUM(FJ1297:FJ1316)</f>
        <v>4766</v>
      </c>
      <c r="FK1295" s="236">
        <f t="shared" si="677"/>
        <v>373811</v>
      </c>
      <c r="FL1295" s="236">
        <f>SUM(FL1297:FL1316)</f>
        <v>89198</v>
      </c>
      <c r="FM1295" s="236">
        <f t="shared" si="678"/>
        <v>284613</v>
      </c>
    </row>
    <row r="1296" spans="1:169" s="458" customFormat="1">
      <c r="A1296" s="293"/>
      <c r="B1296" s="328"/>
      <c r="C1296" s="293"/>
      <c r="D1296" s="293"/>
      <c r="E1296" s="293"/>
      <c r="F1296" s="294"/>
      <c r="G1296" s="295" t="s">
        <v>2758</v>
      </c>
      <c r="H1296" s="295"/>
      <c r="I1296" s="294"/>
      <c r="J1296" s="295"/>
      <c r="K1296" s="294"/>
      <c r="L1296" s="295"/>
      <c r="M1296" s="295"/>
      <c r="N1296" s="441">
        <f>N1317</f>
        <v>10</v>
      </c>
      <c r="O1296" s="239">
        <f t="shared" ref="O1296:BC1296" si="760">O1317</f>
        <v>0</v>
      </c>
      <c r="P1296" s="239">
        <f t="shared" si="760"/>
        <v>0</v>
      </c>
      <c r="Q1296" s="239">
        <f t="shared" si="760"/>
        <v>0</v>
      </c>
      <c r="R1296" s="239">
        <f t="shared" si="760"/>
        <v>0</v>
      </c>
      <c r="S1296" s="236">
        <f>S1317</f>
        <v>0</v>
      </c>
      <c r="T1296" s="236">
        <f>T1317</f>
        <v>0</v>
      </c>
      <c r="U1296" s="236">
        <f>U1317</f>
        <v>0</v>
      </c>
      <c r="V1296" s="236">
        <f>V1317</f>
        <v>0</v>
      </c>
      <c r="W1296" s="239">
        <f t="shared" si="760"/>
        <v>0</v>
      </c>
      <c r="X1296" s="239">
        <f t="shared" si="760"/>
        <v>0</v>
      </c>
      <c r="Y1296" s="239">
        <f t="shared" si="760"/>
        <v>0</v>
      </c>
      <c r="Z1296" s="239">
        <f t="shared" si="760"/>
        <v>0</v>
      </c>
      <c r="AA1296" s="236">
        <f>AA1317</f>
        <v>0</v>
      </c>
      <c r="AB1296" s="236">
        <f>AB1317</f>
        <v>0</v>
      </c>
      <c r="AC1296" s="236">
        <f>AC1317</f>
        <v>0</v>
      </c>
      <c r="AD1296" s="236">
        <f>AD1317</f>
        <v>0</v>
      </c>
      <c r="AE1296" s="239">
        <f t="shared" si="760"/>
        <v>0</v>
      </c>
      <c r="AF1296" s="239">
        <f t="shared" si="760"/>
        <v>0</v>
      </c>
      <c r="AG1296" s="239">
        <f t="shared" si="760"/>
        <v>0</v>
      </c>
      <c r="AH1296" s="239">
        <f t="shared" si="760"/>
        <v>0</v>
      </c>
      <c r="AI1296" s="236">
        <f t="shared" si="760"/>
        <v>0</v>
      </c>
      <c r="AJ1296" s="236">
        <f t="shared" si="760"/>
        <v>0</v>
      </c>
      <c r="AK1296" s="236">
        <f t="shared" si="760"/>
        <v>0</v>
      </c>
      <c r="AL1296" s="236">
        <f t="shared" si="760"/>
        <v>0</v>
      </c>
      <c r="AM1296" s="239">
        <f t="shared" si="760"/>
        <v>64358</v>
      </c>
      <c r="AN1296" s="239">
        <f t="shared" si="760"/>
        <v>97647</v>
      </c>
      <c r="AO1296" s="239">
        <f t="shared" si="760"/>
        <v>103888</v>
      </c>
      <c r="AP1296" s="239">
        <f t="shared" si="760"/>
        <v>110322</v>
      </c>
      <c r="AQ1296" s="236">
        <f t="shared" si="760"/>
        <v>99783</v>
      </c>
      <c r="AR1296" s="236">
        <f t="shared" si="760"/>
        <v>106221</v>
      </c>
      <c r="AS1296" s="236">
        <f t="shared" si="760"/>
        <v>112659</v>
      </c>
      <c r="AT1296" s="236">
        <f t="shared" si="760"/>
        <v>117672</v>
      </c>
      <c r="AU1296" s="239">
        <f t="shared" si="760"/>
        <v>60060</v>
      </c>
      <c r="AV1296" s="239">
        <f t="shared" si="760"/>
        <v>88236</v>
      </c>
      <c r="AW1296" s="239">
        <f t="shared" si="760"/>
        <v>93212</v>
      </c>
      <c r="AX1296" s="239">
        <f t="shared" si="760"/>
        <v>98394</v>
      </c>
      <c r="AY1296" s="236">
        <f t="shared" si="760"/>
        <v>89093</v>
      </c>
      <c r="AZ1296" s="236">
        <f t="shared" si="760"/>
        <v>95289</v>
      </c>
      <c r="BA1296" s="236">
        <f t="shared" si="760"/>
        <v>100325</v>
      </c>
      <c r="BB1296" s="236">
        <f t="shared" si="760"/>
        <v>103971</v>
      </c>
      <c r="BC1296" s="239">
        <f t="shared" si="760"/>
        <v>4298</v>
      </c>
      <c r="BD1296" s="239">
        <f t="shared" si="667"/>
        <v>9411</v>
      </c>
      <c r="BE1296" s="239">
        <f t="shared" si="667"/>
        <v>10676</v>
      </c>
      <c r="BF1296" s="239">
        <f t="shared" si="667"/>
        <v>11928</v>
      </c>
      <c r="BG1296" s="236">
        <f t="shared" si="667"/>
        <v>10690</v>
      </c>
      <c r="BH1296" s="236">
        <f t="shared" si="667"/>
        <v>10932</v>
      </c>
      <c r="BI1296" s="236">
        <f t="shared" si="667"/>
        <v>12334</v>
      </c>
      <c r="BJ1296" s="236">
        <f t="shared" si="667"/>
        <v>13701</v>
      </c>
      <c r="BK1296" s="239">
        <f t="shared" ref="BK1296:CH1296" si="761">BK1317</f>
        <v>0</v>
      </c>
      <c r="BL1296" s="239">
        <f t="shared" si="761"/>
        <v>0</v>
      </c>
      <c r="BM1296" s="239">
        <f t="shared" si="761"/>
        <v>0</v>
      </c>
      <c r="BN1296" s="239">
        <f t="shared" si="761"/>
        <v>0</v>
      </c>
      <c r="BO1296" s="236">
        <f t="shared" si="761"/>
        <v>0</v>
      </c>
      <c r="BP1296" s="236">
        <f t="shared" si="761"/>
        <v>0</v>
      </c>
      <c r="BQ1296" s="236">
        <f t="shared" si="761"/>
        <v>0</v>
      </c>
      <c r="BR1296" s="236">
        <f t="shared" si="761"/>
        <v>0</v>
      </c>
      <c r="BS1296" s="239">
        <f t="shared" si="761"/>
        <v>0</v>
      </c>
      <c r="BT1296" s="239">
        <f t="shared" si="761"/>
        <v>0</v>
      </c>
      <c r="BU1296" s="239">
        <f t="shared" si="761"/>
        <v>0</v>
      </c>
      <c r="BV1296" s="239">
        <f t="shared" si="761"/>
        <v>0</v>
      </c>
      <c r="BW1296" s="236">
        <f t="shared" si="761"/>
        <v>0</v>
      </c>
      <c r="BX1296" s="236">
        <f t="shared" si="761"/>
        <v>0</v>
      </c>
      <c r="BY1296" s="236">
        <f t="shared" si="761"/>
        <v>0</v>
      </c>
      <c r="BZ1296" s="236">
        <f t="shared" si="761"/>
        <v>0</v>
      </c>
      <c r="CA1296" s="239">
        <f t="shared" si="761"/>
        <v>0</v>
      </c>
      <c r="CB1296" s="239">
        <f t="shared" si="761"/>
        <v>0</v>
      </c>
      <c r="CC1296" s="239">
        <f t="shared" si="761"/>
        <v>0</v>
      </c>
      <c r="CD1296" s="239">
        <f t="shared" si="761"/>
        <v>0</v>
      </c>
      <c r="CE1296" s="236">
        <f t="shared" si="761"/>
        <v>0</v>
      </c>
      <c r="CF1296" s="236">
        <f t="shared" si="761"/>
        <v>0</v>
      </c>
      <c r="CG1296" s="236">
        <f t="shared" si="761"/>
        <v>0</v>
      </c>
      <c r="CH1296" s="236">
        <f t="shared" si="761"/>
        <v>0</v>
      </c>
      <c r="CI1296" s="457"/>
      <c r="CJ1296" s="239">
        <f t="shared" ref="CJ1296:DW1296" si="762">CJ1317</f>
        <v>4299</v>
      </c>
      <c r="CK1296" s="239">
        <f t="shared" si="762"/>
        <v>9411</v>
      </c>
      <c r="CL1296" s="239">
        <f t="shared" si="762"/>
        <v>10703</v>
      </c>
      <c r="CM1296" s="239">
        <f t="shared" si="762"/>
        <v>11929</v>
      </c>
      <c r="CN1296" s="236">
        <f t="shared" si="762"/>
        <v>10690</v>
      </c>
      <c r="CO1296" s="236">
        <f t="shared" si="762"/>
        <v>10933</v>
      </c>
      <c r="CP1296" s="236">
        <f t="shared" si="762"/>
        <v>12334</v>
      </c>
      <c r="CQ1296" s="236">
        <f t="shared" si="762"/>
        <v>13701</v>
      </c>
      <c r="CR1296" s="239">
        <f t="shared" si="762"/>
        <v>0</v>
      </c>
      <c r="CS1296" s="239">
        <f t="shared" si="762"/>
        <v>0</v>
      </c>
      <c r="CT1296" s="239">
        <f t="shared" si="762"/>
        <v>0</v>
      </c>
      <c r="CU1296" s="239">
        <f t="shared" si="762"/>
        <v>0</v>
      </c>
      <c r="CV1296" s="236">
        <f t="shared" si="762"/>
        <v>0</v>
      </c>
      <c r="CW1296" s="236">
        <f t="shared" si="762"/>
        <v>0</v>
      </c>
      <c r="CX1296" s="236">
        <f t="shared" si="762"/>
        <v>0</v>
      </c>
      <c r="CY1296" s="236">
        <f t="shared" si="762"/>
        <v>0</v>
      </c>
      <c r="CZ1296" s="239">
        <f t="shared" si="762"/>
        <v>0</v>
      </c>
      <c r="DA1296" s="239">
        <f t="shared" si="762"/>
        <v>0</v>
      </c>
      <c r="DB1296" s="239">
        <f t="shared" si="762"/>
        <v>0</v>
      </c>
      <c r="DC1296" s="239">
        <f t="shared" si="762"/>
        <v>0</v>
      </c>
      <c r="DD1296" s="236">
        <f t="shared" si="762"/>
        <v>0</v>
      </c>
      <c r="DE1296" s="236">
        <f t="shared" si="762"/>
        <v>0</v>
      </c>
      <c r="DF1296" s="236">
        <f t="shared" si="762"/>
        <v>0</v>
      </c>
      <c r="DG1296" s="236">
        <f t="shared" si="762"/>
        <v>0</v>
      </c>
      <c r="DH1296" s="239">
        <f t="shared" si="762"/>
        <v>4299</v>
      </c>
      <c r="DI1296" s="239">
        <f t="shared" si="762"/>
        <v>9411</v>
      </c>
      <c r="DJ1296" s="239">
        <f t="shared" si="762"/>
        <v>10703</v>
      </c>
      <c r="DK1296" s="239">
        <f t="shared" si="762"/>
        <v>11929</v>
      </c>
      <c r="DL1296" s="236">
        <f t="shared" si="762"/>
        <v>10690</v>
      </c>
      <c r="DM1296" s="236">
        <f t="shared" si="762"/>
        <v>10933</v>
      </c>
      <c r="DN1296" s="236">
        <f t="shared" si="762"/>
        <v>12334</v>
      </c>
      <c r="DO1296" s="236">
        <f t="shared" si="762"/>
        <v>13701</v>
      </c>
      <c r="DP1296" s="239">
        <f t="shared" si="762"/>
        <v>-1</v>
      </c>
      <c r="DQ1296" s="239">
        <f t="shared" si="762"/>
        <v>0</v>
      </c>
      <c r="DR1296" s="239">
        <f t="shared" si="762"/>
        <v>-27</v>
      </c>
      <c r="DS1296" s="239">
        <f t="shared" si="762"/>
        <v>-1</v>
      </c>
      <c r="DT1296" s="236">
        <f t="shared" si="762"/>
        <v>0</v>
      </c>
      <c r="DU1296" s="236">
        <f t="shared" si="762"/>
        <v>-1</v>
      </c>
      <c r="DV1296" s="236">
        <f t="shared" si="762"/>
        <v>0</v>
      </c>
      <c r="DW1296" s="236">
        <f t="shared" si="762"/>
        <v>0</v>
      </c>
      <c r="DX1296" s="445">
        <f t="shared" si="659"/>
        <v>0</v>
      </c>
      <c r="DY1296" s="445">
        <f t="shared" si="659"/>
        <v>0</v>
      </c>
      <c r="DZ1296" s="445">
        <f t="shared" si="659"/>
        <v>0</v>
      </c>
      <c r="EA1296" s="445">
        <f t="shared" si="658"/>
        <v>0</v>
      </c>
      <c r="EB1296" s="446">
        <f t="shared" si="658"/>
        <v>0</v>
      </c>
      <c r="EC1296" s="446">
        <f t="shared" si="658"/>
        <v>0</v>
      </c>
      <c r="ED1296" s="446">
        <f t="shared" si="658"/>
        <v>0</v>
      </c>
      <c r="EE1296" s="446">
        <f t="shared" si="658"/>
        <v>0</v>
      </c>
      <c r="EG1296" s="239">
        <f t="shared" ref="EG1296:EM1296" si="763">EG1317</f>
        <v>0</v>
      </c>
      <c r="EH1296" s="239">
        <f t="shared" si="763"/>
        <v>0</v>
      </c>
      <c r="EI1296" s="239">
        <f t="shared" si="763"/>
        <v>0</v>
      </c>
      <c r="EJ1296" s="239">
        <f t="shared" si="763"/>
        <v>0</v>
      </c>
      <c r="EK1296" s="239">
        <f t="shared" si="763"/>
        <v>0</v>
      </c>
      <c r="EL1296" s="239">
        <f t="shared" si="763"/>
        <v>0</v>
      </c>
      <c r="EM1296" s="239">
        <f t="shared" si="763"/>
        <v>0</v>
      </c>
      <c r="EN1296" s="448">
        <f t="shared" si="729"/>
        <v>0</v>
      </c>
      <c r="EO1296" s="239">
        <f t="shared" si="730"/>
        <v>0</v>
      </c>
      <c r="EP1296" s="448">
        <f t="shared" si="731"/>
        <v>0</v>
      </c>
      <c r="EQ1296" s="239">
        <f t="shared" si="732"/>
        <v>0</v>
      </c>
      <c r="ER1296" s="239">
        <f t="shared" si="733"/>
        <v>0</v>
      </c>
      <c r="ES1296" s="449"/>
      <c r="ET1296" s="236">
        <f t="shared" ref="ET1296:EZ1296" si="764">ET1317</f>
        <v>0</v>
      </c>
      <c r="EU1296" s="236">
        <f t="shared" si="764"/>
        <v>0</v>
      </c>
      <c r="EV1296" s="236">
        <f t="shared" si="764"/>
        <v>0</v>
      </c>
      <c r="EW1296" s="236">
        <f t="shared" si="764"/>
        <v>0</v>
      </c>
      <c r="EX1296" s="236">
        <f t="shared" si="764"/>
        <v>0</v>
      </c>
      <c r="EY1296" s="236">
        <f t="shared" si="764"/>
        <v>0</v>
      </c>
      <c r="EZ1296" s="236">
        <f t="shared" si="764"/>
        <v>0</v>
      </c>
      <c r="FA1296" s="238">
        <f t="shared" si="672"/>
        <v>0</v>
      </c>
      <c r="FB1296" s="240">
        <f t="shared" si="673"/>
        <v>0</v>
      </c>
      <c r="FC1296" s="238">
        <f t="shared" si="674"/>
        <v>0</v>
      </c>
      <c r="FD1296" s="236">
        <f t="shared" si="675"/>
        <v>0</v>
      </c>
      <c r="FE1296" s="236">
        <f t="shared" si="676"/>
        <v>0</v>
      </c>
      <c r="FF1296" s="236">
        <f>FF1317</f>
        <v>99483</v>
      </c>
      <c r="FG1296" s="240">
        <f t="shared" si="728"/>
        <v>90.066644552335575</v>
      </c>
      <c r="FH1296" s="236">
        <f>FH1317</f>
        <v>89601</v>
      </c>
      <c r="FI1296" s="236">
        <f>FI1317</f>
        <v>99483</v>
      </c>
      <c r="FJ1296" s="236">
        <f>FJ1317</f>
        <v>0</v>
      </c>
      <c r="FK1296" s="236">
        <f t="shared" si="677"/>
        <v>9882</v>
      </c>
      <c r="FL1296" s="236">
        <f>FL1317</f>
        <v>9882</v>
      </c>
      <c r="FM1296" s="236">
        <f t="shared" si="678"/>
        <v>0</v>
      </c>
    </row>
    <row r="1297" spans="1:169" s="368" customFormat="1">
      <c r="A1297" s="285"/>
      <c r="B1297" s="286"/>
      <c r="C1297" s="285"/>
      <c r="D1297" s="285"/>
      <c r="E1297" s="285"/>
      <c r="F1297" s="393">
        <f t="shared" si="709"/>
        <v>1</v>
      </c>
      <c r="G1297" s="459" t="s">
        <v>767</v>
      </c>
      <c r="H1297" s="392" t="s">
        <v>2802</v>
      </c>
      <c r="I1297" s="287"/>
      <c r="J1297" s="392"/>
      <c r="K1297" s="287"/>
      <c r="L1297" s="392"/>
      <c r="M1297" s="392"/>
      <c r="N1297" s="372">
        <f t="shared" ref="N1297:AC1312" si="765">SUMIFS(N$4:N$1158,$K$4:$K$1158,$G1297)</f>
        <v>8</v>
      </c>
      <c r="O1297" s="222">
        <f t="shared" si="765"/>
        <v>33618</v>
      </c>
      <c r="P1297" s="222">
        <f t="shared" si="765"/>
        <v>52001</v>
      </c>
      <c r="Q1297" s="222">
        <f t="shared" si="765"/>
        <v>54364</v>
      </c>
      <c r="R1297" s="222">
        <f t="shared" si="765"/>
        <v>56706</v>
      </c>
      <c r="S1297" s="218">
        <f t="shared" si="765"/>
        <v>52322</v>
      </c>
      <c r="T1297" s="218">
        <f t="shared" si="765"/>
        <v>54708</v>
      </c>
      <c r="U1297" s="218">
        <f t="shared" si="765"/>
        <v>57064</v>
      </c>
      <c r="V1297" s="218">
        <f t="shared" si="765"/>
        <v>60665</v>
      </c>
      <c r="W1297" s="222">
        <f t="shared" si="765"/>
        <v>15919</v>
      </c>
      <c r="X1297" s="222">
        <f t="shared" si="765"/>
        <v>26442</v>
      </c>
      <c r="Y1297" s="222">
        <f t="shared" si="765"/>
        <v>27617</v>
      </c>
      <c r="Z1297" s="222">
        <f t="shared" si="765"/>
        <v>28729</v>
      </c>
      <c r="AA1297" s="218">
        <f t="shared" si="765"/>
        <v>26549</v>
      </c>
      <c r="AB1297" s="218">
        <f t="shared" si="765"/>
        <v>27755</v>
      </c>
      <c r="AC1297" s="218">
        <f t="shared" si="765"/>
        <v>28859</v>
      </c>
      <c r="AD1297" s="218">
        <f t="shared" ref="AD1297:AS1312" si="766">SUMIFS(AD$4:AD$1158,$K$4:$K$1158,$G1297)</f>
        <v>30611</v>
      </c>
      <c r="AE1297" s="222">
        <f t="shared" si="766"/>
        <v>282</v>
      </c>
      <c r="AF1297" s="222">
        <f t="shared" si="766"/>
        <v>267</v>
      </c>
      <c r="AG1297" s="222">
        <f t="shared" si="766"/>
        <v>243</v>
      </c>
      <c r="AH1297" s="222">
        <f t="shared" si="766"/>
        <v>254</v>
      </c>
      <c r="AI1297" s="218">
        <f t="shared" si="766"/>
        <v>431</v>
      </c>
      <c r="AJ1297" s="218">
        <f t="shared" si="766"/>
        <v>391</v>
      </c>
      <c r="AK1297" s="218">
        <f t="shared" si="766"/>
        <v>406</v>
      </c>
      <c r="AL1297" s="218">
        <f t="shared" si="766"/>
        <v>452</v>
      </c>
      <c r="AM1297" s="222">
        <f t="shared" si="766"/>
        <v>17701</v>
      </c>
      <c r="AN1297" s="222">
        <f t="shared" si="766"/>
        <v>25557</v>
      </c>
      <c r="AO1297" s="222">
        <f t="shared" si="766"/>
        <v>26746</v>
      </c>
      <c r="AP1297" s="222">
        <f t="shared" si="766"/>
        <v>27978</v>
      </c>
      <c r="AQ1297" s="218">
        <f t="shared" si="766"/>
        <v>25774</v>
      </c>
      <c r="AR1297" s="218">
        <f t="shared" si="766"/>
        <v>26954</v>
      </c>
      <c r="AS1297" s="218">
        <f t="shared" si="766"/>
        <v>28206</v>
      </c>
      <c r="AT1297" s="218">
        <f t="shared" ref="AR1297:BC1312" si="767">SUMIFS(AT$4:AT$1158,$K$4:$K$1158,$G1297)</f>
        <v>30054</v>
      </c>
      <c r="AU1297" s="222">
        <f t="shared" si="767"/>
        <v>2034</v>
      </c>
      <c r="AV1297" s="222">
        <f t="shared" si="767"/>
        <v>3256</v>
      </c>
      <c r="AW1297" s="222">
        <f t="shared" si="767"/>
        <v>3440</v>
      </c>
      <c r="AX1297" s="222">
        <f t="shared" si="767"/>
        <v>3636</v>
      </c>
      <c r="AY1297" s="218">
        <f t="shared" si="767"/>
        <v>3384</v>
      </c>
      <c r="AZ1297" s="218">
        <f t="shared" si="767"/>
        <v>3578</v>
      </c>
      <c r="BA1297" s="218">
        <f t="shared" si="767"/>
        <v>3777</v>
      </c>
      <c r="BB1297" s="218">
        <f t="shared" si="767"/>
        <v>3999</v>
      </c>
      <c r="BC1297" s="222">
        <f t="shared" si="767"/>
        <v>15809</v>
      </c>
      <c r="BD1297" s="222">
        <f t="shared" si="667"/>
        <v>21903</v>
      </c>
      <c r="BE1297" s="222">
        <f t="shared" si="667"/>
        <v>22545</v>
      </c>
      <c r="BF1297" s="222">
        <f t="shared" si="667"/>
        <v>23838</v>
      </c>
      <c r="BG1297" s="218">
        <f t="shared" si="667"/>
        <v>21559</v>
      </c>
      <c r="BH1297" s="218">
        <f t="shared" si="667"/>
        <v>22373</v>
      </c>
      <c r="BI1297" s="218">
        <f t="shared" si="667"/>
        <v>23370</v>
      </c>
      <c r="BJ1297" s="218">
        <f t="shared" si="667"/>
        <v>25194</v>
      </c>
      <c r="BK1297" s="222">
        <f t="shared" ref="BK1297:BZ1312" si="768">SUMIFS(BK$4:BK$1158,$K$4:$K$1158,$G1297)</f>
        <v>-142</v>
      </c>
      <c r="BL1297" s="222">
        <f t="shared" si="768"/>
        <v>398</v>
      </c>
      <c r="BM1297" s="222">
        <f t="shared" si="768"/>
        <v>761</v>
      </c>
      <c r="BN1297" s="222">
        <f t="shared" si="768"/>
        <v>504</v>
      </c>
      <c r="BO1297" s="218">
        <f t="shared" si="768"/>
        <v>831</v>
      </c>
      <c r="BP1297" s="218">
        <f t="shared" si="768"/>
        <v>1003</v>
      </c>
      <c r="BQ1297" s="218">
        <f t="shared" si="768"/>
        <v>1059</v>
      </c>
      <c r="BR1297" s="218">
        <f t="shared" si="768"/>
        <v>861</v>
      </c>
      <c r="BS1297" s="222">
        <f t="shared" si="768"/>
        <v>187</v>
      </c>
      <c r="BT1297" s="222">
        <f t="shared" si="768"/>
        <v>398</v>
      </c>
      <c r="BU1297" s="222">
        <f t="shared" si="768"/>
        <v>761</v>
      </c>
      <c r="BV1297" s="222">
        <f t="shared" si="768"/>
        <v>504</v>
      </c>
      <c r="BW1297" s="218">
        <f t="shared" si="768"/>
        <v>831</v>
      </c>
      <c r="BX1297" s="218">
        <f t="shared" si="768"/>
        <v>1003</v>
      </c>
      <c r="BY1297" s="218">
        <f t="shared" si="768"/>
        <v>1059</v>
      </c>
      <c r="BZ1297" s="218">
        <f t="shared" si="768"/>
        <v>861</v>
      </c>
      <c r="CA1297" s="222">
        <f t="shared" ref="CA1297:CH1311" si="769">SUMIFS(CA$4:CA$1158,$K$4:$K$1158,$G1297)</f>
        <v>329</v>
      </c>
      <c r="CB1297" s="222">
        <f t="shared" si="769"/>
        <v>0</v>
      </c>
      <c r="CC1297" s="222">
        <f t="shared" si="769"/>
        <v>0</v>
      </c>
      <c r="CD1297" s="222">
        <f t="shared" si="769"/>
        <v>0</v>
      </c>
      <c r="CE1297" s="218">
        <f t="shared" si="769"/>
        <v>0</v>
      </c>
      <c r="CF1297" s="218">
        <f t="shared" si="769"/>
        <v>0</v>
      </c>
      <c r="CG1297" s="218">
        <f t="shared" si="769"/>
        <v>0</v>
      </c>
      <c r="CH1297" s="218">
        <f t="shared" si="769"/>
        <v>0</v>
      </c>
      <c r="CI1297" s="375"/>
      <c r="CJ1297" s="222">
        <f t="shared" ref="CJ1297:CY1312" si="770">SUMIFS(CJ$4:CJ$1158,$K$4:$K$1158,$G1297)</f>
        <v>15810</v>
      </c>
      <c r="CK1297" s="222">
        <f t="shared" si="770"/>
        <v>22768</v>
      </c>
      <c r="CL1297" s="222">
        <f t="shared" si="770"/>
        <v>23589</v>
      </c>
      <c r="CM1297" s="222">
        <f t="shared" si="770"/>
        <v>24115</v>
      </c>
      <c r="CN1297" s="218">
        <f t="shared" si="770"/>
        <v>21559</v>
      </c>
      <c r="CO1297" s="218">
        <f t="shared" si="770"/>
        <v>22345.099178599579</v>
      </c>
      <c r="CP1297" s="218">
        <f t="shared" si="770"/>
        <v>23215.943594767683</v>
      </c>
      <c r="CQ1297" s="218">
        <f t="shared" si="770"/>
        <v>24085.442130160718</v>
      </c>
      <c r="CR1297" s="222">
        <f t="shared" si="770"/>
        <v>6327</v>
      </c>
      <c r="CS1297" s="222">
        <f t="shared" si="770"/>
        <v>6389</v>
      </c>
      <c r="CT1297" s="222">
        <f t="shared" si="770"/>
        <v>6700</v>
      </c>
      <c r="CU1297" s="222">
        <f t="shared" si="770"/>
        <v>6767</v>
      </c>
      <c r="CV1297" s="218">
        <f t="shared" si="770"/>
        <v>5248</v>
      </c>
      <c r="CW1297" s="218">
        <f t="shared" si="770"/>
        <v>5497.0991785995811</v>
      </c>
      <c r="CX1297" s="218">
        <f t="shared" si="770"/>
        <v>5793.9435947676884</v>
      </c>
      <c r="CY1297" s="218">
        <f t="shared" si="770"/>
        <v>6180.4421301607144</v>
      </c>
      <c r="CZ1297" s="222">
        <f t="shared" ref="CZ1297:DO1312" si="771">SUMIFS(CZ$4:CZ$1158,$K$4:$K$1158,$G1297)</f>
        <v>0</v>
      </c>
      <c r="DA1297" s="222">
        <f t="shared" si="771"/>
        <v>0</v>
      </c>
      <c r="DB1297" s="222">
        <f t="shared" si="771"/>
        <v>0</v>
      </c>
      <c r="DC1297" s="222">
        <f t="shared" si="771"/>
        <v>0</v>
      </c>
      <c r="DD1297" s="218">
        <f t="shared" si="771"/>
        <v>16</v>
      </c>
      <c r="DE1297" s="218">
        <f t="shared" si="771"/>
        <v>25</v>
      </c>
      <c r="DF1297" s="218">
        <f t="shared" si="771"/>
        <v>30</v>
      </c>
      <c r="DG1297" s="218">
        <f t="shared" si="771"/>
        <v>21</v>
      </c>
      <c r="DH1297" s="222">
        <f t="shared" si="771"/>
        <v>9483</v>
      </c>
      <c r="DI1297" s="222">
        <f t="shared" si="771"/>
        <v>16379</v>
      </c>
      <c r="DJ1297" s="222">
        <f t="shared" si="771"/>
        <v>16889</v>
      </c>
      <c r="DK1297" s="222">
        <f t="shared" si="771"/>
        <v>17348</v>
      </c>
      <c r="DL1297" s="218">
        <f t="shared" si="771"/>
        <v>16295</v>
      </c>
      <c r="DM1297" s="218">
        <f t="shared" si="771"/>
        <v>16823</v>
      </c>
      <c r="DN1297" s="218">
        <f t="shared" si="771"/>
        <v>17392</v>
      </c>
      <c r="DO1297" s="218">
        <f t="shared" si="771"/>
        <v>17884</v>
      </c>
      <c r="DP1297" s="222">
        <f t="shared" ref="DN1297:DW1312" si="772">SUMIFS(DP$4:DP$1158,$K$4:$K$1158,$G1297)</f>
        <v>-1</v>
      </c>
      <c r="DQ1297" s="222">
        <f t="shared" si="772"/>
        <v>-865</v>
      </c>
      <c r="DR1297" s="222">
        <f t="shared" si="772"/>
        <v>-1044</v>
      </c>
      <c r="DS1297" s="222">
        <f t="shared" si="772"/>
        <v>-277</v>
      </c>
      <c r="DT1297" s="218">
        <f t="shared" si="772"/>
        <v>0</v>
      </c>
      <c r="DU1297" s="218">
        <f t="shared" si="772"/>
        <v>27.900821400417271</v>
      </c>
      <c r="DV1297" s="218">
        <f t="shared" si="772"/>
        <v>154.05640523231284</v>
      </c>
      <c r="DW1297" s="218">
        <f t="shared" si="772"/>
        <v>1108.5578698392835</v>
      </c>
      <c r="DX1297" s="384">
        <f t="shared" si="659"/>
        <v>0.47352608721518236</v>
      </c>
      <c r="DY1297" s="384">
        <f t="shared" si="659"/>
        <v>0.50849022134189725</v>
      </c>
      <c r="DZ1297" s="384">
        <f t="shared" si="659"/>
        <v>0.50800161871826943</v>
      </c>
      <c r="EA1297" s="384">
        <f t="shared" si="658"/>
        <v>0.50663069163756924</v>
      </c>
      <c r="EB1297" s="385">
        <f t="shared" si="658"/>
        <v>0.50741561866901108</v>
      </c>
      <c r="EC1297" s="385">
        <f t="shared" si="658"/>
        <v>0.50732982379176716</v>
      </c>
      <c r="ED1297" s="385">
        <f t="shared" si="658"/>
        <v>0.50573040796298896</v>
      </c>
      <c r="EE1297" s="385">
        <f t="shared" si="658"/>
        <v>0.504590785461139</v>
      </c>
      <c r="EG1297" s="222">
        <f t="shared" ref="EG1297:EM1312" si="773">SUMIFS(EG$4:EG$1158,$K$4:$K$1158,$G1297)</f>
        <v>47096</v>
      </c>
      <c r="EH1297" s="222">
        <f t="shared" si="773"/>
        <v>32089</v>
      </c>
      <c r="EI1297" s="222">
        <f t="shared" si="773"/>
        <v>15007</v>
      </c>
      <c r="EJ1297" s="222">
        <f t="shared" si="773"/>
        <v>3310</v>
      </c>
      <c r="EK1297" s="222">
        <f t="shared" si="773"/>
        <v>77980</v>
      </c>
      <c r="EL1297" s="222">
        <f t="shared" si="773"/>
        <v>41101</v>
      </c>
      <c r="EM1297" s="222">
        <f t="shared" si="773"/>
        <v>41057</v>
      </c>
      <c r="EN1297" s="386">
        <f t="shared" si="729"/>
        <v>0.68135298114489551</v>
      </c>
      <c r="EO1297" s="222">
        <f t="shared" si="730"/>
        <v>22.056373692276939</v>
      </c>
      <c r="EP1297" s="386">
        <f t="shared" si="731"/>
        <v>1.6557669441141498</v>
      </c>
      <c r="EQ1297" s="222">
        <f t="shared" si="732"/>
        <v>1897277.438505146</v>
      </c>
      <c r="ER1297" s="222">
        <f t="shared" si="733"/>
        <v>6718.3021977575891</v>
      </c>
      <c r="ES1297" s="292"/>
      <c r="ET1297" s="218">
        <f t="shared" ref="ET1297:EZ1312" si="774">SUMIFS(ET$4:ET$1158,$K$4:$K$1158,$G1297)</f>
        <v>54388</v>
      </c>
      <c r="EU1297" s="218">
        <f t="shared" si="774"/>
        <v>27679</v>
      </c>
      <c r="EV1297" s="218">
        <f t="shared" si="774"/>
        <v>26709</v>
      </c>
      <c r="EW1297" s="218">
        <f t="shared" si="774"/>
        <v>5115</v>
      </c>
      <c r="EX1297" s="218">
        <f t="shared" si="774"/>
        <v>132082</v>
      </c>
      <c r="EY1297" s="218">
        <f t="shared" si="774"/>
        <v>47972</v>
      </c>
      <c r="EZ1297" s="218">
        <f t="shared" si="774"/>
        <v>47907</v>
      </c>
      <c r="FA1297" s="387">
        <f t="shared" si="672"/>
        <v>0.5089174082518203</v>
      </c>
      <c r="FB1297" s="221">
        <f t="shared" si="673"/>
        <v>19.150848028754353</v>
      </c>
      <c r="FC1297" s="387">
        <f t="shared" si="674"/>
        <v>2.4285136427153047</v>
      </c>
      <c r="FD1297" s="218">
        <f t="shared" si="675"/>
        <v>2753314.4334194949</v>
      </c>
      <c r="FE1297" s="218">
        <f t="shared" si="676"/>
        <v>8897.4471371615837</v>
      </c>
      <c r="FF1297" s="218">
        <f t="shared" ref="FF1297:FF1318" si="775">SUMIFS(FF$4:FF$1158,$K$4:$K$1158,$G1297)</f>
        <v>25832</v>
      </c>
      <c r="FG1297" s="221">
        <f t="shared" si="728"/>
        <v>12.832920408795292</v>
      </c>
      <c r="FH1297" s="218">
        <f t="shared" ref="FH1297:FJ1318" si="776">SUMIFS(FH$4:FH$1158,$K$4:$K$1158,$G1297)</f>
        <v>3315</v>
      </c>
      <c r="FI1297" s="218">
        <f t="shared" si="776"/>
        <v>25832</v>
      </c>
      <c r="FJ1297" s="218">
        <f t="shared" si="776"/>
        <v>258</v>
      </c>
      <c r="FK1297" s="218">
        <f t="shared" si="677"/>
        <v>22259</v>
      </c>
      <c r="FL1297" s="218">
        <f t="shared" ref="FL1297:FL1318" si="777">SUMIFS(FL$4:FL$1158,$K$4:$K$1158,$G1297)</f>
        <v>14178</v>
      </c>
      <c r="FM1297" s="218">
        <f t="shared" si="678"/>
        <v>8081</v>
      </c>
    </row>
    <row r="1298" spans="1:169" s="368" customFormat="1">
      <c r="A1298" s="285"/>
      <c r="B1298" s="286"/>
      <c r="C1298" s="285"/>
      <c r="D1298" s="285"/>
      <c r="E1298" s="285"/>
      <c r="F1298" s="393">
        <f t="shared" si="709"/>
        <v>2</v>
      </c>
      <c r="G1298" s="459" t="s">
        <v>777</v>
      </c>
      <c r="H1298" s="392" t="s">
        <v>2803</v>
      </c>
      <c r="I1298" s="287"/>
      <c r="J1298" s="392"/>
      <c r="K1298" s="287"/>
      <c r="L1298" s="392"/>
      <c r="M1298" s="392"/>
      <c r="N1298" s="372">
        <f t="shared" si="765"/>
        <v>18</v>
      </c>
      <c r="O1298" s="222">
        <f t="shared" si="765"/>
        <v>8428</v>
      </c>
      <c r="P1298" s="222">
        <f t="shared" si="765"/>
        <v>11625</v>
      </c>
      <c r="Q1298" s="222">
        <f t="shared" si="765"/>
        <v>12800</v>
      </c>
      <c r="R1298" s="222">
        <f t="shared" si="765"/>
        <v>14121</v>
      </c>
      <c r="S1298" s="218">
        <f t="shared" si="765"/>
        <v>11756</v>
      </c>
      <c r="T1298" s="218">
        <f t="shared" si="765"/>
        <v>12927</v>
      </c>
      <c r="U1298" s="218">
        <f t="shared" si="765"/>
        <v>14263</v>
      </c>
      <c r="V1298" s="218">
        <f t="shared" si="765"/>
        <v>15446</v>
      </c>
      <c r="W1298" s="222">
        <f t="shared" si="765"/>
        <v>3957</v>
      </c>
      <c r="X1298" s="222">
        <f t="shared" si="765"/>
        <v>5698</v>
      </c>
      <c r="Y1298" s="222">
        <f t="shared" si="765"/>
        <v>6271</v>
      </c>
      <c r="Z1298" s="222">
        <f t="shared" si="765"/>
        <v>6979</v>
      </c>
      <c r="AA1298" s="218">
        <f t="shared" si="765"/>
        <v>5820</v>
      </c>
      <c r="AB1298" s="218">
        <f t="shared" si="765"/>
        <v>6400</v>
      </c>
      <c r="AC1298" s="218">
        <f t="shared" si="765"/>
        <v>7120</v>
      </c>
      <c r="AD1298" s="218">
        <f t="shared" si="766"/>
        <v>7744</v>
      </c>
      <c r="AE1298" s="222">
        <f t="shared" si="766"/>
        <v>281</v>
      </c>
      <c r="AF1298" s="222">
        <f t="shared" si="766"/>
        <v>265</v>
      </c>
      <c r="AG1298" s="222">
        <f t="shared" si="766"/>
        <v>241</v>
      </c>
      <c r="AH1298" s="222">
        <f t="shared" si="766"/>
        <v>253</v>
      </c>
      <c r="AI1298" s="218">
        <f t="shared" si="766"/>
        <v>98</v>
      </c>
      <c r="AJ1298" s="218">
        <f t="shared" si="766"/>
        <v>93</v>
      </c>
      <c r="AK1298" s="218">
        <f t="shared" si="766"/>
        <v>103</v>
      </c>
      <c r="AL1298" s="218">
        <f t="shared" si="766"/>
        <v>116</v>
      </c>
      <c r="AM1298" s="222">
        <f t="shared" si="766"/>
        <v>4471</v>
      </c>
      <c r="AN1298" s="222">
        <f t="shared" si="766"/>
        <v>5929</v>
      </c>
      <c r="AO1298" s="222">
        <f t="shared" si="766"/>
        <v>6529</v>
      </c>
      <c r="AP1298" s="222">
        <f t="shared" si="766"/>
        <v>7141</v>
      </c>
      <c r="AQ1298" s="218">
        <f t="shared" si="766"/>
        <v>5935</v>
      </c>
      <c r="AR1298" s="218">
        <f t="shared" si="767"/>
        <v>6530</v>
      </c>
      <c r="AS1298" s="218">
        <f t="shared" si="767"/>
        <v>7149</v>
      </c>
      <c r="AT1298" s="218">
        <f t="shared" si="767"/>
        <v>7702</v>
      </c>
      <c r="AU1298" s="222">
        <f t="shared" si="767"/>
        <v>977</v>
      </c>
      <c r="AV1298" s="222">
        <f t="shared" si="767"/>
        <v>1403</v>
      </c>
      <c r="AW1298" s="222">
        <f t="shared" si="767"/>
        <v>1577</v>
      </c>
      <c r="AX1298" s="222">
        <f t="shared" si="767"/>
        <v>1742</v>
      </c>
      <c r="AY1298" s="218">
        <f t="shared" si="767"/>
        <v>1475.61</v>
      </c>
      <c r="AZ1298" s="218">
        <f t="shared" si="767"/>
        <v>1657.7000000000003</v>
      </c>
      <c r="BA1298" s="218">
        <f t="shared" si="767"/>
        <v>1828.8100000000002</v>
      </c>
      <c r="BB1298" s="218">
        <f t="shared" si="767"/>
        <v>1999.9800000000002</v>
      </c>
      <c r="BC1298" s="222">
        <f t="shared" si="767"/>
        <v>3497</v>
      </c>
      <c r="BD1298" s="222">
        <f t="shared" ref="BD1298:BJ1330" si="778">AN1298-AV1298-BL1298</f>
        <v>4371</v>
      </c>
      <c r="BE1298" s="222">
        <f t="shared" si="778"/>
        <v>4729</v>
      </c>
      <c r="BF1298" s="222">
        <f t="shared" si="778"/>
        <v>5179</v>
      </c>
      <c r="BG1298" s="218">
        <f t="shared" si="778"/>
        <v>4153.3900000000003</v>
      </c>
      <c r="BH1298" s="218">
        <f t="shared" si="778"/>
        <v>4478.2999999999993</v>
      </c>
      <c r="BI1298" s="218">
        <f t="shared" si="778"/>
        <v>4924.1899999999996</v>
      </c>
      <c r="BJ1298" s="218">
        <f t="shared" si="778"/>
        <v>5407.0199999999995</v>
      </c>
      <c r="BK1298" s="222">
        <f t="shared" si="768"/>
        <v>-3</v>
      </c>
      <c r="BL1298" s="222">
        <f t="shared" si="768"/>
        <v>155</v>
      </c>
      <c r="BM1298" s="222">
        <f t="shared" si="768"/>
        <v>223</v>
      </c>
      <c r="BN1298" s="222">
        <f t="shared" si="768"/>
        <v>220</v>
      </c>
      <c r="BO1298" s="218">
        <f t="shared" si="768"/>
        <v>306</v>
      </c>
      <c r="BP1298" s="218">
        <f t="shared" si="768"/>
        <v>394</v>
      </c>
      <c r="BQ1298" s="218">
        <f t="shared" si="768"/>
        <v>396</v>
      </c>
      <c r="BR1298" s="218">
        <f t="shared" si="768"/>
        <v>295</v>
      </c>
      <c r="BS1298" s="222">
        <f t="shared" si="768"/>
        <v>6</v>
      </c>
      <c r="BT1298" s="222">
        <f t="shared" si="768"/>
        <v>155</v>
      </c>
      <c r="BU1298" s="222">
        <f t="shared" si="768"/>
        <v>223</v>
      </c>
      <c r="BV1298" s="222">
        <f t="shared" si="768"/>
        <v>220</v>
      </c>
      <c r="BW1298" s="218">
        <f t="shared" si="768"/>
        <v>306</v>
      </c>
      <c r="BX1298" s="218">
        <f t="shared" si="768"/>
        <v>394</v>
      </c>
      <c r="BY1298" s="218">
        <f t="shared" si="768"/>
        <v>396</v>
      </c>
      <c r="BZ1298" s="218">
        <f t="shared" si="768"/>
        <v>295</v>
      </c>
      <c r="CA1298" s="222">
        <f t="shared" si="769"/>
        <v>9</v>
      </c>
      <c r="CB1298" s="222">
        <f t="shared" si="769"/>
        <v>0</v>
      </c>
      <c r="CC1298" s="222">
        <f t="shared" si="769"/>
        <v>0</v>
      </c>
      <c r="CD1298" s="222">
        <f t="shared" si="769"/>
        <v>0</v>
      </c>
      <c r="CE1298" s="218">
        <f t="shared" si="769"/>
        <v>0</v>
      </c>
      <c r="CF1298" s="218">
        <f t="shared" si="769"/>
        <v>0</v>
      </c>
      <c r="CG1298" s="218">
        <f t="shared" si="769"/>
        <v>0</v>
      </c>
      <c r="CH1298" s="218">
        <f t="shared" si="769"/>
        <v>0</v>
      </c>
      <c r="CI1298" s="375"/>
      <c r="CJ1298" s="222">
        <f t="shared" si="770"/>
        <v>3497</v>
      </c>
      <c r="CK1298" s="222">
        <f t="shared" si="770"/>
        <v>3649</v>
      </c>
      <c r="CL1298" s="222">
        <f t="shared" si="770"/>
        <v>3993</v>
      </c>
      <c r="CM1298" s="222">
        <f t="shared" si="770"/>
        <v>4182</v>
      </c>
      <c r="CN1298" s="218">
        <f t="shared" si="770"/>
        <v>4153.3900000000003</v>
      </c>
      <c r="CO1298" s="218">
        <f t="shared" si="770"/>
        <v>4544.8401667425196</v>
      </c>
      <c r="CP1298" s="218">
        <f t="shared" si="770"/>
        <v>5003.363944588712</v>
      </c>
      <c r="CQ1298" s="218">
        <f t="shared" si="770"/>
        <v>5367.865215658112</v>
      </c>
      <c r="CR1298" s="222">
        <f t="shared" si="770"/>
        <v>3213</v>
      </c>
      <c r="CS1298" s="222">
        <f t="shared" si="770"/>
        <v>3226</v>
      </c>
      <c r="CT1298" s="222">
        <f t="shared" si="770"/>
        <v>3555</v>
      </c>
      <c r="CU1298" s="222">
        <f t="shared" si="770"/>
        <v>3664</v>
      </c>
      <c r="CV1298" s="218">
        <f t="shared" si="770"/>
        <v>3792.3900000000003</v>
      </c>
      <c r="CW1298" s="218">
        <f t="shared" si="770"/>
        <v>4182.8401667425205</v>
      </c>
      <c r="CX1298" s="218">
        <f t="shared" si="770"/>
        <v>4556.3639445887111</v>
      </c>
      <c r="CY1298" s="218">
        <f t="shared" si="770"/>
        <v>4896.865215658112</v>
      </c>
      <c r="CZ1298" s="222">
        <f t="shared" si="771"/>
        <v>75</v>
      </c>
      <c r="DA1298" s="222">
        <f t="shared" si="771"/>
        <v>97</v>
      </c>
      <c r="DB1298" s="222">
        <f t="shared" si="771"/>
        <v>103</v>
      </c>
      <c r="DC1298" s="222">
        <f t="shared" si="771"/>
        <v>105</v>
      </c>
      <c r="DD1298" s="218">
        <f t="shared" si="771"/>
        <v>37</v>
      </c>
      <c r="DE1298" s="218">
        <f t="shared" si="771"/>
        <v>29</v>
      </c>
      <c r="DF1298" s="218">
        <f t="shared" si="771"/>
        <v>32</v>
      </c>
      <c r="DG1298" s="218">
        <f t="shared" si="771"/>
        <v>45</v>
      </c>
      <c r="DH1298" s="222">
        <f t="shared" si="771"/>
        <v>209</v>
      </c>
      <c r="DI1298" s="222">
        <f t="shared" si="771"/>
        <v>326</v>
      </c>
      <c r="DJ1298" s="222">
        <f t="shared" si="771"/>
        <v>335</v>
      </c>
      <c r="DK1298" s="222">
        <f t="shared" si="771"/>
        <v>413</v>
      </c>
      <c r="DL1298" s="218">
        <f t="shared" si="771"/>
        <v>324</v>
      </c>
      <c r="DM1298" s="218">
        <f t="shared" si="771"/>
        <v>333</v>
      </c>
      <c r="DN1298" s="218">
        <f t="shared" si="772"/>
        <v>415</v>
      </c>
      <c r="DO1298" s="218">
        <f t="shared" si="772"/>
        <v>426</v>
      </c>
      <c r="DP1298" s="222">
        <f t="shared" si="772"/>
        <v>0</v>
      </c>
      <c r="DQ1298" s="222">
        <f t="shared" si="772"/>
        <v>722</v>
      </c>
      <c r="DR1298" s="222">
        <f t="shared" si="772"/>
        <v>736</v>
      </c>
      <c r="DS1298" s="222">
        <f t="shared" si="772"/>
        <v>997</v>
      </c>
      <c r="DT1298" s="218">
        <f t="shared" si="772"/>
        <v>0</v>
      </c>
      <c r="DU1298" s="218">
        <f t="shared" si="772"/>
        <v>-66.540166742519645</v>
      </c>
      <c r="DV1298" s="218">
        <f t="shared" si="772"/>
        <v>-79.173944588711862</v>
      </c>
      <c r="DW1298" s="218">
        <f t="shared" si="772"/>
        <v>39.154784341887975</v>
      </c>
      <c r="DX1298" s="384">
        <f t="shared" si="659"/>
        <v>0.4695064072140484</v>
      </c>
      <c r="DY1298" s="384">
        <f t="shared" si="659"/>
        <v>0.49015053763440858</v>
      </c>
      <c r="DZ1298" s="384">
        <f t="shared" si="659"/>
        <v>0.48992187500000001</v>
      </c>
      <c r="EA1298" s="384">
        <f t="shared" si="658"/>
        <v>0.49422845407549043</v>
      </c>
      <c r="EB1298" s="385">
        <f t="shared" si="658"/>
        <v>0.49506634909833275</v>
      </c>
      <c r="EC1298" s="385">
        <f t="shared" si="658"/>
        <v>0.49508780072716019</v>
      </c>
      <c r="ED1298" s="385">
        <f t="shared" si="658"/>
        <v>0.49919371801163853</v>
      </c>
      <c r="EE1298" s="385">
        <f t="shared" si="658"/>
        <v>0.50135957529457464</v>
      </c>
      <c r="EG1298" s="222">
        <f t="shared" si="773"/>
        <v>7847</v>
      </c>
      <c r="EH1298" s="222">
        <f t="shared" si="773"/>
        <v>4312</v>
      </c>
      <c r="EI1298" s="222">
        <f t="shared" si="773"/>
        <v>3535</v>
      </c>
      <c r="EJ1298" s="222">
        <f t="shared" si="773"/>
        <v>738</v>
      </c>
      <c r="EK1298" s="222">
        <f t="shared" si="773"/>
        <v>5256</v>
      </c>
      <c r="EL1298" s="222">
        <f t="shared" si="773"/>
        <v>25313</v>
      </c>
      <c r="EM1298" s="222">
        <f t="shared" si="773"/>
        <v>24852</v>
      </c>
      <c r="EN1298" s="386">
        <f t="shared" si="729"/>
        <v>0.54950936663693128</v>
      </c>
      <c r="EO1298" s="222">
        <f t="shared" si="730"/>
        <v>20.876944837340876</v>
      </c>
      <c r="EP1298" s="386">
        <f t="shared" si="731"/>
        <v>0.66981011851663053</v>
      </c>
      <c r="EQ1298" s="222">
        <f t="shared" si="732"/>
        <v>207640.34290680679</v>
      </c>
      <c r="ER1298" s="222">
        <f t="shared" si="733"/>
        <v>2474.6499275712217</v>
      </c>
      <c r="ES1298" s="292"/>
      <c r="ET1298" s="218">
        <f t="shared" si="774"/>
        <v>11552</v>
      </c>
      <c r="EU1298" s="218">
        <f t="shared" si="774"/>
        <v>6026</v>
      </c>
      <c r="EV1298" s="218">
        <f t="shared" si="774"/>
        <v>5525</v>
      </c>
      <c r="EW1298" s="218">
        <f t="shared" si="774"/>
        <v>1556</v>
      </c>
      <c r="EX1298" s="218">
        <f t="shared" si="774"/>
        <v>7661</v>
      </c>
      <c r="EY1298" s="218">
        <f t="shared" si="774"/>
        <v>46806</v>
      </c>
      <c r="EZ1298" s="218">
        <f t="shared" si="774"/>
        <v>46352</v>
      </c>
      <c r="FA1298" s="387">
        <f t="shared" si="672"/>
        <v>0.52164127423822715</v>
      </c>
      <c r="FB1298" s="221">
        <f t="shared" si="673"/>
        <v>28.162895927601809</v>
      </c>
      <c r="FC1298" s="387">
        <f t="shared" si="674"/>
        <v>0.66317520775623273</v>
      </c>
      <c r="FD1298" s="218">
        <f t="shared" si="675"/>
        <v>163675.59714566509</v>
      </c>
      <c r="FE1298" s="218">
        <f t="shared" si="676"/>
        <v>2797.4341272580828</v>
      </c>
      <c r="FF1298" s="218">
        <f t="shared" si="775"/>
        <v>6023</v>
      </c>
      <c r="FG1298" s="221">
        <f t="shared" si="728"/>
        <v>27.013116387182468</v>
      </c>
      <c r="FH1298" s="218">
        <f t="shared" si="776"/>
        <v>1627</v>
      </c>
      <c r="FI1298" s="218">
        <f t="shared" si="776"/>
        <v>6023</v>
      </c>
      <c r="FJ1298" s="218">
        <f t="shared" si="776"/>
        <v>113</v>
      </c>
      <c r="FK1298" s="218">
        <f t="shared" si="677"/>
        <v>4283</v>
      </c>
      <c r="FL1298" s="218">
        <f t="shared" si="777"/>
        <v>2526</v>
      </c>
      <c r="FM1298" s="218">
        <f t="shared" si="678"/>
        <v>1757</v>
      </c>
    </row>
    <row r="1299" spans="1:169" s="368" customFormat="1">
      <c r="A1299" s="285"/>
      <c r="B1299" s="286"/>
      <c r="C1299" s="285"/>
      <c r="D1299" s="285"/>
      <c r="E1299" s="285"/>
      <c r="F1299" s="400">
        <f t="shared" si="709"/>
        <v>3</v>
      </c>
      <c r="G1299" s="465" t="s">
        <v>788</v>
      </c>
      <c r="H1299" s="286" t="s">
        <v>1394</v>
      </c>
      <c r="I1299" s="285"/>
      <c r="J1299" s="286"/>
      <c r="K1299" s="285"/>
      <c r="L1299" s="286"/>
      <c r="M1299" s="286"/>
      <c r="N1299" s="372">
        <f t="shared" si="765"/>
        <v>83</v>
      </c>
      <c r="O1299" s="222">
        <f t="shared" si="765"/>
        <v>87776</v>
      </c>
      <c r="P1299" s="222">
        <f t="shared" si="765"/>
        <v>141253</v>
      </c>
      <c r="Q1299" s="222">
        <f t="shared" si="765"/>
        <v>149820</v>
      </c>
      <c r="R1299" s="222">
        <f t="shared" si="765"/>
        <v>163350</v>
      </c>
      <c r="S1299" s="218">
        <f t="shared" si="765"/>
        <v>142961</v>
      </c>
      <c r="T1299" s="218">
        <f t="shared" si="765"/>
        <v>151536</v>
      </c>
      <c r="U1299" s="218">
        <f t="shared" si="765"/>
        <v>165186</v>
      </c>
      <c r="V1299" s="218">
        <f t="shared" si="765"/>
        <v>178435</v>
      </c>
      <c r="W1299" s="222">
        <f t="shared" si="765"/>
        <v>38316</v>
      </c>
      <c r="X1299" s="222">
        <f t="shared" si="765"/>
        <v>59443</v>
      </c>
      <c r="Y1299" s="222">
        <f t="shared" si="765"/>
        <v>61760</v>
      </c>
      <c r="Z1299" s="222">
        <f t="shared" si="765"/>
        <v>66739</v>
      </c>
      <c r="AA1299" s="218">
        <f t="shared" si="765"/>
        <v>60782</v>
      </c>
      <c r="AB1299" s="218">
        <f t="shared" si="765"/>
        <v>63177</v>
      </c>
      <c r="AC1299" s="218">
        <f t="shared" si="765"/>
        <v>68265</v>
      </c>
      <c r="AD1299" s="218">
        <f t="shared" si="766"/>
        <v>73620</v>
      </c>
      <c r="AE1299" s="222">
        <f t="shared" si="766"/>
        <v>1214</v>
      </c>
      <c r="AF1299" s="222">
        <f t="shared" si="766"/>
        <v>1501</v>
      </c>
      <c r="AG1299" s="222">
        <f t="shared" si="766"/>
        <v>1468</v>
      </c>
      <c r="AH1299" s="222">
        <f t="shared" si="766"/>
        <v>1542</v>
      </c>
      <c r="AI1299" s="218">
        <f t="shared" si="766"/>
        <v>1483</v>
      </c>
      <c r="AJ1299" s="218">
        <f t="shared" si="766"/>
        <v>1458</v>
      </c>
      <c r="AK1299" s="218">
        <f t="shared" si="766"/>
        <v>1542</v>
      </c>
      <c r="AL1299" s="218">
        <f t="shared" si="766"/>
        <v>1639</v>
      </c>
      <c r="AM1299" s="222">
        <f t="shared" si="766"/>
        <v>49455</v>
      </c>
      <c r="AN1299" s="222">
        <f t="shared" si="766"/>
        <v>81811</v>
      </c>
      <c r="AO1299" s="222">
        <f t="shared" si="766"/>
        <v>88057</v>
      </c>
      <c r="AP1299" s="222">
        <f t="shared" si="766"/>
        <v>96611</v>
      </c>
      <c r="AQ1299" s="218">
        <f t="shared" si="766"/>
        <v>82183</v>
      </c>
      <c r="AR1299" s="218">
        <f t="shared" si="767"/>
        <v>88356</v>
      </c>
      <c r="AS1299" s="218">
        <f t="shared" si="767"/>
        <v>96923</v>
      </c>
      <c r="AT1299" s="218">
        <f t="shared" si="767"/>
        <v>104816</v>
      </c>
      <c r="AU1299" s="222">
        <f t="shared" si="767"/>
        <v>10854</v>
      </c>
      <c r="AV1299" s="222">
        <f t="shared" si="767"/>
        <v>18542</v>
      </c>
      <c r="AW1299" s="222">
        <f t="shared" si="767"/>
        <v>20164</v>
      </c>
      <c r="AX1299" s="222">
        <f t="shared" si="767"/>
        <v>22291</v>
      </c>
      <c r="AY1299" s="218">
        <f t="shared" si="767"/>
        <v>19302</v>
      </c>
      <c r="AZ1299" s="218">
        <f t="shared" si="767"/>
        <v>21016</v>
      </c>
      <c r="BA1299" s="218">
        <f t="shared" si="767"/>
        <v>23261</v>
      </c>
      <c r="BB1299" s="218">
        <f t="shared" si="767"/>
        <v>25613</v>
      </c>
      <c r="BC1299" s="222">
        <f t="shared" si="767"/>
        <v>38590</v>
      </c>
      <c r="BD1299" s="222">
        <f t="shared" si="778"/>
        <v>61383</v>
      </c>
      <c r="BE1299" s="222">
        <f t="shared" si="778"/>
        <v>64572</v>
      </c>
      <c r="BF1299" s="222">
        <f t="shared" si="778"/>
        <v>71063</v>
      </c>
      <c r="BG1299" s="218">
        <f t="shared" si="778"/>
        <v>60662</v>
      </c>
      <c r="BH1299" s="218">
        <f t="shared" si="778"/>
        <v>63517</v>
      </c>
      <c r="BI1299" s="218">
        <f t="shared" si="778"/>
        <v>70007</v>
      </c>
      <c r="BJ1299" s="218">
        <f t="shared" si="778"/>
        <v>77712</v>
      </c>
      <c r="BK1299" s="222">
        <f t="shared" si="768"/>
        <v>11</v>
      </c>
      <c r="BL1299" s="222">
        <f t="shared" si="768"/>
        <v>1886</v>
      </c>
      <c r="BM1299" s="222">
        <f t="shared" si="768"/>
        <v>3321</v>
      </c>
      <c r="BN1299" s="222">
        <f t="shared" si="768"/>
        <v>3257</v>
      </c>
      <c r="BO1299" s="218">
        <f t="shared" si="768"/>
        <v>2219</v>
      </c>
      <c r="BP1299" s="218">
        <f t="shared" si="768"/>
        <v>3823</v>
      </c>
      <c r="BQ1299" s="218">
        <f t="shared" si="768"/>
        <v>3655</v>
      </c>
      <c r="BR1299" s="218">
        <f t="shared" si="768"/>
        <v>1491</v>
      </c>
      <c r="BS1299" s="222">
        <f t="shared" si="768"/>
        <v>11</v>
      </c>
      <c r="BT1299" s="222">
        <f t="shared" si="768"/>
        <v>1886</v>
      </c>
      <c r="BU1299" s="222">
        <f t="shared" si="768"/>
        <v>3321</v>
      </c>
      <c r="BV1299" s="222">
        <f t="shared" si="768"/>
        <v>3257</v>
      </c>
      <c r="BW1299" s="218">
        <f t="shared" si="768"/>
        <v>2219</v>
      </c>
      <c r="BX1299" s="218">
        <f t="shared" si="768"/>
        <v>3823</v>
      </c>
      <c r="BY1299" s="218">
        <f t="shared" si="768"/>
        <v>3655</v>
      </c>
      <c r="BZ1299" s="218">
        <f t="shared" si="768"/>
        <v>1491</v>
      </c>
      <c r="CA1299" s="222">
        <f t="shared" si="769"/>
        <v>0</v>
      </c>
      <c r="CB1299" s="222">
        <f t="shared" si="769"/>
        <v>0</v>
      </c>
      <c r="CC1299" s="222">
        <f t="shared" si="769"/>
        <v>0</v>
      </c>
      <c r="CD1299" s="222">
        <f t="shared" si="769"/>
        <v>0</v>
      </c>
      <c r="CE1299" s="218">
        <f t="shared" si="769"/>
        <v>0</v>
      </c>
      <c r="CF1299" s="218">
        <f t="shared" si="769"/>
        <v>0</v>
      </c>
      <c r="CG1299" s="218">
        <f t="shared" si="769"/>
        <v>0</v>
      </c>
      <c r="CH1299" s="218">
        <f t="shared" si="769"/>
        <v>0</v>
      </c>
      <c r="CI1299" s="375"/>
      <c r="CJ1299" s="222">
        <f t="shared" si="770"/>
        <v>38586</v>
      </c>
      <c r="CK1299" s="222">
        <f t="shared" si="770"/>
        <v>63645</v>
      </c>
      <c r="CL1299" s="222">
        <f t="shared" si="770"/>
        <v>68435</v>
      </c>
      <c r="CM1299" s="222">
        <f t="shared" si="770"/>
        <v>74670</v>
      </c>
      <c r="CN1299" s="218">
        <f t="shared" si="770"/>
        <v>60662</v>
      </c>
      <c r="CO1299" s="218">
        <f t="shared" si="770"/>
        <v>64815.061545963756</v>
      </c>
      <c r="CP1299" s="218">
        <f t="shared" si="770"/>
        <v>70646.919534860222</v>
      </c>
      <c r="CQ1299" s="218">
        <f t="shared" si="770"/>
        <v>76585.854412655317</v>
      </c>
      <c r="CR1299" s="222">
        <f t="shared" si="770"/>
        <v>32139</v>
      </c>
      <c r="CS1299" s="222">
        <f t="shared" si="770"/>
        <v>53058</v>
      </c>
      <c r="CT1299" s="222">
        <f t="shared" si="770"/>
        <v>57125</v>
      </c>
      <c r="CU1299" s="222">
        <f t="shared" si="770"/>
        <v>62977</v>
      </c>
      <c r="CV1299" s="218">
        <f t="shared" si="770"/>
        <v>48399</v>
      </c>
      <c r="CW1299" s="218">
        <f t="shared" si="770"/>
        <v>51903.061545963756</v>
      </c>
      <c r="CX1299" s="218">
        <f t="shared" si="770"/>
        <v>57590.919534860237</v>
      </c>
      <c r="CY1299" s="218">
        <f t="shared" si="770"/>
        <v>62787.854412655332</v>
      </c>
      <c r="CZ1299" s="222">
        <f t="shared" si="771"/>
        <v>4841</v>
      </c>
      <c r="DA1299" s="222">
        <f t="shared" si="771"/>
        <v>7916</v>
      </c>
      <c r="DB1299" s="222">
        <f t="shared" si="771"/>
        <v>8421</v>
      </c>
      <c r="DC1299" s="222">
        <f t="shared" si="771"/>
        <v>8599</v>
      </c>
      <c r="DD1299" s="218">
        <f t="shared" si="771"/>
        <v>9586</v>
      </c>
      <c r="DE1299" s="218">
        <f t="shared" si="771"/>
        <v>9988</v>
      </c>
      <c r="DF1299" s="218">
        <f t="shared" si="771"/>
        <v>9877</v>
      </c>
      <c r="DG1299" s="218">
        <f t="shared" si="771"/>
        <v>10428</v>
      </c>
      <c r="DH1299" s="222">
        <f t="shared" si="771"/>
        <v>1606</v>
      </c>
      <c r="DI1299" s="222">
        <f t="shared" si="771"/>
        <v>2671</v>
      </c>
      <c r="DJ1299" s="222">
        <f t="shared" si="771"/>
        <v>2889</v>
      </c>
      <c r="DK1299" s="222">
        <f t="shared" si="771"/>
        <v>3094</v>
      </c>
      <c r="DL1299" s="218">
        <f t="shared" si="771"/>
        <v>2677</v>
      </c>
      <c r="DM1299" s="218">
        <f t="shared" si="771"/>
        <v>2924</v>
      </c>
      <c r="DN1299" s="218">
        <f t="shared" si="772"/>
        <v>3179</v>
      </c>
      <c r="DO1299" s="218">
        <f t="shared" si="772"/>
        <v>3370</v>
      </c>
      <c r="DP1299" s="222">
        <f t="shared" si="772"/>
        <v>4</v>
      </c>
      <c r="DQ1299" s="222">
        <f t="shared" si="772"/>
        <v>-2262</v>
      </c>
      <c r="DR1299" s="222">
        <f t="shared" si="772"/>
        <v>-3863</v>
      </c>
      <c r="DS1299" s="222">
        <f t="shared" si="772"/>
        <v>-3607</v>
      </c>
      <c r="DT1299" s="218">
        <f t="shared" si="772"/>
        <v>0</v>
      </c>
      <c r="DU1299" s="218">
        <f t="shared" si="772"/>
        <v>-1298.0615459637563</v>
      </c>
      <c r="DV1299" s="218">
        <f t="shared" si="772"/>
        <v>-639.91953486023476</v>
      </c>
      <c r="DW1299" s="218">
        <f t="shared" si="772"/>
        <v>1126.1455873446848</v>
      </c>
      <c r="DX1299" s="384">
        <f t="shared" si="659"/>
        <v>0.43652023332118117</v>
      </c>
      <c r="DY1299" s="384">
        <f t="shared" si="659"/>
        <v>0.42082646032296661</v>
      </c>
      <c r="DZ1299" s="384">
        <f t="shared" si="659"/>
        <v>0.41222800694166334</v>
      </c>
      <c r="EA1299" s="384">
        <f t="shared" si="658"/>
        <v>0.40856443220079586</v>
      </c>
      <c r="EB1299" s="385">
        <f t="shared" si="658"/>
        <v>0.42516490511398214</v>
      </c>
      <c r="EC1299" s="385">
        <f t="shared" si="658"/>
        <v>0.41691083306936966</v>
      </c>
      <c r="ED1299" s="385">
        <f t="shared" si="658"/>
        <v>0.41326141440557917</v>
      </c>
      <c r="EE1299" s="385">
        <f t="shared" si="658"/>
        <v>0.412587216633508</v>
      </c>
      <c r="EG1299" s="222">
        <f t="shared" si="773"/>
        <v>97597</v>
      </c>
      <c r="EH1299" s="222">
        <f t="shared" si="773"/>
        <v>35497</v>
      </c>
      <c r="EI1299" s="222">
        <f t="shared" si="773"/>
        <v>62100</v>
      </c>
      <c r="EJ1299" s="222">
        <f t="shared" si="773"/>
        <v>11212</v>
      </c>
      <c r="EK1299" s="222">
        <f t="shared" si="773"/>
        <v>0</v>
      </c>
      <c r="EL1299" s="222">
        <f t="shared" si="773"/>
        <v>0</v>
      </c>
      <c r="EM1299" s="222">
        <f t="shared" si="773"/>
        <v>0</v>
      </c>
      <c r="EN1299" s="386">
        <f t="shared" si="729"/>
        <v>0.36370995010092522</v>
      </c>
      <c r="EO1299" s="222">
        <f t="shared" si="730"/>
        <v>18.054750402576488</v>
      </c>
      <c r="EP1299" s="386">
        <f t="shared" si="731"/>
        <v>0</v>
      </c>
      <c r="EQ1299" s="222">
        <f t="shared" si="732"/>
        <v>0</v>
      </c>
      <c r="ER1299" s="222">
        <f t="shared" si="733"/>
        <v>0</v>
      </c>
      <c r="ES1299" s="292"/>
      <c r="ET1299" s="218">
        <f t="shared" si="774"/>
        <v>143877</v>
      </c>
      <c r="EU1299" s="218">
        <f t="shared" si="774"/>
        <v>61662</v>
      </c>
      <c r="EV1299" s="218">
        <f t="shared" si="774"/>
        <v>82219</v>
      </c>
      <c r="EW1299" s="218">
        <f t="shared" si="774"/>
        <v>18338</v>
      </c>
      <c r="EX1299" s="218">
        <f t="shared" si="774"/>
        <v>30373</v>
      </c>
      <c r="EY1299" s="218">
        <f t="shared" si="774"/>
        <v>453984</v>
      </c>
      <c r="EZ1299" s="218">
        <f t="shared" si="774"/>
        <v>416756</v>
      </c>
      <c r="FA1299" s="387">
        <f t="shared" si="672"/>
        <v>0.42857440730624075</v>
      </c>
      <c r="FB1299" s="221">
        <f t="shared" si="673"/>
        <v>22.303847042654372</v>
      </c>
      <c r="FC1299" s="387">
        <f t="shared" si="674"/>
        <v>0.21110392905050843</v>
      </c>
      <c r="FD1299" s="218">
        <f t="shared" si="675"/>
        <v>66903.238880665391</v>
      </c>
      <c r="FE1299" s="218">
        <f t="shared" si="676"/>
        <v>3666.8138351137513</v>
      </c>
      <c r="FF1299" s="218">
        <f t="shared" si="775"/>
        <v>82047</v>
      </c>
      <c r="FG1299" s="221">
        <f t="shared" si="728"/>
        <v>24.618816044462321</v>
      </c>
      <c r="FH1299" s="218">
        <f t="shared" si="776"/>
        <v>20199</v>
      </c>
      <c r="FI1299" s="218">
        <f t="shared" si="776"/>
        <v>82047</v>
      </c>
      <c r="FJ1299" s="218">
        <f t="shared" si="776"/>
        <v>0</v>
      </c>
      <c r="FK1299" s="218">
        <f t="shared" si="677"/>
        <v>61848</v>
      </c>
      <c r="FL1299" s="218">
        <f t="shared" si="777"/>
        <v>3668</v>
      </c>
      <c r="FM1299" s="218">
        <f t="shared" si="678"/>
        <v>58180</v>
      </c>
    </row>
    <row r="1300" spans="1:169" s="368" customFormat="1">
      <c r="A1300" s="285"/>
      <c r="B1300" s="286"/>
      <c r="C1300" s="285"/>
      <c r="D1300" s="285"/>
      <c r="E1300" s="285"/>
      <c r="F1300" s="400">
        <f t="shared" si="709"/>
        <v>4</v>
      </c>
      <c r="G1300" s="465" t="s">
        <v>846</v>
      </c>
      <c r="H1300" s="286" t="s">
        <v>1569</v>
      </c>
      <c r="I1300" s="285"/>
      <c r="J1300" s="286"/>
      <c r="K1300" s="285"/>
      <c r="L1300" s="286"/>
      <c r="M1300" s="286"/>
      <c r="N1300" s="372">
        <f t="shared" si="765"/>
        <v>80</v>
      </c>
      <c r="O1300" s="222">
        <f t="shared" si="765"/>
        <v>77064</v>
      </c>
      <c r="P1300" s="222">
        <f t="shared" si="765"/>
        <v>126025</v>
      </c>
      <c r="Q1300" s="222">
        <f t="shared" si="765"/>
        <v>140252</v>
      </c>
      <c r="R1300" s="222">
        <f t="shared" si="765"/>
        <v>157580</v>
      </c>
      <c r="S1300" s="218">
        <f t="shared" si="765"/>
        <v>127065</v>
      </c>
      <c r="T1300" s="218">
        <f t="shared" si="765"/>
        <v>141323</v>
      </c>
      <c r="U1300" s="218">
        <f t="shared" si="765"/>
        <v>158727</v>
      </c>
      <c r="V1300" s="218">
        <f t="shared" si="765"/>
        <v>175140</v>
      </c>
      <c r="W1300" s="222">
        <f t="shared" si="765"/>
        <v>30559</v>
      </c>
      <c r="X1300" s="222">
        <f t="shared" si="765"/>
        <v>47831</v>
      </c>
      <c r="Y1300" s="222">
        <f t="shared" si="765"/>
        <v>53858</v>
      </c>
      <c r="Z1300" s="222">
        <f t="shared" si="765"/>
        <v>60470</v>
      </c>
      <c r="AA1300" s="218">
        <f t="shared" si="765"/>
        <v>48508</v>
      </c>
      <c r="AB1300" s="218">
        <f t="shared" si="765"/>
        <v>54627</v>
      </c>
      <c r="AC1300" s="218">
        <f t="shared" si="765"/>
        <v>61308</v>
      </c>
      <c r="AD1300" s="218">
        <f t="shared" si="766"/>
        <v>67581</v>
      </c>
      <c r="AE1300" s="222">
        <f t="shared" si="766"/>
        <v>1142</v>
      </c>
      <c r="AF1300" s="222">
        <f t="shared" si="766"/>
        <v>1406</v>
      </c>
      <c r="AG1300" s="222">
        <f t="shared" si="766"/>
        <v>1437</v>
      </c>
      <c r="AH1300" s="222">
        <f t="shared" si="766"/>
        <v>1529</v>
      </c>
      <c r="AI1300" s="218">
        <f t="shared" si="766"/>
        <v>1420</v>
      </c>
      <c r="AJ1300" s="218">
        <f t="shared" si="766"/>
        <v>1441</v>
      </c>
      <c r="AK1300" s="218">
        <f t="shared" si="766"/>
        <v>1532</v>
      </c>
      <c r="AL1300" s="218">
        <f t="shared" si="766"/>
        <v>1680</v>
      </c>
      <c r="AM1300" s="222">
        <f t="shared" si="766"/>
        <v>46499</v>
      </c>
      <c r="AN1300" s="222">
        <f t="shared" si="766"/>
        <v>78195</v>
      </c>
      <c r="AO1300" s="222">
        <f t="shared" si="766"/>
        <v>86397</v>
      </c>
      <c r="AP1300" s="222">
        <f t="shared" si="766"/>
        <v>97117</v>
      </c>
      <c r="AQ1300" s="218">
        <f t="shared" si="766"/>
        <v>78557</v>
      </c>
      <c r="AR1300" s="218">
        <f t="shared" si="767"/>
        <v>86684</v>
      </c>
      <c r="AS1300" s="218">
        <f t="shared" si="767"/>
        <v>97417</v>
      </c>
      <c r="AT1300" s="218">
        <f t="shared" si="767"/>
        <v>107554</v>
      </c>
      <c r="AU1300" s="222">
        <f t="shared" si="767"/>
        <v>13753</v>
      </c>
      <c r="AV1300" s="222">
        <f t="shared" si="767"/>
        <v>25317</v>
      </c>
      <c r="AW1300" s="222">
        <f t="shared" si="767"/>
        <v>28361</v>
      </c>
      <c r="AX1300" s="222">
        <f t="shared" si="767"/>
        <v>32247</v>
      </c>
      <c r="AY1300" s="218">
        <f t="shared" si="767"/>
        <v>25948</v>
      </c>
      <c r="AZ1300" s="218">
        <f t="shared" si="767"/>
        <v>28991</v>
      </c>
      <c r="BA1300" s="218">
        <f t="shared" si="767"/>
        <v>32903</v>
      </c>
      <c r="BB1300" s="218">
        <f t="shared" si="767"/>
        <v>36931</v>
      </c>
      <c r="BC1300" s="222">
        <f t="shared" si="767"/>
        <v>32746</v>
      </c>
      <c r="BD1300" s="222">
        <f t="shared" si="778"/>
        <v>51976</v>
      </c>
      <c r="BE1300" s="222">
        <f t="shared" si="778"/>
        <v>56359</v>
      </c>
      <c r="BF1300" s="222">
        <f t="shared" si="778"/>
        <v>63221</v>
      </c>
      <c r="BG1300" s="218">
        <f t="shared" si="778"/>
        <v>51448</v>
      </c>
      <c r="BH1300" s="218">
        <f t="shared" si="778"/>
        <v>55733</v>
      </c>
      <c r="BI1300" s="218">
        <f t="shared" si="778"/>
        <v>62656</v>
      </c>
      <c r="BJ1300" s="218">
        <f t="shared" si="778"/>
        <v>69790</v>
      </c>
      <c r="BK1300" s="222">
        <f t="shared" si="768"/>
        <v>0</v>
      </c>
      <c r="BL1300" s="222">
        <f t="shared" si="768"/>
        <v>902</v>
      </c>
      <c r="BM1300" s="222">
        <f t="shared" si="768"/>
        <v>1677</v>
      </c>
      <c r="BN1300" s="222">
        <f t="shared" si="768"/>
        <v>1649</v>
      </c>
      <c r="BO1300" s="218">
        <f t="shared" si="768"/>
        <v>1161</v>
      </c>
      <c r="BP1300" s="218">
        <f t="shared" si="768"/>
        <v>1960</v>
      </c>
      <c r="BQ1300" s="218">
        <f t="shared" si="768"/>
        <v>1858</v>
      </c>
      <c r="BR1300" s="218">
        <f t="shared" si="768"/>
        <v>833</v>
      </c>
      <c r="BS1300" s="222">
        <f t="shared" si="768"/>
        <v>0</v>
      </c>
      <c r="BT1300" s="222">
        <f t="shared" si="768"/>
        <v>902</v>
      </c>
      <c r="BU1300" s="222">
        <f t="shared" si="768"/>
        <v>1677</v>
      </c>
      <c r="BV1300" s="222">
        <f t="shared" si="768"/>
        <v>1649</v>
      </c>
      <c r="BW1300" s="218">
        <f t="shared" si="768"/>
        <v>1161</v>
      </c>
      <c r="BX1300" s="218">
        <f t="shared" si="768"/>
        <v>1960</v>
      </c>
      <c r="BY1300" s="218">
        <f t="shared" si="768"/>
        <v>1858</v>
      </c>
      <c r="BZ1300" s="218">
        <f t="shared" si="768"/>
        <v>833</v>
      </c>
      <c r="CA1300" s="222">
        <f t="shared" si="769"/>
        <v>0</v>
      </c>
      <c r="CB1300" s="222">
        <f t="shared" si="769"/>
        <v>0</v>
      </c>
      <c r="CC1300" s="222">
        <f t="shared" si="769"/>
        <v>0</v>
      </c>
      <c r="CD1300" s="222">
        <f t="shared" si="769"/>
        <v>0</v>
      </c>
      <c r="CE1300" s="218">
        <f t="shared" si="769"/>
        <v>0</v>
      </c>
      <c r="CF1300" s="218">
        <f t="shared" si="769"/>
        <v>0</v>
      </c>
      <c r="CG1300" s="218">
        <f t="shared" si="769"/>
        <v>0</v>
      </c>
      <c r="CH1300" s="218">
        <f t="shared" si="769"/>
        <v>0</v>
      </c>
      <c r="CI1300" s="375"/>
      <c r="CJ1300" s="222">
        <f t="shared" si="770"/>
        <v>32740</v>
      </c>
      <c r="CK1300" s="222">
        <f t="shared" si="770"/>
        <v>54625</v>
      </c>
      <c r="CL1300" s="222">
        <f t="shared" si="770"/>
        <v>59391</v>
      </c>
      <c r="CM1300" s="222">
        <f t="shared" si="770"/>
        <v>63770</v>
      </c>
      <c r="CN1300" s="218">
        <f t="shared" si="770"/>
        <v>51448</v>
      </c>
      <c r="CO1300" s="218">
        <f t="shared" si="770"/>
        <v>55631.73928960201</v>
      </c>
      <c r="CP1300" s="218">
        <f t="shared" si="770"/>
        <v>59805.060939087532</v>
      </c>
      <c r="CQ1300" s="218">
        <f t="shared" si="770"/>
        <v>64838.715802587911</v>
      </c>
      <c r="CR1300" s="222">
        <f t="shared" si="770"/>
        <v>14186</v>
      </c>
      <c r="CS1300" s="222">
        <f t="shared" si="770"/>
        <v>23911</v>
      </c>
      <c r="CT1300" s="222">
        <f t="shared" si="770"/>
        <v>26496</v>
      </c>
      <c r="CU1300" s="222">
        <f t="shared" si="770"/>
        <v>29829</v>
      </c>
      <c r="CV1300" s="218">
        <f t="shared" si="770"/>
        <v>27610</v>
      </c>
      <c r="CW1300" s="218">
        <f t="shared" si="770"/>
        <v>30442.739289602025</v>
      </c>
      <c r="CX1300" s="218">
        <f t="shared" si="770"/>
        <v>34314.060939087532</v>
      </c>
      <c r="CY1300" s="218">
        <f t="shared" si="770"/>
        <v>37897.715802587903</v>
      </c>
      <c r="CZ1300" s="222">
        <f t="shared" si="771"/>
        <v>16124</v>
      </c>
      <c r="DA1300" s="222">
        <f t="shared" si="771"/>
        <v>26479</v>
      </c>
      <c r="DB1300" s="222">
        <f t="shared" si="771"/>
        <v>28177</v>
      </c>
      <c r="DC1300" s="222">
        <f t="shared" si="771"/>
        <v>28770</v>
      </c>
      <c r="DD1300" s="218">
        <f t="shared" si="771"/>
        <v>19595</v>
      </c>
      <c r="DE1300" s="218">
        <f t="shared" si="771"/>
        <v>20412</v>
      </c>
      <c r="DF1300" s="218">
        <f t="shared" si="771"/>
        <v>20190</v>
      </c>
      <c r="DG1300" s="218">
        <f t="shared" si="771"/>
        <v>21317</v>
      </c>
      <c r="DH1300" s="222">
        <f t="shared" si="771"/>
        <v>2430</v>
      </c>
      <c r="DI1300" s="222">
        <f t="shared" si="771"/>
        <v>4235</v>
      </c>
      <c r="DJ1300" s="222">
        <f t="shared" si="771"/>
        <v>4718</v>
      </c>
      <c r="DK1300" s="222">
        <f t="shared" si="771"/>
        <v>5171</v>
      </c>
      <c r="DL1300" s="218">
        <f t="shared" si="771"/>
        <v>4243</v>
      </c>
      <c r="DM1300" s="218">
        <f t="shared" si="771"/>
        <v>4777</v>
      </c>
      <c r="DN1300" s="218">
        <f t="shared" si="772"/>
        <v>5301</v>
      </c>
      <c r="DO1300" s="218">
        <f t="shared" si="772"/>
        <v>5624</v>
      </c>
      <c r="DP1300" s="222">
        <f t="shared" si="772"/>
        <v>6</v>
      </c>
      <c r="DQ1300" s="222">
        <f t="shared" si="772"/>
        <v>-2649</v>
      </c>
      <c r="DR1300" s="222">
        <f t="shared" si="772"/>
        <v>-3032</v>
      </c>
      <c r="DS1300" s="222">
        <f t="shared" si="772"/>
        <v>-549</v>
      </c>
      <c r="DT1300" s="218">
        <f t="shared" si="772"/>
        <v>0</v>
      </c>
      <c r="DU1300" s="218">
        <f t="shared" si="772"/>
        <v>101.26071039797442</v>
      </c>
      <c r="DV1300" s="218">
        <f t="shared" si="772"/>
        <v>2850.9390609124971</v>
      </c>
      <c r="DW1300" s="218">
        <f t="shared" si="772"/>
        <v>4951.2841974120856</v>
      </c>
      <c r="DX1300" s="384">
        <f t="shared" si="659"/>
        <v>0.39654053773486969</v>
      </c>
      <c r="DY1300" s="384">
        <f t="shared" si="659"/>
        <v>0.37953580638762152</v>
      </c>
      <c r="DZ1300" s="384">
        <f t="shared" si="659"/>
        <v>0.38400878418846079</v>
      </c>
      <c r="EA1300" s="384">
        <f t="shared" si="658"/>
        <v>0.38374159157253457</v>
      </c>
      <c r="EB1300" s="385">
        <f t="shared" si="658"/>
        <v>0.38175736827607915</v>
      </c>
      <c r="EC1300" s="385">
        <f t="shared" si="658"/>
        <v>0.38654005363599697</v>
      </c>
      <c r="ED1300" s="385">
        <f t="shared" si="658"/>
        <v>0.3862480863369181</v>
      </c>
      <c r="EE1300" s="385">
        <f t="shared" si="658"/>
        <v>0.38586844809866394</v>
      </c>
      <c r="EG1300" s="222">
        <f t="shared" si="773"/>
        <v>75579</v>
      </c>
      <c r="EH1300" s="222">
        <f t="shared" si="773"/>
        <v>31714</v>
      </c>
      <c r="EI1300" s="222">
        <f t="shared" si="773"/>
        <v>43865</v>
      </c>
      <c r="EJ1300" s="222">
        <f t="shared" si="773"/>
        <v>14419</v>
      </c>
      <c r="EK1300" s="222">
        <f t="shared" si="773"/>
        <v>0</v>
      </c>
      <c r="EL1300" s="222">
        <f t="shared" si="773"/>
        <v>0</v>
      </c>
      <c r="EM1300" s="222">
        <f t="shared" si="773"/>
        <v>0</v>
      </c>
      <c r="EN1300" s="386">
        <f t="shared" si="729"/>
        <v>0.41961391391788727</v>
      </c>
      <c r="EO1300" s="222">
        <f t="shared" si="730"/>
        <v>32.871309700216571</v>
      </c>
      <c r="EP1300" s="386">
        <f t="shared" si="731"/>
        <v>0</v>
      </c>
      <c r="EQ1300" s="222">
        <f t="shared" si="732"/>
        <v>0</v>
      </c>
      <c r="ER1300" s="222">
        <f t="shared" si="733"/>
        <v>0</v>
      </c>
      <c r="ES1300" s="292"/>
      <c r="ET1300" s="218">
        <f t="shared" si="774"/>
        <v>126864</v>
      </c>
      <c r="EU1300" s="218">
        <f t="shared" si="774"/>
        <v>48628</v>
      </c>
      <c r="EV1300" s="218">
        <f t="shared" si="774"/>
        <v>78237</v>
      </c>
      <c r="EW1300" s="218">
        <f t="shared" si="774"/>
        <v>28393</v>
      </c>
      <c r="EX1300" s="218">
        <f t="shared" si="774"/>
        <v>45078</v>
      </c>
      <c r="EY1300" s="218">
        <f t="shared" si="774"/>
        <v>1020992</v>
      </c>
      <c r="EZ1300" s="218">
        <f t="shared" si="774"/>
        <v>738172</v>
      </c>
      <c r="FA1300" s="387">
        <f t="shared" si="672"/>
        <v>0.38330810947156008</v>
      </c>
      <c r="FB1300" s="221">
        <f t="shared" si="673"/>
        <v>36.291013203471501</v>
      </c>
      <c r="FC1300" s="387">
        <f t="shared" si="674"/>
        <v>0.35532538781687478</v>
      </c>
      <c r="FD1300" s="218">
        <f t="shared" si="675"/>
        <v>44151.178461731339</v>
      </c>
      <c r="FE1300" s="218">
        <f t="shared" si="676"/>
        <v>3205.3279362172143</v>
      </c>
      <c r="FF1300" s="218">
        <f t="shared" si="775"/>
        <v>78369</v>
      </c>
      <c r="FG1300" s="221">
        <f t="shared" si="728"/>
        <v>33.865431484387962</v>
      </c>
      <c r="FH1300" s="218">
        <f t="shared" si="776"/>
        <v>26540</v>
      </c>
      <c r="FI1300" s="218">
        <f t="shared" si="776"/>
        <v>78369</v>
      </c>
      <c r="FJ1300" s="218">
        <f t="shared" si="776"/>
        <v>0</v>
      </c>
      <c r="FK1300" s="218">
        <f t="shared" si="677"/>
        <v>51829</v>
      </c>
      <c r="FL1300" s="218">
        <f t="shared" si="777"/>
        <v>3248</v>
      </c>
      <c r="FM1300" s="218">
        <f t="shared" si="678"/>
        <v>48581</v>
      </c>
    </row>
    <row r="1301" spans="1:169" s="368" customFormat="1">
      <c r="A1301" s="285"/>
      <c r="B1301" s="286"/>
      <c r="C1301" s="285"/>
      <c r="D1301" s="285"/>
      <c r="E1301" s="285"/>
      <c r="F1301" s="400">
        <f t="shared" si="709"/>
        <v>5</v>
      </c>
      <c r="G1301" s="465" t="s">
        <v>861</v>
      </c>
      <c r="H1301" s="286" t="s">
        <v>1739</v>
      </c>
      <c r="I1301" s="285"/>
      <c r="J1301" s="286"/>
      <c r="K1301" s="285"/>
      <c r="L1301" s="286"/>
      <c r="M1301" s="286"/>
      <c r="N1301" s="372">
        <f t="shared" si="765"/>
        <v>16</v>
      </c>
      <c r="O1301" s="222">
        <f t="shared" si="765"/>
        <v>26372</v>
      </c>
      <c r="P1301" s="222">
        <f t="shared" si="765"/>
        <v>34783</v>
      </c>
      <c r="Q1301" s="222">
        <f t="shared" si="765"/>
        <v>34489</v>
      </c>
      <c r="R1301" s="222">
        <f t="shared" si="765"/>
        <v>35625</v>
      </c>
      <c r="S1301" s="218">
        <f t="shared" si="765"/>
        <v>35530</v>
      </c>
      <c r="T1301" s="218">
        <f t="shared" si="765"/>
        <v>35210</v>
      </c>
      <c r="U1301" s="218">
        <f t="shared" si="765"/>
        <v>36373</v>
      </c>
      <c r="V1301" s="218">
        <f t="shared" si="765"/>
        <v>37629</v>
      </c>
      <c r="W1301" s="222">
        <f t="shared" si="765"/>
        <v>9559</v>
      </c>
      <c r="X1301" s="222">
        <f t="shared" si="765"/>
        <v>12516</v>
      </c>
      <c r="Y1301" s="222">
        <f t="shared" si="765"/>
        <v>12370</v>
      </c>
      <c r="Z1301" s="222">
        <f t="shared" si="765"/>
        <v>12821</v>
      </c>
      <c r="AA1301" s="218">
        <f t="shared" si="765"/>
        <v>12247</v>
      </c>
      <c r="AB1301" s="218">
        <f t="shared" si="765"/>
        <v>12103</v>
      </c>
      <c r="AC1301" s="218">
        <f t="shared" si="765"/>
        <v>12551</v>
      </c>
      <c r="AD1301" s="218">
        <f t="shared" si="766"/>
        <v>12996</v>
      </c>
      <c r="AE1301" s="222">
        <f t="shared" si="766"/>
        <v>413</v>
      </c>
      <c r="AF1301" s="222">
        <f t="shared" si="766"/>
        <v>416</v>
      </c>
      <c r="AG1301" s="222">
        <f t="shared" si="766"/>
        <v>368</v>
      </c>
      <c r="AH1301" s="222">
        <f t="shared" si="766"/>
        <v>367</v>
      </c>
      <c r="AI1301" s="218">
        <f t="shared" si="766"/>
        <v>422</v>
      </c>
      <c r="AJ1301" s="218">
        <f t="shared" si="766"/>
        <v>379</v>
      </c>
      <c r="AK1301" s="218">
        <f t="shared" si="766"/>
        <v>369</v>
      </c>
      <c r="AL1301" s="218">
        <f t="shared" si="766"/>
        <v>375</v>
      </c>
      <c r="AM1301" s="222">
        <f t="shared" si="766"/>
        <v>16811</v>
      </c>
      <c r="AN1301" s="222">
        <f t="shared" si="766"/>
        <v>22268</v>
      </c>
      <c r="AO1301" s="222">
        <f t="shared" si="766"/>
        <v>22120</v>
      </c>
      <c r="AP1301" s="222">
        <f t="shared" si="766"/>
        <v>22803</v>
      </c>
      <c r="AQ1301" s="218">
        <f t="shared" si="766"/>
        <v>23283</v>
      </c>
      <c r="AR1301" s="218">
        <f t="shared" si="767"/>
        <v>23109</v>
      </c>
      <c r="AS1301" s="218">
        <f t="shared" si="767"/>
        <v>23825</v>
      </c>
      <c r="AT1301" s="218">
        <f t="shared" si="767"/>
        <v>24632</v>
      </c>
      <c r="AU1301" s="222">
        <f t="shared" si="767"/>
        <v>4485</v>
      </c>
      <c r="AV1301" s="222">
        <f t="shared" si="767"/>
        <v>6723</v>
      </c>
      <c r="AW1301" s="222">
        <f t="shared" si="767"/>
        <v>7189</v>
      </c>
      <c r="AX1301" s="222">
        <f t="shared" si="767"/>
        <v>7765</v>
      </c>
      <c r="AY1301" s="218">
        <f t="shared" si="767"/>
        <v>6912</v>
      </c>
      <c r="AZ1301" s="218">
        <f t="shared" si="767"/>
        <v>7379</v>
      </c>
      <c r="BA1301" s="218">
        <f t="shared" si="767"/>
        <v>7961</v>
      </c>
      <c r="BB1301" s="218">
        <f t="shared" si="767"/>
        <v>8580</v>
      </c>
      <c r="BC1301" s="222">
        <f t="shared" si="767"/>
        <v>12277</v>
      </c>
      <c r="BD1301" s="222">
        <f t="shared" si="778"/>
        <v>14858</v>
      </c>
      <c r="BE1301" s="222">
        <f t="shared" si="778"/>
        <v>13758</v>
      </c>
      <c r="BF1301" s="222">
        <f t="shared" si="778"/>
        <v>13955</v>
      </c>
      <c r="BG1301" s="218">
        <f t="shared" si="778"/>
        <v>15608</v>
      </c>
      <c r="BH1301" s="218">
        <f t="shared" si="778"/>
        <v>14366</v>
      </c>
      <c r="BI1301" s="218">
        <f t="shared" si="778"/>
        <v>14633</v>
      </c>
      <c r="BJ1301" s="218">
        <f t="shared" si="778"/>
        <v>15533</v>
      </c>
      <c r="BK1301" s="222">
        <f t="shared" si="768"/>
        <v>49</v>
      </c>
      <c r="BL1301" s="222">
        <f t="shared" si="768"/>
        <v>687</v>
      </c>
      <c r="BM1301" s="222">
        <f t="shared" si="768"/>
        <v>1173</v>
      </c>
      <c r="BN1301" s="222">
        <f t="shared" si="768"/>
        <v>1083</v>
      </c>
      <c r="BO1301" s="218">
        <f t="shared" si="768"/>
        <v>763</v>
      </c>
      <c r="BP1301" s="218">
        <f t="shared" si="768"/>
        <v>1364</v>
      </c>
      <c r="BQ1301" s="218">
        <f t="shared" si="768"/>
        <v>1231</v>
      </c>
      <c r="BR1301" s="218">
        <f t="shared" si="768"/>
        <v>519</v>
      </c>
      <c r="BS1301" s="222">
        <f t="shared" si="768"/>
        <v>49</v>
      </c>
      <c r="BT1301" s="222">
        <f t="shared" si="768"/>
        <v>687</v>
      </c>
      <c r="BU1301" s="222">
        <f t="shared" si="768"/>
        <v>1173</v>
      </c>
      <c r="BV1301" s="222">
        <f t="shared" si="768"/>
        <v>1083</v>
      </c>
      <c r="BW1301" s="218">
        <f t="shared" si="768"/>
        <v>763</v>
      </c>
      <c r="BX1301" s="218">
        <f t="shared" si="768"/>
        <v>1364</v>
      </c>
      <c r="BY1301" s="218">
        <f t="shared" si="768"/>
        <v>1231</v>
      </c>
      <c r="BZ1301" s="218">
        <f t="shared" si="768"/>
        <v>519</v>
      </c>
      <c r="CA1301" s="222">
        <f t="shared" si="769"/>
        <v>0</v>
      </c>
      <c r="CB1301" s="222">
        <f t="shared" si="769"/>
        <v>0</v>
      </c>
      <c r="CC1301" s="222">
        <f t="shared" si="769"/>
        <v>0</v>
      </c>
      <c r="CD1301" s="222">
        <f t="shared" si="769"/>
        <v>0</v>
      </c>
      <c r="CE1301" s="218">
        <f t="shared" si="769"/>
        <v>0</v>
      </c>
      <c r="CF1301" s="218">
        <f t="shared" si="769"/>
        <v>0</v>
      </c>
      <c r="CG1301" s="218">
        <f t="shared" si="769"/>
        <v>0</v>
      </c>
      <c r="CH1301" s="218">
        <f t="shared" si="769"/>
        <v>0</v>
      </c>
      <c r="CI1301" s="375"/>
      <c r="CJ1301" s="222">
        <f t="shared" si="770"/>
        <v>12277</v>
      </c>
      <c r="CK1301" s="222">
        <f t="shared" si="770"/>
        <v>17457</v>
      </c>
      <c r="CL1301" s="222">
        <f t="shared" si="770"/>
        <v>17737</v>
      </c>
      <c r="CM1301" s="222">
        <f t="shared" si="770"/>
        <v>18074</v>
      </c>
      <c r="CN1301" s="218">
        <f t="shared" si="770"/>
        <v>15608</v>
      </c>
      <c r="CO1301" s="218">
        <f t="shared" si="770"/>
        <v>15597.44298507217</v>
      </c>
      <c r="CP1301" s="218">
        <f t="shared" si="770"/>
        <v>15737.119995770667</v>
      </c>
      <c r="CQ1301" s="218">
        <f t="shared" si="770"/>
        <v>16283.660589144318</v>
      </c>
      <c r="CR1301" s="222">
        <f t="shared" si="770"/>
        <v>6838</v>
      </c>
      <c r="CS1301" s="222">
        <f t="shared" si="770"/>
        <v>8765</v>
      </c>
      <c r="CT1301" s="222">
        <f t="shared" si="770"/>
        <v>8520</v>
      </c>
      <c r="CU1301" s="222">
        <f t="shared" si="770"/>
        <v>8623</v>
      </c>
      <c r="CV1301" s="218">
        <f t="shared" si="770"/>
        <v>9400</v>
      </c>
      <c r="CW1301" s="218">
        <f t="shared" si="770"/>
        <v>9134.4429850721699</v>
      </c>
      <c r="CX1301" s="218">
        <f t="shared" si="770"/>
        <v>9254.1199957706667</v>
      </c>
      <c r="CY1301" s="218">
        <f t="shared" si="770"/>
        <v>9438.6605891443196</v>
      </c>
      <c r="CZ1301" s="222">
        <f t="shared" si="771"/>
        <v>4807</v>
      </c>
      <c r="DA1301" s="222">
        <f t="shared" si="771"/>
        <v>7764</v>
      </c>
      <c r="DB1301" s="222">
        <f t="shared" si="771"/>
        <v>8262</v>
      </c>
      <c r="DC1301" s="222">
        <f t="shared" si="771"/>
        <v>8435</v>
      </c>
      <c r="DD1301" s="218">
        <f t="shared" si="771"/>
        <v>5278</v>
      </c>
      <c r="DE1301" s="218">
        <f t="shared" si="771"/>
        <v>5496</v>
      </c>
      <c r="DF1301" s="218">
        <f t="shared" si="771"/>
        <v>5439</v>
      </c>
      <c r="DG1301" s="218">
        <f t="shared" si="771"/>
        <v>5740</v>
      </c>
      <c r="DH1301" s="222">
        <f t="shared" si="771"/>
        <v>632</v>
      </c>
      <c r="DI1301" s="222">
        <f t="shared" si="771"/>
        <v>928</v>
      </c>
      <c r="DJ1301" s="222">
        <f t="shared" si="771"/>
        <v>955</v>
      </c>
      <c r="DK1301" s="222">
        <f t="shared" si="771"/>
        <v>1016</v>
      </c>
      <c r="DL1301" s="218">
        <f t="shared" si="771"/>
        <v>930</v>
      </c>
      <c r="DM1301" s="218">
        <f t="shared" si="771"/>
        <v>967</v>
      </c>
      <c r="DN1301" s="218">
        <f t="shared" si="772"/>
        <v>1044</v>
      </c>
      <c r="DO1301" s="218">
        <f t="shared" si="772"/>
        <v>1105</v>
      </c>
      <c r="DP1301" s="222">
        <f t="shared" si="772"/>
        <v>0</v>
      </c>
      <c r="DQ1301" s="222">
        <f t="shared" si="772"/>
        <v>-2599</v>
      </c>
      <c r="DR1301" s="222">
        <f t="shared" si="772"/>
        <v>-3979</v>
      </c>
      <c r="DS1301" s="222">
        <f t="shared" si="772"/>
        <v>-4119</v>
      </c>
      <c r="DT1301" s="218">
        <f t="shared" si="772"/>
        <v>0</v>
      </c>
      <c r="DU1301" s="218">
        <f t="shared" si="772"/>
        <v>-1231.4429850721735</v>
      </c>
      <c r="DV1301" s="218">
        <f t="shared" si="772"/>
        <v>-1104.1199957706654</v>
      </c>
      <c r="DW1301" s="218">
        <f t="shared" si="772"/>
        <v>-750.66058914431835</v>
      </c>
      <c r="DX1301" s="384">
        <f t="shared" si="659"/>
        <v>0.3624677688457455</v>
      </c>
      <c r="DY1301" s="384">
        <f t="shared" si="659"/>
        <v>0.3598309519017911</v>
      </c>
      <c r="DZ1301" s="384">
        <f t="shared" si="659"/>
        <v>0.35866508162022676</v>
      </c>
      <c r="EA1301" s="384">
        <f t="shared" si="658"/>
        <v>0.35988771929824559</v>
      </c>
      <c r="EB1301" s="385">
        <f t="shared" si="658"/>
        <v>0.34469462426118774</v>
      </c>
      <c r="EC1301" s="385">
        <f t="shared" si="658"/>
        <v>0.34373757455268389</v>
      </c>
      <c r="ED1301" s="385">
        <f t="shared" si="658"/>
        <v>0.34506364611112639</v>
      </c>
      <c r="EE1301" s="385">
        <f t="shared" si="658"/>
        <v>0.34537192059315952</v>
      </c>
      <c r="EG1301" s="222">
        <f t="shared" si="773"/>
        <v>27234</v>
      </c>
      <c r="EH1301" s="222">
        <f t="shared" si="773"/>
        <v>10859</v>
      </c>
      <c r="EI1301" s="222">
        <f t="shared" si="773"/>
        <v>16375</v>
      </c>
      <c r="EJ1301" s="222">
        <f t="shared" si="773"/>
        <v>5354</v>
      </c>
      <c r="EK1301" s="222">
        <f t="shared" si="773"/>
        <v>0</v>
      </c>
      <c r="EL1301" s="222">
        <f t="shared" si="773"/>
        <v>0</v>
      </c>
      <c r="EM1301" s="222">
        <f t="shared" si="773"/>
        <v>0</v>
      </c>
      <c r="EN1301" s="386">
        <f t="shared" si="729"/>
        <v>0.39872952926488947</v>
      </c>
      <c r="EO1301" s="222">
        <f t="shared" si="730"/>
        <v>32.696183206106873</v>
      </c>
      <c r="EP1301" s="386">
        <f t="shared" si="731"/>
        <v>0</v>
      </c>
      <c r="EQ1301" s="222">
        <f t="shared" si="732"/>
        <v>0</v>
      </c>
      <c r="ER1301" s="222">
        <f t="shared" si="733"/>
        <v>0</v>
      </c>
      <c r="ES1301" s="292"/>
      <c r="ET1301" s="218">
        <f t="shared" si="774"/>
        <v>35829</v>
      </c>
      <c r="EU1301" s="218">
        <f t="shared" si="774"/>
        <v>12244</v>
      </c>
      <c r="EV1301" s="218">
        <f t="shared" si="774"/>
        <v>23583</v>
      </c>
      <c r="EW1301" s="218">
        <f t="shared" si="774"/>
        <v>8322</v>
      </c>
      <c r="EX1301" s="218">
        <f t="shared" si="774"/>
        <v>16657</v>
      </c>
      <c r="EY1301" s="218">
        <f t="shared" si="774"/>
        <v>277701</v>
      </c>
      <c r="EZ1301" s="218">
        <f t="shared" si="774"/>
        <v>225286</v>
      </c>
      <c r="FA1301" s="387">
        <f t="shared" si="672"/>
        <v>0.34173434927014429</v>
      </c>
      <c r="FB1301" s="221">
        <f t="shared" si="673"/>
        <v>35.288131281007509</v>
      </c>
      <c r="FC1301" s="387">
        <f t="shared" si="674"/>
        <v>0.46490273242345587</v>
      </c>
      <c r="FD1301" s="218">
        <f t="shared" si="675"/>
        <v>59981.778963705568</v>
      </c>
      <c r="FE1301" s="218">
        <f t="shared" si="676"/>
        <v>3078.3093490052647</v>
      </c>
      <c r="FF1301" s="218">
        <f t="shared" si="775"/>
        <v>23683</v>
      </c>
      <c r="FG1301" s="221">
        <f t="shared" si="728"/>
        <v>30.600008444876071</v>
      </c>
      <c r="FH1301" s="218">
        <f t="shared" si="776"/>
        <v>7247</v>
      </c>
      <c r="FI1301" s="218">
        <f t="shared" si="776"/>
        <v>23683</v>
      </c>
      <c r="FJ1301" s="218">
        <f t="shared" si="776"/>
        <v>0</v>
      </c>
      <c r="FK1301" s="218">
        <f t="shared" si="677"/>
        <v>16436</v>
      </c>
      <c r="FL1301" s="218">
        <f t="shared" si="777"/>
        <v>913</v>
      </c>
      <c r="FM1301" s="218">
        <f t="shared" si="678"/>
        <v>15523</v>
      </c>
    </row>
    <row r="1302" spans="1:169" s="368" customFormat="1">
      <c r="A1302" s="285"/>
      <c r="B1302" s="286"/>
      <c r="C1302" s="285"/>
      <c r="D1302" s="285"/>
      <c r="E1302" s="241"/>
      <c r="F1302" s="393">
        <f>F1301+1</f>
        <v>6</v>
      </c>
      <c r="G1302" s="459" t="s">
        <v>877</v>
      </c>
      <c r="H1302" s="392" t="s">
        <v>1777</v>
      </c>
      <c r="I1302" s="393"/>
      <c r="J1302" s="392"/>
      <c r="K1302" s="287"/>
      <c r="L1302" s="392"/>
      <c r="M1302" s="392"/>
      <c r="N1302" s="372">
        <f t="shared" si="765"/>
        <v>14</v>
      </c>
      <c r="O1302" s="244">
        <f t="shared" si="765"/>
        <v>38242</v>
      </c>
      <c r="P1302" s="244">
        <f t="shared" si="765"/>
        <v>66027</v>
      </c>
      <c r="Q1302" s="244">
        <f t="shared" si="765"/>
        <v>73628</v>
      </c>
      <c r="R1302" s="244">
        <f t="shared" si="765"/>
        <v>82387</v>
      </c>
      <c r="S1302" s="242">
        <f t="shared" si="765"/>
        <v>68283</v>
      </c>
      <c r="T1302" s="242">
        <f t="shared" si="765"/>
        <v>76249</v>
      </c>
      <c r="U1302" s="242">
        <f t="shared" si="765"/>
        <v>85382</v>
      </c>
      <c r="V1302" s="242">
        <f t="shared" si="765"/>
        <v>95980</v>
      </c>
      <c r="W1302" s="244">
        <f t="shared" si="765"/>
        <v>21934</v>
      </c>
      <c r="X1302" s="244">
        <f t="shared" si="765"/>
        <v>38671</v>
      </c>
      <c r="Y1302" s="244">
        <f t="shared" si="765"/>
        <v>42952</v>
      </c>
      <c r="Z1302" s="244">
        <f t="shared" si="765"/>
        <v>47847</v>
      </c>
      <c r="AA1302" s="242">
        <f t="shared" si="765"/>
        <v>39930</v>
      </c>
      <c r="AB1302" s="242">
        <f t="shared" si="765"/>
        <v>44504</v>
      </c>
      <c r="AC1302" s="242">
        <f t="shared" si="765"/>
        <v>49678</v>
      </c>
      <c r="AD1302" s="242">
        <f t="shared" si="766"/>
        <v>55401</v>
      </c>
      <c r="AE1302" s="244">
        <f t="shared" si="766"/>
        <v>334</v>
      </c>
      <c r="AF1302" s="244">
        <f t="shared" si="766"/>
        <v>466</v>
      </c>
      <c r="AG1302" s="244">
        <f t="shared" si="766"/>
        <v>480</v>
      </c>
      <c r="AH1302" s="244">
        <f t="shared" si="766"/>
        <v>505</v>
      </c>
      <c r="AI1302" s="242">
        <f t="shared" si="766"/>
        <v>474</v>
      </c>
      <c r="AJ1302" s="242">
        <f t="shared" si="766"/>
        <v>485</v>
      </c>
      <c r="AK1302" s="242">
        <f t="shared" si="766"/>
        <v>514</v>
      </c>
      <c r="AL1302" s="242">
        <f t="shared" si="766"/>
        <v>556</v>
      </c>
      <c r="AM1302" s="244">
        <f t="shared" si="766"/>
        <v>16309</v>
      </c>
      <c r="AN1302" s="244">
        <f t="shared" si="766"/>
        <v>27357</v>
      </c>
      <c r="AO1302" s="244">
        <f t="shared" si="766"/>
        <v>30678</v>
      </c>
      <c r="AP1302" s="244">
        <f t="shared" si="766"/>
        <v>34540</v>
      </c>
      <c r="AQ1302" s="242">
        <f t="shared" si="766"/>
        <v>28353</v>
      </c>
      <c r="AR1302" s="242">
        <f t="shared" si="767"/>
        <v>31745</v>
      </c>
      <c r="AS1302" s="242">
        <f t="shared" si="767"/>
        <v>35702</v>
      </c>
      <c r="AT1302" s="242">
        <f t="shared" si="767"/>
        <v>40579</v>
      </c>
      <c r="AU1302" s="244">
        <f t="shared" si="767"/>
        <v>6430</v>
      </c>
      <c r="AV1302" s="244">
        <f t="shared" si="767"/>
        <v>10806</v>
      </c>
      <c r="AW1302" s="244">
        <f t="shared" si="767"/>
        <v>12203</v>
      </c>
      <c r="AX1302" s="244">
        <f t="shared" si="767"/>
        <v>13889</v>
      </c>
      <c r="AY1302" s="242">
        <f t="shared" si="767"/>
        <v>11091</v>
      </c>
      <c r="AZ1302" s="242">
        <f t="shared" si="767"/>
        <v>12450</v>
      </c>
      <c r="BA1302" s="242">
        <f t="shared" si="767"/>
        <v>14050</v>
      </c>
      <c r="BB1302" s="242">
        <f t="shared" si="767"/>
        <v>15953</v>
      </c>
      <c r="BC1302" s="244">
        <f t="shared" si="767"/>
        <v>9485</v>
      </c>
      <c r="BD1302" s="244">
        <f t="shared" si="778"/>
        <v>15663</v>
      </c>
      <c r="BE1302" s="244">
        <f t="shared" si="778"/>
        <v>17627</v>
      </c>
      <c r="BF1302" s="244">
        <f t="shared" si="778"/>
        <v>19791</v>
      </c>
      <c r="BG1302" s="242">
        <f t="shared" si="778"/>
        <v>16791</v>
      </c>
      <c r="BH1302" s="242">
        <f t="shared" si="778"/>
        <v>18440</v>
      </c>
      <c r="BI1302" s="242">
        <f t="shared" si="778"/>
        <v>20773</v>
      </c>
      <c r="BJ1302" s="242">
        <f t="shared" si="778"/>
        <v>23798</v>
      </c>
      <c r="BK1302" s="244">
        <f t="shared" si="768"/>
        <v>394</v>
      </c>
      <c r="BL1302" s="244">
        <f t="shared" si="768"/>
        <v>888</v>
      </c>
      <c r="BM1302" s="244">
        <f t="shared" si="768"/>
        <v>848</v>
      </c>
      <c r="BN1302" s="244">
        <f t="shared" si="768"/>
        <v>860</v>
      </c>
      <c r="BO1302" s="242">
        <f t="shared" si="768"/>
        <v>471</v>
      </c>
      <c r="BP1302" s="242">
        <f t="shared" si="768"/>
        <v>855</v>
      </c>
      <c r="BQ1302" s="242">
        <f t="shared" si="768"/>
        <v>879</v>
      </c>
      <c r="BR1302" s="242">
        <f t="shared" si="768"/>
        <v>828</v>
      </c>
      <c r="BS1302" s="244">
        <f t="shared" si="768"/>
        <v>598</v>
      </c>
      <c r="BT1302" s="244">
        <f t="shared" si="768"/>
        <v>888</v>
      </c>
      <c r="BU1302" s="244">
        <f t="shared" si="768"/>
        <v>848</v>
      </c>
      <c r="BV1302" s="244">
        <f t="shared" si="768"/>
        <v>860</v>
      </c>
      <c r="BW1302" s="242">
        <f t="shared" si="768"/>
        <v>471</v>
      </c>
      <c r="BX1302" s="242">
        <f t="shared" si="768"/>
        <v>855</v>
      </c>
      <c r="BY1302" s="242">
        <f t="shared" si="768"/>
        <v>879</v>
      </c>
      <c r="BZ1302" s="242">
        <f t="shared" si="768"/>
        <v>828</v>
      </c>
      <c r="CA1302" s="244">
        <f t="shared" si="769"/>
        <v>204</v>
      </c>
      <c r="CB1302" s="244">
        <f t="shared" si="769"/>
        <v>0</v>
      </c>
      <c r="CC1302" s="244">
        <f t="shared" si="769"/>
        <v>0</v>
      </c>
      <c r="CD1302" s="244">
        <f t="shared" si="769"/>
        <v>0</v>
      </c>
      <c r="CE1302" s="242">
        <f t="shared" si="769"/>
        <v>0</v>
      </c>
      <c r="CF1302" s="242">
        <f t="shared" si="769"/>
        <v>0</v>
      </c>
      <c r="CG1302" s="242">
        <f t="shared" si="769"/>
        <v>0</v>
      </c>
      <c r="CH1302" s="242">
        <f t="shared" si="769"/>
        <v>0</v>
      </c>
      <c r="CI1302" s="375"/>
      <c r="CJ1302" s="244">
        <f t="shared" si="770"/>
        <v>9484</v>
      </c>
      <c r="CK1302" s="244">
        <f t="shared" si="770"/>
        <v>13932</v>
      </c>
      <c r="CL1302" s="244">
        <f t="shared" si="770"/>
        <v>15151</v>
      </c>
      <c r="CM1302" s="244">
        <f t="shared" si="770"/>
        <v>16117</v>
      </c>
      <c r="CN1302" s="242">
        <f t="shared" si="770"/>
        <v>16791</v>
      </c>
      <c r="CO1302" s="242">
        <f t="shared" si="770"/>
        <v>19363.996883461456</v>
      </c>
      <c r="CP1302" s="242">
        <f t="shared" si="770"/>
        <v>21047.616690277286</v>
      </c>
      <c r="CQ1302" s="242">
        <f t="shared" si="770"/>
        <v>23880.34386181903</v>
      </c>
      <c r="CR1302" s="244">
        <f t="shared" si="770"/>
        <v>3021</v>
      </c>
      <c r="CS1302" s="244">
        <f t="shared" si="770"/>
        <v>4737</v>
      </c>
      <c r="CT1302" s="244">
        <f t="shared" si="770"/>
        <v>5303</v>
      </c>
      <c r="CU1302" s="244">
        <f t="shared" si="770"/>
        <v>5954</v>
      </c>
      <c r="CV1302" s="242">
        <f t="shared" si="770"/>
        <v>2054</v>
      </c>
      <c r="CW1302" s="242">
        <f t="shared" si="770"/>
        <v>2299.9968834614569</v>
      </c>
      <c r="CX1302" s="242">
        <f t="shared" si="770"/>
        <v>2666.6166902772839</v>
      </c>
      <c r="CY1302" s="242">
        <f t="shared" si="770"/>
        <v>3119.3438618190353</v>
      </c>
      <c r="CZ1302" s="244">
        <f t="shared" si="771"/>
        <v>5520</v>
      </c>
      <c r="DA1302" s="244">
        <f t="shared" si="771"/>
        <v>7838</v>
      </c>
      <c r="DB1302" s="244">
        <f t="shared" si="771"/>
        <v>8339</v>
      </c>
      <c r="DC1302" s="244">
        <f t="shared" si="771"/>
        <v>8516</v>
      </c>
      <c r="DD1302" s="242">
        <f t="shared" si="771"/>
        <v>13358</v>
      </c>
      <c r="DE1302" s="242">
        <f t="shared" si="771"/>
        <v>15475</v>
      </c>
      <c r="DF1302" s="242">
        <f t="shared" si="771"/>
        <v>16600</v>
      </c>
      <c r="DG1302" s="242">
        <f t="shared" si="771"/>
        <v>18830</v>
      </c>
      <c r="DH1302" s="244">
        <f t="shared" si="771"/>
        <v>943</v>
      </c>
      <c r="DI1302" s="244">
        <f t="shared" si="771"/>
        <v>1357</v>
      </c>
      <c r="DJ1302" s="244">
        <f t="shared" si="771"/>
        <v>1509</v>
      </c>
      <c r="DK1302" s="244">
        <f t="shared" si="771"/>
        <v>1647</v>
      </c>
      <c r="DL1302" s="242">
        <f t="shared" si="771"/>
        <v>1379</v>
      </c>
      <c r="DM1302" s="242">
        <f t="shared" si="771"/>
        <v>1589</v>
      </c>
      <c r="DN1302" s="242">
        <f t="shared" si="772"/>
        <v>1781</v>
      </c>
      <c r="DO1302" s="242">
        <f t="shared" si="772"/>
        <v>1931</v>
      </c>
      <c r="DP1302" s="244">
        <f t="shared" si="772"/>
        <v>1</v>
      </c>
      <c r="DQ1302" s="244">
        <f t="shared" si="772"/>
        <v>1731</v>
      </c>
      <c r="DR1302" s="244">
        <f t="shared" si="772"/>
        <v>2476</v>
      </c>
      <c r="DS1302" s="244">
        <f t="shared" si="772"/>
        <v>3674</v>
      </c>
      <c r="DT1302" s="242">
        <f t="shared" si="772"/>
        <v>0</v>
      </c>
      <c r="DU1302" s="242">
        <f t="shared" si="772"/>
        <v>-923.9968834614566</v>
      </c>
      <c r="DV1302" s="242">
        <f t="shared" si="772"/>
        <v>-274.61669027728362</v>
      </c>
      <c r="DW1302" s="242">
        <f t="shared" si="772"/>
        <v>-82.343861819035283</v>
      </c>
      <c r="DX1302" s="460">
        <f t="shared" si="659"/>
        <v>0.5735578683123268</v>
      </c>
      <c r="DY1302" s="460">
        <f t="shared" si="659"/>
        <v>0.58568464416072208</v>
      </c>
      <c r="DZ1302" s="460">
        <f t="shared" si="659"/>
        <v>0.58336502417558533</v>
      </c>
      <c r="EA1302" s="460">
        <f t="shared" si="658"/>
        <v>0.58075910034350076</v>
      </c>
      <c r="EB1302" s="461">
        <f t="shared" si="658"/>
        <v>0.58477219805808178</v>
      </c>
      <c r="EC1302" s="461">
        <f t="shared" si="658"/>
        <v>0.58366667103830872</v>
      </c>
      <c r="ED1302" s="461">
        <f t="shared" si="658"/>
        <v>0.58183223630273362</v>
      </c>
      <c r="EE1302" s="461">
        <f t="shared" si="658"/>
        <v>0.57721400291727443</v>
      </c>
      <c r="EG1302" s="244">
        <f t="shared" si="773"/>
        <v>38250</v>
      </c>
      <c r="EH1302" s="244">
        <f t="shared" si="773"/>
        <v>21403</v>
      </c>
      <c r="EI1302" s="244">
        <f t="shared" si="773"/>
        <v>16848</v>
      </c>
      <c r="EJ1302" s="244">
        <f t="shared" si="773"/>
        <v>5243</v>
      </c>
      <c r="EK1302" s="244">
        <f t="shared" si="773"/>
        <v>4047</v>
      </c>
      <c r="EL1302" s="244">
        <f t="shared" si="773"/>
        <v>680855</v>
      </c>
      <c r="EM1302" s="244">
        <f t="shared" si="773"/>
        <v>468268</v>
      </c>
      <c r="EN1302" s="462">
        <f t="shared" si="729"/>
        <v>0.55955555555555558</v>
      </c>
      <c r="EO1302" s="244">
        <f t="shared" si="730"/>
        <v>31.119420702754034</v>
      </c>
      <c r="EP1302" s="462">
        <f t="shared" si="731"/>
        <v>0.10580392156862745</v>
      </c>
      <c r="EQ1302" s="244">
        <f t="shared" si="732"/>
        <v>5943.9968862680016</v>
      </c>
      <c r="ER1302" s="244">
        <f t="shared" si="733"/>
        <v>933.04831136585608</v>
      </c>
      <c r="ES1302" s="463"/>
      <c r="ET1302" s="242">
        <f t="shared" si="774"/>
        <v>66386</v>
      </c>
      <c r="EU1302" s="242">
        <f t="shared" si="774"/>
        <v>38413</v>
      </c>
      <c r="EV1302" s="242">
        <f t="shared" si="774"/>
        <v>27973</v>
      </c>
      <c r="EW1302" s="242">
        <f t="shared" si="774"/>
        <v>10756</v>
      </c>
      <c r="EX1302" s="242">
        <f t="shared" si="774"/>
        <v>9535</v>
      </c>
      <c r="EY1302" s="242">
        <f t="shared" si="774"/>
        <v>891616</v>
      </c>
      <c r="EZ1302" s="242">
        <f t="shared" si="774"/>
        <v>637252</v>
      </c>
      <c r="FA1302" s="464">
        <f t="shared" si="672"/>
        <v>0.57863103666435689</v>
      </c>
      <c r="FB1302" s="243">
        <f t="shared" si="673"/>
        <v>38.451363815107428</v>
      </c>
      <c r="FC1302" s="464">
        <f t="shared" si="674"/>
        <v>0.14362968095682824</v>
      </c>
      <c r="FD1302" s="242">
        <f t="shared" si="675"/>
        <v>10694.065606718588</v>
      </c>
      <c r="FE1302" s="242">
        <f t="shared" si="676"/>
        <v>1406.560251412837</v>
      </c>
      <c r="FF1302" s="242">
        <f t="shared" si="775"/>
        <v>28352</v>
      </c>
      <c r="FG1302" s="243">
        <f t="shared" si="728"/>
        <v>40.000705417607222</v>
      </c>
      <c r="FH1302" s="242">
        <f t="shared" si="776"/>
        <v>11341</v>
      </c>
      <c r="FI1302" s="242">
        <f t="shared" si="776"/>
        <v>28352</v>
      </c>
      <c r="FJ1302" s="242">
        <f t="shared" si="776"/>
        <v>197</v>
      </c>
      <c r="FK1302" s="242">
        <f t="shared" si="677"/>
        <v>16814</v>
      </c>
      <c r="FL1302" s="242">
        <f t="shared" si="777"/>
        <v>1861</v>
      </c>
      <c r="FM1302" s="242">
        <f t="shared" si="678"/>
        <v>14953</v>
      </c>
    </row>
    <row r="1303" spans="1:169" s="368" customFormat="1">
      <c r="A1303" s="285"/>
      <c r="B1303" s="286"/>
      <c r="C1303" s="285"/>
      <c r="D1303" s="285"/>
      <c r="E1303" s="241"/>
      <c r="F1303" s="393">
        <f t="shared" si="709"/>
        <v>7</v>
      </c>
      <c r="G1303" s="459" t="s">
        <v>914</v>
      </c>
      <c r="H1303" s="392" t="s">
        <v>1809</v>
      </c>
      <c r="I1303" s="393"/>
      <c r="J1303" s="392"/>
      <c r="K1303" s="287"/>
      <c r="L1303" s="392"/>
      <c r="M1303" s="392"/>
      <c r="N1303" s="372">
        <f t="shared" si="765"/>
        <v>11</v>
      </c>
      <c r="O1303" s="244">
        <f t="shared" si="765"/>
        <v>9822</v>
      </c>
      <c r="P1303" s="244">
        <f t="shared" si="765"/>
        <v>12969</v>
      </c>
      <c r="Q1303" s="244">
        <f t="shared" si="765"/>
        <v>13705</v>
      </c>
      <c r="R1303" s="244">
        <f t="shared" si="765"/>
        <v>14672</v>
      </c>
      <c r="S1303" s="242">
        <f t="shared" si="765"/>
        <v>13907</v>
      </c>
      <c r="T1303" s="242">
        <f t="shared" si="765"/>
        <v>14749</v>
      </c>
      <c r="U1303" s="242">
        <f t="shared" si="765"/>
        <v>15830</v>
      </c>
      <c r="V1303" s="242">
        <f t="shared" si="765"/>
        <v>16999</v>
      </c>
      <c r="W1303" s="244">
        <f t="shared" si="765"/>
        <v>4267</v>
      </c>
      <c r="X1303" s="244">
        <f t="shared" si="765"/>
        <v>5639</v>
      </c>
      <c r="Y1303" s="244">
        <f t="shared" si="765"/>
        <v>5871</v>
      </c>
      <c r="Z1303" s="244">
        <f t="shared" si="765"/>
        <v>6244</v>
      </c>
      <c r="AA1303" s="242">
        <f t="shared" si="765"/>
        <v>6041</v>
      </c>
      <c r="AB1303" s="242">
        <f t="shared" si="765"/>
        <v>6342</v>
      </c>
      <c r="AC1303" s="242">
        <f t="shared" si="765"/>
        <v>6793</v>
      </c>
      <c r="AD1303" s="242">
        <f t="shared" si="766"/>
        <v>7269</v>
      </c>
      <c r="AE1303" s="244">
        <f t="shared" si="766"/>
        <v>113</v>
      </c>
      <c r="AF1303" s="244">
        <f t="shared" si="766"/>
        <v>126</v>
      </c>
      <c r="AG1303" s="244">
        <f t="shared" si="766"/>
        <v>122</v>
      </c>
      <c r="AH1303" s="244">
        <f t="shared" si="766"/>
        <v>123</v>
      </c>
      <c r="AI1303" s="242">
        <f t="shared" si="766"/>
        <v>133</v>
      </c>
      <c r="AJ1303" s="242">
        <f t="shared" si="766"/>
        <v>129</v>
      </c>
      <c r="AK1303" s="242">
        <f t="shared" si="766"/>
        <v>130</v>
      </c>
      <c r="AL1303" s="242">
        <f t="shared" si="766"/>
        <v>132</v>
      </c>
      <c r="AM1303" s="244">
        <f t="shared" si="766"/>
        <v>5554</v>
      </c>
      <c r="AN1303" s="244">
        <f t="shared" si="766"/>
        <v>7331</v>
      </c>
      <c r="AO1303" s="244">
        <f t="shared" si="766"/>
        <v>7833</v>
      </c>
      <c r="AP1303" s="244">
        <f t="shared" si="766"/>
        <v>8427</v>
      </c>
      <c r="AQ1303" s="242">
        <f t="shared" si="766"/>
        <v>7867</v>
      </c>
      <c r="AR1303" s="242">
        <f t="shared" si="767"/>
        <v>8409</v>
      </c>
      <c r="AS1303" s="242">
        <f t="shared" si="767"/>
        <v>9037</v>
      </c>
      <c r="AT1303" s="242">
        <f t="shared" si="767"/>
        <v>9729</v>
      </c>
      <c r="AU1303" s="244">
        <f t="shared" si="767"/>
        <v>2350</v>
      </c>
      <c r="AV1303" s="244">
        <f t="shared" si="767"/>
        <v>3151</v>
      </c>
      <c r="AW1303" s="244">
        <f t="shared" si="767"/>
        <v>3420</v>
      </c>
      <c r="AX1303" s="244">
        <f t="shared" si="767"/>
        <v>3722</v>
      </c>
      <c r="AY1303" s="242">
        <f t="shared" si="767"/>
        <v>3652</v>
      </c>
      <c r="AZ1303" s="242">
        <f t="shared" si="767"/>
        <v>3949</v>
      </c>
      <c r="BA1303" s="242">
        <f t="shared" si="767"/>
        <v>4286</v>
      </c>
      <c r="BB1303" s="242">
        <f t="shared" si="767"/>
        <v>4632</v>
      </c>
      <c r="BC1303" s="244">
        <f t="shared" si="767"/>
        <v>2567</v>
      </c>
      <c r="BD1303" s="244">
        <f t="shared" si="778"/>
        <v>3379</v>
      </c>
      <c r="BE1303" s="244">
        <f t="shared" si="778"/>
        <v>3783</v>
      </c>
      <c r="BF1303" s="244">
        <f t="shared" si="778"/>
        <v>4046</v>
      </c>
      <c r="BG1303" s="242">
        <f t="shared" si="778"/>
        <v>3052</v>
      </c>
      <c r="BH1303" s="242">
        <f t="shared" si="778"/>
        <v>3833</v>
      </c>
      <c r="BI1303" s="242">
        <f t="shared" si="778"/>
        <v>4106</v>
      </c>
      <c r="BJ1303" s="242">
        <f t="shared" si="778"/>
        <v>4542</v>
      </c>
      <c r="BK1303" s="244">
        <f t="shared" si="768"/>
        <v>637</v>
      </c>
      <c r="BL1303" s="244">
        <f t="shared" si="768"/>
        <v>801</v>
      </c>
      <c r="BM1303" s="244">
        <f t="shared" si="768"/>
        <v>630</v>
      </c>
      <c r="BN1303" s="244">
        <f t="shared" si="768"/>
        <v>659</v>
      </c>
      <c r="BO1303" s="242">
        <f t="shared" si="768"/>
        <v>1163</v>
      </c>
      <c r="BP1303" s="242">
        <f t="shared" si="768"/>
        <v>627</v>
      </c>
      <c r="BQ1303" s="242">
        <f t="shared" si="768"/>
        <v>645</v>
      </c>
      <c r="BR1303" s="242">
        <f t="shared" si="768"/>
        <v>555</v>
      </c>
      <c r="BS1303" s="244">
        <f t="shared" si="768"/>
        <v>685</v>
      </c>
      <c r="BT1303" s="244">
        <f t="shared" si="768"/>
        <v>801</v>
      </c>
      <c r="BU1303" s="244">
        <f t="shared" si="768"/>
        <v>630</v>
      </c>
      <c r="BV1303" s="244">
        <f t="shared" si="768"/>
        <v>659</v>
      </c>
      <c r="BW1303" s="242">
        <f t="shared" si="768"/>
        <v>1163</v>
      </c>
      <c r="BX1303" s="242">
        <f t="shared" si="768"/>
        <v>627</v>
      </c>
      <c r="BY1303" s="242">
        <f t="shared" si="768"/>
        <v>645</v>
      </c>
      <c r="BZ1303" s="242">
        <f t="shared" si="768"/>
        <v>555</v>
      </c>
      <c r="CA1303" s="244">
        <f t="shared" si="769"/>
        <v>48</v>
      </c>
      <c r="CB1303" s="244">
        <f t="shared" si="769"/>
        <v>0</v>
      </c>
      <c r="CC1303" s="244">
        <f t="shared" si="769"/>
        <v>0</v>
      </c>
      <c r="CD1303" s="244">
        <f t="shared" si="769"/>
        <v>0</v>
      </c>
      <c r="CE1303" s="242">
        <f t="shared" si="769"/>
        <v>0</v>
      </c>
      <c r="CF1303" s="242">
        <f t="shared" si="769"/>
        <v>0</v>
      </c>
      <c r="CG1303" s="242">
        <f t="shared" si="769"/>
        <v>0</v>
      </c>
      <c r="CH1303" s="242">
        <f t="shared" si="769"/>
        <v>0</v>
      </c>
      <c r="CI1303" s="375"/>
      <c r="CJ1303" s="244">
        <f t="shared" si="770"/>
        <v>2568</v>
      </c>
      <c r="CK1303" s="244">
        <f t="shared" si="770"/>
        <v>3337</v>
      </c>
      <c r="CL1303" s="244">
        <f t="shared" si="770"/>
        <v>3599</v>
      </c>
      <c r="CM1303" s="244">
        <f t="shared" si="770"/>
        <v>3931</v>
      </c>
      <c r="CN1303" s="242">
        <f t="shared" si="770"/>
        <v>3052</v>
      </c>
      <c r="CO1303" s="242">
        <f t="shared" si="770"/>
        <v>3357.7771712924809</v>
      </c>
      <c r="CP1303" s="242">
        <f t="shared" si="770"/>
        <v>3717.8034205469153</v>
      </c>
      <c r="CQ1303" s="242">
        <f t="shared" si="770"/>
        <v>4061.4150123500322</v>
      </c>
      <c r="CR1303" s="244">
        <f t="shared" si="770"/>
        <v>1825</v>
      </c>
      <c r="CS1303" s="244">
        <f t="shared" si="770"/>
        <v>2401</v>
      </c>
      <c r="CT1303" s="244">
        <f t="shared" si="770"/>
        <v>2561</v>
      </c>
      <c r="CU1303" s="244">
        <f t="shared" si="770"/>
        <v>2757</v>
      </c>
      <c r="CV1303" s="242">
        <f t="shared" si="770"/>
        <v>1792</v>
      </c>
      <c r="CW1303" s="242">
        <f t="shared" si="770"/>
        <v>1904.7771712924809</v>
      </c>
      <c r="CX1303" s="242">
        <f t="shared" si="770"/>
        <v>2057.8034205469162</v>
      </c>
      <c r="CY1303" s="242">
        <f t="shared" si="770"/>
        <v>2240.4150123500322</v>
      </c>
      <c r="CZ1303" s="244">
        <f t="shared" si="771"/>
        <v>40</v>
      </c>
      <c r="DA1303" s="244">
        <f t="shared" si="771"/>
        <v>52</v>
      </c>
      <c r="DB1303" s="244">
        <f t="shared" si="771"/>
        <v>56</v>
      </c>
      <c r="DC1303" s="244">
        <f t="shared" si="771"/>
        <v>57</v>
      </c>
      <c r="DD1303" s="242">
        <f t="shared" si="771"/>
        <v>362</v>
      </c>
      <c r="DE1303" s="242">
        <f t="shared" si="771"/>
        <v>419</v>
      </c>
      <c r="DF1303" s="242">
        <f t="shared" si="771"/>
        <v>451</v>
      </c>
      <c r="DG1303" s="242">
        <f t="shared" si="771"/>
        <v>511</v>
      </c>
      <c r="DH1303" s="244">
        <f t="shared" si="771"/>
        <v>703</v>
      </c>
      <c r="DI1303" s="244">
        <f t="shared" si="771"/>
        <v>884</v>
      </c>
      <c r="DJ1303" s="244">
        <f t="shared" si="771"/>
        <v>982</v>
      </c>
      <c r="DK1303" s="244">
        <f t="shared" si="771"/>
        <v>1117</v>
      </c>
      <c r="DL1303" s="242">
        <f t="shared" si="771"/>
        <v>898</v>
      </c>
      <c r="DM1303" s="242">
        <f t="shared" si="771"/>
        <v>1034</v>
      </c>
      <c r="DN1303" s="242">
        <f t="shared" si="772"/>
        <v>1209</v>
      </c>
      <c r="DO1303" s="242">
        <f t="shared" si="772"/>
        <v>1310</v>
      </c>
      <c r="DP1303" s="244">
        <f t="shared" si="772"/>
        <v>-1</v>
      </c>
      <c r="DQ1303" s="244">
        <f t="shared" si="772"/>
        <v>42</v>
      </c>
      <c r="DR1303" s="244">
        <f t="shared" si="772"/>
        <v>184</v>
      </c>
      <c r="DS1303" s="244">
        <f t="shared" si="772"/>
        <v>115</v>
      </c>
      <c r="DT1303" s="242">
        <f t="shared" si="772"/>
        <v>0</v>
      </c>
      <c r="DU1303" s="242">
        <f t="shared" si="772"/>
        <v>475.222828707519</v>
      </c>
      <c r="DV1303" s="242">
        <f t="shared" si="772"/>
        <v>388.19657945308398</v>
      </c>
      <c r="DW1303" s="242">
        <f t="shared" si="772"/>
        <v>480.58498764996727</v>
      </c>
      <c r="DX1303" s="460">
        <f t="shared" si="659"/>
        <v>0.43443290572184889</v>
      </c>
      <c r="DY1303" s="460">
        <f t="shared" si="659"/>
        <v>0.43480607602745008</v>
      </c>
      <c r="DZ1303" s="460">
        <f t="shared" si="659"/>
        <v>0.4283838015322875</v>
      </c>
      <c r="EA1303" s="460">
        <f t="shared" si="658"/>
        <v>0.42557251908396948</v>
      </c>
      <c r="EB1303" s="461">
        <f t="shared" si="658"/>
        <v>0.43438556122815847</v>
      </c>
      <c r="EC1303" s="461">
        <f t="shared" si="658"/>
        <v>0.42999525391551968</v>
      </c>
      <c r="ED1303" s="461">
        <f t="shared" si="658"/>
        <v>0.42912192040429564</v>
      </c>
      <c r="EE1303" s="461">
        <f t="shared" si="658"/>
        <v>0.42761338902288371</v>
      </c>
      <c r="EG1303" s="244">
        <f t="shared" si="773"/>
        <v>9824</v>
      </c>
      <c r="EH1303" s="244">
        <f t="shared" si="773"/>
        <v>4268</v>
      </c>
      <c r="EI1303" s="244">
        <f t="shared" si="773"/>
        <v>5556</v>
      </c>
      <c r="EJ1303" s="244">
        <f t="shared" si="773"/>
        <v>2326</v>
      </c>
      <c r="EK1303" s="244">
        <f t="shared" si="773"/>
        <v>21918</v>
      </c>
      <c r="EL1303" s="244">
        <f t="shared" si="773"/>
        <v>110535</v>
      </c>
      <c r="EM1303" s="244">
        <f t="shared" si="773"/>
        <v>108538</v>
      </c>
      <c r="EN1303" s="462">
        <f t="shared" si="729"/>
        <v>0.43444625407166126</v>
      </c>
      <c r="EO1303" s="244">
        <f t="shared" si="730"/>
        <v>41.864650827933765</v>
      </c>
      <c r="EP1303" s="462">
        <f t="shared" si="731"/>
        <v>2.2310667752442996</v>
      </c>
      <c r="EQ1303" s="244">
        <f t="shared" si="732"/>
        <v>198290.13434658706</v>
      </c>
      <c r="ER1303" s="244">
        <f t="shared" si="733"/>
        <v>1785.8568734759563</v>
      </c>
      <c r="ES1303" s="463"/>
      <c r="ET1303" s="242">
        <f t="shared" si="774"/>
        <v>13907</v>
      </c>
      <c r="EU1303" s="242">
        <f t="shared" si="774"/>
        <v>6041</v>
      </c>
      <c r="EV1303" s="242">
        <f t="shared" si="774"/>
        <v>7867</v>
      </c>
      <c r="EW1303" s="242">
        <f t="shared" si="774"/>
        <v>3652</v>
      </c>
      <c r="EX1303" s="242">
        <f t="shared" si="774"/>
        <v>32984</v>
      </c>
      <c r="EY1303" s="242">
        <f t="shared" si="774"/>
        <v>130675</v>
      </c>
      <c r="EZ1303" s="242">
        <f t="shared" si="774"/>
        <v>127669</v>
      </c>
      <c r="FA1303" s="464">
        <f t="shared" si="672"/>
        <v>0.43438556122815847</v>
      </c>
      <c r="FB1303" s="243">
        <f t="shared" si="673"/>
        <v>46.421761789754676</v>
      </c>
      <c r="FC1303" s="464">
        <f t="shared" si="674"/>
        <v>2.3717552311785433</v>
      </c>
      <c r="FD1303" s="242">
        <f t="shared" si="675"/>
        <v>252412.4736942797</v>
      </c>
      <c r="FE1303" s="242">
        <f t="shared" si="676"/>
        <v>2383.7684428744124</v>
      </c>
      <c r="FF1303" s="242">
        <f t="shared" si="775"/>
        <v>7867</v>
      </c>
      <c r="FG1303" s="243">
        <f t="shared" si="728"/>
        <v>43.243930341934664</v>
      </c>
      <c r="FH1303" s="242">
        <f t="shared" si="776"/>
        <v>3402</v>
      </c>
      <c r="FI1303" s="242">
        <f t="shared" si="776"/>
        <v>7867</v>
      </c>
      <c r="FJ1303" s="242">
        <f t="shared" si="776"/>
        <v>280</v>
      </c>
      <c r="FK1303" s="242">
        <f t="shared" si="677"/>
        <v>4185</v>
      </c>
      <c r="FL1303" s="242">
        <f t="shared" si="777"/>
        <v>379</v>
      </c>
      <c r="FM1303" s="242">
        <f t="shared" si="678"/>
        <v>3806</v>
      </c>
    </row>
    <row r="1304" spans="1:169" s="368" customFormat="1">
      <c r="A1304" s="285"/>
      <c r="B1304" s="286"/>
      <c r="C1304" s="285"/>
      <c r="D1304" s="285"/>
      <c r="E1304" s="241"/>
      <c r="F1304" s="393">
        <f t="shared" si="709"/>
        <v>8</v>
      </c>
      <c r="G1304" s="459" t="s">
        <v>940</v>
      </c>
      <c r="H1304" s="392" t="s">
        <v>1837</v>
      </c>
      <c r="I1304" s="393"/>
      <c r="J1304" s="392"/>
      <c r="K1304" s="287"/>
      <c r="L1304" s="392"/>
      <c r="M1304" s="392"/>
      <c r="N1304" s="372">
        <f t="shared" si="765"/>
        <v>12</v>
      </c>
      <c r="O1304" s="244">
        <f t="shared" si="765"/>
        <v>18038</v>
      </c>
      <c r="P1304" s="244">
        <f t="shared" si="765"/>
        <v>25364</v>
      </c>
      <c r="Q1304" s="244">
        <f t="shared" si="765"/>
        <v>27651</v>
      </c>
      <c r="R1304" s="244">
        <f t="shared" si="765"/>
        <v>30164</v>
      </c>
      <c r="S1304" s="242">
        <f t="shared" si="765"/>
        <v>26536</v>
      </c>
      <c r="T1304" s="242">
        <f t="shared" si="765"/>
        <v>28936</v>
      </c>
      <c r="U1304" s="242">
        <f t="shared" si="765"/>
        <v>31616</v>
      </c>
      <c r="V1304" s="242">
        <f t="shared" si="765"/>
        <v>34503</v>
      </c>
      <c r="W1304" s="244">
        <f t="shared" si="765"/>
        <v>11366</v>
      </c>
      <c r="X1304" s="244">
        <f t="shared" si="765"/>
        <v>15987</v>
      </c>
      <c r="Y1304" s="244">
        <f t="shared" si="765"/>
        <v>17443</v>
      </c>
      <c r="Z1304" s="244">
        <f t="shared" si="765"/>
        <v>19054</v>
      </c>
      <c r="AA1304" s="242">
        <f t="shared" si="765"/>
        <v>16289</v>
      </c>
      <c r="AB1304" s="242">
        <f t="shared" si="765"/>
        <v>17776</v>
      </c>
      <c r="AC1304" s="242">
        <f t="shared" si="765"/>
        <v>19458</v>
      </c>
      <c r="AD1304" s="242">
        <f t="shared" si="766"/>
        <v>21260</v>
      </c>
      <c r="AE1304" s="244">
        <f t="shared" si="766"/>
        <v>184</v>
      </c>
      <c r="AF1304" s="244">
        <f t="shared" si="766"/>
        <v>195</v>
      </c>
      <c r="AG1304" s="244">
        <f t="shared" si="766"/>
        <v>189</v>
      </c>
      <c r="AH1304" s="244">
        <f t="shared" si="766"/>
        <v>201</v>
      </c>
      <c r="AI1304" s="242">
        <f t="shared" si="766"/>
        <v>206</v>
      </c>
      <c r="AJ1304" s="242">
        <f t="shared" si="766"/>
        <v>202</v>
      </c>
      <c r="AK1304" s="242">
        <f t="shared" si="766"/>
        <v>215</v>
      </c>
      <c r="AL1304" s="242">
        <f t="shared" si="766"/>
        <v>224</v>
      </c>
      <c r="AM1304" s="244">
        <f t="shared" si="766"/>
        <v>6675</v>
      </c>
      <c r="AN1304" s="244">
        <f t="shared" si="766"/>
        <v>9375</v>
      </c>
      <c r="AO1304" s="244">
        <f t="shared" si="766"/>
        <v>10206</v>
      </c>
      <c r="AP1304" s="244">
        <f t="shared" si="766"/>
        <v>11109</v>
      </c>
      <c r="AQ1304" s="242">
        <f t="shared" si="766"/>
        <v>10246</v>
      </c>
      <c r="AR1304" s="242">
        <f t="shared" si="767"/>
        <v>11159</v>
      </c>
      <c r="AS1304" s="242">
        <f t="shared" si="767"/>
        <v>12159</v>
      </c>
      <c r="AT1304" s="242">
        <f t="shared" si="767"/>
        <v>13245</v>
      </c>
      <c r="AU1304" s="244">
        <f t="shared" si="767"/>
        <v>3022</v>
      </c>
      <c r="AV1304" s="244">
        <f t="shared" si="767"/>
        <v>4359</v>
      </c>
      <c r="AW1304" s="244">
        <f t="shared" si="767"/>
        <v>4806</v>
      </c>
      <c r="AX1304" s="244">
        <f t="shared" si="767"/>
        <v>5261</v>
      </c>
      <c r="AY1304" s="242">
        <f t="shared" si="767"/>
        <v>4764</v>
      </c>
      <c r="AZ1304" s="242">
        <f t="shared" si="767"/>
        <v>5243</v>
      </c>
      <c r="BA1304" s="242">
        <f t="shared" si="767"/>
        <v>5704</v>
      </c>
      <c r="BB1304" s="242">
        <f t="shared" si="767"/>
        <v>6266</v>
      </c>
      <c r="BC1304" s="244">
        <f t="shared" si="767"/>
        <v>3896</v>
      </c>
      <c r="BD1304" s="244">
        <f t="shared" si="778"/>
        <v>4193.5914819081117</v>
      </c>
      <c r="BE1304" s="244">
        <f t="shared" si="778"/>
        <v>4392.5</v>
      </c>
      <c r="BF1304" s="244">
        <f t="shared" si="778"/>
        <v>4836</v>
      </c>
      <c r="BG1304" s="242">
        <f t="shared" si="778"/>
        <v>4893</v>
      </c>
      <c r="BH1304" s="242">
        <f t="shared" si="778"/>
        <v>5141</v>
      </c>
      <c r="BI1304" s="242">
        <f t="shared" si="778"/>
        <v>5695</v>
      </c>
      <c r="BJ1304" s="242">
        <f t="shared" si="778"/>
        <v>6484</v>
      </c>
      <c r="BK1304" s="244">
        <f t="shared" si="768"/>
        <v>-243</v>
      </c>
      <c r="BL1304" s="244">
        <f t="shared" si="768"/>
        <v>822.40851809188871</v>
      </c>
      <c r="BM1304" s="244">
        <f t="shared" si="768"/>
        <v>1007.5</v>
      </c>
      <c r="BN1304" s="244">
        <f t="shared" si="768"/>
        <v>1012</v>
      </c>
      <c r="BO1304" s="242">
        <f t="shared" si="768"/>
        <v>589</v>
      </c>
      <c r="BP1304" s="242">
        <f t="shared" si="768"/>
        <v>775</v>
      </c>
      <c r="BQ1304" s="242">
        <f t="shared" si="768"/>
        <v>760</v>
      </c>
      <c r="BR1304" s="242">
        <f t="shared" si="768"/>
        <v>495</v>
      </c>
      <c r="BS1304" s="244">
        <f t="shared" si="768"/>
        <v>525</v>
      </c>
      <c r="BT1304" s="244">
        <f t="shared" si="768"/>
        <v>863</v>
      </c>
      <c r="BU1304" s="244">
        <f t="shared" si="768"/>
        <v>1019</v>
      </c>
      <c r="BV1304" s="244">
        <f t="shared" si="768"/>
        <v>1022</v>
      </c>
      <c r="BW1304" s="242">
        <f t="shared" si="768"/>
        <v>633</v>
      </c>
      <c r="BX1304" s="242">
        <f t="shared" si="768"/>
        <v>787</v>
      </c>
      <c r="BY1304" s="242">
        <f t="shared" si="768"/>
        <v>770</v>
      </c>
      <c r="BZ1304" s="242">
        <f t="shared" si="768"/>
        <v>550</v>
      </c>
      <c r="CA1304" s="244">
        <f t="shared" si="769"/>
        <v>768</v>
      </c>
      <c r="CB1304" s="244">
        <f t="shared" si="769"/>
        <v>40.591481908111291</v>
      </c>
      <c r="CC1304" s="244">
        <f t="shared" si="769"/>
        <v>11.5</v>
      </c>
      <c r="CD1304" s="244">
        <f t="shared" si="769"/>
        <v>10</v>
      </c>
      <c r="CE1304" s="242">
        <f t="shared" si="769"/>
        <v>44</v>
      </c>
      <c r="CF1304" s="242">
        <f t="shared" si="769"/>
        <v>12</v>
      </c>
      <c r="CG1304" s="242">
        <f t="shared" si="769"/>
        <v>10</v>
      </c>
      <c r="CH1304" s="242">
        <f t="shared" si="769"/>
        <v>55</v>
      </c>
      <c r="CI1304" s="375"/>
      <c r="CJ1304" s="244">
        <f t="shared" si="770"/>
        <v>3898</v>
      </c>
      <c r="CK1304" s="244">
        <f t="shared" si="770"/>
        <v>7174</v>
      </c>
      <c r="CL1304" s="244">
        <f t="shared" si="770"/>
        <v>7320</v>
      </c>
      <c r="CM1304" s="244">
        <f t="shared" si="770"/>
        <v>7435</v>
      </c>
      <c r="CN1304" s="242">
        <f t="shared" si="770"/>
        <v>4893</v>
      </c>
      <c r="CO1304" s="242">
        <f t="shared" si="770"/>
        <v>4984.906955534243</v>
      </c>
      <c r="CP1304" s="242">
        <f t="shared" si="770"/>
        <v>5277.8825909970628</v>
      </c>
      <c r="CQ1304" s="242">
        <f t="shared" si="770"/>
        <v>5717.0744856958272</v>
      </c>
      <c r="CR1304" s="244">
        <f t="shared" si="770"/>
        <v>600</v>
      </c>
      <c r="CS1304" s="244">
        <f t="shared" si="770"/>
        <v>618</v>
      </c>
      <c r="CT1304" s="244">
        <f t="shared" si="770"/>
        <v>680</v>
      </c>
      <c r="CU1304" s="244">
        <f t="shared" si="770"/>
        <v>708</v>
      </c>
      <c r="CV1304" s="242">
        <f t="shared" si="770"/>
        <v>-1740</v>
      </c>
      <c r="CW1304" s="242">
        <f t="shared" si="770"/>
        <v>-1857.093044465757</v>
      </c>
      <c r="CX1304" s="242">
        <f t="shared" si="770"/>
        <v>-2012.1174090029381</v>
      </c>
      <c r="CY1304" s="242">
        <f t="shared" si="770"/>
        <v>-2193.9255143041723</v>
      </c>
      <c r="CZ1304" s="244">
        <f t="shared" si="771"/>
        <v>816</v>
      </c>
      <c r="DA1304" s="244">
        <f t="shared" si="771"/>
        <v>1385</v>
      </c>
      <c r="DB1304" s="244">
        <f t="shared" si="771"/>
        <v>1472</v>
      </c>
      <c r="DC1304" s="244">
        <f t="shared" si="771"/>
        <v>1503</v>
      </c>
      <c r="DD1304" s="242">
        <f t="shared" si="771"/>
        <v>1493</v>
      </c>
      <c r="DE1304" s="242">
        <f t="shared" si="771"/>
        <v>1529</v>
      </c>
      <c r="DF1304" s="242">
        <f t="shared" si="771"/>
        <v>1587</v>
      </c>
      <c r="DG1304" s="242">
        <f t="shared" si="771"/>
        <v>1922</v>
      </c>
      <c r="DH1304" s="244">
        <f t="shared" si="771"/>
        <v>2482</v>
      </c>
      <c r="DI1304" s="244">
        <f t="shared" si="771"/>
        <v>5171</v>
      </c>
      <c r="DJ1304" s="244">
        <f t="shared" si="771"/>
        <v>5168</v>
      </c>
      <c r="DK1304" s="244">
        <f t="shared" si="771"/>
        <v>5224</v>
      </c>
      <c r="DL1304" s="242">
        <f t="shared" si="771"/>
        <v>5140</v>
      </c>
      <c r="DM1304" s="242">
        <f t="shared" si="771"/>
        <v>5313</v>
      </c>
      <c r="DN1304" s="242">
        <f t="shared" si="772"/>
        <v>5703</v>
      </c>
      <c r="DO1304" s="242">
        <f t="shared" si="772"/>
        <v>5989</v>
      </c>
      <c r="DP1304" s="244">
        <f t="shared" si="772"/>
        <v>-2</v>
      </c>
      <c r="DQ1304" s="244">
        <f t="shared" si="772"/>
        <v>-2980.4085180918887</v>
      </c>
      <c r="DR1304" s="244">
        <f t="shared" si="772"/>
        <v>-2927.5</v>
      </c>
      <c r="DS1304" s="244">
        <f t="shared" si="772"/>
        <v>-2599</v>
      </c>
      <c r="DT1304" s="242">
        <f t="shared" si="772"/>
        <v>0</v>
      </c>
      <c r="DU1304" s="242">
        <f t="shared" si="772"/>
        <v>156.09304446575717</v>
      </c>
      <c r="DV1304" s="242">
        <f t="shared" si="772"/>
        <v>417.11740900293785</v>
      </c>
      <c r="DW1304" s="242">
        <f t="shared" si="772"/>
        <v>766.92551430417257</v>
      </c>
      <c r="DX1304" s="460">
        <f t="shared" si="659"/>
        <v>0.63011420334848656</v>
      </c>
      <c r="DY1304" s="460">
        <f t="shared" si="659"/>
        <v>0.63030279135782996</v>
      </c>
      <c r="DZ1304" s="460">
        <f t="shared" si="659"/>
        <v>0.63082709486094535</v>
      </c>
      <c r="EA1304" s="460">
        <f t="shared" si="658"/>
        <v>0.6316801485214163</v>
      </c>
      <c r="EB1304" s="461">
        <f t="shared" si="658"/>
        <v>0.61384534217666564</v>
      </c>
      <c r="EC1304" s="461">
        <f t="shared" si="658"/>
        <v>0.61432126071329829</v>
      </c>
      <c r="ED1304" s="461">
        <f t="shared" si="658"/>
        <v>0.61544787449392713</v>
      </c>
      <c r="EE1304" s="461">
        <f t="shared" si="658"/>
        <v>0.61617830333594181</v>
      </c>
      <c r="EG1304" s="244">
        <f t="shared" si="773"/>
        <v>17674</v>
      </c>
      <c r="EH1304" s="244">
        <f t="shared" si="773"/>
        <v>10513</v>
      </c>
      <c r="EI1304" s="244">
        <f t="shared" si="773"/>
        <v>7161</v>
      </c>
      <c r="EJ1304" s="244">
        <f t="shared" si="773"/>
        <v>3078</v>
      </c>
      <c r="EK1304" s="244">
        <f t="shared" si="773"/>
        <v>12253</v>
      </c>
      <c r="EL1304" s="244">
        <f t="shared" si="773"/>
        <v>150248</v>
      </c>
      <c r="EM1304" s="244">
        <f t="shared" si="773"/>
        <v>115457</v>
      </c>
      <c r="EN1304" s="462">
        <f t="shared" si="729"/>
        <v>0.5948285617290936</v>
      </c>
      <c r="EO1304" s="244">
        <f t="shared" si="730"/>
        <v>42.982823627984921</v>
      </c>
      <c r="EP1304" s="462">
        <f t="shared" si="731"/>
        <v>0.69327826185357022</v>
      </c>
      <c r="EQ1304" s="244">
        <f t="shared" si="732"/>
        <v>81551.83430062297</v>
      </c>
      <c r="ER1304" s="244">
        <f t="shared" si="733"/>
        <v>2221.6063123067465</v>
      </c>
      <c r="ES1304" s="463"/>
      <c r="ET1304" s="242">
        <f t="shared" si="774"/>
        <v>26691</v>
      </c>
      <c r="EU1304" s="242">
        <f t="shared" si="774"/>
        <v>16304</v>
      </c>
      <c r="EV1304" s="242">
        <f t="shared" si="774"/>
        <v>10387</v>
      </c>
      <c r="EW1304" s="242">
        <f t="shared" si="774"/>
        <v>5160</v>
      </c>
      <c r="EX1304" s="242">
        <f t="shared" si="774"/>
        <v>15607</v>
      </c>
      <c r="EY1304" s="242">
        <f t="shared" si="774"/>
        <v>184125</v>
      </c>
      <c r="EZ1304" s="242">
        <f t="shared" si="774"/>
        <v>138316</v>
      </c>
      <c r="FA1304" s="464">
        <f t="shared" si="672"/>
        <v>0.61084260612191377</v>
      </c>
      <c r="FB1304" s="243">
        <f t="shared" si="673"/>
        <v>49.677481467218634</v>
      </c>
      <c r="FC1304" s="464">
        <f t="shared" si="674"/>
        <v>0.58472893484695221</v>
      </c>
      <c r="FD1304" s="242">
        <f t="shared" si="675"/>
        <v>84763.068567549213</v>
      </c>
      <c r="FE1304" s="242">
        <f t="shared" si="676"/>
        <v>3108.8232742415917</v>
      </c>
      <c r="FF1304" s="242">
        <f t="shared" si="775"/>
        <v>10388</v>
      </c>
      <c r="FG1304" s="243">
        <f t="shared" si="728"/>
        <v>46.091644204851754</v>
      </c>
      <c r="FH1304" s="242">
        <f t="shared" si="776"/>
        <v>4788</v>
      </c>
      <c r="FI1304" s="242">
        <f t="shared" si="776"/>
        <v>10388</v>
      </c>
      <c r="FJ1304" s="242">
        <f t="shared" si="776"/>
        <v>199</v>
      </c>
      <c r="FK1304" s="242">
        <f t="shared" si="677"/>
        <v>5401</v>
      </c>
      <c r="FL1304" s="242">
        <f t="shared" si="777"/>
        <v>3636</v>
      </c>
      <c r="FM1304" s="242">
        <f t="shared" si="678"/>
        <v>1765</v>
      </c>
    </row>
    <row r="1305" spans="1:169" s="368" customFormat="1">
      <c r="A1305" s="285"/>
      <c r="B1305" s="286"/>
      <c r="C1305" s="285"/>
      <c r="D1305" s="285"/>
      <c r="E1305" s="241"/>
      <c r="F1305" s="393">
        <f t="shared" si="709"/>
        <v>9</v>
      </c>
      <c r="G1305" s="459" t="s">
        <v>954</v>
      </c>
      <c r="H1305" s="392" t="s">
        <v>1865</v>
      </c>
      <c r="I1305" s="393"/>
      <c r="J1305" s="392"/>
      <c r="K1305" s="287"/>
      <c r="L1305" s="392"/>
      <c r="M1305" s="392"/>
      <c r="N1305" s="372">
        <f t="shared" si="765"/>
        <v>8</v>
      </c>
      <c r="O1305" s="244">
        <f t="shared" si="765"/>
        <v>12016</v>
      </c>
      <c r="P1305" s="244">
        <f t="shared" si="765"/>
        <v>14561</v>
      </c>
      <c r="Q1305" s="244">
        <f t="shared" si="765"/>
        <v>14870</v>
      </c>
      <c r="R1305" s="244">
        <f t="shared" si="765"/>
        <v>15247</v>
      </c>
      <c r="S1305" s="242">
        <f t="shared" si="765"/>
        <v>16402</v>
      </c>
      <c r="T1305" s="242">
        <f t="shared" si="765"/>
        <v>16754</v>
      </c>
      <c r="U1305" s="242">
        <f t="shared" si="765"/>
        <v>17180</v>
      </c>
      <c r="V1305" s="242">
        <f t="shared" si="765"/>
        <v>17687</v>
      </c>
      <c r="W1305" s="244">
        <f t="shared" si="765"/>
        <v>7201</v>
      </c>
      <c r="X1305" s="244">
        <f t="shared" si="765"/>
        <v>9126</v>
      </c>
      <c r="Y1305" s="244">
        <f t="shared" si="765"/>
        <v>9318</v>
      </c>
      <c r="Z1305" s="244">
        <f t="shared" si="765"/>
        <v>9556</v>
      </c>
      <c r="AA1305" s="242">
        <f t="shared" si="765"/>
        <v>10322</v>
      </c>
      <c r="AB1305" s="242">
        <f t="shared" si="765"/>
        <v>10544</v>
      </c>
      <c r="AC1305" s="242">
        <f t="shared" si="765"/>
        <v>10815</v>
      </c>
      <c r="AD1305" s="242">
        <f t="shared" si="766"/>
        <v>11140</v>
      </c>
      <c r="AE1305" s="244">
        <f t="shared" si="766"/>
        <v>133</v>
      </c>
      <c r="AF1305" s="244">
        <f t="shared" si="766"/>
        <v>113</v>
      </c>
      <c r="AG1305" s="244">
        <f t="shared" si="766"/>
        <v>102</v>
      </c>
      <c r="AH1305" s="244">
        <f t="shared" si="766"/>
        <v>102</v>
      </c>
      <c r="AI1305" s="242">
        <f t="shared" si="766"/>
        <v>124</v>
      </c>
      <c r="AJ1305" s="242">
        <f t="shared" si="766"/>
        <v>111</v>
      </c>
      <c r="AK1305" s="242">
        <f t="shared" si="766"/>
        <v>112</v>
      </c>
      <c r="AL1305" s="242">
        <f t="shared" si="766"/>
        <v>110</v>
      </c>
      <c r="AM1305" s="244">
        <f t="shared" si="766"/>
        <v>4816</v>
      </c>
      <c r="AN1305" s="244">
        <f t="shared" si="766"/>
        <v>5435</v>
      </c>
      <c r="AO1305" s="244">
        <f t="shared" si="766"/>
        <v>5550</v>
      </c>
      <c r="AP1305" s="244">
        <f t="shared" si="766"/>
        <v>5690</v>
      </c>
      <c r="AQ1305" s="242">
        <f t="shared" si="766"/>
        <v>6083</v>
      </c>
      <c r="AR1305" s="242">
        <f t="shared" si="767"/>
        <v>6212</v>
      </c>
      <c r="AS1305" s="242">
        <f t="shared" si="767"/>
        <v>6366</v>
      </c>
      <c r="AT1305" s="242">
        <f t="shared" si="767"/>
        <v>6546</v>
      </c>
      <c r="AU1305" s="244">
        <f t="shared" si="767"/>
        <v>1176</v>
      </c>
      <c r="AV1305" s="244">
        <f t="shared" si="767"/>
        <v>1353</v>
      </c>
      <c r="AW1305" s="244">
        <f t="shared" si="767"/>
        <v>1412</v>
      </c>
      <c r="AX1305" s="244">
        <f t="shared" si="767"/>
        <v>1497</v>
      </c>
      <c r="AY1305" s="242">
        <f t="shared" si="767"/>
        <v>1554</v>
      </c>
      <c r="AZ1305" s="242">
        <f t="shared" si="767"/>
        <v>1618</v>
      </c>
      <c r="BA1305" s="242">
        <f t="shared" si="767"/>
        <v>1719</v>
      </c>
      <c r="BB1305" s="242">
        <f t="shared" si="767"/>
        <v>1834</v>
      </c>
      <c r="BC1305" s="244">
        <f t="shared" si="767"/>
        <v>3813</v>
      </c>
      <c r="BD1305" s="244">
        <f t="shared" si="778"/>
        <v>3969</v>
      </c>
      <c r="BE1305" s="244">
        <f t="shared" si="778"/>
        <v>3952</v>
      </c>
      <c r="BF1305" s="244">
        <f t="shared" si="778"/>
        <v>4053</v>
      </c>
      <c r="BG1305" s="242">
        <f t="shared" si="778"/>
        <v>4371</v>
      </c>
      <c r="BH1305" s="242">
        <f t="shared" si="778"/>
        <v>4359</v>
      </c>
      <c r="BI1305" s="242">
        <f t="shared" si="778"/>
        <v>4463</v>
      </c>
      <c r="BJ1305" s="242">
        <f t="shared" si="778"/>
        <v>4609</v>
      </c>
      <c r="BK1305" s="244">
        <f t="shared" si="768"/>
        <v>-173</v>
      </c>
      <c r="BL1305" s="244">
        <f t="shared" si="768"/>
        <v>113</v>
      </c>
      <c r="BM1305" s="244">
        <f t="shared" si="768"/>
        <v>186</v>
      </c>
      <c r="BN1305" s="244">
        <f t="shared" si="768"/>
        <v>140</v>
      </c>
      <c r="BO1305" s="242">
        <f t="shared" si="768"/>
        <v>158</v>
      </c>
      <c r="BP1305" s="242">
        <f t="shared" si="768"/>
        <v>235</v>
      </c>
      <c r="BQ1305" s="242">
        <f t="shared" si="768"/>
        <v>184</v>
      </c>
      <c r="BR1305" s="242">
        <f t="shared" si="768"/>
        <v>103</v>
      </c>
      <c r="BS1305" s="244">
        <f t="shared" si="768"/>
        <v>31</v>
      </c>
      <c r="BT1305" s="244">
        <f t="shared" si="768"/>
        <v>113</v>
      </c>
      <c r="BU1305" s="244">
        <f t="shared" si="768"/>
        <v>195</v>
      </c>
      <c r="BV1305" s="244">
        <f t="shared" si="768"/>
        <v>151</v>
      </c>
      <c r="BW1305" s="242">
        <f t="shared" si="768"/>
        <v>158</v>
      </c>
      <c r="BX1305" s="242">
        <f t="shared" si="768"/>
        <v>244</v>
      </c>
      <c r="BY1305" s="242">
        <f t="shared" si="768"/>
        <v>195</v>
      </c>
      <c r="BZ1305" s="242">
        <f t="shared" si="768"/>
        <v>114</v>
      </c>
      <c r="CA1305" s="244">
        <f t="shared" si="769"/>
        <v>204</v>
      </c>
      <c r="CB1305" s="244">
        <f t="shared" si="769"/>
        <v>0</v>
      </c>
      <c r="CC1305" s="244">
        <f t="shared" si="769"/>
        <v>9</v>
      </c>
      <c r="CD1305" s="244">
        <f t="shared" si="769"/>
        <v>11</v>
      </c>
      <c r="CE1305" s="242">
        <f t="shared" si="769"/>
        <v>0</v>
      </c>
      <c r="CF1305" s="242">
        <f t="shared" si="769"/>
        <v>9</v>
      </c>
      <c r="CG1305" s="242">
        <f t="shared" si="769"/>
        <v>11</v>
      </c>
      <c r="CH1305" s="242">
        <f t="shared" si="769"/>
        <v>11</v>
      </c>
      <c r="CI1305" s="375"/>
      <c r="CJ1305" s="244">
        <f t="shared" si="770"/>
        <v>3818</v>
      </c>
      <c r="CK1305" s="244">
        <f t="shared" si="770"/>
        <v>5411</v>
      </c>
      <c r="CL1305" s="244">
        <f t="shared" si="770"/>
        <v>5642</v>
      </c>
      <c r="CM1305" s="244">
        <f t="shared" si="770"/>
        <v>5356</v>
      </c>
      <c r="CN1305" s="242">
        <f t="shared" si="770"/>
        <v>4371</v>
      </c>
      <c r="CO1305" s="242">
        <f t="shared" si="770"/>
        <v>4725.1069960551695</v>
      </c>
      <c r="CP1305" s="242">
        <f t="shared" si="770"/>
        <v>4715.3960393336902</v>
      </c>
      <c r="CQ1305" s="242">
        <f t="shared" si="770"/>
        <v>4969.0636430867798</v>
      </c>
      <c r="CR1305" s="244">
        <f t="shared" si="770"/>
        <v>-2</v>
      </c>
      <c r="CS1305" s="244">
        <f t="shared" si="770"/>
        <v>5</v>
      </c>
      <c r="CT1305" s="244">
        <f t="shared" si="770"/>
        <v>11</v>
      </c>
      <c r="CU1305" s="244">
        <f t="shared" si="770"/>
        <v>14</v>
      </c>
      <c r="CV1305" s="242">
        <f t="shared" si="770"/>
        <v>-418</v>
      </c>
      <c r="CW1305" s="242">
        <f t="shared" si="770"/>
        <v>-415.89300394483058</v>
      </c>
      <c r="CX1305" s="242">
        <f t="shared" si="770"/>
        <v>-413.60396066630932</v>
      </c>
      <c r="CY1305" s="242">
        <f t="shared" si="770"/>
        <v>-422.93635691321964</v>
      </c>
      <c r="CZ1305" s="244">
        <f t="shared" si="771"/>
        <v>504</v>
      </c>
      <c r="DA1305" s="244">
        <f t="shared" si="771"/>
        <v>613</v>
      </c>
      <c r="DB1305" s="244">
        <f t="shared" si="771"/>
        <v>654</v>
      </c>
      <c r="DC1305" s="244">
        <f t="shared" si="771"/>
        <v>667</v>
      </c>
      <c r="DD1305" s="242">
        <f t="shared" si="771"/>
        <v>25</v>
      </c>
      <c r="DE1305" s="242">
        <f t="shared" si="771"/>
        <v>26</v>
      </c>
      <c r="DF1305" s="242">
        <f t="shared" si="771"/>
        <v>26</v>
      </c>
      <c r="DG1305" s="242">
        <f t="shared" si="771"/>
        <v>32</v>
      </c>
      <c r="DH1305" s="244">
        <f t="shared" si="771"/>
        <v>3316</v>
      </c>
      <c r="DI1305" s="244">
        <f t="shared" si="771"/>
        <v>4793</v>
      </c>
      <c r="DJ1305" s="244">
        <f t="shared" si="771"/>
        <v>4977</v>
      </c>
      <c r="DK1305" s="244">
        <f t="shared" si="771"/>
        <v>4675</v>
      </c>
      <c r="DL1305" s="242">
        <f t="shared" si="771"/>
        <v>4764</v>
      </c>
      <c r="DM1305" s="242">
        <f t="shared" si="771"/>
        <v>5115</v>
      </c>
      <c r="DN1305" s="242">
        <f t="shared" si="772"/>
        <v>5103</v>
      </c>
      <c r="DO1305" s="242">
        <f t="shared" si="772"/>
        <v>5360</v>
      </c>
      <c r="DP1305" s="244">
        <f t="shared" si="772"/>
        <v>-5</v>
      </c>
      <c r="DQ1305" s="244">
        <f t="shared" si="772"/>
        <v>-1442</v>
      </c>
      <c r="DR1305" s="244">
        <f t="shared" si="772"/>
        <v>-1690</v>
      </c>
      <c r="DS1305" s="244">
        <f t="shared" si="772"/>
        <v>-1303</v>
      </c>
      <c r="DT1305" s="242">
        <f t="shared" si="772"/>
        <v>0</v>
      </c>
      <c r="DU1305" s="242">
        <f t="shared" si="772"/>
        <v>-366.10699605516913</v>
      </c>
      <c r="DV1305" s="242">
        <f t="shared" si="772"/>
        <v>-252.39603933369091</v>
      </c>
      <c r="DW1305" s="242">
        <f t="shared" si="772"/>
        <v>-360.06364308677996</v>
      </c>
      <c r="DX1305" s="460">
        <f t="shared" si="659"/>
        <v>0.59928428761651131</v>
      </c>
      <c r="DY1305" s="460">
        <f t="shared" si="659"/>
        <v>0.62674266877274909</v>
      </c>
      <c r="DZ1305" s="460">
        <f t="shared" si="659"/>
        <v>0.62663080026899798</v>
      </c>
      <c r="EA1305" s="460">
        <f t="shared" si="658"/>
        <v>0.62674624516298283</v>
      </c>
      <c r="EB1305" s="461">
        <f t="shared" si="658"/>
        <v>0.6293134983538593</v>
      </c>
      <c r="EC1305" s="461">
        <f t="shared" si="658"/>
        <v>0.62934224662767102</v>
      </c>
      <c r="ED1305" s="461">
        <f t="shared" si="658"/>
        <v>0.62951105937136209</v>
      </c>
      <c r="EE1305" s="461">
        <f t="shared" si="658"/>
        <v>0.6298411262509187</v>
      </c>
      <c r="EG1305" s="244">
        <f t="shared" si="773"/>
        <v>12136</v>
      </c>
      <c r="EH1305" s="244">
        <f t="shared" si="773"/>
        <v>7422</v>
      </c>
      <c r="EI1305" s="244">
        <f t="shared" si="773"/>
        <v>4715</v>
      </c>
      <c r="EJ1305" s="244">
        <f t="shared" si="773"/>
        <v>1278</v>
      </c>
      <c r="EK1305" s="244">
        <f t="shared" si="773"/>
        <v>27041</v>
      </c>
      <c r="EL1305" s="244">
        <f t="shared" si="773"/>
        <v>24042</v>
      </c>
      <c r="EM1305" s="244">
        <f t="shared" si="773"/>
        <v>23798</v>
      </c>
      <c r="EN1305" s="462">
        <f t="shared" si="729"/>
        <v>0.61156888595912984</v>
      </c>
      <c r="EO1305" s="244">
        <f t="shared" si="730"/>
        <v>27.104984093319196</v>
      </c>
      <c r="EP1305" s="462">
        <f t="shared" si="731"/>
        <v>2.2281641397495058</v>
      </c>
      <c r="EQ1305" s="244">
        <f t="shared" si="732"/>
        <v>1124740.0382663673</v>
      </c>
      <c r="ER1305" s="244">
        <f t="shared" si="733"/>
        <v>4475.1659803344819</v>
      </c>
      <c r="ES1305" s="463"/>
      <c r="ET1305" s="242">
        <f t="shared" si="774"/>
        <v>16510</v>
      </c>
      <c r="EU1305" s="242">
        <f t="shared" si="774"/>
        <v>10357</v>
      </c>
      <c r="EV1305" s="242">
        <f t="shared" si="774"/>
        <v>6157</v>
      </c>
      <c r="EW1305" s="242">
        <f t="shared" si="774"/>
        <v>1792</v>
      </c>
      <c r="EX1305" s="242">
        <f t="shared" si="774"/>
        <v>29858</v>
      </c>
      <c r="EY1305" s="242">
        <f t="shared" si="774"/>
        <v>28464</v>
      </c>
      <c r="EZ1305" s="242">
        <f t="shared" si="774"/>
        <v>28239</v>
      </c>
      <c r="FA1305" s="464">
        <f t="shared" si="672"/>
        <v>0.62731677771047845</v>
      </c>
      <c r="FB1305" s="243">
        <f t="shared" si="673"/>
        <v>29.105083644632124</v>
      </c>
      <c r="FC1305" s="464">
        <f t="shared" si="674"/>
        <v>1.8084797092671108</v>
      </c>
      <c r="FD1305" s="242">
        <f t="shared" si="675"/>
        <v>1048974.1427768408</v>
      </c>
      <c r="FE1305" s="242">
        <f t="shared" si="676"/>
        <v>5288.1948133196411</v>
      </c>
      <c r="FF1305" s="242">
        <f t="shared" si="775"/>
        <v>6157</v>
      </c>
      <c r="FG1305" s="243">
        <f t="shared" si="728"/>
        <v>25.158356342374532</v>
      </c>
      <c r="FH1305" s="242">
        <f t="shared" si="776"/>
        <v>1549</v>
      </c>
      <c r="FI1305" s="242">
        <f t="shared" si="776"/>
        <v>6157</v>
      </c>
      <c r="FJ1305" s="242">
        <f t="shared" si="776"/>
        <v>79</v>
      </c>
      <c r="FK1305" s="242">
        <f t="shared" si="677"/>
        <v>4529</v>
      </c>
      <c r="FL1305" s="242">
        <f t="shared" si="777"/>
        <v>3910</v>
      </c>
      <c r="FM1305" s="242">
        <f t="shared" si="678"/>
        <v>619</v>
      </c>
    </row>
    <row r="1306" spans="1:169" s="368" customFormat="1">
      <c r="A1306" s="285"/>
      <c r="B1306" s="286"/>
      <c r="C1306" s="285"/>
      <c r="D1306" s="285"/>
      <c r="E1306" s="241"/>
      <c r="F1306" s="393">
        <f t="shared" si="709"/>
        <v>10</v>
      </c>
      <c r="G1306" s="459" t="s">
        <v>1017</v>
      </c>
      <c r="H1306" s="392" t="s">
        <v>1885</v>
      </c>
      <c r="I1306" s="393"/>
      <c r="J1306" s="392"/>
      <c r="K1306" s="287"/>
      <c r="L1306" s="392"/>
      <c r="M1306" s="392"/>
      <c r="N1306" s="372">
        <f t="shared" si="765"/>
        <v>6</v>
      </c>
      <c r="O1306" s="244">
        <f t="shared" si="765"/>
        <v>19535</v>
      </c>
      <c r="P1306" s="244">
        <f t="shared" si="765"/>
        <v>24169</v>
      </c>
      <c r="Q1306" s="244">
        <f t="shared" si="765"/>
        <v>25260</v>
      </c>
      <c r="R1306" s="244">
        <f t="shared" si="765"/>
        <v>26371</v>
      </c>
      <c r="S1306" s="242">
        <f t="shared" si="765"/>
        <v>23021</v>
      </c>
      <c r="T1306" s="242">
        <f t="shared" si="765"/>
        <v>24067</v>
      </c>
      <c r="U1306" s="242">
        <f t="shared" si="765"/>
        <v>25136</v>
      </c>
      <c r="V1306" s="242">
        <f t="shared" si="765"/>
        <v>26227</v>
      </c>
      <c r="W1306" s="244">
        <f t="shared" si="765"/>
        <v>15316</v>
      </c>
      <c r="X1306" s="244">
        <f t="shared" si="765"/>
        <v>18867</v>
      </c>
      <c r="Y1306" s="244">
        <f t="shared" si="765"/>
        <v>19717</v>
      </c>
      <c r="Z1306" s="244">
        <f t="shared" si="765"/>
        <v>20565</v>
      </c>
      <c r="AA1306" s="242">
        <f t="shared" si="765"/>
        <v>17288</v>
      </c>
      <c r="AB1306" s="242">
        <f t="shared" si="765"/>
        <v>18074</v>
      </c>
      <c r="AC1306" s="242">
        <f t="shared" si="765"/>
        <v>18866</v>
      </c>
      <c r="AD1306" s="242">
        <f t="shared" si="766"/>
        <v>19691</v>
      </c>
      <c r="AE1306" s="244">
        <f t="shared" si="766"/>
        <v>117</v>
      </c>
      <c r="AF1306" s="244">
        <f t="shared" si="766"/>
        <v>109</v>
      </c>
      <c r="AG1306" s="244">
        <f t="shared" si="766"/>
        <v>102</v>
      </c>
      <c r="AH1306" s="244">
        <f t="shared" si="766"/>
        <v>105</v>
      </c>
      <c r="AI1306" s="242">
        <f t="shared" si="766"/>
        <v>115</v>
      </c>
      <c r="AJ1306" s="242">
        <f t="shared" si="766"/>
        <v>108</v>
      </c>
      <c r="AK1306" s="242">
        <f t="shared" si="766"/>
        <v>111</v>
      </c>
      <c r="AL1306" s="242">
        <f t="shared" si="766"/>
        <v>111</v>
      </c>
      <c r="AM1306" s="244">
        <f t="shared" si="766"/>
        <v>4219</v>
      </c>
      <c r="AN1306" s="244">
        <f t="shared" si="766"/>
        <v>5303</v>
      </c>
      <c r="AO1306" s="244">
        <f t="shared" si="766"/>
        <v>5544</v>
      </c>
      <c r="AP1306" s="244">
        <f t="shared" si="766"/>
        <v>5807</v>
      </c>
      <c r="AQ1306" s="242">
        <f t="shared" si="766"/>
        <v>5733</v>
      </c>
      <c r="AR1306" s="242">
        <f t="shared" si="767"/>
        <v>5993</v>
      </c>
      <c r="AS1306" s="242">
        <f t="shared" si="767"/>
        <v>6269</v>
      </c>
      <c r="AT1306" s="242">
        <f t="shared" si="767"/>
        <v>6537</v>
      </c>
      <c r="AU1306" s="244">
        <f t="shared" si="767"/>
        <v>2274</v>
      </c>
      <c r="AV1306" s="244">
        <f t="shared" si="767"/>
        <v>2914</v>
      </c>
      <c r="AW1306" s="244">
        <f t="shared" si="767"/>
        <v>3113</v>
      </c>
      <c r="AX1306" s="244">
        <f t="shared" si="767"/>
        <v>3409</v>
      </c>
      <c r="AY1306" s="242">
        <f t="shared" si="767"/>
        <v>3125</v>
      </c>
      <c r="AZ1306" s="242">
        <f t="shared" si="767"/>
        <v>3338</v>
      </c>
      <c r="BA1306" s="242">
        <f t="shared" si="767"/>
        <v>3655</v>
      </c>
      <c r="BB1306" s="242">
        <f t="shared" si="767"/>
        <v>3840</v>
      </c>
      <c r="BC1306" s="244">
        <f t="shared" si="767"/>
        <v>3416</v>
      </c>
      <c r="BD1306" s="244">
        <f t="shared" si="778"/>
        <v>2485.9238653454067</v>
      </c>
      <c r="BE1306" s="244">
        <f t="shared" si="778"/>
        <v>2520.1953060000001</v>
      </c>
      <c r="BF1306" s="244">
        <f t="shared" si="778"/>
        <v>2563.654317</v>
      </c>
      <c r="BG1306" s="242">
        <f t="shared" si="778"/>
        <v>2717</v>
      </c>
      <c r="BH1306" s="242">
        <f t="shared" si="778"/>
        <v>2733</v>
      </c>
      <c r="BI1306" s="242">
        <f t="shared" si="778"/>
        <v>2772</v>
      </c>
      <c r="BJ1306" s="242">
        <f t="shared" si="778"/>
        <v>2780</v>
      </c>
      <c r="BK1306" s="244">
        <f t="shared" si="768"/>
        <v>-1471</v>
      </c>
      <c r="BL1306" s="244">
        <f t="shared" si="768"/>
        <v>-96.92386534540654</v>
      </c>
      <c r="BM1306" s="244">
        <f t="shared" si="768"/>
        <v>-89.195305999999988</v>
      </c>
      <c r="BN1306" s="244">
        <f t="shared" si="768"/>
        <v>-165.65431699999999</v>
      </c>
      <c r="BO1306" s="242">
        <f t="shared" si="768"/>
        <v>-109</v>
      </c>
      <c r="BP1306" s="242">
        <f t="shared" si="768"/>
        <v>-78</v>
      </c>
      <c r="BQ1306" s="242">
        <f t="shared" si="768"/>
        <v>-158</v>
      </c>
      <c r="BR1306" s="242">
        <f t="shared" si="768"/>
        <v>-83</v>
      </c>
      <c r="BS1306" s="244">
        <f t="shared" si="768"/>
        <v>17</v>
      </c>
      <c r="BT1306" s="244">
        <f t="shared" si="768"/>
        <v>84</v>
      </c>
      <c r="BU1306" s="244">
        <f t="shared" si="768"/>
        <v>95</v>
      </c>
      <c r="BV1306" s="244">
        <f t="shared" si="768"/>
        <v>82</v>
      </c>
      <c r="BW1306" s="242">
        <f t="shared" si="768"/>
        <v>87</v>
      </c>
      <c r="BX1306" s="242">
        <f t="shared" si="768"/>
        <v>106</v>
      </c>
      <c r="BY1306" s="242">
        <f t="shared" si="768"/>
        <v>90</v>
      </c>
      <c r="BZ1306" s="242">
        <f t="shared" si="768"/>
        <v>107</v>
      </c>
      <c r="CA1306" s="244">
        <f t="shared" si="769"/>
        <v>1488</v>
      </c>
      <c r="CB1306" s="244">
        <f t="shared" si="769"/>
        <v>180.92386534540654</v>
      </c>
      <c r="CC1306" s="244">
        <f t="shared" si="769"/>
        <v>184.19530599999999</v>
      </c>
      <c r="CD1306" s="244">
        <f t="shared" si="769"/>
        <v>247.65431699999999</v>
      </c>
      <c r="CE1306" s="242">
        <f t="shared" si="769"/>
        <v>196</v>
      </c>
      <c r="CF1306" s="242">
        <f t="shared" si="769"/>
        <v>184</v>
      </c>
      <c r="CG1306" s="242">
        <f t="shared" si="769"/>
        <v>248</v>
      </c>
      <c r="CH1306" s="242">
        <f t="shared" si="769"/>
        <v>190</v>
      </c>
      <c r="CI1306" s="375"/>
      <c r="CJ1306" s="244">
        <f t="shared" si="770"/>
        <v>3415</v>
      </c>
      <c r="CK1306" s="244">
        <f t="shared" si="770"/>
        <v>5282</v>
      </c>
      <c r="CL1306" s="244">
        <f t="shared" si="770"/>
        <v>4824</v>
      </c>
      <c r="CM1306" s="244">
        <f t="shared" si="770"/>
        <v>5004</v>
      </c>
      <c r="CN1306" s="242">
        <f t="shared" si="770"/>
        <v>2717</v>
      </c>
      <c r="CO1306" s="242">
        <f t="shared" si="770"/>
        <v>2227.3673169432727</v>
      </c>
      <c r="CP1306" s="242">
        <f t="shared" si="770"/>
        <v>2444.5556836350834</v>
      </c>
      <c r="CQ1306" s="242">
        <f t="shared" si="770"/>
        <v>2565.4825238523226</v>
      </c>
      <c r="CR1306" s="244">
        <f t="shared" si="770"/>
        <v>1680</v>
      </c>
      <c r="CS1306" s="244">
        <f t="shared" si="770"/>
        <v>2114</v>
      </c>
      <c r="CT1306" s="244">
        <f t="shared" si="770"/>
        <v>2211</v>
      </c>
      <c r="CU1306" s="244">
        <f t="shared" si="770"/>
        <v>2319</v>
      </c>
      <c r="CV1306" s="242">
        <f t="shared" si="770"/>
        <v>-432</v>
      </c>
      <c r="CW1306" s="242">
        <f t="shared" si="770"/>
        <v>-457.6326830567271</v>
      </c>
      <c r="CX1306" s="242">
        <f t="shared" si="770"/>
        <v>-486.44431636491657</v>
      </c>
      <c r="CY1306" s="242">
        <f t="shared" si="770"/>
        <v>-513.51747614767726</v>
      </c>
      <c r="CZ1306" s="244">
        <f t="shared" si="771"/>
        <v>0</v>
      </c>
      <c r="DA1306" s="244">
        <f t="shared" si="771"/>
        <v>0</v>
      </c>
      <c r="DB1306" s="244">
        <f t="shared" si="771"/>
        <v>0</v>
      </c>
      <c r="DC1306" s="244">
        <f t="shared" si="771"/>
        <v>0</v>
      </c>
      <c r="DD1306" s="242">
        <f t="shared" si="771"/>
        <v>0</v>
      </c>
      <c r="DE1306" s="242">
        <f t="shared" si="771"/>
        <v>0</v>
      </c>
      <c r="DF1306" s="242">
        <f t="shared" si="771"/>
        <v>0</v>
      </c>
      <c r="DG1306" s="242">
        <f t="shared" si="771"/>
        <v>0</v>
      </c>
      <c r="DH1306" s="244">
        <f t="shared" si="771"/>
        <v>1735</v>
      </c>
      <c r="DI1306" s="244">
        <f t="shared" si="771"/>
        <v>3168</v>
      </c>
      <c r="DJ1306" s="244">
        <f t="shared" si="771"/>
        <v>2613</v>
      </c>
      <c r="DK1306" s="244">
        <f t="shared" si="771"/>
        <v>2685</v>
      </c>
      <c r="DL1306" s="242">
        <f t="shared" si="771"/>
        <v>3149</v>
      </c>
      <c r="DM1306" s="242">
        <f t="shared" si="771"/>
        <v>2685</v>
      </c>
      <c r="DN1306" s="242">
        <f t="shared" si="772"/>
        <v>2931</v>
      </c>
      <c r="DO1306" s="242">
        <f t="shared" si="772"/>
        <v>3079</v>
      </c>
      <c r="DP1306" s="244">
        <f t="shared" si="772"/>
        <v>1</v>
      </c>
      <c r="DQ1306" s="244">
        <f t="shared" si="772"/>
        <v>-2796.0761346545933</v>
      </c>
      <c r="DR1306" s="244">
        <f t="shared" si="772"/>
        <v>-2303.8046939999999</v>
      </c>
      <c r="DS1306" s="244">
        <f t="shared" si="772"/>
        <v>-2440.345683</v>
      </c>
      <c r="DT1306" s="242">
        <f t="shared" si="772"/>
        <v>0</v>
      </c>
      <c r="DU1306" s="242">
        <f t="shared" si="772"/>
        <v>505.63268305672716</v>
      </c>
      <c r="DV1306" s="242">
        <f t="shared" si="772"/>
        <v>327.44431636491674</v>
      </c>
      <c r="DW1306" s="242">
        <f t="shared" si="772"/>
        <v>214.51747614767731</v>
      </c>
      <c r="DX1306" s="460">
        <f t="shared" si="659"/>
        <v>0.78402866649603276</v>
      </c>
      <c r="DY1306" s="460">
        <f t="shared" si="659"/>
        <v>0.78062807728908934</v>
      </c>
      <c r="DZ1306" s="460">
        <f t="shared" si="659"/>
        <v>0.78056215360253367</v>
      </c>
      <c r="EA1306" s="460">
        <f t="shared" si="658"/>
        <v>0.77983390846005085</v>
      </c>
      <c r="EB1306" s="461">
        <f t="shared" si="658"/>
        <v>0.75096650883975502</v>
      </c>
      <c r="EC1306" s="461">
        <f t="shared" si="658"/>
        <v>0.75098682843727926</v>
      </c>
      <c r="ED1306" s="461">
        <f t="shared" si="658"/>
        <v>0.7505569700827498</v>
      </c>
      <c r="EE1306" s="461">
        <f t="shared" si="658"/>
        <v>0.75079116940557444</v>
      </c>
      <c r="EG1306" s="244">
        <f t="shared" si="773"/>
        <v>19717</v>
      </c>
      <c r="EH1306" s="244">
        <f t="shared" si="773"/>
        <v>14799</v>
      </c>
      <c r="EI1306" s="244">
        <f t="shared" si="773"/>
        <v>4918</v>
      </c>
      <c r="EJ1306" s="244">
        <f t="shared" si="773"/>
        <v>3545</v>
      </c>
      <c r="EK1306" s="244">
        <f t="shared" si="773"/>
        <v>18827</v>
      </c>
      <c r="EL1306" s="244">
        <f t="shared" si="773"/>
        <v>28963</v>
      </c>
      <c r="EM1306" s="244">
        <f t="shared" si="773"/>
        <v>28963</v>
      </c>
      <c r="EN1306" s="462">
        <f t="shared" si="729"/>
        <v>0.75057057361667601</v>
      </c>
      <c r="EO1306" s="244">
        <f t="shared" si="730"/>
        <v>72.082147214314759</v>
      </c>
      <c r="EP1306" s="462">
        <f t="shared" si="731"/>
        <v>0.95486128721407926</v>
      </c>
      <c r="EQ1306" s="244">
        <f t="shared" si="732"/>
        <v>650036.25315057137</v>
      </c>
      <c r="ER1306" s="244">
        <f t="shared" si="733"/>
        <v>10199.79514092693</v>
      </c>
      <c r="ES1306" s="463"/>
      <c r="ET1306" s="242">
        <f t="shared" si="774"/>
        <v>23851</v>
      </c>
      <c r="EU1306" s="242">
        <f t="shared" si="774"/>
        <v>17864</v>
      </c>
      <c r="EV1306" s="242">
        <f t="shared" si="774"/>
        <v>5987</v>
      </c>
      <c r="EW1306" s="242">
        <f t="shared" si="774"/>
        <v>3534</v>
      </c>
      <c r="EX1306" s="242">
        <f t="shared" si="774"/>
        <v>38300</v>
      </c>
      <c r="EY1306" s="242">
        <f t="shared" si="774"/>
        <v>40543</v>
      </c>
      <c r="EZ1306" s="242">
        <f t="shared" si="774"/>
        <v>40543</v>
      </c>
      <c r="FA1306" s="464">
        <f t="shared" si="672"/>
        <v>0.74898327114167118</v>
      </c>
      <c r="FB1306" s="243">
        <f t="shared" si="673"/>
        <v>59.027893769834641</v>
      </c>
      <c r="FC1306" s="464">
        <f t="shared" si="674"/>
        <v>1.6058026917110393</v>
      </c>
      <c r="FD1306" s="242">
        <f t="shared" si="675"/>
        <v>944676.02298793872</v>
      </c>
      <c r="FE1306" s="242">
        <f t="shared" si="676"/>
        <v>7263.892657178797</v>
      </c>
      <c r="FF1306" s="242">
        <f t="shared" si="775"/>
        <v>5787</v>
      </c>
      <c r="FG1306" s="243">
        <f t="shared" si="728"/>
        <v>54.294107482287892</v>
      </c>
      <c r="FH1306" s="242">
        <f t="shared" si="776"/>
        <v>3142</v>
      </c>
      <c r="FI1306" s="242">
        <f t="shared" si="776"/>
        <v>5787</v>
      </c>
      <c r="FJ1306" s="242">
        <f t="shared" si="776"/>
        <v>-25</v>
      </c>
      <c r="FK1306" s="242">
        <f t="shared" si="677"/>
        <v>2670</v>
      </c>
      <c r="FL1306" s="242">
        <f t="shared" si="777"/>
        <v>2014</v>
      </c>
      <c r="FM1306" s="242">
        <f t="shared" si="678"/>
        <v>656</v>
      </c>
    </row>
    <row r="1307" spans="1:169" s="368" customFormat="1">
      <c r="A1307" s="285"/>
      <c r="B1307" s="286"/>
      <c r="C1307" s="285"/>
      <c r="D1307" s="285"/>
      <c r="E1307" s="241"/>
      <c r="F1307" s="393">
        <f t="shared" si="709"/>
        <v>11</v>
      </c>
      <c r="G1307" s="459" t="s">
        <v>1025</v>
      </c>
      <c r="H1307" s="392" t="s">
        <v>1902</v>
      </c>
      <c r="I1307" s="393"/>
      <c r="J1307" s="392"/>
      <c r="K1307" s="287"/>
      <c r="L1307" s="392"/>
      <c r="M1307" s="392"/>
      <c r="N1307" s="372">
        <f t="shared" si="765"/>
        <v>19</v>
      </c>
      <c r="O1307" s="244">
        <f t="shared" si="765"/>
        <v>23792</v>
      </c>
      <c r="P1307" s="244">
        <f t="shared" si="765"/>
        <v>34918</v>
      </c>
      <c r="Q1307" s="244">
        <f t="shared" si="765"/>
        <v>38182</v>
      </c>
      <c r="R1307" s="244">
        <f t="shared" si="765"/>
        <v>41976</v>
      </c>
      <c r="S1307" s="242">
        <f t="shared" si="765"/>
        <v>35245</v>
      </c>
      <c r="T1307" s="242">
        <f t="shared" si="765"/>
        <v>38527</v>
      </c>
      <c r="U1307" s="242">
        <f t="shared" si="765"/>
        <v>42373</v>
      </c>
      <c r="V1307" s="242">
        <f t="shared" si="765"/>
        <v>46738</v>
      </c>
      <c r="W1307" s="244">
        <f t="shared" si="765"/>
        <v>11768</v>
      </c>
      <c r="X1307" s="244">
        <f t="shared" si="765"/>
        <v>16820</v>
      </c>
      <c r="Y1307" s="244">
        <f t="shared" si="765"/>
        <v>18365</v>
      </c>
      <c r="Z1307" s="244">
        <f t="shared" si="765"/>
        <v>20226</v>
      </c>
      <c r="AA1307" s="242">
        <f t="shared" si="765"/>
        <v>17005</v>
      </c>
      <c r="AB1307" s="242">
        <f t="shared" si="765"/>
        <v>18567</v>
      </c>
      <c r="AC1307" s="242">
        <f t="shared" si="765"/>
        <v>20471</v>
      </c>
      <c r="AD1307" s="242">
        <f t="shared" si="766"/>
        <v>22660</v>
      </c>
      <c r="AE1307" s="244">
        <f t="shared" si="766"/>
        <v>333</v>
      </c>
      <c r="AF1307" s="244">
        <f t="shared" si="766"/>
        <v>376</v>
      </c>
      <c r="AG1307" s="244">
        <f t="shared" si="766"/>
        <v>363</v>
      </c>
      <c r="AH1307" s="244">
        <f t="shared" si="766"/>
        <v>395</v>
      </c>
      <c r="AI1307" s="242">
        <f t="shared" si="766"/>
        <v>369</v>
      </c>
      <c r="AJ1307" s="242">
        <f t="shared" si="766"/>
        <v>358</v>
      </c>
      <c r="AK1307" s="242">
        <f t="shared" si="766"/>
        <v>384</v>
      </c>
      <c r="AL1307" s="242">
        <f t="shared" si="766"/>
        <v>403</v>
      </c>
      <c r="AM1307" s="244">
        <f t="shared" si="766"/>
        <v>12026</v>
      </c>
      <c r="AN1307" s="244">
        <f t="shared" si="766"/>
        <v>18100</v>
      </c>
      <c r="AO1307" s="244">
        <f t="shared" si="766"/>
        <v>19816</v>
      </c>
      <c r="AP1307" s="244">
        <f t="shared" si="766"/>
        <v>21750</v>
      </c>
      <c r="AQ1307" s="242">
        <f t="shared" si="766"/>
        <v>18238</v>
      </c>
      <c r="AR1307" s="242">
        <f t="shared" si="767"/>
        <v>19962</v>
      </c>
      <c r="AS1307" s="242">
        <f t="shared" si="767"/>
        <v>21902</v>
      </c>
      <c r="AT1307" s="242">
        <f t="shared" si="767"/>
        <v>24083</v>
      </c>
      <c r="AU1307" s="244">
        <f t="shared" si="767"/>
        <v>3263</v>
      </c>
      <c r="AV1307" s="244">
        <f t="shared" si="767"/>
        <v>4980</v>
      </c>
      <c r="AW1307" s="244">
        <f t="shared" si="767"/>
        <v>5417</v>
      </c>
      <c r="AX1307" s="244">
        <f t="shared" si="767"/>
        <v>5906</v>
      </c>
      <c r="AY1307" s="242">
        <f t="shared" si="767"/>
        <v>5412</v>
      </c>
      <c r="AZ1307" s="242">
        <f t="shared" si="767"/>
        <v>5884</v>
      </c>
      <c r="BA1307" s="242">
        <f t="shared" si="767"/>
        <v>6419</v>
      </c>
      <c r="BB1307" s="242">
        <f t="shared" si="767"/>
        <v>7089</v>
      </c>
      <c r="BC1307" s="244">
        <f t="shared" si="767"/>
        <v>9031</v>
      </c>
      <c r="BD1307" s="244">
        <f t="shared" si="778"/>
        <v>12427.281657279835</v>
      </c>
      <c r="BE1307" s="244">
        <f t="shared" si="778"/>
        <v>13935.317999999999</v>
      </c>
      <c r="BF1307" s="244">
        <f t="shared" si="778"/>
        <v>15285.674972999999</v>
      </c>
      <c r="BG1307" s="242">
        <f t="shared" si="778"/>
        <v>12354</v>
      </c>
      <c r="BH1307" s="242">
        <f t="shared" si="778"/>
        <v>13986</v>
      </c>
      <c r="BI1307" s="242">
        <f t="shared" si="778"/>
        <v>15307</v>
      </c>
      <c r="BJ1307" s="242">
        <f t="shared" si="778"/>
        <v>16942</v>
      </c>
      <c r="BK1307" s="244">
        <f t="shared" si="768"/>
        <v>-268</v>
      </c>
      <c r="BL1307" s="244">
        <f t="shared" si="768"/>
        <v>692.71834272016611</v>
      </c>
      <c r="BM1307" s="244">
        <f t="shared" si="768"/>
        <v>463.68200000000002</v>
      </c>
      <c r="BN1307" s="244">
        <f t="shared" si="768"/>
        <v>558.32502699999998</v>
      </c>
      <c r="BO1307" s="242">
        <f t="shared" si="768"/>
        <v>472</v>
      </c>
      <c r="BP1307" s="242">
        <f t="shared" si="768"/>
        <v>92</v>
      </c>
      <c r="BQ1307" s="242">
        <f t="shared" si="768"/>
        <v>176</v>
      </c>
      <c r="BR1307" s="242">
        <f t="shared" si="768"/>
        <v>52</v>
      </c>
      <c r="BS1307" s="244">
        <f t="shared" si="768"/>
        <v>462</v>
      </c>
      <c r="BT1307" s="244">
        <f t="shared" si="768"/>
        <v>910</v>
      </c>
      <c r="BU1307" s="244">
        <f t="shared" si="768"/>
        <v>1057</v>
      </c>
      <c r="BV1307" s="244">
        <f t="shared" si="768"/>
        <v>978</v>
      </c>
      <c r="BW1307" s="242">
        <f t="shared" si="768"/>
        <v>707</v>
      </c>
      <c r="BX1307" s="242">
        <f t="shared" si="768"/>
        <v>685</v>
      </c>
      <c r="BY1307" s="242">
        <f t="shared" si="768"/>
        <v>596</v>
      </c>
      <c r="BZ1307" s="242">
        <f t="shared" si="768"/>
        <v>502</v>
      </c>
      <c r="CA1307" s="244">
        <f t="shared" si="769"/>
        <v>730</v>
      </c>
      <c r="CB1307" s="244">
        <f t="shared" si="769"/>
        <v>217.28165727983392</v>
      </c>
      <c r="CC1307" s="244">
        <f t="shared" si="769"/>
        <v>593.31799999999998</v>
      </c>
      <c r="CD1307" s="244">
        <f t="shared" si="769"/>
        <v>419.67497300000002</v>
      </c>
      <c r="CE1307" s="242">
        <f t="shared" si="769"/>
        <v>235</v>
      </c>
      <c r="CF1307" s="242">
        <f t="shared" si="769"/>
        <v>593</v>
      </c>
      <c r="CG1307" s="242">
        <f t="shared" si="769"/>
        <v>420</v>
      </c>
      <c r="CH1307" s="242">
        <f t="shared" si="769"/>
        <v>450</v>
      </c>
      <c r="CI1307" s="375"/>
      <c r="CJ1307" s="244">
        <f t="shared" si="770"/>
        <v>9031</v>
      </c>
      <c r="CK1307" s="244">
        <f t="shared" si="770"/>
        <v>14100</v>
      </c>
      <c r="CL1307" s="244">
        <f t="shared" si="770"/>
        <v>15757</v>
      </c>
      <c r="CM1307" s="244">
        <f t="shared" si="770"/>
        <v>17206</v>
      </c>
      <c r="CN1307" s="242">
        <f t="shared" si="770"/>
        <v>12354</v>
      </c>
      <c r="CO1307" s="242">
        <f t="shared" si="770"/>
        <v>14293.513023267798</v>
      </c>
      <c r="CP1307" s="242">
        <f t="shared" si="770"/>
        <v>16578.179345072804</v>
      </c>
      <c r="CQ1307" s="242">
        <f t="shared" si="770"/>
        <v>17398.376764756737</v>
      </c>
      <c r="CR1307" s="244">
        <f t="shared" si="770"/>
        <v>883</v>
      </c>
      <c r="CS1307" s="244">
        <f t="shared" si="770"/>
        <v>1289</v>
      </c>
      <c r="CT1307" s="244">
        <f t="shared" si="770"/>
        <v>1399</v>
      </c>
      <c r="CU1307" s="244">
        <f t="shared" si="770"/>
        <v>1521</v>
      </c>
      <c r="CV1307" s="242">
        <f t="shared" si="770"/>
        <v>-229</v>
      </c>
      <c r="CW1307" s="242">
        <f t="shared" si="770"/>
        <v>-277.48697673220153</v>
      </c>
      <c r="CX1307" s="242">
        <f t="shared" si="770"/>
        <v>-330.82065492719477</v>
      </c>
      <c r="CY1307" s="242">
        <f t="shared" si="770"/>
        <v>-401.62323524326086</v>
      </c>
      <c r="CZ1307" s="244">
        <f t="shared" si="771"/>
        <v>320</v>
      </c>
      <c r="DA1307" s="244">
        <f t="shared" si="771"/>
        <v>427</v>
      </c>
      <c r="DB1307" s="244">
        <f t="shared" si="771"/>
        <v>452</v>
      </c>
      <c r="DC1307" s="244">
        <f t="shared" si="771"/>
        <v>464</v>
      </c>
      <c r="DD1307" s="242">
        <f t="shared" si="771"/>
        <v>273</v>
      </c>
      <c r="DE1307" s="242">
        <f t="shared" si="771"/>
        <v>280</v>
      </c>
      <c r="DF1307" s="242">
        <f t="shared" si="771"/>
        <v>292</v>
      </c>
      <c r="DG1307" s="242">
        <f t="shared" si="771"/>
        <v>351</v>
      </c>
      <c r="DH1307" s="244">
        <f t="shared" si="771"/>
        <v>7828</v>
      </c>
      <c r="DI1307" s="244">
        <f t="shared" si="771"/>
        <v>12384</v>
      </c>
      <c r="DJ1307" s="244">
        <f t="shared" si="771"/>
        <v>13906</v>
      </c>
      <c r="DK1307" s="244">
        <f t="shared" si="771"/>
        <v>15221</v>
      </c>
      <c r="DL1307" s="242">
        <f t="shared" si="771"/>
        <v>12310</v>
      </c>
      <c r="DM1307" s="242">
        <f t="shared" si="771"/>
        <v>14291</v>
      </c>
      <c r="DN1307" s="242">
        <f t="shared" si="772"/>
        <v>16617</v>
      </c>
      <c r="DO1307" s="242">
        <f t="shared" si="772"/>
        <v>17449</v>
      </c>
      <c r="DP1307" s="244">
        <f t="shared" si="772"/>
        <v>0</v>
      </c>
      <c r="DQ1307" s="244">
        <f t="shared" si="772"/>
        <v>-1672.7183427201662</v>
      </c>
      <c r="DR1307" s="244">
        <f t="shared" si="772"/>
        <v>-1821.6819999999998</v>
      </c>
      <c r="DS1307" s="244">
        <f t="shared" si="772"/>
        <v>-1920.3250269999999</v>
      </c>
      <c r="DT1307" s="242">
        <f t="shared" si="772"/>
        <v>0</v>
      </c>
      <c r="DU1307" s="242">
        <f t="shared" si="772"/>
        <v>-307.51302326779876</v>
      </c>
      <c r="DV1307" s="242">
        <f t="shared" si="772"/>
        <v>-1271.1793450728051</v>
      </c>
      <c r="DW1307" s="242">
        <f t="shared" si="772"/>
        <v>-456.37676475673936</v>
      </c>
      <c r="DX1307" s="460">
        <f t="shared" si="659"/>
        <v>0.49462004034969737</v>
      </c>
      <c r="DY1307" s="460">
        <f t="shared" si="659"/>
        <v>0.48169998281688525</v>
      </c>
      <c r="DZ1307" s="460">
        <f t="shared" si="659"/>
        <v>0.48098580482950082</v>
      </c>
      <c r="EA1307" s="460">
        <f t="shared" si="658"/>
        <v>0.48184676958261863</v>
      </c>
      <c r="EB1307" s="461">
        <f t="shared" si="658"/>
        <v>0.48247978436657685</v>
      </c>
      <c r="EC1307" s="461">
        <f t="shared" si="658"/>
        <v>0.48192176914890855</v>
      </c>
      <c r="ED1307" s="461">
        <f t="shared" si="658"/>
        <v>0.4831142472801076</v>
      </c>
      <c r="EE1307" s="461">
        <f t="shared" si="658"/>
        <v>0.4848303307800933</v>
      </c>
      <c r="EG1307" s="244">
        <f t="shared" si="773"/>
        <v>23883</v>
      </c>
      <c r="EH1307" s="244">
        <f t="shared" si="773"/>
        <v>10317</v>
      </c>
      <c r="EI1307" s="244">
        <f t="shared" si="773"/>
        <v>13566</v>
      </c>
      <c r="EJ1307" s="244">
        <f t="shared" si="773"/>
        <v>2768</v>
      </c>
      <c r="EK1307" s="244">
        <f t="shared" si="773"/>
        <v>30688</v>
      </c>
      <c r="EL1307" s="244">
        <f t="shared" si="773"/>
        <v>80704</v>
      </c>
      <c r="EM1307" s="244">
        <f t="shared" si="773"/>
        <v>79235</v>
      </c>
      <c r="EN1307" s="462">
        <f t="shared" si="729"/>
        <v>0.43198090692124103</v>
      </c>
      <c r="EO1307" s="244">
        <f t="shared" si="730"/>
        <v>20.403951054105853</v>
      </c>
      <c r="EP1307" s="462">
        <f t="shared" si="731"/>
        <v>1.2849307038479254</v>
      </c>
      <c r="EQ1307" s="244">
        <f t="shared" si="732"/>
        <v>380253.76685170498</v>
      </c>
      <c r="ER1307" s="244">
        <f t="shared" si="733"/>
        <v>2911.1714099408932</v>
      </c>
      <c r="ES1307" s="463"/>
      <c r="ET1307" s="242">
        <f t="shared" si="774"/>
        <v>38103</v>
      </c>
      <c r="EU1307" s="242">
        <f t="shared" si="774"/>
        <v>18639</v>
      </c>
      <c r="EV1307" s="242">
        <f t="shared" si="774"/>
        <v>19460</v>
      </c>
      <c r="EW1307" s="242">
        <f t="shared" si="774"/>
        <v>6250</v>
      </c>
      <c r="EX1307" s="242">
        <f t="shared" si="774"/>
        <v>83869</v>
      </c>
      <c r="EY1307" s="242">
        <f t="shared" si="774"/>
        <v>125928</v>
      </c>
      <c r="EZ1307" s="242">
        <f t="shared" si="774"/>
        <v>124675</v>
      </c>
      <c r="FA1307" s="464">
        <f t="shared" si="672"/>
        <v>0.48917408078104085</v>
      </c>
      <c r="FB1307" s="243">
        <f t="shared" si="673"/>
        <v>32.117163412127439</v>
      </c>
      <c r="FC1307" s="464">
        <f t="shared" si="674"/>
        <v>2.2011127732724458</v>
      </c>
      <c r="FD1307" s="242">
        <f t="shared" si="675"/>
        <v>666007.55987548444</v>
      </c>
      <c r="FE1307" s="242">
        <f t="shared" si="676"/>
        <v>4177.5282400909027</v>
      </c>
      <c r="FF1307" s="242">
        <f t="shared" si="775"/>
        <v>18278</v>
      </c>
      <c r="FG1307" s="243">
        <f t="shared" si="728"/>
        <v>30.04158004158004</v>
      </c>
      <c r="FH1307" s="242">
        <f t="shared" si="776"/>
        <v>5491</v>
      </c>
      <c r="FI1307" s="242">
        <f t="shared" si="776"/>
        <v>18278</v>
      </c>
      <c r="FJ1307" s="242">
        <f t="shared" si="776"/>
        <v>80</v>
      </c>
      <c r="FK1307" s="242">
        <f t="shared" si="677"/>
        <v>12707</v>
      </c>
      <c r="FL1307" s="242">
        <f t="shared" si="777"/>
        <v>6732</v>
      </c>
      <c r="FM1307" s="242">
        <f t="shared" si="678"/>
        <v>5975</v>
      </c>
    </row>
    <row r="1308" spans="1:169" s="368" customFormat="1">
      <c r="A1308" s="285"/>
      <c r="B1308" s="286"/>
      <c r="C1308" s="285"/>
      <c r="D1308" s="285"/>
      <c r="E1308" s="241"/>
      <c r="F1308" s="393">
        <f t="shared" si="709"/>
        <v>12</v>
      </c>
      <c r="G1308" s="459" t="s">
        <v>1043</v>
      </c>
      <c r="H1308" s="392" t="s">
        <v>1947</v>
      </c>
      <c r="I1308" s="393"/>
      <c r="J1308" s="392"/>
      <c r="K1308" s="287"/>
      <c r="L1308" s="392"/>
      <c r="M1308" s="392"/>
      <c r="N1308" s="372">
        <f t="shared" si="765"/>
        <v>2</v>
      </c>
      <c r="O1308" s="244">
        <f t="shared" si="765"/>
        <v>2907</v>
      </c>
      <c r="P1308" s="244">
        <f t="shared" si="765"/>
        <v>3989</v>
      </c>
      <c r="Q1308" s="244">
        <f t="shared" si="765"/>
        <v>4334</v>
      </c>
      <c r="R1308" s="244">
        <f t="shared" si="765"/>
        <v>4757</v>
      </c>
      <c r="S1308" s="242">
        <f t="shared" si="765"/>
        <v>4084</v>
      </c>
      <c r="T1308" s="242">
        <f t="shared" si="765"/>
        <v>4436</v>
      </c>
      <c r="U1308" s="242">
        <f t="shared" si="765"/>
        <v>4869</v>
      </c>
      <c r="V1308" s="242">
        <f t="shared" si="765"/>
        <v>5481</v>
      </c>
      <c r="W1308" s="244">
        <f t="shared" si="765"/>
        <v>1646</v>
      </c>
      <c r="X1308" s="244">
        <f t="shared" si="765"/>
        <v>2229</v>
      </c>
      <c r="Y1308" s="244">
        <f t="shared" si="765"/>
        <v>2422</v>
      </c>
      <c r="Z1308" s="244">
        <f t="shared" si="765"/>
        <v>2646</v>
      </c>
      <c r="AA1308" s="242">
        <f t="shared" si="765"/>
        <v>2325</v>
      </c>
      <c r="AB1308" s="242">
        <f t="shared" si="765"/>
        <v>2526</v>
      </c>
      <c r="AC1308" s="242">
        <f t="shared" si="765"/>
        <v>2759</v>
      </c>
      <c r="AD1308" s="242">
        <f t="shared" si="766"/>
        <v>3107</v>
      </c>
      <c r="AE1308" s="244">
        <f t="shared" si="766"/>
        <v>19</v>
      </c>
      <c r="AF1308" s="244">
        <f t="shared" si="766"/>
        <v>21</v>
      </c>
      <c r="AG1308" s="244">
        <f t="shared" si="766"/>
        <v>21</v>
      </c>
      <c r="AH1308" s="244">
        <f t="shared" si="766"/>
        <v>23</v>
      </c>
      <c r="AI1308" s="242">
        <f t="shared" si="766"/>
        <v>21</v>
      </c>
      <c r="AJ1308" s="242">
        <f t="shared" si="766"/>
        <v>20</v>
      </c>
      <c r="AK1308" s="242">
        <f t="shared" si="766"/>
        <v>23</v>
      </c>
      <c r="AL1308" s="242">
        <f t="shared" si="766"/>
        <v>25</v>
      </c>
      <c r="AM1308" s="244">
        <f t="shared" si="766"/>
        <v>1262</v>
      </c>
      <c r="AN1308" s="244">
        <f t="shared" si="766"/>
        <v>1760</v>
      </c>
      <c r="AO1308" s="244">
        <f t="shared" si="766"/>
        <v>1911</v>
      </c>
      <c r="AP1308" s="244">
        <f t="shared" si="766"/>
        <v>2111</v>
      </c>
      <c r="AQ1308" s="242">
        <f t="shared" si="766"/>
        <v>1759</v>
      </c>
      <c r="AR1308" s="242">
        <f t="shared" si="767"/>
        <v>1909</v>
      </c>
      <c r="AS1308" s="242">
        <f t="shared" si="767"/>
        <v>2110</v>
      </c>
      <c r="AT1308" s="242">
        <f t="shared" si="767"/>
        <v>2374</v>
      </c>
      <c r="AU1308" s="244">
        <f t="shared" si="767"/>
        <v>854</v>
      </c>
      <c r="AV1308" s="244">
        <f t="shared" si="767"/>
        <v>1229</v>
      </c>
      <c r="AW1308" s="244">
        <f t="shared" si="767"/>
        <v>1377</v>
      </c>
      <c r="AX1308" s="244">
        <f t="shared" si="767"/>
        <v>1559</v>
      </c>
      <c r="AY1308" s="242">
        <f t="shared" si="767"/>
        <v>1228</v>
      </c>
      <c r="AZ1308" s="242">
        <f t="shared" si="767"/>
        <v>1377</v>
      </c>
      <c r="BA1308" s="242">
        <f t="shared" si="767"/>
        <v>1559</v>
      </c>
      <c r="BB1308" s="242">
        <f t="shared" si="767"/>
        <v>1770</v>
      </c>
      <c r="BC1308" s="244">
        <f t="shared" si="767"/>
        <v>393</v>
      </c>
      <c r="BD1308" s="244">
        <f t="shared" si="778"/>
        <v>450</v>
      </c>
      <c r="BE1308" s="244">
        <f t="shared" si="778"/>
        <v>456</v>
      </c>
      <c r="BF1308" s="244">
        <f t="shared" si="778"/>
        <v>460</v>
      </c>
      <c r="BG1308" s="242">
        <f t="shared" si="778"/>
        <v>456</v>
      </c>
      <c r="BH1308" s="242">
        <f t="shared" si="778"/>
        <v>466</v>
      </c>
      <c r="BI1308" s="242">
        <f t="shared" si="778"/>
        <v>470</v>
      </c>
      <c r="BJ1308" s="242">
        <f t="shared" si="778"/>
        <v>540</v>
      </c>
      <c r="BK1308" s="244">
        <f t="shared" si="768"/>
        <v>15</v>
      </c>
      <c r="BL1308" s="244">
        <f t="shared" si="768"/>
        <v>81</v>
      </c>
      <c r="BM1308" s="244">
        <f t="shared" si="768"/>
        <v>78</v>
      </c>
      <c r="BN1308" s="244">
        <f t="shared" si="768"/>
        <v>92</v>
      </c>
      <c r="BO1308" s="242">
        <f t="shared" si="768"/>
        <v>75</v>
      </c>
      <c r="BP1308" s="242">
        <f t="shared" si="768"/>
        <v>66</v>
      </c>
      <c r="BQ1308" s="242">
        <f t="shared" si="768"/>
        <v>81</v>
      </c>
      <c r="BR1308" s="242">
        <f t="shared" si="768"/>
        <v>64</v>
      </c>
      <c r="BS1308" s="244">
        <f t="shared" si="768"/>
        <v>44</v>
      </c>
      <c r="BT1308" s="244">
        <f t="shared" si="768"/>
        <v>81</v>
      </c>
      <c r="BU1308" s="244">
        <f t="shared" si="768"/>
        <v>78</v>
      </c>
      <c r="BV1308" s="244">
        <f t="shared" si="768"/>
        <v>92</v>
      </c>
      <c r="BW1308" s="242">
        <f t="shared" si="768"/>
        <v>75</v>
      </c>
      <c r="BX1308" s="242">
        <f t="shared" si="768"/>
        <v>66</v>
      </c>
      <c r="BY1308" s="242">
        <f t="shared" si="768"/>
        <v>81</v>
      </c>
      <c r="BZ1308" s="242">
        <f t="shared" si="768"/>
        <v>64</v>
      </c>
      <c r="CA1308" s="244">
        <f t="shared" si="769"/>
        <v>29</v>
      </c>
      <c r="CB1308" s="244">
        <f t="shared" si="769"/>
        <v>0</v>
      </c>
      <c r="CC1308" s="244">
        <f t="shared" si="769"/>
        <v>0</v>
      </c>
      <c r="CD1308" s="244">
        <f t="shared" si="769"/>
        <v>0</v>
      </c>
      <c r="CE1308" s="242">
        <f t="shared" si="769"/>
        <v>0</v>
      </c>
      <c r="CF1308" s="242">
        <f t="shared" si="769"/>
        <v>0</v>
      </c>
      <c r="CG1308" s="242">
        <f t="shared" si="769"/>
        <v>0</v>
      </c>
      <c r="CH1308" s="242">
        <f t="shared" si="769"/>
        <v>0</v>
      </c>
      <c r="CI1308" s="375"/>
      <c r="CJ1308" s="244">
        <f t="shared" si="770"/>
        <v>393</v>
      </c>
      <c r="CK1308" s="244">
        <f t="shared" si="770"/>
        <v>439</v>
      </c>
      <c r="CL1308" s="244">
        <f t="shared" si="770"/>
        <v>502</v>
      </c>
      <c r="CM1308" s="244">
        <f t="shared" si="770"/>
        <v>515</v>
      </c>
      <c r="CN1308" s="242">
        <f t="shared" si="770"/>
        <v>456</v>
      </c>
      <c r="CO1308" s="242">
        <f t="shared" si="770"/>
        <v>532.73447417023851</v>
      </c>
      <c r="CP1308" s="242">
        <f t="shared" si="770"/>
        <v>570.13074450968043</v>
      </c>
      <c r="CQ1308" s="242">
        <f t="shared" si="770"/>
        <v>613.7262400447139</v>
      </c>
      <c r="CR1308" s="244">
        <f t="shared" si="770"/>
        <v>116</v>
      </c>
      <c r="CS1308" s="244">
        <f t="shared" si="770"/>
        <v>165</v>
      </c>
      <c r="CT1308" s="244">
        <f t="shared" si="770"/>
        <v>178</v>
      </c>
      <c r="CU1308" s="244">
        <f t="shared" si="770"/>
        <v>197</v>
      </c>
      <c r="CV1308" s="242">
        <f t="shared" si="770"/>
        <v>185</v>
      </c>
      <c r="CW1308" s="242">
        <f t="shared" si="770"/>
        <v>200.73447417023854</v>
      </c>
      <c r="CX1308" s="242">
        <f t="shared" si="770"/>
        <v>222.13074450968045</v>
      </c>
      <c r="CY1308" s="242">
        <f t="shared" si="770"/>
        <v>249.7262400447139</v>
      </c>
      <c r="CZ1308" s="244">
        <f t="shared" si="771"/>
        <v>0</v>
      </c>
      <c r="DA1308" s="244">
        <f t="shared" si="771"/>
        <v>0</v>
      </c>
      <c r="DB1308" s="244">
        <f t="shared" si="771"/>
        <v>0</v>
      </c>
      <c r="DC1308" s="244">
        <f t="shared" si="771"/>
        <v>0</v>
      </c>
      <c r="DD1308" s="242">
        <f t="shared" si="771"/>
        <v>0</v>
      </c>
      <c r="DE1308" s="242">
        <f t="shared" si="771"/>
        <v>0</v>
      </c>
      <c r="DF1308" s="242">
        <f t="shared" si="771"/>
        <v>0</v>
      </c>
      <c r="DG1308" s="242">
        <f t="shared" si="771"/>
        <v>0</v>
      </c>
      <c r="DH1308" s="244">
        <f t="shared" si="771"/>
        <v>277</v>
      </c>
      <c r="DI1308" s="244">
        <f t="shared" si="771"/>
        <v>274</v>
      </c>
      <c r="DJ1308" s="244">
        <f t="shared" si="771"/>
        <v>324</v>
      </c>
      <c r="DK1308" s="244">
        <f t="shared" si="771"/>
        <v>318</v>
      </c>
      <c r="DL1308" s="242">
        <f t="shared" si="771"/>
        <v>271</v>
      </c>
      <c r="DM1308" s="242">
        <f t="shared" si="771"/>
        <v>332</v>
      </c>
      <c r="DN1308" s="242">
        <f t="shared" si="772"/>
        <v>348</v>
      </c>
      <c r="DO1308" s="242">
        <f t="shared" si="772"/>
        <v>364</v>
      </c>
      <c r="DP1308" s="244">
        <f t="shared" si="772"/>
        <v>0</v>
      </c>
      <c r="DQ1308" s="244">
        <f t="shared" si="772"/>
        <v>11</v>
      </c>
      <c r="DR1308" s="244">
        <f t="shared" si="772"/>
        <v>-46</v>
      </c>
      <c r="DS1308" s="244">
        <f t="shared" si="772"/>
        <v>-55</v>
      </c>
      <c r="DT1308" s="242">
        <f t="shared" si="772"/>
        <v>0</v>
      </c>
      <c r="DU1308" s="242">
        <f t="shared" si="772"/>
        <v>-66.734474170238514</v>
      </c>
      <c r="DV1308" s="242">
        <f t="shared" si="772"/>
        <v>-100.13074450968048</v>
      </c>
      <c r="DW1308" s="242">
        <f t="shared" si="772"/>
        <v>-73.726240044713904</v>
      </c>
      <c r="DX1308" s="460">
        <f t="shared" si="659"/>
        <v>0.56621947024423802</v>
      </c>
      <c r="DY1308" s="460">
        <f t="shared" si="659"/>
        <v>0.5587866633241414</v>
      </c>
      <c r="DZ1308" s="460">
        <f t="shared" si="659"/>
        <v>0.55883710198431014</v>
      </c>
      <c r="EA1308" s="460">
        <f t="shared" si="658"/>
        <v>0.55623291990750467</v>
      </c>
      <c r="EB1308" s="461">
        <f t="shared" si="658"/>
        <v>0.56929480901077378</v>
      </c>
      <c r="EC1308" s="461">
        <f t="shared" si="658"/>
        <v>0.56943192064923354</v>
      </c>
      <c r="ED1308" s="461">
        <f t="shared" si="658"/>
        <v>0.56664612856849461</v>
      </c>
      <c r="EE1308" s="461">
        <f t="shared" si="658"/>
        <v>0.56686735997080828</v>
      </c>
      <c r="EG1308" s="244">
        <f t="shared" si="773"/>
        <v>2907</v>
      </c>
      <c r="EH1308" s="244">
        <f t="shared" si="773"/>
        <v>1646</v>
      </c>
      <c r="EI1308" s="244">
        <f t="shared" si="773"/>
        <v>1262</v>
      </c>
      <c r="EJ1308" s="244">
        <f t="shared" si="773"/>
        <v>854</v>
      </c>
      <c r="EK1308" s="244">
        <f t="shared" si="773"/>
        <v>717</v>
      </c>
      <c r="EL1308" s="244">
        <f t="shared" si="773"/>
        <v>29005</v>
      </c>
      <c r="EM1308" s="244">
        <f t="shared" si="773"/>
        <v>28921</v>
      </c>
      <c r="EN1308" s="462">
        <f t="shared" si="729"/>
        <v>0.56621947024423802</v>
      </c>
      <c r="EO1308" s="244">
        <f t="shared" si="730"/>
        <v>67.670364500792388</v>
      </c>
      <c r="EP1308" s="462">
        <f t="shared" si="731"/>
        <v>0.24664602683178535</v>
      </c>
      <c r="EQ1308" s="244">
        <f t="shared" si="732"/>
        <v>24719.875883468369</v>
      </c>
      <c r="ER1308" s="244">
        <f t="shared" si="733"/>
        <v>2460.7263464841003</v>
      </c>
      <c r="ES1308" s="463"/>
      <c r="ET1308" s="242">
        <f t="shared" si="774"/>
        <v>4084</v>
      </c>
      <c r="EU1308" s="242">
        <f t="shared" si="774"/>
        <v>2325</v>
      </c>
      <c r="EV1308" s="242">
        <f t="shared" si="774"/>
        <v>1759</v>
      </c>
      <c r="EW1308" s="242">
        <f t="shared" si="774"/>
        <v>1341</v>
      </c>
      <c r="EX1308" s="242">
        <f t="shared" si="774"/>
        <v>1107</v>
      </c>
      <c r="EY1308" s="242">
        <f t="shared" si="774"/>
        <v>32213</v>
      </c>
      <c r="EZ1308" s="242">
        <f t="shared" si="774"/>
        <v>32014</v>
      </c>
      <c r="FA1308" s="464">
        <f t="shared" si="672"/>
        <v>0.56929480901077378</v>
      </c>
      <c r="FB1308" s="243">
        <f t="shared" si="673"/>
        <v>76.236498010233092</v>
      </c>
      <c r="FC1308" s="464">
        <f t="shared" si="674"/>
        <v>0.27105778648383938</v>
      </c>
      <c r="FD1308" s="242">
        <f t="shared" si="675"/>
        <v>34365.007916058734</v>
      </c>
      <c r="FE1308" s="242">
        <f t="shared" si="676"/>
        <v>3490.6603361029552</v>
      </c>
      <c r="FF1308" s="242">
        <f t="shared" si="775"/>
        <v>1759</v>
      </c>
      <c r="FG1308" s="243">
        <f t="shared" si="728"/>
        <v>68.61853325753269</v>
      </c>
      <c r="FH1308" s="242">
        <f t="shared" si="776"/>
        <v>1207</v>
      </c>
      <c r="FI1308" s="242">
        <f t="shared" si="776"/>
        <v>1759</v>
      </c>
      <c r="FJ1308" s="242">
        <f t="shared" si="776"/>
        <v>30</v>
      </c>
      <c r="FK1308" s="242">
        <f t="shared" si="677"/>
        <v>522</v>
      </c>
      <c r="FL1308" s="242">
        <f t="shared" si="777"/>
        <v>431</v>
      </c>
      <c r="FM1308" s="242">
        <f t="shared" si="678"/>
        <v>91</v>
      </c>
    </row>
    <row r="1309" spans="1:169" s="368" customFormat="1">
      <c r="A1309" s="285"/>
      <c r="B1309" s="286"/>
      <c r="C1309" s="285"/>
      <c r="D1309" s="285"/>
      <c r="E1309" s="241"/>
      <c r="F1309" s="393">
        <f t="shared" si="709"/>
        <v>13</v>
      </c>
      <c r="G1309" s="459" t="s">
        <v>1061</v>
      </c>
      <c r="H1309" s="286" t="s">
        <v>1958</v>
      </c>
      <c r="I1309" s="393"/>
      <c r="J1309" s="392"/>
      <c r="K1309" s="287"/>
      <c r="L1309" s="392"/>
      <c r="M1309" s="392"/>
      <c r="N1309" s="372">
        <f t="shared" si="765"/>
        <v>35</v>
      </c>
      <c r="O1309" s="244">
        <f t="shared" si="765"/>
        <v>81913</v>
      </c>
      <c r="P1309" s="244">
        <f t="shared" si="765"/>
        <v>122169</v>
      </c>
      <c r="Q1309" s="244">
        <f t="shared" si="765"/>
        <v>132326</v>
      </c>
      <c r="R1309" s="244">
        <f t="shared" si="765"/>
        <v>143859</v>
      </c>
      <c r="S1309" s="242">
        <f t="shared" si="765"/>
        <v>125069</v>
      </c>
      <c r="T1309" s="242">
        <f t="shared" si="765"/>
        <v>135661</v>
      </c>
      <c r="U1309" s="242">
        <f t="shared" si="765"/>
        <v>147716</v>
      </c>
      <c r="V1309" s="242">
        <f t="shared" si="765"/>
        <v>159844</v>
      </c>
      <c r="W1309" s="244">
        <f t="shared" si="765"/>
        <v>42402</v>
      </c>
      <c r="X1309" s="244">
        <f t="shared" si="765"/>
        <v>60013</v>
      </c>
      <c r="Y1309" s="244">
        <f t="shared" si="765"/>
        <v>64671</v>
      </c>
      <c r="Z1309" s="244">
        <f t="shared" si="765"/>
        <v>70029</v>
      </c>
      <c r="AA1309" s="242">
        <f t="shared" si="765"/>
        <v>62764</v>
      </c>
      <c r="AB1309" s="242">
        <f t="shared" si="765"/>
        <v>67931</v>
      </c>
      <c r="AC1309" s="242">
        <f t="shared" si="765"/>
        <v>73804</v>
      </c>
      <c r="AD1309" s="242">
        <f t="shared" si="766"/>
        <v>79519</v>
      </c>
      <c r="AE1309" s="244">
        <f t="shared" si="766"/>
        <v>741</v>
      </c>
      <c r="AF1309" s="244">
        <f t="shared" si="766"/>
        <v>873</v>
      </c>
      <c r="AG1309" s="244">
        <f t="shared" si="766"/>
        <v>861</v>
      </c>
      <c r="AH1309" s="244">
        <f t="shared" si="766"/>
        <v>921</v>
      </c>
      <c r="AI1309" s="242">
        <f t="shared" si="766"/>
        <v>870</v>
      </c>
      <c r="AJ1309" s="242">
        <f t="shared" si="766"/>
        <v>857</v>
      </c>
      <c r="AK1309" s="242">
        <f t="shared" si="766"/>
        <v>918</v>
      </c>
      <c r="AL1309" s="242">
        <f t="shared" si="766"/>
        <v>960</v>
      </c>
      <c r="AM1309" s="244">
        <f t="shared" si="766"/>
        <v>39512</v>
      </c>
      <c r="AN1309" s="244">
        <f t="shared" si="766"/>
        <v>62158</v>
      </c>
      <c r="AO1309" s="244">
        <f t="shared" si="766"/>
        <v>67656</v>
      </c>
      <c r="AP1309" s="244">
        <f t="shared" si="766"/>
        <v>73832</v>
      </c>
      <c r="AQ1309" s="242">
        <f t="shared" si="766"/>
        <v>62300</v>
      </c>
      <c r="AR1309" s="242">
        <f t="shared" si="767"/>
        <v>67730</v>
      </c>
      <c r="AS1309" s="242">
        <f t="shared" si="767"/>
        <v>73915</v>
      </c>
      <c r="AT1309" s="242">
        <f t="shared" si="767"/>
        <v>80324</v>
      </c>
      <c r="AU1309" s="244">
        <f t="shared" si="767"/>
        <v>9824</v>
      </c>
      <c r="AV1309" s="244">
        <f t="shared" si="767"/>
        <v>15065</v>
      </c>
      <c r="AW1309" s="244">
        <f t="shared" si="767"/>
        <v>16370</v>
      </c>
      <c r="AX1309" s="244">
        <f t="shared" si="767"/>
        <v>17852</v>
      </c>
      <c r="AY1309" s="242">
        <f t="shared" si="767"/>
        <v>15136</v>
      </c>
      <c r="AZ1309" s="242">
        <f t="shared" si="767"/>
        <v>16414</v>
      </c>
      <c r="BA1309" s="242">
        <f t="shared" si="767"/>
        <v>17897</v>
      </c>
      <c r="BB1309" s="242">
        <f t="shared" si="767"/>
        <v>19428</v>
      </c>
      <c r="BC1309" s="244">
        <f t="shared" si="767"/>
        <v>27384</v>
      </c>
      <c r="BD1309" s="244">
        <f t="shared" si="778"/>
        <v>43915</v>
      </c>
      <c r="BE1309" s="244">
        <f t="shared" si="778"/>
        <v>48214</v>
      </c>
      <c r="BF1309" s="244">
        <f t="shared" si="778"/>
        <v>52393</v>
      </c>
      <c r="BG1309" s="242">
        <f t="shared" si="778"/>
        <v>43750</v>
      </c>
      <c r="BH1309" s="242">
        <f t="shared" si="778"/>
        <v>48111</v>
      </c>
      <c r="BI1309" s="242">
        <f t="shared" si="778"/>
        <v>53116</v>
      </c>
      <c r="BJ1309" s="242">
        <f t="shared" si="778"/>
        <v>58684</v>
      </c>
      <c r="BK1309" s="244">
        <f t="shared" si="768"/>
        <v>2304</v>
      </c>
      <c r="BL1309" s="244">
        <f t="shared" si="768"/>
        <v>3178</v>
      </c>
      <c r="BM1309" s="244">
        <f t="shared" si="768"/>
        <v>3072</v>
      </c>
      <c r="BN1309" s="244">
        <f t="shared" si="768"/>
        <v>3587</v>
      </c>
      <c r="BO1309" s="242">
        <f t="shared" si="768"/>
        <v>3414</v>
      </c>
      <c r="BP1309" s="242">
        <f t="shared" si="768"/>
        <v>3205</v>
      </c>
      <c r="BQ1309" s="242">
        <f t="shared" si="768"/>
        <v>2902</v>
      </c>
      <c r="BR1309" s="242">
        <f t="shared" si="768"/>
        <v>2212</v>
      </c>
      <c r="BS1309" s="244">
        <f t="shared" si="768"/>
        <v>2324</v>
      </c>
      <c r="BT1309" s="244">
        <f t="shared" si="768"/>
        <v>3178</v>
      </c>
      <c r="BU1309" s="244">
        <f t="shared" si="768"/>
        <v>3072</v>
      </c>
      <c r="BV1309" s="244">
        <f t="shared" si="768"/>
        <v>3587</v>
      </c>
      <c r="BW1309" s="242">
        <f t="shared" si="768"/>
        <v>3414</v>
      </c>
      <c r="BX1309" s="242">
        <f t="shared" si="768"/>
        <v>3205</v>
      </c>
      <c r="BY1309" s="242">
        <f t="shared" si="768"/>
        <v>2902</v>
      </c>
      <c r="BZ1309" s="242">
        <f t="shared" si="768"/>
        <v>2212</v>
      </c>
      <c r="CA1309" s="244">
        <f t="shared" si="769"/>
        <v>20</v>
      </c>
      <c r="CB1309" s="244">
        <f t="shared" si="769"/>
        <v>0</v>
      </c>
      <c r="CC1309" s="244">
        <f t="shared" si="769"/>
        <v>0</v>
      </c>
      <c r="CD1309" s="244">
        <f t="shared" si="769"/>
        <v>0</v>
      </c>
      <c r="CE1309" s="242">
        <f t="shared" si="769"/>
        <v>0</v>
      </c>
      <c r="CF1309" s="242">
        <f t="shared" si="769"/>
        <v>0</v>
      </c>
      <c r="CG1309" s="242">
        <f t="shared" si="769"/>
        <v>0</v>
      </c>
      <c r="CH1309" s="242">
        <f t="shared" si="769"/>
        <v>0</v>
      </c>
      <c r="CI1309" s="375"/>
      <c r="CJ1309" s="244">
        <f t="shared" si="770"/>
        <v>27386</v>
      </c>
      <c r="CK1309" s="244">
        <f t="shared" si="770"/>
        <v>40184</v>
      </c>
      <c r="CL1309" s="244">
        <f t="shared" si="770"/>
        <v>43677</v>
      </c>
      <c r="CM1309" s="244">
        <f t="shared" si="770"/>
        <v>47638</v>
      </c>
      <c r="CN1309" s="242">
        <f t="shared" si="770"/>
        <v>43750</v>
      </c>
      <c r="CO1309" s="242">
        <f t="shared" si="770"/>
        <v>47651.529809939369</v>
      </c>
      <c r="CP1309" s="242">
        <f t="shared" si="770"/>
        <v>52113.112761850622</v>
      </c>
      <c r="CQ1309" s="242">
        <f t="shared" si="770"/>
        <v>56405.783870451465</v>
      </c>
      <c r="CR1309" s="244">
        <f t="shared" si="770"/>
        <v>21362</v>
      </c>
      <c r="CS1309" s="244">
        <f t="shared" si="770"/>
        <v>33110</v>
      </c>
      <c r="CT1309" s="244">
        <f t="shared" si="770"/>
        <v>36140</v>
      </c>
      <c r="CU1309" s="244">
        <f t="shared" si="770"/>
        <v>39566</v>
      </c>
      <c r="CV1309" s="242">
        <f t="shared" si="770"/>
        <v>36798</v>
      </c>
      <c r="CW1309" s="242">
        <f t="shared" si="770"/>
        <v>40060.529809939377</v>
      </c>
      <c r="CX1309" s="242">
        <f t="shared" si="770"/>
        <v>43741.112761850622</v>
      </c>
      <c r="CY1309" s="242">
        <f t="shared" si="770"/>
        <v>47636.783870451465</v>
      </c>
      <c r="CZ1309" s="244">
        <f t="shared" si="771"/>
        <v>300</v>
      </c>
      <c r="DA1309" s="244">
        <f t="shared" si="771"/>
        <v>371</v>
      </c>
      <c r="DB1309" s="244">
        <f t="shared" si="771"/>
        <v>394</v>
      </c>
      <c r="DC1309" s="244">
        <f t="shared" si="771"/>
        <v>402</v>
      </c>
      <c r="DD1309" s="242">
        <f t="shared" si="771"/>
        <v>144</v>
      </c>
      <c r="DE1309" s="242">
        <f t="shared" si="771"/>
        <v>111</v>
      </c>
      <c r="DF1309" s="242">
        <f t="shared" si="771"/>
        <v>171</v>
      </c>
      <c r="DG1309" s="242">
        <f t="shared" si="771"/>
        <v>108</v>
      </c>
      <c r="DH1309" s="244">
        <f t="shared" si="771"/>
        <v>5724</v>
      </c>
      <c r="DI1309" s="244">
        <f t="shared" si="771"/>
        <v>6703</v>
      </c>
      <c r="DJ1309" s="244">
        <f t="shared" si="771"/>
        <v>7143</v>
      </c>
      <c r="DK1309" s="244">
        <f t="shared" si="771"/>
        <v>7670</v>
      </c>
      <c r="DL1309" s="242">
        <f t="shared" si="771"/>
        <v>6808</v>
      </c>
      <c r="DM1309" s="242">
        <f t="shared" si="771"/>
        <v>7480</v>
      </c>
      <c r="DN1309" s="242">
        <f t="shared" si="772"/>
        <v>8201</v>
      </c>
      <c r="DO1309" s="242">
        <f t="shared" si="772"/>
        <v>8661</v>
      </c>
      <c r="DP1309" s="244">
        <f t="shared" si="772"/>
        <v>-2</v>
      </c>
      <c r="DQ1309" s="244">
        <f t="shared" si="772"/>
        <v>3731</v>
      </c>
      <c r="DR1309" s="244">
        <f t="shared" si="772"/>
        <v>4537</v>
      </c>
      <c r="DS1309" s="244">
        <f t="shared" si="772"/>
        <v>4755</v>
      </c>
      <c r="DT1309" s="242">
        <f t="shared" si="772"/>
        <v>0</v>
      </c>
      <c r="DU1309" s="242">
        <f t="shared" si="772"/>
        <v>459.4701900606114</v>
      </c>
      <c r="DV1309" s="242">
        <f t="shared" si="772"/>
        <v>1002.8872381493832</v>
      </c>
      <c r="DW1309" s="242">
        <f t="shared" si="772"/>
        <v>2278.2161295485275</v>
      </c>
      <c r="DX1309" s="460">
        <f t="shared" si="659"/>
        <v>0.5176467715747195</v>
      </c>
      <c r="DY1309" s="460">
        <f t="shared" si="659"/>
        <v>0.49122936260426131</v>
      </c>
      <c r="DZ1309" s="460">
        <f t="shared" si="659"/>
        <v>0.48872481598476492</v>
      </c>
      <c r="EA1309" s="460">
        <f t="shared" si="658"/>
        <v>0.48678914770712989</v>
      </c>
      <c r="EB1309" s="461">
        <f t="shared" si="658"/>
        <v>0.50183498708712793</v>
      </c>
      <c r="EC1309" s="461">
        <f t="shared" si="658"/>
        <v>0.50074081718401009</v>
      </c>
      <c r="ED1309" s="461">
        <f t="shared" si="658"/>
        <v>0.49963443364293647</v>
      </c>
      <c r="EE1309" s="461">
        <f t="shared" si="658"/>
        <v>0.49747879182202648</v>
      </c>
      <c r="EG1309" s="244">
        <f t="shared" si="773"/>
        <v>81880</v>
      </c>
      <c r="EH1309" s="244">
        <f t="shared" si="773"/>
        <v>39786</v>
      </c>
      <c r="EI1309" s="244">
        <f t="shared" si="773"/>
        <v>42098</v>
      </c>
      <c r="EJ1309" s="244">
        <f t="shared" si="773"/>
        <v>7593</v>
      </c>
      <c r="EK1309" s="244">
        <f t="shared" si="773"/>
        <v>30041</v>
      </c>
      <c r="EL1309" s="244">
        <f t="shared" si="773"/>
        <v>131127</v>
      </c>
      <c r="EM1309" s="244">
        <f t="shared" si="773"/>
        <v>131097</v>
      </c>
      <c r="EN1309" s="462">
        <f t="shared" si="729"/>
        <v>0.48590620420127018</v>
      </c>
      <c r="EO1309" s="244">
        <f t="shared" si="730"/>
        <v>18.036486293885694</v>
      </c>
      <c r="EP1309" s="462">
        <f t="shared" si="731"/>
        <v>0.36689057156814853</v>
      </c>
      <c r="EQ1309" s="244">
        <f t="shared" si="732"/>
        <v>229098.50755374561</v>
      </c>
      <c r="ER1309" s="244">
        <f t="shared" si="733"/>
        <v>4826.5787928022764</v>
      </c>
      <c r="ES1309" s="463"/>
      <c r="ET1309" s="242">
        <f t="shared" si="774"/>
        <v>124607</v>
      </c>
      <c r="EU1309" s="242">
        <f t="shared" si="774"/>
        <v>62047</v>
      </c>
      <c r="EV1309" s="242">
        <f t="shared" si="774"/>
        <v>62556</v>
      </c>
      <c r="EW1309" s="242">
        <f t="shared" si="774"/>
        <v>13964</v>
      </c>
      <c r="EX1309" s="242">
        <f t="shared" si="774"/>
        <v>82780</v>
      </c>
      <c r="EY1309" s="242">
        <f t="shared" si="774"/>
        <v>203017</v>
      </c>
      <c r="EZ1309" s="242">
        <f t="shared" si="774"/>
        <v>202339</v>
      </c>
      <c r="FA1309" s="464">
        <f t="shared" si="672"/>
        <v>0.49794152816454934</v>
      </c>
      <c r="FB1309" s="243">
        <f t="shared" si="673"/>
        <v>22.322399130379182</v>
      </c>
      <c r="FC1309" s="464">
        <f t="shared" si="674"/>
        <v>0.66432864927331525</v>
      </c>
      <c r="FD1309" s="242">
        <f t="shared" si="675"/>
        <v>407749.10475477425</v>
      </c>
      <c r="FE1309" s="242">
        <f t="shared" si="676"/>
        <v>5751.0745168586718</v>
      </c>
      <c r="FF1309" s="242">
        <f t="shared" si="775"/>
        <v>62298</v>
      </c>
      <c r="FG1309" s="243">
        <f t="shared" si="728"/>
        <v>26.061831840508525</v>
      </c>
      <c r="FH1309" s="242">
        <f t="shared" si="776"/>
        <v>16236</v>
      </c>
      <c r="FI1309" s="242">
        <f t="shared" si="776"/>
        <v>62298</v>
      </c>
      <c r="FJ1309" s="242">
        <f t="shared" si="776"/>
        <v>233</v>
      </c>
      <c r="FK1309" s="242">
        <f t="shared" si="677"/>
        <v>45829</v>
      </c>
      <c r="FL1309" s="242">
        <f t="shared" si="777"/>
        <v>15770</v>
      </c>
      <c r="FM1309" s="242">
        <f t="shared" si="678"/>
        <v>30059</v>
      </c>
    </row>
    <row r="1310" spans="1:169" s="368" customFormat="1">
      <c r="A1310" s="285"/>
      <c r="B1310" s="286"/>
      <c r="C1310" s="285"/>
      <c r="D1310" s="285"/>
      <c r="E1310" s="241"/>
      <c r="F1310" s="393">
        <f t="shared" si="709"/>
        <v>14</v>
      </c>
      <c r="G1310" s="459" t="s">
        <v>1083</v>
      </c>
      <c r="H1310" s="392" t="s">
        <v>2048</v>
      </c>
      <c r="I1310" s="393"/>
      <c r="J1310" s="392"/>
      <c r="K1310" s="287"/>
      <c r="L1310" s="392"/>
      <c r="M1310" s="392"/>
      <c r="N1310" s="372">
        <f t="shared" si="765"/>
        <v>40</v>
      </c>
      <c r="O1310" s="244">
        <f t="shared" si="765"/>
        <v>66930</v>
      </c>
      <c r="P1310" s="244">
        <f t="shared" si="765"/>
        <v>84931</v>
      </c>
      <c r="Q1310" s="244">
        <f t="shared" si="765"/>
        <v>87174</v>
      </c>
      <c r="R1310" s="244">
        <f t="shared" si="765"/>
        <v>92022</v>
      </c>
      <c r="S1310" s="242">
        <f t="shared" si="765"/>
        <v>90175</v>
      </c>
      <c r="T1310" s="242">
        <f t="shared" si="765"/>
        <v>90718</v>
      </c>
      <c r="U1310" s="242">
        <f t="shared" si="765"/>
        <v>96645</v>
      </c>
      <c r="V1310" s="242">
        <f t="shared" si="765"/>
        <v>101421</v>
      </c>
      <c r="W1310" s="244">
        <f t="shared" si="765"/>
        <v>19246</v>
      </c>
      <c r="X1310" s="244">
        <f t="shared" si="765"/>
        <v>27876</v>
      </c>
      <c r="Y1310" s="244">
        <f t="shared" si="765"/>
        <v>28759</v>
      </c>
      <c r="Z1310" s="244">
        <f t="shared" si="765"/>
        <v>29955</v>
      </c>
      <c r="AA1310" s="242">
        <f t="shared" si="765"/>
        <v>30158</v>
      </c>
      <c r="AB1310" s="242">
        <f t="shared" si="765"/>
        <v>29209</v>
      </c>
      <c r="AC1310" s="242">
        <f t="shared" si="765"/>
        <v>31253</v>
      </c>
      <c r="AD1310" s="242">
        <f t="shared" si="766"/>
        <v>33273</v>
      </c>
      <c r="AE1310" s="244">
        <f t="shared" si="766"/>
        <v>4148</v>
      </c>
      <c r="AF1310" s="244">
        <f t="shared" si="766"/>
        <v>4824</v>
      </c>
      <c r="AG1310" s="244">
        <f t="shared" si="766"/>
        <v>4649</v>
      </c>
      <c r="AH1310" s="244">
        <f t="shared" si="766"/>
        <v>4653</v>
      </c>
      <c r="AI1310" s="242">
        <f t="shared" si="766"/>
        <v>4827</v>
      </c>
      <c r="AJ1310" s="242">
        <f t="shared" si="766"/>
        <v>4647</v>
      </c>
      <c r="AK1310" s="242">
        <f t="shared" si="766"/>
        <v>4625</v>
      </c>
      <c r="AL1310" s="242">
        <f t="shared" si="766"/>
        <v>4918</v>
      </c>
      <c r="AM1310" s="244">
        <f t="shared" si="766"/>
        <v>47686</v>
      </c>
      <c r="AN1310" s="244">
        <f t="shared" si="766"/>
        <v>57057</v>
      </c>
      <c r="AO1310" s="244">
        <f t="shared" si="766"/>
        <v>58414</v>
      </c>
      <c r="AP1310" s="244">
        <f t="shared" si="766"/>
        <v>62068</v>
      </c>
      <c r="AQ1310" s="242">
        <f t="shared" si="766"/>
        <v>60018</v>
      </c>
      <c r="AR1310" s="242">
        <f t="shared" si="767"/>
        <v>61507</v>
      </c>
      <c r="AS1310" s="242">
        <f t="shared" si="767"/>
        <v>65392</v>
      </c>
      <c r="AT1310" s="242">
        <f t="shared" si="767"/>
        <v>68150</v>
      </c>
      <c r="AU1310" s="244">
        <f t="shared" si="767"/>
        <v>13770</v>
      </c>
      <c r="AV1310" s="244">
        <f t="shared" si="767"/>
        <v>19938</v>
      </c>
      <c r="AW1310" s="244">
        <f t="shared" si="767"/>
        <v>20482</v>
      </c>
      <c r="AX1310" s="244">
        <f t="shared" si="767"/>
        <v>21892</v>
      </c>
      <c r="AY1310" s="242">
        <f t="shared" si="767"/>
        <v>22001</v>
      </c>
      <c r="AZ1310" s="242">
        <f t="shared" si="767"/>
        <v>22700</v>
      </c>
      <c r="BA1310" s="242">
        <f t="shared" si="767"/>
        <v>24455</v>
      </c>
      <c r="BB1310" s="242">
        <f t="shared" si="767"/>
        <v>26129</v>
      </c>
      <c r="BC1310" s="244">
        <f t="shared" si="767"/>
        <v>33866</v>
      </c>
      <c r="BD1310" s="244">
        <f t="shared" si="778"/>
        <v>37221.175523896651</v>
      </c>
      <c r="BE1310" s="244">
        <f t="shared" si="778"/>
        <v>38258.467521999999</v>
      </c>
      <c r="BF1310" s="244">
        <f t="shared" si="778"/>
        <v>40506.435563999999</v>
      </c>
      <c r="BG1310" s="242">
        <f t="shared" si="778"/>
        <v>38758</v>
      </c>
      <c r="BH1310" s="242">
        <f t="shared" si="778"/>
        <v>39862</v>
      </c>
      <c r="BI1310" s="242">
        <f t="shared" si="778"/>
        <v>41950</v>
      </c>
      <c r="BJ1310" s="242">
        <f t="shared" si="778"/>
        <v>43146</v>
      </c>
      <c r="BK1310" s="244">
        <f t="shared" si="768"/>
        <v>50</v>
      </c>
      <c r="BL1310" s="244">
        <f t="shared" si="768"/>
        <v>-102.17552389664843</v>
      </c>
      <c r="BM1310" s="244">
        <f t="shared" si="768"/>
        <v>-326.46752199999992</v>
      </c>
      <c r="BN1310" s="244">
        <f t="shared" si="768"/>
        <v>-330.43556399999966</v>
      </c>
      <c r="BO1310" s="242">
        <f t="shared" si="768"/>
        <v>-741</v>
      </c>
      <c r="BP1310" s="242">
        <f t="shared" si="768"/>
        <v>-1055</v>
      </c>
      <c r="BQ1310" s="242">
        <f t="shared" si="768"/>
        <v>-1013</v>
      </c>
      <c r="BR1310" s="242">
        <f t="shared" si="768"/>
        <v>-1125</v>
      </c>
      <c r="BS1310" s="244">
        <f t="shared" si="768"/>
        <v>1337</v>
      </c>
      <c r="BT1310" s="244">
        <f t="shared" si="768"/>
        <v>1901</v>
      </c>
      <c r="BU1310" s="244">
        <f t="shared" si="768"/>
        <v>2036</v>
      </c>
      <c r="BV1310" s="244">
        <f t="shared" si="768"/>
        <v>2189</v>
      </c>
      <c r="BW1310" s="242">
        <f t="shared" si="768"/>
        <v>1426</v>
      </c>
      <c r="BX1310" s="242">
        <f t="shared" si="768"/>
        <v>1307</v>
      </c>
      <c r="BY1310" s="242">
        <f t="shared" si="768"/>
        <v>1506</v>
      </c>
      <c r="BZ1310" s="242">
        <f t="shared" si="768"/>
        <v>1073</v>
      </c>
      <c r="CA1310" s="244">
        <f t="shared" si="769"/>
        <v>1287</v>
      </c>
      <c r="CB1310" s="244">
        <f t="shared" si="769"/>
        <v>2003.1755238966484</v>
      </c>
      <c r="CC1310" s="244">
        <f t="shared" si="769"/>
        <v>2362.4675219999999</v>
      </c>
      <c r="CD1310" s="244">
        <f t="shared" si="769"/>
        <v>2519.4355639999994</v>
      </c>
      <c r="CE1310" s="242">
        <f t="shared" si="769"/>
        <v>2167</v>
      </c>
      <c r="CF1310" s="242">
        <f t="shared" si="769"/>
        <v>2362</v>
      </c>
      <c r="CG1310" s="242">
        <f t="shared" si="769"/>
        <v>2519</v>
      </c>
      <c r="CH1310" s="242">
        <f t="shared" si="769"/>
        <v>2198</v>
      </c>
      <c r="CI1310" s="375"/>
      <c r="CJ1310" s="244">
        <f t="shared" si="770"/>
        <v>33867</v>
      </c>
      <c r="CK1310" s="244">
        <f t="shared" si="770"/>
        <v>41650</v>
      </c>
      <c r="CL1310" s="244">
        <f t="shared" si="770"/>
        <v>42791</v>
      </c>
      <c r="CM1310" s="244">
        <f t="shared" si="770"/>
        <v>45401</v>
      </c>
      <c r="CN1310" s="242">
        <f t="shared" si="770"/>
        <v>38758</v>
      </c>
      <c r="CO1310" s="242">
        <f t="shared" si="770"/>
        <v>40203.311976381803</v>
      </c>
      <c r="CP1310" s="242">
        <f t="shared" si="770"/>
        <v>42983.7418151495</v>
      </c>
      <c r="CQ1310" s="242">
        <f t="shared" si="770"/>
        <v>45123.303472545689</v>
      </c>
      <c r="CR1310" s="244">
        <f t="shared" si="770"/>
        <v>31314</v>
      </c>
      <c r="CS1310" s="244">
        <f t="shared" si="770"/>
        <v>38026</v>
      </c>
      <c r="CT1310" s="244">
        <f t="shared" si="770"/>
        <v>38841</v>
      </c>
      <c r="CU1310" s="244">
        <f t="shared" si="770"/>
        <v>41100</v>
      </c>
      <c r="CV1310" s="242">
        <f t="shared" si="770"/>
        <v>34979</v>
      </c>
      <c r="CW1310" s="242">
        <f t="shared" si="770"/>
        <v>35829.311976381803</v>
      </c>
      <c r="CX1310" s="242">
        <f t="shared" si="770"/>
        <v>38059.7418151495</v>
      </c>
      <c r="CY1310" s="242">
        <f t="shared" si="770"/>
        <v>39877.303472545675</v>
      </c>
      <c r="CZ1310" s="244">
        <f t="shared" si="771"/>
        <v>148</v>
      </c>
      <c r="DA1310" s="244">
        <f t="shared" si="771"/>
        <v>162</v>
      </c>
      <c r="DB1310" s="244">
        <f t="shared" si="771"/>
        <v>173</v>
      </c>
      <c r="DC1310" s="244">
        <f t="shared" si="771"/>
        <v>176</v>
      </c>
      <c r="DD1310" s="242">
        <f t="shared" si="771"/>
        <v>179</v>
      </c>
      <c r="DE1310" s="242">
        <f t="shared" si="771"/>
        <v>191</v>
      </c>
      <c r="DF1310" s="242">
        <f t="shared" si="771"/>
        <v>173</v>
      </c>
      <c r="DG1310" s="242">
        <f t="shared" si="771"/>
        <v>171</v>
      </c>
      <c r="DH1310" s="244">
        <f t="shared" si="771"/>
        <v>2405</v>
      </c>
      <c r="DI1310" s="244">
        <f t="shared" si="771"/>
        <v>3462</v>
      </c>
      <c r="DJ1310" s="244">
        <f t="shared" si="771"/>
        <v>3777</v>
      </c>
      <c r="DK1310" s="244">
        <f t="shared" si="771"/>
        <v>4125</v>
      </c>
      <c r="DL1310" s="242">
        <f t="shared" si="771"/>
        <v>3600</v>
      </c>
      <c r="DM1310" s="242">
        <f t="shared" si="771"/>
        <v>4183</v>
      </c>
      <c r="DN1310" s="242">
        <f t="shared" si="772"/>
        <v>4751</v>
      </c>
      <c r="DO1310" s="242">
        <f t="shared" si="772"/>
        <v>5075</v>
      </c>
      <c r="DP1310" s="244">
        <f t="shared" si="772"/>
        <v>-1</v>
      </c>
      <c r="DQ1310" s="244">
        <f t="shared" si="772"/>
        <v>-4428.8244761033511</v>
      </c>
      <c r="DR1310" s="244">
        <f t="shared" si="772"/>
        <v>-4532.5324780000001</v>
      </c>
      <c r="DS1310" s="244">
        <f t="shared" si="772"/>
        <v>-4894.5644360000006</v>
      </c>
      <c r="DT1310" s="242">
        <f t="shared" si="772"/>
        <v>0</v>
      </c>
      <c r="DU1310" s="242">
        <f t="shared" si="772"/>
        <v>-341.31197638179503</v>
      </c>
      <c r="DV1310" s="242">
        <f t="shared" si="772"/>
        <v>-1033.7418151494771</v>
      </c>
      <c r="DW1310" s="242">
        <f t="shared" si="772"/>
        <v>-1977.3034725456891</v>
      </c>
      <c r="DX1310" s="460">
        <f t="shared" si="659"/>
        <v>0.287554161063798</v>
      </c>
      <c r="DY1310" s="460">
        <f t="shared" si="659"/>
        <v>0.32821937808338536</v>
      </c>
      <c r="DZ1310" s="460">
        <f t="shared" si="659"/>
        <v>0.32990341156766928</v>
      </c>
      <c r="EA1310" s="460">
        <f t="shared" si="658"/>
        <v>0.32551998435156809</v>
      </c>
      <c r="EB1310" s="461">
        <f t="shared" si="658"/>
        <v>0.3344385916273912</v>
      </c>
      <c r="EC1310" s="461">
        <f t="shared" si="658"/>
        <v>0.3219757931171322</v>
      </c>
      <c r="ED1310" s="461">
        <f t="shared" si="658"/>
        <v>0.32337937813647888</v>
      </c>
      <c r="EE1310" s="461">
        <f t="shared" si="658"/>
        <v>0.32806815156624369</v>
      </c>
      <c r="EG1310" s="244">
        <f t="shared" si="773"/>
        <v>125951</v>
      </c>
      <c r="EH1310" s="244">
        <f t="shared" si="773"/>
        <v>34568</v>
      </c>
      <c r="EI1310" s="244">
        <f t="shared" si="773"/>
        <v>91386</v>
      </c>
      <c r="EJ1310" s="244">
        <f t="shared" si="773"/>
        <v>17568</v>
      </c>
      <c r="EK1310" s="244">
        <f t="shared" si="773"/>
        <v>122377</v>
      </c>
      <c r="EL1310" s="244">
        <f t="shared" si="773"/>
        <v>213160</v>
      </c>
      <c r="EM1310" s="244">
        <f t="shared" si="773"/>
        <v>212940</v>
      </c>
      <c r="EN1310" s="462">
        <f t="shared" si="729"/>
        <v>0.27445593921445643</v>
      </c>
      <c r="EO1310" s="244">
        <f t="shared" si="730"/>
        <v>19.223951152255271</v>
      </c>
      <c r="EP1310" s="462">
        <f t="shared" si="731"/>
        <v>0.9716238854792737</v>
      </c>
      <c r="EQ1310" s="244">
        <f t="shared" si="732"/>
        <v>574108.65077875776</v>
      </c>
      <c r="ER1310" s="244">
        <f t="shared" si="733"/>
        <v>6875.1761059453374</v>
      </c>
      <c r="ES1310" s="463"/>
      <c r="ET1310" s="242">
        <f t="shared" si="774"/>
        <v>97806</v>
      </c>
      <c r="EU1310" s="242">
        <f t="shared" si="774"/>
        <v>36586</v>
      </c>
      <c r="EV1310" s="242">
        <f t="shared" si="774"/>
        <v>61220</v>
      </c>
      <c r="EW1310" s="242">
        <f t="shared" si="774"/>
        <v>17624</v>
      </c>
      <c r="EX1310" s="242">
        <f t="shared" si="774"/>
        <v>240259</v>
      </c>
      <c r="EY1310" s="242">
        <f t="shared" si="774"/>
        <v>286694</v>
      </c>
      <c r="EZ1310" s="242">
        <f t="shared" si="774"/>
        <v>284822</v>
      </c>
      <c r="FA1310" s="464">
        <f t="shared" si="672"/>
        <v>0.37406703065251623</v>
      </c>
      <c r="FB1310" s="243">
        <f t="shared" si="673"/>
        <v>28.787977785037572</v>
      </c>
      <c r="FC1310" s="464">
        <f t="shared" si="674"/>
        <v>2.4564852872011942</v>
      </c>
      <c r="FD1310" s="242">
        <f t="shared" si="675"/>
        <v>838032.88523652393</v>
      </c>
      <c r="FE1310" s="242">
        <f t="shared" si="676"/>
        <v>5156.4368857274603</v>
      </c>
      <c r="FF1310" s="242">
        <f t="shared" si="775"/>
        <v>61369</v>
      </c>
      <c r="FG1310" s="243">
        <f t="shared" si="728"/>
        <v>34.848213267284784</v>
      </c>
      <c r="FH1310" s="242">
        <f t="shared" si="776"/>
        <v>21386</v>
      </c>
      <c r="FI1310" s="242">
        <f t="shared" si="776"/>
        <v>61369</v>
      </c>
      <c r="FJ1310" s="242">
        <f t="shared" si="776"/>
        <v>558</v>
      </c>
      <c r="FK1310" s="242">
        <f t="shared" si="677"/>
        <v>39425</v>
      </c>
      <c r="FL1310" s="242">
        <f t="shared" si="777"/>
        <v>2963</v>
      </c>
      <c r="FM1310" s="242">
        <f t="shared" si="678"/>
        <v>36462</v>
      </c>
    </row>
    <row r="1311" spans="1:169" s="368" customFormat="1">
      <c r="A1311" s="285"/>
      <c r="B1311" s="286"/>
      <c r="C1311" s="285"/>
      <c r="D1311" s="285"/>
      <c r="E1311" s="241"/>
      <c r="F1311" s="393">
        <f t="shared" si="709"/>
        <v>15</v>
      </c>
      <c r="G1311" s="459" t="s">
        <v>1113</v>
      </c>
      <c r="H1311" s="392" t="s">
        <v>2133</v>
      </c>
      <c r="I1311" s="393"/>
      <c r="J1311" s="392"/>
      <c r="K1311" s="287"/>
      <c r="L1311" s="392"/>
      <c r="M1311" s="392"/>
      <c r="N1311" s="372">
        <f t="shared" si="765"/>
        <v>24</v>
      </c>
      <c r="O1311" s="244">
        <f t="shared" si="765"/>
        <v>22203</v>
      </c>
      <c r="P1311" s="244">
        <f t="shared" si="765"/>
        <v>30651</v>
      </c>
      <c r="Q1311" s="244">
        <f t="shared" si="765"/>
        <v>33134</v>
      </c>
      <c r="R1311" s="244">
        <f t="shared" si="765"/>
        <v>35093</v>
      </c>
      <c r="S1311" s="242">
        <f t="shared" si="765"/>
        <v>29282</v>
      </c>
      <c r="T1311" s="242">
        <f t="shared" si="765"/>
        <v>31602</v>
      </c>
      <c r="U1311" s="242">
        <f t="shared" si="765"/>
        <v>32891</v>
      </c>
      <c r="V1311" s="242">
        <f t="shared" si="765"/>
        <v>35527</v>
      </c>
      <c r="W1311" s="244">
        <f t="shared" si="765"/>
        <v>8312</v>
      </c>
      <c r="X1311" s="244">
        <f t="shared" si="765"/>
        <v>11389</v>
      </c>
      <c r="Y1311" s="244">
        <f t="shared" si="765"/>
        <v>12496</v>
      </c>
      <c r="Z1311" s="244">
        <f t="shared" si="765"/>
        <v>13603</v>
      </c>
      <c r="AA1311" s="242">
        <f t="shared" si="765"/>
        <v>10666</v>
      </c>
      <c r="AB1311" s="242">
        <f t="shared" si="765"/>
        <v>11652</v>
      </c>
      <c r="AC1311" s="242">
        <f t="shared" si="765"/>
        <v>12116</v>
      </c>
      <c r="AD1311" s="242">
        <f t="shared" si="766"/>
        <v>12535</v>
      </c>
      <c r="AE1311" s="244">
        <f t="shared" si="766"/>
        <v>466</v>
      </c>
      <c r="AF1311" s="244">
        <f t="shared" si="766"/>
        <v>369</v>
      </c>
      <c r="AG1311" s="244">
        <f t="shared" si="766"/>
        <v>379</v>
      </c>
      <c r="AH1311" s="244">
        <f t="shared" si="766"/>
        <v>381</v>
      </c>
      <c r="AI1311" s="242">
        <f t="shared" si="766"/>
        <v>370</v>
      </c>
      <c r="AJ1311" s="242">
        <f t="shared" si="766"/>
        <v>380</v>
      </c>
      <c r="AK1311" s="242">
        <f t="shared" si="766"/>
        <v>404</v>
      </c>
      <c r="AL1311" s="242">
        <f t="shared" si="766"/>
        <v>451</v>
      </c>
      <c r="AM1311" s="244">
        <f t="shared" si="766"/>
        <v>13892</v>
      </c>
      <c r="AN1311" s="244">
        <f t="shared" si="766"/>
        <v>19262</v>
      </c>
      <c r="AO1311" s="244">
        <f t="shared" si="766"/>
        <v>20638</v>
      </c>
      <c r="AP1311" s="244">
        <f t="shared" si="766"/>
        <v>21489</v>
      </c>
      <c r="AQ1311" s="242">
        <f t="shared" si="766"/>
        <v>18615</v>
      </c>
      <c r="AR1311" s="242">
        <f t="shared" si="767"/>
        <v>19949</v>
      </c>
      <c r="AS1311" s="242">
        <f t="shared" si="767"/>
        <v>20775</v>
      </c>
      <c r="AT1311" s="242">
        <f t="shared" si="767"/>
        <v>22988</v>
      </c>
      <c r="AU1311" s="244">
        <f t="shared" si="767"/>
        <v>2934</v>
      </c>
      <c r="AV1311" s="244">
        <f t="shared" si="767"/>
        <v>4730</v>
      </c>
      <c r="AW1311" s="244">
        <f t="shared" si="767"/>
        <v>5144</v>
      </c>
      <c r="AX1311" s="244">
        <f t="shared" si="767"/>
        <v>5598</v>
      </c>
      <c r="AY1311" s="242">
        <f t="shared" si="767"/>
        <v>3826</v>
      </c>
      <c r="AZ1311" s="242">
        <f t="shared" si="767"/>
        <v>4128</v>
      </c>
      <c r="BA1311" s="242">
        <f t="shared" si="767"/>
        <v>4364</v>
      </c>
      <c r="BB1311" s="242">
        <f t="shared" si="767"/>
        <v>4566</v>
      </c>
      <c r="BC1311" s="244">
        <f t="shared" si="767"/>
        <v>10408</v>
      </c>
      <c r="BD1311" s="244">
        <f t="shared" si="778"/>
        <v>13426</v>
      </c>
      <c r="BE1311" s="244">
        <f t="shared" si="778"/>
        <v>14462</v>
      </c>
      <c r="BF1311" s="244">
        <f t="shared" si="778"/>
        <v>14886</v>
      </c>
      <c r="BG1311" s="242">
        <f t="shared" si="778"/>
        <v>13854</v>
      </c>
      <c r="BH1311" s="242">
        <f t="shared" si="778"/>
        <v>14919</v>
      </c>
      <c r="BI1311" s="242">
        <f t="shared" si="778"/>
        <v>15553</v>
      </c>
      <c r="BJ1311" s="242">
        <f t="shared" si="778"/>
        <v>17744</v>
      </c>
      <c r="BK1311" s="244">
        <f t="shared" si="768"/>
        <v>550</v>
      </c>
      <c r="BL1311" s="244">
        <f t="shared" si="768"/>
        <v>1106</v>
      </c>
      <c r="BM1311" s="244">
        <f t="shared" si="768"/>
        <v>1032</v>
      </c>
      <c r="BN1311" s="244">
        <f t="shared" si="768"/>
        <v>1005</v>
      </c>
      <c r="BO1311" s="242">
        <f t="shared" si="768"/>
        <v>935</v>
      </c>
      <c r="BP1311" s="242">
        <f t="shared" si="768"/>
        <v>902</v>
      </c>
      <c r="BQ1311" s="242">
        <f t="shared" si="768"/>
        <v>858</v>
      </c>
      <c r="BR1311" s="242">
        <f t="shared" si="768"/>
        <v>678</v>
      </c>
      <c r="BS1311" s="244">
        <f t="shared" si="768"/>
        <v>560</v>
      </c>
      <c r="BT1311" s="244">
        <f t="shared" si="768"/>
        <v>1106</v>
      </c>
      <c r="BU1311" s="244">
        <f t="shared" si="768"/>
        <v>1032</v>
      </c>
      <c r="BV1311" s="244">
        <f t="shared" si="768"/>
        <v>1005</v>
      </c>
      <c r="BW1311" s="242">
        <f t="shared" si="768"/>
        <v>935</v>
      </c>
      <c r="BX1311" s="242">
        <f t="shared" si="768"/>
        <v>902</v>
      </c>
      <c r="BY1311" s="242">
        <f t="shared" si="768"/>
        <v>858</v>
      </c>
      <c r="BZ1311" s="242">
        <f t="shared" si="768"/>
        <v>678</v>
      </c>
      <c r="CA1311" s="244">
        <f t="shared" si="769"/>
        <v>10</v>
      </c>
      <c r="CB1311" s="244">
        <f t="shared" si="769"/>
        <v>0</v>
      </c>
      <c r="CC1311" s="244">
        <f t="shared" si="769"/>
        <v>0</v>
      </c>
      <c r="CD1311" s="244">
        <f t="shared" si="769"/>
        <v>0</v>
      </c>
      <c r="CE1311" s="242">
        <f t="shared" si="769"/>
        <v>0</v>
      </c>
      <c r="CF1311" s="242">
        <f t="shared" si="769"/>
        <v>0</v>
      </c>
      <c r="CG1311" s="242">
        <f t="shared" si="769"/>
        <v>0</v>
      </c>
      <c r="CH1311" s="242">
        <f t="shared" si="769"/>
        <v>0</v>
      </c>
      <c r="CI1311" s="375"/>
      <c r="CJ1311" s="244">
        <f t="shared" si="770"/>
        <v>10409</v>
      </c>
      <c r="CK1311" s="244">
        <f t="shared" si="770"/>
        <v>13510</v>
      </c>
      <c r="CL1311" s="244">
        <f t="shared" si="770"/>
        <v>14426</v>
      </c>
      <c r="CM1311" s="244">
        <f t="shared" si="770"/>
        <v>15163</v>
      </c>
      <c r="CN1311" s="242">
        <f t="shared" si="770"/>
        <v>13854</v>
      </c>
      <c r="CO1311" s="242">
        <f t="shared" si="770"/>
        <v>14584.579845159555</v>
      </c>
      <c r="CP1311" s="242">
        <f t="shared" si="770"/>
        <v>15600.826574069657</v>
      </c>
      <c r="CQ1311" s="242">
        <f t="shared" si="770"/>
        <v>17437.865884574712</v>
      </c>
      <c r="CR1311" s="244">
        <f t="shared" si="770"/>
        <v>10265</v>
      </c>
      <c r="CS1311" s="244">
        <f t="shared" si="770"/>
        <v>13296</v>
      </c>
      <c r="CT1311" s="244">
        <f t="shared" si="770"/>
        <v>14194</v>
      </c>
      <c r="CU1311" s="244">
        <f t="shared" si="770"/>
        <v>14927</v>
      </c>
      <c r="CV1311" s="242">
        <f t="shared" si="770"/>
        <v>13632</v>
      </c>
      <c r="CW1311" s="242">
        <f t="shared" si="770"/>
        <v>14326.579845159555</v>
      </c>
      <c r="CX1311" s="242">
        <f t="shared" si="770"/>
        <v>15329.826574069657</v>
      </c>
      <c r="CY1311" s="242">
        <f t="shared" si="770"/>
        <v>17147.865884574712</v>
      </c>
      <c r="CZ1311" s="244">
        <f t="shared" si="771"/>
        <v>0</v>
      </c>
      <c r="DA1311" s="244">
        <f t="shared" si="771"/>
        <v>0</v>
      </c>
      <c r="DB1311" s="244">
        <f t="shared" si="771"/>
        <v>0</v>
      </c>
      <c r="DC1311" s="244">
        <f t="shared" si="771"/>
        <v>0</v>
      </c>
      <c r="DD1311" s="242">
        <f t="shared" si="771"/>
        <v>0</v>
      </c>
      <c r="DE1311" s="242">
        <f t="shared" si="771"/>
        <v>0</v>
      </c>
      <c r="DF1311" s="242">
        <f t="shared" si="771"/>
        <v>0</v>
      </c>
      <c r="DG1311" s="242">
        <f t="shared" si="771"/>
        <v>0</v>
      </c>
      <c r="DH1311" s="244">
        <f t="shared" si="771"/>
        <v>144</v>
      </c>
      <c r="DI1311" s="244">
        <f t="shared" si="771"/>
        <v>214</v>
      </c>
      <c r="DJ1311" s="244">
        <f t="shared" si="771"/>
        <v>232</v>
      </c>
      <c r="DK1311" s="244">
        <f t="shared" si="771"/>
        <v>236</v>
      </c>
      <c r="DL1311" s="242">
        <f t="shared" si="771"/>
        <v>222</v>
      </c>
      <c r="DM1311" s="242">
        <f t="shared" si="771"/>
        <v>258</v>
      </c>
      <c r="DN1311" s="242">
        <f t="shared" si="772"/>
        <v>271</v>
      </c>
      <c r="DO1311" s="242">
        <f t="shared" si="772"/>
        <v>290</v>
      </c>
      <c r="DP1311" s="244">
        <f t="shared" si="772"/>
        <v>-1</v>
      </c>
      <c r="DQ1311" s="244">
        <f t="shared" si="772"/>
        <v>-84</v>
      </c>
      <c r="DR1311" s="244">
        <f t="shared" si="772"/>
        <v>36</v>
      </c>
      <c r="DS1311" s="244">
        <f t="shared" si="772"/>
        <v>-277</v>
      </c>
      <c r="DT1311" s="242">
        <f t="shared" si="772"/>
        <v>0</v>
      </c>
      <c r="DU1311" s="242">
        <f t="shared" si="772"/>
        <v>334.42015484044487</v>
      </c>
      <c r="DV1311" s="242">
        <f t="shared" si="772"/>
        <v>-47.826574069658804</v>
      </c>
      <c r="DW1311" s="242">
        <f t="shared" si="772"/>
        <v>306.13411542528843</v>
      </c>
      <c r="DX1311" s="460">
        <f t="shared" si="659"/>
        <v>0.37436382470837276</v>
      </c>
      <c r="DY1311" s="460">
        <f t="shared" si="659"/>
        <v>0.37157025871912824</v>
      </c>
      <c r="DZ1311" s="460">
        <f t="shared" si="659"/>
        <v>0.37713526890807025</v>
      </c>
      <c r="EA1311" s="460">
        <f t="shared" si="658"/>
        <v>0.38762716211210213</v>
      </c>
      <c r="EB1311" s="461">
        <f t="shared" si="658"/>
        <v>0.3642510757461922</v>
      </c>
      <c r="EC1311" s="461">
        <f t="shared" si="658"/>
        <v>0.36871084108600721</v>
      </c>
      <c r="ED1311" s="461">
        <f t="shared" si="658"/>
        <v>0.36836824663281748</v>
      </c>
      <c r="EE1311" s="461">
        <f t="shared" si="658"/>
        <v>0.35283024178793593</v>
      </c>
      <c r="EG1311" s="244">
        <f t="shared" si="773"/>
        <v>22468</v>
      </c>
      <c r="EH1311" s="244">
        <f t="shared" si="773"/>
        <v>8792</v>
      </c>
      <c r="EI1311" s="244">
        <f t="shared" si="773"/>
        <v>13677</v>
      </c>
      <c r="EJ1311" s="244">
        <f t="shared" si="773"/>
        <v>4104</v>
      </c>
      <c r="EK1311" s="244">
        <f t="shared" si="773"/>
        <v>10480</v>
      </c>
      <c r="EL1311" s="244">
        <f t="shared" si="773"/>
        <v>32840</v>
      </c>
      <c r="EM1311" s="244">
        <f t="shared" si="773"/>
        <v>32840</v>
      </c>
      <c r="EN1311" s="462">
        <f t="shared" si="729"/>
        <v>0.39131208830336478</v>
      </c>
      <c r="EO1311" s="244">
        <f t="shared" si="730"/>
        <v>30.0065803904365</v>
      </c>
      <c r="EP1311" s="462">
        <f t="shared" si="731"/>
        <v>0.46644116076197256</v>
      </c>
      <c r="EQ1311" s="244">
        <f t="shared" si="732"/>
        <v>319123.02070645551</v>
      </c>
      <c r="ER1311" s="244">
        <f t="shared" si="733"/>
        <v>10414.129110840438</v>
      </c>
      <c r="ES1311" s="463"/>
      <c r="ET1311" s="242">
        <f t="shared" si="774"/>
        <v>24600</v>
      </c>
      <c r="EU1311" s="242">
        <f t="shared" si="774"/>
        <v>8249</v>
      </c>
      <c r="EV1311" s="242">
        <f t="shared" si="774"/>
        <v>16350</v>
      </c>
      <c r="EW1311" s="242">
        <f t="shared" si="774"/>
        <v>2836</v>
      </c>
      <c r="EX1311" s="242">
        <f t="shared" si="774"/>
        <v>5327</v>
      </c>
      <c r="EY1311" s="242">
        <f t="shared" si="774"/>
        <v>32939</v>
      </c>
      <c r="EZ1311" s="242">
        <f t="shared" si="774"/>
        <v>32938</v>
      </c>
      <c r="FA1311" s="464">
        <f t="shared" si="672"/>
        <v>0.33532520325203252</v>
      </c>
      <c r="FB1311" s="243">
        <f t="shared" si="673"/>
        <v>17.345565749235476</v>
      </c>
      <c r="FC1311" s="464">
        <f t="shared" si="674"/>
        <v>0.21654471544715448</v>
      </c>
      <c r="FD1311" s="242">
        <f t="shared" si="675"/>
        <v>161723.18528188468</v>
      </c>
      <c r="FE1311" s="242">
        <f t="shared" si="676"/>
        <v>7175.0966462242186</v>
      </c>
      <c r="FF1311" s="242">
        <f t="shared" si="775"/>
        <v>15282</v>
      </c>
      <c r="FG1311" s="243">
        <f t="shared" si="728"/>
        <v>20.769532783667056</v>
      </c>
      <c r="FH1311" s="242">
        <f t="shared" si="776"/>
        <v>3174</v>
      </c>
      <c r="FI1311" s="242">
        <f t="shared" si="776"/>
        <v>15282</v>
      </c>
      <c r="FJ1311" s="242">
        <f t="shared" si="776"/>
        <v>102</v>
      </c>
      <c r="FK1311" s="242">
        <f t="shared" si="677"/>
        <v>12006</v>
      </c>
      <c r="FL1311" s="242">
        <f t="shared" si="777"/>
        <v>711</v>
      </c>
      <c r="FM1311" s="242">
        <f t="shared" si="678"/>
        <v>11295</v>
      </c>
    </row>
    <row r="1312" spans="1:169" s="368" customFormat="1">
      <c r="A1312" s="285"/>
      <c r="B1312" s="286"/>
      <c r="C1312" s="285"/>
      <c r="D1312" s="285"/>
      <c r="E1312" s="241"/>
      <c r="F1312" s="393">
        <f t="shared" si="709"/>
        <v>16</v>
      </c>
      <c r="G1312" s="459" t="s">
        <v>1124</v>
      </c>
      <c r="H1312" s="392" t="s">
        <v>2193</v>
      </c>
      <c r="I1312" s="393"/>
      <c r="J1312" s="392"/>
      <c r="K1312" s="287"/>
      <c r="L1312" s="392"/>
      <c r="M1312" s="392"/>
      <c r="N1312" s="372">
        <f t="shared" si="765"/>
        <v>9</v>
      </c>
      <c r="O1312" s="244">
        <f t="shared" si="765"/>
        <v>18649</v>
      </c>
      <c r="P1312" s="244">
        <f t="shared" si="765"/>
        <v>26027</v>
      </c>
      <c r="Q1312" s="244">
        <f t="shared" si="765"/>
        <v>27611</v>
      </c>
      <c r="R1312" s="244">
        <f t="shared" si="765"/>
        <v>29597</v>
      </c>
      <c r="S1312" s="242">
        <f t="shared" si="765"/>
        <v>28065</v>
      </c>
      <c r="T1312" s="242">
        <f t="shared" si="765"/>
        <v>29892</v>
      </c>
      <c r="U1312" s="242">
        <f t="shared" si="765"/>
        <v>32333</v>
      </c>
      <c r="V1312" s="242">
        <f t="shared" si="765"/>
        <v>34860</v>
      </c>
      <c r="W1312" s="244">
        <f t="shared" si="765"/>
        <v>6852</v>
      </c>
      <c r="X1312" s="244">
        <f t="shared" si="765"/>
        <v>8932</v>
      </c>
      <c r="Y1312" s="244">
        <f t="shared" si="765"/>
        <v>9127</v>
      </c>
      <c r="Z1312" s="244">
        <f t="shared" si="765"/>
        <v>9602</v>
      </c>
      <c r="AA1312" s="242">
        <f t="shared" si="765"/>
        <v>10505</v>
      </c>
      <c r="AB1312" s="242">
        <f t="shared" si="765"/>
        <v>10918</v>
      </c>
      <c r="AC1312" s="242">
        <f t="shared" ref="X1312:AM1318" si="779">SUMIFS(AC$4:AC$1158,$K$4:$K$1158,$G1312)</f>
        <v>11812</v>
      </c>
      <c r="AD1312" s="242">
        <f t="shared" si="779"/>
        <v>12740</v>
      </c>
      <c r="AE1312" s="244">
        <f t="shared" si="779"/>
        <v>971</v>
      </c>
      <c r="AF1312" s="244">
        <f t="shared" si="779"/>
        <v>1631</v>
      </c>
      <c r="AG1312" s="244">
        <f t="shared" si="779"/>
        <v>1768</v>
      </c>
      <c r="AH1312" s="244">
        <f t="shared" si="766"/>
        <v>1880</v>
      </c>
      <c r="AI1312" s="242">
        <f t="shared" si="766"/>
        <v>1634</v>
      </c>
      <c r="AJ1312" s="242">
        <f t="shared" si="766"/>
        <v>1770</v>
      </c>
      <c r="AK1312" s="242">
        <f t="shared" si="766"/>
        <v>1883</v>
      </c>
      <c r="AL1312" s="242">
        <f t="shared" si="766"/>
        <v>1958</v>
      </c>
      <c r="AM1312" s="244">
        <f t="shared" si="766"/>
        <v>11797</v>
      </c>
      <c r="AN1312" s="244">
        <f t="shared" si="766"/>
        <v>17095</v>
      </c>
      <c r="AO1312" s="244">
        <f t="shared" si="766"/>
        <v>18484</v>
      </c>
      <c r="AP1312" s="244">
        <f t="shared" si="766"/>
        <v>19995</v>
      </c>
      <c r="AQ1312" s="242">
        <f t="shared" si="766"/>
        <v>17562</v>
      </c>
      <c r="AR1312" s="242">
        <f t="shared" si="767"/>
        <v>18974</v>
      </c>
      <c r="AS1312" s="242">
        <f t="shared" si="767"/>
        <v>20521</v>
      </c>
      <c r="AT1312" s="242">
        <f t="shared" si="767"/>
        <v>22119</v>
      </c>
      <c r="AU1312" s="244">
        <f t="shared" si="767"/>
        <v>1918</v>
      </c>
      <c r="AV1312" s="244">
        <f t="shared" si="767"/>
        <v>2968</v>
      </c>
      <c r="AW1312" s="244">
        <f t="shared" si="767"/>
        <v>3243</v>
      </c>
      <c r="AX1312" s="244">
        <f t="shared" si="767"/>
        <v>3551</v>
      </c>
      <c r="AY1312" s="242">
        <f t="shared" si="767"/>
        <v>3523</v>
      </c>
      <c r="AZ1312" s="242">
        <f t="shared" si="767"/>
        <v>3833</v>
      </c>
      <c r="BA1312" s="242">
        <f t="shared" si="767"/>
        <v>4174</v>
      </c>
      <c r="BB1312" s="242">
        <f t="shared" si="767"/>
        <v>4535</v>
      </c>
      <c r="BC1312" s="244">
        <f t="shared" si="767"/>
        <v>8711</v>
      </c>
      <c r="BD1312" s="244">
        <f t="shared" si="778"/>
        <v>11949</v>
      </c>
      <c r="BE1312" s="244">
        <f t="shared" si="778"/>
        <v>12553</v>
      </c>
      <c r="BF1312" s="244">
        <f t="shared" si="778"/>
        <v>13800</v>
      </c>
      <c r="BG1312" s="242">
        <f t="shared" si="778"/>
        <v>12272</v>
      </c>
      <c r="BH1312" s="242">
        <f t="shared" si="778"/>
        <v>12994</v>
      </c>
      <c r="BI1312" s="242">
        <f t="shared" si="778"/>
        <v>14206</v>
      </c>
      <c r="BJ1312" s="242">
        <f t="shared" si="778"/>
        <v>15833</v>
      </c>
      <c r="BK1312" s="244">
        <f t="shared" si="768"/>
        <v>1168</v>
      </c>
      <c r="BL1312" s="244">
        <f t="shared" si="768"/>
        <v>2178</v>
      </c>
      <c r="BM1312" s="244">
        <f t="shared" si="768"/>
        <v>2688</v>
      </c>
      <c r="BN1312" s="244">
        <f t="shared" si="768"/>
        <v>2644</v>
      </c>
      <c r="BO1312" s="242">
        <f t="shared" si="768"/>
        <v>1767</v>
      </c>
      <c r="BP1312" s="242">
        <f t="shared" si="768"/>
        <v>2147</v>
      </c>
      <c r="BQ1312" s="242">
        <f t="shared" si="768"/>
        <v>2141</v>
      </c>
      <c r="BR1312" s="242">
        <f t="shared" si="768"/>
        <v>1751</v>
      </c>
      <c r="BS1312" s="244">
        <f t="shared" si="768"/>
        <v>1169</v>
      </c>
      <c r="BT1312" s="244">
        <f t="shared" si="768"/>
        <v>2178</v>
      </c>
      <c r="BU1312" s="244">
        <f t="shared" si="768"/>
        <v>2688</v>
      </c>
      <c r="BV1312" s="244">
        <f t="shared" si="768"/>
        <v>2644</v>
      </c>
      <c r="BW1312" s="242">
        <f t="shared" si="768"/>
        <v>1767</v>
      </c>
      <c r="BX1312" s="242">
        <f t="shared" si="768"/>
        <v>2147</v>
      </c>
      <c r="BY1312" s="242">
        <f t="shared" si="768"/>
        <v>2141</v>
      </c>
      <c r="BZ1312" s="242">
        <f t="shared" ref="BZ1312:CH1318" si="780">SUMIFS(BZ$4:BZ$1158,$K$4:$K$1158,$G1312)</f>
        <v>1751</v>
      </c>
      <c r="CA1312" s="244">
        <f t="shared" si="780"/>
        <v>1</v>
      </c>
      <c r="CB1312" s="244">
        <f t="shared" si="780"/>
        <v>0</v>
      </c>
      <c r="CC1312" s="244">
        <f t="shared" si="780"/>
        <v>0</v>
      </c>
      <c r="CD1312" s="244">
        <f t="shared" si="780"/>
        <v>0</v>
      </c>
      <c r="CE1312" s="242">
        <f t="shared" si="780"/>
        <v>0</v>
      </c>
      <c r="CF1312" s="242">
        <f t="shared" si="780"/>
        <v>0</v>
      </c>
      <c r="CG1312" s="242">
        <f t="shared" si="780"/>
        <v>0</v>
      </c>
      <c r="CH1312" s="242">
        <f t="shared" si="780"/>
        <v>0</v>
      </c>
      <c r="CI1312" s="375"/>
      <c r="CJ1312" s="244">
        <f t="shared" si="770"/>
        <v>8712</v>
      </c>
      <c r="CK1312" s="244">
        <f t="shared" si="770"/>
        <v>13375</v>
      </c>
      <c r="CL1312" s="244">
        <f t="shared" si="770"/>
        <v>14430</v>
      </c>
      <c r="CM1312" s="244">
        <f t="shared" si="770"/>
        <v>15395</v>
      </c>
      <c r="CN1312" s="242">
        <f t="shared" si="770"/>
        <v>12272</v>
      </c>
      <c r="CO1312" s="242">
        <f t="shared" si="770"/>
        <v>13388.391707079802</v>
      </c>
      <c r="CP1312" s="242">
        <f t="shared" si="770"/>
        <v>14665.289688221335</v>
      </c>
      <c r="CQ1312" s="242">
        <f t="shared" si="770"/>
        <v>16012.575018902668</v>
      </c>
      <c r="CR1312" s="244">
        <f t="shared" si="770"/>
        <v>3593</v>
      </c>
      <c r="CS1312" s="244">
        <f t="shared" si="770"/>
        <v>4739</v>
      </c>
      <c r="CT1312" s="244">
        <f t="shared" si="770"/>
        <v>5027</v>
      </c>
      <c r="CU1312" s="244">
        <f t="shared" si="770"/>
        <v>5331</v>
      </c>
      <c r="CV1312" s="242">
        <f t="shared" si="770"/>
        <v>7624</v>
      </c>
      <c r="CW1312" s="242">
        <f t="shared" si="770"/>
        <v>8176.3917070798007</v>
      </c>
      <c r="CX1312" s="242">
        <f t="shared" si="770"/>
        <v>8777.2896882213354</v>
      </c>
      <c r="CY1312" s="242">
        <f t="shared" ref="CT1312:DI1318" si="781">SUMIFS(CY$4:CY$1158,$K$4:$K$1158,$G1312)</f>
        <v>9380.5750189026712</v>
      </c>
      <c r="CZ1312" s="244">
        <f t="shared" si="781"/>
        <v>2119</v>
      </c>
      <c r="DA1312" s="244">
        <f t="shared" si="781"/>
        <v>4258</v>
      </c>
      <c r="DB1312" s="244">
        <f t="shared" si="781"/>
        <v>4531</v>
      </c>
      <c r="DC1312" s="244">
        <f t="shared" si="781"/>
        <v>4626</v>
      </c>
      <c r="DD1312" s="242">
        <f t="shared" si="771"/>
        <v>268</v>
      </c>
      <c r="DE1312" s="242">
        <f t="shared" si="771"/>
        <v>289</v>
      </c>
      <c r="DF1312" s="242">
        <f t="shared" si="771"/>
        <v>273</v>
      </c>
      <c r="DG1312" s="242">
        <f t="shared" si="771"/>
        <v>339</v>
      </c>
      <c r="DH1312" s="244">
        <f t="shared" si="771"/>
        <v>3000</v>
      </c>
      <c r="DI1312" s="244">
        <f t="shared" si="771"/>
        <v>4378</v>
      </c>
      <c r="DJ1312" s="244">
        <f t="shared" si="771"/>
        <v>4872</v>
      </c>
      <c r="DK1312" s="244">
        <f t="shared" si="771"/>
        <v>5438</v>
      </c>
      <c r="DL1312" s="242">
        <f t="shared" si="771"/>
        <v>4380</v>
      </c>
      <c r="DM1312" s="242">
        <f t="shared" si="771"/>
        <v>4923</v>
      </c>
      <c r="DN1312" s="242">
        <f t="shared" si="772"/>
        <v>5615</v>
      </c>
      <c r="DO1312" s="242">
        <f t="shared" si="772"/>
        <v>6293</v>
      </c>
      <c r="DP1312" s="244">
        <f t="shared" si="772"/>
        <v>-1</v>
      </c>
      <c r="DQ1312" s="244">
        <f t="shared" si="772"/>
        <v>-1426</v>
      </c>
      <c r="DR1312" s="244">
        <f t="shared" si="772"/>
        <v>-1877</v>
      </c>
      <c r="DS1312" s="244">
        <f t="shared" si="772"/>
        <v>-1595</v>
      </c>
      <c r="DT1312" s="242">
        <f t="shared" si="772"/>
        <v>0</v>
      </c>
      <c r="DU1312" s="242">
        <f t="shared" si="772"/>
        <v>-394.39170707980156</v>
      </c>
      <c r="DV1312" s="242">
        <f t="shared" si="772"/>
        <v>-459.28968822133692</v>
      </c>
      <c r="DW1312" s="242">
        <f t="shared" si="772"/>
        <v>-179.57501890267062</v>
      </c>
      <c r="DX1312" s="460">
        <f t="shared" si="659"/>
        <v>0.36741916456646467</v>
      </c>
      <c r="DY1312" s="460">
        <f t="shared" si="659"/>
        <v>0.34318208014753909</v>
      </c>
      <c r="DZ1312" s="460">
        <f t="shared" si="659"/>
        <v>0.33055666219984786</v>
      </c>
      <c r="EA1312" s="460">
        <f t="shared" si="658"/>
        <v>0.32442477278102511</v>
      </c>
      <c r="EB1312" s="461">
        <f t="shared" si="658"/>
        <v>0.37430963833956887</v>
      </c>
      <c r="EC1312" s="461">
        <f t="shared" si="658"/>
        <v>0.36524822695035464</v>
      </c>
      <c r="ED1312" s="461">
        <f t="shared" si="658"/>
        <v>0.36532335384900877</v>
      </c>
      <c r="EE1312" s="461">
        <f t="shared" si="658"/>
        <v>0.36546184738955823</v>
      </c>
      <c r="EG1312" s="244">
        <f t="shared" si="773"/>
        <v>18649</v>
      </c>
      <c r="EH1312" s="244">
        <f t="shared" si="773"/>
        <v>7132</v>
      </c>
      <c r="EI1312" s="244">
        <f t="shared" si="773"/>
        <v>11517</v>
      </c>
      <c r="EJ1312" s="244">
        <f t="shared" si="773"/>
        <v>1871</v>
      </c>
      <c r="EK1312" s="244">
        <f t="shared" si="773"/>
        <v>46764</v>
      </c>
      <c r="EL1312" s="244">
        <f t="shared" si="773"/>
        <v>51936</v>
      </c>
      <c r="EM1312" s="244">
        <f t="shared" si="773"/>
        <v>51152</v>
      </c>
      <c r="EN1312" s="462">
        <f t="shared" si="729"/>
        <v>0.38243337444366993</v>
      </c>
      <c r="EO1312" s="244">
        <f t="shared" si="730"/>
        <v>16.245550056438312</v>
      </c>
      <c r="EP1312" s="462">
        <f t="shared" si="731"/>
        <v>2.5075875382058017</v>
      </c>
      <c r="EQ1312" s="244">
        <f t="shared" si="732"/>
        <v>900415.89648798516</v>
      </c>
      <c r="ER1312" s="244">
        <f t="shared" si="733"/>
        <v>3048.1049942654572</v>
      </c>
      <c r="ES1312" s="463"/>
      <c r="ET1312" s="242">
        <f t="shared" si="774"/>
        <v>28065</v>
      </c>
      <c r="EU1312" s="242">
        <f t="shared" si="774"/>
        <v>10505</v>
      </c>
      <c r="EV1312" s="242">
        <f t="shared" si="774"/>
        <v>17562</v>
      </c>
      <c r="EW1312" s="242">
        <f t="shared" si="774"/>
        <v>3523</v>
      </c>
      <c r="EX1312" s="242">
        <f t="shared" si="774"/>
        <v>75929</v>
      </c>
      <c r="EY1312" s="242">
        <f t="shared" si="774"/>
        <v>77020</v>
      </c>
      <c r="EZ1312" s="242">
        <f t="shared" si="774"/>
        <v>75774</v>
      </c>
      <c r="FA1312" s="464">
        <f t="shared" si="672"/>
        <v>0.37430963833956887</v>
      </c>
      <c r="FB1312" s="243">
        <f t="shared" si="673"/>
        <v>20.06035759025168</v>
      </c>
      <c r="FC1312" s="464">
        <f t="shared" si="674"/>
        <v>2.7054694459290931</v>
      </c>
      <c r="FD1312" s="242">
        <f t="shared" si="675"/>
        <v>985834.84809140489</v>
      </c>
      <c r="FE1312" s="242">
        <f t="shared" si="676"/>
        <v>3874.4600170682993</v>
      </c>
      <c r="FF1312" s="242">
        <f t="shared" si="775"/>
        <v>17562</v>
      </c>
      <c r="FG1312" s="243">
        <f t="shared" si="728"/>
        <v>17.742853889078692</v>
      </c>
      <c r="FH1312" s="242">
        <f t="shared" si="776"/>
        <v>3116</v>
      </c>
      <c r="FI1312" s="242">
        <f t="shared" si="776"/>
        <v>17562</v>
      </c>
      <c r="FJ1312" s="242">
        <f t="shared" si="776"/>
        <v>1858</v>
      </c>
      <c r="FK1312" s="242">
        <f t="shared" si="677"/>
        <v>12588</v>
      </c>
      <c r="FL1312" s="242">
        <f t="shared" si="777"/>
        <v>1611</v>
      </c>
      <c r="FM1312" s="242">
        <f t="shared" si="678"/>
        <v>10977</v>
      </c>
    </row>
    <row r="1313" spans="1:169" s="368" customFormat="1">
      <c r="A1313" s="285"/>
      <c r="B1313" s="286"/>
      <c r="C1313" s="285"/>
      <c r="D1313" s="285"/>
      <c r="E1313" s="241"/>
      <c r="F1313" s="393">
        <f t="shared" si="709"/>
        <v>17</v>
      </c>
      <c r="G1313" s="459" t="s">
        <v>1164</v>
      </c>
      <c r="H1313" s="392" t="s">
        <v>2218</v>
      </c>
      <c r="I1313" s="393"/>
      <c r="J1313" s="392"/>
      <c r="K1313" s="287"/>
      <c r="L1313" s="392"/>
      <c r="M1313" s="392"/>
      <c r="N1313" s="372">
        <f t="shared" ref="N1313:W1318" si="782">SUMIFS(N$4:N$1158,$K$4:$K$1158,$G1313)</f>
        <v>94</v>
      </c>
      <c r="O1313" s="244">
        <f t="shared" si="782"/>
        <v>41338</v>
      </c>
      <c r="P1313" s="244">
        <f t="shared" si="782"/>
        <v>64299</v>
      </c>
      <c r="Q1313" s="244">
        <f t="shared" si="782"/>
        <v>69315</v>
      </c>
      <c r="R1313" s="244">
        <f t="shared" si="782"/>
        <v>74090</v>
      </c>
      <c r="S1313" s="242">
        <f t="shared" si="782"/>
        <v>64139</v>
      </c>
      <c r="T1313" s="242">
        <f t="shared" si="782"/>
        <v>70062</v>
      </c>
      <c r="U1313" s="242">
        <f t="shared" si="782"/>
        <v>76851</v>
      </c>
      <c r="V1313" s="242">
        <f t="shared" si="782"/>
        <v>84736</v>
      </c>
      <c r="W1313" s="244">
        <f t="shared" si="782"/>
        <v>20768</v>
      </c>
      <c r="X1313" s="244">
        <f t="shared" si="779"/>
        <v>31528</v>
      </c>
      <c r="Y1313" s="244">
        <f t="shared" si="779"/>
        <v>33391</v>
      </c>
      <c r="Z1313" s="244">
        <f t="shared" si="779"/>
        <v>34610</v>
      </c>
      <c r="AA1313" s="242">
        <f t="shared" si="779"/>
        <v>30268</v>
      </c>
      <c r="AB1313" s="242">
        <f t="shared" si="779"/>
        <v>32956</v>
      </c>
      <c r="AC1313" s="242">
        <f t="shared" si="779"/>
        <v>36125</v>
      </c>
      <c r="AD1313" s="242">
        <f t="shared" si="779"/>
        <v>39906</v>
      </c>
      <c r="AE1313" s="244">
        <f t="shared" si="779"/>
        <v>967</v>
      </c>
      <c r="AF1313" s="244">
        <f t="shared" si="779"/>
        <v>1122</v>
      </c>
      <c r="AG1313" s="244">
        <f t="shared" si="779"/>
        <v>1103</v>
      </c>
      <c r="AH1313" s="244">
        <f t="shared" si="779"/>
        <v>1129</v>
      </c>
      <c r="AI1313" s="242">
        <f t="shared" si="779"/>
        <v>1129</v>
      </c>
      <c r="AJ1313" s="242">
        <f t="shared" si="779"/>
        <v>1114</v>
      </c>
      <c r="AK1313" s="242">
        <f t="shared" si="779"/>
        <v>1144</v>
      </c>
      <c r="AL1313" s="242">
        <f t="shared" si="779"/>
        <v>1217</v>
      </c>
      <c r="AM1313" s="244">
        <f t="shared" si="779"/>
        <v>20563</v>
      </c>
      <c r="AN1313" s="244">
        <f t="shared" ref="AN1313:BC1318" si="783">SUMIFS(AN$4:AN$1158,$K$4:$K$1158,$G1313)</f>
        <v>32766</v>
      </c>
      <c r="AO1313" s="244">
        <f t="shared" si="783"/>
        <v>35921</v>
      </c>
      <c r="AP1313" s="244">
        <f t="shared" si="783"/>
        <v>39477</v>
      </c>
      <c r="AQ1313" s="242">
        <f t="shared" si="783"/>
        <v>33872</v>
      </c>
      <c r="AR1313" s="242">
        <f t="shared" si="783"/>
        <v>37107</v>
      </c>
      <c r="AS1313" s="242">
        <f t="shared" si="783"/>
        <v>40732</v>
      </c>
      <c r="AT1313" s="242">
        <f t="shared" si="783"/>
        <v>44816</v>
      </c>
      <c r="AU1313" s="244">
        <f t="shared" si="783"/>
        <v>8832</v>
      </c>
      <c r="AV1313" s="244">
        <f t="shared" si="783"/>
        <v>14822</v>
      </c>
      <c r="AW1313" s="244">
        <f t="shared" si="783"/>
        <v>16315</v>
      </c>
      <c r="AX1313" s="244">
        <f t="shared" si="783"/>
        <v>17997</v>
      </c>
      <c r="AY1313" s="242">
        <f t="shared" si="783"/>
        <v>15735</v>
      </c>
      <c r="AZ1313" s="242">
        <f t="shared" si="783"/>
        <v>17302</v>
      </c>
      <c r="BA1313" s="242">
        <f t="shared" si="783"/>
        <v>19070</v>
      </c>
      <c r="BB1313" s="242">
        <f t="shared" si="783"/>
        <v>21008</v>
      </c>
      <c r="BC1313" s="244">
        <f t="shared" si="783"/>
        <v>10569</v>
      </c>
      <c r="BD1313" s="244">
        <f t="shared" si="778"/>
        <v>15045</v>
      </c>
      <c r="BE1313" s="244">
        <f t="shared" si="778"/>
        <v>16041</v>
      </c>
      <c r="BF1313" s="244">
        <f t="shared" si="778"/>
        <v>18121</v>
      </c>
      <c r="BG1313" s="242">
        <f t="shared" si="778"/>
        <v>15782</v>
      </c>
      <c r="BH1313" s="242">
        <f t="shared" si="778"/>
        <v>16223</v>
      </c>
      <c r="BI1313" s="242">
        <f t="shared" si="778"/>
        <v>18321</v>
      </c>
      <c r="BJ1313" s="242">
        <f t="shared" si="778"/>
        <v>21720</v>
      </c>
      <c r="BK1313" s="244">
        <f t="shared" ref="BK1313:BZ1318" si="784">SUMIFS(BK$4:BK$1158,$K$4:$K$1158,$G1313)</f>
        <v>1162</v>
      </c>
      <c r="BL1313" s="244">
        <f t="shared" si="784"/>
        <v>2899</v>
      </c>
      <c r="BM1313" s="244">
        <f t="shared" si="784"/>
        <v>3565</v>
      </c>
      <c r="BN1313" s="244">
        <f t="shared" si="784"/>
        <v>3359</v>
      </c>
      <c r="BO1313" s="242">
        <f t="shared" si="784"/>
        <v>2355</v>
      </c>
      <c r="BP1313" s="242">
        <f t="shared" si="784"/>
        <v>3582</v>
      </c>
      <c r="BQ1313" s="242">
        <f t="shared" si="784"/>
        <v>3341</v>
      </c>
      <c r="BR1313" s="242">
        <f t="shared" si="784"/>
        <v>2088</v>
      </c>
      <c r="BS1313" s="244">
        <f t="shared" si="784"/>
        <v>1260</v>
      </c>
      <c r="BT1313" s="244">
        <f t="shared" si="784"/>
        <v>2899</v>
      </c>
      <c r="BU1313" s="244">
        <f t="shared" si="784"/>
        <v>3565</v>
      </c>
      <c r="BV1313" s="244">
        <f t="shared" si="784"/>
        <v>3359</v>
      </c>
      <c r="BW1313" s="242">
        <f t="shared" si="784"/>
        <v>2355</v>
      </c>
      <c r="BX1313" s="242">
        <f t="shared" si="784"/>
        <v>3582</v>
      </c>
      <c r="BY1313" s="242">
        <f t="shared" si="784"/>
        <v>3341</v>
      </c>
      <c r="BZ1313" s="242">
        <f t="shared" si="784"/>
        <v>2088</v>
      </c>
      <c r="CA1313" s="244">
        <f t="shared" si="780"/>
        <v>98</v>
      </c>
      <c r="CB1313" s="244">
        <f t="shared" si="780"/>
        <v>0</v>
      </c>
      <c r="CC1313" s="244">
        <f t="shared" si="780"/>
        <v>0</v>
      </c>
      <c r="CD1313" s="244">
        <f t="shared" si="780"/>
        <v>0</v>
      </c>
      <c r="CE1313" s="242">
        <f t="shared" si="780"/>
        <v>0</v>
      </c>
      <c r="CF1313" s="242">
        <f t="shared" si="780"/>
        <v>0</v>
      </c>
      <c r="CG1313" s="242">
        <f t="shared" si="780"/>
        <v>0</v>
      </c>
      <c r="CH1313" s="242">
        <f t="shared" si="780"/>
        <v>0</v>
      </c>
      <c r="CI1313" s="375"/>
      <c r="CJ1313" s="244">
        <f t="shared" ref="CJ1313:CS1318" si="785">SUMIFS(CJ$4:CJ$1158,$K$4:$K$1158,$G1313)</f>
        <v>10563</v>
      </c>
      <c r="CK1313" s="244">
        <f t="shared" si="785"/>
        <v>16624</v>
      </c>
      <c r="CL1313" s="244">
        <f t="shared" si="785"/>
        <v>18018</v>
      </c>
      <c r="CM1313" s="244">
        <f t="shared" si="785"/>
        <v>19308</v>
      </c>
      <c r="CN1313" s="242">
        <f t="shared" si="785"/>
        <v>15782</v>
      </c>
      <c r="CO1313" s="242">
        <f t="shared" si="785"/>
        <v>16688.169728803168</v>
      </c>
      <c r="CP1313" s="242">
        <f t="shared" si="785"/>
        <v>18056.089426293918</v>
      </c>
      <c r="CQ1313" s="242">
        <f t="shared" si="785"/>
        <v>20257.05291685426</v>
      </c>
      <c r="CR1313" s="244">
        <f t="shared" si="785"/>
        <v>6389</v>
      </c>
      <c r="CS1313" s="244">
        <f t="shared" si="785"/>
        <v>10208</v>
      </c>
      <c r="CT1313" s="244">
        <f t="shared" si="781"/>
        <v>11139</v>
      </c>
      <c r="CU1313" s="244">
        <f t="shared" si="781"/>
        <v>12206</v>
      </c>
      <c r="CV1313" s="242">
        <f t="shared" si="781"/>
        <v>10349</v>
      </c>
      <c r="CW1313" s="242">
        <f t="shared" si="781"/>
        <v>11328.16972880317</v>
      </c>
      <c r="CX1313" s="242">
        <f t="shared" si="781"/>
        <v>12455.089426293916</v>
      </c>
      <c r="CY1313" s="242">
        <f t="shared" si="781"/>
        <v>13740.052916854265</v>
      </c>
      <c r="CZ1313" s="244">
        <f t="shared" si="781"/>
        <v>3725</v>
      </c>
      <c r="DA1313" s="244">
        <f t="shared" si="781"/>
        <v>5500</v>
      </c>
      <c r="DB1313" s="244">
        <f t="shared" si="781"/>
        <v>5855</v>
      </c>
      <c r="DC1313" s="244">
        <f t="shared" si="781"/>
        <v>5971</v>
      </c>
      <c r="DD1313" s="242">
        <f t="shared" si="781"/>
        <v>4516</v>
      </c>
      <c r="DE1313" s="242">
        <f t="shared" si="781"/>
        <v>4329</v>
      </c>
      <c r="DF1313" s="242">
        <f t="shared" si="781"/>
        <v>4431</v>
      </c>
      <c r="DG1313" s="242">
        <f t="shared" si="781"/>
        <v>5201</v>
      </c>
      <c r="DH1313" s="244">
        <f t="shared" si="781"/>
        <v>449</v>
      </c>
      <c r="DI1313" s="244">
        <f t="shared" si="781"/>
        <v>916</v>
      </c>
      <c r="DJ1313" s="244">
        <f t="shared" ref="DJ1313:DW1318" si="786">SUMIFS(DJ$4:DJ$1158,$K$4:$K$1158,$G1313)</f>
        <v>1024</v>
      </c>
      <c r="DK1313" s="244">
        <f t="shared" si="786"/>
        <v>1131</v>
      </c>
      <c r="DL1313" s="242">
        <f t="shared" si="786"/>
        <v>917</v>
      </c>
      <c r="DM1313" s="242">
        <f t="shared" si="786"/>
        <v>1031</v>
      </c>
      <c r="DN1313" s="242">
        <f t="shared" si="786"/>
        <v>1170</v>
      </c>
      <c r="DO1313" s="242">
        <f t="shared" si="786"/>
        <v>1316</v>
      </c>
      <c r="DP1313" s="244">
        <f t="shared" si="786"/>
        <v>6</v>
      </c>
      <c r="DQ1313" s="244">
        <f t="shared" si="786"/>
        <v>-1579</v>
      </c>
      <c r="DR1313" s="244">
        <f t="shared" si="786"/>
        <v>-1977</v>
      </c>
      <c r="DS1313" s="244">
        <f t="shared" si="786"/>
        <v>-1187</v>
      </c>
      <c r="DT1313" s="242">
        <f t="shared" si="786"/>
        <v>0</v>
      </c>
      <c r="DU1313" s="242">
        <f t="shared" si="786"/>
        <v>-465.16972880317127</v>
      </c>
      <c r="DV1313" s="242">
        <f t="shared" si="786"/>
        <v>264.9105737060828</v>
      </c>
      <c r="DW1313" s="242">
        <f t="shared" si="786"/>
        <v>1462.9470831457454</v>
      </c>
      <c r="DX1313" s="460">
        <f t="shared" si="659"/>
        <v>0.50239489089941458</v>
      </c>
      <c r="DY1313" s="460">
        <f t="shared" si="659"/>
        <v>0.49033421981679343</v>
      </c>
      <c r="DZ1313" s="460">
        <f t="shared" si="659"/>
        <v>0.48172834162879608</v>
      </c>
      <c r="EA1313" s="460">
        <f t="shared" si="658"/>
        <v>0.46713456606829534</v>
      </c>
      <c r="EB1313" s="461">
        <f t="shared" si="658"/>
        <v>0.4719125648981119</v>
      </c>
      <c r="EC1313" s="461">
        <f t="shared" si="658"/>
        <v>0.47038337472524333</v>
      </c>
      <c r="ED1313" s="461">
        <f t="shared" si="658"/>
        <v>0.47006545132789423</v>
      </c>
      <c r="EE1313" s="461">
        <f t="shared" si="658"/>
        <v>0.47094505287009064</v>
      </c>
      <c r="EG1313" s="244">
        <f t="shared" ref="EG1313:EM1318" si="787">SUMIFS(EG$4:EG$1158,$K$4:$K$1158,$G1313)</f>
        <v>36505</v>
      </c>
      <c r="EH1313" s="244">
        <f t="shared" si="787"/>
        <v>19176</v>
      </c>
      <c r="EI1313" s="244">
        <f t="shared" si="787"/>
        <v>17324</v>
      </c>
      <c r="EJ1313" s="244">
        <f t="shared" si="787"/>
        <v>7346</v>
      </c>
      <c r="EK1313" s="244">
        <f t="shared" si="787"/>
        <v>10738</v>
      </c>
      <c r="EL1313" s="244">
        <f t="shared" si="787"/>
        <v>279985</v>
      </c>
      <c r="EM1313" s="244">
        <f t="shared" si="787"/>
        <v>256355</v>
      </c>
      <c r="EN1313" s="462">
        <f t="shared" si="729"/>
        <v>0.52529790439665802</v>
      </c>
      <c r="EO1313" s="244">
        <f t="shared" si="730"/>
        <v>42.403601939505883</v>
      </c>
      <c r="EP1313" s="462">
        <f t="shared" si="731"/>
        <v>0.29415148609779485</v>
      </c>
      <c r="EQ1313" s="244">
        <f t="shared" si="732"/>
        <v>38352.054574352194</v>
      </c>
      <c r="ER1313" s="244">
        <f t="shared" si="733"/>
        <v>2387.9646063726732</v>
      </c>
      <c r="ES1313" s="463"/>
      <c r="ET1313" s="242">
        <f t="shared" ref="ET1313:EZ1318" si="788">SUMIFS(ET$4:ET$1158,$K$4:$K$1158,$G1313)</f>
        <v>67519</v>
      </c>
      <c r="EU1313" s="242">
        <f t="shared" si="788"/>
        <v>32666</v>
      </c>
      <c r="EV1313" s="242">
        <f t="shared" si="788"/>
        <v>34854</v>
      </c>
      <c r="EW1313" s="242">
        <f t="shared" si="788"/>
        <v>16284</v>
      </c>
      <c r="EX1313" s="242">
        <f t="shared" si="788"/>
        <v>24070</v>
      </c>
      <c r="EY1313" s="242">
        <f t="shared" si="788"/>
        <v>487984</v>
      </c>
      <c r="EZ1313" s="242">
        <f t="shared" si="788"/>
        <v>452995</v>
      </c>
      <c r="FA1313" s="464">
        <f t="shared" si="672"/>
        <v>0.48380455871680567</v>
      </c>
      <c r="FB1313" s="243">
        <f t="shared" si="673"/>
        <v>46.720605956274746</v>
      </c>
      <c r="FC1313" s="464">
        <f t="shared" si="674"/>
        <v>0.3564922466268754</v>
      </c>
      <c r="FD1313" s="242">
        <f t="shared" si="675"/>
        <v>49325.387717630088</v>
      </c>
      <c r="FE1313" s="242">
        <f t="shared" si="676"/>
        <v>2995.6180531793948</v>
      </c>
      <c r="FF1313" s="242">
        <f t="shared" si="775"/>
        <v>33870</v>
      </c>
      <c r="FG1313" s="243">
        <f t="shared" si="728"/>
        <v>45.990552111012697</v>
      </c>
      <c r="FH1313" s="242">
        <f t="shared" si="776"/>
        <v>15577</v>
      </c>
      <c r="FI1313" s="242">
        <f t="shared" si="776"/>
        <v>33870</v>
      </c>
      <c r="FJ1313" s="242">
        <f t="shared" si="776"/>
        <v>464</v>
      </c>
      <c r="FK1313" s="242">
        <f t="shared" si="677"/>
        <v>17829</v>
      </c>
      <c r="FL1313" s="242">
        <f t="shared" si="777"/>
        <v>3693</v>
      </c>
      <c r="FM1313" s="242">
        <f t="shared" si="678"/>
        <v>14136</v>
      </c>
    </row>
    <row r="1314" spans="1:169" s="368" customFormat="1">
      <c r="A1314" s="285"/>
      <c r="B1314" s="286"/>
      <c r="C1314" s="285"/>
      <c r="D1314" s="285"/>
      <c r="E1314" s="241"/>
      <c r="F1314" s="393">
        <f t="shared" si="709"/>
        <v>18</v>
      </c>
      <c r="G1314" s="459" t="s">
        <v>1168</v>
      </c>
      <c r="H1314" s="392" t="s">
        <v>2447</v>
      </c>
      <c r="I1314" s="393"/>
      <c r="J1314" s="392"/>
      <c r="K1314" s="287"/>
      <c r="L1314" s="392"/>
      <c r="M1314" s="392"/>
      <c r="N1314" s="372">
        <f t="shared" si="782"/>
        <v>16</v>
      </c>
      <c r="O1314" s="244">
        <f t="shared" si="782"/>
        <v>9574</v>
      </c>
      <c r="P1314" s="244">
        <f t="shared" si="782"/>
        <v>14299</v>
      </c>
      <c r="Q1314" s="244">
        <f t="shared" si="782"/>
        <v>15549</v>
      </c>
      <c r="R1314" s="244">
        <f t="shared" si="782"/>
        <v>16865</v>
      </c>
      <c r="S1314" s="242">
        <f t="shared" si="782"/>
        <v>14865</v>
      </c>
      <c r="T1314" s="242">
        <f t="shared" si="782"/>
        <v>16163</v>
      </c>
      <c r="U1314" s="242">
        <f t="shared" si="782"/>
        <v>17537</v>
      </c>
      <c r="V1314" s="242">
        <f t="shared" si="782"/>
        <v>18865</v>
      </c>
      <c r="W1314" s="244">
        <f t="shared" si="782"/>
        <v>3669</v>
      </c>
      <c r="X1314" s="244">
        <f t="shared" si="779"/>
        <v>5259</v>
      </c>
      <c r="Y1314" s="244">
        <f t="shared" si="779"/>
        <v>5719</v>
      </c>
      <c r="Z1314" s="244">
        <f t="shared" si="779"/>
        <v>6206</v>
      </c>
      <c r="AA1314" s="242">
        <f t="shared" si="779"/>
        <v>5631</v>
      </c>
      <c r="AB1314" s="242">
        <f t="shared" si="779"/>
        <v>6136</v>
      </c>
      <c r="AC1314" s="242">
        <f t="shared" si="779"/>
        <v>6676</v>
      </c>
      <c r="AD1314" s="242">
        <f t="shared" si="779"/>
        <v>7182</v>
      </c>
      <c r="AE1314" s="244">
        <f t="shared" si="779"/>
        <v>249</v>
      </c>
      <c r="AF1314" s="244">
        <f t="shared" si="779"/>
        <v>273</v>
      </c>
      <c r="AG1314" s="244">
        <f t="shared" si="779"/>
        <v>293</v>
      </c>
      <c r="AH1314" s="244">
        <f t="shared" si="779"/>
        <v>278</v>
      </c>
      <c r="AI1314" s="242">
        <f t="shared" si="779"/>
        <v>275</v>
      </c>
      <c r="AJ1314" s="242">
        <f t="shared" si="779"/>
        <v>294</v>
      </c>
      <c r="AK1314" s="242">
        <f t="shared" si="779"/>
        <v>278</v>
      </c>
      <c r="AL1314" s="242">
        <f t="shared" si="779"/>
        <v>291</v>
      </c>
      <c r="AM1314" s="244">
        <f t="shared" si="779"/>
        <v>5904</v>
      </c>
      <c r="AN1314" s="244">
        <f t="shared" si="783"/>
        <v>9039</v>
      </c>
      <c r="AO1314" s="244">
        <f t="shared" si="783"/>
        <v>9830</v>
      </c>
      <c r="AP1314" s="244">
        <f t="shared" si="783"/>
        <v>10658</v>
      </c>
      <c r="AQ1314" s="242">
        <f t="shared" si="783"/>
        <v>9233</v>
      </c>
      <c r="AR1314" s="242">
        <f t="shared" si="783"/>
        <v>10028</v>
      </c>
      <c r="AS1314" s="242">
        <f t="shared" si="783"/>
        <v>10864</v>
      </c>
      <c r="AT1314" s="242">
        <f t="shared" si="783"/>
        <v>11683</v>
      </c>
      <c r="AU1314" s="244">
        <f t="shared" si="783"/>
        <v>3305</v>
      </c>
      <c r="AV1314" s="244">
        <f t="shared" si="783"/>
        <v>5701</v>
      </c>
      <c r="AW1314" s="244">
        <f t="shared" si="783"/>
        <v>6234</v>
      </c>
      <c r="AX1314" s="244">
        <f t="shared" si="783"/>
        <v>6784</v>
      </c>
      <c r="AY1314" s="242">
        <f t="shared" si="783"/>
        <v>5884</v>
      </c>
      <c r="AZ1314" s="242">
        <f t="shared" si="783"/>
        <v>6422</v>
      </c>
      <c r="BA1314" s="242">
        <f t="shared" si="783"/>
        <v>6991</v>
      </c>
      <c r="BB1314" s="242">
        <f t="shared" si="783"/>
        <v>7545</v>
      </c>
      <c r="BC1314" s="244">
        <f t="shared" si="783"/>
        <v>2031</v>
      </c>
      <c r="BD1314" s="244">
        <f t="shared" si="778"/>
        <v>2504</v>
      </c>
      <c r="BE1314" s="244">
        <f t="shared" si="778"/>
        <v>2696</v>
      </c>
      <c r="BF1314" s="244">
        <f t="shared" si="778"/>
        <v>2962</v>
      </c>
      <c r="BG1314" s="242">
        <f t="shared" si="778"/>
        <v>3224</v>
      </c>
      <c r="BH1314" s="242">
        <f t="shared" si="778"/>
        <v>3422</v>
      </c>
      <c r="BI1314" s="242">
        <f t="shared" si="778"/>
        <v>3675</v>
      </c>
      <c r="BJ1314" s="242">
        <f t="shared" si="778"/>
        <v>4000</v>
      </c>
      <c r="BK1314" s="244">
        <f t="shared" si="784"/>
        <v>568</v>
      </c>
      <c r="BL1314" s="244">
        <f t="shared" si="784"/>
        <v>834</v>
      </c>
      <c r="BM1314" s="244">
        <f t="shared" si="784"/>
        <v>900</v>
      </c>
      <c r="BN1314" s="244">
        <f t="shared" si="784"/>
        <v>912</v>
      </c>
      <c r="BO1314" s="242">
        <f t="shared" si="784"/>
        <v>125</v>
      </c>
      <c r="BP1314" s="242">
        <f t="shared" si="784"/>
        <v>184</v>
      </c>
      <c r="BQ1314" s="242">
        <f t="shared" si="784"/>
        <v>198</v>
      </c>
      <c r="BR1314" s="242">
        <f t="shared" si="784"/>
        <v>138</v>
      </c>
      <c r="BS1314" s="244">
        <f t="shared" si="784"/>
        <v>584</v>
      </c>
      <c r="BT1314" s="244">
        <f t="shared" si="784"/>
        <v>834</v>
      </c>
      <c r="BU1314" s="244">
        <f t="shared" si="784"/>
        <v>900</v>
      </c>
      <c r="BV1314" s="244">
        <f t="shared" si="784"/>
        <v>912</v>
      </c>
      <c r="BW1314" s="242">
        <f t="shared" si="784"/>
        <v>125</v>
      </c>
      <c r="BX1314" s="242">
        <f t="shared" si="784"/>
        <v>184</v>
      </c>
      <c r="BY1314" s="242">
        <f t="shared" si="784"/>
        <v>198</v>
      </c>
      <c r="BZ1314" s="242">
        <f t="shared" si="784"/>
        <v>138</v>
      </c>
      <c r="CA1314" s="244">
        <f t="shared" si="780"/>
        <v>16</v>
      </c>
      <c r="CB1314" s="244">
        <f t="shared" si="780"/>
        <v>0</v>
      </c>
      <c r="CC1314" s="244">
        <f t="shared" si="780"/>
        <v>0</v>
      </c>
      <c r="CD1314" s="244">
        <f t="shared" si="780"/>
        <v>0</v>
      </c>
      <c r="CE1314" s="242">
        <f t="shared" si="780"/>
        <v>0</v>
      </c>
      <c r="CF1314" s="242">
        <f t="shared" si="780"/>
        <v>0</v>
      </c>
      <c r="CG1314" s="242">
        <f t="shared" si="780"/>
        <v>0</v>
      </c>
      <c r="CH1314" s="242">
        <f t="shared" si="780"/>
        <v>0</v>
      </c>
      <c r="CI1314" s="375"/>
      <c r="CJ1314" s="244">
        <f t="shared" si="785"/>
        <v>2035</v>
      </c>
      <c r="CK1314" s="244">
        <f t="shared" si="785"/>
        <v>3421</v>
      </c>
      <c r="CL1314" s="244">
        <f t="shared" si="785"/>
        <v>3782</v>
      </c>
      <c r="CM1314" s="244">
        <f t="shared" si="785"/>
        <v>4081</v>
      </c>
      <c r="CN1314" s="242">
        <f t="shared" si="785"/>
        <v>3224</v>
      </c>
      <c r="CO1314" s="242">
        <f t="shared" si="785"/>
        <v>3495.5463914321249</v>
      </c>
      <c r="CP1314" s="242">
        <f t="shared" si="785"/>
        <v>3686.487046415672</v>
      </c>
      <c r="CQ1314" s="242">
        <f t="shared" si="785"/>
        <v>3759.140249307326</v>
      </c>
      <c r="CR1314" s="244">
        <f t="shared" si="785"/>
        <v>602</v>
      </c>
      <c r="CS1314" s="244">
        <f t="shared" si="785"/>
        <v>933</v>
      </c>
      <c r="CT1314" s="244">
        <f t="shared" si="781"/>
        <v>1018</v>
      </c>
      <c r="CU1314" s="244">
        <f t="shared" si="781"/>
        <v>1109</v>
      </c>
      <c r="CV1314" s="242">
        <f t="shared" si="781"/>
        <v>638</v>
      </c>
      <c r="CW1314" s="242">
        <f t="shared" si="781"/>
        <v>691.54639143212489</v>
      </c>
      <c r="CX1314" s="242">
        <f t="shared" si="781"/>
        <v>745.48704641567178</v>
      </c>
      <c r="CY1314" s="242">
        <f t="shared" si="781"/>
        <v>797.14024930732592</v>
      </c>
      <c r="CZ1314" s="244">
        <f t="shared" si="781"/>
        <v>480</v>
      </c>
      <c r="DA1314" s="244">
        <f t="shared" si="781"/>
        <v>628</v>
      </c>
      <c r="DB1314" s="244">
        <f t="shared" si="781"/>
        <v>667</v>
      </c>
      <c r="DC1314" s="244">
        <f t="shared" si="781"/>
        <v>681</v>
      </c>
      <c r="DD1314" s="242">
        <f t="shared" si="781"/>
        <v>794</v>
      </c>
      <c r="DE1314" s="242">
        <f t="shared" si="781"/>
        <v>879</v>
      </c>
      <c r="DF1314" s="242">
        <f t="shared" si="781"/>
        <v>933</v>
      </c>
      <c r="DG1314" s="242">
        <f t="shared" si="781"/>
        <v>942</v>
      </c>
      <c r="DH1314" s="244">
        <f t="shared" si="781"/>
        <v>953</v>
      </c>
      <c r="DI1314" s="244">
        <f t="shared" si="781"/>
        <v>1860</v>
      </c>
      <c r="DJ1314" s="244">
        <f t="shared" si="786"/>
        <v>2097</v>
      </c>
      <c r="DK1314" s="244">
        <f t="shared" si="786"/>
        <v>2291</v>
      </c>
      <c r="DL1314" s="242">
        <f t="shared" si="786"/>
        <v>1792</v>
      </c>
      <c r="DM1314" s="242">
        <f t="shared" si="786"/>
        <v>1925</v>
      </c>
      <c r="DN1314" s="242">
        <f t="shared" si="786"/>
        <v>2008</v>
      </c>
      <c r="DO1314" s="242">
        <f t="shared" si="786"/>
        <v>2020</v>
      </c>
      <c r="DP1314" s="244">
        <f t="shared" si="786"/>
        <v>-4</v>
      </c>
      <c r="DQ1314" s="244">
        <f t="shared" si="786"/>
        <v>-917</v>
      </c>
      <c r="DR1314" s="244">
        <f t="shared" si="786"/>
        <v>-1086</v>
      </c>
      <c r="DS1314" s="244">
        <f t="shared" si="786"/>
        <v>-1119</v>
      </c>
      <c r="DT1314" s="242">
        <f t="shared" si="786"/>
        <v>0</v>
      </c>
      <c r="DU1314" s="242">
        <f t="shared" si="786"/>
        <v>-73.546391432125006</v>
      </c>
      <c r="DV1314" s="242">
        <f t="shared" si="786"/>
        <v>-11.487046415671845</v>
      </c>
      <c r="DW1314" s="242">
        <f t="shared" si="786"/>
        <v>240.85975069267425</v>
      </c>
      <c r="DX1314" s="460">
        <f t="shared" si="659"/>
        <v>0.38322540213077083</v>
      </c>
      <c r="DY1314" s="460">
        <f t="shared" si="659"/>
        <v>0.36778795719980417</v>
      </c>
      <c r="DZ1314" s="460">
        <f t="shared" si="659"/>
        <v>0.36780500353720497</v>
      </c>
      <c r="EA1314" s="460">
        <f t="shared" si="658"/>
        <v>0.36798102579306258</v>
      </c>
      <c r="EB1314" s="461">
        <f t="shared" si="658"/>
        <v>0.37880928355196769</v>
      </c>
      <c r="EC1314" s="461">
        <f t="shared" si="658"/>
        <v>0.37963249396770399</v>
      </c>
      <c r="ED1314" s="461">
        <f t="shared" si="658"/>
        <v>0.38068084621086845</v>
      </c>
      <c r="EE1314" s="461">
        <f t="shared" si="658"/>
        <v>0.38070500927643786</v>
      </c>
      <c r="EG1314" s="244">
        <f t="shared" si="787"/>
        <v>9719</v>
      </c>
      <c r="EH1314" s="244">
        <f t="shared" si="787"/>
        <v>3384</v>
      </c>
      <c r="EI1314" s="244">
        <f t="shared" si="787"/>
        <v>6336</v>
      </c>
      <c r="EJ1314" s="244">
        <f t="shared" si="787"/>
        <v>3383</v>
      </c>
      <c r="EK1314" s="244">
        <f t="shared" si="787"/>
        <v>8934</v>
      </c>
      <c r="EL1314" s="244">
        <f t="shared" si="787"/>
        <v>107939</v>
      </c>
      <c r="EM1314" s="244">
        <f t="shared" si="787"/>
        <v>101742</v>
      </c>
      <c r="EN1314" s="462">
        <f t="shared" si="729"/>
        <v>0.34818396954419178</v>
      </c>
      <c r="EO1314" s="244">
        <f t="shared" si="730"/>
        <v>53.393308080808076</v>
      </c>
      <c r="EP1314" s="462">
        <f t="shared" si="731"/>
        <v>0.91923037349521552</v>
      </c>
      <c r="EQ1314" s="244">
        <f t="shared" si="732"/>
        <v>82768.97136345529</v>
      </c>
      <c r="ER1314" s="244">
        <f t="shared" si="733"/>
        <v>2770.8976299528877</v>
      </c>
      <c r="ES1314" s="463"/>
      <c r="ET1314" s="242">
        <f t="shared" si="788"/>
        <v>15150</v>
      </c>
      <c r="EU1314" s="242">
        <f t="shared" si="788"/>
        <v>5783</v>
      </c>
      <c r="EV1314" s="242">
        <f t="shared" si="788"/>
        <v>9371</v>
      </c>
      <c r="EW1314" s="242">
        <f t="shared" si="788"/>
        <v>4980</v>
      </c>
      <c r="EX1314" s="242">
        <f t="shared" si="788"/>
        <v>14290</v>
      </c>
      <c r="EY1314" s="242">
        <f t="shared" si="788"/>
        <v>134361</v>
      </c>
      <c r="EZ1314" s="242">
        <f t="shared" si="788"/>
        <v>124240</v>
      </c>
      <c r="FA1314" s="464">
        <f t="shared" si="672"/>
        <v>0.3817161716171617</v>
      </c>
      <c r="FB1314" s="243">
        <f t="shared" si="673"/>
        <v>53.142674207661933</v>
      </c>
      <c r="FC1314" s="464">
        <f t="shared" si="674"/>
        <v>0.94323432343234326</v>
      </c>
      <c r="FD1314" s="242">
        <f t="shared" si="675"/>
        <v>106355.26678128327</v>
      </c>
      <c r="FE1314" s="242">
        <f t="shared" si="676"/>
        <v>3340.309079201545</v>
      </c>
      <c r="FF1314" s="242">
        <f t="shared" si="775"/>
        <v>9371</v>
      </c>
      <c r="FG1314" s="243">
        <f t="shared" si="728"/>
        <v>63.547113435065626</v>
      </c>
      <c r="FH1314" s="242">
        <f t="shared" si="776"/>
        <v>5955</v>
      </c>
      <c r="FI1314" s="242">
        <f t="shared" si="776"/>
        <v>9371</v>
      </c>
      <c r="FJ1314" s="242">
        <f t="shared" si="776"/>
        <v>129</v>
      </c>
      <c r="FK1314" s="242">
        <f t="shared" si="677"/>
        <v>3287</v>
      </c>
      <c r="FL1314" s="242">
        <f t="shared" si="777"/>
        <v>1859</v>
      </c>
      <c r="FM1314" s="242">
        <f t="shared" si="678"/>
        <v>1428</v>
      </c>
    </row>
    <row r="1315" spans="1:169" s="368" customFormat="1">
      <c r="A1315" s="285"/>
      <c r="B1315" s="286"/>
      <c r="C1315" s="285"/>
      <c r="D1315" s="285"/>
      <c r="E1315" s="241"/>
      <c r="F1315" s="393">
        <f t="shared" si="709"/>
        <v>19</v>
      </c>
      <c r="G1315" s="459" t="s">
        <v>1178</v>
      </c>
      <c r="H1315" s="392" t="s">
        <v>2485</v>
      </c>
      <c r="I1315" s="393"/>
      <c r="J1315" s="392"/>
      <c r="K1315" s="287"/>
      <c r="L1315" s="392"/>
      <c r="M1315" s="392"/>
      <c r="N1315" s="372">
        <f t="shared" si="782"/>
        <v>26</v>
      </c>
      <c r="O1315" s="244">
        <f t="shared" si="782"/>
        <v>11717</v>
      </c>
      <c r="P1315" s="244">
        <f t="shared" si="782"/>
        <v>17457</v>
      </c>
      <c r="Q1315" s="244">
        <f t="shared" si="782"/>
        <v>19115</v>
      </c>
      <c r="R1315" s="244">
        <f t="shared" si="782"/>
        <v>20961</v>
      </c>
      <c r="S1315" s="242">
        <f t="shared" si="782"/>
        <v>16981</v>
      </c>
      <c r="T1315" s="242">
        <f t="shared" si="782"/>
        <v>18603</v>
      </c>
      <c r="U1315" s="242">
        <f t="shared" si="782"/>
        <v>20412</v>
      </c>
      <c r="V1315" s="242">
        <f t="shared" si="782"/>
        <v>22342</v>
      </c>
      <c r="W1315" s="244">
        <f t="shared" si="782"/>
        <v>6454</v>
      </c>
      <c r="X1315" s="244">
        <f t="shared" si="779"/>
        <v>9444</v>
      </c>
      <c r="Y1315" s="244">
        <f t="shared" si="779"/>
        <v>10348</v>
      </c>
      <c r="Z1315" s="244">
        <f t="shared" si="779"/>
        <v>11352</v>
      </c>
      <c r="AA1315" s="242">
        <f t="shared" si="779"/>
        <v>8955</v>
      </c>
      <c r="AB1315" s="242">
        <f t="shared" si="779"/>
        <v>9828</v>
      </c>
      <c r="AC1315" s="242">
        <f t="shared" si="779"/>
        <v>10800</v>
      </c>
      <c r="AD1315" s="242">
        <f t="shared" si="779"/>
        <v>11823</v>
      </c>
      <c r="AE1315" s="244">
        <f t="shared" si="779"/>
        <v>109</v>
      </c>
      <c r="AF1315" s="244">
        <f t="shared" si="779"/>
        <v>136</v>
      </c>
      <c r="AG1315" s="244">
        <f t="shared" si="779"/>
        <v>133</v>
      </c>
      <c r="AH1315" s="244">
        <f t="shared" si="779"/>
        <v>140</v>
      </c>
      <c r="AI1315" s="242">
        <f t="shared" si="779"/>
        <v>133</v>
      </c>
      <c r="AJ1315" s="242">
        <f t="shared" si="779"/>
        <v>130</v>
      </c>
      <c r="AK1315" s="242">
        <f t="shared" si="779"/>
        <v>140</v>
      </c>
      <c r="AL1315" s="242">
        <f t="shared" si="779"/>
        <v>158</v>
      </c>
      <c r="AM1315" s="244">
        <f t="shared" si="779"/>
        <v>5265</v>
      </c>
      <c r="AN1315" s="244">
        <f t="shared" si="783"/>
        <v>8010</v>
      </c>
      <c r="AO1315" s="244">
        <f t="shared" si="783"/>
        <v>8767</v>
      </c>
      <c r="AP1315" s="244">
        <f t="shared" si="783"/>
        <v>9609</v>
      </c>
      <c r="AQ1315" s="242">
        <f t="shared" si="783"/>
        <v>8028</v>
      </c>
      <c r="AR1315" s="242">
        <f t="shared" si="783"/>
        <v>8774</v>
      </c>
      <c r="AS1315" s="242">
        <f t="shared" si="783"/>
        <v>9609</v>
      </c>
      <c r="AT1315" s="242">
        <f t="shared" si="783"/>
        <v>10517</v>
      </c>
      <c r="AU1315" s="244">
        <f t="shared" si="783"/>
        <v>2589</v>
      </c>
      <c r="AV1315" s="244">
        <f t="shared" si="783"/>
        <v>4334</v>
      </c>
      <c r="AW1315" s="244">
        <f t="shared" si="783"/>
        <v>4751</v>
      </c>
      <c r="AX1315" s="244">
        <f t="shared" si="783"/>
        <v>5219</v>
      </c>
      <c r="AY1315" s="242">
        <f t="shared" si="783"/>
        <v>4381</v>
      </c>
      <c r="AZ1315" s="242">
        <f t="shared" si="783"/>
        <v>4795</v>
      </c>
      <c r="BA1315" s="242">
        <f t="shared" si="783"/>
        <v>5262</v>
      </c>
      <c r="BB1315" s="242">
        <f t="shared" si="783"/>
        <v>5762</v>
      </c>
      <c r="BC1315" s="244">
        <f t="shared" si="783"/>
        <v>2622</v>
      </c>
      <c r="BD1315" s="244">
        <f t="shared" si="778"/>
        <v>3526</v>
      </c>
      <c r="BE1315" s="244">
        <f t="shared" si="778"/>
        <v>3802</v>
      </c>
      <c r="BF1315" s="244">
        <f t="shared" si="778"/>
        <v>4178</v>
      </c>
      <c r="BG1315" s="242">
        <f t="shared" si="778"/>
        <v>3500</v>
      </c>
      <c r="BH1315" s="242">
        <f t="shared" si="778"/>
        <v>3742</v>
      </c>
      <c r="BI1315" s="242">
        <f t="shared" si="778"/>
        <v>4110</v>
      </c>
      <c r="BJ1315" s="242">
        <f t="shared" si="778"/>
        <v>4606</v>
      </c>
      <c r="BK1315" s="244">
        <f t="shared" si="784"/>
        <v>54</v>
      </c>
      <c r="BL1315" s="244">
        <f t="shared" si="784"/>
        <v>150</v>
      </c>
      <c r="BM1315" s="244">
        <f t="shared" si="784"/>
        <v>214</v>
      </c>
      <c r="BN1315" s="244">
        <f t="shared" si="784"/>
        <v>212</v>
      </c>
      <c r="BO1315" s="242">
        <f t="shared" si="784"/>
        <v>147</v>
      </c>
      <c r="BP1315" s="242">
        <f t="shared" si="784"/>
        <v>237</v>
      </c>
      <c r="BQ1315" s="242">
        <f t="shared" si="784"/>
        <v>237</v>
      </c>
      <c r="BR1315" s="242">
        <f t="shared" si="784"/>
        <v>149</v>
      </c>
      <c r="BS1315" s="244">
        <f t="shared" si="784"/>
        <v>67</v>
      </c>
      <c r="BT1315" s="244">
        <f t="shared" si="784"/>
        <v>150</v>
      </c>
      <c r="BU1315" s="244">
        <f t="shared" si="784"/>
        <v>214</v>
      </c>
      <c r="BV1315" s="244">
        <f t="shared" si="784"/>
        <v>212</v>
      </c>
      <c r="BW1315" s="242">
        <f t="shared" si="784"/>
        <v>147</v>
      </c>
      <c r="BX1315" s="242">
        <f t="shared" si="784"/>
        <v>237</v>
      </c>
      <c r="BY1315" s="242">
        <f t="shared" si="784"/>
        <v>237</v>
      </c>
      <c r="BZ1315" s="242">
        <f t="shared" si="784"/>
        <v>149</v>
      </c>
      <c r="CA1315" s="244">
        <f t="shared" si="780"/>
        <v>13</v>
      </c>
      <c r="CB1315" s="244">
        <f t="shared" si="780"/>
        <v>0</v>
      </c>
      <c r="CC1315" s="244">
        <f t="shared" si="780"/>
        <v>0</v>
      </c>
      <c r="CD1315" s="244">
        <f t="shared" si="780"/>
        <v>0</v>
      </c>
      <c r="CE1315" s="242">
        <f t="shared" si="780"/>
        <v>0</v>
      </c>
      <c r="CF1315" s="242">
        <f t="shared" si="780"/>
        <v>0</v>
      </c>
      <c r="CG1315" s="242">
        <f t="shared" si="780"/>
        <v>0</v>
      </c>
      <c r="CH1315" s="242">
        <f t="shared" si="780"/>
        <v>0</v>
      </c>
      <c r="CI1315" s="375"/>
      <c r="CJ1315" s="244">
        <f t="shared" si="785"/>
        <v>2624</v>
      </c>
      <c r="CK1315" s="244">
        <f t="shared" si="785"/>
        <v>4136</v>
      </c>
      <c r="CL1315" s="244">
        <f t="shared" si="785"/>
        <v>4507</v>
      </c>
      <c r="CM1315" s="244">
        <f t="shared" si="785"/>
        <v>4895</v>
      </c>
      <c r="CN1315" s="242">
        <f t="shared" si="785"/>
        <v>3500</v>
      </c>
      <c r="CO1315" s="242">
        <f t="shared" si="785"/>
        <v>3513.732784591476</v>
      </c>
      <c r="CP1315" s="242">
        <f t="shared" si="785"/>
        <v>3779.5151355879502</v>
      </c>
      <c r="CQ1315" s="242">
        <f t="shared" si="785"/>
        <v>3905.7275385613461</v>
      </c>
      <c r="CR1315" s="244">
        <f t="shared" si="785"/>
        <v>2027</v>
      </c>
      <c r="CS1315" s="244">
        <f t="shared" si="785"/>
        <v>3076</v>
      </c>
      <c r="CT1315" s="244">
        <f t="shared" si="781"/>
        <v>3365</v>
      </c>
      <c r="CU1315" s="244">
        <f t="shared" si="781"/>
        <v>3686</v>
      </c>
      <c r="CV1315" s="242">
        <f t="shared" si="781"/>
        <v>1515</v>
      </c>
      <c r="CW1315" s="242">
        <f t="shared" si="781"/>
        <v>1656.732784591476</v>
      </c>
      <c r="CX1315" s="242">
        <f t="shared" si="781"/>
        <v>1831.51513558795</v>
      </c>
      <c r="CY1315" s="242">
        <f t="shared" si="781"/>
        <v>1983.7275385613461</v>
      </c>
      <c r="CZ1315" s="244">
        <f t="shared" si="781"/>
        <v>151</v>
      </c>
      <c r="DA1315" s="244">
        <f t="shared" si="781"/>
        <v>203</v>
      </c>
      <c r="DB1315" s="244">
        <f t="shared" si="781"/>
        <v>215</v>
      </c>
      <c r="DC1315" s="244">
        <f t="shared" si="781"/>
        <v>220</v>
      </c>
      <c r="DD1315" s="242">
        <f t="shared" si="781"/>
        <v>1153</v>
      </c>
      <c r="DE1315" s="242">
        <f t="shared" si="781"/>
        <v>989</v>
      </c>
      <c r="DF1315" s="242">
        <f t="shared" si="781"/>
        <v>1025</v>
      </c>
      <c r="DG1315" s="242">
        <f t="shared" si="781"/>
        <v>960</v>
      </c>
      <c r="DH1315" s="244">
        <f t="shared" si="781"/>
        <v>446</v>
      </c>
      <c r="DI1315" s="244">
        <f t="shared" si="781"/>
        <v>857</v>
      </c>
      <c r="DJ1315" s="244">
        <f t="shared" si="786"/>
        <v>927</v>
      </c>
      <c r="DK1315" s="244">
        <f t="shared" si="786"/>
        <v>989</v>
      </c>
      <c r="DL1315" s="242">
        <f t="shared" si="786"/>
        <v>832</v>
      </c>
      <c r="DM1315" s="242">
        <f t="shared" si="786"/>
        <v>868</v>
      </c>
      <c r="DN1315" s="242">
        <f t="shared" si="786"/>
        <v>923</v>
      </c>
      <c r="DO1315" s="242">
        <f t="shared" si="786"/>
        <v>962</v>
      </c>
      <c r="DP1315" s="244">
        <f t="shared" si="786"/>
        <v>-2</v>
      </c>
      <c r="DQ1315" s="244">
        <f t="shared" si="786"/>
        <v>-610</v>
      </c>
      <c r="DR1315" s="244">
        <f t="shared" si="786"/>
        <v>-705</v>
      </c>
      <c r="DS1315" s="244">
        <f t="shared" si="786"/>
        <v>-717</v>
      </c>
      <c r="DT1315" s="242">
        <f t="shared" si="786"/>
        <v>0</v>
      </c>
      <c r="DU1315" s="242">
        <f t="shared" si="786"/>
        <v>228.26721540852344</v>
      </c>
      <c r="DV1315" s="242">
        <f t="shared" si="786"/>
        <v>330.48486441204994</v>
      </c>
      <c r="DW1315" s="242">
        <f t="shared" si="786"/>
        <v>700.27246143865375</v>
      </c>
      <c r="DX1315" s="460">
        <f t="shared" si="659"/>
        <v>0.55082358965605527</v>
      </c>
      <c r="DY1315" s="460">
        <f t="shared" si="659"/>
        <v>0.5409864237841554</v>
      </c>
      <c r="DZ1315" s="460">
        <f t="shared" si="659"/>
        <v>0.54135495684017787</v>
      </c>
      <c r="EA1315" s="460">
        <f t="shared" si="658"/>
        <v>0.54157721482753685</v>
      </c>
      <c r="EB1315" s="461">
        <f t="shared" si="658"/>
        <v>0.52735410164301277</v>
      </c>
      <c r="EC1315" s="461">
        <f t="shared" si="658"/>
        <v>0.52830188679245282</v>
      </c>
      <c r="ED1315" s="461">
        <f t="shared" ref="ED1315:EE1377" si="789">IFERROR(AC1315/U1315,0)</f>
        <v>0.52910052910052907</v>
      </c>
      <c r="EE1315" s="461">
        <f t="shared" si="789"/>
        <v>0.52918270521887034</v>
      </c>
      <c r="EG1315" s="244">
        <f t="shared" si="787"/>
        <v>10374</v>
      </c>
      <c r="EH1315" s="244">
        <f t="shared" si="787"/>
        <v>5602</v>
      </c>
      <c r="EI1315" s="244">
        <f t="shared" si="787"/>
        <v>4775</v>
      </c>
      <c r="EJ1315" s="244">
        <f t="shared" si="787"/>
        <v>2399</v>
      </c>
      <c r="EK1315" s="244">
        <f t="shared" si="787"/>
        <v>5049</v>
      </c>
      <c r="EL1315" s="244">
        <f t="shared" si="787"/>
        <v>89942</v>
      </c>
      <c r="EM1315" s="244">
        <f t="shared" si="787"/>
        <v>81795</v>
      </c>
      <c r="EN1315" s="462">
        <f t="shared" si="729"/>
        <v>0.54000385579332943</v>
      </c>
      <c r="EO1315" s="244">
        <f t="shared" si="730"/>
        <v>50.240837696335085</v>
      </c>
      <c r="EP1315" s="462">
        <f t="shared" si="731"/>
        <v>0.4866975130133025</v>
      </c>
      <c r="EQ1315" s="244">
        <f t="shared" si="732"/>
        <v>56136.176647172622</v>
      </c>
      <c r="ER1315" s="244">
        <f t="shared" si="733"/>
        <v>2444.1184261466674</v>
      </c>
      <c r="ES1315" s="463"/>
      <c r="ET1315" s="242">
        <f t="shared" si="788"/>
        <v>16638</v>
      </c>
      <c r="EU1315" s="242">
        <f t="shared" si="788"/>
        <v>8731</v>
      </c>
      <c r="EV1315" s="242">
        <f t="shared" si="788"/>
        <v>7907</v>
      </c>
      <c r="EW1315" s="242">
        <f t="shared" si="788"/>
        <v>4353</v>
      </c>
      <c r="EX1315" s="242">
        <f t="shared" si="788"/>
        <v>8170</v>
      </c>
      <c r="EY1315" s="242">
        <f t="shared" si="788"/>
        <v>117450</v>
      </c>
      <c r="EZ1315" s="242">
        <f t="shared" si="788"/>
        <v>106920</v>
      </c>
      <c r="FA1315" s="464">
        <f t="shared" si="672"/>
        <v>0.52476259165765116</v>
      </c>
      <c r="FB1315" s="243">
        <f t="shared" si="673"/>
        <v>55.052485139749585</v>
      </c>
      <c r="FC1315" s="464">
        <f t="shared" si="674"/>
        <v>0.49104459670633488</v>
      </c>
      <c r="FD1315" s="242">
        <f t="shared" si="675"/>
        <v>69561.515538527034</v>
      </c>
      <c r="FE1315" s="242">
        <f t="shared" si="676"/>
        <v>3392.7235316124206</v>
      </c>
      <c r="FF1315" s="242">
        <f t="shared" si="775"/>
        <v>8028</v>
      </c>
      <c r="FG1315" s="243">
        <f t="shared" si="728"/>
        <v>54.546586945690088</v>
      </c>
      <c r="FH1315" s="242">
        <f t="shared" si="776"/>
        <v>4379</v>
      </c>
      <c r="FI1315" s="242">
        <f t="shared" si="776"/>
        <v>8028</v>
      </c>
      <c r="FJ1315" s="242">
        <f t="shared" si="776"/>
        <v>77</v>
      </c>
      <c r="FK1315" s="242">
        <f t="shared" si="677"/>
        <v>3572</v>
      </c>
      <c r="FL1315" s="242">
        <f t="shared" si="777"/>
        <v>858</v>
      </c>
      <c r="FM1315" s="242">
        <f t="shared" si="678"/>
        <v>2714</v>
      </c>
    </row>
    <row r="1316" spans="1:169" s="368" customFormat="1">
      <c r="A1316" s="285"/>
      <c r="B1316" s="286"/>
      <c r="C1316" s="285"/>
      <c r="D1316" s="285"/>
      <c r="E1316" s="241"/>
      <c r="F1316" s="393">
        <f t="shared" si="709"/>
        <v>20</v>
      </c>
      <c r="G1316" s="459" t="s">
        <v>1226</v>
      </c>
      <c r="H1316" s="392" t="s">
        <v>2440</v>
      </c>
      <c r="I1316" s="393"/>
      <c r="J1316" s="392"/>
      <c r="K1316" s="287"/>
      <c r="L1316" s="392"/>
      <c r="M1316" s="392"/>
      <c r="N1316" s="372">
        <f t="shared" si="782"/>
        <v>92</v>
      </c>
      <c r="O1316" s="244">
        <f t="shared" si="782"/>
        <v>43111</v>
      </c>
      <c r="P1316" s="244">
        <f t="shared" si="782"/>
        <v>60286</v>
      </c>
      <c r="Q1316" s="244">
        <f t="shared" si="782"/>
        <v>63531</v>
      </c>
      <c r="R1316" s="244">
        <f t="shared" si="782"/>
        <v>68312</v>
      </c>
      <c r="S1316" s="242">
        <f t="shared" si="782"/>
        <v>61989</v>
      </c>
      <c r="T1316" s="242">
        <f t="shared" si="782"/>
        <v>65317</v>
      </c>
      <c r="U1316" s="242">
        <f t="shared" si="782"/>
        <v>69990</v>
      </c>
      <c r="V1316" s="242">
        <f t="shared" si="782"/>
        <v>74676</v>
      </c>
      <c r="W1316" s="244">
        <f t="shared" si="782"/>
        <v>17513</v>
      </c>
      <c r="X1316" s="244">
        <f t="shared" si="779"/>
        <v>27146</v>
      </c>
      <c r="Y1316" s="244">
        <f t="shared" si="779"/>
        <v>28589</v>
      </c>
      <c r="Z1316" s="244">
        <f t="shared" si="779"/>
        <v>31383</v>
      </c>
      <c r="AA1316" s="242">
        <f t="shared" si="779"/>
        <v>21523</v>
      </c>
      <c r="AB1316" s="242">
        <f t="shared" si="779"/>
        <v>22661</v>
      </c>
      <c r="AC1316" s="242">
        <f t="shared" si="779"/>
        <v>24926</v>
      </c>
      <c r="AD1316" s="242">
        <f t="shared" si="779"/>
        <v>26789</v>
      </c>
      <c r="AE1316" s="244">
        <f t="shared" si="779"/>
        <v>3469</v>
      </c>
      <c r="AF1316" s="244">
        <f t="shared" si="779"/>
        <v>4904</v>
      </c>
      <c r="AG1316" s="244">
        <f t="shared" si="779"/>
        <v>5166</v>
      </c>
      <c r="AH1316" s="244">
        <f t="shared" si="779"/>
        <v>5587</v>
      </c>
      <c r="AI1316" s="242">
        <f t="shared" si="779"/>
        <v>4918</v>
      </c>
      <c r="AJ1316" s="242">
        <f t="shared" si="779"/>
        <v>5178</v>
      </c>
      <c r="AK1316" s="242">
        <f t="shared" si="779"/>
        <v>5601</v>
      </c>
      <c r="AL1316" s="242">
        <f t="shared" si="779"/>
        <v>5931</v>
      </c>
      <c r="AM1316" s="244">
        <f t="shared" si="779"/>
        <v>25598</v>
      </c>
      <c r="AN1316" s="244">
        <f t="shared" si="783"/>
        <v>33146</v>
      </c>
      <c r="AO1316" s="244">
        <f t="shared" si="783"/>
        <v>34945</v>
      </c>
      <c r="AP1316" s="244">
        <f t="shared" si="783"/>
        <v>36924</v>
      </c>
      <c r="AQ1316" s="242">
        <f t="shared" si="783"/>
        <v>40462</v>
      </c>
      <c r="AR1316" s="242">
        <f t="shared" si="783"/>
        <v>42659</v>
      </c>
      <c r="AS1316" s="242">
        <f t="shared" si="783"/>
        <v>45055</v>
      </c>
      <c r="AT1316" s="242">
        <f t="shared" si="783"/>
        <v>47887</v>
      </c>
      <c r="AU1316" s="244">
        <f t="shared" si="783"/>
        <v>3190</v>
      </c>
      <c r="AV1316" s="244">
        <f t="shared" si="783"/>
        <v>4766</v>
      </c>
      <c r="AW1316" s="244">
        <f t="shared" si="783"/>
        <v>5144</v>
      </c>
      <c r="AX1316" s="244">
        <f t="shared" si="783"/>
        <v>5545</v>
      </c>
      <c r="AY1316" s="242">
        <f t="shared" si="783"/>
        <v>5258</v>
      </c>
      <c r="AZ1316" s="242">
        <f t="shared" si="783"/>
        <v>5666</v>
      </c>
      <c r="BA1316" s="242">
        <f t="shared" si="783"/>
        <v>6110</v>
      </c>
      <c r="BB1316" s="242">
        <f t="shared" si="783"/>
        <v>6530</v>
      </c>
      <c r="BC1316" s="244">
        <f t="shared" si="783"/>
        <v>19333</v>
      </c>
      <c r="BD1316" s="244">
        <f t="shared" si="778"/>
        <v>25311</v>
      </c>
      <c r="BE1316" s="244">
        <f t="shared" si="778"/>
        <v>26498</v>
      </c>
      <c r="BF1316" s="244">
        <f t="shared" si="778"/>
        <v>28022</v>
      </c>
      <c r="BG1316" s="242">
        <f t="shared" si="778"/>
        <v>31226</v>
      </c>
      <c r="BH1316" s="242">
        <f t="shared" si="778"/>
        <v>33075</v>
      </c>
      <c r="BI1316" s="242">
        <f t="shared" si="778"/>
        <v>35167</v>
      </c>
      <c r="BJ1316" s="242">
        <f t="shared" si="778"/>
        <v>37234</v>
      </c>
      <c r="BK1316" s="244">
        <f t="shared" si="784"/>
        <v>3075</v>
      </c>
      <c r="BL1316" s="244">
        <f t="shared" si="784"/>
        <v>3069</v>
      </c>
      <c r="BM1316" s="244">
        <f t="shared" si="784"/>
        <v>3303</v>
      </c>
      <c r="BN1316" s="244">
        <f t="shared" si="784"/>
        <v>3357</v>
      </c>
      <c r="BO1316" s="242">
        <f t="shared" si="784"/>
        <v>3978</v>
      </c>
      <c r="BP1316" s="242">
        <f t="shared" si="784"/>
        <v>3918</v>
      </c>
      <c r="BQ1316" s="242">
        <f t="shared" si="784"/>
        <v>3778</v>
      </c>
      <c r="BR1316" s="242">
        <f t="shared" si="784"/>
        <v>4123</v>
      </c>
      <c r="BS1316" s="244">
        <f t="shared" si="784"/>
        <v>3081</v>
      </c>
      <c r="BT1316" s="244">
        <f t="shared" si="784"/>
        <v>3069</v>
      </c>
      <c r="BU1316" s="244">
        <f t="shared" si="784"/>
        <v>3303</v>
      </c>
      <c r="BV1316" s="244">
        <f t="shared" si="784"/>
        <v>3357</v>
      </c>
      <c r="BW1316" s="242">
        <f t="shared" si="784"/>
        <v>3978</v>
      </c>
      <c r="BX1316" s="242">
        <f t="shared" si="784"/>
        <v>3918</v>
      </c>
      <c r="BY1316" s="242">
        <f t="shared" si="784"/>
        <v>3778</v>
      </c>
      <c r="BZ1316" s="242">
        <f t="shared" si="784"/>
        <v>4123</v>
      </c>
      <c r="CA1316" s="244">
        <f t="shared" si="780"/>
        <v>6</v>
      </c>
      <c r="CB1316" s="244">
        <f t="shared" si="780"/>
        <v>0</v>
      </c>
      <c r="CC1316" s="244">
        <f t="shared" si="780"/>
        <v>0</v>
      </c>
      <c r="CD1316" s="244">
        <f t="shared" si="780"/>
        <v>0</v>
      </c>
      <c r="CE1316" s="242">
        <f t="shared" si="780"/>
        <v>0</v>
      </c>
      <c r="CF1316" s="242">
        <f t="shared" si="780"/>
        <v>0</v>
      </c>
      <c r="CG1316" s="242">
        <f t="shared" si="780"/>
        <v>0</v>
      </c>
      <c r="CH1316" s="242">
        <f t="shared" si="780"/>
        <v>0</v>
      </c>
      <c r="CI1316" s="375"/>
      <c r="CJ1316" s="244">
        <f t="shared" si="785"/>
        <v>19324</v>
      </c>
      <c r="CK1316" s="244">
        <f t="shared" si="785"/>
        <v>24619</v>
      </c>
      <c r="CL1316" s="244">
        <f t="shared" si="785"/>
        <v>26514</v>
      </c>
      <c r="CM1316" s="244">
        <f t="shared" si="785"/>
        <v>28011</v>
      </c>
      <c r="CN1316" s="242">
        <f t="shared" si="785"/>
        <v>31226</v>
      </c>
      <c r="CO1316" s="242">
        <f t="shared" si="785"/>
        <v>33721.674546426199</v>
      </c>
      <c r="CP1316" s="242">
        <f t="shared" si="785"/>
        <v>36684.65720780324</v>
      </c>
      <c r="CQ1316" s="242">
        <f t="shared" si="785"/>
        <v>39998.474935498882</v>
      </c>
      <c r="CR1316" s="244">
        <f t="shared" si="785"/>
        <v>1442</v>
      </c>
      <c r="CS1316" s="244">
        <f t="shared" si="785"/>
        <v>2008</v>
      </c>
      <c r="CT1316" s="244">
        <f t="shared" si="781"/>
        <v>2092</v>
      </c>
      <c r="CU1316" s="244">
        <f t="shared" si="781"/>
        <v>2180</v>
      </c>
      <c r="CV1316" s="242">
        <f t="shared" si="781"/>
        <v>1946</v>
      </c>
      <c r="CW1316" s="242">
        <f t="shared" si="781"/>
        <v>2007.6745464262087</v>
      </c>
      <c r="CX1316" s="242">
        <f t="shared" si="781"/>
        <v>2083.6572078032541</v>
      </c>
      <c r="CY1316" s="242">
        <f t="shared" si="781"/>
        <v>2218.4749354988671</v>
      </c>
      <c r="CZ1316" s="244">
        <f t="shared" si="781"/>
        <v>5932</v>
      </c>
      <c r="DA1316" s="244">
        <f t="shared" si="781"/>
        <v>4364</v>
      </c>
      <c r="DB1316" s="244">
        <f t="shared" si="781"/>
        <v>4644</v>
      </c>
      <c r="DC1316" s="244">
        <f t="shared" si="781"/>
        <v>4742</v>
      </c>
      <c r="DD1316" s="242">
        <f t="shared" si="781"/>
        <v>10899</v>
      </c>
      <c r="DE1316" s="242">
        <f t="shared" si="781"/>
        <v>11511</v>
      </c>
      <c r="DF1316" s="242">
        <f t="shared" si="781"/>
        <v>12026</v>
      </c>
      <c r="DG1316" s="242">
        <f t="shared" si="781"/>
        <v>12923</v>
      </c>
      <c r="DH1316" s="244">
        <f t="shared" si="781"/>
        <v>11950</v>
      </c>
      <c r="DI1316" s="244">
        <f t="shared" si="781"/>
        <v>18247</v>
      </c>
      <c r="DJ1316" s="244">
        <f t="shared" si="786"/>
        <v>19778</v>
      </c>
      <c r="DK1316" s="244">
        <f t="shared" si="786"/>
        <v>21089</v>
      </c>
      <c r="DL1316" s="242">
        <f t="shared" si="786"/>
        <v>18381</v>
      </c>
      <c r="DM1316" s="242">
        <f t="shared" si="786"/>
        <v>20203</v>
      </c>
      <c r="DN1316" s="242">
        <f t="shared" si="786"/>
        <v>22575</v>
      </c>
      <c r="DO1316" s="242">
        <f t="shared" si="786"/>
        <v>24857</v>
      </c>
      <c r="DP1316" s="244">
        <f t="shared" si="786"/>
        <v>9</v>
      </c>
      <c r="DQ1316" s="244">
        <f t="shared" si="786"/>
        <v>692</v>
      </c>
      <c r="DR1316" s="244">
        <f t="shared" si="786"/>
        <v>-16</v>
      </c>
      <c r="DS1316" s="244">
        <f t="shared" si="786"/>
        <v>11</v>
      </c>
      <c r="DT1316" s="242">
        <f t="shared" si="786"/>
        <v>0</v>
      </c>
      <c r="DU1316" s="242">
        <f t="shared" si="786"/>
        <v>-646.67454642620862</v>
      </c>
      <c r="DV1316" s="242">
        <f t="shared" si="786"/>
        <v>-1517.6572078032534</v>
      </c>
      <c r="DW1316" s="242">
        <f t="shared" si="786"/>
        <v>-2764.4749354988662</v>
      </c>
      <c r="DX1316" s="460">
        <f t="shared" si="659"/>
        <v>0.40623042842893925</v>
      </c>
      <c r="DY1316" s="460">
        <f t="shared" si="659"/>
        <v>0.45028696546461866</v>
      </c>
      <c r="DZ1316" s="460">
        <f t="shared" si="659"/>
        <v>0.45000078701736163</v>
      </c>
      <c r="EA1316" s="460">
        <f t="shared" si="659"/>
        <v>0.45940683920833819</v>
      </c>
      <c r="EB1316" s="461">
        <f t="shared" si="659"/>
        <v>0.34720676249011923</v>
      </c>
      <c r="EC1316" s="461">
        <f t="shared" si="659"/>
        <v>0.34693877551020408</v>
      </c>
      <c r="ED1316" s="461">
        <f t="shared" si="789"/>
        <v>0.35613659094156308</v>
      </c>
      <c r="EE1316" s="461">
        <f t="shared" si="789"/>
        <v>0.35873640794900635</v>
      </c>
      <c r="EG1316" s="244">
        <f t="shared" si="787"/>
        <v>20590</v>
      </c>
      <c r="EH1316" s="244">
        <f t="shared" si="787"/>
        <v>12287</v>
      </c>
      <c r="EI1316" s="244">
        <f t="shared" si="787"/>
        <v>8304</v>
      </c>
      <c r="EJ1316" s="244">
        <f t="shared" si="787"/>
        <v>1820</v>
      </c>
      <c r="EK1316" s="244">
        <f t="shared" si="787"/>
        <v>5962</v>
      </c>
      <c r="EL1316" s="244">
        <f t="shared" si="787"/>
        <v>138890</v>
      </c>
      <c r="EM1316" s="244">
        <f t="shared" si="787"/>
        <v>106162</v>
      </c>
      <c r="EN1316" s="462">
        <f t="shared" si="729"/>
        <v>0.59674599320058286</v>
      </c>
      <c r="EO1316" s="244">
        <f t="shared" si="730"/>
        <v>21.917148362235068</v>
      </c>
      <c r="EP1316" s="462">
        <f t="shared" si="731"/>
        <v>0.2895580378824672</v>
      </c>
      <c r="EQ1316" s="244">
        <f t="shared" si="732"/>
        <v>42926.056591547269</v>
      </c>
      <c r="ER1316" s="244">
        <f t="shared" si="733"/>
        <v>1428.6342256802498</v>
      </c>
      <c r="ES1316" s="463"/>
      <c r="ET1316" s="242">
        <f t="shared" si="788"/>
        <v>28012</v>
      </c>
      <c r="EU1316" s="242">
        <f t="shared" si="788"/>
        <v>15520</v>
      </c>
      <c r="EV1316" s="242">
        <f t="shared" si="788"/>
        <v>12499</v>
      </c>
      <c r="EW1316" s="242">
        <f t="shared" si="788"/>
        <v>3373</v>
      </c>
      <c r="EX1316" s="242">
        <f t="shared" si="788"/>
        <v>10019</v>
      </c>
      <c r="EY1316" s="242">
        <f t="shared" si="788"/>
        <v>171599</v>
      </c>
      <c r="EZ1316" s="242">
        <f t="shared" si="788"/>
        <v>130169</v>
      </c>
      <c r="FA1316" s="464">
        <f t="shared" si="672"/>
        <v>0.55404826502927318</v>
      </c>
      <c r="FB1316" s="243">
        <f t="shared" si="673"/>
        <v>26.986158892711416</v>
      </c>
      <c r="FC1316" s="464">
        <f t="shared" si="674"/>
        <v>0.35766814222476084</v>
      </c>
      <c r="FD1316" s="242">
        <f t="shared" si="675"/>
        <v>58386.12113124202</v>
      </c>
      <c r="FE1316" s="242">
        <f t="shared" si="676"/>
        <v>2159.3723031853465</v>
      </c>
      <c r="FF1316" s="242">
        <f t="shared" si="775"/>
        <v>40450</v>
      </c>
      <c r="FG1316" s="243">
        <f t="shared" si="728"/>
        <v>11.248454882571075</v>
      </c>
      <c r="FH1316" s="242">
        <f t="shared" si="776"/>
        <v>4550</v>
      </c>
      <c r="FI1316" s="242">
        <f t="shared" si="776"/>
        <v>40476</v>
      </c>
      <c r="FJ1316" s="242">
        <f t="shared" si="776"/>
        <v>134</v>
      </c>
      <c r="FK1316" s="242">
        <f t="shared" si="677"/>
        <v>35792</v>
      </c>
      <c r="FL1316" s="242">
        <f t="shared" si="777"/>
        <v>18237</v>
      </c>
      <c r="FM1316" s="242">
        <f t="shared" si="678"/>
        <v>17555</v>
      </c>
    </row>
    <row r="1317" spans="1:169" s="458" customFormat="1">
      <c r="A1317" s="293"/>
      <c r="B1317" s="328"/>
      <c r="C1317" s="293"/>
      <c r="D1317" s="293"/>
      <c r="E1317" s="245"/>
      <c r="F1317" s="487">
        <f t="shared" si="709"/>
        <v>21</v>
      </c>
      <c r="G1317" s="488" t="s">
        <v>1323</v>
      </c>
      <c r="H1317" s="295" t="s">
        <v>2758</v>
      </c>
      <c r="I1317" s="487"/>
      <c r="J1317" s="295"/>
      <c r="K1317" s="294"/>
      <c r="L1317" s="295"/>
      <c r="M1317" s="295"/>
      <c r="N1317" s="477">
        <f t="shared" si="782"/>
        <v>10</v>
      </c>
      <c r="O1317" s="248">
        <f t="shared" si="782"/>
        <v>0</v>
      </c>
      <c r="P1317" s="248">
        <f t="shared" si="782"/>
        <v>0</v>
      </c>
      <c r="Q1317" s="248">
        <f t="shared" si="782"/>
        <v>0</v>
      </c>
      <c r="R1317" s="248">
        <f t="shared" si="782"/>
        <v>0</v>
      </c>
      <c r="S1317" s="246">
        <f t="shared" si="782"/>
        <v>0</v>
      </c>
      <c r="T1317" s="246">
        <f t="shared" si="782"/>
        <v>0</v>
      </c>
      <c r="U1317" s="246">
        <f t="shared" si="782"/>
        <v>0</v>
      </c>
      <c r="V1317" s="246">
        <f t="shared" si="782"/>
        <v>0</v>
      </c>
      <c r="W1317" s="248">
        <f t="shared" si="782"/>
        <v>0</v>
      </c>
      <c r="X1317" s="248">
        <f t="shared" si="779"/>
        <v>0</v>
      </c>
      <c r="Y1317" s="248">
        <f t="shared" si="779"/>
        <v>0</v>
      </c>
      <c r="Z1317" s="248">
        <f t="shared" si="779"/>
        <v>0</v>
      </c>
      <c r="AA1317" s="246">
        <f t="shared" si="779"/>
        <v>0</v>
      </c>
      <c r="AB1317" s="246">
        <f t="shared" si="779"/>
        <v>0</v>
      </c>
      <c r="AC1317" s="246">
        <f t="shared" si="779"/>
        <v>0</v>
      </c>
      <c r="AD1317" s="246">
        <f t="shared" si="779"/>
        <v>0</v>
      </c>
      <c r="AE1317" s="248">
        <f t="shared" si="779"/>
        <v>0</v>
      </c>
      <c r="AF1317" s="248">
        <f t="shared" si="779"/>
        <v>0</v>
      </c>
      <c r="AG1317" s="248">
        <f t="shared" si="779"/>
        <v>0</v>
      </c>
      <c r="AH1317" s="248">
        <f t="shared" si="779"/>
        <v>0</v>
      </c>
      <c r="AI1317" s="246">
        <f t="shared" si="779"/>
        <v>0</v>
      </c>
      <c r="AJ1317" s="246">
        <f t="shared" si="779"/>
        <v>0</v>
      </c>
      <c r="AK1317" s="246">
        <f t="shared" si="779"/>
        <v>0</v>
      </c>
      <c r="AL1317" s="246">
        <f t="shared" si="779"/>
        <v>0</v>
      </c>
      <c r="AM1317" s="248">
        <f t="shared" si="779"/>
        <v>64358</v>
      </c>
      <c r="AN1317" s="248">
        <f t="shared" si="783"/>
        <v>97647</v>
      </c>
      <c r="AO1317" s="248">
        <f t="shared" si="783"/>
        <v>103888</v>
      </c>
      <c r="AP1317" s="248">
        <f t="shared" si="783"/>
        <v>110322</v>
      </c>
      <c r="AQ1317" s="246">
        <f t="shared" si="783"/>
        <v>99783</v>
      </c>
      <c r="AR1317" s="246">
        <f t="shared" si="783"/>
        <v>106221</v>
      </c>
      <c r="AS1317" s="246">
        <f t="shared" si="783"/>
        <v>112659</v>
      </c>
      <c r="AT1317" s="246">
        <f t="shared" si="783"/>
        <v>117672</v>
      </c>
      <c r="AU1317" s="248">
        <f t="shared" si="783"/>
        <v>60060</v>
      </c>
      <c r="AV1317" s="248">
        <f t="shared" si="783"/>
        <v>88236</v>
      </c>
      <c r="AW1317" s="248">
        <f t="shared" si="783"/>
        <v>93212</v>
      </c>
      <c r="AX1317" s="248">
        <f t="shared" si="783"/>
        <v>98394</v>
      </c>
      <c r="AY1317" s="246">
        <f t="shared" si="783"/>
        <v>89093</v>
      </c>
      <c r="AZ1317" s="246">
        <f t="shared" si="783"/>
        <v>95289</v>
      </c>
      <c r="BA1317" s="246">
        <f t="shared" si="783"/>
        <v>100325</v>
      </c>
      <c r="BB1317" s="246">
        <f t="shared" si="783"/>
        <v>103971</v>
      </c>
      <c r="BC1317" s="248">
        <f t="shared" si="783"/>
        <v>4298</v>
      </c>
      <c r="BD1317" s="248">
        <f t="shared" si="778"/>
        <v>9411</v>
      </c>
      <c r="BE1317" s="248">
        <f t="shared" si="778"/>
        <v>10676</v>
      </c>
      <c r="BF1317" s="248">
        <f t="shared" si="778"/>
        <v>11928</v>
      </c>
      <c r="BG1317" s="246">
        <f t="shared" si="778"/>
        <v>10690</v>
      </c>
      <c r="BH1317" s="246">
        <f t="shared" si="778"/>
        <v>10932</v>
      </c>
      <c r="BI1317" s="246">
        <f t="shared" si="778"/>
        <v>12334</v>
      </c>
      <c r="BJ1317" s="246">
        <f t="shared" si="778"/>
        <v>13701</v>
      </c>
      <c r="BK1317" s="248">
        <f t="shared" si="784"/>
        <v>0</v>
      </c>
      <c r="BL1317" s="248">
        <f t="shared" si="784"/>
        <v>0</v>
      </c>
      <c r="BM1317" s="248">
        <f t="shared" si="784"/>
        <v>0</v>
      </c>
      <c r="BN1317" s="248">
        <f t="shared" si="784"/>
        <v>0</v>
      </c>
      <c r="BO1317" s="246">
        <f t="shared" si="784"/>
        <v>0</v>
      </c>
      <c r="BP1317" s="246">
        <f t="shared" si="784"/>
        <v>0</v>
      </c>
      <c r="BQ1317" s="246">
        <f t="shared" si="784"/>
        <v>0</v>
      </c>
      <c r="BR1317" s="246">
        <f t="shared" si="784"/>
        <v>0</v>
      </c>
      <c r="BS1317" s="248">
        <f t="shared" si="784"/>
        <v>0</v>
      </c>
      <c r="BT1317" s="248">
        <f t="shared" si="784"/>
        <v>0</v>
      </c>
      <c r="BU1317" s="248">
        <f t="shared" si="784"/>
        <v>0</v>
      </c>
      <c r="BV1317" s="248">
        <f t="shared" si="784"/>
        <v>0</v>
      </c>
      <c r="BW1317" s="246">
        <f t="shared" si="784"/>
        <v>0</v>
      </c>
      <c r="BX1317" s="246">
        <f t="shared" si="784"/>
        <v>0</v>
      </c>
      <c r="BY1317" s="246">
        <f t="shared" si="784"/>
        <v>0</v>
      </c>
      <c r="BZ1317" s="246">
        <f t="shared" si="784"/>
        <v>0</v>
      </c>
      <c r="CA1317" s="248">
        <f t="shared" si="780"/>
        <v>0</v>
      </c>
      <c r="CB1317" s="248">
        <f t="shared" si="780"/>
        <v>0</v>
      </c>
      <c r="CC1317" s="248">
        <f t="shared" si="780"/>
        <v>0</v>
      </c>
      <c r="CD1317" s="248">
        <f t="shared" si="780"/>
        <v>0</v>
      </c>
      <c r="CE1317" s="246">
        <f t="shared" si="780"/>
        <v>0</v>
      </c>
      <c r="CF1317" s="246">
        <f t="shared" si="780"/>
        <v>0</v>
      </c>
      <c r="CG1317" s="246">
        <f t="shared" si="780"/>
        <v>0</v>
      </c>
      <c r="CH1317" s="246">
        <f t="shared" si="780"/>
        <v>0</v>
      </c>
      <c r="CI1317" s="457"/>
      <c r="CJ1317" s="248">
        <f t="shared" si="785"/>
        <v>4299</v>
      </c>
      <c r="CK1317" s="248">
        <f t="shared" si="785"/>
        <v>9411</v>
      </c>
      <c r="CL1317" s="248">
        <f t="shared" si="785"/>
        <v>10703</v>
      </c>
      <c r="CM1317" s="248">
        <f t="shared" si="785"/>
        <v>11929</v>
      </c>
      <c r="CN1317" s="246">
        <f t="shared" si="785"/>
        <v>10690</v>
      </c>
      <c r="CO1317" s="246">
        <f t="shared" si="785"/>
        <v>10933</v>
      </c>
      <c r="CP1317" s="246">
        <f t="shared" si="785"/>
        <v>12334</v>
      </c>
      <c r="CQ1317" s="246">
        <f t="shared" si="785"/>
        <v>13701</v>
      </c>
      <c r="CR1317" s="248">
        <f t="shared" si="785"/>
        <v>0</v>
      </c>
      <c r="CS1317" s="248">
        <f t="shared" si="785"/>
        <v>0</v>
      </c>
      <c r="CT1317" s="248">
        <f t="shared" si="781"/>
        <v>0</v>
      </c>
      <c r="CU1317" s="248">
        <f t="shared" si="781"/>
        <v>0</v>
      </c>
      <c r="CV1317" s="246">
        <f t="shared" si="781"/>
        <v>0</v>
      </c>
      <c r="CW1317" s="246">
        <f t="shared" si="781"/>
        <v>0</v>
      </c>
      <c r="CX1317" s="246">
        <f t="shared" si="781"/>
        <v>0</v>
      </c>
      <c r="CY1317" s="246">
        <f t="shared" si="781"/>
        <v>0</v>
      </c>
      <c r="CZ1317" s="248">
        <f t="shared" si="781"/>
        <v>0</v>
      </c>
      <c r="DA1317" s="248">
        <f t="shared" si="781"/>
        <v>0</v>
      </c>
      <c r="DB1317" s="248">
        <f t="shared" si="781"/>
        <v>0</v>
      </c>
      <c r="DC1317" s="248">
        <f t="shared" si="781"/>
        <v>0</v>
      </c>
      <c r="DD1317" s="246">
        <f t="shared" si="781"/>
        <v>0</v>
      </c>
      <c r="DE1317" s="246">
        <f t="shared" si="781"/>
        <v>0</v>
      </c>
      <c r="DF1317" s="246">
        <f t="shared" si="781"/>
        <v>0</v>
      </c>
      <c r="DG1317" s="246">
        <f t="shared" si="781"/>
        <v>0</v>
      </c>
      <c r="DH1317" s="248">
        <f t="shared" si="781"/>
        <v>4299</v>
      </c>
      <c r="DI1317" s="248">
        <f t="shared" si="781"/>
        <v>9411</v>
      </c>
      <c r="DJ1317" s="248">
        <f t="shared" si="786"/>
        <v>10703</v>
      </c>
      <c r="DK1317" s="248">
        <f t="shared" si="786"/>
        <v>11929</v>
      </c>
      <c r="DL1317" s="246">
        <f t="shared" si="786"/>
        <v>10690</v>
      </c>
      <c r="DM1317" s="246">
        <f t="shared" si="786"/>
        <v>10933</v>
      </c>
      <c r="DN1317" s="246">
        <f t="shared" si="786"/>
        <v>12334</v>
      </c>
      <c r="DO1317" s="246">
        <f t="shared" si="786"/>
        <v>13701</v>
      </c>
      <c r="DP1317" s="248">
        <f t="shared" si="786"/>
        <v>-1</v>
      </c>
      <c r="DQ1317" s="248">
        <f t="shared" si="786"/>
        <v>0</v>
      </c>
      <c r="DR1317" s="248">
        <f t="shared" si="786"/>
        <v>-27</v>
      </c>
      <c r="DS1317" s="248">
        <f t="shared" si="786"/>
        <v>-1</v>
      </c>
      <c r="DT1317" s="246">
        <f t="shared" si="786"/>
        <v>0</v>
      </c>
      <c r="DU1317" s="246">
        <f t="shared" si="786"/>
        <v>-1</v>
      </c>
      <c r="DV1317" s="246">
        <f t="shared" si="786"/>
        <v>0</v>
      </c>
      <c r="DW1317" s="246">
        <f t="shared" si="786"/>
        <v>0</v>
      </c>
      <c r="DX1317" s="489">
        <f t="shared" si="659"/>
        <v>0</v>
      </c>
      <c r="DY1317" s="489">
        <f t="shared" si="659"/>
        <v>0</v>
      </c>
      <c r="DZ1317" s="489">
        <f t="shared" si="659"/>
        <v>0</v>
      </c>
      <c r="EA1317" s="489">
        <f t="shared" si="659"/>
        <v>0</v>
      </c>
      <c r="EB1317" s="490">
        <f t="shared" si="659"/>
        <v>0</v>
      </c>
      <c r="EC1317" s="490">
        <f t="shared" si="659"/>
        <v>0</v>
      </c>
      <c r="ED1317" s="490">
        <f t="shared" si="789"/>
        <v>0</v>
      </c>
      <c r="EE1317" s="490">
        <f t="shared" si="789"/>
        <v>0</v>
      </c>
      <c r="EG1317" s="248">
        <f t="shared" si="787"/>
        <v>0</v>
      </c>
      <c r="EH1317" s="248">
        <f t="shared" si="787"/>
        <v>0</v>
      </c>
      <c r="EI1317" s="248">
        <f t="shared" si="787"/>
        <v>0</v>
      </c>
      <c r="EJ1317" s="248">
        <f t="shared" si="787"/>
        <v>0</v>
      </c>
      <c r="EK1317" s="248">
        <f t="shared" si="787"/>
        <v>0</v>
      </c>
      <c r="EL1317" s="248">
        <f t="shared" si="787"/>
        <v>0</v>
      </c>
      <c r="EM1317" s="248">
        <f t="shared" si="787"/>
        <v>0</v>
      </c>
      <c r="EN1317" s="491">
        <f t="shared" si="729"/>
        <v>0</v>
      </c>
      <c r="EO1317" s="248">
        <f t="shared" si="730"/>
        <v>0</v>
      </c>
      <c r="EP1317" s="491">
        <f t="shared" si="731"/>
        <v>0</v>
      </c>
      <c r="EQ1317" s="248">
        <f t="shared" si="732"/>
        <v>0</v>
      </c>
      <c r="ER1317" s="248">
        <f t="shared" si="733"/>
        <v>0</v>
      </c>
      <c r="ES1317" s="492"/>
      <c r="ET1317" s="246">
        <f t="shared" si="788"/>
        <v>0</v>
      </c>
      <c r="EU1317" s="246">
        <f t="shared" si="788"/>
        <v>0</v>
      </c>
      <c r="EV1317" s="246">
        <f t="shared" si="788"/>
        <v>0</v>
      </c>
      <c r="EW1317" s="246">
        <f t="shared" si="788"/>
        <v>0</v>
      </c>
      <c r="EX1317" s="246">
        <f t="shared" si="788"/>
        <v>0</v>
      </c>
      <c r="EY1317" s="246">
        <f t="shared" si="788"/>
        <v>0</v>
      </c>
      <c r="EZ1317" s="246">
        <f t="shared" si="788"/>
        <v>0</v>
      </c>
      <c r="FA1317" s="493">
        <f t="shared" si="672"/>
        <v>0</v>
      </c>
      <c r="FB1317" s="247">
        <f t="shared" si="673"/>
        <v>0</v>
      </c>
      <c r="FC1317" s="493">
        <f t="shared" si="674"/>
        <v>0</v>
      </c>
      <c r="FD1317" s="246">
        <f t="shared" si="675"/>
        <v>0</v>
      </c>
      <c r="FE1317" s="246">
        <f t="shared" si="676"/>
        <v>0</v>
      </c>
      <c r="FF1317" s="246">
        <f t="shared" si="775"/>
        <v>99483</v>
      </c>
      <c r="FG1317" s="247">
        <f t="shared" si="728"/>
        <v>90.066644552335575</v>
      </c>
      <c r="FH1317" s="246">
        <f t="shared" si="776"/>
        <v>89601</v>
      </c>
      <c r="FI1317" s="246">
        <f t="shared" si="776"/>
        <v>99483</v>
      </c>
      <c r="FJ1317" s="246">
        <f t="shared" si="776"/>
        <v>0</v>
      </c>
      <c r="FK1317" s="246">
        <f t="shared" si="677"/>
        <v>9882</v>
      </c>
      <c r="FL1317" s="246">
        <f t="shared" si="777"/>
        <v>9882</v>
      </c>
      <c r="FM1317" s="246">
        <f t="shared" si="678"/>
        <v>0</v>
      </c>
    </row>
    <row r="1318" spans="1:169" s="458" customFormat="1">
      <c r="A1318" s="293"/>
      <c r="B1318" s="328"/>
      <c r="C1318" s="293"/>
      <c r="D1318" s="293"/>
      <c r="E1318" s="494"/>
      <c r="F1318" s="487">
        <f t="shared" si="709"/>
        <v>22</v>
      </c>
      <c r="G1318" s="488" t="s">
        <v>1345</v>
      </c>
      <c r="H1318" s="456" t="s">
        <v>2785</v>
      </c>
      <c r="I1318" s="487"/>
      <c r="J1318" s="295"/>
      <c r="K1318" s="294"/>
      <c r="L1318" s="295"/>
      <c r="M1318" s="295"/>
      <c r="N1318" s="477">
        <f t="shared" si="782"/>
        <v>3</v>
      </c>
      <c r="O1318" s="248">
        <f t="shared" si="782"/>
        <v>0</v>
      </c>
      <c r="P1318" s="248">
        <f t="shared" si="782"/>
        <v>0</v>
      </c>
      <c r="Q1318" s="248">
        <f t="shared" si="782"/>
        <v>0</v>
      </c>
      <c r="R1318" s="248">
        <f t="shared" si="782"/>
        <v>0</v>
      </c>
      <c r="S1318" s="246">
        <f t="shared" si="782"/>
        <v>0</v>
      </c>
      <c r="T1318" s="246">
        <f t="shared" si="782"/>
        <v>0</v>
      </c>
      <c r="U1318" s="246">
        <f t="shared" si="782"/>
        <v>0</v>
      </c>
      <c r="V1318" s="246">
        <f t="shared" si="782"/>
        <v>0</v>
      </c>
      <c r="W1318" s="248">
        <f t="shared" si="782"/>
        <v>0</v>
      </c>
      <c r="X1318" s="248">
        <f t="shared" si="779"/>
        <v>0</v>
      </c>
      <c r="Y1318" s="248">
        <f t="shared" si="779"/>
        <v>0</v>
      </c>
      <c r="Z1318" s="248">
        <f t="shared" si="779"/>
        <v>0</v>
      </c>
      <c r="AA1318" s="246">
        <f t="shared" si="779"/>
        <v>0</v>
      </c>
      <c r="AB1318" s="246">
        <f t="shared" si="779"/>
        <v>0</v>
      </c>
      <c r="AC1318" s="246">
        <f t="shared" si="779"/>
        <v>0</v>
      </c>
      <c r="AD1318" s="246">
        <f t="shared" si="779"/>
        <v>0</v>
      </c>
      <c r="AE1318" s="248">
        <f t="shared" si="779"/>
        <v>0</v>
      </c>
      <c r="AF1318" s="248">
        <f t="shared" si="779"/>
        <v>0</v>
      </c>
      <c r="AG1318" s="248">
        <f t="shared" si="779"/>
        <v>0</v>
      </c>
      <c r="AH1318" s="248">
        <f t="shared" si="779"/>
        <v>0</v>
      </c>
      <c r="AI1318" s="246">
        <f t="shared" si="779"/>
        <v>0</v>
      </c>
      <c r="AJ1318" s="246">
        <f t="shared" si="779"/>
        <v>0</v>
      </c>
      <c r="AK1318" s="246">
        <f t="shared" si="779"/>
        <v>0</v>
      </c>
      <c r="AL1318" s="246">
        <f t="shared" si="779"/>
        <v>0</v>
      </c>
      <c r="AM1318" s="248">
        <f t="shared" si="779"/>
        <v>7671</v>
      </c>
      <c r="AN1318" s="248">
        <f t="shared" si="783"/>
        <v>14699</v>
      </c>
      <c r="AO1318" s="248">
        <f t="shared" si="783"/>
        <v>16528</v>
      </c>
      <c r="AP1318" s="248">
        <f t="shared" si="783"/>
        <v>19280</v>
      </c>
      <c r="AQ1318" s="246">
        <f t="shared" si="783"/>
        <v>14699</v>
      </c>
      <c r="AR1318" s="246">
        <f t="shared" si="783"/>
        <v>16528</v>
      </c>
      <c r="AS1318" s="246">
        <f t="shared" si="783"/>
        <v>19280</v>
      </c>
      <c r="AT1318" s="246">
        <f t="shared" si="783"/>
        <v>17485</v>
      </c>
      <c r="AU1318" s="248">
        <f t="shared" si="783"/>
        <v>0</v>
      </c>
      <c r="AV1318" s="248">
        <f t="shared" si="783"/>
        <v>0</v>
      </c>
      <c r="AW1318" s="248">
        <f t="shared" si="783"/>
        <v>0</v>
      </c>
      <c r="AX1318" s="248">
        <f t="shared" si="783"/>
        <v>0</v>
      </c>
      <c r="AY1318" s="246">
        <f t="shared" si="783"/>
        <v>0</v>
      </c>
      <c r="AZ1318" s="246">
        <f t="shared" si="783"/>
        <v>0</v>
      </c>
      <c r="BA1318" s="246">
        <f t="shared" si="783"/>
        <v>0</v>
      </c>
      <c r="BB1318" s="246">
        <f t="shared" si="783"/>
        <v>0</v>
      </c>
      <c r="BC1318" s="248">
        <f t="shared" si="783"/>
        <v>0</v>
      </c>
      <c r="BD1318" s="248">
        <f t="shared" si="778"/>
        <v>0</v>
      </c>
      <c r="BE1318" s="248">
        <f t="shared" si="778"/>
        <v>0</v>
      </c>
      <c r="BF1318" s="248">
        <f t="shared" si="778"/>
        <v>0</v>
      </c>
      <c r="BG1318" s="246">
        <f t="shared" si="778"/>
        <v>0</v>
      </c>
      <c r="BH1318" s="246">
        <f t="shared" si="778"/>
        <v>0</v>
      </c>
      <c r="BI1318" s="246">
        <f t="shared" si="778"/>
        <v>0</v>
      </c>
      <c r="BJ1318" s="246">
        <f t="shared" si="778"/>
        <v>0</v>
      </c>
      <c r="BK1318" s="248">
        <f t="shared" si="784"/>
        <v>7671</v>
      </c>
      <c r="BL1318" s="248">
        <f t="shared" si="784"/>
        <v>14699</v>
      </c>
      <c r="BM1318" s="248">
        <f t="shared" si="784"/>
        <v>16528</v>
      </c>
      <c r="BN1318" s="248">
        <f t="shared" si="784"/>
        <v>19280</v>
      </c>
      <c r="BO1318" s="246">
        <f t="shared" si="784"/>
        <v>14699</v>
      </c>
      <c r="BP1318" s="246">
        <f t="shared" si="784"/>
        <v>16528</v>
      </c>
      <c r="BQ1318" s="246">
        <f t="shared" si="784"/>
        <v>19280</v>
      </c>
      <c r="BR1318" s="246">
        <f t="shared" si="784"/>
        <v>17485</v>
      </c>
      <c r="BS1318" s="248">
        <f t="shared" si="784"/>
        <v>7671</v>
      </c>
      <c r="BT1318" s="248">
        <f t="shared" si="784"/>
        <v>14699</v>
      </c>
      <c r="BU1318" s="248">
        <f t="shared" si="784"/>
        <v>16528</v>
      </c>
      <c r="BV1318" s="248">
        <f t="shared" si="784"/>
        <v>19280</v>
      </c>
      <c r="BW1318" s="246">
        <f t="shared" si="784"/>
        <v>14699</v>
      </c>
      <c r="BX1318" s="246">
        <f t="shared" si="784"/>
        <v>16528</v>
      </c>
      <c r="BY1318" s="246">
        <f t="shared" si="784"/>
        <v>19280</v>
      </c>
      <c r="BZ1318" s="246">
        <f t="shared" si="784"/>
        <v>17485</v>
      </c>
      <c r="CA1318" s="248">
        <f t="shared" si="780"/>
        <v>0</v>
      </c>
      <c r="CB1318" s="248">
        <f t="shared" si="780"/>
        <v>0</v>
      </c>
      <c r="CC1318" s="248">
        <f t="shared" si="780"/>
        <v>0</v>
      </c>
      <c r="CD1318" s="248">
        <f t="shared" si="780"/>
        <v>0</v>
      </c>
      <c r="CE1318" s="246">
        <f t="shared" si="780"/>
        <v>0</v>
      </c>
      <c r="CF1318" s="246">
        <f t="shared" si="780"/>
        <v>0</v>
      </c>
      <c r="CG1318" s="246">
        <f t="shared" si="780"/>
        <v>0</v>
      </c>
      <c r="CH1318" s="246">
        <f t="shared" si="780"/>
        <v>0</v>
      </c>
      <c r="CI1318" s="457"/>
      <c r="CJ1318" s="248">
        <f t="shared" si="785"/>
        <v>0</v>
      </c>
      <c r="CK1318" s="248">
        <f t="shared" si="785"/>
        <v>0</v>
      </c>
      <c r="CL1318" s="248">
        <f t="shared" si="785"/>
        <v>0</v>
      </c>
      <c r="CM1318" s="248">
        <f t="shared" si="785"/>
        <v>0</v>
      </c>
      <c r="CN1318" s="246">
        <f t="shared" si="785"/>
        <v>0</v>
      </c>
      <c r="CO1318" s="246">
        <f t="shared" si="785"/>
        <v>0</v>
      </c>
      <c r="CP1318" s="246">
        <f t="shared" si="785"/>
        <v>0</v>
      </c>
      <c r="CQ1318" s="246">
        <f t="shared" si="785"/>
        <v>0</v>
      </c>
      <c r="CR1318" s="248">
        <f t="shared" si="785"/>
        <v>0</v>
      </c>
      <c r="CS1318" s="248">
        <f t="shared" si="785"/>
        <v>0</v>
      </c>
      <c r="CT1318" s="248">
        <f t="shared" si="781"/>
        <v>0</v>
      </c>
      <c r="CU1318" s="248">
        <f t="shared" si="781"/>
        <v>0</v>
      </c>
      <c r="CV1318" s="246">
        <f t="shared" si="781"/>
        <v>0</v>
      </c>
      <c r="CW1318" s="246">
        <f t="shared" si="781"/>
        <v>0</v>
      </c>
      <c r="CX1318" s="246">
        <f t="shared" si="781"/>
        <v>0</v>
      </c>
      <c r="CY1318" s="246">
        <f t="shared" si="781"/>
        <v>0</v>
      </c>
      <c r="CZ1318" s="248">
        <f t="shared" si="781"/>
        <v>0</v>
      </c>
      <c r="DA1318" s="248">
        <f t="shared" si="781"/>
        <v>0</v>
      </c>
      <c r="DB1318" s="248">
        <f t="shared" si="781"/>
        <v>0</v>
      </c>
      <c r="DC1318" s="248">
        <f t="shared" si="781"/>
        <v>0</v>
      </c>
      <c r="DD1318" s="246">
        <f t="shared" si="781"/>
        <v>0</v>
      </c>
      <c r="DE1318" s="246">
        <f t="shared" si="781"/>
        <v>0</v>
      </c>
      <c r="DF1318" s="246">
        <f t="shared" si="781"/>
        <v>0</v>
      </c>
      <c r="DG1318" s="246">
        <f t="shared" si="781"/>
        <v>0</v>
      </c>
      <c r="DH1318" s="248">
        <f t="shared" si="781"/>
        <v>0</v>
      </c>
      <c r="DI1318" s="248">
        <f t="shared" si="781"/>
        <v>0</v>
      </c>
      <c r="DJ1318" s="248">
        <f t="shared" si="786"/>
        <v>0</v>
      </c>
      <c r="DK1318" s="248">
        <f t="shared" si="786"/>
        <v>0</v>
      </c>
      <c r="DL1318" s="246">
        <f t="shared" si="786"/>
        <v>0</v>
      </c>
      <c r="DM1318" s="246">
        <f t="shared" si="786"/>
        <v>0</v>
      </c>
      <c r="DN1318" s="246">
        <f t="shared" si="786"/>
        <v>0</v>
      </c>
      <c r="DO1318" s="246">
        <f t="shared" si="786"/>
        <v>0</v>
      </c>
      <c r="DP1318" s="248">
        <f t="shared" si="786"/>
        <v>0</v>
      </c>
      <c r="DQ1318" s="248">
        <f t="shared" si="786"/>
        <v>0</v>
      </c>
      <c r="DR1318" s="248">
        <f t="shared" si="786"/>
        <v>0</v>
      </c>
      <c r="DS1318" s="248">
        <f t="shared" si="786"/>
        <v>0</v>
      </c>
      <c r="DT1318" s="246">
        <f t="shared" si="786"/>
        <v>0</v>
      </c>
      <c r="DU1318" s="246">
        <f t="shared" si="786"/>
        <v>0</v>
      </c>
      <c r="DV1318" s="246">
        <f t="shared" si="786"/>
        <v>0</v>
      </c>
      <c r="DW1318" s="246">
        <f t="shared" si="786"/>
        <v>0</v>
      </c>
      <c r="DX1318" s="489">
        <f t="shared" si="659"/>
        <v>0</v>
      </c>
      <c r="DY1318" s="489">
        <f t="shared" si="659"/>
        <v>0</v>
      </c>
      <c r="DZ1318" s="489">
        <f t="shared" si="659"/>
        <v>0</v>
      </c>
      <c r="EA1318" s="489">
        <f t="shared" si="659"/>
        <v>0</v>
      </c>
      <c r="EB1318" s="490">
        <f t="shared" si="659"/>
        <v>0</v>
      </c>
      <c r="EC1318" s="490">
        <f t="shared" si="659"/>
        <v>0</v>
      </c>
      <c r="ED1318" s="490">
        <f t="shared" si="789"/>
        <v>0</v>
      </c>
      <c r="EE1318" s="490">
        <f t="shared" si="789"/>
        <v>0</v>
      </c>
      <c r="EG1318" s="248">
        <f t="shared" si="787"/>
        <v>0</v>
      </c>
      <c r="EH1318" s="248">
        <f t="shared" si="787"/>
        <v>0</v>
      </c>
      <c r="EI1318" s="248">
        <f t="shared" si="787"/>
        <v>0</v>
      </c>
      <c r="EJ1318" s="248">
        <f t="shared" si="787"/>
        <v>0</v>
      </c>
      <c r="EK1318" s="248">
        <f t="shared" si="787"/>
        <v>0</v>
      </c>
      <c r="EL1318" s="248">
        <f t="shared" si="787"/>
        <v>0</v>
      </c>
      <c r="EM1318" s="248">
        <f t="shared" si="787"/>
        <v>0</v>
      </c>
      <c r="EN1318" s="491">
        <f t="shared" si="729"/>
        <v>0</v>
      </c>
      <c r="EO1318" s="248">
        <f t="shared" si="730"/>
        <v>0</v>
      </c>
      <c r="EP1318" s="491">
        <f t="shared" si="731"/>
        <v>0</v>
      </c>
      <c r="EQ1318" s="248">
        <f t="shared" si="732"/>
        <v>0</v>
      </c>
      <c r="ER1318" s="248">
        <f t="shared" si="733"/>
        <v>0</v>
      </c>
      <c r="ES1318" s="492"/>
      <c r="ET1318" s="246">
        <f t="shared" si="788"/>
        <v>0</v>
      </c>
      <c r="EU1318" s="246">
        <f t="shared" si="788"/>
        <v>0</v>
      </c>
      <c r="EV1318" s="246">
        <f t="shared" si="788"/>
        <v>0</v>
      </c>
      <c r="EW1318" s="246">
        <f t="shared" si="788"/>
        <v>0</v>
      </c>
      <c r="EX1318" s="246">
        <f t="shared" si="788"/>
        <v>0</v>
      </c>
      <c r="EY1318" s="246">
        <f t="shared" si="788"/>
        <v>0</v>
      </c>
      <c r="EZ1318" s="246">
        <f t="shared" si="788"/>
        <v>0</v>
      </c>
      <c r="FA1318" s="493">
        <f t="shared" si="672"/>
        <v>0</v>
      </c>
      <c r="FB1318" s="247">
        <f t="shared" si="673"/>
        <v>0</v>
      </c>
      <c r="FC1318" s="493">
        <f t="shared" si="674"/>
        <v>0</v>
      </c>
      <c r="FD1318" s="246">
        <f t="shared" si="675"/>
        <v>0</v>
      </c>
      <c r="FE1318" s="246">
        <f t="shared" si="676"/>
        <v>0</v>
      </c>
      <c r="FF1318" s="246">
        <f t="shared" si="775"/>
        <v>14699</v>
      </c>
      <c r="FG1318" s="247">
        <f t="shared" si="728"/>
        <v>0</v>
      </c>
      <c r="FH1318" s="246">
        <f t="shared" si="776"/>
        <v>0</v>
      </c>
      <c r="FI1318" s="246">
        <f t="shared" si="776"/>
        <v>0</v>
      </c>
      <c r="FJ1318" s="246">
        <f t="shared" si="776"/>
        <v>0</v>
      </c>
      <c r="FK1318" s="246">
        <f t="shared" si="677"/>
        <v>0</v>
      </c>
      <c r="FL1318" s="246">
        <f t="shared" si="777"/>
        <v>0</v>
      </c>
      <c r="FM1318" s="246">
        <f t="shared" si="678"/>
        <v>0</v>
      </c>
    </row>
    <row r="1319" spans="1:169" s="435" customFormat="1">
      <c r="A1319" s="427"/>
      <c r="B1319" s="428"/>
      <c r="C1319" s="427"/>
      <c r="D1319" s="427"/>
      <c r="E1319" s="429"/>
      <c r="F1319" s="429"/>
      <c r="G1319" s="430" t="s">
        <v>2804</v>
      </c>
      <c r="H1319" s="428"/>
      <c r="I1319" s="427"/>
      <c r="J1319" s="430"/>
      <c r="K1319" s="427"/>
      <c r="L1319" s="428"/>
      <c r="M1319" s="428"/>
      <c r="N1319" s="431">
        <f>SUM(N1266,N1274,N1278,N1289,N1294,N1318)</f>
        <v>1155</v>
      </c>
      <c r="O1319" s="232">
        <f t="shared" ref="O1319:BC1319" si="790">SUM(O1266,O1274,O1278,O1289,O1294,O1318)</f>
        <v>1846991</v>
      </c>
      <c r="P1319" s="232">
        <f t="shared" si="790"/>
        <v>2582910</v>
      </c>
      <c r="Q1319" s="232">
        <f t="shared" si="790"/>
        <v>2728754</v>
      </c>
      <c r="R1319" s="232">
        <f t="shared" si="790"/>
        <v>3009431</v>
      </c>
      <c r="S1319" s="232">
        <f>SUM(S1266,S1274,S1278,S1289,S1294,S1318)</f>
        <v>2608141</v>
      </c>
      <c r="T1319" s="232">
        <f>SUM(T1266,T1274,T1278,T1289,T1294,T1318)</f>
        <v>2755237</v>
      </c>
      <c r="U1319" s="232">
        <f>SUM(U1266,U1274,U1278,U1289,U1294,U1318)</f>
        <v>3019998</v>
      </c>
      <c r="V1319" s="232">
        <f>SUM(V1266,V1274,V1278,V1289,V1294,V1318)</f>
        <v>3179781</v>
      </c>
      <c r="W1319" s="232">
        <f t="shared" si="790"/>
        <v>1097598</v>
      </c>
      <c r="X1319" s="232">
        <f t="shared" si="790"/>
        <v>1536746</v>
      </c>
      <c r="Y1319" s="232">
        <f t="shared" si="790"/>
        <v>1618150</v>
      </c>
      <c r="Z1319" s="232">
        <f t="shared" si="790"/>
        <v>1785661</v>
      </c>
      <c r="AA1319" s="232">
        <f>SUM(AA1266,AA1274,AA1278,AA1289,AA1294,AA1318)</f>
        <v>1545690</v>
      </c>
      <c r="AB1319" s="232">
        <f>SUM(AB1266,AB1274,AB1278,AB1289,AB1294,AB1318)</f>
        <v>1628288</v>
      </c>
      <c r="AC1319" s="232">
        <f>SUM(AC1266,AC1274,AC1278,AC1289,AC1294,AC1318)</f>
        <v>1780312</v>
      </c>
      <c r="AD1319" s="232">
        <f>SUM(AD1266,AD1274,AD1278,AD1289,AD1294,AD1318)</f>
        <v>1868018</v>
      </c>
      <c r="AE1319" s="232">
        <f t="shared" si="790"/>
        <v>24093</v>
      </c>
      <c r="AF1319" s="232">
        <f t="shared" si="790"/>
        <v>28155</v>
      </c>
      <c r="AG1319" s="232">
        <f t="shared" si="790"/>
        <v>27882</v>
      </c>
      <c r="AH1319" s="232">
        <f t="shared" si="790"/>
        <v>29202</v>
      </c>
      <c r="AI1319" s="232">
        <f t="shared" si="790"/>
        <v>28167</v>
      </c>
      <c r="AJ1319" s="232">
        <f t="shared" si="790"/>
        <v>27883</v>
      </c>
      <c r="AK1319" s="232">
        <f t="shared" si="790"/>
        <v>29202</v>
      </c>
      <c r="AL1319" s="232">
        <f t="shared" si="790"/>
        <v>30839</v>
      </c>
      <c r="AM1319" s="232">
        <f t="shared" si="790"/>
        <v>821418</v>
      </c>
      <c r="AN1319" s="232">
        <f t="shared" si="790"/>
        <v>1158525</v>
      </c>
      <c r="AO1319" s="232">
        <f t="shared" si="790"/>
        <v>1231022</v>
      </c>
      <c r="AP1319" s="232">
        <f t="shared" si="790"/>
        <v>1353384</v>
      </c>
      <c r="AQ1319" s="232">
        <f t="shared" si="790"/>
        <v>1176940</v>
      </c>
      <c r="AR1319" s="232">
        <f t="shared" si="790"/>
        <v>1249694</v>
      </c>
      <c r="AS1319" s="232">
        <f t="shared" si="790"/>
        <v>1371648</v>
      </c>
      <c r="AT1319" s="232">
        <f t="shared" si="790"/>
        <v>1446899</v>
      </c>
      <c r="AU1319" s="232">
        <f t="shared" si="790"/>
        <v>260670</v>
      </c>
      <c r="AV1319" s="232">
        <f t="shared" si="790"/>
        <v>403148</v>
      </c>
      <c r="AW1319" s="232">
        <f t="shared" si="790"/>
        <v>433999</v>
      </c>
      <c r="AX1319" s="232">
        <f t="shared" si="790"/>
        <v>475736</v>
      </c>
      <c r="AY1319" s="480">
        <f t="shared" si="790"/>
        <v>412243.61</v>
      </c>
      <c r="AZ1319" s="480">
        <f t="shared" si="790"/>
        <v>444487.7</v>
      </c>
      <c r="BA1319" s="480">
        <f t="shared" si="790"/>
        <v>486558.81</v>
      </c>
      <c r="BB1319" s="480">
        <f t="shared" si="790"/>
        <v>515902.98</v>
      </c>
      <c r="BC1319" s="232">
        <f t="shared" si="790"/>
        <v>530556</v>
      </c>
      <c r="BD1319" s="232">
        <f t="shared" si="778"/>
        <v>699725.35070221999</v>
      </c>
      <c r="BE1319" s="232">
        <f t="shared" si="778"/>
        <v>732634.53975800006</v>
      </c>
      <c r="BF1319" s="232">
        <f t="shared" si="778"/>
        <v>812938.98043600004</v>
      </c>
      <c r="BG1319" s="232">
        <f t="shared" si="778"/>
        <v>709061.39</v>
      </c>
      <c r="BH1319" s="232">
        <f t="shared" si="778"/>
        <v>740475.3</v>
      </c>
      <c r="BI1319" s="232">
        <f t="shared" si="778"/>
        <v>820161.19</v>
      </c>
      <c r="BJ1319" s="232">
        <f t="shared" si="778"/>
        <v>882469.02</v>
      </c>
      <c r="BK1319" s="232">
        <f t="shared" ref="BK1319:CH1319" si="791">SUM(BK1266,BK1274,BK1278,BK1289,BK1294,BK1318)</f>
        <v>30192</v>
      </c>
      <c r="BL1319" s="232">
        <f t="shared" si="791"/>
        <v>55651.649297780001</v>
      </c>
      <c r="BM1319" s="232">
        <f t="shared" si="791"/>
        <v>64388.460242000001</v>
      </c>
      <c r="BN1319" s="232">
        <f t="shared" si="791"/>
        <v>64709.019564000002</v>
      </c>
      <c r="BO1319" s="232">
        <f t="shared" si="791"/>
        <v>55635</v>
      </c>
      <c r="BP1319" s="232">
        <f t="shared" si="791"/>
        <v>64731</v>
      </c>
      <c r="BQ1319" s="232">
        <f t="shared" si="791"/>
        <v>64928</v>
      </c>
      <c r="BR1319" s="232">
        <f t="shared" si="791"/>
        <v>48527</v>
      </c>
      <c r="BS1319" s="232">
        <f t="shared" si="791"/>
        <v>44791</v>
      </c>
      <c r="BT1319" s="232">
        <f t="shared" si="791"/>
        <v>64865</v>
      </c>
      <c r="BU1319" s="232">
        <f t="shared" si="791"/>
        <v>72356</v>
      </c>
      <c r="BV1319" s="232">
        <f t="shared" si="791"/>
        <v>73700</v>
      </c>
      <c r="BW1319" s="232">
        <f t="shared" si="791"/>
        <v>64848</v>
      </c>
      <c r="BX1319" s="232">
        <f t="shared" si="791"/>
        <v>72766</v>
      </c>
      <c r="BY1319" s="232">
        <f t="shared" si="791"/>
        <v>73981</v>
      </c>
      <c r="BZ1319" s="232">
        <f t="shared" si="791"/>
        <v>61349</v>
      </c>
      <c r="CA1319" s="232">
        <f t="shared" si="791"/>
        <v>14599</v>
      </c>
      <c r="CB1319" s="232">
        <f t="shared" si="791"/>
        <v>9213.350702220001</v>
      </c>
      <c r="CC1319" s="232">
        <f t="shared" si="791"/>
        <v>7967.5397580000008</v>
      </c>
      <c r="CD1319" s="232">
        <f t="shared" si="791"/>
        <v>8990.9804359999998</v>
      </c>
      <c r="CE1319" s="232">
        <f t="shared" si="791"/>
        <v>9213</v>
      </c>
      <c r="CF1319" s="232">
        <f t="shared" si="791"/>
        <v>8035</v>
      </c>
      <c r="CG1319" s="232">
        <f t="shared" si="791"/>
        <v>9053</v>
      </c>
      <c r="CH1319" s="232">
        <f t="shared" si="791"/>
        <v>12822</v>
      </c>
      <c r="CI1319" s="232"/>
      <c r="CJ1319" s="232">
        <f t="shared" ref="CJ1319:DG1319" si="792">SUM(CJ1266,CJ1274,CJ1278,CJ1289,CJ1294,CJ1318)</f>
        <v>530561</v>
      </c>
      <c r="CK1319" s="232">
        <f t="shared" si="792"/>
        <v>740099</v>
      </c>
      <c r="CL1319" s="232">
        <f t="shared" si="792"/>
        <v>776374</v>
      </c>
      <c r="CM1319" s="232">
        <f t="shared" si="792"/>
        <v>846049</v>
      </c>
      <c r="CN1319" s="232">
        <f t="shared" si="792"/>
        <v>709061.39</v>
      </c>
      <c r="CO1319" s="232">
        <f t="shared" si="792"/>
        <v>743844.07281559508</v>
      </c>
      <c r="CP1319" s="232">
        <f t="shared" si="792"/>
        <v>811270.98035439057</v>
      </c>
      <c r="CQ1319" s="232">
        <f t="shared" si="792"/>
        <v>858742.53400761716</v>
      </c>
      <c r="CR1319" s="232">
        <f t="shared" si="792"/>
        <v>355145</v>
      </c>
      <c r="CS1319" s="232">
        <f t="shared" si="792"/>
        <v>472801</v>
      </c>
      <c r="CT1319" s="232">
        <f t="shared" si="792"/>
        <v>494742</v>
      </c>
      <c r="CU1319" s="232">
        <f t="shared" si="792"/>
        <v>548227</v>
      </c>
      <c r="CV1319" s="232">
        <f t="shared" si="792"/>
        <v>441188.39</v>
      </c>
      <c r="CW1319" s="232">
        <f t="shared" si="792"/>
        <v>461006.07281559514</v>
      </c>
      <c r="CX1319" s="232">
        <f t="shared" si="792"/>
        <v>509443.98035439057</v>
      </c>
      <c r="CY1319" s="232">
        <f t="shared" si="792"/>
        <v>538808.53400761704</v>
      </c>
      <c r="CZ1319" s="232">
        <f t="shared" si="792"/>
        <v>70225</v>
      </c>
      <c r="DA1319" s="232">
        <f t="shared" si="792"/>
        <v>94828</v>
      </c>
      <c r="DB1319" s="232">
        <f t="shared" si="792"/>
        <v>96846</v>
      </c>
      <c r="DC1319" s="232">
        <f t="shared" si="792"/>
        <v>100192</v>
      </c>
      <c r="DD1319" s="232">
        <f t="shared" si="792"/>
        <v>94806</v>
      </c>
      <c r="DE1319" s="232">
        <f t="shared" si="792"/>
        <v>96802</v>
      </c>
      <c r="DF1319" s="232">
        <f t="shared" si="792"/>
        <v>99748</v>
      </c>
      <c r="DG1319" s="232">
        <f t="shared" si="792"/>
        <v>107370</v>
      </c>
      <c r="DH1319" s="232">
        <f>SUM(DH1266,DH1274,DH1278,DH1289,DH1294,DH1318)+16000</f>
        <v>121191</v>
      </c>
      <c r="DI1319" s="232">
        <f t="shared" ref="DI1319:DW1319" si="793">SUM(DI1266,DI1274,DI1278,DI1289,DI1294,DI1318)</f>
        <v>172470</v>
      </c>
      <c r="DJ1319" s="232">
        <f t="shared" si="793"/>
        <v>184786</v>
      </c>
      <c r="DK1319" s="232">
        <f t="shared" si="793"/>
        <v>197630</v>
      </c>
      <c r="DL1319" s="232">
        <f t="shared" si="793"/>
        <v>173067</v>
      </c>
      <c r="DM1319" s="232">
        <f t="shared" si="793"/>
        <v>186036</v>
      </c>
      <c r="DN1319" s="232">
        <f t="shared" si="793"/>
        <v>202079</v>
      </c>
      <c r="DO1319" s="232">
        <f t="shared" si="793"/>
        <v>212564</v>
      </c>
      <c r="DP1319" s="232">
        <f t="shared" si="793"/>
        <v>-5</v>
      </c>
      <c r="DQ1319" s="232">
        <f t="shared" si="793"/>
        <v>-40373.649297780008</v>
      </c>
      <c r="DR1319" s="232">
        <f t="shared" si="793"/>
        <v>-43739.460242000001</v>
      </c>
      <c r="DS1319" s="232">
        <f t="shared" si="793"/>
        <v>-33110.019564000002</v>
      </c>
      <c r="DT1319" s="232">
        <f t="shared" si="793"/>
        <v>0</v>
      </c>
      <c r="DU1319" s="232">
        <f t="shared" si="793"/>
        <v>-3368.7728155951372</v>
      </c>
      <c r="DV1319" s="232">
        <f t="shared" si="793"/>
        <v>8890.209645609466</v>
      </c>
      <c r="DW1319" s="232">
        <f t="shared" si="793"/>
        <v>23726.485992382968</v>
      </c>
      <c r="DX1319" s="434">
        <f t="shared" si="659"/>
        <v>0.59426277659176463</v>
      </c>
      <c r="DY1319" s="434">
        <f t="shared" si="659"/>
        <v>0.59496691715932803</v>
      </c>
      <c r="DZ1319" s="434">
        <f t="shared" si="659"/>
        <v>0.59299958882332371</v>
      </c>
      <c r="EA1319" s="434">
        <f t="shared" si="659"/>
        <v>0.59335502292626086</v>
      </c>
      <c r="EB1319" s="434">
        <f t="shared" si="659"/>
        <v>0.59264050524875767</v>
      </c>
      <c r="EC1319" s="434">
        <f t="shared" si="659"/>
        <v>0.59097928780718323</v>
      </c>
      <c r="ED1319" s="434">
        <f t="shared" si="789"/>
        <v>0.58950767517064584</v>
      </c>
      <c r="EE1319" s="434">
        <f t="shared" si="789"/>
        <v>0.58746750169272666</v>
      </c>
      <c r="EF1319" s="232"/>
      <c r="EG1319" s="232">
        <f t="shared" ref="EG1319:EM1319" si="794">SUM(EG1266,EG1274,EG1278,EG1289,EG1294,EG1318)</f>
        <v>1789787</v>
      </c>
      <c r="EH1319" s="232">
        <f t="shared" si="794"/>
        <v>1077084</v>
      </c>
      <c r="EI1319" s="232">
        <f t="shared" si="794"/>
        <v>712717</v>
      </c>
      <c r="EJ1319" s="232">
        <f t="shared" si="794"/>
        <v>179724</v>
      </c>
      <c r="EK1319" s="232">
        <f t="shared" si="794"/>
        <v>847037</v>
      </c>
      <c r="EL1319" s="232">
        <f t="shared" si="794"/>
        <v>5426357</v>
      </c>
      <c r="EM1319" s="232">
        <f t="shared" si="794"/>
        <v>5052553</v>
      </c>
      <c r="EN1319" s="436">
        <f t="shared" si="729"/>
        <v>0.60179451521326277</v>
      </c>
      <c r="EO1319" s="232">
        <f t="shared" si="730"/>
        <v>25.216741006598692</v>
      </c>
      <c r="EP1319" s="436">
        <f t="shared" si="731"/>
        <v>0.47326134338890608</v>
      </c>
      <c r="EQ1319" s="232">
        <f t="shared" si="732"/>
        <v>156096.80675267035</v>
      </c>
      <c r="ER1319" s="232">
        <f t="shared" si="733"/>
        <v>2964.244016836637</v>
      </c>
      <c r="ES1319" s="437"/>
      <c r="ET1319" s="232">
        <f t="shared" ref="ET1319:EZ1319" si="795">SUM(ET1266,ET1274,ET1278,ET1289,ET1294,ET1318)</f>
        <v>2489258</v>
      </c>
      <c r="EU1319" s="232">
        <f t="shared" si="795"/>
        <v>1506267</v>
      </c>
      <c r="EV1319" s="232">
        <f t="shared" si="795"/>
        <v>983010</v>
      </c>
      <c r="EW1319" s="232">
        <f t="shared" si="795"/>
        <v>292450</v>
      </c>
      <c r="EX1319" s="232">
        <f t="shared" si="795"/>
        <v>1598097</v>
      </c>
      <c r="EY1319" s="232">
        <f t="shared" si="795"/>
        <v>8728600</v>
      </c>
      <c r="EZ1319" s="232">
        <f t="shared" si="795"/>
        <v>7890066</v>
      </c>
      <c r="FA1319" s="436">
        <f t="shared" si="672"/>
        <v>0.60510682299705376</v>
      </c>
      <c r="FB1319" s="233">
        <f t="shared" si="673"/>
        <v>29.750460320851264</v>
      </c>
      <c r="FC1319" s="436">
        <f t="shared" si="674"/>
        <v>0.64199733414535576</v>
      </c>
      <c r="FD1319" s="232">
        <f t="shared" si="675"/>
        <v>183087.43670233485</v>
      </c>
      <c r="FE1319" s="232">
        <f t="shared" si="676"/>
        <v>3088.7996796646989</v>
      </c>
      <c r="FF1319" s="232">
        <f>SUM(FF1266,FF1274,FF1278,FF1289,FF1294,FF1318)</f>
        <v>1175271</v>
      </c>
      <c r="FG1319" s="233">
        <f t="shared" si="728"/>
        <v>35.075484717992701</v>
      </c>
      <c r="FH1319" s="232">
        <f>SUM(FH1266,FH1274,FH1278,FH1289,FH1294,FH1318)</f>
        <v>412232</v>
      </c>
      <c r="FI1319" s="232">
        <f>SUM(FI1266,FI1274,FI1278,FI1289,FI1294,FI1318)</f>
        <v>1160598</v>
      </c>
      <c r="FJ1319" s="232">
        <f>SUM(FJ1266,FJ1274,FJ1278,FJ1289,FJ1294,FJ1318)</f>
        <v>8478</v>
      </c>
      <c r="FK1319" s="232">
        <f t="shared" si="677"/>
        <v>739888</v>
      </c>
      <c r="FL1319" s="232">
        <f>SUM(FL1266,FL1274,FL1278,FL1289,FL1294,FL1318)</f>
        <v>172937</v>
      </c>
      <c r="FM1319" s="232">
        <f t="shared" si="678"/>
        <v>566951</v>
      </c>
    </row>
    <row r="1320" spans="1:169" s="498" customFormat="1">
      <c r="A1320" s="495"/>
      <c r="B1320" s="289"/>
      <c r="C1320" s="495"/>
      <c r="D1320" s="495"/>
      <c r="E1320" s="495"/>
      <c r="F1320" s="496"/>
      <c r="G1320" s="497"/>
      <c r="H1320" s="497"/>
      <c r="I1320" s="496"/>
      <c r="J1320" s="497"/>
      <c r="K1320" s="496"/>
      <c r="L1320" s="497"/>
      <c r="M1320" s="497"/>
      <c r="N1320" s="451"/>
      <c r="O1320" s="222"/>
      <c r="P1320" s="222"/>
      <c r="Q1320" s="222"/>
      <c r="R1320" s="222"/>
      <c r="S1320" s="218"/>
      <c r="T1320" s="218"/>
      <c r="U1320" s="218"/>
      <c r="V1320" s="218"/>
      <c r="W1320" s="222"/>
      <c r="X1320" s="222"/>
      <c r="Y1320" s="222"/>
      <c r="Z1320" s="222"/>
      <c r="AA1320" s="218"/>
      <c r="AB1320" s="218"/>
      <c r="AC1320" s="218"/>
      <c r="AD1320" s="218"/>
      <c r="AE1320" s="222"/>
      <c r="AF1320" s="222"/>
      <c r="AG1320" s="222"/>
      <c r="AH1320" s="222"/>
      <c r="AI1320" s="218"/>
      <c r="AJ1320" s="218"/>
      <c r="AK1320" s="218"/>
      <c r="AL1320" s="218"/>
      <c r="AM1320" s="222"/>
      <c r="AN1320" s="222"/>
      <c r="AO1320" s="222"/>
      <c r="AP1320" s="220"/>
      <c r="AQ1320" s="221"/>
      <c r="AR1320" s="221"/>
      <c r="AS1320" s="221"/>
      <c r="AT1320" s="221"/>
      <c r="AU1320" s="222"/>
      <c r="AV1320" s="222"/>
      <c r="AW1320" s="222"/>
      <c r="AX1320" s="220"/>
      <c r="AY1320" s="221"/>
      <c r="AZ1320" s="221"/>
      <c r="BA1320" s="221"/>
      <c r="BB1320" s="221"/>
      <c r="BC1320" s="222"/>
      <c r="BD1320" s="222"/>
      <c r="BE1320" s="222"/>
      <c r="BF1320" s="222"/>
      <c r="BG1320" s="218"/>
      <c r="BH1320" s="218"/>
      <c r="BI1320" s="218"/>
      <c r="BJ1320" s="218"/>
      <c r="BK1320" s="222"/>
      <c r="BL1320" s="222"/>
      <c r="BM1320" s="222"/>
      <c r="BN1320" s="222"/>
      <c r="BO1320" s="218"/>
      <c r="BP1320" s="218"/>
      <c r="BQ1320" s="218"/>
      <c r="BR1320" s="218"/>
      <c r="BS1320" s="222"/>
      <c r="BT1320" s="222"/>
      <c r="BU1320" s="222"/>
      <c r="BV1320" s="222"/>
      <c r="BW1320" s="218"/>
      <c r="BX1320" s="218"/>
      <c r="BY1320" s="218"/>
      <c r="BZ1320" s="218"/>
      <c r="CA1320" s="222"/>
      <c r="CB1320" s="222"/>
      <c r="CC1320" s="222"/>
      <c r="CD1320" s="222"/>
      <c r="CE1320" s="218"/>
      <c r="CF1320" s="218"/>
      <c r="CG1320" s="218"/>
      <c r="CH1320" s="218"/>
      <c r="CI1320" s="375"/>
      <c r="CJ1320" s="222"/>
      <c r="CK1320" s="222"/>
      <c r="CL1320" s="222"/>
      <c r="CM1320" s="222"/>
      <c r="CN1320" s="218"/>
      <c r="CO1320" s="218"/>
      <c r="CP1320" s="218"/>
      <c r="CQ1320" s="218"/>
      <c r="CR1320" s="222"/>
      <c r="CS1320" s="222"/>
      <c r="CT1320" s="222"/>
      <c r="CU1320" s="222"/>
      <c r="CV1320" s="218"/>
      <c r="CW1320" s="218"/>
      <c r="CX1320" s="218"/>
      <c r="CY1320" s="218"/>
      <c r="CZ1320" s="222"/>
      <c r="DA1320" s="222"/>
      <c r="DB1320" s="222"/>
      <c r="DC1320" s="222"/>
      <c r="DD1320" s="218"/>
      <c r="DE1320" s="218"/>
      <c r="DF1320" s="218"/>
      <c r="DG1320" s="218"/>
      <c r="DH1320" s="222"/>
      <c r="DI1320" s="222"/>
      <c r="DJ1320" s="222"/>
      <c r="DK1320" s="222"/>
      <c r="DL1320" s="218"/>
      <c r="DM1320" s="218"/>
      <c r="DN1320" s="218"/>
      <c r="DO1320" s="218"/>
      <c r="DP1320" s="222"/>
      <c r="DQ1320" s="222"/>
      <c r="DR1320" s="222"/>
      <c r="DS1320" s="222"/>
      <c r="DT1320" s="218"/>
      <c r="DU1320" s="218"/>
      <c r="DV1320" s="218"/>
      <c r="DW1320" s="218"/>
      <c r="DX1320" s="384"/>
      <c r="DY1320" s="384"/>
      <c r="DZ1320" s="384"/>
      <c r="EA1320" s="384"/>
      <c r="EB1320" s="385"/>
      <c r="EC1320" s="385"/>
      <c r="ED1320" s="385"/>
      <c r="EE1320" s="385"/>
      <c r="EG1320" s="222"/>
      <c r="EH1320" s="222"/>
      <c r="EI1320" s="222"/>
      <c r="EJ1320" s="222"/>
      <c r="EK1320" s="222"/>
      <c r="EL1320" s="222"/>
      <c r="EM1320" s="222"/>
      <c r="EN1320" s="386"/>
      <c r="EO1320" s="222"/>
      <c r="EP1320" s="386"/>
      <c r="EQ1320" s="222"/>
      <c r="ER1320" s="222"/>
      <c r="ES1320" s="292"/>
      <c r="ET1320" s="218"/>
      <c r="EU1320" s="218"/>
      <c r="EV1320" s="218"/>
      <c r="EW1320" s="218"/>
      <c r="EX1320" s="218"/>
      <c r="EY1320" s="218"/>
      <c r="EZ1320" s="218"/>
      <c r="FA1320" s="387"/>
      <c r="FB1320" s="221"/>
      <c r="FC1320" s="387"/>
      <c r="FD1320" s="218"/>
      <c r="FE1320" s="218"/>
      <c r="FF1320" s="218"/>
      <c r="FG1320" s="221"/>
      <c r="FH1320" s="218"/>
      <c r="FI1320" s="218"/>
      <c r="FJ1320" s="218"/>
      <c r="FK1320" s="218"/>
      <c r="FL1320" s="218"/>
      <c r="FM1320" s="218"/>
    </row>
    <row r="1321" spans="1:169" s="368" customFormat="1">
      <c r="A1321" s="452"/>
      <c r="B1321" s="453"/>
      <c r="C1321" s="452"/>
      <c r="D1321" s="452"/>
      <c r="E1321" s="452"/>
      <c r="F1321" s="454" t="s">
        <v>2808</v>
      </c>
      <c r="G1321" s="455"/>
      <c r="H1321" s="455"/>
      <c r="I1321" s="285"/>
      <c r="J1321" s="286"/>
      <c r="K1321" s="285"/>
      <c r="L1321" s="286"/>
      <c r="M1321" s="286"/>
      <c r="N1321" s="372"/>
      <c r="O1321" s="222"/>
      <c r="P1321" s="222"/>
      <c r="Q1321" s="222"/>
      <c r="R1321" s="222"/>
      <c r="S1321" s="218"/>
      <c r="T1321" s="218"/>
      <c r="U1321" s="218"/>
      <c r="V1321" s="218"/>
      <c r="W1321" s="222"/>
      <c r="X1321" s="222"/>
      <c r="Y1321" s="222"/>
      <c r="Z1321" s="222"/>
      <c r="AA1321" s="218"/>
      <c r="AB1321" s="218"/>
      <c r="AC1321" s="218"/>
      <c r="AD1321" s="218"/>
      <c r="AE1321" s="222"/>
      <c r="AF1321" s="222"/>
      <c r="AG1321" s="222"/>
      <c r="AH1321" s="222"/>
      <c r="AI1321" s="218"/>
      <c r="AJ1321" s="218"/>
      <c r="AK1321" s="218"/>
      <c r="AL1321" s="218"/>
      <c r="AM1321" s="222"/>
      <c r="AN1321" s="222"/>
      <c r="AO1321" s="222"/>
      <c r="AP1321" s="222"/>
      <c r="AQ1321" s="218"/>
      <c r="AR1321" s="218"/>
      <c r="AS1321" s="218"/>
      <c r="AT1321" s="218"/>
      <c r="AU1321" s="222"/>
      <c r="AV1321" s="222"/>
      <c r="AW1321" s="222"/>
      <c r="AX1321" s="482"/>
      <c r="AY1321" s="483"/>
      <c r="AZ1321" s="483"/>
      <c r="BA1321" s="483"/>
      <c r="BB1321" s="483"/>
      <c r="BC1321" s="222"/>
      <c r="BD1321" s="222"/>
      <c r="BE1321" s="222"/>
      <c r="BF1321" s="222"/>
      <c r="BG1321" s="218"/>
      <c r="BH1321" s="218"/>
      <c r="BI1321" s="218"/>
      <c r="BJ1321" s="218"/>
      <c r="BK1321" s="222"/>
      <c r="BL1321" s="222"/>
      <c r="BM1321" s="222"/>
      <c r="BN1321" s="222"/>
      <c r="BO1321" s="218"/>
      <c r="BP1321" s="218"/>
      <c r="BQ1321" s="218"/>
      <c r="BR1321" s="218"/>
      <c r="BS1321" s="222"/>
      <c r="BT1321" s="222"/>
      <c r="BU1321" s="222"/>
      <c r="BV1321" s="222"/>
      <c r="BW1321" s="218"/>
      <c r="BX1321" s="218"/>
      <c r="BY1321" s="218"/>
      <c r="BZ1321" s="218"/>
      <c r="CA1321" s="222"/>
      <c r="CB1321" s="222"/>
      <c r="CC1321" s="222"/>
      <c r="CD1321" s="222"/>
      <c r="CE1321" s="218"/>
      <c r="CF1321" s="218"/>
      <c r="CG1321" s="218"/>
      <c r="CH1321" s="218"/>
      <c r="CI1321" s="375"/>
      <c r="CJ1321" s="222"/>
      <c r="CK1321" s="222"/>
      <c r="CL1321" s="222"/>
      <c r="CM1321" s="222"/>
      <c r="CN1321" s="218"/>
      <c r="CO1321" s="218"/>
      <c r="CP1321" s="218"/>
      <c r="CQ1321" s="218"/>
      <c r="CR1321" s="222"/>
      <c r="CS1321" s="222"/>
      <c r="CT1321" s="222"/>
      <c r="CU1321" s="222"/>
      <c r="CV1321" s="218"/>
      <c r="CW1321" s="218"/>
      <c r="CX1321" s="218"/>
      <c r="CY1321" s="218"/>
      <c r="CZ1321" s="222"/>
      <c r="DA1321" s="222"/>
      <c r="DB1321" s="222"/>
      <c r="DC1321" s="222"/>
      <c r="DD1321" s="218"/>
      <c r="DE1321" s="218"/>
      <c r="DF1321" s="218"/>
      <c r="DG1321" s="218"/>
      <c r="DH1321" s="222"/>
      <c r="DI1321" s="222"/>
      <c r="DJ1321" s="222"/>
      <c r="DK1321" s="222"/>
      <c r="DL1321" s="218"/>
      <c r="DM1321" s="218"/>
      <c r="DN1321" s="218"/>
      <c r="DO1321" s="218"/>
      <c r="DP1321" s="222"/>
      <c r="DQ1321" s="222"/>
      <c r="DR1321" s="222"/>
      <c r="DS1321" s="222"/>
      <c r="DT1321" s="218"/>
      <c r="DU1321" s="218"/>
      <c r="DV1321" s="218"/>
      <c r="DW1321" s="218"/>
      <c r="DX1321" s="384"/>
      <c r="DY1321" s="384"/>
      <c r="DZ1321" s="384"/>
      <c r="EA1321" s="384"/>
      <c r="EB1321" s="385"/>
      <c r="EC1321" s="385"/>
      <c r="ED1321" s="385"/>
      <c r="EE1321" s="385"/>
      <c r="EG1321" s="222"/>
      <c r="EH1321" s="222"/>
      <c r="EI1321" s="222"/>
      <c r="EJ1321" s="222"/>
      <c r="EK1321" s="222"/>
      <c r="EL1321" s="222"/>
      <c r="EM1321" s="222"/>
      <c r="EN1321" s="386"/>
      <c r="EO1321" s="222"/>
      <c r="EP1321" s="386"/>
      <c r="EQ1321" s="222"/>
      <c r="ER1321" s="222"/>
      <c r="ES1321" s="292"/>
      <c r="ET1321" s="218"/>
      <c r="EU1321" s="218"/>
      <c r="EV1321" s="218"/>
      <c r="EW1321" s="218"/>
      <c r="EX1321" s="218"/>
      <c r="EY1321" s="218"/>
      <c r="EZ1321" s="218"/>
      <c r="FA1321" s="387"/>
      <c r="FB1321" s="221"/>
      <c r="FC1321" s="387"/>
      <c r="FD1321" s="218"/>
      <c r="FE1321" s="218"/>
      <c r="FF1321" s="218"/>
      <c r="FG1321" s="221"/>
      <c r="FH1321" s="218"/>
      <c r="FI1321" s="218"/>
      <c r="FJ1321" s="218"/>
      <c r="FK1321" s="218"/>
      <c r="FL1321" s="218"/>
      <c r="FM1321" s="218"/>
    </row>
    <row r="1322" spans="1:169" s="458" customFormat="1">
      <c r="A1322" s="293"/>
      <c r="B1322" s="328"/>
      <c r="C1322" s="293"/>
      <c r="D1322" s="499" t="s">
        <v>0</v>
      </c>
      <c r="E1322" s="285"/>
      <c r="F1322" s="294"/>
      <c r="G1322" s="295">
        <v>1</v>
      </c>
      <c r="H1322" s="295" t="s">
        <v>2795</v>
      </c>
      <c r="I1322" s="294"/>
      <c r="J1322" s="295"/>
      <c r="K1322" s="294"/>
      <c r="L1322" s="500"/>
      <c r="M1322" s="500"/>
      <c r="N1322" s="441">
        <f>N1266</f>
        <v>142</v>
      </c>
      <c r="O1322" s="222">
        <f t="shared" ref="O1322:BC1322" si="796">O1266</f>
        <v>116181</v>
      </c>
      <c r="P1322" s="222">
        <f t="shared" si="796"/>
        <v>131998</v>
      </c>
      <c r="Q1322" s="222">
        <f t="shared" si="796"/>
        <v>142788</v>
      </c>
      <c r="R1322" s="222">
        <f t="shared" si="796"/>
        <v>158049</v>
      </c>
      <c r="S1322" s="218">
        <f>S1266</f>
        <v>132094</v>
      </c>
      <c r="T1322" s="218">
        <f>T1266</f>
        <v>142993</v>
      </c>
      <c r="U1322" s="218">
        <f>U1266</f>
        <v>158362</v>
      </c>
      <c r="V1322" s="218">
        <f>V1266</f>
        <v>147933</v>
      </c>
      <c r="W1322" s="222">
        <f t="shared" si="796"/>
        <v>33300</v>
      </c>
      <c r="X1322" s="222">
        <f t="shared" si="796"/>
        <v>33872</v>
      </c>
      <c r="Y1322" s="222">
        <f t="shared" si="796"/>
        <v>36268</v>
      </c>
      <c r="Z1322" s="222">
        <f t="shared" si="796"/>
        <v>39201</v>
      </c>
      <c r="AA1322" s="218">
        <f>AA1266</f>
        <v>34557</v>
      </c>
      <c r="AB1322" s="218">
        <f>AB1266</f>
        <v>37248</v>
      </c>
      <c r="AC1322" s="218">
        <f>AC1266</f>
        <v>40251</v>
      </c>
      <c r="AD1322" s="218">
        <f>AD1266</f>
        <v>38884</v>
      </c>
      <c r="AE1322" s="222">
        <f t="shared" si="796"/>
        <v>1553</v>
      </c>
      <c r="AF1322" s="222">
        <f t="shared" si="796"/>
        <v>1594</v>
      </c>
      <c r="AG1322" s="222">
        <f t="shared" si="796"/>
        <v>1557</v>
      </c>
      <c r="AH1322" s="222">
        <f t="shared" si="796"/>
        <v>1634</v>
      </c>
      <c r="AI1322" s="218">
        <f t="shared" si="796"/>
        <v>1585</v>
      </c>
      <c r="AJ1322" s="218">
        <f t="shared" si="796"/>
        <v>1541</v>
      </c>
      <c r="AK1322" s="218">
        <f t="shared" si="796"/>
        <v>1616</v>
      </c>
      <c r="AL1322" s="218">
        <f t="shared" si="796"/>
        <v>1504</v>
      </c>
      <c r="AM1322" s="222">
        <f t="shared" si="796"/>
        <v>82880</v>
      </c>
      <c r="AN1322" s="222">
        <f t="shared" si="796"/>
        <v>98127</v>
      </c>
      <c r="AO1322" s="222">
        <f t="shared" si="796"/>
        <v>106525</v>
      </c>
      <c r="AP1322" s="222">
        <f t="shared" si="796"/>
        <v>118853</v>
      </c>
      <c r="AQ1322" s="218">
        <f t="shared" si="796"/>
        <v>97538</v>
      </c>
      <c r="AR1322" s="218">
        <f t="shared" si="796"/>
        <v>105758</v>
      </c>
      <c r="AS1322" s="218">
        <f t="shared" si="796"/>
        <v>118115</v>
      </c>
      <c r="AT1322" s="218">
        <f t="shared" si="796"/>
        <v>109050</v>
      </c>
      <c r="AU1322" s="222">
        <f t="shared" si="796"/>
        <v>15542</v>
      </c>
      <c r="AV1322" s="222">
        <f t="shared" si="796"/>
        <v>18640</v>
      </c>
      <c r="AW1322" s="222">
        <f t="shared" si="796"/>
        <v>20478</v>
      </c>
      <c r="AX1322" s="222">
        <f t="shared" si="796"/>
        <v>23232</v>
      </c>
      <c r="AY1322" s="218">
        <f t="shared" si="796"/>
        <v>18615</v>
      </c>
      <c r="AZ1322" s="218">
        <f t="shared" si="796"/>
        <v>20442</v>
      </c>
      <c r="BA1322" s="218">
        <f t="shared" si="796"/>
        <v>23201</v>
      </c>
      <c r="BB1322" s="218">
        <f t="shared" si="796"/>
        <v>21081</v>
      </c>
      <c r="BC1322" s="222">
        <f t="shared" si="796"/>
        <v>65324</v>
      </c>
      <c r="BD1322" s="222">
        <f t="shared" si="778"/>
        <v>74767.751469800001</v>
      </c>
      <c r="BE1322" s="222">
        <f t="shared" si="778"/>
        <v>80828.113614999995</v>
      </c>
      <c r="BF1322" s="222">
        <f t="shared" si="778"/>
        <v>90141.246805999996</v>
      </c>
      <c r="BG1322" s="218">
        <f t="shared" si="778"/>
        <v>74268</v>
      </c>
      <c r="BH1322" s="218">
        <f t="shared" si="778"/>
        <v>79988</v>
      </c>
      <c r="BI1322" s="218">
        <f t="shared" si="778"/>
        <v>89483</v>
      </c>
      <c r="BJ1322" s="218">
        <f t="shared" si="778"/>
        <v>82682</v>
      </c>
      <c r="BK1322" s="222">
        <f t="shared" ref="BK1322:CH1322" si="797">BK1266</f>
        <v>2014</v>
      </c>
      <c r="BL1322" s="222">
        <f t="shared" si="797"/>
        <v>4719.2485301999995</v>
      </c>
      <c r="BM1322" s="222">
        <f t="shared" si="797"/>
        <v>5218.8863849999998</v>
      </c>
      <c r="BN1322" s="222">
        <f t="shared" si="797"/>
        <v>5479.7531940000008</v>
      </c>
      <c r="BO1322" s="218">
        <f t="shared" si="797"/>
        <v>4655</v>
      </c>
      <c r="BP1322" s="218">
        <f t="shared" si="797"/>
        <v>5328</v>
      </c>
      <c r="BQ1322" s="218">
        <f t="shared" si="797"/>
        <v>5431</v>
      </c>
      <c r="BR1322" s="218">
        <f t="shared" si="797"/>
        <v>5287</v>
      </c>
      <c r="BS1322" s="222">
        <f t="shared" si="797"/>
        <v>4395</v>
      </c>
      <c r="BT1322" s="222">
        <f t="shared" si="797"/>
        <v>6479</v>
      </c>
      <c r="BU1322" s="222">
        <f t="shared" si="797"/>
        <v>6619</v>
      </c>
      <c r="BV1322" s="222">
        <f t="shared" si="797"/>
        <v>7334</v>
      </c>
      <c r="BW1322" s="218">
        <f t="shared" si="797"/>
        <v>6415</v>
      </c>
      <c r="BX1322" s="218">
        <f t="shared" si="797"/>
        <v>7097</v>
      </c>
      <c r="BY1322" s="218">
        <f t="shared" si="797"/>
        <v>7347</v>
      </c>
      <c r="BZ1322" s="218">
        <f t="shared" si="797"/>
        <v>7204</v>
      </c>
      <c r="CA1322" s="222">
        <f t="shared" si="797"/>
        <v>2381</v>
      </c>
      <c r="CB1322" s="222">
        <f t="shared" si="797"/>
        <v>1759.7514698</v>
      </c>
      <c r="CC1322" s="222">
        <f t="shared" si="797"/>
        <v>1400.113615</v>
      </c>
      <c r="CD1322" s="222">
        <f t="shared" si="797"/>
        <v>1854.2468059999999</v>
      </c>
      <c r="CE1322" s="218">
        <f t="shared" si="797"/>
        <v>1760</v>
      </c>
      <c r="CF1322" s="218">
        <f t="shared" si="797"/>
        <v>1769</v>
      </c>
      <c r="CG1322" s="218">
        <f t="shared" si="797"/>
        <v>1916</v>
      </c>
      <c r="CH1322" s="218">
        <f t="shared" si="797"/>
        <v>1917</v>
      </c>
      <c r="CI1322" s="457"/>
      <c r="CJ1322" s="222">
        <f t="shared" ref="CJ1322:DW1322" si="798">CJ1266</f>
        <v>65319</v>
      </c>
      <c r="CK1322" s="222">
        <f t="shared" si="798"/>
        <v>77409</v>
      </c>
      <c r="CL1322" s="222">
        <f t="shared" si="798"/>
        <v>78850</v>
      </c>
      <c r="CM1322" s="222">
        <f t="shared" si="798"/>
        <v>85262</v>
      </c>
      <c r="CN1322" s="218">
        <f t="shared" si="798"/>
        <v>74268</v>
      </c>
      <c r="CO1322" s="218">
        <f t="shared" si="798"/>
        <v>75681.498605680405</v>
      </c>
      <c r="CP1322" s="218">
        <f t="shared" si="798"/>
        <v>83041.376774192366</v>
      </c>
      <c r="CQ1322" s="218">
        <f t="shared" si="798"/>
        <v>82040.796867660596</v>
      </c>
      <c r="CR1322" s="222">
        <f t="shared" si="798"/>
        <v>42699</v>
      </c>
      <c r="CS1322" s="222">
        <f t="shared" si="798"/>
        <v>51744</v>
      </c>
      <c r="CT1322" s="222">
        <f t="shared" si="798"/>
        <v>55409</v>
      </c>
      <c r="CU1322" s="222">
        <f t="shared" si="798"/>
        <v>59359</v>
      </c>
      <c r="CV1322" s="218">
        <f t="shared" si="798"/>
        <v>48606</v>
      </c>
      <c r="CW1322" s="218">
        <f t="shared" si="798"/>
        <v>52237.498605680412</v>
      </c>
      <c r="CX1322" s="218">
        <f t="shared" si="798"/>
        <v>57713.376774192366</v>
      </c>
      <c r="CY1322" s="218">
        <f t="shared" si="798"/>
        <v>55824.796867660581</v>
      </c>
      <c r="CZ1322" s="222">
        <f t="shared" si="798"/>
        <v>18170</v>
      </c>
      <c r="DA1322" s="222">
        <f t="shared" si="798"/>
        <v>18721</v>
      </c>
      <c r="DB1322" s="222">
        <f t="shared" si="798"/>
        <v>16317</v>
      </c>
      <c r="DC1322" s="222">
        <f t="shared" si="798"/>
        <v>17934</v>
      </c>
      <c r="DD1322" s="218">
        <f t="shared" si="798"/>
        <v>19087</v>
      </c>
      <c r="DE1322" s="218">
        <f t="shared" si="798"/>
        <v>16652</v>
      </c>
      <c r="DF1322" s="218">
        <f t="shared" si="798"/>
        <v>18010</v>
      </c>
      <c r="DG1322" s="218">
        <f t="shared" si="798"/>
        <v>18603</v>
      </c>
      <c r="DH1322" s="222">
        <f t="shared" si="798"/>
        <v>4450</v>
      </c>
      <c r="DI1322" s="222">
        <f t="shared" si="798"/>
        <v>6944</v>
      </c>
      <c r="DJ1322" s="222">
        <f t="shared" si="798"/>
        <v>7124</v>
      </c>
      <c r="DK1322" s="222">
        <f t="shared" si="798"/>
        <v>7969</v>
      </c>
      <c r="DL1322" s="218">
        <f t="shared" si="798"/>
        <v>6575</v>
      </c>
      <c r="DM1322" s="218">
        <f t="shared" si="798"/>
        <v>6792</v>
      </c>
      <c r="DN1322" s="218">
        <f t="shared" si="798"/>
        <v>7318</v>
      </c>
      <c r="DO1322" s="218">
        <f t="shared" si="798"/>
        <v>7613</v>
      </c>
      <c r="DP1322" s="222">
        <f t="shared" si="798"/>
        <v>5</v>
      </c>
      <c r="DQ1322" s="222">
        <f t="shared" si="798"/>
        <v>-2641.2485301999995</v>
      </c>
      <c r="DR1322" s="222">
        <f t="shared" si="798"/>
        <v>1978.1136150000002</v>
      </c>
      <c r="DS1322" s="222">
        <f t="shared" si="798"/>
        <v>4879.2468059999992</v>
      </c>
      <c r="DT1322" s="218">
        <f t="shared" si="798"/>
        <v>0</v>
      </c>
      <c r="DU1322" s="218">
        <f t="shared" si="798"/>
        <v>4306.5013943195963</v>
      </c>
      <c r="DV1322" s="218">
        <f t="shared" si="798"/>
        <v>6441.6232258076361</v>
      </c>
      <c r="DW1322" s="218">
        <f t="shared" si="798"/>
        <v>641.2031323394101</v>
      </c>
      <c r="DX1322" s="384">
        <f t="shared" ref="DX1322:EC1367" si="799">IFERROR(W1322/O1322,0)</f>
        <v>0.28662173677279418</v>
      </c>
      <c r="DY1322" s="384">
        <f t="shared" si="799"/>
        <v>0.25660994863558539</v>
      </c>
      <c r="DZ1322" s="384">
        <f t="shared" si="799"/>
        <v>0.25399893548477465</v>
      </c>
      <c r="EA1322" s="384">
        <f t="shared" si="799"/>
        <v>0.24803067403147125</v>
      </c>
      <c r="EB1322" s="385">
        <f t="shared" si="799"/>
        <v>0.26160915711538751</v>
      </c>
      <c r="EC1322" s="385">
        <f t="shared" si="799"/>
        <v>0.26048827564985699</v>
      </c>
      <c r="ED1322" s="385">
        <f t="shared" si="789"/>
        <v>0.25417082380874201</v>
      </c>
      <c r="EE1322" s="385">
        <f t="shared" si="789"/>
        <v>0.2628487220566067</v>
      </c>
      <c r="EG1322" s="222">
        <f t="shared" ref="EG1322:EM1322" si="800">EG1266</f>
        <v>53452</v>
      </c>
      <c r="EH1322" s="222">
        <f t="shared" si="800"/>
        <v>22375</v>
      </c>
      <c r="EI1322" s="222">
        <f t="shared" si="800"/>
        <v>31075</v>
      </c>
      <c r="EJ1322" s="222">
        <f t="shared" si="800"/>
        <v>5446</v>
      </c>
      <c r="EK1322" s="222">
        <f t="shared" si="800"/>
        <v>40082</v>
      </c>
      <c r="EL1322" s="222">
        <f t="shared" si="800"/>
        <v>390708</v>
      </c>
      <c r="EM1322" s="222">
        <f t="shared" si="800"/>
        <v>384769</v>
      </c>
      <c r="EN1322" s="386">
        <f t="shared" si="729"/>
        <v>0.41859986529970816</v>
      </c>
      <c r="EO1322" s="222">
        <f t="shared" si="730"/>
        <v>17.525341914722446</v>
      </c>
      <c r="EP1322" s="386">
        <f t="shared" si="731"/>
        <v>0.74986904138292299</v>
      </c>
      <c r="EQ1322" s="222">
        <f t="shared" si="732"/>
        <v>102588.12207582133</v>
      </c>
      <c r="ER1322" s="222">
        <f t="shared" si="733"/>
        <v>1179.4955761335589</v>
      </c>
      <c r="ES1322" s="292"/>
      <c r="ET1322" s="218">
        <f t="shared" ref="ET1322:EZ1322" si="801">ET1266</f>
        <v>73851</v>
      </c>
      <c r="EU1322" s="218">
        <f t="shared" si="801"/>
        <v>32374</v>
      </c>
      <c r="EV1322" s="218">
        <f t="shared" si="801"/>
        <v>41469</v>
      </c>
      <c r="EW1322" s="218">
        <f t="shared" si="801"/>
        <v>8742</v>
      </c>
      <c r="EX1322" s="218">
        <f t="shared" si="801"/>
        <v>80946</v>
      </c>
      <c r="EY1322" s="218">
        <f t="shared" si="801"/>
        <v>444531</v>
      </c>
      <c r="EZ1322" s="218">
        <f t="shared" si="801"/>
        <v>438203</v>
      </c>
      <c r="FA1322" s="387">
        <f t="shared" ref="FA1322:FA1330" si="802">IFERROR(EU1322/ET1322,0)</f>
        <v>0.43836914869128379</v>
      </c>
      <c r="FB1322" s="221">
        <f t="shared" ref="FB1322:FB1330" si="803">IFERROR((EW1322/EV1322)*100,0)</f>
        <v>21.080807350068724</v>
      </c>
      <c r="FC1322" s="387">
        <f t="shared" ref="FC1322:FC1330" si="804">IFERROR(EX1322/ET1322,0)</f>
        <v>1.0960718202867936</v>
      </c>
      <c r="FD1322" s="218">
        <f t="shared" ref="FD1322:FD1330" si="805">IFERROR((EX1322*1000000)/EY1322,0)</f>
        <v>182093.03738097005</v>
      </c>
      <c r="FE1322" s="218">
        <f t="shared" ref="FE1322:FE1327" si="806">IFERROR((EW1322*1000000)/EZ1322/12,0)</f>
        <v>1662.4715029335719</v>
      </c>
      <c r="FF1322" s="218">
        <f>FF1266</f>
        <v>97532</v>
      </c>
      <c r="FG1322" s="221">
        <f t="shared" si="728"/>
        <v>19.75249148997252</v>
      </c>
      <c r="FH1322" s="218">
        <f>FH1266</f>
        <v>19265</v>
      </c>
      <c r="FI1322" s="218">
        <f>FI1266</f>
        <v>97532</v>
      </c>
      <c r="FJ1322" s="218">
        <f>FJ1266</f>
        <v>137</v>
      </c>
      <c r="FK1322" s="218">
        <f t="shared" ref="FK1322:FK1330" si="807">FI1322-FH1322-FJ1322</f>
        <v>78130</v>
      </c>
      <c r="FL1322" s="218">
        <f>FL1266</f>
        <v>6944</v>
      </c>
      <c r="FM1322" s="218">
        <f t="shared" ref="FM1322:FM1328" si="808">FK1322-FL1322</f>
        <v>71186</v>
      </c>
    </row>
    <row r="1323" spans="1:169" s="458" customFormat="1">
      <c r="A1323" s="293"/>
      <c r="B1323" s="328"/>
      <c r="C1323" s="293"/>
      <c r="D1323" s="501" t="s">
        <v>2825</v>
      </c>
      <c r="E1323" s="285"/>
      <c r="F1323" s="294"/>
      <c r="G1323" s="295">
        <v>2</v>
      </c>
      <c r="H1323" s="295" t="s">
        <v>2807</v>
      </c>
      <c r="I1323" s="294"/>
      <c r="J1323" s="295"/>
      <c r="K1323" s="294"/>
      <c r="L1323" s="500"/>
      <c r="M1323" s="500"/>
      <c r="N1323" s="441">
        <f>N1274</f>
        <v>56</v>
      </c>
      <c r="O1323" s="222">
        <f t="shared" ref="O1323:BC1323" si="809">O1274</f>
        <v>106733</v>
      </c>
      <c r="P1323" s="222">
        <f t="shared" si="809"/>
        <v>130151</v>
      </c>
      <c r="Q1323" s="222">
        <f t="shared" si="809"/>
        <v>131431</v>
      </c>
      <c r="R1323" s="222">
        <f t="shared" si="809"/>
        <v>153991</v>
      </c>
      <c r="S1323" s="218">
        <f>S1274</f>
        <v>131065</v>
      </c>
      <c r="T1323" s="218">
        <f>T1274</f>
        <v>132381</v>
      </c>
      <c r="U1323" s="218">
        <f>U1274</f>
        <v>154036</v>
      </c>
      <c r="V1323" s="218">
        <f>V1274</f>
        <v>170017</v>
      </c>
      <c r="W1323" s="222">
        <f t="shared" si="809"/>
        <v>16941</v>
      </c>
      <c r="X1323" s="222">
        <f t="shared" si="809"/>
        <v>26433</v>
      </c>
      <c r="Y1323" s="222">
        <f t="shared" si="809"/>
        <v>26833</v>
      </c>
      <c r="Z1323" s="222">
        <f t="shared" si="809"/>
        <v>30973</v>
      </c>
      <c r="AA1323" s="218">
        <f>AA1274</f>
        <v>28009</v>
      </c>
      <c r="AB1323" s="218">
        <f>AB1274</f>
        <v>28426</v>
      </c>
      <c r="AC1323" s="218">
        <f>AC1274</f>
        <v>32714</v>
      </c>
      <c r="AD1323" s="218">
        <f>AD1274</f>
        <v>35776</v>
      </c>
      <c r="AE1323" s="222">
        <f t="shared" si="809"/>
        <v>1306</v>
      </c>
      <c r="AF1323" s="222">
        <f t="shared" si="809"/>
        <v>1302</v>
      </c>
      <c r="AG1323" s="222">
        <f t="shared" si="809"/>
        <v>1196</v>
      </c>
      <c r="AH1323" s="222">
        <f t="shared" si="809"/>
        <v>1286</v>
      </c>
      <c r="AI1323" s="218">
        <f t="shared" si="809"/>
        <v>1286</v>
      </c>
      <c r="AJ1323" s="218">
        <f t="shared" si="809"/>
        <v>1180</v>
      </c>
      <c r="AK1323" s="218">
        <f t="shared" si="809"/>
        <v>1264</v>
      </c>
      <c r="AL1323" s="218">
        <f t="shared" si="809"/>
        <v>1378</v>
      </c>
      <c r="AM1323" s="222">
        <f t="shared" si="809"/>
        <v>89792</v>
      </c>
      <c r="AN1323" s="222">
        <f t="shared" si="809"/>
        <v>103718</v>
      </c>
      <c r="AO1323" s="222">
        <f t="shared" si="809"/>
        <v>104595</v>
      </c>
      <c r="AP1323" s="222">
        <f t="shared" si="809"/>
        <v>123016</v>
      </c>
      <c r="AQ1323" s="218">
        <f t="shared" si="809"/>
        <v>103059</v>
      </c>
      <c r="AR1323" s="218">
        <f t="shared" si="809"/>
        <v>103960</v>
      </c>
      <c r="AS1323" s="218">
        <f t="shared" si="809"/>
        <v>121322</v>
      </c>
      <c r="AT1323" s="218">
        <f t="shared" si="809"/>
        <v>134244</v>
      </c>
      <c r="AU1323" s="222">
        <f t="shared" si="809"/>
        <v>4958</v>
      </c>
      <c r="AV1323" s="222">
        <f t="shared" si="809"/>
        <v>7105</v>
      </c>
      <c r="AW1323" s="222">
        <f t="shared" si="809"/>
        <v>7506</v>
      </c>
      <c r="AX1323" s="222">
        <f t="shared" si="809"/>
        <v>8684</v>
      </c>
      <c r="AY1323" s="218">
        <f t="shared" si="809"/>
        <v>8289</v>
      </c>
      <c r="AZ1323" s="218">
        <f t="shared" si="809"/>
        <v>8756</v>
      </c>
      <c r="BA1323" s="218">
        <f t="shared" si="809"/>
        <v>10050</v>
      </c>
      <c r="BB1323" s="218">
        <f t="shared" si="809"/>
        <v>11010</v>
      </c>
      <c r="BC1323" s="222">
        <f t="shared" si="809"/>
        <v>83326</v>
      </c>
      <c r="BD1323" s="222">
        <f t="shared" si="778"/>
        <v>95263.918223250963</v>
      </c>
      <c r="BE1323" s="222">
        <f t="shared" si="778"/>
        <v>95560</v>
      </c>
      <c r="BF1323" s="222">
        <f t="shared" si="778"/>
        <v>112501</v>
      </c>
      <c r="BG1323" s="218">
        <f t="shared" si="778"/>
        <v>93241</v>
      </c>
      <c r="BH1323" s="218">
        <f t="shared" si="778"/>
        <v>93775</v>
      </c>
      <c r="BI1323" s="218">
        <f t="shared" si="778"/>
        <v>109681</v>
      </c>
      <c r="BJ1323" s="218">
        <f t="shared" si="778"/>
        <v>121362</v>
      </c>
      <c r="BK1323" s="222">
        <f t="shared" ref="BK1323:CH1323" si="810">BK1274</f>
        <v>1508</v>
      </c>
      <c r="BL1323" s="222">
        <f t="shared" si="810"/>
        <v>1349.081776749036</v>
      </c>
      <c r="BM1323" s="222">
        <f t="shared" si="810"/>
        <v>1529</v>
      </c>
      <c r="BN1323" s="222">
        <f t="shared" si="810"/>
        <v>1831</v>
      </c>
      <c r="BO1323" s="218">
        <f t="shared" si="810"/>
        <v>1529</v>
      </c>
      <c r="BP1323" s="218">
        <f t="shared" si="810"/>
        <v>1429</v>
      </c>
      <c r="BQ1323" s="218">
        <f t="shared" si="810"/>
        <v>1591</v>
      </c>
      <c r="BR1323" s="218">
        <f t="shared" si="810"/>
        <v>1872</v>
      </c>
      <c r="BS1323" s="222">
        <f t="shared" si="810"/>
        <v>2000</v>
      </c>
      <c r="BT1323" s="222">
        <f t="shared" si="810"/>
        <v>1632</v>
      </c>
      <c r="BU1323" s="222">
        <f t="shared" si="810"/>
        <v>1529</v>
      </c>
      <c r="BV1323" s="222">
        <f t="shared" si="810"/>
        <v>1831</v>
      </c>
      <c r="BW1323" s="218">
        <f t="shared" si="810"/>
        <v>1529</v>
      </c>
      <c r="BX1323" s="218">
        <f t="shared" si="810"/>
        <v>1429</v>
      </c>
      <c r="BY1323" s="218">
        <f t="shared" si="810"/>
        <v>1591</v>
      </c>
      <c r="BZ1323" s="218">
        <f t="shared" si="810"/>
        <v>1872</v>
      </c>
      <c r="CA1323" s="222">
        <f t="shared" si="810"/>
        <v>492</v>
      </c>
      <c r="CB1323" s="222">
        <f t="shared" si="810"/>
        <v>282.9182232509641</v>
      </c>
      <c r="CC1323" s="222">
        <f t="shared" si="810"/>
        <v>0</v>
      </c>
      <c r="CD1323" s="222">
        <f t="shared" si="810"/>
        <v>0</v>
      </c>
      <c r="CE1323" s="218">
        <f t="shared" si="810"/>
        <v>0</v>
      </c>
      <c r="CF1323" s="218">
        <f t="shared" si="810"/>
        <v>0</v>
      </c>
      <c r="CG1323" s="218">
        <f t="shared" si="810"/>
        <v>0</v>
      </c>
      <c r="CH1323" s="218">
        <f t="shared" si="810"/>
        <v>0</v>
      </c>
      <c r="CI1323" s="457"/>
      <c r="CJ1323" s="222">
        <f t="shared" ref="CJ1323:DW1323" si="811">CJ1274</f>
        <v>83326</v>
      </c>
      <c r="CK1323" s="222">
        <f t="shared" si="811"/>
        <v>108907</v>
      </c>
      <c r="CL1323" s="222">
        <f t="shared" si="811"/>
        <v>111022</v>
      </c>
      <c r="CM1323" s="222">
        <f t="shared" si="811"/>
        <v>127852</v>
      </c>
      <c r="CN1323" s="218">
        <f t="shared" si="811"/>
        <v>93241</v>
      </c>
      <c r="CO1323" s="218">
        <f t="shared" si="811"/>
        <v>95815.28922099949</v>
      </c>
      <c r="CP1323" s="218">
        <f t="shared" si="811"/>
        <v>106294.40705966877</v>
      </c>
      <c r="CQ1323" s="218">
        <f t="shared" si="811"/>
        <v>111994.29423060083</v>
      </c>
      <c r="CR1323" s="222">
        <f t="shared" si="811"/>
        <v>74182</v>
      </c>
      <c r="CS1323" s="222">
        <f t="shared" si="811"/>
        <v>84594</v>
      </c>
      <c r="CT1323" s="222">
        <f t="shared" si="811"/>
        <v>84813</v>
      </c>
      <c r="CU1323" s="222">
        <f t="shared" si="811"/>
        <v>99863</v>
      </c>
      <c r="CV1323" s="218">
        <f t="shared" si="811"/>
        <v>69760</v>
      </c>
      <c r="CW1323" s="218">
        <f t="shared" si="811"/>
        <v>70084.28922099949</v>
      </c>
      <c r="CX1323" s="218">
        <f t="shared" si="811"/>
        <v>78669.407059668767</v>
      </c>
      <c r="CY1323" s="218">
        <f t="shared" si="811"/>
        <v>83606.294230600834</v>
      </c>
      <c r="CZ1323" s="222">
        <f t="shared" si="811"/>
        <v>762</v>
      </c>
      <c r="DA1323" s="222">
        <f t="shared" si="811"/>
        <v>981</v>
      </c>
      <c r="DB1323" s="222">
        <f t="shared" si="811"/>
        <v>894</v>
      </c>
      <c r="DC1323" s="222">
        <f t="shared" si="811"/>
        <v>966</v>
      </c>
      <c r="DD1323" s="218">
        <f t="shared" si="811"/>
        <v>99</v>
      </c>
      <c r="DE1323" s="218">
        <f t="shared" si="811"/>
        <v>76</v>
      </c>
      <c r="DF1323" s="218">
        <f t="shared" si="811"/>
        <v>93</v>
      </c>
      <c r="DG1323" s="218">
        <f t="shared" si="811"/>
        <v>78</v>
      </c>
      <c r="DH1323" s="222">
        <f t="shared" si="811"/>
        <v>8382</v>
      </c>
      <c r="DI1323" s="222">
        <f t="shared" si="811"/>
        <v>23332</v>
      </c>
      <c r="DJ1323" s="222">
        <f t="shared" si="811"/>
        <v>25315</v>
      </c>
      <c r="DK1323" s="222">
        <f t="shared" si="811"/>
        <v>27023</v>
      </c>
      <c r="DL1323" s="218">
        <f t="shared" si="811"/>
        <v>23382</v>
      </c>
      <c r="DM1323" s="218">
        <f t="shared" si="811"/>
        <v>25655</v>
      </c>
      <c r="DN1323" s="218">
        <f t="shared" si="811"/>
        <v>27532</v>
      </c>
      <c r="DO1323" s="218">
        <f t="shared" si="811"/>
        <v>28310</v>
      </c>
      <c r="DP1323" s="222">
        <f t="shared" si="811"/>
        <v>0</v>
      </c>
      <c r="DQ1323" s="222">
        <f t="shared" si="811"/>
        <v>-13643.081776749041</v>
      </c>
      <c r="DR1323" s="222">
        <f t="shared" si="811"/>
        <v>-15462</v>
      </c>
      <c r="DS1323" s="222">
        <f t="shared" si="811"/>
        <v>-15351</v>
      </c>
      <c r="DT1323" s="218">
        <f t="shared" si="811"/>
        <v>0</v>
      </c>
      <c r="DU1323" s="218">
        <f t="shared" si="811"/>
        <v>-2040.2892209994916</v>
      </c>
      <c r="DV1323" s="218">
        <f t="shared" si="811"/>
        <v>3386.5929403312375</v>
      </c>
      <c r="DW1323" s="218">
        <f t="shared" si="811"/>
        <v>9367.7057693991756</v>
      </c>
      <c r="DX1323" s="384">
        <f t="shared" si="799"/>
        <v>0.15872316902925993</v>
      </c>
      <c r="DY1323" s="384">
        <f t="shared" si="799"/>
        <v>0.20309486673171931</v>
      </c>
      <c r="DZ1323" s="384">
        <f t="shared" si="799"/>
        <v>0.20416035790643</v>
      </c>
      <c r="EA1323" s="384">
        <f t="shared" si="799"/>
        <v>0.20113513127390562</v>
      </c>
      <c r="EB1323" s="385">
        <f t="shared" si="799"/>
        <v>0.21370312440392172</v>
      </c>
      <c r="EC1323" s="385">
        <f t="shared" si="799"/>
        <v>0.21472869973787778</v>
      </c>
      <c r="ED1323" s="385">
        <f t="shared" si="789"/>
        <v>0.21237892440728143</v>
      </c>
      <c r="EE1323" s="385">
        <f t="shared" si="789"/>
        <v>0.21042601622190721</v>
      </c>
      <c r="EG1323" s="222">
        <f t="shared" ref="EG1323:EM1323" si="812">EG1274</f>
        <v>102618</v>
      </c>
      <c r="EH1323" s="222">
        <f t="shared" si="812"/>
        <v>13921</v>
      </c>
      <c r="EI1323" s="222">
        <f t="shared" si="812"/>
        <v>88697</v>
      </c>
      <c r="EJ1323" s="222">
        <f t="shared" si="812"/>
        <v>3550</v>
      </c>
      <c r="EK1323" s="222">
        <f t="shared" si="812"/>
        <v>143011</v>
      </c>
      <c r="EL1323" s="222">
        <f t="shared" si="812"/>
        <v>32216</v>
      </c>
      <c r="EM1323" s="222">
        <f t="shared" si="812"/>
        <v>32145</v>
      </c>
      <c r="EN1323" s="386">
        <f t="shared" si="729"/>
        <v>0.13565846147849306</v>
      </c>
      <c r="EO1323" s="222">
        <f t="shared" si="730"/>
        <v>4.0023901597573763</v>
      </c>
      <c r="EP1323" s="386">
        <f t="shared" si="731"/>
        <v>1.3936249001149896</v>
      </c>
      <c r="EQ1323" s="222">
        <f t="shared" si="732"/>
        <v>4439129.6250310401</v>
      </c>
      <c r="ER1323" s="222">
        <f t="shared" si="733"/>
        <v>9203.0901643594134</v>
      </c>
      <c r="ES1323" s="292"/>
      <c r="ET1323" s="218">
        <f t="shared" ref="ET1323:EZ1323" si="813">ET1274</f>
        <v>131064</v>
      </c>
      <c r="EU1323" s="218">
        <f t="shared" si="813"/>
        <v>28009</v>
      </c>
      <c r="EV1323" s="218">
        <f t="shared" si="813"/>
        <v>103059</v>
      </c>
      <c r="EW1323" s="218">
        <f t="shared" si="813"/>
        <v>10071</v>
      </c>
      <c r="EX1323" s="218">
        <f t="shared" si="813"/>
        <v>291284</v>
      </c>
      <c r="EY1323" s="218">
        <f t="shared" si="813"/>
        <v>82354</v>
      </c>
      <c r="EZ1323" s="218">
        <f t="shared" si="813"/>
        <v>82181</v>
      </c>
      <c r="FA1323" s="387">
        <f t="shared" si="802"/>
        <v>0.21370475492888971</v>
      </c>
      <c r="FB1323" s="221">
        <f t="shared" si="803"/>
        <v>9.7720723080953622</v>
      </c>
      <c r="FC1323" s="387">
        <f t="shared" si="804"/>
        <v>2.2224562046023317</v>
      </c>
      <c r="FD1323" s="218">
        <f t="shared" si="805"/>
        <v>3536974.5246132552</v>
      </c>
      <c r="FE1323" s="218">
        <f t="shared" si="806"/>
        <v>10212.21450213553</v>
      </c>
      <c r="FF1323" s="218">
        <f>FF1274</f>
        <v>103059</v>
      </c>
      <c r="FG1323" s="221">
        <f t="shared" si="728"/>
        <v>8.9181924916795232</v>
      </c>
      <c r="FH1323" s="218">
        <f>FH1274</f>
        <v>9191</v>
      </c>
      <c r="FI1323" s="218">
        <f>FI1274</f>
        <v>103059</v>
      </c>
      <c r="FJ1323" s="218">
        <f>FJ1274</f>
        <v>182</v>
      </c>
      <c r="FK1323" s="218">
        <f t="shared" si="807"/>
        <v>93686</v>
      </c>
      <c r="FL1323" s="218">
        <f>FL1274</f>
        <v>23333</v>
      </c>
      <c r="FM1323" s="218">
        <f t="shared" si="808"/>
        <v>70353</v>
      </c>
    </row>
    <row r="1324" spans="1:169" s="458" customFormat="1">
      <c r="A1324" s="293"/>
      <c r="B1324" s="328"/>
      <c r="C1324" s="293"/>
      <c r="D1324" s="501" t="s">
        <v>535</v>
      </c>
      <c r="E1324" s="285"/>
      <c r="F1324" s="294"/>
      <c r="G1324" s="295">
        <v>3</v>
      </c>
      <c r="H1324" s="295" t="s">
        <v>2797</v>
      </c>
      <c r="I1324" s="294"/>
      <c r="J1324" s="295"/>
      <c r="K1324" s="294"/>
      <c r="L1324" s="500"/>
      <c r="M1324" s="500"/>
      <c r="N1324" s="441">
        <f>N1278</f>
        <v>259</v>
      </c>
      <c r="O1324" s="222">
        <f t="shared" ref="O1324:BC1324" si="814">O1278</f>
        <v>876714</v>
      </c>
      <c r="P1324" s="222">
        <f t="shared" si="814"/>
        <v>1174393</v>
      </c>
      <c r="Q1324" s="222">
        <f t="shared" si="814"/>
        <v>1220250</v>
      </c>
      <c r="R1324" s="222">
        <f t="shared" si="814"/>
        <v>1358623</v>
      </c>
      <c r="S1324" s="218">
        <f>S1278</f>
        <v>1175643</v>
      </c>
      <c r="T1324" s="218">
        <f>T1278</f>
        <v>1221232</v>
      </c>
      <c r="U1324" s="218">
        <f>U1278</f>
        <v>1339873</v>
      </c>
      <c r="V1324" s="218">
        <f>V1278</f>
        <v>1386927</v>
      </c>
      <c r="W1324" s="222">
        <f t="shared" si="814"/>
        <v>684224</v>
      </c>
      <c r="X1324" s="222">
        <f t="shared" si="814"/>
        <v>911273</v>
      </c>
      <c r="Y1324" s="222">
        <f t="shared" si="814"/>
        <v>946727</v>
      </c>
      <c r="Z1324" s="222">
        <f t="shared" si="814"/>
        <v>1057179</v>
      </c>
      <c r="AA1324" s="218">
        <f>AA1278</f>
        <v>913268</v>
      </c>
      <c r="AB1324" s="218">
        <f>AB1278</f>
        <v>948825</v>
      </c>
      <c r="AC1324" s="218">
        <f>AC1278</f>
        <v>1040091</v>
      </c>
      <c r="AD1324" s="218">
        <f>AD1278</f>
        <v>1074919</v>
      </c>
      <c r="AE1324" s="222">
        <f t="shared" si="814"/>
        <v>4361</v>
      </c>
      <c r="AF1324" s="222">
        <f t="shared" si="814"/>
        <v>4358</v>
      </c>
      <c r="AG1324" s="222">
        <f t="shared" si="814"/>
        <v>4099</v>
      </c>
      <c r="AH1324" s="222">
        <f t="shared" si="814"/>
        <v>4259</v>
      </c>
      <c r="AI1324" s="218">
        <f t="shared" si="814"/>
        <v>4324</v>
      </c>
      <c r="AJ1324" s="218">
        <f t="shared" si="814"/>
        <v>4069</v>
      </c>
      <c r="AK1324" s="218">
        <f t="shared" si="814"/>
        <v>4226</v>
      </c>
      <c r="AL1324" s="218">
        <f t="shared" si="814"/>
        <v>4411</v>
      </c>
      <c r="AM1324" s="222">
        <f t="shared" si="814"/>
        <v>192490</v>
      </c>
      <c r="AN1324" s="222">
        <f t="shared" si="814"/>
        <v>263127</v>
      </c>
      <c r="AO1324" s="222">
        <f t="shared" si="814"/>
        <v>273532</v>
      </c>
      <c r="AP1324" s="222">
        <f t="shared" si="814"/>
        <v>301451</v>
      </c>
      <c r="AQ1324" s="218">
        <f t="shared" si="814"/>
        <v>262377</v>
      </c>
      <c r="AR1324" s="218">
        <f t="shared" si="814"/>
        <v>272391</v>
      </c>
      <c r="AS1324" s="218">
        <f t="shared" si="814"/>
        <v>299791</v>
      </c>
      <c r="AT1324" s="218">
        <f t="shared" si="814"/>
        <v>312001</v>
      </c>
      <c r="AU1324" s="222">
        <f t="shared" si="814"/>
        <v>61956</v>
      </c>
      <c r="AV1324" s="222">
        <f t="shared" si="814"/>
        <v>92900</v>
      </c>
      <c r="AW1324" s="222">
        <f t="shared" si="814"/>
        <v>98698</v>
      </c>
      <c r="AX1324" s="222">
        <f t="shared" si="814"/>
        <v>110217</v>
      </c>
      <c r="AY1324" s="218">
        <f t="shared" si="814"/>
        <v>92480</v>
      </c>
      <c r="AZ1324" s="218">
        <f t="shared" si="814"/>
        <v>98074</v>
      </c>
      <c r="BA1324" s="218">
        <f t="shared" si="814"/>
        <v>109456</v>
      </c>
      <c r="BB1324" s="218">
        <f t="shared" si="814"/>
        <v>115287</v>
      </c>
      <c r="BC1324" s="222">
        <f t="shared" si="814"/>
        <v>119486</v>
      </c>
      <c r="BD1324" s="222">
        <f t="shared" si="778"/>
        <v>157628.70848073903</v>
      </c>
      <c r="BE1324" s="222">
        <f t="shared" si="778"/>
        <v>161709.94531499999</v>
      </c>
      <c r="BF1324" s="222">
        <f t="shared" si="778"/>
        <v>181755.96877599999</v>
      </c>
      <c r="BG1324" s="218">
        <f t="shared" si="778"/>
        <v>156970</v>
      </c>
      <c r="BH1324" s="218">
        <f t="shared" si="778"/>
        <v>160205</v>
      </c>
      <c r="BI1324" s="218">
        <f t="shared" si="778"/>
        <v>178076</v>
      </c>
      <c r="BJ1324" s="218">
        <f t="shared" si="778"/>
        <v>191059</v>
      </c>
      <c r="BK1324" s="222">
        <f t="shared" ref="BK1324:CH1324" si="815">BK1278</f>
        <v>11048</v>
      </c>
      <c r="BL1324" s="222">
        <f t="shared" si="815"/>
        <v>12598.291519260963</v>
      </c>
      <c r="BM1324" s="222">
        <f t="shared" si="815"/>
        <v>13124.054684999999</v>
      </c>
      <c r="BN1324" s="222">
        <f t="shared" si="815"/>
        <v>9478.0312239999985</v>
      </c>
      <c r="BO1324" s="218">
        <f t="shared" si="815"/>
        <v>12927</v>
      </c>
      <c r="BP1324" s="218">
        <f t="shared" si="815"/>
        <v>14112</v>
      </c>
      <c r="BQ1324" s="218">
        <f t="shared" si="815"/>
        <v>12259</v>
      </c>
      <c r="BR1324" s="218">
        <f t="shared" si="815"/>
        <v>5655</v>
      </c>
      <c r="BS1324" s="222">
        <f t="shared" si="815"/>
        <v>17457</v>
      </c>
      <c r="BT1324" s="222">
        <f t="shared" si="815"/>
        <v>17167</v>
      </c>
      <c r="BU1324" s="222">
        <f t="shared" si="815"/>
        <v>15635</v>
      </c>
      <c r="BV1324" s="222">
        <f t="shared" si="815"/>
        <v>13407</v>
      </c>
      <c r="BW1324" s="218">
        <f t="shared" si="815"/>
        <v>17738</v>
      </c>
      <c r="BX1324" s="218">
        <f t="shared" si="815"/>
        <v>17218</v>
      </c>
      <c r="BY1324" s="218">
        <f t="shared" si="815"/>
        <v>16188</v>
      </c>
      <c r="BZ1324" s="218">
        <f t="shared" si="815"/>
        <v>13656</v>
      </c>
      <c r="CA1324" s="222">
        <f t="shared" si="815"/>
        <v>6409</v>
      </c>
      <c r="CB1324" s="222">
        <f t="shared" si="815"/>
        <v>4568.7084807390365</v>
      </c>
      <c r="CC1324" s="222">
        <f t="shared" si="815"/>
        <v>2510.9453150000004</v>
      </c>
      <c r="CD1324" s="222">
        <f t="shared" si="815"/>
        <v>3928.9687760000002</v>
      </c>
      <c r="CE1324" s="218">
        <f t="shared" si="815"/>
        <v>4811</v>
      </c>
      <c r="CF1324" s="218">
        <f t="shared" si="815"/>
        <v>3106</v>
      </c>
      <c r="CG1324" s="218">
        <f t="shared" si="815"/>
        <v>3929</v>
      </c>
      <c r="CH1324" s="218">
        <f t="shared" si="815"/>
        <v>8001</v>
      </c>
      <c r="CI1324" s="457"/>
      <c r="CJ1324" s="222">
        <f t="shared" ref="CJ1324:DW1324" si="816">CJ1278</f>
        <v>119512</v>
      </c>
      <c r="CK1324" s="222">
        <f t="shared" si="816"/>
        <v>160694</v>
      </c>
      <c r="CL1324" s="222">
        <f t="shared" si="816"/>
        <v>165521</v>
      </c>
      <c r="CM1324" s="222">
        <f t="shared" si="816"/>
        <v>183110</v>
      </c>
      <c r="CN1324" s="218">
        <f t="shared" si="816"/>
        <v>156970</v>
      </c>
      <c r="CO1324" s="218">
        <f t="shared" si="816"/>
        <v>160650.6917826001</v>
      </c>
      <c r="CP1324" s="218">
        <f t="shared" si="816"/>
        <v>177247.86663673844</v>
      </c>
      <c r="CQ1324" s="218">
        <f t="shared" si="816"/>
        <v>185451.60207013349</v>
      </c>
      <c r="CR1324" s="222">
        <f t="shared" si="816"/>
        <v>85064</v>
      </c>
      <c r="CS1324" s="222">
        <f t="shared" si="816"/>
        <v>114116</v>
      </c>
      <c r="CT1324" s="222">
        <f t="shared" si="816"/>
        <v>116219</v>
      </c>
      <c r="CU1324" s="222">
        <f t="shared" si="816"/>
        <v>130717</v>
      </c>
      <c r="CV1324" s="218">
        <f t="shared" si="816"/>
        <v>114245</v>
      </c>
      <c r="CW1324" s="218">
        <f t="shared" si="816"/>
        <v>115677.6917826001</v>
      </c>
      <c r="CX1324" s="218">
        <f t="shared" si="816"/>
        <v>129610.86663673849</v>
      </c>
      <c r="CY1324" s="218">
        <f t="shared" si="816"/>
        <v>136367.60207013352</v>
      </c>
      <c r="CZ1324" s="222">
        <f t="shared" si="816"/>
        <v>5131</v>
      </c>
      <c r="DA1324" s="222">
        <f t="shared" si="816"/>
        <v>6701</v>
      </c>
      <c r="DB1324" s="222">
        <f t="shared" si="816"/>
        <v>6818</v>
      </c>
      <c r="DC1324" s="222">
        <f t="shared" si="816"/>
        <v>6983</v>
      </c>
      <c r="DD1324" s="218">
        <f t="shared" si="816"/>
        <v>3276</v>
      </c>
      <c r="DE1324" s="218">
        <f t="shared" si="816"/>
        <v>3337</v>
      </c>
      <c r="DF1324" s="218">
        <f t="shared" si="816"/>
        <v>3544</v>
      </c>
      <c r="DG1324" s="218">
        <f t="shared" si="816"/>
        <v>3891</v>
      </c>
      <c r="DH1324" s="222">
        <f t="shared" si="816"/>
        <v>29317</v>
      </c>
      <c r="DI1324" s="222">
        <f t="shared" si="816"/>
        <v>39877</v>
      </c>
      <c r="DJ1324" s="222">
        <f t="shared" si="816"/>
        <v>42484</v>
      </c>
      <c r="DK1324" s="222">
        <f t="shared" si="816"/>
        <v>45410</v>
      </c>
      <c r="DL1324" s="218">
        <f t="shared" si="816"/>
        <v>39449</v>
      </c>
      <c r="DM1324" s="218">
        <f t="shared" si="816"/>
        <v>41636</v>
      </c>
      <c r="DN1324" s="218">
        <f t="shared" si="816"/>
        <v>44093</v>
      </c>
      <c r="DO1324" s="218">
        <f t="shared" si="816"/>
        <v>45193</v>
      </c>
      <c r="DP1324" s="222">
        <f t="shared" si="816"/>
        <v>-26</v>
      </c>
      <c r="DQ1324" s="222">
        <f t="shared" si="816"/>
        <v>-3065.2915192609653</v>
      </c>
      <c r="DR1324" s="222">
        <f t="shared" si="816"/>
        <v>-3811.0546850000028</v>
      </c>
      <c r="DS1324" s="222">
        <f t="shared" si="816"/>
        <v>-1354.0312240000021</v>
      </c>
      <c r="DT1324" s="218">
        <f t="shared" si="816"/>
        <v>0</v>
      </c>
      <c r="DU1324" s="218">
        <f t="shared" si="816"/>
        <v>-445.69178260010096</v>
      </c>
      <c r="DV1324" s="218">
        <f t="shared" si="816"/>
        <v>828.13336326152989</v>
      </c>
      <c r="DW1324" s="218">
        <f t="shared" si="816"/>
        <v>5607.3979298665336</v>
      </c>
      <c r="DX1324" s="384">
        <f t="shared" si="799"/>
        <v>0.78044151228336722</v>
      </c>
      <c r="DY1324" s="384">
        <f t="shared" si="799"/>
        <v>0.77595234304019178</v>
      </c>
      <c r="DZ1324" s="384">
        <f t="shared" si="799"/>
        <v>0.77584675271460768</v>
      </c>
      <c r="EA1324" s="384">
        <f t="shared" si="799"/>
        <v>0.77812535191881782</v>
      </c>
      <c r="EB1324" s="385">
        <f t="shared" si="799"/>
        <v>0.77682425702360325</v>
      </c>
      <c r="EC1324" s="385">
        <f t="shared" si="799"/>
        <v>0.77694082696817635</v>
      </c>
      <c r="ED1324" s="385">
        <f t="shared" si="789"/>
        <v>0.77626088442710617</v>
      </c>
      <c r="EE1324" s="385">
        <f t="shared" si="789"/>
        <v>0.77503646550972038</v>
      </c>
      <c r="EG1324" s="222">
        <f t="shared" ref="EG1324:EM1324" si="817">EG1278</f>
        <v>836496</v>
      </c>
      <c r="EH1324" s="222">
        <f t="shared" si="817"/>
        <v>665823</v>
      </c>
      <c r="EI1324" s="222">
        <f t="shared" si="817"/>
        <v>170676</v>
      </c>
      <c r="EJ1324" s="222">
        <f t="shared" si="817"/>
        <v>50145</v>
      </c>
      <c r="EK1324" s="222">
        <f t="shared" si="817"/>
        <v>210399</v>
      </c>
      <c r="EL1324" s="222">
        <f t="shared" si="817"/>
        <v>1812360</v>
      </c>
      <c r="EM1324" s="222">
        <f t="shared" si="817"/>
        <v>1781976</v>
      </c>
      <c r="EN1324" s="386">
        <f t="shared" si="729"/>
        <v>0.79596674700177883</v>
      </c>
      <c r="EO1324" s="222">
        <f t="shared" si="730"/>
        <v>29.380229206215287</v>
      </c>
      <c r="EP1324" s="386">
        <f t="shared" si="731"/>
        <v>0.25152421529810065</v>
      </c>
      <c r="EQ1324" s="222">
        <f t="shared" si="732"/>
        <v>116091.17393895253</v>
      </c>
      <c r="ER1324" s="222">
        <f t="shared" si="733"/>
        <v>2345.0091359255121</v>
      </c>
      <c r="ES1324" s="292"/>
      <c r="ET1324" s="218">
        <f t="shared" ref="ET1324:EZ1324" si="818">ET1278</f>
        <v>1141965</v>
      </c>
      <c r="EU1324" s="218">
        <f t="shared" si="818"/>
        <v>884854</v>
      </c>
      <c r="EV1324" s="218">
        <f t="shared" si="818"/>
        <v>257118</v>
      </c>
      <c r="EW1324" s="218">
        <f t="shared" si="818"/>
        <v>75979</v>
      </c>
      <c r="EX1324" s="218">
        <f t="shared" si="818"/>
        <v>296808</v>
      </c>
      <c r="EY1324" s="218">
        <f t="shared" si="818"/>
        <v>2119158</v>
      </c>
      <c r="EZ1324" s="218">
        <f t="shared" si="818"/>
        <v>2087997</v>
      </c>
      <c r="FA1324" s="387">
        <f t="shared" si="802"/>
        <v>0.77485211893534389</v>
      </c>
      <c r="FB1324" s="221">
        <f t="shared" si="803"/>
        <v>29.550245412612107</v>
      </c>
      <c r="FC1324" s="387">
        <f t="shared" si="804"/>
        <v>0.25990989215956706</v>
      </c>
      <c r="FD1324" s="218">
        <f t="shared" si="805"/>
        <v>140059.40095075496</v>
      </c>
      <c r="FE1324" s="218">
        <f t="shared" si="806"/>
        <v>3032.3718536632637</v>
      </c>
      <c r="FF1324" s="218">
        <f>FF1278</f>
        <v>262377</v>
      </c>
      <c r="FG1324" s="221">
        <f t="shared" si="728"/>
        <v>34.971053102977777</v>
      </c>
      <c r="FH1324" s="218">
        <f>FH1278</f>
        <v>91756</v>
      </c>
      <c r="FI1324" s="218">
        <f>FI1278</f>
        <v>262377</v>
      </c>
      <c r="FJ1324" s="218">
        <f>FJ1278</f>
        <v>2588</v>
      </c>
      <c r="FK1324" s="218">
        <f t="shared" si="807"/>
        <v>168033</v>
      </c>
      <c r="FL1324" s="218">
        <f>FL1278</f>
        <v>39884</v>
      </c>
      <c r="FM1324" s="218">
        <f t="shared" si="808"/>
        <v>128149</v>
      </c>
    </row>
    <row r="1325" spans="1:169" s="458" customFormat="1">
      <c r="A1325" s="293"/>
      <c r="B1325" s="328"/>
      <c r="C1325" s="293"/>
      <c r="D1325" s="501" t="s">
        <v>1159</v>
      </c>
      <c r="E1325" s="285"/>
      <c r="F1325" s="294"/>
      <c r="G1325" s="295">
        <v>4</v>
      </c>
      <c r="H1325" s="295" t="s">
        <v>2799</v>
      </c>
      <c r="I1325" s="294"/>
      <c r="J1325" s="295"/>
      <c r="K1325" s="294"/>
      <c r="L1325" s="500"/>
      <c r="M1325" s="500"/>
      <c r="N1325" s="441">
        <f>N1289</f>
        <v>72</v>
      </c>
      <c r="O1325" s="222">
        <f t="shared" ref="O1325:BC1325" si="819">O1289</f>
        <v>94318</v>
      </c>
      <c r="P1325" s="222">
        <f t="shared" si="819"/>
        <v>178565</v>
      </c>
      <c r="Q1325" s="222">
        <f t="shared" si="819"/>
        <v>197175</v>
      </c>
      <c r="R1325" s="222">
        <f t="shared" si="819"/>
        <v>215013</v>
      </c>
      <c r="S1325" s="218">
        <f>S1289</f>
        <v>181662</v>
      </c>
      <c r="T1325" s="218">
        <f>T1289</f>
        <v>201191</v>
      </c>
      <c r="U1325" s="218">
        <f>U1289</f>
        <v>219353</v>
      </c>
      <c r="V1325" s="218">
        <f>V1289</f>
        <v>231703</v>
      </c>
      <c r="W1325" s="222">
        <f t="shared" si="819"/>
        <v>66109</v>
      </c>
      <c r="X1325" s="222">
        <f t="shared" si="819"/>
        <v>124312</v>
      </c>
      <c r="Y1325" s="222">
        <f t="shared" si="819"/>
        <v>137258</v>
      </c>
      <c r="Z1325" s="222">
        <f t="shared" si="819"/>
        <v>149692</v>
      </c>
      <c r="AA1325" s="218">
        <f>AA1289</f>
        <v>126280</v>
      </c>
      <c r="AB1325" s="218">
        <f>AB1289</f>
        <v>140103</v>
      </c>
      <c r="AC1325" s="218">
        <f>AC1289</f>
        <v>152801</v>
      </c>
      <c r="AD1325" s="218">
        <f>AD1289</f>
        <v>161592</v>
      </c>
      <c r="AE1325" s="222">
        <f t="shared" si="819"/>
        <v>1188</v>
      </c>
      <c r="AF1325" s="222">
        <f t="shared" si="819"/>
        <v>1508</v>
      </c>
      <c r="AG1325" s="222">
        <f t="shared" si="819"/>
        <v>1542</v>
      </c>
      <c r="AH1325" s="222">
        <f t="shared" si="819"/>
        <v>1655</v>
      </c>
      <c r="AI1325" s="218">
        <f t="shared" si="819"/>
        <v>1520</v>
      </c>
      <c r="AJ1325" s="218">
        <f t="shared" si="819"/>
        <v>1548</v>
      </c>
      <c r="AK1325" s="218">
        <f t="shared" si="819"/>
        <v>1662</v>
      </c>
      <c r="AL1325" s="218">
        <f t="shared" si="819"/>
        <v>1839</v>
      </c>
      <c r="AM1325" s="222">
        <f t="shared" si="819"/>
        <v>28212</v>
      </c>
      <c r="AN1325" s="222">
        <f t="shared" si="819"/>
        <v>54253</v>
      </c>
      <c r="AO1325" s="222">
        <f t="shared" si="819"/>
        <v>59912</v>
      </c>
      <c r="AP1325" s="222">
        <f t="shared" si="819"/>
        <v>65326</v>
      </c>
      <c r="AQ1325" s="218">
        <f t="shared" si="819"/>
        <v>55383</v>
      </c>
      <c r="AR1325" s="218">
        <f t="shared" si="819"/>
        <v>61086</v>
      </c>
      <c r="AS1325" s="218">
        <f t="shared" si="819"/>
        <v>66553</v>
      </c>
      <c r="AT1325" s="218">
        <f t="shared" si="819"/>
        <v>70112</v>
      </c>
      <c r="AU1325" s="222">
        <f t="shared" si="819"/>
        <v>20320</v>
      </c>
      <c r="AV1325" s="222">
        <f t="shared" si="819"/>
        <v>39910</v>
      </c>
      <c r="AW1325" s="222">
        <f t="shared" si="819"/>
        <v>43943</v>
      </c>
      <c r="AX1325" s="222">
        <f t="shared" si="819"/>
        <v>47847</v>
      </c>
      <c r="AY1325" s="218">
        <f t="shared" si="819"/>
        <v>40175</v>
      </c>
      <c r="AZ1325" s="218">
        <f t="shared" si="819"/>
        <v>44186</v>
      </c>
      <c r="BA1325" s="218">
        <f t="shared" si="819"/>
        <v>48081</v>
      </c>
      <c r="BB1325" s="218">
        <f t="shared" si="819"/>
        <v>50544</v>
      </c>
      <c r="BC1325" s="222">
        <f t="shared" si="819"/>
        <v>7678</v>
      </c>
      <c r="BD1325" s="222">
        <f t="shared" si="778"/>
        <v>12698</v>
      </c>
      <c r="BE1325" s="222">
        <f t="shared" si="778"/>
        <v>12707</v>
      </c>
      <c r="BF1325" s="222">
        <f t="shared" si="778"/>
        <v>13453</v>
      </c>
      <c r="BG1325" s="218">
        <f t="shared" si="778"/>
        <v>13462</v>
      </c>
      <c r="BH1325" s="218">
        <f t="shared" si="778"/>
        <v>13802</v>
      </c>
      <c r="BI1325" s="218">
        <f t="shared" si="778"/>
        <v>15313</v>
      </c>
      <c r="BJ1325" s="218">
        <f t="shared" si="778"/>
        <v>17367</v>
      </c>
      <c r="BK1325" s="222">
        <f t="shared" ref="BK1325:CH1325" si="820">BK1289</f>
        <v>214</v>
      </c>
      <c r="BL1325" s="222">
        <f t="shared" si="820"/>
        <v>1645</v>
      </c>
      <c r="BM1325" s="222">
        <f t="shared" si="820"/>
        <v>3261.9999999999995</v>
      </c>
      <c r="BN1325" s="222">
        <f t="shared" si="820"/>
        <v>4026</v>
      </c>
      <c r="BO1325" s="218">
        <f t="shared" si="820"/>
        <v>1746</v>
      </c>
      <c r="BP1325" s="218">
        <f t="shared" si="820"/>
        <v>3098</v>
      </c>
      <c r="BQ1325" s="218">
        <f t="shared" si="820"/>
        <v>3159</v>
      </c>
      <c r="BR1325" s="218">
        <f t="shared" si="820"/>
        <v>2201</v>
      </c>
      <c r="BS1325" s="222">
        <f t="shared" si="820"/>
        <v>271</v>
      </c>
      <c r="BT1325" s="222">
        <f t="shared" si="820"/>
        <v>1805</v>
      </c>
      <c r="BU1325" s="222">
        <f t="shared" si="820"/>
        <v>4158</v>
      </c>
      <c r="BV1325" s="222">
        <f t="shared" si="820"/>
        <v>4026</v>
      </c>
      <c r="BW1325" s="218">
        <f t="shared" si="820"/>
        <v>1746</v>
      </c>
      <c r="BX1325" s="218">
        <f t="shared" si="820"/>
        <v>3098</v>
      </c>
      <c r="BY1325" s="218">
        <f t="shared" si="820"/>
        <v>3159</v>
      </c>
      <c r="BZ1325" s="218">
        <f t="shared" si="820"/>
        <v>2201</v>
      </c>
      <c r="CA1325" s="222">
        <f t="shared" si="820"/>
        <v>57</v>
      </c>
      <c r="CB1325" s="222">
        <f t="shared" si="820"/>
        <v>160.00000000000003</v>
      </c>
      <c r="CC1325" s="222">
        <f t="shared" si="820"/>
        <v>896.00000000000045</v>
      </c>
      <c r="CD1325" s="222">
        <f t="shared" si="820"/>
        <v>0</v>
      </c>
      <c r="CE1325" s="218">
        <f t="shared" si="820"/>
        <v>0</v>
      </c>
      <c r="CF1325" s="218">
        <f t="shared" si="820"/>
        <v>0</v>
      </c>
      <c r="CG1325" s="218">
        <f t="shared" si="820"/>
        <v>0</v>
      </c>
      <c r="CH1325" s="218">
        <f t="shared" si="820"/>
        <v>0</v>
      </c>
      <c r="CI1325" s="457"/>
      <c r="CJ1325" s="222">
        <f t="shared" ref="CJ1325:DW1325" si="821">CJ1289</f>
        <v>7668</v>
      </c>
      <c r="CK1325" s="222">
        <f t="shared" si="821"/>
        <v>14340</v>
      </c>
      <c r="CL1325" s="222">
        <f t="shared" si="821"/>
        <v>16193</v>
      </c>
      <c r="CM1325" s="222">
        <f t="shared" si="821"/>
        <v>17629</v>
      </c>
      <c r="CN1325" s="218">
        <f t="shared" si="821"/>
        <v>13462</v>
      </c>
      <c r="CO1325" s="218">
        <f t="shared" si="821"/>
        <v>15097.070429796902</v>
      </c>
      <c r="CP1325" s="218">
        <f t="shared" si="821"/>
        <v>16023.63770495173</v>
      </c>
      <c r="CQ1325" s="218">
        <f t="shared" si="821"/>
        <v>16287.896270713985</v>
      </c>
      <c r="CR1325" s="222">
        <f t="shared" si="821"/>
        <v>5380</v>
      </c>
      <c r="CS1325" s="222">
        <f t="shared" si="821"/>
        <v>10273</v>
      </c>
      <c r="CT1325" s="222">
        <f t="shared" si="821"/>
        <v>11746</v>
      </c>
      <c r="CU1325" s="222">
        <f t="shared" si="821"/>
        <v>12853</v>
      </c>
      <c r="CV1325" s="218">
        <f t="shared" si="821"/>
        <v>5435</v>
      </c>
      <c r="CW1325" s="218">
        <f t="shared" si="821"/>
        <v>6372.0704297969023</v>
      </c>
      <c r="CX1325" s="218">
        <f t="shared" si="821"/>
        <v>7213.6377049517323</v>
      </c>
      <c r="CY1325" s="218">
        <f t="shared" si="821"/>
        <v>6948.8962707139854</v>
      </c>
      <c r="CZ1325" s="222">
        <f t="shared" si="821"/>
        <v>260</v>
      </c>
      <c r="DA1325" s="222">
        <f t="shared" si="821"/>
        <v>368</v>
      </c>
      <c r="DB1325" s="222">
        <f t="shared" si="821"/>
        <v>402</v>
      </c>
      <c r="DC1325" s="222">
        <f t="shared" si="821"/>
        <v>375</v>
      </c>
      <c r="DD1325" s="218">
        <f t="shared" si="821"/>
        <v>4368</v>
      </c>
      <c r="DE1325" s="218">
        <f t="shared" si="821"/>
        <v>4759</v>
      </c>
      <c r="DF1325" s="218">
        <f t="shared" si="821"/>
        <v>4545</v>
      </c>
      <c r="DG1325" s="218">
        <f t="shared" si="821"/>
        <v>4957</v>
      </c>
      <c r="DH1325" s="222">
        <f t="shared" si="821"/>
        <v>2028</v>
      </c>
      <c r="DI1325" s="222">
        <f t="shared" si="821"/>
        <v>3699</v>
      </c>
      <c r="DJ1325" s="222">
        <f t="shared" si="821"/>
        <v>4045</v>
      </c>
      <c r="DK1325" s="222">
        <f t="shared" si="821"/>
        <v>4401</v>
      </c>
      <c r="DL1325" s="218">
        <f t="shared" si="821"/>
        <v>3659</v>
      </c>
      <c r="DM1325" s="218">
        <f t="shared" si="821"/>
        <v>3966</v>
      </c>
      <c r="DN1325" s="218">
        <f t="shared" si="821"/>
        <v>4265</v>
      </c>
      <c r="DO1325" s="218">
        <f t="shared" si="821"/>
        <v>4382</v>
      </c>
      <c r="DP1325" s="222">
        <f t="shared" si="821"/>
        <v>10</v>
      </c>
      <c r="DQ1325" s="222">
        <f t="shared" si="821"/>
        <v>-1642</v>
      </c>
      <c r="DR1325" s="222">
        <f t="shared" si="821"/>
        <v>-3485.9999999999995</v>
      </c>
      <c r="DS1325" s="222">
        <f t="shared" si="821"/>
        <v>-4176</v>
      </c>
      <c r="DT1325" s="218">
        <f t="shared" si="821"/>
        <v>0</v>
      </c>
      <c r="DU1325" s="218">
        <f t="shared" si="821"/>
        <v>-1295.0704297969021</v>
      </c>
      <c r="DV1325" s="218">
        <f t="shared" si="821"/>
        <v>-710.63770495173276</v>
      </c>
      <c r="DW1325" s="218">
        <f t="shared" si="821"/>
        <v>1079.1037292860146</v>
      </c>
      <c r="DX1325" s="384">
        <f t="shared" si="799"/>
        <v>0.70091604995865053</v>
      </c>
      <c r="DY1325" s="384">
        <f t="shared" si="799"/>
        <v>0.69617226220143924</v>
      </c>
      <c r="DZ1325" s="384">
        <f t="shared" si="799"/>
        <v>0.69612273361227339</v>
      </c>
      <c r="EA1325" s="384">
        <f t="shared" si="799"/>
        <v>0.69619976466539235</v>
      </c>
      <c r="EB1325" s="385">
        <f t="shared" si="799"/>
        <v>0.69513712278847528</v>
      </c>
      <c r="EC1325" s="385">
        <f t="shared" si="799"/>
        <v>0.69636812779895718</v>
      </c>
      <c r="ED1325" s="385">
        <f t="shared" si="789"/>
        <v>0.69659863325324933</v>
      </c>
      <c r="EE1325" s="385">
        <f t="shared" si="789"/>
        <v>0.69741004648191862</v>
      </c>
      <c r="EG1325" s="222">
        <f t="shared" ref="EG1325:EM1325" si="822">EG1289</f>
        <v>91341</v>
      </c>
      <c r="EH1325" s="222">
        <f t="shared" si="822"/>
        <v>59399</v>
      </c>
      <c r="EI1325" s="222">
        <f t="shared" si="822"/>
        <v>31944</v>
      </c>
      <c r="EJ1325" s="222">
        <f t="shared" si="822"/>
        <v>20374</v>
      </c>
      <c r="EK1325" s="222">
        <f t="shared" si="822"/>
        <v>14473</v>
      </c>
      <c r="EL1325" s="222">
        <f t="shared" si="822"/>
        <v>974488</v>
      </c>
      <c r="EM1325" s="222">
        <f t="shared" si="822"/>
        <v>960491</v>
      </c>
      <c r="EN1325" s="386">
        <f t="shared" si="729"/>
        <v>0.65029942742032598</v>
      </c>
      <c r="EO1325" s="222">
        <f t="shared" si="730"/>
        <v>63.780365639869771</v>
      </c>
      <c r="EP1325" s="386">
        <f t="shared" si="731"/>
        <v>0.15845020308514249</v>
      </c>
      <c r="EQ1325" s="222">
        <f t="shared" si="732"/>
        <v>14851.90171659374</v>
      </c>
      <c r="ER1325" s="222">
        <f t="shared" si="733"/>
        <v>1767.6722981613918</v>
      </c>
      <c r="ES1325" s="292"/>
      <c r="ET1325" s="218">
        <f t="shared" ref="ET1325:EZ1325" si="823">ET1289</f>
        <v>177939</v>
      </c>
      <c r="EU1325" s="218">
        <f t="shared" si="823"/>
        <v>114761</v>
      </c>
      <c r="EV1325" s="218">
        <f t="shared" si="823"/>
        <v>63182</v>
      </c>
      <c r="EW1325" s="218">
        <f t="shared" si="823"/>
        <v>36512</v>
      </c>
      <c r="EX1325" s="218">
        <f t="shared" si="823"/>
        <v>25104</v>
      </c>
      <c r="EY1325" s="218">
        <f t="shared" si="823"/>
        <v>1290474</v>
      </c>
      <c r="EZ1325" s="218">
        <f t="shared" si="823"/>
        <v>1268307</v>
      </c>
      <c r="FA1325" s="387">
        <f t="shared" si="802"/>
        <v>0.64494573983218972</v>
      </c>
      <c r="FB1325" s="221">
        <f t="shared" si="803"/>
        <v>57.788610680257037</v>
      </c>
      <c r="FC1325" s="387">
        <f t="shared" si="804"/>
        <v>0.14108205621027431</v>
      </c>
      <c r="FD1325" s="218">
        <f t="shared" si="805"/>
        <v>19453.317153232067</v>
      </c>
      <c r="FE1325" s="218">
        <f t="shared" si="806"/>
        <v>2398.9985600226655</v>
      </c>
      <c r="FF1325" s="218">
        <f>FF1289</f>
        <v>55349</v>
      </c>
      <c r="FG1325" s="221">
        <f t="shared" si="728"/>
        <v>69.012990297927686</v>
      </c>
      <c r="FH1325" s="218">
        <f>FH1289</f>
        <v>38198</v>
      </c>
      <c r="FI1325" s="218">
        <f>FI1289</f>
        <v>55349</v>
      </c>
      <c r="FJ1325" s="218">
        <f>FJ1289</f>
        <v>805</v>
      </c>
      <c r="FK1325" s="218">
        <f t="shared" si="807"/>
        <v>16346</v>
      </c>
      <c r="FL1325" s="218">
        <f>FL1289</f>
        <v>3696</v>
      </c>
      <c r="FM1325" s="218">
        <f t="shared" si="808"/>
        <v>12650</v>
      </c>
    </row>
    <row r="1326" spans="1:169" s="458" customFormat="1">
      <c r="A1326" s="293"/>
      <c r="B1326" s="328"/>
      <c r="C1326" s="293"/>
      <c r="D1326" s="501" t="s">
        <v>3144</v>
      </c>
      <c r="E1326" s="285"/>
      <c r="F1326" s="294"/>
      <c r="G1326" s="295">
        <v>5</v>
      </c>
      <c r="H1326" s="295" t="s">
        <v>2800</v>
      </c>
      <c r="I1326" s="294"/>
      <c r="J1326" s="295"/>
      <c r="K1326" s="294"/>
      <c r="L1326" s="500"/>
      <c r="M1326" s="500"/>
      <c r="N1326" s="441">
        <f>N1294</f>
        <v>623</v>
      </c>
      <c r="O1326" s="222">
        <f t="shared" ref="O1326:BC1328" si="824">O1294</f>
        <v>653045</v>
      </c>
      <c r="P1326" s="222">
        <f t="shared" si="824"/>
        <v>967803</v>
      </c>
      <c r="Q1326" s="222">
        <f t="shared" si="824"/>
        <v>1037110</v>
      </c>
      <c r="R1326" s="222">
        <f t="shared" si="824"/>
        <v>1123755</v>
      </c>
      <c r="S1326" s="218">
        <f t="shared" si="824"/>
        <v>987677</v>
      </c>
      <c r="T1326" s="218">
        <f t="shared" si="824"/>
        <v>1057440</v>
      </c>
      <c r="U1326" s="218">
        <f t="shared" si="824"/>
        <v>1148374</v>
      </c>
      <c r="V1326" s="218">
        <f t="shared" si="824"/>
        <v>1243201</v>
      </c>
      <c r="W1326" s="222">
        <f t="shared" si="824"/>
        <v>297024</v>
      </c>
      <c r="X1326" s="222">
        <f t="shared" si="824"/>
        <v>440856</v>
      </c>
      <c r="Y1326" s="222">
        <f t="shared" si="824"/>
        <v>471064</v>
      </c>
      <c r="Z1326" s="222">
        <f t="shared" si="824"/>
        <v>508616</v>
      </c>
      <c r="AA1326" s="218">
        <f t="shared" si="824"/>
        <v>443576</v>
      </c>
      <c r="AB1326" s="218">
        <f t="shared" si="824"/>
        <v>473686</v>
      </c>
      <c r="AC1326" s="218">
        <f t="shared" si="824"/>
        <v>514455</v>
      </c>
      <c r="AD1326" s="218">
        <f t="shared" si="824"/>
        <v>556847</v>
      </c>
      <c r="AE1326" s="222">
        <f t="shared" si="824"/>
        <v>15685</v>
      </c>
      <c r="AF1326" s="222">
        <f t="shared" si="824"/>
        <v>19393</v>
      </c>
      <c r="AG1326" s="222">
        <f t="shared" si="824"/>
        <v>19488</v>
      </c>
      <c r="AH1326" s="222">
        <f t="shared" si="824"/>
        <v>20368</v>
      </c>
      <c r="AI1326" s="218">
        <f t="shared" si="824"/>
        <v>19452</v>
      </c>
      <c r="AJ1326" s="218">
        <f t="shared" si="824"/>
        <v>19545</v>
      </c>
      <c r="AK1326" s="218">
        <f t="shared" si="824"/>
        <v>20434</v>
      </c>
      <c r="AL1326" s="218">
        <f t="shared" si="824"/>
        <v>21707</v>
      </c>
      <c r="AM1326" s="222">
        <f t="shared" si="824"/>
        <v>420373</v>
      </c>
      <c r="AN1326" s="222">
        <f t="shared" si="824"/>
        <v>624601</v>
      </c>
      <c r="AO1326" s="222">
        <f t="shared" si="824"/>
        <v>669930</v>
      </c>
      <c r="AP1326" s="222">
        <f t="shared" si="824"/>
        <v>725458</v>
      </c>
      <c r="AQ1326" s="218">
        <f t="shared" si="824"/>
        <v>643884</v>
      </c>
      <c r="AR1326" s="218">
        <f t="shared" si="824"/>
        <v>689971</v>
      </c>
      <c r="AS1326" s="218">
        <f t="shared" si="824"/>
        <v>746587</v>
      </c>
      <c r="AT1326" s="218">
        <f t="shared" si="824"/>
        <v>804007</v>
      </c>
      <c r="AU1326" s="222">
        <f t="shared" si="824"/>
        <v>157894</v>
      </c>
      <c r="AV1326" s="222">
        <f t="shared" si="824"/>
        <v>244593</v>
      </c>
      <c r="AW1326" s="222">
        <f t="shared" si="824"/>
        <v>263374</v>
      </c>
      <c r="AX1326" s="222">
        <f t="shared" si="824"/>
        <v>285756</v>
      </c>
      <c r="AY1326" s="218">
        <f t="shared" si="824"/>
        <v>252684.61</v>
      </c>
      <c r="AZ1326" s="218">
        <f t="shared" si="824"/>
        <v>273029.7</v>
      </c>
      <c r="BA1326" s="218">
        <f t="shared" si="824"/>
        <v>295770.81</v>
      </c>
      <c r="BB1326" s="218">
        <f t="shared" si="824"/>
        <v>317980.98</v>
      </c>
      <c r="BC1326" s="222">
        <f t="shared" si="824"/>
        <v>254742</v>
      </c>
      <c r="BD1326" s="222">
        <f t="shared" si="778"/>
        <v>359366.97252842999</v>
      </c>
      <c r="BE1326" s="222">
        <f t="shared" si="778"/>
        <v>381829.480828</v>
      </c>
      <c r="BF1326" s="222">
        <f t="shared" si="778"/>
        <v>415087.76485400001</v>
      </c>
      <c r="BG1326" s="218">
        <f t="shared" si="778"/>
        <v>371120.39</v>
      </c>
      <c r="BH1326" s="218">
        <f t="shared" si="778"/>
        <v>392705.3</v>
      </c>
      <c r="BI1326" s="218">
        <f t="shared" si="778"/>
        <v>427608.19</v>
      </c>
      <c r="BJ1326" s="218">
        <f t="shared" si="778"/>
        <v>469999.02</v>
      </c>
      <c r="BK1326" s="222">
        <f t="shared" ref="BK1326:CH1328" si="825">BK1294</f>
        <v>7737</v>
      </c>
      <c r="BL1326" s="222">
        <f t="shared" si="825"/>
        <v>20641.02747157</v>
      </c>
      <c r="BM1326" s="222">
        <f t="shared" si="825"/>
        <v>24726.519172</v>
      </c>
      <c r="BN1326" s="222">
        <f t="shared" si="825"/>
        <v>24614.235145999999</v>
      </c>
      <c r="BO1326" s="218">
        <f t="shared" si="825"/>
        <v>20079</v>
      </c>
      <c r="BP1326" s="218">
        <f t="shared" si="825"/>
        <v>24236</v>
      </c>
      <c r="BQ1326" s="218">
        <f t="shared" si="825"/>
        <v>23208</v>
      </c>
      <c r="BR1326" s="218">
        <f t="shared" si="825"/>
        <v>16027</v>
      </c>
      <c r="BS1326" s="222">
        <f t="shared" si="825"/>
        <v>12997</v>
      </c>
      <c r="BT1326" s="222">
        <f t="shared" si="825"/>
        <v>23083</v>
      </c>
      <c r="BU1326" s="222">
        <f t="shared" si="825"/>
        <v>27887</v>
      </c>
      <c r="BV1326" s="222">
        <f t="shared" si="825"/>
        <v>27822</v>
      </c>
      <c r="BW1326" s="218">
        <f t="shared" si="825"/>
        <v>22721</v>
      </c>
      <c r="BX1326" s="218">
        <f t="shared" si="825"/>
        <v>27396</v>
      </c>
      <c r="BY1326" s="218">
        <f t="shared" si="825"/>
        <v>26416</v>
      </c>
      <c r="BZ1326" s="218">
        <f t="shared" si="825"/>
        <v>18931</v>
      </c>
      <c r="CA1326" s="222">
        <f t="shared" si="825"/>
        <v>5260</v>
      </c>
      <c r="CB1326" s="222">
        <f t="shared" si="825"/>
        <v>2441.9725284300002</v>
      </c>
      <c r="CC1326" s="222">
        <f t="shared" si="825"/>
        <v>3160.4808279999997</v>
      </c>
      <c r="CD1326" s="222">
        <f t="shared" si="825"/>
        <v>3207.7648539999996</v>
      </c>
      <c r="CE1326" s="218">
        <f t="shared" si="825"/>
        <v>2642</v>
      </c>
      <c r="CF1326" s="218">
        <f t="shared" si="825"/>
        <v>3160</v>
      </c>
      <c r="CG1326" s="218">
        <f t="shared" si="825"/>
        <v>3208</v>
      </c>
      <c r="CH1326" s="218">
        <f t="shared" si="825"/>
        <v>2904</v>
      </c>
      <c r="CI1326" s="457"/>
      <c r="CJ1326" s="222">
        <f t="shared" ref="CJ1326:DW1328" si="826">CJ1294</f>
        <v>254736</v>
      </c>
      <c r="CK1326" s="222">
        <f t="shared" si="826"/>
        <v>378749</v>
      </c>
      <c r="CL1326" s="222">
        <f t="shared" si="826"/>
        <v>404788</v>
      </c>
      <c r="CM1326" s="222">
        <f t="shared" si="826"/>
        <v>432196</v>
      </c>
      <c r="CN1326" s="218">
        <f t="shared" si="826"/>
        <v>371120.39</v>
      </c>
      <c r="CO1326" s="218">
        <f t="shared" si="826"/>
        <v>396599.52277651819</v>
      </c>
      <c r="CP1326" s="218">
        <f t="shared" si="826"/>
        <v>428663.69217883924</v>
      </c>
      <c r="CQ1326" s="218">
        <f t="shared" si="826"/>
        <v>462967.94456850825</v>
      </c>
      <c r="CR1326" s="222">
        <f t="shared" si="826"/>
        <v>147820</v>
      </c>
      <c r="CS1326" s="222">
        <f t="shared" si="826"/>
        <v>212074</v>
      </c>
      <c r="CT1326" s="222">
        <f t="shared" si="826"/>
        <v>226555</v>
      </c>
      <c r="CU1326" s="222">
        <f t="shared" si="826"/>
        <v>245435</v>
      </c>
      <c r="CV1326" s="218">
        <f t="shared" si="826"/>
        <v>203142.39</v>
      </c>
      <c r="CW1326" s="218">
        <f t="shared" si="826"/>
        <v>216634.52277651822</v>
      </c>
      <c r="CX1326" s="218">
        <f t="shared" si="826"/>
        <v>236236.69217883924</v>
      </c>
      <c r="CY1326" s="218">
        <f t="shared" si="826"/>
        <v>256060.94456850813</v>
      </c>
      <c r="CZ1326" s="222">
        <f t="shared" si="826"/>
        <v>45902</v>
      </c>
      <c r="DA1326" s="222">
        <f t="shared" si="826"/>
        <v>68057</v>
      </c>
      <c r="DB1326" s="222">
        <f t="shared" si="826"/>
        <v>72415</v>
      </c>
      <c r="DC1326" s="222">
        <f t="shared" si="826"/>
        <v>73934</v>
      </c>
      <c r="DD1326" s="218">
        <f t="shared" si="826"/>
        <v>67976</v>
      </c>
      <c r="DE1326" s="218">
        <f t="shared" si="826"/>
        <v>71978</v>
      </c>
      <c r="DF1326" s="218">
        <f t="shared" si="826"/>
        <v>73556</v>
      </c>
      <c r="DG1326" s="218">
        <f t="shared" si="826"/>
        <v>79841</v>
      </c>
      <c r="DH1326" s="222">
        <f t="shared" si="826"/>
        <v>61014</v>
      </c>
      <c r="DI1326" s="222">
        <f t="shared" si="826"/>
        <v>98618</v>
      </c>
      <c r="DJ1326" s="222">
        <f t="shared" si="826"/>
        <v>105818</v>
      </c>
      <c r="DK1326" s="222">
        <f t="shared" si="826"/>
        <v>112827</v>
      </c>
      <c r="DL1326" s="218">
        <f t="shared" si="826"/>
        <v>100002</v>
      </c>
      <c r="DM1326" s="218">
        <f t="shared" si="826"/>
        <v>107987</v>
      </c>
      <c r="DN1326" s="218">
        <f t="shared" si="826"/>
        <v>118871</v>
      </c>
      <c r="DO1326" s="218">
        <f t="shared" si="826"/>
        <v>127066</v>
      </c>
      <c r="DP1326" s="222">
        <f t="shared" si="826"/>
        <v>6</v>
      </c>
      <c r="DQ1326" s="222">
        <f t="shared" si="826"/>
        <v>-19382.02747157</v>
      </c>
      <c r="DR1326" s="222">
        <f t="shared" si="826"/>
        <v>-22958.519172</v>
      </c>
      <c r="DS1326" s="222">
        <f t="shared" si="826"/>
        <v>-17108.235145999999</v>
      </c>
      <c r="DT1326" s="218">
        <f t="shared" si="826"/>
        <v>0</v>
      </c>
      <c r="DU1326" s="218">
        <f t="shared" si="826"/>
        <v>-3894.2227765182392</v>
      </c>
      <c r="DV1326" s="218">
        <f t="shared" si="826"/>
        <v>-1055.5021788392057</v>
      </c>
      <c r="DW1326" s="218">
        <f t="shared" si="826"/>
        <v>7031.0754314918349</v>
      </c>
      <c r="DX1326" s="384">
        <f t="shared" si="799"/>
        <v>0.45482929966541358</v>
      </c>
      <c r="DY1326" s="384">
        <f t="shared" si="799"/>
        <v>0.45552245653299278</v>
      </c>
      <c r="DZ1326" s="384">
        <f t="shared" si="799"/>
        <v>0.45420832891400142</v>
      </c>
      <c r="EA1326" s="384">
        <f t="shared" si="799"/>
        <v>0.45260399286321307</v>
      </c>
      <c r="EB1326" s="385">
        <f t="shared" si="799"/>
        <v>0.44911038730273156</v>
      </c>
      <c r="EC1326" s="385">
        <f t="shared" si="799"/>
        <v>0.44795543955212591</v>
      </c>
      <c r="ED1326" s="385">
        <f t="shared" si="789"/>
        <v>0.44798558657719523</v>
      </c>
      <c r="EE1326" s="385">
        <f t="shared" si="789"/>
        <v>0.44791389324815539</v>
      </c>
      <c r="EG1326" s="222">
        <f t="shared" ref="EG1326:EM1328" si="827">EG1294</f>
        <v>705880</v>
      </c>
      <c r="EH1326" s="222">
        <f t="shared" si="827"/>
        <v>315566</v>
      </c>
      <c r="EI1326" s="222">
        <f t="shared" si="827"/>
        <v>390325</v>
      </c>
      <c r="EJ1326" s="222">
        <f t="shared" si="827"/>
        <v>100209</v>
      </c>
      <c r="EK1326" s="222">
        <f t="shared" si="827"/>
        <v>439072</v>
      </c>
      <c r="EL1326" s="222">
        <f t="shared" si="827"/>
        <v>2216585</v>
      </c>
      <c r="EM1326" s="222">
        <f t="shared" si="827"/>
        <v>1893172</v>
      </c>
      <c r="EN1326" s="386">
        <f t="shared" si="729"/>
        <v>0.44705332351107835</v>
      </c>
      <c r="EO1326" s="222">
        <f t="shared" si="730"/>
        <v>25.673221033753922</v>
      </c>
      <c r="EP1326" s="386">
        <f t="shared" si="731"/>
        <v>0.62202074006913355</v>
      </c>
      <c r="EQ1326" s="222">
        <f t="shared" si="732"/>
        <v>198084.89184939896</v>
      </c>
      <c r="ER1326" s="222">
        <f t="shared" si="733"/>
        <v>4410.9832598411549</v>
      </c>
      <c r="ES1326" s="292"/>
      <c r="ET1326" s="218">
        <f t="shared" ref="ET1326:EZ1328" si="828">ET1294</f>
        <v>964439</v>
      </c>
      <c r="EU1326" s="218">
        <f t="shared" si="828"/>
        <v>446269</v>
      </c>
      <c r="EV1326" s="218">
        <f t="shared" si="828"/>
        <v>518182</v>
      </c>
      <c r="EW1326" s="218">
        <f t="shared" si="828"/>
        <v>161146</v>
      </c>
      <c r="EX1326" s="218">
        <f t="shared" si="828"/>
        <v>903955</v>
      </c>
      <c r="EY1326" s="218">
        <f t="shared" si="828"/>
        <v>4792083</v>
      </c>
      <c r="EZ1326" s="218">
        <f t="shared" si="828"/>
        <v>4013378</v>
      </c>
      <c r="FA1326" s="387">
        <f t="shared" si="802"/>
        <v>0.46272392551524771</v>
      </c>
      <c r="FB1326" s="221">
        <f t="shared" si="803"/>
        <v>31.098339965494748</v>
      </c>
      <c r="FC1326" s="387">
        <f t="shared" si="804"/>
        <v>0.93728582108355218</v>
      </c>
      <c r="FD1326" s="218">
        <f t="shared" si="805"/>
        <v>188635.08833215118</v>
      </c>
      <c r="FE1326" s="218">
        <f t="shared" si="806"/>
        <v>3346.0175775452335</v>
      </c>
      <c r="FF1326" s="218">
        <f>FF1294</f>
        <v>642255</v>
      </c>
      <c r="FG1326" s="221">
        <f t="shared" si="728"/>
        <v>39.520439700741917</v>
      </c>
      <c r="FH1326" s="218">
        <f t="shared" ref="FH1326:FJ1328" si="829">FH1294</f>
        <v>253822</v>
      </c>
      <c r="FI1326" s="218">
        <f t="shared" si="829"/>
        <v>642281</v>
      </c>
      <c r="FJ1326" s="218">
        <f t="shared" si="829"/>
        <v>4766</v>
      </c>
      <c r="FK1326" s="218">
        <f t="shared" si="807"/>
        <v>383693</v>
      </c>
      <c r="FL1326" s="218">
        <f>FL1294</f>
        <v>99080</v>
      </c>
      <c r="FM1326" s="218">
        <f t="shared" si="808"/>
        <v>284613</v>
      </c>
    </row>
    <row r="1327" spans="1:169" s="458" customFormat="1">
      <c r="A1327" s="293"/>
      <c r="B1327" s="328"/>
      <c r="C1327" s="293"/>
      <c r="D1327" s="502" t="s">
        <v>3145</v>
      </c>
      <c r="E1327" s="285"/>
      <c r="F1327" s="294"/>
      <c r="G1327" s="295"/>
      <c r="H1327" s="503" t="s">
        <v>2801</v>
      </c>
      <c r="I1327" s="294"/>
      <c r="J1327" s="295"/>
      <c r="K1327" s="294"/>
      <c r="L1327" s="500"/>
      <c r="M1327" s="500"/>
      <c r="N1327" s="441">
        <f>N1295</f>
        <v>613</v>
      </c>
      <c r="O1327" s="222">
        <f t="shared" si="824"/>
        <v>653045</v>
      </c>
      <c r="P1327" s="222">
        <f t="shared" si="824"/>
        <v>967803</v>
      </c>
      <c r="Q1327" s="222">
        <f t="shared" si="824"/>
        <v>1037110</v>
      </c>
      <c r="R1327" s="222">
        <f t="shared" si="824"/>
        <v>1123755</v>
      </c>
      <c r="S1327" s="218">
        <f t="shared" si="824"/>
        <v>987677</v>
      </c>
      <c r="T1327" s="218">
        <f t="shared" si="824"/>
        <v>1057440</v>
      </c>
      <c r="U1327" s="218">
        <f t="shared" si="824"/>
        <v>1148374</v>
      </c>
      <c r="V1327" s="218">
        <f t="shared" si="824"/>
        <v>1243201</v>
      </c>
      <c r="W1327" s="222">
        <f t="shared" si="824"/>
        <v>297024</v>
      </c>
      <c r="X1327" s="222">
        <f t="shared" si="824"/>
        <v>440856</v>
      </c>
      <c r="Y1327" s="222">
        <f t="shared" si="824"/>
        <v>471064</v>
      </c>
      <c r="Z1327" s="222">
        <f t="shared" si="824"/>
        <v>508616</v>
      </c>
      <c r="AA1327" s="218">
        <f t="shared" si="824"/>
        <v>443576</v>
      </c>
      <c r="AB1327" s="218">
        <f t="shared" si="824"/>
        <v>473686</v>
      </c>
      <c r="AC1327" s="218">
        <f t="shared" si="824"/>
        <v>514455</v>
      </c>
      <c r="AD1327" s="218">
        <f t="shared" si="824"/>
        <v>556847</v>
      </c>
      <c r="AE1327" s="222">
        <f t="shared" si="824"/>
        <v>15685</v>
      </c>
      <c r="AF1327" s="222">
        <f t="shared" si="824"/>
        <v>19393</v>
      </c>
      <c r="AG1327" s="222">
        <f t="shared" si="824"/>
        <v>19488</v>
      </c>
      <c r="AH1327" s="222">
        <f t="shared" si="824"/>
        <v>20368</v>
      </c>
      <c r="AI1327" s="218">
        <f t="shared" si="824"/>
        <v>19452</v>
      </c>
      <c r="AJ1327" s="218">
        <f t="shared" si="824"/>
        <v>19545</v>
      </c>
      <c r="AK1327" s="218">
        <f t="shared" si="824"/>
        <v>20434</v>
      </c>
      <c r="AL1327" s="218">
        <f t="shared" si="824"/>
        <v>21707</v>
      </c>
      <c r="AM1327" s="222">
        <f t="shared" si="824"/>
        <v>356015</v>
      </c>
      <c r="AN1327" s="222">
        <f t="shared" si="824"/>
        <v>526954</v>
      </c>
      <c r="AO1327" s="222">
        <f t="shared" si="824"/>
        <v>566042</v>
      </c>
      <c r="AP1327" s="222">
        <f t="shared" si="824"/>
        <v>615136</v>
      </c>
      <c r="AQ1327" s="218">
        <f t="shared" si="824"/>
        <v>544101</v>
      </c>
      <c r="AR1327" s="218">
        <f t="shared" si="824"/>
        <v>583750</v>
      </c>
      <c r="AS1327" s="218">
        <f t="shared" si="824"/>
        <v>633928</v>
      </c>
      <c r="AT1327" s="218">
        <f t="shared" si="824"/>
        <v>686335</v>
      </c>
      <c r="AU1327" s="222">
        <f t="shared" si="824"/>
        <v>97834</v>
      </c>
      <c r="AV1327" s="222">
        <f t="shared" si="824"/>
        <v>156357</v>
      </c>
      <c r="AW1327" s="222">
        <f t="shared" si="824"/>
        <v>170162</v>
      </c>
      <c r="AX1327" s="222">
        <f t="shared" si="824"/>
        <v>187362</v>
      </c>
      <c r="AY1327" s="218">
        <f t="shared" si="824"/>
        <v>163591.60999999999</v>
      </c>
      <c r="AZ1327" s="218">
        <f t="shared" si="824"/>
        <v>177740.7</v>
      </c>
      <c r="BA1327" s="218">
        <f t="shared" si="824"/>
        <v>195445.81</v>
      </c>
      <c r="BB1327" s="218">
        <f t="shared" si="824"/>
        <v>214009.97999999998</v>
      </c>
      <c r="BC1327" s="222">
        <f t="shared" si="824"/>
        <v>250444</v>
      </c>
      <c r="BD1327" s="222">
        <f t="shared" si="778"/>
        <v>349955.97252842999</v>
      </c>
      <c r="BE1327" s="222">
        <f t="shared" si="778"/>
        <v>371153.480828</v>
      </c>
      <c r="BF1327" s="222">
        <f t="shared" si="778"/>
        <v>403159.76485400001</v>
      </c>
      <c r="BG1327" s="218">
        <f t="shared" si="778"/>
        <v>360430.39</v>
      </c>
      <c r="BH1327" s="218">
        <f t="shared" si="778"/>
        <v>381773.3</v>
      </c>
      <c r="BI1327" s="218">
        <f t="shared" si="778"/>
        <v>415274.19</v>
      </c>
      <c r="BJ1327" s="218">
        <f t="shared" si="778"/>
        <v>456298.02</v>
      </c>
      <c r="BK1327" s="222">
        <f t="shared" si="825"/>
        <v>7737</v>
      </c>
      <c r="BL1327" s="222">
        <f t="shared" si="825"/>
        <v>20641.02747157</v>
      </c>
      <c r="BM1327" s="222">
        <f t="shared" si="825"/>
        <v>24726.519172</v>
      </c>
      <c r="BN1327" s="222">
        <f t="shared" si="825"/>
        <v>24614.235145999999</v>
      </c>
      <c r="BO1327" s="218">
        <f t="shared" si="825"/>
        <v>20079</v>
      </c>
      <c r="BP1327" s="218">
        <f t="shared" si="825"/>
        <v>24236</v>
      </c>
      <c r="BQ1327" s="218">
        <f t="shared" si="825"/>
        <v>23208</v>
      </c>
      <c r="BR1327" s="218">
        <f t="shared" si="825"/>
        <v>16027</v>
      </c>
      <c r="BS1327" s="222">
        <f t="shared" si="825"/>
        <v>12997</v>
      </c>
      <c r="BT1327" s="222">
        <f t="shared" si="825"/>
        <v>23083</v>
      </c>
      <c r="BU1327" s="222">
        <f t="shared" si="825"/>
        <v>27887</v>
      </c>
      <c r="BV1327" s="222">
        <f t="shared" si="825"/>
        <v>27822</v>
      </c>
      <c r="BW1327" s="218">
        <f t="shared" si="825"/>
        <v>22721</v>
      </c>
      <c r="BX1327" s="218">
        <f t="shared" si="825"/>
        <v>27396</v>
      </c>
      <c r="BY1327" s="218">
        <f t="shared" si="825"/>
        <v>26416</v>
      </c>
      <c r="BZ1327" s="218">
        <f t="shared" si="825"/>
        <v>18931</v>
      </c>
      <c r="CA1327" s="222">
        <f t="shared" si="825"/>
        <v>5260</v>
      </c>
      <c r="CB1327" s="222">
        <f t="shared" si="825"/>
        <v>2441.9725284300002</v>
      </c>
      <c r="CC1327" s="222">
        <f t="shared" si="825"/>
        <v>3160.4808279999997</v>
      </c>
      <c r="CD1327" s="222">
        <f t="shared" si="825"/>
        <v>3207.7648539999996</v>
      </c>
      <c r="CE1327" s="218">
        <f t="shared" si="825"/>
        <v>2642</v>
      </c>
      <c r="CF1327" s="218">
        <f t="shared" si="825"/>
        <v>3160</v>
      </c>
      <c r="CG1327" s="218">
        <f t="shared" si="825"/>
        <v>3208</v>
      </c>
      <c r="CH1327" s="218">
        <f t="shared" si="825"/>
        <v>2904</v>
      </c>
      <c r="CI1327" s="457"/>
      <c r="CJ1327" s="222">
        <f t="shared" si="826"/>
        <v>250437</v>
      </c>
      <c r="CK1327" s="222">
        <f t="shared" si="826"/>
        <v>369338</v>
      </c>
      <c r="CL1327" s="222">
        <f t="shared" si="826"/>
        <v>394085</v>
      </c>
      <c r="CM1327" s="222">
        <f t="shared" si="826"/>
        <v>420267</v>
      </c>
      <c r="CN1327" s="218">
        <f t="shared" si="826"/>
        <v>360430.39</v>
      </c>
      <c r="CO1327" s="218">
        <f t="shared" si="826"/>
        <v>385666.52277651819</v>
      </c>
      <c r="CP1327" s="218">
        <f t="shared" si="826"/>
        <v>416329.69217883924</v>
      </c>
      <c r="CQ1327" s="218">
        <f t="shared" si="826"/>
        <v>449266.94456850825</v>
      </c>
      <c r="CR1327" s="222">
        <f t="shared" si="826"/>
        <v>147820</v>
      </c>
      <c r="CS1327" s="222">
        <f t="shared" si="826"/>
        <v>212074</v>
      </c>
      <c r="CT1327" s="222">
        <f t="shared" si="826"/>
        <v>226555</v>
      </c>
      <c r="CU1327" s="222">
        <f t="shared" si="826"/>
        <v>245435</v>
      </c>
      <c r="CV1327" s="218">
        <f t="shared" si="826"/>
        <v>203142.39</v>
      </c>
      <c r="CW1327" s="218">
        <f t="shared" si="826"/>
        <v>216634.52277651822</v>
      </c>
      <c r="CX1327" s="218">
        <f t="shared" si="826"/>
        <v>236236.69217883924</v>
      </c>
      <c r="CY1327" s="218">
        <f t="shared" si="826"/>
        <v>256060.94456850813</v>
      </c>
      <c r="CZ1327" s="222">
        <f t="shared" si="826"/>
        <v>45902</v>
      </c>
      <c r="DA1327" s="222">
        <f t="shared" si="826"/>
        <v>68057</v>
      </c>
      <c r="DB1327" s="222">
        <f t="shared" si="826"/>
        <v>72415</v>
      </c>
      <c r="DC1327" s="222">
        <f t="shared" si="826"/>
        <v>73934</v>
      </c>
      <c r="DD1327" s="218">
        <f t="shared" si="826"/>
        <v>67976</v>
      </c>
      <c r="DE1327" s="218">
        <f t="shared" si="826"/>
        <v>71978</v>
      </c>
      <c r="DF1327" s="218">
        <f t="shared" si="826"/>
        <v>73556</v>
      </c>
      <c r="DG1327" s="218">
        <f t="shared" si="826"/>
        <v>79841</v>
      </c>
      <c r="DH1327" s="222">
        <f t="shared" si="826"/>
        <v>56715</v>
      </c>
      <c r="DI1327" s="222">
        <f t="shared" si="826"/>
        <v>89207</v>
      </c>
      <c r="DJ1327" s="222">
        <f t="shared" si="826"/>
        <v>95115</v>
      </c>
      <c r="DK1327" s="222">
        <f t="shared" si="826"/>
        <v>100898</v>
      </c>
      <c r="DL1327" s="218">
        <f t="shared" si="826"/>
        <v>89312</v>
      </c>
      <c r="DM1327" s="218">
        <f t="shared" si="826"/>
        <v>97054</v>
      </c>
      <c r="DN1327" s="218">
        <f t="shared" si="826"/>
        <v>106537</v>
      </c>
      <c r="DO1327" s="218">
        <f t="shared" si="826"/>
        <v>113365</v>
      </c>
      <c r="DP1327" s="222">
        <f t="shared" si="826"/>
        <v>7</v>
      </c>
      <c r="DQ1327" s="222">
        <f t="shared" si="826"/>
        <v>-19382.02747157</v>
      </c>
      <c r="DR1327" s="222">
        <f t="shared" si="826"/>
        <v>-22931.519172</v>
      </c>
      <c r="DS1327" s="222">
        <f t="shared" si="826"/>
        <v>-17107.235145999999</v>
      </c>
      <c r="DT1327" s="218">
        <f t="shared" si="826"/>
        <v>0</v>
      </c>
      <c r="DU1327" s="218">
        <f t="shared" si="826"/>
        <v>-3893.2227765182392</v>
      </c>
      <c r="DV1327" s="218">
        <f t="shared" si="826"/>
        <v>-1055.5021788392057</v>
      </c>
      <c r="DW1327" s="218">
        <f t="shared" si="826"/>
        <v>7031.0754314918349</v>
      </c>
      <c r="DX1327" s="384">
        <f t="shared" si="799"/>
        <v>0.45482929966541358</v>
      </c>
      <c r="DY1327" s="384">
        <f t="shared" si="799"/>
        <v>0.45552245653299278</v>
      </c>
      <c r="DZ1327" s="384">
        <f t="shared" si="799"/>
        <v>0.45420832891400142</v>
      </c>
      <c r="EA1327" s="384">
        <f t="shared" si="799"/>
        <v>0.45260399286321307</v>
      </c>
      <c r="EB1327" s="385">
        <f t="shared" si="799"/>
        <v>0.44911038730273156</v>
      </c>
      <c r="EC1327" s="385">
        <f t="shared" si="799"/>
        <v>0.44795543955212591</v>
      </c>
      <c r="ED1327" s="385">
        <f t="shared" si="789"/>
        <v>0.44798558657719523</v>
      </c>
      <c r="EE1327" s="385">
        <f t="shared" si="789"/>
        <v>0.44791389324815539</v>
      </c>
      <c r="EG1327" s="222">
        <f t="shared" si="827"/>
        <v>705880</v>
      </c>
      <c r="EH1327" s="222">
        <f t="shared" si="827"/>
        <v>315566</v>
      </c>
      <c r="EI1327" s="222">
        <f t="shared" si="827"/>
        <v>390325</v>
      </c>
      <c r="EJ1327" s="222">
        <f t="shared" si="827"/>
        <v>100209</v>
      </c>
      <c r="EK1327" s="222">
        <f t="shared" si="827"/>
        <v>439072</v>
      </c>
      <c r="EL1327" s="222">
        <f t="shared" si="827"/>
        <v>2216585</v>
      </c>
      <c r="EM1327" s="222">
        <f t="shared" si="827"/>
        <v>1893172</v>
      </c>
      <c r="EN1327" s="386">
        <f t="shared" si="729"/>
        <v>0.44705332351107835</v>
      </c>
      <c r="EO1327" s="222">
        <f t="shared" si="730"/>
        <v>25.673221033753922</v>
      </c>
      <c r="EP1327" s="386">
        <f t="shared" si="731"/>
        <v>0.62202074006913355</v>
      </c>
      <c r="EQ1327" s="222">
        <f t="shared" si="732"/>
        <v>198084.89184939896</v>
      </c>
      <c r="ER1327" s="222">
        <f t="shared" si="733"/>
        <v>4410.9832598411549</v>
      </c>
      <c r="ES1327" s="292"/>
      <c r="ET1327" s="218">
        <f t="shared" si="828"/>
        <v>964439</v>
      </c>
      <c r="EU1327" s="218">
        <f t="shared" si="828"/>
        <v>446269</v>
      </c>
      <c r="EV1327" s="218">
        <f t="shared" si="828"/>
        <v>518182</v>
      </c>
      <c r="EW1327" s="218">
        <f t="shared" si="828"/>
        <v>161146</v>
      </c>
      <c r="EX1327" s="218">
        <f t="shared" si="828"/>
        <v>903955</v>
      </c>
      <c r="EY1327" s="218">
        <f t="shared" si="828"/>
        <v>4792083</v>
      </c>
      <c r="EZ1327" s="218">
        <f t="shared" si="828"/>
        <v>4013378</v>
      </c>
      <c r="FA1327" s="387">
        <f t="shared" si="802"/>
        <v>0.46272392551524771</v>
      </c>
      <c r="FB1327" s="221">
        <f t="shared" si="803"/>
        <v>31.098339965494748</v>
      </c>
      <c r="FC1327" s="387">
        <f t="shared" si="804"/>
        <v>0.93728582108355218</v>
      </c>
      <c r="FD1327" s="218">
        <f t="shared" si="805"/>
        <v>188635.08833215118</v>
      </c>
      <c r="FE1327" s="218">
        <f t="shared" si="806"/>
        <v>3346.0175775452335</v>
      </c>
      <c r="FF1327" s="218">
        <f>FF1295</f>
        <v>542772</v>
      </c>
      <c r="FG1327" s="221">
        <f t="shared" si="728"/>
        <v>30.255982254058793</v>
      </c>
      <c r="FH1327" s="218">
        <f t="shared" si="829"/>
        <v>164221</v>
      </c>
      <c r="FI1327" s="218">
        <f t="shared" si="829"/>
        <v>542798</v>
      </c>
      <c r="FJ1327" s="218">
        <f t="shared" si="829"/>
        <v>4766</v>
      </c>
      <c r="FK1327" s="218">
        <f t="shared" si="807"/>
        <v>373811</v>
      </c>
      <c r="FL1327" s="218">
        <f>FL1295</f>
        <v>89198</v>
      </c>
      <c r="FM1327" s="218">
        <f t="shared" si="808"/>
        <v>284613</v>
      </c>
    </row>
    <row r="1328" spans="1:169" s="458" customFormat="1">
      <c r="A1328" s="293"/>
      <c r="B1328" s="328"/>
      <c r="C1328" s="293"/>
      <c r="D1328" s="504" t="s">
        <v>2858</v>
      </c>
      <c r="E1328" s="285"/>
      <c r="F1328" s="294"/>
      <c r="G1328" s="295"/>
      <c r="H1328" s="503" t="s">
        <v>2758</v>
      </c>
      <c r="I1328" s="294"/>
      <c r="J1328" s="295"/>
      <c r="K1328" s="294"/>
      <c r="L1328" s="500"/>
      <c r="M1328" s="500"/>
      <c r="N1328" s="441">
        <f>N1296</f>
        <v>10</v>
      </c>
      <c r="O1328" s="222">
        <f t="shared" si="824"/>
        <v>0</v>
      </c>
      <c r="P1328" s="222">
        <f t="shared" si="824"/>
        <v>0</v>
      </c>
      <c r="Q1328" s="222">
        <f t="shared" si="824"/>
        <v>0</v>
      </c>
      <c r="R1328" s="222">
        <f t="shared" si="824"/>
        <v>0</v>
      </c>
      <c r="S1328" s="218">
        <f t="shared" si="824"/>
        <v>0</v>
      </c>
      <c r="T1328" s="218">
        <f t="shared" si="824"/>
        <v>0</v>
      </c>
      <c r="U1328" s="218">
        <f t="shared" si="824"/>
        <v>0</v>
      </c>
      <c r="V1328" s="218">
        <f t="shared" si="824"/>
        <v>0</v>
      </c>
      <c r="W1328" s="222">
        <f t="shared" si="824"/>
        <v>0</v>
      </c>
      <c r="X1328" s="222">
        <f t="shared" si="824"/>
        <v>0</v>
      </c>
      <c r="Y1328" s="222">
        <f t="shared" si="824"/>
        <v>0</v>
      </c>
      <c r="Z1328" s="222">
        <f t="shared" si="824"/>
        <v>0</v>
      </c>
      <c r="AA1328" s="218">
        <f t="shared" si="824"/>
        <v>0</v>
      </c>
      <c r="AB1328" s="218">
        <f t="shared" si="824"/>
        <v>0</v>
      </c>
      <c r="AC1328" s="218">
        <f t="shared" si="824"/>
        <v>0</v>
      </c>
      <c r="AD1328" s="218">
        <f t="shared" si="824"/>
        <v>0</v>
      </c>
      <c r="AE1328" s="222">
        <f t="shared" si="824"/>
        <v>0</v>
      </c>
      <c r="AF1328" s="222">
        <f t="shared" si="824"/>
        <v>0</v>
      </c>
      <c r="AG1328" s="222">
        <f t="shared" si="824"/>
        <v>0</v>
      </c>
      <c r="AH1328" s="222">
        <f t="shared" si="824"/>
        <v>0</v>
      </c>
      <c r="AI1328" s="218">
        <f t="shared" si="824"/>
        <v>0</v>
      </c>
      <c r="AJ1328" s="218">
        <f t="shared" si="824"/>
        <v>0</v>
      </c>
      <c r="AK1328" s="218">
        <f t="shared" si="824"/>
        <v>0</v>
      </c>
      <c r="AL1328" s="218">
        <f t="shared" si="824"/>
        <v>0</v>
      </c>
      <c r="AM1328" s="222">
        <f t="shared" si="824"/>
        <v>64358</v>
      </c>
      <c r="AN1328" s="222">
        <f t="shared" si="824"/>
        <v>97647</v>
      </c>
      <c r="AO1328" s="222">
        <f t="shared" si="824"/>
        <v>103888</v>
      </c>
      <c r="AP1328" s="222">
        <f t="shared" si="824"/>
        <v>110322</v>
      </c>
      <c r="AQ1328" s="218">
        <f t="shared" si="824"/>
        <v>99783</v>
      </c>
      <c r="AR1328" s="218">
        <f t="shared" si="824"/>
        <v>106221</v>
      </c>
      <c r="AS1328" s="218">
        <f t="shared" si="824"/>
        <v>112659</v>
      </c>
      <c r="AT1328" s="218">
        <f t="shared" si="824"/>
        <v>117672</v>
      </c>
      <c r="AU1328" s="222">
        <f t="shared" si="824"/>
        <v>60060</v>
      </c>
      <c r="AV1328" s="222">
        <f t="shared" si="824"/>
        <v>88236</v>
      </c>
      <c r="AW1328" s="222">
        <f t="shared" si="824"/>
        <v>93212</v>
      </c>
      <c r="AX1328" s="222">
        <f t="shared" si="824"/>
        <v>98394</v>
      </c>
      <c r="AY1328" s="218">
        <f t="shared" si="824"/>
        <v>89093</v>
      </c>
      <c r="AZ1328" s="218">
        <f t="shared" si="824"/>
        <v>95289</v>
      </c>
      <c r="BA1328" s="218">
        <f t="shared" si="824"/>
        <v>100325</v>
      </c>
      <c r="BB1328" s="218">
        <f t="shared" si="824"/>
        <v>103971</v>
      </c>
      <c r="BC1328" s="222">
        <f t="shared" si="824"/>
        <v>4298</v>
      </c>
      <c r="BD1328" s="222">
        <f t="shared" si="778"/>
        <v>9411</v>
      </c>
      <c r="BE1328" s="222">
        <f t="shared" si="778"/>
        <v>10676</v>
      </c>
      <c r="BF1328" s="222">
        <f t="shared" si="778"/>
        <v>11928</v>
      </c>
      <c r="BG1328" s="218">
        <f t="shared" si="778"/>
        <v>10690</v>
      </c>
      <c r="BH1328" s="218">
        <f t="shared" si="778"/>
        <v>10932</v>
      </c>
      <c r="BI1328" s="218">
        <f t="shared" si="778"/>
        <v>12334</v>
      </c>
      <c r="BJ1328" s="218">
        <f t="shared" si="778"/>
        <v>13701</v>
      </c>
      <c r="BK1328" s="222">
        <f t="shared" si="825"/>
        <v>0</v>
      </c>
      <c r="BL1328" s="222">
        <f t="shared" si="825"/>
        <v>0</v>
      </c>
      <c r="BM1328" s="222">
        <f t="shared" si="825"/>
        <v>0</v>
      </c>
      <c r="BN1328" s="222">
        <f t="shared" si="825"/>
        <v>0</v>
      </c>
      <c r="BO1328" s="218">
        <f t="shared" si="825"/>
        <v>0</v>
      </c>
      <c r="BP1328" s="218">
        <f t="shared" si="825"/>
        <v>0</v>
      </c>
      <c r="BQ1328" s="218">
        <f t="shared" si="825"/>
        <v>0</v>
      </c>
      <c r="BR1328" s="218">
        <f t="shared" si="825"/>
        <v>0</v>
      </c>
      <c r="BS1328" s="222">
        <f t="shared" si="825"/>
        <v>0</v>
      </c>
      <c r="BT1328" s="222">
        <f t="shared" si="825"/>
        <v>0</v>
      </c>
      <c r="BU1328" s="222">
        <f t="shared" si="825"/>
        <v>0</v>
      </c>
      <c r="BV1328" s="222">
        <f t="shared" si="825"/>
        <v>0</v>
      </c>
      <c r="BW1328" s="218">
        <f t="shared" si="825"/>
        <v>0</v>
      </c>
      <c r="BX1328" s="218">
        <f t="shared" si="825"/>
        <v>0</v>
      </c>
      <c r="BY1328" s="218">
        <f t="shared" si="825"/>
        <v>0</v>
      </c>
      <c r="BZ1328" s="218">
        <f t="shared" si="825"/>
        <v>0</v>
      </c>
      <c r="CA1328" s="222">
        <f t="shared" si="825"/>
        <v>0</v>
      </c>
      <c r="CB1328" s="222">
        <f t="shared" si="825"/>
        <v>0</v>
      </c>
      <c r="CC1328" s="222">
        <f t="shared" si="825"/>
        <v>0</v>
      </c>
      <c r="CD1328" s="222">
        <f t="shared" si="825"/>
        <v>0</v>
      </c>
      <c r="CE1328" s="218">
        <f t="shared" si="825"/>
        <v>0</v>
      </c>
      <c r="CF1328" s="218">
        <f t="shared" si="825"/>
        <v>0</v>
      </c>
      <c r="CG1328" s="218">
        <f t="shared" si="825"/>
        <v>0</v>
      </c>
      <c r="CH1328" s="218">
        <f t="shared" si="825"/>
        <v>0</v>
      </c>
      <c r="CI1328" s="457"/>
      <c r="CJ1328" s="222">
        <f t="shared" si="826"/>
        <v>4299</v>
      </c>
      <c r="CK1328" s="222">
        <f t="shared" si="826"/>
        <v>9411</v>
      </c>
      <c r="CL1328" s="222">
        <f t="shared" si="826"/>
        <v>10703</v>
      </c>
      <c r="CM1328" s="222">
        <f t="shared" si="826"/>
        <v>11929</v>
      </c>
      <c r="CN1328" s="218">
        <f t="shared" si="826"/>
        <v>10690</v>
      </c>
      <c r="CO1328" s="218">
        <f t="shared" si="826"/>
        <v>10933</v>
      </c>
      <c r="CP1328" s="218">
        <f t="shared" si="826"/>
        <v>12334</v>
      </c>
      <c r="CQ1328" s="218">
        <f t="shared" si="826"/>
        <v>13701</v>
      </c>
      <c r="CR1328" s="222">
        <f t="shared" si="826"/>
        <v>0</v>
      </c>
      <c r="CS1328" s="222">
        <f t="shared" si="826"/>
        <v>0</v>
      </c>
      <c r="CT1328" s="222">
        <f t="shared" si="826"/>
        <v>0</v>
      </c>
      <c r="CU1328" s="222">
        <f t="shared" si="826"/>
        <v>0</v>
      </c>
      <c r="CV1328" s="218">
        <f t="shared" si="826"/>
        <v>0</v>
      </c>
      <c r="CW1328" s="218">
        <f t="shared" si="826"/>
        <v>0</v>
      </c>
      <c r="CX1328" s="218">
        <f t="shared" si="826"/>
        <v>0</v>
      </c>
      <c r="CY1328" s="218">
        <f t="shared" si="826"/>
        <v>0</v>
      </c>
      <c r="CZ1328" s="222">
        <f t="shared" si="826"/>
        <v>0</v>
      </c>
      <c r="DA1328" s="222">
        <f t="shared" si="826"/>
        <v>0</v>
      </c>
      <c r="DB1328" s="222">
        <f t="shared" si="826"/>
        <v>0</v>
      </c>
      <c r="DC1328" s="222">
        <f t="shared" si="826"/>
        <v>0</v>
      </c>
      <c r="DD1328" s="218">
        <f t="shared" si="826"/>
        <v>0</v>
      </c>
      <c r="DE1328" s="218">
        <f t="shared" si="826"/>
        <v>0</v>
      </c>
      <c r="DF1328" s="218">
        <f t="shared" si="826"/>
        <v>0</v>
      </c>
      <c r="DG1328" s="218">
        <f t="shared" si="826"/>
        <v>0</v>
      </c>
      <c r="DH1328" s="222">
        <f t="shared" si="826"/>
        <v>4299</v>
      </c>
      <c r="DI1328" s="222">
        <f t="shared" si="826"/>
        <v>9411</v>
      </c>
      <c r="DJ1328" s="222">
        <f t="shared" si="826"/>
        <v>10703</v>
      </c>
      <c r="DK1328" s="222">
        <f t="shared" si="826"/>
        <v>11929</v>
      </c>
      <c r="DL1328" s="218">
        <f t="shared" si="826"/>
        <v>10690</v>
      </c>
      <c r="DM1328" s="218">
        <f t="shared" si="826"/>
        <v>10933</v>
      </c>
      <c r="DN1328" s="218">
        <f t="shared" si="826"/>
        <v>12334</v>
      </c>
      <c r="DO1328" s="218">
        <f t="shared" si="826"/>
        <v>13701</v>
      </c>
      <c r="DP1328" s="222">
        <f t="shared" si="826"/>
        <v>-1</v>
      </c>
      <c r="DQ1328" s="222">
        <f t="shared" si="826"/>
        <v>0</v>
      </c>
      <c r="DR1328" s="222">
        <f t="shared" si="826"/>
        <v>-27</v>
      </c>
      <c r="DS1328" s="222">
        <f t="shared" si="826"/>
        <v>-1</v>
      </c>
      <c r="DT1328" s="218">
        <f t="shared" si="826"/>
        <v>0</v>
      </c>
      <c r="DU1328" s="218">
        <f t="shared" si="826"/>
        <v>-1</v>
      </c>
      <c r="DV1328" s="218">
        <f t="shared" si="826"/>
        <v>0</v>
      </c>
      <c r="DW1328" s="218">
        <f t="shared" si="826"/>
        <v>0</v>
      </c>
      <c r="DX1328" s="384">
        <f t="shared" si="799"/>
        <v>0</v>
      </c>
      <c r="DY1328" s="384">
        <f t="shared" si="799"/>
        <v>0</v>
      </c>
      <c r="DZ1328" s="384">
        <f t="shared" si="799"/>
        <v>0</v>
      </c>
      <c r="EA1328" s="384">
        <f t="shared" si="799"/>
        <v>0</v>
      </c>
      <c r="EB1328" s="385">
        <f t="shared" si="799"/>
        <v>0</v>
      </c>
      <c r="EC1328" s="385">
        <f t="shared" si="799"/>
        <v>0</v>
      </c>
      <c r="ED1328" s="385">
        <f t="shared" si="789"/>
        <v>0</v>
      </c>
      <c r="EE1328" s="385">
        <f t="shared" si="789"/>
        <v>0</v>
      </c>
      <c r="EG1328" s="222">
        <f t="shared" si="827"/>
        <v>0</v>
      </c>
      <c r="EH1328" s="222">
        <f t="shared" si="827"/>
        <v>0</v>
      </c>
      <c r="EI1328" s="222">
        <f t="shared" si="827"/>
        <v>0</v>
      </c>
      <c r="EJ1328" s="222">
        <f t="shared" si="827"/>
        <v>0</v>
      </c>
      <c r="EK1328" s="222">
        <f t="shared" si="827"/>
        <v>0</v>
      </c>
      <c r="EL1328" s="222">
        <f t="shared" si="827"/>
        <v>0</v>
      </c>
      <c r="EM1328" s="222">
        <f t="shared" si="827"/>
        <v>0</v>
      </c>
      <c r="EN1328" s="386">
        <f t="shared" si="729"/>
        <v>0</v>
      </c>
      <c r="EO1328" s="222">
        <f t="shared" si="730"/>
        <v>0</v>
      </c>
      <c r="EP1328" s="386">
        <f t="shared" si="731"/>
        <v>0</v>
      </c>
      <c r="EQ1328" s="222">
        <f t="shared" si="732"/>
        <v>0</v>
      </c>
      <c r="ER1328" s="222">
        <f>IFERROR((EL1328*1000000)/EM1328,0)</f>
        <v>0</v>
      </c>
      <c r="ES1328" s="292"/>
      <c r="ET1328" s="218">
        <f t="shared" si="828"/>
        <v>0</v>
      </c>
      <c r="EU1328" s="218">
        <f t="shared" si="828"/>
        <v>0</v>
      </c>
      <c r="EV1328" s="218">
        <f t="shared" si="828"/>
        <v>0</v>
      </c>
      <c r="EW1328" s="218">
        <f t="shared" si="828"/>
        <v>0</v>
      </c>
      <c r="EX1328" s="218">
        <f t="shared" si="828"/>
        <v>0</v>
      </c>
      <c r="EY1328" s="218">
        <f t="shared" si="828"/>
        <v>0</v>
      </c>
      <c r="EZ1328" s="218">
        <f t="shared" si="828"/>
        <v>0</v>
      </c>
      <c r="FA1328" s="387">
        <f t="shared" si="802"/>
        <v>0</v>
      </c>
      <c r="FB1328" s="221">
        <f t="shared" si="803"/>
        <v>0</v>
      </c>
      <c r="FC1328" s="387">
        <f t="shared" si="804"/>
        <v>0</v>
      </c>
      <c r="FD1328" s="218">
        <f t="shared" si="805"/>
        <v>0</v>
      </c>
      <c r="FE1328" s="218">
        <f>IFERROR((EY1328*1000000)/EZ1328,0)</f>
        <v>0</v>
      </c>
      <c r="FF1328" s="218">
        <f>FF1296</f>
        <v>99483</v>
      </c>
      <c r="FG1328" s="221">
        <f t="shared" si="728"/>
        <v>90.066644552335575</v>
      </c>
      <c r="FH1328" s="218">
        <f t="shared" si="829"/>
        <v>89601</v>
      </c>
      <c r="FI1328" s="218">
        <f t="shared" si="829"/>
        <v>99483</v>
      </c>
      <c r="FJ1328" s="218">
        <f t="shared" si="829"/>
        <v>0</v>
      </c>
      <c r="FK1328" s="218">
        <f t="shared" si="807"/>
        <v>9882</v>
      </c>
      <c r="FL1328" s="218">
        <f>FL1296</f>
        <v>9882</v>
      </c>
      <c r="FM1328" s="218">
        <f t="shared" si="808"/>
        <v>0</v>
      </c>
    </row>
    <row r="1329" spans="1:181" s="458" customFormat="1">
      <c r="A1329" s="293"/>
      <c r="B1329" s="328"/>
      <c r="C1329" s="293"/>
      <c r="D1329" s="456" t="s">
        <v>2785</v>
      </c>
      <c r="E1329" s="285"/>
      <c r="F1329" s="294"/>
      <c r="G1329" s="295">
        <v>6</v>
      </c>
      <c r="H1329" s="456" t="s">
        <v>2785</v>
      </c>
      <c r="I1329" s="294"/>
      <c r="J1329" s="295"/>
      <c r="K1329" s="294"/>
      <c r="L1329" s="500"/>
      <c r="M1329" s="500"/>
      <c r="N1329" s="441"/>
      <c r="O1329" s="222">
        <f t="shared" ref="O1329:BC1330" si="830">O1318</f>
        <v>0</v>
      </c>
      <c r="P1329" s="222">
        <f t="shared" si="830"/>
        <v>0</v>
      </c>
      <c r="Q1329" s="222">
        <f t="shared" si="830"/>
        <v>0</v>
      </c>
      <c r="R1329" s="222">
        <f t="shared" si="830"/>
        <v>0</v>
      </c>
      <c r="S1329" s="218">
        <f t="shared" si="830"/>
        <v>0</v>
      </c>
      <c r="T1329" s="218">
        <f t="shared" si="830"/>
        <v>0</v>
      </c>
      <c r="U1329" s="218">
        <f t="shared" si="830"/>
        <v>0</v>
      </c>
      <c r="V1329" s="218">
        <f t="shared" si="830"/>
        <v>0</v>
      </c>
      <c r="W1329" s="222">
        <f t="shared" si="830"/>
        <v>0</v>
      </c>
      <c r="X1329" s="222">
        <f t="shared" si="830"/>
        <v>0</v>
      </c>
      <c r="Y1329" s="222">
        <f t="shared" si="830"/>
        <v>0</v>
      </c>
      <c r="Z1329" s="222">
        <f t="shared" si="830"/>
        <v>0</v>
      </c>
      <c r="AA1329" s="218">
        <f t="shared" si="830"/>
        <v>0</v>
      </c>
      <c r="AB1329" s="218">
        <f t="shared" si="830"/>
        <v>0</v>
      </c>
      <c r="AC1329" s="218">
        <f t="shared" si="830"/>
        <v>0</v>
      </c>
      <c r="AD1329" s="218">
        <f t="shared" si="830"/>
        <v>0</v>
      </c>
      <c r="AE1329" s="222">
        <f t="shared" si="830"/>
        <v>0</v>
      </c>
      <c r="AF1329" s="222">
        <f t="shared" si="830"/>
        <v>0</v>
      </c>
      <c r="AG1329" s="222">
        <f t="shared" si="830"/>
        <v>0</v>
      </c>
      <c r="AH1329" s="222">
        <f t="shared" si="830"/>
        <v>0</v>
      </c>
      <c r="AI1329" s="218">
        <f t="shared" si="830"/>
        <v>0</v>
      </c>
      <c r="AJ1329" s="218">
        <f t="shared" si="830"/>
        <v>0</v>
      </c>
      <c r="AK1329" s="218">
        <f t="shared" si="830"/>
        <v>0</v>
      </c>
      <c r="AL1329" s="218">
        <f t="shared" si="830"/>
        <v>0</v>
      </c>
      <c r="AM1329" s="222">
        <f t="shared" si="830"/>
        <v>7671</v>
      </c>
      <c r="AN1329" s="222">
        <f t="shared" si="830"/>
        <v>14699</v>
      </c>
      <c r="AO1329" s="222">
        <f t="shared" si="830"/>
        <v>16528</v>
      </c>
      <c r="AP1329" s="222">
        <f t="shared" si="830"/>
        <v>19280</v>
      </c>
      <c r="AQ1329" s="218">
        <f t="shared" si="830"/>
        <v>14699</v>
      </c>
      <c r="AR1329" s="218">
        <f t="shared" si="830"/>
        <v>16528</v>
      </c>
      <c r="AS1329" s="218">
        <f t="shared" si="830"/>
        <v>19280</v>
      </c>
      <c r="AT1329" s="218">
        <f t="shared" si="830"/>
        <v>17485</v>
      </c>
      <c r="AU1329" s="222">
        <f t="shared" si="830"/>
        <v>0</v>
      </c>
      <c r="AV1329" s="222">
        <f t="shared" si="830"/>
        <v>0</v>
      </c>
      <c r="AW1329" s="222">
        <f t="shared" si="830"/>
        <v>0</v>
      </c>
      <c r="AX1329" s="222">
        <f t="shared" si="830"/>
        <v>0</v>
      </c>
      <c r="AY1329" s="218">
        <f t="shared" si="830"/>
        <v>0</v>
      </c>
      <c r="AZ1329" s="218">
        <f t="shared" si="830"/>
        <v>0</v>
      </c>
      <c r="BA1329" s="218">
        <f t="shared" si="830"/>
        <v>0</v>
      </c>
      <c r="BB1329" s="218">
        <f t="shared" si="830"/>
        <v>0</v>
      </c>
      <c r="BC1329" s="222">
        <f t="shared" si="830"/>
        <v>0</v>
      </c>
      <c r="BD1329" s="222">
        <f t="shared" si="778"/>
        <v>0</v>
      </c>
      <c r="BE1329" s="222">
        <f t="shared" si="778"/>
        <v>0</v>
      </c>
      <c r="BF1329" s="222">
        <f t="shared" si="778"/>
        <v>0</v>
      </c>
      <c r="BG1329" s="218">
        <f t="shared" si="778"/>
        <v>0</v>
      </c>
      <c r="BH1329" s="218">
        <f t="shared" si="778"/>
        <v>0</v>
      </c>
      <c r="BI1329" s="218">
        <f t="shared" si="778"/>
        <v>0</v>
      </c>
      <c r="BJ1329" s="218">
        <f t="shared" si="778"/>
        <v>0</v>
      </c>
      <c r="BK1329" s="222">
        <f t="shared" ref="BK1329:CH1330" si="831">BK1318</f>
        <v>7671</v>
      </c>
      <c r="BL1329" s="222">
        <f t="shared" si="831"/>
        <v>14699</v>
      </c>
      <c r="BM1329" s="222">
        <f t="shared" si="831"/>
        <v>16528</v>
      </c>
      <c r="BN1329" s="222">
        <f t="shared" si="831"/>
        <v>19280</v>
      </c>
      <c r="BO1329" s="218">
        <f t="shared" si="831"/>
        <v>14699</v>
      </c>
      <c r="BP1329" s="218">
        <f t="shared" si="831"/>
        <v>16528</v>
      </c>
      <c r="BQ1329" s="218">
        <f t="shared" si="831"/>
        <v>19280</v>
      </c>
      <c r="BR1329" s="218">
        <f t="shared" si="831"/>
        <v>17485</v>
      </c>
      <c r="BS1329" s="222">
        <f t="shared" si="831"/>
        <v>7671</v>
      </c>
      <c r="BT1329" s="222">
        <f t="shared" si="831"/>
        <v>14699</v>
      </c>
      <c r="BU1329" s="222">
        <f t="shared" si="831"/>
        <v>16528</v>
      </c>
      <c r="BV1329" s="222">
        <f t="shared" si="831"/>
        <v>19280</v>
      </c>
      <c r="BW1329" s="218">
        <f t="shared" si="831"/>
        <v>14699</v>
      </c>
      <c r="BX1329" s="218">
        <f t="shared" si="831"/>
        <v>16528</v>
      </c>
      <c r="BY1329" s="218">
        <f t="shared" si="831"/>
        <v>19280</v>
      </c>
      <c r="BZ1329" s="218">
        <f t="shared" si="831"/>
        <v>17485</v>
      </c>
      <c r="CA1329" s="222">
        <f t="shared" si="831"/>
        <v>0</v>
      </c>
      <c r="CB1329" s="222">
        <f t="shared" si="831"/>
        <v>0</v>
      </c>
      <c r="CC1329" s="222">
        <f t="shared" si="831"/>
        <v>0</v>
      </c>
      <c r="CD1329" s="222">
        <f t="shared" si="831"/>
        <v>0</v>
      </c>
      <c r="CE1329" s="218">
        <f t="shared" si="831"/>
        <v>0</v>
      </c>
      <c r="CF1329" s="218">
        <f t="shared" si="831"/>
        <v>0</v>
      </c>
      <c r="CG1329" s="218">
        <f t="shared" si="831"/>
        <v>0</v>
      </c>
      <c r="CH1329" s="218">
        <f t="shared" si="831"/>
        <v>0</v>
      </c>
      <c r="CI1329" s="457"/>
      <c r="CJ1329" s="222">
        <f t="shared" ref="CJ1329:DW1330" si="832">CJ1318</f>
        <v>0</v>
      </c>
      <c r="CK1329" s="222">
        <f t="shared" si="832"/>
        <v>0</v>
      </c>
      <c r="CL1329" s="222">
        <f t="shared" si="832"/>
        <v>0</v>
      </c>
      <c r="CM1329" s="222">
        <f t="shared" si="832"/>
        <v>0</v>
      </c>
      <c r="CN1329" s="218">
        <f t="shared" si="832"/>
        <v>0</v>
      </c>
      <c r="CO1329" s="218">
        <f t="shared" si="832"/>
        <v>0</v>
      </c>
      <c r="CP1329" s="218">
        <f t="shared" si="832"/>
        <v>0</v>
      </c>
      <c r="CQ1329" s="218">
        <f t="shared" si="832"/>
        <v>0</v>
      </c>
      <c r="CR1329" s="222">
        <f t="shared" si="832"/>
        <v>0</v>
      </c>
      <c r="CS1329" s="222">
        <f t="shared" si="832"/>
        <v>0</v>
      </c>
      <c r="CT1329" s="222">
        <f t="shared" si="832"/>
        <v>0</v>
      </c>
      <c r="CU1329" s="222">
        <f t="shared" si="832"/>
        <v>0</v>
      </c>
      <c r="CV1329" s="218">
        <f t="shared" si="832"/>
        <v>0</v>
      </c>
      <c r="CW1329" s="218">
        <f t="shared" si="832"/>
        <v>0</v>
      </c>
      <c r="CX1329" s="218">
        <f t="shared" si="832"/>
        <v>0</v>
      </c>
      <c r="CY1329" s="218">
        <f t="shared" si="832"/>
        <v>0</v>
      </c>
      <c r="CZ1329" s="222">
        <f t="shared" si="832"/>
        <v>0</v>
      </c>
      <c r="DA1329" s="222">
        <f t="shared" si="832"/>
        <v>0</v>
      </c>
      <c r="DB1329" s="222">
        <f t="shared" si="832"/>
        <v>0</v>
      </c>
      <c r="DC1329" s="222">
        <f t="shared" si="832"/>
        <v>0</v>
      </c>
      <c r="DD1329" s="218">
        <f t="shared" si="832"/>
        <v>0</v>
      </c>
      <c r="DE1329" s="218">
        <f t="shared" si="832"/>
        <v>0</v>
      </c>
      <c r="DF1329" s="218">
        <f t="shared" si="832"/>
        <v>0</v>
      </c>
      <c r="DG1329" s="218">
        <f t="shared" si="832"/>
        <v>0</v>
      </c>
      <c r="DH1329" s="222">
        <f t="shared" si="832"/>
        <v>0</v>
      </c>
      <c r="DI1329" s="222">
        <f t="shared" si="832"/>
        <v>0</v>
      </c>
      <c r="DJ1329" s="222">
        <f t="shared" si="832"/>
        <v>0</v>
      </c>
      <c r="DK1329" s="222">
        <f t="shared" si="832"/>
        <v>0</v>
      </c>
      <c r="DL1329" s="218">
        <f t="shared" si="832"/>
        <v>0</v>
      </c>
      <c r="DM1329" s="218">
        <f t="shared" si="832"/>
        <v>0</v>
      </c>
      <c r="DN1329" s="218">
        <f t="shared" si="832"/>
        <v>0</v>
      </c>
      <c r="DO1329" s="218">
        <f t="shared" si="832"/>
        <v>0</v>
      </c>
      <c r="DP1329" s="222">
        <f t="shared" si="832"/>
        <v>0</v>
      </c>
      <c r="DQ1329" s="222">
        <f t="shared" si="832"/>
        <v>0</v>
      </c>
      <c r="DR1329" s="222">
        <f t="shared" si="832"/>
        <v>0</v>
      </c>
      <c r="DS1329" s="222">
        <f t="shared" si="832"/>
        <v>0</v>
      </c>
      <c r="DT1329" s="218">
        <f t="shared" si="832"/>
        <v>0</v>
      </c>
      <c r="DU1329" s="218">
        <f t="shared" si="832"/>
        <v>0</v>
      </c>
      <c r="DV1329" s="218">
        <f t="shared" si="832"/>
        <v>0</v>
      </c>
      <c r="DW1329" s="218">
        <f t="shared" si="832"/>
        <v>0</v>
      </c>
      <c r="DX1329" s="384">
        <f t="shared" si="799"/>
        <v>0</v>
      </c>
      <c r="DY1329" s="384">
        <f t="shared" si="799"/>
        <v>0</v>
      </c>
      <c r="DZ1329" s="384">
        <f t="shared" si="799"/>
        <v>0</v>
      </c>
      <c r="EA1329" s="384">
        <f t="shared" si="799"/>
        <v>0</v>
      </c>
      <c r="EB1329" s="385">
        <f t="shared" si="799"/>
        <v>0</v>
      </c>
      <c r="EC1329" s="385">
        <f t="shared" si="799"/>
        <v>0</v>
      </c>
      <c r="ED1329" s="385">
        <f t="shared" si="789"/>
        <v>0</v>
      </c>
      <c r="EE1329" s="385">
        <f t="shared" si="789"/>
        <v>0</v>
      </c>
      <c r="EG1329" s="222">
        <f t="shared" ref="EG1329:EM1330" si="833">EG1318</f>
        <v>0</v>
      </c>
      <c r="EH1329" s="222">
        <f t="shared" si="833"/>
        <v>0</v>
      </c>
      <c r="EI1329" s="222">
        <f t="shared" si="833"/>
        <v>0</v>
      </c>
      <c r="EJ1329" s="222">
        <f t="shared" si="833"/>
        <v>0</v>
      </c>
      <c r="EK1329" s="222">
        <f t="shared" si="833"/>
        <v>0</v>
      </c>
      <c r="EL1329" s="222">
        <f t="shared" si="833"/>
        <v>0</v>
      </c>
      <c r="EM1329" s="222">
        <f t="shared" si="833"/>
        <v>0</v>
      </c>
      <c r="EN1329" s="386">
        <f t="shared" si="729"/>
        <v>0</v>
      </c>
      <c r="EO1329" s="222">
        <f t="shared" si="730"/>
        <v>0</v>
      </c>
      <c r="EP1329" s="386">
        <f t="shared" si="731"/>
        <v>0</v>
      </c>
      <c r="EQ1329" s="222">
        <f t="shared" si="732"/>
        <v>0</v>
      </c>
      <c r="ER1329" s="222">
        <f t="shared" si="733"/>
        <v>0</v>
      </c>
      <c r="ES1329" s="292"/>
      <c r="ET1329" s="218">
        <f t="shared" ref="ET1329:EZ1330" si="834">ET1318</f>
        <v>0</v>
      </c>
      <c r="EU1329" s="218">
        <f t="shared" si="834"/>
        <v>0</v>
      </c>
      <c r="EV1329" s="218">
        <f t="shared" si="834"/>
        <v>0</v>
      </c>
      <c r="EW1329" s="218">
        <f t="shared" si="834"/>
        <v>0</v>
      </c>
      <c r="EX1329" s="218">
        <f t="shared" si="834"/>
        <v>0</v>
      </c>
      <c r="EY1329" s="218">
        <f t="shared" si="834"/>
        <v>0</v>
      </c>
      <c r="EZ1329" s="218">
        <f t="shared" si="834"/>
        <v>0</v>
      </c>
      <c r="FA1329" s="387">
        <f t="shared" si="802"/>
        <v>0</v>
      </c>
      <c r="FB1329" s="221">
        <f t="shared" si="803"/>
        <v>0</v>
      </c>
      <c r="FC1329" s="387">
        <f t="shared" si="804"/>
        <v>0</v>
      </c>
      <c r="FD1329" s="218">
        <f t="shared" si="805"/>
        <v>0</v>
      </c>
      <c r="FE1329" s="218">
        <f>IFERROR((EW1329*1000000)/EZ1329/12,0)</f>
        <v>0</v>
      </c>
      <c r="FF1329" s="218">
        <f>FF1318</f>
        <v>14699</v>
      </c>
      <c r="FG1329" s="221">
        <f t="shared" si="728"/>
        <v>0</v>
      </c>
      <c r="FH1329" s="218">
        <f t="shared" ref="FH1329:FJ1330" si="835">FH1318</f>
        <v>0</v>
      </c>
      <c r="FI1329" s="218">
        <f t="shared" si="835"/>
        <v>0</v>
      </c>
      <c r="FJ1329" s="218">
        <f t="shared" si="835"/>
        <v>0</v>
      </c>
      <c r="FK1329" s="218">
        <f>IFERROR((FC1329*1000000)/FF1329/12,0)</f>
        <v>0</v>
      </c>
      <c r="FL1329" s="218">
        <f>FL1318</f>
        <v>0</v>
      </c>
      <c r="FM1329" s="218">
        <f>IFERROR((FE1329*1000000)/FH1329/12,0)</f>
        <v>0</v>
      </c>
    </row>
    <row r="1330" spans="1:181" s="435" customFormat="1">
      <c r="A1330" s="427"/>
      <c r="B1330" s="428"/>
      <c r="C1330" s="427"/>
      <c r="D1330" s="505" t="s">
        <v>3146</v>
      </c>
      <c r="E1330" s="429"/>
      <c r="F1330" s="429"/>
      <c r="G1330" s="430" t="s">
        <v>2804</v>
      </c>
      <c r="H1330" s="428"/>
      <c r="I1330" s="427"/>
      <c r="J1330" s="430"/>
      <c r="K1330" s="427"/>
      <c r="L1330" s="428"/>
      <c r="M1330" s="428"/>
      <c r="N1330" s="431">
        <f>N1319</f>
        <v>1155</v>
      </c>
      <c r="O1330" s="232">
        <f t="shared" si="830"/>
        <v>1846991</v>
      </c>
      <c r="P1330" s="232">
        <f t="shared" si="830"/>
        <v>2582910</v>
      </c>
      <c r="Q1330" s="232">
        <f t="shared" si="830"/>
        <v>2728754</v>
      </c>
      <c r="R1330" s="232">
        <f t="shared" si="830"/>
        <v>3009431</v>
      </c>
      <c r="S1330" s="232">
        <f t="shared" si="830"/>
        <v>2608141</v>
      </c>
      <c r="T1330" s="232">
        <f t="shared" si="830"/>
        <v>2755237</v>
      </c>
      <c r="U1330" s="232">
        <f t="shared" si="830"/>
        <v>3019998</v>
      </c>
      <c r="V1330" s="232">
        <f t="shared" si="830"/>
        <v>3179781</v>
      </c>
      <c r="W1330" s="232">
        <f t="shared" si="830"/>
        <v>1097598</v>
      </c>
      <c r="X1330" s="232">
        <f t="shared" si="830"/>
        <v>1536746</v>
      </c>
      <c r="Y1330" s="232">
        <f t="shared" si="830"/>
        <v>1618150</v>
      </c>
      <c r="Z1330" s="232">
        <f t="shared" si="830"/>
        <v>1785661</v>
      </c>
      <c r="AA1330" s="232">
        <f t="shared" si="830"/>
        <v>1545690</v>
      </c>
      <c r="AB1330" s="232">
        <f t="shared" si="830"/>
        <v>1628288</v>
      </c>
      <c r="AC1330" s="232">
        <f t="shared" si="830"/>
        <v>1780312</v>
      </c>
      <c r="AD1330" s="232">
        <f t="shared" si="830"/>
        <v>1868018</v>
      </c>
      <c r="AE1330" s="232">
        <f t="shared" si="830"/>
        <v>24093</v>
      </c>
      <c r="AF1330" s="232">
        <f t="shared" si="830"/>
        <v>28155</v>
      </c>
      <c r="AG1330" s="232">
        <f t="shared" si="830"/>
        <v>27882</v>
      </c>
      <c r="AH1330" s="232">
        <f t="shared" si="830"/>
        <v>29202</v>
      </c>
      <c r="AI1330" s="232">
        <f t="shared" si="830"/>
        <v>28167</v>
      </c>
      <c r="AJ1330" s="232">
        <f t="shared" si="830"/>
        <v>27883</v>
      </c>
      <c r="AK1330" s="232">
        <f t="shared" si="830"/>
        <v>29202</v>
      </c>
      <c r="AL1330" s="232">
        <f t="shared" si="830"/>
        <v>30839</v>
      </c>
      <c r="AM1330" s="232">
        <f t="shared" si="830"/>
        <v>821418</v>
      </c>
      <c r="AN1330" s="232">
        <f t="shared" si="830"/>
        <v>1158525</v>
      </c>
      <c r="AO1330" s="232">
        <f t="shared" si="830"/>
        <v>1231022</v>
      </c>
      <c r="AP1330" s="232">
        <f t="shared" si="830"/>
        <v>1353384</v>
      </c>
      <c r="AQ1330" s="232">
        <f t="shared" si="830"/>
        <v>1176940</v>
      </c>
      <c r="AR1330" s="232">
        <f t="shared" si="830"/>
        <v>1249694</v>
      </c>
      <c r="AS1330" s="232">
        <f t="shared" si="830"/>
        <v>1371648</v>
      </c>
      <c r="AT1330" s="232">
        <f t="shared" si="830"/>
        <v>1446899</v>
      </c>
      <c r="AU1330" s="232">
        <f t="shared" si="830"/>
        <v>260670</v>
      </c>
      <c r="AV1330" s="232">
        <f t="shared" si="830"/>
        <v>403148</v>
      </c>
      <c r="AW1330" s="232">
        <f t="shared" si="830"/>
        <v>433999</v>
      </c>
      <c r="AX1330" s="232">
        <f t="shared" si="830"/>
        <v>475736</v>
      </c>
      <c r="AY1330" s="232">
        <f t="shared" si="830"/>
        <v>412243.61</v>
      </c>
      <c r="AZ1330" s="232">
        <f t="shared" si="830"/>
        <v>444487.7</v>
      </c>
      <c r="BA1330" s="232">
        <f t="shared" si="830"/>
        <v>486558.81</v>
      </c>
      <c r="BB1330" s="232">
        <f t="shared" si="830"/>
        <v>515902.98</v>
      </c>
      <c r="BC1330" s="232">
        <f t="shared" si="830"/>
        <v>530556</v>
      </c>
      <c r="BD1330" s="232">
        <f t="shared" si="778"/>
        <v>699725.35070221999</v>
      </c>
      <c r="BE1330" s="232">
        <f t="shared" si="778"/>
        <v>732634.53975800006</v>
      </c>
      <c r="BF1330" s="232">
        <f t="shared" si="778"/>
        <v>812938.98043600004</v>
      </c>
      <c r="BG1330" s="232">
        <f t="shared" si="778"/>
        <v>709061.39</v>
      </c>
      <c r="BH1330" s="232">
        <f t="shared" si="778"/>
        <v>740475.3</v>
      </c>
      <c r="BI1330" s="232">
        <f t="shared" si="778"/>
        <v>820161.19</v>
      </c>
      <c r="BJ1330" s="232">
        <f t="shared" si="778"/>
        <v>882469.02</v>
      </c>
      <c r="BK1330" s="232">
        <f t="shared" si="831"/>
        <v>30192</v>
      </c>
      <c r="BL1330" s="232">
        <f t="shared" si="831"/>
        <v>55651.649297780001</v>
      </c>
      <c r="BM1330" s="232">
        <f t="shared" si="831"/>
        <v>64388.460242000001</v>
      </c>
      <c r="BN1330" s="232">
        <f t="shared" si="831"/>
        <v>64709.019564000002</v>
      </c>
      <c r="BO1330" s="232">
        <f t="shared" si="831"/>
        <v>55635</v>
      </c>
      <c r="BP1330" s="232">
        <f t="shared" si="831"/>
        <v>64731</v>
      </c>
      <c r="BQ1330" s="232">
        <f t="shared" si="831"/>
        <v>64928</v>
      </c>
      <c r="BR1330" s="232">
        <f t="shared" si="831"/>
        <v>48527</v>
      </c>
      <c r="BS1330" s="232">
        <f t="shared" si="831"/>
        <v>44791</v>
      </c>
      <c r="BT1330" s="232">
        <f t="shared" si="831"/>
        <v>64865</v>
      </c>
      <c r="BU1330" s="232">
        <f t="shared" si="831"/>
        <v>72356</v>
      </c>
      <c r="BV1330" s="232">
        <f t="shared" si="831"/>
        <v>73700</v>
      </c>
      <c r="BW1330" s="232">
        <f t="shared" si="831"/>
        <v>64848</v>
      </c>
      <c r="BX1330" s="232">
        <f t="shared" si="831"/>
        <v>72766</v>
      </c>
      <c r="BY1330" s="232">
        <f t="shared" si="831"/>
        <v>73981</v>
      </c>
      <c r="BZ1330" s="232">
        <f t="shared" si="831"/>
        <v>61349</v>
      </c>
      <c r="CA1330" s="232">
        <f t="shared" si="831"/>
        <v>14599</v>
      </c>
      <c r="CB1330" s="232">
        <f t="shared" si="831"/>
        <v>9213.350702220001</v>
      </c>
      <c r="CC1330" s="232">
        <f t="shared" si="831"/>
        <v>7967.5397580000008</v>
      </c>
      <c r="CD1330" s="232">
        <f t="shared" si="831"/>
        <v>8990.9804359999998</v>
      </c>
      <c r="CE1330" s="232">
        <f t="shared" si="831"/>
        <v>9213</v>
      </c>
      <c r="CF1330" s="232">
        <f t="shared" si="831"/>
        <v>8035</v>
      </c>
      <c r="CG1330" s="232">
        <f t="shared" si="831"/>
        <v>9053</v>
      </c>
      <c r="CH1330" s="232">
        <f t="shared" si="831"/>
        <v>12822</v>
      </c>
      <c r="CI1330" s="432"/>
      <c r="CJ1330" s="232">
        <f t="shared" si="832"/>
        <v>530561</v>
      </c>
      <c r="CK1330" s="232">
        <f t="shared" si="832"/>
        <v>740099</v>
      </c>
      <c r="CL1330" s="232">
        <f t="shared" si="832"/>
        <v>776374</v>
      </c>
      <c r="CM1330" s="232">
        <f t="shared" si="832"/>
        <v>846049</v>
      </c>
      <c r="CN1330" s="232">
        <f t="shared" si="832"/>
        <v>709061.39</v>
      </c>
      <c r="CO1330" s="232">
        <f t="shared" si="832"/>
        <v>743844.07281559508</v>
      </c>
      <c r="CP1330" s="232">
        <f t="shared" si="832"/>
        <v>811270.98035439057</v>
      </c>
      <c r="CQ1330" s="232">
        <f t="shared" si="832"/>
        <v>858742.53400761716</v>
      </c>
      <c r="CR1330" s="232">
        <f t="shared" si="832"/>
        <v>355145</v>
      </c>
      <c r="CS1330" s="232">
        <f t="shared" si="832"/>
        <v>472801</v>
      </c>
      <c r="CT1330" s="232">
        <f t="shared" si="832"/>
        <v>494742</v>
      </c>
      <c r="CU1330" s="232">
        <f t="shared" si="832"/>
        <v>548227</v>
      </c>
      <c r="CV1330" s="232">
        <f t="shared" si="832"/>
        <v>441188.39</v>
      </c>
      <c r="CW1330" s="232">
        <f t="shared" si="832"/>
        <v>461006.07281559514</v>
      </c>
      <c r="CX1330" s="232">
        <f t="shared" si="832"/>
        <v>509443.98035439057</v>
      </c>
      <c r="CY1330" s="232">
        <f t="shared" si="832"/>
        <v>538808.53400761704</v>
      </c>
      <c r="CZ1330" s="232">
        <f t="shared" si="832"/>
        <v>70225</v>
      </c>
      <c r="DA1330" s="232">
        <f t="shared" si="832"/>
        <v>94828</v>
      </c>
      <c r="DB1330" s="232">
        <f t="shared" si="832"/>
        <v>96846</v>
      </c>
      <c r="DC1330" s="232">
        <f t="shared" si="832"/>
        <v>100192</v>
      </c>
      <c r="DD1330" s="232">
        <f t="shared" si="832"/>
        <v>94806</v>
      </c>
      <c r="DE1330" s="232">
        <f t="shared" si="832"/>
        <v>96802</v>
      </c>
      <c r="DF1330" s="232">
        <f t="shared" si="832"/>
        <v>99748</v>
      </c>
      <c r="DG1330" s="232">
        <f t="shared" si="832"/>
        <v>107370</v>
      </c>
      <c r="DH1330" s="232">
        <f t="shared" si="832"/>
        <v>121191</v>
      </c>
      <c r="DI1330" s="232">
        <f t="shared" si="832"/>
        <v>172470</v>
      </c>
      <c r="DJ1330" s="232">
        <f t="shared" si="832"/>
        <v>184786</v>
      </c>
      <c r="DK1330" s="232">
        <f t="shared" si="832"/>
        <v>197630</v>
      </c>
      <c r="DL1330" s="232">
        <f t="shared" si="832"/>
        <v>173067</v>
      </c>
      <c r="DM1330" s="232">
        <f t="shared" si="832"/>
        <v>186036</v>
      </c>
      <c r="DN1330" s="232">
        <f t="shared" si="832"/>
        <v>202079</v>
      </c>
      <c r="DO1330" s="232">
        <f t="shared" si="832"/>
        <v>212564</v>
      </c>
      <c r="DP1330" s="232">
        <f t="shared" si="832"/>
        <v>-5</v>
      </c>
      <c r="DQ1330" s="232">
        <f t="shared" si="832"/>
        <v>-40373.649297780008</v>
      </c>
      <c r="DR1330" s="232">
        <f t="shared" si="832"/>
        <v>-43739.460242000001</v>
      </c>
      <c r="DS1330" s="232">
        <f t="shared" si="832"/>
        <v>-33110.019564000002</v>
      </c>
      <c r="DT1330" s="232">
        <f t="shared" si="832"/>
        <v>0</v>
      </c>
      <c r="DU1330" s="232">
        <f t="shared" si="832"/>
        <v>-3368.7728155951372</v>
      </c>
      <c r="DV1330" s="232">
        <f t="shared" si="832"/>
        <v>8890.209645609466</v>
      </c>
      <c r="DW1330" s="232">
        <f t="shared" si="832"/>
        <v>23726.485992382968</v>
      </c>
      <c r="DX1330" s="434">
        <f t="shared" si="799"/>
        <v>0.59426277659176463</v>
      </c>
      <c r="DY1330" s="434">
        <f t="shared" si="799"/>
        <v>0.59496691715932803</v>
      </c>
      <c r="DZ1330" s="434">
        <f t="shared" si="799"/>
        <v>0.59299958882332371</v>
      </c>
      <c r="EA1330" s="434">
        <f t="shared" si="799"/>
        <v>0.59335502292626086</v>
      </c>
      <c r="EB1330" s="434">
        <f t="shared" si="799"/>
        <v>0.59264050524875767</v>
      </c>
      <c r="EC1330" s="434">
        <f t="shared" si="799"/>
        <v>0.59097928780718323</v>
      </c>
      <c r="ED1330" s="434">
        <f t="shared" si="789"/>
        <v>0.58950767517064584</v>
      </c>
      <c r="EE1330" s="434">
        <f t="shared" si="789"/>
        <v>0.58746750169272666</v>
      </c>
      <c r="EG1330" s="232">
        <f t="shared" si="833"/>
        <v>1789787</v>
      </c>
      <c r="EH1330" s="232">
        <f t="shared" si="833"/>
        <v>1077084</v>
      </c>
      <c r="EI1330" s="232">
        <f t="shared" si="833"/>
        <v>712717</v>
      </c>
      <c r="EJ1330" s="232">
        <f t="shared" si="833"/>
        <v>179724</v>
      </c>
      <c r="EK1330" s="232">
        <f t="shared" si="833"/>
        <v>847037</v>
      </c>
      <c r="EL1330" s="232">
        <f t="shared" si="833"/>
        <v>5426357</v>
      </c>
      <c r="EM1330" s="232">
        <f t="shared" si="833"/>
        <v>5052553</v>
      </c>
      <c r="EN1330" s="436">
        <f t="shared" si="729"/>
        <v>0.60179451521326277</v>
      </c>
      <c r="EO1330" s="232">
        <f t="shared" si="730"/>
        <v>25.216741006598692</v>
      </c>
      <c r="EP1330" s="436">
        <f t="shared" si="731"/>
        <v>0.47326134338890608</v>
      </c>
      <c r="EQ1330" s="232">
        <f t="shared" si="732"/>
        <v>156096.80675267035</v>
      </c>
      <c r="ER1330" s="232">
        <f t="shared" si="733"/>
        <v>2964.244016836637</v>
      </c>
      <c r="ES1330" s="437"/>
      <c r="ET1330" s="232">
        <f t="shared" si="834"/>
        <v>2489258</v>
      </c>
      <c r="EU1330" s="232">
        <f t="shared" si="834"/>
        <v>1506267</v>
      </c>
      <c r="EV1330" s="232">
        <f t="shared" si="834"/>
        <v>983010</v>
      </c>
      <c r="EW1330" s="232">
        <f t="shared" si="834"/>
        <v>292450</v>
      </c>
      <c r="EX1330" s="232">
        <f t="shared" si="834"/>
        <v>1598097</v>
      </c>
      <c r="EY1330" s="232">
        <f t="shared" si="834"/>
        <v>8728600</v>
      </c>
      <c r="EZ1330" s="232">
        <f t="shared" si="834"/>
        <v>7890066</v>
      </c>
      <c r="FA1330" s="436">
        <f t="shared" si="802"/>
        <v>0.60510682299705376</v>
      </c>
      <c r="FB1330" s="233">
        <f t="shared" si="803"/>
        <v>29.750460320851264</v>
      </c>
      <c r="FC1330" s="436">
        <f t="shared" si="804"/>
        <v>0.64199733414535576</v>
      </c>
      <c r="FD1330" s="232">
        <f t="shared" si="805"/>
        <v>183087.43670233485</v>
      </c>
      <c r="FE1330" s="232">
        <f>IFERROR((EW1330*1000000)/EZ1330/12,0)</f>
        <v>3088.7996796646989</v>
      </c>
      <c r="FF1330" s="232">
        <f>FF1319</f>
        <v>1175271</v>
      </c>
      <c r="FG1330" s="233">
        <f t="shared" si="728"/>
        <v>35.075484717992701</v>
      </c>
      <c r="FH1330" s="232">
        <f t="shared" si="835"/>
        <v>412232</v>
      </c>
      <c r="FI1330" s="232">
        <f t="shared" si="835"/>
        <v>1160598</v>
      </c>
      <c r="FJ1330" s="232">
        <f t="shared" si="835"/>
        <v>8478</v>
      </c>
      <c r="FK1330" s="232">
        <f t="shared" si="807"/>
        <v>739888</v>
      </c>
      <c r="FL1330" s="232">
        <f>FL1319</f>
        <v>172937</v>
      </c>
      <c r="FM1330" s="232">
        <f>FK1330-FL1330</f>
        <v>566951</v>
      </c>
    </row>
    <row r="1331" spans="1:181" s="435" customFormat="1">
      <c r="A1331" s="506"/>
      <c r="B1331" s="507"/>
      <c r="C1331" s="506"/>
      <c r="D1331" s="506"/>
      <c r="E1331" s="508"/>
      <c r="F1331" s="508"/>
      <c r="G1331" s="509"/>
      <c r="H1331" s="507"/>
      <c r="I1331" s="506"/>
      <c r="J1331" s="509"/>
      <c r="K1331" s="506"/>
      <c r="L1331" s="507"/>
      <c r="M1331" s="507"/>
      <c r="N1331" s="510"/>
      <c r="O1331" s="239"/>
      <c r="P1331" s="239"/>
      <c r="Q1331" s="239"/>
      <c r="R1331" s="239"/>
      <c r="S1331" s="236"/>
      <c r="T1331" s="236"/>
      <c r="U1331" s="236"/>
      <c r="V1331" s="236"/>
      <c r="W1331" s="239"/>
      <c r="X1331" s="239"/>
      <c r="Y1331" s="239"/>
      <c r="Z1331" s="239"/>
      <c r="AA1331" s="236"/>
      <c r="AB1331" s="236"/>
      <c r="AC1331" s="236"/>
      <c r="AD1331" s="236"/>
      <c r="AE1331" s="239"/>
      <c r="AF1331" s="239"/>
      <c r="AG1331" s="239"/>
      <c r="AH1331" s="239"/>
      <c r="AI1331" s="236"/>
      <c r="AJ1331" s="236"/>
      <c r="AK1331" s="236"/>
      <c r="AL1331" s="236"/>
      <c r="AM1331" s="239"/>
      <c r="AN1331" s="239"/>
      <c r="AO1331" s="239"/>
      <c r="AP1331" s="239"/>
      <c r="AQ1331" s="236"/>
      <c r="AR1331" s="236"/>
      <c r="AS1331" s="236"/>
      <c r="AT1331" s="236"/>
      <c r="AU1331" s="239"/>
      <c r="AV1331" s="239"/>
      <c r="AW1331" s="511"/>
      <c r="AX1331" s="239"/>
      <c r="AY1331" s="236"/>
      <c r="AZ1331" s="236"/>
      <c r="BA1331" s="236"/>
      <c r="BB1331" s="236"/>
      <c r="BC1331" s="239"/>
      <c r="BD1331" s="239"/>
      <c r="BE1331" s="239"/>
      <c r="BF1331" s="239"/>
      <c r="BG1331" s="236"/>
      <c r="BH1331" s="236"/>
      <c r="BI1331" s="236"/>
      <c r="BJ1331" s="236"/>
      <c r="BK1331" s="239"/>
      <c r="BL1331" s="239"/>
      <c r="BM1331" s="239"/>
      <c r="BN1331" s="239"/>
      <c r="BO1331" s="236"/>
      <c r="BP1331" s="236"/>
      <c r="BQ1331" s="236"/>
      <c r="BR1331" s="236"/>
      <c r="BS1331" s="239"/>
      <c r="BT1331" s="239"/>
      <c r="BU1331" s="239"/>
      <c r="BV1331" s="239"/>
      <c r="BW1331" s="236"/>
      <c r="BX1331" s="236"/>
      <c r="BY1331" s="236"/>
      <c r="BZ1331" s="236"/>
      <c r="CA1331" s="239"/>
      <c r="CB1331" s="239"/>
      <c r="CC1331" s="239"/>
      <c r="CD1331" s="239"/>
      <c r="CE1331" s="236"/>
      <c r="CF1331" s="236"/>
      <c r="CG1331" s="236"/>
      <c r="CH1331" s="236"/>
      <c r="CI1331" s="512"/>
      <c r="CJ1331" s="239"/>
      <c r="CK1331" s="239"/>
      <c r="CL1331" s="239"/>
      <c r="CM1331" s="239"/>
      <c r="CN1331" s="236"/>
      <c r="CO1331" s="236"/>
      <c r="CP1331" s="236"/>
      <c r="CQ1331" s="236"/>
      <c r="CR1331" s="239"/>
      <c r="CS1331" s="239"/>
      <c r="CT1331" s="239"/>
      <c r="CU1331" s="239"/>
      <c r="CV1331" s="236"/>
      <c r="CW1331" s="236"/>
      <c r="CX1331" s="236"/>
      <c r="CY1331" s="236"/>
      <c r="CZ1331" s="239"/>
      <c r="DA1331" s="239"/>
      <c r="DB1331" s="239"/>
      <c r="DC1331" s="511">
        <f>DC1330/AP1330</f>
        <v>7.403072594326518E-2</v>
      </c>
      <c r="DD1331" s="249">
        <f>DD1330/AQ1330</f>
        <v>8.0552959369211682E-2</v>
      </c>
      <c r="DE1331" s="249">
        <f>DE1330/AR1330</f>
        <v>7.7460562345662218E-2</v>
      </c>
      <c r="DF1331" s="249">
        <f>DF1330/AS1330</f>
        <v>7.27212812616648E-2</v>
      </c>
      <c r="DG1331" s="249">
        <f>DG1330/AT1330</f>
        <v>7.4206976437194302E-2</v>
      </c>
      <c r="DH1331" s="239"/>
      <c r="DI1331" s="239"/>
      <c r="DJ1331" s="239"/>
      <c r="DK1331" s="511"/>
      <c r="DL1331" s="249"/>
      <c r="DM1331" s="249"/>
      <c r="DN1331" s="249"/>
      <c r="DO1331" s="249"/>
      <c r="DP1331" s="239"/>
      <c r="DQ1331" s="239"/>
      <c r="DR1331" s="239"/>
      <c r="DS1331" s="239"/>
      <c r="DT1331" s="236"/>
      <c r="DU1331" s="236"/>
      <c r="DV1331" s="236"/>
      <c r="DW1331" s="236"/>
      <c r="DX1331" s="445"/>
      <c r="DY1331" s="445"/>
      <c r="DZ1331" s="445"/>
      <c r="EA1331" s="445"/>
      <c r="EB1331" s="446"/>
      <c r="EC1331" s="446"/>
      <c r="ED1331" s="446"/>
      <c r="EE1331" s="446"/>
      <c r="EG1331" s="234"/>
      <c r="EH1331" s="234"/>
      <c r="EI1331" s="234"/>
      <c r="EJ1331" s="234"/>
      <c r="EK1331" s="234"/>
      <c r="EL1331" s="234"/>
      <c r="EM1331" s="234"/>
      <c r="EN1331" s="513"/>
      <c r="EO1331" s="234"/>
      <c r="EP1331" s="513"/>
      <c r="EQ1331" s="234"/>
      <c r="ER1331" s="234"/>
      <c r="ES1331" s="234"/>
      <c r="ET1331" s="234"/>
      <c r="EU1331" s="234"/>
      <c r="EV1331" s="234"/>
      <c r="EW1331" s="234"/>
      <c r="EX1331" s="234"/>
      <c r="EY1331" s="234"/>
      <c r="EZ1331" s="234"/>
      <c r="FA1331" s="513"/>
      <c r="FB1331" s="250"/>
      <c r="FC1331" s="513"/>
      <c r="FD1331" s="234"/>
      <c r="FE1331" s="234"/>
      <c r="FF1331" s="234"/>
      <c r="FG1331" s="250"/>
      <c r="FH1331" s="234"/>
      <c r="FI1331" s="234"/>
      <c r="FJ1331" s="234"/>
      <c r="FK1331" s="234"/>
      <c r="FL1331" s="234"/>
      <c r="FM1331" s="234"/>
    </row>
    <row r="1332" spans="1:181" s="368" customFormat="1" ht="15" customHeight="1">
      <c r="A1332" s="285"/>
      <c r="B1332" s="286"/>
      <c r="C1332" s="285"/>
      <c r="D1332" s="285"/>
      <c r="E1332" s="285"/>
      <c r="F1332" s="287"/>
      <c r="G1332" s="392"/>
      <c r="H1332" s="392"/>
      <c r="I1332" s="287"/>
      <c r="J1332" s="392"/>
      <c r="K1332" s="287"/>
      <c r="L1332" s="392"/>
      <c r="M1332" s="392"/>
      <c r="N1332" s="372"/>
      <c r="O1332" s="222"/>
      <c r="P1332" s="222"/>
      <c r="Q1332" s="222"/>
      <c r="R1332" s="222"/>
      <c r="S1332" s="218"/>
      <c r="T1332" s="218"/>
      <c r="U1332" s="218"/>
      <c r="V1332" s="218"/>
      <c r="W1332" s="222"/>
      <c r="X1332" s="222"/>
      <c r="Y1332" s="222"/>
      <c r="Z1332" s="222"/>
      <c r="AA1332" s="218"/>
      <c r="AB1332" s="218"/>
      <c r="AC1332" s="218"/>
      <c r="AD1332" s="218"/>
      <c r="AE1332" s="222"/>
      <c r="AF1332" s="222"/>
      <c r="AG1332" s="222"/>
      <c r="AH1332" s="222"/>
      <c r="AI1332" s="218"/>
      <c r="AJ1332" s="218"/>
      <c r="AK1332" s="218"/>
      <c r="AL1332" s="218"/>
      <c r="AM1332" s="222"/>
      <c r="AN1332" s="222"/>
      <c r="AO1332" s="222"/>
      <c r="AP1332" s="222"/>
      <c r="AQ1332" s="218"/>
      <c r="AR1332" s="218"/>
      <c r="AS1332" s="218"/>
      <c r="AT1332" s="218"/>
      <c r="AU1332" s="222"/>
      <c r="AV1332" s="222"/>
      <c r="AW1332" s="222"/>
      <c r="AX1332" s="222"/>
      <c r="AY1332" s="221"/>
      <c r="AZ1332" s="218"/>
      <c r="BA1332" s="218"/>
      <c r="BB1332" s="218"/>
      <c r="BC1332" s="222"/>
      <c r="BD1332" s="222"/>
      <c r="BE1332" s="222"/>
      <c r="BF1332" s="222"/>
      <c r="BG1332" s="218"/>
      <c r="BH1332" s="218"/>
      <c r="BI1332" s="218"/>
      <c r="BJ1332" s="218"/>
      <c r="BK1332" s="222"/>
      <c r="BL1332" s="222"/>
      <c r="BM1332" s="222"/>
      <c r="BN1332" s="222"/>
      <c r="BO1332" s="218"/>
      <c r="BP1332" s="218"/>
      <c r="BQ1332" s="218"/>
      <c r="BR1332" s="218"/>
      <c r="BS1332" s="222"/>
      <c r="BT1332" s="222"/>
      <c r="BU1332" s="222"/>
      <c r="BV1332" s="222"/>
      <c r="BW1332" s="218"/>
      <c r="BX1332" s="218"/>
      <c r="BY1332" s="218"/>
      <c r="BZ1332" s="218"/>
      <c r="CA1332" s="222"/>
      <c r="CB1332" s="222"/>
      <c r="CC1332" s="222"/>
      <c r="CD1332" s="222"/>
      <c r="CE1332" s="218"/>
      <c r="CF1332" s="218"/>
      <c r="CG1332" s="218"/>
      <c r="CH1332" s="218"/>
      <c r="CI1332" s="375"/>
      <c r="CJ1332" s="222"/>
      <c r="CK1332" s="222"/>
      <c r="CL1332" s="222"/>
      <c r="CM1332" s="222"/>
      <c r="CN1332" s="218"/>
      <c r="CO1332" s="218"/>
      <c r="CP1332" s="218"/>
      <c r="CQ1332" s="218"/>
      <c r="CR1332" s="222"/>
      <c r="CS1332" s="222"/>
      <c r="CT1332" s="222"/>
      <c r="CU1332" s="222"/>
      <c r="CV1332" s="218"/>
      <c r="CW1332" s="218"/>
      <c r="CX1332" s="218"/>
      <c r="CY1332" s="218"/>
      <c r="CZ1332" s="222"/>
      <c r="DA1332" s="222"/>
      <c r="DB1332" s="222"/>
      <c r="DC1332" s="222"/>
      <c r="DD1332" s="218"/>
      <c r="DE1332" s="218"/>
      <c r="DF1332" s="218"/>
      <c r="DG1332" s="218"/>
      <c r="DH1332" s="222"/>
      <c r="DI1332" s="222"/>
      <c r="DJ1332" s="222"/>
      <c r="DK1332" s="222"/>
      <c r="DL1332" s="218"/>
      <c r="DM1332" s="218"/>
      <c r="DN1332" s="218"/>
      <c r="DO1332" s="218"/>
      <c r="DP1332" s="222"/>
      <c r="DQ1332" s="222"/>
      <c r="DR1332" s="222"/>
      <c r="DS1332" s="222"/>
      <c r="DT1332" s="218"/>
      <c r="DU1332" s="218"/>
      <c r="DV1332" s="218"/>
      <c r="DW1332" s="218"/>
      <c r="DX1332" s="384"/>
      <c r="DY1332" s="384"/>
      <c r="DZ1332" s="384"/>
      <c r="EA1332" s="384"/>
      <c r="EB1332" s="385"/>
      <c r="EC1332" s="385"/>
      <c r="ED1332" s="385"/>
      <c r="EE1332" s="385"/>
      <c r="EG1332" s="222"/>
      <c r="EH1332" s="222"/>
      <c r="EI1332" s="222"/>
      <c r="EJ1332" s="222"/>
      <c r="EK1332" s="222"/>
      <c r="EL1332" s="222"/>
      <c r="EM1332" s="222"/>
      <c r="EN1332" s="386"/>
      <c r="EO1332" s="222"/>
      <c r="EP1332" s="386"/>
      <c r="EQ1332" s="222"/>
      <c r="ER1332" s="222"/>
      <c r="ES1332" s="292"/>
      <c r="ET1332" s="218"/>
      <c r="EU1332" s="218"/>
      <c r="EV1332" s="218"/>
      <c r="EW1332" s="218"/>
      <c r="EX1332" s="218"/>
      <c r="EY1332" s="218"/>
      <c r="EZ1332" s="218"/>
      <c r="FA1332" s="387"/>
      <c r="FB1332" s="221"/>
      <c r="FC1332" s="387"/>
      <c r="FD1332" s="218"/>
      <c r="FE1332" s="218"/>
      <c r="FF1332" s="218"/>
      <c r="FG1332" s="221"/>
      <c r="FH1332" s="218"/>
      <c r="FI1332" s="218"/>
      <c r="FJ1332" s="218"/>
      <c r="FK1332" s="218"/>
      <c r="FL1332" s="218"/>
      <c r="FM1332" s="218"/>
    </row>
    <row r="1333" spans="1:181" s="368" customFormat="1" ht="15" customHeight="1">
      <c r="A1333" s="285"/>
      <c r="B1333" s="286"/>
      <c r="C1333" s="285"/>
      <c r="D1333" s="285"/>
      <c r="E1333" s="285"/>
      <c r="F1333" s="454" t="s">
        <v>3147</v>
      </c>
      <c r="G1333" s="455"/>
      <c r="H1333" s="455"/>
      <c r="I1333" s="287"/>
      <c r="J1333" s="392"/>
      <c r="K1333" s="287"/>
      <c r="L1333" s="392"/>
      <c r="M1333" s="392"/>
      <c r="N1333" s="372"/>
      <c r="O1333" s="222"/>
      <c r="P1333" s="222"/>
      <c r="Q1333" s="222"/>
      <c r="R1333" s="222"/>
      <c r="S1333" s="218"/>
      <c r="T1333" s="218"/>
      <c r="U1333" s="218"/>
      <c r="V1333" s="218"/>
      <c r="W1333" s="222"/>
      <c r="X1333" s="222"/>
      <c r="Y1333" s="222"/>
      <c r="Z1333" s="222"/>
      <c r="AA1333" s="218"/>
      <c r="AB1333" s="218"/>
      <c r="AC1333" s="218"/>
      <c r="AD1333" s="218"/>
      <c r="AE1333" s="222"/>
      <c r="AF1333" s="222"/>
      <c r="AG1333" s="222"/>
      <c r="AH1333" s="222"/>
      <c r="AI1333" s="218"/>
      <c r="AJ1333" s="218"/>
      <c r="AK1333" s="218"/>
      <c r="AL1333" s="218"/>
      <c r="AM1333" s="222"/>
      <c r="AN1333" s="222"/>
      <c r="AO1333" s="222"/>
      <c r="AP1333" s="222"/>
      <c r="AQ1333" s="218"/>
      <c r="AR1333" s="218"/>
      <c r="AS1333" s="218"/>
      <c r="AT1333" s="218"/>
      <c r="AU1333" s="222"/>
      <c r="AV1333" s="222"/>
      <c r="AW1333" s="222"/>
      <c r="AX1333" s="222"/>
      <c r="AY1333" s="218"/>
      <c r="AZ1333" s="218"/>
      <c r="BA1333" s="218"/>
      <c r="BB1333" s="218"/>
      <c r="BC1333" s="222"/>
      <c r="BD1333" s="222"/>
      <c r="BE1333" s="222"/>
      <c r="BF1333" s="222"/>
      <c r="BG1333" s="218"/>
      <c r="BH1333" s="218"/>
      <c r="BI1333" s="218"/>
      <c r="BJ1333" s="218"/>
      <c r="BK1333" s="222"/>
      <c r="BL1333" s="222"/>
      <c r="BM1333" s="222"/>
      <c r="BN1333" s="222"/>
      <c r="BO1333" s="218"/>
      <c r="BP1333" s="218"/>
      <c r="BQ1333" s="218"/>
      <c r="BR1333" s="218"/>
      <c r="BS1333" s="222"/>
      <c r="BT1333" s="222"/>
      <c r="BU1333" s="222"/>
      <c r="BV1333" s="222"/>
      <c r="BW1333" s="218"/>
      <c r="BX1333" s="218"/>
      <c r="BY1333" s="218"/>
      <c r="BZ1333" s="218"/>
      <c r="CA1333" s="222"/>
      <c r="CB1333" s="222"/>
      <c r="CC1333" s="222"/>
      <c r="CD1333" s="222"/>
      <c r="CE1333" s="218"/>
      <c r="CF1333" s="218"/>
      <c r="CG1333" s="218"/>
      <c r="CH1333" s="218"/>
      <c r="CI1333" s="375"/>
      <c r="CJ1333" s="222"/>
      <c r="CK1333" s="222"/>
      <c r="CL1333" s="222"/>
      <c r="CM1333" s="222"/>
      <c r="CN1333" s="218"/>
      <c r="CO1333" s="218"/>
      <c r="CP1333" s="218"/>
      <c r="CQ1333" s="218"/>
      <c r="CR1333" s="222"/>
      <c r="CS1333" s="222"/>
      <c r="CT1333" s="222"/>
      <c r="CU1333" s="222"/>
      <c r="CV1333" s="218"/>
      <c r="CW1333" s="218"/>
      <c r="CX1333" s="218"/>
      <c r="CY1333" s="218"/>
      <c r="CZ1333" s="222"/>
      <c r="DA1333" s="222"/>
      <c r="DB1333" s="222"/>
      <c r="DC1333" s="222"/>
      <c r="DD1333" s="218"/>
      <c r="DE1333" s="218"/>
      <c r="DF1333" s="218"/>
      <c r="DG1333" s="218"/>
      <c r="DH1333" s="222"/>
      <c r="DI1333" s="222"/>
      <c r="DJ1333" s="222"/>
      <c r="DK1333" s="222"/>
      <c r="DL1333" s="218"/>
      <c r="DM1333" s="218"/>
      <c r="DN1333" s="218"/>
      <c r="DO1333" s="218"/>
      <c r="DP1333" s="222"/>
      <c r="DQ1333" s="222"/>
      <c r="DR1333" s="222"/>
      <c r="DS1333" s="222"/>
      <c r="DT1333" s="218"/>
      <c r="DU1333" s="218"/>
      <c r="DV1333" s="218"/>
      <c r="DW1333" s="218"/>
      <c r="DX1333" s="384"/>
      <c r="DY1333" s="384"/>
      <c r="DZ1333" s="384"/>
      <c r="EA1333" s="384"/>
      <c r="EB1333" s="385"/>
      <c r="EC1333" s="385"/>
      <c r="ED1333" s="385"/>
      <c r="EE1333" s="385"/>
      <c r="EG1333" s="222"/>
      <c r="EH1333" s="222"/>
      <c r="EI1333" s="222"/>
      <c r="EJ1333" s="222"/>
      <c r="EK1333" s="222"/>
      <c r="EL1333" s="222"/>
      <c r="EM1333" s="222"/>
      <c r="EN1333" s="386"/>
      <c r="EO1333" s="222"/>
      <c r="EP1333" s="386"/>
      <c r="EQ1333" s="222"/>
      <c r="ER1333" s="222"/>
      <c r="ES1333" s="292"/>
      <c r="ET1333" s="218"/>
      <c r="EU1333" s="218"/>
      <c r="EV1333" s="218"/>
      <c r="EW1333" s="218"/>
      <c r="EX1333" s="218"/>
      <c r="EY1333" s="218"/>
      <c r="EZ1333" s="218"/>
      <c r="FA1333" s="387"/>
      <c r="FB1333" s="221"/>
      <c r="FC1333" s="387"/>
      <c r="FD1333" s="218"/>
      <c r="FE1333" s="218"/>
      <c r="FF1333" s="218"/>
      <c r="FG1333" s="221"/>
      <c r="FH1333" s="218"/>
      <c r="FI1333" s="218"/>
      <c r="FJ1333" s="218"/>
      <c r="FK1333" s="218"/>
      <c r="FL1333" s="218"/>
      <c r="FM1333" s="218"/>
    </row>
    <row r="1334" spans="1:181" s="458" customFormat="1" ht="15" customHeight="1">
      <c r="A1334" s="293"/>
      <c r="B1334" s="328"/>
      <c r="C1334" s="293"/>
      <c r="D1334" s="293"/>
      <c r="E1334" s="293"/>
      <c r="F1334" s="509"/>
      <c r="G1334" s="295" t="s">
        <v>3148</v>
      </c>
      <c r="H1334" s="509"/>
      <c r="I1334" s="294"/>
      <c r="J1334" s="295"/>
      <c r="K1334" s="294"/>
      <c r="L1334" s="295"/>
      <c r="M1334" s="295"/>
      <c r="N1334" s="441"/>
      <c r="O1334" s="239"/>
      <c r="P1334" s="239"/>
      <c r="Q1334" s="239"/>
      <c r="R1334" s="239"/>
      <c r="S1334" s="236"/>
      <c r="T1334" s="236"/>
      <c r="U1334" s="236"/>
      <c r="V1334" s="236"/>
      <c r="W1334" s="239"/>
      <c r="X1334" s="239"/>
      <c r="Y1334" s="239"/>
      <c r="Z1334" s="239"/>
      <c r="AA1334" s="236"/>
      <c r="AB1334" s="236"/>
      <c r="AC1334" s="236"/>
      <c r="AD1334" s="236"/>
      <c r="AE1334" s="239"/>
      <c r="AF1334" s="239"/>
      <c r="AG1334" s="239"/>
      <c r="AH1334" s="239"/>
      <c r="AI1334" s="236"/>
      <c r="AJ1334" s="236"/>
      <c r="AK1334" s="236"/>
      <c r="AL1334" s="236"/>
      <c r="AM1334" s="239">
        <f t="shared" ref="AM1334:AT1334" si="836">AM1330</f>
        <v>821418</v>
      </c>
      <c r="AN1334" s="239">
        <f t="shared" si="836"/>
        <v>1158525</v>
      </c>
      <c r="AO1334" s="239">
        <f t="shared" si="836"/>
        <v>1231022</v>
      </c>
      <c r="AP1334" s="239">
        <f t="shared" si="836"/>
        <v>1353384</v>
      </c>
      <c r="AQ1334" s="236">
        <f t="shared" si="836"/>
        <v>1176940</v>
      </c>
      <c r="AR1334" s="236">
        <f t="shared" si="836"/>
        <v>1249694</v>
      </c>
      <c r="AS1334" s="236">
        <f t="shared" si="836"/>
        <v>1371648</v>
      </c>
      <c r="AT1334" s="236">
        <f t="shared" si="836"/>
        <v>1446899</v>
      </c>
      <c r="AU1334" s="239"/>
      <c r="AV1334" s="239"/>
      <c r="AW1334" s="239"/>
      <c r="AX1334" s="239"/>
      <c r="AY1334" s="236"/>
      <c r="AZ1334" s="236"/>
      <c r="BA1334" s="236"/>
      <c r="BB1334" s="236"/>
      <c r="BC1334" s="239"/>
      <c r="BD1334" s="239"/>
      <c r="BE1334" s="239"/>
      <c r="BF1334" s="239"/>
      <c r="BG1334" s="236"/>
      <c r="BH1334" s="236"/>
      <c r="BI1334" s="236"/>
      <c r="BJ1334" s="236"/>
      <c r="BK1334" s="239"/>
      <c r="BL1334" s="239"/>
      <c r="BM1334" s="239"/>
      <c r="BN1334" s="239"/>
      <c r="BO1334" s="236"/>
      <c r="BP1334" s="236"/>
      <c r="BQ1334" s="236"/>
      <c r="BR1334" s="236"/>
      <c r="BS1334" s="239"/>
      <c r="BT1334" s="239"/>
      <c r="BU1334" s="239"/>
      <c r="BV1334" s="239"/>
      <c r="BW1334" s="236"/>
      <c r="BX1334" s="236"/>
      <c r="BY1334" s="236"/>
      <c r="BZ1334" s="236"/>
      <c r="CA1334" s="239"/>
      <c r="CB1334" s="239"/>
      <c r="CC1334" s="239"/>
      <c r="CD1334" s="239"/>
      <c r="CE1334" s="236"/>
      <c r="CF1334" s="236"/>
      <c r="CG1334" s="236"/>
      <c r="CH1334" s="236"/>
      <c r="CI1334" s="457"/>
      <c r="CJ1334" s="239"/>
      <c r="CK1334" s="239"/>
      <c r="CL1334" s="239"/>
      <c r="CM1334" s="239"/>
      <c r="CN1334" s="236"/>
      <c r="CO1334" s="236"/>
      <c r="CP1334" s="236"/>
      <c r="CQ1334" s="236"/>
      <c r="CR1334" s="239"/>
      <c r="CS1334" s="239"/>
      <c r="CT1334" s="239"/>
      <c r="CU1334" s="239"/>
      <c r="CV1334" s="236"/>
      <c r="CW1334" s="236"/>
      <c r="CX1334" s="236"/>
      <c r="CY1334" s="236"/>
      <c r="CZ1334" s="239"/>
      <c r="DA1334" s="239"/>
      <c r="DB1334" s="239"/>
      <c r="DC1334" s="239"/>
      <c r="DD1334" s="236"/>
      <c r="DE1334" s="236"/>
      <c r="DF1334" s="236"/>
      <c r="DG1334" s="236"/>
      <c r="DH1334" s="239"/>
      <c r="DI1334" s="239"/>
      <c r="DJ1334" s="239"/>
      <c r="DK1334" s="239"/>
      <c r="DL1334" s="236"/>
      <c r="DM1334" s="236"/>
      <c r="DN1334" s="236"/>
      <c r="DO1334" s="236"/>
      <c r="DP1334" s="239"/>
      <c r="DQ1334" s="239"/>
      <c r="DR1334" s="239"/>
      <c r="DS1334" s="239"/>
      <c r="DT1334" s="236"/>
      <c r="DU1334" s="236"/>
      <c r="DV1334" s="236"/>
      <c r="DW1334" s="236"/>
      <c r="DX1334" s="445">
        <f t="shared" si="799"/>
        <v>0</v>
      </c>
      <c r="DY1334" s="445">
        <f t="shared" si="799"/>
        <v>0</v>
      </c>
      <c r="DZ1334" s="445">
        <f t="shared" si="799"/>
        <v>0</v>
      </c>
      <c r="EA1334" s="445">
        <f t="shared" si="799"/>
        <v>0</v>
      </c>
      <c r="EB1334" s="446">
        <f t="shared" si="799"/>
        <v>0</v>
      </c>
      <c r="EC1334" s="446">
        <f t="shared" si="799"/>
        <v>0</v>
      </c>
      <c r="ED1334" s="446">
        <f t="shared" si="789"/>
        <v>0</v>
      </c>
      <c r="EE1334" s="446">
        <f t="shared" si="789"/>
        <v>0</v>
      </c>
      <c r="EG1334" s="239"/>
      <c r="EH1334" s="239"/>
      <c r="EI1334" s="239"/>
      <c r="EJ1334" s="239"/>
      <c r="EK1334" s="239"/>
      <c r="EL1334" s="239"/>
      <c r="EM1334" s="239"/>
      <c r="EN1334" s="448"/>
      <c r="EO1334" s="239"/>
      <c r="EP1334" s="448"/>
      <c r="EQ1334" s="239"/>
      <c r="ER1334" s="239"/>
      <c r="ES1334" s="449"/>
      <c r="ET1334" s="236"/>
      <c r="EU1334" s="236"/>
      <c r="EV1334" s="236"/>
      <c r="EW1334" s="236"/>
      <c r="EX1334" s="236"/>
      <c r="EY1334" s="236"/>
      <c r="EZ1334" s="236"/>
      <c r="FA1334" s="238"/>
      <c r="FB1334" s="240"/>
      <c r="FC1334" s="238"/>
      <c r="FD1334" s="236"/>
      <c r="FE1334" s="236"/>
      <c r="FF1334" s="236"/>
      <c r="FG1334" s="240"/>
      <c r="FH1334" s="236"/>
      <c r="FI1334" s="236"/>
      <c r="FJ1334" s="236"/>
      <c r="FK1334" s="236"/>
      <c r="FL1334" s="236"/>
      <c r="FM1334" s="236"/>
    </row>
    <row r="1335" spans="1:181" s="458" customFormat="1" ht="15" customHeight="1">
      <c r="A1335" s="293"/>
      <c r="B1335" s="328"/>
      <c r="C1335" s="293"/>
      <c r="D1335" s="293"/>
      <c r="E1335" s="293"/>
      <c r="F1335" s="509"/>
      <c r="G1335" s="295" t="s">
        <v>3149</v>
      </c>
      <c r="H1335" s="509"/>
      <c r="I1335" s="294"/>
      <c r="J1335" s="295"/>
      <c r="K1335" s="294"/>
      <c r="L1335" s="295"/>
      <c r="M1335" s="295"/>
      <c r="N1335" s="441"/>
      <c r="O1335" s="239"/>
      <c r="P1335" s="239"/>
      <c r="Q1335" s="239"/>
      <c r="R1335" s="239"/>
      <c r="S1335" s="236"/>
      <c r="T1335" s="236"/>
      <c r="U1335" s="236"/>
      <c r="V1335" s="236"/>
      <c r="W1335" s="239"/>
      <c r="X1335" s="239"/>
      <c r="Y1335" s="239"/>
      <c r="Z1335" s="239"/>
      <c r="AA1335" s="236"/>
      <c r="AB1335" s="236"/>
      <c r="AC1335" s="236"/>
      <c r="AD1335" s="236"/>
      <c r="AE1335" s="239"/>
      <c r="AF1335" s="239"/>
      <c r="AG1335" s="239"/>
      <c r="AH1335" s="239"/>
      <c r="AI1335" s="236"/>
      <c r="AJ1335" s="236"/>
      <c r="AK1335" s="236"/>
      <c r="AL1335" s="236"/>
      <c r="AM1335" s="239">
        <f>AM1330</f>
        <v>821418</v>
      </c>
      <c r="AN1335" s="239">
        <v>1166051</v>
      </c>
      <c r="AO1335" s="239">
        <v>1230961</v>
      </c>
      <c r="AP1335" s="239">
        <v>1351058</v>
      </c>
      <c r="AQ1335" s="236">
        <v>1351059</v>
      </c>
      <c r="AR1335" s="236">
        <v>1351060</v>
      </c>
      <c r="AS1335" s="236">
        <v>1351061</v>
      </c>
      <c r="AT1335" s="236">
        <v>1351062</v>
      </c>
      <c r="AU1335" s="514"/>
      <c r="AV1335" s="239"/>
      <c r="AW1335" s="239"/>
      <c r="AX1335" s="239"/>
      <c r="AY1335" s="236"/>
      <c r="AZ1335" s="236"/>
      <c r="BA1335" s="236"/>
      <c r="BB1335" s="236"/>
      <c r="BC1335" s="239"/>
      <c r="BD1335" s="239"/>
      <c r="BE1335" s="239"/>
      <c r="BF1335" s="239"/>
      <c r="BG1335" s="236"/>
      <c r="BH1335" s="236"/>
      <c r="BI1335" s="236"/>
      <c r="BJ1335" s="236"/>
      <c r="BK1335" s="239"/>
      <c r="BL1335" s="239"/>
      <c r="BM1335" s="239"/>
      <c r="BN1335" s="239"/>
      <c r="BO1335" s="236"/>
      <c r="BP1335" s="236"/>
      <c r="BQ1335" s="236"/>
      <c r="BR1335" s="236"/>
      <c r="BS1335" s="239"/>
      <c r="BT1335" s="239"/>
      <c r="BU1335" s="239"/>
      <c r="BV1335" s="239"/>
      <c r="BW1335" s="236"/>
      <c r="BX1335" s="236"/>
      <c r="BY1335" s="236"/>
      <c r="BZ1335" s="236"/>
      <c r="CA1335" s="239"/>
      <c r="CB1335" s="239"/>
      <c r="CC1335" s="239"/>
      <c r="CD1335" s="239"/>
      <c r="CE1335" s="236"/>
      <c r="CF1335" s="236"/>
      <c r="CG1335" s="236"/>
      <c r="CH1335" s="236"/>
      <c r="CI1335" s="457"/>
      <c r="CJ1335" s="239"/>
      <c r="CK1335" s="239"/>
      <c r="CL1335" s="239"/>
      <c r="CM1335" s="239"/>
      <c r="CN1335" s="236"/>
      <c r="CO1335" s="236"/>
      <c r="CP1335" s="236"/>
      <c r="CQ1335" s="236"/>
      <c r="CR1335" s="239"/>
      <c r="CS1335" s="239"/>
      <c r="CT1335" s="239"/>
      <c r="CU1335" s="239"/>
      <c r="CV1335" s="236"/>
      <c r="CW1335" s="236"/>
      <c r="CX1335" s="236"/>
      <c r="CY1335" s="236"/>
      <c r="CZ1335" s="239"/>
      <c r="DA1335" s="239"/>
      <c r="DB1335" s="239"/>
      <c r="DC1335" s="239"/>
      <c r="DD1335" s="236"/>
      <c r="DE1335" s="236"/>
      <c r="DF1335" s="236"/>
      <c r="DG1335" s="236"/>
      <c r="DH1335" s="239"/>
      <c r="DI1335" s="239"/>
      <c r="DJ1335" s="239"/>
      <c r="DK1335" s="239"/>
      <c r="DL1335" s="236"/>
      <c r="DM1335" s="236"/>
      <c r="DN1335" s="236"/>
      <c r="DO1335" s="236"/>
      <c r="DP1335" s="239"/>
      <c r="DQ1335" s="239"/>
      <c r="DR1335" s="239"/>
      <c r="DS1335" s="239"/>
      <c r="DT1335" s="236"/>
      <c r="DU1335" s="236"/>
      <c r="DV1335" s="236"/>
      <c r="DW1335" s="236"/>
      <c r="DX1335" s="445">
        <f t="shared" si="799"/>
        <v>0</v>
      </c>
      <c r="DY1335" s="445">
        <f t="shared" si="799"/>
        <v>0</v>
      </c>
      <c r="DZ1335" s="445">
        <f t="shared" si="799"/>
        <v>0</v>
      </c>
      <c r="EA1335" s="445">
        <f t="shared" si="799"/>
        <v>0</v>
      </c>
      <c r="EB1335" s="446">
        <f t="shared" si="799"/>
        <v>0</v>
      </c>
      <c r="EC1335" s="446">
        <f t="shared" si="799"/>
        <v>0</v>
      </c>
      <c r="ED1335" s="446">
        <f t="shared" si="789"/>
        <v>0</v>
      </c>
      <c r="EE1335" s="446">
        <f t="shared" si="789"/>
        <v>0</v>
      </c>
      <c r="EG1335" s="239"/>
      <c r="EH1335" s="239"/>
      <c r="EI1335" s="239"/>
      <c r="EJ1335" s="239"/>
      <c r="EK1335" s="239"/>
      <c r="EL1335" s="239"/>
      <c r="EM1335" s="239"/>
      <c r="EN1335" s="448"/>
      <c r="EO1335" s="239"/>
      <c r="EP1335" s="448"/>
      <c r="EQ1335" s="239"/>
      <c r="ER1335" s="239"/>
      <c r="ES1335" s="449"/>
      <c r="ET1335" s="236"/>
      <c r="EU1335" s="236"/>
      <c r="EV1335" s="236"/>
      <c r="EW1335" s="236"/>
      <c r="EX1335" s="236"/>
      <c r="EY1335" s="236"/>
      <c r="EZ1335" s="236"/>
      <c r="FA1335" s="238"/>
      <c r="FB1335" s="240"/>
      <c r="FC1335" s="238"/>
      <c r="FD1335" s="236"/>
      <c r="FE1335" s="236"/>
      <c r="FF1335" s="236"/>
      <c r="FG1335" s="240"/>
      <c r="FH1335" s="236"/>
      <c r="FI1335" s="236"/>
      <c r="FJ1335" s="236"/>
      <c r="FK1335" s="236"/>
      <c r="FL1335" s="236"/>
      <c r="FM1335" s="236"/>
    </row>
    <row r="1336" spans="1:181" s="458" customFormat="1" ht="15" customHeight="1">
      <c r="A1336" s="293"/>
      <c r="B1336" s="328"/>
      <c r="C1336" s="293"/>
      <c r="D1336" s="293"/>
      <c r="E1336" s="293"/>
      <c r="F1336" s="509"/>
      <c r="G1336" s="295" t="s">
        <v>3150</v>
      </c>
      <c r="I1336" s="294"/>
      <c r="J1336" s="295"/>
      <c r="K1336" s="294"/>
      <c r="L1336" s="295"/>
      <c r="M1336" s="295"/>
      <c r="N1336" s="441"/>
      <c r="O1336" s="239"/>
      <c r="P1336" s="239"/>
      <c r="Q1336" s="239"/>
      <c r="R1336" s="239"/>
      <c r="S1336" s="236"/>
      <c r="T1336" s="236"/>
      <c r="U1336" s="236"/>
      <c r="V1336" s="236"/>
      <c r="W1336" s="239"/>
      <c r="X1336" s="239"/>
      <c r="Y1336" s="239"/>
      <c r="Z1336" s="239"/>
      <c r="AA1336" s="236"/>
      <c r="AB1336" s="236"/>
      <c r="AC1336" s="236"/>
      <c r="AD1336" s="236"/>
      <c r="AE1336" s="239"/>
      <c r="AF1336" s="239"/>
      <c r="AG1336" s="239"/>
      <c r="AH1336" s="239"/>
      <c r="AI1336" s="236"/>
      <c r="AJ1336" s="236"/>
      <c r="AK1336" s="236"/>
      <c r="AL1336" s="236"/>
      <c r="AM1336" s="239">
        <f t="shared" ref="AM1336:AT1336" si="837">AU1330+BC1330+BK1330</f>
        <v>821418</v>
      </c>
      <c r="AN1336" s="239">
        <f t="shared" si="837"/>
        <v>1158525</v>
      </c>
      <c r="AO1336" s="239">
        <f t="shared" si="837"/>
        <v>1231022</v>
      </c>
      <c r="AP1336" s="239">
        <f t="shared" si="837"/>
        <v>1353384</v>
      </c>
      <c r="AQ1336" s="236">
        <f t="shared" si="837"/>
        <v>1176940</v>
      </c>
      <c r="AR1336" s="236">
        <f t="shared" si="837"/>
        <v>1249694</v>
      </c>
      <c r="AS1336" s="236">
        <f t="shared" si="837"/>
        <v>1371648</v>
      </c>
      <c r="AT1336" s="236">
        <f t="shared" si="837"/>
        <v>1446899</v>
      </c>
      <c r="AU1336" s="514"/>
      <c r="AV1336" s="239"/>
      <c r="AW1336" s="239"/>
      <c r="AX1336" s="239"/>
      <c r="AY1336" s="236"/>
      <c r="AZ1336" s="236"/>
      <c r="BA1336" s="236"/>
      <c r="BB1336" s="236"/>
      <c r="BC1336" s="239"/>
      <c r="BD1336" s="239"/>
      <c r="BE1336" s="239"/>
      <c r="BF1336" s="239"/>
      <c r="BG1336" s="236"/>
      <c r="BH1336" s="236"/>
      <c r="BI1336" s="236"/>
      <c r="BJ1336" s="236"/>
      <c r="BK1336" s="239"/>
      <c r="BL1336" s="239"/>
      <c r="BM1336" s="239"/>
      <c r="BN1336" s="239"/>
      <c r="BO1336" s="236"/>
      <c r="BP1336" s="236"/>
      <c r="BQ1336" s="236"/>
      <c r="BR1336" s="236"/>
      <c r="BS1336" s="239"/>
      <c r="BT1336" s="239"/>
      <c r="BU1336" s="239"/>
      <c r="BV1336" s="239"/>
      <c r="BW1336" s="236"/>
      <c r="BX1336" s="236"/>
      <c r="BY1336" s="236"/>
      <c r="BZ1336" s="236"/>
      <c r="CA1336" s="239"/>
      <c r="CB1336" s="239"/>
      <c r="CC1336" s="239"/>
      <c r="CD1336" s="239"/>
      <c r="CE1336" s="236"/>
      <c r="CF1336" s="236"/>
      <c r="CG1336" s="236"/>
      <c r="CH1336" s="236"/>
      <c r="CI1336" s="457"/>
      <c r="CJ1336" s="239"/>
      <c r="CK1336" s="239"/>
      <c r="CL1336" s="239"/>
      <c r="CM1336" s="239"/>
      <c r="CN1336" s="236"/>
      <c r="CO1336" s="236"/>
      <c r="CP1336" s="236"/>
      <c r="CQ1336" s="236"/>
      <c r="CR1336" s="239"/>
      <c r="CS1336" s="239"/>
      <c r="CT1336" s="239"/>
      <c r="CU1336" s="239"/>
      <c r="CV1336" s="236"/>
      <c r="CW1336" s="236"/>
      <c r="CX1336" s="236"/>
      <c r="CY1336" s="236"/>
      <c r="CZ1336" s="239"/>
      <c r="DA1336" s="239"/>
      <c r="DB1336" s="239"/>
      <c r="DC1336" s="239"/>
      <c r="DD1336" s="236"/>
      <c r="DE1336" s="236"/>
      <c r="DF1336" s="236"/>
      <c r="DG1336" s="236"/>
      <c r="DH1336" s="239"/>
      <c r="DI1336" s="239"/>
      <c r="DJ1336" s="239"/>
      <c r="DK1336" s="239"/>
      <c r="DL1336" s="236"/>
      <c r="DM1336" s="236"/>
      <c r="DN1336" s="236"/>
      <c r="DO1336" s="236"/>
      <c r="DP1336" s="239"/>
      <c r="DQ1336" s="239"/>
      <c r="DR1336" s="239"/>
      <c r="DS1336" s="239"/>
      <c r="DT1336" s="236"/>
      <c r="DU1336" s="236"/>
      <c r="DV1336" s="236"/>
      <c r="DW1336" s="236"/>
      <c r="DX1336" s="445">
        <f t="shared" si="799"/>
        <v>0</v>
      </c>
      <c r="DY1336" s="445">
        <f t="shared" si="799"/>
        <v>0</v>
      </c>
      <c r="DZ1336" s="445">
        <f t="shared" si="799"/>
        <v>0</v>
      </c>
      <c r="EA1336" s="445">
        <f t="shared" si="799"/>
        <v>0</v>
      </c>
      <c r="EB1336" s="446">
        <f t="shared" si="799"/>
        <v>0</v>
      </c>
      <c r="EC1336" s="446">
        <f t="shared" si="799"/>
        <v>0</v>
      </c>
      <c r="ED1336" s="446">
        <f t="shared" si="789"/>
        <v>0</v>
      </c>
      <c r="EE1336" s="446">
        <f t="shared" si="789"/>
        <v>0</v>
      </c>
      <c r="EG1336" s="239"/>
      <c r="EH1336" s="239"/>
      <c r="EI1336" s="239"/>
      <c r="EJ1336" s="239"/>
      <c r="EK1336" s="239"/>
      <c r="EL1336" s="239"/>
      <c r="EM1336" s="239"/>
      <c r="EN1336" s="448"/>
      <c r="EO1336" s="239"/>
      <c r="EP1336" s="448"/>
      <c r="EQ1336" s="239"/>
      <c r="ER1336" s="239"/>
      <c r="ES1336" s="449"/>
      <c r="ET1336" s="236"/>
      <c r="EU1336" s="236"/>
      <c r="EV1336" s="236"/>
      <c r="EW1336" s="236"/>
      <c r="EX1336" s="236"/>
      <c r="EY1336" s="236"/>
      <c r="EZ1336" s="236"/>
      <c r="FA1336" s="238"/>
      <c r="FB1336" s="240"/>
      <c r="FC1336" s="238"/>
      <c r="FD1336" s="236"/>
      <c r="FE1336" s="236"/>
      <c r="FF1336" s="236"/>
      <c r="FG1336" s="240"/>
      <c r="FH1336" s="236"/>
      <c r="FI1336" s="236"/>
      <c r="FJ1336" s="236"/>
      <c r="FK1336" s="236"/>
      <c r="FL1336" s="236"/>
      <c r="FM1336" s="236"/>
    </row>
    <row r="1337" spans="1:181" s="527" customFormat="1" ht="15" customHeight="1">
      <c r="A1337" s="515"/>
      <c r="B1337" s="516"/>
      <c r="C1337" s="515"/>
      <c r="D1337" s="515"/>
      <c r="E1337" s="515"/>
      <c r="F1337" s="517"/>
      <c r="G1337" s="518" t="s">
        <v>3151</v>
      </c>
      <c r="H1337" s="517"/>
      <c r="I1337" s="515"/>
      <c r="J1337" s="516"/>
      <c r="K1337" s="515"/>
      <c r="L1337" s="516"/>
      <c r="M1337" s="516"/>
      <c r="N1337" s="519"/>
      <c r="O1337" s="520"/>
      <c r="P1337" s="520"/>
      <c r="Q1337" s="520"/>
      <c r="R1337" s="520"/>
      <c r="S1337" s="521"/>
      <c r="T1337" s="521"/>
      <c r="U1337" s="521"/>
      <c r="V1337" s="521"/>
      <c r="W1337" s="520"/>
      <c r="X1337" s="520"/>
      <c r="Y1337" s="520"/>
      <c r="Z1337" s="520"/>
      <c r="AA1337" s="521"/>
      <c r="AB1337" s="521"/>
      <c r="AC1337" s="521"/>
      <c r="AD1337" s="521"/>
      <c r="AE1337" s="520"/>
      <c r="AF1337" s="520"/>
      <c r="AG1337" s="520"/>
      <c r="AH1337" s="520"/>
      <c r="AI1337" s="521"/>
      <c r="AJ1337" s="521"/>
      <c r="AK1337" s="521"/>
      <c r="AL1337" s="521"/>
      <c r="AM1337" s="520">
        <f t="shared" ref="AM1337:AT1337" si="838">AM1334-AM1336</f>
        <v>0</v>
      </c>
      <c r="AN1337" s="520">
        <f t="shared" si="838"/>
        <v>0</v>
      </c>
      <c r="AO1337" s="520">
        <f t="shared" si="838"/>
        <v>0</v>
      </c>
      <c r="AP1337" s="520">
        <f t="shared" si="838"/>
        <v>0</v>
      </c>
      <c r="AQ1337" s="521">
        <f t="shared" si="838"/>
        <v>0</v>
      </c>
      <c r="AR1337" s="521">
        <f t="shared" si="838"/>
        <v>0</v>
      </c>
      <c r="AS1337" s="521">
        <f t="shared" si="838"/>
        <v>0</v>
      </c>
      <c r="AT1337" s="521">
        <f t="shared" si="838"/>
        <v>0</v>
      </c>
      <c r="AU1337" s="522"/>
      <c r="AV1337" s="522"/>
      <c r="AW1337" s="522"/>
      <c r="AX1337" s="522"/>
      <c r="AY1337" s="523"/>
      <c r="AZ1337" s="523"/>
      <c r="BA1337" s="523"/>
      <c r="BB1337" s="523"/>
      <c r="BC1337" s="522"/>
      <c r="BD1337" s="522"/>
      <c r="BE1337" s="522"/>
      <c r="BF1337" s="522"/>
      <c r="BG1337" s="523"/>
      <c r="BH1337" s="523"/>
      <c r="BI1337" s="523"/>
      <c r="BJ1337" s="523"/>
      <c r="BK1337" s="522"/>
      <c r="BL1337" s="522"/>
      <c r="BM1337" s="522"/>
      <c r="BN1337" s="522"/>
      <c r="BO1337" s="523"/>
      <c r="BP1337" s="523"/>
      <c r="BQ1337" s="523"/>
      <c r="BR1337" s="523"/>
      <c r="BS1337" s="522"/>
      <c r="BT1337" s="522"/>
      <c r="BU1337" s="522"/>
      <c r="BV1337" s="522"/>
      <c r="BW1337" s="523"/>
      <c r="BX1337" s="523"/>
      <c r="BY1337" s="523"/>
      <c r="BZ1337" s="523"/>
      <c r="CA1337" s="522"/>
      <c r="CB1337" s="522"/>
      <c r="CC1337" s="522"/>
      <c r="CD1337" s="522"/>
      <c r="CE1337" s="523"/>
      <c r="CF1337" s="523"/>
      <c r="CG1337" s="523"/>
      <c r="CH1337" s="523"/>
      <c r="CI1337" s="524"/>
      <c r="CJ1337" s="522"/>
      <c r="CK1337" s="522"/>
      <c r="CL1337" s="522"/>
      <c r="CM1337" s="522"/>
      <c r="CN1337" s="523"/>
      <c r="CO1337" s="523"/>
      <c r="CP1337" s="523"/>
      <c r="CQ1337" s="523"/>
      <c r="CR1337" s="522"/>
      <c r="CS1337" s="522"/>
      <c r="CT1337" s="522"/>
      <c r="CU1337" s="522"/>
      <c r="CV1337" s="523"/>
      <c r="CW1337" s="523"/>
      <c r="CX1337" s="523"/>
      <c r="CY1337" s="523"/>
      <c r="CZ1337" s="522"/>
      <c r="DA1337" s="522"/>
      <c r="DB1337" s="522"/>
      <c r="DC1337" s="522"/>
      <c r="DD1337" s="523"/>
      <c r="DE1337" s="523"/>
      <c r="DF1337" s="523"/>
      <c r="DG1337" s="523"/>
      <c r="DH1337" s="522"/>
      <c r="DI1337" s="522"/>
      <c r="DJ1337" s="522"/>
      <c r="DK1337" s="522"/>
      <c r="DL1337" s="523"/>
      <c r="DM1337" s="523"/>
      <c r="DN1337" s="523"/>
      <c r="DO1337" s="523"/>
      <c r="DP1337" s="522"/>
      <c r="DQ1337" s="522"/>
      <c r="DR1337" s="522"/>
      <c r="DS1337" s="522"/>
      <c r="DT1337" s="523"/>
      <c r="DU1337" s="523"/>
      <c r="DV1337" s="523"/>
      <c r="DW1337" s="523"/>
      <c r="DX1337" s="525">
        <f t="shared" si="799"/>
        <v>0</v>
      </c>
      <c r="DY1337" s="525">
        <f t="shared" si="799"/>
        <v>0</v>
      </c>
      <c r="DZ1337" s="525">
        <f t="shared" si="799"/>
        <v>0</v>
      </c>
      <c r="EA1337" s="525">
        <f t="shared" si="799"/>
        <v>0</v>
      </c>
      <c r="EB1337" s="526">
        <f t="shared" si="799"/>
        <v>0</v>
      </c>
      <c r="EC1337" s="526">
        <f t="shared" si="799"/>
        <v>0</v>
      </c>
      <c r="ED1337" s="526">
        <f t="shared" si="789"/>
        <v>0</v>
      </c>
      <c r="EE1337" s="526">
        <f t="shared" si="789"/>
        <v>0</v>
      </c>
      <c r="EG1337" s="522"/>
      <c r="EH1337" s="522"/>
      <c r="EI1337" s="522"/>
      <c r="EJ1337" s="522"/>
      <c r="EK1337" s="522"/>
      <c r="EL1337" s="522"/>
      <c r="EM1337" s="522"/>
      <c r="EN1337" s="528"/>
      <c r="EO1337" s="522"/>
      <c r="EP1337" s="528"/>
      <c r="EQ1337" s="522"/>
      <c r="ER1337" s="522"/>
      <c r="ES1337" s="522"/>
      <c r="ET1337" s="523"/>
      <c r="EU1337" s="523"/>
      <c r="EV1337" s="523"/>
      <c r="EW1337" s="523"/>
      <c r="EX1337" s="523"/>
      <c r="EY1337" s="523"/>
      <c r="EZ1337" s="523"/>
      <c r="FA1337" s="529"/>
      <c r="FB1337" s="530"/>
      <c r="FC1337" s="529"/>
      <c r="FD1337" s="523"/>
      <c r="FE1337" s="523"/>
      <c r="FF1337" s="523"/>
      <c r="FG1337" s="530"/>
      <c r="FH1337" s="523"/>
      <c r="FI1337" s="523"/>
      <c r="FJ1337" s="523"/>
      <c r="FK1337" s="523"/>
      <c r="FL1337" s="523"/>
      <c r="FM1337" s="523"/>
    </row>
    <row r="1338" spans="1:181" s="537" customFormat="1" ht="15" customHeight="1">
      <c r="A1338" s="531"/>
      <c r="B1338" s="532"/>
      <c r="C1338" s="531"/>
      <c r="D1338" s="531"/>
      <c r="E1338" s="531"/>
      <c r="F1338" s="532"/>
      <c r="G1338" s="533" t="s">
        <v>3152</v>
      </c>
      <c r="H1338" s="532"/>
      <c r="I1338" s="531"/>
      <c r="J1338" s="532"/>
      <c r="K1338" s="531"/>
      <c r="L1338" s="532"/>
      <c r="M1338" s="532"/>
      <c r="N1338" s="534"/>
      <c r="O1338" s="535"/>
      <c r="P1338" s="535"/>
      <c r="Q1338" s="535"/>
      <c r="R1338" s="535"/>
      <c r="S1338" s="536"/>
      <c r="T1338" s="536"/>
      <c r="U1338" s="536"/>
      <c r="V1338" s="536"/>
      <c r="W1338" s="535"/>
      <c r="X1338" s="535"/>
      <c r="Y1338" s="535"/>
      <c r="Z1338" s="535"/>
      <c r="AA1338" s="536"/>
      <c r="AB1338" s="536"/>
      <c r="AC1338" s="536"/>
      <c r="AD1338" s="536"/>
      <c r="AE1338" s="535"/>
      <c r="AF1338" s="535"/>
      <c r="AG1338" s="535"/>
      <c r="AH1338" s="535"/>
      <c r="AI1338" s="536"/>
      <c r="AJ1338" s="536"/>
      <c r="AK1338" s="536"/>
      <c r="AL1338" s="536"/>
      <c r="AM1338" s="535">
        <f t="shared" ref="AM1338:AT1338" si="839">AM1335-AM1336</f>
        <v>0</v>
      </c>
      <c r="AN1338" s="535">
        <f t="shared" si="839"/>
        <v>7526</v>
      </c>
      <c r="AO1338" s="535">
        <f t="shared" si="839"/>
        <v>-61</v>
      </c>
      <c r="AP1338" s="535">
        <f t="shared" si="839"/>
        <v>-2326</v>
      </c>
      <c r="AQ1338" s="536">
        <f t="shared" si="839"/>
        <v>174119</v>
      </c>
      <c r="AR1338" s="536">
        <f t="shared" si="839"/>
        <v>101366</v>
      </c>
      <c r="AS1338" s="536">
        <f t="shared" si="839"/>
        <v>-20587</v>
      </c>
      <c r="AT1338" s="536">
        <f t="shared" si="839"/>
        <v>-95837</v>
      </c>
      <c r="AU1338" s="535"/>
      <c r="AV1338" s="535"/>
      <c r="AW1338" s="535"/>
      <c r="AX1338" s="535"/>
      <c r="AY1338" s="536"/>
      <c r="AZ1338" s="536"/>
      <c r="BA1338" s="536"/>
      <c r="BB1338" s="536"/>
      <c r="BC1338" s="535"/>
      <c r="BD1338" s="535"/>
      <c r="BE1338" s="535"/>
      <c r="BF1338" s="535"/>
      <c r="BG1338" s="536"/>
      <c r="BH1338" s="536"/>
      <c r="BI1338" s="536"/>
      <c r="BJ1338" s="536"/>
      <c r="BK1338" s="535"/>
      <c r="BL1338" s="535"/>
      <c r="BM1338" s="535"/>
      <c r="BN1338" s="535"/>
      <c r="BO1338" s="536"/>
      <c r="BP1338" s="536"/>
      <c r="BQ1338" s="536"/>
      <c r="BR1338" s="536"/>
      <c r="BS1338" s="535"/>
      <c r="BT1338" s="535"/>
      <c r="BU1338" s="535"/>
      <c r="BV1338" s="535"/>
      <c r="BW1338" s="536"/>
      <c r="BX1338" s="536"/>
      <c r="BY1338" s="536"/>
      <c r="BZ1338" s="536"/>
      <c r="CA1338" s="535"/>
      <c r="CB1338" s="535"/>
      <c r="CC1338" s="535"/>
      <c r="CD1338" s="535"/>
      <c r="CE1338" s="536"/>
      <c r="CF1338" s="536"/>
      <c r="CG1338" s="536"/>
      <c r="CH1338" s="536"/>
      <c r="CJ1338" s="535"/>
      <c r="CK1338" s="535"/>
      <c r="CL1338" s="535"/>
      <c r="CM1338" s="535"/>
      <c r="CN1338" s="536"/>
      <c r="CO1338" s="536"/>
      <c r="CP1338" s="536"/>
      <c r="CQ1338" s="536"/>
      <c r="CR1338" s="535"/>
      <c r="CS1338" s="535"/>
      <c r="CT1338" s="535"/>
      <c r="CU1338" s="535"/>
      <c r="CV1338" s="536"/>
      <c r="CW1338" s="536"/>
      <c r="CX1338" s="536"/>
      <c r="CY1338" s="536"/>
      <c r="CZ1338" s="535"/>
      <c r="DA1338" s="535"/>
      <c r="DB1338" s="535"/>
      <c r="DC1338" s="535"/>
      <c r="DD1338" s="536"/>
      <c r="DE1338" s="536"/>
      <c r="DF1338" s="536"/>
      <c r="DG1338" s="536"/>
      <c r="DH1338" s="535"/>
      <c r="DI1338" s="535"/>
      <c r="DJ1338" s="535"/>
      <c r="DK1338" s="535"/>
      <c r="DL1338" s="536"/>
      <c r="DM1338" s="536"/>
      <c r="DN1338" s="536"/>
      <c r="DO1338" s="536"/>
      <c r="DP1338" s="535"/>
      <c r="DQ1338" s="535"/>
      <c r="DR1338" s="535"/>
      <c r="DS1338" s="535"/>
      <c r="DT1338" s="536"/>
      <c r="DU1338" s="536"/>
      <c r="DV1338" s="536"/>
      <c r="DW1338" s="536"/>
      <c r="DX1338" s="538">
        <f t="shared" si="799"/>
        <v>0</v>
      </c>
      <c r="DY1338" s="538">
        <f t="shared" si="799"/>
        <v>0</v>
      </c>
      <c r="DZ1338" s="538">
        <f t="shared" si="799"/>
        <v>0</v>
      </c>
      <c r="EA1338" s="538">
        <f t="shared" si="799"/>
        <v>0</v>
      </c>
      <c r="EB1338" s="539">
        <f t="shared" si="799"/>
        <v>0</v>
      </c>
      <c r="EC1338" s="539">
        <f t="shared" si="799"/>
        <v>0</v>
      </c>
      <c r="ED1338" s="539">
        <f t="shared" si="789"/>
        <v>0</v>
      </c>
      <c r="EE1338" s="539">
        <f t="shared" si="789"/>
        <v>0</v>
      </c>
      <c r="EG1338" s="535"/>
      <c r="EH1338" s="535"/>
      <c r="EI1338" s="535"/>
      <c r="EJ1338" s="535"/>
      <c r="EK1338" s="535"/>
      <c r="EL1338" s="535"/>
      <c r="EM1338" s="535"/>
      <c r="EN1338" s="540"/>
      <c r="EO1338" s="535"/>
      <c r="EP1338" s="540"/>
      <c r="EQ1338" s="535"/>
      <c r="ER1338" s="535"/>
      <c r="ES1338" s="535"/>
      <c r="ET1338" s="535"/>
      <c r="EU1338" s="535"/>
      <c r="EV1338" s="535"/>
      <c r="EW1338" s="535"/>
      <c r="EX1338" s="535"/>
      <c r="EY1338" s="535"/>
      <c r="EZ1338" s="535"/>
      <c r="FA1338" s="540"/>
      <c r="FB1338" s="541"/>
      <c r="FC1338" s="540"/>
      <c r="FD1338" s="535"/>
      <c r="FE1338" s="535"/>
      <c r="FF1338" s="535"/>
      <c r="FG1338" s="541"/>
      <c r="FH1338" s="535"/>
      <c r="FI1338" s="535"/>
      <c r="FJ1338" s="535"/>
      <c r="FK1338" s="535"/>
      <c r="FL1338" s="535"/>
      <c r="FM1338" s="535"/>
    </row>
    <row r="1339" spans="1:181" s="514" customFormat="1" ht="15" customHeight="1">
      <c r="A1339" s="542"/>
      <c r="B1339" s="543"/>
      <c r="C1339" s="542"/>
      <c r="D1339" s="542"/>
      <c r="E1339" s="542"/>
      <c r="F1339" s="543"/>
      <c r="G1339" s="544"/>
      <c r="H1339" s="543"/>
      <c r="I1339" s="542"/>
      <c r="J1339" s="543"/>
      <c r="K1339" s="542"/>
      <c r="L1339" s="543"/>
      <c r="M1339" s="543"/>
      <c r="N1339" s="442"/>
      <c r="O1339" s="239"/>
      <c r="P1339" s="239"/>
      <c r="Q1339" s="239"/>
      <c r="R1339" s="239"/>
      <c r="S1339" s="236"/>
      <c r="T1339" s="236"/>
      <c r="U1339" s="236"/>
      <c r="V1339" s="236"/>
      <c r="W1339" s="239"/>
      <c r="X1339" s="239"/>
      <c r="Y1339" s="239"/>
      <c r="Z1339" s="239"/>
      <c r="AA1339" s="236"/>
      <c r="AB1339" s="236"/>
      <c r="AC1339" s="236"/>
      <c r="AD1339" s="236"/>
      <c r="AE1339" s="239"/>
      <c r="AF1339" s="239"/>
      <c r="AG1339" s="239"/>
      <c r="AH1339" s="239"/>
      <c r="AI1339" s="236"/>
      <c r="AJ1339" s="236"/>
      <c r="AK1339" s="236"/>
      <c r="AL1339" s="236"/>
      <c r="AM1339" s="239"/>
      <c r="AN1339" s="239"/>
      <c r="AO1339" s="239"/>
      <c r="AP1339" s="239"/>
      <c r="AQ1339" s="236"/>
      <c r="AR1339" s="236"/>
      <c r="AS1339" s="236"/>
      <c r="AT1339" s="236"/>
      <c r="AU1339" s="239"/>
      <c r="AV1339" s="239"/>
      <c r="AW1339" s="239"/>
      <c r="AX1339" s="239"/>
      <c r="AY1339" s="236"/>
      <c r="AZ1339" s="236"/>
      <c r="BA1339" s="236"/>
      <c r="BB1339" s="236"/>
      <c r="BC1339" s="239"/>
      <c r="BD1339" s="239"/>
      <c r="BE1339" s="239"/>
      <c r="BF1339" s="239"/>
      <c r="BG1339" s="236"/>
      <c r="BH1339" s="236"/>
      <c r="BI1339" s="236"/>
      <c r="BJ1339" s="236"/>
      <c r="BK1339" s="239"/>
      <c r="BL1339" s="239"/>
      <c r="BM1339" s="239"/>
      <c r="BN1339" s="239"/>
      <c r="BO1339" s="236"/>
      <c r="BP1339" s="236"/>
      <c r="BQ1339" s="236"/>
      <c r="BR1339" s="236"/>
      <c r="BS1339" s="239"/>
      <c r="BT1339" s="239"/>
      <c r="BU1339" s="239"/>
      <c r="BV1339" s="239"/>
      <c r="BW1339" s="236"/>
      <c r="BX1339" s="236"/>
      <c r="BY1339" s="236"/>
      <c r="BZ1339" s="236"/>
      <c r="CA1339" s="239"/>
      <c r="CB1339" s="239"/>
      <c r="CC1339" s="239"/>
      <c r="CD1339" s="239"/>
      <c r="CE1339" s="236"/>
      <c r="CF1339" s="236"/>
      <c r="CG1339" s="236"/>
      <c r="CH1339" s="236"/>
      <c r="CJ1339" s="239"/>
      <c r="CK1339" s="239"/>
      <c r="CL1339" s="239"/>
      <c r="CM1339" s="239"/>
      <c r="CN1339" s="236"/>
      <c r="CO1339" s="236"/>
      <c r="CP1339" s="236"/>
      <c r="CQ1339" s="236"/>
      <c r="CR1339" s="239"/>
      <c r="CS1339" s="239"/>
      <c r="CT1339" s="239"/>
      <c r="CU1339" s="239"/>
      <c r="CV1339" s="236"/>
      <c r="CW1339" s="236"/>
      <c r="CX1339" s="236"/>
      <c r="CY1339" s="236"/>
      <c r="CZ1339" s="239"/>
      <c r="DA1339" s="239"/>
      <c r="DB1339" s="239"/>
      <c r="DC1339" s="239"/>
      <c r="DD1339" s="236"/>
      <c r="DE1339" s="236"/>
      <c r="DF1339" s="236"/>
      <c r="DG1339" s="236"/>
      <c r="DH1339" s="239"/>
      <c r="DI1339" s="239"/>
      <c r="DJ1339" s="239"/>
      <c r="DK1339" s="239"/>
      <c r="DL1339" s="236"/>
      <c r="DM1339" s="236"/>
      <c r="DN1339" s="236"/>
      <c r="DO1339" s="236"/>
      <c r="DP1339" s="239"/>
      <c r="DQ1339" s="239"/>
      <c r="DR1339" s="239"/>
      <c r="DS1339" s="239"/>
      <c r="DT1339" s="236"/>
      <c r="DU1339" s="236"/>
      <c r="DV1339" s="236"/>
      <c r="DW1339" s="236"/>
      <c r="DX1339" s="445">
        <f t="shared" si="799"/>
        <v>0</v>
      </c>
      <c r="DY1339" s="445">
        <f t="shared" si="799"/>
        <v>0</v>
      </c>
      <c r="DZ1339" s="445">
        <f t="shared" si="799"/>
        <v>0</v>
      </c>
      <c r="EA1339" s="445">
        <f t="shared" si="799"/>
        <v>0</v>
      </c>
      <c r="EB1339" s="446">
        <f t="shared" si="799"/>
        <v>0</v>
      </c>
      <c r="EC1339" s="446">
        <f t="shared" si="799"/>
        <v>0</v>
      </c>
      <c r="ED1339" s="446">
        <f t="shared" si="789"/>
        <v>0</v>
      </c>
      <c r="EE1339" s="446">
        <f t="shared" si="789"/>
        <v>0</v>
      </c>
      <c r="EG1339" s="239"/>
      <c r="EH1339" s="239"/>
      <c r="EI1339" s="239"/>
      <c r="EJ1339" s="239"/>
      <c r="EK1339" s="239"/>
      <c r="EL1339" s="239"/>
      <c r="EM1339" s="239"/>
      <c r="EN1339" s="448"/>
      <c r="EO1339" s="239"/>
      <c r="EP1339" s="448"/>
      <c r="EQ1339" s="239"/>
      <c r="ER1339" s="239"/>
      <c r="ES1339" s="239"/>
      <c r="ET1339" s="239"/>
      <c r="EU1339" s="239"/>
      <c r="EV1339" s="239"/>
      <c r="EW1339" s="239"/>
      <c r="EX1339" s="239"/>
      <c r="EY1339" s="239"/>
      <c r="EZ1339" s="239"/>
      <c r="FA1339" s="448"/>
      <c r="FB1339" s="237"/>
      <c r="FC1339" s="448"/>
      <c r="FD1339" s="239"/>
      <c r="FE1339" s="239"/>
      <c r="FF1339" s="239"/>
      <c r="FG1339" s="237"/>
      <c r="FH1339" s="239"/>
      <c r="FI1339" s="239"/>
      <c r="FJ1339" s="239"/>
      <c r="FK1339" s="239"/>
      <c r="FL1339" s="239"/>
      <c r="FM1339" s="239"/>
    </row>
    <row r="1340" spans="1:181" s="325" customFormat="1">
      <c r="A1340" s="294"/>
      <c r="B1340" s="295"/>
      <c r="C1340" s="294"/>
      <c r="D1340" s="294"/>
      <c r="E1340" s="294"/>
      <c r="F1340" s="294"/>
      <c r="G1340" s="295"/>
      <c r="H1340" s="295"/>
      <c r="I1340" s="294"/>
      <c r="J1340" s="295"/>
      <c r="K1340" s="294"/>
      <c r="L1340" s="295"/>
      <c r="M1340" s="295"/>
      <c r="N1340" s="328"/>
      <c r="O1340" s="254"/>
      <c r="P1340" s="254"/>
      <c r="Q1340" s="254"/>
      <c r="R1340" s="254"/>
      <c r="S1340" s="252"/>
      <c r="T1340" s="252"/>
      <c r="U1340" s="252"/>
      <c r="V1340" s="252"/>
      <c r="W1340" s="254"/>
      <c r="X1340" s="254"/>
      <c r="Y1340" s="254"/>
      <c r="Z1340" s="254"/>
      <c r="AA1340" s="252"/>
      <c r="AB1340" s="252"/>
      <c r="AC1340" s="252"/>
      <c r="AD1340" s="252"/>
      <c r="AE1340" s="254"/>
      <c r="AF1340" s="254"/>
      <c r="AG1340" s="254"/>
      <c r="AH1340" s="254"/>
      <c r="AI1340" s="252"/>
      <c r="AJ1340" s="252"/>
      <c r="AK1340" s="252"/>
      <c r="AL1340" s="252"/>
      <c r="AM1340" s="254"/>
      <c r="AN1340" s="254"/>
      <c r="AO1340" s="254"/>
      <c r="AP1340" s="254"/>
      <c r="AQ1340" s="252"/>
      <c r="AR1340" s="252"/>
      <c r="AS1340" s="252"/>
      <c r="AT1340" s="252"/>
      <c r="AU1340" s="254"/>
      <c r="AV1340" s="254"/>
      <c r="AW1340" s="254"/>
      <c r="AX1340" s="254"/>
      <c r="AY1340" s="252"/>
      <c r="AZ1340" s="252"/>
      <c r="BA1340" s="252"/>
      <c r="BB1340" s="252"/>
      <c r="BC1340" s="254"/>
      <c r="BD1340" s="254"/>
      <c r="BE1340" s="254"/>
      <c r="BF1340" s="254"/>
      <c r="BG1340" s="252"/>
      <c r="BH1340" s="252"/>
      <c r="BI1340" s="252"/>
      <c r="BJ1340" s="252"/>
      <c r="BK1340" s="254"/>
      <c r="BL1340" s="254"/>
      <c r="BM1340" s="254"/>
      <c r="BN1340" s="254"/>
      <c r="BO1340" s="252"/>
      <c r="BP1340" s="252"/>
      <c r="BQ1340" s="252"/>
      <c r="BR1340" s="252"/>
      <c r="BS1340" s="254"/>
      <c r="BT1340" s="254"/>
      <c r="BU1340" s="254"/>
      <c r="BV1340" s="254"/>
      <c r="BW1340" s="252"/>
      <c r="BX1340" s="252"/>
      <c r="BY1340" s="252"/>
      <c r="BZ1340" s="252"/>
      <c r="CA1340" s="254"/>
      <c r="CB1340" s="254"/>
      <c r="CC1340" s="254"/>
      <c r="CD1340" s="254"/>
      <c r="CE1340" s="252"/>
      <c r="CF1340" s="252"/>
      <c r="CG1340" s="252"/>
      <c r="CH1340" s="252"/>
      <c r="CI1340" s="312"/>
      <c r="CJ1340" s="254"/>
      <c r="CK1340" s="254"/>
      <c r="CL1340" s="254"/>
      <c r="CM1340" s="254"/>
      <c r="CN1340" s="252"/>
      <c r="CO1340" s="252"/>
      <c r="CP1340" s="252"/>
      <c r="CQ1340" s="252"/>
      <c r="CR1340" s="254"/>
      <c r="CS1340" s="254"/>
      <c r="CT1340" s="254"/>
      <c r="CU1340" s="254"/>
      <c r="CV1340" s="252"/>
      <c r="CW1340" s="252"/>
      <c r="CX1340" s="252"/>
      <c r="CY1340" s="252"/>
      <c r="CZ1340" s="254"/>
      <c r="DA1340" s="254"/>
      <c r="DB1340" s="254"/>
      <c r="DC1340" s="254"/>
      <c r="DD1340" s="252"/>
      <c r="DE1340" s="252"/>
      <c r="DF1340" s="252"/>
      <c r="DG1340" s="252"/>
      <c r="DH1340" s="254"/>
      <c r="DI1340" s="254"/>
      <c r="DJ1340" s="254"/>
      <c r="DK1340" s="254"/>
      <c r="DL1340" s="252"/>
      <c r="DM1340" s="252"/>
      <c r="DN1340" s="252"/>
      <c r="DO1340" s="252"/>
      <c r="DP1340" s="254"/>
      <c r="DQ1340" s="254"/>
      <c r="DR1340" s="254"/>
      <c r="DS1340" s="254"/>
      <c r="DT1340" s="252"/>
      <c r="DU1340" s="252"/>
      <c r="DV1340" s="252"/>
      <c r="DW1340" s="252"/>
      <c r="DX1340" s="545">
        <f t="shared" si="799"/>
        <v>0</v>
      </c>
      <c r="DY1340" s="545">
        <f t="shared" si="799"/>
        <v>0</v>
      </c>
      <c r="DZ1340" s="545">
        <f t="shared" si="799"/>
        <v>0</v>
      </c>
      <c r="EA1340" s="545">
        <f t="shared" si="799"/>
        <v>0</v>
      </c>
      <c r="EB1340" s="546">
        <f t="shared" si="799"/>
        <v>0</v>
      </c>
      <c r="EC1340" s="546">
        <f t="shared" si="799"/>
        <v>0</v>
      </c>
      <c r="ED1340" s="546">
        <f t="shared" si="789"/>
        <v>0</v>
      </c>
      <c r="EE1340" s="546">
        <f t="shared" si="789"/>
        <v>0</v>
      </c>
      <c r="EG1340" s="254"/>
      <c r="EH1340" s="254"/>
      <c r="EI1340" s="254"/>
      <c r="EJ1340" s="254"/>
      <c r="EK1340" s="254"/>
      <c r="EL1340" s="254"/>
      <c r="EM1340" s="254"/>
      <c r="EN1340" s="547"/>
      <c r="EO1340" s="254"/>
      <c r="EP1340" s="547"/>
      <c r="EQ1340" s="254"/>
      <c r="ER1340" s="254"/>
      <c r="ES1340" s="449"/>
      <c r="ET1340" s="252"/>
      <c r="EU1340" s="252"/>
      <c r="EV1340" s="252"/>
      <c r="EW1340" s="252"/>
      <c r="EX1340" s="252"/>
      <c r="EY1340" s="252"/>
      <c r="EZ1340" s="252"/>
      <c r="FA1340" s="548"/>
      <c r="FB1340" s="253"/>
      <c r="FC1340" s="548"/>
      <c r="FD1340" s="252"/>
      <c r="FE1340" s="252"/>
      <c r="FF1340" s="252"/>
      <c r="FG1340" s="253"/>
      <c r="FH1340" s="252"/>
      <c r="FI1340" s="252"/>
      <c r="FJ1340" s="252"/>
      <c r="FK1340" s="252"/>
      <c r="FL1340" s="252"/>
      <c r="FM1340" s="252"/>
    </row>
    <row r="1341" spans="1:181">
      <c r="E1341" s="549" t="s">
        <v>2810</v>
      </c>
      <c r="F1341" s="549" t="s">
        <v>2810</v>
      </c>
      <c r="G1341" s="549"/>
      <c r="H1341" s="549"/>
      <c r="O1341" s="257"/>
      <c r="P1341" s="257"/>
      <c r="Q1341" s="257"/>
      <c r="R1341" s="257"/>
      <c r="S1341" s="255"/>
      <c r="T1341" s="255"/>
      <c r="U1341" s="255"/>
      <c r="V1341" s="255"/>
      <c r="W1341" s="257"/>
      <c r="X1341" s="257"/>
      <c r="Y1341" s="257"/>
      <c r="Z1341" s="257"/>
      <c r="AA1341" s="255"/>
      <c r="AB1341" s="255"/>
      <c r="AC1341" s="255"/>
      <c r="AD1341" s="255"/>
      <c r="AE1341" s="257"/>
      <c r="AF1341" s="257"/>
      <c r="AG1341" s="257"/>
      <c r="AH1341" s="257"/>
      <c r="AI1341" s="255"/>
      <c r="AJ1341" s="255"/>
      <c r="AK1341" s="255"/>
      <c r="AL1341" s="255"/>
      <c r="AM1341" s="257"/>
      <c r="AN1341" s="257"/>
      <c r="AO1341" s="257"/>
      <c r="AP1341" s="257"/>
      <c r="AQ1341" s="255"/>
      <c r="AR1341" s="255"/>
      <c r="AS1341" s="255"/>
      <c r="AT1341" s="255"/>
      <c r="AU1341" s="257"/>
      <c r="AV1341" s="257"/>
      <c r="AW1341" s="257"/>
      <c r="AX1341" s="257"/>
      <c r="AY1341" s="255"/>
      <c r="AZ1341" s="255"/>
      <c r="BA1341" s="255"/>
      <c r="BB1341" s="255"/>
      <c r="BC1341" s="257"/>
      <c r="BD1341" s="257">
        <f t="shared" ref="BD1341:BJ1377" si="840">AN1341-AV1341-BL1341</f>
        <v>0</v>
      </c>
      <c r="BE1341" s="257">
        <f t="shared" si="840"/>
        <v>0</v>
      </c>
      <c r="BF1341" s="257">
        <f t="shared" si="840"/>
        <v>0</v>
      </c>
      <c r="BG1341" s="255">
        <f t="shared" si="840"/>
        <v>0</v>
      </c>
      <c r="BH1341" s="255">
        <f t="shared" si="840"/>
        <v>0</v>
      </c>
      <c r="BI1341" s="255">
        <f t="shared" si="840"/>
        <v>0</v>
      </c>
      <c r="BJ1341" s="255">
        <f t="shared" si="840"/>
        <v>0</v>
      </c>
      <c r="BK1341" s="257"/>
      <c r="BL1341" s="257"/>
      <c r="BM1341" s="257"/>
      <c r="BN1341" s="257"/>
      <c r="BO1341" s="255"/>
      <c r="BP1341" s="255"/>
      <c r="BQ1341" s="255"/>
      <c r="BR1341" s="255"/>
      <c r="BS1341" s="257"/>
      <c r="BT1341" s="257"/>
      <c r="BU1341" s="257"/>
      <c r="BV1341" s="257"/>
      <c r="BW1341" s="255"/>
      <c r="BX1341" s="255"/>
      <c r="BY1341" s="255"/>
      <c r="BZ1341" s="255"/>
      <c r="CA1341" s="257"/>
      <c r="CB1341" s="257"/>
      <c r="CC1341" s="257"/>
      <c r="CD1341" s="257"/>
      <c r="CE1341" s="255"/>
      <c r="CF1341" s="255"/>
      <c r="CG1341" s="255"/>
      <c r="CH1341" s="255"/>
      <c r="CI1341" s="550"/>
      <c r="CJ1341" s="257"/>
      <c r="CK1341" s="257"/>
      <c r="CL1341" s="257"/>
      <c r="CM1341" s="257"/>
      <c r="CN1341" s="255"/>
      <c r="CO1341" s="255"/>
      <c r="CP1341" s="255"/>
      <c r="CQ1341" s="255"/>
      <c r="CR1341" s="257"/>
      <c r="CS1341" s="257"/>
      <c r="CT1341" s="257"/>
      <c r="CU1341" s="257"/>
      <c r="CV1341" s="255"/>
      <c r="CW1341" s="255"/>
      <c r="CX1341" s="255"/>
      <c r="CY1341" s="255"/>
      <c r="CZ1341" s="257"/>
      <c r="DA1341" s="257"/>
      <c r="DB1341" s="257"/>
      <c r="DC1341" s="257"/>
      <c r="DD1341" s="255"/>
      <c r="DE1341" s="255"/>
      <c r="DF1341" s="255"/>
      <c r="DG1341" s="255"/>
      <c r="DH1341" s="257"/>
      <c r="DI1341" s="257"/>
      <c r="DJ1341" s="257"/>
      <c r="DK1341" s="257"/>
      <c r="DL1341" s="255"/>
      <c r="DM1341" s="255"/>
      <c r="DN1341" s="255"/>
      <c r="DO1341" s="255"/>
      <c r="DP1341" s="257"/>
      <c r="DQ1341" s="257"/>
      <c r="DR1341" s="257"/>
      <c r="DS1341" s="257"/>
      <c r="DT1341" s="255"/>
      <c r="DU1341" s="255"/>
      <c r="DV1341" s="255"/>
      <c r="DW1341" s="255"/>
      <c r="DX1341" s="551">
        <f t="shared" si="799"/>
        <v>0</v>
      </c>
      <c r="DY1341" s="551">
        <f t="shared" si="799"/>
        <v>0</v>
      </c>
      <c r="DZ1341" s="551">
        <f t="shared" si="799"/>
        <v>0</v>
      </c>
      <c r="EA1341" s="551">
        <f t="shared" si="799"/>
        <v>0</v>
      </c>
      <c r="EB1341" s="552">
        <f t="shared" si="799"/>
        <v>0</v>
      </c>
      <c r="EC1341" s="552">
        <f t="shared" si="799"/>
        <v>0</v>
      </c>
      <c r="ED1341" s="552">
        <f t="shared" si="789"/>
        <v>0</v>
      </c>
      <c r="EE1341" s="552">
        <f t="shared" si="789"/>
        <v>0</v>
      </c>
      <c r="EF1341" s="553"/>
      <c r="EG1341" s="257"/>
      <c r="EH1341" s="257"/>
      <c r="EI1341" s="257"/>
      <c r="EJ1341" s="257"/>
      <c r="EK1341" s="257"/>
      <c r="EL1341" s="257"/>
      <c r="EM1341" s="257"/>
      <c r="EN1341" s="554"/>
      <c r="EO1341" s="257"/>
      <c r="EP1341" s="554"/>
      <c r="EQ1341" s="257"/>
      <c r="ER1341" s="257"/>
      <c r="ES1341" s="555"/>
      <c r="ET1341" s="255"/>
      <c r="EU1341" s="255"/>
      <c r="EV1341" s="255"/>
      <c r="EW1341" s="255"/>
      <c r="EX1341" s="255"/>
      <c r="EY1341" s="255"/>
      <c r="EZ1341" s="255"/>
      <c r="FA1341" s="556"/>
      <c r="FB1341" s="256"/>
      <c r="FC1341" s="556"/>
      <c r="FD1341" s="255"/>
      <c r="FE1341" s="255"/>
      <c r="FF1341" s="255"/>
      <c r="FG1341" s="256"/>
      <c r="FH1341" s="255"/>
      <c r="FI1341" s="255"/>
      <c r="FJ1341" s="255"/>
      <c r="FK1341" s="255"/>
      <c r="FL1341" s="255"/>
      <c r="FM1341" s="255"/>
      <c r="FN1341" s="553"/>
      <c r="FO1341" s="557"/>
      <c r="FP1341" s="557"/>
      <c r="FQ1341" s="557"/>
      <c r="FR1341" s="557"/>
      <c r="FS1341" s="557"/>
      <c r="FT1341" s="557"/>
      <c r="FU1341" s="557"/>
      <c r="FV1341" s="557"/>
      <c r="FW1341" s="553"/>
      <c r="FX1341" s="553"/>
      <c r="FY1341" s="553"/>
    </row>
    <row r="1342" spans="1:181" s="325" customFormat="1">
      <c r="A1342" s="294"/>
      <c r="B1342" s="295"/>
      <c r="C1342" s="294"/>
      <c r="D1342" s="294"/>
      <c r="E1342" s="294" t="s">
        <v>22</v>
      </c>
      <c r="F1342" s="558" t="s">
        <v>0</v>
      </c>
      <c r="G1342" s="558"/>
      <c r="H1342" s="558"/>
      <c r="I1342" s="295"/>
      <c r="J1342" s="559"/>
      <c r="K1342" s="295"/>
      <c r="L1342" s="295"/>
      <c r="M1342" s="295"/>
      <c r="N1342" s="328"/>
      <c r="O1342" s="254">
        <f t="shared" ref="O1342:BC1344" si="841">O1164</f>
        <v>116181</v>
      </c>
      <c r="P1342" s="254">
        <f t="shared" si="841"/>
        <v>131998</v>
      </c>
      <c r="Q1342" s="254">
        <f t="shared" si="841"/>
        <v>142788</v>
      </c>
      <c r="R1342" s="254">
        <f t="shared" si="841"/>
        <v>158049</v>
      </c>
      <c r="S1342" s="252">
        <f t="shared" si="841"/>
        <v>132094</v>
      </c>
      <c r="T1342" s="252">
        <f t="shared" si="841"/>
        <v>142993</v>
      </c>
      <c r="U1342" s="252">
        <f t="shared" si="841"/>
        <v>158362</v>
      </c>
      <c r="V1342" s="252">
        <f t="shared" si="841"/>
        <v>147933</v>
      </c>
      <c r="W1342" s="254">
        <f t="shared" si="841"/>
        <v>33300</v>
      </c>
      <c r="X1342" s="254">
        <f t="shared" si="841"/>
        <v>33872</v>
      </c>
      <c r="Y1342" s="254">
        <f t="shared" si="841"/>
        <v>36268</v>
      </c>
      <c r="Z1342" s="254">
        <f t="shared" si="841"/>
        <v>39201</v>
      </c>
      <c r="AA1342" s="252">
        <f t="shared" si="841"/>
        <v>34557</v>
      </c>
      <c r="AB1342" s="252">
        <f t="shared" si="841"/>
        <v>37248</v>
      </c>
      <c r="AC1342" s="252">
        <f t="shared" si="841"/>
        <v>40251</v>
      </c>
      <c r="AD1342" s="252">
        <f t="shared" si="841"/>
        <v>38884</v>
      </c>
      <c r="AE1342" s="254">
        <f t="shared" si="841"/>
        <v>1553</v>
      </c>
      <c r="AF1342" s="254">
        <f t="shared" si="841"/>
        <v>1594</v>
      </c>
      <c r="AG1342" s="254">
        <f t="shared" si="841"/>
        <v>1557</v>
      </c>
      <c r="AH1342" s="254">
        <f t="shared" si="841"/>
        <v>1634</v>
      </c>
      <c r="AI1342" s="252">
        <f t="shared" si="841"/>
        <v>1585</v>
      </c>
      <c r="AJ1342" s="252">
        <f t="shared" si="841"/>
        <v>1541</v>
      </c>
      <c r="AK1342" s="252">
        <f t="shared" si="841"/>
        <v>1616</v>
      </c>
      <c r="AL1342" s="252">
        <f t="shared" si="841"/>
        <v>1504</v>
      </c>
      <c r="AM1342" s="254">
        <f t="shared" si="841"/>
        <v>82880</v>
      </c>
      <c r="AN1342" s="254">
        <f t="shared" si="841"/>
        <v>98127</v>
      </c>
      <c r="AO1342" s="254">
        <f t="shared" si="841"/>
        <v>106525</v>
      </c>
      <c r="AP1342" s="254">
        <f t="shared" si="841"/>
        <v>118853</v>
      </c>
      <c r="AQ1342" s="252">
        <f t="shared" si="841"/>
        <v>97538</v>
      </c>
      <c r="AR1342" s="252">
        <f t="shared" si="841"/>
        <v>105758</v>
      </c>
      <c r="AS1342" s="252">
        <f t="shared" si="841"/>
        <v>118115</v>
      </c>
      <c r="AT1342" s="252">
        <f t="shared" si="841"/>
        <v>109050</v>
      </c>
      <c r="AU1342" s="254">
        <f t="shared" si="841"/>
        <v>15542</v>
      </c>
      <c r="AV1342" s="254">
        <f t="shared" si="841"/>
        <v>18640</v>
      </c>
      <c r="AW1342" s="254">
        <f t="shared" si="841"/>
        <v>20478</v>
      </c>
      <c r="AX1342" s="254">
        <f t="shared" si="841"/>
        <v>23232</v>
      </c>
      <c r="AY1342" s="252">
        <f t="shared" si="841"/>
        <v>18615</v>
      </c>
      <c r="AZ1342" s="252">
        <f t="shared" si="841"/>
        <v>20442</v>
      </c>
      <c r="BA1342" s="252">
        <f t="shared" si="841"/>
        <v>23201</v>
      </c>
      <c r="BB1342" s="252">
        <f t="shared" si="841"/>
        <v>21081</v>
      </c>
      <c r="BC1342" s="254">
        <f t="shared" si="841"/>
        <v>65324</v>
      </c>
      <c r="BD1342" s="254">
        <f t="shared" si="840"/>
        <v>74767.751469800001</v>
      </c>
      <c r="BE1342" s="254">
        <f t="shared" si="840"/>
        <v>80828.113614999995</v>
      </c>
      <c r="BF1342" s="254">
        <f t="shared" si="840"/>
        <v>90141.246805999996</v>
      </c>
      <c r="BG1342" s="252">
        <f t="shared" si="840"/>
        <v>74268</v>
      </c>
      <c r="BH1342" s="252">
        <f t="shared" si="840"/>
        <v>79988</v>
      </c>
      <c r="BI1342" s="252">
        <f t="shared" si="840"/>
        <v>89483</v>
      </c>
      <c r="BJ1342" s="252">
        <f t="shared" si="840"/>
        <v>82682</v>
      </c>
      <c r="BK1342" s="254">
        <f t="shared" ref="BK1342:CH1344" si="842">BK1164</f>
        <v>2014</v>
      </c>
      <c r="BL1342" s="254">
        <f t="shared" si="842"/>
        <v>4719.2485301999995</v>
      </c>
      <c r="BM1342" s="254">
        <f t="shared" si="842"/>
        <v>5218.8863849999998</v>
      </c>
      <c r="BN1342" s="254">
        <f t="shared" si="842"/>
        <v>5479.7531940000008</v>
      </c>
      <c r="BO1342" s="252">
        <f t="shared" si="842"/>
        <v>4655</v>
      </c>
      <c r="BP1342" s="252">
        <f t="shared" si="842"/>
        <v>5328</v>
      </c>
      <c r="BQ1342" s="252">
        <f t="shared" si="842"/>
        <v>5431</v>
      </c>
      <c r="BR1342" s="252">
        <f t="shared" si="842"/>
        <v>5287</v>
      </c>
      <c r="BS1342" s="254">
        <f t="shared" si="842"/>
        <v>4395</v>
      </c>
      <c r="BT1342" s="254">
        <f t="shared" si="842"/>
        <v>6479</v>
      </c>
      <c r="BU1342" s="254">
        <f t="shared" si="842"/>
        <v>6619</v>
      </c>
      <c r="BV1342" s="254">
        <f t="shared" si="842"/>
        <v>7334</v>
      </c>
      <c r="BW1342" s="252">
        <f t="shared" si="842"/>
        <v>6415</v>
      </c>
      <c r="BX1342" s="252">
        <f t="shared" si="842"/>
        <v>7097</v>
      </c>
      <c r="BY1342" s="252">
        <f t="shared" si="842"/>
        <v>7347</v>
      </c>
      <c r="BZ1342" s="252">
        <f t="shared" si="842"/>
        <v>7204</v>
      </c>
      <c r="CA1342" s="254">
        <f t="shared" si="842"/>
        <v>2381</v>
      </c>
      <c r="CB1342" s="254">
        <f t="shared" si="842"/>
        <v>1759.7514698</v>
      </c>
      <c r="CC1342" s="254">
        <f t="shared" si="842"/>
        <v>1400.113615</v>
      </c>
      <c r="CD1342" s="254">
        <f t="shared" si="842"/>
        <v>1854.2468059999999</v>
      </c>
      <c r="CE1342" s="252">
        <f t="shared" si="842"/>
        <v>1760</v>
      </c>
      <c r="CF1342" s="252">
        <f t="shared" si="842"/>
        <v>1769</v>
      </c>
      <c r="CG1342" s="252">
        <f t="shared" si="842"/>
        <v>1916</v>
      </c>
      <c r="CH1342" s="252">
        <f t="shared" si="842"/>
        <v>1917</v>
      </c>
      <c r="CI1342" s="560"/>
      <c r="CJ1342" s="254">
        <f t="shared" ref="CJ1342:DW1344" si="843">CJ1164</f>
        <v>65319</v>
      </c>
      <c r="CK1342" s="254">
        <f t="shared" si="843"/>
        <v>77409</v>
      </c>
      <c r="CL1342" s="254">
        <f t="shared" si="843"/>
        <v>78850</v>
      </c>
      <c r="CM1342" s="254">
        <f t="shared" si="843"/>
        <v>85262</v>
      </c>
      <c r="CN1342" s="252">
        <f t="shared" si="843"/>
        <v>74268</v>
      </c>
      <c r="CO1342" s="252">
        <f t="shared" si="843"/>
        <v>75681.498605680419</v>
      </c>
      <c r="CP1342" s="252">
        <f t="shared" si="843"/>
        <v>83041.376774192351</v>
      </c>
      <c r="CQ1342" s="252">
        <f t="shared" si="843"/>
        <v>82040.796867660581</v>
      </c>
      <c r="CR1342" s="254">
        <f t="shared" si="843"/>
        <v>42699</v>
      </c>
      <c r="CS1342" s="254">
        <f t="shared" si="843"/>
        <v>51744</v>
      </c>
      <c r="CT1342" s="254">
        <f t="shared" si="843"/>
        <v>55409</v>
      </c>
      <c r="CU1342" s="254">
        <f t="shared" si="843"/>
        <v>59359</v>
      </c>
      <c r="CV1342" s="252">
        <f t="shared" si="843"/>
        <v>48606</v>
      </c>
      <c r="CW1342" s="252">
        <f t="shared" si="843"/>
        <v>52237.498605680412</v>
      </c>
      <c r="CX1342" s="252">
        <f t="shared" si="843"/>
        <v>57713.376774192366</v>
      </c>
      <c r="CY1342" s="252">
        <f t="shared" si="843"/>
        <v>55824.796867660596</v>
      </c>
      <c r="CZ1342" s="254">
        <f t="shared" si="843"/>
        <v>18170</v>
      </c>
      <c r="DA1342" s="254">
        <f t="shared" si="843"/>
        <v>18721</v>
      </c>
      <c r="DB1342" s="254">
        <f t="shared" si="843"/>
        <v>16317</v>
      </c>
      <c r="DC1342" s="254">
        <f t="shared" si="843"/>
        <v>17934</v>
      </c>
      <c r="DD1342" s="252">
        <f t="shared" si="843"/>
        <v>19087</v>
      </c>
      <c r="DE1342" s="252">
        <f t="shared" si="843"/>
        <v>16652</v>
      </c>
      <c r="DF1342" s="252">
        <f t="shared" si="843"/>
        <v>18010</v>
      </c>
      <c r="DG1342" s="252">
        <f t="shared" si="843"/>
        <v>18603</v>
      </c>
      <c r="DH1342" s="254">
        <f t="shared" si="843"/>
        <v>4450</v>
      </c>
      <c r="DI1342" s="254">
        <f t="shared" si="843"/>
        <v>6944</v>
      </c>
      <c r="DJ1342" s="254">
        <f t="shared" si="843"/>
        <v>7124</v>
      </c>
      <c r="DK1342" s="254">
        <f t="shared" si="843"/>
        <v>7969</v>
      </c>
      <c r="DL1342" s="252">
        <f t="shared" si="843"/>
        <v>6575</v>
      </c>
      <c r="DM1342" s="252">
        <f t="shared" si="843"/>
        <v>6792</v>
      </c>
      <c r="DN1342" s="252">
        <f t="shared" si="843"/>
        <v>7318</v>
      </c>
      <c r="DO1342" s="252">
        <f t="shared" si="843"/>
        <v>7613</v>
      </c>
      <c r="DP1342" s="254">
        <f t="shared" si="843"/>
        <v>5</v>
      </c>
      <c r="DQ1342" s="254">
        <f t="shared" si="843"/>
        <v>-2641.2485301999995</v>
      </c>
      <c r="DR1342" s="254">
        <f t="shared" si="843"/>
        <v>1978.1136150000002</v>
      </c>
      <c r="DS1342" s="254">
        <f t="shared" si="843"/>
        <v>4879.2468059999992</v>
      </c>
      <c r="DT1342" s="252">
        <f t="shared" si="843"/>
        <v>0</v>
      </c>
      <c r="DU1342" s="252">
        <f t="shared" si="843"/>
        <v>4306.5013943195954</v>
      </c>
      <c r="DV1342" s="252">
        <f t="shared" si="843"/>
        <v>6441.6232258076361</v>
      </c>
      <c r="DW1342" s="252">
        <f t="shared" si="843"/>
        <v>641.20313233941067</v>
      </c>
      <c r="DX1342" s="545">
        <f t="shared" si="799"/>
        <v>0.28662173677279418</v>
      </c>
      <c r="DY1342" s="545">
        <f t="shared" si="799"/>
        <v>0.25660994863558539</v>
      </c>
      <c r="DZ1342" s="545">
        <f t="shared" si="799"/>
        <v>0.25399893548477465</v>
      </c>
      <c r="EA1342" s="545">
        <f t="shared" si="799"/>
        <v>0.24803067403147125</v>
      </c>
      <c r="EB1342" s="546">
        <f t="shared" si="799"/>
        <v>0.26160915711538751</v>
      </c>
      <c r="EC1342" s="546">
        <f t="shared" si="799"/>
        <v>0.26048827564985699</v>
      </c>
      <c r="ED1342" s="546">
        <f t="shared" si="789"/>
        <v>0.25417082380874201</v>
      </c>
      <c r="EE1342" s="546">
        <f t="shared" si="789"/>
        <v>0.2628487220566067</v>
      </c>
      <c r="EF1342" s="553"/>
      <c r="EG1342" s="254">
        <f t="shared" ref="EG1342:EM1344" si="844">EG1164</f>
        <v>53452</v>
      </c>
      <c r="EH1342" s="254">
        <f t="shared" si="844"/>
        <v>22375</v>
      </c>
      <c r="EI1342" s="254">
        <f t="shared" si="844"/>
        <v>31075</v>
      </c>
      <c r="EJ1342" s="254">
        <f t="shared" si="844"/>
        <v>5446</v>
      </c>
      <c r="EK1342" s="254">
        <f t="shared" si="844"/>
        <v>40082</v>
      </c>
      <c r="EL1342" s="254">
        <f t="shared" si="844"/>
        <v>390708</v>
      </c>
      <c r="EM1342" s="254">
        <f t="shared" si="844"/>
        <v>384769</v>
      </c>
      <c r="EN1342" s="547">
        <f t="shared" ref="EN1342:EN1405" si="845">IFERROR(EH1342/EG1342,0)</f>
        <v>0.41859986529970816</v>
      </c>
      <c r="EO1342" s="254">
        <f t="shared" ref="EO1342:EO1405" si="846">IFERROR((EJ1342/EI1342)*100,0)</f>
        <v>17.525341914722446</v>
      </c>
      <c r="EP1342" s="547">
        <f t="shared" ref="EP1342:EP1405" si="847">IFERROR(EK1342/EG1342,0)</f>
        <v>0.74986904138292299</v>
      </c>
      <c r="EQ1342" s="254">
        <f t="shared" ref="EQ1342:EQ1405" si="848">IFERROR((EK1342*1000000)/EL1342,0)</f>
        <v>102588.12207582133</v>
      </c>
      <c r="ER1342" s="254">
        <f t="shared" ref="ER1342:ER1405" si="849">IFERROR((EJ1342*1000000)/EM1342/12,0)</f>
        <v>1179.4955761335589</v>
      </c>
      <c r="ES1342" s="449"/>
      <c r="ET1342" s="252">
        <f t="shared" ref="ET1342:EZ1344" si="850">ET1164</f>
        <v>73851</v>
      </c>
      <c r="EU1342" s="252">
        <f t="shared" si="850"/>
        <v>32374</v>
      </c>
      <c r="EV1342" s="252">
        <f t="shared" si="850"/>
        <v>41469</v>
      </c>
      <c r="EW1342" s="252">
        <f t="shared" si="850"/>
        <v>8742</v>
      </c>
      <c r="EX1342" s="252">
        <f t="shared" si="850"/>
        <v>80946</v>
      </c>
      <c r="EY1342" s="252">
        <f t="shared" si="850"/>
        <v>444531</v>
      </c>
      <c r="EZ1342" s="252">
        <f t="shared" si="850"/>
        <v>438203</v>
      </c>
      <c r="FA1342" s="548">
        <f t="shared" ref="FA1342:FA1377" si="851">IFERROR(EU1342/ET1342,0)</f>
        <v>0.43836914869128379</v>
      </c>
      <c r="FB1342" s="253">
        <f t="shared" ref="FB1342:FB1377" si="852">IFERROR((EW1342/EV1342)*100,0)</f>
        <v>21.080807350068724</v>
      </c>
      <c r="FC1342" s="548">
        <f t="shared" ref="FC1342:FC1377" si="853">IFERROR(EX1342/ET1342,0)</f>
        <v>1.0960718202867936</v>
      </c>
      <c r="FD1342" s="252">
        <f t="shared" ref="FD1342:FD1377" si="854">IFERROR((EX1342*1000000)/EY1342,0)</f>
        <v>182093.03738097005</v>
      </c>
      <c r="FE1342" s="252">
        <f t="shared" ref="FE1342:FE1377" si="855">IFERROR((EW1342*1000000)/EZ1342/12,0)</f>
        <v>1662.4715029335719</v>
      </c>
      <c r="FF1342" s="252">
        <f>FF1164</f>
        <v>97532</v>
      </c>
      <c r="FG1342" s="253">
        <f t="shared" si="728"/>
        <v>19.75249148997252</v>
      </c>
      <c r="FH1342" s="252">
        <f t="shared" ref="FH1342:FJ1344" si="856">FH1164</f>
        <v>19265</v>
      </c>
      <c r="FI1342" s="252">
        <f t="shared" si="856"/>
        <v>97532</v>
      </c>
      <c r="FJ1342" s="252">
        <f t="shared" si="856"/>
        <v>137</v>
      </c>
      <c r="FK1342" s="252">
        <f t="shared" ref="FK1342:FK1377" si="857">FI1342-FH1342-FJ1342</f>
        <v>78130</v>
      </c>
      <c r="FL1342" s="252">
        <f>FL1164</f>
        <v>6944</v>
      </c>
      <c r="FM1342" s="252">
        <f t="shared" ref="FM1342:FM1377" si="858">FK1342-FL1342</f>
        <v>71186</v>
      </c>
      <c r="FN1342" s="553"/>
      <c r="FO1342" s="413"/>
      <c r="FP1342" s="413"/>
      <c r="FQ1342" s="413"/>
      <c r="FR1342" s="413"/>
      <c r="FS1342" s="413"/>
      <c r="FT1342" s="413"/>
      <c r="FU1342" s="413"/>
      <c r="FV1342" s="413"/>
      <c r="FW1342" s="553"/>
      <c r="FX1342" s="553"/>
      <c r="FY1342" s="553"/>
    </row>
    <row r="1343" spans="1:181">
      <c r="D1343" s="371" t="s">
        <v>2812</v>
      </c>
      <c r="F1343" s="371" t="s">
        <v>2811</v>
      </c>
      <c r="G1343" s="371" t="s">
        <v>2812</v>
      </c>
      <c r="H1343" s="371"/>
      <c r="I1343" s="392"/>
      <c r="J1343" s="561"/>
      <c r="K1343" s="392"/>
      <c r="O1343" s="226">
        <f t="shared" si="841"/>
        <v>9976</v>
      </c>
      <c r="P1343" s="226">
        <f t="shared" si="841"/>
        <v>3738</v>
      </c>
      <c r="Q1343" s="226">
        <f t="shared" si="841"/>
        <v>3972</v>
      </c>
      <c r="R1343" s="226">
        <f t="shared" si="841"/>
        <v>5453</v>
      </c>
      <c r="S1343" s="227">
        <f t="shared" si="841"/>
        <v>3742</v>
      </c>
      <c r="T1343" s="227">
        <f t="shared" si="841"/>
        <v>3980</v>
      </c>
      <c r="U1343" s="227">
        <f t="shared" si="841"/>
        <v>5464</v>
      </c>
      <c r="V1343" s="227">
        <f t="shared" si="841"/>
        <v>3249</v>
      </c>
      <c r="W1343" s="226">
        <f t="shared" si="841"/>
        <v>1153</v>
      </c>
      <c r="X1343" s="226">
        <f t="shared" si="841"/>
        <v>390</v>
      </c>
      <c r="Y1343" s="226">
        <f t="shared" si="841"/>
        <v>423</v>
      </c>
      <c r="Z1343" s="226">
        <f t="shared" si="841"/>
        <v>582</v>
      </c>
      <c r="AA1343" s="227">
        <f t="shared" si="841"/>
        <v>394</v>
      </c>
      <c r="AB1343" s="227">
        <f t="shared" si="841"/>
        <v>432</v>
      </c>
      <c r="AC1343" s="227">
        <f t="shared" si="841"/>
        <v>593</v>
      </c>
      <c r="AD1343" s="227">
        <f t="shared" si="841"/>
        <v>353</v>
      </c>
      <c r="AE1343" s="226">
        <f t="shared" si="841"/>
        <v>165</v>
      </c>
      <c r="AF1343" s="226">
        <f t="shared" si="841"/>
        <v>55</v>
      </c>
      <c r="AG1343" s="226">
        <f t="shared" si="841"/>
        <v>53</v>
      </c>
      <c r="AH1343" s="226">
        <f t="shared" si="841"/>
        <v>56</v>
      </c>
      <c r="AI1343" s="227">
        <f t="shared" si="841"/>
        <v>54</v>
      </c>
      <c r="AJ1343" s="227">
        <f t="shared" si="841"/>
        <v>18</v>
      </c>
      <c r="AK1343" s="227">
        <f t="shared" si="841"/>
        <v>55</v>
      </c>
      <c r="AL1343" s="227">
        <f t="shared" si="841"/>
        <v>40</v>
      </c>
      <c r="AM1343" s="226">
        <f t="shared" si="841"/>
        <v>8823</v>
      </c>
      <c r="AN1343" s="226">
        <f t="shared" si="841"/>
        <v>3347</v>
      </c>
      <c r="AO1343" s="226">
        <f t="shared" si="841"/>
        <v>3548</v>
      </c>
      <c r="AP1343" s="226">
        <f t="shared" si="841"/>
        <v>4872</v>
      </c>
      <c r="AQ1343" s="227">
        <f t="shared" si="841"/>
        <v>3347</v>
      </c>
      <c r="AR1343" s="227">
        <f t="shared" si="841"/>
        <v>3548</v>
      </c>
      <c r="AS1343" s="227">
        <f t="shared" si="841"/>
        <v>4872</v>
      </c>
      <c r="AT1343" s="227">
        <f t="shared" si="841"/>
        <v>2897</v>
      </c>
      <c r="AU1343" s="226">
        <f t="shared" si="841"/>
        <v>756</v>
      </c>
      <c r="AV1343" s="226">
        <f t="shared" si="841"/>
        <v>298</v>
      </c>
      <c r="AW1343" s="226">
        <f t="shared" si="841"/>
        <v>315</v>
      </c>
      <c r="AX1343" s="226">
        <f t="shared" si="841"/>
        <v>432</v>
      </c>
      <c r="AY1343" s="227">
        <f t="shared" si="841"/>
        <v>298</v>
      </c>
      <c r="AZ1343" s="227">
        <f t="shared" si="841"/>
        <v>315</v>
      </c>
      <c r="BA1343" s="227">
        <f t="shared" si="841"/>
        <v>432</v>
      </c>
      <c r="BB1343" s="227">
        <f t="shared" si="841"/>
        <v>260</v>
      </c>
      <c r="BC1343" s="226">
        <f t="shared" si="841"/>
        <v>8016</v>
      </c>
      <c r="BD1343" s="226">
        <f t="shared" si="840"/>
        <v>2926.2514700000002</v>
      </c>
      <c r="BE1343" s="226">
        <f t="shared" si="840"/>
        <v>3169.97666249136</v>
      </c>
      <c r="BF1343" s="226">
        <f t="shared" si="840"/>
        <v>4320.7497519999997</v>
      </c>
      <c r="BG1343" s="227">
        <f t="shared" si="840"/>
        <v>2941</v>
      </c>
      <c r="BH1343" s="227">
        <f t="shared" si="840"/>
        <v>3194</v>
      </c>
      <c r="BI1343" s="227">
        <f t="shared" si="840"/>
        <v>4334</v>
      </c>
      <c r="BJ1343" s="227">
        <f t="shared" si="840"/>
        <v>2528</v>
      </c>
      <c r="BK1343" s="226">
        <f t="shared" si="842"/>
        <v>51</v>
      </c>
      <c r="BL1343" s="226">
        <f t="shared" si="842"/>
        <v>122.74853</v>
      </c>
      <c r="BM1343" s="226">
        <f t="shared" si="842"/>
        <v>63.023337508640161</v>
      </c>
      <c r="BN1343" s="226">
        <f t="shared" si="842"/>
        <v>119.250248</v>
      </c>
      <c r="BO1343" s="227">
        <f t="shared" si="842"/>
        <v>108</v>
      </c>
      <c r="BP1343" s="227">
        <f t="shared" si="842"/>
        <v>39</v>
      </c>
      <c r="BQ1343" s="227">
        <f t="shared" si="842"/>
        <v>106</v>
      </c>
      <c r="BR1343" s="227">
        <f t="shared" si="842"/>
        <v>109</v>
      </c>
      <c r="BS1343" s="226">
        <f t="shared" si="842"/>
        <v>68</v>
      </c>
      <c r="BT1343" s="226">
        <f t="shared" si="842"/>
        <v>125</v>
      </c>
      <c r="BU1343" s="226">
        <f t="shared" si="842"/>
        <v>115</v>
      </c>
      <c r="BV1343" s="226">
        <f t="shared" si="842"/>
        <v>125</v>
      </c>
      <c r="BW1343" s="227">
        <f t="shared" si="842"/>
        <v>110</v>
      </c>
      <c r="BX1343" s="227">
        <f t="shared" si="842"/>
        <v>102</v>
      </c>
      <c r="BY1343" s="227">
        <f t="shared" si="842"/>
        <v>112</v>
      </c>
      <c r="BZ1343" s="227">
        <f t="shared" si="842"/>
        <v>109</v>
      </c>
      <c r="CA1343" s="226">
        <f t="shared" si="842"/>
        <v>17</v>
      </c>
      <c r="CB1343" s="226">
        <f t="shared" si="842"/>
        <v>2.2514699999999999</v>
      </c>
      <c r="CC1343" s="226">
        <f t="shared" si="842"/>
        <v>51.976662491359839</v>
      </c>
      <c r="CD1343" s="226">
        <f t="shared" si="842"/>
        <v>5.749752</v>
      </c>
      <c r="CE1343" s="227">
        <f t="shared" si="842"/>
        <v>2</v>
      </c>
      <c r="CF1343" s="227">
        <f t="shared" si="842"/>
        <v>63</v>
      </c>
      <c r="CG1343" s="227">
        <f t="shared" si="842"/>
        <v>6</v>
      </c>
      <c r="CH1343" s="227">
        <f t="shared" si="842"/>
        <v>0</v>
      </c>
      <c r="CI1343" s="562"/>
      <c r="CJ1343" s="226">
        <f t="shared" si="843"/>
        <v>8015</v>
      </c>
      <c r="CK1343" s="226">
        <f t="shared" si="843"/>
        <v>4066</v>
      </c>
      <c r="CL1343" s="226">
        <f t="shared" si="843"/>
        <v>3947</v>
      </c>
      <c r="CM1343" s="226">
        <f t="shared" si="843"/>
        <v>4886</v>
      </c>
      <c r="CN1343" s="227">
        <f t="shared" si="843"/>
        <v>2941</v>
      </c>
      <c r="CO1343" s="227">
        <f t="shared" si="843"/>
        <v>2895.8738448708773</v>
      </c>
      <c r="CP1343" s="227">
        <f t="shared" si="843"/>
        <v>3585.7119543043686</v>
      </c>
      <c r="CQ1343" s="227">
        <f t="shared" si="843"/>
        <v>2752.443470118184</v>
      </c>
      <c r="CR1343" s="226">
        <f t="shared" si="843"/>
        <v>3615</v>
      </c>
      <c r="CS1343" s="226">
        <f t="shared" si="843"/>
        <v>1872</v>
      </c>
      <c r="CT1343" s="226">
        <f t="shared" si="843"/>
        <v>1984</v>
      </c>
      <c r="CU1343" s="226">
        <f t="shared" si="843"/>
        <v>2723</v>
      </c>
      <c r="CV1343" s="227">
        <f t="shared" si="843"/>
        <v>1492</v>
      </c>
      <c r="CW1343" s="227">
        <f t="shared" si="843"/>
        <v>1581.8738448708773</v>
      </c>
      <c r="CX1343" s="227">
        <f t="shared" si="843"/>
        <v>2171.7119543043686</v>
      </c>
      <c r="CY1343" s="227">
        <f t="shared" si="843"/>
        <v>1291.443470118184</v>
      </c>
      <c r="CZ1343" s="226">
        <f t="shared" si="843"/>
        <v>4112</v>
      </c>
      <c r="DA1343" s="226">
        <f t="shared" si="843"/>
        <v>1847</v>
      </c>
      <c r="DB1343" s="226">
        <f t="shared" si="843"/>
        <v>1610</v>
      </c>
      <c r="DC1343" s="226">
        <f t="shared" si="843"/>
        <v>1770</v>
      </c>
      <c r="DD1343" s="227">
        <f t="shared" si="843"/>
        <v>1122</v>
      </c>
      <c r="DE1343" s="227">
        <f t="shared" si="843"/>
        <v>980</v>
      </c>
      <c r="DF1343" s="227">
        <f t="shared" si="843"/>
        <v>1059</v>
      </c>
      <c r="DG1343" s="227">
        <f t="shared" si="843"/>
        <v>1094</v>
      </c>
      <c r="DH1343" s="226">
        <f t="shared" si="843"/>
        <v>288</v>
      </c>
      <c r="DI1343" s="226">
        <f t="shared" si="843"/>
        <v>347</v>
      </c>
      <c r="DJ1343" s="226">
        <f t="shared" si="843"/>
        <v>353</v>
      </c>
      <c r="DK1343" s="226">
        <f t="shared" si="843"/>
        <v>393</v>
      </c>
      <c r="DL1343" s="227">
        <f t="shared" si="843"/>
        <v>327</v>
      </c>
      <c r="DM1343" s="227">
        <f t="shared" si="843"/>
        <v>334</v>
      </c>
      <c r="DN1343" s="227">
        <f t="shared" si="843"/>
        <v>355</v>
      </c>
      <c r="DO1343" s="227">
        <f t="shared" si="843"/>
        <v>367</v>
      </c>
      <c r="DP1343" s="226">
        <f t="shared" si="843"/>
        <v>1</v>
      </c>
      <c r="DQ1343" s="226">
        <f t="shared" si="843"/>
        <v>-1139.7485299999998</v>
      </c>
      <c r="DR1343" s="226">
        <f t="shared" si="843"/>
        <v>-777.02333750864</v>
      </c>
      <c r="DS1343" s="226">
        <f t="shared" si="843"/>
        <v>-565.25024800000028</v>
      </c>
      <c r="DT1343" s="227">
        <f t="shared" si="843"/>
        <v>0</v>
      </c>
      <c r="DU1343" s="227">
        <f t="shared" si="843"/>
        <v>298.12615512912248</v>
      </c>
      <c r="DV1343" s="227">
        <f t="shared" si="843"/>
        <v>748.28804569563147</v>
      </c>
      <c r="DW1343" s="227">
        <f t="shared" si="843"/>
        <v>-224.44347011818411</v>
      </c>
      <c r="DX1343" s="377">
        <f t="shared" si="799"/>
        <v>0.11557738572574178</v>
      </c>
      <c r="DY1343" s="377">
        <f t="shared" si="799"/>
        <v>0.1043338683788122</v>
      </c>
      <c r="DZ1343" s="377">
        <f t="shared" si="799"/>
        <v>0.10649546827794562</v>
      </c>
      <c r="EA1343" s="377">
        <f t="shared" si="799"/>
        <v>0.10673024023473318</v>
      </c>
      <c r="EB1343" s="378">
        <f t="shared" si="799"/>
        <v>0.10529128808123998</v>
      </c>
      <c r="EC1343" s="378">
        <f t="shared" si="799"/>
        <v>0.10854271356783919</v>
      </c>
      <c r="ED1343" s="378">
        <f t="shared" si="789"/>
        <v>0.1085285505124451</v>
      </c>
      <c r="EE1343" s="378">
        <f t="shared" si="789"/>
        <v>0.10864881502000616</v>
      </c>
      <c r="EF1343" s="553"/>
      <c r="EG1343" s="226">
        <f t="shared" si="844"/>
        <v>1111</v>
      </c>
      <c r="EH1343" s="226">
        <f t="shared" si="844"/>
        <v>253</v>
      </c>
      <c r="EI1343" s="226">
        <f t="shared" si="844"/>
        <v>858</v>
      </c>
      <c r="EJ1343" s="226">
        <f t="shared" si="844"/>
        <v>172</v>
      </c>
      <c r="EK1343" s="226">
        <f t="shared" si="844"/>
        <v>1137</v>
      </c>
      <c r="EL1343" s="226">
        <f t="shared" si="844"/>
        <v>13205</v>
      </c>
      <c r="EM1343" s="226">
        <f t="shared" si="844"/>
        <v>12911</v>
      </c>
      <c r="EN1343" s="379">
        <f t="shared" si="845"/>
        <v>0.22772277227722773</v>
      </c>
      <c r="EO1343" s="226">
        <f t="shared" si="846"/>
        <v>20.046620046620049</v>
      </c>
      <c r="EP1343" s="379">
        <f t="shared" si="847"/>
        <v>1.0234023402340233</v>
      </c>
      <c r="EQ1343" s="226">
        <f t="shared" si="848"/>
        <v>86103.748580083295</v>
      </c>
      <c r="ER1343" s="226">
        <f t="shared" si="849"/>
        <v>1110.1644592466373</v>
      </c>
      <c r="ET1343" s="227">
        <f t="shared" si="850"/>
        <v>843</v>
      </c>
      <c r="EU1343" s="227">
        <f t="shared" si="850"/>
        <v>288</v>
      </c>
      <c r="EV1343" s="227">
        <f t="shared" si="850"/>
        <v>556</v>
      </c>
      <c r="EW1343" s="227">
        <f t="shared" si="850"/>
        <v>188</v>
      </c>
      <c r="EX1343" s="227">
        <f t="shared" si="850"/>
        <v>1424</v>
      </c>
      <c r="EY1343" s="227">
        <f t="shared" si="850"/>
        <v>10502</v>
      </c>
      <c r="EZ1343" s="227">
        <f t="shared" si="850"/>
        <v>10400</v>
      </c>
      <c r="FA1343" s="380">
        <f t="shared" si="851"/>
        <v>0.34163701067615659</v>
      </c>
      <c r="FB1343" s="228">
        <f t="shared" si="852"/>
        <v>33.812949640287769</v>
      </c>
      <c r="FC1343" s="380">
        <f t="shared" si="853"/>
        <v>1.6892052194543297</v>
      </c>
      <c r="FD1343" s="227">
        <f t="shared" si="854"/>
        <v>135593.22033898305</v>
      </c>
      <c r="FE1343" s="227">
        <f t="shared" si="855"/>
        <v>1506.4102564102566</v>
      </c>
      <c r="FF1343" s="227">
        <f>FF1165</f>
        <v>3417</v>
      </c>
      <c r="FG1343" s="228">
        <f t="shared" si="728"/>
        <v>9.1893473807433423</v>
      </c>
      <c r="FH1343" s="227">
        <f t="shared" si="856"/>
        <v>314</v>
      </c>
      <c r="FI1343" s="227">
        <f t="shared" si="856"/>
        <v>3417</v>
      </c>
      <c r="FJ1343" s="227">
        <f t="shared" si="856"/>
        <v>8</v>
      </c>
      <c r="FK1343" s="227">
        <f t="shared" si="857"/>
        <v>3095</v>
      </c>
      <c r="FL1343" s="227">
        <f>FL1165</f>
        <v>242</v>
      </c>
      <c r="FM1343" s="227">
        <f t="shared" si="858"/>
        <v>2853</v>
      </c>
      <c r="FN1343" s="553"/>
      <c r="FO1343" s="413"/>
      <c r="FP1343" s="413"/>
      <c r="FQ1343" s="413"/>
      <c r="FR1343" s="413"/>
      <c r="FS1343" s="413"/>
      <c r="FT1343" s="413"/>
      <c r="FU1343" s="413"/>
      <c r="FV1343" s="413"/>
      <c r="FW1343" s="553"/>
      <c r="FX1343" s="553"/>
      <c r="FY1343" s="553"/>
    </row>
    <row r="1344" spans="1:181">
      <c r="D1344" s="371" t="s">
        <v>2814</v>
      </c>
      <c r="F1344" s="371" t="s">
        <v>2813</v>
      </c>
      <c r="G1344" s="371" t="s">
        <v>2814</v>
      </c>
      <c r="H1344" s="371"/>
      <c r="I1344" s="392"/>
      <c r="J1344" s="561"/>
      <c r="K1344" s="392"/>
      <c r="O1344" s="226">
        <f t="shared" si="841"/>
        <v>48925</v>
      </c>
      <c r="P1344" s="226">
        <f t="shared" si="841"/>
        <v>48010</v>
      </c>
      <c r="Q1344" s="226">
        <f t="shared" si="841"/>
        <v>53867</v>
      </c>
      <c r="R1344" s="226">
        <f t="shared" si="841"/>
        <v>63498</v>
      </c>
      <c r="S1344" s="227">
        <f t="shared" si="841"/>
        <v>48220</v>
      </c>
      <c r="T1344" s="227">
        <f t="shared" si="841"/>
        <v>54260</v>
      </c>
      <c r="U1344" s="227">
        <f t="shared" si="841"/>
        <v>63961</v>
      </c>
      <c r="V1344" s="227">
        <f t="shared" si="841"/>
        <v>52477</v>
      </c>
      <c r="W1344" s="226">
        <f t="shared" si="841"/>
        <v>11457</v>
      </c>
      <c r="X1344" s="226">
        <f t="shared" si="841"/>
        <v>10157</v>
      </c>
      <c r="Y1344" s="226">
        <f t="shared" si="841"/>
        <v>11079</v>
      </c>
      <c r="Z1344" s="226">
        <f t="shared" si="841"/>
        <v>12233</v>
      </c>
      <c r="AA1344" s="227">
        <f t="shared" si="841"/>
        <v>10368</v>
      </c>
      <c r="AB1344" s="227">
        <f t="shared" si="841"/>
        <v>11493</v>
      </c>
      <c r="AC1344" s="227">
        <f t="shared" si="841"/>
        <v>12722</v>
      </c>
      <c r="AD1344" s="227">
        <f t="shared" si="841"/>
        <v>10437</v>
      </c>
      <c r="AE1344" s="226">
        <f t="shared" si="841"/>
        <v>705</v>
      </c>
      <c r="AF1344" s="226">
        <f t="shared" si="841"/>
        <v>672</v>
      </c>
      <c r="AG1344" s="226">
        <f t="shared" si="841"/>
        <v>657</v>
      </c>
      <c r="AH1344" s="226">
        <f t="shared" si="841"/>
        <v>688</v>
      </c>
      <c r="AI1344" s="227">
        <f t="shared" si="841"/>
        <v>640</v>
      </c>
      <c r="AJ1344" s="227">
        <f t="shared" si="841"/>
        <v>477</v>
      </c>
      <c r="AK1344" s="227">
        <f t="shared" si="841"/>
        <v>630</v>
      </c>
      <c r="AL1344" s="227">
        <f t="shared" si="841"/>
        <v>582</v>
      </c>
      <c r="AM1344" s="226">
        <f t="shared" si="841"/>
        <v>37467</v>
      </c>
      <c r="AN1344" s="226">
        <f t="shared" si="841"/>
        <v>37854</v>
      </c>
      <c r="AO1344" s="226">
        <f t="shared" si="841"/>
        <v>42789</v>
      </c>
      <c r="AP1344" s="226">
        <f t="shared" si="841"/>
        <v>51266</v>
      </c>
      <c r="AQ1344" s="227">
        <f t="shared" si="841"/>
        <v>37854</v>
      </c>
      <c r="AR1344" s="227">
        <f t="shared" si="841"/>
        <v>42767</v>
      </c>
      <c r="AS1344" s="227">
        <f t="shared" si="841"/>
        <v>51240</v>
      </c>
      <c r="AT1344" s="227">
        <f t="shared" si="841"/>
        <v>42040</v>
      </c>
      <c r="AU1344" s="226">
        <f t="shared" si="841"/>
        <v>11825</v>
      </c>
      <c r="AV1344" s="226">
        <f t="shared" si="841"/>
        <v>13643</v>
      </c>
      <c r="AW1344" s="226">
        <f t="shared" si="841"/>
        <v>15166</v>
      </c>
      <c r="AX1344" s="226">
        <f t="shared" si="841"/>
        <v>17611</v>
      </c>
      <c r="AY1344" s="227">
        <f t="shared" si="841"/>
        <v>13643</v>
      </c>
      <c r="AZ1344" s="227">
        <f t="shared" si="841"/>
        <v>15165</v>
      </c>
      <c r="BA1344" s="227">
        <f t="shared" si="841"/>
        <v>17609</v>
      </c>
      <c r="BB1344" s="227">
        <f t="shared" si="841"/>
        <v>15359</v>
      </c>
      <c r="BC1344" s="226">
        <f t="shared" si="841"/>
        <v>22474</v>
      </c>
      <c r="BD1344" s="226">
        <f t="shared" si="840"/>
        <v>18629</v>
      </c>
      <c r="BE1344" s="226">
        <f t="shared" si="840"/>
        <v>21900</v>
      </c>
      <c r="BF1344" s="226">
        <f t="shared" si="840"/>
        <v>27284</v>
      </c>
      <c r="BG1344" s="227">
        <f t="shared" si="840"/>
        <v>18716</v>
      </c>
      <c r="BH1344" s="227">
        <f t="shared" si="840"/>
        <v>21423</v>
      </c>
      <c r="BI1344" s="227">
        <f t="shared" si="840"/>
        <v>27276</v>
      </c>
      <c r="BJ1344" s="227">
        <f t="shared" si="840"/>
        <v>20421</v>
      </c>
      <c r="BK1344" s="226">
        <f t="shared" si="842"/>
        <v>3168</v>
      </c>
      <c r="BL1344" s="226">
        <f t="shared" si="842"/>
        <v>5582</v>
      </c>
      <c r="BM1344" s="226">
        <f t="shared" si="842"/>
        <v>5723</v>
      </c>
      <c r="BN1344" s="226">
        <f t="shared" si="842"/>
        <v>6371</v>
      </c>
      <c r="BO1344" s="227">
        <f t="shared" si="842"/>
        <v>5495</v>
      </c>
      <c r="BP1344" s="227">
        <f t="shared" si="842"/>
        <v>6179</v>
      </c>
      <c r="BQ1344" s="227">
        <f t="shared" si="842"/>
        <v>6355</v>
      </c>
      <c r="BR1344" s="227">
        <f t="shared" si="842"/>
        <v>6260</v>
      </c>
      <c r="BS1344" s="226">
        <f t="shared" si="842"/>
        <v>3990</v>
      </c>
      <c r="BT1344" s="226">
        <f t="shared" si="842"/>
        <v>5582</v>
      </c>
      <c r="BU1344" s="226">
        <f t="shared" si="842"/>
        <v>5723</v>
      </c>
      <c r="BV1344" s="226">
        <f t="shared" si="842"/>
        <v>6371</v>
      </c>
      <c r="BW1344" s="227">
        <f t="shared" si="842"/>
        <v>5495</v>
      </c>
      <c r="BX1344" s="227">
        <f t="shared" si="842"/>
        <v>6179</v>
      </c>
      <c r="BY1344" s="227">
        <f t="shared" si="842"/>
        <v>6355</v>
      </c>
      <c r="BZ1344" s="227">
        <f t="shared" si="842"/>
        <v>6280</v>
      </c>
      <c r="CA1344" s="226">
        <f t="shared" si="842"/>
        <v>822</v>
      </c>
      <c r="CB1344" s="226">
        <f t="shared" si="842"/>
        <v>0</v>
      </c>
      <c r="CC1344" s="226">
        <f t="shared" si="842"/>
        <v>0</v>
      </c>
      <c r="CD1344" s="226">
        <f t="shared" si="842"/>
        <v>0</v>
      </c>
      <c r="CE1344" s="227">
        <f t="shared" si="842"/>
        <v>0</v>
      </c>
      <c r="CF1344" s="227">
        <f t="shared" si="842"/>
        <v>0</v>
      </c>
      <c r="CG1344" s="227">
        <f t="shared" si="842"/>
        <v>0</v>
      </c>
      <c r="CH1344" s="227">
        <f t="shared" si="842"/>
        <v>20</v>
      </c>
      <c r="CI1344" s="562"/>
      <c r="CJ1344" s="226">
        <f t="shared" si="843"/>
        <v>22474</v>
      </c>
      <c r="CK1344" s="226">
        <f t="shared" si="843"/>
        <v>22790</v>
      </c>
      <c r="CL1344" s="226">
        <f t="shared" si="843"/>
        <v>22685</v>
      </c>
      <c r="CM1344" s="226">
        <f t="shared" si="843"/>
        <v>25862</v>
      </c>
      <c r="CN1344" s="227">
        <f t="shared" si="843"/>
        <v>18716</v>
      </c>
      <c r="CO1344" s="227">
        <f t="shared" si="843"/>
        <v>20081.122949947228</v>
      </c>
      <c r="CP1344" s="227">
        <f t="shared" si="843"/>
        <v>23248.158423425964</v>
      </c>
      <c r="CQ1344" s="227">
        <f t="shared" si="843"/>
        <v>20509.614695041808</v>
      </c>
      <c r="CR1344" s="226">
        <f t="shared" si="843"/>
        <v>10825</v>
      </c>
      <c r="CS1344" s="226">
        <f t="shared" si="843"/>
        <v>8525</v>
      </c>
      <c r="CT1344" s="226">
        <f t="shared" si="843"/>
        <v>9613</v>
      </c>
      <c r="CU1344" s="226">
        <f t="shared" si="843"/>
        <v>11460</v>
      </c>
      <c r="CV1344" s="227">
        <f t="shared" si="843"/>
        <v>12147</v>
      </c>
      <c r="CW1344" s="227">
        <f t="shared" si="843"/>
        <v>13735.122949947228</v>
      </c>
      <c r="CX1344" s="227">
        <f t="shared" si="843"/>
        <v>16483.158423425968</v>
      </c>
      <c r="CY1344" s="227">
        <f t="shared" si="843"/>
        <v>13523.614695041808</v>
      </c>
      <c r="CZ1344" s="226">
        <f t="shared" si="843"/>
        <v>8892</v>
      </c>
      <c r="DA1344" s="226">
        <f t="shared" si="843"/>
        <v>9871</v>
      </c>
      <c r="DB1344" s="226">
        <f t="shared" si="843"/>
        <v>8608</v>
      </c>
      <c r="DC1344" s="226">
        <f t="shared" si="843"/>
        <v>9460</v>
      </c>
      <c r="DD1344" s="227">
        <f t="shared" si="843"/>
        <v>2425</v>
      </c>
      <c r="DE1344" s="227">
        <f t="shared" si="843"/>
        <v>2116</v>
      </c>
      <c r="DF1344" s="227">
        <f t="shared" si="843"/>
        <v>2288</v>
      </c>
      <c r="DG1344" s="227">
        <f t="shared" si="843"/>
        <v>2364</v>
      </c>
      <c r="DH1344" s="226">
        <f t="shared" si="843"/>
        <v>2757</v>
      </c>
      <c r="DI1344" s="226">
        <f t="shared" si="843"/>
        <v>4394</v>
      </c>
      <c r="DJ1344" s="226">
        <f t="shared" si="843"/>
        <v>4464</v>
      </c>
      <c r="DK1344" s="226">
        <f t="shared" si="843"/>
        <v>4942</v>
      </c>
      <c r="DL1344" s="227">
        <f t="shared" si="843"/>
        <v>4144</v>
      </c>
      <c r="DM1344" s="227">
        <f t="shared" si="843"/>
        <v>4230</v>
      </c>
      <c r="DN1344" s="227">
        <f t="shared" si="843"/>
        <v>4477</v>
      </c>
      <c r="DO1344" s="227">
        <f t="shared" si="843"/>
        <v>4622</v>
      </c>
      <c r="DP1344" s="226">
        <f t="shared" si="843"/>
        <v>0</v>
      </c>
      <c r="DQ1344" s="226">
        <f t="shared" si="843"/>
        <v>-4161</v>
      </c>
      <c r="DR1344" s="226">
        <f t="shared" si="843"/>
        <v>-785</v>
      </c>
      <c r="DS1344" s="226">
        <f t="shared" si="843"/>
        <v>1422</v>
      </c>
      <c r="DT1344" s="227">
        <f t="shared" si="843"/>
        <v>0</v>
      </c>
      <c r="DU1344" s="227">
        <f t="shared" si="843"/>
        <v>1341.8770500527717</v>
      </c>
      <c r="DV1344" s="227">
        <f t="shared" si="843"/>
        <v>4027.8415765740338</v>
      </c>
      <c r="DW1344" s="227">
        <f t="shared" si="843"/>
        <v>-88.614695041806954</v>
      </c>
      <c r="DX1344" s="377">
        <f t="shared" si="799"/>
        <v>0.2341747572815534</v>
      </c>
      <c r="DY1344" s="377">
        <f t="shared" si="799"/>
        <v>0.21156009164757342</v>
      </c>
      <c r="DZ1344" s="377">
        <f t="shared" si="799"/>
        <v>0.20567323222009765</v>
      </c>
      <c r="EA1344" s="377">
        <f t="shared" si="799"/>
        <v>0.19265173706258465</v>
      </c>
      <c r="EB1344" s="378">
        <f t="shared" si="799"/>
        <v>0.21501451679800912</v>
      </c>
      <c r="EC1344" s="378">
        <f t="shared" si="799"/>
        <v>0.21181349060081092</v>
      </c>
      <c r="ED1344" s="378">
        <f t="shared" si="789"/>
        <v>0.19890245618423727</v>
      </c>
      <c r="EE1344" s="378">
        <f t="shared" si="789"/>
        <v>0.19888713150523085</v>
      </c>
      <c r="EF1344" s="553"/>
      <c r="EG1344" s="226">
        <f t="shared" si="844"/>
        <v>34700</v>
      </c>
      <c r="EH1344" s="226">
        <f t="shared" si="844"/>
        <v>10653</v>
      </c>
      <c r="EI1344" s="226">
        <f t="shared" si="844"/>
        <v>24047</v>
      </c>
      <c r="EJ1344" s="226">
        <f t="shared" si="844"/>
        <v>3837</v>
      </c>
      <c r="EK1344" s="226">
        <f t="shared" si="844"/>
        <v>33376</v>
      </c>
      <c r="EL1344" s="226">
        <f t="shared" si="844"/>
        <v>300465</v>
      </c>
      <c r="EM1344" s="226">
        <f t="shared" si="844"/>
        <v>299471</v>
      </c>
      <c r="EN1344" s="379">
        <f t="shared" si="845"/>
        <v>0.3070028818443804</v>
      </c>
      <c r="EO1344" s="226">
        <f t="shared" si="846"/>
        <v>15.956252339169128</v>
      </c>
      <c r="EP1344" s="379">
        <f t="shared" si="847"/>
        <v>0.96184438040345821</v>
      </c>
      <c r="EQ1344" s="226">
        <f t="shared" si="848"/>
        <v>111081.15753914765</v>
      </c>
      <c r="ER1344" s="226">
        <f t="shared" si="849"/>
        <v>1067.7160726748166</v>
      </c>
      <c r="ET1344" s="227">
        <f t="shared" si="850"/>
        <v>47162</v>
      </c>
      <c r="EU1344" s="227">
        <f t="shared" si="850"/>
        <v>14685</v>
      </c>
      <c r="EV1344" s="227">
        <f t="shared" si="850"/>
        <v>32477</v>
      </c>
      <c r="EW1344" s="227">
        <f t="shared" si="850"/>
        <v>5973</v>
      </c>
      <c r="EX1344" s="227">
        <f t="shared" si="850"/>
        <v>65087</v>
      </c>
      <c r="EY1344" s="227">
        <f t="shared" si="850"/>
        <v>323653</v>
      </c>
      <c r="EZ1344" s="227">
        <f t="shared" si="850"/>
        <v>322478</v>
      </c>
      <c r="FA1344" s="380">
        <f t="shared" si="851"/>
        <v>0.31137356346210932</v>
      </c>
      <c r="FB1344" s="228">
        <f t="shared" si="852"/>
        <v>18.391477045293591</v>
      </c>
      <c r="FC1344" s="380">
        <f t="shared" si="853"/>
        <v>1.3800729400788772</v>
      </c>
      <c r="FD1344" s="227">
        <f t="shared" si="854"/>
        <v>201101.17934948849</v>
      </c>
      <c r="FE1344" s="227">
        <f t="shared" si="855"/>
        <v>1543.5161468379238</v>
      </c>
      <c r="FF1344" s="227">
        <f>FF1166</f>
        <v>38095</v>
      </c>
      <c r="FG1344" s="228">
        <f t="shared" si="728"/>
        <v>36.36697729360808</v>
      </c>
      <c r="FH1344" s="227">
        <f t="shared" si="856"/>
        <v>13854</v>
      </c>
      <c r="FI1344" s="227">
        <f t="shared" si="856"/>
        <v>38095</v>
      </c>
      <c r="FJ1344" s="227">
        <f t="shared" si="856"/>
        <v>455</v>
      </c>
      <c r="FK1344" s="227">
        <f t="shared" si="857"/>
        <v>23786</v>
      </c>
      <c r="FL1344" s="227">
        <f>FL1166</f>
        <v>2720</v>
      </c>
      <c r="FM1344" s="227">
        <f t="shared" si="858"/>
        <v>21066</v>
      </c>
      <c r="FN1344" s="553"/>
      <c r="FO1344" s="413"/>
      <c r="FP1344" s="413"/>
      <c r="FQ1344" s="413"/>
      <c r="FR1344" s="413"/>
      <c r="FS1344" s="413"/>
      <c r="FT1344" s="413"/>
      <c r="FU1344" s="413"/>
      <c r="FV1344" s="413"/>
      <c r="FW1344" s="553"/>
      <c r="FX1344" s="553"/>
      <c r="FY1344" s="553"/>
    </row>
    <row r="1345" spans="1:181">
      <c r="D1345" s="371" t="s">
        <v>2816</v>
      </c>
      <c r="F1345" s="371" t="s">
        <v>2815</v>
      </c>
      <c r="G1345" s="371" t="s">
        <v>2816</v>
      </c>
      <c r="H1345" s="371"/>
      <c r="I1345" s="392"/>
      <c r="J1345" s="561"/>
      <c r="K1345" s="392"/>
      <c r="O1345" s="226">
        <f t="shared" ref="O1345:BC1345" si="859">SUM(O1167:O1169)</f>
        <v>16073</v>
      </c>
      <c r="P1345" s="226">
        <f t="shared" si="859"/>
        <v>22687</v>
      </c>
      <c r="Q1345" s="226">
        <f t="shared" si="859"/>
        <v>24553</v>
      </c>
      <c r="R1345" s="226">
        <f t="shared" si="859"/>
        <v>26433</v>
      </c>
      <c r="S1345" s="227">
        <f>SUM(S1167:S1169)</f>
        <v>22757</v>
      </c>
      <c r="T1345" s="227">
        <f>SUM(T1167:T1169)</f>
        <v>24546</v>
      </c>
      <c r="U1345" s="227">
        <f>SUM(U1167:U1169)</f>
        <v>26479</v>
      </c>
      <c r="V1345" s="227">
        <f>SUM(V1167:V1169)</f>
        <v>28298</v>
      </c>
      <c r="W1345" s="226">
        <f t="shared" si="859"/>
        <v>9111</v>
      </c>
      <c r="X1345" s="226">
        <f t="shared" si="859"/>
        <v>9990</v>
      </c>
      <c r="Y1345" s="226">
        <f t="shared" si="859"/>
        <v>10809</v>
      </c>
      <c r="Z1345" s="226">
        <f t="shared" si="859"/>
        <v>11473</v>
      </c>
      <c r="AA1345" s="227">
        <f>SUM(AA1167:AA1169)</f>
        <v>10060</v>
      </c>
      <c r="AB1345" s="227">
        <f>SUM(AB1167:AB1169)</f>
        <v>10823</v>
      </c>
      <c r="AC1345" s="227">
        <f>SUM(AC1167:AC1169)</f>
        <v>11576</v>
      </c>
      <c r="AD1345" s="227">
        <f>SUM(AD1167:AD1169)</f>
        <v>12330</v>
      </c>
      <c r="AE1345" s="226">
        <f t="shared" si="859"/>
        <v>129</v>
      </c>
      <c r="AF1345" s="226">
        <f t="shared" si="859"/>
        <v>195</v>
      </c>
      <c r="AG1345" s="226">
        <f t="shared" si="859"/>
        <v>191</v>
      </c>
      <c r="AH1345" s="226">
        <f t="shared" si="859"/>
        <v>199</v>
      </c>
      <c r="AI1345" s="227">
        <f>SUM(AI1167:AI1169)</f>
        <v>264</v>
      </c>
      <c r="AJ1345" s="227">
        <f>SUM(AJ1167:AJ1169)</f>
        <v>447</v>
      </c>
      <c r="AK1345" s="227">
        <f>SUM(AK1167:AK1169)</f>
        <v>211</v>
      </c>
      <c r="AL1345" s="227">
        <f>SUM(AL1167:AL1169)</f>
        <v>221</v>
      </c>
      <c r="AM1345" s="226">
        <f t="shared" si="859"/>
        <v>6962</v>
      </c>
      <c r="AN1345" s="226">
        <f t="shared" si="859"/>
        <v>12694</v>
      </c>
      <c r="AO1345" s="226">
        <f t="shared" si="859"/>
        <v>13747</v>
      </c>
      <c r="AP1345" s="226">
        <f t="shared" si="859"/>
        <v>14959</v>
      </c>
      <c r="AQ1345" s="227">
        <f>SUM(AQ1167:AQ1169)</f>
        <v>12694</v>
      </c>
      <c r="AR1345" s="227">
        <f>SUM(AR1167:AR1169)</f>
        <v>13724</v>
      </c>
      <c r="AS1345" s="227">
        <f>SUM(AS1167:AS1169)</f>
        <v>14904</v>
      </c>
      <c r="AT1345" s="227">
        <f>SUM(AT1167:AT1169)</f>
        <v>15968</v>
      </c>
      <c r="AU1345" s="226">
        <f t="shared" si="859"/>
        <v>755</v>
      </c>
      <c r="AV1345" s="226">
        <f t="shared" si="859"/>
        <v>1400</v>
      </c>
      <c r="AW1345" s="226">
        <f t="shared" si="859"/>
        <v>1535</v>
      </c>
      <c r="AX1345" s="226">
        <f t="shared" si="859"/>
        <v>1685</v>
      </c>
      <c r="AY1345" s="227">
        <f>SUM(AY1167:AY1169)</f>
        <v>1400</v>
      </c>
      <c r="AZ1345" s="227">
        <f>SUM(AZ1167:AZ1169)</f>
        <v>1532</v>
      </c>
      <c r="BA1345" s="227">
        <f>SUM(BA1167:BA1169)</f>
        <v>1679</v>
      </c>
      <c r="BB1345" s="227">
        <f>SUM(BB1167:BB1169)</f>
        <v>1840</v>
      </c>
      <c r="BC1345" s="226">
        <f t="shared" si="859"/>
        <v>6243</v>
      </c>
      <c r="BD1345" s="226">
        <f t="shared" si="840"/>
        <v>11276</v>
      </c>
      <c r="BE1345" s="226">
        <f t="shared" si="840"/>
        <v>12191</v>
      </c>
      <c r="BF1345" s="226">
        <f t="shared" si="840"/>
        <v>13253</v>
      </c>
      <c r="BG1345" s="227">
        <f t="shared" si="840"/>
        <v>11217</v>
      </c>
      <c r="BH1345" s="227">
        <f t="shared" si="840"/>
        <v>12115</v>
      </c>
      <c r="BI1345" s="227">
        <f t="shared" si="840"/>
        <v>13144</v>
      </c>
      <c r="BJ1345" s="227">
        <f t="shared" si="840"/>
        <v>14042</v>
      </c>
      <c r="BK1345" s="226">
        <f t="shared" ref="BK1345:CD1345" si="860">SUM(BK1167:BK1169)</f>
        <v>-36</v>
      </c>
      <c r="BL1345" s="226">
        <f t="shared" si="860"/>
        <v>18</v>
      </c>
      <c r="BM1345" s="226">
        <f t="shared" si="860"/>
        <v>21</v>
      </c>
      <c r="BN1345" s="226">
        <f t="shared" si="860"/>
        <v>21</v>
      </c>
      <c r="BO1345" s="227">
        <f>SUM(BO1167:BO1169)</f>
        <v>77</v>
      </c>
      <c r="BP1345" s="227">
        <f>SUM(BP1167:BP1169)</f>
        <v>77</v>
      </c>
      <c r="BQ1345" s="227">
        <f>SUM(BQ1167:BQ1169)</f>
        <v>81</v>
      </c>
      <c r="BR1345" s="227">
        <f>SUM(BR1167:BR1169)</f>
        <v>86</v>
      </c>
      <c r="BS1345" s="226">
        <f t="shared" si="860"/>
        <v>11</v>
      </c>
      <c r="BT1345" s="226">
        <f t="shared" si="860"/>
        <v>18</v>
      </c>
      <c r="BU1345" s="226">
        <f t="shared" si="860"/>
        <v>21</v>
      </c>
      <c r="BV1345" s="226">
        <f t="shared" si="860"/>
        <v>21</v>
      </c>
      <c r="BW1345" s="227">
        <f>SUM(BW1167:BW1169)</f>
        <v>77</v>
      </c>
      <c r="BX1345" s="227">
        <f>SUM(BX1167:BX1169)</f>
        <v>77</v>
      </c>
      <c r="BY1345" s="227">
        <f>SUM(BY1167:BY1169)</f>
        <v>81</v>
      </c>
      <c r="BZ1345" s="227">
        <f>SUM(BZ1167:BZ1169)</f>
        <v>86</v>
      </c>
      <c r="CA1345" s="226">
        <f t="shared" si="860"/>
        <v>47</v>
      </c>
      <c r="CB1345" s="226">
        <f t="shared" si="860"/>
        <v>0</v>
      </c>
      <c r="CC1345" s="226">
        <f t="shared" si="860"/>
        <v>0</v>
      </c>
      <c r="CD1345" s="226">
        <f t="shared" si="860"/>
        <v>0</v>
      </c>
      <c r="CE1345" s="227">
        <f>SUM(CE1167:CE1169)</f>
        <v>0</v>
      </c>
      <c r="CF1345" s="227">
        <f>SUM(CF1167:CF1169)</f>
        <v>0</v>
      </c>
      <c r="CG1345" s="227">
        <f>SUM(CG1167:CG1169)</f>
        <v>0</v>
      </c>
      <c r="CH1345" s="227">
        <f>SUM(CH1167:CH1169)</f>
        <v>0</v>
      </c>
      <c r="CI1345" s="562"/>
      <c r="CJ1345" s="226">
        <f t="shared" ref="CJ1345:DS1345" si="861">SUM(CJ1167:CJ1169)</f>
        <v>6241</v>
      </c>
      <c r="CK1345" s="226">
        <f t="shared" si="861"/>
        <v>9406</v>
      </c>
      <c r="CL1345" s="226">
        <f t="shared" si="861"/>
        <v>9893</v>
      </c>
      <c r="CM1345" s="226">
        <f t="shared" si="861"/>
        <v>10891</v>
      </c>
      <c r="CN1345" s="227">
        <f>SUM(CN1167:CN1169)</f>
        <v>11217</v>
      </c>
      <c r="CO1345" s="227">
        <f>SUM(CO1167:CO1169)</f>
        <v>11828.624677092808</v>
      </c>
      <c r="CP1345" s="227">
        <f>SUM(CP1167:CP1169)</f>
        <v>12878.026332322486</v>
      </c>
      <c r="CQ1345" s="227">
        <f>SUM(CQ1167:CQ1169)</f>
        <v>13716.600754587074</v>
      </c>
      <c r="CR1345" s="226">
        <f t="shared" si="861"/>
        <v>4781</v>
      </c>
      <c r="CS1345" s="226">
        <f t="shared" si="861"/>
        <v>7293</v>
      </c>
      <c r="CT1345" s="226">
        <f t="shared" si="861"/>
        <v>7899</v>
      </c>
      <c r="CU1345" s="226">
        <f t="shared" si="861"/>
        <v>8640</v>
      </c>
      <c r="CV1345" s="227">
        <f>SUM(CV1167:CV1169)</f>
        <v>9006</v>
      </c>
      <c r="CW1345" s="227">
        <f>SUM(CW1167:CW1169)</f>
        <v>9750.6246770928083</v>
      </c>
      <c r="CX1345" s="227">
        <f>SUM(CX1167:CX1169)</f>
        <v>10610.026332322486</v>
      </c>
      <c r="CY1345" s="227">
        <f>SUM(CY1167:CY1169)</f>
        <v>11375.600754587074</v>
      </c>
      <c r="CZ1345" s="226">
        <f t="shared" si="861"/>
        <v>799</v>
      </c>
      <c r="DA1345" s="226">
        <f t="shared" si="861"/>
        <v>1062</v>
      </c>
      <c r="DB1345" s="226">
        <f t="shared" si="861"/>
        <v>926</v>
      </c>
      <c r="DC1345" s="226">
        <f t="shared" si="861"/>
        <v>1019</v>
      </c>
      <c r="DD1345" s="227">
        <f>SUM(DD1167:DD1169)</f>
        <v>1219</v>
      </c>
      <c r="DE1345" s="227">
        <f>SUM(DE1167:DE1169)</f>
        <v>1065</v>
      </c>
      <c r="DF1345" s="227">
        <f>SUM(DF1167:DF1169)</f>
        <v>1152</v>
      </c>
      <c r="DG1345" s="227">
        <f>SUM(DG1167:DG1169)</f>
        <v>1189</v>
      </c>
      <c r="DH1345" s="226">
        <f t="shared" si="861"/>
        <v>661</v>
      </c>
      <c r="DI1345" s="226">
        <f t="shared" si="861"/>
        <v>1051</v>
      </c>
      <c r="DJ1345" s="226">
        <f t="shared" si="861"/>
        <v>1068</v>
      </c>
      <c r="DK1345" s="226">
        <f t="shared" si="861"/>
        <v>1232</v>
      </c>
      <c r="DL1345" s="227">
        <f>SUM(DL1167:DL1169)</f>
        <v>992</v>
      </c>
      <c r="DM1345" s="227">
        <f>SUM(DM1167:DM1169)</f>
        <v>1013</v>
      </c>
      <c r="DN1345" s="227">
        <f>SUM(DN1167:DN1169)</f>
        <v>1116</v>
      </c>
      <c r="DO1345" s="227">
        <f>SUM(DO1167:DO1169)</f>
        <v>1152</v>
      </c>
      <c r="DP1345" s="226">
        <f t="shared" si="861"/>
        <v>2</v>
      </c>
      <c r="DQ1345" s="226">
        <f t="shared" si="861"/>
        <v>1870</v>
      </c>
      <c r="DR1345" s="226">
        <f t="shared" si="861"/>
        <v>2298</v>
      </c>
      <c r="DS1345" s="226">
        <f t="shared" si="861"/>
        <v>2362</v>
      </c>
      <c r="DT1345" s="227">
        <f>SUM(DT1167:DT1169)</f>
        <v>0</v>
      </c>
      <c r="DU1345" s="227">
        <f>SUM(DU1167:DU1169)</f>
        <v>286.37532290719054</v>
      </c>
      <c r="DV1345" s="227">
        <f>SUM(DV1167:DV1169)</f>
        <v>265.9736676775151</v>
      </c>
      <c r="DW1345" s="227">
        <f>SUM(DW1167:DW1169)</f>
        <v>325.3992454129243</v>
      </c>
      <c r="DX1345" s="377">
        <f t="shared" si="799"/>
        <v>0.56685124121197039</v>
      </c>
      <c r="DY1345" s="377">
        <f t="shared" si="799"/>
        <v>0.44034028298144312</v>
      </c>
      <c r="DZ1345" s="377">
        <f t="shared" si="799"/>
        <v>0.44023133629291739</v>
      </c>
      <c r="EA1345" s="377">
        <f t="shared" si="799"/>
        <v>0.43404078235538912</v>
      </c>
      <c r="EB1345" s="378">
        <f t="shared" si="799"/>
        <v>0.44206178318759065</v>
      </c>
      <c r="EC1345" s="378">
        <f t="shared" si="799"/>
        <v>0.44092723865395583</v>
      </c>
      <c r="ED1345" s="378">
        <f t="shared" si="789"/>
        <v>0.43717663053740702</v>
      </c>
      <c r="EE1345" s="378">
        <f t="shared" si="789"/>
        <v>0.4357198388578698</v>
      </c>
      <c r="EF1345" s="553"/>
      <c r="EG1345" s="226">
        <f t="shared" ref="EG1345:EM1345" si="862">SUM(EG1167:EG1169)</f>
        <v>6591</v>
      </c>
      <c r="EH1345" s="226">
        <f t="shared" si="862"/>
        <v>5051</v>
      </c>
      <c r="EI1345" s="226">
        <f t="shared" si="862"/>
        <v>1540</v>
      </c>
      <c r="EJ1345" s="226">
        <f t="shared" si="862"/>
        <v>359</v>
      </c>
      <c r="EK1345" s="226">
        <f t="shared" si="862"/>
        <v>1858</v>
      </c>
      <c r="EL1345" s="226">
        <f t="shared" si="862"/>
        <v>20030</v>
      </c>
      <c r="EM1345" s="226">
        <f t="shared" si="862"/>
        <v>19020</v>
      </c>
      <c r="EN1345" s="379">
        <f t="shared" si="845"/>
        <v>0.76634805037171905</v>
      </c>
      <c r="EO1345" s="226">
        <f t="shared" si="846"/>
        <v>23.311688311688311</v>
      </c>
      <c r="EP1345" s="379">
        <f t="shared" si="847"/>
        <v>0.28189956000606886</v>
      </c>
      <c r="EQ1345" s="226">
        <f t="shared" si="848"/>
        <v>92760.858711932102</v>
      </c>
      <c r="ER1345" s="226">
        <f t="shared" si="849"/>
        <v>1572.905713284262</v>
      </c>
      <c r="ET1345" s="227">
        <f t="shared" ref="ET1345:EZ1345" si="863">SUM(ET1167:ET1169)</f>
        <v>13311</v>
      </c>
      <c r="EU1345" s="227">
        <f t="shared" si="863"/>
        <v>9901</v>
      </c>
      <c r="EV1345" s="227">
        <f t="shared" si="863"/>
        <v>3406</v>
      </c>
      <c r="EW1345" s="227">
        <f t="shared" si="863"/>
        <v>820</v>
      </c>
      <c r="EX1345" s="227">
        <f t="shared" si="863"/>
        <v>3798</v>
      </c>
      <c r="EY1345" s="227">
        <f t="shared" si="863"/>
        <v>34790</v>
      </c>
      <c r="EZ1345" s="227">
        <f t="shared" si="863"/>
        <v>33425</v>
      </c>
      <c r="FA1345" s="380">
        <f t="shared" si="851"/>
        <v>0.74382090000751255</v>
      </c>
      <c r="FB1345" s="228">
        <f t="shared" si="852"/>
        <v>24.075161479741634</v>
      </c>
      <c r="FC1345" s="380">
        <f t="shared" si="853"/>
        <v>0.28532792427315756</v>
      </c>
      <c r="FD1345" s="227">
        <f t="shared" si="854"/>
        <v>109169.30152342627</v>
      </c>
      <c r="FE1345" s="227">
        <f t="shared" si="855"/>
        <v>2044.3779606083272</v>
      </c>
      <c r="FF1345" s="227">
        <f>SUM(FF1167:FF1169)</f>
        <v>12772</v>
      </c>
      <c r="FG1345" s="228">
        <f t="shared" si="728"/>
        <v>11.846226119636704</v>
      </c>
      <c r="FH1345" s="227">
        <f>SUM(FH1167:FH1169)</f>
        <v>1513</v>
      </c>
      <c r="FI1345" s="227">
        <f>SUM(FI1167:FI1169)</f>
        <v>12772</v>
      </c>
      <c r="FJ1345" s="227">
        <f>SUM(FJ1167:FJ1169)</f>
        <v>108</v>
      </c>
      <c r="FK1345" s="227">
        <f t="shared" si="857"/>
        <v>11151</v>
      </c>
      <c r="FL1345" s="227">
        <f>SUM(FL1167:FL1169)</f>
        <v>1208</v>
      </c>
      <c r="FM1345" s="227">
        <f t="shared" si="858"/>
        <v>9943</v>
      </c>
      <c r="FN1345" s="553"/>
      <c r="FO1345" s="413"/>
      <c r="FP1345" s="413"/>
      <c r="FQ1345" s="413"/>
      <c r="FR1345" s="413"/>
      <c r="FS1345" s="413"/>
      <c r="FT1345" s="413"/>
      <c r="FU1345" s="413"/>
      <c r="FV1345" s="413"/>
      <c r="FW1345" s="553"/>
      <c r="FX1345" s="553"/>
      <c r="FY1345" s="553"/>
    </row>
    <row r="1346" spans="1:181">
      <c r="D1346" s="371" t="s">
        <v>2818</v>
      </c>
      <c r="F1346" s="371" t="s">
        <v>2817</v>
      </c>
      <c r="G1346" s="371" t="s">
        <v>2818</v>
      </c>
      <c r="H1346" s="371"/>
      <c r="I1346" s="392"/>
      <c r="J1346" s="561"/>
      <c r="K1346" s="392"/>
      <c r="O1346" s="226">
        <f t="shared" ref="O1346:BC1346" si="864">SUM(O1170:O1174)</f>
        <v>16917</v>
      </c>
      <c r="P1346" s="226">
        <f t="shared" si="864"/>
        <v>31485</v>
      </c>
      <c r="Q1346" s="226">
        <f t="shared" si="864"/>
        <v>33278</v>
      </c>
      <c r="R1346" s="226">
        <f t="shared" si="864"/>
        <v>37080</v>
      </c>
      <c r="S1346" s="227">
        <f>SUM(S1170:S1174)</f>
        <v>30878</v>
      </c>
      <c r="T1346" s="227">
        <f>SUM(T1170:T1174)</f>
        <v>32527</v>
      </c>
      <c r="U1346" s="227">
        <f>SUM(U1170:U1174)</f>
        <v>36237</v>
      </c>
      <c r="V1346" s="227">
        <f>SUM(V1170:V1174)</f>
        <v>36743</v>
      </c>
      <c r="W1346" s="226">
        <f t="shared" si="864"/>
        <v>4816</v>
      </c>
      <c r="X1346" s="226">
        <f t="shared" si="864"/>
        <v>8249</v>
      </c>
      <c r="Y1346" s="226">
        <f t="shared" si="864"/>
        <v>8664</v>
      </c>
      <c r="Z1346" s="226">
        <f t="shared" si="864"/>
        <v>10037</v>
      </c>
      <c r="AA1346" s="227">
        <f>SUM(AA1170:AA1174)</f>
        <v>8228</v>
      </c>
      <c r="AB1346" s="227">
        <f>SUM(AB1170:AB1174)</f>
        <v>8691</v>
      </c>
      <c r="AC1346" s="227">
        <f>SUM(AC1170:AC1174)</f>
        <v>9988</v>
      </c>
      <c r="AD1346" s="227">
        <f>SUM(AD1170:AD1174)</f>
        <v>10237</v>
      </c>
      <c r="AE1346" s="226">
        <f t="shared" si="864"/>
        <v>225</v>
      </c>
      <c r="AF1346" s="226">
        <f t="shared" si="864"/>
        <v>328</v>
      </c>
      <c r="AG1346" s="226">
        <f t="shared" si="864"/>
        <v>319</v>
      </c>
      <c r="AH1346" s="226">
        <f t="shared" si="864"/>
        <v>338</v>
      </c>
      <c r="AI1346" s="227">
        <f>SUM(AI1170:AI1174)</f>
        <v>364</v>
      </c>
      <c r="AJ1346" s="227">
        <f>SUM(AJ1170:AJ1174)</f>
        <v>358</v>
      </c>
      <c r="AK1346" s="227">
        <f>SUM(AK1170:AK1174)</f>
        <v>372</v>
      </c>
      <c r="AL1346" s="227">
        <f>SUM(AL1170:AL1174)</f>
        <v>362</v>
      </c>
      <c r="AM1346" s="226">
        <f t="shared" si="864"/>
        <v>12101</v>
      </c>
      <c r="AN1346" s="226">
        <f t="shared" si="864"/>
        <v>23239</v>
      </c>
      <c r="AO1346" s="226">
        <f t="shared" si="864"/>
        <v>24613</v>
      </c>
      <c r="AP1346" s="226">
        <f t="shared" si="864"/>
        <v>27045</v>
      </c>
      <c r="AQ1346" s="227">
        <f>SUM(AQ1170:AQ1174)</f>
        <v>22650</v>
      </c>
      <c r="AR1346" s="227">
        <f>SUM(AR1170:AR1174)</f>
        <v>23844</v>
      </c>
      <c r="AS1346" s="227">
        <f>SUM(AS1170:AS1174)</f>
        <v>26248</v>
      </c>
      <c r="AT1346" s="227">
        <f>SUM(AT1170:AT1174)</f>
        <v>26504</v>
      </c>
      <c r="AU1346" s="226">
        <f t="shared" si="864"/>
        <v>872</v>
      </c>
      <c r="AV1346" s="226">
        <f t="shared" si="864"/>
        <v>1755</v>
      </c>
      <c r="AW1346" s="226">
        <f t="shared" si="864"/>
        <v>1841</v>
      </c>
      <c r="AX1346" s="226">
        <f t="shared" si="864"/>
        <v>1985</v>
      </c>
      <c r="AY1346" s="227">
        <f>SUM(AY1170:AY1174)</f>
        <v>1730</v>
      </c>
      <c r="AZ1346" s="227">
        <f>SUM(AZ1170:AZ1174)</f>
        <v>1811</v>
      </c>
      <c r="BA1346" s="227">
        <f>SUM(BA1170:BA1174)</f>
        <v>1957</v>
      </c>
      <c r="BB1346" s="227">
        <f>SUM(BB1170:BB1174)</f>
        <v>2055</v>
      </c>
      <c r="BC1346" s="226">
        <f t="shared" si="864"/>
        <v>12545</v>
      </c>
      <c r="BD1346" s="226">
        <f t="shared" si="840"/>
        <v>22946.999999799998</v>
      </c>
      <c r="BE1346" s="226">
        <f t="shared" si="840"/>
        <v>23889.899535617038</v>
      </c>
      <c r="BF1346" s="226">
        <f t="shared" si="840"/>
        <v>26576.667054000001</v>
      </c>
      <c r="BG1346" s="227">
        <f t="shared" si="840"/>
        <v>22210</v>
      </c>
      <c r="BH1346" s="227">
        <f t="shared" si="840"/>
        <v>23295</v>
      </c>
      <c r="BI1346" s="227">
        <f t="shared" si="840"/>
        <v>25675</v>
      </c>
      <c r="BJ1346" s="227">
        <f t="shared" si="840"/>
        <v>25834</v>
      </c>
      <c r="BK1346" s="226">
        <f t="shared" ref="BK1346:CD1346" si="865">SUM(BK1170:BK1174)</f>
        <v>-1316</v>
      </c>
      <c r="BL1346" s="226">
        <f t="shared" si="865"/>
        <v>-1462.9999998000001</v>
      </c>
      <c r="BM1346" s="226">
        <f t="shared" si="865"/>
        <v>-1117.8995356170365</v>
      </c>
      <c r="BN1346" s="226">
        <f t="shared" si="865"/>
        <v>-1516.667054</v>
      </c>
      <c r="BO1346" s="227">
        <f>SUM(BO1170:BO1174)</f>
        <v>-1290</v>
      </c>
      <c r="BP1346" s="227">
        <f>SUM(BP1170:BP1174)</f>
        <v>-1262</v>
      </c>
      <c r="BQ1346" s="227">
        <f>SUM(BQ1170:BQ1174)</f>
        <v>-1384</v>
      </c>
      <c r="BR1346" s="227">
        <f>SUM(BR1170:BR1174)</f>
        <v>-1385</v>
      </c>
      <c r="BS1346" s="226">
        <f t="shared" si="865"/>
        <v>9</v>
      </c>
      <c r="BT1346" s="226">
        <f t="shared" si="865"/>
        <v>54</v>
      </c>
      <c r="BU1346" s="226">
        <f t="shared" si="865"/>
        <v>82</v>
      </c>
      <c r="BV1346" s="226">
        <f t="shared" si="865"/>
        <v>92</v>
      </c>
      <c r="BW1346" s="227">
        <f>SUM(BW1170:BW1174)</f>
        <v>227</v>
      </c>
      <c r="BX1346" s="227">
        <f>SUM(BX1170:BX1174)</f>
        <v>264</v>
      </c>
      <c r="BY1346" s="227">
        <f>SUM(BY1170:BY1174)</f>
        <v>286</v>
      </c>
      <c r="BZ1346" s="227">
        <f>SUM(BZ1170:BZ1174)</f>
        <v>250</v>
      </c>
      <c r="CA1346" s="226">
        <f t="shared" si="865"/>
        <v>1325</v>
      </c>
      <c r="CB1346" s="226">
        <f t="shared" si="865"/>
        <v>1516.9999998000001</v>
      </c>
      <c r="CC1346" s="226">
        <f t="shared" si="865"/>
        <v>1199.8995356170365</v>
      </c>
      <c r="CD1346" s="226">
        <f t="shared" si="865"/>
        <v>1608.667054</v>
      </c>
      <c r="CE1346" s="227">
        <f>SUM(CE1170:CE1174)</f>
        <v>1517</v>
      </c>
      <c r="CF1346" s="227">
        <f>SUM(CF1170:CF1174)</f>
        <v>1526</v>
      </c>
      <c r="CG1346" s="227">
        <f>SUM(CG1170:CG1174)</f>
        <v>1670</v>
      </c>
      <c r="CH1346" s="227">
        <f>SUM(CH1170:CH1174)</f>
        <v>1635</v>
      </c>
      <c r="CI1346" s="562"/>
      <c r="CJ1346" s="226">
        <f t="shared" ref="CJ1346:DS1346" si="866">SUM(CJ1170:CJ1174)</f>
        <v>12542</v>
      </c>
      <c r="CK1346" s="226">
        <f t="shared" si="866"/>
        <v>22072</v>
      </c>
      <c r="CL1346" s="226">
        <f t="shared" si="866"/>
        <v>22826</v>
      </c>
      <c r="CM1346" s="226">
        <f t="shared" si="866"/>
        <v>24830</v>
      </c>
      <c r="CN1346" s="227">
        <f>SUM(CN1170:CN1174)</f>
        <v>22210</v>
      </c>
      <c r="CO1346" s="227">
        <f>SUM(CO1170:CO1174)</f>
        <v>21866.759429239512</v>
      </c>
      <c r="CP1346" s="227">
        <f>SUM(CP1170:CP1174)</f>
        <v>24361.72802323291</v>
      </c>
      <c r="CQ1346" s="227">
        <f>SUM(CQ1170:CQ1174)</f>
        <v>25267.788583494941</v>
      </c>
      <c r="CR1346" s="226">
        <f t="shared" si="866"/>
        <v>10202</v>
      </c>
      <c r="CS1346" s="226">
        <f t="shared" si="866"/>
        <v>18749</v>
      </c>
      <c r="CT1346" s="226">
        <f t="shared" si="866"/>
        <v>19914</v>
      </c>
      <c r="CU1346" s="226">
        <f t="shared" si="866"/>
        <v>21620</v>
      </c>
      <c r="CV1346" s="227">
        <f>SUM(CV1170:CV1174)</f>
        <v>13637</v>
      </c>
      <c r="CW1346" s="227">
        <f>SUM(CW1170:CW1174)</f>
        <v>14368.759429239512</v>
      </c>
      <c r="CX1346" s="227">
        <f>SUM(CX1170:CX1174)</f>
        <v>16248.72802323291</v>
      </c>
      <c r="CY1346" s="227">
        <f>SUM(CY1170:CY1174)</f>
        <v>16884.788583494941</v>
      </c>
      <c r="CZ1346" s="226">
        <f t="shared" si="866"/>
        <v>2233</v>
      </c>
      <c r="DA1346" s="226">
        <f t="shared" si="866"/>
        <v>3163</v>
      </c>
      <c r="DB1346" s="226">
        <f t="shared" si="866"/>
        <v>2752</v>
      </c>
      <c r="DC1346" s="226">
        <f t="shared" si="866"/>
        <v>3023</v>
      </c>
      <c r="DD1346" s="227">
        <f>SUM(DD1170:DD1174)</f>
        <v>8423</v>
      </c>
      <c r="DE1346" s="227">
        <f>SUM(DE1170:DE1174)</f>
        <v>7346</v>
      </c>
      <c r="DF1346" s="227">
        <f>SUM(DF1170:DF1174)</f>
        <v>7945</v>
      </c>
      <c r="DG1346" s="227">
        <f>SUM(DG1170:DG1174)</f>
        <v>8208</v>
      </c>
      <c r="DH1346" s="226">
        <f t="shared" si="866"/>
        <v>107</v>
      </c>
      <c r="DI1346" s="226">
        <f t="shared" si="866"/>
        <v>160</v>
      </c>
      <c r="DJ1346" s="226">
        <f t="shared" si="866"/>
        <v>160</v>
      </c>
      <c r="DK1346" s="226">
        <f t="shared" si="866"/>
        <v>187</v>
      </c>
      <c r="DL1346" s="227">
        <f>SUM(DL1170:DL1174)</f>
        <v>150</v>
      </c>
      <c r="DM1346" s="227">
        <f>SUM(DM1170:DM1174)</f>
        <v>152</v>
      </c>
      <c r="DN1346" s="227">
        <f>SUM(DN1170:DN1174)</f>
        <v>168</v>
      </c>
      <c r="DO1346" s="227">
        <f>SUM(DO1170:DO1174)</f>
        <v>175</v>
      </c>
      <c r="DP1346" s="226">
        <f t="shared" si="866"/>
        <v>3</v>
      </c>
      <c r="DQ1346" s="226">
        <f t="shared" si="866"/>
        <v>874.9999998000003</v>
      </c>
      <c r="DR1346" s="226">
        <f t="shared" si="866"/>
        <v>1063.8995356170362</v>
      </c>
      <c r="DS1346" s="226">
        <f t="shared" si="866"/>
        <v>1746.667054</v>
      </c>
      <c r="DT1346" s="227">
        <f>SUM(DT1170:DT1174)</f>
        <v>0</v>
      </c>
      <c r="DU1346" s="227">
        <f>SUM(DU1170:DU1174)</f>
        <v>1428.2405707604878</v>
      </c>
      <c r="DV1346" s="227">
        <f>SUM(DV1170:DV1174)</f>
        <v>1313.2719767670872</v>
      </c>
      <c r="DW1346" s="227">
        <f>SUM(DW1170:DW1174)</f>
        <v>566.21141650505774</v>
      </c>
      <c r="DX1346" s="377">
        <f t="shared" si="799"/>
        <v>0.28468404563456878</v>
      </c>
      <c r="DY1346" s="377">
        <f t="shared" si="799"/>
        <v>0.26199777671907259</v>
      </c>
      <c r="DZ1346" s="377">
        <f t="shared" si="799"/>
        <v>0.26035218462647997</v>
      </c>
      <c r="EA1346" s="377">
        <f t="shared" si="799"/>
        <v>0.27068500539374324</v>
      </c>
      <c r="EB1346" s="378">
        <f t="shared" si="799"/>
        <v>0.26646803549452686</v>
      </c>
      <c r="EC1346" s="378">
        <f t="shared" si="799"/>
        <v>0.26719340855289453</v>
      </c>
      <c r="ED1346" s="378">
        <f t="shared" si="789"/>
        <v>0.27562988106079422</v>
      </c>
      <c r="EE1346" s="378">
        <f t="shared" si="789"/>
        <v>0.27861089187056037</v>
      </c>
      <c r="EF1346" s="553"/>
      <c r="EG1346" s="226">
        <f t="shared" ref="EG1346:EM1346" si="867">SUM(EG1170:EG1174)</f>
        <v>1466</v>
      </c>
      <c r="EH1346" s="226">
        <f t="shared" si="867"/>
        <v>653</v>
      </c>
      <c r="EI1346" s="226">
        <f t="shared" si="867"/>
        <v>812</v>
      </c>
      <c r="EJ1346" s="226">
        <f t="shared" si="867"/>
        <v>254</v>
      </c>
      <c r="EK1346" s="226">
        <f t="shared" si="867"/>
        <v>633</v>
      </c>
      <c r="EL1346" s="226">
        <f t="shared" si="867"/>
        <v>21452</v>
      </c>
      <c r="EM1346" s="226">
        <f t="shared" si="867"/>
        <v>18885</v>
      </c>
      <c r="EN1346" s="379">
        <f t="shared" si="845"/>
        <v>0.44542974079126874</v>
      </c>
      <c r="EO1346" s="226">
        <f t="shared" si="846"/>
        <v>31.2807881773399</v>
      </c>
      <c r="EP1346" s="379">
        <f t="shared" si="847"/>
        <v>0.43178717598908595</v>
      </c>
      <c r="EQ1346" s="226">
        <f t="shared" si="848"/>
        <v>29507.738206227859</v>
      </c>
      <c r="ER1346" s="226">
        <f t="shared" si="849"/>
        <v>1120.8189921454416</v>
      </c>
      <c r="ET1346" s="227">
        <f t="shared" ref="ET1346:EZ1346" si="868">SUM(ET1170:ET1174)</f>
        <v>2757</v>
      </c>
      <c r="EU1346" s="227">
        <f t="shared" si="868"/>
        <v>1479</v>
      </c>
      <c r="EV1346" s="227">
        <f t="shared" si="868"/>
        <v>1278</v>
      </c>
      <c r="EW1346" s="227">
        <f t="shared" si="868"/>
        <v>566</v>
      </c>
      <c r="EX1346" s="227">
        <f t="shared" si="868"/>
        <v>6318</v>
      </c>
      <c r="EY1346" s="227">
        <f t="shared" si="868"/>
        <v>33862</v>
      </c>
      <c r="EZ1346" s="227">
        <f t="shared" si="868"/>
        <v>31561</v>
      </c>
      <c r="FA1346" s="380">
        <f t="shared" si="851"/>
        <v>0.53645266594124053</v>
      </c>
      <c r="FB1346" s="228">
        <f t="shared" si="852"/>
        <v>44.287949921752741</v>
      </c>
      <c r="FC1346" s="380">
        <f t="shared" si="853"/>
        <v>2.2916213275299238</v>
      </c>
      <c r="FD1346" s="227">
        <f t="shared" si="854"/>
        <v>186580.8280668596</v>
      </c>
      <c r="FE1346" s="227">
        <f t="shared" si="855"/>
        <v>1494.4604628074733</v>
      </c>
      <c r="FF1346" s="227">
        <f>SUM(FF1170:FF1174)</f>
        <v>21805</v>
      </c>
      <c r="FG1346" s="228">
        <f t="shared" si="728"/>
        <v>8.8786975464343048</v>
      </c>
      <c r="FH1346" s="227">
        <f>SUM(FH1170:FH1174)</f>
        <v>1936</v>
      </c>
      <c r="FI1346" s="227">
        <f>SUM(FI1170:FI1174)</f>
        <v>21805</v>
      </c>
      <c r="FJ1346" s="227">
        <f>SUM(FJ1170:FJ1174)</f>
        <v>-281</v>
      </c>
      <c r="FK1346" s="227">
        <f t="shared" si="857"/>
        <v>20150</v>
      </c>
      <c r="FL1346" s="227">
        <f>SUM(FL1170:FL1174)</f>
        <v>1599</v>
      </c>
      <c r="FM1346" s="227">
        <f t="shared" si="858"/>
        <v>18551</v>
      </c>
      <c r="FN1346" s="553"/>
      <c r="FO1346" s="413"/>
      <c r="FP1346" s="413"/>
      <c r="FQ1346" s="413"/>
      <c r="FR1346" s="413"/>
      <c r="FS1346" s="413"/>
      <c r="FT1346" s="413"/>
      <c r="FU1346" s="413"/>
      <c r="FV1346" s="413"/>
      <c r="FW1346" s="553"/>
      <c r="FX1346" s="553"/>
      <c r="FY1346" s="553"/>
    </row>
    <row r="1347" spans="1:181">
      <c r="D1347" s="371" t="s">
        <v>2820</v>
      </c>
      <c r="F1347" s="371" t="s">
        <v>2819</v>
      </c>
      <c r="G1347" s="371" t="s">
        <v>2820</v>
      </c>
      <c r="H1347" s="371"/>
      <c r="I1347" s="392"/>
      <c r="J1347" s="561"/>
      <c r="K1347" s="392"/>
      <c r="O1347" s="226">
        <f t="shared" ref="O1347:BC1349" si="869">SUM(O1175)</f>
        <v>12767</v>
      </c>
      <c r="P1347" s="226">
        <f t="shared" si="869"/>
        <v>11250</v>
      </c>
      <c r="Q1347" s="226">
        <f t="shared" si="869"/>
        <v>11712</v>
      </c>
      <c r="R1347" s="226">
        <f t="shared" si="869"/>
        <v>9918</v>
      </c>
      <c r="S1347" s="227">
        <f t="shared" si="869"/>
        <v>11669</v>
      </c>
      <c r="T1347" s="227">
        <f t="shared" si="869"/>
        <v>12279</v>
      </c>
      <c r="U1347" s="227">
        <f t="shared" si="869"/>
        <v>10375</v>
      </c>
      <c r="V1347" s="227">
        <f t="shared" si="869"/>
        <v>10327</v>
      </c>
      <c r="W1347" s="226">
        <f t="shared" si="869"/>
        <v>4275</v>
      </c>
      <c r="X1347" s="226">
        <f t="shared" si="869"/>
        <v>2439</v>
      </c>
      <c r="Y1347" s="226">
        <f t="shared" si="869"/>
        <v>2541</v>
      </c>
      <c r="Z1347" s="226">
        <f t="shared" si="869"/>
        <v>2152</v>
      </c>
      <c r="AA1347" s="227">
        <f t="shared" si="869"/>
        <v>2860</v>
      </c>
      <c r="AB1347" s="227">
        <f t="shared" si="869"/>
        <v>3034</v>
      </c>
      <c r="AC1347" s="227">
        <f t="shared" si="869"/>
        <v>2553</v>
      </c>
      <c r="AD1347" s="227">
        <f t="shared" si="869"/>
        <v>2542</v>
      </c>
      <c r="AE1347" s="226">
        <f t="shared" si="869"/>
        <v>159</v>
      </c>
      <c r="AF1347" s="226">
        <f t="shared" si="869"/>
        <v>144</v>
      </c>
      <c r="AG1347" s="226">
        <f t="shared" si="869"/>
        <v>142</v>
      </c>
      <c r="AH1347" s="226">
        <f t="shared" si="869"/>
        <v>149</v>
      </c>
      <c r="AI1347" s="227">
        <f t="shared" si="869"/>
        <v>104</v>
      </c>
      <c r="AJ1347" s="227">
        <f t="shared" si="869"/>
        <v>125</v>
      </c>
      <c r="AK1347" s="227">
        <f t="shared" si="869"/>
        <v>146</v>
      </c>
      <c r="AL1347" s="227">
        <f t="shared" si="869"/>
        <v>108</v>
      </c>
      <c r="AM1347" s="226">
        <f t="shared" si="869"/>
        <v>8492</v>
      </c>
      <c r="AN1347" s="226">
        <f t="shared" si="869"/>
        <v>8811</v>
      </c>
      <c r="AO1347" s="226">
        <f t="shared" si="869"/>
        <v>9173</v>
      </c>
      <c r="AP1347" s="226">
        <f t="shared" si="869"/>
        <v>7768</v>
      </c>
      <c r="AQ1347" s="227">
        <f t="shared" si="869"/>
        <v>8811</v>
      </c>
      <c r="AR1347" s="227">
        <f t="shared" si="869"/>
        <v>9247</v>
      </c>
      <c r="AS1347" s="227">
        <f t="shared" si="869"/>
        <v>7822</v>
      </c>
      <c r="AT1347" s="227">
        <f t="shared" si="869"/>
        <v>7786</v>
      </c>
      <c r="AU1347" s="226">
        <f t="shared" si="869"/>
        <v>757</v>
      </c>
      <c r="AV1347" s="226">
        <f t="shared" si="869"/>
        <v>786</v>
      </c>
      <c r="AW1347" s="226">
        <f t="shared" si="869"/>
        <v>821</v>
      </c>
      <c r="AX1347" s="226">
        <f t="shared" si="869"/>
        <v>692</v>
      </c>
      <c r="AY1347" s="227">
        <f t="shared" si="869"/>
        <v>786</v>
      </c>
      <c r="AZ1347" s="227">
        <f t="shared" si="869"/>
        <v>821</v>
      </c>
      <c r="BA1347" s="227">
        <f t="shared" si="869"/>
        <v>692</v>
      </c>
      <c r="BB1347" s="227">
        <f t="shared" si="869"/>
        <v>690</v>
      </c>
      <c r="BC1347" s="226">
        <f t="shared" si="869"/>
        <v>7621</v>
      </c>
      <c r="BD1347" s="226">
        <f t="shared" si="840"/>
        <v>7528</v>
      </c>
      <c r="BE1347" s="226">
        <f t="shared" si="840"/>
        <v>7883</v>
      </c>
      <c r="BF1347" s="226">
        <f t="shared" si="840"/>
        <v>6560</v>
      </c>
      <c r="BG1347" s="227">
        <f t="shared" si="840"/>
        <v>7525</v>
      </c>
      <c r="BH1347" s="227">
        <f t="shared" si="840"/>
        <v>7956</v>
      </c>
      <c r="BI1347" s="227">
        <f t="shared" si="840"/>
        <v>6622</v>
      </c>
      <c r="BJ1347" s="227">
        <f t="shared" si="840"/>
        <v>6621</v>
      </c>
      <c r="BK1347" s="226">
        <f t="shared" ref="BK1347:CH1349" si="870">SUM(BK1175)</f>
        <v>114</v>
      </c>
      <c r="BL1347" s="226">
        <f t="shared" si="870"/>
        <v>497</v>
      </c>
      <c r="BM1347" s="226">
        <f t="shared" si="870"/>
        <v>469</v>
      </c>
      <c r="BN1347" s="226">
        <f t="shared" si="870"/>
        <v>516</v>
      </c>
      <c r="BO1347" s="227">
        <f t="shared" si="870"/>
        <v>500</v>
      </c>
      <c r="BP1347" s="227">
        <f t="shared" si="870"/>
        <v>470</v>
      </c>
      <c r="BQ1347" s="227">
        <f t="shared" si="870"/>
        <v>508</v>
      </c>
      <c r="BR1347" s="227">
        <f t="shared" si="870"/>
        <v>475</v>
      </c>
      <c r="BS1347" s="226">
        <f t="shared" si="870"/>
        <v>168</v>
      </c>
      <c r="BT1347" s="226">
        <f t="shared" si="870"/>
        <v>497</v>
      </c>
      <c r="BU1347" s="226">
        <f t="shared" si="870"/>
        <v>469</v>
      </c>
      <c r="BV1347" s="226">
        <f t="shared" si="870"/>
        <v>516</v>
      </c>
      <c r="BW1347" s="227">
        <f t="shared" si="870"/>
        <v>500</v>
      </c>
      <c r="BX1347" s="227">
        <f t="shared" si="870"/>
        <v>470</v>
      </c>
      <c r="BY1347" s="227">
        <f t="shared" si="870"/>
        <v>508</v>
      </c>
      <c r="BZ1347" s="227">
        <f t="shared" si="870"/>
        <v>475</v>
      </c>
      <c r="CA1347" s="226">
        <f t="shared" si="870"/>
        <v>54</v>
      </c>
      <c r="CB1347" s="226">
        <f t="shared" si="870"/>
        <v>0</v>
      </c>
      <c r="CC1347" s="226">
        <f t="shared" si="870"/>
        <v>0</v>
      </c>
      <c r="CD1347" s="226">
        <f t="shared" si="870"/>
        <v>0</v>
      </c>
      <c r="CE1347" s="227">
        <f t="shared" si="870"/>
        <v>0</v>
      </c>
      <c r="CF1347" s="227">
        <f t="shared" si="870"/>
        <v>0</v>
      </c>
      <c r="CG1347" s="227">
        <f t="shared" si="870"/>
        <v>0</v>
      </c>
      <c r="CH1347" s="227">
        <f t="shared" si="870"/>
        <v>0</v>
      </c>
      <c r="CI1347" s="562"/>
      <c r="CJ1347" s="226">
        <f t="shared" ref="CJ1347:DW1349" si="871">SUM(CJ1175)</f>
        <v>7622</v>
      </c>
      <c r="CK1347" s="226">
        <f t="shared" si="871"/>
        <v>8194</v>
      </c>
      <c r="CL1347" s="226">
        <f t="shared" si="871"/>
        <v>8503</v>
      </c>
      <c r="CM1347" s="226">
        <f t="shared" si="871"/>
        <v>7341</v>
      </c>
      <c r="CN1347" s="227">
        <f t="shared" si="871"/>
        <v>7525</v>
      </c>
      <c r="CO1347" s="227">
        <f t="shared" si="871"/>
        <v>7565.0865331247878</v>
      </c>
      <c r="CP1347" s="227">
        <f t="shared" si="871"/>
        <v>6868.6276804539511</v>
      </c>
      <c r="CQ1347" s="227">
        <f t="shared" si="871"/>
        <v>6918.2986463448369</v>
      </c>
      <c r="CR1347" s="226">
        <f t="shared" si="871"/>
        <v>7219</v>
      </c>
      <c r="CS1347" s="226">
        <f t="shared" si="871"/>
        <v>7630</v>
      </c>
      <c r="CT1347" s="226">
        <f t="shared" si="871"/>
        <v>7943</v>
      </c>
      <c r="CU1347" s="226">
        <f t="shared" si="871"/>
        <v>6727</v>
      </c>
      <c r="CV1347" s="227">
        <f t="shared" si="871"/>
        <v>5245</v>
      </c>
      <c r="CW1347" s="227">
        <f t="shared" si="871"/>
        <v>5508.0865331247878</v>
      </c>
      <c r="CX1347" s="227">
        <f t="shared" si="871"/>
        <v>4659.6276804539502</v>
      </c>
      <c r="CY1347" s="227">
        <f t="shared" si="871"/>
        <v>4637.2986463448387</v>
      </c>
      <c r="CZ1347" s="226">
        <f t="shared" si="871"/>
        <v>73</v>
      </c>
      <c r="DA1347" s="226">
        <f t="shared" si="871"/>
        <v>78</v>
      </c>
      <c r="DB1347" s="226">
        <f t="shared" si="871"/>
        <v>67</v>
      </c>
      <c r="DC1347" s="226">
        <f t="shared" si="871"/>
        <v>75</v>
      </c>
      <c r="DD1347" s="227">
        <f t="shared" si="871"/>
        <v>1822</v>
      </c>
      <c r="DE1347" s="227">
        <f t="shared" si="871"/>
        <v>1590</v>
      </c>
      <c r="DF1347" s="227">
        <f t="shared" si="871"/>
        <v>1720</v>
      </c>
      <c r="DG1347" s="227">
        <f t="shared" si="871"/>
        <v>1777</v>
      </c>
      <c r="DH1347" s="226">
        <f t="shared" si="871"/>
        <v>330</v>
      </c>
      <c r="DI1347" s="226">
        <f t="shared" si="871"/>
        <v>486</v>
      </c>
      <c r="DJ1347" s="226">
        <f t="shared" si="871"/>
        <v>493</v>
      </c>
      <c r="DK1347" s="226">
        <f t="shared" si="871"/>
        <v>539</v>
      </c>
      <c r="DL1347" s="227">
        <f t="shared" si="871"/>
        <v>458</v>
      </c>
      <c r="DM1347" s="227">
        <f t="shared" si="871"/>
        <v>467</v>
      </c>
      <c r="DN1347" s="227">
        <f t="shared" si="871"/>
        <v>489</v>
      </c>
      <c r="DO1347" s="227">
        <f t="shared" si="871"/>
        <v>504</v>
      </c>
      <c r="DP1347" s="226">
        <f t="shared" si="871"/>
        <v>-1</v>
      </c>
      <c r="DQ1347" s="226">
        <f t="shared" si="871"/>
        <v>-666</v>
      </c>
      <c r="DR1347" s="226">
        <f t="shared" si="871"/>
        <v>-620</v>
      </c>
      <c r="DS1347" s="226">
        <f t="shared" si="871"/>
        <v>-781</v>
      </c>
      <c r="DT1347" s="227">
        <f t="shared" si="871"/>
        <v>0</v>
      </c>
      <c r="DU1347" s="227">
        <f t="shared" si="871"/>
        <v>390.91346687521116</v>
      </c>
      <c r="DV1347" s="227">
        <f t="shared" si="871"/>
        <v>-246.62768045395083</v>
      </c>
      <c r="DW1347" s="227">
        <f t="shared" si="871"/>
        <v>-297.29864634483818</v>
      </c>
      <c r="DX1347" s="377">
        <f t="shared" si="799"/>
        <v>0.33484765410824785</v>
      </c>
      <c r="DY1347" s="377">
        <f t="shared" si="799"/>
        <v>0.21679999999999999</v>
      </c>
      <c r="DZ1347" s="377">
        <f t="shared" si="799"/>
        <v>0.21695696721311475</v>
      </c>
      <c r="EA1347" s="377">
        <f t="shared" si="799"/>
        <v>0.21697922968340391</v>
      </c>
      <c r="EB1347" s="378">
        <f t="shared" si="799"/>
        <v>0.24509383837518212</v>
      </c>
      <c r="EC1347" s="378">
        <f t="shared" si="799"/>
        <v>0.24708852512419577</v>
      </c>
      <c r="ED1347" s="378">
        <f t="shared" si="789"/>
        <v>0.24607228915662652</v>
      </c>
      <c r="EE1347" s="378">
        <f t="shared" si="789"/>
        <v>0.2461508666602111</v>
      </c>
      <c r="EF1347" s="553"/>
      <c r="EG1347" s="226">
        <f t="shared" ref="EG1347:EM1349" si="872">SUM(EG1175)</f>
        <v>8111</v>
      </c>
      <c r="EH1347" s="226">
        <f t="shared" si="872"/>
        <v>4751</v>
      </c>
      <c r="EI1347" s="226">
        <f t="shared" si="872"/>
        <v>3359</v>
      </c>
      <c r="EJ1347" s="226">
        <f t="shared" si="872"/>
        <v>644</v>
      </c>
      <c r="EK1347" s="226">
        <f t="shared" si="872"/>
        <v>2173</v>
      </c>
      <c r="EL1347" s="226">
        <f t="shared" si="872"/>
        <v>24048</v>
      </c>
      <c r="EM1347" s="226">
        <f t="shared" si="872"/>
        <v>23783</v>
      </c>
      <c r="EN1347" s="379">
        <f t="shared" si="845"/>
        <v>0.58574774996917767</v>
      </c>
      <c r="EO1347" s="226">
        <f t="shared" si="846"/>
        <v>19.172372729979159</v>
      </c>
      <c r="EP1347" s="379">
        <f t="shared" si="847"/>
        <v>0.2679077795586241</v>
      </c>
      <c r="EQ1347" s="226">
        <f t="shared" si="848"/>
        <v>90360.94477711244</v>
      </c>
      <c r="ER1347" s="226">
        <f t="shared" si="849"/>
        <v>2256.5137563245457</v>
      </c>
      <c r="ET1347" s="227">
        <f t="shared" ref="ET1347:EZ1349" si="873">SUM(ET1175)</f>
        <v>7553</v>
      </c>
      <c r="EU1347" s="227">
        <f t="shared" si="873"/>
        <v>4545</v>
      </c>
      <c r="EV1347" s="227">
        <f t="shared" si="873"/>
        <v>3006</v>
      </c>
      <c r="EW1347" s="227">
        <f t="shared" si="873"/>
        <v>843</v>
      </c>
      <c r="EX1347" s="227">
        <f t="shared" si="873"/>
        <v>3128</v>
      </c>
      <c r="EY1347" s="227">
        <f t="shared" si="873"/>
        <v>26034</v>
      </c>
      <c r="EZ1347" s="227">
        <f t="shared" si="873"/>
        <v>25640</v>
      </c>
      <c r="FA1347" s="380">
        <f t="shared" si="851"/>
        <v>0.60174764994042107</v>
      </c>
      <c r="FB1347" s="228">
        <f t="shared" si="852"/>
        <v>28.043912175648707</v>
      </c>
      <c r="FC1347" s="380">
        <f t="shared" si="853"/>
        <v>0.41414007679067921</v>
      </c>
      <c r="FD1347" s="227">
        <f t="shared" si="854"/>
        <v>120150.57232849351</v>
      </c>
      <c r="FE1347" s="227">
        <f t="shared" si="855"/>
        <v>2739.8595943837754</v>
      </c>
      <c r="FF1347" s="227">
        <f>SUM(FF1175)</f>
        <v>8973</v>
      </c>
      <c r="FG1347" s="228">
        <f t="shared" si="728"/>
        <v>9.8071993759054941</v>
      </c>
      <c r="FH1347" s="227">
        <f t="shared" ref="FH1347:FJ1349" si="874">SUM(FH1175)</f>
        <v>880</v>
      </c>
      <c r="FI1347" s="227">
        <f t="shared" si="874"/>
        <v>8973</v>
      </c>
      <c r="FJ1347" s="227">
        <f t="shared" si="874"/>
        <v>74</v>
      </c>
      <c r="FK1347" s="227">
        <f t="shared" si="857"/>
        <v>8019</v>
      </c>
      <c r="FL1347" s="227">
        <f>SUM(FL1175)</f>
        <v>669</v>
      </c>
      <c r="FM1347" s="227">
        <f t="shared" si="858"/>
        <v>7350</v>
      </c>
      <c r="FN1347" s="553"/>
      <c r="FO1347" s="413"/>
      <c r="FP1347" s="413"/>
      <c r="FQ1347" s="413"/>
      <c r="FR1347" s="413"/>
      <c r="FS1347" s="413"/>
      <c r="FT1347" s="413"/>
      <c r="FU1347" s="413"/>
      <c r="FV1347" s="413"/>
      <c r="FW1347" s="553"/>
      <c r="FX1347" s="553"/>
      <c r="FY1347" s="553"/>
    </row>
    <row r="1348" spans="1:181">
      <c r="D1348" s="371" t="s">
        <v>2822</v>
      </c>
      <c r="F1348" s="371" t="s">
        <v>2821</v>
      </c>
      <c r="G1348" s="371" t="s">
        <v>2822</v>
      </c>
      <c r="H1348" s="371"/>
      <c r="I1348" s="392"/>
      <c r="J1348" s="561"/>
      <c r="K1348" s="392"/>
      <c r="O1348" s="226">
        <f t="shared" ref="O1348:BC1349" si="875">SUM(O1176)</f>
        <v>7648</v>
      </c>
      <c r="P1348" s="226">
        <f t="shared" si="875"/>
        <v>9857</v>
      </c>
      <c r="Q1348" s="226">
        <f t="shared" si="875"/>
        <v>10474</v>
      </c>
      <c r="R1348" s="226">
        <f t="shared" si="875"/>
        <v>10512</v>
      </c>
      <c r="S1348" s="227">
        <f t="shared" si="869"/>
        <v>9857</v>
      </c>
      <c r="T1348" s="227">
        <f t="shared" si="869"/>
        <v>10527</v>
      </c>
      <c r="U1348" s="227">
        <f t="shared" si="869"/>
        <v>10687</v>
      </c>
      <c r="V1348" s="227">
        <f t="shared" si="869"/>
        <v>10783</v>
      </c>
      <c r="W1348" s="226">
        <f t="shared" si="875"/>
        <v>1651</v>
      </c>
      <c r="X1348" s="226">
        <f t="shared" si="875"/>
        <v>1850</v>
      </c>
      <c r="Y1348" s="226">
        <f t="shared" si="875"/>
        <v>1929</v>
      </c>
      <c r="Z1348" s="226">
        <f t="shared" si="875"/>
        <v>1909</v>
      </c>
      <c r="AA1348" s="227">
        <f t="shared" si="869"/>
        <v>1850</v>
      </c>
      <c r="AB1348" s="227">
        <f t="shared" si="869"/>
        <v>1999</v>
      </c>
      <c r="AC1348" s="227">
        <f t="shared" si="869"/>
        <v>1972</v>
      </c>
      <c r="AD1348" s="227">
        <f t="shared" si="869"/>
        <v>1990</v>
      </c>
      <c r="AE1348" s="226">
        <f t="shared" si="875"/>
        <v>113</v>
      </c>
      <c r="AF1348" s="226">
        <f t="shared" si="875"/>
        <v>132</v>
      </c>
      <c r="AG1348" s="226">
        <f t="shared" si="875"/>
        <v>129</v>
      </c>
      <c r="AH1348" s="226">
        <f t="shared" si="875"/>
        <v>135</v>
      </c>
      <c r="AI1348" s="227">
        <f t="shared" si="869"/>
        <v>107</v>
      </c>
      <c r="AJ1348" s="227">
        <f t="shared" si="869"/>
        <v>83</v>
      </c>
      <c r="AK1348" s="227">
        <f t="shared" si="869"/>
        <v>133</v>
      </c>
      <c r="AL1348" s="227">
        <f t="shared" si="869"/>
        <v>122</v>
      </c>
      <c r="AM1348" s="226">
        <f t="shared" si="875"/>
        <v>5997</v>
      </c>
      <c r="AN1348" s="226">
        <f t="shared" si="875"/>
        <v>8007</v>
      </c>
      <c r="AO1348" s="226">
        <f t="shared" si="875"/>
        <v>8545</v>
      </c>
      <c r="AP1348" s="226">
        <f t="shared" si="875"/>
        <v>8602</v>
      </c>
      <c r="AQ1348" s="227">
        <f t="shared" si="869"/>
        <v>8007</v>
      </c>
      <c r="AR1348" s="227">
        <f t="shared" si="869"/>
        <v>8528</v>
      </c>
      <c r="AS1348" s="227">
        <f t="shared" si="869"/>
        <v>8716</v>
      </c>
      <c r="AT1348" s="227">
        <f t="shared" si="869"/>
        <v>8794</v>
      </c>
      <c r="AU1348" s="226">
        <f t="shared" si="875"/>
        <v>466</v>
      </c>
      <c r="AV1348" s="226">
        <f t="shared" si="875"/>
        <v>603</v>
      </c>
      <c r="AW1348" s="226">
        <f t="shared" si="875"/>
        <v>647</v>
      </c>
      <c r="AX1348" s="226">
        <f t="shared" si="875"/>
        <v>661</v>
      </c>
      <c r="AY1348" s="227">
        <f t="shared" si="869"/>
        <v>603</v>
      </c>
      <c r="AZ1348" s="227">
        <f t="shared" si="869"/>
        <v>645</v>
      </c>
      <c r="BA1348" s="227">
        <f t="shared" si="869"/>
        <v>667</v>
      </c>
      <c r="BB1348" s="227">
        <f t="shared" si="869"/>
        <v>683</v>
      </c>
      <c r="BC1348" s="226">
        <f t="shared" si="875"/>
        <v>5595</v>
      </c>
      <c r="BD1348" s="226">
        <f t="shared" si="840"/>
        <v>7596.5</v>
      </c>
      <c r="BE1348" s="226">
        <f t="shared" si="840"/>
        <v>7997.237416891604</v>
      </c>
      <c r="BF1348" s="226">
        <f t="shared" si="840"/>
        <v>8131.83</v>
      </c>
      <c r="BG1348" s="227">
        <f t="shared" si="840"/>
        <v>7642</v>
      </c>
      <c r="BH1348" s="227">
        <f t="shared" si="840"/>
        <v>8060</v>
      </c>
      <c r="BI1348" s="227">
        <f t="shared" si="840"/>
        <v>8286</v>
      </c>
      <c r="BJ1348" s="227">
        <f t="shared" si="840"/>
        <v>8370</v>
      </c>
      <c r="BK1348" s="226">
        <f t="shared" ref="BK1348:CD1349" si="876">SUM(BK1176)</f>
        <v>-64</v>
      </c>
      <c r="BL1348" s="226">
        <f t="shared" si="876"/>
        <v>-192.5</v>
      </c>
      <c r="BM1348" s="226">
        <f t="shared" si="876"/>
        <v>-99.237416891603687</v>
      </c>
      <c r="BN1348" s="226">
        <f t="shared" si="876"/>
        <v>-190.83</v>
      </c>
      <c r="BO1348" s="227">
        <f t="shared" si="870"/>
        <v>-238</v>
      </c>
      <c r="BP1348" s="227">
        <f t="shared" si="870"/>
        <v>-177</v>
      </c>
      <c r="BQ1348" s="227">
        <f t="shared" si="870"/>
        <v>-237</v>
      </c>
      <c r="BR1348" s="227">
        <f t="shared" si="870"/>
        <v>-259</v>
      </c>
      <c r="BS1348" s="226">
        <f t="shared" si="876"/>
        <v>35</v>
      </c>
      <c r="BT1348" s="226">
        <f t="shared" si="876"/>
        <v>48</v>
      </c>
      <c r="BU1348" s="226">
        <f t="shared" si="876"/>
        <v>49</v>
      </c>
      <c r="BV1348" s="226">
        <f t="shared" si="876"/>
        <v>49</v>
      </c>
      <c r="BW1348" s="227">
        <f t="shared" si="870"/>
        <v>3</v>
      </c>
      <c r="BX1348" s="227">
        <f t="shared" si="870"/>
        <v>3</v>
      </c>
      <c r="BY1348" s="227">
        <f t="shared" si="870"/>
        <v>3</v>
      </c>
      <c r="BZ1348" s="227">
        <f t="shared" si="870"/>
        <v>3</v>
      </c>
      <c r="CA1348" s="226">
        <f t="shared" si="876"/>
        <v>99</v>
      </c>
      <c r="CB1348" s="226">
        <f t="shared" si="876"/>
        <v>240.5</v>
      </c>
      <c r="CC1348" s="226">
        <f t="shared" si="876"/>
        <v>148.23741689160369</v>
      </c>
      <c r="CD1348" s="226">
        <f t="shared" si="876"/>
        <v>239.83</v>
      </c>
      <c r="CE1348" s="227">
        <f t="shared" si="870"/>
        <v>241</v>
      </c>
      <c r="CF1348" s="227">
        <f t="shared" si="870"/>
        <v>180</v>
      </c>
      <c r="CG1348" s="227">
        <f t="shared" si="870"/>
        <v>240</v>
      </c>
      <c r="CH1348" s="227">
        <f t="shared" si="870"/>
        <v>262</v>
      </c>
      <c r="CI1348" s="562"/>
      <c r="CJ1348" s="226">
        <f t="shared" ref="CJ1348:DS1349" si="877">SUM(CJ1176)</f>
        <v>5596</v>
      </c>
      <c r="CK1348" s="226">
        <f t="shared" si="877"/>
        <v>7275</v>
      </c>
      <c r="CL1348" s="226">
        <f t="shared" si="877"/>
        <v>7640</v>
      </c>
      <c r="CM1348" s="226">
        <f t="shared" si="877"/>
        <v>7836</v>
      </c>
      <c r="CN1348" s="227">
        <f t="shared" si="871"/>
        <v>7642</v>
      </c>
      <c r="CO1348" s="227">
        <f t="shared" si="871"/>
        <v>7586.6567352594375</v>
      </c>
      <c r="CP1348" s="227">
        <f t="shared" si="871"/>
        <v>8013.3056798198177</v>
      </c>
      <c r="CQ1348" s="227">
        <f t="shared" si="871"/>
        <v>8219.4020426118332</v>
      </c>
      <c r="CR1348" s="226">
        <f t="shared" si="877"/>
        <v>4739</v>
      </c>
      <c r="CS1348" s="226">
        <f t="shared" si="877"/>
        <v>6041</v>
      </c>
      <c r="CT1348" s="226">
        <f t="shared" si="877"/>
        <v>6447</v>
      </c>
      <c r="CU1348" s="226">
        <f t="shared" si="877"/>
        <v>6490</v>
      </c>
      <c r="CV1348" s="227">
        <f t="shared" si="871"/>
        <v>4116</v>
      </c>
      <c r="CW1348" s="227">
        <f t="shared" si="871"/>
        <v>4383.6567352594375</v>
      </c>
      <c r="CX1348" s="227">
        <f t="shared" si="871"/>
        <v>4480.3056798198177</v>
      </c>
      <c r="CY1348" s="227">
        <f t="shared" si="871"/>
        <v>4520.4020426118332</v>
      </c>
      <c r="CZ1348" s="226">
        <f t="shared" si="877"/>
        <v>596</v>
      </c>
      <c r="DA1348" s="226">
        <f t="shared" si="877"/>
        <v>781</v>
      </c>
      <c r="DB1348" s="226">
        <f t="shared" si="877"/>
        <v>681</v>
      </c>
      <c r="DC1348" s="226">
        <f t="shared" si="877"/>
        <v>748</v>
      </c>
      <c r="DD1348" s="227">
        <f t="shared" si="871"/>
        <v>3075</v>
      </c>
      <c r="DE1348" s="227">
        <f t="shared" si="871"/>
        <v>2682</v>
      </c>
      <c r="DF1348" s="227">
        <f t="shared" si="871"/>
        <v>2901</v>
      </c>
      <c r="DG1348" s="227">
        <f t="shared" si="871"/>
        <v>2996</v>
      </c>
      <c r="DH1348" s="226">
        <f t="shared" si="877"/>
        <v>261</v>
      </c>
      <c r="DI1348" s="226">
        <f t="shared" si="877"/>
        <v>453</v>
      </c>
      <c r="DJ1348" s="226">
        <f t="shared" si="877"/>
        <v>512</v>
      </c>
      <c r="DK1348" s="226">
        <f t="shared" si="877"/>
        <v>598</v>
      </c>
      <c r="DL1348" s="227">
        <f t="shared" si="871"/>
        <v>451</v>
      </c>
      <c r="DM1348" s="227">
        <f t="shared" si="871"/>
        <v>521</v>
      </c>
      <c r="DN1348" s="227">
        <f t="shared" si="871"/>
        <v>632</v>
      </c>
      <c r="DO1348" s="227">
        <f t="shared" si="871"/>
        <v>703</v>
      </c>
      <c r="DP1348" s="226">
        <f t="shared" si="877"/>
        <v>-1</v>
      </c>
      <c r="DQ1348" s="226">
        <f t="shared" si="877"/>
        <v>321.5</v>
      </c>
      <c r="DR1348" s="226">
        <f t="shared" si="877"/>
        <v>357.23741689160397</v>
      </c>
      <c r="DS1348" s="226">
        <f t="shared" si="877"/>
        <v>295.82999999999993</v>
      </c>
      <c r="DT1348" s="227">
        <f t="shared" si="871"/>
        <v>0</v>
      </c>
      <c r="DU1348" s="227">
        <f t="shared" si="871"/>
        <v>473.34326474056252</v>
      </c>
      <c r="DV1348" s="227">
        <f t="shared" si="871"/>
        <v>272.69432018018233</v>
      </c>
      <c r="DW1348" s="227">
        <f t="shared" si="871"/>
        <v>150.59795738816683</v>
      </c>
      <c r="DX1348" s="377">
        <f t="shared" si="799"/>
        <v>0.2158734309623431</v>
      </c>
      <c r="DY1348" s="377">
        <f t="shared" si="799"/>
        <v>0.18768387947651416</v>
      </c>
      <c r="DZ1348" s="377">
        <f t="shared" si="799"/>
        <v>0.18417032652281839</v>
      </c>
      <c r="EA1348" s="377">
        <f t="shared" si="799"/>
        <v>0.18160197869101979</v>
      </c>
      <c r="EB1348" s="378">
        <f t="shared" si="799"/>
        <v>0.18768387947651416</v>
      </c>
      <c r="EC1348" s="378">
        <f t="shared" si="799"/>
        <v>0.18989265697729649</v>
      </c>
      <c r="ED1348" s="378">
        <f t="shared" si="789"/>
        <v>0.1845232525498269</v>
      </c>
      <c r="EE1348" s="378">
        <f t="shared" si="789"/>
        <v>0.18454975424278958</v>
      </c>
      <c r="EF1348" s="553"/>
      <c r="EG1348" s="226">
        <f t="shared" si="872"/>
        <v>382</v>
      </c>
      <c r="EH1348" s="226">
        <f t="shared" si="872"/>
        <v>253</v>
      </c>
      <c r="EI1348" s="226">
        <f t="shared" si="872"/>
        <v>130</v>
      </c>
      <c r="EJ1348" s="226">
        <f t="shared" si="872"/>
        <v>67</v>
      </c>
      <c r="EK1348" s="226">
        <f t="shared" si="872"/>
        <v>132</v>
      </c>
      <c r="EL1348" s="226">
        <f t="shared" si="872"/>
        <v>4348</v>
      </c>
      <c r="EM1348" s="226">
        <f t="shared" si="872"/>
        <v>4078</v>
      </c>
      <c r="EN1348" s="379">
        <f t="shared" si="845"/>
        <v>0.66230366492146597</v>
      </c>
      <c r="EO1348" s="226">
        <f t="shared" si="846"/>
        <v>51.538461538461533</v>
      </c>
      <c r="EP1348" s="379">
        <f t="shared" si="847"/>
        <v>0.34554973821989526</v>
      </c>
      <c r="EQ1348" s="226">
        <f t="shared" si="848"/>
        <v>30358.785648574056</v>
      </c>
      <c r="ER1348" s="226">
        <f t="shared" si="849"/>
        <v>1369.1351969919897</v>
      </c>
      <c r="ET1348" s="227">
        <f t="shared" si="873"/>
        <v>734</v>
      </c>
      <c r="EU1348" s="227">
        <f t="shared" si="873"/>
        <v>455</v>
      </c>
      <c r="EV1348" s="227">
        <f t="shared" si="873"/>
        <v>278</v>
      </c>
      <c r="EW1348" s="227">
        <f t="shared" si="873"/>
        <v>127</v>
      </c>
      <c r="EX1348" s="227">
        <f t="shared" si="873"/>
        <v>239</v>
      </c>
      <c r="EY1348" s="227">
        <f t="shared" si="873"/>
        <v>5651</v>
      </c>
      <c r="EZ1348" s="227">
        <f t="shared" si="873"/>
        <v>5234</v>
      </c>
      <c r="FA1348" s="380">
        <f t="shared" si="851"/>
        <v>0.61989100817438691</v>
      </c>
      <c r="FB1348" s="228">
        <f t="shared" si="852"/>
        <v>45.68345323741007</v>
      </c>
      <c r="FC1348" s="380">
        <f t="shared" si="853"/>
        <v>0.32561307901907355</v>
      </c>
      <c r="FD1348" s="227">
        <f t="shared" si="854"/>
        <v>42293.39939833658</v>
      </c>
      <c r="FE1348" s="227">
        <f t="shared" si="855"/>
        <v>2022.0354095019741</v>
      </c>
      <c r="FF1348" s="227">
        <f>SUM(FF1176)</f>
        <v>8332</v>
      </c>
      <c r="FG1348" s="228">
        <f t="shared" si="728"/>
        <v>7.5372059529524718</v>
      </c>
      <c r="FH1348" s="227">
        <f t="shared" si="874"/>
        <v>628</v>
      </c>
      <c r="FI1348" s="227">
        <f t="shared" si="874"/>
        <v>8332</v>
      </c>
      <c r="FJ1348" s="227">
        <f t="shared" si="874"/>
        <v>-236</v>
      </c>
      <c r="FK1348" s="227">
        <f t="shared" si="857"/>
        <v>7940</v>
      </c>
      <c r="FL1348" s="227">
        <f>SUM(FL1176)</f>
        <v>338</v>
      </c>
      <c r="FM1348" s="227">
        <f t="shared" si="858"/>
        <v>7602</v>
      </c>
      <c r="FN1348" s="553"/>
      <c r="FO1348" s="413"/>
      <c r="FP1348" s="413"/>
      <c r="FQ1348" s="413"/>
      <c r="FR1348" s="413"/>
      <c r="FS1348" s="413"/>
      <c r="FT1348" s="413"/>
      <c r="FU1348" s="413"/>
      <c r="FV1348" s="413"/>
      <c r="FW1348" s="553"/>
      <c r="FX1348" s="553"/>
      <c r="FY1348" s="553"/>
    </row>
    <row r="1349" spans="1:181">
      <c r="D1349" s="371" t="s">
        <v>2824</v>
      </c>
      <c r="F1349" s="371" t="s">
        <v>2823</v>
      </c>
      <c r="G1349" s="371" t="s">
        <v>2824</v>
      </c>
      <c r="H1349" s="371"/>
      <c r="I1349" s="392"/>
      <c r="J1349" s="561"/>
      <c r="K1349" s="392"/>
      <c r="O1349" s="226">
        <f t="shared" si="875"/>
        <v>3875</v>
      </c>
      <c r="P1349" s="226">
        <f t="shared" si="875"/>
        <v>4971</v>
      </c>
      <c r="Q1349" s="226">
        <f t="shared" si="875"/>
        <v>4932</v>
      </c>
      <c r="R1349" s="226">
        <f t="shared" si="875"/>
        <v>5155</v>
      </c>
      <c r="S1349" s="227">
        <f t="shared" si="869"/>
        <v>4971</v>
      </c>
      <c r="T1349" s="227">
        <f t="shared" si="869"/>
        <v>4874</v>
      </c>
      <c r="U1349" s="227">
        <f t="shared" si="869"/>
        <v>5159</v>
      </c>
      <c r="V1349" s="227">
        <f t="shared" si="869"/>
        <v>6056</v>
      </c>
      <c r="W1349" s="226">
        <f t="shared" si="875"/>
        <v>837</v>
      </c>
      <c r="X1349" s="226">
        <f t="shared" si="875"/>
        <v>797</v>
      </c>
      <c r="Y1349" s="226">
        <f t="shared" si="875"/>
        <v>823</v>
      </c>
      <c r="Z1349" s="226">
        <f t="shared" si="875"/>
        <v>815</v>
      </c>
      <c r="AA1349" s="227">
        <f t="shared" si="869"/>
        <v>797</v>
      </c>
      <c r="AB1349" s="227">
        <f t="shared" si="869"/>
        <v>776</v>
      </c>
      <c r="AC1349" s="227">
        <f t="shared" si="869"/>
        <v>847</v>
      </c>
      <c r="AD1349" s="227">
        <f t="shared" si="869"/>
        <v>995</v>
      </c>
      <c r="AE1349" s="226">
        <f t="shared" si="875"/>
        <v>57</v>
      </c>
      <c r="AF1349" s="226">
        <f t="shared" si="875"/>
        <v>68</v>
      </c>
      <c r="AG1349" s="226">
        <f t="shared" si="875"/>
        <v>66</v>
      </c>
      <c r="AH1349" s="226">
        <f t="shared" si="875"/>
        <v>69</v>
      </c>
      <c r="AI1349" s="227">
        <f t="shared" si="869"/>
        <v>52</v>
      </c>
      <c r="AJ1349" s="227">
        <f t="shared" si="869"/>
        <v>33</v>
      </c>
      <c r="AK1349" s="227">
        <f t="shared" si="869"/>
        <v>69</v>
      </c>
      <c r="AL1349" s="227">
        <f t="shared" si="869"/>
        <v>69</v>
      </c>
      <c r="AM1349" s="226">
        <f t="shared" si="875"/>
        <v>3038</v>
      </c>
      <c r="AN1349" s="226">
        <f t="shared" si="875"/>
        <v>4175</v>
      </c>
      <c r="AO1349" s="226">
        <f t="shared" si="875"/>
        <v>4110</v>
      </c>
      <c r="AP1349" s="226">
        <f t="shared" si="875"/>
        <v>4341</v>
      </c>
      <c r="AQ1349" s="227">
        <f t="shared" si="869"/>
        <v>4175</v>
      </c>
      <c r="AR1349" s="227">
        <f t="shared" si="869"/>
        <v>4100</v>
      </c>
      <c r="AS1349" s="227">
        <f t="shared" si="869"/>
        <v>4313</v>
      </c>
      <c r="AT1349" s="227">
        <f t="shared" si="869"/>
        <v>5061</v>
      </c>
      <c r="AU1349" s="226">
        <f t="shared" si="875"/>
        <v>111</v>
      </c>
      <c r="AV1349" s="226">
        <f t="shared" si="875"/>
        <v>155</v>
      </c>
      <c r="AW1349" s="226">
        <f t="shared" si="875"/>
        <v>153</v>
      </c>
      <c r="AX1349" s="226">
        <f t="shared" si="875"/>
        <v>166</v>
      </c>
      <c r="AY1349" s="227">
        <f t="shared" si="869"/>
        <v>155</v>
      </c>
      <c r="AZ1349" s="227">
        <f t="shared" si="869"/>
        <v>153</v>
      </c>
      <c r="BA1349" s="227">
        <f t="shared" si="869"/>
        <v>165</v>
      </c>
      <c r="BB1349" s="227">
        <f t="shared" si="869"/>
        <v>194</v>
      </c>
      <c r="BC1349" s="226">
        <f t="shared" si="875"/>
        <v>2830</v>
      </c>
      <c r="BD1349" s="226">
        <f t="shared" si="840"/>
        <v>3865</v>
      </c>
      <c r="BE1349" s="226">
        <f t="shared" si="840"/>
        <v>3797</v>
      </c>
      <c r="BF1349" s="226">
        <f t="shared" si="840"/>
        <v>4015</v>
      </c>
      <c r="BG1349" s="227">
        <f t="shared" si="840"/>
        <v>4017</v>
      </c>
      <c r="BH1349" s="227">
        <f t="shared" si="840"/>
        <v>3945</v>
      </c>
      <c r="BI1349" s="227">
        <f t="shared" si="840"/>
        <v>4146</v>
      </c>
      <c r="BJ1349" s="227">
        <f t="shared" si="840"/>
        <v>4866</v>
      </c>
      <c r="BK1349" s="226">
        <f t="shared" si="876"/>
        <v>97</v>
      </c>
      <c r="BL1349" s="226">
        <f t="shared" si="876"/>
        <v>155</v>
      </c>
      <c r="BM1349" s="226">
        <f t="shared" si="876"/>
        <v>160</v>
      </c>
      <c r="BN1349" s="226">
        <f t="shared" si="876"/>
        <v>160</v>
      </c>
      <c r="BO1349" s="227">
        <f t="shared" si="870"/>
        <v>3</v>
      </c>
      <c r="BP1349" s="227">
        <f t="shared" si="870"/>
        <v>2</v>
      </c>
      <c r="BQ1349" s="227">
        <f t="shared" si="870"/>
        <v>2</v>
      </c>
      <c r="BR1349" s="227">
        <f t="shared" si="870"/>
        <v>1</v>
      </c>
      <c r="BS1349" s="226">
        <f t="shared" si="876"/>
        <v>114</v>
      </c>
      <c r="BT1349" s="226">
        <f t="shared" si="876"/>
        <v>155</v>
      </c>
      <c r="BU1349" s="226">
        <f t="shared" si="876"/>
        <v>160</v>
      </c>
      <c r="BV1349" s="226">
        <f t="shared" si="876"/>
        <v>160</v>
      </c>
      <c r="BW1349" s="227">
        <f t="shared" si="870"/>
        <v>3</v>
      </c>
      <c r="BX1349" s="227">
        <f t="shared" si="870"/>
        <v>2</v>
      </c>
      <c r="BY1349" s="227">
        <f t="shared" si="870"/>
        <v>2</v>
      </c>
      <c r="BZ1349" s="227">
        <f t="shared" si="870"/>
        <v>1</v>
      </c>
      <c r="CA1349" s="226">
        <f t="shared" si="876"/>
        <v>17</v>
      </c>
      <c r="CB1349" s="226">
        <f t="shared" si="876"/>
        <v>0</v>
      </c>
      <c r="CC1349" s="226">
        <f t="shared" si="876"/>
        <v>0</v>
      </c>
      <c r="CD1349" s="226">
        <f t="shared" si="876"/>
        <v>0</v>
      </c>
      <c r="CE1349" s="227">
        <f t="shared" si="870"/>
        <v>0</v>
      </c>
      <c r="CF1349" s="227">
        <f t="shared" si="870"/>
        <v>0</v>
      </c>
      <c r="CG1349" s="227">
        <f t="shared" si="870"/>
        <v>0</v>
      </c>
      <c r="CH1349" s="227">
        <f t="shared" si="870"/>
        <v>0</v>
      </c>
      <c r="CI1349" s="562"/>
      <c r="CJ1349" s="226">
        <f t="shared" si="877"/>
        <v>2829</v>
      </c>
      <c r="CK1349" s="226">
        <f t="shared" si="877"/>
        <v>3606</v>
      </c>
      <c r="CL1349" s="226">
        <f t="shared" si="877"/>
        <v>3356</v>
      </c>
      <c r="CM1349" s="226">
        <f t="shared" si="877"/>
        <v>3616</v>
      </c>
      <c r="CN1349" s="227">
        <f t="shared" si="871"/>
        <v>4017</v>
      </c>
      <c r="CO1349" s="227">
        <f t="shared" si="871"/>
        <v>3857.3744361457502</v>
      </c>
      <c r="CP1349" s="227">
        <f t="shared" si="871"/>
        <v>4085.8186806328631</v>
      </c>
      <c r="CQ1349" s="227">
        <f t="shared" si="871"/>
        <v>4656.6486754619091</v>
      </c>
      <c r="CR1349" s="226">
        <f t="shared" si="877"/>
        <v>1318</v>
      </c>
      <c r="CS1349" s="226">
        <f t="shared" si="877"/>
        <v>1634</v>
      </c>
      <c r="CT1349" s="226">
        <f t="shared" si="877"/>
        <v>1609</v>
      </c>
      <c r="CU1349" s="226">
        <f t="shared" si="877"/>
        <v>1699</v>
      </c>
      <c r="CV1349" s="227">
        <f t="shared" si="871"/>
        <v>2963</v>
      </c>
      <c r="CW1349" s="227">
        <f t="shared" si="871"/>
        <v>2909.3744361457502</v>
      </c>
      <c r="CX1349" s="227">
        <f t="shared" si="871"/>
        <v>3059.8186806328631</v>
      </c>
      <c r="CY1349" s="227">
        <f t="shared" si="871"/>
        <v>3591.6486754619091</v>
      </c>
      <c r="CZ1349" s="226">
        <f t="shared" si="877"/>
        <v>1465</v>
      </c>
      <c r="DA1349" s="226">
        <f t="shared" si="877"/>
        <v>1919</v>
      </c>
      <c r="DB1349" s="226">
        <f t="shared" si="877"/>
        <v>1673</v>
      </c>
      <c r="DC1349" s="226">
        <f t="shared" si="877"/>
        <v>1839</v>
      </c>
      <c r="DD1349" s="227">
        <f t="shared" si="871"/>
        <v>1001</v>
      </c>
      <c r="DE1349" s="227">
        <f t="shared" si="871"/>
        <v>873</v>
      </c>
      <c r="DF1349" s="227">
        <f t="shared" si="871"/>
        <v>945</v>
      </c>
      <c r="DG1349" s="227">
        <f t="shared" si="871"/>
        <v>975</v>
      </c>
      <c r="DH1349" s="226">
        <f t="shared" si="877"/>
        <v>46</v>
      </c>
      <c r="DI1349" s="226">
        <f t="shared" si="877"/>
        <v>53</v>
      </c>
      <c r="DJ1349" s="226">
        <f t="shared" si="877"/>
        <v>74</v>
      </c>
      <c r="DK1349" s="226">
        <f t="shared" si="877"/>
        <v>78</v>
      </c>
      <c r="DL1349" s="227">
        <f t="shared" si="871"/>
        <v>53</v>
      </c>
      <c r="DM1349" s="227">
        <f t="shared" si="871"/>
        <v>75</v>
      </c>
      <c r="DN1349" s="227">
        <f t="shared" si="871"/>
        <v>81</v>
      </c>
      <c r="DO1349" s="227">
        <f t="shared" si="871"/>
        <v>90</v>
      </c>
      <c r="DP1349" s="226">
        <f t="shared" si="877"/>
        <v>1</v>
      </c>
      <c r="DQ1349" s="226">
        <f t="shared" si="877"/>
        <v>259</v>
      </c>
      <c r="DR1349" s="226">
        <f t="shared" si="877"/>
        <v>441</v>
      </c>
      <c r="DS1349" s="226">
        <f t="shared" si="877"/>
        <v>399</v>
      </c>
      <c r="DT1349" s="227">
        <f t="shared" si="871"/>
        <v>0</v>
      </c>
      <c r="DU1349" s="227">
        <f t="shared" si="871"/>
        <v>87.625563854249975</v>
      </c>
      <c r="DV1349" s="227">
        <f t="shared" si="871"/>
        <v>60.181319367136965</v>
      </c>
      <c r="DW1349" s="227">
        <f t="shared" si="871"/>
        <v>209.35132453809095</v>
      </c>
      <c r="DX1349" s="377">
        <f t="shared" si="799"/>
        <v>0.216</v>
      </c>
      <c r="DY1349" s="377">
        <f t="shared" si="799"/>
        <v>0.16032991349829009</v>
      </c>
      <c r="DZ1349" s="377">
        <f t="shared" si="799"/>
        <v>0.16686942416869424</v>
      </c>
      <c r="EA1349" s="377">
        <f t="shared" si="799"/>
        <v>0.15809893307468478</v>
      </c>
      <c r="EB1349" s="378">
        <f t="shared" si="799"/>
        <v>0.16032991349829009</v>
      </c>
      <c r="EC1349" s="378">
        <f t="shared" si="799"/>
        <v>0.15921214608124742</v>
      </c>
      <c r="ED1349" s="378">
        <f t="shared" si="789"/>
        <v>0.16417910447761194</v>
      </c>
      <c r="EE1349" s="378">
        <f t="shared" si="789"/>
        <v>0.16429986789960369</v>
      </c>
      <c r="EF1349" s="553"/>
      <c r="EG1349" s="226">
        <f t="shared" si="872"/>
        <v>1091</v>
      </c>
      <c r="EH1349" s="226">
        <f t="shared" si="872"/>
        <v>761</v>
      </c>
      <c r="EI1349" s="226">
        <f t="shared" si="872"/>
        <v>329</v>
      </c>
      <c r="EJ1349" s="226">
        <f t="shared" si="872"/>
        <v>113</v>
      </c>
      <c r="EK1349" s="226">
        <f t="shared" si="872"/>
        <v>773</v>
      </c>
      <c r="EL1349" s="226">
        <f t="shared" si="872"/>
        <v>7160</v>
      </c>
      <c r="EM1349" s="226">
        <f t="shared" si="872"/>
        <v>6621</v>
      </c>
      <c r="EN1349" s="379">
        <f t="shared" si="845"/>
        <v>0.69752520623281389</v>
      </c>
      <c r="EO1349" s="226">
        <f t="shared" si="846"/>
        <v>34.346504559270521</v>
      </c>
      <c r="EP1349" s="379">
        <f t="shared" si="847"/>
        <v>0.70852428964252978</v>
      </c>
      <c r="EQ1349" s="226">
        <f t="shared" si="848"/>
        <v>107960.8938547486</v>
      </c>
      <c r="ER1349" s="226">
        <f t="shared" si="849"/>
        <v>1422.2423601671451</v>
      </c>
      <c r="ET1349" s="227">
        <f t="shared" si="873"/>
        <v>1491</v>
      </c>
      <c r="EU1349" s="227">
        <f t="shared" si="873"/>
        <v>1021</v>
      </c>
      <c r="EV1349" s="227">
        <f t="shared" si="873"/>
        <v>468</v>
      </c>
      <c r="EW1349" s="227">
        <f t="shared" si="873"/>
        <v>225</v>
      </c>
      <c r="EX1349" s="227">
        <f t="shared" si="873"/>
        <v>952</v>
      </c>
      <c r="EY1349" s="227">
        <f t="shared" si="873"/>
        <v>10039</v>
      </c>
      <c r="EZ1349" s="227">
        <f t="shared" si="873"/>
        <v>9465</v>
      </c>
      <c r="FA1349" s="380">
        <f t="shared" si="851"/>
        <v>0.68477531857813545</v>
      </c>
      <c r="FB1349" s="228">
        <f t="shared" si="852"/>
        <v>48.07692307692308</v>
      </c>
      <c r="FC1349" s="380">
        <f t="shared" si="853"/>
        <v>0.63849765258215962</v>
      </c>
      <c r="FD1349" s="227">
        <f t="shared" si="854"/>
        <v>94830.162366769597</v>
      </c>
      <c r="FE1349" s="227">
        <f t="shared" si="855"/>
        <v>1980.9825673534071</v>
      </c>
      <c r="FF1349" s="227">
        <f>SUM(FF1177)</f>
        <v>4138</v>
      </c>
      <c r="FG1349" s="228">
        <f t="shared" ref="FG1349:FG1412" si="878">IFERROR((FH1349/FF1349)*100,0)</f>
        <v>3.3832769453842433</v>
      </c>
      <c r="FH1349" s="227">
        <f t="shared" si="874"/>
        <v>140</v>
      </c>
      <c r="FI1349" s="227">
        <f t="shared" si="874"/>
        <v>4138</v>
      </c>
      <c r="FJ1349" s="227">
        <f t="shared" si="874"/>
        <v>9</v>
      </c>
      <c r="FK1349" s="227">
        <f t="shared" si="857"/>
        <v>3989</v>
      </c>
      <c r="FL1349" s="227">
        <f>SUM(FL1177)</f>
        <v>168</v>
      </c>
      <c r="FM1349" s="227">
        <f t="shared" si="858"/>
        <v>3821</v>
      </c>
      <c r="FN1349" s="553"/>
      <c r="FO1349" s="413"/>
      <c r="FP1349" s="413"/>
      <c r="FQ1349" s="413"/>
      <c r="FR1349" s="413"/>
      <c r="FS1349" s="413"/>
      <c r="FT1349" s="413"/>
      <c r="FU1349" s="413"/>
      <c r="FV1349" s="413"/>
      <c r="FW1349" s="553"/>
      <c r="FX1349" s="553"/>
      <c r="FY1349" s="553"/>
    </row>
    <row r="1350" spans="1:181" s="325" customFormat="1">
      <c r="A1350" s="294"/>
      <c r="B1350" s="295"/>
      <c r="C1350" s="294"/>
      <c r="D1350" s="294"/>
      <c r="E1350" s="294" t="s">
        <v>26</v>
      </c>
      <c r="F1350" s="558" t="s">
        <v>2825</v>
      </c>
      <c r="G1350" s="558"/>
      <c r="H1350" s="558"/>
      <c r="I1350" s="295"/>
      <c r="J1350" s="559"/>
      <c r="K1350" s="295"/>
      <c r="L1350" s="295"/>
      <c r="M1350" s="295"/>
      <c r="N1350" s="328"/>
      <c r="O1350" s="254">
        <f t="shared" ref="O1350:BC1350" si="879">O1178</f>
        <v>106733</v>
      </c>
      <c r="P1350" s="254">
        <f t="shared" si="879"/>
        <v>130151</v>
      </c>
      <c r="Q1350" s="254">
        <f t="shared" si="879"/>
        <v>131431</v>
      </c>
      <c r="R1350" s="254">
        <f t="shared" si="879"/>
        <v>153991</v>
      </c>
      <c r="S1350" s="252">
        <f>S1178</f>
        <v>131065</v>
      </c>
      <c r="T1350" s="252">
        <f>T1178</f>
        <v>132381</v>
      </c>
      <c r="U1350" s="252">
        <f>U1178</f>
        <v>154036</v>
      </c>
      <c r="V1350" s="252">
        <f>V1178</f>
        <v>170017</v>
      </c>
      <c r="W1350" s="254">
        <f t="shared" si="879"/>
        <v>16941</v>
      </c>
      <c r="X1350" s="254">
        <f t="shared" si="879"/>
        <v>26433</v>
      </c>
      <c r="Y1350" s="254">
        <f t="shared" si="879"/>
        <v>26833</v>
      </c>
      <c r="Z1350" s="254">
        <f t="shared" si="879"/>
        <v>30973</v>
      </c>
      <c r="AA1350" s="252">
        <f>AA1178</f>
        <v>28009</v>
      </c>
      <c r="AB1350" s="252">
        <f>AB1178</f>
        <v>28426</v>
      </c>
      <c r="AC1350" s="252">
        <f>AC1178</f>
        <v>32714</v>
      </c>
      <c r="AD1350" s="252">
        <f>AD1178</f>
        <v>35776</v>
      </c>
      <c r="AE1350" s="254">
        <f t="shared" si="879"/>
        <v>1306</v>
      </c>
      <c r="AF1350" s="254">
        <f t="shared" si="879"/>
        <v>1302</v>
      </c>
      <c r="AG1350" s="254">
        <f t="shared" si="879"/>
        <v>1196</v>
      </c>
      <c r="AH1350" s="254">
        <f t="shared" si="879"/>
        <v>1286</v>
      </c>
      <c r="AI1350" s="252">
        <f>AI1178</f>
        <v>1286</v>
      </c>
      <c r="AJ1350" s="252">
        <f>AJ1178</f>
        <v>1180</v>
      </c>
      <c r="AK1350" s="252">
        <f>AK1178</f>
        <v>1264</v>
      </c>
      <c r="AL1350" s="252">
        <f>AL1178</f>
        <v>1378</v>
      </c>
      <c r="AM1350" s="254">
        <f t="shared" si="879"/>
        <v>89792</v>
      </c>
      <c r="AN1350" s="254">
        <f t="shared" si="879"/>
        <v>103718</v>
      </c>
      <c r="AO1350" s="254">
        <f t="shared" si="879"/>
        <v>104595</v>
      </c>
      <c r="AP1350" s="254">
        <f t="shared" si="879"/>
        <v>123016</v>
      </c>
      <c r="AQ1350" s="252">
        <f>AQ1178</f>
        <v>103059</v>
      </c>
      <c r="AR1350" s="252">
        <f>AR1178</f>
        <v>103960</v>
      </c>
      <c r="AS1350" s="252">
        <f>AS1178</f>
        <v>121322</v>
      </c>
      <c r="AT1350" s="252">
        <f>AT1178</f>
        <v>134244</v>
      </c>
      <c r="AU1350" s="254">
        <f t="shared" si="879"/>
        <v>4958</v>
      </c>
      <c r="AV1350" s="254">
        <f t="shared" si="879"/>
        <v>7105</v>
      </c>
      <c r="AW1350" s="254">
        <f t="shared" si="879"/>
        <v>7506</v>
      </c>
      <c r="AX1350" s="254">
        <f t="shared" si="879"/>
        <v>8684</v>
      </c>
      <c r="AY1350" s="252">
        <f>AY1178</f>
        <v>8289</v>
      </c>
      <c r="AZ1350" s="252">
        <f>AZ1178</f>
        <v>8756</v>
      </c>
      <c r="BA1350" s="252">
        <f>BA1178</f>
        <v>10050</v>
      </c>
      <c r="BB1350" s="252">
        <f>BB1178</f>
        <v>11010</v>
      </c>
      <c r="BC1350" s="254">
        <f t="shared" si="879"/>
        <v>83326</v>
      </c>
      <c r="BD1350" s="254">
        <f t="shared" si="840"/>
        <v>95263.918223250963</v>
      </c>
      <c r="BE1350" s="254">
        <f t="shared" si="840"/>
        <v>95560</v>
      </c>
      <c r="BF1350" s="254">
        <f t="shared" si="840"/>
        <v>112501</v>
      </c>
      <c r="BG1350" s="252">
        <f t="shared" si="840"/>
        <v>93241</v>
      </c>
      <c r="BH1350" s="252">
        <f t="shared" si="840"/>
        <v>93775</v>
      </c>
      <c r="BI1350" s="252">
        <f t="shared" si="840"/>
        <v>109681</v>
      </c>
      <c r="BJ1350" s="252">
        <f t="shared" si="840"/>
        <v>121362</v>
      </c>
      <c r="BK1350" s="254">
        <f t="shared" ref="BK1350:CD1350" si="880">BK1178</f>
        <v>1508</v>
      </c>
      <c r="BL1350" s="254">
        <f t="shared" si="880"/>
        <v>1349.081776749036</v>
      </c>
      <c r="BM1350" s="254">
        <f t="shared" si="880"/>
        <v>1529</v>
      </c>
      <c r="BN1350" s="254">
        <f t="shared" si="880"/>
        <v>1831</v>
      </c>
      <c r="BO1350" s="252">
        <f>BO1178</f>
        <v>1529</v>
      </c>
      <c r="BP1350" s="252">
        <f>BP1178</f>
        <v>1429</v>
      </c>
      <c r="BQ1350" s="252">
        <f>BQ1178</f>
        <v>1591</v>
      </c>
      <c r="BR1350" s="252">
        <f>BR1178</f>
        <v>1872</v>
      </c>
      <c r="BS1350" s="254">
        <f t="shared" si="880"/>
        <v>2000</v>
      </c>
      <c r="BT1350" s="254">
        <f t="shared" si="880"/>
        <v>1632</v>
      </c>
      <c r="BU1350" s="254">
        <f t="shared" si="880"/>
        <v>1529</v>
      </c>
      <c r="BV1350" s="254">
        <f t="shared" si="880"/>
        <v>1831</v>
      </c>
      <c r="BW1350" s="252">
        <f>BW1178</f>
        <v>1529</v>
      </c>
      <c r="BX1350" s="252">
        <f>BX1178</f>
        <v>1429</v>
      </c>
      <c r="BY1350" s="252">
        <f>BY1178</f>
        <v>1591</v>
      </c>
      <c r="BZ1350" s="252">
        <f>BZ1178</f>
        <v>1872</v>
      </c>
      <c r="CA1350" s="254">
        <f t="shared" si="880"/>
        <v>492</v>
      </c>
      <c r="CB1350" s="254">
        <f t="shared" si="880"/>
        <v>282.9182232509641</v>
      </c>
      <c r="CC1350" s="254">
        <f t="shared" si="880"/>
        <v>0</v>
      </c>
      <c r="CD1350" s="254">
        <f t="shared" si="880"/>
        <v>0</v>
      </c>
      <c r="CE1350" s="252">
        <f>CE1178</f>
        <v>0</v>
      </c>
      <c r="CF1350" s="252">
        <f>CF1178</f>
        <v>0</v>
      </c>
      <c r="CG1350" s="252">
        <f>CG1178</f>
        <v>0</v>
      </c>
      <c r="CH1350" s="252">
        <f>CH1178</f>
        <v>0</v>
      </c>
      <c r="CI1350" s="560"/>
      <c r="CJ1350" s="254">
        <f t="shared" ref="CJ1350:DS1350" si="881">CJ1178</f>
        <v>83326</v>
      </c>
      <c r="CK1350" s="254">
        <f t="shared" si="881"/>
        <v>108907</v>
      </c>
      <c r="CL1350" s="254">
        <f t="shared" si="881"/>
        <v>111022</v>
      </c>
      <c r="CM1350" s="254">
        <f t="shared" si="881"/>
        <v>127852</v>
      </c>
      <c r="CN1350" s="252">
        <f>CN1178</f>
        <v>93241</v>
      </c>
      <c r="CO1350" s="252">
        <f>CO1178</f>
        <v>95815.28922099949</v>
      </c>
      <c r="CP1350" s="252">
        <f>CP1178</f>
        <v>106294.40705966877</v>
      </c>
      <c r="CQ1350" s="252">
        <f>CQ1178</f>
        <v>111994.29423060083</v>
      </c>
      <c r="CR1350" s="254">
        <f t="shared" si="881"/>
        <v>74182</v>
      </c>
      <c r="CS1350" s="254">
        <f t="shared" si="881"/>
        <v>84594</v>
      </c>
      <c r="CT1350" s="254">
        <f t="shared" si="881"/>
        <v>84813</v>
      </c>
      <c r="CU1350" s="254">
        <f t="shared" si="881"/>
        <v>99863</v>
      </c>
      <c r="CV1350" s="252">
        <f>CV1178</f>
        <v>69760</v>
      </c>
      <c r="CW1350" s="252">
        <f>CW1178</f>
        <v>70084.28922099949</v>
      </c>
      <c r="CX1350" s="252">
        <f>CX1178</f>
        <v>78669.407059668767</v>
      </c>
      <c r="CY1350" s="252">
        <f>CY1178</f>
        <v>83606.294230600834</v>
      </c>
      <c r="CZ1350" s="254">
        <f t="shared" si="881"/>
        <v>762</v>
      </c>
      <c r="DA1350" s="254">
        <f t="shared" si="881"/>
        <v>981</v>
      </c>
      <c r="DB1350" s="254">
        <f t="shared" si="881"/>
        <v>894</v>
      </c>
      <c r="DC1350" s="254">
        <f t="shared" si="881"/>
        <v>966</v>
      </c>
      <c r="DD1350" s="252">
        <f>DD1178</f>
        <v>99</v>
      </c>
      <c r="DE1350" s="252">
        <f>DE1178</f>
        <v>76</v>
      </c>
      <c r="DF1350" s="252">
        <f>DF1178</f>
        <v>93</v>
      </c>
      <c r="DG1350" s="252">
        <f>DG1178</f>
        <v>78</v>
      </c>
      <c r="DH1350" s="254">
        <f t="shared" si="881"/>
        <v>8382</v>
      </c>
      <c r="DI1350" s="254">
        <f t="shared" si="881"/>
        <v>23332</v>
      </c>
      <c r="DJ1350" s="254">
        <f t="shared" si="881"/>
        <v>25315</v>
      </c>
      <c r="DK1350" s="254">
        <f t="shared" si="881"/>
        <v>27023</v>
      </c>
      <c r="DL1350" s="252">
        <f>DL1178</f>
        <v>23382</v>
      </c>
      <c r="DM1350" s="252">
        <f>DM1178</f>
        <v>25655</v>
      </c>
      <c r="DN1350" s="252">
        <f>DN1178</f>
        <v>27532</v>
      </c>
      <c r="DO1350" s="252">
        <f>DO1178</f>
        <v>28310</v>
      </c>
      <c r="DP1350" s="254">
        <f t="shared" si="881"/>
        <v>0</v>
      </c>
      <c r="DQ1350" s="254">
        <f t="shared" si="881"/>
        <v>-13643.081776749041</v>
      </c>
      <c r="DR1350" s="254">
        <f t="shared" si="881"/>
        <v>-15462</v>
      </c>
      <c r="DS1350" s="254">
        <f t="shared" si="881"/>
        <v>-15351</v>
      </c>
      <c r="DT1350" s="252">
        <f>DT1178</f>
        <v>0</v>
      </c>
      <c r="DU1350" s="252">
        <f>DU1178</f>
        <v>-2040.2892209994916</v>
      </c>
      <c r="DV1350" s="252">
        <f>DV1178</f>
        <v>3386.5929403312375</v>
      </c>
      <c r="DW1350" s="252">
        <f>DW1178</f>
        <v>9367.7057693991756</v>
      </c>
      <c r="DX1350" s="545">
        <f t="shared" si="799"/>
        <v>0.15872316902925993</v>
      </c>
      <c r="DY1350" s="545">
        <f t="shared" si="799"/>
        <v>0.20309486673171931</v>
      </c>
      <c r="DZ1350" s="545">
        <f t="shared" si="799"/>
        <v>0.20416035790643</v>
      </c>
      <c r="EA1350" s="545">
        <f t="shared" si="799"/>
        <v>0.20113513127390562</v>
      </c>
      <c r="EB1350" s="546">
        <f t="shared" si="799"/>
        <v>0.21370312440392172</v>
      </c>
      <c r="EC1350" s="546">
        <f t="shared" si="799"/>
        <v>0.21472869973787778</v>
      </c>
      <c r="ED1350" s="546">
        <f t="shared" si="789"/>
        <v>0.21237892440728143</v>
      </c>
      <c r="EE1350" s="546">
        <f t="shared" si="789"/>
        <v>0.21042601622190721</v>
      </c>
      <c r="EF1350" s="553"/>
      <c r="EG1350" s="254">
        <f t="shared" ref="EG1350:EM1350" si="882">EG1178</f>
        <v>102618</v>
      </c>
      <c r="EH1350" s="254">
        <f t="shared" si="882"/>
        <v>13921</v>
      </c>
      <c r="EI1350" s="254">
        <f t="shared" si="882"/>
        <v>88697</v>
      </c>
      <c r="EJ1350" s="254">
        <f t="shared" si="882"/>
        <v>3550</v>
      </c>
      <c r="EK1350" s="254">
        <f t="shared" si="882"/>
        <v>143011</v>
      </c>
      <c r="EL1350" s="254">
        <f t="shared" si="882"/>
        <v>32216</v>
      </c>
      <c r="EM1350" s="254">
        <f t="shared" si="882"/>
        <v>32145</v>
      </c>
      <c r="EN1350" s="547">
        <f t="shared" si="845"/>
        <v>0.13565846147849306</v>
      </c>
      <c r="EO1350" s="254">
        <f t="shared" si="846"/>
        <v>4.0023901597573763</v>
      </c>
      <c r="EP1350" s="547">
        <f t="shared" si="847"/>
        <v>1.3936249001149896</v>
      </c>
      <c r="EQ1350" s="254">
        <f t="shared" si="848"/>
        <v>4439129.6250310401</v>
      </c>
      <c r="ER1350" s="254">
        <f t="shared" si="849"/>
        <v>9203.0901643594134</v>
      </c>
      <c r="ES1350" s="449"/>
      <c r="ET1350" s="252">
        <f t="shared" ref="ET1350:EZ1350" si="883">ET1178</f>
        <v>131064</v>
      </c>
      <c r="EU1350" s="252">
        <f t="shared" si="883"/>
        <v>28009</v>
      </c>
      <c r="EV1350" s="252">
        <f t="shared" si="883"/>
        <v>103059</v>
      </c>
      <c r="EW1350" s="252">
        <f t="shared" si="883"/>
        <v>10071</v>
      </c>
      <c r="EX1350" s="252">
        <f t="shared" si="883"/>
        <v>291284</v>
      </c>
      <c r="EY1350" s="252">
        <f t="shared" si="883"/>
        <v>82354</v>
      </c>
      <c r="EZ1350" s="252">
        <f t="shared" si="883"/>
        <v>82181</v>
      </c>
      <c r="FA1350" s="548">
        <f t="shared" si="851"/>
        <v>0.21370475492888971</v>
      </c>
      <c r="FB1350" s="253">
        <f t="shared" si="852"/>
        <v>9.7720723080953622</v>
      </c>
      <c r="FC1350" s="548">
        <f t="shared" si="853"/>
        <v>2.2224562046023317</v>
      </c>
      <c r="FD1350" s="252">
        <f t="shared" si="854"/>
        <v>3536974.5246132552</v>
      </c>
      <c r="FE1350" s="252">
        <f t="shared" si="855"/>
        <v>10212.21450213553</v>
      </c>
      <c r="FF1350" s="252">
        <f>FF1178</f>
        <v>103059</v>
      </c>
      <c r="FG1350" s="253">
        <f t="shared" si="878"/>
        <v>8.9181924916795232</v>
      </c>
      <c r="FH1350" s="252">
        <f>FH1178</f>
        <v>9191</v>
      </c>
      <c r="FI1350" s="252">
        <f>FI1178</f>
        <v>103059</v>
      </c>
      <c r="FJ1350" s="252">
        <f>FJ1178</f>
        <v>182</v>
      </c>
      <c r="FK1350" s="252">
        <f t="shared" si="857"/>
        <v>93686</v>
      </c>
      <c r="FL1350" s="252">
        <f>FL1178</f>
        <v>23333</v>
      </c>
      <c r="FM1350" s="252">
        <f t="shared" si="858"/>
        <v>70353</v>
      </c>
      <c r="FN1350" s="553"/>
      <c r="FO1350" s="413"/>
      <c r="FP1350" s="413"/>
      <c r="FQ1350" s="413"/>
      <c r="FR1350" s="413"/>
      <c r="FS1350" s="413"/>
      <c r="FT1350" s="413"/>
      <c r="FU1350" s="413"/>
      <c r="FV1350" s="413"/>
      <c r="FW1350" s="553"/>
      <c r="FX1350" s="553"/>
      <c r="FY1350" s="553"/>
    </row>
    <row r="1351" spans="1:181" s="325" customFormat="1">
      <c r="A1351" s="294"/>
      <c r="B1351" s="295"/>
      <c r="C1351" s="294"/>
      <c r="D1351" s="294"/>
      <c r="E1351" s="487" t="s">
        <v>27</v>
      </c>
      <c r="F1351" s="558" t="s">
        <v>535</v>
      </c>
      <c r="G1351" s="558"/>
      <c r="H1351" s="558"/>
      <c r="I1351" s="295"/>
      <c r="J1351" s="559"/>
      <c r="K1351" s="295"/>
      <c r="L1351" s="295"/>
      <c r="M1351" s="295"/>
      <c r="N1351" s="328"/>
      <c r="O1351" s="260">
        <f t="shared" ref="O1351:AH1351" si="884">SUM(O1352:O1359)</f>
        <v>876714</v>
      </c>
      <c r="P1351" s="260">
        <f t="shared" si="884"/>
        <v>1174393</v>
      </c>
      <c r="Q1351" s="260">
        <f t="shared" si="884"/>
        <v>1220250</v>
      </c>
      <c r="R1351" s="260">
        <f t="shared" si="884"/>
        <v>1358623</v>
      </c>
      <c r="S1351" s="258">
        <f>SUM(S1352:S1359)</f>
        <v>1175643</v>
      </c>
      <c r="T1351" s="258">
        <f>SUM(T1352:T1359)</f>
        <v>1221232</v>
      </c>
      <c r="U1351" s="258">
        <f>SUM(U1352:U1359)</f>
        <v>1339873</v>
      </c>
      <c r="V1351" s="258">
        <f>SUM(V1352:V1359)</f>
        <v>1386927</v>
      </c>
      <c r="W1351" s="260">
        <f t="shared" si="884"/>
        <v>684224</v>
      </c>
      <c r="X1351" s="260">
        <f t="shared" si="884"/>
        <v>911273</v>
      </c>
      <c r="Y1351" s="260">
        <f t="shared" si="884"/>
        <v>946727</v>
      </c>
      <c r="Z1351" s="260">
        <f t="shared" si="884"/>
        <v>1057179</v>
      </c>
      <c r="AA1351" s="258">
        <f>SUM(AA1352:AA1359)</f>
        <v>913268</v>
      </c>
      <c r="AB1351" s="258">
        <f>SUM(AB1352:AB1359)</f>
        <v>948825</v>
      </c>
      <c r="AC1351" s="258">
        <f>SUM(AC1352:AC1359)</f>
        <v>1040091</v>
      </c>
      <c r="AD1351" s="258">
        <f>SUM(AD1352:AD1359)</f>
        <v>1074919</v>
      </c>
      <c r="AE1351" s="260">
        <f t="shared" si="884"/>
        <v>4361</v>
      </c>
      <c r="AF1351" s="260">
        <f t="shared" si="884"/>
        <v>4358</v>
      </c>
      <c r="AG1351" s="260">
        <f t="shared" si="884"/>
        <v>4099</v>
      </c>
      <c r="AH1351" s="260">
        <f t="shared" si="884"/>
        <v>4259</v>
      </c>
      <c r="AI1351" s="258">
        <f t="shared" ref="AI1351:BC1351" si="885">SUM(AI1352:AI1359)</f>
        <v>4324</v>
      </c>
      <c r="AJ1351" s="258">
        <f t="shared" si="885"/>
        <v>4069</v>
      </c>
      <c r="AK1351" s="258">
        <f t="shared" si="885"/>
        <v>4226</v>
      </c>
      <c r="AL1351" s="258">
        <f t="shared" si="885"/>
        <v>4411</v>
      </c>
      <c r="AM1351" s="260">
        <f t="shared" si="885"/>
        <v>192490</v>
      </c>
      <c r="AN1351" s="260">
        <f t="shared" si="885"/>
        <v>263127</v>
      </c>
      <c r="AO1351" s="260">
        <f t="shared" si="885"/>
        <v>273532</v>
      </c>
      <c r="AP1351" s="260">
        <f t="shared" si="885"/>
        <v>301451</v>
      </c>
      <c r="AQ1351" s="258">
        <f t="shared" si="885"/>
        <v>262377</v>
      </c>
      <c r="AR1351" s="258">
        <f t="shared" si="885"/>
        <v>272391</v>
      </c>
      <c r="AS1351" s="258">
        <f t="shared" si="885"/>
        <v>299791</v>
      </c>
      <c r="AT1351" s="258">
        <f t="shared" si="885"/>
        <v>312001</v>
      </c>
      <c r="AU1351" s="260">
        <f t="shared" si="885"/>
        <v>61956</v>
      </c>
      <c r="AV1351" s="260">
        <f t="shared" si="885"/>
        <v>92900</v>
      </c>
      <c r="AW1351" s="260">
        <f t="shared" si="885"/>
        <v>98698</v>
      </c>
      <c r="AX1351" s="260">
        <f t="shared" si="885"/>
        <v>110217</v>
      </c>
      <c r="AY1351" s="258">
        <f t="shared" si="885"/>
        <v>92480</v>
      </c>
      <c r="AZ1351" s="258">
        <f t="shared" si="885"/>
        <v>98074</v>
      </c>
      <c r="BA1351" s="258">
        <f t="shared" si="885"/>
        <v>109456</v>
      </c>
      <c r="BB1351" s="258">
        <f t="shared" si="885"/>
        <v>115287</v>
      </c>
      <c r="BC1351" s="260">
        <f t="shared" si="885"/>
        <v>119486</v>
      </c>
      <c r="BD1351" s="260">
        <f t="shared" si="840"/>
        <v>157628.70848073903</v>
      </c>
      <c r="BE1351" s="260">
        <f t="shared" si="840"/>
        <v>161709.94531499999</v>
      </c>
      <c r="BF1351" s="260">
        <f t="shared" si="840"/>
        <v>181755.96877599999</v>
      </c>
      <c r="BG1351" s="258">
        <f t="shared" si="840"/>
        <v>156970</v>
      </c>
      <c r="BH1351" s="258">
        <f t="shared" si="840"/>
        <v>160205</v>
      </c>
      <c r="BI1351" s="258">
        <f t="shared" si="840"/>
        <v>178076</v>
      </c>
      <c r="BJ1351" s="258">
        <f t="shared" si="840"/>
        <v>191059</v>
      </c>
      <c r="BK1351" s="260">
        <f t="shared" ref="BK1351:CH1351" si="886">SUM(BK1352:BK1359)</f>
        <v>11048</v>
      </c>
      <c r="BL1351" s="260">
        <f t="shared" si="886"/>
        <v>12598.291519260963</v>
      </c>
      <c r="BM1351" s="260">
        <f t="shared" si="886"/>
        <v>13124.054684999999</v>
      </c>
      <c r="BN1351" s="260">
        <f t="shared" si="886"/>
        <v>9478.0312240000003</v>
      </c>
      <c r="BO1351" s="258">
        <f t="shared" si="886"/>
        <v>12927</v>
      </c>
      <c r="BP1351" s="258">
        <f t="shared" si="886"/>
        <v>14112</v>
      </c>
      <c r="BQ1351" s="258">
        <f t="shared" si="886"/>
        <v>12259</v>
      </c>
      <c r="BR1351" s="258">
        <f t="shared" si="886"/>
        <v>5655</v>
      </c>
      <c r="BS1351" s="260">
        <f t="shared" si="886"/>
        <v>17457</v>
      </c>
      <c r="BT1351" s="260">
        <f t="shared" si="886"/>
        <v>17167</v>
      </c>
      <c r="BU1351" s="260">
        <f t="shared" si="886"/>
        <v>15635</v>
      </c>
      <c r="BV1351" s="260">
        <f t="shared" si="886"/>
        <v>13407</v>
      </c>
      <c r="BW1351" s="258">
        <f t="shared" si="886"/>
        <v>17738</v>
      </c>
      <c r="BX1351" s="258">
        <f t="shared" si="886"/>
        <v>17218</v>
      </c>
      <c r="BY1351" s="258">
        <f t="shared" si="886"/>
        <v>16188</v>
      </c>
      <c r="BZ1351" s="258">
        <f t="shared" si="886"/>
        <v>13656</v>
      </c>
      <c r="CA1351" s="260">
        <f t="shared" si="886"/>
        <v>6409</v>
      </c>
      <c r="CB1351" s="260">
        <f t="shared" si="886"/>
        <v>4568.7084807390365</v>
      </c>
      <c r="CC1351" s="260">
        <f t="shared" si="886"/>
        <v>2510.9453150000004</v>
      </c>
      <c r="CD1351" s="260">
        <f t="shared" si="886"/>
        <v>3928.9687760000002</v>
      </c>
      <c r="CE1351" s="258">
        <f t="shared" si="886"/>
        <v>4811</v>
      </c>
      <c r="CF1351" s="258">
        <f t="shared" si="886"/>
        <v>3106</v>
      </c>
      <c r="CG1351" s="258">
        <f t="shared" si="886"/>
        <v>3929</v>
      </c>
      <c r="CH1351" s="258">
        <f t="shared" si="886"/>
        <v>8001</v>
      </c>
      <c r="CI1351" s="560"/>
      <c r="CJ1351" s="260">
        <f t="shared" ref="CJ1351:DW1351" si="887">SUM(CJ1352:CJ1359)</f>
        <v>119512</v>
      </c>
      <c r="CK1351" s="260">
        <f t="shared" si="887"/>
        <v>160694</v>
      </c>
      <c r="CL1351" s="260">
        <f t="shared" si="887"/>
        <v>165521</v>
      </c>
      <c r="CM1351" s="260">
        <f t="shared" si="887"/>
        <v>183110</v>
      </c>
      <c r="CN1351" s="258">
        <f t="shared" si="887"/>
        <v>156970</v>
      </c>
      <c r="CO1351" s="258">
        <f t="shared" si="887"/>
        <v>160650.69178260007</v>
      </c>
      <c r="CP1351" s="258">
        <f t="shared" si="887"/>
        <v>177247.86663673844</v>
      </c>
      <c r="CQ1351" s="258">
        <f t="shared" si="887"/>
        <v>185451.60207013346</v>
      </c>
      <c r="CR1351" s="260">
        <f t="shared" si="887"/>
        <v>85064</v>
      </c>
      <c r="CS1351" s="260">
        <f t="shared" si="887"/>
        <v>114116</v>
      </c>
      <c r="CT1351" s="260">
        <f t="shared" si="887"/>
        <v>116219</v>
      </c>
      <c r="CU1351" s="260">
        <f t="shared" si="887"/>
        <v>130717</v>
      </c>
      <c r="CV1351" s="258">
        <f t="shared" si="887"/>
        <v>114245</v>
      </c>
      <c r="CW1351" s="258">
        <f t="shared" si="887"/>
        <v>115677.6917826001</v>
      </c>
      <c r="CX1351" s="258">
        <f t="shared" si="887"/>
        <v>129610.86663673846</v>
      </c>
      <c r="CY1351" s="258">
        <f t="shared" si="887"/>
        <v>136367.60207013349</v>
      </c>
      <c r="CZ1351" s="260">
        <f t="shared" si="887"/>
        <v>5131</v>
      </c>
      <c r="DA1351" s="260">
        <f t="shared" si="887"/>
        <v>6701</v>
      </c>
      <c r="DB1351" s="260">
        <f t="shared" si="887"/>
        <v>6818</v>
      </c>
      <c r="DC1351" s="260">
        <f t="shared" si="887"/>
        <v>6983</v>
      </c>
      <c r="DD1351" s="258">
        <f t="shared" si="887"/>
        <v>3276</v>
      </c>
      <c r="DE1351" s="258">
        <f t="shared" si="887"/>
        <v>3337</v>
      </c>
      <c r="DF1351" s="258">
        <f t="shared" si="887"/>
        <v>3544</v>
      </c>
      <c r="DG1351" s="258">
        <f t="shared" si="887"/>
        <v>3891</v>
      </c>
      <c r="DH1351" s="260">
        <f t="shared" si="887"/>
        <v>29317</v>
      </c>
      <c r="DI1351" s="260">
        <f t="shared" si="887"/>
        <v>39877</v>
      </c>
      <c r="DJ1351" s="260">
        <f t="shared" si="887"/>
        <v>42484</v>
      </c>
      <c r="DK1351" s="260">
        <f t="shared" si="887"/>
        <v>45410</v>
      </c>
      <c r="DL1351" s="258">
        <f t="shared" si="887"/>
        <v>39449</v>
      </c>
      <c r="DM1351" s="258">
        <f t="shared" si="887"/>
        <v>41636</v>
      </c>
      <c r="DN1351" s="258">
        <f t="shared" si="887"/>
        <v>44093</v>
      </c>
      <c r="DO1351" s="258">
        <f t="shared" si="887"/>
        <v>45193</v>
      </c>
      <c r="DP1351" s="260">
        <f t="shared" si="887"/>
        <v>-26</v>
      </c>
      <c r="DQ1351" s="260">
        <f t="shared" si="887"/>
        <v>-3065.2915192609653</v>
      </c>
      <c r="DR1351" s="260">
        <f t="shared" si="887"/>
        <v>-3811.0546850000028</v>
      </c>
      <c r="DS1351" s="260">
        <f t="shared" si="887"/>
        <v>-1354.0312240000021</v>
      </c>
      <c r="DT1351" s="258">
        <f t="shared" si="887"/>
        <v>0</v>
      </c>
      <c r="DU1351" s="258">
        <f t="shared" si="887"/>
        <v>-445.69178260010108</v>
      </c>
      <c r="DV1351" s="258">
        <f t="shared" si="887"/>
        <v>828.13336326153012</v>
      </c>
      <c r="DW1351" s="258">
        <f t="shared" si="887"/>
        <v>5607.3979298665326</v>
      </c>
      <c r="DX1351" s="563">
        <f t="shared" si="799"/>
        <v>0.78044151228336722</v>
      </c>
      <c r="DY1351" s="563">
        <f t="shared" si="799"/>
        <v>0.77595234304019178</v>
      </c>
      <c r="DZ1351" s="563">
        <f t="shared" si="799"/>
        <v>0.77584675271460768</v>
      </c>
      <c r="EA1351" s="563">
        <f t="shared" si="799"/>
        <v>0.77812535191881782</v>
      </c>
      <c r="EB1351" s="564">
        <f t="shared" si="799"/>
        <v>0.77682425702360325</v>
      </c>
      <c r="EC1351" s="564">
        <f t="shared" si="799"/>
        <v>0.77694082696817635</v>
      </c>
      <c r="ED1351" s="564">
        <f t="shared" si="789"/>
        <v>0.77626088442710617</v>
      </c>
      <c r="EE1351" s="564">
        <f t="shared" si="789"/>
        <v>0.77503646550972038</v>
      </c>
      <c r="EF1351" s="553"/>
      <c r="EG1351" s="260">
        <f t="shared" ref="EG1351:EM1351" si="888">SUM(EG1352:EG1359)</f>
        <v>836496</v>
      </c>
      <c r="EH1351" s="260">
        <f t="shared" si="888"/>
        <v>665823</v>
      </c>
      <c r="EI1351" s="260">
        <f t="shared" si="888"/>
        <v>170676</v>
      </c>
      <c r="EJ1351" s="260">
        <f t="shared" si="888"/>
        <v>50145</v>
      </c>
      <c r="EK1351" s="260">
        <f t="shared" si="888"/>
        <v>210399</v>
      </c>
      <c r="EL1351" s="260">
        <f t="shared" si="888"/>
        <v>1812360</v>
      </c>
      <c r="EM1351" s="260">
        <f t="shared" si="888"/>
        <v>1781976</v>
      </c>
      <c r="EN1351" s="565">
        <f t="shared" si="845"/>
        <v>0.79596674700177883</v>
      </c>
      <c r="EO1351" s="260">
        <f t="shared" si="846"/>
        <v>29.380229206215287</v>
      </c>
      <c r="EP1351" s="565">
        <f t="shared" si="847"/>
        <v>0.25152421529810065</v>
      </c>
      <c r="EQ1351" s="260">
        <f t="shared" si="848"/>
        <v>116091.17393895253</v>
      </c>
      <c r="ER1351" s="260">
        <f t="shared" si="849"/>
        <v>2345.0091359255121</v>
      </c>
      <c r="ES1351" s="492"/>
      <c r="ET1351" s="258">
        <f t="shared" ref="ET1351:EZ1351" si="889">SUM(ET1352:ET1359)</f>
        <v>1141965</v>
      </c>
      <c r="EU1351" s="258">
        <f t="shared" si="889"/>
        <v>884854</v>
      </c>
      <c r="EV1351" s="258">
        <f t="shared" si="889"/>
        <v>257118</v>
      </c>
      <c r="EW1351" s="258">
        <f t="shared" si="889"/>
        <v>75979</v>
      </c>
      <c r="EX1351" s="258">
        <f t="shared" si="889"/>
        <v>296808</v>
      </c>
      <c r="EY1351" s="258">
        <f t="shared" si="889"/>
        <v>2119158</v>
      </c>
      <c r="EZ1351" s="258">
        <f t="shared" si="889"/>
        <v>2087997</v>
      </c>
      <c r="FA1351" s="566">
        <f t="shared" si="851"/>
        <v>0.77485211893534389</v>
      </c>
      <c r="FB1351" s="259">
        <f t="shared" si="852"/>
        <v>29.550245412612107</v>
      </c>
      <c r="FC1351" s="566">
        <f t="shared" si="853"/>
        <v>0.25990989215956706</v>
      </c>
      <c r="FD1351" s="258">
        <f t="shared" si="854"/>
        <v>140059.40095075496</v>
      </c>
      <c r="FE1351" s="258">
        <f t="shared" si="855"/>
        <v>3032.3718536632637</v>
      </c>
      <c r="FF1351" s="258">
        <f>SUM(FF1352:FF1359)</f>
        <v>262377</v>
      </c>
      <c r="FG1351" s="259">
        <f t="shared" si="878"/>
        <v>34.971053102977777</v>
      </c>
      <c r="FH1351" s="258">
        <f>SUM(FH1352:FH1359)</f>
        <v>91756</v>
      </c>
      <c r="FI1351" s="258">
        <f>SUM(FI1352:FI1359)</f>
        <v>262377</v>
      </c>
      <c r="FJ1351" s="258">
        <f>SUM(FJ1352:FJ1359)</f>
        <v>2588</v>
      </c>
      <c r="FK1351" s="258">
        <f t="shared" si="857"/>
        <v>168033</v>
      </c>
      <c r="FL1351" s="258">
        <f>SUM(FL1352:FL1359)</f>
        <v>39884</v>
      </c>
      <c r="FM1351" s="258">
        <f t="shared" si="858"/>
        <v>128149</v>
      </c>
      <c r="FN1351" s="553"/>
      <c r="FO1351" s="413"/>
      <c r="FP1351" s="413"/>
      <c r="FQ1351" s="413"/>
      <c r="FR1351" s="413"/>
      <c r="FS1351" s="413"/>
      <c r="FT1351" s="413"/>
      <c r="FU1351" s="413"/>
      <c r="FV1351" s="413"/>
      <c r="FW1351" s="553"/>
      <c r="FX1351" s="553"/>
      <c r="FY1351" s="553"/>
    </row>
    <row r="1352" spans="1:181">
      <c r="F1352" s="567">
        <v>3.1</v>
      </c>
      <c r="G1352" s="371" t="s">
        <v>2826</v>
      </c>
      <c r="H1352" s="371"/>
      <c r="I1352" s="392"/>
      <c r="J1352" s="561"/>
      <c r="K1352" s="392"/>
      <c r="O1352" s="226">
        <f t="shared" ref="O1352:BC1352" si="890">SUM(O1183:O1184)</f>
        <v>145840</v>
      </c>
      <c r="P1352" s="226">
        <f t="shared" si="890"/>
        <v>194489</v>
      </c>
      <c r="Q1352" s="226">
        <f t="shared" si="890"/>
        <v>203883</v>
      </c>
      <c r="R1352" s="226">
        <f t="shared" si="890"/>
        <v>241267</v>
      </c>
      <c r="S1352" s="227">
        <f>SUM(S1183:S1184)</f>
        <v>198752</v>
      </c>
      <c r="T1352" s="227">
        <f>SUM(T1183:T1184)</f>
        <v>206616</v>
      </c>
      <c r="U1352" s="227">
        <f>SUM(U1183:U1184)</f>
        <v>242469</v>
      </c>
      <c r="V1352" s="227">
        <f>SUM(V1183:V1184)</f>
        <v>228156</v>
      </c>
      <c r="W1352" s="226">
        <f t="shared" si="890"/>
        <v>128448</v>
      </c>
      <c r="X1352" s="226">
        <f t="shared" si="890"/>
        <v>170803</v>
      </c>
      <c r="Y1352" s="226">
        <f t="shared" si="890"/>
        <v>178686</v>
      </c>
      <c r="Z1352" s="226">
        <f t="shared" si="890"/>
        <v>212392</v>
      </c>
      <c r="AA1352" s="227">
        <f>SUM(AA1183:AA1184)</f>
        <v>173608</v>
      </c>
      <c r="AB1352" s="227">
        <f>SUM(AB1183:AB1184)</f>
        <v>180055</v>
      </c>
      <c r="AC1352" s="227">
        <f>SUM(AC1183:AC1184)</f>
        <v>211992</v>
      </c>
      <c r="AD1352" s="227">
        <f>SUM(AD1183:AD1184)</f>
        <v>198446</v>
      </c>
      <c r="AE1352" s="226">
        <f t="shared" si="890"/>
        <v>725</v>
      </c>
      <c r="AF1352" s="226">
        <f t="shared" si="890"/>
        <v>719</v>
      </c>
      <c r="AG1352" s="226">
        <f t="shared" si="890"/>
        <v>684</v>
      </c>
      <c r="AH1352" s="226">
        <f t="shared" si="890"/>
        <v>755</v>
      </c>
      <c r="AI1352" s="227">
        <f>SUM(AI1183:AI1184)</f>
        <v>728</v>
      </c>
      <c r="AJ1352" s="227">
        <f>SUM(AJ1183:AJ1184)</f>
        <v>687</v>
      </c>
      <c r="AK1352" s="227">
        <f>SUM(AK1183:AK1184)</f>
        <v>763</v>
      </c>
      <c r="AL1352" s="227">
        <f>SUM(AL1183:AL1184)</f>
        <v>725</v>
      </c>
      <c r="AM1352" s="226">
        <f t="shared" si="890"/>
        <v>17392</v>
      </c>
      <c r="AN1352" s="226">
        <f t="shared" si="890"/>
        <v>23686</v>
      </c>
      <c r="AO1352" s="226">
        <f t="shared" si="890"/>
        <v>25199</v>
      </c>
      <c r="AP1352" s="226">
        <f t="shared" si="890"/>
        <v>28877</v>
      </c>
      <c r="AQ1352" s="227">
        <f>SUM(AQ1183:AQ1184)</f>
        <v>25142</v>
      </c>
      <c r="AR1352" s="227">
        <f>SUM(AR1183:AR1184)</f>
        <v>26549</v>
      </c>
      <c r="AS1352" s="227">
        <f>SUM(AS1183:AS1184)</f>
        <v>30482</v>
      </c>
      <c r="AT1352" s="227">
        <f>SUM(AT1183:AT1184)</f>
        <v>29706</v>
      </c>
      <c r="AU1352" s="226">
        <f t="shared" si="890"/>
        <v>5452</v>
      </c>
      <c r="AV1352" s="226">
        <f t="shared" si="890"/>
        <v>8100</v>
      </c>
      <c r="AW1352" s="226">
        <f t="shared" si="890"/>
        <v>8759</v>
      </c>
      <c r="AX1352" s="226">
        <f t="shared" si="890"/>
        <v>10164</v>
      </c>
      <c r="AY1352" s="227">
        <f>SUM(AY1183:AY1184)</f>
        <v>7812</v>
      </c>
      <c r="AZ1352" s="227">
        <f>SUM(AZ1183:AZ1184)</f>
        <v>8396</v>
      </c>
      <c r="BA1352" s="227">
        <f>SUM(BA1183:BA1184)</f>
        <v>9704</v>
      </c>
      <c r="BB1352" s="227">
        <f>SUM(BB1183:BB1184)</f>
        <v>9727</v>
      </c>
      <c r="BC1352" s="226">
        <f t="shared" si="890"/>
        <v>13534</v>
      </c>
      <c r="BD1352" s="226">
        <f t="shared" si="840"/>
        <v>16542.874016768692</v>
      </c>
      <c r="BE1352" s="226">
        <f t="shared" si="840"/>
        <v>15423.683205403482</v>
      </c>
      <c r="BF1352" s="226">
        <f t="shared" si="840"/>
        <v>17477.799224999999</v>
      </c>
      <c r="BG1352" s="227">
        <f t="shared" si="840"/>
        <v>17323</v>
      </c>
      <c r="BH1352" s="227">
        <f t="shared" si="840"/>
        <v>16453</v>
      </c>
      <c r="BI1352" s="227">
        <f t="shared" si="840"/>
        <v>18803</v>
      </c>
      <c r="BJ1352" s="227">
        <f t="shared" si="840"/>
        <v>18981</v>
      </c>
      <c r="BK1352" s="226">
        <f t="shared" ref="BK1352:CD1352" si="891">SUM(BK1183:BK1184)</f>
        <v>-1594</v>
      </c>
      <c r="BL1352" s="226">
        <f t="shared" si="891"/>
        <v>-956.87401676869104</v>
      </c>
      <c r="BM1352" s="226">
        <f t="shared" si="891"/>
        <v>1016.3167945965176</v>
      </c>
      <c r="BN1352" s="226">
        <f t="shared" si="891"/>
        <v>1235.200775</v>
      </c>
      <c r="BO1352" s="227">
        <f>SUM(BO1183:BO1184)</f>
        <v>7</v>
      </c>
      <c r="BP1352" s="227">
        <f>SUM(BP1183:BP1184)</f>
        <v>1700</v>
      </c>
      <c r="BQ1352" s="227">
        <f>SUM(BQ1183:BQ1184)</f>
        <v>1975</v>
      </c>
      <c r="BR1352" s="227">
        <f>SUM(BR1183:BR1184)</f>
        <v>998</v>
      </c>
      <c r="BS1352" s="226">
        <f t="shared" si="891"/>
        <v>659</v>
      </c>
      <c r="BT1352" s="226">
        <f t="shared" si="891"/>
        <v>966</v>
      </c>
      <c r="BU1352" s="226">
        <f t="shared" si="891"/>
        <v>1519</v>
      </c>
      <c r="BV1352" s="226">
        <f t="shared" si="891"/>
        <v>1971</v>
      </c>
      <c r="BW1352" s="227">
        <f>SUM(BW1183:BW1184)</f>
        <v>1643</v>
      </c>
      <c r="BX1352" s="227">
        <f>SUM(BX1183:BX1184)</f>
        <v>2315</v>
      </c>
      <c r="BY1352" s="227">
        <f>SUM(BY1183:BY1184)</f>
        <v>2711</v>
      </c>
      <c r="BZ1352" s="227">
        <f>SUM(BZ1183:BZ1184)</f>
        <v>1528</v>
      </c>
      <c r="CA1352" s="226">
        <f t="shared" si="891"/>
        <v>2253</v>
      </c>
      <c r="CB1352" s="226">
        <f t="shared" si="891"/>
        <v>1922.874016768691</v>
      </c>
      <c r="CC1352" s="226">
        <f t="shared" si="891"/>
        <v>502.68320540348242</v>
      </c>
      <c r="CD1352" s="226">
        <f t="shared" si="891"/>
        <v>735.79922500000009</v>
      </c>
      <c r="CE1352" s="227">
        <f>SUM(CE1183:CE1184)</f>
        <v>1636</v>
      </c>
      <c r="CF1352" s="227">
        <f>SUM(CF1183:CF1184)</f>
        <v>615</v>
      </c>
      <c r="CG1352" s="227">
        <f>SUM(CG1183:CG1184)</f>
        <v>736</v>
      </c>
      <c r="CH1352" s="227">
        <f>SUM(CH1183:CH1184)</f>
        <v>530</v>
      </c>
      <c r="CI1352" s="562"/>
      <c r="CJ1352" s="226">
        <f t="shared" ref="CJ1352:DS1352" si="892">SUM(CJ1183:CJ1184)</f>
        <v>13536</v>
      </c>
      <c r="CK1352" s="226">
        <f t="shared" si="892"/>
        <v>19405</v>
      </c>
      <c r="CL1352" s="226">
        <f t="shared" si="892"/>
        <v>20389</v>
      </c>
      <c r="CM1352" s="226">
        <f t="shared" si="892"/>
        <v>23016</v>
      </c>
      <c r="CN1352" s="227">
        <f>SUM(CN1183:CN1184)</f>
        <v>17323</v>
      </c>
      <c r="CO1352" s="227">
        <f>SUM(CO1183:CO1184)</f>
        <v>18465.88695920274</v>
      </c>
      <c r="CP1352" s="227">
        <f>SUM(CP1183:CP1184)</f>
        <v>20854.961131527343</v>
      </c>
      <c r="CQ1352" s="227">
        <f>SUM(CQ1183:CQ1184)</f>
        <v>20164.285334469241</v>
      </c>
      <c r="CR1352" s="226">
        <f t="shared" si="892"/>
        <v>9663</v>
      </c>
      <c r="CS1352" s="226">
        <f t="shared" si="892"/>
        <v>13415</v>
      </c>
      <c r="CT1352" s="226">
        <f t="shared" si="892"/>
        <v>14042</v>
      </c>
      <c r="CU1352" s="226">
        <f t="shared" si="892"/>
        <v>16341</v>
      </c>
      <c r="CV1352" s="227">
        <f>SUM(CV1183:CV1184)</f>
        <v>13142</v>
      </c>
      <c r="CW1352" s="227">
        <f>SUM(CW1183:CW1184)</f>
        <v>14006.88695920274</v>
      </c>
      <c r="CX1352" s="227">
        <f>SUM(CX1183:CX1184)</f>
        <v>16171.961131527343</v>
      </c>
      <c r="CY1352" s="227">
        <f>SUM(CY1183:CY1184)</f>
        <v>15427.285334469245</v>
      </c>
      <c r="CZ1352" s="226">
        <f t="shared" si="892"/>
        <v>1680</v>
      </c>
      <c r="DA1352" s="226">
        <f t="shared" si="892"/>
        <v>2195</v>
      </c>
      <c r="DB1352" s="226">
        <f t="shared" si="892"/>
        <v>2234</v>
      </c>
      <c r="DC1352" s="226">
        <f t="shared" si="892"/>
        <v>2285</v>
      </c>
      <c r="DD1352" s="227">
        <f>SUM(DD1183:DD1184)</f>
        <v>441</v>
      </c>
      <c r="DE1352" s="227">
        <f>SUM(DE1183:DE1184)</f>
        <v>448</v>
      </c>
      <c r="DF1352" s="227">
        <f>SUM(DF1183:DF1184)</f>
        <v>474</v>
      </c>
      <c r="DG1352" s="227">
        <f>SUM(DG1183:DG1184)</f>
        <v>522</v>
      </c>
      <c r="DH1352" s="226">
        <f t="shared" si="892"/>
        <v>2193</v>
      </c>
      <c r="DI1352" s="226">
        <f t="shared" si="892"/>
        <v>3795</v>
      </c>
      <c r="DJ1352" s="226">
        <f t="shared" si="892"/>
        <v>4113</v>
      </c>
      <c r="DK1352" s="226">
        <f t="shared" si="892"/>
        <v>4390</v>
      </c>
      <c r="DL1352" s="227">
        <f>SUM(DL1183:DL1184)</f>
        <v>3740</v>
      </c>
      <c r="DM1352" s="227">
        <f>SUM(DM1183:DM1184)</f>
        <v>4011</v>
      </c>
      <c r="DN1352" s="227">
        <f>SUM(DN1183:DN1184)</f>
        <v>4209</v>
      </c>
      <c r="DO1352" s="227">
        <f>SUM(DO1183:DO1184)</f>
        <v>4215</v>
      </c>
      <c r="DP1352" s="226">
        <f t="shared" si="892"/>
        <v>-2</v>
      </c>
      <c r="DQ1352" s="226">
        <f t="shared" si="892"/>
        <v>-2862.125983231309</v>
      </c>
      <c r="DR1352" s="226">
        <f t="shared" si="892"/>
        <v>-4965.316794596517</v>
      </c>
      <c r="DS1352" s="226">
        <f t="shared" si="892"/>
        <v>-5538.2007750000002</v>
      </c>
      <c r="DT1352" s="227">
        <f>SUM(DT1183:DT1184)</f>
        <v>0</v>
      </c>
      <c r="DU1352" s="227">
        <f>SUM(DU1183:DU1184)</f>
        <v>-2012.8869592027395</v>
      </c>
      <c r="DV1352" s="227">
        <f>SUM(DV1183:DV1184)</f>
        <v>-2051.9611315273451</v>
      </c>
      <c r="DW1352" s="227">
        <f>SUM(DW1183:DW1184)</f>
        <v>-1183.2853344692433</v>
      </c>
      <c r="DX1352" s="377">
        <f t="shared" si="799"/>
        <v>0.88074602303894678</v>
      </c>
      <c r="DY1352" s="377">
        <f t="shared" si="799"/>
        <v>0.87821419206227602</v>
      </c>
      <c r="DZ1352" s="377">
        <f t="shared" si="799"/>
        <v>0.87641441414929155</v>
      </c>
      <c r="EA1352" s="377">
        <f t="shared" si="799"/>
        <v>0.88031931428666166</v>
      </c>
      <c r="EB1352" s="378">
        <f t="shared" si="799"/>
        <v>0.87349058122685563</v>
      </c>
      <c r="EC1352" s="378">
        <f t="shared" si="799"/>
        <v>0.8714475161652534</v>
      </c>
      <c r="ED1352" s="378">
        <f t="shared" si="789"/>
        <v>0.87430558133204661</v>
      </c>
      <c r="EE1352" s="378">
        <f t="shared" si="789"/>
        <v>0.8697820789284525</v>
      </c>
      <c r="EF1352" s="553"/>
      <c r="EG1352" s="226">
        <f t="shared" ref="EG1352:EM1352" si="893">SUM(EG1183:EG1184)</f>
        <v>146644</v>
      </c>
      <c r="EH1352" s="226">
        <f t="shared" si="893"/>
        <v>128772</v>
      </c>
      <c r="EI1352" s="226">
        <f t="shared" si="893"/>
        <v>17870</v>
      </c>
      <c r="EJ1352" s="226">
        <f t="shared" si="893"/>
        <v>4615</v>
      </c>
      <c r="EK1352" s="226">
        <f t="shared" si="893"/>
        <v>21234</v>
      </c>
      <c r="EL1352" s="226">
        <f t="shared" si="893"/>
        <v>196084</v>
      </c>
      <c r="EM1352" s="226">
        <f t="shared" si="893"/>
        <v>190279</v>
      </c>
      <c r="EN1352" s="379">
        <f t="shared" si="845"/>
        <v>0.87812661956847882</v>
      </c>
      <c r="EO1352" s="226">
        <f t="shared" si="846"/>
        <v>25.825405707890319</v>
      </c>
      <c r="EP1352" s="379">
        <f t="shared" si="847"/>
        <v>0.14479965085513216</v>
      </c>
      <c r="EQ1352" s="226">
        <f t="shared" si="848"/>
        <v>108290.32455478264</v>
      </c>
      <c r="ER1352" s="226">
        <f t="shared" si="849"/>
        <v>2021.1549006108573</v>
      </c>
      <c r="ET1352" s="227">
        <f t="shared" ref="ET1352:EZ1352" si="894">SUM(ET1183:ET1184)</f>
        <v>199802</v>
      </c>
      <c r="EU1352" s="227">
        <f t="shared" si="894"/>
        <v>171974</v>
      </c>
      <c r="EV1352" s="227">
        <f t="shared" si="894"/>
        <v>27827</v>
      </c>
      <c r="EW1352" s="227">
        <f t="shared" si="894"/>
        <v>8262</v>
      </c>
      <c r="EX1352" s="227">
        <f t="shared" si="894"/>
        <v>37950</v>
      </c>
      <c r="EY1352" s="227">
        <f t="shared" si="894"/>
        <v>256908</v>
      </c>
      <c r="EZ1352" s="227">
        <f t="shared" si="894"/>
        <v>249378</v>
      </c>
      <c r="FA1352" s="380">
        <f t="shared" si="851"/>
        <v>0.86072211489374484</v>
      </c>
      <c r="FB1352" s="228">
        <f t="shared" si="852"/>
        <v>29.690588277572143</v>
      </c>
      <c r="FC1352" s="380">
        <f t="shared" si="853"/>
        <v>0.18993803865827169</v>
      </c>
      <c r="FD1352" s="227">
        <f t="shared" si="854"/>
        <v>147718.24933439208</v>
      </c>
      <c r="FE1352" s="227">
        <f t="shared" si="855"/>
        <v>2760.8690421769365</v>
      </c>
      <c r="FF1352" s="227">
        <f>SUM(FF1183:FF1184)</f>
        <v>25642</v>
      </c>
      <c r="FG1352" s="228">
        <f t="shared" si="878"/>
        <v>35.348256766242883</v>
      </c>
      <c r="FH1352" s="227">
        <f>SUM(FH1183:FH1184)</f>
        <v>9064</v>
      </c>
      <c r="FI1352" s="227">
        <f>SUM(FI1183:FI1184)</f>
        <v>25642</v>
      </c>
      <c r="FJ1352" s="227">
        <f>SUM(FJ1183:FJ1184)</f>
        <v>353</v>
      </c>
      <c r="FK1352" s="227">
        <f t="shared" si="857"/>
        <v>16225</v>
      </c>
      <c r="FL1352" s="227">
        <f>SUM(FL1183:FL1184)</f>
        <v>4174</v>
      </c>
      <c r="FM1352" s="227">
        <f t="shared" si="858"/>
        <v>12051</v>
      </c>
      <c r="FN1352" s="553"/>
      <c r="FO1352" s="413"/>
      <c r="FP1352" s="413"/>
      <c r="FQ1352" s="413"/>
      <c r="FR1352" s="413"/>
      <c r="FS1352" s="413"/>
      <c r="FT1352" s="413"/>
      <c r="FU1352" s="413"/>
      <c r="FV1352" s="413"/>
      <c r="FW1352" s="553"/>
      <c r="FX1352" s="553"/>
      <c r="FY1352" s="553"/>
    </row>
    <row r="1353" spans="1:181">
      <c r="F1353" s="567">
        <v>3.2</v>
      </c>
      <c r="G1353" s="371" t="s">
        <v>2827</v>
      </c>
      <c r="H1353" s="371"/>
      <c r="I1353" s="392"/>
      <c r="J1353" s="561"/>
      <c r="K1353" s="392"/>
      <c r="O1353" s="226">
        <f t="shared" ref="O1353:BC1353" si="895">SUM(O1185:O1186)</f>
        <v>12646</v>
      </c>
      <c r="P1353" s="226">
        <f t="shared" si="895"/>
        <v>18426</v>
      </c>
      <c r="Q1353" s="226">
        <f t="shared" si="895"/>
        <v>19821</v>
      </c>
      <c r="R1353" s="226">
        <f t="shared" si="895"/>
        <v>21671</v>
      </c>
      <c r="S1353" s="227">
        <f>SUM(S1185:S1186)</f>
        <v>16235</v>
      </c>
      <c r="T1353" s="227">
        <f>SUM(T1185:T1186)</f>
        <v>17469</v>
      </c>
      <c r="U1353" s="227">
        <f>SUM(U1185:U1186)</f>
        <v>18682</v>
      </c>
      <c r="V1353" s="227">
        <f>SUM(V1185:V1186)</f>
        <v>19448</v>
      </c>
      <c r="W1353" s="226">
        <f t="shared" si="895"/>
        <v>5857</v>
      </c>
      <c r="X1353" s="226">
        <f t="shared" si="895"/>
        <v>8944</v>
      </c>
      <c r="Y1353" s="226">
        <f t="shared" si="895"/>
        <v>9693</v>
      </c>
      <c r="Z1353" s="226">
        <f t="shared" si="895"/>
        <v>10955</v>
      </c>
      <c r="AA1353" s="227">
        <f>SUM(AA1185:AA1186)</f>
        <v>8640</v>
      </c>
      <c r="AB1353" s="227">
        <f>SUM(AB1185:AB1186)</f>
        <v>9350</v>
      </c>
      <c r="AC1353" s="227">
        <f>SUM(AC1185:AC1186)</f>
        <v>10084</v>
      </c>
      <c r="AD1353" s="227">
        <f>SUM(AD1185:AD1186)</f>
        <v>10601</v>
      </c>
      <c r="AE1353" s="226">
        <f t="shared" si="895"/>
        <v>62</v>
      </c>
      <c r="AF1353" s="226">
        <f t="shared" si="895"/>
        <v>67</v>
      </c>
      <c r="AG1353" s="226">
        <f t="shared" si="895"/>
        <v>66</v>
      </c>
      <c r="AH1353" s="226">
        <f t="shared" si="895"/>
        <v>68</v>
      </c>
      <c r="AI1353" s="227">
        <f>SUM(AI1185:AI1186)</f>
        <v>59</v>
      </c>
      <c r="AJ1353" s="227">
        <f>SUM(AJ1185:AJ1186)</f>
        <v>58</v>
      </c>
      <c r="AK1353" s="227">
        <f>SUM(AK1185:AK1186)</f>
        <v>58</v>
      </c>
      <c r="AL1353" s="227">
        <f>SUM(AL1185:AL1186)</f>
        <v>62</v>
      </c>
      <c r="AM1353" s="226">
        <f t="shared" si="895"/>
        <v>6787</v>
      </c>
      <c r="AN1353" s="226">
        <f t="shared" si="895"/>
        <v>9481</v>
      </c>
      <c r="AO1353" s="226">
        <f t="shared" si="895"/>
        <v>10128</v>
      </c>
      <c r="AP1353" s="226">
        <f t="shared" si="895"/>
        <v>10716</v>
      </c>
      <c r="AQ1353" s="227">
        <f>SUM(AQ1185:AQ1186)</f>
        <v>7596</v>
      </c>
      <c r="AR1353" s="227">
        <f>SUM(AR1185:AR1186)</f>
        <v>8120</v>
      </c>
      <c r="AS1353" s="227">
        <f>SUM(AS1185:AS1186)</f>
        <v>8598</v>
      </c>
      <c r="AT1353" s="227">
        <f>SUM(AT1185:AT1186)</f>
        <v>8848</v>
      </c>
      <c r="AU1353" s="226">
        <f t="shared" si="895"/>
        <v>783</v>
      </c>
      <c r="AV1353" s="226">
        <f t="shared" si="895"/>
        <v>1367</v>
      </c>
      <c r="AW1353" s="226">
        <f t="shared" si="895"/>
        <v>1471</v>
      </c>
      <c r="AX1353" s="226">
        <f t="shared" si="895"/>
        <v>1584</v>
      </c>
      <c r="AY1353" s="227">
        <f>SUM(AY1185:AY1186)</f>
        <v>1318</v>
      </c>
      <c r="AZ1353" s="227">
        <f>SUM(AZ1185:AZ1186)</f>
        <v>1418</v>
      </c>
      <c r="BA1353" s="227">
        <f>SUM(BA1185:BA1186)</f>
        <v>1638</v>
      </c>
      <c r="BB1353" s="227">
        <f>SUM(BB1185:BB1186)</f>
        <v>1642</v>
      </c>
      <c r="BC1353" s="226">
        <f t="shared" si="895"/>
        <v>2008</v>
      </c>
      <c r="BD1353" s="226">
        <f t="shared" si="840"/>
        <v>3544</v>
      </c>
      <c r="BE1353" s="226">
        <f t="shared" si="840"/>
        <v>3524</v>
      </c>
      <c r="BF1353" s="226">
        <f t="shared" si="840"/>
        <v>5414</v>
      </c>
      <c r="BG1353" s="227">
        <f t="shared" si="840"/>
        <v>3701</v>
      </c>
      <c r="BH1353" s="227">
        <f t="shared" si="840"/>
        <v>4067</v>
      </c>
      <c r="BI1353" s="227">
        <f t="shared" si="840"/>
        <v>5124</v>
      </c>
      <c r="BJ1353" s="227">
        <f t="shared" si="840"/>
        <v>6577</v>
      </c>
      <c r="BK1353" s="226">
        <f t="shared" ref="BK1353:CD1353" si="896">SUM(BK1185:BK1186)</f>
        <v>3996</v>
      </c>
      <c r="BL1353" s="226">
        <f t="shared" si="896"/>
        <v>4570</v>
      </c>
      <c r="BM1353" s="226">
        <f t="shared" si="896"/>
        <v>5133</v>
      </c>
      <c r="BN1353" s="226">
        <f t="shared" si="896"/>
        <v>3718</v>
      </c>
      <c r="BO1353" s="227">
        <f>SUM(BO1185:BO1186)</f>
        <v>2577</v>
      </c>
      <c r="BP1353" s="227">
        <f>SUM(BP1185:BP1186)</f>
        <v>2635</v>
      </c>
      <c r="BQ1353" s="227">
        <f>SUM(BQ1185:BQ1186)</f>
        <v>1836</v>
      </c>
      <c r="BR1353" s="227">
        <f>SUM(BR1185:BR1186)</f>
        <v>629</v>
      </c>
      <c r="BS1353" s="226">
        <f t="shared" si="896"/>
        <v>4294</v>
      </c>
      <c r="BT1353" s="226">
        <f t="shared" si="896"/>
        <v>4570</v>
      </c>
      <c r="BU1353" s="226">
        <f t="shared" si="896"/>
        <v>5133</v>
      </c>
      <c r="BV1353" s="226">
        <f t="shared" si="896"/>
        <v>3718</v>
      </c>
      <c r="BW1353" s="227">
        <f>SUM(BW1185:BW1186)</f>
        <v>2577</v>
      </c>
      <c r="BX1353" s="227">
        <f>SUM(BX1185:BX1186)</f>
        <v>2635</v>
      </c>
      <c r="BY1353" s="227">
        <f>SUM(BY1185:BY1186)</f>
        <v>1836</v>
      </c>
      <c r="BZ1353" s="227">
        <f>SUM(BZ1185:BZ1186)</f>
        <v>629</v>
      </c>
      <c r="CA1353" s="226">
        <f t="shared" si="896"/>
        <v>298</v>
      </c>
      <c r="CB1353" s="226">
        <f t="shared" si="896"/>
        <v>0</v>
      </c>
      <c r="CC1353" s="226">
        <f t="shared" si="896"/>
        <v>0</v>
      </c>
      <c r="CD1353" s="226">
        <f t="shared" si="896"/>
        <v>0</v>
      </c>
      <c r="CE1353" s="227">
        <f>SUM(CE1185:CE1186)</f>
        <v>0</v>
      </c>
      <c r="CF1353" s="227">
        <f>SUM(CF1185:CF1186)</f>
        <v>0</v>
      </c>
      <c r="CG1353" s="227">
        <f>SUM(CG1185:CG1186)</f>
        <v>0</v>
      </c>
      <c r="CH1353" s="227">
        <f>SUM(CH1185:CH1186)</f>
        <v>0</v>
      </c>
      <c r="CI1353" s="562"/>
      <c r="CJ1353" s="226">
        <f t="shared" ref="CJ1353:DS1353" si="897">SUM(CJ1185:CJ1186)</f>
        <v>2009</v>
      </c>
      <c r="CK1353" s="226">
        <f t="shared" si="897"/>
        <v>2874</v>
      </c>
      <c r="CL1353" s="226">
        <f t="shared" si="897"/>
        <v>3154</v>
      </c>
      <c r="CM1353" s="226">
        <f t="shared" si="897"/>
        <v>3378</v>
      </c>
      <c r="CN1353" s="227">
        <f>SUM(CN1185:CN1186)</f>
        <v>3701</v>
      </c>
      <c r="CO1353" s="227">
        <f>SUM(CO1185:CO1186)</f>
        <v>4047.3332775794415</v>
      </c>
      <c r="CP1353" s="227">
        <f>SUM(CP1185:CP1186)</f>
        <v>4348.4507336795768</v>
      </c>
      <c r="CQ1353" s="227">
        <f>SUM(CQ1185:CQ1186)</f>
        <v>4492.6690739700807</v>
      </c>
      <c r="CR1353" s="226">
        <f t="shared" si="897"/>
        <v>1408</v>
      </c>
      <c r="CS1353" s="226">
        <f t="shared" si="897"/>
        <v>1794</v>
      </c>
      <c r="CT1353" s="226">
        <f t="shared" si="897"/>
        <v>1983</v>
      </c>
      <c r="CU1353" s="226">
        <f t="shared" si="897"/>
        <v>2125</v>
      </c>
      <c r="CV1353" s="227">
        <f>SUM(CV1185:CV1186)</f>
        <v>2964</v>
      </c>
      <c r="CW1353" s="227">
        <f>SUM(CW1185:CW1186)</f>
        <v>3204.333277579442</v>
      </c>
      <c r="CX1353" s="227">
        <f>SUM(CX1185:CX1186)</f>
        <v>3429.4507336795768</v>
      </c>
      <c r="CY1353" s="227">
        <f>SUM(CY1185:CY1186)</f>
        <v>3548.6690739700807</v>
      </c>
      <c r="CZ1353" s="226">
        <f t="shared" si="897"/>
        <v>294</v>
      </c>
      <c r="DA1353" s="226">
        <f t="shared" si="897"/>
        <v>382</v>
      </c>
      <c r="DB1353" s="226">
        <f t="shared" si="897"/>
        <v>388</v>
      </c>
      <c r="DC1353" s="226">
        <f t="shared" si="897"/>
        <v>398</v>
      </c>
      <c r="DD1353" s="227">
        <f>SUM(DD1185:DD1186)</f>
        <v>30</v>
      </c>
      <c r="DE1353" s="227">
        <f>SUM(DE1185:DE1186)</f>
        <v>30</v>
      </c>
      <c r="DF1353" s="227">
        <f>SUM(DF1185:DF1186)</f>
        <v>33</v>
      </c>
      <c r="DG1353" s="227">
        <f>SUM(DG1185:DG1186)</f>
        <v>37</v>
      </c>
      <c r="DH1353" s="226">
        <f t="shared" si="897"/>
        <v>307</v>
      </c>
      <c r="DI1353" s="226">
        <f t="shared" si="897"/>
        <v>698</v>
      </c>
      <c r="DJ1353" s="226">
        <f t="shared" si="897"/>
        <v>783</v>
      </c>
      <c r="DK1353" s="226">
        <f t="shared" si="897"/>
        <v>855</v>
      </c>
      <c r="DL1353" s="227">
        <f>SUM(DL1185:DL1186)</f>
        <v>707</v>
      </c>
      <c r="DM1353" s="227">
        <f>SUM(DM1185:DM1186)</f>
        <v>813</v>
      </c>
      <c r="DN1353" s="227">
        <f>SUM(DN1185:DN1186)</f>
        <v>886</v>
      </c>
      <c r="DO1353" s="227">
        <f>SUM(DO1185:DO1186)</f>
        <v>907</v>
      </c>
      <c r="DP1353" s="226">
        <f t="shared" si="897"/>
        <v>-1</v>
      </c>
      <c r="DQ1353" s="226">
        <f t="shared" si="897"/>
        <v>670</v>
      </c>
      <c r="DR1353" s="226">
        <f t="shared" si="897"/>
        <v>370</v>
      </c>
      <c r="DS1353" s="226">
        <f t="shared" si="897"/>
        <v>2036</v>
      </c>
      <c r="DT1353" s="227">
        <f>SUM(DT1185:DT1186)</f>
        <v>0</v>
      </c>
      <c r="DU1353" s="227">
        <f>SUM(DU1185:DU1186)</f>
        <v>19.666722420558045</v>
      </c>
      <c r="DV1353" s="227">
        <f>SUM(DV1185:DV1186)</f>
        <v>775.54926632042304</v>
      </c>
      <c r="DW1353" s="227">
        <f>SUM(DW1185:DW1186)</f>
        <v>2084.3309260299193</v>
      </c>
      <c r="DX1353" s="377">
        <f t="shared" si="799"/>
        <v>0.46315040328957774</v>
      </c>
      <c r="DY1353" s="377">
        <f t="shared" si="799"/>
        <v>0.48540106371431674</v>
      </c>
      <c r="DZ1353" s="377">
        <f t="shared" si="799"/>
        <v>0.48902678976842745</v>
      </c>
      <c r="EA1353" s="377">
        <f t="shared" si="799"/>
        <v>0.50551428175903279</v>
      </c>
      <c r="EB1353" s="378">
        <f t="shared" si="799"/>
        <v>0.53218355404989226</v>
      </c>
      <c r="EC1353" s="378">
        <f t="shared" si="799"/>
        <v>0.53523384280725861</v>
      </c>
      <c r="ED1353" s="378">
        <f t="shared" si="789"/>
        <v>0.53977090247296866</v>
      </c>
      <c r="EE1353" s="378">
        <f t="shared" si="789"/>
        <v>0.54509461127108183</v>
      </c>
      <c r="EF1353" s="553"/>
      <c r="EG1353" s="226">
        <f t="shared" ref="EG1353:EM1353" si="898">SUM(EG1185:EG1186)</f>
        <v>8615</v>
      </c>
      <c r="EH1353" s="226">
        <f t="shared" si="898"/>
        <v>6063</v>
      </c>
      <c r="EI1353" s="226">
        <f t="shared" si="898"/>
        <v>2550</v>
      </c>
      <c r="EJ1353" s="226">
        <f t="shared" si="898"/>
        <v>562</v>
      </c>
      <c r="EK1353" s="226">
        <f t="shared" si="898"/>
        <v>2365</v>
      </c>
      <c r="EL1353" s="226">
        <f t="shared" si="898"/>
        <v>14575</v>
      </c>
      <c r="EM1353" s="226">
        <f t="shared" si="898"/>
        <v>14316</v>
      </c>
      <c r="EN1353" s="379">
        <f t="shared" si="845"/>
        <v>0.70377248984329654</v>
      </c>
      <c r="EO1353" s="226">
        <f t="shared" si="846"/>
        <v>22.03921568627451</v>
      </c>
      <c r="EP1353" s="379">
        <f t="shared" si="847"/>
        <v>0.27452118398142772</v>
      </c>
      <c r="EQ1353" s="226">
        <f t="shared" si="848"/>
        <v>162264.15094339623</v>
      </c>
      <c r="ER1353" s="226">
        <f t="shared" si="849"/>
        <v>3271.3979696377014</v>
      </c>
      <c r="ET1353" s="227">
        <f t="shared" ref="ET1353:EZ1353" si="899">SUM(ET1185:ET1186)</f>
        <v>13415</v>
      </c>
      <c r="EU1353" s="227">
        <f t="shared" si="899"/>
        <v>9033</v>
      </c>
      <c r="EV1353" s="227">
        <f t="shared" si="899"/>
        <v>4384</v>
      </c>
      <c r="EW1353" s="227">
        <f t="shared" si="899"/>
        <v>660</v>
      </c>
      <c r="EX1353" s="227">
        <f t="shared" si="899"/>
        <v>3133</v>
      </c>
      <c r="EY1353" s="227">
        <f t="shared" si="899"/>
        <v>16971</v>
      </c>
      <c r="EZ1353" s="227">
        <f t="shared" si="899"/>
        <v>16745</v>
      </c>
      <c r="FA1353" s="380">
        <f t="shared" si="851"/>
        <v>0.67335072679836006</v>
      </c>
      <c r="FB1353" s="228">
        <f t="shared" si="852"/>
        <v>15.054744525547445</v>
      </c>
      <c r="FC1353" s="380">
        <f t="shared" si="853"/>
        <v>0.23354453969437197</v>
      </c>
      <c r="FD1353" s="227">
        <f t="shared" si="854"/>
        <v>184609.038948795</v>
      </c>
      <c r="FE1353" s="227">
        <f t="shared" si="855"/>
        <v>3284.5625559868618</v>
      </c>
      <c r="FF1353" s="227">
        <f>SUM(FF1185:FF1186)</f>
        <v>7264</v>
      </c>
      <c r="FG1353" s="228">
        <f t="shared" si="878"/>
        <v>10.861784140969164</v>
      </c>
      <c r="FH1353" s="227">
        <f>SUM(FH1185:FH1186)</f>
        <v>789</v>
      </c>
      <c r="FI1353" s="227">
        <f>SUM(FI1185:FI1186)</f>
        <v>7264</v>
      </c>
      <c r="FJ1353" s="227">
        <f>SUM(FJ1185:FJ1186)</f>
        <v>27</v>
      </c>
      <c r="FK1353" s="227">
        <f t="shared" si="857"/>
        <v>6448</v>
      </c>
      <c r="FL1353" s="227">
        <f>SUM(FL1185:FL1186)</f>
        <v>321</v>
      </c>
      <c r="FM1353" s="227">
        <f t="shared" si="858"/>
        <v>6127</v>
      </c>
      <c r="FN1353" s="553"/>
      <c r="FO1353" s="413"/>
      <c r="FP1353" s="413"/>
      <c r="FQ1353" s="413"/>
      <c r="FR1353" s="413"/>
      <c r="FS1353" s="413"/>
      <c r="FT1353" s="413"/>
      <c r="FU1353" s="413"/>
      <c r="FV1353" s="413"/>
      <c r="FW1353" s="553"/>
      <c r="FX1353" s="553"/>
      <c r="FY1353" s="553"/>
    </row>
    <row r="1354" spans="1:181">
      <c r="F1354" s="567">
        <v>3.3</v>
      </c>
      <c r="G1354" s="371" t="s">
        <v>2828</v>
      </c>
      <c r="H1354" s="371"/>
      <c r="I1354" s="392"/>
      <c r="J1354" s="561"/>
      <c r="K1354" s="392"/>
      <c r="O1354" s="226">
        <f t="shared" ref="O1354:BC1354" si="900">SUM(O1187:O1188)</f>
        <v>12749</v>
      </c>
      <c r="P1354" s="226">
        <f t="shared" si="900"/>
        <v>16203</v>
      </c>
      <c r="Q1354" s="226">
        <f t="shared" si="900"/>
        <v>17379</v>
      </c>
      <c r="R1354" s="226">
        <f t="shared" si="900"/>
        <v>18516</v>
      </c>
      <c r="S1354" s="227">
        <f>SUM(S1187:S1188)</f>
        <v>18183</v>
      </c>
      <c r="T1354" s="227">
        <f>SUM(T1187:T1188)</f>
        <v>19531</v>
      </c>
      <c r="U1354" s="227">
        <f>SUM(U1187:U1188)</f>
        <v>20958</v>
      </c>
      <c r="V1354" s="227">
        <f>SUM(V1187:V1188)</f>
        <v>21196</v>
      </c>
      <c r="W1354" s="226">
        <f t="shared" si="900"/>
        <v>9433</v>
      </c>
      <c r="X1354" s="226">
        <f t="shared" si="900"/>
        <v>11947</v>
      </c>
      <c r="Y1354" s="226">
        <f t="shared" si="900"/>
        <v>12807</v>
      </c>
      <c r="Z1354" s="226">
        <f t="shared" si="900"/>
        <v>13651</v>
      </c>
      <c r="AA1354" s="227">
        <f>SUM(AA1187:AA1188)</f>
        <v>13261</v>
      </c>
      <c r="AB1354" s="227">
        <f>SUM(AB1187:AB1188)</f>
        <v>14213</v>
      </c>
      <c r="AC1354" s="227">
        <f>SUM(AC1187:AC1188)</f>
        <v>15303</v>
      </c>
      <c r="AD1354" s="227">
        <f>SUM(AD1187:AD1188)</f>
        <v>15386</v>
      </c>
      <c r="AE1354" s="226">
        <f t="shared" si="900"/>
        <v>63</v>
      </c>
      <c r="AF1354" s="226">
        <f t="shared" si="900"/>
        <v>59</v>
      </c>
      <c r="AG1354" s="226">
        <f t="shared" si="900"/>
        <v>56</v>
      </c>
      <c r="AH1354" s="226">
        <f t="shared" si="900"/>
        <v>56</v>
      </c>
      <c r="AI1354" s="227">
        <f>SUM(AI1187:AI1188)</f>
        <v>67</v>
      </c>
      <c r="AJ1354" s="227">
        <f>SUM(AJ1187:AJ1188)</f>
        <v>65</v>
      </c>
      <c r="AK1354" s="227">
        <f>SUM(AK1187:AK1188)</f>
        <v>66</v>
      </c>
      <c r="AL1354" s="227">
        <f>SUM(AL1187:AL1188)</f>
        <v>67</v>
      </c>
      <c r="AM1354" s="226">
        <f t="shared" si="900"/>
        <v>3316</v>
      </c>
      <c r="AN1354" s="226">
        <f t="shared" si="900"/>
        <v>4258</v>
      </c>
      <c r="AO1354" s="226">
        <f t="shared" si="900"/>
        <v>4571</v>
      </c>
      <c r="AP1354" s="226">
        <f t="shared" si="900"/>
        <v>4866</v>
      </c>
      <c r="AQ1354" s="227">
        <f>SUM(AQ1187:AQ1188)</f>
        <v>4923</v>
      </c>
      <c r="AR1354" s="227">
        <f>SUM(AR1187:AR1188)</f>
        <v>5320</v>
      </c>
      <c r="AS1354" s="227">
        <f>SUM(AS1187:AS1188)</f>
        <v>5655</v>
      </c>
      <c r="AT1354" s="227">
        <f>SUM(AT1187:AT1188)</f>
        <v>5804</v>
      </c>
      <c r="AU1354" s="226">
        <f t="shared" si="900"/>
        <v>1715</v>
      </c>
      <c r="AV1354" s="226">
        <f t="shared" si="900"/>
        <v>2292</v>
      </c>
      <c r="AW1354" s="226">
        <f t="shared" si="900"/>
        <v>2461</v>
      </c>
      <c r="AX1354" s="226">
        <f t="shared" si="900"/>
        <v>2640</v>
      </c>
      <c r="AY1354" s="227">
        <f>SUM(AY1187:AY1188)</f>
        <v>2849</v>
      </c>
      <c r="AZ1354" s="227">
        <f>SUM(AZ1187:AZ1188)</f>
        <v>3065</v>
      </c>
      <c r="BA1354" s="227">
        <f>SUM(BA1187:BA1188)</f>
        <v>3277</v>
      </c>
      <c r="BB1354" s="227">
        <f>SUM(BB1187:BB1188)</f>
        <v>3419</v>
      </c>
      <c r="BC1354" s="226">
        <f t="shared" si="900"/>
        <v>1448</v>
      </c>
      <c r="BD1354" s="226">
        <f t="shared" si="840"/>
        <v>1799</v>
      </c>
      <c r="BE1354" s="226">
        <f t="shared" si="840"/>
        <v>1965</v>
      </c>
      <c r="BF1354" s="226">
        <f t="shared" si="840"/>
        <v>2097</v>
      </c>
      <c r="BG1354" s="227">
        <f t="shared" si="840"/>
        <v>1841</v>
      </c>
      <c r="BH1354" s="227">
        <f t="shared" si="840"/>
        <v>2007</v>
      </c>
      <c r="BI1354" s="227">
        <f t="shared" si="840"/>
        <v>2124</v>
      </c>
      <c r="BJ1354" s="227">
        <f t="shared" si="840"/>
        <v>2141</v>
      </c>
      <c r="BK1354" s="226">
        <f t="shared" ref="BK1354:CD1354" si="901">SUM(BK1187:BK1188)</f>
        <v>153</v>
      </c>
      <c r="BL1354" s="226">
        <f t="shared" si="901"/>
        <v>167</v>
      </c>
      <c r="BM1354" s="226">
        <f t="shared" si="901"/>
        <v>145</v>
      </c>
      <c r="BN1354" s="226">
        <f t="shared" si="901"/>
        <v>129</v>
      </c>
      <c r="BO1354" s="227">
        <f>SUM(BO1187:BO1188)</f>
        <v>233</v>
      </c>
      <c r="BP1354" s="227">
        <f>SUM(BP1187:BP1188)</f>
        <v>248</v>
      </c>
      <c r="BQ1354" s="227">
        <f>SUM(BQ1187:BQ1188)</f>
        <v>254</v>
      </c>
      <c r="BR1354" s="227">
        <f>SUM(BR1187:BR1188)</f>
        <v>244</v>
      </c>
      <c r="BS1354" s="226">
        <f t="shared" si="901"/>
        <v>183</v>
      </c>
      <c r="BT1354" s="226">
        <f t="shared" si="901"/>
        <v>167</v>
      </c>
      <c r="BU1354" s="226">
        <f t="shared" si="901"/>
        <v>145</v>
      </c>
      <c r="BV1354" s="226">
        <f t="shared" si="901"/>
        <v>129</v>
      </c>
      <c r="BW1354" s="227">
        <f>SUM(BW1187:BW1188)</f>
        <v>233</v>
      </c>
      <c r="BX1354" s="227">
        <f>SUM(BX1187:BX1188)</f>
        <v>248</v>
      </c>
      <c r="BY1354" s="227">
        <f>SUM(BY1187:BY1188)</f>
        <v>254</v>
      </c>
      <c r="BZ1354" s="227">
        <f>SUM(BZ1187:BZ1188)</f>
        <v>244</v>
      </c>
      <c r="CA1354" s="226">
        <f t="shared" si="901"/>
        <v>30</v>
      </c>
      <c r="CB1354" s="226">
        <f t="shared" si="901"/>
        <v>0</v>
      </c>
      <c r="CC1354" s="226">
        <f t="shared" si="901"/>
        <v>0</v>
      </c>
      <c r="CD1354" s="226">
        <f t="shared" si="901"/>
        <v>0</v>
      </c>
      <c r="CE1354" s="227">
        <f>SUM(CE1187:CE1188)</f>
        <v>0</v>
      </c>
      <c r="CF1354" s="227">
        <f>SUM(CF1187:CF1188)</f>
        <v>0</v>
      </c>
      <c r="CG1354" s="227">
        <f>SUM(CG1187:CG1188)</f>
        <v>0</v>
      </c>
      <c r="CH1354" s="227">
        <f>SUM(CH1187:CH1188)</f>
        <v>0</v>
      </c>
      <c r="CI1354" s="562"/>
      <c r="CJ1354" s="226">
        <f t="shared" ref="CJ1354:DS1354" si="902">SUM(CJ1187:CJ1188)</f>
        <v>1452</v>
      </c>
      <c r="CK1354" s="226">
        <f t="shared" si="902"/>
        <v>1626</v>
      </c>
      <c r="CL1354" s="226">
        <f t="shared" si="902"/>
        <v>1667</v>
      </c>
      <c r="CM1354" s="226">
        <f t="shared" si="902"/>
        <v>1728</v>
      </c>
      <c r="CN1354" s="227">
        <f>SUM(CN1187:CN1188)</f>
        <v>1841</v>
      </c>
      <c r="CO1354" s="227">
        <f>SUM(CO1187:CO1188)</f>
        <v>1961.5797632430592</v>
      </c>
      <c r="CP1354" s="227">
        <f>SUM(CP1187:CP1188)</f>
        <v>2036.186000003976</v>
      </c>
      <c r="CQ1354" s="227">
        <f>SUM(CQ1187:CQ1188)</f>
        <v>2114.0334957649875</v>
      </c>
      <c r="CR1354" s="226">
        <f t="shared" si="902"/>
        <v>404</v>
      </c>
      <c r="CS1354" s="226">
        <f t="shared" si="902"/>
        <v>511</v>
      </c>
      <c r="CT1354" s="226">
        <f t="shared" si="902"/>
        <v>538</v>
      </c>
      <c r="CU1354" s="226">
        <f t="shared" si="902"/>
        <v>578</v>
      </c>
      <c r="CV1354" s="227">
        <f>SUM(CV1187:CV1188)</f>
        <v>785</v>
      </c>
      <c r="CW1354" s="227">
        <f>SUM(CW1187:CW1188)</f>
        <v>841.57976324305923</v>
      </c>
      <c r="CX1354" s="227">
        <f>SUM(CX1187:CX1188)</f>
        <v>841.18600000397623</v>
      </c>
      <c r="CY1354" s="227">
        <f>SUM(CY1187:CY1188)</f>
        <v>843.03349576498749</v>
      </c>
      <c r="CZ1354" s="226">
        <f t="shared" si="902"/>
        <v>393</v>
      </c>
      <c r="DA1354" s="226">
        <f t="shared" si="902"/>
        <v>512</v>
      </c>
      <c r="DB1354" s="226">
        <f t="shared" si="902"/>
        <v>520</v>
      </c>
      <c r="DC1354" s="226">
        <f t="shared" si="902"/>
        <v>534</v>
      </c>
      <c r="DD1354" s="227">
        <f>SUM(DD1187:DD1188)</f>
        <v>428</v>
      </c>
      <c r="DE1354" s="227">
        <f>SUM(DE1187:DE1188)</f>
        <v>438</v>
      </c>
      <c r="DF1354" s="227">
        <f>SUM(DF1187:DF1188)</f>
        <v>464</v>
      </c>
      <c r="DG1354" s="227">
        <f>SUM(DG1187:DG1188)</f>
        <v>512</v>
      </c>
      <c r="DH1354" s="226">
        <f t="shared" si="902"/>
        <v>655</v>
      </c>
      <c r="DI1354" s="226">
        <f t="shared" si="902"/>
        <v>603</v>
      </c>
      <c r="DJ1354" s="226">
        <f t="shared" si="902"/>
        <v>609</v>
      </c>
      <c r="DK1354" s="226">
        <f t="shared" si="902"/>
        <v>616</v>
      </c>
      <c r="DL1354" s="227">
        <f>SUM(DL1187:DL1188)</f>
        <v>628</v>
      </c>
      <c r="DM1354" s="227">
        <f>SUM(DM1187:DM1188)</f>
        <v>682</v>
      </c>
      <c r="DN1354" s="227">
        <f>SUM(DN1187:DN1188)</f>
        <v>731</v>
      </c>
      <c r="DO1354" s="227">
        <f>SUM(DO1187:DO1188)</f>
        <v>759</v>
      </c>
      <c r="DP1354" s="226">
        <f t="shared" si="902"/>
        <v>-4</v>
      </c>
      <c r="DQ1354" s="226">
        <f t="shared" si="902"/>
        <v>173</v>
      </c>
      <c r="DR1354" s="226">
        <f t="shared" si="902"/>
        <v>298</v>
      </c>
      <c r="DS1354" s="226">
        <f t="shared" si="902"/>
        <v>369</v>
      </c>
      <c r="DT1354" s="227">
        <f>SUM(DT1187:DT1188)</f>
        <v>0</v>
      </c>
      <c r="DU1354" s="227">
        <f>SUM(DU1187:DU1188)</f>
        <v>45.420236756940881</v>
      </c>
      <c r="DV1354" s="227">
        <f>SUM(DV1187:DV1188)</f>
        <v>87.813999996023767</v>
      </c>
      <c r="DW1354" s="227">
        <f>SUM(DW1187:DW1188)</f>
        <v>26.966504235012447</v>
      </c>
      <c r="DX1354" s="377">
        <f t="shared" si="799"/>
        <v>0.73990116871911527</v>
      </c>
      <c r="DY1354" s="377">
        <f t="shared" si="799"/>
        <v>0.73733259272974139</v>
      </c>
      <c r="DZ1354" s="377">
        <f t="shared" si="799"/>
        <v>0.73692387364060075</v>
      </c>
      <c r="EA1354" s="377">
        <f t="shared" si="799"/>
        <v>0.73725426658025495</v>
      </c>
      <c r="EB1354" s="378">
        <f t="shared" si="799"/>
        <v>0.72930759500632458</v>
      </c>
      <c r="EC1354" s="378">
        <f t="shared" si="799"/>
        <v>0.72771491475090877</v>
      </c>
      <c r="ED1354" s="378">
        <f t="shared" si="789"/>
        <v>0.73017463498425417</v>
      </c>
      <c r="EE1354" s="378">
        <f t="shared" si="789"/>
        <v>0.72589167767503304</v>
      </c>
      <c r="EF1354" s="553"/>
      <c r="EG1354" s="226">
        <f t="shared" ref="EG1354:EM1354" si="903">SUM(EG1187:EG1188)</f>
        <v>12381</v>
      </c>
      <c r="EH1354" s="226">
        <f t="shared" si="903"/>
        <v>9064</v>
      </c>
      <c r="EI1354" s="226">
        <f t="shared" si="903"/>
        <v>3319</v>
      </c>
      <c r="EJ1354" s="226">
        <f t="shared" si="903"/>
        <v>1653</v>
      </c>
      <c r="EK1354" s="226">
        <f t="shared" si="903"/>
        <v>4865</v>
      </c>
      <c r="EL1354" s="226">
        <f t="shared" si="903"/>
        <v>104148</v>
      </c>
      <c r="EM1354" s="226">
        <f t="shared" si="903"/>
        <v>92764</v>
      </c>
      <c r="EN1354" s="379">
        <f t="shared" si="845"/>
        <v>0.73208949196349249</v>
      </c>
      <c r="EO1354" s="226">
        <f t="shared" si="846"/>
        <v>49.804157878879181</v>
      </c>
      <c r="EP1354" s="379">
        <f t="shared" si="847"/>
        <v>0.39294079638155238</v>
      </c>
      <c r="EQ1354" s="226">
        <f t="shared" si="848"/>
        <v>46712.370856857546</v>
      </c>
      <c r="ER1354" s="226">
        <f t="shared" si="849"/>
        <v>1484.9510586003191</v>
      </c>
      <c r="ET1354" s="227">
        <f t="shared" ref="ET1354:EZ1354" si="904">SUM(ET1187:ET1188)</f>
        <v>18163</v>
      </c>
      <c r="EU1354" s="227">
        <f t="shared" si="904"/>
        <v>13164</v>
      </c>
      <c r="EV1354" s="227">
        <f t="shared" si="904"/>
        <v>5001</v>
      </c>
      <c r="EW1354" s="227">
        <f t="shared" si="904"/>
        <v>2276</v>
      </c>
      <c r="EX1354" s="227">
        <f t="shared" si="904"/>
        <v>5975</v>
      </c>
      <c r="EY1354" s="227">
        <f t="shared" si="904"/>
        <v>102243</v>
      </c>
      <c r="EZ1354" s="227">
        <f t="shared" si="904"/>
        <v>93012</v>
      </c>
      <c r="FA1354" s="380">
        <f t="shared" si="851"/>
        <v>0.72477013709189009</v>
      </c>
      <c r="FB1354" s="228">
        <f t="shared" si="852"/>
        <v>45.510897820435915</v>
      </c>
      <c r="FC1354" s="380">
        <f t="shared" si="853"/>
        <v>0.32896547927104552</v>
      </c>
      <c r="FD1354" s="227">
        <f t="shared" si="854"/>
        <v>58439.208552174721</v>
      </c>
      <c r="FE1354" s="227">
        <f t="shared" si="855"/>
        <v>2039.1634054387248</v>
      </c>
      <c r="FF1354" s="227">
        <f>SUM(FF1187:FF1188)</f>
        <v>5373</v>
      </c>
      <c r="FG1354" s="228">
        <f t="shared" si="878"/>
        <v>52.559091755071648</v>
      </c>
      <c r="FH1354" s="227">
        <f>SUM(FH1187:FH1188)</f>
        <v>2824</v>
      </c>
      <c r="FI1354" s="227">
        <f>SUM(FI1187:FI1188)</f>
        <v>5373</v>
      </c>
      <c r="FJ1354" s="227">
        <f>SUM(FJ1187:FJ1188)</f>
        <v>72</v>
      </c>
      <c r="FK1354" s="227">
        <f t="shared" si="857"/>
        <v>2477</v>
      </c>
      <c r="FL1354" s="227">
        <f>SUM(FL1187:FL1188)</f>
        <v>604</v>
      </c>
      <c r="FM1354" s="227">
        <f t="shared" si="858"/>
        <v>1873</v>
      </c>
      <c r="FN1354" s="553"/>
      <c r="FO1354" s="413"/>
      <c r="FP1354" s="413"/>
      <c r="FQ1354" s="413"/>
      <c r="FR1354" s="413"/>
      <c r="FS1354" s="413"/>
      <c r="FT1354" s="413"/>
      <c r="FU1354" s="413"/>
      <c r="FV1354" s="413"/>
      <c r="FW1354" s="553"/>
      <c r="FX1354" s="553"/>
      <c r="FY1354" s="553"/>
    </row>
    <row r="1355" spans="1:181">
      <c r="F1355" s="567">
        <v>3.4</v>
      </c>
      <c r="G1355" s="371" t="s">
        <v>2829</v>
      </c>
      <c r="H1355" s="371"/>
      <c r="I1355" s="392"/>
      <c r="J1355" s="561"/>
      <c r="K1355" s="392"/>
      <c r="O1355" s="226">
        <f t="shared" ref="O1355:BC1355" si="905">SUM(O1189:O1191,O1205)</f>
        <v>47026</v>
      </c>
      <c r="P1355" s="226">
        <f t="shared" si="905"/>
        <v>62370</v>
      </c>
      <c r="Q1355" s="226">
        <f t="shared" si="905"/>
        <v>68180</v>
      </c>
      <c r="R1355" s="226">
        <f t="shared" si="905"/>
        <v>72630</v>
      </c>
      <c r="S1355" s="227">
        <f>SUM(S1189:S1191,S1205)</f>
        <v>65420</v>
      </c>
      <c r="T1355" s="227">
        <f>SUM(T1189:T1191,T1205)</f>
        <v>70582</v>
      </c>
      <c r="U1355" s="227">
        <f>SUM(U1189:U1191,U1205)</f>
        <v>74699</v>
      </c>
      <c r="V1355" s="227">
        <f>SUM(V1189:V1191,V1205)</f>
        <v>77714</v>
      </c>
      <c r="W1355" s="226">
        <f t="shared" si="905"/>
        <v>35007</v>
      </c>
      <c r="X1355" s="226">
        <f t="shared" si="905"/>
        <v>46674</v>
      </c>
      <c r="Y1355" s="226">
        <f t="shared" si="905"/>
        <v>51143</v>
      </c>
      <c r="Z1355" s="226">
        <f t="shared" si="905"/>
        <v>54492</v>
      </c>
      <c r="AA1355" s="227">
        <f>SUM(AA1189:AA1191,AA1205)</f>
        <v>47636</v>
      </c>
      <c r="AB1355" s="227">
        <f>SUM(AB1189:AB1191,AB1205)</f>
        <v>51328</v>
      </c>
      <c r="AC1355" s="227">
        <f>SUM(AC1189:AC1191,AC1205)</f>
        <v>54181</v>
      </c>
      <c r="AD1355" s="227">
        <f>SUM(AD1189:AD1191,AD1205)</f>
        <v>56413</v>
      </c>
      <c r="AE1355" s="226">
        <f t="shared" si="905"/>
        <v>235</v>
      </c>
      <c r="AF1355" s="226">
        <f t="shared" si="905"/>
        <v>233</v>
      </c>
      <c r="AG1355" s="226">
        <f t="shared" si="905"/>
        <v>230</v>
      </c>
      <c r="AH1355" s="226">
        <f t="shared" si="905"/>
        <v>228</v>
      </c>
      <c r="AI1355" s="227">
        <f>SUM(AI1189:AI1191,AI1205)</f>
        <v>242</v>
      </c>
      <c r="AJ1355" s="227">
        <f>SUM(AJ1189:AJ1191,AJ1205)</f>
        <v>237</v>
      </c>
      <c r="AK1355" s="227">
        <f>SUM(AK1189:AK1191,AK1205)</f>
        <v>237</v>
      </c>
      <c r="AL1355" s="227">
        <f>SUM(AL1189:AL1191,AL1205)</f>
        <v>246</v>
      </c>
      <c r="AM1355" s="226">
        <f t="shared" si="905"/>
        <v>12014</v>
      </c>
      <c r="AN1355" s="226">
        <f t="shared" si="905"/>
        <v>15698</v>
      </c>
      <c r="AO1355" s="226">
        <f t="shared" si="905"/>
        <v>17038</v>
      </c>
      <c r="AP1355" s="226">
        <f t="shared" si="905"/>
        <v>18140</v>
      </c>
      <c r="AQ1355" s="227">
        <f>SUM(AQ1189:AQ1191,AQ1205)</f>
        <v>17783</v>
      </c>
      <c r="AR1355" s="227">
        <f>SUM(AR1189:AR1191,AR1205)</f>
        <v>19252</v>
      </c>
      <c r="AS1355" s="227">
        <f>SUM(AS1189:AS1191,AS1205)</f>
        <v>20518</v>
      </c>
      <c r="AT1355" s="227">
        <f>SUM(AT1189:AT1191,AT1205)</f>
        <v>21298</v>
      </c>
      <c r="AU1355" s="226">
        <f t="shared" si="905"/>
        <v>6417</v>
      </c>
      <c r="AV1355" s="226">
        <f t="shared" si="905"/>
        <v>9123</v>
      </c>
      <c r="AW1355" s="226">
        <f t="shared" si="905"/>
        <v>9922</v>
      </c>
      <c r="AX1355" s="226">
        <f t="shared" si="905"/>
        <v>10784</v>
      </c>
      <c r="AY1355" s="227">
        <f>SUM(AY1189:AY1191,AY1205)</f>
        <v>10930</v>
      </c>
      <c r="AZ1355" s="227">
        <f>SUM(AZ1189:AZ1191,AZ1205)</f>
        <v>11841</v>
      </c>
      <c r="BA1355" s="227">
        <f>SUM(BA1189:BA1191,BA1205)</f>
        <v>12924</v>
      </c>
      <c r="BB1355" s="227">
        <f>SUM(BB1189:BB1191,BB1205)</f>
        <v>13652</v>
      </c>
      <c r="BC1355" s="226">
        <f t="shared" si="905"/>
        <v>5332</v>
      </c>
      <c r="BD1355" s="226">
        <f t="shared" si="840"/>
        <v>6011</v>
      </c>
      <c r="BE1355" s="226">
        <f t="shared" si="840"/>
        <v>6535</v>
      </c>
      <c r="BF1355" s="226">
        <f t="shared" si="840"/>
        <v>6800</v>
      </c>
      <c r="BG1355" s="227">
        <f t="shared" si="840"/>
        <v>5998</v>
      </c>
      <c r="BH1355" s="227">
        <f t="shared" si="840"/>
        <v>6464</v>
      </c>
      <c r="BI1355" s="227">
        <f t="shared" si="840"/>
        <v>6648</v>
      </c>
      <c r="BJ1355" s="227">
        <f t="shared" si="840"/>
        <v>6760</v>
      </c>
      <c r="BK1355" s="226">
        <f t="shared" ref="BK1355:CD1355" si="906">SUM(BK1189:BK1191,BK1205)</f>
        <v>265</v>
      </c>
      <c r="BL1355" s="226">
        <f t="shared" si="906"/>
        <v>564</v>
      </c>
      <c r="BM1355" s="226">
        <f t="shared" si="906"/>
        <v>581</v>
      </c>
      <c r="BN1355" s="226">
        <f t="shared" si="906"/>
        <v>556</v>
      </c>
      <c r="BO1355" s="227">
        <f>SUM(BO1189:BO1191,BO1205)</f>
        <v>855</v>
      </c>
      <c r="BP1355" s="227">
        <f>SUM(BP1189:BP1191,BP1205)</f>
        <v>947</v>
      </c>
      <c r="BQ1355" s="227">
        <f>SUM(BQ1189:BQ1191,BQ1205)</f>
        <v>946</v>
      </c>
      <c r="BR1355" s="227">
        <f>SUM(BR1189:BR1191,BR1205)</f>
        <v>886</v>
      </c>
      <c r="BS1355" s="226">
        <f t="shared" si="906"/>
        <v>387</v>
      </c>
      <c r="BT1355" s="226">
        <f t="shared" si="906"/>
        <v>564</v>
      </c>
      <c r="BU1355" s="226">
        <f t="shared" si="906"/>
        <v>581</v>
      </c>
      <c r="BV1355" s="226">
        <f t="shared" si="906"/>
        <v>556</v>
      </c>
      <c r="BW1355" s="227">
        <f>SUM(BW1189:BW1191,BW1205)</f>
        <v>855</v>
      </c>
      <c r="BX1355" s="227">
        <f>SUM(BX1189:BX1191,BX1205)</f>
        <v>947</v>
      </c>
      <c r="BY1355" s="227">
        <f>SUM(BY1189:BY1191,BY1205)</f>
        <v>946</v>
      </c>
      <c r="BZ1355" s="227">
        <f>SUM(BZ1189:BZ1191,BZ1205)</f>
        <v>886</v>
      </c>
      <c r="CA1355" s="226">
        <f t="shared" si="906"/>
        <v>122</v>
      </c>
      <c r="CB1355" s="226">
        <f t="shared" si="906"/>
        <v>0</v>
      </c>
      <c r="CC1355" s="226">
        <f t="shared" si="906"/>
        <v>0</v>
      </c>
      <c r="CD1355" s="226">
        <f t="shared" si="906"/>
        <v>0</v>
      </c>
      <c r="CE1355" s="227">
        <f>SUM(CE1189:CE1191,CE1205)</f>
        <v>0</v>
      </c>
      <c r="CF1355" s="227">
        <f>SUM(CF1189:CF1191,CF1205)</f>
        <v>0</v>
      </c>
      <c r="CG1355" s="227">
        <f>SUM(CG1189:CG1191,CG1205)</f>
        <v>0</v>
      </c>
      <c r="CH1355" s="227">
        <f>SUM(CH1189:CH1191,CH1205)</f>
        <v>0</v>
      </c>
      <c r="CI1355" s="562"/>
      <c r="CJ1355" s="226">
        <f t="shared" ref="CJ1355:DS1355" si="907">SUM(CJ1189:CJ1191,CJ1205)</f>
        <v>5337</v>
      </c>
      <c r="CK1355" s="226">
        <f t="shared" si="907"/>
        <v>6569</v>
      </c>
      <c r="CL1355" s="226">
        <f t="shared" si="907"/>
        <v>6772</v>
      </c>
      <c r="CM1355" s="226">
        <f t="shared" si="907"/>
        <v>6982</v>
      </c>
      <c r="CN1355" s="227">
        <f>SUM(CN1189:CN1191,CN1205)</f>
        <v>5998</v>
      </c>
      <c r="CO1355" s="227">
        <f>SUM(CO1189:CO1191,CO1205)</f>
        <v>6309.8907176641715</v>
      </c>
      <c r="CP1355" s="227">
        <f>SUM(CP1189:CP1191,CP1205)</f>
        <v>6504.1584485304402</v>
      </c>
      <c r="CQ1355" s="227">
        <f>SUM(CQ1189:CQ1191,CQ1205)</f>
        <v>6564.4534923929459</v>
      </c>
      <c r="CR1355" s="226">
        <f t="shared" si="907"/>
        <v>2201</v>
      </c>
      <c r="CS1355" s="226">
        <f t="shared" si="907"/>
        <v>2865</v>
      </c>
      <c r="CT1355" s="226">
        <f t="shared" si="907"/>
        <v>3032</v>
      </c>
      <c r="CU1355" s="226">
        <f t="shared" si="907"/>
        <v>3194</v>
      </c>
      <c r="CV1355" s="227">
        <f>SUM(CV1189:CV1191,CV1205)</f>
        <v>2673</v>
      </c>
      <c r="CW1355" s="227">
        <f>SUM(CW1189:CW1191,CW1205)</f>
        <v>3004.8907176641715</v>
      </c>
      <c r="CX1355" s="227">
        <f>SUM(CX1189:CX1191,CX1205)</f>
        <v>3207.1584485304402</v>
      </c>
      <c r="CY1355" s="227">
        <f>SUM(CY1189:CY1191,CY1205)</f>
        <v>3326.4534923929464</v>
      </c>
      <c r="CZ1355" s="226">
        <f t="shared" si="907"/>
        <v>770</v>
      </c>
      <c r="DA1355" s="226">
        <f t="shared" si="907"/>
        <v>1002</v>
      </c>
      <c r="DB1355" s="226">
        <f t="shared" si="907"/>
        <v>1019</v>
      </c>
      <c r="DC1355" s="226">
        <f t="shared" si="907"/>
        <v>1044</v>
      </c>
      <c r="DD1355" s="227">
        <f>SUM(DD1189:DD1191,DD1205)</f>
        <v>668</v>
      </c>
      <c r="DE1355" s="227">
        <f>SUM(DE1189:DE1191,DE1205)</f>
        <v>682</v>
      </c>
      <c r="DF1355" s="227">
        <f>SUM(DF1189:DF1191,DF1205)</f>
        <v>724</v>
      </c>
      <c r="DG1355" s="227">
        <f>SUM(DG1189:DG1191,DG1205)</f>
        <v>794</v>
      </c>
      <c r="DH1355" s="226">
        <f t="shared" si="907"/>
        <v>2366</v>
      </c>
      <c r="DI1355" s="226">
        <f t="shared" si="907"/>
        <v>2702</v>
      </c>
      <c r="DJ1355" s="226">
        <f t="shared" si="907"/>
        <v>2721</v>
      </c>
      <c r="DK1355" s="226">
        <f t="shared" si="907"/>
        <v>2744</v>
      </c>
      <c r="DL1355" s="227">
        <f>SUM(DL1189:DL1191,DL1205)</f>
        <v>2657</v>
      </c>
      <c r="DM1355" s="227">
        <f>SUM(DM1189:DM1191,DM1205)</f>
        <v>2623</v>
      </c>
      <c r="DN1355" s="227">
        <f>SUM(DN1189:DN1191,DN1205)</f>
        <v>2573</v>
      </c>
      <c r="DO1355" s="227">
        <f>SUM(DO1189:DO1191,DO1205)</f>
        <v>2444</v>
      </c>
      <c r="DP1355" s="226">
        <f t="shared" si="907"/>
        <v>-5</v>
      </c>
      <c r="DQ1355" s="226">
        <f t="shared" si="907"/>
        <v>-558</v>
      </c>
      <c r="DR1355" s="226">
        <f t="shared" si="907"/>
        <v>-237</v>
      </c>
      <c r="DS1355" s="226">
        <f t="shared" si="907"/>
        <v>-182</v>
      </c>
      <c r="DT1355" s="227">
        <f>SUM(DT1189:DT1191,DT1205)</f>
        <v>0</v>
      </c>
      <c r="DU1355" s="227">
        <f>SUM(DU1189:DU1191,DU1205)</f>
        <v>154.10928233582803</v>
      </c>
      <c r="DV1355" s="227">
        <f>SUM(DV1189:DV1191,DV1205)</f>
        <v>143.84155146955959</v>
      </c>
      <c r="DW1355" s="227">
        <f>SUM(DW1189:DW1191,DW1205)</f>
        <v>195.5465076070536</v>
      </c>
      <c r="DX1355" s="377">
        <f t="shared" si="799"/>
        <v>0.74441798154212568</v>
      </c>
      <c r="DY1355" s="377">
        <f t="shared" si="799"/>
        <v>0.74834054834054831</v>
      </c>
      <c r="DZ1355" s="377">
        <f t="shared" si="799"/>
        <v>0.75011733646230561</v>
      </c>
      <c r="EA1355" s="377">
        <f t="shared" si="799"/>
        <v>0.75026848409748037</v>
      </c>
      <c r="EB1355" s="378">
        <f t="shared" si="799"/>
        <v>0.72815652705594625</v>
      </c>
      <c r="EC1355" s="378">
        <f t="shared" si="799"/>
        <v>0.72721090362982066</v>
      </c>
      <c r="ED1355" s="378">
        <f t="shared" si="789"/>
        <v>0.72532430153014094</v>
      </c>
      <c r="EE1355" s="378">
        <f t="shared" si="789"/>
        <v>0.72590524229868492</v>
      </c>
      <c r="EF1355" s="553"/>
      <c r="EG1355" s="226">
        <f t="shared" ref="EG1355:EM1355" si="908">SUM(EG1189:EG1191,EG1205)</f>
        <v>47657</v>
      </c>
      <c r="EH1355" s="226">
        <f t="shared" si="908"/>
        <v>34777</v>
      </c>
      <c r="EI1355" s="226">
        <f t="shared" si="908"/>
        <v>12884</v>
      </c>
      <c r="EJ1355" s="226">
        <f t="shared" si="908"/>
        <v>6063</v>
      </c>
      <c r="EK1355" s="226">
        <f t="shared" si="908"/>
        <v>20895</v>
      </c>
      <c r="EL1355" s="226">
        <f t="shared" si="908"/>
        <v>302956</v>
      </c>
      <c r="EM1355" s="226">
        <f t="shared" si="908"/>
        <v>298299</v>
      </c>
      <c r="EN1355" s="379">
        <f t="shared" si="845"/>
        <v>0.72973540088549427</v>
      </c>
      <c r="EO1355" s="226">
        <f t="shared" si="846"/>
        <v>47.058366966780504</v>
      </c>
      <c r="EP1355" s="379">
        <f t="shared" si="847"/>
        <v>0.43844555888956499</v>
      </c>
      <c r="EQ1355" s="226">
        <f t="shared" si="848"/>
        <v>68970.411544910807</v>
      </c>
      <c r="ER1355" s="226">
        <f t="shared" si="849"/>
        <v>1693.7703445200957</v>
      </c>
      <c r="ET1355" s="227">
        <f t="shared" ref="ET1355:EZ1355" si="909">SUM(ET1189:ET1191,ET1205)</f>
        <v>62920</v>
      </c>
      <c r="EU1355" s="227">
        <f t="shared" si="909"/>
        <v>45736</v>
      </c>
      <c r="EV1355" s="227">
        <f t="shared" si="909"/>
        <v>17183</v>
      </c>
      <c r="EW1355" s="227">
        <f t="shared" si="909"/>
        <v>8071</v>
      </c>
      <c r="EX1355" s="227">
        <f t="shared" si="909"/>
        <v>23130</v>
      </c>
      <c r="EY1355" s="227">
        <f t="shared" si="909"/>
        <v>298437</v>
      </c>
      <c r="EZ1355" s="227">
        <f t="shared" si="909"/>
        <v>294130</v>
      </c>
      <c r="FA1355" s="380">
        <f t="shared" si="851"/>
        <v>0.72689129052765411</v>
      </c>
      <c r="FB1355" s="228">
        <f t="shared" si="852"/>
        <v>46.970843275330267</v>
      </c>
      <c r="FC1355" s="380">
        <f t="shared" si="853"/>
        <v>0.3676096630642085</v>
      </c>
      <c r="FD1355" s="227">
        <f t="shared" si="854"/>
        <v>77503.79477075563</v>
      </c>
      <c r="FE1355" s="227">
        <f t="shared" si="855"/>
        <v>2286.6872924670497</v>
      </c>
      <c r="FF1355" s="227">
        <f>SUM(FF1189:FF1191,FF1205)</f>
        <v>17733</v>
      </c>
      <c r="FG1355" s="228">
        <f t="shared" si="878"/>
        <v>53.893870185529799</v>
      </c>
      <c r="FH1355" s="227">
        <f>SUM(FH1189:FH1191,FH1205)</f>
        <v>9557</v>
      </c>
      <c r="FI1355" s="227">
        <f>SUM(FI1189:FI1191,FI1205)</f>
        <v>17733</v>
      </c>
      <c r="FJ1355" s="227">
        <f>SUM(FJ1189:FJ1191,FJ1205)</f>
        <v>231</v>
      </c>
      <c r="FK1355" s="227">
        <f t="shared" si="857"/>
        <v>7945</v>
      </c>
      <c r="FL1355" s="227">
        <f>SUM(FL1189:FL1191,FL1205)</f>
        <v>2968</v>
      </c>
      <c r="FM1355" s="227">
        <f t="shared" si="858"/>
        <v>4977</v>
      </c>
      <c r="FN1355" s="553"/>
      <c r="FO1355" s="413"/>
      <c r="FP1355" s="413"/>
      <c r="FQ1355" s="413"/>
      <c r="FR1355" s="413"/>
      <c r="FS1355" s="413"/>
      <c r="FT1355" s="413"/>
      <c r="FU1355" s="413"/>
      <c r="FV1355" s="413"/>
      <c r="FW1355" s="553"/>
      <c r="FX1355" s="553"/>
      <c r="FY1355" s="553"/>
    </row>
    <row r="1356" spans="1:181">
      <c r="F1356" s="567">
        <v>3.5</v>
      </c>
      <c r="G1356" s="371" t="s">
        <v>2830</v>
      </c>
      <c r="H1356" s="371"/>
      <c r="I1356" s="392"/>
      <c r="J1356" s="561"/>
      <c r="K1356" s="392"/>
      <c r="O1356" s="226">
        <f t="shared" ref="O1356:BC1356" si="910">SUM(O1192:O1195)</f>
        <v>249745</v>
      </c>
      <c r="P1356" s="226">
        <f t="shared" si="910"/>
        <v>317587</v>
      </c>
      <c r="Q1356" s="226">
        <f t="shared" si="910"/>
        <v>317043</v>
      </c>
      <c r="R1356" s="226">
        <f t="shared" si="910"/>
        <v>360959</v>
      </c>
      <c r="S1356" s="227">
        <f>SUM(S1192:S1195)</f>
        <v>305634</v>
      </c>
      <c r="T1356" s="227">
        <f>SUM(T1192:T1195)</f>
        <v>301730</v>
      </c>
      <c r="U1356" s="227">
        <f>SUM(U1192:U1195)</f>
        <v>341166</v>
      </c>
      <c r="V1356" s="227">
        <f>SUM(V1192:V1195)</f>
        <v>374024</v>
      </c>
      <c r="W1356" s="226">
        <f t="shared" si="910"/>
        <v>189167</v>
      </c>
      <c r="X1356" s="226">
        <f t="shared" si="910"/>
        <v>237238</v>
      </c>
      <c r="Y1356" s="226">
        <f t="shared" si="910"/>
        <v>236638</v>
      </c>
      <c r="Z1356" s="226">
        <f t="shared" si="910"/>
        <v>269490</v>
      </c>
      <c r="AA1356" s="227">
        <f>SUM(AA1192:AA1195)</f>
        <v>227329</v>
      </c>
      <c r="AB1356" s="227">
        <f>SUM(AB1192:AB1195)</f>
        <v>223581</v>
      </c>
      <c r="AC1356" s="227">
        <f>SUM(AC1192:AC1195)</f>
        <v>252042</v>
      </c>
      <c r="AD1356" s="227">
        <f>SUM(AD1192:AD1195)</f>
        <v>276792</v>
      </c>
      <c r="AE1356" s="226">
        <f t="shared" si="910"/>
        <v>1246</v>
      </c>
      <c r="AF1356" s="226">
        <f t="shared" si="910"/>
        <v>1179</v>
      </c>
      <c r="AG1356" s="226">
        <f t="shared" si="910"/>
        <v>1068</v>
      </c>
      <c r="AH1356" s="226">
        <f t="shared" si="910"/>
        <v>1134</v>
      </c>
      <c r="AI1356" s="227">
        <f>SUM(AI1192:AI1195)</f>
        <v>1126</v>
      </c>
      <c r="AJ1356" s="227">
        <f>SUM(AJ1192:AJ1195)</f>
        <v>1005</v>
      </c>
      <c r="AK1356" s="227">
        <f>SUM(AK1192:AK1195)</f>
        <v>1080</v>
      </c>
      <c r="AL1356" s="227">
        <f>SUM(AL1192:AL1195)</f>
        <v>1189</v>
      </c>
      <c r="AM1356" s="226">
        <f t="shared" si="910"/>
        <v>60584</v>
      </c>
      <c r="AN1356" s="226">
        <f t="shared" si="910"/>
        <v>80352</v>
      </c>
      <c r="AO1356" s="226">
        <f t="shared" si="910"/>
        <v>80403</v>
      </c>
      <c r="AP1356" s="226">
        <f t="shared" si="910"/>
        <v>91468</v>
      </c>
      <c r="AQ1356" s="227">
        <f>SUM(AQ1192:AQ1195)</f>
        <v>78310</v>
      </c>
      <c r="AR1356" s="227">
        <f>SUM(AR1192:AR1195)</f>
        <v>78150</v>
      </c>
      <c r="AS1356" s="227">
        <f>SUM(AS1192:AS1195)</f>
        <v>89125</v>
      </c>
      <c r="AT1356" s="227">
        <f>SUM(AT1192:AT1195)</f>
        <v>97233</v>
      </c>
      <c r="AU1356" s="226">
        <f t="shared" si="910"/>
        <v>10644</v>
      </c>
      <c r="AV1356" s="226">
        <f t="shared" si="910"/>
        <v>15538</v>
      </c>
      <c r="AW1356" s="226">
        <f t="shared" si="910"/>
        <v>15917</v>
      </c>
      <c r="AX1356" s="226">
        <f t="shared" si="910"/>
        <v>17890</v>
      </c>
      <c r="AY1356" s="227">
        <f>SUM(AY1192:AY1195)</f>
        <v>14111</v>
      </c>
      <c r="AZ1356" s="227">
        <f>SUM(AZ1192:AZ1195)</f>
        <v>14385</v>
      </c>
      <c r="BA1356" s="227">
        <f>SUM(BA1192:BA1195)</f>
        <v>16264</v>
      </c>
      <c r="BB1356" s="227">
        <f>SUM(BB1192:BB1195)</f>
        <v>17834</v>
      </c>
      <c r="BC1356" s="226">
        <f t="shared" si="910"/>
        <v>51061</v>
      </c>
      <c r="BD1356" s="226">
        <f t="shared" si="840"/>
        <v>65775.834463970343</v>
      </c>
      <c r="BE1356" s="226">
        <f t="shared" si="840"/>
        <v>65566.262109596515</v>
      </c>
      <c r="BF1356" s="226">
        <f t="shared" si="840"/>
        <v>75912.169550999999</v>
      </c>
      <c r="BG1356" s="227">
        <f t="shared" si="840"/>
        <v>64816</v>
      </c>
      <c r="BH1356" s="227">
        <f t="shared" si="840"/>
        <v>63932</v>
      </c>
      <c r="BI1356" s="227">
        <f t="shared" si="840"/>
        <v>73617</v>
      </c>
      <c r="BJ1356" s="227">
        <f t="shared" si="840"/>
        <v>84338</v>
      </c>
      <c r="BK1356" s="226">
        <f t="shared" ref="BK1356:CD1356" si="911">SUM(BK1192:BK1195)</f>
        <v>-1121</v>
      </c>
      <c r="BL1356" s="226">
        <f t="shared" si="911"/>
        <v>-961.83446397034504</v>
      </c>
      <c r="BM1356" s="226">
        <f t="shared" si="911"/>
        <v>-1080.2621095965178</v>
      </c>
      <c r="BN1356" s="226">
        <f t="shared" si="911"/>
        <v>-2334.169551</v>
      </c>
      <c r="BO1356" s="227">
        <f>SUM(BO1192:BO1195)</f>
        <v>-617</v>
      </c>
      <c r="BP1356" s="227">
        <f>SUM(BP1192:BP1195)</f>
        <v>-167</v>
      </c>
      <c r="BQ1356" s="227">
        <f>SUM(BQ1192:BQ1195)</f>
        <v>-756</v>
      </c>
      <c r="BR1356" s="227">
        <f>SUM(BR1192:BR1195)</f>
        <v>-4939</v>
      </c>
      <c r="BS1356" s="226">
        <f t="shared" si="911"/>
        <v>1181</v>
      </c>
      <c r="BT1356" s="226">
        <f t="shared" si="911"/>
        <v>1684</v>
      </c>
      <c r="BU1356" s="226">
        <f t="shared" si="911"/>
        <v>928</v>
      </c>
      <c r="BV1356" s="226">
        <f t="shared" si="911"/>
        <v>859</v>
      </c>
      <c r="BW1356" s="227">
        <f>SUM(BW1192:BW1195)</f>
        <v>2558</v>
      </c>
      <c r="BX1356" s="227">
        <f>SUM(BX1192:BX1195)</f>
        <v>2324</v>
      </c>
      <c r="BY1356" s="227">
        <f>SUM(BY1192:BY1195)</f>
        <v>2437</v>
      </c>
      <c r="BZ1356" s="227">
        <f>SUM(BZ1192:BZ1195)</f>
        <v>2532</v>
      </c>
      <c r="CA1356" s="226">
        <f t="shared" si="911"/>
        <v>2302</v>
      </c>
      <c r="CB1356" s="226">
        <f t="shared" si="911"/>
        <v>2645.834463970345</v>
      </c>
      <c r="CC1356" s="226">
        <f t="shared" si="911"/>
        <v>2008.2621095965178</v>
      </c>
      <c r="CD1356" s="226">
        <f t="shared" si="911"/>
        <v>3193.169551</v>
      </c>
      <c r="CE1356" s="227">
        <f>SUM(CE1192:CE1195)</f>
        <v>3175</v>
      </c>
      <c r="CF1356" s="227">
        <f>SUM(CF1192:CF1195)</f>
        <v>2491</v>
      </c>
      <c r="CG1356" s="227">
        <f>SUM(CG1192:CG1195)</f>
        <v>3193</v>
      </c>
      <c r="CH1356" s="227">
        <f>SUM(CH1192:CH1195)</f>
        <v>7471</v>
      </c>
      <c r="CI1356" s="562"/>
      <c r="CJ1356" s="226">
        <f t="shared" ref="CJ1356:DS1356" si="912">SUM(CJ1192:CJ1195)</f>
        <v>51060</v>
      </c>
      <c r="CK1356" s="226">
        <f t="shared" si="912"/>
        <v>69466</v>
      </c>
      <c r="CL1356" s="226">
        <f t="shared" si="912"/>
        <v>69967</v>
      </c>
      <c r="CM1356" s="226">
        <f t="shared" si="912"/>
        <v>80450</v>
      </c>
      <c r="CN1356" s="227">
        <f>SUM(CN1192:CN1195)</f>
        <v>64816</v>
      </c>
      <c r="CO1356" s="227">
        <f>SUM(CO1192:CO1195)</f>
        <v>65147.411829259363</v>
      </c>
      <c r="CP1356" s="227">
        <f>SUM(CP1192:CP1195)</f>
        <v>74956.520059827046</v>
      </c>
      <c r="CQ1356" s="227">
        <f>SUM(CQ1192:CQ1195)</f>
        <v>82194.74978143294</v>
      </c>
      <c r="CR1356" s="226">
        <f t="shared" si="912"/>
        <v>43243</v>
      </c>
      <c r="CS1356" s="226">
        <f t="shared" si="912"/>
        <v>57591</v>
      </c>
      <c r="CT1356" s="226">
        <f t="shared" si="912"/>
        <v>56825</v>
      </c>
      <c r="CU1356" s="226">
        <f t="shared" si="912"/>
        <v>65736</v>
      </c>
      <c r="CV1356" s="227">
        <f>SUM(CV1192:CV1195)</f>
        <v>53507</v>
      </c>
      <c r="CW1356" s="227">
        <f>SUM(CW1192:CW1195)</f>
        <v>52645.41182925937</v>
      </c>
      <c r="CX1356" s="227">
        <f>SUM(CX1192:CX1195)</f>
        <v>60999.520059827046</v>
      </c>
      <c r="CY1356" s="227">
        <f>SUM(CY1192:CY1195)</f>
        <v>67253.74978143294</v>
      </c>
      <c r="CZ1356" s="226">
        <f t="shared" si="912"/>
        <v>660</v>
      </c>
      <c r="DA1356" s="226">
        <f t="shared" si="912"/>
        <v>865</v>
      </c>
      <c r="DB1356" s="226">
        <f t="shared" si="912"/>
        <v>885</v>
      </c>
      <c r="DC1356" s="226">
        <f t="shared" si="912"/>
        <v>904</v>
      </c>
      <c r="DD1356" s="227">
        <f>SUM(DD1192:DD1195)</f>
        <v>386</v>
      </c>
      <c r="DE1356" s="227">
        <f>SUM(DE1192:DE1195)</f>
        <v>392</v>
      </c>
      <c r="DF1356" s="227">
        <f>SUM(DF1192:DF1195)</f>
        <v>414</v>
      </c>
      <c r="DG1356" s="227">
        <f>SUM(DG1192:DG1195)</f>
        <v>455</v>
      </c>
      <c r="DH1356" s="226">
        <f t="shared" si="912"/>
        <v>7157</v>
      </c>
      <c r="DI1356" s="226">
        <f t="shared" si="912"/>
        <v>11010</v>
      </c>
      <c r="DJ1356" s="226">
        <f t="shared" si="912"/>
        <v>12257</v>
      </c>
      <c r="DK1356" s="226">
        <f t="shared" si="912"/>
        <v>13810</v>
      </c>
      <c r="DL1356" s="227">
        <f>SUM(DL1192:DL1195)</f>
        <v>10923</v>
      </c>
      <c r="DM1356" s="227">
        <f>SUM(DM1192:DM1195)</f>
        <v>12110</v>
      </c>
      <c r="DN1356" s="227">
        <f>SUM(DN1192:DN1195)</f>
        <v>13543</v>
      </c>
      <c r="DO1356" s="227">
        <f>SUM(DO1192:DO1195)</f>
        <v>14486</v>
      </c>
      <c r="DP1356" s="226">
        <f t="shared" si="912"/>
        <v>1</v>
      </c>
      <c r="DQ1356" s="226">
        <f t="shared" si="912"/>
        <v>-3690.1655360296572</v>
      </c>
      <c r="DR1356" s="226">
        <f t="shared" si="912"/>
        <v>-4400.7378904034849</v>
      </c>
      <c r="DS1356" s="226">
        <f t="shared" si="912"/>
        <v>-4537.830449000001</v>
      </c>
      <c r="DT1356" s="227">
        <f>SUM(DT1192:DT1195)</f>
        <v>0</v>
      </c>
      <c r="DU1356" s="227">
        <f>SUM(DU1192:DU1195)</f>
        <v>-1215.4118292593669</v>
      </c>
      <c r="DV1356" s="227">
        <f>SUM(DV1192:DV1195)</f>
        <v>-1339.5200598270471</v>
      </c>
      <c r="DW1356" s="227">
        <f>SUM(DW1192:DW1195)</f>
        <v>2143.2502185670692</v>
      </c>
      <c r="DX1356" s="377">
        <f t="shared" si="799"/>
        <v>0.75744058940118919</v>
      </c>
      <c r="DY1356" s="377">
        <f t="shared" si="799"/>
        <v>0.74700160900792534</v>
      </c>
      <c r="DZ1356" s="377">
        <f t="shared" si="799"/>
        <v>0.74639086811568145</v>
      </c>
      <c r="EA1356" s="377">
        <f t="shared" si="799"/>
        <v>0.74659448857072408</v>
      </c>
      <c r="EB1356" s="378">
        <f t="shared" si="799"/>
        <v>0.74379486575446452</v>
      </c>
      <c r="EC1356" s="378">
        <f t="shared" si="799"/>
        <v>0.74099691777416898</v>
      </c>
      <c r="ED1356" s="378">
        <f t="shared" si="789"/>
        <v>0.73876646559153025</v>
      </c>
      <c r="EE1356" s="378">
        <f t="shared" si="789"/>
        <v>0.74003807242316</v>
      </c>
      <c r="EF1356" s="553"/>
      <c r="EG1356" s="226">
        <f t="shared" ref="EG1356:EM1356" si="913">SUM(EG1192:EG1195)</f>
        <v>244098</v>
      </c>
      <c r="EH1356" s="226">
        <f t="shared" si="913"/>
        <v>182950</v>
      </c>
      <c r="EI1356" s="226">
        <f t="shared" si="913"/>
        <v>61149</v>
      </c>
      <c r="EJ1356" s="226">
        <f t="shared" si="913"/>
        <v>9233</v>
      </c>
      <c r="EK1356" s="226">
        <f t="shared" si="913"/>
        <v>68554</v>
      </c>
      <c r="EL1356" s="226">
        <f t="shared" si="913"/>
        <v>296375</v>
      </c>
      <c r="EM1356" s="226">
        <f t="shared" si="913"/>
        <v>295557</v>
      </c>
      <c r="EN1356" s="379">
        <f t="shared" si="845"/>
        <v>0.74949405566616689</v>
      </c>
      <c r="EO1356" s="226">
        <f t="shared" si="846"/>
        <v>15.099183960489951</v>
      </c>
      <c r="EP1356" s="379">
        <f t="shared" si="847"/>
        <v>0.28084621750280625</v>
      </c>
      <c r="EQ1356" s="226">
        <f t="shared" si="848"/>
        <v>231308.30873049347</v>
      </c>
      <c r="ER1356" s="226">
        <f t="shared" si="849"/>
        <v>2603.2767509030969</v>
      </c>
      <c r="ET1356" s="227">
        <f t="shared" ref="ET1356:EZ1356" si="914">SUM(ET1192:ET1195)</f>
        <v>299114</v>
      </c>
      <c r="EU1356" s="227">
        <f t="shared" si="914"/>
        <v>221530</v>
      </c>
      <c r="EV1356" s="227">
        <f t="shared" si="914"/>
        <v>77589</v>
      </c>
      <c r="EW1356" s="227">
        <f t="shared" si="914"/>
        <v>15129</v>
      </c>
      <c r="EX1356" s="227">
        <f t="shared" si="914"/>
        <v>91892</v>
      </c>
      <c r="EY1356" s="227">
        <f t="shared" si="914"/>
        <v>376084</v>
      </c>
      <c r="EZ1356" s="227">
        <f t="shared" si="914"/>
        <v>375256</v>
      </c>
      <c r="FA1356" s="380">
        <f t="shared" si="851"/>
        <v>0.7406206329359375</v>
      </c>
      <c r="FB1356" s="228">
        <f t="shared" si="852"/>
        <v>19.498898039670571</v>
      </c>
      <c r="FC1356" s="380">
        <f t="shared" si="853"/>
        <v>0.30721397193043454</v>
      </c>
      <c r="FD1356" s="227">
        <f t="shared" si="854"/>
        <v>244339.0306420906</v>
      </c>
      <c r="FE1356" s="227">
        <f t="shared" si="855"/>
        <v>3359.7064404033513</v>
      </c>
      <c r="FF1356" s="227">
        <f>SUM(FF1192:FF1195)</f>
        <v>78459</v>
      </c>
      <c r="FG1356" s="228">
        <f t="shared" si="878"/>
        <v>19.91868364368651</v>
      </c>
      <c r="FH1356" s="227">
        <f>SUM(FH1192:FH1195)</f>
        <v>15628</v>
      </c>
      <c r="FI1356" s="227">
        <f>SUM(FI1192:FI1195)</f>
        <v>78459</v>
      </c>
      <c r="FJ1356" s="227">
        <f>SUM(FJ1192:FJ1195)</f>
        <v>929</v>
      </c>
      <c r="FK1356" s="227">
        <f t="shared" si="857"/>
        <v>61902</v>
      </c>
      <c r="FL1356" s="227">
        <f>SUM(FL1192:FL1195)</f>
        <v>10833</v>
      </c>
      <c r="FM1356" s="227">
        <f t="shared" si="858"/>
        <v>51069</v>
      </c>
      <c r="FN1356" s="553"/>
      <c r="FO1356" s="413"/>
      <c r="FP1356" s="413"/>
      <c r="FQ1356" s="413"/>
      <c r="FR1356" s="413"/>
      <c r="FS1356" s="413"/>
      <c r="FT1356" s="413"/>
      <c r="FU1356" s="413"/>
      <c r="FV1356" s="413"/>
      <c r="FW1356" s="553"/>
      <c r="FX1356" s="553"/>
      <c r="FY1356" s="553"/>
    </row>
    <row r="1357" spans="1:181">
      <c r="F1357" s="567">
        <v>3.6</v>
      </c>
      <c r="G1357" s="371" t="s">
        <v>2831</v>
      </c>
      <c r="H1357" s="371"/>
      <c r="I1357" s="392"/>
      <c r="J1357" s="561"/>
      <c r="K1357" s="392"/>
      <c r="O1357" s="226">
        <f t="shared" ref="O1357:BC1357" si="915">SUM(O1196:O1198)</f>
        <v>101513</v>
      </c>
      <c r="P1357" s="226">
        <f t="shared" si="915"/>
        <v>136651</v>
      </c>
      <c r="Q1357" s="226">
        <f t="shared" si="915"/>
        <v>143941</v>
      </c>
      <c r="R1357" s="226">
        <f t="shared" si="915"/>
        <v>155943</v>
      </c>
      <c r="S1357" s="227">
        <f>SUM(S1196:S1198)</f>
        <v>132648</v>
      </c>
      <c r="T1357" s="227">
        <f>SUM(T1196:T1198)</f>
        <v>138924</v>
      </c>
      <c r="U1357" s="227">
        <f>SUM(U1196:U1198)</f>
        <v>148591</v>
      </c>
      <c r="V1357" s="227">
        <f>SUM(V1196:V1198)</f>
        <v>155672</v>
      </c>
      <c r="W1357" s="226">
        <f t="shared" si="915"/>
        <v>79664</v>
      </c>
      <c r="X1357" s="226">
        <f t="shared" si="915"/>
        <v>105169</v>
      </c>
      <c r="Y1357" s="226">
        <f t="shared" si="915"/>
        <v>110795</v>
      </c>
      <c r="Z1357" s="226">
        <f t="shared" si="915"/>
        <v>120386</v>
      </c>
      <c r="AA1357" s="227">
        <f>SUM(AA1196:AA1198)</f>
        <v>101074</v>
      </c>
      <c r="AB1357" s="227">
        <f>SUM(AB1196:AB1198)</f>
        <v>105723</v>
      </c>
      <c r="AC1357" s="227">
        <f>SUM(AC1196:AC1198)</f>
        <v>113103</v>
      </c>
      <c r="AD1357" s="227">
        <f>SUM(AD1196:AD1198)</f>
        <v>118088</v>
      </c>
      <c r="AE1357" s="226">
        <f t="shared" si="915"/>
        <v>503</v>
      </c>
      <c r="AF1357" s="226">
        <f t="shared" si="915"/>
        <v>506</v>
      </c>
      <c r="AG1357" s="226">
        <f t="shared" si="915"/>
        <v>484</v>
      </c>
      <c r="AH1357" s="226">
        <f t="shared" si="915"/>
        <v>489</v>
      </c>
      <c r="AI1357" s="227">
        <f>SUM(AI1196:AI1198)</f>
        <v>487</v>
      </c>
      <c r="AJ1357" s="227">
        <f>SUM(AJ1196:AJ1198)</f>
        <v>462</v>
      </c>
      <c r="AK1357" s="227">
        <f>SUM(AK1196:AK1198)</f>
        <v>470</v>
      </c>
      <c r="AL1357" s="227">
        <f>SUM(AL1196:AL1198)</f>
        <v>496</v>
      </c>
      <c r="AM1357" s="226">
        <f t="shared" si="915"/>
        <v>21847</v>
      </c>
      <c r="AN1357" s="226">
        <f t="shared" si="915"/>
        <v>31480</v>
      </c>
      <c r="AO1357" s="226">
        <f t="shared" si="915"/>
        <v>33146</v>
      </c>
      <c r="AP1357" s="226">
        <f t="shared" si="915"/>
        <v>35556</v>
      </c>
      <c r="AQ1357" s="227">
        <f>SUM(AQ1196:AQ1198)</f>
        <v>31571</v>
      </c>
      <c r="AR1357" s="227">
        <f>SUM(AR1196:AR1198)</f>
        <v>33197</v>
      </c>
      <c r="AS1357" s="227">
        <f>SUM(AS1196:AS1198)</f>
        <v>35493</v>
      </c>
      <c r="AT1357" s="227">
        <f>SUM(AT1196:AT1198)</f>
        <v>37592</v>
      </c>
      <c r="AU1357" s="226">
        <f t="shared" si="915"/>
        <v>9320</v>
      </c>
      <c r="AV1357" s="226">
        <f t="shared" si="915"/>
        <v>13828</v>
      </c>
      <c r="AW1357" s="226">
        <f t="shared" si="915"/>
        <v>14569</v>
      </c>
      <c r="AX1357" s="226">
        <f t="shared" si="915"/>
        <v>16236</v>
      </c>
      <c r="AY1357" s="227">
        <f>SUM(AY1196:AY1198)</f>
        <v>13855</v>
      </c>
      <c r="AZ1357" s="227">
        <f>SUM(AZ1196:AZ1198)</f>
        <v>14582</v>
      </c>
      <c r="BA1357" s="227">
        <f>SUM(BA1196:BA1198)</f>
        <v>16217</v>
      </c>
      <c r="BB1357" s="227">
        <f>SUM(BB1196:BB1198)</f>
        <v>17507</v>
      </c>
      <c r="BC1357" s="226">
        <f t="shared" si="915"/>
        <v>11995</v>
      </c>
      <c r="BD1357" s="226">
        <f t="shared" si="840"/>
        <v>16626</v>
      </c>
      <c r="BE1357" s="226">
        <f t="shared" si="840"/>
        <v>17487</v>
      </c>
      <c r="BF1357" s="226">
        <f t="shared" si="840"/>
        <v>18402</v>
      </c>
      <c r="BG1357" s="227">
        <f t="shared" si="840"/>
        <v>15946</v>
      </c>
      <c r="BH1357" s="227">
        <f t="shared" si="840"/>
        <v>16628</v>
      </c>
      <c r="BI1357" s="227">
        <f t="shared" si="840"/>
        <v>17383</v>
      </c>
      <c r="BJ1357" s="227">
        <f t="shared" si="840"/>
        <v>18401</v>
      </c>
      <c r="BK1357" s="226">
        <f t="shared" ref="BK1357:CD1357" si="916">SUM(BK1196:BK1198)</f>
        <v>532</v>
      </c>
      <c r="BL1357" s="226">
        <f t="shared" si="916"/>
        <v>1026</v>
      </c>
      <c r="BM1357" s="226">
        <f t="shared" si="916"/>
        <v>1090</v>
      </c>
      <c r="BN1357" s="226">
        <f t="shared" si="916"/>
        <v>918</v>
      </c>
      <c r="BO1357" s="227">
        <f>SUM(BO1196:BO1198)</f>
        <v>1770</v>
      </c>
      <c r="BP1357" s="227">
        <f>SUM(BP1196:BP1198)</f>
        <v>1987</v>
      </c>
      <c r="BQ1357" s="227">
        <f>SUM(BQ1196:BQ1198)</f>
        <v>1893</v>
      </c>
      <c r="BR1357" s="227">
        <f>SUM(BR1196:BR1198)</f>
        <v>1684</v>
      </c>
      <c r="BS1357" s="226">
        <f t="shared" si="916"/>
        <v>751</v>
      </c>
      <c r="BT1357" s="226">
        <f t="shared" si="916"/>
        <v>1026</v>
      </c>
      <c r="BU1357" s="226">
        <f t="shared" si="916"/>
        <v>1090</v>
      </c>
      <c r="BV1357" s="226">
        <f t="shared" si="916"/>
        <v>918</v>
      </c>
      <c r="BW1357" s="227">
        <f>SUM(BW1196:BW1198)</f>
        <v>1770</v>
      </c>
      <c r="BX1357" s="227">
        <f>SUM(BX1196:BX1198)</f>
        <v>1987</v>
      </c>
      <c r="BY1357" s="227">
        <f>SUM(BY1196:BY1198)</f>
        <v>1893</v>
      </c>
      <c r="BZ1357" s="227">
        <f>SUM(BZ1196:BZ1198)</f>
        <v>1684</v>
      </c>
      <c r="CA1357" s="226">
        <f t="shared" si="916"/>
        <v>219</v>
      </c>
      <c r="CB1357" s="226">
        <f t="shared" si="916"/>
        <v>0</v>
      </c>
      <c r="CC1357" s="226">
        <f t="shared" si="916"/>
        <v>0</v>
      </c>
      <c r="CD1357" s="226">
        <f t="shared" si="916"/>
        <v>0</v>
      </c>
      <c r="CE1357" s="227">
        <f>SUM(CE1196:CE1198)</f>
        <v>0</v>
      </c>
      <c r="CF1357" s="227">
        <f>SUM(CF1196:CF1198)</f>
        <v>0</v>
      </c>
      <c r="CG1357" s="227">
        <f>SUM(CG1196:CG1198)</f>
        <v>0</v>
      </c>
      <c r="CH1357" s="227">
        <f>SUM(CH1196:CH1198)</f>
        <v>0</v>
      </c>
      <c r="CI1357" s="562"/>
      <c r="CJ1357" s="226">
        <f t="shared" ref="CJ1357:DS1357" si="917">SUM(CJ1196:CJ1198)</f>
        <v>12009</v>
      </c>
      <c r="CK1357" s="226">
        <f t="shared" si="917"/>
        <v>17071</v>
      </c>
      <c r="CL1357" s="226">
        <f t="shared" si="917"/>
        <v>17787</v>
      </c>
      <c r="CM1357" s="226">
        <f t="shared" si="917"/>
        <v>18855</v>
      </c>
      <c r="CN1357" s="227">
        <f>SUM(CN1196:CN1198)</f>
        <v>15946</v>
      </c>
      <c r="CO1357" s="227">
        <f>SUM(CO1196:CO1198)</f>
        <v>16588.556816845114</v>
      </c>
      <c r="CP1357" s="227">
        <f>SUM(CP1196:CP1198)</f>
        <v>17509.741559295268</v>
      </c>
      <c r="CQ1357" s="227">
        <f>SUM(CQ1196:CQ1198)</f>
        <v>18322.279643097696</v>
      </c>
      <c r="CR1357" s="226">
        <f t="shared" si="917"/>
        <v>8155</v>
      </c>
      <c r="CS1357" s="226">
        <f t="shared" si="917"/>
        <v>11843</v>
      </c>
      <c r="CT1357" s="226">
        <f t="shared" si="917"/>
        <v>12386</v>
      </c>
      <c r="CU1357" s="226">
        <f t="shared" si="917"/>
        <v>13263</v>
      </c>
      <c r="CV1357" s="227">
        <f>SUM(CV1196:CV1198)</f>
        <v>10611</v>
      </c>
      <c r="CW1357" s="227">
        <f>SUM(CW1196:CW1198)</f>
        <v>11056.556816845114</v>
      </c>
      <c r="CX1357" s="227">
        <f>SUM(CX1196:CX1198)</f>
        <v>11726.741559295268</v>
      </c>
      <c r="CY1357" s="227">
        <f>SUM(CY1196:CY1198)</f>
        <v>12398.279643097696</v>
      </c>
      <c r="CZ1357" s="226">
        <f t="shared" si="917"/>
        <v>669</v>
      </c>
      <c r="DA1357" s="226">
        <f t="shared" si="917"/>
        <v>877</v>
      </c>
      <c r="DB1357" s="226">
        <f t="shared" si="917"/>
        <v>890</v>
      </c>
      <c r="DC1357" s="226">
        <f t="shared" si="917"/>
        <v>913</v>
      </c>
      <c r="DD1357" s="227">
        <f>SUM(DD1196:DD1198)</f>
        <v>1002</v>
      </c>
      <c r="DE1357" s="227">
        <f>SUM(DE1196:DE1198)</f>
        <v>1020</v>
      </c>
      <c r="DF1357" s="227">
        <f>SUM(DF1196:DF1198)</f>
        <v>1084</v>
      </c>
      <c r="DG1357" s="227">
        <f>SUM(DG1196:DG1198)</f>
        <v>1190</v>
      </c>
      <c r="DH1357" s="226">
        <f t="shared" si="917"/>
        <v>3185</v>
      </c>
      <c r="DI1357" s="226">
        <f t="shared" si="917"/>
        <v>4351</v>
      </c>
      <c r="DJ1357" s="226">
        <f t="shared" si="917"/>
        <v>4511</v>
      </c>
      <c r="DK1357" s="226">
        <f t="shared" si="917"/>
        <v>4679</v>
      </c>
      <c r="DL1357" s="227">
        <f>SUM(DL1196:DL1198)</f>
        <v>4333</v>
      </c>
      <c r="DM1357" s="227">
        <f>SUM(DM1196:DM1198)</f>
        <v>4512</v>
      </c>
      <c r="DN1357" s="227">
        <f>SUM(DN1196:DN1198)</f>
        <v>4699</v>
      </c>
      <c r="DO1357" s="227">
        <f>SUM(DO1196:DO1198)</f>
        <v>4734</v>
      </c>
      <c r="DP1357" s="226">
        <f t="shared" si="917"/>
        <v>-14</v>
      </c>
      <c r="DQ1357" s="226">
        <f t="shared" si="917"/>
        <v>-445</v>
      </c>
      <c r="DR1357" s="226">
        <f t="shared" si="917"/>
        <v>-300</v>
      </c>
      <c r="DS1357" s="226">
        <f t="shared" si="917"/>
        <v>-453</v>
      </c>
      <c r="DT1357" s="227">
        <f>SUM(DT1196:DT1198)</f>
        <v>0</v>
      </c>
      <c r="DU1357" s="227">
        <f>SUM(DU1196:DU1198)</f>
        <v>39.443183154884835</v>
      </c>
      <c r="DV1357" s="227">
        <f>SUM(DV1196:DV1198)</f>
        <v>-126.74155929526833</v>
      </c>
      <c r="DW1357" s="227">
        <f>SUM(DW1196:DW1198)</f>
        <v>78.72035690230291</v>
      </c>
      <c r="DX1357" s="377">
        <f t="shared" si="799"/>
        <v>0.78476648311053754</v>
      </c>
      <c r="DY1357" s="377">
        <f t="shared" si="799"/>
        <v>0.76961749273697233</v>
      </c>
      <c r="DZ1357" s="377">
        <f t="shared" si="799"/>
        <v>0.76972509569893222</v>
      </c>
      <c r="EA1357" s="377">
        <f t="shared" si="799"/>
        <v>0.77198720045144698</v>
      </c>
      <c r="EB1357" s="378">
        <f t="shared" si="799"/>
        <v>0.76197153368313131</v>
      </c>
      <c r="EC1357" s="378">
        <f t="shared" si="799"/>
        <v>0.76101321585903081</v>
      </c>
      <c r="ED1357" s="378">
        <f t="shared" si="789"/>
        <v>0.76116992280824547</v>
      </c>
      <c r="EE1357" s="378">
        <f t="shared" si="789"/>
        <v>0.75856929955290608</v>
      </c>
      <c r="EF1357" s="553"/>
      <c r="EG1357" s="226">
        <f t="shared" ref="EG1357:EM1357" si="918">SUM(EG1196:EG1198)</f>
        <v>95877</v>
      </c>
      <c r="EH1357" s="226">
        <f t="shared" si="918"/>
        <v>75705</v>
      </c>
      <c r="EI1357" s="226">
        <f t="shared" si="918"/>
        <v>20174</v>
      </c>
      <c r="EJ1357" s="226">
        <f t="shared" si="918"/>
        <v>8131</v>
      </c>
      <c r="EK1357" s="226">
        <f t="shared" si="918"/>
        <v>37140</v>
      </c>
      <c r="EL1357" s="226">
        <f t="shared" si="918"/>
        <v>256564</v>
      </c>
      <c r="EM1357" s="226">
        <f t="shared" si="918"/>
        <v>251773</v>
      </c>
      <c r="EN1357" s="379">
        <f t="shared" si="845"/>
        <v>0.78960543195969835</v>
      </c>
      <c r="EO1357" s="226">
        <f t="shared" si="846"/>
        <v>40.304352136413208</v>
      </c>
      <c r="EP1357" s="379">
        <f t="shared" si="847"/>
        <v>0.38737131950311338</v>
      </c>
      <c r="EQ1357" s="226">
        <f t="shared" si="848"/>
        <v>144759.20238225159</v>
      </c>
      <c r="ER1357" s="226">
        <f t="shared" si="849"/>
        <v>2691.2470095416638</v>
      </c>
      <c r="ET1357" s="227">
        <f t="shared" ref="ET1357:EZ1357" si="919">SUM(ET1196:ET1198)</f>
        <v>134618</v>
      </c>
      <c r="EU1357" s="227">
        <f t="shared" si="919"/>
        <v>100307</v>
      </c>
      <c r="EV1357" s="227">
        <f t="shared" si="919"/>
        <v>34308</v>
      </c>
      <c r="EW1357" s="227">
        <f t="shared" si="919"/>
        <v>11380</v>
      </c>
      <c r="EX1357" s="227">
        <f t="shared" si="919"/>
        <v>53609</v>
      </c>
      <c r="EY1357" s="227">
        <f t="shared" si="919"/>
        <v>331643</v>
      </c>
      <c r="EZ1357" s="227">
        <f t="shared" si="919"/>
        <v>326417</v>
      </c>
      <c r="FA1357" s="380">
        <f t="shared" si="851"/>
        <v>0.74512323760566934</v>
      </c>
      <c r="FB1357" s="228">
        <f t="shared" si="852"/>
        <v>33.170106097703162</v>
      </c>
      <c r="FC1357" s="380">
        <f t="shared" si="853"/>
        <v>0.39823054866362595</v>
      </c>
      <c r="FD1357" s="227">
        <f t="shared" si="854"/>
        <v>161646.71046878723</v>
      </c>
      <c r="FE1357" s="227">
        <f t="shared" si="855"/>
        <v>2905.2816897812718</v>
      </c>
      <c r="FF1357" s="227">
        <f>SUM(FF1196:FF1198)</f>
        <v>31688</v>
      </c>
      <c r="FG1357" s="228">
        <f t="shared" si="878"/>
        <v>41.368972481696545</v>
      </c>
      <c r="FH1357" s="227">
        <f>SUM(FH1196:FH1198)</f>
        <v>13109</v>
      </c>
      <c r="FI1357" s="227">
        <f>SUM(FI1196:FI1198)</f>
        <v>31688</v>
      </c>
      <c r="FJ1357" s="227">
        <f>SUM(FJ1196:FJ1198)</f>
        <v>428</v>
      </c>
      <c r="FK1357" s="227">
        <f t="shared" si="857"/>
        <v>18151</v>
      </c>
      <c r="FL1357" s="227">
        <f>SUM(FL1196:FL1198)</f>
        <v>4522</v>
      </c>
      <c r="FM1357" s="227">
        <f t="shared" si="858"/>
        <v>13629</v>
      </c>
      <c r="FN1357" s="553"/>
      <c r="FO1357" s="413"/>
      <c r="FP1357" s="413"/>
      <c r="FQ1357" s="413"/>
      <c r="FR1357" s="413"/>
      <c r="FS1357" s="413"/>
      <c r="FT1357" s="413"/>
      <c r="FU1357" s="413"/>
      <c r="FV1357" s="413"/>
      <c r="FW1357" s="553"/>
      <c r="FX1357" s="553"/>
      <c r="FY1357" s="553"/>
    </row>
    <row r="1358" spans="1:181">
      <c r="F1358" s="567">
        <v>3.7</v>
      </c>
      <c r="G1358" s="371" t="s">
        <v>62</v>
      </c>
      <c r="H1358" s="371"/>
      <c r="I1358" s="392"/>
      <c r="J1358" s="561"/>
      <c r="K1358" s="392"/>
      <c r="O1358" s="226">
        <f t="shared" ref="O1358:BC1358" si="920">SUM(O1199:O1203)</f>
        <v>237225</v>
      </c>
      <c r="P1358" s="226">
        <f t="shared" si="920"/>
        <v>319343</v>
      </c>
      <c r="Q1358" s="226">
        <f t="shared" si="920"/>
        <v>341421</v>
      </c>
      <c r="R1358" s="226">
        <f t="shared" si="920"/>
        <v>369040</v>
      </c>
      <c r="S1358" s="227">
        <f>SUM(S1199:S1203)</f>
        <v>337826</v>
      </c>
      <c r="T1358" s="227">
        <f>SUM(T1199:T1203)</f>
        <v>364189</v>
      </c>
      <c r="U1358" s="227">
        <f>SUM(U1199:U1203)</f>
        <v>382642</v>
      </c>
      <c r="V1358" s="227">
        <f>SUM(V1199:V1203)</f>
        <v>401216</v>
      </c>
      <c r="W1358" s="226">
        <f t="shared" si="920"/>
        <v>186092</v>
      </c>
      <c r="X1358" s="226">
        <f t="shared" si="920"/>
        <v>249653</v>
      </c>
      <c r="Y1358" s="226">
        <f t="shared" si="920"/>
        <v>266390</v>
      </c>
      <c r="Z1358" s="226">
        <f t="shared" si="920"/>
        <v>287805</v>
      </c>
      <c r="AA1358" s="227">
        <f>SUM(AA1199:AA1203)</f>
        <v>267582</v>
      </c>
      <c r="AB1358" s="227">
        <f>SUM(AB1199:AB1203)</f>
        <v>288612</v>
      </c>
      <c r="AC1358" s="227">
        <f>SUM(AC1199:AC1203)</f>
        <v>301355</v>
      </c>
      <c r="AD1358" s="227">
        <f>SUM(AD1199:AD1203)</f>
        <v>317769</v>
      </c>
      <c r="AE1358" s="226">
        <f t="shared" si="920"/>
        <v>1180</v>
      </c>
      <c r="AF1358" s="226">
        <f t="shared" si="920"/>
        <v>1188</v>
      </c>
      <c r="AG1358" s="226">
        <f t="shared" si="920"/>
        <v>1146</v>
      </c>
      <c r="AH1358" s="226">
        <f t="shared" si="920"/>
        <v>1158</v>
      </c>
      <c r="AI1358" s="227">
        <f>SUM(AI1199:AI1203)</f>
        <v>1244</v>
      </c>
      <c r="AJ1358" s="227">
        <f>SUM(AJ1199:AJ1203)</f>
        <v>1213</v>
      </c>
      <c r="AK1358" s="227">
        <f>SUM(AK1199:AK1203)</f>
        <v>1206</v>
      </c>
      <c r="AL1358" s="227">
        <f>SUM(AL1199:AL1203)</f>
        <v>1276</v>
      </c>
      <c r="AM1358" s="226">
        <f t="shared" si="920"/>
        <v>51136</v>
      </c>
      <c r="AN1358" s="226">
        <f t="shared" si="920"/>
        <v>69690</v>
      </c>
      <c r="AO1358" s="226">
        <f t="shared" si="920"/>
        <v>75035</v>
      </c>
      <c r="AP1358" s="226">
        <f t="shared" si="920"/>
        <v>81236</v>
      </c>
      <c r="AQ1358" s="227">
        <f>SUM(AQ1199:AQ1203)</f>
        <v>70243</v>
      </c>
      <c r="AR1358" s="227">
        <f>SUM(AR1199:AR1203)</f>
        <v>75577</v>
      </c>
      <c r="AS1358" s="227">
        <f>SUM(AS1199:AS1203)</f>
        <v>81290</v>
      </c>
      <c r="AT1358" s="227">
        <f>SUM(AT1199:AT1203)</f>
        <v>83447</v>
      </c>
      <c r="AU1358" s="226">
        <f t="shared" si="920"/>
        <v>23721</v>
      </c>
      <c r="AV1358" s="226">
        <f t="shared" si="920"/>
        <v>37100</v>
      </c>
      <c r="AW1358" s="226">
        <f t="shared" si="920"/>
        <v>39998</v>
      </c>
      <c r="AX1358" s="226">
        <f t="shared" si="920"/>
        <v>44591</v>
      </c>
      <c r="AY1358" s="227">
        <f>SUM(AY1199:AY1203)</f>
        <v>37586</v>
      </c>
      <c r="AZ1358" s="227">
        <f>SUM(AZ1199:AZ1203)</f>
        <v>40348</v>
      </c>
      <c r="BA1358" s="227">
        <f>SUM(BA1199:BA1203)</f>
        <v>44876</v>
      </c>
      <c r="BB1358" s="227">
        <f>SUM(BB1199:BB1203)</f>
        <v>46939</v>
      </c>
      <c r="BC1358" s="226">
        <f t="shared" si="920"/>
        <v>26409</v>
      </c>
      <c r="BD1358" s="226">
        <f t="shared" si="840"/>
        <v>31357</v>
      </c>
      <c r="BE1358" s="226">
        <f t="shared" si="840"/>
        <v>34120</v>
      </c>
      <c r="BF1358" s="226">
        <f t="shared" si="840"/>
        <v>35851</v>
      </c>
      <c r="BG1358" s="227">
        <f t="shared" si="840"/>
        <v>30502</v>
      </c>
      <c r="BH1358" s="227">
        <f t="shared" si="840"/>
        <v>33090</v>
      </c>
      <c r="BI1358" s="227">
        <f t="shared" si="840"/>
        <v>34236</v>
      </c>
      <c r="BJ1358" s="227">
        <f t="shared" si="840"/>
        <v>34448</v>
      </c>
      <c r="BK1358" s="226">
        <f t="shared" ref="BK1358:CD1358" si="921">SUM(BK1199:BK1203)</f>
        <v>1006</v>
      </c>
      <c r="BL1358" s="226">
        <f t="shared" si="921"/>
        <v>1233</v>
      </c>
      <c r="BM1358" s="226">
        <f t="shared" si="921"/>
        <v>917</v>
      </c>
      <c r="BN1358" s="226">
        <f t="shared" si="921"/>
        <v>794</v>
      </c>
      <c r="BO1358" s="227">
        <f>SUM(BO1199:BO1203)</f>
        <v>2155</v>
      </c>
      <c r="BP1358" s="227">
        <f>SUM(BP1199:BP1203)</f>
        <v>2139</v>
      </c>
      <c r="BQ1358" s="227">
        <f>SUM(BQ1199:BQ1203)</f>
        <v>2178</v>
      </c>
      <c r="BR1358" s="227">
        <f>SUM(BR1199:BR1203)</f>
        <v>2060</v>
      </c>
      <c r="BS1358" s="226">
        <f t="shared" si="921"/>
        <v>1185</v>
      </c>
      <c r="BT1358" s="226">
        <f t="shared" si="921"/>
        <v>1233</v>
      </c>
      <c r="BU1358" s="226">
        <f t="shared" si="921"/>
        <v>917</v>
      </c>
      <c r="BV1358" s="226">
        <f t="shared" si="921"/>
        <v>794</v>
      </c>
      <c r="BW1358" s="227">
        <f>SUM(BW1199:BW1203)</f>
        <v>2155</v>
      </c>
      <c r="BX1358" s="227">
        <f>SUM(BX1199:BX1203)</f>
        <v>2139</v>
      </c>
      <c r="BY1358" s="227">
        <f>SUM(BY1199:BY1203)</f>
        <v>2178</v>
      </c>
      <c r="BZ1358" s="227">
        <f>SUM(BZ1199:BZ1203)</f>
        <v>2060</v>
      </c>
      <c r="CA1358" s="226">
        <f t="shared" si="921"/>
        <v>179</v>
      </c>
      <c r="CB1358" s="226">
        <f t="shared" si="921"/>
        <v>0</v>
      </c>
      <c r="CC1358" s="226">
        <f t="shared" si="921"/>
        <v>0</v>
      </c>
      <c r="CD1358" s="226">
        <f t="shared" si="921"/>
        <v>0</v>
      </c>
      <c r="CE1358" s="227">
        <f>SUM(CE1199:CE1203)</f>
        <v>0</v>
      </c>
      <c r="CF1358" s="227">
        <f>SUM(CF1199:CF1203)</f>
        <v>0</v>
      </c>
      <c r="CG1358" s="227">
        <f>SUM(CG1199:CG1203)</f>
        <v>0</v>
      </c>
      <c r="CH1358" s="227">
        <f>SUM(CH1199:CH1203)</f>
        <v>0</v>
      </c>
      <c r="CI1358" s="562"/>
      <c r="CJ1358" s="226">
        <f t="shared" ref="CJ1358:DS1358" si="922">SUM(CJ1199:CJ1203)</f>
        <v>26412</v>
      </c>
      <c r="CK1358" s="226">
        <f t="shared" si="922"/>
        <v>33681</v>
      </c>
      <c r="CL1358" s="226">
        <f t="shared" si="922"/>
        <v>35772</v>
      </c>
      <c r="CM1358" s="226">
        <f t="shared" si="922"/>
        <v>38116</v>
      </c>
      <c r="CN1358" s="227">
        <f>SUM(CN1199:CN1203)</f>
        <v>30502</v>
      </c>
      <c r="CO1358" s="227">
        <f>SUM(CO1199:CO1203)</f>
        <v>31990.718988886834</v>
      </c>
      <c r="CP1358" s="227">
        <f>SUM(CP1199:CP1203)</f>
        <v>33692.728686801107</v>
      </c>
      <c r="CQ1358" s="227">
        <f>SUM(CQ1199:CQ1203)</f>
        <v>34432.324634569748</v>
      </c>
      <c r="CR1358" s="226">
        <f t="shared" si="922"/>
        <v>15313</v>
      </c>
      <c r="CS1358" s="226">
        <f t="shared" si="922"/>
        <v>19813</v>
      </c>
      <c r="CT1358" s="226">
        <f t="shared" si="922"/>
        <v>21166</v>
      </c>
      <c r="CU1358" s="226">
        <f t="shared" si="922"/>
        <v>22718</v>
      </c>
      <c r="CV1358" s="227">
        <f>SUM(CV1199:CV1203)</f>
        <v>16828</v>
      </c>
      <c r="CW1358" s="227">
        <f>SUM(CW1199:CW1203)</f>
        <v>17940.718988886831</v>
      </c>
      <c r="CX1358" s="227">
        <f>SUM(CX1199:CX1203)</f>
        <v>19108.728686801111</v>
      </c>
      <c r="CY1358" s="227">
        <f>SUM(CY1199:CY1203)</f>
        <v>19605.324634569744</v>
      </c>
      <c r="CZ1358" s="226">
        <f t="shared" si="922"/>
        <v>0</v>
      </c>
      <c r="DA1358" s="226">
        <f t="shared" si="922"/>
        <v>0</v>
      </c>
      <c r="DB1358" s="226">
        <f t="shared" si="922"/>
        <v>0</v>
      </c>
      <c r="DC1358" s="226">
        <f t="shared" si="922"/>
        <v>0</v>
      </c>
      <c r="DD1358" s="227">
        <f>SUM(DD1199:DD1203)</f>
        <v>59</v>
      </c>
      <c r="DE1358" s="227">
        <f>SUM(DE1199:DE1203)</f>
        <v>60</v>
      </c>
      <c r="DF1358" s="227">
        <f>SUM(DF1199:DF1203)</f>
        <v>64</v>
      </c>
      <c r="DG1358" s="227">
        <f>SUM(DG1199:DG1203)</f>
        <v>70</v>
      </c>
      <c r="DH1358" s="226">
        <f t="shared" si="922"/>
        <v>11099</v>
      </c>
      <c r="DI1358" s="226">
        <f t="shared" si="922"/>
        <v>13868</v>
      </c>
      <c r="DJ1358" s="226">
        <f t="shared" si="922"/>
        <v>14606</v>
      </c>
      <c r="DK1358" s="226">
        <f t="shared" si="922"/>
        <v>15398</v>
      </c>
      <c r="DL1358" s="227">
        <f>SUM(DL1199:DL1203)</f>
        <v>13615</v>
      </c>
      <c r="DM1358" s="227">
        <f>SUM(DM1199:DM1203)</f>
        <v>13990</v>
      </c>
      <c r="DN1358" s="227">
        <f>SUM(DN1199:DN1203)</f>
        <v>14520</v>
      </c>
      <c r="DO1358" s="227">
        <f>SUM(DO1199:DO1203)</f>
        <v>14757</v>
      </c>
      <c r="DP1358" s="226">
        <f t="shared" si="922"/>
        <v>-3</v>
      </c>
      <c r="DQ1358" s="226">
        <f t="shared" si="922"/>
        <v>-2324</v>
      </c>
      <c r="DR1358" s="226">
        <f t="shared" si="922"/>
        <v>-1652</v>
      </c>
      <c r="DS1358" s="226">
        <f t="shared" si="922"/>
        <v>-2265</v>
      </c>
      <c r="DT1358" s="227">
        <f>SUM(DT1199:DT1203)</f>
        <v>0</v>
      </c>
      <c r="DU1358" s="227">
        <f>SUM(DU1199:DU1203)</f>
        <v>1099.2810111131701</v>
      </c>
      <c r="DV1358" s="227">
        <f>SUM(DV1199:DV1203)</f>
        <v>543.27131319888815</v>
      </c>
      <c r="DW1358" s="227">
        <f>SUM(DW1199:DW1203)</f>
        <v>15.67536543025858</v>
      </c>
      <c r="DX1358" s="377">
        <f t="shared" si="799"/>
        <v>0.78445357782695757</v>
      </c>
      <c r="DY1358" s="377">
        <f t="shared" si="799"/>
        <v>0.78177069796425791</v>
      </c>
      <c r="DZ1358" s="377">
        <f t="shared" si="799"/>
        <v>0.78023905969462926</v>
      </c>
      <c r="EA1358" s="377">
        <f t="shared" si="799"/>
        <v>0.77987481031866468</v>
      </c>
      <c r="EB1358" s="378">
        <f t="shared" si="799"/>
        <v>0.79207047414941423</v>
      </c>
      <c r="EC1358" s="378">
        <f t="shared" si="799"/>
        <v>0.79247863060114387</v>
      </c>
      <c r="ED1358" s="378">
        <f t="shared" si="789"/>
        <v>0.7875638325118518</v>
      </c>
      <c r="EE1358" s="378">
        <f t="shared" si="789"/>
        <v>0.7920147750837454</v>
      </c>
      <c r="EF1358" s="553"/>
      <c r="EG1358" s="226">
        <f t="shared" ref="EG1358:EM1358" si="923">SUM(EG1199:EG1203)</f>
        <v>223497</v>
      </c>
      <c r="EH1358" s="226">
        <f t="shared" si="923"/>
        <v>181898</v>
      </c>
      <c r="EI1358" s="226">
        <f t="shared" si="923"/>
        <v>41599</v>
      </c>
      <c r="EJ1358" s="226">
        <f t="shared" si="923"/>
        <v>15616</v>
      </c>
      <c r="EK1358" s="226">
        <f t="shared" si="923"/>
        <v>43331</v>
      </c>
      <c r="EL1358" s="226">
        <f t="shared" si="923"/>
        <v>495206</v>
      </c>
      <c r="EM1358" s="226">
        <f t="shared" si="923"/>
        <v>494281</v>
      </c>
      <c r="EN1358" s="379">
        <f t="shared" si="845"/>
        <v>0.81387222199850562</v>
      </c>
      <c r="EO1358" s="226">
        <f t="shared" si="846"/>
        <v>37.539363927017476</v>
      </c>
      <c r="EP1358" s="379">
        <f t="shared" si="847"/>
        <v>0.19387732273811281</v>
      </c>
      <c r="EQ1358" s="226">
        <f t="shared" si="848"/>
        <v>87500.959196778713</v>
      </c>
      <c r="ER1358" s="226">
        <f t="shared" si="849"/>
        <v>2632.7804089846327</v>
      </c>
      <c r="ET1358" s="227">
        <f t="shared" ref="ET1358:EZ1358" si="924">SUM(ET1199:ET1203)</f>
        <v>323293</v>
      </c>
      <c r="EU1358" s="227">
        <f t="shared" si="924"/>
        <v>254101</v>
      </c>
      <c r="EV1358" s="227">
        <f t="shared" si="924"/>
        <v>69192</v>
      </c>
      <c r="EW1358" s="227">
        <f t="shared" si="924"/>
        <v>22544</v>
      </c>
      <c r="EX1358" s="227">
        <f t="shared" si="924"/>
        <v>59881</v>
      </c>
      <c r="EY1358" s="227">
        <f t="shared" si="924"/>
        <v>535463</v>
      </c>
      <c r="EZ1358" s="227">
        <f t="shared" si="924"/>
        <v>534582</v>
      </c>
      <c r="FA1358" s="380">
        <f t="shared" si="851"/>
        <v>0.78597742605005372</v>
      </c>
      <c r="FB1358" s="228">
        <f t="shared" si="852"/>
        <v>32.581801364319574</v>
      </c>
      <c r="FC1358" s="380">
        <f t="shared" si="853"/>
        <v>0.18522207409377872</v>
      </c>
      <c r="FD1358" s="227">
        <f t="shared" si="854"/>
        <v>111830.32254329431</v>
      </c>
      <c r="FE1358" s="227">
        <f t="shared" si="855"/>
        <v>3514.2722101878976</v>
      </c>
      <c r="FF1358" s="227">
        <f>SUM(FF1199:FF1203)</f>
        <v>71598</v>
      </c>
      <c r="FG1358" s="228">
        <f t="shared" si="878"/>
        <v>47.51110366211347</v>
      </c>
      <c r="FH1358" s="227">
        <f>SUM(FH1199:FH1203)</f>
        <v>34017</v>
      </c>
      <c r="FI1358" s="227">
        <f>SUM(FI1199:FI1203)</f>
        <v>71598</v>
      </c>
      <c r="FJ1358" s="227">
        <f>SUM(FJ1199:FJ1203)</f>
        <v>315</v>
      </c>
      <c r="FK1358" s="227">
        <f t="shared" si="857"/>
        <v>37266</v>
      </c>
      <c r="FL1358" s="227">
        <f>SUM(FL1199:FL1203)</f>
        <v>14468</v>
      </c>
      <c r="FM1358" s="227">
        <f t="shared" si="858"/>
        <v>22798</v>
      </c>
      <c r="FN1358" s="553"/>
      <c r="FO1358" s="413"/>
      <c r="FP1358" s="413"/>
      <c r="FQ1358" s="413"/>
      <c r="FR1358" s="413"/>
      <c r="FS1358" s="413"/>
      <c r="FT1358" s="413"/>
      <c r="FU1358" s="413"/>
      <c r="FV1358" s="413"/>
      <c r="FW1358" s="553"/>
      <c r="FX1358" s="553"/>
      <c r="FY1358" s="553"/>
    </row>
    <row r="1359" spans="1:181">
      <c r="F1359" s="567">
        <v>3.8</v>
      </c>
      <c r="G1359" s="371" t="s">
        <v>61</v>
      </c>
      <c r="H1359" s="371"/>
      <c r="I1359" s="392"/>
      <c r="J1359" s="561"/>
      <c r="K1359" s="392"/>
      <c r="O1359" s="226">
        <f t="shared" ref="O1359:BC1359" si="925">SUM(O1204,O1206)</f>
        <v>69970</v>
      </c>
      <c r="P1359" s="226">
        <f t="shared" si="925"/>
        <v>109324</v>
      </c>
      <c r="Q1359" s="226">
        <f t="shared" si="925"/>
        <v>108582</v>
      </c>
      <c r="R1359" s="226">
        <f t="shared" si="925"/>
        <v>118597</v>
      </c>
      <c r="S1359" s="227">
        <f>SUM(S1204,S1206)</f>
        <v>100945</v>
      </c>
      <c r="T1359" s="227">
        <f>SUM(T1204,T1206)</f>
        <v>102191</v>
      </c>
      <c r="U1359" s="227">
        <f>SUM(U1204,U1206)</f>
        <v>110666</v>
      </c>
      <c r="V1359" s="227">
        <f>SUM(V1204,V1206)</f>
        <v>109501</v>
      </c>
      <c r="W1359" s="226">
        <f t="shared" si="925"/>
        <v>50556</v>
      </c>
      <c r="X1359" s="226">
        <f t="shared" si="925"/>
        <v>80845</v>
      </c>
      <c r="Y1359" s="226">
        <f t="shared" si="925"/>
        <v>80575</v>
      </c>
      <c r="Z1359" s="226">
        <f t="shared" si="925"/>
        <v>88008</v>
      </c>
      <c r="AA1359" s="227">
        <f>SUM(AA1204,AA1206)</f>
        <v>74138</v>
      </c>
      <c r="AB1359" s="227">
        <f>SUM(AB1204,AB1206)</f>
        <v>75963</v>
      </c>
      <c r="AC1359" s="227">
        <f>SUM(AC1204,AC1206)</f>
        <v>82031</v>
      </c>
      <c r="AD1359" s="227">
        <f>SUM(AD1204,AD1206)</f>
        <v>81424</v>
      </c>
      <c r="AE1359" s="226">
        <f t="shared" si="925"/>
        <v>347</v>
      </c>
      <c r="AF1359" s="226">
        <f t="shared" si="925"/>
        <v>407</v>
      </c>
      <c r="AG1359" s="226">
        <f t="shared" si="925"/>
        <v>365</v>
      </c>
      <c r="AH1359" s="226">
        <f t="shared" si="925"/>
        <v>371</v>
      </c>
      <c r="AI1359" s="227">
        <f>SUM(AI1204,AI1206)</f>
        <v>371</v>
      </c>
      <c r="AJ1359" s="227">
        <f>SUM(AJ1204,AJ1206)</f>
        <v>342</v>
      </c>
      <c r="AK1359" s="227">
        <f>SUM(AK1204,AK1206)</f>
        <v>346</v>
      </c>
      <c r="AL1359" s="227">
        <f>SUM(AL1204,AL1206)</f>
        <v>350</v>
      </c>
      <c r="AM1359" s="226">
        <f t="shared" si="925"/>
        <v>19414</v>
      </c>
      <c r="AN1359" s="226">
        <f t="shared" si="925"/>
        <v>28482</v>
      </c>
      <c r="AO1359" s="226">
        <f t="shared" si="925"/>
        <v>28012</v>
      </c>
      <c r="AP1359" s="226">
        <f t="shared" si="925"/>
        <v>30592</v>
      </c>
      <c r="AQ1359" s="227">
        <f>SUM(AQ1204,AQ1206)</f>
        <v>26809</v>
      </c>
      <c r="AR1359" s="227">
        <f>SUM(AR1204,AR1206)</f>
        <v>26226</v>
      </c>
      <c r="AS1359" s="227">
        <f>SUM(AS1204,AS1206)</f>
        <v>28630</v>
      </c>
      <c r="AT1359" s="227">
        <f>SUM(AT1204,AT1206)</f>
        <v>28073</v>
      </c>
      <c r="AU1359" s="226">
        <f t="shared" si="925"/>
        <v>3904</v>
      </c>
      <c r="AV1359" s="226">
        <f t="shared" si="925"/>
        <v>5552</v>
      </c>
      <c r="AW1359" s="226">
        <f t="shared" si="925"/>
        <v>5601</v>
      </c>
      <c r="AX1359" s="226">
        <f t="shared" si="925"/>
        <v>6328</v>
      </c>
      <c r="AY1359" s="227">
        <f>SUM(AY1204,AY1206)</f>
        <v>4019</v>
      </c>
      <c r="AZ1359" s="227">
        <f>SUM(AZ1204,AZ1206)</f>
        <v>4039</v>
      </c>
      <c r="BA1359" s="227">
        <f>SUM(BA1204,BA1206)</f>
        <v>4556</v>
      </c>
      <c r="BB1359" s="227">
        <f>SUM(BB1204,BB1206)</f>
        <v>4567</v>
      </c>
      <c r="BC1359" s="226">
        <f t="shared" si="925"/>
        <v>7699</v>
      </c>
      <c r="BD1359" s="226">
        <f t="shared" si="840"/>
        <v>15973</v>
      </c>
      <c r="BE1359" s="226">
        <f t="shared" si="840"/>
        <v>17089</v>
      </c>
      <c r="BF1359" s="226">
        <f t="shared" si="840"/>
        <v>19802</v>
      </c>
      <c r="BG1359" s="227">
        <f t="shared" si="840"/>
        <v>16843</v>
      </c>
      <c r="BH1359" s="227">
        <f t="shared" si="840"/>
        <v>17564</v>
      </c>
      <c r="BI1359" s="227">
        <f t="shared" si="840"/>
        <v>20141</v>
      </c>
      <c r="BJ1359" s="227">
        <f t="shared" si="840"/>
        <v>19413</v>
      </c>
      <c r="BK1359" s="226">
        <f t="shared" ref="BK1359:CD1359" si="926">SUM(BK1204,BK1206)</f>
        <v>7811</v>
      </c>
      <c r="BL1359" s="226">
        <f t="shared" si="926"/>
        <v>6957</v>
      </c>
      <c r="BM1359" s="226">
        <f t="shared" si="926"/>
        <v>5322</v>
      </c>
      <c r="BN1359" s="226">
        <f t="shared" si="926"/>
        <v>4462</v>
      </c>
      <c r="BO1359" s="227">
        <f>SUM(BO1204,BO1206)</f>
        <v>5947</v>
      </c>
      <c r="BP1359" s="227">
        <f>SUM(BP1204,BP1206)</f>
        <v>4623</v>
      </c>
      <c r="BQ1359" s="227">
        <f>SUM(BQ1204,BQ1206)</f>
        <v>3933</v>
      </c>
      <c r="BR1359" s="227">
        <f>SUM(BR1204,BR1206)</f>
        <v>4093</v>
      </c>
      <c r="BS1359" s="226">
        <f t="shared" si="926"/>
        <v>8817</v>
      </c>
      <c r="BT1359" s="226">
        <f t="shared" si="926"/>
        <v>6957</v>
      </c>
      <c r="BU1359" s="226">
        <f t="shared" si="926"/>
        <v>5322</v>
      </c>
      <c r="BV1359" s="226">
        <f t="shared" si="926"/>
        <v>4462</v>
      </c>
      <c r="BW1359" s="227">
        <f>SUM(BW1204,BW1206)</f>
        <v>5947</v>
      </c>
      <c r="BX1359" s="227">
        <f>SUM(BX1204,BX1206)</f>
        <v>4623</v>
      </c>
      <c r="BY1359" s="227">
        <f>SUM(BY1204,BY1206)</f>
        <v>3933</v>
      </c>
      <c r="BZ1359" s="227">
        <f>SUM(BZ1204,BZ1206)</f>
        <v>4093</v>
      </c>
      <c r="CA1359" s="226">
        <f t="shared" si="926"/>
        <v>1006</v>
      </c>
      <c r="CB1359" s="226">
        <f t="shared" si="926"/>
        <v>0</v>
      </c>
      <c r="CC1359" s="226">
        <f t="shared" si="926"/>
        <v>0</v>
      </c>
      <c r="CD1359" s="226">
        <f t="shared" si="926"/>
        <v>0</v>
      </c>
      <c r="CE1359" s="227">
        <f>SUM(CE1204,CE1206)</f>
        <v>0</v>
      </c>
      <c r="CF1359" s="227">
        <f>SUM(CF1204,CF1206)</f>
        <v>0</v>
      </c>
      <c r="CG1359" s="227">
        <f>SUM(CG1204,CG1206)</f>
        <v>0</v>
      </c>
      <c r="CH1359" s="227">
        <f>SUM(CH1204,CH1206)</f>
        <v>0</v>
      </c>
      <c r="CI1359" s="562"/>
      <c r="CJ1359" s="226">
        <f t="shared" ref="CJ1359:DS1359" si="927">SUM(CJ1204,CJ1206)</f>
        <v>7697</v>
      </c>
      <c r="CK1359" s="226">
        <f t="shared" si="927"/>
        <v>10002</v>
      </c>
      <c r="CL1359" s="226">
        <f t="shared" si="927"/>
        <v>10013</v>
      </c>
      <c r="CM1359" s="226">
        <f t="shared" si="927"/>
        <v>10585</v>
      </c>
      <c r="CN1359" s="227">
        <f>SUM(CN1204,CN1206)</f>
        <v>16843</v>
      </c>
      <c r="CO1359" s="227">
        <f>SUM(CO1204,CO1206)</f>
        <v>16139.313429919377</v>
      </c>
      <c r="CP1359" s="227">
        <f>SUM(CP1204,CP1206)</f>
        <v>17345.120017073703</v>
      </c>
      <c r="CQ1359" s="227">
        <f>SUM(CQ1204,CQ1206)</f>
        <v>17166.806614435838</v>
      </c>
      <c r="CR1359" s="226">
        <f t="shared" si="927"/>
        <v>4677</v>
      </c>
      <c r="CS1359" s="226">
        <f t="shared" si="927"/>
        <v>6284</v>
      </c>
      <c r="CT1359" s="226">
        <f t="shared" si="927"/>
        <v>6247</v>
      </c>
      <c r="CU1359" s="226">
        <f t="shared" si="927"/>
        <v>6762</v>
      </c>
      <c r="CV1359" s="227">
        <f>SUM(CV1204,CV1206)</f>
        <v>13735</v>
      </c>
      <c r="CW1359" s="227">
        <f>SUM(CW1204,CW1206)</f>
        <v>12977.313429919377</v>
      </c>
      <c r="CX1359" s="227">
        <f>SUM(CX1204,CX1206)</f>
        <v>14126.120017073705</v>
      </c>
      <c r="CY1359" s="227">
        <f>SUM(CY1204,CY1206)</f>
        <v>13964.806614435836</v>
      </c>
      <c r="CZ1359" s="226">
        <f t="shared" si="927"/>
        <v>665</v>
      </c>
      <c r="DA1359" s="226">
        <f t="shared" si="927"/>
        <v>868</v>
      </c>
      <c r="DB1359" s="226">
        <f t="shared" si="927"/>
        <v>882</v>
      </c>
      <c r="DC1359" s="226">
        <f t="shared" si="927"/>
        <v>905</v>
      </c>
      <c r="DD1359" s="227">
        <f>SUM(DD1204,DD1206)</f>
        <v>262</v>
      </c>
      <c r="DE1359" s="227">
        <f>SUM(DE1204,DE1206)</f>
        <v>267</v>
      </c>
      <c r="DF1359" s="227">
        <f>SUM(DF1204,DF1206)</f>
        <v>287</v>
      </c>
      <c r="DG1359" s="227">
        <f>SUM(DG1204,DG1206)</f>
        <v>311</v>
      </c>
      <c r="DH1359" s="226">
        <f t="shared" si="927"/>
        <v>2355</v>
      </c>
      <c r="DI1359" s="226">
        <f t="shared" si="927"/>
        <v>2850</v>
      </c>
      <c r="DJ1359" s="226">
        <f t="shared" si="927"/>
        <v>2884</v>
      </c>
      <c r="DK1359" s="226">
        <f t="shared" si="927"/>
        <v>2918</v>
      </c>
      <c r="DL1359" s="227">
        <f>SUM(DL1204,DL1206)</f>
        <v>2846</v>
      </c>
      <c r="DM1359" s="227">
        <f>SUM(DM1204,DM1206)</f>
        <v>2895</v>
      </c>
      <c r="DN1359" s="227">
        <f>SUM(DN1204,DN1206)</f>
        <v>2932</v>
      </c>
      <c r="DO1359" s="227">
        <f>SUM(DO1204,DO1206)</f>
        <v>2891</v>
      </c>
      <c r="DP1359" s="226">
        <f t="shared" si="927"/>
        <v>2</v>
      </c>
      <c r="DQ1359" s="226">
        <f t="shared" si="927"/>
        <v>5971</v>
      </c>
      <c r="DR1359" s="226">
        <f t="shared" si="927"/>
        <v>7076</v>
      </c>
      <c r="DS1359" s="226">
        <f t="shared" si="927"/>
        <v>9217</v>
      </c>
      <c r="DT1359" s="227">
        <f>SUM(DT1204,DT1206)</f>
        <v>0</v>
      </c>
      <c r="DU1359" s="227">
        <f>SUM(DU1204,DU1206)</f>
        <v>1424.6865700806234</v>
      </c>
      <c r="DV1359" s="227">
        <f>SUM(DV1204,DV1206)</f>
        <v>2795.8799829262962</v>
      </c>
      <c r="DW1359" s="227">
        <f>SUM(DW1204,DW1206)</f>
        <v>2246.1933855641596</v>
      </c>
      <c r="DX1359" s="377">
        <f t="shared" si="799"/>
        <v>0.72253823067028722</v>
      </c>
      <c r="DY1359" s="377">
        <f t="shared" si="799"/>
        <v>0.7394991035820131</v>
      </c>
      <c r="DZ1359" s="377">
        <f t="shared" si="799"/>
        <v>0.7420659041093367</v>
      </c>
      <c r="EA1359" s="377">
        <f t="shared" si="799"/>
        <v>0.7420761064782414</v>
      </c>
      <c r="EB1359" s="378">
        <f t="shared" si="799"/>
        <v>0.73443954628758235</v>
      </c>
      <c r="EC1359" s="378">
        <f t="shared" si="799"/>
        <v>0.74334334726150053</v>
      </c>
      <c r="ED1359" s="378">
        <f t="shared" si="789"/>
        <v>0.74124844125567024</v>
      </c>
      <c r="EE1359" s="378">
        <f t="shared" si="789"/>
        <v>0.74359138272709835</v>
      </c>
      <c r="EF1359" s="553"/>
      <c r="EG1359" s="226">
        <f t="shared" ref="EG1359:EM1359" si="928">SUM(EG1204,EG1206)</f>
        <v>57727</v>
      </c>
      <c r="EH1359" s="226">
        <f t="shared" si="928"/>
        <v>46594</v>
      </c>
      <c r="EI1359" s="226">
        <f t="shared" si="928"/>
        <v>11131</v>
      </c>
      <c r="EJ1359" s="226">
        <f t="shared" si="928"/>
        <v>4272</v>
      </c>
      <c r="EK1359" s="226">
        <f t="shared" si="928"/>
        <v>12015</v>
      </c>
      <c r="EL1359" s="226">
        <f t="shared" si="928"/>
        <v>146452</v>
      </c>
      <c r="EM1359" s="226">
        <f t="shared" si="928"/>
        <v>144707</v>
      </c>
      <c r="EN1359" s="379">
        <f t="shared" si="845"/>
        <v>0.80714397075891697</v>
      </c>
      <c r="EO1359" s="226">
        <f t="shared" si="846"/>
        <v>38.379301051118496</v>
      </c>
      <c r="EP1359" s="379">
        <f t="shared" si="847"/>
        <v>0.20813484158192874</v>
      </c>
      <c r="EQ1359" s="226">
        <f t="shared" si="848"/>
        <v>82040.532051457136</v>
      </c>
      <c r="ER1359" s="226">
        <f t="shared" si="849"/>
        <v>2460.1436005169066</v>
      </c>
      <c r="ET1359" s="227">
        <f t="shared" ref="ET1359:EZ1359" si="929">SUM(ET1204,ET1206)</f>
        <v>90640</v>
      </c>
      <c r="EU1359" s="227">
        <f t="shared" si="929"/>
        <v>69009</v>
      </c>
      <c r="EV1359" s="227">
        <f t="shared" si="929"/>
        <v>21634</v>
      </c>
      <c r="EW1359" s="227">
        <f t="shared" si="929"/>
        <v>7657</v>
      </c>
      <c r="EX1359" s="227">
        <f t="shared" si="929"/>
        <v>21238</v>
      </c>
      <c r="EY1359" s="227">
        <f t="shared" si="929"/>
        <v>201409</v>
      </c>
      <c r="EZ1359" s="227">
        <f t="shared" si="929"/>
        <v>198477</v>
      </c>
      <c r="FA1359" s="380">
        <f t="shared" si="851"/>
        <v>0.76135260370697266</v>
      </c>
      <c r="FB1359" s="228">
        <f t="shared" si="852"/>
        <v>35.393362300083204</v>
      </c>
      <c r="FC1359" s="380">
        <f t="shared" si="853"/>
        <v>0.23431156222418359</v>
      </c>
      <c r="FD1359" s="227">
        <f t="shared" si="854"/>
        <v>105447.12500434439</v>
      </c>
      <c r="FE1359" s="227">
        <f t="shared" si="855"/>
        <v>3214.8981158186252</v>
      </c>
      <c r="FF1359" s="227">
        <f>SUM(FF1204,FF1206)</f>
        <v>24620</v>
      </c>
      <c r="FG1359" s="228">
        <f t="shared" si="878"/>
        <v>27.489845653939888</v>
      </c>
      <c r="FH1359" s="227">
        <f>SUM(FH1204,FH1206)</f>
        <v>6768</v>
      </c>
      <c r="FI1359" s="227">
        <f>SUM(FI1204,FI1206)</f>
        <v>24620</v>
      </c>
      <c r="FJ1359" s="227">
        <f>SUM(FJ1204,FJ1206)</f>
        <v>233</v>
      </c>
      <c r="FK1359" s="227">
        <f t="shared" si="857"/>
        <v>17619</v>
      </c>
      <c r="FL1359" s="227">
        <f>SUM(FL1204,FL1206)</f>
        <v>1994</v>
      </c>
      <c r="FM1359" s="227">
        <f t="shared" si="858"/>
        <v>15625</v>
      </c>
      <c r="FN1359" s="553"/>
      <c r="FO1359" s="413"/>
      <c r="FP1359" s="413"/>
      <c r="FQ1359" s="413"/>
      <c r="FR1359" s="413"/>
      <c r="FS1359" s="413"/>
      <c r="FT1359" s="413"/>
      <c r="FU1359" s="413"/>
      <c r="FV1359" s="413"/>
      <c r="FW1359" s="553"/>
      <c r="FX1359" s="553"/>
      <c r="FY1359" s="553"/>
    </row>
    <row r="1360" spans="1:181" s="325" customFormat="1">
      <c r="A1360" s="294"/>
      <c r="B1360" s="295"/>
      <c r="C1360" s="294"/>
      <c r="D1360" s="294"/>
      <c r="E1360" s="487" t="s">
        <v>30</v>
      </c>
      <c r="F1360" s="558" t="s">
        <v>1159</v>
      </c>
      <c r="G1360" s="558"/>
      <c r="H1360" s="558"/>
      <c r="I1360" s="295"/>
      <c r="J1360" s="559"/>
      <c r="K1360" s="295"/>
      <c r="L1360" s="295"/>
      <c r="M1360" s="295"/>
      <c r="N1360" s="328"/>
      <c r="O1360" s="260">
        <f t="shared" ref="O1360:BC1360" si="930">O1207</f>
        <v>94318</v>
      </c>
      <c r="P1360" s="260">
        <f t="shared" si="930"/>
        <v>178565</v>
      </c>
      <c r="Q1360" s="260">
        <f t="shared" si="930"/>
        <v>197175</v>
      </c>
      <c r="R1360" s="260">
        <f t="shared" si="930"/>
        <v>215013</v>
      </c>
      <c r="S1360" s="258">
        <f>S1207</f>
        <v>181662</v>
      </c>
      <c r="T1360" s="258">
        <f>T1207</f>
        <v>201191</v>
      </c>
      <c r="U1360" s="258">
        <f>U1207</f>
        <v>219353</v>
      </c>
      <c r="V1360" s="258">
        <f>V1207</f>
        <v>231703</v>
      </c>
      <c r="W1360" s="260">
        <f t="shared" si="930"/>
        <v>66109</v>
      </c>
      <c r="X1360" s="260">
        <f t="shared" si="930"/>
        <v>124312</v>
      </c>
      <c r="Y1360" s="260">
        <f t="shared" si="930"/>
        <v>137258</v>
      </c>
      <c r="Z1360" s="260">
        <f t="shared" si="930"/>
        <v>149692</v>
      </c>
      <c r="AA1360" s="258">
        <f>AA1207</f>
        <v>126280</v>
      </c>
      <c r="AB1360" s="258">
        <f>AB1207</f>
        <v>140103</v>
      </c>
      <c r="AC1360" s="258">
        <f>AC1207</f>
        <v>152801</v>
      </c>
      <c r="AD1360" s="258">
        <f>AD1207</f>
        <v>161592</v>
      </c>
      <c r="AE1360" s="260">
        <f t="shared" si="930"/>
        <v>1188</v>
      </c>
      <c r="AF1360" s="260">
        <f t="shared" si="930"/>
        <v>1508</v>
      </c>
      <c r="AG1360" s="260">
        <f t="shared" si="930"/>
        <v>1542</v>
      </c>
      <c r="AH1360" s="260">
        <f t="shared" si="930"/>
        <v>1655</v>
      </c>
      <c r="AI1360" s="258">
        <f>AI1207</f>
        <v>1520</v>
      </c>
      <c r="AJ1360" s="258">
        <f>AJ1207</f>
        <v>1548</v>
      </c>
      <c r="AK1360" s="258">
        <f>AK1207</f>
        <v>1662</v>
      </c>
      <c r="AL1360" s="258">
        <f>AL1207</f>
        <v>1839</v>
      </c>
      <c r="AM1360" s="260">
        <f t="shared" si="930"/>
        <v>28212</v>
      </c>
      <c r="AN1360" s="260">
        <f t="shared" si="930"/>
        <v>54253</v>
      </c>
      <c r="AO1360" s="260">
        <f t="shared" si="930"/>
        <v>59912</v>
      </c>
      <c r="AP1360" s="260">
        <f t="shared" si="930"/>
        <v>65326</v>
      </c>
      <c r="AQ1360" s="258">
        <f>AQ1207</f>
        <v>55383</v>
      </c>
      <c r="AR1360" s="258">
        <f>AR1207</f>
        <v>61086</v>
      </c>
      <c r="AS1360" s="258">
        <f>AS1207</f>
        <v>66553</v>
      </c>
      <c r="AT1360" s="258">
        <f>AT1207</f>
        <v>70112</v>
      </c>
      <c r="AU1360" s="260">
        <f t="shared" si="930"/>
        <v>20320</v>
      </c>
      <c r="AV1360" s="260">
        <f t="shared" si="930"/>
        <v>39910</v>
      </c>
      <c r="AW1360" s="260">
        <f t="shared" si="930"/>
        <v>43943</v>
      </c>
      <c r="AX1360" s="260">
        <f t="shared" si="930"/>
        <v>47847</v>
      </c>
      <c r="AY1360" s="258">
        <f>AY1207</f>
        <v>40175</v>
      </c>
      <c r="AZ1360" s="258">
        <f>AZ1207</f>
        <v>44186</v>
      </c>
      <c r="BA1360" s="258">
        <f>BA1207</f>
        <v>48081</v>
      </c>
      <c r="BB1360" s="258">
        <f>BB1207</f>
        <v>50544</v>
      </c>
      <c r="BC1360" s="260">
        <f t="shared" si="930"/>
        <v>7678</v>
      </c>
      <c r="BD1360" s="260">
        <f t="shared" si="840"/>
        <v>12698</v>
      </c>
      <c r="BE1360" s="260">
        <f t="shared" si="840"/>
        <v>12707</v>
      </c>
      <c r="BF1360" s="260">
        <f t="shared" si="840"/>
        <v>13453</v>
      </c>
      <c r="BG1360" s="258">
        <f t="shared" si="840"/>
        <v>13462</v>
      </c>
      <c r="BH1360" s="258">
        <f t="shared" si="840"/>
        <v>13802</v>
      </c>
      <c r="BI1360" s="258">
        <f t="shared" si="840"/>
        <v>15313</v>
      </c>
      <c r="BJ1360" s="258">
        <f t="shared" si="840"/>
        <v>17367</v>
      </c>
      <c r="BK1360" s="260">
        <f t="shared" ref="BK1360:CD1360" si="931">BK1207</f>
        <v>214</v>
      </c>
      <c r="BL1360" s="260">
        <f t="shared" si="931"/>
        <v>1645</v>
      </c>
      <c r="BM1360" s="260">
        <f t="shared" si="931"/>
        <v>3261.9999999999995</v>
      </c>
      <c r="BN1360" s="260">
        <f t="shared" si="931"/>
        <v>4026</v>
      </c>
      <c r="BO1360" s="258">
        <f>BO1207</f>
        <v>1746</v>
      </c>
      <c r="BP1360" s="258">
        <f>BP1207</f>
        <v>3098</v>
      </c>
      <c r="BQ1360" s="258">
        <f>BQ1207</f>
        <v>3159</v>
      </c>
      <c r="BR1360" s="258">
        <f>BR1207</f>
        <v>2201</v>
      </c>
      <c r="BS1360" s="260">
        <f t="shared" si="931"/>
        <v>271</v>
      </c>
      <c r="BT1360" s="260">
        <f t="shared" si="931"/>
        <v>1805</v>
      </c>
      <c r="BU1360" s="260">
        <f t="shared" si="931"/>
        <v>4158</v>
      </c>
      <c r="BV1360" s="260">
        <f t="shared" si="931"/>
        <v>4026</v>
      </c>
      <c r="BW1360" s="258">
        <f>BW1207</f>
        <v>1746</v>
      </c>
      <c r="BX1360" s="258">
        <f>BX1207</f>
        <v>3098</v>
      </c>
      <c r="BY1360" s="258">
        <f>BY1207</f>
        <v>3159</v>
      </c>
      <c r="BZ1360" s="258">
        <f>BZ1207</f>
        <v>2201</v>
      </c>
      <c r="CA1360" s="260">
        <f t="shared" si="931"/>
        <v>57</v>
      </c>
      <c r="CB1360" s="260">
        <f t="shared" si="931"/>
        <v>160.00000000000003</v>
      </c>
      <c r="CC1360" s="260">
        <f t="shared" si="931"/>
        <v>896.00000000000045</v>
      </c>
      <c r="CD1360" s="260">
        <f t="shared" si="931"/>
        <v>0</v>
      </c>
      <c r="CE1360" s="258">
        <f>CE1207</f>
        <v>0</v>
      </c>
      <c r="CF1360" s="258">
        <f>CF1207</f>
        <v>0</v>
      </c>
      <c r="CG1360" s="258">
        <f>CG1207</f>
        <v>0</v>
      </c>
      <c r="CH1360" s="258">
        <f>CH1207</f>
        <v>0</v>
      </c>
      <c r="CI1360" s="560"/>
      <c r="CJ1360" s="260">
        <f t="shared" ref="CJ1360:DS1360" si="932">CJ1207</f>
        <v>7668</v>
      </c>
      <c r="CK1360" s="260">
        <f t="shared" si="932"/>
        <v>14340</v>
      </c>
      <c r="CL1360" s="260">
        <f t="shared" si="932"/>
        <v>16193</v>
      </c>
      <c r="CM1360" s="260">
        <f t="shared" si="932"/>
        <v>17629</v>
      </c>
      <c r="CN1360" s="258">
        <f>CN1207</f>
        <v>13462</v>
      </c>
      <c r="CO1360" s="258">
        <f>CO1207</f>
        <v>15097.070429796902</v>
      </c>
      <c r="CP1360" s="258">
        <f>CP1207</f>
        <v>16023.63770495173</v>
      </c>
      <c r="CQ1360" s="258">
        <f>CQ1207</f>
        <v>16287.896270713985</v>
      </c>
      <c r="CR1360" s="260">
        <f t="shared" si="932"/>
        <v>5380</v>
      </c>
      <c r="CS1360" s="260">
        <f t="shared" si="932"/>
        <v>10273</v>
      </c>
      <c r="CT1360" s="260">
        <f t="shared" si="932"/>
        <v>11746</v>
      </c>
      <c r="CU1360" s="260">
        <f t="shared" si="932"/>
        <v>12853</v>
      </c>
      <c r="CV1360" s="258">
        <f>CV1207</f>
        <v>5435</v>
      </c>
      <c r="CW1360" s="258">
        <f>CW1207</f>
        <v>6372.0704297969023</v>
      </c>
      <c r="CX1360" s="258">
        <f>CX1207</f>
        <v>7213.6377049517323</v>
      </c>
      <c r="CY1360" s="258">
        <f>CY1207</f>
        <v>6948.8962707139854</v>
      </c>
      <c r="CZ1360" s="260">
        <f t="shared" si="932"/>
        <v>260</v>
      </c>
      <c r="DA1360" s="260">
        <f t="shared" si="932"/>
        <v>368</v>
      </c>
      <c r="DB1360" s="260">
        <f t="shared" si="932"/>
        <v>402</v>
      </c>
      <c r="DC1360" s="260">
        <f t="shared" si="932"/>
        <v>375</v>
      </c>
      <c r="DD1360" s="258">
        <f>DD1207</f>
        <v>4368</v>
      </c>
      <c r="DE1360" s="258">
        <f>DE1207</f>
        <v>4759</v>
      </c>
      <c r="DF1360" s="258">
        <f>DF1207</f>
        <v>4545</v>
      </c>
      <c r="DG1360" s="258">
        <f>DG1207</f>
        <v>4957</v>
      </c>
      <c r="DH1360" s="260">
        <f t="shared" si="932"/>
        <v>2028</v>
      </c>
      <c r="DI1360" s="260">
        <f t="shared" si="932"/>
        <v>3699</v>
      </c>
      <c r="DJ1360" s="260">
        <f t="shared" si="932"/>
        <v>4045</v>
      </c>
      <c r="DK1360" s="260">
        <f t="shared" si="932"/>
        <v>4401</v>
      </c>
      <c r="DL1360" s="258">
        <f>DL1207</f>
        <v>3659</v>
      </c>
      <c r="DM1360" s="258">
        <f>DM1207</f>
        <v>3966</v>
      </c>
      <c r="DN1360" s="258">
        <f>DN1207</f>
        <v>4265</v>
      </c>
      <c r="DO1360" s="258">
        <f>DO1207</f>
        <v>4382</v>
      </c>
      <c r="DP1360" s="260">
        <f t="shared" si="932"/>
        <v>10</v>
      </c>
      <c r="DQ1360" s="260">
        <f t="shared" si="932"/>
        <v>-1642</v>
      </c>
      <c r="DR1360" s="260">
        <f t="shared" si="932"/>
        <v>-3485.9999999999995</v>
      </c>
      <c r="DS1360" s="260">
        <f t="shared" si="932"/>
        <v>-4176</v>
      </c>
      <c r="DT1360" s="258">
        <f>DT1207</f>
        <v>0</v>
      </c>
      <c r="DU1360" s="258">
        <f>DU1207</f>
        <v>-1295.0704297969021</v>
      </c>
      <c r="DV1360" s="258">
        <f>DV1207</f>
        <v>-710.63770495173276</v>
      </c>
      <c r="DW1360" s="258">
        <f>DW1207</f>
        <v>1079.1037292860146</v>
      </c>
      <c r="DX1360" s="563">
        <f t="shared" si="799"/>
        <v>0.70091604995865053</v>
      </c>
      <c r="DY1360" s="563">
        <f t="shared" si="799"/>
        <v>0.69617226220143924</v>
      </c>
      <c r="DZ1360" s="563">
        <f t="shared" si="799"/>
        <v>0.69612273361227339</v>
      </c>
      <c r="EA1360" s="563">
        <f t="shared" si="799"/>
        <v>0.69619976466539235</v>
      </c>
      <c r="EB1360" s="564">
        <f t="shared" si="799"/>
        <v>0.69513712278847528</v>
      </c>
      <c r="EC1360" s="564">
        <f t="shared" si="799"/>
        <v>0.69636812779895718</v>
      </c>
      <c r="ED1360" s="564">
        <f t="shared" si="789"/>
        <v>0.69659863325324933</v>
      </c>
      <c r="EE1360" s="564">
        <f t="shared" si="789"/>
        <v>0.69741004648191862</v>
      </c>
      <c r="EF1360" s="553"/>
      <c r="EG1360" s="260">
        <f t="shared" ref="EG1360:EM1360" si="933">EG1207</f>
        <v>91341</v>
      </c>
      <c r="EH1360" s="260">
        <f t="shared" si="933"/>
        <v>59399</v>
      </c>
      <c r="EI1360" s="260">
        <f t="shared" si="933"/>
        <v>31944</v>
      </c>
      <c r="EJ1360" s="260">
        <f t="shared" si="933"/>
        <v>20374</v>
      </c>
      <c r="EK1360" s="260">
        <f t="shared" si="933"/>
        <v>14473</v>
      </c>
      <c r="EL1360" s="260">
        <f t="shared" si="933"/>
        <v>974488</v>
      </c>
      <c r="EM1360" s="260">
        <f t="shared" si="933"/>
        <v>960491</v>
      </c>
      <c r="EN1360" s="565">
        <f t="shared" si="845"/>
        <v>0.65029942742032598</v>
      </c>
      <c r="EO1360" s="260">
        <f t="shared" si="846"/>
        <v>63.780365639869771</v>
      </c>
      <c r="EP1360" s="565">
        <f t="shared" si="847"/>
        <v>0.15845020308514249</v>
      </c>
      <c r="EQ1360" s="260">
        <f t="shared" si="848"/>
        <v>14851.90171659374</v>
      </c>
      <c r="ER1360" s="260">
        <f t="shared" si="849"/>
        <v>1767.6722981613918</v>
      </c>
      <c r="ES1360" s="492"/>
      <c r="ET1360" s="258">
        <f t="shared" ref="ET1360:EZ1360" si="934">ET1207</f>
        <v>177939</v>
      </c>
      <c r="EU1360" s="258">
        <f t="shared" si="934"/>
        <v>114761</v>
      </c>
      <c r="EV1360" s="258">
        <f t="shared" si="934"/>
        <v>63182</v>
      </c>
      <c r="EW1360" s="258">
        <f t="shared" si="934"/>
        <v>36512</v>
      </c>
      <c r="EX1360" s="258">
        <f t="shared" si="934"/>
        <v>25104</v>
      </c>
      <c r="EY1360" s="258">
        <f t="shared" si="934"/>
        <v>1290474</v>
      </c>
      <c r="EZ1360" s="258">
        <f t="shared" si="934"/>
        <v>1268307</v>
      </c>
      <c r="FA1360" s="566">
        <f t="shared" si="851"/>
        <v>0.64494573983218972</v>
      </c>
      <c r="FB1360" s="259">
        <f t="shared" si="852"/>
        <v>57.788610680257037</v>
      </c>
      <c r="FC1360" s="566">
        <f t="shared" si="853"/>
        <v>0.14108205621027431</v>
      </c>
      <c r="FD1360" s="258">
        <f t="shared" si="854"/>
        <v>19453.317153232067</v>
      </c>
      <c r="FE1360" s="258">
        <f t="shared" si="855"/>
        <v>2398.9985600226655</v>
      </c>
      <c r="FF1360" s="258">
        <f>FF1207</f>
        <v>55349</v>
      </c>
      <c r="FG1360" s="259">
        <f t="shared" si="878"/>
        <v>69.012990297927686</v>
      </c>
      <c r="FH1360" s="258">
        <f>FH1207</f>
        <v>38198</v>
      </c>
      <c r="FI1360" s="258">
        <f>FI1207</f>
        <v>55349</v>
      </c>
      <c r="FJ1360" s="258">
        <f>FJ1207</f>
        <v>805</v>
      </c>
      <c r="FK1360" s="258">
        <f t="shared" si="857"/>
        <v>16346</v>
      </c>
      <c r="FL1360" s="258">
        <f>FL1207</f>
        <v>3696</v>
      </c>
      <c r="FM1360" s="258">
        <f t="shared" si="858"/>
        <v>12650</v>
      </c>
      <c r="FN1360" s="553"/>
      <c r="FO1360" s="413"/>
      <c r="FP1360" s="413"/>
      <c r="FQ1360" s="413"/>
      <c r="FR1360" s="413"/>
      <c r="FS1360" s="413"/>
      <c r="FT1360" s="413"/>
      <c r="FU1360" s="413"/>
      <c r="FV1360" s="413"/>
      <c r="FW1360" s="553"/>
      <c r="FX1360" s="553"/>
      <c r="FY1360" s="553"/>
    </row>
    <row r="1361" spans="1:181" s="325" customFormat="1">
      <c r="A1361" s="294"/>
      <c r="B1361" s="295"/>
      <c r="C1361" s="294"/>
      <c r="D1361" s="294"/>
      <c r="E1361" s="294" t="s">
        <v>31</v>
      </c>
      <c r="F1361" s="558" t="s">
        <v>2832</v>
      </c>
      <c r="G1361" s="558"/>
      <c r="H1361" s="558"/>
      <c r="I1361" s="295"/>
      <c r="J1361" s="559"/>
      <c r="K1361" s="295"/>
      <c r="L1361" s="295"/>
      <c r="M1361" s="295"/>
      <c r="N1361" s="328"/>
      <c r="O1361" s="254">
        <f t="shared" ref="O1361:AH1361" si="935">SUM(O1362:O1375)</f>
        <v>653045</v>
      </c>
      <c r="P1361" s="254">
        <f t="shared" si="935"/>
        <v>967803</v>
      </c>
      <c r="Q1361" s="254">
        <f t="shared" si="935"/>
        <v>1037110</v>
      </c>
      <c r="R1361" s="254">
        <f t="shared" si="935"/>
        <v>1123755</v>
      </c>
      <c r="S1361" s="252">
        <f>SUM(S1362:S1375)</f>
        <v>987677</v>
      </c>
      <c r="T1361" s="252">
        <f>SUM(T1362:T1375)</f>
        <v>1057440</v>
      </c>
      <c r="U1361" s="252">
        <f>SUM(U1362:U1375)</f>
        <v>1148374</v>
      </c>
      <c r="V1361" s="252">
        <f>SUM(V1362:V1375)</f>
        <v>1243201</v>
      </c>
      <c r="W1361" s="254">
        <f t="shared" si="935"/>
        <v>297024</v>
      </c>
      <c r="X1361" s="254">
        <f t="shared" si="935"/>
        <v>440856</v>
      </c>
      <c r="Y1361" s="254">
        <f t="shared" si="935"/>
        <v>471064</v>
      </c>
      <c r="Z1361" s="254">
        <f t="shared" si="935"/>
        <v>508616</v>
      </c>
      <c r="AA1361" s="252">
        <f>SUM(AA1362:AA1375)</f>
        <v>443576</v>
      </c>
      <c r="AB1361" s="252">
        <f>SUM(AB1362:AB1375)</f>
        <v>473686</v>
      </c>
      <c r="AC1361" s="252">
        <f>SUM(AC1362:AC1375)</f>
        <v>514455</v>
      </c>
      <c r="AD1361" s="252">
        <f>SUM(AD1362:AD1375)</f>
        <v>556847</v>
      </c>
      <c r="AE1361" s="254">
        <f t="shared" si="935"/>
        <v>15685</v>
      </c>
      <c r="AF1361" s="254">
        <f t="shared" si="935"/>
        <v>19393</v>
      </c>
      <c r="AG1361" s="254">
        <f t="shared" si="935"/>
        <v>19488</v>
      </c>
      <c r="AH1361" s="254">
        <f t="shared" si="935"/>
        <v>20368</v>
      </c>
      <c r="AI1361" s="252">
        <f t="shared" ref="AI1361:BC1361" si="936">SUM(AI1362:AI1375)</f>
        <v>19452</v>
      </c>
      <c r="AJ1361" s="252">
        <f t="shared" si="936"/>
        <v>19545</v>
      </c>
      <c r="AK1361" s="252">
        <f t="shared" si="936"/>
        <v>20434</v>
      </c>
      <c r="AL1361" s="252">
        <f t="shared" si="936"/>
        <v>21707</v>
      </c>
      <c r="AM1361" s="254">
        <f t="shared" si="936"/>
        <v>420373</v>
      </c>
      <c r="AN1361" s="254">
        <f t="shared" si="936"/>
        <v>624601</v>
      </c>
      <c r="AO1361" s="254">
        <f t="shared" si="936"/>
        <v>669930</v>
      </c>
      <c r="AP1361" s="254">
        <f t="shared" si="936"/>
        <v>725458</v>
      </c>
      <c r="AQ1361" s="252">
        <f t="shared" si="936"/>
        <v>643884</v>
      </c>
      <c r="AR1361" s="252">
        <f t="shared" si="936"/>
        <v>689971</v>
      </c>
      <c r="AS1361" s="252">
        <f t="shared" si="936"/>
        <v>746587</v>
      </c>
      <c r="AT1361" s="252">
        <f t="shared" si="936"/>
        <v>804007</v>
      </c>
      <c r="AU1361" s="254">
        <f t="shared" si="936"/>
        <v>157894</v>
      </c>
      <c r="AV1361" s="254">
        <f t="shared" si="936"/>
        <v>244593</v>
      </c>
      <c r="AW1361" s="254">
        <f t="shared" si="936"/>
        <v>263374</v>
      </c>
      <c r="AX1361" s="254">
        <f t="shared" si="936"/>
        <v>285756</v>
      </c>
      <c r="AY1361" s="252">
        <f t="shared" si="936"/>
        <v>252684.61</v>
      </c>
      <c r="AZ1361" s="252">
        <f t="shared" si="936"/>
        <v>273029.7</v>
      </c>
      <c r="BA1361" s="252">
        <f t="shared" si="936"/>
        <v>295770.81</v>
      </c>
      <c r="BB1361" s="252">
        <f t="shared" si="936"/>
        <v>317980.98</v>
      </c>
      <c r="BC1361" s="254">
        <f t="shared" si="936"/>
        <v>254742</v>
      </c>
      <c r="BD1361" s="254">
        <f t="shared" si="840"/>
        <v>359366.97252842999</v>
      </c>
      <c r="BE1361" s="254">
        <f t="shared" si="840"/>
        <v>381829.480828</v>
      </c>
      <c r="BF1361" s="254">
        <f t="shared" si="840"/>
        <v>415087.76485400001</v>
      </c>
      <c r="BG1361" s="252">
        <f t="shared" si="840"/>
        <v>371120.39</v>
      </c>
      <c r="BH1361" s="252">
        <f t="shared" si="840"/>
        <v>392705.3</v>
      </c>
      <c r="BI1361" s="252">
        <f t="shared" si="840"/>
        <v>427608.19</v>
      </c>
      <c r="BJ1361" s="252">
        <f t="shared" si="840"/>
        <v>469999.02</v>
      </c>
      <c r="BK1361" s="254">
        <f t="shared" ref="BK1361:CH1361" si="937">SUM(BK1362:BK1375)</f>
        <v>7737</v>
      </c>
      <c r="BL1361" s="254">
        <f t="shared" si="937"/>
        <v>20641.02747157</v>
      </c>
      <c r="BM1361" s="254">
        <f t="shared" si="937"/>
        <v>24726.519172</v>
      </c>
      <c r="BN1361" s="254">
        <f t="shared" si="937"/>
        <v>24614.235145999999</v>
      </c>
      <c r="BO1361" s="252">
        <f t="shared" si="937"/>
        <v>20079</v>
      </c>
      <c r="BP1361" s="252">
        <f t="shared" si="937"/>
        <v>24236</v>
      </c>
      <c r="BQ1361" s="252">
        <f t="shared" si="937"/>
        <v>23208</v>
      </c>
      <c r="BR1361" s="252">
        <f t="shared" si="937"/>
        <v>16027</v>
      </c>
      <c r="BS1361" s="254">
        <f t="shared" si="937"/>
        <v>12997</v>
      </c>
      <c r="BT1361" s="254">
        <f t="shared" si="937"/>
        <v>23083</v>
      </c>
      <c r="BU1361" s="254">
        <f t="shared" si="937"/>
        <v>27887</v>
      </c>
      <c r="BV1361" s="254">
        <f t="shared" si="937"/>
        <v>27822</v>
      </c>
      <c r="BW1361" s="252">
        <f t="shared" si="937"/>
        <v>22721</v>
      </c>
      <c r="BX1361" s="252">
        <f t="shared" si="937"/>
        <v>27396</v>
      </c>
      <c r="BY1361" s="252">
        <f t="shared" si="937"/>
        <v>26416</v>
      </c>
      <c r="BZ1361" s="252">
        <f t="shared" si="937"/>
        <v>18931</v>
      </c>
      <c r="CA1361" s="254">
        <f t="shared" si="937"/>
        <v>5260</v>
      </c>
      <c r="CB1361" s="254">
        <f t="shared" si="937"/>
        <v>2441.9725284300002</v>
      </c>
      <c r="CC1361" s="254">
        <f t="shared" si="937"/>
        <v>3160.4808279999997</v>
      </c>
      <c r="CD1361" s="254">
        <f t="shared" si="937"/>
        <v>3207.7648539999996</v>
      </c>
      <c r="CE1361" s="252">
        <f t="shared" si="937"/>
        <v>2642</v>
      </c>
      <c r="CF1361" s="252">
        <f t="shared" si="937"/>
        <v>3160</v>
      </c>
      <c r="CG1361" s="252">
        <f t="shared" si="937"/>
        <v>3208</v>
      </c>
      <c r="CH1361" s="252">
        <f t="shared" si="937"/>
        <v>2904</v>
      </c>
      <c r="CI1361" s="560"/>
      <c r="CJ1361" s="254">
        <f t="shared" ref="CJ1361:DW1361" si="938">SUM(CJ1362:CJ1375)</f>
        <v>254736</v>
      </c>
      <c r="CK1361" s="254">
        <f t="shared" si="938"/>
        <v>378749</v>
      </c>
      <c r="CL1361" s="254">
        <f t="shared" si="938"/>
        <v>404788</v>
      </c>
      <c r="CM1361" s="254">
        <f t="shared" si="938"/>
        <v>432196</v>
      </c>
      <c r="CN1361" s="252">
        <f t="shared" si="938"/>
        <v>371120.39</v>
      </c>
      <c r="CO1361" s="252">
        <f t="shared" si="938"/>
        <v>396599.52277651825</v>
      </c>
      <c r="CP1361" s="252">
        <f t="shared" si="938"/>
        <v>428663.69217883929</v>
      </c>
      <c r="CQ1361" s="252">
        <f t="shared" si="938"/>
        <v>462967.94456850825</v>
      </c>
      <c r="CR1361" s="254">
        <f t="shared" si="938"/>
        <v>147820</v>
      </c>
      <c r="CS1361" s="254">
        <f t="shared" si="938"/>
        <v>212074</v>
      </c>
      <c r="CT1361" s="254">
        <f t="shared" si="938"/>
        <v>226555</v>
      </c>
      <c r="CU1361" s="254">
        <f t="shared" si="938"/>
        <v>245435</v>
      </c>
      <c r="CV1361" s="252">
        <f t="shared" si="938"/>
        <v>203142.39</v>
      </c>
      <c r="CW1361" s="252">
        <f t="shared" si="938"/>
        <v>216634.52277651819</v>
      </c>
      <c r="CX1361" s="252">
        <f t="shared" si="938"/>
        <v>236236.69217883918</v>
      </c>
      <c r="CY1361" s="252">
        <f t="shared" si="938"/>
        <v>256060.94456850816</v>
      </c>
      <c r="CZ1361" s="254">
        <f t="shared" si="938"/>
        <v>45902</v>
      </c>
      <c r="DA1361" s="254">
        <f t="shared" si="938"/>
        <v>68057</v>
      </c>
      <c r="DB1361" s="254">
        <f t="shared" si="938"/>
        <v>72415</v>
      </c>
      <c r="DC1361" s="254">
        <f t="shared" si="938"/>
        <v>73934</v>
      </c>
      <c r="DD1361" s="252">
        <f t="shared" si="938"/>
        <v>67976</v>
      </c>
      <c r="DE1361" s="252">
        <f t="shared" si="938"/>
        <v>71978</v>
      </c>
      <c r="DF1361" s="252">
        <f t="shared" si="938"/>
        <v>73556</v>
      </c>
      <c r="DG1361" s="252">
        <f t="shared" si="938"/>
        <v>79841</v>
      </c>
      <c r="DH1361" s="254">
        <f t="shared" si="938"/>
        <v>61014</v>
      </c>
      <c r="DI1361" s="254">
        <f t="shared" si="938"/>
        <v>98618</v>
      </c>
      <c r="DJ1361" s="254">
        <f t="shared" si="938"/>
        <v>105818</v>
      </c>
      <c r="DK1361" s="254">
        <f t="shared" si="938"/>
        <v>112827</v>
      </c>
      <c r="DL1361" s="252">
        <f t="shared" si="938"/>
        <v>100002</v>
      </c>
      <c r="DM1361" s="252">
        <f t="shared" si="938"/>
        <v>107987</v>
      </c>
      <c r="DN1361" s="252">
        <f t="shared" si="938"/>
        <v>118871</v>
      </c>
      <c r="DO1361" s="252">
        <f t="shared" si="938"/>
        <v>127066</v>
      </c>
      <c r="DP1361" s="254">
        <f t="shared" si="938"/>
        <v>6</v>
      </c>
      <c r="DQ1361" s="254">
        <f t="shared" si="938"/>
        <v>-19382.02747157</v>
      </c>
      <c r="DR1361" s="254">
        <f t="shared" si="938"/>
        <v>-22958.519172</v>
      </c>
      <c r="DS1361" s="254">
        <f t="shared" si="938"/>
        <v>-17108.235145999999</v>
      </c>
      <c r="DT1361" s="252">
        <f t="shared" si="938"/>
        <v>0</v>
      </c>
      <c r="DU1361" s="252">
        <f t="shared" si="938"/>
        <v>-3894.2227765182402</v>
      </c>
      <c r="DV1361" s="252">
        <f t="shared" si="938"/>
        <v>-1055.5021788392064</v>
      </c>
      <c r="DW1361" s="252">
        <f t="shared" si="938"/>
        <v>7031.0754314918358</v>
      </c>
      <c r="DX1361" s="545">
        <f t="shared" si="799"/>
        <v>0.45482929966541358</v>
      </c>
      <c r="DY1361" s="545">
        <f t="shared" si="799"/>
        <v>0.45552245653299278</v>
      </c>
      <c r="DZ1361" s="545">
        <f t="shared" si="799"/>
        <v>0.45420832891400142</v>
      </c>
      <c r="EA1361" s="545">
        <f t="shared" si="799"/>
        <v>0.45260399286321307</v>
      </c>
      <c r="EB1361" s="546">
        <f t="shared" si="799"/>
        <v>0.44911038730273156</v>
      </c>
      <c r="EC1361" s="546">
        <f t="shared" si="799"/>
        <v>0.44795543955212591</v>
      </c>
      <c r="ED1361" s="546">
        <f t="shared" si="789"/>
        <v>0.44798558657719523</v>
      </c>
      <c r="EE1361" s="546">
        <f t="shared" si="789"/>
        <v>0.44791389324815539</v>
      </c>
      <c r="EF1361" s="553"/>
      <c r="EG1361" s="254">
        <f t="shared" ref="EG1361:EM1361" si="939">SUM(EG1362:EG1375)</f>
        <v>705880</v>
      </c>
      <c r="EH1361" s="254">
        <f t="shared" si="939"/>
        <v>315566</v>
      </c>
      <c r="EI1361" s="254">
        <f t="shared" si="939"/>
        <v>390325</v>
      </c>
      <c r="EJ1361" s="254">
        <f t="shared" si="939"/>
        <v>100209</v>
      </c>
      <c r="EK1361" s="254">
        <f t="shared" si="939"/>
        <v>439072</v>
      </c>
      <c r="EL1361" s="254">
        <f t="shared" si="939"/>
        <v>2216585</v>
      </c>
      <c r="EM1361" s="254">
        <f t="shared" si="939"/>
        <v>1893172</v>
      </c>
      <c r="EN1361" s="547">
        <f t="shared" si="845"/>
        <v>0.44705332351107835</v>
      </c>
      <c r="EO1361" s="254">
        <f t="shared" si="846"/>
        <v>25.673221033753922</v>
      </c>
      <c r="EP1361" s="547">
        <f t="shared" si="847"/>
        <v>0.62202074006913355</v>
      </c>
      <c r="EQ1361" s="254">
        <f t="shared" si="848"/>
        <v>198084.89184939896</v>
      </c>
      <c r="ER1361" s="254">
        <f t="shared" si="849"/>
        <v>4410.9832598411549</v>
      </c>
      <c r="ES1361" s="449"/>
      <c r="ET1361" s="252">
        <f t="shared" ref="ET1361:EZ1361" si="940">SUM(ET1362:ET1375)</f>
        <v>964439</v>
      </c>
      <c r="EU1361" s="252">
        <f t="shared" si="940"/>
        <v>446269</v>
      </c>
      <c r="EV1361" s="252">
        <f t="shared" si="940"/>
        <v>518182</v>
      </c>
      <c r="EW1361" s="252">
        <f t="shared" si="940"/>
        <v>161146</v>
      </c>
      <c r="EX1361" s="252">
        <f t="shared" si="940"/>
        <v>903955</v>
      </c>
      <c r="EY1361" s="252">
        <f t="shared" si="940"/>
        <v>4792083</v>
      </c>
      <c r="EZ1361" s="252">
        <f t="shared" si="940"/>
        <v>4013378</v>
      </c>
      <c r="FA1361" s="548">
        <f t="shared" si="851"/>
        <v>0.46272392551524771</v>
      </c>
      <c r="FB1361" s="253">
        <f t="shared" si="852"/>
        <v>31.098339965494748</v>
      </c>
      <c r="FC1361" s="548">
        <f t="shared" si="853"/>
        <v>0.93728582108355218</v>
      </c>
      <c r="FD1361" s="252">
        <f t="shared" si="854"/>
        <v>188635.08833215118</v>
      </c>
      <c r="FE1361" s="252">
        <f t="shared" si="855"/>
        <v>3346.0175775452335</v>
      </c>
      <c r="FF1361" s="252">
        <f>SUM(FF1362:FF1375)</f>
        <v>642255</v>
      </c>
      <c r="FG1361" s="253">
        <f t="shared" si="878"/>
        <v>39.520439700741917</v>
      </c>
      <c r="FH1361" s="252">
        <f>SUM(FH1362:FH1375)</f>
        <v>253822</v>
      </c>
      <c r="FI1361" s="252">
        <f>SUM(FI1362:FI1375)</f>
        <v>642281</v>
      </c>
      <c r="FJ1361" s="252">
        <f>SUM(FJ1362:FJ1375)</f>
        <v>4766</v>
      </c>
      <c r="FK1361" s="252">
        <f t="shared" si="857"/>
        <v>383693</v>
      </c>
      <c r="FL1361" s="252">
        <f>SUM(FL1362:FL1375)</f>
        <v>99080</v>
      </c>
      <c r="FM1361" s="252">
        <f t="shared" si="858"/>
        <v>284613</v>
      </c>
      <c r="FN1361" s="553"/>
      <c r="FO1361" s="413"/>
      <c r="FP1361" s="413"/>
      <c r="FQ1361" s="413"/>
      <c r="FR1361" s="413"/>
      <c r="FS1361" s="413"/>
      <c r="FT1361" s="413"/>
      <c r="FU1361" s="413"/>
      <c r="FV1361" s="413"/>
      <c r="FW1361" s="553"/>
      <c r="FX1361" s="553"/>
      <c r="FY1361" s="553"/>
    </row>
    <row r="1362" spans="1:181">
      <c r="F1362" s="371"/>
      <c r="G1362" s="371" t="s">
        <v>2833</v>
      </c>
      <c r="H1362" s="371" t="s">
        <v>2834</v>
      </c>
      <c r="J1362" s="561"/>
      <c r="K1362" s="392"/>
      <c r="O1362" s="226">
        <f t="shared" ref="O1362:BC1363" si="941">O1214</f>
        <v>33618</v>
      </c>
      <c r="P1362" s="226">
        <f t="shared" si="941"/>
        <v>52001</v>
      </c>
      <c r="Q1362" s="226">
        <f t="shared" si="941"/>
        <v>54364</v>
      </c>
      <c r="R1362" s="226">
        <f t="shared" si="941"/>
        <v>56706</v>
      </c>
      <c r="S1362" s="227">
        <f t="shared" si="941"/>
        <v>52322</v>
      </c>
      <c r="T1362" s="227">
        <f t="shared" si="941"/>
        <v>54708</v>
      </c>
      <c r="U1362" s="227">
        <f t="shared" si="941"/>
        <v>57064</v>
      </c>
      <c r="V1362" s="227">
        <f t="shared" si="941"/>
        <v>60665</v>
      </c>
      <c r="W1362" s="226">
        <f t="shared" si="941"/>
        <v>15919</v>
      </c>
      <c r="X1362" s="226">
        <f t="shared" si="941"/>
        <v>26442</v>
      </c>
      <c r="Y1362" s="226">
        <f t="shared" si="941"/>
        <v>27617</v>
      </c>
      <c r="Z1362" s="226">
        <f t="shared" si="941"/>
        <v>28729</v>
      </c>
      <c r="AA1362" s="227">
        <f t="shared" si="941"/>
        <v>26549</v>
      </c>
      <c r="AB1362" s="227">
        <f t="shared" si="941"/>
        <v>27755</v>
      </c>
      <c r="AC1362" s="227">
        <f t="shared" si="941"/>
        <v>28859</v>
      </c>
      <c r="AD1362" s="227">
        <f t="shared" si="941"/>
        <v>30611</v>
      </c>
      <c r="AE1362" s="226">
        <f t="shared" si="941"/>
        <v>282</v>
      </c>
      <c r="AF1362" s="226">
        <f t="shared" si="941"/>
        <v>267</v>
      </c>
      <c r="AG1362" s="226">
        <f t="shared" si="941"/>
        <v>243</v>
      </c>
      <c r="AH1362" s="226">
        <f t="shared" si="941"/>
        <v>254</v>
      </c>
      <c r="AI1362" s="227">
        <f t="shared" si="941"/>
        <v>431</v>
      </c>
      <c r="AJ1362" s="227">
        <f t="shared" si="941"/>
        <v>391</v>
      </c>
      <c r="AK1362" s="227">
        <f t="shared" si="941"/>
        <v>406</v>
      </c>
      <c r="AL1362" s="227">
        <f t="shared" si="941"/>
        <v>452</v>
      </c>
      <c r="AM1362" s="226">
        <f t="shared" si="941"/>
        <v>17701</v>
      </c>
      <c r="AN1362" s="226">
        <f t="shared" si="941"/>
        <v>25557</v>
      </c>
      <c r="AO1362" s="226">
        <f t="shared" si="941"/>
        <v>26746</v>
      </c>
      <c r="AP1362" s="226">
        <f t="shared" si="941"/>
        <v>27978</v>
      </c>
      <c r="AQ1362" s="227">
        <f t="shared" si="941"/>
        <v>25774</v>
      </c>
      <c r="AR1362" s="227">
        <f t="shared" si="941"/>
        <v>26954</v>
      </c>
      <c r="AS1362" s="227">
        <f t="shared" si="941"/>
        <v>28206</v>
      </c>
      <c r="AT1362" s="227">
        <f t="shared" si="941"/>
        <v>30054</v>
      </c>
      <c r="AU1362" s="226">
        <f t="shared" si="941"/>
        <v>2034</v>
      </c>
      <c r="AV1362" s="226">
        <f t="shared" si="941"/>
        <v>3256</v>
      </c>
      <c r="AW1362" s="226">
        <f t="shared" si="941"/>
        <v>3440</v>
      </c>
      <c r="AX1362" s="226">
        <f t="shared" si="941"/>
        <v>3636</v>
      </c>
      <c r="AY1362" s="227">
        <f t="shared" si="941"/>
        <v>3384</v>
      </c>
      <c r="AZ1362" s="227">
        <f t="shared" si="941"/>
        <v>3578</v>
      </c>
      <c r="BA1362" s="227">
        <f t="shared" si="941"/>
        <v>3777</v>
      </c>
      <c r="BB1362" s="227">
        <f t="shared" si="941"/>
        <v>3999</v>
      </c>
      <c r="BC1362" s="226">
        <f t="shared" si="941"/>
        <v>15809</v>
      </c>
      <c r="BD1362" s="226">
        <f t="shared" si="840"/>
        <v>21903</v>
      </c>
      <c r="BE1362" s="226">
        <f t="shared" si="840"/>
        <v>22545</v>
      </c>
      <c r="BF1362" s="226">
        <f t="shared" si="840"/>
        <v>23838</v>
      </c>
      <c r="BG1362" s="227">
        <f t="shared" si="840"/>
        <v>21559</v>
      </c>
      <c r="BH1362" s="227">
        <f t="shared" si="840"/>
        <v>22373</v>
      </c>
      <c r="BI1362" s="227">
        <f t="shared" si="840"/>
        <v>23370</v>
      </c>
      <c r="BJ1362" s="227">
        <f t="shared" si="840"/>
        <v>25194</v>
      </c>
      <c r="BK1362" s="226">
        <f t="shared" ref="BK1362:CH1363" si="942">BK1214</f>
        <v>-142</v>
      </c>
      <c r="BL1362" s="226">
        <f t="shared" si="942"/>
        <v>398</v>
      </c>
      <c r="BM1362" s="226">
        <f t="shared" si="942"/>
        <v>761</v>
      </c>
      <c r="BN1362" s="226">
        <f t="shared" si="942"/>
        <v>504</v>
      </c>
      <c r="BO1362" s="227">
        <f t="shared" si="942"/>
        <v>831</v>
      </c>
      <c r="BP1362" s="227">
        <f t="shared" si="942"/>
        <v>1003</v>
      </c>
      <c r="BQ1362" s="227">
        <f t="shared" si="942"/>
        <v>1059</v>
      </c>
      <c r="BR1362" s="227">
        <f t="shared" si="942"/>
        <v>861</v>
      </c>
      <c r="BS1362" s="226">
        <f t="shared" si="942"/>
        <v>187</v>
      </c>
      <c r="BT1362" s="226">
        <f t="shared" si="942"/>
        <v>398</v>
      </c>
      <c r="BU1362" s="226">
        <f t="shared" si="942"/>
        <v>761</v>
      </c>
      <c r="BV1362" s="226">
        <f t="shared" si="942"/>
        <v>504</v>
      </c>
      <c r="BW1362" s="227">
        <f t="shared" si="942"/>
        <v>831</v>
      </c>
      <c r="BX1362" s="227">
        <f t="shared" si="942"/>
        <v>1003</v>
      </c>
      <c r="BY1362" s="227">
        <f t="shared" si="942"/>
        <v>1059</v>
      </c>
      <c r="BZ1362" s="227">
        <f t="shared" si="942"/>
        <v>861</v>
      </c>
      <c r="CA1362" s="226">
        <f t="shared" si="942"/>
        <v>329</v>
      </c>
      <c r="CB1362" s="226">
        <f t="shared" si="942"/>
        <v>0</v>
      </c>
      <c r="CC1362" s="226">
        <f t="shared" si="942"/>
        <v>0</v>
      </c>
      <c r="CD1362" s="226">
        <f t="shared" si="942"/>
        <v>0</v>
      </c>
      <c r="CE1362" s="227">
        <f t="shared" si="942"/>
        <v>0</v>
      </c>
      <c r="CF1362" s="227">
        <f t="shared" si="942"/>
        <v>0</v>
      </c>
      <c r="CG1362" s="227">
        <f t="shared" si="942"/>
        <v>0</v>
      </c>
      <c r="CH1362" s="227">
        <f t="shared" si="942"/>
        <v>0</v>
      </c>
      <c r="CI1362" s="562"/>
      <c r="CJ1362" s="226">
        <f t="shared" ref="CJ1362:DW1363" si="943">CJ1214</f>
        <v>15810</v>
      </c>
      <c r="CK1362" s="226">
        <f t="shared" si="943"/>
        <v>22768</v>
      </c>
      <c r="CL1362" s="226">
        <f t="shared" si="943"/>
        <v>23589</v>
      </c>
      <c r="CM1362" s="226">
        <f t="shared" si="943"/>
        <v>24115</v>
      </c>
      <c r="CN1362" s="227">
        <f t="shared" si="943"/>
        <v>21559</v>
      </c>
      <c r="CO1362" s="227">
        <f t="shared" si="943"/>
        <v>22345.099178599579</v>
      </c>
      <c r="CP1362" s="227">
        <f t="shared" si="943"/>
        <v>23215.943594767683</v>
      </c>
      <c r="CQ1362" s="227">
        <f t="shared" si="943"/>
        <v>24085.442130160718</v>
      </c>
      <c r="CR1362" s="226">
        <f t="shared" si="943"/>
        <v>6327</v>
      </c>
      <c r="CS1362" s="226">
        <f t="shared" si="943"/>
        <v>6389</v>
      </c>
      <c r="CT1362" s="226">
        <f t="shared" si="943"/>
        <v>6700</v>
      </c>
      <c r="CU1362" s="226">
        <f t="shared" si="943"/>
        <v>6767</v>
      </c>
      <c r="CV1362" s="227">
        <f t="shared" si="943"/>
        <v>5248</v>
      </c>
      <c r="CW1362" s="227">
        <f t="shared" si="943"/>
        <v>5497.0991785995811</v>
      </c>
      <c r="CX1362" s="227">
        <f t="shared" si="943"/>
        <v>5793.9435947676884</v>
      </c>
      <c r="CY1362" s="227">
        <f t="shared" si="943"/>
        <v>6180.4421301607144</v>
      </c>
      <c r="CZ1362" s="226">
        <f t="shared" si="943"/>
        <v>0</v>
      </c>
      <c r="DA1362" s="226">
        <f t="shared" si="943"/>
        <v>0</v>
      </c>
      <c r="DB1362" s="226">
        <f t="shared" si="943"/>
        <v>0</v>
      </c>
      <c r="DC1362" s="226">
        <f t="shared" si="943"/>
        <v>0</v>
      </c>
      <c r="DD1362" s="227">
        <f t="shared" si="943"/>
        <v>16</v>
      </c>
      <c r="DE1362" s="227">
        <f t="shared" si="943"/>
        <v>25</v>
      </c>
      <c r="DF1362" s="227">
        <f t="shared" si="943"/>
        <v>30</v>
      </c>
      <c r="DG1362" s="227">
        <f t="shared" si="943"/>
        <v>21</v>
      </c>
      <c r="DH1362" s="226">
        <f t="shared" si="943"/>
        <v>9483</v>
      </c>
      <c r="DI1362" s="226">
        <f t="shared" si="943"/>
        <v>16379</v>
      </c>
      <c r="DJ1362" s="226">
        <f t="shared" si="943"/>
        <v>16889</v>
      </c>
      <c r="DK1362" s="226">
        <f t="shared" si="943"/>
        <v>17348</v>
      </c>
      <c r="DL1362" s="227">
        <f t="shared" si="943"/>
        <v>16295</v>
      </c>
      <c r="DM1362" s="227">
        <f t="shared" si="943"/>
        <v>16823</v>
      </c>
      <c r="DN1362" s="227">
        <f t="shared" si="943"/>
        <v>17392</v>
      </c>
      <c r="DO1362" s="227">
        <f t="shared" si="943"/>
        <v>17884</v>
      </c>
      <c r="DP1362" s="226">
        <f t="shared" si="943"/>
        <v>-1</v>
      </c>
      <c r="DQ1362" s="226">
        <f t="shared" si="943"/>
        <v>-865</v>
      </c>
      <c r="DR1362" s="226">
        <f t="shared" si="943"/>
        <v>-1044</v>
      </c>
      <c r="DS1362" s="226">
        <f t="shared" si="943"/>
        <v>-277</v>
      </c>
      <c r="DT1362" s="227">
        <f t="shared" si="943"/>
        <v>0</v>
      </c>
      <c r="DU1362" s="227">
        <f t="shared" si="943"/>
        <v>27.900821400417271</v>
      </c>
      <c r="DV1362" s="227">
        <f t="shared" si="943"/>
        <v>154.05640523231284</v>
      </c>
      <c r="DW1362" s="227">
        <f t="shared" si="943"/>
        <v>1108.5578698392835</v>
      </c>
      <c r="DX1362" s="377">
        <f t="shared" si="799"/>
        <v>0.47352608721518236</v>
      </c>
      <c r="DY1362" s="377">
        <f t="shared" si="799"/>
        <v>0.50849022134189725</v>
      </c>
      <c r="DZ1362" s="377">
        <f t="shared" si="799"/>
        <v>0.50800161871826943</v>
      </c>
      <c r="EA1362" s="377">
        <f t="shared" si="799"/>
        <v>0.50663069163756924</v>
      </c>
      <c r="EB1362" s="378">
        <f t="shared" si="799"/>
        <v>0.50741561866901108</v>
      </c>
      <c r="EC1362" s="378">
        <f t="shared" si="799"/>
        <v>0.50732982379176716</v>
      </c>
      <c r="ED1362" s="378">
        <f t="shared" si="789"/>
        <v>0.50573040796298896</v>
      </c>
      <c r="EE1362" s="378">
        <f t="shared" si="789"/>
        <v>0.504590785461139</v>
      </c>
      <c r="EF1362" s="553"/>
      <c r="EG1362" s="226">
        <f t="shared" ref="EG1362:EM1363" si="944">EG1214</f>
        <v>47096</v>
      </c>
      <c r="EH1362" s="226">
        <f t="shared" si="944"/>
        <v>32089</v>
      </c>
      <c r="EI1362" s="226">
        <f t="shared" si="944"/>
        <v>15007</v>
      </c>
      <c r="EJ1362" s="226">
        <f t="shared" si="944"/>
        <v>3310</v>
      </c>
      <c r="EK1362" s="226">
        <f t="shared" si="944"/>
        <v>77980</v>
      </c>
      <c r="EL1362" s="226">
        <f t="shared" si="944"/>
        <v>41101</v>
      </c>
      <c r="EM1362" s="226">
        <f t="shared" si="944"/>
        <v>41057</v>
      </c>
      <c r="EN1362" s="379">
        <f t="shared" si="845"/>
        <v>0.68135298114489551</v>
      </c>
      <c r="EO1362" s="226">
        <f t="shared" si="846"/>
        <v>22.056373692276939</v>
      </c>
      <c r="EP1362" s="379">
        <f t="shared" si="847"/>
        <v>1.6557669441141498</v>
      </c>
      <c r="EQ1362" s="226">
        <f t="shared" si="848"/>
        <v>1897277.438505146</v>
      </c>
      <c r="ER1362" s="226">
        <f t="shared" si="849"/>
        <v>6718.3021977575891</v>
      </c>
      <c r="ET1362" s="227">
        <f t="shared" ref="ET1362:EZ1363" si="945">ET1214</f>
        <v>54388</v>
      </c>
      <c r="EU1362" s="227">
        <f t="shared" si="945"/>
        <v>27679</v>
      </c>
      <c r="EV1362" s="227">
        <f t="shared" si="945"/>
        <v>26709</v>
      </c>
      <c r="EW1362" s="227">
        <f t="shared" si="945"/>
        <v>5115</v>
      </c>
      <c r="EX1362" s="227">
        <f t="shared" si="945"/>
        <v>132082</v>
      </c>
      <c r="EY1362" s="227">
        <f t="shared" si="945"/>
        <v>47972</v>
      </c>
      <c r="EZ1362" s="227">
        <f t="shared" si="945"/>
        <v>47907</v>
      </c>
      <c r="FA1362" s="380">
        <f t="shared" si="851"/>
        <v>0.5089174082518203</v>
      </c>
      <c r="FB1362" s="228">
        <f t="shared" si="852"/>
        <v>19.150848028754353</v>
      </c>
      <c r="FC1362" s="380">
        <f t="shared" si="853"/>
        <v>2.4285136427153047</v>
      </c>
      <c r="FD1362" s="227">
        <f t="shared" si="854"/>
        <v>2753314.4334194949</v>
      </c>
      <c r="FE1362" s="227">
        <f t="shared" si="855"/>
        <v>8897.4471371615837</v>
      </c>
      <c r="FF1362" s="227">
        <f>FF1214</f>
        <v>25832</v>
      </c>
      <c r="FG1362" s="228">
        <f t="shared" si="878"/>
        <v>12.832920408795292</v>
      </c>
      <c r="FH1362" s="227">
        <f t="shared" ref="FH1362:FJ1363" si="946">FH1214</f>
        <v>3315</v>
      </c>
      <c r="FI1362" s="227">
        <f t="shared" si="946"/>
        <v>25832</v>
      </c>
      <c r="FJ1362" s="227">
        <f t="shared" si="946"/>
        <v>258</v>
      </c>
      <c r="FK1362" s="227">
        <f t="shared" si="857"/>
        <v>22259</v>
      </c>
      <c r="FL1362" s="227">
        <f>FL1214</f>
        <v>14178</v>
      </c>
      <c r="FM1362" s="227">
        <f t="shared" si="858"/>
        <v>8081</v>
      </c>
      <c r="FN1362" s="553"/>
      <c r="FO1362" s="413"/>
      <c r="FP1362" s="413"/>
      <c r="FQ1362" s="413"/>
      <c r="FR1362" s="413"/>
      <c r="FS1362" s="413"/>
      <c r="FT1362" s="413"/>
      <c r="FU1362" s="413"/>
      <c r="FV1362" s="413"/>
      <c r="FW1362" s="553"/>
      <c r="FX1362" s="553"/>
      <c r="FY1362" s="553"/>
    </row>
    <row r="1363" spans="1:181">
      <c r="F1363" s="371"/>
      <c r="G1363" s="371" t="s">
        <v>2835</v>
      </c>
      <c r="H1363" s="568" t="s">
        <v>2836</v>
      </c>
      <c r="J1363" s="561"/>
      <c r="K1363" s="392"/>
      <c r="O1363" s="226">
        <f t="shared" si="941"/>
        <v>8428</v>
      </c>
      <c r="P1363" s="226">
        <f t="shared" si="941"/>
        <v>11625</v>
      </c>
      <c r="Q1363" s="226">
        <f t="shared" si="941"/>
        <v>12800</v>
      </c>
      <c r="R1363" s="226">
        <f t="shared" si="941"/>
        <v>14121</v>
      </c>
      <c r="S1363" s="227">
        <f t="shared" si="941"/>
        <v>11756</v>
      </c>
      <c r="T1363" s="227">
        <f t="shared" si="941"/>
        <v>12927</v>
      </c>
      <c r="U1363" s="227">
        <f t="shared" si="941"/>
        <v>14263</v>
      </c>
      <c r="V1363" s="227">
        <f t="shared" si="941"/>
        <v>15446</v>
      </c>
      <c r="W1363" s="226">
        <f t="shared" si="941"/>
        <v>3957</v>
      </c>
      <c r="X1363" s="226">
        <f t="shared" si="941"/>
        <v>5698</v>
      </c>
      <c r="Y1363" s="226">
        <f t="shared" si="941"/>
        <v>6271</v>
      </c>
      <c r="Z1363" s="226">
        <f t="shared" si="941"/>
        <v>6979</v>
      </c>
      <c r="AA1363" s="227">
        <f t="shared" si="941"/>
        <v>5820</v>
      </c>
      <c r="AB1363" s="227">
        <f t="shared" si="941"/>
        <v>6400</v>
      </c>
      <c r="AC1363" s="227">
        <f t="shared" si="941"/>
        <v>7120</v>
      </c>
      <c r="AD1363" s="227">
        <f t="shared" si="941"/>
        <v>7744</v>
      </c>
      <c r="AE1363" s="226">
        <f t="shared" si="941"/>
        <v>281</v>
      </c>
      <c r="AF1363" s="226">
        <f t="shared" si="941"/>
        <v>265</v>
      </c>
      <c r="AG1363" s="226">
        <f t="shared" si="941"/>
        <v>241</v>
      </c>
      <c r="AH1363" s="226">
        <f t="shared" si="941"/>
        <v>253</v>
      </c>
      <c r="AI1363" s="227">
        <f t="shared" si="941"/>
        <v>98</v>
      </c>
      <c r="AJ1363" s="227">
        <f t="shared" si="941"/>
        <v>93</v>
      </c>
      <c r="AK1363" s="227">
        <f t="shared" si="941"/>
        <v>103</v>
      </c>
      <c r="AL1363" s="227">
        <f t="shared" si="941"/>
        <v>116</v>
      </c>
      <c r="AM1363" s="226">
        <f t="shared" si="941"/>
        <v>4471</v>
      </c>
      <c r="AN1363" s="226">
        <f t="shared" si="941"/>
        <v>5929</v>
      </c>
      <c r="AO1363" s="226">
        <f t="shared" si="941"/>
        <v>6529</v>
      </c>
      <c r="AP1363" s="226">
        <f t="shared" si="941"/>
        <v>7141</v>
      </c>
      <c r="AQ1363" s="227">
        <f t="shared" si="941"/>
        <v>5935</v>
      </c>
      <c r="AR1363" s="227">
        <f t="shared" si="941"/>
        <v>6530</v>
      </c>
      <c r="AS1363" s="227">
        <f t="shared" si="941"/>
        <v>7149</v>
      </c>
      <c r="AT1363" s="227">
        <f t="shared" si="941"/>
        <v>7702</v>
      </c>
      <c r="AU1363" s="226">
        <f t="shared" si="941"/>
        <v>977</v>
      </c>
      <c r="AV1363" s="226">
        <f t="shared" si="941"/>
        <v>1403</v>
      </c>
      <c r="AW1363" s="226">
        <f t="shared" si="941"/>
        <v>1577</v>
      </c>
      <c r="AX1363" s="226">
        <f t="shared" si="941"/>
        <v>1742</v>
      </c>
      <c r="AY1363" s="227">
        <f t="shared" si="941"/>
        <v>1475.61</v>
      </c>
      <c r="AZ1363" s="227">
        <f t="shared" si="941"/>
        <v>1657.7000000000003</v>
      </c>
      <c r="BA1363" s="227">
        <f t="shared" si="941"/>
        <v>1828.8100000000002</v>
      </c>
      <c r="BB1363" s="227">
        <f t="shared" si="941"/>
        <v>1999.9800000000002</v>
      </c>
      <c r="BC1363" s="226">
        <f t="shared" si="941"/>
        <v>3497</v>
      </c>
      <c r="BD1363" s="226">
        <f t="shared" si="840"/>
        <v>4371</v>
      </c>
      <c r="BE1363" s="226">
        <f t="shared" si="840"/>
        <v>4729</v>
      </c>
      <c r="BF1363" s="226">
        <f t="shared" si="840"/>
        <v>5179</v>
      </c>
      <c r="BG1363" s="227">
        <f t="shared" si="840"/>
        <v>4153.3900000000003</v>
      </c>
      <c r="BH1363" s="227">
        <f t="shared" si="840"/>
        <v>4478.2999999999993</v>
      </c>
      <c r="BI1363" s="227">
        <f t="shared" si="840"/>
        <v>4924.1899999999996</v>
      </c>
      <c r="BJ1363" s="227">
        <f t="shared" si="840"/>
        <v>5407.0199999999995</v>
      </c>
      <c r="BK1363" s="226">
        <f t="shared" si="942"/>
        <v>-3</v>
      </c>
      <c r="BL1363" s="226">
        <f t="shared" si="942"/>
        <v>155</v>
      </c>
      <c r="BM1363" s="226">
        <f t="shared" si="942"/>
        <v>223</v>
      </c>
      <c r="BN1363" s="226">
        <f t="shared" si="942"/>
        <v>220</v>
      </c>
      <c r="BO1363" s="227">
        <f t="shared" si="942"/>
        <v>306</v>
      </c>
      <c r="BP1363" s="227">
        <f t="shared" si="942"/>
        <v>394</v>
      </c>
      <c r="BQ1363" s="227">
        <f t="shared" si="942"/>
        <v>396</v>
      </c>
      <c r="BR1363" s="227">
        <f t="shared" si="942"/>
        <v>295</v>
      </c>
      <c r="BS1363" s="226">
        <f t="shared" si="942"/>
        <v>6</v>
      </c>
      <c r="BT1363" s="226">
        <f t="shared" si="942"/>
        <v>155</v>
      </c>
      <c r="BU1363" s="226">
        <f t="shared" si="942"/>
        <v>223</v>
      </c>
      <c r="BV1363" s="226">
        <f t="shared" si="942"/>
        <v>220</v>
      </c>
      <c r="BW1363" s="227">
        <f t="shared" si="942"/>
        <v>306</v>
      </c>
      <c r="BX1363" s="227">
        <f t="shared" si="942"/>
        <v>394</v>
      </c>
      <c r="BY1363" s="227">
        <f t="shared" si="942"/>
        <v>396</v>
      </c>
      <c r="BZ1363" s="227">
        <f t="shared" si="942"/>
        <v>295</v>
      </c>
      <c r="CA1363" s="226">
        <f t="shared" si="942"/>
        <v>9</v>
      </c>
      <c r="CB1363" s="226">
        <f t="shared" si="942"/>
        <v>0</v>
      </c>
      <c r="CC1363" s="226">
        <f t="shared" si="942"/>
        <v>0</v>
      </c>
      <c r="CD1363" s="226">
        <f t="shared" si="942"/>
        <v>0</v>
      </c>
      <c r="CE1363" s="227">
        <f t="shared" si="942"/>
        <v>0</v>
      </c>
      <c r="CF1363" s="227">
        <f t="shared" si="942"/>
        <v>0</v>
      </c>
      <c r="CG1363" s="227">
        <f t="shared" si="942"/>
        <v>0</v>
      </c>
      <c r="CH1363" s="227">
        <f t="shared" si="942"/>
        <v>0</v>
      </c>
      <c r="CI1363" s="562"/>
      <c r="CJ1363" s="226">
        <f t="shared" si="943"/>
        <v>3497</v>
      </c>
      <c r="CK1363" s="226">
        <f t="shared" si="943"/>
        <v>3649</v>
      </c>
      <c r="CL1363" s="226">
        <f t="shared" si="943"/>
        <v>3993</v>
      </c>
      <c r="CM1363" s="226">
        <f t="shared" si="943"/>
        <v>4182</v>
      </c>
      <c r="CN1363" s="227">
        <f t="shared" si="943"/>
        <v>4153.3900000000003</v>
      </c>
      <c r="CO1363" s="227">
        <f t="shared" si="943"/>
        <v>4544.8401667425196</v>
      </c>
      <c r="CP1363" s="227">
        <f t="shared" si="943"/>
        <v>5003.363944588712</v>
      </c>
      <c r="CQ1363" s="227">
        <f t="shared" si="943"/>
        <v>5367.865215658112</v>
      </c>
      <c r="CR1363" s="226">
        <f t="shared" si="943"/>
        <v>3213</v>
      </c>
      <c r="CS1363" s="226">
        <f t="shared" si="943"/>
        <v>3226</v>
      </c>
      <c r="CT1363" s="226">
        <f t="shared" si="943"/>
        <v>3555</v>
      </c>
      <c r="CU1363" s="226">
        <f t="shared" si="943"/>
        <v>3664</v>
      </c>
      <c r="CV1363" s="227">
        <f t="shared" si="943"/>
        <v>3792.3900000000003</v>
      </c>
      <c r="CW1363" s="227">
        <f t="shared" si="943"/>
        <v>4182.8401667425205</v>
      </c>
      <c r="CX1363" s="227">
        <f t="shared" si="943"/>
        <v>4556.3639445887111</v>
      </c>
      <c r="CY1363" s="227">
        <f t="shared" si="943"/>
        <v>4896.865215658112</v>
      </c>
      <c r="CZ1363" s="226">
        <f t="shared" si="943"/>
        <v>75</v>
      </c>
      <c r="DA1363" s="226">
        <f t="shared" si="943"/>
        <v>97</v>
      </c>
      <c r="DB1363" s="226">
        <f t="shared" si="943"/>
        <v>103</v>
      </c>
      <c r="DC1363" s="226">
        <f t="shared" si="943"/>
        <v>105</v>
      </c>
      <c r="DD1363" s="227">
        <f t="shared" si="943"/>
        <v>37</v>
      </c>
      <c r="DE1363" s="227">
        <f t="shared" si="943"/>
        <v>29</v>
      </c>
      <c r="DF1363" s="227">
        <f t="shared" si="943"/>
        <v>32</v>
      </c>
      <c r="DG1363" s="227">
        <f t="shared" si="943"/>
        <v>45</v>
      </c>
      <c r="DH1363" s="226">
        <f t="shared" si="943"/>
        <v>209</v>
      </c>
      <c r="DI1363" s="226">
        <f t="shared" si="943"/>
        <v>326</v>
      </c>
      <c r="DJ1363" s="226">
        <f t="shared" si="943"/>
        <v>335</v>
      </c>
      <c r="DK1363" s="226">
        <f t="shared" si="943"/>
        <v>413</v>
      </c>
      <c r="DL1363" s="227">
        <f t="shared" si="943"/>
        <v>324</v>
      </c>
      <c r="DM1363" s="227">
        <f t="shared" si="943"/>
        <v>333</v>
      </c>
      <c r="DN1363" s="227">
        <f t="shared" si="943"/>
        <v>415</v>
      </c>
      <c r="DO1363" s="227">
        <f t="shared" si="943"/>
        <v>426</v>
      </c>
      <c r="DP1363" s="226">
        <f t="shared" si="943"/>
        <v>0</v>
      </c>
      <c r="DQ1363" s="226">
        <f t="shared" si="943"/>
        <v>722</v>
      </c>
      <c r="DR1363" s="226">
        <f t="shared" si="943"/>
        <v>736</v>
      </c>
      <c r="DS1363" s="226">
        <f t="shared" si="943"/>
        <v>997</v>
      </c>
      <c r="DT1363" s="227">
        <f t="shared" si="943"/>
        <v>0</v>
      </c>
      <c r="DU1363" s="227">
        <f t="shared" si="943"/>
        <v>-66.540166742519645</v>
      </c>
      <c r="DV1363" s="227">
        <f t="shared" si="943"/>
        <v>-79.173944588711862</v>
      </c>
      <c r="DW1363" s="227">
        <f t="shared" si="943"/>
        <v>39.154784341887975</v>
      </c>
      <c r="DX1363" s="377">
        <f t="shared" si="799"/>
        <v>0.4695064072140484</v>
      </c>
      <c r="DY1363" s="377">
        <f t="shared" si="799"/>
        <v>0.49015053763440858</v>
      </c>
      <c r="DZ1363" s="377">
        <f t="shared" si="799"/>
        <v>0.48992187500000001</v>
      </c>
      <c r="EA1363" s="377">
        <f t="shared" si="799"/>
        <v>0.49422845407549043</v>
      </c>
      <c r="EB1363" s="378">
        <f t="shared" si="799"/>
        <v>0.49506634909833275</v>
      </c>
      <c r="EC1363" s="378">
        <f t="shared" si="799"/>
        <v>0.49508780072716019</v>
      </c>
      <c r="ED1363" s="378">
        <f t="shared" si="789"/>
        <v>0.49919371801163853</v>
      </c>
      <c r="EE1363" s="378">
        <f t="shared" si="789"/>
        <v>0.50135957529457464</v>
      </c>
      <c r="EF1363" s="553"/>
      <c r="EG1363" s="226">
        <f t="shared" si="944"/>
        <v>7847</v>
      </c>
      <c r="EH1363" s="226">
        <f t="shared" si="944"/>
        <v>4312</v>
      </c>
      <c r="EI1363" s="226">
        <f t="shared" si="944"/>
        <v>3535</v>
      </c>
      <c r="EJ1363" s="226">
        <f t="shared" si="944"/>
        <v>738</v>
      </c>
      <c r="EK1363" s="226">
        <f t="shared" si="944"/>
        <v>5256</v>
      </c>
      <c r="EL1363" s="226">
        <f t="shared" si="944"/>
        <v>25313</v>
      </c>
      <c r="EM1363" s="226">
        <f t="shared" si="944"/>
        <v>24852</v>
      </c>
      <c r="EN1363" s="379">
        <f t="shared" si="845"/>
        <v>0.54950936663693128</v>
      </c>
      <c r="EO1363" s="226">
        <f t="shared" si="846"/>
        <v>20.876944837340876</v>
      </c>
      <c r="EP1363" s="379">
        <f t="shared" si="847"/>
        <v>0.66981011851663053</v>
      </c>
      <c r="EQ1363" s="226">
        <f t="shared" si="848"/>
        <v>207640.34290680679</v>
      </c>
      <c r="ER1363" s="226">
        <f t="shared" si="849"/>
        <v>2474.6499275712217</v>
      </c>
      <c r="ET1363" s="227">
        <f t="shared" si="945"/>
        <v>11552</v>
      </c>
      <c r="EU1363" s="227">
        <f t="shared" si="945"/>
        <v>6026</v>
      </c>
      <c r="EV1363" s="227">
        <f t="shared" si="945"/>
        <v>5525</v>
      </c>
      <c r="EW1363" s="227">
        <f t="shared" si="945"/>
        <v>1556</v>
      </c>
      <c r="EX1363" s="227">
        <f t="shared" si="945"/>
        <v>7661</v>
      </c>
      <c r="EY1363" s="227">
        <f t="shared" si="945"/>
        <v>46806</v>
      </c>
      <c r="EZ1363" s="227">
        <f t="shared" si="945"/>
        <v>46352</v>
      </c>
      <c r="FA1363" s="380">
        <f t="shared" si="851"/>
        <v>0.52164127423822715</v>
      </c>
      <c r="FB1363" s="228">
        <f t="shared" si="852"/>
        <v>28.162895927601809</v>
      </c>
      <c r="FC1363" s="380">
        <f t="shared" si="853"/>
        <v>0.66317520775623273</v>
      </c>
      <c r="FD1363" s="227">
        <f t="shared" si="854"/>
        <v>163675.59714566509</v>
      </c>
      <c r="FE1363" s="227">
        <f t="shared" si="855"/>
        <v>2797.4341272580828</v>
      </c>
      <c r="FF1363" s="227">
        <f>FF1215</f>
        <v>6023</v>
      </c>
      <c r="FG1363" s="228">
        <f t="shared" si="878"/>
        <v>27.013116387182468</v>
      </c>
      <c r="FH1363" s="227">
        <f t="shared" si="946"/>
        <v>1627</v>
      </c>
      <c r="FI1363" s="227">
        <f t="shared" si="946"/>
        <v>6023</v>
      </c>
      <c r="FJ1363" s="227">
        <f t="shared" si="946"/>
        <v>113</v>
      </c>
      <c r="FK1363" s="227">
        <f t="shared" si="857"/>
        <v>4283</v>
      </c>
      <c r="FL1363" s="227">
        <f>FL1215</f>
        <v>2526</v>
      </c>
      <c r="FM1363" s="227">
        <f t="shared" si="858"/>
        <v>1757</v>
      </c>
      <c r="FN1363" s="553"/>
      <c r="FO1363" s="413"/>
      <c r="FP1363" s="413"/>
      <c r="FQ1363" s="413"/>
      <c r="FR1363" s="413"/>
      <c r="FS1363" s="413"/>
      <c r="FT1363" s="413"/>
      <c r="FU1363" s="413"/>
      <c r="FV1363" s="413"/>
      <c r="FW1363" s="553"/>
      <c r="FX1363" s="553"/>
      <c r="FY1363" s="553"/>
    </row>
    <row r="1364" spans="1:181">
      <c r="F1364" s="371"/>
      <c r="G1364" s="371" t="s">
        <v>2837</v>
      </c>
      <c r="H1364" s="371" t="s">
        <v>2838</v>
      </c>
      <c r="J1364" s="561"/>
      <c r="K1364" s="392"/>
      <c r="O1364" s="226">
        <f t="shared" ref="O1364:BC1364" si="947">SUM(O1216:O1218)</f>
        <v>87776</v>
      </c>
      <c r="P1364" s="226">
        <f t="shared" si="947"/>
        <v>141253</v>
      </c>
      <c r="Q1364" s="226">
        <f t="shared" si="947"/>
        <v>149820</v>
      </c>
      <c r="R1364" s="226">
        <f t="shared" si="947"/>
        <v>163350</v>
      </c>
      <c r="S1364" s="227">
        <f>SUM(S1216:S1218)</f>
        <v>142961</v>
      </c>
      <c r="T1364" s="227">
        <f>SUM(T1216:T1218)</f>
        <v>151536</v>
      </c>
      <c r="U1364" s="227">
        <f>SUM(U1216:U1218)</f>
        <v>165186</v>
      </c>
      <c r="V1364" s="227">
        <f>SUM(V1216:V1218)</f>
        <v>178435</v>
      </c>
      <c r="W1364" s="226">
        <f t="shared" si="947"/>
        <v>38316</v>
      </c>
      <c r="X1364" s="226">
        <f t="shared" si="947"/>
        <v>59443</v>
      </c>
      <c r="Y1364" s="226">
        <f t="shared" si="947"/>
        <v>61760</v>
      </c>
      <c r="Z1364" s="226">
        <f t="shared" si="947"/>
        <v>66739</v>
      </c>
      <c r="AA1364" s="227">
        <f>SUM(AA1216:AA1218)</f>
        <v>60782</v>
      </c>
      <c r="AB1364" s="227">
        <f>SUM(AB1216:AB1218)</f>
        <v>63177</v>
      </c>
      <c r="AC1364" s="227">
        <f>SUM(AC1216:AC1218)</f>
        <v>68265</v>
      </c>
      <c r="AD1364" s="227">
        <f>SUM(AD1216:AD1218)</f>
        <v>73620</v>
      </c>
      <c r="AE1364" s="226">
        <f t="shared" si="947"/>
        <v>1214</v>
      </c>
      <c r="AF1364" s="226">
        <f t="shared" si="947"/>
        <v>1501</v>
      </c>
      <c r="AG1364" s="226">
        <f t="shared" si="947"/>
        <v>1468</v>
      </c>
      <c r="AH1364" s="226">
        <f t="shared" si="947"/>
        <v>1542</v>
      </c>
      <c r="AI1364" s="227">
        <f>SUM(AI1216:AI1218)</f>
        <v>1483</v>
      </c>
      <c r="AJ1364" s="227">
        <f>SUM(AJ1216:AJ1218)</f>
        <v>1458</v>
      </c>
      <c r="AK1364" s="227">
        <f>SUM(AK1216:AK1218)</f>
        <v>1542</v>
      </c>
      <c r="AL1364" s="227">
        <f>SUM(AL1216:AL1218)</f>
        <v>1639</v>
      </c>
      <c r="AM1364" s="226">
        <f t="shared" si="947"/>
        <v>49455</v>
      </c>
      <c r="AN1364" s="226">
        <f t="shared" si="947"/>
        <v>81811</v>
      </c>
      <c r="AO1364" s="226">
        <f t="shared" si="947"/>
        <v>88057</v>
      </c>
      <c r="AP1364" s="226">
        <f t="shared" si="947"/>
        <v>96611</v>
      </c>
      <c r="AQ1364" s="227">
        <f>SUM(AQ1216:AQ1218)</f>
        <v>82183</v>
      </c>
      <c r="AR1364" s="227">
        <f>SUM(AR1216:AR1218)</f>
        <v>88356</v>
      </c>
      <c r="AS1364" s="227">
        <f>SUM(AS1216:AS1218)</f>
        <v>96923</v>
      </c>
      <c r="AT1364" s="227">
        <f>SUM(AT1216:AT1218)</f>
        <v>104816</v>
      </c>
      <c r="AU1364" s="226">
        <f t="shared" si="947"/>
        <v>10854</v>
      </c>
      <c r="AV1364" s="226">
        <f t="shared" si="947"/>
        <v>18542</v>
      </c>
      <c r="AW1364" s="226">
        <f t="shared" si="947"/>
        <v>20164</v>
      </c>
      <c r="AX1364" s="226">
        <f t="shared" si="947"/>
        <v>22291</v>
      </c>
      <c r="AY1364" s="227">
        <f>SUM(AY1216:AY1218)</f>
        <v>19302</v>
      </c>
      <c r="AZ1364" s="227">
        <f>SUM(AZ1216:AZ1218)</f>
        <v>21016</v>
      </c>
      <c r="BA1364" s="227">
        <f>SUM(BA1216:BA1218)</f>
        <v>23261</v>
      </c>
      <c r="BB1364" s="227">
        <f>SUM(BB1216:BB1218)</f>
        <v>25613</v>
      </c>
      <c r="BC1364" s="226">
        <f t="shared" si="947"/>
        <v>38590</v>
      </c>
      <c r="BD1364" s="226">
        <f t="shared" si="840"/>
        <v>61383</v>
      </c>
      <c r="BE1364" s="226">
        <f t="shared" si="840"/>
        <v>64572</v>
      </c>
      <c r="BF1364" s="226">
        <f t="shared" si="840"/>
        <v>71063</v>
      </c>
      <c r="BG1364" s="227">
        <f t="shared" si="840"/>
        <v>60662</v>
      </c>
      <c r="BH1364" s="227">
        <f t="shared" si="840"/>
        <v>63517</v>
      </c>
      <c r="BI1364" s="227">
        <f t="shared" si="840"/>
        <v>70007</v>
      </c>
      <c r="BJ1364" s="227">
        <f t="shared" si="840"/>
        <v>77712</v>
      </c>
      <c r="BK1364" s="226">
        <f t="shared" ref="BK1364:CD1364" si="948">SUM(BK1216:BK1218)</f>
        <v>11</v>
      </c>
      <c r="BL1364" s="226">
        <f t="shared" si="948"/>
        <v>1886</v>
      </c>
      <c r="BM1364" s="226">
        <f t="shared" si="948"/>
        <v>3321</v>
      </c>
      <c r="BN1364" s="226">
        <f t="shared" si="948"/>
        <v>3257</v>
      </c>
      <c r="BO1364" s="227">
        <f>SUM(BO1216:BO1218)</f>
        <v>2219</v>
      </c>
      <c r="BP1364" s="227">
        <f>SUM(BP1216:BP1218)</f>
        <v>3823</v>
      </c>
      <c r="BQ1364" s="227">
        <f>SUM(BQ1216:BQ1218)</f>
        <v>3655</v>
      </c>
      <c r="BR1364" s="227">
        <f>SUM(BR1216:BR1218)</f>
        <v>1491</v>
      </c>
      <c r="BS1364" s="226">
        <f t="shared" si="948"/>
        <v>11</v>
      </c>
      <c r="BT1364" s="226">
        <f t="shared" si="948"/>
        <v>1886</v>
      </c>
      <c r="BU1364" s="226">
        <f t="shared" si="948"/>
        <v>3321</v>
      </c>
      <c r="BV1364" s="226">
        <f t="shared" si="948"/>
        <v>3257</v>
      </c>
      <c r="BW1364" s="227">
        <f>SUM(BW1216:BW1218)</f>
        <v>2219</v>
      </c>
      <c r="BX1364" s="227">
        <f>SUM(BX1216:BX1218)</f>
        <v>3823</v>
      </c>
      <c r="BY1364" s="227">
        <f>SUM(BY1216:BY1218)</f>
        <v>3655</v>
      </c>
      <c r="BZ1364" s="227">
        <f>SUM(BZ1216:BZ1218)</f>
        <v>1491</v>
      </c>
      <c r="CA1364" s="226">
        <f t="shared" si="948"/>
        <v>0</v>
      </c>
      <c r="CB1364" s="226">
        <f t="shared" si="948"/>
        <v>0</v>
      </c>
      <c r="CC1364" s="226">
        <f t="shared" si="948"/>
        <v>0</v>
      </c>
      <c r="CD1364" s="226">
        <f t="shared" si="948"/>
        <v>0</v>
      </c>
      <c r="CE1364" s="227">
        <f>SUM(CE1216:CE1218)</f>
        <v>0</v>
      </c>
      <c r="CF1364" s="227">
        <f>SUM(CF1216:CF1218)</f>
        <v>0</v>
      </c>
      <c r="CG1364" s="227">
        <f>SUM(CG1216:CG1218)</f>
        <v>0</v>
      </c>
      <c r="CH1364" s="227">
        <f>SUM(CH1216:CH1218)</f>
        <v>0</v>
      </c>
      <c r="CI1364" s="562"/>
      <c r="CJ1364" s="226">
        <f t="shared" ref="CJ1364:DS1364" si="949">SUM(CJ1216:CJ1218)</f>
        <v>38586</v>
      </c>
      <c r="CK1364" s="226">
        <f t="shared" si="949"/>
        <v>63645</v>
      </c>
      <c r="CL1364" s="226">
        <f t="shared" si="949"/>
        <v>68435</v>
      </c>
      <c r="CM1364" s="226">
        <f t="shared" si="949"/>
        <v>74670</v>
      </c>
      <c r="CN1364" s="227">
        <f>SUM(CN1216:CN1218)</f>
        <v>60662</v>
      </c>
      <c r="CO1364" s="227">
        <f>SUM(CO1216:CO1218)</f>
        <v>64815.061545963756</v>
      </c>
      <c r="CP1364" s="227">
        <f>SUM(CP1216:CP1218)</f>
        <v>70646.919534860237</v>
      </c>
      <c r="CQ1364" s="227">
        <f>SUM(CQ1216:CQ1218)</f>
        <v>76585.854412655317</v>
      </c>
      <c r="CR1364" s="226">
        <f t="shared" si="949"/>
        <v>32139</v>
      </c>
      <c r="CS1364" s="226">
        <f t="shared" si="949"/>
        <v>53058</v>
      </c>
      <c r="CT1364" s="226">
        <f t="shared" si="949"/>
        <v>57125</v>
      </c>
      <c r="CU1364" s="226">
        <f t="shared" si="949"/>
        <v>62977</v>
      </c>
      <c r="CV1364" s="227">
        <f>SUM(CV1216:CV1218)</f>
        <v>48399</v>
      </c>
      <c r="CW1364" s="227">
        <f>SUM(CW1216:CW1218)</f>
        <v>51903.061545963763</v>
      </c>
      <c r="CX1364" s="227">
        <f>SUM(CX1216:CX1218)</f>
        <v>57590.919534860222</v>
      </c>
      <c r="CY1364" s="227">
        <f>SUM(CY1216:CY1218)</f>
        <v>62787.854412655317</v>
      </c>
      <c r="CZ1364" s="226">
        <f t="shared" si="949"/>
        <v>4841</v>
      </c>
      <c r="DA1364" s="226">
        <f t="shared" si="949"/>
        <v>7916</v>
      </c>
      <c r="DB1364" s="226">
        <f t="shared" si="949"/>
        <v>8421</v>
      </c>
      <c r="DC1364" s="226">
        <f t="shared" si="949"/>
        <v>8599</v>
      </c>
      <c r="DD1364" s="227">
        <f>SUM(DD1216:DD1218)</f>
        <v>9586</v>
      </c>
      <c r="DE1364" s="227">
        <f>SUM(DE1216:DE1218)</f>
        <v>9988</v>
      </c>
      <c r="DF1364" s="227">
        <f>SUM(DF1216:DF1218)</f>
        <v>9877</v>
      </c>
      <c r="DG1364" s="227">
        <f>SUM(DG1216:DG1218)</f>
        <v>10428</v>
      </c>
      <c r="DH1364" s="226">
        <f t="shared" si="949"/>
        <v>1606</v>
      </c>
      <c r="DI1364" s="226">
        <f t="shared" si="949"/>
        <v>2671</v>
      </c>
      <c r="DJ1364" s="226">
        <f t="shared" si="949"/>
        <v>2889</v>
      </c>
      <c r="DK1364" s="226">
        <f t="shared" si="949"/>
        <v>3094</v>
      </c>
      <c r="DL1364" s="227">
        <f>SUM(DL1216:DL1218)</f>
        <v>2677</v>
      </c>
      <c r="DM1364" s="227">
        <f>SUM(DM1216:DM1218)</f>
        <v>2924</v>
      </c>
      <c r="DN1364" s="227">
        <f>SUM(DN1216:DN1218)</f>
        <v>3179</v>
      </c>
      <c r="DO1364" s="227">
        <f>SUM(DO1216:DO1218)</f>
        <v>3370</v>
      </c>
      <c r="DP1364" s="226">
        <f t="shared" si="949"/>
        <v>4</v>
      </c>
      <c r="DQ1364" s="226">
        <f t="shared" si="949"/>
        <v>-2262</v>
      </c>
      <c r="DR1364" s="226">
        <f t="shared" si="949"/>
        <v>-3863</v>
      </c>
      <c r="DS1364" s="226">
        <f t="shared" si="949"/>
        <v>-3607</v>
      </c>
      <c r="DT1364" s="227">
        <f>SUM(DT1216:DT1218)</f>
        <v>0</v>
      </c>
      <c r="DU1364" s="227">
        <f>SUM(DU1216:DU1218)</f>
        <v>-1298.061545963757</v>
      </c>
      <c r="DV1364" s="227">
        <f>SUM(DV1216:DV1218)</f>
        <v>-639.91953486023465</v>
      </c>
      <c r="DW1364" s="227">
        <f>SUM(DW1216:DW1218)</f>
        <v>1126.1455873446853</v>
      </c>
      <c r="DX1364" s="377">
        <f t="shared" si="799"/>
        <v>0.43652023332118117</v>
      </c>
      <c r="DY1364" s="377">
        <f t="shared" si="799"/>
        <v>0.42082646032296661</v>
      </c>
      <c r="DZ1364" s="377">
        <f t="shared" si="799"/>
        <v>0.41222800694166334</v>
      </c>
      <c r="EA1364" s="377">
        <f t="shared" si="799"/>
        <v>0.40856443220079586</v>
      </c>
      <c r="EB1364" s="378">
        <f t="shared" si="799"/>
        <v>0.42516490511398214</v>
      </c>
      <c r="EC1364" s="378">
        <f t="shared" si="799"/>
        <v>0.41691083306936966</v>
      </c>
      <c r="ED1364" s="378">
        <f t="shared" si="789"/>
        <v>0.41326141440557917</v>
      </c>
      <c r="EE1364" s="378">
        <f t="shared" si="789"/>
        <v>0.412587216633508</v>
      </c>
      <c r="EF1364" s="553"/>
      <c r="EG1364" s="226">
        <f t="shared" ref="EG1364:EM1364" si="950">SUM(EG1216:EG1218)</f>
        <v>97597</v>
      </c>
      <c r="EH1364" s="226">
        <f t="shared" si="950"/>
        <v>35497</v>
      </c>
      <c r="EI1364" s="226">
        <f t="shared" si="950"/>
        <v>62100</v>
      </c>
      <c r="EJ1364" s="226">
        <f t="shared" si="950"/>
        <v>11212</v>
      </c>
      <c r="EK1364" s="226">
        <f t="shared" si="950"/>
        <v>0</v>
      </c>
      <c r="EL1364" s="226">
        <f t="shared" si="950"/>
        <v>0</v>
      </c>
      <c r="EM1364" s="226">
        <f t="shared" si="950"/>
        <v>0</v>
      </c>
      <c r="EN1364" s="379">
        <f t="shared" si="845"/>
        <v>0.36370995010092522</v>
      </c>
      <c r="EO1364" s="226">
        <f t="shared" si="846"/>
        <v>18.054750402576488</v>
      </c>
      <c r="EP1364" s="379">
        <f t="shared" si="847"/>
        <v>0</v>
      </c>
      <c r="EQ1364" s="226">
        <f t="shared" si="848"/>
        <v>0</v>
      </c>
      <c r="ER1364" s="226">
        <f t="shared" si="849"/>
        <v>0</v>
      </c>
      <c r="ET1364" s="227">
        <f t="shared" ref="ET1364:EZ1364" si="951">SUM(ET1216:ET1218)</f>
        <v>143877</v>
      </c>
      <c r="EU1364" s="227">
        <f t="shared" si="951"/>
        <v>61662</v>
      </c>
      <c r="EV1364" s="227">
        <f t="shared" si="951"/>
        <v>82219</v>
      </c>
      <c r="EW1364" s="227">
        <f t="shared" si="951"/>
        <v>18338</v>
      </c>
      <c r="EX1364" s="227">
        <f t="shared" si="951"/>
        <v>30373</v>
      </c>
      <c r="EY1364" s="227">
        <f t="shared" si="951"/>
        <v>453984</v>
      </c>
      <c r="EZ1364" s="227">
        <f t="shared" si="951"/>
        <v>416756</v>
      </c>
      <c r="FA1364" s="380">
        <f t="shared" si="851"/>
        <v>0.42857440730624075</v>
      </c>
      <c r="FB1364" s="228">
        <f t="shared" si="852"/>
        <v>22.303847042654372</v>
      </c>
      <c r="FC1364" s="380">
        <f t="shared" si="853"/>
        <v>0.21110392905050843</v>
      </c>
      <c r="FD1364" s="227">
        <f t="shared" si="854"/>
        <v>66903.238880665391</v>
      </c>
      <c r="FE1364" s="227">
        <f t="shared" si="855"/>
        <v>3666.8138351137513</v>
      </c>
      <c r="FF1364" s="227">
        <f>SUM(FF1216:FF1218)</f>
        <v>82047</v>
      </c>
      <c r="FG1364" s="228">
        <f t="shared" si="878"/>
        <v>24.618816044462321</v>
      </c>
      <c r="FH1364" s="227">
        <f>SUM(FH1216:FH1218)</f>
        <v>20199</v>
      </c>
      <c r="FI1364" s="227">
        <f>SUM(FI1216:FI1218)</f>
        <v>82047</v>
      </c>
      <c r="FJ1364" s="227">
        <f>SUM(FJ1216:FJ1218)</f>
        <v>0</v>
      </c>
      <c r="FK1364" s="227">
        <f t="shared" si="857"/>
        <v>61848</v>
      </c>
      <c r="FL1364" s="227">
        <f>SUM(FL1216:FL1218)</f>
        <v>3668</v>
      </c>
      <c r="FM1364" s="227">
        <f t="shared" si="858"/>
        <v>58180</v>
      </c>
      <c r="FN1364" s="553"/>
      <c r="FO1364" s="413"/>
      <c r="FP1364" s="413"/>
      <c r="FQ1364" s="413"/>
      <c r="FR1364" s="413"/>
      <c r="FS1364" s="413"/>
      <c r="FT1364" s="413"/>
      <c r="FU1364" s="413"/>
      <c r="FV1364" s="413"/>
      <c r="FW1364" s="553"/>
      <c r="FX1364" s="553"/>
      <c r="FY1364" s="553"/>
    </row>
    <row r="1365" spans="1:181">
      <c r="F1365" s="371"/>
      <c r="G1365" s="371" t="s">
        <v>2839</v>
      </c>
      <c r="H1365" s="371" t="s">
        <v>2840</v>
      </c>
      <c r="J1365" s="561"/>
      <c r="K1365" s="392"/>
      <c r="O1365" s="226">
        <f t="shared" ref="O1365:BC1365" si="952">SUM(O1219:O1222)</f>
        <v>77064</v>
      </c>
      <c r="P1365" s="226">
        <f t="shared" si="952"/>
        <v>126025</v>
      </c>
      <c r="Q1365" s="226">
        <f t="shared" si="952"/>
        <v>140252</v>
      </c>
      <c r="R1365" s="226">
        <f t="shared" si="952"/>
        <v>157580</v>
      </c>
      <c r="S1365" s="227">
        <f>SUM(S1219:S1222)</f>
        <v>127065</v>
      </c>
      <c r="T1365" s="227">
        <f>SUM(T1219:T1222)</f>
        <v>141323</v>
      </c>
      <c r="U1365" s="227">
        <f>SUM(U1219:U1222)</f>
        <v>158727</v>
      </c>
      <c r="V1365" s="227">
        <f>SUM(V1219:V1222)</f>
        <v>175140</v>
      </c>
      <c r="W1365" s="226">
        <f t="shared" si="952"/>
        <v>30559</v>
      </c>
      <c r="X1365" s="226">
        <f t="shared" si="952"/>
        <v>47831</v>
      </c>
      <c r="Y1365" s="226">
        <f t="shared" si="952"/>
        <v>53858</v>
      </c>
      <c r="Z1365" s="226">
        <f t="shared" si="952"/>
        <v>60470</v>
      </c>
      <c r="AA1365" s="227">
        <f>SUM(AA1219:AA1222)</f>
        <v>48508</v>
      </c>
      <c r="AB1365" s="227">
        <f>SUM(AB1219:AB1222)</f>
        <v>54627</v>
      </c>
      <c r="AC1365" s="227">
        <f>SUM(AC1219:AC1222)</f>
        <v>61308</v>
      </c>
      <c r="AD1365" s="227">
        <f>SUM(AD1219:AD1222)</f>
        <v>67581</v>
      </c>
      <c r="AE1365" s="226">
        <f t="shared" si="952"/>
        <v>1142</v>
      </c>
      <c r="AF1365" s="226">
        <f t="shared" si="952"/>
        <v>1406</v>
      </c>
      <c r="AG1365" s="226">
        <f t="shared" si="952"/>
        <v>1437</v>
      </c>
      <c r="AH1365" s="226">
        <f t="shared" si="952"/>
        <v>1529</v>
      </c>
      <c r="AI1365" s="227">
        <f>SUM(AI1219:AI1222)</f>
        <v>1420</v>
      </c>
      <c r="AJ1365" s="227">
        <f>SUM(AJ1219:AJ1222)</f>
        <v>1441</v>
      </c>
      <c r="AK1365" s="227">
        <f>SUM(AK1219:AK1222)</f>
        <v>1532</v>
      </c>
      <c r="AL1365" s="227">
        <f>SUM(AL1219:AL1222)</f>
        <v>1680</v>
      </c>
      <c r="AM1365" s="226">
        <f t="shared" si="952"/>
        <v>46499</v>
      </c>
      <c r="AN1365" s="226">
        <f t="shared" si="952"/>
        <v>78195</v>
      </c>
      <c r="AO1365" s="226">
        <f t="shared" si="952"/>
        <v>86397</v>
      </c>
      <c r="AP1365" s="226">
        <f t="shared" si="952"/>
        <v>97117</v>
      </c>
      <c r="AQ1365" s="227">
        <f>SUM(AQ1219:AQ1222)</f>
        <v>78557</v>
      </c>
      <c r="AR1365" s="227">
        <f>SUM(AR1219:AR1222)</f>
        <v>86684</v>
      </c>
      <c r="AS1365" s="227">
        <f>SUM(AS1219:AS1222)</f>
        <v>97417</v>
      </c>
      <c r="AT1365" s="227">
        <f>SUM(AT1219:AT1222)</f>
        <v>107554</v>
      </c>
      <c r="AU1365" s="226">
        <f t="shared" si="952"/>
        <v>13753</v>
      </c>
      <c r="AV1365" s="226">
        <f t="shared" si="952"/>
        <v>25317</v>
      </c>
      <c r="AW1365" s="226">
        <f t="shared" si="952"/>
        <v>28361</v>
      </c>
      <c r="AX1365" s="226">
        <f t="shared" si="952"/>
        <v>32247</v>
      </c>
      <c r="AY1365" s="227">
        <f>SUM(AY1219:AY1222)</f>
        <v>25948</v>
      </c>
      <c r="AZ1365" s="227">
        <f>SUM(AZ1219:AZ1222)</f>
        <v>28991</v>
      </c>
      <c r="BA1365" s="227">
        <f>SUM(BA1219:BA1222)</f>
        <v>32903</v>
      </c>
      <c r="BB1365" s="227">
        <f>SUM(BB1219:BB1222)</f>
        <v>36931</v>
      </c>
      <c r="BC1365" s="226">
        <f t="shared" si="952"/>
        <v>32746</v>
      </c>
      <c r="BD1365" s="226">
        <f t="shared" si="840"/>
        <v>51976</v>
      </c>
      <c r="BE1365" s="226">
        <f t="shared" si="840"/>
        <v>56359</v>
      </c>
      <c r="BF1365" s="226">
        <f t="shared" si="840"/>
        <v>63221</v>
      </c>
      <c r="BG1365" s="227">
        <f t="shared" si="840"/>
        <v>51448</v>
      </c>
      <c r="BH1365" s="227">
        <f t="shared" si="840"/>
        <v>55733</v>
      </c>
      <c r="BI1365" s="227">
        <f t="shared" si="840"/>
        <v>62656</v>
      </c>
      <c r="BJ1365" s="227">
        <f t="shared" si="840"/>
        <v>69790</v>
      </c>
      <c r="BK1365" s="226">
        <f t="shared" ref="BK1365:CD1365" si="953">SUM(BK1219:BK1222)</f>
        <v>0</v>
      </c>
      <c r="BL1365" s="226">
        <f t="shared" si="953"/>
        <v>902</v>
      </c>
      <c r="BM1365" s="226">
        <f t="shared" si="953"/>
        <v>1677</v>
      </c>
      <c r="BN1365" s="226">
        <f t="shared" si="953"/>
        <v>1649</v>
      </c>
      <c r="BO1365" s="227">
        <f>SUM(BO1219:BO1222)</f>
        <v>1161</v>
      </c>
      <c r="BP1365" s="227">
        <f>SUM(BP1219:BP1222)</f>
        <v>1960</v>
      </c>
      <c r="BQ1365" s="227">
        <f>SUM(BQ1219:BQ1222)</f>
        <v>1858</v>
      </c>
      <c r="BR1365" s="227">
        <f>SUM(BR1219:BR1222)</f>
        <v>833</v>
      </c>
      <c r="BS1365" s="226">
        <f t="shared" si="953"/>
        <v>0</v>
      </c>
      <c r="BT1365" s="226">
        <f t="shared" si="953"/>
        <v>902</v>
      </c>
      <c r="BU1365" s="226">
        <f t="shared" si="953"/>
        <v>1677</v>
      </c>
      <c r="BV1365" s="226">
        <f t="shared" si="953"/>
        <v>1649</v>
      </c>
      <c r="BW1365" s="227">
        <f>SUM(BW1219:BW1222)</f>
        <v>1161</v>
      </c>
      <c r="BX1365" s="227">
        <f>SUM(BX1219:BX1222)</f>
        <v>1960</v>
      </c>
      <c r="BY1365" s="227">
        <f>SUM(BY1219:BY1222)</f>
        <v>1858</v>
      </c>
      <c r="BZ1365" s="227">
        <f>SUM(BZ1219:BZ1222)</f>
        <v>833</v>
      </c>
      <c r="CA1365" s="226">
        <f t="shared" si="953"/>
        <v>0</v>
      </c>
      <c r="CB1365" s="226">
        <f t="shared" si="953"/>
        <v>0</v>
      </c>
      <c r="CC1365" s="226">
        <f t="shared" si="953"/>
        <v>0</v>
      </c>
      <c r="CD1365" s="226">
        <f t="shared" si="953"/>
        <v>0</v>
      </c>
      <c r="CE1365" s="227">
        <f>SUM(CE1219:CE1222)</f>
        <v>0</v>
      </c>
      <c r="CF1365" s="227">
        <f>SUM(CF1219:CF1222)</f>
        <v>0</v>
      </c>
      <c r="CG1365" s="227">
        <f>SUM(CG1219:CG1222)</f>
        <v>0</v>
      </c>
      <c r="CH1365" s="227">
        <f>SUM(CH1219:CH1222)</f>
        <v>0</v>
      </c>
      <c r="CI1365" s="562"/>
      <c r="CJ1365" s="226">
        <f t="shared" ref="CJ1365:DS1365" si="954">SUM(CJ1219:CJ1222)</f>
        <v>32740</v>
      </c>
      <c r="CK1365" s="226">
        <f t="shared" si="954"/>
        <v>54625</v>
      </c>
      <c r="CL1365" s="226">
        <f t="shared" si="954"/>
        <v>59391</v>
      </c>
      <c r="CM1365" s="226">
        <f t="shared" si="954"/>
        <v>63770</v>
      </c>
      <c r="CN1365" s="227">
        <f>SUM(CN1219:CN1222)</f>
        <v>51448</v>
      </c>
      <c r="CO1365" s="227">
        <f>SUM(CO1219:CO1222)</f>
        <v>55631.739289602025</v>
      </c>
      <c r="CP1365" s="227">
        <f>SUM(CP1219:CP1222)</f>
        <v>59805.060939087532</v>
      </c>
      <c r="CQ1365" s="227">
        <f>SUM(CQ1219:CQ1222)</f>
        <v>64838.715802587903</v>
      </c>
      <c r="CR1365" s="226">
        <f t="shared" si="954"/>
        <v>14186</v>
      </c>
      <c r="CS1365" s="226">
        <f t="shared" si="954"/>
        <v>23911</v>
      </c>
      <c r="CT1365" s="226">
        <f t="shared" si="954"/>
        <v>26496</v>
      </c>
      <c r="CU1365" s="226">
        <f t="shared" si="954"/>
        <v>29829</v>
      </c>
      <c r="CV1365" s="227">
        <f>SUM(CV1219:CV1222)</f>
        <v>27610</v>
      </c>
      <c r="CW1365" s="227">
        <f>SUM(CW1219:CW1222)</f>
        <v>30442.739289602032</v>
      </c>
      <c r="CX1365" s="227">
        <f>SUM(CX1219:CX1222)</f>
        <v>34314.060939087511</v>
      </c>
      <c r="CY1365" s="227">
        <f>SUM(CY1219:CY1222)</f>
        <v>37897.715802587903</v>
      </c>
      <c r="CZ1365" s="226">
        <f t="shared" si="954"/>
        <v>16124</v>
      </c>
      <c r="DA1365" s="226">
        <f t="shared" si="954"/>
        <v>26479</v>
      </c>
      <c r="DB1365" s="226">
        <f t="shared" si="954"/>
        <v>28177</v>
      </c>
      <c r="DC1365" s="226">
        <f t="shared" si="954"/>
        <v>28770</v>
      </c>
      <c r="DD1365" s="227">
        <f>SUM(DD1219:DD1222)</f>
        <v>19595</v>
      </c>
      <c r="DE1365" s="227">
        <f>SUM(DE1219:DE1222)</f>
        <v>20412</v>
      </c>
      <c r="DF1365" s="227">
        <f>SUM(DF1219:DF1222)</f>
        <v>20190</v>
      </c>
      <c r="DG1365" s="227">
        <f>SUM(DG1219:DG1222)</f>
        <v>21317</v>
      </c>
      <c r="DH1365" s="226">
        <f t="shared" si="954"/>
        <v>2430</v>
      </c>
      <c r="DI1365" s="226">
        <f t="shared" si="954"/>
        <v>4235</v>
      </c>
      <c r="DJ1365" s="226">
        <f t="shared" si="954"/>
        <v>4718</v>
      </c>
      <c r="DK1365" s="226">
        <f t="shared" si="954"/>
        <v>5171</v>
      </c>
      <c r="DL1365" s="227">
        <f>SUM(DL1219:DL1222)</f>
        <v>4243</v>
      </c>
      <c r="DM1365" s="227">
        <f>SUM(DM1219:DM1222)</f>
        <v>4777</v>
      </c>
      <c r="DN1365" s="227">
        <f>SUM(DN1219:DN1222)</f>
        <v>5301</v>
      </c>
      <c r="DO1365" s="227">
        <f>SUM(DO1219:DO1222)</f>
        <v>5624</v>
      </c>
      <c r="DP1365" s="226">
        <f t="shared" si="954"/>
        <v>6</v>
      </c>
      <c r="DQ1365" s="226">
        <f t="shared" si="954"/>
        <v>-2649</v>
      </c>
      <c r="DR1365" s="226">
        <f t="shared" si="954"/>
        <v>-3032</v>
      </c>
      <c r="DS1365" s="226">
        <f t="shared" si="954"/>
        <v>-549</v>
      </c>
      <c r="DT1365" s="227">
        <f>SUM(DT1219:DT1222)</f>
        <v>0</v>
      </c>
      <c r="DU1365" s="227">
        <f>SUM(DU1219:DU1222)</f>
        <v>101.26071039797445</v>
      </c>
      <c r="DV1365" s="227">
        <f>SUM(DV1219:DV1222)</f>
        <v>2850.9390609124966</v>
      </c>
      <c r="DW1365" s="227">
        <f>SUM(DW1219:DW1222)</f>
        <v>4951.2841974120875</v>
      </c>
      <c r="DX1365" s="377">
        <f t="shared" si="799"/>
        <v>0.39654053773486969</v>
      </c>
      <c r="DY1365" s="377">
        <f t="shared" si="799"/>
        <v>0.37953580638762152</v>
      </c>
      <c r="DZ1365" s="377">
        <f t="shared" si="799"/>
        <v>0.38400878418846079</v>
      </c>
      <c r="EA1365" s="377">
        <f t="shared" si="799"/>
        <v>0.38374159157253457</v>
      </c>
      <c r="EB1365" s="378">
        <f t="shared" si="799"/>
        <v>0.38175736827607915</v>
      </c>
      <c r="EC1365" s="378">
        <f t="shared" si="799"/>
        <v>0.38654005363599697</v>
      </c>
      <c r="ED1365" s="378">
        <f t="shared" si="789"/>
        <v>0.3862480863369181</v>
      </c>
      <c r="EE1365" s="378">
        <f t="shared" si="789"/>
        <v>0.38586844809866394</v>
      </c>
      <c r="EF1365" s="553"/>
      <c r="EG1365" s="226">
        <f t="shared" ref="EG1365:EM1365" si="955">SUM(EG1219:EG1222)</f>
        <v>75579</v>
      </c>
      <c r="EH1365" s="226">
        <f t="shared" si="955"/>
        <v>31714</v>
      </c>
      <c r="EI1365" s="226">
        <f t="shared" si="955"/>
        <v>43865</v>
      </c>
      <c r="EJ1365" s="226">
        <f t="shared" si="955"/>
        <v>14419</v>
      </c>
      <c r="EK1365" s="226">
        <f t="shared" si="955"/>
        <v>0</v>
      </c>
      <c r="EL1365" s="226">
        <f t="shared" si="955"/>
        <v>0</v>
      </c>
      <c r="EM1365" s="226">
        <f t="shared" si="955"/>
        <v>0</v>
      </c>
      <c r="EN1365" s="379">
        <f t="shared" si="845"/>
        <v>0.41961391391788727</v>
      </c>
      <c r="EO1365" s="226">
        <f t="shared" si="846"/>
        <v>32.871309700216571</v>
      </c>
      <c r="EP1365" s="379">
        <f t="shared" si="847"/>
        <v>0</v>
      </c>
      <c r="EQ1365" s="226">
        <f t="shared" si="848"/>
        <v>0</v>
      </c>
      <c r="ER1365" s="226">
        <f t="shared" si="849"/>
        <v>0</v>
      </c>
      <c r="ET1365" s="227">
        <f t="shared" ref="ET1365:EZ1365" si="956">SUM(ET1219:ET1222)</f>
        <v>126864</v>
      </c>
      <c r="EU1365" s="227">
        <f t="shared" si="956"/>
        <v>48628</v>
      </c>
      <c r="EV1365" s="227">
        <f t="shared" si="956"/>
        <v>78237</v>
      </c>
      <c r="EW1365" s="227">
        <f t="shared" si="956"/>
        <v>28393</v>
      </c>
      <c r="EX1365" s="227">
        <f t="shared" si="956"/>
        <v>45078</v>
      </c>
      <c r="EY1365" s="227">
        <f t="shared" si="956"/>
        <v>1020992</v>
      </c>
      <c r="EZ1365" s="227">
        <f t="shared" si="956"/>
        <v>738172</v>
      </c>
      <c r="FA1365" s="380">
        <f t="shared" si="851"/>
        <v>0.38330810947156008</v>
      </c>
      <c r="FB1365" s="228">
        <f t="shared" si="852"/>
        <v>36.291013203471501</v>
      </c>
      <c r="FC1365" s="380">
        <f t="shared" si="853"/>
        <v>0.35532538781687478</v>
      </c>
      <c r="FD1365" s="227">
        <f t="shared" si="854"/>
        <v>44151.178461731339</v>
      </c>
      <c r="FE1365" s="227">
        <f t="shared" si="855"/>
        <v>3205.3279362172143</v>
      </c>
      <c r="FF1365" s="227">
        <f>SUM(FF1219:FF1222)</f>
        <v>78369</v>
      </c>
      <c r="FG1365" s="228">
        <f t="shared" si="878"/>
        <v>33.865431484387962</v>
      </c>
      <c r="FH1365" s="227">
        <f>SUM(FH1219:FH1222)</f>
        <v>26540</v>
      </c>
      <c r="FI1365" s="227">
        <f>SUM(FI1219:FI1222)</f>
        <v>78369</v>
      </c>
      <c r="FJ1365" s="227">
        <f>SUM(FJ1219:FJ1222)</f>
        <v>0</v>
      </c>
      <c r="FK1365" s="227">
        <f t="shared" si="857"/>
        <v>51829</v>
      </c>
      <c r="FL1365" s="227">
        <f>SUM(FL1219:FL1222)</f>
        <v>3248</v>
      </c>
      <c r="FM1365" s="227">
        <f t="shared" si="858"/>
        <v>48581</v>
      </c>
      <c r="FN1365" s="553"/>
      <c r="FO1365" s="413"/>
      <c r="FP1365" s="413"/>
      <c r="FQ1365" s="413"/>
      <c r="FR1365" s="413"/>
      <c r="FS1365" s="413"/>
      <c r="FT1365" s="413"/>
      <c r="FU1365" s="413"/>
      <c r="FV1365" s="413"/>
      <c r="FW1365" s="553"/>
      <c r="FX1365" s="553"/>
      <c r="FY1365" s="553"/>
    </row>
    <row r="1366" spans="1:181">
      <c r="F1366" s="371"/>
      <c r="G1366" s="371" t="s">
        <v>2841</v>
      </c>
      <c r="H1366" s="371" t="s">
        <v>2809</v>
      </c>
      <c r="J1366" s="561"/>
      <c r="K1366" s="392"/>
      <c r="O1366" s="226">
        <f t="shared" ref="O1366:BC1368" si="957">O1223</f>
        <v>26372</v>
      </c>
      <c r="P1366" s="226">
        <f t="shared" si="957"/>
        <v>34783</v>
      </c>
      <c r="Q1366" s="226">
        <f t="shared" si="957"/>
        <v>34489</v>
      </c>
      <c r="R1366" s="226">
        <f t="shared" si="957"/>
        <v>35625</v>
      </c>
      <c r="S1366" s="227">
        <f t="shared" si="957"/>
        <v>35530</v>
      </c>
      <c r="T1366" s="227">
        <f t="shared" si="957"/>
        <v>35210</v>
      </c>
      <c r="U1366" s="227">
        <f t="shared" si="957"/>
        <v>36373</v>
      </c>
      <c r="V1366" s="227">
        <f t="shared" si="957"/>
        <v>37629</v>
      </c>
      <c r="W1366" s="226">
        <f t="shared" si="957"/>
        <v>9559</v>
      </c>
      <c r="X1366" s="226">
        <f t="shared" si="957"/>
        <v>12516</v>
      </c>
      <c r="Y1366" s="226">
        <f t="shared" si="957"/>
        <v>12370</v>
      </c>
      <c r="Z1366" s="226">
        <f t="shared" si="957"/>
        <v>12821</v>
      </c>
      <c r="AA1366" s="227">
        <f t="shared" si="957"/>
        <v>12247</v>
      </c>
      <c r="AB1366" s="227">
        <f t="shared" si="957"/>
        <v>12103</v>
      </c>
      <c r="AC1366" s="227">
        <f t="shared" si="957"/>
        <v>12551</v>
      </c>
      <c r="AD1366" s="227">
        <f t="shared" si="957"/>
        <v>12996</v>
      </c>
      <c r="AE1366" s="226">
        <f t="shared" si="957"/>
        <v>413</v>
      </c>
      <c r="AF1366" s="226">
        <f t="shared" si="957"/>
        <v>416</v>
      </c>
      <c r="AG1366" s="226">
        <f t="shared" si="957"/>
        <v>368</v>
      </c>
      <c r="AH1366" s="226">
        <f t="shared" si="957"/>
        <v>367</v>
      </c>
      <c r="AI1366" s="227">
        <f t="shared" si="957"/>
        <v>422</v>
      </c>
      <c r="AJ1366" s="227">
        <f t="shared" si="957"/>
        <v>379</v>
      </c>
      <c r="AK1366" s="227">
        <f t="shared" si="957"/>
        <v>369</v>
      </c>
      <c r="AL1366" s="227">
        <f t="shared" si="957"/>
        <v>375</v>
      </c>
      <c r="AM1366" s="226">
        <f t="shared" si="957"/>
        <v>16811</v>
      </c>
      <c r="AN1366" s="226">
        <f t="shared" si="957"/>
        <v>22268</v>
      </c>
      <c r="AO1366" s="226">
        <f t="shared" si="957"/>
        <v>22120</v>
      </c>
      <c r="AP1366" s="226">
        <f t="shared" si="957"/>
        <v>22803</v>
      </c>
      <c r="AQ1366" s="227">
        <f t="shared" si="957"/>
        <v>23283</v>
      </c>
      <c r="AR1366" s="227">
        <f t="shared" si="957"/>
        <v>23109</v>
      </c>
      <c r="AS1366" s="227">
        <f t="shared" si="957"/>
        <v>23825</v>
      </c>
      <c r="AT1366" s="227">
        <f t="shared" si="957"/>
        <v>24632</v>
      </c>
      <c r="AU1366" s="226">
        <f t="shared" si="957"/>
        <v>4485</v>
      </c>
      <c r="AV1366" s="226">
        <f t="shared" si="957"/>
        <v>6723</v>
      </c>
      <c r="AW1366" s="226">
        <f t="shared" si="957"/>
        <v>7189</v>
      </c>
      <c r="AX1366" s="226">
        <f t="shared" si="957"/>
        <v>7765</v>
      </c>
      <c r="AY1366" s="227">
        <f t="shared" si="957"/>
        <v>6912</v>
      </c>
      <c r="AZ1366" s="227">
        <f t="shared" si="957"/>
        <v>7379</v>
      </c>
      <c r="BA1366" s="227">
        <f t="shared" si="957"/>
        <v>7961</v>
      </c>
      <c r="BB1366" s="227">
        <f t="shared" si="957"/>
        <v>8580</v>
      </c>
      <c r="BC1366" s="226">
        <f t="shared" si="957"/>
        <v>12277</v>
      </c>
      <c r="BD1366" s="226">
        <f t="shared" si="840"/>
        <v>14858</v>
      </c>
      <c r="BE1366" s="226">
        <f t="shared" si="840"/>
        <v>13758</v>
      </c>
      <c r="BF1366" s="226">
        <f t="shared" si="840"/>
        <v>13955</v>
      </c>
      <c r="BG1366" s="227">
        <f t="shared" si="840"/>
        <v>15608</v>
      </c>
      <c r="BH1366" s="227">
        <f t="shared" si="840"/>
        <v>14366</v>
      </c>
      <c r="BI1366" s="227">
        <f t="shared" si="840"/>
        <v>14633</v>
      </c>
      <c r="BJ1366" s="227">
        <f t="shared" si="840"/>
        <v>15533</v>
      </c>
      <c r="BK1366" s="226">
        <f t="shared" ref="BK1366:CH1368" si="958">BK1223</f>
        <v>49</v>
      </c>
      <c r="BL1366" s="226">
        <f t="shared" si="958"/>
        <v>687</v>
      </c>
      <c r="BM1366" s="226">
        <f t="shared" si="958"/>
        <v>1173</v>
      </c>
      <c r="BN1366" s="226">
        <f t="shared" si="958"/>
        <v>1083</v>
      </c>
      <c r="BO1366" s="227">
        <f t="shared" si="958"/>
        <v>763</v>
      </c>
      <c r="BP1366" s="227">
        <f t="shared" si="958"/>
        <v>1364</v>
      </c>
      <c r="BQ1366" s="227">
        <f t="shared" si="958"/>
        <v>1231</v>
      </c>
      <c r="BR1366" s="227">
        <f t="shared" si="958"/>
        <v>519</v>
      </c>
      <c r="BS1366" s="226">
        <f t="shared" si="958"/>
        <v>49</v>
      </c>
      <c r="BT1366" s="226">
        <f t="shared" si="958"/>
        <v>687</v>
      </c>
      <c r="BU1366" s="226">
        <f t="shared" si="958"/>
        <v>1173</v>
      </c>
      <c r="BV1366" s="226">
        <f t="shared" si="958"/>
        <v>1083</v>
      </c>
      <c r="BW1366" s="227">
        <f t="shared" si="958"/>
        <v>763</v>
      </c>
      <c r="BX1366" s="227">
        <f t="shared" si="958"/>
        <v>1364</v>
      </c>
      <c r="BY1366" s="227">
        <f t="shared" si="958"/>
        <v>1231</v>
      </c>
      <c r="BZ1366" s="227">
        <f t="shared" si="958"/>
        <v>519</v>
      </c>
      <c r="CA1366" s="226">
        <f t="shared" si="958"/>
        <v>0</v>
      </c>
      <c r="CB1366" s="226">
        <f t="shared" si="958"/>
        <v>0</v>
      </c>
      <c r="CC1366" s="226">
        <f t="shared" si="958"/>
        <v>0</v>
      </c>
      <c r="CD1366" s="226">
        <f t="shared" si="958"/>
        <v>0</v>
      </c>
      <c r="CE1366" s="227">
        <f t="shared" si="958"/>
        <v>0</v>
      </c>
      <c r="CF1366" s="227">
        <f t="shared" si="958"/>
        <v>0</v>
      </c>
      <c r="CG1366" s="227">
        <f t="shared" si="958"/>
        <v>0</v>
      </c>
      <c r="CH1366" s="227">
        <f t="shared" si="958"/>
        <v>0</v>
      </c>
      <c r="CI1366" s="562"/>
      <c r="CJ1366" s="226">
        <f t="shared" ref="CJ1366:DW1368" si="959">CJ1223</f>
        <v>12277</v>
      </c>
      <c r="CK1366" s="226">
        <f t="shared" si="959"/>
        <v>17457</v>
      </c>
      <c r="CL1366" s="226">
        <f t="shared" si="959"/>
        <v>17737</v>
      </c>
      <c r="CM1366" s="226">
        <f t="shared" si="959"/>
        <v>18074</v>
      </c>
      <c r="CN1366" s="227">
        <f t="shared" si="959"/>
        <v>15608</v>
      </c>
      <c r="CO1366" s="227">
        <f t="shared" si="959"/>
        <v>15597.44298507217</v>
      </c>
      <c r="CP1366" s="227">
        <f t="shared" si="959"/>
        <v>15737.119995770667</v>
      </c>
      <c r="CQ1366" s="227">
        <f t="shared" si="959"/>
        <v>16283.660589144318</v>
      </c>
      <c r="CR1366" s="226">
        <f t="shared" si="959"/>
        <v>6838</v>
      </c>
      <c r="CS1366" s="226">
        <f t="shared" si="959"/>
        <v>8765</v>
      </c>
      <c r="CT1366" s="226">
        <f t="shared" si="959"/>
        <v>8520</v>
      </c>
      <c r="CU1366" s="226">
        <f t="shared" si="959"/>
        <v>8623</v>
      </c>
      <c r="CV1366" s="227">
        <f t="shared" si="959"/>
        <v>9400</v>
      </c>
      <c r="CW1366" s="227">
        <f t="shared" si="959"/>
        <v>9134.4429850721699</v>
      </c>
      <c r="CX1366" s="227">
        <f t="shared" si="959"/>
        <v>9254.1199957706667</v>
      </c>
      <c r="CY1366" s="227">
        <f t="shared" si="959"/>
        <v>9438.6605891443196</v>
      </c>
      <c r="CZ1366" s="226">
        <f t="shared" si="959"/>
        <v>4807</v>
      </c>
      <c r="DA1366" s="226">
        <f t="shared" si="959"/>
        <v>7764</v>
      </c>
      <c r="DB1366" s="226">
        <f t="shared" si="959"/>
        <v>8262</v>
      </c>
      <c r="DC1366" s="226">
        <f t="shared" si="959"/>
        <v>8435</v>
      </c>
      <c r="DD1366" s="227">
        <f t="shared" si="959"/>
        <v>5278</v>
      </c>
      <c r="DE1366" s="227">
        <f t="shared" si="959"/>
        <v>5496</v>
      </c>
      <c r="DF1366" s="227">
        <f t="shared" si="959"/>
        <v>5439</v>
      </c>
      <c r="DG1366" s="227">
        <f t="shared" si="959"/>
        <v>5740</v>
      </c>
      <c r="DH1366" s="226">
        <f t="shared" si="959"/>
        <v>632</v>
      </c>
      <c r="DI1366" s="226">
        <f t="shared" si="959"/>
        <v>928</v>
      </c>
      <c r="DJ1366" s="226">
        <f t="shared" si="959"/>
        <v>955</v>
      </c>
      <c r="DK1366" s="226">
        <f t="shared" si="959"/>
        <v>1016</v>
      </c>
      <c r="DL1366" s="227">
        <f t="shared" si="959"/>
        <v>930</v>
      </c>
      <c r="DM1366" s="227">
        <f t="shared" si="959"/>
        <v>967</v>
      </c>
      <c r="DN1366" s="227">
        <f t="shared" si="959"/>
        <v>1044</v>
      </c>
      <c r="DO1366" s="227">
        <f t="shared" si="959"/>
        <v>1105</v>
      </c>
      <c r="DP1366" s="226">
        <f t="shared" si="959"/>
        <v>0</v>
      </c>
      <c r="DQ1366" s="226">
        <f t="shared" si="959"/>
        <v>-2599</v>
      </c>
      <c r="DR1366" s="226">
        <f t="shared" si="959"/>
        <v>-3979</v>
      </c>
      <c r="DS1366" s="226">
        <f t="shared" si="959"/>
        <v>-4119</v>
      </c>
      <c r="DT1366" s="227">
        <f t="shared" si="959"/>
        <v>0</v>
      </c>
      <c r="DU1366" s="227">
        <f t="shared" si="959"/>
        <v>-1231.4429850721735</v>
      </c>
      <c r="DV1366" s="227">
        <f t="shared" si="959"/>
        <v>-1104.1199957706654</v>
      </c>
      <c r="DW1366" s="227">
        <f t="shared" si="959"/>
        <v>-750.66058914431835</v>
      </c>
      <c r="DX1366" s="377">
        <f t="shared" si="799"/>
        <v>0.3624677688457455</v>
      </c>
      <c r="DY1366" s="377">
        <f t="shared" si="799"/>
        <v>0.3598309519017911</v>
      </c>
      <c r="DZ1366" s="377">
        <f t="shared" si="799"/>
        <v>0.35866508162022676</v>
      </c>
      <c r="EA1366" s="377">
        <f t="shared" si="799"/>
        <v>0.35988771929824559</v>
      </c>
      <c r="EB1366" s="378">
        <f t="shared" si="799"/>
        <v>0.34469462426118774</v>
      </c>
      <c r="EC1366" s="378">
        <f t="shared" si="799"/>
        <v>0.34373757455268389</v>
      </c>
      <c r="ED1366" s="378">
        <f t="shared" si="789"/>
        <v>0.34506364611112639</v>
      </c>
      <c r="EE1366" s="378">
        <f t="shared" si="789"/>
        <v>0.34537192059315952</v>
      </c>
      <c r="EF1366" s="553"/>
      <c r="EG1366" s="226">
        <f t="shared" ref="EG1366:EM1368" si="960">EG1223</f>
        <v>27234</v>
      </c>
      <c r="EH1366" s="226">
        <f t="shared" si="960"/>
        <v>10859</v>
      </c>
      <c r="EI1366" s="226">
        <f t="shared" si="960"/>
        <v>16375</v>
      </c>
      <c r="EJ1366" s="226">
        <f t="shared" si="960"/>
        <v>5354</v>
      </c>
      <c r="EK1366" s="226">
        <f t="shared" si="960"/>
        <v>0</v>
      </c>
      <c r="EL1366" s="226">
        <f t="shared" si="960"/>
        <v>0</v>
      </c>
      <c r="EM1366" s="226">
        <f t="shared" si="960"/>
        <v>0</v>
      </c>
      <c r="EN1366" s="379">
        <f t="shared" si="845"/>
        <v>0.39872952926488947</v>
      </c>
      <c r="EO1366" s="226">
        <f t="shared" si="846"/>
        <v>32.696183206106873</v>
      </c>
      <c r="EP1366" s="379">
        <f t="shared" si="847"/>
        <v>0</v>
      </c>
      <c r="EQ1366" s="226">
        <f t="shared" si="848"/>
        <v>0</v>
      </c>
      <c r="ER1366" s="226">
        <f t="shared" si="849"/>
        <v>0</v>
      </c>
      <c r="ET1366" s="227">
        <f t="shared" ref="ET1366:EZ1368" si="961">ET1223</f>
        <v>35829</v>
      </c>
      <c r="EU1366" s="227">
        <f t="shared" si="961"/>
        <v>12244</v>
      </c>
      <c r="EV1366" s="227">
        <f t="shared" si="961"/>
        <v>23583</v>
      </c>
      <c r="EW1366" s="227">
        <f t="shared" si="961"/>
        <v>8322</v>
      </c>
      <c r="EX1366" s="227">
        <f t="shared" si="961"/>
        <v>16657</v>
      </c>
      <c r="EY1366" s="227">
        <f t="shared" si="961"/>
        <v>277701</v>
      </c>
      <c r="EZ1366" s="227">
        <f t="shared" si="961"/>
        <v>225286</v>
      </c>
      <c r="FA1366" s="380">
        <f t="shared" si="851"/>
        <v>0.34173434927014429</v>
      </c>
      <c r="FB1366" s="228">
        <f t="shared" si="852"/>
        <v>35.288131281007509</v>
      </c>
      <c r="FC1366" s="380">
        <f t="shared" si="853"/>
        <v>0.46490273242345587</v>
      </c>
      <c r="FD1366" s="227">
        <f t="shared" si="854"/>
        <v>59981.778963705568</v>
      </c>
      <c r="FE1366" s="227">
        <f t="shared" si="855"/>
        <v>3078.3093490052647</v>
      </c>
      <c r="FF1366" s="227">
        <f>FF1223</f>
        <v>23683</v>
      </c>
      <c r="FG1366" s="228">
        <f t="shared" si="878"/>
        <v>30.600008444876071</v>
      </c>
      <c r="FH1366" s="227">
        <f t="shared" ref="FH1366:FJ1368" si="962">FH1223</f>
        <v>7247</v>
      </c>
      <c r="FI1366" s="227">
        <f t="shared" si="962"/>
        <v>23683</v>
      </c>
      <c r="FJ1366" s="227">
        <f t="shared" si="962"/>
        <v>0</v>
      </c>
      <c r="FK1366" s="227">
        <f t="shared" si="857"/>
        <v>16436</v>
      </c>
      <c r="FL1366" s="227">
        <f>FL1223</f>
        <v>913</v>
      </c>
      <c r="FM1366" s="227">
        <f t="shared" si="858"/>
        <v>15523</v>
      </c>
      <c r="FN1366" s="553"/>
      <c r="FO1366" s="413"/>
      <c r="FP1366" s="413"/>
      <c r="FQ1366" s="413"/>
      <c r="FR1366" s="413"/>
      <c r="FS1366" s="413"/>
      <c r="FT1366" s="413"/>
      <c r="FU1366" s="413"/>
      <c r="FV1366" s="413"/>
      <c r="FW1366" s="553"/>
      <c r="FX1366" s="553"/>
      <c r="FY1366" s="553"/>
    </row>
    <row r="1367" spans="1:181">
      <c r="F1367" s="371"/>
      <c r="G1367" s="371" t="s">
        <v>2842</v>
      </c>
      <c r="H1367" s="371" t="s">
        <v>2843</v>
      </c>
      <c r="J1367" s="561"/>
      <c r="K1367" s="392"/>
      <c r="O1367" s="226">
        <f t="shared" si="957"/>
        <v>38242</v>
      </c>
      <c r="P1367" s="226">
        <f t="shared" si="957"/>
        <v>66027</v>
      </c>
      <c r="Q1367" s="226">
        <f t="shared" si="957"/>
        <v>73628</v>
      </c>
      <c r="R1367" s="226">
        <f t="shared" si="957"/>
        <v>82387</v>
      </c>
      <c r="S1367" s="227">
        <f t="shared" si="957"/>
        <v>68283</v>
      </c>
      <c r="T1367" s="227">
        <f t="shared" si="957"/>
        <v>76249</v>
      </c>
      <c r="U1367" s="227">
        <f t="shared" si="957"/>
        <v>85382</v>
      </c>
      <c r="V1367" s="227">
        <f t="shared" si="957"/>
        <v>95980</v>
      </c>
      <c r="W1367" s="226">
        <f t="shared" si="957"/>
        <v>21934</v>
      </c>
      <c r="X1367" s="226">
        <f t="shared" si="957"/>
        <v>38671</v>
      </c>
      <c r="Y1367" s="226">
        <f t="shared" si="957"/>
        <v>42952</v>
      </c>
      <c r="Z1367" s="226">
        <f t="shared" si="957"/>
        <v>47847</v>
      </c>
      <c r="AA1367" s="227">
        <f t="shared" si="957"/>
        <v>39930</v>
      </c>
      <c r="AB1367" s="227">
        <f t="shared" si="957"/>
        <v>44504</v>
      </c>
      <c r="AC1367" s="227">
        <f t="shared" si="957"/>
        <v>49678</v>
      </c>
      <c r="AD1367" s="227">
        <f t="shared" si="957"/>
        <v>55401</v>
      </c>
      <c r="AE1367" s="226">
        <f t="shared" si="957"/>
        <v>334</v>
      </c>
      <c r="AF1367" s="226">
        <f t="shared" si="957"/>
        <v>466</v>
      </c>
      <c r="AG1367" s="226">
        <f t="shared" si="957"/>
        <v>480</v>
      </c>
      <c r="AH1367" s="226">
        <f t="shared" si="957"/>
        <v>505</v>
      </c>
      <c r="AI1367" s="227">
        <f t="shared" si="957"/>
        <v>474</v>
      </c>
      <c r="AJ1367" s="227">
        <f t="shared" si="957"/>
        <v>485</v>
      </c>
      <c r="AK1367" s="227">
        <f t="shared" si="957"/>
        <v>514</v>
      </c>
      <c r="AL1367" s="227">
        <f t="shared" si="957"/>
        <v>556</v>
      </c>
      <c r="AM1367" s="226">
        <f t="shared" si="957"/>
        <v>16309</v>
      </c>
      <c r="AN1367" s="226">
        <f t="shared" si="957"/>
        <v>27357</v>
      </c>
      <c r="AO1367" s="226">
        <f t="shared" si="957"/>
        <v>30678</v>
      </c>
      <c r="AP1367" s="226">
        <f t="shared" si="957"/>
        <v>34540</v>
      </c>
      <c r="AQ1367" s="227">
        <f t="shared" si="957"/>
        <v>28353</v>
      </c>
      <c r="AR1367" s="227">
        <f t="shared" si="957"/>
        <v>31745</v>
      </c>
      <c r="AS1367" s="227">
        <f t="shared" si="957"/>
        <v>35702</v>
      </c>
      <c r="AT1367" s="227">
        <f t="shared" si="957"/>
        <v>40579</v>
      </c>
      <c r="AU1367" s="226">
        <f t="shared" si="957"/>
        <v>6430</v>
      </c>
      <c r="AV1367" s="226">
        <f t="shared" si="957"/>
        <v>10806</v>
      </c>
      <c r="AW1367" s="226">
        <f t="shared" si="957"/>
        <v>12203</v>
      </c>
      <c r="AX1367" s="226">
        <f t="shared" si="957"/>
        <v>13889</v>
      </c>
      <c r="AY1367" s="227">
        <f t="shared" si="957"/>
        <v>11091</v>
      </c>
      <c r="AZ1367" s="227">
        <f t="shared" si="957"/>
        <v>12450</v>
      </c>
      <c r="BA1367" s="227">
        <f t="shared" si="957"/>
        <v>14050</v>
      </c>
      <c r="BB1367" s="227">
        <f t="shared" si="957"/>
        <v>15953</v>
      </c>
      <c r="BC1367" s="226">
        <f t="shared" si="957"/>
        <v>9485</v>
      </c>
      <c r="BD1367" s="226">
        <f t="shared" si="840"/>
        <v>15663</v>
      </c>
      <c r="BE1367" s="226">
        <f t="shared" si="840"/>
        <v>17627</v>
      </c>
      <c r="BF1367" s="226">
        <f t="shared" si="840"/>
        <v>19791</v>
      </c>
      <c r="BG1367" s="227">
        <f t="shared" si="840"/>
        <v>16791</v>
      </c>
      <c r="BH1367" s="227">
        <f t="shared" si="840"/>
        <v>18440</v>
      </c>
      <c r="BI1367" s="227">
        <f t="shared" si="840"/>
        <v>20773</v>
      </c>
      <c r="BJ1367" s="227">
        <f t="shared" si="840"/>
        <v>23798</v>
      </c>
      <c r="BK1367" s="226">
        <f t="shared" si="958"/>
        <v>394</v>
      </c>
      <c r="BL1367" s="226">
        <f t="shared" si="958"/>
        <v>888</v>
      </c>
      <c r="BM1367" s="226">
        <f t="shared" si="958"/>
        <v>848</v>
      </c>
      <c r="BN1367" s="226">
        <f t="shared" si="958"/>
        <v>860</v>
      </c>
      <c r="BO1367" s="227">
        <f t="shared" si="958"/>
        <v>471</v>
      </c>
      <c r="BP1367" s="227">
        <f t="shared" si="958"/>
        <v>855</v>
      </c>
      <c r="BQ1367" s="227">
        <f t="shared" si="958"/>
        <v>879</v>
      </c>
      <c r="BR1367" s="227">
        <f t="shared" si="958"/>
        <v>828</v>
      </c>
      <c r="BS1367" s="226">
        <f t="shared" si="958"/>
        <v>598</v>
      </c>
      <c r="BT1367" s="226">
        <f t="shared" si="958"/>
        <v>888</v>
      </c>
      <c r="BU1367" s="226">
        <f t="shared" si="958"/>
        <v>848</v>
      </c>
      <c r="BV1367" s="226">
        <f t="shared" si="958"/>
        <v>860</v>
      </c>
      <c r="BW1367" s="227">
        <f t="shared" si="958"/>
        <v>471</v>
      </c>
      <c r="BX1367" s="227">
        <f t="shared" si="958"/>
        <v>855</v>
      </c>
      <c r="BY1367" s="227">
        <f t="shared" si="958"/>
        <v>879</v>
      </c>
      <c r="BZ1367" s="227">
        <f t="shared" si="958"/>
        <v>828</v>
      </c>
      <c r="CA1367" s="226">
        <f t="shared" si="958"/>
        <v>204</v>
      </c>
      <c r="CB1367" s="226">
        <f t="shared" si="958"/>
        <v>0</v>
      </c>
      <c r="CC1367" s="226">
        <f t="shared" si="958"/>
        <v>0</v>
      </c>
      <c r="CD1367" s="226">
        <f t="shared" si="958"/>
        <v>0</v>
      </c>
      <c r="CE1367" s="227">
        <f t="shared" si="958"/>
        <v>0</v>
      </c>
      <c r="CF1367" s="227">
        <f t="shared" si="958"/>
        <v>0</v>
      </c>
      <c r="CG1367" s="227">
        <f t="shared" si="958"/>
        <v>0</v>
      </c>
      <c r="CH1367" s="227">
        <f t="shared" si="958"/>
        <v>0</v>
      </c>
      <c r="CI1367" s="562"/>
      <c r="CJ1367" s="226">
        <f t="shared" si="959"/>
        <v>9484</v>
      </c>
      <c r="CK1367" s="226">
        <f t="shared" si="959"/>
        <v>13932</v>
      </c>
      <c r="CL1367" s="226">
        <f t="shared" si="959"/>
        <v>15151</v>
      </c>
      <c r="CM1367" s="226">
        <f t="shared" si="959"/>
        <v>16117</v>
      </c>
      <c r="CN1367" s="227">
        <f t="shared" si="959"/>
        <v>16791</v>
      </c>
      <c r="CO1367" s="227">
        <f t="shared" si="959"/>
        <v>19363.996883461456</v>
      </c>
      <c r="CP1367" s="227">
        <f t="shared" si="959"/>
        <v>21047.616690277286</v>
      </c>
      <c r="CQ1367" s="227">
        <f t="shared" si="959"/>
        <v>23880.34386181903</v>
      </c>
      <c r="CR1367" s="226">
        <f t="shared" si="959"/>
        <v>3021</v>
      </c>
      <c r="CS1367" s="226">
        <f t="shared" si="959"/>
        <v>4737</v>
      </c>
      <c r="CT1367" s="226">
        <f t="shared" si="959"/>
        <v>5303</v>
      </c>
      <c r="CU1367" s="226">
        <f t="shared" si="959"/>
        <v>5954</v>
      </c>
      <c r="CV1367" s="227">
        <f t="shared" si="959"/>
        <v>2054</v>
      </c>
      <c r="CW1367" s="227">
        <f t="shared" si="959"/>
        <v>2299.9968834614569</v>
      </c>
      <c r="CX1367" s="227">
        <f t="shared" si="959"/>
        <v>2666.6166902772839</v>
      </c>
      <c r="CY1367" s="227">
        <f t="shared" si="959"/>
        <v>3119.3438618190353</v>
      </c>
      <c r="CZ1367" s="226">
        <f t="shared" si="959"/>
        <v>5520</v>
      </c>
      <c r="DA1367" s="226">
        <f t="shared" si="959"/>
        <v>7838</v>
      </c>
      <c r="DB1367" s="226">
        <f t="shared" si="959"/>
        <v>8339</v>
      </c>
      <c r="DC1367" s="226">
        <f t="shared" si="959"/>
        <v>8516</v>
      </c>
      <c r="DD1367" s="227">
        <f t="shared" si="959"/>
        <v>13358</v>
      </c>
      <c r="DE1367" s="227">
        <f t="shared" si="959"/>
        <v>15475</v>
      </c>
      <c r="DF1367" s="227">
        <f t="shared" si="959"/>
        <v>16600</v>
      </c>
      <c r="DG1367" s="227">
        <f t="shared" si="959"/>
        <v>18830</v>
      </c>
      <c r="DH1367" s="226">
        <f t="shared" si="959"/>
        <v>943</v>
      </c>
      <c r="DI1367" s="226">
        <f t="shared" si="959"/>
        <v>1357</v>
      </c>
      <c r="DJ1367" s="226">
        <f t="shared" si="959"/>
        <v>1509</v>
      </c>
      <c r="DK1367" s="226">
        <f t="shared" si="959"/>
        <v>1647</v>
      </c>
      <c r="DL1367" s="227">
        <f t="shared" si="959"/>
        <v>1379</v>
      </c>
      <c r="DM1367" s="227">
        <f t="shared" si="959"/>
        <v>1589</v>
      </c>
      <c r="DN1367" s="227">
        <f t="shared" si="959"/>
        <v>1781</v>
      </c>
      <c r="DO1367" s="227">
        <f t="shared" si="959"/>
        <v>1931</v>
      </c>
      <c r="DP1367" s="226">
        <f t="shared" si="959"/>
        <v>1</v>
      </c>
      <c r="DQ1367" s="226">
        <f t="shared" si="959"/>
        <v>1731</v>
      </c>
      <c r="DR1367" s="226">
        <f t="shared" si="959"/>
        <v>2476</v>
      </c>
      <c r="DS1367" s="226">
        <f t="shared" si="959"/>
        <v>3674</v>
      </c>
      <c r="DT1367" s="227">
        <f t="shared" si="959"/>
        <v>0</v>
      </c>
      <c r="DU1367" s="227">
        <f t="shared" si="959"/>
        <v>-923.9968834614566</v>
      </c>
      <c r="DV1367" s="227">
        <f t="shared" si="959"/>
        <v>-274.61669027728362</v>
      </c>
      <c r="DW1367" s="227">
        <f t="shared" si="959"/>
        <v>-82.343861819035283</v>
      </c>
      <c r="DX1367" s="377">
        <f t="shared" si="799"/>
        <v>0.5735578683123268</v>
      </c>
      <c r="DY1367" s="377">
        <f t="shared" si="799"/>
        <v>0.58568464416072208</v>
      </c>
      <c r="DZ1367" s="377">
        <f t="shared" si="799"/>
        <v>0.58336502417558533</v>
      </c>
      <c r="EA1367" s="377">
        <f t="shared" ref="EA1367:EE1427" si="963">IFERROR(Z1367/R1367,0)</f>
        <v>0.58075910034350076</v>
      </c>
      <c r="EB1367" s="378">
        <f t="shared" si="963"/>
        <v>0.58477219805808178</v>
      </c>
      <c r="EC1367" s="378">
        <f t="shared" si="963"/>
        <v>0.58366667103830872</v>
      </c>
      <c r="ED1367" s="378">
        <f t="shared" si="789"/>
        <v>0.58183223630273362</v>
      </c>
      <c r="EE1367" s="378">
        <f t="shared" si="789"/>
        <v>0.57721400291727443</v>
      </c>
      <c r="EF1367" s="553"/>
      <c r="EG1367" s="226">
        <f t="shared" si="960"/>
        <v>38250</v>
      </c>
      <c r="EH1367" s="226">
        <f t="shared" si="960"/>
        <v>21403</v>
      </c>
      <c r="EI1367" s="226">
        <f t="shared" si="960"/>
        <v>16848</v>
      </c>
      <c r="EJ1367" s="226">
        <f t="shared" si="960"/>
        <v>5243</v>
      </c>
      <c r="EK1367" s="226">
        <f t="shared" si="960"/>
        <v>4047</v>
      </c>
      <c r="EL1367" s="226">
        <f t="shared" si="960"/>
        <v>680855</v>
      </c>
      <c r="EM1367" s="226">
        <f t="shared" si="960"/>
        <v>468268</v>
      </c>
      <c r="EN1367" s="379">
        <f t="shared" si="845"/>
        <v>0.55955555555555558</v>
      </c>
      <c r="EO1367" s="226">
        <f t="shared" si="846"/>
        <v>31.119420702754034</v>
      </c>
      <c r="EP1367" s="379">
        <f t="shared" si="847"/>
        <v>0.10580392156862745</v>
      </c>
      <c r="EQ1367" s="226">
        <f t="shared" si="848"/>
        <v>5943.9968862680016</v>
      </c>
      <c r="ER1367" s="226">
        <f t="shared" si="849"/>
        <v>933.04831136585608</v>
      </c>
      <c r="ET1367" s="227">
        <f t="shared" si="961"/>
        <v>66386</v>
      </c>
      <c r="EU1367" s="227">
        <f t="shared" si="961"/>
        <v>38413</v>
      </c>
      <c r="EV1367" s="227">
        <f t="shared" si="961"/>
        <v>27973</v>
      </c>
      <c r="EW1367" s="227">
        <f t="shared" si="961"/>
        <v>10756</v>
      </c>
      <c r="EX1367" s="227">
        <f t="shared" si="961"/>
        <v>9535</v>
      </c>
      <c r="EY1367" s="227">
        <f t="shared" si="961"/>
        <v>891616</v>
      </c>
      <c r="EZ1367" s="227">
        <f t="shared" si="961"/>
        <v>637252</v>
      </c>
      <c r="FA1367" s="380">
        <f t="shared" si="851"/>
        <v>0.57863103666435689</v>
      </c>
      <c r="FB1367" s="228">
        <f t="shared" si="852"/>
        <v>38.451363815107428</v>
      </c>
      <c r="FC1367" s="380">
        <f t="shared" si="853"/>
        <v>0.14362968095682824</v>
      </c>
      <c r="FD1367" s="227">
        <f t="shared" si="854"/>
        <v>10694.065606718588</v>
      </c>
      <c r="FE1367" s="227">
        <f t="shared" si="855"/>
        <v>1406.560251412837</v>
      </c>
      <c r="FF1367" s="227">
        <f>FF1224</f>
        <v>28352</v>
      </c>
      <c r="FG1367" s="228">
        <f t="shared" si="878"/>
        <v>40.000705417607222</v>
      </c>
      <c r="FH1367" s="227">
        <f t="shared" si="962"/>
        <v>11341</v>
      </c>
      <c r="FI1367" s="227">
        <f t="shared" si="962"/>
        <v>28352</v>
      </c>
      <c r="FJ1367" s="227">
        <f t="shared" si="962"/>
        <v>197</v>
      </c>
      <c r="FK1367" s="227">
        <f t="shared" si="857"/>
        <v>16814</v>
      </c>
      <c r="FL1367" s="227">
        <f>FL1224</f>
        <v>1861</v>
      </c>
      <c r="FM1367" s="227">
        <f t="shared" si="858"/>
        <v>14953</v>
      </c>
      <c r="FN1367" s="553"/>
      <c r="FO1367" s="413"/>
      <c r="FP1367" s="413"/>
      <c r="FQ1367" s="413"/>
      <c r="FR1367" s="413"/>
      <c r="FS1367" s="413"/>
      <c r="FT1367" s="413"/>
      <c r="FU1367" s="413"/>
      <c r="FV1367" s="413"/>
      <c r="FW1367" s="553"/>
      <c r="FX1367" s="553"/>
      <c r="FY1367" s="553"/>
    </row>
    <row r="1368" spans="1:181">
      <c r="F1368" s="371"/>
      <c r="G1368" s="371" t="s">
        <v>2844</v>
      </c>
      <c r="H1368" s="371" t="s">
        <v>1805</v>
      </c>
      <c r="J1368" s="561"/>
      <c r="K1368" s="392"/>
      <c r="O1368" s="226">
        <f t="shared" si="957"/>
        <v>9822</v>
      </c>
      <c r="P1368" s="226">
        <f t="shared" si="957"/>
        <v>12969</v>
      </c>
      <c r="Q1368" s="226">
        <f t="shared" si="957"/>
        <v>13705</v>
      </c>
      <c r="R1368" s="226">
        <f t="shared" si="957"/>
        <v>14672</v>
      </c>
      <c r="S1368" s="227">
        <f t="shared" si="957"/>
        <v>13907</v>
      </c>
      <c r="T1368" s="227">
        <f t="shared" si="957"/>
        <v>14749</v>
      </c>
      <c r="U1368" s="227">
        <f t="shared" si="957"/>
        <v>15830</v>
      </c>
      <c r="V1368" s="227">
        <f t="shared" si="957"/>
        <v>16999</v>
      </c>
      <c r="W1368" s="226">
        <f t="shared" si="957"/>
        <v>4267</v>
      </c>
      <c r="X1368" s="226">
        <f t="shared" si="957"/>
        <v>5639</v>
      </c>
      <c r="Y1368" s="226">
        <f t="shared" si="957"/>
        <v>5871</v>
      </c>
      <c r="Z1368" s="226">
        <f t="shared" si="957"/>
        <v>6244</v>
      </c>
      <c r="AA1368" s="227">
        <f t="shared" si="957"/>
        <v>6041</v>
      </c>
      <c r="AB1368" s="227">
        <f t="shared" si="957"/>
        <v>6342</v>
      </c>
      <c r="AC1368" s="227">
        <f t="shared" si="957"/>
        <v>6793</v>
      </c>
      <c r="AD1368" s="227">
        <f t="shared" si="957"/>
        <v>7269</v>
      </c>
      <c r="AE1368" s="226">
        <f t="shared" si="957"/>
        <v>113</v>
      </c>
      <c r="AF1368" s="226">
        <f t="shared" si="957"/>
        <v>126</v>
      </c>
      <c r="AG1368" s="226">
        <f t="shared" si="957"/>
        <v>122</v>
      </c>
      <c r="AH1368" s="226">
        <f t="shared" si="957"/>
        <v>123</v>
      </c>
      <c r="AI1368" s="227">
        <f t="shared" si="957"/>
        <v>133</v>
      </c>
      <c r="AJ1368" s="227">
        <f t="shared" si="957"/>
        <v>129</v>
      </c>
      <c r="AK1368" s="227">
        <f t="shared" si="957"/>
        <v>130</v>
      </c>
      <c r="AL1368" s="227">
        <f t="shared" si="957"/>
        <v>132</v>
      </c>
      <c r="AM1368" s="226">
        <f t="shared" si="957"/>
        <v>5554</v>
      </c>
      <c r="AN1368" s="226">
        <f t="shared" si="957"/>
        <v>7331</v>
      </c>
      <c r="AO1368" s="226">
        <f t="shared" si="957"/>
        <v>7833</v>
      </c>
      <c r="AP1368" s="226">
        <f t="shared" si="957"/>
        <v>8427</v>
      </c>
      <c r="AQ1368" s="227">
        <f t="shared" si="957"/>
        <v>7867</v>
      </c>
      <c r="AR1368" s="227">
        <f t="shared" si="957"/>
        <v>8409</v>
      </c>
      <c r="AS1368" s="227">
        <f t="shared" si="957"/>
        <v>9037</v>
      </c>
      <c r="AT1368" s="227">
        <f t="shared" si="957"/>
        <v>9729</v>
      </c>
      <c r="AU1368" s="226">
        <f t="shared" si="957"/>
        <v>2350</v>
      </c>
      <c r="AV1368" s="226">
        <f t="shared" si="957"/>
        <v>3151</v>
      </c>
      <c r="AW1368" s="226">
        <f t="shared" si="957"/>
        <v>3420</v>
      </c>
      <c r="AX1368" s="226">
        <f t="shared" si="957"/>
        <v>3722</v>
      </c>
      <c r="AY1368" s="227">
        <f t="shared" si="957"/>
        <v>3652</v>
      </c>
      <c r="AZ1368" s="227">
        <f t="shared" si="957"/>
        <v>3949</v>
      </c>
      <c r="BA1368" s="227">
        <f t="shared" si="957"/>
        <v>4286</v>
      </c>
      <c r="BB1368" s="227">
        <f t="shared" si="957"/>
        <v>4632</v>
      </c>
      <c r="BC1368" s="226">
        <f t="shared" si="957"/>
        <v>2567</v>
      </c>
      <c r="BD1368" s="226">
        <f t="shared" si="840"/>
        <v>3379</v>
      </c>
      <c r="BE1368" s="226">
        <f t="shared" si="840"/>
        <v>3783</v>
      </c>
      <c r="BF1368" s="226">
        <f t="shared" si="840"/>
        <v>4046</v>
      </c>
      <c r="BG1368" s="227">
        <f t="shared" si="840"/>
        <v>3052</v>
      </c>
      <c r="BH1368" s="227">
        <f t="shared" si="840"/>
        <v>3833</v>
      </c>
      <c r="BI1368" s="227">
        <f t="shared" si="840"/>
        <v>4106</v>
      </c>
      <c r="BJ1368" s="227">
        <f t="shared" si="840"/>
        <v>4542</v>
      </c>
      <c r="BK1368" s="226">
        <f t="shared" si="958"/>
        <v>637</v>
      </c>
      <c r="BL1368" s="226">
        <f t="shared" si="958"/>
        <v>801</v>
      </c>
      <c r="BM1368" s="226">
        <f t="shared" si="958"/>
        <v>630</v>
      </c>
      <c r="BN1368" s="226">
        <f t="shared" si="958"/>
        <v>659</v>
      </c>
      <c r="BO1368" s="227">
        <f t="shared" si="958"/>
        <v>1163</v>
      </c>
      <c r="BP1368" s="227">
        <f t="shared" si="958"/>
        <v>627</v>
      </c>
      <c r="BQ1368" s="227">
        <f t="shared" si="958"/>
        <v>645</v>
      </c>
      <c r="BR1368" s="227">
        <f t="shared" si="958"/>
        <v>555</v>
      </c>
      <c r="BS1368" s="226">
        <f t="shared" si="958"/>
        <v>685</v>
      </c>
      <c r="BT1368" s="226">
        <f t="shared" si="958"/>
        <v>801</v>
      </c>
      <c r="BU1368" s="226">
        <f t="shared" si="958"/>
        <v>630</v>
      </c>
      <c r="BV1368" s="226">
        <f t="shared" si="958"/>
        <v>659</v>
      </c>
      <c r="BW1368" s="227">
        <f t="shared" si="958"/>
        <v>1163</v>
      </c>
      <c r="BX1368" s="227">
        <f t="shared" si="958"/>
        <v>627</v>
      </c>
      <c r="BY1368" s="227">
        <f t="shared" si="958"/>
        <v>645</v>
      </c>
      <c r="BZ1368" s="227">
        <f t="shared" si="958"/>
        <v>555</v>
      </c>
      <c r="CA1368" s="226">
        <f t="shared" si="958"/>
        <v>48</v>
      </c>
      <c r="CB1368" s="226">
        <f t="shared" si="958"/>
        <v>0</v>
      </c>
      <c r="CC1368" s="226">
        <f t="shared" si="958"/>
        <v>0</v>
      </c>
      <c r="CD1368" s="226">
        <f t="shared" si="958"/>
        <v>0</v>
      </c>
      <c r="CE1368" s="227">
        <f t="shared" si="958"/>
        <v>0</v>
      </c>
      <c r="CF1368" s="227">
        <f t="shared" si="958"/>
        <v>0</v>
      </c>
      <c r="CG1368" s="227">
        <f t="shared" si="958"/>
        <v>0</v>
      </c>
      <c r="CH1368" s="227">
        <f t="shared" si="958"/>
        <v>0</v>
      </c>
      <c r="CI1368" s="562"/>
      <c r="CJ1368" s="226">
        <f t="shared" si="959"/>
        <v>2568</v>
      </c>
      <c r="CK1368" s="226">
        <f t="shared" si="959"/>
        <v>3337</v>
      </c>
      <c r="CL1368" s="226">
        <f t="shared" si="959"/>
        <v>3599</v>
      </c>
      <c r="CM1368" s="226">
        <f t="shared" si="959"/>
        <v>3931</v>
      </c>
      <c r="CN1368" s="227">
        <f t="shared" si="959"/>
        <v>3052</v>
      </c>
      <c r="CO1368" s="227">
        <f t="shared" si="959"/>
        <v>3357.7771712924809</v>
      </c>
      <c r="CP1368" s="227">
        <f t="shared" si="959"/>
        <v>3717.8034205469153</v>
      </c>
      <c r="CQ1368" s="227">
        <f t="shared" si="959"/>
        <v>4061.4150123500322</v>
      </c>
      <c r="CR1368" s="226">
        <f t="shared" si="959"/>
        <v>1825</v>
      </c>
      <c r="CS1368" s="226">
        <f t="shared" si="959"/>
        <v>2401</v>
      </c>
      <c r="CT1368" s="226">
        <f t="shared" si="959"/>
        <v>2561</v>
      </c>
      <c r="CU1368" s="226">
        <f t="shared" si="959"/>
        <v>2757</v>
      </c>
      <c r="CV1368" s="227">
        <f t="shared" si="959"/>
        <v>1792</v>
      </c>
      <c r="CW1368" s="227">
        <f t="shared" si="959"/>
        <v>1904.7771712924809</v>
      </c>
      <c r="CX1368" s="227">
        <f t="shared" si="959"/>
        <v>2057.8034205469162</v>
      </c>
      <c r="CY1368" s="227">
        <f t="shared" si="959"/>
        <v>2240.4150123500322</v>
      </c>
      <c r="CZ1368" s="226">
        <f t="shared" si="959"/>
        <v>40</v>
      </c>
      <c r="DA1368" s="226">
        <f t="shared" si="959"/>
        <v>52</v>
      </c>
      <c r="DB1368" s="226">
        <f t="shared" si="959"/>
        <v>56</v>
      </c>
      <c r="DC1368" s="226">
        <f t="shared" si="959"/>
        <v>57</v>
      </c>
      <c r="DD1368" s="227">
        <f t="shared" si="959"/>
        <v>362</v>
      </c>
      <c r="DE1368" s="227">
        <f t="shared" si="959"/>
        <v>419</v>
      </c>
      <c r="DF1368" s="227">
        <f t="shared" si="959"/>
        <v>451</v>
      </c>
      <c r="DG1368" s="227">
        <f t="shared" si="959"/>
        <v>511</v>
      </c>
      <c r="DH1368" s="226">
        <f t="shared" si="959"/>
        <v>703</v>
      </c>
      <c r="DI1368" s="226">
        <f t="shared" si="959"/>
        <v>884</v>
      </c>
      <c r="DJ1368" s="226">
        <f t="shared" si="959"/>
        <v>982</v>
      </c>
      <c r="DK1368" s="226">
        <f t="shared" si="959"/>
        <v>1117</v>
      </c>
      <c r="DL1368" s="227">
        <f t="shared" si="959"/>
        <v>898</v>
      </c>
      <c r="DM1368" s="227">
        <f t="shared" si="959"/>
        <v>1034</v>
      </c>
      <c r="DN1368" s="227">
        <f t="shared" si="959"/>
        <v>1209</v>
      </c>
      <c r="DO1368" s="227">
        <f t="shared" si="959"/>
        <v>1310</v>
      </c>
      <c r="DP1368" s="226">
        <f t="shared" si="959"/>
        <v>-1</v>
      </c>
      <c r="DQ1368" s="226">
        <f t="shared" si="959"/>
        <v>42</v>
      </c>
      <c r="DR1368" s="226">
        <f t="shared" si="959"/>
        <v>184</v>
      </c>
      <c r="DS1368" s="226">
        <f t="shared" si="959"/>
        <v>115</v>
      </c>
      <c r="DT1368" s="227">
        <f t="shared" si="959"/>
        <v>0</v>
      </c>
      <c r="DU1368" s="227">
        <f t="shared" si="959"/>
        <v>475.222828707519</v>
      </c>
      <c r="DV1368" s="227">
        <f t="shared" si="959"/>
        <v>388.19657945308398</v>
      </c>
      <c r="DW1368" s="227">
        <f t="shared" si="959"/>
        <v>480.58498764996727</v>
      </c>
      <c r="DX1368" s="377">
        <f t="shared" ref="DX1368:EB1431" si="964">IFERROR(W1368/O1368,0)</f>
        <v>0.43443290572184889</v>
      </c>
      <c r="DY1368" s="377">
        <f t="shared" si="964"/>
        <v>0.43480607602745008</v>
      </c>
      <c r="DZ1368" s="377">
        <f t="shared" si="964"/>
        <v>0.4283838015322875</v>
      </c>
      <c r="EA1368" s="377">
        <f t="shared" si="963"/>
        <v>0.42557251908396948</v>
      </c>
      <c r="EB1368" s="378">
        <f t="shared" si="963"/>
        <v>0.43438556122815847</v>
      </c>
      <c r="EC1368" s="378">
        <f t="shared" si="963"/>
        <v>0.42999525391551968</v>
      </c>
      <c r="ED1368" s="378">
        <f t="shared" si="789"/>
        <v>0.42912192040429564</v>
      </c>
      <c r="EE1368" s="378">
        <f t="shared" si="789"/>
        <v>0.42761338902288371</v>
      </c>
      <c r="EF1368" s="553"/>
      <c r="EG1368" s="226">
        <f t="shared" si="960"/>
        <v>9824</v>
      </c>
      <c r="EH1368" s="226">
        <f t="shared" si="960"/>
        <v>4268</v>
      </c>
      <c r="EI1368" s="226">
        <f t="shared" si="960"/>
        <v>5556</v>
      </c>
      <c r="EJ1368" s="226">
        <f t="shared" si="960"/>
        <v>2326</v>
      </c>
      <c r="EK1368" s="226">
        <f t="shared" si="960"/>
        <v>21918</v>
      </c>
      <c r="EL1368" s="226">
        <f t="shared" si="960"/>
        <v>110535</v>
      </c>
      <c r="EM1368" s="226">
        <f t="shared" si="960"/>
        <v>108538</v>
      </c>
      <c r="EN1368" s="379">
        <f t="shared" si="845"/>
        <v>0.43444625407166126</v>
      </c>
      <c r="EO1368" s="226">
        <f t="shared" si="846"/>
        <v>41.864650827933765</v>
      </c>
      <c r="EP1368" s="379">
        <f t="shared" si="847"/>
        <v>2.2310667752442996</v>
      </c>
      <c r="EQ1368" s="226">
        <f t="shared" si="848"/>
        <v>198290.13434658706</v>
      </c>
      <c r="ER1368" s="226">
        <f t="shared" si="849"/>
        <v>1785.8568734759563</v>
      </c>
      <c r="ET1368" s="227">
        <f t="shared" si="961"/>
        <v>13907</v>
      </c>
      <c r="EU1368" s="227">
        <f t="shared" si="961"/>
        <v>6041</v>
      </c>
      <c r="EV1368" s="227">
        <f t="shared" si="961"/>
        <v>7867</v>
      </c>
      <c r="EW1368" s="227">
        <f t="shared" si="961"/>
        <v>3652</v>
      </c>
      <c r="EX1368" s="227">
        <f t="shared" si="961"/>
        <v>32984</v>
      </c>
      <c r="EY1368" s="227">
        <f t="shared" si="961"/>
        <v>130675</v>
      </c>
      <c r="EZ1368" s="227">
        <f t="shared" si="961"/>
        <v>127669</v>
      </c>
      <c r="FA1368" s="380">
        <f t="shared" si="851"/>
        <v>0.43438556122815847</v>
      </c>
      <c r="FB1368" s="228">
        <f t="shared" si="852"/>
        <v>46.421761789754676</v>
      </c>
      <c r="FC1368" s="380">
        <f t="shared" si="853"/>
        <v>2.3717552311785433</v>
      </c>
      <c r="FD1368" s="227">
        <f t="shared" si="854"/>
        <v>252412.4736942797</v>
      </c>
      <c r="FE1368" s="227">
        <f t="shared" si="855"/>
        <v>2383.7684428744124</v>
      </c>
      <c r="FF1368" s="227">
        <f>FF1225</f>
        <v>7867</v>
      </c>
      <c r="FG1368" s="228">
        <f t="shared" si="878"/>
        <v>43.243930341934664</v>
      </c>
      <c r="FH1368" s="227">
        <f t="shared" si="962"/>
        <v>3402</v>
      </c>
      <c r="FI1368" s="227">
        <f t="shared" si="962"/>
        <v>7867</v>
      </c>
      <c r="FJ1368" s="227">
        <f t="shared" si="962"/>
        <v>280</v>
      </c>
      <c r="FK1368" s="227">
        <f t="shared" si="857"/>
        <v>4185</v>
      </c>
      <c r="FL1368" s="227">
        <f>FL1225</f>
        <v>379</v>
      </c>
      <c r="FM1368" s="227">
        <f t="shared" si="858"/>
        <v>3806</v>
      </c>
      <c r="FN1368" s="553"/>
      <c r="FO1368" s="413"/>
      <c r="FP1368" s="413"/>
      <c r="FQ1368" s="413"/>
      <c r="FR1368" s="413"/>
      <c r="FS1368" s="413"/>
      <c r="FT1368" s="413"/>
      <c r="FU1368" s="413"/>
      <c r="FV1368" s="413"/>
      <c r="FW1368" s="553"/>
      <c r="FX1368" s="553"/>
      <c r="FY1368" s="553"/>
    </row>
    <row r="1369" spans="1:181">
      <c r="F1369" s="371"/>
      <c r="G1369" s="371" t="s">
        <v>2845</v>
      </c>
      <c r="H1369" s="371" t="s">
        <v>2846</v>
      </c>
      <c r="J1369" s="561"/>
      <c r="K1369" s="392"/>
      <c r="O1369" s="226">
        <f t="shared" ref="O1369:BC1369" si="965">SUM(O1226:O1232)</f>
        <v>76288</v>
      </c>
      <c r="P1369" s="226">
        <f t="shared" si="965"/>
        <v>103001</v>
      </c>
      <c r="Q1369" s="226">
        <f t="shared" si="965"/>
        <v>110297</v>
      </c>
      <c r="R1369" s="226">
        <f t="shared" si="965"/>
        <v>118515</v>
      </c>
      <c r="S1369" s="227">
        <f>SUM(S1226:S1232)</f>
        <v>105288</v>
      </c>
      <c r="T1369" s="227">
        <f>SUM(T1226:T1232)</f>
        <v>112720</v>
      </c>
      <c r="U1369" s="227">
        <f>SUM(U1226:U1232)</f>
        <v>121174</v>
      </c>
      <c r="V1369" s="227">
        <f>SUM(V1226:V1232)</f>
        <v>130636</v>
      </c>
      <c r="W1369" s="226">
        <f t="shared" si="965"/>
        <v>47297</v>
      </c>
      <c r="X1369" s="226">
        <f t="shared" si="965"/>
        <v>63029</v>
      </c>
      <c r="Y1369" s="226">
        <f t="shared" si="965"/>
        <v>67265</v>
      </c>
      <c r="Z1369" s="226">
        <f t="shared" si="965"/>
        <v>72047</v>
      </c>
      <c r="AA1369" s="227">
        <f>SUM(AA1226:AA1232)</f>
        <v>63229</v>
      </c>
      <c r="AB1369" s="227">
        <f>SUM(AB1226:AB1232)</f>
        <v>67487</v>
      </c>
      <c r="AC1369" s="227">
        <f>SUM(AC1226:AC1232)</f>
        <v>72369</v>
      </c>
      <c r="AD1369" s="227">
        <f>SUM(AD1226:AD1232)</f>
        <v>77858</v>
      </c>
      <c r="AE1369" s="226">
        <f t="shared" si="965"/>
        <v>786</v>
      </c>
      <c r="AF1369" s="226">
        <f t="shared" si="965"/>
        <v>814</v>
      </c>
      <c r="AG1369" s="226">
        <f t="shared" si="965"/>
        <v>777</v>
      </c>
      <c r="AH1369" s="226">
        <f t="shared" si="965"/>
        <v>826</v>
      </c>
      <c r="AI1369" s="227">
        <f>SUM(AI1226:AI1232)</f>
        <v>835</v>
      </c>
      <c r="AJ1369" s="227">
        <f>SUM(AJ1226:AJ1232)</f>
        <v>799</v>
      </c>
      <c r="AK1369" s="227">
        <f>SUM(AK1226:AK1232)</f>
        <v>845</v>
      </c>
      <c r="AL1369" s="227">
        <f>SUM(AL1226:AL1232)</f>
        <v>873</v>
      </c>
      <c r="AM1369" s="226">
        <f t="shared" si="965"/>
        <v>28998</v>
      </c>
      <c r="AN1369" s="226">
        <f t="shared" si="965"/>
        <v>39973</v>
      </c>
      <c r="AO1369" s="226">
        <f t="shared" si="965"/>
        <v>43027</v>
      </c>
      <c r="AP1369" s="226">
        <f t="shared" si="965"/>
        <v>46467</v>
      </c>
      <c r="AQ1369" s="227">
        <f>SUM(AQ1226:AQ1232)</f>
        <v>42059</v>
      </c>
      <c r="AR1369" s="227">
        <f>SUM(AR1226:AR1232)</f>
        <v>45235</v>
      </c>
      <c r="AS1369" s="227">
        <f>SUM(AS1226:AS1232)</f>
        <v>48806</v>
      </c>
      <c r="AT1369" s="227">
        <f>SUM(AT1226:AT1232)</f>
        <v>52785</v>
      </c>
      <c r="AU1369" s="226">
        <f t="shared" si="965"/>
        <v>10589</v>
      </c>
      <c r="AV1369" s="226">
        <f t="shared" si="965"/>
        <v>14835</v>
      </c>
      <c r="AW1369" s="226">
        <f t="shared" si="965"/>
        <v>16125</v>
      </c>
      <c r="AX1369" s="226">
        <f t="shared" si="965"/>
        <v>17632</v>
      </c>
      <c r="AY1369" s="227">
        <f>SUM(AY1226:AY1232)</f>
        <v>16083</v>
      </c>
      <c r="AZ1369" s="227">
        <f>SUM(AZ1226:AZ1232)</f>
        <v>17460</v>
      </c>
      <c r="BA1369" s="227">
        <f>SUM(BA1226:BA1232)</f>
        <v>19056</v>
      </c>
      <c r="BB1369" s="227">
        <f>SUM(BB1226:BB1232)</f>
        <v>20799</v>
      </c>
      <c r="BC1369" s="226">
        <f t="shared" si="965"/>
        <v>20549</v>
      </c>
      <c r="BD1369" s="226">
        <f t="shared" si="840"/>
        <v>23525.797004533353</v>
      </c>
      <c r="BE1369" s="226">
        <f t="shared" si="840"/>
        <v>25256.013306000001</v>
      </c>
      <c r="BF1369" s="226">
        <f t="shared" si="840"/>
        <v>27198.329290000001</v>
      </c>
      <c r="BG1369" s="227">
        <f t="shared" si="840"/>
        <v>24791</v>
      </c>
      <c r="BH1369" s="227">
        <f t="shared" si="840"/>
        <v>26685</v>
      </c>
      <c r="BI1369" s="227">
        <f t="shared" si="840"/>
        <v>28707</v>
      </c>
      <c r="BJ1369" s="227">
        <f t="shared" si="840"/>
        <v>31355</v>
      </c>
      <c r="BK1369" s="226">
        <f t="shared" ref="BK1369:CD1369" si="966">SUM(BK1226:BK1232)</f>
        <v>-2140</v>
      </c>
      <c r="BL1369" s="226">
        <f t="shared" si="966"/>
        <v>1612.2029954666482</v>
      </c>
      <c r="BM1369" s="226">
        <f t="shared" si="966"/>
        <v>1645.9866939999999</v>
      </c>
      <c r="BN1369" s="226">
        <f t="shared" si="966"/>
        <v>1636.6707099999999</v>
      </c>
      <c r="BO1369" s="227">
        <f>SUM(BO1226:BO1232)</f>
        <v>1185</v>
      </c>
      <c r="BP1369" s="227">
        <f>SUM(BP1226:BP1232)</f>
        <v>1090</v>
      </c>
      <c r="BQ1369" s="227">
        <f>SUM(BQ1226:BQ1232)</f>
        <v>1043</v>
      </c>
      <c r="BR1369" s="227">
        <f>SUM(BR1226:BR1232)</f>
        <v>631</v>
      </c>
      <c r="BS1369" s="226">
        <f t="shared" si="966"/>
        <v>1079</v>
      </c>
      <c r="BT1369" s="226">
        <f t="shared" si="966"/>
        <v>2051</v>
      </c>
      <c r="BU1369" s="226">
        <f t="shared" si="966"/>
        <v>2444</v>
      </c>
      <c r="BV1369" s="226">
        <f t="shared" si="966"/>
        <v>2325</v>
      </c>
      <c r="BW1369" s="227">
        <f>SUM(BW1226:BW1232)</f>
        <v>1660</v>
      </c>
      <c r="BX1369" s="227">
        <f>SUM(BX1226:BX1232)</f>
        <v>1888</v>
      </c>
      <c r="BY1369" s="227">
        <f>SUM(BY1226:BY1232)</f>
        <v>1732</v>
      </c>
      <c r="BZ1369" s="227">
        <f>SUM(BZ1226:BZ1232)</f>
        <v>1337</v>
      </c>
      <c r="CA1369" s="226">
        <f t="shared" si="966"/>
        <v>3219</v>
      </c>
      <c r="CB1369" s="226">
        <f t="shared" si="966"/>
        <v>438.79700453335175</v>
      </c>
      <c r="CC1369" s="226">
        <f t="shared" si="966"/>
        <v>798.01330599999994</v>
      </c>
      <c r="CD1369" s="226">
        <f t="shared" si="966"/>
        <v>688.32929000000001</v>
      </c>
      <c r="CE1369" s="227">
        <f>SUM(CE1226:CE1232)</f>
        <v>475</v>
      </c>
      <c r="CF1369" s="227">
        <f>SUM(CF1226:CF1232)</f>
        <v>798</v>
      </c>
      <c r="CG1369" s="227">
        <f>SUM(CG1226:CG1232)</f>
        <v>689</v>
      </c>
      <c r="CH1369" s="227">
        <f>SUM(CH1226:CH1232)</f>
        <v>706</v>
      </c>
      <c r="CI1369" s="562"/>
      <c r="CJ1369" s="226">
        <f t="shared" ref="CJ1369:DS1369" si="967">SUM(CJ1226:CJ1232)</f>
        <v>20555</v>
      </c>
      <c r="CK1369" s="226">
        <f t="shared" si="967"/>
        <v>32406</v>
      </c>
      <c r="CL1369" s="226">
        <f t="shared" si="967"/>
        <v>34045</v>
      </c>
      <c r="CM1369" s="226">
        <f t="shared" si="967"/>
        <v>35516</v>
      </c>
      <c r="CN1369" s="227">
        <f>SUM(CN1226:CN1232)</f>
        <v>24791</v>
      </c>
      <c r="CO1369" s="227">
        <f>SUM(CO1226:CO1232)</f>
        <v>26763.628765970723</v>
      </c>
      <c r="CP1369" s="227">
        <f>SUM(CP1226:CP1232)</f>
        <v>29586.144403548322</v>
      </c>
      <c r="CQ1369" s="227">
        <f>SUM(CQ1226:CQ1232)</f>
        <v>31263.723657436385</v>
      </c>
      <c r="CR1369" s="226">
        <f t="shared" si="967"/>
        <v>3277</v>
      </c>
      <c r="CS1369" s="226">
        <f t="shared" si="967"/>
        <v>4191</v>
      </c>
      <c r="CT1369" s="226">
        <f t="shared" si="967"/>
        <v>4479</v>
      </c>
      <c r="CU1369" s="226">
        <f t="shared" si="967"/>
        <v>4759</v>
      </c>
      <c r="CV1369" s="227">
        <f>SUM(CV1226:CV1232)</f>
        <v>-2634</v>
      </c>
      <c r="CW1369" s="227">
        <f>SUM(CW1226:CW1232)</f>
        <v>-2807.3712340292773</v>
      </c>
      <c r="CX1369" s="227">
        <f>SUM(CX1226:CX1232)</f>
        <v>-3020.8555964516786</v>
      </c>
      <c r="CY1369" s="227">
        <f>SUM(CY1226:CY1232)</f>
        <v>-3282.2763425636163</v>
      </c>
      <c r="CZ1369" s="226">
        <f t="shared" si="967"/>
        <v>1640</v>
      </c>
      <c r="DA1369" s="226">
        <f t="shared" si="967"/>
        <v>2425</v>
      </c>
      <c r="DB1369" s="226">
        <f t="shared" si="967"/>
        <v>2578</v>
      </c>
      <c r="DC1369" s="226">
        <f t="shared" si="967"/>
        <v>2634</v>
      </c>
      <c r="DD1369" s="227">
        <f>SUM(DD1226:DD1232)</f>
        <v>1791</v>
      </c>
      <c r="DE1369" s="227">
        <f>SUM(DE1226:DE1232)</f>
        <v>1835</v>
      </c>
      <c r="DF1369" s="227">
        <f>SUM(DF1226:DF1232)</f>
        <v>1905</v>
      </c>
      <c r="DG1369" s="227">
        <f>SUM(DG1226:DG1232)</f>
        <v>2305</v>
      </c>
      <c r="DH1369" s="226">
        <f t="shared" si="967"/>
        <v>15638</v>
      </c>
      <c r="DI1369" s="226">
        <f t="shared" si="967"/>
        <v>25790</v>
      </c>
      <c r="DJ1369" s="226">
        <f t="shared" si="967"/>
        <v>26988</v>
      </c>
      <c r="DK1369" s="226">
        <f t="shared" si="967"/>
        <v>28123</v>
      </c>
      <c r="DL1369" s="227">
        <f>SUM(DL1226:DL1232)</f>
        <v>25634</v>
      </c>
      <c r="DM1369" s="227">
        <f>SUM(DM1226:DM1232)</f>
        <v>27736</v>
      </c>
      <c r="DN1369" s="227">
        <f>SUM(DN1226:DN1232)</f>
        <v>30702</v>
      </c>
      <c r="DO1369" s="227">
        <f>SUM(DO1226:DO1232)</f>
        <v>32241</v>
      </c>
      <c r="DP1369" s="226">
        <f t="shared" si="967"/>
        <v>-6</v>
      </c>
      <c r="DQ1369" s="226">
        <f t="shared" si="967"/>
        <v>-8880.2029954666468</v>
      </c>
      <c r="DR1369" s="226">
        <f t="shared" si="967"/>
        <v>-8788.9866939999993</v>
      </c>
      <c r="DS1369" s="226">
        <f t="shared" si="967"/>
        <v>-8317.6707099999985</v>
      </c>
      <c r="DT1369" s="227">
        <f>SUM(DT1226:DT1232)</f>
        <v>0</v>
      </c>
      <c r="DU1369" s="227">
        <f>SUM(DU1226:DU1232)</f>
        <v>-78.628765970721986</v>
      </c>
      <c r="DV1369" s="227">
        <f>SUM(DV1226:DV1232)</f>
        <v>-879.14440354832163</v>
      </c>
      <c r="DW1369" s="227">
        <f>SUM(DW1226:DW1232)</f>
        <v>91.276342563616566</v>
      </c>
      <c r="DX1369" s="377">
        <f t="shared" si="964"/>
        <v>0.61997955117449666</v>
      </c>
      <c r="DY1369" s="377">
        <f t="shared" si="964"/>
        <v>0.61192609780487572</v>
      </c>
      <c r="DZ1369" s="377">
        <f t="shared" si="964"/>
        <v>0.60985339583125564</v>
      </c>
      <c r="EA1369" s="377">
        <f t="shared" si="963"/>
        <v>0.60791460996498337</v>
      </c>
      <c r="EB1369" s="378">
        <f t="shared" si="963"/>
        <v>0.60053377402932906</v>
      </c>
      <c r="EC1369" s="378">
        <f t="shared" si="963"/>
        <v>0.59871362668559258</v>
      </c>
      <c r="ED1369" s="378">
        <f t="shared" si="789"/>
        <v>0.59723207948899926</v>
      </c>
      <c r="EE1369" s="378">
        <f t="shared" si="789"/>
        <v>0.59599191647019201</v>
      </c>
      <c r="EF1369" s="553"/>
      <c r="EG1369" s="226">
        <f t="shared" ref="EG1369:EM1369" si="968">SUM(EG1226:EG1232)</f>
        <v>76317</v>
      </c>
      <c r="EH1369" s="226">
        <f t="shared" si="968"/>
        <v>44697</v>
      </c>
      <c r="EI1369" s="226">
        <f t="shared" si="968"/>
        <v>31622</v>
      </c>
      <c r="EJ1369" s="226">
        <f t="shared" si="968"/>
        <v>11523</v>
      </c>
      <c r="EK1369" s="226">
        <f t="shared" si="968"/>
        <v>89526</v>
      </c>
      <c r="EL1369" s="226">
        <f t="shared" si="968"/>
        <v>312962</v>
      </c>
      <c r="EM1369" s="226">
        <f t="shared" si="968"/>
        <v>276374</v>
      </c>
      <c r="EN1369" s="379">
        <f t="shared" si="845"/>
        <v>0.58567553756043866</v>
      </c>
      <c r="EO1369" s="226">
        <f t="shared" si="846"/>
        <v>36.439820378217696</v>
      </c>
      <c r="EP1369" s="379">
        <f t="shared" si="847"/>
        <v>1.1730807028578167</v>
      </c>
      <c r="EQ1369" s="226">
        <f t="shared" si="848"/>
        <v>286060.28846952663</v>
      </c>
      <c r="ER1369" s="226">
        <f t="shared" si="849"/>
        <v>3474.4585235948384</v>
      </c>
      <c r="ET1369" s="227">
        <f t="shared" ref="ET1369:EZ1369" si="969">SUM(ET1226:ET1232)</f>
        <v>109239</v>
      </c>
      <c r="EU1369" s="227">
        <f t="shared" si="969"/>
        <v>65489</v>
      </c>
      <c r="EV1369" s="227">
        <f t="shared" si="969"/>
        <v>43750</v>
      </c>
      <c r="EW1369" s="227">
        <f t="shared" si="969"/>
        <v>18077</v>
      </c>
      <c r="EX1369" s="227">
        <f t="shared" si="969"/>
        <v>168741</v>
      </c>
      <c r="EY1369" s="227">
        <f t="shared" si="969"/>
        <v>411273</v>
      </c>
      <c r="EZ1369" s="227">
        <f t="shared" si="969"/>
        <v>363787</v>
      </c>
      <c r="FA1369" s="380">
        <f t="shared" si="851"/>
        <v>0.59950200935563303</v>
      </c>
      <c r="FB1369" s="228">
        <f t="shared" si="852"/>
        <v>41.318857142857141</v>
      </c>
      <c r="FC1369" s="380">
        <f t="shared" si="853"/>
        <v>1.5446955757559113</v>
      </c>
      <c r="FD1369" s="227">
        <f t="shared" si="854"/>
        <v>410289.51572313282</v>
      </c>
      <c r="FE1369" s="227">
        <f t="shared" si="855"/>
        <v>4140.9304528932225</v>
      </c>
      <c r="FF1369" s="227">
        <f>SUM(FF1226:FF1232)</f>
        <v>42369</v>
      </c>
      <c r="FG1369" s="228">
        <f t="shared" si="878"/>
        <v>38.181217399513798</v>
      </c>
      <c r="FH1369" s="227">
        <f>SUM(FH1226:FH1232)</f>
        <v>16177</v>
      </c>
      <c r="FI1369" s="227">
        <f>SUM(FI1226:FI1232)</f>
        <v>42369</v>
      </c>
      <c r="FJ1369" s="227">
        <f>SUM(FJ1226:FJ1232)</f>
        <v>363</v>
      </c>
      <c r="FK1369" s="227">
        <f t="shared" si="857"/>
        <v>25829</v>
      </c>
      <c r="FL1369" s="227">
        <f>SUM(FL1226:FL1232)</f>
        <v>16723</v>
      </c>
      <c r="FM1369" s="227">
        <f t="shared" si="858"/>
        <v>9106</v>
      </c>
      <c r="FN1369" s="553"/>
      <c r="FO1369" s="413"/>
      <c r="FP1369" s="413"/>
      <c r="FQ1369" s="413"/>
      <c r="FR1369" s="413"/>
      <c r="FS1369" s="413"/>
      <c r="FT1369" s="413"/>
      <c r="FU1369" s="413"/>
      <c r="FV1369" s="413"/>
      <c r="FW1369" s="553"/>
      <c r="FX1369" s="553"/>
      <c r="FY1369" s="553"/>
    </row>
    <row r="1370" spans="1:181">
      <c r="F1370" s="371"/>
      <c r="G1370" s="371" t="s">
        <v>2847</v>
      </c>
      <c r="H1370" s="371" t="s">
        <v>2848</v>
      </c>
      <c r="J1370" s="561"/>
      <c r="K1370" s="392"/>
      <c r="O1370" s="226">
        <f t="shared" ref="O1370:BC1370" si="970">SUM(O1233:O1235)</f>
        <v>81913</v>
      </c>
      <c r="P1370" s="226">
        <f t="shared" si="970"/>
        <v>122169</v>
      </c>
      <c r="Q1370" s="226">
        <f t="shared" si="970"/>
        <v>132326</v>
      </c>
      <c r="R1370" s="226">
        <f t="shared" si="970"/>
        <v>143859</v>
      </c>
      <c r="S1370" s="227">
        <f>SUM(S1233:S1235)</f>
        <v>125069</v>
      </c>
      <c r="T1370" s="227">
        <f>SUM(T1233:T1235)</f>
        <v>135661</v>
      </c>
      <c r="U1370" s="227">
        <f>SUM(U1233:U1235)</f>
        <v>147716</v>
      </c>
      <c r="V1370" s="227">
        <f>SUM(V1233:V1235)</f>
        <v>159844</v>
      </c>
      <c r="W1370" s="226">
        <f t="shared" si="970"/>
        <v>42402</v>
      </c>
      <c r="X1370" s="226">
        <f t="shared" si="970"/>
        <v>60013</v>
      </c>
      <c r="Y1370" s="226">
        <f t="shared" si="970"/>
        <v>64671</v>
      </c>
      <c r="Z1370" s="226">
        <f t="shared" si="970"/>
        <v>70029</v>
      </c>
      <c r="AA1370" s="227">
        <f>SUM(AA1233:AA1235)</f>
        <v>62764</v>
      </c>
      <c r="AB1370" s="227">
        <f>SUM(AB1233:AB1235)</f>
        <v>67931</v>
      </c>
      <c r="AC1370" s="227">
        <f>SUM(AC1233:AC1235)</f>
        <v>73804</v>
      </c>
      <c r="AD1370" s="227">
        <f>SUM(AD1233:AD1235)</f>
        <v>79519</v>
      </c>
      <c r="AE1370" s="226">
        <f t="shared" si="970"/>
        <v>741</v>
      </c>
      <c r="AF1370" s="226">
        <f t="shared" si="970"/>
        <v>873</v>
      </c>
      <c r="AG1370" s="226">
        <f t="shared" si="970"/>
        <v>861</v>
      </c>
      <c r="AH1370" s="226">
        <f t="shared" si="970"/>
        <v>921</v>
      </c>
      <c r="AI1370" s="227">
        <f>SUM(AI1233:AI1235)</f>
        <v>870</v>
      </c>
      <c r="AJ1370" s="227">
        <f>SUM(AJ1233:AJ1235)</f>
        <v>857</v>
      </c>
      <c r="AK1370" s="227">
        <f>SUM(AK1233:AK1235)</f>
        <v>918</v>
      </c>
      <c r="AL1370" s="227">
        <f>SUM(AL1233:AL1235)</f>
        <v>960</v>
      </c>
      <c r="AM1370" s="226">
        <f t="shared" si="970"/>
        <v>39512</v>
      </c>
      <c r="AN1370" s="226">
        <f t="shared" si="970"/>
        <v>62158</v>
      </c>
      <c r="AO1370" s="226">
        <f t="shared" si="970"/>
        <v>67656</v>
      </c>
      <c r="AP1370" s="226">
        <f t="shared" si="970"/>
        <v>73832</v>
      </c>
      <c r="AQ1370" s="227">
        <f>SUM(AQ1233:AQ1235)</f>
        <v>62300</v>
      </c>
      <c r="AR1370" s="227">
        <f>SUM(AR1233:AR1235)</f>
        <v>67730</v>
      </c>
      <c r="AS1370" s="227">
        <f>SUM(AS1233:AS1235)</f>
        <v>73915</v>
      </c>
      <c r="AT1370" s="227">
        <f>SUM(AT1233:AT1235)</f>
        <v>80324</v>
      </c>
      <c r="AU1370" s="226">
        <f t="shared" si="970"/>
        <v>9824</v>
      </c>
      <c r="AV1370" s="226">
        <f t="shared" si="970"/>
        <v>15065</v>
      </c>
      <c r="AW1370" s="226">
        <f t="shared" si="970"/>
        <v>16370</v>
      </c>
      <c r="AX1370" s="226">
        <f t="shared" si="970"/>
        <v>17852</v>
      </c>
      <c r="AY1370" s="227">
        <f>SUM(AY1233:AY1235)</f>
        <v>15136</v>
      </c>
      <c r="AZ1370" s="227">
        <f>SUM(AZ1233:AZ1235)</f>
        <v>16414</v>
      </c>
      <c r="BA1370" s="227">
        <f>SUM(BA1233:BA1235)</f>
        <v>17897</v>
      </c>
      <c r="BB1370" s="227">
        <f>SUM(BB1233:BB1235)</f>
        <v>19428</v>
      </c>
      <c r="BC1370" s="226">
        <f t="shared" si="970"/>
        <v>27384</v>
      </c>
      <c r="BD1370" s="226">
        <f t="shared" si="840"/>
        <v>43915</v>
      </c>
      <c r="BE1370" s="226">
        <f t="shared" si="840"/>
        <v>48214</v>
      </c>
      <c r="BF1370" s="226">
        <f t="shared" si="840"/>
        <v>52393</v>
      </c>
      <c r="BG1370" s="227">
        <f t="shared" si="840"/>
        <v>43750</v>
      </c>
      <c r="BH1370" s="227">
        <f t="shared" si="840"/>
        <v>48111</v>
      </c>
      <c r="BI1370" s="227">
        <f t="shared" si="840"/>
        <v>53116</v>
      </c>
      <c r="BJ1370" s="227">
        <f t="shared" si="840"/>
        <v>58684</v>
      </c>
      <c r="BK1370" s="226">
        <f t="shared" ref="BK1370:CD1370" si="971">SUM(BK1233:BK1235)</f>
        <v>2304</v>
      </c>
      <c r="BL1370" s="226">
        <f t="shared" si="971"/>
        <v>3178</v>
      </c>
      <c r="BM1370" s="226">
        <f t="shared" si="971"/>
        <v>3072</v>
      </c>
      <c r="BN1370" s="226">
        <f t="shared" si="971"/>
        <v>3587</v>
      </c>
      <c r="BO1370" s="227">
        <f>SUM(BO1233:BO1235)</f>
        <v>3414</v>
      </c>
      <c r="BP1370" s="227">
        <f>SUM(BP1233:BP1235)</f>
        <v>3205</v>
      </c>
      <c r="BQ1370" s="227">
        <f>SUM(BQ1233:BQ1235)</f>
        <v>2902</v>
      </c>
      <c r="BR1370" s="227">
        <f>SUM(BR1233:BR1235)</f>
        <v>2212</v>
      </c>
      <c r="BS1370" s="226">
        <f t="shared" si="971"/>
        <v>2324</v>
      </c>
      <c r="BT1370" s="226">
        <f t="shared" si="971"/>
        <v>3178</v>
      </c>
      <c r="BU1370" s="226">
        <f t="shared" si="971"/>
        <v>3072</v>
      </c>
      <c r="BV1370" s="226">
        <f t="shared" si="971"/>
        <v>3587</v>
      </c>
      <c r="BW1370" s="227">
        <f>SUM(BW1233:BW1235)</f>
        <v>3414</v>
      </c>
      <c r="BX1370" s="227">
        <f>SUM(BX1233:BX1235)</f>
        <v>3205</v>
      </c>
      <c r="BY1370" s="227">
        <f>SUM(BY1233:BY1235)</f>
        <v>2902</v>
      </c>
      <c r="BZ1370" s="227">
        <f>SUM(BZ1233:BZ1235)</f>
        <v>2212</v>
      </c>
      <c r="CA1370" s="226">
        <f t="shared" si="971"/>
        <v>20</v>
      </c>
      <c r="CB1370" s="226">
        <f t="shared" si="971"/>
        <v>0</v>
      </c>
      <c r="CC1370" s="226">
        <f t="shared" si="971"/>
        <v>0</v>
      </c>
      <c r="CD1370" s="226">
        <f t="shared" si="971"/>
        <v>0</v>
      </c>
      <c r="CE1370" s="227">
        <f>SUM(CE1233:CE1235)</f>
        <v>0</v>
      </c>
      <c r="CF1370" s="227">
        <f>SUM(CF1233:CF1235)</f>
        <v>0</v>
      </c>
      <c r="CG1370" s="227">
        <f>SUM(CG1233:CG1235)</f>
        <v>0</v>
      </c>
      <c r="CH1370" s="227">
        <f>SUM(CH1233:CH1235)</f>
        <v>0</v>
      </c>
      <c r="CI1370" s="562"/>
      <c r="CJ1370" s="226">
        <f t="shared" ref="CJ1370:DS1370" si="972">SUM(CJ1233:CJ1235)</f>
        <v>27386</v>
      </c>
      <c r="CK1370" s="226">
        <f t="shared" si="972"/>
        <v>40184</v>
      </c>
      <c r="CL1370" s="226">
        <f t="shared" si="972"/>
        <v>43677</v>
      </c>
      <c r="CM1370" s="226">
        <f t="shared" si="972"/>
        <v>47638</v>
      </c>
      <c r="CN1370" s="227">
        <f>SUM(CN1233:CN1235)</f>
        <v>43750</v>
      </c>
      <c r="CO1370" s="227">
        <f>SUM(CO1233:CO1235)</f>
        <v>47651.529809939384</v>
      </c>
      <c r="CP1370" s="227">
        <f>SUM(CP1233:CP1235)</f>
        <v>52113.112761850629</v>
      </c>
      <c r="CQ1370" s="227">
        <f>SUM(CQ1233:CQ1235)</f>
        <v>56405.783870451472</v>
      </c>
      <c r="CR1370" s="226">
        <f t="shared" si="972"/>
        <v>21362</v>
      </c>
      <c r="CS1370" s="226">
        <f t="shared" si="972"/>
        <v>33110</v>
      </c>
      <c r="CT1370" s="226">
        <f t="shared" si="972"/>
        <v>36140</v>
      </c>
      <c r="CU1370" s="226">
        <f t="shared" si="972"/>
        <v>39566</v>
      </c>
      <c r="CV1370" s="227">
        <f>SUM(CV1233:CV1235)</f>
        <v>36798</v>
      </c>
      <c r="CW1370" s="227">
        <f>SUM(CW1233:CW1235)</f>
        <v>40060.529809939384</v>
      </c>
      <c r="CX1370" s="227">
        <f>SUM(CX1233:CX1235)</f>
        <v>43741.112761850614</v>
      </c>
      <c r="CY1370" s="227">
        <f>SUM(CY1233:CY1235)</f>
        <v>47636.783870451472</v>
      </c>
      <c r="CZ1370" s="226">
        <f t="shared" si="972"/>
        <v>300</v>
      </c>
      <c r="DA1370" s="226">
        <f t="shared" si="972"/>
        <v>371</v>
      </c>
      <c r="DB1370" s="226">
        <f t="shared" si="972"/>
        <v>394</v>
      </c>
      <c r="DC1370" s="226">
        <f t="shared" si="972"/>
        <v>402</v>
      </c>
      <c r="DD1370" s="227">
        <f>SUM(DD1233:DD1235)</f>
        <v>144</v>
      </c>
      <c r="DE1370" s="227">
        <f>SUM(DE1233:DE1235)</f>
        <v>111</v>
      </c>
      <c r="DF1370" s="227">
        <f>SUM(DF1233:DF1235)</f>
        <v>171</v>
      </c>
      <c r="DG1370" s="227">
        <f>SUM(DG1233:DG1235)</f>
        <v>108</v>
      </c>
      <c r="DH1370" s="226">
        <f t="shared" si="972"/>
        <v>5724</v>
      </c>
      <c r="DI1370" s="226">
        <f t="shared" si="972"/>
        <v>6703</v>
      </c>
      <c r="DJ1370" s="226">
        <f t="shared" si="972"/>
        <v>7143</v>
      </c>
      <c r="DK1370" s="226">
        <f t="shared" si="972"/>
        <v>7670</v>
      </c>
      <c r="DL1370" s="227">
        <f>SUM(DL1233:DL1235)</f>
        <v>6808</v>
      </c>
      <c r="DM1370" s="227">
        <f>SUM(DM1233:DM1235)</f>
        <v>7480</v>
      </c>
      <c r="DN1370" s="227">
        <f>SUM(DN1233:DN1235)</f>
        <v>8201</v>
      </c>
      <c r="DO1370" s="227">
        <f>SUM(DO1233:DO1235)</f>
        <v>8661</v>
      </c>
      <c r="DP1370" s="226">
        <f t="shared" si="972"/>
        <v>-2</v>
      </c>
      <c r="DQ1370" s="226">
        <f t="shared" si="972"/>
        <v>3731</v>
      </c>
      <c r="DR1370" s="226">
        <f t="shared" si="972"/>
        <v>4537</v>
      </c>
      <c r="DS1370" s="226">
        <f t="shared" si="972"/>
        <v>4755</v>
      </c>
      <c r="DT1370" s="227">
        <f>SUM(DT1233:DT1235)</f>
        <v>0</v>
      </c>
      <c r="DU1370" s="227">
        <f>SUM(DU1233:DU1235)</f>
        <v>459.47019006061129</v>
      </c>
      <c r="DV1370" s="227">
        <f>SUM(DV1233:DV1235)</f>
        <v>1002.8872381493833</v>
      </c>
      <c r="DW1370" s="227">
        <f>SUM(DW1233:DW1235)</f>
        <v>2278.2161295485275</v>
      </c>
      <c r="DX1370" s="377">
        <f t="shared" si="964"/>
        <v>0.5176467715747195</v>
      </c>
      <c r="DY1370" s="377">
        <f t="shared" si="964"/>
        <v>0.49122936260426131</v>
      </c>
      <c r="DZ1370" s="377">
        <f t="shared" si="964"/>
        <v>0.48872481598476492</v>
      </c>
      <c r="EA1370" s="377">
        <f t="shared" si="963"/>
        <v>0.48678914770712989</v>
      </c>
      <c r="EB1370" s="378">
        <f t="shared" si="963"/>
        <v>0.50183498708712793</v>
      </c>
      <c r="EC1370" s="378">
        <f t="shared" si="963"/>
        <v>0.50074081718401009</v>
      </c>
      <c r="ED1370" s="378">
        <f t="shared" si="789"/>
        <v>0.49963443364293647</v>
      </c>
      <c r="EE1370" s="378">
        <f t="shared" si="789"/>
        <v>0.49747879182202648</v>
      </c>
      <c r="EF1370" s="553"/>
      <c r="EG1370" s="226">
        <f t="shared" ref="EG1370:EM1370" si="973">SUM(EG1233:EG1235)</f>
        <v>81880</v>
      </c>
      <c r="EH1370" s="226">
        <f t="shared" si="973"/>
        <v>39786</v>
      </c>
      <c r="EI1370" s="226">
        <f t="shared" si="973"/>
        <v>42098</v>
      </c>
      <c r="EJ1370" s="226">
        <f t="shared" si="973"/>
        <v>7593</v>
      </c>
      <c r="EK1370" s="226">
        <f t="shared" si="973"/>
        <v>30041</v>
      </c>
      <c r="EL1370" s="226">
        <f t="shared" si="973"/>
        <v>131127</v>
      </c>
      <c r="EM1370" s="226">
        <f t="shared" si="973"/>
        <v>131097</v>
      </c>
      <c r="EN1370" s="379">
        <f t="shared" si="845"/>
        <v>0.48590620420127018</v>
      </c>
      <c r="EO1370" s="226">
        <f t="shared" si="846"/>
        <v>18.036486293885694</v>
      </c>
      <c r="EP1370" s="379">
        <f t="shared" si="847"/>
        <v>0.36689057156814853</v>
      </c>
      <c r="EQ1370" s="226">
        <f t="shared" si="848"/>
        <v>229098.50755374561</v>
      </c>
      <c r="ER1370" s="226">
        <f t="shared" si="849"/>
        <v>4826.5787928022764</v>
      </c>
      <c r="ET1370" s="227">
        <f t="shared" ref="ET1370:EZ1370" si="974">SUM(ET1233:ET1235)</f>
        <v>124607</v>
      </c>
      <c r="EU1370" s="227">
        <f t="shared" si="974"/>
        <v>62047</v>
      </c>
      <c r="EV1370" s="227">
        <f t="shared" si="974"/>
        <v>62556</v>
      </c>
      <c r="EW1370" s="227">
        <f t="shared" si="974"/>
        <v>13964</v>
      </c>
      <c r="EX1370" s="227">
        <f t="shared" si="974"/>
        <v>82780</v>
      </c>
      <c r="EY1370" s="227">
        <f t="shared" si="974"/>
        <v>203017</v>
      </c>
      <c r="EZ1370" s="227">
        <f t="shared" si="974"/>
        <v>202339</v>
      </c>
      <c r="FA1370" s="380">
        <f t="shared" si="851"/>
        <v>0.49794152816454934</v>
      </c>
      <c r="FB1370" s="228">
        <f t="shared" si="852"/>
        <v>22.322399130379182</v>
      </c>
      <c r="FC1370" s="380">
        <f t="shared" si="853"/>
        <v>0.66432864927331525</v>
      </c>
      <c r="FD1370" s="227">
        <f t="shared" si="854"/>
        <v>407749.10475477425</v>
      </c>
      <c r="FE1370" s="227">
        <f t="shared" si="855"/>
        <v>5751.0745168586718</v>
      </c>
      <c r="FF1370" s="227">
        <f>SUM(FF1233:FF1235)</f>
        <v>62298</v>
      </c>
      <c r="FG1370" s="228">
        <f t="shared" si="878"/>
        <v>26.061831840508525</v>
      </c>
      <c r="FH1370" s="227">
        <f>SUM(FH1233:FH1235)</f>
        <v>16236</v>
      </c>
      <c r="FI1370" s="227">
        <f>SUM(FI1233:FI1235)</f>
        <v>62298</v>
      </c>
      <c r="FJ1370" s="227">
        <f>SUM(FJ1233:FJ1235)</f>
        <v>233</v>
      </c>
      <c r="FK1370" s="227">
        <f t="shared" si="857"/>
        <v>45829</v>
      </c>
      <c r="FL1370" s="227">
        <f>SUM(FL1233:FL1235)</f>
        <v>15770</v>
      </c>
      <c r="FM1370" s="227">
        <f t="shared" si="858"/>
        <v>30059</v>
      </c>
      <c r="FN1370" s="553"/>
      <c r="FO1370" s="413"/>
      <c r="FP1370" s="413"/>
      <c r="FQ1370" s="413"/>
      <c r="FR1370" s="413"/>
      <c r="FS1370" s="413"/>
      <c r="FT1370" s="413"/>
      <c r="FU1370" s="413"/>
      <c r="FV1370" s="413"/>
      <c r="FW1370" s="553"/>
      <c r="FX1370" s="553"/>
      <c r="FY1370" s="553"/>
    </row>
    <row r="1371" spans="1:181">
      <c r="F1371" s="371"/>
      <c r="G1371" s="371" t="s">
        <v>2849</v>
      </c>
      <c r="H1371" s="371" t="s">
        <v>2850</v>
      </c>
      <c r="J1371" s="561"/>
      <c r="K1371" s="392"/>
      <c r="O1371" s="226">
        <f t="shared" ref="O1371:BC1371" si="975">SUM(O1236:O1237)</f>
        <v>66930</v>
      </c>
      <c r="P1371" s="226">
        <f t="shared" si="975"/>
        <v>84931</v>
      </c>
      <c r="Q1371" s="226">
        <f t="shared" si="975"/>
        <v>87174</v>
      </c>
      <c r="R1371" s="226">
        <f t="shared" si="975"/>
        <v>92022</v>
      </c>
      <c r="S1371" s="227">
        <f>SUM(S1236:S1237)</f>
        <v>90175</v>
      </c>
      <c r="T1371" s="227">
        <f>SUM(T1236:T1237)</f>
        <v>90718</v>
      </c>
      <c r="U1371" s="227">
        <f>SUM(U1236:U1237)</f>
        <v>96645</v>
      </c>
      <c r="V1371" s="227">
        <f>SUM(V1236:V1237)</f>
        <v>101421</v>
      </c>
      <c r="W1371" s="226">
        <f t="shared" si="975"/>
        <v>19246</v>
      </c>
      <c r="X1371" s="226">
        <f t="shared" si="975"/>
        <v>27876</v>
      </c>
      <c r="Y1371" s="226">
        <f t="shared" si="975"/>
        <v>28759</v>
      </c>
      <c r="Z1371" s="226">
        <f t="shared" si="975"/>
        <v>29955</v>
      </c>
      <c r="AA1371" s="227">
        <f>SUM(AA1236:AA1237)</f>
        <v>30158</v>
      </c>
      <c r="AB1371" s="227">
        <f>SUM(AB1236:AB1237)</f>
        <v>29209</v>
      </c>
      <c r="AC1371" s="227">
        <f>SUM(AC1236:AC1237)</f>
        <v>31253</v>
      </c>
      <c r="AD1371" s="227">
        <f>SUM(AD1236:AD1237)</f>
        <v>33273</v>
      </c>
      <c r="AE1371" s="226">
        <f t="shared" si="975"/>
        <v>4148</v>
      </c>
      <c r="AF1371" s="226">
        <f t="shared" si="975"/>
        <v>4824</v>
      </c>
      <c r="AG1371" s="226">
        <f t="shared" si="975"/>
        <v>4649</v>
      </c>
      <c r="AH1371" s="226">
        <f t="shared" si="975"/>
        <v>4653</v>
      </c>
      <c r="AI1371" s="227">
        <f>SUM(AI1236:AI1237)</f>
        <v>4827</v>
      </c>
      <c r="AJ1371" s="227">
        <f>SUM(AJ1236:AJ1237)</f>
        <v>4647</v>
      </c>
      <c r="AK1371" s="227">
        <f>SUM(AK1236:AK1237)</f>
        <v>4625</v>
      </c>
      <c r="AL1371" s="227">
        <f>SUM(AL1236:AL1237)</f>
        <v>4918</v>
      </c>
      <c r="AM1371" s="226">
        <f t="shared" si="975"/>
        <v>47686</v>
      </c>
      <c r="AN1371" s="226">
        <f t="shared" si="975"/>
        <v>57057</v>
      </c>
      <c r="AO1371" s="226">
        <f t="shared" si="975"/>
        <v>58414</v>
      </c>
      <c r="AP1371" s="226">
        <f t="shared" si="975"/>
        <v>62068</v>
      </c>
      <c r="AQ1371" s="227">
        <f>SUM(AQ1236:AQ1237)</f>
        <v>60018</v>
      </c>
      <c r="AR1371" s="227">
        <f>SUM(AR1236:AR1237)</f>
        <v>61507</v>
      </c>
      <c r="AS1371" s="227">
        <f>SUM(AS1236:AS1237)</f>
        <v>65392</v>
      </c>
      <c r="AT1371" s="227">
        <f>SUM(AT1236:AT1237)</f>
        <v>68150</v>
      </c>
      <c r="AU1371" s="226">
        <f t="shared" si="975"/>
        <v>13770</v>
      </c>
      <c r="AV1371" s="226">
        <f t="shared" si="975"/>
        <v>19938</v>
      </c>
      <c r="AW1371" s="226">
        <f t="shared" si="975"/>
        <v>20482</v>
      </c>
      <c r="AX1371" s="226">
        <f t="shared" si="975"/>
        <v>21892</v>
      </c>
      <c r="AY1371" s="227">
        <f>SUM(AY1236:AY1237)</f>
        <v>22001</v>
      </c>
      <c r="AZ1371" s="227">
        <f>SUM(AZ1236:AZ1237)</f>
        <v>22700</v>
      </c>
      <c r="BA1371" s="227">
        <f>SUM(BA1236:BA1237)</f>
        <v>24455</v>
      </c>
      <c r="BB1371" s="227">
        <f>SUM(BB1236:BB1237)</f>
        <v>26129</v>
      </c>
      <c r="BC1371" s="226">
        <f t="shared" si="975"/>
        <v>33866</v>
      </c>
      <c r="BD1371" s="226">
        <f t="shared" si="840"/>
        <v>37221.175523896651</v>
      </c>
      <c r="BE1371" s="226">
        <f t="shared" si="840"/>
        <v>38258.467521999999</v>
      </c>
      <c r="BF1371" s="226">
        <f t="shared" si="840"/>
        <v>40506.435563999999</v>
      </c>
      <c r="BG1371" s="227">
        <f t="shared" si="840"/>
        <v>38758</v>
      </c>
      <c r="BH1371" s="227">
        <f t="shared" si="840"/>
        <v>39862</v>
      </c>
      <c r="BI1371" s="227">
        <f t="shared" si="840"/>
        <v>41950</v>
      </c>
      <c r="BJ1371" s="227">
        <f t="shared" si="840"/>
        <v>43146</v>
      </c>
      <c r="BK1371" s="226">
        <f t="shared" ref="BK1371:CD1371" si="976">SUM(BK1236:BK1237)</f>
        <v>50</v>
      </c>
      <c r="BL1371" s="226">
        <f t="shared" si="976"/>
        <v>-102.17552389664843</v>
      </c>
      <c r="BM1371" s="226">
        <f t="shared" si="976"/>
        <v>-326.46752200000003</v>
      </c>
      <c r="BN1371" s="226">
        <f t="shared" si="976"/>
        <v>-330.43556399999966</v>
      </c>
      <c r="BO1371" s="227">
        <f>SUM(BO1236:BO1237)</f>
        <v>-741</v>
      </c>
      <c r="BP1371" s="227">
        <f>SUM(BP1236:BP1237)</f>
        <v>-1055</v>
      </c>
      <c r="BQ1371" s="227">
        <f>SUM(BQ1236:BQ1237)</f>
        <v>-1013</v>
      </c>
      <c r="BR1371" s="227">
        <f>SUM(BR1236:BR1237)</f>
        <v>-1125</v>
      </c>
      <c r="BS1371" s="226">
        <f t="shared" si="976"/>
        <v>1337</v>
      </c>
      <c r="BT1371" s="226">
        <f t="shared" si="976"/>
        <v>1901</v>
      </c>
      <c r="BU1371" s="226">
        <f t="shared" si="976"/>
        <v>2036</v>
      </c>
      <c r="BV1371" s="226">
        <f t="shared" si="976"/>
        <v>2189</v>
      </c>
      <c r="BW1371" s="227">
        <f>SUM(BW1236:BW1237)</f>
        <v>1426</v>
      </c>
      <c r="BX1371" s="227">
        <f>SUM(BX1236:BX1237)</f>
        <v>1307</v>
      </c>
      <c r="BY1371" s="227">
        <f>SUM(BY1236:BY1237)</f>
        <v>1506</v>
      </c>
      <c r="BZ1371" s="227">
        <f>SUM(BZ1236:BZ1237)</f>
        <v>1073</v>
      </c>
      <c r="CA1371" s="226">
        <f t="shared" si="976"/>
        <v>1287</v>
      </c>
      <c r="CB1371" s="226">
        <f t="shared" si="976"/>
        <v>2003.1755238966484</v>
      </c>
      <c r="CC1371" s="226">
        <f t="shared" si="976"/>
        <v>2362.4675219999999</v>
      </c>
      <c r="CD1371" s="226">
        <f t="shared" si="976"/>
        <v>2519.4355639999994</v>
      </c>
      <c r="CE1371" s="227">
        <f>SUM(CE1236:CE1237)</f>
        <v>2167</v>
      </c>
      <c r="CF1371" s="227">
        <f>SUM(CF1236:CF1237)</f>
        <v>2362</v>
      </c>
      <c r="CG1371" s="227">
        <f>SUM(CG1236:CG1237)</f>
        <v>2519</v>
      </c>
      <c r="CH1371" s="227">
        <f>SUM(CH1236:CH1237)</f>
        <v>2198</v>
      </c>
      <c r="CI1371" s="562"/>
      <c r="CJ1371" s="226">
        <f t="shared" ref="CJ1371:DS1371" si="977">SUM(CJ1236:CJ1237)</f>
        <v>33867</v>
      </c>
      <c r="CK1371" s="226">
        <f t="shared" si="977"/>
        <v>41650</v>
      </c>
      <c r="CL1371" s="226">
        <f t="shared" si="977"/>
        <v>42791</v>
      </c>
      <c r="CM1371" s="226">
        <f t="shared" si="977"/>
        <v>45401</v>
      </c>
      <c r="CN1371" s="227">
        <f>SUM(CN1236:CN1237)</f>
        <v>38758</v>
      </c>
      <c r="CO1371" s="227">
        <f>SUM(CO1236:CO1237)</f>
        <v>40203.311976381796</v>
      </c>
      <c r="CP1371" s="227">
        <f>SUM(CP1236:CP1237)</f>
        <v>42983.741815149478</v>
      </c>
      <c r="CQ1371" s="227">
        <f>SUM(CQ1236:CQ1237)</f>
        <v>45123.303472545689</v>
      </c>
      <c r="CR1371" s="226">
        <f t="shared" si="977"/>
        <v>31314</v>
      </c>
      <c r="CS1371" s="226">
        <f t="shared" si="977"/>
        <v>38026</v>
      </c>
      <c r="CT1371" s="226">
        <f t="shared" si="977"/>
        <v>38841</v>
      </c>
      <c r="CU1371" s="226">
        <f t="shared" si="977"/>
        <v>41100</v>
      </c>
      <c r="CV1371" s="227">
        <f>SUM(CV1236:CV1237)</f>
        <v>34979</v>
      </c>
      <c r="CW1371" s="227">
        <f>SUM(CW1236:CW1237)</f>
        <v>35829.311976381796</v>
      </c>
      <c r="CX1371" s="227">
        <f>SUM(CX1236:CX1237)</f>
        <v>38059.741815149478</v>
      </c>
      <c r="CY1371" s="227">
        <f>SUM(CY1236:CY1237)</f>
        <v>39877.303472545682</v>
      </c>
      <c r="CZ1371" s="226">
        <f t="shared" si="977"/>
        <v>148</v>
      </c>
      <c r="DA1371" s="226">
        <f t="shared" si="977"/>
        <v>162</v>
      </c>
      <c r="DB1371" s="226">
        <f t="shared" si="977"/>
        <v>173</v>
      </c>
      <c r="DC1371" s="226">
        <f t="shared" si="977"/>
        <v>176</v>
      </c>
      <c r="DD1371" s="227">
        <f>SUM(DD1236:DD1237)</f>
        <v>179</v>
      </c>
      <c r="DE1371" s="227">
        <f>SUM(DE1236:DE1237)</f>
        <v>191</v>
      </c>
      <c r="DF1371" s="227">
        <f>SUM(DF1236:DF1237)</f>
        <v>173</v>
      </c>
      <c r="DG1371" s="227">
        <f>SUM(DG1236:DG1237)</f>
        <v>171</v>
      </c>
      <c r="DH1371" s="226">
        <f t="shared" si="977"/>
        <v>2405</v>
      </c>
      <c r="DI1371" s="226">
        <f t="shared" si="977"/>
        <v>3462</v>
      </c>
      <c r="DJ1371" s="226">
        <f t="shared" si="977"/>
        <v>3777</v>
      </c>
      <c r="DK1371" s="226">
        <f t="shared" si="977"/>
        <v>4125</v>
      </c>
      <c r="DL1371" s="227">
        <f>SUM(DL1236:DL1237)</f>
        <v>3600</v>
      </c>
      <c r="DM1371" s="227">
        <f>SUM(DM1236:DM1237)</f>
        <v>4183</v>
      </c>
      <c r="DN1371" s="227">
        <f>SUM(DN1236:DN1237)</f>
        <v>4751</v>
      </c>
      <c r="DO1371" s="227">
        <f>SUM(DO1236:DO1237)</f>
        <v>5075</v>
      </c>
      <c r="DP1371" s="226">
        <f t="shared" si="977"/>
        <v>-1</v>
      </c>
      <c r="DQ1371" s="226">
        <f t="shared" si="977"/>
        <v>-4428.8244761033511</v>
      </c>
      <c r="DR1371" s="226">
        <f t="shared" si="977"/>
        <v>-4532.5324780000001</v>
      </c>
      <c r="DS1371" s="226">
        <f t="shared" si="977"/>
        <v>-4894.5644360000006</v>
      </c>
      <c r="DT1371" s="227">
        <f>SUM(DT1236:DT1237)</f>
        <v>0</v>
      </c>
      <c r="DU1371" s="227">
        <f>SUM(DU1236:DU1237)</f>
        <v>-341.31197638179515</v>
      </c>
      <c r="DV1371" s="227">
        <f>SUM(DV1236:DV1237)</f>
        <v>-1033.7418151494771</v>
      </c>
      <c r="DW1371" s="227">
        <f>SUM(DW1236:DW1237)</f>
        <v>-1977.3034725456891</v>
      </c>
      <c r="DX1371" s="377">
        <f t="shared" si="964"/>
        <v>0.287554161063798</v>
      </c>
      <c r="DY1371" s="377">
        <f t="shared" si="964"/>
        <v>0.32821937808338536</v>
      </c>
      <c r="DZ1371" s="377">
        <f t="shared" si="964"/>
        <v>0.32990341156766928</v>
      </c>
      <c r="EA1371" s="377">
        <f t="shared" si="963"/>
        <v>0.32551998435156809</v>
      </c>
      <c r="EB1371" s="378">
        <f t="shared" si="963"/>
        <v>0.3344385916273912</v>
      </c>
      <c r="EC1371" s="378">
        <f t="shared" si="963"/>
        <v>0.3219757931171322</v>
      </c>
      <c r="ED1371" s="378">
        <f t="shared" si="789"/>
        <v>0.32337937813647888</v>
      </c>
      <c r="EE1371" s="378">
        <f t="shared" si="789"/>
        <v>0.32806815156624369</v>
      </c>
      <c r="EF1371" s="553"/>
      <c r="EG1371" s="226">
        <f t="shared" ref="EG1371:EM1371" si="978">SUM(EG1236:EG1237)</f>
        <v>125951</v>
      </c>
      <c r="EH1371" s="226">
        <f t="shared" si="978"/>
        <v>34568</v>
      </c>
      <c r="EI1371" s="226">
        <f t="shared" si="978"/>
        <v>91386</v>
      </c>
      <c r="EJ1371" s="226">
        <f t="shared" si="978"/>
        <v>17568</v>
      </c>
      <c r="EK1371" s="226">
        <f t="shared" si="978"/>
        <v>122377</v>
      </c>
      <c r="EL1371" s="226">
        <f t="shared" si="978"/>
        <v>213160</v>
      </c>
      <c r="EM1371" s="226">
        <f t="shared" si="978"/>
        <v>212940</v>
      </c>
      <c r="EN1371" s="379">
        <f t="shared" si="845"/>
        <v>0.27445593921445643</v>
      </c>
      <c r="EO1371" s="226">
        <f t="shared" si="846"/>
        <v>19.223951152255271</v>
      </c>
      <c r="EP1371" s="379">
        <f t="shared" si="847"/>
        <v>0.9716238854792737</v>
      </c>
      <c r="EQ1371" s="226">
        <f t="shared" si="848"/>
        <v>574108.65077875776</v>
      </c>
      <c r="ER1371" s="226">
        <f t="shared" si="849"/>
        <v>6875.1761059453374</v>
      </c>
      <c r="ET1371" s="227">
        <f t="shared" ref="ET1371:EZ1371" si="979">SUM(ET1236:ET1237)</f>
        <v>97806</v>
      </c>
      <c r="EU1371" s="227">
        <f t="shared" si="979"/>
        <v>36586</v>
      </c>
      <c r="EV1371" s="227">
        <f t="shared" si="979"/>
        <v>61220</v>
      </c>
      <c r="EW1371" s="227">
        <f t="shared" si="979"/>
        <v>17624</v>
      </c>
      <c r="EX1371" s="227">
        <f t="shared" si="979"/>
        <v>240259</v>
      </c>
      <c r="EY1371" s="227">
        <f t="shared" si="979"/>
        <v>286694</v>
      </c>
      <c r="EZ1371" s="227">
        <f t="shared" si="979"/>
        <v>284822</v>
      </c>
      <c r="FA1371" s="380">
        <f t="shared" si="851"/>
        <v>0.37406703065251623</v>
      </c>
      <c r="FB1371" s="228">
        <f t="shared" si="852"/>
        <v>28.787977785037572</v>
      </c>
      <c r="FC1371" s="380">
        <f t="shared" si="853"/>
        <v>2.4564852872011942</v>
      </c>
      <c r="FD1371" s="227">
        <f t="shared" si="854"/>
        <v>838032.88523652393</v>
      </c>
      <c r="FE1371" s="227">
        <f t="shared" si="855"/>
        <v>5156.4368857274603</v>
      </c>
      <c r="FF1371" s="227">
        <f>SUM(FF1236:FF1237)</f>
        <v>61369</v>
      </c>
      <c r="FG1371" s="228">
        <f t="shared" si="878"/>
        <v>34.848213267284784</v>
      </c>
      <c r="FH1371" s="227">
        <f>SUM(FH1236:FH1237)</f>
        <v>21386</v>
      </c>
      <c r="FI1371" s="227">
        <f>SUM(FI1236:FI1237)</f>
        <v>61369</v>
      </c>
      <c r="FJ1371" s="227">
        <f>SUM(FJ1236:FJ1237)</f>
        <v>558</v>
      </c>
      <c r="FK1371" s="227">
        <f t="shared" si="857"/>
        <v>39425</v>
      </c>
      <c r="FL1371" s="227">
        <f>SUM(FL1236:FL1237)</f>
        <v>2963</v>
      </c>
      <c r="FM1371" s="227">
        <f t="shared" si="858"/>
        <v>36462</v>
      </c>
      <c r="FN1371" s="553"/>
      <c r="FO1371" s="413"/>
      <c r="FP1371" s="413"/>
      <c r="FQ1371" s="413"/>
      <c r="FR1371" s="413"/>
      <c r="FS1371" s="413"/>
      <c r="FT1371" s="413"/>
      <c r="FU1371" s="413"/>
      <c r="FV1371" s="413"/>
      <c r="FW1371" s="553"/>
      <c r="FX1371" s="553"/>
      <c r="FY1371" s="553"/>
    </row>
    <row r="1372" spans="1:181">
      <c r="F1372" s="371"/>
      <c r="G1372" s="371" t="s">
        <v>2851</v>
      </c>
      <c r="H1372" s="371" t="s">
        <v>2852</v>
      </c>
      <c r="J1372" s="561"/>
      <c r="K1372" s="392"/>
      <c r="O1372" s="226">
        <f t="shared" ref="O1372:BC1372" si="980">SUM(O1238:O1239)</f>
        <v>22203</v>
      </c>
      <c r="P1372" s="226">
        <f t="shared" si="980"/>
        <v>30651</v>
      </c>
      <c r="Q1372" s="226">
        <f t="shared" si="980"/>
        <v>33134</v>
      </c>
      <c r="R1372" s="226">
        <f t="shared" si="980"/>
        <v>35093</v>
      </c>
      <c r="S1372" s="227">
        <f>SUM(S1238:S1239)</f>
        <v>29282</v>
      </c>
      <c r="T1372" s="227">
        <f>SUM(T1238:T1239)</f>
        <v>31602</v>
      </c>
      <c r="U1372" s="227">
        <f>SUM(U1238:U1239)</f>
        <v>32891</v>
      </c>
      <c r="V1372" s="227">
        <f>SUM(V1238:V1239)</f>
        <v>35527</v>
      </c>
      <c r="W1372" s="226">
        <f t="shared" si="980"/>
        <v>8312</v>
      </c>
      <c r="X1372" s="226">
        <f t="shared" si="980"/>
        <v>11389</v>
      </c>
      <c r="Y1372" s="226">
        <f t="shared" si="980"/>
        <v>12496</v>
      </c>
      <c r="Z1372" s="226">
        <f t="shared" si="980"/>
        <v>13603</v>
      </c>
      <c r="AA1372" s="227">
        <f>SUM(AA1238:AA1239)</f>
        <v>10666</v>
      </c>
      <c r="AB1372" s="227">
        <f>SUM(AB1238:AB1239)</f>
        <v>11652</v>
      </c>
      <c r="AC1372" s="227">
        <f>SUM(AC1238:AC1239)</f>
        <v>12116</v>
      </c>
      <c r="AD1372" s="227">
        <f>SUM(AD1238:AD1239)</f>
        <v>12535</v>
      </c>
      <c r="AE1372" s="226">
        <f t="shared" si="980"/>
        <v>466</v>
      </c>
      <c r="AF1372" s="226">
        <f t="shared" si="980"/>
        <v>369</v>
      </c>
      <c r="AG1372" s="226">
        <f t="shared" si="980"/>
        <v>379</v>
      </c>
      <c r="AH1372" s="226">
        <f t="shared" si="980"/>
        <v>381</v>
      </c>
      <c r="AI1372" s="227">
        <f>SUM(AI1238:AI1239)</f>
        <v>370</v>
      </c>
      <c r="AJ1372" s="227">
        <f>SUM(AJ1238:AJ1239)</f>
        <v>380</v>
      </c>
      <c r="AK1372" s="227">
        <f>SUM(AK1238:AK1239)</f>
        <v>404</v>
      </c>
      <c r="AL1372" s="227">
        <f>SUM(AL1238:AL1239)</f>
        <v>451</v>
      </c>
      <c r="AM1372" s="226">
        <f t="shared" si="980"/>
        <v>13892</v>
      </c>
      <c r="AN1372" s="226">
        <f t="shared" si="980"/>
        <v>19262</v>
      </c>
      <c r="AO1372" s="226">
        <f t="shared" si="980"/>
        <v>20638</v>
      </c>
      <c r="AP1372" s="226">
        <f t="shared" si="980"/>
        <v>21489</v>
      </c>
      <c r="AQ1372" s="227">
        <f>SUM(AQ1238:AQ1239)</f>
        <v>18615</v>
      </c>
      <c r="AR1372" s="227">
        <f>SUM(AR1238:AR1239)</f>
        <v>19949</v>
      </c>
      <c r="AS1372" s="227">
        <f>SUM(AS1238:AS1239)</f>
        <v>20775</v>
      </c>
      <c r="AT1372" s="227">
        <f>SUM(AT1238:AT1239)</f>
        <v>22988</v>
      </c>
      <c r="AU1372" s="226">
        <f t="shared" si="980"/>
        <v>2934</v>
      </c>
      <c r="AV1372" s="226">
        <f t="shared" si="980"/>
        <v>4730</v>
      </c>
      <c r="AW1372" s="226">
        <f t="shared" si="980"/>
        <v>5144</v>
      </c>
      <c r="AX1372" s="226">
        <f t="shared" si="980"/>
        <v>5598</v>
      </c>
      <c r="AY1372" s="227">
        <f>SUM(AY1238:AY1239)</f>
        <v>3826</v>
      </c>
      <c r="AZ1372" s="227">
        <f>SUM(AZ1238:AZ1239)</f>
        <v>4128</v>
      </c>
      <c r="BA1372" s="227">
        <f>SUM(BA1238:BA1239)</f>
        <v>4364</v>
      </c>
      <c r="BB1372" s="227">
        <f>SUM(BB1238:BB1239)</f>
        <v>4566</v>
      </c>
      <c r="BC1372" s="226">
        <f t="shared" si="980"/>
        <v>10408</v>
      </c>
      <c r="BD1372" s="226">
        <f t="shared" si="840"/>
        <v>13426</v>
      </c>
      <c r="BE1372" s="226">
        <f t="shared" si="840"/>
        <v>14462</v>
      </c>
      <c r="BF1372" s="226">
        <f t="shared" si="840"/>
        <v>14886</v>
      </c>
      <c r="BG1372" s="227">
        <f t="shared" si="840"/>
        <v>13854</v>
      </c>
      <c r="BH1372" s="227">
        <f t="shared" si="840"/>
        <v>14919</v>
      </c>
      <c r="BI1372" s="227">
        <f t="shared" si="840"/>
        <v>15553</v>
      </c>
      <c r="BJ1372" s="227">
        <f t="shared" si="840"/>
        <v>17744</v>
      </c>
      <c r="BK1372" s="226">
        <f t="shared" ref="BK1372:CD1372" si="981">SUM(BK1238:BK1239)</f>
        <v>550</v>
      </c>
      <c r="BL1372" s="226">
        <f t="shared" si="981"/>
        <v>1106</v>
      </c>
      <c r="BM1372" s="226">
        <f t="shared" si="981"/>
        <v>1032</v>
      </c>
      <c r="BN1372" s="226">
        <f t="shared" si="981"/>
        <v>1005</v>
      </c>
      <c r="BO1372" s="227">
        <f>SUM(BO1238:BO1239)</f>
        <v>935</v>
      </c>
      <c r="BP1372" s="227">
        <f>SUM(BP1238:BP1239)</f>
        <v>902</v>
      </c>
      <c r="BQ1372" s="227">
        <f>SUM(BQ1238:BQ1239)</f>
        <v>858</v>
      </c>
      <c r="BR1372" s="227">
        <f>SUM(BR1238:BR1239)</f>
        <v>678</v>
      </c>
      <c r="BS1372" s="226">
        <f t="shared" si="981"/>
        <v>560</v>
      </c>
      <c r="BT1372" s="226">
        <f t="shared" si="981"/>
        <v>1106</v>
      </c>
      <c r="BU1372" s="226">
        <f t="shared" si="981"/>
        <v>1032</v>
      </c>
      <c r="BV1372" s="226">
        <f t="shared" si="981"/>
        <v>1005</v>
      </c>
      <c r="BW1372" s="227">
        <f>SUM(BW1238:BW1239)</f>
        <v>935</v>
      </c>
      <c r="BX1372" s="227">
        <f>SUM(BX1238:BX1239)</f>
        <v>902</v>
      </c>
      <c r="BY1372" s="227">
        <f>SUM(BY1238:BY1239)</f>
        <v>858</v>
      </c>
      <c r="BZ1372" s="227">
        <f>SUM(BZ1238:BZ1239)</f>
        <v>678</v>
      </c>
      <c r="CA1372" s="226">
        <f t="shared" si="981"/>
        <v>10</v>
      </c>
      <c r="CB1372" s="226">
        <f t="shared" si="981"/>
        <v>0</v>
      </c>
      <c r="CC1372" s="226">
        <f t="shared" si="981"/>
        <v>0</v>
      </c>
      <c r="CD1372" s="226">
        <f t="shared" si="981"/>
        <v>0</v>
      </c>
      <c r="CE1372" s="227">
        <f>SUM(CE1238:CE1239)</f>
        <v>0</v>
      </c>
      <c r="CF1372" s="227">
        <f>SUM(CF1238:CF1239)</f>
        <v>0</v>
      </c>
      <c r="CG1372" s="227">
        <f>SUM(CG1238:CG1239)</f>
        <v>0</v>
      </c>
      <c r="CH1372" s="227">
        <f>SUM(CH1238:CH1239)</f>
        <v>0</v>
      </c>
      <c r="CI1372" s="562"/>
      <c r="CJ1372" s="226">
        <f t="shared" ref="CJ1372:DS1372" si="982">SUM(CJ1238:CJ1239)</f>
        <v>10409</v>
      </c>
      <c r="CK1372" s="226">
        <f t="shared" si="982"/>
        <v>13510</v>
      </c>
      <c r="CL1372" s="226">
        <f t="shared" si="982"/>
        <v>14426</v>
      </c>
      <c r="CM1372" s="226">
        <f t="shared" si="982"/>
        <v>15163</v>
      </c>
      <c r="CN1372" s="227">
        <f>SUM(CN1238:CN1239)</f>
        <v>13854</v>
      </c>
      <c r="CO1372" s="227">
        <f>SUM(CO1238:CO1239)</f>
        <v>14584.579845159555</v>
      </c>
      <c r="CP1372" s="227">
        <f>SUM(CP1238:CP1239)</f>
        <v>15600.826574069657</v>
      </c>
      <c r="CQ1372" s="227">
        <f>SUM(CQ1238:CQ1239)</f>
        <v>17437.865884574712</v>
      </c>
      <c r="CR1372" s="226">
        <f t="shared" si="982"/>
        <v>10265</v>
      </c>
      <c r="CS1372" s="226">
        <f t="shared" si="982"/>
        <v>13296</v>
      </c>
      <c r="CT1372" s="226">
        <f t="shared" si="982"/>
        <v>14194</v>
      </c>
      <c r="CU1372" s="226">
        <f t="shared" si="982"/>
        <v>14927</v>
      </c>
      <c r="CV1372" s="227">
        <f>SUM(CV1238:CV1239)</f>
        <v>13632</v>
      </c>
      <c r="CW1372" s="227">
        <f>SUM(CW1238:CW1239)</f>
        <v>14326.579845159555</v>
      </c>
      <c r="CX1372" s="227">
        <f>SUM(CX1238:CX1239)</f>
        <v>15329.826574069657</v>
      </c>
      <c r="CY1372" s="227">
        <f>SUM(CY1238:CY1239)</f>
        <v>17147.865884574712</v>
      </c>
      <c r="CZ1372" s="226">
        <f t="shared" si="982"/>
        <v>0</v>
      </c>
      <c r="DA1372" s="226">
        <f t="shared" si="982"/>
        <v>0</v>
      </c>
      <c r="DB1372" s="226">
        <f t="shared" si="982"/>
        <v>0</v>
      </c>
      <c r="DC1372" s="226">
        <f t="shared" si="982"/>
        <v>0</v>
      </c>
      <c r="DD1372" s="227">
        <f>SUM(DD1238:DD1239)</f>
        <v>0</v>
      </c>
      <c r="DE1372" s="227">
        <f>SUM(DE1238:DE1239)</f>
        <v>0</v>
      </c>
      <c r="DF1372" s="227">
        <f>SUM(DF1238:DF1239)</f>
        <v>0</v>
      </c>
      <c r="DG1372" s="227">
        <f>SUM(DG1238:DG1239)</f>
        <v>0</v>
      </c>
      <c r="DH1372" s="226">
        <f t="shared" si="982"/>
        <v>144</v>
      </c>
      <c r="DI1372" s="226">
        <f t="shared" si="982"/>
        <v>214</v>
      </c>
      <c r="DJ1372" s="226">
        <f t="shared" si="982"/>
        <v>232</v>
      </c>
      <c r="DK1372" s="226">
        <f t="shared" si="982"/>
        <v>236</v>
      </c>
      <c r="DL1372" s="227">
        <f>SUM(DL1238:DL1239)</f>
        <v>222</v>
      </c>
      <c r="DM1372" s="227">
        <f>SUM(DM1238:DM1239)</f>
        <v>258</v>
      </c>
      <c r="DN1372" s="227">
        <f>SUM(DN1238:DN1239)</f>
        <v>271</v>
      </c>
      <c r="DO1372" s="227">
        <f>SUM(DO1238:DO1239)</f>
        <v>290</v>
      </c>
      <c r="DP1372" s="226">
        <f t="shared" si="982"/>
        <v>-1</v>
      </c>
      <c r="DQ1372" s="226">
        <f t="shared" si="982"/>
        <v>-84</v>
      </c>
      <c r="DR1372" s="226">
        <f t="shared" si="982"/>
        <v>36</v>
      </c>
      <c r="DS1372" s="226">
        <f t="shared" si="982"/>
        <v>-277</v>
      </c>
      <c r="DT1372" s="227">
        <f>SUM(DT1238:DT1239)</f>
        <v>0</v>
      </c>
      <c r="DU1372" s="227">
        <f>SUM(DU1238:DU1239)</f>
        <v>334.42015484044492</v>
      </c>
      <c r="DV1372" s="227">
        <f>SUM(DV1238:DV1239)</f>
        <v>-47.826574069658818</v>
      </c>
      <c r="DW1372" s="227">
        <f>SUM(DW1238:DW1239)</f>
        <v>306.13411542528848</v>
      </c>
      <c r="DX1372" s="377">
        <f t="shared" si="964"/>
        <v>0.37436382470837276</v>
      </c>
      <c r="DY1372" s="377">
        <f t="shared" si="964"/>
        <v>0.37157025871912824</v>
      </c>
      <c r="DZ1372" s="377">
        <f t="shared" si="964"/>
        <v>0.37713526890807025</v>
      </c>
      <c r="EA1372" s="377">
        <f t="shared" si="963"/>
        <v>0.38762716211210213</v>
      </c>
      <c r="EB1372" s="378">
        <f t="shared" si="963"/>
        <v>0.3642510757461922</v>
      </c>
      <c r="EC1372" s="378">
        <f t="shared" si="963"/>
        <v>0.36871084108600721</v>
      </c>
      <c r="ED1372" s="378">
        <f t="shared" si="789"/>
        <v>0.36836824663281748</v>
      </c>
      <c r="EE1372" s="378">
        <f t="shared" si="789"/>
        <v>0.35283024178793593</v>
      </c>
      <c r="EF1372" s="553"/>
      <c r="EG1372" s="226">
        <f t="shared" ref="EG1372:EM1372" si="983">SUM(EG1238:EG1239)</f>
        <v>22468</v>
      </c>
      <c r="EH1372" s="226">
        <f t="shared" si="983"/>
        <v>8792</v>
      </c>
      <c r="EI1372" s="226">
        <f t="shared" si="983"/>
        <v>13677</v>
      </c>
      <c r="EJ1372" s="226">
        <f t="shared" si="983"/>
        <v>4104</v>
      </c>
      <c r="EK1372" s="226">
        <f t="shared" si="983"/>
        <v>10480</v>
      </c>
      <c r="EL1372" s="226">
        <f t="shared" si="983"/>
        <v>32840</v>
      </c>
      <c r="EM1372" s="226">
        <f t="shared" si="983"/>
        <v>32840</v>
      </c>
      <c r="EN1372" s="379">
        <f t="shared" si="845"/>
        <v>0.39131208830336478</v>
      </c>
      <c r="EO1372" s="226">
        <f t="shared" si="846"/>
        <v>30.0065803904365</v>
      </c>
      <c r="EP1372" s="379">
        <f t="shared" si="847"/>
        <v>0.46644116076197256</v>
      </c>
      <c r="EQ1372" s="226">
        <f t="shared" si="848"/>
        <v>319123.02070645551</v>
      </c>
      <c r="ER1372" s="226">
        <f t="shared" si="849"/>
        <v>10414.129110840438</v>
      </c>
      <c r="ET1372" s="227">
        <f t="shared" ref="ET1372:EZ1372" si="984">SUM(ET1238:ET1239)</f>
        <v>24600</v>
      </c>
      <c r="EU1372" s="227">
        <f t="shared" si="984"/>
        <v>8249</v>
      </c>
      <c r="EV1372" s="227">
        <f t="shared" si="984"/>
        <v>16350</v>
      </c>
      <c r="EW1372" s="227">
        <f t="shared" si="984"/>
        <v>2836</v>
      </c>
      <c r="EX1372" s="227">
        <f t="shared" si="984"/>
        <v>5327</v>
      </c>
      <c r="EY1372" s="227">
        <f t="shared" si="984"/>
        <v>32939</v>
      </c>
      <c r="EZ1372" s="227">
        <f t="shared" si="984"/>
        <v>32938</v>
      </c>
      <c r="FA1372" s="380">
        <f t="shared" si="851"/>
        <v>0.33532520325203252</v>
      </c>
      <c r="FB1372" s="228">
        <f t="shared" si="852"/>
        <v>17.345565749235476</v>
      </c>
      <c r="FC1372" s="380">
        <f t="shared" si="853"/>
        <v>0.21654471544715448</v>
      </c>
      <c r="FD1372" s="227">
        <f t="shared" si="854"/>
        <v>161723.18528188468</v>
      </c>
      <c r="FE1372" s="227">
        <f t="shared" si="855"/>
        <v>7175.0966462242186</v>
      </c>
      <c r="FF1372" s="227">
        <f>SUM(FF1238:FF1239)</f>
        <v>15282</v>
      </c>
      <c r="FG1372" s="228">
        <f t="shared" si="878"/>
        <v>20.769532783667056</v>
      </c>
      <c r="FH1372" s="227">
        <f>SUM(FH1238:FH1239)</f>
        <v>3174</v>
      </c>
      <c r="FI1372" s="227">
        <f>SUM(FI1238:FI1239)</f>
        <v>15282</v>
      </c>
      <c r="FJ1372" s="227">
        <f>SUM(FJ1238:FJ1239)</f>
        <v>102</v>
      </c>
      <c r="FK1372" s="227">
        <f t="shared" si="857"/>
        <v>12006</v>
      </c>
      <c r="FL1372" s="227">
        <f>SUM(FL1238:FL1239)</f>
        <v>711</v>
      </c>
      <c r="FM1372" s="227">
        <f t="shared" si="858"/>
        <v>11295</v>
      </c>
      <c r="FN1372" s="553"/>
      <c r="FO1372" s="413"/>
      <c r="FP1372" s="413"/>
      <c r="FQ1372" s="413"/>
      <c r="FR1372" s="413"/>
      <c r="FS1372" s="413"/>
      <c r="FT1372" s="413"/>
      <c r="FU1372" s="413"/>
      <c r="FV1372" s="413"/>
      <c r="FW1372" s="553"/>
      <c r="FX1372" s="553"/>
      <c r="FY1372" s="553"/>
    </row>
    <row r="1373" spans="1:181">
      <c r="F1373" s="371"/>
      <c r="G1373" s="371" t="s">
        <v>2853</v>
      </c>
      <c r="H1373" s="371" t="s">
        <v>2854</v>
      </c>
      <c r="J1373" s="561"/>
      <c r="K1373" s="392"/>
      <c r="O1373" s="226">
        <f t="shared" ref="O1373:BC1373" si="985">SUM(O1240:O1244)</f>
        <v>59987</v>
      </c>
      <c r="P1373" s="226">
        <f t="shared" si="985"/>
        <v>90326</v>
      </c>
      <c r="Q1373" s="226">
        <f t="shared" si="985"/>
        <v>96926</v>
      </c>
      <c r="R1373" s="226">
        <f t="shared" si="985"/>
        <v>103687</v>
      </c>
      <c r="S1373" s="227">
        <f>SUM(S1240:S1244)</f>
        <v>92204</v>
      </c>
      <c r="T1373" s="227">
        <f>SUM(T1240:T1244)</f>
        <v>99954</v>
      </c>
      <c r="U1373" s="227">
        <f>SUM(U1240:U1244)</f>
        <v>109184</v>
      </c>
      <c r="V1373" s="227">
        <f>SUM(V1240:V1244)</f>
        <v>119596</v>
      </c>
      <c r="W1373" s="226">
        <f t="shared" si="985"/>
        <v>27620</v>
      </c>
      <c r="X1373" s="226">
        <f t="shared" si="985"/>
        <v>40460</v>
      </c>
      <c r="Y1373" s="226">
        <f t="shared" si="985"/>
        <v>42518</v>
      </c>
      <c r="Z1373" s="226">
        <f t="shared" si="985"/>
        <v>44212</v>
      </c>
      <c r="AA1373" s="227">
        <f>SUM(AA1240:AA1244)</f>
        <v>40773</v>
      </c>
      <c r="AB1373" s="227">
        <f>SUM(AB1240:AB1244)</f>
        <v>43874</v>
      </c>
      <c r="AC1373" s="227">
        <f>SUM(AC1240:AC1244)</f>
        <v>47937</v>
      </c>
      <c r="AD1373" s="227">
        <f>SUM(AD1240:AD1244)</f>
        <v>52646</v>
      </c>
      <c r="AE1373" s="226">
        <f t="shared" si="985"/>
        <v>1938</v>
      </c>
      <c r="AF1373" s="226">
        <f t="shared" si="985"/>
        <v>2753</v>
      </c>
      <c r="AG1373" s="226">
        <f t="shared" si="985"/>
        <v>2871</v>
      </c>
      <c r="AH1373" s="226">
        <f t="shared" si="985"/>
        <v>3009</v>
      </c>
      <c r="AI1373" s="227">
        <f>SUM(AI1240:AI1244)</f>
        <v>2763</v>
      </c>
      <c r="AJ1373" s="227">
        <f>SUM(AJ1240:AJ1244)</f>
        <v>2884</v>
      </c>
      <c r="AK1373" s="227">
        <f>SUM(AK1240:AK1244)</f>
        <v>3027</v>
      </c>
      <c r="AL1373" s="227">
        <f>SUM(AL1240:AL1244)</f>
        <v>3175</v>
      </c>
      <c r="AM1373" s="226">
        <f t="shared" si="985"/>
        <v>32360</v>
      </c>
      <c r="AN1373" s="226">
        <f t="shared" si="985"/>
        <v>49861</v>
      </c>
      <c r="AO1373" s="226">
        <f t="shared" si="985"/>
        <v>54405</v>
      </c>
      <c r="AP1373" s="226">
        <f t="shared" si="985"/>
        <v>59472</v>
      </c>
      <c r="AQ1373" s="227">
        <f>SUM(AQ1240:AQ1244)</f>
        <v>51434</v>
      </c>
      <c r="AR1373" s="227">
        <f>SUM(AR1240:AR1244)</f>
        <v>56081</v>
      </c>
      <c r="AS1373" s="227">
        <f>SUM(AS1240:AS1244)</f>
        <v>61253</v>
      </c>
      <c r="AT1373" s="227">
        <f>SUM(AT1240:AT1244)</f>
        <v>66935</v>
      </c>
      <c r="AU1373" s="226">
        <f t="shared" si="985"/>
        <v>10750</v>
      </c>
      <c r="AV1373" s="226">
        <f t="shared" si="985"/>
        <v>17790</v>
      </c>
      <c r="AW1373" s="226">
        <f t="shared" si="985"/>
        <v>19558</v>
      </c>
      <c r="AX1373" s="226">
        <f t="shared" si="985"/>
        <v>21548</v>
      </c>
      <c r="AY1373" s="227">
        <f>SUM(AY1240:AY1244)</f>
        <v>19258</v>
      </c>
      <c r="AZ1373" s="227">
        <f>SUM(AZ1240:AZ1244)</f>
        <v>21135</v>
      </c>
      <c r="BA1373" s="227">
        <f>SUM(BA1240:BA1244)</f>
        <v>23244</v>
      </c>
      <c r="BB1373" s="227">
        <f>SUM(BB1240:BB1244)</f>
        <v>25543</v>
      </c>
      <c r="BC1373" s="226">
        <f t="shared" si="985"/>
        <v>19280</v>
      </c>
      <c r="BD1373" s="226">
        <f t="shared" si="840"/>
        <v>26994</v>
      </c>
      <c r="BE1373" s="226">
        <f t="shared" si="840"/>
        <v>28594</v>
      </c>
      <c r="BF1373" s="226">
        <f t="shared" si="840"/>
        <v>31921</v>
      </c>
      <c r="BG1373" s="227">
        <f t="shared" si="840"/>
        <v>28054</v>
      </c>
      <c r="BH1373" s="227">
        <f t="shared" si="840"/>
        <v>29217</v>
      </c>
      <c r="BI1373" s="227">
        <f t="shared" si="840"/>
        <v>32527</v>
      </c>
      <c r="BJ1373" s="227">
        <f t="shared" si="840"/>
        <v>37553</v>
      </c>
      <c r="BK1373" s="226">
        <f t="shared" ref="BK1373:CD1373" si="986">SUM(BK1240:BK1244)</f>
        <v>2330</v>
      </c>
      <c r="BL1373" s="226">
        <f t="shared" si="986"/>
        <v>5077</v>
      </c>
      <c r="BM1373" s="226">
        <f t="shared" si="986"/>
        <v>6253</v>
      </c>
      <c r="BN1373" s="226">
        <f t="shared" si="986"/>
        <v>6003</v>
      </c>
      <c r="BO1373" s="227">
        <f>SUM(BO1240:BO1244)</f>
        <v>4122</v>
      </c>
      <c r="BP1373" s="227">
        <f>SUM(BP1240:BP1244)</f>
        <v>5729</v>
      </c>
      <c r="BQ1373" s="227">
        <f>SUM(BQ1240:BQ1244)</f>
        <v>5482</v>
      </c>
      <c r="BR1373" s="227">
        <f>SUM(BR1240:BR1244)</f>
        <v>3839</v>
      </c>
      <c r="BS1373" s="226">
        <f t="shared" si="986"/>
        <v>2429</v>
      </c>
      <c r="BT1373" s="226">
        <f t="shared" si="986"/>
        <v>5077</v>
      </c>
      <c r="BU1373" s="226">
        <f t="shared" si="986"/>
        <v>6253</v>
      </c>
      <c r="BV1373" s="226">
        <f t="shared" si="986"/>
        <v>6003</v>
      </c>
      <c r="BW1373" s="227">
        <f>SUM(BW1240:BW1244)</f>
        <v>4122</v>
      </c>
      <c r="BX1373" s="227">
        <f>SUM(BX1240:BX1244)</f>
        <v>5729</v>
      </c>
      <c r="BY1373" s="227">
        <f>SUM(BY1240:BY1244)</f>
        <v>5482</v>
      </c>
      <c r="BZ1373" s="227">
        <f>SUM(BZ1240:BZ1244)</f>
        <v>3839</v>
      </c>
      <c r="CA1373" s="226">
        <f t="shared" si="986"/>
        <v>99</v>
      </c>
      <c r="CB1373" s="226">
        <f t="shared" si="986"/>
        <v>0</v>
      </c>
      <c r="CC1373" s="226">
        <f t="shared" si="986"/>
        <v>0</v>
      </c>
      <c r="CD1373" s="226">
        <f t="shared" si="986"/>
        <v>0</v>
      </c>
      <c r="CE1373" s="227">
        <f>SUM(CE1240:CE1244)</f>
        <v>0</v>
      </c>
      <c r="CF1373" s="227">
        <f>SUM(CF1240:CF1244)</f>
        <v>0</v>
      </c>
      <c r="CG1373" s="227">
        <f>SUM(CG1240:CG1244)</f>
        <v>0</v>
      </c>
      <c r="CH1373" s="227">
        <f>SUM(CH1240:CH1244)</f>
        <v>0</v>
      </c>
      <c r="CI1373" s="562"/>
      <c r="CJ1373" s="226">
        <f t="shared" ref="CJ1373:DS1373" si="987">SUM(CJ1240:CJ1244)</f>
        <v>19275</v>
      </c>
      <c r="CK1373" s="226">
        <f t="shared" si="987"/>
        <v>29999</v>
      </c>
      <c r="CL1373" s="226">
        <f t="shared" si="987"/>
        <v>32448</v>
      </c>
      <c r="CM1373" s="226">
        <f t="shared" si="987"/>
        <v>34703</v>
      </c>
      <c r="CN1373" s="227">
        <f>SUM(CN1240:CN1244)</f>
        <v>28054</v>
      </c>
      <c r="CO1373" s="227">
        <f>SUM(CO1240:CO1244)</f>
        <v>30076.56143588297</v>
      </c>
      <c r="CP1373" s="227">
        <f>SUM(CP1240:CP1244)</f>
        <v>32721.379114515254</v>
      </c>
      <c r="CQ1373" s="227">
        <f>SUM(CQ1240:CQ1244)</f>
        <v>36269.627935756922</v>
      </c>
      <c r="CR1373" s="226">
        <f t="shared" si="987"/>
        <v>9982</v>
      </c>
      <c r="CS1373" s="226">
        <f t="shared" si="987"/>
        <v>14947</v>
      </c>
      <c r="CT1373" s="226">
        <f t="shared" si="987"/>
        <v>16166</v>
      </c>
      <c r="CU1373" s="226">
        <f t="shared" si="987"/>
        <v>17537</v>
      </c>
      <c r="CV1373" s="227">
        <f>SUM(CV1240:CV1244)</f>
        <v>17973</v>
      </c>
      <c r="CW1373" s="227">
        <f>SUM(CW1240:CW1244)</f>
        <v>19504.561435882973</v>
      </c>
      <c r="CX1373" s="227">
        <f>SUM(CX1240:CX1244)</f>
        <v>21232.379114515254</v>
      </c>
      <c r="CY1373" s="227">
        <f>SUM(CY1240:CY1244)</f>
        <v>23120.627935756926</v>
      </c>
      <c r="CZ1373" s="226">
        <f t="shared" si="987"/>
        <v>5844</v>
      </c>
      <c r="DA1373" s="226">
        <f t="shared" si="987"/>
        <v>9758</v>
      </c>
      <c r="DB1373" s="226">
        <f t="shared" si="987"/>
        <v>10386</v>
      </c>
      <c r="DC1373" s="226">
        <f t="shared" si="987"/>
        <v>10597</v>
      </c>
      <c r="DD1373" s="227">
        <f>SUM(DD1240:DD1244)</f>
        <v>4784</v>
      </c>
      <c r="DE1373" s="227">
        <f>SUM(DE1240:DE1244)</f>
        <v>4618</v>
      </c>
      <c r="DF1373" s="227">
        <f>SUM(DF1240:DF1244)</f>
        <v>4704</v>
      </c>
      <c r="DG1373" s="227">
        <f>SUM(DG1240:DG1244)</f>
        <v>5540</v>
      </c>
      <c r="DH1373" s="226">
        <f t="shared" si="987"/>
        <v>3449</v>
      </c>
      <c r="DI1373" s="226">
        <f t="shared" si="987"/>
        <v>5294</v>
      </c>
      <c r="DJ1373" s="226">
        <f t="shared" si="987"/>
        <v>5896</v>
      </c>
      <c r="DK1373" s="226">
        <f t="shared" si="987"/>
        <v>6569</v>
      </c>
      <c r="DL1373" s="227">
        <f>SUM(DL1240:DL1244)</f>
        <v>5297</v>
      </c>
      <c r="DM1373" s="227">
        <f>SUM(DM1240:DM1244)</f>
        <v>5954</v>
      </c>
      <c r="DN1373" s="227">
        <f>SUM(DN1240:DN1244)</f>
        <v>6785</v>
      </c>
      <c r="DO1373" s="227">
        <f>SUM(DO1240:DO1244)</f>
        <v>7609</v>
      </c>
      <c r="DP1373" s="226">
        <f t="shared" si="987"/>
        <v>5</v>
      </c>
      <c r="DQ1373" s="226">
        <f t="shared" si="987"/>
        <v>-3005</v>
      </c>
      <c r="DR1373" s="226">
        <f t="shared" si="987"/>
        <v>-3854</v>
      </c>
      <c r="DS1373" s="226">
        <f t="shared" si="987"/>
        <v>-2782</v>
      </c>
      <c r="DT1373" s="227">
        <f>SUM(DT1240:DT1244)</f>
        <v>0</v>
      </c>
      <c r="DU1373" s="227">
        <f>SUM(DU1240:DU1244)</f>
        <v>-859.561435882973</v>
      </c>
      <c r="DV1373" s="227">
        <f>SUM(DV1240:DV1244)</f>
        <v>-194.37911451525434</v>
      </c>
      <c r="DW1373" s="227">
        <f>SUM(DW1240:DW1244)</f>
        <v>1283.3720642430737</v>
      </c>
      <c r="DX1373" s="377">
        <f t="shared" si="964"/>
        <v>0.46043309383699804</v>
      </c>
      <c r="DY1373" s="377">
        <f t="shared" si="964"/>
        <v>0.4479330425348183</v>
      </c>
      <c r="DZ1373" s="377">
        <f t="shared" si="964"/>
        <v>0.43866454821203804</v>
      </c>
      <c r="EA1373" s="377">
        <f t="shared" si="963"/>
        <v>0.42639868064463238</v>
      </c>
      <c r="EB1373" s="378">
        <f t="shared" si="963"/>
        <v>0.44220424276604053</v>
      </c>
      <c r="EC1373" s="378">
        <f t="shared" si="963"/>
        <v>0.43894191328010884</v>
      </c>
      <c r="ED1373" s="378">
        <f t="shared" si="789"/>
        <v>0.43904784583821804</v>
      </c>
      <c r="EE1373" s="378">
        <f t="shared" si="789"/>
        <v>0.44019866885180109</v>
      </c>
      <c r="EF1373" s="553"/>
      <c r="EG1373" s="226">
        <f t="shared" ref="EG1373:EM1373" si="988">SUM(EG1240:EG1244)</f>
        <v>55154</v>
      </c>
      <c r="EH1373" s="226">
        <f t="shared" si="988"/>
        <v>26308</v>
      </c>
      <c r="EI1373" s="226">
        <f t="shared" si="988"/>
        <v>28841</v>
      </c>
      <c r="EJ1373" s="226">
        <f t="shared" si="988"/>
        <v>9217</v>
      </c>
      <c r="EK1373" s="226">
        <f t="shared" si="988"/>
        <v>57502</v>
      </c>
      <c r="EL1373" s="226">
        <f t="shared" si="988"/>
        <v>331921</v>
      </c>
      <c r="EM1373" s="226">
        <f t="shared" si="988"/>
        <v>307507</v>
      </c>
      <c r="EN1373" s="379">
        <f t="shared" si="845"/>
        <v>0.47699169597853286</v>
      </c>
      <c r="EO1373" s="226">
        <f t="shared" si="846"/>
        <v>31.957976491799865</v>
      </c>
      <c r="EP1373" s="379">
        <f t="shared" si="847"/>
        <v>1.0425717083076478</v>
      </c>
      <c r="EQ1373" s="226">
        <f t="shared" si="848"/>
        <v>173240.01795607992</v>
      </c>
      <c r="ER1373" s="226">
        <f t="shared" si="849"/>
        <v>2497.7751183983887</v>
      </c>
      <c r="ET1373" s="227">
        <f t="shared" ref="ET1373:EZ1373" si="989">SUM(ET1240:ET1244)</f>
        <v>95584</v>
      </c>
      <c r="EU1373" s="227">
        <f t="shared" si="989"/>
        <v>43171</v>
      </c>
      <c r="EV1373" s="227">
        <f t="shared" si="989"/>
        <v>52416</v>
      </c>
      <c r="EW1373" s="227">
        <f t="shared" si="989"/>
        <v>19807</v>
      </c>
      <c r="EX1373" s="227">
        <f t="shared" si="989"/>
        <v>99999</v>
      </c>
      <c r="EY1373" s="227">
        <f t="shared" si="989"/>
        <v>565004</v>
      </c>
      <c r="EZ1373" s="227">
        <f t="shared" si="989"/>
        <v>528769</v>
      </c>
      <c r="FA1373" s="380">
        <f t="shared" si="851"/>
        <v>0.45165508871777704</v>
      </c>
      <c r="FB1373" s="228">
        <f t="shared" si="852"/>
        <v>37.788079975579976</v>
      </c>
      <c r="FC1373" s="380">
        <f t="shared" si="853"/>
        <v>1.0461897388684298</v>
      </c>
      <c r="FD1373" s="227">
        <f t="shared" si="854"/>
        <v>176988.12751768128</v>
      </c>
      <c r="FE1373" s="227">
        <f t="shared" si="855"/>
        <v>3121.5584373012284</v>
      </c>
      <c r="FF1373" s="227">
        <f>SUM(FF1240:FF1244)</f>
        <v>51432</v>
      </c>
      <c r="FG1373" s="228">
        <f t="shared" si="878"/>
        <v>36.345076994867007</v>
      </c>
      <c r="FH1373" s="227">
        <f>SUM(FH1240:FH1244)</f>
        <v>18693</v>
      </c>
      <c r="FI1373" s="227">
        <f>SUM(FI1240:FI1244)</f>
        <v>51432</v>
      </c>
      <c r="FJ1373" s="227">
        <f>SUM(FJ1240:FJ1244)</f>
        <v>2322</v>
      </c>
      <c r="FK1373" s="227">
        <f t="shared" si="857"/>
        <v>30417</v>
      </c>
      <c r="FL1373" s="227">
        <f>SUM(FL1240:FL1244)</f>
        <v>5304</v>
      </c>
      <c r="FM1373" s="227">
        <f t="shared" si="858"/>
        <v>25113</v>
      </c>
      <c r="FN1373" s="553"/>
      <c r="FO1373" s="413"/>
      <c r="FP1373" s="413"/>
      <c r="FQ1373" s="413"/>
      <c r="FR1373" s="413"/>
      <c r="FS1373" s="413"/>
      <c r="FT1373" s="413"/>
      <c r="FU1373" s="413"/>
      <c r="FV1373" s="413"/>
      <c r="FW1373" s="553"/>
      <c r="FX1373" s="553"/>
      <c r="FY1373" s="553"/>
    </row>
    <row r="1374" spans="1:181">
      <c r="F1374" s="371"/>
      <c r="G1374" s="371" t="s">
        <v>2855</v>
      </c>
      <c r="H1374" s="371" t="s">
        <v>2856</v>
      </c>
      <c r="J1374" s="561"/>
      <c r="K1374" s="392"/>
      <c r="O1374" s="226">
        <f t="shared" ref="O1374:BC1374" si="990">SUM(O1245:O1250)</f>
        <v>64402</v>
      </c>
      <c r="P1374" s="226">
        <f t="shared" si="990"/>
        <v>92042</v>
      </c>
      <c r="Q1374" s="226">
        <f t="shared" si="990"/>
        <v>98195</v>
      </c>
      <c r="R1374" s="226">
        <f t="shared" si="990"/>
        <v>106138</v>
      </c>
      <c r="S1374" s="227">
        <f>SUM(S1245:S1250)</f>
        <v>93835</v>
      </c>
      <c r="T1374" s="227">
        <f>SUM(T1245:T1250)</f>
        <v>100083</v>
      </c>
      <c r="U1374" s="227">
        <f>SUM(U1245:U1250)</f>
        <v>107939</v>
      </c>
      <c r="V1374" s="227">
        <f>SUM(V1245:V1250)</f>
        <v>115883</v>
      </c>
      <c r="W1374" s="226">
        <f t="shared" si="990"/>
        <v>27636</v>
      </c>
      <c r="X1374" s="226">
        <f t="shared" si="990"/>
        <v>41849</v>
      </c>
      <c r="Y1374" s="226">
        <f t="shared" si="990"/>
        <v>44656</v>
      </c>
      <c r="Z1374" s="226">
        <f t="shared" si="990"/>
        <v>48941</v>
      </c>
      <c r="AA1374" s="227">
        <f>SUM(AA1245:AA1250)</f>
        <v>36109</v>
      </c>
      <c r="AB1374" s="227">
        <f>SUM(AB1245:AB1250)</f>
        <v>38625</v>
      </c>
      <c r="AC1374" s="227">
        <f>SUM(AC1245:AC1250)</f>
        <v>42402</v>
      </c>
      <c r="AD1374" s="227">
        <f>SUM(AD1245:AD1250)</f>
        <v>45794</v>
      </c>
      <c r="AE1374" s="226">
        <f t="shared" si="990"/>
        <v>3827</v>
      </c>
      <c r="AF1374" s="226">
        <f t="shared" si="990"/>
        <v>5313</v>
      </c>
      <c r="AG1374" s="226">
        <f t="shared" si="990"/>
        <v>5592</v>
      </c>
      <c r="AH1374" s="226">
        <f t="shared" si="990"/>
        <v>6005</v>
      </c>
      <c r="AI1374" s="227">
        <f>SUM(AI1245:AI1250)</f>
        <v>5326</v>
      </c>
      <c r="AJ1374" s="227">
        <f>SUM(AJ1245:AJ1250)</f>
        <v>5602</v>
      </c>
      <c r="AK1374" s="227">
        <f>SUM(AK1245:AK1250)</f>
        <v>6019</v>
      </c>
      <c r="AL1374" s="227">
        <f>SUM(AL1245:AL1250)</f>
        <v>6380</v>
      </c>
      <c r="AM1374" s="226">
        <f t="shared" si="990"/>
        <v>36767</v>
      </c>
      <c r="AN1374" s="226">
        <f t="shared" si="990"/>
        <v>50195</v>
      </c>
      <c r="AO1374" s="226">
        <f t="shared" si="990"/>
        <v>53542</v>
      </c>
      <c r="AP1374" s="226">
        <f t="shared" si="990"/>
        <v>57191</v>
      </c>
      <c r="AQ1374" s="227">
        <f>SUM(AQ1245:AQ1250)</f>
        <v>57723</v>
      </c>
      <c r="AR1374" s="227">
        <f>SUM(AR1245:AR1250)</f>
        <v>61461</v>
      </c>
      <c r="AS1374" s="227">
        <f>SUM(AS1245:AS1250)</f>
        <v>65528</v>
      </c>
      <c r="AT1374" s="227">
        <f>SUM(AT1245:AT1250)</f>
        <v>70087</v>
      </c>
      <c r="AU1374" s="226">
        <f t="shared" si="990"/>
        <v>9084</v>
      </c>
      <c r="AV1374" s="226">
        <f t="shared" si="990"/>
        <v>14801</v>
      </c>
      <c r="AW1374" s="226">
        <f t="shared" si="990"/>
        <v>16129</v>
      </c>
      <c r="AX1374" s="226">
        <f t="shared" si="990"/>
        <v>17548</v>
      </c>
      <c r="AY1374" s="227">
        <f>SUM(AY1245:AY1250)</f>
        <v>15523</v>
      </c>
      <c r="AZ1374" s="227">
        <f>SUM(AZ1245:AZ1250)</f>
        <v>16883</v>
      </c>
      <c r="BA1374" s="227">
        <f>SUM(BA1245:BA1250)</f>
        <v>18363</v>
      </c>
      <c r="BB1374" s="227">
        <f>SUM(BB1245:BB1250)</f>
        <v>19837</v>
      </c>
      <c r="BC1374" s="226">
        <f t="shared" si="990"/>
        <v>23986</v>
      </c>
      <c r="BD1374" s="226">
        <f t="shared" si="840"/>
        <v>31341</v>
      </c>
      <c r="BE1374" s="226">
        <f t="shared" si="840"/>
        <v>32996</v>
      </c>
      <c r="BF1374" s="226">
        <f t="shared" si="840"/>
        <v>35162</v>
      </c>
      <c r="BG1374" s="227">
        <f t="shared" si="840"/>
        <v>37950</v>
      </c>
      <c r="BH1374" s="227">
        <f t="shared" si="840"/>
        <v>40239</v>
      </c>
      <c r="BI1374" s="227">
        <f t="shared" si="840"/>
        <v>42952</v>
      </c>
      <c r="BJ1374" s="227">
        <f t="shared" si="840"/>
        <v>45840</v>
      </c>
      <c r="BK1374" s="226">
        <f t="shared" ref="BK1374:CD1374" si="991">SUM(BK1245:BK1250)</f>
        <v>3697</v>
      </c>
      <c r="BL1374" s="226">
        <f t="shared" si="991"/>
        <v>4053</v>
      </c>
      <c r="BM1374" s="226">
        <f t="shared" si="991"/>
        <v>4417</v>
      </c>
      <c r="BN1374" s="226">
        <f t="shared" si="991"/>
        <v>4481</v>
      </c>
      <c r="BO1374" s="227">
        <f>SUM(BO1245:BO1250)</f>
        <v>4250</v>
      </c>
      <c r="BP1374" s="227">
        <f>SUM(BP1245:BP1250)</f>
        <v>4339</v>
      </c>
      <c r="BQ1374" s="227">
        <f>SUM(BQ1245:BQ1250)</f>
        <v>4213</v>
      </c>
      <c r="BR1374" s="227">
        <f>SUM(BR1245:BR1250)</f>
        <v>4410</v>
      </c>
      <c r="BS1374" s="226">
        <f t="shared" si="991"/>
        <v>3732</v>
      </c>
      <c r="BT1374" s="226">
        <f t="shared" si="991"/>
        <v>4053</v>
      </c>
      <c r="BU1374" s="226">
        <f t="shared" si="991"/>
        <v>4417</v>
      </c>
      <c r="BV1374" s="226">
        <f t="shared" si="991"/>
        <v>4481</v>
      </c>
      <c r="BW1374" s="227">
        <f>SUM(BW1245:BW1250)</f>
        <v>4250</v>
      </c>
      <c r="BX1374" s="227">
        <f>SUM(BX1245:BX1250)</f>
        <v>4339</v>
      </c>
      <c r="BY1374" s="227">
        <f>SUM(BY1245:BY1250)</f>
        <v>4213</v>
      </c>
      <c r="BZ1374" s="227">
        <f>SUM(BZ1245:BZ1250)</f>
        <v>4410</v>
      </c>
      <c r="CA1374" s="226">
        <f t="shared" si="991"/>
        <v>35</v>
      </c>
      <c r="CB1374" s="226">
        <f t="shared" si="991"/>
        <v>0</v>
      </c>
      <c r="CC1374" s="226">
        <f t="shared" si="991"/>
        <v>0</v>
      </c>
      <c r="CD1374" s="226">
        <f t="shared" si="991"/>
        <v>0</v>
      </c>
      <c r="CE1374" s="227">
        <f>SUM(CE1245:CE1250)</f>
        <v>0</v>
      </c>
      <c r="CF1374" s="227">
        <f>SUM(CF1245:CF1250)</f>
        <v>0</v>
      </c>
      <c r="CG1374" s="227">
        <f>SUM(CG1245:CG1250)</f>
        <v>0</v>
      </c>
      <c r="CH1374" s="227">
        <f>SUM(CH1245:CH1250)</f>
        <v>0</v>
      </c>
      <c r="CI1374" s="562"/>
      <c r="CJ1374" s="226">
        <f t="shared" ref="CJ1374:DS1374" si="992">SUM(CJ1245:CJ1250)</f>
        <v>23983</v>
      </c>
      <c r="CK1374" s="226">
        <f t="shared" si="992"/>
        <v>32176</v>
      </c>
      <c r="CL1374" s="226">
        <f t="shared" si="992"/>
        <v>34803</v>
      </c>
      <c r="CM1374" s="226">
        <f t="shared" si="992"/>
        <v>36987</v>
      </c>
      <c r="CN1374" s="227">
        <f>SUM(CN1245:CN1250)</f>
        <v>37950</v>
      </c>
      <c r="CO1374" s="227">
        <f>SUM(CO1245:CO1250)</f>
        <v>40730.953722449805</v>
      </c>
      <c r="CP1374" s="227">
        <f>SUM(CP1245:CP1250)</f>
        <v>44150.659389806875</v>
      </c>
      <c r="CQ1374" s="227">
        <f>SUM(CQ1245:CQ1250)</f>
        <v>47663.342723367539</v>
      </c>
      <c r="CR1374" s="226">
        <f t="shared" si="992"/>
        <v>4071</v>
      </c>
      <c r="CS1374" s="226">
        <f t="shared" si="992"/>
        <v>6017</v>
      </c>
      <c r="CT1374" s="226">
        <f t="shared" si="992"/>
        <v>6475</v>
      </c>
      <c r="CU1374" s="226">
        <f t="shared" si="992"/>
        <v>6975</v>
      </c>
      <c r="CV1374" s="227">
        <f>SUM(CV1245:CV1250)</f>
        <v>4099</v>
      </c>
      <c r="CW1374" s="227">
        <f>SUM(CW1245:CW1250)</f>
        <v>4355.9537224498099</v>
      </c>
      <c r="CX1374" s="227">
        <f>SUM(CX1245:CX1250)</f>
        <v>4660.6593898068759</v>
      </c>
      <c r="CY1374" s="227">
        <f>SUM(CY1245:CY1250)</f>
        <v>4999.3427233675402</v>
      </c>
      <c r="CZ1374" s="226">
        <f t="shared" si="992"/>
        <v>6563</v>
      </c>
      <c r="DA1374" s="226">
        <f t="shared" si="992"/>
        <v>5195</v>
      </c>
      <c r="DB1374" s="226">
        <f t="shared" si="992"/>
        <v>5526</v>
      </c>
      <c r="DC1374" s="226">
        <f t="shared" si="992"/>
        <v>5643</v>
      </c>
      <c r="DD1374" s="227">
        <f>SUM(DD1245:DD1250)</f>
        <v>12846</v>
      </c>
      <c r="DE1374" s="227">
        <f>SUM(DE1245:DE1250)</f>
        <v>13379</v>
      </c>
      <c r="DF1374" s="227">
        <f>SUM(DF1245:DF1250)</f>
        <v>13984</v>
      </c>
      <c r="DG1374" s="227">
        <f>SUM(DG1245:DG1250)</f>
        <v>14825</v>
      </c>
      <c r="DH1374" s="226">
        <f t="shared" si="992"/>
        <v>13349</v>
      </c>
      <c r="DI1374" s="226">
        <f t="shared" si="992"/>
        <v>20964</v>
      </c>
      <c r="DJ1374" s="226">
        <f t="shared" si="992"/>
        <v>22802</v>
      </c>
      <c r="DK1374" s="226">
        <f t="shared" si="992"/>
        <v>24369</v>
      </c>
      <c r="DL1374" s="227">
        <f>SUM(DL1245:DL1250)</f>
        <v>21005</v>
      </c>
      <c r="DM1374" s="227">
        <f>SUM(DM1245:DM1250)</f>
        <v>22996</v>
      </c>
      <c r="DN1374" s="227">
        <f>SUM(DN1245:DN1250)</f>
        <v>25506</v>
      </c>
      <c r="DO1374" s="227">
        <f>SUM(DO1245:DO1250)</f>
        <v>27839</v>
      </c>
      <c r="DP1374" s="226">
        <f t="shared" si="992"/>
        <v>3</v>
      </c>
      <c r="DQ1374" s="226">
        <f t="shared" si="992"/>
        <v>-835</v>
      </c>
      <c r="DR1374" s="226">
        <f t="shared" si="992"/>
        <v>-1807</v>
      </c>
      <c r="DS1374" s="226">
        <f t="shared" si="992"/>
        <v>-1825</v>
      </c>
      <c r="DT1374" s="227">
        <f>SUM(DT1245:DT1250)</f>
        <v>0</v>
      </c>
      <c r="DU1374" s="227">
        <f>SUM(DU1245:DU1250)</f>
        <v>-491.95372244981019</v>
      </c>
      <c r="DV1374" s="227">
        <f>SUM(DV1245:DV1250)</f>
        <v>-1198.6593898068757</v>
      </c>
      <c r="DW1374" s="227">
        <f>SUM(DW1245:DW1250)</f>
        <v>-1823.3427233675395</v>
      </c>
      <c r="DX1374" s="377">
        <f t="shared" si="964"/>
        <v>0.42911710816434273</v>
      </c>
      <c r="DY1374" s="377">
        <f t="shared" si="964"/>
        <v>0.45467286673475155</v>
      </c>
      <c r="DZ1374" s="377">
        <f t="shared" si="964"/>
        <v>0.45476857273791943</v>
      </c>
      <c r="EA1374" s="377">
        <f t="shared" si="963"/>
        <v>0.46110723774708401</v>
      </c>
      <c r="EB1374" s="378">
        <f t="shared" si="963"/>
        <v>0.38481376884957641</v>
      </c>
      <c r="EC1374" s="378">
        <f t="shared" si="963"/>
        <v>0.38592967836695541</v>
      </c>
      <c r="ED1374" s="378">
        <f t="shared" si="789"/>
        <v>0.39283298900304803</v>
      </c>
      <c r="EE1374" s="378">
        <f t="shared" si="789"/>
        <v>0.39517444318838829</v>
      </c>
      <c r="EF1374" s="553"/>
      <c r="EG1374" s="226">
        <f t="shared" ref="EG1374:EM1374" si="993">SUM(EG1245:EG1250)</f>
        <v>40683</v>
      </c>
      <c r="EH1374" s="226">
        <f t="shared" si="993"/>
        <v>21273</v>
      </c>
      <c r="EI1374" s="226">
        <f t="shared" si="993"/>
        <v>19415</v>
      </c>
      <c r="EJ1374" s="226">
        <f t="shared" si="993"/>
        <v>7602</v>
      </c>
      <c r="EK1374" s="226">
        <f t="shared" si="993"/>
        <v>19945</v>
      </c>
      <c r="EL1374" s="226">
        <f t="shared" si="993"/>
        <v>336771</v>
      </c>
      <c r="EM1374" s="226">
        <f t="shared" si="993"/>
        <v>289699</v>
      </c>
      <c r="EN1374" s="379">
        <f t="shared" si="845"/>
        <v>0.52289654155298282</v>
      </c>
      <c r="EO1374" s="226">
        <f t="shared" si="846"/>
        <v>39.15529229976822</v>
      </c>
      <c r="EP1374" s="379">
        <f t="shared" si="847"/>
        <v>0.49025391441142491</v>
      </c>
      <c r="EQ1374" s="226">
        <f t="shared" si="848"/>
        <v>59224.22061281999</v>
      </c>
      <c r="ER1374" s="226">
        <f t="shared" si="849"/>
        <v>2186.7524568603963</v>
      </c>
      <c r="ET1374" s="227">
        <f t="shared" ref="ET1374:EZ1374" si="994">SUM(ET1245:ET1250)</f>
        <v>59800</v>
      </c>
      <c r="EU1374" s="227">
        <f t="shared" si="994"/>
        <v>30034</v>
      </c>
      <c r="EV1374" s="227">
        <f t="shared" si="994"/>
        <v>29777</v>
      </c>
      <c r="EW1374" s="227">
        <f t="shared" si="994"/>
        <v>12706</v>
      </c>
      <c r="EX1374" s="227">
        <f t="shared" si="994"/>
        <v>32479</v>
      </c>
      <c r="EY1374" s="227">
        <f t="shared" si="994"/>
        <v>423410</v>
      </c>
      <c r="EZ1374" s="227">
        <f t="shared" si="994"/>
        <v>361329</v>
      </c>
      <c r="FA1374" s="380">
        <f t="shared" si="851"/>
        <v>0.50224080267558524</v>
      </c>
      <c r="FB1374" s="228">
        <f t="shared" si="852"/>
        <v>42.67051751351714</v>
      </c>
      <c r="FC1374" s="380">
        <f t="shared" si="853"/>
        <v>0.54312709030100337</v>
      </c>
      <c r="FD1374" s="227">
        <f t="shared" si="854"/>
        <v>76708.155215984501</v>
      </c>
      <c r="FE1374" s="227">
        <f t="shared" si="855"/>
        <v>2930.3856965074306</v>
      </c>
      <c r="FF1374" s="227">
        <f>SUM(FF1245:FF1250)</f>
        <v>57849</v>
      </c>
      <c r="FG1374" s="228">
        <f t="shared" si="878"/>
        <v>25.729053224774844</v>
      </c>
      <c r="FH1374" s="227">
        <f>SUM(FH1245:FH1250)</f>
        <v>14884</v>
      </c>
      <c r="FI1374" s="227">
        <f>SUM(FI1245:FI1250)</f>
        <v>57875</v>
      </c>
      <c r="FJ1374" s="227">
        <f>SUM(FJ1245:FJ1250)</f>
        <v>340</v>
      </c>
      <c r="FK1374" s="227">
        <f t="shared" si="857"/>
        <v>42651</v>
      </c>
      <c r="FL1374" s="227">
        <f>SUM(FL1245:FL1250)</f>
        <v>20954</v>
      </c>
      <c r="FM1374" s="227">
        <f t="shared" si="858"/>
        <v>21697</v>
      </c>
      <c r="FN1374" s="553"/>
      <c r="FO1374" s="413"/>
      <c r="FP1374" s="413"/>
      <c r="FQ1374" s="413"/>
      <c r="FR1374" s="413"/>
      <c r="FS1374" s="413"/>
      <c r="FT1374" s="413"/>
      <c r="FU1374" s="413"/>
      <c r="FV1374" s="413"/>
      <c r="FW1374" s="553"/>
      <c r="FX1374" s="553"/>
      <c r="FY1374" s="553"/>
    </row>
    <row r="1375" spans="1:181">
      <c r="F1375" s="371"/>
      <c r="G1375" s="371" t="s">
        <v>2857</v>
      </c>
      <c r="H1375" s="371" t="s">
        <v>2858</v>
      </c>
      <c r="I1375" s="392"/>
      <c r="J1375" s="561"/>
      <c r="K1375" s="392"/>
      <c r="O1375" s="226">
        <f t="shared" ref="O1375:BC1375" si="995">O1251</f>
        <v>0</v>
      </c>
      <c r="P1375" s="226">
        <f t="shared" si="995"/>
        <v>0</v>
      </c>
      <c r="Q1375" s="226">
        <f t="shared" si="995"/>
        <v>0</v>
      </c>
      <c r="R1375" s="226">
        <f t="shared" si="995"/>
        <v>0</v>
      </c>
      <c r="S1375" s="227">
        <f>S1251</f>
        <v>0</v>
      </c>
      <c r="T1375" s="227">
        <f>T1251</f>
        <v>0</v>
      </c>
      <c r="U1375" s="227">
        <f>U1251</f>
        <v>0</v>
      </c>
      <c r="V1375" s="227">
        <f>V1251</f>
        <v>0</v>
      </c>
      <c r="W1375" s="226">
        <f t="shared" si="995"/>
        <v>0</v>
      </c>
      <c r="X1375" s="226">
        <f t="shared" si="995"/>
        <v>0</v>
      </c>
      <c r="Y1375" s="226">
        <f t="shared" si="995"/>
        <v>0</v>
      </c>
      <c r="Z1375" s="226">
        <f t="shared" si="995"/>
        <v>0</v>
      </c>
      <c r="AA1375" s="227">
        <f>AA1251</f>
        <v>0</v>
      </c>
      <c r="AB1375" s="227">
        <f>AB1251</f>
        <v>0</v>
      </c>
      <c r="AC1375" s="227">
        <f>AC1251</f>
        <v>0</v>
      </c>
      <c r="AD1375" s="227">
        <f>AD1251</f>
        <v>0</v>
      </c>
      <c r="AE1375" s="226">
        <f t="shared" si="995"/>
        <v>0</v>
      </c>
      <c r="AF1375" s="226">
        <f t="shared" si="995"/>
        <v>0</v>
      </c>
      <c r="AG1375" s="226">
        <f t="shared" si="995"/>
        <v>0</v>
      </c>
      <c r="AH1375" s="226">
        <f t="shared" si="995"/>
        <v>0</v>
      </c>
      <c r="AI1375" s="227">
        <f>AI1251</f>
        <v>0</v>
      </c>
      <c r="AJ1375" s="227">
        <f>AJ1251</f>
        <v>0</v>
      </c>
      <c r="AK1375" s="227">
        <f>AK1251</f>
        <v>0</v>
      </c>
      <c r="AL1375" s="227">
        <f>AL1251</f>
        <v>0</v>
      </c>
      <c r="AM1375" s="226">
        <f t="shared" si="995"/>
        <v>64358</v>
      </c>
      <c r="AN1375" s="226">
        <f t="shared" si="995"/>
        <v>97647</v>
      </c>
      <c r="AO1375" s="226">
        <f t="shared" si="995"/>
        <v>103888</v>
      </c>
      <c r="AP1375" s="226">
        <f t="shared" si="995"/>
        <v>110322</v>
      </c>
      <c r="AQ1375" s="227">
        <f>AQ1251</f>
        <v>99783</v>
      </c>
      <c r="AR1375" s="227">
        <f>AR1251</f>
        <v>106221</v>
      </c>
      <c r="AS1375" s="227">
        <f>AS1251</f>
        <v>112659</v>
      </c>
      <c r="AT1375" s="227">
        <f>AT1251</f>
        <v>117672</v>
      </c>
      <c r="AU1375" s="226">
        <f t="shared" si="995"/>
        <v>60060</v>
      </c>
      <c r="AV1375" s="226">
        <f t="shared" si="995"/>
        <v>88236</v>
      </c>
      <c r="AW1375" s="226">
        <f t="shared" si="995"/>
        <v>93212</v>
      </c>
      <c r="AX1375" s="226">
        <f t="shared" si="995"/>
        <v>98394</v>
      </c>
      <c r="AY1375" s="227">
        <f>AY1251</f>
        <v>89093</v>
      </c>
      <c r="AZ1375" s="227">
        <f>AZ1251</f>
        <v>95289</v>
      </c>
      <c r="BA1375" s="227">
        <f>BA1251</f>
        <v>100325</v>
      </c>
      <c r="BB1375" s="227">
        <f>BB1251</f>
        <v>103971</v>
      </c>
      <c r="BC1375" s="226">
        <f t="shared" si="995"/>
        <v>4298</v>
      </c>
      <c r="BD1375" s="226">
        <f t="shared" si="840"/>
        <v>9411</v>
      </c>
      <c r="BE1375" s="226">
        <f t="shared" si="840"/>
        <v>10676</v>
      </c>
      <c r="BF1375" s="226">
        <f t="shared" si="840"/>
        <v>11928</v>
      </c>
      <c r="BG1375" s="227">
        <f t="shared" si="840"/>
        <v>10690</v>
      </c>
      <c r="BH1375" s="227">
        <f t="shared" si="840"/>
        <v>10932</v>
      </c>
      <c r="BI1375" s="227">
        <f t="shared" si="840"/>
        <v>12334</v>
      </c>
      <c r="BJ1375" s="227">
        <f t="shared" si="840"/>
        <v>13701</v>
      </c>
      <c r="BK1375" s="226">
        <f t="shared" ref="BK1375:CD1375" si="996">BK1251</f>
        <v>0</v>
      </c>
      <c r="BL1375" s="226">
        <f t="shared" si="996"/>
        <v>0</v>
      </c>
      <c r="BM1375" s="226">
        <f t="shared" si="996"/>
        <v>0</v>
      </c>
      <c r="BN1375" s="226">
        <f t="shared" si="996"/>
        <v>0</v>
      </c>
      <c r="BO1375" s="227">
        <f>BO1251</f>
        <v>0</v>
      </c>
      <c r="BP1375" s="227">
        <f>BP1251</f>
        <v>0</v>
      </c>
      <c r="BQ1375" s="227">
        <f>BQ1251</f>
        <v>0</v>
      </c>
      <c r="BR1375" s="227">
        <f>BR1251</f>
        <v>0</v>
      </c>
      <c r="BS1375" s="226">
        <f t="shared" si="996"/>
        <v>0</v>
      </c>
      <c r="BT1375" s="226">
        <f t="shared" si="996"/>
        <v>0</v>
      </c>
      <c r="BU1375" s="226">
        <f t="shared" si="996"/>
        <v>0</v>
      </c>
      <c r="BV1375" s="226">
        <f t="shared" si="996"/>
        <v>0</v>
      </c>
      <c r="BW1375" s="227">
        <f>BW1251</f>
        <v>0</v>
      </c>
      <c r="BX1375" s="227">
        <f>BX1251</f>
        <v>0</v>
      </c>
      <c r="BY1375" s="227">
        <f>BY1251</f>
        <v>0</v>
      </c>
      <c r="BZ1375" s="227">
        <f>BZ1251</f>
        <v>0</v>
      </c>
      <c r="CA1375" s="226">
        <f t="shared" si="996"/>
        <v>0</v>
      </c>
      <c r="CB1375" s="226">
        <f t="shared" si="996"/>
        <v>0</v>
      </c>
      <c r="CC1375" s="226">
        <f t="shared" si="996"/>
        <v>0</v>
      </c>
      <c r="CD1375" s="226">
        <f t="shared" si="996"/>
        <v>0</v>
      </c>
      <c r="CE1375" s="227">
        <f>CE1251</f>
        <v>0</v>
      </c>
      <c r="CF1375" s="227">
        <f>CF1251</f>
        <v>0</v>
      </c>
      <c r="CG1375" s="227">
        <f>CG1251</f>
        <v>0</v>
      </c>
      <c r="CH1375" s="227">
        <f>CH1251</f>
        <v>0</v>
      </c>
      <c r="CI1375" s="562"/>
      <c r="CJ1375" s="226">
        <f t="shared" ref="CJ1375:DS1375" si="997">CJ1251</f>
        <v>4299</v>
      </c>
      <c r="CK1375" s="226">
        <f t="shared" si="997"/>
        <v>9411</v>
      </c>
      <c r="CL1375" s="226">
        <f t="shared" si="997"/>
        <v>10703</v>
      </c>
      <c r="CM1375" s="226">
        <f t="shared" si="997"/>
        <v>11929</v>
      </c>
      <c r="CN1375" s="227">
        <f>CN1251</f>
        <v>10690</v>
      </c>
      <c r="CO1375" s="227">
        <f>CO1251</f>
        <v>10933</v>
      </c>
      <c r="CP1375" s="227">
        <f>CP1251</f>
        <v>12334</v>
      </c>
      <c r="CQ1375" s="227">
        <f>CQ1251</f>
        <v>13701</v>
      </c>
      <c r="CR1375" s="226">
        <f t="shared" si="997"/>
        <v>0</v>
      </c>
      <c r="CS1375" s="226">
        <f t="shared" si="997"/>
        <v>0</v>
      </c>
      <c r="CT1375" s="226">
        <f t="shared" si="997"/>
        <v>0</v>
      </c>
      <c r="CU1375" s="226">
        <f t="shared" si="997"/>
        <v>0</v>
      </c>
      <c r="CV1375" s="227">
        <f>CV1251</f>
        <v>0</v>
      </c>
      <c r="CW1375" s="227">
        <f>CW1251</f>
        <v>0</v>
      </c>
      <c r="CX1375" s="227">
        <f>CX1251</f>
        <v>0</v>
      </c>
      <c r="CY1375" s="227">
        <f>CY1251</f>
        <v>0</v>
      </c>
      <c r="CZ1375" s="226">
        <f t="shared" si="997"/>
        <v>0</v>
      </c>
      <c r="DA1375" s="226">
        <f t="shared" si="997"/>
        <v>0</v>
      </c>
      <c r="DB1375" s="226">
        <f t="shared" si="997"/>
        <v>0</v>
      </c>
      <c r="DC1375" s="226">
        <f t="shared" si="997"/>
        <v>0</v>
      </c>
      <c r="DD1375" s="227">
        <f>DD1251</f>
        <v>0</v>
      </c>
      <c r="DE1375" s="227">
        <f>DE1251</f>
        <v>0</v>
      </c>
      <c r="DF1375" s="227">
        <f>DF1251</f>
        <v>0</v>
      </c>
      <c r="DG1375" s="227">
        <f>DG1251</f>
        <v>0</v>
      </c>
      <c r="DH1375" s="226">
        <f t="shared" si="997"/>
        <v>4299</v>
      </c>
      <c r="DI1375" s="226">
        <f t="shared" si="997"/>
        <v>9411</v>
      </c>
      <c r="DJ1375" s="226">
        <f t="shared" si="997"/>
        <v>10703</v>
      </c>
      <c r="DK1375" s="226">
        <f t="shared" si="997"/>
        <v>11929</v>
      </c>
      <c r="DL1375" s="227">
        <f>DL1251</f>
        <v>10690</v>
      </c>
      <c r="DM1375" s="227">
        <f>DM1251</f>
        <v>10933</v>
      </c>
      <c r="DN1375" s="227">
        <f>DN1251</f>
        <v>12334</v>
      </c>
      <c r="DO1375" s="227">
        <f>DO1251</f>
        <v>13701</v>
      </c>
      <c r="DP1375" s="226">
        <f t="shared" si="997"/>
        <v>-1</v>
      </c>
      <c r="DQ1375" s="226">
        <f t="shared" si="997"/>
        <v>0</v>
      </c>
      <c r="DR1375" s="226">
        <f t="shared" si="997"/>
        <v>-27</v>
      </c>
      <c r="DS1375" s="226">
        <f t="shared" si="997"/>
        <v>-1</v>
      </c>
      <c r="DT1375" s="227">
        <f>DT1251</f>
        <v>0</v>
      </c>
      <c r="DU1375" s="227">
        <f>DU1251</f>
        <v>-1</v>
      </c>
      <c r="DV1375" s="227">
        <f>DV1251</f>
        <v>0</v>
      </c>
      <c r="DW1375" s="227">
        <f>DW1251</f>
        <v>0</v>
      </c>
      <c r="DX1375" s="377">
        <f t="shared" si="964"/>
        <v>0</v>
      </c>
      <c r="DY1375" s="377">
        <f t="shared" si="964"/>
        <v>0</v>
      </c>
      <c r="DZ1375" s="377">
        <f t="shared" si="964"/>
        <v>0</v>
      </c>
      <c r="EA1375" s="377">
        <f t="shared" si="963"/>
        <v>0</v>
      </c>
      <c r="EB1375" s="378">
        <f t="shared" si="963"/>
        <v>0</v>
      </c>
      <c r="EC1375" s="378">
        <f t="shared" si="963"/>
        <v>0</v>
      </c>
      <c r="ED1375" s="378">
        <f t="shared" si="789"/>
        <v>0</v>
      </c>
      <c r="EE1375" s="378">
        <f t="shared" si="789"/>
        <v>0</v>
      </c>
      <c r="EF1375" s="553"/>
      <c r="EG1375" s="226">
        <f t="shared" ref="EG1375:EM1375" si="998">EG1251</f>
        <v>0</v>
      </c>
      <c r="EH1375" s="226">
        <f t="shared" si="998"/>
        <v>0</v>
      </c>
      <c r="EI1375" s="226">
        <f t="shared" si="998"/>
        <v>0</v>
      </c>
      <c r="EJ1375" s="226">
        <f t="shared" si="998"/>
        <v>0</v>
      </c>
      <c r="EK1375" s="226">
        <f t="shared" si="998"/>
        <v>0</v>
      </c>
      <c r="EL1375" s="226">
        <f t="shared" si="998"/>
        <v>0</v>
      </c>
      <c r="EM1375" s="226">
        <f t="shared" si="998"/>
        <v>0</v>
      </c>
      <c r="EN1375" s="379">
        <f t="shared" si="845"/>
        <v>0</v>
      </c>
      <c r="EO1375" s="226">
        <f t="shared" si="846"/>
        <v>0</v>
      </c>
      <c r="EP1375" s="379">
        <f t="shared" si="847"/>
        <v>0</v>
      </c>
      <c r="EQ1375" s="226">
        <f t="shared" si="848"/>
        <v>0</v>
      </c>
      <c r="ER1375" s="226">
        <f t="shared" si="849"/>
        <v>0</v>
      </c>
      <c r="ET1375" s="227">
        <f t="shared" ref="ET1375:EZ1375" si="999">ET1251</f>
        <v>0</v>
      </c>
      <c r="EU1375" s="227">
        <f t="shared" si="999"/>
        <v>0</v>
      </c>
      <c r="EV1375" s="227">
        <f t="shared" si="999"/>
        <v>0</v>
      </c>
      <c r="EW1375" s="227">
        <f t="shared" si="999"/>
        <v>0</v>
      </c>
      <c r="EX1375" s="227">
        <f t="shared" si="999"/>
        <v>0</v>
      </c>
      <c r="EY1375" s="227">
        <f t="shared" si="999"/>
        <v>0</v>
      </c>
      <c r="EZ1375" s="227">
        <f t="shared" si="999"/>
        <v>0</v>
      </c>
      <c r="FA1375" s="380">
        <f t="shared" si="851"/>
        <v>0</v>
      </c>
      <c r="FB1375" s="228">
        <f t="shared" si="852"/>
        <v>0</v>
      </c>
      <c r="FC1375" s="380">
        <f t="shared" si="853"/>
        <v>0</v>
      </c>
      <c r="FD1375" s="227">
        <f t="shared" si="854"/>
        <v>0</v>
      </c>
      <c r="FE1375" s="227">
        <f t="shared" si="855"/>
        <v>0</v>
      </c>
      <c r="FF1375" s="227">
        <f>FF1251</f>
        <v>99483</v>
      </c>
      <c r="FG1375" s="228">
        <f t="shared" si="878"/>
        <v>90.066644552335575</v>
      </c>
      <c r="FH1375" s="227">
        <f>FH1251</f>
        <v>89601</v>
      </c>
      <c r="FI1375" s="227">
        <f>FI1251</f>
        <v>99483</v>
      </c>
      <c r="FJ1375" s="227">
        <f>FJ1251</f>
        <v>0</v>
      </c>
      <c r="FK1375" s="227">
        <f t="shared" si="857"/>
        <v>9882</v>
      </c>
      <c r="FL1375" s="227">
        <f>FL1251</f>
        <v>9882</v>
      </c>
      <c r="FM1375" s="227">
        <f t="shared" si="858"/>
        <v>0</v>
      </c>
      <c r="FN1375" s="553"/>
      <c r="FO1375" s="413"/>
      <c r="FP1375" s="413"/>
      <c r="FQ1375" s="413"/>
      <c r="FR1375" s="413"/>
      <c r="FS1375" s="413"/>
      <c r="FT1375" s="413"/>
      <c r="FU1375" s="413"/>
      <c r="FV1375" s="413"/>
      <c r="FW1375" s="553"/>
      <c r="FX1375" s="553"/>
      <c r="FY1375" s="553"/>
    </row>
    <row r="1376" spans="1:181" s="325" customFormat="1">
      <c r="A1376" s="294"/>
      <c r="B1376" s="295"/>
      <c r="C1376" s="294"/>
      <c r="D1376" s="294"/>
      <c r="E1376" s="294" t="s">
        <v>2859</v>
      </c>
      <c r="F1376" s="558" t="s">
        <v>2860</v>
      </c>
      <c r="G1376" s="558"/>
      <c r="H1376" s="558"/>
      <c r="I1376" s="295"/>
      <c r="J1376" s="559"/>
      <c r="K1376" s="295"/>
      <c r="L1376" s="295"/>
      <c r="M1376" s="295"/>
      <c r="N1376" s="328"/>
      <c r="O1376" s="254">
        <f t="shared" ref="O1376:BC1376" si="1000">O1262</f>
        <v>0</v>
      </c>
      <c r="P1376" s="254">
        <f t="shared" si="1000"/>
        <v>0</v>
      </c>
      <c r="Q1376" s="254">
        <f t="shared" si="1000"/>
        <v>0</v>
      </c>
      <c r="R1376" s="254">
        <f t="shared" si="1000"/>
        <v>0</v>
      </c>
      <c r="S1376" s="252">
        <f>S1262</f>
        <v>0</v>
      </c>
      <c r="T1376" s="252">
        <f>T1262</f>
        <v>0</v>
      </c>
      <c r="U1376" s="252">
        <f>U1262</f>
        <v>0</v>
      </c>
      <c r="V1376" s="252">
        <f>V1262</f>
        <v>0</v>
      </c>
      <c r="W1376" s="254">
        <f t="shared" si="1000"/>
        <v>0</v>
      </c>
      <c r="X1376" s="254">
        <f t="shared" si="1000"/>
        <v>0</v>
      </c>
      <c r="Y1376" s="254">
        <f t="shared" si="1000"/>
        <v>0</v>
      </c>
      <c r="Z1376" s="254">
        <f t="shared" si="1000"/>
        <v>0</v>
      </c>
      <c r="AA1376" s="252">
        <f>AA1262</f>
        <v>0</v>
      </c>
      <c r="AB1376" s="252">
        <f>AB1262</f>
        <v>0</v>
      </c>
      <c r="AC1376" s="252">
        <f>AC1262</f>
        <v>0</v>
      </c>
      <c r="AD1376" s="252">
        <f>AD1262</f>
        <v>0</v>
      </c>
      <c r="AE1376" s="254">
        <f t="shared" si="1000"/>
        <v>0</v>
      </c>
      <c r="AF1376" s="254">
        <f t="shared" si="1000"/>
        <v>0</v>
      </c>
      <c r="AG1376" s="254">
        <f t="shared" si="1000"/>
        <v>0</v>
      </c>
      <c r="AH1376" s="254">
        <f t="shared" si="1000"/>
        <v>0</v>
      </c>
      <c r="AI1376" s="252">
        <f>AI1262</f>
        <v>0</v>
      </c>
      <c r="AJ1376" s="252">
        <f>AJ1262</f>
        <v>0</v>
      </c>
      <c r="AK1376" s="252">
        <f>AK1262</f>
        <v>0</v>
      </c>
      <c r="AL1376" s="252">
        <f>AL1262</f>
        <v>0</v>
      </c>
      <c r="AM1376" s="254">
        <f t="shared" si="1000"/>
        <v>7671</v>
      </c>
      <c r="AN1376" s="254">
        <f t="shared" si="1000"/>
        <v>14699</v>
      </c>
      <c r="AO1376" s="254">
        <f t="shared" si="1000"/>
        <v>16528</v>
      </c>
      <c r="AP1376" s="254">
        <f t="shared" si="1000"/>
        <v>19280</v>
      </c>
      <c r="AQ1376" s="252">
        <f>AQ1262</f>
        <v>14699</v>
      </c>
      <c r="AR1376" s="252">
        <f>AR1262</f>
        <v>16528</v>
      </c>
      <c r="AS1376" s="252">
        <f>AS1262</f>
        <v>19280</v>
      </c>
      <c r="AT1376" s="252">
        <f>AT1262</f>
        <v>17485</v>
      </c>
      <c r="AU1376" s="254">
        <f t="shared" si="1000"/>
        <v>0</v>
      </c>
      <c r="AV1376" s="254">
        <f t="shared" si="1000"/>
        <v>0</v>
      </c>
      <c r="AW1376" s="254">
        <f t="shared" si="1000"/>
        <v>0</v>
      </c>
      <c r="AX1376" s="254">
        <f t="shared" si="1000"/>
        <v>0</v>
      </c>
      <c r="AY1376" s="252">
        <f>AY1262</f>
        <v>0</v>
      </c>
      <c r="AZ1376" s="252">
        <f>AZ1262</f>
        <v>0</v>
      </c>
      <c r="BA1376" s="252">
        <f>BA1262</f>
        <v>0</v>
      </c>
      <c r="BB1376" s="252">
        <f>BB1262</f>
        <v>0</v>
      </c>
      <c r="BC1376" s="254">
        <f t="shared" si="1000"/>
        <v>0</v>
      </c>
      <c r="BD1376" s="254">
        <f t="shared" si="840"/>
        <v>0</v>
      </c>
      <c r="BE1376" s="254">
        <f t="shared" si="840"/>
        <v>0</v>
      </c>
      <c r="BF1376" s="254">
        <f t="shared" si="840"/>
        <v>0</v>
      </c>
      <c r="BG1376" s="252">
        <f t="shared" si="840"/>
        <v>0</v>
      </c>
      <c r="BH1376" s="252">
        <f t="shared" si="840"/>
        <v>0</v>
      </c>
      <c r="BI1376" s="252">
        <f t="shared" si="840"/>
        <v>0</v>
      </c>
      <c r="BJ1376" s="252">
        <f t="shared" si="840"/>
        <v>0</v>
      </c>
      <c r="BK1376" s="254">
        <f t="shared" ref="BK1376:CD1376" si="1001">BK1262</f>
        <v>7671</v>
      </c>
      <c r="BL1376" s="254">
        <f t="shared" si="1001"/>
        <v>14699</v>
      </c>
      <c r="BM1376" s="254">
        <f t="shared" si="1001"/>
        <v>16528</v>
      </c>
      <c r="BN1376" s="254">
        <f t="shared" si="1001"/>
        <v>19280</v>
      </c>
      <c r="BO1376" s="252">
        <f>BO1262</f>
        <v>14699</v>
      </c>
      <c r="BP1376" s="252">
        <f>BP1262</f>
        <v>16528</v>
      </c>
      <c r="BQ1376" s="252">
        <f>BQ1262</f>
        <v>19280</v>
      </c>
      <c r="BR1376" s="252">
        <f>BR1262</f>
        <v>17485</v>
      </c>
      <c r="BS1376" s="254">
        <f t="shared" si="1001"/>
        <v>7671</v>
      </c>
      <c r="BT1376" s="254">
        <f t="shared" si="1001"/>
        <v>14699</v>
      </c>
      <c r="BU1376" s="254">
        <f t="shared" si="1001"/>
        <v>16528</v>
      </c>
      <c r="BV1376" s="254">
        <f t="shared" si="1001"/>
        <v>19280</v>
      </c>
      <c r="BW1376" s="252">
        <f>BW1262</f>
        <v>14699</v>
      </c>
      <c r="BX1376" s="252">
        <f>BX1262</f>
        <v>16528</v>
      </c>
      <c r="BY1376" s="252">
        <f>BY1262</f>
        <v>19280</v>
      </c>
      <c r="BZ1376" s="252">
        <f>BZ1262</f>
        <v>17485</v>
      </c>
      <c r="CA1376" s="254">
        <f t="shared" si="1001"/>
        <v>0</v>
      </c>
      <c r="CB1376" s="254">
        <f t="shared" si="1001"/>
        <v>0</v>
      </c>
      <c r="CC1376" s="254">
        <f t="shared" si="1001"/>
        <v>0</v>
      </c>
      <c r="CD1376" s="254">
        <f t="shared" si="1001"/>
        <v>0</v>
      </c>
      <c r="CE1376" s="252">
        <f>CE1262</f>
        <v>0</v>
      </c>
      <c r="CF1376" s="252">
        <f>CF1262</f>
        <v>0</v>
      </c>
      <c r="CG1376" s="252">
        <f>CG1262</f>
        <v>0</v>
      </c>
      <c r="CH1376" s="252">
        <f>CH1262</f>
        <v>0</v>
      </c>
      <c r="CI1376" s="560"/>
      <c r="CJ1376" s="254">
        <f t="shared" ref="CJ1376:DS1376" si="1002">CJ1262</f>
        <v>0</v>
      </c>
      <c r="CK1376" s="254">
        <f t="shared" si="1002"/>
        <v>0</v>
      </c>
      <c r="CL1376" s="254">
        <f t="shared" si="1002"/>
        <v>0</v>
      </c>
      <c r="CM1376" s="254">
        <f t="shared" si="1002"/>
        <v>0</v>
      </c>
      <c r="CN1376" s="252">
        <f>CN1262</f>
        <v>0</v>
      </c>
      <c r="CO1376" s="252">
        <f>CO1262</f>
        <v>0</v>
      </c>
      <c r="CP1376" s="252">
        <f>CP1262</f>
        <v>0</v>
      </c>
      <c r="CQ1376" s="252">
        <f>CQ1262</f>
        <v>0</v>
      </c>
      <c r="CR1376" s="254">
        <f t="shared" si="1002"/>
        <v>0</v>
      </c>
      <c r="CS1376" s="254">
        <f t="shared" si="1002"/>
        <v>0</v>
      </c>
      <c r="CT1376" s="254">
        <f t="shared" si="1002"/>
        <v>0</v>
      </c>
      <c r="CU1376" s="254">
        <f t="shared" si="1002"/>
        <v>0</v>
      </c>
      <c r="CV1376" s="252">
        <f>CV1262</f>
        <v>0</v>
      </c>
      <c r="CW1376" s="252">
        <f>CW1262</f>
        <v>0</v>
      </c>
      <c r="CX1376" s="252">
        <f>CX1262</f>
        <v>0</v>
      </c>
      <c r="CY1376" s="252">
        <f>CY1262</f>
        <v>0</v>
      </c>
      <c r="CZ1376" s="254">
        <f t="shared" si="1002"/>
        <v>0</v>
      </c>
      <c r="DA1376" s="254">
        <f t="shared" si="1002"/>
        <v>0</v>
      </c>
      <c r="DB1376" s="254">
        <f t="shared" si="1002"/>
        <v>0</v>
      </c>
      <c r="DC1376" s="254">
        <f t="shared" si="1002"/>
        <v>0</v>
      </c>
      <c r="DD1376" s="252">
        <f>DD1262</f>
        <v>0</v>
      </c>
      <c r="DE1376" s="252">
        <f>DE1262</f>
        <v>0</v>
      </c>
      <c r="DF1376" s="252">
        <f>DF1262</f>
        <v>0</v>
      </c>
      <c r="DG1376" s="252">
        <f>DG1262</f>
        <v>0</v>
      </c>
      <c r="DH1376" s="254">
        <f t="shared" si="1002"/>
        <v>0</v>
      </c>
      <c r="DI1376" s="254">
        <f t="shared" si="1002"/>
        <v>0</v>
      </c>
      <c r="DJ1376" s="254">
        <f t="shared" si="1002"/>
        <v>0</v>
      </c>
      <c r="DK1376" s="254">
        <f t="shared" si="1002"/>
        <v>0</v>
      </c>
      <c r="DL1376" s="252">
        <f>DL1262</f>
        <v>0</v>
      </c>
      <c r="DM1376" s="252">
        <f>DM1262</f>
        <v>0</v>
      </c>
      <c r="DN1376" s="252">
        <f>DN1262</f>
        <v>0</v>
      </c>
      <c r="DO1376" s="252">
        <f>DO1262</f>
        <v>0</v>
      </c>
      <c r="DP1376" s="254">
        <f t="shared" si="1002"/>
        <v>0</v>
      </c>
      <c r="DQ1376" s="254">
        <f t="shared" si="1002"/>
        <v>0</v>
      </c>
      <c r="DR1376" s="254">
        <f t="shared" si="1002"/>
        <v>0</v>
      </c>
      <c r="DS1376" s="254">
        <f t="shared" si="1002"/>
        <v>0</v>
      </c>
      <c r="DT1376" s="252">
        <f>DT1262</f>
        <v>0</v>
      </c>
      <c r="DU1376" s="252">
        <f>DU1262</f>
        <v>0</v>
      </c>
      <c r="DV1376" s="252">
        <f>DV1262</f>
        <v>0</v>
      </c>
      <c r="DW1376" s="252">
        <f>DW1262</f>
        <v>0</v>
      </c>
      <c r="DX1376" s="545">
        <f t="shared" si="964"/>
        <v>0</v>
      </c>
      <c r="DY1376" s="545">
        <f t="shared" si="964"/>
        <v>0</v>
      </c>
      <c r="DZ1376" s="545">
        <f t="shared" si="964"/>
        <v>0</v>
      </c>
      <c r="EA1376" s="545">
        <f t="shared" si="963"/>
        <v>0</v>
      </c>
      <c r="EB1376" s="546">
        <f t="shared" si="963"/>
        <v>0</v>
      </c>
      <c r="EC1376" s="546">
        <f t="shared" si="963"/>
        <v>0</v>
      </c>
      <c r="ED1376" s="546">
        <f t="shared" si="789"/>
        <v>0</v>
      </c>
      <c r="EE1376" s="546">
        <f t="shared" si="789"/>
        <v>0</v>
      </c>
      <c r="EF1376" s="553"/>
      <c r="EG1376" s="254">
        <f t="shared" ref="EG1376:EM1376" si="1003">EG1262</f>
        <v>0</v>
      </c>
      <c r="EH1376" s="254">
        <f t="shared" si="1003"/>
        <v>0</v>
      </c>
      <c r="EI1376" s="254">
        <f t="shared" si="1003"/>
        <v>0</v>
      </c>
      <c r="EJ1376" s="254">
        <f t="shared" si="1003"/>
        <v>0</v>
      </c>
      <c r="EK1376" s="254">
        <f t="shared" si="1003"/>
        <v>0</v>
      </c>
      <c r="EL1376" s="254">
        <f t="shared" si="1003"/>
        <v>0</v>
      </c>
      <c r="EM1376" s="254">
        <f t="shared" si="1003"/>
        <v>0</v>
      </c>
      <c r="EN1376" s="547">
        <f t="shared" si="845"/>
        <v>0</v>
      </c>
      <c r="EO1376" s="254">
        <f t="shared" si="846"/>
        <v>0</v>
      </c>
      <c r="EP1376" s="547">
        <f t="shared" si="847"/>
        <v>0</v>
      </c>
      <c r="EQ1376" s="254">
        <f t="shared" si="848"/>
        <v>0</v>
      </c>
      <c r="ER1376" s="254">
        <f t="shared" si="849"/>
        <v>0</v>
      </c>
      <c r="ES1376" s="449"/>
      <c r="ET1376" s="252">
        <f t="shared" ref="ET1376:EZ1376" si="1004">ET1262</f>
        <v>0</v>
      </c>
      <c r="EU1376" s="252">
        <f t="shared" si="1004"/>
        <v>0</v>
      </c>
      <c r="EV1376" s="252">
        <f t="shared" si="1004"/>
        <v>0</v>
      </c>
      <c r="EW1376" s="252">
        <f t="shared" si="1004"/>
        <v>0</v>
      </c>
      <c r="EX1376" s="252">
        <f t="shared" si="1004"/>
        <v>0</v>
      </c>
      <c r="EY1376" s="252">
        <f t="shared" si="1004"/>
        <v>0</v>
      </c>
      <c r="EZ1376" s="252">
        <f t="shared" si="1004"/>
        <v>0</v>
      </c>
      <c r="FA1376" s="548">
        <f t="shared" si="851"/>
        <v>0</v>
      </c>
      <c r="FB1376" s="253">
        <f t="shared" si="852"/>
        <v>0</v>
      </c>
      <c r="FC1376" s="548">
        <f t="shared" si="853"/>
        <v>0</v>
      </c>
      <c r="FD1376" s="252">
        <f t="shared" si="854"/>
        <v>0</v>
      </c>
      <c r="FE1376" s="252">
        <f t="shared" si="855"/>
        <v>0</v>
      </c>
      <c r="FF1376" s="252">
        <f>FF1262</f>
        <v>14699</v>
      </c>
      <c r="FG1376" s="253">
        <f t="shared" si="878"/>
        <v>0</v>
      </c>
      <c r="FH1376" s="252">
        <f>FH1262</f>
        <v>0</v>
      </c>
      <c r="FI1376" s="252">
        <f>FI1262</f>
        <v>0</v>
      </c>
      <c r="FJ1376" s="252">
        <f>FJ1262</f>
        <v>0</v>
      </c>
      <c r="FK1376" s="252">
        <f t="shared" si="857"/>
        <v>0</v>
      </c>
      <c r="FL1376" s="252">
        <f>FL1262</f>
        <v>0</v>
      </c>
      <c r="FM1376" s="252">
        <f t="shared" si="858"/>
        <v>0</v>
      </c>
      <c r="FN1376" s="553"/>
      <c r="FO1376" s="413"/>
      <c r="FP1376" s="413"/>
      <c r="FQ1376" s="413"/>
      <c r="FR1376" s="413"/>
      <c r="FS1376" s="413"/>
      <c r="FT1376" s="413"/>
      <c r="FU1376" s="413"/>
      <c r="FV1376" s="413"/>
      <c r="FW1376" s="553"/>
      <c r="FX1376" s="553"/>
      <c r="FY1376" s="553"/>
    </row>
    <row r="1377" spans="1:181" s="325" customFormat="1">
      <c r="A1377" s="569"/>
      <c r="B1377" s="570"/>
      <c r="C1377" s="569"/>
      <c r="D1377" s="569"/>
      <c r="E1377" s="571"/>
      <c r="F1377" s="572" t="s">
        <v>47</v>
      </c>
      <c r="G1377" s="572"/>
      <c r="H1377" s="572"/>
      <c r="I1377" s="570"/>
      <c r="J1377" s="573"/>
      <c r="K1377" s="570"/>
      <c r="L1377" s="570"/>
      <c r="M1377" s="570"/>
      <c r="N1377" s="570"/>
      <c r="O1377" s="263">
        <f t="shared" ref="O1377:BC1377" si="1005">SUM(O1342,O1350,O1351,O1360,O1361,O1376)</f>
        <v>1846991</v>
      </c>
      <c r="P1377" s="263">
        <f t="shared" si="1005"/>
        <v>2582910</v>
      </c>
      <c r="Q1377" s="263">
        <f t="shared" si="1005"/>
        <v>2728754</v>
      </c>
      <c r="R1377" s="263">
        <f t="shared" si="1005"/>
        <v>3009431</v>
      </c>
      <c r="S1377" s="261">
        <f>SUM(S1342,S1350,S1351,S1360,S1361,S1376)</f>
        <v>2608141</v>
      </c>
      <c r="T1377" s="261">
        <f>SUM(T1342,T1350,T1351,T1360,T1361,T1376)</f>
        <v>2755237</v>
      </c>
      <c r="U1377" s="261">
        <f>SUM(U1342,U1350,U1351,U1360,U1361,U1376)</f>
        <v>3019998</v>
      </c>
      <c r="V1377" s="261">
        <f>SUM(V1342,V1350,V1351,V1360,V1361,V1376)</f>
        <v>3179781</v>
      </c>
      <c r="W1377" s="263">
        <f t="shared" si="1005"/>
        <v>1097598</v>
      </c>
      <c r="X1377" s="263">
        <f t="shared" si="1005"/>
        <v>1536746</v>
      </c>
      <c r="Y1377" s="263">
        <f t="shared" si="1005"/>
        <v>1618150</v>
      </c>
      <c r="Z1377" s="263">
        <f t="shared" si="1005"/>
        <v>1785661</v>
      </c>
      <c r="AA1377" s="261">
        <f>SUM(AA1342,AA1350,AA1351,AA1360,AA1361,AA1376)</f>
        <v>1545690</v>
      </c>
      <c r="AB1377" s="261">
        <f>SUM(AB1342,AB1350,AB1351,AB1360,AB1361,AB1376)</f>
        <v>1628288</v>
      </c>
      <c r="AC1377" s="261">
        <f>SUM(AC1342,AC1350,AC1351,AC1360,AC1361,AC1376)</f>
        <v>1780312</v>
      </c>
      <c r="AD1377" s="261">
        <f>SUM(AD1342,AD1350,AD1351,AD1360,AD1361,AD1376)</f>
        <v>1868018</v>
      </c>
      <c r="AE1377" s="263">
        <f t="shared" si="1005"/>
        <v>24093</v>
      </c>
      <c r="AF1377" s="263">
        <f t="shared" si="1005"/>
        <v>28155</v>
      </c>
      <c r="AG1377" s="263">
        <f t="shared" si="1005"/>
        <v>27882</v>
      </c>
      <c r="AH1377" s="263">
        <f t="shared" si="1005"/>
        <v>29202</v>
      </c>
      <c r="AI1377" s="261">
        <f t="shared" si="1005"/>
        <v>28167</v>
      </c>
      <c r="AJ1377" s="261">
        <f t="shared" si="1005"/>
        <v>27883</v>
      </c>
      <c r="AK1377" s="261">
        <f t="shared" si="1005"/>
        <v>29202</v>
      </c>
      <c r="AL1377" s="261">
        <f t="shared" si="1005"/>
        <v>30839</v>
      </c>
      <c r="AM1377" s="263">
        <f t="shared" si="1005"/>
        <v>821418</v>
      </c>
      <c r="AN1377" s="263">
        <f t="shared" si="1005"/>
        <v>1158525</v>
      </c>
      <c r="AO1377" s="263">
        <f t="shared" si="1005"/>
        <v>1231022</v>
      </c>
      <c r="AP1377" s="263">
        <f t="shared" si="1005"/>
        <v>1353384</v>
      </c>
      <c r="AQ1377" s="261">
        <f t="shared" si="1005"/>
        <v>1176940</v>
      </c>
      <c r="AR1377" s="261">
        <f t="shared" si="1005"/>
        <v>1249694</v>
      </c>
      <c r="AS1377" s="261">
        <f t="shared" si="1005"/>
        <v>1371648</v>
      </c>
      <c r="AT1377" s="261">
        <f t="shared" si="1005"/>
        <v>1446899</v>
      </c>
      <c r="AU1377" s="263">
        <f t="shared" si="1005"/>
        <v>260670</v>
      </c>
      <c r="AV1377" s="263">
        <f t="shared" si="1005"/>
        <v>403148</v>
      </c>
      <c r="AW1377" s="263">
        <f t="shared" si="1005"/>
        <v>433999</v>
      </c>
      <c r="AX1377" s="263">
        <f t="shared" si="1005"/>
        <v>475736</v>
      </c>
      <c r="AY1377" s="261">
        <f t="shared" si="1005"/>
        <v>412243.61</v>
      </c>
      <c r="AZ1377" s="261">
        <f t="shared" si="1005"/>
        <v>444487.7</v>
      </c>
      <c r="BA1377" s="261">
        <f t="shared" si="1005"/>
        <v>486558.81</v>
      </c>
      <c r="BB1377" s="261">
        <f t="shared" si="1005"/>
        <v>515902.98</v>
      </c>
      <c r="BC1377" s="263">
        <f t="shared" si="1005"/>
        <v>530556</v>
      </c>
      <c r="BD1377" s="263">
        <f t="shared" si="840"/>
        <v>699725.35070221999</v>
      </c>
      <c r="BE1377" s="263">
        <f t="shared" si="840"/>
        <v>732634.53975800006</v>
      </c>
      <c r="BF1377" s="263">
        <f t="shared" si="840"/>
        <v>812938.98043600004</v>
      </c>
      <c r="BG1377" s="261">
        <f t="shared" ref="BG1377:BJ1388" si="1006">AQ1377-AY1377-BO1377</f>
        <v>709061.39</v>
      </c>
      <c r="BH1377" s="261">
        <f t="shared" si="1006"/>
        <v>740475.3</v>
      </c>
      <c r="BI1377" s="261">
        <f t="shared" si="1006"/>
        <v>820161.19</v>
      </c>
      <c r="BJ1377" s="261">
        <f t="shared" si="1006"/>
        <v>882469.02</v>
      </c>
      <c r="BK1377" s="263">
        <f t="shared" ref="BK1377:CH1377" si="1007">SUM(BK1342,BK1350,BK1351,BK1360,BK1361,BK1376)</f>
        <v>30192</v>
      </c>
      <c r="BL1377" s="263">
        <f t="shared" si="1007"/>
        <v>55651.649297780001</v>
      </c>
      <c r="BM1377" s="263">
        <f t="shared" si="1007"/>
        <v>64388.460242000001</v>
      </c>
      <c r="BN1377" s="263">
        <f t="shared" si="1007"/>
        <v>64709.019564000002</v>
      </c>
      <c r="BO1377" s="261">
        <f t="shared" si="1007"/>
        <v>55635</v>
      </c>
      <c r="BP1377" s="261">
        <f t="shared" si="1007"/>
        <v>64731</v>
      </c>
      <c r="BQ1377" s="261">
        <f t="shared" si="1007"/>
        <v>64928</v>
      </c>
      <c r="BR1377" s="261">
        <f t="shared" si="1007"/>
        <v>48527</v>
      </c>
      <c r="BS1377" s="263">
        <f t="shared" si="1007"/>
        <v>44791</v>
      </c>
      <c r="BT1377" s="263">
        <f t="shared" si="1007"/>
        <v>64865</v>
      </c>
      <c r="BU1377" s="263">
        <f t="shared" si="1007"/>
        <v>72356</v>
      </c>
      <c r="BV1377" s="263">
        <f t="shared" si="1007"/>
        <v>73700</v>
      </c>
      <c r="BW1377" s="261">
        <f t="shared" si="1007"/>
        <v>64848</v>
      </c>
      <c r="BX1377" s="261">
        <f t="shared" si="1007"/>
        <v>72766</v>
      </c>
      <c r="BY1377" s="261">
        <f t="shared" si="1007"/>
        <v>73981</v>
      </c>
      <c r="BZ1377" s="261">
        <f t="shared" si="1007"/>
        <v>61349</v>
      </c>
      <c r="CA1377" s="263">
        <f t="shared" si="1007"/>
        <v>14599</v>
      </c>
      <c r="CB1377" s="263">
        <f t="shared" si="1007"/>
        <v>9213.350702220001</v>
      </c>
      <c r="CC1377" s="263">
        <f t="shared" si="1007"/>
        <v>7967.5397580000008</v>
      </c>
      <c r="CD1377" s="263">
        <f t="shared" si="1007"/>
        <v>8990.9804359999998</v>
      </c>
      <c r="CE1377" s="261">
        <f t="shared" si="1007"/>
        <v>9213</v>
      </c>
      <c r="CF1377" s="261">
        <f t="shared" si="1007"/>
        <v>8035</v>
      </c>
      <c r="CG1377" s="261">
        <f t="shared" si="1007"/>
        <v>9053</v>
      </c>
      <c r="CH1377" s="261">
        <f t="shared" si="1007"/>
        <v>12822</v>
      </c>
      <c r="CI1377" s="560"/>
      <c r="CJ1377" s="263">
        <f t="shared" ref="CJ1377:DW1377" si="1008">SUM(CJ1342,CJ1350,CJ1351,CJ1360,CJ1361,CJ1376)</f>
        <v>530561</v>
      </c>
      <c r="CK1377" s="263">
        <f t="shared" si="1008"/>
        <v>740099</v>
      </c>
      <c r="CL1377" s="263">
        <f t="shared" si="1008"/>
        <v>776374</v>
      </c>
      <c r="CM1377" s="263">
        <f t="shared" si="1008"/>
        <v>846049</v>
      </c>
      <c r="CN1377" s="261">
        <f t="shared" si="1008"/>
        <v>709061.39</v>
      </c>
      <c r="CO1377" s="261">
        <f t="shared" si="1008"/>
        <v>743844.07281559519</v>
      </c>
      <c r="CP1377" s="261">
        <f t="shared" si="1008"/>
        <v>811270.98035439057</v>
      </c>
      <c r="CQ1377" s="261">
        <f t="shared" si="1008"/>
        <v>858742.53400761704</v>
      </c>
      <c r="CR1377" s="263">
        <f t="shared" si="1008"/>
        <v>355145</v>
      </c>
      <c r="CS1377" s="263">
        <f t="shared" si="1008"/>
        <v>472801</v>
      </c>
      <c r="CT1377" s="263">
        <f t="shared" si="1008"/>
        <v>494742</v>
      </c>
      <c r="CU1377" s="263">
        <f t="shared" si="1008"/>
        <v>548227</v>
      </c>
      <c r="CV1377" s="261">
        <f t="shared" si="1008"/>
        <v>441188.39</v>
      </c>
      <c r="CW1377" s="261">
        <f t="shared" si="1008"/>
        <v>461006.07281559508</v>
      </c>
      <c r="CX1377" s="261">
        <f t="shared" si="1008"/>
        <v>509443.98035439051</v>
      </c>
      <c r="CY1377" s="261">
        <f t="shared" si="1008"/>
        <v>538808.53400761704</v>
      </c>
      <c r="CZ1377" s="263">
        <f t="shared" si="1008"/>
        <v>70225</v>
      </c>
      <c r="DA1377" s="263">
        <f t="shared" si="1008"/>
        <v>94828</v>
      </c>
      <c r="DB1377" s="263">
        <f t="shared" si="1008"/>
        <v>96846</v>
      </c>
      <c r="DC1377" s="263">
        <f t="shared" si="1008"/>
        <v>100192</v>
      </c>
      <c r="DD1377" s="261">
        <f t="shared" si="1008"/>
        <v>94806</v>
      </c>
      <c r="DE1377" s="261">
        <f t="shared" si="1008"/>
        <v>96802</v>
      </c>
      <c r="DF1377" s="261">
        <f t="shared" si="1008"/>
        <v>99748</v>
      </c>
      <c r="DG1377" s="261">
        <f t="shared" si="1008"/>
        <v>107370</v>
      </c>
      <c r="DH1377" s="263">
        <f t="shared" si="1008"/>
        <v>105191</v>
      </c>
      <c r="DI1377" s="263">
        <f t="shared" si="1008"/>
        <v>172470</v>
      </c>
      <c r="DJ1377" s="263">
        <f t="shared" si="1008"/>
        <v>184786</v>
      </c>
      <c r="DK1377" s="263">
        <f t="shared" si="1008"/>
        <v>197630</v>
      </c>
      <c r="DL1377" s="261">
        <f t="shared" si="1008"/>
        <v>173067</v>
      </c>
      <c r="DM1377" s="261">
        <f t="shared" si="1008"/>
        <v>186036</v>
      </c>
      <c r="DN1377" s="261">
        <f t="shared" si="1008"/>
        <v>202079</v>
      </c>
      <c r="DO1377" s="261">
        <f t="shared" si="1008"/>
        <v>212564</v>
      </c>
      <c r="DP1377" s="263">
        <f t="shared" si="1008"/>
        <v>-5</v>
      </c>
      <c r="DQ1377" s="263">
        <f t="shared" si="1008"/>
        <v>-40373.649297780008</v>
      </c>
      <c r="DR1377" s="263">
        <f t="shared" si="1008"/>
        <v>-43739.460242000001</v>
      </c>
      <c r="DS1377" s="263">
        <f t="shared" si="1008"/>
        <v>-33110.019564000002</v>
      </c>
      <c r="DT1377" s="261">
        <f t="shared" si="1008"/>
        <v>0</v>
      </c>
      <c r="DU1377" s="261">
        <f t="shared" si="1008"/>
        <v>-3368.7728155951395</v>
      </c>
      <c r="DV1377" s="261">
        <f t="shared" si="1008"/>
        <v>8890.209645609466</v>
      </c>
      <c r="DW1377" s="261">
        <f t="shared" si="1008"/>
        <v>23726.485992382972</v>
      </c>
      <c r="DX1377" s="574">
        <f t="shared" si="964"/>
        <v>0.59426277659176463</v>
      </c>
      <c r="DY1377" s="574">
        <f t="shared" si="964"/>
        <v>0.59496691715932803</v>
      </c>
      <c r="DZ1377" s="574">
        <f t="shared" si="964"/>
        <v>0.59299958882332371</v>
      </c>
      <c r="EA1377" s="574">
        <f t="shared" si="963"/>
        <v>0.59335502292626086</v>
      </c>
      <c r="EB1377" s="575">
        <f t="shared" si="963"/>
        <v>0.59264050524875767</v>
      </c>
      <c r="EC1377" s="575">
        <f t="shared" si="963"/>
        <v>0.59097928780718323</v>
      </c>
      <c r="ED1377" s="575">
        <f t="shared" si="789"/>
        <v>0.58950767517064584</v>
      </c>
      <c r="EE1377" s="575">
        <f t="shared" si="789"/>
        <v>0.58746750169272666</v>
      </c>
      <c r="EF1377" s="553"/>
      <c r="EG1377" s="263">
        <f t="shared" ref="EG1377:EM1377" si="1009">SUM(EG1342,EG1350,EG1351,EG1360,EG1361,EG1376)</f>
        <v>1789787</v>
      </c>
      <c r="EH1377" s="263">
        <f t="shared" si="1009"/>
        <v>1077084</v>
      </c>
      <c r="EI1377" s="263">
        <f t="shared" si="1009"/>
        <v>712717</v>
      </c>
      <c r="EJ1377" s="263">
        <f t="shared" si="1009"/>
        <v>179724</v>
      </c>
      <c r="EK1377" s="263">
        <f t="shared" si="1009"/>
        <v>847037</v>
      </c>
      <c r="EL1377" s="263">
        <f t="shared" si="1009"/>
        <v>5426357</v>
      </c>
      <c r="EM1377" s="263">
        <f t="shared" si="1009"/>
        <v>5052553</v>
      </c>
      <c r="EN1377" s="576">
        <f t="shared" si="845"/>
        <v>0.60179451521326277</v>
      </c>
      <c r="EO1377" s="263">
        <f t="shared" si="846"/>
        <v>25.216741006598692</v>
      </c>
      <c r="EP1377" s="576">
        <f t="shared" si="847"/>
        <v>0.47326134338890608</v>
      </c>
      <c r="EQ1377" s="263">
        <f t="shared" si="848"/>
        <v>156096.80675267035</v>
      </c>
      <c r="ER1377" s="263">
        <f t="shared" si="849"/>
        <v>2964.244016836637</v>
      </c>
      <c r="ES1377" s="577"/>
      <c r="ET1377" s="261">
        <f t="shared" ref="ET1377:EZ1377" si="1010">SUM(ET1342,ET1350,ET1351,ET1360,ET1361,ET1376)</f>
        <v>2489258</v>
      </c>
      <c r="EU1377" s="261">
        <f t="shared" si="1010"/>
        <v>1506267</v>
      </c>
      <c r="EV1377" s="261">
        <f t="shared" si="1010"/>
        <v>983010</v>
      </c>
      <c r="EW1377" s="261">
        <f t="shared" si="1010"/>
        <v>292450</v>
      </c>
      <c r="EX1377" s="261">
        <f t="shared" si="1010"/>
        <v>1598097</v>
      </c>
      <c r="EY1377" s="261">
        <f t="shared" si="1010"/>
        <v>8728600</v>
      </c>
      <c r="EZ1377" s="261">
        <f t="shared" si="1010"/>
        <v>7890066</v>
      </c>
      <c r="FA1377" s="578">
        <f t="shared" si="851"/>
        <v>0.60510682299705376</v>
      </c>
      <c r="FB1377" s="262">
        <f t="shared" si="852"/>
        <v>29.750460320851264</v>
      </c>
      <c r="FC1377" s="578">
        <f t="shared" si="853"/>
        <v>0.64199733414535576</v>
      </c>
      <c r="FD1377" s="261">
        <f t="shared" si="854"/>
        <v>183087.43670233485</v>
      </c>
      <c r="FE1377" s="261">
        <f t="shared" si="855"/>
        <v>3088.7996796646989</v>
      </c>
      <c r="FF1377" s="261">
        <f>SUM(FF1342,FF1350,FF1351,FF1360,FF1361,FF1376)</f>
        <v>1175271</v>
      </c>
      <c r="FG1377" s="262">
        <f t="shared" si="878"/>
        <v>35.075484717992701</v>
      </c>
      <c r="FH1377" s="261">
        <f>SUM(FH1342,FH1350,FH1351,FH1360,FH1361,FH1376)</f>
        <v>412232</v>
      </c>
      <c r="FI1377" s="261">
        <f>SUM(FI1342,FI1350,FI1351,FI1360,FI1361,FI1376)</f>
        <v>1160598</v>
      </c>
      <c r="FJ1377" s="261">
        <f>SUM(FJ1342,FJ1350,FJ1351,FJ1360,FJ1361,FJ1376)</f>
        <v>8478</v>
      </c>
      <c r="FK1377" s="261">
        <f t="shared" si="857"/>
        <v>739888</v>
      </c>
      <c r="FL1377" s="261">
        <f>SUM(FL1342,FL1350,FL1351,FL1360,FL1361,FL1376)</f>
        <v>172937</v>
      </c>
      <c r="FM1377" s="261">
        <f t="shared" si="858"/>
        <v>566951</v>
      </c>
      <c r="FN1377" s="553"/>
      <c r="FO1377" s="413"/>
      <c r="FP1377" s="413"/>
      <c r="FQ1377" s="413"/>
      <c r="FR1377" s="413"/>
      <c r="FS1377" s="413"/>
      <c r="FT1377" s="413"/>
      <c r="FU1377" s="413"/>
      <c r="FV1377" s="413"/>
      <c r="FW1377" s="553"/>
      <c r="FX1377" s="553"/>
      <c r="FY1377" s="553"/>
    </row>
    <row r="1378" spans="1:181" s="325" customFormat="1">
      <c r="A1378" s="294"/>
      <c r="B1378" s="295"/>
      <c r="C1378" s="294"/>
      <c r="D1378" s="294"/>
      <c r="F1378" s="558"/>
      <c r="G1378" s="558"/>
      <c r="H1378" s="558"/>
      <c r="I1378" s="295"/>
      <c r="J1378" s="559"/>
      <c r="K1378" s="295"/>
      <c r="L1378" s="295"/>
      <c r="M1378" s="295"/>
      <c r="N1378" s="328"/>
      <c r="O1378" s="266"/>
      <c r="P1378" s="266"/>
      <c r="Q1378" s="266"/>
      <c r="R1378" s="266"/>
      <c r="S1378" s="264"/>
      <c r="T1378" s="264"/>
      <c r="U1378" s="264"/>
      <c r="V1378" s="264"/>
      <c r="W1378" s="266"/>
      <c r="X1378" s="266"/>
      <c r="Y1378" s="266"/>
      <c r="Z1378" s="266"/>
      <c r="AA1378" s="264"/>
      <c r="AB1378" s="264"/>
      <c r="AC1378" s="264"/>
      <c r="AD1378" s="264"/>
      <c r="AE1378" s="266"/>
      <c r="AF1378" s="266"/>
      <c r="AG1378" s="266"/>
      <c r="AH1378" s="266"/>
      <c r="AI1378" s="264"/>
      <c r="AJ1378" s="264"/>
      <c r="AK1378" s="264"/>
      <c r="AL1378" s="264"/>
      <c r="AM1378" s="266"/>
      <c r="AN1378" s="266"/>
      <c r="AO1378" s="266"/>
      <c r="AP1378" s="266"/>
      <c r="AQ1378" s="264"/>
      <c r="AR1378" s="264"/>
      <c r="AS1378" s="264"/>
      <c r="AT1378" s="264"/>
      <c r="AU1378" s="266"/>
      <c r="AV1378" s="266"/>
      <c r="AW1378" s="266"/>
      <c r="AX1378" s="266"/>
      <c r="AY1378" s="264"/>
      <c r="AZ1378" s="264"/>
      <c r="BA1378" s="264"/>
      <c r="BB1378" s="264"/>
      <c r="BC1378" s="266"/>
      <c r="BD1378" s="266">
        <f t="shared" ref="BD1378:BF1388" si="1011">AN1378-AV1378-BL1378</f>
        <v>0</v>
      </c>
      <c r="BE1378" s="266">
        <f t="shared" si="1011"/>
        <v>0</v>
      </c>
      <c r="BF1378" s="266">
        <f t="shared" si="1011"/>
        <v>0</v>
      </c>
      <c r="BG1378" s="264">
        <f t="shared" si="1006"/>
        <v>0</v>
      </c>
      <c r="BH1378" s="264">
        <f t="shared" si="1006"/>
        <v>0</v>
      </c>
      <c r="BI1378" s="264">
        <f t="shared" si="1006"/>
        <v>0</v>
      </c>
      <c r="BJ1378" s="264">
        <f t="shared" si="1006"/>
        <v>0</v>
      </c>
      <c r="BK1378" s="266"/>
      <c r="BL1378" s="266"/>
      <c r="BM1378" s="266"/>
      <c r="BN1378" s="266"/>
      <c r="BO1378" s="264"/>
      <c r="BP1378" s="264"/>
      <c r="BQ1378" s="264"/>
      <c r="BR1378" s="264"/>
      <c r="BS1378" s="266"/>
      <c r="BT1378" s="266"/>
      <c r="BU1378" s="266"/>
      <c r="BV1378" s="266"/>
      <c r="BW1378" s="264"/>
      <c r="BX1378" s="264"/>
      <c r="BY1378" s="264"/>
      <c r="BZ1378" s="264"/>
      <c r="CA1378" s="266"/>
      <c r="CB1378" s="266"/>
      <c r="CC1378" s="266"/>
      <c r="CD1378" s="266"/>
      <c r="CE1378" s="264"/>
      <c r="CF1378" s="264"/>
      <c r="CG1378" s="264"/>
      <c r="CH1378" s="264"/>
      <c r="CI1378" s="560"/>
      <c r="CJ1378" s="266"/>
      <c r="CK1378" s="266"/>
      <c r="CL1378" s="266"/>
      <c r="CM1378" s="266"/>
      <c r="CN1378" s="264"/>
      <c r="CO1378" s="264"/>
      <c r="CP1378" s="264"/>
      <c r="CQ1378" s="264"/>
      <c r="CR1378" s="266"/>
      <c r="CS1378" s="266"/>
      <c r="CT1378" s="266"/>
      <c r="CU1378" s="266"/>
      <c r="CV1378" s="264"/>
      <c r="CW1378" s="264"/>
      <c r="CX1378" s="264"/>
      <c r="CY1378" s="264"/>
      <c r="CZ1378" s="266"/>
      <c r="DA1378" s="266"/>
      <c r="DB1378" s="266"/>
      <c r="DC1378" s="266"/>
      <c r="DD1378" s="264"/>
      <c r="DE1378" s="264"/>
      <c r="DF1378" s="264"/>
      <c r="DG1378" s="264"/>
      <c r="DH1378" s="266"/>
      <c r="DI1378" s="266"/>
      <c r="DJ1378" s="266"/>
      <c r="DK1378" s="266"/>
      <c r="DL1378" s="264"/>
      <c r="DM1378" s="264"/>
      <c r="DN1378" s="264"/>
      <c r="DO1378" s="264"/>
      <c r="DP1378" s="266"/>
      <c r="DQ1378" s="266"/>
      <c r="DR1378" s="266"/>
      <c r="DS1378" s="266"/>
      <c r="DT1378" s="264"/>
      <c r="DU1378" s="264"/>
      <c r="DV1378" s="264"/>
      <c r="DW1378" s="264"/>
      <c r="DX1378" s="579"/>
      <c r="DY1378" s="579"/>
      <c r="DZ1378" s="579"/>
      <c r="EA1378" s="579"/>
      <c r="EB1378" s="580"/>
      <c r="EC1378" s="580"/>
      <c r="ED1378" s="580"/>
      <c r="EE1378" s="580"/>
      <c r="EF1378" s="553"/>
      <c r="EG1378" s="266"/>
      <c r="EH1378" s="266"/>
      <c r="EI1378" s="266"/>
      <c r="EJ1378" s="266"/>
      <c r="EK1378" s="266"/>
      <c r="EL1378" s="266"/>
      <c r="EM1378" s="266"/>
      <c r="EN1378" s="581"/>
      <c r="EO1378" s="266"/>
      <c r="EP1378" s="581"/>
      <c r="EQ1378" s="266"/>
      <c r="ER1378" s="266"/>
      <c r="ES1378" s="577"/>
      <c r="ET1378" s="264"/>
      <c r="EU1378" s="264"/>
      <c r="EV1378" s="264"/>
      <c r="EW1378" s="264"/>
      <c r="EX1378" s="264"/>
      <c r="EY1378" s="264"/>
      <c r="EZ1378" s="264"/>
      <c r="FA1378" s="582"/>
      <c r="FB1378" s="265"/>
      <c r="FC1378" s="582"/>
      <c r="FD1378" s="264"/>
      <c r="FE1378" s="264"/>
      <c r="FF1378" s="264"/>
      <c r="FG1378" s="265"/>
      <c r="FH1378" s="264"/>
      <c r="FI1378" s="264"/>
      <c r="FJ1378" s="264"/>
      <c r="FK1378" s="264"/>
      <c r="FL1378" s="264"/>
      <c r="FM1378" s="264"/>
      <c r="FN1378" s="553"/>
      <c r="FO1378" s="553"/>
      <c r="FP1378" s="553"/>
      <c r="FQ1378" s="553"/>
      <c r="FR1378" s="553"/>
      <c r="FS1378" s="553"/>
      <c r="FT1378" s="553"/>
      <c r="FU1378" s="553"/>
      <c r="FV1378" s="553"/>
      <c r="FW1378" s="553"/>
      <c r="FX1378" s="553"/>
      <c r="FY1378" s="553"/>
    </row>
    <row r="1379" spans="1:181" s="325" customFormat="1">
      <c r="A1379" s="294"/>
      <c r="B1379" s="295"/>
      <c r="C1379" s="294"/>
      <c r="D1379" s="294"/>
      <c r="E1379" s="549" t="s">
        <v>2808</v>
      </c>
      <c r="F1379" s="549"/>
      <c r="G1379" s="583"/>
      <c r="H1379" s="583"/>
      <c r="I1379" s="295"/>
      <c r="J1379" s="559"/>
      <c r="K1379" s="295"/>
      <c r="L1379" s="295"/>
      <c r="M1379" s="295"/>
      <c r="N1379" s="328"/>
      <c r="O1379" s="257"/>
      <c r="P1379" s="257"/>
      <c r="Q1379" s="257"/>
      <c r="R1379" s="257"/>
      <c r="S1379" s="255"/>
      <c r="T1379" s="255"/>
      <c r="U1379" s="255"/>
      <c r="V1379" s="255"/>
      <c r="W1379" s="257"/>
      <c r="X1379" s="257"/>
      <c r="Y1379" s="257"/>
      <c r="Z1379" s="257"/>
      <c r="AA1379" s="255"/>
      <c r="AB1379" s="255"/>
      <c r="AC1379" s="255"/>
      <c r="AD1379" s="255"/>
      <c r="AE1379" s="257"/>
      <c r="AF1379" s="257"/>
      <c r="AG1379" s="257"/>
      <c r="AH1379" s="257"/>
      <c r="AI1379" s="255"/>
      <c r="AJ1379" s="255"/>
      <c r="AK1379" s="255"/>
      <c r="AL1379" s="255"/>
      <c r="AM1379" s="257"/>
      <c r="AN1379" s="257"/>
      <c r="AO1379" s="257"/>
      <c r="AP1379" s="257"/>
      <c r="AQ1379" s="255"/>
      <c r="AR1379" s="255"/>
      <c r="AS1379" s="255"/>
      <c r="AT1379" s="255"/>
      <c r="AU1379" s="257"/>
      <c r="AV1379" s="257"/>
      <c r="AW1379" s="257"/>
      <c r="AX1379" s="257"/>
      <c r="AY1379" s="255"/>
      <c r="AZ1379" s="255"/>
      <c r="BA1379" s="255"/>
      <c r="BB1379" s="255"/>
      <c r="BC1379" s="257"/>
      <c r="BD1379" s="257">
        <f t="shared" si="1011"/>
        <v>0</v>
      </c>
      <c r="BE1379" s="257">
        <f t="shared" si="1011"/>
        <v>0</v>
      </c>
      <c r="BF1379" s="257">
        <f t="shared" si="1011"/>
        <v>0</v>
      </c>
      <c r="BG1379" s="255">
        <f t="shared" si="1006"/>
        <v>0</v>
      </c>
      <c r="BH1379" s="255">
        <f t="shared" si="1006"/>
        <v>0</v>
      </c>
      <c r="BI1379" s="255">
        <f t="shared" si="1006"/>
        <v>0</v>
      </c>
      <c r="BJ1379" s="255">
        <f t="shared" si="1006"/>
        <v>0</v>
      </c>
      <c r="BK1379" s="257"/>
      <c r="BL1379" s="257"/>
      <c r="BM1379" s="257"/>
      <c r="BN1379" s="257"/>
      <c r="BO1379" s="255"/>
      <c r="BP1379" s="255"/>
      <c r="BQ1379" s="255"/>
      <c r="BR1379" s="255"/>
      <c r="BS1379" s="257"/>
      <c r="BT1379" s="257"/>
      <c r="BU1379" s="257"/>
      <c r="BV1379" s="257"/>
      <c r="BW1379" s="255"/>
      <c r="BX1379" s="255"/>
      <c r="BY1379" s="255"/>
      <c r="BZ1379" s="255"/>
      <c r="CA1379" s="257"/>
      <c r="CB1379" s="257"/>
      <c r="CC1379" s="257"/>
      <c r="CD1379" s="257"/>
      <c r="CE1379" s="255"/>
      <c r="CF1379" s="255"/>
      <c r="CG1379" s="255"/>
      <c r="CH1379" s="255"/>
      <c r="CI1379" s="560"/>
      <c r="CJ1379" s="257"/>
      <c r="CK1379" s="257"/>
      <c r="CL1379" s="257"/>
      <c r="CM1379" s="257"/>
      <c r="CN1379" s="255"/>
      <c r="CO1379" s="255"/>
      <c r="CP1379" s="255"/>
      <c r="CQ1379" s="255"/>
      <c r="CR1379" s="257"/>
      <c r="CS1379" s="257"/>
      <c r="CT1379" s="257"/>
      <c r="CU1379" s="257"/>
      <c r="CV1379" s="255"/>
      <c r="CW1379" s="255"/>
      <c r="CX1379" s="255"/>
      <c r="CY1379" s="255"/>
      <c r="CZ1379" s="257"/>
      <c r="DA1379" s="257"/>
      <c r="DB1379" s="257"/>
      <c r="DC1379" s="257"/>
      <c r="DD1379" s="255"/>
      <c r="DE1379" s="255"/>
      <c r="DF1379" s="255"/>
      <c r="DG1379" s="255"/>
      <c r="DH1379" s="257"/>
      <c r="DI1379" s="257"/>
      <c r="DJ1379" s="257"/>
      <c r="DK1379" s="257"/>
      <c r="DL1379" s="255"/>
      <c r="DM1379" s="255"/>
      <c r="DN1379" s="255"/>
      <c r="DO1379" s="255"/>
      <c r="DP1379" s="257"/>
      <c r="DQ1379" s="257"/>
      <c r="DR1379" s="257"/>
      <c r="DS1379" s="257"/>
      <c r="DT1379" s="255"/>
      <c r="DU1379" s="255"/>
      <c r="DV1379" s="255"/>
      <c r="DW1379" s="255"/>
      <c r="DX1379" s="551"/>
      <c r="DY1379" s="551"/>
      <c r="DZ1379" s="551"/>
      <c r="EA1379" s="551"/>
      <c r="EB1379" s="552"/>
      <c r="EC1379" s="552"/>
      <c r="ED1379" s="552"/>
      <c r="EE1379" s="552"/>
      <c r="EF1379" s="553"/>
      <c r="EG1379" s="257"/>
      <c r="EH1379" s="257"/>
      <c r="EI1379" s="257"/>
      <c r="EJ1379" s="257"/>
      <c r="EK1379" s="257"/>
      <c r="EL1379" s="257"/>
      <c r="EM1379" s="257"/>
      <c r="EN1379" s="554"/>
      <c r="EO1379" s="257"/>
      <c r="EP1379" s="554"/>
      <c r="EQ1379" s="257"/>
      <c r="ER1379" s="257"/>
      <c r="ES1379" s="555"/>
      <c r="ET1379" s="255"/>
      <c r="EU1379" s="255"/>
      <c r="EV1379" s="255"/>
      <c r="EW1379" s="255"/>
      <c r="EX1379" s="255"/>
      <c r="EY1379" s="255"/>
      <c r="EZ1379" s="255"/>
      <c r="FA1379" s="556"/>
      <c r="FB1379" s="256"/>
      <c r="FC1379" s="556"/>
      <c r="FD1379" s="255"/>
      <c r="FE1379" s="255"/>
      <c r="FF1379" s="255"/>
      <c r="FG1379" s="256"/>
      <c r="FH1379" s="255"/>
      <c r="FI1379" s="255"/>
      <c r="FJ1379" s="255"/>
      <c r="FK1379" s="255"/>
      <c r="FL1379" s="255"/>
      <c r="FM1379" s="255"/>
      <c r="FN1379" s="553"/>
      <c r="FO1379" s="553"/>
      <c r="FP1379" s="553"/>
      <c r="FQ1379" s="553"/>
      <c r="FR1379" s="553"/>
      <c r="FS1379" s="553"/>
      <c r="FT1379" s="553"/>
      <c r="FU1379" s="553"/>
      <c r="FV1379" s="553"/>
      <c r="FW1379" s="553"/>
      <c r="FX1379" s="553"/>
      <c r="FY1379" s="553"/>
    </row>
    <row r="1380" spans="1:181" s="325" customFormat="1">
      <c r="A1380" s="294"/>
      <c r="B1380" s="295"/>
      <c r="C1380" s="294"/>
      <c r="D1380" s="251"/>
      <c r="E1380" s="294">
        <v>1</v>
      </c>
      <c r="F1380" s="558" t="s">
        <v>2795</v>
      </c>
      <c r="G1380" s="584"/>
      <c r="H1380" s="558"/>
      <c r="I1380" s="295"/>
      <c r="J1380" s="559"/>
      <c r="K1380" s="295"/>
      <c r="L1380" s="295"/>
      <c r="M1380" s="295"/>
      <c r="N1380" s="328"/>
      <c r="O1380" s="254">
        <f t="shared" ref="O1380:BC1380" si="1012">O1342</f>
        <v>116181</v>
      </c>
      <c r="P1380" s="254">
        <f t="shared" si="1012"/>
        <v>131998</v>
      </c>
      <c r="Q1380" s="254">
        <f t="shared" si="1012"/>
        <v>142788</v>
      </c>
      <c r="R1380" s="254">
        <f t="shared" si="1012"/>
        <v>158049</v>
      </c>
      <c r="S1380" s="252">
        <f>S1342</f>
        <v>132094</v>
      </c>
      <c r="T1380" s="252">
        <f>T1342</f>
        <v>142993</v>
      </c>
      <c r="U1380" s="252">
        <f>U1342</f>
        <v>158362</v>
      </c>
      <c r="V1380" s="252">
        <f>V1342</f>
        <v>147933</v>
      </c>
      <c r="W1380" s="254">
        <f t="shared" si="1012"/>
        <v>33300</v>
      </c>
      <c r="X1380" s="254">
        <f t="shared" si="1012"/>
        <v>33872</v>
      </c>
      <c r="Y1380" s="254">
        <f t="shared" si="1012"/>
        <v>36268</v>
      </c>
      <c r="Z1380" s="254">
        <f t="shared" si="1012"/>
        <v>39201</v>
      </c>
      <c r="AA1380" s="252">
        <f>AA1342</f>
        <v>34557</v>
      </c>
      <c r="AB1380" s="252">
        <f>AB1342</f>
        <v>37248</v>
      </c>
      <c r="AC1380" s="252">
        <f>AC1342</f>
        <v>40251</v>
      </c>
      <c r="AD1380" s="252">
        <f>AD1342</f>
        <v>38884</v>
      </c>
      <c r="AE1380" s="254">
        <f t="shared" si="1012"/>
        <v>1553</v>
      </c>
      <c r="AF1380" s="254">
        <f t="shared" si="1012"/>
        <v>1594</v>
      </c>
      <c r="AG1380" s="254">
        <f t="shared" si="1012"/>
        <v>1557</v>
      </c>
      <c r="AH1380" s="254">
        <f t="shared" si="1012"/>
        <v>1634</v>
      </c>
      <c r="AI1380" s="252">
        <f t="shared" si="1012"/>
        <v>1585</v>
      </c>
      <c r="AJ1380" s="252">
        <f t="shared" si="1012"/>
        <v>1541</v>
      </c>
      <c r="AK1380" s="252">
        <f t="shared" si="1012"/>
        <v>1616</v>
      </c>
      <c r="AL1380" s="252">
        <f t="shared" si="1012"/>
        <v>1504</v>
      </c>
      <c r="AM1380" s="254">
        <f t="shared" si="1012"/>
        <v>82880</v>
      </c>
      <c r="AN1380" s="254">
        <f t="shared" si="1012"/>
        <v>98127</v>
      </c>
      <c r="AO1380" s="254">
        <f t="shared" si="1012"/>
        <v>106525</v>
      </c>
      <c r="AP1380" s="254">
        <f t="shared" si="1012"/>
        <v>118853</v>
      </c>
      <c r="AQ1380" s="252">
        <f t="shared" si="1012"/>
        <v>97538</v>
      </c>
      <c r="AR1380" s="252">
        <f t="shared" si="1012"/>
        <v>105758</v>
      </c>
      <c r="AS1380" s="252">
        <f t="shared" si="1012"/>
        <v>118115</v>
      </c>
      <c r="AT1380" s="252">
        <f t="shared" si="1012"/>
        <v>109050</v>
      </c>
      <c r="AU1380" s="254">
        <f t="shared" si="1012"/>
        <v>15542</v>
      </c>
      <c r="AV1380" s="254">
        <f t="shared" si="1012"/>
        <v>18640</v>
      </c>
      <c r="AW1380" s="254">
        <f t="shared" si="1012"/>
        <v>20478</v>
      </c>
      <c r="AX1380" s="254">
        <f t="shared" si="1012"/>
        <v>23232</v>
      </c>
      <c r="AY1380" s="252">
        <f t="shared" si="1012"/>
        <v>18615</v>
      </c>
      <c r="AZ1380" s="252">
        <f t="shared" si="1012"/>
        <v>20442</v>
      </c>
      <c r="BA1380" s="252">
        <f t="shared" si="1012"/>
        <v>23201</v>
      </c>
      <c r="BB1380" s="252">
        <f t="shared" si="1012"/>
        <v>21081</v>
      </c>
      <c r="BC1380" s="254">
        <f t="shared" si="1012"/>
        <v>65324</v>
      </c>
      <c r="BD1380" s="254">
        <f t="shared" si="1011"/>
        <v>74767.751469800001</v>
      </c>
      <c r="BE1380" s="254">
        <f t="shared" si="1011"/>
        <v>80828.113614999995</v>
      </c>
      <c r="BF1380" s="254">
        <f t="shared" si="1011"/>
        <v>90141.246805999996</v>
      </c>
      <c r="BG1380" s="252">
        <f t="shared" si="1006"/>
        <v>74268</v>
      </c>
      <c r="BH1380" s="252">
        <f t="shared" si="1006"/>
        <v>79988</v>
      </c>
      <c r="BI1380" s="252">
        <f t="shared" si="1006"/>
        <v>89483</v>
      </c>
      <c r="BJ1380" s="252">
        <f t="shared" si="1006"/>
        <v>82682</v>
      </c>
      <c r="BK1380" s="254">
        <f t="shared" ref="BK1380:CH1380" si="1013">BK1342</f>
        <v>2014</v>
      </c>
      <c r="BL1380" s="254">
        <f t="shared" si="1013"/>
        <v>4719.2485301999995</v>
      </c>
      <c r="BM1380" s="254">
        <f t="shared" si="1013"/>
        <v>5218.8863849999998</v>
      </c>
      <c r="BN1380" s="254">
        <f t="shared" si="1013"/>
        <v>5479.7531940000008</v>
      </c>
      <c r="BO1380" s="252">
        <f t="shared" si="1013"/>
        <v>4655</v>
      </c>
      <c r="BP1380" s="252">
        <f t="shared" si="1013"/>
        <v>5328</v>
      </c>
      <c r="BQ1380" s="252">
        <f t="shared" si="1013"/>
        <v>5431</v>
      </c>
      <c r="BR1380" s="252">
        <f t="shared" si="1013"/>
        <v>5287</v>
      </c>
      <c r="BS1380" s="254">
        <f t="shared" si="1013"/>
        <v>4395</v>
      </c>
      <c r="BT1380" s="254">
        <f t="shared" si="1013"/>
        <v>6479</v>
      </c>
      <c r="BU1380" s="254">
        <f t="shared" si="1013"/>
        <v>6619</v>
      </c>
      <c r="BV1380" s="254">
        <f t="shared" si="1013"/>
        <v>7334</v>
      </c>
      <c r="BW1380" s="252">
        <f t="shared" si="1013"/>
        <v>6415</v>
      </c>
      <c r="BX1380" s="252">
        <f t="shared" si="1013"/>
        <v>7097</v>
      </c>
      <c r="BY1380" s="252">
        <f t="shared" si="1013"/>
        <v>7347</v>
      </c>
      <c r="BZ1380" s="252">
        <f t="shared" si="1013"/>
        <v>7204</v>
      </c>
      <c r="CA1380" s="254">
        <f t="shared" si="1013"/>
        <v>2381</v>
      </c>
      <c r="CB1380" s="254">
        <f t="shared" si="1013"/>
        <v>1759.7514698</v>
      </c>
      <c r="CC1380" s="254">
        <f t="shared" si="1013"/>
        <v>1400.113615</v>
      </c>
      <c r="CD1380" s="254">
        <f t="shared" si="1013"/>
        <v>1854.2468059999999</v>
      </c>
      <c r="CE1380" s="252">
        <f t="shared" si="1013"/>
        <v>1760</v>
      </c>
      <c r="CF1380" s="252">
        <f t="shared" si="1013"/>
        <v>1769</v>
      </c>
      <c r="CG1380" s="252">
        <f t="shared" si="1013"/>
        <v>1916</v>
      </c>
      <c r="CH1380" s="252">
        <f t="shared" si="1013"/>
        <v>1917</v>
      </c>
      <c r="CI1380" s="560"/>
      <c r="CJ1380" s="254">
        <f t="shared" ref="CJ1380:DW1380" si="1014">CJ1342</f>
        <v>65319</v>
      </c>
      <c r="CK1380" s="254">
        <f t="shared" si="1014"/>
        <v>77409</v>
      </c>
      <c r="CL1380" s="254">
        <f t="shared" si="1014"/>
        <v>78850</v>
      </c>
      <c r="CM1380" s="254">
        <f t="shared" si="1014"/>
        <v>85262</v>
      </c>
      <c r="CN1380" s="252">
        <f t="shared" si="1014"/>
        <v>74268</v>
      </c>
      <c r="CO1380" s="252">
        <f t="shared" si="1014"/>
        <v>75681.498605680419</v>
      </c>
      <c r="CP1380" s="252">
        <f t="shared" si="1014"/>
        <v>83041.376774192351</v>
      </c>
      <c r="CQ1380" s="252">
        <f t="shared" si="1014"/>
        <v>82040.796867660581</v>
      </c>
      <c r="CR1380" s="254">
        <f t="shared" si="1014"/>
        <v>42699</v>
      </c>
      <c r="CS1380" s="254">
        <f t="shared" si="1014"/>
        <v>51744</v>
      </c>
      <c r="CT1380" s="254">
        <f t="shared" si="1014"/>
        <v>55409</v>
      </c>
      <c r="CU1380" s="254">
        <f t="shared" si="1014"/>
        <v>59359</v>
      </c>
      <c r="CV1380" s="252">
        <f t="shared" si="1014"/>
        <v>48606</v>
      </c>
      <c r="CW1380" s="252">
        <f t="shared" si="1014"/>
        <v>52237.498605680412</v>
      </c>
      <c r="CX1380" s="252">
        <f t="shared" si="1014"/>
        <v>57713.376774192366</v>
      </c>
      <c r="CY1380" s="252">
        <f t="shared" si="1014"/>
        <v>55824.796867660596</v>
      </c>
      <c r="CZ1380" s="254">
        <f t="shared" si="1014"/>
        <v>18170</v>
      </c>
      <c r="DA1380" s="254">
        <f t="shared" si="1014"/>
        <v>18721</v>
      </c>
      <c r="DB1380" s="254">
        <f t="shared" si="1014"/>
        <v>16317</v>
      </c>
      <c r="DC1380" s="254">
        <f t="shared" si="1014"/>
        <v>17934</v>
      </c>
      <c r="DD1380" s="252">
        <f t="shared" si="1014"/>
        <v>19087</v>
      </c>
      <c r="DE1380" s="252">
        <f t="shared" si="1014"/>
        <v>16652</v>
      </c>
      <c r="DF1380" s="252">
        <f t="shared" si="1014"/>
        <v>18010</v>
      </c>
      <c r="DG1380" s="252">
        <f t="shared" si="1014"/>
        <v>18603</v>
      </c>
      <c r="DH1380" s="254">
        <f t="shared" si="1014"/>
        <v>4450</v>
      </c>
      <c r="DI1380" s="254">
        <f t="shared" si="1014"/>
        <v>6944</v>
      </c>
      <c r="DJ1380" s="254">
        <f t="shared" si="1014"/>
        <v>7124</v>
      </c>
      <c r="DK1380" s="254">
        <f t="shared" si="1014"/>
        <v>7969</v>
      </c>
      <c r="DL1380" s="252">
        <f t="shared" si="1014"/>
        <v>6575</v>
      </c>
      <c r="DM1380" s="252">
        <f t="shared" si="1014"/>
        <v>6792</v>
      </c>
      <c r="DN1380" s="252">
        <f t="shared" si="1014"/>
        <v>7318</v>
      </c>
      <c r="DO1380" s="252">
        <f t="shared" si="1014"/>
        <v>7613</v>
      </c>
      <c r="DP1380" s="254">
        <f t="shared" si="1014"/>
        <v>5</v>
      </c>
      <c r="DQ1380" s="254">
        <f t="shared" si="1014"/>
        <v>-2641.2485301999995</v>
      </c>
      <c r="DR1380" s="254">
        <f t="shared" si="1014"/>
        <v>1978.1136150000002</v>
      </c>
      <c r="DS1380" s="254">
        <f t="shared" si="1014"/>
        <v>4879.2468059999992</v>
      </c>
      <c r="DT1380" s="252">
        <f t="shared" si="1014"/>
        <v>0</v>
      </c>
      <c r="DU1380" s="252">
        <f t="shared" si="1014"/>
        <v>4306.5013943195954</v>
      </c>
      <c r="DV1380" s="252">
        <f t="shared" si="1014"/>
        <v>6441.6232258076361</v>
      </c>
      <c r="DW1380" s="252">
        <f t="shared" si="1014"/>
        <v>641.20313233941067</v>
      </c>
      <c r="DX1380" s="545">
        <f t="shared" si="964"/>
        <v>0.28662173677279418</v>
      </c>
      <c r="DY1380" s="545">
        <f t="shared" si="964"/>
        <v>0.25660994863558539</v>
      </c>
      <c r="DZ1380" s="545">
        <f t="shared" si="964"/>
        <v>0.25399893548477465</v>
      </c>
      <c r="EA1380" s="545">
        <f t="shared" si="963"/>
        <v>0.24803067403147125</v>
      </c>
      <c r="EB1380" s="546">
        <f t="shared" si="963"/>
        <v>0.26160915711538751</v>
      </c>
      <c r="EC1380" s="546">
        <f t="shared" si="963"/>
        <v>0.26048827564985699</v>
      </c>
      <c r="ED1380" s="546">
        <f t="shared" si="963"/>
        <v>0.25417082380874201</v>
      </c>
      <c r="EE1380" s="546">
        <f t="shared" si="963"/>
        <v>0.2628487220566067</v>
      </c>
      <c r="EF1380" s="553"/>
      <c r="EG1380" s="254">
        <f t="shared" ref="EG1380:EM1380" si="1015">EG1342</f>
        <v>53452</v>
      </c>
      <c r="EH1380" s="254">
        <f t="shared" si="1015"/>
        <v>22375</v>
      </c>
      <c r="EI1380" s="254">
        <f t="shared" si="1015"/>
        <v>31075</v>
      </c>
      <c r="EJ1380" s="254">
        <f t="shared" si="1015"/>
        <v>5446</v>
      </c>
      <c r="EK1380" s="254">
        <f t="shared" si="1015"/>
        <v>40082</v>
      </c>
      <c r="EL1380" s="254">
        <f t="shared" si="1015"/>
        <v>390708</v>
      </c>
      <c r="EM1380" s="254">
        <f t="shared" si="1015"/>
        <v>384769</v>
      </c>
      <c r="EN1380" s="547">
        <f t="shared" si="845"/>
        <v>0.41859986529970816</v>
      </c>
      <c r="EO1380" s="254">
        <f t="shared" si="846"/>
        <v>17.525341914722446</v>
      </c>
      <c r="EP1380" s="547">
        <f t="shared" si="847"/>
        <v>0.74986904138292299</v>
      </c>
      <c r="EQ1380" s="254">
        <f t="shared" si="848"/>
        <v>102588.12207582133</v>
      </c>
      <c r="ER1380" s="254">
        <f t="shared" si="849"/>
        <v>1179.4955761335589</v>
      </c>
      <c r="ES1380" s="449"/>
      <c r="ET1380" s="252">
        <f t="shared" ref="ET1380:EZ1380" si="1016">ET1342</f>
        <v>73851</v>
      </c>
      <c r="EU1380" s="252">
        <f t="shared" si="1016"/>
        <v>32374</v>
      </c>
      <c r="EV1380" s="252">
        <f t="shared" si="1016"/>
        <v>41469</v>
      </c>
      <c r="EW1380" s="252">
        <f t="shared" si="1016"/>
        <v>8742</v>
      </c>
      <c r="EX1380" s="252">
        <f t="shared" si="1016"/>
        <v>80946</v>
      </c>
      <c r="EY1380" s="252">
        <f t="shared" si="1016"/>
        <v>444531</v>
      </c>
      <c r="EZ1380" s="252">
        <f t="shared" si="1016"/>
        <v>438203</v>
      </c>
      <c r="FA1380" s="548">
        <f t="shared" ref="FA1380:FA1388" si="1017">IFERROR(EU1380/ET1380,0)</f>
        <v>0.43836914869128379</v>
      </c>
      <c r="FB1380" s="253">
        <f t="shared" ref="FB1380:FB1388" si="1018">IFERROR((EW1380/EV1380)*100,0)</f>
        <v>21.080807350068724</v>
      </c>
      <c r="FC1380" s="548">
        <f t="shared" ref="FC1380:FC1388" si="1019">IFERROR(EX1380/ET1380,0)</f>
        <v>1.0960718202867936</v>
      </c>
      <c r="FD1380" s="252">
        <f t="shared" ref="FD1380:FD1388" si="1020">IFERROR((EX1380*1000000)/EY1380,0)</f>
        <v>182093.03738097005</v>
      </c>
      <c r="FE1380" s="252">
        <f t="shared" ref="FE1380:FE1388" si="1021">IFERROR((EW1380*1000000)/EZ1380/12,0)</f>
        <v>1662.4715029335719</v>
      </c>
      <c r="FF1380" s="252">
        <f>FF1342</f>
        <v>97532</v>
      </c>
      <c r="FG1380" s="253">
        <f t="shared" si="878"/>
        <v>19.75249148997252</v>
      </c>
      <c r="FH1380" s="252">
        <f>FH1342</f>
        <v>19265</v>
      </c>
      <c r="FI1380" s="252">
        <f>FI1342</f>
        <v>97532</v>
      </c>
      <c r="FJ1380" s="252">
        <f>FJ1342</f>
        <v>137</v>
      </c>
      <c r="FK1380" s="252">
        <f t="shared" ref="FK1380:FK1388" si="1022">FI1380-FH1380-FJ1380</f>
        <v>78130</v>
      </c>
      <c r="FL1380" s="252">
        <f>FL1342</f>
        <v>6944</v>
      </c>
      <c r="FM1380" s="252">
        <f t="shared" ref="FM1380:FM1388" si="1023">FK1380-FL1380</f>
        <v>71186</v>
      </c>
      <c r="FN1380" s="553"/>
      <c r="FO1380" s="553"/>
      <c r="FP1380" s="553"/>
      <c r="FQ1380" s="553"/>
      <c r="FR1380" s="553"/>
      <c r="FS1380" s="553"/>
      <c r="FT1380" s="553"/>
      <c r="FU1380" s="553"/>
      <c r="FV1380" s="553"/>
      <c r="FW1380" s="553"/>
      <c r="FX1380" s="553"/>
      <c r="FY1380" s="553"/>
    </row>
    <row r="1381" spans="1:181" s="325" customFormat="1">
      <c r="A1381" s="294"/>
      <c r="B1381" s="295"/>
      <c r="C1381" s="294"/>
      <c r="D1381" s="251"/>
      <c r="E1381" s="294">
        <v>2</v>
      </c>
      <c r="F1381" s="558" t="s">
        <v>2807</v>
      </c>
      <c r="G1381" s="584"/>
      <c r="H1381" s="558"/>
      <c r="I1381" s="295"/>
      <c r="J1381" s="559"/>
      <c r="K1381" s="295"/>
      <c r="L1381" s="295"/>
      <c r="M1381" s="295"/>
      <c r="N1381" s="328"/>
      <c r="O1381" s="254">
        <f t="shared" ref="O1381:BC1382" si="1024">O1350</f>
        <v>106733</v>
      </c>
      <c r="P1381" s="254">
        <f t="shared" si="1024"/>
        <v>130151</v>
      </c>
      <c r="Q1381" s="254">
        <f t="shared" si="1024"/>
        <v>131431</v>
      </c>
      <c r="R1381" s="254">
        <f t="shared" si="1024"/>
        <v>153991</v>
      </c>
      <c r="S1381" s="252">
        <f t="shared" si="1024"/>
        <v>131065</v>
      </c>
      <c r="T1381" s="252">
        <f t="shared" si="1024"/>
        <v>132381</v>
      </c>
      <c r="U1381" s="252">
        <f t="shared" si="1024"/>
        <v>154036</v>
      </c>
      <c r="V1381" s="252">
        <f t="shared" si="1024"/>
        <v>170017</v>
      </c>
      <c r="W1381" s="254">
        <f t="shared" si="1024"/>
        <v>16941</v>
      </c>
      <c r="X1381" s="254">
        <f t="shared" si="1024"/>
        <v>26433</v>
      </c>
      <c r="Y1381" s="254">
        <f t="shared" si="1024"/>
        <v>26833</v>
      </c>
      <c r="Z1381" s="254">
        <f t="shared" si="1024"/>
        <v>30973</v>
      </c>
      <c r="AA1381" s="252">
        <f t="shared" si="1024"/>
        <v>28009</v>
      </c>
      <c r="AB1381" s="252">
        <f t="shared" si="1024"/>
        <v>28426</v>
      </c>
      <c r="AC1381" s="252">
        <f t="shared" si="1024"/>
        <v>32714</v>
      </c>
      <c r="AD1381" s="252">
        <f t="shared" si="1024"/>
        <v>35776</v>
      </c>
      <c r="AE1381" s="254">
        <f t="shared" si="1024"/>
        <v>1306</v>
      </c>
      <c r="AF1381" s="254">
        <f t="shared" si="1024"/>
        <v>1302</v>
      </c>
      <c r="AG1381" s="254">
        <f t="shared" si="1024"/>
        <v>1196</v>
      </c>
      <c r="AH1381" s="254">
        <f t="shared" si="1024"/>
        <v>1286</v>
      </c>
      <c r="AI1381" s="252">
        <f t="shared" si="1024"/>
        <v>1286</v>
      </c>
      <c r="AJ1381" s="252">
        <f t="shared" si="1024"/>
        <v>1180</v>
      </c>
      <c r="AK1381" s="252">
        <f t="shared" si="1024"/>
        <v>1264</v>
      </c>
      <c r="AL1381" s="252">
        <f t="shared" si="1024"/>
        <v>1378</v>
      </c>
      <c r="AM1381" s="254">
        <f t="shared" si="1024"/>
        <v>89792</v>
      </c>
      <c r="AN1381" s="254">
        <f t="shared" si="1024"/>
        <v>103718</v>
      </c>
      <c r="AO1381" s="254">
        <f t="shared" si="1024"/>
        <v>104595</v>
      </c>
      <c r="AP1381" s="254">
        <f t="shared" si="1024"/>
        <v>123016</v>
      </c>
      <c r="AQ1381" s="252">
        <f t="shared" si="1024"/>
        <v>103059</v>
      </c>
      <c r="AR1381" s="252">
        <f t="shared" si="1024"/>
        <v>103960</v>
      </c>
      <c r="AS1381" s="252">
        <f t="shared" si="1024"/>
        <v>121322</v>
      </c>
      <c r="AT1381" s="252">
        <f t="shared" si="1024"/>
        <v>134244</v>
      </c>
      <c r="AU1381" s="254">
        <f t="shared" si="1024"/>
        <v>4958</v>
      </c>
      <c r="AV1381" s="254">
        <f t="shared" si="1024"/>
        <v>7105</v>
      </c>
      <c r="AW1381" s="254">
        <f t="shared" si="1024"/>
        <v>7506</v>
      </c>
      <c r="AX1381" s="254">
        <f t="shared" si="1024"/>
        <v>8684</v>
      </c>
      <c r="AY1381" s="252">
        <f t="shared" si="1024"/>
        <v>8289</v>
      </c>
      <c r="AZ1381" s="252">
        <f t="shared" si="1024"/>
        <v>8756</v>
      </c>
      <c r="BA1381" s="252">
        <f t="shared" si="1024"/>
        <v>10050</v>
      </c>
      <c r="BB1381" s="252">
        <f t="shared" si="1024"/>
        <v>11010</v>
      </c>
      <c r="BC1381" s="254">
        <f t="shared" si="1024"/>
        <v>83326</v>
      </c>
      <c r="BD1381" s="254">
        <f t="shared" si="1011"/>
        <v>95263.918223250963</v>
      </c>
      <c r="BE1381" s="254">
        <f t="shared" si="1011"/>
        <v>95560</v>
      </c>
      <c r="BF1381" s="254">
        <f t="shared" si="1011"/>
        <v>112501</v>
      </c>
      <c r="BG1381" s="252">
        <f t="shared" si="1006"/>
        <v>93241</v>
      </c>
      <c r="BH1381" s="252">
        <f t="shared" si="1006"/>
        <v>93775</v>
      </c>
      <c r="BI1381" s="252">
        <f t="shared" si="1006"/>
        <v>109681</v>
      </c>
      <c r="BJ1381" s="252">
        <f t="shared" si="1006"/>
        <v>121362</v>
      </c>
      <c r="BK1381" s="254">
        <f t="shared" ref="BK1381:CH1382" si="1025">BK1350</f>
        <v>1508</v>
      </c>
      <c r="BL1381" s="254">
        <f t="shared" si="1025"/>
        <v>1349.081776749036</v>
      </c>
      <c r="BM1381" s="254">
        <f t="shared" si="1025"/>
        <v>1529</v>
      </c>
      <c r="BN1381" s="254">
        <f t="shared" si="1025"/>
        <v>1831</v>
      </c>
      <c r="BO1381" s="252">
        <f t="shared" si="1025"/>
        <v>1529</v>
      </c>
      <c r="BP1381" s="252">
        <f t="shared" si="1025"/>
        <v>1429</v>
      </c>
      <c r="BQ1381" s="252">
        <f t="shared" si="1025"/>
        <v>1591</v>
      </c>
      <c r="BR1381" s="252">
        <f t="shared" si="1025"/>
        <v>1872</v>
      </c>
      <c r="BS1381" s="254">
        <f t="shared" si="1025"/>
        <v>2000</v>
      </c>
      <c r="BT1381" s="254">
        <f t="shared" si="1025"/>
        <v>1632</v>
      </c>
      <c r="BU1381" s="254">
        <f t="shared" si="1025"/>
        <v>1529</v>
      </c>
      <c r="BV1381" s="254">
        <f t="shared" si="1025"/>
        <v>1831</v>
      </c>
      <c r="BW1381" s="252">
        <f t="shared" si="1025"/>
        <v>1529</v>
      </c>
      <c r="BX1381" s="252">
        <f t="shared" si="1025"/>
        <v>1429</v>
      </c>
      <c r="BY1381" s="252">
        <f t="shared" si="1025"/>
        <v>1591</v>
      </c>
      <c r="BZ1381" s="252">
        <f t="shared" si="1025"/>
        <v>1872</v>
      </c>
      <c r="CA1381" s="254">
        <f t="shared" si="1025"/>
        <v>492</v>
      </c>
      <c r="CB1381" s="254">
        <f t="shared" si="1025"/>
        <v>282.9182232509641</v>
      </c>
      <c r="CC1381" s="254">
        <f t="shared" si="1025"/>
        <v>0</v>
      </c>
      <c r="CD1381" s="254">
        <f t="shared" si="1025"/>
        <v>0</v>
      </c>
      <c r="CE1381" s="252">
        <f t="shared" si="1025"/>
        <v>0</v>
      </c>
      <c r="CF1381" s="252">
        <f t="shared" si="1025"/>
        <v>0</v>
      </c>
      <c r="CG1381" s="252">
        <f t="shared" si="1025"/>
        <v>0</v>
      </c>
      <c r="CH1381" s="252">
        <f t="shared" si="1025"/>
        <v>0</v>
      </c>
      <c r="CI1381" s="560"/>
      <c r="CJ1381" s="254">
        <f t="shared" ref="CJ1381:DW1382" si="1026">CJ1350</f>
        <v>83326</v>
      </c>
      <c r="CK1381" s="254">
        <f t="shared" si="1026"/>
        <v>108907</v>
      </c>
      <c r="CL1381" s="254">
        <f t="shared" si="1026"/>
        <v>111022</v>
      </c>
      <c r="CM1381" s="254">
        <f t="shared" si="1026"/>
        <v>127852</v>
      </c>
      <c r="CN1381" s="252">
        <f t="shared" si="1026"/>
        <v>93241</v>
      </c>
      <c r="CO1381" s="252">
        <f t="shared" si="1026"/>
        <v>95815.28922099949</v>
      </c>
      <c r="CP1381" s="252">
        <f t="shared" si="1026"/>
        <v>106294.40705966877</v>
      </c>
      <c r="CQ1381" s="252">
        <f t="shared" si="1026"/>
        <v>111994.29423060083</v>
      </c>
      <c r="CR1381" s="254">
        <f t="shared" si="1026"/>
        <v>74182</v>
      </c>
      <c r="CS1381" s="254">
        <f t="shared" si="1026"/>
        <v>84594</v>
      </c>
      <c r="CT1381" s="254">
        <f t="shared" si="1026"/>
        <v>84813</v>
      </c>
      <c r="CU1381" s="254">
        <f t="shared" si="1026"/>
        <v>99863</v>
      </c>
      <c r="CV1381" s="252">
        <f t="shared" si="1026"/>
        <v>69760</v>
      </c>
      <c r="CW1381" s="252">
        <f t="shared" si="1026"/>
        <v>70084.28922099949</v>
      </c>
      <c r="CX1381" s="252">
        <f t="shared" si="1026"/>
        <v>78669.407059668767</v>
      </c>
      <c r="CY1381" s="252">
        <f t="shared" si="1026"/>
        <v>83606.294230600834</v>
      </c>
      <c r="CZ1381" s="254">
        <f t="shared" si="1026"/>
        <v>762</v>
      </c>
      <c r="DA1381" s="254">
        <f t="shared" si="1026"/>
        <v>981</v>
      </c>
      <c r="DB1381" s="254">
        <f t="shared" si="1026"/>
        <v>894</v>
      </c>
      <c r="DC1381" s="254">
        <f t="shared" si="1026"/>
        <v>966</v>
      </c>
      <c r="DD1381" s="252">
        <f t="shared" si="1026"/>
        <v>99</v>
      </c>
      <c r="DE1381" s="252">
        <f t="shared" si="1026"/>
        <v>76</v>
      </c>
      <c r="DF1381" s="252">
        <f t="shared" si="1026"/>
        <v>93</v>
      </c>
      <c r="DG1381" s="252">
        <f t="shared" si="1026"/>
        <v>78</v>
      </c>
      <c r="DH1381" s="254">
        <f t="shared" si="1026"/>
        <v>8382</v>
      </c>
      <c r="DI1381" s="254">
        <f t="shared" si="1026"/>
        <v>23332</v>
      </c>
      <c r="DJ1381" s="254">
        <f t="shared" si="1026"/>
        <v>25315</v>
      </c>
      <c r="DK1381" s="254">
        <f t="shared" si="1026"/>
        <v>27023</v>
      </c>
      <c r="DL1381" s="252">
        <f t="shared" si="1026"/>
        <v>23382</v>
      </c>
      <c r="DM1381" s="252">
        <f t="shared" si="1026"/>
        <v>25655</v>
      </c>
      <c r="DN1381" s="252">
        <f t="shared" si="1026"/>
        <v>27532</v>
      </c>
      <c r="DO1381" s="252">
        <f t="shared" si="1026"/>
        <v>28310</v>
      </c>
      <c r="DP1381" s="254">
        <f t="shared" si="1026"/>
        <v>0</v>
      </c>
      <c r="DQ1381" s="254">
        <f t="shared" si="1026"/>
        <v>-13643.081776749041</v>
      </c>
      <c r="DR1381" s="254">
        <f t="shared" si="1026"/>
        <v>-15462</v>
      </c>
      <c r="DS1381" s="254">
        <f t="shared" si="1026"/>
        <v>-15351</v>
      </c>
      <c r="DT1381" s="252">
        <f t="shared" si="1026"/>
        <v>0</v>
      </c>
      <c r="DU1381" s="252">
        <f t="shared" si="1026"/>
        <v>-2040.2892209994916</v>
      </c>
      <c r="DV1381" s="252">
        <f t="shared" si="1026"/>
        <v>3386.5929403312375</v>
      </c>
      <c r="DW1381" s="252">
        <f t="shared" si="1026"/>
        <v>9367.7057693991756</v>
      </c>
      <c r="DX1381" s="545">
        <f t="shared" si="964"/>
        <v>0.15872316902925993</v>
      </c>
      <c r="DY1381" s="545">
        <f t="shared" si="964"/>
        <v>0.20309486673171931</v>
      </c>
      <c r="DZ1381" s="545">
        <f t="shared" si="964"/>
        <v>0.20416035790643</v>
      </c>
      <c r="EA1381" s="545">
        <f t="shared" si="963"/>
        <v>0.20113513127390562</v>
      </c>
      <c r="EB1381" s="546">
        <f t="shared" si="963"/>
        <v>0.21370312440392172</v>
      </c>
      <c r="EC1381" s="546">
        <f t="shared" si="963"/>
        <v>0.21472869973787778</v>
      </c>
      <c r="ED1381" s="546">
        <f t="shared" si="963"/>
        <v>0.21237892440728143</v>
      </c>
      <c r="EE1381" s="546">
        <f t="shared" si="963"/>
        <v>0.21042601622190721</v>
      </c>
      <c r="EF1381" s="553"/>
      <c r="EG1381" s="254">
        <f t="shared" ref="EG1381:EM1382" si="1027">EG1350</f>
        <v>102618</v>
      </c>
      <c r="EH1381" s="254">
        <f t="shared" si="1027"/>
        <v>13921</v>
      </c>
      <c r="EI1381" s="254">
        <f t="shared" si="1027"/>
        <v>88697</v>
      </c>
      <c r="EJ1381" s="254">
        <f t="shared" si="1027"/>
        <v>3550</v>
      </c>
      <c r="EK1381" s="254">
        <f t="shared" si="1027"/>
        <v>143011</v>
      </c>
      <c r="EL1381" s="254">
        <f t="shared" si="1027"/>
        <v>32216</v>
      </c>
      <c r="EM1381" s="254">
        <f t="shared" si="1027"/>
        <v>32145</v>
      </c>
      <c r="EN1381" s="547">
        <f t="shared" si="845"/>
        <v>0.13565846147849306</v>
      </c>
      <c r="EO1381" s="254">
        <f t="shared" si="846"/>
        <v>4.0023901597573763</v>
      </c>
      <c r="EP1381" s="547">
        <f t="shared" si="847"/>
        <v>1.3936249001149896</v>
      </c>
      <c r="EQ1381" s="254">
        <f t="shared" si="848"/>
        <v>4439129.6250310401</v>
      </c>
      <c r="ER1381" s="254">
        <f t="shared" si="849"/>
        <v>9203.0901643594134</v>
      </c>
      <c r="ES1381" s="449"/>
      <c r="ET1381" s="252">
        <f t="shared" ref="ET1381:EZ1382" si="1028">ET1350</f>
        <v>131064</v>
      </c>
      <c r="EU1381" s="252">
        <f t="shared" si="1028"/>
        <v>28009</v>
      </c>
      <c r="EV1381" s="252">
        <f t="shared" si="1028"/>
        <v>103059</v>
      </c>
      <c r="EW1381" s="252">
        <f t="shared" si="1028"/>
        <v>10071</v>
      </c>
      <c r="EX1381" s="252">
        <f t="shared" si="1028"/>
        <v>291284</v>
      </c>
      <c r="EY1381" s="252">
        <f t="shared" si="1028"/>
        <v>82354</v>
      </c>
      <c r="EZ1381" s="252">
        <f t="shared" si="1028"/>
        <v>82181</v>
      </c>
      <c r="FA1381" s="548">
        <f t="shared" si="1017"/>
        <v>0.21370475492888971</v>
      </c>
      <c r="FB1381" s="253">
        <f t="shared" si="1018"/>
        <v>9.7720723080953622</v>
      </c>
      <c r="FC1381" s="548">
        <f t="shared" si="1019"/>
        <v>2.2224562046023317</v>
      </c>
      <c r="FD1381" s="252">
        <f t="shared" si="1020"/>
        <v>3536974.5246132552</v>
      </c>
      <c r="FE1381" s="252">
        <f t="shared" si="1021"/>
        <v>10212.21450213553</v>
      </c>
      <c r="FF1381" s="252">
        <f>FF1350</f>
        <v>103059</v>
      </c>
      <c r="FG1381" s="253">
        <f t="shared" si="878"/>
        <v>8.9181924916795232</v>
      </c>
      <c r="FH1381" s="252">
        <f t="shared" ref="FH1381:FJ1382" si="1029">FH1350</f>
        <v>9191</v>
      </c>
      <c r="FI1381" s="252">
        <f t="shared" si="1029"/>
        <v>103059</v>
      </c>
      <c r="FJ1381" s="252">
        <f t="shared" si="1029"/>
        <v>182</v>
      </c>
      <c r="FK1381" s="252">
        <f t="shared" si="1022"/>
        <v>93686</v>
      </c>
      <c r="FL1381" s="252">
        <f>FL1350</f>
        <v>23333</v>
      </c>
      <c r="FM1381" s="252">
        <f t="shared" si="1023"/>
        <v>70353</v>
      </c>
      <c r="FN1381" s="553"/>
      <c r="FO1381" s="553"/>
      <c r="FP1381" s="553"/>
      <c r="FQ1381" s="553"/>
      <c r="FR1381" s="553"/>
      <c r="FS1381" s="553"/>
      <c r="FT1381" s="553"/>
      <c r="FU1381" s="553"/>
      <c r="FV1381" s="553"/>
      <c r="FW1381" s="553"/>
      <c r="FX1381" s="553"/>
      <c r="FY1381" s="553"/>
    </row>
    <row r="1382" spans="1:181" s="590" customFormat="1">
      <c r="A1382" s="585"/>
      <c r="B1382" s="586"/>
      <c r="C1382" s="585"/>
      <c r="D1382" s="219"/>
      <c r="E1382" s="294">
        <v>3</v>
      </c>
      <c r="F1382" s="558" t="s">
        <v>2797</v>
      </c>
      <c r="G1382" s="587"/>
      <c r="H1382" s="588"/>
      <c r="I1382" s="585"/>
      <c r="J1382" s="559"/>
      <c r="K1382" s="585"/>
      <c r="L1382" s="586"/>
      <c r="M1382" s="586"/>
      <c r="N1382" s="589"/>
      <c r="O1382" s="254">
        <f t="shared" si="1024"/>
        <v>876714</v>
      </c>
      <c r="P1382" s="254">
        <f t="shared" si="1024"/>
        <v>1174393</v>
      </c>
      <c r="Q1382" s="254">
        <f t="shared" si="1024"/>
        <v>1220250</v>
      </c>
      <c r="R1382" s="254">
        <f t="shared" si="1024"/>
        <v>1358623</v>
      </c>
      <c r="S1382" s="252">
        <f t="shared" si="1024"/>
        <v>1175643</v>
      </c>
      <c r="T1382" s="252">
        <f t="shared" si="1024"/>
        <v>1221232</v>
      </c>
      <c r="U1382" s="252">
        <f t="shared" si="1024"/>
        <v>1339873</v>
      </c>
      <c r="V1382" s="252">
        <f t="shared" si="1024"/>
        <v>1386927</v>
      </c>
      <c r="W1382" s="254">
        <f t="shared" si="1024"/>
        <v>684224</v>
      </c>
      <c r="X1382" s="254">
        <f t="shared" si="1024"/>
        <v>911273</v>
      </c>
      <c r="Y1382" s="254">
        <f t="shared" si="1024"/>
        <v>946727</v>
      </c>
      <c r="Z1382" s="254">
        <f t="shared" si="1024"/>
        <v>1057179</v>
      </c>
      <c r="AA1382" s="252">
        <f t="shared" si="1024"/>
        <v>913268</v>
      </c>
      <c r="AB1382" s="252">
        <f t="shared" si="1024"/>
        <v>948825</v>
      </c>
      <c r="AC1382" s="252">
        <f t="shared" si="1024"/>
        <v>1040091</v>
      </c>
      <c r="AD1382" s="252">
        <f t="shared" si="1024"/>
        <v>1074919</v>
      </c>
      <c r="AE1382" s="254">
        <f t="shared" si="1024"/>
        <v>4361</v>
      </c>
      <c r="AF1382" s="254">
        <f t="shared" si="1024"/>
        <v>4358</v>
      </c>
      <c r="AG1382" s="254">
        <f t="shared" si="1024"/>
        <v>4099</v>
      </c>
      <c r="AH1382" s="254">
        <f t="shared" si="1024"/>
        <v>4259</v>
      </c>
      <c r="AI1382" s="252">
        <f t="shared" si="1024"/>
        <v>4324</v>
      </c>
      <c r="AJ1382" s="252">
        <f t="shared" si="1024"/>
        <v>4069</v>
      </c>
      <c r="AK1382" s="252">
        <f t="shared" si="1024"/>
        <v>4226</v>
      </c>
      <c r="AL1382" s="252">
        <f t="shared" si="1024"/>
        <v>4411</v>
      </c>
      <c r="AM1382" s="254">
        <f t="shared" si="1024"/>
        <v>192490</v>
      </c>
      <c r="AN1382" s="254">
        <f t="shared" si="1024"/>
        <v>263127</v>
      </c>
      <c r="AO1382" s="254">
        <f t="shared" si="1024"/>
        <v>273532</v>
      </c>
      <c r="AP1382" s="254">
        <f t="shared" si="1024"/>
        <v>301451</v>
      </c>
      <c r="AQ1382" s="252">
        <f t="shared" si="1024"/>
        <v>262377</v>
      </c>
      <c r="AR1382" s="252">
        <f t="shared" si="1024"/>
        <v>272391</v>
      </c>
      <c r="AS1382" s="252">
        <f t="shared" si="1024"/>
        <v>299791</v>
      </c>
      <c r="AT1382" s="252">
        <f t="shared" si="1024"/>
        <v>312001</v>
      </c>
      <c r="AU1382" s="254">
        <f t="shared" si="1024"/>
        <v>61956</v>
      </c>
      <c r="AV1382" s="254">
        <f t="shared" si="1024"/>
        <v>92900</v>
      </c>
      <c r="AW1382" s="254">
        <f t="shared" si="1024"/>
        <v>98698</v>
      </c>
      <c r="AX1382" s="254">
        <f t="shared" si="1024"/>
        <v>110217</v>
      </c>
      <c r="AY1382" s="252">
        <f t="shared" si="1024"/>
        <v>92480</v>
      </c>
      <c r="AZ1382" s="252">
        <f t="shared" si="1024"/>
        <v>98074</v>
      </c>
      <c r="BA1382" s="252">
        <f t="shared" si="1024"/>
        <v>109456</v>
      </c>
      <c r="BB1382" s="252">
        <f t="shared" si="1024"/>
        <v>115287</v>
      </c>
      <c r="BC1382" s="254">
        <f t="shared" si="1024"/>
        <v>119486</v>
      </c>
      <c r="BD1382" s="254">
        <f t="shared" si="1011"/>
        <v>157628.70848073903</v>
      </c>
      <c r="BE1382" s="254">
        <f t="shared" si="1011"/>
        <v>161709.94531499999</v>
      </c>
      <c r="BF1382" s="254">
        <f t="shared" si="1011"/>
        <v>181755.96877599999</v>
      </c>
      <c r="BG1382" s="252">
        <f t="shared" si="1006"/>
        <v>156970</v>
      </c>
      <c r="BH1382" s="252">
        <f t="shared" si="1006"/>
        <v>160205</v>
      </c>
      <c r="BI1382" s="252">
        <f t="shared" si="1006"/>
        <v>178076</v>
      </c>
      <c r="BJ1382" s="252">
        <f t="shared" si="1006"/>
        <v>191059</v>
      </c>
      <c r="BK1382" s="254">
        <f t="shared" si="1025"/>
        <v>11048</v>
      </c>
      <c r="BL1382" s="254">
        <f t="shared" si="1025"/>
        <v>12598.291519260963</v>
      </c>
      <c r="BM1382" s="254">
        <f t="shared" si="1025"/>
        <v>13124.054684999999</v>
      </c>
      <c r="BN1382" s="254">
        <f t="shared" si="1025"/>
        <v>9478.0312240000003</v>
      </c>
      <c r="BO1382" s="252">
        <f t="shared" si="1025"/>
        <v>12927</v>
      </c>
      <c r="BP1382" s="252">
        <f t="shared" si="1025"/>
        <v>14112</v>
      </c>
      <c r="BQ1382" s="252">
        <f t="shared" si="1025"/>
        <v>12259</v>
      </c>
      <c r="BR1382" s="252">
        <f t="shared" si="1025"/>
        <v>5655</v>
      </c>
      <c r="BS1382" s="254">
        <f t="shared" si="1025"/>
        <v>17457</v>
      </c>
      <c r="BT1382" s="254">
        <f t="shared" si="1025"/>
        <v>17167</v>
      </c>
      <c r="BU1382" s="254">
        <f t="shared" si="1025"/>
        <v>15635</v>
      </c>
      <c r="BV1382" s="254">
        <f t="shared" si="1025"/>
        <v>13407</v>
      </c>
      <c r="BW1382" s="252">
        <f t="shared" si="1025"/>
        <v>17738</v>
      </c>
      <c r="BX1382" s="252">
        <f t="shared" si="1025"/>
        <v>17218</v>
      </c>
      <c r="BY1382" s="252">
        <f t="shared" si="1025"/>
        <v>16188</v>
      </c>
      <c r="BZ1382" s="252">
        <f t="shared" si="1025"/>
        <v>13656</v>
      </c>
      <c r="CA1382" s="254">
        <f t="shared" si="1025"/>
        <v>6409</v>
      </c>
      <c r="CB1382" s="254">
        <f t="shared" si="1025"/>
        <v>4568.7084807390365</v>
      </c>
      <c r="CC1382" s="254">
        <f t="shared" si="1025"/>
        <v>2510.9453150000004</v>
      </c>
      <c r="CD1382" s="254">
        <f t="shared" si="1025"/>
        <v>3928.9687760000002</v>
      </c>
      <c r="CE1382" s="252">
        <f t="shared" si="1025"/>
        <v>4811</v>
      </c>
      <c r="CF1382" s="252">
        <f t="shared" si="1025"/>
        <v>3106</v>
      </c>
      <c r="CG1382" s="252">
        <f t="shared" si="1025"/>
        <v>3929</v>
      </c>
      <c r="CH1382" s="252">
        <f t="shared" si="1025"/>
        <v>8001</v>
      </c>
      <c r="CI1382" s="560"/>
      <c r="CJ1382" s="254">
        <f t="shared" si="1026"/>
        <v>119512</v>
      </c>
      <c r="CK1382" s="254">
        <f t="shared" si="1026"/>
        <v>160694</v>
      </c>
      <c r="CL1382" s="254">
        <f t="shared" si="1026"/>
        <v>165521</v>
      </c>
      <c r="CM1382" s="254">
        <f t="shared" si="1026"/>
        <v>183110</v>
      </c>
      <c r="CN1382" s="252">
        <f t="shared" si="1026"/>
        <v>156970</v>
      </c>
      <c r="CO1382" s="252">
        <f t="shared" si="1026"/>
        <v>160650.69178260007</v>
      </c>
      <c r="CP1382" s="252">
        <f t="shared" si="1026"/>
        <v>177247.86663673844</v>
      </c>
      <c r="CQ1382" s="252">
        <f t="shared" si="1026"/>
        <v>185451.60207013346</v>
      </c>
      <c r="CR1382" s="254">
        <f t="shared" si="1026"/>
        <v>85064</v>
      </c>
      <c r="CS1382" s="254">
        <f t="shared" si="1026"/>
        <v>114116</v>
      </c>
      <c r="CT1382" s="254">
        <f t="shared" si="1026"/>
        <v>116219</v>
      </c>
      <c r="CU1382" s="254">
        <f t="shared" si="1026"/>
        <v>130717</v>
      </c>
      <c r="CV1382" s="252">
        <f t="shared" si="1026"/>
        <v>114245</v>
      </c>
      <c r="CW1382" s="252">
        <f t="shared" si="1026"/>
        <v>115677.6917826001</v>
      </c>
      <c r="CX1382" s="252">
        <f t="shared" si="1026"/>
        <v>129610.86663673846</v>
      </c>
      <c r="CY1382" s="252">
        <f t="shared" si="1026"/>
        <v>136367.60207013349</v>
      </c>
      <c r="CZ1382" s="254">
        <f t="shared" si="1026"/>
        <v>5131</v>
      </c>
      <c r="DA1382" s="254">
        <f t="shared" si="1026"/>
        <v>6701</v>
      </c>
      <c r="DB1382" s="254">
        <f t="shared" si="1026"/>
        <v>6818</v>
      </c>
      <c r="DC1382" s="254">
        <f t="shared" si="1026"/>
        <v>6983</v>
      </c>
      <c r="DD1382" s="252">
        <f t="shared" si="1026"/>
        <v>3276</v>
      </c>
      <c r="DE1382" s="252">
        <f t="shared" si="1026"/>
        <v>3337</v>
      </c>
      <c r="DF1382" s="252">
        <f t="shared" si="1026"/>
        <v>3544</v>
      </c>
      <c r="DG1382" s="252">
        <f t="shared" si="1026"/>
        <v>3891</v>
      </c>
      <c r="DH1382" s="254">
        <f t="shared" si="1026"/>
        <v>29317</v>
      </c>
      <c r="DI1382" s="254">
        <f t="shared" si="1026"/>
        <v>39877</v>
      </c>
      <c r="DJ1382" s="254">
        <f t="shared" si="1026"/>
        <v>42484</v>
      </c>
      <c r="DK1382" s="254">
        <f t="shared" si="1026"/>
        <v>45410</v>
      </c>
      <c r="DL1382" s="252">
        <f t="shared" si="1026"/>
        <v>39449</v>
      </c>
      <c r="DM1382" s="252">
        <f t="shared" si="1026"/>
        <v>41636</v>
      </c>
      <c r="DN1382" s="252">
        <f t="shared" si="1026"/>
        <v>44093</v>
      </c>
      <c r="DO1382" s="252">
        <f t="shared" si="1026"/>
        <v>45193</v>
      </c>
      <c r="DP1382" s="254">
        <f t="shared" si="1026"/>
        <v>-26</v>
      </c>
      <c r="DQ1382" s="254">
        <f t="shared" si="1026"/>
        <v>-3065.2915192609653</v>
      </c>
      <c r="DR1382" s="254">
        <f t="shared" si="1026"/>
        <v>-3811.0546850000028</v>
      </c>
      <c r="DS1382" s="254">
        <f t="shared" si="1026"/>
        <v>-1354.0312240000021</v>
      </c>
      <c r="DT1382" s="252">
        <f t="shared" si="1026"/>
        <v>0</v>
      </c>
      <c r="DU1382" s="252">
        <f t="shared" si="1026"/>
        <v>-445.69178260010108</v>
      </c>
      <c r="DV1382" s="252">
        <f t="shared" si="1026"/>
        <v>828.13336326153012</v>
      </c>
      <c r="DW1382" s="252">
        <f t="shared" si="1026"/>
        <v>5607.3979298665326</v>
      </c>
      <c r="DX1382" s="545">
        <f t="shared" si="964"/>
        <v>0.78044151228336722</v>
      </c>
      <c r="DY1382" s="545">
        <f t="shared" si="964"/>
        <v>0.77595234304019178</v>
      </c>
      <c r="DZ1382" s="545">
        <f t="shared" si="964"/>
        <v>0.77584675271460768</v>
      </c>
      <c r="EA1382" s="545">
        <f t="shared" si="963"/>
        <v>0.77812535191881782</v>
      </c>
      <c r="EB1382" s="546">
        <f t="shared" si="963"/>
        <v>0.77682425702360325</v>
      </c>
      <c r="EC1382" s="546">
        <f t="shared" si="963"/>
        <v>0.77694082696817635</v>
      </c>
      <c r="ED1382" s="546">
        <f t="shared" si="963"/>
        <v>0.77626088442710617</v>
      </c>
      <c r="EE1382" s="546">
        <f t="shared" si="963"/>
        <v>0.77503646550972038</v>
      </c>
      <c r="EF1382" s="553"/>
      <c r="EG1382" s="254">
        <f t="shared" si="1027"/>
        <v>836496</v>
      </c>
      <c r="EH1382" s="254">
        <f t="shared" si="1027"/>
        <v>665823</v>
      </c>
      <c r="EI1382" s="254">
        <f t="shared" si="1027"/>
        <v>170676</v>
      </c>
      <c r="EJ1382" s="254">
        <f t="shared" si="1027"/>
        <v>50145</v>
      </c>
      <c r="EK1382" s="254">
        <f t="shared" si="1027"/>
        <v>210399</v>
      </c>
      <c r="EL1382" s="254">
        <f t="shared" si="1027"/>
        <v>1812360</v>
      </c>
      <c r="EM1382" s="254">
        <f t="shared" si="1027"/>
        <v>1781976</v>
      </c>
      <c r="EN1382" s="547">
        <f t="shared" si="845"/>
        <v>0.79596674700177883</v>
      </c>
      <c r="EO1382" s="254">
        <f t="shared" si="846"/>
        <v>29.380229206215287</v>
      </c>
      <c r="EP1382" s="547">
        <f t="shared" si="847"/>
        <v>0.25152421529810065</v>
      </c>
      <c r="EQ1382" s="254">
        <f t="shared" si="848"/>
        <v>116091.17393895253</v>
      </c>
      <c r="ER1382" s="254">
        <f t="shared" si="849"/>
        <v>2345.0091359255121</v>
      </c>
      <c r="ES1382" s="449"/>
      <c r="ET1382" s="252">
        <f t="shared" si="1028"/>
        <v>1141965</v>
      </c>
      <c r="EU1382" s="252">
        <f t="shared" si="1028"/>
        <v>884854</v>
      </c>
      <c r="EV1382" s="252">
        <f t="shared" si="1028"/>
        <v>257118</v>
      </c>
      <c r="EW1382" s="252">
        <f t="shared" si="1028"/>
        <v>75979</v>
      </c>
      <c r="EX1382" s="252">
        <f t="shared" si="1028"/>
        <v>296808</v>
      </c>
      <c r="EY1382" s="252">
        <f t="shared" si="1028"/>
        <v>2119158</v>
      </c>
      <c r="EZ1382" s="252">
        <f t="shared" si="1028"/>
        <v>2087997</v>
      </c>
      <c r="FA1382" s="548">
        <f t="shared" si="1017"/>
        <v>0.77485211893534389</v>
      </c>
      <c r="FB1382" s="253">
        <f t="shared" si="1018"/>
        <v>29.550245412612107</v>
      </c>
      <c r="FC1382" s="548">
        <f t="shared" si="1019"/>
        <v>0.25990989215956706</v>
      </c>
      <c r="FD1382" s="252">
        <f t="shared" si="1020"/>
        <v>140059.40095075496</v>
      </c>
      <c r="FE1382" s="252">
        <f t="shared" si="1021"/>
        <v>3032.3718536632637</v>
      </c>
      <c r="FF1382" s="252">
        <f>FF1351</f>
        <v>262377</v>
      </c>
      <c r="FG1382" s="253">
        <f t="shared" si="878"/>
        <v>34.971053102977777</v>
      </c>
      <c r="FH1382" s="252">
        <f t="shared" si="1029"/>
        <v>91756</v>
      </c>
      <c r="FI1382" s="252">
        <f t="shared" si="1029"/>
        <v>262377</v>
      </c>
      <c r="FJ1382" s="252">
        <f t="shared" si="1029"/>
        <v>2588</v>
      </c>
      <c r="FK1382" s="252">
        <f t="shared" si="1022"/>
        <v>168033</v>
      </c>
      <c r="FL1382" s="252">
        <f>FL1351</f>
        <v>39884</v>
      </c>
      <c r="FM1382" s="252">
        <f t="shared" si="1023"/>
        <v>128149</v>
      </c>
      <c r="FN1382" s="553"/>
      <c r="FO1382" s="553"/>
      <c r="FP1382" s="553"/>
      <c r="FQ1382" s="553"/>
      <c r="FR1382" s="553"/>
      <c r="FS1382" s="553"/>
      <c r="FT1382" s="553"/>
      <c r="FU1382" s="553"/>
      <c r="FV1382" s="553"/>
      <c r="FW1382" s="553"/>
      <c r="FX1382" s="553"/>
      <c r="FY1382" s="553"/>
    </row>
    <row r="1383" spans="1:181" s="590" customFormat="1">
      <c r="A1383" s="585"/>
      <c r="B1383" s="586"/>
      <c r="C1383" s="585"/>
      <c r="D1383" s="219"/>
      <c r="E1383" s="294">
        <v>4</v>
      </c>
      <c r="F1383" s="558" t="s">
        <v>2799</v>
      </c>
      <c r="G1383" s="587"/>
      <c r="H1383" s="588"/>
      <c r="I1383" s="585"/>
      <c r="J1383" s="559"/>
      <c r="K1383" s="585"/>
      <c r="L1383" s="586"/>
      <c r="M1383" s="586"/>
      <c r="N1383" s="589"/>
      <c r="O1383" s="254">
        <f t="shared" ref="O1383:BC1384" si="1030">O1360</f>
        <v>94318</v>
      </c>
      <c r="P1383" s="254">
        <f t="shared" si="1030"/>
        <v>178565</v>
      </c>
      <c r="Q1383" s="254">
        <f t="shared" si="1030"/>
        <v>197175</v>
      </c>
      <c r="R1383" s="254">
        <f t="shared" si="1030"/>
        <v>215013</v>
      </c>
      <c r="S1383" s="252">
        <f t="shared" si="1030"/>
        <v>181662</v>
      </c>
      <c r="T1383" s="252">
        <f t="shared" si="1030"/>
        <v>201191</v>
      </c>
      <c r="U1383" s="252">
        <f t="shared" si="1030"/>
        <v>219353</v>
      </c>
      <c r="V1383" s="252">
        <f t="shared" si="1030"/>
        <v>231703</v>
      </c>
      <c r="W1383" s="254">
        <f t="shared" si="1030"/>
        <v>66109</v>
      </c>
      <c r="X1383" s="254">
        <f t="shared" si="1030"/>
        <v>124312</v>
      </c>
      <c r="Y1383" s="254">
        <f t="shared" si="1030"/>
        <v>137258</v>
      </c>
      <c r="Z1383" s="254">
        <f t="shared" si="1030"/>
        <v>149692</v>
      </c>
      <c r="AA1383" s="252">
        <f t="shared" si="1030"/>
        <v>126280</v>
      </c>
      <c r="AB1383" s="252">
        <f t="shared" si="1030"/>
        <v>140103</v>
      </c>
      <c r="AC1383" s="252">
        <f t="shared" si="1030"/>
        <v>152801</v>
      </c>
      <c r="AD1383" s="252">
        <f t="shared" si="1030"/>
        <v>161592</v>
      </c>
      <c r="AE1383" s="254">
        <f t="shared" si="1030"/>
        <v>1188</v>
      </c>
      <c r="AF1383" s="254">
        <f t="shared" si="1030"/>
        <v>1508</v>
      </c>
      <c r="AG1383" s="254">
        <f t="shared" si="1030"/>
        <v>1542</v>
      </c>
      <c r="AH1383" s="254">
        <f t="shared" si="1030"/>
        <v>1655</v>
      </c>
      <c r="AI1383" s="252">
        <f t="shared" si="1030"/>
        <v>1520</v>
      </c>
      <c r="AJ1383" s="252">
        <f t="shared" si="1030"/>
        <v>1548</v>
      </c>
      <c r="AK1383" s="252">
        <f t="shared" si="1030"/>
        <v>1662</v>
      </c>
      <c r="AL1383" s="252">
        <f t="shared" si="1030"/>
        <v>1839</v>
      </c>
      <c r="AM1383" s="254">
        <f t="shared" si="1030"/>
        <v>28212</v>
      </c>
      <c r="AN1383" s="254">
        <f t="shared" si="1030"/>
        <v>54253</v>
      </c>
      <c r="AO1383" s="254">
        <f t="shared" si="1030"/>
        <v>59912</v>
      </c>
      <c r="AP1383" s="254">
        <f t="shared" si="1030"/>
        <v>65326</v>
      </c>
      <c r="AQ1383" s="252">
        <f t="shared" si="1030"/>
        <v>55383</v>
      </c>
      <c r="AR1383" s="252">
        <f t="shared" si="1030"/>
        <v>61086</v>
      </c>
      <c r="AS1383" s="252">
        <f t="shared" si="1030"/>
        <v>66553</v>
      </c>
      <c r="AT1383" s="252">
        <f t="shared" si="1030"/>
        <v>70112</v>
      </c>
      <c r="AU1383" s="254">
        <f t="shared" si="1030"/>
        <v>20320</v>
      </c>
      <c r="AV1383" s="254">
        <f t="shared" si="1030"/>
        <v>39910</v>
      </c>
      <c r="AW1383" s="254">
        <f t="shared" si="1030"/>
        <v>43943</v>
      </c>
      <c r="AX1383" s="254">
        <f t="shared" si="1030"/>
        <v>47847</v>
      </c>
      <c r="AY1383" s="252">
        <f t="shared" si="1030"/>
        <v>40175</v>
      </c>
      <c r="AZ1383" s="252">
        <f t="shared" si="1030"/>
        <v>44186</v>
      </c>
      <c r="BA1383" s="252">
        <f t="shared" si="1030"/>
        <v>48081</v>
      </c>
      <c r="BB1383" s="252">
        <f t="shared" si="1030"/>
        <v>50544</v>
      </c>
      <c r="BC1383" s="254">
        <f t="shared" si="1030"/>
        <v>7678</v>
      </c>
      <c r="BD1383" s="254">
        <f t="shared" si="1011"/>
        <v>12698</v>
      </c>
      <c r="BE1383" s="254">
        <f t="shared" si="1011"/>
        <v>12707</v>
      </c>
      <c r="BF1383" s="254">
        <f t="shared" si="1011"/>
        <v>13453</v>
      </c>
      <c r="BG1383" s="252">
        <f t="shared" si="1006"/>
        <v>13462</v>
      </c>
      <c r="BH1383" s="252">
        <f t="shared" si="1006"/>
        <v>13802</v>
      </c>
      <c r="BI1383" s="252">
        <f t="shared" si="1006"/>
        <v>15313</v>
      </c>
      <c r="BJ1383" s="252">
        <f t="shared" si="1006"/>
        <v>17367</v>
      </c>
      <c r="BK1383" s="254">
        <f t="shared" ref="BK1383:CH1384" si="1031">BK1360</f>
        <v>214</v>
      </c>
      <c r="BL1383" s="254">
        <f t="shared" si="1031"/>
        <v>1645</v>
      </c>
      <c r="BM1383" s="254">
        <f t="shared" si="1031"/>
        <v>3261.9999999999995</v>
      </c>
      <c r="BN1383" s="254">
        <f t="shared" si="1031"/>
        <v>4026</v>
      </c>
      <c r="BO1383" s="252">
        <f t="shared" si="1031"/>
        <v>1746</v>
      </c>
      <c r="BP1383" s="252">
        <f t="shared" si="1031"/>
        <v>3098</v>
      </c>
      <c r="BQ1383" s="252">
        <f t="shared" si="1031"/>
        <v>3159</v>
      </c>
      <c r="BR1383" s="252">
        <f t="shared" si="1031"/>
        <v>2201</v>
      </c>
      <c r="BS1383" s="254">
        <f t="shared" si="1031"/>
        <v>271</v>
      </c>
      <c r="BT1383" s="254">
        <f t="shared" si="1031"/>
        <v>1805</v>
      </c>
      <c r="BU1383" s="254">
        <f t="shared" si="1031"/>
        <v>4158</v>
      </c>
      <c r="BV1383" s="254">
        <f t="shared" si="1031"/>
        <v>4026</v>
      </c>
      <c r="BW1383" s="252">
        <f t="shared" si="1031"/>
        <v>1746</v>
      </c>
      <c r="BX1383" s="252">
        <f t="shared" si="1031"/>
        <v>3098</v>
      </c>
      <c r="BY1383" s="252">
        <f t="shared" si="1031"/>
        <v>3159</v>
      </c>
      <c r="BZ1383" s="252">
        <f t="shared" si="1031"/>
        <v>2201</v>
      </c>
      <c r="CA1383" s="254">
        <f t="shared" si="1031"/>
        <v>57</v>
      </c>
      <c r="CB1383" s="254">
        <f t="shared" si="1031"/>
        <v>160.00000000000003</v>
      </c>
      <c r="CC1383" s="254">
        <f t="shared" si="1031"/>
        <v>896.00000000000045</v>
      </c>
      <c r="CD1383" s="254">
        <f t="shared" si="1031"/>
        <v>0</v>
      </c>
      <c r="CE1383" s="252">
        <f t="shared" si="1031"/>
        <v>0</v>
      </c>
      <c r="CF1383" s="252">
        <f t="shared" si="1031"/>
        <v>0</v>
      </c>
      <c r="CG1383" s="252">
        <f t="shared" si="1031"/>
        <v>0</v>
      </c>
      <c r="CH1383" s="252">
        <f t="shared" si="1031"/>
        <v>0</v>
      </c>
      <c r="CI1383" s="560"/>
      <c r="CJ1383" s="254">
        <f t="shared" ref="CJ1383:DW1384" si="1032">CJ1360</f>
        <v>7668</v>
      </c>
      <c r="CK1383" s="254">
        <f t="shared" si="1032"/>
        <v>14340</v>
      </c>
      <c r="CL1383" s="254">
        <f t="shared" si="1032"/>
        <v>16193</v>
      </c>
      <c r="CM1383" s="254">
        <f t="shared" si="1032"/>
        <v>17629</v>
      </c>
      <c r="CN1383" s="252">
        <f t="shared" si="1032"/>
        <v>13462</v>
      </c>
      <c r="CO1383" s="252">
        <f t="shared" si="1032"/>
        <v>15097.070429796902</v>
      </c>
      <c r="CP1383" s="252">
        <f t="shared" si="1032"/>
        <v>16023.63770495173</v>
      </c>
      <c r="CQ1383" s="252">
        <f t="shared" si="1032"/>
        <v>16287.896270713985</v>
      </c>
      <c r="CR1383" s="254">
        <f t="shared" si="1032"/>
        <v>5380</v>
      </c>
      <c r="CS1383" s="254">
        <f t="shared" si="1032"/>
        <v>10273</v>
      </c>
      <c r="CT1383" s="254">
        <f t="shared" si="1032"/>
        <v>11746</v>
      </c>
      <c r="CU1383" s="254">
        <f t="shared" si="1032"/>
        <v>12853</v>
      </c>
      <c r="CV1383" s="252">
        <f t="shared" si="1032"/>
        <v>5435</v>
      </c>
      <c r="CW1383" s="252">
        <f t="shared" si="1032"/>
        <v>6372.0704297969023</v>
      </c>
      <c r="CX1383" s="252">
        <f t="shared" si="1032"/>
        <v>7213.6377049517323</v>
      </c>
      <c r="CY1383" s="252">
        <f t="shared" si="1032"/>
        <v>6948.8962707139854</v>
      </c>
      <c r="CZ1383" s="254">
        <f t="shared" si="1032"/>
        <v>260</v>
      </c>
      <c r="DA1383" s="254">
        <f t="shared" si="1032"/>
        <v>368</v>
      </c>
      <c r="DB1383" s="254">
        <f t="shared" si="1032"/>
        <v>402</v>
      </c>
      <c r="DC1383" s="254">
        <f t="shared" si="1032"/>
        <v>375</v>
      </c>
      <c r="DD1383" s="252">
        <f t="shared" si="1032"/>
        <v>4368</v>
      </c>
      <c r="DE1383" s="252">
        <f t="shared" si="1032"/>
        <v>4759</v>
      </c>
      <c r="DF1383" s="252">
        <f t="shared" si="1032"/>
        <v>4545</v>
      </c>
      <c r="DG1383" s="252">
        <f t="shared" si="1032"/>
        <v>4957</v>
      </c>
      <c r="DH1383" s="254">
        <f t="shared" si="1032"/>
        <v>2028</v>
      </c>
      <c r="DI1383" s="254">
        <f t="shared" si="1032"/>
        <v>3699</v>
      </c>
      <c r="DJ1383" s="254">
        <f t="shared" si="1032"/>
        <v>4045</v>
      </c>
      <c r="DK1383" s="254">
        <f t="shared" si="1032"/>
        <v>4401</v>
      </c>
      <c r="DL1383" s="252">
        <f t="shared" si="1032"/>
        <v>3659</v>
      </c>
      <c r="DM1383" s="252">
        <f t="shared" si="1032"/>
        <v>3966</v>
      </c>
      <c r="DN1383" s="252">
        <f t="shared" si="1032"/>
        <v>4265</v>
      </c>
      <c r="DO1383" s="252">
        <f t="shared" si="1032"/>
        <v>4382</v>
      </c>
      <c r="DP1383" s="254">
        <f t="shared" si="1032"/>
        <v>10</v>
      </c>
      <c r="DQ1383" s="254">
        <f t="shared" si="1032"/>
        <v>-1642</v>
      </c>
      <c r="DR1383" s="254">
        <f t="shared" si="1032"/>
        <v>-3485.9999999999995</v>
      </c>
      <c r="DS1383" s="254">
        <f t="shared" si="1032"/>
        <v>-4176</v>
      </c>
      <c r="DT1383" s="252">
        <f t="shared" si="1032"/>
        <v>0</v>
      </c>
      <c r="DU1383" s="252">
        <f t="shared" si="1032"/>
        <v>-1295.0704297969021</v>
      </c>
      <c r="DV1383" s="252">
        <f t="shared" si="1032"/>
        <v>-710.63770495173276</v>
      </c>
      <c r="DW1383" s="252">
        <f t="shared" si="1032"/>
        <v>1079.1037292860146</v>
      </c>
      <c r="DX1383" s="545">
        <f t="shared" si="964"/>
        <v>0.70091604995865053</v>
      </c>
      <c r="DY1383" s="545">
        <f t="shared" si="964"/>
        <v>0.69617226220143924</v>
      </c>
      <c r="DZ1383" s="545">
        <f t="shared" si="964"/>
        <v>0.69612273361227339</v>
      </c>
      <c r="EA1383" s="545">
        <f t="shared" si="963"/>
        <v>0.69619976466539235</v>
      </c>
      <c r="EB1383" s="546">
        <f t="shared" si="963"/>
        <v>0.69513712278847528</v>
      </c>
      <c r="EC1383" s="546">
        <f t="shared" si="963"/>
        <v>0.69636812779895718</v>
      </c>
      <c r="ED1383" s="546">
        <f t="shared" si="963"/>
        <v>0.69659863325324933</v>
      </c>
      <c r="EE1383" s="546">
        <f t="shared" si="963"/>
        <v>0.69741004648191862</v>
      </c>
      <c r="EF1383" s="553"/>
      <c r="EG1383" s="254">
        <f t="shared" ref="EG1383:EM1384" si="1033">EG1360</f>
        <v>91341</v>
      </c>
      <c r="EH1383" s="254">
        <f t="shared" si="1033"/>
        <v>59399</v>
      </c>
      <c r="EI1383" s="254">
        <f t="shared" si="1033"/>
        <v>31944</v>
      </c>
      <c r="EJ1383" s="254">
        <f t="shared" si="1033"/>
        <v>20374</v>
      </c>
      <c r="EK1383" s="254">
        <f t="shared" si="1033"/>
        <v>14473</v>
      </c>
      <c r="EL1383" s="254">
        <f t="shared" si="1033"/>
        <v>974488</v>
      </c>
      <c r="EM1383" s="254">
        <f t="shared" si="1033"/>
        <v>960491</v>
      </c>
      <c r="EN1383" s="547">
        <f t="shared" si="845"/>
        <v>0.65029942742032598</v>
      </c>
      <c r="EO1383" s="254">
        <f t="shared" si="846"/>
        <v>63.780365639869771</v>
      </c>
      <c r="EP1383" s="547">
        <f t="shared" si="847"/>
        <v>0.15845020308514249</v>
      </c>
      <c r="EQ1383" s="254">
        <f t="shared" si="848"/>
        <v>14851.90171659374</v>
      </c>
      <c r="ER1383" s="254">
        <f t="shared" si="849"/>
        <v>1767.6722981613918</v>
      </c>
      <c r="ES1383" s="449"/>
      <c r="ET1383" s="252">
        <f t="shared" ref="ET1383:EZ1384" si="1034">ET1360</f>
        <v>177939</v>
      </c>
      <c r="EU1383" s="252">
        <f t="shared" si="1034"/>
        <v>114761</v>
      </c>
      <c r="EV1383" s="252">
        <f t="shared" si="1034"/>
        <v>63182</v>
      </c>
      <c r="EW1383" s="252">
        <f t="shared" si="1034"/>
        <v>36512</v>
      </c>
      <c r="EX1383" s="252">
        <f t="shared" si="1034"/>
        <v>25104</v>
      </c>
      <c r="EY1383" s="252">
        <f t="shared" si="1034"/>
        <v>1290474</v>
      </c>
      <c r="EZ1383" s="252">
        <f t="shared" si="1034"/>
        <v>1268307</v>
      </c>
      <c r="FA1383" s="548">
        <f t="shared" si="1017"/>
        <v>0.64494573983218972</v>
      </c>
      <c r="FB1383" s="253">
        <f t="shared" si="1018"/>
        <v>57.788610680257037</v>
      </c>
      <c r="FC1383" s="548">
        <f t="shared" si="1019"/>
        <v>0.14108205621027431</v>
      </c>
      <c r="FD1383" s="252">
        <f t="shared" si="1020"/>
        <v>19453.317153232067</v>
      </c>
      <c r="FE1383" s="252">
        <f t="shared" si="1021"/>
        <v>2398.9985600226655</v>
      </c>
      <c r="FF1383" s="252">
        <f>FF1360</f>
        <v>55349</v>
      </c>
      <c r="FG1383" s="253">
        <f t="shared" si="878"/>
        <v>69.012990297927686</v>
      </c>
      <c r="FH1383" s="252">
        <f t="shared" ref="FH1383:FJ1384" si="1035">FH1360</f>
        <v>38198</v>
      </c>
      <c r="FI1383" s="252">
        <f t="shared" si="1035"/>
        <v>55349</v>
      </c>
      <c r="FJ1383" s="252">
        <f t="shared" si="1035"/>
        <v>805</v>
      </c>
      <c r="FK1383" s="252">
        <f t="shared" si="1022"/>
        <v>16346</v>
      </c>
      <c r="FL1383" s="252">
        <f>FL1360</f>
        <v>3696</v>
      </c>
      <c r="FM1383" s="252">
        <f t="shared" si="1023"/>
        <v>12650</v>
      </c>
      <c r="FN1383" s="553"/>
      <c r="FO1383" s="553"/>
      <c r="FP1383" s="553"/>
      <c r="FQ1383" s="553"/>
      <c r="FR1383" s="553"/>
      <c r="FS1383" s="553"/>
      <c r="FT1383" s="553"/>
      <c r="FU1383" s="553"/>
      <c r="FV1383" s="553"/>
      <c r="FW1383" s="553"/>
      <c r="FX1383" s="553"/>
      <c r="FY1383" s="553"/>
    </row>
    <row r="1384" spans="1:181" s="590" customFormat="1">
      <c r="A1384" s="585"/>
      <c r="B1384" s="586"/>
      <c r="C1384" s="585"/>
      <c r="D1384" s="219"/>
      <c r="E1384" s="294">
        <v>5</v>
      </c>
      <c r="F1384" s="558" t="s">
        <v>2800</v>
      </c>
      <c r="G1384" s="587"/>
      <c r="H1384" s="588"/>
      <c r="I1384" s="585"/>
      <c r="J1384" s="559"/>
      <c r="K1384" s="585"/>
      <c r="L1384" s="586"/>
      <c r="M1384" s="586"/>
      <c r="N1384" s="589"/>
      <c r="O1384" s="254">
        <f t="shared" si="1030"/>
        <v>653045</v>
      </c>
      <c r="P1384" s="254">
        <f t="shared" si="1030"/>
        <v>967803</v>
      </c>
      <c r="Q1384" s="254">
        <f t="shared" si="1030"/>
        <v>1037110</v>
      </c>
      <c r="R1384" s="254">
        <f t="shared" si="1030"/>
        <v>1123755</v>
      </c>
      <c r="S1384" s="252">
        <f t="shared" si="1030"/>
        <v>987677</v>
      </c>
      <c r="T1384" s="252">
        <f t="shared" si="1030"/>
        <v>1057440</v>
      </c>
      <c r="U1384" s="252">
        <f t="shared" si="1030"/>
        <v>1148374</v>
      </c>
      <c r="V1384" s="252">
        <f t="shared" si="1030"/>
        <v>1243201</v>
      </c>
      <c r="W1384" s="254">
        <f t="shared" si="1030"/>
        <v>297024</v>
      </c>
      <c r="X1384" s="254">
        <f t="shared" si="1030"/>
        <v>440856</v>
      </c>
      <c r="Y1384" s="254">
        <f t="shared" si="1030"/>
        <v>471064</v>
      </c>
      <c r="Z1384" s="254">
        <f t="shared" si="1030"/>
        <v>508616</v>
      </c>
      <c r="AA1384" s="252">
        <f t="shared" si="1030"/>
        <v>443576</v>
      </c>
      <c r="AB1384" s="252">
        <f t="shared" si="1030"/>
        <v>473686</v>
      </c>
      <c r="AC1384" s="252">
        <f t="shared" si="1030"/>
        <v>514455</v>
      </c>
      <c r="AD1384" s="252">
        <f t="shared" si="1030"/>
        <v>556847</v>
      </c>
      <c r="AE1384" s="254">
        <f t="shared" si="1030"/>
        <v>15685</v>
      </c>
      <c r="AF1384" s="254">
        <f t="shared" si="1030"/>
        <v>19393</v>
      </c>
      <c r="AG1384" s="254">
        <f t="shared" si="1030"/>
        <v>19488</v>
      </c>
      <c r="AH1384" s="254">
        <f t="shared" si="1030"/>
        <v>20368</v>
      </c>
      <c r="AI1384" s="252">
        <f t="shared" si="1030"/>
        <v>19452</v>
      </c>
      <c r="AJ1384" s="252">
        <f t="shared" si="1030"/>
        <v>19545</v>
      </c>
      <c r="AK1384" s="252">
        <f t="shared" si="1030"/>
        <v>20434</v>
      </c>
      <c r="AL1384" s="252">
        <f t="shared" si="1030"/>
        <v>21707</v>
      </c>
      <c r="AM1384" s="254">
        <f t="shared" si="1030"/>
        <v>420373</v>
      </c>
      <c r="AN1384" s="254">
        <f t="shared" si="1030"/>
        <v>624601</v>
      </c>
      <c r="AO1384" s="254">
        <f t="shared" si="1030"/>
        <v>669930</v>
      </c>
      <c r="AP1384" s="254">
        <f t="shared" si="1030"/>
        <v>725458</v>
      </c>
      <c r="AQ1384" s="252">
        <f t="shared" si="1030"/>
        <v>643884</v>
      </c>
      <c r="AR1384" s="252">
        <f t="shared" si="1030"/>
        <v>689971</v>
      </c>
      <c r="AS1384" s="252">
        <f t="shared" si="1030"/>
        <v>746587</v>
      </c>
      <c r="AT1384" s="252">
        <f t="shared" si="1030"/>
        <v>804007</v>
      </c>
      <c r="AU1384" s="254">
        <f t="shared" si="1030"/>
        <v>157894</v>
      </c>
      <c r="AV1384" s="254">
        <f t="shared" si="1030"/>
        <v>244593</v>
      </c>
      <c r="AW1384" s="254">
        <f t="shared" si="1030"/>
        <v>263374</v>
      </c>
      <c r="AX1384" s="254">
        <f t="shared" si="1030"/>
        <v>285756</v>
      </c>
      <c r="AY1384" s="252">
        <f t="shared" si="1030"/>
        <v>252684.61</v>
      </c>
      <c r="AZ1384" s="252">
        <f t="shared" si="1030"/>
        <v>273029.7</v>
      </c>
      <c r="BA1384" s="252">
        <f t="shared" si="1030"/>
        <v>295770.81</v>
      </c>
      <c r="BB1384" s="252">
        <f t="shared" si="1030"/>
        <v>317980.98</v>
      </c>
      <c r="BC1384" s="254">
        <f t="shared" si="1030"/>
        <v>254742</v>
      </c>
      <c r="BD1384" s="254">
        <f t="shared" si="1011"/>
        <v>359366.97252842999</v>
      </c>
      <c r="BE1384" s="254">
        <f t="shared" si="1011"/>
        <v>381829.480828</v>
      </c>
      <c r="BF1384" s="254">
        <f t="shared" si="1011"/>
        <v>415087.76485400001</v>
      </c>
      <c r="BG1384" s="252">
        <f t="shared" si="1006"/>
        <v>371120.39</v>
      </c>
      <c r="BH1384" s="252">
        <f t="shared" si="1006"/>
        <v>392705.3</v>
      </c>
      <c r="BI1384" s="252">
        <f t="shared" si="1006"/>
        <v>427608.19</v>
      </c>
      <c r="BJ1384" s="252">
        <f t="shared" si="1006"/>
        <v>469999.02</v>
      </c>
      <c r="BK1384" s="254">
        <f t="shared" si="1031"/>
        <v>7737</v>
      </c>
      <c r="BL1384" s="254">
        <f t="shared" si="1031"/>
        <v>20641.02747157</v>
      </c>
      <c r="BM1384" s="254">
        <f t="shared" si="1031"/>
        <v>24726.519172</v>
      </c>
      <c r="BN1384" s="254">
        <f t="shared" si="1031"/>
        <v>24614.235145999999</v>
      </c>
      <c r="BO1384" s="252">
        <f t="shared" si="1031"/>
        <v>20079</v>
      </c>
      <c r="BP1384" s="252">
        <f t="shared" si="1031"/>
        <v>24236</v>
      </c>
      <c r="BQ1384" s="252">
        <f t="shared" si="1031"/>
        <v>23208</v>
      </c>
      <c r="BR1384" s="252">
        <f t="shared" si="1031"/>
        <v>16027</v>
      </c>
      <c r="BS1384" s="254">
        <f t="shared" si="1031"/>
        <v>12997</v>
      </c>
      <c r="BT1384" s="254">
        <f t="shared" si="1031"/>
        <v>23083</v>
      </c>
      <c r="BU1384" s="254">
        <f t="shared" si="1031"/>
        <v>27887</v>
      </c>
      <c r="BV1384" s="254">
        <f t="shared" si="1031"/>
        <v>27822</v>
      </c>
      <c r="BW1384" s="252">
        <f t="shared" si="1031"/>
        <v>22721</v>
      </c>
      <c r="BX1384" s="252">
        <f t="shared" si="1031"/>
        <v>27396</v>
      </c>
      <c r="BY1384" s="252">
        <f t="shared" si="1031"/>
        <v>26416</v>
      </c>
      <c r="BZ1384" s="252">
        <f t="shared" si="1031"/>
        <v>18931</v>
      </c>
      <c r="CA1384" s="254">
        <f t="shared" si="1031"/>
        <v>5260</v>
      </c>
      <c r="CB1384" s="254">
        <f t="shared" si="1031"/>
        <v>2441.9725284300002</v>
      </c>
      <c r="CC1384" s="254">
        <f t="shared" si="1031"/>
        <v>3160.4808279999997</v>
      </c>
      <c r="CD1384" s="254">
        <f t="shared" si="1031"/>
        <v>3207.7648539999996</v>
      </c>
      <c r="CE1384" s="252">
        <f t="shared" si="1031"/>
        <v>2642</v>
      </c>
      <c r="CF1384" s="252">
        <f t="shared" si="1031"/>
        <v>3160</v>
      </c>
      <c r="CG1384" s="252">
        <f t="shared" si="1031"/>
        <v>3208</v>
      </c>
      <c r="CH1384" s="252">
        <f t="shared" si="1031"/>
        <v>2904</v>
      </c>
      <c r="CI1384" s="560"/>
      <c r="CJ1384" s="254">
        <f t="shared" si="1032"/>
        <v>254736</v>
      </c>
      <c r="CK1384" s="254">
        <f t="shared" si="1032"/>
        <v>378749</v>
      </c>
      <c r="CL1384" s="254">
        <f t="shared" si="1032"/>
        <v>404788</v>
      </c>
      <c r="CM1384" s="254">
        <f t="shared" si="1032"/>
        <v>432196</v>
      </c>
      <c r="CN1384" s="252">
        <f t="shared" si="1032"/>
        <v>371120.39</v>
      </c>
      <c r="CO1384" s="252">
        <f t="shared" si="1032"/>
        <v>396599.52277651825</v>
      </c>
      <c r="CP1384" s="252">
        <f t="shared" si="1032"/>
        <v>428663.69217883929</v>
      </c>
      <c r="CQ1384" s="252">
        <f t="shared" si="1032"/>
        <v>462967.94456850825</v>
      </c>
      <c r="CR1384" s="254">
        <f t="shared" si="1032"/>
        <v>147820</v>
      </c>
      <c r="CS1384" s="254">
        <f t="shared" si="1032"/>
        <v>212074</v>
      </c>
      <c r="CT1384" s="254">
        <f t="shared" si="1032"/>
        <v>226555</v>
      </c>
      <c r="CU1384" s="254">
        <f t="shared" si="1032"/>
        <v>245435</v>
      </c>
      <c r="CV1384" s="252">
        <f t="shared" si="1032"/>
        <v>203142.39</v>
      </c>
      <c r="CW1384" s="252">
        <f t="shared" si="1032"/>
        <v>216634.52277651819</v>
      </c>
      <c r="CX1384" s="252">
        <f t="shared" si="1032"/>
        <v>236236.69217883918</v>
      </c>
      <c r="CY1384" s="252">
        <f t="shared" si="1032"/>
        <v>256060.94456850816</v>
      </c>
      <c r="CZ1384" s="254">
        <f t="shared" si="1032"/>
        <v>45902</v>
      </c>
      <c r="DA1384" s="254">
        <f t="shared" si="1032"/>
        <v>68057</v>
      </c>
      <c r="DB1384" s="254">
        <f t="shared" si="1032"/>
        <v>72415</v>
      </c>
      <c r="DC1384" s="254">
        <f t="shared" si="1032"/>
        <v>73934</v>
      </c>
      <c r="DD1384" s="252">
        <f t="shared" si="1032"/>
        <v>67976</v>
      </c>
      <c r="DE1384" s="252">
        <f t="shared" si="1032"/>
        <v>71978</v>
      </c>
      <c r="DF1384" s="252">
        <f t="shared" si="1032"/>
        <v>73556</v>
      </c>
      <c r="DG1384" s="252">
        <f t="shared" si="1032"/>
        <v>79841</v>
      </c>
      <c r="DH1384" s="254">
        <f t="shared" si="1032"/>
        <v>61014</v>
      </c>
      <c r="DI1384" s="254">
        <f t="shared" si="1032"/>
        <v>98618</v>
      </c>
      <c r="DJ1384" s="254">
        <f t="shared" si="1032"/>
        <v>105818</v>
      </c>
      <c r="DK1384" s="254">
        <f t="shared" si="1032"/>
        <v>112827</v>
      </c>
      <c r="DL1384" s="252">
        <f t="shared" si="1032"/>
        <v>100002</v>
      </c>
      <c r="DM1384" s="252">
        <f t="shared" si="1032"/>
        <v>107987</v>
      </c>
      <c r="DN1384" s="252">
        <f t="shared" si="1032"/>
        <v>118871</v>
      </c>
      <c r="DO1384" s="252">
        <f t="shared" si="1032"/>
        <v>127066</v>
      </c>
      <c r="DP1384" s="254">
        <f t="shared" si="1032"/>
        <v>6</v>
      </c>
      <c r="DQ1384" s="254">
        <f t="shared" si="1032"/>
        <v>-19382.02747157</v>
      </c>
      <c r="DR1384" s="254">
        <f t="shared" si="1032"/>
        <v>-22958.519172</v>
      </c>
      <c r="DS1384" s="254">
        <f t="shared" si="1032"/>
        <v>-17108.235145999999</v>
      </c>
      <c r="DT1384" s="252">
        <f t="shared" si="1032"/>
        <v>0</v>
      </c>
      <c r="DU1384" s="252">
        <f t="shared" si="1032"/>
        <v>-3894.2227765182402</v>
      </c>
      <c r="DV1384" s="252">
        <f t="shared" si="1032"/>
        <v>-1055.5021788392064</v>
      </c>
      <c r="DW1384" s="252">
        <f t="shared" si="1032"/>
        <v>7031.0754314918358</v>
      </c>
      <c r="DX1384" s="545">
        <f t="shared" si="964"/>
        <v>0.45482929966541358</v>
      </c>
      <c r="DY1384" s="545">
        <f t="shared" si="964"/>
        <v>0.45552245653299278</v>
      </c>
      <c r="DZ1384" s="545">
        <f t="shared" si="964"/>
        <v>0.45420832891400142</v>
      </c>
      <c r="EA1384" s="545">
        <f t="shared" si="963"/>
        <v>0.45260399286321307</v>
      </c>
      <c r="EB1384" s="546">
        <f t="shared" si="963"/>
        <v>0.44911038730273156</v>
      </c>
      <c r="EC1384" s="546">
        <f t="shared" si="963"/>
        <v>0.44795543955212591</v>
      </c>
      <c r="ED1384" s="546">
        <f t="shared" si="963"/>
        <v>0.44798558657719523</v>
      </c>
      <c r="EE1384" s="546">
        <f t="shared" si="963"/>
        <v>0.44791389324815539</v>
      </c>
      <c r="EF1384" s="553"/>
      <c r="EG1384" s="254">
        <f t="shared" si="1033"/>
        <v>705880</v>
      </c>
      <c r="EH1384" s="254">
        <f t="shared" si="1033"/>
        <v>315566</v>
      </c>
      <c r="EI1384" s="254">
        <f t="shared" si="1033"/>
        <v>390325</v>
      </c>
      <c r="EJ1384" s="254">
        <f t="shared" si="1033"/>
        <v>100209</v>
      </c>
      <c r="EK1384" s="254">
        <f t="shared" si="1033"/>
        <v>439072</v>
      </c>
      <c r="EL1384" s="254">
        <f t="shared" si="1033"/>
        <v>2216585</v>
      </c>
      <c r="EM1384" s="254">
        <f t="shared" si="1033"/>
        <v>1893172</v>
      </c>
      <c r="EN1384" s="547">
        <f t="shared" si="845"/>
        <v>0.44705332351107835</v>
      </c>
      <c r="EO1384" s="254">
        <f t="shared" si="846"/>
        <v>25.673221033753922</v>
      </c>
      <c r="EP1384" s="547">
        <f t="shared" si="847"/>
        <v>0.62202074006913355</v>
      </c>
      <c r="EQ1384" s="254">
        <f t="shared" si="848"/>
        <v>198084.89184939896</v>
      </c>
      <c r="ER1384" s="254">
        <f t="shared" si="849"/>
        <v>4410.9832598411549</v>
      </c>
      <c r="ES1384" s="449"/>
      <c r="ET1384" s="252">
        <f t="shared" si="1034"/>
        <v>964439</v>
      </c>
      <c r="EU1384" s="252">
        <f t="shared" si="1034"/>
        <v>446269</v>
      </c>
      <c r="EV1384" s="252">
        <f t="shared" si="1034"/>
        <v>518182</v>
      </c>
      <c r="EW1384" s="252">
        <f t="shared" si="1034"/>
        <v>161146</v>
      </c>
      <c r="EX1384" s="252">
        <f t="shared" si="1034"/>
        <v>903955</v>
      </c>
      <c r="EY1384" s="252">
        <f t="shared" si="1034"/>
        <v>4792083</v>
      </c>
      <c r="EZ1384" s="252">
        <f t="shared" si="1034"/>
        <v>4013378</v>
      </c>
      <c r="FA1384" s="548">
        <f t="shared" si="1017"/>
        <v>0.46272392551524771</v>
      </c>
      <c r="FB1384" s="253">
        <f t="shared" si="1018"/>
        <v>31.098339965494748</v>
      </c>
      <c r="FC1384" s="548">
        <f t="shared" si="1019"/>
        <v>0.93728582108355218</v>
      </c>
      <c r="FD1384" s="252">
        <f t="shared" si="1020"/>
        <v>188635.08833215118</v>
      </c>
      <c r="FE1384" s="252">
        <f t="shared" si="1021"/>
        <v>3346.0175775452335</v>
      </c>
      <c r="FF1384" s="252">
        <f>FF1361</f>
        <v>642255</v>
      </c>
      <c r="FG1384" s="253">
        <f t="shared" si="878"/>
        <v>39.520439700741917</v>
      </c>
      <c r="FH1384" s="252">
        <f t="shared" si="1035"/>
        <v>253822</v>
      </c>
      <c r="FI1384" s="252">
        <f t="shared" si="1035"/>
        <v>642281</v>
      </c>
      <c r="FJ1384" s="252">
        <f t="shared" si="1035"/>
        <v>4766</v>
      </c>
      <c r="FK1384" s="252">
        <f t="shared" si="1022"/>
        <v>383693</v>
      </c>
      <c r="FL1384" s="252">
        <f>FL1361</f>
        <v>99080</v>
      </c>
      <c r="FM1384" s="252">
        <f t="shared" si="1023"/>
        <v>284613</v>
      </c>
      <c r="FN1384" s="553"/>
      <c r="FO1384" s="553"/>
      <c r="FP1384" s="553"/>
      <c r="FQ1384" s="553"/>
      <c r="FR1384" s="553"/>
      <c r="FS1384" s="553"/>
      <c r="FT1384" s="553"/>
      <c r="FU1384" s="553"/>
      <c r="FV1384" s="553"/>
      <c r="FW1384" s="553"/>
      <c r="FX1384" s="553"/>
      <c r="FY1384" s="553"/>
    </row>
    <row r="1385" spans="1:181" s="590" customFormat="1">
      <c r="A1385" s="585"/>
      <c r="B1385" s="586"/>
      <c r="C1385" s="585"/>
      <c r="D1385" s="219"/>
      <c r="E1385" s="294"/>
      <c r="F1385" s="591" t="s">
        <v>2801</v>
      </c>
      <c r="G1385" s="587"/>
      <c r="H1385" s="588"/>
      <c r="I1385" s="585"/>
      <c r="J1385" s="559"/>
      <c r="K1385" s="585"/>
      <c r="L1385" s="586"/>
      <c r="M1385" s="586"/>
      <c r="N1385" s="589"/>
      <c r="O1385" s="254">
        <f t="shared" ref="O1385:BC1385" si="1036">O1361-O1375</f>
        <v>653045</v>
      </c>
      <c r="P1385" s="254">
        <f t="shared" si="1036"/>
        <v>967803</v>
      </c>
      <c r="Q1385" s="254">
        <f t="shared" si="1036"/>
        <v>1037110</v>
      </c>
      <c r="R1385" s="254">
        <f t="shared" si="1036"/>
        <v>1123755</v>
      </c>
      <c r="S1385" s="252">
        <f>S1361-S1375</f>
        <v>987677</v>
      </c>
      <c r="T1385" s="252">
        <f>T1361-T1375</f>
        <v>1057440</v>
      </c>
      <c r="U1385" s="252">
        <f>U1361-U1375</f>
        <v>1148374</v>
      </c>
      <c r="V1385" s="252">
        <f>V1361-V1375</f>
        <v>1243201</v>
      </c>
      <c r="W1385" s="254">
        <f t="shared" si="1036"/>
        <v>297024</v>
      </c>
      <c r="X1385" s="254">
        <f t="shared" si="1036"/>
        <v>440856</v>
      </c>
      <c r="Y1385" s="254">
        <f t="shared" si="1036"/>
        <v>471064</v>
      </c>
      <c r="Z1385" s="254">
        <f t="shared" si="1036"/>
        <v>508616</v>
      </c>
      <c r="AA1385" s="252">
        <f>AA1361-AA1375</f>
        <v>443576</v>
      </c>
      <c r="AB1385" s="252">
        <f>AB1361-AB1375</f>
        <v>473686</v>
      </c>
      <c r="AC1385" s="252">
        <f>AC1361-AC1375</f>
        <v>514455</v>
      </c>
      <c r="AD1385" s="252">
        <f>AD1361-AD1375</f>
        <v>556847</v>
      </c>
      <c r="AE1385" s="254">
        <f t="shared" si="1036"/>
        <v>15685</v>
      </c>
      <c r="AF1385" s="254">
        <f t="shared" si="1036"/>
        <v>19393</v>
      </c>
      <c r="AG1385" s="254">
        <f t="shared" si="1036"/>
        <v>19488</v>
      </c>
      <c r="AH1385" s="254">
        <f t="shared" si="1036"/>
        <v>20368</v>
      </c>
      <c r="AI1385" s="252">
        <f t="shared" si="1036"/>
        <v>19452</v>
      </c>
      <c r="AJ1385" s="252">
        <f t="shared" si="1036"/>
        <v>19545</v>
      </c>
      <c r="AK1385" s="252">
        <f t="shared" si="1036"/>
        <v>20434</v>
      </c>
      <c r="AL1385" s="252">
        <f t="shared" si="1036"/>
        <v>21707</v>
      </c>
      <c r="AM1385" s="254">
        <f t="shared" si="1036"/>
        <v>356015</v>
      </c>
      <c r="AN1385" s="254">
        <f t="shared" si="1036"/>
        <v>526954</v>
      </c>
      <c r="AO1385" s="254">
        <f t="shared" si="1036"/>
        <v>566042</v>
      </c>
      <c r="AP1385" s="254">
        <f t="shared" si="1036"/>
        <v>615136</v>
      </c>
      <c r="AQ1385" s="252">
        <f t="shared" si="1036"/>
        <v>544101</v>
      </c>
      <c r="AR1385" s="252">
        <f t="shared" si="1036"/>
        <v>583750</v>
      </c>
      <c r="AS1385" s="252">
        <f t="shared" si="1036"/>
        <v>633928</v>
      </c>
      <c r="AT1385" s="252">
        <f t="shared" si="1036"/>
        <v>686335</v>
      </c>
      <c r="AU1385" s="254">
        <f t="shared" si="1036"/>
        <v>97834</v>
      </c>
      <c r="AV1385" s="254">
        <f t="shared" si="1036"/>
        <v>156357</v>
      </c>
      <c r="AW1385" s="254">
        <f t="shared" si="1036"/>
        <v>170162</v>
      </c>
      <c r="AX1385" s="254">
        <f t="shared" si="1036"/>
        <v>187362</v>
      </c>
      <c r="AY1385" s="252">
        <f t="shared" si="1036"/>
        <v>163591.60999999999</v>
      </c>
      <c r="AZ1385" s="252">
        <f t="shared" si="1036"/>
        <v>177740.7</v>
      </c>
      <c r="BA1385" s="252">
        <f t="shared" si="1036"/>
        <v>195445.81</v>
      </c>
      <c r="BB1385" s="252">
        <f t="shared" si="1036"/>
        <v>214009.97999999998</v>
      </c>
      <c r="BC1385" s="254">
        <f t="shared" si="1036"/>
        <v>250444</v>
      </c>
      <c r="BD1385" s="254">
        <f t="shared" si="1011"/>
        <v>349955.97252842999</v>
      </c>
      <c r="BE1385" s="254">
        <f t="shared" si="1011"/>
        <v>371153.480828</v>
      </c>
      <c r="BF1385" s="254">
        <f t="shared" si="1011"/>
        <v>403159.76485400001</v>
      </c>
      <c r="BG1385" s="252">
        <f t="shared" si="1006"/>
        <v>360430.39</v>
      </c>
      <c r="BH1385" s="252">
        <f t="shared" si="1006"/>
        <v>381773.3</v>
      </c>
      <c r="BI1385" s="252">
        <f t="shared" si="1006"/>
        <v>415274.19</v>
      </c>
      <c r="BJ1385" s="252">
        <f t="shared" si="1006"/>
        <v>456298.02</v>
      </c>
      <c r="BK1385" s="254">
        <f t="shared" ref="BK1385:CH1385" si="1037">BK1361-BK1375</f>
        <v>7737</v>
      </c>
      <c r="BL1385" s="254">
        <f t="shared" si="1037"/>
        <v>20641.02747157</v>
      </c>
      <c r="BM1385" s="254">
        <f t="shared" si="1037"/>
        <v>24726.519172</v>
      </c>
      <c r="BN1385" s="254">
        <f t="shared" si="1037"/>
        <v>24614.235145999999</v>
      </c>
      <c r="BO1385" s="252">
        <f t="shared" si="1037"/>
        <v>20079</v>
      </c>
      <c r="BP1385" s="252">
        <f t="shared" si="1037"/>
        <v>24236</v>
      </c>
      <c r="BQ1385" s="252">
        <f t="shared" si="1037"/>
        <v>23208</v>
      </c>
      <c r="BR1385" s="252">
        <f t="shared" si="1037"/>
        <v>16027</v>
      </c>
      <c r="BS1385" s="254">
        <f t="shared" si="1037"/>
        <v>12997</v>
      </c>
      <c r="BT1385" s="254">
        <f t="shared" si="1037"/>
        <v>23083</v>
      </c>
      <c r="BU1385" s="254">
        <f t="shared" si="1037"/>
        <v>27887</v>
      </c>
      <c r="BV1385" s="254">
        <f t="shared" si="1037"/>
        <v>27822</v>
      </c>
      <c r="BW1385" s="252">
        <f t="shared" si="1037"/>
        <v>22721</v>
      </c>
      <c r="BX1385" s="252">
        <f t="shared" si="1037"/>
        <v>27396</v>
      </c>
      <c r="BY1385" s="252">
        <f t="shared" si="1037"/>
        <v>26416</v>
      </c>
      <c r="BZ1385" s="252">
        <f t="shared" si="1037"/>
        <v>18931</v>
      </c>
      <c r="CA1385" s="254">
        <f t="shared" si="1037"/>
        <v>5260</v>
      </c>
      <c r="CB1385" s="254">
        <f t="shared" si="1037"/>
        <v>2441.9725284300002</v>
      </c>
      <c r="CC1385" s="254">
        <f t="shared" si="1037"/>
        <v>3160.4808279999997</v>
      </c>
      <c r="CD1385" s="254">
        <f t="shared" si="1037"/>
        <v>3207.7648539999996</v>
      </c>
      <c r="CE1385" s="252">
        <f t="shared" si="1037"/>
        <v>2642</v>
      </c>
      <c r="CF1385" s="252">
        <f t="shared" si="1037"/>
        <v>3160</v>
      </c>
      <c r="CG1385" s="252">
        <f t="shared" si="1037"/>
        <v>3208</v>
      </c>
      <c r="CH1385" s="252">
        <f t="shared" si="1037"/>
        <v>2904</v>
      </c>
      <c r="CI1385" s="560"/>
      <c r="CJ1385" s="254">
        <f t="shared" ref="CJ1385:DW1385" si="1038">CJ1361-CJ1375</f>
        <v>250437</v>
      </c>
      <c r="CK1385" s="254">
        <f t="shared" si="1038"/>
        <v>369338</v>
      </c>
      <c r="CL1385" s="254">
        <f t="shared" si="1038"/>
        <v>394085</v>
      </c>
      <c r="CM1385" s="254">
        <f t="shared" si="1038"/>
        <v>420267</v>
      </c>
      <c r="CN1385" s="252">
        <f t="shared" si="1038"/>
        <v>360430.39</v>
      </c>
      <c r="CO1385" s="252">
        <f t="shared" si="1038"/>
        <v>385666.52277651825</v>
      </c>
      <c r="CP1385" s="252">
        <f t="shared" si="1038"/>
        <v>416329.69217883929</v>
      </c>
      <c r="CQ1385" s="252">
        <f t="shared" si="1038"/>
        <v>449266.94456850825</v>
      </c>
      <c r="CR1385" s="254">
        <f t="shared" si="1038"/>
        <v>147820</v>
      </c>
      <c r="CS1385" s="254">
        <f t="shared" si="1038"/>
        <v>212074</v>
      </c>
      <c r="CT1385" s="254">
        <f t="shared" si="1038"/>
        <v>226555</v>
      </c>
      <c r="CU1385" s="254">
        <f t="shared" si="1038"/>
        <v>245435</v>
      </c>
      <c r="CV1385" s="252">
        <f t="shared" si="1038"/>
        <v>203142.39</v>
      </c>
      <c r="CW1385" s="252">
        <f t="shared" si="1038"/>
        <v>216634.52277651819</v>
      </c>
      <c r="CX1385" s="252">
        <f t="shared" si="1038"/>
        <v>236236.69217883918</v>
      </c>
      <c r="CY1385" s="252">
        <f t="shared" si="1038"/>
        <v>256060.94456850816</v>
      </c>
      <c r="CZ1385" s="254">
        <f t="shared" si="1038"/>
        <v>45902</v>
      </c>
      <c r="DA1385" s="254">
        <f t="shared" si="1038"/>
        <v>68057</v>
      </c>
      <c r="DB1385" s="254">
        <f t="shared" si="1038"/>
        <v>72415</v>
      </c>
      <c r="DC1385" s="254">
        <f t="shared" si="1038"/>
        <v>73934</v>
      </c>
      <c r="DD1385" s="252">
        <f t="shared" si="1038"/>
        <v>67976</v>
      </c>
      <c r="DE1385" s="252">
        <f t="shared" si="1038"/>
        <v>71978</v>
      </c>
      <c r="DF1385" s="252">
        <f t="shared" si="1038"/>
        <v>73556</v>
      </c>
      <c r="DG1385" s="252">
        <f t="shared" si="1038"/>
        <v>79841</v>
      </c>
      <c r="DH1385" s="254">
        <f t="shared" si="1038"/>
        <v>56715</v>
      </c>
      <c r="DI1385" s="254">
        <f t="shared" si="1038"/>
        <v>89207</v>
      </c>
      <c r="DJ1385" s="254">
        <f t="shared" si="1038"/>
        <v>95115</v>
      </c>
      <c r="DK1385" s="254">
        <f t="shared" si="1038"/>
        <v>100898</v>
      </c>
      <c r="DL1385" s="252">
        <f t="shared" si="1038"/>
        <v>89312</v>
      </c>
      <c r="DM1385" s="252">
        <f t="shared" si="1038"/>
        <v>97054</v>
      </c>
      <c r="DN1385" s="252">
        <f t="shared" si="1038"/>
        <v>106537</v>
      </c>
      <c r="DO1385" s="252">
        <f t="shared" si="1038"/>
        <v>113365</v>
      </c>
      <c r="DP1385" s="254">
        <f t="shared" si="1038"/>
        <v>7</v>
      </c>
      <c r="DQ1385" s="254">
        <f t="shared" si="1038"/>
        <v>-19382.02747157</v>
      </c>
      <c r="DR1385" s="254">
        <f t="shared" si="1038"/>
        <v>-22931.519172</v>
      </c>
      <c r="DS1385" s="254">
        <f t="shared" si="1038"/>
        <v>-17107.235145999999</v>
      </c>
      <c r="DT1385" s="252">
        <f t="shared" si="1038"/>
        <v>0</v>
      </c>
      <c r="DU1385" s="252">
        <f t="shared" si="1038"/>
        <v>-3893.2227765182402</v>
      </c>
      <c r="DV1385" s="252">
        <f t="shared" si="1038"/>
        <v>-1055.5021788392064</v>
      </c>
      <c r="DW1385" s="252">
        <f t="shared" si="1038"/>
        <v>7031.0754314918358</v>
      </c>
      <c r="DX1385" s="545">
        <f t="shared" si="964"/>
        <v>0.45482929966541358</v>
      </c>
      <c r="DY1385" s="545">
        <f t="shared" si="964"/>
        <v>0.45552245653299278</v>
      </c>
      <c r="DZ1385" s="545">
        <f t="shared" si="964"/>
        <v>0.45420832891400142</v>
      </c>
      <c r="EA1385" s="545">
        <f t="shared" si="963"/>
        <v>0.45260399286321307</v>
      </c>
      <c r="EB1385" s="546">
        <f t="shared" si="963"/>
        <v>0.44911038730273156</v>
      </c>
      <c r="EC1385" s="546">
        <f t="shared" si="963"/>
        <v>0.44795543955212591</v>
      </c>
      <c r="ED1385" s="546">
        <f t="shared" si="963"/>
        <v>0.44798558657719523</v>
      </c>
      <c r="EE1385" s="546">
        <f t="shared" si="963"/>
        <v>0.44791389324815539</v>
      </c>
      <c r="EF1385" s="553"/>
      <c r="EG1385" s="254">
        <f t="shared" ref="EG1385:EM1385" si="1039">EG1361-EG1375</f>
        <v>705880</v>
      </c>
      <c r="EH1385" s="254">
        <f t="shared" si="1039"/>
        <v>315566</v>
      </c>
      <c r="EI1385" s="254">
        <f t="shared" si="1039"/>
        <v>390325</v>
      </c>
      <c r="EJ1385" s="254">
        <f t="shared" si="1039"/>
        <v>100209</v>
      </c>
      <c r="EK1385" s="254">
        <f t="shared" si="1039"/>
        <v>439072</v>
      </c>
      <c r="EL1385" s="254">
        <f t="shared" si="1039"/>
        <v>2216585</v>
      </c>
      <c r="EM1385" s="254">
        <f t="shared" si="1039"/>
        <v>1893172</v>
      </c>
      <c r="EN1385" s="547">
        <f t="shared" si="845"/>
        <v>0.44705332351107835</v>
      </c>
      <c r="EO1385" s="254">
        <f t="shared" si="846"/>
        <v>25.673221033753922</v>
      </c>
      <c r="EP1385" s="547">
        <f t="shared" si="847"/>
        <v>0.62202074006913355</v>
      </c>
      <c r="EQ1385" s="254">
        <f t="shared" si="848"/>
        <v>198084.89184939896</v>
      </c>
      <c r="ER1385" s="254">
        <f t="shared" si="849"/>
        <v>4410.9832598411549</v>
      </c>
      <c r="ES1385" s="449"/>
      <c r="ET1385" s="252">
        <f t="shared" ref="ET1385:EZ1385" si="1040">ET1361-ET1375</f>
        <v>964439</v>
      </c>
      <c r="EU1385" s="252">
        <f t="shared" si="1040"/>
        <v>446269</v>
      </c>
      <c r="EV1385" s="252">
        <f t="shared" si="1040"/>
        <v>518182</v>
      </c>
      <c r="EW1385" s="252">
        <f t="shared" si="1040"/>
        <v>161146</v>
      </c>
      <c r="EX1385" s="252">
        <f t="shared" si="1040"/>
        <v>903955</v>
      </c>
      <c r="EY1385" s="252">
        <f t="shared" si="1040"/>
        <v>4792083</v>
      </c>
      <c r="EZ1385" s="252">
        <f t="shared" si="1040"/>
        <v>4013378</v>
      </c>
      <c r="FA1385" s="548">
        <f t="shared" si="1017"/>
        <v>0.46272392551524771</v>
      </c>
      <c r="FB1385" s="253">
        <f t="shared" si="1018"/>
        <v>31.098339965494748</v>
      </c>
      <c r="FC1385" s="548">
        <f t="shared" si="1019"/>
        <v>0.93728582108355218</v>
      </c>
      <c r="FD1385" s="252">
        <f t="shared" si="1020"/>
        <v>188635.08833215118</v>
      </c>
      <c r="FE1385" s="252">
        <f t="shared" si="1021"/>
        <v>3346.0175775452335</v>
      </c>
      <c r="FF1385" s="252">
        <f>FF1361-FF1375</f>
        <v>542772</v>
      </c>
      <c r="FG1385" s="253">
        <f t="shared" si="878"/>
        <v>30.255982254058793</v>
      </c>
      <c r="FH1385" s="252">
        <f>FH1361-FH1375</f>
        <v>164221</v>
      </c>
      <c r="FI1385" s="252">
        <f>FI1361-FI1375</f>
        <v>542798</v>
      </c>
      <c r="FJ1385" s="252">
        <f>FJ1361-FJ1375</f>
        <v>4766</v>
      </c>
      <c r="FK1385" s="252">
        <f t="shared" si="1022"/>
        <v>373811</v>
      </c>
      <c r="FL1385" s="252">
        <f>FL1361-FL1375</f>
        <v>89198</v>
      </c>
      <c r="FM1385" s="252">
        <f t="shared" si="1023"/>
        <v>284613</v>
      </c>
      <c r="FN1385" s="553"/>
      <c r="FO1385" s="553"/>
      <c r="FP1385" s="553"/>
      <c r="FQ1385" s="553"/>
      <c r="FR1385" s="553"/>
      <c r="FS1385" s="553"/>
      <c r="FT1385" s="553"/>
      <c r="FU1385" s="553"/>
      <c r="FV1385" s="553"/>
      <c r="FW1385" s="553"/>
      <c r="FX1385" s="553"/>
      <c r="FY1385" s="553"/>
    </row>
    <row r="1386" spans="1:181" s="590" customFormat="1">
      <c r="A1386" s="585"/>
      <c r="B1386" s="586"/>
      <c r="C1386" s="585"/>
      <c r="D1386" s="219"/>
      <c r="E1386" s="294"/>
      <c r="F1386" s="591" t="s">
        <v>2758</v>
      </c>
      <c r="G1386" s="587"/>
      <c r="H1386" s="588"/>
      <c r="I1386" s="585"/>
      <c r="J1386" s="559"/>
      <c r="K1386" s="585"/>
      <c r="L1386" s="586"/>
      <c r="M1386" s="586"/>
      <c r="N1386" s="589"/>
      <c r="O1386" s="254">
        <f t="shared" ref="O1386:BC1387" si="1041">O1375</f>
        <v>0</v>
      </c>
      <c r="P1386" s="254">
        <f t="shared" si="1041"/>
        <v>0</v>
      </c>
      <c r="Q1386" s="254">
        <f t="shared" si="1041"/>
        <v>0</v>
      </c>
      <c r="R1386" s="254">
        <f t="shared" si="1041"/>
        <v>0</v>
      </c>
      <c r="S1386" s="252">
        <f t="shared" si="1041"/>
        <v>0</v>
      </c>
      <c r="T1386" s="252">
        <f t="shared" si="1041"/>
        <v>0</v>
      </c>
      <c r="U1386" s="252">
        <f t="shared" si="1041"/>
        <v>0</v>
      </c>
      <c r="V1386" s="252">
        <f t="shared" si="1041"/>
        <v>0</v>
      </c>
      <c r="W1386" s="254">
        <f t="shared" si="1041"/>
        <v>0</v>
      </c>
      <c r="X1386" s="254">
        <f t="shared" si="1041"/>
        <v>0</v>
      </c>
      <c r="Y1386" s="254">
        <f t="shared" si="1041"/>
        <v>0</v>
      </c>
      <c r="Z1386" s="254">
        <f t="shared" si="1041"/>
        <v>0</v>
      </c>
      <c r="AA1386" s="252">
        <f t="shared" si="1041"/>
        <v>0</v>
      </c>
      <c r="AB1386" s="252">
        <f t="shared" si="1041"/>
        <v>0</v>
      </c>
      <c r="AC1386" s="252">
        <f t="shared" si="1041"/>
        <v>0</v>
      </c>
      <c r="AD1386" s="252">
        <f t="shared" si="1041"/>
        <v>0</v>
      </c>
      <c r="AE1386" s="254">
        <f t="shared" si="1041"/>
        <v>0</v>
      </c>
      <c r="AF1386" s="254">
        <f t="shared" si="1041"/>
        <v>0</v>
      </c>
      <c r="AG1386" s="254">
        <f t="shared" si="1041"/>
        <v>0</v>
      </c>
      <c r="AH1386" s="254">
        <f t="shared" si="1041"/>
        <v>0</v>
      </c>
      <c r="AI1386" s="252">
        <f t="shared" si="1041"/>
        <v>0</v>
      </c>
      <c r="AJ1386" s="252">
        <f t="shared" si="1041"/>
        <v>0</v>
      </c>
      <c r="AK1386" s="252">
        <f t="shared" si="1041"/>
        <v>0</v>
      </c>
      <c r="AL1386" s="252">
        <f t="shared" si="1041"/>
        <v>0</v>
      </c>
      <c r="AM1386" s="254">
        <f t="shared" si="1041"/>
        <v>64358</v>
      </c>
      <c r="AN1386" s="254">
        <f t="shared" si="1041"/>
        <v>97647</v>
      </c>
      <c r="AO1386" s="254">
        <f t="shared" si="1041"/>
        <v>103888</v>
      </c>
      <c r="AP1386" s="254">
        <f t="shared" si="1041"/>
        <v>110322</v>
      </c>
      <c r="AQ1386" s="252">
        <f t="shared" si="1041"/>
        <v>99783</v>
      </c>
      <c r="AR1386" s="252">
        <f t="shared" si="1041"/>
        <v>106221</v>
      </c>
      <c r="AS1386" s="252">
        <f t="shared" si="1041"/>
        <v>112659</v>
      </c>
      <c r="AT1386" s="252">
        <f t="shared" si="1041"/>
        <v>117672</v>
      </c>
      <c r="AU1386" s="254">
        <f t="shared" si="1041"/>
        <v>60060</v>
      </c>
      <c r="AV1386" s="254">
        <f t="shared" si="1041"/>
        <v>88236</v>
      </c>
      <c r="AW1386" s="254">
        <f t="shared" si="1041"/>
        <v>93212</v>
      </c>
      <c r="AX1386" s="254">
        <f t="shared" si="1041"/>
        <v>98394</v>
      </c>
      <c r="AY1386" s="252">
        <f t="shared" si="1041"/>
        <v>89093</v>
      </c>
      <c r="AZ1386" s="252">
        <f t="shared" si="1041"/>
        <v>95289</v>
      </c>
      <c r="BA1386" s="252">
        <f t="shared" si="1041"/>
        <v>100325</v>
      </c>
      <c r="BB1386" s="252">
        <f t="shared" si="1041"/>
        <v>103971</v>
      </c>
      <c r="BC1386" s="254">
        <f t="shared" si="1041"/>
        <v>4298</v>
      </c>
      <c r="BD1386" s="254">
        <f t="shared" si="1011"/>
        <v>9411</v>
      </c>
      <c r="BE1386" s="254">
        <f t="shared" si="1011"/>
        <v>10676</v>
      </c>
      <c r="BF1386" s="254">
        <f t="shared" si="1011"/>
        <v>11928</v>
      </c>
      <c r="BG1386" s="252">
        <f t="shared" si="1006"/>
        <v>10690</v>
      </c>
      <c r="BH1386" s="252">
        <f t="shared" si="1006"/>
        <v>10932</v>
      </c>
      <c r="BI1386" s="252">
        <f t="shared" si="1006"/>
        <v>12334</v>
      </c>
      <c r="BJ1386" s="252">
        <f t="shared" si="1006"/>
        <v>13701</v>
      </c>
      <c r="BK1386" s="254">
        <f t="shared" ref="BK1386:CH1387" si="1042">BK1375</f>
        <v>0</v>
      </c>
      <c r="BL1386" s="254">
        <f t="shared" si="1042"/>
        <v>0</v>
      </c>
      <c r="BM1386" s="254">
        <f t="shared" si="1042"/>
        <v>0</v>
      </c>
      <c r="BN1386" s="254">
        <f t="shared" si="1042"/>
        <v>0</v>
      </c>
      <c r="BO1386" s="252">
        <f t="shared" si="1042"/>
        <v>0</v>
      </c>
      <c r="BP1386" s="252">
        <f t="shared" si="1042"/>
        <v>0</v>
      </c>
      <c r="BQ1386" s="252">
        <f t="shared" si="1042"/>
        <v>0</v>
      </c>
      <c r="BR1386" s="252">
        <f t="shared" si="1042"/>
        <v>0</v>
      </c>
      <c r="BS1386" s="254">
        <f t="shared" si="1042"/>
        <v>0</v>
      </c>
      <c r="BT1386" s="254">
        <f t="shared" si="1042"/>
        <v>0</v>
      </c>
      <c r="BU1386" s="254">
        <f t="shared" si="1042"/>
        <v>0</v>
      </c>
      <c r="BV1386" s="254">
        <f t="shared" si="1042"/>
        <v>0</v>
      </c>
      <c r="BW1386" s="252">
        <f t="shared" si="1042"/>
        <v>0</v>
      </c>
      <c r="BX1386" s="252">
        <f t="shared" si="1042"/>
        <v>0</v>
      </c>
      <c r="BY1386" s="252">
        <f t="shared" si="1042"/>
        <v>0</v>
      </c>
      <c r="BZ1386" s="252">
        <f t="shared" si="1042"/>
        <v>0</v>
      </c>
      <c r="CA1386" s="254">
        <f t="shared" si="1042"/>
        <v>0</v>
      </c>
      <c r="CB1386" s="254">
        <f t="shared" si="1042"/>
        <v>0</v>
      </c>
      <c r="CC1386" s="254">
        <f t="shared" si="1042"/>
        <v>0</v>
      </c>
      <c r="CD1386" s="254">
        <f t="shared" si="1042"/>
        <v>0</v>
      </c>
      <c r="CE1386" s="252">
        <f t="shared" si="1042"/>
        <v>0</v>
      </c>
      <c r="CF1386" s="252">
        <f t="shared" si="1042"/>
        <v>0</v>
      </c>
      <c r="CG1386" s="252">
        <f t="shared" si="1042"/>
        <v>0</v>
      </c>
      <c r="CH1386" s="252">
        <f t="shared" si="1042"/>
        <v>0</v>
      </c>
      <c r="CI1386" s="560"/>
      <c r="CJ1386" s="254">
        <f t="shared" ref="CJ1386:DW1387" si="1043">CJ1375</f>
        <v>4299</v>
      </c>
      <c r="CK1386" s="254">
        <f t="shared" si="1043"/>
        <v>9411</v>
      </c>
      <c r="CL1386" s="254">
        <f t="shared" si="1043"/>
        <v>10703</v>
      </c>
      <c r="CM1386" s="254">
        <f t="shared" si="1043"/>
        <v>11929</v>
      </c>
      <c r="CN1386" s="252">
        <f t="shared" si="1043"/>
        <v>10690</v>
      </c>
      <c r="CO1386" s="252">
        <f t="shared" si="1043"/>
        <v>10933</v>
      </c>
      <c r="CP1386" s="252">
        <f t="shared" si="1043"/>
        <v>12334</v>
      </c>
      <c r="CQ1386" s="252">
        <f t="shared" si="1043"/>
        <v>13701</v>
      </c>
      <c r="CR1386" s="254">
        <f t="shared" si="1043"/>
        <v>0</v>
      </c>
      <c r="CS1386" s="254">
        <f t="shared" si="1043"/>
        <v>0</v>
      </c>
      <c r="CT1386" s="254">
        <f t="shared" si="1043"/>
        <v>0</v>
      </c>
      <c r="CU1386" s="254">
        <f t="shared" si="1043"/>
        <v>0</v>
      </c>
      <c r="CV1386" s="252">
        <f t="shared" si="1043"/>
        <v>0</v>
      </c>
      <c r="CW1386" s="252">
        <f t="shared" si="1043"/>
        <v>0</v>
      </c>
      <c r="CX1386" s="252">
        <f t="shared" si="1043"/>
        <v>0</v>
      </c>
      <c r="CY1386" s="252">
        <f t="shared" si="1043"/>
        <v>0</v>
      </c>
      <c r="CZ1386" s="254">
        <f t="shared" si="1043"/>
        <v>0</v>
      </c>
      <c r="DA1386" s="254">
        <f t="shared" si="1043"/>
        <v>0</v>
      </c>
      <c r="DB1386" s="254">
        <f t="shared" si="1043"/>
        <v>0</v>
      </c>
      <c r="DC1386" s="254">
        <f t="shared" si="1043"/>
        <v>0</v>
      </c>
      <c r="DD1386" s="252">
        <f t="shared" si="1043"/>
        <v>0</v>
      </c>
      <c r="DE1386" s="252">
        <f t="shared" si="1043"/>
        <v>0</v>
      </c>
      <c r="DF1386" s="252">
        <f t="shared" si="1043"/>
        <v>0</v>
      </c>
      <c r="DG1386" s="252">
        <f t="shared" si="1043"/>
        <v>0</v>
      </c>
      <c r="DH1386" s="254">
        <f t="shared" si="1043"/>
        <v>4299</v>
      </c>
      <c r="DI1386" s="254">
        <f t="shared" si="1043"/>
        <v>9411</v>
      </c>
      <c r="DJ1386" s="254">
        <f t="shared" si="1043"/>
        <v>10703</v>
      </c>
      <c r="DK1386" s="254">
        <f t="shared" si="1043"/>
        <v>11929</v>
      </c>
      <c r="DL1386" s="252">
        <f t="shared" si="1043"/>
        <v>10690</v>
      </c>
      <c r="DM1386" s="252">
        <f t="shared" si="1043"/>
        <v>10933</v>
      </c>
      <c r="DN1386" s="252">
        <f t="shared" si="1043"/>
        <v>12334</v>
      </c>
      <c r="DO1386" s="252">
        <f t="shared" si="1043"/>
        <v>13701</v>
      </c>
      <c r="DP1386" s="254">
        <f t="shared" si="1043"/>
        <v>-1</v>
      </c>
      <c r="DQ1386" s="254">
        <f t="shared" si="1043"/>
        <v>0</v>
      </c>
      <c r="DR1386" s="254">
        <f t="shared" si="1043"/>
        <v>-27</v>
      </c>
      <c r="DS1386" s="254">
        <f t="shared" si="1043"/>
        <v>-1</v>
      </c>
      <c r="DT1386" s="252">
        <f t="shared" si="1043"/>
        <v>0</v>
      </c>
      <c r="DU1386" s="252">
        <f t="shared" si="1043"/>
        <v>-1</v>
      </c>
      <c r="DV1386" s="252">
        <f t="shared" si="1043"/>
        <v>0</v>
      </c>
      <c r="DW1386" s="252">
        <f t="shared" si="1043"/>
        <v>0</v>
      </c>
      <c r="DX1386" s="545">
        <f t="shared" si="964"/>
        <v>0</v>
      </c>
      <c r="DY1386" s="545">
        <f t="shared" si="964"/>
        <v>0</v>
      </c>
      <c r="DZ1386" s="545">
        <f t="shared" si="964"/>
        <v>0</v>
      </c>
      <c r="EA1386" s="545">
        <f t="shared" si="963"/>
        <v>0</v>
      </c>
      <c r="EB1386" s="546">
        <f t="shared" si="963"/>
        <v>0</v>
      </c>
      <c r="EC1386" s="546">
        <f t="shared" si="963"/>
        <v>0</v>
      </c>
      <c r="ED1386" s="546">
        <f t="shared" si="963"/>
        <v>0</v>
      </c>
      <c r="EE1386" s="546">
        <f t="shared" si="963"/>
        <v>0</v>
      </c>
      <c r="EF1386" s="553"/>
      <c r="EG1386" s="254">
        <f t="shared" ref="EG1386:EM1387" si="1044">EG1375</f>
        <v>0</v>
      </c>
      <c r="EH1386" s="254">
        <f t="shared" si="1044"/>
        <v>0</v>
      </c>
      <c r="EI1386" s="254">
        <f t="shared" si="1044"/>
        <v>0</v>
      </c>
      <c r="EJ1386" s="254">
        <f t="shared" si="1044"/>
        <v>0</v>
      </c>
      <c r="EK1386" s="254">
        <f t="shared" si="1044"/>
        <v>0</v>
      </c>
      <c r="EL1386" s="254">
        <f t="shared" si="1044"/>
        <v>0</v>
      </c>
      <c r="EM1386" s="254">
        <f t="shared" si="1044"/>
        <v>0</v>
      </c>
      <c r="EN1386" s="547">
        <f t="shared" si="845"/>
        <v>0</v>
      </c>
      <c r="EO1386" s="254">
        <f t="shared" si="846"/>
        <v>0</v>
      </c>
      <c r="EP1386" s="547">
        <f t="shared" si="847"/>
        <v>0</v>
      </c>
      <c r="EQ1386" s="254">
        <f t="shared" si="848"/>
        <v>0</v>
      </c>
      <c r="ER1386" s="254">
        <f t="shared" si="849"/>
        <v>0</v>
      </c>
      <c r="ES1386" s="449"/>
      <c r="ET1386" s="252">
        <f t="shared" ref="ET1386:EZ1387" si="1045">ET1375</f>
        <v>0</v>
      </c>
      <c r="EU1386" s="252">
        <f t="shared" si="1045"/>
        <v>0</v>
      </c>
      <c r="EV1386" s="252">
        <f t="shared" si="1045"/>
        <v>0</v>
      </c>
      <c r="EW1386" s="252">
        <f t="shared" si="1045"/>
        <v>0</v>
      </c>
      <c r="EX1386" s="252">
        <f t="shared" si="1045"/>
        <v>0</v>
      </c>
      <c r="EY1386" s="252">
        <f t="shared" si="1045"/>
        <v>0</v>
      </c>
      <c r="EZ1386" s="252">
        <f t="shared" si="1045"/>
        <v>0</v>
      </c>
      <c r="FA1386" s="548">
        <f t="shared" si="1017"/>
        <v>0</v>
      </c>
      <c r="FB1386" s="253">
        <f t="shared" si="1018"/>
        <v>0</v>
      </c>
      <c r="FC1386" s="548">
        <f t="shared" si="1019"/>
        <v>0</v>
      </c>
      <c r="FD1386" s="252">
        <f t="shared" si="1020"/>
        <v>0</v>
      </c>
      <c r="FE1386" s="252">
        <f t="shared" si="1021"/>
        <v>0</v>
      </c>
      <c r="FF1386" s="252">
        <f>FF1375</f>
        <v>99483</v>
      </c>
      <c r="FG1386" s="253">
        <f t="shared" si="878"/>
        <v>90.066644552335575</v>
      </c>
      <c r="FH1386" s="252">
        <f t="shared" ref="FH1386:FJ1387" si="1046">FH1375</f>
        <v>89601</v>
      </c>
      <c r="FI1386" s="252">
        <f t="shared" si="1046"/>
        <v>99483</v>
      </c>
      <c r="FJ1386" s="252">
        <f t="shared" si="1046"/>
        <v>0</v>
      </c>
      <c r="FK1386" s="252">
        <f t="shared" si="1022"/>
        <v>9882</v>
      </c>
      <c r="FL1386" s="252">
        <f>FL1375</f>
        <v>9882</v>
      </c>
      <c r="FM1386" s="252">
        <f t="shared" si="1023"/>
        <v>0</v>
      </c>
      <c r="FN1386" s="553"/>
      <c r="FO1386" s="553"/>
      <c r="FP1386" s="553"/>
      <c r="FQ1386" s="553"/>
      <c r="FR1386" s="553"/>
      <c r="FS1386" s="553"/>
      <c r="FT1386" s="553"/>
      <c r="FU1386" s="553"/>
      <c r="FV1386" s="553"/>
      <c r="FW1386" s="553"/>
      <c r="FX1386" s="553"/>
      <c r="FY1386" s="553"/>
    </row>
    <row r="1387" spans="1:181" s="590" customFormat="1">
      <c r="A1387" s="585"/>
      <c r="B1387" s="586"/>
      <c r="C1387" s="585"/>
      <c r="D1387" s="219"/>
      <c r="E1387" s="294">
        <v>6</v>
      </c>
      <c r="F1387" s="592" t="s">
        <v>2785</v>
      </c>
      <c r="G1387" s="587"/>
      <c r="H1387" s="588"/>
      <c r="I1387" s="585"/>
      <c r="J1387" s="559"/>
      <c r="K1387" s="585"/>
      <c r="L1387" s="586"/>
      <c r="M1387" s="586"/>
      <c r="N1387" s="589"/>
      <c r="O1387" s="254">
        <f t="shared" si="1041"/>
        <v>0</v>
      </c>
      <c r="P1387" s="254">
        <f t="shared" si="1041"/>
        <v>0</v>
      </c>
      <c r="Q1387" s="254">
        <f t="shared" si="1041"/>
        <v>0</v>
      </c>
      <c r="R1387" s="254">
        <f t="shared" si="1041"/>
        <v>0</v>
      </c>
      <c r="S1387" s="252">
        <f t="shared" si="1041"/>
        <v>0</v>
      </c>
      <c r="T1387" s="252">
        <f t="shared" si="1041"/>
        <v>0</v>
      </c>
      <c r="U1387" s="252">
        <f t="shared" si="1041"/>
        <v>0</v>
      </c>
      <c r="V1387" s="252">
        <f t="shared" si="1041"/>
        <v>0</v>
      </c>
      <c r="W1387" s="254">
        <f t="shared" si="1041"/>
        <v>0</v>
      </c>
      <c r="X1387" s="254">
        <f t="shared" si="1041"/>
        <v>0</v>
      </c>
      <c r="Y1387" s="254">
        <f t="shared" si="1041"/>
        <v>0</v>
      </c>
      <c r="Z1387" s="254">
        <f t="shared" si="1041"/>
        <v>0</v>
      </c>
      <c r="AA1387" s="252">
        <f t="shared" si="1041"/>
        <v>0</v>
      </c>
      <c r="AB1387" s="252">
        <f t="shared" si="1041"/>
        <v>0</v>
      </c>
      <c r="AC1387" s="252">
        <f t="shared" si="1041"/>
        <v>0</v>
      </c>
      <c r="AD1387" s="252">
        <f t="shared" si="1041"/>
        <v>0</v>
      </c>
      <c r="AE1387" s="254">
        <f t="shared" si="1041"/>
        <v>0</v>
      </c>
      <c r="AF1387" s="254">
        <f t="shared" si="1041"/>
        <v>0</v>
      </c>
      <c r="AG1387" s="254">
        <f t="shared" si="1041"/>
        <v>0</v>
      </c>
      <c r="AH1387" s="254">
        <f t="shared" si="1041"/>
        <v>0</v>
      </c>
      <c r="AI1387" s="252">
        <f t="shared" si="1041"/>
        <v>0</v>
      </c>
      <c r="AJ1387" s="252">
        <f t="shared" si="1041"/>
        <v>0</v>
      </c>
      <c r="AK1387" s="252">
        <f t="shared" si="1041"/>
        <v>0</v>
      </c>
      <c r="AL1387" s="252">
        <f t="shared" si="1041"/>
        <v>0</v>
      </c>
      <c r="AM1387" s="254">
        <f t="shared" si="1041"/>
        <v>7671</v>
      </c>
      <c r="AN1387" s="254">
        <f t="shared" si="1041"/>
        <v>14699</v>
      </c>
      <c r="AO1387" s="254">
        <f t="shared" si="1041"/>
        <v>16528</v>
      </c>
      <c r="AP1387" s="254">
        <f t="shared" si="1041"/>
        <v>19280</v>
      </c>
      <c r="AQ1387" s="252">
        <f t="shared" si="1041"/>
        <v>14699</v>
      </c>
      <c r="AR1387" s="252">
        <f t="shared" si="1041"/>
        <v>16528</v>
      </c>
      <c r="AS1387" s="252">
        <f t="shared" si="1041"/>
        <v>19280</v>
      </c>
      <c r="AT1387" s="252">
        <f t="shared" si="1041"/>
        <v>17485</v>
      </c>
      <c r="AU1387" s="254">
        <f t="shared" si="1041"/>
        <v>0</v>
      </c>
      <c r="AV1387" s="254">
        <f t="shared" si="1041"/>
        <v>0</v>
      </c>
      <c r="AW1387" s="254">
        <f t="shared" si="1041"/>
        <v>0</v>
      </c>
      <c r="AX1387" s="254">
        <f t="shared" si="1041"/>
        <v>0</v>
      </c>
      <c r="AY1387" s="252">
        <f t="shared" si="1041"/>
        <v>0</v>
      </c>
      <c r="AZ1387" s="252">
        <f t="shared" si="1041"/>
        <v>0</v>
      </c>
      <c r="BA1387" s="252">
        <f t="shared" si="1041"/>
        <v>0</v>
      </c>
      <c r="BB1387" s="252">
        <f t="shared" si="1041"/>
        <v>0</v>
      </c>
      <c r="BC1387" s="254">
        <f t="shared" si="1041"/>
        <v>0</v>
      </c>
      <c r="BD1387" s="254">
        <f t="shared" si="1011"/>
        <v>0</v>
      </c>
      <c r="BE1387" s="254">
        <f t="shared" si="1011"/>
        <v>0</v>
      </c>
      <c r="BF1387" s="254">
        <f t="shared" si="1011"/>
        <v>0</v>
      </c>
      <c r="BG1387" s="252">
        <f t="shared" si="1006"/>
        <v>0</v>
      </c>
      <c r="BH1387" s="252">
        <f t="shared" si="1006"/>
        <v>0</v>
      </c>
      <c r="BI1387" s="252">
        <f t="shared" si="1006"/>
        <v>0</v>
      </c>
      <c r="BJ1387" s="252">
        <f t="shared" si="1006"/>
        <v>0</v>
      </c>
      <c r="BK1387" s="254">
        <f t="shared" si="1042"/>
        <v>7671</v>
      </c>
      <c r="BL1387" s="254">
        <f t="shared" si="1042"/>
        <v>14699</v>
      </c>
      <c r="BM1387" s="254">
        <f t="shared" si="1042"/>
        <v>16528</v>
      </c>
      <c r="BN1387" s="254">
        <f t="shared" si="1042"/>
        <v>19280</v>
      </c>
      <c r="BO1387" s="252">
        <f t="shared" si="1042"/>
        <v>14699</v>
      </c>
      <c r="BP1387" s="252">
        <f t="shared" si="1042"/>
        <v>16528</v>
      </c>
      <c r="BQ1387" s="252">
        <f t="shared" si="1042"/>
        <v>19280</v>
      </c>
      <c r="BR1387" s="252">
        <f t="shared" si="1042"/>
        <v>17485</v>
      </c>
      <c r="BS1387" s="254">
        <f t="shared" si="1042"/>
        <v>7671</v>
      </c>
      <c r="BT1387" s="254">
        <f t="shared" si="1042"/>
        <v>14699</v>
      </c>
      <c r="BU1387" s="254">
        <f t="shared" si="1042"/>
        <v>16528</v>
      </c>
      <c r="BV1387" s="254">
        <f t="shared" si="1042"/>
        <v>19280</v>
      </c>
      <c r="BW1387" s="252">
        <f t="shared" si="1042"/>
        <v>14699</v>
      </c>
      <c r="BX1387" s="252">
        <f t="shared" si="1042"/>
        <v>16528</v>
      </c>
      <c r="BY1387" s="252">
        <f t="shared" si="1042"/>
        <v>19280</v>
      </c>
      <c r="BZ1387" s="252">
        <f t="shared" si="1042"/>
        <v>17485</v>
      </c>
      <c r="CA1387" s="254">
        <f t="shared" si="1042"/>
        <v>0</v>
      </c>
      <c r="CB1387" s="254">
        <f t="shared" si="1042"/>
        <v>0</v>
      </c>
      <c r="CC1387" s="254">
        <f t="shared" si="1042"/>
        <v>0</v>
      </c>
      <c r="CD1387" s="254">
        <f t="shared" si="1042"/>
        <v>0</v>
      </c>
      <c r="CE1387" s="252">
        <f t="shared" si="1042"/>
        <v>0</v>
      </c>
      <c r="CF1387" s="252">
        <f t="shared" si="1042"/>
        <v>0</v>
      </c>
      <c r="CG1387" s="252">
        <f t="shared" si="1042"/>
        <v>0</v>
      </c>
      <c r="CH1387" s="252">
        <f t="shared" si="1042"/>
        <v>0</v>
      </c>
      <c r="CI1387" s="560"/>
      <c r="CJ1387" s="254">
        <f t="shared" si="1043"/>
        <v>0</v>
      </c>
      <c r="CK1387" s="254">
        <f t="shared" si="1043"/>
        <v>0</v>
      </c>
      <c r="CL1387" s="254">
        <f t="shared" si="1043"/>
        <v>0</v>
      </c>
      <c r="CM1387" s="254">
        <f t="shared" si="1043"/>
        <v>0</v>
      </c>
      <c r="CN1387" s="252">
        <f t="shared" si="1043"/>
        <v>0</v>
      </c>
      <c r="CO1387" s="252">
        <f t="shared" si="1043"/>
        <v>0</v>
      </c>
      <c r="CP1387" s="252">
        <f t="shared" si="1043"/>
        <v>0</v>
      </c>
      <c r="CQ1387" s="252">
        <f t="shared" si="1043"/>
        <v>0</v>
      </c>
      <c r="CR1387" s="254">
        <f t="shared" si="1043"/>
        <v>0</v>
      </c>
      <c r="CS1387" s="254">
        <f t="shared" si="1043"/>
        <v>0</v>
      </c>
      <c r="CT1387" s="254">
        <f t="shared" si="1043"/>
        <v>0</v>
      </c>
      <c r="CU1387" s="254">
        <f t="shared" si="1043"/>
        <v>0</v>
      </c>
      <c r="CV1387" s="252">
        <f t="shared" si="1043"/>
        <v>0</v>
      </c>
      <c r="CW1387" s="252">
        <f t="shared" si="1043"/>
        <v>0</v>
      </c>
      <c r="CX1387" s="252">
        <f t="shared" si="1043"/>
        <v>0</v>
      </c>
      <c r="CY1387" s="252">
        <f t="shared" si="1043"/>
        <v>0</v>
      </c>
      <c r="CZ1387" s="254">
        <f t="shared" si="1043"/>
        <v>0</v>
      </c>
      <c r="DA1387" s="254">
        <f t="shared" si="1043"/>
        <v>0</v>
      </c>
      <c r="DB1387" s="254">
        <f t="shared" si="1043"/>
        <v>0</v>
      </c>
      <c r="DC1387" s="254">
        <f t="shared" si="1043"/>
        <v>0</v>
      </c>
      <c r="DD1387" s="252">
        <f t="shared" si="1043"/>
        <v>0</v>
      </c>
      <c r="DE1387" s="252">
        <f t="shared" si="1043"/>
        <v>0</v>
      </c>
      <c r="DF1387" s="252">
        <f t="shared" si="1043"/>
        <v>0</v>
      </c>
      <c r="DG1387" s="252">
        <f t="shared" si="1043"/>
        <v>0</v>
      </c>
      <c r="DH1387" s="254">
        <f t="shared" si="1043"/>
        <v>0</v>
      </c>
      <c r="DI1387" s="254">
        <f t="shared" si="1043"/>
        <v>0</v>
      </c>
      <c r="DJ1387" s="254">
        <f t="shared" si="1043"/>
        <v>0</v>
      </c>
      <c r="DK1387" s="254">
        <f t="shared" si="1043"/>
        <v>0</v>
      </c>
      <c r="DL1387" s="252">
        <f t="shared" si="1043"/>
        <v>0</v>
      </c>
      <c r="DM1387" s="252">
        <f t="shared" si="1043"/>
        <v>0</v>
      </c>
      <c r="DN1387" s="252">
        <f t="shared" si="1043"/>
        <v>0</v>
      </c>
      <c r="DO1387" s="252">
        <f t="shared" si="1043"/>
        <v>0</v>
      </c>
      <c r="DP1387" s="254">
        <f t="shared" si="1043"/>
        <v>0</v>
      </c>
      <c r="DQ1387" s="254">
        <f t="shared" si="1043"/>
        <v>0</v>
      </c>
      <c r="DR1387" s="254">
        <f t="shared" si="1043"/>
        <v>0</v>
      </c>
      <c r="DS1387" s="254">
        <f t="shared" si="1043"/>
        <v>0</v>
      </c>
      <c r="DT1387" s="252">
        <f t="shared" si="1043"/>
        <v>0</v>
      </c>
      <c r="DU1387" s="252">
        <f t="shared" si="1043"/>
        <v>0</v>
      </c>
      <c r="DV1387" s="252">
        <f t="shared" si="1043"/>
        <v>0</v>
      </c>
      <c r="DW1387" s="252">
        <f t="shared" si="1043"/>
        <v>0</v>
      </c>
      <c r="DX1387" s="545">
        <f t="shared" si="964"/>
        <v>0</v>
      </c>
      <c r="DY1387" s="545">
        <f t="shared" si="964"/>
        <v>0</v>
      </c>
      <c r="DZ1387" s="545">
        <f t="shared" si="964"/>
        <v>0</v>
      </c>
      <c r="EA1387" s="545">
        <f t="shared" si="963"/>
        <v>0</v>
      </c>
      <c r="EB1387" s="546">
        <f t="shared" si="963"/>
        <v>0</v>
      </c>
      <c r="EC1387" s="546">
        <f t="shared" si="963"/>
        <v>0</v>
      </c>
      <c r="ED1387" s="546">
        <f t="shared" si="963"/>
        <v>0</v>
      </c>
      <c r="EE1387" s="546">
        <f t="shared" si="963"/>
        <v>0</v>
      </c>
      <c r="EF1387" s="553"/>
      <c r="EG1387" s="254">
        <f t="shared" si="1044"/>
        <v>0</v>
      </c>
      <c r="EH1387" s="254">
        <f t="shared" si="1044"/>
        <v>0</v>
      </c>
      <c r="EI1387" s="254">
        <f t="shared" si="1044"/>
        <v>0</v>
      </c>
      <c r="EJ1387" s="254">
        <f t="shared" si="1044"/>
        <v>0</v>
      </c>
      <c r="EK1387" s="254">
        <f t="shared" si="1044"/>
        <v>0</v>
      </c>
      <c r="EL1387" s="254">
        <f t="shared" si="1044"/>
        <v>0</v>
      </c>
      <c r="EM1387" s="254">
        <f t="shared" si="1044"/>
        <v>0</v>
      </c>
      <c r="EN1387" s="547">
        <f t="shared" si="845"/>
        <v>0</v>
      </c>
      <c r="EO1387" s="254">
        <f t="shared" si="846"/>
        <v>0</v>
      </c>
      <c r="EP1387" s="547">
        <f t="shared" si="847"/>
        <v>0</v>
      </c>
      <c r="EQ1387" s="254">
        <f t="shared" si="848"/>
        <v>0</v>
      </c>
      <c r="ER1387" s="254">
        <f t="shared" si="849"/>
        <v>0</v>
      </c>
      <c r="ES1387" s="449"/>
      <c r="ET1387" s="252">
        <f t="shared" si="1045"/>
        <v>0</v>
      </c>
      <c r="EU1387" s="252">
        <f t="shared" si="1045"/>
        <v>0</v>
      </c>
      <c r="EV1387" s="252">
        <f t="shared" si="1045"/>
        <v>0</v>
      </c>
      <c r="EW1387" s="252">
        <f t="shared" si="1045"/>
        <v>0</v>
      </c>
      <c r="EX1387" s="252">
        <f t="shared" si="1045"/>
        <v>0</v>
      </c>
      <c r="EY1387" s="252">
        <f t="shared" si="1045"/>
        <v>0</v>
      </c>
      <c r="EZ1387" s="252">
        <f t="shared" si="1045"/>
        <v>0</v>
      </c>
      <c r="FA1387" s="548">
        <f t="shared" si="1017"/>
        <v>0</v>
      </c>
      <c r="FB1387" s="253">
        <f t="shared" si="1018"/>
        <v>0</v>
      </c>
      <c r="FC1387" s="548">
        <f t="shared" si="1019"/>
        <v>0</v>
      </c>
      <c r="FD1387" s="252">
        <f t="shared" si="1020"/>
        <v>0</v>
      </c>
      <c r="FE1387" s="252">
        <f t="shared" si="1021"/>
        <v>0</v>
      </c>
      <c r="FF1387" s="252">
        <f>FF1376</f>
        <v>14699</v>
      </c>
      <c r="FG1387" s="253">
        <f t="shared" si="878"/>
        <v>0</v>
      </c>
      <c r="FH1387" s="252">
        <f t="shared" si="1046"/>
        <v>0</v>
      </c>
      <c r="FI1387" s="252">
        <f t="shared" si="1046"/>
        <v>0</v>
      </c>
      <c r="FJ1387" s="252">
        <f t="shared" si="1046"/>
        <v>0</v>
      </c>
      <c r="FK1387" s="252">
        <f t="shared" si="1022"/>
        <v>0</v>
      </c>
      <c r="FL1387" s="252">
        <f>FL1376</f>
        <v>0</v>
      </c>
      <c r="FM1387" s="252">
        <f t="shared" si="1023"/>
        <v>0</v>
      </c>
      <c r="FN1387" s="553"/>
      <c r="FO1387" s="553"/>
      <c r="FP1387" s="553"/>
      <c r="FQ1387" s="553"/>
      <c r="FR1387" s="553"/>
      <c r="FS1387" s="553"/>
      <c r="FT1387" s="553"/>
      <c r="FU1387" s="553"/>
      <c r="FV1387" s="553"/>
      <c r="FW1387" s="553"/>
      <c r="FX1387" s="553"/>
      <c r="FY1387" s="553"/>
    </row>
    <row r="1388" spans="1:181" s="602" customFormat="1">
      <c r="A1388" s="593"/>
      <c r="B1388" s="594"/>
      <c r="C1388" s="593"/>
      <c r="D1388" s="593"/>
      <c r="E1388" s="594"/>
      <c r="F1388" s="595" t="s">
        <v>47</v>
      </c>
      <c r="G1388" s="595"/>
      <c r="H1388" s="595"/>
      <c r="I1388" s="593"/>
      <c r="J1388" s="573"/>
      <c r="K1388" s="593"/>
      <c r="L1388" s="594"/>
      <c r="M1388" s="594"/>
      <c r="N1388" s="594"/>
      <c r="O1388" s="268">
        <f t="shared" ref="O1388:BC1388" si="1047">SUM(O1380:O1384,O1387)</f>
        <v>1846991</v>
      </c>
      <c r="P1388" s="268">
        <f t="shared" si="1047"/>
        <v>2582910</v>
      </c>
      <c r="Q1388" s="268">
        <f t="shared" si="1047"/>
        <v>2728754</v>
      </c>
      <c r="R1388" s="268">
        <f t="shared" si="1047"/>
        <v>3009431</v>
      </c>
      <c r="S1388" s="267">
        <f>SUM(S1380:S1384,S1387)</f>
        <v>2608141</v>
      </c>
      <c r="T1388" s="267">
        <f>SUM(T1380:T1384,T1387)</f>
        <v>2755237</v>
      </c>
      <c r="U1388" s="267">
        <f>SUM(U1380:U1384,U1387)</f>
        <v>3019998</v>
      </c>
      <c r="V1388" s="267">
        <f>SUM(V1380:V1384,V1387)</f>
        <v>3179781</v>
      </c>
      <c r="W1388" s="268">
        <f t="shared" si="1047"/>
        <v>1097598</v>
      </c>
      <c r="X1388" s="268">
        <f t="shared" si="1047"/>
        <v>1536746</v>
      </c>
      <c r="Y1388" s="268">
        <f t="shared" si="1047"/>
        <v>1618150</v>
      </c>
      <c r="Z1388" s="268">
        <f t="shared" si="1047"/>
        <v>1785661</v>
      </c>
      <c r="AA1388" s="267">
        <f>SUM(AA1380:AA1384,AA1387)</f>
        <v>1545690</v>
      </c>
      <c r="AB1388" s="267">
        <f>SUM(AB1380:AB1384,AB1387)</f>
        <v>1628288</v>
      </c>
      <c r="AC1388" s="267">
        <f>SUM(AC1380:AC1384,AC1387)</f>
        <v>1780312</v>
      </c>
      <c r="AD1388" s="267">
        <f>SUM(AD1380:AD1384,AD1387)</f>
        <v>1868018</v>
      </c>
      <c r="AE1388" s="268">
        <f t="shared" si="1047"/>
        <v>24093</v>
      </c>
      <c r="AF1388" s="268">
        <f t="shared" si="1047"/>
        <v>28155</v>
      </c>
      <c r="AG1388" s="268">
        <f t="shared" si="1047"/>
        <v>27882</v>
      </c>
      <c r="AH1388" s="268">
        <f t="shared" si="1047"/>
        <v>29202</v>
      </c>
      <c r="AI1388" s="267">
        <f t="shared" si="1047"/>
        <v>28167</v>
      </c>
      <c r="AJ1388" s="267">
        <f t="shared" si="1047"/>
        <v>27883</v>
      </c>
      <c r="AK1388" s="267">
        <f t="shared" si="1047"/>
        <v>29202</v>
      </c>
      <c r="AL1388" s="267">
        <f t="shared" si="1047"/>
        <v>30839</v>
      </c>
      <c r="AM1388" s="268">
        <f t="shared" si="1047"/>
        <v>821418</v>
      </c>
      <c r="AN1388" s="268">
        <f t="shared" si="1047"/>
        <v>1158525</v>
      </c>
      <c r="AO1388" s="268">
        <f t="shared" si="1047"/>
        <v>1231022</v>
      </c>
      <c r="AP1388" s="268">
        <f t="shared" si="1047"/>
        <v>1353384</v>
      </c>
      <c r="AQ1388" s="267">
        <f t="shared" si="1047"/>
        <v>1176940</v>
      </c>
      <c r="AR1388" s="267">
        <f t="shared" si="1047"/>
        <v>1249694</v>
      </c>
      <c r="AS1388" s="267">
        <f t="shared" si="1047"/>
        <v>1371648</v>
      </c>
      <c r="AT1388" s="267">
        <f t="shared" si="1047"/>
        <v>1446899</v>
      </c>
      <c r="AU1388" s="268">
        <f t="shared" si="1047"/>
        <v>260670</v>
      </c>
      <c r="AV1388" s="268">
        <f t="shared" si="1047"/>
        <v>403148</v>
      </c>
      <c r="AW1388" s="268">
        <f t="shared" si="1047"/>
        <v>433999</v>
      </c>
      <c r="AX1388" s="268">
        <f t="shared" si="1047"/>
        <v>475736</v>
      </c>
      <c r="AY1388" s="267">
        <f t="shared" si="1047"/>
        <v>412243.61</v>
      </c>
      <c r="AZ1388" s="267">
        <f t="shared" si="1047"/>
        <v>444487.7</v>
      </c>
      <c r="BA1388" s="267">
        <f t="shared" si="1047"/>
        <v>486558.81</v>
      </c>
      <c r="BB1388" s="267">
        <f t="shared" si="1047"/>
        <v>515902.98</v>
      </c>
      <c r="BC1388" s="268">
        <f t="shared" si="1047"/>
        <v>530556</v>
      </c>
      <c r="BD1388" s="268">
        <f t="shared" si="1011"/>
        <v>699725.35070221999</v>
      </c>
      <c r="BE1388" s="268">
        <f t="shared" si="1011"/>
        <v>732634.53975800006</v>
      </c>
      <c r="BF1388" s="268">
        <f t="shared" si="1011"/>
        <v>812938.98043600004</v>
      </c>
      <c r="BG1388" s="267">
        <f t="shared" si="1006"/>
        <v>709061.39</v>
      </c>
      <c r="BH1388" s="267">
        <f t="shared" si="1006"/>
        <v>740475.3</v>
      </c>
      <c r="BI1388" s="267">
        <f t="shared" si="1006"/>
        <v>820161.19</v>
      </c>
      <c r="BJ1388" s="267">
        <f t="shared" si="1006"/>
        <v>882469.02</v>
      </c>
      <c r="BK1388" s="268">
        <f t="shared" ref="BK1388:CH1388" si="1048">SUM(BK1380:BK1384,BK1387)</f>
        <v>30192</v>
      </c>
      <c r="BL1388" s="268">
        <f t="shared" si="1048"/>
        <v>55651.649297780001</v>
      </c>
      <c r="BM1388" s="268">
        <f t="shared" si="1048"/>
        <v>64388.460242000001</v>
      </c>
      <c r="BN1388" s="268">
        <f t="shared" si="1048"/>
        <v>64709.019564000002</v>
      </c>
      <c r="BO1388" s="267">
        <f t="shared" si="1048"/>
        <v>55635</v>
      </c>
      <c r="BP1388" s="267">
        <f t="shared" si="1048"/>
        <v>64731</v>
      </c>
      <c r="BQ1388" s="267">
        <f t="shared" si="1048"/>
        <v>64928</v>
      </c>
      <c r="BR1388" s="267">
        <f t="shared" si="1048"/>
        <v>48527</v>
      </c>
      <c r="BS1388" s="268">
        <f t="shared" si="1048"/>
        <v>44791</v>
      </c>
      <c r="BT1388" s="268">
        <f t="shared" si="1048"/>
        <v>64865</v>
      </c>
      <c r="BU1388" s="268">
        <f t="shared" si="1048"/>
        <v>72356</v>
      </c>
      <c r="BV1388" s="268">
        <f t="shared" si="1048"/>
        <v>73700</v>
      </c>
      <c r="BW1388" s="267">
        <f t="shared" si="1048"/>
        <v>64848</v>
      </c>
      <c r="BX1388" s="267">
        <f t="shared" si="1048"/>
        <v>72766</v>
      </c>
      <c r="BY1388" s="267">
        <f t="shared" si="1048"/>
        <v>73981</v>
      </c>
      <c r="BZ1388" s="267">
        <f t="shared" si="1048"/>
        <v>61349</v>
      </c>
      <c r="CA1388" s="268">
        <f t="shared" si="1048"/>
        <v>14599</v>
      </c>
      <c r="CB1388" s="268">
        <f t="shared" si="1048"/>
        <v>9213.350702220001</v>
      </c>
      <c r="CC1388" s="268">
        <f t="shared" si="1048"/>
        <v>7967.5397580000008</v>
      </c>
      <c r="CD1388" s="268">
        <f t="shared" si="1048"/>
        <v>8990.9804359999998</v>
      </c>
      <c r="CE1388" s="267">
        <f t="shared" si="1048"/>
        <v>9213</v>
      </c>
      <c r="CF1388" s="267">
        <f t="shared" si="1048"/>
        <v>8035</v>
      </c>
      <c r="CG1388" s="267">
        <f t="shared" si="1048"/>
        <v>9053</v>
      </c>
      <c r="CH1388" s="267">
        <f t="shared" si="1048"/>
        <v>12822</v>
      </c>
      <c r="CI1388" s="560"/>
      <c r="CJ1388" s="268">
        <f t="shared" ref="CJ1388:DW1388" si="1049">SUM(CJ1380:CJ1384,CJ1387)</f>
        <v>530561</v>
      </c>
      <c r="CK1388" s="268">
        <f t="shared" si="1049"/>
        <v>740099</v>
      </c>
      <c r="CL1388" s="268">
        <f t="shared" si="1049"/>
        <v>776374</v>
      </c>
      <c r="CM1388" s="268">
        <f t="shared" si="1049"/>
        <v>846049</v>
      </c>
      <c r="CN1388" s="267">
        <f t="shared" si="1049"/>
        <v>709061.39</v>
      </c>
      <c r="CO1388" s="267">
        <f t="shared" si="1049"/>
        <v>743844.07281559519</v>
      </c>
      <c r="CP1388" s="267">
        <f t="shared" si="1049"/>
        <v>811270.98035439057</v>
      </c>
      <c r="CQ1388" s="267">
        <f t="shared" si="1049"/>
        <v>858742.53400761704</v>
      </c>
      <c r="CR1388" s="268">
        <f t="shared" si="1049"/>
        <v>355145</v>
      </c>
      <c r="CS1388" s="268">
        <f t="shared" si="1049"/>
        <v>472801</v>
      </c>
      <c r="CT1388" s="268">
        <f t="shared" si="1049"/>
        <v>494742</v>
      </c>
      <c r="CU1388" s="268">
        <f t="shared" si="1049"/>
        <v>548227</v>
      </c>
      <c r="CV1388" s="267">
        <f t="shared" si="1049"/>
        <v>441188.39</v>
      </c>
      <c r="CW1388" s="267">
        <f t="shared" si="1049"/>
        <v>461006.07281559508</v>
      </c>
      <c r="CX1388" s="267">
        <f t="shared" si="1049"/>
        <v>509443.98035439051</v>
      </c>
      <c r="CY1388" s="267">
        <f t="shared" si="1049"/>
        <v>538808.53400761704</v>
      </c>
      <c r="CZ1388" s="268">
        <f t="shared" si="1049"/>
        <v>70225</v>
      </c>
      <c r="DA1388" s="268">
        <f t="shared" si="1049"/>
        <v>94828</v>
      </c>
      <c r="DB1388" s="268">
        <f t="shared" si="1049"/>
        <v>96846</v>
      </c>
      <c r="DC1388" s="268">
        <f t="shared" si="1049"/>
        <v>100192</v>
      </c>
      <c r="DD1388" s="267">
        <f t="shared" si="1049"/>
        <v>94806</v>
      </c>
      <c r="DE1388" s="267">
        <f t="shared" si="1049"/>
        <v>96802</v>
      </c>
      <c r="DF1388" s="267">
        <f t="shared" si="1049"/>
        <v>99748</v>
      </c>
      <c r="DG1388" s="267">
        <f t="shared" si="1049"/>
        <v>107370</v>
      </c>
      <c r="DH1388" s="268">
        <f t="shared" si="1049"/>
        <v>105191</v>
      </c>
      <c r="DI1388" s="268">
        <f t="shared" si="1049"/>
        <v>172470</v>
      </c>
      <c r="DJ1388" s="268">
        <f t="shared" si="1049"/>
        <v>184786</v>
      </c>
      <c r="DK1388" s="268">
        <f t="shared" si="1049"/>
        <v>197630</v>
      </c>
      <c r="DL1388" s="267">
        <f t="shared" si="1049"/>
        <v>173067</v>
      </c>
      <c r="DM1388" s="267">
        <f t="shared" si="1049"/>
        <v>186036</v>
      </c>
      <c r="DN1388" s="267">
        <f t="shared" si="1049"/>
        <v>202079</v>
      </c>
      <c r="DO1388" s="267">
        <f t="shared" si="1049"/>
        <v>212564</v>
      </c>
      <c r="DP1388" s="268">
        <f t="shared" si="1049"/>
        <v>-5</v>
      </c>
      <c r="DQ1388" s="268">
        <f t="shared" si="1049"/>
        <v>-40373.649297780008</v>
      </c>
      <c r="DR1388" s="268">
        <f t="shared" si="1049"/>
        <v>-43739.460242000001</v>
      </c>
      <c r="DS1388" s="268">
        <f t="shared" si="1049"/>
        <v>-33110.019564000002</v>
      </c>
      <c r="DT1388" s="267">
        <f t="shared" si="1049"/>
        <v>0</v>
      </c>
      <c r="DU1388" s="267">
        <f t="shared" si="1049"/>
        <v>-3368.7728155951395</v>
      </c>
      <c r="DV1388" s="267">
        <f t="shared" si="1049"/>
        <v>8890.209645609466</v>
      </c>
      <c r="DW1388" s="267">
        <f t="shared" si="1049"/>
        <v>23726.485992382972</v>
      </c>
      <c r="DX1388" s="596">
        <f t="shared" si="964"/>
        <v>0.59426277659176463</v>
      </c>
      <c r="DY1388" s="596">
        <f t="shared" si="964"/>
        <v>0.59496691715932803</v>
      </c>
      <c r="DZ1388" s="596">
        <f t="shared" si="964"/>
        <v>0.59299958882332371</v>
      </c>
      <c r="EA1388" s="596">
        <f t="shared" si="963"/>
        <v>0.59335502292626086</v>
      </c>
      <c r="EB1388" s="597">
        <f t="shared" si="963"/>
        <v>0.59264050524875767</v>
      </c>
      <c r="EC1388" s="597">
        <f t="shared" si="963"/>
        <v>0.59097928780718323</v>
      </c>
      <c r="ED1388" s="597">
        <f t="shared" si="963"/>
        <v>0.58950767517064584</v>
      </c>
      <c r="EE1388" s="597">
        <f t="shared" si="963"/>
        <v>0.58746750169272666</v>
      </c>
      <c r="EF1388" s="598"/>
      <c r="EG1388" s="268">
        <f t="shared" ref="EG1388:EM1388" si="1050">SUM(EG1380:EG1384,EG1387)</f>
        <v>1789787</v>
      </c>
      <c r="EH1388" s="268">
        <f t="shared" si="1050"/>
        <v>1077084</v>
      </c>
      <c r="EI1388" s="268">
        <f t="shared" si="1050"/>
        <v>712717</v>
      </c>
      <c r="EJ1388" s="268">
        <f t="shared" si="1050"/>
        <v>179724</v>
      </c>
      <c r="EK1388" s="268">
        <f t="shared" si="1050"/>
        <v>847037</v>
      </c>
      <c r="EL1388" s="268">
        <f t="shared" si="1050"/>
        <v>5426357</v>
      </c>
      <c r="EM1388" s="268">
        <f t="shared" si="1050"/>
        <v>5052553</v>
      </c>
      <c r="EN1388" s="599">
        <f t="shared" si="845"/>
        <v>0.60179451521326277</v>
      </c>
      <c r="EO1388" s="268">
        <f t="shared" si="846"/>
        <v>25.216741006598692</v>
      </c>
      <c r="EP1388" s="599">
        <f t="shared" si="847"/>
        <v>0.47326134338890608</v>
      </c>
      <c r="EQ1388" s="268">
        <f t="shared" si="848"/>
        <v>156096.80675267035</v>
      </c>
      <c r="ER1388" s="268">
        <f t="shared" si="849"/>
        <v>2964.244016836637</v>
      </c>
      <c r="ES1388" s="555"/>
      <c r="ET1388" s="267">
        <f t="shared" ref="ET1388:EZ1388" si="1051">SUM(ET1380:ET1384,ET1387)</f>
        <v>2489258</v>
      </c>
      <c r="EU1388" s="267">
        <f t="shared" si="1051"/>
        <v>1506267</v>
      </c>
      <c r="EV1388" s="267">
        <f t="shared" si="1051"/>
        <v>983010</v>
      </c>
      <c r="EW1388" s="267">
        <f t="shared" si="1051"/>
        <v>292450</v>
      </c>
      <c r="EX1388" s="267">
        <f t="shared" si="1051"/>
        <v>1598097</v>
      </c>
      <c r="EY1388" s="267">
        <f t="shared" si="1051"/>
        <v>8728600</v>
      </c>
      <c r="EZ1388" s="267">
        <f t="shared" si="1051"/>
        <v>7890066</v>
      </c>
      <c r="FA1388" s="600">
        <f t="shared" si="1017"/>
        <v>0.60510682299705376</v>
      </c>
      <c r="FB1388" s="601">
        <f t="shared" si="1018"/>
        <v>29.750460320851264</v>
      </c>
      <c r="FC1388" s="600">
        <f t="shared" si="1019"/>
        <v>0.64199733414535576</v>
      </c>
      <c r="FD1388" s="267">
        <f t="shared" si="1020"/>
        <v>183087.43670233485</v>
      </c>
      <c r="FE1388" s="267">
        <f t="shared" si="1021"/>
        <v>3088.7996796646989</v>
      </c>
      <c r="FF1388" s="267">
        <f>SUM(FF1380:FF1384,FF1387)</f>
        <v>1175271</v>
      </c>
      <c r="FG1388" s="601">
        <f t="shared" si="878"/>
        <v>35.075484717992701</v>
      </c>
      <c r="FH1388" s="267">
        <f>SUM(FH1380:FH1384,FH1387)</f>
        <v>412232</v>
      </c>
      <c r="FI1388" s="267">
        <f>SUM(FI1380:FI1384,FI1387)</f>
        <v>1160598</v>
      </c>
      <c r="FJ1388" s="267">
        <f>SUM(FJ1380:FJ1384,FJ1387)</f>
        <v>8478</v>
      </c>
      <c r="FK1388" s="267">
        <f t="shared" si="1022"/>
        <v>739888</v>
      </c>
      <c r="FL1388" s="267">
        <f>SUM(FL1380:FL1384,FL1387)</f>
        <v>172937</v>
      </c>
      <c r="FM1388" s="267">
        <f t="shared" si="1023"/>
        <v>566951</v>
      </c>
      <c r="FN1388" s="598"/>
      <c r="FO1388" s="598"/>
      <c r="FP1388" s="598"/>
      <c r="FQ1388" s="598"/>
      <c r="FR1388" s="598"/>
      <c r="FS1388" s="598"/>
      <c r="FT1388" s="598"/>
      <c r="FU1388" s="598"/>
      <c r="FV1388" s="598"/>
      <c r="FW1388" s="598"/>
      <c r="FX1388" s="598"/>
      <c r="FY1388" s="598"/>
    </row>
    <row r="1389" spans="1:181">
      <c r="D1389" s="603" t="s">
        <v>3153</v>
      </c>
      <c r="J1389" s="286"/>
      <c r="O1389" s="414">
        <f>O1411+O1412</f>
        <v>98556</v>
      </c>
      <c r="P1389" s="414">
        <f t="shared" ref="P1389:CA1389" si="1052">P1411+P1412</f>
        <v>113321</v>
      </c>
      <c r="Q1389" s="414">
        <f t="shared" si="1052"/>
        <v>113302</v>
      </c>
      <c r="R1389" s="414">
        <f t="shared" si="1052"/>
        <v>133035</v>
      </c>
      <c r="S1389" s="414">
        <f t="shared" si="1052"/>
        <v>114255</v>
      </c>
      <c r="T1389" s="414">
        <f t="shared" si="1052"/>
        <v>114219</v>
      </c>
      <c r="U1389" s="414">
        <f t="shared" si="1052"/>
        <v>133000</v>
      </c>
      <c r="V1389" s="414">
        <f t="shared" si="1052"/>
        <v>147850</v>
      </c>
      <c r="W1389" s="414">
        <f t="shared" si="1052"/>
        <v>12416</v>
      </c>
      <c r="X1389" s="414">
        <f t="shared" si="1052"/>
        <v>16895</v>
      </c>
      <c r="Y1389" s="414">
        <f t="shared" si="1052"/>
        <v>16790</v>
      </c>
      <c r="Z1389" s="414">
        <f t="shared" si="1052"/>
        <v>19031</v>
      </c>
      <c r="AA1389" s="414">
        <f t="shared" si="1052"/>
        <v>18610</v>
      </c>
      <c r="AB1389" s="414">
        <f t="shared" si="1052"/>
        <v>18475</v>
      </c>
      <c r="AC1389" s="414">
        <f t="shared" si="1052"/>
        <v>20839</v>
      </c>
      <c r="AD1389" s="414">
        <f t="shared" si="1052"/>
        <v>23250</v>
      </c>
      <c r="AE1389" s="414">
        <f t="shared" si="1052"/>
        <v>1253</v>
      </c>
      <c r="AF1389" s="414">
        <f t="shared" si="1052"/>
        <v>833</v>
      </c>
      <c r="AG1389" s="414">
        <f t="shared" si="1052"/>
        <v>748</v>
      </c>
      <c r="AH1389" s="414">
        <f t="shared" si="1052"/>
        <v>790</v>
      </c>
      <c r="AI1389" s="414">
        <f t="shared" si="1052"/>
        <v>856</v>
      </c>
      <c r="AJ1389" s="414">
        <f t="shared" si="1052"/>
        <v>768</v>
      </c>
      <c r="AK1389" s="414">
        <f t="shared" si="1052"/>
        <v>805</v>
      </c>
      <c r="AL1389" s="414">
        <f t="shared" si="1052"/>
        <v>896</v>
      </c>
      <c r="AM1389" s="414">
        <f t="shared" si="1052"/>
        <v>86140</v>
      </c>
      <c r="AN1389" s="414">
        <f t="shared" si="1052"/>
        <v>96424</v>
      </c>
      <c r="AO1389" s="414">
        <f t="shared" si="1052"/>
        <v>96512</v>
      </c>
      <c r="AP1389" s="414">
        <f t="shared" si="1052"/>
        <v>114005</v>
      </c>
      <c r="AQ1389" s="414">
        <f t="shared" si="1052"/>
        <v>95645</v>
      </c>
      <c r="AR1389" s="414">
        <f t="shared" si="1052"/>
        <v>95745</v>
      </c>
      <c r="AS1389" s="414">
        <f t="shared" si="1052"/>
        <v>112161</v>
      </c>
      <c r="AT1389" s="414">
        <f t="shared" si="1052"/>
        <v>124601</v>
      </c>
      <c r="AU1389" s="414">
        <f t="shared" si="1052"/>
        <v>4126</v>
      </c>
      <c r="AV1389" s="414">
        <f t="shared" si="1052"/>
        <v>5506</v>
      </c>
      <c r="AW1389" s="414">
        <f t="shared" si="1052"/>
        <v>5756</v>
      </c>
      <c r="AX1389" s="414">
        <f t="shared" si="1052"/>
        <v>6714</v>
      </c>
      <c r="AY1389" s="414">
        <f t="shared" si="1052"/>
        <v>6035</v>
      </c>
      <c r="AZ1389" s="414">
        <f t="shared" si="1052"/>
        <v>6332</v>
      </c>
      <c r="BA1389" s="414">
        <f t="shared" si="1052"/>
        <v>7251</v>
      </c>
      <c r="BB1389" s="414">
        <f t="shared" si="1052"/>
        <v>8073</v>
      </c>
      <c r="BC1389" s="414">
        <f t="shared" si="1052"/>
        <v>80451</v>
      </c>
      <c r="BD1389" s="414">
        <f t="shared" si="1052"/>
        <v>89918.356859749081</v>
      </c>
      <c r="BE1389" s="414">
        <f t="shared" si="1052"/>
        <v>89762</v>
      </c>
      <c r="BF1389" s="414">
        <f t="shared" si="1052"/>
        <v>105880</v>
      </c>
      <c r="BG1389" s="414">
        <f t="shared" si="1052"/>
        <v>88664</v>
      </c>
      <c r="BH1389" s="414">
        <f t="shared" si="1052"/>
        <v>88696</v>
      </c>
      <c r="BI1389" s="414">
        <f t="shared" si="1052"/>
        <v>103964</v>
      </c>
      <c r="BJ1389" s="414">
        <f t="shared" si="1052"/>
        <v>115235</v>
      </c>
      <c r="BK1389" s="414">
        <f t="shared" si="1052"/>
        <v>1563</v>
      </c>
      <c r="BL1389" s="414">
        <f t="shared" si="1052"/>
        <v>999.64314025090891</v>
      </c>
      <c r="BM1389" s="414">
        <f t="shared" si="1052"/>
        <v>994</v>
      </c>
      <c r="BN1389" s="414">
        <f t="shared" si="1052"/>
        <v>1411</v>
      </c>
      <c r="BO1389" s="414">
        <f t="shared" si="1052"/>
        <v>946</v>
      </c>
      <c r="BP1389" s="414">
        <f t="shared" si="1052"/>
        <v>717</v>
      </c>
      <c r="BQ1389" s="414">
        <f t="shared" si="1052"/>
        <v>946</v>
      </c>
      <c r="BR1389" s="414">
        <f t="shared" si="1052"/>
        <v>1293</v>
      </c>
      <c r="BS1389" s="414">
        <f t="shared" si="1052"/>
        <v>1937</v>
      </c>
      <c r="BT1389" s="414">
        <f t="shared" si="1052"/>
        <v>1274</v>
      </c>
      <c r="BU1389" s="414">
        <f t="shared" si="1052"/>
        <v>994</v>
      </c>
      <c r="BV1389" s="414">
        <f t="shared" si="1052"/>
        <v>1411</v>
      </c>
      <c r="BW1389" s="414">
        <f t="shared" si="1052"/>
        <v>946</v>
      </c>
      <c r="BX1389" s="414">
        <f t="shared" si="1052"/>
        <v>717</v>
      </c>
      <c r="BY1389" s="414">
        <f t="shared" si="1052"/>
        <v>946</v>
      </c>
      <c r="BZ1389" s="414">
        <f t="shared" si="1052"/>
        <v>1293</v>
      </c>
      <c r="CA1389" s="414">
        <f t="shared" si="1052"/>
        <v>374</v>
      </c>
      <c r="CB1389" s="414">
        <f t="shared" ref="CB1389:EM1389" si="1053">CB1411+CB1412</f>
        <v>274.35685974909109</v>
      </c>
      <c r="CC1389" s="414">
        <f t="shared" si="1053"/>
        <v>0</v>
      </c>
      <c r="CD1389" s="414">
        <f t="shared" si="1053"/>
        <v>0</v>
      </c>
      <c r="CE1389" s="414">
        <f t="shared" si="1053"/>
        <v>0</v>
      </c>
      <c r="CF1389" s="414">
        <f t="shared" si="1053"/>
        <v>0</v>
      </c>
      <c r="CG1389" s="414">
        <f t="shared" si="1053"/>
        <v>0</v>
      </c>
      <c r="CH1389" s="414">
        <f t="shared" si="1053"/>
        <v>0</v>
      </c>
      <c r="CI1389" s="414">
        <f t="shared" si="1053"/>
        <v>0</v>
      </c>
      <c r="CJ1389" s="414">
        <f t="shared" si="1053"/>
        <v>80450</v>
      </c>
      <c r="CK1389" s="414">
        <f t="shared" si="1053"/>
        <v>103796</v>
      </c>
      <c r="CL1389" s="414">
        <f t="shared" si="1053"/>
        <v>105890</v>
      </c>
      <c r="CM1389" s="414">
        <f t="shared" si="1053"/>
        <v>122115</v>
      </c>
      <c r="CN1389" s="414">
        <f t="shared" si="1053"/>
        <v>88664</v>
      </c>
      <c r="CO1389" s="414">
        <f t="shared" si="1053"/>
        <v>90940.019584899099</v>
      </c>
      <c r="CP1389" s="414">
        <f t="shared" si="1053"/>
        <v>100842.30732823801</v>
      </c>
      <c r="CQ1389" s="414">
        <f t="shared" si="1053"/>
        <v>106299.60557855161</v>
      </c>
      <c r="CR1389" s="414">
        <f t="shared" si="1053"/>
        <v>72367</v>
      </c>
      <c r="CS1389" s="414">
        <f t="shared" si="1053"/>
        <v>81008</v>
      </c>
      <c r="CT1389" s="414">
        <f t="shared" si="1053"/>
        <v>81082</v>
      </c>
      <c r="CU1389" s="414">
        <f t="shared" si="1053"/>
        <v>95777</v>
      </c>
      <c r="CV1389" s="414">
        <f t="shared" si="1053"/>
        <v>65827</v>
      </c>
      <c r="CW1389" s="414">
        <f t="shared" si="1053"/>
        <v>65799.019584899099</v>
      </c>
      <c r="CX1389" s="414">
        <f t="shared" si="1053"/>
        <v>74009.307328238006</v>
      </c>
      <c r="CY1389" s="414">
        <f t="shared" si="1053"/>
        <v>78707.605578551607</v>
      </c>
      <c r="CZ1389" s="414">
        <f t="shared" si="1053"/>
        <v>0</v>
      </c>
      <c r="DA1389" s="414">
        <f t="shared" si="1053"/>
        <v>0</v>
      </c>
      <c r="DB1389" s="414">
        <f t="shared" si="1053"/>
        <v>0</v>
      </c>
      <c r="DC1389" s="414">
        <f t="shared" si="1053"/>
        <v>0</v>
      </c>
      <c r="DD1389" s="414">
        <f t="shared" si="1053"/>
        <v>0</v>
      </c>
      <c r="DE1389" s="414">
        <f t="shared" si="1053"/>
        <v>0</v>
      </c>
      <c r="DF1389" s="414">
        <f t="shared" si="1053"/>
        <v>0</v>
      </c>
      <c r="DG1389" s="414">
        <f t="shared" si="1053"/>
        <v>0</v>
      </c>
      <c r="DH1389" s="414">
        <f t="shared" si="1053"/>
        <v>8083</v>
      </c>
      <c r="DI1389" s="414">
        <f t="shared" si="1053"/>
        <v>22788</v>
      </c>
      <c r="DJ1389" s="414">
        <f t="shared" si="1053"/>
        <v>24808</v>
      </c>
      <c r="DK1389" s="414">
        <f t="shared" si="1053"/>
        <v>26338</v>
      </c>
      <c r="DL1389" s="414">
        <f t="shared" si="1053"/>
        <v>22837</v>
      </c>
      <c r="DM1389" s="414">
        <f t="shared" si="1053"/>
        <v>25141</v>
      </c>
      <c r="DN1389" s="414">
        <f t="shared" si="1053"/>
        <v>26833</v>
      </c>
      <c r="DO1389" s="414">
        <f t="shared" si="1053"/>
        <v>27592</v>
      </c>
      <c r="DP1389" s="414">
        <f t="shared" si="1053"/>
        <v>1</v>
      </c>
      <c r="DQ1389" s="414">
        <f t="shared" si="1053"/>
        <v>-13877.643140250913</v>
      </c>
      <c r="DR1389" s="414">
        <f t="shared" si="1053"/>
        <v>-16128</v>
      </c>
      <c r="DS1389" s="414">
        <f t="shared" si="1053"/>
        <v>-16235</v>
      </c>
      <c r="DT1389" s="414">
        <f t="shared" si="1053"/>
        <v>0</v>
      </c>
      <c r="DU1389" s="414">
        <f t="shared" si="1053"/>
        <v>-2244.0195848991016</v>
      </c>
      <c r="DV1389" s="414">
        <f t="shared" si="1053"/>
        <v>3121.6926717620008</v>
      </c>
      <c r="DW1389" s="414">
        <f t="shared" si="1053"/>
        <v>8935.3944214483963</v>
      </c>
      <c r="DX1389" s="414">
        <f t="shared" si="1053"/>
        <v>0.25195820110879974</v>
      </c>
      <c r="DY1389" s="414">
        <f t="shared" si="1053"/>
        <v>0.29817939093427348</v>
      </c>
      <c r="DZ1389" s="414">
        <f t="shared" si="1053"/>
        <v>0.29640413554302902</v>
      </c>
      <c r="EA1389" s="414">
        <f t="shared" si="1053"/>
        <v>0.28606224520478873</v>
      </c>
      <c r="EB1389" s="414">
        <f t="shared" si="1053"/>
        <v>0.32598483311458465</v>
      </c>
      <c r="EC1389" s="414">
        <f t="shared" si="1053"/>
        <v>0.32386077972267974</v>
      </c>
      <c r="ED1389" s="414">
        <f t="shared" si="1053"/>
        <v>0.31280387796818671</v>
      </c>
      <c r="EE1389" s="414">
        <f t="shared" si="1053"/>
        <v>0.31291235547051932</v>
      </c>
      <c r="EF1389" s="414">
        <f t="shared" si="1053"/>
        <v>0</v>
      </c>
      <c r="EG1389" s="414">
        <f t="shared" si="1053"/>
        <v>98122</v>
      </c>
      <c r="EH1389" s="414">
        <f t="shared" si="1053"/>
        <v>11113</v>
      </c>
      <c r="EI1389" s="414">
        <f t="shared" si="1053"/>
        <v>87008</v>
      </c>
      <c r="EJ1389" s="414">
        <f t="shared" si="1053"/>
        <v>3007</v>
      </c>
      <c r="EK1389" s="414">
        <f t="shared" si="1053"/>
        <v>141161</v>
      </c>
      <c r="EL1389" s="414">
        <f t="shared" si="1053"/>
        <v>12919</v>
      </c>
      <c r="EM1389" s="414">
        <f t="shared" si="1053"/>
        <v>12919</v>
      </c>
      <c r="EN1389" s="414">
        <f t="shared" ref="EN1389:FM1389" si="1054">EN1411+EN1412</f>
        <v>0.11325696581806323</v>
      </c>
      <c r="EO1389" s="414">
        <f t="shared" si="1054"/>
        <v>3.4560040456050016</v>
      </c>
      <c r="EP1389" s="414">
        <f t="shared" si="1054"/>
        <v>1.4386274230040155</v>
      </c>
      <c r="EQ1389" s="414">
        <f t="shared" si="1054"/>
        <v>10926619.707407694</v>
      </c>
      <c r="ER1389" s="414">
        <f t="shared" si="1054"/>
        <v>19396.496116830509</v>
      </c>
      <c r="ES1389" s="414">
        <f t="shared" si="1054"/>
        <v>0</v>
      </c>
      <c r="ET1389" s="414">
        <f t="shared" si="1054"/>
        <v>108892</v>
      </c>
      <c r="EU1389" s="414">
        <f t="shared" si="1054"/>
        <v>16532</v>
      </c>
      <c r="EV1389" s="414">
        <f t="shared" si="1054"/>
        <v>92361</v>
      </c>
      <c r="EW1389" s="414">
        <f t="shared" si="1054"/>
        <v>6883</v>
      </c>
      <c r="EX1389" s="414">
        <f t="shared" si="1054"/>
        <v>283678</v>
      </c>
      <c r="EY1389" s="414">
        <f t="shared" si="1054"/>
        <v>17950</v>
      </c>
      <c r="EZ1389" s="414">
        <f t="shared" si="1054"/>
        <v>17950</v>
      </c>
      <c r="FA1389" s="414">
        <f t="shared" si="1054"/>
        <v>0.29474585287219018</v>
      </c>
      <c r="FB1389" s="414">
        <f t="shared" si="1054"/>
        <v>12.207269707810909</v>
      </c>
      <c r="FC1389" s="414">
        <f t="shared" si="1054"/>
        <v>4.0330564473573025</v>
      </c>
      <c r="FD1389" s="414">
        <f t="shared" si="1054"/>
        <v>24285521.275603101</v>
      </c>
      <c r="FE1389" s="414">
        <f t="shared" si="1054"/>
        <v>53773.530522445624</v>
      </c>
      <c r="FF1389" s="414">
        <f t="shared" si="1054"/>
        <v>92361</v>
      </c>
      <c r="FG1389" s="414">
        <f t="shared" si="1054"/>
        <v>15.420552011914754</v>
      </c>
      <c r="FH1389" s="414">
        <f t="shared" si="1054"/>
        <v>7293</v>
      </c>
      <c r="FI1389" s="414">
        <f t="shared" si="1054"/>
        <v>92361</v>
      </c>
      <c r="FJ1389" s="414">
        <f t="shared" si="1054"/>
        <v>10</v>
      </c>
      <c r="FK1389" s="414">
        <f t="shared" si="1054"/>
        <v>85058</v>
      </c>
      <c r="FL1389" s="414">
        <f t="shared" si="1054"/>
        <v>19424</v>
      </c>
      <c r="FM1389" s="414">
        <f t="shared" si="1054"/>
        <v>65624</v>
      </c>
    </row>
    <row r="1390" spans="1:181">
      <c r="D1390" s="603" t="s">
        <v>3154</v>
      </c>
      <c r="J1390" s="286"/>
      <c r="O1390" s="414">
        <f>O1467+O1470</f>
        <v>89133</v>
      </c>
      <c r="P1390" s="414">
        <f t="shared" ref="P1390:CA1390" si="1055">P1467+P1470</f>
        <v>115582</v>
      </c>
      <c r="Q1390" s="414">
        <f t="shared" si="1055"/>
        <v>120308</v>
      </c>
      <c r="R1390" s="414">
        <f t="shared" si="1055"/>
        <v>127115</v>
      </c>
      <c r="S1390" s="414">
        <f t="shared" si="1055"/>
        <v>119457</v>
      </c>
      <c r="T1390" s="414">
        <f t="shared" si="1055"/>
        <v>122320</v>
      </c>
      <c r="U1390" s="414">
        <f t="shared" si="1055"/>
        <v>129536</v>
      </c>
      <c r="V1390" s="414">
        <f t="shared" si="1055"/>
        <v>136948</v>
      </c>
      <c r="W1390" s="414">
        <f t="shared" si="1055"/>
        <v>27558</v>
      </c>
      <c r="X1390" s="414">
        <f t="shared" si="1055"/>
        <v>39265</v>
      </c>
      <c r="Y1390" s="414">
        <f t="shared" si="1055"/>
        <v>41255</v>
      </c>
      <c r="Z1390" s="414">
        <f t="shared" si="1055"/>
        <v>43558</v>
      </c>
      <c r="AA1390" s="414">
        <f t="shared" si="1055"/>
        <v>40824</v>
      </c>
      <c r="AB1390" s="414">
        <f t="shared" si="1055"/>
        <v>40861</v>
      </c>
      <c r="AC1390" s="414">
        <f t="shared" si="1055"/>
        <v>43369</v>
      </c>
      <c r="AD1390" s="414">
        <f t="shared" si="1055"/>
        <v>45808</v>
      </c>
      <c r="AE1390" s="414">
        <f t="shared" si="1055"/>
        <v>4614</v>
      </c>
      <c r="AF1390" s="414">
        <f t="shared" si="1055"/>
        <v>5193</v>
      </c>
      <c r="AG1390" s="414">
        <f t="shared" si="1055"/>
        <v>5028</v>
      </c>
      <c r="AH1390" s="414">
        <f t="shared" si="1055"/>
        <v>5034</v>
      </c>
      <c r="AI1390" s="414">
        <f t="shared" si="1055"/>
        <v>5197</v>
      </c>
      <c r="AJ1390" s="414">
        <f t="shared" si="1055"/>
        <v>5027</v>
      </c>
      <c r="AK1390" s="414">
        <f t="shared" si="1055"/>
        <v>5029</v>
      </c>
      <c r="AL1390" s="414">
        <f t="shared" si="1055"/>
        <v>5369</v>
      </c>
      <c r="AM1390" s="414">
        <f t="shared" si="1055"/>
        <v>61578</v>
      </c>
      <c r="AN1390" s="414">
        <f t="shared" si="1055"/>
        <v>76319</v>
      </c>
      <c r="AO1390" s="414">
        <f t="shared" si="1055"/>
        <v>79052</v>
      </c>
      <c r="AP1390" s="414">
        <f t="shared" si="1055"/>
        <v>83557</v>
      </c>
      <c r="AQ1390" s="414">
        <f t="shared" si="1055"/>
        <v>78633</v>
      </c>
      <c r="AR1390" s="414">
        <f t="shared" si="1055"/>
        <v>81456</v>
      </c>
      <c r="AS1390" s="414">
        <f t="shared" si="1055"/>
        <v>86167</v>
      </c>
      <c r="AT1390" s="414">
        <f t="shared" si="1055"/>
        <v>91138</v>
      </c>
      <c r="AU1390" s="414">
        <f t="shared" si="1055"/>
        <v>16704</v>
      </c>
      <c r="AV1390" s="414">
        <f t="shared" si="1055"/>
        <v>24668</v>
      </c>
      <c r="AW1390" s="414">
        <f t="shared" si="1055"/>
        <v>25626</v>
      </c>
      <c r="AX1390" s="414">
        <f t="shared" si="1055"/>
        <v>27490</v>
      </c>
      <c r="AY1390" s="414">
        <f t="shared" si="1055"/>
        <v>25827</v>
      </c>
      <c r="AZ1390" s="414">
        <f t="shared" si="1055"/>
        <v>26828</v>
      </c>
      <c r="BA1390" s="414">
        <f t="shared" si="1055"/>
        <v>28819</v>
      </c>
      <c r="BB1390" s="414">
        <f t="shared" si="1055"/>
        <v>30695</v>
      </c>
      <c r="BC1390" s="414">
        <f t="shared" si="1055"/>
        <v>44274</v>
      </c>
      <c r="BD1390" s="414">
        <f t="shared" si="1055"/>
        <v>50647.175523896651</v>
      </c>
      <c r="BE1390" s="414">
        <f t="shared" si="1055"/>
        <v>52720.467521999999</v>
      </c>
      <c r="BF1390" s="414">
        <f t="shared" si="1055"/>
        <v>55392.435563999999</v>
      </c>
      <c r="BG1390" s="414">
        <f t="shared" si="1055"/>
        <v>52612</v>
      </c>
      <c r="BH1390" s="414">
        <f t="shared" si="1055"/>
        <v>54781</v>
      </c>
      <c r="BI1390" s="414">
        <f t="shared" si="1055"/>
        <v>57503</v>
      </c>
      <c r="BJ1390" s="414">
        <f t="shared" si="1055"/>
        <v>60890</v>
      </c>
      <c r="BK1390" s="414">
        <f t="shared" si="1055"/>
        <v>600</v>
      </c>
      <c r="BL1390" s="414">
        <f t="shared" si="1055"/>
        <v>1003.8244761033516</v>
      </c>
      <c r="BM1390" s="414">
        <f t="shared" si="1055"/>
        <v>705.53247799999997</v>
      </c>
      <c r="BN1390" s="414">
        <f t="shared" si="1055"/>
        <v>674.56443600000034</v>
      </c>
      <c r="BO1390" s="414">
        <f t="shared" si="1055"/>
        <v>194</v>
      </c>
      <c r="BP1390" s="414">
        <f t="shared" si="1055"/>
        <v>-153</v>
      </c>
      <c r="BQ1390" s="414">
        <f t="shared" si="1055"/>
        <v>-155</v>
      </c>
      <c r="BR1390" s="414">
        <f t="shared" si="1055"/>
        <v>-447</v>
      </c>
      <c r="BS1390" s="414">
        <f t="shared" si="1055"/>
        <v>1897</v>
      </c>
      <c r="BT1390" s="414">
        <f t="shared" si="1055"/>
        <v>3007</v>
      </c>
      <c r="BU1390" s="414">
        <f t="shared" si="1055"/>
        <v>3068</v>
      </c>
      <c r="BV1390" s="414">
        <f t="shared" si="1055"/>
        <v>3194</v>
      </c>
      <c r="BW1390" s="414">
        <f t="shared" si="1055"/>
        <v>2361</v>
      </c>
      <c r="BX1390" s="414">
        <f t="shared" si="1055"/>
        <v>2209</v>
      </c>
      <c r="BY1390" s="414">
        <f t="shared" si="1055"/>
        <v>2364</v>
      </c>
      <c r="BZ1390" s="414">
        <f t="shared" si="1055"/>
        <v>1751</v>
      </c>
      <c r="CA1390" s="414">
        <f t="shared" si="1055"/>
        <v>1297</v>
      </c>
      <c r="CB1390" s="414">
        <f t="shared" ref="CB1390:EM1390" si="1056">CB1467+CB1470</f>
        <v>2003.1755238966484</v>
      </c>
      <c r="CC1390" s="414">
        <f t="shared" si="1056"/>
        <v>2362.4675219999999</v>
      </c>
      <c r="CD1390" s="414">
        <f t="shared" si="1056"/>
        <v>2519.4355639999994</v>
      </c>
      <c r="CE1390" s="414">
        <f t="shared" si="1056"/>
        <v>2167</v>
      </c>
      <c r="CF1390" s="414">
        <f t="shared" si="1056"/>
        <v>2362</v>
      </c>
      <c r="CG1390" s="414">
        <f t="shared" si="1056"/>
        <v>2519</v>
      </c>
      <c r="CH1390" s="414">
        <f t="shared" si="1056"/>
        <v>2198</v>
      </c>
      <c r="CI1390" s="414">
        <f t="shared" si="1056"/>
        <v>0</v>
      </c>
      <c r="CJ1390" s="414">
        <f t="shared" si="1056"/>
        <v>44276</v>
      </c>
      <c r="CK1390" s="414">
        <f t="shared" si="1056"/>
        <v>55160</v>
      </c>
      <c r="CL1390" s="414">
        <f t="shared" si="1056"/>
        <v>57217</v>
      </c>
      <c r="CM1390" s="414">
        <f t="shared" si="1056"/>
        <v>60564</v>
      </c>
      <c r="CN1390" s="414">
        <f t="shared" si="1056"/>
        <v>52612</v>
      </c>
      <c r="CO1390" s="414">
        <f t="shared" si="1056"/>
        <v>54787.891821541351</v>
      </c>
      <c r="CP1390" s="414">
        <f t="shared" si="1056"/>
        <v>58584.568389219137</v>
      </c>
      <c r="CQ1390" s="414">
        <f t="shared" si="1056"/>
        <v>62561.169357120401</v>
      </c>
      <c r="CR1390" s="414">
        <f t="shared" si="1056"/>
        <v>41579</v>
      </c>
      <c r="CS1390" s="414">
        <f t="shared" si="1056"/>
        <v>51322</v>
      </c>
      <c r="CT1390" s="414">
        <f t="shared" si="1056"/>
        <v>53035</v>
      </c>
      <c r="CU1390" s="414">
        <f t="shared" si="1056"/>
        <v>56027</v>
      </c>
      <c r="CV1390" s="414">
        <f t="shared" si="1056"/>
        <v>48611</v>
      </c>
      <c r="CW1390" s="414">
        <f t="shared" si="1056"/>
        <v>50155.891821541351</v>
      </c>
      <c r="CX1390" s="414">
        <f t="shared" si="1056"/>
        <v>53389.568389219137</v>
      </c>
      <c r="CY1390" s="414">
        <f t="shared" si="1056"/>
        <v>57025.169357120394</v>
      </c>
      <c r="CZ1390" s="414">
        <f t="shared" si="1056"/>
        <v>148</v>
      </c>
      <c r="DA1390" s="414">
        <f t="shared" si="1056"/>
        <v>162</v>
      </c>
      <c r="DB1390" s="414">
        <f t="shared" si="1056"/>
        <v>173</v>
      </c>
      <c r="DC1390" s="414">
        <f t="shared" si="1056"/>
        <v>176</v>
      </c>
      <c r="DD1390" s="414">
        <f t="shared" si="1056"/>
        <v>179</v>
      </c>
      <c r="DE1390" s="414">
        <f t="shared" si="1056"/>
        <v>191</v>
      </c>
      <c r="DF1390" s="414">
        <f t="shared" si="1056"/>
        <v>173</v>
      </c>
      <c r="DG1390" s="414">
        <f t="shared" si="1056"/>
        <v>171</v>
      </c>
      <c r="DH1390" s="414">
        <f t="shared" si="1056"/>
        <v>2549</v>
      </c>
      <c r="DI1390" s="414">
        <f t="shared" si="1056"/>
        <v>3676</v>
      </c>
      <c r="DJ1390" s="414">
        <f t="shared" si="1056"/>
        <v>4009</v>
      </c>
      <c r="DK1390" s="414">
        <f t="shared" si="1056"/>
        <v>4361</v>
      </c>
      <c r="DL1390" s="414">
        <f t="shared" si="1056"/>
        <v>3822</v>
      </c>
      <c r="DM1390" s="414">
        <f t="shared" si="1056"/>
        <v>4441</v>
      </c>
      <c r="DN1390" s="414">
        <f t="shared" si="1056"/>
        <v>5022</v>
      </c>
      <c r="DO1390" s="414">
        <f t="shared" si="1056"/>
        <v>5365</v>
      </c>
      <c r="DP1390" s="414">
        <f t="shared" si="1056"/>
        <v>-2</v>
      </c>
      <c r="DQ1390" s="414">
        <f t="shared" si="1056"/>
        <v>-4512.8244761033511</v>
      </c>
      <c r="DR1390" s="414">
        <f t="shared" si="1056"/>
        <v>-4496.5324780000001</v>
      </c>
      <c r="DS1390" s="414">
        <f t="shared" si="1056"/>
        <v>-5171.5644360000006</v>
      </c>
      <c r="DT1390" s="414">
        <f t="shared" si="1056"/>
        <v>0</v>
      </c>
      <c r="DU1390" s="414">
        <f t="shared" si="1056"/>
        <v>-6.8918215413502253</v>
      </c>
      <c r="DV1390" s="414">
        <f t="shared" si="1056"/>
        <v>-1081.568389219136</v>
      </c>
      <c r="DW1390" s="414">
        <f t="shared" si="1056"/>
        <v>-1671.1693571204007</v>
      </c>
      <c r="DX1390" s="414">
        <f t="shared" si="1056"/>
        <v>0.66191798577217076</v>
      </c>
      <c r="DY1390" s="414">
        <f t="shared" si="1056"/>
        <v>0.6997896368025136</v>
      </c>
      <c r="DZ1390" s="414">
        <f t="shared" si="1056"/>
        <v>0.70703868047573959</v>
      </c>
      <c r="EA1390" s="414">
        <f t="shared" si="1056"/>
        <v>0.71314714646367028</v>
      </c>
      <c r="EB1390" s="414">
        <f t="shared" si="1056"/>
        <v>0.6986896673735834</v>
      </c>
      <c r="EC1390" s="414">
        <f t="shared" si="1056"/>
        <v>0.69068663420313947</v>
      </c>
      <c r="ED1390" s="414">
        <f t="shared" si="1056"/>
        <v>0.69174762476929641</v>
      </c>
      <c r="EE1390" s="414">
        <f t="shared" si="1056"/>
        <v>0.68089839335417968</v>
      </c>
      <c r="EF1390" s="414">
        <f t="shared" si="1056"/>
        <v>0</v>
      </c>
      <c r="EG1390" s="414">
        <f t="shared" si="1056"/>
        <v>148419</v>
      </c>
      <c r="EH1390" s="414">
        <f t="shared" si="1056"/>
        <v>43360</v>
      </c>
      <c r="EI1390" s="414">
        <f t="shared" si="1056"/>
        <v>105063</v>
      </c>
      <c r="EJ1390" s="414">
        <f t="shared" si="1056"/>
        <v>21672</v>
      </c>
      <c r="EK1390" s="414">
        <f t="shared" si="1056"/>
        <v>132857</v>
      </c>
      <c r="EL1390" s="414">
        <f t="shared" si="1056"/>
        <v>246000</v>
      </c>
      <c r="EM1390" s="414">
        <f t="shared" si="1056"/>
        <v>245780</v>
      </c>
      <c r="EN1390" s="414">
        <f t="shared" ref="EN1390:FM1390" si="1057">EN1467+EN1470</f>
        <v>0.66576802751782127</v>
      </c>
      <c r="EO1390" s="414">
        <f t="shared" si="1057"/>
        <v>49.230531542691772</v>
      </c>
      <c r="EP1390" s="414">
        <f t="shared" si="1057"/>
        <v>1.4380650462412463</v>
      </c>
      <c r="EQ1390" s="414">
        <f t="shared" si="1057"/>
        <v>893231.67148521333</v>
      </c>
      <c r="ER1390" s="414">
        <f t="shared" si="1057"/>
        <v>17289.305216785775</v>
      </c>
      <c r="ES1390" s="414">
        <f t="shared" si="1057"/>
        <v>0</v>
      </c>
      <c r="ET1390" s="414">
        <f t="shared" si="1057"/>
        <v>122406</v>
      </c>
      <c r="EU1390" s="414">
        <f t="shared" si="1057"/>
        <v>44835</v>
      </c>
      <c r="EV1390" s="414">
        <f t="shared" si="1057"/>
        <v>77570</v>
      </c>
      <c r="EW1390" s="414">
        <f t="shared" si="1057"/>
        <v>20460</v>
      </c>
      <c r="EX1390" s="414">
        <f t="shared" si="1057"/>
        <v>245586</v>
      </c>
      <c r="EY1390" s="414">
        <f t="shared" si="1057"/>
        <v>319633</v>
      </c>
      <c r="EZ1390" s="414">
        <f t="shared" si="1057"/>
        <v>317760</v>
      </c>
      <c r="FA1390" s="414">
        <f t="shared" si="1057"/>
        <v>0.70939223390454875</v>
      </c>
      <c r="FB1390" s="414">
        <f t="shared" si="1057"/>
        <v>46.133543534273045</v>
      </c>
      <c r="FC1390" s="414">
        <f t="shared" si="1057"/>
        <v>2.6730300026483489</v>
      </c>
      <c r="FD1390" s="414">
        <f t="shared" si="1057"/>
        <v>999756.07051840867</v>
      </c>
      <c r="FE1390" s="414">
        <f t="shared" si="1057"/>
        <v>12331.533531951678</v>
      </c>
      <c r="FF1390" s="414">
        <f t="shared" si="1057"/>
        <v>76651</v>
      </c>
      <c r="FG1390" s="414">
        <f t="shared" si="1057"/>
        <v>55.617746050951837</v>
      </c>
      <c r="FH1390" s="414">
        <f t="shared" si="1057"/>
        <v>24560</v>
      </c>
      <c r="FI1390" s="414">
        <f t="shared" si="1057"/>
        <v>76651</v>
      </c>
      <c r="FJ1390" s="414">
        <f t="shared" si="1057"/>
        <v>660</v>
      </c>
      <c r="FK1390" s="414">
        <f t="shared" si="1057"/>
        <v>51431</v>
      </c>
      <c r="FL1390" s="414">
        <f t="shared" si="1057"/>
        <v>3674</v>
      </c>
      <c r="FM1390" s="414">
        <f t="shared" si="1057"/>
        <v>47097</v>
      </c>
    </row>
    <row r="1391" spans="1:181">
      <c r="D1391" s="603" t="s">
        <v>3155</v>
      </c>
      <c r="J1391" s="286"/>
      <c r="O1391" s="414">
        <f>O1473+O1474</f>
        <v>59987</v>
      </c>
      <c r="P1391" s="414">
        <f t="shared" ref="P1391:CA1391" si="1058">P1473+P1474</f>
        <v>90326</v>
      </c>
      <c r="Q1391" s="414">
        <f t="shared" si="1058"/>
        <v>96926</v>
      </c>
      <c r="R1391" s="414">
        <f t="shared" si="1058"/>
        <v>103687</v>
      </c>
      <c r="S1391" s="414">
        <f t="shared" si="1058"/>
        <v>92204</v>
      </c>
      <c r="T1391" s="414">
        <f t="shared" si="1058"/>
        <v>99954</v>
      </c>
      <c r="U1391" s="414">
        <f t="shared" si="1058"/>
        <v>109184</v>
      </c>
      <c r="V1391" s="414">
        <f t="shared" si="1058"/>
        <v>119596</v>
      </c>
      <c r="W1391" s="414">
        <f t="shared" si="1058"/>
        <v>27620</v>
      </c>
      <c r="X1391" s="414">
        <f t="shared" si="1058"/>
        <v>40460</v>
      </c>
      <c r="Y1391" s="414">
        <f t="shared" si="1058"/>
        <v>42518</v>
      </c>
      <c r="Z1391" s="414">
        <f t="shared" si="1058"/>
        <v>44212</v>
      </c>
      <c r="AA1391" s="414">
        <f t="shared" si="1058"/>
        <v>40773</v>
      </c>
      <c r="AB1391" s="414">
        <f t="shared" si="1058"/>
        <v>43874</v>
      </c>
      <c r="AC1391" s="414">
        <f t="shared" si="1058"/>
        <v>47937</v>
      </c>
      <c r="AD1391" s="414">
        <f t="shared" si="1058"/>
        <v>52646</v>
      </c>
      <c r="AE1391" s="414">
        <f t="shared" si="1058"/>
        <v>1938</v>
      </c>
      <c r="AF1391" s="414">
        <f t="shared" si="1058"/>
        <v>2753</v>
      </c>
      <c r="AG1391" s="414">
        <f t="shared" si="1058"/>
        <v>2871</v>
      </c>
      <c r="AH1391" s="414">
        <f t="shared" si="1058"/>
        <v>3009</v>
      </c>
      <c r="AI1391" s="414">
        <f t="shared" si="1058"/>
        <v>2763</v>
      </c>
      <c r="AJ1391" s="414">
        <f t="shared" si="1058"/>
        <v>2884</v>
      </c>
      <c r="AK1391" s="414">
        <f t="shared" si="1058"/>
        <v>3027</v>
      </c>
      <c r="AL1391" s="414">
        <f t="shared" si="1058"/>
        <v>3175</v>
      </c>
      <c r="AM1391" s="414">
        <f t="shared" si="1058"/>
        <v>32360</v>
      </c>
      <c r="AN1391" s="414">
        <f t="shared" si="1058"/>
        <v>49861</v>
      </c>
      <c r="AO1391" s="414">
        <f t="shared" si="1058"/>
        <v>54405</v>
      </c>
      <c r="AP1391" s="414">
        <f t="shared" si="1058"/>
        <v>59472</v>
      </c>
      <c r="AQ1391" s="414">
        <f t="shared" si="1058"/>
        <v>51434</v>
      </c>
      <c r="AR1391" s="414">
        <f t="shared" si="1058"/>
        <v>56081</v>
      </c>
      <c r="AS1391" s="414">
        <f t="shared" si="1058"/>
        <v>61253</v>
      </c>
      <c r="AT1391" s="414">
        <f t="shared" si="1058"/>
        <v>66935</v>
      </c>
      <c r="AU1391" s="414">
        <f t="shared" si="1058"/>
        <v>10750</v>
      </c>
      <c r="AV1391" s="414">
        <f t="shared" si="1058"/>
        <v>17790</v>
      </c>
      <c r="AW1391" s="414">
        <f t="shared" si="1058"/>
        <v>19558</v>
      </c>
      <c r="AX1391" s="414">
        <f t="shared" si="1058"/>
        <v>21548</v>
      </c>
      <c r="AY1391" s="414">
        <f t="shared" si="1058"/>
        <v>19258</v>
      </c>
      <c r="AZ1391" s="414">
        <f t="shared" si="1058"/>
        <v>21135</v>
      </c>
      <c r="BA1391" s="414">
        <f t="shared" si="1058"/>
        <v>23244</v>
      </c>
      <c r="BB1391" s="414">
        <f t="shared" si="1058"/>
        <v>25543</v>
      </c>
      <c r="BC1391" s="414">
        <f t="shared" si="1058"/>
        <v>19280</v>
      </c>
      <c r="BD1391" s="414">
        <f t="shared" si="1058"/>
        <v>26994</v>
      </c>
      <c r="BE1391" s="414">
        <f t="shared" si="1058"/>
        <v>28594</v>
      </c>
      <c r="BF1391" s="414">
        <f t="shared" si="1058"/>
        <v>31921</v>
      </c>
      <c r="BG1391" s="414">
        <f t="shared" si="1058"/>
        <v>28054</v>
      </c>
      <c r="BH1391" s="414">
        <f t="shared" si="1058"/>
        <v>29217</v>
      </c>
      <c r="BI1391" s="414">
        <f t="shared" si="1058"/>
        <v>32527</v>
      </c>
      <c r="BJ1391" s="414">
        <f t="shared" si="1058"/>
        <v>37553</v>
      </c>
      <c r="BK1391" s="414">
        <f t="shared" si="1058"/>
        <v>2330</v>
      </c>
      <c r="BL1391" s="414">
        <f t="shared" si="1058"/>
        <v>5077</v>
      </c>
      <c r="BM1391" s="414">
        <f t="shared" si="1058"/>
        <v>6253</v>
      </c>
      <c r="BN1391" s="414">
        <f t="shared" si="1058"/>
        <v>6003</v>
      </c>
      <c r="BO1391" s="414">
        <f t="shared" si="1058"/>
        <v>4122</v>
      </c>
      <c r="BP1391" s="414">
        <f t="shared" si="1058"/>
        <v>5729</v>
      </c>
      <c r="BQ1391" s="414">
        <f t="shared" si="1058"/>
        <v>5482</v>
      </c>
      <c r="BR1391" s="414">
        <f t="shared" si="1058"/>
        <v>3839</v>
      </c>
      <c r="BS1391" s="414">
        <f t="shared" si="1058"/>
        <v>2429</v>
      </c>
      <c r="BT1391" s="414">
        <f t="shared" si="1058"/>
        <v>5077</v>
      </c>
      <c r="BU1391" s="414">
        <f t="shared" si="1058"/>
        <v>6253</v>
      </c>
      <c r="BV1391" s="414">
        <f t="shared" si="1058"/>
        <v>6003</v>
      </c>
      <c r="BW1391" s="414">
        <f t="shared" si="1058"/>
        <v>4122</v>
      </c>
      <c r="BX1391" s="414">
        <f t="shared" si="1058"/>
        <v>5729</v>
      </c>
      <c r="BY1391" s="414">
        <f t="shared" si="1058"/>
        <v>5482</v>
      </c>
      <c r="BZ1391" s="414">
        <f t="shared" si="1058"/>
        <v>3839</v>
      </c>
      <c r="CA1391" s="414">
        <f t="shared" si="1058"/>
        <v>99</v>
      </c>
      <c r="CB1391" s="414">
        <f t="shared" ref="CB1391:EM1391" si="1059">CB1473+CB1474</f>
        <v>0</v>
      </c>
      <c r="CC1391" s="414">
        <f t="shared" si="1059"/>
        <v>0</v>
      </c>
      <c r="CD1391" s="414">
        <f t="shared" si="1059"/>
        <v>0</v>
      </c>
      <c r="CE1391" s="414">
        <f t="shared" si="1059"/>
        <v>0</v>
      </c>
      <c r="CF1391" s="414">
        <f t="shared" si="1059"/>
        <v>0</v>
      </c>
      <c r="CG1391" s="414">
        <f t="shared" si="1059"/>
        <v>0</v>
      </c>
      <c r="CH1391" s="414">
        <f t="shared" si="1059"/>
        <v>0</v>
      </c>
      <c r="CI1391" s="414">
        <f t="shared" si="1059"/>
        <v>0</v>
      </c>
      <c r="CJ1391" s="414">
        <f t="shared" si="1059"/>
        <v>19275</v>
      </c>
      <c r="CK1391" s="414">
        <f t="shared" si="1059"/>
        <v>29999</v>
      </c>
      <c r="CL1391" s="414">
        <f t="shared" si="1059"/>
        <v>32448</v>
      </c>
      <c r="CM1391" s="414">
        <f t="shared" si="1059"/>
        <v>34703</v>
      </c>
      <c r="CN1391" s="414">
        <f t="shared" si="1059"/>
        <v>28054</v>
      </c>
      <c r="CO1391" s="414">
        <f t="shared" si="1059"/>
        <v>30076.561435882973</v>
      </c>
      <c r="CP1391" s="414">
        <f t="shared" si="1059"/>
        <v>32721.379114515254</v>
      </c>
      <c r="CQ1391" s="414">
        <f t="shared" si="1059"/>
        <v>36269.627935756922</v>
      </c>
      <c r="CR1391" s="414">
        <f t="shared" si="1059"/>
        <v>9982</v>
      </c>
      <c r="CS1391" s="414">
        <f t="shared" si="1059"/>
        <v>14947</v>
      </c>
      <c r="CT1391" s="414">
        <f t="shared" si="1059"/>
        <v>16166</v>
      </c>
      <c r="CU1391" s="414">
        <f t="shared" si="1059"/>
        <v>17537</v>
      </c>
      <c r="CV1391" s="414">
        <f t="shared" si="1059"/>
        <v>17973</v>
      </c>
      <c r="CW1391" s="414">
        <f t="shared" si="1059"/>
        <v>19504.561435882973</v>
      </c>
      <c r="CX1391" s="414">
        <f t="shared" si="1059"/>
        <v>21232.379114515254</v>
      </c>
      <c r="CY1391" s="414">
        <f t="shared" si="1059"/>
        <v>23120.627935756922</v>
      </c>
      <c r="CZ1391" s="414">
        <f t="shared" si="1059"/>
        <v>5844</v>
      </c>
      <c r="DA1391" s="414">
        <f t="shared" si="1059"/>
        <v>9758</v>
      </c>
      <c r="DB1391" s="414">
        <f t="shared" si="1059"/>
        <v>10386</v>
      </c>
      <c r="DC1391" s="414">
        <f t="shared" si="1059"/>
        <v>10597</v>
      </c>
      <c r="DD1391" s="414">
        <f t="shared" si="1059"/>
        <v>4784</v>
      </c>
      <c r="DE1391" s="414">
        <f t="shared" si="1059"/>
        <v>4618</v>
      </c>
      <c r="DF1391" s="414">
        <f t="shared" si="1059"/>
        <v>4704</v>
      </c>
      <c r="DG1391" s="414">
        <f t="shared" si="1059"/>
        <v>5540</v>
      </c>
      <c r="DH1391" s="414">
        <f t="shared" si="1059"/>
        <v>3449</v>
      </c>
      <c r="DI1391" s="414">
        <f t="shared" si="1059"/>
        <v>5294</v>
      </c>
      <c r="DJ1391" s="414">
        <f t="shared" si="1059"/>
        <v>5896</v>
      </c>
      <c r="DK1391" s="414">
        <f t="shared" si="1059"/>
        <v>6569</v>
      </c>
      <c r="DL1391" s="414">
        <f t="shared" si="1059"/>
        <v>5297</v>
      </c>
      <c r="DM1391" s="414">
        <f t="shared" si="1059"/>
        <v>5954</v>
      </c>
      <c r="DN1391" s="414">
        <f t="shared" si="1059"/>
        <v>6785</v>
      </c>
      <c r="DO1391" s="414">
        <f t="shared" si="1059"/>
        <v>7609</v>
      </c>
      <c r="DP1391" s="414">
        <f t="shared" si="1059"/>
        <v>5</v>
      </c>
      <c r="DQ1391" s="414">
        <f t="shared" si="1059"/>
        <v>-3005</v>
      </c>
      <c r="DR1391" s="414">
        <f t="shared" si="1059"/>
        <v>-3854</v>
      </c>
      <c r="DS1391" s="414">
        <f t="shared" si="1059"/>
        <v>-2782</v>
      </c>
      <c r="DT1391" s="414">
        <f t="shared" si="1059"/>
        <v>0</v>
      </c>
      <c r="DU1391" s="414">
        <f t="shared" si="1059"/>
        <v>-859.561435882973</v>
      </c>
      <c r="DV1391" s="414">
        <f t="shared" si="1059"/>
        <v>-194.37911451525434</v>
      </c>
      <c r="DW1391" s="414">
        <f t="shared" si="1059"/>
        <v>1283.3720642430737</v>
      </c>
      <c r="DX1391" s="414">
        <f t="shared" si="1059"/>
        <v>0.86981405546587931</v>
      </c>
      <c r="DY1391" s="414">
        <f t="shared" si="1059"/>
        <v>0.83351629996433252</v>
      </c>
      <c r="DZ1391" s="414">
        <f t="shared" si="1059"/>
        <v>0.81228500382864399</v>
      </c>
      <c r="EA1391" s="414">
        <f t="shared" si="1059"/>
        <v>0.7915593388493205</v>
      </c>
      <c r="EB1391" s="414">
        <f t="shared" si="1059"/>
        <v>0.84622220323768071</v>
      </c>
      <c r="EC1391" s="414">
        <f t="shared" si="1059"/>
        <v>0.83563160167559802</v>
      </c>
      <c r="ED1391" s="414">
        <f t="shared" si="1059"/>
        <v>0.83538880517690295</v>
      </c>
      <c r="EE1391" s="414">
        <f t="shared" si="1059"/>
        <v>0.83640690025964881</v>
      </c>
      <c r="EF1391" s="414">
        <f t="shared" si="1059"/>
        <v>0</v>
      </c>
      <c r="EG1391" s="414">
        <f t="shared" si="1059"/>
        <v>55154</v>
      </c>
      <c r="EH1391" s="414">
        <f t="shared" si="1059"/>
        <v>26308</v>
      </c>
      <c r="EI1391" s="414">
        <f t="shared" si="1059"/>
        <v>28841</v>
      </c>
      <c r="EJ1391" s="414">
        <f t="shared" si="1059"/>
        <v>9217</v>
      </c>
      <c r="EK1391" s="414">
        <f t="shared" si="1059"/>
        <v>57502</v>
      </c>
      <c r="EL1391" s="414">
        <f t="shared" si="1059"/>
        <v>331921</v>
      </c>
      <c r="EM1391" s="414">
        <f t="shared" si="1059"/>
        <v>307507</v>
      </c>
      <c r="EN1391" s="414">
        <f t="shared" ref="EN1391:FM1391" si="1060">EN1473+EN1474</f>
        <v>0.907731278840328</v>
      </c>
      <c r="EO1391" s="414">
        <f t="shared" si="1060"/>
        <v>58.649151995944194</v>
      </c>
      <c r="EP1391" s="414">
        <f t="shared" si="1060"/>
        <v>2.8017390243035964</v>
      </c>
      <c r="EQ1391" s="414">
        <f t="shared" si="1060"/>
        <v>938767.95106233738</v>
      </c>
      <c r="ER1391" s="414">
        <f t="shared" si="1060"/>
        <v>5436.0696006381304</v>
      </c>
      <c r="ES1391" s="414">
        <f t="shared" si="1060"/>
        <v>0</v>
      </c>
      <c r="ET1391" s="414">
        <f t="shared" si="1060"/>
        <v>95584</v>
      </c>
      <c r="EU1391" s="414">
        <f t="shared" si="1060"/>
        <v>43171</v>
      </c>
      <c r="EV1391" s="414">
        <f t="shared" si="1060"/>
        <v>52416</v>
      </c>
      <c r="EW1391" s="414">
        <f t="shared" si="1060"/>
        <v>19807</v>
      </c>
      <c r="EX1391" s="414">
        <f t="shared" si="1060"/>
        <v>99999</v>
      </c>
      <c r="EY1391" s="414">
        <f t="shared" si="1060"/>
        <v>565004</v>
      </c>
      <c r="EZ1391" s="414">
        <f t="shared" si="1060"/>
        <v>528769</v>
      </c>
      <c r="FA1391" s="414">
        <f t="shared" si="1060"/>
        <v>0.85811419705637459</v>
      </c>
      <c r="FB1391" s="414">
        <f t="shared" si="1060"/>
        <v>66.780963546526422</v>
      </c>
      <c r="FC1391" s="414">
        <f t="shared" si="1060"/>
        <v>3.0619616925559683</v>
      </c>
      <c r="FD1391" s="414">
        <f t="shared" si="1060"/>
        <v>1035160.235809035</v>
      </c>
      <c r="FE1391" s="414">
        <f t="shared" si="1060"/>
        <v>6870.0780702476941</v>
      </c>
      <c r="FF1391" s="414">
        <f t="shared" si="1060"/>
        <v>51432</v>
      </c>
      <c r="FG1391" s="414">
        <f t="shared" si="1060"/>
        <v>63.733406000091392</v>
      </c>
      <c r="FH1391" s="414">
        <f t="shared" si="1060"/>
        <v>18693</v>
      </c>
      <c r="FI1391" s="414">
        <f t="shared" si="1060"/>
        <v>51432</v>
      </c>
      <c r="FJ1391" s="414">
        <f t="shared" si="1060"/>
        <v>2322</v>
      </c>
      <c r="FK1391" s="414">
        <f t="shared" si="1060"/>
        <v>30417</v>
      </c>
      <c r="FL1391" s="414">
        <f t="shared" si="1060"/>
        <v>5304</v>
      </c>
      <c r="FM1391" s="414">
        <f t="shared" si="1060"/>
        <v>22791</v>
      </c>
    </row>
    <row r="1392" spans="1:181">
      <c r="E1392" s="604" t="s">
        <v>2861</v>
      </c>
      <c r="F1392" s="604"/>
      <c r="G1392" s="605"/>
      <c r="H1392" s="605"/>
      <c r="I1392" s="605"/>
      <c r="J1392" s="605"/>
      <c r="K1392" s="605"/>
      <c r="L1392" s="605"/>
      <c r="M1392" s="605"/>
      <c r="N1392" s="605"/>
      <c r="O1392" s="271"/>
      <c r="P1392" s="271"/>
      <c r="Q1392" s="271"/>
      <c r="R1392" s="271"/>
      <c r="S1392" s="269"/>
      <c r="T1392" s="269"/>
      <c r="U1392" s="269"/>
      <c r="V1392" s="269"/>
      <c r="W1392" s="271"/>
      <c r="X1392" s="271"/>
      <c r="Y1392" s="271"/>
      <c r="Z1392" s="271"/>
      <c r="AA1392" s="269"/>
      <c r="AB1392" s="269"/>
      <c r="AC1392" s="269"/>
      <c r="AD1392" s="269"/>
      <c r="AE1392" s="271"/>
      <c r="AF1392" s="271"/>
      <c r="AG1392" s="271"/>
      <c r="AH1392" s="271"/>
      <c r="AI1392" s="269"/>
      <c r="AJ1392" s="269"/>
      <c r="AK1392" s="269"/>
      <c r="AL1392" s="269"/>
      <c r="AM1392" s="271"/>
      <c r="AN1392" s="271"/>
      <c r="AO1392" s="271"/>
      <c r="AP1392" s="271"/>
      <c r="AQ1392" s="269"/>
      <c r="AR1392" s="269"/>
      <c r="AS1392" s="269"/>
      <c r="AT1392" s="269"/>
      <c r="AU1392" s="271"/>
      <c r="AV1392" s="271"/>
      <c r="AW1392" s="271"/>
      <c r="AX1392" s="271"/>
      <c r="AY1392" s="269"/>
      <c r="AZ1392" s="269"/>
      <c r="BA1392" s="269"/>
      <c r="BB1392" s="269"/>
      <c r="BC1392" s="271"/>
      <c r="BD1392" s="271">
        <f t="shared" ref="BD1392:BJ1423" si="1061">AN1392-AV1392-BL1392</f>
        <v>0</v>
      </c>
      <c r="BE1392" s="271">
        <f t="shared" si="1061"/>
        <v>0</v>
      </c>
      <c r="BF1392" s="271">
        <f t="shared" si="1061"/>
        <v>0</v>
      </c>
      <c r="BG1392" s="269">
        <f t="shared" si="1061"/>
        <v>0</v>
      </c>
      <c r="BH1392" s="269">
        <f t="shared" si="1061"/>
        <v>0</v>
      </c>
      <c r="BI1392" s="269">
        <f t="shared" si="1061"/>
        <v>0</v>
      </c>
      <c r="BJ1392" s="269">
        <f t="shared" si="1061"/>
        <v>0</v>
      </c>
      <c r="BK1392" s="271"/>
      <c r="BL1392" s="271"/>
      <c r="BM1392" s="271"/>
      <c r="BN1392" s="271"/>
      <c r="BO1392" s="269"/>
      <c r="BP1392" s="269"/>
      <c r="BQ1392" s="269"/>
      <c r="BR1392" s="269"/>
      <c r="BS1392" s="271"/>
      <c r="BT1392" s="271"/>
      <c r="BU1392" s="271"/>
      <c r="BV1392" s="271"/>
      <c r="BW1392" s="269"/>
      <c r="BX1392" s="269"/>
      <c r="BY1392" s="269"/>
      <c r="BZ1392" s="269"/>
      <c r="CA1392" s="271"/>
      <c r="CB1392" s="271"/>
      <c r="CC1392" s="271"/>
      <c r="CD1392" s="271"/>
      <c r="CE1392" s="269"/>
      <c r="CF1392" s="269"/>
      <c r="CG1392" s="269"/>
      <c r="CH1392" s="269"/>
      <c r="CI1392" s="550"/>
      <c r="CJ1392" s="271"/>
      <c r="CK1392" s="271"/>
      <c r="CL1392" s="271"/>
      <c r="CM1392" s="271"/>
      <c r="CN1392" s="269"/>
      <c r="CO1392" s="269"/>
      <c r="CP1392" s="269"/>
      <c r="CQ1392" s="269"/>
      <c r="CR1392" s="271"/>
      <c r="CS1392" s="271"/>
      <c r="CT1392" s="271"/>
      <c r="CU1392" s="271"/>
      <c r="CV1392" s="269"/>
      <c r="CW1392" s="269"/>
      <c r="CX1392" s="269"/>
      <c r="CY1392" s="269"/>
      <c r="CZ1392" s="271"/>
      <c r="DA1392" s="271"/>
      <c r="DB1392" s="271"/>
      <c r="DC1392" s="271"/>
      <c r="DD1392" s="269"/>
      <c r="DE1392" s="269"/>
      <c r="DF1392" s="269"/>
      <c r="DG1392" s="269"/>
      <c r="DH1392" s="271"/>
      <c r="DI1392" s="271"/>
      <c r="DJ1392" s="271"/>
      <c r="DK1392" s="271"/>
      <c r="DL1392" s="269"/>
      <c r="DM1392" s="269"/>
      <c r="DN1392" s="269"/>
      <c r="DO1392" s="269"/>
      <c r="DP1392" s="271"/>
      <c r="DQ1392" s="271"/>
      <c r="DR1392" s="271"/>
      <c r="DS1392" s="271"/>
      <c r="DT1392" s="269"/>
      <c r="DU1392" s="269"/>
      <c r="DV1392" s="269"/>
      <c r="DW1392" s="269"/>
      <c r="DX1392" s="606">
        <f t="shared" si="964"/>
        <v>0</v>
      </c>
      <c r="DY1392" s="606">
        <f t="shared" si="964"/>
        <v>0</v>
      </c>
      <c r="DZ1392" s="606">
        <f t="shared" si="964"/>
        <v>0</v>
      </c>
      <c r="EA1392" s="606">
        <f t="shared" si="963"/>
        <v>0</v>
      </c>
      <c r="EB1392" s="607">
        <f t="shared" si="963"/>
        <v>0</v>
      </c>
      <c r="EC1392" s="607">
        <f t="shared" si="963"/>
        <v>0</v>
      </c>
      <c r="ED1392" s="607">
        <f t="shared" si="963"/>
        <v>0</v>
      </c>
      <c r="EE1392" s="607">
        <f t="shared" si="963"/>
        <v>0</v>
      </c>
      <c r="EF1392" s="553"/>
      <c r="EG1392" s="271"/>
      <c r="EH1392" s="271"/>
      <c r="EI1392" s="271"/>
      <c r="EJ1392" s="271"/>
      <c r="EK1392" s="271"/>
      <c r="EL1392" s="271"/>
      <c r="EM1392" s="271"/>
      <c r="EN1392" s="608"/>
      <c r="EO1392" s="271"/>
      <c r="EP1392" s="608"/>
      <c r="EQ1392" s="271"/>
      <c r="ER1392" s="271"/>
      <c r="ES1392" s="555"/>
      <c r="ET1392" s="269"/>
      <c r="EU1392" s="269"/>
      <c r="EV1392" s="269"/>
      <c r="EW1392" s="269"/>
      <c r="EX1392" s="269"/>
      <c r="EY1392" s="269"/>
      <c r="EZ1392" s="269"/>
      <c r="FA1392" s="609"/>
      <c r="FB1392" s="270"/>
      <c r="FC1392" s="609"/>
      <c r="FD1392" s="269"/>
      <c r="FE1392" s="269"/>
      <c r="FF1392" s="269"/>
      <c r="FG1392" s="270"/>
      <c r="FH1392" s="269"/>
      <c r="FI1392" s="269"/>
      <c r="FJ1392" s="269"/>
      <c r="FK1392" s="269"/>
      <c r="FL1392" s="269"/>
      <c r="FM1392" s="269"/>
      <c r="FN1392" s="553"/>
      <c r="FO1392" s="557">
        <v>2015</v>
      </c>
      <c r="FP1392" s="557">
        <v>2016</v>
      </c>
      <c r="FQ1392" s="557">
        <v>2017</v>
      </c>
      <c r="FR1392" s="557">
        <v>2018</v>
      </c>
      <c r="FS1392" s="557">
        <v>2015</v>
      </c>
      <c r="FT1392" s="557">
        <v>2016</v>
      </c>
      <c r="FU1392" s="557">
        <v>2017</v>
      </c>
      <c r="FV1392" s="557">
        <v>2018</v>
      </c>
      <c r="FW1392" s="553"/>
      <c r="FX1392" s="553"/>
      <c r="FY1392" s="553"/>
    </row>
    <row r="1393" spans="1:181" s="325" customFormat="1">
      <c r="A1393" s="294"/>
      <c r="B1393" s="295"/>
      <c r="C1393" s="294"/>
      <c r="D1393" s="294"/>
      <c r="E1393" s="295" t="s">
        <v>22</v>
      </c>
      <c r="F1393" s="558" t="s">
        <v>0</v>
      </c>
      <c r="G1393" s="558"/>
      <c r="H1393" s="558"/>
      <c r="I1393" s="295"/>
      <c r="J1393" s="559"/>
      <c r="K1393" s="294"/>
      <c r="L1393" s="295"/>
      <c r="M1393" s="295"/>
      <c r="N1393" s="328"/>
      <c r="O1393" s="273">
        <f t="shared" ref="O1393:BC1393" si="1062">SUM(O1394:O1396,O1400,O1406,O1407)</f>
        <v>116181</v>
      </c>
      <c r="P1393" s="273">
        <f t="shared" si="1062"/>
        <v>131998</v>
      </c>
      <c r="Q1393" s="273">
        <f t="shared" si="1062"/>
        <v>142788</v>
      </c>
      <c r="R1393" s="273">
        <f t="shared" si="1062"/>
        <v>158049</v>
      </c>
      <c r="S1393" s="272">
        <f>SUM(S1394:S1396,S1400,S1406,S1407)</f>
        <v>132094</v>
      </c>
      <c r="T1393" s="272">
        <f>SUM(T1394:T1396,T1400,T1406,T1407)</f>
        <v>142993</v>
      </c>
      <c r="U1393" s="272">
        <f>SUM(U1394:U1396,U1400,U1406,U1407)</f>
        <v>158362</v>
      </c>
      <c r="V1393" s="272">
        <f>SUM(V1394:V1396,V1400,V1406,V1407)</f>
        <v>147933</v>
      </c>
      <c r="W1393" s="273">
        <f t="shared" si="1062"/>
        <v>33300</v>
      </c>
      <c r="X1393" s="273">
        <f t="shared" si="1062"/>
        <v>33872</v>
      </c>
      <c r="Y1393" s="273">
        <f t="shared" si="1062"/>
        <v>36268</v>
      </c>
      <c r="Z1393" s="273">
        <f t="shared" si="1062"/>
        <v>39201</v>
      </c>
      <c r="AA1393" s="272">
        <f>SUM(AA1394:AA1396,AA1400,AA1406,AA1407)</f>
        <v>34557</v>
      </c>
      <c r="AB1393" s="272">
        <f>SUM(AB1394:AB1396,AB1400,AB1406,AB1407)</f>
        <v>37248</v>
      </c>
      <c r="AC1393" s="272">
        <f>SUM(AC1394:AC1396,AC1400,AC1406,AC1407)</f>
        <v>40251</v>
      </c>
      <c r="AD1393" s="272">
        <f>SUM(AD1394:AD1396,AD1400,AD1406,AD1407)</f>
        <v>38884</v>
      </c>
      <c r="AE1393" s="273">
        <f t="shared" si="1062"/>
        <v>1553</v>
      </c>
      <c r="AF1393" s="273">
        <f t="shared" si="1062"/>
        <v>1594</v>
      </c>
      <c r="AG1393" s="273">
        <f t="shared" si="1062"/>
        <v>1557</v>
      </c>
      <c r="AH1393" s="273">
        <f t="shared" si="1062"/>
        <v>1634</v>
      </c>
      <c r="AI1393" s="272">
        <f t="shared" si="1062"/>
        <v>1585</v>
      </c>
      <c r="AJ1393" s="272">
        <f t="shared" si="1062"/>
        <v>1541</v>
      </c>
      <c r="AK1393" s="272">
        <f t="shared" si="1062"/>
        <v>1616</v>
      </c>
      <c r="AL1393" s="272">
        <f t="shared" si="1062"/>
        <v>1504</v>
      </c>
      <c r="AM1393" s="273">
        <f t="shared" si="1062"/>
        <v>82880</v>
      </c>
      <c r="AN1393" s="273">
        <f t="shared" si="1062"/>
        <v>98127</v>
      </c>
      <c r="AO1393" s="273">
        <f t="shared" si="1062"/>
        <v>106525</v>
      </c>
      <c r="AP1393" s="273">
        <f t="shared" si="1062"/>
        <v>118853</v>
      </c>
      <c r="AQ1393" s="272">
        <f t="shared" si="1062"/>
        <v>97538</v>
      </c>
      <c r="AR1393" s="272">
        <f t="shared" si="1062"/>
        <v>105758</v>
      </c>
      <c r="AS1393" s="272">
        <f t="shared" si="1062"/>
        <v>118115</v>
      </c>
      <c r="AT1393" s="272">
        <f t="shared" si="1062"/>
        <v>109050</v>
      </c>
      <c r="AU1393" s="273">
        <f t="shared" si="1062"/>
        <v>15542</v>
      </c>
      <c r="AV1393" s="273">
        <f t="shared" si="1062"/>
        <v>18640</v>
      </c>
      <c r="AW1393" s="273">
        <f t="shared" si="1062"/>
        <v>20478</v>
      </c>
      <c r="AX1393" s="273">
        <f t="shared" si="1062"/>
        <v>23232</v>
      </c>
      <c r="AY1393" s="272">
        <f t="shared" si="1062"/>
        <v>18615</v>
      </c>
      <c r="AZ1393" s="272">
        <f t="shared" si="1062"/>
        <v>20442</v>
      </c>
      <c r="BA1393" s="272">
        <f t="shared" si="1062"/>
        <v>23201</v>
      </c>
      <c r="BB1393" s="272">
        <f t="shared" si="1062"/>
        <v>21081</v>
      </c>
      <c r="BC1393" s="273">
        <f t="shared" si="1062"/>
        <v>65324</v>
      </c>
      <c r="BD1393" s="273">
        <f t="shared" si="1061"/>
        <v>74767.751469800001</v>
      </c>
      <c r="BE1393" s="273">
        <f t="shared" si="1061"/>
        <v>80828.113614999995</v>
      </c>
      <c r="BF1393" s="273">
        <f t="shared" si="1061"/>
        <v>90141.246805999996</v>
      </c>
      <c r="BG1393" s="272">
        <f t="shared" si="1061"/>
        <v>74268</v>
      </c>
      <c r="BH1393" s="272">
        <f t="shared" si="1061"/>
        <v>79988</v>
      </c>
      <c r="BI1393" s="272">
        <f t="shared" si="1061"/>
        <v>89483</v>
      </c>
      <c r="BJ1393" s="272">
        <f t="shared" si="1061"/>
        <v>82682</v>
      </c>
      <c r="BK1393" s="273">
        <f t="shared" ref="BK1393:CH1393" si="1063">SUM(BK1394:BK1396,BK1400,BK1406,BK1407)</f>
        <v>2014</v>
      </c>
      <c r="BL1393" s="273">
        <f t="shared" si="1063"/>
        <v>4719.2485301999995</v>
      </c>
      <c r="BM1393" s="273">
        <f t="shared" si="1063"/>
        <v>5218.8863849999998</v>
      </c>
      <c r="BN1393" s="273">
        <f t="shared" si="1063"/>
        <v>5479.7531940000008</v>
      </c>
      <c r="BO1393" s="272">
        <f t="shared" si="1063"/>
        <v>4655</v>
      </c>
      <c r="BP1393" s="272">
        <f t="shared" si="1063"/>
        <v>5328</v>
      </c>
      <c r="BQ1393" s="272">
        <f t="shared" si="1063"/>
        <v>5431</v>
      </c>
      <c r="BR1393" s="272">
        <f t="shared" si="1063"/>
        <v>5287</v>
      </c>
      <c r="BS1393" s="273">
        <f t="shared" si="1063"/>
        <v>4395</v>
      </c>
      <c r="BT1393" s="273">
        <f t="shared" si="1063"/>
        <v>6479</v>
      </c>
      <c r="BU1393" s="273">
        <f t="shared" si="1063"/>
        <v>6619</v>
      </c>
      <c r="BV1393" s="273">
        <f t="shared" si="1063"/>
        <v>7334</v>
      </c>
      <c r="BW1393" s="272">
        <f t="shared" si="1063"/>
        <v>6415</v>
      </c>
      <c r="BX1393" s="272">
        <f t="shared" si="1063"/>
        <v>7097</v>
      </c>
      <c r="BY1393" s="272">
        <f t="shared" si="1063"/>
        <v>7347</v>
      </c>
      <c r="BZ1393" s="272">
        <f t="shared" si="1063"/>
        <v>7204</v>
      </c>
      <c r="CA1393" s="273">
        <f t="shared" si="1063"/>
        <v>2381</v>
      </c>
      <c r="CB1393" s="273">
        <f t="shared" si="1063"/>
        <v>1759.7514698</v>
      </c>
      <c r="CC1393" s="273">
        <f t="shared" si="1063"/>
        <v>1400.113615</v>
      </c>
      <c r="CD1393" s="273">
        <f t="shared" si="1063"/>
        <v>1854.2468059999999</v>
      </c>
      <c r="CE1393" s="272">
        <f t="shared" si="1063"/>
        <v>1760</v>
      </c>
      <c r="CF1393" s="272">
        <f t="shared" si="1063"/>
        <v>1769</v>
      </c>
      <c r="CG1393" s="272">
        <f t="shared" si="1063"/>
        <v>1916</v>
      </c>
      <c r="CH1393" s="272">
        <f t="shared" si="1063"/>
        <v>1917</v>
      </c>
      <c r="CI1393" s="560"/>
      <c r="CJ1393" s="273">
        <f t="shared" ref="CJ1393:DW1393" si="1064">SUM(CJ1394:CJ1396,CJ1400,CJ1406,CJ1407)</f>
        <v>65319</v>
      </c>
      <c r="CK1393" s="273">
        <f t="shared" si="1064"/>
        <v>77409</v>
      </c>
      <c r="CL1393" s="273">
        <f t="shared" si="1064"/>
        <v>78850</v>
      </c>
      <c r="CM1393" s="273">
        <f t="shared" si="1064"/>
        <v>85262</v>
      </c>
      <c r="CN1393" s="272">
        <f t="shared" si="1064"/>
        <v>74268</v>
      </c>
      <c r="CO1393" s="272">
        <f t="shared" si="1064"/>
        <v>75681.498605680405</v>
      </c>
      <c r="CP1393" s="272">
        <f t="shared" si="1064"/>
        <v>83041.376774192366</v>
      </c>
      <c r="CQ1393" s="272">
        <f t="shared" si="1064"/>
        <v>82040.796867660596</v>
      </c>
      <c r="CR1393" s="273">
        <f t="shared" si="1064"/>
        <v>42699</v>
      </c>
      <c r="CS1393" s="273">
        <f t="shared" si="1064"/>
        <v>51744</v>
      </c>
      <c r="CT1393" s="273">
        <f t="shared" si="1064"/>
        <v>55409</v>
      </c>
      <c r="CU1393" s="273">
        <f t="shared" si="1064"/>
        <v>59359</v>
      </c>
      <c r="CV1393" s="272">
        <f t="shared" si="1064"/>
        <v>48606</v>
      </c>
      <c r="CW1393" s="272">
        <f t="shared" si="1064"/>
        <v>52237.498605680397</v>
      </c>
      <c r="CX1393" s="272">
        <f t="shared" si="1064"/>
        <v>57713.376774192366</v>
      </c>
      <c r="CY1393" s="272">
        <f t="shared" si="1064"/>
        <v>55824.796867660589</v>
      </c>
      <c r="CZ1393" s="273">
        <f t="shared" si="1064"/>
        <v>18170</v>
      </c>
      <c r="DA1393" s="273">
        <f t="shared" si="1064"/>
        <v>18721</v>
      </c>
      <c r="DB1393" s="273">
        <f t="shared" si="1064"/>
        <v>16317</v>
      </c>
      <c r="DC1393" s="273">
        <f t="shared" si="1064"/>
        <v>17934</v>
      </c>
      <c r="DD1393" s="272">
        <f t="shared" si="1064"/>
        <v>19087</v>
      </c>
      <c r="DE1393" s="272">
        <f t="shared" si="1064"/>
        <v>16652</v>
      </c>
      <c r="DF1393" s="272">
        <f t="shared" si="1064"/>
        <v>18010</v>
      </c>
      <c r="DG1393" s="272">
        <f t="shared" si="1064"/>
        <v>18603</v>
      </c>
      <c r="DH1393" s="273">
        <f t="shared" si="1064"/>
        <v>4450</v>
      </c>
      <c r="DI1393" s="273">
        <f t="shared" si="1064"/>
        <v>6944</v>
      </c>
      <c r="DJ1393" s="273">
        <f t="shared" si="1064"/>
        <v>7124</v>
      </c>
      <c r="DK1393" s="273">
        <f t="shared" si="1064"/>
        <v>7969</v>
      </c>
      <c r="DL1393" s="272">
        <f t="shared" si="1064"/>
        <v>6575</v>
      </c>
      <c r="DM1393" s="272">
        <f t="shared" si="1064"/>
        <v>6792</v>
      </c>
      <c r="DN1393" s="272">
        <f t="shared" si="1064"/>
        <v>7318</v>
      </c>
      <c r="DO1393" s="272">
        <f t="shared" si="1064"/>
        <v>7613</v>
      </c>
      <c r="DP1393" s="273">
        <f t="shared" si="1064"/>
        <v>5</v>
      </c>
      <c r="DQ1393" s="273">
        <f t="shared" si="1064"/>
        <v>-2641.2485301999995</v>
      </c>
      <c r="DR1393" s="273">
        <f t="shared" si="1064"/>
        <v>1978.1136150000002</v>
      </c>
      <c r="DS1393" s="273">
        <f t="shared" si="1064"/>
        <v>4879.2468059999992</v>
      </c>
      <c r="DT1393" s="272">
        <f t="shared" si="1064"/>
        <v>0</v>
      </c>
      <c r="DU1393" s="272">
        <f t="shared" si="1064"/>
        <v>4306.5013943195963</v>
      </c>
      <c r="DV1393" s="272">
        <f t="shared" si="1064"/>
        <v>6441.6232258076361</v>
      </c>
      <c r="DW1393" s="272">
        <f t="shared" si="1064"/>
        <v>641.20313233941056</v>
      </c>
      <c r="DX1393" s="610">
        <f t="shared" si="964"/>
        <v>0.28662173677279418</v>
      </c>
      <c r="DY1393" s="610">
        <f t="shared" si="964"/>
        <v>0.25660994863558539</v>
      </c>
      <c r="DZ1393" s="610">
        <f t="shared" si="964"/>
        <v>0.25399893548477465</v>
      </c>
      <c r="EA1393" s="610">
        <f t="shared" si="963"/>
        <v>0.24803067403147125</v>
      </c>
      <c r="EB1393" s="611">
        <f t="shared" si="963"/>
        <v>0.26160915711538751</v>
      </c>
      <c r="EC1393" s="611">
        <f t="shared" si="963"/>
        <v>0.26048827564985699</v>
      </c>
      <c r="ED1393" s="611">
        <f t="shared" si="963"/>
        <v>0.25417082380874201</v>
      </c>
      <c r="EE1393" s="611">
        <f t="shared" si="963"/>
        <v>0.2628487220566067</v>
      </c>
      <c r="EF1393" s="553"/>
      <c r="EG1393" s="273">
        <f t="shared" ref="EG1393:EM1393" si="1065">SUM(EG1394:EG1396,EG1400,EG1406,EG1407)</f>
        <v>53452</v>
      </c>
      <c r="EH1393" s="273">
        <f t="shared" si="1065"/>
        <v>22375</v>
      </c>
      <c r="EI1393" s="273">
        <f t="shared" si="1065"/>
        <v>31075</v>
      </c>
      <c r="EJ1393" s="273">
        <f t="shared" si="1065"/>
        <v>5446</v>
      </c>
      <c r="EK1393" s="273">
        <f t="shared" si="1065"/>
        <v>40082</v>
      </c>
      <c r="EL1393" s="273">
        <f t="shared" si="1065"/>
        <v>390708</v>
      </c>
      <c r="EM1393" s="273">
        <f t="shared" si="1065"/>
        <v>384769</v>
      </c>
      <c r="EN1393" s="612">
        <f t="shared" si="845"/>
        <v>0.41859986529970816</v>
      </c>
      <c r="EO1393" s="273">
        <f t="shared" si="846"/>
        <v>17.525341914722446</v>
      </c>
      <c r="EP1393" s="612">
        <f t="shared" si="847"/>
        <v>0.74986904138292299</v>
      </c>
      <c r="EQ1393" s="273">
        <f t="shared" si="848"/>
        <v>102588.12207582133</v>
      </c>
      <c r="ER1393" s="273">
        <f t="shared" si="849"/>
        <v>1179.4955761335589</v>
      </c>
      <c r="ES1393" s="555"/>
      <c r="ET1393" s="272">
        <f t="shared" ref="ET1393:EZ1393" si="1066">SUM(ET1394:ET1396,ET1400,ET1406,ET1407)</f>
        <v>73851</v>
      </c>
      <c r="EU1393" s="272">
        <f t="shared" si="1066"/>
        <v>32374</v>
      </c>
      <c r="EV1393" s="272">
        <f t="shared" si="1066"/>
        <v>41469</v>
      </c>
      <c r="EW1393" s="272">
        <f t="shared" si="1066"/>
        <v>8742</v>
      </c>
      <c r="EX1393" s="272">
        <f t="shared" si="1066"/>
        <v>80946</v>
      </c>
      <c r="EY1393" s="272">
        <f t="shared" si="1066"/>
        <v>444531</v>
      </c>
      <c r="EZ1393" s="272">
        <f t="shared" si="1066"/>
        <v>438203</v>
      </c>
      <c r="FA1393" s="613">
        <f t="shared" ref="FA1393:FA1456" si="1067">IFERROR(EU1393/ET1393,0)</f>
        <v>0.43836914869128379</v>
      </c>
      <c r="FB1393" s="614">
        <f t="shared" ref="FB1393:FB1456" si="1068">IFERROR((EW1393/EV1393)*100,0)</f>
        <v>21.080807350068724</v>
      </c>
      <c r="FC1393" s="613">
        <f t="shared" ref="FC1393:FC1456" si="1069">IFERROR(EX1393/ET1393,0)</f>
        <v>1.0960718202867936</v>
      </c>
      <c r="FD1393" s="272">
        <f t="shared" ref="FD1393:FD1456" si="1070">IFERROR((EX1393*1000000)/EY1393,0)</f>
        <v>182093.03738097005</v>
      </c>
      <c r="FE1393" s="272">
        <f t="shared" ref="FE1393:FE1456" si="1071">IFERROR((EW1393*1000000)/EZ1393/12,0)</f>
        <v>1662.4715029335719</v>
      </c>
      <c r="FF1393" s="272">
        <f>SUM(FF1394:FF1396,FF1400,FF1406,FF1407)</f>
        <v>97532</v>
      </c>
      <c r="FG1393" s="614">
        <f t="shared" si="878"/>
        <v>19.75249148997252</v>
      </c>
      <c r="FH1393" s="272">
        <f>SUM(FH1394:FH1396,FH1400,FH1406,FH1407)</f>
        <v>19265</v>
      </c>
      <c r="FI1393" s="272">
        <f>SUM(FI1394:FI1396,FI1400,FI1406,FI1407)</f>
        <v>97532</v>
      </c>
      <c r="FJ1393" s="272">
        <f>SUM(FJ1394:FJ1396,FJ1400,FJ1406,FJ1407)</f>
        <v>137</v>
      </c>
      <c r="FK1393" s="272">
        <f t="shared" ref="FK1393:FM1456" si="1072">FI1393-FH1393-FJ1393</f>
        <v>78130</v>
      </c>
      <c r="FL1393" s="272">
        <f>SUM(FL1394:FL1396,FL1400,FL1406,FL1407)</f>
        <v>6944</v>
      </c>
      <c r="FM1393" s="272">
        <f t="shared" si="1072"/>
        <v>71049</v>
      </c>
      <c r="FN1393" s="553"/>
      <c r="FO1393" s="413">
        <v>18620</v>
      </c>
      <c r="FP1393" s="413">
        <v>20416</v>
      </c>
      <c r="FQ1393" s="413">
        <v>23175</v>
      </c>
      <c r="FR1393" s="413">
        <v>21014</v>
      </c>
      <c r="FS1393" s="413">
        <f>AY1393-FO1393</f>
        <v>-5</v>
      </c>
      <c r="FT1393" s="413">
        <f>AZ1393-FP1393</f>
        <v>26</v>
      </c>
      <c r="FU1393" s="413">
        <f>BA1393-FQ1393</f>
        <v>26</v>
      </c>
      <c r="FV1393" s="413">
        <f>BB1393-FR1393</f>
        <v>67</v>
      </c>
      <c r="FW1393" s="553"/>
      <c r="FX1393" s="553"/>
      <c r="FY1393" s="553"/>
    </row>
    <row r="1394" spans="1:181">
      <c r="E1394" s="392"/>
      <c r="F1394" s="371" t="s">
        <v>2811</v>
      </c>
      <c r="G1394" s="371" t="s">
        <v>2812</v>
      </c>
      <c r="H1394" s="371"/>
      <c r="I1394" s="392"/>
      <c r="J1394" s="561"/>
      <c r="O1394" s="275">
        <f t="shared" ref="O1394:BC1396" si="1073">O1343</f>
        <v>9976</v>
      </c>
      <c r="P1394" s="275">
        <f t="shared" si="1073"/>
        <v>3738</v>
      </c>
      <c r="Q1394" s="275">
        <f t="shared" si="1073"/>
        <v>3972</v>
      </c>
      <c r="R1394" s="275">
        <f t="shared" si="1073"/>
        <v>5453</v>
      </c>
      <c r="S1394" s="274">
        <f t="shared" si="1073"/>
        <v>3742</v>
      </c>
      <c r="T1394" s="274">
        <f t="shared" si="1073"/>
        <v>3980</v>
      </c>
      <c r="U1394" s="274">
        <f t="shared" si="1073"/>
        <v>5464</v>
      </c>
      <c r="V1394" s="274">
        <f t="shared" si="1073"/>
        <v>3249</v>
      </c>
      <c r="W1394" s="275">
        <f t="shared" si="1073"/>
        <v>1153</v>
      </c>
      <c r="X1394" s="275">
        <f t="shared" si="1073"/>
        <v>390</v>
      </c>
      <c r="Y1394" s="275">
        <f t="shared" si="1073"/>
        <v>423</v>
      </c>
      <c r="Z1394" s="275">
        <f t="shared" si="1073"/>
        <v>582</v>
      </c>
      <c r="AA1394" s="274">
        <f t="shared" si="1073"/>
        <v>394</v>
      </c>
      <c r="AB1394" s="274">
        <f t="shared" si="1073"/>
        <v>432</v>
      </c>
      <c r="AC1394" s="274">
        <f t="shared" si="1073"/>
        <v>593</v>
      </c>
      <c r="AD1394" s="274">
        <f t="shared" si="1073"/>
        <v>353</v>
      </c>
      <c r="AE1394" s="275">
        <f t="shared" si="1073"/>
        <v>165</v>
      </c>
      <c r="AF1394" s="275">
        <f t="shared" si="1073"/>
        <v>55</v>
      </c>
      <c r="AG1394" s="275">
        <f t="shared" si="1073"/>
        <v>53</v>
      </c>
      <c r="AH1394" s="275">
        <f t="shared" si="1073"/>
        <v>56</v>
      </c>
      <c r="AI1394" s="274">
        <f t="shared" si="1073"/>
        <v>54</v>
      </c>
      <c r="AJ1394" s="274">
        <f t="shared" si="1073"/>
        <v>18</v>
      </c>
      <c r="AK1394" s="274">
        <f t="shared" si="1073"/>
        <v>55</v>
      </c>
      <c r="AL1394" s="274">
        <f t="shared" si="1073"/>
        <v>40</v>
      </c>
      <c r="AM1394" s="275">
        <f t="shared" si="1073"/>
        <v>8823</v>
      </c>
      <c r="AN1394" s="275">
        <f t="shared" si="1073"/>
        <v>3347</v>
      </c>
      <c r="AO1394" s="275">
        <f t="shared" si="1073"/>
        <v>3548</v>
      </c>
      <c r="AP1394" s="275">
        <f t="shared" si="1073"/>
        <v>4872</v>
      </c>
      <c r="AQ1394" s="274">
        <f t="shared" si="1073"/>
        <v>3347</v>
      </c>
      <c r="AR1394" s="274">
        <f t="shared" si="1073"/>
        <v>3548</v>
      </c>
      <c r="AS1394" s="274">
        <f t="shared" si="1073"/>
        <v>4872</v>
      </c>
      <c r="AT1394" s="274">
        <f t="shared" si="1073"/>
        <v>2897</v>
      </c>
      <c r="AU1394" s="275">
        <f t="shared" si="1073"/>
        <v>756</v>
      </c>
      <c r="AV1394" s="275">
        <f t="shared" si="1073"/>
        <v>298</v>
      </c>
      <c r="AW1394" s="275">
        <f t="shared" si="1073"/>
        <v>315</v>
      </c>
      <c r="AX1394" s="275">
        <f t="shared" si="1073"/>
        <v>432</v>
      </c>
      <c r="AY1394" s="274">
        <f t="shared" si="1073"/>
        <v>298</v>
      </c>
      <c r="AZ1394" s="274">
        <f t="shared" si="1073"/>
        <v>315</v>
      </c>
      <c r="BA1394" s="274">
        <f t="shared" si="1073"/>
        <v>432</v>
      </c>
      <c r="BB1394" s="274">
        <f t="shared" si="1073"/>
        <v>260</v>
      </c>
      <c r="BC1394" s="275">
        <f t="shared" si="1073"/>
        <v>8016</v>
      </c>
      <c r="BD1394" s="275">
        <f t="shared" si="1061"/>
        <v>2926.2514700000002</v>
      </c>
      <c r="BE1394" s="275">
        <f t="shared" si="1061"/>
        <v>3169.97666249136</v>
      </c>
      <c r="BF1394" s="275">
        <f t="shared" si="1061"/>
        <v>4320.7497519999997</v>
      </c>
      <c r="BG1394" s="274">
        <f t="shared" si="1061"/>
        <v>2941</v>
      </c>
      <c r="BH1394" s="274">
        <f t="shared" si="1061"/>
        <v>3194</v>
      </c>
      <c r="BI1394" s="274">
        <f t="shared" si="1061"/>
        <v>4334</v>
      </c>
      <c r="BJ1394" s="274">
        <f t="shared" si="1061"/>
        <v>2528</v>
      </c>
      <c r="BK1394" s="275">
        <f t="shared" ref="BK1394:CH1396" si="1074">BK1343</f>
        <v>51</v>
      </c>
      <c r="BL1394" s="275">
        <f t="shared" si="1074"/>
        <v>122.74853</v>
      </c>
      <c r="BM1394" s="275">
        <f t="shared" si="1074"/>
        <v>63.023337508640161</v>
      </c>
      <c r="BN1394" s="275">
        <f t="shared" si="1074"/>
        <v>119.250248</v>
      </c>
      <c r="BO1394" s="274">
        <f t="shared" si="1074"/>
        <v>108</v>
      </c>
      <c r="BP1394" s="274">
        <f t="shared" si="1074"/>
        <v>39</v>
      </c>
      <c r="BQ1394" s="274">
        <f t="shared" si="1074"/>
        <v>106</v>
      </c>
      <c r="BR1394" s="274">
        <f t="shared" si="1074"/>
        <v>109</v>
      </c>
      <c r="BS1394" s="275">
        <f t="shared" si="1074"/>
        <v>68</v>
      </c>
      <c r="BT1394" s="275">
        <f t="shared" si="1074"/>
        <v>125</v>
      </c>
      <c r="BU1394" s="275">
        <f t="shared" si="1074"/>
        <v>115</v>
      </c>
      <c r="BV1394" s="275">
        <f t="shared" si="1074"/>
        <v>125</v>
      </c>
      <c r="BW1394" s="274">
        <f t="shared" si="1074"/>
        <v>110</v>
      </c>
      <c r="BX1394" s="274">
        <f t="shared" si="1074"/>
        <v>102</v>
      </c>
      <c r="BY1394" s="274">
        <f t="shared" si="1074"/>
        <v>112</v>
      </c>
      <c r="BZ1394" s="274">
        <f t="shared" si="1074"/>
        <v>109</v>
      </c>
      <c r="CA1394" s="275">
        <f t="shared" si="1074"/>
        <v>17</v>
      </c>
      <c r="CB1394" s="275">
        <f t="shared" si="1074"/>
        <v>2.2514699999999999</v>
      </c>
      <c r="CC1394" s="275">
        <f t="shared" si="1074"/>
        <v>51.976662491359839</v>
      </c>
      <c r="CD1394" s="275">
        <f t="shared" si="1074"/>
        <v>5.749752</v>
      </c>
      <c r="CE1394" s="274">
        <f t="shared" si="1074"/>
        <v>2</v>
      </c>
      <c r="CF1394" s="274">
        <f t="shared" si="1074"/>
        <v>63</v>
      </c>
      <c r="CG1394" s="274">
        <f t="shared" si="1074"/>
        <v>6</v>
      </c>
      <c r="CH1394" s="274">
        <f t="shared" si="1074"/>
        <v>0</v>
      </c>
      <c r="CI1394" s="562"/>
      <c r="CJ1394" s="275">
        <f t="shared" ref="CJ1394:DW1396" si="1075">CJ1343</f>
        <v>8015</v>
      </c>
      <c r="CK1394" s="275">
        <f t="shared" si="1075"/>
        <v>4066</v>
      </c>
      <c r="CL1394" s="275">
        <f t="shared" si="1075"/>
        <v>3947</v>
      </c>
      <c r="CM1394" s="275">
        <f t="shared" si="1075"/>
        <v>4886</v>
      </c>
      <c r="CN1394" s="274">
        <f t="shared" si="1075"/>
        <v>2941</v>
      </c>
      <c r="CO1394" s="274">
        <f t="shared" si="1075"/>
        <v>2895.8738448708773</v>
      </c>
      <c r="CP1394" s="274">
        <f t="shared" si="1075"/>
        <v>3585.7119543043686</v>
      </c>
      <c r="CQ1394" s="274">
        <f t="shared" si="1075"/>
        <v>2752.443470118184</v>
      </c>
      <c r="CR1394" s="275">
        <f t="shared" si="1075"/>
        <v>3615</v>
      </c>
      <c r="CS1394" s="275">
        <f t="shared" si="1075"/>
        <v>1872</v>
      </c>
      <c r="CT1394" s="275">
        <f t="shared" si="1075"/>
        <v>1984</v>
      </c>
      <c r="CU1394" s="275">
        <f t="shared" si="1075"/>
        <v>2723</v>
      </c>
      <c r="CV1394" s="274">
        <f t="shared" si="1075"/>
        <v>1492</v>
      </c>
      <c r="CW1394" s="274">
        <f t="shared" si="1075"/>
        <v>1581.8738448708773</v>
      </c>
      <c r="CX1394" s="274">
        <f t="shared" si="1075"/>
        <v>2171.7119543043686</v>
      </c>
      <c r="CY1394" s="274">
        <f t="shared" si="1075"/>
        <v>1291.443470118184</v>
      </c>
      <c r="CZ1394" s="275">
        <f t="shared" si="1075"/>
        <v>4112</v>
      </c>
      <c r="DA1394" s="275">
        <f t="shared" si="1075"/>
        <v>1847</v>
      </c>
      <c r="DB1394" s="275">
        <f t="shared" si="1075"/>
        <v>1610</v>
      </c>
      <c r="DC1394" s="275">
        <f t="shared" si="1075"/>
        <v>1770</v>
      </c>
      <c r="DD1394" s="274">
        <f t="shared" si="1075"/>
        <v>1122</v>
      </c>
      <c r="DE1394" s="274">
        <f t="shared" si="1075"/>
        <v>980</v>
      </c>
      <c r="DF1394" s="274">
        <f t="shared" si="1075"/>
        <v>1059</v>
      </c>
      <c r="DG1394" s="274">
        <f t="shared" si="1075"/>
        <v>1094</v>
      </c>
      <c r="DH1394" s="275">
        <f t="shared" si="1075"/>
        <v>288</v>
      </c>
      <c r="DI1394" s="275">
        <f t="shared" si="1075"/>
        <v>347</v>
      </c>
      <c r="DJ1394" s="275">
        <f t="shared" si="1075"/>
        <v>353</v>
      </c>
      <c r="DK1394" s="275">
        <f t="shared" si="1075"/>
        <v>393</v>
      </c>
      <c r="DL1394" s="274">
        <f t="shared" si="1075"/>
        <v>327</v>
      </c>
      <c r="DM1394" s="274">
        <f t="shared" si="1075"/>
        <v>334</v>
      </c>
      <c r="DN1394" s="274">
        <f t="shared" si="1075"/>
        <v>355</v>
      </c>
      <c r="DO1394" s="274">
        <f t="shared" si="1075"/>
        <v>367</v>
      </c>
      <c r="DP1394" s="275">
        <f t="shared" si="1075"/>
        <v>1</v>
      </c>
      <c r="DQ1394" s="275">
        <f t="shared" si="1075"/>
        <v>-1139.7485299999998</v>
      </c>
      <c r="DR1394" s="275">
        <f t="shared" si="1075"/>
        <v>-777.02333750864</v>
      </c>
      <c r="DS1394" s="275">
        <f t="shared" si="1075"/>
        <v>-565.25024800000028</v>
      </c>
      <c r="DT1394" s="274">
        <f t="shared" si="1075"/>
        <v>0</v>
      </c>
      <c r="DU1394" s="274">
        <f t="shared" si="1075"/>
        <v>298.12615512912248</v>
      </c>
      <c r="DV1394" s="274">
        <f t="shared" si="1075"/>
        <v>748.28804569563147</v>
      </c>
      <c r="DW1394" s="274">
        <f t="shared" si="1075"/>
        <v>-224.44347011818411</v>
      </c>
      <c r="DX1394" s="615">
        <f t="shared" si="964"/>
        <v>0.11557738572574178</v>
      </c>
      <c r="DY1394" s="615">
        <f t="shared" si="964"/>
        <v>0.1043338683788122</v>
      </c>
      <c r="DZ1394" s="615">
        <f t="shared" si="964"/>
        <v>0.10649546827794562</v>
      </c>
      <c r="EA1394" s="615">
        <f t="shared" si="963"/>
        <v>0.10673024023473318</v>
      </c>
      <c r="EB1394" s="616">
        <f t="shared" si="963"/>
        <v>0.10529128808123998</v>
      </c>
      <c r="EC1394" s="616">
        <f t="shared" si="963"/>
        <v>0.10854271356783919</v>
      </c>
      <c r="ED1394" s="616">
        <f t="shared" si="963"/>
        <v>0.1085285505124451</v>
      </c>
      <c r="EE1394" s="616">
        <f t="shared" si="963"/>
        <v>0.10864881502000616</v>
      </c>
      <c r="EF1394" s="553"/>
      <c r="EG1394" s="275">
        <f t="shared" ref="EG1394:EM1396" si="1076">EG1343</f>
        <v>1111</v>
      </c>
      <c r="EH1394" s="275">
        <f t="shared" si="1076"/>
        <v>253</v>
      </c>
      <c r="EI1394" s="275">
        <f t="shared" si="1076"/>
        <v>858</v>
      </c>
      <c r="EJ1394" s="275">
        <f t="shared" si="1076"/>
        <v>172</v>
      </c>
      <c r="EK1394" s="275">
        <f t="shared" si="1076"/>
        <v>1137</v>
      </c>
      <c r="EL1394" s="275">
        <f t="shared" si="1076"/>
        <v>13205</v>
      </c>
      <c r="EM1394" s="275">
        <f t="shared" si="1076"/>
        <v>12911</v>
      </c>
      <c r="EN1394" s="617">
        <f t="shared" si="845"/>
        <v>0.22772277227722773</v>
      </c>
      <c r="EO1394" s="275">
        <f t="shared" si="846"/>
        <v>20.046620046620049</v>
      </c>
      <c r="EP1394" s="617">
        <f t="shared" si="847"/>
        <v>1.0234023402340233</v>
      </c>
      <c r="EQ1394" s="275">
        <f t="shared" si="848"/>
        <v>86103.748580083295</v>
      </c>
      <c r="ER1394" s="275">
        <f t="shared" si="849"/>
        <v>1110.1644592466373</v>
      </c>
      <c r="ES1394" s="618"/>
      <c r="ET1394" s="274">
        <f t="shared" ref="ET1394:EZ1396" si="1077">ET1343</f>
        <v>843</v>
      </c>
      <c r="EU1394" s="274">
        <f t="shared" si="1077"/>
        <v>288</v>
      </c>
      <c r="EV1394" s="274">
        <f t="shared" si="1077"/>
        <v>556</v>
      </c>
      <c r="EW1394" s="274">
        <f t="shared" si="1077"/>
        <v>188</v>
      </c>
      <c r="EX1394" s="274">
        <f t="shared" si="1077"/>
        <v>1424</v>
      </c>
      <c r="EY1394" s="274">
        <f t="shared" si="1077"/>
        <v>10502</v>
      </c>
      <c r="EZ1394" s="274">
        <f t="shared" si="1077"/>
        <v>10400</v>
      </c>
      <c r="FA1394" s="619">
        <f t="shared" si="1067"/>
        <v>0.34163701067615659</v>
      </c>
      <c r="FB1394" s="620">
        <f t="shared" si="1068"/>
        <v>33.812949640287769</v>
      </c>
      <c r="FC1394" s="619">
        <f t="shared" si="1069"/>
        <v>1.6892052194543297</v>
      </c>
      <c r="FD1394" s="274">
        <f t="shared" si="1070"/>
        <v>135593.22033898305</v>
      </c>
      <c r="FE1394" s="274">
        <f t="shared" si="1071"/>
        <v>1506.4102564102566</v>
      </c>
      <c r="FF1394" s="274">
        <f>FF1343</f>
        <v>3417</v>
      </c>
      <c r="FG1394" s="620">
        <f t="shared" si="878"/>
        <v>9.1893473807433423</v>
      </c>
      <c r="FH1394" s="274">
        <f t="shared" ref="FH1394:FJ1396" si="1078">FH1343</f>
        <v>314</v>
      </c>
      <c r="FI1394" s="274">
        <f t="shared" si="1078"/>
        <v>3417</v>
      </c>
      <c r="FJ1394" s="274">
        <f t="shared" si="1078"/>
        <v>8</v>
      </c>
      <c r="FK1394" s="274">
        <f t="shared" si="1072"/>
        <v>3095</v>
      </c>
      <c r="FL1394" s="274">
        <f>FL1343</f>
        <v>242</v>
      </c>
      <c r="FM1394" s="274">
        <f t="shared" si="1072"/>
        <v>2845</v>
      </c>
      <c r="FN1394" s="553"/>
      <c r="FO1394" s="413">
        <v>299</v>
      </c>
      <c r="FP1394" s="413">
        <v>315</v>
      </c>
      <c r="FQ1394" s="413">
        <v>431</v>
      </c>
      <c r="FR1394" s="413">
        <v>260</v>
      </c>
      <c r="FS1394" s="413">
        <f>AY1394-FO1394</f>
        <v>-1</v>
      </c>
      <c r="FT1394" s="413">
        <f t="shared" ref="FT1394:FV1457" si="1079">AZ1394-FP1394</f>
        <v>0</v>
      </c>
      <c r="FU1394" s="413">
        <f t="shared" si="1079"/>
        <v>1</v>
      </c>
      <c r="FV1394" s="413">
        <f t="shared" si="1079"/>
        <v>0</v>
      </c>
      <c r="FW1394" s="553"/>
      <c r="FX1394" s="553"/>
      <c r="FY1394" s="553"/>
    </row>
    <row r="1395" spans="1:181">
      <c r="E1395" s="392"/>
      <c r="F1395" s="371" t="s">
        <v>2813</v>
      </c>
      <c r="G1395" s="371" t="s">
        <v>2862</v>
      </c>
      <c r="H1395" s="371"/>
      <c r="I1395" s="392"/>
      <c r="J1395" s="561"/>
      <c r="O1395" s="275">
        <f t="shared" si="1073"/>
        <v>48925</v>
      </c>
      <c r="P1395" s="275">
        <f t="shared" si="1073"/>
        <v>48010</v>
      </c>
      <c r="Q1395" s="275">
        <f t="shared" si="1073"/>
        <v>53867</v>
      </c>
      <c r="R1395" s="275">
        <f t="shared" si="1073"/>
        <v>63498</v>
      </c>
      <c r="S1395" s="274">
        <f t="shared" si="1073"/>
        <v>48220</v>
      </c>
      <c r="T1395" s="274">
        <f t="shared" si="1073"/>
        <v>54260</v>
      </c>
      <c r="U1395" s="274">
        <f t="shared" si="1073"/>
        <v>63961</v>
      </c>
      <c r="V1395" s="274">
        <f t="shared" si="1073"/>
        <v>52477</v>
      </c>
      <c r="W1395" s="275">
        <f t="shared" si="1073"/>
        <v>11457</v>
      </c>
      <c r="X1395" s="275">
        <f t="shared" si="1073"/>
        <v>10157</v>
      </c>
      <c r="Y1395" s="275">
        <f t="shared" si="1073"/>
        <v>11079</v>
      </c>
      <c r="Z1395" s="275">
        <f t="shared" si="1073"/>
        <v>12233</v>
      </c>
      <c r="AA1395" s="274">
        <f t="shared" si="1073"/>
        <v>10368</v>
      </c>
      <c r="AB1395" s="274">
        <f t="shared" si="1073"/>
        <v>11493</v>
      </c>
      <c r="AC1395" s="274">
        <f t="shared" si="1073"/>
        <v>12722</v>
      </c>
      <c r="AD1395" s="274">
        <f t="shared" si="1073"/>
        <v>10437</v>
      </c>
      <c r="AE1395" s="275">
        <f t="shared" si="1073"/>
        <v>705</v>
      </c>
      <c r="AF1395" s="275">
        <f t="shared" si="1073"/>
        <v>672</v>
      </c>
      <c r="AG1395" s="275">
        <f t="shared" si="1073"/>
        <v>657</v>
      </c>
      <c r="AH1395" s="275">
        <f t="shared" si="1073"/>
        <v>688</v>
      </c>
      <c r="AI1395" s="274">
        <f t="shared" si="1073"/>
        <v>640</v>
      </c>
      <c r="AJ1395" s="274">
        <f t="shared" si="1073"/>
        <v>477</v>
      </c>
      <c r="AK1395" s="274">
        <f t="shared" si="1073"/>
        <v>630</v>
      </c>
      <c r="AL1395" s="274">
        <f t="shared" si="1073"/>
        <v>582</v>
      </c>
      <c r="AM1395" s="275">
        <f t="shared" si="1073"/>
        <v>37467</v>
      </c>
      <c r="AN1395" s="275">
        <f t="shared" si="1073"/>
        <v>37854</v>
      </c>
      <c r="AO1395" s="275">
        <f t="shared" si="1073"/>
        <v>42789</v>
      </c>
      <c r="AP1395" s="275">
        <f t="shared" si="1073"/>
        <v>51266</v>
      </c>
      <c r="AQ1395" s="274">
        <f t="shared" si="1073"/>
        <v>37854</v>
      </c>
      <c r="AR1395" s="274">
        <f t="shared" si="1073"/>
        <v>42767</v>
      </c>
      <c r="AS1395" s="274">
        <f t="shared" si="1073"/>
        <v>51240</v>
      </c>
      <c r="AT1395" s="274">
        <f t="shared" si="1073"/>
        <v>42040</v>
      </c>
      <c r="AU1395" s="275">
        <f t="shared" si="1073"/>
        <v>11825</v>
      </c>
      <c r="AV1395" s="275">
        <f t="shared" si="1073"/>
        <v>13643</v>
      </c>
      <c r="AW1395" s="275">
        <f t="shared" si="1073"/>
        <v>15166</v>
      </c>
      <c r="AX1395" s="275">
        <f t="shared" si="1073"/>
        <v>17611</v>
      </c>
      <c r="AY1395" s="274">
        <f t="shared" si="1073"/>
        <v>13643</v>
      </c>
      <c r="AZ1395" s="274">
        <f t="shared" si="1073"/>
        <v>15165</v>
      </c>
      <c r="BA1395" s="274">
        <f t="shared" si="1073"/>
        <v>17609</v>
      </c>
      <c r="BB1395" s="274">
        <f t="shared" si="1073"/>
        <v>15359</v>
      </c>
      <c r="BC1395" s="275">
        <f t="shared" si="1073"/>
        <v>22474</v>
      </c>
      <c r="BD1395" s="275">
        <f t="shared" si="1061"/>
        <v>18629</v>
      </c>
      <c r="BE1395" s="275">
        <f t="shared" si="1061"/>
        <v>21900</v>
      </c>
      <c r="BF1395" s="275">
        <f t="shared" si="1061"/>
        <v>27284</v>
      </c>
      <c r="BG1395" s="274">
        <f t="shared" si="1061"/>
        <v>18716</v>
      </c>
      <c r="BH1395" s="274">
        <f t="shared" si="1061"/>
        <v>21423</v>
      </c>
      <c r="BI1395" s="274">
        <f t="shared" si="1061"/>
        <v>27276</v>
      </c>
      <c r="BJ1395" s="274">
        <f t="shared" si="1061"/>
        <v>20421</v>
      </c>
      <c r="BK1395" s="275">
        <f t="shared" si="1074"/>
        <v>3168</v>
      </c>
      <c r="BL1395" s="275">
        <f t="shared" si="1074"/>
        <v>5582</v>
      </c>
      <c r="BM1395" s="275">
        <f t="shared" si="1074"/>
        <v>5723</v>
      </c>
      <c r="BN1395" s="275">
        <f t="shared" si="1074"/>
        <v>6371</v>
      </c>
      <c r="BO1395" s="274">
        <f t="shared" si="1074"/>
        <v>5495</v>
      </c>
      <c r="BP1395" s="274">
        <f t="shared" si="1074"/>
        <v>6179</v>
      </c>
      <c r="BQ1395" s="274">
        <f t="shared" si="1074"/>
        <v>6355</v>
      </c>
      <c r="BR1395" s="274">
        <f t="shared" si="1074"/>
        <v>6260</v>
      </c>
      <c r="BS1395" s="275">
        <f t="shared" si="1074"/>
        <v>3990</v>
      </c>
      <c r="BT1395" s="275">
        <f t="shared" si="1074"/>
        <v>5582</v>
      </c>
      <c r="BU1395" s="275">
        <f t="shared" si="1074"/>
        <v>5723</v>
      </c>
      <c r="BV1395" s="275">
        <f t="shared" si="1074"/>
        <v>6371</v>
      </c>
      <c r="BW1395" s="274">
        <f t="shared" si="1074"/>
        <v>5495</v>
      </c>
      <c r="BX1395" s="274">
        <f t="shared" si="1074"/>
        <v>6179</v>
      </c>
      <c r="BY1395" s="274">
        <f t="shared" si="1074"/>
        <v>6355</v>
      </c>
      <c r="BZ1395" s="274">
        <f t="shared" si="1074"/>
        <v>6280</v>
      </c>
      <c r="CA1395" s="275">
        <f t="shared" si="1074"/>
        <v>822</v>
      </c>
      <c r="CB1395" s="275">
        <f t="shared" si="1074"/>
        <v>0</v>
      </c>
      <c r="CC1395" s="275">
        <f t="shared" si="1074"/>
        <v>0</v>
      </c>
      <c r="CD1395" s="275">
        <f t="shared" si="1074"/>
        <v>0</v>
      </c>
      <c r="CE1395" s="274">
        <f t="shared" si="1074"/>
        <v>0</v>
      </c>
      <c r="CF1395" s="274">
        <f t="shared" si="1074"/>
        <v>0</v>
      </c>
      <c r="CG1395" s="274">
        <f t="shared" si="1074"/>
        <v>0</v>
      </c>
      <c r="CH1395" s="274">
        <f t="shared" si="1074"/>
        <v>20</v>
      </c>
      <c r="CI1395" s="562"/>
      <c r="CJ1395" s="275">
        <f t="shared" si="1075"/>
        <v>22474</v>
      </c>
      <c r="CK1395" s="275">
        <f t="shared" si="1075"/>
        <v>22790</v>
      </c>
      <c r="CL1395" s="275">
        <f t="shared" si="1075"/>
        <v>22685</v>
      </c>
      <c r="CM1395" s="275">
        <f t="shared" si="1075"/>
        <v>25862</v>
      </c>
      <c r="CN1395" s="274">
        <f t="shared" si="1075"/>
        <v>18716</v>
      </c>
      <c r="CO1395" s="274">
        <f t="shared" si="1075"/>
        <v>20081.122949947228</v>
      </c>
      <c r="CP1395" s="274">
        <f t="shared" si="1075"/>
        <v>23248.158423425964</v>
      </c>
      <c r="CQ1395" s="274">
        <f t="shared" si="1075"/>
        <v>20509.614695041808</v>
      </c>
      <c r="CR1395" s="275">
        <f t="shared" si="1075"/>
        <v>10825</v>
      </c>
      <c r="CS1395" s="275">
        <f t="shared" si="1075"/>
        <v>8525</v>
      </c>
      <c r="CT1395" s="275">
        <f t="shared" si="1075"/>
        <v>9613</v>
      </c>
      <c r="CU1395" s="275">
        <f t="shared" si="1075"/>
        <v>11460</v>
      </c>
      <c r="CV1395" s="274">
        <f t="shared" si="1075"/>
        <v>12147</v>
      </c>
      <c r="CW1395" s="274">
        <f t="shared" si="1075"/>
        <v>13735.122949947228</v>
      </c>
      <c r="CX1395" s="274">
        <f t="shared" si="1075"/>
        <v>16483.158423425968</v>
      </c>
      <c r="CY1395" s="274">
        <f t="shared" si="1075"/>
        <v>13523.614695041808</v>
      </c>
      <c r="CZ1395" s="275">
        <f t="shared" si="1075"/>
        <v>8892</v>
      </c>
      <c r="DA1395" s="275">
        <f t="shared" si="1075"/>
        <v>9871</v>
      </c>
      <c r="DB1395" s="275">
        <f t="shared" si="1075"/>
        <v>8608</v>
      </c>
      <c r="DC1395" s="275">
        <f t="shared" si="1075"/>
        <v>9460</v>
      </c>
      <c r="DD1395" s="274">
        <f t="shared" si="1075"/>
        <v>2425</v>
      </c>
      <c r="DE1395" s="274">
        <f t="shared" si="1075"/>
        <v>2116</v>
      </c>
      <c r="DF1395" s="274">
        <f t="shared" si="1075"/>
        <v>2288</v>
      </c>
      <c r="DG1395" s="274">
        <f t="shared" si="1075"/>
        <v>2364</v>
      </c>
      <c r="DH1395" s="275">
        <f t="shared" si="1075"/>
        <v>2757</v>
      </c>
      <c r="DI1395" s="275">
        <f t="shared" si="1075"/>
        <v>4394</v>
      </c>
      <c r="DJ1395" s="275">
        <f t="shared" si="1075"/>
        <v>4464</v>
      </c>
      <c r="DK1395" s="275">
        <f t="shared" si="1075"/>
        <v>4942</v>
      </c>
      <c r="DL1395" s="274">
        <f t="shared" si="1075"/>
        <v>4144</v>
      </c>
      <c r="DM1395" s="274">
        <f t="shared" si="1075"/>
        <v>4230</v>
      </c>
      <c r="DN1395" s="274">
        <f t="shared" si="1075"/>
        <v>4477</v>
      </c>
      <c r="DO1395" s="274">
        <f t="shared" si="1075"/>
        <v>4622</v>
      </c>
      <c r="DP1395" s="275">
        <f t="shared" si="1075"/>
        <v>0</v>
      </c>
      <c r="DQ1395" s="275">
        <f t="shared" si="1075"/>
        <v>-4161</v>
      </c>
      <c r="DR1395" s="275">
        <f t="shared" si="1075"/>
        <v>-785</v>
      </c>
      <c r="DS1395" s="275">
        <f t="shared" si="1075"/>
        <v>1422</v>
      </c>
      <c r="DT1395" s="274">
        <f t="shared" si="1075"/>
        <v>0</v>
      </c>
      <c r="DU1395" s="274">
        <f t="shared" si="1075"/>
        <v>1341.8770500527717</v>
      </c>
      <c r="DV1395" s="274">
        <f t="shared" si="1075"/>
        <v>4027.8415765740338</v>
      </c>
      <c r="DW1395" s="274">
        <f t="shared" si="1075"/>
        <v>-88.614695041806954</v>
      </c>
      <c r="DX1395" s="615">
        <f t="shared" si="964"/>
        <v>0.2341747572815534</v>
      </c>
      <c r="DY1395" s="615">
        <f t="shared" si="964"/>
        <v>0.21156009164757342</v>
      </c>
      <c r="DZ1395" s="615">
        <f t="shared" si="964"/>
        <v>0.20567323222009765</v>
      </c>
      <c r="EA1395" s="615">
        <f t="shared" si="963"/>
        <v>0.19265173706258465</v>
      </c>
      <c r="EB1395" s="616">
        <f t="shared" si="963"/>
        <v>0.21501451679800912</v>
      </c>
      <c r="EC1395" s="616">
        <f t="shared" si="963"/>
        <v>0.21181349060081092</v>
      </c>
      <c r="ED1395" s="616">
        <f t="shared" si="963"/>
        <v>0.19890245618423727</v>
      </c>
      <c r="EE1395" s="616">
        <f t="shared" si="963"/>
        <v>0.19888713150523085</v>
      </c>
      <c r="EF1395" s="553"/>
      <c r="EG1395" s="275">
        <f t="shared" si="1076"/>
        <v>34700</v>
      </c>
      <c r="EH1395" s="275">
        <f t="shared" si="1076"/>
        <v>10653</v>
      </c>
      <c r="EI1395" s="275">
        <f t="shared" si="1076"/>
        <v>24047</v>
      </c>
      <c r="EJ1395" s="275">
        <f t="shared" si="1076"/>
        <v>3837</v>
      </c>
      <c r="EK1395" s="275">
        <f t="shared" si="1076"/>
        <v>33376</v>
      </c>
      <c r="EL1395" s="275">
        <f t="shared" si="1076"/>
        <v>300465</v>
      </c>
      <c r="EM1395" s="275">
        <f t="shared" si="1076"/>
        <v>299471</v>
      </c>
      <c r="EN1395" s="617">
        <f t="shared" si="845"/>
        <v>0.3070028818443804</v>
      </c>
      <c r="EO1395" s="275">
        <f t="shared" si="846"/>
        <v>15.956252339169128</v>
      </c>
      <c r="EP1395" s="617">
        <f t="shared" si="847"/>
        <v>0.96184438040345821</v>
      </c>
      <c r="EQ1395" s="275">
        <f t="shared" si="848"/>
        <v>111081.15753914765</v>
      </c>
      <c r="ER1395" s="275">
        <f t="shared" si="849"/>
        <v>1067.7160726748166</v>
      </c>
      <c r="ES1395" s="618"/>
      <c r="ET1395" s="274">
        <f t="shared" si="1077"/>
        <v>47162</v>
      </c>
      <c r="EU1395" s="274">
        <f t="shared" si="1077"/>
        <v>14685</v>
      </c>
      <c r="EV1395" s="274">
        <f t="shared" si="1077"/>
        <v>32477</v>
      </c>
      <c r="EW1395" s="274">
        <f t="shared" si="1077"/>
        <v>5973</v>
      </c>
      <c r="EX1395" s="274">
        <f t="shared" si="1077"/>
        <v>65087</v>
      </c>
      <c r="EY1395" s="274">
        <f t="shared" si="1077"/>
        <v>323653</v>
      </c>
      <c r="EZ1395" s="274">
        <f t="shared" si="1077"/>
        <v>322478</v>
      </c>
      <c r="FA1395" s="619">
        <f t="shared" si="1067"/>
        <v>0.31137356346210932</v>
      </c>
      <c r="FB1395" s="620">
        <f t="shared" si="1068"/>
        <v>18.391477045293591</v>
      </c>
      <c r="FC1395" s="619">
        <f t="shared" si="1069"/>
        <v>1.3800729400788772</v>
      </c>
      <c r="FD1395" s="274">
        <f t="shared" si="1070"/>
        <v>201101.17934948849</v>
      </c>
      <c r="FE1395" s="274">
        <f t="shared" si="1071"/>
        <v>1543.5161468379238</v>
      </c>
      <c r="FF1395" s="274">
        <f>FF1344</f>
        <v>38095</v>
      </c>
      <c r="FG1395" s="620">
        <f t="shared" si="878"/>
        <v>36.36697729360808</v>
      </c>
      <c r="FH1395" s="274">
        <f t="shared" si="1078"/>
        <v>13854</v>
      </c>
      <c r="FI1395" s="274">
        <f t="shared" si="1078"/>
        <v>38095</v>
      </c>
      <c r="FJ1395" s="274">
        <f t="shared" si="1078"/>
        <v>455</v>
      </c>
      <c r="FK1395" s="274">
        <f t="shared" si="1072"/>
        <v>23786</v>
      </c>
      <c r="FL1395" s="274">
        <f>FL1344</f>
        <v>2720</v>
      </c>
      <c r="FM1395" s="274">
        <f t="shared" si="1072"/>
        <v>20611</v>
      </c>
      <c r="FN1395" s="553"/>
      <c r="FO1395" s="413">
        <v>13644</v>
      </c>
      <c r="FP1395" s="413">
        <v>15165</v>
      </c>
      <c r="FQ1395" s="413">
        <v>17609</v>
      </c>
      <c r="FR1395" s="413">
        <v>15324</v>
      </c>
      <c r="FS1395" s="413">
        <f t="shared" ref="FS1395:FV1458" si="1080">AY1395-FO1395</f>
        <v>-1</v>
      </c>
      <c r="FT1395" s="413">
        <f t="shared" si="1079"/>
        <v>0</v>
      </c>
      <c r="FU1395" s="413">
        <f t="shared" si="1079"/>
        <v>0</v>
      </c>
      <c r="FV1395" s="413">
        <f t="shared" si="1079"/>
        <v>35</v>
      </c>
      <c r="FW1395" s="553"/>
      <c r="FX1395" s="553"/>
      <c r="FY1395" s="553"/>
    </row>
    <row r="1396" spans="1:181">
      <c r="E1396" s="392"/>
      <c r="F1396" s="371" t="s">
        <v>2815</v>
      </c>
      <c r="G1396" s="371" t="s">
        <v>2816</v>
      </c>
      <c r="H1396" s="371"/>
      <c r="I1396" s="392"/>
      <c r="J1396" s="561"/>
      <c r="O1396" s="275">
        <f t="shared" si="1073"/>
        <v>16073</v>
      </c>
      <c r="P1396" s="275">
        <f t="shared" si="1073"/>
        <v>22687</v>
      </c>
      <c r="Q1396" s="275">
        <f t="shared" si="1073"/>
        <v>24553</v>
      </c>
      <c r="R1396" s="275">
        <f t="shared" si="1073"/>
        <v>26433</v>
      </c>
      <c r="S1396" s="274">
        <f t="shared" si="1073"/>
        <v>22757</v>
      </c>
      <c r="T1396" s="274">
        <f t="shared" si="1073"/>
        <v>24546</v>
      </c>
      <c r="U1396" s="274">
        <f t="shared" si="1073"/>
        <v>26479</v>
      </c>
      <c r="V1396" s="274">
        <f t="shared" si="1073"/>
        <v>28298</v>
      </c>
      <c r="W1396" s="275">
        <f t="shared" si="1073"/>
        <v>9111</v>
      </c>
      <c r="X1396" s="275">
        <f t="shared" si="1073"/>
        <v>9990</v>
      </c>
      <c r="Y1396" s="275">
        <f t="shared" si="1073"/>
        <v>10809</v>
      </c>
      <c r="Z1396" s="275">
        <f t="shared" si="1073"/>
        <v>11473</v>
      </c>
      <c r="AA1396" s="274">
        <f t="shared" si="1073"/>
        <v>10060</v>
      </c>
      <c r="AB1396" s="274">
        <f t="shared" si="1073"/>
        <v>10823</v>
      </c>
      <c r="AC1396" s="274">
        <f t="shared" si="1073"/>
        <v>11576</v>
      </c>
      <c r="AD1396" s="274">
        <f t="shared" si="1073"/>
        <v>12330</v>
      </c>
      <c r="AE1396" s="275">
        <f t="shared" si="1073"/>
        <v>129</v>
      </c>
      <c r="AF1396" s="275">
        <f t="shared" si="1073"/>
        <v>195</v>
      </c>
      <c r="AG1396" s="275">
        <f t="shared" si="1073"/>
        <v>191</v>
      </c>
      <c r="AH1396" s="275">
        <f t="shared" si="1073"/>
        <v>199</v>
      </c>
      <c r="AI1396" s="274">
        <f t="shared" si="1073"/>
        <v>264</v>
      </c>
      <c r="AJ1396" s="274">
        <f t="shared" si="1073"/>
        <v>447</v>
      </c>
      <c r="AK1396" s="274">
        <f t="shared" si="1073"/>
        <v>211</v>
      </c>
      <c r="AL1396" s="274">
        <f t="shared" si="1073"/>
        <v>221</v>
      </c>
      <c r="AM1396" s="275">
        <f t="shared" si="1073"/>
        <v>6962</v>
      </c>
      <c r="AN1396" s="275">
        <f t="shared" si="1073"/>
        <v>12694</v>
      </c>
      <c r="AO1396" s="275">
        <f t="shared" si="1073"/>
        <v>13747</v>
      </c>
      <c r="AP1396" s="275">
        <f t="shared" si="1073"/>
        <v>14959</v>
      </c>
      <c r="AQ1396" s="274">
        <f t="shared" si="1073"/>
        <v>12694</v>
      </c>
      <c r="AR1396" s="274">
        <f t="shared" si="1073"/>
        <v>13724</v>
      </c>
      <c r="AS1396" s="274">
        <f t="shared" si="1073"/>
        <v>14904</v>
      </c>
      <c r="AT1396" s="274">
        <f t="shared" si="1073"/>
        <v>15968</v>
      </c>
      <c r="AU1396" s="275">
        <f t="shared" si="1073"/>
        <v>755</v>
      </c>
      <c r="AV1396" s="275">
        <f t="shared" si="1073"/>
        <v>1400</v>
      </c>
      <c r="AW1396" s="275">
        <f t="shared" si="1073"/>
        <v>1535</v>
      </c>
      <c r="AX1396" s="275">
        <f t="shared" si="1073"/>
        <v>1685</v>
      </c>
      <c r="AY1396" s="274">
        <f t="shared" si="1073"/>
        <v>1400</v>
      </c>
      <c r="AZ1396" s="274">
        <f t="shared" si="1073"/>
        <v>1532</v>
      </c>
      <c r="BA1396" s="274">
        <f t="shared" si="1073"/>
        <v>1679</v>
      </c>
      <c r="BB1396" s="274">
        <f t="shared" si="1073"/>
        <v>1840</v>
      </c>
      <c r="BC1396" s="275">
        <f t="shared" si="1073"/>
        <v>6243</v>
      </c>
      <c r="BD1396" s="275">
        <f t="shared" si="1061"/>
        <v>11276</v>
      </c>
      <c r="BE1396" s="275">
        <f t="shared" si="1061"/>
        <v>12191</v>
      </c>
      <c r="BF1396" s="275">
        <f t="shared" si="1061"/>
        <v>13253</v>
      </c>
      <c r="BG1396" s="274">
        <f t="shared" si="1061"/>
        <v>11217</v>
      </c>
      <c r="BH1396" s="274">
        <f t="shared" si="1061"/>
        <v>12115</v>
      </c>
      <c r="BI1396" s="274">
        <f t="shared" si="1061"/>
        <v>13144</v>
      </c>
      <c r="BJ1396" s="274">
        <f t="shared" si="1061"/>
        <v>14042</v>
      </c>
      <c r="BK1396" s="275">
        <f t="shared" si="1074"/>
        <v>-36</v>
      </c>
      <c r="BL1396" s="275">
        <f t="shared" si="1074"/>
        <v>18</v>
      </c>
      <c r="BM1396" s="275">
        <f t="shared" si="1074"/>
        <v>21</v>
      </c>
      <c r="BN1396" s="275">
        <f t="shared" si="1074"/>
        <v>21</v>
      </c>
      <c r="BO1396" s="274">
        <f t="shared" si="1074"/>
        <v>77</v>
      </c>
      <c r="BP1396" s="274">
        <f t="shared" si="1074"/>
        <v>77</v>
      </c>
      <c r="BQ1396" s="274">
        <f t="shared" si="1074"/>
        <v>81</v>
      </c>
      <c r="BR1396" s="274">
        <f t="shared" si="1074"/>
        <v>86</v>
      </c>
      <c r="BS1396" s="275">
        <f t="shared" si="1074"/>
        <v>11</v>
      </c>
      <c r="BT1396" s="275">
        <f t="shared" si="1074"/>
        <v>18</v>
      </c>
      <c r="BU1396" s="275">
        <f t="shared" si="1074"/>
        <v>21</v>
      </c>
      <c r="BV1396" s="275">
        <f t="shared" si="1074"/>
        <v>21</v>
      </c>
      <c r="BW1396" s="274">
        <f t="shared" si="1074"/>
        <v>77</v>
      </c>
      <c r="BX1396" s="274">
        <f t="shared" si="1074"/>
        <v>77</v>
      </c>
      <c r="BY1396" s="274">
        <f t="shared" si="1074"/>
        <v>81</v>
      </c>
      <c r="BZ1396" s="274">
        <f t="shared" si="1074"/>
        <v>86</v>
      </c>
      <c r="CA1396" s="275">
        <f t="shared" si="1074"/>
        <v>47</v>
      </c>
      <c r="CB1396" s="275">
        <f t="shared" si="1074"/>
        <v>0</v>
      </c>
      <c r="CC1396" s="275">
        <f t="shared" si="1074"/>
        <v>0</v>
      </c>
      <c r="CD1396" s="275">
        <f t="shared" si="1074"/>
        <v>0</v>
      </c>
      <c r="CE1396" s="274">
        <f t="shared" si="1074"/>
        <v>0</v>
      </c>
      <c r="CF1396" s="274">
        <f t="shared" si="1074"/>
        <v>0</v>
      </c>
      <c r="CG1396" s="274">
        <f t="shared" si="1074"/>
        <v>0</v>
      </c>
      <c r="CH1396" s="274">
        <f t="shared" si="1074"/>
        <v>0</v>
      </c>
      <c r="CI1396" s="562"/>
      <c r="CJ1396" s="275">
        <f t="shared" si="1075"/>
        <v>6241</v>
      </c>
      <c r="CK1396" s="275">
        <f t="shared" si="1075"/>
        <v>9406</v>
      </c>
      <c r="CL1396" s="275">
        <f t="shared" si="1075"/>
        <v>9893</v>
      </c>
      <c r="CM1396" s="275">
        <f t="shared" si="1075"/>
        <v>10891</v>
      </c>
      <c r="CN1396" s="274">
        <f t="shared" si="1075"/>
        <v>11217</v>
      </c>
      <c r="CO1396" s="274">
        <f t="shared" si="1075"/>
        <v>11828.624677092808</v>
      </c>
      <c r="CP1396" s="274">
        <f t="shared" si="1075"/>
        <v>12878.026332322486</v>
      </c>
      <c r="CQ1396" s="274">
        <f t="shared" si="1075"/>
        <v>13716.600754587074</v>
      </c>
      <c r="CR1396" s="275">
        <f t="shared" si="1075"/>
        <v>4781</v>
      </c>
      <c r="CS1396" s="275">
        <f t="shared" si="1075"/>
        <v>7293</v>
      </c>
      <c r="CT1396" s="275">
        <f t="shared" si="1075"/>
        <v>7899</v>
      </c>
      <c r="CU1396" s="275">
        <f t="shared" si="1075"/>
        <v>8640</v>
      </c>
      <c r="CV1396" s="274">
        <f t="shared" si="1075"/>
        <v>9006</v>
      </c>
      <c r="CW1396" s="274">
        <f t="shared" si="1075"/>
        <v>9750.6246770928083</v>
      </c>
      <c r="CX1396" s="274">
        <f t="shared" si="1075"/>
        <v>10610.026332322486</v>
      </c>
      <c r="CY1396" s="274">
        <f t="shared" si="1075"/>
        <v>11375.600754587074</v>
      </c>
      <c r="CZ1396" s="275">
        <f t="shared" si="1075"/>
        <v>799</v>
      </c>
      <c r="DA1396" s="275">
        <f t="shared" si="1075"/>
        <v>1062</v>
      </c>
      <c r="DB1396" s="275">
        <f t="shared" si="1075"/>
        <v>926</v>
      </c>
      <c r="DC1396" s="275">
        <f t="shared" si="1075"/>
        <v>1019</v>
      </c>
      <c r="DD1396" s="274">
        <f t="shared" si="1075"/>
        <v>1219</v>
      </c>
      <c r="DE1396" s="274">
        <f t="shared" si="1075"/>
        <v>1065</v>
      </c>
      <c r="DF1396" s="274">
        <f t="shared" si="1075"/>
        <v>1152</v>
      </c>
      <c r="DG1396" s="274">
        <f t="shared" si="1075"/>
        <v>1189</v>
      </c>
      <c r="DH1396" s="275">
        <f t="shared" si="1075"/>
        <v>661</v>
      </c>
      <c r="DI1396" s="275">
        <f t="shared" si="1075"/>
        <v>1051</v>
      </c>
      <c r="DJ1396" s="275">
        <f t="shared" si="1075"/>
        <v>1068</v>
      </c>
      <c r="DK1396" s="275">
        <f t="shared" si="1075"/>
        <v>1232</v>
      </c>
      <c r="DL1396" s="274">
        <f t="shared" si="1075"/>
        <v>992</v>
      </c>
      <c r="DM1396" s="274">
        <f t="shared" si="1075"/>
        <v>1013</v>
      </c>
      <c r="DN1396" s="274">
        <f t="shared" si="1075"/>
        <v>1116</v>
      </c>
      <c r="DO1396" s="274">
        <f t="shared" si="1075"/>
        <v>1152</v>
      </c>
      <c r="DP1396" s="275">
        <f t="shared" si="1075"/>
        <v>2</v>
      </c>
      <c r="DQ1396" s="275">
        <f t="shared" si="1075"/>
        <v>1870</v>
      </c>
      <c r="DR1396" s="275">
        <f t="shared" si="1075"/>
        <v>2298</v>
      </c>
      <c r="DS1396" s="275">
        <f t="shared" si="1075"/>
        <v>2362</v>
      </c>
      <c r="DT1396" s="274">
        <f t="shared" si="1075"/>
        <v>0</v>
      </c>
      <c r="DU1396" s="274">
        <f t="shared" si="1075"/>
        <v>286.37532290719054</v>
      </c>
      <c r="DV1396" s="274">
        <f t="shared" si="1075"/>
        <v>265.9736676775151</v>
      </c>
      <c r="DW1396" s="274">
        <f t="shared" si="1075"/>
        <v>325.3992454129243</v>
      </c>
      <c r="DX1396" s="615">
        <f t="shared" si="964"/>
        <v>0.56685124121197039</v>
      </c>
      <c r="DY1396" s="615">
        <f t="shared" si="964"/>
        <v>0.44034028298144312</v>
      </c>
      <c r="DZ1396" s="615">
        <f t="shared" si="964"/>
        <v>0.44023133629291739</v>
      </c>
      <c r="EA1396" s="615">
        <f t="shared" si="963"/>
        <v>0.43404078235538912</v>
      </c>
      <c r="EB1396" s="616">
        <f t="shared" si="963"/>
        <v>0.44206178318759065</v>
      </c>
      <c r="EC1396" s="616">
        <f t="shared" si="963"/>
        <v>0.44092723865395583</v>
      </c>
      <c r="ED1396" s="616">
        <f t="shared" si="963"/>
        <v>0.43717663053740702</v>
      </c>
      <c r="EE1396" s="616">
        <f t="shared" si="963"/>
        <v>0.4357198388578698</v>
      </c>
      <c r="EF1396" s="553"/>
      <c r="EG1396" s="275">
        <f t="shared" si="1076"/>
        <v>6591</v>
      </c>
      <c r="EH1396" s="275">
        <f t="shared" si="1076"/>
        <v>5051</v>
      </c>
      <c r="EI1396" s="275">
        <f t="shared" si="1076"/>
        <v>1540</v>
      </c>
      <c r="EJ1396" s="275">
        <f t="shared" si="1076"/>
        <v>359</v>
      </c>
      <c r="EK1396" s="275">
        <f t="shared" si="1076"/>
        <v>1858</v>
      </c>
      <c r="EL1396" s="275">
        <f t="shared" si="1076"/>
        <v>20030</v>
      </c>
      <c r="EM1396" s="275">
        <f t="shared" si="1076"/>
        <v>19020</v>
      </c>
      <c r="EN1396" s="617">
        <f t="shared" si="845"/>
        <v>0.76634805037171905</v>
      </c>
      <c r="EO1396" s="275">
        <f t="shared" si="846"/>
        <v>23.311688311688311</v>
      </c>
      <c r="EP1396" s="617">
        <f t="shared" si="847"/>
        <v>0.28189956000606886</v>
      </c>
      <c r="EQ1396" s="275">
        <f t="shared" si="848"/>
        <v>92760.858711932102</v>
      </c>
      <c r="ER1396" s="275">
        <f t="shared" si="849"/>
        <v>1572.905713284262</v>
      </c>
      <c r="ES1396" s="618"/>
      <c r="ET1396" s="274">
        <f t="shared" si="1077"/>
        <v>13311</v>
      </c>
      <c r="EU1396" s="274">
        <f t="shared" si="1077"/>
        <v>9901</v>
      </c>
      <c r="EV1396" s="274">
        <f t="shared" si="1077"/>
        <v>3406</v>
      </c>
      <c r="EW1396" s="274">
        <f t="shared" si="1077"/>
        <v>820</v>
      </c>
      <c r="EX1396" s="274">
        <f t="shared" si="1077"/>
        <v>3798</v>
      </c>
      <c r="EY1396" s="274">
        <f t="shared" si="1077"/>
        <v>34790</v>
      </c>
      <c r="EZ1396" s="274">
        <f t="shared" si="1077"/>
        <v>33425</v>
      </c>
      <c r="FA1396" s="619">
        <f t="shared" si="1067"/>
        <v>0.74382090000751255</v>
      </c>
      <c r="FB1396" s="620">
        <f t="shared" si="1068"/>
        <v>24.075161479741634</v>
      </c>
      <c r="FC1396" s="619">
        <f t="shared" si="1069"/>
        <v>0.28532792427315756</v>
      </c>
      <c r="FD1396" s="274">
        <f t="shared" si="1070"/>
        <v>109169.30152342627</v>
      </c>
      <c r="FE1396" s="274">
        <f t="shared" si="1071"/>
        <v>2044.3779606083272</v>
      </c>
      <c r="FF1396" s="274">
        <f>FF1345</f>
        <v>12772</v>
      </c>
      <c r="FG1396" s="620">
        <f t="shared" si="878"/>
        <v>11.846226119636704</v>
      </c>
      <c r="FH1396" s="274">
        <f t="shared" si="1078"/>
        <v>1513</v>
      </c>
      <c r="FI1396" s="274">
        <f t="shared" si="1078"/>
        <v>12772</v>
      </c>
      <c r="FJ1396" s="274">
        <f t="shared" si="1078"/>
        <v>108</v>
      </c>
      <c r="FK1396" s="274">
        <f t="shared" si="1072"/>
        <v>11151</v>
      </c>
      <c r="FL1396" s="274">
        <f>FL1345</f>
        <v>1208</v>
      </c>
      <c r="FM1396" s="274">
        <f t="shared" si="1072"/>
        <v>9835</v>
      </c>
      <c r="FN1396" s="553"/>
      <c r="FO1396" s="413">
        <v>1400</v>
      </c>
      <c r="FP1396" s="413">
        <v>1530</v>
      </c>
      <c r="FQ1396" s="413">
        <v>1680</v>
      </c>
      <c r="FR1396" s="413">
        <v>1840</v>
      </c>
      <c r="FS1396" s="413">
        <f t="shared" si="1080"/>
        <v>0</v>
      </c>
      <c r="FT1396" s="413">
        <f t="shared" si="1079"/>
        <v>2</v>
      </c>
      <c r="FU1396" s="413">
        <f t="shared" si="1079"/>
        <v>-1</v>
      </c>
      <c r="FV1396" s="413">
        <f t="shared" si="1079"/>
        <v>0</v>
      </c>
      <c r="FW1396" s="553"/>
      <c r="FX1396" s="553"/>
      <c r="FY1396" s="553"/>
    </row>
    <row r="1397" spans="1:181">
      <c r="E1397" s="392"/>
      <c r="F1397" s="371"/>
      <c r="G1397" s="371" t="s">
        <v>2863</v>
      </c>
      <c r="H1397" s="371" t="s">
        <v>2864</v>
      </c>
      <c r="J1397" s="561"/>
      <c r="O1397" s="275">
        <f t="shared" ref="O1397:BC1399" si="1081">O1167</f>
        <v>8892</v>
      </c>
      <c r="P1397" s="275">
        <f t="shared" si="1081"/>
        <v>12064</v>
      </c>
      <c r="Q1397" s="275">
        <f t="shared" si="1081"/>
        <v>13502</v>
      </c>
      <c r="R1397" s="275">
        <f t="shared" si="1081"/>
        <v>15009</v>
      </c>
      <c r="S1397" s="274">
        <f t="shared" si="1081"/>
        <v>12119</v>
      </c>
      <c r="T1397" s="274">
        <f t="shared" si="1081"/>
        <v>13564</v>
      </c>
      <c r="U1397" s="274">
        <f t="shared" si="1081"/>
        <v>15015</v>
      </c>
      <c r="V1397" s="274">
        <f t="shared" si="1081"/>
        <v>15772</v>
      </c>
      <c r="W1397" s="275">
        <f t="shared" si="1081"/>
        <v>4867</v>
      </c>
      <c r="X1397" s="275">
        <f t="shared" si="1081"/>
        <v>4380</v>
      </c>
      <c r="Y1397" s="275">
        <f t="shared" si="1081"/>
        <v>4903</v>
      </c>
      <c r="Z1397" s="275">
        <f t="shared" si="1081"/>
        <v>5450</v>
      </c>
      <c r="AA1397" s="274">
        <f t="shared" si="1081"/>
        <v>4435</v>
      </c>
      <c r="AB1397" s="274">
        <f t="shared" si="1081"/>
        <v>4976</v>
      </c>
      <c r="AC1397" s="274">
        <f t="shared" si="1081"/>
        <v>5517</v>
      </c>
      <c r="AD1397" s="274">
        <f t="shared" si="1081"/>
        <v>5795</v>
      </c>
      <c r="AE1397" s="275">
        <f t="shared" si="1081"/>
        <v>75</v>
      </c>
      <c r="AF1397" s="275">
        <f t="shared" si="1081"/>
        <v>119</v>
      </c>
      <c r="AG1397" s="275">
        <f t="shared" si="1081"/>
        <v>117</v>
      </c>
      <c r="AH1397" s="275">
        <f t="shared" si="1081"/>
        <v>122</v>
      </c>
      <c r="AI1397" s="274">
        <f t="shared" si="1081"/>
        <v>150</v>
      </c>
      <c r="AJ1397" s="274">
        <f t="shared" si="1081"/>
        <v>206</v>
      </c>
      <c r="AK1397" s="274">
        <f t="shared" si="1081"/>
        <v>128</v>
      </c>
      <c r="AL1397" s="274">
        <f t="shared" si="1081"/>
        <v>138</v>
      </c>
      <c r="AM1397" s="275">
        <f t="shared" si="1081"/>
        <v>4025</v>
      </c>
      <c r="AN1397" s="275">
        <f t="shared" si="1081"/>
        <v>7683</v>
      </c>
      <c r="AO1397" s="275">
        <f t="shared" si="1081"/>
        <v>8600</v>
      </c>
      <c r="AP1397" s="275">
        <f t="shared" si="1081"/>
        <v>9559</v>
      </c>
      <c r="AQ1397" s="274">
        <f t="shared" si="1081"/>
        <v>7683</v>
      </c>
      <c r="AR1397" s="274">
        <f t="shared" si="1081"/>
        <v>8588</v>
      </c>
      <c r="AS1397" s="274">
        <f t="shared" si="1081"/>
        <v>9499</v>
      </c>
      <c r="AT1397" s="274">
        <f t="shared" si="1081"/>
        <v>9977</v>
      </c>
      <c r="AU1397" s="275">
        <f t="shared" si="1081"/>
        <v>406</v>
      </c>
      <c r="AV1397" s="275">
        <f t="shared" si="1081"/>
        <v>807</v>
      </c>
      <c r="AW1397" s="275">
        <f t="shared" si="1081"/>
        <v>920</v>
      </c>
      <c r="AX1397" s="275">
        <f t="shared" si="1081"/>
        <v>1039</v>
      </c>
      <c r="AY1397" s="274">
        <f t="shared" si="1081"/>
        <v>807</v>
      </c>
      <c r="AZ1397" s="274">
        <f t="shared" si="1081"/>
        <v>918</v>
      </c>
      <c r="BA1397" s="274">
        <f t="shared" si="1081"/>
        <v>1030</v>
      </c>
      <c r="BB1397" s="274">
        <f t="shared" si="1081"/>
        <v>1125</v>
      </c>
      <c r="BC1397" s="275">
        <f t="shared" si="1081"/>
        <v>3647</v>
      </c>
      <c r="BD1397" s="275">
        <f t="shared" si="1061"/>
        <v>6862</v>
      </c>
      <c r="BE1397" s="275">
        <f t="shared" si="1061"/>
        <v>7664</v>
      </c>
      <c r="BF1397" s="275">
        <f t="shared" si="1061"/>
        <v>8505</v>
      </c>
      <c r="BG1397" s="274">
        <f t="shared" si="1061"/>
        <v>6826</v>
      </c>
      <c r="BH1397" s="274">
        <f t="shared" si="1061"/>
        <v>7619</v>
      </c>
      <c r="BI1397" s="274">
        <f t="shared" si="1061"/>
        <v>8416</v>
      </c>
      <c r="BJ1397" s="274">
        <f t="shared" si="1061"/>
        <v>8795</v>
      </c>
      <c r="BK1397" s="275">
        <f t="shared" ref="BK1397:CH1399" si="1082">BK1167</f>
        <v>-28</v>
      </c>
      <c r="BL1397" s="275">
        <f t="shared" si="1082"/>
        <v>14</v>
      </c>
      <c r="BM1397" s="275">
        <f t="shared" si="1082"/>
        <v>16</v>
      </c>
      <c r="BN1397" s="275">
        <f t="shared" si="1082"/>
        <v>15</v>
      </c>
      <c r="BO1397" s="274">
        <f t="shared" si="1082"/>
        <v>50</v>
      </c>
      <c r="BP1397" s="274">
        <f t="shared" si="1082"/>
        <v>51</v>
      </c>
      <c r="BQ1397" s="274">
        <f t="shared" si="1082"/>
        <v>53</v>
      </c>
      <c r="BR1397" s="274">
        <f t="shared" si="1082"/>
        <v>57</v>
      </c>
      <c r="BS1397" s="275">
        <f t="shared" si="1082"/>
        <v>9</v>
      </c>
      <c r="BT1397" s="275">
        <f t="shared" si="1082"/>
        <v>14</v>
      </c>
      <c r="BU1397" s="275">
        <f t="shared" si="1082"/>
        <v>16</v>
      </c>
      <c r="BV1397" s="275">
        <f t="shared" si="1082"/>
        <v>15</v>
      </c>
      <c r="BW1397" s="274">
        <f t="shared" si="1082"/>
        <v>50</v>
      </c>
      <c r="BX1397" s="274">
        <f t="shared" si="1082"/>
        <v>51</v>
      </c>
      <c r="BY1397" s="274">
        <f t="shared" si="1082"/>
        <v>53</v>
      </c>
      <c r="BZ1397" s="274">
        <f t="shared" si="1082"/>
        <v>57</v>
      </c>
      <c r="CA1397" s="275">
        <f t="shared" si="1082"/>
        <v>37</v>
      </c>
      <c r="CB1397" s="275">
        <f t="shared" si="1082"/>
        <v>0</v>
      </c>
      <c r="CC1397" s="275">
        <f t="shared" si="1082"/>
        <v>0</v>
      </c>
      <c r="CD1397" s="275">
        <f t="shared" si="1082"/>
        <v>0</v>
      </c>
      <c r="CE1397" s="274">
        <f t="shared" si="1082"/>
        <v>0</v>
      </c>
      <c r="CF1397" s="274">
        <f t="shared" si="1082"/>
        <v>0</v>
      </c>
      <c r="CG1397" s="274">
        <f t="shared" si="1082"/>
        <v>0</v>
      </c>
      <c r="CH1397" s="274">
        <f t="shared" si="1082"/>
        <v>0</v>
      </c>
      <c r="CI1397" s="562"/>
      <c r="CJ1397" s="275">
        <f t="shared" ref="CJ1397:DW1399" si="1083">CJ1167</f>
        <v>3645</v>
      </c>
      <c r="CK1397" s="275">
        <f t="shared" si="1083"/>
        <v>5714</v>
      </c>
      <c r="CL1397" s="275">
        <f t="shared" si="1083"/>
        <v>6193</v>
      </c>
      <c r="CM1397" s="275">
        <f t="shared" si="1083"/>
        <v>6915</v>
      </c>
      <c r="CN1397" s="274">
        <f t="shared" si="1083"/>
        <v>6826</v>
      </c>
      <c r="CO1397" s="274">
        <f t="shared" si="1083"/>
        <v>7413.9254173920999</v>
      </c>
      <c r="CP1397" s="274">
        <f t="shared" si="1083"/>
        <v>8189.0416961991659</v>
      </c>
      <c r="CQ1397" s="274">
        <f t="shared" si="1083"/>
        <v>8576.5348055283339</v>
      </c>
      <c r="CR1397" s="275">
        <f t="shared" si="1083"/>
        <v>2812</v>
      </c>
      <c r="CS1397" s="275">
        <f t="shared" si="1083"/>
        <v>4452</v>
      </c>
      <c r="CT1397" s="275">
        <f t="shared" si="1083"/>
        <v>4983</v>
      </c>
      <c r="CU1397" s="275">
        <f t="shared" si="1083"/>
        <v>5539</v>
      </c>
      <c r="CV1397" s="274">
        <f t="shared" si="1083"/>
        <v>5511</v>
      </c>
      <c r="CW1397" s="274">
        <f t="shared" si="1083"/>
        <v>6159.9254173920999</v>
      </c>
      <c r="CX1397" s="274">
        <f t="shared" si="1083"/>
        <v>6813.0416961991659</v>
      </c>
      <c r="CY1397" s="274">
        <f t="shared" si="1083"/>
        <v>7156.534805528333</v>
      </c>
      <c r="CZ1397" s="275">
        <f t="shared" si="1083"/>
        <v>358</v>
      </c>
      <c r="DA1397" s="275">
        <f t="shared" si="1083"/>
        <v>502</v>
      </c>
      <c r="DB1397" s="275">
        <f t="shared" si="1083"/>
        <v>438</v>
      </c>
      <c r="DC1397" s="275">
        <f t="shared" si="1083"/>
        <v>481</v>
      </c>
      <c r="DD1397" s="274">
        <f t="shared" si="1083"/>
        <v>598</v>
      </c>
      <c r="DE1397" s="274">
        <f t="shared" si="1083"/>
        <v>522</v>
      </c>
      <c r="DF1397" s="274">
        <f t="shared" si="1083"/>
        <v>565</v>
      </c>
      <c r="DG1397" s="274">
        <f t="shared" si="1083"/>
        <v>583</v>
      </c>
      <c r="DH1397" s="275">
        <f t="shared" si="1083"/>
        <v>475</v>
      </c>
      <c r="DI1397" s="275">
        <f t="shared" si="1083"/>
        <v>760</v>
      </c>
      <c r="DJ1397" s="275">
        <f t="shared" si="1083"/>
        <v>772</v>
      </c>
      <c r="DK1397" s="275">
        <f t="shared" si="1083"/>
        <v>895</v>
      </c>
      <c r="DL1397" s="274">
        <f t="shared" si="1083"/>
        <v>717</v>
      </c>
      <c r="DM1397" s="274">
        <f t="shared" si="1083"/>
        <v>732</v>
      </c>
      <c r="DN1397" s="274">
        <f t="shared" si="1083"/>
        <v>811</v>
      </c>
      <c r="DO1397" s="274">
        <f t="shared" si="1083"/>
        <v>837</v>
      </c>
      <c r="DP1397" s="275">
        <f t="shared" si="1083"/>
        <v>2</v>
      </c>
      <c r="DQ1397" s="275">
        <f t="shared" si="1083"/>
        <v>1148</v>
      </c>
      <c r="DR1397" s="275">
        <f t="shared" si="1083"/>
        <v>1471</v>
      </c>
      <c r="DS1397" s="275">
        <f t="shared" si="1083"/>
        <v>1590</v>
      </c>
      <c r="DT1397" s="274">
        <f t="shared" si="1083"/>
        <v>0</v>
      </c>
      <c r="DU1397" s="274">
        <f t="shared" si="1083"/>
        <v>205.07458260790014</v>
      </c>
      <c r="DV1397" s="274">
        <f t="shared" si="1083"/>
        <v>226.95830380083419</v>
      </c>
      <c r="DW1397" s="274">
        <f t="shared" si="1083"/>
        <v>218.46519447166582</v>
      </c>
      <c r="DX1397" s="615">
        <f t="shared" si="964"/>
        <v>0.54734592892487632</v>
      </c>
      <c r="DY1397" s="615">
        <f t="shared" si="964"/>
        <v>0.36306366047745359</v>
      </c>
      <c r="DZ1397" s="615">
        <f t="shared" si="964"/>
        <v>0.36313138794252703</v>
      </c>
      <c r="EA1397" s="615">
        <f t="shared" si="963"/>
        <v>0.36311546405490042</v>
      </c>
      <c r="EB1397" s="616">
        <f t="shared" si="963"/>
        <v>0.36595428665731494</v>
      </c>
      <c r="EC1397" s="616">
        <f t="shared" si="963"/>
        <v>0.36685343556473016</v>
      </c>
      <c r="ED1397" s="616">
        <f t="shared" si="963"/>
        <v>0.36743256743256741</v>
      </c>
      <c r="EE1397" s="616">
        <f t="shared" si="963"/>
        <v>0.36742328176515343</v>
      </c>
      <c r="EF1397" s="553"/>
      <c r="EG1397" s="275">
        <f t="shared" ref="EG1397:EM1399" si="1084">EG1167</f>
        <v>4099</v>
      </c>
      <c r="EH1397" s="275">
        <f t="shared" si="1084"/>
        <v>3226</v>
      </c>
      <c r="EI1397" s="275">
        <f t="shared" si="1084"/>
        <v>875</v>
      </c>
      <c r="EJ1397" s="275">
        <f t="shared" si="1084"/>
        <v>201</v>
      </c>
      <c r="EK1397" s="275">
        <f t="shared" si="1084"/>
        <v>1023</v>
      </c>
      <c r="EL1397" s="275">
        <f t="shared" si="1084"/>
        <v>10933</v>
      </c>
      <c r="EM1397" s="275">
        <f t="shared" si="1084"/>
        <v>10606</v>
      </c>
      <c r="EN1397" s="617">
        <f t="shared" si="845"/>
        <v>0.78702122468894853</v>
      </c>
      <c r="EO1397" s="275">
        <f t="shared" si="846"/>
        <v>22.971428571428572</v>
      </c>
      <c r="EP1397" s="617">
        <f t="shared" si="847"/>
        <v>0.24957306660161016</v>
      </c>
      <c r="EQ1397" s="275">
        <f t="shared" si="848"/>
        <v>93569.925912375373</v>
      </c>
      <c r="ER1397" s="275">
        <f t="shared" si="849"/>
        <v>1579.2947388270788</v>
      </c>
      <c r="ES1397" s="618"/>
      <c r="ET1397" s="274">
        <f t="shared" ref="ET1397:EZ1399" si="1085">ET1167</f>
        <v>9339</v>
      </c>
      <c r="EU1397" s="274">
        <f t="shared" si="1085"/>
        <v>7123</v>
      </c>
      <c r="EV1397" s="274">
        <f t="shared" si="1085"/>
        <v>2215</v>
      </c>
      <c r="EW1397" s="274">
        <f t="shared" si="1085"/>
        <v>499</v>
      </c>
      <c r="EX1397" s="274">
        <f t="shared" si="1085"/>
        <v>2383</v>
      </c>
      <c r="EY1397" s="274">
        <f t="shared" si="1085"/>
        <v>20683</v>
      </c>
      <c r="EZ1397" s="274">
        <f t="shared" si="1085"/>
        <v>20126</v>
      </c>
      <c r="FA1397" s="619">
        <f t="shared" si="1067"/>
        <v>0.76271549416425743</v>
      </c>
      <c r="FB1397" s="620">
        <f t="shared" si="1068"/>
        <v>22.528216704288941</v>
      </c>
      <c r="FC1397" s="619">
        <f t="shared" si="1069"/>
        <v>0.25516650604989827</v>
      </c>
      <c r="FD1397" s="274">
        <f t="shared" si="1070"/>
        <v>115215.39428516173</v>
      </c>
      <c r="FE1397" s="274">
        <f t="shared" si="1071"/>
        <v>2066.1499221570771</v>
      </c>
      <c r="FF1397" s="274">
        <f>FF1167</f>
        <v>7376</v>
      </c>
      <c r="FG1397" s="620">
        <f t="shared" si="878"/>
        <v>11.07646420824295</v>
      </c>
      <c r="FH1397" s="274">
        <f t="shared" ref="FH1397:FJ1399" si="1086">FH1167</f>
        <v>817</v>
      </c>
      <c r="FI1397" s="274">
        <f t="shared" si="1086"/>
        <v>7376</v>
      </c>
      <c r="FJ1397" s="274">
        <f t="shared" si="1086"/>
        <v>78</v>
      </c>
      <c r="FK1397" s="274">
        <f t="shared" si="1072"/>
        <v>6481</v>
      </c>
      <c r="FL1397" s="274">
        <f>FL1167</f>
        <v>663</v>
      </c>
      <c r="FM1397" s="274">
        <f t="shared" si="1072"/>
        <v>5740</v>
      </c>
      <c r="FN1397" s="553"/>
      <c r="FO1397" s="413">
        <v>807</v>
      </c>
      <c r="FP1397" s="413">
        <v>918</v>
      </c>
      <c r="FQ1397" s="413">
        <v>1031</v>
      </c>
      <c r="FR1397" s="413">
        <v>1125</v>
      </c>
      <c r="FS1397" s="413">
        <f t="shared" si="1080"/>
        <v>0</v>
      </c>
      <c r="FT1397" s="413">
        <f t="shared" si="1079"/>
        <v>0</v>
      </c>
      <c r="FU1397" s="413">
        <f t="shared" si="1079"/>
        <v>-1</v>
      </c>
      <c r="FV1397" s="413">
        <f t="shared" si="1079"/>
        <v>0</v>
      </c>
      <c r="FW1397" s="553"/>
      <c r="FX1397" s="553"/>
      <c r="FY1397" s="553"/>
    </row>
    <row r="1398" spans="1:181">
      <c r="E1398" s="392"/>
      <c r="F1398" s="371"/>
      <c r="G1398" s="371" t="s">
        <v>2865</v>
      </c>
      <c r="H1398" s="371" t="s">
        <v>2866</v>
      </c>
      <c r="J1398" s="561"/>
      <c r="O1398" s="275">
        <f t="shared" si="1081"/>
        <v>1218</v>
      </c>
      <c r="P1398" s="275">
        <f t="shared" si="1081"/>
        <v>1530</v>
      </c>
      <c r="Q1398" s="275">
        <f t="shared" si="1081"/>
        <v>1594</v>
      </c>
      <c r="R1398" s="275">
        <f t="shared" si="1081"/>
        <v>1774</v>
      </c>
      <c r="S1398" s="274">
        <f t="shared" si="1081"/>
        <v>1545</v>
      </c>
      <c r="T1398" s="274">
        <f t="shared" si="1081"/>
        <v>1609</v>
      </c>
      <c r="U1398" s="274">
        <f t="shared" si="1081"/>
        <v>1703</v>
      </c>
      <c r="V1398" s="274">
        <f t="shared" si="1081"/>
        <v>1891</v>
      </c>
      <c r="W1398" s="275">
        <f t="shared" si="1081"/>
        <v>397</v>
      </c>
      <c r="X1398" s="275">
        <f t="shared" si="1081"/>
        <v>472</v>
      </c>
      <c r="Y1398" s="275">
        <f t="shared" si="1081"/>
        <v>492</v>
      </c>
      <c r="Z1398" s="275">
        <f t="shared" si="1081"/>
        <v>547</v>
      </c>
      <c r="AA1398" s="274">
        <f t="shared" si="1081"/>
        <v>487</v>
      </c>
      <c r="AB1398" s="274">
        <f t="shared" si="1081"/>
        <v>508</v>
      </c>
      <c r="AC1398" s="274">
        <f t="shared" si="1081"/>
        <v>539</v>
      </c>
      <c r="AD1398" s="274">
        <f t="shared" si="1081"/>
        <v>598</v>
      </c>
      <c r="AE1398" s="275">
        <f t="shared" si="1081"/>
        <v>15</v>
      </c>
      <c r="AF1398" s="275">
        <f t="shared" si="1081"/>
        <v>18</v>
      </c>
      <c r="AG1398" s="275">
        <f t="shared" si="1081"/>
        <v>17</v>
      </c>
      <c r="AH1398" s="275">
        <f t="shared" si="1081"/>
        <v>18</v>
      </c>
      <c r="AI1398" s="274">
        <f t="shared" si="1081"/>
        <v>17</v>
      </c>
      <c r="AJ1398" s="274">
        <f t="shared" si="1081"/>
        <v>21</v>
      </c>
      <c r="AK1398" s="274">
        <f t="shared" si="1081"/>
        <v>18</v>
      </c>
      <c r="AL1398" s="274">
        <f t="shared" si="1081"/>
        <v>18</v>
      </c>
      <c r="AM1398" s="275">
        <f t="shared" si="1081"/>
        <v>822</v>
      </c>
      <c r="AN1398" s="275">
        <f t="shared" si="1081"/>
        <v>1058</v>
      </c>
      <c r="AO1398" s="275">
        <f t="shared" si="1081"/>
        <v>1102</v>
      </c>
      <c r="AP1398" s="275">
        <f t="shared" si="1081"/>
        <v>1226</v>
      </c>
      <c r="AQ1398" s="274">
        <f t="shared" si="1081"/>
        <v>1058</v>
      </c>
      <c r="AR1398" s="274">
        <f t="shared" si="1081"/>
        <v>1101</v>
      </c>
      <c r="AS1398" s="274">
        <f t="shared" si="1081"/>
        <v>1164</v>
      </c>
      <c r="AT1398" s="274">
        <f t="shared" si="1081"/>
        <v>1293</v>
      </c>
      <c r="AU1398" s="275">
        <f t="shared" si="1081"/>
        <v>46</v>
      </c>
      <c r="AV1398" s="275">
        <f t="shared" si="1081"/>
        <v>60</v>
      </c>
      <c r="AW1398" s="275">
        <f t="shared" si="1081"/>
        <v>63</v>
      </c>
      <c r="AX1398" s="275">
        <f t="shared" si="1081"/>
        <v>71</v>
      </c>
      <c r="AY1398" s="274">
        <f t="shared" si="1081"/>
        <v>60</v>
      </c>
      <c r="AZ1398" s="274">
        <f t="shared" si="1081"/>
        <v>62</v>
      </c>
      <c r="BA1398" s="274">
        <f t="shared" si="1081"/>
        <v>66</v>
      </c>
      <c r="BB1398" s="274">
        <f t="shared" si="1081"/>
        <v>74</v>
      </c>
      <c r="BC1398" s="275">
        <f t="shared" si="1081"/>
        <v>778</v>
      </c>
      <c r="BD1398" s="275">
        <f t="shared" si="1061"/>
        <v>997</v>
      </c>
      <c r="BE1398" s="275">
        <f t="shared" si="1061"/>
        <v>1038</v>
      </c>
      <c r="BF1398" s="275">
        <f t="shared" si="1061"/>
        <v>1154</v>
      </c>
      <c r="BG1398" s="274">
        <f t="shared" si="1061"/>
        <v>995</v>
      </c>
      <c r="BH1398" s="274">
        <f t="shared" si="1061"/>
        <v>1036</v>
      </c>
      <c r="BI1398" s="274">
        <f t="shared" si="1061"/>
        <v>1095</v>
      </c>
      <c r="BJ1398" s="274">
        <f t="shared" si="1061"/>
        <v>1216</v>
      </c>
      <c r="BK1398" s="275">
        <f t="shared" si="1082"/>
        <v>-2</v>
      </c>
      <c r="BL1398" s="275">
        <f t="shared" si="1082"/>
        <v>1</v>
      </c>
      <c r="BM1398" s="275">
        <f t="shared" si="1082"/>
        <v>1</v>
      </c>
      <c r="BN1398" s="275">
        <f t="shared" si="1082"/>
        <v>1</v>
      </c>
      <c r="BO1398" s="274">
        <f t="shared" si="1082"/>
        <v>3</v>
      </c>
      <c r="BP1398" s="274">
        <f t="shared" si="1082"/>
        <v>3</v>
      </c>
      <c r="BQ1398" s="274">
        <f t="shared" si="1082"/>
        <v>3</v>
      </c>
      <c r="BR1398" s="274">
        <f t="shared" si="1082"/>
        <v>3</v>
      </c>
      <c r="BS1398" s="275">
        <f t="shared" si="1082"/>
        <v>1</v>
      </c>
      <c r="BT1398" s="275">
        <f t="shared" si="1082"/>
        <v>1</v>
      </c>
      <c r="BU1398" s="275">
        <f t="shared" si="1082"/>
        <v>1</v>
      </c>
      <c r="BV1398" s="275">
        <f t="shared" si="1082"/>
        <v>1</v>
      </c>
      <c r="BW1398" s="274">
        <f t="shared" si="1082"/>
        <v>3</v>
      </c>
      <c r="BX1398" s="274">
        <f t="shared" si="1082"/>
        <v>3</v>
      </c>
      <c r="BY1398" s="274">
        <f t="shared" si="1082"/>
        <v>3</v>
      </c>
      <c r="BZ1398" s="274">
        <f t="shared" si="1082"/>
        <v>3</v>
      </c>
      <c r="CA1398" s="275">
        <f t="shared" si="1082"/>
        <v>3</v>
      </c>
      <c r="CB1398" s="275">
        <f t="shared" si="1082"/>
        <v>0</v>
      </c>
      <c r="CC1398" s="275">
        <f t="shared" si="1082"/>
        <v>0</v>
      </c>
      <c r="CD1398" s="275">
        <f t="shared" si="1082"/>
        <v>0</v>
      </c>
      <c r="CE1398" s="274">
        <f t="shared" si="1082"/>
        <v>0</v>
      </c>
      <c r="CF1398" s="274">
        <f t="shared" si="1082"/>
        <v>0</v>
      </c>
      <c r="CG1398" s="274">
        <f t="shared" si="1082"/>
        <v>0</v>
      </c>
      <c r="CH1398" s="274">
        <f t="shared" si="1082"/>
        <v>0</v>
      </c>
      <c r="CI1398" s="562"/>
      <c r="CJ1398" s="275">
        <f t="shared" si="1083"/>
        <v>777</v>
      </c>
      <c r="CK1398" s="275">
        <f t="shared" si="1083"/>
        <v>858</v>
      </c>
      <c r="CL1398" s="275">
        <f t="shared" si="1083"/>
        <v>862</v>
      </c>
      <c r="CM1398" s="275">
        <f t="shared" si="1083"/>
        <v>952</v>
      </c>
      <c r="CN1398" s="274">
        <f t="shared" si="1083"/>
        <v>995</v>
      </c>
      <c r="CO1398" s="274">
        <f t="shared" si="1083"/>
        <v>995.87964531720183</v>
      </c>
      <c r="CP1398" s="274">
        <f t="shared" si="1083"/>
        <v>1051.3750925437093</v>
      </c>
      <c r="CQ1398" s="274">
        <f t="shared" si="1083"/>
        <v>1147.0232883601084</v>
      </c>
      <c r="CR1398" s="275">
        <f t="shared" si="1083"/>
        <v>587</v>
      </c>
      <c r="CS1398" s="275">
        <f t="shared" si="1083"/>
        <v>627</v>
      </c>
      <c r="CT1398" s="275">
        <f t="shared" si="1083"/>
        <v>653</v>
      </c>
      <c r="CU1398" s="275">
        <f t="shared" si="1083"/>
        <v>727</v>
      </c>
      <c r="CV1398" s="274">
        <f t="shared" si="1083"/>
        <v>711</v>
      </c>
      <c r="CW1398" s="274">
        <f t="shared" si="1083"/>
        <v>739.87964531720183</v>
      </c>
      <c r="CX1398" s="274">
        <f t="shared" si="1083"/>
        <v>782.37509254370934</v>
      </c>
      <c r="CY1398" s="274">
        <f t="shared" si="1083"/>
        <v>869.02328836010827</v>
      </c>
      <c r="CZ1398" s="275">
        <f t="shared" si="1083"/>
        <v>139</v>
      </c>
      <c r="DA1398" s="275">
        <f t="shared" si="1083"/>
        <v>176</v>
      </c>
      <c r="DB1398" s="275">
        <f t="shared" si="1083"/>
        <v>153</v>
      </c>
      <c r="DC1398" s="275">
        <f t="shared" si="1083"/>
        <v>169</v>
      </c>
      <c r="DD1398" s="274">
        <f t="shared" si="1083"/>
        <v>232</v>
      </c>
      <c r="DE1398" s="274">
        <f t="shared" si="1083"/>
        <v>203</v>
      </c>
      <c r="DF1398" s="274">
        <f t="shared" si="1083"/>
        <v>219</v>
      </c>
      <c r="DG1398" s="274">
        <f t="shared" si="1083"/>
        <v>226</v>
      </c>
      <c r="DH1398" s="275">
        <f t="shared" si="1083"/>
        <v>51</v>
      </c>
      <c r="DI1398" s="275">
        <f t="shared" si="1083"/>
        <v>55</v>
      </c>
      <c r="DJ1398" s="275">
        <f t="shared" si="1083"/>
        <v>56</v>
      </c>
      <c r="DK1398" s="275">
        <f t="shared" si="1083"/>
        <v>56</v>
      </c>
      <c r="DL1398" s="274">
        <f t="shared" si="1083"/>
        <v>52</v>
      </c>
      <c r="DM1398" s="274">
        <f t="shared" si="1083"/>
        <v>53</v>
      </c>
      <c r="DN1398" s="274">
        <f t="shared" si="1083"/>
        <v>50</v>
      </c>
      <c r="DO1398" s="274">
        <f t="shared" si="1083"/>
        <v>52</v>
      </c>
      <c r="DP1398" s="275">
        <f t="shared" si="1083"/>
        <v>1</v>
      </c>
      <c r="DQ1398" s="275">
        <f t="shared" si="1083"/>
        <v>139</v>
      </c>
      <c r="DR1398" s="275">
        <f t="shared" si="1083"/>
        <v>176</v>
      </c>
      <c r="DS1398" s="275">
        <f t="shared" si="1083"/>
        <v>202</v>
      </c>
      <c r="DT1398" s="274">
        <f t="shared" si="1083"/>
        <v>0</v>
      </c>
      <c r="DU1398" s="274">
        <f t="shared" si="1083"/>
        <v>40.120354682798165</v>
      </c>
      <c r="DV1398" s="274">
        <f t="shared" si="1083"/>
        <v>43.624907456290657</v>
      </c>
      <c r="DW1398" s="274">
        <f t="shared" si="1083"/>
        <v>68.976711639891619</v>
      </c>
      <c r="DX1398" s="615">
        <f t="shared" si="964"/>
        <v>0.32594417077175697</v>
      </c>
      <c r="DY1398" s="615">
        <f t="shared" si="964"/>
        <v>0.30849673202614381</v>
      </c>
      <c r="DZ1398" s="615">
        <f t="shared" si="964"/>
        <v>0.30865746549560852</v>
      </c>
      <c r="EA1398" s="615">
        <f t="shared" si="963"/>
        <v>0.30834272829763248</v>
      </c>
      <c r="EB1398" s="616">
        <f t="shared" si="963"/>
        <v>0.31521035598705499</v>
      </c>
      <c r="EC1398" s="616">
        <f t="shared" si="963"/>
        <v>0.31572405220633937</v>
      </c>
      <c r="ED1398" s="616">
        <f t="shared" si="963"/>
        <v>0.31650029359953025</v>
      </c>
      <c r="EE1398" s="616">
        <f t="shared" si="963"/>
        <v>0.31623479640401903</v>
      </c>
      <c r="EF1398" s="553"/>
      <c r="EG1398" s="275">
        <f t="shared" si="1084"/>
        <v>127</v>
      </c>
      <c r="EH1398" s="275">
        <f t="shared" si="1084"/>
        <v>101</v>
      </c>
      <c r="EI1398" s="275">
        <f t="shared" si="1084"/>
        <v>26</v>
      </c>
      <c r="EJ1398" s="275">
        <f t="shared" si="1084"/>
        <v>15</v>
      </c>
      <c r="EK1398" s="275">
        <f t="shared" si="1084"/>
        <v>138</v>
      </c>
      <c r="EL1398" s="275">
        <f t="shared" si="1084"/>
        <v>1136</v>
      </c>
      <c r="EM1398" s="275">
        <f t="shared" si="1084"/>
        <v>877</v>
      </c>
      <c r="EN1398" s="617">
        <f t="shared" si="845"/>
        <v>0.79527559055118113</v>
      </c>
      <c r="EO1398" s="275">
        <f t="shared" si="846"/>
        <v>57.692307692307686</v>
      </c>
      <c r="EP1398" s="617">
        <f t="shared" si="847"/>
        <v>1.0866141732283465</v>
      </c>
      <c r="EQ1398" s="275">
        <f t="shared" si="848"/>
        <v>121478.87323943662</v>
      </c>
      <c r="ER1398" s="275">
        <f t="shared" si="849"/>
        <v>1425.3135689851767</v>
      </c>
      <c r="ES1398" s="618"/>
      <c r="ET1398" s="274">
        <f t="shared" si="1085"/>
        <v>201</v>
      </c>
      <c r="EU1398" s="274">
        <f t="shared" si="1085"/>
        <v>121</v>
      </c>
      <c r="EV1398" s="274">
        <f t="shared" si="1085"/>
        <v>80</v>
      </c>
      <c r="EW1398" s="274">
        <f t="shared" si="1085"/>
        <v>26</v>
      </c>
      <c r="EX1398" s="274">
        <f t="shared" si="1085"/>
        <v>76</v>
      </c>
      <c r="EY1398" s="274">
        <f t="shared" si="1085"/>
        <v>1366</v>
      </c>
      <c r="EZ1398" s="274">
        <f t="shared" si="1085"/>
        <v>1126</v>
      </c>
      <c r="FA1398" s="619">
        <f t="shared" si="1067"/>
        <v>0.60199004975124382</v>
      </c>
      <c r="FB1398" s="620">
        <f t="shared" si="1068"/>
        <v>32.5</v>
      </c>
      <c r="FC1398" s="619">
        <f t="shared" si="1069"/>
        <v>0.37810945273631841</v>
      </c>
      <c r="FD1398" s="274">
        <f t="shared" si="1070"/>
        <v>55636.896046852125</v>
      </c>
      <c r="FE1398" s="274">
        <f t="shared" si="1071"/>
        <v>1924.2155121373596</v>
      </c>
      <c r="FF1398" s="274">
        <f>FF1168</f>
        <v>1136</v>
      </c>
      <c r="FG1398" s="620">
        <f t="shared" si="878"/>
        <v>5.6338028169014089</v>
      </c>
      <c r="FH1398" s="274">
        <f t="shared" si="1086"/>
        <v>64</v>
      </c>
      <c r="FI1398" s="274">
        <f t="shared" si="1086"/>
        <v>1136</v>
      </c>
      <c r="FJ1398" s="274">
        <f t="shared" si="1086"/>
        <v>2</v>
      </c>
      <c r="FK1398" s="274">
        <f t="shared" si="1072"/>
        <v>1070</v>
      </c>
      <c r="FL1398" s="274">
        <f>FL1168</f>
        <v>113</v>
      </c>
      <c r="FM1398" s="274">
        <f t="shared" si="1072"/>
        <v>955</v>
      </c>
      <c r="FN1398" s="553"/>
      <c r="FO1398" s="413">
        <v>60</v>
      </c>
      <c r="FP1398" s="413">
        <v>62</v>
      </c>
      <c r="FQ1398" s="413">
        <v>66</v>
      </c>
      <c r="FR1398" s="413">
        <v>74</v>
      </c>
      <c r="FS1398" s="413">
        <f t="shared" si="1080"/>
        <v>0</v>
      </c>
      <c r="FT1398" s="413">
        <f t="shared" si="1079"/>
        <v>0</v>
      </c>
      <c r="FU1398" s="413">
        <f t="shared" si="1079"/>
        <v>0</v>
      </c>
      <c r="FV1398" s="413">
        <f t="shared" si="1079"/>
        <v>0</v>
      </c>
      <c r="FW1398" s="553"/>
      <c r="FX1398" s="553"/>
      <c r="FY1398" s="553"/>
    </row>
    <row r="1399" spans="1:181">
      <c r="E1399" s="392"/>
      <c r="F1399" s="371"/>
      <c r="G1399" s="371" t="s">
        <v>2867</v>
      </c>
      <c r="H1399" s="371" t="s">
        <v>2868</v>
      </c>
      <c r="J1399" s="561"/>
      <c r="O1399" s="275">
        <f t="shared" si="1081"/>
        <v>5963</v>
      </c>
      <c r="P1399" s="275">
        <f t="shared" si="1081"/>
        <v>9093</v>
      </c>
      <c r="Q1399" s="275">
        <f t="shared" si="1081"/>
        <v>9457</v>
      </c>
      <c r="R1399" s="275">
        <f t="shared" si="1081"/>
        <v>9650</v>
      </c>
      <c r="S1399" s="274">
        <f t="shared" si="1081"/>
        <v>9093</v>
      </c>
      <c r="T1399" s="274">
        <f t="shared" si="1081"/>
        <v>9373</v>
      </c>
      <c r="U1399" s="274">
        <f t="shared" si="1081"/>
        <v>9761</v>
      </c>
      <c r="V1399" s="274">
        <f t="shared" si="1081"/>
        <v>10635</v>
      </c>
      <c r="W1399" s="275">
        <f t="shared" si="1081"/>
        <v>3847</v>
      </c>
      <c r="X1399" s="275">
        <f t="shared" si="1081"/>
        <v>5138</v>
      </c>
      <c r="Y1399" s="275">
        <f t="shared" si="1081"/>
        <v>5414</v>
      </c>
      <c r="Z1399" s="275">
        <f t="shared" si="1081"/>
        <v>5476</v>
      </c>
      <c r="AA1399" s="274">
        <f t="shared" si="1081"/>
        <v>5138</v>
      </c>
      <c r="AB1399" s="274">
        <f t="shared" si="1081"/>
        <v>5339</v>
      </c>
      <c r="AC1399" s="274">
        <f t="shared" si="1081"/>
        <v>5520</v>
      </c>
      <c r="AD1399" s="274">
        <f t="shared" si="1081"/>
        <v>5937</v>
      </c>
      <c r="AE1399" s="275">
        <f t="shared" si="1081"/>
        <v>39</v>
      </c>
      <c r="AF1399" s="275">
        <f t="shared" si="1081"/>
        <v>58</v>
      </c>
      <c r="AG1399" s="275">
        <f t="shared" si="1081"/>
        <v>57</v>
      </c>
      <c r="AH1399" s="275">
        <f t="shared" si="1081"/>
        <v>59</v>
      </c>
      <c r="AI1399" s="274">
        <f t="shared" si="1081"/>
        <v>97</v>
      </c>
      <c r="AJ1399" s="274">
        <f t="shared" si="1081"/>
        <v>220</v>
      </c>
      <c r="AK1399" s="274">
        <f t="shared" si="1081"/>
        <v>65</v>
      </c>
      <c r="AL1399" s="274">
        <f t="shared" si="1081"/>
        <v>65</v>
      </c>
      <c r="AM1399" s="275">
        <f t="shared" si="1081"/>
        <v>2115</v>
      </c>
      <c r="AN1399" s="275">
        <f t="shared" si="1081"/>
        <v>3953</v>
      </c>
      <c r="AO1399" s="275">
        <f t="shared" si="1081"/>
        <v>4045</v>
      </c>
      <c r="AP1399" s="275">
        <f t="shared" si="1081"/>
        <v>4174</v>
      </c>
      <c r="AQ1399" s="274">
        <f t="shared" si="1081"/>
        <v>3953</v>
      </c>
      <c r="AR1399" s="274">
        <f t="shared" si="1081"/>
        <v>4035</v>
      </c>
      <c r="AS1399" s="274">
        <f t="shared" si="1081"/>
        <v>4241</v>
      </c>
      <c r="AT1399" s="274">
        <f t="shared" si="1081"/>
        <v>4698</v>
      </c>
      <c r="AU1399" s="275">
        <f t="shared" si="1081"/>
        <v>303</v>
      </c>
      <c r="AV1399" s="275">
        <f t="shared" si="1081"/>
        <v>533</v>
      </c>
      <c r="AW1399" s="275">
        <f t="shared" si="1081"/>
        <v>552</v>
      </c>
      <c r="AX1399" s="275">
        <f t="shared" si="1081"/>
        <v>575</v>
      </c>
      <c r="AY1399" s="274">
        <f t="shared" si="1081"/>
        <v>533</v>
      </c>
      <c r="AZ1399" s="274">
        <f t="shared" si="1081"/>
        <v>552</v>
      </c>
      <c r="BA1399" s="274">
        <f t="shared" si="1081"/>
        <v>583</v>
      </c>
      <c r="BB1399" s="274">
        <f t="shared" si="1081"/>
        <v>641</v>
      </c>
      <c r="BC1399" s="275">
        <f t="shared" si="1081"/>
        <v>1818</v>
      </c>
      <c r="BD1399" s="275">
        <f t="shared" si="1061"/>
        <v>3417</v>
      </c>
      <c r="BE1399" s="275">
        <f t="shared" si="1061"/>
        <v>3489</v>
      </c>
      <c r="BF1399" s="275">
        <f t="shared" si="1061"/>
        <v>3594</v>
      </c>
      <c r="BG1399" s="274">
        <f t="shared" si="1061"/>
        <v>3396</v>
      </c>
      <c r="BH1399" s="274">
        <f t="shared" si="1061"/>
        <v>3460</v>
      </c>
      <c r="BI1399" s="274">
        <f t="shared" si="1061"/>
        <v>3633</v>
      </c>
      <c r="BJ1399" s="274">
        <f t="shared" si="1061"/>
        <v>4031</v>
      </c>
      <c r="BK1399" s="275">
        <f t="shared" si="1082"/>
        <v>-6</v>
      </c>
      <c r="BL1399" s="275">
        <f t="shared" si="1082"/>
        <v>3</v>
      </c>
      <c r="BM1399" s="275">
        <f t="shared" si="1082"/>
        <v>4</v>
      </c>
      <c r="BN1399" s="275">
        <f t="shared" si="1082"/>
        <v>5</v>
      </c>
      <c r="BO1399" s="274">
        <f t="shared" si="1082"/>
        <v>24</v>
      </c>
      <c r="BP1399" s="274">
        <f t="shared" si="1082"/>
        <v>23</v>
      </c>
      <c r="BQ1399" s="274">
        <f t="shared" si="1082"/>
        <v>25</v>
      </c>
      <c r="BR1399" s="274">
        <f t="shared" si="1082"/>
        <v>26</v>
      </c>
      <c r="BS1399" s="275">
        <f t="shared" si="1082"/>
        <v>1</v>
      </c>
      <c r="BT1399" s="275">
        <f t="shared" si="1082"/>
        <v>3</v>
      </c>
      <c r="BU1399" s="275">
        <f t="shared" si="1082"/>
        <v>4</v>
      </c>
      <c r="BV1399" s="275">
        <f t="shared" si="1082"/>
        <v>5</v>
      </c>
      <c r="BW1399" s="274">
        <f t="shared" si="1082"/>
        <v>24</v>
      </c>
      <c r="BX1399" s="274">
        <f t="shared" si="1082"/>
        <v>23</v>
      </c>
      <c r="BY1399" s="274">
        <f t="shared" si="1082"/>
        <v>25</v>
      </c>
      <c r="BZ1399" s="274">
        <f t="shared" si="1082"/>
        <v>26</v>
      </c>
      <c r="CA1399" s="275">
        <f t="shared" si="1082"/>
        <v>7</v>
      </c>
      <c r="CB1399" s="275">
        <f t="shared" si="1082"/>
        <v>0</v>
      </c>
      <c r="CC1399" s="275">
        <f t="shared" si="1082"/>
        <v>0</v>
      </c>
      <c r="CD1399" s="275">
        <f t="shared" si="1082"/>
        <v>0</v>
      </c>
      <c r="CE1399" s="274">
        <f t="shared" si="1082"/>
        <v>0</v>
      </c>
      <c r="CF1399" s="274">
        <f t="shared" si="1082"/>
        <v>0</v>
      </c>
      <c r="CG1399" s="274">
        <f t="shared" si="1082"/>
        <v>0</v>
      </c>
      <c r="CH1399" s="274">
        <f t="shared" si="1082"/>
        <v>0</v>
      </c>
      <c r="CI1399" s="562"/>
      <c r="CJ1399" s="275">
        <f t="shared" si="1083"/>
        <v>1819</v>
      </c>
      <c r="CK1399" s="275">
        <f t="shared" si="1083"/>
        <v>2834</v>
      </c>
      <c r="CL1399" s="275">
        <f t="shared" si="1083"/>
        <v>2838</v>
      </c>
      <c r="CM1399" s="275">
        <f t="shared" si="1083"/>
        <v>3024</v>
      </c>
      <c r="CN1399" s="274">
        <f t="shared" si="1083"/>
        <v>3396</v>
      </c>
      <c r="CO1399" s="274">
        <f t="shared" si="1083"/>
        <v>3418.8196143835075</v>
      </c>
      <c r="CP1399" s="274">
        <f t="shared" si="1083"/>
        <v>3637.6095435796096</v>
      </c>
      <c r="CQ1399" s="274">
        <f t="shared" si="1083"/>
        <v>3993.0426606986334</v>
      </c>
      <c r="CR1399" s="275">
        <f t="shared" si="1083"/>
        <v>1382</v>
      </c>
      <c r="CS1399" s="275">
        <f t="shared" si="1083"/>
        <v>2214</v>
      </c>
      <c r="CT1399" s="275">
        <f t="shared" si="1083"/>
        <v>2263</v>
      </c>
      <c r="CU1399" s="275">
        <f t="shared" si="1083"/>
        <v>2374</v>
      </c>
      <c r="CV1399" s="274">
        <f t="shared" si="1083"/>
        <v>2784</v>
      </c>
      <c r="CW1399" s="274">
        <f t="shared" si="1083"/>
        <v>2850.8196143835075</v>
      </c>
      <c r="CX1399" s="274">
        <f t="shared" si="1083"/>
        <v>3014.6095435796096</v>
      </c>
      <c r="CY1399" s="274">
        <f t="shared" si="1083"/>
        <v>3350.0426606986334</v>
      </c>
      <c r="CZ1399" s="275">
        <f t="shared" si="1083"/>
        <v>302</v>
      </c>
      <c r="DA1399" s="275">
        <f t="shared" si="1083"/>
        <v>384</v>
      </c>
      <c r="DB1399" s="275">
        <f t="shared" si="1083"/>
        <v>335</v>
      </c>
      <c r="DC1399" s="275">
        <f t="shared" si="1083"/>
        <v>369</v>
      </c>
      <c r="DD1399" s="274">
        <f t="shared" si="1083"/>
        <v>389</v>
      </c>
      <c r="DE1399" s="274">
        <f t="shared" si="1083"/>
        <v>340</v>
      </c>
      <c r="DF1399" s="274">
        <f t="shared" si="1083"/>
        <v>368</v>
      </c>
      <c r="DG1399" s="274">
        <f t="shared" si="1083"/>
        <v>380</v>
      </c>
      <c r="DH1399" s="275">
        <f t="shared" si="1083"/>
        <v>135</v>
      </c>
      <c r="DI1399" s="275">
        <f t="shared" si="1083"/>
        <v>236</v>
      </c>
      <c r="DJ1399" s="275">
        <f t="shared" si="1083"/>
        <v>240</v>
      </c>
      <c r="DK1399" s="275">
        <f t="shared" si="1083"/>
        <v>281</v>
      </c>
      <c r="DL1399" s="274">
        <f t="shared" si="1083"/>
        <v>223</v>
      </c>
      <c r="DM1399" s="274">
        <f t="shared" si="1083"/>
        <v>228</v>
      </c>
      <c r="DN1399" s="274">
        <f t="shared" si="1083"/>
        <v>255</v>
      </c>
      <c r="DO1399" s="274">
        <f t="shared" si="1083"/>
        <v>263</v>
      </c>
      <c r="DP1399" s="275">
        <f t="shared" si="1083"/>
        <v>-1</v>
      </c>
      <c r="DQ1399" s="275">
        <f t="shared" si="1083"/>
        <v>583</v>
      </c>
      <c r="DR1399" s="275">
        <f t="shared" si="1083"/>
        <v>651</v>
      </c>
      <c r="DS1399" s="275">
        <f t="shared" si="1083"/>
        <v>570</v>
      </c>
      <c r="DT1399" s="274">
        <f t="shared" si="1083"/>
        <v>0</v>
      </c>
      <c r="DU1399" s="274">
        <f t="shared" si="1083"/>
        <v>41.180385616492245</v>
      </c>
      <c r="DV1399" s="274">
        <f t="shared" si="1083"/>
        <v>-4.6095435796097615</v>
      </c>
      <c r="DW1399" s="274">
        <f t="shared" si="1083"/>
        <v>37.957339301366829</v>
      </c>
      <c r="DX1399" s="615">
        <f t="shared" si="964"/>
        <v>0.64514506121079995</v>
      </c>
      <c r="DY1399" s="615">
        <f t="shared" si="964"/>
        <v>0.56505003849114699</v>
      </c>
      <c r="DZ1399" s="615">
        <f t="shared" si="964"/>
        <v>0.57248598921433858</v>
      </c>
      <c r="EA1399" s="615">
        <f t="shared" si="963"/>
        <v>0.56746113989637303</v>
      </c>
      <c r="EB1399" s="616">
        <f t="shared" si="963"/>
        <v>0.56505003849114699</v>
      </c>
      <c r="EC1399" s="616">
        <f t="shared" si="963"/>
        <v>0.56961485116824928</v>
      </c>
      <c r="ED1399" s="616">
        <f t="shared" si="963"/>
        <v>0.56551582829628111</v>
      </c>
      <c r="EE1399" s="616">
        <f t="shared" si="963"/>
        <v>0.55825105782792661</v>
      </c>
      <c r="EF1399" s="553"/>
      <c r="EG1399" s="275">
        <f t="shared" si="1084"/>
        <v>2365</v>
      </c>
      <c r="EH1399" s="275">
        <f t="shared" si="1084"/>
        <v>1724</v>
      </c>
      <c r="EI1399" s="275">
        <f t="shared" si="1084"/>
        <v>639</v>
      </c>
      <c r="EJ1399" s="275">
        <f t="shared" si="1084"/>
        <v>143</v>
      </c>
      <c r="EK1399" s="275">
        <f t="shared" si="1084"/>
        <v>697</v>
      </c>
      <c r="EL1399" s="275">
        <f t="shared" si="1084"/>
        <v>7961</v>
      </c>
      <c r="EM1399" s="275">
        <f t="shared" si="1084"/>
        <v>7537</v>
      </c>
      <c r="EN1399" s="617">
        <f t="shared" si="845"/>
        <v>0.72896405919661733</v>
      </c>
      <c r="EO1399" s="275">
        <f t="shared" si="846"/>
        <v>22.37871674491393</v>
      </c>
      <c r="EP1399" s="617">
        <f t="shared" si="847"/>
        <v>0.29471458773784354</v>
      </c>
      <c r="EQ1399" s="275">
        <f t="shared" si="848"/>
        <v>87551.815098605701</v>
      </c>
      <c r="ER1399" s="275">
        <f t="shared" si="849"/>
        <v>1581.0888505594621</v>
      </c>
      <c r="ES1399" s="618"/>
      <c r="ET1399" s="274">
        <f t="shared" si="1085"/>
        <v>3771</v>
      </c>
      <c r="EU1399" s="274">
        <f t="shared" si="1085"/>
        <v>2657</v>
      </c>
      <c r="EV1399" s="274">
        <f t="shared" si="1085"/>
        <v>1111</v>
      </c>
      <c r="EW1399" s="274">
        <f t="shared" si="1085"/>
        <v>295</v>
      </c>
      <c r="EX1399" s="274">
        <f t="shared" si="1085"/>
        <v>1339</v>
      </c>
      <c r="EY1399" s="274">
        <f t="shared" si="1085"/>
        <v>12741</v>
      </c>
      <c r="EZ1399" s="274">
        <f t="shared" si="1085"/>
        <v>12173</v>
      </c>
      <c r="FA1399" s="619">
        <f t="shared" si="1067"/>
        <v>0.70458764253513662</v>
      </c>
      <c r="FB1399" s="620">
        <f t="shared" si="1068"/>
        <v>26.552655265526553</v>
      </c>
      <c r="FC1399" s="619">
        <f t="shared" si="1069"/>
        <v>0.35507822858658183</v>
      </c>
      <c r="FD1399" s="274">
        <f t="shared" si="1070"/>
        <v>105093.7916960992</v>
      </c>
      <c r="FE1399" s="274">
        <f t="shared" si="1071"/>
        <v>2019.4967003477641</v>
      </c>
      <c r="FF1399" s="274">
        <f>FF1169</f>
        <v>4260</v>
      </c>
      <c r="FG1399" s="620">
        <f t="shared" si="878"/>
        <v>14.835680751173708</v>
      </c>
      <c r="FH1399" s="274">
        <f t="shared" si="1086"/>
        <v>632</v>
      </c>
      <c r="FI1399" s="274">
        <f t="shared" si="1086"/>
        <v>4260</v>
      </c>
      <c r="FJ1399" s="274">
        <f t="shared" si="1086"/>
        <v>28</v>
      </c>
      <c r="FK1399" s="274">
        <f t="shared" si="1072"/>
        <v>3600</v>
      </c>
      <c r="FL1399" s="274">
        <f>FL1169</f>
        <v>432</v>
      </c>
      <c r="FM1399" s="274">
        <f t="shared" si="1072"/>
        <v>3140</v>
      </c>
      <c r="FN1399" s="553"/>
      <c r="FO1399" s="413">
        <v>533</v>
      </c>
      <c r="FP1399" s="413">
        <v>549</v>
      </c>
      <c r="FQ1399" s="413">
        <v>583</v>
      </c>
      <c r="FR1399" s="413">
        <v>641</v>
      </c>
      <c r="FS1399" s="413">
        <f t="shared" si="1080"/>
        <v>0</v>
      </c>
      <c r="FT1399" s="413">
        <f t="shared" si="1079"/>
        <v>3</v>
      </c>
      <c r="FU1399" s="413">
        <f t="shared" si="1079"/>
        <v>0</v>
      </c>
      <c r="FV1399" s="413">
        <f t="shared" si="1079"/>
        <v>0</v>
      </c>
      <c r="FW1399" s="553"/>
      <c r="FX1399" s="553"/>
      <c r="FY1399" s="553"/>
    </row>
    <row r="1400" spans="1:181">
      <c r="E1400" s="392"/>
      <c r="F1400" s="371" t="s">
        <v>2817</v>
      </c>
      <c r="G1400" s="371" t="s">
        <v>2869</v>
      </c>
      <c r="H1400" s="371"/>
      <c r="I1400" s="392"/>
      <c r="J1400" s="561"/>
      <c r="O1400" s="275">
        <f t="shared" ref="O1400:BC1400" si="1087">O1346</f>
        <v>16917</v>
      </c>
      <c r="P1400" s="275">
        <f t="shared" si="1087"/>
        <v>31485</v>
      </c>
      <c r="Q1400" s="275">
        <f t="shared" si="1087"/>
        <v>33278</v>
      </c>
      <c r="R1400" s="275">
        <f t="shared" si="1087"/>
        <v>37080</v>
      </c>
      <c r="S1400" s="274">
        <f>S1346</f>
        <v>30878</v>
      </c>
      <c r="T1400" s="274">
        <f>T1346</f>
        <v>32527</v>
      </c>
      <c r="U1400" s="274">
        <f>U1346</f>
        <v>36237</v>
      </c>
      <c r="V1400" s="274">
        <f>V1346</f>
        <v>36743</v>
      </c>
      <c r="W1400" s="275">
        <f t="shared" si="1087"/>
        <v>4816</v>
      </c>
      <c r="X1400" s="275">
        <f t="shared" si="1087"/>
        <v>8249</v>
      </c>
      <c r="Y1400" s="275">
        <f t="shared" si="1087"/>
        <v>8664</v>
      </c>
      <c r="Z1400" s="275">
        <f t="shared" si="1087"/>
        <v>10037</v>
      </c>
      <c r="AA1400" s="274">
        <f>AA1346</f>
        <v>8228</v>
      </c>
      <c r="AB1400" s="274">
        <f>AB1346</f>
        <v>8691</v>
      </c>
      <c r="AC1400" s="274">
        <f>AC1346</f>
        <v>9988</v>
      </c>
      <c r="AD1400" s="274">
        <f>AD1346</f>
        <v>10237</v>
      </c>
      <c r="AE1400" s="275">
        <f t="shared" si="1087"/>
        <v>225</v>
      </c>
      <c r="AF1400" s="275">
        <f t="shared" si="1087"/>
        <v>328</v>
      </c>
      <c r="AG1400" s="275">
        <f t="shared" si="1087"/>
        <v>319</v>
      </c>
      <c r="AH1400" s="275">
        <f t="shared" si="1087"/>
        <v>338</v>
      </c>
      <c r="AI1400" s="274">
        <f t="shared" si="1087"/>
        <v>364</v>
      </c>
      <c r="AJ1400" s="274">
        <f t="shared" si="1087"/>
        <v>358</v>
      </c>
      <c r="AK1400" s="274">
        <f t="shared" si="1087"/>
        <v>372</v>
      </c>
      <c r="AL1400" s="274">
        <f t="shared" si="1087"/>
        <v>362</v>
      </c>
      <c r="AM1400" s="275">
        <f t="shared" si="1087"/>
        <v>12101</v>
      </c>
      <c r="AN1400" s="275">
        <f t="shared" si="1087"/>
        <v>23239</v>
      </c>
      <c r="AO1400" s="275">
        <f t="shared" si="1087"/>
        <v>24613</v>
      </c>
      <c r="AP1400" s="275">
        <f t="shared" si="1087"/>
        <v>27045</v>
      </c>
      <c r="AQ1400" s="274">
        <f t="shared" si="1087"/>
        <v>22650</v>
      </c>
      <c r="AR1400" s="274">
        <f t="shared" si="1087"/>
        <v>23844</v>
      </c>
      <c r="AS1400" s="274">
        <f t="shared" si="1087"/>
        <v>26248</v>
      </c>
      <c r="AT1400" s="274">
        <f t="shared" si="1087"/>
        <v>26504</v>
      </c>
      <c r="AU1400" s="275">
        <f t="shared" si="1087"/>
        <v>872</v>
      </c>
      <c r="AV1400" s="275">
        <f t="shared" si="1087"/>
        <v>1755</v>
      </c>
      <c r="AW1400" s="275">
        <f t="shared" si="1087"/>
        <v>1841</v>
      </c>
      <c r="AX1400" s="275">
        <f t="shared" si="1087"/>
        <v>1985</v>
      </c>
      <c r="AY1400" s="274">
        <f t="shared" si="1087"/>
        <v>1730</v>
      </c>
      <c r="AZ1400" s="274">
        <f t="shared" si="1087"/>
        <v>1811</v>
      </c>
      <c r="BA1400" s="274">
        <f t="shared" si="1087"/>
        <v>1957</v>
      </c>
      <c r="BB1400" s="274">
        <f t="shared" si="1087"/>
        <v>2055</v>
      </c>
      <c r="BC1400" s="275">
        <f t="shared" si="1087"/>
        <v>12545</v>
      </c>
      <c r="BD1400" s="275">
        <f t="shared" si="1061"/>
        <v>22946.999999799998</v>
      </c>
      <c r="BE1400" s="275">
        <f t="shared" si="1061"/>
        <v>23889.899535617038</v>
      </c>
      <c r="BF1400" s="275">
        <f t="shared" si="1061"/>
        <v>26576.667054000001</v>
      </c>
      <c r="BG1400" s="274">
        <f t="shared" si="1061"/>
        <v>22210</v>
      </c>
      <c r="BH1400" s="274">
        <f t="shared" si="1061"/>
        <v>23295</v>
      </c>
      <c r="BI1400" s="274">
        <f t="shared" si="1061"/>
        <v>25675</v>
      </c>
      <c r="BJ1400" s="274">
        <f t="shared" si="1061"/>
        <v>25834</v>
      </c>
      <c r="BK1400" s="275">
        <f t="shared" ref="BK1400:CH1400" si="1088">BK1346</f>
        <v>-1316</v>
      </c>
      <c r="BL1400" s="275">
        <f t="shared" si="1088"/>
        <v>-1462.9999998000001</v>
      </c>
      <c r="BM1400" s="275">
        <f t="shared" si="1088"/>
        <v>-1117.8995356170365</v>
      </c>
      <c r="BN1400" s="275">
        <f t="shared" si="1088"/>
        <v>-1516.667054</v>
      </c>
      <c r="BO1400" s="274">
        <f t="shared" si="1088"/>
        <v>-1290</v>
      </c>
      <c r="BP1400" s="274">
        <f t="shared" si="1088"/>
        <v>-1262</v>
      </c>
      <c r="BQ1400" s="274">
        <f t="shared" si="1088"/>
        <v>-1384</v>
      </c>
      <c r="BR1400" s="274">
        <f t="shared" si="1088"/>
        <v>-1385</v>
      </c>
      <c r="BS1400" s="275">
        <f t="shared" si="1088"/>
        <v>9</v>
      </c>
      <c r="BT1400" s="275">
        <f t="shared" si="1088"/>
        <v>54</v>
      </c>
      <c r="BU1400" s="275">
        <f t="shared" si="1088"/>
        <v>82</v>
      </c>
      <c r="BV1400" s="275">
        <f t="shared" si="1088"/>
        <v>92</v>
      </c>
      <c r="BW1400" s="274">
        <f t="shared" si="1088"/>
        <v>227</v>
      </c>
      <c r="BX1400" s="274">
        <f t="shared" si="1088"/>
        <v>264</v>
      </c>
      <c r="BY1400" s="274">
        <f t="shared" si="1088"/>
        <v>286</v>
      </c>
      <c r="BZ1400" s="274">
        <f t="shared" si="1088"/>
        <v>250</v>
      </c>
      <c r="CA1400" s="275">
        <f t="shared" si="1088"/>
        <v>1325</v>
      </c>
      <c r="CB1400" s="275">
        <f t="shared" si="1088"/>
        <v>1516.9999998000001</v>
      </c>
      <c r="CC1400" s="275">
        <f t="shared" si="1088"/>
        <v>1199.8995356170365</v>
      </c>
      <c r="CD1400" s="275">
        <f t="shared" si="1088"/>
        <v>1608.667054</v>
      </c>
      <c r="CE1400" s="274">
        <f t="shared" si="1088"/>
        <v>1517</v>
      </c>
      <c r="CF1400" s="274">
        <f t="shared" si="1088"/>
        <v>1526</v>
      </c>
      <c r="CG1400" s="274">
        <f t="shared" si="1088"/>
        <v>1670</v>
      </c>
      <c r="CH1400" s="274">
        <f t="shared" si="1088"/>
        <v>1635</v>
      </c>
      <c r="CI1400" s="562"/>
      <c r="CJ1400" s="275">
        <f t="shared" ref="CJ1400:DW1400" si="1089">CJ1346</f>
        <v>12542</v>
      </c>
      <c r="CK1400" s="275">
        <f t="shared" si="1089"/>
        <v>22072</v>
      </c>
      <c r="CL1400" s="275">
        <f t="shared" si="1089"/>
        <v>22826</v>
      </c>
      <c r="CM1400" s="275">
        <f t="shared" si="1089"/>
        <v>24830</v>
      </c>
      <c r="CN1400" s="274">
        <f t="shared" si="1089"/>
        <v>22210</v>
      </c>
      <c r="CO1400" s="274">
        <f t="shared" si="1089"/>
        <v>21866.759429239512</v>
      </c>
      <c r="CP1400" s="274">
        <f t="shared" si="1089"/>
        <v>24361.72802323291</v>
      </c>
      <c r="CQ1400" s="274">
        <f t="shared" si="1089"/>
        <v>25267.788583494941</v>
      </c>
      <c r="CR1400" s="275">
        <f t="shared" si="1089"/>
        <v>10202</v>
      </c>
      <c r="CS1400" s="275">
        <f t="shared" si="1089"/>
        <v>18749</v>
      </c>
      <c r="CT1400" s="275">
        <f t="shared" si="1089"/>
        <v>19914</v>
      </c>
      <c r="CU1400" s="275">
        <f t="shared" si="1089"/>
        <v>21620</v>
      </c>
      <c r="CV1400" s="274">
        <f t="shared" si="1089"/>
        <v>13637</v>
      </c>
      <c r="CW1400" s="274">
        <f t="shared" si="1089"/>
        <v>14368.759429239512</v>
      </c>
      <c r="CX1400" s="274">
        <f t="shared" si="1089"/>
        <v>16248.72802323291</v>
      </c>
      <c r="CY1400" s="274">
        <f t="shared" si="1089"/>
        <v>16884.788583494941</v>
      </c>
      <c r="CZ1400" s="275">
        <f t="shared" si="1089"/>
        <v>2233</v>
      </c>
      <c r="DA1400" s="275">
        <f t="shared" si="1089"/>
        <v>3163</v>
      </c>
      <c r="DB1400" s="275">
        <f t="shared" si="1089"/>
        <v>2752</v>
      </c>
      <c r="DC1400" s="275">
        <f t="shared" si="1089"/>
        <v>3023</v>
      </c>
      <c r="DD1400" s="274">
        <f t="shared" si="1089"/>
        <v>8423</v>
      </c>
      <c r="DE1400" s="274">
        <f t="shared" si="1089"/>
        <v>7346</v>
      </c>
      <c r="DF1400" s="274">
        <f t="shared" si="1089"/>
        <v>7945</v>
      </c>
      <c r="DG1400" s="274">
        <f t="shared" si="1089"/>
        <v>8208</v>
      </c>
      <c r="DH1400" s="275">
        <f t="shared" si="1089"/>
        <v>107</v>
      </c>
      <c r="DI1400" s="275">
        <f t="shared" si="1089"/>
        <v>160</v>
      </c>
      <c r="DJ1400" s="275">
        <f t="shared" si="1089"/>
        <v>160</v>
      </c>
      <c r="DK1400" s="275">
        <f t="shared" si="1089"/>
        <v>187</v>
      </c>
      <c r="DL1400" s="274">
        <f t="shared" si="1089"/>
        <v>150</v>
      </c>
      <c r="DM1400" s="274">
        <f t="shared" si="1089"/>
        <v>152</v>
      </c>
      <c r="DN1400" s="274">
        <f t="shared" si="1089"/>
        <v>168</v>
      </c>
      <c r="DO1400" s="274">
        <f t="shared" si="1089"/>
        <v>175</v>
      </c>
      <c r="DP1400" s="275">
        <f t="shared" si="1089"/>
        <v>3</v>
      </c>
      <c r="DQ1400" s="275">
        <f t="shared" si="1089"/>
        <v>874.9999998000003</v>
      </c>
      <c r="DR1400" s="275">
        <f t="shared" si="1089"/>
        <v>1063.8995356170362</v>
      </c>
      <c r="DS1400" s="275">
        <f t="shared" si="1089"/>
        <v>1746.667054</v>
      </c>
      <c r="DT1400" s="274">
        <f t="shared" si="1089"/>
        <v>0</v>
      </c>
      <c r="DU1400" s="274">
        <f t="shared" si="1089"/>
        <v>1428.2405707604878</v>
      </c>
      <c r="DV1400" s="274">
        <f t="shared" si="1089"/>
        <v>1313.2719767670872</v>
      </c>
      <c r="DW1400" s="274">
        <f t="shared" si="1089"/>
        <v>566.21141650505774</v>
      </c>
      <c r="DX1400" s="615">
        <f t="shared" si="964"/>
        <v>0.28468404563456878</v>
      </c>
      <c r="DY1400" s="615">
        <f t="shared" si="964"/>
        <v>0.26199777671907259</v>
      </c>
      <c r="DZ1400" s="615">
        <f t="shared" si="964"/>
        <v>0.26035218462647997</v>
      </c>
      <c r="EA1400" s="615">
        <f t="shared" si="963"/>
        <v>0.27068500539374324</v>
      </c>
      <c r="EB1400" s="616">
        <f t="shared" si="963"/>
        <v>0.26646803549452686</v>
      </c>
      <c r="EC1400" s="616">
        <f t="shared" si="963"/>
        <v>0.26719340855289453</v>
      </c>
      <c r="ED1400" s="616">
        <f t="shared" si="963"/>
        <v>0.27562988106079422</v>
      </c>
      <c r="EE1400" s="616">
        <f t="shared" si="963"/>
        <v>0.27861089187056037</v>
      </c>
      <c r="EF1400" s="553"/>
      <c r="EG1400" s="275">
        <f t="shared" ref="EG1400:EM1400" si="1090">EG1346</f>
        <v>1466</v>
      </c>
      <c r="EH1400" s="275">
        <f t="shared" si="1090"/>
        <v>653</v>
      </c>
      <c r="EI1400" s="275">
        <f t="shared" si="1090"/>
        <v>812</v>
      </c>
      <c r="EJ1400" s="275">
        <f t="shared" si="1090"/>
        <v>254</v>
      </c>
      <c r="EK1400" s="275">
        <f t="shared" si="1090"/>
        <v>633</v>
      </c>
      <c r="EL1400" s="275">
        <f t="shared" si="1090"/>
        <v>21452</v>
      </c>
      <c r="EM1400" s="275">
        <f t="shared" si="1090"/>
        <v>18885</v>
      </c>
      <c r="EN1400" s="617">
        <f t="shared" si="845"/>
        <v>0.44542974079126874</v>
      </c>
      <c r="EO1400" s="275">
        <f t="shared" si="846"/>
        <v>31.2807881773399</v>
      </c>
      <c r="EP1400" s="617">
        <f t="shared" si="847"/>
        <v>0.43178717598908595</v>
      </c>
      <c r="EQ1400" s="275">
        <f t="shared" si="848"/>
        <v>29507.738206227859</v>
      </c>
      <c r="ER1400" s="275">
        <f t="shared" si="849"/>
        <v>1120.8189921454416</v>
      </c>
      <c r="ES1400" s="618"/>
      <c r="ET1400" s="274">
        <f t="shared" ref="ET1400:EZ1400" si="1091">ET1346</f>
        <v>2757</v>
      </c>
      <c r="EU1400" s="274">
        <f t="shared" si="1091"/>
        <v>1479</v>
      </c>
      <c r="EV1400" s="274">
        <f t="shared" si="1091"/>
        <v>1278</v>
      </c>
      <c r="EW1400" s="274">
        <f t="shared" si="1091"/>
        <v>566</v>
      </c>
      <c r="EX1400" s="274">
        <f t="shared" si="1091"/>
        <v>6318</v>
      </c>
      <c r="EY1400" s="274">
        <f t="shared" si="1091"/>
        <v>33862</v>
      </c>
      <c r="EZ1400" s="274">
        <f t="shared" si="1091"/>
        <v>31561</v>
      </c>
      <c r="FA1400" s="619">
        <f t="shared" si="1067"/>
        <v>0.53645266594124053</v>
      </c>
      <c r="FB1400" s="620">
        <f t="shared" si="1068"/>
        <v>44.287949921752741</v>
      </c>
      <c r="FC1400" s="619">
        <f t="shared" si="1069"/>
        <v>2.2916213275299238</v>
      </c>
      <c r="FD1400" s="274">
        <f t="shared" si="1070"/>
        <v>186580.8280668596</v>
      </c>
      <c r="FE1400" s="274">
        <f t="shared" si="1071"/>
        <v>1494.4604628074733</v>
      </c>
      <c r="FF1400" s="274">
        <f>FF1346</f>
        <v>21805</v>
      </c>
      <c r="FG1400" s="620">
        <f t="shared" si="878"/>
        <v>8.8786975464343048</v>
      </c>
      <c r="FH1400" s="274">
        <f>FH1346</f>
        <v>1936</v>
      </c>
      <c r="FI1400" s="274">
        <f>FI1346</f>
        <v>21805</v>
      </c>
      <c r="FJ1400" s="274">
        <f>FJ1346</f>
        <v>-281</v>
      </c>
      <c r="FK1400" s="274">
        <f t="shared" si="1072"/>
        <v>20150</v>
      </c>
      <c r="FL1400" s="274">
        <f>FL1346</f>
        <v>1599</v>
      </c>
      <c r="FM1400" s="274">
        <f t="shared" si="1072"/>
        <v>18832</v>
      </c>
      <c r="FN1400" s="553"/>
      <c r="FO1400" s="413">
        <v>1733</v>
      </c>
      <c r="FP1400" s="413">
        <v>1796</v>
      </c>
      <c r="FQ1400" s="413">
        <v>1944</v>
      </c>
      <c r="FR1400" s="413">
        <v>2038</v>
      </c>
      <c r="FS1400" s="413">
        <f t="shared" si="1080"/>
        <v>-3</v>
      </c>
      <c r="FT1400" s="413">
        <f t="shared" si="1079"/>
        <v>15</v>
      </c>
      <c r="FU1400" s="413">
        <f t="shared" si="1079"/>
        <v>13</v>
      </c>
      <c r="FV1400" s="413">
        <f t="shared" si="1079"/>
        <v>17</v>
      </c>
      <c r="FW1400" s="553"/>
      <c r="FX1400" s="553"/>
      <c r="FY1400" s="553"/>
    </row>
    <row r="1401" spans="1:181">
      <c r="E1401" s="392"/>
      <c r="F1401" s="371"/>
      <c r="G1401" s="371" t="s">
        <v>2870</v>
      </c>
      <c r="H1401" s="371" t="s">
        <v>2871</v>
      </c>
      <c r="J1401" s="561"/>
      <c r="O1401" s="275">
        <f t="shared" ref="O1401:BC1405" si="1092">O1170</f>
        <v>2478</v>
      </c>
      <c r="P1401" s="275">
        <f t="shared" si="1092"/>
        <v>3107</v>
      </c>
      <c r="Q1401" s="275">
        <f t="shared" si="1092"/>
        <v>3163</v>
      </c>
      <c r="R1401" s="275">
        <f t="shared" si="1092"/>
        <v>3021</v>
      </c>
      <c r="S1401" s="274">
        <f t="shared" si="1092"/>
        <v>2996</v>
      </c>
      <c r="T1401" s="274">
        <f t="shared" si="1092"/>
        <v>3051</v>
      </c>
      <c r="U1401" s="274">
        <f t="shared" si="1092"/>
        <v>3023</v>
      </c>
      <c r="V1401" s="274">
        <f t="shared" si="1092"/>
        <v>3270</v>
      </c>
      <c r="W1401" s="275">
        <f t="shared" si="1092"/>
        <v>641</v>
      </c>
      <c r="X1401" s="275">
        <f t="shared" si="1092"/>
        <v>751</v>
      </c>
      <c r="Y1401" s="275">
        <f t="shared" si="1092"/>
        <v>765</v>
      </c>
      <c r="Z1401" s="275">
        <f t="shared" si="1092"/>
        <v>731</v>
      </c>
      <c r="AA1401" s="274">
        <f t="shared" si="1092"/>
        <v>791</v>
      </c>
      <c r="AB1401" s="274">
        <f t="shared" si="1092"/>
        <v>805</v>
      </c>
      <c r="AC1401" s="274">
        <f t="shared" si="1092"/>
        <v>798</v>
      </c>
      <c r="AD1401" s="274">
        <f t="shared" si="1092"/>
        <v>863</v>
      </c>
      <c r="AE1401" s="275">
        <f t="shared" si="1092"/>
        <v>35</v>
      </c>
      <c r="AF1401" s="275">
        <f t="shared" si="1092"/>
        <v>33</v>
      </c>
      <c r="AG1401" s="275">
        <f t="shared" si="1092"/>
        <v>32</v>
      </c>
      <c r="AH1401" s="275">
        <f t="shared" si="1092"/>
        <v>34</v>
      </c>
      <c r="AI1401" s="274">
        <f t="shared" si="1092"/>
        <v>30</v>
      </c>
      <c r="AJ1401" s="274">
        <f t="shared" si="1092"/>
        <v>33</v>
      </c>
      <c r="AK1401" s="274">
        <f t="shared" si="1092"/>
        <v>37</v>
      </c>
      <c r="AL1401" s="274">
        <f t="shared" si="1092"/>
        <v>33</v>
      </c>
      <c r="AM1401" s="275">
        <f t="shared" si="1092"/>
        <v>1837</v>
      </c>
      <c r="AN1401" s="275">
        <f t="shared" si="1092"/>
        <v>2355</v>
      </c>
      <c r="AO1401" s="275">
        <f t="shared" si="1092"/>
        <v>2398</v>
      </c>
      <c r="AP1401" s="275">
        <f t="shared" si="1092"/>
        <v>2291</v>
      </c>
      <c r="AQ1401" s="274">
        <f t="shared" si="1092"/>
        <v>2205</v>
      </c>
      <c r="AR1401" s="274">
        <f t="shared" si="1092"/>
        <v>2246</v>
      </c>
      <c r="AS1401" s="274">
        <f t="shared" si="1092"/>
        <v>2225</v>
      </c>
      <c r="AT1401" s="274">
        <f t="shared" si="1092"/>
        <v>2407</v>
      </c>
      <c r="AU1401" s="275">
        <f t="shared" si="1092"/>
        <v>61</v>
      </c>
      <c r="AV1401" s="275">
        <f t="shared" si="1092"/>
        <v>76</v>
      </c>
      <c r="AW1401" s="275">
        <f t="shared" si="1092"/>
        <v>78</v>
      </c>
      <c r="AX1401" s="275">
        <f t="shared" si="1092"/>
        <v>72</v>
      </c>
      <c r="AY1401" s="274">
        <f t="shared" si="1092"/>
        <v>71</v>
      </c>
      <c r="AZ1401" s="274">
        <f t="shared" si="1092"/>
        <v>73</v>
      </c>
      <c r="BA1401" s="274">
        <f t="shared" si="1092"/>
        <v>69</v>
      </c>
      <c r="BB1401" s="274">
        <f t="shared" si="1092"/>
        <v>76</v>
      </c>
      <c r="BC1401" s="275">
        <f t="shared" si="1092"/>
        <v>3017</v>
      </c>
      <c r="BD1401" s="275">
        <f t="shared" si="1061"/>
        <v>3794.9999998000003</v>
      </c>
      <c r="BE1401" s="275">
        <f t="shared" si="1061"/>
        <v>3518.8995356170362</v>
      </c>
      <c r="BF1401" s="275">
        <f t="shared" si="1061"/>
        <v>3826.667054</v>
      </c>
      <c r="BG1401" s="274">
        <f t="shared" si="1061"/>
        <v>3649</v>
      </c>
      <c r="BH1401" s="274">
        <f t="shared" si="1061"/>
        <v>3697</v>
      </c>
      <c r="BI1401" s="274">
        <f t="shared" si="1061"/>
        <v>3823</v>
      </c>
      <c r="BJ1401" s="274">
        <f t="shared" si="1061"/>
        <v>3963</v>
      </c>
      <c r="BK1401" s="275">
        <f t="shared" ref="BK1401:CH1405" si="1093">BK1170</f>
        <v>-1241</v>
      </c>
      <c r="BL1401" s="275">
        <f t="shared" si="1093"/>
        <v>-1515.9999998000001</v>
      </c>
      <c r="BM1401" s="275">
        <f t="shared" si="1093"/>
        <v>-1198.8995356170365</v>
      </c>
      <c r="BN1401" s="275">
        <f t="shared" si="1093"/>
        <v>-1607.667054</v>
      </c>
      <c r="BO1401" s="274">
        <f t="shared" si="1093"/>
        <v>-1515</v>
      </c>
      <c r="BP1401" s="274">
        <f t="shared" si="1093"/>
        <v>-1524</v>
      </c>
      <c r="BQ1401" s="274">
        <f t="shared" si="1093"/>
        <v>-1667</v>
      </c>
      <c r="BR1401" s="274">
        <f t="shared" si="1093"/>
        <v>-1632</v>
      </c>
      <c r="BS1401" s="275">
        <f t="shared" si="1093"/>
        <v>0</v>
      </c>
      <c r="BT1401" s="275">
        <f t="shared" si="1093"/>
        <v>1</v>
      </c>
      <c r="BU1401" s="275">
        <f t="shared" si="1093"/>
        <v>1</v>
      </c>
      <c r="BV1401" s="275">
        <f t="shared" si="1093"/>
        <v>1</v>
      </c>
      <c r="BW1401" s="274">
        <f t="shared" si="1093"/>
        <v>2</v>
      </c>
      <c r="BX1401" s="274">
        <f t="shared" si="1093"/>
        <v>2</v>
      </c>
      <c r="BY1401" s="274">
        <f t="shared" si="1093"/>
        <v>3</v>
      </c>
      <c r="BZ1401" s="274">
        <f t="shared" si="1093"/>
        <v>3</v>
      </c>
      <c r="CA1401" s="275">
        <f t="shared" si="1093"/>
        <v>1241</v>
      </c>
      <c r="CB1401" s="275">
        <f t="shared" si="1093"/>
        <v>1516.9999998000001</v>
      </c>
      <c r="CC1401" s="275">
        <f t="shared" si="1093"/>
        <v>1199.8995356170365</v>
      </c>
      <c r="CD1401" s="275">
        <f t="shared" si="1093"/>
        <v>1608.667054</v>
      </c>
      <c r="CE1401" s="274">
        <f t="shared" si="1093"/>
        <v>1517</v>
      </c>
      <c r="CF1401" s="274">
        <f t="shared" si="1093"/>
        <v>1526</v>
      </c>
      <c r="CG1401" s="274">
        <f t="shared" si="1093"/>
        <v>1670</v>
      </c>
      <c r="CH1401" s="274">
        <f t="shared" si="1093"/>
        <v>1635</v>
      </c>
      <c r="CI1401" s="562"/>
      <c r="CJ1401" s="275">
        <f t="shared" ref="CJ1401:DW1405" si="1094">CJ1170</f>
        <v>3017</v>
      </c>
      <c r="CK1401" s="275">
        <f t="shared" si="1094"/>
        <v>3667</v>
      </c>
      <c r="CL1401" s="275">
        <f t="shared" si="1094"/>
        <v>3619</v>
      </c>
      <c r="CM1401" s="275">
        <f t="shared" si="1094"/>
        <v>3555</v>
      </c>
      <c r="CN1401" s="274">
        <f t="shared" si="1094"/>
        <v>3649</v>
      </c>
      <c r="CO1401" s="274">
        <f t="shared" si="1094"/>
        <v>3685.6812388507974</v>
      </c>
      <c r="CP1401" s="274">
        <f t="shared" si="1094"/>
        <v>3667.3203295881431</v>
      </c>
      <c r="CQ1401" s="274">
        <f t="shared" si="1094"/>
        <v>3958.4199297791479</v>
      </c>
      <c r="CR1401" s="275">
        <f t="shared" si="1094"/>
        <v>2333</v>
      </c>
      <c r="CS1401" s="275">
        <f t="shared" si="1094"/>
        <v>2879</v>
      </c>
      <c r="CT1401" s="275">
        <f t="shared" si="1094"/>
        <v>2932</v>
      </c>
      <c r="CU1401" s="275">
        <f t="shared" si="1094"/>
        <v>2800</v>
      </c>
      <c r="CV1401" s="274">
        <f t="shared" si="1094"/>
        <v>3440</v>
      </c>
      <c r="CW1401" s="274">
        <f t="shared" si="1094"/>
        <v>3502.6812388507974</v>
      </c>
      <c r="CX1401" s="274">
        <f t="shared" si="1094"/>
        <v>3470.3203295881431</v>
      </c>
      <c r="CY1401" s="274">
        <f t="shared" si="1094"/>
        <v>3754.4199297791479</v>
      </c>
      <c r="CZ1401" s="275">
        <f t="shared" si="1094"/>
        <v>684</v>
      </c>
      <c r="DA1401" s="275">
        <f t="shared" si="1094"/>
        <v>788</v>
      </c>
      <c r="DB1401" s="275">
        <f t="shared" si="1094"/>
        <v>687</v>
      </c>
      <c r="DC1401" s="275">
        <f t="shared" si="1094"/>
        <v>755</v>
      </c>
      <c r="DD1401" s="274">
        <f t="shared" si="1094"/>
        <v>209</v>
      </c>
      <c r="DE1401" s="274">
        <f t="shared" si="1094"/>
        <v>183</v>
      </c>
      <c r="DF1401" s="274">
        <f t="shared" si="1094"/>
        <v>197</v>
      </c>
      <c r="DG1401" s="274">
        <f t="shared" si="1094"/>
        <v>204</v>
      </c>
      <c r="DH1401" s="275">
        <f t="shared" si="1094"/>
        <v>0</v>
      </c>
      <c r="DI1401" s="275">
        <f t="shared" si="1094"/>
        <v>0</v>
      </c>
      <c r="DJ1401" s="275">
        <f t="shared" si="1094"/>
        <v>0</v>
      </c>
      <c r="DK1401" s="275">
        <f t="shared" si="1094"/>
        <v>0</v>
      </c>
      <c r="DL1401" s="274">
        <f t="shared" si="1094"/>
        <v>0</v>
      </c>
      <c r="DM1401" s="274">
        <f t="shared" si="1094"/>
        <v>0</v>
      </c>
      <c r="DN1401" s="274">
        <f t="shared" si="1094"/>
        <v>0</v>
      </c>
      <c r="DO1401" s="274">
        <f t="shared" si="1094"/>
        <v>0</v>
      </c>
      <c r="DP1401" s="275">
        <f t="shared" si="1094"/>
        <v>0</v>
      </c>
      <c r="DQ1401" s="275">
        <f t="shared" si="1094"/>
        <v>127.9999998000003</v>
      </c>
      <c r="DR1401" s="275">
        <f t="shared" si="1094"/>
        <v>-100.10046438296376</v>
      </c>
      <c r="DS1401" s="275">
        <f t="shared" si="1094"/>
        <v>271.66705400000001</v>
      </c>
      <c r="DT1401" s="274">
        <f t="shared" si="1094"/>
        <v>0</v>
      </c>
      <c r="DU1401" s="274">
        <f t="shared" si="1094"/>
        <v>11.318761149202601</v>
      </c>
      <c r="DV1401" s="274">
        <f t="shared" si="1094"/>
        <v>155.67967041185693</v>
      </c>
      <c r="DW1401" s="274">
        <f t="shared" si="1094"/>
        <v>4.5800702208521216</v>
      </c>
      <c r="DX1401" s="615">
        <f t="shared" si="964"/>
        <v>0.25867635189669086</v>
      </c>
      <c r="DY1401" s="615">
        <f t="shared" si="964"/>
        <v>0.24171226263276471</v>
      </c>
      <c r="DZ1401" s="615">
        <f t="shared" si="964"/>
        <v>0.24185899462535568</v>
      </c>
      <c r="EA1401" s="615">
        <f t="shared" si="963"/>
        <v>0.24197285666997684</v>
      </c>
      <c r="EB1401" s="616">
        <f t="shared" si="963"/>
        <v>0.26401869158878505</v>
      </c>
      <c r="EC1401" s="616">
        <f t="shared" si="963"/>
        <v>0.26384791871517538</v>
      </c>
      <c r="ED1401" s="616">
        <f t="shared" si="963"/>
        <v>0.26397618260006617</v>
      </c>
      <c r="EE1401" s="616">
        <f t="shared" si="963"/>
        <v>0.26391437308868504</v>
      </c>
      <c r="EF1401" s="553"/>
      <c r="EG1401" s="275">
        <f t="shared" ref="EG1401:EM1405" si="1095">EG1170</f>
        <v>56</v>
      </c>
      <c r="EH1401" s="275">
        <f t="shared" si="1095"/>
        <v>17</v>
      </c>
      <c r="EI1401" s="275">
        <f t="shared" si="1095"/>
        <v>39</v>
      </c>
      <c r="EJ1401" s="275">
        <f t="shared" si="1095"/>
        <v>3</v>
      </c>
      <c r="EK1401" s="275">
        <f t="shared" si="1095"/>
        <v>26</v>
      </c>
      <c r="EL1401" s="275">
        <f t="shared" si="1095"/>
        <v>708</v>
      </c>
      <c r="EM1401" s="275">
        <f t="shared" si="1095"/>
        <v>394</v>
      </c>
      <c r="EN1401" s="617">
        <f t="shared" si="845"/>
        <v>0.30357142857142855</v>
      </c>
      <c r="EO1401" s="275">
        <f t="shared" si="846"/>
        <v>7.6923076923076925</v>
      </c>
      <c r="EP1401" s="617">
        <f t="shared" si="847"/>
        <v>0.4642857142857143</v>
      </c>
      <c r="EQ1401" s="275">
        <f t="shared" si="848"/>
        <v>36723.163841807909</v>
      </c>
      <c r="ER1401" s="275">
        <f t="shared" si="849"/>
        <v>634.51776649746193</v>
      </c>
      <c r="ES1401" s="618"/>
      <c r="ET1401" s="274">
        <f t="shared" ref="ET1401:EZ1405" si="1096">ET1170</f>
        <v>196</v>
      </c>
      <c r="EU1401" s="274">
        <f t="shared" si="1096"/>
        <v>95</v>
      </c>
      <c r="EV1401" s="274">
        <f t="shared" si="1096"/>
        <v>101</v>
      </c>
      <c r="EW1401" s="274">
        <f t="shared" si="1096"/>
        <v>22</v>
      </c>
      <c r="EX1401" s="274">
        <f t="shared" si="1096"/>
        <v>331</v>
      </c>
      <c r="EY1401" s="274">
        <f t="shared" si="1096"/>
        <v>1748</v>
      </c>
      <c r="EZ1401" s="274">
        <f t="shared" si="1096"/>
        <v>1534</v>
      </c>
      <c r="FA1401" s="619">
        <f t="shared" si="1067"/>
        <v>0.48469387755102039</v>
      </c>
      <c r="FB1401" s="620">
        <f t="shared" si="1068"/>
        <v>21.782178217821784</v>
      </c>
      <c r="FC1401" s="619">
        <f t="shared" si="1069"/>
        <v>1.6887755102040816</v>
      </c>
      <c r="FD1401" s="274">
        <f t="shared" si="1070"/>
        <v>189359.26773455378</v>
      </c>
      <c r="FE1401" s="274">
        <f t="shared" si="1071"/>
        <v>1195.1325510647546</v>
      </c>
      <c r="FF1401" s="274">
        <f>FF1170</f>
        <v>2221</v>
      </c>
      <c r="FG1401" s="620">
        <f t="shared" si="878"/>
        <v>3.1967582170193602</v>
      </c>
      <c r="FH1401" s="274">
        <f t="shared" ref="FH1401:FJ1405" si="1097">FH1170</f>
        <v>71</v>
      </c>
      <c r="FI1401" s="274">
        <f t="shared" si="1097"/>
        <v>2221</v>
      </c>
      <c r="FJ1401" s="274">
        <f t="shared" si="1097"/>
        <v>-562</v>
      </c>
      <c r="FK1401" s="274">
        <f t="shared" si="1072"/>
        <v>2712</v>
      </c>
      <c r="FL1401" s="274">
        <f>FL1170</f>
        <v>144</v>
      </c>
      <c r="FM1401" s="274">
        <f t="shared" si="1072"/>
        <v>3130</v>
      </c>
      <c r="FN1401" s="553"/>
      <c r="FO1401" s="413">
        <v>71</v>
      </c>
      <c r="FP1401" s="413">
        <v>73</v>
      </c>
      <c r="FQ1401" s="413">
        <v>69</v>
      </c>
      <c r="FR1401" s="413">
        <v>76</v>
      </c>
      <c r="FS1401" s="413">
        <f t="shared" si="1080"/>
        <v>0</v>
      </c>
      <c r="FT1401" s="413">
        <f t="shared" si="1079"/>
        <v>0</v>
      </c>
      <c r="FU1401" s="413">
        <f t="shared" si="1079"/>
        <v>0</v>
      </c>
      <c r="FV1401" s="413">
        <f t="shared" si="1079"/>
        <v>0</v>
      </c>
      <c r="FW1401" s="553"/>
      <c r="FX1401" s="553"/>
      <c r="FY1401" s="553"/>
    </row>
    <row r="1402" spans="1:181">
      <c r="E1402" s="392"/>
      <c r="F1402" s="371"/>
      <c r="G1402" s="371" t="s">
        <v>2872</v>
      </c>
      <c r="H1402" s="371" t="s">
        <v>2873</v>
      </c>
      <c r="J1402" s="561"/>
      <c r="O1402" s="275">
        <f t="shared" si="1092"/>
        <v>6301</v>
      </c>
      <c r="P1402" s="275">
        <f t="shared" si="1092"/>
        <v>12746</v>
      </c>
      <c r="Q1402" s="275">
        <f t="shared" si="1092"/>
        <v>13547</v>
      </c>
      <c r="R1402" s="275">
        <f t="shared" si="1092"/>
        <v>14472</v>
      </c>
      <c r="S1402" s="274">
        <f t="shared" si="1092"/>
        <v>12620</v>
      </c>
      <c r="T1402" s="274">
        <f t="shared" si="1092"/>
        <v>13308</v>
      </c>
      <c r="U1402" s="274">
        <f t="shared" si="1092"/>
        <v>14270</v>
      </c>
      <c r="V1402" s="274">
        <f t="shared" si="1092"/>
        <v>14538</v>
      </c>
      <c r="W1402" s="275">
        <f t="shared" si="1092"/>
        <v>1960</v>
      </c>
      <c r="X1402" s="275">
        <f t="shared" si="1092"/>
        <v>2918</v>
      </c>
      <c r="Y1402" s="275">
        <f t="shared" si="1092"/>
        <v>3101</v>
      </c>
      <c r="Z1402" s="275">
        <f t="shared" si="1092"/>
        <v>3320</v>
      </c>
      <c r="AA1402" s="274">
        <f t="shared" si="1092"/>
        <v>3079</v>
      </c>
      <c r="AB1402" s="274">
        <f t="shared" si="1092"/>
        <v>3250</v>
      </c>
      <c r="AC1402" s="274">
        <f t="shared" si="1092"/>
        <v>3495</v>
      </c>
      <c r="AD1402" s="274">
        <f t="shared" si="1092"/>
        <v>3558</v>
      </c>
      <c r="AE1402" s="275">
        <f t="shared" si="1092"/>
        <v>81</v>
      </c>
      <c r="AF1402" s="275">
        <f t="shared" si="1092"/>
        <v>139</v>
      </c>
      <c r="AG1402" s="275">
        <f t="shared" si="1092"/>
        <v>135</v>
      </c>
      <c r="AH1402" s="275">
        <f t="shared" si="1092"/>
        <v>142</v>
      </c>
      <c r="AI1402" s="274">
        <f t="shared" si="1092"/>
        <v>143</v>
      </c>
      <c r="AJ1402" s="274">
        <f t="shared" si="1092"/>
        <v>134</v>
      </c>
      <c r="AK1402" s="274">
        <f t="shared" si="1092"/>
        <v>158</v>
      </c>
      <c r="AL1402" s="274">
        <f t="shared" si="1092"/>
        <v>151</v>
      </c>
      <c r="AM1402" s="275">
        <f t="shared" si="1092"/>
        <v>4341</v>
      </c>
      <c r="AN1402" s="275">
        <f t="shared" si="1092"/>
        <v>9830</v>
      </c>
      <c r="AO1402" s="275">
        <f t="shared" si="1092"/>
        <v>10445</v>
      </c>
      <c r="AP1402" s="275">
        <f t="shared" si="1092"/>
        <v>11150</v>
      </c>
      <c r="AQ1402" s="274">
        <f t="shared" si="1092"/>
        <v>9543</v>
      </c>
      <c r="AR1402" s="274">
        <f t="shared" si="1092"/>
        <v>10056</v>
      </c>
      <c r="AS1402" s="274">
        <f t="shared" si="1092"/>
        <v>10776</v>
      </c>
      <c r="AT1402" s="274">
        <f t="shared" si="1092"/>
        <v>10979</v>
      </c>
      <c r="AU1402" s="275">
        <f t="shared" si="1092"/>
        <v>348</v>
      </c>
      <c r="AV1402" s="275">
        <f t="shared" si="1092"/>
        <v>770</v>
      </c>
      <c r="AW1402" s="275">
        <f t="shared" si="1092"/>
        <v>827</v>
      </c>
      <c r="AX1402" s="275">
        <f t="shared" si="1092"/>
        <v>891</v>
      </c>
      <c r="AY1402" s="274">
        <f t="shared" si="1092"/>
        <v>747</v>
      </c>
      <c r="AZ1402" s="274">
        <f t="shared" si="1092"/>
        <v>801</v>
      </c>
      <c r="BA1402" s="274">
        <f t="shared" si="1092"/>
        <v>878</v>
      </c>
      <c r="BB1402" s="274">
        <f t="shared" si="1092"/>
        <v>930</v>
      </c>
      <c r="BC1402" s="275">
        <f t="shared" si="1092"/>
        <v>4022</v>
      </c>
      <c r="BD1402" s="275">
        <f t="shared" si="1061"/>
        <v>9056</v>
      </c>
      <c r="BE1402" s="275">
        <f t="shared" si="1061"/>
        <v>9613</v>
      </c>
      <c r="BF1402" s="275">
        <f t="shared" si="1061"/>
        <v>10253</v>
      </c>
      <c r="BG1402" s="274">
        <f t="shared" si="1061"/>
        <v>8786</v>
      </c>
      <c r="BH1402" s="274">
        <f t="shared" si="1061"/>
        <v>9244</v>
      </c>
      <c r="BI1402" s="274">
        <f t="shared" si="1061"/>
        <v>9883</v>
      </c>
      <c r="BJ1402" s="274">
        <f t="shared" si="1061"/>
        <v>10035</v>
      </c>
      <c r="BK1402" s="275">
        <f t="shared" si="1093"/>
        <v>-29</v>
      </c>
      <c r="BL1402" s="275">
        <f t="shared" si="1093"/>
        <v>4</v>
      </c>
      <c r="BM1402" s="275">
        <f t="shared" si="1093"/>
        <v>5</v>
      </c>
      <c r="BN1402" s="275">
        <f t="shared" si="1093"/>
        <v>6</v>
      </c>
      <c r="BO1402" s="274">
        <f t="shared" si="1093"/>
        <v>10</v>
      </c>
      <c r="BP1402" s="274">
        <f t="shared" si="1093"/>
        <v>11</v>
      </c>
      <c r="BQ1402" s="274">
        <f t="shared" si="1093"/>
        <v>15</v>
      </c>
      <c r="BR1402" s="274">
        <f t="shared" si="1093"/>
        <v>14</v>
      </c>
      <c r="BS1402" s="275">
        <f t="shared" si="1093"/>
        <v>3</v>
      </c>
      <c r="BT1402" s="275">
        <f t="shared" si="1093"/>
        <v>4</v>
      </c>
      <c r="BU1402" s="275">
        <f t="shared" si="1093"/>
        <v>5</v>
      </c>
      <c r="BV1402" s="275">
        <f t="shared" si="1093"/>
        <v>6</v>
      </c>
      <c r="BW1402" s="274">
        <f t="shared" si="1093"/>
        <v>10</v>
      </c>
      <c r="BX1402" s="274">
        <f t="shared" si="1093"/>
        <v>11</v>
      </c>
      <c r="BY1402" s="274">
        <f t="shared" si="1093"/>
        <v>15</v>
      </c>
      <c r="BZ1402" s="274">
        <f t="shared" si="1093"/>
        <v>14</v>
      </c>
      <c r="CA1402" s="275">
        <f t="shared" si="1093"/>
        <v>32</v>
      </c>
      <c r="CB1402" s="275">
        <f t="shared" si="1093"/>
        <v>0</v>
      </c>
      <c r="CC1402" s="275">
        <f t="shared" si="1093"/>
        <v>0</v>
      </c>
      <c r="CD1402" s="275">
        <f t="shared" si="1093"/>
        <v>0</v>
      </c>
      <c r="CE1402" s="274">
        <f t="shared" si="1093"/>
        <v>0</v>
      </c>
      <c r="CF1402" s="274">
        <f t="shared" si="1093"/>
        <v>0</v>
      </c>
      <c r="CG1402" s="274">
        <f t="shared" si="1093"/>
        <v>0</v>
      </c>
      <c r="CH1402" s="274">
        <f t="shared" si="1093"/>
        <v>0</v>
      </c>
      <c r="CI1402" s="562"/>
      <c r="CJ1402" s="275">
        <f t="shared" si="1094"/>
        <v>4019</v>
      </c>
      <c r="CK1402" s="275">
        <f t="shared" si="1094"/>
        <v>8566</v>
      </c>
      <c r="CL1402" s="275">
        <f t="shared" si="1094"/>
        <v>8939</v>
      </c>
      <c r="CM1402" s="275">
        <f t="shared" si="1094"/>
        <v>9570</v>
      </c>
      <c r="CN1402" s="274">
        <f t="shared" si="1094"/>
        <v>8786</v>
      </c>
      <c r="CO1402" s="274">
        <f t="shared" si="1094"/>
        <v>8671.2712801058515</v>
      </c>
      <c r="CP1402" s="274">
        <f t="shared" si="1094"/>
        <v>9328.8582433446463</v>
      </c>
      <c r="CQ1402" s="274">
        <f t="shared" si="1094"/>
        <v>9543.8852290478644</v>
      </c>
      <c r="CR1402" s="275">
        <f t="shared" si="1094"/>
        <v>3527</v>
      </c>
      <c r="CS1402" s="275">
        <f t="shared" si="1094"/>
        <v>7701</v>
      </c>
      <c r="CT1402" s="275">
        <f t="shared" si="1094"/>
        <v>8184</v>
      </c>
      <c r="CU1402" s="275">
        <f t="shared" si="1094"/>
        <v>8740</v>
      </c>
      <c r="CV1402" s="274">
        <f t="shared" si="1094"/>
        <v>5534</v>
      </c>
      <c r="CW1402" s="274">
        <f t="shared" si="1094"/>
        <v>5833.2712801058497</v>
      </c>
      <c r="CX1402" s="274">
        <f t="shared" si="1094"/>
        <v>6258.8582433446472</v>
      </c>
      <c r="CY1402" s="274">
        <f t="shared" si="1094"/>
        <v>6373.8852290478662</v>
      </c>
      <c r="CZ1402" s="275">
        <f t="shared" si="1094"/>
        <v>487</v>
      </c>
      <c r="DA1402" s="275">
        <f t="shared" si="1094"/>
        <v>856</v>
      </c>
      <c r="DB1402" s="275">
        <f t="shared" si="1094"/>
        <v>746</v>
      </c>
      <c r="DC1402" s="275">
        <f t="shared" si="1094"/>
        <v>820</v>
      </c>
      <c r="DD1402" s="274">
        <f t="shared" si="1094"/>
        <v>3243</v>
      </c>
      <c r="DE1402" s="274">
        <f t="shared" si="1094"/>
        <v>2829</v>
      </c>
      <c r="DF1402" s="274">
        <f t="shared" si="1094"/>
        <v>3060</v>
      </c>
      <c r="DG1402" s="274">
        <f t="shared" si="1094"/>
        <v>3160</v>
      </c>
      <c r="DH1402" s="275">
        <f t="shared" si="1094"/>
        <v>5</v>
      </c>
      <c r="DI1402" s="275">
        <f t="shared" si="1094"/>
        <v>9</v>
      </c>
      <c r="DJ1402" s="275">
        <f t="shared" si="1094"/>
        <v>9</v>
      </c>
      <c r="DK1402" s="275">
        <f t="shared" si="1094"/>
        <v>10</v>
      </c>
      <c r="DL1402" s="274">
        <f t="shared" si="1094"/>
        <v>9</v>
      </c>
      <c r="DM1402" s="274">
        <f t="shared" si="1094"/>
        <v>9</v>
      </c>
      <c r="DN1402" s="274">
        <f t="shared" si="1094"/>
        <v>10</v>
      </c>
      <c r="DO1402" s="274">
        <f t="shared" si="1094"/>
        <v>10</v>
      </c>
      <c r="DP1402" s="275">
        <f t="shared" si="1094"/>
        <v>3</v>
      </c>
      <c r="DQ1402" s="275">
        <f t="shared" si="1094"/>
        <v>490</v>
      </c>
      <c r="DR1402" s="275">
        <f t="shared" si="1094"/>
        <v>674</v>
      </c>
      <c r="DS1402" s="275">
        <f t="shared" si="1094"/>
        <v>683</v>
      </c>
      <c r="DT1402" s="274">
        <f t="shared" si="1094"/>
        <v>0</v>
      </c>
      <c r="DU1402" s="274">
        <f t="shared" si="1094"/>
        <v>572.72871989414989</v>
      </c>
      <c r="DV1402" s="274">
        <f t="shared" si="1094"/>
        <v>554.14175665535186</v>
      </c>
      <c r="DW1402" s="274">
        <f t="shared" si="1094"/>
        <v>491.11477095213399</v>
      </c>
      <c r="DX1402" s="615">
        <f t="shared" si="964"/>
        <v>0.31106173623234407</v>
      </c>
      <c r="DY1402" s="615">
        <f t="shared" si="964"/>
        <v>0.22893456770751608</v>
      </c>
      <c r="DZ1402" s="615">
        <f t="shared" si="964"/>
        <v>0.22890676902635271</v>
      </c>
      <c r="EA1402" s="615">
        <f t="shared" si="963"/>
        <v>0.22940851299060255</v>
      </c>
      <c r="EB1402" s="616">
        <f t="shared" si="963"/>
        <v>0.24397781299524565</v>
      </c>
      <c r="EC1402" s="616">
        <f t="shared" si="963"/>
        <v>0.24421400661256387</v>
      </c>
      <c r="ED1402" s="616">
        <f t="shared" si="963"/>
        <v>0.24491941135248774</v>
      </c>
      <c r="EE1402" s="616">
        <f t="shared" si="963"/>
        <v>0.24473792818819645</v>
      </c>
      <c r="EF1402" s="553"/>
      <c r="EG1402" s="275">
        <f t="shared" si="1095"/>
        <v>319</v>
      </c>
      <c r="EH1402" s="275">
        <f t="shared" si="1095"/>
        <v>172</v>
      </c>
      <c r="EI1402" s="275">
        <f t="shared" si="1095"/>
        <v>147</v>
      </c>
      <c r="EJ1402" s="275">
        <f t="shared" si="1095"/>
        <v>60</v>
      </c>
      <c r="EK1402" s="275">
        <f t="shared" si="1095"/>
        <v>156</v>
      </c>
      <c r="EL1402" s="275">
        <f t="shared" si="1095"/>
        <v>5804</v>
      </c>
      <c r="EM1402" s="275">
        <f t="shared" si="1095"/>
        <v>4911</v>
      </c>
      <c r="EN1402" s="617">
        <f t="shared" si="845"/>
        <v>0.53918495297805646</v>
      </c>
      <c r="EO1402" s="275">
        <f t="shared" si="846"/>
        <v>40.816326530612244</v>
      </c>
      <c r="EP1402" s="617">
        <f t="shared" si="847"/>
        <v>0.4890282131661442</v>
      </c>
      <c r="EQ1402" s="275">
        <f t="shared" si="848"/>
        <v>26878.015161957272</v>
      </c>
      <c r="ER1402" s="275">
        <f t="shared" si="849"/>
        <v>1018.122581958868</v>
      </c>
      <c r="ES1402" s="618"/>
      <c r="ET1402" s="274">
        <f t="shared" si="1096"/>
        <v>585</v>
      </c>
      <c r="EU1402" s="274">
        <f t="shared" si="1096"/>
        <v>336</v>
      </c>
      <c r="EV1402" s="274">
        <f t="shared" si="1096"/>
        <v>250</v>
      </c>
      <c r="EW1402" s="274">
        <f t="shared" si="1096"/>
        <v>135</v>
      </c>
      <c r="EX1402" s="274">
        <f t="shared" si="1096"/>
        <v>2130</v>
      </c>
      <c r="EY1402" s="274">
        <f t="shared" si="1096"/>
        <v>8465</v>
      </c>
      <c r="EZ1402" s="274">
        <f t="shared" si="1096"/>
        <v>7652</v>
      </c>
      <c r="FA1402" s="619">
        <f t="shared" si="1067"/>
        <v>0.57435897435897432</v>
      </c>
      <c r="FB1402" s="620">
        <f t="shared" si="1068"/>
        <v>54</v>
      </c>
      <c r="FC1402" s="619">
        <f t="shared" si="1069"/>
        <v>3.641025641025641</v>
      </c>
      <c r="FD1402" s="274">
        <f t="shared" si="1070"/>
        <v>251624.33549911401</v>
      </c>
      <c r="FE1402" s="274">
        <f t="shared" si="1071"/>
        <v>1470.2038682697332</v>
      </c>
      <c r="FF1402" s="274">
        <f>FF1171</f>
        <v>9085</v>
      </c>
      <c r="FG1402" s="620">
        <f t="shared" si="878"/>
        <v>7.9581728123280122</v>
      </c>
      <c r="FH1402" s="274">
        <f t="shared" si="1097"/>
        <v>723</v>
      </c>
      <c r="FI1402" s="274">
        <f t="shared" si="1097"/>
        <v>9085</v>
      </c>
      <c r="FJ1402" s="274">
        <f t="shared" si="1097"/>
        <v>7</v>
      </c>
      <c r="FK1402" s="274">
        <f t="shared" si="1072"/>
        <v>8355</v>
      </c>
      <c r="FL1402" s="274">
        <f>FL1171</f>
        <v>658</v>
      </c>
      <c r="FM1402" s="274">
        <f t="shared" si="1072"/>
        <v>7690</v>
      </c>
      <c r="FN1402" s="553"/>
      <c r="FO1402" s="413">
        <v>747</v>
      </c>
      <c r="FP1402" s="413">
        <v>789</v>
      </c>
      <c r="FQ1402" s="413">
        <v>864</v>
      </c>
      <c r="FR1402" s="413">
        <v>917</v>
      </c>
      <c r="FS1402" s="413">
        <f t="shared" si="1080"/>
        <v>0</v>
      </c>
      <c r="FT1402" s="413">
        <f t="shared" si="1079"/>
        <v>12</v>
      </c>
      <c r="FU1402" s="413">
        <f t="shared" si="1079"/>
        <v>14</v>
      </c>
      <c r="FV1402" s="413">
        <f t="shared" si="1079"/>
        <v>13</v>
      </c>
      <c r="FW1402" s="553"/>
      <c r="FX1402" s="553"/>
      <c r="FY1402" s="553"/>
    </row>
    <row r="1403" spans="1:181">
      <c r="E1403" s="392"/>
      <c r="F1403" s="371"/>
      <c r="G1403" s="371" t="s">
        <v>2874</v>
      </c>
      <c r="H1403" s="371" t="s">
        <v>2875</v>
      </c>
      <c r="J1403" s="561"/>
      <c r="O1403" s="275">
        <f t="shared" si="1092"/>
        <v>3853</v>
      </c>
      <c r="P1403" s="275">
        <f t="shared" si="1092"/>
        <v>6471</v>
      </c>
      <c r="Q1403" s="275">
        <f t="shared" si="1092"/>
        <v>6877</v>
      </c>
      <c r="R1403" s="275">
        <f t="shared" si="1092"/>
        <v>8835</v>
      </c>
      <c r="S1403" s="274">
        <f t="shared" si="1092"/>
        <v>6056</v>
      </c>
      <c r="T1403" s="274">
        <f t="shared" si="1092"/>
        <v>6373</v>
      </c>
      <c r="U1403" s="274">
        <f t="shared" si="1092"/>
        <v>8054</v>
      </c>
      <c r="V1403" s="274">
        <f t="shared" si="1092"/>
        <v>7788</v>
      </c>
      <c r="W1403" s="275">
        <f t="shared" si="1092"/>
        <v>975</v>
      </c>
      <c r="X1403" s="275">
        <f t="shared" si="1092"/>
        <v>2166</v>
      </c>
      <c r="Y1403" s="275">
        <f t="shared" si="1092"/>
        <v>2286</v>
      </c>
      <c r="Z1403" s="275">
        <f t="shared" si="1092"/>
        <v>2953</v>
      </c>
      <c r="AA1403" s="274">
        <f t="shared" si="1092"/>
        <v>1903</v>
      </c>
      <c r="AB1403" s="274">
        <f t="shared" si="1092"/>
        <v>1999</v>
      </c>
      <c r="AC1403" s="274">
        <f t="shared" si="1092"/>
        <v>2506</v>
      </c>
      <c r="AD1403" s="274">
        <f t="shared" si="1092"/>
        <v>2431</v>
      </c>
      <c r="AE1403" s="275">
        <f t="shared" si="1092"/>
        <v>53</v>
      </c>
      <c r="AF1403" s="275">
        <f t="shared" si="1092"/>
        <v>67</v>
      </c>
      <c r="AG1403" s="275">
        <f t="shared" si="1092"/>
        <v>67</v>
      </c>
      <c r="AH1403" s="275">
        <f t="shared" si="1092"/>
        <v>70</v>
      </c>
      <c r="AI1403" s="274">
        <f t="shared" si="1092"/>
        <v>80</v>
      </c>
      <c r="AJ1403" s="274">
        <f t="shared" si="1092"/>
        <v>82</v>
      </c>
      <c r="AK1403" s="274">
        <f t="shared" si="1092"/>
        <v>67</v>
      </c>
      <c r="AL1403" s="274">
        <f t="shared" si="1092"/>
        <v>73</v>
      </c>
      <c r="AM1403" s="275">
        <f t="shared" si="1092"/>
        <v>2880</v>
      </c>
      <c r="AN1403" s="275">
        <f t="shared" si="1092"/>
        <v>4304</v>
      </c>
      <c r="AO1403" s="275">
        <f t="shared" si="1092"/>
        <v>4590</v>
      </c>
      <c r="AP1403" s="275">
        <f t="shared" si="1092"/>
        <v>5886</v>
      </c>
      <c r="AQ1403" s="274">
        <f t="shared" si="1092"/>
        <v>4155</v>
      </c>
      <c r="AR1403" s="274">
        <f t="shared" si="1092"/>
        <v>4379</v>
      </c>
      <c r="AS1403" s="274">
        <f t="shared" si="1092"/>
        <v>5548</v>
      </c>
      <c r="AT1403" s="274">
        <f t="shared" si="1092"/>
        <v>5357</v>
      </c>
      <c r="AU1403" s="275">
        <f t="shared" si="1092"/>
        <v>85</v>
      </c>
      <c r="AV1403" s="275">
        <f t="shared" si="1092"/>
        <v>169</v>
      </c>
      <c r="AW1403" s="275">
        <f t="shared" si="1092"/>
        <v>168</v>
      </c>
      <c r="AX1403" s="275">
        <f t="shared" si="1092"/>
        <v>199</v>
      </c>
      <c r="AY1403" s="274">
        <f t="shared" si="1092"/>
        <v>164</v>
      </c>
      <c r="AZ1403" s="274">
        <f t="shared" si="1092"/>
        <v>163</v>
      </c>
      <c r="BA1403" s="274">
        <f t="shared" si="1092"/>
        <v>187</v>
      </c>
      <c r="BB1403" s="274">
        <f t="shared" si="1092"/>
        <v>192</v>
      </c>
      <c r="BC1403" s="275">
        <f t="shared" si="1092"/>
        <v>2819</v>
      </c>
      <c r="BD1403" s="275">
        <f t="shared" si="1061"/>
        <v>4132</v>
      </c>
      <c r="BE1403" s="275">
        <f t="shared" si="1061"/>
        <v>4418</v>
      </c>
      <c r="BF1403" s="275">
        <f t="shared" si="1061"/>
        <v>5683</v>
      </c>
      <c r="BG1403" s="274">
        <f t="shared" si="1061"/>
        <v>3986</v>
      </c>
      <c r="BH1403" s="274">
        <f t="shared" si="1061"/>
        <v>4210</v>
      </c>
      <c r="BI1403" s="274">
        <f t="shared" si="1061"/>
        <v>5355</v>
      </c>
      <c r="BJ1403" s="274">
        <f t="shared" si="1061"/>
        <v>5159</v>
      </c>
      <c r="BK1403" s="275">
        <f t="shared" si="1093"/>
        <v>-24</v>
      </c>
      <c r="BL1403" s="275">
        <f t="shared" si="1093"/>
        <v>3</v>
      </c>
      <c r="BM1403" s="275">
        <f t="shared" si="1093"/>
        <v>4</v>
      </c>
      <c r="BN1403" s="275">
        <f t="shared" si="1093"/>
        <v>4</v>
      </c>
      <c r="BO1403" s="274">
        <f t="shared" si="1093"/>
        <v>5</v>
      </c>
      <c r="BP1403" s="274">
        <f t="shared" si="1093"/>
        <v>6</v>
      </c>
      <c r="BQ1403" s="274">
        <f t="shared" si="1093"/>
        <v>6</v>
      </c>
      <c r="BR1403" s="274">
        <f t="shared" si="1093"/>
        <v>6</v>
      </c>
      <c r="BS1403" s="275">
        <f t="shared" si="1093"/>
        <v>2</v>
      </c>
      <c r="BT1403" s="275">
        <f t="shared" si="1093"/>
        <v>3</v>
      </c>
      <c r="BU1403" s="275">
        <f t="shared" si="1093"/>
        <v>4</v>
      </c>
      <c r="BV1403" s="275">
        <f t="shared" si="1093"/>
        <v>4</v>
      </c>
      <c r="BW1403" s="274">
        <f t="shared" si="1093"/>
        <v>5</v>
      </c>
      <c r="BX1403" s="274">
        <f t="shared" si="1093"/>
        <v>6</v>
      </c>
      <c r="BY1403" s="274">
        <f t="shared" si="1093"/>
        <v>6</v>
      </c>
      <c r="BZ1403" s="274">
        <f t="shared" si="1093"/>
        <v>6</v>
      </c>
      <c r="CA1403" s="275">
        <f t="shared" si="1093"/>
        <v>26</v>
      </c>
      <c r="CB1403" s="275">
        <f t="shared" si="1093"/>
        <v>0</v>
      </c>
      <c r="CC1403" s="275">
        <f t="shared" si="1093"/>
        <v>0</v>
      </c>
      <c r="CD1403" s="275">
        <f t="shared" si="1093"/>
        <v>0</v>
      </c>
      <c r="CE1403" s="274">
        <f t="shared" si="1093"/>
        <v>0</v>
      </c>
      <c r="CF1403" s="274">
        <f t="shared" si="1093"/>
        <v>0</v>
      </c>
      <c r="CG1403" s="274">
        <f t="shared" si="1093"/>
        <v>0</v>
      </c>
      <c r="CH1403" s="274">
        <f t="shared" si="1093"/>
        <v>0</v>
      </c>
      <c r="CI1403" s="562"/>
      <c r="CJ1403" s="275">
        <f t="shared" si="1094"/>
        <v>2818</v>
      </c>
      <c r="CK1403" s="275">
        <f t="shared" si="1094"/>
        <v>4009</v>
      </c>
      <c r="CL1403" s="275">
        <f t="shared" si="1094"/>
        <v>4137</v>
      </c>
      <c r="CM1403" s="275">
        <f t="shared" si="1094"/>
        <v>5114</v>
      </c>
      <c r="CN1403" s="274">
        <f t="shared" si="1094"/>
        <v>3986</v>
      </c>
      <c r="CO1403" s="274">
        <f t="shared" si="1094"/>
        <v>3885.5292690783358</v>
      </c>
      <c r="CP1403" s="274">
        <f t="shared" si="1094"/>
        <v>4648.9335056115324</v>
      </c>
      <c r="CQ1403" s="274">
        <f t="shared" si="1094"/>
        <v>4592.6133581932354</v>
      </c>
      <c r="CR1403" s="275">
        <f t="shared" si="1094"/>
        <v>2084</v>
      </c>
      <c r="CS1403" s="275">
        <f t="shared" si="1094"/>
        <v>3038</v>
      </c>
      <c r="CT1403" s="275">
        <f t="shared" si="1094"/>
        <v>3289</v>
      </c>
      <c r="CU1403" s="275">
        <f t="shared" si="1094"/>
        <v>4183</v>
      </c>
      <c r="CV1403" s="274">
        <f t="shared" si="1094"/>
        <v>2282</v>
      </c>
      <c r="CW1403" s="274">
        <f t="shared" si="1094"/>
        <v>2396.5292690783358</v>
      </c>
      <c r="CX1403" s="274">
        <f t="shared" si="1094"/>
        <v>3039.9335056115319</v>
      </c>
      <c r="CY1403" s="274">
        <f t="shared" si="1094"/>
        <v>2927.6133581932354</v>
      </c>
      <c r="CZ1403" s="275">
        <f t="shared" si="1094"/>
        <v>716</v>
      </c>
      <c r="DA1403" s="275">
        <f t="shared" si="1094"/>
        <v>950</v>
      </c>
      <c r="DB1403" s="275">
        <f t="shared" si="1094"/>
        <v>827</v>
      </c>
      <c r="DC1403" s="275">
        <f t="shared" si="1094"/>
        <v>908</v>
      </c>
      <c r="DD1403" s="274">
        <f t="shared" si="1094"/>
        <v>1685</v>
      </c>
      <c r="DE1403" s="274">
        <f t="shared" si="1094"/>
        <v>1470</v>
      </c>
      <c r="DF1403" s="274">
        <f t="shared" si="1094"/>
        <v>1589</v>
      </c>
      <c r="DG1403" s="274">
        <f t="shared" si="1094"/>
        <v>1643</v>
      </c>
      <c r="DH1403" s="275">
        <f t="shared" si="1094"/>
        <v>18</v>
      </c>
      <c r="DI1403" s="275">
        <f t="shared" si="1094"/>
        <v>21</v>
      </c>
      <c r="DJ1403" s="275">
        <f t="shared" si="1094"/>
        <v>21</v>
      </c>
      <c r="DK1403" s="275">
        <f t="shared" si="1094"/>
        <v>23</v>
      </c>
      <c r="DL1403" s="274">
        <f t="shared" si="1094"/>
        <v>19</v>
      </c>
      <c r="DM1403" s="274">
        <f t="shared" si="1094"/>
        <v>19</v>
      </c>
      <c r="DN1403" s="274">
        <f t="shared" si="1094"/>
        <v>20</v>
      </c>
      <c r="DO1403" s="274">
        <f t="shared" si="1094"/>
        <v>22</v>
      </c>
      <c r="DP1403" s="275">
        <f t="shared" si="1094"/>
        <v>1</v>
      </c>
      <c r="DQ1403" s="275">
        <f t="shared" si="1094"/>
        <v>123</v>
      </c>
      <c r="DR1403" s="275">
        <f t="shared" si="1094"/>
        <v>281</v>
      </c>
      <c r="DS1403" s="275">
        <f t="shared" si="1094"/>
        <v>569</v>
      </c>
      <c r="DT1403" s="274">
        <f t="shared" si="1094"/>
        <v>0</v>
      </c>
      <c r="DU1403" s="274">
        <f t="shared" si="1094"/>
        <v>324.47073092166426</v>
      </c>
      <c r="DV1403" s="274">
        <f t="shared" si="1094"/>
        <v>706.06649438846739</v>
      </c>
      <c r="DW1403" s="274">
        <f t="shared" si="1094"/>
        <v>566.38664180676483</v>
      </c>
      <c r="DX1403" s="615">
        <f t="shared" si="964"/>
        <v>0.25304957176226317</v>
      </c>
      <c r="DY1403" s="615">
        <f t="shared" si="964"/>
        <v>0.33472415391747795</v>
      </c>
      <c r="DZ1403" s="615">
        <f t="shared" si="964"/>
        <v>0.33241238912316418</v>
      </c>
      <c r="EA1403" s="615">
        <f t="shared" si="963"/>
        <v>0.33423882286361062</v>
      </c>
      <c r="EB1403" s="616">
        <f t="shared" si="963"/>
        <v>0.31423381770145309</v>
      </c>
      <c r="EC1403" s="616">
        <f t="shared" si="963"/>
        <v>0.31366703279460223</v>
      </c>
      <c r="ED1403" s="616">
        <f t="shared" si="963"/>
        <v>0.31114973925999501</v>
      </c>
      <c r="EE1403" s="616">
        <f t="shared" si="963"/>
        <v>0.31214689265536721</v>
      </c>
      <c r="EF1403" s="553"/>
      <c r="EG1403" s="275">
        <f t="shared" si="1095"/>
        <v>392</v>
      </c>
      <c r="EH1403" s="275">
        <f t="shared" si="1095"/>
        <v>98</v>
      </c>
      <c r="EI1403" s="275">
        <f t="shared" si="1095"/>
        <v>293</v>
      </c>
      <c r="EJ1403" s="275">
        <f t="shared" si="1095"/>
        <v>36</v>
      </c>
      <c r="EK1403" s="275">
        <f t="shared" si="1095"/>
        <v>125</v>
      </c>
      <c r="EL1403" s="275">
        <f t="shared" si="1095"/>
        <v>3255</v>
      </c>
      <c r="EM1403" s="275">
        <f t="shared" si="1095"/>
        <v>2821</v>
      </c>
      <c r="EN1403" s="617">
        <f t="shared" si="845"/>
        <v>0.25</v>
      </c>
      <c r="EO1403" s="275">
        <f t="shared" si="846"/>
        <v>12.286689419795222</v>
      </c>
      <c r="EP1403" s="617">
        <f t="shared" si="847"/>
        <v>0.31887755102040816</v>
      </c>
      <c r="EQ1403" s="275">
        <f t="shared" si="848"/>
        <v>38402.45775729647</v>
      </c>
      <c r="ER1403" s="275">
        <f t="shared" si="849"/>
        <v>1063.4526763559022</v>
      </c>
      <c r="ES1403" s="618"/>
      <c r="ET1403" s="274">
        <f t="shared" si="1096"/>
        <v>236</v>
      </c>
      <c r="EU1403" s="274">
        <f t="shared" si="1096"/>
        <v>108</v>
      </c>
      <c r="EV1403" s="274">
        <f t="shared" si="1096"/>
        <v>125</v>
      </c>
      <c r="EW1403" s="274">
        <f t="shared" si="1096"/>
        <v>56</v>
      </c>
      <c r="EX1403" s="274">
        <f t="shared" si="1096"/>
        <v>453</v>
      </c>
      <c r="EY1403" s="274">
        <f t="shared" si="1096"/>
        <v>3312</v>
      </c>
      <c r="EZ1403" s="274">
        <f t="shared" si="1096"/>
        <v>3026</v>
      </c>
      <c r="FA1403" s="619">
        <f t="shared" si="1067"/>
        <v>0.4576271186440678</v>
      </c>
      <c r="FB1403" s="620">
        <f t="shared" si="1068"/>
        <v>44.800000000000004</v>
      </c>
      <c r="FC1403" s="619">
        <f t="shared" si="1069"/>
        <v>1.9194915254237288</v>
      </c>
      <c r="FD1403" s="274">
        <f t="shared" si="1070"/>
        <v>136775.36231884058</v>
      </c>
      <c r="FE1403" s="274">
        <f t="shared" si="1071"/>
        <v>1542.1899096717341</v>
      </c>
      <c r="FF1403" s="274">
        <f>FF1172</f>
        <v>3882</v>
      </c>
      <c r="FG1403" s="620">
        <f t="shared" si="878"/>
        <v>5.1262235960844924</v>
      </c>
      <c r="FH1403" s="274">
        <f t="shared" si="1097"/>
        <v>199</v>
      </c>
      <c r="FI1403" s="274">
        <f t="shared" si="1097"/>
        <v>3882</v>
      </c>
      <c r="FJ1403" s="274">
        <f t="shared" si="1097"/>
        <v>2</v>
      </c>
      <c r="FK1403" s="274">
        <f t="shared" si="1072"/>
        <v>3681</v>
      </c>
      <c r="FL1403" s="274">
        <f>FL1172</f>
        <v>311</v>
      </c>
      <c r="FM1403" s="274">
        <f t="shared" si="1072"/>
        <v>3368</v>
      </c>
      <c r="FN1403" s="553"/>
      <c r="FO1403" s="413">
        <v>164</v>
      </c>
      <c r="FP1403" s="413">
        <v>159</v>
      </c>
      <c r="FQ1403" s="413">
        <v>186</v>
      </c>
      <c r="FR1403" s="413">
        <v>189</v>
      </c>
      <c r="FS1403" s="413">
        <f t="shared" si="1080"/>
        <v>0</v>
      </c>
      <c r="FT1403" s="413">
        <f t="shared" si="1079"/>
        <v>4</v>
      </c>
      <c r="FU1403" s="413">
        <f t="shared" si="1079"/>
        <v>1</v>
      </c>
      <c r="FV1403" s="413">
        <f t="shared" si="1079"/>
        <v>3</v>
      </c>
      <c r="FW1403" s="553"/>
      <c r="FX1403" s="553"/>
      <c r="FY1403" s="553"/>
    </row>
    <row r="1404" spans="1:181">
      <c r="E1404" s="392"/>
      <c r="F1404" s="371"/>
      <c r="G1404" s="371" t="s">
        <v>2876</v>
      </c>
      <c r="H1404" s="371" t="s">
        <v>2877</v>
      </c>
      <c r="J1404" s="561"/>
      <c r="O1404" s="275">
        <f t="shared" si="1092"/>
        <v>2985</v>
      </c>
      <c r="P1404" s="275">
        <f t="shared" si="1092"/>
        <v>6734</v>
      </c>
      <c r="Q1404" s="275">
        <f t="shared" si="1092"/>
        <v>7332</v>
      </c>
      <c r="R1404" s="275">
        <f t="shared" si="1092"/>
        <v>8010</v>
      </c>
      <c r="S1404" s="274">
        <f t="shared" si="1092"/>
        <v>7184</v>
      </c>
      <c r="T1404" s="274">
        <f t="shared" si="1092"/>
        <v>7819</v>
      </c>
      <c r="U1404" s="274">
        <f t="shared" si="1092"/>
        <v>8595</v>
      </c>
      <c r="V1404" s="274">
        <f t="shared" si="1092"/>
        <v>8763</v>
      </c>
      <c r="W1404" s="275">
        <f t="shared" si="1092"/>
        <v>642</v>
      </c>
      <c r="X1404" s="275">
        <f t="shared" si="1092"/>
        <v>918</v>
      </c>
      <c r="Y1404" s="275">
        <f t="shared" si="1092"/>
        <v>1025</v>
      </c>
      <c r="Z1404" s="275">
        <f t="shared" si="1092"/>
        <v>1250</v>
      </c>
      <c r="AA1404" s="274">
        <f t="shared" si="1092"/>
        <v>1464</v>
      </c>
      <c r="AB1404" s="274">
        <f t="shared" si="1092"/>
        <v>1623</v>
      </c>
      <c r="AC1404" s="274">
        <f t="shared" si="1092"/>
        <v>1953</v>
      </c>
      <c r="AD1404" s="274">
        <f t="shared" si="1092"/>
        <v>2105</v>
      </c>
      <c r="AE1404" s="275">
        <f t="shared" si="1092"/>
        <v>43</v>
      </c>
      <c r="AF1404" s="275">
        <f t="shared" si="1092"/>
        <v>77</v>
      </c>
      <c r="AG1404" s="275">
        <f t="shared" si="1092"/>
        <v>73</v>
      </c>
      <c r="AH1404" s="275">
        <f t="shared" si="1092"/>
        <v>79</v>
      </c>
      <c r="AI1404" s="274">
        <f t="shared" si="1092"/>
        <v>87</v>
      </c>
      <c r="AJ1404" s="274">
        <f t="shared" si="1092"/>
        <v>66</v>
      </c>
      <c r="AK1404" s="274">
        <f t="shared" si="1092"/>
        <v>93</v>
      </c>
      <c r="AL1404" s="274">
        <f t="shared" si="1092"/>
        <v>90</v>
      </c>
      <c r="AM1404" s="275">
        <f t="shared" si="1092"/>
        <v>2341</v>
      </c>
      <c r="AN1404" s="275">
        <f t="shared" si="1092"/>
        <v>5819</v>
      </c>
      <c r="AO1404" s="275">
        <f t="shared" si="1092"/>
        <v>6308</v>
      </c>
      <c r="AP1404" s="275">
        <f t="shared" si="1092"/>
        <v>6760</v>
      </c>
      <c r="AQ1404" s="274">
        <f t="shared" si="1092"/>
        <v>5717</v>
      </c>
      <c r="AR1404" s="274">
        <f t="shared" si="1092"/>
        <v>6200</v>
      </c>
      <c r="AS1404" s="274">
        <f t="shared" si="1092"/>
        <v>6641</v>
      </c>
      <c r="AT1404" s="274">
        <f t="shared" si="1092"/>
        <v>6659</v>
      </c>
      <c r="AU1404" s="275">
        <f t="shared" si="1092"/>
        <v>217</v>
      </c>
      <c r="AV1404" s="275">
        <f t="shared" si="1092"/>
        <v>509</v>
      </c>
      <c r="AW1404" s="275">
        <f t="shared" si="1092"/>
        <v>564</v>
      </c>
      <c r="AX1404" s="275">
        <f t="shared" si="1092"/>
        <v>613</v>
      </c>
      <c r="AY1404" s="274">
        <f t="shared" si="1092"/>
        <v>496</v>
      </c>
      <c r="AZ1404" s="274">
        <f t="shared" si="1092"/>
        <v>550</v>
      </c>
      <c r="BA1404" s="274">
        <f t="shared" si="1092"/>
        <v>593</v>
      </c>
      <c r="BB1404" s="274">
        <f t="shared" si="1092"/>
        <v>626</v>
      </c>
      <c r="BC1404" s="275">
        <f t="shared" si="1092"/>
        <v>2140</v>
      </c>
      <c r="BD1404" s="275">
        <f t="shared" si="1061"/>
        <v>5301</v>
      </c>
      <c r="BE1404" s="275">
        <f t="shared" si="1061"/>
        <v>5732</v>
      </c>
      <c r="BF1404" s="275">
        <f t="shared" si="1061"/>
        <v>6135</v>
      </c>
      <c r="BG1404" s="274">
        <f t="shared" si="1061"/>
        <v>5206</v>
      </c>
      <c r="BH1404" s="274">
        <f t="shared" si="1061"/>
        <v>5633</v>
      </c>
      <c r="BI1404" s="274">
        <f t="shared" si="1061"/>
        <v>6031</v>
      </c>
      <c r="BJ1404" s="274">
        <f t="shared" si="1061"/>
        <v>6020</v>
      </c>
      <c r="BK1404" s="275">
        <f t="shared" si="1093"/>
        <v>-16</v>
      </c>
      <c r="BL1404" s="275">
        <f t="shared" si="1093"/>
        <v>9</v>
      </c>
      <c r="BM1404" s="275">
        <f t="shared" si="1093"/>
        <v>12</v>
      </c>
      <c r="BN1404" s="275">
        <f t="shared" si="1093"/>
        <v>12</v>
      </c>
      <c r="BO1404" s="274">
        <f t="shared" si="1093"/>
        <v>15</v>
      </c>
      <c r="BP1404" s="274">
        <f t="shared" si="1093"/>
        <v>17</v>
      </c>
      <c r="BQ1404" s="274">
        <f t="shared" si="1093"/>
        <v>17</v>
      </c>
      <c r="BR1404" s="274">
        <f t="shared" si="1093"/>
        <v>13</v>
      </c>
      <c r="BS1404" s="275">
        <f t="shared" si="1093"/>
        <v>1</v>
      </c>
      <c r="BT1404" s="275">
        <f t="shared" si="1093"/>
        <v>9</v>
      </c>
      <c r="BU1404" s="275">
        <f t="shared" si="1093"/>
        <v>12</v>
      </c>
      <c r="BV1404" s="275">
        <f t="shared" si="1093"/>
        <v>12</v>
      </c>
      <c r="BW1404" s="274">
        <f t="shared" si="1093"/>
        <v>15</v>
      </c>
      <c r="BX1404" s="274">
        <f t="shared" si="1093"/>
        <v>17</v>
      </c>
      <c r="BY1404" s="274">
        <f t="shared" si="1093"/>
        <v>17</v>
      </c>
      <c r="BZ1404" s="274">
        <f t="shared" si="1093"/>
        <v>13</v>
      </c>
      <c r="CA1404" s="275">
        <f t="shared" si="1093"/>
        <v>17</v>
      </c>
      <c r="CB1404" s="275">
        <f t="shared" si="1093"/>
        <v>0</v>
      </c>
      <c r="CC1404" s="275">
        <f t="shared" si="1093"/>
        <v>0</v>
      </c>
      <c r="CD1404" s="275">
        <f t="shared" si="1093"/>
        <v>0</v>
      </c>
      <c r="CE1404" s="274">
        <f t="shared" si="1093"/>
        <v>0</v>
      </c>
      <c r="CF1404" s="274">
        <f t="shared" si="1093"/>
        <v>0</v>
      </c>
      <c r="CG1404" s="274">
        <f t="shared" si="1093"/>
        <v>0</v>
      </c>
      <c r="CH1404" s="274">
        <f t="shared" si="1093"/>
        <v>0</v>
      </c>
      <c r="CI1404" s="562"/>
      <c r="CJ1404" s="275">
        <f t="shared" si="1094"/>
        <v>2139</v>
      </c>
      <c r="CK1404" s="275">
        <f t="shared" si="1094"/>
        <v>5150</v>
      </c>
      <c r="CL1404" s="275">
        <f t="shared" si="1094"/>
        <v>5522</v>
      </c>
      <c r="CM1404" s="275">
        <f t="shared" si="1094"/>
        <v>5930</v>
      </c>
      <c r="CN1404" s="274">
        <f t="shared" si="1094"/>
        <v>5206</v>
      </c>
      <c r="CO1404" s="274">
        <f t="shared" si="1094"/>
        <v>5106.4259840806808</v>
      </c>
      <c r="CP1404" s="274">
        <f t="shared" si="1094"/>
        <v>6172.9476602411951</v>
      </c>
      <c r="CQ1404" s="274">
        <f t="shared" si="1094"/>
        <v>6611.2588083068722</v>
      </c>
      <c r="CR1404" s="275">
        <f t="shared" si="1094"/>
        <v>1913</v>
      </c>
      <c r="CS1404" s="275">
        <f t="shared" si="1094"/>
        <v>4736</v>
      </c>
      <c r="CT1404" s="275">
        <f t="shared" si="1094"/>
        <v>5147</v>
      </c>
      <c r="CU1404" s="275">
        <f t="shared" si="1094"/>
        <v>5510</v>
      </c>
      <c r="CV1404" s="274">
        <f t="shared" si="1094"/>
        <v>2087</v>
      </c>
      <c r="CW1404" s="274">
        <f t="shared" si="1094"/>
        <v>2370.4259840806803</v>
      </c>
      <c r="CX1404" s="274">
        <f t="shared" si="1094"/>
        <v>3207.9476602411951</v>
      </c>
      <c r="CY1404" s="274">
        <f t="shared" si="1094"/>
        <v>3549.2588083068727</v>
      </c>
      <c r="CZ1404" s="275">
        <f t="shared" si="1094"/>
        <v>145</v>
      </c>
      <c r="DA1404" s="275">
        <f t="shared" si="1094"/>
        <v>288</v>
      </c>
      <c r="DB1404" s="275">
        <f t="shared" si="1094"/>
        <v>249</v>
      </c>
      <c r="DC1404" s="275">
        <f t="shared" si="1094"/>
        <v>272</v>
      </c>
      <c r="DD1404" s="274">
        <f t="shared" si="1094"/>
        <v>3001</v>
      </c>
      <c r="DE1404" s="274">
        <f t="shared" si="1094"/>
        <v>2616</v>
      </c>
      <c r="DF1404" s="274">
        <f t="shared" si="1094"/>
        <v>2831</v>
      </c>
      <c r="DG1404" s="274">
        <f t="shared" si="1094"/>
        <v>2923</v>
      </c>
      <c r="DH1404" s="275">
        <f t="shared" si="1094"/>
        <v>81</v>
      </c>
      <c r="DI1404" s="275">
        <f t="shared" si="1094"/>
        <v>126</v>
      </c>
      <c r="DJ1404" s="275">
        <f t="shared" si="1094"/>
        <v>126</v>
      </c>
      <c r="DK1404" s="275">
        <f t="shared" si="1094"/>
        <v>148</v>
      </c>
      <c r="DL1404" s="274">
        <f t="shared" si="1094"/>
        <v>118</v>
      </c>
      <c r="DM1404" s="274">
        <f t="shared" si="1094"/>
        <v>120</v>
      </c>
      <c r="DN1404" s="274">
        <f t="shared" si="1094"/>
        <v>134</v>
      </c>
      <c r="DO1404" s="274">
        <f t="shared" si="1094"/>
        <v>139</v>
      </c>
      <c r="DP1404" s="275">
        <f t="shared" si="1094"/>
        <v>1</v>
      </c>
      <c r="DQ1404" s="275">
        <f t="shared" si="1094"/>
        <v>151</v>
      </c>
      <c r="DR1404" s="275">
        <f t="shared" si="1094"/>
        <v>210</v>
      </c>
      <c r="DS1404" s="275">
        <f t="shared" si="1094"/>
        <v>205</v>
      </c>
      <c r="DT1404" s="274">
        <f t="shared" si="1094"/>
        <v>0</v>
      </c>
      <c r="DU1404" s="274">
        <f t="shared" si="1094"/>
        <v>526.57401591931944</v>
      </c>
      <c r="DV1404" s="274">
        <f t="shared" si="1094"/>
        <v>-141.94766024119519</v>
      </c>
      <c r="DW1404" s="274">
        <f t="shared" si="1094"/>
        <v>-591.25880830687254</v>
      </c>
      <c r="DX1404" s="615">
        <f t="shared" si="964"/>
        <v>0.2150753768844221</v>
      </c>
      <c r="DY1404" s="615">
        <f t="shared" si="964"/>
        <v>0.13632313632313633</v>
      </c>
      <c r="DZ1404" s="615">
        <f t="shared" si="964"/>
        <v>0.13979814511729405</v>
      </c>
      <c r="EA1404" s="615">
        <f t="shared" si="963"/>
        <v>0.1560549313358302</v>
      </c>
      <c r="EB1404" s="616">
        <f t="shared" si="963"/>
        <v>0.20378619153674832</v>
      </c>
      <c r="EC1404" s="616">
        <f t="shared" si="963"/>
        <v>0.20757130067783605</v>
      </c>
      <c r="ED1404" s="616">
        <f t="shared" si="963"/>
        <v>0.22722513089005236</v>
      </c>
      <c r="EE1404" s="616">
        <f t="shared" si="963"/>
        <v>0.2402145384000913</v>
      </c>
      <c r="EF1404" s="553"/>
      <c r="EG1404" s="275">
        <f t="shared" si="1095"/>
        <v>256</v>
      </c>
      <c r="EH1404" s="275">
        <f t="shared" si="1095"/>
        <v>141</v>
      </c>
      <c r="EI1404" s="275">
        <f t="shared" si="1095"/>
        <v>113</v>
      </c>
      <c r="EJ1404" s="275">
        <f t="shared" si="1095"/>
        <v>31</v>
      </c>
      <c r="EK1404" s="275">
        <f t="shared" si="1095"/>
        <v>88</v>
      </c>
      <c r="EL1404" s="275">
        <f t="shared" si="1095"/>
        <v>2746</v>
      </c>
      <c r="EM1404" s="275">
        <f t="shared" si="1095"/>
        <v>2428</v>
      </c>
      <c r="EN1404" s="617">
        <f t="shared" si="845"/>
        <v>0.55078125</v>
      </c>
      <c r="EO1404" s="275">
        <f t="shared" si="846"/>
        <v>27.43362831858407</v>
      </c>
      <c r="EP1404" s="617">
        <f t="shared" si="847"/>
        <v>0.34375</v>
      </c>
      <c r="EQ1404" s="275">
        <f t="shared" si="848"/>
        <v>32046.613255644574</v>
      </c>
      <c r="ER1404" s="275">
        <f t="shared" si="849"/>
        <v>1063.9758374519495</v>
      </c>
      <c r="ES1404" s="618"/>
      <c r="ET1404" s="274">
        <f t="shared" si="1096"/>
        <v>477</v>
      </c>
      <c r="EU1404" s="274">
        <f t="shared" si="1096"/>
        <v>256</v>
      </c>
      <c r="EV1404" s="274">
        <f t="shared" si="1096"/>
        <v>221</v>
      </c>
      <c r="EW1404" s="274">
        <f t="shared" si="1096"/>
        <v>51</v>
      </c>
      <c r="EX1404" s="274">
        <f t="shared" si="1096"/>
        <v>710</v>
      </c>
      <c r="EY1404" s="274">
        <f t="shared" si="1096"/>
        <v>3217</v>
      </c>
      <c r="EZ1404" s="274">
        <f t="shared" si="1096"/>
        <v>3014</v>
      </c>
      <c r="FA1404" s="619">
        <f t="shared" si="1067"/>
        <v>0.5366876310272537</v>
      </c>
      <c r="FB1404" s="620">
        <f t="shared" si="1068"/>
        <v>23.076923076923077</v>
      </c>
      <c r="FC1404" s="619">
        <f t="shared" si="1069"/>
        <v>1.4884696016771488</v>
      </c>
      <c r="FD1404" s="274">
        <f t="shared" si="1070"/>
        <v>220702.51787379547</v>
      </c>
      <c r="FE1404" s="274">
        <f t="shared" si="1071"/>
        <v>1410.0862641008625</v>
      </c>
      <c r="FF1404" s="274">
        <f>FF1173</f>
        <v>5525</v>
      </c>
      <c r="FG1404" s="620">
        <f t="shared" si="878"/>
        <v>11.981900452488688</v>
      </c>
      <c r="FH1404" s="274">
        <f t="shared" si="1097"/>
        <v>662</v>
      </c>
      <c r="FI1404" s="274">
        <f t="shared" si="1097"/>
        <v>5525</v>
      </c>
      <c r="FJ1404" s="274">
        <f t="shared" si="1097"/>
        <v>262</v>
      </c>
      <c r="FK1404" s="274">
        <f t="shared" si="1072"/>
        <v>4601</v>
      </c>
      <c r="FL1404" s="274">
        <f>FL1173</f>
        <v>388</v>
      </c>
      <c r="FM1404" s="274">
        <f t="shared" si="1072"/>
        <v>3951</v>
      </c>
      <c r="FN1404" s="553"/>
      <c r="FO1404" s="413">
        <v>498</v>
      </c>
      <c r="FP1404" s="413">
        <v>551</v>
      </c>
      <c r="FQ1404" s="413">
        <v>595</v>
      </c>
      <c r="FR1404" s="413">
        <v>625</v>
      </c>
      <c r="FS1404" s="413">
        <f t="shared" si="1080"/>
        <v>-2</v>
      </c>
      <c r="FT1404" s="413">
        <f t="shared" si="1079"/>
        <v>-1</v>
      </c>
      <c r="FU1404" s="413">
        <f t="shared" si="1079"/>
        <v>-2</v>
      </c>
      <c r="FV1404" s="413">
        <f t="shared" si="1079"/>
        <v>1</v>
      </c>
      <c r="FW1404" s="553"/>
      <c r="FX1404" s="553"/>
      <c r="FY1404" s="553"/>
    </row>
    <row r="1405" spans="1:181">
      <c r="E1405" s="392"/>
      <c r="F1405" s="371"/>
      <c r="G1405" s="371" t="s">
        <v>2878</v>
      </c>
      <c r="H1405" s="371" t="s">
        <v>2879</v>
      </c>
      <c r="J1405" s="561"/>
      <c r="O1405" s="275">
        <f t="shared" si="1092"/>
        <v>1300</v>
      </c>
      <c r="P1405" s="275">
        <f t="shared" si="1092"/>
        <v>2427</v>
      </c>
      <c r="Q1405" s="275">
        <f t="shared" si="1092"/>
        <v>2359</v>
      </c>
      <c r="R1405" s="275">
        <f t="shared" si="1092"/>
        <v>2742</v>
      </c>
      <c r="S1405" s="274">
        <f t="shared" si="1092"/>
        <v>2022</v>
      </c>
      <c r="T1405" s="274">
        <f t="shared" si="1092"/>
        <v>1976</v>
      </c>
      <c r="U1405" s="274">
        <f t="shared" si="1092"/>
        <v>2295</v>
      </c>
      <c r="V1405" s="274">
        <f t="shared" si="1092"/>
        <v>2384</v>
      </c>
      <c r="W1405" s="275">
        <f t="shared" si="1092"/>
        <v>598</v>
      </c>
      <c r="X1405" s="275">
        <f t="shared" si="1092"/>
        <v>1496</v>
      </c>
      <c r="Y1405" s="275">
        <f t="shared" si="1092"/>
        <v>1487</v>
      </c>
      <c r="Z1405" s="275">
        <f t="shared" si="1092"/>
        <v>1783</v>
      </c>
      <c r="AA1405" s="274">
        <f t="shared" si="1092"/>
        <v>991</v>
      </c>
      <c r="AB1405" s="274">
        <f t="shared" si="1092"/>
        <v>1014</v>
      </c>
      <c r="AC1405" s="274">
        <f t="shared" si="1092"/>
        <v>1236</v>
      </c>
      <c r="AD1405" s="274">
        <f t="shared" si="1092"/>
        <v>1280</v>
      </c>
      <c r="AE1405" s="275">
        <f t="shared" si="1092"/>
        <v>13</v>
      </c>
      <c r="AF1405" s="275">
        <f t="shared" si="1092"/>
        <v>12</v>
      </c>
      <c r="AG1405" s="275">
        <f t="shared" si="1092"/>
        <v>12</v>
      </c>
      <c r="AH1405" s="275">
        <f t="shared" si="1092"/>
        <v>13</v>
      </c>
      <c r="AI1405" s="274">
        <f t="shared" si="1092"/>
        <v>24</v>
      </c>
      <c r="AJ1405" s="274">
        <f t="shared" si="1092"/>
        <v>43</v>
      </c>
      <c r="AK1405" s="274">
        <f t="shared" si="1092"/>
        <v>17</v>
      </c>
      <c r="AL1405" s="274">
        <f t="shared" si="1092"/>
        <v>15</v>
      </c>
      <c r="AM1405" s="275">
        <f t="shared" si="1092"/>
        <v>702</v>
      </c>
      <c r="AN1405" s="275">
        <f t="shared" si="1092"/>
        <v>931</v>
      </c>
      <c r="AO1405" s="275">
        <f t="shared" si="1092"/>
        <v>872</v>
      </c>
      <c r="AP1405" s="275">
        <f t="shared" si="1092"/>
        <v>958</v>
      </c>
      <c r="AQ1405" s="274">
        <f t="shared" si="1092"/>
        <v>1030</v>
      </c>
      <c r="AR1405" s="274">
        <f t="shared" si="1092"/>
        <v>963</v>
      </c>
      <c r="AS1405" s="274">
        <f t="shared" si="1092"/>
        <v>1058</v>
      </c>
      <c r="AT1405" s="274">
        <f t="shared" si="1092"/>
        <v>1102</v>
      </c>
      <c r="AU1405" s="275">
        <f t="shared" si="1092"/>
        <v>161</v>
      </c>
      <c r="AV1405" s="275">
        <f t="shared" si="1092"/>
        <v>231</v>
      </c>
      <c r="AW1405" s="275">
        <f t="shared" si="1092"/>
        <v>204</v>
      </c>
      <c r="AX1405" s="275">
        <f t="shared" si="1092"/>
        <v>210</v>
      </c>
      <c r="AY1405" s="274">
        <f t="shared" si="1092"/>
        <v>252</v>
      </c>
      <c r="AZ1405" s="274">
        <f t="shared" si="1092"/>
        <v>224</v>
      </c>
      <c r="BA1405" s="274">
        <f t="shared" si="1092"/>
        <v>230</v>
      </c>
      <c r="BB1405" s="274">
        <f t="shared" si="1092"/>
        <v>231</v>
      </c>
      <c r="BC1405" s="275">
        <f t="shared" si="1092"/>
        <v>547</v>
      </c>
      <c r="BD1405" s="275">
        <f t="shared" si="1061"/>
        <v>663</v>
      </c>
      <c r="BE1405" s="275">
        <f t="shared" si="1061"/>
        <v>608</v>
      </c>
      <c r="BF1405" s="275">
        <f t="shared" si="1061"/>
        <v>679</v>
      </c>
      <c r="BG1405" s="274">
        <f t="shared" si="1061"/>
        <v>583</v>
      </c>
      <c r="BH1405" s="274">
        <f t="shared" si="1061"/>
        <v>511</v>
      </c>
      <c r="BI1405" s="274">
        <f t="shared" si="1061"/>
        <v>583</v>
      </c>
      <c r="BJ1405" s="274">
        <f t="shared" si="1061"/>
        <v>657</v>
      </c>
      <c r="BK1405" s="275">
        <f t="shared" si="1093"/>
        <v>-6</v>
      </c>
      <c r="BL1405" s="275">
        <f t="shared" si="1093"/>
        <v>37</v>
      </c>
      <c r="BM1405" s="275">
        <f t="shared" si="1093"/>
        <v>60</v>
      </c>
      <c r="BN1405" s="275">
        <f t="shared" si="1093"/>
        <v>69</v>
      </c>
      <c r="BO1405" s="274">
        <f t="shared" si="1093"/>
        <v>195</v>
      </c>
      <c r="BP1405" s="274">
        <f t="shared" si="1093"/>
        <v>228</v>
      </c>
      <c r="BQ1405" s="274">
        <f t="shared" si="1093"/>
        <v>245</v>
      </c>
      <c r="BR1405" s="274">
        <f t="shared" si="1093"/>
        <v>214</v>
      </c>
      <c r="BS1405" s="275">
        <f t="shared" si="1093"/>
        <v>3</v>
      </c>
      <c r="BT1405" s="275">
        <f t="shared" si="1093"/>
        <v>37</v>
      </c>
      <c r="BU1405" s="275">
        <f t="shared" si="1093"/>
        <v>60</v>
      </c>
      <c r="BV1405" s="275">
        <f t="shared" si="1093"/>
        <v>69</v>
      </c>
      <c r="BW1405" s="274">
        <f t="shared" si="1093"/>
        <v>195</v>
      </c>
      <c r="BX1405" s="274">
        <f t="shared" si="1093"/>
        <v>228</v>
      </c>
      <c r="BY1405" s="274">
        <f t="shared" si="1093"/>
        <v>245</v>
      </c>
      <c r="BZ1405" s="274">
        <f t="shared" si="1093"/>
        <v>214</v>
      </c>
      <c r="CA1405" s="275">
        <f t="shared" si="1093"/>
        <v>9</v>
      </c>
      <c r="CB1405" s="275">
        <f t="shared" si="1093"/>
        <v>0</v>
      </c>
      <c r="CC1405" s="275">
        <f t="shared" si="1093"/>
        <v>0</v>
      </c>
      <c r="CD1405" s="275">
        <f t="shared" si="1093"/>
        <v>0</v>
      </c>
      <c r="CE1405" s="274">
        <f t="shared" si="1093"/>
        <v>0</v>
      </c>
      <c r="CF1405" s="274">
        <f t="shared" si="1093"/>
        <v>0</v>
      </c>
      <c r="CG1405" s="274">
        <f t="shared" si="1093"/>
        <v>0</v>
      </c>
      <c r="CH1405" s="274">
        <f t="shared" si="1093"/>
        <v>0</v>
      </c>
      <c r="CI1405" s="562"/>
      <c r="CJ1405" s="275">
        <f t="shared" si="1094"/>
        <v>549</v>
      </c>
      <c r="CK1405" s="275">
        <f t="shared" si="1094"/>
        <v>680</v>
      </c>
      <c r="CL1405" s="275">
        <f t="shared" si="1094"/>
        <v>609</v>
      </c>
      <c r="CM1405" s="275">
        <f t="shared" si="1094"/>
        <v>661</v>
      </c>
      <c r="CN1405" s="274">
        <f t="shared" si="1094"/>
        <v>583</v>
      </c>
      <c r="CO1405" s="274">
        <f t="shared" si="1094"/>
        <v>517.85165712384833</v>
      </c>
      <c r="CP1405" s="274">
        <f t="shared" si="1094"/>
        <v>543.66828444739372</v>
      </c>
      <c r="CQ1405" s="274">
        <f t="shared" si="1094"/>
        <v>561.61125816782078</v>
      </c>
      <c r="CR1405" s="275">
        <f t="shared" si="1094"/>
        <v>345</v>
      </c>
      <c r="CS1405" s="275">
        <f t="shared" si="1094"/>
        <v>395</v>
      </c>
      <c r="CT1405" s="275">
        <f t="shared" si="1094"/>
        <v>362</v>
      </c>
      <c r="CU1405" s="275">
        <f t="shared" si="1094"/>
        <v>387</v>
      </c>
      <c r="CV1405" s="274">
        <f t="shared" si="1094"/>
        <v>294</v>
      </c>
      <c r="CW1405" s="274">
        <f t="shared" si="1094"/>
        <v>265.85165712384844</v>
      </c>
      <c r="CX1405" s="274">
        <f t="shared" si="1094"/>
        <v>271.66828444739383</v>
      </c>
      <c r="CY1405" s="274">
        <f t="shared" si="1094"/>
        <v>279.61125816782067</v>
      </c>
      <c r="CZ1405" s="275">
        <f t="shared" si="1094"/>
        <v>201</v>
      </c>
      <c r="DA1405" s="275">
        <f t="shared" si="1094"/>
        <v>281</v>
      </c>
      <c r="DB1405" s="275">
        <f t="shared" si="1094"/>
        <v>243</v>
      </c>
      <c r="DC1405" s="275">
        <f t="shared" si="1094"/>
        <v>268</v>
      </c>
      <c r="DD1405" s="274">
        <f t="shared" si="1094"/>
        <v>285</v>
      </c>
      <c r="DE1405" s="274">
        <f t="shared" si="1094"/>
        <v>248</v>
      </c>
      <c r="DF1405" s="274">
        <f t="shared" si="1094"/>
        <v>268</v>
      </c>
      <c r="DG1405" s="274">
        <f t="shared" si="1094"/>
        <v>278</v>
      </c>
      <c r="DH1405" s="275">
        <f t="shared" si="1094"/>
        <v>3</v>
      </c>
      <c r="DI1405" s="275">
        <f t="shared" si="1094"/>
        <v>4</v>
      </c>
      <c r="DJ1405" s="275">
        <f t="shared" si="1094"/>
        <v>4</v>
      </c>
      <c r="DK1405" s="275">
        <f t="shared" si="1094"/>
        <v>6</v>
      </c>
      <c r="DL1405" s="274">
        <f t="shared" si="1094"/>
        <v>4</v>
      </c>
      <c r="DM1405" s="274">
        <f t="shared" si="1094"/>
        <v>4</v>
      </c>
      <c r="DN1405" s="274">
        <f t="shared" si="1094"/>
        <v>4</v>
      </c>
      <c r="DO1405" s="274">
        <f t="shared" si="1094"/>
        <v>4</v>
      </c>
      <c r="DP1405" s="275">
        <f t="shared" si="1094"/>
        <v>-2</v>
      </c>
      <c r="DQ1405" s="275">
        <f t="shared" si="1094"/>
        <v>-17</v>
      </c>
      <c r="DR1405" s="275">
        <f t="shared" si="1094"/>
        <v>-1</v>
      </c>
      <c r="DS1405" s="275">
        <f t="shared" si="1094"/>
        <v>18</v>
      </c>
      <c r="DT1405" s="274">
        <f t="shared" si="1094"/>
        <v>0</v>
      </c>
      <c r="DU1405" s="274">
        <f t="shared" si="1094"/>
        <v>-6.8516571238484083</v>
      </c>
      <c r="DV1405" s="274">
        <f t="shared" si="1094"/>
        <v>39.331715552606177</v>
      </c>
      <c r="DW1405" s="274">
        <f t="shared" si="1094"/>
        <v>95.388741832179278</v>
      </c>
      <c r="DX1405" s="615">
        <f t="shared" si="964"/>
        <v>0.46</v>
      </c>
      <c r="DY1405" s="615">
        <f t="shared" si="964"/>
        <v>0.61639884631231978</v>
      </c>
      <c r="DZ1405" s="615">
        <f t="shared" si="964"/>
        <v>0.63035184400169564</v>
      </c>
      <c r="EA1405" s="615">
        <f t="shared" si="963"/>
        <v>0.65025528811086797</v>
      </c>
      <c r="EB1405" s="616">
        <f t="shared" si="963"/>
        <v>0.49010880316518296</v>
      </c>
      <c r="EC1405" s="616">
        <f t="shared" si="963"/>
        <v>0.51315789473684215</v>
      </c>
      <c r="ED1405" s="616">
        <f t="shared" si="963"/>
        <v>0.53856209150326795</v>
      </c>
      <c r="EE1405" s="616">
        <f t="shared" si="963"/>
        <v>0.53691275167785235</v>
      </c>
      <c r="EF1405" s="553"/>
      <c r="EG1405" s="275">
        <f t="shared" si="1095"/>
        <v>443</v>
      </c>
      <c r="EH1405" s="275">
        <f t="shared" si="1095"/>
        <v>225</v>
      </c>
      <c r="EI1405" s="275">
        <f t="shared" si="1095"/>
        <v>220</v>
      </c>
      <c r="EJ1405" s="275">
        <f t="shared" si="1095"/>
        <v>124</v>
      </c>
      <c r="EK1405" s="275">
        <f t="shared" si="1095"/>
        <v>238</v>
      </c>
      <c r="EL1405" s="275">
        <f t="shared" si="1095"/>
        <v>8939</v>
      </c>
      <c r="EM1405" s="275">
        <f t="shared" si="1095"/>
        <v>8331</v>
      </c>
      <c r="EN1405" s="617">
        <f t="shared" si="845"/>
        <v>0.50790067720090293</v>
      </c>
      <c r="EO1405" s="275">
        <f t="shared" si="846"/>
        <v>56.36363636363636</v>
      </c>
      <c r="EP1405" s="617">
        <f t="shared" si="847"/>
        <v>0.53724604966139955</v>
      </c>
      <c r="EQ1405" s="275">
        <f t="shared" si="848"/>
        <v>26624.902114330464</v>
      </c>
      <c r="ER1405" s="275">
        <f t="shared" si="849"/>
        <v>1240.347297243228</v>
      </c>
      <c r="ES1405" s="618"/>
      <c r="ET1405" s="274">
        <f t="shared" si="1096"/>
        <v>1263</v>
      </c>
      <c r="EU1405" s="274">
        <f t="shared" si="1096"/>
        <v>684</v>
      </c>
      <c r="EV1405" s="274">
        <f t="shared" si="1096"/>
        <v>581</v>
      </c>
      <c r="EW1405" s="274">
        <f t="shared" si="1096"/>
        <v>302</v>
      </c>
      <c r="EX1405" s="274">
        <f t="shared" si="1096"/>
        <v>2694</v>
      </c>
      <c r="EY1405" s="274">
        <f t="shared" si="1096"/>
        <v>17120</v>
      </c>
      <c r="EZ1405" s="274">
        <f t="shared" si="1096"/>
        <v>16335</v>
      </c>
      <c r="FA1405" s="619">
        <f t="shared" si="1067"/>
        <v>0.54156769596199528</v>
      </c>
      <c r="FB1405" s="620">
        <f t="shared" si="1068"/>
        <v>51.97934595524957</v>
      </c>
      <c r="FC1405" s="619">
        <f t="shared" si="1069"/>
        <v>2.1330166270783848</v>
      </c>
      <c r="FD1405" s="274">
        <f t="shared" si="1070"/>
        <v>157359.81308411216</v>
      </c>
      <c r="FE1405" s="274">
        <f t="shared" si="1071"/>
        <v>1540.6591164166921</v>
      </c>
      <c r="FF1405" s="274">
        <f>FF1174</f>
        <v>1092</v>
      </c>
      <c r="FG1405" s="620">
        <f t="shared" si="878"/>
        <v>25.73260073260073</v>
      </c>
      <c r="FH1405" s="274">
        <f t="shared" si="1097"/>
        <v>281</v>
      </c>
      <c r="FI1405" s="274">
        <f t="shared" si="1097"/>
        <v>1092</v>
      </c>
      <c r="FJ1405" s="274">
        <f t="shared" si="1097"/>
        <v>10</v>
      </c>
      <c r="FK1405" s="274">
        <f t="shared" si="1072"/>
        <v>801</v>
      </c>
      <c r="FL1405" s="274">
        <f>FL1174</f>
        <v>98</v>
      </c>
      <c r="FM1405" s="274">
        <f t="shared" si="1072"/>
        <v>693</v>
      </c>
      <c r="FN1405" s="553"/>
      <c r="FO1405" s="413">
        <v>252</v>
      </c>
      <c r="FP1405" s="413">
        <v>224</v>
      </c>
      <c r="FQ1405" s="413">
        <v>229</v>
      </c>
      <c r="FR1405" s="413">
        <v>232</v>
      </c>
      <c r="FS1405" s="413">
        <f t="shared" si="1080"/>
        <v>0</v>
      </c>
      <c r="FT1405" s="413">
        <f t="shared" si="1079"/>
        <v>0</v>
      </c>
      <c r="FU1405" s="413">
        <f t="shared" si="1079"/>
        <v>1</v>
      </c>
      <c r="FV1405" s="413">
        <f t="shared" si="1079"/>
        <v>-1</v>
      </c>
      <c r="FW1405" s="553"/>
      <c r="FX1405" s="553"/>
      <c r="FY1405" s="553"/>
    </row>
    <row r="1406" spans="1:181">
      <c r="E1406" s="392"/>
      <c r="F1406" s="371" t="s">
        <v>2819</v>
      </c>
      <c r="G1406" s="371" t="s">
        <v>313</v>
      </c>
      <c r="H1406" s="371"/>
      <c r="I1406" s="392"/>
      <c r="J1406" s="561"/>
      <c r="O1406" s="275">
        <f t="shared" ref="O1406:BC1406" si="1098">O1347</f>
        <v>12767</v>
      </c>
      <c r="P1406" s="275">
        <f t="shared" si="1098"/>
        <v>11250</v>
      </c>
      <c r="Q1406" s="275">
        <f t="shared" si="1098"/>
        <v>11712</v>
      </c>
      <c r="R1406" s="275">
        <f t="shared" si="1098"/>
        <v>9918</v>
      </c>
      <c r="S1406" s="274">
        <f>S1347</f>
        <v>11669</v>
      </c>
      <c r="T1406" s="274">
        <f>T1347</f>
        <v>12279</v>
      </c>
      <c r="U1406" s="274">
        <f>U1347</f>
        <v>10375</v>
      </c>
      <c r="V1406" s="274">
        <f>V1347</f>
        <v>10327</v>
      </c>
      <c r="W1406" s="275">
        <f t="shared" si="1098"/>
        <v>4275</v>
      </c>
      <c r="X1406" s="275">
        <f t="shared" si="1098"/>
        <v>2439</v>
      </c>
      <c r="Y1406" s="275">
        <f t="shared" si="1098"/>
        <v>2541</v>
      </c>
      <c r="Z1406" s="275">
        <f t="shared" si="1098"/>
        <v>2152</v>
      </c>
      <c r="AA1406" s="274">
        <f>AA1347</f>
        <v>2860</v>
      </c>
      <c r="AB1406" s="274">
        <f>AB1347</f>
        <v>3034</v>
      </c>
      <c r="AC1406" s="274">
        <f>AC1347</f>
        <v>2553</v>
      </c>
      <c r="AD1406" s="274">
        <f>AD1347</f>
        <v>2542</v>
      </c>
      <c r="AE1406" s="275">
        <f t="shared" si="1098"/>
        <v>159</v>
      </c>
      <c r="AF1406" s="275">
        <f t="shared" si="1098"/>
        <v>144</v>
      </c>
      <c r="AG1406" s="275">
        <f t="shared" si="1098"/>
        <v>142</v>
      </c>
      <c r="AH1406" s="275">
        <f t="shared" si="1098"/>
        <v>149</v>
      </c>
      <c r="AI1406" s="274">
        <f t="shared" si="1098"/>
        <v>104</v>
      </c>
      <c r="AJ1406" s="274">
        <f t="shared" si="1098"/>
        <v>125</v>
      </c>
      <c r="AK1406" s="274">
        <f t="shared" si="1098"/>
        <v>146</v>
      </c>
      <c r="AL1406" s="274">
        <f t="shared" si="1098"/>
        <v>108</v>
      </c>
      <c r="AM1406" s="275">
        <f t="shared" si="1098"/>
        <v>8492</v>
      </c>
      <c r="AN1406" s="275">
        <f t="shared" si="1098"/>
        <v>8811</v>
      </c>
      <c r="AO1406" s="275">
        <f t="shared" si="1098"/>
        <v>9173</v>
      </c>
      <c r="AP1406" s="275">
        <f t="shared" si="1098"/>
        <v>7768</v>
      </c>
      <c r="AQ1406" s="274">
        <f t="shared" si="1098"/>
        <v>8811</v>
      </c>
      <c r="AR1406" s="274">
        <f t="shared" si="1098"/>
        <v>9247</v>
      </c>
      <c r="AS1406" s="274">
        <f t="shared" si="1098"/>
        <v>7822</v>
      </c>
      <c r="AT1406" s="274">
        <f t="shared" si="1098"/>
        <v>7786</v>
      </c>
      <c r="AU1406" s="275">
        <f t="shared" si="1098"/>
        <v>757</v>
      </c>
      <c r="AV1406" s="275">
        <f t="shared" si="1098"/>
        <v>786</v>
      </c>
      <c r="AW1406" s="275">
        <f t="shared" si="1098"/>
        <v>821</v>
      </c>
      <c r="AX1406" s="275">
        <f t="shared" si="1098"/>
        <v>692</v>
      </c>
      <c r="AY1406" s="274">
        <f t="shared" si="1098"/>
        <v>786</v>
      </c>
      <c r="AZ1406" s="274">
        <f t="shared" si="1098"/>
        <v>821</v>
      </c>
      <c r="BA1406" s="274">
        <f t="shared" si="1098"/>
        <v>692</v>
      </c>
      <c r="BB1406" s="274">
        <f t="shared" si="1098"/>
        <v>690</v>
      </c>
      <c r="BC1406" s="275">
        <f t="shared" si="1098"/>
        <v>7621</v>
      </c>
      <c r="BD1406" s="275">
        <f t="shared" si="1061"/>
        <v>7528</v>
      </c>
      <c r="BE1406" s="275">
        <f t="shared" si="1061"/>
        <v>7883</v>
      </c>
      <c r="BF1406" s="275">
        <f t="shared" si="1061"/>
        <v>6560</v>
      </c>
      <c r="BG1406" s="274">
        <f t="shared" si="1061"/>
        <v>7525</v>
      </c>
      <c r="BH1406" s="274">
        <f t="shared" si="1061"/>
        <v>7956</v>
      </c>
      <c r="BI1406" s="274">
        <f t="shared" si="1061"/>
        <v>6622</v>
      </c>
      <c r="BJ1406" s="274">
        <f t="shared" si="1061"/>
        <v>6621</v>
      </c>
      <c r="BK1406" s="275">
        <f t="shared" ref="BK1406:CH1406" si="1099">BK1347</f>
        <v>114</v>
      </c>
      <c r="BL1406" s="275">
        <f t="shared" si="1099"/>
        <v>497</v>
      </c>
      <c r="BM1406" s="275">
        <f t="shared" si="1099"/>
        <v>469</v>
      </c>
      <c r="BN1406" s="275">
        <f t="shared" si="1099"/>
        <v>516</v>
      </c>
      <c r="BO1406" s="274">
        <f t="shared" si="1099"/>
        <v>500</v>
      </c>
      <c r="BP1406" s="274">
        <f t="shared" si="1099"/>
        <v>470</v>
      </c>
      <c r="BQ1406" s="274">
        <f t="shared" si="1099"/>
        <v>508</v>
      </c>
      <c r="BR1406" s="274">
        <f t="shared" si="1099"/>
        <v>475</v>
      </c>
      <c r="BS1406" s="275">
        <f t="shared" si="1099"/>
        <v>168</v>
      </c>
      <c r="BT1406" s="275">
        <f t="shared" si="1099"/>
        <v>497</v>
      </c>
      <c r="BU1406" s="275">
        <f t="shared" si="1099"/>
        <v>469</v>
      </c>
      <c r="BV1406" s="275">
        <f t="shared" si="1099"/>
        <v>516</v>
      </c>
      <c r="BW1406" s="274">
        <f t="shared" si="1099"/>
        <v>500</v>
      </c>
      <c r="BX1406" s="274">
        <f t="shared" si="1099"/>
        <v>470</v>
      </c>
      <c r="BY1406" s="274">
        <f t="shared" si="1099"/>
        <v>508</v>
      </c>
      <c r="BZ1406" s="274">
        <f t="shared" si="1099"/>
        <v>475</v>
      </c>
      <c r="CA1406" s="275">
        <f t="shared" si="1099"/>
        <v>54</v>
      </c>
      <c r="CB1406" s="275">
        <f t="shared" si="1099"/>
        <v>0</v>
      </c>
      <c r="CC1406" s="275">
        <f t="shared" si="1099"/>
        <v>0</v>
      </c>
      <c r="CD1406" s="275">
        <f t="shared" si="1099"/>
        <v>0</v>
      </c>
      <c r="CE1406" s="274">
        <f t="shared" si="1099"/>
        <v>0</v>
      </c>
      <c r="CF1406" s="274">
        <f t="shared" si="1099"/>
        <v>0</v>
      </c>
      <c r="CG1406" s="274">
        <f t="shared" si="1099"/>
        <v>0</v>
      </c>
      <c r="CH1406" s="274">
        <f t="shared" si="1099"/>
        <v>0</v>
      </c>
      <c r="CI1406" s="562"/>
      <c r="CJ1406" s="275">
        <f t="shared" ref="CJ1406:DW1406" si="1100">CJ1347</f>
        <v>7622</v>
      </c>
      <c r="CK1406" s="275">
        <f t="shared" si="1100"/>
        <v>8194</v>
      </c>
      <c r="CL1406" s="275">
        <f t="shared" si="1100"/>
        <v>8503</v>
      </c>
      <c r="CM1406" s="275">
        <f t="shared" si="1100"/>
        <v>7341</v>
      </c>
      <c r="CN1406" s="274">
        <f t="shared" si="1100"/>
        <v>7525</v>
      </c>
      <c r="CO1406" s="274">
        <f t="shared" si="1100"/>
        <v>7565.0865331247878</v>
      </c>
      <c r="CP1406" s="274">
        <f t="shared" si="1100"/>
        <v>6868.6276804539511</v>
      </c>
      <c r="CQ1406" s="274">
        <f t="shared" si="1100"/>
        <v>6918.2986463448369</v>
      </c>
      <c r="CR1406" s="275">
        <f t="shared" si="1100"/>
        <v>7219</v>
      </c>
      <c r="CS1406" s="275">
        <f t="shared" si="1100"/>
        <v>7630</v>
      </c>
      <c r="CT1406" s="275">
        <f t="shared" si="1100"/>
        <v>7943</v>
      </c>
      <c r="CU1406" s="275">
        <f t="shared" si="1100"/>
        <v>6727</v>
      </c>
      <c r="CV1406" s="274">
        <f t="shared" si="1100"/>
        <v>5245</v>
      </c>
      <c r="CW1406" s="274">
        <f t="shared" si="1100"/>
        <v>5508.0865331247878</v>
      </c>
      <c r="CX1406" s="274">
        <f t="shared" si="1100"/>
        <v>4659.6276804539502</v>
      </c>
      <c r="CY1406" s="274">
        <f t="shared" si="1100"/>
        <v>4637.2986463448387</v>
      </c>
      <c r="CZ1406" s="275">
        <f t="shared" si="1100"/>
        <v>73</v>
      </c>
      <c r="DA1406" s="275">
        <f t="shared" si="1100"/>
        <v>78</v>
      </c>
      <c r="DB1406" s="275">
        <f t="shared" si="1100"/>
        <v>67</v>
      </c>
      <c r="DC1406" s="275">
        <f t="shared" si="1100"/>
        <v>75</v>
      </c>
      <c r="DD1406" s="274">
        <f t="shared" si="1100"/>
        <v>1822</v>
      </c>
      <c r="DE1406" s="274">
        <f t="shared" si="1100"/>
        <v>1590</v>
      </c>
      <c r="DF1406" s="274">
        <f t="shared" si="1100"/>
        <v>1720</v>
      </c>
      <c r="DG1406" s="274">
        <f t="shared" si="1100"/>
        <v>1777</v>
      </c>
      <c r="DH1406" s="275">
        <f t="shared" si="1100"/>
        <v>330</v>
      </c>
      <c r="DI1406" s="275">
        <f t="shared" si="1100"/>
        <v>486</v>
      </c>
      <c r="DJ1406" s="275">
        <f t="shared" si="1100"/>
        <v>493</v>
      </c>
      <c r="DK1406" s="275">
        <f t="shared" si="1100"/>
        <v>539</v>
      </c>
      <c r="DL1406" s="274">
        <f t="shared" si="1100"/>
        <v>458</v>
      </c>
      <c r="DM1406" s="274">
        <f t="shared" si="1100"/>
        <v>467</v>
      </c>
      <c r="DN1406" s="274">
        <f t="shared" si="1100"/>
        <v>489</v>
      </c>
      <c r="DO1406" s="274">
        <f t="shared" si="1100"/>
        <v>504</v>
      </c>
      <c r="DP1406" s="275">
        <f t="shared" si="1100"/>
        <v>-1</v>
      </c>
      <c r="DQ1406" s="275">
        <f t="shared" si="1100"/>
        <v>-666</v>
      </c>
      <c r="DR1406" s="275">
        <f t="shared" si="1100"/>
        <v>-620</v>
      </c>
      <c r="DS1406" s="275">
        <f t="shared" si="1100"/>
        <v>-781</v>
      </c>
      <c r="DT1406" s="274">
        <f t="shared" si="1100"/>
        <v>0</v>
      </c>
      <c r="DU1406" s="274">
        <f t="shared" si="1100"/>
        <v>390.91346687521116</v>
      </c>
      <c r="DV1406" s="274">
        <f t="shared" si="1100"/>
        <v>-246.62768045395083</v>
      </c>
      <c r="DW1406" s="274">
        <f t="shared" si="1100"/>
        <v>-297.29864634483818</v>
      </c>
      <c r="DX1406" s="615">
        <f t="shared" si="964"/>
        <v>0.33484765410824785</v>
      </c>
      <c r="DY1406" s="615">
        <f t="shared" si="964"/>
        <v>0.21679999999999999</v>
      </c>
      <c r="DZ1406" s="615">
        <f t="shared" si="964"/>
        <v>0.21695696721311475</v>
      </c>
      <c r="EA1406" s="615">
        <f t="shared" si="963"/>
        <v>0.21697922968340391</v>
      </c>
      <c r="EB1406" s="616">
        <f t="shared" si="963"/>
        <v>0.24509383837518212</v>
      </c>
      <c r="EC1406" s="616">
        <f t="shared" si="963"/>
        <v>0.24708852512419577</v>
      </c>
      <c r="ED1406" s="616">
        <f t="shared" si="963"/>
        <v>0.24607228915662652</v>
      </c>
      <c r="EE1406" s="616">
        <f t="shared" si="963"/>
        <v>0.2461508666602111</v>
      </c>
      <c r="EF1406" s="553"/>
      <c r="EG1406" s="275">
        <f t="shared" ref="EG1406:EM1406" si="1101">EG1347</f>
        <v>8111</v>
      </c>
      <c r="EH1406" s="275">
        <f t="shared" si="1101"/>
        <v>4751</v>
      </c>
      <c r="EI1406" s="275">
        <f t="shared" si="1101"/>
        <v>3359</v>
      </c>
      <c r="EJ1406" s="275">
        <f t="shared" si="1101"/>
        <v>644</v>
      </c>
      <c r="EK1406" s="275">
        <f t="shared" si="1101"/>
        <v>2173</v>
      </c>
      <c r="EL1406" s="275">
        <f t="shared" si="1101"/>
        <v>24048</v>
      </c>
      <c r="EM1406" s="275">
        <f t="shared" si="1101"/>
        <v>23783</v>
      </c>
      <c r="EN1406" s="617">
        <f t="shared" ref="EN1406:EN1469" si="1102">IFERROR(EH1406/EG1406,0)</f>
        <v>0.58574774996917767</v>
      </c>
      <c r="EO1406" s="275">
        <f t="shared" ref="EO1406:EO1469" si="1103">IFERROR((EJ1406/EI1406)*100,0)</f>
        <v>19.172372729979159</v>
      </c>
      <c r="EP1406" s="617">
        <f t="shared" ref="EP1406:EP1469" si="1104">IFERROR(EK1406/EG1406,0)</f>
        <v>0.2679077795586241</v>
      </c>
      <c r="EQ1406" s="275">
        <f t="shared" ref="EQ1406:EQ1469" si="1105">IFERROR((EK1406*1000000)/EL1406,0)</f>
        <v>90360.94477711244</v>
      </c>
      <c r="ER1406" s="275">
        <f t="shared" ref="ER1406:ER1469" si="1106">IFERROR((EJ1406*1000000)/EM1406/12,0)</f>
        <v>2256.5137563245457</v>
      </c>
      <c r="ES1406" s="618"/>
      <c r="ET1406" s="274">
        <f t="shared" ref="ET1406:EZ1406" si="1107">ET1347</f>
        <v>7553</v>
      </c>
      <c r="EU1406" s="274">
        <f t="shared" si="1107"/>
        <v>4545</v>
      </c>
      <c r="EV1406" s="274">
        <f t="shared" si="1107"/>
        <v>3006</v>
      </c>
      <c r="EW1406" s="274">
        <f t="shared" si="1107"/>
        <v>843</v>
      </c>
      <c r="EX1406" s="274">
        <f t="shared" si="1107"/>
        <v>3128</v>
      </c>
      <c r="EY1406" s="274">
        <f t="shared" si="1107"/>
        <v>26034</v>
      </c>
      <c r="EZ1406" s="274">
        <f t="shared" si="1107"/>
        <v>25640</v>
      </c>
      <c r="FA1406" s="619">
        <f t="shared" si="1067"/>
        <v>0.60174764994042107</v>
      </c>
      <c r="FB1406" s="620">
        <f t="shared" si="1068"/>
        <v>28.043912175648707</v>
      </c>
      <c r="FC1406" s="619">
        <f t="shared" si="1069"/>
        <v>0.41414007679067921</v>
      </c>
      <c r="FD1406" s="274">
        <f t="shared" si="1070"/>
        <v>120150.57232849351</v>
      </c>
      <c r="FE1406" s="274">
        <f t="shared" si="1071"/>
        <v>2739.8595943837754</v>
      </c>
      <c r="FF1406" s="274">
        <f>FF1347</f>
        <v>8973</v>
      </c>
      <c r="FG1406" s="620">
        <f t="shared" si="878"/>
        <v>9.8071993759054941</v>
      </c>
      <c r="FH1406" s="274">
        <f>FH1347</f>
        <v>880</v>
      </c>
      <c r="FI1406" s="274">
        <f>FI1347</f>
        <v>8973</v>
      </c>
      <c r="FJ1406" s="274">
        <f>FJ1347</f>
        <v>74</v>
      </c>
      <c r="FK1406" s="274">
        <f t="shared" si="1072"/>
        <v>8019</v>
      </c>
      <c r="FL1406" s="274">
        <f>FL1347</f>
        <v>669</v>
      </c>
      <c r="FM1406" s="274">
        <f t="shared" si="1072"/>
        <v>7276</v>
      </c>
      <c r="FN1406" s="553"/>
      <c r="FO1406" s="413">
        <v>786</v>
      </c>
      <c r="FP1406" s="413">
        <v>821</v>
      </c>
      <c r="FQ1406" s="413">
        <v>691</v>
      </c>
      <c r="FR1406" s="413">
        <v>690</v>
      </c>
      <c r="FS1406" s="413">
        <f t="shared" si="1080"/>
        <v>0</v>
      </c>
      <c r="FT1406" s="413">
        <f t="shared" si="1079"/>
        <v>0</v>
      </c>
      <c r="FU1406" s="413">
        <f t="shared" si="1079"/>
        <v>1</v>
      </c>
      <c r="FV1406" s="413">
        <f t="shared" si="1079"/>
        <v>0</v>
      </c>
      <c r="FW1406" s="553"/>
      <c r="FX1406" s="553"/>
      <c r="FY1406" s="553"/>
    </row>
    <row r="1407" spans="1:181">
      <c r="E1407" s="392"/>
      <c r="F1407" s="371" t="s">
        <v>2821</v>
      </c>
      <c r="G1407" s="371" t="s">
        <v>2880</v>
      </c>
      <c r="H1407" s="371"/>
      <c r="I1407" s="392"/>
      <c r="J1407" s="561"/>
      <c r="O1407" s="275">
        <f t="shared" ref="O1407:AH1407" si="1108">SUM(O1408:O1409)</f>
        <v>11523</v>
      </c>
      <c r="P1407" s="275">
        <f t="shared" si="1108"/>
        <v>14828</v>
      </c>
      <c r="Q1407" s="275">
        <f t="shared" si="1108"/>
        <v>15406</v>
      </c>
      <c r="R1407" s="275">
        <f t="shared" si="1108"/>
        <v>15667</v>
      </c>
      <c r="S1407" s="274">
        <f>SUM(S1408:S1409)</f>
        <v>14828</v>
      </c>
      <c r="T1407" s="274">
        <f>SUM(T1408:T1409)</f>
        <v>15401</v>
      </c>
      <c r="U1407" s="274">
        <f>SUM(U1408:U1409)</f>
        <v>15846</v>
      </c>
      <c r="V1407" s="274">
        <f>SUM(V1408:V1409)</f>
        <v>16839</v>
      </c>
      <c r="W1407" s="275">
        <f t="shared" si="1108"/>
        <v>2488</v>
      </c>
      <c r="X1407" s="275">
        <f t="shared" si="1108"/>
        <v>2647</v>
      </c>
      <c r="Y1407" s="275">
        <f t="shared" si="1108"/>
        <v>2752</v>
      </c>
      <c r="Z1407" s="275">
        <f t="shared" si="1108"/>
        <v>2724</v>
      </c>
      <c r="AA1407" s="274">
        <f>SUM(AA1408:AA1409)</f>
        <v>2647</v>
      </c>
      <c r="AB1407" s="274">
        <f>SUM(AB1408:AB1409)</f>
        <v>2775</v>
      </c>
      <c r="AC1407" s="274">
        <f>SUM(AC1408:AC1409)</f>
        <v>2819</v>
      </c>
      <c r="AD1407" s="274">
        <f>SUM(AD1408:AD1409)</f>
        <v>2985</v>
      </c>
      <c r="AE1407" s="275">
        <f t="shared" si="1108"/>
        <v>170</v>
      </c>
      <c r="AF1407" s="275">
        <f t="shared" si="1108"/>
        <v>200</v>
      </c>
      <c r="AG1407" s="275">
        <f t="shared" si="1108"/>
        <v>195</v>
      </c>
      <c r="AH1407" s="275">
        <f t="shared" si="1108"/>
        <v>204</v>
      </c>
      <c r="AI1407" s="274">
        <f t="shared" ref="AI1407:BC1407" si="1109">SUM(AI1408:AI1409)</f>
        <v>159</v>
      </c>
      <c r="AJ1407" s="274">
        <f t="shared" si="1109"/>
        <v>116</v>
      </c>
      <c r="AK1407" s="274">
        <f t="shared" si="1109"/>
        <v>202</v>
      </c>
      <c r="AL1407" s="274">
        <f t="shared" si="1109"/>
        <v>191</v>
      </c>
      <c r="AM1407" s="275">
        <f t="shared" si="1109"/>
        <v>9035</v>
      </c>
      <c r="AN1407" s="275">
        <f t="shared" si="1109"/>
        <v>12182</v>
      </c>
      <c r="AO1407" s="275">
        <f t="shared" si="1109"/>
        <v>12655</v>
      </c>
      <c r="AP1407" s="275">
        <f t="shared" si="1109"/>
        <v>12943</v>
      </c>
      <c r="AQ1407" s="274">
        <f t="shared" si="1109"/>
        <v>12182</v>
      </c>
      <c r="AR1407" s="274">
        <f t="shared" si="1109"/>
        <v>12628</v>
      </c>
      <c r="AS1407" s="274">
        <f t="shared" si="1109"/>
        <v>13029</v>
      </c>
      <c r="AT1407" s="274">
        <f t="shared" si="1109"/>
        <v>13855</v>
      </c>
      <c r="AU1407" s="275">
        <f t="shared" si="1109"/>
        <v>577</v>
      </c>
      <c r="AV1407" s="275">
        <f t="shared" si="1109"/>
        <v>758</v>
      </c>
      <c r="AW1407" s="275">
        <f t="shared" si="1109"/>
        <v>800</v>
      </c>
      <c r="AX1407" s="275">
        <f t="shared" si="1109"/>
        <v>827</v>
      </c>
      <c r="AY1407" s="274">
        <f t="shared" si="1109"/>
        <v>758</v>
      </c>
      <c r="AZ1407" s="274">
        <f t="shared" si="1109"/>
        <v>798</v>
      </c>
      <c r="BA1407" s="274">
        <f t="shared" si="1109"/>
        <v>832</v>
      </c>
      <c r="BB1407" s="274">
        <f t="shared" si="1109"/>
        <v>877</v>
      </c>
      <c r="BC1407" s="275">
        <f t="shared" si="1109"/>
        <v>8425</v>
      </c>
      <c r="BD1407" s="275">
        <f t="shared" si="1061"/>
        <v>11461.5</v>
      </c>
      <c r="BE1407" s="275">
        <f t="shared" si="1061"/>
        <v>11794.237416891603</v>
      </c>
      <c r="BF1407" s="275">
        <f t="shared" si="1061"/>
        <v>12146.83</v>
      </c>
      <c r="BG1407" s="274">
        <f t="shared" si="1061"/>
        <v>11659</v>
      </c>
      <c r="BH1407" s="274">
        <f t="shared" si="1061"/>
        <v>12005</v>
      </c>
      <c r="BI1407" s="274">
        <f t="shared" si="1061"/>
        <v>12432</v>
      </c>
      <c r="BJ1407" s="274">
        <f t="shared" si="1061"/>
        <v>13236</v>
      </c>
      <c r="BK1407" s="275">
        <f t="shared" ref="BK1407:CH1407" si="1110">SUM(BK1408:BK1409)</f>
        <v>33</v>
      </c>
      <c r="BL1407" s="275">
        <f t="shared" si="1110"/>
        <v>-37.5</v>
      </c>
      <c r="BM1407" s="275">
        <f t="shared" si="1110"/>
        <v>60.762583108396313</v>
      </c>
      <c r="BN1407" s="275">
        <f t="shared" si="1110"/>
        <v>-30.830000000000013</v>
      </c>
      <c r="BO1407" s="274">
        <f t="shared" si="1110"/>
        <v>-235</v>
      </c>
      <c r="BP1407" s="274">
        <f t="shared" si="1110"/>
        <v>-175</v>
      </c>
      <c r="BQ1407" s="274">
        <f t="shared" si="1110"/>
        <v>-235</v>
      </c>
      <c r="BR1407" s="274">
        <f t="shared" si="1110"/>
        <v>-258</v>
      </c>
      <c r="BS1407" s="275">
        <f t="shared" si="1110"/>
        <v>149</v>
      </c>
      <c r="BT1407" s="275">
        <f t="shared" si="1110"/>
        <v>203</v>
      </c>
      <c r="BU1407" s="275">
        <f t="shared" si="1110"/>
        <v>209</v>
      </c>
      <c r="BV1407" s="275">
        <f t="shared" si="1110"/>
        <v>209</v>
      </c>
      <c r="BW1407" s="274">
        <f t="shared" si="1110"/>
        <v>6</v>
      </c>
      <c r="BX1407" s="274">
        <f t="shared" si="1110"/>
        <v>5</v>
      </c>
      <c r="BY1407" s="274">
        <f t="shared" si="1110"/>
        <v>5</v>
      </c>
      <c r="BZ1407" s="274">
        <f t="shared" si="1110"/>
        <v>4</v>
      </c>
      <c r="CA1407" s="275">
        <f t="shared" si="1110"/>
        <v>116</v>
      </c>
      <c r="CB1407" s="275">
        <f t="shared" si="1110"/>
        <v>240.5</v>
      </c>
      <c r="CC1407" s="275">
        <f t="shared" si="1110"/>
        <v>148.23741689160369</v>
      </c>
      <c r="CD1407" s="275">
        <f t="shared" si="1110"/>
        <v>239.83</v>
      </c>
      <c r="CE1407" s="274">
        <f t="shared" si="1110"/>
        <v>241</v>
      </c>
      <c r="CF1407" s="274">
        <f t="shared" si="1110"/>
        <v>180</v>
      </c>
      <c r="CG1407" s="274">
        <f t="shared" si="1110"/>
        <v>240</v>
      </c>
      <c r="CH1407" s="274">
        <f t="shared" si="1110"/>
        <v>262</v>
      </c>
      <c r="CI1407" s="562"/>
      <c r="CJ1407" s="275">
        <f t="shared" ref="CJ1407:DW1407" si="1111">SUM(CJ1408:CJ1409)</f>
        <v>8425</v>
      </c>
      <c r="CK1407" s="275">
        <f t="shared" si="1111"/>
        <v>10881</v>
      </c>
      <c r="CL1407" s="275">
        <f t="shared" si="1111"/>
        <v>10996</v>
      </c>
      <c r="CM1407" s="275">
        <f t="shared" si="1111"/>
        <v>11452</v>
      </c>
      <c r="CN1407" s="274">
        <f t="shared" si="1111"/>
        <v>11659</v>
      </c>
      <c r="CO1407" s="274">
        <f t="shared" si="1111"/>
        <v>11444.031171405188</v>
      </c>
      <c r="CP1407" s="274">
        <f t="shared" si="1111"/>
        <v>12099.124360452681</v>
      </c>
      <c r="CQ1407" s="274">
        <f t="shared" si="1111"/>
        <v>12876.050718073742</v>
      </c>
      <c r="CR1407" s="275">
        <f t="shared" si="1111"/>
        <v>6057</v>
      </c>
      <c r="CS1407" s="275">
        <f t="shared" si="1111"/>
        <v>7675</v>
      </c>
      <c r="CT1407" s="275">
        <f t="shared" si="1111"/>
        <v>8056</v>
      </c>
      <c r="CU1407" s="275">
        <f t="shared" si="1111"/>
        <v>8189</v>
      </c>
      <c r="CV1407" s="274">
        <f t="shared" si="1111"/>
        <v>7079</v>
      </c>
      <c r="CW1407" s="274">
        <f t="shared" si="1111"/>
        <v>7293.0311714051877</v>
      </c>
      <c r="CX1407" s="274">
        <f t="shared" si="1111"/>
        <v>7540.1243604526808</v>
      </c>
      <c r="CY1407" s="274">
        <f t="shared" si="1111"/>
        <v>8112.0507180737422</v>
      </c>
      <c r="CZ1407" s="275">
        <f t="shared" si="1111"/>
        <v>2061</v>
      </c>
      <c r="DA1407" s="275">
        <f t="shared" si="1111"/>
        <v>2700</v>
      </c>
      <c r="DB1407" s="275">
        <f t="shared" si="1111"/>
        <v>2354</v>
      </c>
      <c r="DC1407" s="275">
        <f t="shared" si="1111"/>
        <v>2587</v>
      </c>
      <c r="DD1407" s="274">
        <f t="shared" si="1111"/>
        <v>4076</v>
      </c>
      <c r="DE1407" s="274">
        <f t="shared" si="1111"/>
        <v>3555</v>
      </c>
      <c r="DF1407" s="274">
        <f t="shared" si="1111"/>
        <v>3846</v>
      </c>
      <c r="DG1407" s="274">
        <f t="shared" si="1111"/>
        <v>3971</v>
      </c>
      <c r="DH1407" s="275">
        <f t="shared" si="1111"/>
        <v>307</v>
      </c>
      <c r="DI1407" s="275">
        <f t="shared" si="1111"/>
        <v>506</v>
      </c>
      <c r="DJ1407" s="275">
        <f t="shared" si="1111"/>
        <v>586</v>
      </c>
      <c r="DK1407" s="275">
        <f t="shared" si="1111"/>
        <v>676</v>
      </c>
      <c r="DL1407" s="274">
        <f t="shared" si="1111"/>
        <v>504</v>
      </c>
      <c r="DM1407" s="274">
        <f t="shared" si="1111"/>
        <v>596</v>
      </c>
      <c r="DN1407" s="274">
        <f t="shared" si="1111"/>
        <v>713</v>
      </c>
      <c r="DO1407" s="274">
        <f t="shared" si="1111"/>
        <v>793</v>
      </c>
      <c r="DP1407" s="275">
        <f t="shared" si="1111"/>
        <v>0</v>
      </c>
      <c r="DQ1407" s="275">
        <f t="shared" si="1111"/>
        <v>580.5</v>
      </c>
      <c r="DR1407" s="275">
        <f t="shared" si="1111"/>
        <v>798.23741689160397</v>
      </c>
      <c r="DS1407" s="275">
        <f t="shared" si="1111"/>
        <v>694.82999999999993</v>
      </c>
      <c r="DT1407" s="274">
        <f t="shared" si="1111"/>
        <v>0</v>
      </c>
      <c r="DU1407" s="274">
        <f t="shared" si="1111"/>
        <v>560.96882859481252</v>
      </c>
      <c r="DV1407" s="274">
        <f t="shared" si="1111"/>
        <v>332.87563954731928</v>
      </c>
      <c r="DW1407" s="274">
        <f t="shared" si="1111"/>
        <v>359.94928192625775</v>
      </c>
      <c r="DX1407" s="615">
        <f t="shared" si="964"/>
        <v>0.215915994098759</v>
      </c>
      <c r="DY1407" s="615">
        <f t="shared" si="964"/>
        <v>0.17851362287564068</v>
      </c>
      <c r="DZ1407" s="615">
        <f t="shared" si="964"/>
        <v>0.1786317019343113</v>
      </c>
      <c r="EA1407" s="615">
        <f t="shared" si="963"/>
        <v>0.17386864109274272</v>
      </c>
      <c r="EB1407" s="616">
        <f t="shared" si="963"/>
        <v>0.17851362287564068</v>
      </c>
      <c r="EC1407" s="616">
        <f t="shared" si="963"/>
        <v>0.18018310499318227</v>
      </c>
      <c r="ED1407" s="616">
        <f t="shared" si="963"/>
        <v>0.17789978543481005</v>
      </c>
      <c r="EE1407" s="616">
        <f t="shared" si="963"/>
        <v>0.17726705861393194</v>
      </c>
      <c r="EF1407" s="553"/>
      <c r="EG1407" s="275">
        <f t="shared" ref="EG1407:EM1407" si="1112">SUM(EG1408:EG1409)</f>
        <v>1473</v>
      </c>
      <c r="EH1407" s="275">
        <f t="shared" si="1112"/>
        <v>1014</v>
      </c>
      <c r="EI1407" s="275">
        <f t="shared" si="1112"/>
        <v>459</v>
      </c>
      <c r="EJ1407" s="275">
        <f t="shared" si="1112"/>
        <v>180</v>
      </c>
      <c r="EK1407" s="275">
        <f t="shared" si="1112"/>
        <v>905</v>
      </c>
      <c r="EL1407" s="275">
        <f t="shared" si="1112"/>
        <v>11508</v>
      </c>
      <c r="EM1407" s="275">
        <f t="shared" si="1112"/>
        <v>10699</v>
      </c>
      <c r="EN1407" s="617">
        <f t="shared" si="1102"/>
        <v>0.68839103869653773</v>
      </c>
      <c r="EO1407" s="275">
        <f t="shared" si="1103"/>
        <v>39.215686274509807</v>
      </c>
      <c r="EP1407" s="617">
        <f t="shared" si="1104"/>
        <v>0.61439239646978949</v>
      </c>
      <c r="EQ1407" s="275">
        <f t="shared" si="1105"/>
        <v>78640.945429266591</v>
      </c>
      <c r="ER1407" s="275">
        <f t="shared" si="1106"/>
        <v>1402.0001869333582</v>
      </c>
      <c r="ES1407" s="618"/>
      <c r="ET1407" s="274">
        <f t="shared" ref="ET1407:EZ1407" si="1113">SUM(ET1408:ET1409)</f>
        <v>2225</v>
      </c>
      <c r="EU1407" s="274">
        <f t="shared" si="1113"/>
        <v>1476</v>
      </c>
      <c r="EV1407" s="274">
        <f t="shared" si="1113"/>
        <v>746</v>
      </c>
      <c r="EW1407" s="274">
        <f t="shared" si="1113"/>
        <v>352</v>
      </c>
      <c r="EX1407" s="274">
        <f t="shared" si="1113"/>
        <v>1191</v>
      </c>
      <c r="EY1407" s="274">
        <f t="shared" si="1113"/>
        <v>15690</v>
      </c>
      <c r="EZ1407" s="274">
        <f t="shared" si="1113"/>
        <v>14699</v>
      </c>
      <c r="FA1407" s="619">
        <f t="shared" si="1067"/>
        <v>0.66337078651685388</v>
      </c>
      <c r="FB1407" s="620">
        <f t="shared" si="1068"/>
        <v>47.184986595174259</v>
      </c>
      <c r="FC1407" s="619">
        <f t="shared" si="1069"/>
        <v>0.53528089887640451</v>
      </c>
      <c r="FD1407" s="274">
        <f t="shared" si="1070"/>
        <v>75908.221797323131</v>
      </c>
      <c r="FE1407" s="274">
        <f t="shared" si="1071"/>
        <v>1995.600607751094</v>
      </c>
      <c r="FF1407" s="274">
        <f>SUM(FF1408:FF1409)</f>
        <v>12470</v>
      </c>
      <c r="FG1407" s="620">
        <f t="shared" si="878"/>
        <v>6.1587810745789895</v>
      </c>
      <c r="FH1407" s="274">
        <f>SUM(FH1408:FH1409)</f>
        <v>768</v>
      </c>
      <c r="FI1407" s="274">
        <f>SUM(FI1408:FI1409)</f>
        <v>12470</v>
      </c>
      <c r="FJ1407" s="274">
        <f>SUM(FJ1408:FJ1409)</f>
        <v>-227</v>
      </c>
      <c r="FK1407" s="274">
        <f t="shared" si="1072"/>
        <v>11929</v>
      </c>
      <c r="FL1407" s="274">
        <f>SUM(FL1408:FL1409)</f>
        <v>506</v>
      </c>
      <c r="FM1407" s="274">
        <f t="shared" si="1072"/>
        <v>11650</v>
      </c>
      <c r="FN1407" s="553"/>
      <c r="FO1407" s="413">
        <v>758</v>
      </c>
      <c r="FP1407" s="413">
        <v>789</v>
      </c>
      <c r="FQ1407" s="413">
        <v>819</v>
      </c>
      <c r="FR1407" s="413">
        <v>863</v>
      </c>
      <c r="FS1407" s="413">
        <f t="shared" si="1080"/>
        <v>0</v>
      </c>
      <c r="FT1407" s="413">
        <f t="shared" si="1079"/>
        <v>9</v>
      </c>
      <c r="FU1407" s="413">
        <f t="shared" si="1079"/>
        <v>13</v>
      </c>
      <c r="FV1407" s="413">
        <f t="shared" si="1079"/>
        <v>14</v>
      </c>
      <c r="FW1407" s="553"/>
      <c r="FX1407" s="553"/>
      <c r="FY1407" s="553"/>
    </row>
    <row r="1408" spans="1:181">
      <c r="E1408" s="392"/>
      <c r="F1408" s="371"/>
      <c r="G1408" s="371" t="s">
        <v>2881</v>
      </c>
      <c r="H1408" s="371" t="s">
        <v>2882</v>
      </c>
      <c r="J1408" s="561"/>
      <c r="O1408" s="275">
        <f t="shared" ref="O1408:BC1410" si="1114">O1348</f>
        <v>7648</v>
      </c>
      <c r="P1408" s="275">
        <f t="shared" si="1114"/>
        <v>9857</v>
      </c>
      <c r="Q1408" s="275">
        <f t="shared" si="1114"/>
        <v>10474</v>
      </c>
      <c r="R1408" s="275">
        <f t="shared" si="1114"/>
        <v>10512</v>
      </c>
      <c r="S1408" s="274">
        <f t="shared" si="1114"/>
        <v>9857</v>
      </c>
      <c r="T1408" s="274">
        <f t="shared" si="1114"/>
        <v>10527</v>
      </c>
      <c r="U1408" s="274">
        <f t="shared" si="1114"/>
        <v>10687</v>
      </c>
      <c r="V1408" s="274">
        <f t="shared" si="1114"/>
        <v>10783</v>
      </c>
      <c r="W1408" s="275">
        <f t="shared" si="1114"/>
        <v>1651</v>
      </c>
      <c r="X1408" s="275">
        <f t="shared" si="1114"/>
        <v>1850</v>
      </c>
      <c r="Y1408" s="275">
        <f t="shared" si="1114"/>
        <v>1929</v>
      </c>
      <c r="Z1408" s="275">
        <f t="shared" si="1114"/>
        <v>1909</v>
      </c>
      <c r="AA1408" s="274">
        <f t="shared" si="1114"/>
        <v>1850</v>
      </c>
      <c r="AB1408" s="274">
        <f t="shared" si="1114"/>
        <v>1999</v>
      </c>
      <c r="AC1408" s="274">
        <f t="shared" si="1114"/>
        <v>1972</v>
      </c>
      <c r="AD1408" s="274">
        <f t="shared" si="1114"/>
        <v>1990</v>
      </c>
      <c r="AE1408" s="275">
        <f t="shared" si="1114"/>
        <v>113</v>
      </c>
      <c r="AF1408" s="275">
        <f t="shared" si="1114"/>
        <v>132</v>
      </c>
      <c r="AG1408" s="275">
        <f t="shared" si="1114"/>
        <v>129</v>
      </c>
      <c r="AH1408" s="275">
        <f t="shared" si="1114"/>
        <v>135</v>
      </c>
      <c r="AI1408" s="274">
        <f t="shared" si="1114"/>
        <v>107</v>
      </c>
      <c r="AJ1408" s="274">
        <f t="shared" si="1114"/>
        <v>83</v>
      </c>
      <c r="AK1408" s="274">
        <f t="shared" si="1114"/>
        <v>133</v>
      </c>
      <c r="AL1408" s="274">
        <f t="shared" si="1114"/>
        <v>122</v>
      </c>
      <c r="AM1408" s="275">
        <f t="shared" si="1114"/>
        <v>5997</v>
      </c>
      <c r="AN1408" s="275">
        <f t="shared" si="1114"/>
        <v>8007</v>
      </c>
      <c r="AO1408" s="275">
        <f t="shared" si="1114"/>
        <v>8545</v>
      </c>
      <c r="AP1408" s="275">
        <f t="shared" si="1114"/>
        <v>8602</v>
      </c>
      <c r="AQ1408" s="274">
        <f t="shared" si="1114"/>
        <v>8007</v>
      </c>
      <c r="AR1408" s="274">
        <f t="shared" si="1114"/>
        <v>8528</v>
      </c>
      <c r="AS1408" s="274">
        <f t="shared" si="1114"/>
        <v>8716</v>
      </c>
      <c r="AT1408" s="274">
        <f t="shared" si="1114"/>
        <v>8794</v>
      </c>
      <c r="AU1408" s="275">
        <f t="shared" si="1114"/>
        <v>466</v>
      </c>
      <c r="AV1408" s="275">
        <f t="shared" si="1114"/>
        <v>603</v>
      </c>
      <c r="AW1408" s="275">
        <f t="shared" si="1114"/>
        <v>647</v>
      </c>
      <c r="AX1408" s="275">
        <f t="shared" si="1114"/>
        <v>661</v>
      </c>
      <c r="AY1408" s="274">
        <f t="shared" si="1114"/>
        <v>603</v>
      </c>
      <c r="AZ1408" s="274">
        <f t="shared" si="1114"/>
        <v>645</v>
      </c>
      <c r="BA1408" s="274">
        <f t="shared" si="1114"/>
        <v>667</v>
      </c>
      <c r="BB1408" s="274">
        <f t="shared" si="1114"/>
        <v>683</v>
      </c>
      <c r="BC1408" s="275">
        <f t="shared" si="1114"/>
        <v>5595</v>
      </c>
      <c r="BD1408" s="275">
        <f t="shared" si="1061"/>
        <v>7596.5</v>
      </c>
      <c r="BE1408" s="275">
        <f t="shared" si="1061"/>
        <v>7997.237416891604</v>
      </c>
      <c r="BF1408" s="275">
        <f t="shared" si="1061"/>
        <v>8131.83</v>
      </c>
      <c r="BG1408" s="274">
        <f t="shared" si="1061"/>
        <v>7642</v>
      </c>
      <c r="BH1408" s="274">
        <f t="shared" si="1061"/>
        <v>8060</v>
      </c>
      <c r="BI1408" s="274">
        <f t="shared" si="1061"/>
        <v>8286</v>
      </c>
      <c r="BJ1408" s="274">
        <f t="shared" si="1061"/>
        <v>8370</v>
      </c>
      <c r="BK1408" s="275">
        <f t="shared" ref="BK1408:CH1410" si="1115">BK1348</f>
        <v>-64</v>
      </c>
      <c r="BL1408" s="275">
        <f t="shared" si="1115"/>
        <v>-192.5</v>
      </c>
      <c r="BM1408" s="275">
        <f t="shared" si="1115"/>
        <v>-99.237416891603687</v>
      </c>
      <c r="BN1408" s="275">
        <f t="shared" si="1115"/>
        <v>-190.83</v>
      </c>
      <c r="BO1408" s="274">
        <f t="shared" si="1115"/>
        <v>-238</v>
      </c>
      <c r="BP1408" s="274">
        <f t="shared" si="1115"/>
        <v>-177</v>
      </c>
      <c r="BQ1408" s="274">
        <f t="shared" si="1115"/>
        <v>-237</v>
      </c>
      <c r="BR1408" s="274">
        <f t="shared" si="1115"/>
        <v>-259</v>
      </c>
      <c r="BS1408" s="275">
        <f t="shared" si="1115"/>
        <v>35</v>
      </c>
      <c r="BT1408" s="275">
        <f t="shared" si="1115"/>
        <v>48</v>
      </c>
      <c r="BU1408" s="275">
        <f t="shared" si="1115"/>
        <v>49</v>
      </c>
      <c r="BV1408" s="275">
        <f t="shared" si="1115"/>
        <v>49</v>
      </c>
      <c r="BW1408" s="274">
        <f t="shared" si="1115"/>
        <v>3</v>
      </c>
      <c r="BX1408" s="274">
        <f t="shared" si="1115"/>
        <v>3</v>
      </c>
      <c r="BY1408" s="274">
        <f t="shared" si="1115"/>
        <v>3</v>
      </c>
      <c r="BZ1408" s="274">
        <f t="shared" si="1115"/>
        <v>3</v>
      </c>
      <c r="CA1408" s="275">
        <f t="shared" si="1115"/>
        <v>99</v>
      </c>
      <c r="CB1408" s="275">
        <f t="shared" si="1115"/>
        <v>240.5</v>
      </c>
      <c r="CC1408" s="275">
        <f t="shared" si="1115"/>
        <v>148.23741689160369</v>
      </c>
      <c r="CD1408" s="275">
        <f t="shared" si="1115"/>
        <v>239.83</v>
      </c>
      <c r="CE1408" s="274">
        <f t="shared" si="1115"/>
        <v>241</v>
      </c>
      <c r="CF1408" s="274">
        <f t="shared" si="1115"/>
        <v>180</v>
      </c>
      <c r="CG1408" s="274">
        <f t="shared" si="1115"/>
        <v>240</v>
      </c>
      <c r="CH1408" s="274">
        <f t="shared" si="1115"/>
        <v>262</v>
      </c>
      <c r="CI1408" s="562"/>
      <c r="CJ1408" s="275">
        <f t="shared" ref="CJ1408:DW1410" si="1116">CJ1348</f>
        <v>5596</v>
      </c>
      <c r="CK1408" s="275">
        <f t="shared" si="1116"/>
        <v>7275</v>
      </c>
      <c r="CL1408" s="275">
        <f t="shared" si="1116"/>
        <v>7640</v>
      </c>
      <c r="CM1408" s="275">
        <f t="shared" si="1116"/>
        <v>7836</v>
      </c>
      <c r="CN1408" s="274">
        <f t="shared" si="1116"/>
        <v>7642</v>
      </c>
      <c r="CO1408" s="274">
        <f t="shared" si="1116"/>
        <v>7586.6567352594375</v>
      </c>
      <c r="CP1408" s="274">
        <f t="shared" si="1116"/>
        <v>8013.3056798198177</v>
      </c>
      <c r="CQ1408" s="274">
        <f t="shared" si="1116"/>
        <v>8219.4020426118332</v>
      </c>
      <c r="CR1408" s="275">
        <f t="shared" si="1116"/>
        <v>4739</v>
      </c>
      <c r="CS1408" s="275">
        <f t="shared" si="1116"/>
        <v>6041</v>
      </c>
      <c r="CT1408" s="275">
        <f t="shared" si="1116"/>
        <v>6447</v>
      </c>
      <c r="CU1408" s="275">
        <f t="shared" si="1116"/>
        <v>6490</v>
      </c>
      <c r="CV1408" s="274">
        <f t="shared" si="1116"/>
        <v>4116</v>
      </c>
      <c r="CW1408" s="274">
        <f t="shared" si="1116"/>
        <v>4383.6567352594375</v>
      </c>
      <c r="CX1408" s="274">
        <f t="shared" si="1116"/>
        <v>4480.3056798198177</v>
      </c>
      <c r="CY1408" s="274">
        <f t="shared" si="1116"/>
        <v>4520.4020426118332</v>
      </c>
      <c r="CZ1408" s="275">
        <f t="shared" si="1116"/>
        <v>596</v>
      </c>
      <c r="DA1408" s="275">
        <f t="shared" si="1116"/>
        <v>781</v>
      </c>
      <c r="DB1408" s="275">
        <f t="shared" si="1116"/>
        <v>681</v>
      </c>
      <c r="DC1408" s="275">
        <f t="shared" si="1116"/>
        <v>748</v>
      </c>
      <c r="DD1408" s="274">
        <f t="shared" si="1116"/>
        <v>3075</v>
      </c>
      <c r="DE1408" s="274">
        <f t="shared" si="1116"/>
        <v>2682</v>
      </c>
      <c r="DF1408" s="274">
        <f t="shared" si="1116"/>
        <v>2901</v>
      </c>
      <c r="DG1408" s="274">
        <f t="shared" si="1116"/>
        <v>2996</v>
      </c>
      <c r="DH1408" s="275">
        <f t="shared" si="1116"/>
        <v>261</v>
      </c>
      <c r="DI1408" s="275">
        <f t="shared" si="1116"/>
        <v>453</v>
      </c>
      <c r="DJ1408" s="275">
        <f t="shared" si="1116"/>
        <v>512</v>
      </c>
      <c r="DK1408" s="275">
        <f t="shared" si="1116"/>
        <v>598</v>
      </c>
      <c r="DL1408" s="274">
        <f t="shared" si="1116"/>
        <v>451</v>
      </c>
      <c r="DM1408" s="274">
        <f t="shared" si="1116"/>
        <v>521</v>
      </c>
      <c r="DN1408" s="274">
        <f t="shared" si="1116"/>
        <v>632</v>
      </c>
      <c r="DO1408" s="274">
        <f t="shared" si="1116"/>
        <v>703</v>
      </c>
      <c r="DP1408" s="275">
        <f t="shared" si="1116"/>
        <v>-1</v>
      </c>
      <c r="DQ1408" s="275">
        <f t="shared" si="1116"/>
        <v>321.5</v>
      </c>
      <c r="DR1408" s="275">
        <f t="shared" si="1116"/>
        <v>357.23741689160397</v>
      </c>
      <c r="DS1408" s="275">
        <f t="shared" si="1116"/>
        <v>295.82999999999993</v>
      </c>
      <c r="DT1408" s="274">
        <f t="shared" si="1116"/>
        <v>0</v>
      </c>
      <c r="DU1408" s="274">
        <f t="shared" si="1116"/>
        <v>473.34326474056252</v>
      </c>
      <c r="DV1408" s="274">
        <f t="shared" si="1116"/>
        <v>272.69432018018233</v>
      </c>
      <c r="DW1408" s="274">
        <f t="shared" si="1116"/>
        <v>150.59795738816683</v>
      </c>
      <c r="DX1408" s="615">
        <f t="shared" si="964"/>
        <v>0.2158734309623431</v>
      </c>
      <c r="DY1408" s="615">
        <f t="shared" si="964"/>
        <v>0.18768387947651416</v>
      </c>
      <c r="DZ1408" s="615">
        <f t="shared" si="964"/>
        <v>0.18417032652281839</v>
      </c>
      <c r="EA1408" s="615">
        <f t="shared" si="963"/>
        <v>0.18160197869101979</v>
      </c>
      <c r="EB1408" s="616">
        <f t="shared" si="963"/>
        <v>0.18768387947651416</v>
      </c>
      <c r="EC1408" s="616">
        <f t="shared" si="963"/>
        <v>0.18989265697729649</v>
      </c>
      <c r="ED1408" s="616">
        <f t="shared" si="963"/>
        <v>0.1845232525498269</v>
      </c>
      <c r="EE1408" s="616">
        <f t="shared" si="963"/>
        <v>0.18454975424278958</v>
      </c>
      <c r="EF1408" s="553"/>
      <c r="EG1408" s="275">
        <f t="shared" ref="EG1408:EM1410" si="1117">EG1348</f>
        <v>382</v>
      </c>
      <c r="EH1408" s="275">
        <f t="shared" si="1117"/>
        <v>253</v>
      </c>
      <c r="EI1408" s="275">
        <f t="shared" si="1117"/>
        <v>130</v>
      </c>
      <c r="EJ1408" s="275">
        <f t="shared" si="1117"/>
        <v>67</v>
      </c>
      <c r="EK1408" s="275">
        <f t="shared" si="1117"/>
        <v>132</v>
      </c>
      <c r="EL1408" s="275">
        <f t="shared" si="1117"/>
        <v>4348</v>
      </c>
      <c r="EM1408" s="275">
        <f t="shared" si="1117"/>
        <v>4078</v>
      </c>
      <c r="EN1408" s="617">
        <f t="shared" si="1102"/>
        <v>0.66230366492146597</v>
      </c>
      <c r="EO1408" s="275">
        <f t="shared" si="1103"/>
        <v>51.538461538461533</v>
      </c>
      <c r="EP1408" s="617">
        <f t="shared" si="1104"/>
        <v>0.34554973821989526</v>
      </c>
      <c r="EQ1408" s="275">
        <f t="shared" si="1105"/>
        <v>30358.785648574056</v>
      </c>
      <c r="ER1408" s="275">
        <f t="shared" si="1106"/>
        <v>1369.1351969919897</v>
      </c>
      <c r="ES1408" s="618"/>
      <c r="ET1408" s="274">
        <f t="shared" ref="ET1408:EZ1410" si="1118">ET1348</f>
        <v>734</v>
      </c>
      <c r="EU1408" s="274">
        <f t="shared" si="1118"/>
        <v>455</v>
      </c>
      <c r="EV1408" s="274">
        <f t="shared" si="1118"/>
        <v>278</v>
      </c>
      <c r="EW1408" s="274">
        <f t="shared" si="1118"/>
        <v>127</v>
      </c>
      <c r="EX1408" s="274">
        <f t="shared" si="1118"/>
        <v>239</v>
      </c>
      <c r="EY1408" s="274">
        <f t="shared" si="1118"/>
        <v>5651</v>
      </c>
      <c r="EZ1408" s="274">
        <f t="shared" si="1118"/>
        <v>5234</v>
      </c>
      <c r="FA1408" s="619">
        <f t="shared" si="1067"/>
        <v>0.61989100817438691</v>
      </c>
      <c r="FB1408" s="620">
        <f t="shared" si="1068"/>
        <v>45.68345323741007</v>
      </c>
      <c r="FC1408" s="619">
        <f t="shared" si="1069"/>
        <v>0.32561307901907355</v>
      </c>
      <c r="FD1408" s="274">
        <f t="shared" si="1070"/>
        <v>42293.39939833658</v>
      </c>
      <c r="FE1408" s="274">
        <f t="shared" si="1071"/>
        <v>2022.0354095019741</v>
      </c>
      <c r="FF1408" s="274">
        <f>FF1348</f>
        <v>8332</v>
      </c>
      <c r="FG1408" s="620">
        <f t="shared" si="878"/>
        <v>7.5372059529524718</v>
      </c>
      <c r="FH1408" s="274">
        <f t="shared" ref="FH1408:FJ1410" si="1119">FH1348</f>
        <v>628</v>
      </c>
      <c r="FI1408" s="274">
        <f t="shared" si="1119"/>
        <v>8332</v>
      </c>
      <c r="FJ1408" s="274">
        <f t="shared" si="1119"/>
        <v>-236</v>
      </c>
      <c r="FK1408" s="274">
        <f t="shared" si="1072"/>
        <v>7940</v>
      </c>
      <c r="FL1408" s="274">
        <f>FL1348</f>
        <v>338</v>
      </c>
      <c r="FM1408" s="274">
        <f t="shared" si="1072"/>
        <v>7838</v>
      </c>
      <c r="FN1408" s="553"/>
      <c r="FO1408" s="413">
        <v>603</v>
      </c>
      <c r="FP1408" s="413">
        <v>636</v>
      </c>
      <c r="FQ1408" s="413">
        <v>654</v>
      </c>
      <c r="FR1408" s="413">
        <v>670</v>
      </c>
      <c r="FS1408" s="413">
        <f t="shared" si="1080"/>
        <v>0</v>
      </c>
      <c r="FT1408" s="413">
        <f t="shared" si="1079"/>
        <v>9</v>
      </c>
      <c r="FU1408" s="413">
        <f t="shared" si="1079"/>
        <v>13</v>
      </c>
      <c r="FV1408" s="413">
        <f t="shared" si="1079"/>
        <v>13</v>
      </c>
      <c r="FW1408" s="553"/>
      <c r="FX1408" s="553"/>
      <c r="FY1408" s="553"/>
    </row>
    <row r="1409" spans="1:181">
      <c r="E1409" s="392"/>
      <c r="F1409" s="371"/>
      <c r="G1409" s="371" t="s">
        <v>2883</v>
      </c>
      <c r="H1409" s="371" t="s">
        <v>2824</v>
      </c>
      <c r="J1409" s="561"/>
      <c r="O1409" s="275">
        <f t="shared" si="1114"/>
        <v>3875</v>
      </c>
      <c r="P1409" s="275">
        <f t="shared" si="1114"/>
        <v>4971</v>
      </c>
      <c r="Q1409" s="275">
        <f t="shared" si="1114"/>
        <v>4932</v>
      </c>
      <c r="R1409" s="275">
        <f t="shared" si="1114"/>
        <v>5155</v>
      </c>
      <c r="S1409" s="274">
        <f t="shared" si="1114"/>
        <v>4971</v>
      </c>
      <c r="T1409" s="274">
        <f t="shared" si="1114"/>
        <v>4874</v>
      </c>
      <c r="U1409" s="274">
        <f t="shared" si="1114"/>
        <v>5159</v>
      </c>
      <c r="V1409" s="274">
        <f t="shared" si="1114"/>
        <v>6056</v>
      </c>
      <c r="W1409" s="275">
        <f t="shared" si="1114"/>
        <v>837</v>
      </c>
      <c r="X1409" s="275">
        <f t="shared" si="1114"/>
        <v>797</v>
      </c>
      <c r="Y1409" s="275">
        <f t="shared" si="1114"/>
        <v>823</v>
      </c>
      <c r="Z1409" s="275">
        <f t="shared" si="1114"/>
        <v>815</v>
      </c>
      <c r="AA1409" s="274">
        <f t="shared" si="1114"/>
        <v>797</v>
      </c>
      <c r="AB1409" s="274">
        <f t="shared" si="1114"/>
        <v>776</v>
      </c>
      <c r="AC1409" s="274">
        <f t="shared" si="1114"/>
        <v>847</v>
      </c>
      <c r="AD1409" s="274">
        <f t="shared" si="1114"/>
        <v>995</v>
      </c>
      <c r="AE1409" s="275">
        <f t="shared" si="1114"/>
        <v>57</v>
      </c>
      <c r="AF1409" s="275">
        <f t="shared" si="1114"/>
        <v>68</v>
      </c>
      <c r="AG1409" s="275">
        <f t="shared" si="1114"/>
        <v>66</v>
      </c>
      <c r="AH1409" s="275">
        <f t="shared" si="1114"/>
        <v>69</v>
      </c>
      <c r="AI1409" s="274">
        <f t="shared" si="1114"/>
        <v>52</v>
      </c>
      <c r="AJ1409" s="274">
        <f t="shared" si="1114"/>
        <v>33</v>
      </c>
      <c r="AK1409" s="274">
        <f t="shared" si="1114"/>
        <v>69</v>
      </c>
      <c r="AL1409" s="274">
        <f t="shared" si="1114"/>
        <v>69</v>
      </c>
      <c r="AM1409" s="275">
        <f t="shared" si="1114"/>
        <v>3038</v>
      </c>
      <c r="AN1409" s="275">
        <f t="shared" si="1114"/>
        <v>4175</v>
      </c>
      <c r="AO1409" s="275">
        <f t="shared" si="1114"/>
        <v>4110</v>
      </c>
      <c r="AP1409" s="275">
        <f t="shared" si="1114"/>
        <v>4341</v>
      </c>
      <c r="AQ1409" s="274">
        <f t="shared" si="1114"/>
        <v>4175</v>
      </c>
      <c r="AR1409" s="274">
        <f t="shared" si="1114"/>
        <v>4100</v>
      </c>
      <c r="AS1409" s="274">
        <f t="shared" si="1114"/>
        <v>4313</v>
      </c>
      <c r="AT1409" s="274">
        <f t="shared" si="1114"/>
        <v>5061</v>
      </c>
      <c r="AU1409" s="275">
        <f t="shared" si="1114"/>
        <v>111</v>
      </c>
      <c r="AV1409" s="275">
        <f t="shared" si="1114"/>
        <v>155</v>
      </c>
      <c r="AW1409" s="275">
        <f t="shared" si="1114"/>
        <v>153</v>
      </c>
      <c r="AX1409" s="275">
        <f t="shared" si="1114"/>
        <v>166</v>
      </c>
      <c r="AY1409" s="274">
        <f t="shared" si="1114"/>
        <v>155</v>
      </c>
      <c r="AZ1409" s="274">
        <f t="shared" si="1114"/>
        <v>153</v>
      </c>
      <c r="BA1409" s="274">
        <f t="shared" si="1114"/>
        <v>165</v>
      </c>
      <c r="BB1409" s="274">
        <f t="shared" si="1114"/>
        <v>194</v>
      </c>
      <c r="BC1409" s="275">
        <f t="shared" si="1114"/>
        <v>2830</v>
      </c>
      <c r="BD1409" s="275">
        <f t="shared" si="1061"/>
        <v>3865</v>
      </c>
      <c r="BE1409" s="275">
        <f t="shared" si="1061"/>
        <v>3797</v>
      </c>
      <c r="BF1409" s="275">
        <f t="shared" si="1061"/>
        <v>4015</v>
      </c>
      <c r="BG1409" s="274">
        <f t="shared" si="1061"/>
        <v>4017</v>
      </c>
      <c r="BH1409" s="274">
        <f t="shared" si="1061"/>
        <v>3945</v>
      </c>
      <c r="BI1409" s="274">
        <f t="shared" si="1061"/>
        <v>4146</v>
      </c>
      <c r="BJ1409" s="274">
        <f t="shared" si="1061"/>
        <v>4866</v>
      </c>
      <c r="BK1409" s="275">
        <f t="shared" si="1115"/>
        <v>97</v>
      </c>
      <c r="BL1409" s="275">
        <f t="shared" si="1115"/>
        <v>155</v>
      </c>
      <c r="BM1409" s="275">
        <f t="shared" si="1115"/>
        <v>160</v>
      </c>
      <c r="BN1409" s="275">
        <f t="shared" si="1115"/>
        <v>160</v>
      </c>
      <c r="BO1409" s="274">
        <f t="shared" si="1115"/>
        <v>3</v>
      </c>
      <c r="BP1409" s="274">
        <f t="shared" si="1115"/>
        <v>2</v>
      </c>
      <c r="BQ1409" s="274">
        <f t="shared" si="1115"/>
        <v>2</v>
      </c>
      <c r="BR1409" s="274">
        <f t="shared" si="1115"/>
        <v>1</v>
      </c>
      <c r="BS1409" s="275">
        <f t="shared" si="1115"/>
        <v>114</v>
      </c>
      <c r="BT1409" s="275">
        <f t="shared" si="1115"/>
        <v>155</v>
      </c>
      <c r="BU1409" s="275">
        <f t="shared" si="1115"/>
        <v>160</v>
      </c>
      <c r="BV1409" s="275">
        <f t="shared" si="1115"/>
        <v>160</v>
      </c>
      <c r="BW1409" s="274">
        <f t="shared" si="1115"/>
        <v>3</v>
      </c>
      <c r="BX1409" s="274">
        <f t="shared" si="1115"/>
        <v>2</v>
      </c>
      <c r="BY1409" s="274">
        <f t="shared" si="1115"/>
        <v>2</v>
      </c>
      <c r="BZ1409" s="274">
        <f t="shared" si="1115"/>
        <v>1</v>
      </c>
      <c r="CA1409" s="275">
        <f t="shared" si="1115"/>
        <v>17</v>
      </c>
      <c r="CB1409" s="275">
        <f t="shared" si="1115"/>
        <v>0</v>
      </c>
      <c r="CC1409" s="275">
        <f t="shared" si="1115"/>
        <v>0</v>
      </c>
      <c r="CD1409" s="275">
        <f t="shared" si="1115"/>
        <v>0</v>
      </c>
      <c r="CE1409" s="274">
        <f t="shared" si="1115"/>
        <v>0</v>
      </c>
      <c r="CF1409" s="274">
        <f t="shared" si="1115"/>
        <v>0</v>
      </c>
      <c r="CG1409" s="274">
        <f t="shared" si="1115"/>
        <v>0</v>
      </c>
      <c r="CH1409" s="274">
        <f t="shared" si="1115"/>
        <v>0</v>
      </c>
      <c r="CI1409" s="562"/>
      <c r="CJ1409" s="275">
        <f t="shared" si="1116"/>
        <v>2829</v>
      </c>
      <c r="CK1409" s="275">
        <f t="shared" si="1116"/>
        <v>3606</v>
      </c>
      <c r="CL1409" s="275">
        <f t="shared" si="1116"/>
        <v>3356</v>
      </c>
      <c r="CM1409" s="275">
        <f t="shared" si="1116"/>
        <v>3616</v>
      </c>
      <c r="CN1409" s="274">
        <f t="shared" si="1116"/>
        <v>4017</v>
      </c>
      <c r="CO1409" s="274">
        <f t="shared" si="1116"/>
        <v>3857.3744361457502</v>
      </c>
      <c r="CP1409" s="274">
        <f t="shared" si="1116"/>
        <v>4085.8186806328631</v>
      </c>
      <c r="CQ1409" s="274">
        <f t="shared" si="1116"/>
        <v>4656.6486754619091</v>
      </c>
      <c r="CR1409" s="275">
        <f t="shared" si="1116"/>
        <v>1318</v>
      </c>
      <c r="CS1409" s="275">
        <f t="shared" si="1116"/>
        <v>1634</v>
      </c>
      <c r="CT1409" s="275">
        <f t="shared" si="1116"/>
        <v>1609</v>
      </c>
      <c r="CU1409" s="275">
        <f t="shared" si="1116"/>
        <v>1699</v>
      </c>
      <c r="CV1409" s="274">
        <f t="shared" si="1116"/>
        <v>2963</v>
      </c>
      <c r="CW1409" s="274">
        <f t="shared" si="1116"/>
        <v>2909.3744361457502</v>
      </c>
      <c r="CX1409" s="274">
        <f t="shared" si="1116"/>
        <v>3059.8186806328631</v>
      </c>
      <c r="CY1409" s="274">
        <f t="shared" si="1116"/>
        <v>3591.6486754619091</v>
      </c>
      <c r="CZ1409" s="275">
        <f t="shared" si="1116"/>
        <v>1465</v>
      </c>
      <c r="DA1409" s="275">
        <f t="shared" si="1116"/>
        <v>1919</v>
      </c>
      <c r="DB1409" s="275">
        <f t="shared" si="1116"/>
        <v>1673</v>
      </c>
      <c r="DC1409" s="275">
        <f t="shared" si="1116"/>
        <v>1839</v>
      </c>
      <c r="DD1409" s="274">
        <f t="shared" si="1116"/>
        <v>1001</v>
      </c>
      <c r="DE1409" s="274">
        <f t="shared" si="1116"/>
        <v>873</v>
      </c>
      <c r="DF1409" s="274">
        <f t="shared" si="1116"/>
        <v>945</v>
      </c>
      <c r="DG1409" s="274">
        <f t="shared" si="1116"/>
        <v>975</v>
      </c>
      <c r="DH1409" s="275">
        <f t="shared" si="1116"/>
        <v>46</v>
      </c>
      <c r="DI1409" s="275">
        <f t="shared" si="1116"/>
        <v>53</v>
      </c>
      <c r="DJ1409" s="275">
        <f t="shared" si="1116"/>
        <v>74</v>
      </c>
      <c r="DK1409" s="275">
        <f t="shared" si="1116"/>
        <v>78</v>
      </c>
      <c r="DL1409" s="274">
        <f t="shared" si="1116"/>
        <v>53</v>
      </c>
      <c r="DM1409" s="274">
        <f t="shared" si="1116"/>
        <v>75</v>
      </c>
      <c r="DN1409" s="274">
        <f t="shared" si="1116"/>
        <v>81</v>
      </c>
      <c r="DO1409" s="274">
        <f t="shared" si="1116"/>
        <v>90</v>
      </c>
      <c r="DP1409" s="275">
        <f t="shared" si="1116"/>
        <v>1</v>
      </c>
      <c r="DQ1409" s="275">
        <f t="shared" si="1116"/>
        <v>259</v>
      </c>
      <c r="DR1409" s="275">
        <f t="shared" si="1116"/>
        <v>441</v>
      </c>
      <c r="DS1409" s="275">
        <f t="shared" si="1116"/>
        <v>399</v>
      </c>
      <c r="DT1409" s="274">
        <f t="shared" si="1116"/>
        <v>0</v>
      </c>
      <c r="DU1409" s="274">
        <f t="shared" si="1116"/>
        <v>87.625563854249975</v>
      </c>
      <c r="DV1409" s="274">
        <f t="shared" si="1116"/>
        <v>60.181319367136965</v>
      </c>
      <c r="DW1409" s="274">
        <f t="shared" si="1116"/>
        <v>209.35132453809095</v>
      </c>
      <c r="DX1409" s="615">
        <f t="shared" si="964"/>
        <v>0.216</v>
      </c>
      <c r="DY1409" s="615">
        <f t="shared" si="964"/>
        <v>0.16032991349829009</v>
      </c>
      <c r="DZ1409" s="615">
        <f t="shared" si="964"/>
        <v>0.16686942416869424</v>
      </c>
      <c r="EA1409" s="615">
        <f t="shared" si="963"/>
        <v>0.15809893307468478</v>
      </c>
      <c r="EB1409" s="616">
        <f t="shared" si="963"/>
        <v>0.16032991349829009</v>
      </c>
      <c r="EC1409" s="616">
        <f t="shared" si="963"/>
        <v>0.15921214608124742</v>
      </c>
      <c r="ED1409" s="616">
        <f t="shared" si="963"/>
        <v>0.16417910447761194</v>
      </c>
      <c r="EE1409" s="616">
        <f t="shared" si="963"/>
        <v>0.16429986789960369</v>
      </c>
      <c r="EF1409" s="553"/>
      <c r="EG1409" s="275">
        <f t="shared" si="1117"/>
        <v>1091</v>
      </c>
      <c r="EH1409" s="275">
        <f t="shared" si="1117"/>
        <v>761</v>
      </c>
      <c r="EI1409" s="275">
        <f t="shared" si="1117"/>
        <v>329</v>
      </c>
      <c r="EJ1409" s="275">
        <f t="shared" si="1117"/>
        <v>113</v>
      </c>
      <c r="EK1409" s="275">
        <f t="shared" si="1117"/>
        <v>773</v>
      </c>
      <c r="EL1409" s="275">
        <f t="shared" si="1117"/>
        <v>7160</v>
      </c>
      <c r="EM1409" s="275">
        <f t="shared" si="1117"/>
        <v>6621</v>
      </c>
      <c r="EN1409" s="617">
        <f t="shared" si="1102"/>
        <v>0.69752520623281389</v>
      </c>
      <c r="EO1409" s="275">
        <f t="shared" si="1103"/>
        <v>34.346504559270521</v>
      </c>
      <c r="EP1409" s="617">
        <f t="shared" si="1104"/>
        <v>0.70852428964252978</v>
      </c>
      <c r="EQ1409" s="275">
        <f t="shared" si="1105"/>
        <v>107960.8938547486</v>
      </c>
      <c r="ER1409" s="275">
        <f t="shared" si="1106"/>
        <v>1422.2423601671451</v>
      </c>
      <c r="ES1409" s="618"/>
      <c r="ET1409" s="274">
        <f t="shared" si="1118"/>
        <v>1491</v>
      </c>
      <c r="EU1409" s="274">
        <f t="shared" si="1118"/>
        <v>1021</v>
      </c>
      <c r="EV1409" s="274">
        <f t="shared" si="1118"/>
        <v>468</v>
      </c>
      <c r="EW1409" s="274">
        <f t="shared" si="1118"/>
        <v>225</v>
      </c>
      <c r="EX1409" s="274">
        <f t="shared" si="1118"/>
        <v>952</v>
      </c>
      <c r="EY1409" s="274">
        <f t="shared" si="1118"/>
        <v>10039</v>
      </c>
      <c r="EZ1409" s="274">
        <f t="shared" si="1118"/>
        <v>9465</v>
      </c>
      <c r="FA1409" s="619">
        <f t="shared" si="1067"/>
        <v>0.68477531857813545</v>
      </c>
      <c r="FB1409" s="620">
        <f t="shared" si="1068"/>
        <v>48.07692307692308</v>
      </c>
      <c r="FC1409" s="619">
        <f t="shared" si="1069"/>
        <v>0.63849765258215962</v>
      </c>
      <c r="FD1409" s="274">
        <f t="shared" si="1070"/>
        <v>94830.162366769597</v>
      </c>
      <c r="FE1409" s="274">
        <f t="shared" si="1071"/>
        <v>1980.9825673534071</v>
      </c>
      <c r="FF1409" s="274">
        <f>FF1349</f>
        <v>4138</v>
      </c>
      <c r="FG1409" s="620">
        <f t="shared" si="878"/>
        <v>3.3832769453842433</v>
      </c>
      <c r="FH1409" s="274">
        <f t="shared" si="1119"/>
        <v>140</v>
      </c>
      <c r="FI1409" s="274">
        <f t="shared" si="1119"/>
        <v>4138</v>
      </c>
      <c r="FJ1409" s="274">
        <f t="shared" si="1119"/>
        <v>9</v>
      </c>
      <c r="FK1409" s="274">
        <f t="shared" si="1072"/>
        <v>3989</v>
      </c>
      <c r="FL1409" s="274">
        <f>FL1349</f>
        <v>168</v>
      </c>
      <c r="FM1409" s="274">
        <f t="shared" si="1072"/>
        <v>3812</v>
      </c>
      <c r="FN1409" s="553"/>
      <c r="FO1409" s="413">
        <v>155</v>
      </c>
      <c r="FP1409" s="413">
        <v>153</v>
      </c>
      <c r="FQ1409" s="413">
        <v>165</v>
      </c>
      <c r="FR1409" s="413">
        <v>193</v>
      </c>
      <c r="FS1409" s="413">
        <f t="shared" si="1080"/>
        <v>0</v>
      </c>
      <c r="FT1409" s="413">
        <f t="shared" si="1079"/>
        <v>0</v>
      </c>
      <c r="FU1409" s="413">
        <f t="shared" si="1079"/>
        <v>0</v>
      </c>
      <c r="FV1409" s="413">
        <f t="shared" si="1079"/>
        <v>1</v>
      </c>
      <c r="FW1409" s="553"/>
      <c r="FX1409" s="553"/>
      <c r="FY1409" s="553"/>
    </row>
    <row r="1410" spans="1:181" s="325" customFormat="1">
      <c r="A1410" s="294"/>
      <c r="B1410" s="295"/>
      <c r="C1410" s="294"/>
      <c r="D1410" s="294"/>
      <c r="E1410" s="295" t="s">
        <v>26</v>
      </c>
      <c r="F1410" s="558" t="s">
        <v>14</v>
      </c>
      <c r="G1410" s="558"/>
      <c r="H1410" s="558"/>
      <c r="I1410" s="295"/>
      <c r="J1410" s="559"/>
      <c r="K1410" s="294"/>
      <c r="L1410" s="295"/>
      <c r="M1410" s="295"/>
      <c r="N1410" s="328"/>
      <c r="O1410" s="273">
        <f t="shared" si="1114"/>
        <v>106733</v>
      </c>
      <c r="P1410" s="273">
        <f t="shared" si="1114"/>
        <v>130151</v>
      </c>
      <c r="Q1410" s="273">
        <f t="shared" si="1114"/>
        <v>131431</v>
      </c>
      <c r="R1410" s="273">
        <f t="shared" si="1114"/>
        <v>153991</v>
      </c>
      <c r="S1410" s="272">
        <f t="shared" si="1114"/>
        <v>131065</v>
      </c>
      <c r="T1410" s="272">
        <f t="shared" si="1114"/>
        <v>132381</v>
      </c>
      <c r="U1410" s="272">
        <f t="shared" si="1114"/>
        <v>154036</v>
      </c>
      <c r="V1410" s="272">
        <f t="shared" si="1114"/>
        <v>170017</v>
      </c>
      <c r="W1410" s="273">
        <f t="shared" si="1114"/>
        <v>16941</v>
      </c>
      <c r="X1410" s="273">
        <f t="shared" si="1114"/>
        <v>26433</v>
      </c>
      <c r="Y1410" s="273">
        <f t="shared" si="1114"/>
        <v>26833</v>
      </c>
      <c r="Z1410" s="273">
        <f t="shared" si="1114"/>
        <v>30973</v>
      </c>
      <c r="AA1410" s="272">
        <f t="shared" si="1114"/>
        <v>28009</v>
      </c>
      <c r="AB1410" s="272">
        <f t="shared" si="1114"/>
        <v>28426</v>
      </c>
      <c r="AC1410" s="272">
        <f t="shared" si="1114"/>
        <v>32714</v>
      </c>
      <c r="AD1410" s="272">
        <f t="shared" si="1114"/>
        <v>35776</v>
      </c>
      <c r="AE1410" s="273">
        <f t="shared" si="1114"/>
        <v>1306</v>
      </c>
      <c r="AF1410" s="273">
        <f t="shared" si="1114"/>
        <v>1302</v>
      </c>
      <c r="AG1410" s="273">
        <f t="shared" si="1114"/>
        <v>1196</v>
      </c>
      <c r="AH1410" s="273">
        <f t="shared" si="1114"/>
        <v>1286</v>
      </c>
      <c r="AI1410" s="272">
        <f t="shared" si="1114"/>
        <v>1286</v>
      </c>
      <c r="AJ1410" s="272">
        <f t="shared" si="1114"/>
        <v>1180</v>
      </c>
      <c r="AK1410" s="272">
        <f t="shared" si="1114"/>
        <v>1264</v>
      </c>
      <c r="AL1410" s="272">
        <f t="shared" si="1114"/>
        <v>1378</v>
      </c>
      <c r="AM1410" s="273">
        <f t="shared" si="1114"/>
        <v>89792</v>
      </c>
      <c r="AN1410" s="273">
        <f t="shared" si="1114"/>
        <v>103718</v>
      </c>
      <c r="AO1410" s="273">
        <f t="shared" si="1114"/>
        <v>104595</v>
      </c>
      <c r="AP1410" s="273">
        <f t="shared" si="1114"/>
        <v>123016</v>
      </c>
      <c r="AQ1410" s="272">
        <f t="shared" si="1114"/>
        <v>103059</v>
      </c>
      <c r="AR1410" s="272">
        <f t="shared" si="1114"/>
        <v>103960</v>
      </c>
      <c r="AS1410" s="272">
        <f t="shared" si="1114"/>
        <v>121322</v>
      </c>
      <c r="AT1410" s="272">
        <f t="shared" si="1114"/>
        <v>134244</v>
      </c>
      <c r="AU1410" s="273">
        <f t="shared" si="1114"/>
        <v>4958</v>
      </c>
      <c r="AV1410" s="273">
        <f t="shared" si="1114"/>
        <v>7105</v>
      </c>
      <c r="AW1410" s="273">
        <f t="shared" si="1114"/>
        <v>7506</v>
      </c>
      <c r="AX1410" s="273">
        <f t="shared" si="1114"/>
        <v>8684</v>
      </c>
      <c r="AY1410" s="272">
        <f t="shared" si="1114"/>
        <v>8289</v>
      </c>
      <c r="AZ1410" s="272">
        <f t="shared" si="1114"/>
        <v>8756</v>
      </c>
      <c r="BA1410" s="272">
        <f t="shared" si="1114"/>
        <v>10050</v>
      </c>
      <c r="BB1410" s="272">
        <f t="shared" si="1114"/>
        <v>11010</v>
      </c>
      <c r="BC1410" s="273">
        <f t="shared" si="1114"/>
        <v>83326</v>
      </c>
      <c r="BD1410" s="273">
        <f t="shared" si="1061"/>
        <v>95263.918223250963</v>
      </c>
      <c r="BE1410" s="273">
        <f t="shared" si="1061"/>
        <v>95560</v>
      </c>
      <c r="BF1410" s="273">
        <f t="shared" si="1061"/>
        <v>112501</v>
      </c>
      <c r="BG1410" s="272">
        <f t="shared" si="1061"/>
        <v>93241</v>
      </c>
      <c r="BH1410" s="272">
        <f t="shared" si="1061"/>
        <v>93775</v>
      </c>
      <c r="BI1410" s="272">
        <f t="shared" si="1061"/>
        <v>109681</v>
      </c>
      <c r="BJ1410" s="272">
        <f t="shared" si="1061"/>
        <v>121362</v>
      </c>
      <c r="BK1410" s="273">
        <f t="shared" si="1115"/>
        <v>1508</v>
      </c>
      <c r="BL1410" s="273">
        <f t="shared" si="1115"/>
        <v>1349.081776749036</v>
      </c>
      <c r="BM1410" s="273">
        <f t="shared" si="1115"/>
        <v>1529</v>
      </c>
      <c r="BN1410" s="273">
        <f t="shared" si="1115"/>
        <v>1831</v>
      </c>
      <c r="BO1410" s="272">
        <f t="shared" si="1115"/>
        <v>1529</v>
      </c>
      <c r="BP1410" s="272">
        <f t="shared" si="1115"/>
        <v>1429</v>
      </c>
      <c r="BQ1410" s="272">
        <f t="shared" si="1115"/>
        <v>1591</v>
      </c>
      <c r="BR1410" s="272">
        <f t="shared" si="1115"/>
        <v>1872</v>
      </c>
      <c r="BS1410" s="273">
        <f t="shared" si="1115"/>
        <v>2000</v>
      </c>
      <c r="BT1410" s="273">
        <f t="shared" si="1115"/>
        <v>1632</v>
      </c>
      <c r="BU1410" s="273">
        <f t="shared" si="1115"/>
        <v>1529</v>
      </c>
      <c r="BV1410" s="273">
        <f t="shared" si="1115"/>
        <v>1831</v>
      </c>
      <c r="BW1410" s="272">
        <f t="shared" si="1115"/>
        <v>1529</v>
      </c>
      <c r="BX1410" s="272">
        <f t="shared" si="1115"/>
        <v>1429</v>
      </c>
      <c r="BY1410" s="272">
        <f t="shared" si="1115"/>
        <v>1591</v>
      </c>
      <c r="BZ1410" s="272">
        <f t="shared" si="1115"/>
        <v>1872</v>
      </c>
      <c r="CA1410" s="273">
        <f t="shared" si="1115"/>
        <v>492</v>
      </c>
      <c r="CB1410" s="273">
        <f t="shared" si="1115"/>
        <v>282.9182232509641</v>
      </c>
      <c r="CC1410" s="273">
        <f t="shared" si="1115"/>
        <v>0</v>
      </c>
      <c r="CD1410" s="273">
        <f t="shared" si="1115"/>
        <v>0</v>
      </c>
      <c r="CE1410" s="272">
        <f t="shared" si="1115"/>
        <v>0</v>
      </c>
      <c r="CF1410" s="272">
        <f t="shared" si="1115"/>
        <v>0</v>
      </c>
      <c r="CG1410" s="272">
        <f t="shared" si="1115"/>
        <v>0</v>
      </c>
      <c r="CH1410" s="272">
        <f t="shared" si="1115"/>
        <v>0</v>
      </c>
      <c r="CI1410" s="560"/>
      <c r="CJ1410" s="273">
        <f t="shared" si="1116"/>
        <v>83326</v>
      </c>
      <c r="CK1410" s="273">
        <f t="shared" si="1116"/>
        <v>108907</v>
      </c>
      <c r="CL1410" s="273">
        <f t="shared" si="1116"/>
        <v>111022</v>
      </c>
      <c r="CM1410" s="273">
        <f t="shared" si="1116"/>
        <v>127852</v>
      </c>
      <c r="CN1410" s="272">
        <f t="shared" si="1116"/>
        <v>93241</v>
      </c>
      <c r="CO1410" s="272">
        <f t="shared" si="1116"/>
        <v>95815.28922099949</v>
      </c>
      <c r="CP1410" s="272">
        <f t="shared" si="1116"/>
        <v>106294.40705966877</v>
      </c>
      <c r="CQ1410" s="272">
        <f t="shared" si="1116"/>
        <v>111994.29423060083</v>
      </c>
      <c r="CR1410" s="273">
        <f t="shared" si="1116"/>
        <v>74182</v>
      </c>
      <c r="CS1410" s="273">
        <f t="shared" si="1116"/>
        <v>84594</v>
      </c>
      <c r="CT1410" s="273">
        <f t="shared" si="1116"/>
        <v>84813</v>
      </c>
      <c r="CU1410" s="273">
        <f t="shared" si="1116"/>
        <v>99863</v>
      </c>
      <c r="CV1410" s="272">
        <f t="shared" si="1116"/>
        <v>69760</v>
      </c>
      <c r="CW1410" s="272">
        <f t="shared" si="1116"/>
        <v>70084.28922099949</v>
      </c>
      <c r="CX1410" s="272">
        <f t="shared" si="1116"/>
        <v>78669.407059668767</v>
      </c>
      <c r="CY1410" s="272">
        <f t="shared" si="1116"/>
        <v>83606.294230600834</v>
      </c>
      <c r="CZ1410" s="273">
        <f t="shared" si="1116"/>
        <v>762</v>
      </c>
      <c r="DA1410" s="273">
        <f t="shared" si="1116"/>
        <v>981</v>
      </c>
      <c r="DB1410" s="273">
        <f t="shared" si="1116"/>
        <v>894</v>
      </c>
      <c r="DC1410" s="273">
        <f t="shared" si="1116"/>
        <v>966</v>
      </c>
      <c r="DD1410" s="272">
        <f t="shared" si="1116"/>
        <v>99</v>
      </c>
      <c r="DE1410" s="272">
        <f t="shared" si="1116"/>
        <v>76</v>
      </c>
      <c r="DF1410" s="272">
        <f t="shared" si="1116"/>
        <v>93</v>
      </c>
      <c r="DG1410" s="272">
        <f t="shared" si="1116"/>
        <v>78</v>
      </c>
      <c r="DH1410" s="273">
        <f t="shared" si="1116"/>
        <v>8382</v>
      </c>
      <c r="DI1410" s="273">
        <f t="shared" si="1116"/>
        <v>23332</v>
      </c>
      <c r="DJ1410" s="273">
        <f t="shared" si="1116"/>
        <v>25315</v>
      </c>
      <c r="DK1410" s="273">
        <f t="shared" si="1116"/>
        <v>27023</v>
      </c>
      <c r="DL1410" s="272">
        <f t="shared" si="1116"/>
        <v>23382</v>
      </c>
      <c r="DM1410" s="272">
        <f t="shared" si="1116"/>
        <v>25655</v>
      </c>
      <c r="DN1410" s="272">
        <f t="shared" si="1116"/>
        <v>27532</v>
      </c>
      <c r="DO1410" s="272">
        <f t="shared" si="1116"/>
        <v>28310</v>
      </c>
      <c r="DP1410" s="273">
        <f t="shared" si="1116"/>
        <v>0</v>
      </c>
      <c r="DQ1410" s="273">
        <f t="shared" si="1116"/>
        <v>-13643.081776749041</v>
      </c>
      <c r="DR1410" s="273">
        <f t="shared" si="1116"/>
        <v>-15462</v>
      </c>
      <c r="DS1410" s="273">
        <f t="shared" si="1116"/>
        <v>-15351</v>
      </c>
      <c r="DT1410" s="272">
        <f t="shared" si="1116"/>
        <v>0</v>
      </c>
      <c r="DU1410" s="272">
        <f t="shared" si="1116"/>
        <v>-2040.2892209994916</v>
      </c>
      <c r="DV1410" s="272">
        <f t="shared" si="1116"/>
        <v>3386.5929403312375</v>
      </c>
      <c r="DW1410" s="272">
        <f t="shared" si="1116"/>
        <v>9367.7057693991756</v>
      </c>
      <c r="DX1410" s="610">
        <f t="shared" si="964"/>
        <v>0.15872316902925993</v>
      </c>
      <c r="DY1410" s="610">
        <f t="shared" si="964"/>
        <v>0.20309486673171931</v>
      </c>
      <c r="DZ1410" s="610">
        <f t="shared" si="964"/>
        <v>0.20416035790643</v>
      </c>
      <c r="EA1410" s="610">
        <f t="shared" si="963"/>
        <v>0.20113513127390562</v>
      </c>
      <c r="EB1410" s="611">
        <f t="shared" si="963"/>
        <v>0.21370312440392172</v>
      </c>
      <c r="EC1410" s="611">
        <f t="shared" si="963"/>
        <v>0.21472869973787778</v>
      </c>
      <c r="ED1410" s="611">
        <f t="shared" si="963"/>
        <v>0.21237892440728143</v>
      </c>
      <c r="EE1410" s="611">
        <f t="shared" si="963"/>
        <v>0.21042601622190721</v>
      </c>
      <c r="EF1410" s="553"/>
      <c r="EG1410" s="273">
        <f t="shared" si="1117"/>
        <v>102618</v>
      </c>
      <c r="EH1410" s="273">
        <f t="shared" si="1117"/>
        <v>13921</v>
      </c>
      <c r="EI1410" s="273">
        <f t="shared" si="1117"/>
        <v>88697</v>
      </c>
      <c r="EJ1410" s="273">
        <f t="shared" si="1117"/>
        <v>3550</v>
      </c>
      <c r="EK1410" s="273">
        <f t="shared" si="1117"/>
        <v>143011</v>
      </c>
      <c r="EL1410" s="273">
        <f t="shared" si="1117"/>
        <v>32216</v>
      </c>
      <c r="EM1410" s="273">
        <f t="shared" si="1117"/>
        <v>32145</v>
      </c>
      <c r="EN1410" s="612">
        <f t="shared" si="1102"/>
        <v>0.13565846147849306</v>
      </c>
      <c r="EO1410" s="273">
        <f t="shared" si="1103"/>
        <v>4.0023901597573763</v>
      </c>
      <c r="EP1410" s="612">
        <f t="shared" si="1104"/>
        <v>1.3936249001149896</v>
      </c>
      <c r="EQ1410" s="273">
        <f t="shared" si="1105"/>
        <v>4439129.6250310401</v>
      </c>
      <c r="ER1410" s="273">
        <f t="shared" si="1106"/>
        <v>9203.0901643594134</v>
      </c>
      <c r="ES1410" s="555"/>
      <c r="ET1410" s="272">
        <f t="shared" si="1118"/>
        <v>131064</v>
      </c>
      <c r="EU1410" s="272">
        <f t="shared" si="1118"/>
        <v>28009</v>
      </c>
      <c r="EV1410" s="272">
        <f t="shared" si="1118"/>
        <v>103059</v>
      </c>
      <c r="EW1410" s="272">
        <f t="shared" si="1118"/>
        <v>10071</v>
      </c>
      <c r="EX1410" s="272">
        <f t="shared" si="1118"/>
        <v>291284</v>
      </c>
      <c r="EY1410" s="272">
        <f t="shared" si="1118"/>
        <v>82354</v>
      </c>
      <c r="EZ1410" s="272">
        <f t="shared" si="1118"/>
        <v>82181</v>
      </c>
      <c r="FA1410" s="613">
        <f t="shared" si="1067"/>
        <v>0.21370475492888971</v>
      </c>
      <c r="FB1410" s="614">
        <f t="shared" si="1068"/>
        <v>9.7720723080953622</v>
      </c>
      <c r="FC1410" s="613">
        <f t="shared" si="1069"/>
        <v>2.2224562046023317</v>
      </c>
      <c r="FD1410" s="272">
        <f t="shared" si="1070"/>
        <v>3536974.5246132552</v>
      </c>
      <c r="FE1410" s="272">
        <f t="shared" si="1071"/>
        <v>10212.21450213553</v>
      </c>
      <c r="FF1410" s="272">
        <f>FF1350</f>
        <v>103059</v>
      </c>
      <c r="FG1410" s="614">
        <f t="shared" si="878"/>
        <v>8.9181924916795232</v>
      </c>
      <c r="FH1410" s="272">
        <f t="shared" si="1119"/>
        <v>9191</v>
      </c>
      <c r="FI1410" s="272">
        <f t="shared" si="1119"/>
        <v>103059</v>
      </c>
      <c r="FJ1410" s="272">
        <f t="shared" si="1119"/>
        <v>182</v>
      </c>
      <c r="FK1410" s="272">
        <f t="shared" si="1072"/>
        <v>93686</v>
      </c>
      <c r="FL1410" s="272">
        <f>FL1350</f>
        <v>23333</v>
      </c>
      <c r="FM1410" s="272">
        <f t="shared" si="1072"/>
        <v>70171</v>
      </c>
      <c r="FN1410" s="553"/>
      <c r="FO1410" s="413">
        <v>8289</v>
      </c>
      <c r="FP1410" s="413">
        <v>8757</v>
      </c>
      <c r="FQ1410" s="413">
        <v>10049</v>
      </c>
      <c r="FR1410" s="413">
        <v>10964</v>
      </c>
      <c r="FS1410" s="413">
        <f t="shared" si="1080"/>
        <v>0</v>
      </c>
      <c r="FT1410" s="413">
        <f t="shared" si="1079"/>
        <v>-1</v>
      </c>
      <c r="FU1410" s="413">
        <f t="shared" si="1079"/>
        <v>1</v>
      </c>
      <c r="FV1410" s="413">
        <f t="shared" si="1079"/>
        <v>46</v>
      </c>
      <c r="FW1410" s="553"/>
      <c r="FX1410" s="553"/>
      <c r="FY1410" s="553"/>
    </row>
    <row r="1411" spans="1:181">
      <c r="D1411" s="621" t="s">
        <v>3156</v>
      </c>
      <c r="E1411" s="392"/>
      <c r="F1411" s="371" t="s">
        <v>2884</v>
      </c>
      <c r="G1411" s="371" t="s">
        <v>2885</v>
      </c>
      <c r="H1411" s="371"/>
      <c r="I1411" s="392"/>
      <c r="J1411" s="561"/>
      <c r="O1411" s="275">
        <f t="shared" ref="O1411:BC1413" si="1120">O1179</f>
        <v>52826</v>
      </c>
      <c r="P1411" s="275">
        <f t="shared" si="1120"/>
        <v>55075</v>
      </c>
      <c r="Q1411" s="275">
        <f t="shared" si="1120"/>
        <v>54391</v>
      </c>
      <c r="R1411" s="275">
        <f t="shared" si="1120"/>
        <v>68111</v>
      </c>
      <c r="S1411" s="274">
        <f t="shared" si="1120"/>
        <v>55945</v>
      </c>
      <c r="T1411" s="274">
        <f t="shared" si="1120"/>
        <v>55287</v>
      </c>
      <c r="U1411" s="274">
        <f t="shared" si="1120"/>
        <v>69559</v>
      </c>
      <c r="V1411" s="274">
        <f t="shared" si="1120"/>
        <v>83441</v>
      </c>
      <c r="W1411" s="275">
        <f t="shared" si="1120"/>
        <v>6655</v>
      </c>
      <c r="X1411" s="275">
        <f t="shared" si="1120"/>
        <v>8211</v>
      </c>
      <c r="Y1411" s="275">
        <f t="shared" si="1120"/>
        <v>8080</v>
      </c>
      <c r="Z1411" s="275">
        <f t="shared" si="1120"/>
        <v>9803</v>
      </c>
      <c r="AA1411" s="274">
        <f t="shared" si="1120"/>
        <v>9419</v>
      </c>
      <c r="AB1411" s="274">
        <f t="shared" si="1120"/>
        <v>9264</v>
      </c>
      <c r="AC1411" s="274">
        <f t="shared" si="1120"/>
        <v>11306</v>
      </c>
      <c r="AD1411" s="274">
        <f t="shared" si="1120"/>
        <v>13572</v>
      </c>
      <c r="AE1411" s="275">
        <f t="shared" si="1120"/>
        <v>672</v>
      </c>
      <c r="AF1411" s="275">
        <f t="shared" si="1120"/>
        <v>405</v>
      </c>
      <c r="AG1411" s="275">
        <f t="shared" si="1120"/>
        <v>360</v>
      </c>
      <c r="AH1411" s="275">
        <f t="shared" si="1120"/>
        <v>407</v>
      </c>
      <c r="AI1411" s="274">
        <f t="shared" si="1120"/>
        <v>433</v>
      </c>
      <c r="AJ1411" s="274">
        <f t="shared" si="1120"/>
        <v>385</v>
      </c>
      <c r="AK1411" s="274">
        <f t="shared" si="1120"/>
        <v>437</v>
      </c>
      <c r="AL1411" s="274">
        <f t="shared" si="1120"/>
        <v>523</v>
      </c>
      <c r="AM1411" s="275">
        <f t="shared" si="1120"/>
        <v>86140</v>
      </c>
      <c r="AN1411" s="275">
        <f t="shared" si="1120"/>
        <v>96424</v>
      </c>
      <c r="AO1411" s="275">
        <f t="shared" si="1120"/>
        <v>96512</v>
      </c>
      <c r="AP1411" s="275">
        <f t="shared" si="1120"/>
        <v>114005</v>
      </c>
      <c r="AQ1411" s="274">
        <f t="shared" si="1120"/>
        <v>46526</v>
      </c>
      <c r="AR1411" s="274">
        <f t="shared" si="1120"/>
        <v>46023</v>
      </c>
      <c r="AS1411" s="274">
        <f t="shared" si="1120"/>
        <v>58253</v>
      </c>
      <c r="AT1411" s="274">
        <f t="shared" si="1120"/>
        <v>69870</v>
      </c>
      <c r="AU1411" s="275">
        <f t="shared" si="1120"/>
        <v>4126</v>
      </c>
      <c r="AV1411" s="275">
        <f t="shared" si="1120"/>
        <v>5506</v>
      </c>
      <c r="AW1411" s="275">
        <f t="shared" si="1120"/>
        <v>5756</v>
      </c>
      <c r="AX1411" s="275">
        <f t="shared" si="1120"/>
        <v>6714</v>
      </c>
      <c r="AY1411" s="274">
        <f t="shared" si="1120"/>
        <v>5246</v>
      </c>
      <c r="AZ1411" s="274">
        <f t="shared" si="1120"/>
        <v>5508</v>
      </c>
      <c r="BA1411" s="274">
        <f t="shared" si="1120"/>
        <v>6289</v>
      </c>
      <c r="BB1411" s="274">
        <f t="shared" si="1120"/>
        <v>7097</v>
      </c>
      <c r="BC1411" s="275">
        <f t="shared" si="1120"/>
        <v>80451</v>
      </c>
      <c r="BD1411" s="275">
        <f t="shared" si="1061"/>
        <v>90379.339523428745</v>
      </c>
      <c r="BE1411" s="275">
        <f t="shared" si="1061"/>
        <v>90223</v>
      </c>
      <c r="BF1411" s="275">
        <f t="shared" si="1061"/>
        <v>106522</v>
      </c>
      <c r="BG1411" s="274">
        <f t="shared" si="1061"/>
        <v>40484</v>
      </c>
      <c r="BH1411" s="274">
        <f t="shared" si="1061"/>
        <v>39912</v>
      </c>
      <c r="BI1411" s="274">
        <f t="shared" si="1061"/>
        <v>51182</v>
      </c>
      <c r="BJ1411" s="274">
        <f t="shared" si="1061"/>
        <v>61698</v>
      </c>
      <c r="BK1411" s="275">
        <f t="shared" ref="BK1411:CH1413" si="1121">BK1179</f>
        <v>1563</v>
      </c>
      <c r="BL1411" s="275">
        <f t="shared" si="1121"/>
        <v>538.66047657125171</v>
      </c>
      <c r="BM1411" s="275">
        <f t="shared" si="1121"/>
        <v>533</v>
      </c>
      <c r="BN1411" s="275">
        <f t="shared" si="1121"/>
        <v>769</v>
      </c>
      <c r="BO1411" s="274">
        <f t="shared" si="1121"/>
        <v>796</v>
      </c>
      <c r="BP1411" s="274">
        <f t="shared" si="1121"/>
        <v>603</v>
      </c>
      <c r="BQ1411" s="274">
        <f t="shared" si="1121"/>
        <v>782</v>
      </c>
      <c r="BR1411" s="274">
        <f t="shared" si="1121"/>
        <v>1075</v>
      </c>
      <c r="BS1411" s="275">
        <f t="shared" si="1121"/>
        <v>1937</v>
      </c>
      <c r="BT1411" s="275">
        <f t="shared" si="1121"/>
        <v>672</v>
      </c>
      <c r="BU1411" s="275">
        <f t="shared" si="1121"/>
        <v>533</v>
      </c>
      <c r="BV1411" s="275">
        <f t="shared" si="1121"/>
        <v>769</v>
      </c>
      <c r="BW1411" s="274">
        <f t="shared" si="1121"/>
        <v>796</v>
      </c>
      <c r="BX1411" s="274">
        <f t="shared" si="1121"/>
        <v>603</v>
      </c>
      <c r="BY1411" s="274">
        <f t="shared" si="1121"/>
        <v>782</v>
      </c>
      <c r="BZ1411" s="274">
        <f t="shared" si="1121"/>
        <v>1075</v>
      </c>
      <c r="CA1411" s="275">
        <f t="shared" si="1121"/>
        <v>374</v>
      </c>
      <c r="CB1411" s="275">
        <f t="shared" si="1121"/>
        <v>133.33952342874835</v>
      </c>
      <c r="CC1411" s="275">
        <f t="shared" si="1121"/>
        <v>0</v>
      </c>
      <c r="CD1411" s="275">
        <f t="shared" si="1121"/>
        <v>0</v>
      </c>
      <c r="CE1411" s="274">
        <f t="shared" si="1121"/>
        <v>0</v>
      </c>
      <c r="CF1411" s="274">
        <f t="shared" si="1121"/>
        <v>0</v>
      </c>
      <c r="CG1411" s="274">
        <f t="shared" si="1121"/>
        <v>0</v>
      </c>
      <c r="CH1411" s="274">
        <f t="shared" si="1121"/>
        <v>0</v>
      </c>
      <c r="CI1411" s="562"/>
      <c r="CJ1411" s="275">
        <f t="shared" ref="CJ1411:DW1413" si="1122">CJ1179</f>
        <v>80450</v>
      </c>
      <c r="CK1411" s="275">
        <f t="shared" si="1122"/>
        <v>103796</v>
      </c>
      <c r="CL1411" s="275">
        <f t="shared" si="1122"/>
        <v>105890</v>
      </c>
      <c r="CM1411" s="275">
        <f t="shared" si="1122"/>
        <v>122115</v>
      </c>
      <c r="CN1411" s="274">
        <f t="shared" si="1122"/>
        <v>40484</v>
      </c>
      <c r="CO1411" s="274">
        <f t="shared" si="1122"/>
        <v>42168.882296502205</v>
      </c>
      <c r="CP1411" s="274">
        <f t="shared" si="1122"/>
        <v>47964.636673689092</v>
      </c>
      <c r="CQ1411" s="274">
        <f t="shared" si="1122"/>
        <v>52614.988779924497</v>
      </c>
      <c r="CR1411" s="275">
        <f t="shared" si="1122"/>
        <v>72367</v>
      </c>
      <c r="CS1411" s="275">
        <f t="shared" si="1122"/>
        <v>81008</v>
      </c>
      <c r="CT1411" s="275">
        <f t="shared" si="1122"/>
        <v>81082</v>
      </c>
      <c r="CU1411" s="275">
        <f t="shared" si="1122"/>
        <v>95777</v>
      </c>
      <c r="CV1411" s="274">
        <f t="shared" si="1122"/>
        <v>17647</v>
      </c>
      <c r="CW1411" s="274">
        <f t="shared" si="1122"/>
        <v>17027.882296502208</v>
      </c>
      <c r="CX1411" s="274">
        <f t="shared" si="1122"/>
        <v>21131.636673689096</v>
      </c>
      <c r="CY1411" s="274">
        <f t="shared" si="1122"/>
        <v>25022.988779924497</v>
      </c>
      <c r="CZ1411" s="275">
        <f t="shared" si="1122"/>
        <v>0</v>
      </c>
      <c r="DA1411" s="275">
        <f t="shared" si="1122"/>
        <v>0</v>
      </c>
      <c r="DB1411" s="275">
        <f t="shared" si="1122"/>
        <v>0</v>
      </c>
      <c r="DC1411" s="275">
        <f t="shared" si="1122"/>
        <v>0</v>
      </c>
      <c r="DD1411" s="274">
        <f t="shared" si="1122"/>
        <v>0</v>
      </c>
      <c r="DE1411" s="274">
        <f t="shared" si="1122"/>
        <v>0</v>
      </c>
      <c r="DF1411" s="274">
        <f t="shared" si="1122"/>
        <v>0</v>
      </c>
      <c r="DG1411" s="274">
        <f t="shared" si="1122"/>
        <v>0</v>
      </c>
      <c r="DH1411" s="275">
        <f t="shared" si="1122"/>
        <v>8083</v>
      </c>
      <c r="DI1411" s="275">
        <f t="shared" si="1122"/>
        <v>22788</v>
      </c>
      <c r="DJ1411" s="275">
        <f t="shared" si="1122"/>
        <v>24808</v>
      </c>
      <c r="DK1411" s="275">
        <f t="shared" si="1122"/>
        <v>26338</v>
      </c>
      <c r="DL1411" s="274">
        <f t="shared" si="1122"/>
        <v>22837</v>
      </c>
      <c r="DM1411" s="274">
        <f t="shared" si="1122"/>
        <v>25141</v>
      </c>
      <c r="DN1411" s="274">
        <f t="shared" si="1122"/>
        <v>26833</v>
      </c>
      <c r="DO1411" s="274">
        <f t="shared" si="1122"/>
        <v>27592</v>
      </c>
      <c r="DP1411" s="275">
        <f t="shared" si="1122"/>
        <v>1</v>
      </c>
      <c r="DQ1411" s="275">
        <f t="shared" si="1122"/>
        <v>-13416.660476571256</v>
      </c>
      <c r="DR1411" s="275">
        <f t="shared" si="1122"/>
        <v>-15667</v>
      </c>
      <c r="DS1411" s="275">
        <f t="shared" si="1122"/>
        <v>-15593</v>
      </c>
      <c r="DT1411" s="274">
        <f t="shared" si="1122"/>
        <v>0</v>
      </c>
      <c r="DU1411" s="274">
        <f t="shared" si="1122"/>
        <v>-2256.8822965022073</v>
      </c>
      <c r="DV1411" s="274">
        <f t="shared" si="1122"/>
        <v>3217.3633263109077</v>
      </c>
      <c r="DW1411" s="274">
        <f t="shared" si="1122"/>
        <v>9083.0112200755066</v>
      </c>
      <c r="DX1411" s="615">
        <f t="shared" si="964"/>
        <v>0.12597963124219136</v>
      </c>
      <c r="DY1411" s="615">
        <f t="shared" si="964"/>
        <v>0.14908760780753519</v>
      </c>
      <c r="DZ1411" s="615">
        <f t="shared" si="964"/>
        <v>0.14855398871136768</v>
      </c>
      <c r="EA1411" s="615">
        <f t="shared" si="963"/>
        <v>0.14392682532924198</v>
      </c>
      <c r="EB1411" s="616">
        <f t="shared" si="963"/>
        <v>0.16836178389489678</v>
      </c>
      <c r="EC1411" s="616">
        <f t="shared" si="963"/>
        <v>0.16756199468229421</v>
      </c>
      <c r="ED1411" s="616">
        <f t="shared" si="963"/>
        <v>0.16253827685849423</v>
      </c>
      <c r="EE1411" s="616">
        <f t="shared" si="963"/>
        <v>0.1626538512242183</v>
      </c>
      <c r="EF1411" s="553"/>
      <c r="EG1411" s="275">
        <f t="shared" ref="EG1411:EM1413" si="1123">EG1179</f>
        <v>98122</v>
      </c>
      <c r="EH1411" s="275">
        <f t="shared" si="1123"/>
        <v>11113</v>
      </c>
      <c r="EI1411" s="275">
        <f t="shared" si="1123"/>
        <v>87008</v>
      </c>
      <c r="EJ1411" s="275">
        <f t="shared" si="1123"/>
        <v>3007</v>
      </c>
      <c r="EK1411" s="275">
        <f t="shared" si="1123"/>
        <v>141161</v>
      </c>
      <c r="EL1411" s="275">
        <f t="shared" si="1123"/>
        <v>12919</v>
      </c>
      <c r="EM1411" s="275">
        <f t="shared" si="1123"/>
        <v>12919</v>
      </c>
      <c r="EN1411" s="617">
        <f t="shared" si="1102"/>
        <v>0.11325696581806323</v>
      </c>
      <c r="EO1411" s="275">
        <f t="shared" si="1103"/>
        <v>3.4560040456050016</v>
      </c>
      <c r="EP1411" s="617">
        <f t="shared" si="1104"/>
        <v>1.4386274230040155</v>
      </c>
      <c r="EQ1411" s="275">
        <f t="shared" si="1105"/>
        <v>10926619.707407694</v>
      </c>
      <c r="ER1411" s="275">
        <f t="shared" si="1106"/>
        <v>19396.496116830509</v>
      </c>
      <c r="ES1411" s="618"/>
      <c r="ET1411" s="274">
        <f t="shared" ref="ET1411:EZ1413" si="1124">ET1179</f>
        <v>79425</v>
      </c>
      <c r="EU1411" s="274">
        <f t="shared" si="1124"/>
        <v>12475</v>
      </c>
      <c r="EV1411" s="274">
        <f t="shared" si="1124"/>
        <v>66950</v>
      </c>
      <c r="EW1411" s="274">
        <f t="shared" si="1124"/>
        <v>6094</v>
      </c>
      <c r="EX1411" s="274">
        <f t="shared" si="1124"/>
        <v>262062</v>
      </c>
      <c r="EY1411" s="274">
        <f t="shared" si="1124"/>
        <v>14395</v>
      </c>
      <c r="EZ1411" s="274">
        <f t="shared" si="1124"/>
        <v>14395</v>
      </c>
      <c r="FA1411" s="619">
        <f t="shared" si="1067"/>
        <v>0.15706641485678313</v>
      </c>
      <c r="FB1411" s="620">
        <f t="shared" si="1068"/>
        <v>9.1023151605675885</v>
      </c>
      <c r="FC1411" s="619">
        <f t="shared" si="1069"/>
        <v>3.2994900849858357</v>
      </c>
      <c r="FD1411" s="274">
        <f t="shared" si="1070"/>
        <v>18205071.205279611</v>
      </c>
      <c r="FE1411" s="274">
        <f t="shared" si="1071"/>
        <v>35278.453166608779</v>
      </c>
      <c r="FF1411" s="274">
        <f>FF1179</f>
        <v>41887</v>
      </c>
      <c r="FG1411" s="620">
        <f t="shared" si="878"/>
        <v>5.7106023348532959</v>
      </c>
      <c r="FH1411" s="274">
        <f t="shared" ref="FH1411:FJ1413" si="1125">FH1179</f>
        <v>2392</v>
      </c>
      <c r="FI1411" s="274">
        <f t="shared" si="1125"/>
        <v>41887</v>
      </c>
      <c r="FJ1411" s="274">
        <f t="shared" si="1125"/>
        <v>10</v>
      </c>
      <c r="FK1411" s="274">
        <f t="shared" si="1072"/>
        <v>39485</v>
      </c>
      <c r="FL1411" s="274">
        <f>FL1179</f>
        <v>8892</v>
      </c>
      <c r="FM1411" s="274">
        <f t="shared" si="1072"/>
        <v>30583</v>
      </c>
      <c r="FN1411" s="553"/>
      <c r="FO1411" s="413">
        <v>4235</v>
      </c>
      <c r="FP1411" s="413">
        <v>4479</v>
      </c>
      <c r="FQ1411" s="413">
        <v>5184</v>
      </c>
      <c r="FR1411" s="413">
        <v>5937</v>
      </c>
      <c r="FS1411" s="413">
        <f t="shared" si="1080"/>
        <v>1011</v>
      </c>
      <c r="FT1411" s="413">
        <f t="shared" si="1079"/>
        <v>1029</v>
      </c>
      <c r="FU1411" s="413">
        <f t="shared" si="1079"/>
        <v>1105</v>
      </c>
      <c r="FV1411" s="413">
        <f t="shared" si="1079"/>
        <v>1160</v>
      </c>
      <c r="FW1411" s="553"/>
      <c r="FX1411" s="553"/>
      <c r="FY1411" s="553"/>
    </row>
    <row r="1412" spans="1:181">
      <c r="D1412" s="621" t="s">
        <v>3157</v>
      </c>
      <c r="E1412" s="392"/>
      <c r="F1412" s="371" t="s">
        <v>2886</v>
      </c>
      <c r="G1412" s="371" t="s">
        <v>2887</v>
      </c>
      <c r="H1412" s="371"/>
      <c r="I1412" s="392"/>
      <c r="J1412" s="561"/>
      <c r="O1412" s="275">
        <f t="shared" si="1120"/>
        <v>45730</v>
      </c>
      <c r="P1412" s="275">
        <f t="shared" si="1120"/>
        <v>58246</v>
      </c>
      <c r="Q1412" s="275">
        <f t="shared" si="1120"/>
        <v>58911</v>
      </c>
      <c r="R1412" s="275">
        <f t="shared" si="1120"/>
        <v>64924</v>
      </c>
      <c r="S1412" s="274">
        <f t="shared" si="1120"/>
        <v>58310</v>
      </c>
      <c r="T1412" s="274">
        <f t="shared" si="1120"/>
        <v>58932</v>
      </c>
      <c r="U1412" s="274">
        <f t="shared" si="1120"/>
        <v>63441</v>
      </c>
      <c r="V1412" s="274">
        <f t="shared" si="1120"/>
        <v>64409</v>
      </c>
      <c r="W1412" s="275">
        <f t="shared" si="1120"/>
        <v>5761</v>
      </c>
      <c r="X1412" s="275">
        <f t="shared" si="1120"/>
        <v>8684</v>
      </c>
      <c r="Y1412" s="275">
        <f t="shared" si="1120"/>
        <v>8710</v>
      </c>
      <c r="Z1412" s="275">
        <f t="shared" si="1120"/>
        <v>9228</v>
      </c>
      <c r="AA1412" s="274">
        <f t="shared" si="1120"/>
        <v>9191</v>
      </c>
      <c r="AB1412" s="274">
        <f t="shared" si="1120"/>
        <v>9211</v>
      </c>
      <c r="AC1412" s="274">
        <f t="shared" si="1120"/>
        <v>9533</v>
      </c>
      <c r="AD1412" s="274">
        <f t="shared" si="1120"/>
        <v>9678</v>
      </c>
      <c r="AE1412" s="275">
        <f t="shared" si="1120"/>
        <v>581</v>
      </c>
      <c r="AF1412" s="275">
        <f t="shared" si="1120"/>
        <v>428</v>
      </c>
      <c r="AG1412" s="275">
        <f t="shared" si="1120"/>
        <v>388</v>
      </c>
      <c r="AH1412" s="275">
        <f t="shared" si="1120"/>
        <v>383</v>
      </c>
      <c r="AI1412" s="274">
        <f t="shared" si="1120"/>
        <v>423</v>
      </c>
      <c r="AJ1412" s="274">
        <f t="shared" si="1120"/>
        <v>383</v>
      </c>
      <c r="AK1412" s="274">
        <f t="shared" si="1120"/>
        <v>368</v>
      </c>
      <c r="AL1412" s="274">
        <f t="shared" si="1120"/>
        <v>373</v>
      </c>
      <c r="AM1412" s="275">
        <f t="shared" si="1120"/>
        <v>0</v>
      </c>
      <c r="AN1412" s="275">
        <f t="shared" si="1120"/>
        <v>0</v>
      </c>
      <c r="AO1412" s="275">
        <f t="shared" si="1120"/>
        <v>0</v>
      </c>
      <c r="AP1412" s="275">
        <f t="shared" si="1120"/>
        <v>0</v>
      </c>
      <c r="AQ1412" s="274">
        <f t="shared" si="1120"/>
        <v>49119</v>
      </c>
      <c r="AR1412" s="274">
        <f t="shared" si="1120"/>
        <v>49722</v>
      </c>
      <c r="AS1412" s="274">
        <f t="shared" si="1120"/>
        <v>53908</v>
      </c>
      <c r="AT1412" s="274">
        <f t="shared" si="1120"/>
        <v>54731</v>
      </c>
      <c r="AU1412" s="275">
        <f t="shared" si="1120"/>
        <v>0</v>
      </c>
      <c r="AV1412" s="275">
        <f t="shared" si="1120"/>
        <v>0</v>
      </c>
      <c r="AW1412" s="275">
        <f t="shared" si="1120"/>
        <v>0</v>
      </c>
      <c r="AX1412" s="275">
        <f t="shared" si="1120"/>
        <v>0</v>
      </c>
      <c r="AY1412" s="274">
        <f t="shared" si="1120"/>
        <v>789</v>
      </c>
      <c r="AZ1412" s="274">
        <f t="shared" si="1120"/>
        <v>824</v>
      </c>
      <c r="BA1412" s="274">
        <f t="shared" si="1120"/>
        <v>962</v>
      </c>
      <c r="BB1412" s="274">
        <f t="shared" si="1120"/>
        <v>976</v>
      </c>
      <c r="BC1412" s="275">
        <f t="shared" si="1120"/>
        <v>0</v>
      </c>
      <c r="BD1412" s="275">
        <f t="shared" si="1061"/>
        <v>-460.98266367965721</v>
      </c>
      <c r="BE1412" s="275">
        <f t="shared" si="1061"/>
        <v>-461</v>
      </c>
      <c r="BF1412" s="275">
        <f t="shared" si="1061"/>
        <v>-642</v>
      </c>
      <c r="BG1412" s="274">
        <f t="shared" si="1061"/>
        <v>48180</v>
      </c>
      <c r="BH1412" s="274">
        <f t="shared" si="1061"/>
        <v>48784</v>
      </c>
      <c r="BI1412" s="274">
        <f t="shared" si="1061"/>
        <v>52782</v>
      </c>
      <c r="BJ1412" s="274">
        <f t="shared" si="1061"/>
        <v>53537</v>
      </c>
      <c r="BK1412" s="275">
        <f t="shared" si="1121"/>
        <v>0</v>
      </c>
      <c r="BL1412" s="275">
        <f t="shared" si="1121"/>
        <v>460.98266367965721</v>
      </c>
      <c r="BM1412" s="275">
        <f t="shared" si="1121"/>
        <v>461</v>
      </c>
      <c r="BN1412" s="275">
        <f t="shared" si="1121"/>
        <v>642</v>
      </c>
      <c r="BO1412" s="274">
        <f t="shared" si="1121"/>
        <v>150</v>
      </c>
      <c r="BP1412" s="274">
        <f t="shared" si="1121"/>
        <v>114</v>
      </c>
      <c r="BQ1412" s="274">
        <f t="shared" si="1121"/>
        <v>164</v>
      </c>
      <c r="BR1412" s="274">
        <f t="shared" si="1121"/>
        <v>218</v>
      </c>
      <c r="BS1412" s="275">
        <f t="shared" si="1121"/>
        <v>0</v>
      </c>
      <c r="BT1412" s="275">
        <f t="shared" si="1121"/>
        <v>602</v>
      </c>
      <c r="BU1412" s="275">
        <f t="shared" si="1121"/>
        <v>461</v>
      </c>
      <c r="BV1412" s="275">
        <f t="shared" si="1121"/>
        <v>642</v>
      </c>
      <c r="BW1412" s="274">
        <f t="shared" si="1121"/>
        <v>150</v>
      </c>
      <c r="BX1412" s="274">
        <f t="shared" si="1121"/>
        <v>114</v>
      </c>
      <c r="BY1412" s="274">
        <f t="shared" si="1121"/>
        <v>164</v>
      </c>
      <c r="BZ1412" s="274">
        <f t="shared" si="1121"/>
        <v>218</v>
      </c>
      <c r="CA1412" s="275">
        <f t="shared" si="1121"/>
        <v>0</v>
      </c>
      <c r="CB1412" s="275">
        <f t="shared" si="1121"/>
        <v>141.01733632034276</v>
      </c>
      <c r="CC1412" s="275">
        <f t="shared" si="1121"/>
        <v>0</v>
      </c>
      <c r="CD1412" s="275">
        <f t="shared" si="1121"/>
        <v>0</v>
      </c>
      <c r="CE1412" s="274">
        <f t="shared" si="1121"/>
        <v>0</v>
      </c>
      <c r="CF1412" s="274">
        <f t="shared" si="1121"/>
        <v>0</v>
      </c>
      <c r="CG1412" s="274">
        <f t="shared" si="1121"/>
        <v>0</v>
      </c>
      <c r="CH1412" s="274">
        <f t="shared" si="1121"/>
        <v>0</v>
      </c>
      <c r="CI1412" s="562"/>
      <c r="CJ1412" s="275">
        <f t="shared" si="1122"/>
        <v>0</v>
      </c>
      <c r="CK1412" s="275">
        <f t="shared" si="1122"/>
        <v>0</v>
      </c>
      <c r="CL1412" s="275">
        <f t="shared" si="1122"/>
        <v>0</v>
      </c>
      <c r="CM1412" s="275">
        <f t="shared" si="1122"/>
        <v>0</v>
      </c>
      <c r="CN1412" s="274">
        <f t="shared" si="1122"/>
        <v>48180</v>
      </c>
      <c r="CO1412" s="274">
        <f t="shared" si="1122"/>
        <v>48771.137288396894</v>
      </c>
      <c r="CP1412" s="274">
        <f t="shared" si="1122"/>
        <v>52877.670654548907</v>
      </c>
      <c r="CQ1412" s="274">
        <f t="shared" si="1122"/>
        <v>53684.61679862711</v>
      </c>
      <c r="CR1412" s="275">
        <f t="shared" si="1122"/>
        <v>0</v>
      </c>
      <c r="CS1412" s="275">
        <f t="shared" si="1122"/>
        <v>0</v>
      </c>
      <c r="CT1412" s="275">
        <f t="shared" si="1122"/>
        <v>0</v>
      </c>
      <c r="CU1412" s="275">
        <f t="shared" si="1122"/>
        <v>0</v>
      </c>
      <c r="CV1412" s="274">
        <f t="shared" si="1122"/>
        <v>48180</v>
      </c>
      <c r="CW1412" s="274">
        <f t="shared" si="1122"/>
        <v>48771.137288396894</v>
      </c>
      <c r="CX1412" s="274">
        <f t="shared" si="1122"/>
        <v>52877.670654548907</v>
      </c>
      <c r="CY1412" s="274">
        <f t="shared" si="1122"/>
        <v>53684.61679862711</v>
      </c>
      <c r="CZ1412" s="275">
        <f t="shared" si="1122"/>
        <v>0</v>
      </c>
      <c r="DA1412" s="275">
        <f t="shared" si="1122"/>
        <v>0</v>
      </c>
      <c r="DB1412" s="275">
        <f t="shared" si="1122"/>
        <v>0</v>
      </c>
      <c r="DC1412" s="275">
        <f t="shared" si="1122"/>
        <v>0</v>
      </c>
      <c r="DD1412" s="274">
        <f t="shared" si="1122"/>
        <v>0</v>
      </c>
      <c r="DE1412" s="274">
        <f t="shared" si="1122"/>
        <v>0</v>
      </c>
      <c r="DF1412" s="274">
        <f t="shared" si="1122"/>
        <v>0</v>
      </c>
      <c r="DG1412" s="274">
        <f t="shared" si="1122"/>
        <v>0</v>
      </c>
      <c r="DH1412" s="275">
        <f t="shared" si="1122"/>
        <v>0</v>
      </c>
      <c r="DI1412" s="275">
        <f t="shared" si="1122"/>
        <v>0</v>
      </c>
      <c r="DJ1412" s="275">
        <f t="shared" si="1122"/>
        <v>0</v>
      </c>
      <c r="DK1412" s="275">
        <f t="shared" si="1122"/>
        <v>0</v>
      </c>
      <c r="DL1412" s="274">
        <f t="shared" si="1122"/>
        <v>0</v>
      </c>
      <c r="DM1412" s="274">
        <f t="shared" si="1122"/>
        <v>0</v>
      </c>
      <c r="DN1412" s="274">
        <f t="shared" si="1122"/>
        <v>0</v>
      </c>
      <c r="DO1412" s="274">
        <f t="shared" si="1122"/>
        <v>0</v>
      </c>
      <c r="DP1412" s="275">
        <f t="shared" si="1122"/>
        <v>0</v>
      </c>
      <c r="DQ1412" s="275">
        <f t="shared" si="1122"/>
        <v>-460.98266367965721</v>
      </c>
      <c r="DR1412" s="275">
        <f t="shared" si="1122"/>
        <v>-461</v>
      </c>
      <c r="DS1412" s="275">
        <f t="shared" si="1122"/>
        <v>-642</v>
      </c>
      <c r="DT1412" s="274">
        <f t="shared" si="1122"/>
        <v>0</v>
      </c>
      <c r="DU1412" s="274">
        <f t="shared" si="1122"/>
        <v>12.862711603105708</v>
      </c>
      <c r="DV1412" s="274">
        <f t="shared" si="1122"/>
        <v>-95.670654548906896</v>
      </c>
      <c r="DW1412" s="274">
        <f t="shared" si="1122"/>
        <v>-147.61679862711026</v>
      </c>
      <c r="DX1412" s="615">
        <f t="shared" si="964"/>
        <v>0.12597856986660835</v>
      </c>
      <c r="DY1412" s="615">
        <f t="shared" si="964"/>
        <v>0.14909178312673832</v>
      </c>
      <c r="DZ1412" s="615">
        <f t="shared" si="964"/>
        <v>0.14785014683166131</v>
      </c>
      <c r="EA1412" s="615">
        <f t="shared" si="963"/>
        <v>0.14213541987554679</v>
      </c>
      <c r="EB1412" s="616">
        <f t="shared" si="963"/>
        <v>0.15762304921968787</v>
      </c>
      <c r="EC1412" s="616">
        <f t="shared" si="963"/>
        <v>0.15629878504038552</v>
      </c>
      <c r="ED1412" s="616">
        <f t="shared" si="963"/>
        <v>0.15026560110969248</v>
      </c>
      <c r="EE1412" s="616">
        <f t="shared" si="963"/>
        <v>0.15025850424630099</v>
      </c>
      <c r="EF1412" s="553"/>
      <c r="EG1412" s="275">
        <f t="shared" si="1123"/>
        <v>0</v>
      </c>
      <c r="EH1412" s="275">
        <f t="shared" si="1123"/>
        <v>0</v>
      </c>
      <c r="EI1412" s="275">
        <f t="shared" si="1123"/>
        <v>0</v>
      </c>
      <c r="EJ1412" s="275">
        <f t="shared" si="1123"/>
        <v>0</v>
      </c>
      <c r="EK1412" s="275">
        <f t="shared" si="1123"/>
        <v>0</v>
      </c>
      <c r="EL1412" s="275">
        <f t="shared" si="1123"/>
        <v>0</v>
      </c>
      <c r="EM1412" s="275">
        <f t="shared" si="1123"/>
        <v>0</v>
      </c>
      <c r="EN1412" s="617">
        <f t="shared" si="1102"/>
        <v>0</v>
      </c>
      <c r="EO1412" s="275">
        <f t="shared" si="1103"/>
        <v>0</v>
      </c>
      <c r="EP1412" s="617">
        <f t="shared" si="1104"/>
        <v>0</v>
      </c>
      <c r="EQ1412" s="275">
        <f t="shared" si="1105"/>
        <v>0</v>
      </c>
      <c r="ER1412" s="275">
        <f t="shared" si="1106"/>
        <v>0</v>
      </c>
      <c r="ES1412" s="618"/>
      <c r="ET1412" s="274">
        <f t="shared" si="1124"/>
        <v>29467</v>
      </c>
      <c r="EU1412" s="274">
        <f t="shared" si="1124"/>
        <v>4057</v>
      </c>
      <c r="EV1412" s="274">
        <f t="shared" si="1124"/>
        <v>25411</v>
      </c>
      <c r="EW1412" s="274">
        <f t="shared" si="1124"/>
        <v>789</v>
      </c>
      <c r="EX1412" s="274">
        <f t="shared" si="1124"/>
        <v>21616</v>
      </c>
      <c r="EY1412" s="274">
        <f t="shared" si="1124"/>
        <v>3555</v>
      </c>
      <c r="EZ1412" s="274">
        <f t="shared" si="1124"/>
        <v>3555</v>
      </c>
      <c r="FA1412" s="619">
        <f t="shared" si="1067"/>
        <v>0.13767943801540705</v>
      </c>
      <c r="FB1412" s="620">
        <f t="shared" si="1068"/>
        <v>3.1049545472433198</v>
      </c>
      <c r="FC1412" s="619">
        <f t="shared" si="1069"/>
        <v>0.73356636237146644</v>
      </c>
      <c r="FD1412" s="274">
        <f t="shared" si="1070"/>
        <v>6080450.0703234877</v>
      </c>
      <c r="FE1412" s="274">
        <f t="shared" si="1071"/>
        <v>18495.077355836849</v>
      </c>
      <c r="FF1412" s="274">
        <f>FF1180</f>
        <v>50474</v>
      </c>
      <c r="FG1412" s="620">
        <f t="shared" si="878"/>
        <v>9.7099496770614575</v>
      </c>
      <c r="FH1412" s="274">
        <f t="shared" si="1125"/>
        <v>4901</v>
      </c>
      <c r="FI1412" s="274">
        <f t="shared" si="1125"/>
        <v>50474</v>
      </c>
      <c r="FJ1412" s="274">
        <f t="shared" si="1125"/>
        <v>0</v>
      </c>
      <c r="FK1412" s="274">
        <f t="shared" si="1072"/>
        <v>45573</v>
      </c>
      <c r="FL1412" s="274">
        <f>FL1180</f>
        <v>10532</v>
      </c>
      <c r="FM1412" s="274">
        <f t="shared" si="1072"/>
        <v>35041</v>
      </c>
      <c r="FN1412" s="553"/>
      <c r="FO1412" s="413">
        <v>1788</v>
      </c>
      <c r="FP1412" s="413">
        <v>1832</v>
      </c>
      <c r="FQ1412" s="413">
        <v>2064</v>
      </c>
      <c r="FR1412" s="413">
        <v>2096</v>
      </c>
      <c r="FS1412" s="413">
        <f t="shared" si="1080"/>
        <v>-999</v>
      </c>
      <c r="FT1412" s="413">
        <f t="shared" si="1079"/>
        <v>-1008</v>
      </c>
      <c r="FU1412" s="413">
        <f t="shared" si="1079"/>
        <v>-1102</v>
      </c>
      <c r="FV1412" s="413">
        <f t="shared" si="1079"/>
        <v>-1120</v>
      </c>
      <c r="FW1412" s="553"/>
      <c r="FX1412" s="553"/>
      <c r="FY1412" s="553"/>
    </row>
    <row r="1413" spans="1:181">
      <c r="D1413" s="622" t="s">
        <v>2889</v>
      </c>
      <c r="E1413" s="392"/>
      <c r="F1413" s="371" t="s">
        <v>2888</v>
      </c>
      <c r="G1413" s="371" t="s">
        <v>2889</v>
      </c>
      <c r="H1413" s="371"/>
      <c r="I1413" s="392"/>
      <c r="J1413" s="561"/>
      <c r="O1413" s="275">
        <f t="shared" si="1120"/>
        <v>8177</v>
      </c>
      <c r="P1413" s="275">
        <f t="shared" si="1120"/>
        <v>16830</v>
      </c>
      <c r="Q1413" s="275">
        <f t="shared" si="1120"/>
        <v>18129</v>
      </c>
      <c r="R1413" s="275">
        <f t="shared" si="1120"/>
        <v>20956</v>
      </c>
      <c r="S1413" s="274">
        <f t="shared" si="1120"/>
        <v>16810</v>
      </c>
      <c r="T1413" s="274">
        <f t="shared" si="1120"/>
        <v>18162</v>
      </c>
      <c r="U1413" s="274">
        <f t="shared" si="1120"/>
        <v>21036</v>
      </c>
      <c r="V1413" s="274">
        <f t="shared" si="1120"/>
        <v>22167</v>
      </c>
      <c r="W1413" s="275">
        <f t="shared" si="1120"/>
        <v>4525</v>
      </c>
      <c r="X1413" s="275">
        <f t="shared" si="1120"/>
        <v>9538</v>
      </c>
      <c r="Y1413" s="275">
        <f t="shared" si="1120"/>
        <v>10043</v>
      </c>
      <c r="Z1413" s="275">
        <f t="shared" si="1120"/>
        <v>11942</v>
      </c>
      <c r="AA1413" s="274">
        <f t="shared" si="1120"/>
        <v>9399</v>
      </c>
      <c r="AB1413" s="274">
        <f t="shared" si="1120"/>
        <v>9951</v>
      </c>
      <c r="AC1413" s="274">
        <f t="shared" si="1120"/>
        <v>11875</v>
      </c>
      <c r="AD1413" s="274">
        <f t="shared" si="1120"/>
        <v>12526</v>
      </c>
      <c r="AE1413" s="275">
        <f t="shared" si="1120"/>
        <v>53</v>
      </c>
      <c r="AF1413" s="275">
        <f t="shared" si="1120"/>
        <v>469</v>
      </c>
      <c r="AG1413" s="275">
        <f t="shared" si="1120"/>
        <v>448</v>
      </c>
      <c r="AH1413" s="275">
        <f t="shared" si="1120"/>
        <v>496</v>
      </c>
      <c r="AI1413" s="274">
        <f t="shared" si="1120"/>
        <v>430</v>
      </c>
      <c r="AJ1413" s="274">
        <f t="shared" si="1120"/>
        <v>412</v>
      </c>
      <c r="AK1413" s="274">
        <f t="shared" si="1120"/>
        <v>459</v>
      </c>
      <c r="AL1413" s="274">
        <f t="shared" si="1120"/>
        <v>482</v>
      </c>
      <c r="AM1413" s="275">
        <f t="shared" si="1120"/>
        <v>3652</v>
      </c>
      <c r="AN1413" s="275">
        <f t="shared" si="1120"/>
        <v>7294</v>
      </c>
      <c r="AO1413" s="275">
        <f t="shared" si="1120"/>
        <v>8083</v>
      </c>
      <c r="AP1413" s="275">
        <f t="shared" si="1120"/>
        <v>9011</v>
      </c>
      <c r="AQ1413" s="274">
        <f t="shared" si="1120"/>
        <v>7414</v>
      </c>
      <c r="AR1413" s="274">
        <f t="shared" si="1120"/>
        <v>8215</v>
      </c>
      <c r="AS1413" s="274">
        <f t="shared" si="1120"/>
        <v>9161</v>
      </c>
      <c r="AT1413" s="274">
        <f t="shared" si="1120"/>
        <v>9643</v>
      </c>
      <c r="AU1413" s="275">
        <f t="shared" si="1120"/>
        <v>832</v>
      </c>
      <c r="AV1413" s="275">
        <f t="shared" si="1120"/>
        <v>1599</v>
      </c>
      <c r="AW1413" s="275">
        <f t="shared" si="1120"/>
        <v>1750</v>
      </c>
      <c r="AX1413" s="275">
        <f t="shared" si="1120"/>
        <v>1970</v>
      </c>
      <c r="AY1413" s="274">
        <f t="shared" si="1120"/>
        <v>2254</v>
      </c>
      <c r="AZ1413" s="274">
        <f t="shared" si="1120"/>
        <v>2424</v>
      </c>
      <c r="BA1413" s="274">
        <f t="shared" si="1120"/>
        <v>2799</v>
      </c>
      <c r="BB1413" s="274">
        <f t="shared" si="1120"/>
        <v>2937</v>
      </c>
      <c r="BC1413" s="275">
        <f t="shared" si="1120"/>
        <v>2875</v>
      </c>
      <c r="BD1413" s="275">
        <f t="shared" si="1061"/>
        <v>5345.5613635018726</v>
      </c>
      <c r="BE1413" s="275">
        <f t="shared" si="1061"/>
        <v>5798</v>
      </c>
      <c r="BF1413" s="275">
        <f t="shared" si="1061"/>
        <v>6621</v>
      </c>
      <c r="BG1413" s="274">
        <f t="shared" si="1061"/>
        <v>4577</v>
      </c>
      <c r="BH1413" s="274">
        <f t="shared" si="1061"/>
        <v>5079</v>
      </c>
      <c r="BI1413" s="274">
        <f t="shared" si="1061"/>
        <v>5717</v>
      </c>
      <c r="BJ1413" s="274">
        <f t="shared" si="1061"/>
        <v>6127</v>
      </c>
      <c r="BK1413" s="275">
        <f t="shared" si="1121"/>
        <v>-55</v>
      </c>
      <c r="BL1413" s="275">
        <f t="shared" si="1121"/>
        <v>349.43863649812704</v>
      </c>
      <c r="BM1413" s="275">
        <f t="shared" si="1121"/>
        <v>535</v>
      </c>
      <c r="BN1413" s="275">
        <f t="shared" si="1121"/>
        <v>420</v>
      </c>
      <c r="BO1413" s="274">
        <f t="shared" si="1121"/>
        <v>583</v>
      </c>
      <c r="BP1413" s="274">
        <f t="shared" si="1121"/>
        <v>712</v>
      </c>
      <c r="BQ1413" s="274">
        <f t="shared" si="1121"/>
        <v>645</v>
      </c>
      <c r="BR1413" s="274">
        <f t="shared" si="1121"/>
        <v>579</v>
      </c>
      <c r="BS1413" s="275">
        <f t="shared" si="1121"/>
        <v>63</v>
      </c>
      <c r="BT1413" s="275">
        <f t="shared" si="1121"/>
        <v>358</v>
      </c>
      <c r="BU1413" s="275">
        <f t="shared" si="1121"/>
        <v>535</v>
      </c>
      <c r="BV1413" s="275">
        <f t="shared" si="1121"/>
        <v>420</v>
      </c>
      <c r="BW1413" s="274">
        <f t="shared" si="1121"/>
        <v>583</v>
      </c>
      <c r="BX1413" s="274">
        <f t="shared" si="1121"/>
        <v>712</v>
      </c>
      <c r="BY1413" s="274">
        <f t="shared" si="1121"/>
        <v>645</v>
      </c>
      <c r="BZ1413" s="274">
        <f t="shared" si="1121"/>
        <v>579</v>
      </c>
      <c r="CA1413" s="275">
        <f t="shared" si="1121"/>
        <v>118</v>
      </c>
      <c r="CB1413" s="275">
        <f t="shared" si="1121"/>
        <v>8.5613635018729912</v>
      </c>
      <c r="CC1413" s="275">
        <f t="shared" si="1121"/>
        <v>0</v>
      </c>
      <c r="CD1413" s="275">
        <f t="shared" si="1121"/>
        <v>0</v>
      </c>
      <c r="CE1413" s="274">
        <f t="shared" si="1121"/>
        <v>0</v>
      </c>
      <c r="CF1413" s="274">
        <f t="shared" si="1121"/>
        <v>0</v>
      </c>
      <c r="CG1413" s="274">
        <f t="shared" si="1121"/>
        <v>0</v>
      </c>
      <c r="CH1413" s="274">
        <f t="shared" si="1121"/>
        <v>0</v>
      </c>
      <c r="CI1413" s="562"/>
      <c r="CJ1413" s="275">
        <f t="shared" si="1122"/>
        <v>2876</v>
      </c>
      <c r="CK1413" s="275">
        <f t="shared" si="1122"/>
        <v>5111</v>
      </c>
      <c r="CL1413" s="275">
        <f t="shared" si="1122"/>
        <v>5132</v>
      </c>
      <c r="CM1413" s="275">
        <f t="shared" si="1122"/>
        <v>5737</v>
      </c>
      <c r="CN1413" s="274">
        <f t="shared" si="1122"/>
        <v>4577</v>
      </c>
      <c r="CO1413" s="274">
        <f t="shared" si="1122"/>
        <v>4875.26963610039</v>
      </c>
      <c r="CP1413" s="274">
        <f t="shared" si="1122"/>
        <v>5452.0997314307642</v>
      </c>
      <c r="CQ1413" s="274">
        <f t="shared" si="1122"/>
        <v>5694.6886520492199</v>
      </c>
      <c r="CR1413" s="275">
        <f t="shared" si="1122"/>
        <v>1815</v>
      </c>
      <c r="CS1413" s="275">
        <f t="shared" si="1122"/>
        <v>3586</v>
      </c>
      <c r="CT1413" s="275">
        <f t="shared" si="1122"/>
        <v>3731</v>
      </c>
      <c r="CU1413" s="275">
        <f t="shared" si="1122"/>
        <v>4086</v>
      </c>
      <c r="CV1413" s="274">
        <f t="shared" si="1122"/>
        <v>3933</v>
      </c>
      <c r="CW1413" s="274">
        <f t="shared" si="1122"/>
        <v>4285.26963610039</v>
      </c>
      <c r="CX1413" s="274">
        <f t="shared" si="1122"/>
        <v>4660.0997314307642</v>
      </c>
      <c r="CY1413" s="274">
        <f t="shared" si="1122"/>
        <v>4898.6886520492208</v>
      </c>
      <c r="CZ1413" s="275">
        <f t="shared" si="1122"/>
        <v>762</v>
      </c>
      <c r="DA1413" s="275">
        <f t="shared" si="1122"/>
        <v>981</v>
      </c>
      <c r="DB1413" s="275">
        <f t="shared" si="1122"/>
        <v>894</v>
      </c>
      <c r="DC1413" s="275">
        <f t="shared" si="1122"/>
        <v>966</v>
      </c>
      <c r="DD1413" s="274">
        <f t="shared" si="1122"/>
        <v>99</v>
      </c>
      <c r="DE1413" s="274">
        <f t="shared" si="1122"/>
        <v>76</v>
      </c>
      <c r="DF1413" s="274">
        <f t="shared" si="1122"/>
        <v>93</v>
      </c>
      <c r="DG1413" s="274">
        <f t="shared" si="1122"/>
        <v>78</v>
      </c>
      <c r="DH1413" s="275">
        <f t="shared" si="1122"/>
        <v>299</v>
      </c>
      <c r="DI1413" s="275">
        <f t="shared" si="1122"/>
        <v>544</v>
      </c>
      <c r="DJ1413" s="275">
        <f t="shared" si="1122"/>
        <v>507</v>
      </c>
      <c r="DK1413" s="275">
        <f t="shared" si="1122"/>
        <v>685</v>
      </c>
      <c r="DL1413" s="274">
        <f t="shared" si="1122"/>
        <v>545</v>
      </c>
      <c r="DM1413" s="274">
        <f t="shared" si="1122"/>
        <v>514</v>
      </c>
      <c r="DN1413" s="274">
        <f t="shared" si="1122"/>
        <v>699</v>
      </c>
      <c r="DO1413" s="274">
        <f t="shared" si="1122"/>
        <v>718</v>
      </c>
      <c r="DP1413" s="275">
        <f t="shared" si="1122"/>
        <v>-1</v>
      </c>
      <c r="DQ1413" s="275">
        <f t="shared" si="1122"/>
        <v>234.56136350187307</v>
      </c>
      <c r="DR1413" s="275">
        <f t="shared" si="1122"/>
        <v>666</v>
      </c>
      <c r="DS1413" s="275">
        <f t="shared" si="1122"/>
        <v>884</v>
      </c>
      <c r="DT1413" s="274">
        <f t="shared" si="1122"/>
        <v>0</v>
      </c>
      <c r="DU1413" s="274">
        <f t="shared" si="1122"/>
        <v>203.73036389960987</v>
      </c>
      <c r="DV1413" s="274">
        <f t="shared" si="1122"/>
        <v>264.90026856923646</v>
      </c>
      <c r="DW1413" s="274">
        <f t="shared" si="1122"/>
        <v>432.31134795077986</v>
      </c>
      <c r="DX1413" s="615">
        <f t="shared" si="964"/>
        <v>0.55338143573437693</v>
      </c>
      <c r="DY1413" s="615">
        <f t="shared" si="964"/>
        <v>0.5667260843731432</v>
      </c>
      <c r="DZ1413" s="615">
        <f t="shared" si="964"/>
        <v>0.55397429532792763</v>
      </c>
      <c r="EA1413" s="615">
        <f t="shared" si="963"/>
        <v>0.56986066043138006</v>
      </c>
      <c r="EB1413" s="616">
        <f t="shared" si="963"/>
        <v>0.55913146936347413</v>
      </c>
      <c r="EC1413" s="616">
        <f t="shared" si="963"/>
        <v>0.5479022134126198</v>
      </c>
      <c r="ED1413" s="616">
        <f t="shared" si="963"/>
        <v>0.5645084616847309</v>
      </c>
      <c r="EE1413" s="616">
        <f t="shared" si="963"/>
        <v>0.56507420941038478</v>
      </c>
      <c r="EF1413" s="553"/>
      <c r="EG1413" s="275">
        <f t="shared" si="1123"/>
        <v>4496</v>
      </c>
      <c r="EH1413" s="275">
        <f t="shared" si="1123"/>
        <v>2808</v>
      </c>
      <c r="EI1413" s="275">
        <f t="shared" si="1123"/>
        <v>1689</v>
      </c>
      <c r="EJ1413" s="275">
        <f t="shared" si="1123"/>
        <v>543</v>
      </c>
      <c r="EK1413" s="275">
        <f t="shared" si="1123"/>
        <v>1850</v>
      </c>
      <c r="EL1413" s="275">
        <f t="shared" si="1123"/>
        <v>19297</v>
      </c>
      <c r="EM1413" s="275">
        <f t="shared" si="1123"/>
        <v>19226</v>
      </c>
      <c r="EN1413" s="617">
        <f t="shared" si="1102"/>
        <v>0.6245551601423488</v>
      </c>
      <c r="EO1413" s="275">
        <f t="shared" si="1103"/>
        <v>32.149200710479576</v>
      </c>
      <c r="EP1413" s="617">
        <f t="shared" si="1104"/>
        <v>0.41147686832740216</v>
      </c>
      <c r="EQ1413" s="275">
        <f t="shared" si="1105"/>
        <v>95869.824325024616</v>
      </c>
      <c r="ER1413" s="275">
        <f t="shared" si="1106"/>
        <v>2353.5836887548112</v>
      </c>
      <c r="ES1413" s="618"/>
      <c r="ET1413" s="274">
        <f t="shared" si="1124"/>
        <v>22172</v>
      </c>
      <c r="EU1413" s="274">
        <f t="shared" si="1124"/>
        <v>11477</v>
      </c>
      <c r="EV1413" s="274">
        <f t="shared" si="1124"/>
        <v>10698</v>
      </c>
      <c r="EW1413" s="274">
        <f t="shared" si="1124"/>
        <v>3188</v>
      </c>
      <c r="EX1413" s="274">
        <f t="shared" si="1124"/>
        <v>7606</v>
      </c>
      <c r="EY1413" s="274">
        <f t="shared" si="1124"/>
        <v>64404</v>
      </c>
      <c r="EZ1413" s="274">
        <f t="shared" si="1124"/>
        <v>64231</v>
      </c>
      <c r="FA1413" s="619">
        <f t="shared" si="1067"/>
        <v>0.51763485477178428</v>
      </c>
      <c r="FB1413" s="620">
        <f t="shared" si="1068"/>
        <v>29.799962609833614</v>
      </c>
      <c r="FC1413" s="619">
        <f t="shared" si="1069"/>
        <v>0.34304528233808407</v>
      </c>
      <c r="FD1413" s="274">
        <f t="shared" si="1070"/>
        <v>118098.25476678467</v>
      </c>
      <c r="FE1413" s="274">
        <f t="shared" si="1071"/>
        <v>4136.1128842251665</v>
      </c>
      <c r="FF1413" s="274">
        <f>FF1181</f>
        <v>10698</v>
      </c>
      <c r="FG1413" s="620">
        <f t="shared" ref="FG1413:FG1476" si="1126">IFERROR((FH1413/FF1413)*100,0)</f>
        <v>17.74163395027108</v>
      </c>
      <c r="FH1413" s="274">
        <f t="shared" si="1125"/>
        <v>1898</v>
      </c>
      <c r="FI1413" s="274">
        <f t="shared" si="1125"/>
        <v>10698</v>
      </c>
      <c r="FJ1413" s="274">
        <f t="shared" si="1125"/>
        <v>172</v>
      </c>
      <c r="FK1413" s="274">
        <f t="shared" si="1072"/>
        <v>8628</v>
      </c>
      <c r="FL1413" s="274">
        <f>FL1181</f>
        <v>3909</v>
      </c>
      <c r="FM1413" s="274">
        <f t="shared" si="1072"/>
        <v>4547</v>
      </c>
      <c r="FN1413" s="553"/>
      <c r="FO1413" s="413">
        <v>2266</v>
      </c>
      <c r="FP1413" s="413">
        <v>2446</v>
      </c>
      <c r="FQ1413" s="413">
        <v>2801</v>
      </c>
      <c r="FR1413" s="413">
        <v>2932</v>
      </c>
      <c r="FS1413" s="413">
        <f t="shared" si="1080"/>
        <v>-12</v>
      </c>
      <c r="FT1413" s="413">
        <f t="shared" si="1079"/>
        <v>-22</v>
      </c>
      <c r="FU1413" s="413">
        <f t="shared" si="1079"/>
        <v>-2</v>
      </c>
      <c r="FV1413" s="413">
        <f t="shared" si="1079"/>
        <v>5</v>
      </c>
      <c r="FW1413" s="553"/>
      <c r="FX1413" s="553"/>
      <c r="FY1413" s="553"/>
    </row>
    <row r="1414" spans="1:181" s="325" customFormat="1">
      <c r="A1414" s="294"/>
      <c r="B1414" s="295"/>
      <c r="C1414" s="294"/>
      <c r="D1414" s="294"/>
      <c r="E1414" s="488" t="s">
        <v>27</v>
      </c>
      <c r="F1414" s="558" t="s">
        <v>535</v>
      </c>
      <c r="G1414" s="558"/>
      <c r="H1414" s="558"/>
      <c r="I1414" s="295"/>
      <c r="J1414" s="559"/>
      <c r="K1414" s="294"/>
      <c r="L1414" s="295"/>
      <c r="M1414" s="295"/>
      <c r="N1414" s="328"/>
      <c r="O1414" s="277">
        <f t="shared" ref="O1414:AH1414" si="1127">SUM(O1415:O1438)</f>
        <v>876714</v>
      </c>
      <c r="P1414" s="277">
        <f t="shared" si="1127"/>
        <v>1174393</v>
      </c>
      <c r="Q1414" s="277">
        <f t="shared" si="1127"/>
        <v>1220250</v>
      </c>
      <c r="R1414" s="277">
        <f t="shared" si="1127"/>
        <v>1358623</v>
      </c>
      <c r="S1414" s="276">
        <f>SUM(S1415:S1438)</f>
        <v>1175643</v>
      </c>
      <c r="T1414" s="276">
        <f>SUM(T1415:T1438)</f>
        <v>1221232</v>
      </c>
      <c r="U1414" s="276">
        <f>SUM(U1415:U1438)</f>
        <v>1339873</v>
      </c>
      <c r="V1414" s="276">
        <f>SUM(V1415:V1438)</f>
        <v>1386927</v>
      </c>
      <c r="W1414" s="277">
        <f t="shared" si="1127"/>
        <v>684224</v>
      </c>
      <c r="X1414" s="277">
        <f t="shared" si="1127"/>
        <v>911273</v>
      </c>
      <c r="Y1414" s="277">
        <f t="shared" si="1127"/>
        <v>946727</v>
      </c>
      <c r="Z1414" s="277">
        <f t="shared" si="1127"/>
        <v>1057179</v>
      </c>
      <c r="AA1414" s="276">
        <f>SUM(AA1415:AA1438)</f>
        <v>913268</v>
      </c>
      <c r="AB1414" s="276">
        <f>SUM(AB1415:AB1438)</f>
        <v>948825</v>
      </c>
      <c r="AC1414" s="276">
        <f>SUM(AC1415:AC1438)</f>
        <v>1040091</v>
      </c>
      <c r="AD1414" s="276">
        <f>SUM(AD1415:AD1438)</f>
        <v>1074919</v>
      </c>
      <c r="AE1414" s="277">
        <f t="shared" si="1127"/>
        <v>4361</v>
      </c>
      <c r="AF1414" s="277">
        <f t="shared" si="1127"/>
        <v>4358</v>
      </c>
      <c r="AG1414" s="277">
        <f t="shared" si="1127"/>
        <v>4099</v>
      </c>
      <c r="AH1414" s="277">
        <f t="shared" si="1127"/>
        <v>4259</v>
      </c>
      <c r="AI1414" s="276">
        <f t="shared" ref="AI1414:BC1414" si="1128">SUM(AI1415:AI1438)</f>
        <v>4324</v>
      </c>
      <c r="AJ1414" s="276">
        <f t="shared" si="1128"/>
        <v>4069</v>
      </c>
      <c r="AK1414" s="276">
        <f t="shared" si="1128"/>
        <v>4226</v>
      </c>
      <c r="AL1414" s="276">
        <f t="shared" si="1128"/>
        <v>4411</v>
      </c>
      <c r="AM1414" s="277">
        <f t="shared" si="1128"/>
        <v>192490</v>
      </c>
      <c r="AN1414" s="277">
        <f t="shared" si="1128"/>
        <v>263127</v>
      </c>
      <c r="AO1414" s="277">
        <f t="shared" si="1128"/>
        <v>273532</v>
      </c>
      <c r="AP1414" s="277">
        <f t="shared" si="1128"/>
        <v>301451</v>
      </c>
      <c r="AQ1414" s="276">
        <f t="shared" si="1128"/>
        <v>262377</v>
      </c>
      <c r="AR1414" s="276">
        <f t="shared" si="1128"/>
        <v>272391</v>
      </c>
      <c r="AS1414" s="276">
        <f t="shared" si="1128"/>
        <v>299791</v>
      </c>
      <c r="AT1414" s="276">
        <f t="shared" si="1128"/>
        <v>312001</v>
      </c>
      <c r="AU1414" s="277">
        <f t="shared" si="1128"/>
        <v>61956</v>
      </c>
      <c r="AV1414" s="277">
        <f t="shared" si="1128"/>
        <v>92900</v>
      </c>
      <c r="AW1414" s="277">
        <f t="shared" si="1128"/>
        <v>98698</v>
      </c>
      <c r="AX1414" s="277">
        <f t="shared" si="1128"/>
        <v>110217</v>
      </c>
      <c r="AY1414" s="276">
        <f t="shared" si="1128"/>
        <v>92480</v>
      </c>
      <c r="AZ1414" s="276">
        <f t="shared" si="1128"/>
        <v>98074</v>
      </c>
      <c r="BA1414" s="276">
        <f t="shared" si="1128"/>
        <v>109456</v>
      </c>
      <c r="BB1414" s="276">
        <f t="shared" si="1128"/>
        <v>115287</v>
      </c>
      <c r="BC1414" s="277">
        <f t="shared" si="1128"/>
        <v>119486</v>
      </c>
      <c r="BD1414" s="277">
        <f t="shared" si="1061"/>
        <v>157628.70848073903</v>
      </c>
      <c r="BE1414" s="277">
        <f t="shared" si="1061"/>
        <v>161709.94531499999</v>
      </c>
      <c r="BF1414" s="277">
        <f t="shared" si="1061"/>
        <v>181755.96877599999</v>
      </c>
      <c r="BG1414" s="276">
        <f t="shared" si="1061"/>
        <v>156970</v>
      </c>
      <c r="BH1414" s="276">
        <f t="shared" si="1061"/>
        <v>160205</v>
      </c>
      <c r="BI1414" s="276">
        <f t="shared" si="1061"/>
        <v>178076</v>
      </c>
      <c r="BJ1414" s="276">
        <f t="shared" si="1061"/>
        <v>191059</v>
      </c>
      <c r="BK1414" s="277">
        <f t="shared" ref="BK1414:CH1414" si="1129">SUM(BK1415:BK1438)</f>
        <v>11048</v>
      </c>
      <c r="BL1414" s="277">
        <f t="shared" si="1129"/>
        <v>12598.291519260963</v>
      </c>
      <c r="BM1414" s="277">
        <f t="shared" si="1129"/>
        <v>13124.054684999999</v>
      </c>
      <c r="BN1414" s="277">
        <f t="shared" si="1129"/>
        <v>9478.0312240000003</v>
      </c>
      <c r="BO1414" s="276">
        <f t="shared" si="1129"/>
        <v>12927</v>
      </c>
      <c r="BP1414" s="276">
        <f t="shared" si="1129"/>
        <v>14112</v>
      </c>
      <c r="BQ1414" s="276">
        <f t="shared" si="1129"/>
        <v>12259</v>
      </c>
      <c r="BR1414" s="276">
        <f t="shared" si="1129"/>
        <v>5655</v>
      </c>
      <c r="BS1414" s="277">
        <f t="shared" si="1129"/>
        <v>17457</v>
      </c>
      <c r="BT1414" s="277">
        <f t="shared" si="1129"/>
        <v>17167</v>
      </c>
      <c r="BU1414" s="277">
        <f t="shared" si="1129"/>
        <v>15635</v>
      </c>
      <c r="BV1414" s="277">
        <f t="shared" si="1129"/>
        <v>13407</v>
      </c>
      <c r="BW1414" s="276">
        <f t="shared" si="1129"/>
        <v>17738</v>
      </c>
      <c r="BX1414" s="276">
        <f t="shared" si="1129"/>
        <v>17218</v>
      </c>
      <c r="BY1414" s="276">
        <f t="shared" si="1129"/>
        <v>16188</v>
      </c>
      <c r="BZ1414" s="276">
        <f t="shared" si="1129"/>
        <v>13656</v>
      </c>
      <c r="CA1414" s="277">
        <f t="shared" si="1129"/>
        <v>6409</v>
      </c>
      <c r="CB1414" s="277">
        <f t="shared" si="1129"/>
        <v>4568.7084807390365</v>
      </c>
      <c r="CC1414" s="277">
        <f t="shared" si="1129"/>
        <v>2510.9453150000004</v>
      </c>
      <c r="CD1414" s="277">
        <f t="shared" si="1129"/>
        <v>3928.9687760000002</v>
      </c>
      <c r="CE1414" s="276">
        <f t="shared" si="1129"/>
        <v>4811</v>
      </c>
      <c r="CF1414" s="276">
        <f t="shared" si="1129"/>
        <v>3106</v>
      </c>
      <c r="CG1414" s="276">
        <f t="shared" si="1129"/>
        <v>3929</v>
      </c>
      <c r="CH1414" s="276">
        <f t="shared" si="1129"/>
        <v>8001</v>
      </c>
      <c r="CI1414" s="560"/>
      <c r="CJ1414" s="277">
        <f t="shared" ref="CJ1414:DW1414" si="1130">SUM(CJ1415:CJ1438)</f>
        <v>119512</v>
      </c>
      <c r="CK1414" s="277">
        <f t="shared" si="1130"/>
        <v>160694</v>
      </c>
      <c r="CL1414" s="277">
        <f t="shared" si="1130"/>
        <v>165521</v>
      </c>
      <c r="CM1414" s="277">
        <f t="shared" si="1130"/>
        <v>183110</v>
      </c>
      <c r="CN1414" s="276">
        <f t="shared" si="1130"/>
        <v>156970</v>
      </c>
      <c r="CO1414" s="276">
        <f t="shared" si="1130"/>
        <v>160650.6917826001</v>
      </c>
      <c r="CP1414" s="276">
        <f t="shared" si="1130"/>
        <v>177247.86663673847</v>
      </c>
      <c r="CQ1414" s="276">
        <f t="shared" si="1130"/>
        <v>185451.60207013343</v>
      </c>
      <c r="CR1414" s="277">
        <f t="shared" si="1130"/>
        <v>85064</v>
      </c>
      <c r="CS1414" s="277">
        <f t="shared" si="1130"/>
        <v>114116</v>
      </c>
      <c r="CT1414" s="277">
        <f t="shared" si="1130"/>
        <v>116219</v>
      </c>
      <c r="CU1414" s="277">
        <f t="shared" si="1130"/>
        <v>130717</v>
      </c>
      <c r="CV1414" s="276">
        <f t="shared" si="1130"/>
        <v>114245</v>
      </c>
      <c r="CW1414" s="276">
        <f t="shared" si="1130"/>
        <v>115677.69178260009</v>
      </c>
      <c r="CX1414" s="276">
        <f t="shared" si="1130"/>
        <v>129610.86663673846</v>
      </c>
      <c r="CY1414" s="276">
        <f t="shared" si="1130"/>
        <v>136367.60207013349</v>
      </c>
      <c r="CZ1414" s="277">
        <f t="shared" si="1130"/>
        <v>5131</v>
      </c>
      <c r="DA1414" s="277">
        <f t="shared" si="1130"/>
        <v>6701</v>
      </c>
      <c r="DB1414" s="277">
        <f t="shared" si="1130"/>
        <v>6818</v>
      </c>
      <c r="DC1414" s="277">
        <f t="shared" si="1130"/>
        <v>6983</v>
      </c>
      <c r="DD1414" s="276">
        <f t="shared" si="1130"/>
        <v>3276</v>
      </c>
      <c r="DE1414" s="276">
        <f t="shared" si="1130"/>
        <v>3337</v>
      </c>
      <c r="DF1414" s="276">
        <f t="shared" si="1130"/>
        <v>3544</v>
      </c>
      <c r="DG1414" s="276">
        <f t="shared" si="1130"/>
        <v>3891</v>
      </c>
      <c r="DH1414" s="277">
        <f t="shared" si="1130"/>
        <v>29317</v>
      </c>
      <c r="DI1414" s="277">
        <f t="shared" si="1130"/>
        <v>39877</v>
      </c>
      <c r="DJ1414" s="277">
        <f t="shared" si="1130"/>
        <v>42484</v>
      </c>
      <c r="DK1414" s="277">
        <f t="shared" si="1130"/>
        <v>45410</v>
      </c>
      <c r="DL1414" s="276">
        <f t="shared" si="1130"/>
        <v>39449</v>
      </c>
      <c r="DM1414" s="276">
        <f t="shared" si="1130"/>
        <v>41636</v>
      </c>
      <c r="DN1414" s="276">
        <f t="shared" si="1130"/>
        <v>44093</v>
      </c>
      <c r="DO1414" s="276">
        <f t="shared" si="1130"/>
        <v>45193</v>
      </c>
      <c r="DP1414" s="277">
        <f t="shared" si="1130"/>
        <v>-26</v>
      </c>
      <c r="DQ1414" s="277">
        <f t="shared" si="1130"/>
        <v>-3065.2915192609653</v>
      </c>
      <c r="DR1414" s="277">
        <f t="shared" si="1130"/>
        <v>-3811.0546850000028</v>
      </c>
      <c r="DS1414" s="277">
        <f t="shared" si="1130"/>
        <v>-1354.0312240000021</v>
      </c>
      <c r="DT1414" s="276">
        <f t="shared" si="1130"/>
        <v>0</v>
      </c>
      <c r="DU1414" s="276">
        <f t="shared" si="1130"/>
        <v>-445.69178260010233</v>
      </c>
      <c r="DV1414" s="276">
        <f t="shared" si="1130"/>
        <v>828.13336326153023</v>
      </c>
      <c r="DW1414" s="276">
        <f t="shared" si="1130"/>
        <v>5607.3979298665326</v>
      </c>
      <c r="DX1414" s="623">
        <f t="shared" si="964"/>
        <v>0.78044151228336722</v>
      </c>
      <c r="DY1414" s="623">
        <f t="shared" si="964"/>
        <v>0.77595234304019178</v>
      </c>
      <c r="DZ1414" s="623">
        <f t="shared" si="964"/>
        <v>0.77584675271460768</v>
      </c>
      <c r="EA1414" s="623">
        <f t="shared" si="963"/>
        <v>0.77812535191881782</v>
      </c>
      <c r="EB1414" s="624">
        <f t="shared" si="963"/>
        <v>0.77682425702360325</v>
      </c>
      <c r="EC1414" s="624">
        <f t="shared" si="963"/>
        <v>0.77694082696817635</v>
      </c>
      <c r="ED1414" s="624">
        <f t="shared" si="963"/>
        <v>0.77626088442710617</v>
      </c>
      <c r="EE1414" s="624">
        <f t="shared" si="963"/>
        <v>0.77503646550972038</v>
      </c>
      <c r="EF1414" s="553"/>
      <c r="EG1414" s="277">
        <f t="shared" ref="EG1414:EM1414" si="1131">SUM(EG1415:EG1438)</f>
        <v>836496</v>
      </c>
      <c r="EH1414" s="277">
        <f t="shared" si="1131"/>
        <v>665823</v>
      </c>
      <c r="EI1414" s="277">
        <f t="shared" si="1131"/>
        <v>170676</v>
      </c>
      <c r="EJ1414" s="277">
        <f t="shared" si="1131"/>
        <v>50145</v>
      </c>
      <c r="EK1414" s="277">
        <f t="shared" si="1131"/>
        <v>210399</v>
      </c>
      <c r="EL1414" s="277">
        <f t="shared" si="1131"/>
        <v>1812360</v>
      </c>
      <c r="EM1414" s="277">
        <f t="shared" si="1131"/>
        <v>1781976</v>
      </c>
      <c r="EN1414" s="625">
        <f t="shared" si="1102"/>
        <v>0.79596674700177883</v>
      </c>
      <c r="EO1414" s="277">
        <f t="shared" si="1103"/>
        <v>29.380229206215287</v>
      </c>
      <c r="EP1414" s="625">
        <f t="shared" si="1104"/>
        <v>0.25152421529810065</v>
      </c>
      <c r="EQ1414" s="277">
        <f t="shared" si="1105"/>
        <v>116091.17393895253</v>
      </c>
      <c r="ER1414" s="277">
        <f t="shared" si="1106"/>
        <v>2345.0091359255121</v>
      </c>
      <c r="ES1414" s="626"/>
      <c r="ET1414" s="276">
        <f t="shared" ref="ET1414:EZ1414" si="1132">SUM(ET1415:ET1438)</f>
        <v>1141965</v>
      </c>
      <c r="EU1414" s="276">
        <f t="shared" si="1132"/>
        <v>884854</v>
      </c>
      <c r="EV1414" s="276">
        <f t="shared" si="1132"/>
        <v>257118</v>
      </c>
      <c r="EW1414" s="276">
        <f t="shared" si="1132"/>
        <v>75979</v>
      </c>
      <c r="EX1414" s="276">
        <f t="shared" si="1132"/>
        <v>296808</v>
      </c>
      <c r="EY1414" s="276">
        <f t="shared" si="1132"/>
        <v>2119158</v>
      </c>
      <c r="EZ1414" s="276">
        <f t="shared" si="1132"/>
        <v>2087997</v>
      </c>
      <c r="FA1414" s="627">
        <f t="shared" si="1067"/>
        <v>0.77485211893534389</v>
      </c>
      <c r="FB1414" s="628">
        <f t="shared" si="1068"/>
        <v>29.550245412612107</v>
      </c>
      <c r="FC1414" s="627">
        <f t="shared" si="1069"/>
        <v>0.25990989215956706</v>
      </c>
      <c r="FD1414" s="276">
        <f t="shared" si="1070"/>
        <v>140059.40095075496</v>
      </c>
      <c r="FE1414" s="276">
        <f t="shared" si="1071"/>
        <v>3032.3718536632637</v>
      </c>
      <c r="FF1414" s="276">
        <f>SUM(FF1415:FF1438)</f>
        <v>262377</v>
      </c>
      <c r="FG1414" s="628">
        <f t="shared" si="1126"/>
        <v>34.971053102977777</v>
      </c>
      <c r="FH1414" s="276">
        <f>SUM(FH1415:FH1438)</f>
        <v>91756</v>
      </c>
      <c r="FI1414" s="276">
        <f>SUM(FI1415:FI1438)</f>
        <v>262377</v>
      </c>
      <c r="FJ1414" s="276">
        <f>SUM(FJ1415:FJ1438)</f>
        <v>2588</v>
      </c>
      <c r="FK1414" s="276">
        <f t="shared" si="1072"/>
        <v>168033</v>
      </c>
      <c r="FL1414" s="276">
        <f>SUM(FL1415:FL1438)</f>
        <v>39884</v>
      </c>
      <c r="FM1414" s="276">
        <f t="shared" si="1072"/>
        <v>125561</v>
      </c>
      <c r="FN1414" s="553"/>
      <c r="FO1414" s="413">
        <v>92479</v>
      </c>
      <c r="FP1414" s="413">
        <v>98078</v>
      </c>
      <c r="FQ1414" s="413">
        <v>109456</v>
      </c>
      <c r="FR1414" s="413">
        <v>115283</v>
      </c>
      <c r="FS1414" s="413">
        <f t="shared" si="1080"/>
        <v>1</v>
      </c>
      <c r="FT1414" s="413">
        <f t="shared" si="1079"/>
        <v>-4</v>
      </c>
      <c r="FU1414" s="413">
        <f t="shared" si="1079"/>
        <v>0</v>
      </c>
      <c r="FV1414" s="413">
        <f t="shared" si="1079"/>
        <v>4</v>
      </c>
      <c r="FW1414" s="553"/>
      <c r="FX1414" s="553"/>
      <c r="FY1414" s="553"/>
    </row>
    <row r="1415" spans="1:181">
      <c r="F1415" s="629" t="s">
        <v>2890</v>
      </c>
      <c r="G1415" s="371" t="s">
        <v>2891</v>
      </c>
      <c r="H1415" s="371"/>
      <c r="I1415" s="392"/>
      <c r="J1415" s="561"/>
      <c r="O1415" s="275">
        <f t="shared" ref="O1415:BC1421" si="1133">O1183</f>
        <v>103510</v>
      </c>
      <c r="P1415" s="275">
        <f t="shared" si="1133"/>
        <v>133849</v>
      </c>
      <c r="Q1415" s="275">
        <f t="shared" si="1133"/>
        <v>137018</v>
      </c>
      <c r="R1415" s="275">
        <f t="shared" si="1133"/>
        <v>171058</v>
      </c>
      <c r="S1415" s="274">
        <f t="shared" si="1133"/>
        <v>133099</v>
      </c>
      <c r="T1415" s="274">
        <f t="shared" si="1133"/>
        <v>135517</v>
      </c>
      <c r="U1415" s="274">
        <f t="shared" si="1133"/>
        <v>166740</v>
      </c>
      <c r="V1415" s="274">
        <f t="shared" si="1133"/>
        <v>146109</v>
      </c>
      <c r="W1415" s="275">
        <f t="shared" si="1133"/>
        <v>94497</v>
      </c>
      <c r="X1415" s="275">
        <f t="shared" si="1133"/>
        <v>122222</v>
      </c>
      <c r="Y1415" s="275">
        <f t="shared" si="1133"/>
        <v>125092</v>
      </c>
      <c r="Z1415" s="275">
        <f t="shared" si="1133"/>
        <v>156157</v>
      </c>
      <c r="AA1415" s="274">
        <f t="shared" si="1133"/>
        <v>121385</v>
      </c>
      <c r="AB1415" s="274">
        <f t="shared" si="1133"/>
        <v>123469</v>
      </c>
      <c r="AC1415" s="274">
        <f t="shared" si="1133"/>
        <v>151672</v>
      </c>
      <c r="AD1415" s="274">
        <f t="shared" si="1133"/>
        <v>132904</v>
      </c>
      <c r="AE1415" s="275">
        <f t="shared" si="1133"/>
        <v>516</v>
      </c>
      <c r="AF1415" s="275">
        <f t="shared" si="1133"/>
        <v>497</v>
      </c>
      <c r="AG1415" s="275">
        <f t="shared" si="1133"/>
        <v>460</v>
      </c>
      <c r="AH1415" s="275">
        <f t="shared" si="1133"/>
        <v>537</v>
      </c>
      <c r="AI1415" s="274">
        <f t="shared" si="1133"/>
        <v>490</v>
      </c>
      <c r="AJ1415" s="274">
        <f t="shared" si="1133"/>
        <v>452</v>
      </c>
      <c r="AK1415" s="274">
        <f t="shared" si="1133"/>
        <v>526</v>
      </c>
      <c r="AL1415" s="274">
        <f t="shared" si="1133"/>
        <v>464</v>
      </c>
      <c r="AM1415" s="275">
        <f t="shared" si="1133"/>
        <v>9012</v>
      </c>
      <c r="AN1415" s="275">
        <f t="shared" si="1133"/>
        <v>11628</v>
      </c>
      <c r="AO1415" s="275">
        <f t="shared" si="1133"/>
        <v>11925</v>
      </c>
      <c r="AP1415" s="275">
        <f t="shared" si="1133"/>
        <v>14901</v>
      </c>
      <c r="AQ1415" s="274">
        <f t="shared" si="1133"/>
        <v>11713</v>
      </c>
      <c r="AR1415" s="274">
        <f t="shared" si="1133"/>
        <v>12045</v>
      </c>
      <c r="AS1415" s="274">
        <f t="shared" si="1133"/>
        <v>15069</v>
      </c>
      <c r="AT1415" s="274">
        <f t="shared" si="1133"/>
        <v>13205</v>
      </c>
      <c r="AU1415" s="275">
        <f t="shared" si="1133"/>
        <v>1680</v>
      </c>
      <c r="AV1415" s="275">
        <f t="shared" si="1133"/>
        <v>2560</v>
      </c>
      <c r="AW1415" s="275">
        <f t="shared" si="1133"/>
        <v>2664</v>
      </c>
      <c r="AX1415" s="275">
        <f t="shared" si="1133"/>
        <v>3465</v>
      </c>
      <c r="AY1415" s="274">
        <f t="shared" si="1133"/>
        <v>2424</v>
      </c>
      <c r="AZ1415" s="274">
        <f t="shared" si="1133"/>
        <v>2505</v>
      </c>
      <c r="BA1415" s="274">
        <f t="shared" si="1133"/>
        <v>3240</v>
      </c>
      <c r="BB1415" s="274">
        <f t="shared" si="1133"/>
        <v>3176</v>
      </c>
      <c r="BC1415" s="275">
        <f t="shared" si="1133"/>
        <v>8071</v>
      </c>
      <c r="BD1415" s="275">
        <f t="shared" si="1061"/>
        <v>9794.3427597846512</v>
      </c>
      <c r="BE1415" s="275">
        <f t="shared" si="1061"/>
        <v>8489.4635150360009</v>
      </c>
      <c r="BF1415" s="275">
        <f t="shared" si="1061"/>
        <v>10581.813340000001</v>
      </c>
      <c r="BG1415" s="274">
        <f t="shared" si="1061"/>
        <v>9428</v>
      </c>
      <c r="BH1415" s="274">
        <f t="shared" si="1061"/>
        <v>8440</v>
      </c>
      <c r="BI1415" s="274">
        <f t="shared" si="1061"/>
        <v>10686</v>
      </c>
      <c r="BJ1415" s="274">
        <f t="shared" si="1061"/>
        <v>9758</v>
      </c>
      <c r="BK1415" s="275">
        <f t="shared" ref="BK1415:CH1425" si="1134">BK1183</f>
        <v>-739</v>
      </c>
      <c r="BL1415" s="275">
        <f t="shared" si="1134"/>
        <v>-726.34275978465053</v>
      </c>
      <c r="BM1415" s="275">
        <f t="shared" si="1134"/>
        <v>771.53648496399944</v>
      </c>
      <c r="BN1415" s="275">
        <f t="shared" si="1134"/>
        <v>854.18665999999996</v>
      </c>
      <c r="BO1415" s="274">
        <f t="shared" si="1134"/>
        <v>-139</v>
      </c>
      <c r="BP1415" s="274">
        <f t="shared" si="1134"/>
        <v>1100</v>
      </c>
      <c r="BQ1415" s="274">
        <f t="shared" si="1134"/>
        <v>1143</v>
      </c>
      <c r="BR1415" s="274">
        <f t="shared" si="1134"/>
        <v>271</v>
      </c>
      <c r="BS1415" s="275">
        <f t="shared" si="1134"/>
        <v>275</v>
      </c>
      <c r="BT1415" s="275">
        <f t="shared" si="1134"/>
        <v>461</v>
      </c>
      <c r="BU1415" s="275">
        <f t="shared" si="1134"/>
        <v>1055</v>
      </c>
      <c r="BV1415" s="275">
        <f t="shared" si="1134"/>
        <v>1546</v>
      </c>
      <c r="BW1415" s="274">
        <f t="shared" si="1134"/>
        <v>810</v>
      </c>
      <c r="BX1415" s="274">
        <f t="shared" si="1134"/>
        <v>1447</v>
      </c>
      <c r="BY1415" s="274">
        <f t="shared" si="1134"/>
        <v>1835</v>
      </c>
      <c r="BZ1415" s="274">
        <f t="shared" si="1134"/>
        <v>760</v>
      </c>
      <c r="CA1415" s="275">
        <f t="shared" si="1134"/>
        <v>1014</v>
      </c>
      <c r="CB1415" s="275">
        <f t="shared" si="1134"/>
        <v>1187.3427597846505</v>
      </c>
      <c r="CC1415" s="275">
        <f t="shared" si="1134"/>
        <v>283.46351503600056</v>
      </c>
      <c r="CD1415" s="275">
        <f t="shared" si="1134"/>
        <v>691.81334000000004</v>
      </c>
      <c r="CE1415" s="274">
        <f t="shared" si="1134"/>
        <v>949</v>
      </c>
      <c r="CF1415" s="274">
        <f t="shared" si="1134"/>
        <v>347</v>
      </c>
      <c r="CG1415" s="274">
        <f t="shared" si="1134"/>
        <v>692</v>
      </c>
      <c r="CH1415" s="274">
        <f t="shared" si="1134"/>
        <v>489</v>
      </c>
      <c r="CI1415" s="562"/>
      <c r="CJ1415" s="275">
        <f t="shared" ref="CJ1415:DW1421" si="1135">CJ1183</f>
        <v>8074</v>
      </c>
      <c r="CK1415" s="275">
        <f t="shared" si="1135"/>
        <v>11291</v>
      </c>
      <c r="CL1415" s="275">
        <f t="shared" si="1135"/>
        <v>11636</v>
      </c>
      <c r="CM1415" s="275">
        <f t="shared" si="1135"/>
        <v>14119</v>
      </c>
      <c r="CN1415" s="274">
        <f t="shared" si="1135"/>
        <v>9428</v>
      </c>
      <c r="CO1415" s="274">
        <f t="shared" si="1135"/>
        <v>9910.1778582194584</v>
      </c>
      <c r="CP1415" s="274">
        <f t="shared" si="1135"/>
        <v>12035.8178009493</v>
      </c>
      <c r="CQ1415" s="274">
        <f t="shared" si="1135"/>
        <v>10852.204714702784</v>
      </c>
      <c r="CR1415" s="275">
        <f t="shared" si="1135"/>
        <v>6408</v>
      </c>
      <c r="CS1415" s="275">
        <f t="shared" si="1135"/>
        <v>8719</v>
      </c>
      <c r="CT1415" s="275">
        <f t="shared" si="1135"/>
        <v>8899</v>
      </c>
      <c r="CU1415" s="275">
        <f t="shared" si="1135"/>
        <v>11124</v>
      </c>
      <c r="CV1415" s="274">
        <f t="shared" si="1135"/>
        <v>7650</v>
      </c>
      <c r="CW1415" s="274">
        <f t="shared" si="1135"/>
        <v>8004.1778582194593</v>
      </c>
      <c r="CX1415" s="274">
        <f t="shared" si="1135"/>
        <v>9929.8178009493004</v>
      </c>
      <c r="CY1415" s="274">
        <f t="shared" si="1135"/>
        <v>8744.2047147027843</v>
      </c>
      <c r="CZ1415" s="275">
        <f t="shared" si="1135"/>
        <v>592</v>
      </c>
      <c r="DA1415" s="275">
        <f t="shared" si="1135"/>
        <v>772</v>
      </c>
      <c r="DB1415" s="275">
        <f t="shared" si="1135"/>
        <v>787</v>
      </c>
      <c r="DC1415" s="275">
        <f t="shared" si="1135"/>
        <v>806</v>
      </c>
      <c r="DD1415" s="274">
        <f t="shared" si="1135"/>
        <v>4</v>
      </c>
      <c r="DE1415" s="274">
        <f t="shared" si="1135"/>
        <v>4</v>
      </c>
      <c r="DF1415" s="274">
        <f t="shared" si="1135"/>
        <v>5</v>
      </c>
      <c r="DG1415" s="274">
        <f t="shared" si="1135"/>
        <v>5</v>
      </c>
      <c r="DH1415" s="275">
        <f t="shared" si="1135"/>
        <v>1074</v>
      </c>
      <c r="DI1415" s="275">
        <f t="shared" si="1135"/>
        <v>1800</v>
      </c>
      <c r="DJ1415" s="275">
        <f t="shared" si="1135"/>
        <v>1950</v>
      </c>
      <c r="DK1415" s="275">
        <f t="shared" si="1135"/>
        <v>2189</v>
      </c>
      <c r="DL1415" s="274">
        <f t="shared" si="1135"/>
        <v>1774</v>
      </c>
      <c r="DM1415" s="274">
        <f t="shared" si="1135"/>
        <v>1902</v>
      </c>
      <c r="DN1415" s="274">
        <f t="shared" si="1135"/>
        <v>2101</v>
      </c>
      <c r="DO1415" s="274">
        <f t="shared" si="1135"/>
        <v>2103</v>
      </c>
      <c r="DP1415" s="275">
        <f t="shared" si="1135"/>
        <v>-3</v>
      </c>
      <c r="DQ1415" s="275">
        <f t="shared" si="1135"/>
        <v>-1496.6572402153497</v>
      </c>
      <c r="DR1415" s="275">
        <f t="shared" si="1135"/>
        <v>-3146.5364849639991</v>
      </c>
      <c r="DS1415" s="275">
        <f t="shared" si="1135"/>
        <v>-3537.1866600000003</v>
      </c>
      <c r="DT1415" s="274">
        <f t="shared" si="1135"/>
        <v>0</v>
      </c>
      <c r="DU1415" s="274">
        <f t="shared" si="1135"/>
        <v>-1470.1778582194599</v>
      </c>
      <c r="DV1415" s="274">
        <f t="shared" si="1135"/>
        <v>-1349.8178009493015</v>
      </c>
      <c r="DW1415" s="274">
        <f t="shared" si="1135"/>
        <v>-1094.2047147027843</v>
      </c>
      <c r="DX1415" s="615">
        <f t="shared" si="964"/>
        <v>0.91292628731523529</v>
      </c>
      <c r="DY1415" s="615">
        <f t="shared" si="964"/>
        <v>0.91313345635753718</v>
      </c>
      <c r="DZ1415" s="615">
        <f t="shared" si="964"/>
        <v>0.91296034097709788</v>
      </c>
      <c r="EA1415" s="615">
        <f t="shared" si="963"/>
        <v>0.91288919547755731</v>
      </c>
      <c r="EB1415" s="616">
        <f t="shared" si="963"/>
        <v>0.91199032299265959</v>
      </c>
      <c r="EC1415" s="616">
        <f t="shared" si="963"/>
        <v>0.91109602485297048</v>
      </c>
      <c r="ED1415" s="616">
        <f t="shared" si="963"/>
        <v>0.90963176202470908</v>
      </c>
      <c r="EE1415" s="616">
        <f t="shared" si="963"/>
        <v>0.90962226830653825</v>
      </c>
      <c r="EF1415" s="553"/>
      <c r="EG1415" s="275">
        <f t="shared" ref="EG1415:EM1430" si="1136">EG1183</f>
        <v>103515</v>
      </c>
      <c r="EH1415" s="275">
        <f t="shared" si="1136"/>
        <v>93865</v>
      </c>
      <c r="EI1415" s="275">
        <f t="shared" si="1136"/>
        <v>9648</v>
      </c>
      <c r="EJ1415" s="275">
        <f t="shared" si="1136"/>
        <v>1298</v>
      </c>
      <c r="EK1415" s="275">
        <f t="shared" si="1136"/>
        <v>10228</v>
      </c>
      <c r="EL1415" s="275">
        <f t="shared" si="1136"/>
        <v>52649</v>
      </c>
      <c r="EM1415" s="275">
        <f t="shared" si="1136"/>
        <v>52582</v>
      </c>
      <c r="EN1415" s="617">
        <f t="shared" si="1102"/>
        <v>0.90677679563348312</v>
      </c>
      <c r="EO1415" s="275">
        <f t="shared" si="1103"/>
        <v>13.453565505804313</v>
      </c>
      <c r="EP1415" s="617">
        <f t="shared" si="1104"/>
        <v>9.8806936192822298E-2</v>
      </c>
      <c r="EQ1415" s="275">
        <f t="shared" si="1105"/>
        <v>194267.69739216319</v>
      </c>
      <c r="ER1415" s="275">
        <f t="shared" si="1106"/>
        <v>2057.1044590671077</v>
      </c>
      <c r="ES1415" s="618"/>
      <c r="ET1415" s="274">
        <f t="shared" ref="ET1415:EZ1430" si="1137">ET1183</f>
        <v>136783</v>
      </c>
      <c r="EU1415" s="274">
        <f t="shared" si="1137"/>
        <v>122802</v>
      </c>
      <c r="EV1415" s="274">
        <f t="shared" si="1137"/>
        <v>13981</v>
      </c>
      <c r="EW1415" s="274">
        <f t="shared" si="1137"/>
        <v>2732</v>
      </c>
      <c r="EX1415" s="274">
        <f t="shared" si="1137"/>
        <v>20601</v>
      </c>
      <c r="EY1415" s="274">
        <f t="shared" si="1137"/>
        <v>74975</v>
      </c>
      <c r="EZ1415" s="274">
        <f t="shared" si="1137"/>
        <v>74848</v>
      </c>
      <c r="FA1415" s="619">
        <f t="shared" si="1067"/>
        <v>0.89778700569515213</v>
      </c>
      <c r="FB1415" s="620">
        <f t="shared" si="1068"/>
        <v>19.540805378728273</v>
      </c>
      <c r="FC1415" s="619">
        <f t="shared" si="1069"/>
        <v>0.15061082152021815</v>
      </c>
      <c r="FD1415" s="274">
        <f t="shared" si="1070"/>
        <v>274771.59053017671</v>
      </c>
      <c r="FE1415" s="274">
        <f t="shared" si="1071"/>
        <v>3041.7201083083942</v>
      </c>
      <c r="FF1415" s="274">
        <f t="shared" ref="FF1415:FF1438" si="1138">FF1183</f>
        <v>12013</v>
      </c>
      <c r="FG1415" s="620">
        <f t="shared" si="1126"/>
        <v>23.424623324731542</v>
      </c>
      <c r="FH1415" s="274">
        <f t="shared" ref="FH1415:FJ1430" si="1139">FH1183</f>
        <v>2814</v>
      </c>
      <c r="FI1415" s="274">
        <f t="shared" si="1139"/>
        <v>12013</v>
      </c>
      <c r="FJ1415" s="274">
        <f t="shared" si="1139"/>
        <v>145</v>
      </c>
      <c r="FK1415" s="274">
        <f t="shared" si="1072"/>
        <v>9054</v>
      </c>
      <c r="FL1415" s="274">
        <f t="shared" ref="FL1415:FL1438" si="1140">FL1183</f>
        <v>2838</v>
      </c>
      <c r="FM1415" s="274">
        <f t="shared" si="1072"/>
        <v>6071</v>
      </c>
      <c r="FN1415" s="553"/>
      <c r="FO1415" s="413">
        <v>2836</v>
      </c>
      <c r="FP1415" s="413">
        <v>2943</v>
      </c>
      <c r="FQ1415" s="413">
        <v>3779</v>
      </c>
      <c r="FR1415" s="413">
        <v>3688</v>
      </c>
      <c r="FS1415" s="413">
        <f t="shared" si="1080"/>
        <v>-412</v>
      </c>
      <c r="FT1415" s="413">
        <f t="shared" si="1079"/>
        <v>-438</v>
      </c>
      <c r="FU1415" s="413">
        <f t="shared" si="1079"/>
        <v>-539</v>
      </c>
      <c r="FV1415" s="413">
        <f t="shared" si="1079"/>
        <v>-512</v>
      </c>
      <c r="FW1415" s="553"/>
      <c r="FX1415" s="553"/>
      <c r="FY1415" s="553"/>
    </row>
    <row r="1416" spans="1:181">
      <c r="F1416" s="629" t="s">
        <v>2892</v>
      </c>
      <c r="G1416" s="371" t="s">
        <v>2893</v>
      </c>
      <c r="H1416" s="371"/>
      <c r="I1416" s="392"/>
      <c r="J1416" s="561"/>
      <c r="O1416" s="275">
        <f t="shared" si="1133"/>
        <v>42330</v>
      </c>
      <c r="P1416" s="275">
        <f t="shared" si="1133"/>
        <v>60640</v>
      </c>
      <c r="Q1416" s="275">
        <f t="shared" si="1133"/>
        <v>66865</v>
      </c>
      <c r="R1416" s="275">
        <f t="shared" si="1133"/>
        <v>70209</v>
      </c>
      <c r="S1416" s="274">
        <f t="shared" si="1133"/>
        <v>65653</v>
      </c>
      <c r="T1416" s="274">
        <f t="shared" si="1133"/>
        <v>71099</v>
      </c>
      <c r="U1416" s="274">
        <f t="shared" si="1133"/>
        <v>75729</v>
      </c>
      <c r="V1416" s="274">
        <f t="shared" si="1133"/>
        <v>82047</v>
      </c>
      <c r="W1416" s="275">
        <f t="shared" si="1133"/>
        <v>33951</v>
      </c>
      <c r="X1416" s="275">
        <f t="shared" si="1133"/>
        <v>48581</v>
      </c>
      <c r="Y1416" s="275">
        <f t="shared" si="1133"/>
        <v>53594</v>
      </c>
      <c r="Z1416" s="275">
        <f t="shared" si="1133"/>
        <v>56235</v>
      </c>
      <c r="AA1416" s="274">
        <f t="shared" si="1133"/>
        <v>52223</v>
      </c>
      <c r="AB1416" s="274">
        <f t="shared" si="1133"/>
        <v>56586</v>
      </c>
      <c r="AC1416" s="274">
        <f t="shared" si="1133"/>
        <v>60320</v>
      </c>
      <c r="AD1416" s="274">
        <f t="shared" si="1133"/>
        <v>65542</v>
      </c>
      <c r="AE1416" s="275">
        <f t="shared" si="1133"/>
        <v>209</v>
      </c>
      <c r="AF1416" s="275">
        <f t="shared" si="1133"/>
        <v>222</v>
      </c>
      <c r="AG1416" s="275">
        <f t="shared" si="1133"/>
        <v>224</v>
      </c>
      <c r="AH1416" s="275">
        <f t="shared" si="1133"/>
        <v>218</v>
      </c>
      <c r="AI1416" s="274">
        <f t="shared" si="1133"/>
        <v>238</v>
      </c>
      <c r="AJ1416" s="274">
        <f t="shared" si="1133"/>
        <v>235</v>
      </c>
      <c r="AK1416" s="274">
        <f t="shared" si="1133"/>
        <v>237</v>
      </c>
      <c r="AL1416" s="274">
        <f t="shared" si="1133"/>
        <v>261</v>
      </c>
      <c r="AM1416" s="275">
        <f t="shared" si="1133"/>
        <v>8380</v>
      </c>
      <c r="AN1416" s="275">
        <f t="shared" si="1133"/>
        <v>12058</v>
      </c>
      <c r="AO1416" s="275">
        <f t="shared" si="1133"/>
        <v>13274</v>
      </c>
      <c r="AP1416" s="275">
        <f t="shared" si="1133"/>
        <v>13976</v>
      </c>
      <c r="AQ1416" s="274">
        <f t="shared" si="1133"/>
        <v>13429</v>
      </c>
      <c r="AR1416" s="274">
        <f t="shared" si="1133"/>
        <v>14504</v>
      </c>
      <c r="AS1416" s="274">
        <f t="shared" si="1133"/>
        <v>15413</v>
      </c>
      <c r="AT1416" s="274">
        <f t="shared" si="1133"/>
        <v>16501</v>
      </c>
      <c r="AU1416" s="275">
        <f t="shared" si="1133"/>
        <v>3772</v>
      </c>
      <c r="AV1416" s="275">
        <f t="shared" si="1133"/>
        <v>5540</v>
      </c>
      <c r="AW1416" s="275">
        <f t="shared" si="1133"/>
        <v>6095</v>
      </c>
      <c r="AX1416" s="275">
        <f t="shared" si="1133"/>
        <v>6699</v>
      </c>
      <c r="AY1416" s="274">
        <f t="shared" si="1133"/>
        <v>5388</v>
      </c>
      <c r="AZ1416" s="274">
        <f t="shared" si="1133"/>
        <v>5891</v>
      </c>
      <c r="BA1416" s="274">
        <f t="shared" si="1133"/>
        <v>6464</v>
      </c>
      <c r="BB1416" s="274">
        <f t="shared" si="1133"/>
        <v>6551</v>
      </c>
      <c r="BC1416" s="275">
        <f t="shared" si="1133"/>
        <v>5463</v>
      </c>
      <c r="BD1416" s="275">
        <f t="shared" si="1061"/>
        <v>6748.5312569840407</v>
      </c>
      <c r="BE1416" s="275">
        <f t="shared" si="1061"/>
        <v>6934.2196903674821</v>
      </c>
      <c r="BF1416" s="275">
        <f t="shared" si="1061"/>
        <v>6895.9858850000001</v>
      </c>
      <c r="BG1416" s="274">
        <f t="shared" si="1061"/>
        <v>7895</v>
      </c>
      <c r="BH1416" s="274">
        <f t="shared" si="1061"/>
        <v>8013</v>
      </c>
      <c r="BI1416" s="274">
        <f t="shared" si="1061"/>
        <v>8117</v>
      </c>
      <c r="BJ1416" s="274">
        <f t="shared" si="1061"/>
        <v>9223</v>
      </c>
      <c r="BK1416" s="275">
        <f t="shared" si="1134"/>
        <v>-855</v>
      </c>
      <c r="BL1416" s="275">
        <f t="shared" si="1134"/>
        <v>-230.53125698404057</v>
      </c>
      <c r="BM1416" s="275">
        <f t="shared" si="1134"/>
        <v>244.78030963251814</v>
      </c>
      <c r="BN1416" s="275">
        <f t="shared" si="1134"/>
        <v>381.014115</v>
      </c>
      <c r="BO1416" s="274">
        <f t="shared" si="1134"/>
        <v>146</v>
      </c>
      <c r="BP1416" s="274">
        <f t="shared" si="1134"/>
        <v>600</v>
      </c>
      <c r="BQ1416" s="274">
        <f t="shared" si="1134"/>
        <v>832</v>
      </c>
      <c r="BR1416" s="274">
        <f t="shared" si="1134"/>
        <v>727</v>
      </c>
      <c r="BS1416" s="275">
        <f t="shared" si="1134"/>
        <v>384</v>
      </c>
      <c r="BT1416" s="275">
        <f t="shared" si="1134"/>
        <v>505</v>
      </c>
      <c r="BU1416" s="275">
        <f t="shared" si="1134"/>
        <v>464</v>
      </c>
      <c r="BV1416" s="275">
        <f t="shared" si="1134"/>
        <v>425</v>
      </c>
      <c r="BW1416" s="274">
        <f t="shared" si="1134"/>
        <v>833</v>
      </c>
      <c r="BX1416" s="274">
        <f t="shared" si="1134"/>
        <v>868</v>
      </c>
      <c r="BY1416" s="274">
        <f t="shared" si="1134"/>
        <v>876</v>
      </c>
      <c r="BZ1416" s="274">
        <f t="shared" si="1134"/>
        <v>768</v>
      </c>
      <c r="CA1416" s="275">
        <f t="shared" si="1134"/>
        <v>1239</v>
      </c>
      <c r="CB1416" s="275">
        <f t="shared" si="1134"/>
        <v>735.53125698404051</v>
      </c>
      <c r="CC1416" s="275">
        <f t="shared" si="1134"/>
        <v>219.21969036748186</v>
      </c>
      <c r="CD1416" s="275">
        <f t="shared" si="1134"/>
        <v>43.985885000000003</v>
      </c>
      <c r="CE1416" s="274">
        <f t="shared" si="1134"/>
        <v>687</v>
      </c>
      <c r="CF1416" s="274">
        <f t="shared" si="1134"/>
        <v>268</v>
      </c>
      <c r="CG1416" s="274">
        <f t="shared" si="1134"/>
        <v>44</v>
      </c>
      <c r="CH1416" s="274">
        <f t="shared" si="1134"/>
        <v>41</v>
      </c>
      <c r="CI1416" s="562"/>
      <c r="CJ1416" s="275">
        <f t="shared" si="1135"/>
        <v>5462</v>
      </c>
      <c r="CK1416" s="275">
        <f t="shared" si="1135"/>
        <v>8114</v>
      </c>
      <c r="CL1416" s="275">
        <f t="shared" si="1135"/>
        <v>8753</v>
      </c>
      <c r="CM1416" s="275">
        <f t="shared" si="1135"/>
        <v>8897</v>
      </c>
      <c r="CN1416" s="274">
        <f t="shared" si="1135"/>
        <v>7895</v>
      </c>
      <c r="CO1416" s="274">
        <f t="shared" si="1135"/>
        <v>8555.709100983282</v>
      </c>
      <c r="CP1416" s="274">
        <f t="shared" si="1135"/>
        <v>8819.1433305780429</v>
      </c>
      <c r="CQ1416" s="274">
        <f t="shared" si="1135"/>
        <v>9312.0806197664569</v>
      </c>
      <c r="CR1416" s="275">
        <f t="shared" si="1135"/>
        <v>3255</v>
      </c>
      <c r="CS1416" s="275">
        <f t="shared" si="1135"/>
        <v>4696</v>
      </c>
      <c r="CT1416" s="275">
        <f t="shared" si="1135"/>
        <v>5143</v>
      </c>
      <c r="CU1416" s="275">
        <f t="shared" si="1135"/>
        <v>5217</v>
      </c>
      <c r="CV1416" s="274">
        <f t="shared" si="1135"/>
        <v>5492</v>
      </c>
      <c r="CW1416" s="274">
        <f t="shared" si="1135"/>
        <v>6002.7091009832802</v>
      </c>
      <c r="CX1416" s="274">
        <f t="shared" si="1135"/>
        <v>6242.1433305780438</v>
      </c>
      <c r="CY1416" s="274">
        <f t="shared" si="1135"/>
        <v>6683.0806197664597</v>
      </c>
      <c r="CZ1416" s="275">
        <f t="shared" si="1135"/>
        <v>1088</v>
      </c>
      <c r="DA1416" s="275">
        <f t="shared" si="1135"/>
        <v>1423</v>
      </c>
      <c r="DB1416" s="275">
        <f t="shared" si="1135"/>
        <v>1447</v>
      </c>
      <c r="DC1416" s="275">
        <f t="shared" si="1135"/>
        <v>1479</v>
      </c>
      <c r="DD1416" s="274">
        <f t="shared" si="1135"/>
        <v>437</v>
      </c>
      <c r="DE1416" s="274">
        <f t="shared" si="1135"/>
        <v>444</v>
      </c>
      <c r="DF1416" s="274">
        <f t="shared" si="1135"/>
        <v>469</v>
      </c>
      <c r="DG1416" s="274">
        <f t="shared" si="1135"/>
        <v>517</v>
      </c>
      <c r="DH1416" s="275">
        <f t="shared" si="1135"/>
        <v>1119</v>
      </c>
      <c r="DI1416" s="275">
        <f t="shared" si="1135"/>
        <v>1995</v>
      </c>
      <c r="DJ1416" s="275">
        <f t="shared" si="1135"/>
        <v>2163</v>
      </c>
      <c r="DK1416" s="275">
        <f t="shared" si="1135"/>
        <v>2201</v>
      </c>
      <c r="DL1416" s="274">
        <f t="shared" si="1135"/>
        <v>1966</v>
      </c>
      <c r="DM1416" s="274">
        <f t="shared" si="1135"/>
        <v>2109</v>
      </c>
      <c r="DN1416" s="274">
        <f t="shared" si="1135"/>
        <v>2108</v>
      </c>
      <c r="DO1416" s="274">
        <f t="shared" si="1135"/>
        <v>2112</v>
      </c>
      <c r="DP1416" s="275">
        <f t="shared" si="1135"/>
        <v>1</v>
      </c>
      <c r="DQ1416" s="275">
        <f t="shared" si="1135"/>
        <v>-1365.4687430159595</v>
      </c>
      <c r="DR1416" s="275">
        <f t="shared" si="1135"/>
        <v>-1818.7803096325181</v>
      </c>
      <c r="DS1416" s="275">
        <f t="shared" si="1135"/>
        <v>-2001.0141149999999</v>
      </c>
      <c r="DT1416" s="274">
        <f t="shared" si="1135"/>
        <v>0</v>
      </c>
      <c r="DU1416" s="274">
        <f t="shared" si="1135"/>
        <v>-542.70910098327943</v>
      </c>
      <c r="DV1416" s="274">
        <f t="shared" si="1135"/>
        <v>-702.14333057804356</v>
      </c>
      <c r="DW1416" s="274">
        <f t="shared" si="1135"/>
        <v>-89.080619766459051</v>
      </c>
      <c r="DX1416" s="615">
        <f t="shared" si="964"/>
        <v>0.80205527994330261</v>
      </c>
      <c r="DY1416" s="615">
        <f t="shared" si="964"/>
        <v>0.80113786279683374</v>
      </c>
      <c r="DZ1416" s="615">
        <f t="shared" si="964"/>
        <v>0.80152546175128991</v>
      </c>
      <c r="EA1416" s="615">
        <f t="shared" si="963"/>
        <v>0.80096568815963765</v>
      </c>
      <c r="EB1416" s="616">
        <f t="shared" si="963"/>
        <v>0.79543966003076783</v>
      </c>
      <c r="EC1416" s="616">
        <f t="shared" si="963"/>
        <v>0.79587617266065624</v>
      </c>
      <c r="ED1416" s="616">
        <f t="shared" si="963"/>
        <v>0.79652444902217112</v>
      </c>
      <c r="EE1416" s="616">
        <f t="shared" si="963"/>
        <v>0.79883481419186564</v>
      </c>
      <c r="EF1416" s="553"/>
      <c r="EG1416" s="275">
        <f t="shared" si="1136"/>
        <v>43129</v>
      </c>
      <c r="EH1416" s="275">
        <f t="shared" si="1136"/>
        <v>34907</v>
      </c>
      <c r="EI1416" s="275">
        <f t="shared" si="1136"/>
        <v>8222</v>
      </c>
      <c r="EJ1416" s="275">
        <f t="shared" si="1136"/>
        <v>3317</v>
      </c>
      <c r="EK1416" s="275">
        <f t="shared" si="1136"/>
        <v>11006</v>
      </c>
      <c r="EL1416" s="275">
        <f t="shared" si="1136"/>
        <v>143435</v>
      </c>
      <c r="EM1416" s="275">
        <f t="shared" si="1136"/>
        <v>137697</v>
      </c>
      <c r="EN1416" s="617">
        <f t="shared" si="1102"/>
        <v>0.80936260984488395</v>
      </c>
      <c r="EO1416" s="275">
        <f t="shared" si="1103"/>
        <v>40.34298224276332</v>
      </c>
      <c r="EP1416" s="617">
        <f t="shared" si="1104"/>
        <v>0.25518792459829814</v>
      </c>
      <c r="EQ1416" s="275">
        <f t="shared" si="1105"/>
        <v>76731.620594694454</v>
      </c>
      <c r="ER1416" s="275">
        <f t="shared" si="1106"/>
        <v>2007.4269349852696</v>
      </c>
      <c r="ES1416" s="618"/>
      <c r="ET1416" s="274">
        <f t="shared" si="1137"/>
        <v>63019</v>
      </c>
      <c r="EU1416" s="274">
        <f t="shared" si="1137"/>
        <v>49172</v>
      </c>
      <c r="EV1416" s="274">
        <f t="shared" si="1137"/>
        <v>13846</v>
      </c>
      <c r="EW1416" s="274">
        <f t="shared" si="1137"/>
        <v>5530</v>
      </c>
      <c r="EX1416" s="274">
        <f t="shared" si="1137"/>
        <v>17349</v>
      </c>
      <c r="EY1416" s="274">
        <f t="shared" si="1137"/>
        <v>181933</v>
      </c>
      <c r="EZ1416" s="274">
        <f t="shared" si="1137"/>
        <v>174530</v>
      </c>
      <c r="FA1416" s="619">
        <f t="shared" si="1067"/>
        <v>0.78027261619511579</v>
      </c>
      <c r="FB1416" s="620">
        <f t="shared" si="1068"/>
        <v>39.939332659251768</v>
      </c>
      <c r="FC1416" s="619">
        <f t="shared" si="1069"/>
        <v>0.27529792602231073</v>
      </c>
      <c r="FD1416" s="274">
        <f t="shared" si="1070"/>
        <v>95359.280614292074</v>
      </c>
      <c r="FE1416" s="274">
        <f t="shared" si="1071"/>
        <v>2640.4247598311654</v>
      </c>
      <c r="FF1416" s="274">
        <f t="shared" si="1138"/>
        <v>13629</v>
      </c>
      <c r="FG1416" s="620">
        <f t="shared" si="1126"/>
        <v>45.858096705554338</v>
      </c>
      <c r="FH1416" s="274">
        <f t="shared" si="1139"/>
        <v>6250</v>
      </c>
      <c r="FI1416" s="274">
        <f t="shared" si="1139"/>
        <v>13629</v>
      </c>
      <c r="FJ1416" s="274">
        <f t="shared" si="1139"/>
        <v>208</v>
      </c>
      <c r="FK1416" s="274">
        <f t="shared" si="1072"/>
        <v>7171</v>
      </c>
      <c r="FL1416" s="274">
        <f t="shared" si="1140"/>
        <v>1336</v>
      </c>
      <c r="FM1416" s="274">
        <f t="shared" si="1072"/>
        <v>5627</v>
      </c>
      <c r="FN1416" s="553"/>
      <c r="FO1416" s="413">
        <v>6300</v>
      </c>
      <c r="FP1416" s="413">
        <v>6917</v>
      </c>
      <c r="FQ1416" s="413">
        <v>7538</v>
      </c>
      <c r="FR1416" s="413">
        <v>7784</v>
      </c>
      <c r="FS1416" s="413">
        <f t="shared" si="1080"/>
        <v>-912</v>
      </c>
      <c r="FT1416" s="413">
        <f t="shared" si="1079"/>
        <v>-1026</v>
      </c>
      <c r="FU1416" s="413">
        <f t="shared" si="1079"/>
        <v>-1074</v>
      </c>
      <c r="FV1416" s="413">
        <f t="shared" si="1079"/>
        <v>-1233</v>
      </c>
      <c r="FW1416" s="553"/>
      <c r="FX1416" s="553"/>
      <c r="FY1416" s="553"/>
    </row>
    <row r="1417" spans="1:181">
      <c r="F1417" s="629" t="s">
        <v>2894</v>
      </c>
      <c r="G1417" s="371" t="s">
        <v>2895</v>
      </c>
      <c r="H1417" s="371"/>
      <c r="I1417" s="392"/>
      <c r="J1417" s="561"/>
      <c r="O1417" s="275">
        <f t="shared" si="1133"/>
        <v>8360</v>
      </c>
      <c r="P1417" s="275">
        <f t="shared" si="1133"/>
        <v>12502</v>
      </c>
      <c r="Q1417" s="275">
        <f t="shared" si="1133"/>
        <v>13717</v>
      </c>
      <c r="R1417" s="275">
        <f t="shared" si="1133"/>
        <v>15424</v>
      </c>
      <c r="S1417" s="274">
        <f t="shared" si="1133"/>
        <v>10732</v>
      </c>
      <c r="T1417" s="274">
        <f t="shared" si="1133"/>
        <v>11802</v>
      </c>
      <c r="U1417" s="274">
        <f t="shared" si="1133"/>
        <v>12882</v>
      </c>
      <c r="V1417" s="274">
        <f t="shared" si="1133"/>
        <v>13536</v>
      </c>
      <c r="W1417" s="275">
        <f t="shared" si="1133"/>
        <v>4634</v>
      </c>
      <c r="X1417" s="275">
        <f t="shared" si="1133"/>
        <v>7262</v>
      </c>
      <c r="Y1417" s="275">
        <f t="shared" si="1133"/>
        <v>7960</v>
      </c>
      <c r="Z1417" s="275">
        <f t="shared" si="1133"/>
        <v>9181</v>
      </c>
      <c r="AA1417" s="274">
        <f t="shared" si="1133"/>
        <v>6582</v>
      </c>
      <c r="AB1417" s="274">
        <f t="shared" si="1133"/>
        <v>7239</v>
      </c>
      <c r="AC1417" s="274">
        <f t="shared" si="1133"/>
        <v>7923</v>
      </c>
      <c r="AD1417" s="274">
        <f t="shared" si="1133"/>
        <v>8432</v>
      </c>
      <c r="AE1417" s="275">
        <f t="shared" si="1133"/>
        <v>41</v>
      </c>
      <c r="AF1417" s="275">
        <f t="shared" si="1133"/>
        <v>45</v>
      </c>
      <c r="AG1417" s="275">
        <f t="shared" si="1133"/>
        <v>45</v>
      </c>
      <c r="AH1417" s="275">
        <f t="shared" si="1133"/>
        <v>48</v>
      </c>
      <c r="AI1417" s="274">
        <f t="shared" si="1133"/>
        <v>39</v>
      </c>
      <c r="AJ1417" s="274">
        <f t="shared" si="1133"/>
        <v>39</v>
      </c>
      <c r="AK1417" s="274">
        <f t="shared" si="1133"/>
        <v>40</v>
      </c>
      <c r="AL1417" s="274">
        <f t="shared" si="1133"/>
        <v>43</v>
      </c>
      <c r="AM1417" s="275">
        <f t="shared" si="1133"/>
        <v>3724</v>
      </c>
      <c r="AN1417" s="275">
        <f t="shared" si="1133"/>
        <v>5240</v>
      </c>
      <c r="AO1417" s="275">
        <f t="shared" si="1133"/>
        <v>5758</v>
      </c>
      <c r="AP1417" s="275">
        <f t="shared" si="1133"/>
        <v>6243</v>
      </c>
      <c r="AQ1417" s="274">
        <f t="shared" si="1133"/>
        <v>4151</v>
      </c>
      <c r="AR1417" s="274">
        <f t="shared" si="1133"/>
        <v>4564</v>
      </c>
      <c r="AS1417" s="274">
        <f t="shared" si="1133"/>
        <v>4959</v>
      </c>
      <c r="AT1417" s="274">
        <f t="shared" si="1133"/>
        <v>5105</v>
      </c>
      <c r="AU1417" s="275">
        <f t="shared" si="1133"/>
        <v>453</v>
      </c>
      <c r="AV1417" s="275">
        <f t="shared" si="1133"/>
        <v>823</v>
      </c>
      <c r="AW1417" s="275">
        <f t="shared" si="1133"/>
        <v>913</v>
      </c>
      <c r="AX1417" s="275">
        <f t="shared" si="1133"/>
        <v>1013</v>
      </c>
      <c r="AY1417" s="274">
        <f t="shared" si="1133"/>
        <v>1048</v>
      </c>
      <c r="AZ1417" s="274">
        <f t="shared" si="1133"/>
        <v>1149</v>
      </c>
      <c r="BA1417" s="274">
        <f t="shared" si="1133"/>
        <v>1324</v>
      </c>
      <c r="BB1417" s="274">
        <f t="shared" si="1133"/>
        <v>1433</v>
      </c>
      <c r="BC1417" s="275">
        <f t="shared" si="1133"/>
        <v>1855</v>
      </c>
      <c r="BD1417" s="275">
        <f t="shared" si="1061"/>
        <v>2542</v>
      </c>
      <c r="BE1417" s="275">
        <f t="shared" si="1061"/>
        <v>2763</v>
      </c>
      <c r="BF1417" s="275">
        <f t="shared" si="1061"/>
        <v>2932</v>
      </c>
      <c r="BG1417" s="274">
        <f t="shared" si="1061"/>
        <v>2674</v>
      </c>
      <c r="BH1417" s="274">
        <f t="shared" si="1061"/>
        <v>3095</v>
      </c>
      <c r="BI1417" s="274">
        <f t="shared" si="1061"/>
        <v>3340</v>
      </c>
      <c r="BJ1417" s="274">
        <f t="shared" si="1061"/>
        <v>3346</v>
      </c>
      <c r="BK1417" s="275">
        <f t="shared" si="1134"/>
        <v>1416</v>
      </c>
      <c r="BL1417" s="275">
        <f t="shared" si="1134"/>
        <v>1875</v>
      </c>
      <c r="BM1417" s="275">
        <f t="shared" si="1134"/>
        <v>2082</v>
      </c>
      <c r="BN1417" s="275">
        <f t="shared" si="1134"/>
        <v>2298</v>
      </c>
      <c r="BO1417" s="274">
        <f t="shared" si="1134"/>
        <v>429</v>
      </c>
      <c r="BP1417" s="274">
        <f t="shared" si="1134"/>
        <v>320</v>
      </c>
      <c r="BQ1417" s="274">
        <f t="shared" si="1134"/>
        <v>295</v>
      </c>
      <c r="BR1417" s="274">
        <f t="shared" si="1134"/>
        <v>326</v>
      </c>
      <c r="BS1417" s="275">
        <f t="shared" si="1134"/>
        <v>1561</v>
      </c>
      <c r="BT1417" s="275">
        <f t="shared" si="1134"/>
        <v>1875</v>
      </c>
      <c r="BU1417" s="275">
        <f t="shared" si="1134"/>
        <v>2082</v>
      </c>
      <c r="BV1417" s="275">
        <f t="shared" si="1134"/>
        <v>2298</v>
      </c>
      <c r="BW1417" s="274">
        <f t="shared" si="1134"/>
        <v>429</v>
      </c>
      <c r="BX1417" s="274">
        <f t="shared" si="1134"/>
        <v>320</v>
      </c>
      <c r="BY1417" s="274">
        <f t="shared" si="1134"/>
        <v>295</v>
      </c>
      <c r="BZ1417" s="274">
        <f t="shared" si="1134"/>
        <v>326</v>
      </c>
      <c r="CA1417" s="275">
        <f t="shared" si="1134"/>
        <v>145</v>
      </c>
      <c r="CB1417" s="275">
        <f t="shared" si="1134"/>
        <v>0</v>
      </c>
      <c r="CC1417" s="275">
        <f t="shared" si="1134"/>
        <v>0</v>
      </c>
      <c r="CD1417" s="275">
        <f t="shared" si="1134"/>
        <v>0</v>
      </c>
      <c r="CE1417" s="274">
        <f t="shared" si="1134"/>
        <v>0</v>
      </c>
      <c r="CF1417" s="274">
        <f t="shared" si="1134"/>
        <v>0</v>
      </c>
      <c r="CG1417" s="274">
        <f t="shared" si="1134"/>
        <v>0</v>
      </c>
      <c r="CH1417" s="274">
        <f t="shared" si="1134"/>
        <v>0</v>
      </c>
      <c r="CI1417" s="562"/>
      <c r="CJ1417" s="275">
        <f t="shared" si="1135"/>
        <v>1856</v>
      </c>
      <c r="CK1417" s="275">
        <f t="shared" si="1135"/>
        <v>2710</v>
      </c>
      <c r="CL1417" s="275">
        <f t="shared" si="1135"/>
        <v>2932</v>
      </c>
      <c r="CM1417" s="275">
        <f t="shared" si="1135"/>
        <v>3208</v>
      </c>
      <c r="CN1417" s="274">
        <f t="shared" si="1135"/>
        <v>2674</v>
      </c>
      <c r="CO1417" s="274">
        <f t="shared" si="1135"/>
        <v>2929.4790248561699</v>
      </c>
      <c r="CP1417" s="274">
        <f t="shared" si="1135"/>
        <v>3264.0963977185147</v>
      </c>
      <c r="CQ1417" s="274">
        <f t="shared" si="1135"/>
        <v>3376.7147887814112</v>
      </c>
      <c r="CR1417" s="275">
        <f t="shared" si="1135"/>
        <v>1458</v>
      </c>
      <c r="CS1417" s="275">
        <f t="shared" si="1135"/>
        <v>1863</v>
      </c>
      <c r="CT1417" s="275">
        <f t="shared" si="1135"/>
        <v>2054</v>
      </c>
      <c r="CU1417" s="275">
        <f t="shared" si="1135"/>
        <v>2198</v>
      </c>
      <c r="CV1417" s="274">
        <f t="shared" si="1135"/>
        <v>1947</v>
      </c>
      <c r="CW1417" s="274">
        <f t="shared" si="1135"/>
        <v>2154.4790248561703</v>
      </c>
      <c r="CX1417" s="274">
        <f t="shared" si="1135"/>
        <v>2355.0963977185147</v>
      </c>
      <c r="CY1417" s="274">
        <f t="shared" si="1135"/>
        <v>2443.7147887814117</v>
      </c>
      <c r="CZ1417" s="275">
        <f t="shared" si="1135"/>
        <v>119</v>
      </c>
      <c r="DA1417" s="275">
        <f t="shared" si="1135"/>
        <v>154</v>
      </c>
      <c r="DB1417" s="275">
        <f t="shared" si="1135"/>
        <v>156</v>
      </c>
      <c r="DC1417" s="275">
        <f t="shared" si="1135"/>
        <v>160</v>
      </c>
      <c r="DD1417" s="274">
        <f t="shared" si="1135"/>
        <v>25</v>
      </c>
      <c r="DE1417" s="274">
        <f t="shared" si="1135"/>
        <v>25</v>
      </c>
      <c r="DF1417" s="274">
        <f t="shared" si="1135"/>
        <v>28</v>
      </c>
      <c r="DG1417" s="274">
        <f t="shared" si="1135"/>
        <v>31</v>
      </c>
      <c r="DH1417" s="275">
        <f t="shared" si="1135"/>
        <v>279</v>
      </c>
      <c r="DI1417" s="275">
        <f t="shared" si="1135"/>
        <v>693</v>
      </c>
      <c r="DJ1417" s="275">
        <f t="shared" si="1135"/>
        <v>722</v>
      </c>
      <c r="DK1417" s="275">
        <f t="shared" si="1135"/>
        <v>850</v>
      </c>
      <c r="DL1417" s="274">
        <f t="shared" si="1135"/>
        <v>702</v>
      </c>
      <c r="DM1417" s="274">
        <f t="shared" si="1135"/>
        <v>750</v>
      </c>
      <c r="DN1417" s="274">
        <f t="shared" si="1135"/>
        <v>881</v>
      </c>
      <c r="DO1417" s="274">
        <f t="shared" si="1135"/>
        <v>902</v>
      </c>
      <c r="DP1417" s="275">
        <f t="shared" si="1135"/>
        <v>-1</v>
      </c>
      <c r="DQ1417" s="275">
        <f t="shared" si="1135"/>
        <v>-168</v>
      </c>
      <c r="DR1417" s="275">
        <f t="shared" si="1135"/>
        <v>-169</v>
      </c>
      <c r="DS1417" s="275">
        <f t="shared" si="1135"/>
        <v>-276</v>
      </c>
      <c r="DT1417" s="274">
        <f t="shared" si="1135"/>
        <v>0</v>
      </c>
      <c r="DU1417" s="274">
        <f t="shared" si="1135"/>
        <v>165.5209751438297</v>
      </c>
      <c r="DV1417" s="274">
        <f t="shared" si="1135"/>
        <v>75.903602281485149</v>
      </c>
      <c r="DW1417" s="274">
        <f t="shared" si="1135"/>
        <v>-30.714788781411769</v>
      </c>
      <c r="DX1417" s="615">
        <f t="shared" si="964"/>
        <v>0.55430622009569375</v>
      </c>
      <c r="DY1417" s="615">
        <f t="shared" si="964"/>
        <v>0.58086706127019672</v>
      </c>
      <c r="DZ1417" s="615">
        <f t="shared" si="964"/>
        <v>0.58030181526572866</v>
      </c>
      <c r="EA1417" s="615">
        <f t="shared" si="963"/>
        <v>0.59524118257261416</v>
      </c>
      <c r="EB1417" s="616">
        <f t="shared" si="963"/>
        <v>0.61330600074543418</v>
      </c>
      <c r="EC1417" s="616">
        <f t="shared" si="963"/>
        <v>0.6133706151499746</v>
      </c>
      <c r="ED1417" s="616">
        <f t="shared" si="963"/>
        <v>0.61504424778761058</v>
      </c>
      <c r="EE1417" s="616">
        <f t="shared" si="963"/>
        <v>0.62293144208037821</v>
      </c>
      <c r="EF1417" s="553"/>
      <c r="EG1417" s="275">
        <f t="shared" si="1136"/>
        <v>6453</v>
      </c>
      <c r="EH1417" s="275">
        <f t="shared" si="1136"/>
        <v>4889</v>
      </c>
      <c r="EI1417" s="275">
        <f t="shared" si="1136"/>
        <v>1562</v>
      </c>
      <c r="EJ1417" s="275">
        <f t="shared" si="1136"/>
        <v>390</v>
      </c>
      <c r="EK1417" s="275">
        <f t="shared" si="1136"/>
        <v>1699</v>
      </c>
      <c r="EL1417" s="275">
        <f t="shared" si="1136"/>
        <v>12032</v>
      </c>
      <c r="EM1417" s="275">
        <f t="shared" si="1136"/>
        <v>11857</v>
      </c>
      <c r="EN1417" s="617">
        <f t="shared" si="1102"/>
        <v>0.75763210909654422</v>
      </c>
      <c r="EO1417" s="275">
        <f t="shared" si="1103"/>
        <v>24.967989756722151</v>
      </c>
      <c r="EP1417" s="617">
        <f t="shared" si="1104"/>
        <v>0.26328839299550599</v>
      </c>
      <c r="EQ1417" s="275">
        <f t="shared" si="1105"/>
        <v>141206.78191489363</v>
      </c>
      <c r="ER1417" s="275">
        <f t="shared" si="1106"/>
        <v>2740.9968794804754</v>
      </c>
      <c r="ES1417" s="618"/>
      <c r="ET1417" s="274">
        <f t="shared" si="1137"/>
        <v>9212</v>
      </c>
      <c r="EU1417" s="274">
        <f t="shared" si="1137"/>
        <v>6775</v>
      </c>
      <c r="EV1417" s="274">
        <f t="shared" si="1137"/>
        <v>2439</v>
      </c>
      <c r="EW1417" s="274">
        <f t="shared" si="1137"/>
        <v>527</v>
      </c>
      <c r="EX1417" s="274">
        <f t="shared" si="1137"/>
        <v>2694</v>
      </c>
      <c r="EY1417" s="274">
        <f t="shared" si="1137"/>
        <v>14792</v>
      </c>
      <c r="EZ1417" s="274">
        <f t="shared" si="1137"/>
        <v>14591</v>
      </c>
      <c r="FA1417" s="619">
        <f t="shared" si="1067"/>
        <v>0.73545375597047324</v>
      </c>
      <c r="FB1417" s="620">
        <f t="shared" si="1068"/>
        <v>21.607216072160721</v>
      </c>
      <c r="FC1417" s="619">
        <f t="shared" si="1069"/>
        <v>0.29244463742943988</v>
      </c>
      <c r="FD1417" s="274">
        <f t="shared" si="1070"/>
        <v>182125.47322877232</v>
      </c>
      <c r="FE1417" s="274">
        <f t="shared" si="1071"/>
        <v>3009.8462522559566</v>
      </c>
      <c r="FF1417" s="274">
        <f t="shared" si="1138"/>
        <v>3819</v>
      </c>
      <c r="FG1417" s="620">
        <f t="shared" si="1126"/>
        <v>16.444095312909138</v>
      </c>
      <c r="FH1417" s="274">
        <f t="shared" si="1139"/>
        <v>628</v>
      </c>
      <c r="FI1417" s="274">
        <f t="shared" si="1139"/>
        <v>3819</v>
      </c>
      <c r="FJ1417" s="274">
        <f t="shared" si="1139"/>
        <v>23</v>
      </c>
      <c r="FK1417" s="274">
        <f t="shared" si="1072"/>
        <v>3168</v>
      </c>
      <c r="FL1417" s="274">
        <f t="shared" si="1140"/>
        <v>209</v>
      </c>
      <c r="FM1417" s="274">
        <f t="shared" si="1072"/>
        <v>2936</v>
      </c>
      <c r="FN1417" s="553"/>
      <c r="FO1417" s="413">
        <v>633</v>
      </c>
      <c r="FP1417" s="413">
        <v>697</v>
      </c>
      <c r="FQ1417" s="413">
        <v>796</v>
      </c>
      <c r="FR1417" s="413">
        <v>802</v>
      </c>
      <c r="FS1417" s="413">
        <f t="shared" si="1080"/>
        <v>415</v>
      </c>
      <c r="FT1417" s="413">
        <f t="shared" si="1079"/>
        <v>452</v>
      </c>
      <c r="FU1417" s="413">
        <f t="shared" si="1079"/>
        <v>528</v>
      </c>
      <c r="FV1417" s="413">
        <f t="shared" si="1079"/>
        <v>631</v>
      </c>
      <c r="FW1417" s="553"/>
      <c r="FX1417" s="553"/>
      <c r="FY1417" s="553"/>
    </row>
    <row r="1418" spans="1:181">
      <c r="F1418" s="629" t="s">
        <v>2896</v>
      </c>
      <c r="G1418" s="371" t="s">
        <v>2897</v>
      </c>
      <c r="H1418" s="371"/>
      <c r="I1418" s="392"/>
      <c r="J1418" s="561"/>
      <c r="O1418" s="275">
        <f t="shared" si="1133"/>
        <v>4286</v>
      </c>
      <c r="P1418" s="275">
        <f t="shared" si="1133"/>
        <v>5924</v>
      </c>
      <c r="Q1418" s="275">
        <f t="shared" si="1133"/>
        <v>6104</v>
      </c>
      <c r="R1418" s="275">
        <f t="shared" si="1133"/>
        <v>6247</v>
      </c>
      <c r="S1418" s="274">
        <f t="shared" si="1133"/>
        <v>5503</v>
      </c>
      <c r="T1418" s="274">
        <f t="shared" si="1133"/>
        <v>5667</v>
      </c>
      <c r="U1418" s="274">
        <f t="shared" si="1133"/>
        <v>5800</v>
      </c>
      <c r="V1418" s="274">
        <f t="shared" si="1133"/>
        <v>5912</v>
      </c>
      <c r="W1418" s="275">
        <f t="shared" si="1133"/>
        <v>1223</v>
      </c>
      <c r="X1418" s="275">
        <f t="shared" si="1133"/>
        <v>1682</v>
      </c>
      <c r="Y1418" s="275">
        <f t="shared" si="1133"/>
        <v>1733</v>
      </c>
      <c r="Z1418" s="275">
        <f t="shared" si="1133"/>
        <v>1774</v>
      </c>
      <c r="AA1418" s="274">
        <f t="shared" si="1133"/>
        <v>2058</v>
      </c>
      <c r="AB1418" s="274">
        <f t="shared" si="1133"/>
        <v>2111</v>
      </c>
      <c r="AC1418" s="274">
        <f t="shared" si="1133"/>
        <v>2161</v>
      </c>
      <c r="AD1418" s="274">
        <f t="shared" si="1133"/>
        <v>2169</v>
      </c>
      <c r="AE1418" s="275">
        <f t="shared" si="1133"/>
        <v>21</v>
      </c>
      <c r="AF1418" s="275">
        <f t="shared" si="1133"/>
        <v>22</v>
      </c>
      <c r="AG1418" s="275">
        <f t="shared" si="1133"/>
        <v>21</v>
      </c>
      <c r="AH1418" s="275">
        <f t="shared" si="1133"/>
        <v>20</v>
      </c>
      <c r="AI1418" s="274">
        <f t="shared" si="1133"/>
        <v>20</v>
      </c>
      <c r="AJ1418" s="274">
        <f t="shared" si="1133"/>
        <v>19</v>
      </c>
      <c r="AK1418" s="274">
        <f t="shared" si="1133"/>
        <v>18</v>
      </c>
      <c r="AL1418" s="274">
        <f t="shared" si="1133"/>
        <v>19</v>
      </c>
      <c r="AM1418" s="275">
        <f t="shared" si="1133"/>
        <v>3063</v>
      </c>
      <c r="AN1418" s="275">
        <f t="shared" si="1133"/>
        <v>4241</v>
      </c>
      <c r="AO1418" s="275">
        <f t="shared" si="1133"/>
        <v>4370</v>
      </c>
      <c r="AP1418" s="275">
        <f t="shared" si="1133"/>
        <v>4473</v>
      </c>
      <c r="AQ1418" s="274">
        <f t="shared" si="1133"/>
        <v>3445</v>
      </c>
      <c r="AR1418" s="274">
        <f t="shared" si="1133"/>
        <v>3556</v>
      </c>
      <c r="AS1418" s="274">
        <f t="shared" si="1133"/>
        <v>3639</v>
      </c>
      <c r="AT1418" s="274">
        <f t="shared" si="1133"/>
        <v>3743</v>
      </c>
      <c r="AU1418" s="275">
        <f t="shared" si="1133"/>
        <v>330</v>
      </c>
      <c r="AV1418" s="275">
        <f t="shared" si="1133"/>
        <v>544</v>
      </c>
      <c r="AW1418" s="275">
        <f t="shared" si="1133"/>
        <v>558</v>
      </c>
      <c r="AX1418" s="275">
        <f t="shared" si="1133"/>
        <v>571</v>
      </c>
      <c r="AY1418" s="274">
        <f t="shared" si="1133"/>
        <v>270</v>
      </c>
      <c r="AZ1418" s="274">
        <f t="shared" si="1133"/>
        <v>269</v>
      </c>
      <c r="BA1418" s="274">
        <f t="shared" si="1133"/>
        <v>314</v>
      </c>
      <c r="BB1418" s="274">
        <f t="shared" si="1133"/>
        <v>209</v>
      </c>
      <c r="BC1418" s="275">
        <f t="shared" si="1133"/>
        <v>153</v>
      </c>
      <c r="BD1418" s="275">
        <f t="shared" si="1061"/>
        <v>1002</v>
      </c>
      <c r="BE1418" s="275">
        <f t="shared" si="1061"/>
        <v>761</v>
      </c>
      <c r="BF1418" s="275">
        <f t="shared" si="1061"/>
        <v>2482</v>
      </c>
      <c r="BG1418" s="274">
        <f t="shared" si="1061"/>
        <v>1027</v>
      </c>
      <c r="BH1418" s="274">
        <f t="shared" si="1061"/>
        <v>972</v>
      </c>
      <c r="BI1418" s="274">
        <f t="shared" si="1061"/>
        <v>1784</v>
      </c>
      <c r="BJ1418" s="274">
        <f t="shared" si="1061"/>
        <v>3231</v>
      </c>
      <c r="BK1418" s="275">
        <f t="shared" si="1134"/>
        <v>2580</v>
      </c>
      <c r="BL1418" s="275">
        <f t="shared" si="1134"/>
        <v>2695</v>
      </c>
      <c r="BM1418" s="275">
        <f t="shared" si="1134"/>
        <v>3051</v>
      </c>
      <c r="BN1418" s="275">
        <f t="shared" si="1134"/>
        <v>1420</v>
      </c>
      <c r="BO1418" s="274">
        <f t="shared" si="1134"/>
        <v>2148</v>
      </c>
      <c r="BP1418" s="274">
        <f t="shared" si="1134"/>
        <v>2315</v>
      </c>
      <c r="BQ1418" s="274">
        <f t="shared" si="1134"/>
        <v>1541</v>
      </c>
      <c r="BR1418" s="274">
        <f t="shared" si="1134"/>
        <v>303</v>
      </c>
      <c r="BS1418" s="275">
        <f t="shared" si="1134"/>
        <v>2733</v>
      </c>
      <c r="BT1418" s="275">
        <f t="shared" si="1134"/>
        <v>2695</v>
      </c>
      <c r="BU1418" s="275">
        <f t="shared" si="1134"/>
        <v>3051</v>
      </c>
      <c r="BV1418" s="275">
        <f t="shared" si="1134"/>
        <v>1420</v>
      </c>
      <c r="BW1418" s="274">
        <f t="shared" si="1134"/>
        <v>2148</v>
      </c>
      <c r="BX1418" s="274">
        <f t="shared" si="1134"/>
        <v>2315</v>
      </c>
      <c r="BY1418" s="274">
        <f t="shared" si="1134"/>
        <v>1541</v>
      </c>
      <c r="BZ1418" s="274">
        <f t="shared" si="1134"/>
        <v>303</v>
      </c>
      <c r="CA1418" s="275">
        <f t="shared" si="1134"/>
        <v>153</v>
      </c>
      <c r="CB1418" s="275">
        <f t="shared" si="1134"/>
        <v>0</v>
      </c>
      <c r="CC1418" s="275">
        <f t="shared" si="1134"/>
        <v>0</v>
      </c>
      <c r="CD1418" s="275">
        <f t="shared" si="1134"/>
        <v>0</v>
      </c>
      <c r="CE1418" s="274">
        <f t="shared" si="1134"/>
        <v>0</v>
      </c>
      <c r="CF1418" s="274">
        <f t="shared" si="1134"/>
        <v>0</v>
      </c>
      <c r="CG1418" s="274">
        <f t="shared" si="1134"/>
        <v>0</v>
      </c>
      <c r="CH1418" s="274">
        <f t="shared" si="1134"/>
        <v>0</v>
      </c>
      <c r="CI1418" s="562"/>
      <c r="CJ1418" s="275">
        <f t="shared" si="1135"/>
        <v>153</v>
      </c>
      <c r="CK1418" s="275">
        <f t="shared" si="1135"/>
        <v>164</v>
      </c>
      <c r="CL1418" s="275">
        <f t="shared" si="1135"/>
        <v>222</v>
      </c>
      <c r="CM1418" s="275">
        <f t="shared" si="1135"/>
        <v>170</v>
      </c>
      <c r="CN1418" s="274">
        <f t="shared" si="1135"/>
        <v>1027</v>
      </c>
      <c r="CO1418" s="274">
        <f t="shared" si="1135"/>
        <v>1117.8542527232717</v>
      </c>
      <c r="CP1418" s="274">
        <f t="shared" si="1135"/>
        <v>1084.3543359610621</v>
      </c>
      <c r="CQ1418" s="274">
        <f t="shared" si="1135"/>
        <v>1115.9542851886692</v>
      </c>
      <c r="CR1418" s="275">
        <f t="shared" si="1135"/>
        <v>-50</v>
      </c>
      <c r="CS1418" s="275">
        <f t="shared" si="1135"/>
        <v>-69</v>
      </c>
      <c r="CT1418" s="275">
        <f t="shared" si="1135"/>
        <v>-71</v>
      </c>
      <c r="CU1418" s="275">
        <f t="shared" si="1135"/>
        <v>-73</v>
      </c>
      <c r="CV1418" s="274">
        <f t="shared" si="1135"/>
        <v>1017</v>
      </c>
      <c r="CW1418" s="274">
        <f t="shared" si="1135"/>
        <v>1049.8542527232717</v>
      </c>
      <c r="CX1418" s="274">
        <f t="shared" si="1135"/>
        <v>1074.3543359610621</v>
      </c>
      <c r="CY1418" s="274">
        <f t="shared" si="1135"/>
        <v>1104.9542851886692</v>
      </c>
      <c r="CZ1418" s="275">
        <f t="shared" si="1135"/>
        <v>175</v>
      </c>
      <c r="DA1418" s="275">
        <f t="shared" si="1135"/>
        <v>228</v>
      </c>
      <c r="DB1418" s="275">
        <f t="shared" si="1135"/>
        <v>232</v>
      </c>
      <c r="DC1418" s="275">
        <f t="shared" si="1135"/>
        <v>238</v>
      </c>
      <c r="DD1418" s="274">
        <f t="shared" si="1135"/>
        <v>5</v>
      </c>
      <c r="DE1418" s="274">
        <f t="shared" si="1135"/>
        <v>5</v>
      </c>
      <c r="DF1418" s="274">
        <f t="shared" si="1135"/>
        <v>5</v>
      </c>
      <c r="DG1418" s="274">
        <f t="shared" si="1135"/>
        <v>6</v>
      </c>
      <c r="DH1418" s="275">
        <f t="shared" si="1135"/>
        <v>28</v>
      </c>
      <c r="DI1418" s="275">
        <f t="shared" si="1135"/>
        <v>5</v>
      </c>
      <c r="DJ1418" s="275">
        <f t="shared" si="1135"/>
        <v>61</v>
      </c>
      <c r="DK1418" s="275">
        <f t="shared" si="1135"/>
        <v>5</v>
      </c>
      <c r="DL1418" s="274">
        <f t="shared" si="1135"/>
        <v>5</v>
      </c>
      <c r="DM1418" s="274">
        <f t="shared" si="1135"/>
        <v>63</v>
      </c>
      <c r="DN1418" s="274">
        <f t="shared" si="1135"/>
        <v>5</v>
      </c>
      <c r="DO1418" s="274">
        <f t="shared" si="1135"/>
        <v>5</v>
      </c>
      <c r="DP1418" s="275">
        <f t="shared" si="1135"/>
        <v>0</v>
      </c>
      <c r="DQ1418" s="275">
        <f t="shared" si="1135"/>
        <v>838</v>
      </c>
      <c r="DR1418" s="275">
        <f t="shared" si="1135"/>
        <v>539</v>
      </c>
      <c r="DS1418" s="275">
        <f t="shared" si="1135"/>
        <v>2312</v>
      </c>
      <c r="DT1418" s="274">
        <f t="shared" si="1135"/>
        <v>0</v>
      </c>
      <c r="DU1418" s="274">
        <f t="shared" si="1135"/>
        <v>-145.85425272327166</v>
      </c>
      <c r="DV1418" s="274">
        <f t="shared" si="1135"/>
        <v>699.64566403893787</v>
      </c>
      <c r="DW1418" s="274">
        <f t="shared" si="1135"/>
        <v>2115.045714811331</v>
      </c>
      <c r="DX1418" s="615">
        <f t="shared" si="964"/>
        <v>0.28534764349043396</v>
      </c>
      <c r="DY1418" s="615">
        <f t="shared" si="964"/>
        <v>0.28392977717758272</v>
      </c>
      <c r="DZ1418" s="615">
        <f t="shared" si="964"/>
        <v>0.2839121887287025</v>
      </c>
      <c r="EA1418" s="615">
        <f t="shared" si="963"/>
        <v>0.28397630862814149</v>
      </c>
      <c r="EB1418" s="616">
        <f t="shared" si="963"/>
        <v>0.37397783027439579</v>
      </c>
      <c r="EC1418" s="616">
        <f t="shared" si="963"/>
        <v>0.37250749955884949</v>
      </c>
      <c r="ED1418" s="616">
        <f t="shared" si="963"/>
        <v>0.3725862068965517</v>
      </c>
      <c r="EE1418" s="616">
        <f t="shared" si="963"/>
        <v>0.36688092016238161</v>
      </c>
      <c r="EF1418" s="553"/>
      <c r="EG1418" s="275">
        <f t="shared" si="1136"/>
        <v>2162</v>
      </c>
      <c r="EH1418" s="275">
        <f t="shared" si="1136"/>
        <v>1174</v>
      </c>
      <c r="EI1418" s="275">
        <f t="shared" si="1136"/>
        <v>988</v>
      </c>
      <c r="EJ1418" s="275">
        <f t="shared" si="1136"/>
        <v>172</v>
      </c>
      <c r="EK1418" s="275">
        <f t="shared" si="1136"/>
        <v>666</v>
      </c>
      <c r="EL1418" s="275">
        <f t="shared" si="1136"/>
        <v>2543</v>
      </c>
      <c r="EM1418" s="275">
        <f t="shared" si="1136"/>
        <v>2459</v>
      </c>
      <c r="EN1418" s="617">
        <f t="shared" si="1102"/>
        <v>0.54301572617946348</v>
      </c>
      <c r="EO1418" s="275">
        <f t="shared" si="1103"/>
        <v>17.408906882591094</v>
      </c>
      <c r="EP1418" s="617">
        <f t="shared" si="1104"/>
        <v>0.30804810360777057</v>
      </c>
      <c r="EQ1418" s="275">
        <f t="shared" si="1105"/>
        <v>261895.39913488008</v>
      </c>
      <c r="ER1418" s="275">
        <f t="shared" si="1106"/>
        <v>5828.9277484072118</v>
      </c>
      <c r="ES1418" s="618"/>
      <c r="ET1418" s="274">
        <f t="shared" si="1137"/>
        <v>4203</v>
      </c>
      <c r="EU1418" s="274">
        <f t="shared" si="1137"/>
        <v>2258</v>
      </c>
      <c r="EV1418" s="274">
        <f t="shared" si="1137"/>
        <v>1945</v>
      </c>
      <c r="EW1418" s="274">
        <f t="shared" si="1137"/>
        <v>133</v>
      </c>
      <c r="EX1418" s="274">
        <f t="shared" si="1137"/>
        <v>439</v>
      </c>
      <c r="EY1418" s="274">
        <f t="shared" si="1137"/>
        <v>2179</v>
      </c>
      <c r="EZ1418" s="274">
        <f t="shared" si="1137"/>
        <v>2154</v>
      </c>
      <c r="FA1418" s="619">
        <f t="shared" si="1067"/>
        <v>0.53723530811325249</v>
      </c>
      <c r="FB1418" s="620">
        <f t="shared" si="1068"/>
        <v>6.8380462724935738</v>
      </c>
      <c r="FC1418" s="619">
        <f t="shared" si="1069"/>
        <v>0.10444920295027361</v>
      </c>
      <c r="FD1418" s="274">
        <f t="shared" si="1070"/>
        <v>201468.56356126664</v>
      </c>
      <c r="FE1418" s="274">
        <f t="shared" si="1071"/>
        <v>5145.4658000619002</v>
      </c>
      <c r="FF1418" s="274">
        <f t="shared" si="1138"/>
        <v>3445</v>
      </c>
      <c r="FG1418" s="620">
        <f t="shared" si="1126"/>
        <v>4.6734397677793904</v>
      </c>
      <c r="FH1418" s="274">
        <f t="shared" si="1139"/>
        <v>161</v>
      </c>
      <c r="FI1418" s="274">
        <f t="shared" si="1139"/>
        <v>3445</v>
      </c>
      <c r="FJ1418" s="274">
        <f t="shared" si="1139"/>
        <v>4</v>
      </c>
      <c r="FK1418" s="274">
        <f t="shared" si="1072"/>
        <v>3280</v>
      </c>
      <c r="FL1418" s="274">
        <f t="shared" si="1140"/>
        <v>112</v>
      </c>
      <c r="FM1418" s="274">
        <f t="shared" si="1072"/>
        <v>3164</v>
      </c>
      <c r="FN1418" s="553"/>
      <c r="FO1418" s="413">
        <v>163</v>
      </c>
      <c r="FP1418" s="413">
        <v>162</v>
      </c>
      <c r="FQ1418" s="413">
        <v>189</v>
      </c>
      <c r="FR1418" s="413">
        <v>196</v>
      </c>
      <c r="FS1418" s="413">
        <f t="shared" si="1080"/>
        <v>107</v>
      </c>
      <c r="FT1418" s="413">
        <f t="shared" si="1079"/>
        <v>107</v>
      </c>
      <c r="FU1418" s="413">
        <f t="shared" si="1079"/>
        <v>125</v>
      </c>
      <c r="FV1418" s="413">
        <f t="shared" si="1079"/>
        <v>13</v>
      </c>
      <c r="FW1418" s="553"/>
      <c r="FX1418" s="553"/>
      <c r="FY1418" s="553"/>
    </row>
    <row r="1419" spans="1:181">
      <c r="F1419" s="629" t="s">
        <v>2898</v>
      </c>
      <c r="G1419" s="371" t="s">
        <v>2899</v>
      </c>
      <c r="H1419" s="371"/>
      <c r="I1419" s="392"/>
      <c r="J1419" s="561"/>
      <c r="O1419" s="275">
        <f t="shared" si="1133"/>
        <v>11753</v>
      </c>
      <c r="P1419" s="275">
        <f t="shared" si="1133"/>
        <v>14474</v>
      </c>
      <c r="Q1419" s="275">
        <f t="shared" si="1133"/>
        <v>15391</v>
      </c>
      <c r="R1419" s="275">
        <f t="shared" si="1133"/>
        <v>16518</v>
      </c>
      <c r="S1419" s="274">
        <f t="shared" si="1133"/>
        <v>16097</v>
      </c>
      <c r="T1419" s="274">
        <f t="shared" si="1133"/>
        <v>17124</v>
      </c>
      <c r="U1419" s="274">
        <f t="shared" si="1133"/>
        <v>18484</v>
      </c>
      <c r="V1419" s="274">
        <f t="shared" si="1133"/>
        <v>18696</v>
      </c>
      <c r="W1419" s="275">
        <f t="shared" si="1133"/>
        <v>8696</v>
      </c>
      <c r="X1419" s="275">
        <f t="shared" si="1133"/>
        <v>10654</v>
      </c>
      <c r="Y1419" s="275">
        <f t="shared" si="1133"/>
        <v>11327</v>
      </c>
      <c r="Z1419" s="275">
        <f t="shared" si="1133"/>
        <v>12160</v>
      </c>
      <c r="AA1419" s="274">
        <f t="shared" si="1133"/>
        <v>11801</v>
      </c>
      <c r="AB1419" s="274">
        <f t="shared" si="1133"/>
        <v>12537</v>
      </c>
      <c r="AC1419" s="274">
        <f t="shared" si="1133"/>
        <v>13560</v>
      </c>
      <c r="AD1419" s="274">
        <f t="shared" si="1133"/>
        <v>13634</v>
      </c>
      <c r="AE1419" s="275">
        <f t="shared" si="1133"/>
        <v>58</v>
      </c>
      <c r="AF1419" s="275">
        <f t="shared" si="1133"/>
        <v>53</v>
      </c>
      <c r="AG1419" s="275">
        <f t="shared" si="1133"/>
        <v>50</v>
      </c>
      <c r="AH1419" s="275">
        <f t="shared" si="1133"/>
        <v>51</v>
      </c>
      <c r="AI1419" s="274">
        <f t="shared" si="1133"/>
        <v>59</v>
      </c>
      <c r="AJ1419" s="274">
        <f t="shared" si="1133"/>
        <v>57</v>
      </c>
      <c r="AK1419" s="274">
        <f t="shared" si="1133"/>
        <v>59</v>
      </c>
      <c r="AL1419" s="274">
        <f t="shared" si="1133"/>
        <v>59</v>
      </c>
      <c r="AM1419" s="275">
        <f t="shared" si="1133"/>
        <v>3057</v>
      </c>
      <c r="AN1419" s="275">
        <f t="shared" si="1133"/>
        <v>3820</v>
      </c>
      <c r="AO1419" s="275">
        <f t="shared" si="1133"/>
        <v>4064</v>
      </c>
      <c r="AP1419" s="275">
        <f t="shared" si="1133"/>
        <v>4359</v>
      </c>
      <c r="AQ1419" s="274">
        <f t="shared" si="1133"/>
        <v>4296</v>
      </c>
      <c r="AR1419" s="274">
        <f t="shared" si="1133"/>
        <v>4588</v>
      </c>
      <c r="AS1419" s="274">
        <f t="shared" si="1133"/>
        <v>4924</v>
      </c>
      <c r="AT1419" s="274">
        <f t="shared" si="1133"/>
        <v>5057</v>
      </c>
      <c r="AU1419" s="275">
        <f t="shared" si="1133"/>
        <v>1563</v>
      </c>
      <c r="AV1419" s="275">
        <f t="shared" si="1133"/>
        <v>2043</v>
      </c>
      <c r="AW1419" s="275">
        <f t="shared" si="1133"/>
        <v>2174</v>
      </c>
      <c r="AX1419" s="275">
        <f t="shared" si="1133"/>
        <v>2352</v>
      </c>
      <c r="AY1419" s="274">
        <f t="shared" si="1133"/>
        <v>2486</v>
      </c>
      <c r="AZ1419" s="274">
        <f t="shared" si="1133"/>
        <v>2645</v>
      </c>
      <c r="BA1419" s="274">
        <f t="shared" si="1133"/>
        <v>2857</v>
      </c>
      <c r="BB1419" s="274">
        <f t="shared" si="1133"/>
        <v>2969</v>
      </c>
      <c r="BC1419" s="275">
        <f t="shared" si="1133"/>
        <v>1358</v>
      </c>
      <c r="BD1419" s="275">
        <f t="shared" si="1061"/>
        <v>1624</v>
      </c>
      <c r="BE1419" s="275">
        <f t="shared" si="1061"/>
        <v>1758</v>
      </c>
      <c r="BF1419" s="275">
        <f t="shared" si="1061"/>
        <v>1890</v>
      </c>
      <c r="BG1419" s="274">
        <f t="shared" si="1061"/>
        <v>1607</v>
      </c>
      <c r="BH1419" s="274">
        <f t="shared" si="1061"/>
        <v>1726</v>
      </c>
      <c r="BI1419" s="274">
        <f t="shared" si="1061"/>
        <v>1844</v>
      </c>
      <c r="BJ1419" s="274">
        <f t="shared" si="1061"/>
        <v>1877</v>
      </c>
      <c r="BK1419" s="275">
        <f t="shared" si="1134"/>
        <v>136</v>
      </c>
      <c r="BL1419" s="275">
        <f t="shared" si="1134"/>
        <v>153</v>
      </c>
      <c r="BM1419" s="275">
        <f t="shared" si="1134"/>
        <v>132</v>
      </c>
      <c r="BN1419" s="275">
        <f t="shared" si="1134"/>
        <v>117</v>
      </c>
      <c r="BO1419" s="274">
        <f t="shared" si="1134"/>
        <v>203</v>
      </c>
      <c r="BP1419" s="274">
        <f t="shared" si="1134"/>
        <v>217</v>
      </c>
      <c r="BQ1419" s="274">
        <f t="shared" si="1134"/>
        <v>223</v>
      </c>
      <c r="BR1419" s="274">
        <f t="shared" si="1134"/>
        <v>211</v>
      </c>
      <c r="BS1419" s="275">
        <f t="shared" si="1134"/>
        <v>165</v>
      </c>
      <c r="BT1419" s="275">
        <f t="shared" si="1134"/>
        <v>153</v>
      </c>
      <c r="BU1419" s="275">
        <f t="shared" si="1134"/>
        <v>132</v>
      </c>
      <c r="BV1419" s="275">
        <f t="shared" si="1134"/>
        <v>117</v>
      </c>
      <c r="BW1419" s="274">
        <f t="shared" si="1134"/>
        <v>203</v>
      </c>
      <c r="BX1419" s="274">
        <f t="shared" si="1134"/>
        <v>217</v>
      </c>
      <c r="BY1419" s="274">
        <f t="shared" si="1134"/>
        <v>223</v>
      </c>
      <c r="BZ1419" s="274">
        <f t="shared" si="1134"/>
        <v>211</v>
      </c>
      <c r="CA1419" s="275">
        <f t="shared" si="1134"/>
        <v>29</v>
      </c>
      <c r="CB1419" s="275">
        <f t="shared" si="1134"/>
        <v>0</v>
      </c>
      <c r="CC1419" s="275">
        <f t="shared" si="1134"/>
        <v>0</v>
      </c>
      <c r="CD1419" s="275">
        <f t="shared" si="1134"/>
        <v>0</v>
      </c>
      <c r="CE1419" s="274">
        <f t="shared" si="1134"/>
        <v>0</v>
      </c>
      <c r="CF1419" s="274">
        <f t="shared" si="1134"/>
        <v>0</v>
      </c>
      <c r="CG1419" s="274">
        <f t="shared" si="1134"/>
        <v>0</v>
      </c>
      <c r="CH1419" s="274">
        <f t="shared" si="1134"/>
        <v>0</v>
      </c>
      <c r="CI1419" s="562"/>
      <c r="CJ1419" s="275">
        <f t="shared" si="1135"/>
        <v>1361</v>
      </c>
      <c r="CK1419" s="275">
        <f t="shared" si="1135"/>
        <v>1493</v>
      </c>
      <c r="CL1419" s="275">
        <f t="shared" si="1135"/>
        <v>1552</v>
      </c>
      <c r="CM1419" s="275">
        <f t="shared" si="1135"/>
        <v>1617</v>
      </c>
      <c r="CN1419" s="274">
        <f t="shared" si="1135"/>
        <v>1607</v>
      </c>
      <c r="CO1419" s="274">
        <f t="shared" si="1135"/>
        <v>1722.3718999070893</v>
      </c>
      <c r="CP1419" s="274">
        <f t="shared" si="1135"/>
        <v>1801.2426898505753</v>
      </c>
      <c r="CQ1419" s="274">
        <f t="shared" si="1135"/>
        <v>1873.2813061112704</v>
      </c>
      <c r="CR1419" s="275">
        <f t="shared" si="1135"/>
        <v>367</v>
      </c>
      <c r="CS1419" s="275">
        <f t="shared" si="1135"/>
        <v>451</v>
      </c>
      <c r="CT1419" s="275">
        <f t="shared" si="1135"/>
        <v>472</v>
      </c>
      <c r="CU1419" s="275">
        <f t="shared" si="1135"/>
        <v>510</v>
      </c>
      <c r="CV1419" s="274">
        <f t="shared" si="1135"/>
        <v>621</v>
      </c>
      <c r="CW1419" s="274">
        <f t="shared" si="1135"/>
        <v>650.37189990708919</v>
      </c>
      <c r="CX1419" s="274">
        <f t="shared" si="1135"/>
        <v>648.24268985057552</v>
      </c>
      <c r="CY1419" s="274">
        <f t="shared" si="1135"/>
        <v>649.28130611127062</v>
      </c>
      <c r="CZ1419" s="275">
        <f t="shared" si="1135"/>
        <v>351</v>
      </c>
      <c r="DA1419" s="275">
        <f t="shared" si="1135"/>
        <v>457</v>
      </c>
      <c r="DB1419" s="275">
        <f t="shared" si="1135"/>
        <v>465</v>
      </c>
      <c r="DC1419" s="275">
        <f t="shared" si="1135"/>
        <v>477</v>
      </c>
      <c r="DD1419" s="274">
        <f t="shared" si="1135"/>
        <v>376</v>
      </c>
      <c r="DE1419" s="274">
        <f t="shared" si="1135"/>
        <v>383</v>
      </c>
      <c r="DF1419" s="274">
        <f t="shared" si="1135"/>
        <v>407</v>
      </c>
      <c r="DG1419" s="274">
        <f t="shared" si="1135"/>
        <v>449</v>
      </c>
      <c r="DH1419" s="275">
        <f t="shared" si="1135"/>
        <v>643</v>
      </c>
      <c r="DI1419" s="275">
        <f t="shared" si="1135"/>
        <v>585</v>
      </c>
      <c r="DJ1419" s="275">
        <f t="shared" si="1135"/>
        <v>615</v>
      </c>
      <c r="DK1419" s="275">
        <f t="shared" si="1135"/>
        <v>630</v>
      </c>
      <c r="DL1419" s="274">
        <f t="shared" si="1135"/>
        <v>610</v>
      </c>
      <c r="DM1419" s="274">
        <f t="shared" si="1135"/>
        <v>689</v>
      </c>
      <c r="DN1419" s="274">
        <f t="shared" si="1135"/>
        <v>746</v>
      </c>
      <c r="DO1419" s="274">
        <f t="shared" si="1135"/>
        <v>775</v>
      </c>
      <c r="DP1419" s="275">
        <f t="shared" si="1135"/>
        <v>-3</v>
      </c>
      <c r="DQ1419" s="275">
        <f t="shared" si="1135"/>
        <v>131</v>
      </c>
      <c r="DR1419" s="275">
        <f t="shared" si="1135"/>
        <v>206</v>
      </c>
      <c r="DS1419" s="275">
        <f t="shared" si="1135"/>
        <v>273</v>
      </c>
      <c r="DT1419" s="274">
        <f t="shared" si="1135"/>
        <v>0</v>
      </c>
      <c r="DU1419" s="274">
        <f t="shared" si="1135"/>
        <v>3.6281000929108647</v>
      </c>
      <c r="DV1419" s="274">
        <f t="shared" si="1135"/>
        <v>42.757310149424548</v>
      </c>
      <c r="DW1419" s="274">
        <f t="shared" si="1135"/>
        <v>3.7186938887293479</v>
      </c>
      <c r="DX1419" s="615">
        <f t="shared" si="964"/>
        <v>0.73989619671573215</v>
      </c>
      <c r="DY1419" s="615">
        <f t="shared" si="964"/>
        <v>0.73607848556031508</v>
      </c>
      <c r="DZ1419" s="615">
        <f t="shared" si="964"/>
        <v>0.7359495809239166</v>
      </c>
      <c r="EA1419" s="615">
        <f t="shared" si="963"/>
        <v>0.73616660612664975</v>
      </c>
      <c r="EB1419" s="616">
        <f t="shared" si="963"/>
        <v>0.73311797229297382</v>
      </c>
      <c r="EC1419" s="616">
        <f t="shared" si="963"/>
        <v>0.73213034337771554</v>
      </c>
      <c r="ED1419" s="616">
        <f t="shared" si="963"/>
        <v>0.73360744427613067</v>
      </c>
      <c r="EE1419" s="616">
        <f t="shared" si="963"/>
        <v>0.72924689773213525</v>
      </c>
      <c r="EF1419" s="553"/>
      <c r="EG1419" s="275">
        <f t="shared" si="1136"/>
        <v>11393</v>
      </c>
      <c r="EH1419" s="275">
        <f t="shared" si="1136"/>
        <v>8377</v>
      </c>
      <c r="EI1419" s="275">
        <f t="shared" si="1136"/>
        <v>3017</v>
      </c>
      <c r="EJ1419" s="275">
        <f t="shared" si="1136"/>
        <v>1488</v>
      </c>
      <c r="EK1419" s="275">
        <f t="shared" si="1136"/>
        <v>4635</v>
      </c>
      <c r="EL1419" s="275">
        <f t="shared" si="1136"/>
        <v>95538</v>
      </c>
      <c r="EM1419" s="275">
        <f t="shared" si="1136"/>
        <v>84494</v>
      </c>
      <c r="EN1419" s="617">
        <f t="shared" si="1102"/>
        <v>0.73527604669533919</v>
      </c>
      <c r="EO1419" s="275">
        <f t="shared" si="1103"/>
        <v>49.320517069937026</v>
      </c>
      <c r="EP1419" s="617">
        <f t="shared" si="1104"/>
        <v>0.40682875449837619</v>
      </c>
      <c r="EQ1419" s="275">
        <f t="shared" si="1105"/>
        <v>48514.727124285622</v>
      </c>
      <c r="ER1419" s="275">
        <f t="shared" si="1106"/>
        <v>1467.5598267332591</v>
      </c>
      <c r="ES1419" s="618"/>
      <c r="ET1419" s="274">
        <f t="shared" si="1137"/>
        <v>16266</v>
      </c>
      <c r="EU1419" s="274">
        <f t="shared" si="1137"/>
        <v>11824</v>
      </c>
      <c r="EV1419" s="274">
        <f t="shared" si="1137"/>
        <v>4443</v>
      </c>
      <c r="EW1419" s="274">
        <f t="shared" si="1137"/>
        <v>1971</v>
      </c>
      <c r="EX1419" s="274">
        <f t="shared" si="1137"/>
        <v>5594</v>
      </c>
      <c r="EY1419" s="274">
        <f t="shared" si="1137"/>
        <v>91413</v>
      </c>
      <c r="EZ1419" s="274">
        <f t="shared" si="1137"/>
        <v>82411</v>
      </c>
      <c r="FA1419" s="619">
        <f t="shared" si="1067"/>
        <v>0.72691503750153696</v>
      </c>
      <c r="FB1419" s="620">
        <f t="shared" si="1068"/>
        <v>44.361917623227548</v>
      </c>
      <c r="FC1419" s="619">
        <f t="shared" si="1069"/>
        <v>0.34390753719414729</v>
      </c>
      <c r="FD1419" s="274">
        <f t="shared" si="1070"/>
        <v>61194.79723890475</v>
      </c>
      <c r="FE1419" s="274">
        <f t="shared" si="1071"/>
        <v>1993.0591789930957</v>
      </c>
      <c r="FF1419" s="274">
        <f t="shared" si="1138"/>
        <v>4746</v>
      </c>
      <c r="FG1419" s="620">
        <f t="shared" si="1126"/>
        <v>51.91740412979351</v>
      </c>
      <c r="FH1419" s="274">
        <f t="shared" si="1139"/>
        <v>2464</v>
      </c>
      <c r="FI1419" s="274">
        <f t="shared" si="1139"/>
        <v>4746</v>
      </c>
      <c r="FJ1419" s="274">
        <f t="shared" si="1139"/>
        <v>66</v>
      </c>
      <c r="FK1419" s="274">
        <f t="shared" si="1072"/>
        <v>2216</v>
      </c>
      <c r="FL1419" s="274">
        <f t="shared" si="1140"/>
        <v>536</v>
      </c>
      <c r="FM1419" s="274">
        <f t="shared" si="1072"/>
        <v>1614</v>
      </c>
      <c r="FN1419" s="553"/>
      <c r="FO1419" s="413">
        <v>2485</v>
      </c>
      <c r="FP1419" s="413">
        <v>2639</v>
      </c>
      <c r="FQ1419" s="413">
        <v>2859</v>
      </c>
      <c r="FR1419" s="413">
        <v>2970</v>
      </c>
      <c r="FS1419" s="413">
        <f t="shared" si="1080"/>
        <v>1</v>
      </c>
      <c r="FT1419" s="413">
        <f t="shared" si="1079"/>
        <v>6</v>
      </c>
      <c r="FU1419" s="413">
        <f t="shared" si="1079"/>
        <v>-2</v>
      </c>
      <c r="FV1419" s="413">
        <f t="shared" si="1079"/>
        <v>-1</v>
      </c>
      <c r="FW1419" s="553"/>
      <c r="FX1419" s="553"/>
      <c r="FY1419" s="553"/>
    </row>
    <row r="1420" spans="1:181">
      <c r="F1420" s="629" t="s">
        <v>2900</v>
      </c>
      <c r="G1420" s="371" t="s">
        <v>2901</v>
      </c>
      <c r="H1420" s="371"/>
      <c r="I1420" s="392"/>
      <c r="J1420" s="561"/>
      <c r="O1420" s="275">
        <f t="shared" si="1133"/>
        <v>996</v>
      </c>
      <c r="P1420" s="275">
        <f t="shared" si="1133"/>
        <v>1729</v>
      </c>
      <c r="Q1420" s="275">
        <f t="shared" si="1133"/>
        <v>1988</v>
      </c>
      <c r="R1420" s="275">
        <f t="shared" si="1133"/>
        <v>1998</v>
      </c>
      <c r="S1420" s="274">
        <f t="shared" si="1133"/>
        <v>2086</v>
      </c>
      <c r="T1420" s="274">
        <f t="shared" si="1133"/>
        <v>2407</v>
      </c>
      <c r="U1420" s="274">
        <f t="shared" si="1133"/>
        <v>2474</v>
      </c>
      <c r="V1420" s="274">
        <f t="shared" si="1133"/>
        <v>2500</v>
      </c>
      <c r="W1420" s="275">
        <f t="shared" si="1133"/>
        <v>737</v>
      </c>
      <c r="X1420" s="275">
        <f t="shared" si="1133"/>
        <v>1293</v>
      </c>
      <c r="Y1420" s="275">
        <f t="shared" si="1133"/>
        <v>1480</v>
      </c>
      <c r="Z1420" s="275">
        <f t="shared" si="1133"/>
        <v>1491</v>
      </c>
      <c r="AA1420" s="274">
        <f t="shared" si="1133"/>
        <v>1460</v>
      </c>
      <c r="AB1420" s="274">
        <f t="shared" si="1133"/>
        <v>1676</v>
      </c>
      <c r="AC1420" s="274">
        <f t="shared" si="1133"/>
        <v>1743</v>
      </c>
      <c r="AD1420" s="274">
        <f t="shared" si="1133"/>
        <v>1752</v>
      </c>
      <c r="AE1420" s="275">
        <f t="shared" si="1133"/>
        <v>5</v>
      </c>
      <c r="AF1420" s="275">
        <f t="shared" si="1133"/>
        <v>6</v>
      </c>
      <c r="AG1420" s="275">
        <f t="shared" si="1133"/>
        <v>6</v>
      </c>
      <c r="AH1420" s="275">
        <f t="shared" si="1133"/>
        <v>5</v>
      </c>
      <c r="AI1420" s="274">
        <f t="shared" si="1133"/>
        <v>8</v>
      </c>
      <c r="AJ1420" s="274">
        <f t="shared" si="1133"/>
        <v>8</v>
      </c>
      <c r="AK1420" s="274">
        <f t="shared" si="1133"/>
        <v>7</v>
      </c>
      <c r="AL1420" s="274">
        <f t="shared" si="1133"/>
        <v>8</v>
      </c>
      <c r="AM1420" s="275">
        <f t="shared" si="1133"/>
        <v>259</v>
      </c>
      <c r="AN1420" s="275">
        <f t="shared" si="1133"/>
        <v>438</v>
      </c>
      <c r="AO1420" s="275">
        <f t="shared" si="1133"/>
        <v>507</v>
      </c>
      <c r="AP1420" s="275">
        <f t="shared" si="1133"/>
        <v>507</v>
      </c>
      <c r="AQ1420" s="274">
        <f t="shared" si="1133"/>
        <v>627</v>
      </c>
      <c r="AR1420" s="274">
        <f t="shared" si="1133"/>
        <v>732</v>
      </c>
      <c r="AS1420" s="274">
        <f t="shared" si="1133"/>
        <v>731</v>
      </c>
      <c r="AT1420" s="274">
        <f t="shared" si="1133"/>
        <v>747</v>
      </c>
      <c r="AU1420" s="275">
        <f t="shared" si="1133"/>
        <v>152</v>
      </c>
      <c r="AV1420" s="275">
        <f t="shared" si="1133"/>
        <v>249</v>
      </c>
      <c r="AW1420" s="275">
        <f t="shared" si="1133"/>
        <v>287</v>
      </c>
      <c r="AX1420" s="275">
        <f t="shared" si="1133"/>
        <v>288</v>
      </c>
      <c r="AY1420" s="274">
        <f t="shared" si="1133"/>
        <v>363</v>
      </c>
      <c r="AZ1420" s="274">
        <f t="shared" si="1133"/>
        <v>420</v>
      </c>
      <c r="BA1420" s="274">
        <f t="shared" si="1133"/>
        <v>420</v>
      </c>
      <c r="BB1420" s="274">
        <f t="shared" si="1133"/>
        <v>450</v>
      </c>
      <c r="BC1420" s="275">
        <f t="shared" si="1133"/>
        <v>90</v>
      </c>
      <c r="BD1420" s="275">
        <f t="shared" si="1061"/>
        <v>175</v>
      </c>
      <c r="BE1420" s="275">
        <f t="shared" si="1061"/>
        <v>207</v>
      </c>
      <c r="BF1420" s="275">
        <f t="shared" si="1061"/>
        <v>207</v>
      </c>
      <c r="BG1420" s="274">
        <f t="shared" si="1061"/>
        <v>234</v>
      </c>
      <c r="BH1420" s="274">
        <f t="shared" si="1061"/>
        <v>281</v>
      </c>
      <c r="BI1420" s="274">
        <f t="shared" si="1061"/>
        <v>280</v>
      </c>
      <c r="BJ1420" s="274">
        <f t="shared" si="1061"/>
        <v>264</v>
      </c>
      <c r="BK1420" s="275">
        <f t="shared" si="1134"/>
        <v>17</v>
      </c>
      <c r="BL1420" s="275">
        <f t="shared" si="1134"/>
        <v>14</v>
      </c>
      <c r="BM1420" s="275">
        <f t="shared" si="1134"/>
        <v>13</v>
      </c>
      <c r="BN1420" s="275">
        <f t="shared" si="1134"/>
        <v>12</v>
      </c>
      <c r="BO1420" s="274">
        <f t="shared" si="1134"/>
        <v>30</v>
      </c>
      <c r="BP1420" s="274">
        <f t="shared" si="1134"/>
        <v>31</v>
      </c>
      <c r="BQ1420" s="274">
        <f t="shared" si="1134"/>
        <v>31</v>
      </c>
      <c r="BR1420" s="274">
        <f t="shared" si="1134"/>
        <v>33</v>
      </c>
      <c r="BS1420" s="275">
        <f t="shared" si="1134"/>
        <v>18</v>
      </c>
      <c r="BT1420" s="275">
        <f t="shared" si="1134"/>
        <v>14</v>
      </c>
      <c r="BU1420" s="275">
        <f t="shared" si="1134"/>
        <v>13</v>
      </c>
      <c r="BV1420" s="275">
        <f t="shared" si="1134"/>
        <v>12</v>
      </c>
      <c r="BW1420" s="274">
        <f t="shared" si="1134"/>
        <v>30</v>
      </c>
      <c r="BX1420" s="274">
        <f t="shared" si="1134"/>
        <v>31</v>
      </c>
      <c r="BY1420" s="274">
        <f t="shared" si="1134"/>
        <v>31</v>
      </c>
      <c r="BZ1420" s="274">
        <f t="shared" si="1134"/>
        <v>33</v>
      </c>
      <c r="CA1420" s="275">
        <f t="shared" si="1134"/>
        <v>1</v>
      </c>
      <c r="CB1420" s="275">
        <f t="shared" si="1134"/>
        <v>0</v>
      </c>
      <c r="CC1420" s="275">
        <f t="shared" si="1134"/>
        <v>0</v>
      </c>
      <c r="CD1420" s="275">
        <f t="shared" si="1134"/>
        <v>0</v>
      </c>
      <c r="CE1420" s="274">
        <f t="shared" si="1134"/>
        <v>0</v>
      </c>
      <c r="CF1420" s="274">
        <f t="shared" si="1134"/>
        <v>0</v>
      </c>
      <c r="CG1420" s="274">
        <f t="shared" si="1134"/>
        <v>0</v>
      </c>
      <c r="CH1420" s="274">
        <f t="shared" si="1134"/>
        <v>0</v>
      </c>
      <c r="CI1420" s="562"/>
      <c r="CJ1420" s="275">
        <f t="shared" si="1135"/>
        <v>91</v>
      </c>
      <c r="CK1420" s="275">
        <f t="shared" si="1135"/>
        <v>133</v>
      </c>
      <c r="CL1420" s="275">
        <f t="shared" si="1135"/>
        <v>115</v>
      </c>
      <c r="CM1420" s="275">
        <f t="shared" si="1135"/>
        <v>111</v>
      </c>
      <c r="CN1420" s="274">
        <f t="shared" si="1135"/>
        <v>234</v>
      </c>
      <c r="CO1420" s="274">
        <f t="shared" si="1135"/>
        <v>239.20786333596996</v>
      </c>
      <c r="CP1420" s="274">
        <f t="shared" si="1135"/>
        <v>234.94331015340077</v>
      </c>
      <c r="CQ1420" s="274">
        <f t="shared" si="1135"/>
        <v>240.7521896537169</v>
      </c>
      <c r="CR1420" s="275">
        <f t="shared" si="1135"/>
        <v>37</v>
      </c>
      <c r="CS1420" s="275">
        <f t="shared" si="1135"/>
        <v>60</v>
      </c>
      <c r="CT1420" s="275">
        <f t="shared" si="1135"/>
        <v>66</v>
      </c>
      <c r="CU1420" s="275">
        <f t="shared" si="1135"/>
        <v>68</v>
      </c>
      <c r="CV1420" s="274">
        <f t="shared" si="1135"/>
        <v>164</v>
      </c>
      <c r="CW1420" s="274">
        <f t="shared" si="1135"/>
        <v>191.20786333596999</v>
      </c>
      <c r="CX1420" s="274">
        <f t="shared" si="1135"/>
        <v>192.94331015340077</v>
      </c>
      <c r="CY1420" s="274">
        <f t="shared" si="1135"/>
        <v>193.7521896537169</v>
      </c>
      <c r="CZ1420" s="275">
        <f t="shared" si="1135"/>
        <v>42</v>
      </c>
      <c r="DA1420" s="275">
        <f t="shared" si="1135"/>
        <v>55</v>
      </c>
      <c r="DB1420" s="275">
        <f t="shared" si="1135"/>
        <v>55</v>
      </c>
      <c r="DC1420" s="275">
        <f t="shared" si="1135"/>
        <v>57</v>
      </c>
      <c r="DD1420" s="274">
        <f t="shared" si="1135"/>
        <v>52</v>
      </c>
      <c r="DE1420" s="274">
        <f t="shared" si="1135"/>
        <v>55</v>
      </c>
      <c r="DF1420" s="274">
        <f t="shared" si="1135"/>
        <v>57</v>
      </c>
      <c r="DG1420" s="274">
        <f t="shared" si="1135"/>
        <v>63</v>
      </c>
      <c r="DH1420" s="275">
        <f t="shared" si="1135"/>
        <v>12</v>
      </c>
      <c r="DI1420" s="275">
        <f t="shared" si="1135"/>
        <v>18</v>
      </c>
      <c r="DJ1420" s="275">
        <f t="shared" si="1135"/>
        <v>-6</v>
      </c>
      <c r="DK1420" s="275">
        <f t="shared" si="1135"/>
        <v>-14</v>
      </c>
      <c r="DL1420" s="274">
        <f t="shared" si="1135"/>
        <v>18</v>
      </c>
      <c r="DM1420" s="274">
        <f t="shared" si="1135"/>
        <v>-7</v>
      </c>
      <c r="DN1420" s="274">
        <f t="shared" si="1135"/>
        <v>-15</v>
      </c>
      <c r="DO1420" s="274">
        <f t="shared" si="1135"/>
        <v>-16</v>
      </c>
      <c r="DP1420" s="275">
        <f t="shared" si="1135"/>
        <v>-1</v>
      </c>
      <c r="DQ1420" s="275">
        <f t="shared" si="1135"/>
        <v>42</v>
      </c>
      <c r="DR1420" s="275">
        <f t="shared" si="1135"/>
        <v>92</v>
      </c>
      <c r="DS1420" s="275">
        <f t="shared" si="1135"/>
        <v>96</v>
      </c>
      <c r="DT1420" s="274">
        <f t="shared" si="1135"/>
        <v>0</v>
      </c>
      <c r="DU1420" s="274">
        <f t="shared" si="1135"/>
        <v>41.792136664030018</v>
      </c>
      <c r="DV1420" s="274">
        <f t="shared" si="1135"/>
        <v>45.056689846599213</v>
      </c>
      <c r="DW1420" s="274">
        <f t="shared" si="1135"/>
        <v>23.247810346283099</v>
      </c>
      <c r="DX1420" s="615">
        <f t="shared" si="964"/>
        <v>0.73995983935742971</v>
      </c>
      <c r="DY1420" s="615">
        <f t="shared" si="964"/>
        <v>0.74783111625216891</v>
      </c>
      <c r="DZ1420" s="615">
        <f t="shared" si="964"/>
        <v>0.74446680080482897</v>
      </c>
      <c r="EA1420" s="615">
        <f t="shared" si="963"/>
        <v>0.74624624624624625</v>
      </c>
      <c r="EB1420" s="616">
        <f t="shared" si="963"/>
        <v>0.69990412272291469</v>
      </c>
      <c r="EC1420" s="616">
        <f t="shared" si="963"/>
        <v>0.69630245118404654</v>
      </c>
      <c r="ED1420" s="616">
        <f t="shared" si="963"/>
        <v>0.70452708164915112</v>
      </c>
      <c r="EE1420" s="616">
        <f t="shared" si="963"/>
        <v>0.70079999999999998</v>
      </c>
      <c r="EF1420" s="553"/>
      <c r="EG1420" s="275">
        <f t="shared" si="1136"/>
        <v>988</v>
      </c>
      <c r="EH1420" s="275">
        <f t="shared" si="1136"/>
        <v>687</v>
      </c>
      <c r="EI1420" s="275">
        <f t="shared" si="1136"/>
        <v>302</v>
      </c>
      <c r="EJ1420" s="275">
        <f t="shared" si="1136"/>
        <v>165</v>
      </c>
      <c r="EK1420" s="275">
        <f t="shared" si="1136"/>
        <v>230</v>
      </c>
      <c r="EL1420" s="275">
        <f t="shared" si="1136"/>
        <v>8610</v>
      </c>
      <c r="EM1420" s="275">
        <f t="shared" si="1136"/>
        <v>8270</v>
      </c>
      <c r="EN1420" s="617">
        <f t="shared" si="1102"/>
        <v>0.69534412955465585</v>
      </c>
      <c r="EO1420" s="275">
        <f t="shared" si="1103"/>
        <v>54.635761589403977</v>
      </c>
      <c r="EP1420" s="617">
        <f t="shared" si="1104"/>
        <v>0.23279352226720648</v>
      </c>
      <c r="EQ1420" s="275">
        <f t="shared" si="1105"/>
        <v>26713.124274099882</v>
      </c>
      <c r="ER1420" s="275">
        <f t="shared" si="1106"/>
        <v>1662.6360338573156</v>
      </c>
      <c r="ES1420" s="618"/>
      <c r="ET1420" s="274">
        <f t="shared" si="1137"/>
        <v>1897</v>
      </c>
      <c r="EU1420" s="274">
        <f t="shared" si="1137"/>
        <v>1340</v>
      </c>
      <c r="EV1420" s="274">
        <f t="shared" si="1137"/>
        <v>558</v>
      </c>
      <c r="EW1420" s="274">
        <f t="shared" si="1137"/>
        <v>305</v>
      </c>
      <c r="EX1420" s="274">
        <f t="shared" si="1137"/>
        <v>381</v>
      </c>
      <c r="EY1420" s="274">
        <f t="shared" si="1137"/>
        <v>10830</v>
      </c>
      <c r="EZ1420" s="274">
        <f t="shared" si="1137"/>
        <v>10601</v>
      </c>
      <c r="FA1420" s="619">
        <f t="shared" si="1067"/>
        <v>0.70637849235635208</v>
      </c>
      <c r="FB1420" s="620">
        <f t="shared" si="1068"/>
        <v>54.659498207885306</v>
      </c>
      <c r="FC1420" s="619">
        <f t="shared" si="1069"/>
        <v>0.20084343700579863</v>
      </c>
      <c r="FD1420" s="274">
        <f t="shared" si="1070"/>
        <v>35180.055401662052</v>
      </c>
      <c r="FE1420" s="274">
        <f t="shared" si="1071"/>
        <v>2397.5725560481715</v>
      </c>
      <c r="FF1420" s="274">
        <f t="shared" si="1138"/>
        <v>627</v>
      </c>
      <c r="FG1420" s="620">
        <f t="shared" si="1126"/>
        <v>57.41626794258373</v>
      </c>
      <c r="FH1420" s="274">
        <f t="shared" si="1139"/>
        <v>360</v>
      </c>
      <c r="FI1420" s="274">
        <f t="shared" si="1139"/>
        <v>627</v>
      </c>
      <c r="FJ1420" s="274">
        <f t="shared" si="1139"/>
        <v>6</v>
      </c>
      <c r="FK1420" s="274">
        <f t="shared" si="1072"/>
        <v>261</v>
      </c>
      <c r="FL1420" s="274">
        <f t="shared" si="1140"/>
        <v>68</v>
      </c>
      <c r="FM1420" s="274">
        <f t="shared" si="1072"/>
        <v>187</v>
      </c>
      <c r="FN1420" s="553"/>
      <c r="FO1420" s="413">
        <v>363</v>
      </c>
      <c r="FP1420" s="413">
        <v>420</v>
      </c>
      <c r="FQ1420" s="413">
        <v>420</v>
      </c>
      <c r="FR1420" s="413">
        <v>449</v>
      </c>
      <c r="FS1420" s="413">
        <f t="shared" si="1080"/>
        <v>0</v>
      </c>
      <c r="FT1420" s="413">
        <f t="shared" si="1079"/>
        <v>0</v>
      </c>
      <c r="FU1420" s="413">
        <f t="shared" si="1079"/>
        <v>0</v>
      </c>
      <c r="FV1420" s="413">
        <f t="shared" si="1079"/>
        <v>1</v>
      </c>
      <c r="FW1420" s="553"/>
      <c r="FX1420" s="553"/>
      <c r="FY1420" s="553"/>
    </row>
    <row r="1421" spans="1:181">
      <c r="F1421" s="629" t="s">
        <v>2902</v>
      </c>
      <c r="G1421" s="371" t="s">
        <v>2903</v>
      </c>
      <c r="H1421" s="371"/>
      <c r="I1421" s="392"/>
      <c r="J1421" s="561"/>
      <c r="O1421" s="275">
        <f t="shared" si="1133"/>
        <v>19987</v>
      </c>
      <c r="P1421" s="275">
        <f t="shared" si="1133"/>
        <v>29083</v>
      </c>
      <c r="Q1421" s="275">
        <f t="shared" si="1133"/>
        <v>31881</v>
      </c>
      <c r="R1421" s="275">
        <f t="shared" si="1133"/>
        <v>33512</v>
      </c>
      <c r="S1421" s="274">
        <f t="shared" si="1133"/>
        <v>25553</v>
      </c>
      <c r="T1421" s="274">
        <f t="shared" si="1133"/>
        <v>27403</v>
      </c>
      <c r="U1421" s="274">
        <f t="shared" si="1133"/>
        <v>28365</v>
      </c>
      <c r="V1421" s="274">
        <f t="shared" si="1133"/>
        <v>30082</v>
      </c>
      <c r="W1421" s="275">
        <f t="shared" si="1133"/>
        <v>15291</v>
      </c>
      <c r="X1421" s="275">
        <f t="shared" ref="X1421:BC1435" si="1141">X1189</f>
        <v>22439</v>
      </c>
      <c r="Y1421" s="275">
        <f t="shared" si="1141"/>
        <v>24696</v>
      </c>
      <c r="Z1421" s="275">
        <f t="shared" si="1141"/>
        <v>25950</v>
      </c>
      <c r="AA1421" s="274">
        <f t="shared" si="1141"/>
        <v>19083</v>
      </c>
      <c r="AB1421" s="274">
        <f t="shared" si="1141"/>
        <v>20449</v>
      </c>
      <c r="AC1421" s="274">
        <f t="shared" si="1141"/>
        <v>21073</v>
      </c>
      <c r="AD1421" s="274">
        <f t="shared" si="1141"/>
        <v>22344</v>
      </c>
      <c r="AE1421" s="275">
        <f t="shared" si="1141"/>
        <v>100</v>
      </c>
      <c r="AF1421" s="275">
        <f t="shared" si="1141"/>
        <v>108</v>
      </c>
      <c r="AG1421" s="275">
        <f t="shared" si="1141"/>
        <v>107</v>
      </c>
      <c r="AH1421" s="275">
        <f t="shared" si="1141"/>
        <v>105</v>
      </c>
      <c r="AI1421" s="274">
        <f t="shared" si="1141"/>
        <v>94</v>
      </c>
      <c r="AJ1421" s="274">
        <f t="shared" si="1141"/>
        <v>92</v>
      </c>
      <c r="AK1421" s="274">
        <f t="shared" si="1141"/>
        <v>90</v>
      </c>
      <c r="AL1421" s="274">
        <f t="shared" si="1141"/>
        <v>95</v>
      </c>
      <c r="AM1421" s="275">
        <f t="shared" si="1141"/>
        <v>4696</v>
      </c>
      <c r="AN1421" s="275">
        <f t="shared" si="1141"/>
        <v>6646</v>
      </c>
      <c r="AO1421" s="275">
        <f t="shared" si="1141"/>
        <v>7186</v>
      </c>
      <c r="AP1421" s="275">
        <f t="shared" si="1141"/>
        <v>7563</v>
      </c>
      <c r="AQ1421" s="274">
        <f t="shared" si="1141"/>
        <v>6470</v>
      </c>
      <c r="AR1421" s="274">
        <f t="shared" si="1141"/>
        <v>6955</v>
      </c>
      <c r="AS1421" s="274">
        <f t="shared" si="1141"/>
        <v>7292</v>
      </c>
      <c r="AT1421" s="274">
        <f t="shared" si="1141"/>
        <v>7738</v>
      </c>
      <c r="AU1421" s="275">
        <f t="shared" si="1141"/>
        <v>2156</v>
      </c>
      <c r="AV1421" s="275">
        <f t="shared" si="1141"/>
        <v>3563</v>
      </c>
      <c r="AW1421" s="275">
        <f t="shared" si="1141"/>
        <v>3841</v>
      </c>
      <c r="AX1421" s="275">
        <f t="shared" si="1141"/>
        <v>4117</v>
      </c>
      <c r="AY1421" s="274">
        <f t="shared" si="1141"/>
        <v>3367</v>
      </c>
      <c r="AZ1421" s="274">
        <f t="shared" si="1141"/>
        <v>3614</v>
      </c>
      <c r="BA1421" s="274">
        <f t="shared" si="1141"/>
        <v>3880</v>
      </c>
      <c r="BB1421" s="274">
        <f t="shared" si="1141"/>
        <v>4587</v>
      </c>
      <c r="BC1421" s="275">
        <f t="shared" si="1141"/>
        <v>2516</v>
      </c>
      <c r="BD1421" s="275">
        <f t="shared" si="1061"/>
        <v>2945</v>
      </c>
      <c r="BE1421" s="275">
        <f t="shared" si="1061"/>
        <v>3175</v>
      </c>
      <c r="BF1421" s="275">
        <f t="shared" si="1061"/>
        <v>3280</v>
      </c>
      <c r="BG1421" s="274">
        <f t="shared" si="1061"/>
        <v>2893</v>
      </c>
      <c r="BH1421" s="274">
        <f t="shared" si="1061"/>
        <v>3080</v>
      </c>
      <c r="BI1421" s="274">
        <f t="shared" si="1061"/>
        <v>3151</v>
      </c>
      <c r="BJ1421" s="274">
        <f t="shared" si="1061"/>
        <v>2935</v>
      </c>
      <c r="BK1421" s="275">
        <f t="shared" si="1134"/>
        <v>24</v>
      </c>
      <c r="BL1421" s="275">
        <f t="shared" si="1134"/>
        <v>138</v>
      </c>
      <c r="BM1421" s="275">
        <f t="shared" si="1134"/>
        <v>170</v>
      </c>
      <c r="BN1421" s="275">
        <f t="shared" si="1134"/>
        <v>166</v>
      </c>
      <c r="BO1421" s="274">
        <f t="shared" si="1134"/>
        <v>210</v>
      </c>
      <c r="BP1421" s="274">
        <f t="shared" si="1134"/>
        <v>261</v>
      </c>
      <c r="BQ1421" s="274">
        <f t="shared" si="1134"/>
        <v>261</v>
      </c>
      <c r="BR1421" s="274">
        <f t="shared" si="1134"/>
        <v>216</v>
      </c>
      <c r="BS1421" s="275">
        <f t="shared" si="1134"/>
        <v>83</v>
      </c>
      <c r="BT1421" s="275">
        <f t="shared" si="1134"/>
        <v>138</v>
      </c>
      <c r="BU1421" s="275">
        <f t="shared" si="1134"/>
        <v>170</v>
      </c>
      <c r="BV1421" s="275">
        <f t="shared" si="1134"/>
        <v>166</v>
      </c>
      <c r="BW1421" s="274">
        <f t="shared" si="1134"/>
        <v>210</v>
      </c>
      <c r="BX1421" s="274">
        <f t="shared" si="1134"/>
        <v>261</v>
      </c>
      <c r="BY1421" s="274">
        <f t="shared" si="1134"/>
        <v>261</v>
      </c>
      <c r="BZ1421" s="274">
        <f t="shared" si="1134"/>
        <v>216</v>
      </c>
      <c r="CA1421" s="275">
        <f t="shared" si="1134"/>
        <v>59</v>
      </c>
      <c r="CB1421" s="275">
        <f t="shared" si="1134"/>
        <v>0</v>
      </c>
      <c r="CC1421" s="275">
        <f t="shared" si="1134"/>
        <v>0</v>
      </c>
      <c r="CD1421" s="275">
        <f t="shared" si="1134"/>
        <v>0</v>
      </c>
      <c r="CE1421" s="274">
        <f t="shared" si="1134"/>
        <v>0</v>
      </c>
      <c r="CF1421" s="274">
        <f t="shared" si="1134"/>
        <v>0</v>
      </c>
      <c r="CG1421" s="274">
        <f t="shared" si="1134"/>
        <v>0</v>
      </c>
      <c r="CH1421" s="274">
        <f t="shared" si="1134"/>
        <v>0</v>
      </c>
      <c r="CI1421" s="562"/>
      <c r="CJ1421" s="275">
        <f t="shared" si="1135"/>
        <v>2516</v>
      </c>
      <c r="CK1421" s="275">
        <f t="shared" si="1135"/>
        <v>3338</v>
      </c>
      <c r="CL1421" s="275">
        <f t="shared" si="1135"/>
        <v>3547</v>
      </c>
      <c r="CM1421" s="275">
        <f t="shared" si="1135"/>
        <v>3908</v>
      </c>
      <c r="CN1421" s="274">
        <f t="shared" si="1135"/>
        <v>2893</v>
      </c>
      <c r="CO1421" s="274">
        <f t="shared" si="1135"/>
        <v>3212.8836433951847</v>
      </c>
      <c r="CP1421" s="274">
        <f t="shared" si="1135"/>
        <v>3554.0562905899064</v>
      </c>
      <c r="CQ1421" s="274">
        <f t="shared" si="1135"/>
        <v>3632.9980365480183</v>
      </c>
      <c r="CR1421" s="275">
        <f t="shared" si="1135"/>
        <v>1773</v>
      </c>
      <c r="CS1421" s="275">
        <f t="shared" si="1135"/>
        <v>2326</v>
      </c>
      <c r="CT1421" s="275">
        <f t="shared" si="1135"/>
        <v>2449</v>
      </c>
      <c r="CU1421" s="275">
        <f t="shared" si="1135"/>
        <v>2570</v>
      </c>
      <c r="CV1421" s="274">
        <f t="shared" si="1135"/>
        <v>1896</v>
      </c>
      <c r="CW1421" s="274">
        <f t="shared" si="1135"/>
        <v>2147.8836433951847</v>
      </c>
      <c r="CX1421" s="274">
        <f t="shared" si="1135"/>
        <v>2281.0562905899064</v>
      </c>
      <c r="CY1421" s="274">
        <f t="shared" ref="CV1421:DW1436" si="1142">CY1189</f>
        <v>2393.9980365480187</v>
      </c>
      <c r="CZ1421" s="275">
        <f t="shared" si="1142"/>
        <v>147</v>
      </c>
      <c r="DA1421" s="275">
        <f t="shared" si="1142"/>
        <v>190</v>
      </c>
      <c r="DB1421" s="275">
        <f t="shared" si="1142"/>
        <v>193</v>
      </c>
      <c r="DC1421" s="275">
        <f t="shared" si="1142"/>
        <v>197</v>
      </c>
      <c r="DD1421" s="274">
        <f t="shared" si="1142"/>
        <v>188</v>
      </c>
      <c r="DE1421" s="274">
        <f t="shared" si="1142"/>
        <v>192</v>
      </c>
      <c r="DF1421" s="274">
        <f t="shared" si="1142"/>
        <v>205</v>
      </c>
      <c r="DG1421" s="274">
        <f t="shared" si="1142"/>
        <v>224</v>
      </c>
      <c r="DH1421" s="275">
        <f t="shared" si="1142"/>
        <v>596</v>
      </c>
      <c r="DI1421" s="275">
        <f t="shared" si="1142"/>
        <v>822</v>
      </c>
      <c r="DJ1421" s="275">
        <f t="shared" si="1142"/>
        <v>905</v>
      </c>
      <c r="DK1421" s="275">
        <f t="shared" si="1142"/>
        <v>1141</v>
      </c>
      <c r="DL1421" s="274">
        <f t="shared" si="1142"/>
        <v>809</v>
      </c>
      <c r="DM1421" s="274">
        <f t="shared" si="1142"/>
        <v>873</v>
      </c>
      <c r="DN1421" s="274">
        <f t="shared" si="1142"/>
        <v>1068</v>
      </c>
      <c r="DO1421" s="274">
        <f t="shared" si="1142"/>
        <v>1015</v>
      </c>
      <c r="DP1421" s="275">
        <f t="shared" si="1142"/>
        <v>0</v>
      </c>
      <c r="DQ1421" s="275">
        <f t="shared" si="1142"/>
        <v>-393</v>
      </c>
      <c r="DR1421" s="275">
        <f t="shared" si="1142"/>
        <v>-372</v>
      </c>
      <c r="DS1421" s="275">
        <f t="shared" si="1142"/>
        <v>-628</v>
      </c>
      <c r="DT1421" s="274">
        <f t="shared" si="1142"/>
        <v>0</v>
      </c>
      <c r="DU1421" s="274">
        <f t="shared" si="1142"/>
        <v>-132.88364339518535</v>
      </c>
      <c r="DV1421" s="274">
        <f t="shared" si="1142"/>
        <v>-403.05629058990667</v>
      </c>
      <c r="DW1421" s="274">
        <f t="shared" si="1142"/>
        <v>-697.99803654801849</v>
      </c>
      <c r="DX1421" s="615">
        <f t="shared" si="964"/>
        <v>0.76504728073247608</v>
      </c>
      <c r="DY1421" s="615">
        <f t="shared" si="964"/>
        <v>0.77155039026235261</v>
      </c>
      <c r="DZ1421" s="615">
        <f t="shared" si="964"/>
        <v>0.77463065775853956</v>
      </c>
      <c r="EA1421" s="615">
        <f t="shared" si="963"/>
        <v>0.77434948675101456</v>
      </c>
      <c r="EB1421" s="616">
        <f t="shared" si="963"/>
        <v>0.74680076703322507</v>
      </c>
      <c r="EC1421" s="616">
        <f t="shared" si="963"/>
        <v>0.74623216436156625</v>
      </c>
      <c r="ED1421" s="616">
        <f t="shared" si="963"/>
        <v>0.74292261589987663</v>
      </c>
      <c r="EE1421" s="616">
        <f t="shared" si="963"/>
        <v>0.74276976264876005</v>
      </c>
      <c r="EF1421" s="553"/>
      <c r="EG1421" s="275">
        <f t="shared" si="1136"/>
        <v>18868</v>
      </c>
      <c r="EH1421" s="275">
        <f t="shared" si="1136"/>
        <v>14224</v>
      </c>
      <c r="EI1421" s="275">
        <f t="shared" si="1136"/>
        <v>4645</v>
      </c>
      <c r="EJ1421" s="275">
        <f t="shared" si="1136"/>
        <v>1902</v>
      </c>
      <c r="EK1421" s="275">
        <f t="shared" si="1136"/>
        <v>7953</v>
      </c>
      <c r="EL1421" s="275">
        <f t="shared" si="1136"/>
        <v>112613</v>
      </c>
      <c r="EM1421" s="275">
        <f t="shared" si="1136"/>
        <v>111740</v>
      </c>
      <c r="EN1421" s="617">
        <f t="shared" si="1102"/>
        <v>0.75386898452406192</v>
      </c>
      <c r="EO1421" s="275">
        <f t="shared" si="1103"/>
        <v>40.947255113024752</v>
      </c>
      <c r="EP1421" s="617">
        <f t="shared" si="1104"/>
        <v>0.42150731397074409</v>
      </c>
      <c r="EQ1421" s="275">
        <f t="shared" si="1105"/>
        <v>70622.397058954113</v>
      </c>
      <c r="ER1421" s="275">
        <f t="shared" si="1106"/>
        <v>1418.4714515840344</v>
      </c>
      <c r="ES1421" s="618"/>
      <c r="ET1421" s="274">
        <f t="shared" si="1137"/>
        <v>23053</v>
      </c>
      <c r="EU1421" s="274">
        <f t="shared" si="1137"/>
        <v>17633</v>
      </c>
      <c r="EV1421" s="274">
        <f t="shared" si="1137"/>
        <v>5420</v>
      </c>
      <c r="EW1421" s="274">
        <f t="shared" si="1137"/>
        <v>2486</v>
      </c>
      <c r="EX1421" s="274">
        <f t="shared" si="1137"/>
        <v>7620</v>
      </c>
      <c r="EY1421" s="274">
        <f t="shared" si="1137"/>
        <v>103115</v>
      </c>
      <c r="EZ1421" s="274">
        <f t="shared" si="1137"/>
        <v>102219</v>
      </c>
      <c r="FA1421" s="619">
        <f t="shared" si="1067"/>
        <v>0.76488960222096902</v>
      </c>
      <c r="FB1421" s="620">
        <f t="shared" si="1068"/>
        <v>45.867158671586715</v>
      </c>
      <c r="FC1421" s="619">
        <f t="shared" si="1069"/>
        <v>0.33054266256018738</v>
      </c>
      <c r="FD1421" s="274">
        <f t="shared" si="1070"/>
        <v>73898.074964845073</v>
      </c>
      <c r="FE1421" s="274">
        <f t="shared" si="1071"/>
        <v>2026.6943197122519</v>
      </c>
      <c r="FF1421" s="274">
        <f t="shared" si="1138"/>
        <v>6420</v>
      </c>
      <c r="FG1421" s="620">
        <f t="shared" si="1126"/>
        <v>45.872274143302185</v>
      </c>
      <c r="FH1421" s="274">
        <f t="shared" si="1139"/>
        <v>2945</v>
      </c>
      <c r="FI1421" s="274">
        <f t="shared" si="1139"/>
        <v>6420</v>
      </c>
      <c r="FJ1421" s="274">
        <f t="shared" si="1139"/>
        <v>70</v>
      </c>
      <c r="FK1421" s="274">
        <f t="shared" si="1072"/>
        <v>3405</v>
      </c>
      <c r="FL1421" s="274">
        <f t="shared" si="1140"/>
        <v>1304</v>
      </c>
      <c r="FM1421" s="274">
        <f t="shared" si="1072"/>
        <v>2031</v>
      </c>
      <c r="FN1421" s="553"/>
      <c r="FO1421" s="413">
        <v>2967</v>
      </c>
      <c r="FP1421" s="413">
        <v>3196</v>
      </c>
      <c r="FQ1421" s="413">
        <v>3412</v>
      </c>
      <c r="FR1421" s="413">
        <v>4019</v>
      </c>
      <c r="FS1421" s="413">
        <f t="shared" si="1080"/>
        <v>400</v>
      </c>
      <c r="FT1421" s="413">
        <f t="shared" si="1079"/>
        <v>418</v>
      </c>
      <c r="FU1421" s="413">
        <f t="shared" si="1079"/>
        <v>468</v>
      </c>
      <c r="FV1421" s="413">
        <f t="shared" si="1079"/>
        <v>568</v>
      </c>
      <c r="FW1421" s="553"/>
      <c r="FX1421" s="553"/>
      <c r="FY1421" s="553"/>
    </row>
    <row r="1422" spans="1:181">
      <c r="F1422" s="629" t="s">
        <v>2904</v>
      </c>
      <c r="G1422" s="371" t="s">
        <v>2905</v>
      </c>
      <c r="H1422" s="371"/>
      <c r="I1422" s="392"/>
      <c r="J1422" s="561"/>
      <c r="O1422" s="275">
        <f t="shared" ref="O1422:BC1432" si="1143">O1190</f>
        <v>11223</v>
      </c>
      <c r="P1422" s="275">
        <f t="shared" si="1143"/>
        <v>13048</v>
      </c>
      <c r="Q1422" s="275">
        <f t="shared" si="1143"/>
        <v>14163</v>
      </c>
      <c r="R1422" s="275">
        <f t="shared" si="1143"/>
        <v>15568</v>
      </c>
      <c r="S1422" s="274">
        <f t="shared" si="1143"/>
        <v>16886</v>
      </c>
      <c r="T1422" s="274">
        <f t="shared" si="1143"/>
        <v>18158</v>
      </c>
      <c r="U1422" s="274">
        <f t="shared" si="1143"/>
        <v>19884</v>
      </c>
      <c r="V1422" s="274">
        <f t="shared" si="1143"/>
        <v>21002</v>
      </c>
      <c r="W1422" s="275">
        <f t="shared" si="1143"/>
        <v>8760</v>
      </c>
      <c r="X1422" s="275">
        <f t="shared" si="1143"/>
        <v>10200</v>
      </c>
      <c r="Y1422" s="275">
        <f t="shared" si="1143"/>
        <v>11096</v>
      </c>
      <c r="Z1422" s="275">
        <f t="shared" si="1143"/>
        <v>12192</v>
      </c>
      <c r="AA1422" s="274">
        <f t="shared" si="1141"/>
        <v>12991</v>
      </c>
      <c r="AB1422" s="274">
        <f t="shared" si="1141"/>
        <v>13963</v>
      </c>
      <c r="AC1422" s="274">
        <f t="shared" si="1141"/>
        <v>15244</v>
      </c>
      <c r="AD1422" s="274">
        <f t="shared" si="1141"/>
        <v>16103</v>
      </c>
      <c r="AE1422" s="275">
        <f t="shared" si="1143"/>
        <v>56</v>
      </c>
      <c r="AF1422" s="275">
        <f t="shared" si="1143"/>
        <v>49</v>
      </c>
      <c r="AG1422" s="275">
        <f t="shared" si="1143"/>
        <v>48</v>
      </c>
      <c r="AH1422" s="275">
        <f t="shared" si="1143"/>
        <v>49</v>
      </c>
      <c r="AI1422" s="274">
        <f t="shared" si="1141"/>
        <v>63</v>
      </c>
      <c r="AJ1422" s="274">
        <f t="shared" si="1141"/>
        <v>62</v>
      </c>
      <c r="AK1422" s="274">
        <f t="shared" si="1141"/>
        <v>64</v>
      </c>
      <c r="AL1422" s="274">
        <f t="shared" si="1141"/>
        <v>67</v>
      </c>
      <c r="AM1422" s="275">
        <f t="shared" si="1143"/>
        <v>2462</v>
      </c>
      <c r="AN1422" s="275">
        <f t="shared" si="1143"/>
        <v>2849</v>
      </c>
      <c r="AO1422" s="275">
        <f t="shared" si="1143"/>
        <v>3067</v>
      </c>
      <c r="AP1422" s="275">
        <f t="shared" si="1143"/>
        <v>3376</v>
      </c>
      <c r="AQ1422" s="274">
        <f t="shared" si="1141"/>
        <v>3894</v>
      </c>
      <c r="AR1422" s="274">
        <f t="shared" si="1141"/>
        <v>4194</v>
      </c>
      <c r="AS1422" s="274">
        <f t="shared" si="1141"/>
        <v>4641</v>
      </c>
      <c r="AT1422" s="274">
        <f t="shared" si="1141"/>
        <v>4898</v>
      </c>
      <c r="AU1422" s="275">
        <f t="shared" si="1143"/>
        <v>1211</v>
      </c>
      <c r="AV1422" s="275">
        <f t="shared" si="1143"/>
        <v>1647</v>
      </c>
      <c r="AW1422" s="275">
        <f t="shared" si="1143"/>
        <v>1771</v>
      </c>
      <c r="AX1422" s="275">
        <f t="shared" si="1143"/>
        <v>1976</v>
      </c>
      <c r="AY1422" s="274">
        <f t="shared" si="1141"/>
        <v>2514</v>
      </c>
      <c r="AZ1422" s="274">
        <f t="shared" si="1141"/>
        <v>2688</v>
      </c>
      <c r="BA1422" s="274">
        <f t="shared" si="1141"/>
        <v>3000</v>
      </c>
      <c r="BB1422" s="274">
        <f t="shared" si="1141"/>
        <v>3073</v>
      </c>
      <c r="BC1422" s="275">
        <f t="shared" si="1143"/>
        <v>1129</v>
      </c>
      <c r="BD1422" s="275">
        <f t="shared" si="1061"/>
        <v>997</v>
      </c>
      <c r="BE1422" s="275">
        <f t="shared" si="1061"/>
        <v>1156</v>
      </c>
      <c r="BF1422" s="275">
        <f t="shared" si="1061"/>
        <v>1266</v>
      </c>
      <c r="BG1422" s="274">
        <f t="shared" si="1061"/>
        <v>1123</v>
      </c>
      <c r="BH1422" s="274">
        <f t="shared" si="1061"/>
        <v>1279</v>
      </c>
      <c r="BI1422" s="274">
        <f t="shared" si="1061"/>
        <v>1412</v>
      </c>
      <c r="BJ1422" s="274">
        <f t="shared" si="1061"/>
        <v>1571</v>
      </c>
      <c r="BK1422" s="275">
        <f t="shared" si="1134"/>
        <v>122</v>
      </c>
      <c r="BL1422" s="275">
        <f t="shared" si="1134"/>
        <v>205</v>
      </c>
      <c r="BM1422" s="275">
        <f t="shared" si="1134"/>
        <v>140</v>
      </c>
      <c r="BN1422" s="275">
        <f t="shared" si="1134"/>
        <v>134</v>
      </c>
      <c r="BO1422" s="274">
        <f t="shared" si="1134"/>
        <v>257</v>
      </c>
      <c r="BP1422" s="274">
        <f t="shared" si="1134"/>
        <v>227</v>
      </c>
      <c r="BQ1422" s="274">
        <f t="shared" si="1134"/>
        <v>229</v>
      </c>
      <c r="BR1422" s="274">
        <f t="shared" si="1134"/>
        <v>254</v>
      </c>
      <c r="BS1422" s="275">
        <f t="shared" si="1134"/>
        <v>166</v>
      </c>
      <c r="BT1422" s="275">
        <f t="shared" si="1134"/>
        <v>205</v>
      </c>
      <c r="BU1422" s="275">
        <f t="shared" si="1134"/>
        <v>140</v>
      </c>
      <c r="BV1422" s="275">
        <f t="shared" si="1134"/>
        <v>134</v>
      </c>
      <c r="BW1422" s="274">
        <f t="shared" si="1134"/>
        <v>257</v>
      </c>
      <c r="BX1422" s="274">
        <f t="shared" si="1134"/>
        <v>227</v>
      </c>
      <c r="BY1422" s="274">
        <f t="shared" si="1134"/>
        <v>229</v>
      </c>
      <c r="BZ1422" s="274">
        <f t="shared" si="1134"/>
        <v>254</v>
      </c>
      <c r="CA1422" s="275">
        <f t="shared" si="1134"/>
        <v>44</v>
      </c>
      <c r="CB1422" s="275">
        <f t="shared" si="1134"/>
        <v>0</v>
      </c>
      <c r="CC1422" s="275">
        <f t="shared" si="1134"/>
        <v>0</v>
      </c>
      <c r="CD1422" s="275">
        <f t="shared" si="1134"/>
        <v>0</v>
      </c>
      <c r="CE1422" s="274">
        <f t="shared" si="1134"/>
        <v>0</v>
      </c>
      <c r="CF1422" s="274">
        <f t="shared" si="1134"/>
        <v>0</v>
      </c>
      <c r="CG1422" s="274">
        <f t="shared" si="1134"/>
        <v>0</v>
      </c>
      <c r="CH1422" s="274">
        <f t="shared" si="1134"/>
        <v>0</v>
      </c>
      <c r="CI1422" s="562"/>
      <c r="CJ1422" s="275">
        <f t="shared" ref="CJ1422:DS1432" si="1144">CJ1190</f>
        <v>1132</v>
      </c>
      <c r="CK1422" s="275">
        <f t="shared" si="1144"/>
        <v>1298</v>
      </c>
      <c r="CL1422" s="275">
        <f t="shared" si="1144"/>
        <v>1247</v>
      </c>
      <c r="CM1422" s="275">
        <f t="shared" si="1144"/>
        <v>1210</v>
      </c>
      <c r="CN1422" s="274">
        <f t="shared" si="1144"/>
        <v>1123</v>
      </c>
      <c r="CO1422" s="274">
        <f t="shared" si="1144"/>
        <v>1072.2265609288604</v>
      </c>
      <c r="CP1422" s="274">
        <f t="shared" si="1144"/>
        <v>1041.1891772094618</v>
      </c>
      <c r="CQ1422" s="274">
        <f t="shared" si="1144"/>
        <v>1017.791871588367</v>
      </c>
      <c r="CR1422" s="275">
        <f t="shared" si="1144"/>
        <v>54</v>
      </c>
      <c r="CS1422" s="275">
        <f t="shared" si="1144"/>
        <v>68</v>
      </c>
      <c r="CT1422" s="275">
        <f t="shared" si="1144"/>
        <v>76</v>
      </c>
      <c r="CU1422" s="275">
        <f t="shared" si="1144"/>
        <v>85</v>
      </c>
      <c r="CV1422" s="274">
        <f t="shared" si="1142"/>
        <v>339</v>
      </c>
      <c r="CW1422" s="274">
        <f t="shared" si="1142"/>
        <v>365.22656092886041</v>
      </c>
      <c r="CX1422" s="274">
        <f t="shared" si="1142"/>
        <v>405.18917720946172</v>
      </c>
      <c r="CY1422" s="274">
        <f t="shared" si="1142"/>
        <v>407.79187158836697</v>
      </c>
      <c r="CZ1422" s="275">
        <f t="shared" si="1144"/>
        <v>364</v>
      </c>
      <c r="DA1422" s="275">
        <f t="shared" si="1144"/>
        <v>475</v>
      </c>
      <c r="DB1422" s="275">
        <f t="shared" si="1144"/>
        <v>483</v>
      </c>
      <c r="DC1422" s="275">
        <f t="shared" si="1144"/>
        <v>496</v>
      </c>
      <c r="DD1422" s="274">
        <f t="shared" si="1142"/>
        <v>42</v>
      </c>
      <c r="DE1422" s="274">
        <f t="shared" si="1142"/>
        <v>43</v>
      </c>
      <c r="DF1422" s="274">
        <f t="shared" si="1142"/>
        <v>45</v>
      </c>
      <c r="DG1422" s="274">
        <f t="shared" si="1142"/>
        <v>49</v>
      </c>
      <c r="DH1422" s="275">
        <f t="shared" si="1144"/>
        <v>714</v>
      </c>
      <c r="DI1422" s="275">
        <f t="shared" si="1144"/>
        <v>755</v>
      </c>
      <c r="DJ1422" s="275">
        <f t="shared" si="1144"/>
        <v>688</v>
      </c>
      <c r="DK1422" s="275">
        <f t="shared" si="1144"/>
        <v>629</v>
      </c>
      <c r="DL1422" s="274">
        <f t="shared" si="1142"/>
        <v>742</v>
      </c>
      <c r="DM1422" s="274">
        <f t="shared" si="1142"/>
        <v>664</v>
      </c>
      <c r="DN1422" s="274">
        <f t="shared" si="1142"/>
        <v>591</v>
      </c>
      <c r="DO1422" s="274">
        <f t="shared" si="1142"/>
        <v>561</v>
      </c>
      <c r="DP1422" s="275">
        <f t="shared" si="1144"/>
        <v>-3</v>
      </c>
      <c r="DQ1422" s="275">
        <f t="shared" si="1144"/>
        <v>-301</v>
      </c>
      <c r="DR1422" s="275">
        <f t="shared" si="1144"/>
        <v>-91</v>
      </c>
      <c r="DS1422" s="275">
        <f t="shared" si="1144"/>
        <v>56</v>
      </c>
      <c r="DT1422" s="274">
        <f t="shared" si="1142"/>
        <v>0</v>
      </c>
      <c r="DU1422" s="274">
        <f t="shared" si="1142"/>
        <v>206.77343907113956</v>
      </c>
      <c r="DV1422" s="274">
        <f t="shared" si="1142"/>
        <v>370.81082279053828</v>
      </c>
      <c r="DW1422" s="274">
        <f t="shared" si="1142"/>
        <v>553.20812841163297</v>
      </c>
      <c r="DX1422" s="615">
        <f t="shared" si="964"/>
        <v>0.7805399625768511</v>
      </c>
      <c r="DY1422" s="615">
        <f t="shared" si="964"/>
        <v>0.78172900061312078</v>
      </c>
      <c r="DZ1422" s="615">
        <f t="shared" si="964"/>
        <v>0.7834498340747017</v>
      </c>
      <c r="EA1422" s="615">
        <f t="shared" si="963"/>
        <v>0.78314491264131547</v>
      </c>
      <c r="EB1422" s="616">
        <f t="shared" si="963"/>
        <v>0.76933554423783013</v>
      </c>
      <c r="EC1422" s="616">
        <f t="shared" si="963"/>
        <v>0.7689723537834563</v>
      </c>
      <c r="ED1422" s="616">
        <f t="shared" si="963"/>
        <v>0.76664654998994164</v>
      </c>
      <c r="EE1422" s="616">
        <f t="shared" si="963"/>
        <v>0.7667365012855919</v>
      </c>
      <c r="EF1422" s="553"/>
      <c r="EG1422" s="275">
        <f t="shared" si="1136"/>
        <v>11238</v>
      </c>
      <c r="EH1422" s="275">
        <f t="shared" si="1136"/>
        <v>8463</v>
      </c>
      <c r="EI1422" s="275">
        <f t="shared" si="1136"/>
        <v>2778</v>
      </c>
      <c r="EJ1422" s="275">
        <f t="shared" si="1136"/>
        <v>1304</v>
      </c>
      <c r="EK1422" s="275">
        <f t="shared" si="1136"/>
        <v>6500</v>
      </c>
      <c r="EL1422" s="275">
        <f t="shared" si="1136"/>
        <v>54163</v>
      </c>
      <c r="EM1422" s="275">
        <f t="shared" si="1136"/>
        <v>53761</v>
      </c>
      <c r="EN1422" s="617">
        <f t="shared" si="1102"/>
        <v>0.75306994127068871</v>
      </c>
      <c r="EO1422" s="275">
        <f t="shared" si="1103"/>
        <v>46.940244780417565</v>
      </c>
      <c r="EP1422" s="617">
        <f t="shared" si="1104"/>
        <v>0.57839473215874715</v>
      </c>
      <c r="EQ1422" s="275">
        <f t="shared" si="1105"/>
        <v>120008.12362683013</v>
      </c>
      <c r="ER1422" s="275">
        <f t="shared" si="1106"/>
        <v>2021.2917666462056</v>
      </c>
      <c r="ES1422" s="618"/>
      <c r="ET1422" s="274">
        <f t="shared" si="1137"/>
        <v>16886</v>
      </c>
      <c r="EU1422" s="274">
        <f t="shared" si="1137"/>
        <v>12541</v>
      </c>
      <c r="EV1422" s="274">
        <f t="shared" si="1137"/>
        <v>4344</v>
      </c>
      <c r="EW1422" s="274">
        <f t="shared" si="1137"/>
        <v>1785</v>
      </c>
      <c r="EX1422" s="274">
        <f t="shared" si="1137"/>
        <v>7249</v>
      </c>
      <c r="EY1422" s="274">
        <f t="shared" si="1137"/>
        <v>53730</v>
      </c>
      <c r="EZ1422" s="274">
        <f t="shared" si="1137"/>
        <v>53453</v>
      </c>
      <c r="FA1422" s="619">
        <f t="shared" si="1067"/>
        <v>0.74268624896363855</v>
      </c>
      <c r="FB1422" s="620">
        <f t="shared" si="1068"/>
        <v>41.091160220994475</v>
      </c>
      <c r="FC1422" s="619">
        <f t="shared" si="1069"/>
        <v>0.42929053653914484</v>
      </c>
      <c r="FD1422" s="274">
        <f t="shared" si="1070"/>
        <v>134915.31732737762</v>
      </c>
      <c r="FE1422" s="274">
        <f t="shared" si="1071"/>
        <v>2782.8185508764709</v>
      </c>
      <c r="FF1422" s="274">
        <f t="shared" si="1138"/>
        <v>3894</v>
      </c>
      <c r="FG1422" s="620">
        <f t="shared" si="1126"/>
        <v>56.420133538777606</v>
      </c>
      <c r="FH1422" s="274">
        <f t="shared" si="1139"/>
        <v>2197</v>
      </c>
      <c r="FI1422" s="274">
        <f t="shared" si="1139"/>
        <v>3894</v>
      </c>
      <c r="FJ1422" s="274">
        <f t="shared" si="1139"/>
        <v>54</v>
      </c>
      <c r="FK1422" s="274">
        <f t="shared" si="1072"/>
        <v>1643</v>
      </c>
      <c r="FL1422" s="274">
        <f t="shared" si="1140"/>
        <v>880</v>
      </c>
      <c r="FM1422" s="274">
        <f t="shared" si="1072"/>
        <v>709</v>
      </c>
      <c r="FN1422" s="553"/>
      <c r="FO1422" s="413">
        <v>2214</v>
      </c>
      <c r="FP1422" s="413">
        <v>2376</v>
      </c>
      <c r="FQ1422" s="413">
        <v>2638</v>
      </c>
      <c r="FR1422" s="413">
        <v>2692</v>
      </c>
      <c r="FS1422" s="413">
        <f t="shared" si="1080"/>
        <v>300</v>
      </c>
      <c r="FT1422" s="413">
        <f t="shared" si="1079"/>
        <v>312</v>
      </c>
      <c r="FU1422" s="413">
        <f t="shared" si="1079"/>
        <v>362</v>
      </c>
      <c r="FV1422" s="413">
        <f t="shared" si="1079"/>
        <v>381</v>
      </c>
      <c r="FW1422" s="553"/>
      <c r="FX1422" s="553"/>
      <c r="FY1422" s="553"/>
    </row>
    <row r="1423" spans="1:181">
      <c r="F1423" s="629" t="s">
        <v>2906</v>
      </c>
      <c r="G1423" s="371" t="s">
        <v>2907</v>
      </c>
      <c r="H1423" s="371"/>
      <c r="I1423" s="392"/>
      <c r="J1423" s="561"/>
      <c r="O1423" s="275">
        <f t="shared" si="1143"/>
        <v>6544</v>
      </c>
      <c r="P1423" s="275">
        <f t="shared" si="1143"/>
        <v>8892</v>
      </c>
      <c r="Q1423" s="275">
        <f t="shared" si="1143"/>
        <v>9796</v>
      </c>
      <c r="R1423" s="275">
        <f t="shared" si="1143"/>
        <v>10392</v>
      </c>
      <c r="S1423" s="274">
        <f t="shared" si="1143"/>
        <v>9971</v>
      </c>
      <c r="T1423" s="274">
        <f t="shared" si="1143"/>
        <v>10765</v>
      </c>
      <c r="U1423" s="274">
        <f t="shared" si="1143"/>
        <v>11377</v>
      </c>
      <c r="V1423" s="274">
        <f t="shared" si="1143"/>
        <v>11496</v>
      </c>
      <c r="W1423" s="275">
        <f t="shared" si="1143"/>
        <v>4259</v>
      </c>
      <c r="X1423" s="275">
        <f t="shared" si="1143"/>
        <v>5775</v>
      </c>
      <c r="Y1423" s="275">
        <f t="shared" si="1143"/>
        <v>6370</v>
      </c>
      <c r="Z1423" s="275">
        <f t="shared" si="1143"/>
        <v>6764</v>
      </c>
      <c r="AA1423" s="274">
        <f t="shared" si="1141"/>
        <v>6479</v>
      </c>
      <c r="AB1423" s="274">
        <f t="shared" si="1141"/>
        <v>6950</v>
      </c>
      <c r="AC1423" s="274">
        <f t="shared" si="1141"/>
        <v>7362</v>
      </c>
      <c r="AD1423" s="274">
        <f t="shared" si="1141"/>
        <v>7439</v>
      </c>
      <c r="AE1423" s="275">
        <f t="shared" si="1143"/>
        <v>33</v>
      </c>
      <c r="AF1423" s="275">
        <f t="shared" si="1143"/>
        <v>33</v>
      </c>
      <c r="AG1423" s="275">
        <f t="shared" si="1143"/>
        <v>33</v>
      </c>
      <c r="AH1423" s="275">
        <f t="shared" si="1143"/>
        <v>32</v>
      </c>
      <c r="AI1423" s="274">
        <f t="shared" si="1141"/>
        <v>37</v>
      </c>
      <c r="AJ1423" s="274">
        <f t="shared" si="1141"/>
        <v>36</v>
      </c>
      <c r="AK1423" s="274">
        <f t="shared" si="1141"/>
        <v>36</v>
      </c>
      <c r="AL1423" s="274">
        <f t="shared" si="1141"/>
        <v>36</v>
      </c>
      <c r="AM1423" s="275">
        <f t="shared" si="1143"/>
        <v>2284</v>
      </c>
      <c r="AN1423" s="275">
        <f t="shared" si="1143"/>
        <v>3117</v>
      </c>
      <c r="AO1423" s="275">
        <f t="shared" si="1143"/>
        <v>3426</v>
      </c>
      <c r="AP1423" s="275">
        <f t="shared" si="1143"/>
        <v>3628</v>
      </c>
      <c r="AQ1423" s="274">
        <f t="shared" si="1141"/>
        <v>3492</v>
      </c>
      <c r="AR1423" s="274">
        <f t="shared" si="1141"/>
        <v>3815</v>
      </c>
      <c r="AS1423" s="274">
        <f t="shared" si="1141"/>
        <v>4014</v>
      </c>
      <c r="AT1423" s="274">
        <f t="shared" si="1141"/>
        <v>4056</v>
      </c>
      <c r="AU1423" s="275">
        <f t="shared" si="1143"/>
        <v>1285</v>
      </c>
      <c r="AV1423" s="275">
        <f t="shared" si="1143"/>
        <v>1887</v>
      </c>
      <c r="AW1423" s="275">
        <f t="shared" si="1143"/>
        <v>2096</v>
      </c>
      <c r="AX1423" s="275">
        <f t="shared" si="1143"/>
        <v>2272</v>
      </c>
      <c r="AY1423" s="274">
        <f t="shared" si="1141"/>
        <v>2366</v>
      </c>
      <c r="AZ1423" s="274">
        <f t="shared" si="1141"/>
        <v>2616</v>
      </c>
      <c r="BA1423" s="274">
        <f t="shared" si="1141"/>
        <v>2835</v>
      </c>
      <c r="BB1423" s="274">
        <f t="shared" si="1141"/>
        <v>2703</v>
      </c>
      <c r="BC1423" s="275">
        <f t="shared" si="1143"/>
        <v>972</v>
      </c>
      <c r="BD1423" s="275">
        <f t="shared" si="1061"/>
        <v>1141</v>
      </c>
      <c r="BE1423" s="275">
        <f t="shared" si="1061"/>
        <v>1189</v>
      </c>
      <c r="BF1423" s="275">
        <f t="shared" si="1061"/>
        <v>1224</v>
      </c>
      <c r="BG1423" s="274">
        <f t="shared" si="1061"/>
        <v>965</v>
      </c>
      <c r="BH1423" s="274">
        <f t="shared" si="1061"/>
        <v>973</v>
      </c>
      <c r="BI1423" s="274">
        <f t="shared" si="1061"/>
        <v>959</v>
      </c>
      <c r="BJ1423" s="274">
        <f t="shared" si="1061"/>
        <v>1178</v>
      </c>
      <c r="BK1423" s="275">
        <f t="shared" si="1134"/>
        <v>27</v>
      </c>
      <c r="BL1423" s="275">
        <f t="shared" si="1134"/>
        <v>89</v>
      </c>
      <c r="BM1423" s="275">
        <f t="shared" si="1134"/>
        <v>141</v>
      </c>
      <c r="BN1423" s="275">
        <f t="shared" si="1134"/>
        <v>132</v>
      </c>
      <c r="BO1423" s="274">
        <f t="shared" si="1134"/>
        <v>161</v>
      </c>
      <c r="BP1423" s="274">
        <f t="shared" si="1134"/>
        <v>226</v>
      </c>
      <c r="BQ1423" s="274">
        <f t="shared" si="1134"/>
        <v>220</v>
      </c>
      <c r="BR1423" s="274">
        <f t="shared" si="1134"/>
        <v>175</v>
      </c>
      <c r="BS1423" s="275">
        <f t="shared" si="1134"/>
        <v>30</v>
      </c>
      <c r="BT1423" s="275">
        <f t="shared" si="1134"/>
        <v>89</v>
      </c>
      <c r="BU1423" s="275">
        <f t="shared" si="1134"/>
        <v>141</v>
      </c>
      <c r="BV1423" s="275">
        <f t="shared" si="1134"/>
        <v>132</v>
      </c>
      <c r="BW1423" s="274">
        <f t="shared" si="1134"/>
        <v>161</v>
      </c>
      <c r="BX1423" s="274">
        <f t="shared" si="1134"/>
        <v>226</v>
      </c>
      <c r="BY1423" s="274">
        <f t="shared" si="1134"/>
        <v>220</v>
      </c>
      <c r="BZ1423" s="274">
        <f t="shared" si="1134"/>
        <v>175</v>
      </c>
      <c r="CA1423" s="275">
        <f t="shared" si="1134"/>
        <v>3</v>
      </c>
      <c r="CB1423" s="275">
        <f t="shared" si="1134"/>
        <v>0</v>
      </c>
      <c r="CC1423" s="275">
        <f t="shared" si="1134"/>
        <v>0</v>
      </c>
      <c r="CD1423" s="275">
        <f t="shared" si="1134"/>
        <v>0</v>
      </c>
      <c r="CE1423" s="274">
        <f t="shared" si="1134"/>
        <v>0</v>
      </c>
      <c r="CF1423" s="274">
        <f t="shared" si="1134"/>
        <v>0</v>
      </c>
      <c r="CG1423" s="274">
        <f t="shared" si="1134"/>
        <v>0</v>
      </c>
      <c r="CH1423" s="274">
        <f t="shared" si="1134"/>
        <v>0</v>
      </c>
      <c r="CI1423" s="562"/>
      <c r="CJ1423" s="275">
        <f t="shared" si="1144"/>
        <v>975</v>
      </c>
      <c r="CK1423" s="275">
        <f t="shared" si="1144"/>
        <v>1389</v>
      </c>
      <c r="CL1423" s="275">
        <f t="shared" si="1144"/>
        <v>1402</v>
      </c>
      <c r="CM1423" s="275">
        <f t="shared" si="1144"/>
        <v>1275</v>
      </c>
      <c r="CN1423" s="274">
        <f t="shared" si="1144"/>
        <v>965</v>
      </c>
      <c r="CO1423" s="274">
        <f t="shared" si="1144"/>
        <v>950.81691315185321</v>
      </c>
      <c r="CP1423" s="274">
        <f t="shared" si="1144"/>
        <v>794.72697896285217</v>
      </c>
      <c r="CQ1423" s="274">
        <f t="shared" si="1144"/>
        <v>781.27859527878638</v>
      </c>
      <c r="CR1423" s="275">
        <f t="shared" si="1144"/>
        <v>77</v>
      </c>
      <c r="CS1423" s="275">
        <f t="shared" si="1144"/>
        <v>106</v>
      </c>
      <c r="CT1423" s="275">
        <f t="shared" si="1144"/>
        <v>111</v>
      </c>
      <c r="CU1423" s="275">
        <f t="shared" si="1144"/>
        <v>117</v>
      </c>
      <c r="CV1423" s="274">
        <f t="shared" si="1142"/>
        <v>-162</v>
      </c>
      <c r="CW1423" s="274">
        <f t="shared" si="1142"/>
        <v>-163.18308684814684</v>
      </c>
      <c r="CX1423" s="274">
        <f t="shared" si="1142"/>
        <v>-175.27302103714786</v>
      </c>
      <c r="CY1423" s="274">
        <f t="shared" si="1142"/>
        <v>-171.72140472121359</v>
      </c>
      <c r="CZ1423" s="275">
        <f t="shared" si="1144"/>
        <v>259</v>
      </c>
      <c r="DA1423" s="275">
        <f t="shared" si="1144"/>
        <v>337</v>
      </c>
      <c r="DB1423" s="275">
        <f t="shared" si="1144"/>
        <v>343</v>
      </c>
      <c r="DC1423" s="275">
        <f t="shared" si="1144"/>
        <v>351</v>
      </c>
      <c r="DD1423" s="274">
        <f t="shared" si="1142"/>
        <v>197</v>
      </c>
      <c r="DE1423" s="274">
        <f t="shared" si="1142"/>
        <v>201</v>
      </c>
      <c r="DF1423" s="274">
        <f t="shared" si="1142"/>
        <v>213</v>
      </c>
      <c r="DG1423" s="274">
        <f t="shared" si="1142"/>
        <v>234</v>
      </c>
      <c r="DH1423" s="275">
        <f t="shared" si="1144"/>
        <v>639</v>
      </c>
      <c r="DI1423" s="275">
        <f t="shared" si="1144"/>
        <v>946</v>
      </c>
      <c r="DJ1423" s="275">
        <f t="shared" si="1144"/>
        <v>948</v>
      </c>
      <c r="DK1423" s="275">
        <f t="shared" si="1144"/>
        <v>807</v>
      </c>
      <c r="DL1423" s="274">
        <f t="shared" si="1142"/>
        <v>930</v>
      </c>
      <c r="DM1423" s="274">
        <f t="shared" si="1142"/>
        <v>913</v>
      </c>
      <c r="DN1423" s="274">
        <f t="shared" si="1142"/>
        <v>757</v>
      </c>
      <c r="DO1423" s="274">
        <f t="shared" si="1142"/>
        <v>719</v>
      </c>
      <c r="DP1423" s="275">
        <f t="shared" si="1144"/>
        <v>-3</v>
      </c>
      <c r="DQ1423" s="275">
        <f t="shared" si="1144"/>
        <v>-248</v>
      </c>
      <c r="DR1423" s="275">
        <f t="shared" si="1144"/>
        <v>-213</v>
      </c>
      <c r="DS1423" s="275">
        <f t="shared" si="1144"/>
        <v>-51</v>
      </c>
      <c r="DT1423" s="274">
        <f t="shared" si="1142"/>
        <v>0</v>
      </c>
      <c r="DU1423" s="274">
        <f t="shared" si="1142"/>
        <v>22.183086848146846</v>
      </c>
      <c r="DV1423" s="274">
        <f t="shared" si="1142"/>
        <v>164.27302103714786</v>
      </c>
      <c r="DW1423" s="274">
        <f t="shared" si="1142"/>
        <v>396.7214047212135</v>
      </c>
      <c r="DX1423" s="615">
        <f t="shared" si="964"/>
        <v>0.65082518337408313</v>
      </c>
      <c r="DY1423" s="615">
        <f t="shared" si="964"/>
        <v>0.64946018893387314</v>
      </c>
      <c r="DZ1423" s="615">
        <f t="shared" si="964"/>
        <v>0.65026541445487951</v>
      </c>
      <c r="EA1423" s="615">
        <f t="shared" si="963"/>
        <v>0.65088529638183212</v>
      </c>
      <c r="EB1423" s="616">
        <f t="shared" si="963"/>
        <v>0.64978437468659112</v>
      </c>
      <c r="EC1423" s="616">
        <f t="shared" si="963"/>
        <v>0.6456107756618672</v>
      </c>
      <c r="ED1423" s="616">
        <f t="shared" si="963"/>
        <v>0.64709501626087718</v>
      </c>
      <c r="EE1423" s="616">
        <f t="shared" si="963"/>
        <v>0.64709464161447461</v>
      </c>
      <c r="EF1423" s="553"/>
      <c r="EG1423" s="275">
        <f t="shared" si="1136"/>
        <v>7259</v>
      </c>
      <c r="EH1423" s="275">
        <f t="shared" si="1136"/>
        <v>4680</v>
      </c>
      <c r="EI1423" s="275">
        <f t="shared" si="1136"/>
        <v>2578</v>
      </c>
      <c r="EJ1423" s="275">
        <f t="shared" si="1136"/>
        <v>1374</v>
      </c>
      <c r="EK1423" s="275">
        <f t="shared" si="1136"/>
        <v>3272</v>
      </c>
      <c r="EL1423" s="275">
        <f t="shared" si="1136"/>
        <v>56116</v>
      </c>
      <c r="EM1423" s="275">
        <f t="shared" si="1136"/>
        <v>54120</v>
      </c>
      <c r="EN1423" s="617">
        <f t="shared" si="1102"/>
        <v>0.64471690315470453</v>
      </c>
      <c r="EO1423" s="275">
        <f t="shared" si="1103"/>
        <v>53.297129557796744</v>
      </c>
      <c r="EP1423" s="617">
        <f t="shared" si="1104"/>
        <v>0.45075079212012675</v>
      </c>
      <c r="EQ1423" s="275">
        <f t="shared" si="1105"/>
        <v>58307.791004348139</v>
      </c>
      <c r="ER1423" s="275">
        <f t="shared" si="1106"/>
        <v>2115.6688839615667</v>
      </c>
      <c r="ES1423" s="618"/>
      <c r="ET1423" s="274">
        <f t="shared" si="1137"/>
        <v>9971</v>
      </c>
      <c r="EU1423" s="274">
        <f t="shared" si="1137"/>
        <v>6479</v>
      </c>
      <c r="EV1423" s="274">
        <f t="shared" si="1137"/>
        <v>3492</v>
      </c>
      <c r="EW1423" s="274">
        <f t="shared" si="1137"/>
        <v>1716</v>
      </c>
      <c r="EX1423" s="274">
        <f t="shared" si="1137"/>
        <v>3941</v>
      </c>
      <c r="EY1423" s="274">
        <f t="shared" si="1137"/>
        <v>56939</v>
      </c>
      <c r="EZ1423" s="274">
        <f t="shared" si="1137"/>
        <v>55225</v>
      </c>
      <c r="FA1423" s="619">
        <f t="shared" si="1067"/>
        <v>0.64978437468659112</v>
      </c>
      <c r="FB1423" s="620">
        <f t="shared" si="1068"/>
        <v>49.140893470790374</v>
      </c>
      <c r="FC1423" s="619">
        <f t="shared" si="1069"/>
        <v>0.3952462140206599</v>
      </c>
      <c r="FD1423" s="274">
        <f t="shared" si="1070"/>
        <v>69214.422452097861</v>
      </c>
      <c r="FE1423" s="274">
        <f t="shared" si="1071"/>
        <v>2589.4069714803077</v>
      </c>
      <c r="FF1423" s="274">
        <f t="shared" si="1138"/>
        <v>3492</v>
      </c>
      <c r="FG1423" s="620">
        <f t="shared" si="1126"/>
        <v>59.221076746849945</v>
      </c>
      <c r="FH1423" s="274">
        <f t="shared" si="1139"/>
        <v>2068</v>
      </c>
      <c r="FI1423" s="274">
        <f t="shared" si="1139"/>
        <v>3492</v>
      </c>
      <c r="FJ1423" s="274">
        <f t="shared" si="1139"/>
        <v>45</v>
      </c>
      <c r="FK1423" s="274">
        <f t="shared" si="1072"/>
        <v>1379</v>
      </c>
      <c r="FL1423" s="274">
        <f t="shared" si="1140"/>
        <v>519</v>
      </c>
      <c r="FM1423" s="274">
        <f t="shared" si="1072"/>
        <v>815</v>
      </c>
      <c r="FN1423" s="553"/>
      <c r="FO1423" s="413">
        <v>2085</v>
      </c>
      <c r="FP1423" s="413">
        <v>2312</v>
      </c>
      <c r="FQ1423" s="413">
        <v>2493</v>
      </c>
      <c r="FR1423" s="413">
        <v>2367</v>
      </c>
      <c r="FS1423" s="413">
        <f t="shared" si="1080"/>
        <v>281</v>
      </c>
      <c r="FT1423" s="413">
        <f t="shared" si="1079"/>
        <v>304</v>
      </c>
      <c r="FU1423" s="413">
        <f t="shared" si="1079"/>
        <v>342</v>
      </c>
      <c r="FV1423" s="413">
        <f t="shared" si="1079"/>
        <v>336</v>
      </c>
      <c r="FW1423" s="553"/>
      <c r="FX1423" s="553"/>
      <c r="FY1423" s="553"/>
    </row>
    <row r="1424" spans="1:181">
      <c r="F1424" s="629" t="s">
        <v>2908</v>
      </c>
      <c r="G1424" s="371" t="s">
        <v>2909</v>
      </c>
      <c r="H1424" s="371"/>
      <c r="I1424" s="392"/>
      <c r="J1424" s="561"/>
      <c r="O1424" s="275">
        <f t="shared" si="1143"/>
        <v>112971</v>
      </c>
      <c r="P1424" s="275">
        <f t="shared" si="1143"/>
        <v>138843</v>
      </c>
      <c r="Q1424" s="275">
        <f t="shared" si="1143"/>
        <v>131127</v>
      </c>
      <c r="R1424" s="275">
        <f t="shared" si="1143"/>
        <v>161301</v>
      </c>
      <c r="S1424" s="274">
        <f t="shared" si="1143"/>
        <v>137702</v>
      </c>
      <c r="T1424" s="274">
        <f t="shared" si="1143"/>
        <v>126200</v>
      </c>
      <c r="U1424" s="274">
        <f t="shared" si="1143"/>
        <v>152127</v>
      </c>
      <c r="V1424" s="274">
        <f t="shared" si="1143"/>
        <v>176987</v>
      </c>
      <c r="W1424" s="275">
        <f t="shared" si="1143"/>
        <v>84949</v>
      </c>
      <c r="X1424" s="275">
        <f t="shared" si="1143"/>
        <v>104692</v>
      </c>
      <c r="Y1424" s="275">
        <f t="shared" si="1143"/>
        <v>98901</v>
      </c>
      <c r="Z1424" s="275">
        <f t="shared" si="1143"/>
        <v>121716</v>
      </c>
      <c r="AA1424" s="274">
        <f t="shared" si="1141"/>
        <v>103361</v>
      </c>
      <c r="AB1424" s="274">
        <f t="shared" si="1141"/>
        <v>93797</v>
      </c>
      <c r="AC1424" s="274">
        <f t="shared" si="1141"/>
        <v>112336</v>
      </c>
      <c r="AD1424" s="274">
        <f t="shared" si="1141"/>
        <v>131659</v>
      </c>
      <c r="AE1424" s="275">
        <f t="shared" si="1143"/>
        <v>563</v>
      </c>
      <c r="AF1424" s="275">
        <f t="shared" si="1143"/>
        <v>516</v>
      </c>
      <c r="AG1424" s="275">
        <f t="shared" si="1143"/>
        <v>441</v>
      </c>
      <c r="AH1424" s="275">
        <f t="shared" si="1143"/>
        <v>507</v>
      </c>
      <c r="AI1424" s="274">
        <f t="shared" si="1141"/>
        <v>508</v>
      </c>
      <c r="AJ1424" s="274">
        <f t="shared" si="1141"/>
        <v>421</v>
      </c>
      <c r="AK1424" s="274">
        <f t="shared" si="1141"/>
        <v>481</v>
      </c>
      <c r="AL1424" s="274">
        <f t="shared" si="1141"/>
        <v>563</v>
      </c>
      <c r="AM1424" s="275">
        <f t="shared" si="1143"/>
        <v>28023</v>
      </c>
      <c r="AN1424" s="275">
        <f t="shared" si="1143"/>
        <v>34151</v>
      </c>
      <c r="AO1424" s="275">
        <f t="shared" si="1143"/>
        <v>32226</v>
      </c>
      <c r="AP1424" s="275">
        <f t="shared" si="1143"/>
        <v>39586</v>
      </c>
      <c r="AQ1424" s="274">
        <f t="shared" si="1141"/>
        <v>34341</v>
      </c>
      <c r="AR1424" s="274">
        <f t="shared" si="1141"/>
        <v>32403</v>
      </c>
      <c r="AS1424" s="274">
        <f t="shared" si="1141"/>
        <v>39791</v>
      </c>
      <c r="AT1424" s="274">
        <f t="shared" si="1141"/>
        <v>45329</v>
      </c>
      <c r="AU1424" s="275">
        <f t="shared" si="1143"/>
        <v>698</v>
      </c>
      <c r="AV1424" s="275">
        <f t="shared" si="1143"/>
        <v>981</v>
      </c>
      <c r="AW1424" s="275">
        <f t="shared" si="1143"/>
        <v>916</v>
      </c>
      <c r="AX1424" s="275">
        <f t="shared" si="1143"/>
        <v>1199</v>
      </c>
      <c r="AY1424" s="274">
        <f t="shared" si="1141"/>
        <v>1399</v>
      </c>
      <c r="AZ1424" s="274">
        <f t="shared" si="1141"/>
        <v>1313</v>
      </c>
      <c r="BA1424" s="274">
        <f t="shared" si="1141"/>
        <v>1684</v>
      </c>
      <c r="BB1424" s="274">
        <f t="shared" si="1141"/>
        <v>1995</v>
      </c>
      <c r="BC1424" s="275">
        <f t="shared" si="1143"/>
        <v>28557</v>
      </c>
      <c r="BD1424" s="275">
        <f t="shared" ref="BD1424:BJ1455" si="1145">AN1424-AV1424-BL1424</f>
        <v>35254.834463970343</v>
      </c>
      <c r="BE1424" s="275">
        <f t="shared" si="1145"/>
        <v>33222.262109596515</v>
      </c>
      <c r="BF1424" s="275">
        <f t="shared" si="1145"/>
        <v>41482.169550999999</v>
      </c>
      <c r="BG1424" s="274">
        <f t="shared" si="1145"/>
        <v>35654</v>
      </c>
      <c r="BH1424" s="274">
        <f t="shared" si="1145"/>
        <v>33215</v>
      </c>
      <c r="BI1424" s="274">
        <f t="shared" si="1145"/>
        <v>40894</v>
      </c>
      <c r="BJ1424" s="274">
        <f t="shared" si="1145"/>
        <v>50391</v>
      </c>
      <c r="BK1424" s="275">
        <f t="shared" si="1134"/>
        <v>-1232</v>
      </c>
      <c r="BL1424" s="275">
        <f t="shared" si="1134"/>
        <v>-2084.834463970345</v>
      </c>
      <c r="BM1424" s="275">
        <f t="shared" si="1134"/>
        <v>-1912.2621095965178</v>
      </c>
      <c r="BN1424" s="275">
        <f t="shared" si="1134"/>
        <v>-3095.169551</v>
      </c>
      <c r="BO1424" s="274">
        <f t="shared" si="1134"/>
        <v>-2712</v>
      </c>
      <c r="BP1424" s="274">
        <f t="shared" si="1134"/>
        <v>-2125</v>
      </c>
      <c r="BQ1424" s="274">
        <f t="shared" si="1134"/>
        <v>-2787</v>
      </c>
      <c r="BR1424" s="274">
        <f t="shared" si="1134"/>
        <v>-7057</v>
      </c>
      <c r="BS1424" s="275">
        <f t="shared" si="1134"/>
        <v>107</v>
      </c>
      <c r="BT1424" s="275">
        <f t="shared" si="1134"/>
        <v>561</v>
      </c>
      <c r="BU1424" s="275">
        <f t="shared" si="1134"/>
        <v>96</v>
      </c>
      <c r="BV1424" s="275">
        <f t="shared" si="1134"/>
        <v>98</v>
      </c>
      <c r="BW1424" s="274">
        <f t="shared" si="1134"/>
        <v>463</v>
      </c>
      <c r="BX1424" s="274">
        <f t="shared" si="1134"/>
        <v>366</v>
      </c>
      <c r="BY1424" s="274">
        <f t="shared" si="1134"/>
        <v>406</v>
      </c>
      <c r="BZ1424" s="274">
        <f t="shared" si="1134"/>
        <v>414</v>
      </c>
      <c r="CA1424" s="275">
        <f t="shared" si="1134"/>
        <v>1339</v>
      </c>
      <c r="CB1424" s="275">
        <f t="shared" si="1134"/>
        <v>2645.834463970345</v>
      </c>
      <c r="CC1424" s="275">
        <f t="shared" si="1134"/>
        <v>2008.2621095965178</v>
      </c>
      <c r="CD1424" s="275">
        <f t="shared" si="1134"/>
        <v>3193.169551</v>
      </c>
      <c r="CE1424" s="274">
        <f t="shared" si="1134"/>
        <v>3175</v>
      </c>
      <c r="CF1424" s="274">
        <f t="shared" si="1134"/>
        <v>2491</v>
      </c>
      <c r="CG1424" s="274">
        <f t="shared" si="1134"/>
        <v>3193</v>
      </c>
      <c r="CH1424" s="274">
        <f t="shared" si="1134"/>
        <v>7471</v>
      </c>
      <c r="CI1424" s="562"/>
      <c r="CJ1424" s="275">
        <f t="shared" si="1144"/>
        <v>28557</v>
      </c>
      <c r="CK1424" s="275">
        <f t="shared" si="1144"/>
        <v>36915</v>
      </c>
      <c r="CL1424" s="275">
        <f t="shared" si="1144"/>
        <v>35768</v>
      </c>
      <c r="CM1424" s="275">
        <f t="shared" si="1144"/>
        <v>43377</v>
      </c>
      <c r="CN1424" s="274">
        <f t="shared" si="1144"/>
        <v>35654</v>
      </c>
      <c r="CO1424" s="274">
        <f t="shared" si="1144"/>
        <v>34543.4771242965</v>
      </c>
      <c r="CP1424" s="274">
        <f t="shared" si="1144"/>
        <v>41825.597221317817</v>
      </c>
      <c r="CQ1424" s="274">
        <f t="shared" si="1144"/>
        <v>47193.986965306969</v>
      </c>
      <c r="CR1424" s="275">
        <f t="shared" si="1144"/>
        <v>24546</v>
      </c>
      <c r="CS1424" s="275">
        <f t="shared" si="1144"/>
        <v>31412</v>
      </c>
      <c r="CT1424" s="275">
        <f t="shared" si="1144"/>
        <v>29642</v>
      </c>
      <c r="CU1424" s="275">
        <f t="shared" si="1144"/>
        <v>36411</v>
      </c>
      <c r="CV1424" s="274">
        <f t="shared" si="1142"/>
        <v>30194</v>
      </c>
      <c r="CW1424" s="274">
        <f t="shared" si="1142"/>
        <v>28490.477124296503</v>
      </c>
      <c r="CX1424" s="274">
        <f t="shared" si="1142"/>
        <v>34994.597221317817</v>
      </c>
      <c r="CY1424" s="274">
        <f t="shared" si="1142"/>
        <v>39888.986965306969</v>
      </c>
      <c r="CZ1424" s="275">
        <f t="shared" si="1144"/>
        <v>0</v>
      </c>
      <c r="DA1424" s="275">
        <f t="shared" si="1144"/>
        <v>0</v>
      </c>
      <c r="DB1424" s="275">
        <f t="shared" si="1144"/>
        <v>0</v>
      </c>
      <c r="DC1424" s="275">
        <f t="shared" si="1144"/>
        <v>0</v>
      </c>
      <c r="DD1424" s="274">
        <f t="shared" si="1142"/>
        <v>0</v>
      </c>
      <c r="DE1424" s="274">
        <f t="shared" si="1142"/>
        <v>0</v>
      </c>
      <c r="DF1424" s="274">
        <f t="shared" si="1142"/>
        <v>0</v>
      </c>
      <c r="DG1424" s="274">
        <f t="shared" si="1142"/>
        <v>0</v>
      </c>
      <c r="DH1424" s="275">
        <f t="shared" si="1144"/>
        <v>4011</v>
      </c>
      <c r="DI1424" s="275">
        <f t="shared" si="1144"/>
        <v>5503</v>
      </c>
      <c r="DJ1424" s="275">
        <f t="shared" si="1144"/>
        <v>6126</v>
      </c>
      <c r="DK1424" s="275">
        <f t="shared" si="1144"/>
        <v>6966</v>
      </c>
      <c r="DL1424" s="274">
        <f t="shared" si="1142"/>
        <v>5460</v>
      </c>
      <c r="DM1424" s="274">
        <f t="shared" si="1142"/>
        <v>6053</v>
      </c>
      <c r="DN1424" s="274">
        <f t="shared" si="1142"/>
        <v>6831</v>
      </c>
      <c r="DO1424" s="274">
        <f t="shared" si="1142"/>
        <v>7305</v>
      </c>
      <c r="DP1424" s="275">
        <f t="shared" si="1144"/>
        <v>0</v>
      </c>
      <c r="DQ1424" s="275">
        <f t="shared" si="1144"/>
        <v>-1660.1655360296572</v>
      </c>
      <c r="DR1424" s="275">
        <f t="shared" si="1144"/>
        <v>-2545.7378904034849</v>
      </c>
      <c r="DS1424" s="275">
        <f t="shared" si="1144"/>
        <v>-1894.830449000001</v>
      </c>
      <c r="DT1424" s="274">
        <f t="shared" si="1142"/>
        <v>0</v>
      </c>
      <c r="DU1424" s="274">
        <f t="shared" si="1142"/>
        <v>-1328.4771242965023</v>
      </c>
      <c r="DV1424" s="274">
        <f t="shared" si="1142"/>
        <v>-931.59722131781552</v>
      </c>
      <c r="DW1424" s="274">
        <f t="shared" si="1142"/>
        <v>3197.0130346930328</v>
      </c>
      <c r="DX1424" s="615">
        <f t="shared" si="964"/>
        <v>0.75195404130263521</v>
      </c>
      <c r="DY1424" s="615">
        <f t="shared" si="964"/>
        <v>0.75403153201817885</v>
      </c>
      <c r="DZ1424" s="615">
        <f t="shared" si="964"/>
        <v>0.7542382575670914</v>
      </c>
      <c r="EA1424" s="615">
        <f t="shared" si="963"/>
        <v>0.75458924619190204</v>
      </c>
      <c r="EB1424" s="616">
        <f t="shared" si="963"/>
        <v>0.75061364395578856</v>
      </c>
      <c r="EC1424" s="616">
        <f t="shared" si="963"/>
        <v>0.74324088748019013</v>
      </c>
      <c r="ED1424" s="616">
        <f t="shared" si="963"/>
        <v>0.7384356491615558</v>
      </c>
      <c r="EE1424" s="616">
        <f t="shared" si="963"/>
        <v>0.74389079423912485</v>
      </c>
      <c r="EF1424" s="553"/>
      <c r="EG1424" s="275">
        <f t="shared" si="1136"/>
        <v>113003</v>
      </c>
      <c r="EH1424" s="275">
        <f t="shared" si="1136"/>
        <v>83114</v>
      </c>
      <c r="EI1424" s="275">
        <f t="shared" si="1136"/>
        <v>29889</v>
      </c>
      <c r="EJ1424" s="275">
        <f t="shared" si="1136"/>
        <v>550</v>
      </c>
      <c r="EK1424" s="275">
        <f t="shared" si="1136"/>
        <v>19568</v>
      </c>
      <c r="EL1424" s="275">
        <f t="shared" si="1136"/>
        <v>7659</v>
      </c>
      <c r="EM1424" s="275">
        <f t="shared" si="1136"/>
        <v>7659</v>
      </c>
      <c r="EN1424" s="617">
        <f t="shared" si="1102"/>
        <v>0.7355025972761785</v>
      </c>
      <c r="EO1424" s="275">
        <f t="shared" si="1103"/>
        <v>1.8401418582087055</v>
      </c>
      <c r="EP1424" s="617">
        <f t="shared" si="1104"/>
        <v>0.17316354433068148</v>
      </c>
      <c r="EQ1424" s="275">
        <f t="shared" si="1105"/>
        <v>2554902.7288157721</v>
      </c>
      <c r="ER1424" s="275">
        <f t="shared" si="1106"/>
        <v>5984.2451146798967</v>
      </c>
      <c r="ES1424" s="618"/>
      <c r="ET1424" s="274">
        <f t="shared" si="1137"/>
        <v>137902</v>
      </c>
      <c r="EU1424" s="274">
        <f t="shared" si="1137"/>
        <v>102661</v>
      </c>
      <c r="EV1424" s="274">
        <f t="shared" si="1137"/>
        <v>35241</v>
      </c>
      <c r="EW1424" s="274">
        <f t="shared" si="1137"/>
        <v>1673</v>
      </c>
      <c r="EX1424" s="274">
        <f t="shared" si="1137"/>
        <v>29912</v>
      </c>
      <c r="EY1424" s="274">
        <f t="shared" si="1137"/>
        <v>16939</v>
      </c>
      <c r="EZ1424" s="274">
        <f t="shared" si="1137"/>
        <v>16939</v>
      </c>
      <c r="FA1424" s="619">
        <f t="shared" si="1067"/>
        <v>0.74444895650534437</v>
      </c>
      <c r="FB1424" s="620">
        <f t="shared" si="1068"/>
        <v>4.7473113702789362</v>
      </c>
      <c r="FC1424" s="619">
        <f t="shared" si="1069"/>
        <v>0.21690765906223261</v>
      </c>
      <c r="FD1424" s="274">
        <f t="shared" si="1070"/>
        <v>1765865.7535863982</v>
      </c>
      <c r="FE1424" s="274">
        <f t="shared" si="1071"/>
        <v>8230.5134108664424</v>
      </c>
      <c r="FF1424" s="274">
        <f t="shared" si="1138"/>
        <v>34341</v>
      </c>
      <c r="FG1424" s="620">
        <f t="shared" si="1126"/>
        <v>4.5135552255321629</v>
      </c>
      <c r="FH1424" s="274">
        <f t="shared" si="1139"/>
        <v>1550</v>
      </c>
      <c r="FI1424" s="274">
        <f t="shared" si="1139"/>
        <v>34341</v>
      </c>
      <c r="FJ1424" s="274">
        <f t="shared" si="1139"/>
        <v>139</v>
      </c>
      <c r="FK1424" s="274">
        <f t="shared" si="1072"/>
        <v>32652</v>
      </c>
      <c r="FL1424" s="274">
        <f t="shared" si="1140"/>
        <v>4887</v>
      </c>
      <c r="FM1424" s="274">
        <f t="shared" si="1072"/>
        <v>27626</v>
      </c>
      <c r="FN1424" s="553"/>
      <c r="FO1424" s="413">
        <v>1562</v>
      </c>
      <c r="FP1424" s="413">
        <v>1470</v>
      </c>
      <c r="FQ1424" s="413">
        <v>1875</v>
      </c>
      <c r="FR1424" s="413">
        <v>2239</v>
      </c>
      <c r="FS1424" s="413">
        <f t="shared" si="1080"/>
        <v>-163</v>
      </c>
      <c r="FT1424" s="413">
        <f t="shared" si="1079"/>
        <v>-157</v>
      </c>
      <c r="FU1424" s="413">
        <f t="shared" si="1079"/>
        <v>-191</v>
      </c>
      <c r="FV1424" s="413">
        <f t="shared" si="1079"/>
        <v>-244</v>
      </c>
      <c r="FW1424" s="553"/>
      <c r="FX1424" s="553"/>
      <c r="FY1424" s="553"/>
    </row>
    <row r="1425" spans="1:181">
      <c r="F1425" s="629" t="s">
        <v>2910</v>
      </c>
      <c r="G1425" s="371" t="s">
        <v>2911</v>
      </c>
      <c r="H1425" s="371"/>
      <c r="I1425" s="392"/>
      <c r="J1425" s="561"/>
      <c r="O1425" s="275">
        <f t="shared" si="1143"/>
        <v>81767</v>
      </c>
      <c r="P1425" s="275">
        <f t="shared" si="1143"/>
        <v>110594</v>
      </c>
      <c r="Q1425" s="275">
        <f t="shared" si="1143"/>
        <v>114096</v>
      </c>
      <c r="R1425" s="275">
        <f t="shared" si="1143"/>
        <v>121404</v>
      </c>
      <c r="S1425" s="274">
        <f t="shared" si="1143"/>
        <v>103761</v>
      </c>
      <c r="T1425" s="274">
        <f t="shared" si="1143"/>
        <v>108178</v>
      </c>
      <c r="U1425" s="274">
        <f t="shared" si="1143"/>
        <v>115561</v>
      </c>
      <c r="V1425" s="274">
        <f t="shared" si="1143"/>
        <v>120700</v>
      </c>
      <c r="W1425" s="275">
        <f t="shared" si="1143"/>
        <v>60726</v>
      </c>
      <c r="X1425" s="275">
        <f t="shared" si="1143"/>
        <v>80074</v>
      </c>
      <c r="Y1425" s="275">
        <f t="shared" si="1143"/>
        <v>82449</v>
      </c>
      <c r="Z1425" s="275">
        <f t="shared" si="1143"/>
        <v>87383</v>
      </c>
      <c r="AA1425" s="274">
        <f t="shared" si="1141"/>
        <v>75191</v>
      </c>
      <c r="AB1425" s="274">
        <f t="shared" si="1141"/>
        <v>78529</v>
      </c>
      <c r="AC1425" s="274">
        <f t="shared" si="1141"/>
        <v>83676</v>
      </c>
      <c r="AD1425" s="274">
        <f t="shared" si="1141"/>
        <v>86987</v>
      </c>
      <c r="AE1425" s="275">
        <f t="shared" si="1143"/>
        <v>409</v>
      </c>
      <c r="AF1425" s="275">
        <f t="shared" si="1143"/>
        <v>410</v>
      </c>
      <c r="AG1425" s="275">
        <f t="shared" si="1143"/>
        <v>384</v>
      </c>
      <c r="AH1425" s="275">
        <f t="shared" si="1143"/>
        <v>381</v>
      </c>
      <c r="AI1425" s="274">
        <f t="shared" si="1141"/>
        <v>381</v>
      </c>
      <c r="AJ1425" s="274">
        <f t="shared" si="1141"/>
        <v>359</v>
      </c>
      <c r="AK1425" s="274">
        <f t="shared" si="1141"/>
        <v>366</v>
      </c>
      <c r="AL1425" s="274">
        <f t="shared" si="1141"/>
        <v>383</v>
      </c>
      <c r="AM1425" s="275">
        <f t="shared" si="1143"/>
        <v>21045</v>
      </c>
      <c r="AN1425" s="275">
        <f t="shared" si="1143"/>
        <v>30522</v>
      </c>
      <c r="AO1425" s="275">
        <f t="shared" si="1143"/>
        <v>31646</v>
      </c>
      <c r="AP1425" s="275">
        <f t="shared" si="1143"/>
        <v>34018</v>
      </c>
      <c r="AQ1425" s="274">
        <f t="shared" si="1141"/>
        <v>28575</v>
      </c>
      <c r="AR1425" s="274">
        <f t="shared" si="1141"/>
        <v>29649</v>
      </c>
      <c r="AS1425" s="274">
        <f t="shared" si="1141"/>
        <v>31886</v>
      </c>
      <c r="AT1425" s="274">
        <f t="shared" si="1141"/>
        <v>33712</v>
      </c>
      <c r="AU1425" s="275">
        <f t="shared" si="1143"/>
        <v>4640</v>
      </c>
      <c r="AV1425" s="275">
        <f t="shared" si="1143"/>
        <v>6643</v>
      </c>
      <c r="AW1425" s="275">
        <f t="shared" si="1143"/>
        <v>6678</v>
      </c>
      <c r="AX1425" s="275">
        <f t="shared" si="1143"/>
        <v>7522</v>
      </c>
      <c r="AY1425" s="274">
        <f t="shared" si="1141"/>
        <v>5926</v>
      </c>
      <c r="AZ1425" s="274">
        <f t="shared" si="1141"/>
        <v>5956</v>
      </c>
      <c r="BA1425" s="274">
        <f t="shared" si="1141"/>
        <v>6704</v>
      </c>
      <c r="BB1425" s="274">
        <f t="shared" si="1141"/>
        <v>7069</v>
      </c>
      <c r="BC1425" s="275">
        <f t="shared" si="1143"/>
        <v>16663</v>
      </c>
      <c r="BD1425" s="275">
        <f t="shared" si="1145"/>
        <v>23295</v>
      </c>
      <c r="BE1425" s="275">
        <f t="shared" si="1145"/>
        <v>24503</v>
      </c>
      <c r="BF1425" s="275">
        <f t="shared" si="1145"/>
        <v>26062</v>
      </c>
      <c r="BG1425" s="274">
        <f t="shared" si="1145"/>
        <v>21295</v>
      </c>
      <c r="BH1425" s="274">
        <f t="shared" si="1145"/>
        <v>22387</v>
      </c>
      <c r="BI1425" s="274">
        <f t="shared" si="1145"/>
        <v>23824</v>
      </c>
      <c r="BJ1425" s="274">
        <f t="shared" si="1145"/>
        <v>25246</v>
      </c>
      <c r="BK1425" s="275">
        <f t="shared" si="1134"/>
        <v>-258</v>
      </c>
      <c r="BL1425" s="275">
        <f t="shared" si="1134"/>
        <v>584</v>
      </c>
      <c r="BM1425" s="275">
        <f t="shared" si="1134"/>
        <v>465</v>
      </c>
      <c r="BN1425" s="275">
        <f t="shared" si="1134"/>
        <v>434</v>
      </c>
      <c r="BO1425" s="274">
        <f t="shared" si="1134"/>
        <v>1354</v>
      </c>
      <c r="BP1425" s="274">
        <f t="shared" si="1134"/>
        <v>1306</v>
      </c>
      <c r="BQ1425" s="274">
        <f t="shared" si="1134"/>
        <v>1358</v>
      </c>
      <c r="BR1425" s="274">
        <f t="shared" si="1134"/>
        <v>1397</v>
      </c>
      <c r="BS1425" s="275">
        <f t="shared" si="1134"/>
        <v>470</v>
      </c>
      <c r="BT1425" s="275">
        <f t="shared" si="1134"/>
        <v>584</v>
      </c>
      <c r="BU1425" s="275">
        <f t="shared" si="1134"/>
        <v>465</v>
      </c>
      <c r="BV1425" s="275">
        <f t="shared" si="1134"/>
        <v>434</v>
      </c>
      <c r="BW1425" s="274">
        <f t="shared" si="1134"/>
        <v>1354</v>
      </c>
      <c r="BX1425" s="274">
        <f t="shared" si="1134"/>
        <v>1306</v>
      </c>
      <c r="BY1425" s="274">
        <f t="shared" si="1134"/>
        <v>1358</v>
      </c>
      <c r="BZ1425" s="274">
        <f t="shared" ref="BW1425:CH1438" si="1146">BZ1193</f>
        <v>1397</v>
      </c>
      <c r="CA1425" s="275">
        <f t="shared" si="1146"/>
        <v>728</v>
      </c>
      <c r="CB1425" s="275">
        <f t="shared" si="1146"/>
        <v>0</v>
      </c>
      <c r="CC1425" s="275">
        <f t="shared" si="1146"/>
        <v>0</v>
      </c>
      <c r="CD1425" s="275">
        <f t="shared" si="1146"/>
        <v>0</v>
      </c>
      <c r="CE1425" s="274">
        <f t="shared" si="1146"/>
        <v>0</v>
      </c>
      <c r="CF1425" s="274">
        <f t="shared" si="1146"/>
        <v>0</v>
      </c>
      <c r="CG1425" s="274">
        <f t="shared" si="1146"/>
        <v>0</v>
      </c>
      <c r="CH1425" s="274">
        <f t="shared" si="1146"/>
        <v>0</v>
      </c>
      <c r="CI1425" s="562"/>
      <c r="CJ1425" s="275">
        <f t="shared" si="1144"/>
        <v>16662</v>
      </c>
      <c r="CK1425" s="275">
        <f t="shared" si="1144"/>
        <v>25387</v>
      </c>
      <c r="CL1425" s="275">
        <f t="shared" si="1144"/>
        <v>26607</v>
      </c>
      <c r="CM1425" s="275">
        <f t="shared" si="1144"/>
        <v>29007</v>
      </c>
      <c r="CN1425" s="274">
        <f t="shared" si="1144"/>
        <v>21295</v>
      </c>
      <c r="CO1425" s="274">
        <f t="shared" si="1144"/>
        <v>22282.206375051639</v>
      </c>
      <c r="CP1425" s="274">
        <f t="shared" si="1144"/>
        <v>24319.249360688278</v>
      </c>
      <c r="CQ1425" s="274">
        <f t="shared" si="1144"/>
        <v>25756.510184248029</v>
      </c>
      <c r="CR1425" s="275">
        <f t="shared" si="1144"/>
        <v>14217</v>
      </c>
      <c r="CS1425" s="275">
        <f t="shared" si="1144"/>
        <v>20619</v>
      </c>
      <c r="CT1425" s="275">
        <f t="shared" si="1144"/>
        <v>21352</v>
      </c>
      <c r="CU1425" s="275">
        <f t="shared" si="1144"/>
        <v>22990</v>
      </c>
      <c r="CV1425" s="274">
        <f t="shared" si="1142"/>
        <v>17096</v>
      </c>
      <c r="CW1425" s="274">
        <f t="shared" si="1142"/>
        <v>17635.206375051639</v>
      </c>
      <c r="CX1425" s="274">
        <f t="shared" si="1142"/>
        <v>18967.249360688282</v>
      </c>
      <c r="CY1425" s="274">
        <f t="shared" si="1142"/>
        <v>20028.510184248033</v>
      </c>
      <c r="CZ1425" s="275">
        <f t="shared" si="1144"/>
        <v>457</v>
      </c>
      <c r="DA1425" s="275">
        <f t="shared" si="1144"/>
        <v>597</v>
      </c>
      <c r="DB1425" s="275">
        <f t="shared" si="1144"/>
        <v>611</v>
      </c>
      <c r="DC1425" s="275">
        <f t="shared" si="1144"/>
        <v>623</v>
      </c>
      <c r="DD1425" s="274">
        <f t="shared" si="1142"/>
        <v>61</v>
      </c>
      <c r="DE1425" s="274">
        <f t="shared" si="1142"/>
        <v>62</v>
      </c>
      <c r="DF1425" s="274">
        <f t="shared" si="1142"/>
        <v>63</v>
      </c>
      <c r="DG1425" s="274">
        <f t="shared" si="1142"/>
        <v>70</v>
      </c>
      <c r="DH1425" s="275">
        <f t="shared" si="1144"/>
        <v>1988</v>
      </c>
      <c r="DI1425" s="275">
        <f t="shared" si="1144"/>
        <v>4171</v>
      </c>
      <c r="DJ1425" s="275">
        <f t="shared" si="1144"/>
        <v>4644</v>
      </c>
      <c r="DK1425" s="275">
        <f t="shared" si="1144"/>
        <v>5394</v>
      </c>
      <c r="DL1425" s="274">
        <f t="shared" si="1142"/>
        <v>4138</v>
      </c>
      <c r="DM1425" s="274">
        <f t="shared" si="1142"/>
        <v>4585</v>
      </c>
      <c r="DN1425" s="274">
        <f t="shared" si="1142"/>
        <v>5289</v>
      </c>
      <c r="DO1425" s="274">
        <f t="shared" si="1142"/>
        <v>5658</v>
      </c>
      <c r="DP1425" s="275">
        <f t="shared" si="1144"/>
        <v>1</v>
      </c>
      <c r="DQ1425" s="275">
        <f t="shared" si="1144"/>
        <v>-2092</v>
      </c>
      <c r="DR1425" s="275">
        <f t="shared" si="1144"/>
        <v>-2104</v>
      </c>
      <c r="DS1425" s="275">
        <f t="shared" si="1144"/>
        <v>-2945</v>
      </c>
      <c r="DT1425" s="274">
        <f t="shared" si="1142"/>
        <v>0</v>
      </c>
      <c r="DU1425" s="274">
        <f t="shared" si="1142"/>
        <v>104.79362494835367</v>
      </c>
      <c r="DV1425" s="274">
        <f t="shared" si="1142"/>
        <v>-495.24936068827998</v>
      </c>
      <c r="DW1425" s="274">
        <f t="shared" si="1142"/>
        <v>-510.51018424802669</v>
      </c>
      <c r="DX1425" s="615">
        <f t="shared" si="964"/>
        <v>0.74267124879230006</v>
      </c>
      <c r="DY1425" s="615">
        <f t="shared" si="964"/>
        <v>0.72403566197081215</v>
      </c>
      <c r="DZ1425" s="615">
        <f t="shared" si="964"/>
        <v>0.7226283129995793</v>
      </c>
      <c r="EA1425" s="615">
        <f t="shared" si="963"/>
        <v>0.71977035353036145</v>
      </c>
      <c r="EB1425" s="616">
        <f t="shared" si="963"/>
        <v>0.72465569915478845</v>
      </c>
      <c r="EC1425" s="616">
        <f t="shared" si="963"/>
        <v>0.72592394017267836</v>
      </c>
      <c r="ED1425" s="616">
        <f t="shared" si="963"/>
        <v>0.72408511522053287</v>
      </c>
      <c r="EE1425" s="616">
        <f t="shared" si="963"/>
        <v>0.72068765534382773</v>
      </c>
      <c r="EF1425" s="553"/>
      <c r="EG1425" s="275">
        <f t="shared" si="1136"/>
        <v>75929</v>
      </c>
      <c r="EH1425" s="275">
        <f t="shared" si="1136"/>
        <v>56212</v>
      </c>
      <c r="EI1425" s="275">
        <f t="shared" si="1136"/>
        <v>19718</v>
      </c>
      <c r="EJ1425" s="275">
        <f t="shared" si="1136"/>
        <v>3757</v>
      </c>
      <c r="EK1425" s="275">
        <f t="shared" si="1136"/>
        <v>33966</v>
      </c>
      <c r="EL1425" s="275">
        <f t="shared" si="1136"/>
        <v>87539</v>
      </c>
      <c r="EM1425" s="275">
        <f t="shared" si="1136"/>
        <v>87166</v>
      </c>
      <c r="EN1425" s="617">
        <f t="shared" si="1102"/>
        <v>0.74032319667057378</v>
      </c>
      <c r="EO1425" s="275">
        <f t="shared" si="1103"/>
        <v>19.05365655746019</v>
      </c>
      <c r="EP1425" s="617">
        <f t="shared" si="1104"/>
        <v>0.44733896139814827</v>
      </c>
      <c r="EQ1425" s="275">
        <f t="shared" si="1105"/>
        <v>388009.91558048414</v>
      </c>
      <c r="ER1425" s="275">
        <f t="shared" si="1106"/>
        <v>3591.8056734659535</v>
      </c>
      <c r="ES1425" s="618"/>
      <c r="ET1425" s="274">
        <f t="shared" si="1137"/>
        <v>96041</v>
      </c>
      <c r="EU1425" s="274">
        <f t="shared" si="1137"/>
        <v>70591</v>
      </c>
      <c r="EV1425" s="274">
        <f t="shared" si="1137"/>
        <v>25455</v>
      </c>
      <c r="EW1425" s="274">
        <f t="shared" si="1137"/>
        <v>5936</v>
      </c>
      <c r="EX1425" s="274">
        <f t="shared" si="1137"/>
        <v>40440</v>
      </c>
      <c r="EY1425" s="274">
        <f t="shared" si="1137"/>
        <v>118786</v>
      </c>
      <c r="EZ1425" s="274">
        <f t="shared" si="1137"/>
        <v>118457</v>
      </c>
      <c r="FA1425" s="619">
        <f t="shared" si="1067"/>
        <v>0.7350090065701107</v>
      </c>
      <c r="FB1425" s="620">
        <f t="shared" si="1068"/>
        <v>23.319583578864663</v>
      </c>
      <c r="FC1425" s="619">
        <f t="shared" si="1069"/>
        <v>0.42107016794910507</v>
      </c>
      <c r="FD1425" s="274">
        <f t="shared" si="1070"/>
        <v>340444.16008620546</v>
      </c>
      <c r="FE1425" s="274">
        <f t="shared" si="1071"/>
        <v>4175.9175622096345</v>
      </c>
      <c r="FF1425" s="274">
        <f t="shared" si="1138"/>
        <v>28575</v>
      </c>
      <c r="FG1425" s="620">
        <f t="shared" si="1126"/>
        <v>22.964129483814524</v>
      </c>
      <c r="FH1425" s="274">
        <f t="shared" si="1139"/>
        <v>6562</v>
      </c>
      <c r="FI1425" s="274">
        <f t="shared" si="1139"/>
        <v>28575</v>
      </c>
      <c r="FJ1425" s="274">
        <f t="shared" si="1139"/>
        <v>596</v>
      </c>
      <c r="FK1425" s="274">
        <f t="shared" si="1072"/>
        <v>21417</v>
      </c>
      <c r="FL1425" s="274">
        <f t="shared" si="1140"/>
        <v>3685</v>
      </c>
      <c r="FM1425" s="274">
        <f t="shared" si="1072"/>
        <v>17136</v>
      </c>
      <c r="FN1425" s="553"/>
      <c r="FO1425" s="413">
        <v>6615</v>
      </c>
      <c r="FP1425" s="413">
        <v>6677</v>
      </c>
      <c r="FQ1425" s="413">
        <v>7465</v>
      </c>
      <c r="FR1425" s="413">
        <v>7933</v>
      </c>
      <c r="FS1425" s="413">
        <f t="shared" si="1080"/>
        <v>-689</v>
      </c>
      <c r="FT1425" s="413">
        <f t="shared" si="1079"/>
        <v>-721</v>
      </c>
      <c r="FU1425" s="413">
        <f t="shared" si="1079"/>
        <v>-761</v>
      </c>
      <c r="FV1425" s="413">
        <f t="shared" si="1079"/>
        <v>-864</v>
      </c>
      <c r="FW1425" s="553"/>
      <c r="FX1425" s="553"/>
      <c r="FY1425" s="553"/>
    </row>
    <row r="1426" spans="1:181">
      <c r="F1426" s="629" t="s">
        <v>2912</v>
      </c>
      <c r="G1426" s="371" t="s">
        <v>2913</v>
      </c>
      <c r="H1426" s="371"/>
      <c r="I1426" s="392"/>
      <c r="J1426" s="561"/>
      <c r="O1426" s="275">
        <f t="shared" si="1143"/>
        <v>32078</v>
      </c>
      <c r="P1426" s="275">
        <f t="shared" si="1143"/>
        <v>29208</v>
      </c>
      <c r="Q1426" s="275">
        <f t="shared" si="1143"/>
        <v>30231</v>
      </c>
      <c r="R1426" s="275">
        <f t="shared" si="1143"/>
        <v>34529</v>
      </c>
      <c r="S1426" s="274">
        <f t="shared" si="1143"/>
        <v>31432</v>
      </c>
      <c r="T1426" s="274">
        <f t="shared" si="1143"/>
        <v>32598</v>
      </c>
      <c r="U1426" s="274">
        <f t="shared" si="1143"/>
        <v>37078</v>
      </c>
      <c r="V1426" s="274">
        <f t="shared" si="1143"/>
        <v>38686</v>
      </c>
      <c r="W1426" s="275">
        <f t="shared" si="1143"/>
        <v>26433</v>
      </c>
      <c r="X1426" s="275">
        <f t="shared" si="1143"/>
        <v>23342</v>
      </c>
      <c r="Y1426" s="275">
        <f t="shared" si="1143"/>
        <v>24144</v>
      </c>
      <c r="Z1426" s="275">
        <f t="shared" si="1143"/>
        <v>27608</v>
      </c>
      <c r="AA1426" s="274">
        <f t="shared" si="1141"/>
        <v>25017</v>
      </c>
      <c r="AB1426" s="274">
        <f t="shared" si="1141"/>
        <v>25939</v>
      </c>
      <c r="AC1426" s="274">
        <f t="shared" si="1141"/>
        <v>29503</v>
      </c>
      <c r="AD1426" s="274">
        <f t="shared" si="1141"/>
        <v>30756</v>
      </c>
      <c r="AE1426" s="275">
        <f t="shared" si="1143"/>
        <v>160</v>
      </c>
      <c r="AF1426" s="275">
        <f t="shared" si="1143"/>
        <v>109</v>
      </c>
      <c r="AG1426" s="275">
        <f t="shared" si="1143"/>
        <v>103</v>
      </c>
      <c r="AH1426" s="275">
        <f t="shared" si="1143"/>
        <v>108</v>
      </c>
      <c r="AI1426" s="274">
        <f t="shared" si="1141"/>
        <v>116</v>
      </c>
      <c r="AJ1426" s="274">
        <f t="shared" si="1141"/>
        <v>109</v>
      </c>
      <c r="AK1426" s="274">
        <f t="shared" si="1141"/>
        <v>118</v>
      </c>
      <c r="AL1426" s="274">
        <f t="shared" si="1141"/>
        <v>124</v>
      </c>
      <c r="AM1426" s="275">
        <f t="shared" si="1143"/>
        <v>5646</v>
      </c>
      <c r="AN1426" s="275">
        <f t="shared" si="1143"/>
        <v>5867</v>
      </c>
      <c r="AO1426" s="275">
        <f t="shared" si="1143"/>
        <v>6088</v>
      </c>
      <c r="AP1426" s="275">
        <f t="shared" si="1143"/>
        <v>6921</v>
      </c>
      <c r="AQ1426" s="274">
        <f t="shared" si="1141"/>
        <v>6415</v>
      </c>
      <c r="AR1426" s="274">
        <f t="shared" si="1141"/>
        <v>6659</v>
      </c>
      <c r="AS1426" s="274">
        <f t="shared" si="1141"/>
        <v>7575</v>
      </c>
      <c r="AT1426" s="274">
        <f t="shared" si="1141"/>
        <v>7931</v>
      </c>
      <c r="AU1426" s="275">
        <f t="shared" si="1143"/>
        <v>2108</v>
      </c>
      <c r="AV1426" s="275">
        <f t="shared" si="1143"/>
        <v>2721</v>
      </c>
      <c r="AW1426" s="275">
        <f t="shared" si="1143"/>
        <v>2813</v>
      </c>
      <c r="AX1426" s="275">
        <f t="shared" si="1143"/>
        <v>3327</v>
      </c>
      <c r="AY1426" s="274">
        <f t="shared" si="1141"/>
        <v>2880</v>
      </c>
      <c r="AZ1426" s="274">
        <f t="shared" si="1141"/>
        <v>2977</v>
      </c>
      <c r="BA1426" s="274">
        <f t="shared" si="1141"/>
        <v>3500</v>
      </c>
      <c r="BB1426" s="274">
        <f t="shared" si="1141"/>
        <v>3785</v>
      </c>
      <c r="BC1426" s="275">
        <f t="shared" si="1143"/>
        <v>3465</v>
      </c>
      <c r="BD1426" s="275">
        <f t="shared" si="1145"/>
        <v>2940</v>
      </c>
      <c r="BE1426" s="275">
        <f t="shared" si="1145"/>
        <v>3150</v>
      </c>
      <c r="BF1426" s="275">
        <f t="shared" si="1145"/>
        <v>3480</v>
      </c>
      <c r="BG1426" s="274">
        <f t="shared" si="1145"/>
        <v>3296</v>
      </c>
      <c r="BH1426" s="274">
        <f t="shared" si="1145"/>
        <v>3481</v>
      </c>
      <c r="BI1426" s="274">
        <f t="shared" si="1145"/>
        <v>3856</v>
      </c>
      <c r="BJ1426" s="274">
        <f t="shared" si="1145"/>
        <v>3922</v>
      </c>
      <c r="BK1426" s="275">
        <f t="shared" ref="BK1426:CD1438" si="1147">BK1194</f>
        <v>73</v>
      </c>
      <c r="BL1426" s="275">
        <f t="shared" si="1147"/>
        <v>206</v>
      </c>
      <c r="BM1426" s="275">
        <f t="shared" si="1147"/>
        <v>125</v>
      </c>
      <c r="BN1426" s="275">
        <f t="shared" si="1147"/>
        <v>114</v>
      </c>
      <c r="BO1426" s="274">
        <f t="shared" si="1147"/>
        <v>239</v>
      </c>
      <c r="BP1426" s="274">
        <f t="shared" si="1147"/>
        <v>201</v>
      </c>
      <c r="BQ1426" s="274">
        <f t="shared" si="1147"/>
        <v>219</v>
      </c>
      <c r="BR1426" s="274">
        <f t="shared" si="1147"/>
        <v>224</v>
      </c>
      <c r="BS1426" s="275">
        <f t="shared" si="1147"/>
        <v>275</v>
      </c>
      <c r="BT1426" s="275">
        <f t="shared" si="1147"/>
        <v>206</v>
      </c>
      <c r="BU1426" s="275">
        <f t="shared" si="1147"/>
        <v>125</v>
      </c>
      <c r="BV1426" s="275">
        <f t="shared" si="1147"/>
        <v>114</v>
      </c>
      <c r="BW1426" s="274">
        <f t="shared" si="1146"/>
        <v>239</v>
      </c>
      <c r="BX1426" s="274">
        <f t="shared" si="1146"/>
        <v>201</v>
      </c>
      <c r="BY1426" s="274">
        <f t="shared" si="1146"/>
        <v>219</v>
      </c>
      <c r="BZ1426" s="274">
        <f t="shared" si="1146"/>
        <v>224</v>
      </c>
      <c r="CA1426" s="275">
        <f t="shared" si="1147"/>
        <v>202</v>
      </c>
      <c r="CB1426" s="275">
        <f t="shared" si="1147"/>
        <v>0</v>
      </c>
      <c r="CC1426" s="275">
        <f t="shared" si="1147"/>
        <v>0</v>
      </c>
      <c r="CD1426" s="275">
        <f t="shared" si="1147"/>
        <v>0</v>
      </c>
      <c r="CE1426" s="274">
        <f t="shared" si="1146"/>
        <v>0</v>
      </c>
      <c r="CF1426" s="274">
        <f t="shared" si="1146"/>
        <v>0</v>
      </c>
      <c r="CG1426" s="274">
        <f t="shared" si="1146"/>
        <v>0</v>
      </c>
      <c r="CH1426" s="274">
        <f t="shared" si="1146"/>
        <v>0</v>
      </c>
      <c r="CI1426" s="562"/>
      <c r="CJ1426" s="275">
        <f t="shared" si="1144"/>
        <v>3465</v>
      </c>
      <c r="CK1426" s="275">
        <f t="shared" si="1144"/>
        <v>3584</v>
      </c>
      <c r="CL1426" s="275">
        <f t="shared" si="1144"/>
        <v>3777</v>
      </c>
      <c r="CM1426" s="275">
        <f t="shared" si="1144"/>
        <v>4133</v>
      </c>
      <c r="CN1426" s="274">
        <f t="shared" si="1144"/>
        <v>3296</v>
      </c>
      <c r="CO1426" s="274">
        <f t="shared" si="1144"/>
        <v>3475.9810300982103</v>
      </c>
      <c r="CP1426" s="274">
        <f t="shared" si="1144"/>
        <v>3789.0162966280536</v>
      </c>
      <c r="CQ1426" s="274">
        <f t="shared" si="1144"/>
        <v>3992.9730744837707</v>
      </c>
      <c r="CR1426" s="275">
        <f t="shared" si="1144"/>
        <v>2728</v>
      </c>
      <c r="CS1426" s="275">
        <f t="shared" si="1144"/>
        <v>2505</v>
      </c>
      <c r="CT1426" s="275">
        <f t="shared" si="1144"/>
        <v>2590</v>
      </c>
      <c r="CU1426" s="275">
        <f t="shared" si="1144"/>
        <v>2951</v>
      </c>
      <c r="CV1426" s="274">
        <f t="shared" si="1142"/>
        <v>2316</v>
      </c>
      <c r="CW1426" s="274">
        <f t="shared" si="1142"/>
        <v>2393.9810300982103</v>
      </c>
      <c r="CX1426" s="274">
        <f t="shared" si="1142"/>
        <v>2723.0162966280532</v>
      </c>
      <c r="CY1426" s="274">
        <f t="shared" si="1142"/>
        <v>2850.9730744837707</v>
      </c>
      <c r="CZ1426" s="275">
        <f t="shared" si="1144"/>
        <v>116</v>
      </c>
      <c r="DA1426" s="275">
        <f t="shared" si="1144"/>
        <v>152</v>
      </c>
      <c r="DB1426" s="275">
        <f t="shared" si="1144"/>
        <v>156</v>
      </c>
      <c r="DC1426" s="275">
        <f t="shared" si="1144"/>
        <v>160</v>
      </c>
      <c r="DD1426" s="274">
        <f t="shared" si="1142"/>
        <v>60</v>
      </c>
      <c r="DE1426" s="274">
        <f t="shared" si="1142"/>
        <v>61</v>
      </c>
      <c r="DF1426" s="274">
        <f t="shared" si="1142"/>
        <v>64</v>
      </c>
      <c r="DG1426" s="274">
        <f t="shared" si="1142"/>
        <v>70</v>
      </c>
      <c r="DH1426" s="275">
        <f t="shared" si="1144"/>
        <v>621</v>
      </c>
      <c r="DI1426" s="275">
        <f t="shared" si="1144"/>
        <v>927</v>
      </c>
      <c r="DJ1426" s="275">
        <f t="shared" si="1144"/>
        <v>1031</v>
      </c>
      <c r="DK1426" s="275">
        <f t="shared" si="1144"/>
        <v>1022</v>
      </c>
      <c r="DL1426" s="274">
        <f t="shared" si="1142"/>
        <v>920</v>
      </c>
      <c r="DM1426" s="274">
        <f t="shared" si="1142"/>
        <v>1021</v>
      </c>
      <c r="DN1426" s="274">
        <f t="shared" si="1142"/>
        <v>1002</v>
      </c>
      <c r="DO1426" s="274">
        <f t="shared" si="1142"/>
        <v>1072</v>
      </c>
      <c r="DP1426" s="275">
        <f t="shared" si="1144"/>
        <v>0</v>
      </c>
      <c r="DQ1426" s="275">
        <f t="shared" si="1144"/>
        <v>-644</v>
      </c>
      <c r="DR1426" s="275">
        <f t="shared" si="1144"/>
        <v>-627</v>
      </c>
      <c r="DS1426" s="275">
        <f t="shared" si="1144"/>
        <v>-653</v>
      </c>
      <c r="DT1426" s="274">
        <f t="shared" si="1142"/>
        <v>0</v>
      </c>
      <c r="DU1426" s="274">
        <f t="shared" si="1142"/>
        <v>5.0189699017893474</v>
      </c>
      <c r="DV1426" s="274">
        <f t="shared" si="1142"/>
        <v>66.983703371946831</v>
      </c>
      <c r="DW1426" s="274">
        <f t="shared" si="1142"/>
        <v>-70.973074483770517</v>
      </c>
      <c r="DX1426" s="615">
        <f t="shared" si="964"/>
        <v>0.8240226946817133</v>
      </c>
      <c r="DY1426" s="615">
        <f t="shared" si="964"/>
        <v>0.7991646124349493</v>
      </c>
      <c r="DZ1426" s="615">
        <f t="shared" si="964"/>
        <v>0.79865039198174059</v>
      </c>
      <c r="EA1426" s="615">
        <f t="shared" si="963"/>
        <v>0.7995597903211793</v>
      </c>
      <c r="EB1426" s="616">
        <f t="shared" si="963"/>
        <v>0.79590862814965635</v>
      </c>
      <c r="EC1426" s="616">
        <f t="shared" si="963"/>
        <v>0.79572366402846806</v>
      </c>
      <c r="ED1426" s="616">
        <f t="shared" si="963"/>
        <v>0.79570095474405311</v>
      </c>
      <c r="EE1426" s="616">
        <f t="shared" si="963"/>
        <v>0.79501628496096777</v>
      </c>
      <c r="EF1426" s="553"/>
      <c r="EG1426" s="275">
        <f t="shared" si="1136"/>
        <v>32140</v>
      </c>
      <c r="EH1426" s="275">
        <f t="shared" si="1136"/>
        <v>26451</v>
      </c>
      <c r="EI1426" s="275">
        <f t="shared" si="1136"/>
        <v>5689</v>
      </c>
      <c r="EJ1426" s="275">
        <f t="shared" si="1136"/>
        <v>2053</v>
      </c>
      <c r="EK1426" s="275">
        <f t="shared" si="1136"/>
        <v>6363</v>
      </c>
      <c r="EL1426" s="275">
        <f t="shared" si="1136"/>
        <v>85973</v>
      </c>
      <c r="EM1426" s="275">
        <f t="shared" si="1136"/>
        <v>85862</v>
      </c>
      <c r="EN1426" s="617">
        <f t="shared" si="1102"/>
        <v>0.82299315494710645</v>
      </c>
      <c r="EO1426" s="275">
        <f t="shared" si="1103"/>
        <v>36.087185797152401</v>
      </c>
      <c r="EP1426" s="617">
        <f t="shared" si="1104"/>
        <v>0.1979775980087119</v>
      </c>
      <c r="EQ1426" s="275">
        <f t="shared" si="1105"/>
        <v>74011.608295627695</v>
      </c>
      <c r="ER1426" s="275">
        <f t="shared" si="1106"/>
        <v>1992.5384143548174</v>
      </c>
      <c r="ES1426" s="618"/>
      <c r="ET1426" s="274">
        <f t="shared" si="1137"/>
        <v>33982</v>
      </c>
      <c r="EU1426" s="274">
        <f t="shared" si="1137"/>
        <v>25617</v>
      </c>
      <c r="EV1426" s="274">
        <f t="shared" si="1137"/>
        <v>8365</v>
      </c>
      <c r="EW1426" s="274">
        <f t="shared" si="1137"/>
        <v>3092</v>
      </c>
      <c r="EX1426" s="274">
        <f t="shared" si="1137"/>
        <v>10967</v>
      </c>
      <c r="EY1426" s="274">
        <f t="shared" si="1137"/>
        <v>104285</v>
      </c>
      <c r="EZ1426" s="274">
        <f t="shared" si="1137"/>
        <v>104164</v>
      </c>
      <c r="FA1426" s="619">
        <f t="shared" si="1067"/>
        <v>0.75384026837737628</v>
      </c>
      <c r="FB1426" s="620">
        <f t="shared" si="1068"/>
        <v>36.963538553496711</v>
      </c>
      <c r="FC1426" s="619">
        <f t="shared" si="1069"/>
        <v>0.32272968041904537</v>
      </c>
      <c r="FD1426" s="274">
        <f t="shared" si="1070"/>
        <v>105163.73399817807</v>
      </c>
      <c r="FE1426" s="274">
        <f t="shared" si="1071"/>
        <v>2473.66332578114</v>
      </c>
      <c r="FF1426" s="274">
        <f t="shared" si="1138"/>
        <v>6615</v>
      </c>
      <c r="FG1426" s="620">
        <f t="shared" si="1126"/>
        <v>48.223733938019656</v>
      </c>
      <c r="FH1426" s="274">
        <f t="shared" si="1139"/>
        <v>3190</v>
      </c>
      <c r="FI1426" s="274">
        <f t="shared" si="1139"/>
        <v>6615</v>
      </c>
      <c r="FJ1426" s="274">
        <f t="shared" si="1139"/>
        <v>69</v>
      </c>
      <c r="FK1426" s="274">
        <f t="shared" si="1072"/>
        <v>3356</v>
      </c>
      <c r="FL1426" s="274">
        <f t="shared" si="1140"/>
        <v>1116</v>
      </c>
      <c r="FM1426" s="274">
        <f t="shared" si="1072"/>
        <v>2171</v>
      </c>
      <c r="FN1426" s="553"/>
      <c r="FO1426" s="413">
        <v>3215</v>
      </c>
      <c r="FP1426" s="413">
        <v>3337</v>
      </c>
      <c r="FQ1426" s="413">
        <v>3898</v>
      </c>
      <c r="FR1426" s="413">
        <v>4247</v>
      </c>
      <c r="FS1426" s="413">
        <f t="shared" si="1080"/>
        <v>-335</v>
      </c>
      <c r="FT1426" s="413">
        <f t="shared" si="1079"/>
        <v>-360</v>
      </c>
      <c r="FU1426" s="413">
        <f t="shared" si="1079"/>
        <v>-398</v>
      </c>
      <c r="FV1426" s="413">
        <f t="shared" si="1079"/>
        <v>-462</v>
      </c>
      <c r="FW1426" s="553"/>
      <c r="FX1426" s="553"/>
      <c r="FY1426" s="553"/>
    </row>
    <row r="1427" spans="1:181">
      <c r="F1427" s="629" t="s">
        <v>2914</v>
      </c>
      <c r="G1427" s="371" t="s">
        <v>2915</v>
      </c>
      <c r="H1427" s="371"/>
      <c r="I1427" s="392"/>
      <c r="J1427" s="561"/>
      <c r="O1427" s="275">
        <f t="shared" si="1143"/>
        <v>22929</v>
      </c>
      <c r="P1427" s="275">
        <f t="shared" si="1143"/>
        <v>38942</v>
      </c>
      <c r="Q1427" s="275">
        <f t="shared" si="1143"/>
        <v>41589</v>
      </c>
      <c r="R1427" s="275">
        <f t="shared" si="1143"/>
        <v>43725</v>
      </c>
      <c r="S1427" s="274">
        <f t="shared" si="1143"/>
        <v>32739</v>
      </c>
      <c r="T1427" s="274">
        <f t="shared" si="1143"/>
        <v>34754</v>
      </c>
      <c r="U1427" s="274">
        <f t="shared" si="1143"/>
        <v>36400</v>
      </c>
      <c r="V1427" s="274">
        <f t="shared" si="1143"/>
        <v>37651</v>
      </c>
      <c r="W1427" s="275">
        <f t="shared" si="1143"/>
        <v>17059</v>
      </c>
      <c r="X1427" s="275">
        <f t="shared" si="1143"/>
        <v>29130</v>
      </c>
      <c r="Y1427" s="275">
        <f t="shared" si="1143"/>
        <v>31144</v>
      </c>
      <c r="Z1427" s="275">
        <f t="shared" si="1143"/>
        <v>32783</v>
      </c>
      <c r="AA1427" s="274">
        <f t="shared" si="1141"/>
        <v>23760</v>
      </c>
      <c r="AB1427" s="274">
        <f t="shared" si="1141"/>
        <v>25316</v>
      </c>
      <c r="AC1427" s="274">
        <f t="shared" si="1141"/>
        <v>26527</v>
      </c>
      <c r="AD1427" s="274">
        <f t="shared" si="1141"/>
        <v>27390</v>
      </c>
      <c r="AE1427" s="275">
        <f t="shared" si="1143"/>
        <v>114</v>
      </c>
      <c r="AF1427" s="275">
        <f t="shared" si="1143"/>
        <v>144</v>
      </c>
      <c r="AG1427" s="275">
        <f t="shared" si="1143"/>
        <v>140</v>
      </c>
      <c r="AH1427" s="275">
        <f t="shared" si="1143"/>
        <v>138</v>
      </c>
      <c r="AI1427" s="274">
        <f t="shared" si="1141"/>
        <v>121</v>
      </c>
      <c r="AJ1427" s="274">
        <f t="shared" si="1141"/>
        <v>116</v>
      </c>
      <c r="AK1427" s="274">
        <f t="shared" si="1141"/>
        <v>115</v>
      </c>
      <c r="AL1427" s="274">
        <f t="shared" si="1141"/>
        <v>119</v>
      </c>
      <c r="AM1427" s="275">
        <f t="shared" si="1143"/>
        <v>5870</v>
      </c>
      <c r="AN1427" s="275">
        <f t="shared" si="1143"/>
        <v>9812</v>
      </c>
      <c r="AO1427" s="275">
        <f t="shared" si="1143"/>
        <v>10443</v>
      </c>
      <c r="AP1427" s="275">
        <f t="shared" si="1143"/>
        <v>10943</v>
      </c>
      <c r="AQ1427" s="274">
        <f t="shared" si="1141"/>
        <v>8979</v>
      </c>
      <c r="AR1427" s="274">
        <f t="shared" si="1141"/>
        <v>9439</v>
      </c>
      <c r="AS1427" s="274">
        <f t="shared" si="1141"/>
        <v>9873</v>
      </c>
      <c r="AT1427" s="274">
        <f t="shared" si="1141"/>
        <v>10261</v>
      </c>
      <c r="AU1427" s="275">
        <f t="shared" si="1143"/>
        <v>3198</v>
      </c>
      <c r="AV1427" s="275">
        <f t="shared" si="1143"/>
        <v>5193</v>
      </c>
      <c r="AW1427" s="275">
        <f t="shared" si="1143"/>
        <v>5510</v>
      </c>
      <c r="AX1427" s="275">
        <f t="shared" si="1143"/>
        <v>5842</v>
      </c>
      <c r="AY1427" s="274">
        <f t="shared" si="1141"/>
        <v>3906</v>
      </c>
      <c r="AZ1427" s="274">
        <f t="shared" si="1141"/>
        <v>4139</v>
      </c>
      <c r="BA1427" s="274">
        <f t="shared" si="1141"/>
        <v>4376</v>
      </c>
      <c r="BB1427" s="274">
        <f t="shared" si="1141"/>
        <v>4985</v>
      </c>
      <c r="BC1427" s="275">
        <f t="shared" si="1143"/>
        <v>2376</v>
      </c>
      <c r="BD1427" s="275">
        <f t="shared" si="1145"/>
        <v>4286</v>
      </c>
      <c r="BE1427" s="275">
        <f t="shared" si="1145"/>
        <v>4691</v>
      </c>
      <c r="BF1427" s="275">
        <f t="shared" si="1145"/>
        <v>4888</v>
      </c>
      <c r="BG1427" s="274">
        <f t="shared" si="1145"/>
        <v>4571</v>
      </c>
      <c r="BH1427" s="274">
        <f t="shared" si="1145"/>
        <v>4849</v>
      </c>
      <c r="BI1427" s="274">
        <f t="shared" si="1145"/>
        <v>5043</v>
      </c>
      <c r="BJ1427" s="274">
        <f t="shared" si="1145"/>
        <v>4779</v>
      </c>
      <c r="BK1427" s="275">
        <f t="shared" si="1147"/>
        <v>296</v>
      </c>
      <c r="BL1427" s="275">
        <f t="shared" si="1147"/>
        <v>333</v>
      </c>
      <c r="BM1427" s="275">
        <f t="shared" si="1147"/>
        <v>242</v>
      </c>
      <c r="BN1427" s="275">
        <f t="shared" si="1147"/>
        <v>213</v>
      </c>
      <c r="BO1427" s="274">
        <f t="shared" si="1147"/>
        <v>502</v>
      </c>
      <c r="BP1427" s="274">
        <f t="shared" si="1147"/>
        <v>451</v>
      </c>
      <c r="BQ1427" s="274">
        <f t="shared" si="1147"/>
        <v>454</v>
      </c>
      <c r="BR1427" s="274">
        <f t="shared" si="1147"/>
        <v>497</v>
      </c>
      <c r="BS1427" s="275">
        <f t="shared" si="1147"/>
        <v>329</v>
      </c>
      <c r="BT1427" s="275">
        <f t="shared" si="1147"/>
        <v>333</v>
      </c>
      <c r="BU1427" s="275">
        <f t="shared" si="1147"/>
        <v>242</v>
      </c>
      <c r="BV1427" s="275">
        <f t="shared" si="1147"/>
        <v>213</v>
      </c>
      <c r="BW1427" s="274">
        <f t="shared" si="1146"/>
        <v>502</v>
      </c>
      <c r="BX1427" s="274">
        <f t="shared" si="1146"/>
        <v>451</v>
      </c>
      <c r="BY1427" s="274">
        <f t="shared" si="1146"/>
        <v>454</v>
      </c>
      <c r="BZ1427" s="274">
        <f t="shared" si="1146"/>
        <v>497</v>
      </c>
      <c r="CA1427" s="275">
        <f t="shared" si="1147"/>
        <v>33</v>
      </c>
      <c r="CB1427" s="275">
        <f t="shared" si="1147"/>
        <v>0</v>
      </c>
      <c r="CC1427" s="275">
        <f t="shared" si="1147"/>
        <v>0</v>
      </c>
      <c r="CD1427" s="275">
        <f t="shared" si="1147"/>
        <v>0</v>
      </c>
      <c r="CE1427" s="274">
        <f t="shared" si="1146"/>
        <v>0</v>
      </c>
      <c r="CF1427" s="274">
        <f t="shared" si="1146"/>
        <v>0</v>
      </c>
      <c r="CG1427" s="274">
        <f t="shared" si="1146"/>
        <v>0</v>
      </c>
      <c r="CH1427" s="274">
        <f t="shared" si="1146"/>
        <v>0</v>
      </c>
      <c r="CI1427" s="562"/>
      <c r="CJ1427" s="275">
        <f t="shared" si="1144"/>
        <v>2376</v>
      </c>
      <c r="CK1427" s="275">
        <f t="shared" si="1144"/>
        <v>3580</v>
      </c>
      <c r="CL1427" s="275">
        <f t="shared" si="1144"/>
        <v>3815</v>
      </c>
      <c r="CM1427" s="275">
        <f t="shared" si="1144"/>
        <v>3933</v>
      </c>
      <c r="CN1427" s="274">
        <f t="shared" si="1144"/>
        <v>4571</v>
      </c>
      <c r="CO1427" s="274">
        <f t="shared" si="1144"/>
        <v>4845.7472998130079</v>
      </c>
      <c r="CP1427" s="274">
        <f t="shared" si="1144"/>
        <v>5022.6571811928989</v>
      </c>
      <c r="CQ1427" s="274">
        <f t="shared" si="1144"/>
        <v>5251.2795573941657</v>
      </c>
      <c r="CR1427" s="275">
        <f t="shared" si="1144"/>
        <v>1752</v>
      </c>
      <c r="CS1427" s="275">
        <f t="shared" si="1144"/>
        <v>3055</v>
      </c>
      <c r="CT1427" s="275">
        <f t="shared" si="1144"/>
        <v>3241</v>
      </c>
      <c r="CU1427" s="275">
        <f t="shared" si="1144"/>
        <v>3384</v>
      </c>
      <c r="CV1427" s="274">
        <f t="shared" si="1142"/>
        <v>3901</v>
      </c>
      <c r="CW1427" s="274">
        <f t="shared" si="1142"/>
        <v>4125.7472998130079</v>
      </c>
      <c r="CX1427" s="274">
        <f t="shared" si="1142"/>
        <v>4314.6571811928989</v>
      </c>
      <c r="CY1427" s="274">
        <f t="shared" si="1142"/>
        <v>4485.2795573941657</v>
      </c>
      <c r="CZ1427" s="275">
        <f t="shared" si="1144"/>
        <v>87</v>
      </c>
      <c r="DA1427" s="275">
        <f t="shared" si="1144"/>
        <v>116</v>
      </c>
      <c r="DB1427" s="275">
        <f t="shared" si="1144"/>
        <v>118</v>
      </c>
      <c r="DC1427" s="275">
        <f t="shared" si="1144"/>
        <v>121</v>
      </c>
      <c r="DD1427" s="274">
        <f t="shared" si="1142"/>
        <v>265</v>
      </c>
      <c r="DE1427" s="274">
        <f t="shared" si="1142"/>
        <v>269</v>
      </c>
      <c r="DF1427" s="274">
        <f t="shared" si="1142"/>
        <v>287</v>
      </c>
      <c r="DG1427" s="274">
        <f t="shared" si="1142"/>
        <v>315</v>
      </c>
      <c r="DH1427" s="275">
        <f t="shared" si="1144"/>
        <v>537</v>
      </c>
      <c r="DI1427" s="275">
        <f t="shared" si="1144"/>
        <v>409</v>
      </c>
      <c r="DJ1427" s="275">
        <f t="shared" si="1144"/>
        <v>456</v>
      </c>
      <c r="DK1427" s="275">
        <f t="shared" si="1144"/>
        <v>428</v>
      </c>
      <c r="DL1427" s="274">
        <f t="shared" si="1142"/>
        <v>405</v>
      </c>
      <c r="DM1427" s="274">
        <f t="shared" si="1142"/>
        <v>451</v>
      </c>
      <c r="DN1427" s="274">
        <f t="shared" si="1142"/>
        <v>421</v>
      </c>
      <c r="DO1427" s="274">
        <f t="shared" si="1142"/>
        <v>451</v>
      </c>
      <c r="DP1427" s="275">
        <f t="shared" si="1144"/>
        <v>0</v>
      </c>
      <c r="DQ1427" s="275">
        <f t="shared" si="1144"/>
        <v>706</v>
      </c>
      <c r="DR1427" s="275">
        <f t="shared" si="1144"/>
        <v>876</v>
      </c>
      <c r="DS1427" s="275">
        <f t="shared" si="1144"/>
        <v>955</v>
      </c>
      <c r="DT1427" s="274">
        <f t="shared" si="1142"/>
        <v>0</v>
      </c>
      <c r="DU1427" s="274">
        <f t="shared" si="1142"/>
        <v>3.2527001869922572</v>
      </c>
      <c r="DV1427" s="274">
        <f t="shared" si="1142"/>
        <v>20.342818807101509</v>
      </c>
      <c r="DW1427" s="274">
        <f t="shared" si="1142"/>
        <v>-472.27955739416609</v>
      </c>
      <c r="DX1427" s="615">
        <f t="shared" si="964"/>
        <v>0.74399232413101313</v>
      </c>
      <c r="DY1427" s="615">
        <f t="shared" si="964"/>
        <v>0.74803554003389661</v>
      </c>
      <c r="DZ1427" s="615">
        <f t="shared" si="964"/>
        <v>0.7488518598667917</v>
      </c>
      <c r="EA1427" s="615">
        <f t="shared" si="963"/>
        <v>0.74975414522584338</v>
      </c>
      <c r="EB1427" s="616">
        <f t="shared" si="963"/>
        <v>0.72573994318702462</v>
      </c>
      <c r="EC1427" s="616">
        <f t="shared" ref="EC1427:EE1490" si="1148">IFERROR(AB1427/T1427,0)</f>
        <v>0.7284341370777464</v>
      </c>
      <c r="ED1427" s="616">
        <f t="shared" si="1148"/>
        <v>0.72876373626373625</v>
      </c>
      <c r="EE1427" s="616">
        <f t="shared" si="1148"/>
        <v>0.72747071790921891</v>
      </c>
      <c r="EF1427" s="553"/>
      <c r="EG1427" s="275">
        <f t="shared" si="1136"/>
        <v>23026</v>
      </c>
      <c r="EH1427" s="275">
        <f t="shared" si="1136"/>
        <v>17173</v>
      </c>
      <c r="EI1427" s="275">
        <f t="shared" si="1136"/>
        <v>5853</v>
      </c>
      <c r="EJ1427" s="275">
        <f t="shared" si="1136"/>
        <v>2873</v>
      </c>
      <c r="EK1427" s="275">
        <f t="shared" si="1136"/>
        <v>8657</v>
      </c>
      <c r="EL1427" s="275">
        <f t="shared" si="1136"/>
        <v>115204</v>
      </c>
      <c r="EM1427" s="275">
        <f t="shared" si="1136"/>
        <v>114870</v>
      </c>
      <c r="EN1427" s="617">
        <f t="shared" si="1102"/>
        <v>0.7458090853817424</v>
      </c>
      <c r="EO1427" s="275">
        <f t="shared" si="1103"/>
        <v>49.08593883478558</v>
      </c>
      <c r="EP1427" s="617">
        <f t="shared" si="1104"/>
        <v>0.37596629896638584</v>
      </c>
      <c r="EQ1427" s="275">
        <f t="shared" si="1105"/>
        <v>75144.960244435963</v>
      </c>
      <c r="ER1427" s="275">
        <f t="shared" si="1106"/>
        <v>2084.2401555381443</v>
      </c>
      <c r="ES1427" s="618"/>
      <c r="ET1427" s="274">
        <f t="shared" si="1137"/>
        <v>31189</v>
      </c>
      <c r="EU1427" s="274">
        <f t="shared" si="1137"/>
        <v>22661</v>
      </c>
      <c r="EV1427" s="274">
        <f t="shared" si="1137"/>
        <v>8528</v>
      </c>
      <c r="EW1427" s="274">
        <f t="shared" si="1137"/>
        <v>4428</v>
      </c>
      <c r="EX1427" s="274">
        <f t="shared" si="1137"/>
        <v>10573</v>
      </c>
      <c r="EY1427" s="274">
        <f t="shared" si="1137"/>
        <v>136074</v>
      </c>
      <c r="EZ1427" s="274">
        <f t="shared" si="1137"/>
        <v>135696</v>
      </c>
      <c r="FA1427" s="619">
        <f t="shared" si="1067"/>
        <v>0.7265702651575876</v>
      </c>
      <c r="FB1427" s="620">
        <f t="shared" si="1068"/>
        <v>51.923076923076927</v>
      </c>
      <c r="FC1427" s="619">
        <f t="shared" si="1069"/>
        <v>0.33899772355638208</v>
      </c>
      <c r="FD1427" s="274">
        <f t="shared" si="1070"/>
        <v>77700.368916912863</v>
      </c>
      <c r="FE1427" s="274">
        <f t="shared" si="1071"/>
        <v>2719.3137601697913</v>
      </c>
      <c r="FF1427" s="274">
        <f t="shared" si="1138"/>
        <v>8928</v>
      </c>
      <c r="FG1427" s="620">
        <f t="shared" si="1126"/>
        <v>48.454301075268816</v>
      </c>
      <c r="FH1427" s="274">
        <f t="shared" si="1139"/>
        <v>4326</v>
      </c>
      <c r="FI1427" s="274">
        <f t="shared" si="1139"/>
        <v>8928</v>
      </c>
      <c r="FJ1427" s="274">
        <f t="shared" si="1139"/>
        <v>125</v>
      </c>
      <c r="FK1427" s="274">
        <f t="shared" si="1072"/>
        <v>4477</v>
      </c>
      <c r="FL1427" s="274">
        <f t="shared" si="1140"/>
        <v>1145</v>
      </c>
      <c r="FM1427" s="274">
        <f t="shared" si="1072"/>
        <v>3207</v>
      </c>
      <c r="FN1427" s="553"/>
      <c r="FO1427" s="413">
        <v>4360</v>
      </c>
      <c r="FP1427" s="413">
        <v>4639</v>
      </c>
      <c r="FQ1427" s="413">
        <v>4873</v>
      </c>
      <c r="FR1427" s="413">
        <v>5593</v>
      </c>
      <c r="FS1427" s="413">
        <f t="shared" si="1080"/>
        <v>-454</v>
      </c>
      <c r="FT1427" s="413">
        <f t="shared" si="1079"/>
        <v>-500</v>
      </c>
      <c r="FU1427" s="413">
        <f t="shared" si="1079"/>
        <v>-497</v>
      </c>
      <c r="FV1427" s="413">
        <f t="shared" si="1079"/>
        <v>-608</v>
      </c>
      <c r="FW1427" s="553"/>
      <c r="FX1427" s="553"/>
      <c r="FY1427" s="553"/>
    </row>
    <row r="1428" spans="1:181">
      <c r="F1428" s="629" t="s">
        <v>2916</v>
      </c>
      <c r="G1428" s="371" t="s">
        <v>2917</v>
      </c>
      <c r="H1428" s="371"/>
      <c r="I1428" s="392"/>
      <c r="J1428" s="561"/>
      <c r="O1428" s="275">
        <f t="shared" si="1143"/>
        <v>26749</v>
      </c>
      <c r="P1428" s="275">
        <f t="shared" si="1143"/>
        <v>39907</v>
      </c>
      <c r="Q1428" s="275">
        <f t="shared" si="1143"/>
        <v>42699</v>
      </c>
      <c r="R1428" s="275">
        <f t="shared" si="1143"/>
        <v>44767</v>
      </c>
      <c r="S1428" s="274">
        <f t="shared" si="1143"/>
        <v>40305</v>
      </c>
      <c r="T1428" s="274">
        <f t="shared" si="1143"/>
        <v>42279</v>
      </c>
      <c r="U1428" s="274">
        <f t="shared" si="1143"/>
        <v>43663</v>
      </c>
      <c r="V1428" s="274">
        <f t="shared" si="1143"/>
        <v>44941</v>
      </c>
      <c r="W1428" s="275">
        <f t="shared" si="1143"/>
        <v>19840</v>
      </c>
      <c r="X1428" s="275">
        <f t="shared" si="1143"/>
        <v>29641</v>
      </c>
      <c r="Y1428" s="275">
        <f t="shared" si="1143"/>
        <v>31736</v>
      </c>
      <c r="Z1428" s="275">
        <f t="shared" si="1143"/>
        <v>33336</v>
      </c>
      <c r="AA1428" s="274">
        <f t="shared" si="1141"/>
        <v>29983</v>
      </c>
      <c r="AB1428" s="274">
        <f t="shared" si="1141"/>
        <v>31278</v>
      </c>
      <c r="AC1428" s="274">
        <f t="shared" si="1141"/>
        <v>32242</v>
      </c>
      <c r="AD1428" s="274">
        <f t="shared" si="1141"/>
        <v>33036</v>
      </c>
      <c r="AE1428" s="275">
        <f t="shared" si="1143"/>
        <v>132</v>
      </c>
      <c r="AF1428" s="275">
        <f t="shared" si="1143"/>
        <v>147</v>
      </c>
      <c r="AG1428" s="275">
        <f t="shared" si="1143"/>
        <v>142</v>
      </c>
      <c r="AH1428" s="275">
        <f t="shared" si="1143"/>
        <v>140</v>
      </c>
      <c r="AI1428" s="274">
        <f t="shared" si="1141"/>
        <v>147</v>
      </c>
      <c r="AJ1428" s="274">
        <f t="shared" si="1141"/>
        <v>140</v>
      </c>
      <c r="AK1428" s="274">
        <f t="shared" si="1141"/>
        <v>140</v>
      </c>
      <c r="AL1428" s="274">
        <f t="shared" si="1141"/>
        <v>143</v>
      </c>
      <c r="AM1428" s="275">
        <f t="shared" si="1143"/>
        <v>6907</v>
      </c>
      <c r="AN1428" s="275">
        <f t="shared" si="1143"/>
        <v>10264</v>
      </c>
      <c r="AO1428" s="275">
        <f t="shared" si="1143"/>
        <v>10961</v>
      </c>
      <c r="AP1428" s="275">
        <f t="shared" si="1143"/>
        <v>11435</v>
      </c>
      <c r="AQ1428" s="274">
        <f t="shared" si="1141"/>
        <v>10320</v>
      </c>
      <c r="AR1428" s="274">
        <f t="shared" si="1141"/>
        <v>10998</v>
      </c>
      <c r="AS1428" s="274">
        <f t="shared" si="1141"/>
        <v>11421</v>
      </c>
      <c r="AT1428" s="274">
        <f t="shared" si="1141"/>
        <v>11913</v>
      </c>
      <c r="AU1428" s="275">
        <f t="shared" si="1143"/>
        <v>2668</v>
      </c>
      <c r="AV1428" s="275">
        <f t="shared" si="1143"/>
        <v>4070</v>
      </c>
      <c r="AW1428" s="275">
        <f t="shared" si="1143"/>
        <v>4351</v>
      </c>
      <c r="AX1428" s="275">
        <f t="shared" si="1143"/>
        <v>4654</v>
      </c>
      <c r="AY1428" s="274">
        <f t="shared" si="1141"/>
        <v>4190</v>
      </c>
      <c r="AZ1428" s="274">
        <f t="shared" si="1141"/>
        <v>4489</v>
      </c>
      <c r="BA1428" s="274">
        <f t="shared" si="1141"/>
        <v>4787</v>
      </c>
      <c r="BB1428" s="274">
        <f t="shared" si="1141"/>
        <v>5047</v>
      </c>
      <c r="BC1428" s="275">
        <f t="shared" si="1143"/>
        <v>4103</v>
      </c>
      <c r="BD1428" s="275">
        <f t="shared" si="1145"/>
        <v>5793</v>
      </c>
      <c r="BE1428" s="275">
        <f t="shared" si="1145"/>
        <v>6238</v>
      </c>
      <c r="BF1428" s="275">
        <f t="shared" si="1145"/>
        <v>6474</v>
      </c>
      <c r="BG1428" s="274">
        <f t="shared" si="1145"/>
        <v>5466</v>
      </c>
      <c r="BH1428" s="274">
        <f t="shared" si="1145"/>
        <v>5837</v>
      </c>
      <c r="BI1428" s="274">
        <f t="shared" si="1145"/>
        <v>6006</v>
      </c>
      <c r="BJ1428" s="274">
        <f t="shared" si="1145"/>
        <v>6319</v>
      </c>
      <c r="BK1428" s="275">
        <f t="shared" si="1147"/>
        <v>136</v>
      </c>
      <c r="BL1428" s="275">
        <f t="shared" si="1147"/>
        <v>401</v>
      </c>
      <c r="BM1428" s="275">
        <f t="shared" si="1147"/>
        <v>372</v>
      </c>
      <c r="BN1428" s="275">
        <f t="shared" si="1147"/>
        <v>307</v>
      </c>
      <c r="BO1428" s="274">
        <f t="shared" si="1147"/>
        <v>664</v>
      </c>
      <c r="BP1428" s="274">
        <f t="shared" si="1147"/>
        <v>672</v>
      </c>
      <c r="BQ1428" s="274">
        <f t="shared" si="1147"/>
        <v>628</v>
      </c>
      <c r="BR1428" s="274">
        <f t="shared" si="1147"/>
        <v>547</v>
      </c>
      <c r="BS1428" s="275">
        <f t="shared" si="1147"/>
        <v>236</v>
      </c>
      <c r="BT1428" s="275">
        <f t="shared" si="1147"/>
        <v>401</v>
      </c>
      <c r="BU1428" s="275">
        <f t="shared" si="1147"/>
        <v>372</v>
      </c>
      <c r="BV1428" s="275">
        <f t="shared" si="1147"/>
        <v>307</v>
      </c>
      <c r="BW1428" s="274">
        <f t="shared" si="1146"/>
        <v>664</v>
      </c>
      <c r="BX1428" s="274">
        <f t="shared" si="1146"/>
        <v>672</v>
      </c>
      <c r="BY1428" s="274">
        <f t="shared" si="1146"/>
        <v>628</v>
      </c>
      <c r="BZ1428" s="274">
        <f t="shared" si="1146"/>
        <v>547</v>
      </c>
      <c r="CA1428" s="275">
        <f t="shared" si="1147"/>
        <v>100</v>
      </c>
      <c r="CB1428" s="275">
        <f t="shared" si="1147"/>
        <v>0</v>
      </c>
      <c r="CC1428" s="275">
        <f t="shared" si="1147"/>
        <v>0</v>
      </c>
      <c r="CD1428" s="275">
        <f t="shared" si="1147"/>
        <v>0</v>
      </c>
      <c r="CE1428" s="274">
        <f t="shared" si="1146"/>
        <v>0</v>
      </c>
      <c r="CF1428" s="274">
        <f t="shared" si="1146"/>
        <v>0</v>
      </c>
      <c r="CG1428" s="274">
        <f t="shared" si="1146"/>
        <v>0</v>
      </c>
      <c r="CH1428" s="274">
        <f t="shared" si="1146"/>
        <v>0</v>
      </c>
      <c r="CI1428" s="562"/>
      <c r="CJ1428" s="275">
        <f t="shared" si="1144"/>
        <v>4111</v>
      </c>
      <c r="CK1428" s="275">
        <f t="shared" si="1144"/>
        <v>5362</v>
      </c>
      <c r="CL1428" s="275">
        <f t="shared" si="1144"/>
        <v>5612</v>
      </c>
      <c r="CM1428" s="275">
        <f t="shared" si="1144"/>
        <v>5760</v>
      </c>
      <c r="CN1428" s="274">
        <f t="shared" si="1144"/>
        <v>5466</v>
      </c>
      <c r="CO1428" s="274">
        <f t="shared" si="1144"/>
        <v>5653.9740793643768</v>
      </c>
      <c r="CP1428" s="274">
        <f t="shared" si="1144"/>
        <v>5810.8249718591551</v>
      </c>
      <c r="CQ1428" s="274">
        <f t="shared" si="1144"/>
        <v>5995.1733984753646</v>
      </c>
      <c r="CR1428" s="275">
        <f t="shared" si="1144"/>
        <v>1738</v>
      </c>
      <c r="CS1428" s="275">
        <f t="shared" si="1144"/>
        <v>2692</v>
      </c>
      <c r="CT1428" s="275">
        <f t="shared" si="1144"/>
        <v>2869</v>
      </c>
      <c r="CU1428" s="275">
        <f t="shared" si="1144"/>
        <v>2953</v>
      </c>
      <c r="CV1428" s="274">
        <f t="shared" si="1142"/>
        <v>3183</v>
      </c>
      <c r="CW1428" s="274">
        <f t="shared" si="1142"/>
        <v>3292.9740793643778</v>
      </c>
      <c r="CX1428" s="274">
        <f t="shared" si="1142"/>
        <v>3381.8249718591537</v>
      </c>
      <c r="CY1428" s="274">
        <f t="shared" si="1142"/>
        <v>3538.1733984753632</v>
      </c>
      <c r="CZ1428" s="275">
        <f t="shared" si="1144"/>
        <v>378</v>
      </c>
      <c r="DA1428" s="275">
        <f t="shared" si="1144"/>
        <v>496</v>
      </c>
      <c r="DB1428" s="275">
        <f t="shared" si="1144"/>
        <v>503</v>
      </c>
      <c r="DC1428" s="275">
        <f t="shared" si="1144"/>
        <v>515</v>
      </c>
      <c r="DD1428" s="274">
        <f t="shared" si="1142"/>
        <v>117</v>
      </c>
      <c r="DE1428" s="274">
        <f t="shared" si="1142"/>
        <v>120</v>
      </c>
      <c r="DF1428" s="274">
        <f t="shared" si="1142"/>
        <v>128</v>
      </c>
      <c r="DG1428" s="274">
        <f t="shared" si="1142"/>
        <v>140</v>
      </c>
      <c r="DH1428" s="275">
        <f t="shared" si="1144"/>
        <v>1995</v>
      </c>
      <c r="DI1428" s="275">
        <f t="shared" si="1144"/>
        <v>2174</v>
      </c>
      <c r="DJ1428" s="275">
        <f t="shared" si="1144"/>
        <v>2240</v>
      </c>
      <c r="DK1428" s="275">
        <f t="shared" si="1144"/>
        <v>2292</v>
      </c>
      <c r="DL1428" s="274">
        <f t="shared" si="1142"/>
        <v>2166</v>
      </c>
      <c r="DM1428" s="274">
        <f t="shared" si="1142"/>
        <v>2241</v>
      </c>
      <c r="DN1428" s="274">
        <f t="shared" si="1142"/>
        <v>2301</v>
      </c>
      <c r="DO1428" s="274">
        <f t="shared" si="1142"/>
        <v>2317</v>
      </c>
      <c r="DP1428" s="275">
        <f t="shared" si="1144"/>
        <v>-8</v>
      </c>
      <c r="DQ1428" s="275">
        <f t="shared" si="1144"/>
        <v>431</v>
      </c>
      <c r="DR1428" s="275">
        <f t="shared" si="1144"/>
        <v>626</v>
      </c>
      <c r="DS1428" s="275">
        <f t="shared" si="1144"/>
        <v>714</v>
      </c>
      <c r="DT1428" s="274">
        <f t="shared" si="1142"/>
        <v>0</v>
      </c>
      <c r="DU1428" s="274">
        <f t="shared" si="1142"/>
        <v>183.02592063562281</v>
      </c>
      <c r="DV1428" s="274">
        <f t="shared" si="1142"/>
        <v>195.17502814084548</v>
      </c>
      <c r="DW1428" s="274">
        <f t="shared" si="1142"/>
        <v>323.82660152463654</v>
      </c>
      <c r="DX1428" s="615">
        <f t="shared" si="964"/>
        <v>0.7417099704661857</v>
      </c>
      <c r="DY1428" s="615">
        <f t="shared" si="964"/>
        <v>0.74275189816322951</v>
      </c>
      <c r="DZ1428" s="615">
        <f t="shared" si="964"/>
        <v>0.7432492564228671</v>
      </c>
      <c r="EA1428" s="615">
        <f t="shared" si="964"/>
        <v>0.74465566153639962</v>
      </c>
      <c r="EB1428" s="616">
        <f t="shared" si="964"/>
        <v>0.74390274159533554</v>
      </c>
      <c r="EC1428" s="616">
        <f t="shared" si="1148"/>
        <v>0.73979990065990209</v>
      </c>
      <c r="ED1428" s="616">
        <f t="shared" si="1148"/>
        <v>0.73842841765339073</v>
      </c>
      <c r="EE1428" s="616">
        <f t="shared" si="1148"/>
        <v>0.73509712734474086</v>
      </c>
      <c r="EF1428" s="553"/>
      <c r="EG1428" s="275">
        <f t="shared" si="1136"/>
        <v>25169</v>
      </c>
      <c r="EH1428" s="275">
        <f t="shared" si="1136"/>
        <v>18211</v>
      </c>
      <c r="EI1428" s="275">
        <f t="shared" si="1136"/>
        <v>6962</v>
      </c>
      <c r="EJ1428" s="275">
        <f t="shared" si="1136"/>
        <v>2426</v>
      </c>
      <c r="EK1428" s="275">
        <f t="shared" si="1136"/>
        <v>17950</v>
      </c>
      <c r="EL1428" s="275">
        <f t="shared" si="1136"/>
        <v>77391</v>
      </c>
      <c r="EM1428" s="275">
        <f t="shared" si="1136"/>
        <v>76565</v>
      </c>
      <c r="EN1428" s="617">
        <f t="shared" si="1102"/>
        <v>0.72354881004410188</v>
      </c>
      <c r="EO1428" s="275">
        <f t="shared" si="1103"/>
        <v>34.846308532031024</v>
      </c>
      <c r="EP1428" s="617">
        <f t="shared" si="1104"/>
        <v>0.71317891056458338</v>
      </c>
      <c r="EQ1428" s="275">
        <f t="shared" si="1105"/>
        <v>231939.1143673037</v>
      </c>
      <c r="ER1428" s="275">
        <f t="shared" si="1106"/>
        <v>2640.4579986503841</v>
      </c>
      <c r="ES1428" s="618"/>
      <c r="ET1428" s="274">
        <f t="shared" si="1137"/>
        <v>40305</v>
      </c>
      <c r="EU1428" s="274">
        <f t="shared" si="1137"/>
        <v>29083</v>
      </c>
      <c r="EV1428" s="274">
        <f t="shared" si="1137"/>
        <v>11220</v>
      </c>
      <c r="EW1428" s="274">
        <f t="shared" si="1137"/>
        <v>3676</v>
      </c>
      <c r="EX1428" s="274">
        <f t="shared" si="1137"/>
        <v>16374</v>
      </c>
      <c r="EY1428" s="274">
        <f t="shared" si="1137"/>
        <v>98677</v>
      </c>
      <c r="EZ1428" s="274">
        <f t="shared" si="1137"/>
        <v>97781</v>
      </c>
      <c r="FA1428" s="619">
        <f t="shared" si="1067"/>
        <v>0.72157300583054207</v>
      </c>
      <c r="FB1428" s="620">
        <f t="shared" si="1068"/>
        <v>32.762923351158648</v>
      </c>
      <c r="FC1428" s="619">
        <f t="shared" si="1069"/>
        <v>0.40625232601414218</v>
      </c>
      <c r="FD1428" s="274">
        <f t="shared" si="1070"/>
        <v>165935.32434103184</v>
      </c>
      <c r="FE1428" s="274">
        <f t="shared" si="1071"/>
        <v>3132.8513037638531</v>
      </c>
      <c r="FF1428" s="274">
        <f t="shared" si="1138"/>
        <v>10320</v>
      </c>
      <c r="FG1428" s="620">
        <f t="shared" si="1126"/>
        <v>38.420542635658919</v>
      </c>
      <c r="FH1428" s="274">
        <f t="shared" si="1139"/>
        <v>3965</v>
      </c>
      <c r="FI1428" s="274">
        <f t="shared" si="1139"/>
        <v>10320</v>
      </c>
      <c r="FJ1428" s="274">
        <f t="shared" si="1139"/>
        <v>141</v>
      </c>
      <c r="FK1428" s="274">
        <f t="shared" si="1072"/>
        <v>6214</v>
      </c>
      <c r="FL1428" s="274">
        <f t="shared" si="1140"/>
        <v>1398</v>
      </c>
      <c r="FM1428" s="274">
        <f t="shared" si="1072"/>
        <v>4675</v>
      </c>
      <c r="FN1428" s="553"/>
      <c r="FO1428" s="413">
        <v>3997</v>
      </c>
      <c r="FP1428" s="413">
        <v>4280</v>
      </c>
      <c r="FQ1428" s="413">
        <v>4569</v>
      </c>
      <c r="FR1428" s="413">
        <v>4809</v>
      </c>
      <c r="FS1428" s="413">
        <f t="shared" si="1080"/>
        <v>193</v>
      </c>
      <c r="FT1428" s="413">
        <f t="shared" si="1079"/>
        <v>209</v>
      </c>
      <c r="FU1428" s="413">
        <f t="shared" si="1079"/>
        <v>218</v>
      </c>
      <c r="FV1428" s="413">
        <f t="shared" si="1079"/>
        <v>238</v>
      </c>
      <c r="FW1428" s="553"/>
      <c r="FX1428" s="553"/>
      <c r="FY1428" s="553"/>
    </row>
    <row r="1429" spans="1:181">
      <c r="F1429" s="629" t="s">
        <v>2918</v>
      </c>
      <c r="G1429" s="371" t="s">
        <v>2919</v>
      </c>
      <c r="H1429" s="371"/>
      <c r="I1429" s="392"/>
      <c r="J1429" s="561"/>
      <c r="O1429" s="275">
        <f t="shared" si="1143"/>
        <v>44987</v>
      </c>
      <c r="P1429" s="275">
        <f t="shared" si="1143"/>
        <v>47669</v>
      </c>
      <c r="Q1429" s="275">
        <f t="shared" si="1143"/>
        <v>49129</v>
      </c>
      <c r="R1429" s="275">
        <f t="shared" si="1143"/>
        <v>55182</v>
      </c>
      <c r="S1429" s="274">
        <f t="shared" si="1143"/>
        <v>40424</v>
      </c>
      <c r="T1429" s="274">
        <f t="shared" si="1143"/>
        <v>41801</v>
      </c>
      <c r="U1429" s="274">
        <f t="shared" si="1143"/>
        <v>46573</v>
      </c>
      <c r="V1429" s="274">
        <f t="shared" si="1143"/>
        <v>49774</v>
      </c>
      <c r="W1429" s="275">
        <f t="shared" si="1143"/>
        <v>38583</v>
      </c>
      <c r="X1429" s="275">
        <f t="shared" si="1143"/>
        <v>40798</v>
      </c>
      <c r="Y1429" s="275">
        <f t="shared" si="1143"/>
        <v>42112</v>
      </c>
      <c r="Z1429" s="275">
        <f t="shared" si="1143"/>
        <v>47324</v>
      </c>
      <c r="AA1429" s="274">
        <f t="shared" si="1141"/>
        <v>33111</v>
      </c>
      <c r="AB1429" s="274">
        <f t="shared" si="1141"/>
        <v>34328</v>
      </c>
      <c r="AC1429" s="274">
        <f t="shared" si="1141"/>
        <v>38256</v>
      </c>
      <c r="AD1429" s="274">
        <f t="shared" si="1141"/>
        <v>40724</v>
      </c>
      <c r="AE1429" s="275">
        <f t="shared" si="1143"/>
        <v>223</v>
      </c>
      <c r="AF1429" s="275">
        <f t="shared" si="1143"/>
        <v>177</v>
      </c>
      <c r="AG1429" s="275">
        <f t="shared" si="1143"/>
        <v>167</v>
      </c>
      <c r="AH1429" s="275">
        <f t="shared" si="1143"/>
        <v>174</v>
      </c>
      <c r="AI1429" s="274">
        <f t="shared" si="1141"/>
        <v>149</v>
      </c>
      <c r="AJ1429" s="274">
        <f t="shared" si="1141"/>
        <v>139</v>
      </c>
      <c r="AK1429" s="274">
        <f t="shared" si="1141"/>
        <v>145</v>
      </c>
      <c r="AL1429" s="274">
        <f t="shared" si="1141"/>
        <v>158</v>
      </c>
      <c r="AM1429" s="275">
        <f t="shared" si="1143"/>
        <v>6406</v>
      </c>
      <c r="AN1429" s="275">
        <f t="shared" si="1143"/>
        <v>6871</v>
      </c>
      <c r="AO1429" s="275">
        <f t="shared" si="1143"/>
        <v>7019</v>
      </c>
      <c r="AP1429" s="275">
        <f t="shared" si="1143"/>
        <v>7854</v>
      </c>
      <c r="AQ1429" s="274">
        <f t="shared" si="1141"/>
        <v>7310</v>
      </c>
      <c r="AR1429" s="274">
        <f t="shared" si="1141"/>
        <v>7471</v>
      </c>
      <c r="AS1429" s="274">
        <f t="shared" si="1141"/>
        <v>8318</v>
      </c>
      <c r="AT1429" s="274">
        <f t="shared" si="1141"/>
        <v>9051</v>
      </c>
      <c r="AU1429" s="275">
        <f t="shared" si="1143"/>
        <v>2774</v>
      </c>
      <c r="AV1429" s="275">
        <f t="shared" si="1143"/>
        <v>3571</v>
      </c>
      <c r="AW1429" s="275">
        <f t="shared" si="1143"/>
        <v>3638</v>
      </c>
      <c r="AX1429" s="275">
        <f t="shared" si="1143"/>
        <v>4206</v>
      </c>
      <c r="AY1429" s="274">
        <f t="shared" si="1141"/>
        <v>4333</v>
      </c>
      <c r="AZ1429" s="274">
        <f t="shared" si="1141"/>
        <v>4419</v>
      </c>
      <c r="BA1429" s="274">
        <f t="shared" si="1141"/>
        <v>5088</v>
      </c>
      <c r="BB1429" s="274">
        <f t="shared" si="1141"/>
        <v>5533</v>
      </c>
      <c r="BC1429" s="275">
        <f t="shared" si="1143"/>
        <v>3516</v>
      </c>
      <c r="BD1429" s="275">
        <f t="shared" si="1145"/>
        <v>3045</v>
      </c>
      <c r="BE1429" s="275">
        <f t="shared" si="1145"/>
        <v>3045</v>
      </c>
      <c r="BF1429" s="275">
        <f t="shared" si="1145"/>
        <v>3375</v>
      </c>
      <c r="BG1429" s="274">
        <f t="shared" si="1145"/>
        <v>2463</v>
      </c>
      <c r="BH1429" s="274">
        <f t="shared" si="1145"/>
        <v>2408</v>
      </c>
      <c r="BI1429" s="274">
        <f t="shared" si="1145"/>
        <v>2621</v>
      </c>
      <c r="BJ1429" s="274">
        <f t="shared" si="1145"/>
        <v>2974</v>
      </c>
      <c r="BK1429" s="275">
        <f t="shared" si="1147"/>
        <v>116</v>
      </c>
      <c r="BL1429" s="275">
        <f t="shared" si="1147"/>
        <v>255</v>
      </c>
      <c r="BM1429" s="275">
        <f t="shared" si="1147"/>
        <v>336</v>
      </c>
      <c r="BN1429" s="275">
        <f t="shared" si="1147"/>
        <v>273</v>
      </c>
      <c r="BO1429" s="274">
        <f t="shared" si="1147"/>
        <v>514</v>
      </c>
      <c r="BP1429" s="274">
        <f t="shared" si="1147"/>
        <v>644</v>
      </c>
      <c r="BQ1429" s="274">
        <f t="shared" si="1147"/>
        <v>609</v>
      </c>
      <c r="BR1429" s="274">
        <f t="shared" si="1147"/>
        <v>544</v>
      </c>
      <c r="BS1429" s="275">
        <f t="shared" si="1147"/>
        <v>162</v>
      </c>
      <c r="BT1429" s="275">
        <f t="shared" si="1147"/>
        <v>255</v>
      </c>
      <c r="BU1429" s="275">
        <f t="shared" si="1147"/>
        <v>336</v>
      </c>
      <c r="BV1429" s="275">
        <f t="shared" si="1147"/>
        <v>273</v>
      </c>
      <c r="BW1429" s="274">
        <f t="shared" si="1146"/>
        <v>514</v>
      </c>
      <c r="BX1429" s="274">
        <f t="shared" si="1146"/>
        <v>644</v>
      </c>
      <c r="BY1429" s="274">
        <f t="shared" si="1146"/>
        <v>609</v>
      </c>
      <c r="BZ1429" s="274">
        <f t="shared" si="1146"/>
        <v>544</v>
      </c>
      <c r="CA1429" s="275">
        <f t="shared" si="1147"/>
        <v>46</v>
      </c>
      <c r="CB1429" s="275">
        <f t="shared" si="1147"/>
        <v>0</v>
      </c>
      <c r="CC1429" s="275">
        <f t="shared" si="1147"/>
        <v>0</v>
      </c>
      <c r="CD1429" s="275">
        <f t="shared" si="1147"/>
        <v>0</v>
      </c>
      <c r="CE1429" s="274">
        <f t="shared" si="1146"/>
        <v>0</v>
      </c>
      <c r="CF1429" s="274">
        <f t="shared" si="1146"/>
        <v>0</v>
      </c>
      <c r="CG1429" s="274">
        <f t="shared" si="1146"/>
        <v>0</v>
      </c>
      <c r="CH1429" s="274">
        <f t="shared" si="1146"/>
        <v>0</v>
      </c>
      <c r="CI1429" s="562"/>
      <c r="CJ1429" s="275">
        <f t="shared" si="1144"/>
        <v>3517</v>
      </c>
      <c r="CK1429" s="275">
        <f t="shared" si="1144"/>
        <v>4268</v>
      </c>
      <c r="CL1429" s="275">
        <f t="shared" si="1144"/>
        <v>4346</v>
      </c>
      <c r="CM1429" s="275">
        <f t="shared" si="1144"/>
        <v>4599</v>
      </c>
      <c r="CN1429" s="274">
        <f t="shared" si="1144"/>
        <v>2463</v>
      </c>
      <c r="CO1429" s="274">
        <f t="shared" si="1144"/>
        <v>2526.7818923865075</v>
      </c>
      <c r="CP1429" s="274">
        <f t="shared" si="1144"/>
        <v>2613.431208569863</v>
      </c>
      <c r="CQ1429" s="274">
        <f t="shared" si="1144"/>
        <v>2749.4054441183912</v>
      </c>
      <c r="CR1429" s="275">
        <f t="shared" si="1144"/>
        <v>2516</v>
      </c>
      <c r="CS1429" s="275">
        <f t="shared" si="1144"/>
        <v>2665</v>
      </c>
      <c r="CT1429" s="275">
        <f t="shared" si="1144"/>
        <v>2679</v>
      </c>
      <c r="CU1429" s="275">
        <f t="shared" si="1144"/>
        <v>2987</v>
      </c>
      <c r="CV1429" s="274">
        <f t="shared" si="1142"/>
        <v>1189</v>
      </c>
      <c r="CW1429" s="274">
        <f t="shared" si="1142"/>
        <v>1187.7818923865075</v>
      </c>
      <c r="CX1429" s="274">
        <f t="shared" si="1142"/>
        <v>1331.4312085698637</v>
      </c>
      <c r="CY1429" s="274">
        <f t="shared" si="1142"/>
        <v>1452.4054441183914</v>
      </c>
      <c r="CZ1429" s="275">
        <f t="shared" si="1144"/>
        <v>291</v>
      </c>
      <c r="DA1429" s="275">
        <f t="shared" si="1144"/>
        <v>381</v>
      </c>
      <c r="DB1429" s="275">
        <f t="shared" si="1144"/>
        <v>387</v>
      </c>
      <c r="DC1429" s="275">
        <f t="shared" si="1144"/>
        <v>398</v>
      </c>
      <c r="DD1429" s="274">
        <f t="shared" si="1142"/>
        <v>58</v>
      </c>
      <c r="DE1429" s="274">
        <f t="shared" si="1142"/>
        <v>59</v>
      </c>
      <c r="DF1429" s="274">
        <f t="shared" si="1142"/>
        <v>62</v>
      </c>
      <c r="DG1429" s="274">
        <f t="shared" si="1142"/>
        <v>68</v>
      </c>
      <c r="DH1429" s="275">
        <f t="shared" si="1144"/>
        <v>710</v>
      </c>
      <c r="DI1429" s="275">
        <f t="shared" si="1144"/>
        <v>1222</v>
      </c>
      <c r="DJ1429" s="275">
        <f t="shared" si="1144"/>
        <v>1280</v>
      </c>
      <c r="DK1429" s="275">
        <f t="shared" si="1144"/>
        <v>1214</v>
      </c>
      <c r="DL1429" s="274">
        <f t="shared" si="1142"/>
        <v>1216</v>
      </c>
      <c r="DM1429" s="274">
        <f t="shared" si="1142"/>
        <v>1280</v>
      </c>
      <c r="DN1429" s="274">
        <f t="shared" si="1142"/>
        <v>1220</v>
      </c>
      <c r="DO1429" s="274">
        <f t="shared" si="1142"/>
        <v>1229</v>
      </c>
      <c r="DP1429" s="275">
        <f t="shared" si="1144"/>
        <v>-1</v>
      </c>
      <c r="DQ1429" s="275">
        <f t="shared" si="1144"/>
        <v>-1223</v>
      </c>
      <c r="DR1429" s="275">
        <f t="shared" si="1144"/>
        <v>-1301</v>
      </c>
      <c r="DS1429" s="275">
        <f t="shared" si="1144"/>
        <v>-1224</v>
      </c>
      <c r="DT1429" s="274">
        <f t="shared" si="1142"/>
        <v>0</v>
      </c>
      <c r="DU1429" s="274">
        <f t="shared" si="1142"/>
        <v>-118.78189238650747</v>
      </c>
      <c r="DV1429" s="274">
        <f t="shared" si="1142"/>
        <v>7.568791430136546</v>
      </c>
      <c r="DW1429" s="274">
        <f t="shared" si="1142"/>
        <v>224.59455588160861</v>
      </c>
      <c r="DX1429" s="615">
        <f t="shared" si="964"/>
        <v>0.85764776490986283</v>
      </c>
      <c r="DY1429" s="615">
        <f t="shared" si="964"/>
        <v>0.85586020264742291</v>
      </c>
      <c r="DZ1429" s="615">
        <f t="shared" si="964"/>
        <v>0.85717193510960943</v>
      </c>
      <c r="EA1429" s="615">
        <f t="shared" si="964"/>
        <v>0.85759849226196949</v>
      </c>
      <c r="EB1429" s="616">
        <f t="shared" si="964"/>
        <v>0.81909261824658619</v>
      </c>
      <c r="EC1429" s="616">
        <f t="shared" si="1148"/>
        <v>0.82122437262266457</v>
      </c>
      <c r="ED1429" s="616">
        <f t="shared" si="1148"/>
        <v>0.82142013613037601</v>
      </c>
      <c r="EE1429" s="616">
        <f t="shared" si="1148"/>
        <v>0.81817816530718845</v>
      </c>
      <c r="EF1429" s="553"/>
      <c r="EG1429" s="275">
        <f t="shared" si="1136"/>
        <v>46112</v>
      </c>
      <c r="EH1429" s="275">
        <f t="shared" si="1136"/>
        <v>38841</v>
      </c>
      <c r="EI1429" s="275">
        <f t="shared" si="1136"/>
        <v>7271</v>
      </c>
      <c r="EJ1429" s="275">
        <f t="shared" si="1136"/>
        <v>2931</v>
      </c>
      <c r="EK1429" s="275">
        <f t="shared" si="1136"/>
        <v>12057</v>
      </c>
      <c r="EL1429" s="275">
        <f t="shared" si="1136"/>
        <v>70192</v>
      </c>
      <c r="EM1429" s="275">
        <f t="shared" si="1136"/>
        <v>69587</v>
      </c>
      <c r="EN1429" s="617">
        <f t="shared" si="1102"/>
        <v>0.84231870229007633</v>
      </c>
      <c r="EO1429" s="275">
        <f t="shared" si="1103"/>
        <v>40.310823820657404</v>
      </c>
      <c r="EP1429" s="617">
        <f t="shared" si="1104"/>
        <v>0.26147206800832756</v>
      </c>
      <c r="EQ1429" s="275">
        <f t="shared" si="1105"/>
        <v>171771.71187599725</v>
      </c>
      <c r="ER1429" s="275">
        <f t="shared" si="1106"/>
        <v>3509.9946829149121</v>
      </c>
      <c r="ES1429" s="618"/>
      <c r="ET1429" s="274">
        <f t="shared" si="1137"/>
        <v>42094</v>
      </c>
      <c r="EU1429" s="274">
        <f t="shared" si="1137"/>
        <v>33244</v>
      </c>
      <c r="EV1429" s="274">
        <f t="shared" si="1137"/>
        <v>8847</v>
      </c>
      <c r="EW1429" s="274">
        <f t="shared" si="1137"/>
        <v>3555</v>
      </c>
      <c r="EX1429" s="274">
        <f t="shared" si="1137"/>
        <v>25102</v>
      </c>
      <c r="EY1429" s="274">
        <f t="shared" si="1137"/>
        <v>97275</v>
      </c>
      <c r="EZ1429" s="274">
        <f t="shared" si="1137"/>
        <v>96683</v>
      </c>
      <c r="FA1429" s="619">
        <f t="shared" si="1067"/>
        <v>0.78975625979949637</v>
      </c>
      <c r="FB1429" s="620">
        <f t="shared" si="1068"/>
        <v>40.183112919633771</v>
      </c>
      <c r="FC1429" s="619">
        <f t="shared" si="1069"/>
        <v>0.59633201881503306</v>
      </c>
      <c r="FD1429" s="274">
        <f t="shared" si="1070"/>
        <v>258051.91467489078</v>
      </c>
      <c r="FE1429" s="274">
        <f t="shared" si="1071"/>
        <v>3064.1374388465397</v>
      </c>
      <c r="FF1429" s="274">
        <f t="shared" si="1138"/>
        <v>7427</v>
      </c>
      <c r="FG1429" s="620">
        <f t="shared" si="1126"/>
        <v>55.19052107176519</v>
      </c>
      <c r="FH1429" s="274">
        <f t="shared" si="1139"/>
        <v>4099</v>
      </c>
      <c r="FI1429" s="274">
        <f t="shared" si="1139"/>
        <v>7427</v>
      </c>
      <c r="FJ1429" s="274">
        <f t="shared" si="1139"/>
        <v>165</v>
      </c>
      <c r="FK1429" s="274">
        <f t="shared" si="1072"/>
        <v>3163</v>
      </c>
      <c r="FL1429" s="274">
        <f t="shared" si="1140"/>
        <v>1330</v>
      </c>
      <c r="FM1429" s="274">
        <f t="shared" si="1072"/>
        <v>1668</v>
      </c>
      <c r="FN1429" s="553"/>
      <c r="FO1429" s="413">
        <v>4131</v>
      </c>
      <c r="FP1429" s="413">
        <v>4213</v>
      </c>
      <c r="FQ1429" s="413">
        <v>4857</v>
      </c>
      <c r="FR1429" s="413">
        <v>5272</v>
      </c>
      <c r="FS1429" s="413">
        <f t="shared" si="1080"/>
        <v>202</v>
      </c>
      <c r="FT1429" s="413">
        <f t="shared" si="1079"/>
        <v>206</v>
      </c>
      <c r="FU1429" s="413">
        <f t="shared" si="1079"/>
        <v>231</v>
      </c>
      <c r="FV1429" s="413">
        <f t="shared" si="1079"/>
        <v>261</v>
      </c>
      <c r="FW1429" s="553"/>
      <c r="FX1429" s="553"/>
      <c r="FY1429" s="553"/>
    </row>
    <row r="1430" spans="1:181">
      <c r="F1430" s="629" t="s">
        <v>2920</v>
      </c>
      <c r="G1430" s="371" t="s">
        <v>2921</v>
      </c>
      <c r="H1430" s="371"/>
      <c r="I1430" s="392"/>
      <c r="J1430" s="561"/>
      <c r="O1430" s="275">
        <f t="shared" si="1143"/>
        <v>29777</v>
      </c>
      <c r="P1430" s="275">
        <f t="shared" si="1143"/>
        <v>49075</v>
      </c>
      <c r="Q1430" s="275">
        <f t="shared" si="1143"/>
        <v>52113</v>
      </c>
      <c r="R1430" s="275">
        <f t="shared" si="1143"/>
        <v>55994</v>
      </c>
      <c r="S1430" s="274">
        <f t="shared" si="1143"/>
        <v>51919</v>
      </c>
      <c r="T1430" s="274">
        <f t="shared" si="1143"/>
        <v>54844</v>
      </c>
      <c r="U1430" s="274">
        <f t="shared" si="1143"/>
        <v>58355</v>
      </c>
      <c r="V1430" s="274">
        <f t="shared" si="1143"/>
        <v>60957</v>
      </c>
      <c r="W1430" s="275">
        <f t="shared" si="1143"/>
        <v>21241</v>
      </c>
      <c r="X1430" s="275">
        <f t="shared" si="1143"/>
        <v>34730</v>
      </c>
      <c r="Y1430" s="275">
        <f t="shared" si="1143"/>
        <v>36947</v>
      </c>
      <c r="Z1430" s="275">
        <f t="shared" si="1143"/>
        <v>39726</v>
      </c>
      <c r="AA1430" s="274">
        <f t="shared" si="1141"/>
        <v>37980</v>
      </c>
      <c r="AB1430" s="274">
        <f t="shared" si="1141"/>
        <v>40117</v>
      </c>
      <c r="AC1430" s="274">
        <f t="shared" si="1141"/>
        <v>42605</v>
      </c>
      <c r="AD1430" s="274">
        <f t="shared" si="1141"/>
        <v>44328</v>
      </c>
      <c r="AE1430" s="275">
        <f t="shared" si="1143"/>
        <v>148</v>
      </c>
      <c r="AF1430" s="275">
        <f t="shared" si="1143"/>
        <v>182</v>
      </c>
      <c r="AG1430" s="275">
        <f t="shared" si="1143"/>
        <v>175</v>
      </c>
      <c r="AH1430" s="275">
        <f t="shared" si="1143"/>
        <v>175</v>
      </c>
      <c r="AI1430" s="274">
        <f t="shared" si="1141"/>
        <v>191</v>
      </c>
      <c r="AJ1430" s="274">
        <f t="shared" si="1141"/>
        <v>183</v>
      </c>
      <c r="AK1430" s="274">
        <f t="shared" si="1141"/>
        <v>185</v>
      </c>
      <c r="AL1430" s="274">
        <f t="shared" si="1141"/>
        <v>195</v>
      </c>
      <c r="AM1430" s="275">
        <f t="shared" si="1143"/>
        <v>8534</v>
      </c>
      <c r="AN1430" s="275">
        <f t="shared" si="1143"/>
        <v>14345</v>
      </c>
      <c r="AO1430" s="275">
        <f t="shared" si="1143"/>
        <v>15166</v>
      </c>
      <c r="AP1430" s="275">
        <f t="shared" si="1143"/>
        <v>16267</v>
      </c>
      <c r="AQ1430" s="274">
        <f t="shared" si="1141"/>
        <v>13941</v>
      </c>
      <c r="AR1430" s="274">
        <f t="shared" si="1141"/>
        <v>14728</v>
      </c>
      <c r="AS1430" s="274">
        <f t="shared" si="1141"/>
        <v>15754</v>
      </c>
      <c r="AT1430" s="274">
        <f t="shared" si="1141"/>
        <v>16628</v>
      </c>
      <c r="AU1430" s="275">
        <f t="shared" si="1143"/>
        <v>3878</v>
      </c>
      <c r="AV1430" s="275">
        <f t="shared" si="1143"/>
        <v>6187</v>
      </c>
      <c r="AW1430" s="275">
        <f t="shared" si="1143"/>
        <v>6580</v>
      </c>
      <c r="AX1430" s="275">
        <f t="shared" si="1143"/>
        <v>7376</v>
      </c>
      <c r="AY1430" s="274">
        <f t="shared" si="1141"/>
        <v>5332</v>
      </c>
      <c r="AZ1430" s="274">
        <f t="shared" si="1141"/>
        <v>5674</v>
      </c>
      <c r="BA1430" s="274">
        <f t="shared" si="1141"/>
        <v>6342</v>
      </c>
      <c r="BB1430" s="274">
        <f t="shared" si="1141"/>
        <v>6927</v>
      </c>
      <c r="BC1430" s="275">
        <f t="shared" si="1143"/>
        <v>4376</v>
      </c>
      <c r="BD1430" s="275">
        <f t="shared" si="1145"/>
        <v>7788</v>
      </c>
      <c r="BE1430" s="275">
        <f t="shared" si="1145"/>
        <v>8204</v>
      </c>
      <c r="BF1430" s="275">
        <f t="shared" si="1145"/>
        <v>8553</v>
      </c>
      <c r="BG1430" s="274">
        <f t="shared" si="1145"/>
        <v>8017</v>
      </c>
      <c r="BH1430" s="274">
        <f t="shared" si="1145"/>
        <v>8383</v>
      </c>
      <c r="BI1430" s="274">
        <f t="shared" si="1145"/>
        <v>8756</v>
      </c>
      <c r="BJ1430" s="274">
        <f t="shared" si="1145"/>
        <v>9108</v>
      </c>
      <c r="BK1430" s="275">
        <f t="shared" si="1147"/>
        <v>280</v>
      </c>
      <c r="BL1430" s="275">
        <f t="shared" si="1147"/>
        <v>370</v>
      </c>
      <c r="BM1430" s="275">
        <f t="shared" si="1147"/>
        <v>382</v>
      </c>
      <c r="BN1430" s="275">
        <f t="shared" si="1147"/>
        <v>338</v>
      </c>
      <c r="BO1430" s="274">
        <f t="shared" si="1147"/>
        <v>592</v>
      </c>
      <c r="BP1430" s="274">
        <f t="shared" si="1147"/>
        <v>671</v>
      </c>
      <c r="BQ1430" s="274">
        <f t="shared" si="1147"/>
        <v>656</v>
      </c>
      <c r="BR1430" s="274">
        <f t="shared" si="1147"/>
        <v>593</v>
      </c>
      <c r="BS1430" s="275">
        <f t="shared" si="1147"/>
        <v>353</v>
      </c>
      <c r="BT1430" s="275">
        <f t="shared" si="1147"/>
        <v>370</v>
      </c>
      <c r="BU1430" s="275">
        <f t="shared" si="1147"/>
        <v>382</v>
      </c>
      <c r="BV1430" s="275">
        <f t="shared" si="1147"/>
        <v>338</v>
      </c>
      <c r="BW1430" s="274">
        <f t="shared" si="1146"/>
        <v>592</v>
      </c>
      <c r="BX1430" s="274">
        <f t="shared" si="1146"/>
        <v>671</v>
      </c>
      <c r="BY1430" s="274">
        <f t="shared" si="1146"/>
        <v>656</v>
      </c>
      <c r="BZ1430" s="274">
        <f t="shared" si="1146"/>
        <v>593</v>
      </c>
      <c r="CA1430" s="275">
        <f t="shared" si="1147"/>
        <v>73</v>
      </c>
      <c r="CB1430" s="275">
        <f t="shared" si="1147"/>
        <v>0</v>
      </c>
      <c r="CC1430" s="275">
        <f t="shared" si="1147"/>
        <v>0</v>
      </c>
      <c r="CD1430" s="275">
        <f t="shared" si="1147"/>
        <v>0</v>
      </c>
      <c r="CE1430" s="274">
        <f t="shared" si="1146"/>
        <v>0</v>
      </c>
      <c r="CF1430" s="274">
        <f t="shared" si="1146"/>
        <v>0</v>
      </c>
      <c r="CG1430" s="274">
        <f t="shared" si="1146"/>
        <v>0</v>
      </c>
      <c r="CH1430" s="274">
        <f t="shared" si="1146"/>
        <v>0</v>
      </c>
      <c r="CI1430" s="562"/>
      <c r="CJ1430" s="275">
        <f t="shared" si="1144"/>
        <v>4381</v>
      </c>
      <c r="CK1430" s="275">
        <f t="shared" si="1144"/>
        <v>7441</v>
      </c>
      <c r="CL1430" s="275">
        <f t="shared" si="1144"/>
        <v>7829</v>
      </c>
      <c r="CM1430" s="275">
        <f t="shared" si="1144"/>
        <v>8496</v>
      </c>
      <c r="CN1430" s="274">
        <f t="shared" si="1144"/>
        <v>8017</v>
      </c>
      <c r="CO1430" s="274">
        <f t="shared" si="1144"/>
        <v>8407.8008450942307</v>
      </c>
      <c r="CP1430" s="274">
        <f t="shared" si="1144"/>
        <v>9085.4853788662494</v>
      </c>
      <c r="CQ1430" s="274">
        <f t="shared" si="1144"/>
        <v>9577.7008005039424</v>
      </c>
      <c r="CR1430" s="275">
        <f t="shared" si="1144"/>
        <v>3901</v>
      </c>
      <c r="CS1430" s="275">
        <f t="shared" si="1144"/>
        <v>6486</v>
      </c>
      <c r="CT1430" s="275">
        <f t="shared" si="1144"/>
        <v>6838</v>
      </c>
      <c r="CU1430" s="275">
        <f t="shared" si="1144"/>
        <v>7323</v>
      </c>
      <c r="CV1430" s="274">
        <f t="shared" si="1142"/>
        <v>6239</v>
      </c>
      <c r="CW1430" s="274">
        <f t="shared" si="1142"/>
        <v>6575.8008450942298</v>
      </c>
      <c r="CX1430" s="274">
        <f t="shared" si="1142"/>
        <v>7013.4853788662494</v>
      </c>
      <c r="CY1430" s="274">
        <f t="shared" si="1142"/>
        <v>7407.7008005039424</v>
      </c>
      <c r="CZ1430" s="275">
        <f t="shared" si="1144"/>
        <v>0</v>
      </c>
      <c r="DA1430" s="275">
        <f t="shared" si="1144"/>
        <v>0</v>
      </c>
      <c r="DB1430" s="275">
        <f t="shared" si="1144"/>
        <v>0</v>
      </c>
      <c r="DC1430" s="275">
        <f t="shared" si="1144"/>
        <v>0</v>
      </c>
      <c r="DD1430" s="274">
        <f t="shared" si="1142"/>
        <v>827</v>
      </c>
      <c r="DE1430" s="274">
        <f t="shared" si="1142"/>
        <v>841</v>
      </c>
      <c r="DF1430" s="274">
        <f t="shared" si="1142"/>
        <v>894</v>
      </c>
      <c r="DG1430" s="274">
        <f t="shared" si="1142"/>
        <v>982</v>
      </c>
      <c r="DH1430" s="275">
        <f t="shared" si="1144"/>
        <v>480</v>
      </c>
      <c r="DI1430" s="275">
        <f t="shared" si="1144"/>
        <v>955</v>
      </c>
      <c r="DJ1430" s="275">
        <f t="shared" si="1144"/>
        <v>991</v>
      </c>
      <c r="DK1430" s="275">
        <f t="shared" si="1144"/>
        <v>1173</v>
      </c>
      <c r="DL1430" s="274">
        <f t="shared" si="1142"/>
        <v>951</v>
      </c>
      <c r="DM1430" s="274">
        <f t="shared" si="1142"/>
        <v>991</v>
      </c>
      <c r="DN1430" s="274">
        <f t="shared" si="1142"/>
        <v>1178</v>
      </c>
      <c r="DO1430" s="274">
        <f t="shared" si="1142"/>
        <v>1188</v>
      </c>
      <c r="DP1430" s="275">
        <f t="shared" si="1144"/>
        <v>-5</v>
      </c>
      <c r="DQ1430" s="275">
        <f t="shared" si="1144"/>
        <v>347</v>
      </c>
      <c r="DR1430" s="275">
        <f t="shared" si="1144"/>
        <v>375</v>
      </c>
      <c r="DS1430" s="275">
        <f t="shared" si="1144"/>
        <v>57</v>
      </c>
      <c r="DT1430" s="274">
        <f t="shared" si="1142"/>
        <v>0</v>
      </c>
      <c r="DU1430" s="274">
        <f t="shared" si="1142"/>
        <v>-24.80084509423051</v>
      </c>
      <c r="DV1430" s="274">
        <f t="shared" si="1142"/>
        <v>-329.48537886625036</v>
      </c>
      <c r="DW1430" s="274">
        <f t="shared" si="1142"/>
        <v>-469.70080050394222</v>
      </c>
      <c r="DX1430" s="615">
        <f t="shared" si="964"/>
        <v>0.71333579608422604</v>
      </c>
      <c r="DY1430" s="615">
        <f t="shared" si="964"/>
        <v>0.70769230769230773</v>
      </c>
      <c r="DZ1430" s="615">
        <f t="shared" si="964"/>
        <v>0.70897856580891527</v>
      </c>
      <c r="EA1430" s="615">
        <f t="shared" si="964"/>
        <v>0.7094688716648212</v>
      </c>
      <c r="EB1430" s="616">
        <f t="shared" si="964"/>
        <v>0.73152410485564057</v>
      </c>
      <c r="EC1430" s="616">
        <f t="shared" si="1148"/>
        <v>0.73147472832032678</v>
      </c>
      <c r="ED1430" s="616">
        <f t="shared" si="1148"/>
        <v>0.73010024847913635</v>
      </c>
      <c r="EE1430" s="616">
        <f t="shared" si="1148"/>
        <v>0.72720114178847384</v>
      </c>
      <c r="EF1430" s="553"/>
      <c r="EG1430" s="275">
        <f t="shared" si="1136"/>
        <v>24596</v>
      </c>
      <c r="EH1430" s="275">
        <f t="shared" si="1136"/>
        <v>18653</v>
      </c>
      <c r="EI1430" s="275">
        <f t="shared" si="1136"/>
        <v>5941</v>
      </c>
      <c r="EJ1430" s="275">
        <f t="shared" si="1136"/>
        <v>2774</v>
      </c>
      <c r="EK1430" s="275">
        <f t="shared" si="1136"/>
        <v>7133</v>
      </c>
      <c r="EL1430" s="275">
        <f t="shared" si="1136"/>
        <v>108981</v>
      </c>
      <c r="EM1430" s="275">
        <f t="shared" si="1136"/>
        <v>105621</v>
      </c>
      <c r="EN1430" s="617">
        <f t="shared" si="1102"/>
        <v>0.75837534558464792</v>
      </c>
      <c r="EO1430" s="275">
        <f t="shared" si="1103"/>
        <v>46.692476014139032</v>
      </c>
      <c r="EP1430" s="617">
        <f t="shared" si="1104"/>
        <v>0.2900065051227842</v>
      </c>
      <c r="EQ1430" s="275">
        <f t="shared" si="1105"/>
        <v>65451.77599765097</v>
      </c>
      <c r="ER1430" s="275">
        <f t="shared" si="1106"/>
        <v>2188.6430413143848</v>
      </c>
      <c r="ES1430" s="618"/>
      <c r="ET1430" s="274">
        <f t="shared" si="1137"/>
        <v>52219</v>
      </c>
      <c r="EU1430" s="274">
        <f t="shared" si="1137"/>
        <v>37980</v>
      </c>
      <c r="EV1430" s="274">
        <f t="shared" si="1137"/>
        <v>14241</v>
      </c>
      <c r="EW1430" s="274">
        <f t="shared" si="1137"/>
        <v>4149</v>
      </c>
      <c r="EX1430" s="274">
        <f t="shared" si="1137"/>
        <v>12133</v>
      </c>
      <c r="EY1430" s="274">
        <f t="shared" si="1137"/>
        <v>135691</v>
      </c>
      <c r="EZ1430" s="274">
        <f t="shared" si="1137"/>
        <v>131953</v>
      </c>
      <c r="FA1430" s="619">
        <f t="shared" si="1067"/>
        <v>0.72732147302705907</v>
      </c>
      <c r="FB1430" s="620">
        <f t="shared" si="1068"/>
        <v>29.134190014746153</v>
      </c>
      <c r="FC1430" s="619">
        <f t="shared" si="1069"/>
        <v>0.23234837894253049</v>
      </c>
      <c r="FD1430" s="274">
        <f t="shared" si="1070"/>
        <v>89416.39460244232</v>
      </c>
      <c r="FE1430" s="274">
        <f t="shared" si="1071"/>
        <v>2620.2511500306928</v>
      </c>
      <c r="FF1430" s="274">
        <f t="shared" si="1138"/>
        <v>13941</v>
      </c>
      <c r="FG1430" s="620">
        <f t="shared" si="1126"/>
        <v>36.18822179183703</v>
      </c>
      <c r="FH1430" s="274">
        <f t="shared" si="1139"/>
        <v>5045</v>
      </c>
      <c r="FI1430" s="274">
        <f t="shared" si="1139"/>
        <v>13941</v>
      </c>
      <c r="FJ1430" s="274">
        <f t="shared" si="1139"/>
        <v>122</v>
      </c>
      <c r="FK1430" s="274">
        <f t="shared" si="1072"/>
        <v>8774</v>
      </c>
      <c r="FL1430" s="274">
        <f t="shared" si="1140"/>
        <v>1794</v>
      </c>
      <c r="FM1430" s="274">
        <f t="shared" si="1072"/>
        <v>6858</v>
      </c>
      <c r="FN1430" s="553"/>
      <c r="FO1430" s="413">
        <v>5085</v>
      </c>
      <c r="FP1430" s="413">
        <v>5413</v>
      </c>
      <c r="FQ1430" s="413">
        <v>6051</v>
      </c>
      <c r="FR1430" s="413">
        <v>6600</v>
      </c>
      <c r="FS1430" s="413">
        <f t="shared" si="1080"/>
        <v>247</v>
      </c>
      <c r="FT1430" s="413">
        <f t="shared" si="1079"/>
        <v>261</v>
      </c>
      <c r="FU1430" s="413">
        <f t="shared" si="1079"/>
        <v>291</v>
      </c>
      <c r="FV1430" s="413">
        <f t="shared" si="1079"/>
        <v>327</v>
      </c>
      <c r="FW1430" s="553"/>
      <c r="FX1430" s="553"/>
      <c r="FY1430" s="553"/>
    </row>
    <row r="1431" spans="1:181">
      <c r="F1431" s="629" t="s">
        <v>2922</v>
      </c>
      <c r="G1431" s="371" t="s">
        <v>2923</v>
      </c>
      <c r="H1431" s="371"/>
      <c r="I1431" s="392"/>
      <c r="J1431" s="561"/>
      <c r="O1431" s="275">
        <f t="shared" si="1143"/>
        <v>25409</v>
      </c>
      <c r="P1431" s="275">
        <f t="shared" si="1143"/>
        <v>33956</v>
      </c>
      <c r="Q1431" s="275">
        <f t="shared" si="1143"/>
        <v>35932</v>
      </c>
      <c r="R1431" s="275">
        <f t="shared" si="1143"/>
        <v>37813</v>
      </c>
      <c r="S1431" s="274">
        <f t="shared" si="1143"/>
        <v>34218</v>
      </c>
      <c r="T1431" s="274">
        <f t="shared" si="1143"/>
        <v>36453</v>
      </c>
      <c r="U1431" s="274">
        <f t="shared" si="1143"/>
        <v>38237</v>
      </c>
      <c r="V1431" s="274">
        <f t="shared" si="1143"/>
        <v>40248</v>
      </c>
      <c r="W1431" s="275">
        <f t="shared" si="1143"/>
        <v>19758</v>
      </c>
      <c r="X1431" s="275">
        <f t="shared" si="1143"/>
        <v>25873</v>
      </c>
      <c r="Y1431" s="275">
        <f t="shared" si="1143"/>
        <v>27443</v>
      </c>
      <c r="Z1431" s="275">
        <f t="shared" si="1143"/>
        <v>28864</v>
      </c>
      <c r="AA1431" s="274">
        <f t="shared" si="1141"/>
        <v>25923</v>
      </c>
      <c r="AB1431" s="274">
        <f t="shared" si="1141"/>
        <v>27695</v>
      </c>
      <c r="AC1431" s="274">
        <f t="shared" si="1141"/>
        <v>29033</v>
      </c>
      <c r="AD1431" s="274">
        <f t="shared" si="1141"/>
        <v>30636</v>
      </c>
      <c r="AE1431" s="275">
        <f t="shared" si="1143"/>
        <v>127</v>
      </c>
      <c r="AF1431" s="275">
        <f t="shared" si="1143"/>
        <v>127</v>
      </c>
      <c r="AG1431" s="275">
        <f t="shared" si="1143"/>
        <v>120</v>
      </c>
      <c r="AH1431" s="275">
        <f t="shared" si="1143"/>
        <v>119</v>
      </c>
      <c r="AI1431" s="274">
        <f t="shared" si="1141"/>
        <v>127</v>
      </c>
      <c r="AJ1431" s="274">
        <f t="shared" si="1141"/>
        <v>121</v>
      </c>
      <c r="AK1431" s="274">
        <f t="shared" si="1141"/>
        <v>120</v>
      </c>
      <c r="AL1431" s="274">
        <f t="shared" si="1141"/>
        <v>127</v>
      </c>
      <c r="AM1431" s="275">
        <f t="shared" si="1143"/>
        <v>5653</v>
      </c>
      <c r="AN1431" s="275">
        <f t="shared" si="1143"/>
        <v>8086</v>
      </c>
      <c r="AO1431" s="275">
        <f t="shared" si="1143"/>
        <v>8490</v>
      </c>
      <c r="AP1431" s="275">
        <f t="shared" si="1143"/>
        <v>8949</v>
      </c>
      <c r="AQ1431" s="274">
        <f t="shared" si="1141"/>
        <v>8294</v>
      </c>
      <c r="AR1431" s="274">
        <f t="shared" si="1141"/>
        <v>8759</v>
      </c>
      <c r="AS1431" s="274">
        <f t="shared" si="1141"/>
        <v>9205</v>
      </c>
      <c r="AT1431" s="274">
        <f t="shared" si="1141"/>
        <v>9611</v>
      </c>
      <c r="AU1431" s="275">
        <f t="shared" si="1143"/>
        <v>2740</v>
      </c>
      <c r="AV1431" s="275">
        <f t="shared" si="1143"/>
        <v>4311</v>
      </c>
      <c r="AW1431" s="275">
        <f t="shared" si="1143"/>
        <v>4516</v>
      </c>
      <c r="AX1431" s="275">
        <f t="shared" si="1143"/>
        <v>4918</v>
      </c>
      <c r="AY1431" s="274">
        <f t="shared" si="1141"/>
        <v>4574</v>
      </c>
      <c r="AZ1431" s="274">
        <f t="shared" si="1141"/>
        <v>4778</v>
      </c>
      <c r="BA1431" s="274">
        <f t="shared" si="1141"/>
        <v>5212</v>
      </c>
      <c r="BB1431" s="274">
        <f t="shared" si="1141"/>
        <v>5892</v>
      </c>
      <c r="BC1431" s="275">
        <f t="shared" si="1143"/>
        <v>2738</v>
      </c>
      <c r="BD1431" s="275">
        <f t="shared" si="1145"/>
        <v>3524</v>
      </c>
      <c r="BE1431" s="275">
        <f t="shared" si="1145"/>
        <v>3752</v>
      </c>
      <c r="BF1431" s="275">
        <f t="shared" si="1145"/>
        <v>3826</v>
      </c>
      <c r="BG1431" s="274">
        <f t="shared" si="1145"/>
        <v>3168</v>
      </c>
      <c r="BH1431" s="274">
        <f t="shared" si="1145"/>
        <v>3409</v>
      </c>
      <c r="BI1431" s="274">
        <f t="shared" si="1145"/>
        <v>3401</v>
      </c>
      <c r="BJ1431" s="274">
        <f t="shared" si="1145"/>
        <v>3132</v>
      </c>
      <c r="BK1431" s="275">
        <f t="shared" si="1147"/>
        <v>175</v>
      </c>
      <c r="BL1431" s="275">
        <f t="shared" si="1147"/>
        <v>251</v>
      </c>
      <c r="BM1431" s="275">
        <f t="shared" si="1147"/>
        <v>222</v>
      </c>
      <c r="BN1431" s="275">
        <f t="shared" si="1147"/>
        <v>205</v>
      </c>
      <c r="BO1431" s="274">
        <f t="shared" si="1147"/>
        <v>552</v>
      </c>
      <c r="BP1431" s="274">
        <f t="shared" si="1147"/>
        <v>572</v>
      </c>
      <c r="BQ1431" s="274">
        <f t="shared" si="1147"/>
        <v>592</v>
      </c>
      <c r="BR1431" s="274">
        <f t="shared" si="1147"/>
        <v>587</v>
      </c>
      <c r="BS1431" s="275">
        <f t="shared" si="1147"/>
        <v>206</v>
      </c>
      <c r="BT1431" s="275">
        <f t="shared" si="1147"/>
        <v>251</v>
      </c>
      <c r="BU1431" s="275">
        <f t="shared" si="1147"/>
        <v>222</v>
      </c>
      <c r="BV1431" s="275">
        <f t="shared" si="1147"/>
        <v>205</v>
      </c>
      <c r="BW1431" s="274">
        <f t="shared" si="1146"/>
        <v>552</v>
      </c>
      <c r="BX1431" s="274">
        <f t="shared" si="1146"/>
        <v>572</v>
      </c>
      <c r="BY1431" s="274">
        <f t="shared" si="1146"/>
        <v>592</v>
      </c>
      <c r="BZ1431" s="274">
        <f t="shared" si="1146"/>
        <v>587</v>
      </c>
      <c r="CA1431" s="275">
        <f t="shared" si="1147"/>
        <v>31</v>
      </c>
      <c r="CB1431" s="275">
        <f t="shared" si="1147"/>
        <v>0</v>
      </c>
      <c r="CC1431" s="275">
        <f t="shared" si="1147"/>
        <v>0</v>
      </c>
      <c r="CD1431" s="275">
        <f t="shared" si="1147"/>
        <v>0</v>
      </c>
      <c r="CE1431" s="274">
        <f t="shared" si="1146"/>
        <v>0</v>
      </c>
      <c r="CF1431" s="274">
        <f t="shared" si="1146"/>
        <v>0</v>
      </c>
      <c r="CG1431" s="274">
        <f t="shared" si="1146"/>
        <v>0</v>
      </c>
      <c r="CH1431" s="274">
        <f t="shared" si="1146"/>
        <v>0</v>
      </c>
      <c r="CI1431" s="562"/>
      <c r="CJ1431" s="275">
        <f t="shared" si="1144"/>
        <v>2739</v>
      </c>
      <c r="CK1431" s="275">
        <f t="shared" si="1144"/>
        <v>4392</v>
      </c>
      <c r="CL1431" s="275">
        <f t="shared" si="1144"/>
        <v>4681</v>
      </c>
      <c r="CM1431" s="275">
        <f t="shared" si="1144"/>
        <v>4977</v>
      </c>
      <c r="CN1431" s="274">
        <f t="shared" si="1144"/>
        <v>3168</v>
      </c>
      <c r="CO1431" s="274">
        <f t="shared" si="1144"/>
        <v>3313.0747017634235</v>
      </c>
      <c r="CP1431" s="274">
        <f t="shared" si="1144"/>
        <v>3447.4658032192169</v>
      </c>
      <c r="CQ1431" s="274">
        <f t="shared" si="1144"/>
        <v>3574.6118891863284</v>
      </c>
      <c r="CR1431" s="275">
        <f t="shared" si="1144"/>
        <v>2539</v>
      </c>
      <c r="CS1431" s="275">
        <f t="shared" si="1144"/>
        <v>3458</v>
      </c>
      <c r="CT1431" s="275">
        <f t="shared" si="1144"/>
        <v>3693</v>
      </c>
      <c r="CU1431" s="275">
        <f t="shared" si="1144"/>
        <v>3954</v>
      </c>
      <c r="CV1431" s="274">
        <f t="shared" si="1142"/>
        <v>2191</v>
      </c>
      <c r="CW1431" s="274">
        <f t="shared" si="1142"/>
        <v>2307.0747017634244</v>
      </c>
      <c r="CX1431" s="274">
        <f t="shared" si="1142"/>
        <v>2418.4658032192169</v>
      </c>
      <c r="CY1431" s="274">
        <f t="shared" si="1142"/>
        <v>2523.6118891863275</v>
      </c>
      <c r="CZ1431" s="275">
        <f t="shared" si="1144"/>
        <v>0</v>
      </c>
      <c r="DA1431" s="275">
        <f t="shared" si="1144"/>
        <v>0</v>
      </c>
      <c r="DB1431" s="275">
        <f t="shared" si="1144"/>
        <v>0</v>
      </c>
      <c r="DC1431" s="275">
        <f t="shared" si="1144"/>
        <v>0</v>
      </c>
      <c r="DD1431" s="274">
        <f t="shared" si="1142"/>
        <v>59</v>
      </c>
      <c r="DE1431" s="274">
        <f t="shared" si="1142"/>
        <v>60</v>
      </c>
      <c r="DF1431" s="274">
        <f t="shared" si="1142"/>
        <v>64</v>
      </c>
      <c r="DG1431" s="274">
        <f t="shared" si="1142"/>
        <v>70</v>
      </c>
      <c r="DH1431" s="275">
        <f t="shared" si="1144"/>
        <v>200</v>
      </c>
      <c r="DI1431" s="275">
        <f t="shared" si="1144"/>
        <v>934</v>
      </c>
      <c r="DJ1431" s="275">
        <f t="shared" si="1144"/>
        <v>988</v>
      </c>
      <c r="DK1431" s="275">
        <f t="shared" si="1144"/>
        <v>1023</v>
      </c>
      <c r="DL1431" s="274">
        <f t="shared" si="1142"/>
        <v>918</v>
      </c>
      <c r="DM1431" s="274">
        <f t="shared" si="1142"/>
        <v>946</v>
      </c>
      <c r="DN1431" s="274">
        <f t="shared" si="1142"/>
        <v>965</v>
      </c>
      <c r="DO1431" s="274">
        <f t="shared" si="1142"/>
        <v>981</v>
      </c>
      <c r="DP1431" s="275">
        <f t="shared" si="1144"/>
        <v>-1</v>
      </c>
      <c r="DQ1431" s="275">
        <f t="shared" si="1144"/>
        <v>-868</v>
      </c>
      <c r="DR1431" s="275">
        <f t="shared" si="1144"/>
        <v>-929</v>
      </c>
      <c r="DS1431" s="275">
        <f t="shared" si="1144"/>
        <v>-1151</v>
      </c>
      <c r="DT1431" s="274">
        <f t="shared" si="1142"/>
        <v>0</v>
      </c>
      <c r="DU1431" s="274">
        <f t="shared" si="1142"/>
        <v>95.925298236576197</v>
      </c>
      <c r="DV1431" s="274">
        <f t="shared" si="1142"/>
        <v>-46.465803219217392</v>
      </c>
      <c r="DW1431" s="274">
        <f t="shared" si="1142"/>
        <v>-442.61188918632769</v>
      </c>
      <c r="DX1431" s="615">
        <f t="shared" si="964"/>
        <v>0.77759848872446768</v>
      </c>
      <c r="DY1431" s="615">
        <f t="shared" si="964"/>
        <v>0.76195664978207089</v>
      </c>
      <c r="DZ1431" s="615">
        <f t="shared" si="964"/>
        <v>0.76374819102749636</v>
      </c>
      <c r="EA1431" s="615">
        <f t="shared" si="964"/>
        <v>0.76333536085473253</v>
      </c>
      <c r="EB1431" s="616">
        <f t="shared" si="964"/>
        <v>0.75758372786252848</v>
      </c>
      <c r="EC1431" s="616">
        <f t="shared" si="1148"/>
        <v>0.75974542561654734</v>
      </c>
      <c r="ED1431" s="616">
        <f t="shared" si="1148"/>
        <v>0.75929073933624502</v>
      </c>
      <c r="EE1431" s="616">
        <f t="shared" si="1148"/>
        <v>0.76118067978533099</v>
      </c>
      <c r="EF1431" s="553"/>
      <c r="EG1431" s="275">
        <f t="shared" ref="EG1431:EM1438" si="1149">EG1199</f>
        <v>24164</v>
      </c>
      <c r="EH1431" s="275">
        <f t="shared" si="1149"/>
        <v>18608</v>
      </c>
      <c r="EI1431" s="275">
        <f t="shared" si="1149"/>
        <v>5558</v>
      </c>
      <c r="EJ1431" s="275">
        <f t="shared" si="1149"/>
        <v>2605</v>
      </c>
      <c r="EK1431" s="275">
        <f t="shared" si="1149"/>
        <v>5229</v>
      </c>
      <c r="EL1431" s="275">
        <f t="shared" si="1149"/>
        <v>80665</v>
      </c>
      <c r="EM1431" s="275">
        <f t="shared" si="1149"/>
        <v>80066</v>
      </c>
      <c r="EN1431" s="617">
        <f t="shared" si="1102"/>
        <v>0.77007118026816757</v>
      </c>
      <c r="EO1431" s="275">
        <f t="shared" si="1103"/>
        <v>46.869377473911477</v>
      </c>
      <c r="EP1431" s="617">
        <f t="shared" si="1104"/>
        <v>0.216396292004635</v>
      </c>
      <c r="EQ1431" s="275">
        <f t="shared" si="1105"/>
        <v>64823.65338126821</v>
      </c>
      <c r="ER1431" s="275">
        <f t="shared" si="1106"/>
        <v>2711.3048401735236</v>
      </c>
      <c r="ES1431" s="618"/>
      <c r="ET1431" s="274">
        <f t="shared" ref="ET1431:EZ1438" si="1150">ET1199</f>
        <v>35568</v>
      </c>
      <c r="EU1431" s="274">
        <f t="shared" si="1150"/>
        <v>25718</v>
      </c>
      <c r="EV1431" s="274">
        <f t="shared" si="1150"/>
        <v>9849</v>
      </c>
      <c r="EW1431" s="274">
        <f t="shared" si="1150"/>
        <v>3916</v>
      </c>
      <c r="EX1431" s="274">
        <f t="shared" si="1150"/>
        <v>9700</v>
      </c>
      <c r="EY1431" s="274">
        <f t="shared" si="1150"/>
        <v>100230</v>
      </c>
      <c r="EZ1431" s="274">
        <f t="shared" si="1150"/>
        <v>99718</v>
      </c>
      <c r="FA1431" s="619">
        <f t="shared" si="1067"/>
        <v>0.72306567701304547</v>
      </c>
      <c r="FB1431" s="620">
        <f t="shared" si="1068"/>
        <v>39.760381764646155</v>
      </c>
      <c r="FC1431" s="619">
        <f t="shared" si="1069"/>
        <v>0.2727170490328385</v>
      </c>
      <c r="FD1431" s="274">
        <f t="shared" si="1070"/>
        <v>96777.411952509225</v>
      </c>
      <c r="FE1431" s="274">
        <f t="shared" si="1071"/>
        <v>3272.5619580550483</v>
      </c>
      <c r="FF1431" s="274">
        <f t="shared" si="1138"/>
        <v>8294</v>
      </c>
      <c r="FG1431" s="620">
        <f t="shared" si="1126"/>
        <v>49.91560163973957</v>
      </c>
      <c r="FH1431" s="274">
        <f t="shared" ref="FH1431:FJ1438" si="1151">FH1199</f>
        <v>4140</v>
      </c>
      <c r="FI1431" s="274">
        <f t="shared" si="1151"/>
        <v>8294</v>
      </c>
      <c r="FJ1431" s="274">
        <f t="shared" si="1151"/>
        <v>90</v>
      </c>
      <c r="FK1431" s="274">
        <f t="shared" si="1072"/>
        <v>4064</v>
      </c>
      <c r="FL1431" s="274">
        <f t="shared" si="1140"/>
        <v>849</v>
      </c>
      <c r="FM1431" s="274">
        <f t="shared" si="1072"/>
        <v>3125</v>
      </c>
      <c r="FN1431" s="553"/>
      <c r="FO1431" s="413">
        <v>4173</v>
      </c>
      <c r="FP1431" s="413">
        <v>4375</v>
      </c>
      <c r="FQ1431" s="413">
        <v>4780</v>
      </c>
      <c r="FR1431" s="413">
        <v>5382</v>
      </c>
      <c r="FS1431" s="413">
        <f t="shared" si="1080"/>
        <v>401</v>
      </c>
      <c r="FT1431" s="413">
        <f t="shared" si="1079"/>
        <v>403</v>
      </c>
      <c r="FU1431" s="413">
        <f t="shared" si="1079"/>
        <v>432</v>
      </c>
      <c r="FV1431" s="413">
        <f t="shared" si="1079"/>
        <v>510</v>
      </c>
      <c r="FW1431" s="553"/>
      <c r="FX1431" s="553"/>
      <c r="FY1431" s="553"/>
    </row>
    <row r="1432" spans="1:181">
      <c r="F1432" s="629" t="s">
        <v>2924</v>
      </c>
      <c r="G1432" s="371" t="s">
        <v>2925</v>
      </c>
      <c r="H1432" s="371"/>
      <c r="I1432" s="392"/>
      <c r="J1432" s="561"/>
      <c r="O1432" s="275">
        <f t="shared" si="1143"/>
        <v>33902</v>
      </c>
      <c r="P1432" s="275">
        <f t="shared" si="1143"/>
        <v>24957</v>
      </c>
      <c r="Q1432" s="275">
        <f t="shared" si="1143"/>
        <v>25869</v>
      </c>
      <c r="R1432" s="275">
        <f t="shared" si="1143"/>
        <v>23863</v>
      </c>
      <c r="S1432" s="274">
        <f t="shared" si="1143"/>
        <v>33940</v>
      </c>
      <c r="T1432" s="274">
        <f t="shared" ref="S1432:BC1438" si="1152">T1200</f>
        <v>35371</v>
      </c>
      <c r="U1432" s="274">
        <f t="shared" si="1152"/>
        <v>31790</v>
      </c>
      <c r="V1432" s="274">
        <f t="shared" si="1152"/>
        <v>32649</v>
      </c>
      <c r="W1432" s="275">
        <f t="shared" si="1152"/>
        <v>27757</v>
      </c>
      <c r="X1432" s="275">
        <f t="shared" si="1152"/>
        <v>20477</v>
      </c>
      <c r="Y1432" s="275">
        <f t="shared" si="1152"/>
        <v>21200</v>
      </c>
      <c r="Z1432" s="275">
        <f t="shared" si="1152"/>
        <v>19534</v>
      </c>
      <c r="AA1432" s="274">
        <f t="shared" si="1141"/>
        <v>28552</v>
      </c>
      <c r="AB1432" s="274">
        <f t="shared" si="1141"/>
        <v>29770</v>
      </c>
      <c r="AC1432" s="274">
        <f t="shared" si="1141"/>
        <v>26579</v>
      </c>
      <c r="AD1432" s="274">
        <f t="shared" si="1141"/>
        <v>27358</v>
      </c>
      <c r="AE1432" s="275">
        <f t="shared" si="1152"/>
        <v>168</v>
      </c>
      <c r="AF1432" s="275">
        <f t="shared" si="1152"/>
        <v>92</v>
      </c>
      <c r="AG1432" s="275">
        <f t="shared" si="1152"/>
        <v>87</v>
      </c>
      <c r="AH1432" s="275">
        <f t="shared" si="1152"/>
        <v>75</v>
      </c>
      <c r="AI1432" s="274">
        <f t="shared" si="1141"/>
        <v>125</v>
      </c>
      <c r="AJ1432" s="274">
        <f t="shared" si="1141"/>
        <v>119</v>
      </c>
      <c r="AK1432" s="274">
        <f t="shared" si="1141"/>
        <v>100</v>
      </c>
      <c r="AL1432" s="274">
        <f t="shared" si="1141"/>
        <v>104</v>
      </c>
      <c r="AM1432" s="275">
        <f t="shared" si="1152"/>
        <v>6146</v>
      </c>
      <c r="AN1432" s="275">
        <f t="shared" si="1152"/>
        <v>4480</v>
      </c>
      <c r="AO1432" s="275">
        <f t="shared" si="1152"/>
        <v>4669</v>
      </c>
      <c r="AP1432" s="275">
        <f t="shared" si="1152"/>
        <v>4328</v>
      </c>
      <c r="AQ1432" s="274">
        <f t="shared" si="1141"/>
        <v>5387</v>
      </c>
      <c r="AR1432" s="274">
        <f t="shared" si="1141"/>
        <v>5601</v>
      </c>
      <c r="AS1432" s="274">
        <f t="shared" si="1141"/>
        <v>5210</v>
      </c>
      <c r="AT1432" s="274">
        <f t="shared" si="1141"/>
        <v>5293</v>
      </c>
      <c r="AU1432" s="275">
        <f t="shared" si="1152"/>
        <v>1726</v>
      </c>
      <c r="AV1432" s="275">
        <f t="shared" si="1152"/>
        <v>1696</v>
      </c>
      <c r="AW1432" s="275">
        <f t="shared" si="1152"/>
        <v>1778</v>
      </c>
      <c r="AX1432" s="275">
        <f t="shared" si="1152"/>
        <v>1727</v>
      </c>
      <c r="AY1432" s="274">
        <f t="shared" si="1141"/>
        <v>2720</v>
      </c>
      <c r="AZ1432" s="274">
        <f t="shared" si="1141"/>
        <v>2847</v>
      </c>
      <c r="BA1432" s="274">
        <f t="shared" si="1141"/>
        <v>2774</v>
      </c>
      <c r="BB1432" s="274">
        <f t="shared" si="1141"/>
        <v>3187</v>
      </c>
      <c r="BC1432" s="275">
        <f t="shared" si="1152"/>
        <v>4320</v>
      </c>
      <c r="BD1432" s="275">
        <f t="shared" si="1145"/>
        <v>2642</v>
      </c>
      <c r="BE1432" s="275">
        <f t="shared" si="1145"/>
        <v>2840</v>
      </c>
      <c r="BF1432" s="275">
        <f t="shared" si="1145"/>
        <v>2549</v>
      </c>
      <c r="BG1432" s="274">
        <f t="shared" si="1145"/>
        <v>2565</v>
      </c>
      <c r="BH1432" s="274">
        <f t="shared" si="1145"/>
        <v>2645</v>
      </c>
      <c r="BI1432" s="274">
        <f t="shared" si="1145"/>
        <v>2308</v>
      </c>
      <c r="BJ1432" s="274">
        <f t="shared" si="1145"/>
        <v>2000</v>
      </c>
      <c r="BK1432" s="275">
        <f t="shared" si="1147"/>
        <v>100</v>
      </c>
      <c r="BL1432" s="275">
        <f t="shared" si="1147"/>
        <v>142</v>
      </c>
      <c r="BM1432" s="275">
        <f t="shared" si="1147"/>
        <v>51</v>
      </c>
      <c r="BN1432" s="275">
        <f t="shared" si="1147"/>
        <v>52</v>
      </c>
      <c r="BO1432" s="274">
        <f t="shared" si="1147"/>
        <v>102</v>
      </c>
      <c r="BP1432" s="274">
        <f t="shared" si="1147"/>
        <v>109</v>
      </c>
      <c r="BQ1432" s="274">
        <f t="shared" si="1147"/>
        <v>128</v>
      </c>
      <c r="BR1432" s="274">
        <f t="shared" si="1147"/>
        <v>106</v>
      </c>
      <c r="BS1432" s="275">
        <f t="shared" si="1147"/>
        <v>124</v>
      </c>
      <c r="BT1432" s="275">
        <f t="shared" si="1147"/>
        <v>142</v>
      </c>
      <c r="BU1432" s="275">
        <f t="shared" si="1147"/>
        <v>51</v>
      </c>
      <c r="BV1432" s="275">
        <f t="shared" si="1147"/>
        <v>52</v>
      </c>
      <c r="BW1432" s="274">
        <f t="shared" si="1146"/>
        <v>102</v>
      </c>
      <c r="BX1432" s="274">
        <f t="shared" si="1146"/>
        <v>109</v>
      </c>
      <c r="BY1432" s="274">
        <f t="shared" si="1146"/>
        <v>128</v>
      </c>
      <c r="BZ1432" s="274">
        <f t="shared" si="1146"/>
        <v>106</v>
      </c>
      <c r="CA1432" s="275">
        <f t="shared" si="1147"/>
        <v>24</v>
      </c>
      <c r="CB1432" s="275">
        <f t="shared" si="1147"/>
        <v>0</v>
      </c>
      <c r="CC1432" s="275">
        <f t="shared" si="1147"/>
        <v>0</v>
      </c>
      <c r="CD1432" s="275">
        <f t="shared" si="1147"/>
        <v>0</v>
      </c>
      <c r="CE1432" s="274">
        <f t="shared" si="1146"/>
        <v>0</v>
      </c>
      <c r="CF1432" s="274">
        <f t="shared" si="1146"/>
        <v>0</v>
      </c>
      <c r="CG1432" s="274">
        <f t="shared" si="1146"/>
        <v>0</v>
      </c>
      <c r="CH1432" s="274">
        <f t="shared" si="1146"/>
        <v>0</v>
      </c>
      <c r="CI1432" s="562"/>
      <c r="CJ1432" s="275">
        <f t="shared" si="1144"/>
        <v>4320</v>
      </c>
      <c r="CK1432" s="275">
        <f t="shared" si="1144"/>
        <v>3069</v>
      </c>
      <c r="CL1432" s="275">
        <f t="shared" si="1144"/>
        <v>3026</v>
      </c>
      <c r="CM1432" s="275">
        <f t="shared" si="1144"/>
        <v>3135</v>
      </c>
      <c r="CN1432" s="274">
        <f t="shared" si="1144"/>
        <v>2565</v>
      </c>
      <c r="CO1432" s="274">
        <f t="shared" si="1144"/>
        <v>2477.994953079703</v>
      </c>
      <c r="CP1432" s="274">
        <f t="shared" si="1144"/>
        <v>2665.6950786989814</v>
      </c>
      <c r="CQ1432" s="274">
        <f t="shared" si="1144"/>
        <v>2850.5172228114238</v>
      </c>
      <c r="CR1432" s="275">
        <f t="shared" si="1144"/>
        <v>2125</v>
      </c>
      <c r="CS1432" s="275">
        <f t="shared" si="1144"/>
        <v>1431</v>
      </c>
      <c r="CT1432" s="275">
        <f t="shared" si="1144"/>
        <v>1550</v>
      </c>
      <c r="CU1432" s="275">
        <f t="shared" si="1144"/>
        <v>1489</v>
      </c>
      <c r="CV1432" s="274">
        <f t="shared" si="1142"/>
        <v>958</v>
      </c>
      <c r="CW1432" s="274">
        <f t="shared" si="1142"/>
        <v>1063.994953079703</v>
      </c>
      <c r="CX1432" s="274">
        <f t="shared" si="1142"/>
        <v>1112.6950786989817</v>
      </c>
      <c r="CY1432" s="274">
        <f t="shared" si="1142"/>
        <v>1272.5172228114238</v>
      </c>
      <c r="CZ1432" s="275">
        <f t="shared" si="1144"/>
        <v>0</v>
      </c>
      <c r="DA1432" s="275">
        <f t="shared" si="1144"/>
        <v>0</v>
      </c>
      <c r="DB1432" s="275">
        <f t="shared" si="1144"/>
        <v>0</v>
      </c>
      <c r="DC1432" s="275">
        <f t="shared" ref="DC1432:DS1432" si="1153">DC1200</f>
        <v>0</v>
      </c>
      <c r="DD1432" s="274">
        <f t="shared" si="1142"/>
        <v>0</v>
      </c>
      <c r="DE1432" s="274">
        <f t="shared" si="1142"/>
        <v>0</v>
      </c>
      <c r="DF1432" s="274">
        <f t="shared" si="1142"/>
        <v>0</v>
      </c>
      <c r="DG1432" s="274">
        <f t="shared" si="1142"/>
        <v>0</v>
      </c>
      <c r="DH1432" s="275">
        <f t="shared" si="1153"/>
        <v>2195</v>
      </c>
      <c r="DI1432" s="275">
        <f t="shared" si="1153"/>
        <v>1638</v>
      </c>
      <c r="DJ1432" s="275">
        <f t="shared" si="1153"/>
        <v>1476</v>
      </c>
      <c r="DK1432" s="275">
        <f t="shared" si="1153"/>
        <v>1646</v>
      </c>
      <c r="DL1432" s="274">
        <f t="shared" si="1142"/>
        <v>1607</v>
      </c>
      <c r="DM1432" s="274">
        <f t="shared" si="1142"/>
        <v>1414</v>
      </c>
      <c r="DN1432" s="274">
        <f t="shared" si="1142"/>
        <v>1553</v>
      </c>
      <c r="DO1432" s="274">
        <f t="shared" si="1142"/>
        <v>1578</v>
      </c>
      <c r="DP1432" s="275">
        <f t="shared" si="1153"/>
        <v>0</v>
      </c>
      <c r="DQ1432" s="275">
        <f t="shared" si="1153"/>
        <v>-427</v>
      </c>
      <c r="DR1432" s="275">
        <f t="shared" si="1153"/>
        <v>-186</v>
      </c>
      <c r="DS1432" s="275">
        <f t="shared" si="1153"/>
        <v>-586</v>
      </c>
      <c r="DT1432" s="274">
        <f t="shared" si="1142"/>
        <v>0</v>
      </c>
      <c r="DU1432" s="274">
        <f t="shared" si="1142"/>
        <v>167.0050469202971</v>
      </c>
      <c r="DV1432" s="274">
        <f t="shared" si="1142"/>
        <v>-357.69507869898166</v>
      </c>
      <c r="DW1432" s="274">
        <f t="shared" si="1142"/>
        <v>-850.51722281142384</v>
      </c>
      <c r="DX1432" s="615">
        <f t="shared" ref="DX1432:EB1482" si="1154">IFERROR(W1432/O1432,0)</f>
        <v>0.81874225709397674</v>
      </c>
      <c r="DY1432" s="615">
        <f t="shared" si="1154"/>
        <v>0.82049124494129899</v>
      </c>
      <c r="DZ1432" s="615">
        <f t="shared" si="1154"/>
        <v>0.81951370366075227</v>
      </c>
      <c r="EA1432" s="615">
        <f t="shared" si="1154"/>
        <v>0.81858944809956835</v>
      </c>
      <c r="EB1432" s="616">
        <f t="shared" si="1154"/>
        <v>0.84124926340601058</v>
      </c>
      <c r="EC1432" s="616">
        <f t="shared" si="1148"/>
        <v>0.84164993921574172</v>
      </c>
      <c r="ED1432" s="616">
        <f t="shared" si="1148"/>
        <v>0.83608052846807168</v>
      </c>
      <c r="EE1432" s="616">
        <f t="shared" si="1148"/>
        <v>0.8379429691567889</v>
      </c>
      <c r="EF1432" s="553"/>
      <c r="EG1432" s="275">
        <f t="shared" si="1149"/>
        <v>30397</v>
      </c>
      <c r="EH1432" s="275">
        <f t="shared" si="1149"/>
        <v>24780</v>
      </c>
      <c r="EI1432" s="275">
        <f t="shared" si="1149"/>
        <v>5617</v>
      </c>
      <c r="EJ1432" s="275">
        <f t="shared" si="1149"/>
        <v>1488</v>
      </c>
      <c r="EK1432" s="275">
        <f t="shared" si="1149"/>
        <v>6706</v>
      </c>
      <c r="EL1432" s="275">
        <f t="shared" si="1149"/>
        <v>65247</v>
      </c>
      <c r="EM1432" s="275">
        <f t="shared" si="1149"/>
        <v>65239</v>
      </c>
      <c r="EN1432" s="617">
        <f t="shared" si="1102"/>
        <v>0.81521202750271404</v>
      </c>
      <c r="EO1432" s="275">
        <f t="shared" si="1103"/>
        <v>26.4910094356418</v>
      </c>
      <c r="EP1432" s="617">
        <f t="shared" si="1104"/>
        <v>0.22061387636937857</v>
      </c>
      <c r="EQ1432" s="275">
        <f t="shared" si="1105"/>
        <v>102778.67181632872</v>
      </c>
      <c r="ER1432" s="275">
        <f t="shared" si="1106"/>
        <v>1900.7035668848387</v>
      </c>
      <c r="ES1432" s="618"/>
      <c r="ET1432" s="274">
        <f t="shared" si="1150"/>
        <v>36541</v>
      </c>
      <c r="EU1432" s="274">
        <f t="shared" si="1150"/>
        <v>29654</v>
      </c>
      <c r="EV1432" s="274">
        <f t="shared" si="1150"/>
        <v>6887</v>
      </c>
      <c r="EW1432" s="274">
        <f t="shared" si="1150"/>
        <v>2461</v>
      </c>
      <c r="EX1432" s="274">
        <f t="shared" si="1150"/>
        <v>4277</v>
      </c>
      <c r="EY1432" s="274">
        <f t="shared" si="1150"/>
        <v>62876</v>
      </c>
      <c r="EZ1432" s="274">
        <f t="shared" si="1150"/>
        <v>62853</v>
      </c>
      <c r="FA1432" s="619">
        <f t="shared" si="1067"/>
        <v>0.81152677813962404</v>
      </c>
      <c r="FB1432" s="620">
        <f t="shared" si="1068"/>
        <v>35.733991578335996</v>
      </c>
      <c r="FC1432" s="619">
        <f t="shared" si="1069"/>
        <v>0.11704660518321885</v>
      </c>
      <c r="FD1432" s="274">
        <f t="shared" si="1070"/>
        <v>68022.774985686119</v>
      </c>
      <c r="FE1432" s="274">
        <f t="shared" si="1071"/>
        <v>3262.9044490053511</v>
      </c>
      <c r="FF1432" s="274">
        <f t="shared" si="1138"/>
        <v>5937</v>
      </c>
      <c r="FG1432" s="620">
        <f t="shared" si="1126"/>
        <v>41.451911739935994</v>
      </c>
      <c r="FH1432" s="274">
        <f t="shared" si="1151"/>
        <v>2461</v>
      </c>
      <c r="FI1432" s="274">
        <f t="shared" si="1151"/>
        <v>5937</v>
      </c>
      <c r="FJ1432" s="274">
        <f t="shared" si="1151"/>
        <v>12</v>
      </c>
      <c r="FK1432" s="274">
        <f t="shared" si="1072"/>
        <v>3464</v>
      </c>
      <c r="FL1432" s="274">
        <f t="shared" si="1140"/>
        <v>1650</v>
      </c>
      <c r="FM1432" s="274">
        <f t="shared" si="1072"/>
        <v>1802</v>
      </c>
      <c r="FN1432" s="553"/>
      <c r="FO1432" s="413">
        <v>2481</v>
      </c>
      <c r="FP1432" s="413">
        <v>2607</v>
      </c>
      <c r="FQ1432" s="413">
        <v>2544</v>
      </c>
      <c r="FR1432" s="413">
        <v>2912</v>
      </c>
      <c r="FS1432" s="413">
        <f t="shared" si="1080"/>
        <v>239</v>
      </c>
      <c r="FT1432" s="413">
        <f t="shared" si="1079"/>
        <v>240</v>
      </c>
      <c r="FU1432" s="413">
        <f t="shared" si="1079"/>
        <v>230</v>
      </c>
      <c r="FV1432" s="413">
        <f t="shared" si="1079"/>
        <v>275</v>
      </c>
      <c r="FW1432" s="553"/>
      <c r="FX1432" s="553"/>
      <c r="FY1432" s="553"/>
    </row>
    <row r="1433" spans="1:181">
      <c r="F1433" s="629" t="s">
        <v>2926</v>
      </c>
      <c r="G1433" s="371" t="s">
        <v>2927</v>
      </c>
      <c r="H1433" s="371"/>
      <c r="I1433" s="392"/>
      <c r="J1433" s="561"/>
      <c r="O1433" s="275">
        <f t="shared" ref="O1433:BC1438" si="1155">O1201</f>
        <v>17851</v>
      </c>
      <c r="P1433" s="275">
        <f t="shared" si="1155"/>
        <v>24752</v>
      </c>
      <c r="Q1433" s="275">
        <f t="shared" si="1155"/>
        <v>25930</v>
      </c>
      <c r="R1433" s="275">
        <f t="shared" si="1155"/>
        <v>30933</v>
      </c>
      <c r="S1433" s="274">
        <f t="shared" si="1152"/>
        <v>26117</v>
      </c>
      <c r="T1433" s="274">
        <f t="shared" si="1152"/>
        <v>27372</v>
      </c>
      <c r="U1433" s="274">
        <f t="shared" si="1152"/>
        <v>31629</v>
      </c>
      <c r="V1433" s="274">
        <f t="shared" si="1152"/>
        <v>32371</v>
      </c>
      <c r="W1433" s="275">
        <f t="shared" si="1155"/>
        <v>14445</v>
      </c>
      <c r="X1433" s="275">
        <f t="shared" si="1155"/>
        <v>20168</v>
      </c>
      <c r="Y1433" s="275">
        <f t="shared" si="1155"/>
        <v>21108</v>
      </c>
      <c r="Z1433" s="275">
        <f t="shared" si="1155"/>
        <v>25268</v>
      </c>
      <c r="AA1433" s="274">
        <f t="shared" si="1141"/>
        <v>20823</v>
      </c>
      <c r="AB1433" s="274">
        <f t="shared" si="1141"/>
        <v>21831</v>
      </c>
      <c r="AC1433" s="274">
        <f t="shared" si="1141"/>
        <v>25167</v>
      </c>
      <c r="AD1433" s="274">
        <f t="shared" si="1141"/>
        <v>25748</v>
      </c>
      <c r="AE1433" s="275">
        <f t="shared" si="1155"/>
        <v>88</v>
      </c>
      <c r="AF1433" s="275">
        <f t="shared" si="1155"/>
        <v>92</v>
      </c>
      <c r="AG1433" s="275">
        <f t="shared" si="1155"/>
        <v>87</v>
      </c>
      <c r="AH1433" s="275">
        <f t="shared" si="1155"/>
        <v>97</v>
      </c>
      <c r="AI1433" s="274">
        <f t="shared" si="1141"/>
        <v>96</v>
      </c>
      <c r="AJ1433" s="274">
        <f t="shared" si="1141"/>
        <v>89</v>
      </c>
      <c r="AK1433" s="274">
        <f t="shared" si="1141"/>
        <v>99</v>
      </c>
      <c r="AL1433" s="274">
        <f t="shared" si="1141"/>
        <v>103</v>
      </c>
      <c r="AM1433" s="275">
        <f t="shared" si="1155"/>
        <v>3406</v>
      </c>
      <c r="AN1433" s="275">
        <f t="shared" si="1155"/>
        <v>4581</v>
      </c>
      <c r="AO1433" s="275">
        <f t="shared" si="1155"/>
        <v>4824</v>
      </c>
      <c r="AP1433" s="275">
        <f t="shared" si="1155"/>
        <v>5666</v>
      </c>
      <c r="AQ1433" s="274">
        <f t="shared" si="1141"/>
        <v>5295</v>
      </c>
      <c r="AR1433" s="274">
        <f t="shared" si="1141"/>
        <v>5541</v>
      </c>
      <c r="AS1433" s="274">
        <f t="shared" si="1141"/>
        <v>6464</v>
      </c>
      <c r="AT1433" s="274">
        <f t="shared" si="1141"/>
        <v>6622</v>
      </c>
      <c r="AU1433" s="275">
        <f t="shared" si="1155"/>
        <v>1621</v>
      </c>
      <c r="AV1433" s="275">
        <f t="shared" si="1155"/>
        <v>2067</v>
      </c>
      <c r="AW1433" s="275">
        <f t="shared" si="1155"/>
        <v>2186</v>
      </c>
      <c r="AX1433" s="275">
        <f t="shared" si="1155"/>
        <v>2660</v>
      </c>
      <c r="AY1433" s="274">
        <f t="shared" si="1141"/>
        <v>2911</v>
      </c>
      <c r="AZ1433" s="274">
        <f t="shared" si="1141"/>
        <v>3073</v>
      </c>
      <c r="BA1433" s="274">
        <f t="shared" si="1141"/>
        <v>3733</v>
      </c>
      <c r="BB1433" s="274">
        <f t="shared" si="1141"/>
        <v>3926</v>
      </c>
      <c r="BC1433" s="275">
        <f t="shared" si="1155"/>
        <v>1568</v>
      </c>
      <c r="BD1433" s="275">
        <f t="shared" si="1145"/>
        <v>2302</v>
      </c>
      <c r="BE1433" s="275">
        <f t="shared" si="1145"/>
        <v>2443</v>
      </c>
      <c r="BF1433" s="275">
        <f t="shared" si="1145"/>
        <v>2846</v>
      </c>
      <c r="BG1433" s="274">
        <f t="shared" si="1145"/>
        <v>2183</v>
      </c>
      <c r="BH1433" s="274">
        <f t="shared" si="1145"/>
        <v>2220</v>
      </c>
      <c r="BI1433" s="274">
        <f t="shared" si="1145"/>
        <v>2485</v>
      </c>
      <c r="BJ1433" s="274">
        <f t="shared" si="1145"/>
        <v>2542</v>
      </c>
      <c r="BK1433" s="275">
        <f t="shared" si="1147"/>
        <v>217</v>
      </c>
      <c r="BL1433" s="275">
        <f t="shared" si="1147"/>
        <v>212</v>
      </c>
      <c r="BM1433" s="275">
        <f t="shared" si="1147"/>
        <v>195</v>
      </c>
      <c r="BN1433" s="275">
        <f t="shared" si="1147"/>
        <v>160</v>
      </c>
      <c r="BO1433" s="274">
        <f t="shared" si="1147"/>
        <v>201</v>
      </c>
      <c r="BP1433" s="274">
        <f t="shared" si="1147"/>
        <v>248</v>
      </c>
      <c r="BQ1433" s="274">
        <f t="shared" si="1147"/>
        <v>246</v>
      </c>
      <c r="BR1433" s="274">
        <f t="shared" si="1147"/>
        <v>154</v>
      </c>
      <c r="BS1433" s="275">
        <f t="shared" si="1147"/>
        <v>230</v>
      </c>
      <c r="BT1433" s="275">
        <f t="shared" si="1147"/>
        <v>212</v>
      </c>
      <c r="BU1433" s="275">
        <f t="shared" si="1147"/>
        <v>195</v>
      </c>
      <c r="BV1433" s="275">
        <f t="shared" si="1147"/>
        <v>160</v>
      </c>
      <c r="BW1433" s="274">
        <f t="shared" si="1146"/>
        <v>201</v>
      </c>
      <c r="BX1433" s="274">
        <f t="shared" si="1146"/>
        <v>248</v>
      </c>
      <c r="BY1433" s="274">
        <f t="shared" si="1146"/>
        <v>246</v>
      </c>
      <c r="BZ1433" s="274">
        <f t="shared" si="1146"/>
        <v>154</v>
      </c>
      <c r="CA1433" s="275">
        <f t="shared" si="1147"/>
        <v>13</v>
      </c>
      <c r="CB1433" s="275">
        <f t="shared" si="1147"/>
        <v>0</v>
      </c>
      <c r="CC1433" s="275">
        <f t="shared" si="1147"/>
        <v>0</v>
      </c>
      <c r="CD1433" s="275">
        <f t="shared" si="1147"/>
        <v>0</v>
      </c>
      <c r="CE1433" s="274">
        <f t="shared" si="1146"/>
        <v>0</v>
      </c>
      <c r="CF1433" s="274">
        <f t="shared" si="1146"/>
        <v>0</v>
      </c>
      <c r="CG1433" s="274">
        <f t="shared" si="1146"/>
        <v>0</v>
      </c>
      <c r="CH1433" s="274">
        <f t="shared" si="1146"/>
        <v>0</v>
      </c>
      <c r="CI1433" s="562"/>
      <c r="CJ1433" s="275">
        <f t="shared" ref="CJ1433:DS1438" si="1156">CJ1201</f>
        <v>1569</v>
      </c>
      <c r="CK1433" s="275">
        <f t="shared" si="1156"/>
        <v>2553</v>
      </c>
      <c r="CL1433" s="275">
        <f t="shared" si="1156"/>
        <v>2642</v>
      </c>
      <c r="CM1433" s="275">
        <f t="shared" si="1156"/>
        <v>3026</v>
      </c>
      <c r="CN1433" s="274">
        <f t="shared" si="1156"/>
        <v>2183</v>
      </c>
      <c r="CO1433" s="274">
        <f t="shared" si="1156"/>
        <v>2232.7571849523115</v>
      </c>
      <c r="CP1433" s="274">
        <f t="shared" si="1156"/>
        <v>2526.1780795260788</v>
      </c>
      <c r="CQ1433" s="274">
        <f t="shared" si="1156"/>
        <v>2582.7322644246287</v>
      </c>
      <c r="CR1433" s="275">
        <f t="shared" si="1156"/>
        <v>1259</v>
      </c>
      <c r="CS1433" s="275">
        <f t="shared" si="1156"/>
        <v>1729</v>
      </c>
      <c r="CT1433" s="275">
        <f t="shared" si="1156"/>
        <v>1818</v>
      </c>
      <c r="CU1433" s="275">
        <f t="shared" si="1156"/>
        <v>2155</v>
      </c>
      <c r="CV1433" s="274">
        <f t="shared" si="1142"/>
        <v>1376</v>
      </c>
      <c r="CW1433" s="274">
        <f t="shared" si="1142"/>
        <v>1443.7571849523113</v>
      </c>
      <c r="CX1433" s="274">
        <f t="shared" si="1142"/>
        <v>1704.1780795260784</v>
      </c>
      <c r="CY1433" s="274">
        <f t="shared" si="1142"/>
        <v>1748.7322644246281</v>
      </c>
      <c r="CZ1433" s="275">
        <f t="shared" si="1156"/>
        <v>0</v>
      </c>
      <c r="DA1433" s="275">
        <f t="shared" si="1156"/>
        <v>0</v>
      </c>
      <c r="DB1433" s="275">
        <f t="shared" si="1156"/>
        <v>0</v>
      </c>
      <c r="DC1433" s="275">
        <f t="shared" si="1156"/>
        <v>0</v>
      </c>
      <c r="DD1433" s="274">
        <f t="shared" si="1142"/>
        <v>0</v>
      </c>
      <c r="DE1433" s="274">
        <f t="shared" si="1142"/>
        <v>0</v>
      </c>
      <c r="DF1433" s="274">
        <f t="shared" si="1142"/>
        <v>0</v>
      </c>
      <c r="DG1433" s="274">
        <f t="shared" si="1142"/>
        <v>0</v>
      </c>
      <c r="DH1433" s="275">
        <f t="shared" si="1156"/>
        <v>310</v>
      </c>
      <c r="DI1433" s="275">
        <f t="shared" si="1156"/>
        <v>824</v>
      </c>
      <c r="DJ1433" s="275">
        <f t="shared" si="1156"/>
        <v>824</v>
      </c>
      <c r="DK1433" s="275">
        <f t="shared" si="1156"/>
        <v>871</v>
      </c>
      <c r="DL1433" s="274">
        <f t="shared" si="1142"/>
        <v>807</v>
      </c>
      <c r="DM1433" s="274">
        <f t="shared" si="1142"/>
        <v>789</v>
      </c>
      <c r="DN1433" s="274">
        <f t="shared" si="1142"/>
        <v>822</v>
      </c>
      <c r="DO1433" s="274">
        <f t="shared" si="1142"/>
        <v>834</v>
      </c>
      <c r="DP1433" s="275">
        <f t="shared" si="1156"/>
        <v>-1</v>
      </c>
      <c r="DQ1433" s="275">
        <f t="shared" si="1156"/>
        <v>-251</v>
      </c>
      <c r="DR1433" s="275">
        <f t="shared" si="1156"/>
        <v>-199</v>
      </c>
      <c r="DS1433" s="275">
        <f t="shared" si="1156"/>
        <v>-180</v>
      </c>
      <c r="DT1433" s="274">
        <f t="shared" si="1142"/>
        <v>0</v>
      </c>
      <c r="DU1433" s="274">
        <f t="shared" si="1142"/>
        <v>-12.757184952311363</v>
      </c>
      <c r="DV1433" s="274">
        <f t="shared" si="1142"/>
        <v>-41.178079526078406</v>
      </c>
      <c r="DW1433" s="274">
        <f t="shared" si="1142"/>
        <v>-40.732264424628312</v>
      </c>
      <c r="DX1433" s="615">
        <f t="shared" si="1154"/>
        <v>0.80919836423729763</v>
      </c>
      <c r="DY1433" s="615">
        <f t="shared" si="1154"/>
        <v>0.81480284421460891</v>
      </c>
      <c r="DZ1433" s="615">
        <f t="shared" si="1154"/>
        <v>0.81403779406093324</v>
      </c>
      <c r="EA1433" s="615">
        <f t="shared" si="1154"/>
        <v>0.81686225067080465</v>
      </c>
      <c r="EB1433" s="616">
        <f t="shared" si="1154"/>
        <v>0.79729677987517711</v>
      </c>
      <c r="EC1433" s="616">
        <f t="shared" si="1148"/>
        <v>0.79756685664182381</v>
      </c>
      <c r="ED1433" s="616">
        <f t="shared" si="1148"/>
        <v>0.79569382528692023</v>
      </c>
      <c r="EE1433" s="616">
        <f t="shared" si="1148"/>
        <v>0.79540329307095858</v>
      </c>
      <c r="EF1433" s="553"/>
      <c r="EG1433" s="275">
        <f t="shared" si="1149"/>
        <v>17871</v>
      </c>
      <c r="EH1433" s="275">
        <f t="shared" si="1149"/>
        <v>14646</v>
      </c>
      <c r="EI1433" s="275">
        <f t="shared" si="1149"/>
        <v>3225</v>
      </c>
      <c r="EJ1433" s="275">
        <f t="shared" si="1149"/>
        <v>1657</v>
      </c>
      <c r="EK1433" s="275">
        <f t="shared" si="1149"/>
        <v>3090</v>
      </c>
      <c r="EL1433" s="275">
        <f t="shared" si="1149"/>
        <v>61721</v>
      </c>
      <c r="EM1433" s="275">
        <f t="shared" si="1149"/>
        <v>61609</v>
      </c>
      <c r="EN1433" s="617">
        <f t="shared" si="1102"/>
        <v>0.81954003693134125</v>
      </c>
      <c r="EO1433" s="275">
        <f t="shared" si="1103"/>
        <v>51.379844961240309</v>
      </c>
      <c r="EP1433" s="617">
        <f t="shared" si="1104"/>
        <v>0.17290582507973812</v>
      </c>
      <c r="EQ1433" s="275">
        <f t="shared" si="1105"/>
        <v>50063.997666920499</v>
      </c>
      <c r="ER1433" s="275">
        <f t="shared" si="1106"/>
        <v>2241.2850936280952</v>
      </c>
      <c r="ES1433" s="618"/>
      <c r="ET1433" s="274">
        <f t="shared" si="1150"/>
        <v>28117</v>
      </c>
      <c r="EU1433" s="274">
        <f t="shared" si="1150"/>
        <v>21618</v>
      </c>
      <c r="EV1433" s="274">
        <f t="shared" si="1150"/>
        <v>6500</v>
      </c>
      <c r="EW1433" s="274">
        <f t="shared" si="1150"/>
        <v>2540</v>
      </c>
      <c r="EX1433" s="274">
        <f t="shared" si="1150"/>
        <v>6688</v>
      </c>
      <c r="EY1433" s="274">
        <f t="shared" si="1150"/>
        <v>71135</v>
      </c>
      <c r="EZ1433" s="274">
        <f t="shared" si="1150"/>
        <v>71012</v>
      </c>
      <c r="FA1433" s="619">
        <f t="shared" si="1067"/>
        <v>0.76885869758509084</v>
      </c>
      <c r="FB1433" s="620">
        <f t="shared" si="1068"/>
        <v>39.076923076923073</v>
      </c>
      <c r="FC1433" s="619">
        <f t="shared" si="1069"/>
        <v>0.23786321442543656</v>
      </c>
      <c r="FD1433" s="274">
        <f t="shared" si="1070"/>
        <v>94018.415688479654</v>
      </c>
      <c r="FE1433" s="274">
        <f t="shared" si="1071"/>
        <v>2980.7168741433375</v>
      </c>
      <c r="FF1433" s="274">
        <f t="shared" si="1138"/>
        <v>5400</v>
      </c>
      <c r="FG1433" s="620">
        <f t="shared" si="1126"/>
        <v>48.75925925925926</v>
      </c>
      <c r="FH1433" s="274">
        <f t="shared" si="1151"/>
        <v>2633</v>
      </c>
      <c r="FI1433" s="274">
        <f t="shared" si="1151"/>
        <v>5400</v>
      </c>
      <c r="FJ1433" s="274">
        <f t="shared" si="1151"/>
        <v>55</v>
      </c>
      <c r="FK1433" s="274">
        <f t="shared" si="1072"/>
        <v>2712</v>
      </c>
      <c r="FL1433" s="274">
        <f t="shared" si="1140"/>
        <v>1161</v>
      </c>
      <c r="FM1433" s="274">
        <f t="shared" si="1072"/>
        <v>1496</v>
      </c>
      <c r="FN1433" s="553"/>
      <c r="FO1433" s="413">
        <v>2654</v>
      </c>
      <c r="FP1433" s="413">
        <v>2812</v>
      </c>
      <c r="FQ1433" s="413">
        <v>3424</v>
      </c>
      <c r="FR1433" s="413">
        <v>3586</v>
      </c>
      <c r="FS1433" s="413">
        <f t="shared" si="1080"/>
        <v>257</v>
      </c>
      <c r="FT1433" s="413">
        <f t="shared" si="1079"/>
        <v>261</v>
      </c>
      <c r="FU1433" s="413">
        <f t="shared" si="1079"/>
        <v>309</v>
      </c>
      <c r="FV1433" s="413">
        <f t="shared" si="1079"/>
        <v>340</v>
      </c>
      <c r="FW1433" s="553"/>
      <c r="FX1433" s="553"/>
      <c r="FY1433" s="553"/>
    </row>
    <row r="1434" spans="1:181">
      <c r="F1434" s="629" t="s">
        <v>2928</v>
      </c>
      <c r="G1434" s="371" t="s">
        <v>2929</v>
      </c>
      <c r="H1434" s="371"/>
      <c r="I1434" s="392"/>
      <c r="J1434" s="561"/>
      <c r="O1434" s="275">
        <f t="shared" si="1155"/>
        <v>150641</v>
      </c>
      <c r="P1434" s="275">
        <f t="shared" si="1155"/>
        <v>224504</v>
      </c>
      <c r="Q1434" s="275">
        <f t="shared" si="1155"/>
        <v>241765</v>
      </c>
      <c r="R1434" s="275">
        <f t="shared" si="1155"/>
        <v>264245</v>
      </c>
      <c r="S1434" s="274">
        <f t="shared" si="1152"/>
        <v>227315</v>
      </c>
      <c r="T1434" s="274">
        <f t="shared" si="1152"/>
        <v>246847</v>
      </c>
      <c r="U1434" s="274">
        <f t="shared" si="1152"/>
        <v>262450</v>
      </c>
      <c r="V1434" s="274">
        <f t="shared" si="1152"/>
        <v>276964</v>
      </c>
      <c r="W1434" s="275">
        <f t="shared" si="1155"/>
        <v>117450</v>
      </c>
      <c r="X1434" s="275">
        <f t="shared" si="1155"/>
        <v>175262</v>
      </c>
      <c r="Y1434" s="275">
        <f t="shared" si="1155"/>
        <v>188308</v>
      </c>
      <c r="Z1434" s="275">
        <f t="shared" si="1155"/>
        <v>205636</v>
      </c>
      <c r="AA1434" s="274">
        <f t="shared" si="1141"/>
        <v>180618</v>
      </c>
      <c r="AB1434" s="274">
        <f t="shared" si="1141"/>
        <v>196151</v>
      </c>
      <c r="AC1434" s="274">
        <f t="shared" si="1141"/>
        <v>207062</v>
      </c>
      <c r="AD1434" s="274">
        <f t="shared" si="1141"/>
        <v>220092</v>
      </c>
      <c r="AE1434" s="275">
        <f t="shared" si="1155"/>
        <v>751</v>
      </c>
      <c r="AF1434" s="275">
        <f t="shared" si="1155"/>
        <v>834</v>
      </c>
      <c r="AG1434" s="275">
        <f t="shared" si="1155"/>
        <v>812</v>
      </c>
      <c r="AH1434" s="275">
        <f t="shared" si="1155"/>
        <v>829</v>
      </c>
      <c r="AI1434" s="274">
        <f t="shared" si="1141"/>
        <v>836</v>
      </c>
      <c r="AJ1434" s="274">
        <f t="shared" si="1141"/>
        <v>823</v>
      </c>
      <c r="AK1434" s="274">
        <f t="shared" si="1141"/>
        <v>829</v>
      </c>
      <c r="AL1434" s="274">
        <f t="shared" si="1141"/>
        <v>881</v>
      </c>
      <c r="AM1434" s="275">
        <f t="shared" si="1155"/>
        <v>33190</v>
      </c>
      <c r="AN1434" s="275">
        <f t="shared" si="1155"/>
        <v>49242</v>
      </c>
      <c r="AO1434" s="275">
        <f t="shared" si="1155"/>
        <v>53457</v>
      </c>
      <c r="AP1434" s="275">
        <f t="shared" si="1155"/>
        <v>58609</v>
      </c>
      <c r="AQ1434" s="274">
        <f t="shared" si="1141"/>
        <v>46697</v>
      </c>
      <c r="AR1434" s="274">
        <f t="shared" si="1141"/>
        <v>50695</v>
      </c>
      <c r="AS1434" s="274">
        <f t="shared" si="1141"/>
        <v>55390</v>
      </c>
      <c r="AT1434" s="274">
        <f t="shared" si="1141"/>
        <v>56873</v>
      </c>
      <c r="AU1434" s="275">
        <f t="shared" si="1155"/>
        <v>16347</v>
      </c>
      <c r="AV1434" s="275">
        <f t="shared" si="1155"/>
        <v>27238</v>
      </c>
      <c r="AW1434" s="275">
        <f t="shared" si="1155"/>
        <v>29568</v>
      </c>
      <c r="AX1434" s="275">
        <f t="shared" si="1155"/>
        <v>33220</v>
      </c>
      <c r="AY1434" s="274">
        <f t="shared" si="1141"/>
        <v>25210</v>
      </c>
      <c r="AZ1434" s="274">
        <f t="shared" si="1141"/>
        <v>27284</v>
      </c>
      <c r="BA1434" s="274">
        <f t="shared" si="1141"/>
        <v>30648</v>
      </c>
      <c r="BB1434" s="274">
        <f t="shared" si="1141"/>
        <v>30982</v>
      </c>
      <c r="BC1434" s="275">
        <f t="shared" si="1155"/>
        <v>16349</v>
      </c>
      <c r="BD1434" s="275">
        <f t="shared" si="1145"/>
        <v>21434</v>
      </c>
      <c r="BE1434" s="275">
        <f t="shared" si="1145"/>
        <v>23512</v>
      </c>
      <c r="BF1434" s="275">
        <f t="shared" si="1145"/>
        <v>25083</v>
      </c>
      <c r="BG1434" s="274">
        <f t="shared" si="1145"/>
        <v>20337</v>
      </c>
      <c r="BH1434" s="274">
        <f t="shared" si="1145"/>
        <v>22379</v>
      </c>
      <c r="BI1434" s="274">
        <f t="shared" si="1145"/>
        <v>23716</v>
      </c>
      <c r="BJ1434" s="274">
        <f t="shared" si="1145"/>
        <v>24846</v>
      </c>
      <c r="BK1434" s="275">
        <f t="shared" si="1147"/>
        <v>494</v>
      </c>
      <c r="BL1434" s="275">
        <f t="shared" si="1147"/>
        <v>570</v>
      </c>
      <c r="BM1434" s="275">
        <f t="shared" si="1147"/>
        <v>377</v>
      </c>
      <c r="BN1434" s="275">
        <f t="shared" si="1147"/>
        <v>306</v>
      </c>
      <c r="BO1434" s="274">
        <f t="shared" si="1147"/>
        <v>1150</v>
      </c>
      <c r="BP1434" s="274">
        <f t="shared" si="1147"/>
        <v>1032</v>
      </c>
      <c r="BQ1434" s="274">
        <f t="shared" si="1147"/>
        <v>1026</v>
      </c>
      <c r="BR1434" s="274">
        <f t="shared" si="1147"/>
        <v>1045</v>
      </c>
      <c r="BS1434" s="275">
        <f t="shared" si="1147"/>
        <v>599</v>
      </c>
      <c r="BT1434" s="275">
        <f t="shared" si="1147"/>
        <v>570</v>
      </c>
      <c r="BU1434" s="275">
        <f t="shared" si="1147"/>
        <v>377</v>
      </c>
      <c r="BV1434" s="275">
        <f t="shared" si="1147"/>
        <v>306</v>
      </c>
      <c r="BW1434" s="274">
        <f t="shared" si="1146"/>
        <v>1150</v>
      </c>
      <c r="BX1434" s="274">
        <f t="shared" si="1146"/>
        <v>1032</v>
      </c>
      <c r="BY1434" s="274">
        <f t="shared" si="1146"/>
        <v>1026</v>
      </c>
      <c r="BZ1434" s="274">
        <f t="shared" si="1146"/>
        <v>1045</v>
      </c>
      <c r="CA1434" s="275">
        <f t="shared" si="1147"/>
        <v>105</v>
      </c>
      <c r="CB1434" s="275">
        <f t="shared" si="1147"/>
        <v>0</v>
      </c>
      <c r="CC1434" s="275">
        <f t="shared" si="1147"/>
        <v>0</v>
      </c>
      <c r="CD1434" s="275">
        <f t="shared" si="1147"/>
        <v>0</v>
      </c>
      <c r="CE1434" s="274">
        <f t="shared" si="1146"/>
        <v>0</v>
      </c>
      <c r="CF1434" s="274">
        <f t="shared" si="1146"/>
        <v>0</v>
      </c>
      <c r="CG1434" s="274">
        <f t="shared" si="1146"/>
        <v>0</v>
      </c>
      <c r="CH1434" s="274">
        <f t="shared" si="1146"/>
        <v>0</v>
      </c>
      <c r="CI1434" s="562"/>
      <c r="CJ1434" s="275">
        <f t="shared" si="1156"/>
        <v>16351</v>
      </c>
      <c r="CK1434" s="275">
        <f t="shared" si="1156"/>
        <v>22052</v>
      </c>
      <c r="CL1434" s="275">
        <f t="shared" si="1156"/>
        <v>23656</v>
      </c>
      <c r="CM1434" s="275">
        <f t="shared" si="1156"/>
        <v>25117</v>
      </c>
      <c r="CN1434" s="274">
        <f t="shared" si="1156"/>
        <v>20337</v>
      </c>
      <c r="CO1434" s="274">
        <f t="shared" si="1156"/>
        <v>21526.310066295715</v>
      </c>
      <c r="CP1434" s="274">
        <f t="shared" si="1156"/>
        <v>22539.622695399852</v>
      </c>
      <c r="CQ1434" s="274">
        <f t="shared" si="1156"/>
        <v>22892.186720224097</v>
      </c>
      <c r="CR1434" s="275">
        <f t="shared" si="1156"/>
        <v>8266</v>
      </c>
      <c r="CS1434" s="275">
        <f t="shared" si="1156"/>
        <v>11816</v>
      </c>
      <c r="CT1434" s="275">
        <f t="shared" si="1156"/>
        <v>12588</v>
      </c>
      <c r="CU1434" s="275">
        <f t="shared" si="1156"/>
        <v>13566</v>
      </c>
      <c r="CV1434" s="274">
        <f t="shared" si="1142"/>
        <v>10287</v>
      </c>
      <c r="CW1434" s="274">
        <f t="shared" si="1142"/>
        <v>10924.310066295711</v>
      </c>
      <c r="CX1434" s="274">
        <f t="shared" si="1142"/>
        <v>11650.622695399854</v>
      </c>
      <c r="CY1434" s="274">
        <f t="shared" si="1142"/>
        <v>11824.186720224094</v>
      </c>
      <c r="CZ1434" s="275">
        <f t="shared" si="1156"/>
        <v>0</v>
      </c>
      <c r="DA1434" s="275">
        <f t="shared" si="1156"/>
        <v>0</v>
      </c>
      <c r="DB1434" s="275">
        <f t="shared" si="1156"/>
        <v>0</v>
      </c>
      <c r="DC1434" s="275">
        <f t="shared" si="1156"/>
        <v>0</v>
      </c>
      <c r="DD1434" s="274">
        <f t="shared" si="1142"/>
        <v>0</v>
      </c>
      <c r="DE1434" s="274">
        <f t="shared" si="1142"/>
        <v>0</v>
      </c>
      <c r="DF1434" s="274">
        <f t="shared" si="1142"/>
        <v>0</v>
      </c>
      <c r="DG1434" s="274">
        <f t="shared" si="1142"/>
        <v>0</v>
      </c>
      <c r="DH1434" s="275">
        <f t="shared" si="1156"/>
        <v>8085</v>
      </c>
      <c r="DI1434" s="275">
        <f t="shared" si="1156"/>
        <v>10236</v>
      </c>
      <c r="DJ1434" s="275">
        <f t="shared" si="1156"/>
        <v>11068</v>
      </c>
      <c r="DK1434" s="275">
        <f t="shared" si="1156"/>
        <v>11551</v>
      </c>
      <c r="DL1434" s="274">
        <f t="shared" si="1142"/>
        <v>10050</v>
      </c>
      <c r="DM1434" s="274">
        <f t="shared" si="1142"/>
        <v>10602</v>
      </c>
      <c r="DN1434" s="274">
        <f t="shared" si="1142"/>
        <v>10889</v>
      </c>
      <c r="DO1434" s="274">
        <f t="shared" si="1142"/>
        <v>11068</v>
      </c>
      <c r="DP1434" s="275">
        <f t="shared" si="1156"/>
        <v>-2</v>
      </c>
      <c r="DQ1434" s="275">
        <f t="shared" si="1156"/>
        <v>-618</v>
      </c>
      <c r="DR1434" s="275">
        <f t="shared" si="1156"/>
        <v>-144</v>
      </c>
      <c r="DS1434" s="275">
        <f t="shared" si="1156"/>
        <v>-34</v>
      </c>
      <c r="DT1434" s="274">
        <f t="shared" si="1142"/>
        <v>0</v>
      </c>
      <c r="DU1434" s="274">
        <f t="shared" si="1142"/>
        <v>852.6899337042878</v>
      </c>
      <c r="DV1434" s="274">
        <f t="shared" si="1142"/>
        <v>1176.3773046001456</v>
      </c>
      <c r="DW1434" s="274">
        <f t="shared" si="1142"/>
        <v>1953.8132797759076</v>
      </c>
      <c r="DX1434" s="615">
        <f t="shared" si="1154"/>
        <v>0.77966821781586682</v>
      </c>
      <c r="DY1434" s="615">
        <f t="shared" si="1154"/>
        <v>0.78066315076791504</v>
      </c>
      <c r="DZ1434" s="615">
        <f t="shared" si="1154"/>
        <v>0.778888590159866</v>
      </c>
      <c r="EA1434" s="615">
        <f t="shared" si="1154"/>
        <v>0.77820204734242848</v>
      </c>
      <c r="EB1434" s="616">
        <f t="shared" si="1154"/>
        <v>0.7945714097177925</v>
      </c>
      <c r="EC1434" s="616">
        <f t="shared" si="1148"/>
        <v>0.79462582085259292</v>
      </c>
      <c r="ED1434" s="616">
        <f t="shared" si="1148"/>
        <v>0.7889578967422366</v>
      </c>
      <c r="EE1434" s="616">
        <f t="shared" si="1148"/>
        <v>0.79465923369102121</v>
      </c>
      <c r="EF1434" s="553"/>
      <c r="EG1434" s="275">
        <f t="shared" si="1149"/>
        <v>142592</v>
      </c>
      <c r="EH1434" s="275">
        <f t="shared" si="1149"/>
        <v>117319</v>
      </c>
      <c r="EI1434" s="275">
        <f t="shared" si="1149"/>
        <v>25271</v>
      </c>
      <c r="EJ1434" s="275">
        <f t="shared" si="1149"/>
        <v>8886</v>
      </c>
      <c r="EK1434" s="275">
        <f t="shared" si="1149"/>
        <v>25747</v>
      </c>
      <c r="EL1434" s="275">
        <f t="shared" si="1149"/>
        <v>249979</v>
      </c>
      <c r="EM1434" s="275">
        <f t="shared" si="1149"/>
        <v>249946</v>
      </c>
      <c r="EN1434" s="617">
        <f t="shared" si="1102"/>
        <v>0.82276004263913827</v>
      </c>
      <c r="EO1434" s="275">
        <f t="shared" si="1103"/>
        <v>35.1628348700091</v>
      </c>
      <c r="EP1434" s="617">
        <f t="shared" si="1104"/>
        <v>0.18056412701974867</v>
      </c>
      <c r="EQ1434" s="275">
        <f t="shared" si="1105"/>
        <v>102996.65171874437</v>
      </c>
      <c r="ER1434" s="275">
        <f t="shared" si="1106"/>
        <v>2962.6399302249283</v>
      </c>
      <c r="ES1434" s="618"/>
      <c r="ET1434" s="274">
        <f t="shared" si="1150"/>
        <v>208484</v>
      </c>
      <c r="EU1434" s="274">
        <f t="shared" si="1150"/>
        <v>166970</v>
      </c>
      <c r="EV1434" s="274">
        <f t="shared" si="1150"/>
        <v>41514</v>
      </c>
      <c r="EW1434" s="274">
        <f t="shared" si="1150"/>
        <v>11413</v>
      </c>
      <c r="EX1434" s="274">
        <f t="shared" si="1150"/>
        <v>33431</v>
      </c>
      <c r="EY1434" s="274">
        <f t="shared" si="1150"/>
        <v>249645</v>
      </c>
      <c r="EZ1434" s="274">
        <f t="shared" si="1150"/>
        <v>249602</v>
      </c>
      <c r="FA1434" s="619">
        <f t="shared" si="1067"/>
        <v>0.80087680589397747</v>
      </c>
      <c r="FB1434" s="620">
        <f t="shared" si="1068"/>
        <v>27.491930433106905</v>
      </c>
      <c r="FC1434" s="619">
        <f t="shared" si="1069"/>
        <v>0.16035283283129639</v>
      </c>
      <c r="FD1434" s="274">
        <f t="shared" si="1070"/>
        <v>133914.15810450839</v>
      </c>
      <c r="FE1434" s="274">
        <f t="shared" si="1071"/>
        <v>3810.3994893203312</v>
      </c>
      <c r="FF1434" s="274">
        <f t="shared" si="1138"/>
        <v>47397</v>
      </c>
      <c r="FG1434" s="620">
        <f t="shared" si="1126"/>
        <v>48.142287486549783</v>
      </c>
      <c r="FH1434" s="274">
        <f t="shared" si="1151"/>
        <v>22818</v>
      </c>
      <c r="FI1434" s="274">
        <f t="shared" si="1151"/>
        <v>47397</v>
      </c>
      <c r="FJ1434" s="274">
        <f t="shared" si="1151"/>
        <v>141</v>
      </c>
      <c r="FK1434" s="274">
        <f t="shared" si="1072"/>
        <v>24438</v>
      </c>
      <c r="FL1434" s="274">
        <f t="shared" si="1140"/>
        <v>10118</v>
      </c>
      <c r="FM1434" s="274">
        <f t="shared" si="1072"/>
        <v>14179</v>
      </c>
      <c r="FN1434" s="553"/>
      <c r="FO1434" s="413">
        <v>22997</v>
      </c>
      <c r="FP1434" s="413">
        <v>24970</v>
      </c>
      <c r="FQ1434" s="413">
        <v>28109</v>
      </c>
      <c r="FR1434" s="413">
        <v>28300</v>
      </c>
      <c r="FS1434" s="413">
        <f t="shared" si="1080"/>
        <v>2213</v>
      </c>
      <c r="FT1434" s="413">
        <f t="shared" si="1079"/>
        <v>2314</v>
      </c>
      <c r="FU1434" s="413">
        <f t="shared" si="1079"/>
        <v>2539</v>
      </c>
      <c r="FV1434" s="413">
        <f t="shared" si="1079"/>
        <v>2682</v>
      </c>
      <c r="FW1434" s="553"/>
      <c r="FX1434" s="553"/>
      <c r="FY1434" s="553"/>
    </row>
    <row r="1435" spans="1:181">
      <c r="F1435" s="629" t="s">
        <v>2930</v>
      </c>
      <c r="G1435" s="371" t="s">
        <v>2931</v>
      </c>
      <c r="H1435" s="371"/>
      <c r="I1435" s="392"/>
      <c r="J1435" s="561"/>
      <c r="O1435" s="275">
        <f t="shared" si="1155"/>
        <v>9422</v>
      </c>
      <c r="P1435" s="275">
        <f t="shared" si="1155"/>
        <v>11174</v>
      </c>
      <c r="Q1435" s="275">
        <f t="shared" si="1155"/>
        <v>11925</v>
      </c>
      <c r="R1435" s="275">
        <f t="shared" si="1155"/>
        <v>12186</v>
      </c>
      <c r="S1435" s="274">
        <f t="shared" si="1152"/>
        <v>16236</v>
      </c>
      <c r="T1435" s="274">
        <f t="shared" si="1152"/>
        <v>18146</v>
      </c>
      <c r="U1435" s="274">
        <f t="shared" si="1152"/>
        <v>18536</v>
      </c>
      <c r="V1435" s="274">
        <f t="shared" si="1152"/>
        <v>18984</v>
      </c>
      <c r="W1435" s="275">
        <f t="shared" si="1155"/>
        <v>6682</v>
      </c>
      <c r="X1435" s="275">
        <f t="shared" si="1155"/>
        <v>7873</v>
      </c>
      <c r="Y1435" s="275">
        <f t="shared" si="1155"/>
        <v>8331</v>
      </c>
      <c r="Z1435" s="275">
        <f t="shared" si="1155"/>
        <v>8503</v>
      </c>
      <c r="AA1435" s="274">
        <f t="shared" si="1141"/>
        <v>11666</v>
      </c>
      <c r="AB1435" s="274">
        <f t="shared" si="1141"/>
        <v>13165</v>
      </c>
      <c r="AC1435" s="274">
        <f t="shared" si="1141"/>
        <v>13514</v>
      </c>
      <c r="AD1435" s="274">
        <f t="shared" si="1141"/>
        <v>13935</v>
      </c>
      <c r="AE1435" s="275">
        <f t="shared" si="1155"/>
        <v>46</v>
      </c>
      <c r="AF1435" s="275">
        <f t="shared" si="1155"/>
        <v>43</v>
      </c>
      <c r="AG1435" s="275">
        <f t="shared" si="1155"/>
        <v>40</v>
      </c>
      <c r="AH1435" s="275">
        <f t="shared" si="1155"/>
        <v>38</v>
      </c>
      <c r="AI1435" s="274">
        <f t="shared" si="1141"/>
        <v>60</v>
      </c>
      <c r="AJ1435" s="274">
        <f t="shared" si="1141"/>
        <v>61</v>
      </c>
      <c r="AK1435" s="274">
        <f t="shared" si="1141"/>
        <v>58</v>
      </c>
      <c r="AL1435" s="274">
        <f t="shared" si="1141"/>
        <v>61</v>
      </c>
      <c r="AM1435" s="275">
        <f t="shared" si="1155"/>
        <v>2741</v>
      </c>
      <c r="AN1435" s="275">
        <f t="shared" si="1155"/>
        <v>3301</v>
      </c>
      <c r="AO1435" s="275">
        <f t="shared" si="1155"/>
        <v>3595</v>
      </c>
      <c r="AP1435" s="275">
        <f t="shared" si="1155"/>
        <v>3684</v>
      </c>
      <c r="AQ1435" s="274">
        <f t="shared" si="1141"/>
        <v>4570</v>
      </c>
      <c r="AR1435" s="274">
        <f t="shared" si="1141"/>
        <v>4981</v>
      </c>
      <c r="AS1435" s="274">
        <f t="shared" si="1141"/>
        <v>5021</v>
      </c>
      <c r="AT1435" s="274">
        <f t="shared" si="1141"/>
        <v>5048</v>
      </c>
      <c r="AU1435" s="275">
        <f t="shared" si="1155"/>
        <v>1287</v>
      </c>
      <c r="AV1435" s="275">
        <f t="shared" si="1155"/>
        <v>1788</v>
      </c>
      <c r="AW1435" s="275">
        <f t="shared" si="1155"/>
        <v>1950</v>
      </c>
      <c r="AX1435" s="275">
        <f t="shared" si="1155"/>
        <v>2066</v>
      </c>
      <c r="AY1435" s="274">
        <f t="shared" si="1141"/>
        <v>2171</v>
      </c>
      <c r="AZ1435" s="274">
        <f t="shared" si="1141"/>
        <v>2366</v>
      </c>
      <c r="BA1435" s="274">
        <f t="shared" si="1141"/>
        <v>2509</v>
      </c>
      <c r="BB1435" s="274">
        <f t="shared" ref="AY1435:BB1438" si="1157">BB1203</f>
        <v>2952</v>
      </c>
      <c r="BC1435" s="275">
        <f t="shared" si="1155"/>
        <v>1434</v>
      </c>
      <c r="BD1435" s="275">
        <f t="shared" si="1145"/>
        <v>1455</v>
      </c>
      <c r="BE1435" s="275">
        <f t="shared" si="1145"/>
        <v>1573</v>
      </c>
      <c r="BF1435" s="275">
        <f t="shared" si="1145"/>
        <v>1547</v>
      </c>
      <c r="BG1435" s="274">
        <f t="shared" si="1145"/>
        <v>2249</v>
      </c>
      <c r="BH1435" s="274">
        <f t="shared" si="1145"/>
        <v>2437</v>
      </c>
      <c r="BI1435" s="274">
        <f t="shared" si="1145"/>
        <v>2326</v>
      </c>
      <c r="BJ1435" s="274">
        <f t="shared" si="1145"/>
        <v>1928</v>
      </c>
      <c r="BK1435" s="275">
        <f t="shared" si="1147"/>
        <v>20</v>
      </c>
      <c r="BL1435" s="275">
        <f t="shared" si="1147"/>
        <v>58</v>
      </c>
      <c r="BM1435" s="275">
        <f t="shared" si="1147"/>
        <v>72</v>
      </c>
      <c r="BN1435" s="275">
        <f t="shared" si="1147"/>
        <v>71</v>
      </c>
      <c r="BO1435" s="274">
        <f t="shared" si="1147"/>
        <v>150</v>
      </c>
      <c r="BP1435" s="274">
        <f t="shared" si="1147"/>
        <v>178</v>
      </c>
      <c r="BQ1435" s="274">
        <f t="shared" si="1147"/>
        <v>186</v>
      </c>
      <c r="BR1435" s="274">
        <f t="shared" si="1147"/>
        <v>168</v>
      </c>
      <c r="BS1435" s="275">
        <f t="shared" si="1147"/>
        <v>26</v>
      </c>
      <c r="BT1435" s="275">
        <f t="shared" si="1147"/>
        <v>58</v>
      </c>
      <c r="BU1435" s="275">
        <f t="shared" si="1147"/>
        <v>72</v>
      </c>
      <c r="BV1435" s="275">
        <f t="shared" si="1147"/>
        <v>71</v>
      </c>
      <c r="BW1435" s="274">
        <f t="shared" si="1146"/>
        <v>150</v>
      </c>
      <c r="BX1435" s="274">
        <f t="shared" si="1146"/>
        <v>178</v>
      </c>
      <c r="BY1435" s="274">
        <f t="shared" si="1146"/>
        <v>186</v>
      </c>
      <c r="BZ1435" s="274">
        <f t="shared" si="1146"/>
        <v>168</v>
      </c>
      <c r="CA1435" s="275">
        <f t="shared" si="1147"/>
        <v>6</v>
      </c>
      <c r="CB1435" s="275">
        <f t="shared" si="1147"/>
        <v>0</v>
      </c>
      <c r="CC1435" s="275">
        <f t="shared" si="1147"/>
        <v>0</v>
      </c>
      <c r="CD1435" s="275">
        <f t="shared" si="1147"/>
        <v>0</v>
      </c>
      <c r="CE1435" s="274">
        <f t="shared" si="1146"/>
        <v>0</v>
      </c>
      <c r="CF1435" s="274">
        <f t="shared" si="1146"/>
        <v>0</v>
      </c>
      <c r="CG1435" s="274">
        <f t="shared" si="1146"/>
        <v>0</v>
      </c>
      <c r="CH1435" s="274">
        <f t="shared" si="1146"/>
        <v>0</v>
      </c>
      <c r="CI1435" s="562"/>
      <c r="CJ1435" s="275">
        <f t="shared" si="1156"/>
        <v>1433</v>
      </c>
      <c r="CK1435" s="275">
        <f t="shared" si="1156"/>
        <v>1615</v>
      </c>
      <c r="CL1435" s="275">
        <f t="shared" si="1156"/>
        <v>1767</v>
      </c>
      <c r="CM1435" s="275">
        <f t="shared" si="1156"/>
        <v>1861</v>
      </c>
      <c r="CN1435" s="274">
        <f t="shared" si="1156"/>
        <v>2249</v>
      </c>
      <c r="CO1435" s="274">
        <f t="shared" si="1156"/>
        <v>2440.58208279568</v>
      </c>
      <c r="CP1435" s="274">
        <f t="shared" si="1156"/>
        <v>2513.76702995698</v>
      </c>
      <c r="CQ1435" s="274">
        <f t="shared" si="1156"/>
        <v>2532.2765379232692</v>
      </c>
      <c r="CR1435" s="275">
        <f t="shared" si="1156"/>
        <v>1124</v>
      </c>
      <c r="CS1435" s="275">
        <f t="shared" si="1156"/>
        <v>1379</v>
      </c>
      <c r="CT1435" s="275">
        <f t="shared" si="1156"/>
        <v>1517</v>
      </c>
      <c r="CU1435" s="275">
        <f t="shared" si="1156"/>
        <v>1554</v>
      </c>
      <c r="CV1435" s="274">
        <f t="shared" si="1142"/>
        <v>2016</v>
      </c>
      <c r="CW1435" s="274">
        <f t="shared" si="1142"/>
        <v>2201.5820827956795</v>
      </c>
      <c r="CX1435" s="274">
        <f t="shared" si="1142"/>
        <v>2222.76702995698</v>
      </c>
      <c r="CY1435" s="274">
        <f t="shared" si="1142"/>
        <v>2236.2765379232692</v>
      </c>
      <c r="CZ1435" s="275">
        <f t="shared" si="1156"/>
        <v>0</v>
      </c>
      <c r="DA1435" s="275">
        <f t="shared" si="1156"/>
        <v>0</v>
      </c>
      <c r="DB1435" s="275">
        <f t="shared" si="1156"/>
        <v>0</v>
      </c>
      <c r="DC1435" s="275">
        <f t="shared" si="1156"/>
        <v>0</v>
      </c>
      <c r="DD1435" s="274">
        <f t="shared" si="1142"/>
        <v>0</v>
      </c>
      <c r="DE1435" s="274">
        <f t="shared" si="1142"/>
        <v>0</v>
      </c>
      <c r="DF1435" s="274">
        <f t="shared" si="1142"/>
        <v>0</v>
      </c>
      <c r="DG1435" s="274">
        <f t="shared" si="1142"/>
        <v>0</v>
      </c>
      <c r="DH1435" s="275">
        <f t="shared" si="1156"/>
        <v>309</v>
      </c>
      <c r="DI1435" s="275">
        <f t="shared" si="1156"/>
        <v>236</v>
      </c>
      <c r="DJ1435" s="275">
        <f t="shared" si="1156"/>
        <v>250</v>
      </c>
      <c r="DK1435" s="275">
        <f t="shared" si="1156"/>
        <v>307</v>
      </c>
      <c r="DL1435" s="274">
        <f t="shared" si="1142"/>
        <v>233</v>
      </c>
      <c r="DM1435" s="274">
        <f t="shared" si="1142"/>
        <v>239</v>
      </c>
      <c r="DN1435" s="274">
        <f t="shared" si="1142"/>
        <v>291</v>
      </c>
      <c r="DO1435" s="274">
        <f t="shared" si="1142"/>
        <v>296</v>
      </c>
      <c r="DP1435" s="275">
        <f t="shared" si="1156"/>
        <v>1</v>
      </c>
      <c r="DQ1435" s="275">
        <f t="shared" si="1156"/>
        <v>-160</v>
      </c>
      <c r="DR1435" s="275">
        <f t="shared" si="1156"/>
        <v>-194</v>
      </c>
      <c r="DS1435" s="275">
        <f t="shared" si="1156"/>
        <v>-314</v>
      </c>
      <c r="DT1435" s="274">
        <f t="shared" si="1142"/>
        <v>0</v>
      </c>
      <c r="DU1435" s="274">
        <f t="shared" si="1142"/>
        <v>-3.5820827956797174</v>
      </c>
      <c r="DV1435" s="274">
        <f t="shared" si="1142"/>
        <v>-187.76702995698005</v>
      </c>
      <c r="DW1435" s="274">
        <f t="shared" si="1142"/>
        <v>-604.27653792326919</v>
      </c>
      <c r="DX1435" s="615">
        <f t="shared" si="1154"/>
        <v>0.70919125451071963</v>
      </c>
      <c r="DY1435" s="615">
        <f t="shared" si="1154"/>
        <v>0.70458206550921787</v>
      </c>
      <c r="DZ1435" s="615">
        <f t="shared" si="1154"/>
        <v>0.69861635220125784</v>
      </c>
      <c r="EA1435" s="615">
        <f t="shared" si="1154"/>
        <v>0.69776793041194818</v>
      </c>
      <c r="EB1435" s="616">
        <f t="shared" si="1154"/>
        <v>0.71852673072185269</v>
      </c>
      <c r="EC1435" s="616">
        <f t="shared" si="1148"/>
        <v>0.7255042433594181</v>
      </c>
      <c r="ED1435" s="616">
        <f t="shared" si="1148"/>
        <v>0.72906776003452745</v>
      </c>
      <c r="EE1435" s="616">
        <f t="shared" si="1148"/>
        <v>0.73403919089759795</v>
      </c>
      <c r="EF1435" s="553"/>
      <c r="EG1435" s="275">
        <f t="shared" si="1149"/>
        <v>8473</v>
      </c>
      <c r="EH1435" s="275">
        <f t="shared" si="1149"/>
        <v>6545</v>
      </c>
      <c r="EI1435" s="275">
        <f t="shared" si="1149"/>
        <v>1928</v>
      </c>
      <c r="EJ1435" s="275">
        <f t="shared" si="1149"/>
        <v>980</v>
      </c>
      <c r="EK1435" s="275">
        <f t="shared" si="1149"/>
        <v>2559</v>
      </c>
      <c r="EL1435" s="275">
        <f t="shared" si="1149"/>
        <v>37594</v>
      </c>
      <c r="EM1435" s="275">
        <f t="shared" si="1149"/>
        <v>37421</v>
      </c>
      <c r="EN1435" s="617">
        <f t="shared" si="1102"/>
        <v>0.77245367638380735</v>
      </c>
      <c r="EO1435" s="275">
        <f t="shared" si="1103"/>
        <v>50.829875518672196</v>
      </c>
      <c r="EP1435" s="617">
        <f t="shared" si="1104"/>
        <v>0.30201817538062081</v>
      </c>
      <c r="EQ1435" s="275">
        <f t="shared" si="1105"/>
        <v>68069.372772250892</v>
      </c>
      <c r="ER1435" s="275">
        <f t="shared" si="1106"/>
        <v>2182.3753151082724</v>
      </c>
      <c r="ES1435" s="618"/>
      <c r="ET1435" s="274">
        <f t="shared" si="1150"/>
        <v>14583</v>
      </c>
      <c r="EU1435" s="274">
        <f t="shared" si="1150"/>
        <v>10141</v>
      </c>
      <c r="EV1435" s="274">
        <f t="shared" si="1150"/>
        <v>4442</v>
      </c>
      <c r="EW1435" s="274">
        <f t="shared" si="1150"/>
        <v>2214</v>
      </c>
      <c r="EX1435" s="274">
        <f t="shared" si="1150"/>
        <v>5785</v>
      </c>
      <c r="EY1435" s="274">
        <f t="shared" si="1150"/>
        <v>51577</v>
      </c>
      <c r="EZ1435" s="274">
        <f t="shared" si="1150"/>
        <v>51397</v>
      </c>
      <c r="FA1435" s="619">
        <f t="shared" si="1067"/>
        <v>0.69539875197147361</v>
      </c>
      <c r="FB1435" s="620">
        <f t="shared" si="1068"/>
        <v>49.842413327330028</v>
      </c>
      <c r="FC1435" s="619">
        <f t="shared" si="1069"/>
        <v>0.39669478159500787</v>
      </c>
      <c r="FD1435" s="274">
        <f t="shared" si="1070"/>
        <v>112162.39796808655</v>
      </c>
      <c r="FE1435" s="274">
        <f t="shared" si="1071"/>
        <v>3589.7036792030663</v>
      </c>
      <c r="FF1435" s="274">
        <f t="shared" si="1138"/>
        <v>4570</v>
      </c>
      <c r="FG1435" s="620">
        <f t="shared" si="1126"/>
        <v>42.997811816192559</v>
      </c>
      <c r="FH1435" s="274">
        <f t="shared" si="1151"/>
        <v>1965</v>
      </c>
      <c r="FI1435" s="274">
        <f t="shared" si="1151"/>
        <v>4570</v>
      </c>
      <c r="FJ1435" s="274">
        <f t="shared" si="1151"/>
        <v>17</v>
      </c>
      <c r="FK1435" s="274">
        <f t="shared" si="1072"/>
        <v>2588</v>
      </c>
      <c r="FL1435" s="274">
        <f t="shared" si="1140"/>
        <v>690</v>
      </c>
      <c r="FM1435" s="274">
        <f t="shared" si="1072"/>
        <v>1881</v>
      </c>
      <c r="FN1435" s="553"/>
      <c r="FO1435" s="413">
        <v>1981</v>
      </c>
      <c r="FP1435" s="413">
        <v>2166</v>
      </c>
      <c r="FQ1435" s="413">
        <v>2302</v>
      </c>
      <c r="FR1435" s="413">
        <v>2696</v>
      </c>
      <c r="FS1435" s="413">
        <f t="shared" si="1080"/>
        <v>190</v>
      </c>
      <c r="FT1435" s="413">
        <f t="shared" si="1079"/>
        <v>200</v>
      </c>
      <c r="FU1435" s="413">
        <f t="shared" si="1079"/>
        <v>207</v>
      </c>
      <c r="FV1435" s="413">
        <f t="shared" si="1079"/>
        <v>256</v>
      </c>
      <c r="FW1435" s="553"/>
      <c r="FX1435" s="553"/>
      <c r="FY1435" s="553"/>
    </row>
    <row r="1436" spans="1:181">
      <c r="F1436" s="629" t="s">
        <v>2932</v>
      </c>
      <c r="G1436" s="371" t="s">
        <v>2933</v>
      </c>
      <c r="H1436" s="371"/>
      <c r="I1436" s="392"/>
      <c r="J1436" s="561"/>
      <c r="O1436" s="275">
        <f t="shared" si="1155"/>
        <v>62755</v>
      </c>
      <c r="P1436" s="275">
        <f t="shared" si="1155"/>
        <v>100259</v>
      </c>
      <c r="Q1436" s="275">
        <f t="shared" si="1155"/>
        <v>98395</v>
      </c>
      <c r="R1436" s="275">
        <f t="shared" si="1155"/>
        <v>107597</v>
      </c>
      <c r="S1436" s="274">
        <f t="shared" si="1152"/>
        <v>84722</v>
      </c>
      <c r="T1436" s="274">
        <f t="shared" si="1152"/>
        <v>84266</v>
      </c>
      <c r="U1436" s="274">
        <f t="shared" si="1152"/>
        <v>91774</v>
      </c>
      <c r="V1436" s="274">
        <f t="shared" si="1152"/>
        <v>89337</v>
      </c>
      <c r="W1436" s="275">
        <f t="shared" si="1155"/>
        <v>44867</v>
      </c>
      <c r="X1436" s="275">
        <f t="shared" si="1155"/>
        <v>73669</v>
      </c>
      <c r="Y1436" s="275">
        <f t="shared" si="1155"/>
        <v>72479</v>
      </c>
      <c r="Z1436" s="275">
        <f t="shared" si="1155"/>
        <v>79264</v>
      </c>
      <c r="AA1436" s="274">
        <f t="shared" si="1155"/>
        <v>61659</v>
      </c>
      <c r="AB1436" s="274">
        <f t="shared" si="1155"/>
        <v>61902</v>
      </c>
      <c r="AC1436" s="274">
        <f t="shared" si="1155"/>
        <v>67358</v>
      </c>
      <c r="AD1436" s="274">
        <f t="shared" si="1155"/>
        <v>65675</v>
      </c>
      <c r="AE1436" s="275">
        <f t="shared" si="1155"/>
        <v>312</v>
      </c>
      <c r="AF1436" s="275">
        <f t="shared" si="1155"/>
        <v>374</v>
      </c>
      <c r="AG1436" s="275">
        <f t="shared" si="1155"/>
        <v>331</v>
      </c>
      <c r="AH1436" s="275">
        <f t="shared" si="1155"/>
        <v>337</v>
      </c>
      <c r="AI1436" s="274">
        <f t="shared" si="1155"/>
        <v>311</v>
      </c>
      <c r="AJ1436" s="274">
        <f t="shared" si="1155"/>
        <v>281</v>
      </c>
      <c r="AK1436" s="274">
        <f t="shared" si="1155"/>
        <v>287</v>
      </c>
      <c r="AL1436" s="274">
        <f t="shared" si="1155"/>
        <v>285</v>
      </c>
      <c r="AM1436" s="275">
        <f t="shared" si="1155"/>
        <v>17889</v>
      </c>
      <c r="AN1436" s="275">
        <f t="shared" si="1155"/>
        <v>26591</v>
      </c>
      <c r="AO1436" s="275">
        <f t="shared" si="1155"/>
        <v>25917</v>
      </c>
      <c r="AP1436" s="275">
        <f t="shared" si="1155"/>
        <v>28337</v>
      </c>
      <c r="AQ1436" s="274">
        <f t="shared" si="1155"/>
        <v>23064</v>
      </c>
      <c r="AR1436" s="274">
        <f t="shared" si="1155"/>
        <v>22363</v>
      </c>
      <c r="AS1436" s="274">
        <f t="shared" si="1155"/>
        <v>24415</v>
      </c>
      <c r="AT1436" s="274">
        <f t="shared" si="1155"/>
        <v>23662</v>
      </c>
      <c r="AU1436" s="275">
        <f t="shared" si="1155"/>
        <v>3172</v>
      </c>
      <c r="AV1436" s="275">
        <f t="shared" si="1155"/>
        <v>4581</v>
      </c>
      <c r="AW1436" s="275">
        <f t="shared" si="1155"/>
        <v>4519</v>
      </c>
      <c r="AX1436" s="275">
        <f t="shared" si="1155"/>
        <v>5123</v>
      </c>
      <c r="AY1436" s="274">
        <f t="shared" si="1157"/>
        <v>2744</v>
      </c>
      <c r="AZ1436" s="274">
        <f t="shared" si="1157"/>
        <v>2667</v>
      </c>
      <c r="BA1436" s="274">
        <f t="shared" si="1157"/>
        <v>3019</v>
      </c>
      <c r="BB1436" s="274">
        <f t="shared" si="1157"/>
        <v>3053</v>
      </c>
      <c r="BC1436" s="275">
        <f t="shared" si="1155"/>
        <v>6935</v>
      </c>
      <c r="BD1436" s="275">
        <f t="shared" si="1145"/>
        <v>15238</v>
      </c>
      <c r="BE1436" s="275">
        <f t="shared" si="1145"/>
        <v>16423</v>
      </c>
      <c r="BF1436" s="275">
        <f t="shared" si="1145"/>
        <v>19099</v>
      </c>
      <c r="BG1436" s="274">
        <f t="shared" si="1145"/>
        <v>14685</v>
      </c>
      <c r="BH1436" s="274">
        <f t="shared" si="1145"/>
        <v>15593</v>
      </c>
      <c r="BI1436" s="274">
        <f t="shared" si="1145"/>
        <v>17990</v>
      </c>
      <c r="BJ1436" s="274">
        <f t="shared" si="1145"/>
        <v>16855</v>
      </c>
      <c r="BK1436" s="275">
        <f t="shared" si="1147"/>
        <v>7782</v>
      </c>
      <c r="BL1436" s="275">
        <f t="shared" si="1147"/>
        <v>6772</v>
      </c>
      <c r="BM1436" s="275">
        <f t="shared" si="1147"/>
        <v>4975</v>
      </c>
      <c r="BN1436" s="275">
        <f t="shared" si="1147"/>
        <v>4115</v>
      </c>
      <c r="BO1436" s="274">
        <f t="shared" si="1147"/>
        <v>5635</v>
      </c>
      <c r="BP1436" s="274">
        <f t="shared" si="1147"/>
        <v>4103</v>
      </c>
      <c r="BQ1436" s="274">
        <f t="shared" si="1147"/>
        <v>3406</v>
      </c>
      <c r="BR1436" s="274">
        <f t="shared" si="1147"/>
        <v>3754</v>
      </c>
      <c r="BS1436" s="275">
        <f t="shared" si="1147"/>
        <v>8782</v>
      </c>
      <c r="BT1436" s="275">
        <f t="shared" si="1147"/>
        <v>6772</v>
      </c>
      <c r="BU1436" s="275">
        <f t="shared" si="1147"/>
        <v>4975</v>
      </c>
      <c r="BV1436" s="275">
        <f t="shared" si="1147"/>
        <v>4115</v>
      </c>
      <c r="BW1436" s="274">
        <f t="shared" si="1146"/>
        <v>5635</v>
      </c>
      <c r="BX1436" s="274">
        <f t="shared" si="1146"/>
        <v>4103</v>
      </c>
      <c r="BY1436" s="274">
        <f t="shared" si="1146"/>
        <v>3406</v>
      </c>
      <c r="BZ1436" s="274">
        <f t="shared" si="1146"/>
        <v>3754</v>
      </c>
      <c r="CA1436" s="275">
        <f t="shared" si="1147"/>
        <v>1000</v>
      </c>
      <c r="CB1436" s="275">
        <f t="shared" si="1147"/>
        <v>0</v>
      </c>
      <c r="CC1436" s="275">
        <f t="shared" si="1147"/>
        <v>0</v>
      </c>
      <c r="CD1436" s="275">
        <f t="shared" si="1147"/>
        <v>0</v>
      </c>
      <c r="CE1436" s="274">
        <f t="shared" si="1146"/>
        <v>0</v>
      </c>
      <c r="CF1436" s="274">
        <f t="shared" si="1146"/>
        <v>0</v>
      </c>
      <c r="CG1436" s="274">
        <f t="shared" si="1146"/>
        <v>0</v>
      </c>
      <c r="CH1436" s="274">
        <f t="shared" si="1146"/>
        <v>0</v>
      </c>
      <c r="CI1436" s="562"/>
      <c r="CJ1436" s="275">
        <f t="shared" si="1156"/>
        <v>6934</v>
      </c>
      <c r="CK1436" s="275">
        <f t="shared" si="1156"/>
        <v>9243</v>
      </c>
      <c r="CL1436" s="275">
        <f t="shared" si="1156"/>
        <v>9252</v>
      </c>
      <c r="CM1436" s="275">
        <f t="shared" si="1156"/>
        <v>9757</v>
      </c>
      <c r="CN1436" s="274">
        <f t="shared" si="1156"/>
        <v>14685</v>
      </c>
      <c r="CO1436" s="274">
        <f t="shared" si="1156"/>
        <v>13912.027073612437</v>
      </c>
      <c r="CP1436" s="274">
        <f t="shared" si="1156"/>
        <v>14879.66375964856</v>
      </c>
      <c r="CQ1436" s="274">
        <f t="shared" si="1156"/>
        <v>14571.793668424958</v>
      </c>
      <c r="CR1436" s="275">
        <f t="shared" si="1156"/>
        <v>4782</v>
      </c>
      <c r="CS1436" s="275">
        <f t="shared" si="1156"/>
        <v>6418</v>
      </c>
      <c r="CT1436" s="275">
        <f t="shared" si="1156"/>
        <v>6393</v>
      </c>
      <c r="CU1436" s="275">
        <f t="shared" si="1156"/>
        <v>6919</v>
      </c>
      <c r="CV1436" s="274">
        <f t="shared" si="1142"/>
        <v>11900</v>
      </c>
      <c r="CW1436" s="274">
        <f t="shared" si="1142"/>
        <v>11077.027073612437</v>
      </c>
      <c r="CX1436" s="274">
        <f t="shared" si="1142"/>
        <v>12060.66375964856</v>
      </c>
      <c r="CY1436" s="274">
        <f t="shared" si="1142"/>
        <v>11787.793668424958</v>
      </c>
      <c r="CZ1436" s="275">
        <f t="shared" si="1156"/>
        <v>83</v>
      </c>
      <c r="DA1436" s="275">
        <f t="shared" si="1156"/>
        <v>109</v>
      </c>
      <c r="DB1436" s="275">
        <f t="shared" si="1156"/>
        <v>110</v>
      </c>
      <c r="DC1436" s="275">
        <f t="shared" si="1156"/>
        <v>114</v>
      </c>
      <c r="DD1436" s="274">
        <f t="shared" si="1142"/>
        <v>73</v>
      </c>
      <c r="DE1436" s="274">
        <f t="shared" si="1142"/>
        <v>76</v>
      </c>
      <c r="DF1436" s="274">
        <f t="shared" ref="DD1436:DG1438" si="1158">DF1204</f>
        <v>81</v>
      </c>
      <c r="DG1436" s="274">
        <f t="shared" si="1158"/>
        <v>87</v>
      </c>
      <c r="DH1436" s="275">
        <f t="shared" si="1156"/>
        <v>2069</v>
      </c>
      <c r="DI1436" s="275">
        <f t="shared" si="1156"/>
        <v>2716</v>
      </c>
      <c r="DJ1436" s="275">
        <f t="shared" si="1156"/>
        <v>2749</v>
      </c>
      <c r="DK1436" s="275">
        <f t="shared" si="1156"/>
        <v>2724</v>
      </c>
      <c r="DL1436" s="274">
        <f t="shared" si="1156"/>
        <v>2712</v>
      </c>
      <c r="DM1436" s="274">
        <f t="shared" si="1156"/>
        <v>2759</v>
      </c>
      <c r="DN1436" s="274">
        <f t="shared" si="1156"/>
        <v>2738</v>
      </c>
      <c r="DO1436" s="274">
        <f t="shared" si="1156"/>
        <v>2697</v>
      </c>
      <c r="DP1436" s="275">
        <f t="shared" si="1156"/>
        <v>1</v>
      </c>
      <c r="DQ1436" s="275">
        <f t="shared" si="1156"/>
        <v>5995</v>
      </c>
      <c r="DR1436" s="275">
        <f t="shared" si="1156"/>
        <v>7171</v>
      </c>
      <c r="DS1436" s="275">
        <f t="shared" si="1156"/>
        <v>9342</v>
      </c>
      <c r="DT1436" s="274">
        <f t="shared" ref="DT1436:DW1438" si="1159">DT1204</f>
        <v>0</v>
      </c>
      <c r="DU1436" s="274">
        <f t="shared" si="1159"/>
        <v>1680.9729263875645</v>
      </c>
      <c r="DV1436" s="274">
        <f t="shared" si="1159"/>
        <v>3110.3362403514407</v>
      </c>
      <c r="DW1436" s="274">
        <f t="shared" si="1159"/>
        <v>2283.2063315750383</v>
      </c>
      <c r="DX1436" s="615">
        <f t="shared" si="1154"/>
        <v>0.71495498366664012</v>
      </c>
      <c r="DY1436" s="615">
        <f t="shared" si="1154"/>
        <v>0.73478690192401674</v>
      </c>
      <c r="DZ1436" s="615">
        <f t="shared" si="1154"/>
        <v>0.73661263275572941</v>
      </c>
      <c r="EA1436" s="615">
        <f t="shared" si="1154"/>
        <v>0.73667481435356008</v>
      </c>
      <c r="EB1436" s="616">
        <f t="shared" si="1154"/>
        <v>0.72778026958759234</v>
      </c>
      <c r="EC1436" s="616">
        <f t="shared" si="1148"/>
        <v>0.73460233071464176</v>
      </c>
      <c r="ED1436" s="616">
        <f t="shared" si="1148"/>
        <v>0.73395515069627559</v>
      </c>
      <c r="EE1436" s="616">
        <f t="shared" si="1148"/>
        <v>0.73513773688393391</v>
      </c>
      <c r="EF1436" s="553"/>
      <c r="EG1436" s="275">
        <f t="shared" si="1149"/>
        <v>49941</v>
      </c>
      <c r="EH1436" s="275">
        <f t="shared" si="1149"/>
        <v>40581</v>
      </c>
      <c r="EI1436" s="275">
        <f t="shared" si="1149"/>
        <v>9359</v>
      </c>
      <c r="EJ1436" s="275">
        <f t="shared" si="1149"/>
        <v>3446</v>
      </c>
      <c r="EK1436" s="275">
        <f t="shared" si="1149"/>
        <v>10638</v>
      </c>
      <c r="EL1436" s="275">
        <f t="shared" si="1149"/>
        <v>109356</v>
      </c>
      <c r="EM1436" s="275">
        <f t="shared" si="1149"/>
        <v>108982</v>
      </c>
      <c r="EN1436" s="617">
        <f t="shared" si="1102"/>
        <v>0.81257884303478101</v>
      </c>
      <c r="EO1436" s="275">
        <f t="shared" si="1103"/>
        <v>36.820173095416173</v>
      </c>
      <c r="EP1436" s="617">
        <f t="shared" si="1104"/>
        <v>0.21301135339700847</v>
      </c>
      <c r="EQ1436" s="275">
        <f t="shared" si="1105"/>
        <v>97278.612970481729</v>
      </c>
      <c r="ER1436" s="275">
        <f t="shared" si="1106"/>
        <v>2634.9917111694285</v>
      </c>
      <c r="ES1436" s="618"/>
      <c r="ET1436" s="274">
        <f t="shared" si="1150"/>
        <v>73737</v>
      </c>
      <c r="EU1436" s="274">
        <f t="shared" si="1150"/>
        <v>57313</v>
      </c>
      <c r="EV1436" s="274">
        <f t="shared" si="1150"/>
        <v>16425</v>
      </c>
      <c r="EW1436" s="274">
        <f t="shared" si="1150"/>
        <v>5296</v>
      </c>
      <c r="EX1436" s="274">
        <f t="shared" si="1150"/>
        <v>16985</v>
      </c>
      <c r="EY1436" s="274">
        <f t="shared" si="1150"/>
        <v>126244</v>
      </c>
      <c r="EZ1436" s="274">
        <f t="shared" si="1150"/>
        <v>125941</v>
      </c>
      <c r="FA1436" s="619">
        <f t="shared" si="1067"/>
        <v>0.77726243270000139</v>
      </c>
      <c r="FB1436" s="620">
        <f t="shared" si="1068"/>
        <v>32.243531202435314</v>
      </c>
      <c r="FC1436" s="619">
        <f t="shared" si="1069"/>
        <v>0.2303456880534874</v>
      </c>
      <c r="FD1436" s="274">
        <f t="shared" si="1070"/>
        <v>134541.04749532652</v>
      </c>
      <c r="FE1436" s="274">
        <f t="shared" si="1071"/>
        <v>3504.2863986575726</v>
      </c>
      <c r="FF1436" s="274">
        <f t="shared" si="1138"/>
        <v>20875</v>
      </c>
      <c r="FG1436" s="620">
        <f t="shared" si="1126"/>
        <v>22.12694610778443</v>
      </c>
      <c r="FH1436" s="274">
        <f t="shared" si="1151"/>
        <v>4619</v>
      </c>
      <c r="FI1436" s="274">
        <f t="shared" si="1151"/>
        <v>20875</v>
      </c>
      <c r="FJ1436" s="274">
        <f t="shared" si="1151"/>
        <v>164</v>
      </c>
      <c r="FK1436" s="274">
        <f t="shared" si="1072"/>
        <v>16092</v>
      </c>
      <c r="FL1436" s="274">
        <f t="shared" si="1140"/>
        <v>1663</v>
      </c>
      <c r="FM1436" s="274">
        <f t="shared" si="1072"/>
        <v>14265</v>
      </c>
      <c r="FN1436" s="553"/>
      <c r="FO1436" s="413">
        <v>4654</v>
      </c>
      <c r="FP1436" s="413">
        <v>4527</v>
      </c>
      <c r="FQ1436" s="413">
        <v>5147</v>
      </c>
      <c r="FR1436" s="413">
        <v>5260</v>
      </c>
      <c r="FS1436" s="413">
        <f t="shared" si="1080"/>
        <v>-1910</v>
      </c>
      <c r="FT1436" s="413">
        <f t="shared" si="1079"/>
        <v>-1860</v>
      </c>
      <c r="FU1436" s="413">
        <f t="shared" si="1079"/>
        <v>-2128</v>
      </c>
      <c r="FV1436" s="413">
        <f t="shared" si="1079"/>
        <v>-2207</v>
      </c>
      <c r="FW1436" s="553"/>
      <c r="FX1436" s="553"/>
      <c r="FY1436" s="553"/>
    </row>
    <row r="1437" spans="1:181">
      <c r="F1437" s="629" t="s">
        <v>2934</v>
      </c>
      <c r="G1437" s="371" t="s">
        <v>2935</v>
      </c>
      <c r="H1437" s="371"/>
      <c r="I1437" s="392"/>
      <c r="J1437" s="561"/>
      <c r="O1437" s="275">
        <f t="shared" si="1155"/>
        <v>9272</v>
      </c>
      <c r="P1437" s="275">
        <f t="shared" si="1155"/>
        <v>11347</v>
      </c>
      <c r="Q1437" s="275">
        <f t="shared" si="1155"/>
        <v>12340</v>
      </c>
      <c r="R1437" s="275">
        <f t="shared" si="1155"/>
        <v>13158</v>
      </c>
      <c r="S1437" s="274">
        <f t="shared" si="1152"/>
        <v>13010</v>
      </c>
      <c r="T1437" s="274">
        <f t="shared" si="1152"/>
        <v>14256</v>
      </c>
      <c r="U1437" s="274">
        <f t="shared" si="1152"/>
        <v>15073</v>
      </c>
      <c r="V1437" s="274">
        <f t="shared" si="1152"/>
        <v>15134</v>
      </c>
      <c r="W1437" s="275">
        <f t="shared" si="1155"/>
        <v>6697</v>
      </c>
      <c r="X1437" s="275">
        <f t="shared" si="1155"/>
        <v>8260</v>
      </c>
      <c r="Y1437" s="275">
        <f t="shared" si="1155"/>
        <v>8981</v>
      </c>
      <c r="Z1437" s="275">
        <f t="shared" si="1155"/>
        <v>9586</v>
      </c>
      <c r="AA1437" s="274">
        <f t="shared" si="1155"/>
        <v>9083</v>
      </c>
      <c r="AB1437" s="274">
        <f t="shared" si="1155"/>
        <v>9966</v>
      </c>
      <c r="AC1437" s="274">
        <f t="shared" si="1155"/>
        <v>10502</v>
      </c>
      <c r="AD1437" s="274">
        <f t="shared" si="1155"/>
        <v>10527</v>
      </c>
      <c r="AE1437" s="275">
        <f t="shared" si="1155"/>
        <v>46</v>
      </c>
      <c r="AF1437" s="275">
        <f t="shared" si="1155"/>
        <v>43</v>
      </c>
      <c r="AG1437" s="275">
        <f t="shared" si="1155"/>
        <v>42</v>
      </c>
      <c r="AH1437" s="275">
        <f t="shared" si="1155"/>
        <v>42</v>
      </c>
      <c r="AI1437" s="274">
        <f t="shared" si="1155"/>
        <v>48</v>
      </c>
      <c r="AJ1437" s="274">
        <f t="shared" si="1155"/>
        <v>47</v>
      </c>
      <c r="AK1437" s="274">
        <f t="shared" si="1155"/>
        <v>47</v>
      </c>
      <c r="AL1437" s="274">
        <f t="shared" si="1155"/>
        <v>48</v>
      </c>
      <c r="AM1437" s="275">
        <f t="shared" si="1155"/>
        <v>2572</v>
      </c>
      <c r="AN1437" s="275">
        <f t="shared" si="1155"/>
        <v>3086</v>
      </c>
      <c r="AO1437" s="275">
        <f t="shared" si="1155"/>
        <v>3359</v>
      </c>
      <c r="AP1437" s="275">
        <f t="shared" si="1155"/>
        <v>3573</v>
      </c>
      <c r="AQ1437" s="274">
        <f t="shared" si="1155"/>
        <v>3927</v>
      </c>
      <c r="AR1437" s="274">
        <f t="shared" si="1155"/>
        <v>4288</v>
      </c>
      <c r="AS1437" s="274">
        <f t="shared" si="1155"/>
        <v>4571</v>
      </c>
      <c r="AT1437" s="274">
        <f t="shared" si="1155"/>
        <v>4606</v>
      </c>
      <c r="AU1437" s="275">
        <f t="shared" si="1155"/>
        <v>1765</v>
      </c>
      <c r="AV1437" s="275">
        <f t="shared" si="1155"/>
        <v>2026</v>
      </c>
      <c r="AW1437" s="275">
        <f t="shared" si="1155"/>
        <v>2214</v>
      </c>
      <c r="AX1437" s="275">
        <f t="shared" si="1155"/>
        <v>2419</v>
      </c>
      <c r="AY1437" s="274">
        <f t="shared" si="1157"/>
        <v>2683</v>
      </c>
      <c r="AZ1437" s="274">
        <f t="shared" si="1157"/>
        <v>2923</v>
      </c>
      <c r="BA1437" s="274">
        <f t="shared" si="1157"/>
        <v>3209</v>
      </c>
      <c r="BB1437" s="274">
        <f t="shared" si="1157"/>
        <v>3289</v>
      </c>
      <c r="BC1437" s="275">
        <f t="shared" si="1155"/>
        <v>715</v>
      </c>
      <c r="BD1437" s="275">
        <f t="shared" si="1145"/>
        <v>928</v>
      </c>
      <c r="BE1437" s="275">
        <f t="shared" si="1145"/>
        <v>1015</v>
      </c>
      <c r="BF1437" s="275">
        <f t="shared" si="1145"/>
        <v>1030</v>
      </c>
      <c r="BG1437" s="274">
        <f t="shared" si="1145"/>
        <v>1017</v>
      </c>
      <c r="BH1437" s="274">
        <f t="shared" si="1145"/>
        <v>1132</v>
      </c>
      <c r="BI1437" s="274">
        <f t="shared" si="1145"/>
        <v>1126</v>
      </c>
      <c r="BJ1437" s="274">
        <f t="shared" si="1145"/>
        <v>1076</v>
      </c>
      <c r="BK1437" s="275">
        <f t="shared" si="1147"/>
        <v>92</v>
      </c>
      <c r="BL1437" s="275">
        <f t="shared" si="1147"/>
        <v>132</v>
      </c>
      <c r="BM1437" s="275">
        <f t="shared" si="1147"/>
        <v>130</v>
      </c>
      <c r="BN1437" s="275">
        <f t="shared" si="1147"/>
        <v>124</v>
      </c>
      <c r="BO1437" s="274">
        <f t="shared" si="1147"/>
        <v>227</v>
      </c>
      <c r="BP1437" s="274">
        <f t="shared" si="1147"/>
        <v>233</v>
      </c>
      <c r="BQ1437" s="274">
        <f t="shared" si="1147"/>
        <v>236</v>
      </c>
      <c r="BR1437" s="274">
        <f t="shared" si="1147"/>
        <v>241</v>
      </c>
      <c r="BS1437" s="275">
        <f t="shared" si="1147"/>
        <v>108</v>
      </c>
      <c r="BT1437" s="275">
        <f t="shared" si="1147"/>
        <v>132</v>
      </c>
      <c r="BU1437" s="275">
        <f t="shared" si="1147"/>
        <v>130</v>
      </c>
      <c r="BV1437" s="275">
        <f t="shared" si="1147"/>
        <v>124</v>
      </c>
      <c r="BW1437" s="274">
        <f t="shared" si="1146"/>
        <v>227</v>
      </c>
      <c r="BX1437" s="274">
        <f t="shared" si="1146"/>
        <v>233</v>
      </c>
      <c r="BY1437" s="274">
        <f t="shared" si="1146"/>
        <v>236</v>
      </c>
      <c r="BZ1437" s="274">
        <f t="shared" si="1146"/>
        <v>241</v>
      </c>
      <c r="CA1437" s="275">
        <f t="shared" si="1147"/>
        <v>16</v>
      </c>
      <c r="CB1437" s="275">
        <f t="shared" si="1147"/>
        <v>0</v>
      </c>
      <c r="CC1437" s="275">
        <f t="shared" si="1147"/>
        <v>0</v>
      </c>
      <c r="CD1437" s="275">
        <f t="shared" si="1147"/>
        <v>0</v>
      </c>
      <c r="CE1437" s="274">
        <f t="shared" si="1146"/>
        <v>0</v>
      </c>
      <c r="CF1437" s="274">
        <f t="shared" si="1146"/>
        <v>0</v>
      </c>
      <c r="CG1437" s="274">
        <f t="shared" si="1146"/>
        <v>0</v>
      </c>
      <c r="CH1437" s="274">
        <f t="shared" si="1146"/>
        <v>0</v>
      </c>
      <c r="CI1437" s="562"/>
      <c r="CJ1437" s="275">
        <f t="shared" si="1156"/>
        <v>714</v>
      </c>
      <c r="CK1437" s="275">
        <f t="shared" si="1156"/>
        <v>544</v>
      </c>
      <c r="CL1437" s="275">
        <f t="shared" si="1156"/>
        <v>576</v>
      </c>
      <c r="CM1437" s="275">
        <f t="shared" si="1156"/>
        <v>589</v>
      </c>
      <c r="CN1437" s="274">
        <f t="shared" si="1156"/>
        <v>1017</v>
      </c>
      <c r="CO1437" s="274">
        <f t="shared" si="1156"/>
        <v>1073.9636001882729</v>
      </c>
      <c r="CP1437" s="274">
        <f t="shared" si="1156"/>
        <v>1114.18600176822</v>
      </c>
      <c r="CQ1437" s="274">
        <f t="shared" si="1156"/>
        <v>1132.3849889777744</v>
      </c>
      <c r="CR1437" s="275">
        <f t="shared" si="1156"/>
        <v>297</v>
      </c>
      <c r="CS1437" s="275">
        <f t="shared" si="1156"/>
        <v>365</v>
      </c>
      <c r="CT1437" s="275">
        <f t="shared" si="1156"/>
        <v>396</v>
      </c>
      <c r="CU1437" s="275">
        <f t="shared" si="1156"/>
        <v>422</v>
      </c>
      <c r="CV1437" s="274">
        <f t="shared" si="1156"/>
        <v>600</v>
      </c>
      <c r="CW1437" s="274">
        <f t="shared" si="1156"/>
        <v>654.96360018827318</v>
      </c>
      <c r="CX1437" s="274">
        <f t="shared" si="1156"/>
        <v>696.18600176821985</v>
      </c>
      <c r="CY1437" s="274">
        <f t="shared" si="1156"/>
        <v>696.38498897777447</v>
      </c>
      <c r="CZ1437" s="275">
        <f t="shared" si="1156"/>
        <v>0</v>
      </c>
      <c r="DA1437" s="275">
        <f t="shared" si="1156"/>
        <v>0</v>
      </c>
      <c r="DB1437" s="275">
        <f t="shared" si="1156"/>
        <v>0</v>
      </c>
      <c r="DC1437" s="275">
        <f t="shared" si="1156"/>
        <v>0</v>
      </c>
      <c r="DD1437" s="274">
        <f t="shared" si="1158"/>
        <v>241</v>
      </c>
      <c r="DE1437" s="274">
        <f t="shared" si="1158"/>
        <v>246</v>
      </c>
      <c r="DF1437" s="274">
        <f t="shared" si="1158"/>
        <v>261</v>
      </c>
      <c r="DG1437" s="274">
        <f t="shared" si="1158"/>
        <v>287</v>
      </c>
      <c r="DH1437" s="275">
        <f t="shared" si="1156"/>
        <v>417</v>
      </c>
      <c r="DI1437" s="275">
        <f t="shared" si="1156"/>
        <v>179</v>
      </c>
      <c r="DJ1437" s="275">
        <f t="shared" si="1156"/>
        <v>180</v>
      </c>
      <c r="DK1437" s="275">
        <f t="shared" si="1156"/>
        <v>167</v>
      </c>
      <c r="DL1437" s="274">
        <f t="shared" si="1156"/>
        <v>176</v>
      </c>
      <c r="DM1437" s="274">
        <f t="shared" si="1156"/>
        <v>173</v>
      </c>
      <c r="DN1437" s="274">
        <f t="shared" si="1156"/>
        <v>157</v>
      </c>
      <c r="DO1437" s="274">
        <f t="shared" si="1156"/>
        <v>149</v>
      </c>
      <c r="DP1437" s="275">
        <f t="shared" si="1156"/>
        <v>1</v>
      </c>
      <c r="DQ1437" s="275">
        <f t="shared" si="1156"/>
        <v>384</v>
      </c>
      <c r="DR1437" s="275">
        <f t="shared" si="1156"/>
        <v>439</v>
      </c>
      <c r="DS1437" s="275">
        <f t="shared" si="1156"/>
        <v>441</v>
      </c>
      <c r="DT1437" s="274">
        <f t="shared" si="1159"/>
        <v>0</v>
      </c>
      <c r="DU1437" s="274">
        <f t="shared" si="1159"/>
        <v>58.036399811726952</v>
      </c>
      <c r="DV1437" s="274">
        <f t="shared" si="1159"/>
        <v>11.813998231780126</v>
      </c>
      <c r="DW1437" s="274">
        <f t="shared" si="1159"/>
        <v>-56.384988977774391</v>
      </c>
      <c r="DX1437" s="615">
        <f t="shared" si="1154"/>
        <v>0.72228213977566869</v>
      </c>
      <c r="DY1437" s="615">
        <f t="shared" si="1154"/>
        <v>0.72794571252313389</v>
      </c>
      <c r="DZ1437" s="615">
        <f t="shared" si="1154"/>
        <v>0.72779578606158835</v>
      </c>
      <c r="EA1437" s="615">
        <f t="shared" si="1154"/>
        <v>0.72853017175862589</v>
      </c>
      <c r="EB1437" s="616">
        <f t="shared" si="1154"/>
        <v>0.69815526518063031</v>
      </c>
      <c r="EC1437" s="616">
        <f t="shared" si="1148"/>
        <v>0.69907407407407407</v>
      </c>
      <c r="ED1437" s="616">
        <f t="shared" si="1148"/>
        <v>0.69674251973727863</v>
      </c>
      <c r="EE1437" s="616">
        <f t="shared" si="1148"/>
        <v>0.69558609752874323</v>
      </c>
      <c r="EF1437" s="553"/>
      <c r="EG1437" s="275">
        <f t="shared" si="1149"/>
        <v>10292</v>
      </c>
      <c r="EH1437" s="275">
        <f t="shared" si="1149"/>
        <v>7410</v>
      </c>
      <c r="EI1437" s="275">
        <f t="shared" si="1149"/>
        <v>2883</v>
      </c>
      <c r="EJ1437" s="275">
        <f t="shared" si="1149"/>
        <v>1483</v>
      </c>
      <c r="EK1437" s="275">
        <f t="shared" si="1149"/>
        <v>3170</v>
      </c>
      <c r="EL1437" s="275">
        <f t="shared" si="1149"/>
        <v>80064</v>
      </c>
      <c r="EM1437" s="275">
        <f t="shared" si="1149"/>
        <v>78678</v>
      </c>
      <c r="EN1437" s="617">
        <f t="shared" si="1102"/>
        <v>0.71997668091721723</v>
      </c>
      <c r="EO1437" s="275">
        <f t="shared" si="1103"/>
        <v>51.439472771418657</v>
      </c>
      <c r="EP1437" s="617">
        <f t="shared" si="1104"/>
        <v>0.30800621842207537</v>
      </c>
      <c r="EQ1437" s="275">
        <f t="shared" si="1105"/>
        <v>39593.325339728217</v>
      </c>
      <c r="ER1437" s="275">
        <f t="shared" si="1106"/>
        <v>1570.7482820271655</v>
      </c>
      <c r="ES1437" s="618"/>
      <c r="ET1437" s="274">
        <f t="shared" si="1150"/>
        <v>13010</v>
      </c>
      <c r="EU1437" s="274">
        <f t="shared" si="1150"/>
        <v>9083</v>
      </c>
      <c r="EV1437" s="274">
        <f t="shared" si="1150"/>
        <v>3927</v>
      </c>
      <c r="EW1437" s="274">
        <f t="shared" si="1150"/>
        <v>2084</v>
      </c>
      <c r="EX1437" s="274">
        <f t="shared" si="1150"/>
        <v>4320</v>
      </c>
      <c r="EY1437" s="274">
        <f t="shared" si="1150"/>
        <v>84653</v>
      </c>
      <c r="EZ1437" s="274">
        <f t="shared" si="1150"/>
        <v>83233</v>
      </c>
      <c r="FA1437" s="619">
        <f t="shared" si="1067"/>
        <v>0.69815526518063031</v>
      </c>
      <c r="FB1437" s="620">
        <f t="shared" si="1068"/>
        <v>53.068500127323659</v>
      </c>
      <c r="FC1437" s="619">
        <f t="shared" si="1069"/>
        <v>0.33205226748654881</v>
      </c>
      <c r="FD1437" s="274">
        <f t="shared" si="1070"/>
        <v>51031.859473379562</v>
      </c>
      <c r="FE1437" s="274">
        <f t="shared" si="1071"/>
        <v>2086.5121606414123</v>
      </c>
      <c r="FF1437" s="274">
        <f t="shared" si="1138"/>
        <v>3927</v>
      </c>
      <c r="FG1437" s="620">
        <f t="shared" si="1126"/>
        <v>59.765724471606831</v>
      </c>
      <c r="FH1437" s="274">
        <f t="shared" si="1151"/>
        <v>2347</v>
      </c>
      <c r="FI1437" s="274">
        <f t="shared" si="1151"/>
        <v>3927</v>
      </c>
      <c r="FJ1437" s="274">
        <f t="shared" si="1151"/>
        <v>62</v>
      </c>
      <c r="FK1437" s="274">
        <f t="shared" si="1072"/>
        <v>1518</v>
      </c>
      <c r="FL1437" s="274">
        <f t="shared" si="1140"/>
        <v>265</v>
      </c>
      <c r="FM1437" s="274">
        <f t="shared" si="1072"/>
        <v>1191</v>
      </c>
      <c r="FN1437" s="553"/>
      <c r="FO1437" s="413">
        <v>2365</v>
      </c>
      <c r="FP1437" s="413">
        <v>2584</v>
      </c>
      <c r="FQ1437" s="413">
        <v>2823</v>
      </c>
      <c r="FR1437" s="413">
        <v>2879</v>
      </c>
      <c r="FS1437" s="413">
        <f t="shared" si="1080"/>
        <v>318</v>
      </c>
      <c r="FT1437" s="413">
        <f t="shared" si="1079"/>
        <v>339</v>
      </c>
      <c r="FU1437" s="413">
        <f t="shared" si="1079"/>
        <v>386</v>
      </c>
      <c r="FV1437" s="413">
        <f t="shared" si="1079"/>
        <v>410</v>
      </c>
      <c r="FW1437" s="553"/>
      <c r="FX1437" s="553"/>
      <c r="FY1437" s="553"/>
    </row>
    <row r="1438" spans="1:181">
      <c r="F1438" s="629" t="s">
        <v>2936</v>
      </c>
      <c r="G1438" s="371" t="s">
        <v>2937</v>
      </c>
      <c r="H1438" s="371"/>
      <c r="I1438" s="392"/>
      <c r="J1438" s="561"/>
      <c r="O1438" s="275">
        <f t="shared" si="1155"/>
        <v>7215</v>
      </c>
      <c r="P1438" s="275">
        <f t="shared" si="1155"/>
        <v>9065</v>
      </c>
      <c r="Q1438" s="275">
        <f t="shared" si="1155"/>
        <v>10187</v>
      </c>
      <c r="R1438" s="275">
        <f t="shared" si="1155"/>
        <v>11000</v>
      </c>
      <c r="S1438" s="274">
        <f t="shared" si="1152"/>
        <v>16223</v>
      </c>
      <c r="T1438" s="274">
        <f t="shared" si="1152"/>
        <v>17925</v>
      </c>
      <c r="U1438" s="274">
        <f t="shared" si="1152"/>
        <v>18892</v>
      </c>
      <c r="V1438" s="274">
        <f t="shared" si="1152"/>
        <v>20164</v>
      </c>
      <c r="W1438" s="275">
        <f t="shared" si="1155"/>
        <v>5689</v>
      </c>
      <c r="X1438" s="275">
        <f t="shared" si="1155"/>
        <v>7176</v>
      </c>
      <c r="Y1438" s="275">
        <f t="shared" si="1155"/>
        <v>8096</v>
      </c>
      <c r="Z1438" s="275">
        <f t="shared" si="1155"/>
        <v>8744</v>
      </c>
      <c r="AA1438" s="274">
        <f t="shared" si="1155"/>
        <v>12479</v>
      </c>
      <c r="AB1438" s="274">
        <f t="shared" si="1155"/>
        <v>14061</v>
      </c>
      <c r="AC1438" s="274">
        <f t="shared" si="1155"/>
        <v>14673</v>
      </c>
      <c r="AD1438" s="274">
        <f t="shared" si="1155"/>
        <v>15749</v>
      </c>
      <c r="AE1438" s="275">
        <f t="shared" si="1155"/>
        <v>35</v>
      </c>
      <c r="AF1438" s="275">
        <f t="shared" si="1155"/>
        <v>33</v>
      </c>
      <c r="AG1438" s="275">
        <f t="shared" si="1155"/>
        <v>34</v>
      </c>
      <c r="AH1438" s="275">
        <f t="shared" si="1155"/>
        <v>34</v>
      </c>
      <c r="AI1438" s="274">
        <f t="shared" si="1155"/>
        <v>60</v>
      </c>
      <c r="AJ1438" s="274">
        <f t="shared" si="1155"/>
        <v>61</v>
      </c>
      <c r="AK1438" s="274">
        <f t="shared" si="1155"/>
        <v>59</v>
      </c>
      <c r="AL1438" s="274">
        <f t="shared" si="1155"/>
        <v>65</v>
      </c>
      <c r="AM1438" s="275">
        <f t="shared" si="1155"/>
        <v>1525</v>
      </c>
      <c r="AN1438" s="275">
        <f t="shared" si="1155"/>
        <v>1891</v>
      </c>
      <c r="AO1438" s="275">
        <f t="shared" si="1155"/>
        <v>2095</v>
      </c>
      <c r="AP1438" s="275">
        <f t="shared" si="1155"/>
        <v>2255</v>
      </c>
      <c r="AQ1438" s="274">
        <f t="shared" si="1155"/>
        <v>3745</v>
      </c>
      <c r="AR1438" s="274">
        <f t="shared" si="1155"/>
        <v>3863</v>
      </c>
      <c r="AS1438" s="274">
        <f t="shared" si="1155"/>
        <v>4215</v>
      </c>
      <c r="AT1438" s="274">
        <f t="shared" si="1155"/>
        <v>4411</v>
      </c>
      <c r="AU1438" s="275">
        <f t="shared" si="1155"/>
        <v>732</v>
      </c>
      <c r="AV1438" s="275">
        <f t="shared" si="1155"/>
        <v>971</v>
      </c>
      <c r="AW1438" s="275">
        <f t="shared" si="1155"/>
        <v>1082</v>
      </c>
      <c r="AX1438" s="275">
        <f t="shared" si="1155"/>
        <v>1205</v>
      </c>
      <c r="AY1438" s="274">
        <f t="shared" si="1157"/>
        <v>1275</v>
      </c>
      <c r="AZ1438" s="274">
        <f t="shared" si="1157"/>
        <v>1372</v>
      </c>
      <c r="BA1438" s="274">
        <f t="shared" si="1157"/>
        <v>1537</v>
      </c>
      <c r="BB1438" s="274">
        <f t="shared" si="1157"/>
        <v>1514</v>
      </c>
      <c r="BC1438" s="275">
        <f t="shared" si="1155"/>
        <v>764</v>
      </c>
      <c r="BD1438" s="275">
        <f t="shared" si="1145"/>
        <v>735</v>
      </c>
      <c r="BE1438" s="275">
        <f t="shared" si="1145"/>
        <v>666</v>
      </c>
      <c r="BF1438" s="275">
        <f t="shared" si="1145"/>
        <v>703</v>
      </c>
      <c r="BG1438" s="274">
        <f t="shared" si="1145"/>
        <v>2158</v>
      </c>
      <c r="BH1438" s="274">
        <f t="shared" si="1145"/>
        <v>1971</v>
      </c>
      <c r="BI1438" s="274">
        <f t="shared" si="1145"/>
        <v>2151</v>
      </c>
      <c r="BJ1438" s="274">
        <f t="shared" si="1145"/>
        <v>2558</v>
      </c>
      <c r="BK1438" s="275">
        <f t="shared" si="1147"/>
        <v>29</v>
      </c>
      <c r="BL1438" s="275">
        <f t="shared" si="1147"/>
        <v>185</v>
      </c>
      <c r="BM1438" s="275">
        <f t="shared" si="1147"/>
        <v>347</v>
      </c>
      <c r="BN1438" s="275">
        <f t="shared" si="1147"/>
        <v>347</v>
      </c>
      <c r="BO1438" s="274">
        <f t="shared" si="1147"/>
        <v>312</v>
      </c>
      <c r="BP1438" s="274">
        <f t="shared" si="1147"/>
        <v>520</v>
      </c>
      <c r="BQ1438" s="274">
        <f t="shared" si="1147"/>
        <v>527</v>
      </c>
      <c r="BR1438" s="274">
        <f t="shared" si="1147"/>
        <v>339</v>
      </c>
      <c r="BS1438" s="275">
        <f t="shared" si="1147"/>
        <v>35</v>
      </c>
      <c r="BT1438" s="275">
        <f t="shared" si="1147"/>
        <v>185</v>
      </c>
      <c r="BU1438" s="275">
        <f t="shared" si="1147"/>
        <v>347</v>
      </c>
      <c r="BV1438" s="275">
        <f t="shared" si="1147"/>
        <v>347</v>
      </c>
      <c r="BW1438" s="274">
        <f t="shared" si="1146"/>
        <v>312</v>
      </c>
      <c r="BX1438" s="274">
        <f t="shared" si="1146"/>
        <v>520</v>
      </c>
      <c r="BY1438" s="274">
        <f t="shared" si="1146"/>
        <v>527</v>
      </c>
      <c r="BZ1438" s="274">
        <f t="shared" si="1146"/>
        <v>339</v>
      </c>
      <c r="CA1438" s="275">
        <f t="shared" si="1147"/>
        <v>6</v>
      </c>
      <c r="CB1438" s="275">
        <f t="shared" si="1147"/>
        <v>0</v>
      </c>
      <c r="CC1438" s="275">
        <f t="shared" si="1147"/>
        <v>0</v>
      </c>
      <c r="CD1438" s="275">
        <f t="shared" si="1147"/>
        <v>0</v>
      </c>
      <c r="CE1438" s="274">
        <f t="shared" si="1146"/>
        <v>0</v>
      </c>
      <c r="CF1438" s="274">
        <f t="shared" si="1146"/>
        <v>0</v>
      </c>
      <c r="CG1438" s="274">
        <f t="shared" si="1146"/>
        <v>0</v>
      </c>
      <c r="CH1438" s="274">
        <f t="shared" si="1146"/>
        <v>0</v>
      </c>
      <c r="CI1438" s="562"/>
      <c r="CJ1438" s="275">
        <f t="shared" si="1156"/>
        <v>763</v>
      </c>
      <c r="CK1438" s="275">
        <f t="shared" si="1156"/>
        <v>759</v>
      </c>
      <c r="CL1438" s="275">
        <f t="shared" si="1156"/>
        <v>761</v>
      </c>
      <c r="CM1438" s="275">
        <f t="shared" si="1156"/>
        <v>828</v>
      </c>
      <c r="CN1438" s="274">
        <f t="shared" si="1156"/>
        <v>2158</v>
      </c>
      <c r="CO1438" s="274">
        <f t="shared" si="1156"/>
        <v>2227.2863563069413</v>
      </c>
      <c r="CP1438" s="274">
        <f t="shared" si="1156"/>
        <v>2465.456257425144</v>
      </c>
      <c r="CQ1438" s="274">
        <f t="shared" si="1156"/>
        <v>2595.0129460108787</v>
      </c>
      <c r="CR1438" s="275">
        <f t="shared" si="1156"/>
        <v>-105</v>
      </c>
      <c r="CS1438" s="275">
        <f t="shared" si="1156"/>
        <v>-134</v>
      </c>
      <c r="CT1438" s="275">
        <f t="shared" si="1156"/>
        <v>-146</v>
      </c>
      <c r="CU1438" s="275">
        <f t="shared" si="1156"/>
        <v>-157</v>
      </c>
      <c r="CV1438" s="274">
        <f t="shared" si="1156"/>
        <v>1835</v>
      </c>
      <c r="CW1438" s="274">
        <f t="shared" si="1156"/>
        <v>1900.2863563069411</v>
      </c>
      <c r="CX1438" s="274">
        <f t="shared" si="1156"/>
        <v>2065.4562574251445</v>
      </c>
      <c r="CY1438" s="274">
        <f t="shared" si="1156"/>
        <v>2177.0129460108787</v>
      </c>
      <c r="CZ1438" s="275">
        <f t="shared" si="1156"/>
        <v>582</v>
      </c>
      <c r="DA1438" s="275">
        <f t="shared" si="1156"/>
        <v>759</v>
      </c>
      <c r="DB1438" s="275">
        <f t="shared" si="1156"/>
        <v>772</v>
      </c>
      <c r="DC1438" s="275">
        <f t="shared" si="1156"/>
        <v>791</v>
      </c>
      <c r="DD1438" s="274">
        <f t="shared" si="1158"/>
        <v>189</v>
      </c>
      <c r="DE1438" s="274">
        <f t="shared" si="1158"/>
        <v>191</v>
      </c>
      <c r="DF1438" s="274">
        <f t="shared" si="1158"/>
        <v>206</v>
      </c>
      <c r="DG1438" s="274">
        <f t="shared" si="1158"/>
        <v>224</v>
      </c>
      <c r="DH1438" s="275">
        <f t="shared" si="1156"/>
        <v>286</v>
      </c>
      <c r="DI1438" s="275">
        <f t="shared" si="1156"/>
        <v>134</v>
      </c>
      <c r="DJ1438" s="275">
        <f t="shared" si="1156"/>
        <v>135</v>
      </c>
      <c r="DK1438" s="275">
        <f t="shared" si="1156"/>
        <v>194</v>
      </c>
      <c r="DL1438" s="274">
        <f t="shared" si="1156"/>
        <v>134</v>
      </c>
      <c r="DM1438" s="274">
        <f t="shared" si="1156"/>
        <v>136</v>
      </c>
      <c r="DN1438" s="274">
        <f t="shared" si="1156"/>
        <v>194</v>
      </c>
      <c r="DO1438" s="274">
        <f t="shared" si="1156"/>
        <v>194</v>
      </c>
      <c r="DP1438" s="275">
        <f t="shared" si="1156"/>
        <v>1</v>
      </c>
      <c r="DQ1438" s="275">
        <f t="shared" si="1156"/>
        <v>-24</v>
      </c>
      <c r="DR1438" s="275">
        <f t="shared" si="1156"/>
        <v>-95</v>
      </c>
      <c r="DS1438" s="275">
        <f t="shared" si="1156"/>
        <v>-125</v>
      </c>
      <c r="DT1438" s="274">
        <f t="shared" si="1159"/>
        <v>0</v>
      </c>
      <c r="DU1438" s="274">
        <f t="shared" si="1159"/>
        <v>-256.28635630694112</v>
      </c>
      <c r="DV1438" s="274">
        <f t="shared" si="1159"/>
        <v>-314.4562574251446</v>
      </c>
      <c r="DW1438" s="274">
        <f t="shared" si="1159"/>
        <v>-37.0129460108788</v>
      </c>
      <c r="DX1438" s="615">
        <f t="shared" si="1154"/>
        <v>0.78849618849618852</v>
      </c>
      <c r="DY1438" s="615">
        <f t="shared" si="1154"/>
        <v>0.79161610590182019</v>
      </c>
      <c r="DZ1438" s="615">
        <f t="shared" si="1154"/>
        <v>0.79473839206832242</v>
      </c>
      <c r="EA1438" s="615">
        <f t="shared" si="1154"/>
        <v>0.7949090909090909</v>
      </c>
      <c r="EB1438" s="616">
        <f t="shared" si="1154"/>
        <v>0.76921654441225418</v>
      </c>
      <c r="EC1438" s="616">
        <f t="shared" si="1148"/>
        <v>0.78443514644351464</v>
      </c>
      <c r="ED1438" s="616">
        <f t="shared" si="1148"/>
        <v>0.77667795892441249</v>
      </c>
      <c r="EE1438" s="616">
        <f t="shared" si="1148"/>
        <v>0.78104542749454475</v>
      </c>
      <c r="EF1438" s="553"/>
      <c r="EG1438" s="275">
        <f t="shared" si="1149"/>
        <v>7786</v>
      </c>
      <c r="EH1438" s="275">
        <f t="shared" si="1149"/>
        <v>6013</v>
      </c>
      <c r="EI1438" s="275">
        <f t="shared" si="1149"/>
        <v>1772</v>
      </c>
      <c r="EJ1438" s="275">
        <f t="shared" si="1149"/>
        <v>826</v>
      </c>
      <c r="EK1438" s="275">
        <f t="shared" si="1149"/>
        <v>1377</v>
      </c>
      <c r="EL1438" s="275">
        <f t="shared" si="1149"/>
        <v>37096</v>
      </c>
      <c r="EM1438" s="275">
        <f t="shared" si="1149"/>
        <v>35725</v>
      </c>
      <c r="EN1438" s="617">
        <f t="shared" si="1102"/>
        <v>0.77228358592345236</v>
      </c>
      <c r="EO1438" s="275">
        <f t="shared" si="1103"/>
        <v>46.613995485327315</v>
      </c>
      <c r="EP1438" s="617">
        <f t="shared" si="1104"/>
        <v>0.17685589519650655</v>
      </c>
      <c r="EQ1438" s="275">
        <f t="shared" si="1105"/>
        <v>37119.905111063184</v>
      </c>
      <c r="ER1438" s="275">
        <f t="shared" si="1106"/>
        <v>1926.755306741311</v>
      </c>
      <c r="ES1438" s="618"/>
      <c r="ET1438" s="274">
        <f t="shared" si="1150"/>
        <v>16903</v>
      </c>
      <c r="EU1438" s="274">
        <f t="shared" si="1150"/>
        <v>11696</v>
      </c>
      <c r="EV1438" s="274">
        <f t="shared" si="1150"/>
        <v>5209</v>
      </c>
      <c r="EW1438" s="274">
        <f t="shared" si="1150"/>
        <v>2361</v>
      </c>
      <c r="EX1438" s="274">
        <f t="shared" si="1150"/>
        <v>4253</v>
      </c>
      <c r="EY1438" s="274">
        <f t="shared" si="1150"/>
        <v>75165</v>
      </c>
      <c r="EZ1438" s="274">
        <f t="shared" si="1150"/>
        <v>72536</v>
      </c>
      <c r="FA1438" s="619">
        <f t="shared" si="1067"/>
        <v>0.69194817488019877</v>
      </c>
      <c r="FB1438" s="620">
        <f t="shared" si="1068"/>
        <v>45.325398349011323</v>
      </c>
      <c r="FC1438" s="619">
        <f t="shared" si="1069"/>
        <v>0.25161213985683017</v>
      </c>
      <c r="FD1438" s="274">
        <f t="shared" si="1070"/>
        <v>56582.18585777955</v>
      </c>
      <c r="FE1438" s="274">
        <f t="shared" si="1071"/>
        <v>2712.4462335943531</v>
      </c>
      <c r="FF1438" s="274">
        <f t="shared" si="1138"/>
        <v>3745</v>
      </c>
      <c r="FG1438" s="620">
        <f t="shared" si="1126"/>
        <v>57.383177570093459</v>
      </c>
      <c r="FH1438" s="274">
        <f t="shared" si="1151"/>
        <v>2149</v>
      </c>
      <c r="FI1438" s="274">
        <f t="shared" si="1151"/>
        <v>3745</v>
      </c>
      <c r="FJ1438" s="274">
        <f t="shared" si="1151"/>
        <v>69</v>
      </c>
      <c r="FK1438" s="274">
        <f t="shared" si="1072"/>
        <v>1527</v>
      </c>
      <c r="FL1438" s="274">
        <f t="shared" si="1140"/>
        <v>331</v>
      </c>
      <c r="FM1438" s="274">
        <f t="shared" si="1072"/>
        <v>1127</v>
      </c>
      <c r="FN1438" s="553"/>
      <c r="FO1438" s="413">
        <v>2164</v>
      </c>
      <c r="FP1438" s="413">
        <v>2347</v>
      </c>
      <c r="FQ1438" s="413">
        <v>2618</v>
      </c>
      <c r="FR1438" s="413">
        <v>2608</v>
      </c>
      <c r="FS1438" s="413">
        <f t="shared" si="1080"/>
        <v>-889</v>
      </c>
      <c r="FT1438" s="413">
        <f t="shared" si="1079"/>
        <v>-975</v>
      </c>
      <c r="FU1438" s="413">
        <f t="shared" si="1079"/>
        <v>-1081</v>
      </c>
      <c r="FV1438" s="413">
        <f t="shared" si="1079"/>
        <v>-1094</v>
      </c>
      <c r="FW1438" s="553"/>
      <c r="FX1438" s="553"/>
      <c r="FY1438" s="553"/>
    </row>
    <row r="1439" spans="1:181" s="325" customFormat="1">
      <c r="A1439" s="294"/>
      <c r="B1439" s="295"/>
      <c r="C1439" s="294"/>
      <c r="D1439" s="294"/>
      <c r="E1439" s="295" t="s">
        <v>27</v>
      </c>
      <c r="F1439" s="558" t="s">
        <v>1159</v>
      </c>
      <c r="G1439" s="558"/>
      <c r="H1439" s="558"/>
      <c r="I1439" s="295"/>
      <c r="J1439" s="559"/>
      <c r="K1439" s="294"/>
      <c r="L1439" s="295"/>
      <c r="M1439" s="295"/>
      <c r="N1439" s="328"/>
      <c r="O1439" s="273">
        <f t="shared" ref="O1439:AH1439" si="1160">SUM(O1440:O1443)</f>
        <v>94318</v>
      </c>
      <c r="P1439" s="273">
        <f t="shared" si="1160"/>
        <v>178565</v>
      </c>
      <c r="Q1439" s="273">
        <f t="shared" si="1160"/>
        <v>197175</v>
      </c>
      <c r="R1439" s="273">
        <f t="shared" si="1160"/>
        <v>215013</v>
      </c>
      <c r="S1439" s="272">
        <f>SUM(S1440:S1443)</f>
        <v>181662</v>
      </c>
      <c r="T1439" s="272">
        <f>SUM(T1440:T1443)</f>
        <v>201191</v>
      </c>
      <c r="U1439" s="272">
        <f>SUM(U1440:U1443)</f>
        <v>219353</v>
      </c>
      <c r="V1439" s="272">
        <f>SUM(V1440:V1443)</f>
        <v>231703</v>
      </c>
      <c r="W1439" s="273">
        <f t="shared" si="1160"/>
        <v>66109</v>
      </c>
      <c r="X1439" s="273">
        <f t="shared" si="1160"/>
        <v>124312</v>
      </c>
      <c r="Y1439" s="273">
        <f t="shared" si="1160"/>
        <v>137258</v>
      </c>
      <c r="Z1439" s="273">
        <f t="shared" si="1160"/>
        <v>149692</v>
      </c>
      <c r="AA1439" s="272">
        <f>SUM(AA1440:AA1443)</f>
        <v>126280</v>
      </c>
      <c r="AB1439" s="272">
        <f>SUM(AB1440:AB1443)</f>
        <v>140103</v>
      </c>
      <c r="AC1439" s="272">
        <f>SUM(AC1440:AC1443)</f>
        <v>152801</v>
      </c>
      <c r="AD1439" s="272">
        <f>SUM(AD1440:AD1443)</f>
        <v>161592</v>
      </c>
      <c r="AE1439" s="273">
        <f t="shared" si="1160"/>
        <v>1188</v>
      </c>
      <c r="AF1439" s="273">
        <f t="shared" si="1160"/>
        <v>1508</v>
      </c>
      <c r="AG1439" s="273">
        <f t="shared" si="1160"/>
        <v>1542</v>
      </c>
      <c r="AH1439" s="273">
        <f t="shared" si="1160"/>
        <v>1655</v>
      </c>
      <c r="AI1439" s="272">
        <f t="shared" ref="AI1439:BC1439" si="1161">SUM(AI1440:AI1443)</f>
        <v>1520</v>
      </c>
      <c r="AJ1439" s="272">
        <f t="shared" si="1161"/>
        <v>1548</v>
      </c>
      <c r="AK1439" s="272">
        <f t="shared" si="1161"/>
        <v>1662</v>
      </c>
      <c r="AL1439" s="272">
        <f t="shared" si="1161"/>
        <v>1839</v>
      </c>
      <c r="AM1439" s="273">
        <f t="shared" si="1161"/>
        <v>28212</v>
      </c>
      <c r="AN1439" s="273">
        <f t="shared" si="1161"/>
        <v>54253</v>
      </c>
      <c r="AO1439" s="273">
        <f t="shared" si="1161"/>
        <v>59912</v>
      </c>
      <c r="AP1439" s="273">
        <f t="shared" si="1161"/>
        <v>65326</v>
      </c>
      <c r="AQ1439" s="272">
        <f t="shared" si="1161"/>
        <v>55383</v>
      </c>
      <c r="AR1439" s="272">
        <f t="shared" si="1161"/>
        <v>61086</v>
      </c>
      <c r="AS1439" s="272">
        <f t="shared" si="1161"/>
        <v>66553</v>
      </c>
      <c r="AT1439" s="272">
        <f t="shared" si="1161"/>
        <v>70112</v>
      </c>
      <c r="AU1439" s="273">
        <f t="shared" si="1161"/>
        <v>20320</v>
      </c>
      <c r="AV1439" s="273">
        <f t="shared" si="1161"/>
        <v>39910</v>
      </c>
      <c r="AW1439" s="273">
        <f t="shared" si="1161"/>
        <v>43943</v>
      </c>
      <c r="AX1439" s="273">
        <f t="shared" si="1161"/>
        <v>47847</v>
      </c>
      <c r="AY1439" s="272">
        <f t="shared" si="1161"/>
        <v>40175</v>
      </c>
      <c r="AZ1439" s="272">
        <f t="shared" si="1161"/>
        <v>44186</v>
      </c>
      <c r="BA1439" s="272">
        <f t="shared" si="1161"/>
        <v>48081</v>
      </c>
      <c r="BB1439" s="272">
        <f t="shared" si="1161"/>
        <v>50544</v>
      </c>
      <c r="BC1439" s="273">
        <f t="shared" si="1161"/>
        <v>7678</v>
      </c>
      <c r="BD1439" s="273">
        <f t="shared" si="1145"/>
        <v>12698</v>
      </c>
      <c r="BE1439" s="273">
        <f t="shared" si="1145"/>
        <v>12707</v>
      </c>
      <c r="BF1439" s="273">
        <f t="shared" si="1145"/>
        <v>13453</v>
      </c>
      <c r="BG1439" s="272">
        <f t="shared" si="1145"/>
        <v>13462</v>
      </c>
      <c r="BH1439" s="272">
        <f t="shared" si="1145"/>
        <v>13802</v>
      </c>
      <c r="BI1439" s="272">
        <f t="shared" si="1145"/>
        <v>15313</v>
      </c>
      <c r="BJ1439" s="272">
        <f t="shared" si="1145"/>
        <v>17367</v>
      </c>
      <c r="BK1439" s="273">
        <f t="shared" ref="BK1439:CH1439" si="1162">SUM(BK1440:BK1443)</f>
        <v>214</v>
      </c>
      <c r="BL1439" s="273">
        <f t="shared" si="1162"/>
        <v>1645</v>
      </c>
      <c r="BM1439" s="273">
        <f t="shared" si="1162"/>
        <v>3261.9999999999995</v>
      </c>
      <c r="BN1439" s="273">
        <f t="shared" si="1162"/>
        <v>4026</v>
      </c>
      <c r="BO1439" s="272">
        <f t="shared" si="1162"/>
        <v>1746</v>
      </c>
      <c r="BP1439" s="272">
        <f t="shared" si="1162"/>
        <v>3098</v>
      </c>
      <c r="BQ1439" s="272">
        <f t="shared" si="1162"/>
        <v>3159</v>
      </c>
      <c r="BR1439" s="272">
        <f t="shared" si="1162"/>
        <v>2201</v>
      </c>
      <c r="BS1439" s="273">
        <f t="shared" si="1162"/>
        <v>271</v>
      </c>
      <c r="BT1439" s="273">
        <f t="shared" si="1162"/>
        <v>1805</v>
      </c>
      <c r="BU1439" s="273">
        <f t="shared" si="1162"/>
        <v>4158</v>
      </c>
      <c r="BV1439" s="273">
        <f t="shared" si="1162"/>
        <v>4026</v>
      </c>
      <c r="BW1439" s="272">
        <f t="shared" si="1162"/>
        <v>1746</v>
      </c>
      <c r="BX1439" s="272">
        <f t="shared" si="1162"/>
        <v>3098</v>
      </c>
      <c r="BY1439" s="272">
        <f t="shared" si="1162"/>
        <v>3159</v>
      </c>
      <c r="BZ1439" s="272">
        <f t="shared" si="1162"/>
        <v>2201</v>
      </c>
      <c r="CA1439" s="273">
        <f t="shared" si="1162"/>
        <v>57</v>
      </c>
      <c r="CB1439" s="273">
        <f t="shared" si="1162"/>
        <v>160.00000000000003</v>
      </c>
      <c r="CC1439" s="273">
        <f t="shared" si="1162"/>
        <v>896.00000000000045</v>
      </c>
      <c r="CD1439" s="273">
        <f t="shared" si="1162"/>
        <v>0</v>
      </c>
      <c r="CE1439" s="272">
        <f t="shared" si="1162"/>
        <v>0</v>
      </c>
      <c r="CF1439" s="272">
        <f t="shared" si="1162"/>
        <v>0</v>
      </c>
      <c r="CG1439" s="272">
        <f t="shared" si="1162"/>
        <v>0</v>
      </c>
      <c r="CH1439" s="272">
        <f t="shared" si="1162"/>
        <v>0</v>
      </c>
      <c r="CI1439" s="560"/>
      <c r="CJ1439" s="273">
        <f t="shared" ref="CJ1439:DW1439" si="1163">SUM(CJ1440:CJ1443)</f>
        <v>7668</v>
      </c>
      <c r="CK1439" s="273">
        <f t="shared" si="1163"/>
        <v>14340</v>
      </c>
      <c r="CL1439" s="273">
        <f t="shared" si="1163"/>
        <v>16193</v>
      </c>
      <c r="CM1439" s="273">
        <f t="shared" si="1163"/>
        <v>17629</v>
      </c>
      <c r="CN1439" s="272">
        <f t="shared" si="1163"/>
        <v>13462</v>
      </c>
      <c r="CO1439" s="272">
        <f t="shared" si="1163"/>
        <v>15097.070429796902</v>
      </c>
      <c r="CP1439" s="272">
        <f t="shared" si="1163"/>
        <v>16023.63770495173</v>
      </c>
      <c r="CQ1439" s="272">
        <f t="shared" si="1163"/>
        <v>16287.896270713985</v>
      </c>
      <c r="CR1439" s="273">
        <f t="shared" si="1163"/>
        <v>5380</v>
      </c>
      <c r="CS1439" s="273">
        <f t="shared" si="1163"/>
        <v>10273</v>
      </c>
      <c r="CT1439" s="273">
        <f t="shared" si="1163"/>
        <v>11746</v>
      </c>
      <c r="CU1439" s="273">
        <f t="shared" si="1163"/>
        <v>12853</v>
      </c>
      <c r="CV1439" s="272">
        <f t="shared" si="1163"/>
        <v>5435</v>
      </c>
      <c r="CW1439" s="272">
        <f t="shared" si="1163"/>
        <v>6372.0704297969023</v>
      </c>
      <c r="CX1439" s="272">
        <f t="shared" si="1163"/>
        <v>7213.6377049517323</v>
      </c>
      <c r="CY1439" s="272">
        <f t="shared" si="1163"/>
        <v>6948.8962707139854</v>
      </c>
      <c r="CZ1439" s="273">
        <f t="shared" si="1163"/>
        <v>260</v>
      </c>
      <c r="DA1439" s="273">
        <f t="shared" si="1163"/>
        <v>368</v>
      </c>
      <c r="DB1439" s="273">
        <f t="shared" si="1163"/>
        <v>402</v>
      </c>
      <c r="DC1439" s="273">
        <f t="shared" si="1163"/>
        <v>375</v>
      </c>
      <c r="DD1439" s="272">
        <f t="shared" si="1163"/>
        <v>4368</v>
      </c>
      <c r="DE1439" s="272">
        <f t="shared" si="1163"/>
        <v>4759</v>
      </c>
      <c r="DF1439" s="272">
        <f t="shared" si="1163"/>
        <v>4545</v>
      </c>
      <c r="DG1439" s="272">
        <f t="shared" si="1163"/>
        <v>4957</v>
      </c>
      <c r="DH1439" s="273">
        <f t="shared" si="1163"/>
        <v>2028</v>
      </c>
      <c r="DI1439" s="273">
        <f t="shared" si="1163"/>
        <v>3699</v>
      </c>
      <c r="DJ1439" s="273">
        <f t="shared" si="1163"/>
        <v>4045</v>
      </c>
      <c r="DK1439" s="273">
        <f t="shared" si="1163"/>
        <v>4401</v>
      </c>
      <c r="DL1439" s="272">
        <f t="shared" si="1163"/>
        <v>3659</v>
      </c>
      <c r="DM1439" s="272">
        <f t="shared" si="1163"/>
        <v>3966</v>
      </c>
      <c r="DN1439" s="272">
        <f t="shared" si="1163"/>
        <v>4265</v>
      </c>
      <c r="DO1439" s="272">
        <f t="shared" si="1163"/>
        <v>4382</v>
      </c>
      <c r="DP1439" s="273">
        <f t="shared" si="1163"/>
        <v>10</v>
      </c>
      <c r="DQ1439" s="273">
        <f t="shared" si="1163"/>
        <v>-1642</v>
      </c>
      <c r="DR1439" s="273">
        <f t="shared" si="1163"/>
        <v>-3485.9999999999995</v>
      </c>
      <c r="DS1439" s="273">
        <f t="shared" si="1163"/>
        <v>-4176</v>
      </c>
      <c r="DT1439" s="272">
        <f t="shared" si="1163"/>
        <v>0</v>
      </c>
      <c r="DU1439" s="272">
        <f t="shared" si="1163"/>
        <v>-1295.0704297969021</v>
      </c>
      <c r="DV1439" s="272">
        <f t="shared" si="1163"/>
        <v>-710.63770495173276</v>
      </c>
      <c r="DW1439" s="272">
        <f t="shared" si="1163"/>
        <v>1079.1037292860146</v>
      </c>
      <c r="DX1439" s="610">
        <f t="shared" si="1154"/>
        <v>0.70091604995865053</v>
      </c>
      <c r="DY1439" s="610">
        <f t="shared" si="1154"/>
        <v>0.69617226220143924</v>
      </c>
      <c r="DZ1439" s="610">
        <f t="shared" si="1154"/>
        <v>0.69612273361227339</v>
      </c>
      <c r="EA1439" s="610">
        <f t="shared" si="1154"/>
        <v>0.69619976466539235</v>
      </c>
      <c r="EB1439" s="611">
        <f t="shared" si="1154"/>
        <v>0.69513712278847528</v>
      </c>
      <c r="EC1439" s="611">
        <f t="shared" si="1148"/>
        <v>0.69636812779895718</v>
      </c>
      <c r="ED1439" s="611">
        <f t="shared" si="1148"/>
        <v>0.69659863325324933</v>
      </c>
      <c r="EE1439" s="611">
        <f t="shared" si="1148"/>
        <v>0.69741004648191862</v>
      </c>
      <c r="EF1439" s="553"/>
      <c r="EG1439" s="273">
        <f t="shared" ref="EG1439:EM1439" si="1164">SUM(EG1440:EG1443)</f>
        <v>91341</v>
      </c>
      <c r="EH1439" s="273">
        <f t="shared" si="1164"/>
        <v>59399</v>
      </c>
      <c r="EI1439" s="273">
        <f t="shared" si="1164"/>
        <v>31944</v>
      </c>
      <c r="EJ1439" s="273">
        <f t="shared" si="1164"/>
        <v>20374</v>
      </c>
      <c r="EK1439" s="273">
        <f t="shared" si="1164"/>
        <v>14473</v>
      </c>
      <c r="EL1439" s="273">
        <f t="shared" si="1164"/>
        <v>974488</v>
      </c>
      <c r="EM1439" s="273">
        <f t="shared" si="1164"/>
        <v>960491</v>
      </c>
      <c r="EN1439" s="612">
        <f t="shared" si="1102"/>
        <v>0.65029942742032598</v>
      </c>
      <c r="EO1439" s="273">
        <f t="shared" si="1103"/>
        <v>63.780365639869771</v>
      </c>
      <c r="EP1439" s="612">
        <f t="shared" si="1104"/>
        <v>0.15845020308514249</v>
      </c>
      <c r="EQ1439" s="273">
        <f t="shared" si="1105"/>
        <v>14851.90171659374</v>
      </c>
      <c r="ER1439" s="273">
        <f t="shared" si="1106"/>
        <v>1767.6722981613918</v>
      </c>
      <c r="ES1439" s="555"/>
      <c r="ET1439" s="272">
        <f t="shared" ref="ET1439:EZ1439" si="1165">SUM(ET1440:ET1443)</f>
        <v>177939</v>
      </c>
      <c r="EU1439" s="272">
        <f t="shared" si="1165"/>
        <v>114761</v>
      </c>
      <c r="EV1439" s="272">
        <f t="shared" si="1165"/>
        <v>63182</v>
      </c>
      <c r="EW1439" s="272">
        <f t="shared" si="1165"/>
        <v>36512</v>
      </c>
      <c r="EX1439" s="272">
        <f t="shared" si="1165"/>
        <v>25104</v>
      </c>
      <c r="EY1439" s="272">
        <f t="shared" si="1165"/>
        <v>1290474</v>
      </c>
      <c r="EZ1439" s="272">
        <f t="shared" si="1165"/>
        <v>1268307</v>
      </c>
      <c r="FA1439" s="613">
        <f t="shared" si="1067"/>
        <v>0.64494573983218972</v>
      </c>
      <c r="FB1439" s="614">
        <f t="shared" si="1068"/>
        <v>57.788610680257037</v>
      </c>
      <c r="FC1439" s="613">
        <f t="shared" si="1069"/>
        <v>0.14108205621027431</v>
      </c>
      <c r="FD1439" s="272">
        <f t="shared" si="1070"/>
        <v>19453.317153232067</v>
      </c>
      <c r="FE1439" s="272">
        <f t="shared" si="1071"/>
        <v>2398.9985600226655</v>
      </c>
      <c r="FF1439" s="272">
        <f>SUM(FF1440:FF1443)</f>
        <v>55349</v>
      </c>
      <c r="FG1439" s="614">
        <f t="shared" si="1126"/>
        <v>69.012990297927686</v>
      </c>
      <c r="FH1439" s="272">
        <f>SUM(FH1440:FH1443)</f>
        <v>38198</v>
      </c>
      <c r="FI1439" s="272">
        <f>SUM(FI1440:FI1443)</f>
        <v>55349</v>
      </c>
      <c r="FJ1439" s="272">
        <f>SUM(FJ1440:FJ1443)</f>
        <v>805</v>
      </c>
      <c r="FK1439" s="272">
        <f t="shared" si="1072"/>
        <v>16346</v>
      </c>
      <c r="FL1439" s="272">
        <f>SUM(FL1440:FL1443)</f>
        <v>3696</v>
      </c>
      <c r="FM1439" s="272">
        <f t="shared" si="1072"/>
        <v>11845</v>
      </c>
      <c r="FN1439" s="553"/>
      <c r="FO1439" s="413">
        <v>40179</v>
      </c>
      <c r="FP1439" s="413">
        <v>44191</v>
      </c>
      <c r="FQ1439" s="413">
        <v>48079</v>
      </c>
      <c r="FR1439" s="413">
        <v>50581</v>
      </c>
      <c r="FS1439" s="413">
        <f t="shared" si="1080"/>
        <v>-4</v>
      </c>
      <c r="FT1439" s="413">
        <f t="shared" si="1079"/>
        <v>-5</v>
      </c>
      <c r="FU1439" s="413">
        <f t="shared" si="1079"/>
        <v>2</v>
      </c>
      <c r="FV1439" s="413">
        <f t="shared" si="1079"/>
        <v>-37</v>
      </c>
      <c r="FW1439" s="553"/>
      <c r="FX1439" s="553"/>
      <c r="FY1439" s="553"/>
    </row>
    <row r="1440" spans="1:181">
      <c r="D1440" s="622" t="s">
        <v>1163</v>
      </c>
      <c r="E1440" s="392"/>
      <c r="F1440" s="629" t="s">
        <v>2938</v>
      </c>
      <c r="G1440" s="371" t="s">
        <v>1163</v>
      </c>
      <c r="H1440" s="371"/>
      <c r="I1440" s="392"/>
      <c r="J1440" s="561"/>
      <c r="O1440" s="275">
        <f t="shared" ref="O1440:BC1443" si="1166">O1208</f>
        <v>20353</v>
      </c>
      <c r="P1440" s="275">
        <f t="shared" si="1166"/>
        <v>47871</v>
      </c>
      <c r="Q1440" s="275">
        <f t="shared" si="1166"/>
        <v>53591</v>
      </c>
      <c r="R1440" s="275">
        <f t="shared" si="1166"/>
        <v>55752</v>
      </c>
      <c r="S1440" s="274">
        <f t="shared" si="1166"/>
        <v>48269</v>
      </c>
      <c r="T1440" s="274">
        <f t="shared" si="1166"/>
        <v>54251</v>
      </c>
      <c r="U1440" s="274">
        <f t="shared" si="1166"/>
        <v>56440</v>
      </c>
      <c r="V1440" s="274">
        <f t="shared" si="1166"/>
        <v>52516</v>
      </c>
      <c r="W1440" s="275">
        <f t="shared" si="1166"/>
        <v>14009</v>
      </c>
      <c r="X1440" s="275">
        <f t="shared" si="1166"/>
        <v>32927</v>
      </c>
      <c r="Y1440" s="275">
        <f t="shared" si="1166"/>
        <v>36878</v>
      </c>
      <c r="Z1440" s="275">
        <f t="shared" si="1166"/>
        <v>38365</v>
      </c>
      <c r="AA1440" s="274">
        <f t="shared" si="1166"/>
        <v>33023</v>
      </c>
      <c r="AB1440" s="274">
        <f t="shared" si="1166"/>
        <v>37224</v>
      </c>
      <c r="AC1440" s="274">
        <f t="shared" si="1166"/>
        <v>38739</v>
      </c>
      <c r="AD1440" s="274">
        <f t="shared" si="1166"/>
        <v>36034</v>
      </c>
      <c r="AE1440" s="275">
        <f t="shared" si="1166"/>
        <v>252</v>
      </c>
      <c r="AF1440" s="275">
        <f t="shared" si="1166"/>
        <v>400</v>
      </c>
      <c r="AG1440" s="275">
        <f t="shared" si="1166"/>
        <v>414</v>
      </c>
      <c r="AH1440" s="275">
        <f t="shared" si="1166"/>
        <v>424</v>
      </c>
      <c r="AI1440" s="274">
        <f t="shared" si="1166"/>
        <v>397</v>
      </c>
      <c r="AJ1440" s="274">
        <f t="shared" si="1166"/>
        <v>411</v>
      </c>
      <c r="AK1440" s="274">
        <f t="shared" si="1166"/>
        <v>422</v>
      </c>
      <c r="AL1440" s="274">
        <f t="shared" si="1166"/>
        <v>410</v>
      </c>
      <c r="AM1440" s="275">
        <f t="shared" si="1166"/>
        <v>6344</v>
      </c>
      <c r="AN1440" s="275">
        <f t="shared" si="1166"/>
        <v>14944</v>
      </c>
      <c r="AO1440" s="275">
        <f t="shared" si="1166"/>
        <v>16713</v>
      </c>
      <c r="AP1440" s="275">
        <f t="shared" si="1166"/>
        <v>17386</v>
      </c>
      <c r="AQ1440" s="274">
        <f t="shared" si="1166"/>
        <v>15246</v>
      </c>
      <c r="AR1440" s="274">
        <f t="shared" si="1166"/>
        <v>17027</v>
      </c>
      <c r="AS1440" s="274">
        <f t="shared" si="1166"/>
        <v>17701</v>
      </c>
      <c r="AT1440" s="274">
        <f t="shared" si="1166"/>
        <v>16482</v>
      </c>
      <c r="AU1440" s="275">
        <f t="shared" si="1166"/>
        <v>4824</v>
      </c>
      <c r="AV1440" s="275">
        <f t="shared" si="1166"/>
        <v>11147</v>
      </c>
      <c r="AW1440" s="275">
        <f t="shared" si="1166"/>
        <v>12555</v>
      </c>
      <c r="AX1440" s="275">
        <f t="shared" si="1166"/>
        <v>13172</v>
      </c>
      <c r="AY1440" s="274">
        <f t="shared" si="1166"/>
        <v>11263</v>
      </c>
      <c r="AZ1440" s="274">
        <f t="shared" si="1166"/>
        <v>12665</v>
      </c>
      <c r="BA1440" s="274">
        <f t="shared" si="1166"/>
        <v>13282</v>
      </c>
      <c r="BB1440" s="274">
        <f t="shared" si="1166"/>
        <v>12443</v>
      </c>
      <c r="BC1440" s="275">
        <f t="shared" si="1166"/>
        <v>1465</v>
      </c>
      <c r="BD1440" s="275">
        <f t="shared" si="1145"/>
        <v>3628</v>
      </c>
      <c r="BE1440" s="275">
        <f t="shared" si="1145"/>
        <v>3851</v>
      </c>
      <c r="BF1440" s="275">
        <f t="shared" si="1145"/>
        <v>3932</v>
      </c>
      <c r="BG1440" s="274">
        <f t="shared" si="1145"/>
        <v>3717</v>
      </c>
      <c r="BH1440" s="274">
        <f t="shared" si="1145"/>
        <v>3931</v>
      </c>
      <c r="BI1440" s="274">
        <f t="shared" si="1145"/>
        <v>4009</v>
      </c>
      <c r="BJ1440" s="274">
        <f t="shared" si="1145"/>
        <v>3738</v>
      </c>
      <c r="BK1440" s="275">
        <f t="shared" ref="BK1440:CH1443" si="1167">BK1208</f>
        <v>55</v>
      </c>
      <c r="BL1440" s="275">
        <f t="shared" si="1167"/>
        <v>169</v>
      </c>
      <c r="BM1440" s="275">
        <f t="shared" si="1167"/>
        <v>307</v>
      </c>
      <c r="BN1440" s="275">
        <f t="shared" si="1167"/>
        <v>282</v>
      </c>
      <c r="BO1440" s="274">
        <f t="shared" si="1167"/>
        <v>266</v>
      </c>
      <c r="BP1440" s="274">
        <f t="shared" si="1167"/>
        <v>431</v>
      </c>
      <c r="BQ1440" s="274">
        <f t="shared" si="1167"/>
        <v>410</v>
      </c>
      <c r="BR1440" s="274">
        <f t="shared" si="1167"/>
        <v>301</v>
      </c>
      <c r="BS1440" s="275">
        <f t="shared" si="1167"/>
        <v>55</v>
      </c>
      <c r="BT1440" s="275">
        <f t="shared" si="1167"/>
        <v>169</v>
      </c>
      <c r="BU1440" s="275">
        <f t="shared" si="1167"/>
        <v>307</v>
      </c>
      <c r="BV1440" s="275">
        <f t="shared" si="1167"/>
        <v>282</v>
      </c>
      <c r="BW1440" s="274">
        <f t="shared" si="1167"/>
        <v>266</v>
      </c>
      <c r="BX1440" s="274">
        <f t="shared" si="1167"/>
        <v>431</v>
      </c>
      <c r="BY1440" s="274">
        <f t="shared" si="1167"/>
        <v>410</v>
      </c>
      <c r="BZ1440" s="274">
        <f t="shared" si="1167"/>
        <v>301</v>
      </c>
      <c r="CA1440" s="275">
        <f t="shared" si="1167"/>
        <v>0</v>
      </c>
      <c r="CB1440" s="275">
        <f t="shared" si="1167"/>
        <v>0</v>
      </c>
      <c r="CC1440" s="275">
        <f t="shared" si="1167"/>
        <v>0</v>
      </c>
      <c r="CD1440" s="275">
        <f t="shared" si="1167"/>
        <v>0</v>
      </c>
      <c r="CE1440" s="274">
        <f t="shared" si="1167"/>
        <v>0</v>
      </c>
      <c r="CF1440" s="274">
        <f t="shared" si="1167"/>
        <v>0</v>
      </c>
      <c r="CG1440" s="274">
        <f t="shared" si="1167"/>
        <v>0</v>
      </c>
      <c r="CH1440" s="274">
        <f t="shared" si="1167"/>
        <v>0</v>
      </c>
      <c r="CI1440" s="562"/>
      <c r="CJ1440" s="275">
        <f t="shared" ref="CJ1440:DW1443" si="1168">CJ1208</f>
        <v>1465</v>
      </c>
      <c r="CK1440" s="275">
        <f t="shared" si="1168"/>
        <v>3147</v>
      </c>
      <c r="CL1440" s="275">
        <f t="shared" si="1168"/>
        <v>3500</v>
      </c>
      <c r="CM1440" s="275">
        <f t="shared" si="1168"/>
        <v>3702</v>
      </c>
      <c r="CN1440" s="274">
        <f t="shared" si="1168"/>
        <v>3717</v>
      </c>
      <c r="CO1440" s="274">
        <f t="shared" si="1168"/>
        <v>4125.5735499361554</v>
      </c>
      <c r="CP1440" s="274">
        <f t="shared" si="1168"/>
        <v>4344.1529246895943</v>
      </c>
      <c r="CQ1440" s="274">
        <f t="shared" si="1168"/>
        <v>4143.7379773326302</v>
      </c>
      <c r="CR1440" s="275">
        <f t="shared" si="1168"/>
        <v>999</v>
      </c>
      <c r="CS1440" s="275">
        <f t="shared" si="1168"/>
        <v>2354</v>
      </c>
      <c r="CT1440" s="275">
        <f t="shared" si="1168"/>
        <v>2633</v>
      </c>
      <c r="CU1440" s="275">
        <f t="shared" si="1168"/>
        <v>2739</v>
      </c>
      <c r="CV1440" s="274">
        <f t="shared" si="1168"/>
        <v>2933</v>
      </c>
      <c r="CW1440" s="274">
        <f t="shared" si="1168"/>
        <v>3275.5735499361554</v>
      </c>
      <c r="CX1440" s="274">
        <f t="shared" si="1168"/>
        <v>3405.1529246895943</v>
      </c>
      <c r="CY1440" s="274">
        <f t="shared" si="1168"/>
        <v>3170.7379773326302</v>
      </c>
      <c r="CZ1440" s="275">
        <f t="shared" si="1168"/>
        <v>89</v>
      </c>
      <c r="DA1440" s="275">
        <f t="shared" si="1168"/>
        <v>126</v>
      </c>
      <c r="DB1440" s="275">
        <f t="shared" si="1168"/>
        <v>137</v>
      </c>
      <c r="DC1440" s="275">
        <f t="shared" si="1168"/>
        <v>128</v>
      </c>
      <c r="DD1440" s="274">
        <f t="shared" si="1168"/>
        <v>124</v>
      </c>
      <c r="DE1440" s="274">
        <f t="shared" si="1168"/>
        <v>135</v>
      </c>
      <c r="DF1440" s="274">
        <f t="shared" si="1168"/>
        <v>129</v>
      </c>
      <c r="DG1440" s="274">
        <f t="shared" si="1168"/>
        <v>141</v>
      </c>
      <c r="DH1440" s="275">
        <f t="shared" si="1168"/>
        <v>377</v>
      </c>
      <c r="DI1440" s="275">
        <f t="shared" si="1168"/>
        <v>667</v>
      </c>
      <c r="DJ1440" s="275">
        <f t="shared" si="1168"/>
        <v>730</v>
      </c>
      <c r="DK1440" s="275">
        <f t="shared" si="1168"/>
        <v>835</v>
      </c>
      <c r="DL1440" s="274">
        <f t="shared" si="1168"/>
        <v>660</v>
      </c>
      <c r="DM1440" s="274">
        <f t="shared" si="1168"/>
        <v>715</v>
      </c>
      <c r="DN1440" s="274">
        <f t="shared" si="1168"/>
        <v>810</v>
      </c>
      <c r="DO1440" s="274">
        <f t="shared" si="1168"/>
        <v>832</v>
      </c>
      <c r="DP1440" s="275">
        <f t="shared" si="1168"/>
        <v>0</v>
      </c>
      <c r="DQ1440" s="275">
        <f t="shared" si="1168"/>
        <v>481</v>
      </c>
      <c r="DR1440" s="275">
        <f t="shared" si="1168"/>
        <v>351</v>
      </c>
      <c r="DS1440" s="275">
        <f t="shared" si="1168"/>
        <v>230</v>
      </c>
      <c r="DT1440" s="274">
        <f t="shared" si="1168"/>
        <v>0</v>
      </c>
      <c r="DU1440" s="274">
        <f t="shared" si="1168"/>
        <v>-194.57354993615536</v>
      </c>
      <c r="DV1440" s="274">
        <f t="shared" si="1168"/>
        <v>-335.15292468959433</v>
      </c>
      <c r="DW1440" s="274">
        <f t="shared" si="1168"/>
        <v>-405.73797733263018</v>
      </c>
      <c r="DX1440" s="615">
        <f t="shared" si="1154"/>
        <v>0.68830147889745985</v>
      </c>
      <c r="DY1440" s="615">
        <f t="shared" si="1154"/>
        <v>0.68782770362014578</v>
      </c>
      <c r="DZ1440" s="615">
        <f t="shared" si="1154"/>
        <v>0.68813793360825515</v>
      </c>
      <c r="EA1440" s="615">
        <f t="shared" si="1154"/>
        <v>0.68813674845745443</v>
      </c>
      <c r="EB1440" s="616">
        <f t="shared" si="1154"/>
        <v>0.68414510348256641</v>
      </c>
      <c r="EC1440" s="616">
        <f t="shared" si="1148"/>
        <v>0.68614403421135095</v>
      </c>
      <c r="ED1440" s="616">
        <f t="shared" si="1148"/>
        <v>0.68637491141034723</v>
      </c>
      <c r="EE1440" s="616">
        <f t="shared" si="1148"/>
        <v>0.68615279153020037</v>
      </c>
      <c r="EF1440" s="553"/>
      <c r="EG1440" s="275">
        <f t="shared" ref="EG1440:EM1443" si="1169">EG1208</f>
        <v>20362</v>
      </c>
      <c r="EH1440" s="275">
        <f t="shared" si="1169"/>
        <v>13213</v>
      </c>
      <c r="EI1440" s="275">
        <f t="shared" si="1169"/>
        <v>7149</v>
      </c>
      <c r="EJ1440" s="275">
        <f t="shared" si="1169"/>
        <v>4687</v>
      </c>
      <c r="EK1440" s="275">
        <f t="shared" si="1169"/>
        <v>2856</v>
      </c>
      <c r="EL1440" s="275">
        <f t="shared" si="1169"/>
        <v>223163</v>
      </c>
      <c r="EM1440" s="275">
        <f t="shared" si="1169"/>
        <v>220702</v>
      </c>
      <c r="EN1440" s="617">
        <f t="shared" si="1102"/>
        <v>0.64890482270896765</v>
      </c>
      <c r="EO1440" s="275">
        <f t="shared" si="1103"/>
        <v>65.561617009371943</v>
      </c>
      <c r="EP1440" s="617">
        <f t="shared" si="1104"/>
        <v>0.14026127099499067</v>
      </c>
      <c r="EQ1440" s="275">
        <f t="shared" si="1105"/>
        <v>12797.820427221359</v>
      </c>
      <c r="ER1440" s="275">
        <f t="shared" si="1106"/>
        <v>1769.7317347977514</v>
      </c>
      <c r="ES1440" s="618"/>
      <c r="ET1440" s="274">
        <f t="shared" ref="ET1440:EZ1443" si="1170">ET1208</f>
        <v>45652</v>
      </c>
      <c r="EU1440" s="274">
        <f t="shared" si="1170"/>
        <v>29600</v>
      </c>
      <c r="EV1440" s="274">
        <f t="shared" si="1170"/>
        <v>16052</v>
      </c>
      <c r="EW1440" s="274">
        <f t="shared" si="1170"/>
        <v>9416</v>
      </c>
      <c r="EX1440" s="274">
        <f t="shared" si="1170"/>
        <v>4766</v>
      </c>
      <c r="EY1440" s="274">
        <f t="shared" si="1170"/>
        <v>329088</v>
      </c>
      <c r="EZ1440" s="274">
        <f t="shared" si="1170"/>
        <v>324481</v>
      </c>
      <c r="FA1440" s="619">
        <f t="shared" si="1067"/>
        <v>0.64838342241303781</v>
      </c>
      <c r="FB1440" s="620">
        <f t="shared" si="1068"/>
        <v>58.659357089459249</v>
      </c>
      <c r="FC1440" s="619">
        <f t="shared" si="1069"/>
        <v>0.10439849294663979</v>
      </c>
      <c r="FD1440" s="274">
        <f t="shared" si="1070"/>
        <v>14482.448463632827</v>
      </c>
      <c r="FE1440" s="274">
        <f t="shared" si="1071"/>
        <v>2418.2206867787841</v>
      </c>
      <c r="FF1440" s="274">
        <f>FF1208</f>
        <v>15028</v>
      </c>
      <c r="FG1440" s="620">
        <f t="shared" si="1126"/>
        <v>74.594091030077195</v>
      </c>
      <c r="FH1440" s="274">
        <f t="shared" ref="FH1440:FJ1443" si="1171">FH1208</f>
        <v>11210</v>
      </c>
      <c r="FI1440" s="274">
        <f t="shared" si="1171"/>
        <v>15028</v>
      </c>
      <c r="FJ1440" s="274">
        <f t="shared" si="1171"/>
        <v>205</v>
      </c>
      <c r="FK1440" s="274">
        <f t="shared" si="1072"/>
        <v>3613</v>
      </c>
      <c r="FL1440" s="274">
        <f>FL1208</f>
        <v>940</v>
      </c>
      <c r="FM1440" s="274">
        <f t="shared" si="1072"/>
        <v>2468</v>
      </c>
      <c r="FN1440" s="553"/>
      <c r="FO1440" s="413">
        <v>11263</v>
      </c>
      <c r="FP1440" s="413">
        <v>12665</v>
      </c>
      <c r="FQ1440" s="413">
        <v>13282</v>
      </c>
      <c r="FR1440" s="413">
        <v>12443</v>
      </c>
      <c r="FS1440" s="413">
        <f t="shared" si="1080"/>
        <v>0</v>
      </c>
      <c r="FT1440" s="413">
        <f t="shared" si="1079"/>
        <v>0</v>
      </c>
      <c r="FU1440" s="413">
        <f t="shared" si="1079"/>
        <v>0</v>
      </c>
      <c r="FV1440" s="413">
        <f t="shared" si="1079"/>
        <v>0</v>
      </c>
      <c r="FW1440" s="553"/>
      <c r="FX1440" s="553"/>
      <c r="FY1440" s="553"/>
    </row>
    <row r="1441" spans="1:181">
      <c r="D1441" s="622" t="s">
        <v>1167</v>
      </c>
      <c r="E1441" s="392"/>
      <c r="F1441" s="629" t="s">
        <v>2939</v>
      </c>
      <c r="G1441" s="371" t="s">
        <v>1167</v>
      </c>
      <c r="H1441" s="371"/>
      <c r="I1441" s="392"/>
      <c r="J1441" s="561"/>
      <c r="O1441" s="275">
        <f t="shared" si="1166"/>
        <v>27035</v>
      </c>
      <c r="P1441" s="275">
        <f t="shared" si="1166"/>
        <v>48181</v>
      </c>
      <c r="Q1441" s="275">
        <f t="shared" si="1166"/>
        <v>49070</v>
      </c>
      <c r="R1441" s="275">
        <f t="shared" si="1166"/>
        <v>51325</v>
      </c>
      <c r="S1441" s="274">
        <f t="shared" si="1166"/>
        <v>48607</v>
      </c>
      <c r="T1441" s="274">
        <f t="shared" si="1166"/>
        <v>49986</v>
      </c>
      <c r="U1441" s="274">
        <f t="shared" si="1166"/>
        <v>52288</v>
      </c>
      <c r="V1441" s="274">
        <f t="shared" si="1166"/>
        <v>51928</v>
      </c>
      <c r="W1441" s="275">
        <f t="shared" si="1166"/>
        <v>18698</v>
      </c>
      <c r="X1441" s="275">
        <f t="shared" si="1166"/>
        <v>33227</v>
      </c>
      <c r="Y1441" s="275">
        <f t="shared" si="1166"/>
        <v>33851</v>
      </c>
      <c r="Z1441" s="275">
        <f t="shared" si="1166"/>
        <v>35417</v>
      </c>
      <c r="AA1441" s="274">
        <f t="shared" si="1166"/>
        <v>33247</v>
      </c>
      <c r="AB1441" s="274">
        <f t="shared" si="1166"/>
        <v>34371</v>
      </c>
      <c r="AC1441" s="274">
        <f t="shared" si="1166"/>
        <v>35979</v>
      </c>
      <c r="AD1441" s="274">
        <f t="shared" si="1166"/>
        <v>35715</v>
      </c>
      <c r="AE1441" s="275">
        <f t="shared" si="1166"/>
        <v>337</v>
      </c>
      <c r="AF1441" s="275">
        <f t="shared" si="1166"/>
        <v>404</v>
      </c>
      <c r="AG1441" s="275">
        <f t="shared" si="1166"/>
        <v>380</v>
      </c>
      <c r="AH1441" s="275">
        <f t="shared" si="1166"/>
        <v>392</v>
      </c>
      <c r="AI1441" s="274">
        <f t="shared" si="1166"/>
        <v>400</v>
      </c>
      <c r="AJ1441" s="274">
        <f t="shared" si="1166"/>
        <v>380</v>
      </c>
      <c r="AK1441" s="274">
        <f t="shared" si="1166"/>
        <v>391</v>
      </c>
      <c r="AL1441" s="274">
        <f t="shared" si="1166"/>
        <v>406</v>
      </c>
      <c r="AM1441" s="275">
        <f t="shared" si="1166"/>
        <v>8336</v>
      </c>
      <c r="AN1441" s="275">
        <f t="shared" si="1166"/>
        <v>14954</v>
      </c>
      <c r="AO1441" s="275">
        <f t="shared" si="1166"/>
        <v>15218</v>
      </c>
      <c r="AP1441" s="275">
        <f t="shared" si="1166"/>
        <v>15907</v>
      </c>
      <c r="AQ1441" s="274">
        <f t="shared" si="1166"/>
        <v>15360</v>
      </c>
      <c r="AR1441" s="274">
        <f t="shared" si="1166"/>
        <v>15614</v>
      </c>
      <c r="AS1441" s="274">
        <f t="shared" si="1166"/>
        <v>16309</v>
      </c>
      <c r="AT1441" s="274">
        <f t="shared" si="1166"/>
        <v>16214</v>
      </c>
      <c r="AU1441" s="275">
        <f t="shared" si="1166"/>
        <v>5908</v>
      </c>
      <c r="AV1441" s="275">
        <f t="shared" si="1166"/>
        <v>11059</v>
      </c>
      <c r="AW1441" s="275">
        <f t="shared" si="1166"/>
        <v>11460</v>
      </c>
      <c r="AX1441" s="275">
        <f t="shared" si="1166"/>
        <v>12152</v>
      </c>
      <c r="AY1441" s="274">
        <f t="shared" si="1166"/>
        <v>11163</v>
      </c>
      <c r="AZ1441" s="274">
        <f t="shared" si="1166"/>
        <v>11553</v>
      </c>
      <c r="BA1441" s="274">
        <f t="shared" si="1166"/>
        <v>12245</v>
      </c>
      <c r="BB1441" s="274">
        <f t="shared" si="1166"/>
        <v>12257</v>
      </c>
      <c r="BC1441" s="275">
        <f t="shared" si="1166"/>
        <v>2359</v>
      </c>
      <c r="BD1441" s="275">
        <f t="shared" si="1145"/>
        <v>3302</v>
      </c>
      <c r="BE1441" s="275">
        <f t="shared" si="1145"/>
        <v>2422</v>
      </c>
      <c r="BF1441" s="275">
        <f t="shared" si="1145"/>
        <v>2449</v>
      </c>
      <c r="BG1441" s="274">
        <f t="shared" si="1145"/>
        <v>3871</v>
      </c>
      <c r="BH1441" s="274">
        <f t="shared" si="1145"/>
        <v>3508</v>
      </c>
      <c r="BI1441" s="274">
        <f t="shared" si="1145"/>
        <v>3555</v>
      </c>
      <c r="BJ1441" s="274">
        <f t="shared" si="1145"/>
        <v>3604</v>
      </c>
      <c r="BK1441" s="275">
        <f t="shared" si="1167"/>
        <v>69</v>
      </c>
      <c r="BL1441" s="275">
        <f t="shared" si="1167"/>
        <v>593</v>
      </c>
      <c r="BM1441" s="275">
        <f t="shared" si="1167"/>
        <v>1336</v>
      </c>
      <c r="BN1441" s="275">
        <f t="shared" si="1167"/>
        <v>1306</v>
      </c>
      <c r="BO1441" s="274">
        <f t="shared" si="1167"/>
        <v>326</v>
      </c>
      <c r="BP1441" s="274">
        <f t="shared" si="1167"/>
        <v>553</v>
      </c>
      <c r="BQ1441" s="274">
        <f t="shared" si="1167"/>
        <v>509</v>
      </c>
      <c r="BR1441" s="274">
        <f t="shared" si="1167"/>
        <v>353</v>
      </c>
      <c r="BS1441" s="275">
        <f t="shared" si="1167"/>
        <v>69</v>
      </c>
      <c r="BT1441" s="275">
        <f t="shared" si="1167"/>
        <v>593</v>
      </c>
      <c r="BU1441" s="275">
        <f t="shared" si="1167"/>
        <v>1336</v>
      </c>
      <c r="BV1441" s="275">
        <f t="shared" si="1167"/>
        <v>1306</v>
      </c>
      <c r="BW1441" s="274">
        <f t="shared" si="1167"/>
        <v>326</v>
      </c>
      <c r="BX1441" s="274">
        <f t="shared" si="1167"/>
        <v>553</v>
      </c>
      <c r="BY1441" s="274">
        <f t="shared" si="1167"/>
        <v>509</v>
      </c>
      <c r="BZ1441" s="274">
        <f t="shared" si="1167"/>
        <v>353</v>
      </c>
      <c r="CA1441" s="275">
        <f t="shared" si="1167"/>
        <v>0</v>
      </c>
      <c r="CB1441" s="275">
        <f t="shared" si="1167"/>
        <v>0</v>
      </c>
      <c r="CC1441" s="275">
        <f t="shared" si="1167"/>
        <v>0</v>
      </c>
      <c r="CD1441" s="275">
        <f t="shared" si="1167"/>
        <v>0</v>
      </c>
      <c r="CE1441" s="274">
        <f t="shared" si="1167"/>
        <v>0</v>
      </c>
      <c r="CF1441" s="274">
        <f t="shared" si="1167"/>
        <v>0</v>
      </c>
      <c r="CG1441" s="274">
        <f t="shared" si="1167"/>
        <v>0</v>
      </c>
      <c r="CH1441" s="274">
        <f t="shared" si="1167"/>
        <v>0</v>
      </c>
      <c r="CI1441" s="562"/>
      <c r="CJ1441" s="275">
        <f t="shared" si="1168"/>
        <v>2359</v>
      </c>
      <c r="CK1441" s="275">
        <f t="shared" si="1168"/>
        <v>4239</v>
      </c>
      <c r="CL1441" s="275">
        <f t="shared" si="1168"/>
        <v>4391</v>
      </c>
      <c r="CM1441" s="275">
        <f t="shared" si="1168"/>
        <v>4629</v>
      </c>
      <c r="CN1441" s="274">
        <f t="shared" si="1168"/>
        <v>3871</v>
      </c>
      <c r="CO1441" s="274">
        <f t="shared" si="1168"/>
        <v>4088.5770272136151</v>
      </c>
      <c r="CP1441" s="274">
        <f t="shared" si="1168"/>
        <v>4089.8888188537562</v>
      </c>
      <c r="CQ1441" s="274">
        <f t="shared" si="1168"/>
        <v>4246.0017675480249</v>
      </c>
      <c r="CR1441" s="275">
        <f t="shared" si="1168"/>
        <v>1854</v>
      </c>
      <c r="CS1441" s="275">
        <f t="shared" si="1168"/>
        <v>3321</v>
      </c>
      <c r="CT1441" s="275">
        <f t="shared" si="1168"/>
        <v>3380</v>
      </c>
      <c r="CU1441" s="275">
        <f t="shared" si="1168"/>
        <v>3536</v>
      </c>
      <c r="CV1441" s="274">
        <f t="shared" si="1168"/>
        <v>1777</v>
      </c>
      <c r="CW1441" s="274">
        <f t="shared" si="1168"/>
        <v>1805.5770272136156</v>
      </c>
      <c r="CX1441" s="274">
        <f t="shared" si="1168"/>
        <v>1796.8888188537567</v>
      </c>
      <c r="CY1441" s="274">
        <f t="shared" si="1168"/>
        <v>1812.0017675480256</v>
      </c>
      <c r="CZ1441" s="275">
        <f t="shared" si="1168"/>
        <v>0</v>
      </c>
      <c r="DA1441" s="275">
        <f t="shared" si="1168"/>
        <v>0</v>
      </c>
      <c r="DB1441" s="275">
        <f t="shared" si="1168"/>
        <v>0</v>
      </c>
      <c r="DC1441" s="275">
        <f t="shared" si="1168"/>
        <v>0</v>
      </c>
      <c r="DD1441" s="274">
        <f t="shared" si="1168"/>
        <v>1187</v>
      </c>
      <c r="DE1441" s="274">
        <f t="shared" si="1168"/>
        <v>1292</v>
      </c>
      <c r="DF1441" s="274">
        <f t="shared" si="1168"/>
        <v>1234</v>
      </c>
      <c r="DG1441" s="274">
        <f t="shared" si="1168"/>
        <v>1346</v>
      </c>
      <c r="DH1441" s="275">
        <f t="shared" si="1168"/>
        <v>505</v>
      </c>
      <c r="DI1441" s="275">
        <f t="shared" si="1168"/>
        <v>918</v>
      </c>
      <c r="DJ1441" s="275">
        <f t="shared" si="1168"/>
        <v>1011</v>
      </c>
      <c r="DK1441" s="275">
        <f t="shared" si="1168"/>
        <v>1093</v>
      </c>
      <c r="DL1441" s="274">
        <f t="shared" si="1168"/>
        <v>907</v>
      </c>
      <c r="DM1441" s="274">
        <f t="shared" si="1168"/>
        <v>991</v>
      </c>
      <c r="DN1441" s="274">
        <f t="shared" si="1168"/>
        <v>1059</v>
      </c>
      <c r="DO1441" s="274">
        <f t="shared" si="1168"/>
        <v>1088</v>
      </c>
      <c r="DP1441" s="275">
        <f t="shared" si="1168"/>
        <v>0</v>
      </c>
      <c r="DQ1441" s="275">
        <f t="shared" si="1168"/>
        <v>-937</v>
      </c>
      <c r="DR1441" s="275">
        <f t="shared" si="1168"/>
        <v>-1969</v>
      </c>
      <c r="DS1441" s="275">
        <f t="shared" si="1168"/>
        <v>-2180</v>
      </c>
      <c r="DT1441" s="274">
        <f t="shared" si="1168"/>
        <v>0</v>
      </c>
      <c r="DU1441" s="274">
        <f t="shared" si="1168"/>
        <v>-580.57702721361534</v>
      </c>
      <c r="DV1441" s="274">
        <f t="shared" si="1168"/>
        <v>-534.88881885375667</v>
      </c>
      <c r="DW1441" s="274">
        <f t="shared" si="1168"/>
        <v>-642.00176754802544</v>
      </c>
      <c r="DX1441" s="615">
        <f t="shared" si="1154"/>
        <v>0.6916219715184021</v>
      </c>
      <c r="DY1441" s="615">
        <f t="shared" si="1154"/>
        <v>0.68962869180797415</v>
      </c>
      <c r="DZ1441" s="615">
        <f t="shared" si="1154"/>
        <v>0.68985123293254536</v>
      </c>
      <c r="EA1441" s="615">
        <f t="shared" si="1154"/>
        <v>0.69005358012664397</v>
      </c>
      <c r="EB1441" s="616">
        <f t="shared" si="1154"/>
        <v>0.68399613224432698</v>
      </c>
      <c r="EC1441" s="616">
        <f t="shared" si="1148"/>
        <v>0.68761253150882251</v>
      </c>
      <c r="ED1441" s="616">
        <f t="shared" si="1148"/>
        <v>0.68809287025703791</v>
      </c>
      <c r="EE1441" s="616">
        <f t="shared" si="1148"/>
        <v>0.68777923278385455</v>
      </c>
      <c r="EF1441" s="553"/>
      <c r="EG1441" s="275">
        <f t="shared" si="1169"/>
        <v>27047</v>
      </c>
      <c r="EH1441" s="275">
        <f t="shared" si="1169"/>
        <v>17611</v>
      </c>
      <c r="EI1441" s="275">
        <f t="shared" si="1169"/>
        <v>9435</v>
      </c>
      <c r="EJ1441" s="275">
        <f t="shared" si="1169"/>
        <v>6026</v>
      </c>
      <c r="EK1441" s="275">
        <f t="shared" si="1169"/>
        <v>3747</v>
      </c>
      <c r="EL1441" s="275">
        <f t="shared" si="1169"/>
        <v>285695</v>
      </c>
      <c r="EM1441" s="275">
        <f t="shared" si="1169"/>
        <v>282846</v>
      </c>
      <c r="EN1441" s="617">
        <f t="shared" si="1102"/>
        <v>0.65112581802048286</v>
      </c>
      <c r="EO1441" s="275">
        <f t="shared" si="1103"/>
        <v>63.868574456809746</v>
      </c>
      <c r="EP1441" s="617">
        <f t="shared" si="1104"/>
        <v>0.13853662143675824</v>
      </c>
      <c r="EQ1441" s="275">
        <f t="shared" si="1105"/>
        <v>13115.385288506974</v>
      </c>
      <c r="ER1441" s="275">
        <f t="shared" si="1106"/>
        <v>1775.4066405982996</v>
      </c>
      <c r="ES1441" s="618"/>
      <c r="ET1441" s="274">
        <f t="shared" si="1170"/>
        <v>46097</v>
      </c>
      <c r="EU1441" s="274">
        <f t="shared" si="1170"/>
        <v>29962</v>
      </c>
      <c r="EV1441" s="274">
        <f t="shared" si="1170"/>
        <v>16135</v>
      </c>
      <c r="EW1441" s="274">
        <f t="shared" si="1170"/>
        <v>9163</v>
      </c>
      <c r="EX1441" s="274">
        <f t="shared" si="1170"/>
        <v>5831</v>
      </c>
      <c r="EY1441" s="274">
        <f t="shared" si="1170"/>
        <v>325473</v>
      </c>
      <c r="EZ1441" s="274">
        <f t="shared" si="1170"/>
        <v>322204</v>
      </c>
      <c r="FA1441" s="619">
        <f t="shared" si="1067"/>
        <v>0.64997722194502894</v>
      </c>
      <c r="FB1441" s="620">
        <f t="shared" si="1068"/>
        <v>56.78958785249457</v>
      </c>
      <c r="FC1441" s="619">
        <f t="shared" si="1069"/>
        <v>0.12649413193917175</v>
      </c>
      <c r="FD1441" s="274">
        <f t="shared" si="1070"/>
        <v>17915.464570025779</v>
      </c>
      <c r="FE1441" s="274">
        <f t="shared" si="1071"/>
        <v>2369.8753998501984</v>
      </c>
      <c r="FF1441" s="274">
        <f>FF1209</f>
        <v>15039</v>
      </c>
      <c r="FG1441" s="620">
        <f t="shared" si="1126"/>
        <v>61.792672385131986</v>
      </c>
      <c r="FH1441" s="274">
        <f t="shared" si="1171"/>
        <v>9293</v>
      </c>
      <c r="FI1441" s="274">
        <f t="shared" si="1171"/>
        <v>15039</v>
      </c>
      <c r="FJ1441" s="274">
        <f t="shared" si="1171"/>
        <v>197</v>
      </c>
      <c r="FK1441" s="274">
        <f t="shared" si="1072"/>
        <v>5549</v>
      </c>
      <c r="FL1441" s="274">
        <f>FL1209</f>
        <v>1027</v>
      </c>
      <c r="FM1441" s="274">
        <f t="shared" si="1072"/>
        <v>4325</v>
      </c>
      <c r="FN1441" s="553"/>
      <c r="FO1441" s="413">
        <v>11164</v>
      </c>
      <c r="FP1441" s="413">
        <v>11561</v>
      </c>
      <c r="FQ1441" s="413">
        <v>12253</v>
      </c>
      <c r="FR1441" s="413">
        <v>12250</v>
      </c>
      <c r="FS1441" s="413">
        <f t="shared" si="1080"/>
        <v>-1</v>
      </c>
      <c r="FT1441" s="413">
        <f t="shared" si="1079"/>
        <v>-8</v>
      </c>
      <c r="FU1441" s="413">
        <f t="shared" si="1079"/>
        <v>-8</v>
      </c>
      <c r="FV1441" s="413">
        <f t="shared" si="1079"/>
        <v>7</v>
      </c>
      <c r="FW1441" s="553"/>
      <c r="FX1441" s="553"/>
      <c r="FY1441" s="553"/>
    </row>
    <row r="1442" spans="1:181">
      <c r="D1442" s="622" t="s">
        <v>1175</v>
      </c>
      <c r="E1442" s="392"/>
      <c r="F1442" s="629" t="s">
        <v>2940</v>
      </c>
      <c r="G1442" s="371" t="s">
        <v>1175</v>
      </c>
      <c r="H1442" s="371"/>
      <c r="I1442" s="392"/>
      <c r="J1442" s="561"/>
      <c r="O1442" s="275">
        <f t="shared" si="1166"/>
        <v>27841</v>
      </c>
      <c r="P1442" s="275">
        <f t="shared" si="1166"/>
        <v>50213</v>
      </c>
      <c r="Q1442" s="275">
        <f t="shared" si="1166"/>
        <v>59460</v>
      </c>
      <c r="R1442" s="275">
        <f t="shared" si="1166"/>
        <v>69648</v>
      </c>
      <c r="S1442" s="274">
        <f t="shared" si="1166"/>
        <v>50974</v>
      </c>
      <c r="T1442" s="274">
        <f t="shared" si="1166"/>
        <v>60376</v>
      </c>
      <c r="U1442" s="274">
        <f t="shared" si="1166"/>
        <v>70812</v>
      </c>
      <c r="V1442" s="274">
        <f t="shared" si="1166"/>
        <v>84266</v>
      </c>
      <c r="W1442" s="275">
        <f t="shared" si="1166"/>
        <v>19927</v>
      </c>
      <c r="X1442" s="275">
        <f t="shared" si="1166"/>
        <v>35251</v>
      </c>
      <c r="Y1442" s="275">
        <f t="shared" si="1166"/>
        <v>41718</v>
      </c>
      <c r="Z1442" s="275">
        <f t="shared" si="1166"/>
        <v>48835</v>
      </c>
      <c r="AA1442" s="274">
        <f t="shared" si="1166"/>
        <v>35600</v>
      </c>
      <c r="AB1442" s="274">
        <f t="shared" si="1166"/>
        <v>42166</v>
      </c>
      <c r="AC1442" s="274">
        <f t="shared" si="1166"/>
        <v>49479</v>
      </c>
      <c r="AD1442" s="274">
        <f t="shared" si="1166"/>
        <v>59084</v>
      </c>
      <c r="AE1442" s="275">
        <f t="shared" si="1166"/>
        <v>357</v>
      </c>
      <c r="AF1442" s="275">
        <f t="shared" si="1166"/>
        <v>430</v>
      </c>
      <c r="AG1442" s="275">
        <f t="shared" si="1166"/>
        <v>468</v>
      </c>
      <c r="AH1442" s="275">
        <f t="shared" si="1166"/>
        <v>539</v>
      </c>
      <c r="AI1442" s="274">
        <f t="shared" si="1166"/>
        <v>430</v>
      </c>
      <c r="AJ1442" s="274">
        <f t="shared" si="1166"/>
        <v>465</v>
      </c>
      <c r="AK1442" s="274">
        <f t="shared" si="1166"/>
        <v>538</v>
      </c>
      <c r="AL1442" s="274">
        <f t="shared" si="1166"/>
        <v>673</v>
      </c>
      <c r="AM1442" s="275">
        <f t="shared" si="1166"/>
        <v>7914</v>
      </c>
      <c r="AN1442" s="275">
        <f t="shared" si="1166"/>
        <v>14962</v>
      </c>
      <c r="AO1442" s="275">
        <f t="shared" si="1166"/>
        <v>17744</v>
      </c>
      <c r="AP1442" s="275">
        <f t="shared" si="1166"/>
        <v>20816</v>
      </c>
      <c r="AQ1442" s="274">
        <f t="shared" si="1166"/>
        <v>15375</v>
      </c>
      <c r="AR1442" s="274">
        <f t="shared" si="1166"/>
        <v>18208</v>
      </c>
      <c r="AS1442" s="274">
        <f t="shared" si="1166"/>
        <v>21334</v>
      </c>
      <c r="AT1442" s="274">
        <f t="shared" si="1166"/>
        <v>25185</v>
      </c>
      <c r="AU1442" s="275">
        <f t="shared" si="1166"/>
        <v>5588</v>
      </c>
      <c r="AV1442" s="275">
        <f t="shared" si="1166"/>
        <v>10803</v>
      </c>
      <c r="AW1442" s="275">
        <f t="shared" si="1166"/>
        <v>12430</v>
      </c>
      <c r="AX1442" s="275">
        <f t="shared" si="1166"/>
        <v>14297</v>
      </c>
      <c r="AY1442" s="274">
        <f t="shared" si="1166"/>
        <v>10848</v>
      </c>
      <c r="AZ1442" s="274">
        <f t="shared" si="1166"/>
        <v>12469</v>
      </c>
      <c r="BA1442" s="274">
        <f t="shared" si="1166"/>
        <v>14329</v>
      </c>
      <c r="BB1442" s="274">
        <f t="shared" si="1166"/>
        <v>16847</v>
      </c>
      <c r="BC1442" s="275">
        <f t="shared" si="1166"/>
        <v>2252</v>
      </c>
      <c r="BD1442" s="275">
        <f t="shared" si="1145"/>
        <v>3665.6524381182003</v>
      </c>
      <c r="BE1442" s="275">
        <f t="shared" si="1145"/>
        <v>4222.2351322677132</v>
      </c>
      <c r="BF1442" s="275">
        <f t="shared" si="1145"/>
        <v>5348</v>
      </c>
      <c r="BG1442" s="274">
        <f t="shared" si="1145"/>
        <v>3950</v>
      </c>
      <c r="BH1442" s="274">
        <f t="shared" si="1145"/>
        <v>4415</v>
      </c>
      <c r="BI1442" s="274">
        <f t="shared" si="1145"/>
        <v>5718</v>
      </c>
      <c r="BJ1442" s="274">
        <f t="shared" si="1145"/>
        <v>7556</v>
      </c>
      <c r="BK1442" s="275">
        <f t="shared" si="1167"/>
        <v>74</v>
      </c>
      <c r="BL1442" s="275">
        <f t="shared" si="1167"/>
        <v>493.34756188179983</v>
      </c>
      <c r="BM1442" s="275">
        <f t="shared" si="1167"/>
        <v>1091.7648677322866</v>
      </c>
      <c r="BN1442" s="275">
        <f t="shared" si="1167"/>
        <v>1171</v>
      </c>
      <c r="BO1442" s="274">
        <f t="shared" si="1167"/>
        <v>577</v>
      </c>
      <c r="BP1442" s="274">
        <f t="shared" si="1167"/>
        <v>1324</v>
      </c>
      <c r="BQ1442" s="274">
        <f t="shared" si="1167"/>
        <v>1287</v>
      </c>
      <c r="BR1442" s="274">
        <f t="shared" si="1167"/>
        <v>782</v>
      </c>
      <c r="BS1442" s="275">
        <f t="shared" si="1167"/>
        <v>85</v>
      </c>
      <c r="BT1442" s="275">
        <f t="shared" si="1167"/>
        <v>523</v>
      </c>
      <c r="BU1442" s="275">
        <f t="shared" si="1167"/>
        <v>1258</v>
      </c>
      <c r="BV1442" s="275">
        <f t="shared" si="1167"/>
        <v>1171</v>
      </c>
      <c r="BW1442" s="274">
        <f t="shared" si="1167"/>
        <v>577</v>
      </c>
      <c r="BX1442" s="274">
        <f t="shared" si="1167"/>
        <v>1324</v>
      </c>
      <c r="BY1442" s="274">
        <f t="shared" si="1167"/>
        <v>1287</v>
      </c>
      <c r="BZ1442" s="274">
        <f t="shared" si="1167"/>
        <v>782</v>
      </c>
      <c r="CA1442" s="275">
        <f t="shared" si="1167"/>
        <v>11</v>
      </c>
      <c r="CB1442" s="275">
        <f t="shared" si="1167"/>
        <v>29.652438118200184</v>
      </c>
      <c r="CC1442" s="275">
        <f t="shared" si="1167"/>
        <v>166.23513226771337</v>
      </c>
      <c r="CD1442" s="275">
        <f t="shared" si="1167"/>
        <v>0</v>
      </c>
      <c r="CE1442" s="274">
        <f t="shared" si="1167"/>
        <v>0</v>
      </c>
      <c r="CF1442" s="274">
        <f t="shared" si="1167"/>
        <v>0</v>
      </c>
      <c r="CG1442" s="274">
        <f t="shared" si="1167"/>
        <v>0</v>
      </c>
      <c r="CH1442" s="274">
        <f t="shared" si="1167"/>
        <v>0</v>
      </c>
      <c r="CI1442" s="562"/>
      <c r="CJ1442" s="275">
        <f t="shared" si="1168"/>
        <v>2249</v>
      </c>
      <c r="CK1442" s="275">
        <f t="shared" si="1168"/>
        <v>4548</v>
      </c>
      <c r="CL1442" s="275">
        <f t="shared" si="1168"/>
        <v>5758</v>
      </c>
      <c r="CM1442" s="275">
        <f t="shared" si="1168"/>
        <v>6640</v>
      </c>
      <c r="CN1442" s="274">
        <f t="shared" si="1168"/>
        <v>3950</v>
      </c>
      <c r="CO1442" s="274">
        <f t="shared" si="1168"/>
        <v>5115.8559958606638</v>
      </c>
      <c r="CP1442" s="274">
        <f t="shared" si="1168"/>
        <v>5706.9073100913956</v>
      </c>
      <c r="CQ1442" s="274">
        <f t="shared" si="1168"/>
        <v>5834.7290786070662</v>
      </c>
      <c r="CR1442" s="275">
        <f t="shared" si="1168"/>
        <v>1410</v>
      </c>
      <c r="CS1442" s="275">
        <f t="shared" si="1168"/>
        <v>3025</v>
      </c>
      <c r="CT1442" s="275">
        <f t="shared" si="1168"/>
        <v>4090</v>
      </c>
      <c r="CU1442" s="275">
        <f t="shared" si="1168"/>
        <v>4825</v>
      </c>
      <c r="CV1442" s="274">
        <f t="shared" si="1168"/>
        <v>608</v>
      </c>
      <c r="CW1442" s="274">
        <f t="shared" si="1168"/>
        <v>1481.8559958606638</v>
      </c>
      <c r="CX1442" s="274">
        <f t="shared" si="1168"/>
        <v>2036.907310091397</v>
      </c>
      <c r="CY1442" s="274">
        <f t="shared" si="1168"/>
        <v>1945.7290786070662</v>
      </c>
      <c r="CZ1442" s="275">
        <f t="shared" si="1168"/>
        <v>0</v>
      </c>
      <c r="DA1442" s="275">
        <f t="shared" si="1168"/>
        <v>0</v>
      </c>
      <c r="DB1442" s="275">
        <f t="shared" si="1168"/>
        <v>0</v>
      </c>
      <c r="DC1442" s="275">
        <f t="shared" si="1168"/>
        <v>0</v>
      </c>
      <c r="DD1442" s="274">
        <f t="shared" si="1168"/>
        <v>1834</v>
      </c>
      <c r="DE1442" s="274">
        <f t="shared" si="1168"/>
        <v>2000</v>
      </c>
      <c r="DF1442" s="274">
        <f t="shared" si="1168"/>
        <v>1910</v>
      </c>
      <c r="DG1442" s="274">
        <f t="shared" si="1168"/>
        <v>2082</v>
      </c>
      <c r="DH1442" s="275">
        <f t="shared" si="1168"/>
        <v>839</v>
      </c>
      <c r="DI1442" s="275">
        <f t="shared" si="1168"/>
        <v>1523</v>
      </c>
      <c r="DJ1442" s="275">
        <f t="shared" si="1168"/>
        <v>1668</v>
      </c>
      <c r="DK1442" s="275">
        <f t="shared" si="1168"/>
        <v>1815</v>
      </c>
      <c r="DL1442" s="274">
        <f t="shared" si="1168"/>
        <v>1508</v>
      </c>
      <c r="DM1442" s="274">
        <f t="shared" si="1168"/>
        <v>1634</v>
      </c>
      <c r="DN1442" s="274">
        <f t="shared" si="1168"/>
        <v>1760</v>
      </c>
      <c r="DO1442" s="274">
        <f t="shared" si="1168"/>
        <v>1807</v>
      </c>
      <c r="DP1442" s="275">
        <f t="shared" si="1168"/>
        <v>3</v>
      </c>
      <c r="DQ1442" s="275">
        <f t="shared" si="1168"/>
        <v>-882.34756188179983</v>
      </c>
      <c r="DR1442" s="275">
        <f t="shared" si="1168"/>
        <v>-1535.7648677322866</v>
      </c>
      <c r="DS1442" s="275">
        <f t="shared" si="1168"/>
        <v>-1292</v>
      </c>
      <c r="DT1442" s="274">
        <f t="shared" si="1168"/>
        <v>0</v>
      </c>
      <c r="DU1442" s="274">
        <f t="shared" si="1168"/>
        <v>-700.85599586066348</v>
      </c>
      <c r="DV1442" s="274">
        <f t="shared" si="1168"/>
        <v>11.092689908603234</v>
      </c>
      <c r="DW1442" s="274">
        <f t="shared" si="1168"/>
        <v>1721.2709213929338</v>
      </c>
      <c r="DX1442" s="615">
        <f t="shared" si="1154"/>
        <v>0.71574296900255019</v>
      </c>
      <c r="DY1442" s="615">
        <f t="shared" si="1154"/>
        <v>0.70202935494792185</v>
      </c>
      <c r="DZ1442" s="615">
        <f t="shared" si="1154"/>
        <v>0.70161453077699298</v>
      </c>
      <c r="EA1442" s="615">
        <f t="shared" si="1154"/>
        <v>0.70116873420629455</v>
      </c>
      <c r="EB1442" s="616">
        <f t="shared" si="1154"/>
        <v>0.69839526032879506</v>
      </c>
      <c r="EC1442" s="616">
        <f t="shared" si="1148"/>
        <v>0.69839008877699749</v>
      </c>
      <c r="ED1442" s="616">
        <f t="shared" si="1148"/>
        <v>0.698737502118285</v>
      </c>
      <c r="EE1442" s="616">
        <f t="shared" si="1148"/>
        <v>0.70116061044786748</v>
      </c>
      <c r="EF1442" s="553"/>
      <c r="EG1442" s="275">
        <f t="shared" si="1169"/>
        <v>24853</v>
      </c>
      <c r="EH1442" s="275">
        <f t="shared" si="1169"/>
        <v>16345</v>
      </c>
      <c r="EI1442" s="275">
        <f t="shared" si="1169"/>
        <v>8508</v>
      </c>
      <c r="EJ1442" s="275">
        <f t="shared" si="1169"/>
        <v>5370</v>
      </c>
      <c r="EK1442" s="275">
        <f t="shared" si="1169"/>
        <v>3858</v>
      </c>
      <c r="EL1442" s="275">
        <f t="shared" si="1169"/>
        <v>251793</v>
      </c>
      <c r="EM1442" s="275">
        <f t="shared" si="1169"/>
        <v>248857</v>
      </c>
      <c r="EN1442" s="617">
        <f t="shared" si="1102"/>
        <v>0.65766708244477523</v>
      </c>
      <c r="EO1442" s="275">
        <f t="shared" si="1103"/>
        <v>63.117066290550071</v>
      </c>
      <c r="EP1442" s="617">
        <f t="shared" si="1104"/>
        <v>0.15523276867983746</v>
      </c>
      <c r="EQ1442" s="275">
        <f t="shared" si="1105"/>
        <v>15322.109828311352</v>
      </c>
      <c r="ER1442" s="275">
        <f t="shared" si="1106"/>
        <v>1798.2214685542301</v>
      </c>
      <c r="ES1442" s="618"/>
      <c r="ET1442" s="274">
        <f t="shared" si="1170"/>
        <v>48089</v>
      </c>
      <c r="EU1442" s="274">
        <f t="shared" si="1170"/>
        <v>30819</v>
      </c>
      <c r="EV1442" s="274">
        <f t="shared" si="1170"/>
        <v>17273</v>
      </c>
      <c r="EW1442" s="274">
        <f t="shared" si="1170"/>
        <v>9487</v>
      </c>
      <c r="EX1442" s="274">
        <f t="shared" si="1170"/>
        <v>8622</v>
      </c>
      <c r="EY1442" s="274">
        <f t="shared" si="1170"/>
        <v>325741</v>
      </c>
      <c r="EZ1442" s="274">
        <f t="shared" si="1170"/>
        <v>319574</v>
      </c>
      <c r="FA1442" s="619">
        <f t="shared" si="1067"/>
        <v>0.6408742123978457</v>
      </c>
      <c r="FB1442" s="620">
        <f t="shared" si="1068"/>
        <v>54.923869623111209</v>
      </c>
      <c r="FC1442" s="619">
        <f t="shared" si="1069"/>
        <v>0.17929256170849883</v>
      </c>
      <c r="FD1442" s="274">
        <f t="shared" si="1070"/>
        <v>26468.881718911649</v>
      </c>
      <c r="FE1442" s="274">
        <f t="shared" si="1071"/>
        <v>2473.8662511134612</v>
      </c>
      <c r="FF1442" s="274">
        <f>FF1210</f>
        <v>15195</v>
      </c>
      <c r="FG1442" s="620">
        <f t="shared" si="1126"/>
        <v>69.496544916090812</v>
      </c>
      <c r="FH1442" s="274">
        <f t="shared" si="1171"/>
        <v>10560</v>
      </c>
      <c r="FI1442" s="274">
        <f t="shared" si="1171"/>
        <v>15195</v>
      </c>
      <c r="FJ1442" s="274">
        <f t="shared" si="1171"/>
        <v>198</v>
      </c>
      <c r="FK1442" s="274">
        <f t="shared" si="1072"/>
        <v>4437</v>
      </c>
      <c r="FL1442" s="274">
        <f>FL1210</f>
        <v>1010</v>
      </c>
      <c r="FM1442" s="274">
        <f t="shared" si="1072"/>
        <v>3229</v>
      </c>
      <c r="FN1442" s="553"/>
      <c r="FO1442" s="413">
        <v>10849</v>
      </c>
      <c r="FP1442" s="413">
        <v>12464</v>
      </c>
      <c r="FQ1442" s="413">
        <v>14317</v>
      </c>
      <c r="FR1442" s="413">
        <v>16904</v>
      </c>
      <c r="FS1442" s="413">
        <f t="shared" si="1080"/>
        <v>-1</v>
      </c>
      <c r="FT1442" s="413">
        <f t="shared" si="1079"/>
        <v>5</v>
      </c>
      <c r="FU1442" s="413">
        <f t="shared" si="1079"/>
        <v>12</v>
      </c>
      <c r="FV1442" s="413">
        <f t="shared" si="1079"/>
        <v>-57</v>
      </c>
      <c r="FW1442" s="553"/>
      <c r="FX1442" s="553"/>
      <c r="FY1442" s="553"/>
    </row>
    <row r="1443" spans="1:181">
      <c r="D1443" s="622" t="s">
        <v>2942</v>
      </c>
      <c r="E1443" s="392"/>
      <c r="F1443" s="629" t="s">
        <v>2941</v>
      </c>
      <c r="G1443" s="371" t="s">
        <v>2942</v>
      </c>
      <c r="H1443" s="371"/>
      <c r="I1443" s="392"/>
      <c r="J1443" s="561"/>
      <c r="O1443" s="275">
        <f t="shared" si="1166"/>
        <v>19089</v>
      </c>
      <c r="P1443" s="275">
        <f t="shared" si="1166"/>
        <v>32300</v>
      </c>
      <c r="Q1443" s="275">
        <f t="shared" si="1166"/>
        <v>35054</v>
      </c>
      <c r="R1443" s="275">
        <f t="shared" si="1166"/>
        <v>38288</v>
      </c>
      <c r="S1443" s="274">
        <f t="shared" si="1166"/>
        <v>33812</v>
      </c>
      <c r="T1443" s="274">
        <f t="shared" si="1166"/>
        <v>36578</v>
      </c>
      <c r="U1443" s="274">
        <f t="shared" si="1166"/>
        <v>39813</v>
      </c>
      <c r="V1443" s="274">
        <f t="shared" si="1166"/>
        <v>42993</v>
      </c>
      <c r="W1443" s="275">
        <f t="shared" si="1166"/>
        <v>13475</v>
      </c>
      <c r="X1443" s="275">
        <f t="shared" si="1166"/>
        <v>22907</v>
      </c>
      <c r="Y1443" s="275">
        <f t="shared" si="1166"/>
        <v>24811</v>
      </c>
      <c r="Z1443" s="275">
        <f t="shared" si="1166"/>
        <v>27075</v>
      </c>
      <c r="AA1443" s="274">
        <f t="shared" si="1166"/>
        <v>24410</v>
      </c>
      <c r="AB1443" s="274">
        <f t="shared" si="1166"/>
        <v>26342</v>
      </c>
      <c r="AC1443" s="274">
        <f t="shared" si="1166"/>
        <v>28604</v>
      </c>
      <c r="AD1443" s="274">
        <f t="shared" si="1166"/>
        <v>30759</v>
      </c>
      <c r="AE1443" s="275">
        <f t="shared" si="1166"/>
        <v>242</v>
      </c>
      <c r="AF1443" s="275">
        <f t="shared" si="1166"/>
        <v>274</v>
      </c>
      <c r="AG1443" s="275">
        <f t="shared" si="1166"/>
        <v>280</v>
      </c>
      <c r="AH1443" s="275">
        <f t="shared" si="1166"/>
        <v>300</v>
      </c>
      <c r="AI1443" s="274">
        <f t="shared" si="1166"/>
        <v>293</v>
      </c>
      <c r="AJ1443" s="274">
        <f t="shared" si="1166"/>
        <v>292</v>
      </c>
      <c r="AK1443" s="274">
        <f t="shared" si="1166"/>
        <v>311</v>
      </c>
      <c r="AL1443" s="274">
        <f t="shared" si="1166"/>
        <v>350</v>
      </c>
      <c r="AM1443" s="275">
        <f t="shared" si="1166"/>
        <v>5618</v>
      </c>
      <c r="AN1443" s="275">
        <f t="shared" si="1166"/>
        <v>9393</v>
      </c>
      <c r="AO1443" s="275">
        <f t="shared" si="1166"/>
        <v>10237</v>
      </c>
      <c r="AP1443" s="275">
        <f t="shared" si="1166"/>
        <v>11217</v>
      </c>
      <c r="AQ1443" s="274">
        <f t="shared" si="1166"/>
        <v>9402</v>
      </c>
      <c r="AR1443" s="274">
        <f t="shared" si="1166"/>
        <v>10237</v>
      </c>
      <c r="AS1443" s="274">
        <f t="shared" si="1166"/>
        <v>11209</v>
      </c>
      <c r="AT1443" s="274">
        <f t="shared" si="1166"/>
        <v>12231</v>
      </c>
      <c r="AU1443" s="275">
        <f t="shared" si="1166"/>
        <v>4000</v>
      </c>
      <c r="AV1443" s="275">
        <f t="shared" si="1166"/>
        <v>6901</v>
      </c>
      <c r="AW1443" s="275">
        <f t="shared" si="1166"/>
        <v>7498</v>
      </c>
      <c r="AX1443" s="275">
        <f t="shared" si="1166"/>
        <v>8226</v>
      </c>
      <c r="AY1443" s="274">
        <f t="shared" si="1166"/>
        <v>6901</v>
      </c>
      <c r="AZ1443" s="274">
        <f t="shared" si="1166"/>
        <v>7499</v>
      </c>
      <c r="BA1443" s="274">
        <f t="shared" si="1166"/>
        <v>8225</v>
      </c>
      <c r="BB1443" s="274">
        <f t="shared" si="1166"/>
        <v>8997</v>
      </c>
      <c r="BC1443" s="275">
        <f t="shared" si="1166"/>
        <v>1602</v>
      </c>
      <c r="BD1443" s="275">
        <f t="shared" si="1145"/>
        <v>2102.3475618817997</v>
      </c>
      <c r="BE1443" s="275">
        <f t="shared" si="1145"/>
        <v>2211.7648677322873</v>
      </c>
      <c r="BF1443" s="275">
        <f t="shared" si="1145"/>
        <v>1724</v>
      </c>
      <c r="BG1443" s="274">
        <f t="shared" si="1145"/>
        <v>1924</v>
      </c>
      <c r="BH1443" s="274">
        <f t="shared" si="1145"/>
        <v>1948</v>
      </c>
      <c r="BI1443" s="274">
        <f t="shared" si="1145"/>
        <v>2031</v>
      </c>
      <c r="BJ1443" s="274">
        <f t="shared" si="1145"/>
        <v>2469</v>
      </c>
      <c r="BK1443" s="275">
        <f t="shared" si="1167"/>
        <v>16</v>
      </c>
      <c r="BL1443" s="275">
        <f t="shared" si="1167"/>
        <v>389.65243811820017</v>
      </c>
      <c r="BM1443" s="275">
        <f t="shared" si="1167"/>
        <v>527.23513226771286</v>
      </c>
      <c r="BN1443" s="275">
        <f t="shared" si="1167"/>
        <v>1267</v>
      </c>
      <c r="BO1443" s="274">
        <f t="shared" si="1167"/>
        <v>577</v>
      </c>
      <c r="BP1443" s="274">
        <f t="shared" si="1167"/>
        <v>790</v>
      </c>
      <c r="BQ1443" s="274">
        <f t="shared" si="1167"/>
        <v>953</v>
      </c>
      <c r="BR1443" s="274">
        <f t="shared" si="1167"/>
        <v>765</v>
      </c>
      <c r="BS1443" s="275">
        <f t="shared" si="1167"/>
        <v>62</v>
      </c>
      <c r="BT1443" s="275">
        <f t="shared" si="1167"/>
        <v>520</v>
      </c>
      <c r="BU1443" s="275">
        <f t="shared" si="1167"/>
        <v>1257</v>
      </c>
      <c r="BV1443" s="275">
        <f t="shared" si="1167"/>
        <v>1267</v>
      </c>
      <c r="BW1443" s="274">
        <f t="shared" si="1167"/>
        <v>577</v>
      </c>
      <c r="BX1443" s="274">
        <f t="shared" si="1167"/>
        <v>790</v>
      </c>
      <c r="BY1443" s="274">
        <f t="shared" si="1167"/>
        <v>953</v>
      </c>
      <c r="BZ1443" s="274">
        <f t="shared" si="1167"/>
        <v>765</v>
      </c>
      <c r="CA1443" s="275">
        <f t="shared" si="1167"/>
        <v>46</v>
      </c>
      <c r="CB1443" s="275">
        <f t="shared" si="1167"/>
        <v>130.34756188179983</v>
      </c>
      <c r="CC1443" s="275">
        <f t="shared" si="1167"/>
        <v>729.76486773228714</v>
      </c>
      <c r="CD1443" s="275">
        <f t="shared" si="1167"/>
        <v>0</v>
      </c>
      <c r="CE1443" s="274">
        <f t="shared" si="1167"/>
        <v>0</v>
      </c>
      <c r="CF1443" s="274">
        <f t="shared" si="1167"/>
        <v>0</v>
      </c>
      <c r="CG1443" s="274">
        <f t="shared" si="1167"/>
        <v>0</v>
      </c>
      <c r="CH1443" s="274">
        <f t="shared" si="1167"/>
        <v>0</v>
      </c>
      <c r="CI1443" s="562"/>
      <c r="CJ1443" s="275">
        <f t="shared" si="1168"/>
        <v>1595</v>
      </c>
      <c r="CK1443" s="275">
        <f t="shared" si="1168"/>
        <v>2406</v>
      </c>
      <c r="CL1443" s="275">
        <f t="shared" si="1168"/>
        <v>2544</v>
      </c>
      <c r="CM1443" s="275">
        <f t="shared" si="1168"/>
        <v>2658</v>
      </c>
      <c r="CN1443" s="274">
        <f t="shared" si="1168"/>
        <v>1924</v>
      </c>
      <c r="CO1443" s="274">
        <f t="shared" si="1168"/>
        <v>1767.0638567864678</v>
      </c>
      <c r="CP1443" s="274">
        <f t="shared" si="1168"/>
        <v>1882.688651316985</v>
      </c>
      <c r="CQ1443" s="274">
        <f t="shared" si="1168"/>
        <v>2063.4274472262637</v>
      </c>
      <c r="CR1443" s="275">
        <f t="shared" si="1168"/>
        <v>1117</v>
      </c>
      <c r="CS1443" s="275">
        <f t="shared" si="1168"/>
        <v>1573</v>
      </c>
      <c r="CT1443" s="275">
        <f t="shared" si="1168"/>
        <v>1643</v>
      </c>
      <c r="CU1443" s="275">
        <f t="shared" si="1168"/>
        <v>1753</v>
      </c>
      <c r="CV1443" s="274">
        <f t="shared" si="1168"/>
        <v>117</v>
      </c>
      <c r="CW1443" s="274">
        <f t="shared" si="1168"/>
        <v>-190.9361432135322</v>
      </c>
      <c r="CX1443" s="274">
        <f t="shared" si="1168"/>
        <v>-25.31134868301497</v>
      </c>
      <c r="CY1443" s="274">
        <f t="shared" si="1168"/>
        <v>20.427447226263553</v>
      </c>
      <c r="CZ1443" s="275">
        <f t="shared" si="1168"/>
        <v>171</v>
      </c>
      <c r="DA1443" s="275">
        <f t="shared" si="1168"/>
        <v>242</v>
      </c>
      <c r="DB1443" s="275">
        <f t="shared" si="1168"/>
        <v>265</v>
      </c>
      <c r="DC1443" s="275">
        <f t="shared" si="1168"/>
        <v>247</v>
      </c>
      <c r="DD1443" s="274">
        <f t="shared" si="1168"/>
        <v>1223</v>
      </c>
      <c r="DE1443" s="274">
        <f t="shared" si="1168"/>
        <v>1332</v>
      </c>
      <c r="DF1443" s="274">
        <f t="shared" si="1168"/>
        <v>1272</v>
      </c>
      <c r="DG1443" s="274">
        <f t="shared" si="1168"/>
        <v>1388</v>
      </c>
      <c r="DH1443" s="275">
        <f t="shared" si="1168"/>
        <v>307</v>
      </c>
      <c r="DI1443" s="275">
        <f t="shared" si="1168"/>
        <v>591</v>
      </c>
      <c r="DJ1443" s="275">
        <f t="shared" si="1168"/>
        <v>636</v>
      </c>
      <c r="DK1443" s="275">
        <f t="shared" si="1168"/>
        <v>658</v>
      </c>
      <c r="DL1443" s="274">
        <f t="shared" si="1168"/>
        <v>584</v>
      </c>
      <c r="DM1443" s="274">
        <f t="shared" si="1168"/>
        <v>626</v>
      </c>
      <c r="DN1443" s="274">
        <f t="shared" si="1168"/>
        <v>636</v>
      </c>
      <c r="DO1443" s="274">
        <f t="shared" si="1168"/>
        <v>655</v>
      </c>
      <c r="DP1443" s="275">
        <f t="shared" si="1168"/>
        <v>7</v>
      </c>
      <c r="DQ1443" s="275">
        <f t="shared" si="1168"/>
        <v>-303.65243811820017</v>
      </c>
      <c r="DR1443" s="275">
        <f t="shared" si="1168"/>
        <v>-332.23513226771286</v>
      </c>
      <c r="DS1443" s="275">
        <f t="shared" si="1168"/>
        <v>-934</v>
      </c>
      <c r="DT1443" s="274">
        <f t="shared" si="1168"/>
        <v>0</v>
      </c>
      <c r="DU1443" s="274">
        <f t="shared" si="1168"/>
        <v>180.93614321353212</v>
      </c>
      <c r="DV1443" s="274">
        <f t="shared" si="1168"/>
        <v>148.31134868301507</v>
      </c>
      <c r="DW1443" s="274">
        <f t="shared" si="1168"/>
        <v>405.57255277373645</v>
      </c>
      <c r="DX1443" s="615">
        <f t="shared" si="1154"/>
        <v>0.70590392372570587</v>
      </c>
      <c r="DY1443" s="615">
        <f t="shared" si="1154"/>
        <v>0.7091950464396285</v>
      </c>
      <c r="DZ1443" s="615">
        <f t="shared" si="1154"/>
        <v>0.70779368973583612</v>
      </c>
      <c r="EA1443" s="615">
        <f t="shared" si="1154"/>
        <v>0.70714061847053911</v>
      </c>
      <c r="EB1443" s="616">
        <f t="shared" si="1154"/>
        <v>0.7219330415237194</v>
      </c>
      <c r="EC1443" s="616">
        <f t="shared" si="1148"/>
        <v>0.72015965881130739</v>
      </c>
      <c r="ED1443" s="616">
        <f t="shared" si="1148"/>
        <v>0.71845879486599851</v>
      </c>
      <c r="EE1443" s="616">
        <f t="shared" si="1148"/>
        <v>0.71544204870560324</v>
      </c>
      <c r="EF1443" s="553"/>
      <c r="EG1443" s="275">
        <f t="shared" si="1169"/>
        <v>19079</v>
      </c>
      <c r="EH1443" s="275">
        <f t="shared" si="1169"/>
        <v>12230</v>
      </c>
      <c r="EI1443" s="275">
        <f t="shared" si="1169"/>
        <v>6852</v>
      </c>
      <c r="EJ1443" s="275">
        <f t="shared" si="1169"/>
        <v>4291</v>
      </c>
      <c r="EK1443" s="275">
        <f t="shared" si="1169"/>
        <v>4012</v>
      </c>
      <c r="EL1443" s="275">
        <f t="shared" si="1169"/>
        <v>213837</v>
      </c>
      <c r="EM1443" s="275">
        <f t="shared" si="1169"/>
        <v>208086</v>
      </c>
      <c r="EN1443" s="617">
        <f t="shared" si="1102"/>
        <v>0.64101892132711358</v>
      </c>
      <c r="EO1443" s="275">
        <f t="shared" si="1103"/>
        <v>62.62405137186223</v>
      </c>
      <c r="EP1443" s="617">
        <f t="shared" si="1104"/>
        <v>0.21028355783846114</v>
      </c>
      <c r="EQ1443" s="275">
        <f t="shared" si="1105"/>
        <v>18761.954198758867</v>
      </c>
      <c r="ER1443" s="275">
        <f t="shared" si="1106"/>
        <v>1718.4401321248586</v>
      </c>
      <c r="ES1443" s="618"/>
      <c r="ET1443" s="274">
        <f t="shared" si="1170"/>
        <v>38101</v>
      </c>
      <c r="EU1443" s="274">
        <f t="shared" si="1170"/>
        <v>24380</v>
      </c>
      <c r="EV1443" s="274">
        <f t="shared" si="1170"/>
        <v>13722</v>
      </c>
      <c r="EW1443" s="274">
        <f t="shared" si="1170"/>
        <v>8446</v>
      </c>
      <c r="EX1443" s="274">
        <f t="shared" si="1170"/>
        <v>5885</v>
      </c>
      <c r="EY1443" s="274">
        <f t="shared" si="1170"/>
        <v>310172</v>
      </c>
      <c r="EZ1443" s="274">
        <f t="shared" si="1170"/>
        <v>302048</v>
      </c>
      <c r="FA1443" s="619">
        <f t="shared" si="1067"/>
        <v>0.63987821841946402</v>
      </c>
      <c r="FB1443" s="620">
        <f t="shared" si="1068"/>
        <v>61.550794344847695</v>
      </c>
      <c r="FC1443" s="619">
        <f t="shared" si="1069"/>
        <v>0.15445788824440304</v>
      </c>
      <c r="FD1443" s="274">
        <f t="shared" si="1070"/>
        <v>18973.343822137394</v>
      </c>
      <c r="FE1443" s="274">
        <f t="shared" si="1071"/>
        <v>2330.2035879507007</v>
      </c>
      <c r="FF1443" s="274">
        <f>FF1211</f>
        <v>10087</v>
      </c>
      <c r="FG1443" s="620">
        <f t="shared" si="1126"/>
        <v>70.734608902547834</v>
      </c>
      <c r="FH1443" s="274">
        <f t="shared" si="1171"/>
        <v>7135</v>
      </c>
      <c r="FI1443" s="274">
        <f t="shared" si="1171"/>
        <v>10087</v>
      </c>
      <c r="FJ1443" s="274">
        <f t="shared" si="1171"/>
        <v>205</v>
      </c>
      <c r="FK1443" s="274">
        <f t="shared" si="1072"/>
        <v>2747</v>
      </c>
      <c r="FL1443" s="274">
        <f>FL1211</f>
        <v>719</v>
      </c>
      <c r="FM1443" s="274">
        <f t="shared" si="1072"/>
        <v>1823</v>
      </c>
      <c r="FN1443" s="553"/>
      <c r="FO1443" s="413">
        <v>6904</v>
      </c>
      <c r="FP1443" s="413">
        <v>7501</v>
      </c>
      <c r="FQ1443" s="413">
        <v>8228</v>
      </c>
      <c r="FR1443" s="413">
        <v>8985</v>
      </c>
      <c r="FS1443" s="413">
        <f t="shared" si="1080"/>
        <v>-3</v>
      </c>
      <c r="FT1443" s="413">
        <f t="shared" si="1079"/>
        <v>-2</v>
      </c>
      <c r="FU1443" s="413">
        <f t="shared" si="1079"/>
        <v>-3</v>
      </c>
      <c r="FV1443" s="413">
        <f t="shared" si="1079"/>
        <v>12</v>
      </c>
      <c r="FW1443" s="553"/>
      <c r="FX1443" s="553"/>
      <c r="FY1443" s="553"/>
    </row>
    <row r="1444" spans="1:181" s="325" customFormat="1">
      <c r="A1444" s="294"/>
      <c r="B1444" s="295"/>
      <c r="C1444" s="294"/>
      <c r="D1444" s="293"/>
      <c r="E1444" s="295" t="s">
        <v>31</v>
      </c>
      <c r="F1444" s="558" t="s">
        <v>2832</v>
      </c>
      <c r="G1444" s="558"/>
      <c r="H1444" s="558"/>
      <c r="I1444" s="295"/>
      <c r="J1444" s="559"/>
      <c r="K1444" s="294"/>
      <c r="L1444" s="295"/>
      <c r="M1444" s="295"/>
      <c r="N1444" s="328"/>
      <c r="O1444" s="273">
        <f t="shared" ref="O1444:BC1444" si="1172">SUM(O1445,O1448,O1452,O1455,O1463,O1467,O1470,O1473,O1474,O1477,O1478,O1482,O1493,O1494)</f>
        <v>653045</v>
      </c>
      <c r="P1444" s="273">
        <f t="shared" si="1172"/>
        <v>967803</v>
      </c>
      <c r="Q1444" s="273">
        <f t="shared" si="1172"/>
        <v>1037110</v>
      </c>
      <c r="R1444" s="273">
        <f t="shared" si="1172"/>
        <v>1123755</v>
      </c>
      <c r="S1444" s="272">
        <f>SUM(S1445,S1448,S1452,S1455,S1463,S1467,S1470,S1473,S1474,S1477,S1478,S1482,S1493,S1494)</f>
        <v>987677</v>
      </c>
      <c r="T1444" s="272">
        <f>SUM(T1445,T1448,T1452,T1455,T1463,T1467,T1470,T1473,T1474,T1477,T1478,T1482,T1493,T1494)</f>
        <v>1057440</v>
      </c>
      <c r="U1444" s="272">
        <f>SUM(U1445,U1448,U1452,U1455,U1463,U1467,U1470,U1473,U1474,U1477,U1478,U1482,U1493,U1494)</f>
        <v>1148374</v>
      </c>
      <c r="V1444" s="272">
        <f>SUM(V1445,V1448,V1452,V1455,V1463,V1467,V1470,V1473,V1474,V1477,V1478,V1482,V1493,V1494)</f>
        <v>1243201</v>
      </c>
      <c r="W1444" s="273">
        <f t="shared" si="1172"/>
        <v>297024</v>
      </c>
      <c r="X1444" s="273">
        <f t="shared" si="1172"/>
        <v>440856</v>
      </c>
      <c r="Y1444" s="273">
        <f t="shared" si="1172"/>
        <v>471064</v>
      </c>
      <c r="Z1444" s="273">
        <f t="shared" si="1172"/>
        <v>508616</v>
      </c>
      <c r="AA1444" s="272">
        <f>SUM(AA1445,AA1448,AA1452,AA1455,AA1463,AA1467,AA1470,AA1473,AA1474,AA1477,AA1478,AA1482,AA1493,AA1494)</f>
        <v>443576</v>
      </c>
      <c r="AB1444" s="272">
        <f>SUM(AB1445,AB1448,AB1452,AB1455,AB1463,AB1467,AB1470,AB1473,AB1474,AB1477,AB1478,AB1482,AB1493,AB1494)</f>
        <v>473686</v>
      </c>
      <c r="AC1444" s="272">
        <f>SUM(AC1445,AC1448,AC1452,AC1455,AC1463,AC1467,AC1470,AC1473,AC1474,AC1477,AC1478,AC1482,AC1493,AC1494)</f>
        <v>514455</v>
      </c>
      <c r="AD1444" s="272">
        <f>SUM(AD1445,AD1448,AD1452,AD1455,AD1463,AD1467,AD1470,AD1473,AD1474,AD1477,AD1478,AD1482,AD1493,AD1494)</f>
        <v>556847</v>
      </c>
      <c r="AE1444" s="273">
        <f t="shared" si="1172"/>
        <v>15685</v>
      </c>
      <c r="AF1444" s="273">
        <f t="shared" si="1172"/>
        <v>19393</v>
      </c>
      <c r="AG1444" s="273">
        <f t="shared" si="1172"/>
        <v>19488</v>
      </c>
      <c r="AH1444" s="273">
        <f t="shared" si="1172"/>
        <v>20368</v>
      </c>
      <c r="AI1444" s="272">
        <f t="shared" si="1172"/>
        <v>19452</v>
      </c>
      <c r="AJ1444" s="272">
        <f t="shared" si="1172"/>
        <v>19545</v>
      </c>
      <c r="AK1444" s="272">
        <f t="shared" si="1172"/>
        <v>20434</v>
      </c>
      <c r="AL1444" s="272">
        <f t="shared" si="1172"/>
        <v>21707</v>
      </c>
      <c r="AM1444" s="273">
        <f t="shared" si="1172"/>
        <v>420373</v>
      </c>
      <c r="AN1444" s="273">
        <f t="shared" si="1172"/>
        <v>624601</v>
      </c>
      <c r="AO1444" s="273">
        <f t="shared" si="1172"/>
        <v>669930</v>
      </c>
      <c r="AP1444" s="273">
        <f t="shared" si="1172"/>
        <v>725458</v>
      </c>
      <c r="AQ1444" s="272">
        <f t="shared" si="1172"/>
        <v>643884</v>
      </c>
      <c r="AR1444" s="272">
        <f t="shared" si="1172"/>
        <v>689971</v>
      </c>
      <c r="AS1444" s="272">
        <f t="shared" si="1172"/>
        <v>746587</v>
      </c>
      <c r="AT1444" s="272">
        <f t="shared" si="1172"/>
        <v>804007</v>
      </c>
      <c r="AU1444" s="273">
        <f t="shared" si="1172"/>
        <v>157894</v>
      </c>
      <c r="AV1444" s="273">
        <f t="shared" si="1172"/>
        <v>244593</v>
      </c>
      <c r="AW1444" s="273">
        <f t="shared" si="1172"/>
        <v>263374</v>
      </c>
      <c r="AX1444" s="273">
        <f t="shared" si="1172"/>
        <v>285756</v>
      </c>
      <c r="AY1444" s="272">
        <f t="shared" si="1172"/>
        <v>252684.61</v>
      </c>
      <c r="AZ1444" s="272">
        <f t="shared" si="1172"/>
        <v>273029.7</v>
      </c>
      <c r="BA1444" s="272">
        <f t="shared" si="1172"/>
        <v>295770.81</v>
      </c>
      <c r="BB1444" s="272">
        <f t="shared" si="1172"/>
        <v>317980.98</v>
      </c>
      <c r="BC1444" s="273">
        <f t="shared" si="1172"/>
        <v>254742</v>
      </c>
      <c r="BD1444" s="273">
        <f t="shared" si="1145"/>
        <v>359366.97252842999</v>
      </c>
      <c r="BE1444" s="273">
        <f t="shared" si="1145"/>
        <v>381829.480828</v>
      </c>
      <c r="BF1444" s="273">
        <f t="shared" si="1145"/>
        <v>415087.76485400001</v>
      </c>
      <c r="BG1444" s="272">
        <f t="shared" si="1145"/>
        <v>371120.39</v>
      </c>
      <c r="BH1444" s="272">
        <f t="shared" si="1145"/>
        <v>392705.3</v>
      </c>
      <c r="BI1444" s="272">
        <f t="shared" si="1145"/>
        <v>427608.19</v>
      </c>
      <c r="BJ1444" s="272">
        <f t="shared" si="1145"/>
        <v>469999.02</v>
      </c>
      <c r="BK1444" s="273">
        <f t="shared" ref="BK1444:CH1444" si="1173">SUM(BK1445,BK1448,BK1452,BK1455,BK1463,BK1467,BK1470,BK1473,BK1474,BK1477,BK1478,BK1482,BK1493,BK1494)</f>
        <v>7737</v>
      </c>
      <c r="BL1444" s="273">
        <f t="shared" si="1173"/>
        <v>20641.02747157</v>
      </c>
      <c r="BM1444" s="273">
        <f t="shared" si="1173"/>
        <v>24726.519172</v>
      </c>
      <c r="BN1444" s="273">
        <f t="shared" si="1173"/>
        <v>24614.235145999999</v>
      </c>
      <c r="BO1444" s="272">
        <f t="shared" si="1173"/>
        <v>20079</v>
      </c>
      <c r="BP1444" s="272">
        <f t="shared" si="1173"/>
        <v>24236</v>
      </c>
      <c r="BQ1444" s="272">
        <f t="shared" si="1173"/>
        <v>23208</v>
      </c>
      <c r="BR1444" s="272">
        <f t="shared" si="1173"/>
        <v>16027</v>
      </c>
      <c r="BS1444" s="273">
        <f t="shared" si="1173"/>
        <v>12997</v>
      </c>
      <c r="BT1444" s="273">
        <f t="shared" si="1173"/>
        <v>23083</v>
      </c>
      <c r="BU1444" s="273">
        <f t="shared" si="1173"/>
        <v>27887</v>
      </c>
      <c r="BV1444" s="273">
        <f t="shared" si="1173"/>
        <v>27822</v>
      </c>
      <c r="BW1444" s="272">
        <f t="shared" si="1173"/>
        <v>22721</v>
      </c>
      <c r="BX1444" s="272">
        <f t="shared" si="1173"/>
        <v>27396</v>
      </c>
      <c r="BY1444" s="272">
        <f t="shared" si="1173"/>
        <v>26416</v>
      </c>
      <c r="BZ1444" s="272">
        <f t="shared" si="1173"/>
        <v>18931</v>
      </c>
      <c r="CA1444" s="273">
        <f t="shared" si="1173"/>
        <v>5260</v>
      </c>
      <c r="CB1444" s="273">
        <f t="shared" si="1173"/>
        <v>2441.9725284300002</v>
      </c>
      <c r="CC1444" s="273">
        <f t="shared" si="1173"/>
        <v>3160.4808279999997</v>
      </c>
      <c r="CD1444" s="273">
        <f t="shared" si="1173"/>
        <v>3207.7648539999996</v>
      </c>
      <c r="CE1444" s="272">
        <f t="shared" si="1173"/>
        <v>2642</v>
      </c>
      <c r="CF1444" s="272">
        <f t="shared" si="1173"/>
        <v>3160</v>
      </c>
      <c r="CG1444" s="272">
        <f t="shared" si="1173"/>
        <v>3208</v>
      </c>
      <c r="CH1444" s="272">
        <f t="shared" si="1173"/>
        <v>2904</v>
      </c>
      <c r="CI1444" s="560"/>
      <c r="CJ1444" s="273">
        <f t="shared" ref="CJ1444:DW1444" si="1174">SUM(CJ1445,CJ1448,CJ1452,CJ1455,CJ1463,CJ1467,CJ1470,CJ1473,CJ1474,CJ1477,CJ1478,CJ1482,CJ1493,CJ1494)</f>
        <v>254736</v>
      </c>
      <c r="CK1444" s="273">
        <f t="shared" si="1174"/>
        <v>378749</v>
      </c>
      <c r="CL1444" s="273">
        <f t="shared" si="1174"/>
        <v>404788</v>
      </c>
      <c r="CM1444" s="273">
        <f t="shared" si="1174"/>
        <v>432196</v>
      </c>
      <c r="CN1444" s="272">
        <f t="shared" si="1174"/>
        <v>371120.39</v>
      </c>
      <c r="CO1444" s="272">
        <f t="shared" si="1174"/>
        <v>396599.52277651825</v>
      </c>
      <c r="CP1444" s="272">
        <f t="shared" si="1174"/>
        <v>428663.69217883929</v>
      </c>
      <c r="CQ1444" s="272">
        <f t="shared" si="1174"/>
        <v>462967.94456850813</v>
      </c>
      <c r="CR1444" s="273">
        <f t="shared" si="1174"/>
        <v>147820</v>
      </c>
      <c r="CS1444" s="273">
        <f t="shared" si="1174"/>
        <v>212074</v>
      </c>
      <c r="CT1444" s="273">
        <f t="shared" si="1174"/>
        <v>226555</v>
      </c>
      <c r="CU1444" s="273">
        <f t="shared" si="1174"/>
        <v>245435</v>
      </c>
      <c r="CV1444" s="272">
        <f t="shared" si="1174"/>
        <v>203142.39</v>
      </c>
      <c r="CW1444" s="272">
        <f t="shared" si="1174"/>
        <v>216634.52277651831</v>
      </c>
      <c r="CX1444" s="272">
        <f t="shared" si="1174"/>
        <v>236236.69217883921</v>
      </c>
      <c r="CY1444" s="272">
        <f t="shared" si="1174"/>
        <v>256060.94456850813</v>
      </c>
      <c r="CZ1444" s="273">
        <f t="shared" si="1174"/>
        <v>45902</v>
      </c>
      <c r="DA1444" s="273">
        <f t="shared" si="1174"/>
        <v>68057</v>
      </c>
      <c r="DB1444" s="273">
        <f t="shared" si="1174"/>
        <v>72415</v>
      </c>
      <c r="DC1444" s="273">
        <f t="shared" si="1174"/>
        <v>73934</v>
      </c>
      <c r="DD1444" s="272">
        <f t="shared" si="1174"/>
        <v>67976</v>
      </c>
      <c r="DE1444" s="272">
        <f t="shared" si="1174"/>
        <v>71978</v>
      </c>
      <c r="DF1444" s="272">
        <f t="shared" si="1174"/>
        <v>73556</v>
      </c>
      <c r="DG1444" s="272">
        <f t="shared" si="1174"/>
        <v>79841</v>
      </c>
      <c r="DH1444" s="273">
        <f t="shared" si="1174"/>
        <v>61014</v>
      </c>
      <c r="DI1444" s="273">
        <f t="shared" si="1174"/>
        <v>98618</v>
      </c>
      <c r="DJ1444" s="273">
        <f t="shared" si="1174"/>
        <v>105818</v>
      </c>
      <c r="DK1444" s="273">
        <f t="shared" si="1174"/>
        <v>112827</v>
      </c>
      <c r="DL1444" s="272">
        <f t="shared" si="1174"/>
        <v>100002</v>
      </c>
      <c r="DM1444" s="272">
        <f t="shared" si="1174"/>
        <v>107987</v>
      </c>
      <c r="DN1444" s="272">
        <f t="shared" si="1174"/>
        <v>118871</v>
      </c>
      <c r="DO1444" s="272">
        <f t="shared" si="1174"/>
        <v>127066</v>
      </c>
      <c r="DP1444" s="273">
        <f t="shared" si="1174"/>
        <v>6</v>
      </c>
      <c r="DQ1444" s="273">
        <f t="shared" si="1174"/>
        <v>-19382.02747157</v>
      </c>
      <c r="DR1444" s="273">
        <f t="shared" si="1174"/>
        <v>-22958.519172</v>
      </c>
      <c r="DS1444" s="273">
        <f t="shared" si="1174"/>
        <v>-17108.235145999999</v>
      </c>
      <c r="DT1444" s="272">
        <f t="shared" si="1174"/>
        <v>0</v>
      </c>
      <c r="DU1444" s="272">
        <f t="shared" si="1174"/>
        <v>-3894.2227765182402</v>
      </c>
      <c r="DV1444" s="272">
        <f t="shared" si="1174"/>
        <v>-1055.5021788392064</v>
      </c>
      <c r="DW1444" s="272">
        <f t="shared" si="1174"/>
        <v>7031.0754314918331</v>
      </c>
      <c r="DX1444" s="610">
        <f t="shared" si="1154"/>
        <v>0.45482929966541358</v>
      </c>
      <c r="DY1444" s="610">
        <f t="shared" si="1154"/>
        <v>0.45552245653299278</v>
      </c>
      <c r="DZ1444" s="610">
        <f t="shared" si="1154"/>
        <v>0.45420832891400142</v>
      </c>
      <c r="EA1444" s="610">
        <f t="shared" si="1154"/>
        <v>0.45260399286321307</v>
      </c>
      <c r="EB1444" s="611">
        <f t="shared" si="1154"/>
        <v>0.44911038730273156</v>
      </c>
      <c r="EC1444" s="611">
        <f t="shared" si="1148"/>
        <v>0.44795543955212591</v>
      </c>
      <c r="ED1444" s="611">
        <f t="shared" si="1148"/>
        <v>0.44798558657719523</v>
      </c>
      <c r="EE1444" s="611">
        <f t="shared" si="1148"/>
        <v>0.44791389324815539</v>
      </c>
      <c r="EF1444" s="553"/>
      <c r="EG1444" s="273">
        <f t="shared" ref="EG1444:EM1444" si="1175">SUM(EG1445,EG1448,EG1452,EG1455,EG1463,EG1467,EG1470,EG1473,EG1474,EG1477,EG1478,EG1482,EG1493,EG1494)</f>
        <v>705880</v>
      </c>
      <c r="EH1444" s="273">
        <f t="shared" si="1175"/>
        <v>315566</v>
      </c>
      <c r="EI1444" s="273">
        <f t="shared" si="1175"/>
        <v>390325</v>
      </c>
      <c r="EJ1444" s="273">
        <f t="shared" si="1175"/>
        <v>100209</v>
      </c>
      <c r="EK1444" s="273">
        <f t="shared" si="1175"/>
        <v>439072</v>
      </c>
      <c r="EL1444" s="273">
        <f t="shared" si="1175"/>
        <v>2216585</v>
      </c>
      <c r="EM1444" s="273">
        <f t="shared" si="1175"/>
        <v>1893172</v>
      </c>
      <c r="EN1444" s="612">
        <f t="shared" si="1102"/>
        <v>0.44705332351107835</v>
      </c>
      <c r="EO1444" s="273">
        <f t="shared" si="1103"/>
        <v>25.673221033753922</v>
      </c>
      <c r="EP1444" s="612">
        <f t="shared" si="1104"/>
        <v>0.62202074006913355</v>
      </c>
      <c r="EQ1444" s="273">
        <f t="shared" si="1105"/>
        <v>198084.89184939896</v>
      </c>
      <c r="ER1444" s="273">
        <f t="shared" si="1106"/>
        <v>4410.9832598411549</v>
      </c>
      <c r="ES1444" s="555"/>
      <c r="ET1444" s="272">
        <f t="shared" ref="ET1444:EZ1444" si="1176">SUM(ET1445,ET1448,ET1452,ET1455,ET1463,ET1467,ET1470,ET1473,ET1474,ET1477,ET1478,ET1482,ET1493,ET1494)</f>
        <v>964439</v>
      </c>
      <c r="EU1444" s="272">
        <f t="shared" si="1176"/>
        <v>446269</v>
      </c>
      <c r="EV1444" s="272">
        <f t="shared" si="1176"/>
        <v>518182</v>
      </c>
      <c r="EW1444" s="272">
        <f t="shared" si="1176"/>
        <v>161146</v>
      </c>
      <c r="EX1444" s="272">
        <f t="shared" si="1176"/>
        <v>903955</v>
      </c>
      <c r="EY1444" s="272">
        <f t="shared" si="1176"/>
        <v>4792083</v>
      </c>
      <c r="EZ1444" s="272">
        <f t="shared" si="1176"/>
        <v>4013378</v>
      </c>
      <c r="FA1444" s="613">
        <f t="shared" si="1067"/>
        <v>0.46272392551524771</v>
      </c>
      <c r="FB1444" s="614">
        <f t="shared" si="1068"/>
        <v>31.098339965494748</v>
      </c>
      <c r="FC1444" s="613">
        <f t="shared" si="1069"/>
        <v>0.93728582108355218</v>
      </c>
      <c r="FD1444" s="272">
        <f t="shared" si="1070"/>
        <v>188635.08833215118</v>
      </c>
      <c r="FE1444" s="272">
        <f t="shared" si="1071"/>
        <v>3346.0175775452335</v>
      </c>
      <c r="FF1444" s="272">
        <f>SUM(FF1445,FF1448,FF1452,FF1455,FF1463,FF1467,FF1470,FF1473,FF1474,FF1477,FF1478,FF1482,FF1493,FF1494)</f>
        <v>642255</v>
      </c>
      <c r="FG1444" s="614">
        <f t="shared" si="1126"/>
        <v>39.520439700741917</v>
      </c>
      <c r="FH1444" s="272">
        <f>SUM(FH1445,FH1448,FH1452,FH1455,FH1463,FH1467,FH1470,FH1473,FH1474,FH1477,FH1478,FH1482,FH1493,FH1494)</f>
        <v>253822</v>
      </c>
      <c r="FI1444" s="272">
        <f>SUM(FI1445,FI1448,FI1452,FI1455,FI1463,FI1467,FI1470,FI1473,FI1474,FI1477,FI1478,FI1482,FI1493,FI1494)</f>
        <v>642281</v>
      </c>
      <c r="FJ1444" s="272">
        <f>SUM(FJ1445,FJ1448,FJ1452,FJ1455,FJ1463,FJ1467,FJ1470,FJ1473,FJ1474,FJ1477,FJ1478,FJ1482,FJ1493,FJ1494)</f>
        <v>4766</v>
      </c>
      <c r="FK1444" s="272">
        <f t="shared" si="1072"/>
        <v>383693</v>
      </c>
      <c r="FL1444" s="272">
        <f>SUM(FL1445,FL1448,FL1452,FL1455,FL1463,FL1467,FL1470,FL1473,FL1474,FL1477,FL1478,FL1482,FL1493,FL1494)</f>
        <v>99080</v>
      </c>
      <c r="FM1444" s="272">
        <f t="shared" si="1072"/>
        <v>279847</v>
      </c>
      <c r="FN1444" s="553"/>
      <c r="FO1444" s="413">
        <v>252674</v>
      </c>
      <c r="FP1444" s="413">
        <v>273019</v>
      </c>
      <c r="FQ1444" s="413">
        <v>295761</v>
      </c>
      <c r="FR1444" s="413">
        <v>317677</v>
      </c>
      <c r="FS1444" s="413">
        <f t="shared" si="1080"/>
        <v>10.60999999998603</v>
      </c>
      <c r="FT1444" s="413">
        <f t="shared" si="1079"/>
        <v>10.700000000011642</v>
      </c>
      <c r="FU1444" s="413">
        <f t="shared" si="1079"/>
        <v>9.8099999999976717</v>
      </c>
      <c r="FV1444" s="413">
        <f t="shared" si="1079"/>
        <v>303.97999999998137</v>
      </c>
      <c r="FW1444" s="553"/>
      <c r="FX1444" s="553"/>
      <c r="FY1444" s="553"/>
    </row>
    <row r="1445" spans="1:181" s="325" customFormat="1">
      <c r="A1445" s="294"/>
      <c r="B1445" s="295"/>
      <c r="C1445" s="294"/>
      <c r="D1445" s="630" t="s">
        <v>2944</v>
      </c>
      <c r="E1445" s="295"/>
      <c r="F1445" s="558" t="s">
        <v>2943</v>
      </c>
      <c r="G1445" s="558" t="s">
        <v>2944</v>
      </c>
      <c r="H1445" s="584"/>
      <c r="I1445" s="295"/>
      <c r="J1445" s="559"/>
      <c r="K1445" s="294"/>
      <c r="L1445" s="295"/>
      <c r="M1445" s="295"/>
      <c r="N1445" s="328"/>
      <c r="O1445" s="273">
        <f t="shared" ref="O1445:AH1445" si="1177">SUM(O1446:O1447)</f>
        <v>42046</v>
      </c>
      <c r="P1445" s="273">
        <f t="shared" si="1177"/>
        <v>63626</v>
      </c>
      <c r="Q1445" s="273">
        <f t="shared" si="1177"/>
        <v>67164</v>
      </c>
      <c r="R1445" s="273">
        <f t="shared" si="1177"/>
        <v>70827</v>
      </c>
      <c r="S1445" s="272">
        <f>SUM(S1446:S1447)</f>
        <v>64078</v>
      </c>
      <c r="T1445" s="272">
        <f>SUM(T1446:T1447)</f>
        <v>67635</v>
      </c>
      <c r="U1445" s="272">
        <f>SUM(U1446:U1447)</f>
        <v>71327</v>
      </c>
      <c r="V1445" s="272">
        <f>SUM(V1446:V1447)</f>
        <v>76111</v>
      </c>
      <c r="W1445" s="273">
        <f t="shared" si="1177"/>
        <v>19876</v>
      </c>
      <c r="X1445" s="273">
        <f t="shared" si="1177"/>
        <v>32140</v>
      </c>
      <c r="Y1445" s="273">
        <f t="shared" si="1177"/>
        <v>33888</v>
      </c>
      <c r="Z1445" s="273">
        <f t="shared" si="1177"/>
        <v>35708</v>
      </c>
      <c r="AA1445" s="272">
        <f>SUM(AA1446:AA1447)</f>
        <v>32369</v>
      </c>
      <c r="AB1445" s="272">
        <f>SUM(AB1446:AB1447)</f>
        <v>34155</v>
      </c>
      <c r="AC1445" s="272">
        <f>SUM(AC1446:AC1447)</f>
        <v>35979</v>
      </c>
      <c r="AD1445" s="272">
        <f>SUM(AD1446:AD1447)</f>
        <v>38355</v>
      </c>
      <c r="AE1445" s="273">
        <f t="shared" si="1177"/>
        <v>563</v>
      </c>
      <c r="AF1445" s="273">
        <f t="shared" si="1177"/>
        <v>532</v>
      </c>
      <c r="AG1445" s="273">
        <f t="shared" si="1177"/>
        <v>484</v>
      </c>
      <c r="AH1445" s="273">
        <f t="shared" si="1177"/>
        <v>507</v>
      </c>
      <c r="AI1445" s="272">
        <f t="shared" ref="AI1445:BC1445" si="1178">SUM(AI1446:AI1447)</f>
        <v>529</v>
      </c>
      <c r="AJ1445" s="272">
        <f t="shared" si="1178"/>
        <v>484</v>
      </c>
      <c r="AK1445" s="272">
        <f t="shared" si="1178"/>
        <v>509</v>
      </c>
      <c r="AL1445" s="272">
        <f t="shared" si="1178"/>
        <v>568</v>
      </c>
      <c r="AM1445" s="273">
        <f t="shared" si="1178"/>
        <v>22172</v>
      </c>
      <c r="AN1445" s="273">
        <f t="shared" si="1178"/>
        <v>31486</v>
      </c>
      <c r="AO1445" s="273">
        <f t="shared" si="1178"/>
        <v>33275</v>
      </c>
      <c r="AP1445" s="273">
        <f t="shared" si="1178"/>
        <v>35119</v>
      </c>
      <c r="AQ1445" s="272">
        <f t="shared" si="1178"/>
        <v>31709</v>
      </c>
      <c r="AR1445" s="272">
        <f t="shared" si="1178"/>
        <v>33484</v>
      </c>
      <c r="AS1445" s="272">
        <f t="shared" si="1178"/>
        <v>35355</v>
      </c>
      <c r="AT1445" s="272">
        <f t="shared" si="1178"/>
        <v>37756</v>
      </c>
      <c r="AU1445" s="273">
        <f t="shared" si="1178"/>
        <v>3011</v>
      </c>
      <c r="AV1445" s="273">
        <f t="shared" si="1178"/>
        <v>4659</v>
      </c>
      <c r="AW1445" s="273">
        <f t="shared" si="1178"/>
        <v>5017</v>
      </c>
      <c r="AX1445" s="273">
        <f t="shared" si="1178"/>
        <v>5378</v>
      </c>
      <c r="AY1445" s="272">
        <f t="shared" si="1178"/>
        <v>4859.6099999999997</v>
      </c>
      <c r="AZ1445" s="272">
        <f t="shared" si="1178"/>
        <v>5235.7000000000007</v>
      </c>
      <c r="BA1445" s="272">
        <f t="shared" si="1178"/>
        <v>5605.81</v>
      </c>
      <c r="BB1445" s="272">
        <f t="shared" si="1178"/>
        <v>5998.9800000000005</v>
      </c>
      <c r="BC1445" s="273">
        <f t="shared" si="1178"/>
        <v>19306</v>
      </c>
      <c r="BD1445" s="273">
        <f t="shared" si="1145"/>
        <v>26274</v>
      </c>
      <c r="BE1445" s="273">
        <f t="shared" si="1145"/>
        <v>27274</v>
      </c>
      <c r="BF1445" s="273">
        <f t="shared" si="1145"/>
        <v>29017</v>
      </c>
      <c r="BG1445" s="272">
        <f t="shared" si="1145"/>
        <v>25712.39</v>
      </c>
      <c r="BH1445" s="272">
        <f t="shared" si="1145"/>
        <v>26851.3</v>
      </c>
      <c r="BI1445" s="272">
        <f t="shared" si="1145"/>
        <v>28294.19</v>
      </c>
      <c r="BJ1445" s="272">
        <f t="shared" si="1145"/>
        <v>30601.02</v>
      </c>
      <c r="BK1445" s="273">
        <f t="shared" ref="BK1445:CH1445" si="1179">SUM(BK1446:BK1447)</f>
        <v>-145</v>
      </c>
      <c r="BL1445" s="273">
        <f t="shared" si="1179"/>
        <v>553</v>
      </c>
      <c r="BM1445" s="273">
        <f t="shared" si="1179"/>
        <v>984</v>
      </c>
      <c r="BN1445" s="273">
        <f t="shared" si="1179"/>
        <v>724</v>
      </c>
      <c r="BO1445" s="272">
        <f t="shared" si="1179"/>
        <v>1137</v>
      </c>
      <c r="BP1445" s="272">
        <f t="shared" si="1179"/>
        <v>1397</v>
      </c>
      <c r="BQ1445" s="272">
        <f t="shared" si="1179"/>
        <v>1455</v>
      </c>
      <c r="BR1445" s="272">
        <f t="shared" si="1179"/>
        <v>1156</v>
      </c>
      <c r="BS1445" s="273">
        <f t="shared" si="1179"/>
        <v>193</v>
      </c>
      <c r="BT1445" s="273">
        <f t="shared" si="1179"/>
        <v>553</v>
      </c>
      <c r="BU1445" s="273">
        <f t="shared" si="1179"/>
        <v>984</v>
      </c>
      <c r="BV1445" s="273">
        <f t="shared" si="1179"/>
        <v>724</v>
      </c>
      <c r="BW1445" s="272">
        <f t="shared" si="1179"/>
        <v>1137</v>
      </c>
      <c r="BX1445" s="272">
        <f t="shared" si="1179"/>
        <v>1397</v>
      </c>
      <c r="BY1445" s="272">
        <f t="shared" si="1179"/>
        <v>1455</v>
      </c>
      <c r="BZ1445" s="272">
        <f t="shared" si="1179"/>
        <v>1156</v>
      </c>
      <c r="CA1445" s="273">
        <f t="shared" si="1179"/>
        <v>338</v>
      </c>
      <c r="CB1445" s="273">
        <f t="shared" si="1179"/>
        <v>0</v>
      </c>
      <c r="CC1445" s="273">
        <f t="shared" si="1179"/>
        <v>0</v>
      </c>
      <c r="CD1445" s="273">
        <f t="shared" si="1179"/>
        <v>0</v>
      </c>
      <c r="CE1445" s="272">
        <f t="shared" si="1179"/>
        <v>0</v>
      </c>
      <c r="CF1445" s="272">
        <f t="shared" si="1179"/>
        <v>0</v>
      </c>
      <c r="CG1445" s="272">
        <f t="shared" si="1179"/>
        <v>0</v>
      </c>
      <c r="CH1445" s="272">
        <f t="shared" si="1179"/>
        <v>0</v>
      </c>
      <c r="CI1445" s="560"/>
      <c r="CJ1445" s="273">
        <f t="shared" ref="CJ1445:DW1445" si="1180">SUM(CJ1446:CJ1447)</f>
        <v>19307</v>
      </c>
      <c r="CK1445" s="273">
        <f t="shared" si="1180"/>
        <v>26417</v>
      </c>
      <c r="CL1445" s="273">
        <f t="shared" si="1180"/>
        <v>27582</v>
      </c>
      <c r="CM1445" s="273">
        <f t="shared" si="1180"/>
        <v>28297</v>
      </c>
      <c r="CN1445" s="272">
        <f t="shared" si="1180"/>
        <v>25712.39</v>
      </c>
      <c r="CO1445" s="272">
        <f t="shared" si="1180"/>
        <v>26889.9393453421</v>
      </c>
      <c r="CP1445" s="272">
        <f t="shared" si="1180"/>
        <v>28219.307539356396</v>
      </c>
      <c r="CQ1445" s="272">
        <f t="shared" si="1180"/>
        <v>29453.30734581883</v>
      </c>
      <c r="CR1445" s="273">
        <f t="shared" si="1180"/>
        <v>9540</v>
      </c>
      <c r="CS1445" s="273">
        <f t="shared" si="1180"/>
        <v>9615</v>
      </c>
      <c r="CT1445" s="273">
        <f t="shared" si="1180"/>
        <v>10255</v>
      </c>
      <c r="CU1445" s="273">
        <f t="shared" si="1180"/>
        <v>10431</v>
      </c>
      <c r="CV1445" s="272">
        <f t="shared" si="1180"/>
        <v>9040.39</v>
      </c>
      <c r="CW1445" s="272">
        <f t="shared" si="1180"/>
        <v>9679.9393453421017</v>
      </c>
      <c r="CX1445" s="272">
        <f t="shared" si="1180"/>
        <v>10350.3075393564</v>
      </c>
      <c r="CY1445" s="272">
        <f t="shared" si="1180"/>
        <v>11077.307345818826</v>
      </c>
      <c r="CZ1445" s="273">
        <f t="shared" si="1180"/>
        <v>75</v>
      </c>
      <c r="DA1445" s="273">
        <f t="shared" si="1180"/>
        <v>97</v>
      </c>
      <c r="DB1445" s="273">
        <f t="shared" si="1180"/>
        <v>103</v>
      </c>
      <c r="DC1445" s="273">
        <f t="shared" si="1180"/>
        <v>105</v>
      </c>
      <c r="DD1445" s="272">
        <f t="shared" si="1180"/>
        <v>53</v>
      </c>
      <c r="DE1445" s="272">
        <f t="shared" si="1180"/>
        <v>54</v>
      </c>
      <c r="DF1445" s="272">
        <f t="shared" si="1180"/>
        <v>62</v>
      </c>
      <c r="DG1445" s="272">
        <f t="shared" si="1180"/>
        <v>66</v>
      </c>
      <c r="DH1445" s="273">
        <f t="shared" si="1180"/>
        <v>9692</v>
      </c>
      <c r="DI1445" s="273">
        <f t="shared" si="1180"/>
        <v>16705</v>
      </c>
      <c r="DJ1445" s="273">
        <f t="shared" si="1180"/>
        <v>17224</v>
      </c>
      <c r="DK1445" s="273">
        <f t="shared" si="1180"/>
        <v>17761</v>
      </c>
      <c r="DL1445" s="272">
        <f t="shared" si="1180"/>
        <v>16619</v>
      </c>
      <c r="DM1445" s="272">
        <f t="shared" si="1180"/>
        <v>17156</v>
      </c>
      <c r="DN1445" s="272">
        <f t="shared" si="1180"/>
        <v>17807</v>
      </c>
      <c r="DO1445" s="272">
        <f t="shared" si="1180"/>
        <v>18310</v>
      </c>
      <c r="DP1445" s="273">
        <f t="shared" si="1180"/>
        <v>-1</v>
      </c>
      <c r="DQ1445" s="273">
        <f t="shared" si="1180"/>
        <v>-143</v>
      </c>
      <c r="DR1445" s="273">
        <f t="shared" si="1180"/>
        <v>-308</v>
      </c>
      <c r="DS1445" s="273">
        <f t="shared" si="1180"/>
        <v>720</v>
      </c>
      <c r="DT1445" s="272">
        <f t="shared" si="1180"/>
        <v>0</v>
      </c>
      <c r="DU1445" s="272">
        <f t="shared" si="1180"/>
        <v>-38.639345342102374</v>
      </c>
      <c r="DV1445" s="272">
        <f t="shared" si="1180"/>
        <v>74.882460643600979</v>
      </c>
      <c r="DW1445" s="272">
        <f t="shared" si="1180"/>
        <v>1147.7126541811715</v>
      </c>
      <c r="DX1445" s="610">
        <f t="shared" si="1154"/>
        <v>0.47272035389811157</v>
      </c>
      <c r="DY1445" s="610">
        <f t="shared" si="1154"/>
        <v>0.50513940841794236</v>
      </c>
      <c r="DZ1445" s="610">
        <f t="shared" si="1154"/>
        <v>0.50455601214936574</v>
      </c>
      <c r="EA1445" s="610">
        <f t="shared" si="1154"/>
        <v>0.50415801883462519</v>
      </c>
      <c r="EB1445" s="611">
        <f t="shared" si="1154"/>
        <v>0.50514997346983359</v>
      </c>
      <c r="EC1445" s="611">
        <f t="shared" si="1148"/>
        <v>0.50499001996007986</v>
      </c>
      <c r="ED1445" s="611">
        <f t="shared" si="1148"/>
        <v>0.5044232899182638</v>
      </c>
      <c r="EE1445" s="611">
        <f t="shared" si="1148"/>
        <v>0.50393504224093755</v>
      </c>
      <c r="EF1445" s="553"/>
      <c r="EG1445" s="273">
        <f t="shared" ref="EG1445:EM1445" si="1181">SUM(EG1446:EG1447)</f>
        <v>54943</v>
      </c>
      <c r="EH1445" s="273">
        <f t="shared" si="1181"/>
        <v>36401</v>
      </c>
      <c r="EI1445" s="273">
        <f t="shared" si="1181"/>
        <v>18542</v>
      </c>
      <c r="EJ1445" s="273">
        <f t="shared" si="1181"/>
        <v>4048</v>
      </c>
      <c r="EK1445" s="273">
        <f t="shared" si="1181"/>
        <v>83236</v>
      </c>
      <c r="EL1445" s="273">
        <f t="shared" si="1181"/>
        <v>66414</v>
      </c>
      <c r="EM1445" s="273">
        <f t="shared" si="1181"/>
        <v>65909</v>
      </c>
      <c r="EN1445" s="612">
        <f t="shared" si="1102"/>
        <v>0.66252297835939067</v>
      </c>
      <c r="EO1445" s="273">
        <f t="shared" si="1103"/>
        <v>21.831517635638011</v>
      </c>
      <c r="EP1445" s="612">
        <f t="shared" si="1104"/>
        <v>1.5149518591995341</v>
      </c>
      <c r="EQ1445" s="273">
        <f t="shared" si="1105"/>
        <v>1253289.9689824434</v>
      </c>
      <c r="ER1445" s="273">
        <f t="shared" si="1106"/>
        <v>5118.16797908227</v>
      </c>
      <c r="ES1445" s="555"/>
      <c r="ET1445" s="272">
        <f t="shared" ref="ET1445:EZ1445" si="1182">SUM(ET1446:ET1447)</f>
        <v>65940</v>
      </c>
      <c r="EU1445" s="272">
        <f t="shared" si="1182"/>
        <v>33705</v>
      </c>
      <c r="EV1445" s="272">
        <f t="shared" si="1182"/>
        <v>32234</v>
      </c>
      <c r="EW1445" s="272">
        <f t="shared" si="1182"/>
        <v>6671</v>
      </c>
      <c r="EX1445" s="272">
        <f t="shared" si="1182"/>
        <v>139743</v>
      </c>
      <c r="EY1445" s="272">
        <f t="shared" si="1182"/>
        <v>94778</v>
      </c>
      <c r="EZ1445" s="272">
        <f t="shared" si="1182"/>
        <v>94259</v>
      </c>
      <c r="FA1445" s="613">
        <f t="shared" si="1067"/>
        <v>0.51114649681528668</v>
      </c>
      <c r="FB1445" s="614">
        <f t="shared" si="1068"/>
        <v>20.695538871998512</v>
      </c>
      <c r="FC1445" s="613">
        <f t="shared" si="1069"/>
        <v>2.1192447679708826</v>
      </c>
      <c r="FD1445" s="272">
        <f t="shared" si="1070"/>
        <v>1474424.4444913378</v>
      </c>
      <c r="FE1445" s="272">
        <f t="shared" si="1071"/>
        <v>5897.7568897046085</v>
      </c>
      <c r="FF1445" s="272">
        <f>SUM(FF1446:FF1447)</f>
        <v>31855</v>
      </c>
      <c r="FG1445" s="614">
        <f t="shared" si="1126"/>
        <v>15.514048030136557</v>
      </c>
      <c r="FH1445" s="272">
        <f>SUM(FH1446:FH1447)</f>
        <v>4942</v>
      </c>
      <c r="FI1445" s="272">
        <f>SUM(FI1446:FI1447)</f>
        <v>31855</v>
      </c>
      <c r="FJ1445" s="272">
        <f>SUM(FJ1446:FJ1447)</f>
        <v>371</v>
      </c>
      <c r="FK1445" s="272">
        <f t="shared" si="1072"/>
        <v>26542</v>
      </c>
      <c r="FL1445" s="272">
        <f>SUM(FL1446:FL1447)</f>
        <v>16704</v>
      </c>
      <c r="FM1445" s="272">
        <f t="shared" si="1072"/>
        <v>9467</v>
      </c>
      <c r="FN1445" s="553"/>
      <c r="FO1445" s="413">
        <v>4859</v>
      </c>
      <c r="FP1445" s="413">
        <v>5235</v>
      </c>
      <c r="FQ1445" s="413">
        <v>5608</v>
      </c>
      <c r="FR1445" s="413">
        <v>5986</v>
      </c>
      <c r="FS1445" s="413">
        <f t="shared" si="1080"/>
        <v>0.60999999999967258</v>
      </c>
      <c r="FT1445" s="413">
        <f t="shared" si="1079"/>
        <v>0.7000000000007276</v>
      </c>
      <c r="FU1445" s="413">
        <f t="shared" si="1079"/>
        <v>-2.1899999999995998</v>
      </c>
      <c r="FV1445" s="413">
        <f t="shared" si="1079"/>
        <v>12.980000000000473</v>
      </c>
      <c r="FW1445" s="553"/>
      <c r="FX1445" s="553"/>
      <c r="FY1445" s="553"/>
    </row>
    <row r="1446" spans="1:181">
      <c r="E1446" s="392"/>
      <c r="F1446" s="371"/>
      <c r="G1446" s="371" t="s">
        <v>2945</v>
      </c>
      <c r="H1446" s="371" t="s">
        <v>2946</v>
      </c>
      <c r="I1446" s="291"/>
      <c r="J1446" s="561"/>
      <c r="O1446" s="275">
        <f t="shared" ref="O1446:BC1447" si="1183">O1362</f>
        <v>33618</v>
      </c>
      <c r="P1446" s="275">
        <f t="shared" si="1183"/>
        <v>52001</v>
      </c>
      <c r="Q1446" s="275">
        <f t="shared" si="1183"/>
        <v>54364</v>
      </c>
      <c r="R1446" s="275">
        <f t="shared" si="1183"/>
        <v>56706</v>
      </c>
      <c r="S1446" s="274">
        <f t="shared" si="1183"/>
        <v>52322</v>
      </c>
      <c r="T1446" s="274">
        <f t="shared" si="1183"/>
        <v>54708</v>
      </c>
      <c r="U1446" s="274">
        <f t="shared" si="1183"/>
        <v>57064</v>
      </c>
      <c r="V1446" s="274">
        <f t="shared" si="1183"/>
        <v>60665</v>
      </c>
      <c r="W1446" s="275">
        <f t="shared" si="1183"/>
        <v>15919</v>
      </c>
      <c r="X1446" s="275">
        <f t="shared" si="1183"/>
        <v>26442</v>
      </c>
      <c r="Y1446" s="275">
        <f t="shared" si="1183"/>
        <v>27617</v>
      </c>
      <c r="Z1446" s="275">
        <f t="shared" si="1183"/>
        <v>28729</v>
      </c>
      <c r="AA1446" s="274">
        <f t="shared" si="1183"/>
        <v>26549</v>
      </c>
      <c r="AB1446" s="274">
        <f t="shared" si="1183"/>
        <v>27755</v>
      </c>
      <c r="AC1446" s="274">
        <f t="shared" si="1183"/>
        <v>28859</v>
      </c>
      <c r="AD1446" s="274">
        <f t="shared" si="1183"/>
        <v>30611</v>
      </c>
      <c r="AE1446" s="275">
        <f t="shared" si="1183"/>
        <v>282</v>
      </c>
      <c r="AF1446" s="275">
        <f t="shared" si="1183"/>
        <v>267</v>
      </c>
      <c r="AG1446" s="275">
        <f t="shared" si="1183"/>
        <v>243</v>
      </c>
      <c r="AH1446" s="275">
        <f t="shared" si="1183"/>
        <v>254</v>
      </c>
      <c r="AI1446" s="274">
        <f t="shared" si="1183"/>
        <v>431</v>
      </c>
      <c r="AJ1446" s="274">
        <f t="shared" si="1183"/>
        <v>391</v>
      </c>
      <c r="AK1446" s="274">
        <f t="shared" si="1183"/>
        <v>406</v>
      </c>
      <c r="AL1446" s="274">
        <f t="shared" si="1183"/>
        <v>452</v>
      </c>
      <c r="AM1446" s="275">
        <f t="shared" si="1183"/>
        <v>17701</v>
      </c>
      <c r="AN1446" s="275">
        <f t="shared" si="1183"/>
        <v>25557</v>
      </c>
      <c r="AO1446" s="275">
        <f t="shared" si="1183"/>
        <v>26746</v>
      </c>
      <c r="AP1446" s="275">
        <f t="shared" si="1183"/>
        <v>27978</v>
      </c>
      <c r="AQ1446" s="274">
        <f t="shared" si="1183"/>
        <v>25774</v>
      </c>
      <c r="AR1446" s="274">
        <f t="shared" si="1183"/>
        <v>26954</v>
      </c>
      <c r="AS1446" s="274">
        <f t="shared" si="1183"/>
        <v>28206</v>
      </c>
      <c r="AT1446" s="274">
        <f t="shared" si="1183"/>
        <v>30054</v>
      </c>
      <c r="AU1446" s="275">
        <f t="shared" si="1183"/>
        <v>2034</v>
      </c>
      <c r="AV1446" s="275">
        <f t="shared" si="1183"/>
        <v>3256</v>
      </c>
      <c r="AW1446" s="275">
        <f t="shared" si="1183"/>
        <v>3440</v>
      </c>
      <c r="AX1446" s="275">
        <f t="shared" si="1183"/>
        <v>3636</v>
      </c>
      <c r="AY1446" s="274">
        <f t="shared" si="1183"/>
        <v>3384</v>
      </c>
      <c r="AZ1446" s="274">
        <f t="shared" si="1183"/>
        <v>3578</v>
      </c>
      <c r="BA1446" s="274">
        <f t="shared" si="1183"/>
        <v>3777</v>
      </c>
      <c r="BB1446" s="274">
        <f t="shared" si="1183"/>
        <v>3999</v>
      </c>
      <c r="BC1446" s="275">
        <f t="shared" si="1183"/>
        <v>15809</v>
      </c>
      <c r="BD1446" s="275">
        <f t="shared" si="1145"/>
        <v>21903</v>
      </c>
      <c r="BE1446" s="275">
        <f t="shared" si="1145"/>
        <v>22545</v>
      </c>
      <c r="BF1446" s="275">
        <f t="shared" si="1145"/>
        <v>23838</v>
      </c>
      <c r="BG1446" s="274">
        <f t="shared" si="1145"/>
        <v>21559</v>
      </c>
      <c r="BH1446" s="274">
        <f t="shared" si="1145"/>
        <v>22373</v>
      </c>
      <c r="BI1446" s="274">
        <f t="shared" si="1145"/>
        <v>23370</v>
      </c>
      <c r="BJ1446" s="274">
        <f t="shared" si="1145"/>
        <v>25194</v>
      </c>
      <c r="BK1446" s="275">
        <f t="shared" ref="BK1446:CH1447" si="1184">BK1362</f>
        <v>-142</v>
      </c>
      <c r="BL1446" s="275">
        <f t="shared" si="1184"/>
        <v>398</v>
      </c>
      <c r="BM1446" s="275">
        <f t="shared" si="1184"/>
        <v>761</v>
      </c>
      <c r="BN1446" s="275">
        <f t="shared" si="1184"/>
        <v>504</v>
      </c>
      <c r="BO1446" s="274">
        <f t="shared" si="1184"/>
        <v>831</v>
      </c>
      <c r="BP1446" s="274">
        <f t="shared" si="1184"/>
        <v>1003</v>
      </c>
      <c r="BQ1446" s="274">
        <f t="shared" si="1184"/>
        <v>1059</v>
      </c>
      <c r="BR1446" s="274">
        <f t="shared" si="1184"/>
        <v>861</v>
      </c>
      <c r="BS1446" s="275">
        <f t="shared" si="1184"/>
        <v>187</v>
      </c>
      <c r="BT1446" s="275">
        <f t="shared" si="1184"/>
        <v>398</v>
      </c>
      <c r="BU1446" s="275">
        <f t="shared" si="1184"/>
        <v>761</v>
      </c>
      <c r="BV1446" s="275">
        <f t="shared" si="1184"/>
        <v>504</v>
      </c>
      <c r="BW1446" s="274">
        <f t="shared" si="1184"/>
        <v>831</v>
      </c>
      <c r="BX1446" s="274">
        <f t="shared" si="1184"/>
        <v>1003</v>
      </c>
      <c r="BY1446" s="274">
        <f t="shared" si="1184"/>
        <v>1059</v>
      </c>
      <c r="BZ1446" s="274">
        <f t="shared" si="1184"/>
        <v>861</v>
      </c>
      <c r="CA1446" s="275">
        <f t="shared" si="1184"/>
        <v>329</v>
      </c>
      <c r="CB1446" s="275">
        <f t="shared" si="1184"/>
        <v>0</v>
      </c>
      <c r="CC1446" s="275">
        <f t="shared" si="1184"/>
        <v>0</v>
      </c>
      <c r="CD1446" s="275">
        <f t="shared" si="1184"/>
        <v>0</v>
      </c>
      <c r="CE1446" s="274">
        <f t="shared" si="1184"/>
        <v>0</v>
      </c>
      <c r="CF1446" s="274">
        <f t="shared" si="1184"/>
        <v>0</v>
      </c>
      <c r="CG1446" s="274">
        <f t="shared" si="1184"/>
        <v>0</v>
      </c>
      <c r="CH1446" s="274">
        <f t="shared" si="1184"/>
        <v>0</v>
      </c>
      <c r="CI1446" s="562"/>
      <c r="CJ1446" s="275">
        <f t="shared" ref="CJ1446:DW1447" si="1185">CJ1362</f>
        <v>15810</v>
      </c>
      <c r="CK1446" s="275">
        <f t="shared" si="1185"/>
        <v>22768</v>
      </c>
      <c r="CL1446" s="275">
        <f t="shared" si="1185"/>
        <v>23589</v>
      </c>
      <c r="CM1446" s="275">
        <f t="shared" si="1185"/>
        <v>24115</v>
      </c>
      <c r="CN1446" s="274">
        <f t="shared" si="1185"/>
        <v>21559</v>
      </c>
      <c r="CO1446" s="274">
        <f t="shared" si="1185"/>
        <v>22345.099178599579</v>
      </c>
      <c r="CP1446" s="274">
        <f t="shared" si="1185"/>
        <v>23215.943594767683</v>
      </c>
      <c r="CQ1446" s="274">
        <f t="shared" si="1185"/>
        <v>24085.442130160718</v>
      </c>
      <c r="CR1446" s="275">
        <f t="shared" si="1185"/>
        <v>6327</v>
      </c>
      <c r="CS1446" s="275">
        <f t="shared" si="1185"/>
        <v>6389</v>
      </c>
      <c r="CT1446" s="275">
        <f t="shared" si="1185"/>
        <v>6700</v>
      </c>
      <c r="CU1446" s="275">
        <f t="shared" si="1185"/>
        <v>6767</v>
      </c>
      <c r="CV1446" s="274">
        <f t="shared" si="1185"/>
        <v>5248</v>
      </c>
      <c r="CW1446" s="274">
        <f t="shared" si="1185"/>
        <v>5497.0991785995811</v>
      </c>
      <c r="CX1446" s="274">
        <f t="shared" si="1185"/>
        <v>5793.9435947676884</v>
      </c>
      <c r="CY1446" s="274">
        <f t="shared" si="1185"/>
        <v>6180.4421301607144</v>
      </c>
      <c r="CZ1446" s="275">
        <f t="shared" si="1185"/>
        <v>0</v>
      </c>
      <c r="DA1446" s="275">
        <f t="shared" si="1185"/>
        <v>0</v>
      </c>
      <c r="DB1446" s="275">
        <f t="shared" si="1185"/>
        <v>0</v>
      </c>
      <c r="DC1446" s="275">
        <f t="shared" si="1185"/>
        <v>0</v>
      </c>
      <c r="DD1446" s="274">
        <f t="shared" si="1185"/>
        <v>16</v>
      </c>
      <c r="DE1446" s="274">
        <f t="shared" si="1185"/>
        <v>25</v>
      </c>
      <c r="DF1446" s="274">
        <f t="shared" si="1185"/>
        <v>30</v>
      </c>
      <c r="DG1446" s="274">
        <f t="shared" si="1185"/>
        <v>21</v>
      </c>
      <c r="DH1446" s="275">
        <f t="shared" si="1185"/>
        <v>9483</v>
      </c>
      <c r="DI1446" s="275">
        <f t="shared" si="1185"/>
        <v>16379</v>
      </c>
      <c r="DJ1446" s="275">
        <f t="shared" si="1185"/>
        <v>16889</v>
      </c>
      <c r="DK1446" s="275">
        <f t="shared" si="1185"/>
        <v>17348</v>
      </c>
      <c r="DL1446" s="274">
        <f t="shared" si="1185"/>
        <v>16295</v>
      </c>
      <c r="DM1446" s="274">
        <f t="shared" si="1185"/>
        <v>16823</v>
      </c>
      <c r="DN1446" s="274">
        <f t="shared" si="1185"/>
        <v>17392</v>
      </c>
      <c r="DO1446" s="274">
        <f t="shared" si="1185"/>
        <v>17884</v>
      </c>
      <c r="DP1446" s="275">
        <f t="shared" si="1185"/>
        <v>-1</v>
      </c>
      <c r="DQ1446" s="275">
        <f t="shared" si="1185"/>
        <v>-865</v>
      </c>
      <c r="DR1446" s="275">
        <f t="shared" si="1185"/>
        <v>-1044</v>
      </c>
      <c r="DS1446" s="275">
        <f t="shared" si="1185"/>
        <v>-277</v>
      </c>
      <c r="DT1446" s="274">
        <f t="shared" si="1185"/>
        <v>0</v>
      </c>
      <c r="DU1446" s="274">
        <f t="shared" si="1185"/>
        <v>27.900821400417271</v>
      </c>
      <c r="DV1446" s="274">
        <f t="shared" si="1185"/>
        <v>154.05640523231284</v>
      </c>
      <c r="DW1446" s="274">
        <f t="shared" si="1185"/>
        <v>1108.5578698392835</v>
      </c>
      <c r="DX1446" s="615">
        <f t="shared" si="1154"/>
        <v>0.47352608721518236</v>
      </c>
      <c r="DY1446" s="615">
        <f t="shared" si="1154"/>
        <v>0.50849022134189725</v>
      </c>
      <c r="DZ1446" s="615">
        <f t="shared" si="1154"/>
        <v>0.50800161871826943</v>
      </c>
      <c r="EA1446" s="615">
        <f t="shared" si="1154"/>
        <v>0.50663069163756924</v>
      </c>
      <c r="EB1446" s="616">
        <f t="shared" si="1154"/>
        <v>0.50741561866901108</v>
      </c>
      <c r="EC1446" s="616">
        <f t="shared" si="1148"/>
        <v>0.50732982379176716</v>
      </c>
      <c r="ED1446" s="616">
        <f t="shared" si="1148"/>
        <v>0.50573040796298896</v>
      </c>
      <c r="EE1446" s="616">
        <f t="shared" si="1148"/>
        <v>0.504590785461139</v>
      </c>
      <c r="EF1446" s="553"/>
      <c r="EG1446" s="275">
        <f t="shared" ref="EG1446:EM1447" si="1186">EG1362</f>
        <v>47096</v>
      </c>
      <c r="EH1446" s="275">
        <f t="shared" si="1186"/>
        <v>32089</v>
      </c>
      <c r="EI1446" s="275">
        <f t="shared" si="1186"/>
        <v>15007</v>
      </c>
      <c r="EJ1446" s="275">
        <f t="shared" si="1186"/>
        <v>3310</v>
      </c>
      <c r="EK1446" s="275">
        <f t="shared" si="1186"/>
        <v>77980</v>
      </c>
      <c r="EL1446" s="275">
        <f t="shared" si="1186"/>
        <v>41101</v>
      </c>
      <c r="EM1446" s="275">
        <f t="shared" si="1186"/>
        <v>41057</v>
      </c>
      <c r="EN1446" s="617">
        <f t="shared" si="1102"/>
        <v>0.68135298114489551</v>
      </c>
      <c r="EO1446" s="275">
        <f t="shared" si="1103"/>
        <v>22.056373692276939</v>
      </c>
      <c r="EP1446" s="617">
        <f t="shared" si="1104"/>
        <v>1.6557669441141498</v>
      </c>
      <c r="EQ1446" s="275">
        <f t="shared" si="1105"/>
        <v>1897277.438505146</v>
      </c>
      <c r="ER1446" s="275">
        <f t="shared" si="1106"/>
        <v>6718.3021977575891</v>
      </c>
      <c r="ES1446" s="618"/>
      <c r="ET1446" s="274">
        <f t="shared" ref="ET1446:EZ1447" si="1187">ET1362</f>
        <v>54388</v>
      </c>
      <c r="EU1446" s="274">
        <f t="shared" si="1187"/>
        <v>27679</v>
      </c>
      <c r="EV1446" s="274">
        <f t="shared" si="1187"/>
        <v>26709</v>
      </c>
      <c r="EW1446" s="274">
        <f t="shared" si="1187"/>
        <v>5115</v>
      </c>
      <c r="EX1446" s="274">
        <f t="shared" si="1187"/>
        <v>132082</v>
      </c>
      <c r="EY1446" s="274">
        <f t="shared" si="1187"/>
        <v>47972</v>
      </c>
      <c r="EZ1446" s="274">
        <f t="shared" si="1187"/>
        <v>47907</v>
      </c>
      <c r="FA1446" s="619">
        <f t="shared" si="1067"/>
        <v>0.5089174082518203</v>
      </c>
      <c r="FB1446" s="620">
        <f t="shared" si="1068"/>
        <v>19.150848028754353</v>
      </c>
      <c r="FC1446" s="619">
        <f t="shared" si="1069"/>
        <v>2.4285136427153047</v>
      </c>
      <c r="FD1446" s="274">
        <f t="shared" si="1070"/>
        <v>2753314.4334194949</v>
      </c>
      <c r="FE1446" s="274">
        <f t="shared" si="1071"/>
        <v>8897.4471371615837</v>
      </c>
      <c r="FF1446" s="274">
        <f>FF1362</f>
        <v>25832</v>
      </c>
      <c r="FG1446" s="620">
        <f t="shared" si="1126"/>
        <v>12.832920408795292</v>
      </c>
      <c r="FH1446" s="274">
        <f t="shared" ref="FH1446:FJ1447" si="1188">FH1362</f>
        <v>3315</v>
      </c>
      <c r="FI1446" s="274">
        <f t="shared" si="1188"/>
        <v>25832</v>
      </c>
      <c r="FJ1446" s="274">
        <f t="shared" si="1188"/>
        <v>258</v>
      </c>
      <c r="FK1446" s="274">
        <f t="shared" si="1072"/>
        <v>22259</v>
      </c>
      <c r="FL1446" s="274">
        <f>FL1362</f>
        <v>14178</v>
      </c>
      <c r="FM1446" s="274">
        <f t="shared" si="1072"/>
        <v>7823</v>
      </c>
      <c r="FN1446" s="553"/>
      <c r="FO1446" s="413">
        <v>3384</v>
      </c>
      <c r="FP1446" s="413">
        <v>3579</v>
      </c>
      <c r="FQ1446" s="413">
        <v>3778</v>
      </c>
      <c r="FR1446" s="413">
        <v>3992</v>
      </c>
      <c r="FS1446" s="413">
        <f t="shared" si="1080"/>
        <v>0</v>
      </c>
      <c r="FT1446" s="413">
        <f t="shared" si="1079"/>
        <v>-1</v>
      </c>
      <c r="FU1446" s="413">
        <f t="shared" si="1079"/>
        <v>-1</v>
      </c>
      <c r="FV1446" s="413">
        <f t="shared" si="1079"/>
        <v>7</v>
      </c>
      <c r="FW1446" s="553"/>
      <c r="FX1446" s="553"/>
      <c r="FY1446" s="553"/>
    </row>
    <row r="1447" spans="1:181">
      <c r="E1447" s="392"/>
      <c r="F1447" s="371"/>
      <c r="G1447" s="371" t="s">
        <v>2947</v>
      </c>
      <c r="H1447" s="568" t="s">
        <v>2836</v>
      </c>
      <c r="I1447" s="291"/>
      <c r="J1447" s="561"/>
      <c r="O1447" s="275">
        <f t="shared" si="1183"/>
        <v>8428</v>
      </c>
      <c r="P1447" s="275">
        <f t="shared" si="1183"/>
        <v>11625</v>
      </c>
      <c r="Q1447" s="275">
        <f t="shared" si="1183"/>
        <v>12800</v>
      </c>
      <c r="R1447" s="275">
        <f t="shared" si="1183"/>
        <v>14121</v>
      </c>
      <c r="S1447" s="274">
        <f t="shared" si="1183"/>
        <v>11756</v>
      </c>
      <c r="T1447" s="274">
        <f t="shared" si="1183"/>
        <v>12927</v>
      </c>
      <c r="U1447" s="274">
        <f t="shared" si="1183"/>
        <v>14263</v>
      </c>
      <c r="V1447" s="274">
        <f t="shared" si="1183"/>
        <v>15446</v>
      </c>
      <c r="W1447" s="275">
        <f t="shared" si="1183"/>
        <v>3957</v>
      </c>
      <c r="X1447" s="275">
        <f t="shared" si="1183"/>
        <v>5698</v>
      </c>
      <c r="Y1447" s="275">
        <f t="shared" si="1183"/>
        <v>6271</v>
      </c>
      <c r="Z1447" s="275">
        <f t="shared" si="1183"/>
        <v>6979</v>
      </c>
      <c r="AA1447" s="274">
        <f t="shared" si="1183"/>
        <v>5820</v>
      </c>
      <c r="AB1447" s="274">
        <f t="shared" si="1183"/>
        <v>6400</v>
      </c>
      <c r="AC1447" s="274">
        <f t="shared" si="1183"/>
        <v>7120</v>
      </c>
      <c r="AD1447" s="274">
        <f t="shared" si="1183"/>
        <v>7744</v>
      </c>
      <c r="AE1447" s="275">
        <f t="shared" si="1183"/>
        <v>281</v>
      </c>
      <c r="AF1447" s="275">
        <f t="shared" si="1183"/>
        <v>265</v>
      </c>
      <c r="AG1447" s="275">
        <f t="shared" si="1183"/>
        <v>241</v>
      </c>
      <c r="AH1447" s="275">
        <f t="shared" si="1183"/>
        <v>253</v>
      </c>
      <c r="AI1447" s="274">
        <f t="shared" si="1183"/>
        <v>98</v>
      </c>
      <c r="AJ1447" s="274">
        <f t="shared" si="1183"/>
        <v>93</v>
      </c>
      <c r="AK1447" s="274">
        <f t="shared" si="1183"/>
        <v>103</v>
      </c>
      <c r="AL1447" s="274">
        <f t="shared" si="1183"/>
        <v>116</v>
      </c>
      <c r="AM1447" s="275">
        <f t="shared" si="1183"/>
        <v>4471</v>
      </c>
      <c r="AN1447" s="275">
        <f t="shared" si="1183"/>
        <v>5929</v>
      </c>
      <c r="AO1447" s="275">
        <f t="shared" si="1183"/>
        <v>6529</v>
      </c>
      <c r="AP1447" s="275">
        <f t="shared" si="1183"/>
        <v>7141</v>
      </c>
      <c r="AQ1447" s="274">
        <f t="shared" si="1183"/>
        <v>5935</v>
      </c>
      <c r="AR1447" s="274">
        <f t="shared" si="1183"/>
        <v>6530</v>
      </c>
      <c r="AS1447" s="274">
        <f t="shared" si="1183"/>
        <v>7149</v>
      </c>
      <c r="AT1447" s="274">
        <f t="shared" si="1183"/>
        <v>7702</v>
      </c>
      <c r="AU1447" s="275">
        <f t="shared" si="1183"/>
        <v>977</v>
      </c>
      <c r="AV1447" s="275">
        <f t="shared" si="1183"/>
        <v>1403</v>
      </c>
      <c r="AW1447" s="275">
        <f t="shared" si="1183"/>
        <v>1577</v>
      </c>
      <c r="AX1447" s="275">
        <f t="shared" si="1183"/>
        <v>1742</v>
      </c>
      <c r="AY1447" s="274">
        <f t="shared" si="1183"/>
        <v>1475.61</v>
      </c>
      <c r="AZ1447" s="274">
        <f t="shared" si="1183"/>
        <v>1657.7000000000003</v>
      </c>
      <c r="BA1447" s="274">
        <f t="shared" si="1183"/>
        <v>1828.8100000000002</v>
      </c>
      <c r="BB1447" s="274">
        <f t="shared" si="1183"/>
        <v>1999.9800000000002</v>
      </c>
      <c r="BC1447" s="275">
        <f t="shared" si="1183"/>
        <v>3497</v>
      </c>
      <c r="BD1447" s="275">
        <f t="shared" si="1145"/>
        <v>4371</v>
      </c>
      <c r="BE1447" s="275">
        <f t="shared" si="1145"/>
        <v>4729</v>
      </c>
      <c r="BF1447" s="275">
        <f t="shared" si="1145"/>
        <v>5179</v>
      </c>
      <c r="BG1447" s="274">
        <f t="shared" si="1145"/>
        <v>4153.3900000000003</v>
      </c>
      <c r="BH1447" s="274">
        <f t="shared" si="1145"/>
        <v>4478.2999999999993</v>
      </c>
      <c r="BI1447" s="274">
        <f t="shared" si="1145"/>
        <v>4924.1899999999996</v>
      </c>
      <c r="BJ1447" s="274">
        <f t="shared" si="1145"/>
        <v>5407.0199999999995</v>
      </c>
      <c r="BK1447" s="275">
        <f t="shared" si="1184"/>
        <v>-3</v>
      </c>
      <c r="BL1447" s="275">
        <f t="shared" si="1184"/>
        <v>155</v>
      </c>
      <c r="BM1447" s="275">
        <f t="shared" si="1184"/>
        <v>223</v>
      </c>
      <c r="BN1447" s="275">
        <f t="shared" si="1184"/>
        <v>220</v>
      </c>
      <c r="BO1447" s="274">
        <f t="shared" si="1184"/>
        <v>306</v>
      </c>
      <c r="BP1447" s="274">
        <f t="shared" si="1184"/>
        <v>394</v>
      </c>
      <c r="BQ1447" s="274">
        <f t="shared" si="1184"/>
        <v>396</v>
      </c>
      <c r="BR1447" s="274">
        <f t="shared" si="1184"/>
        <v>295</v>
      </c>
      <c r="BS1447" s="275">
        <f t="shared" si="1184"/>
        <v>6</v>
      </c>
      <c r="BT1447" s="275">
        <f t="shared" si="1184"/>
        <v>155</v>
      </c>
      <c r="BU1447" s="275">
        <f t="shared" si="1184"/>
        <v>223</v>
      </c>
      <c r="BV1447" s="275">
        <f t="shared" si="1184"/>
        <v>220</v>
      </c>
      <c r="BW1447" s="274">
        <f t="shared" si="1184"/>
        <v>306</v>
      </c>
      <c r="BX1447" s="274">
        <f t="shared" si="1184"/>
        <v>394</v>
      </c>
      <c r="BY1447" s="274">
        <f t="shared" si="1184"/>
        <v>396</v>
      </c>
      <c r="BZ1447" s="274">
        <f t="shared" si="1184"/>
        <v>295</v>
      </c>
      <c r="CA1447" s="275">
        <f t="shared" si="1184"/>
        <v>9</v>
      </c>
      <c r="CB1447" s="275">
        <f t="shared" si="1184"/>
        <v>0</v>
      </c>
      <c r="CC1447" s="275">
        <f t="shared" si="1184"/>
        <v>0</v>
      </c>
      <c r="CD1447" s="275">
        <f t="shared" si="1184"/>
        <v>0</v>
      </c>
      <c r="CE1447" s="274">
        <f t="shared" si="1184"/>
        <v>0</v>
      </c>
      <c r="CF1447" s="274">
        <f t="shared" si="1184"/>
        <v>0</v>
      </c>
      <c r="CG1447" s="274">
        <f t="shared" si="1184"/>
        <v>0</v>
      </c>
      <c r="CH1447" s="274">
        <f t="shared" si="1184"/>
        <v>0</v>
      </c>
      <c r="CI1447" s="562"/>
      <c r="CJ1447" s="275">
        <f t="shared" si="1185"/>
        <v>3497</v>
      </c>
      <c r="CK1447" s="275">
        <f t="shared" si="1185"/>
        <v>3649</v>
      </c>
      <c r="CL1447" s="275">
        <f t="shared" si="1185"/>
        <v>3993</v>
      </c>
      <c r="CM1447" s="275">
        <f t="shared" si="1185"/>
        <v>4182</v>
      </c>
      <c r="CN1447" s="274">
        <f t="shared" si="1185"/>
        <v>4153.3900000000003</v>
      </c>
      <c r="CO1447" s="274">
        <f t="shared" si="1185"/>
        <v>4544.8401667425196</v>
      </c>
      <c r="CP1447" s="274">
        <f t="shared" si="1185"/>
        <v>5003.363944588712</v>
      </c>
      <c r="CQ1447" s="274">
        <f t="shared" si="1185"/>
        <v>5367.865215658112</v>
      </c>
      <c r="CR1447" s="275">
        <f t="shared" si="1185"/>
        <v>3213</v>
      </c>
      <c r="CS1447" s="275">
        <f t="shared" si="1185"/>
        <v>3226</v>
      </c>
      <c r="CT1447" s="275">
        <f t="shared" si="1185"/>
        <v>3555</v>
      </c>
      <c r="CU1447" s="275">
        <f t="shared" si="1185"/>
        <v>3664</v>
      </c>
      <c r="CV1447" s="274">
        <f t="shared" si="1185"/>
        <v>3792.3900000000003</v>
      </c>
      <c r="CW1447" s="274">
        <f t="shared" si="1185"/>
        <v>4182.8401667425205</v>
      </c>
      <c r="CX1447" s="274">
        <f t="shared" si="1185"/>
        <v>4556.3639445887111</v>
      </c>
      <c r="CY1447" s="274">
        <f t="shared" si="1185"/>
        <v>4896.865215658112</v>
      </c>
      <c r="CZ1447" s="275">
        <f t="shared" si="1185"/>
        <v>75</v>
      </c>
      <c r="DA1447" s="275">
        <f t="shared" si="1185"/>
        <v>97</v>
      </c>
      <c r="DB1447" s="275">
        <f t="shared" si="1185"/>
        <v>103</v>
      </c>
      <c r="DC1447" s="275">
        <f t="shared" si="1185"/>
        <v>105</v>
      </c>
      <c r="DD1447" s="274">
        <f t="shared" si="1185"/>
        <v>37</v>
      </c>
      <c r="DE1447" s="274">
        <f t="shared" si="1185"/>
        <v>29</v>
      </c>
      <c r="DF1447" s="274">
        <f t="shared" si="1185"/>
        <v>32</v>
      </c>
      <c r="DG1447" s="274">
        <f t="shared" si="1185"/>
        <v>45</v>
      </c>
      <c r="DH1447" s="275">
        <f t="shared" si="1185"/>
        <v>209</v>
      </c>
      <c r="DI1447" s="275">
        <f t="shared" si="1185"/>
        <v>326</v>
      </c>
      <c r="DJ1447" s="275">
        <f t="shared" si="1185"/>
        <v>335</v>
      </c>
      <c r="DK1447" s="275">
        <f t="shared" si="1185"/>
        <v>413</v>
      </c>
      <c r="DL1447" s="274">
        <f t="shared" si="1185"/>
        <v>324</v>
      </c>
      <c r="DM1447" s="274">
        <f t="shared" si="1185"/>
        <v>333</v>
      </c>
      <c r="DN1447" s="274">
        <f t="shared" si="1185"/>
        <v>415</v>
      </c>
      <c r="DO1447" s="274">
        <f t="shared" si="1185"/>
        <v>426</v>
      </c>
      <c r="DP1447" s="275">
        <f t="shared" si="1185"/>
        <v>0</v>
      </c>
      <c r="DQ1447" s="275">
        <f t="shared" si="1185"/>
        <v>722</v>
      </c>
      <c r="DR1447" s="275">
        <f t="shared" si="1185"/>
        <v>736</v>
      </c>
      <c r="DS1447" s="275">
        <f t="shared" si="1185"/>
        <v>997</v>
      </c>
      <c r="DT1447" s="274">
        <f t="shared" si="1185"/>
        <v>0</v>
      </c>
      <c r="DU1447" s="274">
        <f t="shared" si="1185"/>
        <v>-66.540166742519645</v>
      </c>
      <c r="DV1447" s="274">
        <f t="shared" si="1185"/>
        <v>-79.173944588711862</v>
      </c>
      <c r="DW1447" s="274">
        <f t="shared" si="1185"/>
        <v>39.154784341887975</v>
      </c>
      <c r="DX1447" s="615">
        <f t="shared" si="1154"/>
        <v>0.4695064072140484</v>
      </c>
      <c r="DY1447" s="615">
        <f t="shared" si="1154"/>
        <v>0.49015053763440858</v>
      </c>
      <c r="DZ1447" s="615">
        <f t="shared" si="1154"/>
        <v>0.48992187500000001</v>
      </c>
      <c r="EA1447" s="615">
        <f t="shared" si="1154"/>
        <v>0.49422845407549043</v>
      </c>
      <c r="EB1447" s="616">
        <f t="shared" si="1154"/>
        <v>0.49506634909833275</v>
      </c>
      <c r="EC1447" s="616">
        <f t="shared" si="1148"/>
        <v>0.49508780072716019</v>
      </c>
      <c r="ED1447" s="616">
        <f t="shared" si="1148"/>
        <v>0.49919371801163853</v>
      </c>
      <c r="EE1447" s="616">
        <f t="shared" si="1148"/>
        <v>0.50135957529457464</v>
      </c>
      <c r="EF1447" s="553"/>
      <c r="EG1447" s="275">
        <f t="shared" si="1186"/>
        <v>7847</v>
      </c>
      <c r="EH1447" s="275">
        <f t="shared" si="1186"/>
        <v>4312</v>
      </c>
      <c r="EI1447" s="275">
        <f t="shared" si="1186"/>
        <v>3535</v>
      </c>
      <c r="EJ1447" s="275">
        <f t="shared" si="1186"/>
        <v>738</v>
      </c>
      <c r="EK1447" s="275">
        <f t="shared" si="1186"/>
        <v>5256</v>
      </c>
      <c r="EL1447" s="275">
        <f t="shared" si="1186"/>
        <v>25313</v>
      </c>
      <c r="EM1447" s="275">
        <f t="shared" si="1186"/>
        <v>24852</v>
      </c>
      <c r="EN1447" s="617">
        <f t="shared" si="1102"/>
        <v>0.54950936663693128</v>
      </c>
      <c r="EO1447" s="275">
        <f t="shared" si="1103"/>
        <v>20.876944837340876</v>
      </c>
      <c r="EP1447" s="617">
        <f t="shared" si="1104"/>
        <v>0.66981011851663053</v>
      </c>
      <c r="EQ1447" s="275">
        <f t="shared" si="1105"/>
        <v>207640.34290680679</v>
      </c>
      <c r="ER1447" s="275">
        <f t="shared" si="1106"/>
        <v>2474.6499275712217</v>
      </c>
      <c r="ES1447" s="618"/>
      <c r="ET1447" s="274">
        <f t="shared" si="1187"/>
        <v>11552</v>
      </c>
      <c r="EU1447" s="274">
        <f t="shared" si="1187"/>
        <v>6026</v>
      </c>
      <c r="EV1447" s="274">
        <f t="shared" si="1187"/>
        <v>5525</v>
      </c>
      <c r="EW1447" s="274">
        <f t="shared" si="1187"/>
        <v>1556</v>
      </c>
      <c r="EX1447" s="274">
        <f t="shared" si="1187"/>
        <v>7661</v>
      </c>
      <c r="EY1447" s="274">
        <f t="shared" si="1187"/>
        <v>46806</v>
      </c>
      <c r="EZ1447" s="274">
        <f t="shared" si="1187"/>
        <v>46352</v>
      </c>
      <c r="FA1447" s="619">
        <f t="shared" si="1067"/>
        <v>0.52164127423822715</v>
      </c>
      <c r="FB1447" s="620">
        <f t="shared" si="1068"/>
        <v>28.162895927601809</v>
      </c>
      <c r="FC1447" s="619">
        <f t="shared" si="1069"/>
        <v>0.66317520775623273</v>
      </c>
      <c r="FD1447" s="274">
        <f t="shared" si="1070"/>
        <v>163675.59714566509</v>
      </c>
      <c r="FE1447" s="274">
        <f t="shared" si="1071"/>
        <v>2797.4341272580828</v>
      </c>
      <c r="FF1447" s="274">
        <f>FF1363</f>
        <v>6023</v>
      </c>
      <c r="FG1447" s="620">
        <f t="shared" si="1126"/>
        <v>27.013116387182468</v>
      </c>
      <c r="FH1447" s="274">
        <f t="shared" si="1188"/>
        <v>1627</v>
      </c>
      <c r="FI1447" s="274">
        <f t="shared" si="1188"/>
        <v>6023</v>
      </c>
      <c r="FJ1447" s="274">
        <f t="shared" si="1188"/>
        <v>113</v>
      </c>
      <c r="FK1447" s="274">
        <f t="shared" si="1072"/>
        <v>4283</v>
      </c>
      <c r="FL1447" s="274">
        <f>FL1363</f>
        <v>2526</v>
      </c>
      <c r="FM1447" s="274">
        <f t="shared" si="1072"/>
        <v>1644</v>
      </c>
      <c r="FN1447" s="553"/>
      <c r="FO1447" s="413">
        <v>1475</v>
      </c>
      <c r="FP1447" s="413">
        <v>1657</v>
      </c>
      <c r="FQ1447" s="413">
        <v>1830</v>
      </c>
      <c r="FR1447" s="413">
        <v>1995</v>
      </c>
      <c r="FS1447" s="413">
        <f t="shared" si="1080"/>
        <v>0.60999999999989996</v>
      </c>
      <c r="FT1447" s="413">
        <f t="shared" si="1079"/>
        <v>0.70000000000027285</v>
      </c>
      <c r="FU1447" s="413">
        <f t="shared" si="1079"/>
        <v>-1.1899999999998272</v>
      </c>
      <c r="FV1447" s="413">
        <f t="shared" si="1079"/>
        <v>4.9800000000002456</v>
      </c>
      <c r="FW1447" s="553"/>
      <c r="FX1447" s="553"/>
      <c r="FY1447" s="553"/>
    </row>
    <row r="1448" spans="1:181" s="325" customFormat="1">
      <c r="A1448" s="294"/>
      <c r="B1448" s="295"/>
      <c r="C1448" s="294"/>
      <c r="D1448" s="622" t="s">
        <v>3158</v>
      </c>
      <c r="E1448" s="295"/>
      <c r="F1448" s="558" t="s">
        <v>2948</v>
      </c>
      <c r="G1448" s="558" t="s">
        <v>2949</v>
      </c>
      <c r="H1448" s="558"/>
      <c r="I1448" s="295"/>
      <c r="J1448" s="559"/>
      <c r="K1448" s="295"/>
      <c r="L1448" s="328"/>
      <c r="M1448" s="328"/>
      <c r="N1448" s="328"/>
      <c r="O1448" s="273">
        <f t="shared" ref="O1448:BC1448" si="1189">SUM(O1449:O1451)</f>
        <v>191212</v>
      </c>
      <c r="P1448" s="273">
        <f t="shared" si="1189"/>
        <v>302061</v>
      </c>
      <c r="Q1448" s="273">
        <f t="shared" si="1189"/>
        <v>324561</v>
      </c>
      <c r="R1448" s="273">
        <f t="shared" si="1189"/>
        <v>356555</v>
      </c>
      <c r="S1448" s="272">
        <f>SUM(S1449:S1451)</f>
        <v>305556</v>
      </c>
      <c r="T1448" s="272">
        <f>SUM(T1449:T1451)</f>
        <v>328069</v>
      </c>
      <c r="U1448" s="272">
        <f>SUM(U1449:U1451)</f>
        <v>360286</v>
      </c>
      <c r="V1448" s="272">
        <f>SUM(V1449:V1451)</f>
        <v>391204</v>
      </c>
      <c r="W1448" s="273">
        <f t="shared" si="1189"/>
        <v>78434</v>
      </c>
      <c r="X1448" s="273">
        <f t="shared" si="1189"/>
        <v>119790</v>
      </c>
      <c r="Y1448" s="273">
        <f t="shared" si="1189"/>
        <v>127988</v>
      </c>
      <c r="Z1448" s="273">
        <f t="shared" si="1189"/>
        <v>140030</v>
      </c>
      <c r="AA1448" s="272">
        <f>SUM(AA1449:AA1451)</f>
        <v>121537</v>
      </c>
      <c r="AB1448" s="272">
        <f>SUM(AB1449:AB1451)</f>
        <v>129907</v>
      </c>
      <c r="AC1448" s="272">
        <f>SUM(AC1449:AC1451)</f>
        <v>142124</v>
      </c>
      <c r="AD1448" s="272">
        <f>SUM(AD1449:AD1451)</f>
        <v>154197</v>
      </c>
      <c r="AE1448" s="273">
        <f t="shared" si="1189"/>
        <v>2769</v>
      </c>
      <c r="AF1448" s="273">
        <f t="shared" si="1189"/>
        <v>3323</v>
      </c>
      <c r="AG1448" s="273">
        <f t="shared" si="1189"/>
        <v>3273</v>
      </c>
      <c r="AH1448" s="273">
        <f t="shared" si="1189"/>
        <v>3438</v>
      </c>
      <c r="AI1448" s="272">
        <f t="shared" si="1189"/>
        <v>3325</v>
      </c>
      <c r="AJ1448" s="272">
        <f t="shared" si="1189"/>
        <v>3278</v>
      </c>
      <c r="AK1448" s="272">
        <f t="shared" si="1189"/>
        <v>3443</v>
      </c>
      <c r="AL1448" s="272">
        <f t="shared" si="1189"/>
        <v>3694</v>
      </c>
      <c r="AM1448" s="273">
        <f t="shared" si="1189"/>
        <v>112765</v>
      </c>
      <c r="AN1448" s="273">
        <f t="shared" si="1189"/>
        <v>182274</v>
      </c>
      <c r="AO1448" s="273">
        <f t="shared" si="1189"/>
        <v>196574</v>
      </c>
      <c r="AP1448" s="273">
        <f t="shared" si="1189"/>
        <v>216531</v>
      </c>
      <c r="AQ1448" s="272">
        <f t="shared" si="1189"/>
        <v>184023</v>
      </c>
      <c r="AR1448" s="272">
        <f t="shared" si="1189"/>
        <v>198149</v>
      </c>
      <c r="AS1448" s="272">
        <f t="shared" si="1189"/>
        <v>218165</v>
      </c>
      <c r="AT1448" s="272">
        <f t="shared" si="1189"/>
        <v>237002</v>
      </c>
      <c r="AU1448" s="273">
        <f t="shared" si="1189"/>
        <v>29092</v>
      </c>
      <c r="AV1448" s="273">
        <f t="shared" si="1189"/>
        <v>50582</v>
      </c>
      <c r="AW1448" s="273">
        <f t="shared" si="1189"/>
        <v>55714</v>
      </c>
      <c r="AX1448" s="273">
        <f t="shared" si="1189"/>
        <v>62303</v>
      </c>
      <c r="AY1448" s="272">
        <f t="shared" si="1189"/>
        <v>52162</v>
      </c>
      <c r="AZ1448" s="272">
        <f t="shared" si="1189"/>
        <v>57386</v>
      </c>
      <c r="BA1448" s="272">
        <f t="shared" si="1189"/>
        <v>64125</v>
      </c>
      <c r="BB1448" s="272">
        <f t="shared" si="1189"/>
        <v>71124</v>
      </c>
      <c r="BC1448" s="273">
        <f t="shared" si="1189"/>
        <v>83613</v>
      </c>
      <c r="BD1448" s="273">
        <f t="shared" si="1145"/>
        <v>128217</v>
      </c>
      <c r="BE1448" s="273">
        <f t="shared" si="1145"/>
        <v>134689</v>
      </c>
      <c r="BF1448" s="273">
        <f t="shared" si="1145"/>
        <v>148239</v>
      </c>
      <c r="BG1448" s="272">
        <f t="shared" si="1145"/>
        <v>127718</v>
      </c>
      <c r="BH1448" s="272">
        <f t="shared" si="1145"/>
        <v>133616</v>
      </c>
      <c r="BI1448" s="272">
        <f t="shared" si="1145"/>
        <v>147296</v>
      </c>
      <c r="BJ1448" s="272">
        <f t="shared" si="1145"/>
        <v>163035</v>
      </c>
      <c r="BK1448" s="273">
        <f t="shared" ref="BK1448:CH1448" si="1190">SUM(BK1449:BK1451)</f>
        <v>60</v>
      </c>
      <c r="BL1448" s="273">
        <f t="shared" si="1190"/>
        <v>3475</v>
      </c>
      <c r="BM1448" s="273">
        <f t="shared" si="1190"/>
        <v>6171</v>
      </c>
      <c r="BN1448" s="273">
        <f t="shared" si="1190"/>
        <v>5989</v>
      </c>
      <c r="BO1448" s="272">
        <f t="shared" si="1190"/>
        <v>4143</v>
      </c>
      <c r="BP1448" s="272">
        <f t="shared" si="1190"/>
        <v>7147</v>
      </c>
      <c r="BQ1448" s="272">
        <f t="shared" si="1190"/>
        <v>6744</v>
      </c>
      <c r="BR1448" s="272">
        <f t="shared" si="1190"/>
        <v>2843</v>
      </c>
      <c r="BS1448" s="273">
        <f t="shared" si="1190"/>
        <v>60</v>
      </c>
      <c r="BT1448" s="273">
        <f t="shared" si="1190"/>
        <v>3475</v>
      </c>
      <c r="BU1448" s="273">
        <f t="shared" si="1190"/>
        <v>6171</v>
      </c>
      <c r="BV1448" s="273">
        <f t="shared" si="1190"/>
        <v>5989</v>
      </c>
      <c r="BW1448" s="272">
        <f t="shared" si="1190"/>
        <v>4143</v>
      </c>
      <c r="BX1448" s="272">
        <f t="shared" si="1190"/>
        <v>7147</v>
      </c>
      <c r="BY1448" s="272">
        <f t="shared" si="1190"/>
        <v>6744</v>
      </c>
      <c r="BZ1448" s="272">
        <f t="shared" si="1190"/>
        <v>2843</v>
      </c>
      <c r="CA1448" s="273">
        <f t="shared" si="1190"/>
        <v>0</v>
      </c>
      <c r="CB1448" s="273">
        <f t="shared" si="1190"/>
        <v>0</v>
      </c>
      <c r="CC1448" s="273">
        <f t="shared" si="1190"/>
        <v>0</v>
      </c>
      <c r="CD1448" s="273">
        <f t="shared" si="1190"/>
        <v>0</v>
      </c>
      <c r="CE1448" s="272">
        <f t="shared" si="1190"/>
        <v>0</v>
      </c>
      <c r="CF1448" s="272">
        <f t="shared" si="1190"/>
        <v>0</v>
      </c>
      <c r="CG1448" s="272">
        <f t="shared" si="1190"/>
        <v>0</v>
      </c>
      <c r="CH1448" s="272">
        <f t="shared" si="1190"/>
        <v>0</v>
      </c>
      <c r="CI1448" s="560"/>
      <c r="CJ1448" s="273">
        <f t="shared" ref="CJ1448:DW1448" si="1191">SUM(CJ1449:CJ1451)</f>
        <v>83603</v>
      </c>
      <c r="CK1448" s="273">
        <f t="shared" si="1191"/>
        <v>135727</v>
      </c>
      <c r="CL1448" s="273">
        <f t="shared" si="1191"/>
        <v>145563</v>
      </c>
      <c r="CM1448" s="273">
        <f t="shared" si="1191"/>
        <v>156514</v>
      </c>
      <c r="CN1448" s="272">
        <f t="shared" si="1191"/>
        <v>127718</v>
      </c>
      <c r="CO1448" s="272">
        <f t="shared" si="1191"/>
        <v>136044.24382063796</v>
      </c>
      <c r="CP1448" s="272">
        <f t="shared" si="1191"/>
        <v>146189.10046971843</v>
      </c>
      <c r="CQ1448" s="272">
        <f t="shared" si="1191"/>
        <v>157708.23080438754</v>
      </c>
      <c r="CR1448" s="273">
        <f t="shared" si="1191"/>
        <v>53163</v>
      </c>
      <c r="CS1448" s="273">
        <f t="shared" si="1191"/>
        <v>85734</v>
      </c>
      <c r="CT1448" s="273">
        <f t="shared" si="1191"/>
        <v>92141</v>
      </c>
      <c r="CU1448" s="273">
        <f t="shared" si="1191"/>
        <v>101429</v>
      </c>
      <c r="CV1448" s="272">
        <f t="shared" si="1191"/>
        <v>85409</v>
      </c>
      <c r="CW1448" s="272">
        <f t="shared" si="1191"/>
        <v>91480.243820637959</v>
      </c>
      <c r="CX1448" s="272">
        <f t="shared" si="1191"/>
        <v>101159.10046971841</v>
      </c>
      <c r="CY1448" s="272">
        <f t="shared" si="1191"/>
        <v>110124.23080438754</v>
      </c>
      <c r="CZ1448" s="273">
        <f t="shared" si="1191"/>
        <v>25772</v>
      </c>
      <c r="DA1448" s="273">
        <f t="shared" si="1191"/>
        <v>42159</v>
      </c>
      <c r="DB1448" s="273">
        <f t="shared" si="1191"/>
        <v>44860</v>
      </c>
      <c r="DC1448" s="273">
        <f t="shared" si="1191"/>
        <v>45804</v>
      </c>
      <c r="DD1448" s="272">
        <f t="shared" si="1191"/>
        <v>34459</v>
      </c>
      <c r="DE1448" s="272">
        <f t="shared" si="1191"/>
        <v>35896</v>
      </c>
      <c r="DF1448" s="272">
        <f t="shared" si="1191"/>
        <v>35506</v>
      </c>
      <c r="DG1448" s="272">
        <f t="shared" si="1191"/>
        <v>37485</v>
      </c>
      <c r="DH1448" s="273">
        <f t="shared" si="1191"/>
        <v>4668</v>
      </c>
      <c r="DI1448" s="273">
        <f t="shared" si="1191"/>
        <v>7834</v>
      </c>
      <c r="DJ1448" s="273">
        <f t="shared" si="1191"/>
        <v>8562</v>
      </c>
      <c r="DK1448" s="273">
        <f t="shared" si="1191"/>
        <v>9281</v>
      </c>
      <c r="DL1448" s="272">
        <f t="shared" si="1191"/>
        <v>7850</v>
      </c>
      <c r="DM1448" s="272">
        <f t="shared" si="1191"/>
        <v>8668</v>
      </c>
      <c r="DN1448" s="272">
        <f t="shared" si="1191"/>
        <v>9524</v>
      </c>
      <c r="DO1448" s="272">
        <f t="shared" si="1191"/>
        <v>10099</v>
      </c>
      <c r="DP1448" s="273">
        <f t="shared" si="1191"/>
        <v>10</v>
      </c>
      <c r="DQ1448" s="273">
        <f t="shared" si="1191"/>
        <v>-7510</v>
      </c>
      <c r="DR1448" s="273">
        <f t="shared" si="1191"/>
        <v>-10874</v>
      </c>
      <c r="DS1448" s="273">
        <f t="shared" si="1191"/>
        <v>-8275</v>
      </c>
      <c r="DT1448" s="272">
        <f t="shared" si="1191"/>
        <v>0</v>
      </c>
      <c r="DU1448" s="272">
        <f t="shared" si="1191"/>
        <v>-2428.2438206379561</v>
      </c>
      <c r="DV1448" s="272">
        <f t="shared" si="1191"/>
        <v>1106.8995302815965</v>
      </c>
      <c r="DW1448" s="272">
        <f t="shared" si="1191"/>
        <v>5326.7691956124536</v>
      </c>
      <c r="DX1448" s="610">
        <f t="shared" si="1154"/>
        <v>0.41019392088362655</v>
      </c>
      <c r="DY1448" s="610">
        <f t="shared" si="1154"/>
        <v>0.39657552613544944</v>
      </c>
      <c r="DZ1448" s="610">
        <f t="shared" si="1154"/>
        <v>0.39434189566830274</v>
      </c>
      <c r="EA1448" s="610">
        <f t="shared" si="1154"/>
        <v>0.39273043429484933</v>
      </c>
      <c r="EB1448" s="611">
        <f t="shared" si="1154"/>
        <v>0.39775687598999854</v>
      </c>
      <c r="EC1448" s="611">
        <f t="shared" si="1148"/>
        <v>0.39597462728877159</v>
      </c>
      <c r="ED1448" s="611">
        <f t="shared" si="1148"/>
        <v>0.39447550001942899</v>
      </c>
      <c r="EE1448" s="611">
        <f t="shared" si="1148"/>
        <v>0.39416008016277954</v>
      </c>
      <c r="EF1448" s="553"/>
      <c r="EG1448" s="273">
        <f t="shared" ref="EG1448:EM1448" si="1192">SUM(EG1449:EG1451)</f>
        <v>200410</v>
      </c>
      <c r="EH1448" s="273">
        <f t="shared" si="1192"/>
        <v>78070</v>
      </c>
      <c r="EI1448" s="273">
        <f t="shared" si="1192"/>
        <v>122340</v>
      </c>
      <c r="EJ1448" s="273">
        <f t="shared" si="1192"/>
        <v>30985</v>
      </c>
      <c r="EK1448" s="273">
        <f t="shared" si="1192"/>
        <v>0</v>
      </c>
      <c r="EL1448" s="273">
        <f t="shared" si="1192"/>
        <v>0</v>
      </c>
      <c r="EM1448" s="273">
        <f t="shared" si="1192"/>
        <v>0</v>
      </c>
      <c r="EN1448" s="612">
        <f t="shared" si="1102"/>
        <v>0.38955141958984085</v>
      </c>
      <c r="EO1448" s="273">
        <f t="shared" si="1103"/>
        <v>25.326957658983162</v>
      </c>
      <c r="EP1448" s="612">
        <f t="shared" si="1104"/>
        <v>0</v>
      </c>
      <c r="EQ1448" s="273">
        <f t="shared" si="1105"/>
        <v>0</v>
      </c>
      <c r="ER1448" s="273">
        <f t="shared" si="1106"/>
        <v>0</v>
      </c>
      <c r="ES1448" s="555"/>
      <c r="ET1448" s="272">
        <f t="shared" ref="ET1448:EZ1448" si="1193">SUM(ET1449:ET1451)</f>
        <v>306570</v>
      </c>
      <c r="EU1448" s="272">
        <f t="shared" si="1193"/>
        <v>122534</v>
      </c>
      <c r="EV1448" s="272">
        <f t="shared" si="1193"/>
        <v>184039</v>
      </c>
      <c r="EW1448" s="272">
        <f t="shared" si="1193"/>
        <v>55053</v>
      </c>
      <c r="EX1448" s="272">
        <f t="shared" si="1193"/>
        <v>92108</v>
      </c>
      <c r="EY1448" s="272">
        <f t="shared" si="1193"/>
        <v>1752677</v>
      </c>
      <c r="EZ1448" s="272">
        <f t="shared" si="1193"/>
        <v>1380214</v>
      </c>
      <c r="FA1448" s="613">
        <f t="shared" si="1067"/>
        <v>0.39969338160942036</v>
      </c>
      <c r="FB1448" s="614">
        <f t="shared" si="1068"/>
        <v>29.91376827737599</v>
      </c>
      <c r="FC1448" s="613">
        <f t="shared" si="1069"/>
        <v>0.30044687999478098</v>
      </c>
      <c r="FD1448" s="272">
        <f t="shared" si="1070"/>
        <v>52552.752161407952</v>
      </c>
      <c r="FE1448" s="272">
        <f t="shared" si="1071"/>
        <v>3323.9410700079843</v>
      </c>
      <c r="FF1448" s="272">
        <f>SUM(FF1449:FF1451)</f>
        <v>184099</v>
      </c>
      <c r="FG1448" s="614">
        <f t="shared" si="1126"/>
        <v>29.324439567841214</v>
      </c>
      <c r="FH1448" s="272">
        <f>SUM(FH1449:FH1451)</f>
        <v>53986</v>
      </c>
      <c r="FI1448" s="272">
        <f>SUM(FI1449:FI1451)</f>
        <v>184099</v>
      </c>
      <c r="FJ1448" s="272">
        <f>SUM(FJ1449:FJ1451)</f>
        <v>0</v>
      </c>
      <c r="FK1448" s="272">
        <f t="shared" si="1072"/>
        <v>130113</v>
      </c>
      <c r="FL1448" s="272">
        <f>SUM(FL1449:FL1451)</f>
        <v>7829</v>
      </c>
      <c r="FM1448" s="272">
        <f t="shared" si="1072"/>
        <v>122284</v>
      </c>
      <c r="FN1448" s="553"/>
      <c r="FO1448" s="413">
        <v>52156</v>
      </c>
      <c r="FP1448" s="413">
        <v>57386</v>
      </c>
      <c r="FQ1448" s="413">
        <v>64128</v>
      </c>
      <c r="FR1448" s="413">
        <v>70976</v>
      </c>
      <c r="FS1448" s="413">
        <f t="shared" si="1080"/>
        <v>6</v>
      </c>
      <c r="FT1448" s="413">
        <f t="shared" si="1079"/>
        <v>0</v>
      </c>
      <c r="FU1448" s="413">
        <f t="shared" si="1079"/>
        <v>-3</v>
      </c>
      <c r="FV1448" s="413">
        <f t="shared" si="1079"/>
        <v>148</v>
      </c>
      <c r="FW1448" s="553"/>
      <c r="FX1448" s="553"/>
      <c r="FY1448" s="553"/>
    </row>
    <row r="1449" spans="1:181">
      <c r="E1449" s="392"/>
      <c r="F1449" s="371"/>
      <c r="G1449" s="371" t="s">
        <v>2833</v>
      </c>
      <c r="H1449" s="371" t="s">
        <v>2950</v>
      </c>
      <c r="I1449" s="291"/>
      <c r="J1449" s="561"/>
      <c r="O1449" s="275">
        <f t="shared" ref="O1449:BC1451" si="1194">O1364</f>
        <v>87776</v>
      </c>
      <c r="P1449" s="275">
        <f t="shared" si="1194"/>
        <v>141253</v>
      </c>
      <c r="Q1449" s="275">
        <f t="shared" si="1194"/>
        <v>149820</v>
      </c>
      <c r="R1449" s="275">
        <f t="shared" si="1194"/>
        <v>163350</v>
      </c>
      <c r="S1449" s="274">
        <f t="shared" si="1194"/>
        <v>142961</v>
      </c>
      <c r="T1449" s="274">
        <f t="shared" si="1194"/>
        <v>151536</v>
      </c>
      <c r="U1449" s="274">
        <f t="shared" si="1194"/>
        <v>165186</v>
      </c>
      <c r="V1449" s="274">
        <f t="shared" si="1194"/>
        <v>178435</v>
      </c>
      <c r="W1449" s="275">
        <f t="shared" si="1194"/>
        <v>38316</v>
      </c>
      <c r="X1449" s="275">
        <f t="shared" si="1194"/>
        <v>59443</v>
      </c>
      <c r="Y1449" s="275">
        <f t="shared" si="1194"/>
        <v>61760</v>
      </c>
      <c r="Z1449" s="275">
        <f t="shared" si="1194"/>
        <v>66739</v>
      </c>
      <c r="AA1449" s="274">
        <f t="shared" si="1194"/>
        <v>60782</v>
      </c>
      <c r="AB1449" s="274">
        <f t="shared" si="1194"/>
        <v>63177</v>
      </c>
      <c r="AC1449" s="274">
        <f t="shared" si="1194"/>
        <v>68265</v>
      </c>
      <c r="AD1449" s="274">
        <f t="shared" si="1194"/>
        <v>73620</v>
      </c>
      <c r="AE1449" s="275">
        <f t="shared" si="1194"/>
        <v>1214</v>
      </c>
      <c r="AF1449" s="275">
        <f t="shared" si="1194"/>
        <v>1501</v>
      </c>
      <c r="AG1449" s="275">
        <f t="shared" si="1194"/>
        <v>1468</v>
      </c>
      <c r="AH1449" s="275">
        <f t="shared" si="1194"/>
        <v>1542</v>
      </c>
      <c r="AI1449" s="274">
        <f t="shared" si="1194"/>
        <v>1483</v>
      </c>
      <c r="AJ1449" s="274">
        <f t="shared" si="1194"/>
        <v>1458</v>
      </c>
      <c r="AK1449" s="274">
        <f t="shared" si="1194"/>
        <v>1542</v>
      </c>
      <c r="AL1449" s="274">
        <f t="shared" si="1194"/>
        <v>1639</v>
      </c>
      <c r="AM1449" s="275">
        <f t="shared" si="1194"/>
        <v>49455</v>
      </c>
      <c r="AN1449" s="275">
        <f t="shared" si="1194"/>
        <v>81811</v>
      </c>
      <c r="AO1449" s="275">
        <f t="shared" si="1194"/>
        <v>88057</v>
      </c>
      <c r="AP1449" s="275">
        <f t="shared" si="1194"/>
        <v>96611</v>
      </c>
      <c r="AQ1449" s="274">
        <f t="shared" si="1194"/>
        <v>82183</v>
      </c>
      <c r="AR1449" s="274">
        <f t="shared" si="1194"/>
        <v>88356</v>
      </c>
      <c r="AS1449" s="274">
        <f t="shared" si="1194"/>
        <v>96923</v>
      </c>
      <c r="AT1449" s="274">
        <f t="shared" si="1194"/>
        <v>104816</v>
      </c>
      <c r="AU1449" s="275">
        <f t="shared" si="1194"/>
        <v>10854</v>
      </c>
      <c r="AV1449" s="275">
        <f t="shared" si="1194"/>
        <v>18542</v>
      </c>
      <c r="AW1449" s="275">
        <f t="shared" si="1194"/>
        <v>20164</v>
      </c>
      <c r="AX1449" s="275">
        <f t="shared" si="1194"/>
        <v>22291</v>
      </c>
      <c r="AY1449" s="274">
        <f t="shared" si="1194"/>
        <v>19302</v>
      </c>
      <c r="AZ1449" s="274">
        <f t="shared" si="1194"/>
        <v>21016</v>
      </c>
      <c r="BA1449" s="274">
        <f t="shared" si="1194"/>
        <v>23261</v>
      </c>
      <c r="BB1449" s="274">
        <f t="shared" si="1194"/>
        <v>25613</v>
      </c>
      <c r="BC1449" s="275">
        <f t="shared" si="1194"/>
        <v>38590</v>
      </c>
      <c r="BD1449" s="275">
        <f t="shared" si="1145"/>
        <v>61383</v>
      </c>
      <c r="BE1449" s="275">
        <f t="shared" si="1145"/>
        <v>64572</v>
      </c>
      <c r="BF1449" s="275">
        <f t="shared" si="1145"/>
        <v>71063</v>
      </c>
      <c r="BG1449" s="274">
        <f t="shared" si="1145"/>
        <v>60662</v>
      </c>
      <c r="BH1449" s="274">
        <f t="shared" si="1145"/>
        <v>63517</v>
      </c>
      <c r="BI1449" s="274">
        <f t="shared" si="1145"/>
        <v>70007</v>
      </c>
      <c r="BJ1449" s="274">
        <f t="shared" si="1145"/>
        <v>77712</v>
      </c>
      <c r="BK1449" s="275">
        <f t="shared" ref="BK1449:CH1451" si="1195">BK1364</f>
        <v>11</v>
      </c>
      <c r="BL1449" s="275">
        <f t="shared" si="1195"/>
        <v>1886</v>
      </c>
      <c r="BM1449" s="275">
        <f t="shared" si="1195"/>
        <v>3321</v>
      </c>
      <c r="BN1449" s="275">
        <f t="shared" si="1195"/>
        <v>3257</v>
      </c>
      <c r="BO1449" s="274">
        <f t="shared" si="1195"/>
        <v>2219</v>
      </c>
      <c r="BP1449" s="274">
        <f t="shared" si="1195"/>
        <v>3823</v>
      </c>
      <c r="BQ1449" s="274">
        <f t="shared" si="1195"/>
        <v>3655</v>
      </c>
      <c r="BR1449" s="274">
        <f t="shared" si="1195"/>
        <v>1491</v>
      </c>
      <c r="BS1449" s="275">
        <f t="shared" si="1195"/>
        <v>11</v>
      </c>
      <c r="BT1449" s="275">
        <f t="shared" si="1195"/>
        <v>1886</v>
      </c>
      <c r="BU1449" s="275">
        <f t="shared" si="1195"/>
        <v>3321</v>
      </c>
      <c r="BV1449" s="275">
        <f t="shared" si="1195"/>
        <v>3257</v>
      </c>
      <c r="BW1449" s="274">
        <f t="shared" si="1195"/>
        <v>2219</v>
      </c>
      <c r="BX1449" s="274">
        <f t="shared" si="1195"/>
        <v>3823</v>
      </c>
      <c r="BY1449" s="274">
        <f t="shared" si="1195"/>
        <v>3655</v>
      </c>
      <c r="BZ1449" s="274">
        <f t="shared" si="1195"/>
        <v>1491</v>
      </c>
      <c r="CA1449" s="275">
        <f t="shared" si="1195"/>
        <v>0</v>
      </c>
      <c r="CB1449" s="275">
        <f t="shared" si="1195"/>
        <v>0</v>
      </c>
      <c r="CC1449" s="275">
        <f t="shared" si="1195"/>
        <v>0</v>
      </c>
      <c r="CD1449" s="275">
        <f t="shared" si="1195"/>
        <v>0</v>
      </c>
      <c r="CE1449" s="274">
        <f t="shared" si="1195"/>
        <v>0</v>
      </c>
      <c r="CF1449" s="274">
        <f t="shared" si="1195"/>
        <v>0</v>
      </c>
      <c r="CG1449" s="274">
        <f t="shared" si="1195"/>
        <v>0</v>
      </c>
      <c r="CH1449" s="274">
        <f t="shared" si="1195"/>
        <v>0</v>
      </c>
      <c r="CI1449" s="562"/>
      <c r="CJ1449" s="275">
        <f t="shared" ref="CJ1449:DW1451" si="1196">CJ1364</f>
        <v>38586</v>
      </c>
      <c r="CK1449" s="275">
        <f t="shared" si="1196"/>
        <v>63645</v>
      </c>
      <c r="CL1449" s="275">
        <f t="shared" si="1196"/>
        <v>68435</v>
      </c>
      <c r="CM1449" s="275">
        <f t="shared" si="1196"/>
        <v>74670</v>
      </c>
      <c r="CN1449" s="274">
        <f t="shared" si="1196"/>
        <v>60662</v>
      </c>
      <c r="CO1449" s="274">
        <f t="shared" si="1196"/>
        <v>64815.061545963756</v>
      </c>
      <c r="CP1449" s="274">
        <f t="shared" si="1196"/>
        <v>70646.919534860237</v>
      </c>
      <c r="CQ1449" s="274">
        <f t="shared" si="1196"/>
        <v>76585.854412655317</v>
      </c>
      <c r="CR1449" s="275">
        <f t="shared" si="1196"/>
        <v>32139</v>
      </c>
      <c r="CS1449" s="275">
        <f t="shared" si="1196"/>
        <v>53058</v>
      </c>
      <c r="CT1449" s="275">
        <f t="shared" si="1196"/>
        <v>57125</v>
      </c>
      <c r="CU1449" s="275">
        <f t="shared" si="1196"/>
        <v>62977</v>
      </c>
      <c r="CV1449" s="274">
        <f t="shared" si="1196"/>
        <v>48399</v>
      </c>
      <c r="CW1449" s="274">
        <f t="shared" si="1196"/>
        <v>51903.061545963763</v>
      </c>
      <c r="CX1449" s="274">
        <f t="shared" si="1196"/>
        <v>57590.919534860222</v>
      </c>
      <c r="CY1449" s="274">
        <f t="shared" si="1196"/>
        <v>62787.854412655317</v>
      </c>
      <c r="CZ1449" s="275">
        <f t="shared" si="1196"/>
        <v>4841</v>
      </c>
      <c r="DA1449" s="275">
        <f t="shared" si="1196"/>
        <v>7916</v>
      </c>
      <c r="DB1449" s="275">
        <f t="shared" si="1196"/>
        <v>8421</v>
      </c>
      <c r="DC1449" s="275">
        <f t="shared" si="1196"/>
        <v>8599</v>
      </c>
      <c r="DD1449" s="274">
        <f t="shared" si="1196"/>
        <v>9586</v>
      </c>
      <c r="DE1449" s="274">
        <f t="shared" si="1196"/>
        <v>9988</v>
      </c>
      <c r="DF1449" s="274">
        <f t="shared" si="1196"/>
        <v>9877</v>
      </c>
      <c r="DG1449" s="274">
        <f t="shared" si="1196"/>
        <v>10428</v>
      </c>
      <c r="DH1449" s="275">
        <f t="shared" si="1196"/>
        <v>1606</v>
      </c>
      <c r="DI1449" s="275">
        <f t="shared" si="1196"/>
        <v>2671</v>
      </c>
      <c r="DJ1449" s="275">
        <f t="shared" si="1196"/>
        <v>2889</v>
      </c>
      <c r="DK1449" s="275">
        <f t="shared" si="1196"/>
        <v>3094</v>
      </c>
      <c r="DL1449" s="274">
        <f t="shared" si="1196"/>
        <v>2677</v>
      </c>
      <c r="DM1449" s="274">
        <f t="shared" si="1196"/>
        <v>2924</v>
      </c>
      <c r="DN1449" s="274">
        <f t="shared" si="1196"/>
        <v>3179</v>
      </c>
      <c r="DO1449" s="274">
        <f t="shared" si="1196"/>
        <v>3370</v>
      </c>
      <c r="DP1449" s="275">
        <f t="shared" si="1196"/>
        <v>4</v>
      </c>
      <c r="DQ1449" s="275">
        <f t="shared" si="1196"/>
        <v>-2262</v>
      </c>
      <c r="DR1449" s="275">
        <f t="shared" si="1196"/>
        <v>-3863</v>
      </c>
      <c r="DS1449" s="275">
        <f t="shared" si="1196"/>
        <v>-3607</v>
      </c>
      <c r="DT1449" s="274">
        <f t="shared" si="1196"/>
        <v>0</v>
      </c>
      <c r="DU1449" s="274">
        <f t="shared" si="1196"/>
        <v>-1298.061545963757</v>
      </c>
      <c r="DV1449" s="274">
        <f t="shared" si="1196"/>
        <v>-639.91953486023465</v>
      </c>
      <c r="DW1449" s="274">
        <f t="shared" si="1196"/>
        <v>1126.1455873446853</v>
      </c>
      <c r="DX1449" s="615">
        <f t="shared" si="1154"/>
        <v>0.43652023332118117</v>
      </c>
      <c r="DY1449" s="615">
        <f t="shared" si="1154"/>
        <v>0.42082646032296661</v>
      </c>
      <c r="DZ1449" s="615">
        <f t="shared" si="1154"/>
        <v>0.41222800694166334</v>
      </c>
      <c r="EA1449" s="615">
        <f t="shared" si="1154"/>
        <v>0.40856443220079586</v>
      </c>
      <c r="EB1449" s="616">
        <f t="shared" si="1154"/>
        <v>0.42516490511398214</v>
      </c>
      <c r="EC1449" s="616">
        <f t="shared" si="1148"/>
        <v>0.41691083306936966</v>
      </c>
      <c r="ED1449" s="616">
        <f t="shared" si="1148"/>
        <v>0.41326141440557917</v>
      </c>
      <c r="EE1449" s="616">
        <f t="shared" si="1148"/>
        <v>0.412587216633508</v>
      </c>
      <c r="EF1449" s="553"/>
      <c r="EG1449" s="275">
        <f t="shared" ref="EG1449:EM1451" si="1197">EG1364</f>
        <v>97597</v>
      </c>
      <c r="EH1449" s="275">
        <f t="shared" si="1197"/>
        <v>35497</v>
      </c>
      <c r="EI1449" s="275">
        <f t="shared" si="1197"/>
        <v>62100</v>
      </c>
      <c r="EJ1449" s="275">
        <f t="shared" si="1197"/>
        <v>11212</v>
      </c>
      <c r="EK1449" s="275">
        <f t="shared" si="1197"/>
        <v>0</v>
      </c>
      <c r="EL1449" s="275">
        <f t="shared" si="1197"/>
        <v>0</v>
      </c>
      <c r="EM1449" s="275">
        <f t="shared" si="1197"/>
        <v>0</v>
      </c>
      <c r="EN1449" s="617">
        <f t="shared" si="1102"/>
        <v>0.36370995010092522</v>
      </c>
      <c r="EO1449" s="275">
        <f t="shared" si="1103"/>
        <v>18.054750402576488</v>
      </c>
      <c r="EP1449" s="617">
        <f t="shared" si="1104"/>
        <v>0</v>
      </c>
      <c r="EQ1449" s="275">
        <f t="shared" si="1105"/>
        <v>0</v>
      </c>
      <c r="ER1449" s="275">
        <f t="shared" si="1106"/>
        <v>0</v>
      </c>
      <c r="ES1449" s="618"/>
      <c r="ET1449" s="274">
        <f t="shared" ref="ET1449:EZ1451" si="1198">ET1364</f>
        <v>143877</v>
      </c>
      <c r="EU1449" s="274">
        <f t="shared" si="1198"/>
        <v>61662</v>
      </c>
      <c r="EV1449" s="274">
        <f t="shared" si="1198"/>
        <v>82219</v>
      </c>
      <c r="EW1449" s="274">
        <f t="shared" si="1198"/>
        <v>18338</v>
      </c>
      <c r="EX1449" s="274">
        <f t="shared" si="1198"/>
        <v>30373</v>
      </c>
      <c r="EY1449" s="274">
        <f t="shared" si="1198"/>
        <v>453984</v>
      </c>
      <c r="EZ1449" s="274">
        <f t="shared" si="1198"/>
        <v>416756</v>
      </c>
      <c r="FA1449" s="619">
        <f t="shared" si="1067"/>
        <v>0.42857440730624075</v>
      </c>
      <c r="FB1449" s="620">
        <f t="shared" si="1068"/>
        <v>22.303847042654372</v>
      </c>
      <c r="FC1449" s="619">
        <f t="shared" si="1069"/>
        <v>0.21110392905050843</v>
      </c>
      <c r="FD1449" s="274">
        <f t="shared" si="1070"/>
        <v>66903.238880665391</v>
      </c>
      <c r="FE1449" s="274">
        <f t="shared" si="1071"/>
        <v>3666.8138351137513</v>
      </c>
      <c r="FF1449" s="274">
        <f>FF1364</f>
        <v>82047</v>
      </c>
      <c r="FG1449" s="620">
        <f t="shared" si="1126"/>
        <v>24.618816044462321</v>
      </c>
      <c r="FH1449" s="274">
        <f t="shared" ref="FH1449:FJ1451" si="1199">FH1364</f>
        <v>20199</v>
      </c>
      <c r="FI1449" s="274">
        <f t="shared" si="1199"/>
        <v>82047</v>
      </c>
      <c r="FJ1449" s="274">
        <f t="shared" si="1199"/>
        <v>0</v>
      </c>
      <c r="FK1449" s="274">
        <f t="shared" si="1072"/>
        <v>61848</v>
      </c>
      <c r="FL1449" s="274">
        <f>FL1364</f>
        <v>3668</v>
      </c>
      <c r="FM1449" s="274">
        <f t="shared" si="1072"/>
        <v>58180</v>
      </c>
      <c r="FN1449" s="553"/>
      <c r="FO1449" s="413">
        <v>19296</v>
      </c>
      <c r="FP1449" s="413">
        <v>21018</v>
      </c>
      <c r="FQ1449" s="413">
        <v>23264</v>
      </c>
      <c r="FR1449" s="413">
        <v>25548</v>
      </c>
      <c r="FS1449" s="413">
        <f t="shared" si="1080"/>
        <v>6</v>
      </c>
      <c r="FT1449" s="413">
        <f t="shared" si="1079"/>
        <v>-2</v>
      </c>
      <c r="FU1449" s="413">
        <f t="shared" si="1079"/>
        <v>-3</v>
      </c>
      <c r="FV1449" s="413">
        <f t="shared" si="1079"/>
        <v>65</v>
      </c>
      <c r="FW1449" s="553"/>
      <c r="FX1449" s="553"/>
      <c r="FY1449" s="553"/>
    </row>
    <row r="1450" spans="1:181">
      <c r="E1450" s="392"/>
      <c r="F1450" s="371"/>
      <c r="G1450" s="371" t="s">
        <v>2835</v>
      </c>
      <c r="H1450" s="371" t="s">
        <v>2951</v>
      </c>
      <c r="I1450" s="291"/>
      <c r="J1450" s="561"/>
      <c r="O1450" s="275">
        <f t="shared" si="1194"/>
        <v>77064</v>
      </c>
      <c r="P1450" s="275">
        <f t="shared" si="1194"/>
        <v>126025</v>
      </c>
      <c r="Q1450" s="275">
        <f t="shared" si="1194"/>
        <v>140252</v>
      </c>
      <c r="R1450" s="275">
        <f t="shared" si="1194"/>
        <v>157580</v>
      </c>
      <c r="S1450" s="274">
        <f t="shared" si="1194"/>
        <v>127065</v>
      </c>
      <c r="T1450" s="274">
        <f t="shared" si="1194"/>
        <v>141323</v>
      </c>
      <c r="U1450" s="274">
        <f t="shared" si="1194"/>
        <v>158727</v>
      </c>
      <c r="V1450" s="274">
        <f t="shared" si="1194"/>
        <v>175140</v>
      </c>
      <c r="W1450" s="275">
        <f t="shared" si="1194"/>
        <v>30559</v>
      </c>
      <c r="X1450" s="275">
        <f t="shared" si="1194"/>
        <v>47831</v>
      </c>
      <c r="Y1450" s="275">
        <f t="shared" si="1194"/>
        <v>53858</v>
      </c>
      <c r="Z1450" s="275">
        <f t="shared" si="1194"/>
        <v>60470</v>
      </c>
      <c r="AA1450" s="274">
        <f t="shared" si="1194"/>
        <v>48508</v>
      </c>
      <c r="AB1450" s="274">
        <f t="shared" si="1194"/>
        <v>54627</v>
      </c>
      <c r="AC1450" s="274">
        <f t="shared" si="1194"/>
        <v>61308</v>
      </c>
      <c r="AD1450" s="274">
        <f t="shared" si="1194"/>
        <v>67581</v>
      </c>
      <c r="AE1450" s="275">
        <f t="shared" si="1194"/>
        <v>1142</v>
      </c>
      <c r="AF1450" s="275">
        <f t="shared" si="1194"/>
        <v>1406</v>
      </c>
      <c r="AG1450" s="275">
        <f t="shared" si="1194"/>
        <v>1437</v>
      </c>
      <c r="AH1450" s="275">
        <f t="shared" si="1194"/>
        <v>1529</v>
      </c>
      <c r="AI1450" s="274">
        <f t="shared" si="1194"/>
        <v>1420</v>
      </c>
      <c r="AJ1450" s="274">
        <f t="shared" si="1194"/>
        <v>1441</v>
      </c>
      <c r="AK1450" s="274">
        <f t="shared" si="1194"/>
        <v>1532</v>
      </c>
      <c r="AL1450" s="274">
        <f t="shared" si="1194"/>
        <v>1680</v>
      </c>
      <c r="AM1450" s="275">
        <f t="shared" si="1194"/>
        <v>46499</v>
      </c>
      <c r="AN1450" s="275">
        <f t="shared" si="1194"/>
        <v>78195</v>
      </c>
      <c r="AO1450" s="275">
        <f t="shared" si="1194"/>
        <v>86397</v>
      </c>
      <c r="AP1450" s="275">
        <f t="shared" si="1194"/>
        <v>97117</v>
      </c>
      <c r="AQ1450" s="274">
        <f t="shared" si="1194"/>
        <v>78557</v>
      </c>
      <c r="AR1450" s="274">
        <f t="shared" si="1194"/>
        <v>86684</v>
      </c>
      <c r="AS1450" s="274">
        <f t="shared" si="1194"/>
        <v>97417</v>
      </c>
      <c r="AT1450" s="274">
        <f t="shared" si="1194"/>
        <v>107554</v>
      </c>
      <c r="AU1450" s="275">
        <f t="shared" si="1194"/>
        <v>13753</v>
      </c>
      <c r="AV1450" s="275">
        <f t="shared" si="1194"/>
        <v>25317</v>
      </c>
      <c r="AW1450" s="275">
        <f t="shared" si="1194"/>
        <v>28361</v>
      </c>
      <c r="AX1450" s="275">
        <f t="shared" si="1194"/>
        <v>32247</v>
      </c>
      <c r="AY1450" s="274">
        <f t="shared" si="1194"/>
        <v>25948</v>
      </c>
      <c r="AZ1450" s="274">
        <f t="shared" si="1194"/>
        <v>28991</v>
      </c>
      <c r="BA1450" s="274">
        <f t="shared" si="1194"/>
        <v>32903</v>
      </c>
      <c r="BB1450" s="274">
        <f t="shared" si="1194"/>
        <v>36931</v>
      </c>
      <c r="BC1450" s="275">
        <f t="shared" si="1194"/>
        <v>32746</v>
      </c>
      <c r="BD1450" s="275">
        <f t="shared" si="1145"/>
        <v>51976</v>
      </c>
      <c r="BE1450" s="275">
        <f t="shared" si="1145"/>
        <v>56359</v>
      </c>
      <c r="BF1450" s="275">
        <f t="shared" si="1145"/>
        <v>63221</v>
      </c>
      <c r="BG1450" s="274">
        <f t="shared" si="1145"/>
        <v>51448</v>
      </c>
      <c r="BH1450" s="274">
        <f t="shared" si="1145"/>
        <v>55733</v>
      </c>
      <c r="BI1450" s="274">
        <f t="shared" si="1145"/>
        <v>62656</v>
      </c>
      <c r="BJ1450" s="274">
        <f t="shared" si="1145"/>
        <v>69790</v>
      </c>
      <c r="BK1450" s="275">
        <f t="shared" si="1195"/>
        <v>0</v>
      </c>
      <c r="BL1450" s="275">
        <f t="shared" si="1195"/>
        <v>902</v>
      </c>
      <c r="BM1450" s="275">
        <f t="shared" si="1195"/>
        <v>1677</v>
      </c>
      <c r="BN1450" s="275">
        <f t="shared" si="1195"/>
        <v>1649</v>
      </c>
      <c r="BO1450" s="274">
        <f t="shared" si="1195"/>
        <v>1161</v>
      </c>
      <c r="BP1450" s="274">
        <f t="shared" si="1195"/>
        <v>1960</v>
      </c>
      <c r="BQ1450" s="274">
        <f t="shared" si="1195"/>
        <v>1858</v>
      </c>
      <c r="BR1450" s="274">
        <f t="shared" si="1195"/>
        <v>833</v>
      </c>
      <c r="BS1450" s="275">
        <f t="shared" si="1195"/>
        <v>0</v>
      </c>
      <c r="BT1450" s="275">
        <f t="shared" si="1195"/>
        <v>902</v>
      </c>
      <c r="BU1450" s="275">
        <f t="shared" si="1195"/>
        <v>1677</v>
      </c>
      <c r="BV1450" s="275">
        <f t="shared" si="1195"/>
        <v>1649</v>
      </c>
      <c r="BW1450" s="274">
        <f t="shared" si="1195"/>
        <v>1161</v>
      </c>
      <c r="BX1450" s="274">
        <f t="shared" si="1195"/>
        <v>1960</v>
      </c>
      <c r="BY1450" s="274">
        <f t="shared" si="1195"/>
        <v>1858</v>
      </c>
      <c r="BZ1450" s="274">
        <f t="shared" si="1195"/>
        <v>833</v>
      </c>
      <c r="CA1450" s="275">
        <f t="shared" si="1195"/>
        <v>0</v>
      </c>
      <c r="CB1450" s="275">
        <f t="shared" si="1195"/>
        <v>0</v>
      </c>
      <c r="CC1450" s="275">
        <f t="shared" si="1195"/>
        <v>0</v>
      </c>
      <c r="CD1450" s="275">
        <f t="shared" si="1195"/>
        <v>0</v>
      </c>
      <c r="CE1450" s="274">
        <f t="shared" si="1195"/>
        <v>0</v>
      </c>
      <c r="CF1450" s="274">
        <f t="shared" si="1195"/>
        <v>0</v>
      </c>
      <c r="CG1450" s="274">
        <f t="shared" si="1195"/>
        <v>0</v>
      </c>
      <c r="CH1450" s="274">
        <f t="shared" si="1195"/>
        <v>0</v>
      </c>
      <c r="CI1450" s="562"/>
      <c r="CJ1450" s="275">
        <f t="shared" si="1196"/>
        <v>32740</v>
      </c>
      <c r="CK1450" s="275">
        <f t="shared" si="1196"/>
        <v>54625</v>
      </c>
      <c r="CL1450" s="275">
        <f t="shared" si="1196"/>
        <v>59391</v>
      </c>
      <c r="CM1450" s="275">
        <f t="shared" si="1196"/>
        <v>63770</v>
      </c>
      <c r="CN1450" s="274">
        <f t="shared" si="1196"/>
        <v>51448</v>
      </c>
      <c r="CO1450" s="274">
        <f t="shared" si="1196"/>
        <v>55631.739289602025</v>
      </c>
      <c r="CP1450" s="274">
        <f t="shared" si="1196"/>
        <v>59805.060939087532</v>
      </c>
      <c r="CQ1450" s="274">
        <f t="shared" si="1196"/>
        <v>64838.715802587903</v>
      </c>
      <c r="CR1450" s="275">
        <f t="shared" si="1196"/>
        <v>14186</v>
      </c>
      <c r="CS1450" s="275">
        <f t="shared" si="1196"/>
        <v>23911</v>
      </c>
      <c r="CT1450" s="275">
        <f t="shared" si="1196"/>
        <v>26496</v>
      </c>
      <c r="CU1450" s="275">
        <f t="shared" si="1196"/>
        <v>29829</v>
      </c>
      <c r="CV1450" s="274">
        <f t="shared" si="1196"/>
        <v>27610</v>
      </c>
      <c r="CW1450" s="274">
        <f t="shared" si="1196"/>
        <v>30442.739289602032</v>
      </c>
      <c r="CX1450" s="274">
        <f t="shared" si="1196"/>
        <v>34314.060939087511</v>
      </c>
      <c r="CY1450" s="274">
        <f t="shared" si="1196"/>
        <v>37897.715802587903</v>
      </c>
      <c r="CZ1450" s="275">
        <f t="shared" si="1196"/>
        <v>16124</v>
      </c>
      <c r="DA1450" s="275">
        <f t="shared" si="1196"/>
        <v>26479</v>
      </c>
      <c r="DB1450" s="275">
        <f t="shared" si="1196"/>
        <v>28177</v>
      </c>
      <c r="DC1450" s="275">
        <f t="shared" si="1196"/>
        <v>28770</v>
      </c>
      <c r="DD1450" s="274">
        <f t="shared" si="1196"/>
        <v>19595</v>
      </c>
      <c r="DE1450" s="274">
        <f t="shared" si="1196"/>
        <v>20412</v>
      </c>
      <c r="DF1450" s="274">
        <f t="shared" si="1196"/>
        <v>20190</v>
      </c>
      <c r="DG1450" s="274">
        <f t="shared" si="1196"/>
        <v>21317</v>
      </c>
      <c r="DH1450" s="275">
        <f t="shared" si="1196"/>
        <v>2430</v>
      </c>
      <c r="DI1450" s="275">
        <f t="shared" si="1196"/>
        <v>4235</v>
      </c>
      <c r="DJ1450" s="275">
        <f t="shared" si="1196"/>
        <v>4718</v>
      </c>
      <c r="DK1450" s="275">
        <f t="shared" si="1196"/>
        <v>5171</v>
      </c>
      <c r="DL1450" s="274">
        <f t="shared" si="1196"/>
        <v>4243</v>
      </c>
      <c r="DM1450" s="274">
        <f t="shared" si="1196"/>
        <v>4777</v>
      </c>
      <c r="DN1450" s="274">
        <f t="shared" si="1196"/>
        <v>5301</v>
      </c>
      <c r="DO1450" s="274">
        <f t="shared" si="1196"/>
        <v>5624</v>
      </c>
      <c r="DP1450" s="275">
        <f t="shared" si="1196"/>
        <v>6</v>
      </c>
      <c r="DQ1450" s="275">
        <f t="shared" si="1196"/>
        <v>-2649</v>
      </c>
      <c r="DR1450" s="275">
        <f t="shared" si="1196"/>
        <v>-3032</v>
      </c>
      <c r="DS1450" s="275">
        <f t="shared" si="1196"/>
        <v>-549</v>
      </c>
      <c r="DT1450" s="274">
        <f t="shared" si="1196"/>
        <v>0</v>
      </c>
      <c r="DU1450" s="274">
        <f t="shared" si="1196"/>
        <v>101.26071039797445</v>
      </c>
      <c r="DV1450" s="274">
        <f t="shared" si="1196"/>
        <v>2850.9390609124966</v>
      </c>
      <c r="DW1450" s="274">
        <f t="shared" si="1196"/>
        <v>4951.2841974120875</v>
      </c>
      <c r="DX1450" s="615">
        <f t="shared" si="1154"/>
        <v>0.39654053773486969</v>
      </c>
      <c r="DY1450" s="615">
        <f t="shared" si="1154"/>
        <v>0.37953580638762152</v>
      </c>
      <c r="DZ1450" s="615">
        <f t="shared" si="1154"/>
        <v>0.38400878418846079</v>
      </c>
      <c r="EA1450" s="615">
        <f t="shared" si="1154"/>
        <v>0.38374159157253457</v>
      </c>
      <c r="EB1450" s="616">
        <f t="shared" si="1154"/>
        <v>0.38175736827607915</v>
      </c>
      <c r="EC1450" s="616">
        <f t="shared" si="1148"/>
        <v>0.38654005363599697</v>
      </c>
      <c r="ED1450" s="616">
        <f t="shared" si="1148"/>
        <v>0.3862480863369181</v>
      </c>
      <c r="EE1450" s="616">
        <f t="shared" si="1148"/>
        <v>0.38586844809866394</v>
      </c>
      <c r="EF1450" s="553"/>
      <c r="EG1450" s="275">
        <f t="shared" si="1197"/>
        <v>75579</v>
      </c>
      <c r="EH1450" s="275">
        <f t="shared" si="1197"/>
        <v>31714</v>
      </c>
      <c r="EI1450" s="275">
        <f t="shared" si="1197"/>
        <v>43865</v>
      </c>
      <c r="EJ1450" s="275">
        <f t="shared" si="1197"/>
        <v>14419</v>
      </c>
      <c r="EK1450" s="275">
        <f t="shared" si="1197"/>
        <v>0</v>
      </c>
      <c r="EL1450" s="275">
        <f t="shared" si="1197"/>
        <v>0</v>
      </c>
      <c r="EM1450" s="275">
        <f t="shared" si="1197"/>
        <v>0</v>
      </c>
      <c r="EN1450" s="617">
        <f t="shared" si="1102"/>
        <v>0.41961391391788727</v>
      </c>
      <c r="EO1450" s="275">
        <f t="shared" si="1103"/>
        <v>32.871309700216571</v>
      </c>
      <c r="EP1450" s="617">
        <f t="shared" si="1104"/>
        <v>0</v>
      </c>
      <c r="EQ1450" s="275">
        <f t="shared" si="1105"/>
        <v>0</v>
      </c>
      <c r="ER1450" s="275">
        <f t="shared" si="1106"/>
        <v>0</v>
      </c>
      <c r="ES1450" s="618"/>
      <c r="ET1450" s="274">
        <f t="shared" si="1198"/>
        <v>126864</v>
      </c>
      <c r="EU1450" s="274">
        <f t="shared" si="1198"/>
        <v>48628</v>
      </c>
      <c r="EV1450" s="274">
        <f t="shared" si="1198"/>
        <v>78237</v>
      </c>
      <c r="EW1450" s="274">
        <f t="shared" si="1198"/>
        <v>28393</v>
      </c>
      <c r="EX1450" s="274">
        <f t="shared" si="1198"/>
        <v>45078</v>
      </c>
      <c r="EY1450" s="274">
        <f t="shared" si="1198"/>
        <v>1020992</v>
      </c>
      <c r="EZ1450" s="274">
        <f t="shared" si="1198"/>
        <v>738172</v>
      </c>
      <c r="FA1450" s="619">
        <f t="shared" si="1067"/>
        <v>0.38330810947156008</v>
      </c>
      <c r="FB1450" s="620">
        <f t="shared" si="1068"/>
        <v>36.291013203471501</v>
      </c>
      <c r="FC1450" s="619">
        <f t="shared" si="1069"/>
        <v>0.35532538781687478</v>
      </c>
      <c r="FD1450" s="274">
        <f t="shared" si="1070"/>
        <v>44151.178461731339</v>
      </c>
      <c r="FE1450" s="274">
        <f t="shared" si="1071"/>
        <v>3205.3279362172143</v>
      </c>
      <c r="FF1450" s="274">
        <f>FF1365</f>
        <v>78369</v>
      </c>
      <c r="FG1450" s="620">
        <f t="shared" si="1126"/>
        <v>33.865431484387962</v>
      </c>
      <c r="FH1450" s="274">
        <f t="shared" si="1199"/>
        <v>26540</v>
      </c>
      <c r="FI1450" s="274">
        <f t="shared" si="1199"/>
        <v>78369</v>
      </c>
      <c r="FJ1450" s="274">
        <f t="shared" si="1199"/>
        <v>0</v>
      </c>
      <c r="FK1450" s="274">
        <f t="shared" si="1072"/>
        <v>51829</v>
      </c>
      <c r="FL1450" s="274">
        <f>FL1365</f>
        <v>3248</v>
      </c>
      <c r="FM1450" s="274">
        <f t="shared" si="1072"/>
        <v>48581</v>
      </c>
      <c r="FN1450" s="553"/>
      <c r="FO1450" s="413">
        <v>25948</v>
      </c>
      <c r="FP1450" s="413">
        <v>28989</v>
      </c>
      <c r="FQ1450" s="413">
        <v>32904</v>
      </c>
      <c r="FR1450" s="413">
        <v>36847</v>
      </c>
      <c r="FS1450" s="413">
        <f t="shared" si="1080"/>
        <v>0</v>
      </c>
      <c r="FT1450" s="413">
        <f t="shared" si="1079"/>
        <v>2</v>
      </c>
      <c r="FU1450" s="413">
        <f t="shared" si="1079"/>
        <v>-1</v>
      </c>
      <c r="FV1450" s="413">
        <f t="shared" si="1079"/>
        <v>84</v>
      </c>
      <c r="FW1450" s="553"/>
      <c r="FX1450" s="553"/>
      <c r="FY1450" s="553"/>
    </row>
    <row r="1451" spans="1:181">
      <c r="E1451" s="392"/>
      <c r="F1451" s="371"/>
      <c r="G1451" s="371" t="s">
        <v>2837</v>
      </c>
      <c r="H1451" s="371" t="s">
        <v>2952</v>
      </c>
      <c r="I1451" s="291"/>
      <c r="J1451" s="561"/>
      <c r="O1451" s="275">
        <f t="shared" si="1194"/>
        <v>26372</v>
      </c>
      <c r="P1451" s="275">
        <f t="shared" si="1194"/>
        <v>34783</v>
      </c>
      <c r="Q1451" s="275">
        <f t="shared" si="1194"/>
        <v>34489</v>
      </c>
      <c r="R1451" s="275">
        <f t="shared" si="1194"/>
        <v>35625</v>
      </c>
      <c r="S1451" s="274">
        <f t="shared" si="1194"/>
        <v>35530</v>
      </c>
      <c r="T1451" s="274">
        <f t="shared" si="1194"/>
        <v>35210</v>
      </c>
      <c r="U1451" s="274">
        <f t="shared" si="1194"/>
        <v>36373</v>
      </c>
      <c r="V1451" s="274">
        <f t="shared" si="1194"/>
        <v>37629</v>
      </c>
      <c r="W1451" s="275">
        <f t="shared" si="1194"/>
        <v>9559</v>
      </c>
      <c r="X1451" s="275">
        <f t="shared" si="1194"/>
        <v>12516</v>
      </c>
      <c r="Y1451" s="275">
        <f t="shared" si="1194"/>
        <v>12370</v>
      </c>
      <c r="Z1451" s="275">
        <f t="shared" si="1194"/>
        <v>12821</v>
      </c>
      <c r="AA1451" s="274">
        <f t="shared" si="1194"/>
        <v>12247</v>
      </c>
      <c r="AB1451" s="274">
        <f t="shared" si="1194"/>
        <v>12103</v>
      </c>
      <c r="AC1451" s="274">
        <f t="shared" si="1194"/>
        <v>12551</v>
      </c>
      <c r="AD1451" s="274">
        <f t="shared" si="1194"/>
        <v>12996</v>
      </c>
      <c r="AE1451" s="275">
        <f t="shared" si="1194"/>
        <v>413</v>
      </c>
      <c r="AF1451" s="275">
        <f t="shared" si="1194"/>
        <v>416</v>
      </c>
      <c r="AG1451" s="275">
        <f t="shared" si="1194"/>
        <v>368</v>
      </c>
      <c r="AH1451" s="275">
        <f t="shared" si="1194"/>
        <v>367</v>
      </c>
      <c r="AI1451" s="274">
        <f t="shared" si="1194"/>
        <v>422</v>
      </c>
      <c r="AJ1451" s="274">
        <f t="shared" si="1194"/>
        <v>379</v>
      </c>
      <c r="AK1451" s="274">
        <f t="shared" si="1194"/>
        <v>369</v>
      </c>
      <c r="AL1451" s="274">
        <f t="shared" si="1194"/>
        <v>375</v>
      </c>
      <c r="AM1451" s="275">
        <f t="shared" si="1194"/>
        <v>16811</v>
      </c>
      <c r="AN1451" s="275">
        <f t="shared" si="1194"/>
        <v>22268</v>
      </c>
      <c r="AO1451" s="275">
        <f t="shared" si="1194"/>
        <v>22120</v>
      </c>
      <c r="AP1451" s="275">
        <f t="shared" si="1194"/>
        <v>22803</v>
      </c>
      <c r="AQ1451" s="274">
        <f t="shared" si="1194"/>
        <v>23283</v>
      </c>
      <c r="AR1451" s="274">
        <f t="shared" si="1194"/>
        <v>23109</v>
      </c>
      <c r="AS1451" s="274">
        <f t="shared" si="1194"/>
        <v>23825</v>
      </c>
      <c r="AT1451" s="274">
        <f t="shared" si="1194"/>
        <v>24632</v>
      </c>
      <c r="AU1451" s="275">
        <f t="shared" si="1194"/>
        <v>4485</v>
      </c>
      <c r="AV1451" s="275">
        <f t="shared" si="1194"/>
        <v>6723</v>
      </c>
      <c r="AW1451" s="275">
        <f t="shared" si="1194"/>
        <v>7189</v>
      </c>
      <c r="AX1451" s="275">
        <f t="shared" si="1194"/>
        <v>7765</v>
      </c>
      <c r="AY1451" s="274">
        <f t="shared" si="1194"/>
        <v>6912</v>
      </c>
      <c r="AZ1451" s="274">
        <f t="shared" si="1194"/>
        <v>7379</v>
      </c>
      <c r="BA1451" s="274">
        <f t="shared" si="1194"/>
        <v>7961</v>
      </c>
      <c r="BB1451" s="274">
        <f t="shared" si="1194"/>
        <v>8580</v>
      </c>
      <c r="BC1451" s="275">
        <f t="shared" si="1194"/>
        <v>12277</v>
      </c>
      <c r="BD1451" s="275">
        <f t="shared" si="1145"/>
        <v>14858</v>
      </c>
      <c r="BE1451" s="275">
        <f t="shared" si="1145"/>
        <v>13758</v>
      </c>
      <c r="BF1451" s="275">
        <f t="shared" si="1145"/>
        <v>13955</v>
      </c>
      <c r="BG1451" s="274">
        <f t="shared" si="1145"/>
        <v>15608</v>
      </c>
      <c r="BH1451" s="274">
        <f t="shared" si="1145"/>
        <v>14366</v>
      </c>
      <c r="BI1451" s="274">
        <f t="shared" si="1145"/>
        <v>14633</v>
      </c>
      <c r="BJ1451" s="274">
        <f t="shared" si="1145"/>
        <v>15533</v>
      </c>
      <c r="BK1451" s="275">
        <f t="shared" si="1195"/>
        <v>49</v>
      </c>
      <c r="BL1451" s="275">
        <f t="shared" si="1195"/>
        <v>687</v>
      </c>
      <c r="BM1451" s="275">
        <f t="shared" si="1195"/>
        <v>1173</v>
      </c>
      <c r="BN1451" s="275">
        <f t="shared" si="1195"/>
        <v>1083</v>
      </c>
      <c r="BO1451" s="274">
        <f t="shared" si="1195"/>
        <v>763</v>
      </c>
      <c r="BP1451" s="274">
        <f t="shared" si="1195"/>
        <v>1364</v>
      </c>
      <c r="BQ1451" s="274">
        <f t="shared" si="1195"/>
        <v>1231</v>
      </c>
      <c r="BR1451" s="274">
        <f t="shared" si="1195"/>
        <v>519</v>
      </c>
      <c r="BS1451" s="275">
        <f t="shared" si="1195"/>
        <v>49</v>
      </c>
      <c r="BT1451" s="275">
        <f t="shared" si="1195"/>
        <v>687</v>
      </c>
      <c r="BU1451" s="275">
        <f t="shared" si="1195"/>
        <v>1173</v>
      </c>
      <c r="BV1451" s="275">
        <f t="shared" si="1195"/>
        <v>1083</v>
      </c>
      <c r="BW1451" s="274">
        <f t="shared" si="1195"/>
        <v>763</v>
      </c>
      <c r="BX1451" s="274">
        <f t="shared" si="1195"/>
        <v>1364</v>
      </c>
      <c r="BY1451" s="274">
        <f t="shared" si="1195"/>
        <v>1231</v>
      </c>
      <c r="BZ1451" s="274">
        <f t="shared" si="1195"/>
        <v>519</v>
      </c>
      <c r="CA1451" s="275">
        <f t="shared" si="1195"/>
        <v>0</v>
      </c>
      <c r="CB1451" s="275">
        <f t="shared" si="1195"/>
        <v>0</v>
      </c>
      <c r="CC1451" s="275">
        <f t="shared" si="1195"/>
        <v>0</v>
      </c>
      <c r="CD1451" s="275">
        <f t="shared" si="1195"/>
        <v>0</v>
      </c>
      <c r="CE1451" s="274">
        <f t="shared" si="1195"/>
        <v>0</v>
      </c>
      <c r="CF1451" s="274">
        <f t="shared" si="1195"/>
        <v>0</v>
      </c>
      <c r="CG1451" s="274">
        <f t="shared" si="1195"/>
        <v>0</v>
      </c>
      <c r="CH1451" s="274">
        <f t="shared" si="1195"/>
        <v>0</v>
      </c>
      <c r="CI1451" s="562"/>
      <c r="CJ1451" s="275">
        <f t="shared" si="1196"/>
        <v>12277</v>
      </c>
      <c r="CK1451" s="275">
        <f t="shared" si="1196"/>
        <v>17457</v>
      </c>
      <c r="CL1451" s="275">
        <f t="shared" si="1196"/>
        <v>17737</v>
      </c>
      <c r="CM1451" s="275">
        <f t="shared" si="1196"/>
        <v>18074</v>
      </c>
      <c r="CN1451" s="274">
        <f t="shared" si="1196"/>
        <v>15608</v>
      </c>
      <c r="CO1451" s="274">
        <f t="shared" si="1196"/>
        <v>15597.44298507217</v>
      </c>
      <c r="CP1451" s="274">
        <f t="shared" si="1196"/>
        <v>15737.119995770667</v>
      </c>
      <c r="CQ1451" s="274">
        <f t="shared" si="1196"/>
        <v>16283.660589144318</v>
      </c>
      <c r="CR1451" s="275">
        <f t="shared" si="1196"/>
        <v>6838</v>
      </c>
      <c r="CS1451" s="275">
        <f t="shared" si="1196"/>
        <v>8765</v>
      </c>
      <c r="CT1451" s="275">
        <f t="shared" si="1196"/>
        <v>8520</v>
      </c>
      <c r="CU1451" s="275">
        <f t="shared" si="1196"/>
        <v>8623</v>
      </c>
      <c r="CV1451" s="274">
        <f t="shared" si="1196"/>
        <v>9400</v>
      </c>
      <c r="CW1451" s="274">
        <f t="shared" si="1196"/>
        <v>9134.4429850721699</v>
      </c>
      <c r="CX1451" s="274">
        <f t="shared" si="1196"/>
        <v>9254.1199957706667</v>
      </c>
      <c r="CY1451" s="274">
        <f t="shared" si="1196"/>
        <v>9438.6605891443196</v>
      </c>
      <c r="CZ1451" s="275">
        <f t="shared" si="1196"/>
        <v>4807</v>
      </c>
      <c r="DA1451" s="275">
        <f t="shared" si="1196"/>
        <v>7764</v>
      </c>
      <c r="DB1451" s="275">
        <f t="shared" si="1196"/>
        <v>8262</v>
      </c>
      <c r="DC1451" s="275">
        <f t="shared" si="1196"/>
        <v>8435</v>
      </c>
      <c r="DD1451" s="274">
        <f t="shared" si="1196"/>
        <v>5278</v>
      </c>
      <c r="DE1451" s="274">
        <f t="shared" si="1196"/>
        <v>5496</v>
      </c>
      <c r="DF1451" s="274">
        <f t="shared" si="1196"/>
        <v>5439</v>
      </c>
      <c r="DG1451" s="274">
        <f t="shared" si="1196"/>
        <v>5740</v>
      </c>
      <c r="DH1451" s="275">
        <f t="shared" si="1196"/>
        <v>632</v>
      </c>
      <c r="DI1451" s="275">
        <f t="shared" si="1196"/>
        <v>928</v>
      </c>
      <c r="DJ1451" s="275">
        <f t="shared" si="1196"/>
        <v>955</v>
      </c>
      <c r="DK1451" s="275">
        <f t="shared" si="1196"/>
        <v>1016</v>
      </c>
      <c r="DL1451" s="274">
        <f t="shared" si="1196"/>
        <v>930</v>
      </c>
      <c r="DM1451" s="274">
        <f t="shared" si="1196"/>
        <v>967</v>
      </c>
      <c r="DN1451" s="274">
        <f t="shared" si="1196"/>
        <v>1044</v>
      </c>
      <c r="DO1451" s="274">
        <f t="shared" si="1196"/>
        <v>1105</v>
      </c>
      <c r="DP1451" s="275">
        <f t="shared" si="1196"/>
        <v>0</v>
      </c>
      <c r="DQ1451" s="275">
        <f t="shared" si="1196"/>
        <v>-2599</v>
      </c>
      <c r="DR1451" s="275">
        <f t="shared" si="1196"/>
        <v>-3979</v>
      </c>
      <c r="DS1451" s="275">
        <f t="shared" si="1196"/>
        <v>-4119</v>
      </c>
      <c r="DT1451" s="274">
        <f t="shared" si="1196"/>
        <v>0</v>
      </c>
      <c r="DU1451" s="274">
        <f t="shared" si="1196"/>
        <v>-1231.4429850721735</v>
      </c>
      <c r="DV1451" s="274">
        <f t="shared" si="1196"/>
        <v>-1104.1199957706654</v>
      </c>
      <c r="DW1451" s="274">
        <f t="shared" si="1196"/>
        <v>-750.66058914431835</v>
      </c>
      <c r="DX1451" s="615">
        <f t="shared" si="1154"/>
        <v>0.3624677688457455</v>
      </c>
      <c r="DY1451" s="615">
        <f t="shared" si="1154"/>
        <v>0.3598309519017911</v>
      </c>
      <c r="DZ1451" s="615">
        <f t="shared" si="1154"/>
        <v>0.35866508162022676</v>
      </c>
      <c r="EA1451" s="615">
        <f t="shared" si="1154"/>
        <v>0.35988771929824559</v>
      </c>
      <c r="EB1451" s="616">
        <f t="shared" si="1154"/>
        <v>0.34469462426118774</v>
      </c>
      <c r="EC1451" s="616">
        <f t="shared" si="1148"/>
        <v>0.34373757455268389</v>
      </c>
      <c r="ED1451" s="616">
        <f t="shared" si="1148"/>
        <v>0.34506364611112639</v>
      </c>
      <c r="EE1451" s="616">
        <f t="shared" si="1148"/>
        <v>0.34537192059315952</v>
      </c>
      <c r="EF1451" s="553"/>
      <c r="EG1451" s="275">
        <f t="shared" si="1197"/>
        <v>27234</v>
      </c>
      <c r="EH1451" s="275">
        <f t="shared" si="1197"/>
        <v>10859</v>
      </c>
      <c r="EI1451" s="275">
        <f t="shared" si="1197"/>
        <v>16375</v>
      </c>
      <c r="EJ1451" s="275">
        <f t="shared" si="1197"/>
        <v>5354</v>
      </c>
      <c r="EK1451" s="275">
        <f t="shared" si="1197"/>
        <v>0</v>
      </c>
      <c r="EL1451" s="275">
        <f t="shared" si="1197"/>
        <v>0</v>
      </c>
      <c r="EM1451" s="275">
        <f t="shared" si="1197"/>
        <v>0</v>
      </c>
      <c r="EN1451" s="617">
        <f t="shared" si="1102"/>
        <v>0.39872952926488947</v>
      </c>
      <c r="EO1451" s="275">
        <f t="shared" si="1103"/>
        <v>32.696183206106873</v>
      </c>
      <c r="EP1451" s="617">
        <f t="shared" si="1104"/>
        <v>0</v>
      </c>
      <c r="EQ1451" s="275">
        <f t="shared" si="1105"/>
        <v>0</v>
      </c>
      <c r="ER1451" s="275">
        <f t="shared" si="1106"/>
        <v>0</v>
      </c>
      <c r="ES1451" s="618"/>
      <c r="ET1451" s="274">
        <f t="shared" si="1198"/>
        <v>35829</v>
      </c>
      <c r="EU1451" s="274">
        <f t="shared" si="1198"/>
        <v>12244</v>
      </c>
      <c r="EV1451" s="274">
        <f t="shared" si="1198"/>
        <v>23583</v>
      </c>
      <c r="EW1451" s="274">
        <f t="shared" si="1198"/>
        <v>8322</v>
      </c>
      <c r="EX1451" s="274">
        <f t="shared" si="1198"/>
        <v>16657</v>
      </c>
      <c r="EY1451" s="274">
        <f t="shared" si="1198"/>
        <v>277701</v>
      </c>
      <c r="EZ1451" s="274">
        <f t="shared" si="1198"/>
        <v>225286</v>
      </c>
      <c r="FA1451" s="619">
        <f t="shared" si="1067"/>
        <v>0.34173434927014429</v>
      </c>
      <c r="FB1451" s="620">
        <f t="shared" si="1068"/>
        <v>35.288131281007509</v>
      </c>
      <c r="FC1451" s="619">
        <f t="shared" si="1069"/>
        <v>0.46490273242345587</v>
      </c>
      <c r="FD1451" s="274">
        <f t="shared" si="1070"/>
        <v>59981.778963705568</v>
      </c>
      <c r="FE1451" s="274">
        <f t="shared" si="1071"/>
        <v>3078.3093490052647</v>
      </c>
      <c r="FF1451" s="274">
        <f>FF1366</f>
        <v>23683</v>
      </c>
      <c r="FG1451" s="620">
        <f t="shared" si="1126"/>
        <v>30.600008444876071</v>
      </c>
      <c r="FH1451" s="274">
        <f t="shared" si="1199"/>
        <v>7247</v>
      </c>
      <c r="FI1451" s="274">
        <f t="shared" si="1199"/>
        <v>23683</v>
      </c>
      <c r="FJ1451" s="274">
        <f t="shared" si="1199"/>
        <v>0</v>
      </c>
      <c r="FK1451" s="274">
        <f t="shared" si="1072"/>
        <v>16436</v>
      </c>
      <c r="FL1451" s="274">
        <f>FL1366</f>
        <v>913</v>
      </c>
      <c r="FM1451" s="274">
        <f t="shared" si="1072"/>
        <v>15523</v>
      </c>
      <c r="FN1451" s="553"/>
      <c r="FO1451" s="413">
        <v>6911</v>
      </c>
      <c r="FP1451" s="413">
        <v>7379</v>
      </c>
      <c r="FQ1451" s="413">
        <v>7960</v>
      </c>
      <c r="FR1451" s="413">
        <v>8580</v>
      </c>
      <c r="FS1451" s="413">
        <f t="shared" si="1080"/>
        <v>1</v>
      </c>
      <c r="FT1451" s="413">
        <f t="shared" si="1079"/>
        <v>0</v>
      </c>
      <c r="FU1451" s="413">
        <f t="shared" si="1079"/>
        <v>1</v>
      </c>
      <c r="FV1451" s="413">
        <f t="shared" si="1079"/>
        <v>0</v>
      </c>
      <c r="FW1451" s="553"/>
      <c r="FX1451" s="553"/>
      <c r="FY1451" s="553"/>
    </row>
    <row r="1452" spans="1:181" s="325" customFormat="1">
      <c r="A1452" s="294"/>
      <c r="B1452" s="295"/>
      <c r="C1452" s="294"/>
      <c r="D1452" s="622" t="s">
        <v>2954</v>
      </c>
      <c r="E1452" s="295"/>
      <c r="F1452" s="558" t="s">
        <v>2953</v>
      </c>
      <c r="G1452" s="558" t="s">
        <v>2954</v>
      </c>
      <c r="H1452" s="558"/>
      <c r="I1452" s="295"/>
      <c r="J1452" s="559"/>
      <c r="K1452" s="295"/>
      <c r="L1452" s="328"/>
      <c r="M1452" s="328"/>
      <c r="N1452" s="328"/>
      <c r="O1452" s="273">
        <f t="shared" ref="O1452:BC1452" si="1200">SUM(O1453:O1454)</f>
        <v>48064</v>
      </c>
      <c r="P1452" s="273">
        <f t="shared" si="1200"/>
        <v>78996</v>
      </c>
      <c r="Q1452" s="273">
        <f t="shared" si="1200"/>
        <v>87333</v>
      </c>
      <c r="R1452" s="273">
        <f t="shared" si="1200"/>
        <v>97059</v>
      </c>
      <c r="S1452" s="272">
        <f>SUM(S1453:S1454)</f>
        <v>82190</v>
      </c>
      <c r="T1452" s="272">
        <f>SUM(T1453:T1454)</f>
        <v>90998</v>
      </c>
      <c r="U1452" s="272">
        <f>SUM(U1453:U1454)</f>
        <v>101212</v>
      </c>
      <c r="V1452" s="272">
        <f>SUM(V1453:V1454)</f>
        <v>112979</v>
      </c>
      <c r="W1452" s="273">
        <f t="shared" si="1200"/>
        <v>26201</v>
      </c>
      <c r="X1452" s="273">
        <f t="shared" si="1200"/>
        <v>44310</v>
      </c>
      <c r="Y1452" s="273">
        <f t="shared" si="1200"/>
        <v>48823</v>
      </c>
      <c r="Z1452" s="273">
        <f t="shared" si="1200"/>
        <v>54091</v>
      </c>
      <c r="AA1452" s="272">
        <f>SUM(AA1453:AA1454)</f>
        <v>45971</v>
      </c>
      <c r="AB1452" s="272">
        <f>SUM(AB1453:AB1454)</f>
        <v>50846</v>
      </c>
      <c r="AC1452" s="272">
        <f>SUM(AC1453:AC1454)</f>
        <v>56471</v>
      </c>
      <c r="AD1452" s="272">
        <f>SUM(AD1453:AD1454)</f>
        <v>62670</v>
      </c>
      <c r="AE1452" s="273">
        <f t="shared" si="1200"/>
        <v>447</v>
      </c>
      <c r="AF1452" s="273">
        <f t="shared" si="1200"/>
        <v>592</v>
      </c>
      <c r="AG1452" s="273">
        <f t="shared" si="1200"/>
        <v>602</v>
      </c>
      <c r="AH1452" s="273">
        <f t="shared" si="1200"/>
        <v>628</v>
      </c>
      <c r="AI1452" s="272">
        <f t="shared" si="1200"/>
        <v>607</v>
      </c>
      <c r="AJ1452" s="272">
        <f t="shared" si="1200"/>
        <v>614</v>
      </c>
      <c r="AK1452" s="272">
        <f t="shared" si="1200"/>
        <v>644</v>
      </c>
      <c r="AL1452" s="272">
        <f t="shared" si="1200"/>
        <v>688</v>
      </c>
      <c r="AM1452" s="273">
        <f t="shared" si="1200"/>
        <v>21863</v>
      </c>
      <c r="AN1452" s="273">
        <f t="shared" si="1200"/>
        <v>34688</v>
      </c>
      <c r="AO1452" s="273">
        <f t="shared" si="1200"/>
        <v>38511</v>
      </c>
      <c r="AP1452" s="273">
        <f t="shared" si="1200"/>
        <v>42967</v>
      </c>
      <c r="AQ1452" s="272">
        <f t="shared" si="1200"/>
        <v>36220</v>
      </c>
      <c r="AR1452" s="272">
        <f t="shared" si="1200"/>
        <v>40154</v>
      </c>
      <c r="AS1452" s="272">
        <f t="shared" si="1200"/>
        <v>44739</v>
      </c>
      <c r="AT1452" s="272">
        <f t="shared" si="1200"/>
        <v>50308</v>
      </c>
      <c r="AU1452" s="273">
        <f t="shared" si="1200"/>
        <v>8780</v>
      </c>
      <c r="AV1452" s="273">
        <f t="shared" si="1200"/>
        <v>13957</v>
      </c>
      <c r="AW1452" s="273">
        <f t="shared" si="1200"/>
        <v>15623</v>
      </c>
      <c r="AX1452" s="273">
        <f t="shared" si="1200"/>
        <v>17611</v>
      </c>
      <c r="AY1452" s="272">
        <f t="shared" si="1200"/>
        <v>14743</v>
      </c>
      <c r="AZ1452" s="272">
        <f t="shared" si="1200"/>
        <v>16399</v>
      </c>
      <c r="BA1452" s="272">
        <f t="shared" si="1200"/>
        <v>18336</v>
      </c>
      <c r="BB1452" s="272">
        <f t="shared" si="1200"/>
        <v>20585</v>
      </c>
      <c r="BC1452" s="273">
        <f t="shared" si="1200"/>
        <v>12052</v>
      </c>
      <c r="BD1452" s="273">
        <f t="shared" si="1145"/>
        <v>19042</v>
      </c>
      <c r="BE1452" s="273">
        <f t="shared" si="1145"/>
        <v>21410</v>
      </c>
      <c r="BF1452" s="273">
        <f t="shared" si="1145"/>
        <v>23837</v>
      </c>
      <c r="BG1452" s="272">
        <f t="shared" si="1145"/>
        <v>19843</v>
      </c>
      <c r="BH1452" s="272">
        <f t="shared" si="1145"/>
        <v>22273</v>
      </c>
      <c r="BI1452" s="272">
        <f t="shared" si="1145"/>
        <v>24879</v>
      </c>
      <c r="BJ1452" s="272">
        <f t="shared" si="1145"/>
        <v>28340</v>
      </c>
      <c r="BK1452" s="273">
        <f t="shared" ref="BK1452:CH1452" si="1201">SUM(BK1453:BK1454)</f>
        <v>1031</v>
      </c>
      <c r="BL1452" s="273">
        <f t="shared" si="1201"/>
        <v>1689</v>
      </c>
      <c r="BM1452" s="273">
        <f t="shared" si="1201"/>
        <v>1478</v>
      </c>
      <c r="BN1452" s="273">
        <f t="shared" si="1201"/>
        <v>1519</v>
      </c>
      <c r="BO1452" s="272">
        <f t="shared" si="1201"/>
        <v>1634</v>
      </c>
      <c r="BP1452" s="272">
        <f t="shared" si="1201"/>
        <v>1482</v>
      </c>
      <c r="BQ1452" s="272">
        <f t="shared" si="1201"/>
        <v>1524</v>
      </c>
      <c r="BR1452" s="272">
        <f t="shared" si="1201"/>
        <v>1383</v>
      </c>
      <c r="BS1452" s="273">
        <f t="shared" si="1201"/>
        <v>1283</v>
      </c>
      <c r="BT1452" s="273">
        <f t="shared" si="1201"/>
        <v>1689</v>
      </c>
      <c r="BU1452" s="273">
        <f t="shared" si="1201"/>
        <v>1478</v>
      </c>
      <c r="BV1452" s="273">
        <f t="shared" si="1201"/>
        <v>1519</v>
      </c>
      <c r="BW1452" s="272">
        <f t="shared" si="1201"/>
        <v>1634</v>
      </c>
      <c r="BX1452" s="272">
        <f t="shared" si="1201"/>
        <v>1482</v>
      </c>
      <c r="BY1452" s="272">
        <f t="shared" si="1201"/>
        <v>1524</v>
      </c>
      <c r="BZ1452" s="272">
        <f t="shared" si="1201"/>
        <v>1383</v>
      </c>
      <c r="CA1452" s="273">
        <f t="shared" si="1201"/>
        <v>252</v>
      </c>
      <c r="CB1452" s="273">
        <f t="shared" si="1201"/>
        <v>0</v>
      </c>
      <c r="CC1452" s="273">
        <f t="shared" si="1201"/>
        <v>0</v>
      </c>
      <c r="CD1452" s="273">
        <f t="shared" si="1201"/>
        <v>0</v>
      </c>
      <c r="CE1452" s="272">
        <f t="shared" si="1201"/>
        <v>0</v>
      </c>
      <c r="CF1452" s="272">
        <f t="shared" si="1201"/>
        <v>0</v>
      </c>
      <c r="CG1452" s="272">
        <f t="shared" si="1201"/>
        <v>0</v>
      </c>
      <c r="CH1452" s="272">
        <f t="shared" si="1201"/>
        <v>0</v>
      </c>
      <c r="CI1452" s="560"/>
      <c r="CJ1452" s="273">
        <f t="shared" ref="CJ1452:DW1452" si="1202">SUM(CJ1453:CJ1454)</f>
        <v>12052</v>
      </c>
      <c r="CK1452" s="273">
        <f t="shared" si="1202"/>
        <v>17269</v>
      </c>
      <c r="CL1452" s="273">
        <f t="shared" si="1202"/>
        <v>18750</v>
      </c>
      <c r="CM1452" s="273">
        <f t="shared" si="1202"/>
        <v>20048</v>
      </c>
      <c r="CN1452" s="272">
        <f t="shared" si="1202"/>
        <v>19843</v>
      </c>
      <c r="CO1452" s="272">
        <f t="shared" si="1202"/>
        <v>22721.774054753936</v>
      </c>
      <c r="CP1452" s="272">
        <f t="shared" si="1202"/>
        <v>24765.420110824201</v>
      </c>
      <c r="CQ1452" s="272">
        <f t="shared" si="1202"/>
        <v>27941.758874169063</v>
      </c>
      <c r="CR1452" s="273">
        <f t="shared" si="1202"/>
        <v>4846</v>
      </c>
      <c r="CS1452" s="273">
        <f t="shared" si="1202"/>
        <v>7138</v>
      </c>
      <c r="CT1452" s="273">
        <f t="shared" si="1202"/>
        <v>7864</v>
      </c>
      <c r="CU1452" s="273">
        <f t="shared" si="1202"/>
        <v>8711</v>
      </c>
      <c r="CV1452" s="272">
        <f t="shared" si="1202"/>
        <v>3846</v>
      </c>
      <c r="CW1452" s="272">
        <f t="shared" si="1202"/>
        <v>4204.7740547539379</v>
      </c>
      <c r="CX1452" s="272">
        <f t="shared" si="1202"/>
        <v>4724.4201108241996</v>
      </c>
      <c r="CY1452" s="272">
        <f t="shared" si="1202"/>
        <v>5359.758874169067</v>
      </c>
      <c r="CZ1452" s="273">
        <f t="shared" si="1202"/>
        <v>5560</v>
      </c>
      <c r="DA1452" s="273">
        <f t="shared" si="1202"/>
        <v>7890</v>
      </c>
      <c r="DB1452" s="273">
        <f t="shared" si="1202"/>
        <v>8395</v>
      </c>
      <c r="DC1452" s="273">
        <f t="shared" si="1202"/>
        <v>8573</v>
      </c>
      <c r="DD1452" s="272">
        <f t="shared" si="1202"/>
        <v>13720</v>
      </c>
      <c r="DE1452" s="272">
        <f t="shared" si="1202"/>
        <v>15894</v>
      </c>
      <c r="DF1452" s="272">
        <f t="shared" si="1202"/>
        <v>17051</v>
      </c>
      <c r="DG1452" s="272">
        <f t="shared" si="1202"/>
        <v>19341</v>
      </c>
      <c r="DH1452" s="273">
        <f t="shared" si="1202"/>
        <v>1646</v>
      </c>
      <c r="DI1452" s="273">
        <f t="shared" si="1202"/>
        <v>2241</v>
      </c>
      <c r="DJ1452" s="273">
        <f t="shared" si="1202"/>
        <v>2491</v>
      </c>
      <c r="DK1452" s="273">
        <f t="shared" si="1202"/>
        <v>2764</v>
      </c>
      <c r="DL1452" s="272">
        <f t="shared" si="1202"/>
        <v>2277</v>
      </c>
      <c r="DM1452" s="272">
        <f t="shared" si="1202"/>
        <v>2623</v>
      </c>
      <c r="DN1452" s="272">
        <f t="shared" si="1202"/>
        <v>2990</v>
      </c>
      <c r="DO1452" s="272">
        <f t="shared" si="1202"/>
        <v>3241</v>
      </c>
      <c r="DP1452" s="273">
        <f t="shared" si="1202"/>
        <v>0</v>
      </c>
      <c r="DQ1452" s="273">
        <f t="shared" si="1202"/>
        <v>1773</v>
      </c>
      <c r="DR1452" s="273">
        <f t="shared" si="1202"/>
        <v>2660</v>
      </c>
      <c r="DS1452" s="273">
        <f t="shared" si="1202"/>
        <v>3789</v>
      </c>
      <c r="DT1452" s="272">
        <f t="shared" si="1202"/>
        <v>0</v>
      </c>
      <c r="DU1452" s="272">
        <f t="shared" si="1202"/>
        <v>-448.77405475393761</v>
      </c>
      <c r="DV1452" s="272">
        <f t="shared" si="1202"/>
        <v>113.57988917580036</v>
      </c>
      <c r="DW1452" s="272">
        <f t="shared" si="1202"/>
        <v>398.24112583093199</v>
      </c>
      <c r="DX1452" s="610">
        <f t="shared" si="1154"/>
        <v>0.54512733022636484</v>
      </c>
      <c r="DY1452" s="610">
        <f t="shared" si="1154"/>
        <v>0.56091447668236372</v>
      </c>
      <c r="DZ1452" s="610">
        <f t="shared" si="1154"/>
        <v>0.55904411848900182</v>
      </c>
      <c r="EA1452" s="610">
        <f t="shared" si="1154"/>
        <v>0.55730019884812332</v>
      </c>
      <c r="EB1452" s="611">
        <f t="shared" si="1154"/>
        <v>0.55932595206229463</v>
      </c>
      <c r="EC1452" s="611">
        <f t="shared" si="1148"/>
        <v>0.55875953317655336</v>
      </c>
      <c r="ED1452" s="611">
        <f t="shared" si="1148"/>
        <v>0.5579476741888314</v>
      </c>
      <c r="EE1452" s="611">
        <f t="shared" si="1148"/>
        <v>0.55470485665477653</v>
      </c>
      <c r="EF1452" s="553"/>
      <c r="EG1452" s="273">
        <f t="shared" ref="EG1452:EM1452" si="1203">SUM(EG1453:EG1454)</f>
        <v>48074</v>
      </c>
      <c r="EH1452" s="273">
        <f t="shared" si="1203"/>
        <v>25671</v>
      </c>
      <c r="EI1452" s="273">
        <f t="shared" si="1203"/>
        <v>22404</v>
      </c>
      <c r="EJ1452" s="273">
        <f t="shared" si="1203"/>
        <v>7569</v>
      </c>
      <c r="EK1452" s="273">
        <f t="shared" si="1203"/>
        <v>25965</v>
      </c>
      <c r="EL1452" s="273">
        <f t="shared" si="1203"/>
        <v>791390</v>
      </c>
      <c r="EM1452" s="273">
        <f t="shared" si="1203"/>
        <v>576806</v>
      </c>
      <c r="EN1452" s="612">
        <f t="shared" si="1102"/>
        <v>0.53398926654740608</v>
      </c>
      <c r="EO1452" s="273">
        <f t="shared" si="1103"/>
        <v>33.784145688269952</v>
      </c>
      <c r="EP1452" s="612">
        <f t="shared" si="1104"/>
        <v>0.54010483837417311</v>
      </c>
      <c r="EQ1452" s="273">
        <f t="shared" si="1105"/>
        <v>32809.360745018261</v>
      </c>
      <c r="ER1452" s="273">
        <f t="shared" si="1106"/>
        <v>1093.5219120466847</v>
      </c>
      <c r="ES1452" s="555"/>
      <c r="ET1452" s="272">
        <f t="shared" ref="ET1452:EZ1452" si="1204">SUM(ET1453:ET1454)</f>
        <v>80293</v>
      </c>
      <c r="EU1452" s="272">
        <f t="shared" si="1204"/>
        <v>44454</v>
      </c>
      <c r="EV1452" s="272">
        <f t="shared" si="1204"/>
        <v>35840</v>
      </c>
      <c r="EW1452" s="272">
        <f t="shared" si="1204"/>
        <v>14408</v>
      </c>
      <c r="EX1452" s="272">
        <f t="shared" si="1204"/>
        <v>42519</v>
      </c>
      <c r="EY1452" s="272">
        <f t="shared" si="1204"/>
        <v>1022291</v>
      </c>
      <c r="EZ1452" s="272">
        <f t="shared" si="1204"/>
        <v>764921</v>
      </c>
      <c r="FA1452" s="613">
        <f t="shared" si="1067"/>
        <v>0.55364726688503352</v>
      </c>
      <c r="FB1452" s="614">
        <f t="shared" si="1068"/>
        <v>40.200892857142854</v>
      </c>
      <c r="FC1452" s="613">
        <f t="shared" si="1069"/>
        <v>0.52954803033888387</v>
      </c>
      <c r="FD1452" s="272">
        <f t="shared" si="1070"/>
        <v>41591.875503159084</v>
      </c>
      <c r="FE1452" s="272">
        <f t="shared" si="1071"/>
        <v>1569.6610063871519</v>
      </c>
      <c r="FF1452" s="272">
        <f>SUM(FF1453:FF1454)</f>
        <v>36219</v>
      </c>
      <c r="FG1452" s="614">
        <f t="shared" si="1126"/>
        <v>40.705154753030179</v>
      </c>
      <c r="FH1452" s="272">
        <f>SUM(FH1453:FH1454)</f>
        <v>14743</v>
      </c>
      <c r="FI1452" s="272">
        <f>SUM(FI1453:FI1454)</f>
        <v>36219</v>
      </c>
      <c r="FJ1452" s="272">
        <f>SUM(FJ1453:FJ1454)</f>
        <v>477</v>
      </c>
      <c r="FK1452" s="272">
        <f t="shared" si="1072"/>
        <v>20999</v>
      </c>
      <c r="FL1452" s="272">
        <f>SUM(FL1453:FL1454)</f>
        <v>2240</v>
      </c>
      <c r="FM1452" s="272">
        <f t="shared" si="1072"/>
        <v>18282</v>
      </c>
      <c r="FN1452" s="553"/>
      <c r="FO1452" s="413">
        <v>14742</v>
      </c>
      <c r="FP1452" s="413">
        <v>16399</v>
      </c>
      <c r="FQ1452" s="413">
        <v>18337</v>
      </c>
      <c r="FR1452" s="413">
        <v>20585</v>
      </c>
      <c r="FS1452" s="413">
        <f t="shared" si="1080"/>
        <v>1</v>
      </c>
      <c r="FT1452" s="413">
        <f t="shared" si="1079"/>
        <v>0</v>
      </c>
      <c r="FU1452" s="413">
        <f t="shared" si="1079"/>
        <v>-1</v>
      </c>
      <c r="FV1452" s="413">
        <f t="shared" si="1079"/>
        <v>0</v>
      </c>
      <c r="FW1452" s="553"/>
      <c r="FX1452" s="553"/>
      <c r="FY1452" s="553"/>
    </row>
    <row r="1453" spans="1:181">
      <c r="E1453" s="392"/>
      <c r="F1453" s="371"/>
      <c r="G1453" s="371" t="s">
        <v>2955</v>
      </c>
      <c r="H1453" s="371" t="s">
        <v>2956</v>
      </c>
      <c r="I1453" s="291"/>
      <c r="J1453" s="561"/>
      <c r="O1453" s="275">
        <f t="shared" ref="O1453:BC1454" si="1205">O1367</f>
        <v>38242</v>
      </c>
      <c r="P1453" s="275">
        <f t="shared" si="1205"/>
        <v>66027</v>
      </c>
      <c r="Q1453" s="275">
        <f t="shared" si="1205"/>
        <v>73628</v>
      </c>
      <c r="R1453" s="275">
        <f t="shared" si="1205"/>
        <v>82387</v>
      </c>
      <c r="S1453" s="274">
        <f t="shared" si="1205"/>
        <v>68283</v>
      </c>
      <c r="T1453" s="274">
        <f t="shared" si="1205"/>
        <v>76249</v>
      </c>
      <c r="U1453" s="274">
        <f t="shared" si="1205"/>
        <v>85382</v>
      </c>
      <c r="V1453" s="274">
        <f t="shared" si="1205"/>
        <v>95980</v>
      </c>
      <c r="W1453" s="275">
        <f t="shared" si="1205"/>
        <v>21934</v>
      </c>
      <c r="X1453" s="275">
        <f t="shared" si="1205"/>
        <v>38671</v>
      </c>
      <c r="Y1453" s="275">
        <f t="shared" si="1205"/>
        <v>42952</v>
      </c>
      <c r="Z1453" s="275">
        <f t="shared" si="1205"/>
        <v>47847</v>
      </c>
      <c r="AA1453" s="274">
        <f t="shared" si="1205"/>
        <v>39930</v>
      </c>
      <c r="AB1453" s="274">
        <f t="shared" si="1205"/>
        <v>44504</v>
      </c>
      <c r="AC1453" s="274">
        <f t="shared" si="1205"/>
        <v>49678</v>
      </c>
      <c r="AD1453" s="274">
        <f t="shared" si="1205"/>
        <v>55401</v>
      </c>
      <c r="AE1453" s="275">
        <f t="shared" si="1205"/>
        <v>334</v>
      </c>
      <c r="AF1453" s="275">
        <f t="shared" si="1205"/>
        <v>466</v>
      </c>
      <c r="AG1453" s="275">
        <f t="shared" si="1205"/>
        <v>480</v>
      </c>
      <c r="AH1453" s="275">
        <f t="shared" si="1205"/>
        <v>505</v>
      </c>
      <c r="AI1453" s="274">
        <f t="shared" si="1205"/>
        <v>474</v>
      </c>
      <c r="AJ1453" s="274">
        <f t="shared" si="1205"/>
        <v>485</v>
      </c>
      <c r="AK1453" s="274">
        <f t="shared" si="1205"/>
        <v>514</v>
      </c>
      <c r="AL1453" s="274">
        <f t="shared" si="1205"/>
        <v>556</v>
      </c>
      <c r="AM1453" s="275">
        <f t="shared" si="1205"/>
        <v>16309</v>
      </c>
      <c r="AN1453" s="275">
        <f t="shared" si="1205"/>
        <v>27357</v>
      </c>
      <c r="AO1453" s="275">
        <f t="shared" si="1205"/>
        <v>30678</v>
      </c>
      <c r="AP1453" s="275">
        <f t="shared" si="1205"/>
        <v>34540</v>
      </c>
      <c r="AQ1453" s="274">
        <f t="shared" si="1205"/>
        <v>28353</v>
      </c>
      <c r="AR1453" s="274">
        <f t="shared" si="1205"/>
        <v>31745</v>
      </c>
      <c r="AS1453" s="274">
        <f t="shared" si="1205"/>
        <v>35702</v>
      </c>
      <c r="AT1453" s="274">
        <f t="shared" si="1205"/>
        <v>40579</v>
      </c>
      <c r="AU1453" s="275">
        <f t="shared" si="1205"/>
        <v>6430</v>
      </c>
      <c r="AV1453" s="275">
        <f t="shared" si="1205"/>
        <v>10806</v>
      </c>
      <c r="AW1453" s="275">
        <f t="shared" si="1205"/>
        <v>12203</v>
      </c>
      <c r="AX1453" s="275">
        <f t="shared" si="1205"/>
        <v>13889</v>
      </c>
      <c r="AY1453" s="274">
        <f t="shared" si="1205"/>
        <v>11091</v>
      </c>
      <c r="AZ1453" s="274">
        <f t="shared" si="1205"/>
        <v>12450</v>
      </c>
      <c r="BA1453" s="274">
        <f t="shared" si="1205"/>
        <v>14050</v>
      </c>
      <c r="BB1453" s="274">
        <f t="shared" si="1205"/>
        <v>15953</v>
      </c>
      <c r="BC1453" s="275">
        <f t="shared" si="1205"/>
        <v>9485</v>
      </c>
      <c r="BD1453" s="275">
        <f t="shared" si="1145"/>
        <v>15663</v>
      </c>
      <c r="BE1453" s="275">
        <f t="shared" si="1145"/>
        <v>17627</v>
      </c>
      <c r="BF1453" s="275">
        <f t="shared" si="1145"/>
        <v>19791</v>
      </c>
      <c r="BG1453" s="274">
        <f t="shared" si="1145"/>
        <v>16791</v>
      </c>
      <c r="BH1453" s="274">
        <f t="shared" si="1145"/>
        <v>18440</v>
      </c>
      <c r="BI1453" s="274">
        <f t="shared" si="1145"/>
        <v>20773</v>
      </c>
      <c r="BJ1453" s="274">
        <f t="shared" si="1145"/>
        <v>23798</v>
      </c>
      <c r="BK1453" s="275">
        <f t="shared" ref="BK1453:CH1454" si="1206">BK1367</f>
        <v>394</v>
      </c>
      <c r="BL1453" s="275">
        <f t="shared" si="1206"/>
        <v>888</v>
      </c>
      <c r="BM1453" s="275">
        <f t="shared" si="1206"/>
        <v>848</v>
      </c>
      <c r="BN1453" s="275">
        <f t="shared" si="1206"/>
        <v>860</v>
      </c>
      <c r="BO1453" s="274">
        <f t="shared" si="1206"/>
        <v>471</v>
      </c>
      <c r="BP1453" s="274">
        <f t="shared" si="1206"/>
        <v>855</v>
      </c>
      <c r="BQ1453" s="274">
        <f t="shared" si="1206"/>
        <v>879</v>
      </c>
      <c r="BR1453" s="274">
        <f t="shared" si="1206"/>
        <v>828</v>
      </c>
      <c r="BS1453" s="275">
        <f t="shared" si="1206"/>
        <v>598</v>
      </c>
      <c r="BT1453" s="275">
        <f t="shared" si="1206"/>
        <v>888</v>
      </c>
      <c r="BU1453" s="275">
        <f t="shared" si="1206"/>
        <v>848</v>
      </c>
      <c r="BV1453" s="275">
        <f t="shared" si="1206"/>
        <v>860</v>
      </c>
      <c r="BW1453" s="274">
        <f t="shared" si="1206"/>
        <v>471</v>
      </c>
      <c r="BX1453" s="274">
        <f t="shared" si="1206"/>
        <v>855</v>
      </c>
      <c r="BY1453" s="274">
        <f t="shared" si="1206"/>
        <v>879</v>
      </c>
      <c r="BZ1453" s="274">
        <f t="shared" si="1206"/>
        <v>828</v>
      </c>
      <c r="CA1453" s="275">
        <f t="shared" si="1206"/>
        <v>204</v>
      </c>
      <c r="CB1453" s="275">
        <f t="shared" si="1206"/>
        <v>0</v>
      </c>
      <c r="CC1453" s="275">
        <f t="shared" si="1206"/>
        <v>0</v>
      </c>
      <c r="CD1453" s="275">
        <f t="shared" si="1206"/>
        <v>0</v>
      </c>
      <c r="CE1453" s="274">
        <f t="shared" si="1206"/>
        <v>0</v>
      </c>
      <c r="CF1453" s="274">
        <f t="shared" si="1206"/>
        <v>0</v>
      </c>
      <c r="CG1453" s="274">
        <f t="shared" si="1206"/>
        <v>0</v>
      </c>
      <c r="CH1453" s="274">
        <f t="shared" si="1206"/>
        <v>0</v>
      </c>
      <c r="CI1453" s="562"/>
      <c r="CJ1453" s="275">
        <f t="shared" ref="CJ1453:DW1454" si="1207">CJ1367</f>
        <v>9484</v>
      </c>
      <c r="CK1453" s="275">
        <f t="shared" si="1207"/>
        <v>13932</v>
      </c>
      <c r="CL1453" s="275">
        <f t="shared" si="1207"/>
        <v>15151</v>
      </c>
      <c r="CM1453" s="275">
        <f t="shared" si="1207"/>
        <v>16117</v>
      </c>
      <c r="CN1453" s="274">
        <f t="shared" si="1207"/>
        <v>16791</v>
      </c>
      <c r="CO1453" s="274">
        <f t="shared" si="1207"/>
        <v>19363.996883461456</v>
      </c>
      <c r="CP1453" s="274">
        <f t="shared" si="1207"/>
        <v>21047.616690277286</v>
      </c>
      <c r="CQ1453" s="274">
        <f t="shared" si="1207"/>
        <v>23880.34386181903</v>
      </c>
      <c r="CR1453" s="275">
        <f t="shared" si="1207"/>
        <v>3021</v>
      </c>
      <c r="CS1453" s="275">
        <f t="shared" si="1207"/>
        <v>4737</v>
      </c>
      <c r="CT1453" s="275">
        <f t="shared" si="1207"/>
        <v>5303</v>
      </c>
      <c r="CU1453" s="275">
        <f t="shared" si="1207"/>
        <v>5954</v>
      </c>
      <c r="CV1453" s="274">
        <f t="shared" si="1207"/>
        <v>2054</v>
      </c>
      <c r="CW1453" s="274">
        <f t="shared" si="1207"/>
        <v>2299.9968834614569</v>
      </c>
      <c r="CX1453" s="274">
        <f t="shared" si="1207"/>
        <v>2666.6166902772839</v>
      </c>
      <c r="CY1453" s="274">
        <f t="shared" si="1207"/>
        <v>3119.3438618190353</v>
      </c>
      <c r="CZ1453" s="275">
        <f t="shared" si="1207"/>
        <v>5520</v>
      </c>
      <c r="DA1453" s="275">
        <f t="shared" si="1207"/>
        <v>7838</v>
      </c>
      <c r="DB1453" s="275">
        <f t="shared" si="1207"/>
        <v>8339</v>
      </c>
      <c r="DC1453" s="275">
        <f t="shared" si="1207"/>
        <v>8516</v>
      </c>
      <c r="DD1453" s="274">
        <f t="shared" si="1207"/>
        <v>13358</v>
      </c>
      <c r="DE1453" s="274">
        <f t="shared" si="1207"/>
        <v>15475</v>
      </c>
      <c r="DF1453" s="274">
        <f t="shared" si="1207"/>
        <v>16600</v>
      </c>
      <c r="DG1453" s="274">
        <f t="shared" si="1207"/>
        <v>18830</v>
      </c>
      <c r="DH1453" s="275">
        <f t="shared" si="1207"/>
        <v>943</v>
      </c>
      <c r="DI1453" s="275">
        <f t="shared" si="1207"/>
        <v>1357</v>
      </c>
      <c r="DJ1453" s="275">
        <f t="shared" si="1207"/>
        <v>1509</v>
      </c>
      <c r="DK1453" s="275">
        <f t="shared" si="1207"/>
        <v>1647</v>
      </c>
      <c r="DL1453" s="274">
        <f t="shared" si="1207"/>
        <v>1379</v>
      </c>
      <c r="DM1453" s="274">
        <f t="shared" si="1207"/>
        <v>1589</v>
      </c>
      <c r="DN1453" s="274">
        <f t="shared" si="1207"/>
        <v>1781</v>
      </c>
      <c r="DO1453" s="274">
        <f t="shared" si="1207"/>
        <v>1931</v>
      </c>
      <c r="DP1453" s="275">
        <f t="shared" si="1207"/>
        <v>1</v>
      </c>
      <c r="DQ1453" s="275">
        <f t="shared" si="1207"/>
        <v>1731</v>
      </c>
      <c r="DR1453" s="275">
        <f t="shared" si="1207"/>
        <v>2476</v>
      </c>
      <c r="DS1453" s="275">
        <f t="shared" si="1207"/>
        <v>3674</v>
      </c>
      <c r="DT1453" s="274">
        <f t="shared" si="1207"/>
        <v>0</v>
      </c>
      <c r="DU1453" s="274">
        <f t="shared" si="1207"/>
        <v>-923.9968834614566</v>
      </c>
      <c r="DV1453" s="274">
        <f t="shared" si="1207"/>
        <v>-274.61669027728362</v>
      </c>
      <c r="DW1453" s="274">
        <f t="shared" si="1207"/>
        <v>-82.343861819035283</v>
      </c>
      <c r="DX1453" s="615">
        <f t="shared" si="1154"/>
        <v>0.5735578683123268</v>
      </c>
      <c r="DY1453" s="615">
        <f t="shared" si="1154"/>
        <v>0.58568464416072208</v>
      </c>
      <c r="DZ1453" s="615">
        <f t="shared" si="1154"/>
        <v>0.58336502417558533</v>
      </c>
      <c r="EA1453" s="615">
        <f t="shared" si="1154"/>
        <v>0.58075910034350076</v>
      </c>
      <c r="EB1453" s="616">
        <f t="shared" si="1154"/>
        <v>0.58477219805808178</v>
      </c>
      <c r="EC1453" s="616">
        <f t="shared" si="1148"/>
        <v>0.58366667103830872</v>
      </c>
      <c r="ED1453" s="616">
        <f t="shared" si="1148"/>
        <v>0.58183223630273362</v>
      </c>
      <c r="EE1453" s="616">
        <f t="shared" si="1148"/>
        <v>0.57721400291727443</v>
      </c>
      <c r="EF1453" s="553"/>
      <c r="EG1453" s="275">
        <f t="shared" ref="EG1453:EM1454" si="1208">EG1367</f>
        <v>38250</v>
      </c>
      <c r="EH1453" s="275">
        <f t="shared" si="1208"/>
        <v>21403</v>
      </c>
      <c r="EI1453" s="275">
        <f t="shared" si="1208"/>
        <v>16848</v>
      </c>
      <c r="EJ1453" s="275">
        <f t="shared" si="1208"/>
        <v>5243</v>
      </c>
      <c r="EK1453" s="275">
        <f t="shared" si="1208"/>
        <v>4047</v>
      </c>
      <c r="EL1453" s="275">
        <f t="shared" si="1208"/>
        <v>680855</v>
      </c>
      <c r="EM1453" s="275">
        <f t="shared" si="1208"/>
        <v>468268</v>
      </c>
      <c r="EN1453" s="617">
        <f t="shared" si="1102"/>
        <v>0.55955555555555558</v>
      </c>
      <c r="EO1453" s="275">
        <f t="shared" si="1103"/>
        <v>31.119420702754034</v>
      </c>
      <c r="EP1453" s="617">
        <f t="shared" si="1104"/>
        <v>0.10580392156862745</v>
      </c>
      <c r="EQ1453" s="275">
        <f t="shared" si="1105"/>
        <v>5943.9968862680016</v>
      </c>
      <c r="ER1453" s="275">
        <f t="shared" si="1106"/>
        <v>933.04831136585608</v>
      </c>
      <c r="ES1453" s="618"/>
      <c r="ET1453" s="274">
        <f t="shared" ref="ET1453:EZ1454" si="1209">ET1367</f>
        <v>66386</v>
      </c>
      <c r="EU1453" s="274">
        <f t="shared" si="1209"/>
        <v>38413</v>
      </c>
      <c r="EV1453" s="274">
        <f t="shared" si="1209"/>
        <v>27973</v>
      </c>
      <c r="EW1453" s="274">
        <f t="shared" si="1209"/>
        <v>10756</v>
      </c>
      <c r="EX1453" s="274">
        <f t="shared" si="1209"/>
        <v>9535</v>
      </c>
      <c r="EY1453" s="274">
        <f t="shared" si="1209"/>
        <v>891616</v>
      </c>
      <c r="EZ1453" s="274">
        <f t="shared" si="1209"/>
        <v>637252</v>
      </c>
      <c r="FA1453" s="619">
        <f t="shared" si="1067"/>
        <v>0.57863103666435689</v>
      </c>
      <c r="FB1453" s="620">
        <f t="shared" si="1068"/>
        <v>38.451363815107428</v>
      </c>
      <c r="FC1453" s="619">
        <f t="shared" si="1069"/>
        <v>0.14362968095682824</v>
      </c>
      <c r="FD1453" s="274">
        <f t="shared" si="1070"/>
        <v>10694.065606718588</v>
      </c>
      <c r="FE1453" s="274">
        <f t="shared" si="1071"/>
        <v>1406.560251412837</v>
      </c>
      <c r="FF1453" s="274">
        <f>FF1367</f>
        <v>28352</v>
      </c>
      <c r="FG1453" s="620">
        <f t="shared" si="1126"/>
        <v>40.000705417607222</v>
      </c>
      <c r="FH1453" s="274">
        <f t="shared" ref="FH1453:FJ1454" si="1210">FH1367</f>
        <v>11341</v>
      </c>
      <c r="FI1453" s="274">
        <f t="shared" si="1210"/>
        <v>28352</v>
      </c>
      <c r="FJ1453" s="274">
        <f t="shared" si="1210"/>
        <v>197</v>
      </c>
      <c r="FK1453" s="274">
        <f t="shared" si="1072"/>
        <v>16814</v>
      </c>
      <c r="FL1453" s="274">
        <f>FL1367</f>
        <v>1861</v>
      </c>
      <c r="FM1453" s="274">
        <f t="shared" si="1072"/>
        <v>14756</v>
      </c>
      <c r="FN1453" s="553"/>
      <c r="FO1453" s="413">
        <v>11090</v>
      </c>
      <c r="FP1453" s="413">
        <v>12450</v>
      </c>
      <c r="FQ1453" s="413">
        <v>14049</v>
      </c>
      <c r="FR1453" s="413">
        <v>15953</v>
      </c>
      <c r="FS1453" s="413">
        <f t="shared" si="1080"/>
        <v>1</v>
      </c>
      <c r="FT1453" s="413">
        <f t="shared" si="1079"/>
        <v>0</v>
      </c>
      <c r="FU1453" s="413">
        <f t="shared" si="1079"/>
        <v>1</v>
      </c>
      <c r="FV1453" s="413">
        <f t="shared" si="1079"/>
        <v>0</v>
      </c>
      <c r="FW1453" s="553"/>
      <c r="FX1453" s="553"/>
      <c r="FY1453" s="553"/>
    </row>
    <row r="1454" spans="1:181">
      <c r="E1454" s="392"/>
      <c r="F1454" s="371"/>
      <c r="G1454" s="371" t="s">
        <v>2957</v>
      </c>
      <c r="H1454" s="371" t="s">
        <v>1805</v>
      </c>
      <c r="I1454" s="291"/>
      <c r="J1454" s="561"/>
      <c r="O1454" s="275">
        <f t="shared" si="1205"/>
        <v>9822</v>
      </c>
      <c r="P1454" s="275">
        <f t="shared" si="1205"/>
        <v>12969</v>
      </c>
      <c r="Q1454" s="275">
        <f t="shared" si="1205"/>
        <v>13705</v>
      </c>
      <c r="R1454" s="275">
        <f t="shared" si="1205"/>
        <v>14672</v>
      </c>
      <c r="S1454" s="274">
        <f t="shared" si="1205"/>
        <v>13907</v>
      </c>
      <c r="T1454" s="274">
        <f t="shared" si="1205"/>
        <v>14749</v>
      </c>
      <c r="U1454" s="274">
        <f t="shared" si="1205"/>
        <v>15830</v>
      </c>
      <c r="V1454" s="274">
        <f t="shared" si="1205"/>
        <v>16999</v>
      </c>
      <c r="W1454" s="275">
        <f t="shared" si="1205"/>
        <v>4267</v>
      </c>
      <c r="X1454" s="275">
        <f t="shared" si="1205"/>
        <v>5639</v>
      </c>
      <c r="Y1454" s="275">
        <f t="shared" si="1205"/>
        <v>5871</v>
      </c>
      <c r="Z1454" s="275">
        <f t="shared" si="1205"/>
        <v>6244</v>
      </c>
      <c r="AA1454" s="274">
        <f t="shared" si="1205"/>
        <v>6041</v>
      </c>
      <c r="AB1454" s="274">
        <f t="shared" si="1205"/>
        <v>6342</v>
      </c>
      <c r="AC1454" s="274">
        <f t="shared" si="1205"/>
        <v>6793</v>
      </c>
      <c r="AD1454" s="274">
        <f t="shared" si="1205"/>
        <v>7269</v>
      </c>
      <c r="AE1454" s="275">
        <f t="shared" si="1205"/>
        <v>113</v>
      </c>
      <c r="AF1454" s="275">
        <f t="shared" si="1205"/>
        <v>126</v>
      </c>
      <c r="AG1454" s="275">
        <f t="shared" si="1205"/>
        <v>122</v>
      </c>
      <c r="AH1454" s="275">
        <f t="shared" si="1205"/>
        <v>123</v>
      </c>
      <c r="AI1454" s="274">
        <f t="shared" si="1205"/>
        <v>133</v>
      </c>
      <c r="AJ1454" s="274">
        <f t="shared" si="1205"/>
        <v>129</v>
      </c>
      <c r="AK1454" s="274">
        <f t="shared" si="1205"/>
        <v>130</v>
      </c>
      <c r="AL1454" s="274">
        <f t="shared" si="1205"/>
        <v>132</v>
      </c>
      <c r="AM1454" s="275">
        <f t="shared" si="1205"/>
        <v>5554</v>
      </c>
      <c r="AN1454" s="275">
        <f t="shared" si="1205"/>
        <v>7331</v>
      </c>
      <c r="AO1454" s="275">
        <f t="shared" si="1205"/>
        <v>7833</v>
      </c>
      <c r="AP1454" s="275">
        <f t="shared" si="1205"/>
        <v>8427</v>
      </c>
      <c r="AQ1454" s="274">
        <f t="shared" si="1205"/>
        <v>7867</v>
      </c>
      <c r="AR1454" s="274">
        <f t="shared" si="1205"/>
        <v>8409</v>
      </c>
      <c r="AS1454" s="274">
        <f t="shared" si="1205"/>
        <v>9037</v>
      </c>
      <c r="AT1454" s="274">
        <f t="shared" si="1205"/>
        <v>9729</v>
      </c>
      <c r="AU1454" s="275">
        <f t="shared" si="1205"/>
        <v>2350</v>
      </c>
      <c r="AV1454" s="275">
        <f t="shared" si="1205"/>
        <v>3151</v>
      </c>
      <c r="AW1454" s="275">
        <f t="shared" si="1205"/>
        <v>3420</v>
      </c>
      <c r="AX1454" s="275">
        <f t="shared" si="1205"/>
        <v>3722</v>
      </c>
      <c r="AY1454" s="274">
        <f t="shared" si="1205"/>
        <v>3652</v>
      </c>
      <c r="AZ1454" s="274">
        <f t="shared" si="1205"/>
        <v>3949</v>
      </c>
      <c r="BA1454" s="274">
        <f t="shared" si="1205"/>
        <v>4286</v>
      </c>
      <c r="BB1454" s="274">
        <f t="shared" si="1205"/>
        <v>4632</v>
      </c>
      <c r="BC1454" s="275">
        <f t="shared" si="1205"/>
        <v>2567</v>
      </c>
      <c r="BD1454" s="275">
        <f t="shared" si="1145"/>
        <v>3379</v>
      </c>
      <c r="BE1454" s="275">
        <f t="shared" si="1145"/>
        <v>3783</v>
      </c>
      <c r="BF1454" s="275">
        <f t="shared" si="1145"/>
        <v>4046</v>
      </c>
      <c r="BG1454" s="274">
        <f t="shared" si="1145"/>
        <v>3052</v>
      </c>
      <c r="BH1454" s="274">
        <f t="shared" si="1145"/>
        <v>3833</v>
      </c>
      <c r="BI1454" s="274">
        <f t="shared" si="1145"/>
        <v>4106</v>
      </c>
      <c r="BJ1454" s="274">
        <f t="shared" si="1145"/>
        <v>4542</v>
      </c>
      <c r="BK1454" s="275">
        <f t="shared" si="1206"/>
        <v>637</v>
      </c>
      <c r="BL1454" s="275">
        <f t="shared" si="1206"/>
        <v>801</v>
      </c>
      <c r="BM1454" s="275">
        <f t="shared" si="1206"/>
        <v>630</v>
      </c>
      <c r="BN1454" s="275">
        <f t="shared" si="1206"/>
        <v>659</v>
      </c>
      <c r="BO1454" s="274">
        <f t="shared" si="1206"/>
        <v>1163</v>
      </c>
      <c r="BP1454" s="274">
        <f t="shared" si="1206"/>
        <v>627</v>
      </c>
      <c r="BQ1454" s="274">
        <f t="shared" si="1206"/>
        <v>645</v>
      </c>
      <c r="BR1454" s="274">
        <f t="shared" si="1206"/>
        <v>555</v>
      </c>
      <c r="BS1454" s="275">
        <f t="shared" si="1206"/>
        <v>685</v>
      </c>
      <c r="BT1454" s="275">
        <f t="shared" si="1206"/>
        <v>801</v>
      </c>
      <c r="BU1454" s="275">
        <f t="shared" si="1206"/>
        <v>630</v>
      </c>
      <c r="BV1454" s="275">
        <f t="shared" si="1206"/>
        <v>659</v>
      </c>
      <c r="BW1454" s="274">
        <f t="shared" si="1206"/>
        <v>1163</v>
      </c>
      <c r="BX1454" s="274">
        <f t="shared" si="1206"/>
        <v>627</v>
      </c>
      <c r="BY1454" s="274">
        <f t="shared" si="1206"/>
        <v>645</v>
      </c>
      <c r="BZ1454" s="274">
        <f t="shared" si="1206"/>
        <v>555</v>
      </c>
      <c r="CA1454" s="275">
        <f t="shared" si="1206"/>
        <v>48</v>
      </c>
      <c r="CB1454" s="275">
        <f t="shared" si="1206"/>
        <v>0</v>
      </c>
      <c r="CC1454" s="275">
        <f t="shared" si="1206"/>
        <v>0</v>
      </c>
      <c r="CD1454" s="275">
        <f t="shared" si="1206"/>
        <v>0</v>
      </c>
      <c r="CE1454" s="274">
        <f t="shared" si="1206"/>
        <v>0</v>
      </c>
      <c r="CF1454" s="274">
        <f t="shared" si="1206"/>
        <v>0</v>
      </c>
      <c r="CG1454" s="274">
        <f t="shared" si="1206"/>
        <v>0</v>
      </c>
      <c r="CH1454" s="274">
        <f t="shared" si="1206"/>
        <v>0</v>
      </c>
      <c r="CI1454" s="562"/>
      <c r="CJ1454" s="275">
        <f t="shared" si="1207"/>
        <v>2568</v>
      </c>
      <c r="CK1454" s="275">
        <f t="shared" si="1207"/>
        <v>3337</v>
      </c>
      <c r="CL1454" s="275">
        <f t="shared" si="1207"/>
        <v>3599</v>
      </c>
      <c r="CM1454" s="275">
        <f t="shared" si="1207"/>
        <v>3931</v>
      </c>
      <c r="CN1454" s="274">
        <f t="shared" si="1207"/>
        <v>3052</v>
      </c>
      <c r="CO1454" s="274">
        <f t="shared" si="1207"/>
        <v>3357.7771712924809</v>
      </c>
      <c r="CP1454" s="274">
        <f t="shared" si="1207"/>
        <v>3717.8034205469153</v>
      </c>
      <c r="CQ1454" s="274">
        <f t="shared" si="1207"/>
        <v>4061.4150123500322</v>
      </c>
      <c r="CR1454" s="275">
        <f t="shared" si="1207"/>
        <v>1825</v>
      </c>
      <c r="CS1454" s="275">
        <f t="shared" si="1207"/>
        <v>2401</v>
      </c>
      <c r="CT1454" s="275">
        <f t="shared" si="1207"/>
        <v>2561</v>
      </c>
      <c r="CU1454" s="275">
        <f t="shared" si="1207"/>
        <v>2757</v>
      </c>
      <c r="CV1454" s="274">
        <f t="shared" si="1207"/>
        <v>1792</v>
      </c>
      <c r="CW1454" s="274">
        <f t="shared" si="1207"/>
        <v>1904.7771712924809</v>
      </c>
      <c r="CX1454" s="274">
        <f t="shared" si="1207"/>
        <v>2057.8034205469162</v>
      </c>
      <c r="CY1454" s="274">
        <f t="shared" si="1207"/>
        <v>2240.4150123500322</v>
      </c>
      <c r="CZ1454" s="275">
        <f t="shared" si="1207"/>
        <v>40</v>
      </c>
      <c r="DA1454" s="275">
        <f t="shared" si="1207"/>
        <v>52</v>
      </c>
      <c r="DB1454" s="275">
        <f t="shared" si="1207"/>
        <v>56</v>
      </c>
      <c r="DC1454" s="275">
        <f t="shared" si="1207"/>
        <v>57</v>
      </c>
      <c r="DD1454" s="274">
        <f t="shared" si="1207"/>
        <v>362</v>
      </c>
      <c r="DE1454" s="274">
        <f t="shared" si="1207"/>
        <v>419</v>
      </c>
      <c r="DF1454" s="274">
        <f t="shared" si="1207"/>
        <v>451</v>
      </c>
      <c r="DG1454" s="274">
        <f t="shared" si="1207"/>
        <v>511</v>
      </c>
      <c r="DH1454" s="275">
        <f t="shared" si="1207"/>
        <v>703</v>
      </c>
      <c r="DI1454" s="275">
        <f t="shared" si="1207"/>
        <v>884</v>
      </c>
      <c r="DJ1454" s="275">
        <f t="shared" si="1207"/>
        <v>982</v>
      </c>
      <c r="DK1454" s="275">
        <f t="shared" si="1207"/>
        <v>1117</v>
      </c>
      <c r="DL1454" s="274">
        <f t="shared" si="1207"/>
        <v>898</v>
      </c>
      <c r="DM1454" s="274">
        <f t="shared" si="1207"/>
        <v>1034</v>
      </c>
      <c r="DN1454" s="274">
        <f t="shared" si="1207"/>
        <v>1209</v>
      </c>
      <c r="DO1454" s="274">
        <f t="shared" si="1207"/>
        <v>1310</v>
      </c>
      <c r="DP1454" s="275">
        <f t="shared" si="1207"/>
        <v>-1</v>
      </c>
      <c r="DQ1454" s="275">
        <f t="shared" si="1207"/>
        <v>42</v>
      </c>
      <c r="DR1454" s="275">
        <f t="shared" si="1207"/>
        <v>184</v>
      </c>
      <c r="DS1454" s="275">
        <f t="shared" si="1207"/>
        <v>115</v>
      </c>
      <c r="DT1454" s="274">
        <f t="shared" si="1207"/>
        <v>0</v>
      </c>
      <c r="DU1454" s="274">
        <f t="shared" si="1207"/>
        <v>475.222828707519</v>
      </c>
      <c r="DV1454" s="274">
        <f t="shared" si="1207"/>
        <v>388.19657945308398</v>
      </c>
      <c r="DW1454" s="274">
        <f t="shared" si="1207"/>
        <v>480.58498764996727</v>
      </c>
      <c r="DX1454" s="615">
        <f t="shared" si="1154"/>
        <v>0.43443290572184889</v>
      </c>
      <c r="DY1454" s="615">
        <f t="shared" si="1154"/>
        <v>0.43480607602745008</v>
      </c>
      <c r="DZ1454" s="615">
        <f t="shared" si="1154"/>
        <v>0.4283838015322875</v>
      </c>
      <c r="EA1454" s="615">
        <f t="shared" si="1154"/>
        <v>0.42557251908396948</v>
      </c>
      <c r="EB1454" s="616">
        <f t="shared" si="1154"/>
        <v>0.43438556122815847</v>
      </c>
      <c r="EC1454" s="616">
        <f t="shared" si="1148"/>
        <v>0.42999525391551968</v>
      </c>
      <c r="ED1454" s="616">
        <f t="shared" si="1148"/>
        <v>0.42912192040429564</v>
      </c>
      <c r="EE1454" s="616">
        <f t="shared" si="1148"/>
        <v>0.42761338902288371</v>
      </c>
      <c r="EF1454" s="553"/>
      <c r="EG1454" s="275">
        <f t="shared" si="1208"/>
        <v>9824</v>
      </c>
      <c r="EH1454" s="275">
        <f t="shared" si="1208"/>
        <v>4268</v>
      </c>
      <c r="EI1454" s="275">
        <f t="shared" si="1208"/>
        <v>5556</v>
      </c>
      <c r="EJ1454" s="275">
        <f t="shared" si="1208"/>
        <v>2326</v>
      </c>
      <c r="EK1454" s="275">
        <f t="shared" si="1208"/>
        <v>21918</v>
      </c>
      <c r="EL1454" s="275">
        <f t="shared" si="1208"/>
        <v>110535</v>
      </c>
      <c r="EM1454" s="275">
        <f t="shared" si="1208"/>
        <v>108538</v>
      </c>
      <c r="EN1454" s="617">
        <f t="shared" si="1102"/>
        <v>0.43444625407166126</v>
      </c>
      <c r="EO1454" s="275">
        <f t="shared" si="1103"/>
        <v>41.864650827933765</v>
      </c>
      <c r="EP1454" s="617">
        <f t="shared" si="1104"/>
        <v>2.2310667752442996</v>
      </c>
      <c r="EQ1454" s="275">
        <f t="shared" si="1105"/>
        <v>198290.13434658706</v>
      </c>
      <c r="ER1454" s="275">
        <f t="shared" si="1106"/>
        <v>1785.8568734759563</v>
      </c>
      <c r="ES1454" s="618"/>
      <c r="ET1454" s="274">
        <f t="shared" si="1209"/>
        <v>13907</v>
      </c>
      <c r="EU1454" s="274">
        <f t="shared" si="1209"/>
        <v>6041</v>
      </c>
      <c r="EV1454" s="274">
        <f t="shared" si="1209"/>
        <v>7867</v>
      </c>
      <c r="EW1454" s="274">
        <f t="shared" si="1209"/>
        <v>3652</v>
      </c>
      <c r="EX1454" s="274">
        <f t="shared" si="1209"/>
        <v>32984</v>
      </c>
      <c r="EY1454" s="274">
        <f t="shared" si="1209"/>
        <v>130675</v>
      </c>
      <c r="EZ1454" s="274">
        <f t="shared" si="1209"/>
        <v>127669</v>
      </c>
      <c r="FA1454" s="619">
        <f t="shared" si="1067"/>
        <v>0.43438556122815847</v>
      </c>
      <c r="FB1454" s="620">
        <f t="shared" si="1068"/>
        <v>46.421761789754676</v>
      </c>
      <c r="FC1454" s="619">
        <f t="shared" si="1069"/>
        <v>2.3717552311785433</v>
      </c>
      <c r="FD1454" s="274">
        <f t="shared" si="1070"/>
        <v>252412.4736942797</v>
      </c>
      <c r="FE1454" s="274">
        <f t="shared" si="1071"/>
        <v>2383.7684428744124</v>
      </c>
      <c r="FF1454" s="274">
        <f>FF1368</f>
        <v>7867</v>
      </c>
      <c r="FG1454" s="620">
        <f t="shared" si="1126"/>
        <v>43.243930341934664</v>
      </c>
      <c r="FH1454" s="274">
        <f t="shared" si="1210"/>
        <v>3402</v>
      </c>
      <c r="FI1454" s="274">
        <f t="shared" si="1210"/>
        <v>7867</v>
      </c>
      <c r="FJ1454" s="274">
        <f t="shared" si="1210"/>
        <v>280</v>
      </c>
      <c r="FK1454" s="274">
        <f t="shared" si="1072"/>
        <v>4185</v>
      </c>
      <c r="FL1454" s="274">
        <f>FL1368</f>
        <v>379</v>
      </c>
      <c r="FM1454" s="274">
        <f t="shared" si="1072"/>
        <v>3526</v>
      </c>
      <c r="FN1454" s="553"/>
      <c r="FO1454" s="413">
        <v>3652</v>
      </c>
      <c r="FP1454" s="413">
        <v>3949</v>
      </c>
      <c r="FQ1454" s="413">
        <v>4287</v>
      </c>
      <c r="FR1454" s="413">
        <v>4632</v>
      </c>
      <c r="FS1454" s="413">
        <f t="shared" si="1080"/>
        <v>0</v>
      </c>
      <c r="FT1454" s="413">
        <f t="shared" si="1079"/>
        <v>0</v>
      </c>
      <c r="FU1454" s="413">
        <f t="shared" si="1079"/>
        <v>-1</v>
      </c>
      <c r="FV1454" s="413">
        <f t="shared" si="1079"/>
        <v>0</v>
      </c>
      <c r="FW1454" s="553"/>
      <c r="FX1454" s="553"/>
      <c r="FY1454" s="553"/>
    </row>
    <row r="1455" spans="1:181" s="325" customFormat="1">
      <c r="A1455" s="294"/>
      <c r="B1455" s="295"/>
      <c r="C1455" s="294"/>
      <c r="D1455" s="622" t="s">
        <v>3159</v>
      </c>
      <c r="E1455" s="295"/>
      <c r="F1455" s="558" t="s">
        <v>2958</v>
      </c>
      <c r="G1455" s="558" t="s">
        <v>2959</v>
      </c>
      <c r="H1455" s="584"/>
      <c r="I1455" s="295"/>
      <c r="J1455" s="559"/>
      <c r="K1455" s="294"/>
      <c r="L1455" s="295"/>
      <c r="M1455" s="295"/>
      <c r="N1455" s="328"/>
      <c r="O1455" s="273">
        <f t="shared" ref="O1455:AH1455" si="1211">SUM(O1456:O1462)</f>
        <v>76288</v>
      </c>
      <c r="P1455" s="273">
        <f t="shared" si="1211"/>
        <v>103001</v>
      </c>
      <c r="Q1455" s="273">
        <f t="shared" si="1211"/>
        <v>110297</v>
      </c>
      <c r="R1455" s="273">
        <f t="shared" si="1211"/>
        <v>118515</v>
      </c>
      <c r="S1455" s="272">
        <f>SUM(S1456:S1462)</f>
        <v>105288</v>
      </c>
      <c r="T1455" s="272">
        <f>SUM(T1456:T1462)</f>
        <v>112720</v>
      </c>
      <c r="U1455" s="272">
        <f>SUM(U1456:U1462)</f>
        <v>121174</v>
      </c>
      <c r="V1455" s="272">
        <f>SUM(V1456:V1462)</f>
        <v>130636</v>
      </c>
      <c r="W1455" s="273">
        <f t="shared" si="1211"/>
        <v>47297</v>
      </c>
      <c r="X1455" s="273">
        <f t="shared" si="1211"/>
        <v>63029</v>
      </c>
      <c r="Y1455" s="273">
        <f t="shared" si="1211"/>
        <v>67265</v>
      </c>
      <c r="Z1455" s="273">
        <f t="shared" si="1211"/>
        <v>72047</v>
      </c>
      <c r="AA1455" s="272">
        <f>SUM(AA1456:AA1462)</f>
        <v>63229</v>
      </c>
      <c r="AB1455" s="272">
        <f>SUM(AB1456:AB1462)</f>
        <v>67487</v>
      </c>
      <c r="AC1455" s="272">
        <f>SUM(AC1456:AC1462)</f>
        <v>72369</v>
      </c>
      <c r="AD1455" s="272">
        <f>SUM(AD1456:AD1462)</f>
        <v>77858</v>
      </c>
      <c r="AE1455" s="273">
        <f t="shared" si="1211"/>
        <v>786</v>
      </c>
      <c r="AF1455" s="273">
        <f t="shared" si="1211"/>
        <v>814</v>
      </c>
      <c r="AG1455" s="273">
        <f t="shared" si="1211"/>
        <v>777</v>
      </c>
      <c r="AH1455" s="273">
        <f t="shared" si="1211"/>
        <v>826</v>
      </c>
      <c r="AI1455" s="272">
        <f t="shared" ref="AI1455:BC1455" si="1212">SUM(AI1456:AI1462)</f>
        <v>835</v>
      </c>
      <c r="AJ1455" s="272">
        <f t="shared" si="1212"/>
        <v>799</v>
      </c>
      <c r="AK1455" s="272">
        <f t="shared" si="1212"/>
        <v>845</v>
      </c>
      <c r="AL1455" s="272">
        <f t="shared" si="1212"/>
        <v>873</v>
      </c>
      <c r="AM1455" s="273">
        <f t="shared" si="1212"/>
        <v>28998</v>
      </c>
      <c r="AN1455" s="273">
        <f t="shared" si="1212"/>
        <v>39973</v>
      </c>
      <c r="AO1455" s="273">
        <f t="shared" si="1212"/>
        <v>43027</v>
      </c>
      <c r="AP1455" s="273">
        <f t="shared" si="1212"/>
        <v>46467</v>
      </c>
      <c r="AQ1455" s="272">
        <f t="shared" si="1212"/>
        <v>42059</v>
      </c>
      <c r="AR1455" s="272">
        <f t="shared" si="1212"/>
        <v>45235</v>
      </c>
      <c r="AS1455" s="272">
        <f t="shared" si="1212"/>
        <v>48806</v>
      </c>
      <c r="AT1455" s="272">
        <f t="shared" si="1212"/>
        <v>52785</v>
      </c>
      <c r="AU1455" s="273">
        <f t="shared" si="1212"/>
        <v>10589</v>
      </c>
      <c r="AV1455" s="273">
        <f t="shared" si="1212"/>
        <v>14835</v>
      </c>
      <c r="AW1455" s="273">
        <f t="shared" si="1212"/>
        <v>16125</v>
      </c>
      <c r="AX1455" s="273">
        <f t="shared" si="1212"/>
        <v>17632</v>
      </c>
      <c r="AY1455" s="272">
        <f t="shared" si="1212"/>
        <v>16083</v>
      </c>
      <c r="AZ1455" s="272">
        <f t="shared" si="1212"/>
        <v>17460</v>
      </c>
      <c r="BA1455" s="272">
        <f t="shared" si="1212"/>
        <v>19056</v>
      </c>
      <c r="BB1455" s="272">
        <f t="shared" si="1212"/>
        <v>20799</v>
      </c>
      <c r="BC1455" s="273">
        <f t="shared" si="1212"/>
        <v>20549</v>
      </c>
      <c r="BD1455" s="273">
        <f t="shared" si="1145"/>
        <v>23525.797004533353</v>
      </c>
      <c r="BE1455" s="273">
        <f t="shared" si="1145"/>
        <v>25256.013306000001</v>
      </c>
      <c r="BF1455" s="273">
        <f t="shared" si="1145"/>
        <v>27198.329290000001</v>
      </c>
      <c r="BG1455" s="272">
        <f t="shared" si="1145"/>
        <v>24791</v>
      </c>
      <c r="BH1455" s="272">
        <f t="shared" si="1145"/>
        <v>26685</v>
      </c>
      <c r="BI1455" s="272">
        <f t="shared" si="1145"/>
        <v>28707</v>
      </c>
      <c r="BJ1455" s="272">
        <f t="shared" si="1145"/>
        <v>31355</v>
      </c>
      <c r="BK1455" s="273">
        <f t="shared" ref="BK1455:CH1455" si="1213">SUM(BK1456:BK1462)</f>
        <v>-2140</v>
      </c>
      <c r="BL1455" s="273">
        <f t="shared" si="1213"/>
        <v>1612.2029954666482</v>
      </c>
      <c r="BM1455" s="273">
        <f t="shared" si="1213"/>
        <v>1645.9866939999999</v>
      </c>
      <c r="BN1455" s="273">
        <f t="shared" si="1213"/>
        <v>1636.6707099999999</v>
      </c>
      <c r="BO1455" s="272">
        <f t="shared" si="1213"/>
        <v>1185</v>
      </c>
      <c r="BP1455" s="272">
        <f t="shared" si="1213"/>
        <v>1090</v>
      </c>
      <c r="BQ1455" s="272">
        <f t="shared" si="1213"/>
        <v>1043</v>
      </c>
      <c r="BR1455" s="272">
        <f t="shared" si="1213"/>
        <v>631</v>
      </c>
      <c r="BS1455" s="273">
        <f t="shared" si="1213"/>
        <v>1079</v>
      </c>
      <c r="BT1455" s="273">
        <f t="shared" si="1213"/>
        <v>2051</v>
      </c>
      <c r="BU1455" s="273">
        <f t="shared" si="1213"/>
        <v>2444</v>
      </c>
      <c r="BV1455" s="273">
        <f t="shared" si="1213"/>
        <v>2325</v>
      </c>
      <c r="BW1455" s="272">
        <f t="shared" si="1213"/>
        <v>1660</v>
      </c>
      <c r="BX1455" s="272">
        <f t="shared" si="1213"/>
        <v>1888</v>
      </c>
      <c r="BY1455" s="272">
        <f t="shared" si="1213"/>
        <v>1732</v>
      </c>
      <c r="BZ1455" s="272">
        <f t="shared" si="1213"/>
        <v>1337</v>
      </c>
      <c r="CA1455" s="273">
        <f t="shared" si="1213"/>
        <v>3219</v>
      </c>
      <c r="CB1455" s="273">
        <f t="shared" si="1213"/>
        <v>438.79700453335175</v>
      </c>
      <c r="CC1455" s="273">
        <f t="shared" si="1213"/>
        <v>798.01330599999994</v>
      </c>
      <c r="CD1455" s="273">
        <f t="shared" si="1213"/>
        <v>688.32929000000001</v>
      </c>
      <c r="CE1455" s="272">
        <f t="shared" si="1213"/>
        <v>475</v>
      </c>
      <c r="CF1455" s="272">
        <f t="shared" si="1213"/>
        <v>798</v>
      </c>
      <c r="CG1455" s="272">
        <f t="shared" si="1213"/>
        <v>689</v>
      </c>
      <c r="CH1455" s="272">
        <f t="shared" si="1213"/>
        <v>706</v>
      </c>
      <c r="CI1455" s="560"/>
      <c r="CJ1455" s="273">
        <f t="shared" ref="CJ1455:DW1455" si="1214">SUM(CJ1456:CJ1462)</f>
        <v>20555</v>
      </c>
      <c r="CK1455" s="273">
        <f t="shared" si="1214"/>
        <v>32406</v>
      </c>
      <c r="CL1455" s="273">
        <f t="shared" si="1214"/>
        <v>34045</v>
      </c>
      <c r="CM1455" s="273">
        <f t="shared" si="1214"/>
        <v>35516</v>
      </c>
      <c r="CN1455" s="272">
        <f t="shared" si="1214"/>
        <v>24791</v>
      </c>
      <c r="CO1455" s="272">
        <f t="shared" si="1214"/>
        <v>26763.628765970723</v>
      </c>
      <c r="CP1455" s="272">
        <f t="shared" si="1214"/>
        <v>29586.144403548322</v>
      </c>
      <c r="CQ1455" s="272">
        <f t="shared" si="1214"/>
        <v>31263.723657436381</v>
      </c>
      <c r="CR1455" s="273">
        <f t="shared" si="1214"/>
        <v>3277</v>
      </c>
      <c r="CS1455" s="273">
        <f t="shared" si="1214"/>
        <v>4191</v>
      </c>
      <c r="CT1455" s="273">
        <f t="shared" si="1214"/>
        <v>4479</v>
      </c>
      <c r="CU1455" s="273">
        <f t="shared" si="1214"/>
        <v>4759</v>
      </c>
      <c r="CV1455" s="272">
        <f t="shared" si="1214"/>
        <v>-2634</v>
      </c>
      <c r="CW1455" s="272">
        <f t="shared" si="1214"/>
        <v>-2807.3712340292773</v>
      </c>
      <c r="CX1455" s="272">
        <f t="shared" si="1214"/>
        <v>-3020.8555964516786</v>
      </c>
      <c r="CY1455" s="272">
        <f t="shared" si="1214"/>
        <v>-3282.2763425636163</v>
      </c>
      <c r="CZ1455" s="273">
        <f t="shared" si="1214"/>
        <v>1640</v>
      </c>
      <c r="DA1455" s="273">
        <f t="shared" si="1214"/>
        <v>2425</v>
      </c>
      <c r="DB1455" s="273">
        <f t="shared" si="1214"/>
        <v>2578</v>
      </c>
      <c r="DC1455" s="273">
        <f t="shared" si="1214"/>
        <v>2634</v>
      </c>
      <c r="DD1455" s="272">
        <f t="shared" si="1214"/>
        <v>1791</v>
      </c>
      <c r="DE1455" s="272">
        <f t="shared" si="1214"/>
        <v>1835</v>
      </c>
      <c r="DF1455" s="272">
        <f t="shared" si="1214"/>
        <v>1905</v>
      </c>
      <c r="DG1455" s="272">
        <f t="shared" si="1214"/>
        <v>2305</v>
      </c>
      <c r="DH1455" s="273">
        <f t="shared" si="1214"/>
        <v>15638</v>
      </c>
      <c r="DI1455" s="273">
        <f t="shared" si="1214"/>
        <v>25790</v>
      </c>
      <c r="DJ1455" s="273">
        <f t="shared" si="1214"/>
        <v>26988</v>
      </c>
      <c r="DK1455" s="273">
        <f t="shared" si="1214"/>
        <v>28123</v>
      </c>
      <c r="DL1455" s="272">
        <f t="shared" si="1214"/>
        <v>25634</v>
      </c>
      <c r="DM1455" s="272">
        <f t="shared" si="1214"/>
        <v>27736</v>
      </c>
      <c r="DN1455" s="272">
        <f t="shared" si="1214"/>
        <v>30702</v>
      </c>
      <c r="DO1455" s="272">
        <f t="shared" si="1214"/>
        <v>32241</v>
      </c>
      <c r="DP1455" s="273">
        <f t="shared" si="1214"/>
        <v>-6</v>
      </c>
      <c r="DQ1455" s="273">
        <f t="shared" si="1214"/>
        <v>-8880.2029954666468</v>
      </c>
      <c r="DR1455" s="273">
        <f t="shared" si="1214"/>
        <v>-8788.9866939999993</v>
      </c>
      <c r="DS1455" s="273">
        <f t="shared" si="1214"/>
        <v>-8317.6707099999985</v>
      </c>
      <c r="DT1455" s="272">
        <f t="shared" si="1214"/>
        <v>0</v>
      </c>
      <c r="DU1455" s="272">
        <f t="shared" si="1214"/>
        <v>-78.628765970721986</v>
      </c>
      <c r="DV1455" s="272">
        <f t="shared" si="1214"/>
        <v>-879.14440354832163</v>
      </c>
      <c r="DW1455" s="272">
        <f t="shared" si="1214"/>
        <v>91.276342563616566</v>
      </c>
      <c r="DX1455" s="610">
        <f t="shared" si="1154"/>
        <v>0.61997955117449666</v>
      </c>
      <c r="DY1455" s="610">
        <f t="shared" si="1154"/>
        <v>0.61192609780487572</v>
      </c>
      <c r="DZ1455" s="610">
        <f t="shared" si="1154"/>
        <v>0.60985339583125564</v>
      </c>
      <c r="EA1455" s="610">
        <f t="shared" si="1154"/>
        <v>0.60791460996498337</v>
      </c>
      <c r="EB1455" s="611">
        <f t="shared" si="1154"/>
        <v>0.60053377402932906</v>
      </c>
      <c r="EC1455" s="611">
        <f t="shared" si="1148"/>
        <v>0.59871362668559258</v>
      </c>
      <c r="ED1455" s="611">
        <f t="shared" si="1148"/>
        <v>0.59723207948899926</v>
      </c>
      <c r="EE1455" s="611">
        <f t="shared" si="1148"/>
        <v>0.59599191647019201</v>
      </c>
      <c r="EF1455" s="553"/>
      <c r="EG1455" s="273">
        <f t="shared" ref="EG1455:EM1455" si="1215">SUM(EG1456:EG1462)</f>
        <v>76317</v>
      </c>
      <c r="EH1455" s="273">
        <f t="shared" si="1215"/>
        <v>44697</v>
      </c>
      <c r="EI1455" s="273">
        <f t="shared" si="1215"/>
        <v>31622</v>
      </c>
      <c r="EJ1455" s="273">
        <f t="shared" si="1215"/>
        <v>11523</v>
      </c>
      <c r="EK1455" s="273">
        <f t="shared" si="1215"/>
        <v>89526</v>
      </c>
      <c r="EL1455" s="273">
        <f t="shared" si="1215"/>
        <v>312962</v>
      </c>
      <c r="EM1455" s="273">
        <f t="shared" si="1215"/>
        <v>276374</v>
      </c>
      <c r="EN1455" s="612">
        <f t="shared" si="1102"/>
        <v>0.58567553756043866</v>
      </c>
      <c r="EO1455" s="273">
        <f t="shared" si="1103"/>
        <v>36.439820378217696</v>
      </c>
      <c r="EP1455" s="612">
        <f t="shared" si="1104"/>
        <v>1.1730807028578167</v>
      </c>
      <c r="EQ1455" s="273">
        <f t="shared" si="1105"/>
        <v>286060.28846952663</v>
      </c>
      <c r="ER1455" s="273">
        <f t="shared" si="1106"/>
        <v>3474.4585235948384</v>
      </c>
      <c r="ES1455" s="555"/>
      <c r="ET1455" s="272">
        <f t="shared" ref="ET1455:EZ1455" si="1216">SUM(ET1456:ET1462)</f>
        <v>109239</v>
      </c>
      <c r="EU1455" s="272">
        <f t="shared" si="1216"/>
        <v>65489</v>
      </c>
      <c r="EV1455" s="272">
        <f t="shared" si="1216"/>
        <v>43750</v>
      </c>
      <c r="EW1455" s="272">
        <f t="shared" si="1216"/>
        <v>18077</v>
      </c>
      <c r="EX1455" s="272">
        <f t="shared" si="1216"/>
        <v>168741</v>
      </c>
      <c r="EY1455" s="272">
        <f t="shared" si="1216"/>
        <v>411273</v>
      </c>
      <c r="EZ1455" s="272">
        <f t="shared" si="1216"/>
        <v>363787</v>
      </c>
      <c r="FA1455" s="613">
        <f t="shared" si="1067"/>
        <v>0.59950200935563303</v>
      </c>
      <c r="FB1455" s="614">
        <f t="shared" si="1068"/>
        <v>41.318857142857141</v>
      </c>
      <c r="FC1455" s="613">
        <f t="shared" si="1069"/>
        <v>1.5446955757559113</v>
      </c>
      <c r="FD1455" s="272">
        <f t="shared" si="1070"/>
        <v>410289.51572313282</v>
      </c>
      <c r="FE1455" s="272">
        <f t="shared" si="1071"/>
        <v>4140.9304528932225</v>
      </c>
      <c r="FF1455" s="272">
        <f>SUM(FF1456:FF1462)</f>
        <v>42369</v>
      </c>
      <c r="FG1455" s="614">
        <f t="shared" si="1126"/>
        <v>38.181217399513798</v>
      </c>
      <c r="FH1455" s="272">
        <f>SUM(FH1456:FH1462)</f>
        <v>16177</v>
      </c>
      <c r="FI1455" s="272">
        <f>SUM(FI1456:FI1462)</f>
        <v>42369</v>
      </c>
      <c r="FJ1455" s="272">
        <f>SUM(FJ1456:FJ1462)</f>
        <v>363</v>
      </c>
      <c r="FK1455" s="272">
        <f t="shared" si="1072"/>
        <v>25829</v>
      </c>
      <c r="FL1455" s="272">
        <f>SUM(FL1456:FL1462)</f>
        <v>16723</v>
      </c>
      <c r="FM1455" s="272">
        <f t="shared" si="1072"/>
        <v>8743</v>
      </c>
      <c r="FN1455" s="553"/>
      <c r="FO1455" s="413">
        <v>16085</v>
      </c>
      <c r="FP1455" s="413">
        <v>17460</v>
      </c>
      <c r="FQ1455" s="413">
        <v>19055</v>
      </c>
      <c r="FR1455" s="413">
        <v>20800</v>
      </c>
      <c r="FS1455" s="413">
        <f t="shared" si="1080"/>
        <v>-2</v>
      </c>
      <c r="FT1455" s="413">
        <f t="shared" si="1079"/>
        <v>0</v>
      </c>
      <c r="FU1455" s="413">
        <f t="shared" si="1079"/>
        <v>1</v>
      </c>
      <c r="FV1455" s="413">
        <f t="shared" si="1079"/>
        <v>-1</v>
      </c>
      <c r="FW1455" s="553"/>
      <c r="FX1455" s="553"/>
      <c r="FY1455" s="553"/>
    </row>
    <row r="1456" spans="1:181">
      <c r="E1456" s="392"/>
      <c r="F1456" s="371"/>
      <c r="G1456" s="371" t="s">
        <v>2960</v>
      </c>
      <c r="H1456" s="371" t="s">
        <v>2961</v>
      </c>
      <c r="I1456" s="291"/>
      <c r="J1456" s="561"/>
      <c r="O1456" s="275">
        <f t="shared" ref="O1456:BC1458" si="1217">O1226</f>
        <v>18038</v>
      </c>
      <c r="P1456" s="275">
        <f t="shared" si="1217"/>
        <v>25364</v>
      </c>
      <c r="Q1456" s="275">
        <f t="shared" si="1217"/>
        <v>27651</v>
      </c>
      <c r="R1456" s="275">
        <f t="shared" si="1217"/>
        <v>30164</v>
      </c>
      <c r="S1456" s="274">
        <f t="shared" si="1217"/>
        <v>26536</v>
      </c>
      <c r="T1456" s="274">
        <f t="shared" si="1217"/>
        <v>28936</v>
      </c>
      <c r="U1456" s="274">
        <f t="shared" si="1217"/>
        <v>31616</v>
      </c>
      <c r="V1456" s="274">
        <f t="shared" si="1217"/>
        <v>34503</v>
      </c>
      <c r="W1456" s="275">
        <f t="shared" si="1217"/>
        <v>11366</v>
      </c>
      <c r="X1456" s="275">
        <f t="shared" si="1217"/>
        <v>15987</v>
      </c>
      <c r="Y1456" s="275">
        <f t="shared" si="1217"/>
        <v>17443</v>
      </c>
      <c r="Z1456" s="275">
        <f t="shared" si="1217"/>
        <v>19054</v>
      </c>
      <c r="AA1456" s="274">
        <f t="shared" si="1217"/>
        <v>16289</v>
      </c>
      <c r="AB1456" s="274">
        <f t="shared" si="1217"/>
        <v>17776</v>
      </c>
      <c r="AC1456" s="274">
        <f t="shared" si="1217"/>
        <v>19458</v>
      </c>
      <c r="AD1456" s="274">
        <f t="shared" si="1217"/>
        <v>21260</v>
      </c>
      <c r="AE1456" s="275">
        <f t="shared" si="1217"/>
        <v>184</v>
      </c>
      <c r="AF1456" s="275">
        <f t="shared" si="1217"/>
        <v>195</v>
      </c>
      <c r="AG1456" s="275">
        <f t="shared" si="1217"/>
        <v>189</v>
      </c>
      <c r="AH1456" s="275">
        <f t="shared" si="1217"/>
        <v>201</v>
      </c>
      <c r="AI1456" s="274">
        <f t="shared" si="1217"/>
        <v>206</v>
      </c>
      <c r="AJ1456" s="274">
        <f t="shared" si="1217"/>
        <v>202</v>
      </c>
      <c r="AK1456" s="274">
        <f t="shared" si="1217"/>
        <v>215</v>
      </c>
      <c r="AL1456" s="274">
        <f t="shared" si="1217"/>
        <v>224</v>
      </c>
      <c r="AM1456" s="275">
        <f t="shared" si="1217"/>
        <v>6675</v>
      </c>
      <c r="AN1456" s="275">
        <f t="shared" si="1217"/>
        <v>9375</v>
      </c>
      <c r="AO1456" s="275">
        <f t="shared" si="1217"/>
        <v>10206</v>
      </c>
      <c r="AP1456" s="275">
        <f t="shared" si="1217"/>
        <v>11109</v>
      </c>
      <c r="AQ1456" s="274">
        <f t="shared" si="1217"/>
        <v>10246</v>
      </c>
      <c r="AR1456" s="274">
        <f t="shared" si="1217"/>
        <v>11159</v>
      </c>
      <c r="AS1456" s="274">
        <f t="shared" si="1217"/>
        <v>12159</v>
      </c>
      <c r="AT1456" s="274">
        <f t="shared" si="1217"/>
        <v>13245</v>
      </c>
      <c r="AU1456" s="275">
        <f t="shared" si="1217"/>
        <v>3022</v>
      </c>
      <c r="AV1456" s="275">
        <f t="shared" si="1217"/>
        <v>4359</v>
      </c>
      <c r="AW1456" s="275">
        <f t="shared" si="1217"/>
        <v>4806</v>
      </c>
      <c r="AX1456" s="275">
        <f t="shared" si="1217"/>
        <v>5261</v>
      </c>
      <c r="AY1456" s="274">
        <f t="shared" si="1217"/>
        <v>4764</v>
      </c>
      <c r="AZ1456" s="274">
        <f t="shared" si="1217"/>
        <v>5243</v>
      </c>
      <c r="BA1456" s="274">
        <f t="shared" si="1217"/>
        <v>5704</v>
      </c>
      <c r="BB1456" s="274">
        <f t="shared" si="1217"/>
        <v>6266</v>
      </c>
      <c r="BC1456" s="275">
        <f t="shared" si="1217"/>
        <v>3896</v>
      </c>
      <c r="BD1456" s="275">
        <f t="shared" ref="BD1456:BJ1487" si="1218">AN1456-AV1456-BL1456</f>
        <v>4193.5914819081117</v>
      </c>
      <c r="BE1456" s="275">
        <f t="shared" si="1218"/>
        <v>4392.5</v>
      </c>
      <c r="BF1456" s="275">
        <f t="shared" si="1218"/>
        <v>4836</v>
      </c>
      <c r="BG1456" s="274">
        <f t="shared" si="1218"/>
        <v>4893</v>
      </c>
      <c r="BH1456" s="274">
        <f t="shared" si="1218"/>
        <v>5141</v>
      </c>
      <c r="BI1456" s="274">
        <f t="shared" si="1218"/>
        <v>5695</v>
      </c>
      <c r="BJ1456" s="274">
        <f t="shared" si="1218"/>
        <v>6484</v>
      </c>
      <c r="BK1456" s="275">
        <f t="shared" ref="BK1456:CH1458" si="1219">BK1226</f>
        <v>-243</v>
      </c>
      <c r="BL1456" s="275">
        <f t="shared" si="1219"/>
        <v>822.40851809188871</v>
      </c>
      <c r="BM1456" s="275">
        <f t="shared" si="1219"/>
        <v>1007.5</v>
      </c>
      <c r="BN1456" s="275">
        <f t="shared" si="1219"/>
        <v>1012</v>
      </c>
      <c r="BO1456" s="274">
        <f t="shared" si="1219"/>
        <v>589</v>
      </c>
      <c r="BP1456" s="274">
        <f t="shared" si="1219"/>
        <v>775</v>
      </c>
      <c r="BQ1456" s="274">
        <f t="shared" si="1219"/>
        <v>760</v>
      </c>
      <c r="BR1456" s="274">
        <f t="shared" si="1219"/>
        <v>495</v>
      </c>
      <c r="BS1456" s="275">
        <f t="shared" si="1219"/>
        <v>525</v>
      </c>
      <c r="BT1456" s="275">
        <f t="shared" si="1219"/>
        <v>863</v>
      </c>
      <c r="BU1456" s="275">
        <f t="shared" si="1219"/>
        <v>1019</v>
      </c>
      <c r="BV1456" s="275">
        <f t="shared" si="1219"/>
        <v>1022</v>
      </c>
      <c r="BW1456" s="274">
        <f t="shared" si="1219"/>
        <v>633</v>
      </c>
      <c r="BX1456" s="274">
        <f t="shared" si="1219"/>
        <v>787</v>
      </c>
      <c r="BY1456" s="274">
        <f t="shared" si="1219"/>
        <v>770</v>
      </c>
      <c r="BZ1456" s="274">
        <f t="shared" si="1219"/>
        <v>550</v>
      </c>
      <c r="CA1456" s="275">
        <f t="shared" si="1219"/>
        <v>768</v>
      </c>
      <c r="CB1456" s="275">
        <f t="shared" si="1219"/>
        <v>40.591481908111291</v>
      </c>
      <c r="CC1456" s="275">
        <f t="shared" si="1219"/>
        <v>11.5</v>
      </c>
      <c r="CD1456" s="275">
        <f t="shared" si="1219"/>
        <v>10</v>
      </c>
      <c r="CE1456" s="274">
        <f t="shared" si="1219"/>
        <v>44</v>
      </c>
      <c r="CF1456" s="274">
        <f t="shared" si="1219"/>
        <v>12</v>
      </c>
      <c r="CG1456" s="274">
        <f t="shared" si="1219"/>
        <v>10</v>
      </c>
      <c r="CH1456" s="274">
        <f t="shared" si="1219"/>
        <v>55</v>
      </c>
      <c r="CI1456" s="562"/>
      <c r="CJ1456" s="275">
        <f t="shared" ref="CJ1456:DW1458" si="1220">CJ1226</f>
        <v>3898</v>
      </c>
      <c r="CK1456" s="275">
        <f t="shared" si="1220"/>
        <v>7174</v>
      </c>
      <c r="CL1456" s="275">
        <f t="shared" si="1220"/>
        <v>7320</v>
      </c>
      <c r="CM1456" s="275">
        <f t="shared" si="1220"/>
        <v>7435</v>
      </c>
      <c r="CN1456" s="274">
        <f t="shared" si="1220"/>
        <v>4893</v>
      </c>
      <c r="CO1456" s="274">
        <f t="shared" si="1220"/>
        <v>4984.906955534243</v>
      </c>
      <c r="CP1456" s="274">
        <f t="shared" si="1220"/>
        <v>5277.8825909970628</v>
      </c>
      <c r="CQ1456" s="274">
        <f t="shared" si="1220"/>
        <v>5717.0744856958272</v>
      </c>
      <c r="CR1456" s="275">
        <f t="shared" si="1220"/>
        <v>600</v>
      </c>
      <c r="CS1456" s="275">
        <f t="shared" si="1220"/>
        <v>618</v>
      </c>
      <c r="CT1456" s="275">
        <f t="shared" si="1220"/>
        <v>680</v>
      </c>
      <c r="CU1456" s="275">
        <f t="shared" si="1220"/>
        <v>708</v>
      </c>
      <c r="CV1456" s="274">
        <f t="shared" si="1220"/>
        <v>-1740</v>
      </c>
      <c r="CW1456" s="274">
        <f t="shared" si="1220"/>
        <v>-1857.093044465757</v>
      </c>
      <c r="CX1456" s="274">
        <f t="shared" si="1220"/>
        <v>-2012.1174090029381</v>
      </c>
      <c r="CY1456" s="274">
        <f t="shared" si="1220"/>
        <v>-2193.9255143041723</v>
      </c>
      <c r="CZ1456" s="275">
        <f t="shared" si="1220"/>
        <v>816</v>
      </c>
      <c r="DA1456" s="275">
        <f t="shared" si="1220"/>
        <v>1385</v>
      </c>
      <c r="DB1456" s="275">
        <f t="shared" si="1220"/>
        <v>1472</v>
      </c>
      <c r="DC1456" s="275">
        <f t="shared" si="1220"/>
        <v>1503</v>
      </c>
      <c r="DD1456" s="274">
        <f t="shared" si="1220"/>
        <v>1493</v>
      </c>
      <c r="DE1456" s="274">
        <f t="shared" si="1220"/>
        <v>1529</v>
      </c>
      <c r="DF1456" s="274">
        <f t="shared" si="1220"/>
        <v>1587</v>
      </c>
      <c r="DG1456" s="274">
        <f t="shared" si="1220"/>
        <v>1922</v>
      </c>
      <c r="DH1456" s="275">
        <f t="shared" si="1220"/>
        <v>2482</v>
      </c>
      <c r="DI1456" s="275">
        <f t="shared" si="1220"/>
        <v>5171</v>
      </c>
      <c r="DJ1456" s="275">
        <f t="shared" si="1220"/>
        <v>5168</v>
      </c>
      <c r="DK1456" s="275">
        <f t="shared" si="1220"/>
        <v>5224</v>
      </c>
      <c r="DL1456" s="274">
        <f t="shared" si="1220"/>
        <v>5140</v>
      </c>
      <c r="DM1456" s="274">
        <f t="shared" si="1220"/>
        <v>5313</v>
      </c>
      <c r="DN1456" s="274">
        <f t="shared" si="1220"/>
        <v>5703</v>
      </c>
      <c r="DO1456" s="274">
        <f t="shared" si="1220"/>
        <v>5989</v>
      </c>
      <c r="DP1456" s="275">
        <f t="shared" si="1220"/>
        <v>-2</v>
      </c>
      <c r="DQ1456" s="275">
        <f t="shared" si="1220"/>
        <v>-2980.4085180918887</v>
      </c>
      <c r="DR1456" s="275">
        <f t="shared" si="1220"/>
        <v>-2927.5</v>
      </c>
      <c r="DS1456" s="275">
        <f t="shared" si="1220"/>
        <v>-2599</v>
      </c>
      <c r="DT1456" s="274">
        <f t="shared" si="1220"/>
        <v>0</v>
      </c>
      <c r="DU1456" s="274">
        <f t="shared" si="1220"/>
        <v>156.09304446575717</v>
      </c>
      <c r="DV1456" s="274">
        <f t="shared" si="1220"/>
        <v>417.11740900293785</v>
      </c>
      <c r="DW1456" s="274">
        <f t="shared" si="1220"/>
        <v>766.92551430417257</v>
      </c>
      <c r="DX1456" s="615">
        <f t="shared" si="1154"/>
        <v>0.63011420334848656</v>
      </c>
      <c r="DY1456" s="615">
        <f t="shared" si="1154"/>
        <v>0.63030279135782996</v>
      </c>
      <c r="DZ1456" s="615">
        <f t="shared" si="1154"/>
        <v>0.63082709486094535</v>
      </c>
      <c r="EA1456" s="615">
        <f t="shared" si="1154"/>
        <v>0.6316801485214163</v>
      </c>
      <c r="EB1456" s="616">
        <f t="shared" si="1154"/>
        <v>0.61384534217666564</v>
      </c>
      <c r="EC1456" s="616">
        <f t="shared" si="1148"/>
        <v>0.61432126071329829</v>
      </c>
      <c r="ED1456" s="616">
        <f t="shared" si="1148"/>
        <v>0.61544787449392713</v>
      </c>
      <c r="EE1456" s="616">
        <f t="shared" si="1148"/>
        <v>0.61617830333594181</v>
      </c>
      <c r="EF1456" s="553"/>
      <c r="EG1456" s="275">
        <f t="shared" ref="EG1456:EM1458" si="1221">EG1226</f>
        <v>17674</v>
      </c>
      <c r="EH1456" s="275">
        <f t="shared" si="1221"/>
        <v>10513</v>
      </c>
      <c r="EI1456" s="275">
        <f t="shared" si="1221"/>
        <v>7161</v>
      </c>
      <c r="EJ1456" s="275">
        <f t="shared" si="1221"/>
        <v>3078</v>
      </c>
      <c r="EK1456" s="275">
        <f t="shared" si="1221"/>
        <v>12253</v>
      </c>
      <c r="EL1456" s="275">
        <f t="shared" si="1221"/>
        <v>150248</v>
      </c>
      <c r="EM1456" s="275">
        <f t="shared" si="1221"/>
        <v>115457</v>
      </c>
      <c r="EN1456" s="617">
        <f t="shared" si="1102"/>
        <v>0.5948285617290936</v>
      </c>
      <c r="EO1456" s="275">
        <f t="shared" si="1103"/>
        <v>42.982823627984921</v>
      </c>
      <c r="EP1456" s="617">
        <f t="shared" si="1104"/>
        <v>0.69327826185357022</v>
      </c>
      <c r="EQ1456" s="275">
        <f t="shared" si="1105"/>
        <v>81551.83430062297</v>
      </c>
      <c r="ER1456" s="275">
        <f t="shared" si="1106"/>
        <v>2221.6063123067465</v>
      </c>
      <c r="ES1456" s="618"/>
      <c r="ET1456" s="274">
        <f t="shared" ref="ET1456:EZ1458" si="1222">ET1226</f>
        <v>26691</v>
      </c>
      <c r="EU1456" s="274">
        <f t="shared" si="1222"/>
        <v>16304</v>
      </c>
      <c r="EV1456" s="274">
        <f t="shared" si="1222"/>
        <v>10387</v>
      </c>
      <c r="EW1456" s="274">
        <f t="shared" si="1222"/>
        <v>5160</v>
      </c>
      <c r="EX1456" s="274">
        <f t="shared" si="1222"/>
        <v>15607</v>
      </c>
      <c r="EY1456" s="274">
        <f t="shared" si="1222"/>
        <v>184125</v>
      </c>
      <c r="EZ1456" s="274">
        <f t="shared" si="1222"/>
        <v>138316</v>
      </c>
      <c r="FA1456" s="619">
        <f t="shared" si="1067"/>
        <v>0.61084260612191377</v>
      </c>
      <c r="FB1456" s="620">
        <f t="shared" si="1068"/>
        <v>49.677481467218634</v>
      </c>
      <c r="FC1456" s="619">
        <f t="shared" si="1069"/>
        <v>0.58472893484695221</v>
      </c>
      <c r="FD1456" s="274">
        <f t="shared" si="1070"/>
        <v>84763.068567549213</v>
      </c>
      <c r="FE1456" s="274">
        <f t="shared" si="1071"/>
        <v>3108.8232742415917</v>
      </c>
      <c r="FF1456" s="274">
        <f>FF1226</f>
        <v>10388</v>
      </c>
      <c r="FG1456" s="620">
        <f t="shared" si="1126"/>
        <v>46.091644204851754</v>
      </c>
      <c r="FH1456" s="274">
        <f t="shared" ref="FH1456:FJ1458" si="1223">FH1226</f>
        <v>4788</v>
      </c>
      <c r="FI1456" s="274">
        <f t="shared" si="1223"/>
        <v>10388</v>
      </c>
      <c r="FJ1456" s="274">
        <f t="shared" si="1223"/>
        <v>199</v>
      </c>
      <c r="FK1456" s="274">
        <f t="shared" si="1072"/>
        <v>5401</v>
      </c>
      <c r="FL1456" s="274">
        <f>FL1226</f>
        <v>3636</v>
      </c>
      <c r="FM1456" s="274">
        <f t="shared" si="1072"/>
        <v>1566</v>
      </c>
      <c r="FN1456" s="553"/>
      <c r="FO1456" s="413">
        <v>4764</v>
      </c>
      <c r="FP1456" s="413">
        <v>5243</v>
      </c>
      <c r="FQ1456" s="413">
        <v>5703</v>
      </c>
      <c r="FR1456" s="413">
        <v>6265</v>
      </c>
      <c r="FS1456" s="413">
        <f t="shared" si="1080"/>
        <v>0</v>
      </c>
      <c r="FT1456" s="413">
        <f t="shared" si="1079"/>
        <v>0</v>
      </c>
      <c r="FU1456" s="413">
        <f t="shared" si="1079"/>
        <v>1</v>
      </c>
      <c r="FV1456" s="413">
        <f t="shared" si="1079"/>
        <v>1</v>
      </c>
      <c r="FW1456" s="553"/>
      <c r="FX1456" s="553"/>
      <c r="FY1456" s="553"/>
    </row>
    <row r="1457" spans="1:181">
      <c r="E1457" s="392"/>
      <c r="F1457" s="371"/>
      <c r="G1457" s="371" t="s">
        <v>2962</v>
      </c>
      <c r="H1457" s="371" t="s">
        <v>1861</v>
      </c>
      <c r="I1457" s="291"/>
      <c r="J1457" s="561"/>
      <c r="O1457" s="275">
        <f t="shared" si="1217"/>
        <v>12016</v>
      </c>
      <c r="P1457" s="275">
        <f t="shared" si="1217"/>
        <v>14561</v>
      </c>
      <c r="Q1457" s="275">
        <f t="shared" si="1217"/>
        <v>14870</v>
      </c>
      <c r="R1457" s="275">
        <f t="shared" si="1217"/>
        <v>15247</v>
      </c>
      <c r="S1457" s="274">
        <f t="shared" si="1217"/>
        <v>16402</v>
      </c>
      <c r="T1457" s="274">
        <f t="shared" si="1217"/>
        <v>16754</v>
      </c>
      <c r="U1457" s="274">
        <f t="shared" si="1217"/>
        <v>17180</v>
      </c>
      <c r="V1457" s="274">
        <f t="shared" si="1217"/>
        <v>17687</v>
      </c>
      <c r="W1457" s="275">
        <f t="shared" si="1217"/>
        <v>7201</v>
      </c>
      <c r="X1457" s="275">
        <f t="shared" si="1217"/>
        <v>9126</v>
      </c>
      <c r="Y1457" s="275">
        <f t="shared" si="1217"/>
        <v>9318</v>
      </c>
      <c r="Z1457" s="275">
        <f t="shared" si="1217"/>
        <v>9556</v>
      </c>
      <c r="AA1457" s="274">
        <f t="shared" si="1217"/>
        <v>10322</v>
      </c>
      <c r="AB1457" s="274">
        <f t="shared" si="1217"/>
        <v>10544</v>
      </c>
      <c r="AC1457" s="274">
        <f t="shared" si="1217"/>
        <v>10815</v>
      </c>
      <c r="AD1457" s="274">
        <f t="shared" si="1217"/>
        <v>11140</v>
      </c>
      <c r="AE1457" s="275">
        <f t="shared" si="1217"/>
        <v>133</v>
      </c>
      <c r="AF1457" s="275">
        <f t="shared" si="1217"/>
        <v>113</v>
      </c>
      <c r="AG1457" s="275">
        <f t="shared" si="1217"/>
        <v>102</v>
      </c>
      <c r="AH1457" s="275">
        <f t="shared" si="1217"/>
        <v>102</v>
      </c>
      <c r="AI1457" s="274">
        <f t="shared" si="1217"/>
        <v>124</v>
      </c>
      <c r="AJ1457" s="274">
        <f t="shared" si="1217"/>
        <v>111</v>
      </c>
      <c r="AK1457" s="274">
        <f t="shared" si="1217"/>
        <v>112</v>
      </c>
      <c r="AL1457" s="274">
        <f t="shared" si="1217"/>
        <v>110</v>
      </c>
      <c r="AM1457" s="275">
        <f t="shared" si="1217"/>
        <v>4816</v>
      </c>
      <c r="AN1457" s="275">
        <f t="shared" si="1217"/>
        <v>5435</v>
      </c>
      <c r="AO1457" s="275">
        <f t="shared" si="1217"/>
        <v>5550</v>
      </c>
      <c r="AP1457" s="275">
        <f t="shared" si="1217"/>
        <v>5690</v>
      </c>
      <c r="AQ1457" s="274">
        <f t="shared" si="1217"/>
        <v>6083</v>
      </c>
      <c r="AR1457" s="274">
        <f t="shared" si="1217"/>
        <v>6212</v>
      </c>
      <c r="AS1457" s="274">
        <f t="shared" si="1217"/>
        <v>6366</v>
      </c>
      <c r="AT1457" s="274">
        <f t="shared" si="1217"/>
        <v>6546</v>
      </c>
      <c r="AU1457" s="275">
        <f t="shared" si="1217"/>
        <v>1176</v>
      </c>
      <c r="AV1457" s="275">
        <f t="shared" si="1217"/>
        <v>1353</v>
      </c>
      <c r="AW1457" s="275">
        <f t="shared" si="1217"/>
        <v>1412</v>
      </c>
      <c r="AX1457" s="275">
        <f t="shared" si="1217"/>
        <v>1497</v>
      </c>
      <c r="AY1457" s="274">
        <f t="shared" si="1217"/>
        <v>1554</v>
      </c>
      <c r="AZ1457" s="274">
        <f t="shared" si="1217"/>
        <v>1618</v>
      </c>
      <c r="BA1457" s="274">
        <f t="shared" si="1217"/>
        <v>1719</v>
      </c>
      <c r="BB1457" s="274">
        <f t="shared" si="1217"/>
        <v>1834</v>
      </c>
      <c r="BC1457" s="275">
        <f t="shared" si="1217"/>
        <v>3813</v>
      </c>
      <c r="BD1457" s="275">
        <f t="shared" si="1218"/>
        <v>3969</v>
      </c>
      <c r="BE1457" s="275">
        <f t="shared" si="1218"/>
        <v>3952</v>
      </c>
      <c r="BF1457" s="275">
        <f t="shared" si="1218"/>
        <v>4053</v>
      </c>
      <c r="BG1457" s="274">
        <f t="shared" si="1218"/>
        <v>4371</v>
      </c>
      <c r="BH1457" s="274">
        <f t="shared" si="1218"/>
        <v>4359</v>
      </c>
      <c r="BI1457" s="274">
        <f t="shared" si="1218"/>
        <v>4463</v>
      </c>
      <c r="BJ1457" s="274">
        <f t="shared" si="1218"/>
        <v>4609</v>
      </c>
      <c r="BK1457" s="275">
        <f t="shared" si="1219"/>
        <v>-173</v>
      </c>
      <c r="BL1457" s="275">
        <f t="shared" si="1219"/>
        <v>113</v>
      </c>
      <c r="BM1457" s="275">
        <f t="shared" si="1219"/>
        <v>186</v>
      </c>
      <c r="BN1457" s="275">
        <f t="shared" si="1219"/>
        <v>140</v>
      </c>
      <c r="BO1457" s="274">
        <f t="shared" si="1219"/>
        <v>158</v>
      </c>
      <c r="BP1457" s="274">
        <f t="shared" si="1219"/>
        <v>235</v>
      </c>
      <c r="BQ1457" s="274">
        <f t="shared" si="1219"/>
        <v>184</v>
      </c>
      <c r="BR1457" s="274">
        <f t="shared" si="1219"/>
        <v>103</v>
      </c>
      <c r="BS1457" s="275">
        <f t="shared" si="1219"/>
        <v>31</v>
      </c>
      <c r="BT1457" s="275">
        <f t="shared" si="1219"/>
        <v>113</v>
      </c>
      <c r="BU1457" s="275">
        <f t="shared" si="1219"/>
        <v>195</v>
      </c>
      <c r="BV1457" s="275">
        <f t="shared" si="1219"/>
        <v>151</v>
      </c>
      <c r="BW1457" s="274">
        <f t="shared" si="1219"/>
        <v>158</v>
      </c>
      <c r="BX1457" s="274">
        <f t="shared" si="1219"/>
        <v>244</v>
      </c>
      <c r="BY1457" s="274">
        <f t="shared" si="1219"/>
        <v>195</v>
      </c>
      <c r="BZ1457" s="274">
        <f t="shared" si="1219"/>
        <v>114</v>
      </c>
      <c r="CA1457" s="275">
        <f t="shared" si="1219"/>
        <v>204</v>
      </c>
      <c r="CB1457" s="275">
        <f t="shared" si="1219"/>
        <v>0</v>
      </c>
      <c r="CC1457" s="275">
        <f t="shared" si="1219"/>
        <v>9</v>
      </c>
      <c r="CD1457" s="275">
        <f t="shared" si="1219"/>
        <v>11</v>
      </c>
      <c r="CE1457" s="274">
        <f t="shared" si="1219"/>
        <v>0</v>
      </c>
      <c r="CF1457" s="274">
        <f t="shared" si="1219"/>
        <v>9</v>
      </c>
      <c r="CG1457" s="274">
        <f t="shared" si="1219"/>
        <v>11</v>
      </c>
      <c r="CH1457" s="274">
        <f t="shared" si="1219"/>
        <v>11</v>
      </c>
      <c r="CI1457" s="562"/>
      <c r="CJ1457" s="275">
        <f t="shared" si="1220"/>
        <v>3818</v>
      </c>
      <c r="CK1457" s="275">
        <f t="shared" si="1220"/>
        <v>5411</v>
      </c>
      <c r="CL1457" s="275">
        <f t="shared" si="1220"/>
        <v>5642</v>
      </c>
      <c r="CM1457" s="275">
        <f t="shared" si="1220"/>
        <v>5356</v>
      </c>
      <c r="CN1457" s="274">
        <f t="shared" si="1220"/>
        <v>4371</v>
      </c>
      <c r="CO1457" s="274">
        <f t="shared" si="1220"/>
        <v>4725.1069960551695</v>
      </c>
      <c r="CP1457" s="274">
        <f t="shared" si="1220"/>
        <v>4715.3960393336902</v>
      </c>
      <c r="CQ1457" s="274">
        <f t="shared" si="1220"/>
        <v>4969.0636430867798</v>
      </c>
      <c r="CR1457" s="275">
        <f t="shared" si="1220"/>
        <v>-2</v>
      </c>
      <c r="CS1457" s="275">
        <f t="shared" si="1220"/>
        <v>5</v>
      </c>
      <c r="CT1457" s="275">
        <f t="shared" si="1220"/>
        <v>11</v>
      </c>
      <c r="CU1457" s="275">
        <f t="shared" si="1220"/>
        <v>14</v>
      </c>
      <c r="CV1457" s="274">
        <f t="shared" si="1220"/>
        <v>-418</v>
      </c>
      <c r="CW1457" s="274">
        <f t="shared" si="1220"/>
        <v>-415.89300394483058</v>
      </c>
      <c r="CX1457" s="274">
        <f t="shared" si="1220"/>
        <v>-413.60396066630932</v>
      </c>
      <c r="CY1457" s="274">
        <f t="shared" si="1220"/>
        <v>-422.93635691321964</v>
      </c>
      <c r="CZ1457" s="275">
        <f t="shared" si="1220"/>
        <v>504</v>
      </c>
      <c r="DA1457" s="275">
        <f t="shared" si="1220"/>
        <v>613</v>
      </c>
      <c r="DB1457" s="275">
        <f t="shared" si="1220"/>
        <v>654</v>
      </c>
      <c r="DC1457" s="275">
        <f t="shared" si="1220"/>
        <v>667</v>
      </c>
      <c r="DD1457" s="274">
        <f t="shared" si="1220"/>
        <v>25</v>
      </c>
      <c r="DE1457" s="274">
        <f t="shared" si="1220"/>
        <v>26</v>
      </c>
      <c r="DF1457" s="274">
        <f t="shared" si="1220"/>
        <v>26</v>
      </c>
      <c r="DG1457" s="274">
        <f t="shared" si="1220"/>
        <v>32</v>
      </c>
      <c r="DH1457" s="275">
        <f t="shared" si="1220"/>
        <v>3316</v>
      </c>
      <c r="DI1457" s="275">
        <f t="shared" si="1220"/>
        <v>4793</v>
      </c>
      <c r="DJ1457" s="275">
        <f t="shared" si="1220"/>
        <v>4977</v>
      </c>
      <c r="DK1457" s="275">
        <f t="shared" si="1220"/>
        <v>4675</v>
      </c>
      <c r="DL1457" s="274">
        <f t="shared" si="1220"/>
        <v>4764</v>
      </c>
      <c r="DM1457" s="274">
        <f t="shared" si="1220"/>
        <v>5115</v>
      </c>
      <c r="DN1457" s="274">
        <f t="shared" si="1220"/>
        <v>5103</v>
      </c>
      <c r="DO1457" s="274">
        <f t="shared" si="1220"/>
        <v>5360</v>
      </c>
      <c r="DP1457" s="275">
        <f t="shared" si="1220"/>
        <v>-5</v>
      </c>
      <c r="DQ1457" s="275">
        <f t="shared" si="1220"/>
        <v>-1442</v>
      </c>
      <c r="DR1457" s="275">
        <f t="shared" si="1220"/>
        <v>-1690</v>
      </c>
      <c r="DS1457" s="275">
        <f t="shared" si="1220"/>
        <v>-1303</v>
      </c>
      <c r="DT1457" s="274">
        <f t="shared" si="1220"/>
        <v>0</v>
      </c>
      <c r="DU1457" s="274">
        <f t="shared" si="1220"/>
        <v>-366.10699605516913</v>
      </c>
      <c r="DV1457" s="274">
        <f t="shared" si="1220"/>
        <v>-252.39603933369091</v>
      </c>
      <c r="DW1457" s="274">
        <f t="shared" si="1220"/>
        <v>-360.06364308677996</v>
      </c>
      <c r="DX1457" s="615">
        <f t="shared" si="1154"/>
        <v>0.59928428761651131</v>
      </c>
      <c r="DY1457" s="615">
        <f t="shared" si="1154"/>
        <v>0.62674266877274909</v>
      </c>
      <c r="DZ1457" s="615">
        <f t="shared" si="1154"/>
        <v>0.62663080026899798</v>
      </c>
      <c r="EA1457" s="615">
        <f t="shared" si="1154"/>
        <v>0.62674624516298283</v>
      </c>
      <c r="EB1457" s="616">
        <f t="shared" si="1154"/>
        <v>0.6293134983538593</v>
      </c>
      <c r="EC1457" s="616">
        <f t="shared" si="1148"/>
        <v>0.62934224662767102</v>
      </c>
      <c r="ED1457" s="616">
        <f t="shared" si="1148"/>
        <v>0.62951105937136209</v>
      </c>
      <c r="EE1457" s="616">
        <f t="shared" si="1148"/>
        <v>0.6298411262509187</v>
      </c>
      <c r="EF1457" s="553"/>
      <c r="EG1457" s="275">
        <f t="shared" si="1221"/>
        <v>12136</v>
      </c>
      <c r="EH1457" s="275">
        <f t="shared" si="1221"/>
        <v>7422</v>
      </c>
      <c r="EI1457" s="275">
        <f t="shared" si="1221"/>
        <v>4715</v>
      </c>
      <c r="EJ1457" s="275">
        <f t="shared" si="1221"/>
        <v>1278</v>
      </c>
      <c r="EK1457" s="275">
        <f t="shared" si="1221"/>
        <v>27041</v>
      </c>
      <c r="EL1457" s="275">
        <f t="shared" si="1221"/>
        <v>24042</v>
      </c>
      <c r="EM1457" s="275">
        <f t="shared" si="1221"/>
        <v>23798</v>
      </c>
      <c r="EN1457" s="617">
        <f t="shared" si="1102"/>
        <v>0.61156888595912984</v>
      </c>
      <c r="EO1457" s="275">
        <f t="shared" si="1103"/>
        <v>27.104984093319196</v>
      </c>
      <c r="EP1457" s="617">
        <f t="shared" si="1104"/>
        <v>2.2281641397495058</v>
      </c>
      <c r="EQ1457" s="275">
        <f t="shared" si="1105"/>
        <v>1124740.0382663673</v>
      </c>
      <c r="ER1457" s="275">
        <f t="shared" si="1106"/>
        <v>4475.1659803344819</v>
      </c>
      <c r="ES1457" s="618"/>
      <c r="ET1457" s="274">
        <f t="shared" si="1222"/>
        <v>16510</v>
      </c>
      <c r="EU1457" s="274">
        <f t="shared" si="1222"/>
        <v>10357</v>
      </c>
      <c r="EV1457" s="274">
        <f t="shared" si="1222"/>
        <v>6157</v>
      </c>
      <c r="EW1457" s="274">
        <f t="shared" si="1222"/>
        <v>1792</v>
      </c>
      <c r="EX1457" s="274">
        <f t="shared" si="1222"/>
        <v>29858</v>
      </c>
      <c r="EY1457" s="274">
        <f t="shared" si="1222"/>
        <v>28464</v>
      </c>
      <c r="EZ1457" s="274">
        <f t="shared" si="1222"/>
        <v>28239</v>
      </c>
      <c r="FA1457" s="619">
        <f t="shared" ref="FA1457:FA1496" si="1224">IFERROR(EU1457/ET1457,0)</f>
        <v>0.62731677771047845</v>
      </c>
      <c r="FB1457" s="620">
        <f t="shared" ref="FB1457:FB1496" si="1225">IFERROR((EW1457/EV1457)*100,0)</f>
        <v>29.105083644632124</v>
      </c>
      <c r="FC1457" s="619">
        <f t="shared" ref="FC1457:FC1496" si="1226">IFERROR(EX1457/ET1457,0)</f>
        <v>1.8084797092671108</v>
      </c>
      <c r="FD1457" s="274">
        <f t="shared" ref="FD1457:FD1496" si="1227">IFERROR((EX1457*1000000)/EY1457,0)</f>
        <v>1048974.1427768408</v>
      </c>
      <c r="FE1457" s="274">
        <f t="shared" ref="FE1457:FE1496" si="1228">IFERROR((EW1457*1000000)/EZ1457/12,0)</f>
        <v>5288.1948133196411</v>
      </c>
      <c r="FF1457" s="274">
        <f>FF1227</f>
        <v>6157</v>
      </c>
      <c r="FG1457" s="620">
        <f t="shared" si="1126"/>
        <v>25.158356342374532</v>
      </c>
      <c r="FH1457" s="274">
        <f t="shared" si="1223"/>
        <v>1549</v>
      </c>
      <c r="FI1457" s="274">
        <f t="shared" si="1223"/>
        <v>6157</v>
      </c>
      <c r="FJ1457" s="274">
        <f t="shared" si="1223"/>
        <v>79</v>
      </c>
      <c r="FK1457" s="274">
        <f t="shared" ref="FK1457:FK1496" si="1229">FI1457-FH1457-FJ1457</f>
        <v>4529</v>
      </c>
      <c r="FL1457" s="274">
        <f>FL1227</f>
        <v>3910</v>
      </c>
      <c r="FM1457" s="274">
        <f t="shared" ref="FM1457:FM1496" si="1230">FK1457-FJ1457-FL1457</f>
        <v>540</v>
      </c>
      <c r="FN1457" s="553"/>
      <c r="FO1457" s="413">
        <v>1554</v>
      </c>
      <c r="FP1457" s="413">
        <v>1620</v>
      </c>
      <c r="FQ1457" s="413">
        <v>1718</v>
      </c>
      <c r="FR1457" s="413">
        <v>1835</v>
      </c>
      <c r="FS1457" s="413">
        <f t="shared" si="1080"/>
        <v>0</v>
      </c>
      <c r="FT1457" s="413">
        <f t="shared" si="1079"/>
        <v>-2</v>
      </c>
      <c r="FU1457" s="413">
        <f t="shared" si="1079"/>
        <v>1</v>
      </c>
      <c r="FV1457" s="413">
        <f t="shared" si="1079"/>
        <v>-1</v>
      </c>
      <c r="FW1457" s="553"/>
      <c r="FX1457" s="553"/>
      <c r="FY1457" s="553"/>
    </row>
    <row r="1458" spans="1:181">
      <c r="E1458" s="392"/>
      <c r="F1458" s="371"/>
      <c r="G1458" s="371" t="s">
        <v>2963</v>
      </c>
      <c r="H1458" s="371" t="s">
        <v>1881</v>
      </c>
      <c r="I1458" s="291"/>
      <c r="J1458" s="561"/>
      <c r="O1458" s="275">
        <f t="shared" si="1217"/>
        <v>19535</v>
      </c>
      <c r="P1458" s="275">
        <f t="shared" si="1217"/>
        <v>24169</v>
      </c>
      <c r="Q1458" s="275">
        <f t="shared" si="1217"/>
        <v>25260</v>
      </c>
      <c r="R1458" s="275">
        <f t="shared" si="1217"/>
        <v>26371</v>
      </c>
      <c r="S1458" s="274">
        <f t="shared" si="1217"/>
        <v>23021</v>
      </c>
      <c r="T1458" s="274">
        <f t="shared" si="1217"/>
        <v>24067</v>
      </c>
      <c r="U1458" s="274">
        <f t="shared" si="1217"/>
        <v>25136</v>
      </c>
      <c r="V1458" s="274">
        <f t="shared" si="1217"/>
        <v>26227</v>
      </c>
      <c r="W1458" s="275">
        <f t="shared" si="1217"/>
        <v>15316</v>
      </c>
      <c r="X1458" s="275">
        <f t="shared" si="1217"/>
        <v>18867</v>
      </c>
      <c r="Y1458" s="275">
        <f t="shared" si="1217"/>
        <v>19717</v>
      </c>
      <c r="Z1458" s="275">
        <f t="shared" si="1217"/>
        <v>20565</v>
      </c>
      <c r="AA1458" s="274">
        <f t="shared" si="1217"/>
        <v>17288</v>
      </c>
      <c r="AB1458" s="274">
        <f t="shared" si="1217"/>
        <v>18074</v>
      </c>
      <c r="AC1458" s="274">
        <f t="shared" si="1217"/>
        <v>18866</v>
      </c>
      <c r="AD1458" s="274">
        <f t="shared" si="1217"/>
        <v>19691</v>
      </c>
      <c r="AE1458" s="275">
        <f t="shared" si="1217"/>
        <v>117</v>
      </c>
      <c r="AF1458" s="275">
        <f t="shared" si="1217"/>
        <v>109</v>
      </c>
      <c r="AG1458" s="275">
        <f t="shared" si="1217"/>
        <v>102</v>
      </c>
      <c r="AH1458" s="275">
        <f t="shared" si="1217"/>
        <v>105</v>
      </c>
      <c r="AI1458" s="274">
        <f t="shared" si="1217"/>
        <v>115</v>
      </c>
      <c r="AJ1458" s="274">
        <f t="shared" si="1217"/>
        <v>108</v>
      </c>
      <c r="AK1458" s="274">
        <f t="shared" si="1217"/>
        <v>111</v>
      </c>
      <c r="AL1458" s="274">
        <f t="shared" si="1217"/>
        <v>111</v>
      </c>
      <c r="AM1458" s="275">
        <f t="shared" si="1217"/>
        <v>4219</v>
      </c>
      <c r="AN1458" s="275">
        <f t="shared" si="1217"/>
        <v>5303</v>
      </c>
      <c r="AO1458" s="275">
        <f t="shared" si="1217"/>
        <v>5544</v>
      </c>
      <c r="AP1458" s="275">
        <f t="shared" si="1217"/>
        <v>5807</v>
      </c>
      <c r="AQ1458" s="274">
        <f t="shared" si="1217"/>
        <v>5733</v>
      </c>
      <c r="AR1458" s="274">
        <f t="shared" si="1217"/>
        <v>5993</v>
      </c>
      <c r="AS1458" s="274">
        <f t="shared" si="1217"/>
        <v>6269</v>
      </c>
      <c r="AT1458" s="274">
        <f t="shared" si="1217"/>
        <v>6537</v>
      </c>
      <c r="AU1458" s="275">
        <f t="shared" si="1217"/>
        <v>2274</v>
      </c>
      <c r="AV1458" s="275">
        <f t="shared" si="1217"/>
        <v>2914</v>
      </c>
      <c r="AW1458" s="275">
        <f t="shared" si="1217"/>
        <v>3113</v>
      </c>
      <c r="AX1458" s="275">
        <f t="shared" si="1217"/>
        <v>3409</v>
      </c>
      <c r="AY1458" s="274">
        <f t="shared" si="1217"/>
        <v>3125</v>
      </c>
      <c r="AZ1458" s="274">
        <f t="shared" si="1217"/>
        <v>3338</v>
      </c>
      <c r="BA1458" s="274">
        <f t="shared" si="1217"/>
        <v>3655</v>
      </c>
      <c r="BB1458" s="274">
        <f t="shared" si="1217"/>
        <v>3840</v>
      </c>
      <c r="BC1458" s="275">
        <f t="shared" si="1217"/>
        <v>3416</v>
      </c>
      <c r="BD1458" s="275">
        <f t="shared" si="1218"/>
        <v>2485.9238653454067</v>
      </c>
      <c r="BE1458" s="275">
        <f t="shared" si="1218"/>
        <v>2520.1953060000001</v>
      </c>
      <c r="BF1458" s="275">
        <f t="shared" si="1218"/>
        <v>2563.654317</v>
      </c>
      <c r="BG1458" s="274">
        <f t="shared" si="1218"/>
        <v>2717</v>
      </c>
      <c r="BH1458" s="274">
        <f t="shared" si="1218"/>
        <v>2733</v>
      </c>
      <c r="BI1458" s="274">
        <f t="shared" si="1218"/>
        <v>2772</v>
      </c>
      <c r="BJ1458" s="274">
        <f t="shared" si="1218"/>
        <v>2780</v>
      </c>
      <c r="BK1458" s="275">
        <f t="shared" si="1219"/>
        <v>-1471</v>
      </c>
      <c r="BL1458" s="275">
        <f t="shared" si="1219"/>
        <v>-96.92386534540654</v>
      </c>
      <c r="BM1458" s="275">
        <f t="shared" si="1219"/>
        <v>-89.195305999999988</v>
      </c>
      <c r="BN1458" s="275">
        <f t="shared" si="1219"/>
        <v>-165.65431699999999</v>
      </c>
      <c r="BO1458" s="274">
        <f t="shared" si="1219"/>
        <v>-109</v>
      </c>
      <c r="BP1458" s="274">
        <f t="shared" si="1219"/>
        <v>-78</v>
      </c>
      <c r="BQ1458" s="274">
        <f t="shared" si="1219"/>
        <v>-158</v>
      </c>
      <c r="BR1458" s="274">
        <f t="shared" si="1219"/>
        <v>-83</v>
      </c>
      <c r="BS1458" s="275">
        <f t="shared" si="1219"/>
        <v>17</v>
      </c>
      <c r="BT1458" s="275">
        <f t="shared" si="1219"/>
        <v>84</v>
      </c>
      <c r="BU1458" s="275">
        <f t="shared" si="1219"/>
        <v>95</v>
      </c>
      <c r="BV1458" s="275">
        <f t="shared" si="1219"/>
        <v>82</v>
      </c>
      <c r="BW1458" s="274">
        <f t="shared" si="1219"/>
        <v>87</v>
      </c>
      <c r="BX1458" s="274">
        <f t="shared" si="1219"/>
        <v>106</v>
      </c>
      <c r="BY1458" s="274">
        <f t="shared" si="1219"/>
        <v>90</v>
      </c>
      <c r="BZ1458" s="274">
        <f t="shared" si="1219"/>
        <v>107</v>
      </c>
      <c r="CA1458" s="275">
        <f t="shared" si="1219"/>
        <v>1488</v>
      </c>
      <c r="CB1458" s="275">
        <f t="shared" si="1219"/>
        <v>180.92386534540654</v>
      </c>
      <c r="CC1458" s="275">
        <f t="shared" si="1219"/>
        <v>184.19530599999999</v>
      </c>
      <c r="CD1458" s="275">
        <f t="shared" si="1219"/>
        <v>247.65431699999999</v>
      </c>
      <c r="CE1458" s="274">
        <f t="shared" si="1219"/>
        <v>196</v>
      </c>
      <c r="CF1458" s="274">
        <f t="shared" si="1219"/>
        <v>184</v>
      </c>
      <c r="CG1458" s="274">
        <f t="shared" si="1219"/>
        <v>248</v>
      </c>
      <c r="CH1458" s="274">
        <f t="shared" si="1219"/>
        <v>190</v>
      </c>
      <c r="CI1458" s="562"/>
      <c r="CJ1458" s="275">
        <f t="shared" si="1220"/>
        <v>3415</v>
      </c>
      <c r="CK1458" s="275">
        <f t="shared" si="1220"/>
        <v>5282</v>
      </c>
      <c r="CL1458" s="275">
        <f t="shared" si="1220"/>
        <v>4824</v>
      </c>
      <c r="CM1458" s="275">
        <f t="shared" si="1220"/>
        <v>5004</v>
      </c>
      <c r="CN1458" s="274">
        <f t="shared" si="1220"/>
        <v>2717</v>
      </c>
      <c r="CO1458" s="274">
        <f t="shared" si="1220"/>
        <v>2227.3673169432727</v>
      </c>
      <c r="CP1458" s="274">
        <f t="shared" si="1220"/>
        <v>2444.5556836350834</v>
      </c>
      <c r="CQ1458" s="274">
        <f t="shared" si="1220"/>
        <v>2565.4825238523226</v>
      </c>
      <c r="CR1458" s="275">
        <f t="shared" si="1220"/>
        <v>1680</v>
      </c>
      <c r="CS1458" s="275">
        <f t="shared" si="1220"/>
        <v>2114</v>
      </c>
      <c r="CT1458" s="275">
        <f t="shared" si="1220"/>
        <v>2211</v>
      </c>
      <c r="CU1458" s="275">
        <f t="shared" si="1220"/>
        <v>2319</v>
      </c>
      <c r="CV1458" s="274">
        <f t="shared" si="1220"/>
        <v>-432</v>
      </c>
      <c r="CW1458" s="274">
        <f t="shared" si="1220"/>
        <v>-457.6326830567271</v>
      </c>
      <c r="CX1458" s="274">
        <f t="shared" si="1220"/>
        <v>-486.44431636491657</v>
      </c>
      <c r="CY1458" s="274">
        <f t="shared" si="1220"/>
        <v>-513.51747614767726</v>
      </c>
      <c r="CZ1458" s="275">
        <f t="shared" si="1220"/>
        <v>0</v>
      </c>
      <c r="DA1458" s="275">
        <f t="shared" si="1220"/>
        <v>0</v>
      </c>
      <c r="DB1458" s="275">
        <f t="shared" si="1220"/>
        <v>0</v>
      </c>
      <c r="DC1458" s="275">
        <f t="shared" si="1220"/>
        <v>0</v>
      </c>
      <c r="DD1458" s="274">
        <f t="shared" si="1220"/>
        <v>0</v>
      </c>
      <c r="DE1458" s="274">
        <f t="shared" si="1220"/>
        <v>0</v>
      </c>
      <c r="DF1458" s="274">
        <f t="shared" si="1220"/>
        <v>0</v>
      </c>
      <c r="DG1458" s="274">
        <f t="shared" si="1220"/>
        <v>0</v>
      </c>
      <c r="DH1458" s="275">
        <f t="shared" si="1220"/>
        <v>1735</v>
      </c>
      <c r="DI1458" s="275">
        <f t="shared" si="1220"/>
        <v>3168</v>
      </c>
      <c r="DJ1458" s="275">
        <f t="shared" si="1220"/>
        <v>2613</v>
      </c>
      <c r="DK1458" s="275">
        <f t="shared" si="1220"/>
        <v>2685</v>
      </c>
      <c r="DL1458" s="274">
        <f t="shared" si="1220"/>
        <v>3149</v>
      </c>
      <c r="DM1458" s="274">
        <f t="shared" si="1220"/>
        <v>2685</v>
      </c>
      <c r="DN1458" s="274">
        <f t="shared" si="1220"/>
        <v>2931</v>
      </c>
      <c r="DO1458" s="274">
        <f t="shared" si="1220"/>
        <v>3079</v>
      </c>
      <c r="DP1458" s="275">
        <f t="shared" si="1220"/>
        <v>1</v>
      </c>
      <c r="DQ1458" s="275">
        <f t="shared" si="1220"/>
        <v>-2796.0761346545933</v>
      </c>
      <c r="DR1458" s="275">
        <f t="shared" si="1220"/>
        <v>-2303.8046939999999</v>
      </c>
      <c r="DS1458" s="275">
        <f t="shared" si="1220"/>
        <v>-2440.345683</v>
      </c>
      <c r="DT1458" s="274">
        <f t="shared" si="1220"/>
        <v>0</v>
      </c>
      <c r="DU1458" s="274">
        <f t="shared" si="1220"/>
        <v>505.63268305672716</v>
      </c>
      <c r="DV1458" s="274">
        <f t="shared" si="1220"/>
        <v>327.44431636491674</v>
      </c>
      <c r="DW1458" s="274">
        <f t="shared" si="1220"/>
        <v>214.51747614767731</v>
      </c>
      <c r="DX1458" s="615">
        <f t="shared" si="1154"/>
        <v>0.78402866649603276</v>
      </c>
      <c r="DY1458" s="615">
        <f t="shared" si="1154"/>
        <v>0.78062807728908934</v>
      </c>
      <c r="DZ1458" s="615">
        <f t="shared" si="1154"/>
        <v>0.78056215360253367</v>
      </c>
      <c r="EA1458" s="615">
        <f t="shared" si="1154"/>
        <v>0.77983390846005085</v>
      </c>
      <c r="EB1458" s="616">
        <f t="shared" si="1154"/>
        <v>0.75096650883975502</v>
      </c>
      <c r="EC1458" s="616">
        <f t="shared" si="1148"/>
        <v>0.75098682843727926</v>
      </c>
      <c r="ED1458" s="616">
        <f t="shared" si="1148"/>
        <v>0.7505569700827498</v>
      </c>
      <c r="EE1458" s="616">
        <f t="shared" si="1148"/>
        <v>0.75079116940557444</v>
      </c>
      <c r="EF1458" s="553"/>
      <c r="EG1458" s="275">
        <f t="shared" si="1221"/>
        <v>19717</v>
      </c>
      <c r="EH1458" s="275">
        <f t="shared" si="1221"/>
        <v>14799</v>
      </c>
      <c r="EI1458" s="275">
        <f t="shared" si="1221"/>
        <v>4918</v>
      </c>
      <c r="EJ1458" s="275">
        <f t="shared" si="1221"/>
        <v>3545</v>
      </c>
      <c r="EK1458" s="275">
        <f t="shared" si="1221"/>
        <v>18827</v>
      </c>
      <c r="EL1458" s="275">
        <f t="shared" si="1221"/>
        <v>28963</v>
      </c>
      <c r="EM1458" s="275">
        <f t="shared" si="1221"/>
        <v>28963</v>
      </c>
      <c r="EN1458" s="617">
        <f t="shared" si="1102"/>
        <v>0.75057057361667601</v>
      </c>
      <c r="EO1458" s="275">
        <f t="shared" si="1103"/>
        <v>72.082147214314759</v>
      </c>
      <c r="EP1458" s="617">
        <f t="shared" si="1104"/>
        <v>0.95486128721407926</v>
      </c>
      <c r="EQ1458" s="275">
        <f t="shared" si="1105"/>
        <v>650036.25315057137</v>
      </c>
      <c r="ER1458" s="275">
        <f t="shared" si="1106"/>
        <v>10199.79514092693</v>
      </c>
      <c r="ES1458" s="618"/>
      <c r="ET1458" s="274">
        <f t="shared" si="1222"/>
        <v>23851</v>
      </c>
      <c r="EU1458" s="274">
        <f t="shared" si="1222"/>
        <v>17864</v>
      </c>
      <c r="EV1458" s="274">
        <f t="shared" si="1222"/>
        <v>5987</v>
      </c>
      <c r="EW1458" s="274">
        <f t="shared" si="1222"/>
        <v>3534</v>
      </c>
      <c r="EX1458" s="274">
        <f t="shared" si="1222"/>
        <v>38300</v>
      </c>
      <c r="EY1458" s="274">
        <f t="shared" si="1222"/>
        <v>40543</v>
      </c>
      <c r="EZ1458" s="274">
        <f t="shared" si="1222"/>
        <v>40543</v>
      </c>
      <c r="FA1458" s="619">
        <f t="shared" si="1224"/>
        <v>0.74898327114167118</v>
      </c>
      <c r="FB1458" s="620">
        <f t="shared" si="1225"/>
        <v>59.027893769834641</v>
      </c>
      <c r="FC1458" s="619">
        <f t="shared" si="1226"/>
        <v>1.6058026917110393</v>
      </c>
      <c r="FD1458" s="274">
        <f t="shared" si="1227"/>
        <v>944676.02298793872</v>
      </c>
      <c r="FE1458" s="274">
        <f t="shared" si="1228"/>
        <v>7263.892657178797</v>
      </c>
      <c r="FF1458" s="274">
        <f>FF1228</f>
        <v>5787</v>
      </c>
      <c r="FG1458" s="620">
        <f t="shared" si="1126"/>
        <v>54.294107482287892</v>
      </c>
      <c r="FH1458" s="274">
        <f t="shared" si="1223"/>
        <v>3142</v>
      </c>
      <c r="FI1458" s="274">
        <f t="shared" si="1223"/>
        <v>5787</v>
      </c>
      <c r="FJ1458" s="274">
        <f t="shared" si="1223"/>
        <v>-25</v>
      </c>
      <c r="FK1458" s="274">
        <f t="shared" si="1229"/>
        <v>2670</v>
      </c>
      <c r="FL1458" s="274">
        <f>FL1228</f>
        <v>2014</v>
      </c>
      <c r="FM1458" s="274">
        <f t="shared" si="1230"/>
        <v>681</v>
      </c>
      <c r="FN1458" s="553"/>
      <c r="FO1458" s="413">
        <v>3126</v>
      </c>
      <c r="FP1458" s="413">
        <v>3337</v>
      </c>
      <c r="FQ1458" s="413">
        <v>3655</v>
      </c>
      <c r="FR1458" s="413">
        <v>3840</v>
      </c>
      <c r="FS1458" s="413">
        <f t="shared" si="1080"/>
        <v>-1</v>
      </c>
      <c r="FT1458" s="413">
        <f t="shared" si="1080"/>
        <v>1</v>
      </c>
      <c r="FU1458" s="413">
        <f t="shared" si="1080"/>
        <v>0</v>
      </c>
      <c r="FV1458" s="413">
        <f t="shared" si="1080"/>
        <v>0</v>
      </c>
      <c r="FW1458" s="553"/>
      <c r="FX1458" s="553"/>
      <c r="FY1458" s="553"/>
    </row>
    <row r="1459" spans="1:181">
      <c r="E1459" s="392"/>
      <c r="F1459" s="371"/>
      <c r="G1459" s="371" t="s">
        <v>2964</v>
      </c>
      <c r="H1459" s="371" t="s">
        <v>2965</v>
      </c>
      <c r="I1459" s="291"/>
      <c r="J1459" s="561"/>
      <c r="O1459" s="275">
        <f t="shared" ref="O1459:BC1459" si="1231">O1230</f>
        <v>6371</v>
      </c>
      <c r="P1459" s="275">
        <f t="shared" si="1231"/>
        <v>9771</v>
      </c>
      <c r="Q1459" s="275">
        <f t="shared" si="1231"/>
        <v>10722</v>
      </c>
      <c r="R1459" s="275">
        <f t="shared" si="1231"/>
        <v>11870</v>
      </c>
      <c r="S1459" s="274">
        <f>S1230</f>
        <v>9152</v>
      </c>
      <c r="T1459" s="274">
        <f>T1230</f>
        <v>10035</v>
      </c>
      <c r="U1459" s="274">
        <f>U1230</f>
        <v>11100</v>
      </c>
      <c r="V1459" s="274">
        <f>V1230</f>
        <v>12285</v>
      </c>
      <c r="W1459" s="275">
        <f t="shared" si="1231"/>
        <v>2475</v>
      </c>
      <c r="X1459" s="275">
        <f t="shared" si="1231"/>
        <v>3703</v>
      </c>
      <c r="Y1459" s="275">
        <f t="shared" si="1231"/>
        <v>4058</v>
      </c>
      <c r="Z1459" s="275">
        <f t="shared" si="1231"/>
        <v>4492</v>
      </c>
      <c r="AA1459" s="274">
        <f>AA1230</f>
        <v>3334</v>
      </c>
      <c r="AB1459" s="274">
        <f>AB1230</f>
        <v>3653</v>
      </c>
      <c r="AC1459" s="274">
        <f>AC1230</f>
        <v>4039</v>
      </c>
      <c r="AD1459" s="274">
        <f>AD1230</f>
        <v>4466</v>
      </c>
      <c r="AE1459" s="275">
        <f t="shared" si="1231"/>
        <v>108</v>
      </c>
      <c r="AF1459" s="275">
        <f t="shared" si="1231"/>
        <v>126</v>
      </c>
      <c r="AG1459" s="275">
        <f t="shared" si="1231"/>
        <v>122</v>
      </c>
      <c r="AH1459" s="275">
        <f t="shared" si="1231"/>
        <v>134</v>
      </c>
      <c r="AI1459" s="274">
        <f>AI1230</f>
        <v>118</v>
      </c>
      <c r="AJ1459" s="274">
        <f>AJ1230</f>
        <v>115</v>
      </c>
      <c r="AK1459" s="274">
        <f>AK1230</f>
        <v>124</v>
      </c>
      <c r="AL1459" s="274">
        <f>AL1230</f>
        <v>131</v>
      </c>
      <c r="AM1459" s="275">
        <f t="shared" si="1231"/>
        <v>3896</v>
      </c>
      <c r="AN1459" s="275">
        <f t="shared" si="1231"/>
        <v>6068</v>
      </c>
      <c r="AO1459" s="275">
        <f t="shared" si="1231"/>
        <v>6664</v>
      </c>
      <c r="AP1459" s="275">
        <f t="shared" si="1231"/>
        <v>7378</v>
      </c>
      <c r="AQ1459" s="274">
        <f>AQ1230</f>
        <v>5817</v>
      </c>
      <c r="AR1459" s="274">
        <f>AR1230</f>
        <v>6381</v>
      </c>
      <c r="AS1459" s="274">
        <f>AS1230</f>
        <v>7061</v>
      </c>
      <c r="AT1459" s="274">
        <f>AT1230</f>
        <v>7821</v>
      </c>
      <c r="AU1459" s="275">
        <f t="shared" si="1231"/>
        <v>1127</v>
      </c>
      <c r="AV1459" s="275">
        <f t="shared" si="1231"/>
        <v>1833</v>
      </c>
      <c r="AW1459" s="275">
        <f t="shared" si="1231"/>
        <v>2056</v>
      </c>
      <c r="AX1459" s="275">
        <f t="shared" si="1231"/>
        <v>2234</v>
      </c>
      <c r="AY1459" s="274">
        <f>AY1230</f>
        <v>1777</v>
      </c>
      <c r="AZ1459" s="274">
        <f>AZ1230</f>
        <v>1991</v>
      </c>
      <c r="BA1459" s="274">
        <f>BA1230</f>
        <v>2177</v>
      </c>
      <c r="BB1459" s="274">
        <f>BB1230</f>
        <v>2431</v>
      </c>
      <c r="BC1459" s="275">
        <f t="shared" si="1231"/>
        <v>2772</v>
      </c>
      <c r="BD1459" s="275">
        <f t="shared" si="1218"/>
        <v>4123</v>
      </c>
      <c r="BE1459" s="275">
        <f t="shared" si="1218"/>
        <v>4499</v>
      </c>
      <c r="BF1459" s="275">
        <f t="shared" si="1218"/>
        <v>5035</v>
      </c>
      <c r="BG1459" s="274">
        <f t="shared" si="1218"/>
        <v>3941</v>
      </c>
      <c r="BH1459" s="274">
        <f t="shared" si="1218"/>
        <v>4295</v>
      </c>
      <c r="BI1459" s="274">
        <f t="shared" si="1218"/>
        <v>4787</v>
      </c>
      <c r="BJ1459" s="274">
        <f t="shared" si="1218"/>
        <v>5295</v>
      </c>
      <c r="BK1459" s="275">
        <f t="shared" ref="BK1459:CD1459" si="1232">BK1230</f>
        <v>-3</v>
      </c>
      <c r="BL1459" s="275">
        <f t="shared" si="1232"/>
        <v>112</v>
      </c>
      <c r="BM1459" s="275">
        <f t="shared" si="1232"/>
        <v>109</v>
      </c>
      <c r="BN1459" s="275">
        <f t="shared" si="1232"/>
        <v>109</v>
      </c>
      <c r="BO1459" s="274">
        <f>BO1230</f>
        <v>99</v>
      </c>
      <c r="BP1459" s="274">
        <f>BP1230</f>
        <v>95</v>
      </c>
      <c r="BQ1459" s="274">
        <f>BQ1230</f>
        <v>97</v>
      </c>
      <c r="BR1459" s="274">
        <f>BR1230</f>
        <v>95</v>
      </c>
      <c r="BS1459" s="275">
        <f t="shared" si="1232"/>
        <v>70</v>
      </c>
      <c r="BT1459" s="275">
        <f t="shared" si="1232"/>
        <v>112</v>
      </c>
      <c r="BU1459" s="275">
        <f t="shared" si="1232"/>
        <v>109</v>
      </c>
      <c r="BV1459" s="275">
        <f t="shared" si="1232"/>
        <v>109</v>
      </c>
      <c r="BW1459" s="274">
        <f>BW1230</f>
        <v>99</v>
      </c>
      <c r="BX1459" s="274">
        <f>BX1230</f>
        <v>95</v>
      </c>
      <c r="BY1459" s="274">
        <f>BY1230</f>
        <v>97</v>
      </c>
      <c r="BZ1459" s="274">
        <f>BZ1230</f>
        <v>95</v>
      </c>
      <c r="CA1459" s="275">
        <f t="shared" si="1232"/>
        <v>73</v>
      </c>
      <c r="CB1459" s="275">
        <f t="shared" si="1232"/>
        <v>0</v>
      </c>
      <c r="CC1459" s="275">
        <f t="shared" si="1232"/>
        <v>0</v>
      </c>
      <c r="CD1459" s="275">
        <f t="shared" si="1232"/>
        <v>0</v>
      </c>
      <c r="CE1459" s="274">
        <f>CE1230</f>
        <v>0</v>
      </c>
      <c r="CF1459" s="274">
        <f>CF1230</f>
        <v>0</v>
      </c>
      <c r="CG1459" s="274">
        <f>CG1230</f>
        <v>0</v>
      </c>
      <c r="CH1459" s="274">
        <f>CH1230</f>
        <v>0</v>
      </c>
      <c r="CI1459" s="562"/>
      <c r="CJ1459" s="275">
        <f t="shared" ref="CJ1459:DS1459" si="1233">CJ1230</f>
        <v>2772</v>
      </c>
      <c r="CK1459" s="275">
        <f t="shared" si="1233"/>
        <v>3763</v>
      </c>
      <c r="CL1459" s="275">
        <f t="shared" si="1233"/>
        <v>4359</v>
      </c>
      <c r="CM1459" s="275">
        <f t="shared" si="1233"/>
        <v>4664</v>
      </c>
      <c r="CN1459" s="274">
        <f>CN1230</f>
        <v>3941</v>
      </c>
      <c r="CO1459" s="274">
        <f>CO1230</f>
        <v>4687.5305486250672</v>
      </c>
      <c r="CP1459" s="274">
        <f>CP1230</f>
        <v>5298.0796718447764</v>
      </c>
      <c r="CQ1459" s="274">
        <f>CQ1230</f>
        <v>5592.6301933507903</v>
      </c>
      <c r="CR1459" s="275">
        <f t="shared" si="1233"/>
        <v>168</v>
      </c>
      <c r="CS1459" s="275">
        <f t="shared" si="1233"/>
        <v>262</v>
      </c>
      <c r="CT1459" s="275">
        <f t="shared" si="1233"/>
        <v>288</v>
      </c>
      <c r="CU1459" s="275">
        <f t="shared" si="1233"/>
        <v>319</v>
      </c>
      <c r="CV1459" s="274">
        <f>CV1230</f>
        <v>461</v>
      </c>
      <c r="CW1459" s="274">
        <f>CW1230</f>
        <v>503.5305486250669</v>
      </c>
      <c r="CX1459" s="274">
        <f>CX1230</f>
        <v>555.07967184477684</v>
      </c>
      <c r="CY1459" s="274">
        <f>CY1230</f>
        <v>612.63019335078945</v>
      </c>
      <c r="CZ1459" s="275">
        <f t="shared" si="1233"/>
        <v>0</v>
      </c>
      <c r="DA1459" s="275">
        <f t="shared" si="1233"/>
        <v>0</v>
      </c>
      <c r="DB1459" s="275">
        <f t="shared" si="1233"/>
        <v>0</v>
      </c>
      <c r="DC1459" s="275">
        <f t="shared" si="1233"/>
        <v>0</v>
      </c>
      <c r="DD1459" s="274">
        <f>DD1230</f>
        <v>0</v>
      </c>
      <c r="DE1459" s="274">
        <f>DE1230</f>
        <v>0</v>
      </c>
      <c r="DF1459" s="274">
        <f>DF1230</f>
        <v>0</v>
      </c>
      <c r="DG1459" s="274">
        <f>DG1230</f>
        <v>0</v>
      </c>
      <c r="DH1459" s="275">
        <f t="shared" si="1233"/>
        <v>2604</v>
      </c>
      <c r="DI1459" s="275">
        <f t="shared" si="1233"/>
        <v>3501</v>
      </c>
      <c r="DJ1459" s="275">
        <f t="shared" si="1233"/>
        <v>4071</v>
      </c>
      <c r="DK1459" s="275">
        <f t="shared" si="1233"/>
        <v>4345</v>
      </c>
      <c r="DL1459" s="274">
        <f>DL1230</f>
        <v>3480</v>
      </c>
      <c r="DM1459" s="274">
        <f>DM1230</f>
        <v>4184</v>
      </c>
      <c r="DN1459" s="274">
        <f>DN1230</f>
        <v>4743</v>
      </c>
      <c r="DO1459" s="274">
        <f>DO1230</f>
        <v>4980</v>
      </c>
      <c r="DP1459" s="275">
        <f t="shared" si="1233"/>
        <v>0</v>
      </c>
      <c r="DQ1459" s="275">
        <f t="shared" si="1233"/>
        <v>360</v>
      </c>
      <c r="DR1459" s="275">
        <f t="shared" si="1233"/>
        <v>140</v>
      </c>
      <c r="DS1459" s="275">
        <f t="shared" si="1233"/>
        <v>371</v>
      </c>
      <c r="DT1459" s="274">
        <f>DT1230</f>
        <v>0</v>
      </c>
      <c r="DU1459" s="274">
        <f>DU1230</f>
        <v>-392.5305486250669</v>
      </c>
      <c r="DV1459" s="274">
        <f>DV1230</f>
        <v>-511.07967184477667</v>
      </c>
      <c r="DW1459" s="274">
        <f>DW1230</f>
        <v>-297.63019335078985</v>
      </c>
      <c r="DX1459" s="615">
        <f t="shared" si="1154"/>
        <v>0.38847904567571812</v>
      </c>
      <c r="DY1459" s="615">
        <f t="shared" si="1154"/>
        <v>0.37897861017296081</v>
      </c>
      <c r="DZ1459" s="615">
        <f t="shared" si="1154"/>
        <v>0.37847416526767397</v>
      </c>
      <c r="EA1459" s="615">
        <f t="shared" si="1154"/>
        <v>0.37843302443133953</v>
      </c>
      <c r="EB1459" s="616">
        <f t="shared" si="1154"/>
        <v>0.36429195804195802</v>
      </c>
      <c r="EC1459" s="616">
        <f t="shared" si="1148"/>
        <v>0.36402590931738915</v>
      </c>
      <c r="ED1459" s="616">
        <f t="shared" si="1148"/>
        <v>0.36387387387387388</v>
      </c>
      <c r="EE1459" s="616">
        <f t="shared" si="1148"/>
        <v>0.36353276353276354</v>
      </c>
      <c r="EF1459" s="553"/>
      <c r="EG1459" s="275">
        <f t="shared" ref="EG1459:EM1459" si="1234">EG1230</f>
        <v>6371</v>
      </c>
      <c r="EH1459" s="275">
        <f t="shared" si="1234"/>
        <v>2306</v>
      </c>
      <c r="EI1459" s="275">
        <f t="shared" si="1234"/>
        <v>4065</v>
      </c>
      <c r="EJ1459" s="275">
        <f t="shared" si="1234"/>
        <v>917</v>
      </c>
      <c r="EK1459" s="275">
        <f t="shared" si="1234"/>
        <v>12087</v>
      </c>
      <c r="EL1459" s="275">
        <f t="shared" si="1234"/>
        <v>19516</v>
      </c>
      <c r="EM1459" s="275">
        <f t="shared" si="1234"/>
        <v>19516</v>
      </c>
      <c r="EN1459" s="617">
        <f t="shared" si="1102"/>
        <v>0.36195259770836602</v>
      </c>
      <c r="EO1459" s="275">
        <f t="shared" si="1103"/>
        <v>22.558425584255843</v>
      </c>
      <c r="EP1459" s="617">
        <f t="shared" si="1104"/>
        <v>1.8971903939726888</v>
      </c>
      <c r="EQ1459" s="275">
        <f t="shared" si="1105"/>
        <v>619337.97909407667</v>
      </c>
      <c r="ER1459" s="275">
        <f t="shared" si="1106"/>
        <v>3915.5906264945002</v>
      </c>
      <c r="ES1459" s="618"/>
      <c r="ET1459" s="274">
        <f t="shared" ref="ET1459:EZ1459" si="1235">ET1230</f>
        <v>8891</v>
      </c>
      <c r="EU1459" s="274">
        <f t="shared" si="1235"/>
        <v>3254</v>
      </c>
      <c r="EV1459" s="274">
        <f t="shared" si="1235"/>
        <v>5636</v>
      </c>
      <c r="EW1459" s="274">
        <f t="shared" si="1235"/>
        <v>1894</v>
      </c>
      <c r="EX1459" s="274">
        <f t="shared" si="1235"/>
        <v>23962</v>
      </c>
      <c r="EY1459" s="274">
        <f t="shared" si="1235"/>
        <v>27899</v>
      </c>
      <c r="EZ1459" s="274">
        <f t="shared" si="1235"/>
        <v>27898</v>
      </c>
      <c r="FA1459" s="619">
        <f t="shared" si="1224"/>
        <v>0.36598807783151499</v>
      </c>
      <c r="FB1459" s="620">
        <f t="shared" si="1225"/>
        <v>33.605393896380413</v>
      </c>
      <c r="FC1459" s="619">
        <f t="shared" si="1226"/>
        <v>2.6950849173321334</v>
      </c>
      <c r="FD1459" s="274">
        <f t="shared" si="1227"/>
        <v>858883.83096168318</v>
      </c>
      <c r="FE1459" s="274">
        <f t="shared" si="1228"/>
        <v>5657.5142782039329</v>
      </c>
      <c r="FF1459" s="274">
        <f>FF1230</f>
        <v>5636</v>
      </c>
      <c r="FG1459" s="620">
        <f t="shared" si="1126"/>
        <v>30.340667139815469</v>
      </c>
      <c r="FH1459" s="274">
        <f>FH1230</f>
        <v>1710</v>
      </c>
      <c r="FI1459" s="274">
        <f>FI1230</f>
        <v>5636</v>
      </c>
      <c r="FJ1459" s="274">
        <f>FJ1230</f>
        <v>125</v>
      </c>
      <c r="FK1459" s="274">
        <f t="shared" si="1229"/>
        <v>3801</v>
      </c>
      <c r="FL1459" s="274">
        <f>FL1230</f>
        <v>2170</v>
      </c>
      <c r="FM1459" s="274">
        <f t="shared" si="1230"/>
        <v>1506</v>
      </c>
      <c r="FN1459" s="553"/>
      <c r="FO1459" s="413">
        <v>1777</v>
      </c>
      <c r="FP1459" s="413">
        <v>1991</v>
      </c>
      <c r="FQ1459" s="413">
        <v>2177</v>
      </c>
      <c r="FR1459" s="413">
        <v>2431</v>
      </c>
      <c r="FS1459" s="413">
        <f t="shared" ref="FS1459:FV1496" si="1236">AY1459-FO1459</f>
        <v>0</v>
      </c>
      <c r="FT1459" s="413">
        <f t="shared" si="1236"/>
        <v>0</v>
      </c>
      <c r="FU1459" s="413">
        <f t="shared" si="1236"/>
        <v>0</v>
      </c>
      <c r="FV1459" s="413">
        <f t="shared" si="1236"/>
        <v>0</v>
      </c>
      <c r="FW1459" s="553"/>
      <c r="FX1459" s="553"/>
      <c r="FY1459" s="553"/>
    </row>
    <row r="1460" spans="1:181">
      <c r="E1460" s="392"/>
      <c r="F1460" s="371"/>
      <c r="G1460" s="371" t="s">
        <v>2966</v>
      </c>
      <c r="H1460" s="371" t="s">
        <v>2967</v>
      </c>
      <c r="I1460" s="291"/>
      <c r="J1460" s="561"/>
      <c r="O1460" s="275">
        <f t="shared" ref="O1460:BC1460" si="1237">O1229</f>
        <v>6168</v>
      </c>
      <c r="P1460" s="275">
        <f t="shared" si="1237"/>
        <v>9736</v>
      </c>
      <c r="Q1460" s="275">
        <f t="shared" si="1237"/>
        <v>10710</v>
      </c>
      <c r="R1460" s="275">
        <f t="shared" si="1237"/>
        <v>11658</v>
      </c>
      <c r="S1460" s="274">
        <f>S1229</f>
        <v>8111</v>
      </c>
      <c r="T1460" s="274">
        <f>T1229</f>
        <v>8923</v>
      </c>
      <c r="U1460" s="274">
        <f>U1229</f>
        <v>9712</v>
      </c>
      <c r="V1460" s="274">
        <f>V1229</f>
        <v>10538</v>
      </c>
      <c r="W1460" s="275">
        <f t="shared" si="1237"/>
        <v>1566</v>
      </c>
      <c r="X1460" s="275">
        <f t="shared" si="1237"/>
        <v>2662</v>
      </c>
      <c r="Y1460" s="275">
        <f t="shared" si="1237"/>
        <v>2926</v>
      </c>
      <c r="Z1460" s="275">
        <f t="shared" si="1237"/>
        <v>3185</v>
      </c>
      <c r="AA1460" s="274">
        <f>AA1229</f>
        <v>2011</v>
      </c>
      <c r="AB1460" s="274">
        <f>AB1229</f>
        <v>2216</v>
      </c>
      <c r="AC1460" s="274">
        <f>AC1229</f>
        <v>2410</v>
      </c>
      <c r="AD1460" s="274">
        <f>AD1229</f>
        <v>2621</v>
      </c>
      <c r="AE1460" s="275">
        <f t="shared" si="1237"/>
        <v>127</v>
      </c>
      <c r="AF1460" s="275">
        <f t="shared" si="1237"/>
        <v>147</v>
      </c>
      <c r="AG1460" s="275">
        <f t="shared" si="1237"/>
        <v>143</v>
      </c>
      <c r="AH1460" s="275">
        <f t="shared" si="1237"/>
        <v>153</v>
      </c>
      <c r="AI1460" s="274">
        <f>AI1229</f>
        <v>123</v>
      </c>
      <c r="AJ1460" s="274">
        <f>AJ1229</f>
        <v>120</v>
      </c>
      <c r="AK1460" s="274">
        <f>AK1229</f>
        <v>129</v>
      </c>
      <c r="AL1460" s="274">
        <f>AL1229</f>
        <v>133</v>
      </c>
      <c r="AM1460" s="275">
        <f t="shared" si="1237"/>
        <v>4603</v>
      </c>
      <c r="AN1460" s="275">
        <f t="shared" si="1237"/>
        <v>7075</v>
      </c>
      <c r="AO1460" s="275">
        <f t="shared" si="1237"/>
        <v>7784</v>
      </c>
      <c r="AP1460" s="275">
        <f t="shared" si="1237"/>
        <v>8473</v>
      </c>
      <c r="AQ1460" s="274">
        <f>AQ1229</f>
        <v>6100</v>
      </c>
      <c r="AR1460" s="274">
        <f>AR1229</f>
        <v>6707</v>
      </c>
      <c r="AS1460" s="274">
        <f>AS1229</f>
        <v>7302</v>
      </c>
      <c r="AT1460" s="274">
        <f>AT1229</f>
        <v>7917</v>
      </c>
      <c r="AU1460" s="275">
        <f t="shared" si="1237"/>
        <v>595</v>
      </c>
      <c r="AV1460" s="275">
        <f t="shared" si="1237"/>
        <v>916</v>
      </c>
      <c r="AW1460" s="275">
        <f t="shared" si="1237"/>
        <v>982</v>
      </c>
      <c r="AX1460" s="275">
        <f t="shared" si="1237"/>
        <v>1067</v>
      </c>
      <c r="AY1460" s="274">
        <f>AY1229</f>
        <v>795</v>
      </c>
      <c r="AZ1460" s="274">
        <f>AZ1229</f>
        <v>852</v>
      </c>
      <c r="BA1460" s="274">
        <f>BA1229</f>
        <v>911</v>
      </c>
      <c r="BB1460" s="274">
        <f>BB1229</f>
        <v>976</v>
      </c>
      <c r="BC1460" s="275">
        <f t="shared" si="1237"/>
        <v>4363</v>
      </c>
      <c r="BD1460" s="275">
        <f t="shared" si="1218"/>
        <v>6357.2816572798338</v>
      </c>
      <c r="BE1460" s="275">
        <f t="shared" si="1218"/>
        <v>7382.3180000000002</v>
      </c>
      <c r="BF1460" s="275">
        <f t="shared" si="1218"/>
        <v>7811.6749730000001</v>
      </c>
      <c r="BG1460" s="274">
        <f t="shared" si="1218"/>
        <v>5513</v>
      </c>
      <c r="BH1460" s="274">
        <f t="shared" si="1218"/>
        <v>6426</v>
      </c>
      <c r="BI1460" s="274">
        <f t="shared" si="1218"/>
        <v>6787</v>
      </c>
      <c r="BJ1460" s="274">
        <f t="shared" si="1218"/>
        <v>7369</v>
      </c>
      <c r="BK1460" s="275">
        <f t="shared" ref="BK1460:CD1460" si="1238">BK1229</f>
        <v>-355</v>
      </c>
      <c r="BL1460" s="275">
        <f t="shared" si="1238"/>
        <v>-198.28165727983392</v>
      </c>
      <c r="BM1460" s="275">
        <f t="shared" si="1238"/>
        <v>-580.31799999999998</v>
      </c>
      <c r="BN1460" s="275">
        <f t="shared" si="1238"/>
        <v>-405.67497300000002</v>
      </c>
      <c r="BO1460" s="274">
        <f>BO1229</f>
        <v>-208</v>
      </c>
      <c r="BP1460" s="274">
        <f>BP1229</f>
        <v>-571</v>
      </c>
      <c r="BQ1460" s="274">
        <f>BQ1229</f>
        <v>-396</v>
      </c>
      <c r="BR1460" s="274">
        <f>BR1229</f>
        <v>-428</v>
      </c>
      <c r="BS1460" s="275">
        <f t="shared" si="1238"/>
        <v>7</v>
      </c>
      <c r="BT1460" s="275">
        <f t="shared" si="1238"/>
        <v>19</v>
      </c>
      <c r="BU1460" s="275">
        <f t="shared" si="1238"/>
        <v>13</v>
      </c>
      <c r="BV1460" s="275">
        <f t="shared" si="1238"/>
        <v>14</v>
      </c>
      <c r="BW1460" s="274">
        <f>BW1229</f>
        <v>27</v>
      </c>
      <c r="BX1460" s="274">
        <f>BX1229</f>
        <v>22</v>
      </c>
      <c r="BY1460" s="274">
        <f>BY1229</f>
        <v>24</v>
      </c>
      <c r="BZ1460" s="274">
        <f>BZ1229</f>
        <v>22</v>
      </c>
      <c r="CA1460" s="275">
        <f t="shared" si="1238"/>
        <v>362</v>
      </c>
      <c r="CB1460" s="275">
        <f t="shared" si="1238"/>
        <v>217.28165727983392</v>
      </c>
      <c r="CC1460" s="275">
        <f t="shared" si="1238"/>
        <v>593.31799999999998</v>
      </c>
      <c r="CD1460" s="275">
        <f t="shared" si="1238"/>
        <v>419.67497300000002</v>
      </c>
      <c r="CE1460" s="274">
        <f>CE1229</f>
        <v>235</v>
      </c>
      <c r="CF1460" s="274">
        <f>CF1229</f>
        <v>593</v>
      </c>
      <c r="CG1460" s="274">
        <f>CG1229</f>
        <v>420</v>
      </c>
      <c r="CH1460" s="274">
        <f>CH1229</f>
        <v>450</v>
      </c>
      <c r="CI1460" s="562"/>
      <c r="CJ1460" s="275">
        <f t="shared" ref="CJ1460:DS1460" si="1239">CJ1229</f>
        <v>4362</v>
      </c>
      <c r="CK1460" s="275">
        <f t="shared" si="1239"/>
        <v>6271</v>
      </c>
      <c r="CL1460" s="275">
        <f t="shared" si="1239"/>
        <v>7092</v>
      </c>
      <c r="CM1460" s="275">
        <f t="shared" si="1239"/>
        <v>7375</v>
      </c>
      <c r="CN1460" s="274">
        <f>CN1229</f>
        <v>5513</v>
      </c>
      <c r="CO1460" s="274">
        <f>CO1229</f>
        <v>6473.5689635753351</v>
      </c>
      <c r="CP1460" s="274">
        <f>CP1229</f>
        <v>7117.3360336217593</v>
      </c>
      <c r="CQ1460" s="274">
        <f>CQ1229</f>
        <v>7468.7409308605584</v>
      </c>
      <c r="CR1460" s="275">
        <f t="shared" si="1239"/>
        <v>396</v>
      </c>
      <c r="CS1460" s="275">
        <f t="shared" si="1239"/>
        <v>609</v>
      </c>
      <c r="CT1460" s="275">
        <f t="shared" si="1239"/>
        <v>670</v>
      </c>
      <c r="CU1460" s="275">
        <f t="shared" si="1239"/>
        <v>729</v>
      </c>
      <c r="CV1460" s="274">
        <f>CV1229</f>
        <v>-115</v>
      </c>
      <c r="CW1460" s="274">
        <f>CW1229</f>
        <v>-126.43103642466498</v>
      </c>
      <c r="CX1460" s="274">
        <f>CX1229</f>
        <v>-137.66396637824045</v>
      </c>
      <c r="CY1460" s="274">
        <f>CY1229</f>
        <v>-149.25906913944158</v>
      </c>
      <c r="CZ1460" s="275">
        <f t="shared" si="1239"/>
        <v>0</v>
      </c>
      <c r="DA1460" s="275">
        <f t="shared" si="1239"/>
        <v>0</v>
      </c>
      <c r="DB1460" s="275">
        <f t="shared" si="1239"/>
        <v>0</v>
      </c>
      <c r="DC1460" s="275">
        <f t="shared" si="1239"/>
        <v>0</v>
      </c>
      <c r="DD1460" s="274">
        <f>DD1229</f>
        <v>0</v>
      </c>
      <c r="DE1460" s="274">
        <f>DE1229</f>
        <v>0</v>
      </c>
      <c r="DF1460" s="274">
        <f>DF1229</f>
        <v>0</v>
      </c>
      <c r="DG1460" s="274">
        <f>DG1229</f>
        <v>0</v>
      </c>
      <c r="DH1460" s="275">
        <f t="shared" si="1239"/>
        <v>3966</v>
      </c>
      <c r="DI1460" s="275">
        <f t="shared" si="1239"/>
        <v>5662</v>
      </c>
      <c r="DJ1460" s="275">
        <f t="shared" si="1239"/>
        <v>6422</v>
      </c>
      <c r="DK1460" s="275">
        <f t="shared" si="1239"/>
        <v>6646</v>
      </c>
      <c r="DL1460" s="274">
        <f>DL1229</f>
        <v>5628</v>
      </c>
      <c r="DM1460" s="274">
        <f>DM1229</f>
        <v>6600</v>
      </c>
      <c r="DN1460" s="274">
        <f>DN1229</f>
        <v>7255</v>
      </c>
      <c r="DO1460" s="274">
        <f>DO1229</f>
        <v>7618</v>
      </c>
      <c r="DP1460" s="275">
        <f t="shared" si="1239"/>
        <v>1</v>
      </c>
      <c r="DQ1460" s="275">
        <f t="shared" si="1239"/>
        <v>86.28165727983378</v>
      </c>
      <c r="DR1460" s="275">
        <f t="shared" si="1239"/>
        <v>290.31800000000021</v>
      </c>
      <c r="DS1460" s="275">
        <f t="shared" si="1239"/>
        <v>436.67497300000014</v>
      </c>
      <c r="DT1460" s="274">
        <f>DT1229</f>
        <v>0</v>
      </c>
      <c r="DU1460" s="274">
        <f>DU1229</f>
        <v>-47.568963575335147</v>
      </c>
      <c r="DV1460" s="274">
        <f>DV1229</f>
        <v>-330.33603362175927</v>
      </c>
      <c r="DW1460" s="274">
        <f>DW1229</f>
        <v>-99.740930860558365</v>
      </c>
      <c r="DX1460" s="615">
        <f t="shared" si="1154"/>
        <v>0.25389105058365757</v>
      </c>
      <c r="DY1460" s="615">
        <f t="shared" si="1154"/>
        <v>0.27341824157764993</v>
      </c>
      <c r="DZ1460" s="615">
        <f t="shared" si="1154"/>
        <v>0.27320261437908494</v>
      </c>
      <c r="EA1460" s="615">
        <f t="shared" si="1154"/>
        <v>0.27320295076342427</v>
      </c>
      <c r="EB1460" s="616">
        <f t="shared" si="1154"/>
        <v>0.2479349032178523</v>
      </c>
      <c r="EC1460" s="616">
        <f t="shared" si="1148"/>
        <v>0.2483469685083492</v>
      </c>
      <c r="ED1460" s="616">
        <f t="shared" si="1148"/>
        <v>0.24814662273476112</v>
      </c>
      <c r="EE1460" s="616">
        <f t="shared" si="1148"/>
        <v>0.2487189219965838</v>
      </c>
      <c r="EF1460" s="553"/>
      <c r="EG1460" s="275">
        <f t="shared" ref="EG1460:EM1460" si="1240">EG1229</f>
        <v>6168</v>
      </c>
      <c r="EH1460" s="275">
        <f t="shared" si="1240"/>
        <v>914</v>
      </c>
      <c r="EI1460" s="275">
        <f t="shared" si="1240"/>
        <v>5254</v>
      </c>
      <c r="EJ1460" s="275">
        <f t="shared" si="1240"/>
        <v>217</v>
      </c>
      <c r="EK1460" s="275">
        <f t="shared" si="1240"/>
        <v>14558</v>
      </c>
      <c r="EL1460" s="275">
        <f t="shared" si="1240"/>
        <v>7150</v>
      </c>
      <c r="EM1460" s="275">
        <f t="shared" si="1240"/>
        <v>7150</v>
      </c>
      <c r="EN1460" s="617">
        <f t="shared" si="1102"/>
        <v>0.14818417639429313</v>
      </c>
      <c r="EO1460" s="275">
        <f t="shared" si="1103"/>
        <v>4.1301865245527214</v>
      </c>
      <c r="EP1460" s="617">
        <f t="shared" si="1104"/>
        <v>2.3602464332036317</v>
      </c>
      <c r="EQ1460" s="275">
        <f t="shared" si="1105"/>
        <v>2036083.9160839161</v>
      </c>
      <c r="ER1460" s="275">
        <f t="shared" si="1106"/>
        <v>2529.1375291375293</v>
      </c>
      <c r="ES1460" s="618"/>
      <c r="ET1460" s="274">
        <f t="shared" ref="ET1460:EZ1460" si="1241">ET1229</f>
        <v>7954</v>
      </c>
      <c r="EU1460" s="274">
        <f t="shared" si="1241"/>
        <v>1999</v>
      </c>
      <c r="EV1460" s="274">
        <f t="shared" si="1241"/>
        <v>5954</v>
      </c>
      <c r="EW1460" s="274">
        <f t="shared" si="1241"/>
        <v>437</v>
      </c>
      <c r="EX1460" s="274">
        <f t="shared" si="1241"/>
        <v>49686</v>
      </c>
      <c r="EY1460" s="274">
        <f t="shared" si="1241"/>
        <v>7904</v>
      </c>
      <c r="EZ1460" s="274">
        <f t="shared" si="1241"/>
        <v>7904</v>
      </c>
      <c r="FA1460" s="619">
        <f t="shared" si="1224"/>
        <v>0.25132009052049281</v>
      </c>
      <c r="FB1460" s="620">
        <f t="shared" si="1225"/>
        <v>7.3396036278132346</v>
      </c>
      <c r="FC1460" s="619">
        <f t="shared" si="1226"/>
        <v>6.2466683429720895</v>
      </c>
      <c r="FD1460" s="274">
        <f t="shared" si="1227"/>
        <v>6286184.2105263155</v>
      </c>
      <c r="FE1460" s="274">
        <f t="shared" si="1228"/>
        <v>4607.3717948717949</v>
      </c>
      <c r="FF1460" s="274">
        <f>FF1229</f>
        <v>5954</v>
      </c>
      <c r="FG1460" s="620">
        <f t="shared" si="1126"/>
        <v>12.949277796439368</v>
      </c>
      <c r="FH1460" s="274">
        <f>FH1229</f>
        <v>771</v>
      </c>
      <c r="FI1460" s="274">
        <f>FI1229</f>
        <v>5954</v>
      </c>
      <c r="FJ1460" s="274">
        <f>FJ1229</f>
        <v>-208</v>
      </c>
      <c r="FK1460" s="274">
        <f t="shared" si="1229"/>
        <v>5391</v>
      </c>
      <c r="FL1460" s="274">
        <f>FL1229</f>
        <v>1941</v>
      </c>
      <c r="FM1460" s="274">
        <f t="shared" si="1230"/>
        <v>3658</v>
      </c>
      <c r="FN1460" s="553"/>
      <c r="FO1460" s="413">
        <v>795</v>
      </c>
      <c r="FP1460" s="413">
        <v>852</v>
      </c>
      <c r="FQ1460" s="413">
        <v>911</v>
      </c>
      <c r="FR1460" s="413">
        <v>976</v>
      </c>
      <c r="FS1460" s="413">
        <f t="shared" si="1236"/>
        <v>0</v>
      </c>
      <c r="FT1460" s="413">
        <f t="shared" si="1236"/>
        <v>0</v>
      </c>
      <c r="FU1460" s="413">
        <f t="shared" si="1236"/>
        <v>0</v>
      </c>
      <c r="FV1460" s="413">
        <f t="shared" si="1236"/>
        <v>0</v>
      </c>
      <c r="FW1460" s="553"/>
      <c r="FX1460" s="553"/>
      <c r="FY1460" s="553"/>
    </row>
    <row r="1461" spans="1:181">
      <c r="E1461" s="392"/>
      <c r="F1461" s="371"/>
      <c r="G1461" s="371" t="s">
        <v>2968</v>
      </c>
      <c r="H1461" s="371" t="s">
        <v>2969</v>
      </c>
      <c r="I1461" s="291"/>
      <c r="J1461" s="561"/>
      <c r="O1461" s="275">
        <f t="shared" ref="O1461:BC1462" si="1242">O1231</f>
        <v>11253</v>
      </c>
      <c r="P1461" s="275">
        <f t="shared" si="1242"/>
        <v>15411</v>
      </c>
      <c r="Q1461" s="275">
        <f t="shared" si="1242"/>
        <v>16750</v>
      </c>
      <c r="R1461" s="275">
        <f t="shared" si="1242"/>
        <v>18448</v>
      </c>
      <c r="S1461" s="274">
        <f t="shared" si="1242"/>
        <v>17982</v>
      </c>
      <c r="T1461" s="274">
        <f t="shared" si="1242"/>
        <v>19569</v>
      </c>
      <c r="U1461" s="274">
        <f t="shared" si="1242"/>
        <v>21561</v>
      </c>
      <c r="V1461" s="274">
        <f t="shared" si="1242"/>
        <v>23915</v>
      </c>
      <c r="W1461" s="275">
        <f t="shared" si="1242"/>
        <v>7727</v>
      </c>
      <c r="X1461" s="275">
        <f t="shared" si="1242"/>
        <v>10455</v>
      </c>
      <c r="Y1461" s="275">
        <f t="shared" si="1242"/>
        <v>11381</v>
      </c>
      <c r="Z1461" s="275">
        <f t="shared" si="1242"/>
        <v>12549</v>
      </c>
      <c r="AA1461" s="274">
        <f t="shared" si="1242"/>
        <v>11660</v>
      </c>
      <c r="AB1461" s="274">
        <f t="shared" si="1242"/>
        <v>12698</v>
      </c>
      <c r="AC1461" s="274">
        <f t="shared" si="1242"/>
        <v>14022</v>
      </c>
      <c r="AD1461" s="274">
        <f t="shared" si="1242"/>
        <v>15573</v>
      </c>
      <c r="AE1461" s="275">
        <f t="shared" si="1242"/>
        <v>98</v>
      </c>
      <c r="AF1461" s="275">
        <f t="shared" si="1242"/>
        <v>103</v>
      </c>
      <c r="AG1461" s="275">
        <f t="shared" si="1242"/>
        <v>98</v>
      </c>
      <c r="AH1461" s="275">
        <f t="shared" si="1242"/>
        <v>108</v>
      </c>
      <c r="AI1461" s="274">
        <f t="shared" si="1242"/>
        <v>128</v>
      </c>
      <c r="AJ1461" s="274">
        <f t="shared" si="1242"/>
        <v>123</v>
      </c>
      <c r="AK1461" s="274">
        <f t="shared" si="1242"/>
        <v>131</v>
      </c>
      <c r="AL1461" s="274">
        <f t="shared" si="1242"/>
        <v>139</v>
      </c>
      <c r="AM1461" s="275">
        <f t="shared" si="1242"/>
        <v>3527</v>
      </c>
      <c r="AN1461" s="275">
        <f t="shared" si="1242"/>
        <v>4957</v>
      </c>
      <c r="AO1461" s="275">
        <f t="shared" si="1242"/>
        <v>5368</v>
      </c>
      <c r="AP1461" s="275">
        <f t="shared" si="1242"/>
        <v>5899</v>
      </c>
      <c r="AQ1461" s="274">
        <f t="shared" si="1242"/>
        <v>6321</v>
      </c>
      <c r="AR1461" s="274">
        <f t="shared" si="1242"/>
        <v>6874</v>
      </c>
      <c r="AS1461" s="274">
        <f t="shared" si="1242"/>
        <v>7539</v>
      </c>
      <c r="AT1461" s="274">
        <f t="shared" si="1242"/>
        <v>8345</v>
      </c>
      <c r="AU1461" s="275">
        <f t="shared" si="1242"/>
        <v>1541</v>
      </c>
      <c r="AV1461" s="275">
        <f t="shared" si="1242"/>
        <v>2231</v>
      </c>
      <c r="AW1461" s="275">
        <f t="shared" si="1242"/>
        <v>2379</v>
      </c>
      <c r="AX1461" s="275">
        <f t="shared" si="1242"/>
        <v>2605</v>
      </c>
      <c r="AY1461" s="274">
        <f t="shared" si="1242"/>
        <v>2840</v>
      </c>
      <c r="AZ1461" s="274">
        <f t="shared" si="1242"/>
        <v>3041</v>
      </c>
      <c r="BA1461" s="274">
        <f t="shared" si="1242"/>
        <v>3331</v>
      </c>
      <c r="BB1461" s="274">
        <f t="shared" si="1242"/>
        <v>3682</v>
      </c>
      <c r="BC1461" s="275">
        <f t="shared" si="1242"/>
        <v>1896</v>
      </c>
      <c r="BD1461" s="275">
        <f t="shared" si="1218"/>
        <v>1947</v>
      </c>
      <c r="BE1461" s="275">
        <f t="shared" si="1218"/>
        <v>2054</v>
      </c>
      <c r="BF1461" s="275">
        <f t="shared" si="1218"/>
        <v>2439</v>
      </c>
      <c r="BG1461" s="274">
        <f t="shared" si="1218"/>
        <v>2900</v>
      </c>
      <c r="BH1461" s="274">
        <f t="shared" si="1218"/>
        <v>3265</v>
      </c>
      <c r="BI1461" s="274">
        <f t="shared" si="1218"/>
        <v>3733</v>
      </c>
      <c r="BJ1461" s="274">
        <f t="shared" si="1218"/>
        <v>4278</v>
      </c>
      <c r="BK1461" s="275">
        <f t="shared" ref="BK1461:CH1462" si="1243">BK1231</f>
        <v>90</v>
      </c>
      <c r="BL1461" s="275">
        <f t="shared" si="1243"/>
        <v>779</v>
      </c>
      <c r="BM1461" s="275">
        <f t="shared" si="1243"/>
        <v>935</v>
      </c>
      <c r="BN1461" s="275">
        <f t="shared" si="1243"/>
        <v>855</v>
      </c>
      <c r="BO1461" s="274">
        <f t="shared" si="1243"/>
        <v>581</v>
      </c>
      <c r="BP1461" s="274">
        <f t="shared" si="1243"/>
        <v>568</v>
      </c>
      <c r="BQ1461" s="274">
        <f t="shared" si="1243"/>
        <v>475</v>
      </c>
      <c r="BR1461" s="274">
        <f t="shared" si="1243"/>
        <v>385</v>
      </c>
      <c r="BS1461" s="275">
        <f t="shared" si="1243"/>
        <v>385</v>
      </c>
      <c r="BT1461" s="275">
        <f t="shared" si="1243"/>
        <v>779</v>
      </c>
      <c r="BU1461" s="275">
        <f t="shared" si="1243"/>
        <v>935</v>
      </c>
      <c r="BV1461" s="275">
        <f t="shared" si="1243"/>
        <v>855</v>
      </c>
      <c r="BW1461" s="274">
        <f t="shared" si="1243"/>
        <v>581</v>
      </c>
      <c r="BX1461" s="274">
        <f t="shared" si="1243"/>
        <v>568</v>
      </c>
      <c r="BY1461" s="274">
        <f t="shared" si="1243"/>
        <v>475</v>
      </c>
      <c r="BZ1461" s="274">
        <f t="shared" si="1243"/>
        <v>385</v>
      </c>
      <c r="CA1461" s="275">
        <f t="shared" si="1243"/>
        <v>295</v>
      </c>
      <c r="CB1461" s="275">
        <f t="shared" si="1243"/>
        <v>0</v>
      </c>
      <c r="CC1461" s="275">
        <f t="shared" si="1243"/>
        <v>0</v>
      </c>
      <c r="CD1461" s="275">
        <f t="shared" si="1243"/>
        <v>0</v>
      </c>
      <c r="CE1461" s="274">
        <f t="shared" si="1243"/>
        <v>0</v>
      </c>
      <c r="CF1461" s="274">
        <f t="shared" si="1243"/>
        <v>0</v>
      </c>
      <c r="CG1461" s="274">
        <f t="shared" si="1243"/>
        <v>0</v>
      </c>
      <c r="CH1461" s="274">
        <f t="shared" si="1243"/>
        <v>0</v>
      </c>
      <c r="CI1461" s="562"/>
      <c r="CJ1461" s="275">
        <f t="shared" ref="CJ1461:DW1462" si="1244">CJ1231</f>
        <v>1897</v>
      </c>
      <c r="CK1461" s="275">
        <f t="shared" si="1244"/>
        <v>4066</v>
      </c>
      <c r="CL1461" s="275">
        <f t="shared" si="1244"/>
        <v>4306</v>
      </c>
      <c r="CM1461" s="275">
        <f t="shared" si="1244"/>
        <v>5167</v>
      </c>
      <c r="CN1461" s="274">
        <f t="shared" si="1244"/>
        <v>2900</v>
      </c>
      <c r="CO1461" s="274">
        <f t="shared" si="1244"/>
        <v>3132.4135110673969</v>
      </c>
      <c r="CP1461" s="274">
        <f t="shared" si="1244"/>
        <v>4162.763639606269</v>
      </c>
      <c r="CQ1461" s="274">
        <f t="shared" si="1244"/>
        <v>4337.0056405453915</v>
      </c>
      <c r="CR1461" s="275">
        <f t="shared" si="1244"/>
        <v>319</v>
      </c>
      <c r="CS1461" s="275">
        <f t="shared" si="1244"/>
        <v>418</v>
      </c>
      <c r="CT1461" s="275">
        <f t="shared" si="1244"/>
        <v>441</v>
      </c>
      <c r="CU1461" s="275">
        <f t="shared" si="1244"/>
        <v>473</v>
      </c>
      <c r="CV1461" s="274">
        <f t="shared" si="1244"/>
        <v>-575</v>
      </c>
      <c r="CW1461" s="274">
        <f t="shared" si="1244"/>
        <v>-654.58648893260329</v>
      </c>
      <c r="CX1461" s="274">
        <f t="shared" si="1244"/>
        <v>-748.23636039373127</v>
      </c>
      <c r="CY1461" s="274">
        <f t="shared" si="1244"/>
        <v>-864.99435945460857</v>
      </c>
      <c r="CZ1461" s="275">
        <f t="shared" si="1244"/>
        <v>320</v>
      </c>
      <c r="DA1461" s="275">
        <f t="shared" si="1244"/>
        <v>427</v>
      </c>
      <c r="DB1461" s="275">
        <f t="shared" si="1244"/>
        <v>452</v>
      </c>
      <c r="DC1461" s="275">
        <f t="shared" si="1244"/>
        <v>464</v>
      </c>
      <c r="DD1461" s="274">
        <f t="shared" si="1244"/>
        <v>273</v>
      </c>
      <c r="DE1461" s="274">
        <f t="shared" si="1244"/>
        <v>280</v>
      </c>
      <c r="DF1461" s="274">
        <f t="shared" si="1244"/>
        <v>292</v>
      </c>
      <c r="DG1461" s="274">
        <f t="shared" si="1244"/>
        <v>351</v>
      </c>
      <c r="DH1461" s="275">
        <f t="shared" si="1244"/>
        <v>1258</v>
      </c>
      <c r="DI1461" s="275">
        <f t="shared" si="1244"/>
        <v>3221</v>
      </c>
      <c r="DJ1461" s="275">
        <f t="shared" si="1244"/>
        <v>3413</v>
      </c>
      <c r="DK1461" s="275">
        <f t="shared" si="1244"/>
        <v>4230</v>
      </c>
      <c r="DL1461" s="274">
        <f t="shared" si="1244"/>
        <v>3202</v>
      </c>
      <c r="DM1461" s="274">
        <f t="shared" si="1244"/>
        <v>3507</v>
      </c>
      <c r="DN1461" s="274">
        <f t="shared" si="1244"/>
        <v>4619</v>
      </c>
      <c r="DO1461" s="274">
        <f t="shared" si="1244"/>
        <v>4851</v>
      </c>
      <c r="DP1461" s="275">
        <f t="shared" si="1244"/>
        <v>-1</v>
      </c>
      <c r="DQ1461" s="275">
        <f t="shared" si="1244"/>
        <v>-2119</v>
      </c>
      <c r="DR1461" s="275">
        <f t="shared" si="1244"/>
        <v>-2252</v>
      </c>
      <c r="DS1461" s="275">
        <f t="shared" si="1244"/>
        <v>-2728</v>
      </c>
      <c r="DT1461" s="274">
        <f t="shared" si="1244"/>
        <v>0</v>
      </c>
      <c r="DU1461" s="274">
        <f t="shared" si="1244"/>
        <v>132.58648893260334</v>
      </c>
      <c r="DV1461" s="274">
        <f t="shared" si="1244"/>
        <v>-429.7636396062689</v>
      </c>
      <c r="DW1461" s="274">
        <f t="shared" si="1244"/>
        <v>-59.005640545391174</v>
      </c>
      <c r="DX1461" s="615">
        <f t="shared" si="1154"/>
        <v>0.68666133475517643</v>
      </c>
      <c r="DY1461" s="615">
        <f t="shared" si="1154"/>
        <v>0.67841152423593543</v>
      </c>
      <c r="DZ1461" s="615">
        <f t="shared" si="1154"/>
        <v>0.67946268656716413</v>
      </c>
      <c r="EA1461" s="615">
        <f t="shared" si="1154"/>
        <v>0.68023633998265398</v>
      </c>
      <c r="EB1461" s="616">
        <f t="shared" si="1154"/>
        <v>0.64842620398175954</v>
      </c>
      <c r="EC1461" s="616">
        <f t="shared" si="1148"/>
        <v>0.64888343809085802</v>
      </c>
      <c r="ED1461" s="616">
        <f t="shared" si="1148"/>
        <v>0.65034089327953248</v>
      </c>
      <c r="EE1461" s="616">
        <f t="shared" si="1148"/>
        <v>0.65118126698724654</v>
      </c>
      <c r="EF1461" s="553"/>
      <c r="EG1461" s="275">
        <f t="shared" ref="EG1461:EM1462" si="1245">EG1231</f>
        <v>11344</v>
      </c>
      <c r="EH1461" s="275">
        <f t="shared" si="1245"/>
        <v>7097</v>
      </c>
      <c r="EI1461" s="275">
        <f t="shared" si="1245"/>
        <v>4247</v>
      </c>
      <c r="EJ1461" s="275">
        <f t="shared" si="1245"/>
        <v>1634</v>
      </c>
      <c r="EK1461" s="275">
        <f t="shared" si="1245"/>
        <v>4043</v>
      </c>
      <c r="EL1461" s="275">
        <f t="shared" si="1245"/>
        <v>54038</v>
      </c>
      <c r="EM1461" s="275">
        <f t="shared" si="1245"/>
        <v>52569</v>
      </c>
      <c r="EN1461" s="617">
        <f t="shared" si="1102"/>
        <v>0.62561706629055003</v>
      </c>
      <c r="EO1461" s="275">
        <f t="shared" si="1103"/>
        <v>38.474217094419586</v>
      </c>
      <c r="EP1461" s="617">
        <f t="shared" si="1104"/>
        <v>0.35639985895627646</v>
      </c>
      <c r="EQ1461" s="275">
        <f t="shared" si="1105"/>
        <v>74817.720863096343</v>
      </c>
      <c r="ER1461" s="275">
        <f t="shared" si="1106"/>
        <v>2590.2464697191626</v>
      </c>
      <c r="ES1461" s="618"/>
      <c r="ET1461" s="274">
        <f t="shared" ref="ET1461:EZ1462" si="1246">ET1231</f>
        <v>21258</v>
      </c>
      <c r="EU1461" s="274">
        <f t="shared" si="1246"/>
        <v>13386</v>
      </c>
      <c r="EV1461" s="274">
        <f t="shared" si="1246"/>
        <v>7870</v>
      </c>
      <c r="EW1461" s="274">
        <f t="shared" si="1246"/>
        <v>3919</v>
      </c>
      <c r="EX1461" s="274">
        <f t="shared" si="1246"/>
        <v>10221</v>
      </c>
      <c r="EY1461" s="274">
        <f t="shared" si="1246"/>
        <v>90125</v>
      </c>
      <c r="EZ1461" s="274">
        <f t="shared" si="1246"/>
        <v>88873</v>
      </c>
      <c r="FA1461" s="619">
        <f t="shared" si="1224"/>
        <v>0.62969235111487443</v>
      </c>
      <c r="FB1461" s="620">
        <f t="shared" si="1225"/>
        <v>49.796696315120712</v>
      </c>
      <c r="FC1461" s="619">
        <f t="shared" si="1226"/>
        <v>0.48080722551510019</v>
      </c>
      <c r="FD1461" s="274">
        <f t="shared" si="1227"/>
        <v>113409.15395284328</v>
      </c>
      <c r="FE1461" s="274">
        <f t="shared" si="1228"/>
        <v>3674.7193560849005</v>
      </c>
      <c r="FF1461" s="274">
        <f>FF1231</f>
        <v>6688</v>
      </c>
      <c r="FG1461" s="620">
        <f t="shared" si="1126"/>
        <v>45.005980861244019</v>
      </c>
      <c r="FH1461" s="274">
        <f t="shared" ref="FH1461:FJ1462" si="1247">FH1231</f>
        <v>3010</v>
      </c>
      <c r="FI1461" s="274">
        <f t="shared" si="1247"/>
        <v>6688</v>
      </c>
      <c r="FJ1461" s="274">
        <f t="shared" si="1247"/>
        <v>163</v>
      </c>
      <c r="FK1461" s="274">
        <f t="shared" si="1229"/>
        <v>3515</v>
      </c>
      <c r="FL1461" s="274">
        <f>FL1231</f>
        <v>2621</v>
      </c>
      <c r="FM1461" s="274">
        <f t="shared" si="1230"/>
        <v>731</v>
      </c>
      <c r="FN1461" s="553"/>
      <c r="FO1461" s="413">
        <v>2841</v>
      </c>
      <c r="FP1461" s="413">
        <v>3041</v>
      </c>
      <c r="FQ1461" s="413">
        <v>3332</v>
      </c>
      <c r="FR1461" s="413">
        <v>3683</v>
      </c>
      <c r="FS1461" s="413">
        <f t="shared" si="1236"/>
        <v>-1</v>
      </c>
      <c r="FT1461" s="413">
        <f t="shared" si="1236"/>
        <v>0</v>
      </c>
      <c r="FU1461" s="413">
        <f t="shared" si="1236"/>
        <v>-1</v>
      </c>
      <c r="FV1461" s="413">
        <f t="shared" si="1236"/>
        <v>-1</v>
      </c>
      <c r="FW1461" s="553"/>
      <c r="FX1461" s="553"/>
      <c r="FY1461" s="553"/>
    </row>
    <row r="1462" spans="1:181">
      <c r="E1462" s="392"/>
      <c r="F1462" s="371"/>
      <c r="G1462" s="371" t="s">
        <v>2970</v>
      </c>
      <c r="H1462" s="371" t="s">
        <v>2971</v>
      </c>
      <c r="I1462" s="291"/>
      <c r="J1462" s="561"/>
      <c r="O1462" s="275">
        <f t="shared" si="1242"/>
        <v>2907</v>
      </c>
      <c r="P1462" s="275">
        <f t="shared" si="1242"/>
        <v>3989</v>
      </c>
      <c r="Q1462" s="275">
        <f t="shared" si="1242"/>
        <v>4334</v>
      </c>
      <c r="R1462" s="275">
        <f t="shared" si="1242"/>
        <v>4757</v>
      </c>
      <c r="S1462" s="274">
        <f t="shared" si="1242"/>
        <v>4084</v>
      </c>
      <c r="T1462" s="274">
        <f t="shared" si="1242"/>
        <v>4436</v>
      </c>
      <c r="U1462" s="274">
        <f t="shared" si="1242"/>
        <v>4869</v>
      </c>
      <c r="V1462" s="274">
        <f t="shared" si="1242"/>
        <v>5481</v>
      </c>
      <c r="W1462" s="275">
        <f t="shared" si="1242"/>
        <v>1646</v>
      </c>
      <c r="X1462" s="275">
        <f t="shared" si="1242"/>
        <v>2229</v>
      </c>
      <c r="Y1462" s="275">
        <f t="shared" si="1242"/>
        <v>2422</v>
      </c>
      <c r="Z1462" s="275">
        <f t="shared" si="1242"/>
        <v>2646</v>
      </c>
      <c r="AA1462" s="274">
        <f t="shared" si="1242"/>
        <v>2325</v>
      </c>
      <c r="AB1462" s="274">
        <f t="shared" si="1242"/>
        <v>2526</v>
      </c>
      <c r="AC1462" s="274">
        <f t="shared" si="1242"/>
        <v>2759</v>
      </c>
      <c r="AD1462" s="274">
        <f t="shared" si="1242"/>
        <v>3107</v>
      </c>
      <c r="AE1462" s="275">
        <f t="shared" si="1242"/>
        <v>19</v>
      </c>
      <c r="AF1462" s="275">
        <f t="shared" si="1242"/>
        <v>21</v>
      </c>
      <c r="AG1462" s="275">
        <f t="shared" si="1242"/>
        <v>21</v>
      </c>
      <c r="AH1462" s="275">
        <f t="shared" si="1242"/>
        <v>23</v>
      </c>
      <c r="AI1462" s="274">
        <f t="shared" si="1242"/>
        <v>21</v>
      </c>
      <c r="AJ1462" s="274">
        <f t="shared" si="1242"/>
        <v>20</v>
      </c>
      <c r="AK1462" s="274">
        <f t="shared" si="1242"/>
        <v>23</v>
      </c>
      <c r="AL1462" s="274">
        <f t="shared" si="1242"/>
        <v>25</v>
      </c>
      <c r="AM1462" s="275">
        <f t="shared" si="1242"/>
        <v>1262</v>
      </c>
      <c r="AN1462" s="275">
        <f t="shared" si="1242"/>
        <v>1760</v>
      </c>
      <c r="AO1462" s="275">
        <f t="shared" si="1242"/>
        <v>1911</v>
      </c>
      <c r="AP1462" s="275">
        <f t="shared" si="1242"/>
        <v>2111</v>
      </c>
      <c r="AQ1462" s="274">
        <f t="shared" si="1242"/>
        <v>1759</v>
      </c>
      <c r="AR1462" s="274">
        <f t="shared" si="1242"/>
        <v>1909</v>
      </c>
      <c r="AS1462" s="274">
        <f t="shared" si="1242"/>
        <v>2110</v>
      </c>
      <c r="AT1462" s="274">
        <f t="shared" si="1242"/>
        <v>2374</v>
      </c>
      <c r="AU1462" s="275">
        <f t="shared" si="1242"/>
        <v>854</v>
      </c>
      <c r="AV1462" s="275">
        <f t="shared" si="1242"/>
        <v>1229</v>
      </c>
      <c r="AW1462" s="275">
        <f t="shared" si="1242"/>
        <v>1377</v>
      </c>
      <c r="AX1462" s="275">
        <f t="shared" si="1242"/>
        <v>1559</v>
      </c>
      <c r="AY1462" s="274">
        <f t="shared" si="1242"/>
        <v>1228</v>
      </c>
      <c r="AZ1462" s="274">
        <f t="shared" si="1242"/>
        <v>1377</v>
      </c>
      <c r="BA1462" s="274">
        <f t="shared" si="1242"/>
        <v>1559</v>
      </c>
      <c r="BB1462" s="274">
        <f t="shared" si="1242"/>
        <v>1770</v>
      </c>
      <c r="BC1462" s="275">
        <f t="shared" si="1242"/>
        <v>393</v>
      </c>
      <c r="BD1462" s="275">
        <f t="shared" si="1218"/>
        <v>450</v>
      </c>
      <c r="BE1462" s="275">
        <f t="shared" si="1218"/>
        <v>456</v>
      </c>
      <c r="BF1462" s="275">
        <f t="shared" si="1218"/>
        <v>460</v>
      </c>
      <c r="BG1462" s="274">
        <f t="shared" si="1218"/>
        <v>456</v>
      </c>
      <c r="BH1462" s="274">
        <f t="shared" si="1218"/>
        <v>466</v>
      </c>
      <c r="BI1462" s="274">
        <f t="shared" si="1218"/>
        <v>470</v>
      </c>
      <c r="BJ1462" s="274">
        <f t="shared" si="1218"/>
        <v>540</v>
      </c>
      <c r="BK1462" s="275">
        <f t="shared" si="1243"/>
        <v>15</v>
      </c>
      <c r="BL1462" s="275">
        <f t="shared" si="1243"/>
        <v>81</v>
      </c>
      <c r="BM1462" s="275">
        <f t="shared" si="1243"/>
        <v>78</v>
      </c>
      <c r="BN1462" s="275">
        <f t="shared" si="1243"/>
        <v>92</v>
      </c>
      <c r="BO1462" s="274">
        <f t="shared" si="1243"/>
        <v>75</v>
      </c>
      <c r="BP1462" s="274">
        <f t="shared" si="1243"/>
        <v>66</v>
      </c>
      <c r="BQ1462" s="274">
        <f t="shared" si="1243"/>
        <v>81</v>
      </c>
      <c r="BR1462" s="274">
        <f t="shared" si="1243"/>
        <v>64</v>
      </c>
      <c r="BS1462" s="275">
        <f t="shared" si="1243"/>
        <v>44</v>
      </c>
      <c r="BT1462" s="275">
        <f t="shared" si="1243"/>
        <v>81</v>
      </c>
      <c r="BU1462" s="275">
        <f t="shared" si="1243"/>
        <v>78</v>
      </c>
      <c r="BV1462" s="275">
        <f t="shared" si="1243"/>
        <v>92</v>
      </c>
      <c r="BW1462" s="274">
        <f t="shared" si="1243"/>
        <v>75</v>
      </c>
      <c r="BX1462" s="274">
        <f t="shared" si="1243"/>
        <v>66</v>
      </c>
      <c r="BY1462" s="274">
        <f t="shared" si="1243"/>
        <v>81</v>
      </c>
      <c r="BZ1462" s="274">
        <f t="shared" si="1243"/>
        <v>64</v>
      </c>
      <c r="CA1462" s="275">
        <f t="shared" si="1243"/>
        <v>29</v>
      </c>
      <c r="CB1462" s="275">
        <f t="shared" si="1243"/>
        <v>0</v>
      </c>
      <c r="CC1462" s="275">
        <f t="shared" si="1243"/>
        <v>0</v>
      </c>
      <c r="CD1462" s="275">
        <f t="shared" si="1243"/>
        <v>0</v>
      </c>
      <c r="CE1462" s="274">
        <f t="shared" si="1243"/>
        <v>0</v>
      </c>
      <c r="CF1462" s="274">
        <f t="shared" si="1243"/>
        <v>0</v>
      </c>
      <c r="CG1462" s="274">
        <f t="shared" si="1243"/>
        <v>0</v>
      </c>
      <c r="CH1462" s="274">
        <f t="shared" si="1243"/>
        <v>0</v>
      </c>
      <c r="CI1462" s="562"/>
      <c r="CJ1462" s="275">
        <f t="shared" si="1244"/>
        <v>393</v>
      </c>
      <c r="CK1462" s="275">
        <f t="shared" si="1244"/>
        <v>439</v>
      </c>
      <c r="CL1462" s="275">
        <f t="shared" si="1244"/>
        <v>502</v>
      </c>
      <c r="CM1462" s="275">
        <f t="shared" si="1244"/>
        <v>515</v>
      </c>
      <c r="CN1462" s="274">
        <f t="shared" si="1244"/>
        <v>456</v>
      </c>
      <c r="CO1462" s="274">
        <f t="shared" si="1244"/>
        <v>532.73447417023851</v>
      </c>
      <c r="CP1462" s="274">
        <f t="shared" si="1244"/>
        <v>570.13074450968043</v>
      </c>
      <c r="CQ1462" s="274">
        <f t="shared" si="1244"/>
        <v>613.7262400447139</v>
      </c>
      <c r="CR1462" s="275">
        <f t="shared" si="1244"/>
        <v>116</v>
      </c>
      <c r="CS1462" s="275">
        <f t="shared" si="1244"/>
        <v>165</v>
      </c>
      <c r="CT1462" s="275">
        <f t="shared" si="1244"/>
        <v>178</v>
      </c>
      <c r="CU1462" s="275">
        <f t="shared" si="1244"/>
        <v>197</v>
      </c>
      <c r="CV1462" s="274">
        <f t="shared" si="1244"/>
        <v>185</v>
      </c>
      <c r="CW1462" s="274">
        <f t="shared" si="1244"/>
        <v>200.73447417023854</v>
      </c>
      <c r="CX1462" s="274">
        <f t="shared" si="1244"/>
        <v>222.13074450968045</v>
      </c>
      <c r="CY1462" s="274">
        <f t="shared" si="1244"/>
        <v>249.7262400447139</v>
      </c>
      <c r="CZ1462" s="275">
        <f t="shared" si="1244"/>
        <v>0</v>
      </c>
      <c r="DA1462" s="275">
        <f t="shared" si="1244"/>
        <v>0</v>
      </c>
      <c r="DB1462" s="275">
        <f t="shared" si="1244"/>
        <v>0</v>
      </c>
      <c r="DC1462" s="275">
        <f t="shared" si="1244"/>
        <v>0</v>
      </c>
      <c r="DD1462" s="274">
        <f t="shared" si="1244"/>
        <v>0</v>
      </c>
      <c r="DE1462" s="274">
        <f t="shared" si="1244"/>
        <v>0</v>
      </c>
      <c r="DF1462" s="274">
        <f t="shared" si="1244"/>
        <v>0</v>
      </c>
      <c r="DG1462" s="274">
        <f t="shared" si="1244"/>
        <v>0</v>
      </c>
      <c r="DH1462" s="275">
        <f t="shared" si="1244"/>
        <v>277</v>
      </c>
      <c r="DI1462" s="275">
        <f t="shared" si="1244"/>
        <v>274</v>
      </c>
      <c r="DJ1462" s="275">
        <f t="shared" si="1244"/>
        <v>324</v>
      </c>
      <c r="DK1462" s="275">
        <f t="shared" si="1244"/>
        <v>318</v>
      </c>
      <c r="DL1462" s="274">
        <f t="shared" si="1244"/>
        <v>271</v>
      </c>
      <c r="DM1462" s="274">
        <f t="shared" si="1244"/>
        <v>332</v>
      </c>
      <c r="DN1462" s="274">
        <f t="shared" si="1244"/>
        <v>348</v>
      </c>
      <c r="DO1462" s="274">
        <f t="shared" si="1244"/>
        <v>364</v>
      </c>
      <c r="DP1462" s="275">
        <f t="shared" si="1244"/>
        <v>0</v>
      </c>
      <c r="DQ1462" s="275">
        <f t="shared" si="1244"/>
        <v>11</v>
      </c>
      <c r="DR1462" s="275">
        <f t="shared" si="1244"/>
        <v>-46</v>
      </c>
      <c r="DS1462" s="275">
        <f t="shared" si="1244"/>
        <v>-55</v>
      </c>
      <c r="DT1462" s="274">
        <f t="shared" si="1244"/>
        <v>0</v>
      </c>
      <c r="DU1462" s="274">
        <f t="shared" si="1244"/>
        <v>-66.734474170238514</v>
      </c>
      <c r="DV1462" s="274">
        <f t="shared" si="1244"/>
        <v>-100.13074450968048</v>
      </c>
      <c r="DW1462" s="274">
        <f t="shared" si="1244"/>
        <v>-73.726240044713904</v>
      </c>
      <c r="DX1462" s="615">
        <f t="shared" si="1154"/>
        <v>0.56621947024423802</v>
      </c>
      <c r="DY1462" s="615">
        <f t="shared" si="1154"/>
        <v>0.5587866633241414</v>
      </c>
      <c r="DZ1462" s="615">
        <f t="shared" si="1154"/>
        <v>0.55883710198431014</v>
      </c>
      <c r="EA1462" s="615">
        <f t="shared" si="1154"/>
        <v>0.55623291990750467</v>
      </c>
      <c r="EB1462" s="616">
        <f t="shared" si="1154"/>
        <v>0.56929480901077378</v>
      </c>
      <c r="EC1462" s="616">
        <f t="shared" si="1148"/>
        <v>0.56943192064923354</v>
      </c>
      <c r="ED1462" s="616">
        <f t="shared" si="1148"/>
        <v>0.56664612856849461</v>
      </c>
      <c r="EE1462" s="616">
        <f t="shared" si="1148"/>
        <v>0.56686735997080828</v>
      </c>
      <c r="EF1462" s="553"/>
      <c r="EG1462" s="275">
        <f t="shared" si="1245"/>
        <v>2907</v>
      </c>
      <c r="EH1462" s="275">
        <f t="shared" si="1245"/>
        <v>1646</v>
      </c>
      <c r="EI1462" s="275">
        <f t="shared" si="1245"/>
        <v>1262</v>
      </c>
      <c r="EJ1462" s="275">
        <f t="shared" si="1245"/>
        <v>854</v>
      </c>
      <c r="EK1462" s="275">
        <f t="shared" si="1245"/>
        <v>717</v>
      </c>
      <c r="EL1462" s="275">
        <f t="shared" si="1245"/>
        <v>29005</v>
      </c>
      <c r="EM1462" s="275">
        <f t="shared" si="1245"/>
        <v>28921</v>
      </c>
      <c r="EN1462" s="617">
        <f t="shared" si="1102"/>
        <v>0.56621947024423802</v>
      </c>
      <c r="EO1462" s="275">
        <f t="shared" si="1103"/>
        <v>67.670364500792388</v>
      </c>
      <c r="EP1462" s="617">
        <f t="shared" si="1104"/>
        <v>0.24664602683178535</v>
      </c>
      <c r="EQ1462" s="275">
        <f t="shared" si="1105"/>
        <v>24719.875883468369</v>
      </c>
      <c r="ER1462" s="275">
        <f t="shared" si="1106"/>
        <v>2460.7263464841003</v>
      </c>
      <c r="ES1462" s="618"/>
      <c r="ET1462" s="274">
        <f t="shared" si="1246"/>
        <v>4084</v>
      </c>
      <c r="EU1462" s="274">
        <f t="shared" si="1246"/>
        <v>2325</v>
      </c>
      <c r="EV1462" s="274">
        <f t="shared" si="1246"/>
        <v>1759</v>
      </c>
      <c r="EW1462" s="274">
        <f t="shared" si="1246"/>
        <v>1341</v>
      </c>
      <c r="EX1462" s="274">
        <f t="shared" si="1246"/>
        <v>1107</v>
      </c>
      <c r="EY1462" s="274">
        <f t="shared" si="1246"/>
        <v>32213</v>
      </c>
      <c r="EZ1462" s="274">
        <f t="shared" si="1246"/>
        <v>32014</v>
      </c>
      <c r="FA1462" s="619">
        <f t="shared" si="1224"/>
        <v>0.56929480901077378</v>
      </c>
      <c r="FB1462" s="620">
        <f t="shared" si="1225"/>
        <v>76.236498010233092</v>
      </c>
      <c r="FC1462" s="619">
        <f t="shared" si="1226"/>
        <v>0.27105778648383938</v>
      </c>
      <c r="FD1462" s="274">
        <f t="shared" si="1227"/>
        <v>34365.007916058734</v>
      </c>
      <c r="FE1462" s="274">
        <f t="shared" si="1228"/>
        <v>3490.6603361029552</v>
      </c>
      <c r="FF1462" s="274">
        <f>FF1232</f>
        <v>1759</v>
      </c>
      <c r="FG1462" s="620">
        <f t="shared" si="1126"/>
        <v>68.61853325753269</v>
      </c>
      <c r="FH1462" s="274">
        <f t="shared" si="1247"/>
        <v>1207</v>
      </c>
      <c r="FI1462" s="274">
        <f t="shared" si="1247"/>
        <v>1759</v>
      </c>
      <c r="FJ1462" s="274">
        <f t="shared" si="1247"/>
        <v>30</v>
      </c>
      <c r="FK1462" s="274">
        <f t="shared" si="1229"/>
        <v>522</v>
      </c>
      <c r="FL1462" s="274">
        <f>FL1232</f>
        <v>431</v>
      </c>
      <c r="FM1462" s="274">
        <f t="shared" si="1230"/>
        <v>61</v>
      </c>
      <c r="FN1462" s="553"/>
      <c r="FO1462" s="413">
        <v>1228</v>
      </c>
      <c r="FP1462" s="413">
        <v>1376</v>
      </c>
      <c r="FQ1462" s="413">
        <v>1559</v>
      </c>
      <c r="FR1462" s="413">
        <v>1770</v>
      </c>
      <c r="FS1462" s="413">
        <f t="shared" si="1236"/>
        <v>0</v>
      </c>
      <c r="FT1462" s="413">
        <f t="shared" si="1236"/>
        <v>1</v>
      </c>
      <c r="FU1462" s="413">
        <f t="shared" si="1236"/>
        <v>0</v>
      </c>
      <c r="FV1462" s="413">
        <f t="shared" si="1236"/>
        <v>0</v>
      </c>
      <c r="FW1462" s="553"/>
      <c r="FX1462" s="553"/>
      <c r="FY1462" s="553"/>
    </row>
    <row r="1463" spans="1:181" s="325" customFormat="1">
      <c r="A1463" s="294"/>
      <c r="B1463" s="295"/>
      <c r="C1463" s="294"/>
      <c r="D1463" s="622" t="s">
        <v>3160</v>
      </c>
      <c r="E1463" s="295"/>
      <c r="F1463" s="558" t="s">
        <v>2972</v>
      </c>
      <c r="G1463" s="558" t="s">
        <v>1952</v>
      </c>
      <c r="H1463" s="584"/>
      <c r="I1463" s="328"/>
      <c r="J1463" s="559"/>
      <c r="K1463" s="294"/>
      <c r="L1463" s="295"/>
      <c r="M1463" s="295"/>
      <c r="N1463" s="328"/>
      <c r="O1463" s="273">
        <f t="shared" ref="O1463:BC1463" si="1248">SUM(O1464:O1466)</f>
        <v>81913</v>
      </c>
      <c r="P1463" s="273">
        <f t="shared" si="1248"/>
        <v>122169</v>
      </c>
      <c r="Q1463" s="273">
        <f t="shared" si="1248"/>
        <v>132326</v>
      </c>
      <c r="R1463" s="273">
        <f t="shared" si="1248"/>
        <v>143859</v>
      </c>
      <c r="S1463" s="272">
        <f>SUM(S1464:S1466)</f>
        <v>125069</v>
      </c>
      <c r="T1463" s="272">
        <f>SUM(T1464:T1466)</f>
        <v>135661</v>
      </c>
      <c r="U1463" s="272">
        <f>SUM(U1464:U1466)</f>
        <v>147716</v>
      </c>
      <c r="V1463" s="272">
        <f>SUM(V1464:V1466)</f>
        <v>159844</v>
      </c>
      <c r="W1463" s="273">
        <f t="shared" si="1248"/>
        <v>42402</v>
      </c>
      <c r="X1463" s="273">
        <f t="shared" si="1248"/>
        <v>60013</v>
      </c>
      <c r="Y1463" s="273">
        <f t="shared" si="1248"/>
        <v>64671</v>
      </c>
      <c r="Z1463" s="273">
        <f t="shared" si="1248"/>
        <v>70029</v>
      </c>
      <c r="AA1463" s="272">
        <f>SUM(AA1464:AA1466)</f>
        <v>62764</v>
      </c>
      <c r="AB1463" s="272">
        <f>SUM(AB1464:AB1466)</f>
        <v>67931</v>
      </c>
      <c r="AC1463" s="272">
        <f>SUM(AC1464:AC1466)</f>
        <v>73804</v>
      </c>
      <c r="AD1463" s="272">
        <f>SUM(AD1464:AD1466)</f>
        <v>79519</v>
      </c>
      <c r="AE1463" s="273">
        <f t="shared" si="1248"/>
        <v>741</v>
      </c>
      <c r="AF1463" s="273">
        <f t="shared" si="1248"/>
        <v>873</v>
      </c>
      <c r="AG1463" s="273">
        <f t="shared" si="1248"/>
        <v>861</v>
      </c>
      <c r="AH1463" s="273">
        <f t="shared" si="1248"/>
        <v>921</v>
      </c>
      <c r="AI1463" s="272">
        <f t="shared" si="1248"/>
        <v>870</v>
      </c>
      <c r="AJ1463" s="272">
        <f t="shared" si="1248"/>
        <v>857</v>
      </c>
      <c r="AK1463" s="272">
        <f t="shared" si="1248"/>
        <v>918</v>
      </c>
      <c r="AL1463" s="272">
        <f t="shared" si="1248"/>
        <v>960</v>
      </c>
      <c r="AM1463" s="273">
        <f t="shared" si="1248"/>
        <v>39512</v>
      </c>
      <c r="AN1463" s="273">
        <f t="shared" si="1248"/>
        <v>62158</v>
      </c>
      <c r="AO1463" s="273">
        <f t="shared" si="1248"/>
        <v>67656</v>
      </c>
      <c r="AP1463" s="273">
        <f t="shared" si="1248"/>
        <v>73832</v>
      </c>
      <c r="AQ1463" s="272">
        <f t="shared" si="1248"/>
        <v>62300</v>
      </c>
      <c r="AR1463" s="272">
        <f t="shared" si="1248"/>
        <v>67730</v>
      </c>
      <c r="AS1463" s="272">
        <f t="shared" si="1248"/>
        <v>73915</v>
      </c>
      <c r="AT1463" s="272">
        <f t="shared" si="1248"/>
        <v>80324</v>
      </c>
      <c r="AU1463" s="273">
        <f t="shared" si="1248"/>
        <v>9824</v>
      </c>
      <c r="AV1463" s="273">
        <f t="shared" si="1248"/>
        <v>15065</v>
      </c>
      <c r="AW1463" s="273">
        <f t="shared" si="1248"/>
        <v>16370</v>
      </c>
      <c r="AX1463" s="273">
        <f t="shared" si="1248"/>
        <v>17852</v>
      </c>
      <c r="AY1463" s="272">
        <f t="shared" si="1248"/>
        <v>15136</v>
      </c>
      <c r="AZ1463" s="272">
        <f t="shared" si="1248"/>
        <v>16414</v>
      </c>
      <c r="BA1463" s="272">
        <f t="shared" si="1248"/>
        <v>17897</v>
      </c>
      <c r="BB1463" s="272">
        <f t="shared" si="1248"/>
        <v>19428</v>
      </c>
      <c r="BC1463" s="273">
        <f t="shared" si="1248"/>
        <v>27384</v>
      </c>
      <c r="BD1463" s="273">
        <f t="shared" si="1218"/>
        <v>43915</v>
      </c>
      <c r="BE1463" s="273">
        <f t="shared" si="1218"/>
        <v>48214</v>
      </c>
      <c r="BF1463" s="273">
        <f t="shared" si="1218"/>
        <v>52393</v>
      </c>
      <c r="BG1463" s="272">
        <f t="shared" si="1218"/>
        <v>43750</v>
      </c>
      <c r="BH1463" s="272">
        <f t="shared" si="1218"/>
        <v>48111</v>
      </c>
      <c r="BI1463" s="272">
        <f t="shared" si="1218"/>
        <v>53116</v>
      </c>
      <c r="BJ1463" s="272">
        <f t="shared" si="1218"/>
        <v>58684</v>
      </c>
      <c r="BK1463" s="273">
        <f t="shared" ref="BK1463:CH1463" si="1249">SUM(BK1464:BK1466)</f>
        <v>2304</v>
      </c>
      <c r="BL1463" s="273">
        <f t="shared" si="1249"/>
        <v>3178</v>
      </c>
      <c r="BM1463" s="273">
        <f t="shared" si="1249"/>
        <v>3072</v>
      </c>
      <c r="BN1463" s="273">
        <f t="shared" si="1249"/>
        <v>3587</v>
      </c>
      <c r="BO1463" s="272">
        <f t="shared" si="1249"/>
        <v>3414</v>
      </c>
      <c r="BP1463" s="272">
        <f t="shared" si="1249"/>
        <v>3205</v>
      </c>
      <c r="BQ1463" s="272">
        <f t="shared" si="1249"/>
        <v>2902</v>
      </c>
      <c r="BR1463" s="272">
        <f t="shared" si="1249"/>
        <v>2212</v>
      </c>
      <c r="BS1463" s="273">
        <f t="shared" si="1249"/>
        <v>2324</v>
      </c>
      <c r="BT1463" s="273">
        <f t="shared" si="1249"/>
        <v>3178</v>
      </c>
      <c r="BU1463" s="273">
        <f t="shared" si="1249"/>
        <v>3072</v>
      </c>
      <c r="BV1463" s="273">
        <f t="shared" si="1249"/>
        <v>3587</v>
      </c>
      <c r="BW1463" s="272">
        <f t="shared" si="1249"/>
        <v>3414</v>
      </c>
      <c r="BX1463" s="272">
        <f t="shared" si="1249"/>
        <v>3205</v>
      </c>
      <c r="BY1463" s="272">
        <f t="shared" si="1249"/>
        <v>2902</v>
      </c>
      <c r="BZ1463" s="272">
        <f t="shared" si="1249"/>
        <v>2212</v>
      </c>
      <c r="CA1463" s="273">
        <f t="shared" si="1249"/>
        <v>20</v>
      </c>
      <c r="CB1463" s="273">
        <f t="shared" si="1249"/>
        <v>0</v>
      </c>
      <c r="CC1463" s="273">
        <f t="shared" si="1249"/>
        <v>0</v>
      </c>
      <c r="CD1463" s="273">
        <f t="shared" si="1249"/>
        <v>0</v>
      </c>
      <c r="CE1463" s="272">
        <f t="shared" si="1249"/>
        <v>0</v>
      </c>
      <c r="CF1463" s="272">
        <f t="shared" si="1249"/>
        <v>0</v>
      </c>
      <c r="CG1463" s="272">
        <f t="shared" si="1249"/>
        <v>0</v>
      </c>
      <c r="CH1463" s="272">
        <f t="shared" si="1249"/>
        <v>0</v>
      </c>
      <c r="CI1463" s="560"/>
      <c r="CJ1463" s="273">
        <f t="shared" ref="CJ1463:DW1463" si="1250">SUM(CJ1464:CJ1466)</f>
        <v>27386</v>
      </c>
      <c r="CK1463" s="273">
        <f t="shared" si="1250"/>
        <v>40184</v>
      </c>
      <c r="CL1463" s="273">
        <f t="shared" si="1250"/>
        <v>43677</v>
      </c>
      <c r="CM1463" s="273">
        <f t="shared" si="1250"/>
        <v>47638</v>
      </c>
      <c r="CN1463" s="272">
        <f t="shared" si="1250"/>
        <v>43750</v>
      </c>
      <c r="CO1463" s="272">
        <f t="shared" si="1250"/>
        <v>47651.529809939384</v>
      </c>
      <c r="CP1463" s="272">
        <f t="shared" si="1250"/>
        <v>52113.112761850629</v>
      </c>
      <c r="CQ1463" s="272">
        <f t="shared" si="1250"/>
        <v>56405.783870451472</v>
      </c>
      <c r="CR1463" s="273">
        <f t="shared" si="1250"/>
        <v>21362</v>
      </c>
      <c r="CS1463" s="273">
        <f t="shared" si="1250"/>
        <v>33110</v>
      </c>
      <c r="CT1463" s="273">
        <f t="shared" si="1250"/>
        <v>36140</v>
      </c>
      <c r="CU1463" s="273">
        <f t="shared" si="1250"/>
        <v>39566</v>
      </c>
      <c r="CV1463" s="272">
        <f t="shared" si="1250"/>
        <v>36798</v>
      </c>
      <c r="CW1463" s="272">
        <f t="shared" si="1250"/>
        <v>40060.529809939384</v>
      </c>
      <c r="CX1463" s="272">
        <f t="shared" si="1250"/>
        <v>43741.112761850614</v>
      </c>
      <c r="CY1463" s="272">
        <f t="shared" si="1250"/>
        <v>47636.783870451472</v>
      </c>
      <c r="CZ1463" s="273">
        <f t="shared" si="1250"/>
        <v>300</v>
      </c>
      <c r="DA1463" s="273">
        <f t="shared" si="1250"/>
        <v>371</v>
      </c>
      <c r="DB1463" s="273">
        <f t="shared" si="1250"/>
        <v>394</v>
      </c>
      <c r="DC1463" s="273">
        <f t="shared" si="1250"/>
        <v>402</v>
      </c>
      <c r="DD1463" s="272">
        <f t="shared" si="1250"/>
        <v>144</v>
      </c>
      <c r="DE1463" s="272">
        <f t="shared" si="1250"/>
        <v>111</v>
      </c>
      <c r="DF1463" s="272">
        <f t="shared" si="1250"/>
        <v>171</v>
      </c>
      <c r="DG1463" s="272">
        <f t="shared" si="1250"/>
        <v>108</v>
      </c>
      <c r="DH1463" s="273">
        <f t="shared" si="1250"/>
        <v>5724</v>
      </c>
      <c r="DI1463" s="273">
        <f t="shared" si="1250"/>
        <v>6703</v>
      </c>
      <c r="DJ1463" s="273">
        <f t="shared" si="1250"/>
        <v>7143</v>
      </c>
      <c r="DK1463" s="273">
        <f t="shared" si="1250"/>
        <v>7670</v>
      </c>
      <c r="DL1463" s="272">
        <f t="shared" si="1250"/>
        <v>6808</v>
      </c>
      <c r="DM1463" s="272">
        <f t="shared" si="1250"/>
        <v>7480</v>
      </c>
      <c r="DN1463" s="272">
        <f t="shared" si="1250"/>
        <v>8201</v>
      </c>
      <c r="DO1463" s="272">
        <f t="shared" si="1250"/>
        <v>8661</v>
      </c>
      <c r="DP1463" s="273">
        <f t="shared" si="1250"/>
        <v>-2</v>
      </c>
      <c r="DQ1463" s="273">
        <f t="shared" si="1250"/>
        <v>3731</v>
      </c>
      <c r="DR1463" s="273">
        <f t="shared" si="1250"/>
        <v>4537</v>
      </c>
      <c r="DS1463" s="273">
        <f t="shared" si="1250"/>
        <v>4755</v>
      </c>
      <c r="DT1463" s="272">
        <f t="shared" si="1250"/>
        <v>0</v>
      </c>
      <c r="DU1463" s="272">
        <f t="shared" si="1250"/>
        <v>459.47019006061129</v>
      </c>
      <c r="DV1463" s="272">
        <f t="shared" si="1250"/>
        <v>1002.8872381493833</v>
      </c>
      <c r="DW1463" s="272">
        <f t="shared" si="1250"/>
        <v>2278.2161295485275</v>
      </c>
      <c r="DX1463" s="610">
        <f t="shared" si="1154"/>
        <v>0.5176467715747195</v>
      </c>
      <c r="DY1463" s="610">
        <f t="shared" si="1154"/>
        <v>0.49122936260426131</v>
      </c>
      <c r="DZ1463" s="610">
        <f t="shared" si="1154"/>
        <v>0.48872481598476492</v>
      </c>
      <c r="EA1463" s="610">
        <f t="shared" si="1154"/>
        <v>0.48678914770712989</v>
      </c>
      <c r="EB1463" s="611">
        <f t="shared" si="1154"/>
        <v>0.50183498708712793</v>
      </c>
      <c r="EC1463" s="611">
        <f t="shared" si="1148"/>
        <v>0.50074081718401009</v>
      </c>
      <c r="ED1463" s="611">
        <f t="shared" si="1148"/>
        <v>0.49963443364293647</v>
      </c>
      <c r="EE1463" s="611">
        <f t="shared" si="1148"/>
        <v>0.49747879182202648</v>
      </c>
      <c r="EF1463" s="553"/>
      <c r="EG1463" s="273">
        <f t="shared" ref="EG1463:EM1463" si="1251">SUM(EG1464:EG1466)</f>
        <v>81880</v>
      </c>
      <c r="EH1463" s="273">
        <f t="shared" si="1251"/>
        <v>39786</v>
      </c>
      <c r="EI1463" s="273">
        <f t="shared" si="1251"/>
        <v>42098</v>
      </c>
      <c r="EJ1463" s="273">
        <f t="shared" si="1251"/>
        <v>7593</v>
      </c>
      <c r="EK1463" s="273">
        <f t="shared" si="1251"/>
        <v>30041</v>
      </c>
      <c r="EL1463" s="273">
        <f t="shared" si="1251"/>
        <v>131127</v>
      </c>
      <c r="EM1463" s="273">
        <f t="shared" si="1251"/>
        <v>131097</v>
      </c>
      <c r="EN1463" s="612">
        <f t="shared" si="1102"/>
        <v>0.48590620420127018</v>
      </c>
      <c r="EO1463" s="273">
        <f t="shared" si="1103"/>
        <v>18.036486293885694</v>
      </c>
      <c r="EP1463" s="612">
        <f t="shared" si="1104"/>
        <v>0.36689057156814853</v>
      </c>
      <c r="EQ1463" s="273">
        <f t="shared" si="1105"/>
        <v>229098.50755374561</v>
      </c>
      <c r="ER1463" s="273">
        <f t="shared" si="1106"/>
        <v>4826.5787928022764</v>
      </c>
      <c r="ES1463" s="555"/>
      <c r="ET1463" s="272">
        <f t="shared" ref="ET1463:EZ1463" si="1252">SUM(ET1464:ET1466)</f>
        <v>124607</v>
      </c>
      <c r="EU1463" s="272">
        <f t="shared" si="1252"/>
        <v>62047</v>
      </c>
      <c r="EV1463" s="272">
        <f t="shared" si="1252"/>
        <v>62556</v>
      </c>
      <c r="EW1463" s="272">
        <f t="shared" si="1252"/>
        <v>13964</v>
      </c>
      <c r="EX1463" s="272">
        <f t="shared" si="1252"/>
        <v>82780</v>
      </c>
      <c r="EY1463" s="272">
        <f t="shared" si="1252"/>
        <v>203017</v>
      </c>
      <c r="EZ1463" s="272">
        <f t="shared" si="1252"/>
        <v>202339</v>
      </c>
      <c r="FA1463" s="613">
        <f t="shared" si="1224"/>
        <v>0.49794152816454934</v>
      </c>
      <c r="FB1463" s="614">
        <f t="shared" si="1225"/>
        <v>22.322399130379182</v>
      </c>
      <c r="FC1463" s="613">
        <f t="shared" si="1226"/>
        <v>0.66432864927331525</v>
      </c>
      <c r="FD1463" s="272">
        <f t="shared" si="1227"/>
        <v>407749.10475477425</v>
      </c>
      <c r="FE1463" s="272">
        <f t="shared" si="1228"/>
        <v>5751.0745168586718</v>
      </c>
      <c r="FF1463" s="272">
        <f>SUM(FF1464:FF1466)</f>
        <v>62298</v>
      </c>
      <c r="FG1463" s="614">
        <f t="shared" si="1126"/>
        <v>26.061831840508525</v>
      </c>
      <c r="FH1463" s="272">
        <f>SUM(FH1464:FH1466)</f>
        <v>16236</v>
      </c>
      <c r="FI1463" s="272">
        <f>SUM(FI1464:FI1466)</f>
        <v>62298</v>
      </c>
      <c r="FJ1463" s="272">
        <f>SUM(FJ1464:FJ1466)</f>
        <v>233</v>
      </c>
      <c r="FK1463" s="272">
        <f t="shared" si="1229"/>
        <v>45829</v>
      </c>
      <c r="FL1463" s="272">
        <f>SUM(FL1464:FL1466)</f>
        <v>15770</v>
      </c>
      <c r="FM1463" s="272">
        <f t="shared" si="1230"/>
        <v>29826</v>
      </c>
      <c r="FN1463" s="553"/>
      <c r="FO1463" s="413">
        <v>15134</v>
      </c>
      <c r="FP1463" s="413">
        <v>16413</v>
      </c>
      <c r="FQ1463" s="413">
        <v>17897</v>
      </c>
      <c r="FR1463" s="413">
        <v>19409</v>
      </c>
      <c r="FS1463" s="413">
        <f t="shared" si="1236"/>
        <v>2</v>
      </c>
      <c r="FT1463" s="413">
        <f t="shared" si="1236"/>
        <v>1</v>
      </c>
      <c r="FU1463" s="413">
        <f t="shared" si="1236"/>
        <v>0</v>
      </c>
      <c r="FV1463" s="413">
        <f t="shared" si="1236"/>
        <v>19</v>
      </c>
      <c r="FW1463" s="553"/>
      <c r="FX1463" s="553"/>
      <c r="FY1463" s="553"/>
    </row>
    <row r="1464" spans="1:181" s="638" customFormat="1">
      <c r="A1464" s="394"/>
      <c r="B1464" s="395"/>
      <c r="C1464" s="394"/>
      <c r="D1464" s="394"/>
      <c r="E1464" s="395"/>
      <c r="F1464" s="395"/>
      <c r="G1464" s="395" t="s">
        <v>2973</v>
      </c>
      <c r="H1464" s="395" t="s">
        <v>3161</v>
      </c>
      <c r="I1464" s="395"/>
      <c r="J1464" s="631"/>
      <c r="K1464" s="395"/>
      <c r="L1464" s="396"/>
      <c r="M1464" s="396"/>
      <c r="N1464" s="396"/>
      <c r="O1464" s="632">
        <f t="shared" ref="O1464:BC1466" si="1253">O1233</f>
        <v>6903</v>
      </c>
      <c r="P1464" s="632">
        <f t="shared" si="1253"/>
        <v>11484</v>
      </c>
      <c r="Q1464" s="632">
        <f t="shared" si="1253"/>
        <v>12157</v>
      </c>
      <c r="R1464" s="632">
        <f t="shared" si="1253"/>
        <v>13302</v>
      </c>
      <c r="S1464" s="632">
        <f t="shared" si="1253"/>
        <v>14098</v>
      </c>
      <c r="T1464" s="632">
        <f t="shared" si="1253"/>
        <v>14901</v>
      </c>
      <c r="U1464" s="632">
        <f t="shared" si="1253"/>
        <v>16316</v>
      </c>
      <c r="V1464" s="632">
        <f t="shared" si="1253"/>
        <v>17082</v>
      </c>
      <c r="W1464" s="632">
        <f t="shared" si="1253"/>
        <v>3467</v>
      </c>
      <c r="X1464" s="632">
        <f t="shared" si="1253"/>
        <v>6201</v>
      </c>
      <c r="Y1464" s="632">
        <f t="shared" si="1253"/>
        <v>6564</v>
      </c>
      <c r="Z1464" s="632">
        <f t="shared" si="1253"/>
        <v>7159</v>
      </c>
      <c r="AA1464" s="632">
        <f t="shared" si="1253"/>
        <v>7449</v>
      </c>
      <c r="AB1464" s="632">
        <f t="shared" si="1253"/>
        <v>7884</v>
      </c>
      <c r="AC1464" s="632">
        <f t="shared" si="1253"/>
        <v>8637</v>
      </c>
      <c r="AD1464" s="632">
        <f t="shared" si="1253"/>
        <v>8989</v>
      </c>
      <c r="AE1464" s="632">
        <f t="shared" si="1253"/>
        <v>65</v>
      </c>
      <c r="AF1464" s="632">
        <f t="shared" si="1253"/>
        <v>74</v>
      </c>
      <c r="AG1464" s="632">
        <f t="shared" si="1253"/>
        <v>72</v>
      </c>
      <c r="AH1464" s="632">
        <f t="shared" si="1253"/>
        <v>76</v>
      </c>
      <c r="AI1464" s="632">
        <f t="shared" si="1253"/>
        <v>92</v>
      </c>
      <c r="AJ1464" s="632">
        <f t="shared" si="1253"/>
        <v>90</v>
      </c>
      <c r="AK1464" s="632">
        <f t="shared" si="1253"/>
        <v>99</v>
      </c>
      <c r="AL1464" s="632">
        <f t="shared" si="1253"/>
        <v>99</v>
      </c>
      <c r="AM1464" s="632">
        <f t="shared" si="1253"/>
        <v>3437</v>
      </c>
      <c r="AN1464" s="632">
        <f t="shared" si="1253"/>
        <v>5284</v>
      </c>
      <c r="AO1464" s="632">
        <f t="shared" si="1253"/>
        <v>5592</v>
      </c>
      <c r="AP1464" s="632">
        <f t="shared" si="1253"/>
        <v>6143</v>
      </c>
      <c r="AQ1464" s="632">
        <f t="shared" si="1253"/>
        <v>6645</v>
      </c>
      <c r="AR1464" s="632">
        <f t="shared" si="1253"/>
        <v>7018</v>
      </c>
      <c r="AS1464" s="632">
        <f t="shared" si="1253"/>
        <v>7680</v>
      </c>
      <c r="AT1464" s="632">
        <f t="shared" si="1253"/>
        <v>8095</v>
      </c>
      <c r="AU1464" s="632">
        <f t="shared" si="1253"/>
        <v>891</v>
      </c>
      <c r="AV1464" s="632">
        <f t="shared" si="1253"/>
        <v>1308</v>
      </c>
      <c r="AW1464" s="632">
        <f t="shared" si="1253"/>
        <v>1397</v>
      </c>
      <c r="AX1464" s="632">
        <f t="shared" si="1253"/>
        <v>1548</v>
      </c>
      <c r="AY1464" s="274">
        <f t="shared" si="1253"/>
        <v>1920</v>
      </c>
      <c r="AZ1464" s="274">
        <f t="shared" si="1253"/>
        <v>2058</v>
      </c>
      <c r="BA1464" s="274">
        <f t="shared" si="1253"/>
        <v>2280</v>
      </c>
      <c r="BB1464" s="274">
        <f t="shared" si="1253"/>
        <v>2427</v>
      </c>
      <c r="BC1464" s="632">
        <f t="shared" si="1253"/>
        <v>2368</v>
      </c>
      <c r="BD1464" s="632">
        <f t="shared" si="1218"/>
        <v>3381</v>
      </c>
      <c r="BE1464" s="632">
        <f t="shared" si="1218"/>
        <v>3584</v>
      </c>
      <c r="BF1464" s="632">
        <f t="shared" si="1218"/>
        <v>3383</v>
      </c>
      <c r="BG1464" s="632">
        <f t="shared" si="1218"/>
        <v>3787</v>
      </c>
      <c r="BH1464" s="632">
        <f t="shared" si="1218"/>
        <v>4059</v>
      </c>
      <c r="BI1464" s="632">
        <f t="shared" si="1218"/>
        <v>4337</v>
      </c>
      <c r="BJ1464" s="632">
        <f t="shared" si="1218"/>
        <v>4927</v>
      </c>
      <c r="BK1464" s="632">
        <f t="shared" ref="BK1464:CH1466" si="1254">BK1233</f>
        <v>178</v>
      </c>
      <c r="BL1464" s="632">
        <f t="shared" si="1254"/>
        <v>595</v>
      </c>
      <c r="BM1464" s="632">
        <f t="shared" si="1254"/>
        <v>611</v>
      </c>
      <c r="BN1464" s="632">
        <f t="shared" si="1254"/>
        <v>1212</v>
      </c>
      <c r="BO1464" s="632">
        <f t="shared" si="1254"/>
        <v>938</v>
      </c>
      <c r="BP1464" s="632">
        <f t="shared" si="1254"/>
        <v>901</v>
      </c>
      <c r="BQ1464" s="632">
        <f t="shared" si="1254"/>
        <v>1063</v>
      </c>
      <c r="BR1464" s="632">
        <f t="shared" si="1254"/>
        <v>741</v>
      </c>
      <c r="BS1464" s="632">
        <f t="shared" si="1254"/>
        <v>182</v>
      </c>
      <c r="BT1464" s="632">
        <f t="shared" si="1254"/>
        <v>595</v>
      </c>
      <c r="BU1464" s="632">
        <f t="shared" si="1254"/>
        <v>611</v>
      </c>
      <c r="BV1464" s="632">
        <f t="shared" si="1254"/>
        <v>1212</v>
      </c>
      <c r="BW1464" s="632">
        <f t="shared" si="1254"/>
        <v>938</v>
      </c>
      <c r="BX1464" s="632">
        <f t="shared" si="1254"/>
        <v>901</v>
      </c>
      <c r="BY1464" s="632">
        <f t="shared" si="1254"/>
        <v>1063</v>
      </c>
      <c r="BZ1464" s="632">
        <f t="shared" si="1254"/>
        <v>741</v>
      </c>
      <c r="CA1464" s="632">
        <f t="shared" si="1254"/>
        <v>4</v>
      </c>
      <c r="CB1464" s="632">
        <f t="shared" si="1254"/>
        <v>0</v>
      </c>
      <c r="CC1464" s="632">
        <f t="shared" si="1254"/>
        <v>0</v>
      </c>
      <c r="CD1464" s="632">
        <f t="shared" si="1254"/>
        <v>0</v>
      </c>
      <c r="CE1464" s="632">
        <f t="shared" si="1254"/>
        <v>0</v>
      </c>
      <c r="CF1464" s="632">
        <f t="shared" si="1254"/>
        <v>0</v>
      </c>
      <c r="CG1464" s="632">
        <f t="shared" si="1254"/>
        <v>0</v>
      </c>
      <c r="CH1464" s="632">
        <f t="shared" si="1254"/>
        <v>0</v>
      </c>
      <c r="CI1464" s="633"/>
      <c r="CJ1464" s="632">
        <f t="shared" ref="CJ1464:DW1466" si="1255">CJ1233</f>
        <v>2367</v>
      </c>
      <c r="CK1464" s="632">
        <f t="shared" si="1255"/>
        <v>3774</v>
      </c>
      <c r="CL1464" s="632">
        <f t="shared" si="1255"/>
        <v>4024</v>
      </c>
      <c r="CM1464" s="632">
        <f t="shared" si="1255"/>
        <v>4308</v>
      </c>
      <c r="CN1464" s="632">
        <f t="shared" si="1255"/>
        <v>3787</v>
      </c>
      <c r="CO1464" s="632">
        <f t="shared" si="1255"/>
        <v>3957.0251726532788</v>
      </c>
      <c r="CP1464" s="632">
        <f t="shared" si="1255"/>
        <v>4267.6674150288927</v>
      </c>
      <c r="CQ1464" s="632">
        <f t="shared" si="1255"/>
        <v>4456.598169691355</v>
      </c>
      <c r="CR1464" s="632">
        <f t="shared" si="1255"/>
        <v>1881</v>
      </c>
      <c r="CS1464" s="632">
        <f t="shared" si="1255"/>
        <v>2576</v>
      </c>
      <c r="CT1464" s="632">
        <f t="shared" si="1255"/>
        <v>2750</v>
      </c>
      <c r="CU1464" s="632">
        <f t="shared" si="1255"/>
        <v>3050</v>
      </c>
      <c r="CV1464" s="632">
        <f t="shared" si="1255"/>
        <v>2694</v>
      </c>
      <c r="CW1464" s="632">
        <f t="shared" si="1255"/>
        <v>2775.0251726532788</v>
      </c>
      <c r="CX1464" s="632">
        <f t="shared" si="1255"/>
        <v>3061.6674150288918</v>
      </c>
      <c r="CY1464" s="632">
        <f t="shared" si="1255"/>
        <v>3208.5981696913545</v>
      </c>
      <c r="CZ1464" s="632">
        <f t="shared" si="1255"/>
        <v>114</v>
      </c>
      <c r="DA1464" s="632">
        <f t="shared" si="1255"/>
        <v>172</v>
      </c>
      <c r="DB1464" s="632">
        <f t="shared" si="1255"/>
        <v>182</v>
      </c>
      <c r="DC1464" s="632">
        <f t="shared" si="1255"/>
        <v>187</v>
      </c>
      <c r="DD1464" s="632">
        <f t="shared" si="1255"/>
        <v>50</v>
      </c>
      <c r="DE1464" s="632">
        <f t="shared" si="1255"/>
        <v>38</v>
      </c>
      <c r="DF1464" s="632">
        <f t="shared" si="1255"/>
        <v>60</v>
      </c>
      <c r="DG1464" s="632">
        <f t="shared" si="1255"/>
        <v>38</v>
      </c>
      <c r="DH1464" s="632">
        <f t="shared" si="1255"/>
        <v>372</v>
      </c>
      <c r="DI1464" s="632">
        <f t="shared" si="1255"/>
        <v>1026</v>
      </c>
      <c r="DJ1464" s="632">
        <f t="shared" si="1255"/>
        <v>1092</v>
      </c>
      <c r="DK1464" s="632">
        <f t="shared" si="1255"/>
        <v>1071</v>
      </c>
      <c r="DL1464" s="632">
        <f t="shared" si="1255"/>
        <v>1043</v>
      </c>
      <c r="DM1464" s="632">
        <f t="shared" si="1255"/>
        <v>1144</v>
      </c>
      <c r="DN1464" s="632">
        <f t="shared" si="1255"/>
        <v>1146</v>
      </c>
      <c r="DO1464" s="632">
        <f t="shared" si="1255"/>
        <v>1210</v>
      </c>
      <c r="DP1464" s="632">
        <f t="shared" si="1255"/>
        <v>1</v>
      </c>
      <c r="DQ1464" s="632">
        <f t="shared" si="1255"/>
        <v>-393</v>
      </c>
      <c r="DR1464" s="632">
        <f t="shared" si="1255"/>
        <v>-440</v>
      </c>
      <c r="DS1464" s="632">
        <f t="shared" si="1255"/>
        <v>-925</v>
      </c>
      <c r="DT1464" s="632">
        <f t="shared" si="1255"/>
        <v>0</v>
      </c>
      <c r="DU1464" s="632">
        <f t="shared" si="1255"/>
        <v>101.97482734672114</v>
      </c>
      <c r="DV1464" s="632">
        <f t="shared" si="1255"/>
        <v>69.332584971107735</v>
      </c>
      <c r="DW1464" s="632">
        <f t="shared" si="1255"/>
        <v>470.40183030864534</v>
      </c>
      <c r="DX1464" s="634">
        <f t="shared" si="1154"/>
        <v>0.50224540055048528</v>
      </c>
      <c r="DY1464" s="634">
        <f t="shared" si="1154"/>
        <v>0.53996865203761757</v>
      </c>
      <c r="DZ1464" s="634">
        <f t="shared" si="1154"/>
        <v>0.53993583943407086</v>
      </c>
      <c r="EA1464" s="634">
        <f t="shared" si="1154"/>
        <v>0.53818974590287172</v>
      </c>
      <c r="EB1464" s="634">
        <f t="shared" si="1154"/>
        <v>0.52837281883955167</v>
      </c>
      <c r="EC1464" s="634">
        <f t="shared" si="1148"/>
        <v>0.52909200724783567</v>
      </c>
      <c r="ED1464" s="634">
        <f t="shared" si="1148"/>
        <v>0.52935768570728114</v>
      </c>
      <c r="EE1464" s="634">
        <f t="shared" si="1148"/>
        <v>0.52622643718534134</v>
      </c>
      <c r="EF1464" s="635"/>
      <c r="EG1464" s="632">
        <f t="shared" ref="EG1464:EM1466" si="1256">EG1233</f>
        <v>6924</v>
      </c>
      <c r="EH1464" s="632">
        <f t="shared" si="1256"/>
        <v>3800</v>
      </c>
      <c r="EI1464" s="632">
        <f t="shared" si="1256"/>
        <v>3126</v>
      </c>
      <c r="EJ1464" s="632">
        <f t="shared" si="1256"/>
        <v>767</v>
      </c>
      <c r="EK1464" s="632">
        <f t="shared" si="1256"/>
        <v>950</v>
      </c>
      <c r="EL1464" s="632">
        <f t="shared" si="1256"/>
        <v>14561</v>
      </c>
      <c r="EM1464" s="632">
        <f t="shared" si="1256"/>
        <v>14553</v>
      </c>
      <c r="EN1464" s="636">
        <f t="shared" si="1102"/>
        <v>0.54881571346042746</v>
      </c>
      <c r="EO1464" s="632">
        <f t="shared" si="1103"/>
        <v>24.536148432501601</v>
      </c>
      <c r="EP1464" s="636">
        <f t="shared" si="1104"/>
        <v>0.13720392836510686</v>
      </c>
      <c r="EQ1464" s="632">
        <f t="shared" si="1105"/>
        <v>65242.771787651945</v>
      </c>
      <c r="ER1464" s="632">
        <f t="shared" si="1106"/>
        <v>4391.9924872305828</v>
      </c>
      <c r="ES1464" s="637"/>
      <c r="ET1464" s="632">
        <f t="shared" ref="ET1464:EZ1466" si="1257">ET1233</f>
        <v>15361</v>
      </c>
      <c r="EU1464" s="632">
        <f t="shared" si="1257"/>
        <v>8140</v>
      </c>
      <c r="EV1464" s="632">
        <f t="shared" si="1257"/>
        <v>7217</v>
      </c>
      <c r="EW1464" s="632">
        <f t="shared" si="1257"/>
        <v>2072</v>
      </c>
      <c r="EX1464" s="632">
        <f t="shared" si="1257"/>
        <v>9823</v>
      </c>
      <c r="EY1464" s="632">
        <f t="shared" si="1257"/>
        <v>37005</v>
      </c>
      <c r="EZ1464" s="632">
        <f t="shared" si="1257"/>
        <v>36802</v>
      </c>
      <c r="FA1464" s="636">
        <f t="shared" si="1224"/>
        <v>0.5299134170952412</v>
      </c>
      <c r="FB1464" s="278">
        <f t="shared" si="1225"/>
        <v>28.70999030067895</v>
      </c>
      <c r="FC1464" s="636">
        <f t="shared" si="1226"/>
        <v>0.63947659657574374</v>
      </c>
      <c r="FD1464" s="632">
        <f t="shared" si="1227"/>
        <v>265450.61478178622</v>
      </c>
      <c r="FE1464" s="632">
        <f t="shared" si="1228"/>
        <v>4691.7739977899755</v>
      </c>
      <c r="FF1464" s="632">
        <f>FF1233</f>
        <v>6959</v>
      </c>
      <c r="FG1464" s="278">
        <f t="shared" si="1126"/>
        <v>26.225032332231642</v>
      </c>
      <c r="FH1464" s="632">
        <f t="shared" ref="FH1464:FJ1466" si="1258">FH1233</f>
        <v>1825</v>
      </c>
      <c r="FI1464" s="632">
        <f t="shared" si="1258"/>
        <v>6959</v>
      </c>
      <c r="FJ1464" s="632">
        <f t="shared" si="1258"/>
        <v>125</v>
      </c>
      <c r="FK1464" s="632">
        <f t="shared" si="1229"/>
        <v>5009</v>
      </c>
      <c r="FL1464" s="632">
        <f>FL1233</f>
        <v>821</v>
      </c>
      <c r="FM1464" s="632">
        <f t="shared" si="1230"/>
        <v>4063</v>
      </c>
      <c r="FN1464" s="635"/>
      <c r="FO1464" s="413">
        <v>1918</v>
      </c>
      <c r="FP1464" s="413">
        <v>2057</v>
      </c>
      <c r="FQ1464" s="413">
        <v>2280</v>
      </c>
      <c r="FR1464" s="413">
        <v>2423</v>
      </c>
      <c r="FS1464" s="413">
        <f t="shared" si="1236"/>
        <v>2</v>
      </c>
      <c r="FT1464" s="413">
        <f t="shared" si="1236"/>
        <v>1</v>
      </c>
      <c r="FU1464" s="413">
        <f t="shared" si="1236"/>
        <v>0</v>
      </c>
      <c r="FV1464" s="413">
        <f t="shared" si="1236"/>
        <v>4</v>
      </c>
      <c r="FW1464" s="635"/>
      <c r="FX1464" s="635"/>
      <c r="FY1464" s="635"/>
    </row>
    <row r="1465" spans="1:181" s="638" customFormat="1">
      <c r="A1465" s="394"/>
      <c r="B1465" s="395"/>
      <c r="C1465" s="394"/>
      <c r="D1465" s="394"/>
      <c r="E1465" s="395"/>
      <c r="F1465" s="395"/>
      <c r="G1465" s="395" t="s">
        <v>2974</v>
      </c>
      <c r="H1465" s="395" t="s">
        <v>1996</v>
      </c>
      <c r="I1465" s="395"/>
      <c r="J1465" s="631"/>
      <c r="K1465" s="395"/>
      <c r="L1465" s="396"/>
      <c r="M1465" s="396"/>
      <c r="N1465" s="396"/>
      <c r="O1465" s="632">
        <f t="shared" si="1253"/>
        <v>53497</v>
      </c>
      <c r="P1465" s="632">
        <f t="shared" si="1253"/>
        <v>80494</v>
      </c>
      <c r="Q1465" s="632">
        <f t="shared" si="1253"/>
        <v>88145</v>
      </c>
      <c r="R1465" s="632">
        <f t="shared" si="1253"/>
        <v>96305</v>
      </c>
      <c r="S1465" s="632">
        <f t="shared" si="1253"/>
        <v>79350</v>
      </c>
      <c r="T1465" s="632">
        <f t="shared" si="1253"/>
        <v>86990</v>
      </c>
      <c r="U1465" s="632">
        <f t="shared" si="1253"/>
        <v>95053</v>
      </c>
      <c r="V1465" s="632">
        <f t="shared" si="1253"/>
        <v>103396</v>
      </c>
      <c r="W1465" s="632">
        <f t="shared" si="1253"/>
        <v>27266</v>
      </c>
      <c r="X1465" s="632">
        <f t="shared" si="1253"/>
        <v>37670</v>
      </c>
      <c r="Y1465" s="632">
        <f t="shared" si="1253"/>
        <v>41059</v>
      </c>
      <c r="Z1465" s="632">
        <f t="shared" si="1253"/>
        <v>44666</v>
      </c>
      <c r="AA1465" s="632">
        <f t="shared" si="1253"/>
        <v>38351</v>
      </c>
      <c r="AB1465" s="632">
        <f t="shared" si="1253"/>
        <v>41915</v>
      </c>
      <c r="AC1465" s="632">
        <f t="shared" si="1253"/>
        <v>45632</v>
      </c>
      <c r="AD1465" s="632">
        <f t="shared" si="1253"/>
        <v>49410</v>
      </c>
      <c r="AE1465" s="632">
        <f t="shared" si="1253"/>
        <v>491</v>
      </c>
      <c r="AF1465" s="632">
        <f t="shared" si="1253"/>
        <v>602</v>
      </c>
      <c r="AG1465" s="632">
        <f t="shared" si="1253"/>
        <v>598</v>
      </c>
      <c r="AH1465" s="632">
        <f t="shared" si="1253"/>
        <v>644</v>
      </c>
      <c r="AI1465" s="632">
        <f t="shared" si="1253"/>
        <v>573</v>
      </c>
      <c r="AJ1465" s="632">
        <f t="shared" si="1253"/>
        <v>571</v>
      </c>
      <c r="AK1465" s="632">
        <f t="shared" si="1253"/>
        <v>612</v>
      </c>
      <c r="AL1465" s="632">
        <f t="shared" si="1253"/>
        <v>639</v>
      </c>
      <c r="AM1465" s="632">
        <f t="shared" si="1253"/>
        <v>26230</v>
      </c>
      <c r="AN1465" s="632">
        <f t="shared" si="1253"/>
        <v>42825</v>
      </c>
      <c r="AO1465" s="632">
        <f t="shared" si="1253"/>
        <v>47088</v>
      </c>
      <c r="AP1465" s="632">
        <f t="shared" si="1253"/>
        <v>51640</v>
      </c>
      <c r="AQ1465" s="632">
        <f t="shared" si="1253"/>
        <v>40998</v>
      </c>
      <c r="AR1465" s="632">
        <f t="shared" si="1253"/>
        <v>45077</v>
      </c>
      <c r="AS1465" s="632">
        <f t="shared" si="1253"/>
        <v>49422</v>
      </c>
      <c r="AT1465" s="632">
        <f t="shared" si="1253"/>
        <v>53986</v>
      </c>
      <c r="AU1465" s="632">
        <f t="shared" si="1253"/>
        <v>4623</v>
      </c>
      <c r="AV1465" s="632">
        <f t="shared" si="1253"/>
        <v>7278</v>
      </c>
      <c r="AW1465" s="632">
        <f t="shared" si="1253"/>
        <v>8003</v>
      </c>
      <c r="AX1465" s="632">
        <f t="shared" si="1253"/>
        <v>8808</v>
      </c>
      <c r="AY1465" s="274">
        <f t="shared" si="1253"/>
        <v>6573</v>
      </c>
      <c r="AZ1465" s="274">
        <f t="shared" si="1253"/>
        <v>7221</v>
      </c>
      <c r="BA1465" s="274">
        <f t="shared" si="1253"/>
        <v>7909</v>
      </c>
      <c r="BB1465" s="274">
        <f t="shared" si="1253"/>
        <v>8588</v>
      </c>
      <c r="BC1465" s="632">
        <f t="shared" si="1253"/>
        <v>19559</v>
      </c>
      <c r="BD1465" s="632">
        <f t="shared" si="1218"/>
        <v>33293</v>
      </c>
      <c r="BE1465" s="632">
        <f t="shared" si="1218"/>
        <v>37203</v>
      </c>
      <c r="BF1465" s="632">
        <f t="shared" si="1218"/>
        <v>40998</v>
      </c>
      <c r="BG1465" s="632">
        <f t="shared" si="1218"/>
        <v>32213</v>
      </c>
      <c r="BH1465" s="632">
        <f t="shared" si="1218"/>
        <v>36105</v>
      </c>
      <c r="BI1465" s="632">
        <f t="shared" si="1218"/>
        <v>40175</v>
      </c>
      <c r="BJ1465" s="632">
        <f t="shared" si="1218"/>
        <v>44182</v>
      </c>
      <c r="BK1465" s="632">
        <f t="shared" si="1254"/>
        <v>2048</v>
      </c>
      <c r="BL1465" s="632">
        <f t="shared" si="1254"/>
        <v>2254</v>
      </c>
      <c r="BM1465" s="632">
        <f t="shared" si="1254"/>
        <v>1882</v>
      </c>
      <c r="BN1465" s="632">
        <f t="shared" si="1254"/>
        <v>1834</v>
      </c>
      <c r="BO1465" s="632">
        <f t="shared" si="1254"/>
        <v>2212</v>
      </c>
      <c r="BP1465" s="632">
        <f t="shared" si="1254"/>
        <v>1751</v>
      </c>
      <c r="BQ1465" s="632">
        <f t="shared" si="1254"/>
        <v>1338</v>
      </c>
      <c r="BR1465" s="632">
        <f t="shared" si="1254"/>
        <v>1216</v>
      </c>
      <c r="BS1465" s="632">
        <f t="shared" si="1254"/>
        <v>2059</v>
      </c>
      <c r="BT1465" s="632">
        <f t="shared" si="1254"/>
        <v>2254</v>
      </c>
      <c r="BU1465" s="632">
        <f t="shared" si="1254"/>
        <v>1882</v>
      </c>
      <c r="BV1465" s="632">
        <f t="shared" si="1254"/>
        <v>1834</v>
      </c>
      <c r="BW1465" s="632">
        <f t="shared" si="1254"/>
        <v>2212</v>
      </c>
      <c r="BX1465" s="632">
        <f t="shared" si="1254"/>
        <v>1751</v>
      </c>
      <c r="BY1465" s="632">
        <f t="shared" si="1254"/>
        <v>1338</v>
      </c>
      <c r="BZ1465" s="632">
        <f t="shared" si="1254"/>
        <v>1216</v>
      </c>
      <c r="CA1465" s="632">
        <f t="shared" si="1254"/>
        <v>11</v>
      </c>
      <c r="CB1465" s="632">
        <f t="shared" si="1254"/>
        <v>0</v>
      </c>
      <c r="CC1465" s="632">
        <f t="shared" si="1254"/>
        <v>0</v>
      </c>
      <c r="CD1465" s="632">
        <f t="shared" si="1254"/>
        <v>0</v>
      </c>
      <c r="CE1465" s="632">
        <f t="shared" si="1254"/>
        <v>0</v>
      </c>
      <c r="CF1465" s="632">
        <f t="shared" si="1254"/>
        <v>0</v>
      </c>
      <c r="CG1465" s="632">
        <f t="shared" si="1254"/>
        <v>0</v>
      </c>
      <c r="CH1465" s="632">
        <f t="shared" si="1254"/>
        <v>0</v>
      </c>
      <c r="CI1465" s="633"/>
      <c r="CJ1465" s="632">
        <f t="shared" si="1255"/>
        <v>19561</v>
      </c>
      <c r="CK1465" s="632">
        <f t="shared" si="1255"/>
        <v>28658</v>
      </c>
      <c r="CL1465" s="632">
        <f t="shared" si="1255"/>
        <v>31444</v>
      </c>
      <c r="CM1465" s="632">
        <f t="shared" si="1255"/>
        <v>34583</v>
      </c>
      <c r="CN1465" s="632">
        <f t="shared" si="1255"/>
        <v>32213</v>
      </c>
      <c r="CO1465" s="632">
        <f t="shared" si="1255"/>
        <v>35437.807280291578</v>
      </c>
      <c r="CP1465" s="632">
        <f t="shared" si="1255"/>
        <v>38958.146877960833</v>
      </c>
      <c r="CQ1465" s="632">
        <f t="shared" si="1255"/>
        <v>42389.809048105148</v>
      </c>
      <c r="CR1465" s="632">
        <f t="shared" si="1255"/>
        <v>14688</v>
      </c>
      <c r="CS1465" s="632">
        <f t="shared" si="1255"/>
        <v>23749</v>
      </c>
      <c r="CT1465" s="632">
        <f t="shared" si="1255"/>
        <v>26212</v>
      </c>
      <c r="CU1465" s="632">
        <f t="shared" si="1255"/>
        <v>28840</v>
      </c>
      <c r="CV1465" s="632">
        <f t="shared" si="1255"/>
        <v>27227</v>
      </c>
      <c r="CW1465" s="632">
        <f t="shared" si="1255"/>
        <v>29958.807280291578</v>
      </c>
      <c r="CX1465" s="632">
        <f t="shared" si="1255"/>
        <v>32818.146877960826</v>
      </c>
      <c r="CY1465" s="632">
        <f t="shared" si="1255"/>
        <v>35904.809048105148</v>
      </c>
      <c r="CZ1465" s="632">
        <f t="shared" si="1255"/>
        <v>0</v>
      </c>
      <c r="DA1465" s="632">
        <f t="shared" si="1255"/>
        <v>0</v>
      </c>
      <c r="DB1465" s="632">
        <f t="shared" si="1255"/>
        <v>0</v>
      </c>
      <c r="DC1465" s="632">
        <f t="shared" si="1255"/>
        <v>0</v>
      </c>
      <c r="DD1465" s="632">
        <f t="shared" si="1255"/>
        <v>0</v>
      </c>
      <c r="DE1465" s="632">
        <f t="shared" si="1255"/>
        <v>0</v>
      </c>
      <c r="DF1465" s="632">
        <f t="shared" si="1255"/>
        <v>0</v>
      </c>
      <c r="DG1465" s="632">
        <f t="shared" si="1255"/>
        <v>0</v>
      </c>
      <c r="DH1465" s="632">
        <f t="shared" si="1255"/>
        <v>4873</v>
      </c>
      <c r="DI1465" s="632">
        <f t="shared" si="1255"/>
        <v>4909</v>
      </c>
      <c r="DJ1465" s="632">
        <f t="shared" si="1255"/>
        <v>5232</v>
      </c>
      <c r="DK1465" s="632">
        <f t="shared" si="1255"/>
        <v>5743</v>
      </c>
      <c r="DL1465" s="632">
        <f t="shared" si="1255"/>
        <v>4986</v>
      </c>
      <c r="DM1465" s="632">
        <f t="shared" si="1255"/>
        <v>5479</v>
      </c>
      <c r="DN1465" s="632">
        <f t="shared" si="1255"/>
        <v>6140</v>
      </c>
      <c r="DO1465" s="632">
        <f t="shared" si="1255"/>
        <v>6485</v>
      </c>
      <c r="DP1465" s="632">
        <f t="shared" si="1255"/>
        <v>-2</v>
      </c>
      <c r="DQ1465" s="632">
        <f t="shared" si="1255"/>
        <v>4635</v>
      </c>
      <c r="DR1465" s="632">
        <f t="shared" si="1255"/>
        <v>5759</v>
      </c>
      <c r="DS1465" s="632">
        <f t="shared" si="1255"/>
        <v>6415</v>
      </c>
      <c r="DT1465" s="632">
        <f t="shared" si="1255"/>
        <v>0</v>
      </c>
      <c r="DU1465" s="632">
        <f t="shared" si="1255"/>
        <v>667.19271970841976</v>
      </c>
      <c r="DV1465" s="632">
        <f t="shared" si="1255"/>
        <v>1216.8531220391737</v>
      </c>
      <c r="DW1465" s="632">
        <f t="shared" si="1255"/>
        <v>1792.1909518948519</v>
      </c>
      <c r="DX1465" s="634">
        <f t="shared" si="1154"/>
        <v>0.50967343963212886</v>
      </c>
      <c r="DY1465" s="634">
        <f t="shared" si="1154"/>
        <v>0.46798519144284045</v>
      </c>
      <c r="DZ1465" s="634">
        <f t="shared" si="1154"/>
        <v>0.46581201429462815</v>
      </c>
      <c r="EA1465" s="634">
        <f t="shared" si="1154"/>
        <v>0.46379731062769325</v>
      </c>
      <c r="EB1465" s="634">
        <f t="shared" si="1154"/>
        <v>0.4833144297416509</v>
      </c>
      <c r="EC1465" s="634">
        <f t="shared" si="1148"/>
        <v>0.48183699275778824</v>
      </c>
      <c r="ED1465" s="634">
        <f t="shared" si="1148"/>
        <v>0.48006901412895964</v>
      </c>
      <c r="EE1465" s="634">
        <f t="shared" si="1148"/>
        <v>0.47787148439011179</v>
      </c>
      <c r="EF1465" s="635"/>
      <c r="EG1465" s="632">
        <f t="shared" si="1256"/>
        <v>53427</v>
      </c>
      <c r="EH1465" s="632">
        <f t="shared" si="1256"/>
        <v>26320</v>
      </c>
      <c r="EI1465" s="632">
        <f t="shared" si="1256"/>
        <v>27106</v>
      </c>
      <c r="EJ1465" s="632">
        <f t="shared" si="1256"/>
        <v>2641</v>
      </c>
      <c r="EK1465" s="632">
        <f t="shared" si="1256"/>
        <v>26324</v>
      </c>
      <c r="EL1465" s="632">
        <f t="shared" si="1256"/>
        <v>41814</v>
      </c>
      <c r="EM1465" s="632">
        <f t="shared" si="1256"/>
        <v>41814</v>
      </c>
      <c r="EN1465" s="636">
        <f t="shared" si="1102"/>
        <v>0.49263481011473598</v>
      </c>
      <c r="EO1465" s="632">
        <f t="shared" si="1103"/>
        <v>9.7432302811185707</v>
      </c>
      <c r="EP1465" s="636">
        <f t="shared" si="1104"/>
        <v>0.49270967862691151</v>
      </c>
      <c r="EQ1465" s="632">
        <f t="shared" si="1105"/>
        <v>629549.91151289036</v>
      </c>
      <c r="ER1465" s="632">
        <f t="shared" si="1106"/>
        <v>5263.3886577063504</v>
      </c>
      <c r="ES1465" s="637"/>
      <c r="ET1465" s="632">
        <f t="shared" si="1257"/>
        <v>72294</v>
      </c>
      <c r="EU1465" s="632">
        <f t="shared" si="1257"/>
        <v>33989</v>
      </c>
      <c r="EV1465" s="632">
        <f t="shared" si="1257"/>
        <v>38304</v>
      </c>
      <c r="EW1465" s="632">
        <f t="shared" si="1257"/>
        <v>4785</v>
      </c>
      <c r="EX1465" s="632">
        <f t="shared" si="1257"/>
        <v>61095</v>
      </c>
      <c r="EY1465" s="632">
        <f t="shared" si="1257"/>
        <v>51510</v>
      </c>
      <c r="EZ1465" s="632">
        <f t="shared" si="1257"/>
        <v>51487</v>
      </c>
      <c r="FA1465" s="636">
        <f t="shared" si="1224"/>
        <v>0.47014966663900187</v>
      </c>
      <c r="FB1465" s="278">
        <f t="shared" si="1225"/>
        <v>12.492167919799499</v>
      </c>
      <c r="FC1465" s="636">
        <f t="shared" si="1226"/>
        <v>0.84509087891111301</v>
      </c>
      <c r="FD1465" s="632">
        <f t="shared" si="1227"/>
        <v>1186080.3727431567</v>
      </c>
      <c r="FE1465" s="632">
        <f t="shared" si="1228"/>
        <v>7744.67341270612</v>
      </c>
      <c r="FF1465" s="632">
        <f>FF1234</f>
        <v>38304</v>
      </c>
      <c r="FG1465" s="278">
        <f t="shared" si="1126"/>
        <v>17.267126148705096</v>
      </c>
      <c r="FH1465" s="632">
        <f t="shared" si="1258"/>
        <v>6614</v>
      </c>
      <c r="FI1465" s="632">
        <f t="shared" si="1258"/>
        <v>38304</v>
      </c>
      <c r="FJ1465" s="632">
        <f t="shared" si="1258"/>
        <v>63</v>
      </c>
      <c r="FK1465" s="632">
        <f t="shared" si="1229"/>
        <v>31627</v>
      </c>
      <c r="FL1465" s="632">
        <f>FL1234</f>
        <v>12996</v>
      </c>
      <c r="FM1465" s="632">
        <f t="shared" si="1230"/>
        <v>18568</v>
      </c>
      <c r="FN1465" s="635"/>
      <c r="FO1465" s="413">
        <v>5788</v>
      </c>
      <c r="FP1465" s="413">
        <v>6264</v>
      </c>
      <c r="FQ1465" s="413">
        <v>6893</v>
      </c>
      <c r="FR1465" s="413">
        <v>7494</v>
      </c>
      <c r="FS1465" s="413">
        <f t="shared" si="1236"/>
        <v>785</v>
      </c>
      <c r="FT1465" s="413">
        <f t="shared" si="1236"/>
        <v>957</v>
      </c>
      <c r="FU1465" s="413">
        <f t="shared" si="1236"/>
        <v>1016</v>
      </c>
      <c r="FV1465" s="413">
        <f t="shared" si="1236"/>
        <v>1094</v>
      </c>
      <c r="FW1465" s="635"/>
      <c r="FX1465" s="635"/>
      <c r="FY1465" s="635"/>
    </row>
    <row r="1466" spans="1:181" s="638" customFormat="1">
      <c r="A1466" s="394"/>
      <c r="B1466" s="395"/>
      <c r="C1466" s="394"/>
      <c r="D1466" s="394"/>
      <c r="E1466" s="395"/>
      <c r="F1466" s="395"/>
      <c r="G1466" s="395" t="s">
        <v>2975</v>
      </c>
      <c r="H1466" s="395" t="s">
        <v>3162</v>
      </c>
      <c r="I1466" s="395"/>
      <c r="J1466" s="631"/>
      <c r="K1466" s="395"/>
      <c r="L1466" s="396"/>
      <c r="M1466" s="396"/>
      <c r="N1466" s="396"/>
      <c r="O1466" s="632">
        <f t="shared" si="1253"/>
        <v>21513</v>
      </c>
      <c r="P1466" s="632">
        <f t="shared" si="1253"/>
        <v>30191</v>
      </c>
      <c r="Q1466" s="632">
        <f t="shared" si="1253"/>
        <v>32024</v>
      </c>
      <c r="R1466" s="632">
        <f t="shared" si="1253"/>
        <v>34252</v>
      </c>
      <c r="S1466" s="632">
        <f t="shared" si="1253"/>
        <v>31621</v>
      </c>
      <c r="T1466" s="632">
        <f t="shared" si="1253"/>
        <v>33770</v>
      </c>
      <c r="U1466" s="632">
        <f t="shared" si="1253"/>
        <v>36347</v>
      </c>
      <c r="V1466" s="632">
        <f t="shared" si="1253"/>
        <v>39366</v>
      </c>
      <c r="W1466" s="632">
        <f t="shared" si="1253"/>
        <v>11669</v>
      </c>
      <c r="X1466" s="632">
        <f t="shared" si="1253"/>
        <v>16142</v>
      </c>
      <c r="Y1466" s="632">
        <f t="shared" si="1253"/>
        <v>17048</v>
      </c>
      <c r="Z1466" s="632">
        <f t="shared" si="1253"/>
        <v>18204</v>
      </c>
      <c r="AA1466" s="632">
        <f t="shared" si="1253"/>
        <v>16964</v>
      </c>
      <c r="AB1466" s="632">
        <f t="shared" si="1253"/>
        <v>18132</v>
      </c>
      <c r="AC1466" s="632">
        <f t="shared" si="1253"/>
        <v>19535</v>
      </c>
      <c r="AD1466" s="632">
        <f t="shared" si="1253"/>
        <v>21120</v>
      </c>
      <c r="AE1466" s="632">
        <f t="shared" si="1253"/>
        <v>185</v>
      </c>
      <c r="AF1466" s="632">
        <f t="shared" si="1253"/>
        <v>197</v>
      </c>
      <c r="AG1466" s="632">
        <f t="shared" si="1253"/>
        <v>191</v>
      </c>
      <c r="AH1466" s="632">
        <f t="shared" si="1253"/>
        <v>201</v>
      </c>
      <c r="AI1466" s="632">
        <f t="shared" si="1253"/>
        <v>205</v>
      </c>
      <c r="AJ1466" s="632">
        <f t="shared" si="1253"/>
        <v>196</v>
      </c>
      <c r="AK1466" s="632">
        <f t="shared" si="1253"/>
        <v>207</v>
      </c>
      <c r="AL1466" s="632">
        <f t="shared" si="1253"/>
        <v>222</v>
      </c>
      <c r="AM1466" s="632">
        <f t="shared" si="1253"/>
        <v>9845</v>
      </c>
      <c r="AN1466" s="632">
        <f t="shared" si="1253"/>
        <v>14049</v>
      </c>
      <c r="AO1466" s="632">
        <f t="shared" si="1253"/>
        <v>14976</v>
      </c>
      <c r="AP1466" s="632">
        <f t="shared" si="1253"/>
        <v>16049</v>
      </c>
      <c r="AQ1466" s="632">
        <f t="shared" si="1253"/>
        <v>14657</v>
      </c>
      <c r="AR1466" s="632">
        <f t="shared" si="1253"/>
        <v>15635</v>
      </c>
      <c r="AS1466" s="632">
        <f t="shared" si="1253"/>
        <v>16813</v>
      </c>
      <c r="AT1466" s="632">
        <f t="shared" si="1253"/>
        <v>18243</v>
      </c>
      <c r="AU1466" s="632">
        <f t="shared" si="1253"/>
        <v>4310</v>
      </c>
      <c r="AV1466" s="632">
        <f t="shared" si="1253"/>
        <v>6479</v>
      </c>
      <c r="AW1466" s="632">
        <f t="shared" si="1253"/>
        <v>6970</v>
      </c>
      <c r="AX1466" s="632">
        <f t="shared" si="1253"/>
        <v>7496</v>
      </c>
      <c r="AY1466" s="274">
        <f t="shared" si="1253"/>
        <v>6643</v>
      </c>
      <c r="AZ1466" s="274">
        <f t="shared" si="1253"/>
        <v>7135</v>
      </c>
      <c r="BA1466" s="274">
        <f t="shared" si="1253"/>
        <v>7708</v>
      </c>
      <c r="BB1466" s="274">
        <f t="shared" si="1253"/>
        <v>8413</v>
      </c>
      <c r="BC1466" s="632">
        <f t="shared" si="1253"/>
        <v>5457</v>
      </c>
      <c r="BD1466" s="632">
        <f t="shared" si="1218"/>
        <v>7241</v>
      </c>
      <c r="BE1466" s="632">
        <f t="shared" si="1218"/>
        <v>7427</v>
      </c>
      <c r="BF1466" s="632">
        <f t="shared" si="1218"/>
        <v>8012</v>
      </c>
      <c r="BG1466" s="632">
        <f t="shared" si="1218"/>
        <v>7750</v>
      </c>
      <c r="BH1466" s="632">
        <f t="shared" si="1218"/>
        <v>7947</v>
      </c>
      <c r="BI1466" s="632">
        <f t="shared" si="1218"/>
        <v>8604</v>
      </c>
      <c r="BJ1466" s="632">
        <f t="shared" si="1218"/>
        <v>9575</v>
      </c>
      <c r="BK1466" s="632">
        <f t="shared" si="1254"/>
        <v>78</v>
      </c>
      <c r="BL1466" s="632">
        <f t="shared" si="1254"/>
        <v>329</v>
      </c>
      <c r="BM1466" s="632">
        <f t="shared" si="1254"/>
        <v>579</v>
      </c>
      <c r="BN1466" s="632">
        <f t="shared" si="1254"/>
        <v>541</v>
      </c>
      <c r="BO1466" s="632">
        <f t="shared" si="1254"/>
        <v>264</v>
      </c>
      <c r="BP1466" s="632">
        <f t="shared" si="1254"/>
        <v>553</v>
      </c>
      <c r="BQ1466" s="632">
        <f t="shared" si="1254"/>
        <v>501</v>
      </c>
      <c r="BR1466" s="632">
        <f t="shared" si="1254"/>
        <v>255</v>
      </c>
      <c r="BS1466" s="632">
        <f t="shared" si="1254"/>
        <v>83</v>
      </c>
      <c r="BT1466" s="632">
        <f t="shared" si="1254"/>
        <v>329</v>
      </c>
      <c r="BU1466" s="632">
        <f t="shared" si="1254"/>
        <v>579</v>
      </c>
      <c r="BV1466" s="632">
        <f t="shared" si="1254"/>
        <v>541</v>
      </c>
      <c r="BW1466" s="632">
        <f t="shared" si="1254"/>
        <v>264</v>
      </c>
      <c r="BX1466" s="632">
        <f t="shared" si="1254"/>
        <v>553</v>
      </c>
      <c r="BY1466" s="632">
        <f t="shared" si="1254"/>
        <v>501</v>
      </c>
      <c r="BZ1466" s="632">
        <f t="shared" si="1254"/>
        <v>255</v>
      </c>
      <c r="CA1466" s="632">
        <f t="shared" si="1254"/>
        <v>5</v>
      </c>
      <c r="CB1466" s="632">
        <f t="shared" si="1254"/>
        <v>0</v>
      </c>
      <c r="CC1466" s="632">
        <f t="shared" si="1254"/>
        <v>0</v>
      </c>
      <c r="CD1466" s="632">
        <f t="shared" si="1254"/>
        <v>0</v>
      </c>
      <c r="CE1466" s="632">
        <f t="shared" si="1254"/>
        <v>0</v>
      </c>
      <c r="CF1466" s="632">
        <f t="shared" si="1254"/>
        <v>0</v>
      </c>
      <c r="CG1466" s="632">
        <f t="shared" si="1254"/>
        <v>0</v>
      </c>
      <c r="CH1466" s="632">
        <f t="shared" si="1254"/>
        <v>0</v>
      </c>
      <c r="CI1466" s="633"/>
      <c r="CJ1466" s="632">
        <f t="shared" si="1255"/>
        <v>5458</v>
      </c>
      <c r="CK1466" s="632">
        <f t="shared" si="1255"/>
        <v>7752</v>
      </c>
      <c r="CL1466" s="632">
        <f t="shared" si="1255"/>
        <v>8209</v>
      </c>
      <c r="CM1466" s="632">
        <f t="shared" si="1255"/>
        <v>8747</v>
      </c>
      <c r="CN1466" s="632">
        <f t="shared" si="1255"/>
        <v>7750</v>
      </c>
      <c r="CO1466" s="632">
        <f t="shared" si="1255"/>
        <v>8256.6973569945294</v>
      </c>
      <c r="CP1466" s="632">
        <f t="shared" si="1255"/>
        <v>8887.2984688608958</v>
      </c>
      <c r="CQ1466" s="632">
        <f t="shared" si="1255"/>
        <v>9559.3766526549716</v>
      </c>
      <c r="CR1466" s="632">
        <f t="shared" si="1255"/>
        <v>4793</v>
      </c>
      <c r="CS1466" s="632">
        <f t="shared" si="1255"/>
        <v>6785</v>
      </c>
      <c r="CT1466" s="632">
        <f t="shared" si="1255"/>
        <v>7178</v>
      </c>
      <c r="CU1466" s="632">
        <f t="shared" si="1255"/>
        <v>7676</v>
      </c>
      <c r="CV1466" s="632">
        <f t="shared" si="1255"/>
        <v>6877</v>
      </c>
      <c r="CW1466" s="632">
        <f t="shared" si="1255"/>
        <v>7326.6973569945294</v>
      </c>
      <c r="CX1466" s="632">
        <f t="shared" si="1255"/>
        <v>7861.2984688608967</v>
      </c>
      <c r="CY1466" s="632">
        <f t="shared" si="1255"/>
        <v>8523.3766526549698</v>
      </c>
      <c r="CZ1466" s="632">
        <f t="shared" si="1255"/>
        <v>186</v>
      </c>
      <c r="DA1466" s="632">
        <f t="shared" si="1255"/>
        <v>199</v>
      </c>
      <c r="DB1466" s="632">
        <f t="shared" si="1255"/>
        <v>212</v>
      </c>
      <c r="DC1466" s="632">
        <f t="shared" si="1255"/>
        <v>215</v>
      </c>
      <c r="DD1466" s="632">
        <f t="shared" si="1255"/>
        <v>94</v>
      </c>
      <c r="DE1466" s="632">
        <f t="shared" si="1255"/>
        <v>73</v>
      </c>
      <c r="DF1466" s="632">
        <f t="shared" si="1255"/>
        <v>111</v>
      </c>
      <c r="DG1466" s="632">
        <f t="shared" si="1255"/>
        <v>70</v>
      </c>
      <c r="DH1466" s="632">
        <f t="shared" si="1255"/>
        <v>479</v>
      </c>
      <c r="DI1466" s="632">
        <f t="shared" si="1255"/>
        <v>768</v>
      </c>
      <c r="DJ1466" s="632">
        <f t="shared" si="1255"/>
        <v>819</v>
      </c>
      <c r="DK1466" s="632">
        <f t="shared" si="1255"/>
        <v>856</v>
      </c>
      <c r="DL1466" s="632">
        <f t="shared" si="1255"/>
        <v>779</v>
      </c>
      <c r="DM1466" s="632">
        <f t="shared" si="1255"/>
        <v>857</v>
      </c>
      <c r="DN1466" s="632">
        <f t="shared" si="1255"/>
        <v>915</v>
      </c>
      <c r="DO1466" s="632">
        <f t="shared" si="1255"/>
        <v>966</v>
      </c>
      <c r="DP1466" s="632">
        <f t="shared" si="1255"/>
        <v>-1</v>
      </c>
      <c r="DQ1466" s="632">
        <f t="shared" si="1255"/>
        <v>-511</v>
      </c>
      <c r="DR1466" s="632">
        <f t="shared" si="1255"/>
        <v>-782</v>
      </c>
      <c r="DS1466" s="632">
        <f t="shared" si="1255"/>
        <v>-735</v>
      </c>
      <c r="DT1466" s="632">
        <f t="shared" si="1255"/>
        <v>0</v>
      </c>
      <c r="DU1466" s="632">
        <f t="shared" si="1255"/>
        <v>-309.69735699452957</v>
      </c>
      <c r="DV1466" s="632">
        <f t="shared" si="1255"/>
        <v>-283.2984688608982</v>
      </c>
      <c r="DW1466" s="632">
        <f t="shared" si="1255"/>
        <v>15.623347345030069</v>
      </c>
      <c r="DX1466" s="634">
        <f t="shared" si="1154"/>
        <v>0.54241621345233115</v>
      </c>
      <c r="DY1466" s="634">
        <f t="shared" si="1154"/>
        <v>0.53466264780894968</v>
      </c>
      <c r="DZ1466" s="634">
        <f t="shared" si="1154"/>
        <v>0.53235073694728952</v>
      </c>
      <c r="EA1466" s="634">
        <f t="shared" si="1154"/>
        <v>0.53147261473782548</v>
      </c>
      <c r="EB1466" s="634">
        <f t="shared" si="1154"/>
        <v>0.53647892223522342</v>
      </c>
      <c r="EC1466" s="634">
        <f t="shared" si="1148"/>
        <v>0.53692626591649395</v>
      </c>
      <c r="ED1466" s="634">
        <f t="shared" si="1148"/>
        <v>0.53745838721214956</v>
      </c>
      <c r="EE1466" s="634">
        <f t="shared" si="1148"/>
        <v>0.53650358177107149</v>
      </c>
      <c r="EF1466" s="635"/>
      <c r="EG1466" s="632">
        <f t="shared" si="1256"/>
        <v>21529</v>
      </c>
      <c r="EH1466" s="632">
        <f t="shared" si="1256"/>
        <v>9666</v>
      </c>
      <c r="EI1466" s="632">
        <f t="shared" si="1256"/>
        <v>11866</v>
      </c>
      <c r="EJ1466" s="632">
        <f t="shared" si="1256"/>
        <v>4185</v>
      </c>
      <c r="EK1466" s="632">
        <f t="shared" si="1256"/>
        <v>2767</v>
      </c>
      <c r="EL1466" s="632">
        <f t="shared" si="1256"/>
        <v>74752</v>
      </c>
      <c r="EM1466" s="632">
        <f t="shared" si="1256"/>
        <v>74730</v>
      </c>
      <c r="EN1466" s="636">
        <f t="shared" si="1102"/>
        <v>0.44897580008360816</v>
      </c>
      <c r="EO1466" s="632">
        <f t="shared" si="1103"/>
        <v>35.268835327827411</v>
      </c>
      <c r="EP1466" s="636">
        <f t="shared" si="1104"/>
        <v>0.12852431603883135</v>
      </c>
      <c r="EQ1466" s="632">
        <f t="shared" si="1105"/>
        <v>37015.732020547948</v>
      </c>
      <c r="ER1466" s="632">
        <f t="shared" si="1106"/>
        <v>4666.8004817342435</v>
      </c>
      <c r="ES1466" s="637"/>
      <c r="ET1466" s="632">
        <f t="shared" si="1257"/>
        <v>36952</v>
      </c>
      <c r="EU1466" s="632">
        <f t="shared" si="1257"/>
        <v>19918</v>
      </c>
      <c r="EV1466" s="632">
        <f t="shared" si="1257"/>
        <v>17035</v>
      </c>
      <c r="EW1466" s="632">
        <f t="shared" si="1257"/>
        <v>7107</v>
      </c>
      <c r="EX1466" s="632">
        <f t="shared" si="1257"/>
        <v>11862</v>
      </c>
      <c r="EY1466" s="632">
        <f t="shared" si="1257"/>
        <v>114502</v>
      </c>
      <c r="EZ1466" s="632">
        <f t="shared" si="1257"/>
        <v>114050</v>
      </c>
      <c r="FA1466" s="636">
        <f t="shared" si="1224"/>
        <v>0.53902359818142453</v>
      </c>
      <c r="FB1466" s="278">
        <f t="shared" si="1225"/>
        <v>41.719988259465808</v>
      </c>
      <c r="FC1466" s="636">
        <f t="shared" si="1226"/>
        <v>0.32101104135094177</v>
      </c>
      <c r="FD1466" s="632">
        <f t="shared" si="1227"/>
        <v>103596.44373024051</v>
      </c>
      <c r="FE1466" s="632">
        <f t="shared" si="1228"/>
        <v>5192.8978518193771</v>
      </c>
      <c r="FF1466" s="632">
        <f>FF1235</f>
        <v>17035</v>
      </c>
      <c r="FG1466" s="278">
        <f t="shared" si="1126"/>
        <v>45.770472556501318</v>
      </c>
      <c r="FH1466" s="632">
        <f t="shared" si="1258"/>
        <v>7797</v>
      </c>
      <c r="FI1466" s="632">
        <f t="shared" si="1258"/>
        <v>17035</v>
      </c>
      <c r="FJ1466" s="632">
        <f t="shared" si="1258"/>
        <v>45</v>
      </c>
      <c r="FK1466" s="632">
        <f t="shared" si="1229"/>
        <v>9193</v>
      </c>
      <c r="FL1466" s="632">
        <f>FL1235</f>
        <v>1953</v>
      </c>
      <c r="FM1466" s="632">
        <f t="shared" si="1230"/>
        <v>7195</v>
      </c>
      <c r="FN1466" s="635"/>
      <c r="FO1466" s="413">
        <v>7429</v>
      </c>
      <c r="FP1466" s="413">
        <v>8092</v>
      </c>
      <c r="FQ1466" s="413">
        <v>8724</v>
      </c>
      <c r="FR1466" s="413">
        <v>9493</v>
      </c>
      <c r="FS1466" s="413">
        <f t="shared" si="1236"/>
        <v>-786</v>
      </c>
      <c r="FT1466" s="413">
        <f t="shared" si="1236"/>
        <v>-957</v>
      </c>
      <c r="FU1466" s="413">
        <f t="shared" si="1236"/>
        <v>-1016</v>
      </c>
      <c r="FV1466" s="413">
        <f t="shared" si="1236"/>
        <v>-1080</v>
      </c>
      <c r="FW1466" s="635"/>
      <c r="FX1466" s="635"/>
      <c r="FY1466" s="635"/>
    </row>
    <row r="1467" spans="1:181" s="325" customFormat="1">
      <c r="A1467" s="294"/>
      <c r="B1467" s="295"/>
      <c r="C1467" s="294"/>
      <c r="D1467" s="294"/>
      <c r="E1467" s="295"/>
      <c r="F1467" s="558" t="s">
        <v>2976</v>
      </c>
      <c r="G1467" s="543" t="s">
        <v>2850</v>
      </c>
      <c r="H1467" s="558"/>
      <c r="I1467" s="295"/>
      <c r="J1467" s="559"/>
      <c r="K1467" s="295"/>
      <c r="L1467" s="328"/>
      <c r="M1467" s="328"/>
      <c r="N1467" s="328"/>
      <c r="O1467" s="273">
        <f t="shared" ref="O1467:BC1467" si="1259">SUM(O1468:O1469)</f>
        <v>66930</v>
      </c>
      <c r="P1467" s="273">
        <f t="shared" si="1259"/>
        <v>84931</v>
      </c>
      <c r="Q1467" s="273">
        <f t="shared" si="1259"/>
        <v>87174</v>
      </c>
      <c r="R1467" s="273">
        <f t="shared" si="1259"/>
        <v>92022</v>
      </c>
      <c r="S1467" s="272">
        <f>SUM(S1468:S1469)</f>
        <v>90175</v>
      </c>
      <c r="T1467" s="272">
        <f>SUM(T1468:T1469)</f>
        <v>90718</v>
      </c>
      <c r="U1467" s="272">
        <f>SUM(U1468:U1469)</f>
        <v>96645</v>
      </c>
      <c r="V1467" s="272">
        <f>SUM(V1468:V1469)</f>
        <v>101421</v>
      </c>
      <c r="W1467" s="273">
        <f t="shared" si="1259"/>
        <v>19246</v>
      </c>
      <c r="X1467" s="273">
        <f t="shared" si="1259"/>
        <v>27876</v>
      </c>
      <c r="Y1467" s="273">
        <f t="shared" si="1259"/>
        <v>28759</v>
      </c>
      <c r="Z1467" s="273">
        <f t="shared" si="1259"/>
        <v>29955</v>
      </c>
      <c r="AA1467" s="272">
        <f>SUM(AA1468:AA1469)</f>
        <v>30158</v>
      </c>
      <c r="AB1467" s="272">
        <f>SUM(AB1468:AB1469)</f>
        <v>29209</v>
      </c>
      <c r="AC1467" s="272">
        <f>SUM(AC1468:AC1469)</f>
        <v>31253</v>
      </c>
      <c r="AD1467" s="272">
        <f>SUM(AD1468:AD1469)</f>
        <v>33273</v>
      </c>
      <c r="AE1467" s="273">
        <f t="shared" si="1259"/>
        <v>4148</v>
      </c>
      <c r="AF1467" s="273">
        <f t="shared" si="1259"/>
        <v>4824</v>
      </c>
      <c r="AG1467" s="273">
        <f t="shared" si="1259"/>
        <v>4649</v>
      </c>
      <c r="AH1467" s="273">
        <f t="shared" si="1259"/>
        <v>4653</v>
      </c>
      <c r="AI1467" s="272">
        <f t="shared" si="1259"/>
        <v>4827</v>
      </c>
      <c r="AJ1467" s="272">
        <f t="shared" si="1259"/>
        <v>4647</v>
      </c>
      <c r="AK1467" s="272">
        <f t="shared" si="1259"/>
        <v>4625</v>
      </c>
      <c r="AL1467" s="272">
        <f t="shared" si="1259"/>
        <v>4918</v>
      </c>
      <c r="AM1467" s="273">
        <f t="shared" si="1259"/>
        <v>47686</v>
      </c>
      <c r="AN1467" s="273">
        <f t="shared" si="1259"/>
        <v>57057</v>
      </c>
      <c r="AO1467" s="273">
        <f t="shared" si="1259"/>
        <v>58414</v>
      </c>
      <c r="AP1467" s="273">
        <f t="shared" si="1259"/>
        <v>62068</v>
      </c>
      <c r="AQ1467" s="272">
        <f t="shared" si="1259"/>
        <v>60018</v>
      </c>
      <c r="AR1467" s="272">
        <f t="shared" si="1259"/>
        <v>61507</v>
      </c>
      <c r="AS1467" s="272">
        <f t="shared" si="1259"/>
        <v>65392</v>
      </c>
      <c r="AT1467" s="272">
        <f t="shared" si="1259"/>
        <v>68150</v>
      </c>
      <c r="AU1467" s="273">
        <f t="shared" si="1259"/>
        <v>13770</v>
      </c>
      <c r="AV1467" s="273">
        <f t="shared" si="1259"/>
        <v>19938</v>
      </c>
      <c r="AW1467" s="273">
        <f t="shared" si="1259"/>
        <v>20482</v>
      </c>
      <c r="AX1467" s="273">
        <f t="shared" si="1259"/>
        <v>21892</v>
      </c>
      <c r="AY1467" s="272">
        <f t="shared" si="1259"/>
        <v>22001</v>
      </c>
      <c r="AZ1467" s="272">
        <f t="shared" si="1259"/>
        <v>22700</v>
      </c>
      <c r="BA1467" s="272">
        <f t="shared" si="1259"/>
        <v>24455</v>
      </c>
      <c r="BB1467" s="272">
        <f t="shared" si="1259"/>
        <v>26129</v>
      </c>
      <c r="BC1467" s="273">
        <f t="shared" si="1259"/>
        <v>33866</v>
      </c>
      <c r="BD1467" s="273">
        <f t="shared" si="1218"/>
        <v>37221.175523896651</v>
      </c>
      <c r="BE1467" s="273">
        <f t="shared" si="1218"/>
        <v>38258.467521999999</v>
      </c>
      <c r="BF1467" s="273">
        <f t="shared" si="1218"/>
        <v>40506.435563999999</v>
      </c>
      <c r="BG1467" s="272">
        <f t="shared" si="1218"/>
        <v>38758</v>
      </c>
      <c r="BH1467" s="272">
        <f t="shared" si="1218"/>
        <v>39862</v>
      </c>
      <c r="BI1467" s="272">
        <f t="shared" si="1218"/>
        <v>41950</v>
      </c>
      <c r="BJ1467" s="272">
        <f t="shared" si="1218"/>
        <v>43146</v>
      </c>
      <c r="BK1467" s="273">
        <f t="shared" ref="BK1467:CH1467" si="1260">SUM(BK1468:BK1469)</f>
        <v>50</v>
      </c>
      <c r="BL1467" s="273">
        <f t="shared" si="1260"/>
        <v>-102.17552389664843</v>
      </c>
      <c r="BM1467" s="273">
        <f t="shared" si="1260"/>
        <v>-326.46752200000003</v>
      </c>
      <c r="BN1467" s="273">
        <f t="shared" si="1260"/>
        <v>-330.43556399999966</v>
      </c>
      <c r="BO1467" s="272">
        <f t="shared" si="1260"/>
        <v>-741</v>
      </c>
      <c r="BP1467" s="272">
        <f t="shared" si="1260"/>
        <v>-1055</v>
      </c>
      <c r="BQ1467" s="272">
        <f t="shared" si="1260"/>
        <v>-1013</v>
      </c>
      <c r="BR1467" s="272">
        <f t="shared" si="1260"/>
        <v>-1125</v>
      </c>
      <c r="BS1467" s="273">
        <f t="shared" si="1260"/>
        <v>1337</v>
      </c>
      <c r="BT1467" s="273">
        <f t="shared" si="1260"/>
        <v>1901</v>
      </c>
      <c r="BU1467" s="273">
        <f t="shared" si="1260"/>
        <v>2036</v>
      </c>
      <c r="BV1467" s="273">
        <f t="shared" si="1260"/>
        <v>2189</v>
      </c>
      <c r="BW1467" s="272">
        <f t="shared" si="1260"/>
        <v>1426</v>
      </c>
      <c r="BX1467" s="272">
        <f t="shared" si="1260"/>
        <v>1307</v>
      </c>
      <c r="BY1467" s="272">
        <f t="shared" si="1260"/>
        <v>1506</v>
      </c>
      <c r="BZ1467" s="272">
        <f t="shared" si="1260"/>
        <v>1073</v>
      </c>
      <c r="CA1467" s="273">
        <f t="shared" si="1260"/>
        <v>1287</v>
      </c>
      <c r="CB1467" s="273">
        <f t="shared" si="1260"/>
        <v>2003.1755238966484</v>
      </c>
      <c r="CC1467" s="273">
        <f t="shared" si="1260"/>
        <v>2362.4675219999999</v>
      </c>
      <c r="CD1467" s="273">
        <f t="shared" si="1260"/>
        <v>2519.4355639999994</v>
      </c>
      <c r="CE1467" s="272">
        <f t="shared" si="1260"/>
        <v>2167</v>
      </c>
      <c r="CF1467" s="272">
        <f t="shared" si="1260"/>
        <v>2362</v>
      </c>
      <c r="CG1467" s="272">
        <f t="shared" si="1260"/>
        <v>2519</v>
      </c>
      <c r="CH1467" s="272">
        <f t="shared" si="1260"/>
        <v>2198</v>
      </c>
      <c r="CI1467" s="560"/>
      <c r="CJ1467" s="273">
        <f t="shared" ref="CJ1467:DW1467" si="1261">SUM(CJ1468:CJ1469)</f>
        <v>33867</v>
      </c>
      <c r="CK1467" s="273">
        <f t="shared" si="1261"/>
        <v>41650</v>
      </c>
      <c r="CL1467" s="273">
        <f t="shared" si="1261"/>
        <v>42791</v>
      </c>
      <c r="CM1467" s="273">
        <f t="shared" si="1261"/>
        <v>45401</v>
      </c>
      <c r="CN1467" s="272">
        <f t="shared" si="1261"/>
        <v>38758</v>
      </c>
      <c r="CO1467" s="272">
        <f t="shared" si="1261"/>
        <v>40203.311976381796</v>
      </c>
      <c r="CP1467" s="272">
        <f t="shared" si="1261"/>
        <v>42983.741815149478</v>
      </c>
      <c r="CQ1467" s="272">
        <f t="shared" si="1261"/>
        <v>45123.303472545689</v>
      </c>
      <c r="CR1467" s="273">
        <f t="shared" si="1261"/>
        <v>31314</v>
      </c>
      <c r="CS1467" s="273">
        <f t="shared" si="1261"/>
        <v>38026</v>
      </c>
      <c r="CT1467" s="273">
        <f t="shared" si="1261"/>
        <v>38841</v>
      </c>
      <c r="CU1467" s="273">
        <f t="shared" si="1261"/>
        <v>41100</v>
      </c>
      <c r="CV1467" s="272">
        <f t="shared" si="1261"/>
        <v>34979</v>
      </c>
      <c r="CW1467" s="272">
        <f t="shared" si="1261"/>
        <v>35829.311976381796</v>
      </c>
      <c r="CX1467" s="272">
        <f t="shared" si="1261"/>
        <v>38059.741815149478</v>
      </c>
      <c r="CY1467" s="272">
        <f t="shared" si="1261"/>
        <v>39877.303472545682</v>
      </c>
      <c r="CZ1467" s="273">
        <f t="shared" si="1261"/>
        <v>148</v>
      </c>
      <c r="DA1467" s="273">
        <f t="shared" si="1261"/>
        <v>162</v>
      </c>
      <c r="DB1467" s="273">
        <f t="shared" si="1261"/>
        <v>173</v>
      </c>
      <c r="DC1467" s="273">
        <f t="shared" si="1261"/>
        <v>176</v>
      </c>
      <c r="DD1467" s="272">
        <f t="shared" si="1261"/>
        <v>179</v>
      </c>
      <c r="DE1467" s="272">
        <f t="shared" si="1261"/>
        <v>191</v>
      </c>
      <c r="DF1467" s="272">
        <f t="shared" si="1261"/>
        <v>173</v>
      </c>
      <c r="DG1467" s="272">
        <f t="shared" si="1261"/>
        <v>171</v>
      </c>
      <c r="DH1467" s="273">
        <f t="shared" si="1261"/>
        <v>2405</v>
      </c>
      <c r="DI1467" s="273">
        <f t="shared" si="1261"/>
        <v>3462</v>
      </c>
      <c r="DJ1467" s="273">
        <f t="shared" si="1261"/>
        <v>3777</v>
      </c>
      <c r="DK1467" s="273">
        <f t="shared" si="1261"/>
        <v>4125</v>
      </c>
      <c r="DL1467" s="272">
        <f t="shared" si="1261"/>
        <v>3600</v>
      </c>
      <c r="DM1467" s="272">
        <f t="shared" si="1261"/>
        <v>4183</v>
      </c>
      <c r="DN1467" s="272">
        <f t="shared" si="1261"/>
        <v>4751</v>
      </c>
      <c r="DO1467" s="272">
        <f t="shared" si="1261"/>
        <v>5075</v>
      </c>
      <c r="DP1467" s="273">
        <f t="shared" si="1261"/>
        <v>-1</v>
      </c>
      <c r="DQ1467" s="273">
        <f t="shared" si="1261"/>
        <v>-4428.8244761033511</v>
      </c>
      <c r="DR1467" s="273">
        <f t="shared" si="1261"/>
        <v>-4532.5324780000001</v>
      </c>
      <c r="DS1467" s="273">
        <f t="shared" si="1261"/>
        <v>-4894.5644360000006</v>
      </c>
      <c r="DT1467" s="272">
        <f t="shared" si="1261"/>
        <v>0</v>
      </c>
      <c r="DU1467" s="272">
        <f t="shared" si="1261"/>
        <v>-341.31197638179515</v>
      </c>
      <c r="DV1467" s="272">
        <f t="shared" si="1261"/>
        <v>-1033.7418151494771</v>
      </c>
      <c r="DW1467" s="272">
        <f t="shared" si="1261"/>
        <v>-1977.3034725456891</v>
      </c>
      <c r="DX1467" s="610">
        <f t="shared" si="1154"/>
        <v>0.287554161063798</v>
      </c>
      <c r="DY1467" s="610">
        <f t="shared" si="1154"/>
        <v>0.32821937808338536</v>
      </c>
      <c r="DZ1467" s="610">
        <f t="shared" si="1154"/>
        <v>0.32990341156766928</v>
      </c>
      <c r="EA1467" s="610">
        <f t="shared" si="1154"/>
        <v>0.32551998435156809</v>
      </c>
      <c r="EB1467" s="611">
        <f t="shared" si="1154"/>
        <v>0.3344385916273912</v>
      </c>
      <c r="EC1467" s="611">
        <f t="shared" si="1148"/>
        <v>0.3219757931171322</v>
      </c>
      <c r="ED1467" s="611">
        <f t="shared" si="1148"/>
        <v>0.32337937813647888</v>
      </c>
      <c r="EE1467" s="611">
        <f t="shared" si="1148"/>
        <v>0.32806815156624369</v>
      </c>
      <c r="EF1467" s="553"/>
      <c r="EG1467" s="273">
        <f t="shared" ref="EG1467:EM1467" si="1262">SUM(EG1468:EG1469)</f>
        <v>125951</v>
      </c>
      <c r="EH1467" s="273">
        <f t="shared" si="1262"/>
        <v>34568</v>
      </c>
      <c r="EI1467" s="273">
        <f t="shared" si="1262"/>
        <v>91386</v>
      </c>
      <c r="EJ1467" s="273">
        <f t="shared" si="1262"/>
        <v>17568</v>
      </c>
      <c r="EK1467" s="273">
        <f t="shared" si="1262"/>
        <v>122377</v>
      </c>
      <c r="EL1467" s="273">
        <f t="shared" si="1262"/>
        <v>213160</v>
      </c>
      <c r="EM1467" s="273">
        <f t="shared" si="1262"/>
        <v>212940</v>
      </c>
      <c r="EN1467" s="612">
        <f t="shared" si="1102"/>
        <v>0.27445593921445643</v>
      </c>
      <c r="EO1467" s="273">
        <f t="shared" si="1103"/>
        <v>19.223951152255271</v>
      </c>
      <c r="EP1467" s="612">
        <f t="shared" si="1104"/>
        <v>0.9716238854792737</v>
      </c>
      <c r="EQ1467" s="273">
        <f t="shared" si="1105"/>
        <v>574108.65077875776</v>
      </c>
      <c r="ER1467" s="273">
        <f t="shared" si="1106"/>
        <v>6875.1761059453374</v>
      </c>
      <c r="ES1467" s="555"/>
      <c r="ET1467" s="272">
        <f t="shared" ref="ET1467:EZ1467" si="1263">SUM(ET1468:ET1469)</f>
        <v>97806</v>
      </c>
      <c r="EU1467" s="272">
        <f t="shared" si="1263"/>
        <v>36586</v>
      </c>
      <c r="EV1467" s="272">
        <f t="shared" si="1263"/>
        <v>61220</v>
      </c>
      <c r="EW1467" s="272">
        <f t="shared" si="1263"/>
        <v>17624</v>
      </c>
      <c r="EX1467" s="272">
        <f t="shared" si="1263"/>
        <v>240259</v>
      </c>
      <c r="EY1467" s="272">
        <f t="shared" si="1263"/>
        <v>286694</v>
      </c>
      <c r="EZ1467" s="272">
        <f t="shared" si="1263"/>
        <v>284822</v>
      </c>
      <c r="FA1467" s="613">
        <f t="shared" si="1224"/>
        <v>0.37406703065251623</v>
      </c>
      <c r="FB1467" s="614">
        <f t="shared" si="1225"/>
        <v>28.787977785037572</v>
      </c>
      <c r="FC1467" s="613">
        <f t="shared" si="1226"/>
        <v>2.4564852872011942</v>
      </c>
      <c r="FD1467" s="272">
        <f t="shared" si="1227"/>
        <v>838032.88523652393</v>
      </c>
      <c r="FE1467" s="272">
        <f t="shared" si="1228"/>
        <v>5156.4368857274603</v>
      </c>
      <c r="FF1467" s="272">
        <f>SUM(FF1468:FF1469)</f>
        <v>61369</v>
      </c>
      <c r="FG1467" s="614">
        <f t="shared" si="1126"/>
        <v>34.848213267284784</v>
      </c>
      <c r="FH1467" s="272">
        <f>SUM(FH1468:FH1469)</f>
        <v>21386</v>
      </c>
      <c r="FI1467" s="272">
        <f>SUM(FI1468:FI1469)</f>
        <v>61369</v>
      </c>
      <c r="FJ1467" s="272">
        <f>SUM(FJ1468:FJ1469)</f>
        <v>558</v>
      </c>
      <c r="FK1467" s="272">
        <f t="shared" si="1229"/>
        <v>39425</v>
      </c>
      <c r="FL1467" s="272">
        <f>SUM(FL1468:FL1469)</f>
        <v>2963</v>
      </c>
      <c r="FM1467" s="272">
        <f t="shared" si="1230"/>
        <v>35904</v>
      </c>
      <c r="FN1467" s="553"/>
      <c r="FO1467" s="413">
        <v>22002</v>
      </c>
      <c r="FP1467" s="413">
        <v>22699</v>
      </c>
      <c r="FQ1467" s="413">
        <v>24454</v>
      </c>
      <c r="FR1467" s="413">
        <v>26011</v>
      </c>
      <c r="FS1467" s="413">
        <f t="shared" si="1236"/>
        <v>-1</v>
      </c>
      <c r="FT1467" s="413">
        <f t="shared" si="1236"/>
        <v>1</v>
      </c>
      <c r="FU1467" s="413">
        <f t="shared" si="1236"/>
        <v>1</v>
      </c>
      <c r="FV1467" s="413">
        <f t="shared" si="1236"/>
        <v>118</v>
      </c>
      <c r="FW1467" s="553"/>
      <c r="FX1467" s="553"/>
      <c r="FY1467" s="553"/>
    </row>
    <row r="1468" spans="1:181">
      <c r="E1468" s="392"/>
      <c r="F1468" s="371"/>
      <c r="G1468" s="371" t="s">
        <v>2977</v>
      </c>
      <c r="H1468" s="381" t="s">
        <v>2978</v>
      </c>
      <c r="I1468" s="392"/>
      <c r="J1468" s="561"/>
      <c r="K1468" s="392"/>
      <c r="L1468" s="286"/>
      <c r="M1468" s="286"/>
      <c r="O1468" s="275">
        <f t="shared" ref="O1468:BC1469" si="1264">O1236</f>
        <v>59828</v>
      </c>
      <c r="P1468" s="275">
        <f t="shared" si="1264"/>
        <v>74235</v>
      </c>
      <c r="Q1468" s="275">
        <f t="shared" si="1264"/>
        <v>76061</v>
      </c>
      <c r="R1468" s="275">
        <f t="shared" si="1264"/>
        <v>79711</v>
      </c>
      <c r="S1468" s="274">
        <f t="shared" si="1264"/>
        <v>72472</v>
      </c>
      <c r="T1468" s="274">
        <f t="shared" si="1264"/>
        <v>72541</v>
      </c>
      <c r="U1468" s="274">
        <f t="shared" si="1264"/>
        <v>76808</v>
      </c>
      <c r="V1468" s="274">
        <f t="shared" si="1264"/>
        <v>80941</v>
      </c>
      <c r="W1468" s="275">
        <f t="shared" si="1264"/>
        <v>16408</v>
      </c>
      <c r="X1468" s="275">
        <f t="shared" si="1264"/>
        <v>23456</v>
      </c>
      <c r="Y1468" s="275">
        <f t="shared" si="1264"/>
        <v>24039</v>
      </c>
      <c r="Z1468" s="275">
        <f t="shared" si="1264"/>
        <v>24734</v>
      </c>
      <c r="AA1468" s="274">
        <f t="shared" si="1264"/>
        <v>21685</v>
      </c>
      <c r="AB1468" s="274">
        <f t="shared" si="1264"/>
        <v>20518</v>
      </c>
      <c r="AC1468" s="274">
        <f t="shared" si="1264"/>
        <v>21855</v>
      </c>
      <c r="AD1468" s="274">
        <f t="shared" si="1264"/>
        <v>23571</v>
      </c>
      <c r="AE1468" s="275">
        <f t="shared" si="1264"/>
        <v>3370</v>
      </c>
      <c r="AF1468" s="275">
        <f t="shared" si="1264"/>
        <v>4024</v>
      </c>
      <c r="AG1468" s="275">
        <f t="shared" si="1264"/>
        <v>3819</v>
      </c>
      <c r="AH1468" s="275">
        <f t="shared" si="1264"/>
        <v>3829</v>
      </c>
      <c r="AI1468" s="274">
        <f t="shared" si="1264"/>
        <v>4076</v>
      </c>
      <c r="AJ1468" s="274">
        <f t="shared" si="1264"/>
        <v>3922</v>
      </c>
      <c r="AK1468" s="274">
        <f t="shared" si="1264"/>
        <v>3881</v>
      </c>
      <c r="AL1468" s="274">
        <f t="shared" si="1264"/>
        <v>4132</v>
      </c>
      <c r="AM1468" s="275">
        <f t="shared" si="1264"/>
        <v>43420</v>
      </c>
      <c r="AN1468" s="275">
        <f t="shared" si="1264"/>
        <v>50779</v>
      </c>
      <c r="AO1468" s="275">
        <f t="shared" si="1264"/>
        <v>52022</v>
      </c>
      <c r="AP1468" s="275">
        <f t="shared" si="1264"/>
        <v>54979</v>
      </c>
      <c r="AQ1468" s="274">
        <f t="shared" si="1264"/>
        <v>50787</v>
      </c>
      <c r="AR1468" s="274">
        <f t="shared" si="1264"/>
        <v>52022</v>
      </c>
      <c r="AS1468" s="274">
        <f t="shared" si="1264"/>
        <v>54955</v>
      </c>
      <c r="AT1468" s="274">
        <f t="shared" si="1264"/>
        <v>57369</v>
      </c>
      <c r="AU1468" s="275">
        <f t="shared" si="1264"/>
        <v>12499</v>
      </c>
      <c r="AV1468" s="275">
        <f t="shared" si="1264"/>
        <v>17942</v>
      </c>
      <c r="AW1468" s="275">
        <f t="shared" si="1264"/>
        <v>18415</v>
      </c>
      <c r="AX1468" s="275">
        <f t="shared" si="1264"/>
        <v>19644</v>
      </c>
      <c r="AY1468" s="274">
        <f t="shared" si="1264"/>
        <v>18818</v>
      </c>
      <c r="AZ1468" s="274">
        <f t="shared" si="1264"/>
        <v>19315</v>
      </c>
      <c r="BA1468" s="274">
        <f t="shared" si="1264"/>
        <v>20719</v>
      </c>
      <c r="BB1468" s="274">
        <f t="shared" si="1264"/>
        <v>22124</v>
      </c>
      <c r="BC1468" s="275">
        <f t="shared" si="1264"/>
        <v>31527</v>
      </c>
      <c r="BD1468" s="275">
        <f t="shared" si="1218"/>
        <v>33773.097968374925</v>
      </c>
      <c r="BE1468" s="275">
        <f t="shared" si="1218"/>
        <v>34952.097489684369</v>
      </c>
      <c r="BF1468" s="275">
        <f t="shared" si="1218"/>
        <v>36678.505300045785</v>
      </c>
      <c r="BG1468" s="274">
        <f t="shared" si="1218"/>
        <v>33612</v>
      </c>
      <c r="BH1468" s="274">
        <f t="shared" si="1218"/>
        <v>34642</v>
      </c>
      <c r="BI1468" s="274">
        <f t="shared" si="1218"/>
        <v>36165</v>
      </c>
      <c r="BJ1468" s="274">
        <f t="shared" si="1218"/>
        <v>37141</v>
      </c>
      <c r="BK1468" s="275">
        <f t="shared" ref="BK1468:CH1469" si="1265">BK1236</f>
        <v>-606</v>
      </c>
      <c r="BL1468" s="275">
        <f t="shared" si="1265"/>
        <v>-936.09796837492422</v>
      </c>
      <c r="BM1468" s="275">
        <f t="shared" si="1265"/>
        <v>-1345.0974896843695</v>
      </c>
      <c r="BN1468" s="275">
        <f t="shared" si="1265"/>
        <v>-1343.5053000457838</v>
      </c>
      <c r="BO1468" s="274">
        <f t="shared" si="1265"/>
        <v>-1643</v>
      </c>
      <c r="BP1468" s="274">
        <f t="shared" si="1265"/>
        <v>-1935</v>
      </c>
      <c r="BQ1468" s="274">
        <f t="shared" si="1265"/>
        <v>-1929</v>
      </c>
      <c r="BR1468" s="274">
        <f t="shared" si="1265"/>
        <v>-1896</v>
      </c>
      <c r="BS1468" s="275">
        <f t="shared" si="1265"/>
        <v>680</v>
      </c>
      <c r="BT1468" s="275">
        <f t="shared" si="1265"/>
        <v>795</v>
      </c>
      <c r="BU1468" s="275">
        <f t="shared" si="1265"/>
        <v>721</v>
      </c>
      <c r="BV1468" s="275">
        <f t="shared" si="1265"/>
        <v>885</v>
      </c>
      <c r="BW1468" s="274">
        <f t="shared" si="1265"/>
        <v>524</v>
      </c>
      <c r="BX1468" s="274">
        <f t="shared" si="1265"/>
        <v>427</v>
      </c>
      <c r="BY1468" s="274">
        <f t="shared" si="1265"/>
        <v>590</v>
      </c>
      <c r="BZ1468" s="274">
        <f t="shared" si="1265"/>
        <v>302</v>
      </c>
      <c r="CA1468" s="275">
        <f t="shared" si="1265"/>
        <v>1286</v>
      </c>
      <c r="CB1468" s="275">
        <f t="shared" si="1265"/>
        <v>1731.0979683749242</v>
      </c>
      <c r="CC1468" s="275">
        <f t="shared" si="1265"/>
        <v>2066.0974896843695</v>
      </c>
      <c r="CD1468" s="275">
        <f t="shared" si="1265"/>
        <v>2228.5053000457838</v>
      </c>
      <c r="CE1468" s="274">
        <f t="shared" si="1265"/>
        <v>2167</v>
      </c>
      <c r="CF1468" s="274">
        <f t="shared" si="1265"/>
        <v>2362</v>
      </c>
      <c r="CG1468" s="274">
        <f t="shared" si="1265"/>
        <v>2519</v>
      </c>
      <c r="CH1468" s="274">
        <f t="shared" si="1265"/>
        <v>2198</v>
      </c>
      <c r="CI1468" s="562"/>
      <c r="CJ1468" s="275">
        <f t="shared" ref="CJ1468:DW1469" si="1266">CJ1236</f>
        <v>31527</v>
      </c>
      <c r="CK1468" s="275">
        <f t="shared" si="1266"/>
        <v>38025</v>
      </c>
      <c r="CL1468" s="275">
        <f t="shared" si="1266"/>
        <v>39140</v>
      </c>
      <c r="CM1468" s="275">
        <f t="shared" si="1266"/>
        <v>41437</v>
      </c>
      <c r="CN1468" s="274">
        <f t="shared" si="1266"/>
        <v>33612</v>
      </c>
      <c r="CO1468" s="274">
        <f t="shared" si="1266"/>
        <v>34948.201655656754</v>
      </c>
      <c r="CP1468" s="274">
        <f t="shared" si="1266"/>
        <v>37143.804668021854</v>
      </c>
      <c r="CQ1468" s="274">
        <f t="shared" si="1266"/>
        <v>39089.359033249217</v>
      </c>
      <c r="CR1468" s="275">
        <f t="shared" si="1266"/>
        <v>29367</v>
      </c>
      <c r="CS1468" s="275">
        <f t="shared" si="1266"/>
        <v>35045</v>
      </c>
      <c r="CT1468" s="275">
        <f t="shared" si="1266"/>
        <v>35797</v>
      </c>
      <c r="CU1468" s="275">
        <f t="shared" si="1266"/>
        <v>37804</v>
      </c>
      <c r="CV1468" s="274">
        <f t="shared" si="1266"/>
        <v>30516</v>
      </c>
      <c r="CW1468" s="274">
        <f t="shared" si="1266"/>
        <v>31248.201655656754</v>
      </c>
      <c r="CX1468" s="274">
        <f t="shared" si="1266"/>
        <v>32957.804668021854</v>
      </c>
      <c r="CY1468" s="274">
        <f t="shared" si="1266"/>
        <v>34617.359033249209</v>
      </c>
      <c r="CZ1468" s="275">
        <f t="shared" si="1266"/>
        <v>0</v>
      </c>
      <c r="DA1468" s="275">
        <f t="shared" si="1266"/>
        <v>0</v>
      </c>
      <c r="DB1468" s="275">
        <f t="shared" si="1266"/>
        <v>0</v>
      </c>
      <c r="DC1468" s="275">
        <f t="shared" si="1266"/>
        <v>0</v>
      </c>
      <c r="DD1468" s="274">
        <f t="shared" si="1266"/>
        <v>0</v>
      </c>
      <c r="DE1468" s="274">
        <f t="shared" si="1266"/>
        <v>0</v>
      </c>
      <c r="DF1468" s="274">
        <f t="shared" si="1266"/>
        <v>0</v>
      </c>
      <c r="DG1468" s="274">
        <f t="shared" si="1266"/>
        <v>0</v>
      </c>
      <c r="DH1468" s="275">
        <f t="shared" si="1266"/>
        <v>2160</v>
      </c>
      <c r="DI1468" s="275">
        <f t="shared" si="1266"/>
        <v>2980</v>
      </c>
      <c r="DJ1468" s="275">
        <f t="shared" si="1266"/>
        <v>3343</v>
      </c>
      <c r="DK1468" s="275">
        <f t="shared" si="1266"/>
        <v>3633</v>
      </c>
      <c r="DL1468" s="274">
        <f t="shared" si="1266"/>
        <v>3096</v>
      </c>
      <c r="DM1468" s="274">
        <f t="shared" si="1266"/>
        <v>3700</v>
      </c>
      <c r="DN1468" s="274">
        <f t="shared" si="1266"/>
        <v>4186</v>
      </c>
      <c r="DO1468" s="274">
        <f t="shared" si="1266"/>
        <v>4472</v>
      </c>
      <c r="DP1468" s="275">
        <f t="shared" si="1266"/>
        <v>0</v>
      </c>
      <c r="DQ1468" s="275">
        <f t="shared" si="1266"/>
        <v>-4251.9020316250753</v>
      </c>
      <c r="DR1468" s="275">
        <f t="shared" si="1266"/>
        <v>-4187.9025103156309</v>
      </c>
      <c r="DS1468" s="275">
        <f t="shared" si="1266"/>
        <v>-4758.4946999542162</v>
      </c>
      <c r="DT1468" s="274">
        <f t="shared" si="1266"/>
        <v>0</v>
      </c>
      <c r="DU1468" s="274">
        <f t="shared" si="1266"/>
        <v>-306.2016556567545</v>
      </c>
      <c r="DV1468" s="274">
        <f t="shared" si="1266"/>
        <v>-978.8046680218556</v>
      </c>
      <c r="DW1468" s="274">
        <f t="shared" si="1266"/>
        <v>-1948.3590332492163</v>
      </c>
      <c r="DX1468" s="615">
        <f t="shared" si="1154"/>
        <v>0.27425285819348799</v>
      </c>
      <c r="DY1468" s="615">
        <f t="shared" si="1154"/>
        <v>0.3159695561392874</v>
      </c>
      <c r="DZ1468" s="615">
        <f t="shared" si="1154"/>
        <v>0.31604896070259397</v>
      </c>
      <c r="EA1468" s="615">
        <f t="shared" si="1154"/>
        <v>0.31029594409805422</v>
      </c>
      <c r="EB1468" s="616">
        <f t="shared" si="1154"/>
        <v>0.29921900872060936</v>
      </c>
      <c r="EC1468" s="616">
        <f t="shared" si="1148"/>
        <v>0.2828469417295047</v>
      </c>
      <c r="ED1468" s="616">
        <f t="shared" si="1148"/>
        <v>0.28454067284657847</v>
      </c>
      <c r="EE1468" s="616">
        <f t="shared" si="1148"/>
        <v>0.29121211746827935</v>
      </c>
      <c r="EF1468" s="553"/>
      <c r="EG1468" s="275">
        <f t="shared" ref="EG1468:EM1469" si="1267">EG1236</f>
        <v>58541</v>
      </c>
      <c r="EH1468" s="275">
        <f t="shared" si="1267"/>
        <v>14427</v>
      </c>
      <c r="EI1468" s="275">
        <f t="shared" si="1267"/>
        <v>44115</v>
      </c>
      <c r="EJ1468" s="275">
        <f t="shared" si="1267"/>
        <v>12570</v>
      </c>
      <c r="EK1468" s="275">
        <f t="shared" si="1267"/>
        <v>43197</v>
      </c>
      <c r="EL1468" s="275">
        <f t="shared" si="1267"/>
        <v>147065</v>
      </c>
      <c r="EM1468" s="275">
        <f t="shared" si="1267"/>
        <v>147065</v>
      </c>
      <c r="EN1468" s="617">
        <f t="shared" si="1102"/>
        <v>0.24644266411574794</v>
      </c>
      <c r="EO1468" s="275">
        <f t="shared" si="1103"/>
        <v>28.493709622577356</v>
      </c>
      <c r="EP1468" s="617">
        <f t="shared" si="1104"/>
        <v>0.7378931005619993</v>
      </c>
      <c r="EQ1468" s="275">
        <f t="shared" si="1105"/>
        <v>293727.26345493487</v>
      </c>
      <c r="ER1468" s="275">
        <f t="shared" si="1106"/>
        <v>7122.700846564444</v>
      </c>
      <c r="ES1468" s="618"/>
      <c r="ET1468" s="274">
        <f t="shared" ref="ET1468:EZ1469" si="1268">ET1236</f>
        <v>61876</v>
      </c>
      <c r="EU1468" s="274">
        <f t="shared" si="1268"/>
        <v>16348</v>
      </c>
      <c r="EV1468" s="274">
        <f t="shared" si="1268"/>
        <v>45529</v>
      </c>
      <c r="EW1468" s="274">
        <f t="shared" si="1268"/>
        <v>10478</v>
      </c>
      <c r="EX1468" s="274">
        <f t="shared" si="1268"/>
        <v>11572</v>
      </c>
      <c r="EY1468" s="274">
        <f t="shared" si="1268"/>
        <v>146837</v>
      </c>
      <c r="EZ1468" s="274">
        <f t="shared" si="1268"/>
        <v>146837</v>
      </c>
      <c r="FA1468" s="619">
        <f t="shared" si="1224"/>
        <v>0.26420583101687245</v>
      </c>
      <c r="FB1468" s="620">
        <f t="shared" si="1225"/>
        <v>23.013903226514966</v>
      </c>
      <c r="FC1468" s="619">
        <f t="shared" si="1226"/>
        <v>0.18701919968970199</v>
      </c>
      <c r="FD1468" s="274">
        <f t="shared" si="1227"/>
        <v>78808.474703242377</v>
      </c>
      <c r="FE1468" s="274">
        <f t="shared" si="1228"/>
        <v>5946.5030385166319</v>
      </c>
      <c r="FF1468" s="274">
        <f>FF1236</f>
        <v>45529</v>
      </c>
      <c r="FG1468" s="620">
        <f t="shared" si="1126"/>
        <v>36.023194008214546</v>
      </c>
      <c r="FH1468" s="274">
        <f t="shared" ref="FH1468:FJ1469" si="1269">FH1236</f>
        <v>16401</v>
      </c>
      <c r="FI1468" s="274">
        <f t="shared" si="1269"/>
        <v>45529</v>
      </c>
      <c r="FJ1468" s="274">
        <f t="shared" si="1269"/>
        <v>-2112</v>
      </c>
      <c r="FK1468" s="274">
        <f t="shared" si="1229"/>
        <v>31240</v>
      </c>
      <c r="FL1468" s="274">
        <f>FL1236</f>
        <v>1873</v>
      </c>
      <c r="FM1468" s="274">
        <f t="shared" si="1230"/>
        <v>31479</v>
      </c>
      <c r="FN1468" s="553"/>
      <c r="FO1468" s="413">
        <v>18818</v>
      </c>
      <c r="FP1468" s="413">
        <v>19315</v>
      </c>
      <c r="FQ1468" s="413">
        <v>20720</v>
      </c>
      <c r="FR1468" s="413">
        <v>22004</v>
      </c>
      <c r="FS1468" s="413">
        <f t="shared" si="1236"/>
        <v>0</v>
      </c>
      <c r="FT1468" s="413">
        <f t="shared" si="1236"/>
        <v>0</v>
      </c>
      <c r="FU1468" s="413">
        <f t="shared" si="1236"/>
        <v>-1</v>
      </c>
      <c r="FV1468" s="413">
        <f t="shared" si="1236"/>
        <v>120</v>
      </c>
      <c r="FW1468" s="553"/>
      <c r="FX1468" s="553"/>
      <c r="FY1468" s="553"/>
    </row>
    <row r="1469" spans="1:181">
      <c r="E1469" s="392"/>
      <c r="F1469" s="371"/>
      <c r="G1469" s="371" t="s">
        <v>2979</v>
      </c>
      <c r="H1469" s="381" t="s">
        <v>2980</v>
      </c>
      <c r="I1469" s="392"/>
      <c r="J1469" s="561"/>
      <c r="K1469" s="392"/>
      <c r="L1469" s="286"/>
      <c r="M1469" s="286"/>
      <c r="O1469" s="275">
        <f t="shared" si="1264"/>
        <v>7102</v>
      </c>
      <c r="P1469" s="275">
        <f t="shared" si="1264"/>
        <v>10696</v>
      </c>
      <c r="Q1469" s="275">
        <f t="shared" si="1264"/>
        <v>11113</v>
      </c>
      <c r="R1469" s="275">
        <f t="shared" si="1264"/>
        <v>12311</v>
      </c>
      <c r="S1469" s="274">
        <f t="shared" si="1264"/>
        <v>17703</v>
      </c>
      <c r="T1469" s="274">
        <f t="shared" si="1264"/>
        <v>18177</v>
      </c>
      <c r="U1469" s="274">
        <f t="shared" si="1264"/>
        <v>19837</v>
      </c>
      <c r="V1469" s="274">
        <f t="shared" si="1264"/>
        <v>20480</v>
      </c>
      <c r="W1469" s="275">
        <f t="shared" si="1264"/>
        <v>2838</v>
      </c>
      <c r="X1469" s="275">
        <f t="shared" si="1264"/>
        <v>4420</v>
      </c>
      <c r="Y1469" s="275">
        <f t="shared" si="1264"/>
        <v>4720</v>
      </c>
      <c r="Z1469" s="275">
        <f t="shared" si="1264"/>
        <v>5221</v>
      </c>
      <c r="AA1469" s="274">
        <f t="shared" si="1264"/>
        <v>8473</v>
      </c>
      <c r="AB1469" s="274">
        <f t="shared" si="1264"/>
        <v>8691</v>
      </c>
      <c r="AC1469" s="274">
        <f t="shared" si="1264"/>
        <v>9398</v>
      </c>
      <c r="AD1469" s="274">
        <f t="shared" si="1264"/>
        <v>9702</v>
      </c>
      <c r="AE1469" s="275">
        <f t="shared" si="1264"/>
        <v>778</v>
      </c>
      <c r="AF1469" s="275">
        <f t="shared" si="1264"/>
        <v>800</v>
      </c>
      <c r="AG1469" s="275">
        <f t="shared" si="1264"/>
        <v>830</v>
      </c>
      <c r="AH1469" s="275">
        <f t="shared" si="1264"/>
        <v>824</v>
      </c>
      <c r="AI1469" s="274">
        <f t="shared" si="1264"/>
        <v>751</v>
      </c>
      <c r="AJ1469" s="274">
        <f t="shared" si="1264"/>
        <v>725</v>
      </c>
      <c r="AK1469" s="274">
        <f t="shared" si="1264"/>
        <v>744</v>
      </c>
      <c r="AL1469" s="274">
        <f t="shared" si="1264"/>
        <v>786</v>
      </c>
      <c r="AM1469" s="275">
        <f t="shared" si="1264"/>
        <v>4266</v>
      </c>
      <c r="AN1469" s="275">
        <f t="shared" si="1264"/>
        <v>6278</v>
      </c>
      <c r="AO1469" s="275">
        <f t="shared" si="1264"/>
        <v>6392</v>
      </c>
      <c r="AP1469" s="275">
        <f t="shared" si="1264"/>
        <v>7089</v>
      </c>
      <c r="AQ1469" s="274">
        <f t="shared" si="1264"/>
        <v>9231</v>
      </c>
      <c r="AR1469" s="274">
        <f t="shared" si="1264"/>
        <v>9485</v>
      </c>
      <c r="AS1469" s="274">
        <f t="shared" si="1264"/>
        <v>10437</v>
      </c>
      <c r="AT1469" s="274">
        <f t="shared" si="1264"/>
        <v>10781</v>
      </c>
      <c r="AU1469" s="275">
        <f t="shared" si="1264"/>
        <v>1271</v>
      </c>
      <c r="AV1469" s="275">
        <f t="shared" si="1264"/>
        <v>1996</v>
      </c>
      <c r="AW1469" s="275">
        <f t="shared" si="1264"/>
        <v>2067</v>
      </c>
      <c r="AX1469" s="275">
        <f t="shared" si="1264"/>
        <v>2248</v>
      </c>
      <c r="AY1469" s="274">
        <f t="shared" si="1264"/>
        <v>3183</v>
      </c>
      <c r="AZ1469" s="274">
        <f t="shared" si="1264"/>
        <v>3385</v>
      </c>
      <c r="BA1469" s="274">
        <f t="shared" si="1264"/>
        <v>3736</v>
      </c>
      <c r="BB1469" s="274">
        <f t="shared" si="1264"/>
        <v>4005</v>
      </c>
      <c r="BC1469" s="275">
        <f t="shared" si="1264"/>
        <v>2339</v>
      </c>
      <c r="BD1469" s="275">
        <f t="shared" si="1218"/>
        <v>3448.0775555217242</v>
      </c>
      <c r="BE1469" s="275">
        <f t="shared" si="1218"/>
        <v>3306.3700323156304</v>
      </c>
      <c r="BF1469" s="275">
        <f t="shared" si="1218"/>
        <v>3827.9302639542157</v>
      </c>
      <c r="BG1469" s="274">
        <f t="shared" si="1218"/>
        <v>5146</v>
      </c>
      <c r="BH1469" s="274">
        <f t="shared" si="1218"/>
        <v>5220</v>
      </c>
      <c r="BI1469" s="274">
        <f t="shared" si="1218"/>
        <v>5785</v>
      </c>
      <c r="BJ1469" s="274">
        <f t="shared" si="1218"/>
        <v>6005</v>
      </c>
      <c r="BK1469" s="275">
        <f t="shared" si="1265"/>
        <v>656</v>
      </c>
      <c r="BL1469" s="275">
        <f t="shared" si="1265"/>
        <v>833.92244447827579</v>
      </c>
      <c r="BM1469" s="275">
        <f t="shared" si="1265"/>
        <v>1018.6299676843695</v>
      </c>
      <c r="BN1469" s="275">
        <f t="shared" si="1265"/>
        <v>1013.0697360457841</v>
      </c>
      <c r="BO1469" s="274">
        <f t="shared" si="1265"/>
        <v>902</v>
      </c>
      <c r="BP1469" s="274">
        <f t="shared" si="1265"/>
        <v>880</v>
      </c>
      <c r="BQ1469" s="274">
        <f t="shared" si="1265"/>
        <v>916</v>
      </c>
      <c r="BR1469" s="274">
        <f t="shared" si="1265"/>
        <v>771</v>
      </c>
      <c r="BS1469" s="275">
        <f t="shared" si="1265"/>
        <v>657</v>
      </c>
      <c r="BT1469" s="275">
        <f t="shared" si="1265"/>
        <v>1106</v>
      </c>
      <c r="BU1469" s="275">
        <f t="shared" si="1265"/>
        <v>1315</v>
      </c>
      <c r="BV1469" s="275">
        <f t="shared" si="1265"/>
        <v>1304</v>
      </c>
      <c r="BW1469" s="274">
        <f t="shared" si="1265"/>
        <v>902</v>
      </c>
      <c r="BX1469" s="274">
        <f t="shared" si="1265"/>
        <v>880</v>
      </c>
      <c r="BY1469" s="274">
        <f t="shared" si="1265"/>
        <v>916</v>
      </c>
      <c r="BZ1469" s="274">
        <f t="shared" si="1265"/>
        <v>771</v>
      </c>
      <c r="CA1469" s="275">
        <f t="shared" si="1265"/>
        <v>1</v>
      </c>
      <c r="CB1469" s="275">
        <f t="shared" si="1265"/>
        <v>272.07755552172426</v>
      </c>
      <c r="CC1469" s="275">
        <f t="shared" si="1265"/>
        <v>296.37003231563051</v>
      </c>
      <c r="CD1469" s="275">
        <f t="shared" si="1265"/>
        <v>290.93026395421589</v>
      </c>
      <c r="CE1469" s="274">
        <f t="shared" si="1265"/>
        <v>0</v>
      </c>
      <c r="CF1469" s="274">
        <f t="shared" si="1265"/>
        <v>0</v>
      </c>
      <c r="CG1469" s="274">
        <f t="shared" si="1265"/>
        <v>0</v>
      </c>
      <c r="CH1469" s="274">
        <f t="shared" si="1265"/>
        <v>0</v>
      </c>
      <c r="CI1469" s="562"/>
      <c r="CJ1469" s="275">
        <f t="shared" si="1266"/>
        <v>2340</v>
      </c>
      <c r="CK1469" s="275">
        <f t="shared" si="1266"/>
        <v>3625</v>
      </c>
      <c r="CL1469" s="275">
        <f t="shared" si="1266"/>
        <v>3651</v>
      </c>
      <c r="CM1469" s="275">
        <f t="shared" si="1266"/>
        <v>3964</v>
      </c>
      <c r="CN1469" s="274">
        <f t="shared" si="1266"/>
        <v>5146</v>
      </c>
      <c r="CO1469" s="274">
        <f t="shared" si="1266"/>
        <v>5255.1103207250417</v>
      </c>
      <c r="CP1469" s="274">
        <f t="shared" si="1266"/>
        <v>5839.9371471276227</v>
      </c>
      <c r="CQ1469" s="274">
        <f t="shared" si="1266"/>
        <v>6033.9444392964715</v>
      </c>
      <c r="CR1469" s="275">
        <f t="shared" si="1266"/>
        <v>1947</v>
      </c>
      <c r="CS1469" s="275">
        <f t="shared" si="1266"/>
        <v>2981</v>
      </c>
      <c r="CT1469" s="275">
        <f t="shared" si="1266"/>
        <v>3044</v>
      </c>
      <c r="CU1469" s="275">
        <f t="shared" si="1266"/>
        <v>3296</v>
      </c>
      <c r="CV1469" s="274">
        <f t="shared" si="1266"/>
        <v>4463</v>
      </c>
      <c r="CW1469" s="274">
        <f t="shared" si="1266"/>
        <v>4581.1103207250408</v>
      </c>
      <c r="CX1469" s="274">
        <f t="shared" si="1266"/>
        <v>5101.9371471276227</v>
      </c>
      <c r="CY1469" s="274">
        <f t="shared" si="1266"/>
        <v>5259.9444392964733</v>
      </c>
      <c r="CZ1469" s="275">
        <f t="shared" si="1266"/>
        <v>148</v>
      </c>
      <c r="DA1469" s="275">
        <f t="shared" si="1266"/>
        <v>162</v>
      </c>
      <c r="DB1469" s="275">
        <f t="shared" si="1266"/>
        <v>173</v>
      </c>
      <c r="DC1469" s="275">
        <f t="shared" si="1266"/>
        <v>176</v>
      </c>
      <c r="DD1469" s="274">
        <f t="shared" si="1266"/>
        <v>179</v>
      </c>
      <c r="DE1469" s="274">
        <f t="shared" si="1266"/>
        <v>191</v>
      </c>
      <c r="DF1469" s="274">
        <f t="shared" si="1266"/>
        <v>173</v>
      </c>
      <c r="DG1469" s="274">
        <f t="shared" si="1266"/>
        <v>171</v>
      </c>
      <c r="DH1469" s="275">
        <f t="shared" si="1266"/>
        <v>245</v>
      </c>
      <c r="DI1469" s="275">
        <f t="shared" si="1266"/>
        <v>482</v>
      </c>
      <c r="DJ1469" s="275">
        <f t="shared" si="1266"/>
        <v>434</v>
      </c>
      <c r="DK1469" s="275">
        <f t="shared" si="1266"/>
        <v>492</v>
      </c>
      <c r="DL1469" s="274">
        <f t="shared" si="1266"/>
        <v>504</v>
      </c>
      <c r="DM1469" s="274">
        <f t="shared" si="1266"/>
        <v>483</v>
      </c>
      <c r="DN1469" s="274">
        <f t="shared" si="1266"/>
        <v>565</v>
      </c>
      <c r="DO1469" s="274">
        <f t="shared" si="1266"/>
        <v>603</v>
      </c>
      <c r="DP1469" s="275">
        <f t="shared" si="1266"/>
        <v>-1</v>
      </c>
      <c r="DQ1469" s="275">
        <f t="shared" si="1266"/>
        <v>-176.92244447827579</v>
      </c>
      <c r="DR1469" s="275">
        <f t="shared" si="1266"/>
        <v>-344.62996768436949</v>
      </c>
      <c r="DS1469" s="275">
        <f t="shared" si="1266"/>
        <v>-136.06973604578411</v>
      </c>
      <c r="DT1469" s="274">
        <f t="shared" si="1266"/>
        <v>0</v>
      </c>
      <c r="DU1469" s="274">
        <f t="shared" si="1266"/>
        <v>-35.110320725040651</v>
      </c>
      <c r="DV1469" s="274">
        <f t="shared" si="1266"/>
        <v>-54.937147127621529</v>
      </c>
      <c r="DW1469" s="274">
        <f t="shared" si="1266"/>
        <v>-28.944439296472979</v>
      </c>
      <c r="DX1469" s="615">
        <f t="shared" si="1154"/>
        <v>0.39960574486060263</v>
      </c>
      <c r="DY1469" s="615">
        <f t="shared" si="1154"/>
        <v>0.41323859386686612</v>
      </c>
      <c r="DZ1469" s="615">
        <f t="shared" si="1154"/>
        <v>0.42472779627463331</v>
      </c>
      <c r="EA1469" s="615">
        <f t="shared" si="1154"/>
        <v>0.4240922752010397</v>
      </c>
      <c r="EB1469" s="616">
        <f t="shared" si="1154"/>
        <v>0.4786194430322544</v>
      </c>
      <c r="EC1469" s="616">
        <f t="shared" si="1148"/>
        <v>0.47813170490179896</v>
      </c>
      <c r="ED1469" s="616">
        <f t="shared" si="1148"/>
        <v>0.47376115340021174</v>
      </c>
      <c r="EE1469" s="616">
        <f t="shared" si="1148"/>
        <v>0.47373046875000002</v>
      </c>
      <c r="EF1469" s="553"/>
      <c r="EG1469" s="275">
        <f t="shared" si="1267"/>
        <v>67410</v>
      </c>
      <c r="EH1469" s="275">
        <f t="shared" si="1267"/>
        <v>20141</v>
      </c>
      <c r="EI1469" s="275">
        <f t="shared" si="1267"/>
        <v>47271</v>
      </c>
      <c r="EJ1469" s="275">
        <f t="shared" si="1267"/>
        <v>4998</v>
      </c>
      <c r="EK1469" s="275">
        <f t="shared" si="1267"/>
        <v>79180</v>
      </c>
      <c r="EL1469" s="275">
        <f t="shared" si="1267"/>
        <v>66095</v>
      </c>
      <c r="EM1469" s="275">
        <f t="shared" si="1267"/>
        <v>65875</v>
      </c>
      <c r="EN1469" s="617">
        <f t="shared" si="1102"/>
        <v>0.29878356326954458</v>
      </c>
      <c r="EO1469" s="275">
        <f t="shared" si="1103"/>
        <v>10.573078631719236</v>
      </c>
      <c r="EP1469" s="617">
        <f t="shared" si="1104"/>
        <v>1.1746031746031746</v>
      </c>
      <c r="EQ1469" s="275">
        <f t="shared" si="1105"/>
        <v>1197972.6151751268</v>
      </c>
      <c r="ER1469" s="275">
        <f t="shared" si="1106"/>
        <v>6322.5806451612907</v>
      </c>
      <c r="ES1469" s="618"/>
      <c r="ET1469" s="274">
        <f t="shared" si="1268"/>
        <v>35930</v>
      </c>
      <c r="EU1469" s="274">
        <f t="shared" si="1268"/>
        <v>20238</v>
      </c>
      <c r="EV1469" s="274">
        <f t="shared" si="1268"/>
        <v>15691</v>
      </c>
      <c r="EW1469" s="274">
        <f t="shared" si="1268"/>
        <v>7146</v>
      </c>
      <c r="EX1469" s="274">
        <f t="shared" si="1268"/>
        <v>228687</v>
      </c>
      <c r="EY1469" s="274">
        <f t="shared" si="1268"/>
        <v>139857</v>
      </c>
      <c r="EZ1469" s="274">
        <f t="shared" si="1268"/>
        <v>137985</v>
      </c>
      <c r="FA1469" s="619">
        <f t="shared" si="1224"/>
        <v>0.56326189813526306</v>
      </c>
      <c r="FB1469" s="620">
        <f t="shared" si="1225"/>
        <v>45.542030463322924</v>
      </c>
      <c r="FC1469" s="619">
        <f t="shared" si="1226"/>
        <v>6.3647926523796272</v>
      </c>
      <c r="FD1469" s="274">
        <f t="shared" si="1227"/>
        <v>1635148.7590896415</v>
      </c>
      <c r="FE1469" s="274">
        <f t="shared" si="1228"/>
        <v>4315.6864876617028</v>
      </c>
      <c r="FF1469" s="274">
        <f>FF1237</f>
        <v>15840</v>
      </c>
      <c r="FG1469" s="620">
        <f t="shared" si="1126"/>
        <v>31.470959595959595</v>
      </c>
      <c r="FH1469" s="274">
        <f t="shared" si="1269"/>
        <v>4985</v>
      </c>
      <c r="FI1469" s="274">
        <f t="shared" si="1269"/>
        <v>15840</v>
      </c>
      <c r="FJ1469" s="274">
        <f t="shared" si="1269"/>
        <v>2670</v>
      </c>
      <c r="FK1469" s="274">
        <f t="shared" si="1229"/>
        <v>8185</v>
      </c>
      <c r="FL1469" s="274">
        <f>FL1237</f>
        <v>1090</v>
      </c>
      <c r="FM1469" s="274">
        <f t="shared" si="1230"/>
        <v>4425</v>
      </c>
      <c r="FN1469" s="553"/>
      <c r="FO1469" s="413">
        <v>3184</v>
      </c>
      <c r="FP1469" s="413">
        <v>3384</v>
      </c>
      <c r="FQ1469" s="413">
        <v>3734</v>
      </c>
      <c r="FR1469" s="413">
        <v>4007</v>
      </c>
      <c r="FS1469" s="413">
        <f t="shared" si="1236"/>
        <v>-1</v>
      </c>
      <c r="FT1469" s="413">
        <f t="shared" si="1236"/>
        <v>1</v>
      </c>
      <c r="FU1469" s="413">
        <f t="shared" si="1236"/>
        <v>2</v>
      </c>
      <c r="FV1469" s="413">
        <f t="shared" si="1236"/>
        <v>-2</v>
      </c>
      <c r="FW1469" s="553"/>
      <c r="FX1469" s="553"/>
      <c r="FY1469" s="553"/>
    </row>
    <row r="1470" spans="1:181" s="325" customFormat="1">
      <c r="A1470" s="294"/>
      <c r="B1470" s="295"/>
      <c r="C1470" s="294"/>
      <c r="D1470" s="294"/>
      <c r="E1470" s="295"/>
      <c r="F1470" s="558" t="s">
        <v>2981</v>
      </c>
      <c r="G1470" s="543" t="s">
        <v>2852</v>
      </c>
      <c r="H1470" s="558"/>
      <c r="I1470" s="295"/>
      <c r="J1470" s="559"/>
      <c r="K1470" s="295"/>
      <c r="L1470" s="328"/>
      <c r="M1470" s="328"/>
      <c r="N1470" s="328"/>
      <c r="O1470" s="273">
        <f t="shared" ref="O1470:AH1470" si="1270">SUM(O1471:O1472)</f>
        <v>22203</v>
      </c>
      <c r="P1470" s="273">
        <f t="shared" si="1270"/>
        <v>30651</v>
      </c>
      <c r="Q1470" s="273">
        <f t="shared" si="1270"/>
        <v>33134</v>
      </c>
      <c r="R1470" s="273">
        <f t="shared" si="1270"/>
        <v>35093</v>
      </c>
      <c r="S1470" s="272">
        <f>SUM(S1471:S1472)</f>
        <v>29282</v>
      </c>
      <c r="T1470" s="272">
        <f>SUM(T1471:T1472)</f>
        <v>31602</v>
      </c>
      <c r="U1470" s="272">
        <f>SUM(U1471:U1472)</f>
        <v>32891</v>
      </c>
      <c r="V1470" s="272">
        <f>SUM(V1471:V1472)</f>
        <v>35527</v>
      </c>
      <c r="W1470" s="273">
        <f t="shared" si="1270"/>
        <v>8312</v>
      </c>
      <c r="X1470" s="273">
        <f t="shared" si="1270"/>
        <v>11389</v>
      </c>
      <c r="Y1470" s="273">
        <f t="shared" si="1270"/>
        <v>12496</v>
      </c>
      <c r="Z1470" s="273">
        <f t="shared" si="1270"/>
        <v>13603</v>
      </c>
      <c r="AA1470" s="272">
        <f>SUM(AA1471:AA1472)</f>
        <v>10666</v>
      </c>
      <c r="AB1470" s="272">
        <f>SUM(AB1471:AB1472)</f>
        <v>11652</v>
      </c>
      <c r="AC1470" s="272">
        <f>SUM(AC1471:AC1472)</f>
        <v>12116</v>
      </c>
      <c r="AD1470" s="272">
        <f>SUM(AD1471:AD1472)</f>
        <v>12535</v>
      </c>
      <c r="AE1470" s="273">
        <f t="shared" si="1270"/>
        <v>466</v>
      </c>
      <c r="AF1470" s="273">
        <f t="shared" si="1270"/>
        <v>369</v>
      </c>
      <c r="AG1470" s="273">
        <f t="shared" si="1270"/>
        <v>379</v>
      </c>
      <c r="AH1470" s="273">
        <f t="shared" si="1270"/>
        <v>381</v>
      </c>
      <c r="AI1470" s="272">
        <f t="shared" ref="AI1470:BC1470" si="1271">SUM(AI1471:AI1472)</f>
        <v>370</v>
      </c>
      <c r="AJ1470" s="272">
        <f t="shared" si="1271"/>
        <v>380</v>
      </c>
      <c r="AK1470" s="272">
        <f t="shared" si="1271"/>
        <v>404</v>
      </c>
      <c r="AL1470" s="272">
        <f t="shared" si="1271"/>
        <v>451</v>
      </c>
      <c r="AM1470" s="273">
        <f t="shared" si="1271"/>
        <v>13892</v>
      </c>
      <c r="AN1470" s="273">
        <f t="shared" si="1271"/>
        <v>19262</v>
      </c>
      <c r="AO1470" s="273">
        <f t="shared" si="1271"/>
        <v>20638</v>
      </c>
      <c r="AP1470" s="273">
        <f t="shared" si="1271"/>
        <v>21489</v>
      </c>
      <c r="AQ1470" s="272">
        <f t="shared" si="1271"/>
        <v>18615</v>
      </c>
      <c r="AR1470" s="272">
        <f t="shared" si="1271"/>
        <v>19949</v>
      </c>
      <c r="AS1470" s="272">
        <f t="shared" si="1271"/>
        <v>20775</v>
      </c>
      <c r="AT1470" s="272">
        <f t="shared" si="1271"/>
        <v>22988</v>
      </c>
      <c r="AU1470" s="273">
        <f t="shared" si="1271"/>
        <v>2934</v>
      </c>
      <c r="AV1470" s="273">
        <f t="shared" si="1271"/>
        <v>4730</v>
      </c>
      <c r="AW1470" s="273">
        <f t="shared" si="1271"/>
        <v>5144</v>
      </c>
      <c r="AX1470" s="273">
        <f t="shared" si="1271"/>
        <v>5598</v>
      </c>
      <c r="AY1470" s="272">
        <f t="shared" si="1271"/>
        <v>3826</v>
      </c>
      <c r="AZ1470" s="272">
        <f t="shared" si="1271"/>
        <v>4128</v>
      </c>
      <c r="BA1470" s="272">
        <f t="shared" si="1271"/>
        <v>4364</v>
      </c>
      <c r="BB1470" s="272">
        <f t="shared" si="1271"/>
        <v>4566</v>
      </c>
      <c r="BC1470" s="273">
        <f t="shared" si="1271"/>
        <v>10408</v>
      </c>
      <c r="BD1470" s="273">
        <f t="shared" si="1218"/>
        <v>13426</v>
      </c>
      <c r="BE1470" s="273">
        <f t="shared" si="1218"/>
        <v>14462</v>
      </c>
      <c r="BF1470" s="273">
        <f t="shared" si="1218"/>
        <v>14886</v>
      </c>
      <c r="BG1470" s="272">
        <f t="shared" si="1218"/>
        <v>13854</v>
      </c>
      <c r="BH1470" s="272">
        <f t="shared" si="1218"/>
        <v>14919</v>
      </c>
      <c r="BI1470" s="272">
        <f t="shared" si="1218"/>
        <v>15553</v>
      </c>
      <c r="BJ1470" s="272">
        <f t="shared" si="1218"/>
        <v>17744</v>
      </c>
      <c r="BK1470" s="273">
        <f t="shared" ref="BK1470:CH1470" si="1272">SUM(BK1471:BK1472)</f>
        <v>550</v>
      </c>
      <c r="BL1470" s="273">
        <f t="shared" si="1272"/>
        <v>1106</v>
      </c>
      <c r="BM1470" s="273">
        <f t="shared" si="1272"/>
        <v>1032</v>
      </c>
      <c r="BN1470" s="273">
        <f t="shared" si="1272"/>
        <v>1005</v>
      </c>
      <c r="BO1470" s="272">
        <f t="shared" si="1272"/>
        <v>935</v>
      </c>
      <c r="BP1470" s="272">
        <f t="shared" si="1272"/>
        <v>902</v>
      </c>
      <c r="BQ1470" s="272">
        <f t="shared" si="1272"/>
        <v>858</v>
      </c>
      <c r="BR1470" s="272">
        <f t="shared" si="1272"/>
        <v>678</v>
      </c>
      <c r="BS1470" s="273">
        <f t="shared" si="1272"/>
        <v>560</v>
      </c>
      <c r="BT1470" s="273">
        <f t="shared" si="1272"/>
        <v>1106</v>
      </c>
      <c r="BU1470" s="273">
        <f t="shared" si="1272"/>
        <v>1032</v>
      </c>
      <c r="BV1470" s="273">
        <f t="shared" si="1272"/>
        <v>1005</v>
      </c>
      <c r="BW1470" s="272">
        <f t="shared" si="1272"/>
        <v>935</v>
      </c>
      <c r="BX1470" s="272">
        <f t="shared" si="1272"/>
        <v>902</v>
      </c>
      <c r="BY1470" s="272">
        <f t="shared" si="1272"/>
        <v>858</v>
      </c>
      <c r="BZ1470" s="272">
        <f t="shared" si="1272"/>
        <v>678</v>
      </c>
      <c r="CA1470" s="273">
        <f t="shared" si="1272"/>
        <v>10</v>
      </c>
      <c r="CB1470" s="273">
        <f t="shared" si="1272"/>
        <v>0</v>
      </c>
      <c r="CC1470" s="273">
        <f t="shared" si="1272"/>
        <v>0</v>
      </c>
      <c r="CD1470" s="273">
        <f t="shared" si="1272"/>
        <v>0</v>
      </c>
      <c r="CE1470" s="272">
        <f t="shared" si="1272"/>
        <v>0</v>
      </c>
      <c r="CF1470" s="272">
        <f t="shared" si="1272"/>
        <v>0</v>
      </c>
      <c r="CG1470" s="272">
        <f t="shared" si="1272"/>
        <v>0</v>
      </c>
      <c r="CH1470" s="272">
        <f t="shared" si="1272"/>
        <v>0</v>
      </c>
      <c r="CI1470" s="560"/>
      <c r="CJ1470" s="273">
        <f t="shared" ref="CJ1470:DW1470" si="1273">SUM(CJ1471:CJ1472)</f>
        <v>10409</v>
      </c>
      <c r="CK1470" s="273">
        <f t="shared" si="1273"/>
        <v>13510</v>
      </c>
      <c r="CL1470" s="273">
        <f t="shared" si="1273"/>
        <v>14426</v>
      </c>
      <c r="CM1470" s="273">
        <f t="shared" si="1273"/>
        <v>15163</v>
      </c>
      <c r="CN1470" s="272">
        <f t="shared" si="1273"/>
        <v>13854</v>
      </c>
      <c r="CO1470" s="272">
        <f t="shared" si="1273"/>
        <v>14584.579845159555</v>
      </c>
      <c r="CP1470" s="272">
        <f t="shared" si="1273"/>
        <v>15600.826574069657</v>
      </c>
      <c r="CQ1470" s="272">
        <f t="shared" si="1273"/>
        <v>17437.865884574712</v>
      </c>
      <c r="CR1470" s="273">
        <f t="shared" si="1273"/>
        <v>10265</v>
      </c>
      <c r="CS1470" s="273">
        <f t="shared" si="1273"/>
        <v>13296</v>
      </c>
      <c r="CT1470" s="273">
        <f t="shared" si="1273"/>
        <v>14194</v>
      </c>
      <c r="CU1470" s="273">
        <f t="shared" si="1273"/>
        <v>14927</v>
      </c>
      <c r="CV1470" s="272">
        <f t="shared" si="1273"/>
        <v>13632</v>
      </c>
      <c r="CW1470" s="272">
        <f t="shared" si="1273"/>
        <v>14326.579845159555</v>
      </c>
      <c r="CX1470" s="272">
        <f t="shared" si="1273"/>
        <v>15329.826574069657</v>
      </c>
      <c r="CY1470" s="272">
        <f t="shared" si="1273"/>
        <v>17147.865884574712</v>
      </c>
      <c r="CZ1470" s="273">
        <f t="shared" si="1273"/>
        <v>0</v>
      </c>
      <c r="DA1470" s="273">
        <f t="shared" si="1273"/>
        <v>0</v>
      </c>
      <c r="DB1470" s="273">
        <f t="shared" si="1273"/>
        <v>0</v>
      </c>
      <c r="DC1470" s="273">
        <f t="shared" si="1273"/>
        <v>0</v>
      </c>
      <c r="DD1470" s="272">
        <f t="shared" si="1273"/>
        <v>0</v>
      </c>
      <c r="DE1470" s="272">
        <f t="shared" si="1273"/>
        <v>0</v>
      </c>
      <c r="DF1470" s="272">
        <f t="shared" si="1273"/>
        <v>0</v>
      </c>
      <c r="DG1470" s="272">
        <f t="shared" si="1273"/>
        <v>0</v>
      </c>
      <c r="DH1470" s="273">
        <f t="shared" si="1273"/>
        <v>144</v>
      </c>
      <c r="DI1470" s="273">
        <f t="shared" si="1273"/>
        <v>214</v>
      </c>
      <c r="DJ1470" s="273">
        <f t="shared" si="1273"/>
        <v>232</v>
      </c>
      <c r="DK1470" s="273">
        <f t="shared" si="1273"/>
        <v>236</v>
      </c>
      <c r="DL1470" s="272">
        <f t="shared" si="1273"/>
        <v>222</v>
      </c>
      <c r="DM1470" s="272">
        <f t="shared" si="1273"/>
        <v>258</v>
      </c>
      <c r="DN1470" s="272">
        <f t="shared" si="1273"/>
        <v>271</v>
      </c>
      <c r="DO1470" s="272">
        <f t="shared" si="1273"/>
        <v>290</v>
      </c>
      <c r="DP1470" s="273">
        <f t="shared" si="1273"/>
        <v>-1</v>
      </c>
      <c r="DQ1470" s="273">
        <f t="shared" si="1273"/>
        <v>-84</v>
      </c>
      <c r="DR1470" s="273">
        <f t="shared" si="1273"/>
        <v>36</v>
      </c>
      <c r="DS1470" s="273">
        <f t="shared" si="1273"/>
        <v>-277</v>
      </c>
      <c r="DT1470" s="272">
        <f t="shared" si="1273"/>
        <v>0</v>
      </c>
      <c r="DU1470" s="272">
        <f t="shared" si="1273"/>
        <v>334.42015484044492</v>
      </c>
      <c r="DV1470" s="272">
        <f t="shared" si="1273"/>
        <v>-47.826574069658818</v>
      </c>
      <c r="DW1470" s="272">
        <f t="shared" si="1273"/>
        <v>306.13411542528848</v>
      </c>
      <c r="DX1470" s="610">
        <f t="shared" si="1154"/>
        <v>0.37436382470837276</v>
      </c>
      <c r="DY1470" s="610">
        <f t="shared" si="1154"/>
        <v>0.37157025871912824</v>
      </c>
      <c r="DZ1470" s="610">
        <f t="shared" si="1154"/>
        <v>0.37713526890807025</v>
      </c>
      <c r="EA1470" s="610">
        <f t="shared" si="1154"/>
        <v>0.38762716211210213</v>
      </c>
      <c r="EB1470" s="611">
        <f t="shared" si="1154"/>
        <v>0.3642510757461922</v>
      </c>
      <c r="EC1470" s="611">
        <f t="shared" si="1148"/>
        <v>0.36871084108600721</v>
      </c>
      <c r="ED1470" s="611">
        <f t="shared" si="1148"/>
        <v>0.36836824663281748</v>
      </c>
      <c r="EE1470" s="611">
        <f t="shared" si="1148"/>
        <v>0.35283024178793593</v>
      </c>
      <c r="EF1470" s="553"/>
      <c r="EG1470" s="273">
        <f t="shared" ref="EG1470:EM1470" si="1274">SUM(EG1471:EG1472)</f>
        <v>22468</v>
      </c>
      <c r="EH1470" s="273">
        <f t="shared" si="1274"/>
        <v>8792</v>
      </c>
      <c r="EI1470" s="273">
        <f t="shared" si="1274"/>
        <v>13677</v>
      </c>
      <c r="EJ1470" s="273">
        <f t="shared" si="1274"/>
        <v>4104</v>
      </c>
      <c r="EK1470" s="273">
        <f t="shared" si="1274"/>
        <v>10480</v>
      </c>
      <c r="EL1470" s="273">
        <f t="shared" si="1274"/>
        <v>32840</v>
      </c>
      <c r="EM1470" s="273">
        <f t="shared" si="1274"/>
        <v>32840</v>
      </c>
      <c r="EN1470" s="612">
        <f t="shared" ref="EN1470:EN1520" si="1275">IFERROR(EH1470/EG1470,0)</f>
        <v>0.39131208830336478</v>
      </c>
      <c r="EO1470" s="273">
        <f t="shared" ref="EO1470:EO1520" si="1276">IFERROR((EJ1470/EI1470)*100,0)</f>
        <v>30.0065803904365</v>
      </c>
      <c r="EP1470" s="612">
        <f t="shared" ref="EP1470:EP1520" si="1277">IFERROR(EK1470/EG1470,0)</f>
        <v>0.46644116076197256</v>
      </c>
      <c r="EQ1470" s="273">
        <f t="shared" ref="EQ1470:EQ1520" si="1278">IFERROR((EK1470*1000000)/EL1470,0)</f>
        <v>319123.02070645551</v>
      </c>
      <c r="ER1470" s="273">
        <f t="shared" ref="ER1470:ER1520" si="1279">IFERROR((EJ1470*1000000)/EM1470/12,0)</f>
        <v>10414.129110840438</v>
      </c>
      <c r="ES1470" s="555"/>
      <c r="ET1470" s="272">
        <f t="shared" ref="ET1470:EZ1470" si="1280">SUM(ET1471:ET1472)</f>
        <v>24600</v>
      </c>
      <c r="EU1470" s="272">
        <f t="shared" si="1280"/>
        <v>8249</v>
      </c>
      <c r="EV1470" s="272">
        <f t="shared" si="1280"/>
        <v>16350</v>
      </c>
      <c r="EW1470" s="272">
        <f t="shared" si="1280"/>
        <v>2836</v>
      </c>
      <c r="EX1470" s="272">
        <f t="shared" si="1280"/>
        <v>5327</v>
      </c>
      <c r="EY1470" s="272">
        <f t="shared" si="1280"/>
        <v>32939</v>
      </c>
      <c r="EZ1470" s="272">
        <f t="shared" si="1280"/>
        <v>32938</v>
      </c>
      <c r="FA1470" s="613">
        <f t="shared" si="1224"/>
        <v>0.33532520325203252</v>
      </c>
      <c r="FB1470" s="614">
        <f t="shared" si="1225"/>
        <v>17.345565749235476</v>
      </c>
      <c r="FC1470" s="613">
        <f t="shared" si="1226"/>
        <v>0.21654471544715448</v>
      </c>
      <c r="FD1470" s="272">
        <f t="shared" si="1227"/>
        <v>161723.18528188468</v>
      </c>
      <c r="FE1470" s="272">
        <f t="shared" si="1228"/>
        <v>7175.0966462242186</v>
      </c>
      <c r="FF1470" s="272">
        <f>SUM(FF1471:FF1472)</f>
        <v>15282</v>
      </c>
      <c r="FG1470" s="614">
        <f t="shared" si="1126"/>
        <v>20.769532783667056</v>
      </c>
      <c r="FH1470" s="272">
        <f>SUM(FH1471:FH1472)</f>
        <v>3174</v>
      </c>
      <c r="FI1470" s="272">
        <f>SUM(FI1471:FI1472)</f>
        <v>15282</v>
      </c>
      <c r="FJ1470" s="272">
        <f>SUM(FJ1471:FJ1472)</f>
        <v>102</v>
      </c>
      <c r="FK1470" s="272">
        <f t="shared" si="1229"/>
        <v>12006</v>
      </c>
      <c r="FL1470" s="272">
        <f>SUM(FL1471:FL1472)</f>
        <v>711</v>
      </c>
      <c r="FM1470" s="272">
        <f t="shared" si="1230"/>
        <v>11193</v>
      </c>
      <c r="FN1470" s="553"/>
      <c r="FO1470" s="413">
        <v>3825</v>
      </c>
      <c r="FP1470" s="413">
        <v>4127</v>
      </c>
      <c r="FQ1470" s="413">
        <v>4363</v>
      </c>
      <c r="FR1470" s="413">
        <v>4567</v>
      </c>
      <c r="FS1470" s="413">
        <f t="shared" si="1236"/>
        <v>1</v>
      </c>
      <c r="FT1470" s="413">
        <f t="shared" si="1236"/>
        <v>1</v>
      </c>
      <c r="FU1470" s="413">
        <f t="shared" si="1236"/>
        <v>1</v>
      </c>
      <c r="FV1470" s="413">
        <f t="shared" si="1236"/>
        <v>-1</v>
      </c>
      <c r="FW1470" s="553"/>
      <c r="FX1470" s="553"/>
      <c r="FY1470" s="553"/>
    </row>
    <row r="1471" spans="1:181">
      <c r="E1471" s="392"/>
      <c r="F1471" s="371"/>
      <c r="G1471" s="371" t="s">
        <v>2982</v>
      </c>
      <c r="H1471" s="371" t="s">
        <v>2983</v>
      </c>
      <c r="I1471" s="392"/>
      <c r="J1471" s="561"/>
      <c r="K1471" s="392"/>
      <c r="L1471" s="286"/>
      <c r="M1471" s="286"/>
      <c r="O1471" s="275">
        <f t="shared" ref="O1471:BC1473" si="1281">O1238</f>
        <v>21676</v>
      </c>
      <c r="P1471" s="275">
        <f t="shared" si="1281"/>
        <v>29939</v>
      </c>
      <c r="Q1471" s="275">
        <f t="shared" si="1281"/>
        <v>32389</v>
      </c>
      <c r="R1471" s="275">
        <f t="shared" si="1281"/>
        <v>34295</v>
      </c>
      <c r="S1471" s="274">
        <f t="shared" si="1281"/>
        <v>28519</v>
      </c>
      <c r="T1471" s="274">
        <f t="shared" si="1281"/>
        <v>30803</v>
      </c>
      <c r="U1471" s="274">
        <f t="shared" si="1281"/>
        <v>31854</v>
      </c>
      <c r="V1471" s="274">
        <f t="shared" si="1281"/>
        <v>34437</v>
      </c>
      <c r="W1471" s="275">
        <f t="shared" si="1281"/>
        <v>8168</v>
      </c>
      <c r="X1471" s="275">
        <f t="shared" si="1281"/>
        <v>11215</v>
      </c>
      <c r="Y1471" s="275">
        <f t="shared" si="1281"/>
        <v>12316</v>
      </c>
      <c r="Z1471" s="275">
        <f t="shared" si="1281"/>
        <v>13407</v>
      </c>
      <c r="AA1471" s="274">
        <f t="shared" si="1281"/>
        <v>10491</v>
      </c>
      <c r="AB1471" s="274">
        <f t="shared" si="1281"/>
        <v>11470</v>
      </c>
      <c r="AC1471" s="274">
        <f t="shared" si="1281"/>
        <v>11737</v>
      </c>
      <c r="AD1471" s="274">
        <f t="shared" si="1281"/>
        <v>12149</v>
      </c>
      <c r="AE1471" s="275">
        <f t="shared" si="1281"/>
        <v>455</v>
      </c>
      <c r="AF1471" s="275">
        <f t="shared" si="1281"/>
        <v>360</v>
      </c>
      <c r="AG1471" s="275">
        <f t="shared" si="1281"/>
        <v>370</v>
      </c>
      <c r="AH1471" s="275">
        <f t="shared" si="1281"/>
        <v>372</v>
      </c>
      <c r="AI1471" s="274">
        <f t="shared" si="1281"/>
        <v>359</v>
      </c>
      <c r="AJ1471" s="274">
        <f t="shared" si="1281"/>
        <v>370</v>
      </c>
      <c r="AK1471" s="274">
        <f t="shared" si="1281"/>
        <v>394</v>
      </c>
      <c r="AL1471" s="274">
        <f t="shared" si="1281"/>
        <v>441</v>
      </c>
      <c r="AM1471" s="275">
        <f t="shared" si="1281"/>
        <v>13509</v>
      </c>
      <c r="AN1471" s="275">
        <f t="shared" si="1281"/>
        <v>18724</v>
      </c>
      <c r="AO1471" s="275">
        <f t="shared" si="1281"/>
        <v>20073</v>
      </c>
      <c r="AP1471" s="275">
        <f t="shared" si="1281"/>
        <v>20886</v>
      </c>
      <c r="AQ1471" s="274">
        <f t="shared" si="1281"/>
        <v>18027</v>
      </c>
      <c r="AR1471" s="274">
        <f t="shared" si="1281"/>
        <v>19332</v>
      </c>
      <c r="AS1471" s="274">
        <f t="shared" si="1281"/>
        <v>20117</v>
      </c>
      <c r="AT1471" s="274">
        <f t="shared" si="1281"/>
        <v>22286</v>
      </c>
      <c r="AU1471" s="275">
        <f t="shared" si="1281"/>
        <v>2723</v>
      </c>
      <c r="AV1471" s="275">
        <f t="shared" si="1281"/>
        <v>4449</v>
      </c>
      <c r="AW1471" s="275">
        <f t="shared" si="1281"/>
        <v>4846</v>
      </c>
      <c r="AX1471" s="275">
        <f t="shared" si="1281"/>
        <v>5307</v>
      </c>
      <c r="AY1471" s="274">
        <f t="shared" si="1281"/>
        <v>3522</v>
      </c>
      <c r="AZ1471" s="274">
        <f t="shared" si="1281"/>
        <v>3807</v>
      </c>
      <c r="BA1471" s="274">
        <f t="shared" si="1281"/>
        <v>4009</v>
      </c>
      <c r="BB1471" s="274">
        <f t="shared" si="1281"/>
        <v>4191</v>
      </c>
      <c r="BC1471" s="275">
        <f t="shared" si="1281"/>
        <v>10254</v>
      </c>
      <c r="BD1471" s="275">
        <f t="shared" si="1218"/>
        <v>13208</v>
      </c>
      <c r="BE1471" s="275">
        <f t="shared" si="1218"/>
        <v>14246</v>
      </c>
      <c r="BF1471" s="275">
        <f t="shared" si="1218"/>
        <v>14624</v>
      </c>
      <c r="BG1471" s="274">
        <f t="shared" si="1218"/>
        <v>13585</v>
      </c>
      <c r="BH1471" s="274">
        <f t="shared" si="1218"/>
        <v>14651</v>
      </c>
      <c r="BI1471" s="274">
        <f t="shared" si="1218"/>
        <v>15277</v>
      </c>
      <c r="BJ1471" s="274">
        <f t="shared" si="1218"/>
        <v>17429</v>
      </c>
      <c r="BK1471" s="275">
        <f t="shared" ref="BK1471:CH1473" si="1282">BK1238</f>
        <v>532</v>
      </c>
      <c r="BL1471" s="275">
        <f t="shared" si="1282"/>
        <v>1067</v>
      </c>
      <c r="BM1471" s="275">
        <f t="shared" si="1282"/>
        <v>981</v>
      </c>
      <c r="BN1471" s="275">
        <f t="shared" si="1282"/>
        <v>955</v>
      </c>
      <c r="BO1471" s="274">
        <f t="shared" si="1282"/>
        <v>920</v>
      </c>
      <c r="BP1471" s="274">
        <f t="shared" si="1282"/>
        <v>874</v>
      </c>
      <c r="BQ1471" s="274">
        <f t="shared" si="1282"/>
        <v>831</v>
      </c>
      <c r="BR1471" s="274">
        <f t="shared" si="1282"/>
        <v>666</v>
      </c>
      <c r="BS1471" s="275">
        <f t="shared" si="1282"/>
        <v>541</v>
      </c>
      <c r="BT1471" s="275">
        <f t="shared" si="1282"/>
        <v>1067</v>
      </c>
      <c r="BU1471" s="275">
        <f t="shared" si="1282"/>
        <v>981</v>
      </c>
      <c r="BV1471" s="275">
        <f t="shared" si="1282"/>
        <v>955</v>
      </c>
      <c r="BW1471" s="274">
        <f t="shared" si="1282"/>
        <v>920</v>
      </c>
      <c r="BX1471" s="274">
        <f t="shared" si="1282"/>
        <v>874</v>
      </c>
      <c r="BY1471" s="274">
        <f t="shared" si="1282"/>
        <v>831</v>
      </c>
      <c r="BZ1471" s="274">
        <f t="shared" si="1282"/>
        <v>666</v>
      </c>
      <c r="CA1471" s="275">
        <f t="shared" si="1282"/>
        <v>9</v>
      </c>
      <c r="CB1471" s="275">
        <f t="shared" si="1282"/>
        <v>0</v>
      </c>
      <c r="CC1471" s="275">
        <f t="shared" si="1282"/>
        <v>0</v>
      </c>
      <c r="CD1471" s="275">
        <f t="shared" si="1282"/>
        <v>0</v>
      </c>
      <c r="CE1471" s="274">
        <f t="shared" si="1282"/>
        <v>0</v>
      </c>
      <c r="CF1471" s="274">
        <f t="shared" si="1282"/>
        <v>0</v>
      </c>
      <c r="CG1471" s="274">
        <f t="shared" si="1282"/>
        <v>0</v>
      </c>
      <c r="CH1471" s="274">
        <f t="shared" si="1282"/>
        <v>0</v>
      </c>
      <c r="CI1471" s="562"/>
      <c r="CJ1471" s="275">
        <f t="shared" ref="CJ1471:DW1473" si="1283">CJ1238</f>
        <v>10254</v>
      </c>
      <c r="CK1471" s="275">
        <f t="shared" si="1283"/>
        <v>13294</v>
      </c>
      <c r="CL1471" s="275">
        <f t="shared" si="1283"/>
        <v>14196</v>
      </c>
      <c r="CM1471" s="275">
        <f t="shared" si="1283"/>
        <v>14919</v>
      </c>
      <c r="CN1471" s="274">
        <f t="shared" si="1283"/>
        <v>13585</v>
      </c>
      <c r="CO1471" s="274">
        <f t="shared" si="1283"/>
        <v>14292.813788359939</v>
      </c>
      <c r="CP1471" s="274">
        <f t="shared" si="1283"/>
        <v>15250.159861345914</v>
      </c>
      <c r="CQ1471" s="274">
        <f t="shared" si="1283"/>
        <v>17051.463790445661</v>
      </c>
      <c r="CR1471" s="275">
        <f t="shared" si="1283"/>
        <v>10125</v>
      </c>
      <c r="CS1471" s="275">
        <f t="shared" si="1283"/>
        <v>13104</v>
      </c>
      <c r="CT1471" s="275">
        <f t="shared" si="1283"/>
        <v>13990</v>
      </c>
      <c r="CU1471" s="275">
        <f t="shared" si="1283"/>
        <v>14709</v>
      </c>
      <c r="CV1471" s="274">
        <f t="shared" si="1283"/>
        <v>13388</v>
      </c>
      <c r="CW1471" s="274">
        <f t="shared" si="1283"/>
        <v>14063.813788359939</v>
      </c>
      <c r="CX1471" s="274">
        <f t="shared" si="1283"/>
        <v>15009.159861345914</v>
      </c>
      <c r="CY1471" s="274">
        <f t="shared" si="1283"/>
        <v>16793.463790445661</v>
      </c>
      <c r="CZ1471" s="275">
        <f t="shared" si="1283"/>
        <v>0</v>
      </c>
      <c r="DA1471" s="275">
        <f t="shared" si="1283"/>
        <v>0</v>
      </c>
      <c r="DB1471" s="275">
        <f t="shared" si="1283"/>
        <v>0</v>
      </c>
      <c r="DC1471" s="275">
        <f t="shared" si="1283"/>
        <v>0</v>
      </c>
      <c r="DD1471" s="274">
        <f t="shared" si="1283"/>
        <v>0</v>
      </c>
      <c r="DE1471" s="274">
        <f t="shared" si="1283"/>
        <v>0</v>
      </c>
      <c r="DF1471" s="274">
        <f t="shared" si="1283"/>
        <v>0</v>
      </c>
      <c r="DG1471" s="274">
        <f t="shared" si="1283"/>
        <v>0</v>
      </c>
      <c r="DH1471" s="275">
        <f t="shared" si="1283"/>
        <v>129</v>
      </c>
      <c r="DI1471" s="275">
        <f t="shared" si="1283"/>
        <v>190</v>
      </c>
      <c r="DJ1471" s="275">
        <f t="shared" si="1283"/>
        <v>206</v>
      </c>
      <c r="DK1471" s="275">
        <f t="shared" si="1283"/>
        <v>210</v>
      </c>
      <c r="DL1471" s="274">
        <f t="shared" si="1283"/>
        <v>197</v>
      </c>
      <c r="DM1471" s="274">
        <f t="shared" si="1283"/>
        <v>229</v>
      </c>
      <c r="DN1471" s="274">
        <f t="shared" si="1283"/>
        <v>241</v>
      </c>
      <c r="DO1471" s="274">
        <f t="shared" si="1283"/>
        <v>258</v>
      </c>
      <c r="DP1471" s="275">
        <f t="shared" si="1283"/>
        <v>0</v>
      </c>
      <c r="DQ1471" s="275">
        <f t="shared" si="1283"/>
        <v>-86</v>
      </c>
      <c r="DR1471" s="275">
        <f t="shared" si="1283"/>
        <v>50</v>
      </c>
      <c r="DS1471" s="275">
        <f t="shared" si="1283"/>
        <v>-295</v>
      </c>
      <c r="DT1471" s="274">
        <f t="shared" si="1283"/>
        <v>0</v>
      </c>
      <c r="DU1471" s="274">
        <f t="shared" si="1283"/>
        <v>358.18621164006083</v>
      </c>
      <c r="DV1471" s="274">
        <f t="shared" si="1283"/>
        <v>26.8401386540848</v>
      </c>
      <c r="DW1471" s="274">
        <f t="shared" si="1283"/>
        <v>377.536209554339</v>
      </c>
      <c r="DX1471" s="615">
        <f t="shared" si="1154"/>
        <v>0.37682229193578148</v>
      </c>
      <c r="DY1471" s="615">
        <f t="shared" si="1154"/>
        <v>0.37459500985336852</v>
      </c>
      <c r="DZ1471" s="615">
        <f t="shared" si="1154"/>
        <v>0.38025255487974313</v>
      </c>
      <c r="EA1471" s="615">
        <f t="shared" si="1154"/>
        <v>0.39093162268552267</v>
      </c>
      <c r="EB1471" s="616">
        <f t="shared" si="1154"/>
        <v>0.36786002314246641</v>
      </c>
      <c r="EC1471" s="616">
        <f t="shared" si="1148"/>
        <v>0.3723663279550693</v>
      </c>
      <c r="ED1471" s="616">
        <f t="shared" si="1148"/>
        <v>0.3684623595152885</v>
      </c>
      <c r="EE1471" s="616">
        <f t="shared" si="1148"/>
        <v>0.35278915120364723</v>
      </c>
      <c r="EF1471" s="553"/>
      <c r="EG1471" s="275">
        <f t="shared" ref="EG1471:EM1473" si="1284">EG1238</f>
        <v>21999</v>
      </c>
      <c r="EH1471" s="275">
        <f t="shared" si="1284"/>
        <v>8656</v>
      </c>
      <c r="EI1471" s="275">
        <f t="shared" si="1284"/>
        <v>13345</v>
      </c>
      <c r="EJ1471" s="275">
        <f t="shared" si="1284"/>
        <v>3913</v>
      </c>
      <c r="EK1471" s="275">
        <f t="shared" si="1284"/>
        <v>10369</v>
      </c>
      <c r="EL1471" s="275">
        <f t="shared" si="1284"/>
        <v>29432</v>
      </c>
      <c r="EM1471" s="275">
        <f t="shared" si="1284"/>
        <v>29432</v>
      </c>
      <c r="EN1471" s="617">
        <f t="shared" si="1275"/>
        <v>0.39347243056502568</v>
      </c>
      <c r="EO1471" s="275">
        <f t="shared" si="1276"/>
        <v>29.321843387036346</v>
      </c>
      <c r="EP1471" s="617">
        <f t="shared" si="1277"/>
        <v>0.47133960634574301</v>
      </c>
      <c r="EQ1471" s="275">
        <f t="shared" si="1278"/>
        <v>352303.61511280236</v>
      </c>
      <c r="ER1471" s="275">
        <f t="shared" si="1279"/>
        <v>11079.210836277975</v>
      </c>
      <c r="ES1471" s="618"/>
      <c r="ET1471" s="274">
        <f t="shared" ref="ET1471:EZ1473" si="1285">ET1238</f>
        <v>24028</v>
      </c>
      <c r="EU1471" s="274">
        <f t="shared" si="1285"/>
        <v>8086</v>
      </c>
      <c r="EV1471" s="274">
        <f t="shared" si="1285"/>
        <v>15940</v>
      </c>
      <c r="EW1471" s="274">
        <f t="shared" si="1285"/>
        <v>2641</v>
      </c>
      <c r="EX1471" s="274">
        <f t="shared" si="1285"/>
        <v>5242</v>
      </c>
      <c r="EY1471" s="274">
        <f t="shared" si="1285"/>
        <v>29630</v>
      </c>
      <c r="EZ1471" s="274">
        <f t="shared" si="1285"/>
        <v>29629</v>
      </c>
      <c r="FA1471" s="619">
        <f t="shared" si="1224"/>
        <v>0.33652405526885298</v>
      </c>
      <c r="FB1471" s="620">
        <f t="shared" si="1225"/>
        <v>16.568381430363864</v>
      </c>
      <c r="FC1471" s="619">
        <f t="shared" si="1226"/>
        <v>0.21816214416514068</v>
      </c>
      <c r="FD1471" s="274">
        <f t="shared" si="1227"/>
        <v>176915.28855889302</v>
      </c>
      <c r="FE1471" s="274">
        <f t="shared" si="1228"/>
        <v>7427.9703443698172</v>
      </c>
      <c r="FF1471" s="274">
        <f>FF1238</f>
        <v>14872</v>
      </c>
      <c r="FG1471" s="620">
        <f t="shared" si="1126"/>
        <v>19.903173749327596</v>
      </c>
      <c r="FH1471" s="274">
        <f t="shared" ref="FH1471:FJ1473" si="1286">FH1238</f>
        <v>2960</v>
      </c>
      <c r="FI1471" s="274">
        <f t="shared" si="1286"/>
        <v>14872</v>
      </c>
      <c r="FJ1471" s="274">
        <f t="shared" si="1286"/>
        <v>101</v>
      </c>
      <c r="FK1471" s="274">
        <f t="shared" si="1229"/>
        <v>11811</v>
      </c>
      <c r="FL1471" s="274">
        <f>FL1238</f>
        <v>694</v>
      </c>
      <c r="FM1471" s="274">
        <f t="shared" si="1230"/>
        <v>11016</v>
      </c>
      <c r="FN1471" s="553"/>
      <c r="FO1471" s="413">
        <v>3521</v>
      </c>
      <c r="FP1471" s="413">
        <v>3805</v>
      </c>
      <c r="FQ1471" s="413">
        <v>4008</v>
      </c>
      <c r="FR1471" s="413">
        <v>4192</v>
      </c>
      <c r="FS1471" s="413">
        <f t="shared" si="1236"/>
        <v>1</v>
      </c>
      <c r="FT1471" s="413">
        <f t="shared" si="1236"/>
        <v>2</v>
      </c>
      <c r="FU1471" s="413">
        <f t="shared" si="1236"/>
        <v>1</v>
      </c>
      <c r="FV1471" s="413">
        <f t="shared" si="1236"/>
        <v>-1</v>
      </c>
      <c r="FW1471" s="553"/>
      <c r="FX1471" s="553"/>
      <c r="FY1471" s="553"/>
    </row>
    <row r="1472" spans="1:181">
      <c r="E1472" s="392"/>
      <c r="F1472" s="371"/>
      <c r="G1472" s="371" t="s">
        <v>2984</v>
      </c>
      <c r="H1472" s="381" t="s">
        <v>2985</v>
      </c>
      <c r="I1472" s="392"/>
      <c r="J1472" s="561"/>
      <c r="K1472" s="392"/>
      <c r="L1472" s="286"/>
      <c r="M1472" s="286"/>
      <c r="O1472" s="275">
        <f t="shared" si="1281"/>
        <v>527</v>
      </c>
      <c r="P1472" s="275">
        <f t="shared" si="1281"/>
        <v>712</v>
      </c>
      <c r="Q1472" s="275">
        <f t="shared" si="1281"/>
        <v>745</v>
      </c>
      <c r="R1472" s="275">
        <f t="shared" si="1281"/>
        <v>798</v>
      </c>
      <c r="S1472" s="274">
        <f t="shared" si="1281"/>
        <v>763</v>
      </c>
      <c r="T1472" s="274">
        <f t="shared" si="1281"/>
        <v>799</v>
      </c>
      <c r="U1472" s="274">
        <f t="shared" si="1281"/>
        <v>1037</v>
      </c>
      <c r="V1472" s="274">
        <f t="shared" si="1281"/>
        <v>1090</v>
      </c>
      <c r="W1472" s="275">
        <f t="shared" si="1281"/>
        <v>144</v>
      </c>
      <c r="X1472" s="275">
        <f t="shared" si="1281"/>
        <v>174</v>
      </c>
      <c r="Y1472" s="275">
        <f t="shared" si="1281"/>
        <v>180</v>
      </c>
      <c r="Z1472" s="275">
        <f t="shared" si="1281"/>
        <v>196</v>
      </c>
      <c r="AA1472" s="274">
        <f t="shared" si="1281"/>
        <v>175</v>
      </c>
      <c r="AB1472" s="274">
        <f t="shared" si="1281"/>
        <v>182</v>
      </c>
      <c r="AC1472" s="274">
        <f t="shared" si="1281"/>
        <v>379</v>
      </c>
      <c r="AD1472" s="274">
        <f t="shared" si="1281"/>
        <v>386</v>
      </c>
      <c r="AE1472" s="275">
        <f t="shared" si="1281"/>
        <v>11</v>
      </c>
      <c r="AF1472" s="275">
        <f t="shared" si="1281"/>
        <v>9</v>
      </c>
      <c r="AG1472" s="275">
        <f t="shared" si="1281"/>
        <v>9</v>
      </c>
      <c r="AH1472" s="275">
        <f t="shared" si="1281"/>
        <v>9</v>
      </c>
      <c r="AI1472" s="274">
        <f t="shared" si="1281"/>
        <v>11</v>
      </c>
      <c r="AJ1472" s="274">
        <f t="shared" si="1281"/>
        <v>10</v>
      </c>
      <c r="AK1472" s="274">
        <f t="shared" si="1281"/>
        <v>10</v>
      </c>
      <c r="AL1472" s="274">
        <f t="shared" si="1281"/>
        <v>10</v>
      </c>
      <c r="AM1472" s="275">
        <f t="shared" si="1281"/>
        <v>383</v>
      </c>
      <c r="AN1472" s="275">
        <f t="shared" si="1281"/>
        <v>538</v>
      </c>
      <c r="AO1472" s="275">
        <f t="shared" si="1281"/>
        <v>565</v>
      </c>
      <c r="AP1472" s="275">
        <f t="shared" si="1281"/>
        <v>603</v>
      </c>
      <c r="AQ1472" s="274">
        <f t="shared" si="1281"/>
        <v>588</v>
      </c>
      <c r="AR1472" s="274">
        <f t="shared" si="1281"/>
        <v>617</v>
      </c>
      <c r="AS1472" s="274">
        <f t="shared" si="1281"/>
        <v>658</v>
      </c>
      <c r="AT1472" s="274">
        <f t="shared" si="1281"/>
        <v>702</v>
      </c>
      <c r="AU1472" s="275">
        <f t="shared" si="1281"/>
        <v>211</v>
      </c>
      <c r="AV1472" s="275">
        <f t="shared" si="1281"/>
        <v>281</v>
      </c>
      <c r="AW1472" s="275">
        <f t="shared" si="1281"/>
        <v>298</v>
      </c>
      <c r="AX1472" s="275">
        <f t="shared" si="1281"/>
        <v>291</v>
      </c>
      <c r="AY1472" s="274">
        <f t="shared" si="1281"/>
        <v>304</v>
      </c>
      <c r="AZ1472" s="274">
        <f t="shared" si="1281"/>
        <v>321</v>
      </c>
      <c r="BA1472" s="274">
        <f t="shared" si="1281"/>
        <v>355</v>
      </c>
      <c r="BB1472" s="274">
        <f t="shared" si="1281"/>
        <v>375</v>
      </c>
      <c r="BC1472" s="275">
        <f t="shared" si="1281"/>
        <v>154</v>
      </c>
      <c r="BD1472" s="275">
        <f t="shared" si="1218"/>
        <v>218</v>
      </c>
      <c r="BE1472" s="275">
        <f t="shared" si="1218"/>
        <v>216</v>
      </c>
      <c r="BF1472" s="275">
        <f t="shared" si="1218"/>
        <v>262</v>
      </c>
      <c r="BG1472" s="274">
        <f t="shared" si="1218"/>
        <v>269</v>
      </c>
      <c r="BH1472" s="274">
        <f t="shared" si="1218"/>
        <v>268</v>
      </c>
      <c r="BI1472" s="274">
        <f t="shared" si="1218"/>
        <v>276</v>
      </c>
      <c r="BJ1472" s="274">
        <f t="shared" si="1218"/>
        <v>315</v>
      </c>
      <c r="BK1472" s="275">
        <f t="shared" si="1282"/>
        <v>18</v>
      </c>
      <c r="BL1472" s="275">
        <f t="shared" si="1282"/>
        <v>39</v>
      </c>
      <c r="BM1472" s="275">
        <f t="shared" si="1282"/>
        <v>51</v>
      </c>
      <c r="BN1472" s="275">
        <f t="shared" si="1282"/>
        <v>50</v>
      </c>
      <c r="BO1472" s="274">
        <f t="shared" si="1282"/>
        <v>15</v>
      </c>
      <c r="BP1472" s="274">
        <f t="shared" si="1282"/>
        <v>28</v>
      </c>
      <c r="BQ1472" s="274">
        <f t="shared" si="1282"/>
        <v>27</v>
      </c>
      <c r="BR1472" s="274">
        <f t="shared" si="1282"/>
        <v>12</v>
      </c>
      <c r="BS1472" s="275">
        <f t="shared" si="1282"/>
        <v>19</v>
      </c>
      <c r="BT1472" s="275">
        <f t="shared" si="1282"/>
        <v>39</v>
      </c>
      <c r="BU1472" s="275">
        <f t="shared" si="1282"/>
        <v>51</v>
      </c>
      <c r="BV1472" s="275">
        <f t="shared" si="1282"/>
        <v>50</v>
      </c>
      <c r="BW1472" s="274">
        <f t="shared" si="1282"/>
        <v>15</v>
      </c>
      <c r="BX1472" s="274">
        <f t="shared" si="1282"/>
        <v>28</v>
      </c>
      <c r="BY1472" s="274">
        <f t="shared" si="1282"/>
        <v>27</v>
      </c>
      <c r="BZ1472" s="274">
        <f t="shared" si="1282"/>
        <v>12</v>
      </c>
      <c r="CA1472" s="275">
        <f t="shared" si="1282"/>
        <v>1</v>
      </c>
      <c r="CB1472" s="275">
        <f t="shared" si="1282"/>
        <v>0</v>
      </c>
      <c r="CC1472" s="275">
        <f t="shared" si="1282"/>
        <v>0</v>
      </c>
      <c r="CD1472" s="275">
        <f t="shared" si="1282"/>
        <v>0</v>
      </c>
      <c r="CE1472" s="274">
        <f t="shared" si="1282"/>
        <v>0</v>
      </c>
      <c r="CF1472" s="274">
        <f t="shared" si="1282"/>
        <v>0</v>
      </c>
      <c r="CG1472" s="274">
        <f t="shared" si="1282"/>
        <v>0</v>
      </c>
      <c r="CH1472" s="274">
        <f t="shared" si="1282"/>
        <v>0</v>
      </c>
      <c r="CI1472" s="562"/>
      <c r="CJ1472" s="275">
        <f t="shared" si="1283"/>
        <v>155</v>
      </c>
      <c r="CK1472" s="275">
        <f t="shared" si="1283"/>
        <v>216</v>
      </c>
      <c r="CL1472" s="275">
        <f t="shared" si="1283"/>
        <v>230</v>
      </c>
      <c r="CM1472" s="275">
        <f t="shared" si="1283"/>
        <v>244</v>
      </c>
      <c r="CN1472" s="274">
        <f t="shared" si="1283"/>
        <v>269</v>
      </c>
      <c r="CO1472" s="274">
        <f t="shared" si="1283"/>
        <v>291.76605679961597</v>
      </c>
      <c r="CP1472" s="274">
        <f t="shared" si="1283"/>
        <v>350.66671272374361</v>
      </c>
      <c r="CQ1472" s="274">
        <f t="shared" si="1283"/>
        <v>386.40209412905051</v>
      </c>
      <c r="CR1472" s="275">
        <f t="shared" si="1283"/>
        <v>140</v>
      </c>
      <c r="CS1472" s="275">
        <f t="shared" si="1283"/>
        <v>192</v>
      </c>
      <c r="CT1472" s="275">
        <f t="shared" si="1283"/>
        <v>204</v>
      </c>
      <c r="CU1472" s="275">
        <f t="shared" si="1283"/>
        <v>218</v>
      </c>
      <c r="CV1472" s="274">
        <f t="shared" si="1283"/>
        <v>244</v>
      </c>
      <c r="CW1472" s="274">
        <f t="shared" si="1283"/>
        <v>262.76605679961597</v>
      </c>
      <c r="CX1472" s="274">
        <f t="shared" si="1283"/>
        <v>320.66671272374361</v>
      </c>
      <c r="CY1472" s="274">
        <f t="shared" si="1283"/>
        <v>354.40209412905051</v>
      </c>
      <c r="CZ1472" s="275">
        <f t="shared" si="1283"/>
        <v>0</v>
      </c>
      <c r="DA1472" s="275">
        <f t="shared" si="1283"/>
        <v>0</v>
      </c>
      <c r="DB1472" s="275">
        <f t="shared" si="1283"/>
        <v>0</v>
      </c>
      <c r="DC1472" s="275">
        <f t="shared" si="1283"/>
        <v>0</v>
      </c>
      <c r="DD1472" s="274">
        <f t="shared" si="1283"/>
        <v>0</v>
      </c>
      <c r="DE1472" s="274">
        <f t="shared" si="1283"/>
        <v>0</v>
      </c>
      <c r="DF1472" s="274">
        <f t="shared" si="1283"/>
        <v>0</v>
      </c>
      <c r="DG1472" s="274">
        <f t="shared" si="1283"/>
        <v>0</v>
      </c>
      <c r="DH1472" s="275">
        <f t="shared" si="1283"/>
        <v>15</v>
      </c>
      <c r="DI1472" s="275">
        <f t="shared" si="1283"/>
        <v>24</v>
      </c>
      <c r="DJ1472" s="275">
        <f t="shared" si="1283"/>
        <v>26</v>
      </c>
      <c r="DK1472" s="275">
        <f t="shared" si="1283"/>
        <v>26</v>
      </c>
      <c r="DL1472" s="274">
        <f t="shared" si="1283"/>
        <v>25</v>
      </c>
      <c r="DM1472" s="274">
        <f t="shared" si="1283"/>
        <v>29</v>
      </c>
      <c r="DN1472" s="274">
        <f t="shared" si="1283"/>
        <v>30</v>
      </c>
      <c r="DO1472" s="274">
        <f t="shared" si="1283"/>
        <v>32</v>
      </c>
      <c r="DP1472" s="275">
        <f t="shared" si="1283"/>
        <v>-1</v>
      </c>
      <c r="DQ1472" s="275">
        <f t="shared" si="1283"/>
        <v>2</v>
      </c>
      <c r="DR1472" s="275">
        <f t="shared" si="1283"/>
        <v>-14</v>
      </c>
      <c r="DS1472" s="275">
        <f t="shared" si="1283"/>
        <v>18</v>
      </c>
      <c r="DT1472" s="274">
        <f t="shared" si="1283"/>
        <v>0</v>
      </c>
      <c r="DU1472" s="274">
        <f t="shared" si="1283"/>
        <v>-23.766056799615928</v>
      </c>
      <c r="DV1472" s="274">
        <f t="shared" si="1283"/>
        <v>-74.666712723743615</v>
      </c>
      <c r="DW1472" s="274">
        <f t="shared" si="1283"/>
        <v>-71.402094129050511</v>
      </c>
      <c r="DX1472" s="615">
        <f t="shared" si="1154"/>
        <v>0.27324478178368122</v>
      </c>
      <c r="DY1472" s="615">
        <f t="shared" si="1154"/>
        <v>0.2443820224719101</v>
      </c>
      <c r="DZ1472" s="615">
        <f t="shared" si="1154"/>
        <v>0.24161073825503357</v>
      </c>
      <c r="EA1472" s="615">
        <f t="shared" si="1154"/>
        <v>0.24561403508771928</v>
      </c>
      <c r="EB1472" s="616">
        <f t="shared" si="1154"/>
        <v>0.22935779816513763</v>
      </c>
      <c r="EC1472" s="616">
        <f t="shared" si="1148"/>
        <v>0.22778473091364204</v>
      </c>
      <c r="ED1472" s="616">
        <f t="shared" si="1148"/>
        <v>0.36547733847637415</v>
      </c>
      <c r="EE1472" s="616">
        <f t="shared" si="1148"/>
        <v>0.3541284403669725</v>
      </c>
      <c r="EF1472" s="553"/>
      <c r="EG1472" s="275">
        <f t="shared" si="1284"/>
        <v>469</v>
      </c>
      <c r="EH1472" s="275">
        <f t="shared" si="1284"/>
        <v>136</v>
      </c>
      <c r="EI1472" s="275">
        <f t="shared" si="1284"/>
        <v>332</v>
      </c>
      <c r="EJ1472" s="275">
        <f t="shared" si="1284"/>
        <v>191</v>
      </c>
      <c r="EK1472" s="275">
        <f t="shared" si="1284"/>
        <v>111</v>
      </c>
      <c r="EL1472" s="275">
        <f t="shared" si="1284"/>
        <v>3408</v>
      </c>
      <c r="EM1472" s="275">
        <f t="shared" si="1284"/>
        <v>3408</v>
      </c>
      <c r="EN1472" s="617">
        <f t="shared" si="1275"/>
        <v>0.28997867803837951</v>
      </c>
      <c r="EO1472" s="275">
        <f t="shared" si="1276"/>
        <v>57.530120481927717</v>
      </c>
      <c r="EP1472" s="617">
        <f t="shared" si="1277"/>
        <v>0.23667377398720682</v>
      </c>
      <c r="EQ1472" s="275">
        <f t="shared" si="1278"/>
        <v>32570.422535211266</v>
      </c>
      <c r="ER1472" s="275">
        <f t="shared" si="1279"/>
        <v>4670.3834115805948</v>
      </c>
      <c r="ES1472" s="618"/>
      <c r="ET1472" s="274">
        <f t="shared" si="1285"/>
        <v>572</v>
      </c>
      <c r="EU1472" s="274">
        <f t="shared" si="1285"/>
        <v>163</v>
      </c>
      <c r="EV1472" s="274">
        <f t="shared" si="1285"/>
        <v>410</v>
      </c>
      <c r="EW1472" s="274">
        <f t="shared" si="1285"/>
        <v>195</v>
      </c>
      <c r="EX1472" s="274">
        <f t="shared" si="1285"/>
        <v>85</v>
      </c>
      <c r="EY1472" s="274">
        <f t="shared" si="1285"/>
        <v>3309</v>
      </c>
      <c r="EZ1472" s="274">
        <f t="shared" si="1285"/>
        <v>3309</v>
      </c>
      <c r="FA1472" s="619">
        <f t="shared" si="1224"/>
        <v>0.28496503496503495</v>
      </c>
      <c r="FB1472" s="620">
        <f t="shared" si="1225"/>
        <v>47.560975609756099</v>
      </c>
      <c r="FC1472" s="619">
        <f t="shared" si="1226"/>
        <v>0.14860139860139859</v>
      </c>
      <c r="FD1472" s="274">
        <f t="shared" si="1227"/>
        <v>25687.518887881535</v>
      </c>
      <c r="FE1472" s="274">
        <f t="shared" si="1228"/>
        <v>4910.8491991538231</v>
      </c>
      <c r="FF1472" s="274">
        <f>FF1239</f>
        <v>410</v>
      </c>
      <c r="FG1472" s="620">
        <f t="shared" si="1126"/>
        <v>52.195121951219512</v>
      </c>
      <c r="FH1472" s="274">
        <f t="shared" si="1286"/>
        <v>214</v>
      </c>
      <c r="FI1472" s="274">
        <f t="shared" si="1286"/>
        <v>410</v>
      </c>
      <c r="FJ1472" s="274">
        <f t="shared" si="1286"/>
        <v>1</v>
      </c>
      <c r="FK1472" s="274">
        <f t="shared" si="1229"/>
        <v>195</v>
      </c>
      <c r="FL1472" s="274">
        <f>FL1239</f>
        <v>17</v>
      </c>
      <c r="FM1472" s="274">
        <f t="shared" si="1230"/>
        <v>177</v>
      </c>
      <c r="FN1472" s="553"/>
      <c r="FO1472" s="413">
        <v>304</v>
      </c>
      <c r="FP1472" s="413">
        <v>322</v>
      </c>
      <c r="FQ1472" s="413">
        <v>355</v>
      </c>
      <c r="FR1472" s="413">
        <v>375</v>
      </c>
      <c r="FS1472" s="413">
        <f t="shared" si="1236"/>
        <v>0</v>
      </c>
      <c r="FT1472" s="413">
        <f t="shared" si="1236"/>
        <v>-1</v>
      </c>
      <c r="FU1472" s="413">
        <f t="shared" si="1236"/>
        <v>0</v>
      </c>
      <c r="FV1472" s="413">
        <f t="shared" si="1236"/>
        <v>0</v>
      </c>
      <c r="FW1472" s="553"/>
      <c r="FX1472" s="553"/>
      <c r="FY1472" s="553"/>
    </row>
    <row r="1473" spans="1:181" s="325" customFormat="1">
      <c r="A1473" s="294"/>
      <c r="B1473" s="295"/>
      <c r="C1473" s="294"/>
      <c r="D1473" s="294"/>
      <c r="E1473" s="295"/>
      <c r="F1473" s="558" t="s">
        <v>2986</v>
      </c>
      <c r="G1473" s="558" t="s">
        <v>2987</v>
      </c>
      <c r="H1473" s="543"/>
      <c r="I1473" s="295"/>
      <c r="J1473" s="559"/>
      <c r="K1473" s="295"/>
      <c r="L1473" s="328"/>
      <c r="M1473" s="328"/>
      <c r="N1473" s="328"/>
      <c r="O1473" s="273">
        <f t="shared" si="1281"/>
        <v>18649</v>
      </c>
      <c r="P1473" s="273">
        <f t="shared" si="1281"/>
        <v>26027</v>
      </c>
      <c r="Q1473" s="273">
        <f t="shared" si="1281"/>
        <v>27611</v>
      </c>
      <c r="R1473" s="273">
        <f t="shared" si="1281"/>
        <v>29597</v>
      </c>
      <c r="S1473" s="272">
        <f t="shared" si="1281"/>
        <v>28065</v>
      </c>
      <c r="T1473" s="272">
        <f t="shared" si="1281"/>
        <v>29892</v>
      </c>
      <c r="U1473" s="272">
        <f t="shared" si="1281"/>
        <v>32333</v>
      </c>
      <c r="V1473" s="272">
        <f t="shared" si="1281"/>
        <v>34860</v>
      </c>
      <c r="W1473" s="273">
        <f t="shared" si="1281"/>
        <v>6852</v>
      </c>
      <c r="X1473" s="273">
        <f t="shared" si="1281"/>
        <v>8932</v>
      </c>
      <c r="Y1473" s="273">
        <f t="shared" si="1281"/>
        <v>9127</v>
      </c>
      <c r="Z1473" s="273">
        <f t="shared" si="1281"/>
        <v>9602</v>
      </c>
      <c r="AA1473" s="272">
        <f t="shared" si="1281"/>
        <v>10505</v>
      </c>
      <c r="AB1473" s="272">
        <f t="shared" si="1281"/>
        <v>10918</v>
      </c>
      <c r="AC1473" s="272">
        <f t="shared" si="1281"/>
        <v>11812</v>
      </c>
      <c r="AD1473" s="272">
        <f t="shared" si="1281"/>
        <v>12740</v>
      </c>
      <c r="AE1473" s="273">
        <f t="shared" si="1281"/>
        <v>971</v>
      </c>
      <c r="AF1473" s="273">
        <f t="shared" si="1281"/>
        <v>1631</v>
      </c>
      <c r="AG1473" s="273">
        <f t="shared" si="1281"/>
        <v>1768</v>
      </c>
      <c r="AH1473" s="273">
        <f t="shared" si="1281"/>
        <v>1880</v>
      </c>
      <c r="AI1473" s="272">
        <f t="shared" si="1281"/>
        <v>1634</v>
      </c>
      <c r="AJ1473" s="272">
        <f t="shared" si="1281"/>
        <v>1770</v>
      </c>
      <c r="AK1473" s="272">
        <f t="shared" si="1281"/>
        <v>1883</v>
      </c>
      <c r="AL1473" s="272">
        <f t="shared" si="1281"/>
        <v>1958</v>
      </c>
      <c r="AM1473" s="273">
        <f t="shared" si="1281"/>
        <v>11797</v>
      </c>
      <c r="AN1473" s="273">
        <f t="shared" si="1281"/>
        <v>17095</v>
      </c>
      <c r="AO1473" s="273">
        <f t="shared" si="1281"/>
        <v>18484</v>
      </c>
      <c r="AP1473" s="273">
        <f t="shared" si="1281"/>
        <v>19995</v>
      </c>
      <c r="AQ1473" s="272">
        <f t="shared" si="1281"/>
        <v>17562</v>
      </c>
      <c r="AR1473" s="272">
        <f t="shared" si="1281"/>
        <v>18974</v>
      </c>
      <c r="AS1473" s="272">
        <f t="shared" si="1281"/>
        <v>20521</v>
      </c>
      <c r="AT1473" s="272">
        <f t="shared" si="1281"/>
        <v>22119</v>
      </c>
      <c r="AU1473" s="273">
        <f t="shared" si="1281"/>
        <v>1918</v>
      </c>
      <c r="AV1473" s="273">
        <f t="shared" si="1281"/>
        <v>2968</v>
      </c>
      <c r="AW1473" s="273">
        <f t="shared" si="1281"/>
        <v>3243</v>
      </c>
      <c r="AX1473" s="273">
        <f t="shared" si="1281"/>
        <v>3551</v>
      </c>
      <c r="AY1473" s="272">
        <f t="shared" si="1281"/>
        <v>3523</v>
      </c>
      <c r="AZ1473" s="272">
        <f t="shared" si="1281"/>
        <v>3833</v>
      </c>
      <c r="BA1473" s="272">
        <f t="shared" si="1281"/>
        <v>4174</v>
      </c>
      <c r="BB1473" s="272">
        <f t="shared" si="1281"/>
        <v>4535</v>
      </c>
      <c r="BC1473" s="273">
        <f t="shared" si="1281"/>
        <v>8711</v>
      </c>
      <c r="BD1473" s="273">
        <f t="shared" si="1218"/>
        <v>11949</v>
      </c>
      <c r="BE1473" s="273">
        <f t="shared" si="1218"/>
        <v>12553</v>
      </c>
      <c r="BF1473" s="273">
        <f t="shared" si="1218"/>
        <v>13800</v>
      </c>
      <c r="BG1473" s="272">
        <f t="shared" si="1218"/>
        <v>12272</v>
      </c>
      <c r="BH1473" s="272">
        <f t="shared" si="1218"/>
        <v>12994</v>
      </c>
      <c r="BI1473" s="272">
        <f t="shared" si="1218"/>
        <v>14206</v>
      </c>
      <c r="BJ1473" s="272">
        <f t="shared" si="1218"/>
        <v>15833</v>
      </c>
      <c r="BK1473" s="273">
        <f t="shared" si="1282"/>
        <v>1168</v>
      </c>
      <c r="BL1473" s="273">
        <f t="shared" si="1282"/>
        <v>2178</v>
      </c>
      <c r="BM1473" s="273">
        <f t="shared" si="1282"/>
        <v>2688</v>
      </c>
      <c r="BN1473" s="273">
        <f t="shared" si="1282"/>
        <v>2644</v>
      </c>
      <c r="BO1473" s="272">
        <f t="shared" si="1282"/>
        <v>1767</v>
      </c>
      <c r="BP1473" s="272">
        <f t="shared" si="1282"/>
        <v>2147</v>
      </c>
      <c r="BQ1473" s="272">
        <f t="shared" si="1282"/>
        <v>2141</v>
      </c>
      <c r="BR1473" s="272">
        <f t="shared" si="1282"/>
        <v>1751</v>
      </c>
      <c r="BS1473" s="273">
        <f t="shared" si="1282"/>
        <v>1169</v>
      </c>
      <c r="BT1473" s="273">
        <f t="shared" si="1282"/>
        <v>2178</v>
      </c>
      <c r="BU1473" s="273">
        <f t="shared" si="1282"/>
        <v>2688</v>
      </c>
      <c r="BV1473" s="273">
        <f t="shared" si="1282"/>
        <v>2644</v>
      </c>
      <c r="BW1473" s="272">
        <f t="shared" si="1282"/>
        <v>1767</v>
      </c>
      <c r="BX1473" s="272">
        <f t="shared" si="1282"/>
        <v>2147</v>
      </c>
      <c r="BY1473" s="272">
        <f t="shared" si="1282"/>
        <v>2141</v>
      </c>
      <c r="BZ1473" s="272">
        <f t="shared" si="1282"/>
        <v>1751</v>
      </c>
      <c r="CA1473" s="273">
        <f t="shared" si="1282"/>
        <v>1</v>
      </c>
      <c r="CB1473" s="273">
        <f t="shared" si="1282"/>
        <v>0</v>
      </c>
      <c r="CC1473" s="273">
        <f t="shared" si="1282"/>
        <v>0</v>
      </c>
      <c r="CD1473" s="273">
        <f t="shared" si="1282"/>
        <v>0</v>
      </c>
      <c r="CE1473" s="272">
        <f t="shared" si="1282"/>
        <v>0</v>
      </c>
      <c r="CF1473" s="272">
        <f t="shared" si="1282"/>
        <v>0</v>
      </c>
      <c r="CG1473" s="272">
        <f t="shared" si="1282"/>
        <v>0</v>
      </c>
      <c r="CH1473" s="272">
        <f t="shared" si="1282"/>
        <v>0</v>
      </c>
      <c r="CI1473" s="560"/>
      <c r="CJ1473" s="273">
        <f t="shared" si="1283"/>
        <v>8712</v>
      </c>
      <c r="CK1473" s="273">
        <f t="shared" si="1283"/>
        <v>13375</v>
      </c>
      <c r="CL1473" s="273">
        <f t="shared" si="1283"/>
        <v>14430</v>
      </c>
      <c r="CM1473" s="273">
        <f t="shared" si="1283"/>
        <v>15395</v>
      </c>
      <c r="CN1473" s="272">
        <f t="shared" si="1283"/>
        <v>12272</v>
      </c>
      <c r="CO1473" s="272">
        <f t="shared" si="1283"/>
        <v>13388.391707079802</v>
      </c>
      <c r="CP1473" s="272">
        <f t="shared" si="1283"/>
        <v>14665.289688221335</v>
      </c>
      <c r="CQ1473" s="272">
        <f t="shared" si="1283"/>
        <v>16012.575018902668</v>
      </c>
      <c r="CR1473" s="273">
        <f t="shared" si="1283"/>
        <v>3593</v>
      </c>
      <c r="CS1473" s="273">
        <f t="shared" si="1283"/>
        <v>4739</v>
      </c>
      <c r="CT1473" s="273">
        <f t="shared" si="1283"/>
        <v>5027</v>
      </c>
      <c r="CU1473" s="273">
        <f t="shared" si="1283"/>
        <v>5331</v>
      </c>
      <c r="CV1473" s="272">
        <f t="shared" si="1283"/>
        <v>7624</v>
      </c>
      <c r="CW1473" s="272">
        <f t="shared" si="1283"/>
        <v>8176.3917070798007</v>
      </c>
      <c r="CX1473" s="272">
        <f t="shared" si="1283"/>
        <v>8777.2896882213354</v>
      </c>
      <c r="CY1473" s="272">
        <f t="shared" si="1283"/>
        <v>9380.5750189026712</v>
      </c>
      <c r="CZ1473" s="273">
        <f t="shared" si="1283"/>
        <v>2119</v>
      </c>
      <c r="DA1473" s="273">
        <f t="shared" si="1283"/>
        <v>4258</v>
      </c>
      <c r="DB1473" s="273">
        <f t="shared" si="1283"/>
        <v>4531</v>
      </c>
      <c r="DC1473" s="273">
        <f t="shared" si="1283"/>
        <v>4626</v>
      </c>
      <c r="DD1473" s="272">
        <f t="shared" si="1283"/>
        <v>268</v>
      </c>
      <c r="DE1473" s="272">
        <f t="shared" si="1283"/>
        <v>289</v>
      </c>
      <c r="DF1473" s="272">
        <f t="shared" si="1283"/>
        <v>273</v>
      </c>
      <c r="DG1473" s="272">
        <f t="shared" si="1283"/>
        <v>339</v>
      </c>
      <c r="DH1473" s="273">
        <f t="shared" si="1283"/>
        <v>3000</v>
      </c>
      <c r="DI1473" s="273">
        <f t="shared" si="1283"/>
        <v>4378</v>
      </c>
      <c r="DJ1473" s="273">
        <f t="shared" si="1283"/>
        <v>4872</v>
      </c>
      <c r="DK1473" s="273">
        <f t="shared" si="1283"/>
        <v>5438</v>
      </c>
      <c r="DL1473" s="272">
        <f t="shared" si="1283"/>
        <v>4380</v>
      </c>
      <c r="DM1473" s="272">
        <f t="shared" si="1283"/>
        <v>4923</v>
      </c>
      <c r="DN1473" s="272">
        <f t="shared" si="1283"/>
        <v>5615</v>
      </c>
      <c r="DO1473" s="272">
        <f t="shared" si="1283"/>
        <v>6293</v>
      </c>
      <c r="DP1473" s="273">
        <f t="shared" si="1283"/>
        <v>-1</v>
      </c>
      <c r="DQ1473" s="273">
        <f t="shared" si="1283"/>
        <v>-1426</v>
      </c>
      <c r="DR1473" s="273">
        <f t="shared" si="1283"/>
        <v>-1877</v>
      </c>
      <c r="DS1473" s="273">
        <f t="shared" si="1283"/>
        <v>-1595</v>
      </c>
      <c r="DT1473" s="272">
        <f t="shared" si="1283"/>
        <v>0</v>
      </c>
      <c r="DU1473" s="272">
        <f t="shared" si="1283"/>
        <v>-394.39170707980156</v>
      </c>
      <c r="DV1473" s="272">
        <f t="shared" si="1283"/>
        <v>-459.28968822133692</v>
      </c>
      <c r="DW1473" s="272">
        <f t="shared" si="1283"/>
        <v>-179.57501890267062</v>
      </c>
      <c r="DX1473" s="610">
        <f t="shared" si="1154"/>
        <v>0.36741916456646467</v>
      </c>
      <c r="DY1473" s="610">
        <f t="shared" si="1154"/>
        <v>0.34318208014753909</v>
      </c>
      <c r="DZ1473" s="610">
        <f t="shared" si="1154"/>
        <v>0.33055666219984786</v>
      </c>
      <c r="EA1473" s="610">
        <f t="shared" si="1154"/>
        <v>0.32442477278102511</v>
      </c>
      <c r="EB1473" s="611">
        <f t="shared" si="1154"/>
        <v>0.37430963833956887</v>
      </c>
      <c r="EC1473" s="611">
        <f t="shared" si="1148"/>
        <v>0.36524822695035464</v>
      </c>
      <c r="ED1473" s="611">
        <f t="shared" si="1148"/>
        <v>0.36532335384900877</v>
      </c>
      <c r="EE1473" s="611">
        <f t="shared" si="1148"/>
        <v>0.36546184738955823</v>
      </c>
      <c r="EF1473" s="553"/>
      <c r="EG1473" s="273">
        <f t="shared" si="1284"/>
        <v>18649</v>
      </c>
      <c r="EH1473" s="273">
        <f t="shared" si="1284"/>
        <v>7132</v>
      </c>
      <c r="EI1473" s="273">
        <f t="shared" si="1284"/>
        <v>11517</v>
      </c>
      <c r="EJ1473" s="273">
        <f t="shared" si="1284"/>
        <v>1871</v>
      </c>
      <c r="EK1473" s="273">
        <f t="shared" si="1284"/>
        <v>46764</v>
      </c>
      <c r="EL1473" s="273">
        <f t="shared" si="1284"/>
        <v>51936</v>
      </c>
      <c r="EM1473" s="273">
        <f t="shared" si="1284"/>
        <v>51152</v>
      </c>
      <c r="EN1473" s="612">
        <f t="shared" si="1275"/>
        <v>0.38243337444366993</v>
      </c>
      <c r="EO1473" s="273">
        <f t="shared" si="1276"/>
        <v>16.245550056438312</v>
      </c>
      <c r="EP1473" s="612">
        <f t="shared" si="1277"/>
        <v>2.5075875382058017</v>
      </c>
      <c r="EQ1473" s="273">
        <f t="shared" si="1278"/>
        <v>900415.89648798516</v>
      </c>
      <c r="ER1473" s="273">
        <f t="shared" si="1279"/>
        <v>3048.1049942654572</v>
      </c>
      <c r="ES1473" s="555"/>
      <c r="ET1473" s="272">
        <f t="shared" si="1285"/>
        <v>28065</v>
      </c>
      <c r="EU1473" s="272">
        <f t="shared" si="1285"/>
        <v>10505</v>
      </c>
      <c r="EV1473" s="272">
        <f t="shared" si="1285"/>
        <v>17562</v>
      </c>
      <c r="EW1473" s="272">
        <f t="shared" si="1285"/>
        <v>3523</v>
      </c>
      <c r="EX1473" s="272">
        <f t="shared" si="1285"/>
        <v>75929</v>
      </c>
      <c r="EY1473" s="272">
        <f t="shared" si="1285"/>
        <v>77020</v>
      </c>
      <c r="EZ1473" s="272">
        <f t="shared" si="1285"/>
        <v>75774</v>
      </c>
      <c r="FA1473" s="613">
        <f t="shared" si="1224"/>
        <v>0.37430963833956887</v>
      </c>
      <c r="FB1473" s="614">
        <f t="shared" si="1225"/>
        <v>20.06035759025168</v>
      </c>
      <c r="FC1473" s="613">
        <f t="shared" si="1226"/>
        <v>2.7054694459290931</v>
      </c>
      <c r="FD1473" s="272">
        <f t="shared" si="1227"/>
        <v>985834.84809140489</v>
      </c>
      <c r="FE1473" s="272">
        <f t="shared" si="1228"/>
        <v>3874.4600170682993</v>
      </c>
      <c r="FF1473" s="272">
        <f>FF1240</f>
        <v>17562</v>
      </c>
      <c r="FG1473" s="614">
        <f t="shared" si="1126"/>
        <v>17.742853889078692</v>
      </c>
      <c r="FH1473" s="272">
        <f t="shared" si="1286"/>
        <v>3116</v>
      </c>
      <c r="FI1473" s="272">
        <f t="shared" si="1286"/>
        <v>17562</v>
      </c>
      <c r="FJ1473" s="272">
        <f t="shared" si="1286"/>
        <v>1858</v>
      </c>
      <c r="FK1473" s="272">
        <f t="shared" si="1229"/>
        <v>12588</v>
      </c>
      <c r="FL1473" s="272">
        <f>FL1240</f>
        <v>1611</v>
      </c>
      <c r="FM1473" s="272">
        <f t="shared" si="1230"/>
        <v>9119</v>
      </c>
      <c r="FN1473" s="553"/>
      <c r="FO1473" s="413">
        <v>3522</v>
      </c>
      <c r="FP1473" s="413">
        <v>3834</v>
      </c>
      <c r="FQ1473" s="413">
        <v>4175</v>
      </c>
      <c r="FR1473" s="413">
        <v>4536</v>
      </c>
      <c r="FS1473" s="413">
        <f t="shared" si="1236"/>
        <v>1</v>
      </c>
      <c r="FT1473" s="413">
        <f t="shared" si="1236"/>
        <v>-1</v>
      </c>
      <c r="FU1473" s="413">
        <f t="shared" si="1236"/>
        <v>-1</v>
      </c>
      <c r="FV1473" s="413">
        <f t="shared" si="1236"/>
        <v>-1</v>
      </c>
      <c r="FW1473" s="553"/>
      <c r="FX1473" s="553"/>
      <c r="FY1473" s="553"/>
    </row>
    <row r="1474" spans="1:181" s="325" customFormat="1">
      <c r="A1474" s="294"/>
      <c r="B1474" s="295"/>
      <c r="C1474" s="294"/>
      <c r="D1474" s="294"/>
      <c r="E1474" s="295"/>
      <c r="F1474" s="558" t="s">
        <v>2988</v>
      </c>
      <c r="G1474" s="558" t="s">
        <v>2989</v>
      </c>
      <c r="H1474" s="543"/>
      <c r="I1474" s="295"/>
      <c r="J1474" s="559"/>
      <c r="K1474" s="295"/>
      <c r="L1474" s="328"/>
      <c r="M1474" s="328"/>
      <c r="N1474" s="328"/>
      <c r="O1474" s="273">
        <f t="shared" ref="O1474:BC1474" si="1287">SUM(O1475:O1476)</f>
        <v>41338</v>
      </c>
      <c r="P1474" s="273">
        <f t="shared" si="1287"/>
        <v>64299</v>
      </c>
      <c r="Q1474" s="273">
        <f t="shared" si="1287"/>
        <v>69315</v>
      </c>
      <c r="R1474" s="273">
        <f t="shared" si="1287"/>
        <v>74090</v>
      </c>
      <c r="S1474" s="272">
        <f>SUM(S1475:S1476)</f>
        <v>64139</v>
      </c>
      <c r="T1474" s="272">
        <f>SUM(T1475:T1476)</f>
        <v>70062</v>
      </c>
      <c r="U1474" s="272">
        <f>SUM(U1475:U1476)</f>
        <v>76851</v>
      </c>
      <c r="V1474" s="272">
        <f>SUM(V1475:V1476)</f>
        <v>84736</v>
      </c>
      <c r="W1474" s="273">
        <f t="shared" si="1287"/>
        <v>20768</v>
      </c>
      <c r="X1474" s="273">
        <f t="shared" si="1287"/>
        <v>31528</v>
      </c>
      <c r="Y1474" s="273">
        <f t="shared" si="1287"/>
        <v>33391</v>
      </c>
      <c r="Z1474" s="273">
        <f t="shared" si="1287"/>
        <v>34610</v>
      </c>
      <c r="AA1474" s="272">
        <f>SUM(AA1475:AA1476)</f>
        <v>30268</v>
      </c>
      <c r="AB1474" s="272">
        <f>SUM(AB1475:AB1476)</f>
        <v>32956</v>
      </c>
      <c r="AC1474" s="272">
        <f>SUM(AC1475:AC1476)</f>
        <v>36125</v>
      </c>
      <c r="AD1474" s="272">
        <f>SUM(AD1475:AD1476)</f>
        <v>39906</v>
      </c>
      <c r="AE1474" s="273">
        <f t="shared" si="1287"/>
        <v>967</v>
      </c>
      <c r="AF1474" s="273">
        <f t="shared" si="1287"/>
        <v>1122</v>
      </c>
      <c r="AG1474" s="273">
        <f t="shared" si="1287"/>
        <v>1103</v>
      </c>
      <c r="AH1474" s="273">
        <f t="shared" si="1287"/>
        <v>1129</v>
      </c>
      <c r="AI1474" s="272">
        <f t="shared" si="1287"/>
        <v>1129</v>
      </c>
      <c r="AJ1474" s="272">
        <f t="shared" si="1287"/>
        <v>1114</v>
      </c>
      <c r="AK1474" s="272">
        <f t="shared" si="1287"/>
        <v>1144</v>
      </c>
      <c r="AL1474" s="272">
        <f t="shared" si="1287"/>
        <v>1217</v>
      </c>
      <c r="AM1474" s="273">
        <f t="shared" si="1287"/>
        <v>20563</v>
      </c>
      <c r="AN1474" s="273">
        <f t="shared" si="1287"/>
        <v>32766</v>
      </c>
      <c r="AO1474" s="273">
        <f t="shared" si="1287"/>
        <v>35921</v>
      </c>
      <c r="AP1474" s="273">
        <f t="shared" si="1287"/>
        <v>39477</v>
      </c>
      <c r="AQ1474" s="272">
        <f t="shared" si="1287"/>
        <v>33872</v>
      </c>
      <c r="AR1474" s="272">
        <f t="shared" si="1287"/>
        <v>37107</v>
      </c>
      <c r="AS1474" s="272">
        <f t="shared" si="1287"/>
        <v>40732</v>
      </c>
      <c r="AT1474" s="272">
        <f t="shared" si="1287"/>
        <v>44816</v>
      </c>
      <c r="AU1474" s="273">
        <f t="shared" si="1287"/>
        <v>8832</v>
      </c>
      <c r="AV1474" s="273">
        <f t="shared" si="1287"/>
        <v>14822</v>
      </c>
      <c r="AW1474" s="273">
        <f t="shared" si="1287"/>
        <v>16315</v>
      </c>
      <c r="AX1474" s="273">
        <f t="shared" si="1287"/>
        <v>17997</v>
      </c>
      <c r="AY1474" s="272">
        <f t="shared" si="1287"/>
        <v>15735</v>
      </c>
      <c r="AZ1474" s="272">
        <f t="shared" si="1287"/>
        <v>17302</v>
      </c>
      <c r="BA1474" s="272">
        <f t="shared" si="1287"/>
        <v>19070</v>
      </c>
      <c r="BB1474" s="272">
        <f t="shared" si="1287"/>
        <v>21008</v>
      </c>
      <c r="BC1474" s="273">
        <f t="shared" si="1287"/>
        <v>10569</v>
      </c>
      <c r="BD1474" s="273">
        <f t="shared" si="1218"/>
        <v>15045</v>
      </c>
      <c r="BE1474" s="273">
        <f t="shared" si="1218"/>
        <v>16041</v>
      </c>
      <c r="BF1474" s="273">
        <f t="shared" si="1218"/>
        <v>18121</v>
      </c>
      <c r="BG1474" s="272">
        <f t="shared" si="1218"/>
        <v>15782</v>
      </c>
      <c r="BH1474" s="272">
        <f t="shared" si="1218"/>
        <v>16223</v>
      </c>
      <c r="BI1474" s="272">
        <f t="shared" si="1218"/>
        <v>18321</v>
      </c>
      <c r="BJ1474" s="272">
        <f t="shared" si="1218"/>
        <v>21720</v>
      </c>
      <c r="BK1474" s="273">
        <f t="shared" ref="BK1474:CH1474" si="1288">SUM(BK1475:BK1476)</f>
        <v>1162</v>
      </c>
      <c r="BL1474" s="273">
        <f t="shared" si="1288"/>
        <v>2899</v>
      </c>
      <c r="BM1474" s="273">
        <f t="shared" si="1288"/>
        <v>3565</v>
      </c>
      <c r="BN1474" s="273">
        <f t="shared" si="1288"/>
        <v>3359</v>
      </c>
      <c r="BO1474" s="272">
        <f t="shared" si="1288"/>
        <v>2355</v>
      </c>
      <c r="BP1474" s="272">
        <f t="shared" si="1288"/>
        <v>3582</v>
      </c>
      <c r="BQ1474" s="272">
        <f t="shared" si="1288"/>
        <v>3341</v>
      </c>
      <c r="BR1474" s="272">
        <f t="shared" si="1288"/>
        <v>2088</v>
      </c>
      <c r="BS1474" s="273">
        <f t="shared" si="1288"/>
        <v>1260</v>
      </c>
      <c r="BT1474" s="273">
        <f t="shared" si="1288"/>
        <v>2899</v>
      </c>
      <c r="BU1474" s="273">
        <f t="shared" si="1288"/>
        <v>3565</v>
      </c>
      <c r="BV1474" s="273">
        <f t="shared" si="1288"/>
        <v>3359</v>
      </c>
      <c r="BW1474" s="272">
        <f t="shared" si="1288"/>
        <v>2355</v>
      </c>
      <c r="BX1474" s="272">
        <f t="shared" si="1288"/>
        <v>3582</v>
      </c>
      <c r="BY1474" s="272">
        <f t="shared" si="1288"/>
        <v>3341</v>
      </c>
      <c r="BZ1474" s="272">
        <f t="shared" si="1288"/>
        <v>2088</v>
      </c>
      <c r="CA1474" s="273">
        <f t="shared" si="1288"/>
        <v>98</v>
      </c>
      <c r="CB1474" s="273">
        <f t="shared" si="1288"/>
        <v>0</v>
      </c>
      <c r="CC1474" s="273">
        <f t="shared" si="1288"/>
        <v>0</v>
      </c>
      <c r="CD1474" s="273">
        <f t="shared" si="1288"/>
        <v>0</v>
      </c>
      <c r="CE1474" s="272">
        <f t="shared" si="1288"/>
        <v>0</v>
      </c>
      <c r="CF1474" s="272">
        <f t="shared" si="1288"/>
        <v>0</v>
      </c>
      <c r="CG1474" s="272">
        <f t="shared" si="1288"/>
        <v>0</v>
      </c>
      <c r="CH1474" s="272">
        <f t="shared" si="1288"/>
        <v>0</v>
      </c>
      <c r="CI1474" s="560"/>
      <c r="CJ1474" s="273">
        <f t="shared" ref="CJ1474:DW1474" si="1289">SUM(CJ1475:CJ1476)</f>
        <v>10563</v>
      </c>
      <c r="CK1474" s="273">
        <f t="shared" si="1289"/>
        <v>16624</v>
      </c>
      <c r="CL1474" s="273">
        <f t="shared" si="1289"/>
        <v>18018</v>
      </c>
      <c r="CM1474" s="273">
        <f t="shared" si="1289"/>
        <v>19308</v>
      </c>
      <c r="CN1474" s="272">
        <f t="shared" si="1289"/>
        <v>15782</v>
      </c>
      <c r="CO1474" s="272">
        <f t="shared" si="1289"/>
        <v>16688.169728803172</v>
      </c>
      <c r="CP1474" s="272">
        <f t="shared" si="1289"/>
        <v>18056.089426293918</v>
      </c>
      <c r="CQ1474" s="272">
        <f t="shared" si="1289"/>
        <v>20257.052916854256</v>
      </c>
      <c r="CR1474" s="273">
        <f t="shared" si="1289"/>
        <v>6389</v>
      </c>
      <c r="CS1474" s="273">
        <f t="shared" si="1289"/>
        <v>10208</v>
      </c>
      <c r="CT1474" s="273">
        <f t="shared" si="1289"/>
        <v>11139</v>
      </c>
      <c r="CU1474" s="273">
        <f t="shared" si="1289"/>
        <v>12206</v>
      </c>
      <c r="CV1474" s="272">
        <f t="shared" si="1289"/>
        <v>10349</v>
      </c>
      <c r="CW1474" s="272">
        <f t="shared" si="1289"/>
        <v>11328.169728803172</v>
      </c>
      <c r="CX1474" s="272">
        <f t="shared" si="1289"/>
        <v>12455.089426293918</v>
      </c>
      <c r="CY1474" s="272">
        <f t="shared" si="1289"/>
        <v>13740.052916854253</v>
      </c>
      <c r="CZ1474" s="273">
        <f t="shared" si="1289"/>
        <v>3725</v>
      </c>
      <c r="DA1474" s="273">
        <f t="shared" si="1289"/>
        <v>5500</v>
      </c>
      <c r="DB1474" s="273">
        <f t="shared" si="1289"/>
        <v>5855</v>
      </c>
      <c r="DC1474" s="273">
        <f t="shared" si="1289"/>
        <v>5971</v>
      </c>
      <c r="DD1474" s="272">
        <f t="shared" si="1289"/>
        <v>4516</v>
      </c>
      <c r="DE1474" s="272">
        <f t="shared" si="1289"/>
        <v>4329</v>
      </c>
      <c r="DF1474" s="272">
        <f t="shared" si="1289"/>
        <v>4431</v>
      </c>
      <c r="DG1474" s="272">
        <f t="shared" si="1289"/>
        <v>5201</v>
      </c>
      <c r="DH1474" s="273">
        <f t="shared" si="1289"/>
        <v>449</v>
      </c>
      <c r="DI1474" s="273">
        <f t="shared" si="1289"/>
        <v>916</v>
      </c>
      <c r="DJ1474" s="273">
        <f t="shared" si="1289"/>
        <v>1024</v>
      </c>
      <c r="DK1474" s="273">
        <f t="shared" si="1289"/>
        <v>1131</v>
      </c>
      <c r="DL1474" s="272">
        <f t="shared" si="1289"/>
        <v>917</v>
      </c>
      <c r="DM1474" s="272">
        <f t="shared" si="1289"/>
        <v>1031</v>
      </c>
      <c r="DN1474" s="272">
        <f t="shared" si="1289"/>
        <v>1170</v>
      </c>
      <c r="DO1474" s="272">
        <f t="shared" si="1289"/>
        <v>1316</v>
      </c>
      <c r="DP1474" s="273">
        <f t="shared" si="1289"/>
        <v>6</v>
      </c>
      <c r="DQ1474" s="273">
        <f t="shared" si="1289"/>
        <v>-1579</v>
      </c>
      <c r="DR1474" s="273">
        <f t="shared" si="1289"/>
        <v>-1977</v>
      </c>
      <c r="DS1474" s="273">
        <f t="shared" si="1289"/>
        <v>-1187</v>
      </c>
      <c r="DT1474" s="272">
        <f t="shared" si="1289"/>
        <v>0</v>
      </c>
      <c r="DU1474" s="272">
        <f t="shared" si="1289"/>
        <v>-465.16972880317138</v>
      </c>
      <c r="DV1474" s="272">
        <f t="shared" si="1289"/>
        <v>264.91057370608257</v>
      </c>
      <c r="DW1474" s="272">
        <f t="shared" si="1289"/>
        <v>1462.9470831457443</v>
      </c>
      <c r="DX1474" s="610">
        <f t="shared" si="1154"/>
        <v>0.50239489089941458</v>
      </c>
      <c r="DY1474" s="610">
        <f t="shared" si="1154"/>
        <v>0.49033421981679343</v>
      </c>
      <c r="DZ1474" s="610">
        <f t="shared" si="1154"/>
        <v>0.48172834162879608</v>
      </c>
      <c r="EA1474" s="610">
        <f t="shared" si="1154"/>
        <v>0.46713456606829534</v>
      </c>
      <c r="EB1474" s="611">
        <f t="shared" si="1154"/>
        <v>0.4719125648981119</v>
      </c>
      <c r="EC1474" s="611">
        <f t="shared" si="1148"/>
        <v>0.47038337472524333</v>
      </c>
      <c r="ED1474" s="611">
        <f t="shared" si="1148"/>
        <v>0.47006545132789423</v>
      </c>
      <c r="EE1474" s="611">
        <f t="shared" si="1148"/>
        <v>0.47094505287009064</v>
      </c>
      <c r="EF1474" s="553"/>
      <c r="EG1474" s="273">
        <f t="shared" ref="EG1474:EM1474" si="1290">SUM(EG1475:EG1476)</f>
        <v>36505</v>
      </c>
      <c r="EH1474" s="273">
        <f t="shared" si="1290"/>
        <v>19176</v>
      </c>
      <c r="EI1474" s="273">
        <f t="shared" si="1290"/>
        <v>17324</v>
      </c>
      <c r="EJ1474" s="273">
        <f t="shared" si="1290"/>
        <v>7346</v>
      </c>
      <c r="EK1474" s="273">
        <f t="shared" si="1290"/>
        <v>10738</v>
      </c>
      <c r="EL1474" s="273">
        <f t="shared" si="1290"/>
        <v>279985</v>
      </c>
      <c r="EM1474" s="273">
        <f t="shared" si="1290"/>
        <v>256355</v>
      </c>
      <c r="EN1474" s="612">
        <f t="shared" si="1275"/>
        <v>0.52529790439665802</v>
      </c>
      <c r="EO1474" s="273">
        <f t="shared" si="1276"/>
        <v>42.403601939505883</v>
      </c>
      <c r="EP1474" s="612">
        <f t="shared" si="1277"/>
        <v>0.29415148609779485</v>
      </c>
      <c r="EQ1474" s="273">
        <f t="shared" si="1278"/>
        <v>38352.054574352194</v>
      </c>
      <c r="ER1474" s="273">
        <f t="shared" si="1279"/>
        <v>2387.9646063726732</v>
      </c>
      <c r="ES1474" s="555"/>
      <c r="ET1474" s="272">
        <f t="shared" ref="ET1474:EZ1474" si="1291">SUM(ET1475:ET1476)</f>
        <v>67519</v>
      </c>
      <c r="EU1474" s="272">
        <f t="shared" si="1291"/>
        <v>32666</v>
      </c>
      <c r="EV1474" s="272">
        <f t="shared" si="1291"/>
        <v>34854</v>
      </c>
      <c r="EW1474" s="272">
        <f t="shared" si="1291"/>
        <v>16284</v>
      </c>
      <c r="EX1474" s="272">
        <f t="shared" si="1291"/>
        <v>24070</v>
      </c>
      <c r="EY1474" s="272">
        <f t="shared" si="1291"/>
        <v>487984</v>
      </c>
      <c r="EZ1474" s="272">
        <f t="shared" si="1291"/>
        <v>452995</v>
      </c>
      <c r="FA1474" s="613">
        <f t="shared" si="1224"/>
        <v>0.48380455871680567</v>
      </c>
      <c r="FB1474" s="614">
        <f t="shared" si="1225"/>
        <v>46.720605956274746</v>
      </c>
      <c r="FC1474" s="613">
        <f t="shared" si="1226"/>
        <v>0.3564922466268754</v>
      </c>
      <c r="FD1474" s="272">
        <f t="shared" si="1227"/>
        <v>49325.387717630088</v>
      </c>
      <c r="FE1474" s="272">
        <f t="shared" si="1228"/>
        <v>2995.6180531793948</v>
      </c>
      <c r="FF1474" s="272">
        <f>SUM(FF1475:FF1476)</f>
        <v>33870</v>
      </c>
      <c r="FG1474" s="614">
        <f t="shared" si="1126"/>
        <v>45.990552111012697</v>
      </c>
      <c r="FH1474" s="272">
        <f>SUM(FH1475:FH1476)</f>
        <v>15577</v>
      </c>
      <c r="FI1474" s="272">
        <f>SUM(FI1475:FI1476)</f>
        <v>33870</v>
      </c>
      <c r="FJ1474" s="272">
        <f>SUM(FJ1475:FJ1476)</f>
        <v>464</v>
      </c>
      <c r="FK1474" s="272">
        <f t="shared" si="1229"/>
        <v>17829</v>
      </c>
      <c r="FL1474" s="272">
        <f>SUM(FL1475:FL1476)</f>
        <v>3693</v>
      </c>
      <c r="FM1474" s="272">
        <f t="shared" si="1230"/>
        <v>13672</v>
      </c>
      <c r="FN1474" s="553"/>
      <c r="FO1474" s="413">
        <v>15733</v>
      </c>
      <c r="FP1474" s="413">
        <v>17297</v>
      </c>
      <c r="FQ1474" s="413">
        <v>19069</v>
      </c>
      <c r="FR1474" s="413">
        <v>21004</v>
      </c>
      <c r="FS1474" s="413">
        <f t="shared" si="1236"/>
        <v>2</v>
      </c>
      <c r="FT1474" s="413">
        <f t="shared" si="1236"/>
        <v>5</v>
      </c>
      <c r="FU1474" s="413">
        <f t="shared" si="1236"/>
        <v>1</v>
      </c>
      <c r="FV1474" s="413">
        <f t="shared" si="1236"/>
        <v>4</v>
      </c>
      <c r="FW1474" s="553"/>
      <c r="FX1474" s="553"/>
      <c r="FY1474" s="553"/>
    </row>
    <row r="1475" spans="1:181">
      <c r="E1475" s="392"/>
      <c r="F1475" s="371"/>
      <c r="G1475" s="371" t="s">
        <v>2990</v>
      </c>
      <c r="H1475" s="371" t="s">
        <v>2991</v>
      </c>
      <c r="I1475" s="392"/>
      <c r="J1475" s="561"/>
      <c r="K1475" s="392"/>
      <c r="L1475" s="286"/>
      <c r="M1475" s="286"/>
      <c r="O1475" s="275">
        <f t="shared" ref="O1475:BC1475" si="1292">SUM(O1241:O1243)</f>
        <v>22997</v>
      </c>
      <c r="P1475" s="275">
        <f t="shared" si="1292"/>
        <v>36184</v>
      </c>
      <c r="Q1475" s="275">
        <f t="shared" si="1292"/>
        <v>38912</v>
      </c>
      <c r="R1475" s="275">
        <f t="shared" si="1292"/>
        <v>42140</v>
      </c>
      <c r="S1475" s="274">
        <f>SUM(S1241:S1243)</f>
        <v>38223</v>
      </c>
      <c r="T1475" s="274">
        <f>SUM(T1241:T1243)</f>
        <v>41754</v>
      </c>
      <c r="U1475" s="274">
        <f>SUM(U1241:U1243)</f>
        <v>46118</v>
      </c>
      <c r="V1475" s="274">
        <f>SUM(V1241:V1243)</f>
        <v>51381</v>
      </c>
      <c r="W1475" s="275">
        <f t="shared" si="1292"/>
        <v>9317</v>
      </c>
      <c r="X1475" s="275">
        <f t="shared" si="1292"/>
        <v>14352</v>
      </c>
      <c r="Y1475" s="275">
        <f t="shared" si="1292"/>
        <v>15005</v>
      </c>
      <c r="Z1475" s="275">
        <f t="shared" si="1292"/>
        <v>15678</v>
      </c>
      <c r="AA1475" s="274">
        <f>SUM(AA1241:AA1243)</f>
        <v>15293</v>
      </c>
      <c r="AB1475" s="274">
        <f>SUM(AB1241:AB1243)</f>
        <v>16663</v>
      </c>
      <c r="AC1475" s="274">
        <f>SUM(AC1241:AC1243)</f>
        <v>18379</v>
      </c>
      <c r="AD1475" s="274">
        <f>SUM(AD1241:AD1243)</f>
        <v>20629</v>
      </c>
      <c r="AE1475" s="275">
        <f t="shared" si="1292"/>
        <v>645</v>
      </c>
      <c r="AF1475" s="275">
        <f t="shared" si="1292"/>
        <v>751</v>
      </c>
      <c r="AG1475" s="275">
        <f t="shared" si="1292"/>
        <v>736</v>
      </c>
      <c r="AH1475" s="275">
        <f t="shared" si="1292"/>
        <v>759</v>
      </c>
      <c r="AI1475" s="274">
        <f>SUM(AI1241:AI1243)</f>
        <v>768</v>
      </c>
      <c r="AJ1475" s="274">
        <f>SUM(AJ1241:AJ1243)</f>
        <v>756</v>
      </c>
      <c r="AK1475" s="274">
        <f>SUM(AK1241:AK1243)</f>
        <v>780</v>
      </c>
      <c r="AL1475" s="274">
        <f>SUM(AL1241:AL1243)</f>
        <v>837</v>
      </c>
      <c r="AM1475" s="275">
        <f t="shared" si="1292"/>
        <v>13678</v>
      </c>
      <c r="AN1475" s="275">
        <f t="shared" si="1292"/>
        <v>21829</v>
      </c>
      <c r="AO1475" s="275">
        <f t="shared" si="1292"/>
        <v>23906</v>
      </c>
      <c r="AP1475" s="275">
        <f t="shared" si="1292"/>
        <v>26461</v>
      </c>
      <c r="AQ1475" s="274">
        <f>SUM(AQ1241:AQ1243)</f>
        <v>22929</v>
      </c>
      <c r="AR1475" s="274">
        <f>SUM(AR1241:AR1243)</f>
        <v>25092</v>
      </c>
      <c r="AS1475" s="274">
        <f>SUM(AS1241:AS1243)</f>
        <v>27741</v>
      </c>
      <c r="AT1475" s="274">
        <f>SUM(AT1241:AT1243)</f>
        <v>30746</v>
      </c>
      <c r="AU1475" s="275">
        <f t="shared" si="1292"/>
        <v>6153</v>
      </c>
      <c r="AV1475" s="275">
        <f t="shared" si="1292"/>
        <v>10200</v>
      </c>
      <c r="AW1475" s="275">
        <f t="shared" si="1292"/>
        <v>11232</v>
      </c>
      <c r="AX1475" s="275">
        <f t="shared" si="1292"/>
        <v>12469</v>
      </c>
      <c r="AY1475" s="274">
        <f>SUM(AY1241:AY1243)</f>
        <v>10872</v>
      </c>
      <c r="AZ1475" s="274">
        <f>SUM(AZ1241:AZ1243)</f>
        <v>11977</v>
      </c>
      <c r="BA1475" s="274">
        <f>SUM(BA1241:BA1243)</f>
        <v>13333</v>
      </c>
      <c r="BB1475" s="274">
        <f>SUM(BB1241:BB1243)</f>
        <v>14787</v>
      </c>
      <c r="BC1475" s="275">
        <f t="shared" si="1292"/>
        <v>6636</v>
      </c>
      <c r="BD1475" s="275">
        <f t="shared" si="1218"/>
        <v>9771</v>
      </c>
      <c r="BE1475" s="275">
        <f t="shared" si="1218"/>
        <v>10581</v>
      </c>
      <c r="BF1475" s="275">
        <f t="shared" si="1218"/>
        <v>12089</v>
      </c>
      <c r="BG1475" s="274">
        <f t="shared" si="1218"/>
        <v>10496</v>
      </c>
      <c r="BH1475" s="274">
        <f t="shared" si="1218"/>
        <v>10828</v>
      </c>
      <c r="BI1475" s="274">
        <f t="shared" si="1218"/>
        <v>12330</v>
      </c>
      <c r="BJ1475" s="274">
        <f t="shared" si="1218"/>
        <v>14790</v>
      </c>
      <c r="BK1475" s="275">
        <f t="shared" ref="BK1475:CD1475" si="1293">SUM(BK1241:BK1243)</f>
        <v>889</v>
      </c>
      <c r="BL1475" s="275">
        <f t="shared" si="1293"/>
        <v>1858</v>
      </c>
      <c r="BM1475" s="275">
        <f t="shared" si="1293"/>
        <v>2093</v>
      </c>
      <c r="BN1475" s="275">
        <f t="shared" si="1293"/>
        <v>1903</v>
      </c>
      <c r="BO1475" s="274">
        <f>SUM(BO1241:BO1243)</f>
        <v>1561</v>
      </c>
      <c r="BP1475" s="274">
        <f>SUM(BP1241:BP1243)</f>
        <v>2287</v>
      </c>
      <c r="BQ1475" s="274">
        <f>SUM(BQ1241:BQ1243)</f>
        <v>2078</v>
      </c>
      <c r="BR1475" s="274">
        <f>SUM(BR1241:BR1243)</f>
        <v>1169</v>
      </c>
      <c r="BS1475" s="275">
        <f t="shared" si="1293"/>
        <v>977</v>
      </c>
      <c r="BT1475" s="275">
        <f t="shared" si="1293"/>
        <v>1858</v>
      </c>
      <c r="BU1475" s="275">
        <f t="shared" si="1293"/>
        <v>2093</v>
      </c>
      <c r="BV1475" s="275">
        <f t="shared" si="1293"/>
        <v>1903</v>
      </c>
      <c r="BW1475" s="274">
        <f>SUM(BW1241:BW1243)</f>
        <v>1561</v>
      </c>
      <c r="BX1475" s="274">
        <f>SUM(BX1241:BX1243)</f>
        <v>2287</v>
      </c>
      <c r="BY1475" s="274">
        <f>SUM(BY1241:BY1243)</f>
        <v>2078</v>
      </c>
      <c r="BZ1475" s="274">
        <f>SUM(BZ1241:BZ1243)</f>
        <v>1169</v>
      </c>
      <c r="CA1475" s="275">
        <f t="shared" si="1293"/>
        <v>88</v>
      </c>
      <c r="CB1475" s="275">
        <f t="shared" si="1293"/>
        <v>0</v>
      </c>
      <c r="CC1475" s="275">
        <f t="shared" si="1293"/>
        <v>0</v>
      </c>
      <c r="CD1475" s="275">
        <f t="shared" si="1293"/>
        <v>0</v>
      </c>
      <c r="CE1475" s="274">
        <f>SUM(CE1241:CE1243)</f>
        <v>0</v>
      </c>
      <c r="CF1475" s="274">
        <f>SUM(CF1241:CF1243)</f>
        <v>0</v>
      </c>
      <c r="CG1475" s="274">
        <f>SUM(CG1241:CG1243)</f>
        <v>0</v>
      </c>
      <c r="CH1475" s="274">
        <f>SUM(CH1241:CH1243)</f>
        <v>0</v>
      </c>
      <c r="CI1475" s="562"/>
      <c r="CJ1475" s="275">
        <f t="shared" ref="CJ1475:DS1475" si="1294">SUM(CJ1241:CJ1243)</f>
        <v>6635</v>
      </c>
      <c r="CK1475" s="275">
        <f t="shared" si="1294"/>
        <v>10568</v>
      </c>
      <c r="CL1475" s="275">
        <f t="shared" si="1294"/>
        <v>11374</v>
      </c>
      <c r="CM1475" s="275">
        <f t="shared" si="1294"/>
        <v>12181</v>
      </c>
      <c r="CN1475" s="274">
        <f>SUM(CN1241:CN1243)</f>
        <v>10496</v>
      </c>
      <c r="CO1475" s="274">
        <f>SUM(CO1241:CO1243)</f>
        <v>10761.494934194288</v>
      </c>
      <c r="CP1475" s="274">
        <f>SUM(CP1241:CP1243)</f>
        <v>11507.717722837278</v>
      </c>
      <c r="CQ1475" s="274">
        <f>SUM(CQ1241:CQ1243)</f>
        <v>12987.070569750791</v>
      </c>
      <c r="CR1475" s="275">
        <f t="shared" si="1294"/>
        <v>4222</v>
      </c>
      <c r="CS1475" s="275">
        <f t="shared" si="1294"/>
        <v>6706</v>
      </c>
      <c r="CT1475" s="275">
        <f t="shared" si="1294"/>
        <v>7297</v>
      </c>
      <c r="CU1475" s="275">
        <f t="shared" si="1294"/>
        <v>8034</v>
      </c>
      <c r="CV1475" s="274">
        <f>SUM(CV1241:CV1243)</f>
        <v>6612</v>
      </c>
      <c r="CW1475" s="274">
        <f>SUM(CW1241:CW1243)</f>
        <v>7234.4949341942865</v>
      </c>
      <c r="CX1475" s="274">
        <f>SUM(CX1241:CX1243)</f>
        <v>8023.7177228372775</v>
      </c>
      <c r="CY1475" s="274">
        <f>SUM(CY1241:CY1243)</f>
        <v>8932.070569750791</v>
      </c>
      <c r="CZ1475" s="275">
        <f t="shared" si="1294"/>
        <v>2086</v>
      </c>
      <c r="DA1475" s="275">
        <f t="shared" si="1294"/>
        <v>3240</v>
      </c>
      <c r="DB1475" s="275">
        <f t="shared" si="1294"/>
        <v>3448</v>
      </c>
      <c r="DC1475" s="275">
        <f t="shared" si="1294"/>
        <v>3517</v>
      </c>
      <c r="DD1475" s="274">
        <f>SUM(DD1241:DD1243)</f>
        <v>3261</v>
      </c>
      <c r="DE1475" s="274">
        <f>SUM(DE1241:DE1243)</f>
        <v>2894</v>
      </c>
      <c r="DF1475" s="274">
        <f>SUM(DF1241:DF1243)</f>
        <v>2834</v>
      </c>
      <c r="DG1475" s="274">
        <f>SUM(DG1241:DG1243)</f>
        <v>3324</v>
      </c>
      <c r="DH1475" s="275">
        <f t="shared" si="1294"/>
        <v>327</v>
      </c>
      <c r="DI1475" s="275">
        <f t="shared" si="1294"/>
        <v>622</v>
      </c>
      <c r="DJ1475" s="275">
        <f t="shared" si="1294"/>
        <v>629</v>
      </c>
      <c r="DK1475" s="275">
        <f t="shared" si="1294"/>
        <v>630</v>
      </c>
      <c r="DL1475" s="274">
        <f>SUM(DL1241:DL1243)</f>
        <v>623</v>
      </c>
      <c r="DM1475" s="274">
        <f>SUM(DM1241:DM1243)</f>
        <v>633</v>
      </c>
      <c r="DN1475" s="274">
        <f>SUM(DN1241:DN1243)</f>
        <v>650</v>
      </c>
      <c r="DO1475" s="274">
        <f>SUM(DO1241:DO1243)</f>
        <v>731</v>
      </c>
      <c r="DP1475" s="275">
        <f t="shared" si="1294"/>
        <v>1</v>
      </c>
      <c r="DQ1475" s="275">
        <f t="shared" si="1294"/>
        <v>-797</v>
      </c>
      <c r="DR1475" s="275">
        <f t="shared" si="1294"/>
        <v>-793</v>
      </c>
      <c r="DS1475" s="275">
        <f t="shared" si="1294"/>
        <v>-92</v>
      </c>
      <c r="DT1475" s="274">
        <f>SUM(DT1241:DT1243)</f>
        <v>0</v>
      </c>
      <c r="DU1475" s="274">
        <f>SUM(DU1241:DU1243)</f>
        <v>66.505065805711482</v>
      </c>
      <c r="DV1475" s="274">
        <f>SUM(DV1241:DV1243)</f>
        <v>822.28227716272261</v>
      </c>
      <c r="DW1475" s="274">
        <f>SUM(DW1241:DW1243)</f>
        <v>1802.9294302492078</v>
      </c>
      <c r="DX1475" s="615">
        <f t="shared" si="1154"/>
        <v>0.4051398008435883</v>
      </c>
      <c r="DY1475" s="615">
        <f t="shared" si="1154"/>
        <v>0.39663939862922837</v>
      </c>
      <c r="DZ1475" s="615">
        <f t="shared" si="1154"/>
        <v>0.38561369243421051</v>
      </c>
      <c r="EA1475" s="615">
        <f t="shared" si="1154"/>
        <v>0.37204556241101089</v>
      </c>
      <c r="EB1475" s="616">
        <f t="shared" si="1154"/>
        <v>0.40009941658163933</v>
      </c>
      <c r="EC1475" s="616">
        <f t="shared" si="1148"/>
        <v>0.39907553767303733</v>
      </c>
      <c r="ED1475" s="616">
        <f t="shared" si="1148"/>
        <v>0.39852118478685111</v>
      </c>
      <c r="EE1475" s="616">
        <f t="shared" si="1148"/>
        <v>0.4014908234561414</v>
      </c>
      <c r="EF1475" s="553"/>
      <c r="EG1475" s="275">
        <f t="shared" ref="EG1475:EM1475" si="1295">SUM(EG1241:EG1243)</f>
        <v>20876</v>
      </c>
      <c r="EH1475" s="275">
        <f t="shared" si="1295"/>
        <v>9065</v>
      </c>
      <c r="EI1475" s="275">
        <f t="shared" si="1295"/>
        <v>11810</v>
      </c>
      <c r="EJ1475" s="275">
        <f t="shared" si="1295"/>
        <v>5247</v>
      </c>
      <c r="EK1475" s="275">
        <f t="shared" si="1295"/>
        <v>5185</v>
      </c>
      <c r="EL1475" s="275">
        <f t="shared" si="1295"/>
        <v>165062</v>
      </c>
      <c r="EM1475" s="275">
        <f t="shared" si="1295"/>
        <v>148471</v>
      </c>
      <c r="EN1475" s="617">
        <f t="shared" si="1275"/>
        <v>0.43423069553554322</v>
      </c>
      <c r="EO1475" s="275">
        <f t="shared" si="1276"/>
        <v>44.428450465707023</v>
      </c>
      <c r="EP1475" s="617">
        <f t="shared" si="1277"/>
        <v>0.24837133550488599</v>
      </c>
      <c r="EQ1475" s="275">
        <f t="shared" si="1278"/>
        <v>31412.438962329306</v>
      </c>
      <c r="ER1475" s="275">
        <f t="shared" si="1279"/>
        <v>2945.0195661105536</v>
      </c>
      <c r="ES1475" s="618"/>
      <c r="ET1475" s="274">
        <f t="shared" ref="ET1475:EZ1475" si="1296">SUM(ET1241:ET1243)</f>
        <v>40452</v>
      </c>
      <c r="EU1475" s="274">
        <f t="shared" si="1296"/>
        <v>16105</v>
      </c>
      <c r="EV1475" s="274">
        <f t="shared" si="1296"/>
        <v>24347</v>
      </c>
      <c r="EW1475" s="274">
        <f t="shared" si="1296"/>
        <v>11673</v>
      </c>
      <c r="EX1475" s="274">
        <f t="shared" si="1296"/>
        <v>12444</v>
      </c>
      <c r="EY1475" s="274">
        <f t="shared" si="1296"/>
        <v>314292</v>
      </c>
      <c r="EZ1475" s="274">
        <f t="shared" si="1296"/>
        <v>289859</v>
      </c>
      <c r="FA1475" s="619">
        <f t="shared" si="1224"/>
        <v>0.39812617423118757</v>
      </c>
      <c r="FB1475" s="620">
        <f t="shared" si="1225"/>
        <v>47.944305253213948</v>
      </c>
      <c r="FC1475" s="619">
        <f t="shared" si="1226"/>
        <v>0.307623850489469</v>
      </c>
      <c r="FD1475" s="274">
        <f t="shared" si="1227"/>
        <v>39593.753579473865</v>
      </c>
      <c r="FE1475" s="274">
        <f t="shared" si="1228"/>
        <v>3355.9420269855345</v>
      </c>
      <c r="FF1475" s="274">
        <f>SUM(FF1241:FF1243)</f>
        <v>22929</v>
      </c>
      <c r="FG1475" s="620">
        <f t="shared" si="1126"/>
        <v>47.39412970474072</v>
      </c>
      <c r="FH1475" s="274">
        <f>SUM(FH1241:FH1243)</f>
        <v>10867</v>
      </c>
      <c r="FI1475" s="274">
        <f>SUM(FI1241:FI1243)</f>
        <v>22929</v>
      </c>
      <c r="FJ1475" s="274">
        <f>SUM(FJ1241:FJ1243)</f>
        <v>295</v>
      </c>
      <c r="FK1475" s="274">
        <f t="shared" si="1229"/>
        <v>11767</v>
      </c>
      <c r="FL1475" s="274">
        <f>SUM(FL1241:FL1243)</f>
        <v>2205</v>
      </c>
      <c r="FM1475" s="274">
        <f t="shared" si="1230"/>
        <v>9267</v>
      </c>
      <c r="FN1475" s="553"/>
      <c r="FO1475" s="413">
        <v>10868</v>
      </c>
      <c r="FP1475" s="413">
        <v>11977</v>
      </c>
      <c r="FQ1475" s="413">
        <v>13333</v>
      </c>
      <c r="FR1475" s="413">
        <v>14783</v>
      </c>
      <c r="FS1475" s="413">
        <f t="shared" si="1236"/>
        <v>4</v>
      </c>
      <c r="FT1475" s="413">
        <f t="shared" si="1236"/>
        <v>0</v>
      </c>
      <c r="FU1475" s="413">
        <f t="shared" si="1236"/>
        <v>0</v>
      </c>
      <c r="FV1475" s="413">
        <f t="shared" si="1236"/>
        <v>4</v>
      </c>
      <c r="FW1475" s="553"/>
      <c r="FX1475" s="553"/>
      <c r="FY1475" s="553"/>
    </row>
    <row r="1476" spans="1:181">
      <c r="E1476" s="392"/>
      <c r="F1476" s="371"/>
      <c r="G1476" s="371" t="s">
        <v>2992</v>
      </c>
      <c r="H1476" s="371" t="s">
        <v>2993</v>
      </c>
      <c r="I1476" s="392"/>
      <c r="J1476" s="561"/>
      <c r="K1476" s="392"/>
      <c r="L1476" s="286"/>
      <c r="M1476" s="286"/>
      <c r="O1476" s="275">
        <f t="shared" ref="O1476:BC1477" si="1297">O1244</f>
        <v>18341</v>
      </c>
      <c r="P1476" s="275">
        <f t="shared" si="1297"/>
        <v>28115</v>
      </c>
      <c r="Q1476" s="275">
        <f t="shared" si="1297"/>
        <v>30403</v>
      </c>
      <c r="R1476" s="275">
        <f t="shared" si="1297"/>
        <v>31950</v>
      </c>
      <c r="S1476" s="274">
        <f t="shared" si="1297"/>
        <v>25916</v>
      </c>
      <c r="T1476" s="274">
        <f t="shared" si="1297"/>
        <v>28308</v>
      </c>
      <c r="U1476" s="274">
        <f t="shared" si="1297"/>
        <v>30733</v>
      </c>
      <c r="V1476" s="274">
        <f t="shared" si="1297"/>
        <v>33355</v>
      </c>
      <c r="W1476" s="275">
        <f t="shared" si="1297"/>
        <v>11451</v>
      </c>
      <c r="X1476" s="275">
        <f t="shared" si="1297"/>
        <v>17176</v>
      </c>
      <c r="Y1476" s="275">
        <f t="shared" si="1297"/>
        <v>18386</v>
      </c>
      <c r="Z1476" s="275">
        <f t="shared" si="1297"/>
        <v>18932</v>
      </c>
      <c r="AA1476" s="274">
        <f t="shared" si="1297"/>
        <v>14975</v>
      </c>
      <c r="AB1476" s="274">
        <f t="shared" si="1297"/>
        <v>16293</v>
      </c>
      <c r="AC1476" s="274">
        <f t="shared" si="1297"/>
        <v>17746</v>
      </c>
      <c r="AD1476" s="274">
        <f t="shared" si="1297"/>
        <v>19277</v>
      </c>
      <c r="AE1476" s="275">
        <f t="shared" si="1297"/>
        <v>322</v>
      </c>
      <c r="AF1476" s="275">
        <f t="shared" si="1297"/>
        <v>371</v>
      </c>
      <c r="AG1476" s="275">
        <f t="shared" si="1297"/>
        <v>367</v>
      </c>
      <c r="AH1476" s="275">
        <f t="shared" si="1297"/>
        <v>370</v>
      </c>
      <c r="AI1476" s="274">
        <f t="shared" si="1297"/>
        <v>361</v>
      </c>
      <c r="AJ1476" s="274">
        <f t="shared" si="1297"/>
        <v>358</v>
      </c>
      <c r="AK1476" s="274">
        <f t="shared" si="1297"/>
        <v>364</v>
      </c>
      <c r="AL1476" s="274">
        <f t="shared" si="1297"/>
        <v>380</v>
      </c>
      <c r="AM1476" s="275">
        <f t="shared" si="1297"/>
        <v>6885</v>
      </c>
      <c r="AN1476" s="275">
        <f t="shared" si="1297"/>
        <v>10937</v>
      </c>
      <c r="AO1476" s="275">
        <f t="shared" si="1297"/>
        <v>12015</v>
      </c>
      <c r="AP1476" s="275">
        <f t="shared" si="1297"/>
        <v>13016</v>
      </c>
      <c r="AQ1476" s="274">
        <f t="shared" si="1297"/>
        <v>10943</v>
      </c>
      <c r="AR1476" s="274">
        <f t="shared" si="1297"/>
        <v>12015</v>
      </c>
      <c r="AS1476" s="274">
        <f t="shared" si="1297"/>
        <v>12991</v>
      </c>
      <c r="AT1476" s="274">
        <f t="shared" si="1297"/>
        <v>14070</v>
      </c>
      <c r="AU1476" s="275">
        <f t="shared" si="1297"/>
        <v>2679</v>
      </c>
      <c r="AV1476" s="275">
        <f t="shared" si="1297"/>
        <v>4622</v>
      </c>
      <c r="AW1476" s="275">
        <f t="shared" si="1297"/>
        <v>5083</v>
      </c>
      <c r="AX1476" s="275">
        <f t="shared" si="1297"/>
        <v>5528</v>
      </c>
      <c r="AY1476" s="274">
        <f t="shared" si="1297"/>
        <v>4863</v>
      </c>
      <c r="AZ1476" s="274">
        <f t="shared" si="1297"/>
        <v>5325</v>
      </c>
      <c r="BA1476" s="274">
        <f t="shared" si="1297"/>
        <v>5737</v>
      </c>
      <c r="BB1476" s="274">
        <f t="shared" si="1297"/>
        <v>6221</v>
      </c>
      <c r="BC1476" s="275">
        <f t="shared" si="1297"/>
        <v>3933</v>
      </c>
      <c r="BD1476" s="275">
        <f t="shared" si="1218"/>
        <v>5274</v>
      </c>
      <c r="BE1476" s="275">
        <f t="shared" si="1218"/>
        <v>5460</v>
      </c>
      <c r="BF1476" s="275">
        <f t="shared" si="1218"/>
        <v>6032</v>
      </c>
      <c r="BG1476" s="274">
        <f t="shared" si="1218"/>
        <v>5286</v>
      </c>
      <c r="BH1476" s="274">
        <f t="shared" si="1218"/>
        <v>5395</v>
      </c>
      <c r="BI1476" s="274">
        <f t="shared" si="1218"/>
        <v>5991</v>
      </c>
      <c r="BJ1476" s="274">
        <f t="shared" si="1218"/>
        <v>6930</v>
      </c>
      <c r="BK1476" s="275">
        <f t="shared" ref="BK1476:CH1477" si="1298">BK1244</f>
        <v>273</v>
      </c>
      <c r="BL1476" s="275">
        <f t="shared" si="1298"/>
        <v>1041</v>
      </c>
      <c r="BM1476" s="275">
        <f t="shared" si="1298"/>
        <v>1472</v>
      </c>
      <c r="BN1476" s="275">
        <f t="shared" si="1298"/>
        <v>1456</v>
      </c>
      <c r="BO1476" s="274">
        <f t="shared" si="1298"/>
        <v>794</v>
      </c>
      <c r="BP1476" s="274">
        <f t="shared" si="1298"/>
        <v>1295</v>
      </c>
      <c r="BQ1476" s="274">
        <f t="shared" si="1298"/>
        <v>1263</v>
      </c>
      <c r="BR1476" s="274">
        <f t="shared" si="1298"/>
        <v>919</v>
      </c>
      <c r="BS1476" s="275">
        <f t="shared" si="1298"/>
        <v>283</v>
      </c>
      <c r="BT1476" s="275">
        <f t="shared" si="1298"/>
        <v>1041</v>
      </c>
      <c r="BU1476" s="275">
        <f t="shared" si="1298"/>
        <v>1472</v>
      </c>
      <c r="BV1476" s="275">
        <f t="shared" si="1298"/>
        <v>1456</v>
      </c>
      <c r="BW1476" s="274">
        <f t="shared" si="1298"/>
        <v>794</v>
      </c>
      <c r="BX1476" s="274">
        <f t="shared" si="1298"/>
        <v>1295</v>
      </c>
      <c r="BY1476" s="274">
        <f t="shared" si="1298"/>
        <v>1263</v>
      </c>
      <c r="BZ1476" s="274">
        <f t="shared" si="1298"/>
        <v>919</v>
      </c>
      <c r="CA1476" s="275">
        <f t="shared" si="1298"/>
        <v>10</v>
      </c>
      <c r="CB1476" s="275">
        <f t="shared" si="1298"/>
        <v>0</v>
      </c>
      <c r="CC1476" s="275">
        <f t="shared" si="1298"/>
        <v>0</v>
      </c>
      <c r="CD1476" s="275">
        <f t="shared" si="1298"/>
        <v>0</v>
      </c>
      <c r="CE1476" s="274">
        <f t="shared" si="1298"/>
        <v>0</v>
      </c>
      <c r="CF1476" s="274">
        <f t="shared" si="1298"/>
        <v>0</v>
      </c>
      <c r="CG1476" s="274">
        <f t="shared" si="1298"/>
        <v>0</v>
      </c>
      <c r="CH1476" s="274">
        <f t="shared" si="1298"/>
        <v>0</v>
      </c>
      <c r="CI1476" s="562"/>
      <c r="CJ1476" s="275">
        <f t="shared" ref="CJ1476:DW1477" si="1299">CJ1244</f>
        <v>3928</v>
      </c>
      <c r="CK1476" s="275">
        <f t="shared" si="1299"/>
        <v>6056</v>
      </c>
      <c r="CL1476" s="275">
        <f t="shared" si="1299"/>
        <v>6644</v>
      </c>
      <c r="CM1476" s="275">
        <f t="shared" si="1299"/>
        <v>7127</v>
      </c>
      <c r="CN1476" s="274">
        <f t="shared" si="1299"/>
        <v>5286</v>
      </c>
      <c r="CO1476" s="274">
        <f t="shared" si="1299"/>
        <v>5926.6747946088817</v>
      </c>
      <c r="CP1476" s="274">
        <f t="shared" si="1299"/>
        <v>6548.3717034566389</v>
      </c>
      <c r="CQ1476" s="274">
        <f t="shared" si="1299"/>
        <v>7269.9823471034633</v>
      </c>
      <c r="CR1476" s="275">
        <f t="shared" si="1299"/>
        <v>2167</v>
      </c>
      <c r="CS1476" s="275">
        <f t="shared" si="1299"/>
        <v>3502</v>
      </c>
      <c r="CT1476" s="275">
        <f t="shared" si="1299"/>
        <v>3842</v>
      </c>
      <c r="CU1476" s="275">
        <f t="shared" si="1299"/>
        <v>4172</v>
      </c>
      <c r="CV1476" s="274">
        <f t="shared" si="1299"/>
        <v>3737</v>
      </c>
      <c r="CW1476" s="274">
        <f t="shared" si="1299"/>
        <v>4093.6747946088844</v>
      </c>
      <c r="CX1476" s="274">
        <f t="shared" si="1299"/>
        <v>4431.3717034566398</v>
      </c>
      <c r="CY1476" s="274">
        <f t="shared" si="1299"/>
        <v>4807.9823471034624</v>
      </c>
      <c r="CZ1476" s="275">
        <f t="shared" si="1299"/>
        <v>1639</v>
      </c>
      <c r="DA1476" s="275">
        <f t="shared" si="1299"/>
        <v>2260</v>
      </c>
      <c r="DB1476" s="275">
        <f t="shared" si="1299"/>
        <v>2407</v>
      </c>
      <c r="DC1476" s="275">
        <f t="shared" si="1299"/>
        <v>2454</v>
      </c>
      <c r="DD1476" s="274">
        <f t="shared" si="1299"/>
        <v>1255</v>
      </c>
      <c r="DE1476" s="274">
        <f t="shared" si="1299"/>
        <v>1435</v>
      </c>
      <c r="DF1476" s="274">
        <f t="shared" si="1299"/>
        <v>1597</v>
      </c>
      <c r="DG1476" s="274">
        <f t="shared" si="1299"/>
        <v>1877</v>
      </c>
      <c r="DH1476" s="275">
        <f t="shared" si="1299"/>
        <v>122</v>
      </c>
      <c r="DI1476" s="275">
        <f t="shared" si="1299"/>
        <v>294</v>
      </c>
      <c r="DJ1476" s="275">
        <f t="shared" si="1299"/>
        <v>395</v>
      </c>
      <c r="DK1476" s="275">
        <f t="shared" si="1299"/>
        <v>501</v>
      </c>
      <c r="DL1476" s="274">
        <f t="shared" si="1299"/>
        <v>294</v>
      </c>
      <c r="DM1476" s="274">
        <f t="shared" si="1299"/>
        <v>398</v>
      </c>
      <c r="DN1476" s="274">
        <f t="shared" si="1299"/>
        <v>520</v>
      </c>
      <c r="DO1476" s="274">
        <f t="shared" si="1299"/>
        <v>585</v>
      </c>
      <c r="DP1476" s="275">
        <f t="shared" si="1299"/>
        <v>5</v>
      </c>
      <c r="DQ1476" s="275">
        <f t="shared" si="1299"/>
        <v>-782</v>
      </c>
      <c r="DR1476" s="275">
        <f t="shared" si="1299"/>
        <v>-1184</v>
      </c>
      <c r="DS1476" s="275">
        <f t="shared" si="1299"/>
        <v>-1095</v>
      </c>
      <c r="DT1476" s="274">
        <f t="shared" si="1299"/>
        <v>0</v>
      </c>
      <c r="DU1476" s="274">
        <f t="shared" si="1299"/>
        <v>-531.67479460888285</v>
      </c>
      <c r="DV1476" s="274">
        <f t="shared" si="1299"/>
        <v>-557.37170345664003</v>
      </c>
      <c r="DW1476" s="274">
        <f t="shared" si="1299"/>
        <v>-339.98234710346355</v>
      </c>
      <c r="DX1476" s="615">
        <f t="shared" si="1154"/>
        <v>0.62433891281827603</v>
      </c>
      <c r="DY1476" s="615">
        <f t="shared" si="1154"/>
        <v>0.610919438022408</v>
      </c>
      <c r="DZ1476" s="615">
        <f t="shared" si="1154"/>
        <v>0.60474295299805936</v>
      </c>
      <c r="EA1476" s="615">
        <f t="shared" si="1154"/>
        <v>0.59255086071987484</v>
      </c>
      <c r="EB1476" s="616">
        <f t="shared" si="1154"/>
        <v>0.57782836857539743</v>
      </c>
      <c r="EC1476" s="616">
        <f t="shared" si="1148"/>
        <v>0.57556167867740571</v>
      </c>
      <c r="ED1476" s="616">
        <f t="shared" si="1148"/>
        <v>0.57742491784075745</v>
      </c>
      <c r="EE1476" s="616">
        <f t="shared" si="1148"/>
        <v>0.57793434267725974</v>
      </c>
      <c r="EF1476" s="553"/>
      <c r="EG1476" s="275">
        <f t="shared" ref="EG1476:EM1477" si="1300">EG1244</f>
        <v>15629</v>
      </c>
      <c r="EH1476" s="275">
        <f t="shared" si="1300"/>
        <v>10111</v>
      </c>
      <c r="EI1476" s="275">
        <f t="shared" si="1300"/>
        <v>5514</v>
      </c>
      <c r="EJ1476" s="275">
        <f t="shared" si="1300"/>
        <v>2099</v>
      </c>
      <c r="EK1476" s="275">
        <f t="shared" si="1300"/>
        <v>5553</v>
      </c>
      <c r="EL1476" s="275">
        <f t="shared" si="1300"/>
        <v>114923</v>
      </c>
      <c r="EM1476" s="275">
        <f t="shared" si="1300"/>
        <v>107884</v>
      </c>
      <c r="EN1476" s="617">
        <f t="shared" si="1275"/>
        <v>0.6469383837737539</v>
      </c>
      <c r="EO1476" s="275">
        <f t="shared" si="1276"/>
        <v>38.066739209285458</v>
      </c>
      <c r="EP1476" s="617">
        <f t="shared" si="1277"/>
        <v>0.35530104293300913</v>
      </c>
      <c r="EQ1476" s="275">
        <f t="shared" si="1278"/>
        <v>48319.309450675668</v>
      </c>
      <c r="ER1476" s="275">
        <f t="shared" si="1279"/>
        <v>1621.3402049114482</v>
      </c>
      <c r="ES1476" s="618"/>
      <c r="ET1476" s="274">
        <f t="shared" ref="ET1476:EZ1477" si="1301">ET1244</f>
        <v>27067</v>
      </c>
      <c r="EU1476" s="274">
        <f t="shared" si="1301"/>
        <v>16561</v>
      </c>
      <c r="EV1476" s="274">
        <f t="shared" si="1301"/>
        <v>10507</v>
      </c>
      <c r="EW1476" s="274">
        <f t="shared" si="1301"/>
        <v>4611</v>
      </c>
      <c r="EX1476" s="274">
        <f t="shared" si="1301"/>
        <v>11626</v>
      </c>
      <c r="EY1476" s="274">
        <f t="shared" si="1301"/>
        <v>173692</v>
      </c>
      <c r="EZ1476" s="274">
        <f t="shared" si="1301"/>
        <v>163136</v>
      </c>
      <c r="FA1476" s="619">
        <f t="shared" si="1224"/>
        <v>0.61185207078730552</v>
      </c>
      <c r="FB1476" s="620">
        <f t="shared" si="1225"/>
        <v>43.885029028266871</v>
      </c>
      <c r="FC1476" s="619">
        <f t="shared" si="1226"/>
        <v>0.42952672996637975</v>
      </c>
      <c r="FD1476" s="274">
        <f t="shared" si="1227"/>
        <v>66934.573843354898</v>
      </c>
      <c r="FE1476" s="274">
        <f t="shared" si="1228"/>
        <v>2355.396724205571</v>
      </c>
      <c r="FF1476" s="274">
        <f>FF1244</f>
        <v>10941</v>
      </c>
      <c r="FG1476" s="620">
        <f t="shared" si="1126"/>
        <v>43.049081436797366</v>
      </c>
      <c r="FH1476" s="274">
        <f t="shared" ref="FH1476:FJ1477" si="1302">FH1244</f>
        <v>4710</v>
      </c>
      <c r="FI1476" s="274">
        <f t="shared" si="1302"/>
        <v>10941</v>
      </c>
      <c r="FJ1476" s="274">
        <f t="shared" si="1302"/>
        <v>169</v>
      </c>
      <c r="FK1476" s="274">
        <f t="shared" si="1229"/>
        <v>6062</v>
      </c>
      <c r="FL1476" s="274">
        <f>FL1244</f>
        <v>1488</v>
      </c>
      <c r="FM1476" s="274">
        <f t="shared" si="1230"/>
        <v>4405</v>
      </c>
      <c r="FN1476" s="553"/>
      <c r="FO1476" s="413">
        <v>4865</v>
      </c>
      <c r="FP1476" s="413">
        <v>5321</v>
      </c>
      <c r="FQ1476" s="413">
        <v>5735</v>
      </c>
      <c r="FR1476" s="413">
        <v>6221</v>
      </c>
      <c r="FS1476" s="413">
        <f t="shared" si="1236"/>
        <v>-2</v>
      </c>
      <c r="FT1476" s="413">
        <f t="shared" si="1236"/>
        <v>4</v>
      </c>
      <c r="FU1476" s="413">
        <f t="shared" si="1236"/>
        <v>2</v>
      </c>
      <c r="FV1476" s="413">
        <f t="shared" si="1236"/>
        <v>0</v>
      </c>
      <c r="FW1476" s="553"/>
      <c r="FX1476" s="553"/>
      <c r="FY1476" s="553"/>
    </row>
    <row r="1477" spans="1:181" s="325" customFormat="1">
      <c r="A1477" s="294"/>
      <c r="B1477" s="295"/>
      <c r="C1477" s="294"/>
      <c r="D1477" s="294"/>
      <c r="E1477" s="295"/>
      <c r="F1477" s="558" t="s">
        <v>2994</v>
      </c>
      <c r="G1477" s="558" t="s">
        <v>2995</v>
      </c>
      <c r="H1477" s="543"/>
      <c r="I1477" s="295"/>
      <c r="J1477" s="559"/>
      <c r="K1477" s="295"/>
      <c r="L1477" s="328"/>
      <c r="M1477" s="328"/>
      <c r="N1477" s="328"/>
      <c r="O1477" s="273">
        <f t="shared" si="1297"/>
        <v>20297</v>
      </c>
      <c r="P1477" s="273">
        <f t="shared" si="1297"/>
        <v>24951</v>
      </c>
      <c r="Q1477" s="273">
        <f t="shared" si="1297"/>
        <v>26261</v>
      </c>
      <c r="R1477" s="273">
        <f t="shared" si="1297"/>
        <v>27796</v>
      </c>
      <c r="S1477" s="272">
        <f t="shared" si="1297"/>
        <v>31682</v>
      </c>
      <c r="T1477" s="272">
        <f t="shared" si="1297"/>
        <v>33362</v>
      </c>
      <c r="U1477" s="272">
        <f t="shared" si="1297"/>
        <v>35298</v>
      </c>
      <c r="V1477" s="272">
        <f t="shared" si="1297"/>
        <v>37292</v>
      </c>
      <c r="W1477" s="273">
        <f t="shared" si="1297"/>
        <v>4263</v>
      </c>
      <c r="X1477" s="273">
        <f t="shared" si="1297"/>
        <v>5463</v>
      </c>
      <c r="Y1477" s="273">
        <f t="shared" si="1297"/>
        <v>5691</v>
      </c>
      <c r="Z1477" s="273">
        <f t="shared" si="1297"/>
        <v>6026</v>
      </c>
      <c r="AA1477" s="272">
        <f t="shared" si="1297"/>
        <v>5411</v>
      </c>
      <c r="AB1477" s="272">
        <f t="shared" si="1297"/>
        <v>5636</v>
      </c>
      <c r="AC1477" s="272">
        <f t="shared" si="1297"/>
        <v>5972</v>
      </c>
      <c r="AD1477" s="272">
        <f t="shared" si="1297"/>
        <v>6314</v>
      </c>
      <c r="AE1477" s="273">
        <f t="shared" si="1297"/>
        <v>3286</v>
      </c>
      <c r="AF1477" s="273">
        <f t="shared" si="1297"/>
        <v>4570</v>
      </c>
      <c r="AG1477" s="273">
        <f t="shared" si="1297"/>
        <v>4864</v>
      </c>
      <c r="AH1477" s="273">
        <f t="shared" si="1297"/>
        <v>5285</v>
      </c>
      <c r="AI1477" s="272">
        <f t="shared" si="1297"/>
        <v>4570</v>
      </c>
      <c r="AJ1477" s="272">
        <f t="shared" si="1297"/>
        <v>4864</v>
      </c>
      <c r="AK1477" s="272">
        <f t="shared" si="1297"/>
        <v>5285</v>
      </c>
      <c r="AL1477" s="272">
        <f t="shared" si="1297"/>
        <v>5675</v>
      </c>
      <c r="AM1477" s="273">
        <f t="shared" si="1297"/>
        <v>16034</v>
      </c>
      <c r="AN1477" s="273">
        <f t="shared" si="1297"/>
        <v>19488</v>
      </c>
      <c r="AO1477" s="273">
        <f t="shared" si="1297"/>
        <v>20570</v>
      </c>
      <c r="AP1477" s="273">
        <f t="shared" si="1297"/>
        <v>21770</v>
      </c>
      <c r="AQ1477" s="272">
        <f t="shared" si="1297"/>
        <v>26271</v>
      </c>
      <c r="AR1477" s="272">
        <f t="shared" si="1297"/>
        <v>27726</v>
      </c>
      <c r="AS1477" s="272">
        <f t="shared" si="1297"/>
        <v>29325</v>
      </c>
      <c r="AT1477" s="272">
        <f t="shared" si="1297"/>
        <v>30978</v>
      </c>
      <c r="AU1477" s="273">
        <f t="shared" si="1297"/>
        <v>0</v>
      </c>
      <c r="AV1477" s="273">
        <f t="shared" si="1297"/>
        <v>0</v>
      </c>
      <c r="AW1477" s="273">
        <f t="shared" si="1297"/>
        <v>0</v>
      </c>
      <c r="AX1477" s="273">
        <f t="shared" si="1297"/>
        <v>0</v>
      </c>
      <c r="AY1477" s="272">
        <f t="shared" si="1297"/>
        <v>0</v>
      </c>
      <c r="AZ1477" s="272">
        <f t="shared" si="1297"/>
        <v>0</v>
      </c>
      <c r="BA1477" s="272">
        <f t="shared" si="1297"/>
        <v>0</v>
      </c>
      <c r="BB1477" s="272">
        <f t="shared" si="1297"/>
        <v>0</v>
      </c>
      <c r="BC1477" s="273">
        <f t="shared" si="1297"/>
        <v>16034</v>
      </c>
      <c r="BD1477" s="273">
        <f t="shared" si="1218"/>
        <v>19488</v>
      </c>
      <c r="BE1477" s="273">
        <f t="shared" si="1218"/>
        <v>20570</v>
      </c>
      <c r="BF1477" s="273">
        <f t="shared" si="1218"/>
        <v>21770</v>
      </c>
      <c r="BG1477" s="272">
        <f t="shared" si="1218"/>
        <v>26271</v>
      </c>
      <c r="BH1477" s="272">
        <f t="shared" si="1218"/>
        <v>27726</v>
      </c>
      <c r="BI1477" s="272">
        <f t="shared" si="1218"/>
        <v>29325</v>
      </c>
      <c r="BJ1477" s="272">
        <f t="shared" si="1218"/>
        <v>30978</v>
      </c>
      <c r="BK1477" s="273">
        <f t="shared" si="1298"/>
        <v>0</v>
      </c>
      <c r="BL1477" s="273">
        <f t="shared" si="1298"/>
        <v>0</v>
      </c>
      <c r="BM1477" s="273">
        <f t="shared" si="1298"/>
        <v>0</v>
      </c>
      <c r="BN1477" s="273">
        <f t="shared" si="1298"/>
        <v>0</v>
      </c>
      <c r="BO1477" s="272">
        <f t="shared" si="1298"/>
        <v>0</v>
      </c>
      <c r="BP1477" s="272">
        <f t="shared" si="1298"/>
        <v>0</v>
      </c>
      <c r="BQ1477" s="272">
        <f t="shared" si="1298"/>
        <v>0</v>
      </c>
      <c r="BR1477" s="272">
        <f t="shared" si="1298"/>
        <v>0</v>
      </c>
      <c r="BS1477" s="273">
        <f t="shared" si="1298"/>
        <v>0</v>
      </c>
      <c r="BT1477" s="273">
        <f t="shared" si="1298"/>
        <v>0</v>
      </c>
      <c r="BU1477" s="273">
        <f t="shared" si="1298"/>
        <v>0</v>
      </c>
      <c r="BV1477" s="273">
        <f t="shared" si="1298"/>
        <v>0</v>
      </c>
      <c r="BW1477" s="272">
        <f t="shared" si="1298"/>
        <v>0</v>
      </c>
      <c r="BX1477" s="272">
        <f t="shared" si="1298"/>
        <v>0</v>
      </c>
      <c r="BY1477" s="272">
        <f t="shared" si="1298"/>
        <v>0</v>
      </c>
      <c r="BZ1477" s="272">
        <f t="shared" si="1298"/>
        <v>0</v>
      </c>
      <c r="CA1477" s="273">
        <f t="shared" si="1298"/>
        <v>0</v>
      </c>
      <c r="CB1477" s="273">
        <f t="shared" si="1298"/>
        <v>0</v>
      </c>
      <c r="CC1477" s="273">
        <f t="shared" si="1298"/>
        <v>0</v>
      </c>
      <c r="CD1477" s="273">
        <f t="shared" si="1298"/>
        <v>0</v>
      </c>
      <c r="CE1477" s="272">
        <f t="shared" si="1298"/>
        <v>0</v>
      </c>
      <c r="CF1477" s="272">
        <f t="shared" si="1298"/>
        <v>0</v>
      </c>
      <c r="CG1477" s="272">
        <f t="shared" si="1298"/>
        <v>0</v>
      </c>
      <c r="CH1477" s="272">
        <f t="shared" si="1298"/>
        <v>0</v>
      </c>
      <c r="CI1477" s="560"/>
      <c r="CJ1477" s="273">
        <f t="shared" si="1299"/>
        <v>16035</v>
      </c>
      <c r="CK1477" s="273">
        <f t="shared" si="1299"/>
        <v>20233</v>
      </c>
      <c r="CL1477" s="273">
        <f t="shared" si="1299"/>
        <v>21910</v>
      </c>
      <c r="CM1477" s="273">
        <f t="shared" si="1299"/>
        <v>23231</v>
      </c>
      <c r="CN1477" s="272">
        <f t="shared" si="1299"/>
        <v>26271</v>
      </c>
      <c r="CO1477" s="272">
        <f t="shared" si="1299"/>
        <v>28428</v>
      </c>
      <c r="CP1477" s="272">
        <f t="shared" si="1299"/>
        <v>31115</v>
      </c>
      <c r="CQ1477" s="272">
        <f t="shared" si="1299"/>
        <v>33744</v>
      </c>
      <c r="CR1477" s="273">
        <f t="shared" si="1299"/>
        <v>0</v>
      </c>
      <c r="CS1477" s="273">
        <f t="shared" si="1299"/>
        <v>0</v>
      </c>
      <c r="CT1477" s="273">
        <f t="shared" si="1299"/>
        <v>0</v>
      </c>
      <c r="CU1477" s="273">
        <f t="shared" si="1299"/>
        <v>0</v>
      </c>
      <c r="CV1477" s="272">
        <f t="shared" si="1299"/>
        <v>0</v>
      </c>
      <c r="CW1477" s="272">
        <f t="shared" si="1299"/>
        <v>0</v>
      </c>
      <c r="CX1477" s="272">
        <f t="shared" si="1299"/>
        <v>0</v>
      </c>
      <c r="CY1477" s="272">
        <f t="shared" si="1299"/>
        <v>0</v>
      </c>
      <c r="CZ1477" s="273">
        <f t="shared" si="1299"/>
        <v>4952</v>
      </c>
      <c r="DA1477" s="273">
        <f t="shared" si="1299"/>
        <v>3122</v>
      </c>
      <c r="DB1477" s="273">
        <f t="shared" si="1299"/>
        <v>3321</v>
      </c>
      <c r="DC1477" s="273">
        <f t="shared" si="1299"/>
        <v>3391</v>
      </c>
      <c r="DD1477" s="272">
        <f t="shared" si="1299"/>
        <v>9071</v>
      </c>
      <c r="DE1477" s="272">
        <f t="shared" si="1299"/>
        <v>9574</v>
      </c>
      <c r="DF1477" s="272">
        <f t="shared" si="1299"/>
        <v>10126</v>
      </c>
      <c r="DG1477" s="272">
        <f t="shared" si="1299"/>
        <v>10697</v>
      </c>
      <c r="DH1477" s="273">
        <f t="shared" si="1299"/>
        <v>11083</v>
      </c>
      <c r="DI1477" s="273">
        <f t="shared" si="1299"/>
        <v>17111</v>
      </c>
      <c r="DJ1477" s="273">
        <f t="shared" si="1299"/>
        <v>18589</v>
      </c>
      <c r="DK1477" s="273">
        <f t="shared" si="1299"/>
        <v>19840</v>
      </c>
      <c r="DL1477" s="272">
        <f t="shared" si="1299"/>
        <v>17200</v>
      </c>
      <c r="DM1477" s="272">
        <f t="shared" si="1299"/>
        <v>18854</v>
      </c>
      <c r="DN1477" s="272">
        <f t="shared" si="1299"/>
        <v>20989</v>
      </c>
      <c r="DO1477" s="272">
        <f t="shared" si="1299"/>
        <v>23047</v>
      </c>
      <c r="DP1477" s="273">
        <f t="shared" si="1299"/>
        <v>-1</v>
      </c>
      <c r="DQ1477" s="273">
        <f t="shared" si="1299"/>
        <v>-745</v>
      </c>
      <c r="DR1477" s="273">
        <f t="shared" si="1299"/>
        <v>-1340</v>
      </c>
      <c r="DS1477" s="273">
        <f t="shared" si="1299"/>
        <v>-1461</v>
      </c>
      <c r="DT1477" s="272">
        <f t="shared" si="1299"/>
        <v>0</v>
      </c>
      <c r="DU1477" s="272">
        <f t="shared" si="1299"/>
        <v>-702</v>
      </c>
      <c r="DV1477" s="272">
        <f t="shared" si="1299"/>
        <v>-1790</v>
      </c>
      <c r="DW1477" s="272">
        <f t="shared" si="1299"/>
        <v>-2766</v>
      </c>
      <c r="DX1477" s="610">
        <f t="shared" si="1154"/>
        <v>0.21003103906981327</v>
      </c>
      <c r="DY1477" s="610">
        <f t="shared" si="1154"/>
        <v>0.21894914031501744</v>
      </c>
      <c r="DZ1477" s="610">
        <f t="shared" si="1154"/>
        <v>0.21670918853052054</v>
      </c>
      <c r="EA1477" s="610">
        <f t="shared" si="1154"/>
        <v>0.21679378327816953</v>
      </c>
      <c r="EB1477" s="611">
        <f t="shared" si="1154"/>
        <v>0.17079098541758728</v>
      </c>
      <c r="EC1477" s="611">
        <f t="shared" si="1148"/>
        <v>0.16893471614411606</v>
      </c>
      <c r="ED1477" s="611">
        <f t="shared" si="1148"/>
        <v>0.16918805598050882</v>
      </c>
      <c r="EE1477" s="611">
        <f t="shared" si="1148"/>
        <v>0.16931245307304515</v>
      </c>
      <c r="EF1477" s="553"/>
      <c r="EG1477" s="273">
        <f t="shared" si="1300"/>
        <v>0</v>
      </c>
      <c r="EH1477" s="273">
        <f t="shared" si="1300"/>
        <v>0</v>
      </c>
      <c r="EI1477" s="273">
        <f t="shared" si="1300"/>
        <v>0</v>
      </c>
      <c r="EJ1477" s="273">
        <f t="shared" si="1300"/>
        <v>0</v>
      </c>
      <c r="EK1477" s="273">
        <f t="shared" si="1300"/>
        <v>0</v>
      </c>
      <c r="EL1477" s="273">
        <f t="shared" si="1300"/>
        <v>0</v>
      </c>
      <c r="EM1477" s="273">
        <f t="shared" si="1300"/>
        <v>0</v>
      </c>
      <c r="EN1477" s="612">
        <f t="shared" si="1275"/>
        <v>0</v>
      </c>
      <c r="EO1477" s="273">
        <f t="shared" si="1276"/>
        <v>0</v>
      </c>
      <c r="EP1477" s="612">
        <f t="shared" si="1277"/>
        <v>0</v>
      </c>
      <c r="EQ1477" s="273">
        <f t="shared" si="1278"/>
        <v>0</v>
      </c>
      <c r="ER1477" s="273">
        <f t="shared" si="1279"/>
        <v>0</v>
      </c>
      <c r="ES1477" s="555"/>
      <c r="ET1477" s="272">
        <f t="shared" si="1301"/>
        <v>0</v>
      </c>
      <c r="EU1477" s="272">
        <f t="shared" si="1301"/>
        <v>0</v>
      </c>
      <c r="EV1477" s="272">
        <f t="shared" si="1301"/>
        <v>0</v>
      </c>
      <c r="EW1477" s="272">
        <f t="shared" si="1301"/>
        <v>0</v>
      </c>
      <c r="EX1477" s="272">
        <f t="shared" si="1301"/>
        <v>0</v>
      </c>
      <c r="EY1477" s="272">
        <f t="shared" si="1301"/>
        <v>0</v>
      </c>
      <c r="EZ1477" s="272">
        <f t="shared" si="1301"/>
        <v>0</v>
      </c>
      <c r="FA1477" s="613">
        <f t="shared" si="1224"/>
        <v>0</v>
      </c>
      <c r="FB1477" s="614">
        <f t="shared" si="1225"/>
        <v>0</v>
      </c>
      <c r="FC1477" s="613">
        <f t="shared" si="1226"/>
        <v>0</v>
      </c>
      <c r="FD1477" s="272">
        <f t="shared" si="1227"/>
        <v>0</v>
      </c>
      <c r="FE1477" s="272">
        <f t="shared" si="1228"/>
        <v>0</v>
      </c>
      <c r="FF1477" s="272">
        <f>FF1245</f>
        <v>26271</v>
      </c>
      <c r="FG1477" s="614">
        <f t="shared" ref="FG1477:FG1520" si="1303">IFERROR((FH1477/FF1477)*100,0)</f>
        <v>0</v>
      </c>
      <c r="FH1477" s="272">
        <f t="shared" si="1302"/>
        <v>0</v>
      </c>
      <c r="FI1477" s="272">
        <f t="shared" si="1302"/>
        <v>26297</v>
      </c>
      <c r="FJ1477" s="272">
        <f t="shared" si="1302"/>
        <v>0</v>
      </c>
      <c r="FK1477" s="272">
        <f t="shared" si="1229"/>
        <v>26297</v>
      </c>
      <c r="FL1477" s="272">
        <f>FL1245</f>
        <v>17110</v>
      </c>
      <c r="FM1477" s="272">
        <f t="shared" si="1230"/>
        <v>9187</v>
      </c>
      <c r="FN1477" s="553"/>
      <c r="FO1477" s="413">
        <v>0</v>
      </c>
      <c r="FP1477" s="413">
        <v>0</v>
      </c>
      <c r="FQ1477" s="413">
        <v>0</v>
      </c>
      <c r="FR1477" s="413">
        <v>0</v>
      </c>
      <c r="FS1477" s="413">
        <f t="shared" si="1236"/>
        <v>0</v>
      </c>
      <c r="FT1477" s="413">
        <f t="shared" si="1236"/>
        <v>0</v>
      </c>
      <c r="FU1477" s="413">
        <f t="shared" si="1236"/>
        <v>0</v>
      </c>
      <c r="FV1477" s="413">
        <f t="shared" si="1236"/>
        <v>0</v>
      </c>
      <c r="FW1477" s="553"/>
      <c r="FX1477" s="553"/>
      <c r="FY1477" s="553"/>
    </row>
    <row r="1478" spans="1:181" s="325" customFormat="1">
      <c r="A1478" s="294"/>
      <c r="B1478" s="295"/>
      <c r="C1478" s="294"/>
      <c r="D1478" s="294"/>
      <c r="E1478" s="295"/>
      <c r="F1478" s="558" t="s">
        <v>2996</v>
      </c>
      <c r="G1478" s="558" t="s">
        <v>2997</v>
      </c>
      <c r="H1478" s="543"/>
      <c r="I1478" s="295"/>
      <c r="J1478" s="559"/>
      <c r="K1478" s="295"/>
      <c r="L1478" s="328"/>
      <c r="M1478" s="328"/>
      <c r="N1478" s="328"/>
      <c r="O1478" s="273">
        <f t="shared" ref="O1478:AH1478" si="1304">SUM(O1479:O1481)</f>
        <v>42821</v>
      </c>
      <c r="P1478" s="273">
        <f t="shared" si="1304"/>
        <v>65515</v>
      </c>
      <c r="Q1478" s="273">
        <f t="shared" si="1304"/>
        <v>70283</v>
      </c>
      <c r="R1478" s="273">
        <f t="shared" si="1304"/>
        <v>76599</v>
      </c>
      <c r="S1478" s="272">
        <f>SUM(S1479:S1481)</f>
        <v>60075</v>
      </c>
      <c r="T1478" s="272">
        <f>SUM(T1479:T1481)</f>
        <v>64547</v>
      </c>
      <c r="U1478" s="272">
        <f>SUM(U1479:U1481)</f>
        <v>70348</v>
      </c>
      <c r="V1478" s="272">
        <f>SUM(V1479:V1481)</f>
        <v>76188</v>
      </c>
      <c r="W1478" s="273">
        <f t="shared" si="1304"/>
        <v>23137</v>
      </c>
      <c r="X1478" s="273">
        <f t="shared" si="1304"/>
        <v>36121</v>
      </c>
      <c r="Y1478" s="273">
        <f t="shared" si="1304"/>
        <v>38689</v>
      </c>
      <c r="Z1478" s="273">
        <f t="shared" si="1304"/>
        <v>42625</v>
      </c>
      <c r="AA1478" s="272">
        <f>SUM(AA1479:AA1481)</f>
        <v>30106</v>
      </c>
      <c r="AB1478" s="272">
        <f>SUM(AB1479:AB1481)</f>
        <v>32372</v>
      </c>
      <c r="AC1478" s="272">
        <f>SUM(AC1479:AC1481)</f>
        <v>35780</v>
      </c>
      <c r="AD1478" s="272">
        <f>SUM(AD1479:AD1481)</f>
        <v>38799</v>
      </c>
      <c r="AE1478" s="273">
        <f t="shared" si="1304"/>
        <v>539</v>
      </c>
      <c r="AF1478" s="273">
        <f t="shared" si="1304"/>
        <v>738</v>
      </c>
      <c r="AG1478" s="273">
        <f t="shared" si="1304"/>
        <v>724</v>
      </c>
      <c r="AH1478" s="273">
        <f t="shared" si="1304"/>
        <v>716</v>
      </c>
      <c r="AI1478" s="272">
        <f t="shared" ref="AI1478:BC1478" si="1305">SUM(AI1479:AI1481)</f>
        <v>743</v>
      </c>
      <c r="AJ1478" s="272">
        <f t="shared" si="1305"/>
        <v>725</v>
      </c>
      <c r="AK1478" s="272">
        <f t="shared" si="1305"/>
        <v>721</v>
      </c>
      <c r="AL1478" s="272">
        <f t="shared" si="1305"/>
        <v>695</v>
      </c>
      <c r="AM1478" s="273">
        <f t="shared" si="1305"/>
        <v>19686</v>
      </c>
      <c r="AN1478" s="273">
        <f t="shared" si="1305"/>
        <v>29396</v>
      </c>
      <c r="AO1478" s="273">
        <f t="shared" si="1305"/>
        <v>31597</v>
      </c>
      <c r="AP1478" s="273">
        <f t="shared" si="1305"/>
        <v>33970</v>
      </c>
      <c r="AQ1478" s="272">
        <f t="shared" si="1305"/>
        <v>29967</v>
      </c>
      <c r="AR1478" s="272">
        <f t="shared" si="1305"/>
        <v>32178</v>
      </c>
      <c r="AS1478" s="272">
        <f t="shared" si="1305"/>
        <v>34560</v>
      </c>
      <c r="AT1478" s="272">
        <f t="shared" si="1305"/>
        <v>37388</v>
      </c>
      <c r="AU1478" s="273">
        <f t="shared" si="1305"/>
        <v>8043</v>
      </c>
      <c r="AV1478" s="273">
        <f t="shared" si="1305"/>
        <v>13499</v>
      </c>
      <c r="AW1478" s="273">
        <f t="shared" si="1305"/>
        <v>14764</v>
      </c>
      <c r="AX1478" s="273">
        <f t="shared" si="1305"/>
        <v>16106</v>
      </c>
      <c r="AY1478" s="272">
        <f t="shared" si="1305"/>
        <v>14067</v>
      </c>
      <c r="AZ1478" s="272">
        <f t="shared" si="1305"/>
        <v>15357</v>
      </c>
      <c r="BA1478" s="272">
        <f t="shared" si="1305"/>
        <v>16751</v>
      </c>
      <c r="BB1478" s="272">
        <f t="shared" si="1305"/>
        <v>18147</v>
      </c>
      <c r="BC1478" s="273">
        <f t="shared" si="1305"/>
        <v>7946</v>
      </c>
      <c r="BD1478" s="273">
        <f t="shared" si="1218"/>
        <v>11855</v>
      </c>
      <c r="BE1478" s="273">
        <f t="shared" si="1218"/>
        <v>12435</v>
      </c>
      <c r="BF1478" s="273">
        <f t="shared" si="1218"/>
        <v>13403</v>
      </c>
      <c r="BG1478" s="272">
        <f t="shared" si="1218"/>
        <v>11653</v>
      </c>
      <c r="BH1478" s="272">
        <f t="shared" si="1218"/>
        <v>12485</v>
      </c>
      <c r="BI1478" s="272">
        <f t="shared" si="1218"/>
        <v>13600</v>
      </c>
      <c r="BJ1478" s="272">
        <f t="shared" si="1218"/>
        <v>14834</v>
      </c>
      <c r="BK1478" s="273">
        <f t="shared" ref="BK1478:CH1478" si="1306">SUM(BK1479:BK1481)</f>
        <v>3697</v>
      </c>
      <c r="BL1478" s="273">
        <f t="shared" si="1306"/>
        <v>4042</v>
      </c>
      <c r="BM1478" s="273">
        <f t="shared" si="1306"/>
        <v>4398</v>
      </c>
      <c r="BN1478" s="273">
        <f t="shared" si="1306"/>
        <v>4461</v>
      </c>
      <c r="BO1478" s="272">
        <f t="shared" si="1306"/>
        <v>4247</v>
      </c>
      <c r="BP1478" s="272">
        <f t="shared" si="1306"/>
        <v>4336</v>
      </c>
      <c r="BQ1478" s="272">
        <f t="shared" si="1306"/>
        <v>4209</v>
      </c>
      <c r="BR1478" s="272">
        <f t="shared" si="1306"/>
        <v>4407</v>
      </c>
      <c r="BS1478" s="273">
        <f t="shared" si="1306"/>
        <v>3732</v>
      </c>
      <c r="BT1478" s="273">
        <f t="shared" si="1306"/>
        <v>4042</v>
      </c>
      <c r="BU1478" s="273">
        <f t="shared" si="1306"/>
        <v>4398</v>
      </c>
      <c r="BV1478" s="273">
        <f t="shared" si="1306"/>
        <v>4461</v>
      </c>
      <c r="BW1478" s="272">
        <f t="shared" si="1306"/>
        <v>4247</v>
      </c>
      <c r="BX1478" s="272">
        <f t="shared" si="1306"/>
        <v>4336</v>
      </c>
      <c r="BY1478" s="272">
        <f t="shared" si="1306"/>
        <v>4209</v>
      </c>
      <c r="BZ1478" s="272">
        <f t="shared" si="1306"/>
        <v>4407</v>
      </c>
      <c r="CA1478" s="273">
        <f t="shared" si="1306"/>
        <v>35</v>
      </c>
      <c r="CB1478" s="273">
        <f t="shared" si="1306"/>
        <v>0</v>
      </c>
      <c r="CC1478" s="273">
        <f t="shared" si="1306"/>
        <v>0</v>
      </c>
      <c r="CD1478" s="273">
        <f t="shared" si="1306"/>
        <v>0</v>
      </c>
      <c r="CE1478" s="272">
        <f t="shared" si="1306"/>
        <v>0</v>
      </c>
      <c r="CF1478" s="272">
        <f t="shared" si="1306"/>
        <v>0</v>
      </c>
      <c r="CG1478" s="272">
        <f t="shared" si="1306"/>
        <v>0</v>
      </c>
      <c r="CH1478" s="272">
        <f t="shared" si="1306"/>
        <v>0</v>
      </c>
      <c r="CI1478" s="560"/>
      <c r="CJ1478" s="273">
        <f t="shared" ref="CJ1478:DW1478" si="1307">SUM(CJ1479:CJ1481)</f>
        <v>7943</v>
      </c>
      <c r="CK1478" s="273">
        <f t="shared" si="1307"/>
        <v>11935</v>
      </c>
      <c r="CL1478" s="273">
        <f t="shared" si="1307"/>
        <v>12884</v>
      </c>
      <c r="CM1478" s="273">
        <f t="shared" si="1307"/>
        <v>13747</v>
      </c>
      <c r="CN1478" s="272">
        <f t="shared" si="1307"/>
        <v>11653</v>
      </c>
      <c r="CO1478" s="272">
        <f t="shared" si="1307"/>
        <v>12274.921986827498</v>
      </c>
      <c r="CP1478" s="272">
        <f t="shared" si="1307"/>
        <v>13006.243195484825</v>
      </c>
      <c r="CQ1478" s="272">
        <f t="shared" si="1307"/>
        <v>13887.642728021725</v>
      </c>
      <c r="CR1478" s="273">
        <f t="shared" si="1307"/>
        <v>4066</v>
      </c>
      <c r="CS1478" s="273">
        <f t="shared" si="1307"/>
        <v>6010</v>
      </c>
      <c r="CT1478" s="273">
        <f t="shared" si="1307"/>
        <v>6467</v>
      </c>
      <c r="CU1478" s="273">
        <f t="shared" si="1307"/>
        <v>6967</v>
      </c>
      <c r="CV1478" s="272">
        <f t="shared" si="1307"/>
        <v>4074</v>
      </c>
      <c r="CW1478" s="272">
        <f t="shared" si="1307"/>
        <v>4329.9219868274995</v>
      </c>
      <c r="CX1478" s="272">
        <f t="shared" si="1307"/>
        <v>4633.2431954848244</v>
      </c>
      <c r="CY1478" s="272">
        <f t="shared" si="1307"/>
        <v>4970.6427280217267</v>
      </c>
      <c r="CZ1478" s="273">
        <f t="shared" si="1307"/>
        <v>1611</v>
      </c>
      <c r="DA1478" s="273">
        <f t="shared" si="1307"/>
        <v>2073</v>
      </c>
      <c r="DB1478" s="273">
        <f t="shared" si="1307"/>
        <v>2205</v>
      </c>
      <c r="DC1478" s="273">
        <f t="shared" si="1307"/>
        <v>2252</v>
      </c>
      <c r="DD1478" s="272">
        <f t="shared" si="1307"/>
        <v>3775</v>
      </c>
      <c r="DE1478" s="272">
        <f t="shared" si="1307"/>
        <v>3805</v>
      </c>
      <c r="DF1478" s="272">
        <f t="shared" si="1307"/>
        <v>3858</v>
      </c>
      <c r="DG1478" s="272">
        <f t="shared" si="1307"/>
        <v>4128</v>
      </c>
      <c r="DH1478" s="273">
        <f t="shared" si="1307"/>
        <v>2266</v>
      </c>
      <c r="DI1478" s="273">
        <f t="shared" si="1307"/>
        <v>3852</v>
      </c>
      <c r="DJ1478" s="273">
        <f t="shared" si="1307"/>
        <v>4212</v>
      </c>
      <c r="DK1478" s="273">
        <f t="shared" si="1307"/>
        <v>4528</v>
      </c>
      <c r="DL1478" s="272">
        <f t="shared" si="1307"/>
        <v>3804</v>
      </c>
      <c r="DM1478" s="272">
        <f t="shared" si="1307"/>
        <v>4140</v>
      </c>
      <c r="DN1478" s="272">
        <f t="shared" si="1307"/>
        <v>4515</v>
      </c>
      <c r="DO1478" s="272">
        <f t="shared" si="1307"/>
        <v>4789</v>
      </c>
      <c r="DP1478" s="273">
        <f t="shared" si="1307"/>
        <v>3</v>
      </c>
      <c r="DQ1478" s="273">
        <f t="shared" si="1307"/>
        <v>-80</v>
      </c>
      <c r="DR1478" s="273">
        <f t="shared" si="1307"/>
        <v>-449</v>
      </c>
      <c r="DS1478" s="273">
        <f t="shared" si="1307"/>
        <v>-344</v>
      </c>
      <c r="DT1478" s="272">
        <f t="shared" si="1307"/>
        <v>0</v>
      </c>
      <c r="DU1478" s="272">
        <f t="shared" si="1307"/>
        <v>210.07801317250053</v>
      </c>
      <c r="DV1478" s="272">
        <f t="shared" si="1307"/>
        <v>593.75680451517587</v>
      </c>
      <c r="DW1478" s="272">
        <f t="shared" si="1307"/>
        <v>946.35727197827339</v>
      </c>
      <c r="DX1478" s="610">
        <f t="shared" si="1154"/>
        <v>0.54031900235865582</v>
      </c>
      <c r="DY1478" s="610">
        <f t="shared" si="1154"/>
        <v>0.55133938792642911</v>
      </c>
      <c r="DZ1478" s="610">
        <f t="shared" si="1154"/>
        <v>0.55047451019449933</v>
      </c>
      <c r="EA1478" s="610">
        <f t="shared" si="1154"/>
        <v>0.55646940560581726</v>
      </c>
      <c r="EB1478" s="611">
        <f t="shared" si="1154"/>
        <v>0.50114024136496049</v>
      </c>
      <c r="EC1478" s="611">
        <f t="shared" si="1148"/>
        <v>0.50152601979952594</v>
      </c>
      <c r="ED1478" s="611">
        <f t="shared" si="1148"/>
        <v>0.50861431739352936</v>
      </c>
      <c r="EE1478" s="611">
        <f t="shared" si="1148"/>
        <v>0.50925342573633647</v>
      </c>
      <c r="EF1478" s="553"/>
      <c r="EG1478" s="273">
        <f t="shared" ref="EG1478:EM1478" si="1308">SUM(EG1479:EG1481)</f>
        <v>39338</v>
      </c>
      <c r="EH1478" s="273">
        <f t="shared" si="1308"/>
        <v>20717</v>
      </c>
      <c r="EI1478" s="273">
        <f t="shared" si="1308"/>
        <v>18624</v>
      </c>
      <c r="EJ1478" s="273">
        <f t="shared" si="1308"/>
        <v>7315</v>
      </c>
      <c r="EK1478" s="273">
        <f t="shared" si="1308"/>
        <v>19624</v>
      </c>
      <c r="EL1478" s="273">
        <f t="shared" si="1308"/>
        <v>317107</v>
      </c>
      <c r="EM1478" s="273">
        <f t="shared" si="1308"/>
        <v>273599</v>
      </c>
      <c r="EN1478" s="612">
        <f t="shared" si="1275"/>
        <v>0.52664090701103261</v>
      </c>
      <c r="EO1478" s="273">
        <f t="shared" si="1276"/>
        <v>39.277276632302403</v>
      </c>
      <c r="EP1478" s="612">
        <f t="shared" si="1277"/>
        <v>0.49885606792414461</v>
      </c>
      <c r="EQ1478" s="273">
        <f t="shared" si="1278"/>
        <v>61884.474325700787</v>
      </c>
      <c r="ER1478" s="273">
        <f t="shared" si="1279"/>
        <v>2228.017402597719</v>
      </c>
      <c r="ES1478" s="555"/>
      <c r="ET1478" s="272">
        <f t="shared" ref="ET1478:EZ1478" si="1309">SUM(ET1479:ET1481)</f>
        <v>58888</v>
      </c>
      <c r="EU1478" s="272">
        <f t="shared" si="1309"/>
        <v>29439</v>
      </c>
      <c r="EV1478" s="272">
        <f t="shared" si="1309"/>
        <v>29461</v>
      </c>
      <c r="EW1478" s="272">
        <f t="shared" si="1309"/>
        <v>12613</v>
      </c>
      <c r="EX1478" s="272">
        <f t="shared" si="1309"/>
        <v>31035</v>
      </c>
      <c r="EY1478" s="272">
        <f t="shared" si="1309"/>
        <v>416293</v>
      </c>
      <c r="EZ1478" s="272">
        <f t="shared" si="1309"/>
        <v>354212</v>
      </c>
      <c r="FA1478" s="613">
        <f t="shared" si="1224"/>
        <v>0.49991509305800841</v>
      </c>
      <c r="FB1478" s="614">
        <f t="shared" si="1225"/>
        <v>42.812531821730424</v>
      </c>
      <c r="FC1478" s="613">
        <f t="shared" si="1226"/>
        <v>0.5270173889417199</v>
      </c>
      <c r="FD1478" s="272">
        <f t="shared" si="1227"/>
        <v>74550.857208744797</v>
      </c>
      <c r="FE1478" s="272">
        <f t="shared" si="1228"/>
        <v>2967.3848806176338</v>
      </c>
      <c r="FF1478" s="272">
        <f>SUM(FF1479:FF1481)</f>
        <v>30093</v>
      </c>
      <c r="FG1478" s="614">
        <f t="shared" si="1303"/>
        <v>46.947795168311565</v>
      </c>
      <c r="FH1478" s="272">
        <f>SUM(FH1479:FH1481)</f>
        <v>14128</v>
      </c>
      <c r="FI1478" s="272">
        <f>SUM(FI1479:FI1481)</f>
        <v>30093</v>
      </c>
      <c r="FJ1478" s="272">
        <f>SUM(FJ1479:FJ1481)</f>
        <v>336</v>
      </c>
      <c r="FK1478" s="272">
        <f t="shared" si="1229"/>
        <v>15629</v>
      </c>
      <c r="FL1478" s="272">
        <f>SUM(FL1479:FL1481)</f>
        <v>3778</v>
      </c>
      <c r="FM1478" s="272">
        <f t="shared" si="1230"/>
        <v>11515</v>
      </c>
      <c r="FN1478" s="553"/>
      <c r="FO1478" s="413">
        <v>14066</v>
      </c>
      <c r="FP1478" s="413">
        <v>15353</v>
      </c>
      <c r="FQ1478" s="413">
        <v>16738</v>
      </c>
      <c r="FR1478" s="413">
        <v>18143</v>
      </c>
      <c r="FS1478" s="413">
        <f t="shared" si="1236"/>
        <v>1</v>
      </c>
      <c r="FT1478" s="413">
        <f t="shared" si="1236"/>
        <v>4</v>
      </c>
      <c r="FU1478" s="413">
        <f t="shared" si="1236"/>
        <v>13</v>
      </c>
      <c r="FV1478" s="413">
        <f t="shared" si="1236"/>
        <v>4</v>
      </c>
      <c r="FW1478" s="553"/>
      <c r="FX1478" s="553"/>
      <c r="FY1478" s="553"/>
    </row>
    <row r="1479" spans="1:181">
      <c r="E1479" s="392"/>
      <c r="F1479" s="371"/>
      <c r="G1479" s="371" t="s">
        <v>2998</v>
      </c>
      <c r="H1479" s="381" t="s">
        <v>2999</v>
      </c>
      <c r="I1479" s="392"/>
      <c r="J1479" s="561"/>
      <c r="K1479" s="392"/>
      <c r="L1479" s="286"/>
      <c r="M1479" s="286"/>
      <c r="O1479" s="275">
        <f t="shared" ref="O1479:BC1479" si="1310">O1247</f>
        <v>11717</v>
      </c>
      <c r="P1479" s="275">
        <f t="shared" si="1310"/>
        <v>17457</v>
      </c>
      <c r="Q1479" s="275">
        <f t="shared" si="1310"/>
        <v>19115</v>
      </c>
      <c r="R1479" s="275">
        <f t="shared" si="1310"/>
        <v>20961</v>
      </c>
      <c r="S1479" s="274">
        <f>S1247</f>
        <v>16981</v>
      </c>
      <c r="T1479" s="274">
        <f>T1247</f>
        <v>18603</v>
      </c>
      <c r="U1479" s="274">
        <f>U1247</f>
        <v>20412</v>
      </c>
      <c r="V1479" s="274">
        <f>V1247</f>
        <v>22342</v>
      </c>
      <c r="W1479" s="275">
        <f t="shared" si="1310"/>
        <v>6454</v>
      </c>
      <c r="X1479" s="275">
        <f t="shared" si="1310"/>
        <v>9444</v>
      </c>
      <c r="Y1479" s="275">
        <f t="shared" si="1310"/>
        <v>10348</v>
      </c>
      <c r="Z1479" s="275">
        <f t="shared" si="1310"/>
        <v>11352</v>
      </c>
      <c r="AA1479" s="274">
        <f>AA1247</f>
        <v>8955</v>
      </c>
      <c r="AB1479" s="274">
        <f>AB1247</f>
        <v>9828</v>
      </c>
      <c r="AC1479" s="274">
        <f>AC1247</f>
        <v>10800</v>
      </c>
      <c r="AD1479" s="274">
        <f>AD1247</f>
        <v>11823</v>
      </c>
      <c r="AE1479" s="275">
        <f t="shared" si="1310"/>
        <v>109</v>
      </c>
      <c r="AF1479" s="275">
        <f t="shared" si="1310"/>
        <v>136</v>
      </c>
      <c r="AG1479" s="275">
        <f t="shared" si="1310"/>
        <v>133</v>
      </c>
      <c r="AH1479" s="275">
        <f t="shared" si="1310"/>
        <v>140</v>
      </c>
      <c r="AI1479" s="274">
        <f>AI1247</f>
        <v>133</v>
      </c>
      <c r="AJ1479" s="274">
        <f>AJ1247</f>
        <v>130</v>
      </c>
      <c r="AK1479" s="274">
        <f>AK1247</f>
        <v>140</v>
      </c>
      <c r="AL1479" s="274">
        <f>AL1247</f>
        <v>158</v>
      </c>
      <c r="AM1479" s="275">
        <f t="shared" si="1310"/>
        <v>5265</v>
      </c>
      <c r="AN1479" s="275">
        <f t="shared" si="1310"/>
        <v>8010</v>
      </c>
      <c r="AO1479" s="275">
        <f t="shared" si="1310"/>
        <v>8767</v>
      </c>
      <c r="AP1479" s="275">
        <f t="shared" si="1310"/>
        <v>9609</v>
      </c>
      <c r="AQ1479" s="274">
        <f>AQ1247</f>
        <v>8028</v>
      </c>
      <c r="AR1479" s="274">
        <f>AR1247</f>
        <v>8774</v>
      </c>
      <c r="AS1479" s="274">
        <f>AS1247</f>
        <v>9609</v>
      </c>
      <c r="AT1479" s="274">
        <f>AT1247</f>
        <v>10517</v>
      </c>
      <c r="AU1479" s="275">
        <f t="shared" si="1310"/>
        <v>2589</v>
      </c>
      <c r="AV1479" s="275">
        <f t="shared" si="1310"/>
        <v>4334</v>
      </c>
      <c r="AW1479" s="275">
        <f t="shared" si="1310"/>
        <v>4751</v>
      </c>
      <c r="AX1479" s="275">
        <f t="shared" si="1310"/>
        <v>5219</v>
      </c>
      <c r="AY1479" s="274">
        <f>AY1247</f>
        <v>4381</v>
      </c>
      <c r="AZ1479" s="274">
        <f>AZ1247</f>
        <v>4795</v>
      </c>
      <c r="BA1479" s="274">
        <f>BA1247</f>
        <v>5262</v>
      </c>
      <c r="BB1479" s="274">
        <f>BB1247</f>
        <v>5762</v>
      </c>
      <c r="BC1479" s="275">
        <f t="shared" si="1310"/>
        <v>2622</v>
      </c>
      <c r="BD1479" s="275">
        <f t="shared" si="1218"/>
        <v>3526</v>
      </c>
      <c r="BE1479" s="275">
        <f t="shared" si="1218"/>
        <v>3802</v>
      </c>
      <c r="BF1479" s="275">
        <f t="shared" si="1218"/>
        <v>4178</v>
      </c>
      <c r="BG1479" s="274">
        <f t="shared" si="1218"/>
        <v>3500</v>
      </c>
      <c r="BH1479" s="274">
        <f t="shared" si="1218"/>
        <v>3742</v>
      </c>
      <c r="BI1479" s="274">
        <f t="shared" si="1218"/>
        <v>4110</v>
      </c>
      <c r="BJ1479" s="274">
        <f t="shared" si="1218"/>
        <v>4606</v>
      </c>
      <c r="BK1479" s="275">
        <f t="shared" ref="BK1479:CD1479" si="1311">BK1247</f>
        <v>54</v>
      </c>
      <c r="BL1479" s="275">
        <f t="shared" si="1311"/>
        <v>150</v>
      </c>
      <c r="BM1479" s="275">
        <f t="shared" si="1311"/>
        <v>214</v>
      </c>
      <c r="BN1479" s="275">
        <f t="shared" si="1311"/>
        <v>212</v>
      </c>
      <c r="BO1479" s="274">
        <f>BO1247</f>
        <v>147</v>
      </c>
      <c r="BP1479" s="274">
        <f>BP1247</f>
        <v>237</v>
      </c>
      <c r="BQ1479" s="274">
        <f>BQ1247</f>
        <v>237</v>
      </c>
      <c r="BR1479" s="274">
        <f>BR1247</f>
        <v>149</v>
      </c>
      <c r="BS1479" s="275">
        <f t="shared" si="1311"/>
        <v>67</v>
      </c>
      <c r="BT1479" s="275">
        <f t="shared" si="1311"/>
        <v>150</v>
      </c>
      <c r="BU1479" s="275">
        <f t="shared" si="1311"/>
        <v>214</v>
      </c>
      <c r="BV1479" s="275">
        <f t="shared" si="1311"/>
        <v>212</v>
      </c>
      <c r="BW1479" s="274">
        <f>BW1247</f>
        <v>147</v>
      </c>
      <c r="BX1479" s="274">
        <f>BX1247</f>
        <v>237</v>
      </c>
      <c r="BY1479" s="274">
        <f>BY1247</f>
        <v>237</v>
      </c>
      <c r="BZ1479" s="274">
        <f>BZ1247</f>
        <v>149</v>
      </c>
      <c r="CA1479" s="275">
        <f t="shared" si="1311"/>
        <v>13</v>
      </c>
      <c r="CB1479" s="275">
        <f t="shared" si="1311"/>
        <v>0</v>
      </c>
      <c r="CC1479" s="275">
        <f t="shared" si="1311"/>
        <v>0</v>
      </c>
      <c r="CD1479" s="275">
        <f t="shared" si="1311"/>
        <v>0</v>
      </c>
      <c r="CE1479" s="274">
        <f>CE1247</f>
        <v>0</v>
      </c>
      <c r="CF1479" s="274">
        <f>CF1247</f>
        <v>0</v>
      </c>
      <c r="CG1479" s="274">
        <f>CG1247</f>
        <v>0</v>
      </c>
      <c r="CH1479" s="274">
        <f>CH1247</f>
        <v>0</v>
      </c>
      <c r="CI1479" s="562"/>
      <c r="CJ1479" s="275">
        <f t="shared" ref="CJ1479:DS1479" si="1312">CJ1247</f>
        <v>2624</v>
      </c>
      <c r="CK1479" s="275">
        <f t="shared" si="1312"/>
        <v>4136</v>
      </c>
      <c r="CL1479" s="275">
        <f t="shared" si="1312"/>
        <v>4507</v>
      </c>
      <c r="CM1479" s="275">
        <f t="shared" si="1312"/>
        <v>4895</v>
      </c>
      <c r="CN1479" s="274">
        <f>CN1247</f>
        <v>3500</v>
      </c>
      <c r="CO1479" s="274">
        <f>CO1247</f>
        <v>3513.732784591476</v>
      </c>
      <c r="CP1479" s="274">
        <f>CP1247</f>
        <v>3779.5151355879502</v>
      </c>
      <c r="CQ1479" s="274">
        <f>CQ1247</f>
        <v>3905.7275385613461</v>
      </c>
      <c r="CR1479" s="275">
        <f t="shared" si="1312"/>
        <v>2027</v>
      </c>
      <c r="CS1479" s="275">
        <f t="shared" si="1312"/>
        <v>3076</v>
      </c>
      <c r="CT1479" s="275">
        <f t="shared" si="1312"/>
        <v>3365</v>
      </c>
      <c r="CU1479" s="275">
        <f t="shared" si="1312"/>
        <v>3686</v>
      </c>
      <c r="CV1479" s="274">
        <f>CV1247</f>
        <v>1515</v>
      </c>
      <c r="CW1479" s="274">
        <f>CW1247</f>
        <v>1656.732784591476</v>
      </c>
      <c r="CX1479" s="274">
        <f>CX1247</f>
        <v>1831.51513558795</v>
      </c>
      <c r="CY1479" s="274">
        <f>CY1247</f>
        <v>1983.7275385613461</v>
      </c>
      <c r="CZ1479" s="275">
        <f t="shared" si="1312"/>
        <v>151</v>
      </c>
      <c r="DA1479" s="275">
        <f t="shared" si="1312"/>
        <v>203</v>
      </c>
      <c r="DB1479" s="275">
        <f t="shared" si="1312"/>
        <v>215</v>
      </c>
      <c r="DC1479" s="275">
        <f t="shared" si="1312"/>
        <v>220</v>
      </c>
      <c r="DD1479" s="274">
        <f>DD1247</f>
        <v>1153</v>
      </c>
      <c r="DE1479" s="274">
        <f>DE1247</f>
        <v>989</v>
      </c>
      <c r="DF1479" s="274">
        <f>DF1247</f>
        <v>1025</v>
      </c>
      <c r="DG1479" s="274">
        <f>DG1247</f>
        <v>960</v>
      </c>
      <c r="DH1479" s="275">
        <f t="shared" si="1312"/>
        <v>446</v>
      </c>
      <c r="DI1479" s="275">
        <f t="shared" si="1312"/>
        <v>857</v>
      </c>
      <c r="DJ1479" s="275">
        <f t="shared" si="1312"/>
        <v>927</v>
      </c>
      <c r="DK1479" s="275">
        <f t="shared" si="1312"/>
        <v>989</v>
      </c>
      <c r="DL1479" s="274">
        <f>DL1247</f>
        <v>832</v>
      </c>
      <c r="DM1479" s="274">
        <f>DM1247</f>
        <v>868</v>
      </c>
      <c r="DN1479" s="274">
        <f>DN1247</f>
        <v>923</v>
      </c>
      <c r="DO1479" s="274">
        <f>DO1247</f>
        <v>962</v>
      </c>
      <c r="DP1479" s="275">
        <f t="shared" si="1312"/>
        <v>-2</v>
      </c>
      <c r="DQ1479" s="275">
        <f t="shared" si="1312"/>
        <v>-610</v>
      </c>
      <c r="DR1479" s="275">
        <f t="shared" si="1312"/>
        <v>-705</v>
      </c>
      <c r="DS1479" s="275">
        <f t="shared" si="1312"/>
        <v>-717</v>
      </c>
      <c r="DT1479" s="274">
        <f>DT1247</f>
        <v>0</v>
      </c>
      <c r="DU1479" s="274">
        <f>DU1247</f>
        <v>228.26721540852344</v>
      </c>
      <c r="DV1479" s="274">
        <f>DV1247</f>
        <v>330.48486441204994</v>
      </c>
      <c r="DW1479" s="274">
        <f>DW1247</f>
        <v>700.27246143865375</v>
      </c>
      <c r="DX1479" s="615">
        <f t="shared" si="1154"/>
        <v>0.55082358965605527</v>
      </c>
      <c r="DY1479" s="615">
        <f t="shared" si="1154"/>
        <v>0.5409864237841554</v>
      </c>
      <c r="DZ1479" s="615">
        <f t="shared" si="1154"/>
        <v>0.54135495684017787</v>
      </c>
      <c r="EA1479" s="615">
        <f t="shared" si="1154"/>
        <v>0.54157721482753685</v>
      </c>
      <c r="EB1479" s="616">
        <f t="shared" si="1154"/>
        <v>0.52735410164301277</v>
      </c>
      <c r="EC1479" s="616">
        <f t="shared" si="1148"/>
        <v>0.52830188679245282</v>
      </c>
      <c r="ED1479" s="616">
        <f t="shared" si="1148"/>
        <v>0.52910052910052907</v>
      </c>
      <c r="EE1479" s="616">
        <f t="shared" si="1148"/>
        <v>0.52918270521887034</v>
      </c>
      <c r="EF1479" s="553"/>
      <c r="EG1479" s="275">
        <f t="shared" ref="EG1479:EM1479" si="1313">EG1247</f>
        <v>10374</v>
      </c>
      <c r="EH1479" s="275">
        <f t="shared" si="1313"/>
        <v>5602</v>
      </c>
      <c r="EI1479" s="275">
        <f t="shared" si="1313"/>
        <v>4775</v>
      </c>
      <c r="EJ1479" s="275">
        <f t="shared" si="1313"/>
        <v>2399</v>
      </c>
      <c r="EK1479" s="275">
        <f t="shared" si="1313"/>
        <v>5049</v>
      </c>
      <c r="EL1479" s="275">
        <f t="shared" si="1313"/>
        <v>89942</v>
      </c>
      <c r="EM1479" s="275">
        <f t="shared" si="1313"/>
        <v>81795</v>
      </c>
      <c r="EN1479" s="617">
        <f t="shared" si="1275"/>
        <v>0.54000385579332943</v>
      </c>
      <c r="EO1479" s="275">
        <f t="shared" si="1276"/>
        <v>50.240837696335085</v>
      </c>
      <c r="EP1479" s="617">
        <f t="shared" si="1277"/>
        <v>0.4866975130133025</v>
      </c>
      <c r="EQ1479" s="275">
        <f t="shared" si="1278"/>
        <v>56136.176647172622</v>
      </c>
      <c r="ER1479" s="275">
        <f t="shared" si="1279"/>
        <v>2444.1184261466674</v>
      </c>
      <c r="ES1479" s="618"/>
      <c r="ET1479" s="274">
        <f t="shared" ref="ET1479:EZ1479" si="1314">ET1247</f>
        <v>16638</v>
      </c>
      <c r="EU1479" s="274">
        <f t="shared" si="1314"/>
        <v>8731</v>
      </c>
      <c r="EV1479" s="274">
        <f t="shared" si="1314"/>
        <v>7907</v>
      </c>
      <c r="EW1479" s="274">
        <f t="shared" si="1314"/>
        <v>4353</v>
      </c>
      <c r="EX1479" s="274">
        <f t="shared" si="1314"/>
        <v>8170</v>
      </c>
      <c r="EY1479" s="274">
        <f t="shared" si="1314"/>
        <v>117450</v>
      </c>
      <c r="EZ1479" s="274">
        <f t="shared" si="1314"/>
        <v>106920</v>
      </c>
      <c r="FA1479" s="619">
        <f t="shared" si="1224"/>
        <v>0.52476259165765116</v>
      </c>
      <c r="FB1479" s="620">
        <f t="shared" si="1225"/>
        <v>55.052485139749585</v>
      </c>
      <c r="FC1479" s="619">
        <f t="shared" si="1226"/>
        <v>0.49104459670633488</v>
      </c>
      <c r="FD1479" s="274">
        <f t="shared" si="1227"/>
        <v>69561.515538527034</v>
      </c>
      <c r="FE1479" s="274">
        <f t="shared" si="1228"/>
        <v>3392.7235316124206</v>
      </c>
      <c r="FF1479" s="274">
        <f>FF1247</f>
        <v>8028</v>
      </c>
      <c r="FG1479" s="620">
        <f t="shared" si="1303"/>
        <v>54.546586945690088</v>
      </c>
      <c r="FH1479" s="274">
        <f>FH1247</f>
        <v>4379</v>
      </c>
      <c r="FI1479" s="274">
        <f>FI1247</f>
        <v>8028</v>
      </c>
      <c r="FJ1479" s="274">
        <f>FJ1247</f>
        <v>77</v>
      </c>
      <c r="FK1479" s="274">
        <f t="shared" si="1229"/>
        <v>3572</v>
      </c>
      <c r="FL1479" s="274">
        <f>FL1247</f>
        <v>858</v>
      </c>
      <c r="FM1479" s="274">
        <f t="shared" si="1230"/>
        <v>2637</v>
      </c>
      <c r="FN1479" s="553"/>
      <c r="FO1479" s="413">
        <v>4380</v>
      </c>
      <c r="FP1479" s="413">
        <v>4807</v>
      </c>
      <c r="FQ1479" s="413">
        <v>5274</v>
      </c>
      <c r="FR1479" s="413">
        <v>5777</v>
      </c>
      <c r="FS1479" s="413">
        <f t="shared" si="1236"/>
        <v>1</v>
      </c>
      <c r="FT1479" s="413">
        <f t="shared" si="1236"/>
        <v>-12</v>
      </c>
      <c r="FU1479" s="413">
        <f t="shared" si="1236"/>
        <v>-12</v>
      </c>
      <c r="FV1479" s="413">
        <f t="shared" si="1236"/>
        <v>-15</v>
      </c>
      <c r="FW1479" s="553"/>
      <c r="FX1479" s="553"/>
      <c r="FY1479" s="553"/>
    </row>
    <row r="1480" spans="1:181">
      <c r="E1480" s="392"/>
      <c r="F1480" s="371"/>
      <c r="G1480" s="371" t="s">
        <v>3000</v>
      </c>
      <c r="H1480" s="371" t="s">
        <v>3001</v>
      </c>
      <c r="I1480" s="392"/>
      <c r="J1480" s="561"/>
      <c r="K1480" s="392"/>
      <c r="L1480" s="286"/>
      <c r="M1480" s="286"/>
      <c r="O1480" s="275">
        <f t="shared" ref="O1480:BC1480" si="1315">O1246</f>
        <v>9574</v>
      </c>
      <c r="P1480" s="275">
        <f t="shared" si="1315"/>
        <v>14299</v>
      </c>
      <c r="Q1480" s="275">
        <f t="shared" si="1315"/>
        <v>15549</v>
      </c>
      <c r="R1480" s="275">
        <f t="shared" si="1315"/>
        <v>16865</v>
      </c>
      <c r="S1480" s="274">
        <f>S1246</f>
        <v>14865</v>
      </c>
      <c r="T1480" s="274">
        <f>T1246</f>
        <v>16163</v>
      </c>
      <c r="U1480" s="274">
        <f>U1246</f>
        <v>17537</v>
      </c>
      <c r="V1480" s="274">
        <f>V1246</f>
        <v>18865</v>
      </c>
      <c r="W1480" s="275">
        <f t="shared" si="1315"/>
        <v>3669</v>
      </c>
      <c r="X1480" s="275">
        <f t="shared" si="1315"/>
        <v>5259</v>
      </c>
      <c r="Y1480" s="275">
        <f t="shared" si="1315"/>
        <v>5719</v>
      </c>
      <c r="Z1480" s="275">
        <f t="shared" si="1315"/>
        <v>6206</v>
      </c>
      <c r="AA1480" s="274">
        <f>AA1246</f>
        <v>5631</v>
      </c>
      <c r="AB1480" s="274">
        <f>AB1246</f>
        <v>6136</v>
      </c>
      <c r="AC1480" s="274">
        <f>AC1246</f>
        <v>6676</v>
      </c>
      <c r="AD1480" s="274">
        <f>AD1246</f>
        <v>7182</v>
      </c>
      <c r="AE1480" s="275">
        <f t="shared" si="1315"/>
        <v>249</v>
      </c>
      <c r="AF1480" s="275">
        <f t="shared" si="1315"/>
        <v>273</v>
      </c>
      <c r="AG1480" s="275">
        <f t="shared" si="1315"/>
        <v>293</v>
      </c>
      <c r="AH1480" s="275">
        <f t="shared" si="1315"/>
        <v>278</v>
      </c>
      <c r="AI1480" s="274">
        <f>AI1246</f>
        <v>275</v>
      </c>
      <c r="AJ1480" s="274">
        <f>AJ1246</f>
        <v>294</v>
      </c>
      <c r="AK1480" s="274">
        <f>AK1246</f>
        <v>278</v>
      </c>
      <c r="AL1480" s="274">
        <f>AL1246</f>
        <v>291</v>
      </c>
      <c r="AM1480" s="275">
        <f t="shared" si="1315"/>
        <v>5904</v>
      </c>
      <c r="AN1480" s="275">
        <f t="shared" si="1315"/>
        <v>9039</v>
      </c>
      <c r="AO1480" s="275">
        <f t="shared" si="1315"/>
        <v>9830</v>
      </c>
      <c r="AP1480" s="275">
        <f t="shared" si="1315"/>
        <v>10658</v>
      </c>
      <c r="AQ1480" s="274">
        <f>AQ1246</f>
        <v>9233</v>
      </c>
      <c r="AR1480" s="274">
        <f>AR1246</f>
        <v>10028</v>
      </c>
      <c r="AS1480" s="274">
        <f>AS1246</f>
        <v>10864</v>
      </c>
      <c r="AT1480" s="274">
        <f>AT1246</f>
        <v>11683</v>
      </c>
      <c r="AU1480" s="275">
        <f t="shared" si="1315"/>
        <v>3305</v>
      </c>
      <c r="AV1480" s="275">
        <f t="shared" si="1315"/>
        <v>5701</v>
      </c>
      <c r="AW1480" s="275">
        <f t="shared" si="1315"/>
        <v>6234</v>
      </c>
      <c r="AX1480" s="275">
        <f t="shared" si="1315"/>
        <v>6784</v>
      </c>
      <c r="AY1480" s="274">
        <f>AY1246</f>
        <v>5884</v>
      </c>
      <c r="AZ1480" s="274">
        <f>AZ1246</f>
        <v>6422</v>
      </c>
      <c r="BA1480" s="274">
        <f>BA1246</f>
        <v>6991</v>
      </c>
      <c r="BB1480" s="274">
        <f>BB1246</f>
        <v>7545</v>
      </c>
      <c r="BC1480" s="275">
        <f t="shared" si="1315"/>
        <v>2031</v>
      </c>
      <c r="BD1480" s="275">
        <f t="shared" si="1218"/>
        <v>2504</v>
      </c>
      <c r="BE1480" s="275">
        <f t="shared" si="1218"/>
        <v>2696</v>
      </c>
      <c r="BF1480" s="275">
        <f t="shared" si="1218"/>
        <v>2962</v>
      </c>
      <c r="BG1480" s="274">
        <f t="shared" si="1218"/>
        <v>3224</v>
      </c>
      <c r="BH1480" s="274">
        <f t="shared" si="1218"/>
        <v>3422</v>
      </c>
      <c r="BI1480" s="274">
        <f t="shared" si="1218"/>
        <v>3675</v>
      </c>
      <c r="BJ1480" s="274">
        <f t="shared" si="1218"/>
        <v>4000</v>
      </c>
      <c r="BK1480" s="275">
        <f t="shared" ref="BK1480:CD1480" si="1316">BK1246</f>
        <v>568</v>
      </c>
      <c r="BL1480" s="275">
        <f t="shared" si="1316"/>
        <v>834</v>
      </c>
      <c r="BM1480" s="275">
        <f t="shared" si="1316"/>
        <v>900</v>
      </c>
      <c r="BN1480" s="275">
        <f t="shared" si="1316"/>
        <v>912</v>
      </c>
      <c r="BO1480" s="274">
        <f>BO1246</f>
        <v>125</v>
      </c>
      <c r="BP1480" s="274">
        <f>BP1246</f>
        <v>184</v>
      </c>
      <c r="BQ1480" s="274">
        <f>BQ1246</f>
        <v>198</v>
      </c>
      <c r="BR1480" s="274">
        <f>BR1246</f>
        <v>138</v>
      </c>
      <c r="BS1480" s="275">
        <f t="shared" si="1316"/>
        <v>584</v>
      </c>
      <c r="BT1480" s="275">
        <f t="shared" si="1316"/>
        <v>834</v>
      </c>
      <c r="BU1480" s="275">
        <f t="shared" si="1316"/>
        <v>900</v>
      </c>
      <c r="BV1480" s="275">
        <f t="shared" si="1316"/>
        <v>912</v>
      </c>
      <c r="BW1480" s="274">
        <f>BW1246</f>
        <v>125</v>
      </c>
      <c r="BX1480" s="274">
        <f>BX1246</f>
        <v>184</v>
      </c>
      <c r="BY1480" s="274">
        <f>BY1246</f>
        <v>198</v>
      </c>
      <c r="BZ1480" s="274">
        <f>BZ1246</f>
        <v>138</v>
      </c>
      <c r="CA1480" s="275">
        <f t="shared" si="1316"/>
        <v>16</v>
      </c>
      <c r="CB1480" s="275">
        <f t="shared" si="1316"/>
        <v>0</v>
      </c>
      <c r="CC1480" s="275">
        <f t="shared" si="1316"/>
        <v>0</v>
      </c>
      <c r="CD1480" s="275">
        <f t="shared" si="1316"/>
        <v>0</v>
      </c>
      <c r="CE1480" s="274">
        <f>CE1246</f>
        <v>0</v>
      </c>
      <c r="CF1480" s="274">
        <f>CF1246</f>
        <v>0</v>
      </c>
      <c r="CG1480" s="274">
        <f>CG1246</f>
        <v>0</v>
      </c>
      <c r="CH1480" s="274">
        <f>CH1246</f>
        <v>0</v>
      </c>
      <c r="CI1480" s="562"/>
      <c r="CJ1480" s="275">
        <f t="shared" ref="CJ1480:DS1480" si="1317">CJ1246</f>
        <v>2035</v>
      </c>
      <c r="CK1480" s="275">
        <f t="shared" si="1317"/>
        <v>3421</v>
      </c>
      <c r="CL1480" s="275">
        <f t="shared" si="1317"/>
        <v>3782</v>
      </c>
      <c r="CM1480" s="275">
        <f t="shared" si="1317"/>
        <v>4081</v>
      </c>
      <c r="CN1480" s="274">
        <f>CN1246</f>
        <v>3224</v>
      </c>
      <c r="CO1480" s="274">
        <f>CO1246</f>
        <v>3495.5463914321249</v>
      </c>
      <c r="CP1480" s="274">
        <f>CP1246</f>
        <v>3686.487046415672</v>
      </c>
      <c r="CQ1480" s="274">
        <f>CQ1246</f>
        <v>3759.140249307326</v>
      </c>
      <c r="CR1480" s="275">
        <f t="shared" si="1317"/>
        <v>602</v>
      </c>
      <c r="CS1480" s="275">
        <f t="shared" si="1317"/>
        <v>933</v>
      </c>
      <c r="CT1480" s="275">
        <f t="shared" si="1317"/>
        <v>1018</v>
      </c>
      <c r="CU1480" s="275">
        <f t="shared" si="1317"/>
        <v>1109</v>
      </c>
      <c r="CV1480" s="274">
        <f>CV1246</f>
        <v>638</v>
      </c>
      <c r="CW1480" s="274">
        <f>CW1246</f>
        <v>691.54639143212489</v>
      </c>
      <c r="CX1480" s="274">
        <f>CX1246</f>
        <v>745.48704641567178</v>
      </c>
      <c r="CY1480" s="274">
        <f>CY1246</f>
        <v>797.14024930732592</v>
      </c>
      <c r="CZ1480" s="275">
        <f t="shared" si="1317"/>
        <v>480</v>
      </c>
      <c r="DA1480" s="275">
        <f t="shared" si="1317"/>
        <v>628</v>
      </c>
      <c r="DB1480" s="275">
        <f t="shared" si="1317"/>
        <v>667</v>
      </c>
      <c r="DC1480" s="275">
        <f t="shared" si="1317"/>
        <v>681</v>
      </c>
      <c r="DD1480" s="274">
        <f>DD1246</f>
        <v>794</v>
      </c>
      <c r="DE1480" s="274">
        <f>DE1246</f>
        <v>879</v>
      </c>
      <c r="DF1480" s="274">
        <f>DF1246</f>
        <v>933</v>
      </c>
      <c r="DG1480" s="274">
        <f>DG1246</f>
        <v>942</v>
      </c>
      <c r="DH1480" s="275">
        <f t="shared" si="1317"/>
        <v>953</v>
      </c>
      <c r="DI1480" s="275">
        <f t="shared" si="1317"/>
        <v>1860</v>
      </c>
      <c r="DJ1480" s="275">
        <f t="shared" si="1317"/>
        <v>2097</v>
      </c>
      <c r="DK1480" s="275">
        <f t="shared" si="1317"/>
        <v>2291</v>
      </c>
      <c r="DL1480" s="274">
        <f>DL1246</f>
        <v>1792</v>
      </c>
      <c r="DM1480" s="274">
        <f>DM1246</f>
        <v>1925</v>
      </c>
      <c r="DN1480" s="274">
        <f>DN1246</f>
        <v>2008</v>
      </c>
      <c r="DO1480" s="274">
        <f>DO1246</f>
        <v>2020</v>
      </c>
      <c r="DP1480" s="275">
        <f t="shared" si="1317"/>
        <v>-4</v>
      </c>
      <c r="DQ1480" s="275">
        <f t="shared" si="1317"/>
        <v>-917</v>
      </c>
      <c r="DR1480" s="275">
        <f t="shared" si="1317"/>
        <v>-1086</v>
      </c>
      <c r="DS1480" s="275">
        <f t="shared" si="1317"/>
        <v>-1119</v>
      </c>
      <c r="DT1480" s="274">
        <f>DT1246</f>
        <v>0</v>
      </c>
      <c r="DU1480" s="274">
        <f>DU1246</f>
        <v>-73.546391432125006</v>
      </c>
      <c r="DV1480" s="274">
        <f>DV1246</f>
        <v>-11.487046415671845</v>
      </c>
      <c r="DW1480" s="274">
        <f>DW1246</f>
        <v>240.85975069267425</v>
      </c>
      <c r="DX1480" s="615">
        <f t="shared" si="1154"/>
        <v>0.38322540213077083</v>
      </c>
      <c r="DY1480" s="615">
        <f t="shared" si="1154"/>
        <v>0.36778795719980417</v>
      </c>
      <c r="DZ1480" s="615">
        <f t="shared" si="1154"/>
        <v>0.36780500353720497</v>
      </c>
      <c r="EA1480" s="615">
        <f t="shared" si="1154"/>
        <v>0.36798102579306258</v>
      </c>
      <c r="EB1480" s="616">
        <f t="shared" si="1154"/>
        <v>0.37880928355196769</v>
      </c>
      <c r="EC1480" s="616">
        <f t="shared" si="1148"/>
        <v>0.37963249396770399</v>
      </c>
      <c r="ED1480" s="616">
        <f t="shared" si="1148"/>
        <v>0.38068084621086845</v>
      </c>
      <c r="EE1480" s="616">
        <f t="shared" si="1148"/>
        <v>0.38070500927643786</v>
      </c>
      <c r="EF1480" s="553"/>
      <c r="EG1480" s="275">
        <f t="shared" ref="EG1480:EM1480" si="1318">EG1246</f>
        <v>9719</v>
      </c>
      <c r="EH1480" s="275">
        <f t="shared" si="1318"/>
        <v>3384</v>
      </c>
      <c r="EI1480" s="275">
        <f t="shared" si="1318"/>
        <v>6336</v>
      </c>
      <c r="EJ1480" s="275">
        <f t="shared" si="1318"/>
        <v>3383</v>
      </c>
      <c r="EK1480" s="275">
        <f t="shared" si="1318"/>
        <v>8934</v>
      </c>
      <c r="EL1480" s="275">
        <f t="shared" si="1318"/>
        <v>107939</v>
      </c>
      <c r="EM1480" s="275">
        <f t="shared" si="1318"/>
        <v>101742</v>
      </c>
      <c r="EN1480" s="617">
        <f t="shared" si="1275"/>
        <v>0.34818396954419178</v>
      </c>
      <c r="EO1480" s="275">
        <f t="shared" si="1276"/>
        <v>53.393308080808076</v>
      </c>
      <c r="EP1480" s="617">
        <f t="shared" si="1277"/>
        <v>0.91923037349521552</v>
      </c>
      <c r="EQ1480" s="275">
        <f t="shared" si="1278"/>
        <v>82768.97136345529</v>
      </c>
      <c r="ER1480" s="275">
        <f t="shared" si="1279"/>
        <v>2770.8976299528877</v>
      </c>
      <c r="ES1480" s="618"/>
      <c r="ET1480" s="274">
        <f t="shared" ref="ET1480:EZ1480" si="1319">ET1246</f>
        <v>15150</v>
      </c>
      <c r="EU1480" s="274">
        <f t="shared" si="1319"/>
        <v>5783</v>
      </c>
      <c r="EV1480" s="274">
        <f t="shared" si="1319"/>
        <v>9371</v>
      </c>
      <c r="EW1480" s="274">
        <f t="shared" si="1319"/>
        <v>4980</v>
      </c>
      <c r="EX1480" s="274">
        <f t="shared" si="1319"/>
        <v>14290</v>
      </c>
      <c r="EY1480" s="274">
        <f t="shared" si="1319"/>
        <v>134361</v>
      </c>
      <c r="EZ1480" s="274">
        <f t="shared" si="1319"/>
        <v>124240</v>
      </c>
      <c r="FA1480" s="619">
        <f t="shared" si="1224"/>
        <v>0.3817161716171617</v>
      </c>
      <c r="FB1480" s="620">
        <f t="shared" si="1225"/>
        <v>53.142674207661933</v>
      </c>
      <c r="FC1480" s="619">
        <f t="shared" si="1226"/>
        <v>0.94323432343234326</v>
      </c>
      <c r="FD1480" s="274">
        <f t="shared" si="1227"/>
        <v>106355.26678128327</v>
      </c>
      <c r="FE1480" s="274">
        <f t="shared" si="1228"/>
        <v>3340.309079201545</v>
      </c>
      <c r="FF1480" s="274">
        <f>FF1246</f>
        <v>9371</v>
      </c>
      <c r="FG1480" s="620">
        <f t="shared" si="1303"/>
        <v>63.547113435065626</v>
      </c>
      <c r="FH1480" s="274">
        <f>FH1246</f>
        <v>5955</v>
      </c>
      <c r="FI1480" s="274">
        <f>FI1246</f>
        <v>9371</v>
      </c>
      <c r="FJ1480" s="274">
        <f>FJ1246</f>
        <v>129</v>
      </c>
      <c r="FK1480" s="274">
        <f t="shared" si="1229"/>
        <v>3287</v>
      </c>
      <c r="FL1480" s="274">
        <f>FL1246</f>
        <v>1859</v>
      </c>
      <c r="FM1480" s="274">
        <f t="shared" si="1230"/>
        <v>1299</v>
      </c>
      <c r="FN1480" s="553"/>
      <c r="FO1480" s="413">
        <v>5883</v>
      </c>
      <c r="FP1480" s="413">
        <v>6422</v>
      </c>
      <c r="FQ1480" s="413">
        <v>6989</v>
      </c>
      <c r="FR1480" s="413">
        <v>7545</v>
      </c>
      <c r="FS1480" s="413">
        <f t="shared" si="1236"/>
        <v>1</v>
      </c>
      <c r="FT1480" s="413">
        <f t="shared" si="1236"/>
        <v>0</v>
      </c>
      <c r="FU1480" s="413">
        <f t="shared" si="1236"/>
        <v>2</v>
      </c>
      <c r="FV1480" s="413">
        <f t="shared" si="1236"/>
        <v>0</v>
      </c>
      <c r="FW1480" s="553"/>
      <c r="FX1480" s="553"/>
      <c r="FY1480" s="553"/>
    </row>
    <row r="1481" spans="1:181">
      <c r="E1481" s="392"/>
      <c r="F1481" s="371"/>
      <c r="G1481" s="371" t="s">
        <v>3002</v>
      </c>
      <c r="H1481" s="381" t="s">
        <v>3003</v>
      </c>
      <c r="I1481" s="392"/>
      <c r="J1481" s="561"/>
      <c r="K1481" s="392"/>
      <c r="L1481" s="286"/>
      <c r="M1481" s="286"/>
      <c r="O1481" s="275">
        <f t="shared" ref="O1481:BC1481" si="1320">O1248</f>
        <v>21530</v>
      </c>
      <c r="P1481" s="275">
        <f t="shared" si="1320"/>
        <v>33759</v>
      </c>
      <c r="Q1481" s="275">
        <f t="shared" si="1320"/>
        <v>35619</v>
      </c>
      <c r="R1481" s="275">
        <f t="shared" si="1320"/>
        <v>38773</v>
      </c>
      <c r="S1481" s="274">
        <f>S1248</f>
        <v>28229</v>
      </c>
      <c r="T1481" s="274">
        <f>T1248</f>
        <v>29781</v>
      </c>
      <c r="U1481" s="274">
        <f>U1248</f>
        <v>32399</v>
      </c>
      <c r="V1481" s="274">
        <f>V1248</f>
        <v>34981</v>
      </c>
      <c r="W1481" s="275">
        <f t="shared" si="1320"/>
        <v>13014</v>
      </c>
      <c r="X1481" s="275">
        <f t="shared" si="1320"/>
        <v>21418</v>
      </c>
      <c r="Y1481" s="275">
        <f t="shared" si="1320"/>
        <v>22622</v>
      </c>
      <c r="Z1481" s="275">
        <f t="shared" si="1320"/>
        <v>25067</v>
      </c>
      <c r="AA1481" s="274">
        <f>AA1248</f>
        <v>15520</v>
      </c>
      <c r="AB1481" s="274">
        <f>AB1248</f>
        <v>16408</v>
      </c>
      <c r="AC1481" s="274">
        <f>AC1248</f>
        <v>18304</v>
      </c>
      <c r="AD1481" s="274">
        <f>AD1248</f>
        <v>19794</v>
      </c>
      <c r="AE1481" s="275">
        <f t="shared" si="1320"/>
        <v>181</v>
      </c>
      <c r="AF1481" s="275">
        <f t="shared" si="1320"/>
        <v>329</v>
      </c>
      <c r="AG1481" s="275">
        <f t="shared" si="1320"/>
        <v>298</v>
      </c>
      <c r="AH1481" s="275">
        <f t="shared" si="1320"/>
        <v>298</v>
      </c>
      <c r="AI1481" s="274">
        <f>AI1248</f>
        <v>335</v>
      </c>
      <c r="AJ1481" s="274">
        <f>AJ1248</f>
        <v>301</v>
      </c>
      <c r="AK1481" s="274">
        <f>AK1248</f>
        <v>303</v>
      </c>
      <c r="AL1481" s="274">
        <f>AL1248</f>
        <v>246</v>
      </c>
      <c r="AM1481" s="275">
        <f t="shared" si="1320"/>
        <v>8517</v>
      </c>
      <c r="AN1481" s="275">
        <f t="shared" si="1320"/>
        <v>12347</v>
      </c>
      <c r="AO1481" s="275">
        <f t="shared" si="1320"/>
        <v>13000</v>
      </c>
      <c r="AP1481" s="275">
        <f t="shared" si="1320"/>
        <v>13703</v>
      </c>
      <c r="AQ1481" s="274">
        <f>AQ1248</f>
        <v>12706</v>
      </c>
      <c r="AR1481" s="274">
        <f>AR1248</f>
        <v>13376</v>
      </c>
      <c r="AS1481" s="274">
        <f>AS1248</f>
        <v>14087</v>
      </c>
      <c r="AT1481" s="274">
        <f>AT1248</f>
        <v>15188</v>
      </c>
      <c r="AU1481" s="275">
        <f t="shared" si="1320"/>
        <v>2149</v>
      </c>
      <c r="AV1481" s="275">
        <f t="shared" si="1320"/>
        <v>3464</v>
      </c>
      <c r="AW1481" s="275">
        <f t="shared" si="1320"/>
        <v>3779</v>
      </c>
      <c r="AX1481" s="275">
        <f t="shared" si="1320"/>
        <v>4103</v>
      </c>
      <c r="AY1481" s="274">
        <f>AY1248</f>
        <v>3802</v>
      </c>
      <c r="AZ1481" s="274">
        <f>AZ1248</f>
        <v>4140</v>
      </c>
      <c r="BA1481" s="274">
        <f>BA1248</f>
        <v>4498</v>
      </c>
      <c r="BB1481" s="274">
        <f>BB1248</f>
        <v>4840</v>
      </c>
      <c r="BC1481" s="275">
        <f t="shared" si="1320"/>
        <v>3293</v>
      </c>
      <c r="BD1481" s="275">
        <f t="shared" si="1218"/>
        <v>5825</v>
      </c>
      <c r="BE1481" s="275">
        <f t="shared" si="1218"/>
        <v>5937</v>
      </c>
      <c r="BF1481" s="275">
        <f t="shared" si="1218"/>
        <v>6263</v>
      </c>
      <c r="BG1481" s="274">
        <f t="shared" si="1218"/>
        <v>4929</v>
      </c>
      <c r="BH1481" s="274">
        <f t="shared" si="1218"/>
        <v>5321</v>
      </c>
      <c r="BI1481" s="274">
        <f t="shared" si="1218"/>
        <v>5815</v>
      </c>
      <c r="BJ1481" s="274">
        <f t="shared" si="1218"/>
        <v>6228</v>
      </c>
      <c r="BK1481" s="275">
        <f t="shared" ref="BK1481:CD1481" si="1321">BK1248</f>
        <v>3075</v>
      </c>
      <c r="BL1481" s="275">
        <f t="shared" si="1321"/>
        <v>3058</v>
      </c>
      <c r="BM1481" s="275">
        <f t="shared" si="1321"/>
        <v>3284</v>
      </c>
      <c r="BN1481" s="275">
        <f t="shared" si="1321"/>
        <v>3337</v>
      </c>
      <c r="BO1481" s="274">
        <f>BO1248</f>
        <v>3975</v>
      </c>
      <c r="BP1481" s="274">
        <f>BP1248</f>
        <v>3915</v>
      </c>
      <c r="BQ1481" s="274">
        <f>BQ1248</f>
        <v>3774</v>
      </c>
      <c r="BR1481" s="274">
        <f>BR1248</f>
        <v>4120</v>
      </c>
      <c r="BS1481" s="275">
        <f t="shared" si="1321"/>
        <v>3081</v>
      </c>
      <c r="BT1481" s="275">
        <f t="shared" si="1321"/>
        <v>3058</v>
      </c>
      <c r="BU1481" s="275">
        <f t="shared" si="1321"/>
        <v>3284</v>
      </c>
      <c r="BV1481" s="275">
        <f t="shared" si="1321"/>
        <v>3337</v>
      </c>
      <c r="BW1481" s="274">
        <f>BW1248</f>
        <v>3975</v>
      </c>
      <c r="BX1481" s="274">
        <f>BX1248</f>
        <v>3915</v>
      </c>
      <c r="BY1481" s="274">
        <f>BY1248</f>
        <v>3774</v>
      </c>
      <c r="BZ1481" s="274">
        <f>BZ1248</f>
        <v>4120</v>
      </c>
      <c r="CA1481" s="275">
        <f t="shared" si="1321"/>
        <v>6</v>
      </c>
      <c r="CB1481" s="275">
        <f t="shared" si="1321"/>
        <v>0</v>
      </c>
      <c r="CC1481" s="275">
        <f t="shared" si="1321"/>
        <v>0</v>
      </c>
      <c r="CD1481" s="275">
        <f t="shared" si="1321"/>
        <v>0</v>
      </c>
      <c r="CE1481" s="274">
        <f>CE1248</f>
        <v>0</v>
      </c>
      <c r="CF1481" s="274">
        <f>CF1248</f>
        <v>0</v>
      </c>
      <c r="CG1481" s="274">
        <f>CG1248</f>
        <v>0</v>
      </c>
      <c r="CH1481" s="274">
        <f>CH1248</f>
        <v>0</v>
      </c>
      <c r="CI1481" s="562"/>
      <c r="CJ1481" s="275">
        <f t="shared" ref="CJ1481:DS1481" si="1322">CJ1248</f>
        <v>3284</v>
      </c>
      <c r="CK1481" s="275">
        <f t="shared" si="1322"/>
        <v>4378</v>
      </c>
      <c r="CL1481" s="275">
        <f t="shared" si="1322"/>
        <v>4595</v>
      </c>
      <c r="CM1481" s="275">
        <f t="shared" si="1322"/>
        <v>4771</v>
      </c>
      <c r="CN1481" s="274">
        <f>CN1248</f>
        <v>4929</v>
      </c>
      <c r="CO1481" s="274">
        <f>CO1248</f>
        <v>5265.6428108038963</v>
      </c>
      <c r="CP1481" s="274">
        <f>CP1248</f>
        <v>5540.2410134812035</v>
      </c>
      <c r="CQ1481" s="274">
        <f>CQ1248</f>
        <v>6222.7749401530536</v>
      </c>
      <c r="CR1481" s="275">
        <f t="shared" si="1322"/>
        <v>1437</v>
      </c>
      <c r="CS1481" s="275">
        <f t="shared" si="1322"/>
        <v>2001</v>
      </c>
      <c r="CT1481" s="275">
        <f t="shared" si="1322"/>
        <v>2084</v>
      </c>
      <c r="CU1481" s="275">
        <f t="shared" si="1322"/>
        <v>2172</v>
      </c>
      <c r="CV1481" s="274">
        <f>CV1248</f>
        <v>1921</v>
      </c>
      <c r="CW1481" s="274">
        <f>CW1248</f>
        <v>1981.6428108038981</v>
      </c>
      <c r="CX1481" s="274">
        <f>CX1248</f>
        <v>2056.2410134812026</v>
      </c>
      <c r="CY1481" s="274">
        <f>CY1248</f>
        <v>2189.7749401530541</v>
      </c>
      <c r="CZ1481" s="275">
        <f t="shared" si="1322"/>
        <v>980</v>
      </c>
      <c r="DA1481" s="275">
        <f t="shared" si="1322"/>
        <v>1242</v>
      </c>
      <c r="DB1481" s="275">
        <f t="shared" si="1322"/>
        <v>1323</v>
      </c>
      <c r="DC1481" s="275">
        <f t="shared" si="1322"/>
        <v>1351</v>
      </c>
      <c r="DD1481" s="274">
        <f>DD1248</f>
        <v>1828</v>
      </c>
      <c r="DE1481" s="274">
        <f>DE1248</f>
        <v>1937</v>
      </c>
      <c r="DF1481" s="274">
        <f>DF1248</f>
        <v>1900</v>
      </c>
      <c r="DG1481" s="274">
        <f>DG1248</f>
        <v>2226</v>
      </c>
      <c r="DH1481" s="275">
        <f t="shared" si="1322"/>
        <v>867</v>
      </c>
      <c r="DI1481" s="275">
        <f t="shared" si="1322"/>
        <v>1135</v>
      </c>
      <c r="DJ1481" s="275">
        <f t="shared" si="1322"/>
        <v>1188</v>
      </c>
      <c r="DK1481" s="275">
        <f t="shared" si="1322"/>
        <v>1248</v>
      </c>
      <c r="DL1481" s="274">
        <f>DL1248</f>
        <v>1180</v>
      </c>
      <c r="DM1481" s="274">
        <f>DM1248</f>
        <v>1347</v>
      </c>
      <c r="DN1481" s="274">
        <f>DN1248</f>
        <v>1584</v>
      </c>
      <c r="DO1481" s="274">
        <f>DO1248</f>
        <v>1807</v>
      </c>
      <c r="DP1481" s="275">
        <f t="shared" si="1322"/>
        <v>9</v>
      </c>
      <c r="DQ1481" s="275">
        <f t="shared" si="1322"/>
        <v>1447</v>
      </c>
      <c r="DR1481" s="275">
        <f t="shared" si="1322"/>
        <v>1342</v>
      </c>
      <c r="DS1481" s="275">
        <f t="shared" si="1322"/>
        <v>1492</v>
      </c>
      <c r="DT1481" s="274">
        <f>DT1248</f>
        <v>0</v>
      </c>
      <c r="DU1481" s="274">
        <f>DU1248</f>
        <v>55.357189196102098</v>
      </c>
      <c r="DV1481" s="274">
        <f>DV1248</f>
        <v>274.75898651879771</v>
      </c>
      <c r="DW1481" s="274">
        <f>DW1248</f>
        <v>5.225059846945328</v>
      </c>
      <c r="DX1481" s="615">
        <f t="shared" si="1154"/>
        <v>0.60445889456572222</v>
      </c>
      <c r="DY1481" s="615">
        <f t="shared" si="1154"/>
        <v>0.6344382238810391</v>
      </c>
      <c r="DZ1481" s="615">
        <f t="shared" si="1154"/>
        <v>0.63511047474662397</v>
      </c>
      <c r="EA1481" s="615">
        <f t="shared" si="1154"/>
        <v>0.6465065896371186</v>
      </c>
      <c r="EB1481" s="616">
        <f t="shared" si="1154"/>
        <v>0.54978922384781603</v>
      </c>
      <c r="EC1481" s="616">
        <f t="shared" si="1148"/>
        <v>0.55095530707498064</v>
      </c>
      <c r="ED1481" s="616">
        <f t="shared" si="1148"/>
        <v>0.56495570850952193</v>
      </c>
      <c r="EE1481" s="616">
        <f t="shared" si="1148"/>
        <v>0.56585003287498925</v>
      </c>
      <c r="EF1481" s="553"/>
      <c r="EG1481" s="275">
        <f t="shared" ref="EG1481:EM1481" si="1323">EG1248</f>
        <v>19245</v>
      </c>
      <c r="EH1481" s="275">
        <f t="shared" si="1323"/>
        <v>11731</v>
      </c>
      <c r="EI1481" s="275">
        <f t="shared" si="1323"/>
        <v>7513</v>
      </c>
      <c r="EJ1481" s="275">
        <f t="shared" si="1323"/>
        <v>1533</v>
      </c>
      <c r="EK1481" s="275">
        <f t="shared" si="1323"/>
        <v>5641</v>
      </c>
      <c r="EL1481" s="275">
        <f t="shared" si="1323"/>
        <v>119226</v>
      </c>
      <c r="EM1481" s="275">
        <f t="shared" si="1323"/>
        <v>90062</v>
      </c>
      <c r="EN1481" s="617">
        <f t="shared" si="1275"/>
        <v>0.60956092491556246</v>
      </c>
      <c r="EO1481" s="275">
        <f t="shared" si="1276"/>
        <v>20.404631971249835</v>
      </c>
      <c r="EP1481" s="617">
        <f t="shared" si="1277"/>
        <v>0.29311509482982595</v>
      </c>
      <c r="EQ1481" s="275">
        <f t="shared" si="1278"/>
        <v>47313.505443443544</v>
      </c>
      <c r="ER1481" s="275">
        <f t="shared" si="1279"/>
        <v>1418.4672780973108</v>
      </c>
      <c r="ES1481" s="618"/>
      <c r="ET1481" s="274">
        <f t="shared" ref="ET1481:EZ1481" si="1324">ET1248</f>
        <v>27100</v>
      </c>
      <c r="EU1481" s="274">
        <f t="shared" si="1324"/>
        <v>14925</v>
      </c>
      <c r="EV1481" s="274">
        <f t="shared" si="1324"/>
        <v>12183</v>
      </c>
      <c r="EW1481" s="274">
        <f t="shared" si="1324"/>
        <v>3280</v>
      </c>
      <c r="EX1481" s="274">
        <f t="shared" si="1324"/>
        <v>8575</v>
      </c>
      <c r="EY1481" s="274">
        <f t="shared" si="1324"/>
        <v>164482</v>
      </c>
      <c r="EZ1481" s="274">
        <f t="shared" si="1324"/>
        <v>123052</v>
      </c>
      <c r="FA1481" s="619">
        <f t="shared" si="1224"/>
        <v>0.55073800738007384</v>
      </c>
      <c r="FB1481" s="620">
        <f t="shared" si="1225"/>
        <v>26.922761224657311</v>
      </c>
      <c r="FC1481" s="619">
        <f t="shared" si="1226"/>
        <v>0.31642066420664205</v>
      </c>
      <c r="FD1481" s="274">
        <f t="shared" si="1227"/>
        <v>52133.364137109231</v>
      </c>
      <c r="FE1481" s="274">
        <f t="shared" si="1228"/>
        <v>2221.2831431698255</v>
      </c>
      <c r="FF1481" s="274">
        <f>FF1248</f>
        <v>12694</v>
      </c>
      <c r="FG1481" s="620">
        <f t="shared" si="1303"/>
        <v>29.888136127304239</v>
      </c>
      <c r="FH1481" s="274">
        <f>FH1248</f>
        <v>3794</v>
      </c>
      <c r="FI1481" s="274">
        <f>FI1248</f>
        <v>12694</v>
      </c>
      <c r="FJ1481" s="274">
        <f>FJ1248</f>
        <v>130</v>
      </c>
      <c r="FK1481" s="274">
        <f t="shared" si="1229"/>
        <v>8770</v>
      </c>
      <c r="FL1481" s="274">
        <f>FL1248</f>
        <v>1061</v>
      </c>
      <c r="FM1481" s="274">
        <f t="shared" si="1230"/>
        <v>7579</v>
      </c>
      <c r="FN1481" s="553"/>
      <c r="FO1481" s="413">
        <v>3803</v>
      </c>
      <c r="FP1481" s="413">
        <v>4124</v>
      </c>
      <c r="FQ1481" s="413">
        <v>4475</v>
      </c>
      <c r="FR1481" s="413">
        <v>4821</v>
      </c>
      <c r="FS1481" s="413">
        <f t="shared" si="1236"/>
        <v>-1</v>
      </c>
      <c r="FT1481" s="413">
        <f t="shared" si="1236"/>
        <v>16</v>
      </c>
      <c r="FU1481" s="413">
        <f t="shared" si="1236"/>
        <v>23</v>
      </c>
      <c r="FV1481" s="413">
        <f t="shared" si="1236"/>
        <v>19</v>
      </c>
      <c r="FW1481" s="553"/>
      <c r="FX1481" s="553"/>
      <c r="FY1481" s="553"/>
    </row>
    <row r="1482" spans="1:181" s="325" customFormat="1">
      <c r="A1482" s="294"/>
      <c r="B1482" s="295"/>
      <c r="C1482" s="294"/>
      <c r="D1482" s="294"/>
      <c r="E1482" s="295"/>
      <c r="F1482" s="558" t="s">
        <v>3004</v>
      </c>
      <c r="G1482" s="558" t="s">
        <v>3005</v>
      </c>
      <c r="H1482" s="543"/>
      <c r="I1482" s="295"/>
      <c r="J1482" s="559"/>
      <c r="K1482" s="295"/>
      <c r="L1482" s="328"/>
      <c r="M1482" s="328"/>
      <c r="N1482" s="328"/>
      <c r="O1482" s="273">
        <f t="shared" ref="O1482:BC1482" si="1325">SUM(O1483:O1492)</f>
        <v>0</v>
      </c>
      <c r="P1482" s="273">
        <f t="shared" si="1325"/>
        <v>0</v>
      </c>
      <c r="Q1482" s="273">
        <f t="shared" si="1325"/>
        <v>0</v>
      </c>
      <c r="R1482" s="273">
        <f t="shared" si="1325"/>
        <v>0</v>
      </c>
      <c r="S1482" s="272">
        <f>SUM(S1483:S1492)</f>
        <v>0</v>
      </c>
      <c r="T1482" s="272">
        <f>SUM(T1483:T1492)</f>
        <v>0</v>
      </c>
      <c r="U1482" s="272">
        <f>SUM(U1483:U1492)</f>
        <v>0</v>
      </c>
      <c r="V1482" s="272">
        <f>SUM(V1483:V1492)</f>
        <v>0</v>
      </c>
      <c r="W1482" s="273">
        <f t="shared" si="1325"/>
        <v>0</v>
      </c>
      <c r="X1482" s="273">
        <f t="shared" si="1325"/>
        <v>0</v>
      </c>
      <c r="Y1482" s="273">
        <f t="shared" si="1325"/>
        <v>0</v>
      </c>
      <c r="Z1482" s="273">
        <f t="shared" si="1325"/>
        <v>0</v>
      </c>
      <c r="AA1482" s="272">
        <f>SUM(AA1483:AA1492)</f>
        <v>0</v>
      </c>
      <c r="AB1482" s="272">
        <f>SUM(AB1483:AB1492)</f>
        <v>0</v>
      </c>
      <c r="AC1482" s="272">
        <f>SUM(AC1483:AC1492)</f>
        <v>0</v>
      </c>
      <c r="AD1482" s="272">
        <f>SUM(AD1483:AD1492)</f>
        <v>0</v>
      </c>
      <c r="AE1482" s="273">
        <f t="shared" si="1325"/>
        <v>0</v>
      </c>
      <c r="AF1482" s="273">
        <f t="shared" si="1325"/>
        <v>0</v>
      </c>
      <c r="AG1482" s="273">
        <f t="shared" si="1325"/>
        <v>0</v>
      </c>
      <c r="AH1482" s="273">
        <f t="shared" si="1325"/>
        <v>0</v>
      </c>
      <c r="AI1482" s="272">
        <f t="shared" si="1325"/>
        <v>0</v>
      </c>
      <c r="AJ1482" s="272">
        <f t="shared" si="1325"/>
        <v>0</v>
      </c>
      <c r="AK1482" s="272">
        <f t="shared" si="1325"/>
        <v>0</v>
      </c>
      <c r="AL1482" s="272">
        <f t="shared" si="1325"/>
        <v>0</v>
      </c>
      <c r="AM1482" s="273">
        <f t="shared" si="1325"/>
        <v>64358</v>
      </c>
      <c r="AN1482" s="273">
        <f t="shared" si="1325"/>
        <v>97647</v>
      </c>
      <c r="AO1482" s="273">
        <f t="shared" si="1325"/>
        <v>103888</v>
      </c>
      <c r="AP1482" s="273">
        <f t="shared" si="1325"/>
        <v>110322</v>
      </c>
      <c r="AQ1482" s="272">
        <f t="shared" si="1325"/>
        <v>99783</v>
      </c>
      <c r="AR1482" s="272">
        <f t="shared" si="1325"/>
        <v>106221</v>
      </c>
      <c r="AS1482" s="272">
        <f t="shared" si="1325"/>
        <v>112659</v>
      </c>
      <c r="AT1482" s="272">
        <f t="shared" si="1325"/>
        <v>117672</v>
      </c>
      <c r="AU1482" s="273">
        <f t="shared" si="1325"/>
        <v>60060</v>
      </c>
      <c r="AV1482" s="273">
        <f t="shared" si="1325"/>
        <v>88236</v>
      </c>
      <c r="AW1482" s="273">
        <f t="shared" si="1325"/>
        <v>93212</v>
      </c>
      <c r="AX1482" s="273">
        <f t="shared" si="1325"/>
        <v>98394</v>
      </c>
      <c r="AY1482" s="272">
        <f t="shared" si="1325"/>
        <v>89093</v>
      </c>
      <c r="AZ1482" s="272">
        <f t="shared" si="1325"/>
        <v>95289</v>
      </c>
      <c r="BA1482" s="272">
        <f t="shared" si="1325"/>
        <v>100325</v>
      </c>
      <c r="BB1482" s="272">
        <f t="shared" si="1325"/>
        <v>103971</v>
      </c>
      <c r="BC1482" s="273">
        <f t="shared" si="1325"/>
        <v>4298</v>
      </c>
      <c r="BD1482" s="273">
        <f t="shared" si="1218"/>
        <v>9411</v>
      </c>
      <c r="BE1482" s="273">
        <f t="shared" si="1218"/>
        <v>10676</v>
      </c>
      <c r="BF1482" s="273">
        <f t="shared" si="1218"/>
        <v>11928</v>
      </c>
      <c r="BG1482" s="272">
        <f t="shared" si="1218"/>
        <v>10690</v>
      </c>
      <c r="BH1482" s="272">
        <f t="shared" si="1218"/>
        <v>10932</v>
      </c>
      <c r="BI1482" s="272">
        <f t="shared" si="1218"/>
        <v>12334</v>
      </c>
      <c r="BJ1482" s="272">
        <f t="shared" si="1218"/>
        <v>13701</v>
      </c>
      <c r="BK1482" s="273">
        <f t="shared" ref="BK1482:CH1482" si="1326">SUM(BK1483:BK1492)</f>
        <v>0</v>
      </c>
      <c r="BL1482" s="273">
        <f t="shared" si="1326"/>
        <v>0</v>
      </c>
      <c r="BM1482" s="273">
        <f t="shared" si="1326"/>
        <v>0</v>
      </c>
      <c r="BN1482" s="273">
        <f t="shared" si="1326"/>
        <v>0</v>
      </c>
      <c r="BO1482" s="272">
        <f t="shared" si="1326"/>
        <v>0</v>
      </c>
      <c r="BP1482" s="272">
        <f t="shared" si="1326"/>
        <v>0</v>
      </c>
      <c r="BQ1482" s="272">
        <f t="shared" si="1326"/>
        <v>0</v>
      </c>
      <c r="BR1482" s="272">
        <f t="shared" si="1326"/>
        <v>0</v>
      </c>
      <c r="BS1482" s="273">
        <f t="shared" si="1326"/>
        <v>0</v>
      </c>
      <c r="BT1482" s="273">
        <f t="shared" si="1326"/>
        <v>0</v>
      </c>
      <c r="BU1482" s="273">
        <f t="shared" si="1326"/>
        <v>0</v>
      </c>
      <c r="BV1482" s="273">
        <f t="shared" si="1326"/>
        <v>0</v>
      </c>
      <c r="BW1482" s="272">
        <f t="shared" si="1326"/>
        <v>0</v>
      </c>
      <c r="BX1482" s="272">
        <f t="shared" si="1326"/>
        <v>0</v>
      </c>
      <c r="BY1482" s="272">
        <f t="shared" si="1326"/>
        <v>0</v>
      </c>
      <c r="BZ1482" s="272">
        <f t="shared" si="1326"/>
        <v>0</v>
      </c>
      <c r="CA1482" s="273">
        <f t="shared" si="1326"/>
        <v>0</v>
      </c>
      <c r="CB1482" s="273">
        <f t="shared" si="1326"/>
        <v>0</v>
      </c>
      <c r="CC1482" s="273">
        <f t="shared" si="1326"/>
        <v>0</v>
      </c>
      <c r="CD1482" s="273">
        <f t="shared" si="1326"/>
        <v>0</v>
      </c>
      <c r="CE1482" s="272">
        <f t="shared" si="1326"/>
        <v>0</v>
      </c>
      <c r="CF1482" s="272">
        <f t="shared" si="1326"/>
        <v>0</v>
      </c>
      <c r="CG1482" s="272">
        <f t="shared" si="1326"/>
        <v>0</v>
      </c>
      <c r="CH1482" s="272">
        <f t="shared" si="1326"/>
        <v>0</v>
      </c>
      <c r="CI1482" s="560"/>
      <c r="CJ1482" s="273">
        <f t="shared" ref="CJ1482:DW1482" si="1327">SUM(CJ1483:CJ1492)</f>
        <v>4299</v>
      </c>
      <c r="CK1482" s="273">
        <f t="shared" si="1327"/>
        <v>9411</v>
      </c>
      <c r="CL1482" s="273">
        <f t="shared" si="1327"/>
        <v>10703</v>
      </c>
      <c r="CM1482" s="273">
        <f t="shared" si="1327"/>
        <v>11929</v>
      </c>
      <c r="CN1482" s="272">
        <f t="shared" si="1327"/>
        <v>10690</v>
      </c>
      <c r="CO1482" s="272">
        <f t="shared" si="1327"/>
        <v>10933</v>
      </c>
      <c r="CP1482" s="272">
        <f t="shared" si="1327"/>
        <v>12334</v>
      </c>
      <c r="CQ1482" s="272">
        <f t="shared" si="1327"/>
        <v>13701</v>
      </c>
      <c r="CR1482" s="273">
        <f t="shared" si="1327"/>
        <v>0</v>
      </c>
      <c r="CS1482" s="273">
        <f t="shared" si="1327"/>
        <v>0</v>
      </c>
      <c r="CT1482" s="273">
        <f t="shared" si="1327"/>
        <v>0</v>
      </c>
      <c r="CU1482" s="273">
        <f t="shared" si="1327"/>
        <v>0</v>
      </c>
      <c r="CV1482" s="272">
        <f t="shared" si="1327"/>
        <v>0</v>
      </c>
      <c r="CW1482" s="272">
        <f t="shared" si="1327"/>
        <v>0</v>
      </c>
      <c r="CX1482" s="272">
        <f t="shared" si="1327"/>
        <v>0</v>
      </c>
      <c r="CY1482" s="272">
        <f t="shared" si="1327"/>
        <v>0</v>
      </c>
      <c r="CZ1482" s="273">
        <f t="shared" si="1327"/>
        <v>0</v>
      </c>
      <c r="DA1482" s="273">
        <f t="shared" si="1327"/>
        <v>0</v>
      </c>
      <c r="DB1482" s="273">
        <f t="shared" si="1327"/>
        <v>0</v>
      </c>
      <c r="DC1482" s="273">
        <f t="shared" si="1327"/>
        <v>0</v>
      </c>
      <c r="DD1482" s="272">
        <f t="shared" si="1327"/>
        <v>0</v>
      </c>
      <c r="DE1482" s="272">
        <f t="shared" si="1327"/>
        <v>0</v>
      </c>
      <c r="DF1482" s="272">
        <f t="shared" si="1327"/>
        <v>0</v>
      </c>
      <c r="DG1482" s="272">
        <f t="shared" si="1327"/>
        <v>0</v>
      </c>
      <c r="DH1482" s="273">
        <f t="shared" si="1327"/>
        <v>4299</v>
      </c>
      <c r="DI1482" s="273">
        <f t="shared" si="1327"/>
        <v>9411</v>
      </c>
      <c r="DJ1482" s="273">
        <f t="shared" si="1327"/>
        <v>10703</v>
      </c>
      <c r="DK1482" s="273">
        <f t="shared" si="1327"/>
        <v>11929</v>
      </c>
      <c r="DL1482" s="272">
        <f t="shared" si="1327"/>
        <v>10690</v>
      </c>
      <c r="DM1482" s="272">
        <f t="shared" si="1327"/>
        <v>10933</v>
      </c>
      <c r="DN1482" s="272">
        <f t="shared" si="1327"/>
        <v>12334</v>
      </c>
      <c r="DO1482" s="272">
        <f t="shared" si="1327"/>
        <v>13701</v>
      </c>
      <c r="DP1482" s="273">
        <f t="shared" si="1327"/>
        <v>-1</v>
      </c>
      <c r="DQ1482" s="273">
        <f t="shared" si="1327"/>
        <v>0</v>
      </c>
      <c r="DR1482" s="273">
        <f t="shared" si="1327"/>
        <v>-27</v>
      </c>
      <c r="DS1482" s="273">
        <f t="shared" si="1327"/>
        <v>-1</v>
      </c>
      <c r="DT1482" s="272">
        <f t="shared" si="1327"/>
        <v>0</v>
      </c>
      <c r="DU1482" s="272">
        <f t="shared" si="1327"/>
        <v>-1</v>
      </c>
      <c r="DV1482" s="272">
        <f t="shared" si="1327"/>
        <v>0</v>
      </c>
      <c r="DW1482" s="272">
        <f t="shared" si="1327"/>
        <v>0</v>
      </c>
      <c r="DX1482" s="610">
        <f t="shared" si="1154"/>
        <v>0</v>
      </c>
      <c r="DY1482" s="610">
        <f t="shared" si="1154"/>
        <v>0</v>
      </c>
      <c r="DZ1482" s="610">
        <f t="shared" si="1154"/>
        <v>0</v>
      </c>
      <c r="EA1482" s="610">
        <f t="shared" si="1154"/>
        <v>0</v>
      </c>
      <c r="EB1482" s="611">
        <f t="shared" si="1154"/>
        <v>0</v>
      </c>
      <c r="EC1482" s="611">
        <f t="shared" si="1148"/>
        <v>0</v>
      </c>
      <c r="ED1482" s="611">
        <f t="shared" si="1148"/>
        <v>0</v>
      </c>
      <c r="EE1482" s="611">
        <f t="shared" si="1148"/>
        <v>0</v>
      </c>
      <c r="EF1482" s="553"/>
      <c r="EG1482" s="273">
        <f t="shared" ref="EG1482:EM1482" si="1328">SUM(EG1483:EG1492)</f>
        <v>0</v>
      </c>
      <c r="EH1482" s="273">
        <f t="shared" si="1328"/>
        <v>0</v>
      </c>
      <c r="EI1482" s="273">
        <f t="shared" si="1328"/>
        <v>0</v>
      </c>
      <c r="EJ1482" s="273">
        <f t="shared" si="1328"/>
        <v>0</v>
      </c>
      <c r="EK1482" s="273">
        <f t="shared" si="1328"/>
        <v>0</v>
      </c>
      <c r="EL1482" s="273">
        <f t="shared" si="1328"/>
        <v>0</v>
      </c>
      <c r="EM1482" s="273">
        <f t="shared" si="1328"/>
        <v>0</v>
      </c>
      <c r="EN1482" s="612">
        <f t="shared" si="1275"/>
        <v>0</v>
      </c>
      <c r="EO1482" s="273">
        <f t="shared" si="1276"/>
        <v>0</v>
      </c>
      <c r="EP1482" s="612">
        <f t="shared" si="1277"/>
        <v>0</v>
      </c>
      <c r="EQ1482" s="273">
        <f t="shared" si="1278"/>
        <v>0</v>
      </c>
      <c r="ER1482" s="273">
        <f t="shared" si="1279"/>
        <v>0</v>
      </c>
      <c r="ES1482" s="555"/>
      <c r="ET1482" s="272">
        <f t="shared" ref="ET1482:EZ1482" si="1329">SUM(ET1483:ET1492)</f>
        <v>0</v>
      </c>
      <c r="EU1482" s="272">
        <f t="shared" si="1329"/>
        <v>0</v>
      </c>
      <c r="EV1482" s="272">
        <f t="shared" si="1329"/>
        <v>0</v>
      </c>
      <c r="EW1482" s="272">
        <f t="shared" si="1329"/>
        <v>0</v>
      </c>
      <c r="EX1482" s="272">
        <f t="shared" si="1329"/>
        <v>0</v>
      </c>
      <c r="EY1482" s="272">
        <f t="shared" si="1329"/>
        <v>0</v>
      </c>
      <c r="EZ1482" s="272">
        <f t="shared" si="1329"/>
        <v>0</v>
      </c>
      <c r="FA1482" s="613">
        <f t="shared" si="1224"/>
        <v>0</v>
      </c>
      <c r="FB1482" s="614">
        <f t="shared" si="1225"/>
        <v>0</v>
      </c>
      <c r="FC1482" s="613">
        <f t="shared" si="1226"/>
        <v>0</v>
      </c>
      <c r="FD1482" s="272">
        <f t="shared" si="1227"/>
        <v>0</v>
      </c>
      <c r="FE1482" s="272">
        <f t="shared" si="1228"/>
        <v>0</v>
      </c>
      <c r="FF1482" s="272">
        <f>SUM(FF1483:FF1492)</f>
        <v>99483</v>
      </c>
      <c r="FG1482" s="614">
        <f t="shared" si="1303"/>
        <v>90.066644552335575</v>
      </c>
      <c r="FH1482" s="272">
        <f>SUM(FH1483:FH1492)</f>
        <v>89601</v>
      </c>
      <c r="FI1482" s="272">
        <f>SUM(FI1483:FI1492)</f>
        <v>99483</v>
      </c>
      <c r="FJ1482" s="272">
        <f>SUM(FJ1483:FJ1492)</f>
        <v>0</v>
      </c>
      <c r="FK1482" s="272">
        <f t="shared" si="1229"/>
        <v>9882</v>
      </c>
      <c r="FL1482" s="272">
        <f>SUM(FL1483:FL1492)</f>
        <v>9882</v>
      </c>
      <c r="FM1482" s="272">
        <f t="shared" si="1230"/>
        <v>0</v>
      </c>
      <c r="FN1482" s="553"/>
      <c r="FO1482" s="413">
        <v>89093</v>
      </c>
      <c r="FP1482" s="413">
        <v>95289</v>
      </c>
      <c r="FQ1482" s="413">
        <v>100325</v>
      </c>
      <c r="FR1482" s="413">
        <v>103971</v>
      </c>
      <c r="FS1482" s="413">
        <f t="shared" si="1236"/>
        <v>0</v>
      </c>
      <c r="FT1482" s="413">
        <f t="shared" si="1236"/>
        <v>0</v>
      </c>
      <c r="FU1482" s="413">
        <f t="shared" si="1236"/>
        <v>0</v>
      </c>
      <c r="FV1482" s="413">
        <f t="shared" si="1236"/>
        <v>0</v>
      </c>
      <c r="FW1482" s="553"/>
      <c r="FX1482" s="553"/>
      <c r="FY1482" s="553"/>
    </row>
    <row r="1483" spans="1:181">
      <c r="E1483" s="392"/>
      <c r="F1483" s="371"/>
      <c r="G1483" s="371" t="s">
        <v>3006</v>
      </c>
      <c r="H1483" s="381" t="s">
        <v>3007</v>
      </c>
      <c r="I1483" s="392"/>
      <c r="J1483" s="561"/>
      <c r="K1483" s="392"/>
      <c r="L1483" s="286"/>
      <c r="M1483" s="286"/>
      <c r="O1483" s="275">
        <f t="shared" ref="O1483:BC1489" si="1330">O1252</f>
        <v>0</v>
      </c>
      <c r="P1483" s="275">
        <f t="shared" si="1330"/>
        <v>0</v>
      </c>
      <c r="Q1483" s="275">
        <f t="shared" si="1330"/>
        <v>0</v>
      </c>
      <c r="R1483" s="275">
        <f t="shared" si="1330"/>
        <v>0</v>
      </c>
      <c r="S1483" s="274">
        <f t="shared" si="1330"/>
        <v>0</v>
      </c>
      <c r="T1483" s="274">
        <f t="shared" si="1330"/>
        <v>0</v>
      </c>
      <c r="U1483" s="274">
        <f t="shared" si="1330"/>
        <v>0</v>
      </c>
      <c r="V1483" s="274">
        <f t="shared" si="1330"/>
        <v>0</v>
      </c>
      <c r="W1483" s="275">
        <f t="shared" si="1330"/>
        <v>0</v>
      </c>
      <c r="X1483" s="275">
        <f t="shared" si="1330"/>
        <v>0</v>
      </c>
      <c r="Y1483" s="275">
        <f t="shared" si="1330"/>
        <v>0</v>
      </c>
      <c r="Z1483" s="275">
        <f t="shared" si="1330"/>
        <v>0</v>
      </c>
      <c r="AA1483" s="274">
        <f t="shared" si="1330"/>
        <v>0</v>
      </c>
      <c r="AB1483" s="274">
        <f t="shared" si="1330"/>
        <v>0</v>
      </c>
      <c r="AC1483" s="274">
        <f t="shared" si="1330"/>
        <v>0</v>
      </c>
      <c r="AD1483" s="274">
        <f t="shared" si="1330"/>
        <v>0</v>
      </c>
      <c r="AE1483" s="275">
        <f t="shared" si="1330"/>
        <v>0</v>
      </c>
      <c r="AF1483" s="275">
        <f t="shared" si="1330"/>
        <v>0</v>
      </c>
      <c r="AG1483" s="275">
        <f t="shared" si="1330"/>
        <v>0</v>
      </c>
      <c r="AH1483" s="275">
        <f t="shared" si="1330"/>
        <v>0</v>
      </c>
      <c r="AI1483" s="274">
        <f t="shared" si="1330"/>
        <v>0</v>
      </c>
      <c r="AJ1483" s="274">
        <f t="shared" si="1330"/>
        <v>0</v>
      </c>
      <c r="AK1483" s="274">
        <f t="shared" si="1330"/>
        <v>0</v>
      </c>
      <c r="AL1483" s="274">
        <f t="shared" si="1330"/>
        <v>0</v>
      </c>
      <c r="AM1483" s="275">
        <f t="shared" si="1330"/>
        <v>7858</v>
      </c>
      <c r="AN1483" s="275">
        <f t="shared" si="1330"/>
        <v>16015</v>
      </c>
      <c r="AO1483" s="275">
        <f t="shared" si="1330"/>
        <v>16817</v>
      </c>
      <c r="AP1483" s="275">
        <f t="shared" si="1330"/>
        <v>17832</v>
      </c>
      <c r="AQ1483" s="274">
        <f t="shared" si="1330"/>
        <v>99783</v>
      </c>
      <c r="AR1483" s="274">
        <f t="shared" si="1330"/>
        <v>106221</v>
      </c>
      <c r="AS1483" s="274">
        <f t="shared" si="1330"/>
        <v>112659</v>
      </c>
      <c r="AT1483" s="274">
        <f t="shared" si="1330"/>
        <v>117672</v>
      </c>
      <c r="AU1483" s="275">
        <f t="shared" si="1330"/>
        <v>6815</v>
      </c>
      <c r="AV1483" s="275">
        <f t="shared" si="1330"/>
        <v>11672</v>
      </c>
      <c r="AW1483" s="275">
        <f t="shared" si="1330"/>
        <v>12330</v>
      </c>
      <c r="AX1483" s="275">
        <f t="shared" si="1330"/>
        <v>13016</v>
      </c>
      <c r="AY1483" s="274">
        <f t="shared" si="1330"/>
        <v>89093</v>
      </c>
      <c r="AZ1483" s="274">
        <f t="shared" si="1330"/>
        <v>95289</v>
      </c>
      <c r="BA1483" s="274">
        <f t="shared" si="1330"/>
        <v>100325</v>
      </c>
      <c r="BB1483" s="274">
        <f t="shared" si="1330"/>
        <v>103971</v>
      </c>
      <c r="BC1483" s="275">
        <f t="shared" si="1330"/>
        <v>1043</v>
      </c>
      <c r="BD1483" s="275">
        <f t="shared" si="1218"/>
        <v>4343</v>
      </c>
      <c r="BE1483" s="275">
        <f t="shared" si="1218"/>
        <v>4487</v>
      </c>
      <c r="BF1483" s="275">
        <f t="shared" si="1218"/>
        <v>4816</v>
      </c>
      <c r="BG1483" s="274">
        <f t="shared" si="1218"/>
        <v>10690</v>
      </c>
      <c r="BH1483" s="274">
        <f t="shared" si="1218"/>
        <v>10932</v>
      </c>
      <c r="BI1483" s="274">
        <f t="shared" si="1218"/>
        <v>12334</v>
      </c>
      <c r="BJ1483" s="274">
        <f t="shared" si="1218"/>
        <v>13701</v>
      </c>
      <c r="BK1483" s="275">
        <f t="shared" ref="BK1483:CH1492" si="1331">BK1252</f>
        <v>0</v>
      </c>
      <c r="BL1483" s="275">
        <f t="shared" si="1331"/>
        <v>0</v>
      </c>
      <c r="BM1483" s="275">
        <f t="shared" si="1331"/>
        <v>0</v>
      </c>
      <c r="BN1483" s="275">
        <f t="shared" si="1331"/>
        <v>0</v>
      </c>
      <c r="BO1483" s="274">
        <f t="shared" si="1331"/>
        <v>0</v>
      </c>
      <c r="BP1483" s="274">
        <f t="shared" si="1331"/>
        <v>0</v>
      </c>
      <c r="BQ1483" s="274">
        <f t="shared" si="1331"/>
        <v>0</v>
      </c>
      <c r="BR1483" s="274">
        <f t="shared" si="1331"/>
        <v>0</v>
      </c>
      <c r="BS1483" s="275">
        <f t="shared" si="1331"/>
        <v>0</v>
      </c>
      <c r="BT1483" s="275">
        <f t="shared" si="1331"/>
        <v>0</v>
      </c>
      <c r="BU1483" s="275">
        <f t="shared" si="1331"/>
        <v>0</v>
      </c>
      <c r="BV1483" s="275">
        <f t="shared" si="1331"/>
        <v>0</v>
      </c>
      <c r="BW1483" s="274">
        <f t="shared" si="1331"/>
        <v>0</v>
      </c>
      <c r="BX1483" s="274">
        <f t="shared" si="1331"/>
        <v>0</v>
      </c>
      <c r="BY1483" s="274">
        <f t="shared" si="1331"/>
        <v>0</v>
      </c>
      <c r="BZ1483" s="274">
        <f t="shared" si="1331"/>
        <v>0</v>
      </c>
      <c r="CA1483" s="275">
        <f t="shared" si="1331"/>
        <v>0</v>
      </c>
      <c r="CB1483" s="275">
        <f t="shared" si="1331"/>
        <v>0</v>
      </c>
      <c r="CC1483" s="275">
        <f t="shared" si="1331"/>
        <v>0</v>
      </c>
      <c r="CD1483" s="275">
        <f t="shared" si="1331"/>
        <v>0</v>
      </c>
      <c r="CE1483" s="274">
        <f t="shared" si="1331"/>
        <v>0</v>
      </c>
      <c r="CF1483" s="274">
        <f t="shared" si="1331"/>
        <v>0</v>
      </c>
      <c r="CG1483" s="274">
        <f t="shared" si="1331"/>
        <v>0</v>
      </c>
      <c r="CH1483" s="274">
        <f t="shared" si="1331"/>
        <v>0</v>
      </c>
      <c r="CI1483" s="562"/>
      <c r="CJ1483" s="275">
        <f t="shared" ref="CJ1483:DW1489" si="1332">CJ1252</f>
        <v>1043</v>
      </c>
      <c r="CK1483" s="275">
        <f t="shared" si="1332"/>
        <v>4439</v>
      </c>
      <c r="CL1483" s="275">
        <f t="shared" si="1332"/>
        <v>2969</v>
      </c>
      <c r="CM1483" s="275">
        <f t="shared" si="1332"/>
        <v>3289</v>
      </c>
      <c r="CN1483" s="274">
        <f t="shared" si="1332"/>
        <v>10690</v>
      </c>
      <c r="CO1483" s="274">
        <f t="shared" si="1332"/>
        <v>10933</v>
      </c>
      <c r="CP1483" s="274">
        <f t="shared" si="1332"/>
        <v>12334</v>
      </c>
      <c r="CQ1483" s="274">
        <f t="shared" si="1332"/>
        <v>13701</v>
      </c>
      <c r="CR1483" s="275">
        <f t="shared" si="1332"/>
        <v>0</v>
      </c>
      <c r="CS1483" s="275">
        <f t="shared" si="1332"/>
        <v>0</v>
      </c>
      <c r="CT1483" s="275">
        <f t="shared" si="1332"/>
        <v>0</v>
      </c>
      <c r="CU1483" s="275">
        <f t="shared" si="1332"/>
        <v>0</v>
      </c>
      <c r="CV1483" s="274">
        <f t="shared" si="1332"/>
        <v>0</v>
      </c>
      <c r="CW1483" s="274">
        <f t="shared" si="1332"/>
        <v>0</v>
      </c>
      <c r="CX1483" s="274">
        <f t="shared" si="1332"/>
        <v>0</v>
      </c>
      <c r="CY1483" s="274">
        <f t="shared" si="1332"/>
        <v>0</v>
      </c>
      <c r="CZ1483" s="275">
        <f t="shared" si="1332"/>
        <v>0</v>
      </c>
      <c r="DA1483" s="275">
        <f t="shared" si="1332"/>
        <v>0</v>
      </c>
      <c r="DB1483" s="275">
        <f t="shared" si="1332"/>
        <v>0</v>
      </c>
      <c r="DC1483" s="275">
        <f t="shared" si="1332"/>
        <v>0</v>
      </c>
      <c r="DD1483" s="274">
        <f t="shared" si="1332"/>
        <v>0</v>
      </c>
      <c r="DE1483" s="274">
        <f t="shared" si="1332"/>
        <v>0</v>
      </c>
      <c r="DF1483" s="274">
        <f t="shared" si="1332"/>
        <v>0</v>
      </c>
      <c r="DG1483" s="274">
        <f t="shared" si="1332"/>
        <v>0</v>
      </c>
      <c r="DH1483" s="275">
        <f t="shared" si="1332"/>
        <v>1043</v>
      </c>
      <c r="DI1483" s="275">
        <f t="shared" si="1332"/>
        <v>4439</v>
      </c>
      <c r="DJ1483" s="275">
        <f t="shared" si="1332"/>
        <v>2969</v>
      </c>
      <c r="DK1483" s="275">
        <f t="shared" si="1332"/>
        <v>3289</v>
      </c>
      <c r="DL1483" s="274">
        <f t="shared" si="1332"/>
        <v>10690</v>
      </c>
      <c r="DM1483" s="274">
        <f t="shared" si="1332"/>
        <v>10933</v>
      </c>
      <c r="DN1483" s="274">
        <f t="shared" si="1332"/>
        <v>12334</v>
      </c>
      <c r="DO1483" s="274">
        <f t="shared" si="1332"/>
        <v>13701</v>
      </c>
      <c r="DP1483" s="275">
        <f t="shared" si="1332"/>
        <v>0</v>
      </c>
      <c r="DQ1483" s="275">
        <f t="shared" si="1332"/>
        <v>-96</v>
      </c>
      <c r="DR1483" s="275">
        <f t="shared" si="1332"/>
        <v>1518</v>
      </c>
      <c r="DS1483" s="275">
        <f t="shared" si="1332"/>
        <v>1527</v>
      </c>
      <c r="DT1483" s="274">
        <f t="shared" si="1332"/>
        <v>0</v>
      </c>
      <c r="DU1483" s="274">
        <f t="shared" si="1332"/>
        <v>-1</v>
      </c>
      <c r="DV1483" s="274">
        <f t="shared" si="1332"/>
        <v>0</v>
      </c>
      <c r="DW1483" s="274">
        <f t="shared" si="1332"/>
        <v>0</v>
      </c>
      <c r="DX1483" s="615">
        <f t="shared" ref="DX1483:EE1520" si="1333">IFERROR(W1483/O1483,0)</f>
        <v>0</v>
      </c>
      <c r="DY1483" s="615">
        <f t="shared" si="1333"/>
        <v>0</v>
      </c>
      <c r="DZ1483" s="615">
        <f t="shared" si="1333"/>
        <v>0</v>
      </c>
      <c r="EA1483" s="615">
        <f t="shared" si="1333"/>
        <v>0</v>
      </c>
      <c r="EB1483" s="616">
        <f t="shared" si="1333"/>
        <v>0</v>
      </c>
      <c r="EC1483" s="616">
        <f t="shared" si="1148"/>
        <v>0</v>
      </c>
      <c r="ED1483" s="616">
        <f t="shared" si="1148"/>
        <v>0</v>
      </c>
      <c r="EE1483" s="616">
        <f t="shared" si="1148"/>
        <v>0</v>
      </c>
      <c r="EF1483" s="553"/>
      <c r="EG1483" s="275">
        <f t="shared" ref="EG1483:EM1492" si="1334">EG1252</f>
        <v>0</v>
      </c>
      <c r="EH1483" s="275">
        <f t="shared" si="1334"/>
        <v>0</v>
      </c>
      <c r="EI1483" s="275">
        <f t="shared" si="1334"/>
        <v>0</v>
      </c>
      <c r="EJ1483" s="275">
        <f t="shared" si="1334"/>
        <v>0</v>
      </c>
      <c r="EK1483" s="275">
        <f t="shared" si="1334"/>
        <v>0</v>
      </c>
      <c r="EL1483" s="275">
        <f t="shared" si="1334"/>
        <v>0</v>
      </c>
      <c r="EM1483" s="275">
        <f t="shared" si="1334"/>
        <v>0</v>
      </c>
      <c r="EN1483" s="617">
        <f t="shared" si="1275"/>
        <v>0</v>
      </c>
      <c r="EO1483" s="275">
        <f t="shared" si="1276"/>
        <v>0</v>
      </c>
      <c r="EP1483" s="617">
        <f t="shared" si="1277"/>
        <v>0</v>
      </c>
      <c r="EQ1483" s="275">
        <f t="shared" si="1278"/>
        <v>0</v>
      </c>
      <c r="ER1483" s="275">
        <f t="shared" si="1279"/>
        <v>0</v>
      </c>
      <c r="ES1483" s="618"/>
      <c r="ET1483" s="274">
        <f t="shared" ref="ET1483:EZ1492" si="1335">ET1252</f>
        <v>0</v>
      </c>
      <c r="EU1483" s="274">
        <f t="shared" si="1335"/>
        <v>0</v>
      </c>
      <c r="EV1483" s="274">
        <f t="shared" si="1335"/>
        <v>0</v>
      </c>
      <c r="EW1483" s="274">
        <f t="shared" si="1335"/>
        <v>0</v>
      </c>
      <c r="EX1483" s="274">
        <f t="shared" si="1335"/>
        <v>0</v>
      </c>
      <c r="EY1483" s="274">
        <f t="shared" si="1335"/>
        <v>0</v>
      </c>
      <c r="EZ1483" s="274">
        <f t="shared" si="1335"/>
        <v>0</v>
      </c>
      <c r="FA1483" s="619">
        <f t="shared" si="1224"/>
        <v>0</v>
      </c>
      <c r="FB1483" s="620">
        <f t="shared" si="1225"/>
        <v>0</v>
      </c>
      <c r="FC1483" s="619">
        <f t="shared" si="1226"/>
        <v>0</v>
      </c>
      <c r="FD1483" s="274">
        <f t="shared" si="1227"/>
        <v>0</v>
      </c>
      <c r="FE1483" s="274">
        <f t="shared" si="1228"/>
        <v>0</v>
      </c>
      <c r="FF1483" s="274">
        <f t="shared" ref="FF1483:FF1492" si="1336">FF1252</f>
        <v>99483</v>
      </c>
      <c r="FG1483" s="620">
        <f t="shared" si="1303"/>
        <v>90.066644552335575</v>
      </c>
      <c r="FH1483" s="274">
        <f t="shared" ref="FH1483:FJ1492" si="1337">FH1252</f>
        <v>89601</v>
      </c>
      <c r="FI1483" s="274">
        <f t="shared" si="1337"/>
        <v>99483</v>
      </c>
      <c r="FJ1483" s="274">
        <f t="shared" si="1337"/>
        <v>0</v>
      </c>
      <c r="FK1483" s="274">
        <f t="shared" si="1229"/>
        <v>9882</v>
      </c>
      <c r="FL1483" s="274">
        <f t="shared" ref="FL1483:FL1492" si="1338">FL1252</f>
        <v>9882</v>
      </c>
      <c r="FM1483" s="274">
        <f t="shared" si="1230"/>
        <v>0</v>
      </c>
      <c r="FN1483" s="553"/>
      <c r="FO1483" s="413">
        <v>89093</v>
      </c>
      <c r="FP1483" s="413">
        <v>95289</v>
      </c>
      <c r="FQ1483" s="413">
        <v>100325</v>
      </c>
      <c r="FR1483" s="413">
        <v>103971</v>
      </c>
      <c r="FS1483" s="413">
        <f t="shared" si="1236"/>
        <v>0</v>
      </c>
      <c r="FT1483" s="413">
        <f t="shared" si="1236"/>
        <v>0</v>
      </c>
      <c r="FU1483" s="413">
        <f t="shared" si="1236"/>
        <v>0</v>
      </c>
      <c r="FV1483" s="413">
        <f t="shared" si="1236"/>
        <v>0</v>
      </c>
      <c r="FW1483" s="553"/>
      <c r="FX1483" s="553"/>
      <c r="FY1483" s="553"/>
    </row>
    <row r="1484" spans="1:181">
      <c r="E1484" s="392"/>
      <c r="F1484" s="371"/>
      <c r="G1484" s="371" t="s">
        <v>3008</v>
      </c>
      <c r="H1484" s="381" t="s">
        <v>2759</v>
      </c>
      <c r="I1484" s="392"/>
      <c r="J1484" s="561"/>
      <c r="K1484" s="392"/>
      <c r="L1484" s="286"/>
      <c r="M1484" s="286"/>
      <c r="O1484" s="275">
        <f t="shared" si="1330"/>
        <v>0</v>
      </c>
      <c r="P1484" s="275">
        <f t="shared" si="1330"/>
        <v>0</v>
      </c>
      <c r="Q1484" s="275">
        <f t="shared" si="1330"/>
        <v>0</v>
      </c>
      <c r="R1484" s="275">
        <f t="shared" si="1330"/>
        <v>0</v>
      </c>
      <c r="S1484" s="274">
        <f t="shared" si="1330"/>
        <v>0</v>
      </c>
      <c r="T1484" s="274">
        <f t="shared" si="1330"/>
        <v>0</v>
      </c>
      <c r="U1484" s="274">
        <f t="shared" si="1330"/>
        <v>0</v>
      </c>
      <c r="V1484" s="274">
        <f t="shared" si="1330"/>
        <v>0</v>
      </c>
      <c r="W1484" s="275">
        <f t="shared" si="1330"/>
        <v>0</v>
      </c>
      <c r="X1484" s="275">
        <f t="shared" si="1330"/>
        <v>0</v>
      </c>
      <c r="Y1484" s="275">
        <f t="shared" si="1330"/>
        <v>0</v>
      </c>
      <c r="Z1484" s="275">
        <f t="shared" si="1330"/>
        <v>0</v>
      </c>
      <c r="AA1484" s="274">
        <f t="shared" si="1330"/>
        <v>0</v>
      </c>
      <c r="AB1484" s="274">
        <f t="shared" si="1330"/>
        <v>0</v>
      </c>
      <c r="AC1484" s="274">
        <f t="shared" si="1330"/>
        <v>0</v>
      </c>
      <c r="AD1484" s="274">
        <f t="shared" si="1330"/>
        <v>0</v>
      </c>
      <c r="AE1484" s="275">
        <f t="shared" si="1330"/>
        <v>0</v>
      </c>
      <c r="AF1484" s="275">
        <f t="shared" si="1330"/>
        <v>0</v>
      </c>
      <c r="AG1484" s="275">
        <f t="shared" si="1330"/>
        <v>0</v>
      </c>
      <c r="AH1484" s="275">
        <f t="shared" si="1330"/>
        <v>0</v>
      </c>
      <c r="AI1484" s="274">
        <f t="shared" si="1330"/>
        <v>0</v>
      </c>
      <c r="AJ1484" s="274">
        <f t="shared" si="1330"/>
        <v>0</v>
      </c>
      <c r="AK1484" s="274">
        <f t="shared" si="1330"/>
        <v>0</v>
      </c>
      <c r="AL1484" s="274">
        <f t="shared" si="1330"/>
        <v>0</v>
      </c>
      <c r="AM1484" s="275">
        <f t="shared" si="1330"/>
        <v>6092</v>
      </c>
      <c r="AN1484" s="275">
        <f t="shared" si="1330"/>
        <v>8867</v>
      </c>
      <c r="AO1484" s="275">
        <f t="shared" si="1330"/>
        <v>9331</v>
      </c>
      <c r="AP1484" s="275">
        <f t="shared" si="1330"/>
        <v>9876</v>
      </c>
      <c r="AQ1484" s="274">
        <f t="shared" si="1330"/>
        <v>0</v>
      </c>
      <c r="AR1484" s="274">
        <f t="shared" si="1330"/>
        <v>0</v>
      </c>
      <c r="AS1484" s="274">
        <f t="shared" si="1330"/>
        <v>0</v>
      </c>
      <c r="AT1484" s="274">
        <f t="shared" si="1330"/>
        <v>0</v>
      </c>
      <c r="AU1484" s="275">
        <f t="shared" si="1330"/>
        <v>6055</v>
      </c>
      <c r="AV1484" s="275">
        <f t="shared" si="1330"/>
        <v>8725</v>
      </c>
      <c r="AW1484" s="275">
        <f t="shared" si="1330"/>
        <v>9217</v>
      </c>
      <c r="AX1484" s="275">
        <f t="shared" si="1330"/>
        <v>9730</v>
      </c>
      <c r="AY1484" s="274">
        <f t="shared" si="1330"/>
        <v>0</v>
      </c>
      <c r="AZ1484" s="274">
        <f t="shared" si="1330"/>
        <v>0</v>
      </c>
      <c r="BA1484" s="274">
        <f t="shared" si="1330"/>
        <v>0</v>
      </c>
      <c r="BB1484" s="274">
        <f t="shared" si="1330"/>
        <v>0</v>
      </c>
      <c r="BC1484" s="275">
        <f t="shared" si="1330"/>
        <v>37</v>
      </c>
      <c r="BD1484" s="275">
        <f t="shared" si="1218"/>
        <v>142</v>
      </c>
      <c r="BE1484" s="275">
        <f t="shared" si="1218"/>
        <v>114</v>
      </c>
      <c r="BF1484" s="275">
        <f t="shared" si="1218"/>
        <v>146</v>
      </c>
      <c r="BG1484" s="274">
        <f t="shared" si="1218"/>
        <v>0</v>
      </c>
      <c r="BH1484" s="274">
        <f t="shared" si="1218"/>
        <v>0</v>
      </c>
      <c r="BI1484" s="274">
        <f t="shared" si="1218"/>
        <v>0</v>
      </c>
      <c r="BJ1484" s="274">
        <f t="shared" si="1218"/>
        <v>0</v>
      </c>
      <c r="BK1484" s="275">
        <f t="shared" si="1331"/>
        <v>0</v>
      </c>
      <c r="BL1484" s="275">
        <f t="shared" si="1331"/>
        <v>0</v>
      </c>
      <c r="BM1484" s="275">
        <f t="shared" si="1331"/>
        <v>0</v>
      </c>
      <c r="BN1484" s="275">
        <f t="shared" si="1331"/>
        <v>0</v>
      </c>
      <c r="BO1484" s="274">
        <f t="shared" si="1331"/>
        <v>0</v>
      </c>
      <c r="BP1484" s="274">
        <f t="shared" si="1331"/>
        <v>0</v>
      </c>
      <c r="BQ1484" s="274">
        <f t="shared" si="1331"/>
        <v>0</v>
      </c>
      <c r="BR1484" s="274">
        <f t="shared" si="1331"/>
        <v>0</v>
      </c>
      <c r="BS1484" s="275">
        <f t="shared" si="1331"/>
        <v>0</v>
      </c>
      <c r="BT1484" s="275">
        <f t="shared" si="1331"/>
        <v>0</v>
      </c>
      <c r="BU1484" s="275">
        <f t="shared" si="1331"/>
        <v>0</v>
      </c>
      <c r="BV1484" s="275">
        <f t="shared" si="1331"/>
        <v>0</v>
      </c>
      <c r="BW1484" s="274">
        <f t="shared" si="1331"/>
        <v>0</v>
      </c>
      <c r="BX1484" s="274">
        <f t="shared" si="1331"/>
        <v>0</v>
      </c>
      <c r="BY1484" s="274">
        <f t="shared" si="1331"/>
        <v>0</v>
      </c>
      <c r="BZ1484" s="274">
        <f t="shared" si="1331"/>
        <v>0</v>
      </c>
      <c r="CA1484" s="275">
        <f t="shared" si="1331"/>
        <v>0</v>
      </c>
      <c r="CB1484" s="275">
        <f t="shared" si="1331"/>
        <v>0</v>
      </c>
      <c r="CC1484" s="275">
        <f t="shared" si="1331"/>
        <v>0</v>
      </c>
      <c r="CD1484" s="275">
        <f t="shared" si="1331"/>
        <v>0</v>
      </c>
      <c r="CE1484" s="274">
        <f t="shared" si="1331"/>
        <v>0</v>
      </c>
      <c r="CF1484" s="274">
        <f t="shared" si="1331"/>
        <v>0</v>
      </c>
      <c r="CG1484" s="274">
        <f t="shared" si="1331"/>
        <v>0</v>
      </c>
      <c r="CH1484" s="274">
        <f t="shared" si="1331"/>
        <v>0</v>
      </c>
      <c r="CI1484" s="562"/>
      <c r="CJ1484" s="275">
        <f t="shared" si="1332"/>
        <v>37</v>
      </c>
      <c r="CK1484" s="275">
        <f t="shared" si="1332"/>
        <v>68</v>
      </c>
      <c r="CL1484" s="275">
        <f t="shared" si="1332"/>
        <v>258</v>
      </c>
      <c r="CM1484" s="275">
        <f t="shared" si="1332"/>
        <v>409</v>
      </c>
      <c r="CN1484" s="274">
        <f t="shared" si="1332"/>
        <v>0</v>
      </c>
      <c r="CO1484" s="274">
        <f t="shared" si="1332"/>
        <v>0</v>
      </c>
      <c r="CP1484" s="274">
        <f t="shared" si="1332"/>
        <v>0</v>
      </c>
      <c r="CQ1484" s="274">
        <f t="shared" si="1332"/>
        <v>0</v>
      </c>
      <c r="CR1484" s="275">
        <f t="shared" si="1332"/>
        <v>0</v>
      </c>
      <c r="CS1484" s="275">
        <f t="shared" si="1332"/>
        <v>0</v>
      </c>
      <c r="CT1484" s="275">
        <f t="shared" si="1332"/>
        <v>0</v>
      </c>
      <c r="CU1484" s="275">
        <f t="shared" si="1332"/>
        <v>0</v>
      </c>
      <c r="CV1484" s="274">
        <f t="shared" si="1332"/>
        <v>0</v>
      </c>
      <c r="CW1484" s="274">
        <f t="shared" si="1332"/>
        <v>0</v>
      </c>
      <c r="CX1484" s="274">
        <f t="shared" si="1332"/>
        <v>0</v>
      </c>
      <c r="CY1484" s="274">
        <f t="shared" si="1332"/>
        <v>0</v>
      </c>
      <c r="CZ1484" s="275">
        <f t="shared" si="1332"/>
        <v>0</v>
      </c>
      <c r="DA1484" s="275">
        <f t="shared" si="1332"/>
        <v>0</v>
      </c>
      <c r="DB1484" s="275">
        <f t="shared" si="1332"/>
        <v>0</v>
      </c>
      <c r="DC1484" s="275">
        <f t="shared" si="1332"/>
        <v>0</v>
      </c>
      <c r="DD1484" s="274">
        <f t="shared" si="1332"/>
        <v>0</v>
      </c>
      <c r="DE1484" s="274">
        <f t="shared" si="1332"/>
        <v>0</v>
      </c>
      <c r="DF1484" s="274">
        <f t="shared" si="1332"/>
        <v>0</v>
      </c>
      <c r="DG1484" s="274">
        <f t="shared" si="1332"/>
        <v>0</v>
      </c>
      <c r="DH1484" s="275">
        <f t="shared" si="1332"/>
        <v>37</v>
      </c>
      <c r="DI1484" s="275">
        <f t="shared" si="1332"/>
        <v>68</v>
      </c>
      <c r="DJ1484" s="275">
        <f t="shared" si="1332"/>
        <v>258</v>
      </c>
      <c r="DK1484" s="275">
        <f t="shared" si="1332"/>
        <v>409</v>
      </c>
      <c r="DL1484" s="274">
        <f t="shared" si="1332"/>
        <v>0</v>
      </c>
      <c r="DM1484" s="274">
        <f t="shared" si="1332"/>
        <v>0</v>
      </c>
      <c r="DN1484" s="274">
        <f t="shared" si="1332"/>
        <v>0</v>
      </c>
      <c r="DO1484" s="274">
        <f t="shared" si="1332"/>
        <v>0</v>
      </c>
      <c r="DP1484" s="275">
        <f t="shared" si="1332"/>
        <v>0</v>
      </c>
      <c r="DQ1484" s="275">
        <f t="shared" si="1332"/>
        <v>74</v>
      </c>
      <c r="DR1484" s="275">
        <f t="shared" si="1332"/>
        <v>-144</v>
      </c>
      <c r="DS1484" s="275">
        <f t="shared" si="1332"/>
        <v>-263</v>
      </c>
      <c r="DT1484" s="274">
        <f t="shared" si="1332"/>
        <v>0</v>
      </c>
      <c r="DU1484" s="274">
        <f t="shared" si="1332"/>
        <v>0</v>
      </c>
      <c r="DV1484" s="274">
        <f t="shared" si="1332"/>
        <v>0</v>
      </c>
      <c r="DW1484" s="274">
        <f t="shared" si="1332"/>
        <v>0</v>
      </c>
      <c r="DX1484" s="615">
        <f t="shared" si="1333"/>
        <v>0</v>
      </c>
      <c r="DY1484" s="615">
        <f t="shared" si="1333"/>
        <v>0</v>
      </c>
      <c r="DZ1484" s="615">
        <f t="shared" si="1333"/>
        <v>0</v>
      </c>
      <c r="EA1484" s="615">
        <f t="shared" si="1333"/>
        <v>0</v>
      </c>
      <c r="EB1484" s="616">
        <f t="shared" si="1333"/>
        <v>0</v>
      </c>
      <c r="EC1484" s="616">
        <f t="shared" si="1148"/>
        <v>0</v>
      </c>
      <c r="ED1484" s="616">
        <f t="shared" si="1148"/>
        <v>0</v>
      </c>
      <c r="EE1484" s="616">
        <f t="shared" si="1148"/>
        <v>0</v>
      </c>
      <c r="EF1484" s="553"/>
      <c r="EG1484" s="275">
        <f t="shared" si="1334"/>
        <v>0</v>
      </c>
      <c r="EH1484" s="275">
        <f t="shared" si="1334"/>
        <v>0</v>
      </c>
      <c r="EI1484" s="275">
        <f t="shared" si="1334"/>
        <v>0</v>
      </c>
      <c r="EJ1484" s="275">
        <f t="shared" si="1334"/>
        <v>0</v>
      </c>
      <c r="EK1484" s="275">
        <f t="shared" si="1334"/>
        <v>0</v>
      </c>
      <c r="EL1484" s="275">
        <f t="shared" si="1334"/>
        <v>0</v>
      </c>
      <c r="EM1484" s="275">
        <f t="shared" si="1334"/>
        <v>0</v>
      </c>
      <c r="EN1484" s="617">
        <f t="shared" si="1275"/>
        <v>0</v>
      </c>
      <c r="EO1484" s="275">
        <f t="shared" si="1276"/>
        <v>0</v>
      </c>
      <c r="EP1484" s="617">
        <f t="shared" si="1277"/>
        <v>0</v>
      </c>
      <c r="EQ1484" s="275">
        <f t="shared" si="1278"/>
        <v>0</v>
      </c>
      <c r="ER1484" s="275">
        <f t="shared" si="1279"/>
        <v>0</v>
      </c>
      <c r="ES1484" s="618"/>
      <c r="ET1484" s="274">
        <f t="shared" si="1335"/>
        <v>0</v>
      </c>
      <c r="EU1484" s="274">
        <f t="shared" si="1335"/>
        <v>0</v>
      </c>
      <c r="EV1484" s="274">
        <f t="shared" si="1335"/>
        <v>0</v>
      </c>
      <c r="EW1484" s="274">
        <f t="shared" si="1335"/>
        <v>0</v>
      </c>
      <c r="EX1484" s="274">
        <f t="shared" si="1335"/>
        <v>0</v>
      </c>
      <c r="EY1484" s="274">
        <f t="shared" si="1335"/>
        <v>0</v>
      </c>
      <c r="EZ1484" s="274">
        <f t="shared" si="1335"/>
        <v>0</v>
      </c>
      <c r="FA1484" s="619">
        <f t="shared" si="1224"/>
        <v>0</v>
      </c>
      <c r="FB1484" s="620">
        <f t="shared" si="1225"/>
        <v>0</v>
      </c>
      <c r="FC1484" s="619">
        <f t="shared" si="1226"/>
        <v>0</v>
      </c>
      <c r="FD1484" s="274">
        <f t="shared" si="1227"/>
        <v>0</v>
      </c>
      <c r="FE1484" s="274">
        <f t="shared" si="1228"/>
        <v>0</v>
      </c>
      <c r="FF1484" s="274">
        <f t="shared" si="1336"/>
        <v>0</v>
      </c>
      <c r="FG1484" s="620">
        <f t="shared" si="1303"/>
        <v>0</v>
      </c>
      <c r="FH1484" s="274">
        <f t="shared" si="1337"/>
        <v>0</v>
      </c>
      <c r="FI1484" s="274">
        <f t="shared" si="1337"/>
        <v>0</v>
      </c>
      <c r="FJ1484" s="274">
        <f t="shared" si="1337"/>
        <v>0</v>
      </c>
      <c r="FK1484" s="274">
        <f t="shared" si="1229"/>
        <v>0</v>
      </c>
      <c r="FL1484" s="274">
        <f t="shared" si="1338"/>
        <v>0</v>
      </c>
      <c r="FM1484" s="274">
        <f t="shared" si="1230"/>
        <v>0</v>
      </c>
      <c r="FN1484" s="553"/>
      <c r="FO1484" s="413">
        <v>0</v>
      </c>
      <c r="FP1484" s="413">
        <v>0</v>
      </c>
      <c r="FQ1484" s="413">
        <v>0</v>
      </c>
      <c r="FR1484" s="413">
        <v>0</v>
      </c>
      <c r="FS1484" s="413">
        <f t="shared" si="1236"/>
        <v>0</v>
      </c>
      <c r="FT1484" s="413">
        <f t="shared" si="1236"/>
        <v>0</v>
      </c>
      <c r="FU1484" s="413">
        <f t="shared" si="1236"/>
        <v>0</v>
      </c>
      <c r="FV1484" s="413">
        <f t="shared" si="1236"/>
        <v>0</v>
      </c>
      <c r="FW1484" s="553"/>
      <c r="FX1484" s="553"/>
      <c r="FY1484" s="553"/>
    </row>
    <row r="1485" spans="1:181">
      <c r="E1485" s="392"/>
      <c r="F1485" s="371"/>
      <c r="G1485" s="371" t="s">
        <v>3009</v>
      </c>
      <c r="H1485" s="381" t="s">
        <v>3010</v>
      </c>
      <c r="I1485" s="392"/>
      <c r="J1485" s="561"/>
      <c r="K1485" s="392"/>
      <c r="L1485" s="286"/>
      <c r="M1485" s="286"/>
      <c r="O1485" s="275">
        <f t="shared" si="1330"/>
        <v>0</v>
      </c>
      <c r="P1485" s="275">
        <f t="shared" si="1330"/>
        <v>0</v>
      </c>
      <c r="Q1485" s="275">
        <f t="shared" si="1330"/>
        <v>0</v>
      </c>
      <c r="R1485" s="275">
        <f t="shared" si="1330"/>
        <v>0</v>
      </c>
      <c r="S1485" s="274">
        <f t="shared" si="1330"/>
        <v>0</v>
      </c>
      <c r="T1485" s="274">
        <f t="shared" si="1330"/>
        <v>0</v>
      </c>
      <c r="U1485" s="274">
        <f t="shared" si="1330"/>
        <v>0</v>
      </c>
      <c r="V1485" s="274">
        <f t="shared" si="1330"/>
        <v>0</v>
      </c>
      <c r="W1485" s="275">
        <f t="shared" si="1330"/>
        <v>0</v>
      </c>
      <c r="X1485" s="275">
        <f t="shared" si="1330"/>
        <v>0</v>
      </c>
      <c r="Y1485" s="275">
        <f t="shared" si="1330"/>
        <v>0</v>
      </c>
      <c r="Z1485" s="275">
        <f t="shared" si="1330"/>
        <v>0</v>
      </c>
      <c r="AA1485" s="274">
        <f t="shared" si="1330"/>
        <v>0</v>
      </c>
      <c r="AB1485" s="274">
        <f t="shared" si="1330"/>
        <v>0</v>
      </c>
      <c r="AC1485" s="274">
        <f t="shared" si="1330"/>
        <v>0</v>
      </c>
      <c r="AD1485" s="274">
        <f t="shared" si="1330"/>
        <v>0</v>
      </c>
      <c r="AE1485" s="275">
        <f t="shared" si="1330"/>
        <v>0</v>
      </c>
      <c r="AF1485" s="275">
        <f t="shared" si="1330"/>
        <v>0</v>
      </c>
      <c r="AG1485" s="275">
        <f t="shared" si="1330"/>
        <v>0</v>
      </c>
      <c r="AH1485" s="275">
        <f t="shared" si="1330"/>
        <v>0</v>
      </c>
      <c r="AI1485" s="274">
        <f t="shared" si="1330"/>
        <v>0</v>
      </c>
      <c r="AJ1485" s="274">
        <f t="shared" si="1330"/>
        <v>0</v>
      </c>
      <c r="AK1485" s="274">
        <f t="shared" si="1330"/>
        <v>0</v>
      </c>
      <c r="AL1485" s="274">
        <f t="shared" si="1330"/>
        <v>0</v>
      </c>
      <c r="AM1485" s="275">
        <f t="shared" si="1330"/>
        <v>7013</v>
      </c>
      <c r="AN1485" s="275">
        <f t="shared" si="1330"/>
        <v>10327</v>
      </c>
      <c r="AO1485" s="275">
        <f t="shared" si="1330"/>
        <v>10321</v>
      </c>
      <c r="AP1485" s="275">
        <f t="shared" si="1330"/>
        <v>10768</v>
      </c>
      <c r="AQ1485" s="274">
        <f t="shared" si="1330"/>
        <v>0</v>
      </c>
      <c r="AR1485" s="274">
        <f t="shared" si="1330"/>
        <v>0</v>
      </c>
      <c r="AS1485" s="274">
        <f t="shared" si="1330"/>
        <v>0</v>
      </c>
      <c r="AT1485" s="274">
        <f t="shared" si="1330"/>
        <v>0</v>
      </c>
      <c r="AU1485" s="275">
        <f t="shared" si="1330"/>
        <v>6837</v>
      </c>
      <c r="AV1485" s="275">
        <f t="shared" si="1330"/>
        <v>10204</v>
      </c>
      <c r="AW1485" s="275">
        <f t="shared" si="1330"/>
        <v>10230</v>
      </c>
      <c r="AX1485" s="275">
        <f t="shared" si="1330"/>
        <v>10629</v>
      </c>
      <c r="AY1485" s="274">
        <f t="shared" si="1330"/>
        <v>0</v>
      </c>
      <c r="AZ1485" s="274">
        <f t="shared" si="1330"/>
        <v>0</v>
      </c>
      <c r="BA1485" s="274">
        <f t="shared" si="1330"/>
        <v>0</v>
      </c>
      <c r="BB1485" s="274">
        <f t="shared" si="1330"/>
        <v>0</v>
      </c>
      <c r="BC1485" s="275">
        <f t="shared" si="1330"/>
        <v>176</v>
      </c>
      <c r="BD1485" s="275">
        <f t="shared" si="1218"/>
        <v>123</v>
      </c>
      <c r="BE1485" s="275">
        <f t="shared" si="1218"/>
        <v>91</v>
      </c>
      <c r="BF1485" s="275">
        <f t="shared" si="1218"/>
        <v>139</v>
      </c>
      <c r="BG1485" s="274">
        <f t="shared" si="1218"/>
        <v>0</v>
      </c>
      <c r="BH1485" s="274">
        <f t="shared" si="1218"/>
        <v>0</v>
      </c>
      <c r="BI1485" s="274">
        <f t="shared" si="1218"/>
        <v>0</v>
      </c>
      <c r="BJ1485" s="274">
        <f t="shared" si="1218"/>
        <v>0</v>
      </c>
      <c r="BK1485" s="275">
        <f t="shared" si="1331"/>
        <v>0</v>
      </c>
      <c r="BL1485" s="275">
        <f t="shared" si="1331"/>
        <v>0</v>
      </c>
      <c r="BM1485" s="275">
        <f t="shared" si="1331"/>
        <v>0</v>
      </c>
      <c r="BN1485" s="275">
        <f t="shared" si="1331"/>
        <v>0</v>
      </c>
      <c r="BO1485" s="274">
        <f t="shared" si="1331"/>
        <v>0</v>
      </c>
      <c r="BP1485" s="274">
        <f t="shared" si="1331"/>
        <v>0</v>
      </c>
      <c r="BQ1485" s="274">
        <f t="shared" si="1331"/>
        <v>0</v>
      </c>
      <c r="BR1485" s="274">
        <f t="shared" si="1331"/>
        <v>0</v>
      </c>
      <c r="BS1485" s="275">
        <f t="shared" si="1331"/>
        <v>0</v>
      </c>
      <c r="BT1485" s="275">
        <f t="shared" si="1331"/>
        <v>0</v>
      </c>
      <c r="BU1485" s="275">
        <f t="shared" si="1331"/>
        <v>0</v>
      </c>
      <c r="BV1485" s="275">
        <f t="shared" si="1331"/>
        <v>0</v>
      </c>
      <c r="BW1485" s="274">
        <f t="shared" si="1331"/>
        <v>0</v>
      </c>
      <c r="BX1485" s="274">
        <f t="shared" si="1331"/>
        <v>0</v>
      </c>
      <c r="BY1485" s="274">
        <f t="shared" si="1331"/>
        <v>0</v>
      </c>
      <c r="BZ1485" s="274">
        <f t="shared" si="1331"/>
        <v>0</v>
      </c>
      <c r="CA1485" s="275">
        <f t="shared" si="1331"/>
        <v>0</v>
      </c>
      <c r="CB1485" s="275">
        <f t="shared" si="1331"/>
        <v>0</v>
      </c>
      <c r="CC1485" s="275">
        <f t="shared" si="1331"/>
        <v>0</v>
      </c>
      <c r="CD1485" s="275">
        <f t="shared" si="1331"/>
        <v>0</v>
      </c>
      <c r="CE1485" s="274">
        <f t="shared" si="1331"/>
        <v>0</v>
      </c>
      <c r="CF1485" s="274">
        <f t="shared" si="1331"/>
        <v>0</v>
      </c>
      <c r="CG1485" s="274">
        <f t="shared" si="1331"/>
        <v>0</v>
      </c>
      <c r="CH1485" s="274">
        <f t="shared" si="1331"/>
        <v>0</v>
      </c>
      <c r="CI1485" s="562"/>
      <c r="CJ1485" s="275">
        <f t="shared" si="1332"/>
        <v>176</v>
      </c>
      <c r="CK1485" s="275">
        <f t="shared" si="1332"/>
        <v>193</v>
      </c>
      <c r="CL1485" s="275">
        <f t="shared" si="1332"/>
        <v>377</v>
      </c>
      <c r="CM1485" s="275">
        <f t="shared" si="1332"/>
        <v>403</v>
      </c>
      <c r="CN1485" s="274">
        <f t="shared" si="1332"/>
        <v>0</v>
      </c>
      <c r="CO1485" s="274">
        <f t="shared" si="1332"/>
        <v>0</v>
      </c>
      <c r="CP1485" s="274">
        <f t="shared" si="1332"/>
        <v>0</v>
      </c>
      <c r="CQ1485" s="274">
        <f t="shared" si="1332"/>
        <v>0</v>
      </c>
      <c r="CR1485" s="275">
        <f t="shared" si="1332"/>
        <v>0</v>
      </c>
      <c r="CS1485" s="275">
        <f t="shared" si="1332"/>
        <v>0</v>
      </c>
      <c r="CT1485" s="275">
        <f t="shared" si="1332"/>
        <v>0</v>
      </c>
      <c r="CU1485" s="275">
        <f t="shared" si="1332"/>
        <v>0</v>
      </c>
      <c r="CV1485" s="274">
        <f t="shared" si="1332"/>
        <v>0</v>
      </c>
      <c r="CW1485" s="274">
        <f t="shared" si="1332"/>
        <v>0</v>
      </c>
      <c r="CX1485" s="274">
        <f t="shared" si="1332"/>
        <v>0</v>
      </c>
      <c r="CY1485" s="274">
        <f t="shared" si="1332"/>
        <v>0</v>
      </c>
      <c r="CZ1485" s="275">
        <f t="shared" si="1332"/>
        <v>0</v>
      </c>
      <c r="DA1485" s="275">
        <f t="shared" si="1332"/>
        <v>0</v>
      </c>
      <c r="DB1485" s="275">
        <f t="shared" si="1332"/>
        <v>0</v>
      </c>
      <c r="DC1485" s="275">
        <f t="shared" si="1332"/>
        <v>0</v>
      </c>
      <c r="DD1485" s="274">
        <f t="shared" si="1332"/>
        <v>0</v>
      </c>
      <c r="DE1485" s="274">
        <f t="shared" si="1332"/>
        <v>0</v>
      </c>
      <c r="DF1485" s="274">
        <f t="shared" si="1332"/>
        <v>0</v>
      </c>
      <c r="DG1485" s="274">
        <f t="shared" si="1332"/>
        <v>0</v>
      </c>
      <c r="DH1485" s="275">
        <f t="shared" si="1332"/>
        <v>176</v>
      </c>
      <c r="DI1485" s="275">
        <f t="shared" si="1332"/>
        <v>193</v>
      </c>
      <c r="DJ1485" s="275">
        <f t="shared" si="1332"/>
        <v>377</v>
      </c>
      <c r="DK1485" s="275">
        <f t="shared" si="1332"/>
        <v>403</v>
      </c>
      <c r="DL1485" s="274">
        <f t="shared" si="1332"/>
        <v>0</v>
      </c>
      <c r="DM1485" s="274">
        <f t="shared" si="1332"/>
        <v>0</v>
      </c>
      <c r="DN1485" s="274">
        <f t="shared" si="1332"/>
        <v>0</v>
      </c>
      <c r="DO1485" s="274">
        <f t="shared" si="1332"/>
        <v>0</v>
      </c>
      <c r="DP1485" s="275">
        <f t="shared" si="1332"/>
        <v>0</v>
      </c>
      <c r="DQ1485" s="275">
        <f t="shared" si="1332"/>
        <v>-70</v>
      </c>
      <c r="DR1485" s="275">
        <f t="shared" si="1332"/>
        <v>-286</v>
      </c>
      <c r="DS1485" s="275">
        <f t="shared" si="1332"/>
        <v>-264</v>
      </c>
      <c r="DT1485" s="274">
        <f t="shared" si="1332"/>
        <v>0</v>
      </c>
      <c r="DU1485" s="274">
        <f t="shared" si="1332"/>
        <v>0</v>
      </c>
      <c r="DV1485" s="274">
        <f t="shared" si="1332"/>
        <v>0</v>
      </c>
      <c r="DW1485" s="274">
        <f t="shared" si="1332"/>
        <v>0</v>
      </c>
      <c r="DX1485" s="615">
        <f t="shared" si="1333"/>
        <v>0</v>
      </c>
      <c r="DY1485" s="615">
        <f t="shared" si="1333"/>
        <v>0</v>
      </c>
      <c r="DZ1485" s="615">
        <f t="shared" si="1333"/>
        <v>0</v>
      </c>
      <c r="EA1485" s="615">
        <f t="shared" si="1333"/>
        <v>0</v>
      </c>
      <c r="EB1485" s="616">
        <f t="shared" si="1333"/>
        <v>0</v>
      </c>
      <c r="EC1485" s="616">
        <f t="shared" si="1148"/>
        <v>0</v>
      </c>
      <c r="ED1485" s="616">
        <f t="shared" si="1148"/>
        <v>0</v>
      </c>
      <c r="EE1485" s="616">
        <f t="shared" si="1148"/>
        <v>0</v>
      </c>
      <c r="EF1485" s="553"/>
      <c r="EG1485" s="275">
        <f t="shared" si="1334"/>
        <v>0</v>
      </c>
      <c r="EH1485" s="275">
        <f t="shared" si="1334"/>
        <v>0</v>
      </c>
      <c r="EI1485" s="275">
        <f t="shared" si="1334"/>
        <v>0</v>
      </c>
      <c r="EJ1485" s="275">
        <f t="shared" si="1334"/>
        <v>0</v>
      </c>
      <c r="EK1485" s="275">
        <f t="shared" si="1334"/>
        <v>0</v>
      </c>
      <c r="EL1485" s="275">
        <f t="shared" si="1334"/>
        <v>0</v>
      </c>
      <c r="EM1485" s="275">
        <f t="shared" si="1334"/>
        <v>0</v>
      </c>
      <c r="EN1485" s="617">
        <f t="shared" si="1275"/>
        <v>0</v>
      </c>
      <c r="EO1485" s="275">
        <f t="shared" si="1276"/>
        <v>0</v>
      </c>
      <c r="EP1485" s="617">
        <f t="shared" si="1277"/>
        <v>0</v>
      </c>
      <c r="EQ1485" s="275">
        <f t="shared" si="1278"/>
        <v>0</v>
      </c>
      <c r="ER1485" s="275">
        <f t="shared" si="1279"/>
        <v>0</v>
      </c>
      <c r="ES1485" s="618"/>
      <c r="ET1485" s="274">
        <f t="shared" si="1335"/>
        <v>0</v>
      </c>
      <c r="EU1485" s="274">
        <f t="shared" si="1335"/>
        <v>0</v>
      </c>
      <c r="EV1485" s="274">
        <f t="shared" si="1335"/>
        <v>0</v>
      </c>
      <c r="EW1485" s="274">
        <f t="shared" si="1335"/>
        <v>0</v>
      </c>
      <c r="EX1485" s="274">
        <f t="shared" si="1335"/>
        <v>0</v>
      </c>
      <c r="EY1485" s="274">
        <f t="shared" si="1335"/>
        <v>0</v>
      </c>
      <c r="EZ1485" s="274">
        <f t="shared" si="1335"/>
        <v>0</v>
      </c>
      <c r="FA1485" s="619">
        <f t="shared" si="1224"/>
        <v>0</v>
      </c>
      <c r="FB1485" s="620">
        <f t="shared" si="1225"/>
        <v>0</v>
      </c>
      <c r="FC1485" s="619">
        <f t="shared" si="1226"/>
        <v>0</v>
      </c>
      <c r="FD1485" s="274">
        <f t="shared" si="1227"/>
        <v>0</v>
      </c>
      <c r="FE1485" s="274">
        <f t="shared" si="1228"/>
        <v>0</v>
      </c>
      <c r="FF1485" s="274">
        <f t="shared" si="1336"/>
        <v>0</v>
      </c>
      <c r="FG1485" s="620">
        <f t="shared" si="1303"/>
        <v>0</v>
      </c>
      <c r="FH1485" s="274">
        <f t="shared" si="1337"/>
        <v>0</v>
      </c>
      <c r="FI1485" s="274">
        <f t="shared" si="1337"/>
        <v>0</v>
      </c>
      <c r="FJ1485" s="274">
        <f t="shared" si="1337"/>
        <v>0</v>
      </c>
      <c r="FK1485" s="274">
        <f t="shared" si="1229"/>
        <v>0</v>
      </c>
      <c r="FL1485" s="274">
        <f t="shared" si="1338"/>
        <v>0</v>
      </c>
      <c r="FM1485" s="274">
        <f t="shared" si="1230"/>
        <v>0</v>
      </c>
      <c r="FN1485" s="553"/>
      <c r="FO1485" s="413">
        <v>0</v>
      </c>
      <c r="FP1485" s="413">
        <v>0</v>
      </c>
      <c r="FQ1485" s="413">
        <v>0</v>
      </c>
      <c r="FR1485" s="413">
        <v>0</v>
      </c>
      <c r="FS1485" s="413">
        <f t="shared" si="1236"/>
        <v>0</v>
      </c>
      <c r="FT1485" s="413">
        <f t="shared" si="1236"/>
        <v>0</v>
      </c>
      <c r="FU1485" s="413">
        <f t="shared" si="1236"/>
        <v>0</v>
      </c>
      <c r="FV1485" s="413">
        <f t="shared" si="1236"/>
        <v>0</v>
      </c>
      <c r="FW1485" s="553"/>
      <c r="FX1485" s="553"/>
      <c r="FY1485" s="553"/>
    </row>
    <row r="1486" spans="1:181">
      <c r="E1486" s="392"/>
      <c r="F1486" s="371"/>
      <c r="G1486" s="371" t="s">
        <v>3011</v>
      </c>
      <c r="H1486" s="381" t="s">
        <v>3012</v>
      </c>
      <c r="I1486" s="392"/>
      <c r="J1486" s="561"/>
      <c r="K1486" s="392"/>
      <c r="L1486" s="286"/>
      <c r="M1486" s="286"/>
      <c r="O1486" s="275">
        <f t="shared" si="1330"/>
        <v>0</v>
      </c>
      <c r="P1486" s="275">
        <f t="shared" si="1330"/>
        <v>0</v>
      </c>
      <c r="Q1486" s="275">
        <f t="shared" si="1330"/>
        <v>0</v>
      </c>
      <c r="R1486" s="275">
        <f t="shared" si="1330"/>
        <v>0</v>
      </c>
      <c r="S1486" s="274">
        <f t="shared" si="1330"/>
        <v>0</v>
      </c>
      <c r="T1486" s="274">
        <f t="shared" si="1330"/>
        <v>0</v>
      </c>
      <c r="U1486" s="274">
        <f t="shared" si="1330"/>
        <v>0</v>
      </c>
      <c r="V1486" s="274">
        <f t="shared" si="1330"/>
        <v>0</v>
      </c>
      <c r="W1486" s="275">
        <f t="shared" si="1330"/>
        <v>0</v>
      </c>
      <c r="X1486" s="275">
        <f t="shared" si="1330"/>
        <v>0</v>
      </c>
      <c r="Y1486" s="275">
        <f t="shared" si="1330"/>
        <v>0</v>
      </c>
      <c r="Z1486" s="275">
        <f t="shared" si="1330"/>
        <v>0</v>
      </c>
      <c r="AA1486" s="274">
        <f t="shared" si="1330"/>
        <v>0</v>
      </c>
      <c r="AB1486" s="274">
        <f t="shared" si="1330"/>
        <v>0</v>
      </c>
      <c r="AC1486" s="274">
        <f t="shared" si="1330"/>
        <v>0</v>
      </c>
      <c r="AD1486" s="274">
        <f t="shared" si="1330"/>
        <v>0</v>
      </c>
      <c r="AE1486" s="275">
        <f t="shared" si="1330"/>
        <v>0</v>
      </c>
      <c r="AF1486" s="275">
        <f t="shared" si="1330"/>
        <v>0</v>
      </c>
      <c r="AG1486" s="275">
        <f t="shared" si="1330"/>
        <v>0</v>
      </c>
      <c r="AH1486" s="275">
        <f t="shared" si="1330"/>
        <v>0</v>
      </c>
      <c r="AI1486" s="274">
        <f t="shared" si="1330"/>
        <v>0</v>
      </c>
      <c r="AJ1486" s="274">
        <f t="shared" si="1330"/>
        <v>0</v>
      </c>
      <c r="AK1486" s="274">
        <f t="shared" si="1330"/>
        <v>0</v>
      </c>
      <c r="AL1486" s="274">
        <f t="shared" si="1330"/>
        <v>0</v>
      </c>
      <c r="AM1486" s="275">
        <f t="shared" si="1330"/>
        <v>5537</v>
      </c>
      <c r="AN1486" s="275">
        <f t="shared" si="1330"/>
        <v>7412</v>
      </c>
      <c r="AO1486" s="275">
        <f t="shared" si="1330"/>
        <v>8046</v>
      </c>
      <c r="AP1486" s="275">
        <f t="shared" si="1330"/>
        <v>8601</v>
      </c>
      <c r="AQ1486" s="274">
        <f t="shared" si="1330"/>
        <v>0</v>
      </c>
      <c r="AR1486" s="274">
        <f t="shared" si="1330"/>
        <v>0</v>
      </c>
      <c r="AS1486" s="274">
        <f t="shared" si="1330"/>
        <v>0</v>
      </c>
      <c r="AT1486" s="274">
        <f t="shared" si="1330"/>
        <v>0</v>
      </c>
      <c r="AU1486" s="275">
        <f t="shared" si="1330"/>
        <v>4415</v>
      </c>
      <c r="AV1486" s="275">
        <f t="shared" si="1330"/>
        <v>4805</v>
      </c>
      <c r="AW1486" s="275">
        <f t="shared" si="1330"/>
        <v>5076</v>
      </c>
      <c r="AX1486" s="275">
        <f t="shared" si="1330"/>
        <v>5358</v>
      </c>
      <c r="AY1486" s="274">
        <f t="shared" si="1330"/>
        <v>0</v>
      </c>
      <c r="AZ1486" s="274">
        <f t="shared" si="1330"/>
        <v>0</v>
      </c>
      <c r="BA1486" s="274">
        <f t="shared" si="1330"/>
        <v>0</v>
      </c>
      <c r="BB1486" s="274">
        <f t="shared" si="1330"/>
        <v>0</v>
      </c>
      <c r="BC1486" s="275">
        <f t="shared" si="1330"/>
        <v>1122</v>
      </c>
      <c r="BD1486" s="275">
        <f t="shared" si="1218"/>
        <v>2607</v>
      </c>
      <c r="BE1486" s="275">
        <f t="shared" si="1218"/>
        <v>2970</v>
      </c>
      <c r="BF1486" s="275">
        <f t="shared" si="1218"/>
        <v>3243</v>
      </c>
      <c r="BG1486" s="274">
        <f t="shared" si="1218"/>
        <v>0</v>
      </c>
      <c r="BH1486" s="274">
        <f t="shared" si="1218"/>
        <v>0</v>
      </c>
      <c r="BI1486" s="274">
        <f t="shared" si="1218"/>
        <v>0</v>
      </c>
      <c r="BJ1486" s="274">
        <f t="shared" si="1218"/>
        <v>0</v>
      </c>
      <c r="BK1486" s="275">
        <f t="shared" si="1331"/>
        <v>0</v>
      </c>
      <c r="BL1486" s="275">
        <f t="shared" si="1331"/>
        <v>0</v>
      </c>
      <c r="BM1486" s="275">
        <f t="shared" si="1331"/>
        <v>0</v>
      </c>
      <c r="BN1486" s="275">
        <f t="shared" si="1331"/>
        <v>0</v>
      </c>
      <c r="BO1486" s="274">
        <f t="shared" si="1331"/>
        <v>0</v>
      </c>
      <c r="BP1486" s="274">
        <f t="shared" si="1331"/>
        <v>0</v>
      </c>
      <c r="BQ1486" s="274">
        <f t="shared" si="1331"/>
        <v>0</v>
      </c>
      <c r="BR1486" s="274">
        <f t="shared" si="1331"/>
        <v>0</v>
      </c>
      <c r="BS1486" s="275">
        <f t="shared" si="1331"/>
        <v>0</v>
      </c>
      <c r="BT1486" s="275">
        <f t="shared" si="1331"/>
        <v>0</v>
      </c>
      <c r="BU1486" s="275">
        <f t="shared" si="1331"/>
        <v>0</v>
      </c>
      <c r="BV1486" s="275">
        <f t="shared" si="1331"/>
        <v>0</v>
      </c>
      <c r="BW1486" s="274">
        <f t="shared" si="1331"/>
        <v>0</v>
      </c>
      <c r="BX1486" s="274">
        <f t="shared" si="1331"/>
        <v>0</v>
      </c>
      <c r="BY1486" s="274">
        <f t="shared" si="1331"/>
        <v>0</v>
      </c>
      <c r="BZ1486" s="274">
        <f t="shared" si="1331"/>
        <v>0</v>
      </c>
      <c r="CA1486" s="275">
        <f t="shared" si="1331"/>
        <v>0</v>
      </c>
      <c r="CB1486" s="275">
        <f t="shared" si="1331"/>
        <v>0</v>
      </c>
      <c r="CC1486" s="275">
        <f t="shared" si="1331"/>
        <v>0</v>
      </c>
      <c r="CD1486" s="275">
        <f t="shared" si="1331"/>
        <v>0</v>
      </c>
      <c r="CE1486" s="274">
        <f t="shared" si="1331"/>
        <v>0</v>
      </c>
      <c r="CF1486" s="274">
        <f t="shared" si="1331"/>
        <v>0</v>
      </c>
      <c r="CG1486" s="274">
        <f t="shared" si="1331"/>
        <v>0</v>
      </c>
      <c r="CH1486" s="274">
        <f t="shared" si="1331"/>
        <v>0</v>
      </c>
      <c r="CI1486" s="562"/>
      <c r="CJ1486" s="275">
        <f t="shared" si="1332"/>
        <v>1122</v>
      </c>
      <c r="CK1486" s="275">
        <f t="shared" si="1332"/>
        <v>2603</v>
      </c>
      <c r="CL1486" s="275">
        <f t="shared" si="1332"/>
        <v>3489</v>
      </c>
      <c r="CM1486" s="275">
        <f t="shared" si="1332"/>
        <v>3447</v>
      </c>
      <c r="CN1486" s="274">
        <f t="shared" si="1332"/>
        <v>0</v>
      </c>
      <c r="CO1486" s="274">
        <f t="shared" si="1332"/>
        <v>0</v>
      </c>
      <c r="CP1486" s="274">
        <f t="shared" si="1332"/>
        <v>0</v>
      </c>
      <c r="CQ1486" s="274">
        <f t="shared" si="1332"/>
        <v>0</v>
      </c>
      <c r="CR1486" s="275">
        <f t="shared" si="1332"/>
        <v>0</v>
      </c>
      <c r="CS1486" s="275">
        <f t="shared" si="1332"/>
        <v>0</v>
      </c>
      <c r="CT1486" s="275">
        <f t="shared" si="1332"/>
        <v>0</v>
      </c>
      <c r="CU1486" s="275">
        <f t="shared" si="1332"/>
        <v>0</v>
      </c>
      <c r="CV1486" s="274">
        <f t="shared" si="1332"/>
        <v>0</v>
      </c>
      <c r="CW1486" s="274">
        <f t="shared" si="1332"/>
        <v>0</v>
      </c>
      <c r="CX1486" s="274">
        <f t="shared" si="1332"/>
        <v>0</v>
      </c>
      <c r="CY1486" s="274">
        <f t="shared" si="1332"/>
        <v>0</v>
      </c>
      <c r="CZ1486" s="275">
        <f t="shared" si="1332"/>
        <v>0</v>
      </c>
      <c r="DA1486" s="275">
        <f t="shared" si="1332"/>
        <v>0</v>
      </c>
      <c r="DB1486" s="275">
        <f t="shared" si="1332"/>
        <v>0</v>
      </c>
      <c r="DC1486" s="275">
        <f t="shared" si="1332"/>
        <v>0</v>
      </c>
      <c r="DD1486" s="274">
        <f t="shared" si="1332"/>
        <v>0</v>
      </c>
      <c r="DE1486" s="274">
        <f t="shared" si="1332"/>
        <v>0</v>
      </c>
      <c r="DF1486" s="274">
        <f t="shared" si="1332"/>
        <v>0</v>
      </c>
      <c r="DG1486" s="274">
        <f t="shared" si="1332"/>
        <v>0</v>
      </c>
      <c r="DH1486" s="275">
        <f t="shared" si="1332"/>
        <v>1122</v>
      </c>
      <c r="DI1486" s="275">
        <f t="shared" si="1332"/>
        <v>2603</v>
      </c>
      <c r="DJ1486" s="275">
        <f t="shared" si="1332"/>
        <v>3489</v>
      </c>
      <c r="DK1486" s="275">
        <f t="shared" si="1332"/>
        <v>3447</v>
      </c>
      <c r="DL1486" s="274">
        <f t="shared" si="1332"/>
        <v>0</v>
      </c>
      <c r="DM1486" s="274">
        <f t="shared" si="1332"/>
        <v>0</v>
      </c>
      <c r="DN1486" s="274">
        <f t="shared" si="1332"/>
        <v>0</v>
      </c>
      <c r="DO1486" s="274">
        <f t="shared" si="1332"/>
        <v>0</v>
      </c>
      <c r="DP1486" s="275">
        <f t="shared" si="1332"/>
        <v>0</v>
      </c>
      <c r="DQ1486" s="275">
        <f t="shared" si="1332"/>
        <v>4</v>
      </c>
      <c r="DR1486" s="275">
        <f t="shared" si="1332"/>
        <v>-519</v>
      </c>
      <c r="DS1486" s="275">
        <f t="shared" si="1332"/>
        <v>-204</v>
      </c>
      <c r="DT1486" s="274">
        <f t="shared" si="1332"/>
        <v>0</v>
      </c>
      <c r="DU1486" s="274">
        <f t="shared" si="1332"/>
        <v>0</v>
      </c>
      <c r="DV1486" s="274">
        <f t="shared" si="1332"/>
        <v>0</v>
      </c>
      <c r="DW1486" s="274">
        <f t="shared" si="1332"/>
        <v>0</v>
      </c>
      <c r="DX1486" s="615">
        <f t="shared" si="1333"/>
        <v>0</v>
      </c>
      <c r="DY1486" s="615">
        <f t="shared" si="1333"/>
        <v>0</v>
      </c>
      <c r="DZ1486" s="615">
        <f t="shared" si="1333"/>
        <v>0</v>
      </c>
      <c r="EA1486" s="615">
        <f t="shared" si="1333"/>
        <v>0</v>
      </c>
      <c r="EB1486" s="616">
        <f t="shared" si="1333"/>
        <v>0</v>
      </c>
      <c r="EC1486" s="616">
        <f t="shared" si="1148"/>
        <v>0</v>
      </c>
      <c r="ED1486" s="616">
        <f t="shared" si="1148"/>
        <v>0</v>
      </c>
      <c r="EE1486" s="616">
        <f t="shared" si="1148"/>
        <v>0</v>
      </c>
      <c r="EF1486" s="553"/>
      <c r="EG1486" s="275">
        <f t="shared" si="1334"/>
        <v>0</v>
      </c>
      <c r="EH1486" s="275">
        <f t="shared" si="1334"/>
        <v>0</v>
      </c>
      <c r="EI1486" s="275">
        <f t="shared" si="1334"/>
        <v>0</v>
      </c>
      <c r="EJ1486" s="275">
        <f t="shared" si="1334"/>
        <v>0</v>
      </c>
      <c r="EK1486" s="275">
        <f t="shared" si="1334"/>
        <v>0</v>
      </c>
      <c r="EL1486" s="275">
        <f t="shared" si="1334"/>
        <v>0</v>
      </c>
      <c r="EM1486" s="275">
        <f t="shared" si="1334"/>
        <v>0</v>
      </c>
      <c r="EN1486" s="617">
        <f t="shared" si="1275"/>
        <v>0</v>
      </c>
      <c r="EO1486" s="275">
        <f t="shared" si="1276"/>
        <v>0</v>
      </c>
      <c r="EP1486" s="617">
        <f t="shared" si="1277"/>
        <v>0</v>
      </c>
      <c r="EQ1486" s="275">
        <f t="shared" si="1278"/>
        <v>0</v>
      </c>
      <c r="ER1486" s="275">
        <f t="shared" si="1279"/>
        <v>0</v>
      </c>
      <c r="ES1486" s="618"/>
      <c r="ET1486" s="274">
        <f t="shared" si="1335"/>
        <v>0</v>
      </c>
      <c r="EU1486" s="274">
        <f t="shared" si="1335"/>
        <v>0</v>
      </c>
      <c r="EV1486" s="274">
        <f t="shared" si="1335"/>
        <v>0</v>
      </c>
      <c r="EW1486" s="274">
        <f t="shared" si="1335"/>
        <v>0</v>
      </c>
      <c r="EX1486" s="274">
        <f t="shared" si="1335"/>
        <v>0</v>
      </c>
      <c r="EY1486" s="274">
        <f t="shared" si="1335"/>
        <v>0</v>
      </c>
      <c r="EZ1486" s="274">
        <f t="shared" si="1335"/>
        <v>0</v>
      </c>
      <c r="FA1486" s="619">
        <f t="shared" si="1224"/>
        <v>0</v>
      </c>
      <c r="FB1486" s="620">
        <f t="shared" si="1225"/>
        <v>0</v>
      </c>
      <c r="FC1486" s="619">
        <f t="shared" si="1226"/>
        <v>0</v>
      </c>
      <c r="FD1486" s="274">
        <f t="shared" si="1227"/>
        <v>0</v>
      </c>
      <c r="FE1486" s="274">
        <f t="shared" si="1228"/>
        <v>0</v>
      </c>
      <c r="FF1486" s="274">
        <f t="shared" si="1336"/>
        <v>0</v>
      </c>
      <c r="FG1486" s="620">
        <f t="shared" si="1303"/>
        <v>0</v>
      </c>
      <c r="FH1486" s="274">
        <f t="shared" si="1337"/>
        <v>0</v>
      </c>
      <c r="FI1486" s="274">
        <f t="shared" si="1337"/>
        <v>0</v>
      </c>
      <c r="FJ1486" s="274">
        <f t="shared" si="1337"/>
        <v>0</v>
      </c>
      <c r="FK1486" s="274">
        <f t="shared" si="1229"/>
        <v>0</v>
      </c>
      <c r="FL1486" s="274">
        <f t="shared" si="1338"/>
        <v>0</v>
      </c>
      <c r="FM1486" s="274">
        <f t="shared" si="1230"/>
        <v>0</v>
      </c>
      <c r="FN1486" s="553"/>
      <c r="FO1486" s="413">
        <v>0</v>
      </c>
      <c r="FP1486" s="413">
        <v>0</v>
      </c>
      <c r="FQ1486" s="413">
        <v>0</v>
      </c>
      <c r="FR1486" s="413">
        <v>0</v>
      </c>
      <c r="FS1486" s="413">
        <f t="shared" si="1236"/>
        <v>0</v>
      </c>
      <c r="FT1486" s="413">
        <f t="shared" si="1236"/>
        <v>0</v>
      </c>
      <c r="FU1486" s="413">
        <f t="shared" si="1236"/>
        <v>0</v>
      </c>
      <c r="FV1486" s="413">
        <f t="shared" si="1236"/>
        <v>0</v>
      </c>
      <c r="FW1486" s="553"/>
      <c r="FX1486" s="553"/>
      <c r="FY1486" s="553"/>
    </row>
    <row r="1487" spans="1:181">
      <c r="E1487" s="392"/>
      <c r="F1487" s="371"/>
      <c r="G1487" s="371" t="s">
        <v>3013</v>
      </c>
      <c r="H1487" s="381" t="s">
        <v>3014</v>
      </c>
      <c r="I1487" s="392"/>
      <c r="J1487" s="561"/>
      <c r="K1487" s="392"/>
      <c r="L1487" s="286"/>
      <c r="M1487" s="286"/>
      <c r="O1487" s="275">
        <f t="shared" si="1330"/>
        <v>0</v>
      </c>
      <c r="P1487" s="275">
        <f t="shared" si="1330"/>
        <v>0</v>
      </c>
      <c r="Q1487" s="275">
        <f t="shared" si="1330"/>
        <v>0</v>
      </c>
      <c r="R1487" s="275">
        <f t="shared" si="1330"/>
        <v>0</v>
      </c>
      <c r="S1487" s="274">
        <f t="shared" si="1330"/>
        <v>0</v>
      </c>
      <c r="T1487" s="274">
        <f t="shared" si="1330"/>
        <v>0</v>
      </c>
      <c r="U1487" s="274">
        <f t="shared" si="1330"/>
        <v>0</v>
      </c>
      <c r="V1487" s="274">
        <f t="shared" si="1330"/>
        <v>0</v>
      </c>
      <c r="W1487" s="275">
        <f t="shared" si="1330"/>
        <v>0</v>
      </c>
      <c r="X1487" s="275">
        <f t="shared" si="1330"/>
        <v>0</v>
      </c>
      <c r="Y1487" s="275">
        <f t="shared" si="1330"/>
        <v>0</v>
      </c>
      <c r="Z1487" s="275">
        <f t="shared" si="1330"/>
        <v>0</v>
      </c>
      <c r="AA1487" s="274">
        <f t="shared" si="1330"/>
        <v>0</v>
      </c>
      <c r="AB1487" s="274">
        <f t="shared" si="1330"/>
        <v>0</v>
      </c>
      <c r="AC1487" s="274">
        <f t="shared" si="1330"/>
        <v>0</v>
      </c>
      <c r="AD1487" s="274">
        <f t="shared" si="1330"/>
        <v>0</v>
      </c>
      <c r="AE1487" s="275">
        <f t="shared" si="1330"/>
        <v>0</v>
      </c>
      <c r="AF1487" s="275">
        <f t="shared" si="1330"/>
        <v>0</v>
      </c>
      <c r="AG1487" s="275">
        <f t="shared" si="1330"/>
        <v>0</v>
      </c>
      <c r="AH1487" s="275">
        <f t="shared" si="1330"/>
        <v>0</v>
      </c>
      <c r="AI1487" s="274">
        <f t="shared" si="1330"/>
        <v>0</v>
      </c>
      <c r="AJ1487" s="274">
        <f t="shared" si="1330"/>
        <v>0</v>
      </c>
      <c r="AK1487" s="274">
        <f t="shared" si="1330"/>
        <v>0</v>
      </c>
      <c r="AL1487" s="274">
        <f t="shared" si="1330"/>
        <v>0</v>
      </c>
      <c r="AM1487" s="275">
        <f t="shared" si="1330"/>
        <v>214</v>
      </c>
      <c r="AN1487" s="275">
        <f t="shared" si="1330"/>
        <v>355</v>
      </c>
      <c r="AO1487" s="275">
        <f t="shared" si="1330"/>
        <v>366</v>
      </c>
      <c r="AP1487" s="275">
        <f t="shared" si="1330"/>
        <v>377</v>
      </c>
      <c r="AQ1487" s="274">
        <f t="shared" si="1330"/>
        <v>0</v>
      </c>
      <c r="AR1487" s="274">
        <f t="shared" si="1330"/>
        <v>0</v>
      </c>
      <c r="AS1487" s="274">
        <f t="shared" si="1330"/>
        <v>0</v>
      </c>
      <c r="AT1487" s="274">
        <f t="shared" si="1330"/>
        <v>0</v>
      </c>
      <c r="AU1487" s="275">
        <f t="shared" si="1330"/>
        <v>213</v>
      </c>
      <c r="AV1487" s="275">
        <f t="shared" si="1330"/>
        <v>350</v>
      </c>
      <c r="AW1487" s="275">
        <f t="shared" si="1330"/>
        <v>360</v>
      </c>
      <c r="AX1487" s="275">
        <f t="shared" si="1330"/>
        <v>370</v>
      </c>
      <c r="AY1487" s="274">
        <f t="shared" si="1330"/>
        <v>0</v>
      </c>
      <c r="AZ1487" s="274">
        <f t="shared" si="1330"/>
        <v>0</v>
      </c>
      <c r="BA1487" s="274">
        <f t="shared" si="1330"/>
        <v>0</v>
      </c>
      <c r="BB1487" s="274">
        <f t="shared" si="1330"/>
        <v>0</v>
      </c>
      <c r="BC1487" s="275">
        <f t="shared" si="1330"/>
        <v>1</v>
      </c>
      <c r="BD1487" s="275">
        <f t="shared" si="1218"/>
        <v>5</v>
      </c>
      <c r="BE1487" s="275">
        <f t="shared" si="1218"/>
        <v>6</v>
      </c>
      <c r="BF1487" s="275">
        <f t="shared" si="1218"/>
        <v>7</v>
      </c>
      <c r="BG1487" s="274">
        <f t="shared" si="1218"/>
        <v>0</v>
      </c>
      <c r="BH1487" s="274">
        <f t="shared" si="1218"/>
        <v>0</v>
      </c>
      <c r="BI1487" s="274">
        <f t="shared" si="1218"/>
        <v>0</v>
      </c>
      <c r="BJ1487" s="274">
        <f t="shared" si="1218"/>
        <v>0</v>
      </c>
      <c r="BK1487" s="275">
        <f t="shared" si="1331"/>
        <v>0</v>
      </c>
      <c r="BL1487" s="275">
        <f t="shared" si="1331"/>
        <v>0</v>
      </c>
      <c r="BM1487" s="275">
        <f t="shared" si="1331"/>
        <v>0</v>
      </c>
      <c r="BN1487" s="275">
        <f t="shared" si="1331"/>
        <v>0</v>
      </c>
      <c r="BO1487" s="274">
        <f t="shared" si="1331"/>
        <v>0</v>
      </c>
      <c r="BP1487" s="274">
        <f t="shared" si="1331"/>
        <v>0</v>
      </c>
      <c r="BQ1487" s="274">
        <f t="shared" si="1331"/>
        <v>0</v>
      </c>
      <c r="BR1487" s="274">
        <f t="shared" si="1331"/>
        <v>0</v>
      </c>
      <c r="BS1487" s="275">
        <f t="shared" si="1331"/>
        <v>0</v>
      </c>
      <c r="BT1487" s="275">
        <f t="shared" si="1331"/>
        <v>0</v>
      </c>
      <c r="BU1487" s="275">
        <f t="shared" si="1331"/>
        <v>0</v>
      </c>
      <c r="BV1487" s="275">
        <f t="shared" si="1331"/>
        <v>0</v>
      </c>
      <c r="BW1487" s="274">
        <f t="shared" si="1331"/>
        <v>0</v>
      </c>
      <c r="BX1487" s="274">
        <f t="shared" si="1331"/>
        <v>0</v>
      </c>
      <c r="BY1487" s="274">
        <f t="shared" si="1331"/>
        <v>0</v>
      </c>
      <c r="BZ1487" s="274">
        <f t="shared" si="1331"/>
        <v>0</v>
      </c>
      <c r="CA1487" s="275">
        <f t="shared" si="1331"/>
        <v>0</v>
      </c>
      <c r="CB1487" s="275">
        <f t="shared" si="1331"/>
        <v>0</v>
      </c>
      <c r="CC1487" s="275">
        <f t="shared" si="1331"/>
        <v>0</v>
      </c>
      <c r="CD1487" s="275">
        <f t="shared" si="1331"/>
        <v>0</v>
      </c>
      <c r="CE1487" s="274">
        <f t="shared" si="1331"/>
        <v>0</v>
      </c>
      <c r="CF1487" s="274">
        <f t="shared" si="1331"/>
        <v>0</v>
      </c>
      <c r="CG1487" s="274">
        <f t="shared" si="1331"/>
        <v>0</v>
      </c>
      <c r="CH1487" s="274">
        <f t="shared" si="1331"/>
        <v>0</v>
      </c>
      <c r="CI1487" s="562"/>
      <c r="CJ1487" s="275">
        <f t="shared" si="1332"/>
        <v>2</v>
      </c>
      <c r="CK1487" s="275">
        <f t="shared" si="1332"/>
        <v>6</v>
      </c>
      <c r="CL1487" s="275">
        <f t="shared" si="1332"/>
        <v>84</v>
      </c>
      <c r="CM1487" s="275">
        <f t="shared" si="1332"/>
        <v>12</v>
      </c>
      <c r="CN1487" s="274">
        <f t="shared" si="1332"/>
        <v>0</v>
      </c>
      <c r="CO1487" s="274">
        <f t="shared" si="1332"/>
        <v>0</v>
      </c>
      <c r="CP1487" s="274">
        <f t="shared" si="1332"/>
        <v>0</v>
      </c>
      <c r="CQ1487" s="274">
        <f t="shared" si="1332"/>
        <v>0</v>
      </c>
      <c r="CR1487" s="275">
        <f t="shared" si="1332"/>
        <v>0</v>
      </c>
      <c r="CS1487" s="275">
        <f t="shared" si="1332"/>
        <v>0</v>
      </c>
      <c r="CT1487" s="275">
        <f t="shared" si="1332"/>
        <v>0</v>
      </c>
      <c r="CU1487" s="275">
        <f t="shared" si="1332"/>
        <v>0</v>
      </c>
      <c r="CV1487" s="274">
        <f t="shared" si="1332"/>
        <v>0</v>
      </c>
      <c r="CW1487" s="274">
        <f t="shared" si="1332"/>
        <v>0</v>
      </c>
      <c r="CX1487" s="274">
        <f t="shared" si="1332"/>
        <v>0</v>
      </c>
      <c r="CY1487" s="274">
        <f t="shared" si="1332"/>
        <v>0</v>
      </c>
      <c r="CZ1487" s="275">
        <f t="shared" si="1332"/>
        <v>0</v>
      </c>
      <c r="DA1487" s="275">
        <f t="shared" si="1332"/>
        <v>0</v>
      </c>
      <c r="DB1487" s="275">
        <f t="shared" si="1332"/>
        <v>0</v>
      </c>
      <c r="DC1487" s="275">
        <f t="shared" si="1332"/>
        <v>0</v>
      </c>
      <c r="DD1487" s="274">
        <f t="shared" si="1332"/>
        <v>0</v>
      </c>
      <c r="DE1487" s="274">
        <f t="shared" si="1332"/>
        <v>0</v>
      </c>
      <c r="DF1487" s="274">
        <f t="shared" si="1332"/>
        <v>0</v>
      </c>
      <c r="DG1487" s="274">
        <f t="shared" si="1332"/>
        <v>0</v>
      </c>
      <c r="DH1487" s="275">
        <f t="shared" si="1332"/>
        <v>2</v>
      </c>
      <c r="DI1487" s="275">
        <f t="shared" si="1332"/>
        <v>6</v>
      </c>
      <c r="DJ1487" s="275">
        <f t="shared" si="1332"/>
        <v>84</v>
      </c>
      <c r="DK1487" s="275">
        <f t="shared" si="1332"/>
        <v>12</v>
      </c>
      <c r="DL1487" s="274">
        <f t="shared" si="1332"/>
        <v>0</v>
      </c>
      <c r="DM1487" s="274">
        <f t="shared" si="1332"/>
        <v>0</v>
      </c>
      <c r="DN1487" s="274">
        <f t="shared" si="1332"/>
        <v>0</v>
      </c>
      <c r="DO1487" s="274">
        <f t="shared" si="1332"/>
        <v>0</v>
      </c>
      <c r="DP1487" s="275">
        <f t="shared" si="1332"/>
        <v>-1</v>
      </c>
      <c r="DQ1487" s="275">
        <f t="shared" si="1332"/>
        <v>-1</v>
      </c>
      <c r="DR1487" s="275">
        <f t="shared" si="1332"/>
        <v>-78</v>
      </c>
      <c r="DS1487" s="275">
        <f t="shared" si="1332"/>
        <v>-5</v>
      </c>
      <c r="DT1487" s="274">
        <f t="shared" si="1332"/>
        <v>0</v>
      </c>
      <c r="DU1487" s="274">
        <f t="shared" si="1332"/>
        <v>0</v>
      </c>
      <c r="DV1487" s="274">
        <f t="shared" si="1332"/>
        <v>0</v>
      </c>
      <c r="DW1487" s="274">
        <f t="shared" si="1332"/>
        <v>0</v>
      </c>
      <c r="DX1487" s="615">
        <f t="shared" si="1333"/>
        <v>0</v>
      </c>
      <c r="DY1487" s="615">
        <f t="shared" si="1333"/>
        <v>0</v>
      </c>
      <c r="DZ1487" s="615">
        <f t="shared" si="1333"/>
        <v>0</v>
      </c>
      <c r="EA1487" s="615">
        <f t="shared" si="1333"/>
        <v>0</v>
      </c>
      <c r="EB1487" s="616">
        <f t="shared" si="1333"/>
        <v>0</v>
      </c>
      <c r="EC1487" s="616">
        <f t="shared" si="1148"/>
        <v>0</v>
      </c>
      <c r="ED1487" s="616">
        <f t="shared" si="1148"/>
        <v>0</v>
      </c>
      <c r="EE1487" s="616">
        <f t="shared" si="1148"/>
        <v>0</v>
      </c>
      <c r="EF1487" s="553"/>
      <c r="EG1487" s="275">
        <f t="shared" si="1334"/>
        <v>0</v>
      </c>
      <c r="EH1487" s="275">
        <f t="shared" si="1334"/>
        <v>0</v>
      </c>
      <c r="EI1487" s="275">
        <f t="shared" si="1334"/>
        <v>0</v>
      </c>
      <c r="EJ1487" s="275">
        <f t="shared" si="1334"/>
        <v>0</v>
      </c>
      <c r="EK1487" s="275">
        <f t="shared" si="1334"/>
        <v>0</v>
      </c>
      <c r="EL1487" s="275">
        <f t="shared" si="1334"/>
        <v>0</v>
      </c>
      <c r="EM1487" s="275">
        <f t="shared" si="1334"/>
        <v>0</v>
      </c>
      <c r="EN1487" s="617">
        <f t="shared" si="1275"/>
        <v>0</v>
      </c>
      <c r="EO1487" s="275">
        <f t="shared" si="1276"/>
        <v>0</v>
      </c>
      <c r="EP1487" s="617">
        <f t="shared" si="1277"/>
        <v>0</v>
      </c>
      <c r="EQ1487" s="275">
        <f t="shared" si="1278"/>
        <v>0</v>
      </c>
      <c r="ER1487" s="275">
        <f t="shared" si="1279"/>
        <v>0</v>
      </c>
      <c r="ES1487" s="618"/>
      <c r="ET1487" s="274">
        <f t="shared" si="1335"/>
        <v>0</v>
      </c>
      <c r="EU1487" s="274">
        <f t="shared" si="1335"/>
        <v>0</v>
      </c>
      <c r="EV1487" s="274">
        <f t="shared" si="1335"/>
        <v>0</v>
      </c>
      <c r="EW1487" s="274">
        <f t="shared" si="1335"/>
        <v>0</v>
      </c>
      <c r="EX1487" s="274">
        <f t="shared" si="1335"/>
        <v>0</v>
      </c>
      <c r="EY1487" s="274">
        <f t="shared" si="1335"/>
        <v>0</v>
      </c>
      <c r="EZ1487" s="274">
        <f t="shared" si="1335"/>
        <v>0</v>
      </c>
      <c r="FA1487" s="619">
        <f t="shared" si="1224"/>
        <v>0</v>
      </c>
      <c r="FB1487" s="620">
        <f t="shared" si="1225"/>
        <v>0</v>
      </c>
      <c r="FC1487" s="619">
        <f t="shared" si="1226"/>
        <v>0</v>
      </c>
      <c r="FD1487" s="274">
        <f t="shared" si="1227"/>
        <v>0</v>
      </c>
      <c r="FE1487" s="274">
        <f t="shared" si="1228"/>
        <v>0</v>
      </c>
      <c r="FF1487" s="274">
        <f t="shared" si="1336"/>
        <v>0</v>
      </c>
      <c r="FG1487" s="620">
        <f t="shared" si="1303"/>
        <v>0</v>
      </c>
      <c r="FH1487" s="274">
        <f t="shared" si="1337"/>
        <v>0</v>
      </c>
      <c r="FI1487" s="274">
        <f t="shared" si="1337"/>
        <v>0</v>
      </c>
      <c r="FJ1487" s="274">
        <f t="shared" si="1337"/>
        <v>0</v>
      </c>
      <c r="FK1487" s="274">
        <f t="shared" si="1229"/>
        <v>0</v>
      </c>
      <c r="FL1487" s="274">
        <f t="shared" si="1338"/>
        <v>0</v>
      </c>
      <c r="FM1487" s="274">
        <f t="shared" si="1230"/>
        <v>0</v>
      </c>
      <c r="FN1487" s="553"/>
      <c r="FO1487" s="413">
        <v>0</v>
      </c>
      <c r="FP1487" s="413">
        <v>0</v>
      </c>
      <c r="FQ1487" s="413">
        <v>0</v>
      </c>
      <c r="FR1487" s="413">
        <v>0</v>
      </c>
      <c r="FS1487" s="413">
        <f t="shared" si="1236"/>
        <v>0</v>
      </c>
      <c r="FT1487" s="413">
        <f t="shared" si="1236"/>
        <v>0</v>
      </c>
      <c r="FU1487" s="413">
        <f t="shared" si="1236"/>
        <v>0</v>
      </c>
      <c r="FV1487" s="413">
        <f t="shared" si="1236"/>
        <v>0</v>
      </c>
      <c r="FW1487" s="553"/>
      <c r="FX1487" s="553"/>
      <c r="FY1487" s="553"/>
    </row>
    <row r="1488" spans="1:181">
      <c r="E1488" s="392"/>
      <c r="F1488" s="371"/>
      <c r="G1488" s="371" t="s">
        <v>3015</v>
      </c>
      <c r="H1488" s="381" t="s">
        <v>3016</v>
      </c>
      <c r="I1488" s="392"/>
      <c r="J1488" s="561"/>
      <c r="K1488" s="392"/>
      <c r="L1488" s="286"/>
      <c r="M1488" s="286"/>
      <c r="O1488" s="275">
        <f t="shared" si="1330"/>
        <v>0</v>
      </c>
      <c r="P1488" s="275">
        <f t="shared" si="1330"/>
        <v>0</v>
      </c>
      <c r="Q1488" s="275">
        <f t="shared" si="1330"/>
        <v>0</v>
      </c>
      <c r="R1488" s="275">
        <f t="shared" si="1330"/>
        <v>0</v>
      </c>
      <c r="S1488" s="274">
        <f t="shared" si="1330"/>
        <v>0</v>
      </c>
      <c r="T1488" s="274">
        <f t="shared" si="1330"/>
        <v>0</v>
      </c>
      <c r="U1488" s="274">
        <f t="shared" si="1330"/>
        <v>0</v>
      </c>
      <c r="V1488" s="274">
        <f t="shared" si="1330"/>
        <v>0</v>
      </c>
      <c r="W1488" s="275">
        <f t="shared" si="1330"/>
        <v>0</v>
      </c>
      <c r="X1488" s="275">
        <f t="shared" si="1330"/>
        <v>0</v>
      </c>
      <c r="Y1488" s="275">
        <f t="shared" si="1330"/>
        <v>0</v>
      </c>
      <c r="Z1488" s="275">
        <f t="shared" si="1330"/>
        <v>0</v>
      </c>
      <c r="AA1488" s="274">
        <f t="shared" si="1330"/>
        <v>0</v>
      </c>
      <c r="AB1488" s="274">
        <f t="shared" si="1330"/>
        <v>0</v>
      </c>
      <c r="AC1488" s="274">
        <f t="shared" si="1330"/>
        <v>0</v>
      </c>
      <c r="AD1488" s="274">
        <f t="shared" si="1330"/>
        <v>0</v>
      </c>
      <c r="AE1488" s="275">
        <f t="shared" si="1330"/>
        <v>0</v>
      </c>
      <c r="AF1488" s="275">
        <f t="shared" si="1330"/>
        <v>0</v>
      </c>
      <c r="AG1488" s="275">
        <f t="shared" si="1330"/>
        <v>0</v>
      </c>
      <c r="AH1488" s="275">
        <f t="shared" si="1330"/>
        <v>0</v>
      </c>
      <c r="AI1488" s="274">
        <f t="shared" si="1330"/>
        <v>0</v>
      </c>
      <c r="AJ1488" s="274">
        <f t="shared" si="1330"/>
        <v>0</v>
      </c>
      <c r="AK1488" s="274">
        <f t="shared" si="1330"/>
        <v>0</v>
      </c>
      <c r="AL1488" s="274">
        <f t="shared" si="1330"/>
        <v>0</v>
      </c>
      <c r="AM1488" s="275">
        <f t="shared" si="1330"/>
        <v>910</v>
      </c>
      <c r="AN1488" s="275">
        <f t="shared" si="1330"/>
        <v>1180</v>
      </c>
      <c r="AO1488" s="275">
        <f t="shared" si="1330"/>
        <v>1430</v>
      </c>
      <c r="AP1488" s="275">
        <f t="shared" si="1330"/>
        <v>1595</v>
      </c>
      <c r="AQ1488" s="274">
        <f t="shared" si="1330"/>
        <v>0</v>
      </c>
      <c r="AR1488" s="274">
        <f t="shared" si="1330"/>
        <v>0</v>
      </c>
      <c r="AS1488" s="274">
        <f t="shared" si="1330"/>
        <v>0</v>
      </c>
      <c r="AT1488" s="274">
        <f t="shared" si="1330"/>
        <v>0</v>
      </c>
      <c r="AU1488" s="275">
        <f t="shared" si="1330"/>
        <v>699</v>
      </c>
      <c r="AV1488" s="275">
        <f t="shared" si="1330"/>
        <v>670</v>
      </c>
      <c r="AW1488" s="275">
        <f t="shared" si="1330"/>
        <v>708</v>
      </c>
      <c r="AX1488" s="275">
        <f t="shared" si="1330"/>
        <v>747</v>
      </c>
      <c r="AY1488" s="274">
        <f t="shared" si="1330"/>
        <v>0</v>
      </c>
      <c r="AZ1488" s="274">
        <f t="shared" si="1330"/>
        <v>0</v>
      </c>
      <c r="BA1488" s="274">
        <f t="shared" si="1330"/>
        <v>0</v>
      </c>
      <c r="BB1488" s="274">
        <f t="shared" si="1330"/>
        <v>0</v>
      </c>
      <c r="BC1488" s="275">
        <f t="shared" si="1330"/>
        <v>211</v>
      </c>
      <c r="BD1488" s="275">
        <f t="shared" ref="BD1488:BJ1520" si="1339">AN1488-AV1488-BL1488</f>
        <v>510</v>
      </c>
      <c r="BE1488" s="275">
        <f t="shared" si="1339"/>
        <v>722</v>
      </c>
      <c r="BF1488" s="275">
        <f t="shared" si="1339"/>
        <v>848</v>
      </c>
      <c r="BG1488" s="274">
        <f t="shared" si="1339"/>
        <v>0</v>
      </c>
      <c r="BH1488" s="274">
        <f t="shared" si="1339"/>
        <v>0</v>
      </c>
      <c r="BI1488" s="274">
        <f t="shared" si="1339"/>
        <v>0</v>
      </c>
      <c r="BJ1488" s="274">
        <f t="shared" si="1339"/>
        <v>0</v>
      </c>
      <c r="BK1488" s="275">
        <f t="shared" si="1331"/>
        <v>0</v>
      </c>
      <c r="BL1488" s="275">
        <f t="shared" si="1331"/>
        <v>0</v>
      </c>
      <c r="BM1488" s="275">
        <f t="shared" si="1331"/>
        <v>0</v>
      </c>
      <c r="BN1488" s="275">
        <f t="shared" si="1331"/>
        <v>0</v>
      </c>
      <c r="BO1488" s="274">
        <f t="shared" si="1331"/>
        <v>0</v>
      </c>
      <c r="BP1488" s="274">
        <f t="shared" si="1331"/>
        <v>0</v>
      </c>
      <c r="BQ1488" s="274">
        <f t="shared" si="1331"/>
        <v>0</v>
      </c>
      <c r="BR1488" s="274">
        <f t="shared" si="1331"/>
        <v>0</v>
      </c>
      <c r="BS1488" s="275">
        <f t="shared" si="1331"/>
        <v>0</v>
      </c>
      <c r="BT1488" s="275">
        <f t="shared" si="1331"/>
        <v>0</v>
      </c>
      <c r="BU1488" s="275">
        <f t="shared" si="1331"/>
        <v>0</v>
      </c>
      <c r="BV1488" s="275">
        <f t="shared" si="1331"/>
        <v>0</v>
      </c>
      <c r="BW1488" s="274">
        <f t="shared" si="1331"/>
        <v>0</v>
      </c>
      <c r="BX1488" s="274">
        <f t="shared" si="1331"/>
        <v>0</v>
      </c>
      <c r="BY1488" s="274">
        <f t="shared" si="1331"/>
        <v>0</v>
      </c>
      <c r="BZ1488" s="274">
        <f t="shared" si="1331"/>
        <v>0</v>
      </c>
      <c r="CA1488" s="275">
        <f t="shared" si="1331"/>
        <v>0</v>
      </c>
      <c r="CB1488" s="275">
        <f t="shared" si="1331"/>
        <v>0</v>
      </c>
      <c r="CC1488" s="275">
        <f t="shared" si="1331"/>
        <v>0</v>
      </c>
      <c r="CD1488" s="275">
        <f t="shared" si="1331"/>
        <v>0</v>
      </c>
      <c r="CE1488" s="274">
        <f t="shared" si="1331"/>
        <v>0</v>
      </c>
      <c r="CF1488" s="274">
        <f t="shared" si="1331"/>
        <v>0</v>
      </c>
      <c r="CG1488" s="274">
        <f t="shared" si="1331"/>
        <v>0</v>
      </c>
      <c r="CH1488" s="274">
        <f t="shared" si="1331"/>
        <v>0</v>
      </c>
      <c r="CI1488" s="562"/>
      <c r="CJ1488" s="275">
        <f t="shared" si="1332"/>
        <v>211</v>
      </c>
      <c r="CK1488" s="275">
        <f t="shared" si="1332"/>
        <v>512</v>
      </c>
      <c r="CL1488" s="275">
        <f t="shared" si="1332"/>
        <v>687</v>
      </c>
      <c r="CM1488" s="275">
        <f t="shared" si="1332"/>
        <v>713</v>
      </c>
      <c r="CN1488" s="274">
        <f t="shared" si="1332"/>
        <v>0</v>
      </c>
      <c r="CO1488" s="274">
        <f t="shared" si="1332"/>
        <v>0</v>
      </c>
      <c r="CP1488" s="274">
        <f t="shared" si="1332"/>
        <v>0</v>
      </c>
      <c r="CQ1488" s="274">
        <f t="shared" si="1332"/>
        <v>0</v>
      </c>
      <c r="CR1488" s="275">
        <f t="shared" si="1332"/>
        <v>0</v>
      </c>
      <c r="CS1488" s="275">
        <f t="shared" si="1332"/>
        <v>0</v>
      </c>
      <c r="CT1488" s="275">
        <f t="shared" si="1332"/>
        <v>0</v>
      </c>
      <c r="CU1488" s="275">
        <f t="shared" si="1332"/>
        <v>0</v>
      </c>
      <c r="CV1488" s="274">
        <f t="shared" si="1332"/>
        <v>0</v>
      </c>
      <c r="CW1488" s="274">
        <f t="shared" si="1332"/>
        <v>0</v>
      </c>
      <c r="CX1488" s="274">
        <f t="shared" si="1332"/>
        <v>0</v>
      </c>
      <c r="CY1488" s="274">
        <f t="shared" si="1332"/>
        <v>0</v>
      </c>
      <c r="CZ1488" s="275">
        <f t="shared" si="1332"/>
        <v>0</v>
      </c>
      <c r="DA1488" s="275">
        <f t="shared" si="1332"/>
        <v>0</v>
      </c>
      <c r="DB1488" s="275">
        <f t="shared" si="1332"/>
        <v>0</v>
      </c>
      <c r="DC1488" s="275">
        <f t="shared" si="1332"/>
        <v>0</v>
      </c>
      <c r="DD1488" s="274">
        <f t="shared" si="1332"/>
        <v>0</v>
      </c>
      <c r="DE1488" s="274">
        <f t="shared" si="1332"/>
        <v>0</v>
      </c>
      <c r="DF1488" s="274">
        <f t="shared" si="1332"/>
        <v>0</v>
      </c>
      <c r="DG1488" s="274">
        <f t="shared" si="1332"/>
        <v>0</v>
      </c>
      <c r="DH1488" s="275">
        <f t="shared" si="1332"/>
        <v>211</v>
      </c>
      <c r="DI1488" s="275">
        <f t="shared" si="1332"/>
        <v>512</v>
      </c>
      <c r="DJ1488" s="275">
        <f t="shared" si="1332"/>
        <v>687</v>
      </c>
      <c r="DK1488" s="275">
        <f t="shared" si="1332"/>
        <v>713</v>
      </c>
      <c r="DL1488" s="274">
        <f t="shared" si="1332"/>
        <v>0</v>
      </c>
      <c r="DM1488" s="274">
        <f t="shared" si="1332"/>
        <v>0</v>
      </c>
      <c r="DN1488" s="274">
        <f t="shared" si="1332"/>
        <v>0</v>
      </c>
      <c r="DO1488" s="274">
        <f t="shared" si="1332"/>
        <v>0</v>
      </c>
      <c r="DP1488" s="275">
        <f t="shared" si="1332"/>
        <v>0</v>
      </c>
      <c r="DQ1488" s="275">
        <f t="shared" si="1332"/>
        <v>-2</v>
      </c>
      <c r="DR1488" s="275">
        <f t="shared" si="1332"/>
        <v>35</v>
      </c>
      <c r="DS1488" s="275">
        <f t="shared" si="1332"/>
        <v>135</v>
      </c>
      <c r="DT1488" s="274">
        <f t="shared" si="1332"/>
        <v>0</v>
      </c>
      <c r="DU1488" s="274">
        <f t="shared" si="1332"/>
        <v>0</v>
      </c>
      <c r="DV1488" s="274">
        <f t="shared" si="1332"/>
        <v>0</v>
      </c>
      <c r="DW1488" s="274">
        <f t="shared" si="1332"/>
        <v>0</v>
      </c>
      <c r="DX1488" s="615">
        <f t="shared" si="1333"/>
        <v>0</v>
      </c>
      <c r="DY1488" s="615">
        <f t="shared" si="1333"/>
        <v>0</v>
      </c>
      <c r="DZ1488" s="615">
        <f t="shared" si="1333"/>
        <v>0</v>
      </c>
      <c r="EA1488" s="615">
        <f t="shared" si="1333"/>
        <v>0</v>
      </c>
      <c r="EB1488" s="616">
        <f t="shared" si="1333"/>
        <v>0</v>
      </c>
      <c r="EC1488" s="616">
        <f t="shared" si="1148"/>
        <v>0</v>
      </c>
      <c r="ED1488" s="616">
        <f t="shared" si="1148"/>
        <v>0</v>
      </c>
      <c r="EE1488" s="616">
        <f t="shared" si="1148"/>
        <v>0</v>
      </c>
      <c r="EF1488" s="553"/>
      <c r="EG1488" s="275">
        <f t="shared" si="1334"/>
        <v>0</v>
      </c>
      <c r="EH1488" s="275">
        <f t="shared" si="1334"/>
        <v>0</v>
      </c>
      <c r="EI1488" s="275">
        <f t="shared" si="1334"/>
        <v>0</v>
      </c>
      <c r="EJ1488" s="275">
        <f t="shared" si="1334"/>
        <v>0</v>
      </c>
      <c r="EK1488" s="275">
        <f t="shared" si="1334"/>
        <v>0</v>
      </c>
      <c r="EL1488" s="275">
        <f t="shared" si="1334"/>
        <v>0</v>
      </c>
      <c r="EM1488" s="275">
        <f t="shared" si="1334"/>
        <v>0</v>
      </c>
      <c r="EN1488" s="617">
        <f t="shared" si="1275"/>
        <v>0</v>
      </c>
      <c r="EO1488" s="275">
        <f t="shared" si="1276"/>
        <v>0</v>
      </c>
      <c r="EP1488" s="617">
        <f t="shared" si="1277"/>
        <v>0</v>
      </c>
      <c r="EQ1488" s="275">
        <f t="shared" si="1278"/>
        <v>0</v>
      </c>
      <c r="ER1488" s="275">
        <f t="shared" si="1279"/>
        <v>0</v>
      </c>
      <c r="ES1488" s="618"/>
      <c r="ET1488" s="274">
        <f t="shared" si="1335"/>
        <v>0</v>
      </c>
      <c r="EU1488" s="274">
        <f t="shared" si="1335"/>
        <v>0</v>
      </c>
      <c r="EV1488" s="274">
        <f t="shared" si="1335"/>
        <v>0</v>
      </c>
      <c r="EW1488" s="274">
        <f t="shared" si="1335"/>
        <v>0</v>
      </c>
      <c r="EX1488" s="274">
        <f t="shared" si="1335"/>
        <v>0</v>
      </c>
      <c r="EY1488" s="274">
        <f t="shared" si="1335"/>
        <v>0</v>
      </c>
      <c r="EZ1488" s="274">
        <f t="shared" si="1335"/>
        <v>0</v>
      </c>
      <c r="FA1488" s="619">
        <f t="shared" si="1224"/>
        <v>0</v>
      </c>
      <c r="FB1488" s="620">
        <f t="shared" si="1225"/>
        <v>0</v>
      </c>
      <c r="FC1488" s="619">
        <f t="shared" si="1226"/>
        <v>0</v>
      </c>
      <c r="FD1488" s="274">
        <f t="shared" si="1227"/>
        <v>0</v>
      </c>
      <c r="FE1488" s="274">
        <f t="shared" si="1228"/>
        <v>0</v>
      </c>
      <c r="FF1488" s="274">
        <f t="shared" si="1336"/>
        <v>0</v>
      </c>
      <c r="FG1488" s="620">
        <f t="shared" si="1303"/>
        <v>0</v>
      </c>
      <c r="FH1488" s="274">
        <f t="shared" si="1337"/>
        <v>0</v>
      </c>
      <c r="FI1488" s="274">
        <f t="shared" si="1337"/>
        <v>0</v>
      </c>
      <c r="FJ1488" s="274">
        <f t="shared" si="1337"/>
        <v>0</v>
      </c>
      <c r="FK1488" s="274">
        <f t="shared" si="1229"/>
        <v>0</v>
      </c>
      <c r="FL1488" s="274">
        <f t="shared" si="1338"/>
        <v>0</v>
      </c>
      <c r="FM1488" s="274">
        <f t="shared" si="1230"/>
        <v>0</v>
      </c>
      <c r="FN1488" s="553"/>
      <c r="FO1488" s="413">
        <v>0</v>
      </c>
      <c r="FP1488" s="413">
        <v>0</v>
      </c>
      <c r="FQ1488" s="413">
        <v>0</v>
      </c>
      <c r="FR1488" s="413">
        <v>0</v>
      </c>
      <c r="FS1488" s="413">
        <f t="shared" si="1236"/>
        <v>0</v>
      </c>
      <c r="FT1488" s="413">
        <f t="shared" si="1236"/>
        <v>0</v>
      </c>
      <c r="FU1488" s="413">
        <f t="shared" si="1236"/>
        <v>0</v>
      </c>
      <c r="FV1488" s="413">
        <f t="shared" si="1236"/>
        <v>0</v>
      </c>
      <c r="FW1488" s="553"/>
      <c r="FX1488" s="553"/>
      <c r="FY1488" s="553"/>
    </row>
    <row r="1489" spans="1:181">
      <c r="E1489" s="392"/>
      <c r="F1489" s="371"/>
      <c r="G1489" s="371" t="s">
        <v>3017</v>
      </c>
      <c r="H1489" s="381" t="s">
        <v>2774</v>
      </c>
      <c r="I1489" s="392"/>
      <c r="J1489" s="561"/>
      <c r="K1489" s="392"/>
      <c r="L1489" s="286"/>
      <c r="M1489" s="286"/>
      <c r="O1489" s="275">
        <f t="shared" si="1330"/>
        <v>0</v>
      </c>
      <c r="P1489" s="275">
        <f t="shared" si="1330"/>
        <v>0</v>
      </c>
      <c r="Q1489" s="275">
        <f t="shared" si="1330"/>
        <v>0</v>
      </c>
      <c r="R1489" s="275">
        <f t="shared" si="1330"/>
        <v>0</v>
      </c>
      <c r="S1489" s="274">
        <f t="shared" si="1330"/>
        <v>0</v>
      </c>
      <c r="T1489" s="274">
        <f t="shared" si="1330"/>
        <v>0</v>
      </c>
      <c r="U1489" s="274">
        <f t="shared" si="1330"/>
        <v>0</v>
      </c>
      <c r="V1489" s="274">
        <f t="shared" si="1330"/>
        <v>0</v>
      </c>
      <c r="W1489" s="275">
        <f t="shared" si="1330"/>
        <v>0</v>
      </c>
      <c r="X1489" s="275">
        <f t="shared" ref="X1489:BC1492" si="1340">X1258</f>
        <v>0</v>
      </c>
      <c r="Y1489" s="275">
        <f t="shared" si="1340"/>
        <v>0</v>
      </c>
      <c r="Z1489" s="275">
        <f t="shared" si="1340"/>
        <v>0</v>
      </c>
      <c r="AA1489" s="274">
        <f t="shared" si="1340"/>
        <v>0</v>
      </c>
      <c r="AB1489" s="274">
        <f t="shared" si="1340"/>
        <v>0</v>
      </c>
      <c r="AC1489" s="274">
        <f t="shared" si="1340"/>
        <v>0</v>
      </c>
      <c r="AD1489" s="274">
        <f t="shared" si="1340"/>
        <v>0</v>
      </c>
      <c r="AE1489" s="275">
        <f t="shared" si="1340"/>
        <v>0</v>
      </c>
      <c r="AF1489" s="275">
        <f t="shared" si="1340"/>
        <v>0</v>
      </c>
      <c r="AG1489" s="275">
        <f t="shared" si="1340"/>
        <v>0</v>
      </c>
      <c r="AH1489" s="275">
        <f t="shared" si="1340"/>
        <v>0</v>
      </c>
      <c r="AI1489" s="274">
        <f t="shared" si="1340"/>
        <v>0</v>
      </c>
      <c r="AJ1489" s="274">
        <f t="shared" si="1340"/>
        <v>0</v>
      </c>
      <c r="AK1489" s="274">
        <f t="shared" si="1340"/>
        <v>0</v>
      </c>
      <c r="AL1489" s="274">
        <f t="shared" si="1340"/>
        <v>0</v>
      </c>
      <c r="AM1489" s="275">
        <f t="shared" si="1340"/>
        <v>8485</v>
      </c>
      <c r="AN1489" s="275">
        <f t="shared" si="1340"/>
        <v>12950</v>
      </c>
      <c r="AO1489" s="275">
        <f t="shared" si="1340"/>
        <v>14333</v>
      </c>
      <c r="AP1489" s="275">
        <f t="shared" si="1340"/>
        <v>15178</v>
      </c>
      <c r="AQ1489" s="274">
        <f t="shared" si="1340"/>
        <v>0</v>
      </c>
      <c r="AR1489" s="274">
        <f t="shared" si="1340"/>
        <v>0</v>
      </c>
      <c r="AS1489" s="274">
        <f t="shared" si="1340"/>
        <v>0</v>
      </c>
      <c r="AT1489" s="274">
        <f t="shared" si="1340"/>
        <v>0</v>
      </c>
      <c r="AU1489" s="275">
        <f t="shared" si="1340"/>
        <v>7919</v>
      </c>
      <c r="AV1489" s="275">
        <f t="shared" si="1340"/>
        <v>12282</v>
      </c>
      <c r="AW1489" s="275">
        <f t="shared" si="1340"/>
        <v>13034</v>
      </c>
      <c r="AX1489" s="275">
        <f t="shared" si="1340"/>
        <v>13741</v>
      </c>
      <c r="AY1489" s="274">
        <f t="shared" si="1340"/>
        <v>0</v>
      </c>
      <c r="AZ1489" s="274">
        <f t="shared" si="1340"/>
        <v>0</v>
      </c>
      <c r="BA1489" s="274">
        <f t="shared" si="1340"/>
        <v>0</v>
      </c>
      <c r="BB1489" s="274">
        <f t="shared" si="1340"/>
        <v>0</v>
      </c>
      <c r="BC1489" s="275">
        <f t="shared" si="1340"/>
        <v>566</v>
      </c>
      <c r="BD1489" s="275">
        <f t="shared" si="1339"/>
        <v>668</v>
      </c>
      <c r="BE1489" s="275">
        <f t="shared" si="1339"/>
        <v>1299</v>
      </c>
      <c r="BF1489" s="275">
        <f t="shared" si="1339"/>
        <v>1437</v>
      </c>
      <c r="BG1489" s="274">
        <f t="shared" si="1339"/>
        <v>0</v>
      </c>
      <c r="BH1489" s="274">
        <f t="shared" si="1339"/>
        <v>0</v>
      </c>
      <c r="BI1489" s="274">
        <f t="shared" si="1339"/>
        <v>0</v>
      </c>
      <c r="BJ1489" s="274">
        <f t="shared" si="1339"/>
        <v>0</v>
      </c>
      <c r="BK1489" s="275">
        <f t="shared" si="1331"/>
        <v>0</v>
      </c>
      <c r="BL1489" s="275">
        <f t="shared" si="1331"/>
        <v>0</v>
      </c>
      <c r="BM1489" s="275">
        <f t="shared" si="1331"/>
        <v>0</v>
      </c>
      <c r="BN1489" s="275">
        <f t="shared" si="1331"/>
        <v>0</v>
      </c>
      <c r="BO1489" s="274">
        <f t="shared" si="1331"/>
        <v>0</v>
      </c>
      <c r="BP1489" s="274">
        <f t="shared" si="1331"/>
        <v>0</v>
      </c>
      <c r="BQ1489" s="274">
        <f t="shared" si="1331"/>
        <v>0</v>
      </c>
      <c r="BR1489" s="274">
        <f t="shared" si="1331"/>
        <v>0</v>
      </c>
      <c r="BS1489" s="275">
        <f t="shared" si="1331"/>
        <v>0</v>
      </c>
      <c r="BT1489" s="275">
        <f t="shared" si="1331"/>
        <v>0</v>
      </c>
      <c r="BU1489" s="275">
        <f t="shared" si="1331"/>
        <v>0</v>
      </c>
      <c r="BV1489" s="275">
        <f t="shared" si="1331"/>
        <v>0</v>
      </c>
      <c r="BW1489" s="274">
        <f t="shared" si="1331"/>
        <v>0</v>
      </c>
      <c r="BX1489" s="274">
        <f t="shared" si="1331"/>
        <v>0</v>
      </c>
      <c r="BY1489" s="274">
        <f t="shared" si="1331"/>
        <v>0</v>
      </c>
      <c r="BZ1489" s="274">
        <f t="shared" si="1331"/>
        <v>0</v>
      </c>
      <c r="CA1489" s="275">
        <f t="shared" si="1331"/>
        <v>0</v>
      </c>
      <c r="CB1489" s="275">
        <f t="shared" si="1331"/>
        <v>0</v>
      </c>
      <c r="CC1489" s="275">
        <f t="shared" si="1331"/>
        <v>0</v>
      </c>
      <c r="CD1489" s="275">
        <f t="shared" si="1331"/>
        <v>0</v>
      </c>
      <c r="CE1489" s="274">
        <f t="shared" si="1331"/>
        <v>0</v>
      </c>
      <c r="CF1489" s="274">
        <f t="shared" si="1331"/>
        <v>0</v>
      </c>
      <c r="CG1489" s="274">
        <f t="shared" si="1331"/>
        <v>0</v>
      </c>
      <c r="CH1489" s="274">
        <f t="shared" si="1331"/>
        <v>0</v>
      </c>
      <c r="CI1489" s="562"/>
      <c r="CJ1489" s="275">
        <f t="shared" si="1332"/>
        <v>566</v>
      </c>
      <c r="CK1489" s="275">
        <f t="shared" si="1332"/>
        <v>645</v>
      </c>
      <c r="CL1489" s="275">
        <f t="shared" si="1332"/>
        <v>918</v>
      </c>
      <c r="CM1489" s="275">
        <f t="shared" si="1332"/>
        <v>998</v>
      </c>
      <c r="CN1489" s="274">
        <f t="shared" si="1332"/>
        <v>0</v>
      </c>
      <c r="CO1489" s="274">
        <f t="shared" si="1332"/>
        <v>0</v>
      </c>
      <c r="CP1489" s="274">
        <f t="shared" si="1332"/>
        <v>0</v>
      </c>
      <c r="CQ1489" s="274">
        <f t="shared" si="1332"/>
        <v>0</v>
      </c>
      <c r="CR1489" s="275">
        <f t="shared" si="1332"/>
        <v>0</v>
      </c>
      <c r="CS1489" s="275">
        <f t="shared" si="1332"/>
        <v>0</v>
      </c>
      <c r="CT1489" s="275">
        <f t="shared" si="1332"/>
        <v>0</v>
      </c>
      <c r="CU1489" s="275">
        <f t="shared" si="1332"/>
        <v>0</v>
      </c>
      <c r="CV1489" s="274">
        <f t="shared" si="1332"/>
        <v>0</v>
      </c>
      <c r="CW1489" s="274">
        <f t="shared" si="1332"/>
        <v>0</v>
      </c>
      <c r="CX1489" s="274">
        <f t="shared" si="1332"/>
        <v>0</v>
      </c>
      <c r="CY1489" s="274">
        <f t="shared" ref="CV1489:DW1492" si="1341">CY1258</f>
        <v>0</v>
      </c>
      <c r="CZ1489" s="275">
        <f t="shared" si="1341"/>
        <v>0</v>
      </c>
      <c r="DA1489" s="275">
        <f t="shared" si="1341"/>
        <v>0</v>
      </c>
      <c r="DB1489" s="275">
        <f t="shared" si="1341"/>
        <v>0</v>
      </c>
      <c r="DC1489" s="275">
        <f t="shared" si="1341"/>
        <v>0</v>
      </c>
      <c r="DD1489" s="274">
        <f t="shared" si="1341"/>
        <v>0</v>
      </c>
      <c r="DE1489" s="274">
        <f t="shared" si="1341"/>
        <v>0</v>
      </c>
      <c r="DF1489" s="274">
        <f t="shared" si="1341"/>
        <v>0</v>
      </c>
      <c r="DG1489" s="274">
        <f t="shared" si="1341"/>
        <v>0</v>
      </c>
      <c r="DH1489" s="275">
        <f t="shared" si="1341"/>
        <v>566</v>
      </c>
      <c r="DI1489" s="275">
        <f t="shared" si="1341"/>
        <v>645</v>
      </c>
      <c r="DJ1489" s="275">
        <f t="shared" si="1341"/>
        <v>918</v>
      </c>
      <c r="DK1489" s="275">
        <f t="shared" si="1341"/>
        <v>998</v>
      </c>
      <c r="DL1489" s="274">
        <f t="shared" si="1341"/>
        <v>0</v>
      </c>
      <c r="DM1489" s="274">
        <f t="shared" si="1341"/>
        <v>0</v>
      </c>
      <c r="DN1489" s="274">
        <f t="shared" si="1341"/>
        <v>0</v>
      </c>
      <c r="DO1489" s="274">
        <f t="shared" si="1341"/>
        <v>0</v>
      </c>
      <c r="DP1489" s="275">
        <f t="shared" si="1341"/>
        <v>0</v>
      </c>
      <c r="DQ1489" s="275">
        <f t="shared" si="1341"/>
        <v>23</v>
      </c>
      <c r="DR1489" s="275">
        <f t="shared" si="1341"/>
        <v>381</v>
      </c>
      <c r="DS1489" s="275">
        <f t="shared" si="1341"/>
        <v>439</v>
      </c>
      <c r="DT1489" s="274">
        <f t="shared" si="1341"/>
        <v>0</v>
      </c>
      <c r="DU1489" s="274">
        <f t="shared" si="1341"/>
        <v>0</v>
      </c>
      <c r="DV1489" s="274">
        <f t="shared" si="1341"/>
        <v>0</v>
      </c>
      <c r="DW1489" s="274">
        <f t="shared" si="1341"/>
        <v>0</v>
      </c>
      <c r="DX1489" s="615">
        <f t="shared" si="1333"/>
        <v>0</v>
      </c>
      <c r="DY1489" s="615">
        <f t="shared" si="1333"/>
        <v>0</v>
      </c>
      <c r="DZ1489" s="615">
        <f t="shared" si="1333"/>
        <v>0</v>
      </c>
      <c r="EA1489" s="615">
        <f t="shared" si="1333"/>
        <v>0</v>
      </c>
      <c r="EB1489" s="616">
        <f t="shared" si="1333"/>
        <v>0</v>
      </c>
      <c r="EC1489" s="616">
        <f t="shared" si="1148"/>
        <v>0</v>
      </c>
      <c r="ED1489" s="616">
        <f t="shared" si="1148"/>
        <v>0</v>
      </c>
      <c r="EE1489" s="616">
        <f t="shared" si="1148"/>
        <v>0</v>
      </c>
      <c r="EF1489" s="553"/>
      <c r="EG1489" s="275">
        <f t="shared" si="1334"/>
        <v>0</v>
      </c>
      <c r="EH1489" s="275">
        <f t="shared" si="1334"/>
        <v>0</v>
      </c>
      <c r="EI1489" s="275">
        <f t="shared" si="1334"/>
        <v>0</v>
      </c>
      <c r="EJ1489" s="275">
        <f t="shared" si="1334"/>
        <v>0</v>
      </c>
      <c r="EK1489" s="275">
        <f t="shared" si="1334"/>
        <v>0</v>
      </c>
      <c r="EL1489" s="275">
        <f t="shared" si="1334"/>
        <v>0</v>
      </c>
      <c r="EM1489" s="275">
        <f t="shared" si="1334"/>
        <v>0</v>
      </c>
      <c r="EN1489" s="617">
        <f t="shared" si="1275"/>
        <v>0</v>
      </c>
      <c r="EO1489" s="275">
        <f t="shared" si="1276"/>
        <v>0</v>
      </c>
      <c r="EP1489" s="617">
        <f t="shared" si="1277"/>
        <v>0</v>
      </c>
      <c r="EQ1489" s="275">
        <f t="shared" si="1278"/>
        <v>0</v>
      </c>
      <c r="ER1489" s="275">
        <f t="shared" si="1279"/>
        <v>0</v>
      </c>
      <c r="ES1489" s="618"/>
      <c r="ET1489" s="274">
        <f t="shared" si="1335"/>
        <v>0</v>
      </c>
      <c r="EU1489" s="274">
        <f t="shared" si="1335"/>
        <v>0</v>
      </c>
      <c r="EV1489" s="274">
        <f t="shared" si="1335"/>
        <v>0</v>
      </c>
      <c r="EW1489" s="274">
        <f t="shared" si="1335"/>
        <v>0</v>
      </c>
      <c r="EX1489" s="274">
        <f t="shared" si="1335"/>
        <v>0</v>
      </c>
      <c r="EY1489" s="274">
        <f t="shared" si="1335"/>
        <v>0</v>
      </c>
      <c r="EZ1489" s="274">
        <f t="shared" si="1335"/>
        <v>0</v>
      </c>
      <c r="FA1489" s="619">
        <f t="shared" si="1224"/>
        <v>0</v>
      </c>
      <c r="FB1489" s="620">
        <f t="shared" si="1225"/>
        <v>0</v>
      </c>
      <c r="FC1489" s="619">
        <f t="shared" si="1226"/>
        <v>0</v>
      </c>
      <c r="FD1489" s="274">
        <f t="shared" si="1227"/>
        <v>0</v>
      </c>
      <c r="FE1489" s="274">
        <f t="shared" si="1228"/>
        <v>0</v>
      </c>
      <c r="FF1489" s="274">
        <f t="shared" si="1336"/>
        <v>0</v>
      </c>
      <c r="FG1489" s="620">
        <f t="shared" si="1303"/>
        <v>0</v>
      </c>
      <c r="FH1489" s="274">
        <f t="shared" si="1337"/>
        <v>0</v>
      </c>
      <c r="FI1489" s="274">
        <f t="shared" si="1337"/>
        <v>0</v>
      </c>
      <c r="FJ1489" s="274">
        <f t="shared" si="1337"/>
        <v>0</v>
      </c>
      <c r="FK1489" s="274">
        <f t="shared" si="1229"/>
        <v>0</v>
      </c>
      <c r="FL1489" s="274">
        <f t="shared" si="1338"/>
        <v>0</v>
      </c>
      <c r="FM1489" s="274">
        <f t="shared" si="1230"/>
        <v>0</v>
      </c>
      <c r="FN1489" s="553"/>
      <c r="FO1489" s="413">
        <v>0</v>
      </c>
      <c r="FP1489" s="413">
        <v>0</v>
      </c>
      <c r="FQ1489" s="413">
        <v>0</v>
      </c>
      <c r="FR1489" s="413">
        <v>0</v>
      </c>
      <c r="FS1489" s="413">
        <f t="shared" si="1236"/>
        <v>0</v>
      </c>
      <c r="FT1489" s="413">
        <f t="shared" si="1236"/>
        <v>0</v>
      </c>
      <c r="FU1489" s="413">
        <f t="shared" si="1236"/>
        <v>0</v>
      </c>
      <c r="FV1489" s="413">
        <f t="shared" si="1236"/>
        <v>0</v>
      </c>
      <c r="FW1489" s="553"/>
      <c r="FX1489" s="553"/>
      <c r="FY1489" s="553"/>
    </row>
    <row r="1490" spans="1:181">
      <c r="E1490" s="392"/>
      <c r="F1490" s="371"/>
      <c r="G1490" s="371" t="s">
        <v>3018</v>
      </c>
      <c r="H1490" s="371" t="s">
        <v>3019</v>
      </c>
      <c r="I1490" s="392"/>
      <c r="J1490" s="561"/>
      <c r="K1490" s="392"/>
      <c r="L1490" s="286"/>
      <c r="M1490" s="286"/>
      <c r="O1490" s="275">
        <f t="shared" ref="O1490:BC1492" si="1342">O1259</f>
        <v>0</v>
      </c>
      <c r="P1490" s="275">
        <f t="shared" si="1342"/>
        <v>0</v>
      </c>
      <c r="Q1490" s="275">
        <f t="shared" si="1342"/>
        <v>0</v>
      </c>
      <c r="R1490" s="275">
        <f t="shared" si="1342"/>
        <v>0</v>
      </c>
      <c r="S1490" s="274">
        <f t="shared" si="1342"/>
        <v>0</v>
      </c>
      <c r="T1490" s="274">
        <f t="shared" si="1342"/>
        <v>0</v>
      </c>
      <c r="U1490" s="274">
        <f t="shared" si="1342"/>
        <v>0</v>
      </c>
      <c r="V1490" s="274">
        <f t="shared" si="1342"/>
        <v>0</v>
      </c>
      <c r="W1490" s="275">
        <f t="shared" si="1342"/>
        <v>0</v>
      </c>
      <c r="X1490" s="275">
        <f t="shared" si="1342"/>
        <v>0</v>
      </c>
      <c r="Y1490" s="275">
        <f t="shared" si="1342"/>
        <v>0</v>
      </c>
      <c r="Z1490" s="275">
        <f t="shared" si="1342"/>
        <v>0</v>
      </c>
      <c r="AA1490" s="274">
        <f t="shared" si="1340"/>
        <v>0</v>
      </c>
      <c r="AB1490" s="274">
        <f t="shared" si="1340"/>
        <v>0</v>
      </c>
      <c r="AC1490" s="274">
        <f t="shared" si="1340"/>
        <v>0</v>
      </c>
      <c r="AD1490" s="274">
        <f t="shared" si="1340"/>
        <v>0</v>
      </c>
      <c r="AE1490" s="275">
        <f t="shared" si="1342"/>
        <v>0</v>
      </c>
      <c r="AF1490" s="275">
        <f t="shared" si="1342"/>
        <v>0</v>
      </c>
      <c r="AG1490" s="275">
        <f t="shared" si="1342"/>
        <v>0</v>
      </c>
      <c r="AH1490" s="275">
        <f t="shared" si="1342"/>
        <v>0</v>
      </c>
      <c r="AI1490" s="274">
        <f t="shared" si="1340"/>
        <v>0</v>
      </c>
      <c r="AJ1490" s="274">
        <f t="shared" si="1340"/>
        <v>0</v>
      </c>
      <c r="AK1490" s="274">
        <f t="shared" si="1340"/>
        <v>0</v>
      </c>
      <c r="AL1490" s="274">
        <f t="shared" si="1340"/>
        <v>0</v>
      </c>
      <c r="AM1490" s="275">
        <f t="shared" si="1342"/>
        <v>990</v>
      </c>
      <c r="AN1490" s="275">
        <f t="shared" si="1342"/>
        <v>1425</v>
      </c>
      <c r="AO1490" s="275">
        <f t="shared" si="1342"/>
        <v>1591</v>
      </c>
      <c r="AP1490" s="275">
        <f t="shared" si="1342"/>
        <v>1661</v>
      </c>
      <c r="AQ1490" s="274">
        <f t="shared" si="1340"/>
        <v>0</v>
      </c>
      <c r="AR1490" s="274">
        <f t="shared" si="1340"/>
        <v>0</v>
      </c>
      <c r="AS1490" s="274">
        <f t="shared" si="1340"/>
        <v>0</v>
      </c>
      <c r="AT1490" s="274">
        <f t="shared" si="1340"/>
        <v>0</v>
      </c>
      <c r="AU1490" s="275">
        <f t="shared" si="1342"/>
        <v>845</v>
      </c>
      <c r="AV1490" s="275">
        <f t="shared" si="1342"/>
        <v>1169</v>
      </c>
      <c r="AW1490" s="275">
        <f t="shared" si="1342"/>
        <v>1235</v>
      </c>
      <c r="AX1490" s="275">
        <f t="shared" si="1342"/>
        <v>1303</v>
      </c>
      <c r="AY1490" s="274">
        <f t="shared" si="1340"/>
        <v>0</v>
      </c>
      <c r="AZ1490" s="274">
        <f t="shared" si="1340"/>
        <v>0</v>
      </c>
      <c r="BA1490" s="274">
        <f t="shared" si="1340"/>
        <v>0</v>
      </c>
      <c r="BB1490" s="274">
        <f t="shared" si="1340"/>
        <v>0</v>
      </c>
      <c r="BC1490" s="275">
        <f t="shared" si="1342"/>
        <v>145</v>
      </c>
      <c r="BD1490" s="275">
        <f t="shared" si="1339"/>
        <v>256</v>
      </c>
      <c r="BE1490" s="275">
        <f t="shared" si="1339"/>
        <v>356</v>
      </c>
      <c r="BF1490" s="275">
        <f t="shared" si="1339"/>
        <v>358</v>
      </c>
      <c r="BG1490" s="274">
        <f t="shared" si="1339"/>
        <v>0</v>
      </c>
      <c r="BH1490" s="274">
        <f t="shared" si="1339"/>
        <v>0</v>
      </c>
      <c r="BI1490" s="274">
        <f t="shared" si="1339"/>
        <v>0</v>
      </c>
      <c r="BJ1490" s="274">
        <f t="shared" si="1339"/>
        <v>0</v>
      </c>
      <c r="BK1490" s="275">
        <f t="shared" si="1331"/>
        <v>0</v>
      </c>
      <c r="BL1490" s="275">
        <f t="shared" si="1331"/>
        <v>0</v>
      </c>
      <c r="BM1490" s="275">
        <f t="shared" si="1331"/>
        <v>0</v>
      </c>
      <c r="BN1490" s="275">
        <f t="shared" si="1331"/>
        <v>0</v>
      </c>
      <c r="BO1490" s="274">
        <f t="shared" si="1331"/>
        <v>0</v>
      </c>
      <c r="BP1490" s="274">
        <f t="shared" si="1331"/>
        <v>0</v>
      </c>
      <c r="BQ1490" s="274">
        <f t="shared" si="1331"/>
        <v>0</v>
      </c>
      <c r="BR1490" s="274">
        <f t="shared" si="1331"/>
        <v>0</v>
      </c>
      <c r="BS1490" s="275">
        <f t="shared" si="1331"/>
        <v>0</v>
      </c>
      <c r="BT1490" s="275">
        <f t="shared" si="1331"/>
        <v>0</v>
      </c>
      <c r="BU1490" s="275">
        <f t="shared" si="1331"/>
        <v>0</v>
      </c>
      <c r="BV1490" s="275">
        <f t="shared" si="1331"/>
        <v>0</v>
      </c>
      <c r="BW1490" s="274">
        <f t="shared" si="1331"/>
        <v>0</v>
      </c>
      <c r="BX1490" s="274">
        <f t="shared" si="1331"/>
        <v>0</v>
      </c>
      <c r="BY1490" s="274">
        <f t="shared" si="1331"/>
        <v>0</v>
      </c>
      <c r="BZ1490" s="274">
        <f t="shared" si="1331"/>
        <v>0</v>
      </c>
      <c r="CA1490" s="275">
        <f t="shared" si="1331"/>
        <v>0</v>
      </c>
      <c r="CB1490" s="275">
        <f t="shared" si="1331"/>
        <v>0</v>
      </c>
      <c r="CC1490" s="275">
        <f t="shared" si="1331"/>
        <v>0</v>
      </c>
      <c r="CD1490" s="275">
        <f t="shared" si="1331"/>
        <v>0</v>
      </c>
      <c r="CE1490" s="274">
        <f t="shared" si="1331"/>
        <v>0</v>
      </c>
      <c r="CF1490" s="274">
        <f t="shared" si="1331"/>
        <v>0</v>
      </c>
      <c r="CG1490" s="274">
        <f t="shared" si="1331"/>
        <v>0</v>
      </c>
      <c r="CH1490" s="274">
        <f t="shared" si="1331"/>
        <v>0</v>
      </c>
      <c r="CI1490" s="562"/>
      <c r="CJ1490" s="275">
        <f t="shared" ref="CJ1490:DS1492" si="1343">CJ1259</f>
        <v>145</v>
      </c>
      <c r="CK1490" s="275">
        <f t="shared" si="1343"/>
        <v>252</v>
      </c>
      <c r="CL1490" s="275">
        <f t="shared" si="1343"/>
        <v>330</v>
      </c>
      <c r="CM1490" s="275">
        <f t="shared" si="1343"/>
        <v>316</v>
      </c>
      <c r="CN1490" s="274">
        <f t="shared" si="1343"/>
        <v>0</v>
      </c>
      <c r="CO1490" s="274">
        <f t="shared" si="1343"/>
        <v>0</v>
      </c>
      <c r="CP1490" s="274">
        <f t="shared" si="1343"/>
        <v>0</v>
      </c>
      <c r="CQ1490" s="274">
        <f t="shared" si="1343"/>
        <v>0</v>
      </c>
      <c r="CR1490" s="275">
        <f t="shared" si="1343"/>
        <v>0</v>
      </c>
      <c r="CS1490" s="275">
        <f t="shared" si="1343"/>
        <v>0</v>
      </c>
      <c r="CT1490" s="275">
        <f t="shared" si="1343"/>
        <v>0</v>
      </c>
      <c r="CU1490" s="275">
        <f t="shared" si="1343"/>
        <v>0</v>
      </c>
      <c r="CV1490" s="274">
        <f t="shared" si="1341"/>
        <v>0</v>
      </c>
      <c r="CW1490" s="274">
        <f t="shared" si="1341"/>
        <v>0</v>
      </c>
      <c r="CX1490" s="274">
        <f t="shared" si="1341"/>
        <v>0</v>
      </c>
      <c r="CY1490" s="274">
        <f t="shared" si="1341"/>
        <v>0</v>
      </c>
      <c r="CZ1490" s="275">
        <f t="shared" si="1343"/>
        <v>0</v>
      </c>
      <c r="DA1490" s="275">
        <f t="shared" si="1343"/>
        <v>0</v>
      </c>
      <c r="DB1490" s="275">
        <f t="shared" si="1343"/>
        <v>0</v>
      </c>
      <c r="DC1490" s="275">
        <f t="shared" si="1343"/>
        <v>0</v>
      </c>
      <c r="DD1490" s="274">
        <f t="shared" si="1341"/>
        <v>0</v>
      </c>
      <c r="DE1490" s="274">
        <f t="shared" si="1341"/>
        <v>0</v>
      </c>
      <c r="DF1490" s="274">
        <f t="shared" si="1341"/>
        <v>0</v>
      </c>
      <c r="DG1490" s="274">
        <f t="shared" si="1341"/>
        <v>0</v>
      </c>
      <c r="DH1490" s="275">
        <f t="shared" si="1343"/>
        <v>145</v>
      </c>
      <c r="DI1490" s="275">
        <f t="shared" si="1343"/>
        <v>252</v>
      </c>
      <c r="DJ1490" s="275">
        <f t="shared" si="1343"/>
        <v>330</v>
      </c>
      <c r="DK1490" s="275">
        <f t="shared" si="1343"/>
        <v>316</v>
      </c>
      <c r="DL1490" s="274">
        <f t="shared" si="1341"/>
        <v>0</v>
      </c>
      <c r="DM1490" s="274">
        <f t="shared" si="1341"/>
        <v>0</v>
      </c>
      <c r="DN1490" s="274">
        <f t="shared" si="1341"/>
        <v>0</v>
      </c>
      <c r="DO1490" s="274">
        <f t="shared" si="1341"/>
        <v>0</v>
      </c>
      <c r="DP1490" s="275">
        <f t="shared" si="1343"/>
        <v>0</v>
      </c>
      <c r="DQ1490" s="275">
        <f t="shared" si="1343"/>
        <v>4</v>
      </c>
      <c r="DR1490" s="275">
        <f t="shared" si="1343"/>
        <v>26</v>
      </c>
      <c r="DS1490" s="275">
        <f t="shared" si="1343"/>
        <v>42</v>
      </c>
      <c r="DT1490" s="274">
        <f t="shared" si="1341"/>
        <v>0</v>
      </c>
      <c r="DU1490" s="274">
        <f t="shared" si="1341"/>
        <v>0</v>
      </c>
      <c r="DV1490" s="274">
        <f t="shared" si="1341"/>
        <v>0</v>
      </c>
      <c r="DW1490" s="274">
        <f t="shared" si="1341"/>
        <v>0</v>
      </c>
      <c r="DX1490" s="615">
        <f t="shared" si="1333"/>
        <v>0</v>
      </c>
      <c r="DY1490" s="615">
        <f t="shared" si="1333"/>
        <v>0</v>
      </c>
      <c r="DZ1490" s="615">
        <f t="shared" si="1333"/>
        <v>0</v>
      </c>
      <c r="EA1490" s="615">
        <f t="shared" si="1333"/>
        <v>0</v>
      </c>
      <c r="EB1490" s="616">
        <f t="shared" si="1333"/>
        <v>0</v>
      </c>
      <c r="EC1490" s="616">
        <f t="shared" si="1148"/>
        <v>0</v>
      </c>
      <c r="ED1490" s="616">
        <f t="shared" si="1148"/>
        <v>0</v>
      </c>
      <c r="EE1490" s="616">
        <f t="shared" si="1148"/>
        <v>0</v>
      </c>
      <c r="EF1490" s="553"/>
      <c r="EG1490" s="275">
        <f t="shared" si="1334"/>
        <v>0</v>
      </c>
      <c r="EH1490" s="275">
        <f t="shared" si="1334"/>
        <v>0</v>
      </c>
      <c r="EI1490" s="275">
        <f t="shared" si="1334"/>
        <v>0</v>
      </c>
      <c r="EJ1490" s="275">
        <f t="shared" si="1334"/>
        <v>0</v>
      </c>
      <c r="EK1490" s="275">
        <f t="shared" si="1334"/>
        <v>0</v>
      </c>
      <c r="EL1490" s="275">
        <f t="shared" si="1334"/>
        <v>0</v>
      </c>
      <c r="EM1490" s="275">
        <f t="shared" si="1334"/>
        <v>0</v>
      </c>
      <c r="EN1490" s="617">
        <f t="shared" si="1275"/>
        <v>0</v>
      </c>
      <c r="EO1490" s="275">
        <f t="shared" si="1276"/>
        <v>0</v>
      </c>
      <c r="EP1490" s="617">
        <f t="shared" si="1277"/>
        <v>0</v>
      </c>
      <c r="EQ1490" s="275">
        <f t="shared" si="1278"/>
        <v>0</v>
      </c>
      <c r="ER1490" s="275">
        <f t="shared" si="1279"/>
        <v>0</v>
      </c>
      <c r="ES1490" s="618"/>
      <c r="ET1490" s="274">
        <f t="shared" si="1335"/>
        <v>0</v>
      </c>
      <c r="EU1490" s="274">
        <f t="shared" si="1335"/>
        <v>0</v>
      </c>
      <c r="EV1490" s="274">
        <f t="shared" si="1335"/>
        <v>0</v>
      </c>
      <c r="EW1490" s="274">
        <f t="shared" si="1335"/>
        <v>0</v>
      </c>
      <c r="EX1490" s="274">
        <f t="shared" si="1335"/>
        <v>0</v>
      </c>
      <c r="EY1490" s="274">
        <f t="shared" si="1335"/>
        <v>0</v>
      </c>
      <c r="EZ1490" s="274">
        <f t="shared" si="1335"/>
        <v>0</v>
      </c>
      <c r="FA1490" s="619">
        <f t="shared" si="1224"/>
        <v>0</v>
      </c>
      <c r="FB1490" s="620">
        <f t="shared" si="1225"/>
        <v>0</v>
      </c>
      <c r="FC1490" s="619">
        <f t="shared" si="1226"/>
        <v>0</v>
      </c>
      <c r="FD1490" s="274">
        <f t="shared" si="1227"/>
        <v>0</v>
      </c>
      <c r="FE1490" s="274">
        <f t="shared" si="1228"/>
        <v>0</v>
      </c>
      <c r="FF1490" s="274">
        <f t="shared" si="1336"/>
        <v>0</v>
      </c>
      <c r="FG1490" s="620">
        <f t="shared" si="1303"/>
        <v>0</v>
      </c>
      <c r="FH1490" s="274">
        <f t="shared" si="1337"/>
        <v>0</v>
      </c>
      <c r="FI1490" s="274">
        <f t="shared" si="1337"/>
        <v>0</v>
      </c>
      <c r="FJ1490" s="274">
        <f t="shared" si="1337"/>
        <v>0</v>
      </c>
      <c r="FK1490" s="274">
        <f t="shared" si="1229"/>
        <v>0</v>
      </c>
      <c r="FL1490" s="274">
        <f t="shared" si="1338"/>
        <v>0</v>
      </c>
      <c r="FM1490" s="274">
        <f t="shared" si="1230"/>
        <v>0</v>
      </c>
      <c r="FN1490" s="553"/>
      <c r="FO1490" s="413">
        <v>0</v>
      </c>
      <c r="FP1490" s="413">
        <v>0</v>
      </c>
      <c r="FQ1490" s="413">
        <v>0</v>
      </c>
      <c r="FR1490" s="413">
        <v>0</v>
      </c>
      <c r="FS1490" s="413">
        <f t="shared" si="1236"/>
        <v>0</v>
      </c>
      <c r="FT1490" s="413">
        <f t="shared" si="1236"/>
        <v>0</v>
      </c>
      <c r="FU1490" s="413">
        <f t="shared" si="1236"/>
        <v>0</v>
      </c>
      <c r="FV1490" s="413">
        <f t="shared" si="1236"/>
        <v>0</v>
      </c>
      <c r="FW1490" s="553"/>
      <c r="FX1490" s="553"/>
      <c r="FY1490" s="553"/>
    </row>
    <row r="1491" spans="1:181">
      <c r="E1491" s="392"/>
      <c r="F1491" s="371"/>
      <c r="G1491" s="371" t="s">
        <v>3020</v>
      </c>
      <c r="H1491" s="371" t="s">
        <v>2442</v>
      </c>
      <c r="I1491" s="392"/>
      <c r="J1491" s="561"/>
      <c r="K1491" s="392"/>
      <c r="L1491" s="286"/>
      <c r="M1491" s="286"/>
      <c r="O1491" s="275">
        <f t="shared" si="1342"/>
        <v>0</v>
      </c>
      <c r="P1491" s="275">
        <f t="shared" si="1342"/>
        <v>0</v>
      </c>
      <c r="Q1491" s="275">
        <f t="shared" si="1342"/>
        <v>0</v>
      </c>
      <c r="R1491" s="275">
        <f t="shared" si="1342"/>
        <v>0</v>
      </c>
      <c r="S1491" s="274">
        <f t="shared" si="1342"/>
        <v>0</v>
      </c>
      <c r="T1491" s="274">
        <f t="shared" si="1342"/>
        <v>0</v>
      </c>
      <c r="U1491" s="274">
        <f t="shared" si="1342"/>
        <v>0</v>
      </c>
      <c r="V1491" s="274">
        <f t="shared" si="1342"/>
        <v>0</v>
      </c>
      <c r="W1491" s="275">
        <f t="shared" si="1342"/>
        <v>0</v>
      </c>
      <c r="X1491" s="275">
        <f t="shared" si="1342"/>
        <v>0</v>
      </c>
      <c r="Y1491" s="275">
        <f t="shared" si="1342"/>
        <v>0</v>
      </c>
      <c r="Z1491" s="275">
        <f t="shared" si="1342"/>
        <v>0</v>
      </c>
      <c r="AA1491" s="274">
        <f t="shared" si="1340"/>
        <v>0</v>
      </c>
      <c r="AB1491" s="274">
        <f t="shared" si="1340"/>
        <v>0</v>
      </c>
      <c r="AC1491" s="274">
        <f t="shared" si="1340"/>
        <v>0</v>
      </c>
      <c r="AD1491" s="274">
        <f t="shared" si="1340"/>
        <v>0</v>
      </c>
      <c r="AE1491" s="275">
        <f t="shared" si="1342"/>
        <v>0</v>
      </c>
      <c r="AF1491" s="275">
        <f t="shared" si="1342"/>
        <v>0</v>
      </c>
      <c r="AG1491" s="275">
        <f t="shared" si="1342"/>
        <v>0</v>
      </c>
      <c r="AH1491" s="275">
        <f t="shared" si="1342"/>
        <v>0</v>
      </c>
      <c r="AI1491" s="274">
        <f t="shared" si="1340"/>
        <v>0</v>
      </c>
      <c r="AJ1491" s="274">
        <f t="shared" si="1340"/>
        <v>0</v>
      </c>
      <c r="AK1491" s="274">
        <f t="shared" si="1340"/>
        <v>0</v>
      </c>
      <c r="AL1491" s="274">
        <f t="shared" si="1340"/>
        <v>0</v>
      </c>
      <c r="AM1491" s="275">
        <f t="shared" si="1342"/>
        <v>26494</v>
      </c>
      <c r="AN1491" s="275">
        <f t="shared" si="1342"/>
        <v>38271</v>
      </c>
      <c r="AO1491" s="275">
        <f t="shared" si="1342"/>
        <v>40826</v>
      </c>
      <c r="AP1491" s="275">
        <f t="shared" si="1342"/>
        <v>43605</v>
      </c>
      <c r="AQ1491" s="274">
        <f t="shared" si="1340"/>
        <v>0</v>
      </c>
      <c r="AR1491" s="274">
        <f t="shared" si="1340"/>
        <v>0</v>
      </c>
      <c r="AS1491" s="274">
        <f t="shared" si="1340"/>
        <v>0</v>
      </c>
      <c r="AT1491" s="274">
        <f t="shared" si="1340"/>
        <v>0</v>
      </c>
      <c r="AU1491" s="275">
        <f t="shared" si="1342"/>
        <v>25519</v>
      </c>
      <c r="AV1491" s="275">
        <f t="shared" si="1342"/>
        <v>37581</v>
      </c>
      <c r="AW1491" s="275">
        <f t="shared" si="1342"/>
        <v>40200</v>
      </c>
      <c r="AX1491" s="275">
        <f t="shared" si="1342"/>
        <v>42677</v>
      </c>
      <c r="AY1491" s="274">
        <f t="shared" si="1340"/>
        <v>0</v>
      </c>
      <c r="AZ1491" s="274">
        <f t="shared" si="1340"/>
        <v>0</v>
      </c>
      <c r="BA1491" s="274">
        <f t="shared" si="1340"/>
        <v>0</v>
      </c>
      <c r="BB1491" s="274">
        <f t="shared" si="1340"/>
        <v>0</v>
      </c>
      <c r="BC1491" s="275">
        <f t="shared" si="1342"/>
        <v>975</v>
      </c>
      <c r="BD1491" s="275">
        <f t="shared" si="1339"/>
        <v>690</v>
      </c>
      <c r="BE1491" s="275">
        <f t="shared" si="1339"/>
        <v>626</v>
      </c>
      <c r="BF1491" s="275">
        <f t="shared" si="1339"/>
        <v>928</v>
      </c>
      <c r="BG1491" s="274">
        <f t="shared" si="1339"/>
        <v>0</v>
      </c>
      <c r="BH1491" s="274">
        <f t="shared" si="1339"/>
        <v>0</v>
      </c>
      <c r="BI1491" s="274">
        <f t="shared" si="1339"/>
        <v>0</v>
      </c>
      <c r="BJ1491" s="274">
        <f t="shared" si="1339"/>
        <v>0</v>
      </c>
      <c r="BK1491" s="275">
        <f t="shared" si="1331"/>
        <v>0</v>
      </c>
      <c r="BL1491" s="275">
        <f t="shared" si="1331"/>
        <v>0</v>
      </c>
      <c r="BM1491" s="275">
        <f t="shared" si="1331"/>
        <v>0</v>
      </c>
      <c r="BN1491" s="275">
        <f t="shared" si="1331"/>
        <v>0</v>
      </c>
      <c r="BO1491" s="274">
        <f t="shared" si="1331"/>
        <v>0</v>
      </c>
      <c r="BP1491" s="274">
        <f t="shared" si="1331"/>
        <v>0</v>
      </c>
      <c r="BQ1491" s="274">
        <f t="shared" si="1331"/>
        <v>0</v>
      </c>
      <c r="BR1491" s="274">
        <f t="shared" si="1331"/>
        <v>0</v>
      </c>
      <c r="BS1491" s="275">
        <f t="shared" si="1331"/>
        <v>0</v>
      </c>
      <c r="BT1491" s="275">
        <f t="shared" si="1331"/>
        <v>0</v>
      </c>
      <c r="BU1491" s="275">
        <f t="shared" si="1331"/>
        <v>0</v>
      </c>
      <c r="BV1491" s="275">
        <f t="shared" si="1331"/>
        <v>0</v>
      </c>
      <c r="BW1491" s="274">
        <f t="shared" si="1331"/>
        <v>0</v>
      </c>
      <c r="BX1491" s="274">
        <f t="shared" si="1331"/>
        <v>0</v>
      </c>
      <c r="BY1491" s="274">
        <f t="shared" si="1331"/>
        <v>0</v>
      </c>
      <c r="BZ1491" s="274">
        <f t="shared" si="1331"/>
        <v>0</v>
      </c>
      <c r="CA1491" s="275">
        <f t="shared" si="1331"/>
        <v>0</v>
      </c>
      <c r="CB1491" s="275">
        <f t="shared" si="1331"/>
        <v>0</v>
      </c>
      <c r="CC1491" s="275">
        <f t="shared" si="1331"/>
        <v>0</v>
      </c>
      <c r="CD1491" s="275">
        <f t="shared" si="1331"/>
        <v>0</v>
      </c>
      <c r="CE1491" s="274">
        <f t="shared" si="1331"/>
        <v>0</v>
      </c>
      <c r="CF1491" s="274">
        <f t="shared" si="1331"/>
        <v>0</v>
      </c>
      <c r="CG1491" s="274">
        <f t="shared" si="1331"/>
        <v>0</v>
      </c>
      <c r="CH1491" s="274">
        <f t="shared" si="1331"/>
        <v>0</v>
      </c>
      <c r="CI1491" s="562"/>
      <c r="CJ1491" s="275">
        <f t="shared" si="1343"/>
        <v>975</v>
      </c>
      <c r="CK1491" s="275">
        <f t="shared" si="1343"/>
        <v>623</v>
      </c>
      <c r="CL1491" s="275">
        <f t="shared" si="1343"/>
        <v>1392</v>
      </c>
      <c r="CM1491" s="275">
        <f t="shared" si="1343"/>
        <v>2154</v>
      </c>
      <c r="CN1491" s="274">
        <f t="shared" si="1343"/>
        <v>0</v>
      </c>
      <c r="CO1491" s="274">
        <f t="shared" si="1343"/>
        <v>0</v>
      </c>
      <c r="CP1491" s="274">
        <f t="shared" si="1343"/>
        <v>0</v>
      </c>
      <c r="CQ1491" s="274">
        <f t="shared" si="1343"/>
        <v>0</v>
      </c>
      <c r="CR1491" s="275">
        <f t="shared" si="1343"/>
        <v>0</v>
      </c>
      <c r="CS1491" s="275">
        <f t="shared" si="1343"/>
        <v>0</v>
      </c>
      <c r="CT1491" s="275">
        <f t="shared" si="1343"/>
        <v>0</v>
      </c>
      <c r="CU1491" s="275">
        <f t="shared" si="1343"/>
        <v>0</v>
      </c>
      <c r="CV1491" s="274">
        <f t="shared" si="1341"/>
        <v>0</v>
      </c>
      <c r="CW1491" s="274">
        <f t="shared" si="1341"/>
        <v>0</v>
      </c>
      <c r="CX1491" s="274">
        <f t="shared" si="1341"/>
        <v>0</v>
      </c>
      <c r="CY1491" s="274">
        <f t="shared" si="1341"/>
        <v>0</v>
      </c>
      <c r="CZ1491" s="275">
        <f t="shared" si="1343"/>
        <v>0</v>
      </c>
      <c r="DA1491" s="275">
        <f t="shared" si="1343"/>
        <v>0</v>
      </c>
      <c r="DB1491" s="275">
        <f t="shared" si="1343"/>
        <v>0</v>
      </c>
      <c r="DC1491" s="275">
        <f t="shared" si="1343"/>
        <v>0</v>
      </c>
      <c r="DD1491" s="274">
        <f t="shared" si="1341"/>
        <v>0</v>
      </c>
      <c r="DE1491" s="274">
        <f t="shared" si="1341"/>
        <v>0</v>
      </c>
      <c r="DF1491" s="274">
        <f t="shared" si="1341"/>
        <v>0</v>
      </c>
      <c r="DG1491" s="274">
        <f t="shared" si="1341"/>
        <v>0</v>
      </c>
      <c r="DH1491" s="275">
        <f t="shared" si="1343"/>
        <v>975</v>
      </c>
      <c r="DI1491" s="275">
        <f t="shared" si="1343"/>
        <v>623</v>
      </c>
      <c r="DJ1491" s="275">
        <f t="shared" si="1343"/>
        <v>1392</v>
      </c>
      <c r="DK1491" s="275">
        <f t="shared" si="1343"/>
        <v>2154</v>
      </c>
      <c r="DL1491" s="274">
        <f t="shared" si="1341"/>
        <v>0</v>
      </c>
      <c r="DM1491" s="274">
        <f t="shared" si="1341"/>
        <v>0</v>
      </c>
      <c r="DN1491" s="274">
        <f t="shared" si="1341"/>
        <v>0</v>
      </c>
      <c r="DO1491" s="274">
        <f t="shared" si="1341"/>
        <v>0</v>
      </c>
      <c r="DP1491" s="275">
        <f t="shared" si="1343"/>
        <v>0</v>
      </c>
      <c r="DQ1491" s="275">
        <f t="shared" si="1343"/>
        <v>67</v>
      </c>
      <c r="DR1491" s="275">
        <f t="shared" si="1343"/>
        <v>-766</v>
      </c>
      <c r="DS1491" s="275">
        <f t="shared" si="1343"/>
        <v>-1226</v>
      </c>
      <c r="DT1491" s="274">
        <f t="shared" si="1341"/>
        <v>0</v>
      </c>
      <c r="DU1491" s="274">
        <f t="shared" si="1341"/>
        <v>0</v>
      </c>
      <c r="DV1491" s="274">
        <f t="shared" si="1341"/>
        <v>0</v>
      </c>
      <c r="DW1491" s="274">
        <f t="shared" si="1341"/>
        <v>0</v>
      </c>
      <c r="DX1491" s="615">
        <f t="shared" si="1333"/>
        <v>0</v>
      </c>
      <c r="DY1491" s="615">
        <f t="shared" si="1333"/>
        <v>0</v>
      </c>
      <c r="DZ1491" s="615">
        <f t="shared" si="1333"/>
        <v>0</v>
      </c>
      <c r="EA1491" s="615">
        <f t="shared" si="1333"/>
        <v>0</v>
      </c>
      <c r="EB1491" s="616">
        <f t="shared" si="1333"/>
        <v>0</v>
      </c>
      <c r="EC1491" s="616">
        <f t="shared" si="1333"/>
        <v>0</v>
      </c>
      <c r="ED1491" s="616">
        <f t="shared" si="1333"/>
        <v>0</v>
      </c>
      <c r="EE1491" s="616">
        <f t="shared" si="1333"/>
        <v>0</v>
      </c>
      <c r="EF1491" s="553"/>
      <c r="EG1491" s="275">
        <f t="shared" si="1334"/>
        <v>0</v>
      </c>
      <c r="EH1491" s="275">
        <f t="shared" si="1334"/>
        <v>0</v>
      </c>
      <c r="EI1491" s="275">
        <f t="shared" si="1334"/>
        <v>0</v>
      </c>
      <c r="EJ1491" s="275">
        <f t="shared" si="1334"/>
        <v>0</v>
      </c>
      <c r="EK1491" s="275">
        <f t="shared" si="1334"/>
        <v>0</v>
      </c>
      <c r="EL1491" s="275">
        <f t="shared" si="1334"/>
        <v>0</v>
      </c>
      <c r="EM1491" s="275">
        <f t="shared" si="1334"/>
        <v>0</v>
      </c>
      <c r="EN1491" s="617">
        <f t="shared" si="1275"/>
        <v>0</v>
      </c>
      <c r="EO1491" s="275">
        <f t="shared" si="1276"/>
        <v>0</v>
      </c>
      <c r="EP1491" s="617">
        <f t="shared" si="1277"/>
        <v>0</v>
      </c>
      <c r="EQ1491" s="275">
        <f t="shared" si="1278"/>
        <v>0</v>
      </c>
      <c r="ER1491" s="275">
        <f t="shared" si="1279"/>
        <v>0</v>
      </c>
      <c r="ES1491" s="618"/>
      <c r="ET1491" s="274">
        <f t="shared" si="1335"/>
        <v>0</v>
      </c>
      <c r="EU1491" s="274">
        <f t="shared" si="1335"/>
        <v>0</v>
      </c>
      <c r="EV1491" s="274">
        <f t="shared" si="1335"/>
        <v>0</v>
      </c>
      <c r="EW1491" s="274">
        <f t="shared" si="1335"/>
        <v>0</v>
      </c>
      <c r="EX1491" s="274">
        <f t="shared" si="1335"/>
        <v>0</v>
      </c>
      <c r="EY1491" s="274">
        <f t="shared" si="1335"/>
        <v>0</v>
      </c>
      <c r="EZ1491" s="274">
        <f t="shared" si="1335"/>
        <v>0</v>
      </c>
      <c r="FA1491" s="619">
        <f t="shared" si="1224"/>
        <v>0</v>
      </c>
      <c r="FB1491" s="620">
        <f t="shared" si="1225"/>
        <v>0</v>
      </c>
      <c r="FC1491" s="619">
        <f t="shared" si="1226"/>
        <v>0</v>
      </c>
      <c r="FD1491" s="274">
        <f t="shared" si="1227"/>
        <v>0</v>
      </c>
      <c r="FE1491" s="274">
        <f t="shared" si="1228"/>
        <v>0</v>
      </c>
      <c r="FF1491" s="274">
        <f t="shared" si="1336"/>
        <v>0</v>
      </c>
      <c r="FG1491" s="620">
        <f t="shared" si="1303"/>
        <v>0</v>
      </c>
      <c r="FH1491" s="274">
        <f t="shared" si="1337"/>
        <v>0</v>
      </c>
      <c r="FI1491" s="274">
        <f t="shared" si="1337"/>
        <v>0</v>
      </c>
      <c r="FJ1491" s="274">
        <f t="shared" si="1337"/>
        <v>0</v>
      </c>
      <c r="FK1491" s="274">
        <f t="shared" si="1229"/>
        <v>0</v>
      </c>
      <c r="FL1491" s="274">
        <f t="shared" si="1338"/>
        <v>0</v>
      </c>
      <c r="FM1491" s="274">
        <f t="shared" si="1230"/>
        <v>0</v>
      </c>
      <c r="FN1491" s="553"/>
      <c r="FO1491" s="413">
        <v>0</v>
      </c>
      <c r="FP1491" s="413">
        <v>0</v>
      </c>
      <c r="FQ1491" s="413">
        <v>0</v>
      </c>
      <c r="FR1491" s="413">
        <v>0</v>
      </c>
      <c r="FS1491" s="413">
        <f t="shared" si="1236"/>
        <v>0</v>
      </c>
      <c r="FT1491" s="413">
        <f t="shared" si="1236"/>
        <v>0</v>
      </c>
      <c r="FU1491" s="413">
        <f t="shared" si="1236"/>
        <v>0</v>
      </c>
      <c r="FV1491" s="413">
        <f t="shared" si="1236"/>
        <v>0</v>
      </c>
      <c r="FW1491" s="553"/>
      <c r="FX1491" s="553"/>
      <c r="FY1491" s="553"/>
    </row>
    <row r="1492" spans="1:181">
      <c r="E1492" s="392"/>
      <c r="F1492" s="371"/>
      <c r="G1492" s="388" t="s">
        <v>3021</v>
      </c>
      <c r="H1492" s="371" t="s">
        <v>3022</v>
      </c>
      <c r="I1492" s="392"/>
      <c r="J1492" s="561"/>
      <c r="K1492" s="392"/>
      <c r="L1492" s="286"/>
      <c r="M1492" s="286"/>
      <c r="O1492" s="275">
        <f t="shared" si="1342"/>
        <v>0</v>
      </c>
      <c r="P1492" s="275">
        <f t="shared" si="1342"/>
        <v>0</v>
      </c>
      <c r="Q1492" s="275">
        <f t="shared" si="1342"/>
        <v>0</v>
      </c>
      <c r="R1492" s="275">
        <f t="shared" si="1342"/>
        <v>0</v>
      </c>
      <c r="S1492" s="274">
        <f t="shared" si="1342"/>
        <v>0</v>
      </c>
      <c r="T1492" s="274">
        <f t="shared" si="1342"/>
        <v>0</v>
      </c>
      <c r="U1492" s="274">
        <f t="shared" si="1342"/>
        <v>0</v>
      </c>
      <c r="V1492" s="274">
        <f t="shared" si="1342"/>
        <v>0</v>
      </c>
      <c r="W1492" s="275">
        <f t="shared" si="1342"/>
        <v>0</v>
      </c>
      <c r="X1492" s="275">
        <f t="shared" si="1342"/>
        <v>0</v>
      </c>
      <c r="Y1492" s="275">
        <f t="shared" si="1342"/>
        <v>0</v>
      </c>
      <c r="Z1492" s="275">
        <f t="shared" si="1342"/>
        <v>0</v>
      </c>
      <c r="AA1492" s="274">
        <f t="shared" si="1340"/>
        <v>0</v>
      </c>
      <c r="AB1492" s="274">
        <f t="shared" si="1340"/>
        <v>0</v>
      </c>
      <c r="AC1492" s="274">
        <f t="shared" si="1340"/>
        <v>0</v>
      </c>
      <c r="AD1492" s="274">
        <f t="shared" si="1340"/>
        <v>0</v>
      </c>
      <c r="AE1492" s="275">
        <f t="shared" si="1342"/>
        <v>0</v>
      </c>
      <c r="AF1492" s="275">
        <f t="shared" si="1342"/>
        <v>0</v>
      </c>
      <c r="AG1492" s="275">
        <f t="shared" si="1342"/>
        <v>0</v>
      </c>
      <c r="AH1492" s="275">
        <f t="shared" si="1342"/>
        <v>0</v>
      </c>
      <c r="AI1492" s="274">
        <f t="shared" si="1340"/>
        <v>0</v>
      </c>
      <c r="AJ1492" s="274">
        <f t="shared" si="1340"/>
        <v>0</v>
      </c>
      <c r="AK1492" s="274">
        <f t="shared" si="1340"/>
        <v>0</v>
      </c>
      <c r="AL1492" s="274">
        <f t="shared" si="1340"/>
        <v>0</v>
      </c>
      <c r="AM1492" s="275">
        <f t="shared" si="1342"/>
        <v>765</v>
      </c>
      <c r="AN1492" s="275">
        <f t="shared" si="1342"/>
        <v>845</v>
      </c>
      <c r="AO1492" s="275">
        <f t="shared" si="1342"/>
        <v>827</v>
      </c>
      <c r="AP1492" s="275">
        <f t="shared" si="1342"/>
        <v>829</v>
      </c>
      <c r="AQ1492" s="274">
        <f t="shared" si="1340"/>
        <v>0</v>
      </c>
      <c r="AR1492" s="274">
        <f t="shared" si="1340"/>
        <v>0</v>
      </c>
      <c r="AS1492" s="274">
        <f t="shared" si="1340"/>
        <v>0</v>
      </c>
      <c r="AT1492" s="274">
        <f t="shared" si="1340"/>
        <v>0</v>
      </c>
      <c r="AU1492" s="275">
        <f t="shared" si="1342"/>
        <v>743</v>
      </c>
      <c r="AV1492" s="275">
        <f t="shared" si="1342"/>
        <v>778</v>
      </c>
      <c r="AW1492" s="275">
        <f t="shared" si="1342"/>
        <v>822</v>
      </c>
      <c r="AX1492" s="275">
        <f t="shared" si="1342"/>
        <v>823</v>
      </c>
      <c r="AY1492" s="274">
        <f t="shared" si="1340"/>
        <v>0</v>
      </c>
      <c r="AZ1492" s="274">
        <f t="shared" si="1340"/>
        <v>0</v>
      </c>
      <c r="BA1492" s="274">
        <f t="shared" si="1340"/>
        <v>0</v>
      </c>
      <c r="BB1492" s="274">
        <f t="shared" si="1340"/>
        <v>0</v>
      </c>
      <c r="BC1492" s="275">
        <f t="shared" si="1342"/>
        <v>22</v>
      </c>
      <c r="BD1492" s="275">
        <f t="shared" si="1339"/>
        <v>67</v>
      </c>
      <c r="BE1492" s="275">
        <f t="shared" si="1339"/>
        <v>5</v>
      </c>
      <c r="BF1492" s="275">
        <f t="shared" si="1339"/>
        <v>6</v>
      </c>
      <c r="BG1492" s="274">
        <f t="shared" si="1339"/>
        <v>0</v>
      </c>
      <c r="BH1492" s="274">
        <f t="shared" si="1339"/>
        <v>0</v>
      </c>
      <c r="BI1492" s="274">
        <f t="shared" si="1339"/>
        <v>0</v>
      </c>
      <c r="BJ1492" s="274">
        <f t="shared" si="1339"/>
        <v>0</v>
      </c>
      <c r="BK1492" s="275">
        <f t="shared" si="1331"/>
        <v>0</v>
      </c>
      <c r="BL1492" s="275">
        <f t="shared" si="1331"/>
        <v>0</v>
      </c>
      <c r="BM1492" s="275">
        <f t="shared" si="1331"/>
        <v>0</v>
      </c>
      <c r="BN1492" s="275">
        <f t="shared" si="1331"/>
        <v>0</v>
      </c>
      <c r="BO1492" s="274">
        <f t="shared" si="1331"/>
        <v>0</v>
      </c>
      <c r="BP1492" s="274">
        <f t="shared" si="1331"/>
        <v>0</v>
      </c>
      <c r="BQ1492" s="274">
        <f t="shared" si="1331"/>
        <v>0</v>
      </c>
      <c r="BR1492" s="274">
        <f t="shared" si="1331"/>
        <v>0</v>
      </c>
      <c r="BS1492" s="275">
        <f t="shared" si="1331"/>
        <v>0</v>
      </c>
      <c r="BT1492" s="275">
        <f t="shared" si="1331"/>
        <v>0</v>
      </c>
      <c r="BU1492" s="275">
        <f t="shared" si="1331"/>
        <v>0</v>
      </c>
      <c r="BV1492" s="275">
        <f t="shared" si="1331"/>
        <v>0</v>
      </c>
      <c r="BW1492" s="274">
        <f t="shared" si="1331"/>
        <v>0</v>
      </c>
      <c r="BX1492" s="274">
        <f t="shared" si="1331"/>
        <v>0</v>
      </c>
      <c r="BY1492" s="274">
        <f t="shared" si="1331"/>
        <v>0</v>
      </c>
      <c r="BZ1492" s="274">
        <f t="shared" si="1331"/>
        <v>0</v>
      </c>
      <c r="CA1492" s="275">
        <f t="shared" si="1331"/>
        <v>0</v>
      </c>
      <c r="CB1492" s="275">
        <f t="shared" si="1331"/>
        <v>0</v>
      </c>
      <c r="CC1492" s="275">
        <f t="shared" si="1331"/>
        <v>0</v>
      </c>
      <c r="CD1492" s="275">
        <f t="shared" si="1331"/>
        <v>0</v>
      </c>
      <c r="CE1492" s="274">
        <f t="shared" si="1331"/>
        <v>0</v>
      </c>
      <c r="CF1492" s="274">
        <f t="shared" si="1331"/>
        <v>0</v>
      </c>
      <c r="CG1492" s="274">
        <f t="shared" si="1331"/>
        <v>0</v>
      </c>
      <c r="CH1492" s="274">
        <f t="shared" si="1331"/>
        <v>0</v>
      </c>
      <c r="CI1492" s="562"/>
      <c r="CJ1492" s="275">
        <f t="shared" si="1343"/>
        <v>22</v>
      </c>
      <c r="CK1492" s="275">
        <f t="shared" si="1343"/>
        <v>70</v>
      </c>
      <c r="CL1492" s="275">
        <f t="shared" si="1343"/>
        <v>199</v>
      </c>
      <c r="CM1492" s="275">
        <f t="shared" si="1343"/>
        <v>188</v>
      </c>
      <c r="CN1492" s="274">
        <f t="shared" si="1343"/>
        <v>0</v>
      </c>
      <c r="CO1492" s="274">
        <f t="shared" si="1343"/>
        <v>0</v>
      </c>
      <c r="CP1492" s="274">
        <f t="shared" si="1343"/>
        <v>0</v>
      </c>
      <c r="CQ1492" s="274">
        <f t="shared" si="1343"/>
        <v>0</v>
      </c>
      <c r="CR1492" s="275">
        <f t="shared" si="1343"/>
        <v>0</v>
      </c>
      <c r="CS1492" s="275">
        <f t="shared" si="1343"/>
        <v>0</v>
      </c>
      <c r="CT1492" s="275">
        <f t="shared" si="1343"/>
        <v>0</v>
      </c>
      <c r="CU1492" s="275">
        <f t="shared" si="1343"/>
        <v>0</v>
      </c>
      <c r="CV1492" s="274">
        <f t="shared" si="1341"/>
        <v>0</v>
      </c>
      <c r="CW1492" s="274">
        <f t="shared" si="1341"/>
        <v>0</v>
      </c>
      <c r="CX1492" s="274">
        <f t="shared" si="1341"/>
        <v>0</v>
      </c>
      <c r="CY1492" s="274">
        <f t="shared" si="1341"/>
        <v>0</v>
      </c>
      <c r="CZ1492" s="275">
        <f t="shared" si="1343"/>
        <v>0</v>
      </c>
      <c r="DA1492" s="275">
        <f t="shared" si="1343"/>
        <v>0</v>
      </c>
      <c r="DB1492" s="275">
        <f t="shared" si="1343"/>
        <v>0</v>
      </c>
      <c r="DC1492" s="275">
        <f t="shared" si="1343"/>
        <v>0</v>
      </c>
      <c r="DD1492" s="274">
        <f t="shared" si="1341"/>
        <v>0</v>
      </c>
      <c r="DE1492" s="274">
        <f t="shared" si="1341"/>
        <v>0</v>
      </c>
      <c r="DF1492" s="274">
        <f t="shared" si="1341"/>
        <v>0</v>
      </c>
      <c r="DG1492" s="274">
        <f t="shared" si="1341"/>
        <v>0</v>
      </c>
      <c r="DH1492" s="275">
        <f t="shared" si="1343"/>
        <v>22</v>
      </c>
      <c r="DI1492" s="275">
        <f t="shared" si="1343"/>
        <v>70</v>
      </c>
      <c r="DJ1492" s="275">
        <f t="shared" si="1343"/>
        <v>199</v>
      </c>
      <c r="DK1492" s="275">
        <f t="shared" si="1343"/>
        <v>188</v>
      </c>
      <c r="DL1492" s="274">
        <f t="shared" si="1341"/>
        <v>0</v>
      </c>
      <c r="DM1492" s="274">
        <f t="shared" si="1341"/>
        <v>0</v>
      </c>
      <c r="DN1492" s="274">
        <f t="shared" si="1341"/>
        <v>0</v>
      </c>
      <c r="DO1492" s="274">
        <f t="shared" si="1341"/>
        <v>0</v>
      </c>
      <c r="DP1492" s="275">
        <f t="shared" si="1343"/>
        <v>0</v>
      </c>
      <c r="DQ1492" s="275">
        <f t="shared" si="1343"/>
        <v>-3</v>
      </c>
      <c r="DR1492" s="275">
        <f t="shared" si="1343"/>
        <v>-194</v>
      </c>
      <c r="DS1492" s="275">
        <f t="shared" si="1343"/>
        <v>-182</v>
      </c>
      <c r="DT1492" s="274">
        <f t="shared" si="1341"/>
        <v>0</v>
      </c>
      <c r="DU1492" s="274">
        <f t="shared" si="1341"/>
        <v>0</v>
      </c>
      <c r="DV1492" s="274">
        <f t="shared" si="1341"/>
        <v>0</v>
      </c>
      <c r="DW1492" s="274">
        <f t="shared" si="1341"/>
        <v>0</v>
      </c>
      <c r="DX1492" s="615">
        <f t="shared" si="1333"/>
        <v>0</v>
      </c>
      <c r="DY1492" s="615">
        <f t="shared" si="1333"/>
        <v>0</v>
      </c>
      <c r="DZ1492" s="615">
        <f t="shared" si="1333"/>
        <v>0</v>
      </c>
      <c r="EA1492" s="615">
        <f t="shared" si="1333"/>
        <v>0</v>
      </c>
      <c r="EB1492" s="616">
        <f t="shared" si="1333"/>
        <v>0</v>
      </c>
      <c r="EC1492" s="616">
        <f t="shared" si="1333"/>
        <v>0</v>
      </c>
      <c r="ED1492" s="616">
        <f t="shared" si="1333"/>
        <v>0</v>
      </c>
      <c r="EE1492" s="616">
        <f t="shared" si="1333"/>
        <v>0</v>
      </c>
      <c r="EF1492" s="553"/>
      <c r="EG1492" s="275">
        <f t="shared" si="1334"/>
        <v>0</v>
      </c>
      <c r="EH1492" s="275">
        <f t="shared" si="1334"/>
        <v>0</v>
      </c>
      <c r="EI1492" s="275">
        <f t="shared" si="1334"/>
        <v>0</v>
      </c>
      <c r="EJ1492" s="275">
        <f t="shared" si="1334"/>
        <v>0</v>
      </c>
      <c r="EK1492" s="275">
        <f t="shared" si="1334"/>
        <v>0</v>
      </c>
      <c r="EL1492" s="275">
        <f t="shared" si="1334"/>
        <v>0</v>
      </c>
      <c r="EM1492" s="275">
        <f t="shared" si="1334"/>
        <v>0</v>
      </c>
      <c r="EN1492" s="617">
        <f t="shared" si="1275"/>
        <v>0</v>
      </c>
      <c r="EO1492" s="275">
        <f t="shared" si="1276"/>
        <v>0</v>
      </c>
      <c r="EP1492" s="617">
        <f t="shared" si="1277"/>
        <v>0</v>
      </c>
      <c r="EQ1492" s="275">
        <f t="shared" si="1278"/>
        <v>0</v>
      </c>
      <c r="ER1492" s="275">
        <f t="shared" si="1279"/>
        <v>0</v>
      </c>
      <c r="ES1492" s="618"/>
      <c r="ET1492" s="274">
        <f t="shared" si="1335"/>
        <v>0</v>
      </c>
      <c r="EU1492" s="274">
        <f t="shared" si="1335"/>
        <v>0</v>
      </c>
      <c r="EV1492" s="274">
        <f t="shared" si="1335"/>
        <v>0</v>
      </c>
      <c r="EW1492" s="274">
        <f t="shared" si="1335"/>
        <v>0</v>
      </c>
      <c r="EX1492" s="274">
        <f t="shared" si="1335"/>
        <v>0</v>
      </c>
      <c r="EY1492" s="274">
        <f t="shared" si="1335"/>
        <v>0</v>
      </c>
      <c r="EZ1492" s="274">
        <f t="shared" si="1335"/>
        <v>0</v>
      </c>
      <c r="FA1492" s="619">
        <f t="shared" si="1224"/>
        <v>0</v>
      </c>
      <c r="FB1492" s="620">
        <f t="shared" si="1225"/>
        <v>0</v>
      </c>
      <c r="FC1492" s="619">
        <f t="shared" si="1226"/>
        <v>0</v>
      </c>
      <c r="FD1492" s="274">
        <f t="shared" si="1227"/>
        <v>0</v>
      </c>
      <c r="FE1492" s="274">
        <f t="shared" si="1228"/>
        <v>0</v>
      </c>
      <c r="FF1492" s="274">
        <f t="shared" si="1336"/>
        <v>0</v>
      </c>
      <c r="FG1492" s="620">
        <f t="shared" si="1303"/>
        <v>0</v>
      </c>
      <c r="FH1492" s="274">
        <f t="shared" si="1337"/>
        <v>0</v>
      </c>
      <c r="FI1492" s="274">
        <f t="shared" si="1337"/>
        <v>0</v>
      </c>
      <c r="FJ1492" s="274">
        <f t="shared" si="1337"/>
        <v>0</v>
      </c>
      <c r="FK1492" s="274">
        <f t="shared" si="1229"/>
        <v>0</v>
      </c>
      <c r="FL1492" s="274">
        <f t="shared" si="1338"/>
        <v>0</v>
      </c>
      <c r="FM1492" s="274">
        <f t="shared" si="1230"/>
        <v>0</v>
      </c>
      <c r="FN1492" s="553"/>
      <c r="FO1492" s="413">
        <v>0</v>
      </c>
      <c r="FP1492" s="413">
        <v>0</v>
      </c>
      <c r="FQ1492" s="413">
        <v>0</v>
      </c>
      <c r="FR1492" s="413">
        <v>0</v>
      </c>
      <c r="FS1492" s="413">
        <f t="shared" si="1236"/>
        <v>0</v>
      </c>
      <c r="FT1492" s="413">
        <f t="shared" si="1236"/>
        <v>0</v>
      </c>
      <c r="FU1492" s="413">
        <f t="shared" si="1236"/>
        <v>0</v>
      </c>
      <c r="FV1492" s="413">
        <f t="shared" si="1236"/>
        <v>0</v>
      </c>
      <c r="FW1492" s="553"/>
      <c r="FX1492" s="553"/>
      <c r="FY1492" s="553"/>
    </row>
    <row r="1493" spans="1:181" s="325" customFormat="1">
      <c r="A1493" s="294"/>
      <c r="B1493" s="295"/>
      <c r="C1493" s="294"/>
      <c r="D1493" s="294"/>
      <c r="E1493" s="294"/>
      <c r="F1493" s="639" t="s">
        <v>3023</v>
      </c>
      <c r="G1493" s="558" t="s">
        <v>3024</v>
      </c>
      <c r="H1493" s="584"/>
      <c r="I1493" s="295"/>
      <c r="J1493" s="559"/>
      <c r="K1493" s="294"/>
      <c r="L1493" s="295"/>
      <c r="M1493" s="295"/>
      <c r="N1493" s="328"/>
      <c r="O1493" s="254">
        <f t="shared" ref="O1493:BC1494" si="1344">O1249</f>
        <v>351</v>
      </c>
      <c r="P1493" s="254">
        <f t="shared" si="1344"/>
        <v>411</v>
      </c>
      <c r="Q1493" s="254">
        <f t="shared" si="1344"/>
        <v>428</v>
      </c>
      <c r="R1493" s="254">
        <f t="shared" si="1344"/>
        <v>451</v>
      </c>
      <c r="S1493" s="252">
        <f t="shared" si="1344"/>
        <v>913</v>
      </c>
      <c r="T1493" s="252">
        <f t="shared" si="1344"/>
        <v>951</v>
      </c>
      <c r="U1493" s="252">
        <f t="shared" si="1344"/>
        <v>1001</v>
      </c>
      <c r="V1493" s="252">
        <f t="shared" si="1344"/>
        <v>1049</v>
      </c>
      <c r="W1493" s="254">
        <f t="shared" si="1344"/>
        <v>236</v>
      </c>
      <c r="X1493" s="254">
        <f t="shared" si="1344"/>
        <v>265</v>
      </c>
      <c r="Y1493" s="254">
        <f t="shared" si="1344"/>
        <v>276</v>
      </c>
      <c r="Z1493" s="254">
        <f t="shared" si="1344"/>
        <v>290</v>
      </c>
      <c r="AA1493" s="252">
        <f t="shared" si="1344"/>
        <v>592</v>
      </c>
      <c r="AB1493" s="252">
        <f t="shared" si="1344"/>
        <v>617</v>
      </c>
      <c r="AC1493" s="252">
        <f t="shared" si="1344"/>
        <v>650</v>
      </c>
      <c r="AD1493" s="252">
        <f t="shared" si="1344"/>
        <v>681</v>
      </c>
      <c r="AE1493" s="254">
        <f t="shared" si="1344"/>
        <v>2</v>
      </c>
      <c r="AF1493" s="254">
        <f t="shared" si="1344"/>
        <v>5</v>
      </c>
      <c r="AG1493" s="254">
        <f t="shared" si="1344"/>
        <v>4</v>
      </c>
      <c r="AH1493" s="254">
        <f t="shared" si="1344"/>
        <v>4</v>
      </c>
      <c r="AI1493" s="252">
        <f t="shared" si="1344"/>
        <v>13</v>
      </c>
      <c r="AJ1493" s="252">
        <f t="shared" si="1344"/>
        <v>13</v>
      </c>
      <c r="AK1493" s="252">
        <f t="shared" si="1344"/>
        <v>13</v>
      </c>
      <c r="AL1493" s="252">
        <f t="shared" si="1344"/>
        <v>10</v>
      </c>
      <c r="AM1493" s="254">
        <f t="shared" si="1344"/>
        <v>114</v>
      </c>
      <c r="AN1493" s="254">
        <f t="shared" si="1344"/>
        <v>146</v>
      </c>
      <c r="AO1493" s="254">
        <f t="shared" si="1344"/>
        <v>152</v>
      </c>
      <c r="AP1493" s="254">
        <f t="shared" si="1344"/>
        <v>159</v>
      </c>
      <c r="AQ1493" s="252">
        <f t="shared" si="1344"/>
        <v>320</v>
      </c>
      <c r="AR1493" s="252">
        <f t="shared" si="1344"/>
        <v>334</v>
      </c>
      <c r="AS1493" s="252">
        <f t="shared" si="1344"/>
        <v>351</v>
      </c>
      <c r="AT1493" s="252">
        <f t="shared" si="1344"/>
        <v>367</v>
      </c>
      <c r="AU1493" s="254">
        <f t="shared" si="1344"/>
        <v>108</v>
      </c>
      <c r="AV1493" s="254">
        <f t="shared" si="1344"/>
        <v>137</v>
      </c>
      <c r="AW1493" s="254">
        <f t="shared" si="1344"/>
        <v>142</v>
      </c>
      <c r="AX1493" s="254">
        <f t="shared" si="1344"/>
        <v>150</v>
      </c>
      <c r="AY1493" s="252">
        <f t="shared" si="1344"/>
        <v>291</v>
      </c>
      <c r="AZ1493" s="252">
        <f t="shared" si="1344"/>
        <v>303</v>
      </c>
      <c r="BA1493" s="252">
        <f t="shared" si="1344"/>
        <v>320</v>
      </c>
      <c r="BB1493" s="252">
        <f t="shared" si="1344"/>
        <v>336</v>
      </c>
      <c r="BC1493" s="254">
        <f t="shared" si="1344"/>
        <v>6</v>
      </c>
      <c r="BD1493" s="254">
        <f t="shared" si="1339"/>
        <v>-2</v>
      </c>
      <c r="BE1493" s="254">
        <f t="shared" si="1339"/>
        <v>-8</v>
      </c>
      <c r="BF1493" s="254">
        <f t="shared" si="1339"/>
        <v>-10</v>
      </c>
      <c r="BG1493" s="252">
        <f t="shared" si="1339"/>
        <v>26</v>
      </c>
      <c r="BH1493" s="252">
        <f t="shared" si="1339"/>
        <v>28</v>
      </c>
      <c r="BI1493" s="252">
        <f t="shared" si="1339"/>
        <v>27</v>
      </c>
      <c r="BJ1493" s="252">
        <f t="shared" si="1339"/>
        <v>28</v>
      </c>
      <c r="BK1493" s="254">
        <f t="shared" ref="BK1493:CH1494" si="1345">BK1249</f>
        <v>0</v>
      </c>
      <c r="BL1493" s="254">
        <f t="shared" si="1345"/>
        <v>11</v>
      </c>
      <c r="BM1493" s="254">
        <f t="shared" si="1345"/>
        <v>18</v>
      </c>
      <c r="BN1493" s="254">
        <f t="shared" si="1345"/>
        <v>19</v>
      </c>
      <c r="BO1493" s="252">
        <f t="shared" si="1345"/>
        <v>3</v>
      </c>
      <c r="BP1493" s="252">
        <f t="shared" si="1345"/>
        <v>3</v>
      </c>
      <c r="BQ1493" s="252">
        <f t="shared" si="1345"/>
        <v>4</v>
      </c>
      <c r="BR1493" s="252">
        <f t="shared" si="1345"/>
        <v>3</v>
      </c>
      <c r="BS1493" s="254">
        <f t="shared" si="1345"/>
        <v>0</v>
      </c>
      <c r="BT1493" s="254">
        <f t="shared" si="1345"/>
        <v>11</v>
      </c>
      <c r="BU1493" s="254">
        <f t="shared" si="1345"/>
        <v>18</v>
      </c>
      <c r="BV1493" s="254">
        <f t="shared" si="1345"/>
        <v>19</v>
      </c>
      <c r="BW1493" s="252">
        <f t="shared" si="1345"/>
        <v>3</v>
      </c>
      <c r="BX1493" s="252">
        <f t="shared" si="1345"/>
        <v>3</v>
      </c>
      <c r="BY1493" s="252">
        <f t="shared" si="1345"/>
        <v>4</v>
      </c>
      <c r="BZ1493" s="252">
        <f t="shared" si="1345"/>
        <v>3</v>
      </c>
      <c r="CA1493" s="254">
        <f t="shared" si="1345"/>
        <v>0</v>
      </c>
      <c r="CB1493" s="254">
        <f t="shared" si="1345"/>
        <v>0</v>
      </c>
      <c r="CC1493" s="254">
        <f t="shared" si="1345"/>
        <v>0</v>
      </c>
      <c r="CD1493" s="254">
        <f t="shared" si="1345"/>
        <v>0</v>
      </c>
      <c r="CE1493" s="252">
        <f t="shared" si="1345"/>
        <v>0</v>
      </c>
      <c r="CF1493" s="252">
        <f t="shared" si="1345"/>
        <v>0</v>
      </c>
      <c r="CG1493" s="252">
        <f t="shared" si="1345"/>
        <v>0</v>
      </c>
      <c r="CH1493" s="252">
        <f t="shared" si="1345"/>
        <v>0</v>
      </c>
      <c r="CI1493" s="560"/>
      <c r="CJ1493" s="254">
        <f t="shared" ref="CJ1493:DW1494" si="1346">CJ1249</f>
        <v>5</v>
      </c>
      <c r="CK1493" s="254">
        <f t="shared" si="1346"/>
        <v>8</v>
      </c>
      <c r="CL1493" s="254">
        <f t="shared" si="1346"/>
        <v>9</v>
      </c>
      <c r="CM1493" s="254">
        <f t="shared" si="1346"/>
        <v>9</v>
      </c>
      <c r="CN1493" s="252">
        <f t="shared" si="1346"/>
        <v>26</v>
      </c>
      <c r="CO1493" s="252">
        <f t="shared" si="1346"/>
        <v>28.031735622310698</v>
      </c>
      <c r="CP1493" s="252">
        <f t="shared" si="1346"/>
        <v>29.416194322051432</v>
      </c>
      <c r="CQ1493" s="252">
        <f t="shared" si="1346"/>
        <v>31.699995345813257</v>
      </c>
      <c r="CR1493" s="254">
        <f t="shared" si="1346"/>
        <v>5</v>
      </c>
      <c r="CS1493" s="254">
        <f t="shared" si="1346"/>
        <v>7</v>
      </c>
      <c r="CT1493" s="254">
        <f t="shared" si="1346"/>
        <v>8</v>
      </c>
      <c r="CU1493" s="254">
        <f t="shared" si="1346"/>
        <v>8</v>
      </c>
      <c r="CV1493" s="252">
        <f t="shared" si="1346"/>
        <v>25</v>
      </c>
      <c r="CW1493" s="252">
        <f t="shared" si="1346"/>
        <v>26.031735622310698</v>
      </c>
      <c r="CX1493" s="252">
        <f t="shared" si="1346"/>
        <v>27.416194322051432</v>
      </c>
      <c r="CY1493" s="252">
        <f t="shared" si="1346"/>
        <v>28.699995345813257</v>
      </c>
      <c r="CZ1493" s="254">
        <f t="shared" si="1346"/>
        <v>0</v>
      </c>
      <c r="DA1493" s="254">
        <f t="shared" si="1346"/>
        <v>0</v>
      </c>
      <c r="DB1493" s="254">
        <f t="shared" si="1346"/>
        <v>0</v>
      </c>
      <c r="DC1493" s="254">
        <f t="shared" si="1346"/>
        <v>0</v>
      </c>
      <c r="DD1493" s="252">
        <f t="shared" si="1346"/>
        <v>0</v>
      </c>
      <c r="DE1493" s="252">
        <f t="shared" si="1346"/>
        <v>0</v>
      </c>
      <c r="DF1493" s="252">
        <f t="shared" si="1346"/>
        <v>0</v>
      </c>
      <c r="DG1493" s="252">
        <f t="shared" si="1346"/>
        <v>0</v>
      </c>
      <c r="DH1493" s="254">
        <f t="shared" si="1346"/>
        <v>0</v>
      </c>
      <c r="DI1493" s="254">
        <f t="shared" si="1346"/>
        <v>1</v>
      </c>
      <c r="DJ1493" s="254">
        <f t="shared" si="1346"/>
        <v>1</v>
      </c>
      <c r="DK1493" s="254">
        <f t="shared" si="1346"/>
        <v>1</v>
      </c>
      <c r="DL1493" s="252">
        <f t="shared" si="1346"/>
        <v>1</v>
      </c>
      <c r="DM1493" s="252">
        <f t="shared" si="1346"/>
        <v>2</v>
      </c>
      <c r="DN1493" s="252">
        <f t="shared" si="1346"/>
        <v>2</v>
      </c>
      <c r="DO1493" s="252">
        <f t="shared" si="1346"/>
        <v>3</v>
      </c>
      <c r="DP1493" s="254">
        <f t="shared" si="1346"/>
        <v>1</v>
      </c>
      <c r="DQ1493" s="254">
        <f t="shared" si="1346"/>
        <v>-10</v>
      </c>
      <c r="DR1493" s="254">
        <f t="shared" si="1346"/>
        <v>-17</v>
      </c>
      <c r="DS1493" s="254">
        <f t="shared" si="1346"/>
        <v>-19</v>
      </c>
      <c r="DT1493" s="252">
        <f t="shared" si="1346"/>
        <v>0</v>
      </c>
      <c r="DU1493" s="252">
        <f t="shared" si="1346"/>
        <v>-3.1735622310698375E-2</v>
      </c>
      <c r="DV1493" s="252">
        <f t="shared" si="1346"/>
        <v>-2.4161943220514313</v>
      </c>
      <c r="DW1493" s="252">
        <f t="shared" si="1346"/>
        <v>-3.6999953458132584</v>
      </c>
      <c r="DX1493" s="545">
        <f t="shared" si="1333"/>
        <v>0.67236467236467234</v>
      </c>
      <c r="DY1493" s="545">
        <f t="shared" si="1333"/>
        <v>0.64476885644768855</v>
      </c>
      <c r="DZ1493" s="545">
        <f t="shared" si="1333"/>
        <v>0.64485981308411211</v>
      </c>
      <c r="EA1493" s="545">
        <f t="shared" si="1333"/>
        <v>0.6430155210643016</v>
      </c>
      <c r="EB1493" s="546">
        <f t="shared" si="1333"/>
        <v>0.64841182913472073</v>
      </c>
      <c r="EC1493" s="546">
        <f t="shared" si="1333"/>
        <v>0.64879074658254465</v>
      </c>
      <c r="ED1493" s="546">
        <f t="shared" si="1333"/>
        <v>0.64935064935064934</v>
      </c>
      <c r="EE1493" s="546">
        <f t="shared" si="1333"/>
        <v>0.64918970448045754</v>
      </c>
      <c r="EF1493" s="553"/>
      <c r="EG1493" s="254">
        <f t="shared" ref="EG1493:EM1494" si="1347">EG1249</f>
        <v>1345</v>
      </c>
      <c r="EH1493" s="254">
        <f t="shared" si="1347"/>
        <v>556</v>
      </c>
      <c r="EI1493" s="254">
        <f t="shared" si="1347"/>
        <v>791</v>
      </c>
      <c r="EJ1493" s="254">
        <f t="shared" si="1347"/>
        <v>287</v>
      </c>
      <c r="EK1493" s="254">
        <f t="shared" si="1347"/>
        <v>321</v>
      </c>
      <c r="EL1493" s="254">
        <f t="shared" si="1347"/>
        <v>19664</v>
      </c>
      <c r="EM1493" s="254">
        <f t="shared" si="1347"/>
        <v>16100</v>
      </c>
      <c r="EN1493" s="547">
        <f t="shared" si="1275"/>
        <v>0.41338289962825281</v>
      </c>
      <c r="EO1493" s="254">
        <f t="shared" si="1276"/>
        <v>36.283185840707965</v>
      </c>
      <c r="EP1493" s="547">
        <f t="shared" si="1277"/>
        <v>0.23866171003717473</v>
      </c>
      <c r="EQ1493" s="254">
        <f t="shared" si="1278"/>
        <v>16324.247355573638</v>
      </c>
      <c r="ER1493" s="254">
        <f t="shared" si="1279"/>
        <v>1485.5072463768117</v>
      </c>
      <c r="ES1493" s="449"/>
      <c r="ET1493" s="252">
        <f t="shared" ref="ET1493:EZ1494" si="1348">ET1249</f>
        <v>912</v>
      </c>
      <c r="EU1493" s="252">
        <f t="shared" si="1348"/>
        <v>595</v>
      </c>
      <c r="EV1493" s="252">
        <f t="shared" si="1348"/>
        <v>316</v>
      </c>
      <c r="EW1493" s="252">
        <f t="shared" si="1348"/>
        <v>93</v>
      </c>
      <c r="EX1493" s="252">
        <f t="shared" si="1348"/>
        <v>1444</v>
      </c>
      <c r="EY1493" s="252">
        <f t="shared" si="1348"/>
        <v>7117</v>
      </c>
      <c r="EZ1493" s="252">
        <f t="shared" si="1348"/>
        <v>7117</v>
      </c>
      <c r="FA1493" s="548">
        <f t="shared" si="1224"/>
        <v>0.65241228070175439</v>
      </c>
      <c r="FB1493" s="253">
        <f t="shared" si="1225"/>
        <v>29.430379746835445</v>
      </c>
      <c r="FC1493" s="548">
        <f t="shared" si="1226"/>
        <v>1.5833333333333333</v>
      </c>
      <c r="FD1493" s="252">
        <f t="shared" si="1227"/>
        <v>202894.47801039764</v>
      </c>
      <c r="FE1493" s="252">
        <f t="shared" si="1228"/>
        <v>1088.9419699311509</v>
      </c>
      <c r="FF1493" s="252">
        <f>FF1249</f>
        <v>320</v>
      </c>
      <c r="FG1493" s="253">
        <f t="shared" si="1303"/>
        <v>90.3125</v>
      </c>
      <c r="FH1493" s="252">
        <f t="shared" ref="FH1493:FJ1494" si="1349">FH1249</f>
        <v>289</v>
      </c>
      <c r="FI1493" s="252">
        <f t="shared" si="1349"/>
        <v>320</v>
      </c>
      <c r="FJ1493" s="252">
        <f t="shared" si="1349"/>
        <v>4</v>
      </c>
      <c r="FK1493" s="252">
        <f t="shared" si="1229"/>
        <v>27</v>
      </c>
      <c r="FL1493" s="252">
        <f>FL1249</f>
        <v>22</v>
      </c>
      <c r="FM1493" s="252">
        <f t="shared" si="1230"/>
        <v>1</v>
      </c>
      <c r="FN1493" s="553"/>
      <c r="FO1493" s="413">
        <v>291</v>
      </c>
      <c r="FP1493" s="413">
        <v>303</v>
      </c>
      <c r="FQ1493" s="413">
        <v>320</v>
      </c>
      <c r="FR1493" s="413">
        <v>335</v>
      </c>
      <c r="FS1493" s="413">
        <f t="shared" si="1236"/>
        <v>0</v>
      </c>
      <c r="FT1493" s="413">
        <f t="shared" si="1236"/>
        <v>0</v>
      </c>
      <c r="FU1493" s="413">
        <f t="shared" si="1236"/>
        <v>0</v>
      </c>
      <c r="FV1493" s="413">
        <f t="shared" si="1236"/>
        <v>1</v>
      </c>
      <c r="FW1493" s="553"/>
      <c r="FX1493" s="553"/>
      <c r="FY1493" s="553"/>
    </row>
    <row r="1494" spans="1:181" s="325" customFormat="1">
      <c r="A1494" s="294"/>
      <c r="B1494" s="295"/>
      <c r="C1494" s="294"/>
      <c r="D1494" s="294"/>
      <c r="E1494" s="294"/>
      <c r="F1494" s="639" t="s">
        <v>3025</v>
      </c>
      <c r="G1494" s="558" t="s">
        <v>3026</v>
      </c>
      <c r="H1494" s="584"/>
      <c r="I1494" s="295"/>
      <c r="J1494" s="559"/>
      <c r="K1494" s="294"/>
      <c r="L1494" s="295"/>
      <c r="M1494" s="295"/>
      <c r="N1494" s="328"/>
      <c r="O1494" s="254">
        <f t="shared" si="1344"/>
        <v>933</v>
      </c>
      <c r="P1494" s="254">
        <f t="shared" si="1344"/>
        <v>1165</v>
      </c>
      <c r="Q1494" s="254">
        <f t="shared" si="1344"/>
        <v>1223</v>
      </c>
      <c r="R1494" s="254">
        <f t="shared" si="1344"/>
        <v>1292</v>
      </c>
      <c r="S1494" s="252">
        <f t="shared" si="1344"/>
        <v>1165</v>
      </c>
      <c r="T1494" s="252">
        <f t="shared" si="1344"/>
        <v>1223</v>
      </c>
      <c r="U1494" s="252">
        <f t="shared" si="1344"/>
        <v>1292</v>
      </c>
      <c r="V1494" s="252">
        <f t="shared" si="1344"/>
        <v>1354</v>
      </c>
      <c r="W1494" s="254">
        <f t="shared" si="1344"/>
        <v>0</v>
      </c>
      <c r="X1494" s="254">
        <f t="shared" si="1344"/>
        <v>0</v>
      </c>
      <c r="Y1494" s="254">
        <f t="shared" si="1344"/>
        <v>0</v>
      </c>
      <c r="Z1494" s="254">
        <f t="shared" si="1344"/>
        <v>0</v>
      </c>
      <c r="AA1494" s="252">
        <f t="shared" si="1344"/>
        <v>0</v>
      </c>
      <c r="AB1494" s="252">
        <f t="shared" si="1344"/>
        <v>0</v>
      </c>
      <c r="AC1494" s="252">
        <f t="shared" si="1344"/>
        <v>0</v>
      </c>
      <c r="AD1494" s="252">
        <f t="shared" si="1344"/>
        <v>0</v>
      </c>
      <c r="AE1494" s="254">
        <f t="shared" si="1344"/>
        <v>0</v>
      </c>
      <c r="AF1494" s="254">
        <f t="shared" si="1344"/>
        <v>0</v>
      </c>
      <c r="AG1494" s="254">
        <f t="shared" si="1344"/>
        <v>0</v>
      </c>
      <c r="AH1494" s="254">
        <f t="shared" si="1344"/>
        <v>0</v>
      </c>
      <c r="AI1494" s="252">
        <f t="shared" si="1344"/>
        <v>0</v>
      </c>
      <c r="AJ1494" s="252">
        <f t="shared" si="1344"/>
        <v>0</v>
      </c>
      <c r="AK1494" s="252">
        <f t="shared" si="1344"/>
        <v>0</v>
      </c>
      <c r="AL1494" s="252">
        <f t="shared" si="1344"/>
        <v>0</v>
      </c>
      <c r="AM1494" s="254">
        <f t="shared" si="1344"/>
        <v>933</v>
      </c>
      <c r="AN1494" s="254">
        <f t="shared" si="1344"/>
        <v>1165</v>
      </c>
      <c r="AO1494" s="254">
        <f t="shared" si="1344"/>
        <v>1223</v>
      </c>
      <c r="AP1494" s="254">
        <f t="shared" si="1344"/>
        <v>1292</v>
      </c>
      <c r="AQ1494" s="252">
        <f t="shared" si="1344"/>
        <v>1165</v>
      </c>
      <c r="AR1494" s="252">
        <f t="shared" si="1344"/>
        <v>1223</v>
      </c>
      <c r="AS1494" s="252">
        <f t="shared" si="1344"/>
        <v>1292</v>
      </c>
      <c r="AT1494" s="252">
        <f t="shared" si="1344"/>
        <v>1354</v>
      </c>
      <c r="AU1494" s="254">
        <f t="shared" si="1344"/>
        <v>933</v>
      </c>
      <c r="AV1494" s="254">
        <f t="shared" si="1344"/>
        <v>1165</v>
      </c>
      <c r="AW1494" s="254">
        <f t="shared" si="1344"/>
        <v>1223</v>
      </c>
      <c r="AX1494" s="254">
        <f t="shared" si="1344"/>
        <v>1292</v>
      </c>
      <c r="AY1494" s="252">
        <f t="shared" si="1344"/>
        <v>1165</v>
      </c>
      <c r="AZ1494" s="252">
        <f t="shared" si="1344"/>
        <v>1223</v>
      </c>
      <c r="BA1494" s="252">
        <f t="shared" si="1344"/>
        <v>1292</v>
      </c>
      <c r="BB1494" s="252">
        <f t="shared" si="1344"/>
        <v>1354</v>
      </c>
      <c r="BC1494" s="254">
        <f t="shared" si="1344"/>
        <v>0</v>
      </c>
      <c r="BD1494" s="254">
        <f t="shared" si="1339"/>
        <v>0</v>
      </c>
      <c r="BE1494" s="254">
        <f t="shared" si="1339"/>
        <v>-1</v>
      </c>
      <c r="BF1494" s="254">
        <f t="shared" si="1339"/>
        <v>-1</v>
      </c>
      <c r="BG1494" s="252">
        <f t="shared" si="1339"/>
        <v>0</v>
      </c>
      <c r="BH1494" s="252">
        <f t="shared" si="1339"/>
        <v>0</v>
      </c>
      <c r="BI1494" s="252">
        <f t="shared" si="1339"/>
        <v>0</v>
      </c>
      <c r="BJ1494" s="252">
        <f t="shared" si="1339"/>
        <v>0</v>
      </c>
      <c r="BK1494" s="254">
        <f t="shared" si="1345"/>
        <v>0</v>
      </c>
      <c r="BL1494" s="254">
        <f t="shared" si="1345"/>
        <v>0</v>
      </c>
      <c r="BM1494" s="254">
        <f t="shared" si="1345"/>
        <v>1</v>
      </c>
      <c r="BN1494" s="254">
        <f t="shared" si="1345"/>
        <v>1</v>
      </c>
      <c r="BO1494" s="252">
        <f t="shared" si="1345"/>
        <v>0</v>
      </c>
      <c r="BP1494" s="252">
        <f t="shared" si="1345"/>
        <v>0</v>
      </c>
      <c r="BQ1494" s="252">
        <f t="shared" si="1345"/>
        <v>0</v>
      </c>
      <c r="BR1494" s="252">
        <f t="shared" si="1345"/>
        <v>0</v>
      </c>
      <c r="BS1494" s="254">
        <f t="shared" si="1345"/>
        <v>0</v>
      </c>
      <c r="BT1494" s="254">
        <f t="shared" si="1345"/>
        <v>0</v>
      </c>
      <c r="BU1494" s="254">
        <f t="shared" si="1345"/>
        <v>1</v>
      </c>
      <c r="BV1494" s="254">
        <f t="shared" si="1345"/>
        <v>1</v>
      </c>
      <c r="BW1494" s="252">
        <f t="shared" si="1345"/>
        <v>0</v>
      </c>
      <c r="BX1494" s="252">
        <f t="shared" si="1345"/>
        <v>0</v>
      </c>
      <c r="BY1494" s="252">
        <f t="shared" si="1345"/>
        <v>0</v>
      </c>
      <c r="BZ1494" s="252">
        <f t="shared" si="1345"/>
        <v>0</v>
      </c>
      <c r="CA1494" s="254">
        <f t="shared" si="1345"/>
        <v>0</v>
      </c>
      <c r="CB1494" s="254">
        <f t="shared" si="1345"/>
        <v>0</v>
      </c>
      <c r="CC1494" s="254">
        <f t="shared" si="1345"/>
        <v>0</v>
      </c>
      <c r="CD1494" s="254">
        <f t="shared" si="1345"/>
        <v>0</v>
      </c>
      <c r="CE1494" s="252">
        <f t="shared" si="1345"/>
        <v>0</v>
      </c>
      <c r="CF1494" s="252">
        <f t="shared" si="1345"/>
        <v>0</v>
      </c>
      <c r="CG1494" s="252">
        <f t="shared" si="1345"/>
        <v>0</v>
      </c>
      <c r="CH1494" s="252">
        <f t="shared" si="1345"/>
        <v>0</v>
      </c>
      <c r="CI1494" s="560"/>
      <c r="CJ1494" s="254">
        <f t="shared" si="1346"/>
        <v>0</v>
      </c>
      <c r="CK1494" s="254">
        <f t="shared" si="1346"/>
        <v>0</v>
      </c>
      <c r="CL1494" s="254">
        <f t="shared" si="1346"/>
        <v>0</v>
      </c>
      <c r="CM1494" s="254">
        <f t="shared" si="1346"/>
        <v>0</v>
      </c>
      <c r="CN1494" s="252">
        <f t="shared" si="1346"/>
        <v>0</v>
      </c>
      <c r="CO1494" s="252">
        <f t="shared" si="1346"/>
        <v>0</v>
      </c>
      <c r="CP1494" s="252">
        <f t="shared" si="1346"/>
        <v>0</v>
      </c>
      <c r="CQ1494" s="252">
        <f t="shared" si="1346"/>
        <v>0</v>
      </c>
      <c r="CR1494" s="254">
        <f t="shared" si="1346"/>
        <v>0</v>
      </c>
      <c r="CS1494" s="254">
        <f t="shared" si="1346"/>
        <v>0</v>
      </c>
      <c r="CT1494" s="254">
        <f t="shared" si="1346"/>
        <v>0</v>
      </c>
      <c r="CU1494" s="254">
        <f t="shared" si="1346"/>
        <v>0</v>
      </c>
      <c r="CV1494" s="252">
        <f t="shared" si="1346"/>
        <v>0</v>
      </c>
      <c r="CW1494" s="252">
        <f t="shared" si="1346"/>
        <v>0</v>
      </c>
      <c r="CX1494" s="252">
        <f t="shared" si="1346"/>
        <v>0</v>
      </c>
      <c r="CY1494" s="252">
        <f t="shared" si="1346"/>
        <v>0</v>
      </c>
      <c r="CZ1494" s="254">
        <f t="shared" si="1346"/>
        <v>0</v>
      </c>
      <c r="DA1494" s="254">
        <f t="shared" si="1346"/>
        <v>0</v>
      </c>
      <c r="DB1494" s="254">
        <f t="shared" si="1346"/>
        <v>0</v>
      </c>
      <c r="DC1494" s="254">
        <f t="shared" si="1346"/>
        <v>0</v>
      </c>
      <c r="DD1494" s="252">
        <f t="shared" si="1346"/>
        <v>0</v>
      </c>
      <c r="DE1494" s="252">
        <f t="shared" si="1346"/>
        <v>0</v>
      </c>
      <c r="DF1494" s="252">
        <f t="shared" si="1346"/>
        <v>0</v>
      </c>
      <c r="DG1494" s="252">
        <f t="shared" si="1346"/>
        <v>0</v>
      </c>
      <c r="DH1494" s="254">
        <f t="shared" si="1346"/>
        <v>0</v>
      </c>
      <c r="DI1494" s="254">
        <f t="shared" si="1346"/>
        <v>0</v>
      </c>
      <c r="DJ1494" s="254">
        <f t="shared" si="1346"/>
        <v>0</v>
      </c>
      <c r="DK1494" s="254">
        <f t="shared" si="1346"/>
        <v>0</v>
      </c>
      <c r="DL1494" s="252">
        <f t="shared" si="1346"/>
        <v>0</v>
      </c>
      <c r="DM1494" s="252">
        <f t="shared" si="1346"/>
        <v>0</v>
      </c>
      <c r="DN1494" s="252">
        <f t="shared" si="1346"/>
        <v>0</v>
      </c>
      <c r="DO1494" s="252">
        <f t="shared" si="1346"/>
        <v>0</v>
      </c>
      <c r="DP1494" s="254">
        <f t="shared" si="1346"/>
        <v>0</v>
      </c>
      <c r="DQ1494" s="254">
        <f t="shared" si="1346"/>
        <v>0</v>
      </c>
      <c r="DR1494" s="254">
        <f t="shared" si="1346"/>
        <v>-1</v>
      </c>
      <c r="DS1494" s="254">
        <f t="shared" si="1346"/>
        <v>-1</v>
      </c>
      <c r="DT1494" s="252">
        <f t="shared" si="1346"/>
        <v>0</v>
      </c>
      <c r="DU1494" s="252">
        <f t="shared" si="1346"/>
        <v>0</v>
      </c>
      <c r="DV1494" s="252">
        <f t="shared" si="1346"/>
        <v>0</v>
      </c>
      <c r="DW1494" s="252">
        <f t="shared" si="1346"/>
        <v>0</v>
      </c>
      <c r="DX1494" s="545">
        <f t="shared" si="1333"/>
        <v>0</v>
      </c>
      <c r="DY1494" s="545">
        <f t="shared" si="1333"/>
        <v>0</v>
      </c>
      <c r="DZ1494" s="545">
        <f t="shared" si="1333"/>
        <v>0</v>
      </c>
      <c r="EA1494" s="545">
        <f t="shared" si="1333"/>
        <v>0</v>
      </c>
      <c r="EB1494" s="546">
        <f t="shared" si="1333"/>
        <v>0</v>
      </c>
      <c r="EC1494" s="546">
        <f t="shared" si="1333"/>
        <v>0</v>
      </c>
      <c r="ED1494" s="546">
        <f t="shared" si="1333"/>
        <v>0</v>
      </c>
      <c r="EE1494" s="546">
        <f t="shared" si="1333"/>
        <v>0</v>
      </c>
      <c r="EF1494" s="553"/>
      <c r="EG1494" s="254">
        <f t="shared" si="1347"/>
        <v>0</v>
      </c>
      <c r="EH1494" s="254">
        <f t="shared" si="1347"/>
        <v>0</v>
      </c>
      <c r="EI1494" s="254">
        <f t="shared" si="1347"/>
        <v>0</v>
      </c>
      <c r="EJ1494" s="254">
        <f t="shared" si="1347"/>
        <v>0</v>
      </c>
      <c r="EK1494" s="254">
        <f t="shared" si="1347"/>
        <v>0</v>
      </c>
      <c r="EL1494" s="254">
        <f t="shared" si="1347"/>
        <v>0</v>
      </c>
      <c r="EM1494" s="254">
        <f t="shared" si="1347"/>
        <v>0</v>
      </c>
      <c r="EN1494" s="547">
        <f t="shared" si="1275"/>
        <v>0</v>
      </c>
      <c r="EO1494" s="254">
        <f t="shared" si="1276"/>
        <v>0</v>
      </c>
      <c r="EP1494" s="547">
        <f t="shared" si="1277"/>
        <v>0</v>
      </c>
      <c r="EQ1494" s="254">
        <f t="shared" si="1278"/>
        <v>0</v>
      </c>
      <c r="ER1494" s="254">
        <f t="shared" si="1279"/>
        <v>0</v>
      </c>
      <c r="ES1494" s="449"/>
      <c r="ET1494" s="252">
        <f t="shared" si="1348"/>
        <v>0</v>
      </c>
      <c r="EU1494" s="252">
        <f t="shared" si="1348"/>
        <v>0</v>
      </c>
      <c r="EV1494" s="252">
        <f t="shared" si="1348"/>
        <v>0</v>
      </c>
      <c r="EW1494" s="252">
        <f t="shared" si="1348"/>
        <v>0</v>
      </c>
      <c r="EX1494" s="252">
        <f t="shared" si="1348"/>
        <v>0</v>
      </c>
      <c r="EY1494" s="252">
        <f t="shared" si="1348"/>
        <v>0</v>
      </c>
      <c r="EZ1494" s="252">
        <f t="shared" si="1348"/>
        <v>0</v>
      </c>
      <c r="FA1494" s="548">
        <f t="shared" si="1224"/>
        <v>0</v>
      </c>
      <c r="FB1494" s="253">
        <f t="shared" si="1225"/>
        <v>0</v>
      </c>
      <c r="FC1494" s="548">
        <f t="shared" si="1226"/>
        <v>0</v>
      </c>
      <c r="FD1494" s="252">
        <f t="shared" si="1227"/>
        <v>0</v>
      </c>
      <c r="FE1494" s="252">
        <f t="shared" si="1228"/>
        <v>0</v>
      </c>
      <c r="FF1494" s="252">
        <f>FF1250</f>
        <v>1165</v>
      </c>
      <c r="FG1494" s="253">
        <f t="shared" si="1303"/>
        <v>40.08583690987124</v>
      </c>
      <c r="FH1494" s="252">
        <f t="shared" si="1349"/>
        <v>467</v>
      </c>
      <c r="FI1494" s="252">
        <f t="shared" si="1349"/>
        <v>1165</v>
      </c>
      <c r="FJ1494" s="252">
        <f t="shared" si="1349"/>
        <v>0</v>
      </c>
      <c r="FK1494" s="252">
        <f t="shared" si="1229"/>
        <v>698</v>
      </c>
      <c r="FL1494" s="252">
        <f>FL1250</f>
        <v>44</v>
      </c>
      <c r="FM1494" s="252">
        <f t="shared" si="1230"/>
        <v>654</v>
      </c>
      <c r="FN1494" s="553"/>
      <c r="FO1494" s="413">
        <v>1165</v>
      </c>
      <c r="FP1494" s="413">
        <v>1223</v>
      </c>
      <c r="FQ1494" s="413">
        <v>1292</v>
      </c>
      <c r="FR1494" s="413">
        <v>1354</v>
      </c>
      <c r="FS1494" s="413">
        <f t="shared" si="1236"/>
        <v>0</v>
      </c>
      <c r="FT1494" s="413">
        <f t="shared" si="1236"/>
        <v>0</v>
      </c>
      <c r="FU1494" s="413">
        <f t="shared" si="1236"/>
        <v>0</v>
      </c>
      <c r="FV1494" s="413">
        <f t="shared" si="1236"/>
        <v>0</v>
      </c>
      <c r="FW1494" s="553"/>
      <c r="FX1494" s="553"/>
      <c r="FY1494" s="553"/>
    </row>
    <row r="1495" spans="1:181" s="325" customFormat="1">
      <c r="A1495" s="294"/>
      <c r="B1495" s="295"/>
      <c r="C1495" s="294"/>
      <c r="D1495" s="294"/>
      <c r="E1495" s="294" t="s">
        <v>2859</v>
      </c>
      <c r="F1495" s="558" t="s">
        <v>3027</v>
      </c>
      <c r="G1495" s="558"/>
      <c r="H1495" s="558"/>
      <c r="I1495" s="294"/>
      <c r="J1495" s="559"/>
      <c r="K1495" s="294"/>
      <c r="L1495" s="295"/>
      <c r="M1495" s="295"/>
      <c r="N1495" s="328"/>
      <c r="O1495" s="254">
        <f t="shared" ref="O1495:BC1495" si="1350">O1376</f>
        <v>0</v>
      </c>
      <c r="P1495" s="254">
        <f t="shared" si="1350"/>
        <v>0</v>
      </c>
      <c r="Q1495" s="254">
        <f t="shared" si="1350"/>
        <v>0</v>
      </c>
      <c r="R1495" s="254">
        <f t="shared" si="1350"/>
        <v>0</v>
      </c>
      <c r="S1495" s="252">
        <f>S1376</f>
        <v>0</v>
      </c>
      <c r="T1495" s="252">
        <f>T1376</f>
        <v>0</v>
      </c>
      <c r="U1495" s="252">
        <f>U1376</f>
        <v>0</v>
      </c>
      <c r="V1495" s="252">
        <f>V1376</f>
        <v>0</v>
      </c>
      <c r="W1495" s="254">
        <f t="shared" si="1350"/>
        <v>0</v>
      </c>
      <c r="X1495" s="254">
        <f t="shared" si="1350"/>
        <v>0</v>
      </c>
      <c r="Y1495" s="254">
        <f t="shared" si="1350"/>
        <v>0</v>
      </c>
      <c r="Z1495" s="254">
        <f t="shared" si="1350"/>
        <v>0</v>
      </c>
      <c r="AA1495" s="252">
        <f>AA1376</f>
        <v>0</v>
      </c>
      <c r="AB1495" s="252">
        <f>AB1376</f>
        <v>0</v>
      </c>
      <c r="AC1495" s="252">
        <f>AC1376</f>
        <v>0</v>
      </c>
      <c r="AD1495" s="252">
        <f>AD1376</f>
        <v>0</v>
      </c>
      <c r="AE1495" s="254">
        <f t="shared" si="1350"/>
        <v>0</v>
      </c>
      <c r="AF1495" s="254">
        <f t="shared" si="1350"/>
        <v>0</v>
      </c>
      <c r="AG1495" s="254">
        <f t="shared" si="1350"/>
        <v>0</v>
      </c>
      <c r="AH1495" s="254">
        <f t="shared" si="1350"/>
        <v>0</v>
      </c>
      <c r="AI1495" s="252">
        <f t="shared" si="1350"/>
        <v>0</v>
      </c>
      <c r="AJ1495" s="252">
        <f t="shared" si="1350"/>
        <v>0</v>
      </c>
      <c r="AK1495" s="252">
        <f t="shared" si="1350"/>
        <v>0</v>
      </c>
      <c r="AL1495" s="252">
        <f t="shared" si="1350"/>
        <v>0</v>
      </c>
      <c r="AM1495" s="254">
        <f t="shared" si="1350"/>
        <v>7671</v>
      </c>
      <c r="AN1495" s="254">
        <f t="shared" si="1350"/>
        <v>14699</v>
      </c>
      <c r="AO1495" s="254">
        <f t="shared" si="1350"/>
        <v>16528</v>
      </c>
      <c r="AP1495" s="254">
        <f t="shared" si="1350"/>
        <v>19280</v>
      </c>
      <c r="AQ1495" s="252">
        <f t="shared" si="1350"/>
        <v>14699</v>
      </c>
      <c r="AR1495" s="252">
        <f t="shared" si="1350"/>
        <v>16528</v>
      </c>
      <c r="AS1495" s="252">
        <f t="shared" si="1350"/>
        <v>19280</v>
      </c>
      <c r="AT1495" s="252">
        <f t="shared" si="1350"/>
        <v>17485</v>
      </c>
      <c r="AU1495" s="254">
        <f t="shared" si="1350"/>
        <v>0</v>
      </c>
      <c r="AV1495" s="254">
        <f t="shared" si="1350"/>
        <v>0</v>
      </c>
      <c r="AW1495" s="254">
        <f t="shared" si="1350"/>
        <v>0</v>
      </c>
      <c r="AX1495" s="254">
        <f t="shared" si="1350"/>
        <v>0</v>
      </c>
      <c r="AY1495" s="252">
        <f t="shared" si="1350"/>
        <v>0</v>
      </c>
      <c r="AZ1495" s="252">
        <f t="shared" si="1350"/>
        <v>0</v>
      </c>
      <c r="BA1495" s="252">
        <f t="shared" si="1350"/>
        <v>0</v>
      </c>
      <c r="BB1495" s="252">
        <f t="shared" si="1350"/>
        <v>0</v>
      </c>
      <c r="BC1495" s="254">
        <f t="shared" si="1350"/>
        <v>0</v>
      </c>
      <c r="BD1495" s="254">
        <f t="shared" si="1339"/>
        <v>0</v>
      </c>
      <c r="BE1495" s="254">
        <f t="shared" si="1339"/>
        <v>0</v>
      </c>
      <c r="BF1495" s="254">
        <f t="shared" si="1339"/>
        <v>0</v>
      </c>
      <c r="BG1495" s="252">
        <f t="shared" si="1339"/>
        <v>0</v>
      </c>
      <c r="BH1495" s="252">
        <f t="shared" si="1339"/>
        <v>0</v>
      </c>
      <c r="BI1495" s="252">
        <f t="shared" si="1339"/>
        <v>0</v>
      </c>
      <c r="BJ1495" s="252">
        <f t="shared" si="1339"/>
        <v>0</v>
      </c>
      <c r="BK1495" s="254">
        <f t="shared" ref="BK1495:CH1495" si="1351">BK1376</f>
        <v>7671</v>
      </c>
      <c r="BL1495" s="254">
        <f t="shared" si="1351"/>
        <v>14699</v>
      </c>
      <c r="BM1495" s="254">
        <f t="shared" si="1351"/>
        <v>16528</v>
      </c>
      <c r="BN1495" s="254">
        <f t="shared" si="1351"/>
        <v>19280</v>
      </c>
      <c r="BO1495" s="252">
        <f t="shared" si="1351"/>
        <v>14699</v>
      </c>
      <c r="BP1495" s="252">
        <f t="shared" si="1351"/>
        <v>16528</v>
      </c>
      <c r="BQ1495" s="252">
        <f t="shared" si="1351"/>
        <v>19280</v>
      </c>
      <c r="BR1495" s="252">
        <f t="shared" si="1351"/>
        <v>17485</v>
      </c>
      <c r="BS1495" s="254">
        <f t="shared" si="1351"/>
        <v>7671</v>
      </c>
      <c r="BT1495" s="254">
        <f t="shared" si="1351"/>
        <v>14699</v>
      </c>
      <c r="BU1495" s="254">
        <f t="shared" si="1351"/>
        <v>16528</v>
      </c>
      <c r="BV1495" s="254">
        <f t="shared" si="1351"/>
        <v>19280</v>
      </c>
      <c r="BW1495" s="252">
        <f t="shared" si="1351"/>
        <v>14699</v>
      </c>
      <c r="BX1495" s="252">
        <f t="shared" si="1351"/>
        <v>16528</v>
      </c>
      <c r="BY1495" s="252">
        <f t="shared" si="1351"/>
        <v>19280</v>
      </c>
      <c r="BZ1495" s="252">
        <f t="shared" si="1351"/>
        <v>17485</v>
      </c>
      <c r="CA1495" s="254">
        <f t="shared" si="1351"/>
        <v>0</v>
      </c>
      <c r="CB1495" s="254">
        <f t="shared" si="1351"/>
        <v>0</v>
      </c>
      <c r="CC1495" s="254">
        <f t="shared" si="1351"/>
        <v>0</v>
      </c>
      <c r="CD1495" s="254">
        <f t="shared" si="1351"/>
        <v>0</v>
      </c>
      <c r="CE1495" s="252">
        <f t="shared" si="1351"/>
        <v>0</v>
      </c>
      <c r="CF1495" s="252">
        <f t="shared" si="1351"/>
        <v>0</v>
      </c>
      <c r="CG1495" s="252">
        <f t="shared" si="1351"/>
        <v>0</v>
      </c>
      <c r="CH1495" s="252">
        <f t="shared" si="1351"/>
        <v>0</v>
      </c>
      <c r="CI1495" s="560"/>
      <c r="CJ1495" s="254">
        <f t="shared" ref="CJ1495:DW1495" si="1352">CJ1376</f>
        <v>0</v>
      </c>
      <c r="CK1495" s="254">
        <f t="shared" si="1352"/>
        <v>0</v>
      </c>
      <c r="CL1495" s="254">
        <f t="shared" si="1352"/>
        <v>0</v>
      </c>
      <c r="CM1495" s="254">
        <f t="shared" si="1352"/>
        <v>0</v>
      </c>
      <c r="CN1495" s="252">
        <f t="shared" si="1352"/>
        <v>0</v>
      </c>
      <c r="CO1495" s="252">
        <f t="shared" si="1352"/>
        <v>0</v>
      </c>
      <c r="CP1495" s="252">
        <f t="shared" si="1352"/>
        <v>0</v>
      </c>
      <c r="CQ1495" s="252">
        <f t="shared" si="1352"/>
        <v>0</v>
      </c>
      <c r="CR1495" s="254">
        <f t="shared" si="1352"/>
        <v>0</v>
      </c>
      <c r="CS1495" s="254">
        <f t="shared" si="1352"/>
        <v>0</v>
      </c>
      <c r="CT1495" s="254">
        <f t="shared" si="1352"/>
        <v>0</v>
      </c>
      <c r="CU1495" s="254">
        <f t="shared" si="1352"/>
        <v>0</v>
      </c>
      <c r="CV1495" s="252">
        <f t="shared" si="1352"/>
        <v>0</v>
      </c>
      <c r="CW1495" s="252">
        <f t="shared" si="1352"/>
        <v>0</v>
      </c>
      <c r="CX1495" s="252">
        <f t="shared" si="1352"/>
        <v>0</v>
      </c>
      <c r="CY1495" s="252">
        <f t="shared" si="1352"/>
        <v>0</v>
      </c>
      <c r="CZ1495" s="254">
        <f t="shared" si="1352"/>
        <v>0</v>
      </c>
      <c r="DA1495" s="254">
        <f t="shared" si="1352"/>
        <v>0</v>
      </c>
      <c r="DB1495" s="254">
        <f t="shared" si="1352"/>
        <v>0</v>
      </c>
      <c r="DC1495" s="254">
        <f t="shared" si="1352"/>
        <v>0</v>
      </c>
      <c r="DD1495" s="252">
        <f t="shared" si="1352"/>
        <v>0</v>
      </c>
      <c r="DE1495" s="252">
        <f t="shared" si="1352"/>
        <v>0</v>
      </c>
      <c r="DF1495" s="252">
        <f t="shared" si="1352"/>
        <v>0</v>
      </c>
      <c r="DG1495" s="252">
        <f t="shared" si="1352"/>
        <v>0</v>
      </c>
      <c r="DH1495" s="254">
        <f t="shared" si="1352"/>
        <v>0</v>
      </c>
      <c r="DI1495" s="254">
        <f t="shared" si="1352"/>
        <v>0</v>
      </c>
      <c r="DJ1495" s="254">
        <f t="shared" si="1352"/>
        <v>0</v>
      </c>
      <c r="DK1495" s="254">
        <f t="shared" si="1352"/>
        <v>0</v>
      </c>
      <c r="DL1495" s="252">
        <f t="shared" si="1352"/>
        <v>0</v>
      </c>
      <c r="DM1495" s="252">
        <f t="shared" si="1352"/>
        <v>0</v>
      </c>
      <c r="DN1495" s="252">
        <f t="shared" si="1352"/>
        <v>0</v>
      </c>
      <c r="DO1495" s="252">
        <f t="shared" si="1352"/>
        <v>0</v>
      </c>
      <c r="DP1495" s="254">
        <f t="shared" si="1352"/>
        <v>0</v>
      </c>
      <c r="DQ1495" s="254">
        <f t="shared" si="1352"/>
        <v>0</v>
      </c>
      <c r="DR1495" s="254">
        <f t="shared" si="1352"/>
        <v>0</v>
      </c>
      <c r="DS1495" s="254">
        <f t="shared" si="1352"/>
        <v>0</v>
      </c>
      <c r="DT1495" s="252">
        <f t="shared" si="1352"/>
        <v>0</v>
      </c>
      <c r="DU1495" s="252">
        <f t="shared" si="1352"/>
        <v>0</v>
      </c>
      <c r="DV1495" s="252">
        <f t="shared" si="1352"/>
        <v>0</v>
      </c>
      <c r="DW1495" s="252">
        <f t="shared" si="1352"/>
        <v>0</v>
      </c>
      <c r="DX1495" s="545">
        <f t="shared" si="1333"/>
        <v>0</v>
      </c>
      <c r="DY1495" s="545">
        <f t="shared" si="1333"/>
        <v>0</v>
      </c>
      <c r="DZ1495" s="545">
        <f t="shared" si="1333"/>
        <v>0</v>
      </c>
      <c r="EA1495" s="545">
        <f t="shared" si="1333"/>
        <v>0</v>
      </c>
      <c r="EB1495" s="546">
        <f t="shared" si="1333"/>
        <v>0</v>
      </c>
      <c r="EC1495" s="546">
        <f t="shared" si="1333"/>
        <v>0</v>
      </c>
      <c r="ED1495" s="546">
        <f t="shared" si="1333"/>
        <v>0</v>
      </c>
      <c r="EE1495" s="546">
        <f t="shared" si="1333"/>
        <v>0</v>
      </c>
      <c r="EF1495" s="553"/>
      <c r="EG1495" s="254">
        <f t="shared" ref="EG1495:EM1495" si="1353">EG1376</f>
        <v>0</v>
      </c>
      <c r="EH1495" s="254">
        <f t="shared" si="1353"/>
        <v>0</v>
      </c>
      <c r="EI1495" s="254">
        <f t="shared" si="1353"/>
        <v>0</v>
      </c>
      <c r="EJ1495" s="254">
        <f t="shared" si="1353"/>
        <v>0</v>
      </c>
      <c r="EK1495" s="254">
        <f t="shared" si="1353"/>
        <v>0</v>
      </c>
      <c r="EL1495" s="254">
        <f t="shared" si="1353"/>
        <v>0</v>
      </c>
      <c r="EM1495" s="254">
        <f t="shared" si="1353"/>
        <v>0</v>
      </c>
      <c r="EN1495" s="547">
        <f t="shared" si="1275"/>
        <v>0</v>
      </c>
      <c r="EO1495" s="254">
        <f t="shared" si="1276"/>
        <v>0</v>
      </c>
      <c r="EP1495" s="547">
        <f t="shared" si="1277"/>
        <v>0</v>
      </c>
      <c r="EQ1495" s="254">
        <f t="shared" si="1278"/>
        <v>0</v>
      </c>
      <c r="ER1495" s="254">
        <f t="shared" si="1279"/>
        <v>0</v>
      </c>
      <c r="ES1495" s="449"/>
      <c r="ET1495" s="252">
        <f t="shared" ref="ET1495:EZ1495" si="1354">ET1376</f>
        <v>0</v>
      </c>
      <c r="EU1495" s="252">
        <f t="shared" si="1354"/>
        <v>0</v>
      </c>
      <c r="EV1495" s="252">
        <f t="shared" si="1354"/>
        <v>0</v>
      </c>
      <c r="EW1495" s="252">
        <f t="shared" si="1354"/>
        <v>0</v>
      </c>
      <c r="EX1495" s="252">
        <f t="shared" si="1354"/>
        <v>0</v>
      </c>
      <c r="EY1495" s="252">
        <f t="shared" si="1354"/>
        <v>0</v>
      </c>
      <c r="EZ1495" s="252">
        <f t="shared" si="1354"/>
        <v>0</v>
      </c>
      <c r="FA1495" s="548">
        <f t="shared" si="1224"/>
        <v>0</v>
      </c>
      <c r="FB1495" s="253">
        <f t="shared" si="1225"/>
        <v>0</v>
      </c>
      <c r="FC1495" s="548">
        <f t="shared" si="1226"/>
        <v>0</v>
      </c>
      <c r="FD1495" s="252">
        <f t="shared" si="1227"/>
        <v>0</v>
      </c>
      <c r="FE1495" s="252">
        <f t="shared" si="1228"/>
        <v>0</v>
      </c>
      <c r="FF1495" s="252">
        <f>FF1376</f>
        <v>14699</v>
      </c>
      <c r="FG1495" s="253">
        <f t="shared" si="1303"/>
        <v>0</v>
      </c>
      <c r="FH1495" s="252">
        <f>FH1376</f>
        <v>0</v>
      </c>
      <c r="FI1495" s="252">
        <f>FI1376</f>
        <v>0</v>
      </c>
      <c r="FJ1495" s="252">
        <f>FJ1376</f>
        <v>0</v>
      </c>
      <c r="FK1495" s="252">
        <f t="shared" si="1229"/>
        <v>0</v>
      </c>
      <c r="FL1495" s="252">
        <f>FL1376</f>
        <v>0</v>
      </c>
      <c r="FM1495" s="252">
        <f t="shared" si="1230"/>
        <v>0</v>
      </c>
      <c r="FN1495" s="553"/>
      <c r="FO1495" s="413">
        <v>0</v>
      </c>
      <c r="FP1495" s="413">
        <v>0</v>
      </c>
      <c r="FQ1495" s="413">
        <v>0</v>
      </c>
      <c r="FR1495" s="413">
        <v>0</v>
      </c>
      <c r="FS1495" s="413">
        <f t="shared" si="1236"/>
        <v>0</v>
      </c>
      <c r="FT1495" s="413">
        <f t="shared" si="1236"/>
        <v>0</v>
      </c>
      <c r="FU1495" s="413">
        <f t="shared" si="1236"/>
        <v>0</v>
      </c>
      <c r="FV1495" s="413">
        <f t="shared" si="1236"/>
        <v>0</v>
      </c>
      <c r="FW1495" s="553"/>
      <c r="FX1495" s="553"/>
      <c r="FY1495" s="553"/>
    </row>
    <row r="1496" spans="1:181" s="325" customFormat="1">
      <c r="A1496" s="569"/>
      <c r="B1496" s="570"/>
      <c r="C1496" s="569"/>
      <c r="D1496" s="569"/>
      <c r="E1496" s="569"/>
      <c r="F1496" s="572" t="s">
        <v>47</v>
      </c>
      <c r="G1496" s="572"/>
      <c r="H1496" s="572"/>
      <c r="I1496" s="569"/>
      <c r="J1496" s="573"/>
      <c r="K1496" s="569"/>
      <c r="L1496" s="570"/>
      <c r="M1496" s="570"/>
      <c r="N1496" s="570"/>
      <c r="O1496" s="280">
        <f t="shared" ref="O1496:BC1496" si="1355">SUM(O1393,O1410,O1414,O1439,O1444,O1495)</f>
        <v>1846991</v>
      </c>
      <c r="P1496" s="280">
        <f t="shared" si="1355"/>
        <v>2582910</v>
      </c>
      <c r="Q1496" s="280">
        <f t="shared" si="1355"/>
        <v>2728754</v>
      </c>
      <c r="R1496" s="280">
        <f t="shared" si="1355"/>
        <v>3009431</v>
      </c>
      <c r="S1496" s="279">
        <f>SUM(S1393,S1410,S1414,S1439,S1444,S1495)</f>
        <v>2608141</v>
      </c>
      <c r="T1496" s="279">
        <f>SUM(T1393,T1410,T1414,T1439,T1444,T1495)</f>
        <v>2755237</v>
      </c>
      <c r="U1496" s="279">
        <f>SUM(U1393,U1410,U1414,U1439,U1444,U1495)</f>
        <v>3019998</v>
      </c>
      <c r="V1496" s="279">
        <f>SUM(V1393,V1410,V1414,V1439,V1444,V1495)</f>
        <v>3179781</v>
      </c>
      <c r="W1496" s="280">
        <f t="shared" si="1355"/>
        <v>1097598</v>
      </c>
      <c r="X1496" s="280">
        <f t="shared" si="1355"/>
        <v>1536746</v>
      </c>
      <c r="Y1496" s="280">
        <f t="shared" si="1355"/>
        <v>1618150</v>
      </c>
      <c r="Z1496" s="280">
        <f t="shared" si="1355"/>
        <v>1785661</v>
      </c>
      <c r="AA1496" s="279">
        <f>SUM(AA1393,AA1410,AA1414,AA1439,AA1444,AA1495)</f>
        <v>1545690</v>
      </c>
      <c r="AB1496" s="279">
        <f>SUM(AB1393,AB1410,AB1414,AB1439,AB1444,AB1495)</f>
        <v>1628288</v>
      </c>
      <c r="AC1496" s="279">
        <f>SUM(AC1393,AC1410,AC1414,AC1439,AC1444,AC1495)</f>
        <v>1780312</v>
      </c>
      <c r="AD1496" s="279">
        <f>SUM(AD1393,AD1410,AD1414,AD1439,AD1444,AD1495)</f>
        <v>1868018</v>
      </c>
      <c r="AE1496" s="280">
        <f t="shared" si="1355"/>
        <v>24093</v>
      </c>
      <c r="AF1496" s="280">
        <f t="shared" si="1355"/>
        <v>28155</v>
      </c>
      <c r="AG1496" s="280">
        <f t="shared" si="1355"/>
        <v>27882</v>
      </c>
      <c r="AH1496" s="280">
        <f t="shared" si="1355"/>
        <v>29202</v>
      </c>
      <c r="AI1496" s="279">
        <f t="shared" si="1355"/>
        <v>28167</v>
      </c>
      <c r="AJ1496" s="279">
        <f t="shared" si="1355"/>
        <v>27883</v>
      </c>
      <c r="AK1496" s="279">
        <f t="shared" si="1355"/>
        <v>29202</v>
      </c>
      <c r="AL1496" s="279">
        <f t="shared" si="1355"/>
        <v>30839</v>
      </c>
      <c r="AM1496" s="280">
        <f t="shared" si="1355"/>
        <v>821418</v>
      </c>
      <c r="AN1496" s="280">
        <f t="shared" si="1355"/>
        <v>1158525</v>
      </c>
      <c r="AO1496" s="280">
        <f t="shared" si="1355"/>
        <v>1231022</v>
      </c>
      <c r="AP1496" s="280">
        <f t="shared" si="1355"/>
        <v>1353384</v>
      </c>
      <c r="AQ1496" s="279">
        <f t="shared" si="1355"/>
        <v>1176940</v>
      </c>
      <c r="AR1496" s="279">
        <f t="shared" si="1355"/>
        <v>1249694</v>
      </c>
      <c r="AS1496" s="279">
        <f t="shared" si="1355"/>
        <v>1371648</v>
      </c>
      <c r="AT1496" s="279">
        <f t="shared" si="1355"/>
        <v>1446899</v>
      </c>
      <c r="AU1496" s="280">
        <f t="shared" si="1355"/>
        <v>260670</v>
      </c>
      <c r="AV1496" s="280">
        <f t="shared" si="1355"/>
        <v>403148</v>
      </c>
      <c r="AW1496" s="280">
        <f t="shared" si="1355"/>
        <v>433999</v>
      </c>
      <c r="AX1496" s="280">
        <f t="shared" si="1355"/>
        <v>475736</v>
      </c>
      <c r="AY1496" s="279">
        <f t="shared" si="1355"/>
        <v>412243.61</v>
      </c>
      <c r="AZ1496" s="279">
        <f t="shared" si="1355"/>
        <v>444487.7</v>
      </c>
      <c r="BA1496" s="279">
        <f t="shared" si="1355"/>
        <v>486558.81</v>
      </c>
      <c r="BB1496" s="279">
        <f t="shared" si="1355"/>
        <v>515902.98</v>
      </c>
      <c r="BC1496" s="280">
        <f t="shared" si="1355"/>
        <v>530556</v>
      </c>
      <c r="BD1496" s="280">
        <f t="shared" si="1339"/>
        <v>699725.35070221999</v>
      </c>
      <c r="BE1496" s="280">
        <f t="shared" si="1339"/>
        <v>732634.53975800006</v>
      </c>
      <c r="BF1496" s="280">
        <f t="shared" si="1339"/>
        <v>812938.98043600004</v>
      </c>
      <c r="BG1496" s="279">
        <f t="shared" si="1339"/>
        <v>709061.39</v>
      </c>
      <c r="BH1496" s="279">
        <f t="shared" si="1339"/>
        <v>740475.3</v>
      </c>
      <c r="BI1496" s="279">
        <f t="shared" si="1339"/>
        <v>820161.19</v>
      </c>
      <c r="BJ1496" s="279">
        <f t="shared" si="1339"/>
        <v>882469.02</v>
      </c>
      <c r="BK1496" s="280">
        <f t="shared" ref="BK1496:CH1496" si="1356">SUM(BK1393,BK1410,BK1414,BK1439,BK1444,BK1495)</f>
        <v>30192</v>
      </c>
      <c r="BL1496" s="280">
        <f t="shared" si="1356"/>
        <v>55651.649297780001</v>
      </c>
      <c r="BM1496" s="280">
        <f t="shared" si="1356"/>
        <v>64388.460242000001</v>
      </c>
      <c r="BN1496" s="280">
        <f t="shared" si="1356"/>
        <v>64709.019564000002</v>
      </c>
      <c r="BO1496" s="279">
        <f t="shared" si="1356"/>
        <v>55635</v>
      </c>
      <c r="BP1496" s="279">
        <f t="shared" si="1356"/>
        <v>64731</v>
      </c>
      <c r="BQ1496" s="279">
        <f t="shared" si="1356"/>
        <v>64928</v>
      </c>
      <c r="BR1496" s="279">
        <f t="shared" si="1356"/>
        <v>48527</v>
      </c>
      <c r="BS1496" s="280">
        <f t="shared" si="1356"/>
        <v>44791</v>
      </c>
      <c r="BT1496" s="280">
        <f t="shared" si="1356"/>
        <v>64865</v>
      </c>
      <c r="BU1496" s="280">
        <f t="shared" si="1356"/>
        <v>72356</v>
      </c>
      <c r="BV1496" s="280">
        <f t="shared" si="1356"/>
        <v>73700</v>
      </c>
      <c r="BW1496" s="279">
        <f t="shared" si="1356"/>
        <v>64848</v>
      </c>
      <c r="BX1496" s="279">
        <f t="shared" si="1356"/>
        <v>72766</v>
      </c>
      <c r="BY1496" s="279">
        <f t="shared" si="1356"/>
        <v>73981</v>
      </c>
      <c r="BZ1496" s="279">
        <f t="shared" si="1356"/>
        <v>61349</v>
      </c>
      <c r="CA1496" s="280">
        <f t="shared" si="1356"/>
        <v>14599</v>
      </c>
      <c r="CB1496" s="280">
        <f t="shared" si="1356"/>
        <v>9213.350702220001</v>
      </c>
      <c r="CC1496" s="280">
        <f t="shared" si="1356"/>
        <v>7967.5397580000008</v>
      </c>
      <c r="CD1496" s="280">
        <f t="shared" si="1356"/>
        <v>8990.9804359999998</v>
      </c>
      <c r="CE1496" s="279">
        <f t="shared" si="1356"/>
        <v>9213</v>
      </c>
      <c r="CF1496" s="279">
        <f t="shared" si="1356"/>
        <v>8035</v>
      </c>
      <c r="CG1496" s="279">
        <f t="shared" si="1356"/>
        <v>9053</v>
      </c>
      <c r="CH1496" s="279">
        <f t="shared" si="1356"/>
        <v>12822</v>
      </c>
      <c r="CI1496" s="560"/>
      <c r="CJ1496" s="280">
        <f t="shared" ref="CJ1496:DW1496" si="1357">SUM(CJ1393,CJ1410,CJ1414,CJ1439,CJ1444,CJ1495)</f>
        <v>530561</v>
      </c>
      <c r="CK1496" s="280">
        <f t="shared" si="1357"/>
        <v>740099</v>
      </c>
      <c r="CL1496" s="280">
        <f t="shared" si="1357"/>
        <v>776374</v>
      </c>
      <c r="CM1496" s="280">
        <f t="shared" si="1357"/>
        <v>846049</v>
      </c>
      <c r="CN1496" s="279">
        <f t="shared" si="1357"/>
        <v>709061.39</v>
      </c>
      <c r="CO1496" s="279">
        <f t="shared" si="1357"/>
        <v>743844.07281559519</v>
      </c>
      <c r="CP1496" s="279">
        <f t="shared" si="1357"/>
        <v>811270.98035439057</v>
      </c>
      <c r="CQ1496" s="279">
        <f t="shared" si="1357"/>
        <v>858742.53400761704</v>
      </c>
      <c r="CR1496" s="280">
        <f t="shared" si="1357"/>
        <v>355145</v>
      </c>
      <c r="CS1496" s="280">
        <f t="shared" si="1357"/>
        <v>472801</v>
      </c>
      <c r="CT1496" s="280">
        <f t="shared" si="1357"/>
        <v>494742</v>
      </c>
      <c r="CU1496" s="280">
        <f t="shared" si="1357"/>
        <v>548227</v>
      </c>
      <c r="CV1496" s="279">
        <f t="shared" si="1357"/>
        <v>441188.39</v>
      </c>
      <c r="CW1496" s="279">
        <f t="shared" si="1357"/>
        <v>461006.07281559519</v>
      </c>
      <c r="CX1496" s="279">
        <f t="shared" si="1357"/>
        <v>509443.98035439057</v>
      </c>
      <c r="CY1496" s="279">
        <f t="shared" si="1357"/>
        <v>538808.53400761704</v>
      </c>
      <c r="CZ1496" s="280">
        <f t="shared" si="1357"/>
        <v>70225</v>
      </c>
      <c r="DA1496" s="280">
        <f t="shared" si="1357"/>
        <v>94828</v>
      </c>
      <c r="DB1496" s="280">
        <f t="shared" si="1357"/>
        <v>96846</v>
      </c>
      <c r="DC1496" s="280">
        <f t="shared" si="1357"/>
        <v>100192</v>
      </c>
      <c r="DD1496" s="279">
        <f t="shared" si="1357"/>
        <v>94806</v>
      </c>
      <c r="DE1496" s="279">
        <f t="shared" si="1357"/>
        <v>96802</v>
      </c>
      <c r="DF1496" s="279">
        <f t="shared" si="1357"/>
        <v>99748</v>
      </c>
      <c r="DG1496" s="279">
        <f t="shared" si="1357"/>
        <v>107370</v>
      </c>
      <c r="DH1496" s="280">
        <f t="shared" si="1357"/>
        <v>105191</v>
      </c>
      <c r="DI1496" s="280">
        <f t="shared" si="1357"/>
        <v>172470</v>
      </c>
      <c r="DJ1496" s="280">
        <f t="shared" si="1357"/>
        <v>184786</v>
      </c>
      <c r="DK1496" s="280">
        <f t="shared" si="1357"/>
        <v>197630</v>
      </c>
      <c r="DL1496" s="279">
        <f t="shared" si="1357"/>
        <v>173067</v>
      </c>
      <c r="DM1496" s="279">
        <f t="shared" si="1357"/>
        <v>186036</v>
      </c>
      <c r="DN1496" s="279">
        <f t="shared" si="1357"/>
        <v>202079</v>
      </c>
      <c r="DO1496" s="279">
        <f t="shared" si="1357"/>
        <v>212564</v>
      </c>
      <c r="DP1496" s="280">
        <f t="shared" si="1357"/>
        <v>-5</v>
      </c>
      <c r="DQ1496" s="280">
        <f t="shared" si="1357"/>
        <v>-40373.649297780008</v>
      </c>
      <c r="DR1496" s="280">
        <f t="shared" si="1357"/>
        <v>-43739.460242000001</v>
      </c>
      <c r="DS1496" s="280">
        <f t="shared" si="1357"/>
        <v>-33110.019564000002</v>
      </c>
      <c r="DT1496" s="279">
        <f t="shared" si="1357"/>
        <v>0</v>
      </c>
      <c r="DU1496" s="279">
        <f t="shared" si="1357"/>
        <v>-3368.7728155951399</v>
      </c>
      <c r="DV1496" s="279">
        <f t="shared" si="1357"/>
        <v>8890.209645609466</v>
      </c>
      <c r="DW1496" s="279">
        <f t="shared" si="1357"/>
        <v>23726.485992382968</v>
      </c>
      <c r="DX1496" s="640">
        <f t="shared" si="1333"/>
        <v>0.59426277659176463</v>
      </c>
      <c r="DY1496" s="640">
        <f t="shared" si="1333"/>
        <v>0.59496691715932803</v>
      </c>
      <c r="DZ1496" s="640">
        <f t="shared" si="1333"/>
        <v>0.59299958882332371</v>
      </c>
      <c r="EA1496" s="640">
        <f t="shared" si="1333"/>
        <v>0.59335502292626086</v>
      </c>
      <c r="EB1496" s="641">
        <f t="shared" si="1333"/>
        <v>0.59264050524875767</v>
      </c>
      <c r="EC1496" s="641">
        <f t="shared" si="1333"/>
        <v>0.59097928780718323</v>
      </c>
      <c r="ED1496" s="641">
        <f t="shared" si="1333"/>
        <v>0.58950767517064584</v>
      </c>
      <c r="EE1496" s="641">
        <f t="shared" si="1333"/>
        <v>0.58746750169272666</v>
      </c>
      <c r="EF1496" s="598"/>
      <c r="EG1496" s="280">
        <f t="shared" ref="EG1496:EM1496" si="1358">SUM(EG1393,EG1410,EG1414,EG1439,EG1444,EG1495)</f>
        <v>1789787</v>
      </c>
      <c r="EH1496" s="280">
        <f t="shared" si="1358"/>
        <v>1077084</v>
      </c>
      <c r="EI1496" s="280">
        <f t="shared" si="1358"/>
        <v>712717</v>
      </c>
      <c r="EJ1496" s="280">
        <f t="shared" si="1358"/>
        <v>179724</v>
      </c>
      <c r="EK1496" s="280">
        <f t="shared" si="1358"/>
        <v>847037</v>
      </c>
      <c r="EL1496" s="280">
        <f t="shared" si="1358"/>
        <v>5426357</v>
      </c>
      <c r="EM1496" s="280">
        <f t="shared" si="1358"/>
        <v>5052553</v>
      </c>
      <c r="EN1496" s="642">
        <f t="shared" si="1275"/>
        <v>0.60179451521326277</v>
      </c>
      <c r="EO1496" s="280">
        <f t="shared" si="1276"/>
        <v>25.216741006598692</v>
      </c>
      <c r="EP1496" s="642">
        <f t="shared" si="1277"/>
        <v>0.47326134338890608</v>
      </c>
      <c r="EQ1496" s="280">
        <f t="shared" si="1278"/>
        <v>156096.80675267035</v>
      </c>
      <c r="ER1496" s="280">
        <f t="shared" si="1279"/>
        <v>2964.244016836637</v>
      </c>
      <c r="ES1496" s="449"/>
      <c r="ET1496" s="279">
        <f t="shared" ref="ET1496:EZ1496" si="1359">SUM(ET1393,ET1410,ET1414,ET1439,ET1444,ET1495)</f>
        <v>2489258</v>
      </c>
      <c r="EU1496" s="279">
        <f t="shared" si="1359"/>
        <v>1506267</v>
      </c>
      <c r="EV1496" s="279">
        <f t="shared" si="1359"/>
        <v>983010</v>
      </c>
      <c r="EW1496" s="279">
        <f t="shared" si="1359"/>
        <v>292450</v>
      </c>
      <c r="EX1496" s="279">
        <f t="shared" si="1359"/>
        <v>1598097</v>
      </c>
      <c r="EY1496" s="279">
        <f t="shared" si="1359"/>
        <v>8728600</v>
      </c>
      <c r="EZ1496" s="279">
        <f t="shared" si="1359"/>
        <v>7890066</v>
      </c>
      <c r="FA1496" s="643">
        <f t="shared" si="1224"/>
        <v>0.60510682299705376</v>
      </c>
      <c r="FB1496" s="644">
        <f t="shared" si="1225"/>
        <v>29.750460320851264</v>
      </c>
      <c r="FC1496" s="643">
        <f t="shared" si="1226"/>
        <v>0.64199733414535576</v>
      </c>
      <c r="FD1496" s="279">
        <f t="shared" si="1227"/>
        <v>183087.43670233485</v>
      </c>
      <c r="FE1496" s="279">
        <f t="shared" si="1228"/>
        <v>3088.7996796646989</v>
      </c>
      <c r="FF1496" s="279">
        <f>SUM(FF1393,FF1410,FF1414,FF1439,FF1444,FF1495)</f>
        <v>1175271</v>
      </c>
      <c r="FG1496" s="644">
        <f t="shared" si="1303"/>
        <v>35.075484717992701</v>
      </c>
      <c r="FH1496" s="279">
        <f>SUM(FH1393,FH1410,FH1414,FH1439,FH1444,FH1495)</f>
        <v>412232</v>
      </c>
      <c r="FI1496" s="279">
        <f>SUM(FI1393,FI1410,FI1414,FI1439,FI1444,FI1495)</f>
        <v>1160598</v>
      </c>
      <c r="FJ1496" s="279">
        <f>SUM(FJ1393,FJ1410,FJ1414,FJ1439,FJ1444,FJ1495)</f>
        <v>8478</v>
      </c>
      <c r="FK1496" s="279">
        <f t="shared" si="1229"/>
        <v>739888</v>
      </c>
      <c r="FL1496" s="279">
        <f>SUM(FL1393,FL1410,FL1414,FL1439,FL1444,FL1495)</f>
        <v>172937</v>
      </c>
      <c r="FM1496" s="279">
        <f t="shared" si="1230"/>
        <v>558473</v>
      </c>
      <c r="FN1496" s="598"/>
      <c r="FO1496" s="645">
        <v>412240</v>
      </c>
      <c r="FP1496" s="645">
        <v>444461</v>
      </c>
      <c r="FQ1496" s="645">
        <v>486519</v>
      </c>
      <c r="FR1496" s="645">
        <v>515520</v>
      </c>
      <c r="FS1496" s="645">
        <f t="shared" si="1236"/>
        <v>3.6099999999860302</v>
      </c>
      <c r="FT1496" s="645">
        <f t="shared" si="1236"/>
        <v>26.700000000011642</v>
      </c>
      <c r="FU1496" s="645">
        <f t="shared" si="1236"/>
        <v>39.809999999997672</v>
      </c>
      <c r="FV1496" s="645">
        <f t="shared" si="1236"/>
        <v>382.97999999998137</v>
      </c>
      <c r="FW1496" s="598"/>
      <c r="FX1496" s="598"/>
      <c r="FY1496" s="598"/>
    </row>
    <row r="1497" spans="1:181">
      <c r="D1497" s="603" t="s">
        <v>2856</v>
      </c>
      <c r="O1497" s="414">
        <f>O1477+O1478+O1493+O1494</f>
        <v>64402</v>
      </c>
      <c r="P1497" s="414">
        <f t="shared" ref="P1497:CA1497" si="1360">P1477+P1478+P1493+P1494</f>
        <v>92042</v>
      </c>
      <c r="Q1497" s="414">
        <f t="shared" si="1360"/>
        <v>98195</v>
      </c>
      <c r="R1497" s="414">
        <f t="shared" si="1360"/>
        <v>106138</v>
      </c>
      <c r="S1497" s="414">
        <f t="shared" si="1360"/>
        <v>93835</v>
      </c>
      <c r="T1497" s="414">
        <f t="shared" si="1360"/>
        <v>100083</v>
      </c>
      <c r="U1497" s="414">
        <f t="shared" si="1360"/>
        <v>107939</v>
      </c>
      <c r="V1497" s="414">
        <f t="shared" si="1360"/>
        <v>115883</v>
      </c>
      <c r="W1497" s="414">
        <f t="shared" si="1360"/>
        <v>27636</v>
      </c>
      <c r="X1497" s="414">
        <f t="shared" si="1360"/>
        <v>41849</v>
      </c>
      <c r="Y1497" s="414">
        <f t="shared" si="1360"/>
        <v>44656</v>
      </c>
      <c r="Z1497" s="414">
        <f t="shared" si="1360"/>
        <v>48941</v>
      </c>
      <c r="AA1497" s="414">
        <f t="shared" si="1360"/>
        <v>36109</v>
      </c>
      <c r="AB1497" s="414">
        <f t="shared" si="1360"/>
        <v>38625</v>
      </c>
      <c r="AC1497" s="414">
        <f t="shared" si="1360"/>
        <v>42402</v>
      </c>
      <c r="AD1497" s="414">
        <f t="shared" si="1360"/>
        <v>45794</v>
      </c>
      <c r="AE1497" s="414">
        <f t="shared" si="1360"/>
        <v>3827</v>
      </c>
      <c r="AF1497" s="414">
        <f t="shared" si="1360"/>
        <v>5313</v>
      </c>
      <c r="AG1497" s="414">
        <f t="shared" si="1360"/>
        <v>5592</v>
      </c>
      <c r="AH1497" s="414">
        <f t="shared" si="1360"/>
        <v>6005</v>
      </c>
      <c r="AI1497" s="414">
        <f t="shared" si="1360"/>
        <v>5326</v>
      </c>
      <c r="AJ1497" s="414">
        <f t="shared" si="1360"/>
        <v>5602</v>
      </c>
      <c r="AK1497" s="414">
        <f t="shared" si="1360"/>
        <v>6019</v>
      </c>
      <c r="AL1497" s="414">
        <f t="shared" si="1360"/>
        <v>6380</v>
      </c>
      <c r="AM1497" s="414">
        <f t="shared" si="1360"/>
        <v>36767</v>
      </c>
      <c r="AN1497" s="414">
        <f t="shared" si="1360"/>
        <v>50195</v>
      </c>
      <c r="AO1497" s="414">
        <f t="shared" si="1360"/>
        <v>53542</v>
      </c>
      <c r="AP1497" s="414">
        <f t="shared" si="1360"/>
        <v>57191</v>
      </c>
      <c r="AQ1497" s="414">
        <f t="shared" si="1360"/>
        <v>57723</v>
      </c>
      <c r="AR1497" s="414">
        <f t="shared" si="1360"/>
        <v>61461</v>
      </c>
      <c r="AS1497" s="414">
        <f t="shared" si="1360"/>
        <v>65528</v>
      </c>
      <c r="AT1497" s="414">
        <f t="shared" si="1360"/>
        <v>70087</v>
      </c>
      <c r="AU1497" s="414">
        <f t="shared" si="1360"/>
        <v>9084</v>
      </c>
      <c r="AV1497" s="414">
        <f t="shared" si="1360"/>
        <v>14801</v>
      </c>
      <c r="AW1497" s="414">
        <f t="shared" si="1360"/>
        <v>16129</v>
      </c>
      <c r="AX1497" s="414">
        <f t="shared" si="1360"/>
        <v>17548</v>
      </c>
      <c r="AY1497" s="414">
        <f t="shared" si="1360"/>
        <v>15523</v>
      </c>
      <c r="AZ1497" s="414">
        <f t="shared" si="1360"/>
        <v>16883</v>
      </c>
      <c r="BA1497" s="414">
        <f t="shared" si="1360"/>
        <v>18363</v>
      </c>
      <c r="BB1497" s="414">
        <f t="shared" si="1360"/>
        <v>19837</v>
      </c>
      <c r="BC1497" s="414">
        <f t="shared" si="1360"/>
        <v>23986</v>
      </c>
      <c r="BD1497" s="414">
        <f t="shared" si="1360"/>
        <v>31341</v>
      </c>
      <c r="BE1497" s="414">
        <f t="shared" si="1360"/>
        <v>32996</v>
      </c>
      <c r="BF1497" s="414">
        <f t="shared" si="1360"/>
        <v>35162</v>
      </c>
      <c r="BG1497" s="414">
        <f t="shared" si="1360"/>
        <v>37950</v>
      </c>
      <c r="BH1497" s="414">
        <f t="shared" si="1360"/>
        <v>40239</v>
      </c>
      <c r="BI1497" s="414">
        <f t="shared" si="1360"/>
        <v>42952</v>
      </c>
      <c r="BJ1497" s="414">
        <f t="shared" si="1360"/>
        <v>45840</v>
      </c>
      <c r="BK1497" s="414">
        <f t="shared" si="1360"/>
        <v>3697</v>
      </c>
      <c r="BL1497" s="414">
        <f t="shared" si="1360"/>
        <v>4053</v>
      </c>
      <c r="BM1497" s="414">
        <f t="shared" si="1360"/>
        <v>4417</v>
      </c>
      <c r="BN1497" s="414">
        <f t="shared" si="1360"/>
        <v>4481</v>
      </c>
      <c r="BO1497" s="414">
        <f t="shared" si="1360"/>
        <v>4250</v>
      </c>
      <c r="BP1497" s="414">
        <f t="shared" si="1360"/>
        <v>4339</v>
      </c>
      <c r="BQ1497" s="414">
        <f t="shared" si="1360"/>
        <v>4213</v>
      </c>
      <c r="BR1497" s="414">
        <f t="shared" si="1360"/>
        <v>4410</v>
      </c>
      <c r="BS1497" s="414">
        <f t="shared" si="1360"/>
        <v>3732</v>
      </c>
      <c r="BT1497" s="414">
        <f t="shared" si="1360"/>
        <v>4053</v>
      </c>
      <c r="BU1497" s="414">
        <f t="shared" si="1360"/>
        <v>4417</v>
      </c>
      <c r="BV1497" s="414">
        <f t="shared" si="1360"/>
        <v>4481</v>
      </c>
      <c r="BW1497" s="414">
        <f t="shared" si="1360"/>
        <v>4250</v>
      </c>
      <c r="BX1497" s="414">
        <f t="shared" si="1360"/>
        <v>4339</v>
      </c>
      <c r="BY1497" s="414">
        <f t="shared" si="1360"/>
        <v>4213</v>
      </c>
      <c r="BZ1497" s="414">
        <f t="shared" si="1360"/>
        <v>4410</v>
      </c>
      <c r="CA1497" s="414">
        <f t="shared" si="1360"/>
        <v>35</v>
      </c>
      <c r="CB1497" s="414">
        <f t="shared" ref="CB1497:EM1497" si="1361">CB1477+CB1478+CB1493+CB1494</f>
        <v>0</v>
      </c>
      <c r="CC1497" s="414">
        <f t="shared" si="1361"/>
        <v>0</v>
      </c>
      <c r="CD1497" s="414">
        <f t="shared" si="1361"/>
        <v>0</v>
      </c>
      <c r="CE1497" s="414">
        <f t="shared" si="1361"/>
        <v>0</v>
      </c>
      <c r="CF1497" s="414">
        <f t="shared" si="1361"/>
        <v>0</v>
      </c>
      <c r="CG1497" s="414">
        <f t="shared" si="1361"/>
        <v>0</v>
      </c>
      <c r="CH1497" s="414">
        <f t="shared" si="1361"/>
        <v>0</v>
      </c>
      <c r="CI1497" s="414">
        <f t="shared" si="1361"/>
        <v>0</v>
      </c>
      <c r="CJ1497" s="414">
        <f t="shared" si="1361"/>
        <v>23983</v>
      </c>
      <c r="CK1497" s="414">
        <f t="shared" si="1361"/>
        <v>32176</v>
      </c>
      <c r="CL1497" s="414">
        <f t="shared" si="1361"/>
        <v>34803</v>
      </c>
      <c r="CM1497" s="414">
        <f t="shared" si="1361"/>
        <v>36987</v>
      </c>
      <c r="CN1497" s="414">
        <f t="shared" si="1361"/>
        <v>37950</v>
      </c>
      <c r="CO1497" s="414">
        <f t="shared" si="1361"/>
        <v>40730.953722449805</v>
      </c>
      <c r="CP1497" s="414">
        <f t="shared" si="1361"/>
        <v>44150.659389806882</v>
      </c>
      <c r="CQ1497" s="414">
        <f t="shared" si="1361"/>
        <v>47663.342723367539</v>
      </c>
      <c r="CR1497" s="414">
        <f t="shared" si="1361"/>
        <v>4071</v>
      </c>
      <c r="CS1497" s="414">
        <f t="shared" si="1361"/>
        <v>6017</v>
      </c>
      <c r="CT1497" s="414">
        <f t="shared" si="1361"/>
        <v>6475</v>
      </c>
      <c r="CU1497" s="414">
        <f t="shared" si="1361"/>
        <v>6975</v>
      </c>
      <c r="CV1497" s="414">
        <f t="shared" si="1361"/>
        <v>4099</v>
      </c>
      <c r="CW1497" s="414">
        <f t="shared" si="1361"/>
        <v>4355.9537224498099</v>
      </c>
      <c r="CX1497" s="414">
        <f t="shared" si="1361"/>
        <v>4660.6593898068759</v>
      </c>
      <c r="CY1497" s="414">
        <f t="shared" si="1361"/>
        <v>4999.3427233675402</v>
      </c>
      <c r="CZ1497" s="414">
        <f t="shared" si="1361"/>
        <v>6563</v>
      </c>
      <c r="DA1497" s="414">
        <f t="shared" si="1361"/>
        <v>5195</v>
      </c>
      <c r="DB1497" s="414">
        <f t="shared" si="1361"/>
        <v>5526</v>
      </c>
      <c r="DC1497" s="414">
        <f t="shared" si="1361"/>
        <v>5643</v>
      </c>
      <c r="DD1497" s="414">
        <f t="shared" si="1361"/>
        <v>12846</v>
      </c>
      <c r="DE1497" s="414">
        <f t="shared" si="1361"/>
        <v>13379</v>
      </c>
      <c r="DF1497" s="414">
        <f t="shared" si="1361"/>
        <v>13984</v>
      </c>
      <c r="DG1497" s="414">
        <f t="shared" si="1361"/>
        <v>14825</v>
      </c>
      <c r="DH1497" s="414">
        <f t="shared" si="1361"/>
        <v>13349</v>
      </c>
      <c r="DI1497" s="414">
        <f t="shared" si="1361"/>
        <v>20964</v>
      </c>
      <c r="DJ1497" s="414">
        <f t="shared" si="1361"/>
        <v>22802</v>
      </c>
      <c r="DK1497" s="414">
        <f t="shared" si="1361"/>
        <v>24369</v>
      </c>
      <c r="DL1497" s="414">
        <f t="shared" si="1361"/>
        <v>21005</v>
      </c>
      <c r="DM1497" s="414">
        <f t="shared" si="1361"/>
        <v>22996</v>
      </c>
      <c r="DN1497" s="414">
        <f t="shared" si="1361"/>
        <v>25506</v>
      </c>
      <c r="DO1497" s="414">
        <f t="shared" si="1361"/>
        <v>27839</v>
      </c>
      <c r="DP1497" s="414">
        <f t="shared" si="1361"/>
        <v>3</v>
      </c>
      <c r="DQ1497" s="414">
        <f t="shared" si="1361"/>
        <v>-835</v>
      </c>
      <c r="DR1497" s="414">
        <f t="shared" si="1361"/>
        <v>-1807</v>
      </c>
      <c r="DS1497" s="414">
        <f t="shared" si="1361"/>
        <v>-1825</v>
      </c>
      <c r="DT1497" s="414">
        <f t="shared" si="1361"/>
        <v>0</v>
      </c>
      <c r="DU1497" s="414">
        <f t="shared" si="1361"/>
        <v>-491.95372244981019</v>
      </c>
      <c r="DV1497" s="414">
        <f t="shared" si="1361"/>
        <v>-1198.6593898068757</v>
      </c>
      <c r="DW1497" s="414">
        <f t="shared" si="1361"/>
        <v>-1823.34272336754</v>
      </c>
      <c r="DX1497" s="414">
        <f t="shared" si="1361"/>
        <v>1.4227147137931415</v>
      </c>
      <c r="DY1497" s="414">
        <f t="shared" si="1361"/>
        <v>1.4150573846891352</v>
      </c>
      <c r="DZ1497" s="414">
        <f t="shared" si="1361"/>
        <v>1.4120435118091321</v>
      </c>
      <c r="EA1497" s="414">
        <f t="shared" si="1361"/>
        <v>1.4162787099482883</v>
      </c>
      <c r="EB1497" s="414">
        <f t="shared" si="1361"/>
        <v>1.3203430559172684</v>
      </c>
      <c r="EC1497" s="414">
        <f t="shared" si="1361"/>
        <v>1.3192514825261865</v>
      </c>
      <c r="ED1497" s="414">
        <f t="shared" si="1361"/>
        <v>1.3271530227246875</v>
      </c>
      <c r="EE1497" s="414">
        <f t="shared" si="1361"/>
        <v>1.3277555832898391</v>
      </c>
      <c r="EF1497" s="414">
        <f t="shared" si="1361"/>
        <v>0</v>
      </c>
      <c r="EG1497" s="414">
        <f t="shared" si="1361"/>
        <v>40683</v>
      </c>
      <c r="EH1497" s="414">
        <f t="shared" si="1361"/>
        <v>21273</v>
      </c>
      <c r="EI1497" s="414">
        <f t="shared" si="1361"/>
        <v>19415</v>
      </c>
      <c r="EJ1497" s="414">
        <f t="shared" si="1361"/>
        <v>7602</v>
      </c>
      <c r="EK1497" s="414">
        <f t="shared" si="1361"/>
        <v>19945</v>
      </c>
      <c r="EL1497" s="414">
        <f t="shared" si="1361"/>
        <v>336771</v>
      </c>
      <c r="EM1497" s="414">
        <f t="shared" si="1361"/>
        <v>289699</v>
      </c>
      <c r="EN1497" s="414">
        <f t="shared" ref="EN1497:FM1497" si="1362">EN1477+EN1478+EN1493+EN1494</f>
        <v>0.94002380663928542</v>
      </c>
      <c r="EO1497" s="414">
        <f t="shared" si="1362"/>
        <v>75.560462473010375</v>
      </c>
      <c r="EP1497" s="414">
        <f t="shared" si="1362"/>
        <v>0.73751777796131934</v>
      </c>
      <c r="EQ1497" s="414">
        <f t="shared" si="1362"/>
        <v>78208.72168127443</v>
      </c>
      <c r="ER1497" s="414">
        <f t="shared" si="1362"/>
        <v>3713.5246489745305</v>
      </c>
      <c r="ES1497" s="414">
        <f t="shared" si="1362"/>
        <v>0</v>
      </c>
      <c r="ET1497" s="414">
        <f t="shared" si="1362"/>
        <v>59800</v>
      </c>
      <c r="EU1497" s="414">
        <f t="shared" si="1362"/>
        <v>30034</v>
      </c>
      <c r="EV1497" s="414">
        <f t="shared" si="1362"/>
        <v>29777</v>
      </c>
      <c r="EW1497" s="414">
        <f t="shared" si="1362"/>
        <v>12706</v>
      </c>
      <c r="EX1497" s="414">
        <f t="shared" si="1362"/>
        <v>32479</v>
      </c>
      <c r="EY1497" s="414">
        <f t="shared" si="1362"/>
        <v>423410</v>
      </c>
      <c r="EZ1497" s="414">
        <f t="shared" si="1362"/>
        <v>361329</v>
      </c>
      <c r="FA1497" s="414">
        <f t="shared" si="1362"/>
        <v>1.1523273737597628</v>
      </c>
      <c r="FB1497" s="414">
        <f t="shared" si="1362"/>
        <v>72.242911568565873</v>
      </c>
      <c r="FC1497" s="414">
        <f t="shared" si="1362"/>
        <v>2.110350722275053</v>
      </c>
      <c r="FD1497" s="414">
        <f t="shared" si="1362"/>
        <v>277445.33521914243</v>
      </c>
      <c r="FE1497" s="414">
        <f t="shared" si="1362"/>
        <v>4056.3268505487849</v>
      </c>
      <c r="FF1497" s="414">
        <f t="shared" si="1362"/>
        <v>57849</v>
      </c>
      <c r="FG1497" s="414">
        <f t="shared" si="1362"/>
        <v>177.34613207818279</v>
      </c>
      <c r="FH1497" s="414">
        <f t="shared" si="1362"/>
        <v>14884</v>
      </c>
      <c r="FI1497" s="414">
        <f t="shared" si="1362"/>
        <v>57875</v>
      </c>
      <c r="FJ1497" s="414">
        <f t="shared" si="1362"/>
        <v>340</v>
      </c>
      <c r="FK1497" s="414">
        <f t="shared" si="1362"/>
        <v>42651</v>
      </c>
      <c r="FL1497" s="414">
        <f t="shared" si="1362"/>
        <v>20954</v>
      </c>
      <c r="FM1497" s="414">
        <f t="shared" si="1362"/>
        <v>21357</v>
      </c>
      <c r="FN1497" s="553"/>
      <c r="FO1497" s="553"/>
      <c r="FP1497" s="553"/>
    </row>
    <row r="1498" spans="1:181">
      <c r="O1498" s="226"/>
      <c r="P1498" s="226"/>
      <c r="Q1498" s="226"/>
      <c r="R1498" s="226"/>
      <c r="S1498" s="227"/>
      <c r="T1498" s="227"/>
      <c r="U1498" s="227"/>
      <c r="V1498" s="227"/>
      <c r="W1498" s="226"/>
      <c r="X1498" s="226"/>
      <c r="Y1498" s="226"/>
      <c r="Z1498" s="226"/>
      <c r="AA1498" s="227"/>
      <c r="AB1498" s="227"/>
      <c r="AC1498" s="227"/>
      <c r="AD1498" s="227"/>
      <c r="AE1498" s="226"/>
      <c r="AF1498" s="226"/>
      <c r="AG1498" s="226"/>
      <c r="AH1498" s="226"/>
      <c r="AI1498" s="227"/>
      <c r="AJ1498" s="227"/>
      <c r="AK1498" s="227"/>
      <c r="AL1498" s="227"/>
      <c r="AM1498" s="226"/>
      <c r="AN1498" s="226"/>
      <c r="AO1498" s="226"/>
      <c r="AP1498" s="226"/>
      <c r="AU1498" s="226"/>
      <c r="AV1498" s="226"/>
      <c r="AW1498" s="226"/>
      <c r="AX1498" s="226"/>
      <c r="BD1498" s="226"/>
      <c r="BE1498" s="226"/>
      <c r="BF1498" s="226"/>
      <c r="BL1498" s="226"/>
      <c r="BM1498" s="226"/>
      <c r="BN1498" s="226"/>
      <c r="BT1498" s="226"/>
      <c r="BU1498" s="226"/>
      <c r="BV1498" s="226"/>
      <c r="CB1498" s="226"/>
      <c r="CC1498" s="226"/>
      <c r="CD1498" s="226"/>
      <c r="CI1498" s="550"/>
      <c r="CJ1498" s="226"/>
      <c r="CK1498" s="226"/>
      <c r="CL1498" s="226"/>
      <c r="CM1498" s="226"/>
      <c r="CS1498" s="226"/>
      <c r="CT1498" s="226"/>
      <c r="CU1498" s="226"/>
      <c r="DA1498" s="226"/>
      <c r="DB1498" s="226"/>
      <c r="DC1498" s="226"/>
      <c r="DI1498" s="226"/>
      <c r="DJ1498" s="226"/>
      <c r="DK1498" s="226"/>
      <c r="DQ1498" s="226"/>
      <c r="DR1498" s="226"/>
      <c r="DS1498" s="226"/>
      <c r="DX1498" s="377"/>
      <c r="DY1498" s="377"/>
      <c r="DZ1498" s="377"/>
      <c r="EA1498" s="377"/>
      <c r="EB1498" s="378"/>
      <c r="EC1498" s="378"/>
      <c r="ED1498" s="378"/>
      <c r="EE1498" s="378"/>
      <c r="EN1498" s="379"/>
      <c r="EP1498" s="379"/>
      <c r="FA1498" s="380"/>
      <c r="FB1498" s="228"/>
      <c r="FC1498" s="380"/>
      <c r="FF1498" s="227"/>
      <c r="FG1498" s="228"/>
      <c r="FH1498" s="227"/>
      <c r="FI1498" s="227"/>
      <c r="FJ1498" s="227"/>
      <c r="FK1498" s="227"/>
      <c r="FL1498" s="227"/>
      <c r="FM1498" s="227"/>
      <c r="FN1498" s="553"/>
      <c r="FO1498" s="553"/>
      <c r="FP1498" s="553"/>
    </row>
    <row r="1499" spans="1:181">
      <c r="E1499" s="646" t="s">
        <v>3028</v>
      </c>
      <c r="F1499" s="646"/>
      <c r="G1499" s="647"/>
      <c r="H1499" s="647"/>
      <c r="J1499" s="286"/>
      <c r="O1499" s="282"/>
      <c r="P1499" s="282"/>
      <c r="Q1499" s="282"/>
      <c r="R1499" s="282"/>
      <c r="S1499" s="281"/>
      <c r="T1499" s="281"/>
      <c r="U1499" s="281"/>
      <c r="V1499" s="281"/>
      <c r="W1499" s="282"/>
      <c r="X1499" s="282"/>
      <c r="Y1499" s="282"/>
      <c r="Z1499" s="282"/>
      <c r="AA1499" s="281"/>
      <c r="AB1499" s="281"/>
      <c r="AC1499" s="281"/>
      <c r="AD1499" s="281"/>
      <c r="AE1499" s="282"/>
      <c r="AF1499" s="282"/>
      <c r="AG1499" s="282"/>
      <c r="AH1499" s="282"/>
      <c r="AI1499" s="281"/>
      <c r="AJ1499" s="281"/>
      <c r="AK1499" s="281"/>
      <c r="AL1499" s="281"/>
      <c r="AM1499" s="282"/>
      <c r="AN1499" s="282"/>
      <c r="AO1499" s="282"/>
      <c r="AP1499" s="282"/>
      <c r="AQ1499" s="281"/>
      <c r="AR1499" s="281"/>
      <c r="AS1499" s="281"/>
      <c r="AT1499" s="281"/>
      <c r="AU1499" s="282"/>
      <c r="AV1499" s="282"/>
      <c r="AW1499" s="282"/>
      <c r="AX1499" s="282"/>
      <c r="AY1499" s="281"/>
      <c r="AZ1499" s="281"/>
      <c r="BA1499" s="281"/>
      <c r="BB1499" s="281"/>
      <c r="BC1499" s="282"/>
      <c r="BD1499" s="282">
        <f t="shared" si="1339"/>
        <v>0</v>
      </c>
      <c r="BE1499" s="282">
        <f t="shared" si="1339"/>
        <v>0</v>
      </c>
      <c r="BF1499" s="282">
        <f t="shared" si="1339"/>
        <v>0</v>
      </c>
      <c r="BG1499" s="281">
        <f t="shared" si="1339"/>
        <v>0</v>
      </c>
      <c r="BH1499" s="281">
        <f t="shared" si="1339"/>
        <v>0</v>
      </c>
      <c r="BI1499" s="281">
        <f t="shared" si="1339"/>
        <v>0</v>
      </c>
      <c r="BJ1499" s="281">
        <f t="shared" si="1339"/>
        <v>0</v>
      </c>
      <c r="BK1499" s="282"/>
      <c r="BL1499" s="282"/>
      <c r="BM1499" s="282"/>
      <c r="BN1499" s="282"/>
      <c r="BO1499" s="281"/>
      <c r="BP1499" s="281"/>
      <c r="BQ1499" s="281"/>
      <c r="BR1499" s="281"/>
      <c r="BS1499" s="282"/>
      <c r="BT1499" s="282"/>
      <c r="BU1499" s="282"/>
      <c r="BV1499" s="282"/>
      <c r="BW1499" s="281"/>
      <c r="BX1499" s="281"/>
      <c r="BY1499" s="281"/>
      <c r="BZ1499" s="281"/>
      <c r="CA1499" s="282"/>
      <c r="CB1499" s="282"/>
      <c r="CC1499" s="282"/>
      <c r="CD1499" s="282"/>
      <c r="CE1499" s="281"/>
      <c r="CF1499" s="281"/>
      <c r="CG1499" s="281"/>
      <c r="CH1499" s="281"/>
      <c r="CI1499" s="648"/>
      <c r="CJ1499" s="282"/>
      <c r="CK1499" s="282"/>
      <c r="CL1499" s="282"/>
      <c r="CM1499" s="282"/>
      <c r="CN1499" s="281"/>
      <c r="CO1499" s="281"/>
      <c r="CP1499" s="281"/>
      <c r="CQ1499" s="281"/>
      <c r="CR1499" s="282"/>
      <c r="CS1499" s="282"/>
      <c r="CT1499" s="282"/>
      <c r="CU1499" s="282"/>
      <c r="CV1499" s="281"/>
      <c r="CW1499" s="281"/>
      <c r="CX1499" s="281"/>
      <c r="CY1499" s="281"/>
      <c r="CZ1499" s="282"/>
      <c r="DA1499" s="282"/>
      <c r="DB1499" s="282"/>
      <c r="DC1499" s="282"/>
      <c r="DD1499" s="281"/>
      <c r="DE1499" s="281"/>
      <c r="DF1499" s="281"/>
      <c r="DG1499" s="281"/>
      <c r="DH1499" s="282"/>
      <c r="DI1499" s="282"/>
      <c r="DJ1499" s="282"/>
      <c r="DK1499" s="282"/>
      <c r="DL1499" s="281"/>
      <c r="DM1499" s="281"/>
      <c r="DN1499" s="281"/>
      <c r="DO1499" s="281"/>
      <c r="DP1499" s="282"/>
      <c r="DQ1499" s="282"/>
      <c r="DR1499" s="282"/>
      <c r="DS1499" s="282"/>
      <c r="DT1499" s="281"/>
      <c r="DU1499" s="281"/>
      <c r="DV1499" s="281"/>
      <c r="DW1499" s="281"/>
      <c r="DX1499" s="649"/>
      <c r="DY1499" s="649"/>
      <c r="DZ1499" s="649"/>
      <c r="EA1499" s="649"/>
      <c r="EB1499" s="650"/>
      <c r="EC1499" s="650"/>
      <c r="ED1499" s="650"/>
      <c r="EE1499" s="650"/>
      <c r="EF1499" s="553"/>
      <c r="EG1499" s="282"/>
      <c r="EH1499" s="282"/>
      <c r="EI1499" s="282"/>
      <c r="EJ1499" s="282"/>
      <c r="EK1499" s="282"/>
      <c r="EL1499" s="282"/>
      <c r="EM1499" s="282"/>
      <c r="EN1499" s="651"/>
      <c r="EO1499" s="282"/>
      <c r="EP1499" s="651"/>
      <c r="EQ1499" s="282"/>
      <c r="ER1499" s="282"/>
      <c r="ES1499" s="555"/>
      <c r="ET1499" s="281"/>
      <c r="EU1499" s="281"/>
      <c r="EV1499" s="281"/>
      <c r="EW1499" s="281"/>
      <c r="EX1499" s="281"/>
      <c r="EY1499" s="281"/>
      <c r="EZ1499" s="281"/>
      <c r="FA1499" s="652"/>
      <c r="FB1499" s="653"/>
      <c r="FC1499" s="652"/>
      <c r="FD1499" s="281"/>
      <c r="FE1499" s="281"/>
      <c r="FF1499" s="281"/>
      <c r="FG1499" s="653"/>
      <c r="FH1499" s="281"/>
      <c r="FI1499" s="281"/>
      <c r="FJ1499" s="281"/>
      <c r="FK1499" s="281"/>
      <c r="FL1499" s="281"/>
      <c r="FM1499" s="281"/>
      <c r="FN1499" s="553"/>
      <c r="FO1499" s="553"/>
      <c r="FP1499" s="553"/>
      <c r="FQ1499" s="553"/>
      <c r="FR1499" s="553"/>
    </row>
    <row r="1500" spans="1:181">
      <c r="E1500" s="295" t="s">
        <v>22</v>
      </c>
      <c r="F1500" s="558" t="s">
        <v>0</v>
      </c>
      <c r="G1500" s="558"/>
      <c r="H1500" s="558"/>
      <c r="O1500" s="273">
        <f t="shared" ref="O1500:AH1500" si="1363">SUM(O1501:O1503)</f>
        <v>116181</v>
      </c>
      <c r="P1500" s="273">
        <f t="shared" si="1363"/>
        <v>131998</v>
      </c>
      <c r="Q1500" s="273">
        <f t="shared" si="1363"/>
        <v>142788</v>
      </c>
      <c r="R1500" s="273">
        <f t="shared" si="1363"/>
        <v>158049</v>
      </c>
      <c r="S1500" s="272">
        <f>SUM(S1501:S1503)</f>
        <v>132094</v>
      </c>
      <c r="T1500" s="272">
        <f>SUM(T1501:T1503)</f>
        <v>142993</v>
      </c>
      <c r="U1500" s="272">
        <f>SUM(U1501:U1503)</f>
        <v>158362</v>
      </c>
      <c r="V1500" s="272">
        <f>SUM(V1501:V1503)</f>
        <v>147933</v>
      </c>
      <c r="W1500" s="273">
        <f t="shared" si="1363"/>
        <v>33300</v>
      </c>
      <c r="X1500" s="273">
        <f t="shared" si="1363"/>
        <v>33872</v>
      </c>
      <c r="Y1500" s="273">
        <f t="shared" si="1363"/>
        <v>36268</v>
      </c>
      <c r="Z1500" s="273">
        <f t="shared" si="1363"/>
        <v>39201</v>
      </c>
      <c r="AA1500" s="272">
        <f>SUM(AA1501:AA1503)</f>
        <v>34557</v>
      </c>
      <c r="AB1500" s="272">
        <f>SUM(AB1501:AB1503)</f>
        <v>37248</v>
      </c>
      <c r="AC1500" s="272">
        <f>SUM(AC1501:AC1503)</f>
        <v>40251</v>
      </c>
      <c r="AD1500" s="272">
        <f>SUM(AD1501:AD1503)</f>
        <v>38884</v>
      </c>
      <c r="AE1500" s="273">
        <f t="shared" si="1363"/>
        <v>1553</v>
      </c>
      <c r="AF1500" s="273">
        <f t="shared" si="1363"/>
        <v>1594</v>
      </c>
      <c r="AG1500" s="273">
        <f t="shared" si="1363"/>
        <v>1557</v>
      </c>
      <c r="AH1500" s="273">
        <f t="shared" si="1363"/>
        <v>1634</v>
      </c>
      <c r="AI1500" s="272">
        <f t="shared" ref="AI1500:BC1500" si="1364">SUM(AI1501:AI1503)</f>
        <v>1585</v>
      </c>
      <c r="AJ1500" s="272">
        <f t="shared" si="1364"/>
        <v>1541</v>
      </c>
      <c r="AK1500" s="272">
        <f t="shared" si="1364"/>
        <v>1616</v>
      </c>
      <c r="AL1500" s="272">
        <f t="shared" si="1364"/>
        <v>1504</v>
      </c>
      <c r="AM1500" s="273">
        <f t="shared" si="1364"/>
        <v>82880</v>
      </c>
      <c r="AN1500" s="273">
        <f t="shared" si="1364"/>
        <v>98127</v>
      </c>
      <c r="AO1500" s="273">
        <f t="shared" si="1364"/>
        <v>106525</v>
      </c>
      <c r="AP1500" s="273">
        <f t="shared" si="1364"/>
        <v>118853</v>
      </c>
      <c r="AQ1500" s="272">
        <f t="shared" si="1364"/>
        <v>97538</v>
      </c>
      <c r="AR1500" s="272">
        <f t="shared" si="1364"/>
        <v>105758</v>
      </c>
      <c r="AS1500" s="272">
        <f t="shared" si="1364"/>
        <v>118115</v>
      </c>
      <c r="AT1500" s="272">
        <f t="shared" si="1364"/>
        <v>109050</v>
      </c>
      <c r="AU1500" s="273">
        <f t="shared" si="1364"/>
        <v>15542</v>
      </c>
      <c r="AV1500" s="273">
        <f t="shared" si="1364"/>
        <v>18640</v>
      </c>
      <c r="AW1500" s="273">
        <f t="shared" si="1364"/>
        <v>20478</v>
      </c>
      <c r="AX1500" s="273">
        <f t="shared" si="1364"/>
        <v>23232</v>
      </c>
      <c r="AY1500" s="272">
        <f t="shared" si="1364"/>
        <v>18615</v>
      </c>
      <c r="AZ1500" s="272">
        <f t="shared" si="1364"/>
        <v>20442</v>
      </c>
      <c r="BA1500" s="272">
        <f t="shared" si="1364"/>
        <v>23201</v>
      </c>
      <c r="BB1500" s="272">
        <f t="shared" si="1364"/>
        <v>21081</v>
      </c>
      <c r="BC1500" s="273">
        <f t="shared" si="1364"/>
        <v>65324</v>
      </c>
      <c r="BD1500" s="273">
        <f t="shared" si="1339"/>
        <v>74767.751469800001</v>
      </c>
      <c r="BE1500" s="273">
        <f t="shared" si="1339"/>
        <v>80828.113614999995</v>
      </c>
      <c r="BF1500" s="273">
        <f t="shared" si="1339"/>
        <v>90141.246805999996</v>
      </c>
      <c r="BG1500" s="272">
        <f t="shared" si="1339"/>
        <v>74268</v>
      </c>
      <c r="BH1500" s="272">
        <f t="shared" si="1339"/>
        <v>79988</v>
      </c>
      <c r="BI1500" s="272">
        <f t="shared" si="1339"/>
        <v>89483</v>
      </c>
      <c r="BJ1500" s="272">
        <f t="shared" si="1339"/>
        <v>82682</v>
      </c>
      <c r="BK1500" s="273">
        <f t="shared" ref="BK1500:CH1500" si="1365">SUM(BK1501:BK1503)</f>
        <v>2014</v>
      </c>
      <c r="BL1500" s="273">
        <f t="shared" si="1365"/>
        <v>4719.2485301999995</v>
      </c>
      <c r="BM1500" s="273">
        <f t="shared" si="1365"/>
        <v>5218.8863849999998</v>
      </c>
      <c r="BN1500" s="273">
        <f t="shared" si="1365"/>
        <v>5479.7531940000008</v>
      </c>
      <c r="BO1500" s="272">
        <f t="shared" si="1365"/>
        <v>4655</v>
      </c>
      <c r="BP1500" s="272">
        <f t="shared" si="1365"/>
        <v>5328</v>
      </c>
      <c r="BQ1500" s="272">
        <f t="shared" si="1365"/>
        <v>5431</v>
      </c>
      <c r="BR1500" s="272">
        <f t="shared" si="1365"/>
        <v>5287</v>
      </c>
      <c r="BS1500" s="273">
        <f t="shared" si="1365"/>
        <v>4395</v>
      </c>
      <c r="BT1500" s="273">
        <f t="shared" si="1365"/>
        <v>6479</v>
      </c>
      <c r="BU1500" s="273">
        <f t="shared" si="1365"/>
        <v>6619</v>
      </c>
      <c r="BV1500" s="273">
        <f t="shared" si="1365"/>
        <v>7334</v>
      </c>
      <c r="BW1500" s="272">
        <f t="shared" si="1365"/>
        <v>6415</v>
      </c>
      <c r="BX1500" s="272">
        <f t="shared" si="1365"/>
        <v>7097</v>
      </c>
      <c r="BY1500" s="272">
        <f t="shared" si="1365"/>
        <v>7347</v>
      </c>
      <c r="BZ1500" s="272">
        <f t="shared" si="1365"/>
        <v>7204</v>
      </c>
      <c r="CA1500" s="273">
        <f t="shared" si="1365"/>
        <v>2381</v>
      </c>
      <c r="CB1500" s="273">
        <f t="shared" si="1365"/>
        <v>1759.7514698</v>
      </c>
      <c r="CC1500" s="273">
        <f t="shared" si="1365"/>
        <v>1400.113615</v>
      </c>
      <c r="CD1500" s="273">
        <f t="shared" si="1365"/>
        <v>1854.2468059999999</v>
      </c>
      <c r="CE1500" s="272">
        <f t="shared" si="1365"/>
        <v>1760</v>
      </c>
      <c r="CF1500" s="272">
        <f t="shared" si="1365"/>
        <v>1769</v>
      </c>
      <c r="CG1500" s="272">
        <f t="shared" si="1365"/>
        <v>1916</v>
      </c>
      <c r="CH1500" s="272">
        <f t="shared" si="1365"/>
        <v>1917</v>
      </c>
      <c r="CI1500" s="648"/>
      <c r="CJ1500" s="273">
        <f t="shared" ref="CJ1500:DW1500" si="1366">SUM(CJ1501:CJ1503)</f>
        <v>65319</v>
      </c>
      <c r="CK1500" s="273">
        <f t="shared" si="1366"/>
        <v>77409</v>
      </c>
      <c r="CL1500" s="273">
        <f t="shared" si="1366"/>
        <v>78850</v>
      </c>
      <c r="CM1500" s="273">
        <f t="shared" si="1366"/>
        <v>85262</v>
      </c>
      <c r="CN1500" s="272">
        <f t="shared" si="1366"/>
        <v>74268</v>
      </c>
      <c r="CO1500" s="272">
        <f t="shared" si="1366"/>
        <v>75681.498605680405</v>
      </c>
      <c r="CP1500" s="272">
        <f t="shared" si="1366"/>
        <v>83041.376774192366</v>
      </c>
      <c r="CQ1500" s="272">
        <f t="shared" si="1366"/>
        <v>82040.796867660596</v>
      </c>
      <c r="CR1500" s="273">
        <f t="shared" si="1366"/>
        <v>42699</v>
      </c>
      <c r="CS1500" s="273">
        <f t="shared" si="1366"/>
        <v>51744</v>
      </c>
      <c r="CT1500" s="273">
        <f t="shared" si="1366"/>
        <v>55409</v>
      </c>
      <c r="CU1500" s="273">
        <f t="shared" si="1366"/>
        <v>59359</v>
      </c>
      <c r="CV1500" s="272">
        <f t="shared" si="1366"/>
        <v>48606</v>
      </c>
      <c r="CW1500" s="272">
        <f t="shared" si="1366"/>
        <v>52237.498605680397</v>
      </c>
      <c r="CX1500" s="272">
        <f t="shared" si="1366"/>
        <v>57713.376774192366</v>
      </c>
      <c r="CY1500" s="272">
        <f t="shared" si="1366"/>
        <v>55824.796867660589</v>
      </c>
      <c r="CZ1500" s="273">
        <f t="shared" si="1366"/>
        <v>18170</v>
      </c>
      <c r="DA1500" s="273">
        <f t="shared" si="1366"/>
        <v>18721</v>
      </c>
      <c r="DB1500" s="273">
        <f t="shared" si="1366"/>
        <v>16317</v>
      </c>
      <c r="DC1500" s="273">
        <f t="shared" si="1366"/>
        <v>17934</v>
      </c>
      <c r="DD1500" s="272">
        <f t="shared" si="1366"/>
        <v>19087</v>
      </c>
      <c r="DE1500" s="272">
        <f t="shared" si="1366"/>
        <v>16652</v>
      </c>
      <c r="DF1500" s="272">
        <f t="shared" si="1366"/>
        <v>18010</v>
      </c>
      <c r="DG1500" s="272">
        <f t="shared" si="1366"/>
        <v>18603</v>
      </c>
      <c r="DH1500" s="273">
        <f t="shared" si="1366"/>
        <v>4450</v>
      </c>
      <c r="DI1500" s="273">
        <f t="shared" si="1366"/>
        <v>6944</v>
      </c>
      <c r="DJ1500" s="273">
        <f t="shared" si="1366"/>
        <v>7124</v>
      </c>
      <c r="DK1500" s="273">
        <f t="shared" si="1366"/>
        <v>7969</v>
      </c>
      <c r="DL1500" s="272">
        <f t="shared" si="1366"/>
        <v>6575</v>
      </c>
      <c r="DM1500" s="272">
        <f t="shared" si="1366"/>
        <v>6792</v>
      </c>
      <c r="DN1500" s="272">
        <f t="shared" si="1366"/>
        <v>7318</v>
      </c>
      <c r="DO1500" s="272">
        <f t="shared" si="1366"/>
        <v>7613</v>
      </c>
      <c r="DP1500" s="273">
        <f t="shared" si="1366"/>
        <v>5</v>
      </c>
      <c r="DQ1500" s="273">
        <f t="shared" si="1366"/>
        <v>-2641.2485301999995</v>
      </c>
      <c r="DR1500" s="273">
        <f t="shared" si="1366"/>
        <v>1978.1136150000002</v>
      </c>
      <c r="DS1500" s="273">
        <f t="shared" si="1366"/>
        <v>4879.2468059999992</v>
      </c>
      <c r="DT1500" s="272">
        <f t="shared" si="1366"/>
        <v>0</v>
      </c>
      <c r="DU1500" s="272">
        <f t="shared" si="1366"/>
        <v>4306.5013943195963</v>
      </c>
      <c r="DV1500" s="272">
        <f t="shared" si="1366"/>
        <v>6441.6232258076361</v>
      </c>
      <c r="DW1500" s="272">
        <f t="shared" si="1366"/>
        <v>641.20313233941056</v>
      </c>
      <c r="DX1500" s="610">
        <f t="shared" si="1333"/>
        <v>0.28662173677279418</v>
      </c>
      <c r="DY1500" s="610">
        <f t="shared" si="1333"/>
        <v>0.25660994863558539</v>
      </c>
      <c r="DZ1500" s="610">
        <f t="shared" si="1333"/>
        <v>0.25399893548477465</v>
      </c>
      <c r="EA1500" s="610">
        <f t="shared" si="1333"/>
        <v>0.24803067403147125</v>
      </c>
      <c r="EB1500" s="611">
        <f t="shared" si="1333"/>
        <v>0.26160915711538751</v>
      </c>
      <c r="EC1500" s="611">
        <f t="shared" si="1333"/>
        <v>0.26048827564985699</v>
      </c>
      <c r="ED1500" s="611">
        <f t="shared" si="1333"/>
        <v>0.25417082380874201</v>
      </c>
      <c r="EE1500" s="611">
        <f t="shared" si="1333"/>
        <v>0.2628487220566067</v>
      </c>
      <c r="EG1500" s="273">
        <f t="shared" ref="EG1500:EM1500" si="1367">SUM(EG1501:EG1503)</f>
        <v>53452</v>
      </c>
      <c r="EH1500" s="273">
        <f t="shared" si="1367"/>
        <v>22375</v>
      </c>
      <c r="EI1500" s="273">
        <f t="shared" si="1367"/>
        <v>31075</v>
      </c>
      <c r="EJ1500" s="273">
        <f t="shared" si="1367"/>
        <v>5446</v>
      </c>
      <c r="EK1500" s="273">
        <f t="shared" si="1367"/>
        <v>40082</v>
      </c>
      <c r="EL1500" s="273">
        <f t="shared" si="1367"/>
        <v>390708</v>
      </c>
      <c r="EM1500" s="273">
        <f t="shared" si="1367"/>
        <v>384769</v>
      </c>
      <c r="EN1500" s="612">
        <f t="shared" si="1275"/>
        <v>0.41859986529970816</v>
      </c>
      <c r="EO1500" s="273">
        <f t="shared" si="1276"/>
        <v>17.525341914722446</v>
      </c>
      <c r="EP1500" s="612">
        <f t="shared" si="1277"/>
        <v>0.74986904138292299</v>
      </c>
      <c r="EQ1500" s="273">
        <f t="shared" si="1278"/>
        <v>102588.12207582133</v>
      </c>
      <c r="ER1500" s="273">
        <f t="shared" si="1279"/>
        <v>1179.4955761335589</v>
      </c>
      <c r="ES1500" s="555"/>
      <c r="ET1500" s="272">
        <f t="shared" ref="ET1500:EZ1500" si="1368">SUM(ET1501:ET1503)</f>
        <v>73851</v>
      </c>
      <c r="EU1500" s="272">
        <f t="shared" si="1368"/>
        <v>32374</v>
      </c>
      <c r="EV1500" s="272">
        <f t="shared" si="1368"/>
        <v>41469</v>
      </c>
      <c r="EW1500" s="272">
        <f t="shared" si="1368"/>
        <v>8742</v>
      </c>
      <c r="EX1500" s="272">
        <f t="shared" si="1368"/>
        <v>80946</v>
      </c>
      <c r="EY1500" s="272">
        <f t="shared" si="1368"/>
        <v>444531</v>
      </c>
      <c r="EZ1500" s="272">
        <f t="shared" si="1368"/>
        <v>438203</v>
      </c>
      <c r="FA1500" s="613">
        <f t="shared" ref="FA1500:FA1520" si="1369">IFERROR(EU1500/ET1500,0)</f>
        <v>0.43836914869128379</v>
      </c>
      <c r="FB1500" s="614">
        <f t="shared" ref="FB1500:FB1520" si="1370">IFERROR((EW1500/EV1500)*100,0)</f>
        <v>21.080807350068724</v>
      </c>
      <c r="FC1500" s="613">
        <f t="shared" ref="FC1500:FC1520" si="1371">IFERROR(EX1500/ET1500,0)</f>
        <v>1.0960718202867936</v>
      </c>
      <c r="FD1500" s="272">
        <f t="shared" ref="FD1500:FD1520" si="1372">IFERROR((EX1500*1000000)/EY1500,0)</f>
        <v>182093.03738097005</v>
      </c>
      <c r="FE1500" s="272">
        <f t="shared" ref="FE1500:FE1520" si="1373">IFERROR((EW1500*1000000)/EZ1500/12,0)</f>
        <v>1662.4715029335719</v>
      </c>
      <c r="FF1500" s="272">
        <f>SUM(FF1501:FF1503)</f>
        <v>97532</v>
      </c>
      <c r="FG1500" s="614">
        <f t="shared" si="1303"/>
        <v>19.75249148997252</v>
      </c>
      <c r="FH1500" s="272">
        <f>SUM(FH1501:FH1503)</f>
        <v>19265</v>
      </c>
      <c r="FI1500" s="272">
        <f>SUM(FI1501:FI1503)</f>
        <v>97532</v>
      </c>
      <c r="FJ1500" s="272">
        <f>SUM(FJ1501:FJ1503)</f>
        <v>137</v>
      </c>
      <c r="FK1500" s="272">
        <f t="shared" ref="FK1500:FK1520" si="1374">FI1500-FH1500-FJ1500</f>
        <v>78130</v>
      </c>
      <c r="FL1500" s="272">
        <f>SUM(FL1501:FL1503)</f>
        <v>6944</v>
      </c>
      <c r="FM1500" s="272">
        <f t="shared" ref="FM1500:FM1520" si="1375">FK1500-FJ1500-FL1500</f>
        <v>71049</v>
      </c>
      <c r="FN1500" s="553"/>
      <c r="FO1500" s="553"/>
      <c r="FP1500" s="553"/>
    </row>
    <row r="1501" spans="1:181">
      <c r="E1501" s="392"/>
      <c r="F1501" s="371" t="s">
        <v>2811</v>
      </c>
      <c r="G1501" s="371" t="s">
        <v>3029</v>
      </c>
      <c r="H1501" s="371"/>
      <c r="O1501" s="275">
        <f t="shared" ref="O1501:BC1501" si="1376">SUM(O1394:O1396,O1400)</f>
        <v>91891</v>
      </c>
      <c r="P1501" s="275">
        <f t="shared" si="1376"/>
        <v>105920</v>
      </c>
      <c r="Q1501" s="275">
        <f t="shared" si="1376"/>
        <v>115670</v>
      </c>
      <c r="R1501" s="275">
        <f t="shared" si="1376"/>
        <v>132464</v>
      </c>
      <c r="S1501" s="274">
        <f>SUM(S1394:S1396,S1400)</f>
        <v>105597</v>
      </c>
      <c r="T1501" s="274">
        <f>SUM(T1394:T1396,T1400)</f>
        <v>115313</v>
      </c>
      <c r="U1501" s="274">
        <f>SUM(U1394:U1396,U1400)</f>
        <v>132141</v>
      </c>
      <c r="V1501" s="274">
        <f>SUM(V1394:V1396,V1400)</f>
        <v>120767</v>
      </c>
      <c r="W1501" s="275">
        <f t="shared" si="1376"/>
        <v>26537</v>
      </c>
      <c r="X1501" s="275">
        <f t="shared" si="1376"/>
        <v>28786</v>
      </c>
      <c r="Y1501" s="275">
        <f t="shared" si="1376"/>
        <v>30975</v>
      </c>
      <c r="Z1501" s="275">
        <f t="shared" si="1376"/>
        <v>34325</v>
      </c>
      <c r="AA1501" s="274">
        <f>SUM(AA1394:AA1396,AA1400)</f>
        <v>29050</v>
      </c>
      <c r="AB1501" s="274">
        <f>SUM(AB1394:AB1396,AB1400)</f>
        <v>31439</v>
      </c>
      <c r="AC1501" s="274">
        <f>SUM(AC1394:AC1396,AC1400)</f>
        <v>34879</v>
      </c>
      <c r="AD1501" s="274">
        <f>SUM(AD1394:AD1396,AD1400)</f>
        <v>33357</v>
      </c>
      <c r="AE1501" s="275">
        <f t="shared" si="1376"/>
        <v>1224</v>
      </c>
      <c r="AF1501" s="275">
        <f t="shared" si="1376"/>
        <v>1250</v>
      </c>
      <c r="AG1501" s="275">
        <f t="shared" si="1376"/>
        <v>1220</v>
      </c>
      <c r="AH1501" s="275">
        <f t="shared" si="1376"/>
        <v>1281</v>
      </c>
      <c r="AI1501" s="274">
        <f t="shared" si="1376"/>
        <v>1322</v>
      </c>
      <c r="AJ1501" s="274">
        <f t="shared" si="1376"/>
        <v>1300</v>
      </c>
      <c r="AK1501" s="274">
        <f t="shared" si="1376"/>
        <v>1268</v>
      </c>
      <c r="AL1501" s="274">
        <f t="shared" si="1376"/>
        <v>1205</v>
      </c>
      <c r="AM1501" s="275">
        <f t="shared" si="1376"/>
        <v>65353</v>
      </c>
      <c r="AN1501" s="275">
        <f t="shared" si="1376"/>
        <v>77134</v>
      </c>
      <c r="AO1501" s="275">
        <f t="shared" si="1376"/>
        <v>84697</v>
      </c>
      <c r="AP1501" s="275">
        <f t="shared" si="1376"/>
        <v>98142</v>
      </c>
      <c r="AQ1501" s="274">
        <f t="shared" si="1376"/>
        <v>76545</v>
      </c>
      <c r="AR1501" s="274">
        <f t="shared" si="1376"/>
        <v>83883</v>
      </c>
      <c r="AS1501" s="274">
        <f t="shared" si="1376"/>
        <v>97264</v>
      </c>
      <c r="AT1501" s="274">
        <f t="shared" si="1376"/>
        <v>87409</v>
      </c>
      <c r="AU1501" s="275">
        <f t="shared" si="1376"/>
        <v>14208</v>
      </c>
      <c r="AV1501" s="275">
        <f t="shared" si="1376"/>
        <v>17096</v>
      </c>
      <c r="AW1501" s="275">
        <f t="shared" si="1376"/>
        <v>18857</v>
      </c>
      <c r="AX1501" s="275">
        <f t="shared" si="1376"/>
        <v>21713</v>
      </c>
      <c r="AY1501" s="274">
        <f t="shared" si="1376"/>
        <v>17071</v>
      </c>
      <c r="AZ1501" s="274">
        <f t="shared" si="1376"/>
        <v>18823</v>
      </c>
      <c r="BA1501" s="274">
        <f t="shared" si="1376"/>
        <v>21677</v>
      </c>
      <c r="BB1501" s="274">
        <f t="shared" si="1376"/>
        <v>19514</v>
      </c>
      <c r="BC1501" s="275">
        <f t="shared" si="1376"/>
        <v>49278</v>
      </c>
      <c r="BD1501" s="275">
        <f t="shared" si="1339"/>
        <v>55778.251469800001</v>
      </c>
      <c r="BE1501" s="275">
        <f t="shared" si="1339"/>
        <v>61150.876198108395</v>
      </c>
      <c r="BF1501" s="275">
        <f t="shared" si="1339"/>
        <v>71434.416805999994</v>
      </c>
      <c r="BG1501" s="274">
        <f t="shared" si="1339"/>
        <v>55084</v>
      </c>
      <c r="BH1501" s="274">
        <f t="shared" si="1339"/>
        <v>60027</v>
      </c>
      <c r="BI1501" s="274">
        <f t="shared" si="1339"/>
        <v>70429</v>
      </c>
      <c r="BJ1501" s="274">
        <f t="shared" si="1339"/>
        <v>62825</v>
      </c>
      <c r="BK1501" s="275">
        <f t="shared" ref="BK1501:CH1501" si="1377">SUM(BK1394:BK1396,BK1400)</f>
        <v>1867</v>
      </c>
      <c r="BL1501" s="275">
        <f t="shared" si="1377"/>
        <v>4259.7485301999995</v>
      </c>
      <c r="BM1501" s="275">
        <f t="shared" si="1377"/>
        <v>4689.1238018916038</v>
      </c>
      <c r="BN1501" s="275">
        <f t="shared" si="1377"/>
        <v>4994.5831940000007</v>
      </c>
      <c r="BO1501" s="274">
        <f t="shared" si="1377"/>
        <v>4390</v>
      </c>
      <c r="BP1501" s="274">
        <f t="shared" si="1377"/>
        <v>5033</v>
      </c>
      <c r="BQ1501" s="274">
        <f t="shared" si="1377"/>
        <v>5158</v>
      </c>
      <c r="BR1501" s="274">
        <f t="shared" si="1377"/>
        <v>5070</v>
      </c>
      <c r="BS1501" s="275">
        <f t="shared" si="1377"/>
        <v>4078</v>
      </c>
      <c r="BT1501" s="275">
        <f t="shared" si="1377"/>
        <v>5779</v>
      </c>
      <c r="BU1501" s="275">
        <f t="shared" si="1377"/>
        <v>5941</v>
      </c>
      <c r="BV1501" s="275">
        <f t="shared" si="1377"/>
        <v>6609</v>
      </c>
      <c r="BW1501" s="274">
        <f t="shared" si="1377"/>
        <v>5909</v>
      </c>
      <c r="BX1501" s="274">
        <f t="shared" si="1377"/>
        <v>6622</v>
      </c>
      <c r="BY1501" s="274">
        <f t="shared" si="1377"/>
        <v>6834</v>
      </c>
      <c r="BZ1501" s="274">
        <f t="shared" si="1377"/>
        <v>6725</v>
      </c>
      <c r="CA1501" s="275">
        <f t="shared" si="1377"/>
        <v>2211</v>
      </c>
      <c r="CB1501" s="275">
        <f t="shared" si="1377"/>
        <v>1519.2514698</v>
      </c>
      <c r="CC1501" s="275">
        <f t="shared" si="1377"/>
        <v>1251.8761981083962</v>
      </c>
      <c r="CD1501" s="275">
        <f t="shared" si="1377"/>
        <v>1614.416806</v>
      </c>
      <c r="CE1501" s="274">
        <f t="shared" si="1377"/>
        <v>1519</v>
      </c>
      <c r="CF1501" s="274">
        <f t="shared" si="1377"/>
        <v>1589</v>
      </c>
      <c r="CG1501" s="274">
        <f t="shared" si="1377"/>
        <v>1676</v>
      </c>
      <c r="CH1501" s="274">
        <f t="shared" si="1377"/>
        <v>1655</v>
      </c>
      <c r="CI1501" s="648"/>
      <c r="CJ1501" s="275">
        <f t="shared" ref="CJ1501:DW1501" si="1378">SUM(CJ1394:CJ1396,CJ1400)</f>
        <v>49272</v>
      </c>
      <c r="CK1501" s="275">
        <f t="shared" si="1378"/>
        <v>58334</v>
      </c>
      <c r="CL1501" s="275">
        <f t="shared" si="1378"/>
        <v>59351</v>
      </c>
      <c r="CM1501" s="275">
        <f t="shared" si="1378"/>
        <v>66469</v>
      </c>
      <c r="CN1501" s="274">
        <f t="shared" si="1378"/>
        <v>55084</v>
      </c>
      <c r="CO1501" s="274">
        <f t="shared" si="1378"/>
        <v>56672.38090115042</v>
      </c>
      <c r="CP1501" s="274">
        <f t="shared" si="1378"/>
        <v>64073.624733285731</v>
      </c>
      <c r="CQ1501" s="274">
        <f t="shared" si="1378"/>
        <v>62246.447503242009</v>
      </c>
      <c r="CR1501" s="275">
        <f t="shared" si="1378"/>
        <v>29423</v>
      </c>
      <c r="CS1501" s="275">
        <f t="shared" si="1378"/>
        <v>36439</v>
      </c>
      <c r="CT1501" s="275">
        <f t="shared" si="1378"/>
        <v>39410</v>
      </c>
      <c r="CU1501" s="275">
        <f t="shared" si="1378"/>
        <v>44443</v>
      </c>
      <c r="CV1501" s="274">
        <f t="shared" si="1378"/>
        <v>36282</v>
      </c>
      <c r="CW1501" s="274">
        <f t="shared" si="1378"/>
        <v>39436.38090115042</v>
      </c>
      <c r="CX1501" s="274">
        <f t="shared" si="1378"/>
        <v>45513.624733285731</v>
      </c>
      <c r="CY1501" s="274">
        <f t="shared" si="1378"/>
        <v>43075.447503242009</v>
      </c>
      <c r="CZ1501" s="275">
        <f t="shared" si="1378"/>
        <v>16036</v>
      </c>
      <c r="DA1501" s="275">
        <f t="shared" si="1378"/>
        <v>15943</v>
      </c>
      <c r="DB1501" s="275">
        <f t="shared" si="1378"/>
        <v>13896</v>
      </c>
      <c r="DC1501" s="275">
        <f t="shared" si="1378"/>
        <v>15272</v>
      </c>
      <c r="DD1501" s="274">
        <f t="shared" si="1378"/>
        <v>13189</v>
      </c>
      <c r="DE1501" s="274">
        <f t="shared" si="1378"/>
        <v>11507</v>
      </c>
      <c r="DF1501" s="274">
        <f t="shared" si="1378"/>
        <v>12444</v>
      </c>
      <c r="DG1501" s="274">
        <f t="shared" si="1378"/>
        <v>12855</v>
      </c>
      <c r="DH1501" s="275">
        <f t="shared" si="1378"/>
        <v>3813</v>
      </c>
      <c r="DI1501" s="275">
        <f t="shared" si="1378"/>
        <v>5952</v>
      </c>
      <c r="DJ1501" s="275">
        <f t="shared" si="1378"/>
        <v>6045</v>
      </c>
      <c r="DK1501" s="275">
        <f t="shared" si="1378"/>
        <v>6754</v>
      </c>
      <c r="DL1501" s="274">
        <f t="shared" si="1378"/>
        <v>5613</v>
      </c>
      <c r="DM1501" s="274">
        <f t="shared" si="1378"/>
        <v>5729</v>
      </c>
      <c r="DN1501" s="274">
        <f t="shared" si="1378"/>
        <v>6116</v>
      </c>
      <c r="DO1501" s="274">
        <f t="shared" si="1378"/>
        <v>6316</v>
      </c>
      <c r="DP1501" s="275">
        <f t="shared" si="1378"/>
        <v>6</v>
      </c>
      <c r="DQ1501" s="275">
        <f t="shared" si="1378"/>
        <v>-2555.7485301999995</v>
      </c>
      <c r="DR1501" s="275">
        <f t="shared" si="1378"/>
        <v>1799.8761981083962</v>
      </c>
      <c r="DS1501" s="275">
        <f t="shared" si="1378"/>
        <v>4965.4168059999993</v>
      </c>
      <c r="DT1501" s="274">
        <f t="shared" si="1378"/>
        <v>0</v>
      </c>
      <c r="DU1501" s="274">
        <f t="shared" si="1378"/>
        <v>3354.6190988495728</v>
      </c>
      <c r="DV1501" s="274">
        <f t="shared" si="1378"/>
        <v>6355.375266714268</v>
      </c>
      <c r="DW1501" s="274">
        <f t="shared" si="1378"/>
        <v>578.55249675799098</v>
      </c>
      <c r="DX1501" s="615">
        <f t="shared" si="1333"/>
        <v>0.28878780294044032</v>
      </c>
      <c r="DY1501" s="615">
        <f t="shared" si="1333"/>
        <v>0.2717711480362538</v>
      </c>
      <c r="DZ1501" s="615">
        <f t="shared" si="1333"/>
        <v>0.26778767182501945</v>
      </c>
      <c r="EA1501" s="615">
        <f t="shared" si="1333"/>
        <v>0.25912700809276484</v>
      </c>
      <c r="EB1501" s="616">
        <f t="shared" si="1333"/>
        <v>0.27510251238198052</v>
      </c>
      <c r="EC1501" s="616">
        <f t="shared" si="1333"/>
        <v>0.27264055223608785</v>
      </c>
      <c r="ED1501" s="616">
        <f t="shared" si="1333"/>
        <v>0.26395289879749662</v>
      </c>
      <c r="EE1501" s="616">
        <f t="shared" si="1333"/>
        <v>0.27620956055876189</v>
      </c>
      <c r="EG1501" s="275">
        <f t="shared" ref="EG1501:EM1501" si="1379">SUM(EG1394:EG1396,EG1400)</f>
        <v>43868</v>
      </c>
      <c r="EH1501" s="275">
        <f t="shared" si="1379"/>
        <v>16610</v>
      </c>
      <c r="EI1501" s="275">
        <f t="shared" si="1379"/>
        <v>27257</v>
      </c>
      <c r="EJ1501" s="275">
        <f t="shared" si="1379"/>
        <v>4622</v>
      </c>
      <c r="EK1501" s="275">
        <f t="shared" si="1379"/>
        <v>37004</v>
      </c>
      <c r="EL1501" s="275">
        <f t="shared" si="1379"/>
        <v>355152</v>
      </c>
      <c r="EM1501" s="275">
        <f t="shared" si="1379"/>
        <v>350287</v>
      </c>
      <c r="EN1501" s="617">
        <f t="shared" si="1275"/>
        <v>0.37863590772316952</v>
      </c>
      <c r="EO1501" s="275">
        <f t="shared" si="1276"/>
        <v>16.957111934548923</v>
      </c>
      <c r="EP1501" s="617">
        <f t="shared" si="1277"/>
        <v>0.84353059177532597</v>
      </c>
      <c r="EQ1501" s="275">
        <f t="shared" si="1278"/>
        <v>104192.00792899942</v>
      </c>
      <c r="ER1501" s="275">
        <f t="shared" si="1279"/>
        <v>1099.5745393539203</v>
      </c>
      <c r="ES1501" s="618"/>
      <c r="ET1501" s="274">
        <f t="shared" ref="ET1501:EZ1501" si="1380">SUM(ET1394:ET1396,ET1400)</f>
        <v>64073</v>
      </c>
      <c r="EU1501" s="274">
        <f t="shared" si="1380"/>
        <v>26353</v>
      </c>
      <c r="EV1501" s="274">
        <f t="shared" si="1380"/>
        <v>37717</v>
      </c>
      <c r="EW1501" s="274">
        <f t="shared" si="1380"/>
        <v>7547</v>
      </c>
      <c r="EX1501" s="274">
        <f t="shared" si="1380"/>
        <v>76627</v>
      </c>
      <c r="EY1501" s="274">
        <f t="shared" si="1380"/>
        <v>402807</v>
      </c>
      <c r="EZ1501" s="274">
        <f t="shared" si="1380"/>
        <v>397864</v>
      </c>
      <c r="FA1501" s="619">
        <f t="shared" si="1369"/>
        <v>0.41129648994116086</v>
      </c>
      <c r="FB1501" s="620">
        <f t="shared" si="1370"/>
        <v>20.009544767611423</v>
      </c>
      <c r="FC1501" s="619">
        <f t="shared" si="1371"/>
        <v>1.1959327641908448</v>
      </c>
      <c r="FD1501" s="274">
        <f t="shared" si="1372"/>
        <v>190232.54312859508</v>
      </c>
      <c r="FE1501" s="274">
        <f t="shared" si="1373"/>
        <v>1580.7327797103198</v>
      </c>
      <c r="FF1501" s="274">
        <f>SUM(FF1394:FF1396,FF1400)</f>
        <v>76089</v>
      </c>
      <c r="FG1501" s="620">
        <f t="shared" si="1303"/>
        <v>23.153149601124998</v>
      </c>
      <c r="FH1501" s="274">
        <f>SUM(FH1394:FH1396,FH1400)</f>
        <v>17617</v>
      </c>
      <c r="FI1501" s="274">
        <f>SUM(FI1394:FI1396,FI1400)</f>
        <v>76089</v>
      </c>
      <c r="FJ1501" s="274">
        <f>SUM(FJ1394:FJ1396,FJ1400)</f>
        <v>290</v>
      </c>
      <c r="FK1501" s="274">
        <f t="shared" si="1374"/>
        <v>58182</v>
      </c>
      <c r="FL1501" s="274">
        <f>SUM(FL1394:FL1396,FL1400)</f>
        <v>5769</v>
      </c>
      <c r="FM1501" s="274">
        <f t="shared" si="1375"/>
        <v>52123</v>
      </c>
      <c r="FN1501" s="553"/>
      <c r="FO1501" s="553"/>
      <c r="FP1501" s="553"/>
    </row>
    <row r="1502" spans="1:181">
      <c r="E1502" s="392"/>
      <c r="F1502" s="371" t="s">
        <v>2813</v>
      </c>
      <c r="G1502" s="371" t="s">
        <v>313</v>
      </c>
      <c r="H1502" s="371"/>
      <c r="O1502" s="275">
        <f t="shared" ref="O1502:BC1503" si="1381">O1406</f>
        <v>12767</v>
      </c>
      <c r="P1502" s="275">
        <f t="shared" si="1381"/>
        <v>11250</v>
      </c>
      <c r="Q1502" s="275">
        <f t="shared" si="1381"/>
        <v>11712</v>
      </c>
      <c r="R1502" s="275">
        <f t="shared" si="1381"/>
        <v>9918</v>
      </c>
      <c r="S1502" s="274">
        <f t="shared" si="1381"/>
        <v>11669</v>
      </c>
      <c r="T1502" s="274">
        <f t="shared" si="1381"/>
        <v>12279</v>
      </c>
      <c r="U1502" s="274">
        <f t="shared" si="1381"/>
        <v>10375</v>
      </c>
      <c r="V1502" s="274">
        <f t="shared" si="1381"/>
        <v>10327</v>
      </c>
      <c r="W1502" s="275">
        <f t="shared" si="1381"/>
        <v>4275</v>
      </c>
      <c r="X1502" s="275">
        <f t="shared" si="1381"/>
        <v>2439</v>
      </c>
      <c r="Y1502" s="275">
        <f t="shared" si="1381"/>
        <v>2541</v>
      </c>
      <c r="Z1502" s="275">
        <f t="shared" si="1381"/>
        <v>2152</v>
      </c>
      <c r="AA1502" s="274">
        <f t="shared" si="1381"/>
        <v>2860</v>
      </c>
      <c r="AB1502" s="274">
        <f t="shared" si="1381"/>
        <v>3034</v>
      </c>
      <c r="AC1502" s="274">
        <f t="shared" si="1381"/>
        <v>2553</v>
      </c>
      <c r="AD1502" s="274">
        <f t="shared" si="1381"/>
        <v>2542</v>
      </c>
      <c r="AE1502" s="275">
        <f t="shared" si="1381"/>
        <v>159</v>
      </c>
      <c r="AF1502" s="275">
        <f t="shared" si="1381"/>
        <v>144</v>
      </c>
      <c r="AG1502" s="275">
        <f t="shared" si="1381"/>
        <v>142</v>
      </c>
      <c r="AH1502" s="275">
        <f t="shared" si="1381"/>
        <v>149</v>
      </c>
      <c r="AI1502" s="274">
        <f t="shared" si="1381"/>
        <v>104</v>
      </c>
      <c r="AJ1502" s="274">
        <f t="shared" si="1381"/>
        <v>125</v>
      </c>
      <c r="AK1502" s="274">
        <f t="shared" si="1381"/>
        <v>146</v>
      </c>
      <c r="AL1502" s="274">
        <f t="shared" si="1381"/>
        <v>108</v>
      </c>
      <c r="AM1502" s="275">
        <f t="shared" si="1381"/>
        <v>8492</v>
      </c>
      <c r="AN1502" s="275">
        <f t="shared" si="1381"/>
        <v>8811</v>
      </c>
      <c r="AO1502" s="275">
        <f t="shared" si="1381"/>
        <v>9173</v>
      </c>
      <c r="AP1502" s="275">
        <f t="shared" si="1381"/>
        <v>7768</v>
      </c>
      <c r="AQ1502" s="274">
        <f t="shared" si="1381"/>
        <v>8811</v>
      </c>
      <c r="AR1502" s="274">
        <f t="shared" si="1381"/>
        <v>9247</v>
      </c>
      <c r="AS1502" s="274">
        <f t="shared" si="1381"/>
        <v>7822</v>
      </c>
      <c r="AT1502" s="274">
        <f t="shared" si="1381"/>
        <v>7786</v>
      </c>
      <c r="AU1502" s="275">
        <f t="shared" si="1381"/>
        <v>757</v>
      </c>
      <c r="AV1502" s="275">
        <f t="shared" si="1381"/>
        <v>786</v>
      </c>
      <c r="AW1502" s="275">
        <f t="shared" si="1381"/>
        <v>821</v>
      </c>
      <c r="AX1502" s="275">
        <f t="shared" si="1381"/>
        <v>692</v>
      </c>
      <c r="AY1502" s="274">
        <f t="shared" si="1381"/>
        <v>786</v>
      </c>
      <c r="AZ1502" s="274">
        <f t="shared" si="1381"/>
        <v>821</v>
      </c>
      <c r="BA1502" s="274">
        <f t="shared" si="1381"/>
        <v>692</v>
      </c>
      <c r="BB1502" s="274">
        <f t="shared" si="1381"/>
        <v>690</v>
      </c>
      <c r="BC1502" s="275">
        <f t="shared" si="1381"/>
        <v>7621</v>
      </c>
      <c r="BD1502" s="275">
        <f t="shared" si="1339"/>
        <v>7528</v>
      </c>
      <c r="BE1502" s="275">
        <f t="shared" si="1339"/>
        <v>7883</v>
      </c>
      <c r="BF1502" s="275">
        <f t="shared" si="1339"/>
        <v>6560</v>
      </c>
      <c r="BG1502" s="274">
        <f t="shared" si="1339"/>
        <v>7525</v>
      </c>
      <c r="BH1502" s="274">
        <f t="shared" si="1339"/>
        <v>7956</v>
      </c>
      <c r="BI1502" s="274">
        <f t="shared" si="1339"/>
        <v>6622</v>
      </c>
      <c r="BJ1502" s="274">
        <f t="shared" si="1339"/>
        <v>6621</v>
      </c>
      <c r="BK1502" s="275">
        <f t="shared" ref="BK1502:CH1503" si="1382">BK1406</f>
        <v>114</v>
      </c>
      <c r="BL1502" s="275">
        <f t="shared" si="1382"/>
        <v>497</v>
      </c>
      <c r="BM1502" s="275">
        <f t="shared" si="1382"/>
        <v>469</v>
      </c>
      <c r="BN1502" s="275">
        <f t="shared" si="1382"/>
        <v>516</v>
      </c>
      <c r="BO1502" s="274">
        <f t="shared" si="1382"/>
        <v>500</v>
      </c>
      <c r="BP1502" s="274">
        <f t="shared" si="1382"/>
        <v>470</v>
      </c>
      <c r="BQ1502" s="274">
        <f t="shared" si="1382"/>
        <v>508</v>
      </c>
      <c r="BR1502" s="274">
        <f t="shared" si="1382"/>
        <v>475</v>
      </c>
      <c r="BS1502" s="275">
        <f t="shared" si="1382"/>
        <v>168</v>
      </c>
      <c r="BT1502" s="275">
        <f t="shared" si="1382"/>
        <v>497</v>
      </c>
      <c r="BU1502" s="275">
        <f t="shared" si="1382"/>
        <v>469</v>
      </c>
      <c r="BV1502" s="275">
        <f t="shared" si="1382"/>
        <v>516</v>
      </c>
      <c r="BW1502" s="274">
        <f t="shared" si="1382"/>
        <v>500</v>
      </c>
      <c r="BX1502" s="274">
        <f t="shared" si="1382"/>
        <v>470</v>
      </c>
      <c r="BY1502" s="274">
        <f t="shared" si="1382"/>
        <v>508</v>
      </c>
      <c r="BZ1502" s="274">
        <f t="shared" si="1382"/>
        <v>475</v>
      </c>
      <c r="CA1502" s="275">
        <f t="shared" si="1382"/>
        <v>54</v>
      </c>
      <c r="CB1502" s="275">
        <f t="shared" si="1382"/>
        <v>0</v>
      </c>
      <c r="CC1502" s="275">
        <f t="shared" si="1382"/>
        <v>0</v>
      </c>
      <c r="CD1502" s="275">
        <f t="shared" si="1382"/>
        <v>0</v>
      </c>
      <c r="CE1502" s="274">
        <f t="shared" si="1382"/>
        <v>0</v>
      </c>
      <c r="CF1502" s="274">
        <f t="shared" si="1382"/>
        <v>0</v>
      </c>
      <c r="CG1502" s="274">
        <f t="shared" si="1382"/>
        <v>0</v>
      </c>
      <c r="CH1502" s="274">
        <f t="shared" si="1382"/>
        <v>0</v>
      </c>
      <c r="CI1502" s="648"/>
      <c r="CJ1502" s="275">
        <f t="shared" ref="CJ1502:DW1503" si="1383">CJ1406</f>
        <v>7622</v>
      </c>
      <c r="CK1502" s="275">
        <f t="shared" si="1383"/>
        <v>8194</v>
      </c>
      <c r="CL1502" s="275">
        <f t="shared" si="1383"/>
        <v>8503</v>
      </c>
      <c r="CM1502" s="275">
        <f t="shared" si="1383"/>
        <v>7341</v>
      </c>
      <c r="CN1502" s="274">
        <f t="shared" si="1383"/>
        <v>7525</v>
      </c>
      <c r="CO1502" s="274">
        <f t="shared" si="1383"/>
        <v>7565.0865331247878</v>
      </c>
      <c r="CP1502" s="274">
        <f t="shared" si="1383"/>
        <v>6868.6276804539511</v>
      </c>
      <c r="CQ1502" s="274">
        <f t="shared" si="1383"/>
        <v>6918.2986463448369</v>
      </c>
      <c r="CR1502" s="275">
        <f t="shared" si="1383"/>
        <v>7219</v>
      </c>
      <c r="CS1502" s="275">
        <f t="shared" si="1383"/>
        <v>7630</v>
      </c>
      <c r="CT1502" s="275">
        <f t="shared" si="1383"/>
        <v>7943</v>
      </c>
      <c r="CU1502" s="275">
        <f t="shared" si="1383"/>
        <v>6727</v>
      </c>
      <c r="CV1502" s="274">
        <f t="shared" si="1383"/>
        <v>5245</v>
      </c>
      <c r="CW1502" s="274">
        <f t="shared" si="1383"/>
        <v>5508.0865331247878</v>
      </c>
      <c r="CX1502" s="274">
        <f t="shared" si="1383"/>
        <v>4659.6276804539502</v>
      </c>
      <c r="CY1502" s="274">
        <f t="shared" si="1383"/>
        <v>4637.2986463448387</v>
      </c>
      <c r="CZ1502" s="275">
        <f t="shared" si="1383"/>
        <v>73</v>
      </c>
      <c r="DA1502" s="275">
        <f t="shared" si="1383"/>
        <v>78</v>
      </c>
      <c r="DB1502" s="275">
        <f t="shared" si="1383"/>
        <v>67</v>
      </c>
      <c r="DC1502" s="275">
        <f t="shared" si="1383"/>
        <v>75</v>
      </c>
      <c r="DD1502" s="274">
        <f t="shared" si="1383"/>
        <v>1822</v>
      </c>
      <c r="DE1502" s="274">
        <f t="shared" si="1383"/>
        <v>1590</v>
      </c>
      <c r="DF1502" s="274">
        <f t="shared" si="1383"/>
        <v>1720</v>
      </c>
      <c r="DG1502" s="274">
        <f t="shared" si="1383"/>
        <v>1777</v>
      </c>
      <c r="DH1502" s="275">
        <f t="shared" si="1383"/>
        <v>330</v>
      </c>
      <c r="DI1502" s="275">
        <f t="shared" si="1383"/>
        <v>486</v>
      </c>
      <c r="DJ1502" s="275">
        <f t="shared" si="1383"/>
        <v>493</v>
      </c>
      <c r="DK1502" s="275">
        <f t="shared" si="1383"/>
        <v>539</v>
      </c>
      <c r="DL1502" s="274">
        <f t="shared" si="1383"/>
        <v>458</v>
      </c>
      <c r="DM1502" s="274">
        <f t="shared" si="1383"/>
        <v>467</v>
      </c>
      <c r="DN1502" s="274">
        <f t="shared" si="1383"/>
        <v>489</v>
      </c>
      <c r="DO1502" s="274">
        <f t="shared" si="1383"/>
        <v>504</v>
      </c>
      <c r="DP1502" s="275">
        <f t="shared" si="1383"/>
        <v>-1</v>
      </c>
      <c r="DQ1502" s="275">
        <f t="shared" si="1383"/>
        <v>-666</v>
      </c>
      <c r="DR1502" s="275">
        <f t="shared" si="1383"/>
        <v>-620</v>
      </c>
      <c r="DS1502" s="275">
        <f t="shared" si="1383"/>
        <v>-781</v>
      </c>
      <c r="DT1502" s="274">
        <f t="shared" si="1383"/>
        <v>0</v>
      </c>
      <c r="DU1502" s="274">
        <f t="shared" si="1383"/>
        <v>390.91346687521116</v>
      </c>
      <c r="DV1502" s="274">
        <f t="shared" si="1383"/>
        <v>-246.62768045395083</v>
      </c>
      <c r="DW1502" s="274">
        <f t="shared" si="1383"/>
        <v>-297.29864634483818</v>
      </c>
      <c r="DX1502" s="615">
        <f t="shared" si="1333"/>
        <v>0.33484765410824785</v>
      </c>
      <c r="DY1502" s="615">
        <f t="shared" si="1333"/>
        <v>0.21679999999999999</v>
      </c>
      <c r="DZ1502" s="615">
        <f t="shared" si="1333"/>
        <v>0.21695696721311475</v>
      </c>
      <c r="EA1502" s="615">
        <f t="shared" si="1333"/>
        <v>0.21697922968340391</v>
      </c>
      <c r="EB1502" s="616">
        <f t="shared" si="1333"/>
        <v>0.24509383837518212</v>
      </c>
      <c r="EC1502" s="616">
        <f t="shared" si="1333"/>
        <v>0.24708852512419577</v>
      </c>
      <c r="ED1502" s="616">
        <f t="shared" si="1333"/>
        <v>0.24607228915662652</v>
      </c>
      <c r="EE1502" s="616">
        <f t="shared" si="1333"/>
        <v>0.2461508666602111</v>
      </c>
      <c r="EG1502" s="275">
        <f t="shared" ref="EG1502:EM1503" si="1384">EG1406</f>
        <v>8111</v>
      </c>
      <c r="EH1502" s="275">
        <f t="shared" si="1384"/>
        <v>4751</v>
      </c>
      <c r="EI1502" s="275">
        <f t="shared" si="1384"/>
        <v>3359</v>
      </c>
      <c r="EJ1502" s="275">
        <f t="shared" si="1384"/>
        <v>644</v>
      </c>
      <c r="EK1502" s="275">
        <f t="shared" si="1384"/>
        <v>2173</v>
      </c>
      <c r="EL1502" s="275">
        <f t="shared" si="1384"/>
        <v>24048</v>
      </c>
      <c r="EM1502" s="275">
        <f t="shared" si="1384"/>
        <v>23783</v>
      </c>
      <c r="EN1502" s="617">
        <f t="shared" si="1275"/>
        <v>0.58574774996917767</v>
      </c>
      <c r="EO1502" s="275">
        <f t="shared" si="1276"/>
        <v>19.172372729979159</v>
      </c>
      <c r="EP1502" s="617">
        <f t="shared" si="1277"/>
        <v>0.2679077795586241</v>
      </c>
      <c r="EQ1502" s="275">
        <f t="shared" si="1278"/>
        <v>90360.94477711244</v>
      </c>
      <c r="ER1502" s="275">
        <f t="shared" si="1279"/>
        <v>2256.5137563245457</v>
      </c>
      <c r="ES1502" s="618"/>
      <c r="ET1502" s="274">
        <f t="shared" ref="ET1502:EZ1503" si="1385">ET1406</f>
        <v>7553</v>
      </c>
      <c r="EU1502" s="274">
        <f t="shared" si="1385"/>
        <v>4545</v>
      </c>
      <c r="EV1502" s="274">
        <f t="shared" si="1385"/>
        <v>3006</v>
      </c>
      <c r="EW1502" s="274">
        <f t="shared" si="1385"/>
        <v>843</v>
      </c>
      <c r="EX1502" s="274">
        <f t="shared" si="1385"/>
        <v>3128</v>
      </c>
      <c r="EY1502" s="274">
        <f t="shared" si="1385"/>
        <v>26034</v>
      </c>
      <c r="EZ1502" s="274">
        <f t="shared" si="1385"/>
        <v>25640</v>
      </c>
      <c r="FA1502" s="619">
        <f t="shared" si="1369"/>
        <v>0.60174764994042107</v>
      </c>
      <c r="FB1502" s="620">
        <f t="shared" si="1370"/>
        <v>28.043912175648707</v>
      </c>
      <c r="FC1502" s="619">
        <f t="shared" si="1371"/>
        <v>0.41414007679067921</v>
      </c>
      <c r="FD1502" s="274">
        <f t="shared" si="1372"/>
        <v>120150.57232849351</v>
      </c>
      <c r="FE1502" s="274">
        <f t="shared" si="1373"/>
        <v>2739.8595943837754</v>
      </c>
      <c r="FF1502" s="274">
        <f>FF1406</f>
        <v>8973</v>
      </c>
      <c r="FG1502" s="620">
        <f t="shared" si="1303"/>
        <v>9.8071993759054941</v>
      </c>
      <c r="FH1502" s="274">
        <f t="shared" ref="FH1502:FJ1503" si="1386">FH1406</f>
        <v>880</v>
      </c>
      <c r="FI1502" s="274">
        <f t="shared" si="1386"/>
        <v>8973</v>
      </c>
      <c r="FJ1502" s="274">
        <f t="shared" si="1386"/>
        <v>74</v>
      </c>
      <c r="FK1502" s="274">
        <f t="shared" si="1374"/>
        <v>8019</v>
      </c>
      <c r="FL1502" s="274">
        <f>FL1406</f>
        <v>669</v>
      </c>
      <c r="FM1502" s="274">
        <f t="shared" si="1375"/>
        <v>7276</v>
      </c>
      <c r="FN1502" s="553"/>
      <c r="FO1502" s="553"/>
      <c r="FP1502" s="553"/>
    </row>
    <row r="1503" spans="1:181">
      <c r="E1503" s="392"/>
      <c r="F1503" s="371" t="s">
        <v>2815</v>
      </c>
      <c r="G1503" s="371" t="s">
        <v>2880</v>
      </c>
      <c r="H1503" s="371"/>
      <c r="O1503" s="275">
        <f t="shared" si="1381"/>
        <v>11523</v>
      </c>
      <c r="P1503" s="275">
        <f t="shared" si="1381"/>
        <v>14828</v>
      </c>
      <c r="Q1503" s="275">
        <f t="shared" si="1381"/>
        <v>15406</v>
      </c>
      <c r="R1503" s="275">
        <f t="shared" si="1381"/>
        <v>15667</v>
      </c>
      <c r="S1503" s="274">
        <f t="shared" si="1381"/>
        <v>14828</v>
      </c>
      <c r="T1503" s="274">
        <f t="shared" si="1381"/>
        <v>15401</v>
      </c>
      <c r="U1503" s="274">
        <f t="shared" si="1381"/>
        <v>15846</v>
      </c>
      <c r="V1503" s="274">
        <f t="shared" si="1381"/>
        <v>16839</v>
      </c>
      <c r="W1503" s="275">
        <f t="shared" si="1381"/>
        <v>2488</v>
      </c>
      <c r="X1503" s="275">
        <f t="shared" si="1381"/>
        <v>2647</v>
      </c>
      <c r="Y1503" s="275">
        <f t="shared" si="1381"/>
        <v>2752</v>
      </c>
      <c r="Z1503" s="275">
        <f t="shared" si="1381"/>
        <v>2724</v>
      </c>
      <c r="AA1503" s="274">
        <f t="shared" si="1381"/>
        <v>2647</v>
      </c>
      <c r="AB1503" s="274">
        <f t="shared" si="1381"/>
        <v>2775</v>
      </c>
      <c r="AC1503" s="274">
        <f t="shared" si="1381"/>
        <v>2819</v>
      </c>
      <c r="AD1503" s="274">
        <f t="shared" si="1381"/>
        <v>2985</v>
      </c>
      <c r="AE1503" s="275">
        <f t="shared" si="1381"/>
        <v>170</v>
      </c>
      <c r="AF1503" s="275">
        <f t="shared" si="1381"/>
        <v>200</v>
      </c>
      <c r="AG1503" s="275">
        <f t="shared" si="1381"/>
        <v>195</v>
      </c>
      <c r="AH1503" s="275">
        <f t="shared" si="1381"/>
        <v>204</v>
      </c>
      <c r="AI1503" s="274">
        <f t="shared" si="1381"/>
        <v>159</v>
      </c>
      <c r="AJ1503" s="274">
        <f t="shared" si="1381"/>
        <v>116</v>
      </c>
      <c r="AK1503" s="274">
        <f t="shared" si="1381"/>
        <v>202</v>
      </c>
      <c r="AL1503" s="274">
        <f t="shared" si="1381"/>
        <v>191</v>
      </c>
      <c r="AM1503" s="275">
        <f t="shared" si="1381"/>
        <v>9035</v>
      </c>
      <c r="AN1503" s="275">
        <f t="shared" si="1381"/>
        <v>12182</v>
      </c>
      <c r="AO1503" s="275">
        <f t="shared" si="1381"/>
        <v>12655</v>
      </c>
      <c r="AP1503" s="275">
        <f t="shared" si="1381"/>
        <v>12943</v>
      </c>
      <c r="AQ1503" s="274">
        <f t="shared" si="1381"/>
        <v>12182</v>
      </c>
      <c r="AR1503" s="274">
        <f t="shared" si="1381"/>
        <v>12628</v>
      </c>
      <c r="AS1503" s="274">
        <f t="shared" si="1381"/>
        <v>13029</v>
      </c>
      <c r="AT1503" s="274">
        <f t="shared" si="1381"/>
        <v>13855</v>
      </c>
      <c r="AU1503" s="275">
        <f t="shared" si="1381"/>
        <v>577</v>
      </c>
      <c r="AV1503" s="275">
        <f t="shared" si="1381"/>
        <v>758</v>
      </c>
      <c r="AW1503" s="275">
        <f t="shared" si="1381"/>
        <v>800</v>
      </c>
      <c r="AX1503" s="275">
        <f t="shared" si="1381"/>
        <v>827</v>
      </c>
      <c r="AY1503" s="274">
        <f t="shared" si="1381"/>
        <v>758</v>
      </c>
      <c r="AZ1503" s="274">
        <f t="shared" si="1381"/>
        <v>798</v>
      </c>
      <c r="BA1503" s="274">
        <f t="shared" si="1381"/>
        <v>832</v>
      </c>
      <c r="BB1503" s="274">
        <f t="shared" si="1381"/>
        <v>877</v>
      </c>
      <c r="BC1503" s="275">
        <f t="shared" si="1381"/>
        <v>8425</v>
      </c>
      <c r="BD1503" s="275">
        <f t="shared" si="1339"/>
        <v>11461.5</v>
      </c>
      <c r="BE1503" s="275">
        <f t="shared" si="1339"/>
        <v>11794.237416891603</v>
      </c>
      <c r="BF1503" s="275">
        <f t="shared" si="1339"/>
        <v>12146.83</v>
      </c>
      <c r="BG1503" s="274">
        <f t="shared" si="1339"/>
        <v>11659</v>
      </c>
      <c r="BH1503" s="274">
        <f t="shared" si="1339"/>
        <v>12005</v>
      </c>
      <c r="BI1503" s="274">
        <f t="shared" si="1339"/>
        <v>12432</v>
      </c>
      <c r="BJ1503" s="274">
        <f t="shared" si="1339"/>
        <v>13236</v>
      </c>
      <c r="BK1503" s="275">
        <f t="shared" si="1382"/>
        <v>33</v>
      </c>
      <c r="BL1503" s="275">
        <f t="shared" si="1382"/>
        <v>-37.5</v>
      </c>
      <c r="BM1503" s="275">
        <f t="shared" si="1382"/>
        <v>60.762583108396313</v>
      </c>
      <c r="BN1503" s="275">
        <f t="shared" si="1382"/>
        <v>-30.830000000000013</v>
      </c>
      <c r="BO1503" s="274">
        <f t="shared" si="1382"/>
        <v>-235</v>
      </c>
      <c r="BP1503" s="274">
        <f t="shared" si="1382"/>
        <v>-175</v>
      </c>
      <c r="BQ1503" s="274">
        <f t="shared" si="1382"/>
        <v>-235</v>
      </c>
      <c r="BR1503" s="274">
        <f t="shared" si="1382"/>
        <v>-258</v>
      </c>
      <c r="BS1503" s="275">
        <f t="shared" si="1382"/>
        <v>149</v>
      </c>
      <c r="BT1503" s="275">
        <f t="shared" si="1382"/>
        <v>203</v>
      </c>
      <c r="BU1503" s="275">
        <f t="shared" si="1382"/>
        <v>209</v>
      </c>
      <c r="BV1503" s="275">
        <f t="shared" si="1382"/>
        <v>209</v>
      </c>
      <c r="BW1503" s="274">
        <f t="shared" si="1382"/>
        <v>6</v>
      </c>
      <c r="BX1503" s="274">
        <f t="shared" si="1382"/>
        <v>5</v>
      </c>
      <c r="BY1503" s="274">
        <f t="shared" si="1382"/>
        <v>5</v>
      </c>
      <c r="BZ1503" s="274">
        <f t="shared" si="1382"/>
        <v>4</v>
      </c>
      <c r="CA1503" s="275">
        <f t="shared" si="1382"/>
        <v>116</v>
      </c>
      <c r="CB1503" s="275">
        <f t="shared" si="1382"/>
        <v>240.5</v>
      </c>
      <c r="CC1503" s="275">
        <f t="shared" si="1382"/>
        <v>148.23741689160369</v>
      </c>
      <c r="CD1503" s="275">
        <f t="shared" si="1382"/>
        <v>239.83</v>
      </c>
      <c r="CE1503" s="274">
        <f t="shared" si="1382"/>
        <v>241</v>
      </c>
      <c r="CF1503" s="274">
        <f t="shared" si="1382"/>
        <v>180</v>
      </c>
      <c r="CG1503" s="274">
        <f t="shared" si="1382"/>
        <v>240</v>
      </c>
      <c r="CH1503" s="274">
        <f t="shared" si="1382"/>
        <v>262</v>
      </c>
      <c r="CI1503" s="648"/>
      <c r="CJ1503" s="275">
        <f t="shared" si="1383"/>
        <v>8425</v>
      </c>
      <c r="CK1503" s="275">
        <f t="shared" si="1383"/>
        <v>10881</v>
      </c>
      <c r="CL1503" s="275">
        <f t="shared" si="1383"/>
        <v>10996</v>
      </c>
      <c r="CM1503" s="275">
        <f t="shared" si="1383"/>
        <v>11452</v>
      </c>
      <c r="CN1503" s="274">
        <f t="shared" si="1383"/>
        <v>11659</v>
      </c>
      <c r="CO1503" s="274">
        <f t="shared" si="1383"/>
        <v>11444.031171405188</v>
      </c>
      <c r="CP1503" s="274">
        <f t="shared" si="1383"/>
        <v>12099.124360452681</v>
      </c>
      <c r="CQ1503" s="274">
        <f t="shared" si="1383"/>
        <v>12876.050718073742</v>
      </c>
      <c r="CR1503" s="275">
        <f t="shared" si="1383"/>
        <v>6057</v>
      </c>
      <c r="CS1503" s="275">
        <f t="shared" si="1383"/>
        <v>7675</v>
      </c>
      <c r="CT1503" s="275">
        <f t="shared" si="1383"/>
        <v>8056</v>
      </c>
      <c r="CU1503" s="275">
        <f t="shared" si="1383"/>
        <v>8189</v>
      </c>
      <c r="CV1503" s="274">
        <f t="shared" si="1383"/>
        <v>7079</v>
      </c>
      <c r="CW1503" s="274">
        <f t="shared" si="1383"/>
        <v>7293.0311714051877</v>
      </c>
      <c r="CX1503" s="274">
        <f t="shared" si="1383"/>
        <v>7540.1243604526808</v>
      </c>
      <c r="CY1503" s="274">
        <f t="shared" si="1383"/>
        <v>8112.0507180737422</v>
      </c>
      <c r="CZ1503" s="275">
        <f t="shared" si="1383"/>
        <v>2061</v>
      </c>
      <c r="DA1503" s="275">
        <f t="shared" si="1383"/>
        <v>2700</v>
      </c>
      <c r="DB1503" s="275">
        <f t="shared" si="1383"/>
        <v>2354</v>
      </c>
      <c r="DC1503" s="275">
        <f t="shared" si="1383"/>
        <v>2587</v>
      </c>
      <c r="DD1503" s="274">
        <f t="shared" si="1383"/>
        <v>4076</v>
      </c>
      <c r="DE1503" s="274">
        <f t="shared" si="1383"/>
        <v>3555</v>
      </c>
      <c r="DF1503" s="274">
        <f t="shared" si="1383"/>
        <v>3846</v>
      </c>
      <c r="DG1503" s="274">
        <f t="shared" si="1383"/>
        <v>3971</v>
      </c>
      <c r="DH1503" s="275">
        <f t="shared" si="1383"/>
        <v>307</v>
      </c>
      <c r="DI1503" s="275">
        <f t="shared" si="1383"/>
        <v>506</v>
      </c>
      <c r="DJ1503" s="275">
        <f t="shared" si="1383"/>
        <v>586</v>
      </c>
      <c r="DK1503" s="275">
        <f t="shared" si="1383"/>
        <v>676</v>
      </c>
      <c r="DL1503" s="274">
        <f t="shared" si="1383"/>
        <v>504</v>
      </c>
      <c r="DM1503" s="274">
        <f t="shared" si="1383"/>
        <v>596</v>
      </c>
      <c r="DN1503" s="274">
        <f t="shared" si="1383"/>
        <v>713</v>
      </c>
      <c r="DO1503" s="274">
        <f t="shared" si="1383"/>
        <v>793</v>
      </c>
      <c r="DP1503" s="275">
        <f t="shared" si="1383"/>
        <v>0</v>
      </c>
      <c r="DQ1503" s="275">
        <f t="shared" si="1383"/>
        <v>580.5</v>
      </c>
      <c r="DR1503" s="275">
        <f t="shared" si="1383"/>
        <v>798.23741689160397</v>
      </c>
      <c r="DS1503" s="275">
        <f t="shared" si="1383"/>
        <v>694.82999999999993</v>
      </c>
      <c r="DT1503" s="274">
        <f t="shared" si="1383"/>
        <v>0</v>
      </c>
      <c r="DU1503" s="274">
        <f t="shared" si="1383"/>
        <v>560.96882859481252</v>
      </c>
      <c r="DV1503" s="274">
        <f t="shared" si="1383"/>
        <v>332.87563954731928</v>
      </c>
      <c r="DW1503" s="274">
        <f t="shared" si="1383"/>
        <v>359.94928192625775</v>
      </c>
      <c r="DX1503" s="615">
        <f t="shared" si="1333"/>
        <v>0.215915994098759</v>
      </c>
      <c r="DY1503" s="615">
        <f t="shared" si="1333"/>
        <v>0.17851362287564068</v>
      </c>
      <c r="DZ1503" s="615">
        <f t="shared" si="1333"/>
        <v>0.1786317019343113</v>
      </c>
      <c r="EA1503" s="615">
        <f t="shared" si="1333"/>
        <v>0.17386864109274272</v>
      </c>
      <c r="EB1503" s="616">
        <f t="shared" si="1333"/>
        <v>0.17851362287564068</v>
      </c>
      <c r="EC1503" s="616">
        <f t="shared" si="1333"/>
        <v>0.18018310499318227</v>
      </c>
      <c r="ED1503" s="616">
        <f t="shared" si="1333"/>
        <v>0.17789978543481005</v>
      </c>
      <c r="EE1503" s="616">
        <f t="shared" si="1333"/>
        <v>0.17726705861393194</v>
      </c>
      <c r="EG1503" s="275">
        <f t="shared" si="1384"/>
        <v>1473</v>
      </c>
      <c r="EH1503" s="275">
        <f t="shared" si="1384"/>
        <v>1014</v>
      </c>
      <c r="EI1503" s="275">
        <f t="shared" si="1384"/>
        <v>459</v>
      </c>
      <c r="EJ1503" s="275">
        <f t="shared" si="1384"/>
        <v>180</v>
      </c>
      <c r="EK1503" s="275">
        <f t="shared" si="1384"/>
        <v>905</v>
      </c>
      <c r="EL1503" s="275">
        <f t="shared" si="1384"/>
        <v>11508</v>
      </c>
      <c r="EM1503" s="275">
        <f t="shared" si="1384"/>
        <v>10699</v>
      </c>
      <c r="EN1503" s="617">
        <f t="shared" si="1275"/>
        <v>0.68839103869653773</v>
      </c>
      <c r="EO1503" s="275">
        <f t="shared" si="1276"/>
        <v>39.215686274509807</v>
      </c>
      <c r="EP1503" s="617">
        <f t="shared" si="1277"/>
        <v>0.61439239646978949</v>
      </c>
      <c r="EQ1503" s="275">
        <f t="shared" si="1278"/>
        <v>78640.945429266591</v>
      </c>
      <c r="ER1503" s="275">
        <f t="shared" si="1279"/>
        <v>1402.0001869333582</v>
      </c>
      <c r="ES1503" s="618"/>
      <c r="ET1503" s="274">
        <f t="shared" si="1385"/>
        <v>2225</v>
      </c>
      <c r="EU1503" s="274">
        <f t="shared" si="1385"/>
        <v>1476</v>
      </c>
      <c r="EV1503" s="274">
        <f t="shared" si="1385"/>
        <v>746</v>
      </c>
      <c r="EW1503" s="274">
        <f t="shared" si="1385"/>
        <v>352</v>
      </c>
      <c r="EX1503" s="274">
        <f t="shared" si="1385"/>
        <v>1191</v>
      </c>
      <c r="EY1503" s="274">
        <f t="shared" si="1385"/>
        <v>15690</v>
      </c>
      <c r="EZ1503" s="274">
        <f t="shared" si="1385"/>
        <v>14699</v>
      </c>
      <c r="FA1503" s="619">
        <f t="shared" si="1369"/>
        <v>0.66337078651685388</v>
      </c>
      <c r="FB1503" s="620">
        <f t="shared" si="1370"/>
        <v>47.184986595174259</v>
      </c>
      <c r="FC1503" s="619">
        <f t="shared" si="1371"/>
        <v>0.53528089887640451</v>
      </c>
      <c r="FD1503" s="274">
        <f t="shared" si="1372"/>
        <v>75908.221797323131</v>
      </c>
      <c r="FE1503" s="274">
        <f t="shared" si="1373"/>
        <v>1995.600607751094</v>
      </c>
      <c r="FF1503" s="274">
        <f>FF1407</f>
        <v>12470</v>
      </c>
      <c r="FG1503" s="620">
        <f t="shared" si="1303"/>
        <v>6.1587810745789895</v>
      </c>
      <c r="FH1503" s="274">
        <f t="shared" si="1386"/>
        <v>768</v>
      </c>
      <c r="FI1503" s="274">
        <f t="shared" si="1386"/>
        <v>12470</v>
      </c>
      <c r="FJ1503" s="274">
        <f t="shared" si="1386"/>
        <v>-227</v>
      </c>
      <c r="FK1503" s="274">
        <f t="shared" si="1374"/>
        <v>11929</v>
      </c>
      <c r="FL1503" s="274">
        <f>FL1407</f>
        <v>506</v>
      </c>
      <c r="FM1503" s="274">
        <f t="shared" si="1375"/>
        <v>11650</v>
      </c>
      <c r="FN1503" s="553"/>
      <c r="FO1503" s="553"/>
      <c r="FP1503" s="553"/>
    </row>
    <row r="1504" spans="1:181">
      <c r="E1504" s="295" t="s">
        <v>26</v>
      </c>
      <c r="F1504" s="558" t="s">
        <v>14</v>
      </c>
      <c r="G1504" s="558"/>
      <c r="H1504" s="558"/>
      <c r="O1504" s="273">
        <f t="shared" ref="O1504:BC1504" si="1387">O1410</f>
        <v>106733</v>
      </c>
      <c r="P1504" s="273">
        <f t="shared" si="1387"/>
        <v>130151</v>
      </c>
      <c r="Q1504" s="273">
        <f t="shared" si="1387"/>
        <v>131431</v>
      </c>
      <c r="R1504" s="273">
        <f t="shared" si="1387"/>
        <v>153991</v>
      </c>
      <c r="S1504" s="272">
        <f>S1410</f>
        <v>131065</v>
      </c>
      <c r="T1504" s="272">
        <f>T1410</f>
        <v>132381</v>
      </c>
      <c r="U1504" s="272">
        <f>U1410</f>
        <v>154036</v>
      </c>
      <c r="V1504" s="272">
        <f>V1410</f>
        <v>170017</v>
      </c>
      <c r="W1504" s="273">
        <f t="shared" si="1387"/>
        <v>16941</v>
      </c>
      <c r="X1504" s="273">
        <f t="shared" si="1387"/>
        <v>26433</v>
      </c>
      <c r="Y1504" s="273">
        <f t="shared" si="1387"/>
        <v>26833</v>
      </c>
      <c r="Z1504" s="273">
        <f t="shared" si="1387"/>
        <v>30973</v>
      </c>
      <c r="AA1504" s="272">
        <f>AA1410</f>
        <v>28009</v>
      </c>
      <c r="AB1504" s="272">
        <f>AB1410</f>
        <v>28426</v>
      </c>
      <c r="AC1504" s="272">
        <f>AC1410</f>
        <v>32714</v>
      </c>
      <c r="AD1504" s="272">
        <f>AD1410</f>
        <v>35776</v>
      </c>
      <c r="AE1504" s="273">
        <f t="shared" si="1387"/>
        <v>1306</v>
      </c>
      <c r="AF1504" s="273">
        <f t="shared" si="1387"/>
        <v>1302</v>
      </c>
      <c r="AG1504" s="273">
        <f t="shared" si="1387"/>
        <v>1196</v>
      </c>
      <c r="AH1504" s="273">
        <f t="shared" si="1387"/>
        <v>1286</v>
      </c>
      <c r="AI1504" s="272">
        <f t="shared" si="1387"/>
        <v>1286</v>
      </c>
      <c r="AJ1504" s="272">
        <f t="shared" si="1387"/>
        <v>1180</v>
      </c>
      <c r="AK1504" s="272">
        <f t="shared" si="1387"/>
        <v>1264</v>
      </c>
      <c r="AL1504" s="272">
        <f t="shared" si="1387"/>
        <v>1378</v>
      </c>
      <c r="AM1504" s="273">
        <f t="shared" si="1387"/>
        <v>89792</v>
      </c>
      <c r="AN1504" s="273">
        <f t="shared" si="1387"/>
        <v>103718</v>
      </c>
      <c r="AO1504" s="273">
        <f t="shared" si="1387"/>
        <v>104595</v>
      </c>
      <c r="AP1504" s="273">
        <f t="shared" si="1387"/>
        <v>123016</v>
      </c>
      <c r="AQ1504" s="272">
        <f t="shared" si="1387"/>
        <v>103059</v>
      </c>
      <c r="AR1504" s="272">
        <f t="shared" si="1387"/>
        <v>103960</v>
      </c>
      <c r="AS1504" s="272">
        <f t="shared" si="1387"/>
        <v>121322</v>
      </c>
      <c r="AT1504" s="272">
        <f t="shared" si="1387"/>
        <v>134244</v>
      </c>
      <c r="AU1504" s="273">
        <f t="shared" si="1387"/>
        <v>4958</v>
      </c>
      <c r="AV1504" s="273">
        <f t="shared" si="1387"/>
        <v>7105</v>
      </c>
      <c r="AW1504" s="273">
        <f t="shared" si="1387"/>
        <v>7506</v>
      </c>
      <c r="AX1504" s="273">
        <f t="shared" si="1387"/>
        <v>8684</v>
      </c>
      <c r="AY1504" s="272">
        <f t="shared" si="1387"/>
        <v>8289</v>
      </c>
      <c r="AZ1504" s="272">
        <f t="shared" si="1387"/>
        <v>8756</v>
      </c>
      <c r="BA1504" s="272">
        <f t="shared" si="1387"/>
        <v>10050</v>
      </c>
      <c r="BB1504" s="272">
        <f t="shared" si="1387"/>
        <v>11010</v>
      </c>
      <c r="BC1504" s="273">
        <f t="shared" si="1387"/>
        <v>83326</v>
      </c>
      <c r="BD1504" s="273">
        <f t="shared" si="1339"/>
        <v>95263.918223250963</v>
      </c>
      <c r="BE1504" s="273">
        <f t="shared" si="1339"/>
        <v>95560</v>
      </c>
      <c r="BF1504" s="273">
        <f t="shared" si="1339"/>
        <v>112501</v>
      </c>
      <c r="BG1504" s="272">
        <f t="shared" si="1339"/>
        <v>93241</v>
      </c>
      <c r="BH1504" s="272">
        <f t="shared" si="1339"/>
        <v>93775</v>
      </c>
      <c r="BI1504" s="272">
        <f t="shared" si="1339"/>
        <v>109681</v>
      </c>
      <c r="BJ1504" s="272">
        <f t="shared" si="1339"/>
        <v>121362</v>
      </c>
      <c r="BK1504" s="273">
        <f t="shared" ref="BK1504:CH1504" si="1388">BK1410</f>
        <v>1508</v>
      </c>
      <c r="BL1504" s="273">
        <f t="shared" si="1388"/>
        <v>1349.081776749036</v>
      </c>
      <c r="BM1504" s="273">
        <f t="shared" si="1388"/>
        <v>1529</v>
      </c>
      <c r="BN1504" s="273">
        <f t="shared" si="1388"/>
        <v>1831</v>
      </c>
      <c r="BO1504" s="272">
        <f t="shared" si="1388"/>
        <v>1529</v>
      </c>
      <c r="BP1504" s="272">
        <f t="shared" si="1388"/>
        <v>1429</v>
      </c>
      <c r="BQ1504" s="272">
        <f t="shared" si="1388"/>
        <v>1591</v>
      </c>
      <c r="BR1504" s="272">
        <f t="shared" si="1388"/>
        <v>1872</v>
      </c>
      <c r="BS1504" s="273">
        <f t="shared" si="1388"/>
        <v>2000</v>
      </c>
      <c r="BT1504" s="273">
        <f t="shared" si="1388"/>
        <v>1632</v>
      </c>
      <c r="BU1504" s="273">
        <f t="shared" si="1388"/>
        <v>1529</v>
      </c>
      <c r="BV1504" s="273">
        <f t="shared" si="1388"/>
        <v>1831</v>
      </c>
      <c r="BW1504" s="272">
        <f t="shared" si="1388"/>
        <v>1529</v>
      </c>
      <c r="BX1504" s="272">
        <f t="shared" si="1388"/>
        <v>1429</v>
      </c>
      <c r="BY1504" s="272">
        <f t="shared" si="1388"/>
        <v>1591</v>
      </c>
      <c r="BZ1504" s="272">
        <f t="shared" si="1388"/>
        <v>1872</v>
      </c>
      <c r="CA1504" s="273">
        <f t="shared" si="1388"/>
        <v>492</v>
      </c>
      <c r="CB1504" s="273">
        <f t="shared" si="1388"/>
        <v>282.9182232509641</v>
      </c>
      <c r="CC1504" s="273">
        <f t="shared" si="1388"/>
        <v>0</v>
      </c>
      <c r="CD1504" s="273">
        <f t="shared" si="1388"/>
        <v>0</v>
      </c>
      <c r="CE1504" s="272">
        <f t="shared" si="1388"/>
        <v>0</v>
      </c>
      <c r="CF1504" s="272">
        <f t="shared" si="1388"/>
        <v>0</v>
      </c>
      <c r="CG1504" s="272">
        <f t="shared" si="1388"/>
        <v>0</v>
      </c>
      <c r="CH1504" s="272">
        <f t="shared" si="1388"/>
        <v>0</v>
      </c>
      <c r="CI1504" s="648"/>
      <c r="CJ1504" s="273">
        <f t="shared" ref="CJ1504:DW1504" si="1389">CJ1410</f>
        <v>83326</v>
      </c>
      <c r="CK1504" s="273">
        <f t="shared" si="1389"/>
        <v>108907</v>
      </c>
      <c r="CL1504" s="273">
        <f t="shared" si="1389"/>
        <v>111022</v>
      </c>
      <c r="CM1504" s="273">
        <f t="shared" si="1389"/>
        <v>127852</v>
      </c>
      <c r="CN1504" s="272">
        <f t="shared" si="1389"/>
        <v>93241</v>
      </c>
      <c r="CO1504" s="272">
        <f t="shared" si="1389"/>
        <v>95815.28922099949</v>
      </c>
      <c r="CP1504" s="272">
        <f t="shared" si="1389"/>
        <v>106294.40705966877</v>
      </c>
      <c r="CQ1504" s="272">
        <f t="shared" si="1389"/>
        <v>111994.29423060083</v>
      </c>
      <c r="CR1504" s="273">
        <f t="shared" si="1389"/>
        <v>74182</v>
      </c>
      <c r="CS1504" s="273">
        <f t="shared" si="1389"/>
        <v>84594</v>
      </c>
      <c r="CT1504" s="273">
        <f t="shared" si="1389"/>
        <v>84813</v>
      </c>
      <c r="CU1504" s="273">
        <f t="shared" si="1389"/>
        <v>99863</v>
      </c>
      <c r="CV1504" s="272">
        <f t="shared" si="1389"/>
        <v>69760</v>
      </c>
      <c r="CW1504" s="272">
        <f t="shared" si="1389"/>
        <v>70084.28922099949</v>
      </c>
      <c r="CX1504" s="272">
        <f t="shared" si="1389"/>
        <v>78669.407059668767</v>
      </c>
      <c r="CY1504" s="272">
        <f t="shared" si="1389"/>
        <v>83606.294230600834</v>
      </c>
      <c r="CZ1504" s="273">
        <f t="shared" si="1389"/>
        <v>762</v>
      </c>
      <c r="DA1504" s="273">
        <f t="shared" si="1389"/>
        <v>981</v>
      </c>
      <c r="DB1504" s="273">
        <f t="shared" si="1389"/>
        <v>894</v>
      </c>
      <c r="DC1504" s="273">
        <f t="shared" si="1389"/>
        <v>966</v>
      </c>
      <c r="DD1504" s="272">
        <f t="shared" si="1389"/>
        <v>99</v>
      </c>
      <c r="DE1504" s="272">
        <f t="shared" si="1389"/>
        <v>76</v>
      </c>
      <c r="DF1504" s="272">
        <f t="shared" si="1389"/>
        <v>93</v>
      </c>
      <c r="DG1504" s="272">
        <f t="shared" si="1389"/>
        <v>78</v>
      </c>
      <c r="DH1504" s="273">
        <f t="shared" si="1389"/>
        <v>8382</v>
      </c>
      <c r="DI1504" s="273">
        <f t="shared" si="1389"/>
        <v>23332</v>
      </c>
      <c r="DJ1504" s="273">
        <f t="shared" si="1389"/>
        <v>25315</v>
      </c>
      <c r="DK1504" s="273">
        <f t="shared" si="1389"/>
        <v>27023</v>
      </c>
      <c r="DL1504" s="272">
        <f t="shared" si="1389"/>
        <v>23382</v>
      </c>
      <c r="DM1504" s="272">
        <f t="shared" si="1389"/>
        <v>25655</v>
      </c>
      <c r="DN1504" s="272">
        <f t="shared" si="1389"/>
        <v>27532</v>
      </c>
      <c r="DO1504" s="272">
        <f t="shared" si="1389"/>
        <v>28310</v>
      </c>
      <c r="DP1504" s="273">
        <f t="shared" si="1389"/>
        <v>0</v>
      </c>
      <c r="DQ1504" s="273">
        <f t="shared" si="1389"/>
        <v>-13643.081776749041</v>
      </c>
      <c r="DR1504" s="273">
        <f t="shared" si="1389"/>
        <v>-15462</v>
      </c>
      <c r="DS1504" s="273">
        <f t="shared" si="1389"/>
        <v>-15351</v>
      </c>
      <c r="DT1504" s="272">
        <f t="shared" si="1389"/>
        <v>0</v>
      </c>
      <c r="DU1504" s="272">
        <f t="shared" si="1389"/>
        <v>-2040.2892209994916</v>
      </c>
      <c r="DV1504" s="272">
        <f t="shared" si="1389"/>
        <v>3386.5929403312375</v>
      </c>
      <c r="DW1504" s="272">
        <f t="shared" si="1389"/>
        <v>9367.7057693991756</v>
      </c>
      <c r="DX1504" s="610">
        <f t="shared" si="1333"/>
        <v>0.15872316902925993</v>
      </c>
      <c r="DY1504" s="610">
        <f t="shared" si="1333"/>
        <v>0.20309486673171931</v>
      </c>
      <c r="DZ1504" s="610">
        <f t="shared" si="1333"/>
        <v>0.20416035790643</v>
      </c>
      <c r="EA1504" s="610">
        <f t="shared" si="1333"/>
        <v>0.20113513127390562</v>
      </c>
      <c r="EB1504" s="611">
        <f t="shared" si="1333"/>
        <v>0.21370312440392172</v>
      </c>
      <c r="EC1504" s="611">
        <f t="shared" si="1333"/>
        <v>0.21472869973787778</v>
      </c>
      <c r="ED1504" s="611">
        <f t="shared" si="1333"/>
        <v>0.21237892440728143</v>
      </c>
      <c r="EE1504" s="611">
        <f t="shared" si="1333"/>
        <v>0.21042601622190721</v>
      </c>
      <c r="EG1504" s="273">
        <f t="shared" ref="EG1504:EM1504" si="1390">EG1410</f>
        <v>102618</v>
      </c>
      <c r="EH1504" s="273">
        <f t="shared" si="1390"/>
        <v>13921</v>
      </c>
      <c r="EI1504" s="273">
        <f t="shared" si="1390"/>
        <v>88697</v>
      </c>
      <c r="EJ1504" s="273">
        <f t="shared" si="1390"/>
        <v>3550</v>
      </c>
      <c r="EK1504" s="273">
        <f t="shared" si="1390"/>
        <v>143011</v>
      </c>
      <c r="EL1504" s="273">
        <f t="shared" si="1390"/>
        <v>32216</v>
      </c>
      <c r="EM1504" s="273">
        <f t="shared" si="1390"/>
        <v>32145</v>
      </c>
      <c r="EN1504" s="612">
        <f t="shared" si="1275"/>
        <v>0.13565846147849306</v>
      </c>
      <c r="EO1504" s="273">
        <f t="shared" si="1276"/>
        <v>4.0023901597573763</v>
      </c>
      <c r="EP1504" s="612">
        <f t="shared" si="1277"/>
        <v>1.3936249001149896</v>
      </c>
      <c r="EQ1504" s="273">
        <f t="shared" si="1278"/>
        <v>4439129.6250310401</v>
      </c>
      <c r="ER1504" s="273">
        <f t="shared" si="1279"/>
        <v>9203.0901643594134</v>
      </c>
      <c r="ES1504" s="555"/>
      <c r="ET1504" s="272">
        <f t="shared" ref="ET1504:EZ1504" si="1391">ET1410</f>
        <v>131064</v>
      </c>
      <c r="EU1504" s="272">
        <f t="shared" si="1391"/>
        <v>28009</v>
      </c>
      <c r="EV1504" s="272">
        <f t="shared" si="1391"/>
        <v>103059</v>
      </c>
      <c r="EW1504" s="272">
        <f t="shared" si="1391"/>
        <v>10071</v>
      </c>
      <c r="EX1504" s="272">
        <f t="shared" si="1391"/>
        <v>291284</v>
      </c>
      <c r="EY1504" s="272">
        <f t="shared" si="1391"/>
        <v>82354</v>
      </c>
      <c r="EZ1504" s="272">
        <f t="shared" si="1391"/>
        <v>82181</v>
      </c>
      <c r="FA1504" s="613">
        <f t="shared" si="1369"/>
        <v>0.21370475492888971</v>
      </c>
      <c r="FB1504" s="614">
        <f t="shared" si="1370"/>
        <v>9.7720723080953622</v>
      </c>
      <c r="FC1504" s="613">
        <f t="shared" si="1371"/>
        <v>2.2224562046023317</v>
      </c>
      <c r="FD1504" s="272">
        <f t="shared" si="1372"/>
        <v>3536974.5246132552</v>
      </c>
      <c r="FE1504" s="272">
        <f t="shared" si="1373"/>
        <v>10212.21450213553</v>
      </c>
      <c r="FF1504" s="272">
        <f>FF1410</f>
        <v>103059</v>
      </c>
      <c r="FG1504" s="614">
        <f t="shared" si="1303"/>
        <v>8.9181924916795232</v>
      </c>
      <c r="FH1504" s="272">
        <f>FH1410</f>
        <v>9191</v>
      </c>
      <c r="FI1504" s="272">
        <f>FI1410</f>
        <v>103059</v>
      </c>
      <c r="FJ1504" s="272">
        <f>FJ1410</f>
        <v>182</v>
      </c>
      <c r="FK1504" s="272">
        <f t="shared" si="1374"/>
        <v>93686</v>
      </c>
      <c r="FL1504" s="272">
        <f>FL1410</f>
        <v>23333</v>
      </c>
      <c r="FM1504" s="272">
        <f t="shared" si="1375"/>
        <v>70171</v>
      </c>
      <c r="FN1504" s="553"/>
      <c r="FO1504" s="553"/>
      <c r="FP1504" s="553"/>
    </row>
    <row r="1505" spans="1:181">
      <c r="E1505" s="488" t="s">
        <v>27</v>
      </c>
      <c r="F1505" s="558" t="s">
        <v>535</v>
      </c>
      <c r="G1505" s="558"/>
      <c r="H1505" s="558"/>
      <c r="O1505" s="277">
        <f t="shared" ref="O1505:AH1505" si="1392">SUM(O1506:O1512)</f>
        <v>876714</v>
      </c>
      <c r="P1505" s="277">
        <f t="shared" si="1392"/>
        <v>1174393</v>
      </c>
      <c r="Q1505" s="277">
        <f t="shared" si="1392"/>
        <v>1220250</v>
      </c>
      <c r="R1505" s="277">
        <f t="shared" si="1392"/>
        <v>1358623</v>
      </c>
      <c r="S1505" s="276">
        <f>SUM(S1506:S1512)</f>
        <v>1175643</v>
      </c>
      <c r="T1505" s="276">
        <f>SUM(T1506:T1512)</f>
        <v>1221232</v>
      </c>
      <c r="U1505" s="276">
        <f>SUM(U1506:U1512)</f>
        <v>1339873</v>
      </c>
      <c r="V1505" s="276">
        <f>SUM(V1506:V1512)</f>
        <v>1386927</v>
      </c>
      <c r="W1505" s="277">
        <f t="shared" si="1392"/>
        <v>684224</v>
      </c>
      <c r="X1505" s="277">
        <f t="shared" si="1392"/>
        <v>911273</v>
      </c>
      <c r="Y1505" s="277">
        <f t="shared" si="1392"/>
        <v>946727</v>
      </c>
      <c r="Z1505" s="277">
        <f t="shared" si="1392"/>
        <v>1057179</v>
      </c>
      <c r="AA1505" s="276">
        <f>SUM(AA1506:AA1512)</f>
        <v>913268</v>
      </c>
      <c r="AB1505" s="276">
        <f>SUM(AB1506:AB1512)</f>
        <v>948825</v>
      </c>
      <c r="AC1505" s="276">
        <f>SUM(AC1506:AC1512)</f>
        <v>1040091</v>
      </c>
      <c r="AD1505" s="276">
        <f>SUM(AD1506:AD1512)</f>
        <v>1074919</v>
      </c>
      <c r="AE1505" s="277">
        <f t="shared" si="1392"/>
        <v>4361</v>
      </c>
      <c r="AF1505" s="277">
        <f t="shared" si="1392"/>
        <v>4358</v>
      </c>
      <c r="AG1505" s="277">
        <f t="shared" si="1392"/>
        <v>4099</v>
      </c>
      <c r="AH1505" s="277">
        <f t="shared" si="1392"/>
        <v>4259</v>
      </c>
      <c r="AI1505" s="276">
        <f t="shared" ref="AI1505:BC1505" si="1393">SUM(AI1506:AI1512)</f>
        <v>4324</v>
      </c>
      <c r="AJ1505" s="276">
        <f t="shared" si="1393"/>
        <v>4069</v>
      </c>
      <c r="AK1505" s="276">
        <f t="shared" si="1393"/>
        <v>4226</v>
      </c>
      <c r="AL1505" s="276">
        <f t="shared" si="1393"/>
        <v>4411</v>
      </c>
      <c r="AM1505" s="277">
        <f t="shared" si="1393"/>
        <v>192490</v>
      </c>
      <c r="AN1505" s="277">
        <f t="shared" si="1393"/>
        <v>263127</v>
      </c>
      <c r="AO1505" s="277">
        <f t="shared" si="1393"/>
        <v>273532</v>
      </c>
      <c r="AP1505" s="277">
        <f t="shared" si="1393"/>
        <v>301451</v>
      </c>
      <c r="AQ1505" s="276">
        <f t="shared" si="1393"/>
        <v>262377</v>
      </c>
      <c r="AR1505" s="276">
        <f t="shared" si="1393"/>
        <v>272391</v>
      </c>
      <c r="AS1505" s="276">
        <f t="shared" si="1393"/>
        <v>299791</v>
      </c>
      <c r="AT1505" s="276">
        <f t="shared" si="1393"/>
        <v>312001</v>
      </c>
      <c r="AU1505" s="277">
        <f t="shared" si="1393"/>
        <v>61956</v>
      </c>
      <c r="AV1505" s="277">
        <f t="shared" si="1393"/>
        <v>92900</v>
      </c>
      <c r="AW1505" s="277">
        <f t="shared" si="1393"/>
        <v>98698</v>
      </c>
      <c r="AX1505" s="277">
        <f t="shared" si="1393"/>
        <v>110217</v>
      </c>
      <c r="AY1505" s="276">
        <f t="shared" si="1393"/>
        <v>92480</v>
      </c>
      <c r="AZ1505" s="276">
        <f t="shared" si="1393"/>
        <v>98074</v>
      </c>
      <c r="BA1505" s="276">
        <f t="shared" si="1393"/>
        <v>109456</v>
      </c>
      <c r="BB1505" s="276">
        <f t="shared" si="1393"/>
        <v>115287</v>
      </c>
      <c r="BC1505" s="277">
        <f t="shared" si="1393"/>
        <v>119486</v>
      </c>
      <c r="BD1505" s="277">
        <f t="shared" si="1339"/>
        <v>157628.70848073903</v>
      </c>
      <c r="BE1505" s="277">
        <f t="shared" si="1339"/>
        <v>161709.94531499999</v>
      </c>
      <c r="BF1505" s="277">
        <f t="shared" si="1339"/>
        <v>181755.96877599999</v>
      </c>
      <c r="BG1505" s="276">
        <f t="shared" si="1339"/>
        <v>156970</v>
      </c>
      <c r="BH1505" s="276">
        <f t="shared" si="1339"/>
        <v>160205</v>
      </c>
      <c r="BI1505" s="276">
        <f t="shared" si="1339"/>
        <v>178076</v>
      </c>
      <c r="BJ1505" s="276">
        <f t="shared" si="1339"/>
        <v>191059</v>
      </c>
      <c r="BK1505" s="277">
        <f t="shared" ref="BK1505:CH1505" si="1394">SUM(BK1506:BK1512)</f>
        <v>11048</v>
      </c>
      <c r="BL1505" s="277">
        <f t="shared" si="1394"/>
        <v>12598.291519260963</v>
      </c>
      <c r="BM1505" s="277">
        <f t="shared" si="1394"/>
        <v>13124.054684999999</v>
      </c>
      <c r="BN1505" s="277">
        <f t="shared" si="1394"/>
        <v>9478.0312240000003</v>
      </c>
      <c r="BO1505" s="276">
        <f t="shared" si="1394"/>
        <v>12927</v>
      </c>
      <c r="BP1505" s="276">
        <f t="shared" si="1394"/>
        <v>14112</v>
      </c>
      <c r="BQ1505" s="276">
        <f t="shared" si="1394"/>
        <v>12259</v>
      </c>
      <c r="BR1505" s="276">
        <f t="shared" si="1394"/>
        <v>5655</v>
      </c>
      <c r="BS1505" s="277">
        <f t="shared" si="1394"/>
        <v>17457</v>
      </c>
      <c r="BT1505" s="277">
        <f t="shared" si="1394"/>
        <v>17167</v>
      </c>
      <c r="BU1505" s="277">
        <f t="shared" si="1394"/>
        <v>15635</v>
      </c>
      <c r="BV1505" s="277">
        <f t="shared" si="1394"/>
        <v>13407</v>
      </c>
      <c r="BW1505" s="276">
        <f t="shared" si="1394"/>
        <v>17738</v>
      </c>
      <c r="BX1505" s="276">
        <f t="shared" si="1394"/>
        <v>17218</v>
      </c>
      <c r="BY1505" s="276">
        <f t="shared" si="1394"/>
        <v>16188</v>
      </c>
      <c r="BZ1505" s="276">
        <f t="shared" si="1394"/>
        <v>13656</v>
      </c>
      <c r="CA1505" s="277">
        <f t="shared" si="1394"/>
        <v>6409</v>
      </c>
      <c r="CB1505" s="277">
        <f t="shared" si="1394"/>
        <v>4568.7084807390365</v>
      </c>
      <c r="CC1505" s="277">
        <f t="shared" si="1394"/>
        <v>2510.9453150000004</v>
      </c>
      <c r="CD1505" s="277">
        <f t="shared" si="1394"/>
        <v>3928.9687760000002</v>
      </c>
      <c r="CE1505" s="276">
        <f t="shared" si="1394"/>
        <v>4811</v>
      </c>
      <c r="CF1505" s="276">
        <f t="shared" si="1394"/>
        <v>3106</v>
      </c>
      <c r="CG1505" s="276">
        <f t="shared" si="1394"/>
        <v>3929</v>
      </c>
      <c r="CH1505" s="276">
        <f t="shared" si="1394"/>
        <v>8001</v>
      </c>
      <c r="CI1505" s="648"/>
      <c r="CJ1505" s="277">
        <f t="shared" ref="CJ1505:DW1505" si="1395">SUM(CJ1506:CJ1512)</f>
        <v>119512</v>
      </c>
      <c r="CK1505" s="277">
        <f t="shared" si="1395"/>
        <v>160694</v>
      </c>
      <c r="CL1505" s="277">
        <f t="shared" si="1395"/>
        <v>165521</v>
      </c>
      <c r="CM1505" s="277">
        <f t="shared" si="1395"/>
        <v>183110</v>
      </c>
      <c r="CN1505" s="276">
        <f t="shared" si="1395"/>
        <v>156970</v>
      </c>
      <c r="CO1505" s="276">
        <f t="shared" si="1395"/>
        <v>160650.69178260007</v>
      </c>
      <c r="CP1505" s="276">
        <f t="shared" si="1395"/>
        <v>177247.86663673844</v>
      </c>
      <c r="CQ1505" s="276">
        <f t="shared" si="1395"/>
        <v>185451.60207013346</v>
      </c>
      <c r="CR1505" s="277">
        <f t="shared" si="1395"/>
        <v>85064</v>
      </c>
      <c r="CS1505" s="277">
        <f t="shared" si="1395"/>
        <v>114116</v>
      </c>
      <c r="CT1505" s="277">
        <f t="shared" si="1395"/>
        <v>116219</v>
      </c>
      <c r="CU1505" s="277">
        <f t="shared" si="1395"/>
        <v>130717</v>
      </c>
      <c r="CV1505" s="276">
        <f t="shared" si="1395"/>
        <v>114245</v>
      </c>
      <c r="CW1505" s="276">
        <f t="shared" si="1395"/>
        <v>115677.6917826001</v>
      </c>
      <c r="CX1505" s="276">
        <f t="shared" si="1395"/>
        <v>129610.86663673846</v>
      </c>
      <c r="CY1505" s="276">
        <f t="shared" si="1395"/>
        <v>136367.60207013346</v>
      </c>
      <c r="CZ1505" s="277">
        <f t="shared" si="1395"/>
        <v>5131</v>
      </c>
      <c r="DA1505" s="277">
        <f t="shared" si="1395"/>
        <v>6701</v>
      </c>
      <c r="DB1505" s="277">
        <f t="shared" si="1395"/>
        <v>6818</v>
      </c>
      <c r="DC1505" s="277">
        <f t="shared" si="1395"/>
        <v>6983</v>
      </c>
      <c r="DD1505" s="276">
        <f t="shared" si="1395"/>
        <v>3276</v>
      </c>
      <c r="DE1505" s="276">
        <f t="shared" si="1395"/>
        <v>3337</v>
      </c>
      <c r="DF1505" s="276">
        <f t="shared" si="1395"/>
        <v>3544</v>
      </c>
      <c r="DG1505" s="276">
        <f t="shared" si="1395"/>
        <v>3891</v>
      </c>
      <c r="DH1505" s="277">
        <f t="shared" si="1395"/>
        <v>29317</v>
      </c>
      <c r="DI1505" s="277">
        <f t="shared" si="1395"/>
        <v>39877</v>
      </c>
      <c r="DJ1505" s="277">
        <f t="shared" si="1395"/>
        <v>42484</v>
      </c>
      <c r="DK1505" s="277">
        <f t="shared" si="1395"/>
        <v>45410</v>
      </c>
      <c r="DL1505" s="276">
        <f t="shared" si="1395"/>
        <v>39449</v>
      </c>
      <c r="DM1505" s="276">
        <f t="shared" si="1395"/>
        <v>41636</v>
      </c>
      <c r="DN1505" s="276">
        <f t="shared" si="1395"/>
        <v>44093</v>
      </c>
      <c r="DO1505" s="276">
        <f t="shared" si="1395"/>
        <v>45193</v>
      </c>
      <c r="DP1505" s="277">
        <f t="shared" si="1395"/>
        <v>-26</v>
      </c>
      <c r="DQ1505" s="277">
        <f t="shared" si="1395"/>
        <v>-3065.2915192609653</v>
      </c>
      <c r="DR1505" s="277">
        <f t="shared" si="1395"/>
        <v>-3811.0546850000028</v>
      </c>
      <c r="DS1505" s="277">
        <f t="shared" si="1395"/>
        <v>-1354.0312240000021</v>
      </c>
      <c r="DT1505" s="276">
        <f t="shared" si="1395"/>
        <v>0</v>
      </c>
      <c r="DU1505" s="276">
        <f t="shared" si="1395"/>
        <v>-445.69178260010108</v>
      </c>
      <c r="DV1505" s="276">
        <f t="shared" si="1395"/>
        <v>828.13336326153012</v>
      </c>
      <c r="DW1505" s="276">
        <f t="shared" si="1395"/>
        <v>5607.3979298665326</v>
      </c>
      <c r="DX1505" s="623">
        <f t="shared" si="1333"/>
        <v>0.78044151228336722</v>
      </c>
      <c r="DY1505" s="623">
        <f t="shared" si="1333"/>
        <v>0.77595234304019178</v>
      </c>
      <c r="DZ1505" s="623">
        <f t="shared" si="1333"/>
        <v>0.77584675271460768</v>
      </c>
      <c r="EA1505" s="623">
        <f t="shared" si="1333"/>
        <v>0.77812535191881782</v>
      </c>
      <c r="EB1505" s="624">
        <f t="shared" si="1333"/>
        <v>0.77682425702360325</v>
      </c>
      <c r="EC1505" s="624">
        <f t="shared" si="1333"/>
        <v>0.77694082696817635</v>
      </c>
      <c r="ED1505" s="624">
        <f t="shared" si="1333"/>
        <v>0.77626088442710617</v>
      </c>
      <c r="EE1505" s="624">
        <f t="shared" si="1333"/>
        <v>0.77503646550972038</v>
      </c>
      <c r="EG1505" s="277">
        <f t="shared" ref="EG1505:EM1505" si="1396">SUM(EG1506:EG1512)</f>
        <v>836496</v>
      </c>
      <c r="EH1505" s="277">
        <f t="shared" si="1396"/>
        <v>665823</v>
      </c>
      <c r="EI1505" s="277">
        <f t="shared" si="1396"/>
        <v>170676</v>
      </c>
      <c r="EJ1505" s="277">
        <f t="shared" si="1396"/>
        <v>50145</v>
      </c>
      <c r="EK1505" s="277">
        <f t="shared" si="1396"/>
        <v>210399</v>
      </c>
      <c r="EL1505" s="277">
        <f t="shared" si="1396"/>
        <v>1812360</v>
      </c>
      <c r="EM1505" s="277">
        <f t="shared" si="1396"/>
        <v>1781976</v>
      </c>
      <c r="EN1505" s="625">
        <f t="shared" si="1275"/>
        <v>0.79596674700177883</v>
      </c>
      <c r="EO1505" s="277">
        <f t="shared" si="1276"/>
        <v>29.380229206215287</v>
      </c>
      <c r="EP1505" s="625">
        <f t="shared" si="1277"/>
        <v>0.25152421529810065</v>
      </c>
      <c r="EQ1505" s="277">
        <f t="shared" si="1278"/>
        <v>116091.17393895253</v>
      </c>
      <c r="ER1505" s="277">
        <f t="shared" si="1279"/>
        <v>2345.0091359255121</v>
      </c>
      <c r="ES1505" s="626"/>
      <c r="ET1505" s="276">
        <f t="shared" ref="ET1505:EZ1505" si="1397">SUM(ET1506:ET1512)</f>
        <v>1141965</v>
      </c>
      <c r="EU1505" s="276">
        <f t="shared" si="1397"/>
        <v>884854</v>
      </c>
      <c r="EV1505" s="276">
        <f t="shared" si="1397"/>
        <v>257118</v>
      </c>
      <c r="EW1505" s="276">
        <f t="shared" si="1397"/>
        <v>75979</v>
      </c>
      <c r="EX1505" s="276">
        <f t="shared" si="1397"/>
        <v>296808</v>
      </c>
      <c r="EY1505" s="276">
        <f t="shared" si="1397"/>
        <v>2119158</v>
      </c>
      <c r="EZ1505" s="276">
        <f t="shared" si="1397"/>
        <v>2087997</v>
      </c>
      <c r="FA1505" s="627">
        <f t="shared" si="1369"/>
        <v>0.77485211893534389</v>
      </c>
      <c r="FB1505" s="628">
        <f t="shared" si="1370"/>
        <v>29.550245412612107</v>
      </c>
      <c r="FC1505" s="627">
        <f t="shared" si="1371"/>
        <v>0.25990989215956706</v>
      </c>
      <c r="FD1505" s="276">
        <f t="shared" si="1372"/>
        <v>140059.40095075496</v>
      </c>
      <c r="FE1505" s="276">
        <f t="shared" si="1373"/>
        <v>3032.3718536632637</v>
      </c>
      <c r="FF1505" s="276">
        <f>SUM(FF1506:FF1512)</f>
        <v>262377</v>
      </c>
      <c r="FG1505" s="628">
        <f t="shared" si="1303"/>
        <v>34.971053102977777</v>
      </c>
      <c r="FH1505" s="276">
        <f>SUM(FH1506:FH1512)</f>
        <v>91756</v>
      </c>
      <c r="FI1505" s="276">
        <f>SUM(FI1506:FI1512)</f>
        <v>262377</v>
      </c>
      <c r="FJ1505" s="276">
        <f>SUM(FJ1506:FJ1512)</f>
        <v>2588</v>
      </c>
      <c r="FK1505" s="276">
        <f t="shared" si="1374"/>
        <v>168033</v>
      </c>
      <c r="FL1505" s="276">
        <f>SUM(FL1506:FL1512)</f>
        <v>39884</v>
      </c>
      <c r="FM1505" s="276">
        <f t="shared" si="1375"/>
        <v>125561</v>
      </c>
      <c r="FN1505" s="553"/>
      <c r="FO1505" s="553"/>
      <c r="FP1505" s="553"/>
    </row>
    <row r="1506" spans="1:181">
      <c r="D1506" s="622" t="s">
        <v>3030</v>
      </c>
      <c r="F1506" s="567">
        <v>3.1</v>
      </c>
      <c r="G1506" s="371" t="s">
        <v>3030</v>
      </c>
      <c r="H1506" s="371"/>
      <c r="O1506" s="226">
        <f t="shared" ref="O1506:AH1506" si="1398">SUM(O1352:O1353)</f>
        <v>158486</v>
      </c>
      <c r="P1506" s="226">
        <f t="shared" si="1398"/>
        <v>212915</v>
      </c>
      <c r="Q1506" s="226">
        <f t="shared" si="1398"/>
        <v>223704</v>
      </c>
      <c r="R1506" s="226">
        <f t="shared" si="1398"/>
        <v>262938</v>
      </c>
      <c r="S1506" s="227">
        <f>SUM(S1352:S1353)</f>
        <v>214987</v>
      </c>
      <c r="T1506" s="227">
        <f>SUM(T1352:T1353)</f>
        <v>224085</v>
      </c>
      <c r="U1506" s="227">
        <f>SUM(U1352:U1353)</f>
        <v>261151</v>
      </c>
      <c r="V1506" s="227">
        <f>SUM(V1352:V1353)</f>
        <v>247604</v>
      </c>
      <c r="W1506" s="226">
        <f t="shared" si="1398"/>
        <v>134305</v>
      </c>
      <c r="X1506" s="226">
        <f t="shared" si="1398"/>
        <v>179747</v>
      </c>
      <c r="Y1506" s="226">
        <f t="shared" si="1398"/>
        <v>188379</v>
      </c>
      <c r="Z1506" s="226">
        <f t="shared" si="1398"/>
        <v>223347</v>
      </c>
      <c r="AA1506" s="227">
        <f>SUM(AA1352:AA1353)</f>
        <v>182248</v>
      </c>
      <c r="AB1506" s="227">
        <f>SUM(AB1352:AB1353)</f>
        <v>189405</v>
      </c>
      <c r="AC1506" s="227">
        <f>SUM(AC1352:AC1353)</f>
        <v>222076</v>
      </c>
      <c r="AD1506" s="227">
        <f>SUM(AD1352:AD1353)</f>
        <v>209047</v>
      </c>
      <c r="AE1506" s="226">
        <f t="shared" si="1398"/>
        <v>787</v>
      </c>
      <c r="AF1506" s="226">
        <f t="shared" si="1398"/>
        <v>786</v>
      </c>
      <c r="AG1506" s="226">
        <f t="shared" si="1398"/>
        <v>750</v>
      </c>
      <c r="AH1506" s="226">
        <f t="shared" si="1398"/>
        <v>823</v>
      </c>
      <c r="AI1506" s="227">
        <f t="shared" ref="AI1506:BC1506" si="1399">SUM(AI1352:AI1353)</f>
        <v>787</v>
      </c>
      <c r="AJ1506" s="227">
        <f t="shared" si="1399"/>
        <v>745</v>
      </c>
      <c r="AK1506" s="227">
        <f t="shared" si="1399"/>
        <v>821</v>
      </c>
      <c r="AL1506" s="227">
        <f t="shared" si="1399"/>
        <v>787</v>
      </c>
      <c r="AM1506" s="226">
        <f t="shared" si="1399"/>
        <v>24179</v>
      </c>
      <c r="AN1506" s="226">
        <f t="shared" si="1399"/>
        <v>33167</v>
      </c>
      <c r="AO1506" s="226">
        <f t="shared" si="1399"/>
        <v>35327</v>
      </c>
      <c r="AP1506" s="226">
        <f t="shared" si="1399"/>
        <v>39593</v>
      </c>
      <c r="AQ1506" s="227">
        <f t="shared" si="1399"/>
        <v>32738</v>
      </c>
      <c r="AR1506" s="227">
        <f t="shared" si="1399"/>
        <v>34669</v>
      </c>
      <c r="AS1506" s="227">
        <f t="shared" si="1399"/>
        <v>39080</v>
      </c>
      <c r="AT1506" s="227">
        <f t="shared" si="1399"/>
        <v>38554</v>
      </c>
      <c r="AU1506" s="226">
        <f t="shared" si="1399"/>
        <v>6235</v>
      </c>
      <c r="AV1506" s="226">
        <f t="shared" si="1399"/>
        <v>9467</v>
      </c>
      <c r="AW1506" s="226">
        <f t="shared" si="1399"/>
        <v>10230</v>
      </c>
      <c r="AX1506" s="226">
        <f t="shared" si="1399"/>
        <v>11748</v>
      </c>
      <c r="AY1506" s="227">
        <f t="shared" si="1399"/>
        <v>9130</v>
      </c>
      <c r="AZ1506" s="227">
        <f t="shared" si="1399"/>
        <v>9814</v>
      </c>
      <c r="BA1506" s="227">
        <f t="shared" si="1399"/>
        <v>11342</v>
      </c>
      <c r="BB1506" s="227">
        <f t="shared" si="1399"/>
        <v>11369</v>
      </c>
      <c r="BC1506" s="226">
        <f t="shared" si="1399"/>
        <v>15542</v>
      </c>
      <c r="BD1506" s="226">
        <f t="shared" si="1339"/>
        <v>20086.874016768692</v>
      </c>
      <c r="BE1506" s="226">
        <f t="shared" si="1339"/>
        <v>18947.683205403482</v>
      </c>
      <c r="BF1506" s="226">
        <f t="shared" si="1339"/>
        <v>22891.799224999999</v>
      </c>
      <c r="BG1506" s="227">
        <f t="shared" si="1339"/>
        <v>21024</v>
      </c>
      <c r="BH1506" s="227">
        <f t="shared" si="1339"/>
        <v>20520</v>
      </c>
      <c r="BI1506" s="227">
        <f t="shared" si="1339"/>
        <v>23927</v>
      </c>
      <c r="BJ1506" s="227">
        <f t="shared" si="1339"/>
        <v>25558</v>
      </c>
      <c r="BK1506" s="226">
        <f t="shared" ref="BK1506:CH1506" si="1400">SUM(BK1352:BK1353)</f>
        <v>2402</v>
      </c>
      <c r="BL1506" s="226">
        <f t="shared" si="1400"/>
        <v>3613.125983231309</v>
      </c>
      <c r="BM1506" s="226">
        <f t="shared" si="1400"/>
        <v>6149.3167945965179</v>
      </c>
      <c r="BN1506" s="226">
        <f t="shared" si="1400"/>
        <v>4953.2007750000002</v>
      </c>
      <c r="BO1506" s="227">
        <f t="shared" si="1400"/>
        <v>2584</v>
      </c>
      <c r="BP1506" s="227">
        <f t="shared" si="1400"/>
        <v>4335</v>
      </c>
      <c r="BQ1506" s="227">
        <f t="shared" si="1400"/>
        <v>3811</v>
      </c>
      <c r="BR1506" s="227">
        <f t="shared" si="1400"/>
        <v>1627</v>
      </c>
      <c r="BS1506" s="226">
        <f t="shared" si="1400"/>
        <v>4953</v>
      </c>
      <c r="BT1506" s="226">
        <f t="shared" si="1400"/>
        <v>5536</v>
      </c>
      <c r="BU1506" s="226">
        <f t="shared" si="1400"/>
        <v>6652</v>
      </c>
      <c r="BV1506" s="226">
        <f t="shared" si="1400"/>
        <v>5689</v>
      </c>
      <c r="BW1506" s="227">
        <f t="shared" si="1400"/>
        <v>4220</v>
      </c>
      <c r="BX1506" s="227">
        <f t="shared" si="1400"/>
        <v>4950</v>
      </c>
      <c r="BY1506" s="227">
        <f t="shared" si="1400"/>
        <v>4547</v>
      </c>
      <c r="BZ1506" s="227">
        <f t="shared" si="1400"/>
        <v>2157</v>
      </c>
      <c r="CA1506" s="226">
        <f t="shared" si="1400"/>
        <v>2551</v>
      </c>
      <c r="CB1506" s="226">
        <f t="shared" si="1400"/>
        <v>1922.874016768691</v>
      </c>
      <c r="CC1506" s="226">
        <f t="shared" si="1400"/>
        <v>502.68320540348242</v>
      </c>
      <c r="CD1506" s="226">
        <f t="shared" si="1400"/>
        <v>735.79922500000009</v>
      </c>
      <c r="CE1506" s="227">
        <f t="shared" si="1400"/>
        <v>1636</v>
      </c>
      <c r="CF1506" s="227">
        <f t="shared" si="1400"/>
        <v>615</v>
      </c>
      <c r="CG1506" s="227">
        <f t="shared" si="1400"/>
        <v>736</v>
      </c>
      <c r="CH1506" s="227">
        <f t="shared" si="1400"/>
        <v>530</v>
      </c>
      <c r="CI1506" s="648"/>
      <c r="CJ1506" s="226">
        <f t="shared" ref="CJ1506:DW1506" si="1401">SUM(CJ1415:CJ1418)</f>
        <v>15545</v>
      </c>
      <c r="CK1506" s="226">
        <f t="shared" si="1401"/>
        <v>22279</v>
      </c>
      <c r="CL1506" s="226">
        <f t="shared" si="1401"/>
        <v>23543</v>
      </c>
      <c r="CM1506" s="226">
        <f t="shared" si="1401"/>
        <v>26394</v>
      </c>
      <c r="CN1506" s="227">
        <f t="shared" si="1401"/>
        <v>21024</v>
      </c>
      <c r="CO1506" s="227">
        <f t="shared" si="1401"/>
        <v>22513.220236782181</v>
      </c>
      <c r="CP1506" s="227">
        <f t="shared" si="1401"/>
        <v>25203.411865206923</v>
      </c>
      <c r="CQ1506" s="227">
        <f t="shared" si="1401"/>
        <v>24656.95440843932</v>
      </c>
      <c r="CR1506" s="226">
        <f t="shared" si="1401"/>
        <v>11071</v>
      </c>
      <c r="CS1506" s="226">
        <f t="shared" si="1401"/>
        <v>15209</v>
      </c>
      <c r="CT1506" s="226">
        <f t="shared" si="1401"/>
        <v>16025</v>
      </c>
      <c r="CU1506" s="226">
        <f t="shared" si="1401"/>
        <v>18466</v>
      </c>
      <c r="CV1506" s="227">
        <f t="shared" si="1401"/>
        <v>16106</v>
      </c>
      <c r="CW1506" s="227">
        <f t="shared" si="1401"/>
        <v>17211.220236782181</v>
      </c>
      <c r="CX1506" s="227">
        <f t="shared" si="1401"/>
        <v>19601.411865206923</v>
      </c>
      <c r="CY1506" s="227">
        <f t="shared" si="1401"/>
        <v>18975.954408439324</v>
      </c>
      <c r="CZ1506" s="226">
        <f t="shared" si="1401"/>
        <v>1974</v>
      </c>
      <c r="DA1506" s="226">
        <f t="shared" si="1401"/>
        <v>2577</v>
      </c>
      <c r="DB1506" s="226">
        <f t="shared" si="1401"/>
        <v>2622</v>
      </c>
      <c r="DC1506" s="226">
        <f t="shared" si="1401"/>
        <v>2683</v>
      </c>
      <c r="DD1506" s="227">
        <f t="shared" si="1401"/>
        <v>471</v>
      </c>
      <c r="DE1506" s="227">
        <f t="shared" si="1401"/>
        <v>478</v>
      </c>
      <c r="DF1506" s="227">
        <f t="shared" si="1401"/>
        <v>507</v>
      </c>
      <c r="DG1506" s="227">
        <f t="shared" si="1401"/>
        <v>559</v>
      </c>
      <c r="DH1506" s="226">
        <f t="shared" si="1401"/>
        <v>2500</v>
      </c>
      <c r="DI1506" s="226">
        <f t="shared" si="1401"/>
        <v>4493</v>
      </c>
      <c r="DJ1506" s="226">
        <f t="shared" si="1401"/>
        <v>4896</v>
      </c>
      <c r="DK1506" s="226">
        <f t="shared" si="1401"/>
        <v>5245</v>
      </c>
      <c r="DL1506" s="227">
        <f t="shared" si="1401"/>
        <v>4447</v>
      </c>
      <c r="DM1506" s="227">
        <f t="shared" si="1401"/>
        <v>4824</v>
      </c>
      <c r="DN1506" s="227">
        <f t="shared" si="1401"/>
        <v>5095</v>
      </c>
      <c r="DO1506" s="227">
        <f t="shared" si="1401"/>
        <v>5122</v>
      </c>
      <c r="DP1506" s="226">
        <f t="shared" si="1401"/>
        <v>-3</v>
      </c>
      <c r="DQ1506" s="226">
        <f t="shared" si="1401"/>
        <v>-2192.125983231309</v>
      </c>
      <c r="DR1506" s="226">
        <f t="shared" si="1401"/>
        <v>-4595.316794596517</v>
      </c>
      <c r="DS1506" s="226">
        <f t="shared" si="1401"/>
        <v>-3502.2007750000002</v>
      </c>
      <c r="DT1506" s="227">
        <f t="shared" si="1401"/>
        <v>0</v>
      </c>
      <c r="DU1506" s="227">
        <f t="shared" si="1401"/>
        <v>-1993.2202367821815</v>
      </c>
      <c r="DV1506" s="227">
        <f t="shared" si="1401"/>
        <v>-1276.4118652069221</v>
      </c>
      <c r="DW1506" s="227">
        <f t="shared" si="1401"/>
        <v>901.04559156067603</v>
      </c>
      <c r="DX1506" s="377">
        <f t="shared" si="1333"/>
        <v>0.84742500914907315</v>
      </c>
      <c r="DY1506" s="377">
        <f t="shared" si="1333"/>
        <v>0.84421952422328161</v>
      </c>
      <c r="DZ1506" s="377">
        <f t="shared" si="1333"/>
        <v>0.84209044093981333</v>
      </c>
      <c r="EA1506" s="377">
        <f t="shared" si="1333"/>
        <v>0.84942838235629692</v>
      </c>
      <c r="EB1506" s="378">
        <f t="shared" si="1333"/>
        <v>0.84771637354816798</v>
      </c>
      <c r="EC1506" s="378">
        <f t="shared" si="1333"/>
        <v>0.84523729834660954</v>
      </c>
      <c r="ED1506" s="378">
        <f t="shared" si="1333"/>
        <v>0.85037392160091285</v>
      </c>
      <c r="EE1506" s="378">
        <f t="shared" si="1333"/>
        <v>0.84427957545112353</v>
      </c>
      <c r="EG1506" s="226">
        <f t="shared" ref="EG1506:EM1506" si="1402">SUM(EG1352:EG1353)</f>
        <v>155259</v>
      </c>
      <c r="EH1506" s="226">
        <f t="shared" si="1402"/>
        <v>134835</v>
      </c>
      <c r="EI1506" s="226">
        <f t="shared" si="1402"/>
        <v>20420</v>
      </c>
      <c r="EJ1506" s="226">
        <f t="shared" si="1402"/>
        <v>5177</v>
      </c>
      <c r="EK1506" s="226">
        <f t="shared" si="1402"/>
        <v>23599</v>
      </c>
      <c r="EL1506" s="226">
        <f t="shared" si="1402"/>
        <v>210659</v>
      </c>
      <c r="EM1506" s="226">
        <f t="shared" si="1402"/>
        <v>204595</v>
      </c>
      <c r="EN1506" s="379">
        <f t="shared" si="1275"/>
        <v>0.86845207041137706</v>
      </c>
      <c r="EO1506" s="226">
        <f t="shared" si="1276"/>
        <v>25.352595494613123</v>
      </c>
      <c r="EP1506" s="379">
        <f t="shared" si="1277"/>
        <v>0.15199762976703443</v>
      </c>
      <c r="EQ1506" s="226">
        <f t="shared" si="1278"/>
        <v>112024.64646656445</v>
      </c>
      <c r="ER1506" s="226">
        <f t="shared" si="1279"/>
        <v>2108.6373893138475</v>
      </c>
      <c r="ET1506" s="227">
        <f t="shared" ref="ET1506:EZ1506" si="1403">SUM(ET1352:ET1353)</f>
        <v>213217</v>
      </c>
      <c r="EU1506" s="227">
        <f t="shared" si="1403"/>
        <v>181007</v>
      </c>
      <c r="EV1506" s="227">
        <f t="shared" si="1403"/>
        <v>32211</v>
      </c>
      <c r="EW1506" s="227">
        <f t="shared" si="1403"/>
        <v>8922</v>
      </c>
      <c r="EX1506" s="227">
        <f t="shared" si="1403"/>
        <v>41083</v>
      </c>
      <c r="EY1506" s="227">
        <f t="shared" si="1403"/>
        <v>273879</v>
      </c>
      <c r="EZ1506" s="227">
        <f t="shared" si="1403"/>
        <v>266123</v>
      </c>
      <c r="FA1506" s="380">
        <f t="shared" si="1369"/>
        <v>0.84893324641093348</v>
      </c>
      <c r="FB1506" s="228">
        <f t="shared" si="1370"/>
        <v>27.698612275309674</v>
      </c>
      <c r="FC1506" s="380">
        <f t="shared" si="1371"/>
        <v>0.19268163420365167</v>
      </c>
      <c r="FD1506" s="227">
        <f t="shared" si="1372"/>
        <v>150004.198934566</v>
      </c>
      <c r="FE1506" s="227">
        <f t="shared" si="1373"/>
        <v>2793.8209023646959</v>
      </c>
      <c r="FF1506" s="227">
        <f>SUM(FF1352:FF1353)</f>
        <v>32906</v>
      </c>
      <c r="FG1506" s="228">
        <f t="shared" si="1303"/>
        <v>29.94286756214672</v>
      </c>
      <c r="FH1506" s="227">
        <f>SUM(FH1352:FH1353)</f>
        <v>9853</v>
      </c>
      <c r="FI1506" s="227">
        <f>SUM(FI1352:FI1353)</f>
        <v>32906</v>
      </c>
      <c r="FJ1506" s="227">
        <f>SUM(FJ1352:FJ1353)</f>
        <v>380</v>
      </c>
      <c r="FK1506" s="227">
        <f t="shared" si="1374"/>
        <v>22673</v>
      </c>
      <c r="FL1506" s="227">
        <f>SUM(FL1352:FL1353)</f>
        <v>4495</v>
      </c>
      <c r="FM1506" s="227">
        <f t="shared" si="1375"/>
        <v>17798</v>
      </c>
      <c r="FN1506" s="553"/>
      <c r="FO1506" s="553"/>
      <c r="FP1506" s="553"/>
    </row>
    <row r="1507" spans="1:181">
      <c r="D1507" s="622" t="s">
        <v>3163</v>
      </c>
      <c r="F1507" s="567">
        <v>3.2</v>
      </c>
      <c r="G1507" s="371" t="s">
        <v>2828</v>
      </c>
      <c r="H1507" s="371"/>
      <c r="O1507" s="226">
        <f t="shared" ref="O1507:BC1512" si="1404">O1354</f>
        <v>12749</v>
      </c>
      <c r="P1507" s="226">
        <f t="shared" si="1404"/>
        <v>16203</v>
      </c>
      <c r="Q1507" s="226">
        <f t="shared" si="1404"/>
        <v>17379</v>
      </c>
      <c r="R1507" s="226">
        <f t="shared" si="1404"/>
        <v>18516</v>
      </c>
      <c r="S1507" s="227">
        <f t="shared" si="1404"/>
        <v>18183</v>
      </c>
      <c r="T1507" s="227">
        <f t="shared" si="1404"/>
        <v>19531</v>
      </c>
      <c r="U1507" s="227">
        <f t="shared" si="1404"/>
        <v>20958</v>
      </c>
      <c r="V1507" s="227">
        <f t="shared" si="1404"/>
        <v>21196</v>
      </c>
      <c r="W1507" s="226">
        <f t="shared" si="1404"/>
        <v>9433</v>
      </c>
      <c r="X1507" s="226">
        <f t="shared" si="1404"/>
        <v>11947</v>
      </c>
      <c r="Y1507" s="226">
        <f t="shared" si="1404"/>
        <v>12807</v>
      </c>
      <c r="Z1507" s="226">
        <f t="shared" si="1404"/>
        <v>13651</v>
      </c>
      <c r="AA1507" s="227">
        <f t="shared" si="1404"/>
        <v>13261</v>
      </c>
      <c r="AB1507" s="227">
        <f t="shared" si="1404"/>
        <v>14213</v>
      </c>
      <c r="AC1507" s="227">
        <f t="shared" si="1404"/>
        <v>15303</v>
      </c>
      <c r="AD1507" s="227">
        <f t="shared" si="1404"/>
        <v>15386</v>
      </c>
      <c r="AE1507" s="226">
        <f t="shared" si="1404"/>
        <v>63</v>
      </c>
      <c r="AF1507" s="226">
        <f t="shared" si="1404"/>
        <v>59</v>
      </c>
      <c r="AG1507" s="226">
        <f t="shared" si="1404"/>
        <v>56</v>
      </c>
      <c r="AH1507" s="226">
        <f t="shared" si="1404"/>
        <v>56</v>
      </c>
      <c r="AI1507" s="227">
        <f t="shared" si="1404"/>
        <v>67</v>
      </c>
      <c r="AJ1507" s="227">
        <f t="shared" si="1404"/>
        <v>65</v>
      </c>
      <c r="AK1507" s="227">
        <f t="shared" si="1404"/>
        <v>66</v>
      </c>
      <c r="AL1507" s="227">
        <f t="shared" si="1404"/>
        <v>67</v>
      </c>
      <c r="AM1507" s="226">
        <f t="shared" si="1404"/>
        <v>3316</v>
      </c>
      <c r="AN1507" s="226">
        <f t="shared" si="1404"/>
        <v>4258</v>
      </c>
      <c r="AO1507" s="226">
        <f t="shared" si="1404"/>
        <v>4571</v>
      </c>
      <c r="AP1507" s="226">
        <f t="shared" si="1404"/>
        <v>4866</v>
      </c>
      <c r="AQ1507" s="227">
        <f t="shared" si="1404"/>
        <v>4923</v>
      </c>
      <c r="AR1507" s="227">
        <f t="shared" si="1404"/>
        <v>5320</v>
      </c>
      <c r="AS1507" s="227">
        <f t="shared" si="1404"/>
        <v>5655</v>
      </c>
      <c r="AT1507" s="227">
        <f t="shared" si="1404"/>
        <v>5804</v>
      </c>
      <c r="AU1507" s="226">
        <f t="shared" si="1404"/>
        <v>1715</v>
      </c>
      <c r="AV1507" s="226">
        <f t="shared" si="1404"/>
        <v>2292</v>
      </c>
      <c r="AW1507" s="226">
        <f t="shared" si="1404"/>
        <v>2461</v>
      </c>
      <c r="AX1507" s="226">
        <f t="shared" si="1404"/>
        <v>2640</v>
      </c>
      <c r="AY1507" s="227">
        <f t="shared" si="1404"/>
        <v>2849</v>
      </c>
      <c r="AZ1507" s="227">
        <f t="shared" si="1404"/>
        <v>3065</v>
      </c>
      <c r="BA1507" s="227">
        <f t="shared" si="1404"/>
        <v>3277</v>
      </c>
      <c r="BB1507" s="227">
        <f t="shared" si="1404"/>
        <v>3419</v>
      </c>
      <c r="BC1507" s="226">
        <f t="shared" si="1404"/>
        <v>1448</v>
      </c>
      <c r="BD1507" s="226">
        <f t="shared" si="1339"/>
        <v>1799</v>
      </c>
      <c r="BE1507" s="226">
        <f t="shared" si="1339"/>
        <v>1965</v>
      </c>
      <c r="BF1507" s="226">
        <f t="shared" si="1339"/>
        <v>2097</v>
      </c>
      <c r="BG1507" s="227">
        <f t="shared" si="1339"/>
        <v>1841</v>
      </c>
      <c r="BH1507" s="227">
        <f t="shared" si="1339"/>
        <v>2007</v>
      </c>
      <c r="BI1507" s="227">
        <f t="shared" si="1339"/>
        <v>2124</v>
      </c>
      <c r="BJ1507" s="227">
        <f t="shared" si="1339"/>
        <v>2141</v>
      </c>
      <c r="BK1507" s="226">
        <f t="shared" ref="BK1507:CH1512" si="1405">BK1354</f>
        <v>153</v>
      </c>
      <c r="BL1507" s="226">
        <f t="shared" si="1405"/>
        <v>167</v>
      </c>
      <c r="BM1507" s="226">
        <f t="shared" si="1405"/>
        <v>145</v>
      </c>
      <c r="BN1507" s="226">
        <f t="shared" si="1405"/>
        <v>129</v>
      </c>
      <c r="BO1507" s="227">
        <f t="shared" si="1405"/>
        <v>233</v>
      </c>
      <c r="BP1507" s="227">
        <f t="shared" si="1405"/>
        <v>248</v>
      </c>
      <c r="BQ1507" s="227">
        <f t="shared" si="1405"/>
        <v>254</v>
      </c>
      <c r="BR1507" s="227">
        <f t="shared" si="1405"/>
        <v>244</v>
      </c>
      <c r="BS1507" s="226">
        <f t="shared" si="1405"/>
        <v>183</v>
      </c>
      <c r="BT1507" s="226">
        <f t="shared" si="1405"/>
        <v>167</v>
      </c>
      <c r="BU1507" s="226">
        <f t="shared" si="1405"/>
        <v>145</v>
      </c>
      <c r="BV1507" s="226">
        <f t="shared" si="1405"/>
        <v>129</v>
      </c>
      <c r="BW1507" s="227">
        <f t="shared" si="1405"/>
        <v>233</v>
      </c>
      <c r="BX1507" s="227">
        <f t="shared" si="1405"/>
        <v>248</v>
      </c>
      <c r="BY1507" s="227">
        <f t="shared" si="1405"/>
        <v>254</v>
      </c>
      <c r="BZ1507" s="227">
        <f t="shared" si="1405"/>
        <v>244</v>
      </c>
      <c r="CA1507" s="226">
        <f t="shared" si="1405"/>
        <v>30</v>
      </c>
      <c r="CB1507" s="226">
        <f t="shared" si="1405"/>
        <v>0</v>
      </c>
      <c r="CC1507" s="226">
        <f t="shared" si="1405"/>
        <v>0</v>
      </c>
      <c r="CD1507" s="226">
        <f t="shared" si="1405"/>
        <v>0</v>
      </c>
      <c r="CE1507" s="227">
        <f t="shared" si="1405"/>
        <v>0</v>
      </c>
      <c r="CF1507" s="227">
        <f t="shared" si="1405"/>
        <v>0</v>
      </c>
      <c r="CG1507" s="227">
        <f t="shared" si="1405"/>
        <v>0</v>
      </c>
      <c r="CH1507" s="227">
        <f t="shared" si="1405"/>
        <v>0</v>
      </c>
      <c r="CI1507" s="648"/>
      <c r="CJ1507" s="226">
        <f t="shared" ref="CJ1507:DW1507" si="1406">SUM(CJ1419:CJ1420)</f>
        <v>1452</v>
      </c>
      <c r="CK1507" s="226">
        <f t="shared" si="1406"/>
        <v>1626</v>
      </c>
      <c r="CL1507" s="226">
        <f t="shared" si="1406"/>
        <v>1667</v>
      </c>
      <c r="CM1507" s="226">
        <f t="shared" si="1406"/>
        <v>1728</v>
      </c>
      <c r="CN1507" s="227">
        <f t="shared" si="1406"/>
        <v>1841</v>
      </c>
      <c r="CO1507" s="227">
        <f t="shared" si="1406"/>
        <v>1961.5797632430592</v>
      </c>
      <c r="CP1507" s="227">
        <f t="shared" si="1406"/>
        <v>2036.186000003976</v>
      </c>
      <c r="CQ1507" s="227">
        <f t="shared" si="1406"/>
        <v>2114.0334957649875</v>
      </c>
      <c r="CR1507" s="226">
        <f t="shared" si="1406"/>
        <v>404</v>
      </c>
      <c r="CS1507" s="226">
        <f t="shared" si="1406"/>
        <v>511</v>
      </c>
      <c r="CT1507" s="226">
        <f t="shared" si="1406"/>
        <v>538</v>
      </c>
      <c r="CU1507" s="226">
        <f t="shared" si="1406"/>
        <v>578</v>
      </c>
      <c r="CV1507" s="227">
        <f t="shared" si="1406"/>
        <v>785</v>
      </c>
      <c r="CW1507" s="227">
        <f t="shared" si="1406"/>
        <v>841.57976324305923</v>
      </c>
      <c r="CX1507" s="227">
        <f t="shared" si="1406"/>
        <v>841.18600000397623</v>
      </c>
      <c r="CY1507" s="227">
        <f t="shared" si="1406"/>
        <v>843.03349576498749</v>
      </c>
      <c r="CZ1507" s="226">
        <f t="shared" si="1406"/>
        <v>393</v>
      </c>
      <c r="DA1507" s="226">
        <f t="shared" si="1406"/>
        <v>512</v>
      </c>
      <c r="DB1507" s="226">
        <f t="shared" si="1406"/>
        <v>520</v>
      </c>
      <c r="DC1507" s="226">
        <f t="shared" si="1406"/>
        <v>534</v>
      </c>
      <c r="DD1507" s="227">
        <f t="shared" si="1406"/>
        <v>428</v>
      </c>
      <c r="DE1507" s="227">
        <f t="shared" si="1406"/>
        <v>438</v>
      </c>
      <c r="DF1507" s="227">
        <f t="shared" si="1406"/>
        <v>464</v>
      </c>
      <c r="DG1507" s="227">
        <f t="shared" si="1406"/>
        <v>512</v>
      </c>
      <c r="DH1507" s="226">
        <f t="shared" si="1406"/>
        <v>655</v>
      </c>
      <c r="DI1507" s="226">
        <f t="shared" si="1406"/>
        <v>603</v>
      </c>
      <c r="DJ1507" s="226">
        <f t="shared" si="1406"/>
        <v>609</v>
      </c>
      <c r="DK1507" s="226">
        <f t="shared" si="1406"/>
        <v>616</v>
      </c>
      <c r="DL1507" s="227">
        <f t="shared" si="1406"/>
        <v>628</v>
      </c>
      <c r="DM1507" s="227">
        <f t="shared" si="1406"/>
        <v>682</v>
      </c>
      <c r="DN1507" s="227">
        <f t="shared" si="1406"/>
        <v>731</v>
      </c>
      <c r="DO1507" s="227">
        <f t="shared" si="1406"/>
        <v>759</v>
      </c>
      <c r="DP1507" s="226">
        <f t="shared" si="1406"/>
        <v>-4</v>
      </c>
      <c r="DQ1507" s="226">
        <f t="shared" si="1406"/>
        <v>173</v>
      </c>
      <c r="DR1507" s="226">
        <f t="shared" si="1406"/>
        <v>298</v>
      </c>
      <c r="DS1507" s="226">
        <f t="shared" si="1406"/>
        <v>369</v>
      </c>
      <c r="DT1507" s="227">
        <f t="shared" si="1406"/>
        <v>0</v>
      </c>
      <c r="DU1507" s="227">
        <f t="shared" si="1406"/>
        <v>45.420236756940881</v>
      </c>
      <c r="DV1507" s="227">
        <f t="shared" si="1406"/>
        <v>87.813999996023767</v>
      </c>
      <c r="DW1507" s="227">
        <f t="shared" si="1406"/>
        <v>26.966504235012447</v>
      </c>
      <c r="DX1507" s="377">
        <f t="shared" si="1333"/>
        <v>0.73990116871911527</v>
      </c>
      <c r="DY1507" s="377">
        <f t="shared" si="1333"/>
        <v>0.73733259272974139</v>
      </c>
      <c r="DZ1507" s="377">
        <f t="shared" si="1333"/>
        <v>0.73692387364060075</v>
      </c>
      <c r="EA1507" s="377">
        <f t="shared" si="1333"/>
        <v>0.73725426658025495</v>
      </c>
      <c r="EB1507" s="378">
        <f t="shared" si="1333"/>
        <v>0.72930759500632458</v>
      </c>
      <c r="EC1507" s="378">
        <f t="shared" si="1333"/>
        <v>0.72771491475090877</v>
      </c>
      <c r="ED1507" s="378">
        <f t="shared" si="1333"/>
        <v>0.73017463498425417</v>
      </c>
      <c r="EE1507" s="378">
        <f t="shared" si="1333"/>
        <v>0.72589167767503304</v>
      </c>
      <c r="EG1507" s="226">
        <f t="shared" ref="EG1507:EM1512" si="1407">EG1354</f>
        <v>12381</v>
      </c>
      <c r="EH1507" s="226">
        <f t="shared" si="1407"/>
        <v>9064</v>
      </c>
      <c r="EI1507" s="226">
        <f t="shared" si="1407"/>
        <v>3319</v>
      </c>
      <c r="EJ1507" s="226">
        <f t="shared" si="1407"/>
        <v>1653</v>
      </c>
      <c r="EK1507" s="226">
        <f t="shared" si="1407"/>
        <v>4865</v>
      </c>
      <c r="EL1507" s="226">
        <f t="shared" si="1407"/>
        <v>104148</v>
      </c>
      <c r="EM1507" s="226">
        <f t="shared" si="1407"/>
        <v>92764</v>
      </c>
      <c r="EN1507" s="379">
        <f t="shared" si="1275"/>
        <v>0.73208949196349249</v>
      </c>
      <c r="EO1507" s="226">
        <f t="shared" si="1276"/>
        <v>49.804157878879181</v>
      </c>
      <c r="EP1507" s="379">
        <f t="shared" si="1277"/>
        <v>0.39294079638155238</v>
      </c>
      <c r="EQ1507" s="226">
        <f t="shared" si="1278"/>
        <v>46712.370856857546</v>
      </c>
      <c r="ER1507" s="226">
        <f t="shared" si="1279"/>
        <v>1484.9510586003191</v>
      </c>
      <c r="ET1507" s="227">
        <f t="shared" ref="ET1507:EZ1512" si="1408">ET1354</f>
        <v>18163</v>
      </c>
      <c r="EU1507" s="227">
        <f t="shared" si="1408"/>
        <v>13164</v>
      </c>
      <c r="EV1507" s="227">
        <f t="shared" si="1408"/>
        <v>5001</v>
      </c>
      <c r="EW1507" s="227">
        <f t="shared" si="1408"/>
        <v>2276</v>
      </c>
      <c r="EX1507" s="227">
        <f t="shared" si="1408"/>
        <v>5975</v>
      </c>
      <c r="EY1507" s="227">
        <f t="shared" si="1408"/>
        <v>102243</v>
      </c>
      <c r="EZ1507" s="227">
        <f t="shared" si="1408"/>
        <v>93012</v>
      </c>
      <c r="FA1507" s="380">
        <f t="shared" si="1369"/>
        <v>0.72477013709189009</v>
      </c>
      <c r="FB1507" s="228">
        <f t="shared" si="1370"/>
        <v>45.510897820435915</v>
      </c>
      <c r="FC1507" s="380">
        <f t="shared" si="1371"/>
        <v>0.32896547927104552</v>
      </c>
      <c r="FD1507" s="227">
        <f t="shared" si="1372"/>
        <v>58439.208552174721</v>
      </c>
      <c r="FE1507" s="227">
        <f t="shared" si="1373"/>
        <v>2039.1634054387248</v>
      </c>
      <c r="FF1507" s="227">
        <f t="shared" ref="FF1507:FF1512" si="1409">FF1354</f>
        <v>5373</v>
      </c>
      <c r="FG1507" s="228">
        <f t="shared" si="1303"/>
        <v>52.559091755071648</v>
      </c>
      <c r="FH1507" s="227">
        <f t="shared" ref="FH1507:FJ1512" si="1410">FH1354</f>
        <v>2824</v>
      </c>
      <c r="FI1507" s="227">
        <f t="shared" si="1410"/>
        <v>5373</v>
      </c>
      <c r="FJ1507" s="227">
        <f t="shared" si="1410"/>
        <v>72</v>
      </c>
      <c r="FK1507" s="227">
        <f t="shared" si="1374"/>
        <v>2477</v>
      </c>
      <c r="FL1507" s="227">
        <f t="shared" ref="FL1507:FL1512" si="1411">FL1354</f>
        <v>604</v>
      </c>
      <c r="FM1507" s="227">
        <f t="shared" si="1375"/>
        <v>1801</v>
      </c>
      <c r="FN1507" s="553"/>
      <c r="FO1507" s="553"/>
      <c r="FP1507" s="553"/>
    </row>
    <row r="1508" spans="1:181">
      <c r="D1508" s="622" t="s">
        <v>2829</v>
      </c>
      <c r="F1508" s="567">
        <v>3.3</v>
      </c>
      <c r="G1508" s="371" t="s">
        <v>2829</v>
      </c>
      <c r="H1508" s="371"/>
      <c r="O1508" s="226">
        <f t="shared" si="1404"/>
        <v>47026</v>
      </c>
      <c r="P1508" s="226">
        <f t="shared" si="1404"/>
        <v>62370</v>
      </c>
      <c r="Q1508" s="226">
        <f t="shared" si="1404"/>
        <v>68180</v>
      </c>
      <c r="R1508" s="226">
        <f t="shared" si="1404"/>
        <v>72630</v>
      </c>
      <c r="S1508" s="227">
        <f t="shared" si="1404"/>
        <v>65420</v>
      </c>
      <c r="T1508" s="227">
        <f t="shared" si="1404"/>
        <v>70582</v>
      </c>
      <c r="U1508" s="227">
        <f t="shared" si="1404"/>
        <v>74699</v>
      </c>
      <c r="V1508" s="227">
        <f t="shared" si="1404"/>
        <v>77714</v>
      </c>
      <c r="W1508" s="226">
        <f t="shared" si="1404"/>
        <v>35007</v>
      </c>
      <c r="X1508" s="226">
        <f t="shared" si="1404"/>
        <v>46674</v>
      </c>
      <c r="Y1508" s="226">
        <f t="shared" si="1404"/>
        <v>51143</v>
      </c>
      <c r="Z1508" s="226">
        <f t="shared" si="1404"/>
        <v>54492</v>
      </c>
      <c r="AA1508" s="227">
        <f t="shared" si="1404"/>
        <v>47636</v>
      </c>
      <c r="AB1508" s="227">
        <f t="shared" si="1404"/>
        <v>51328</v>
      </c>
      <c r="AC1508" s="227">
        <f t="shared" si="1404"/>
        <v>54181</v>
      </c>
      <c r="AD1508" s="227">
        <f t="shared" si="1404"/>
        <v>56413</v>
      </c>
      <c r="AE1508" s="226">
        <f t="shared" si="1404"/>
        <v>235</v>
      </c>
      <c r="AF1508" s="226">
        <f t="shared" si="1404"/>
        <v>233</v>
      </c>
      <c r="AG1508" s="226">
        <f t="shared" si="1404"/>
        <v>230</v>
      </c>
      <c r="AH1508" s="226">
        <f t="shared" si="1404"/>
        <v>228</v>
      </c>
      <c r="AI1508" s="227">
        <f t="shared" si="1404"/>
        <v>242</v>
      </c>
      <c r="AJ1508" s="227">
        <f t="shared" si="1404"/>
        <v>237</v>
      </c>
      <c r="AK1508" s="227">
        <f t="shared" si="1404"/>
        <v>237</v>
      </c>
      <c r="AL1508" s="227">
        <f t="shared" si="1404"/>
        <v>246</v>
      </c>
      <c r="AM1508" s="226">
        <f t="shared" si="1404"/>
        <v>12014</v>
      </c>
      <c r="AN1508" s="226">
        <f t="shared" si="1404"/>
        <v>15698</v>
      </c>
      <c r="AO1508" s="226">
        <f t="shared" si="1404"/>
        <v>17038</v>
      </c>
      <c r="AP1508" s="226">
        <f t="shared" si="1404"/>
        <v>18140</v>
      </c>
      <c r="AQ1508" s="227">
        <f t="shared" si="1404"/>
        <v>17783</v>
      </c>
      <c r="AR1508" s="227">
        <f t="shared" si="1404"/>
        <v>19252</v>
      </c>
      <c r="AS1508" s="227">
        <f t="shared" si="1404"/>
        <v>20518</v>
      </c>
      <c r="AT1508" s="227">
        <f t="shared" si="1404"/>
        <v>21298</v>
      </c>
      <c r="AU1508" s="226">
        <f t="shared" si="1404"/>
        <v>6417</v>
      </c>
      <c r="AV1508" s="226">
        <f t="shared" si="1404"/>
        <v>9123</v>
      </c>
      <c r="AW1508" s="226">
        <f t="shared" si="1404"/>
        <v>9922</v>
      </c>
      <c r="AX1508" s="226">
        <f t="shared" si="1404"/>
        <v>10784</v>
      </c>
      <c r="AY1508" s="227">
        <f t="shared" si="1404"/>
        <v>10930</v>
      </c>
      <c r="AZ1508" s="227">
        <f t="shared" si="1404"/>
        <v>11841</v>
      </c>
      <c r="BA1508" s="227">
        <f t="shared" si="1404"/>
        <v>12924</v>
      </c>
      <c r="BB1508" s="227">
        <f t="shared" si="1404"/>
        <v>13652</v>
      </c>
      <c r="BC1508" s="226">
        <f t="shared" si="1404"/>
        <v>5332</v>
      </c>
      <c r="BD1508" s="226">
        <f t="shared" si="1339"/>
        <v>6011</v>
      </c>
      <c r="BE1508" s="226">
        <f t="shared" si="1339"/>
        <v>6535</v>
      </c>
      <c r="BF1508" s="226">
        <f t="shared" si="1339"/>
        <v>6800</v>
      </c>
      <c r="BG1508" s="227">
        <f t="shared" si="1339"/>
        <v>5998</v>
      </c>
      <c r="BH1508" s="227">
        <f t="shared" si="1339"/>
        <v>6464</v>
      </c>
      <c r="BI1508" s="227">
        <f t="shared" si="1339"/>
        <v>6648</v>
      </c>
      <c r="BJ1508" s="227">
        <f t="shared" si="1339"/>
        <v>6760</v>
      </c>
      <c r="BK1508" s="226">
        <f t="shared" si="1405"/>
        <v>265</v>
      </c>
      <c r="BL1508" s="226">
        <f t="shared" si="1405"/>
        <v>564</v>
      </c>
      <c r="BM1508" s="226">
        <f t="shared" si="1405"/>
        <v>581</v>
      </c>
      <c r="BN1508" s="226">
        <f t="shared" si="1405"/>
        <v>556</v>
      </c>
      <c r="BO1508" s="227">
        <f t="shared" si="1405"/>
        <v>855</v>
      </c>
      <c r="BP1508" s="227">
        <f t="shared" si="1405"/>
        <v>947</v>
      </c>
      <c r="BQ1508" s="227">
        <f t="shared" si="1405"/>
        <v>946</v>
      </c>
      <c r="BR1508" s="227">
        <f t="shared" si="1405"/>
        <v>886</v>
      </c>
      <c r="BS1508" s="226">
        <f t="shared" si="1405"/>
        <v>387</v>
      </c>
      <c r="BT1508" s="226">
        <f t="shared" si="1405"/>
        <v>564</v>
      </c>
      <c r="BU1508" s="226">
        <f t="shared" si="1405"/>
        <v>581</v>
      </c>
      <c r="BV1508" s="226">
        <f t="shared" si="1405"/>
        <v>556</v>
      </c>
      <c r="BW1508" s="227">
        <f t="shared" si="1405"/>
        <v>855</v>
      </c>
      <c r="BX1508" s="227">
        <f t="shared" si="1405"/>
        <v>947</v>
      </c>
      <c r="BY1508" s="227">
        <f t="shared" si="1405"/>
        <v>946</v>
      </c>
      <c r="BZ1508" s="227">
        <f t="shared" si="1405"/>
        <v>886</v>
      </c>
      <c r="CA1508" s="226">
        <f t="shared" si="1405"/>
        <v>122</v>
      </c>
      <c r="CB1508" s="226">
        <f t="shared" si="1405"/>
        <v>0</v>
      </c>
      <c r="CC1508" s="226">
        <f t="shared" si="1405"/>
        <v>0</v>
      </c>
      <c r="CD1508" s="226">
        <f t="shared" si="1405"/>
        <v>0</v>
      </c>
      <c r="CE1508" s="227">
        <f t="shared" si="1405"/>
        <v>0</v>
      </c>
      <c r="CF1508" s="227">
        <f t="shared" si="1405"/>
        <v>0</v>
      </c>
      <c r="CG1508" s="227">
        <f t="shared" si="1405"/>
        <v>0</v>
      </c>
      <c r="CH1508" s="227">
        <f t="shared" si="1405"/>
        <v>0</v>
      </c>
      <c r="CI1508" s="648"/>
      <c r="CJ1508" s="226">
        <f t="shared" ref="CJ1508:DW1508" si="1412">SUM(CJ1421:CJ1423,CJ1437)</f>
        <v>5337</v>
      </c>
      <c r="CK1508" s="226">
        <f t="shared" si="1412"/>
        <v>6569</v>
      </c>
      <c r="CL1508" s="226">
        <f t="shared" si="1412"/>
        <v>6772</v>
      </c>
      <c r="CM1508" s="226">
        <f t="shared" si="1412"/>
        <v>6982</v>
      </c>
      <c r="CN1508" s="227">
        <f t="shared" si="1412"/>
        <v>5998</v>
      </c>
      <c r="CO1508" s="227">
        <f t="shared" si="1412"/>
        <v>6309.8907176641715</v>
      </c>
      <c r="CP1508" s="227">
        <f t="shared" si="1412"/>
        <v>6504.1584485304402</v>
      </c>
      <c r="CQ1508" s="227">
        <f t="shared" si="1412"/>
        <v>6564.4534923929459</v>
      </c>
      <c r="CR1508" s="226">
        <f t="shared" si="1412"/>
        <v>2201</v>
      </c>
      <c r="CS1508" s="226">
        <f t="shared" si="1412"/>
        <v>2865</v>
      </c>
      <c r="CT1508" s="226">
        <f t="shared" si="1412"/>
        <v>3032</v>
      </c>
      <c r="CU1508" s="226">
        <f t="shared" si="1412"/>
        <v>3194</v>
      </c>
      <c r="CV1508" s="227">
        <f t="shared" si="1412"/>
        <v>2673</v>
      </c>
      <c r="CW1508" s="227">
        <f t="shared" si="1412"/>
        <v>3004.8907176641715</v>
      </c>
      <c r="CX1508" s="227">
        <f t="shared" si="1412"/>
        <v>3207.1584485304402</v>
      </c>
      <c r="CY1508" s="227">
        <f t="shared" si="1412"/>
        <v>3326.4534923929464</v>
      </c>
      <c r="CZ1508" s="226">
        <f t="shared" si="1412"/>
        <v>770</v>
      </c>
      <c r="DA1508" s="226">
        <f t="shared" si="1412"/>
        <v>1002</v>
      </c>
      <c r="DB1508" s="226">
        <f t="shared" si="1412"/>
        <v>1019</v>
      </c>
      <c r="DC1508" s="226">
        <f t="shared" si="1412"/>
        <v>1044</v>
      </c>
      <c r="DD1508" s="227">
        <f t="shared" si="1412"/>
        <v>668</v>
      </c>
      <c r="DE1508" s="227">
        <f t="shared" si="1412"/>
        <v>682</v>
      </c>
      <c r="DF1508" s="227">
        <f t="shared" si="1412"/>
        <v>724</v>
      </c>
      <c r="DG1508" s="227">
        <f t="shared" si="1412"/>
        <v>794</v>
      </c>
      <c r="DH1508" s="226">
        <f t="shared" si="1412"/>
        <v>2366</v>
      </c>
      <c r="DI1508" s="226">
        <f t="shared" si="1412"/>
        <v>2702</v>
      </c>
      <c r="DJ1508" s="226">
        <f t="shared" si="1412"/>
        <v>2721</v>
      </c>
      <c r="DK1508" s="226">
        <f t="shared" si="1412"/>
        <v>2744</v>
      </c>
      <c r="DL1508" s="227">
        <f t="shared" si="1412"/>
        <v>2657</v>
      </c>
      <c r="DM1508" s="227">
        <f t="shared" si="1412"/>
        <v>2623</v>
      </c>
      <c r="DN1508" s="227">
        <f t="shared" si="1412"/>
        <v>2573</v>
      </c>
      <c r="DO1508" s="227">
        <f t="shared" si="1412"/>
        <v>2444</v>
      </c>
      <c r="DP1508" s="226">
        <f t="shared" si="1412"/>
        <v>-5</v>
      </c>
      <c r="DQ1508" s="226">
        <f t="shared" si="1412"/>
        <v>-558</v>
      </c>
      <c r="DR1508" s="226">
        <f t="shared" si="1412"/>
        <v>-237</v>
      </c>
      <c r="DS1508" s="226">
        <f t="shared" si="1412"/>
        <v>-182</v>
      </c>
      <c r="DT1508" s="227">
        <f t="shared" si="1412"/>
        <v>0</v>
      </c>
      <c r="DU1508" s="227">
        <f t="shared" si="1412"/>
        <v>154.10928233582803</v>
      </c>
      <c r="DV1508" s="227">
        <f t="shared" si="1412"/>
        <v>143.84155146955959</v>
      </c>
      <c r="DW1508" s="227">
        <f t="shared" si="1412"/>
        <v>195.5465076070536</v>
      </c>
      <c r="DX1508" s="377">
        <f t="shared" si="1333"/>
        <v>0.74441798154212568</v>
      </c>
      <c r="DY1508" s="377">
        <f t="shared" si="1333"/>
        <v>0.74834054834054831</v>
      </c>
      <c r="DZ1508" s="377">
        <f t="shared" si="1333"/>
        <v>0.75011733646230561</v>
      </c>
      <c r="EA1508" s="377">
        <f t="shared" si="1333"/>
        <v>0.75026848409748037</v>
      </c>
      <c r="EB1508" s="378">
        <f t="shared" si="1333"/>
        <v>0.72815652705594625</v>
      </c>
      <c r="EC1508" s="378">
        <f t="shared" si="1333"/>
        <v>0.72721090362982066</v>
      </c>
      <c r="ED1508" s="378">
        <f t="shared" si="1333"/>
        <v>0.72532430153014094</v>
      </c>
      <c r="EE1508" s="378">
        <f t="shared" si="1333"/>
        <v>0.72590524229868492</v>
      </c>
      <c r="EG1508" s="226">
        <f t="shared" si="1407"/>
        <v>47657</v>
      </c>
      <c r="EH1508" s="226">
        <f t="shared" si="1407"/>
        <v>34777</v>
      </c>
      <c r="EI1508" s="226">
        <f t="shared" si="1407"/>
        <v>12884</v>
      </c>
      <c r="EJ1508" s="226">
        <f t="shared" si="1407"/>
        <v>6063</v>
      </c>
      <c r="EK1508" s="226">
        <f t="shared" si="1407"/>
        <v>20895</v>
      </c>
      <c r="EL1508" s="226">
        <f t="shared" si="1407"/>
        <v>302956</v>
      </c>
      <c r="EM1508" s="226">
        <f t="shared" si="1407"/>
        <v>298299</v>
      </c>
      <c r="EN1508" s="379">
        <f t="shared" si="1275"/>
        <v>0.72973540088549427</v>
      </c>
      <c r="EO1508" s="226">
        <f t="shared" si="1276"/>
        <v>47.058366966780504</v>
      </c>
      <c r="EP1508" s="379">
        <f t="shared" si="1277"/>
        <v>0.43844555888956499</v>
      </c>
      <c r="EQ1508" s="226">
        <f t="shared" si="1278"/>
        <v>68970.411544910807</v>
      </c>
      <c r="ER1508" s="226">
        <f t="shared" si="1279"/>
        <v>1693.7703445200957</v>
      </c>
      <c r="ET1508" s="227">
        <f t="shared" si="1408"/>
        <v>62920</v>
      </c>
      <c r="EU1508" s="227">
        <f t="shared" si="1408"/>
        <v>45736</v>
      </c>
      <c r="EV1508" s="227">
        <f t="shared" si="1408"/>
        <v>17183</v>
      </c>
      <c r="EW1508" s="227">
        <f t="shared" si="1408"/>
        <v>8071</v>
      </c>
      <c r="EX1508" s="227">
        <f t="shared" si="1408"/>
        <v>23130</v>
      </c>
      <c r="EY1508" s="227">
        <f t="shared" si="1408"/>
        <v>298437</v>
      </c>
      <c r="EZ1508" s="227">
        <f t="shared" si="1408"/>
        <v>294130</v>
      </c>
      <c r="FA1508" s="380">
        <f t="shared" si="1369"/>
        <v>0.72689129052765411</v>
      </c>
      <c r="FB1508" s="228">
        <f t="shared" si="1370"/>
        <v>46.970843275330267</v>
      </c>
      <c r="FC1508" s="380">
        <f t="shared" si="1371"/>
        <v>0.3676096630642085</v>
      </c>
      <c r="FD1508" s="227">
        <f t="shared" si="1372"/>
        <v>77503.79477075563</v>
      </c>
      <c r="FE1508" s="227">
        <f t="shared" si="1373"/>
        <v>2286.6872924670497</v>
      </c>
      <c r="FF1508" s="227">
        <f t="shared" si="1409"/>
        <v>17733</v>
      </c>
      <c r="FG1508" s="228">
        <f t="shared" si="1303"/>
        <v>53.893870185529799</v>
      </c>
      <c r="FH1508" s="227">
        <f t="shared" si="1410"/>
        <v>9557</v>
      </c>
      <c r="FI1508" s="227">
        <f t="shared" si="1410"/>
        <v>17733</v>
      </c>
      <c r="FJ1508" s="227">
        <f t="shared" si="1410"/>
        <v>231</v>
      </c>
      <c r="FK1508" s="227">
        <f t="shared" si="1374"/>
        <v>7945</v>
      </c>
      <c r="FL1508" s="227">
        <f t="shared" si="1411"/>
        <v>2968</v>
      </c>
      <c r="FM1508" s="227">
        <f t="shared" si="1375"/>
        <v>4746</v>
      </c>
      <c r="FN1508" s="553"/>
      <c r="FO1508" s="553"/>
      <c r="FP1508" s="553"/>
    </row>
    <row r="1509" spans="1:181">
      <c r="D1509" s="622" t="s">
        <v>2830</v>
      </c>
      <c r="F1509" s="567">
        <v>3.4</v>
      </c>
      <c r="G1509" s="371" t="s">
        <v>2830</v>
      </c>
      <c r="H1509" s="371"/>
      <c r="O1509" s="226">
        <f t="shared" si="1404"/>
        <v>249745</v>
      </c>
      <c r="P1509" s="226">
        <f t="shared" si="1404"/>
        <v>317587</v>
      </c>
      <c r="Q1509" s="226">
        <f t="shared" si="1404"/>
        <v>317043</v>
      </c>
      <c r="R1509" s="226">
        <f t="shared" si="1404"/>
        <v>360959</v>
      </c>
      <c r="S1509" s="227">
        <f t="shared" si="1404"/>
        <v>305634</v>
      </c>
      <c r="T1509" s="227">
        <f t="shared" si="1404"/>
        <v>301730</v>
      </c>
      <c r="U1509" s="227">
        <f t="shared" si="1404"/>
        <v>341166</v>
      </c>
      <c r="V1509" s="227">
        <f t="shared" si="1404"/>
        <v>374024</v>
      </c>
      <c r="W1509" s="226">
        <f t="shared" si="1404"/>
        <v>189167</v>
      </c>
      <c r="X1509" s="226">
        <f t="shared" si="1404"/>
        <v>237238</v>
      </c>
      <c r="Y1509" s="226">
        <f t="shared" si="1404"/>
        <v>236638</v>
      </c>
      <c r="Z1509" s="226">
        <f t="shared" si="1404"/>
        <v>269490</v>
      </c>
      <c r="AA1509" s="227">
        <f t="shared" si="1404"/>
        <v>227329</v>
      </c>
      <c r="AB1509" s="227">
        <f t="shared" si="1404"/>
        <v>223581</v>
      </c>
      <c r="AC1509" s="227">
        <f t="shared" si="1404"/>
        <v>252042</v>
      </c>
      <c r="AD1509" s="227">
        <f t="shared" si="1404"/>
        <v>276792</v>
      </c>
      <c r="AE1509" s="226">
        <f t="shared" si="1404"/>
        <v>1246</v>
      </c>
      <c r="AF1509" s="226">
        <f t="shared" si="1404"/>
        <v>1179</v>
      </c>
      <c r="AG1509" s="226">
        <f t="shared" si="1404"/>
        <v>1068</v>
      </c>
      <c r="AH1509" s="226">
        <f t="shared" si="1404"/>
        <v>1134</v>
      </c>
      <c r="AI1509" s="227">
        <f t="shared" si="1404"/>
        <v>1126</v>
      </c>
      <c r="AJ1509" s="227">
        <f t="shared" si="1404"/>
        <v>1005</v>
      </c>
      <c r="AK1509" s="227">
        <f t="shared" si="1404"/>
        <v>1080</v>
      </c>
      <c r="AL1509" s="227">
        <f t="shared" si="1404"/>
        <v>1189</v>
      </c>
      <c r="AM1509" s="226">
        <f t="shared" si="1404"/>
        <v>60584</v>
      </c>
      <c r="AN1509" s="226">
        <f t="shared" si="1404"/>
        <v>80352</v>
      </c>
      <c r="AO1509" s="226">
        <f t="shared" si="1404"/>
        <v>80403</v>
      </c>
      <c r="AP1509" s="226">
        <f t="shared" si="1404"/>
        <v>91468</v>
      </c>
      <c r="AQ1509" s="227">
        <f t="shared" si="1404"/>
        <v>78310</v>
      </c>
      <c r="AR1509" s="227">
        <f t="shared" si="1404"/>
        <v>78150</v>
      </c>
      <c r="AS1509" s="227">
        <f t="shared" si="1404"/>
        <v>89125</v>
      </c>
      <c r="AT1509" s="227">
        <f t="shared" si="1404"/>
        <v>97233</v>
      </c>
      <c r="AU1509" s="226">
        <f t="shared" si="1404"/>
        <v>10644</v>
      </c>
      <c r="AV1509" s="226">
        <f t="shared" si="1404"/>
        <v>15538</v>
      </c>
      <c r="AW1509" s="226">
        <f t="shared" si="1404"/>
        <v>15917</v>
      </c>
      <c r="AX1509" s="226">
        <f t="shared" si="1404"/>
        <v>17890</v>
      </c>
      <c r="AY1509" s="227">
        <f t="shared" si="1404"/>
        <v>14111</v>
      </c>
      <c r="AZ1509" s="227">
        <f t="shared" si="1404"/>
        <v>14385</v>
      </c>
      <c r="BA1509" s="227">
        <f t="shared" si="1404"/>
        <v>16264</v>
      </c>
      <c r="BB1509" s="227">
        <f t="shared" si="1404"/>
        <v>17834</v>
      </c>
      <c r="BC1509" s="226">
        <f t="shared" si="1404"/>
        <v>51061</v>
      </c>
      <c r="BD1509" s="226">
        <f t="shared" si="1339"/>
        <v>65775.834463970343</v>
      </c>
      <c r="BE1509" s="226">
        <f t="shared" si="1339"/>
        <v>65566.262109596515</v>
      </c>
      <c r="BF1509" s="226">
        <f t="shared" si="1339"/>
        <v>75912.169550999999</v>
      </c>
      <c r="BG1509" s="227">
        <f t="shared" si="1339"/>
        <v>64816</v>
      </c>
      <c r="BH1509" s="227">
        <f t="shared" si="1339"/>
        <v>63932</v>
      </c>
      <c r="BI1509" s="227">
        <f t="shared" si="1339"/>
        <v>73617</v>
      </c>
      <c r="BJ1509" s="227">
        <f t="shared" si="1339"/>
        <v>84338</v>
      </c>
      <c r="BK1509" s="226">
        <f t="shared" si="1405"/>
        <v>-1121</v>
      </c>
      <c r="BL1509" s="226">
        <f t="shared" si="1405"/>
        <v>-961.83446397034504</v>
      </c>
      <c r="BM1509" s="226">
        <f t="shared" si="1405"/>
        <v>-1080.2621095965178</v>
      </c>
      <c r="BN1509" s="226">
        <f t="shared" si="1405"/>
        <v>-2334.169551</v>
      </c>
      <c r="BO1509" s="227">
        <f t="shared" si="1405"/>
        <v>-617</v>
      </c>
      <c r="BP1509" s="227">
        <f t="shared" si="1405"/>
        <v>-167</v>
      </c>
      <c r="BQ1509" s="227">
        <f t="shared" si="1405"/>
        <v>-756</v>
      </c>
      <c r="BR1509" s="227">
        <f t="shared" si="1405"/>
        <v>-4939</v>
      </c>
      <c r="BS1509" s="226">
        <f t="shared" si="1405"/>
        <v>1181</v>
      </c>
      <c r="BT1509" s="226">
        <f t="shared" si="1405"/>
        <v>1684</v>
      </c>
      <c r="BU1509" s="226">
        <f t="shared" si="1405"/>
        <v>928</v>
      </c>
      <c r="BV1509" s="226">
        <f t="shared" si="1405"/>
        <v>859</v>
      </c>
      <c r="BW1509" s="227">
        <f t="shared" si="1405"/>
        <v>2558</v>
      </c>
      <c r="BX1509" s="227">
        <f t="shared" si="1405"/>
        <v>2324</v>
      </c>
      <c r="BY1509" s="227">
        <f t="shared" si="1405"/>
        <v>2437</v>
      </c>
      <c r="BZ1509" s="227">
        <f t="shared" si="1405"/>
        <v>2532</v>
      </c>
      <c r="CA1509" s="226">
        <f t="shared" si="1405"/>
        <v>2302</v>
      </c>
      <c r="CB1509" s="226">
        <f t="shared" si="1405"/>
        <v>2645.834463970345</v>
      </c>
      <c r="CC1509" s="226">
        <f t="shared" si="1405"/>
        <v>2008.2621095965178</v>
      </c>
      <c r="CD1509" s="226">
        <f t="shared" si="1405"/>
        <v>3193.169551</v>
      </c>
      <c r="CE1509" s="227">
        <f t="shared" si="1405"/>
        <v>3175</v>
      </c>
      <c r="CF1509" s="227">
        <f t="shared" si="1405"/>
        <v>2491</v>
      </c>
      <c r="CG1509" s="227">
        <f t="shared" si="1405"/>
        <v>3193</v>
      </c>
      <c r="CH1509" s="227">
        <f t="shared" si="1405"/>
        <v>7471</v>
      </c>
      <c r="CI1509" s="648"/>
      <c r="CJ1509" s="226">
        <f t="shared" ref="CJ1509:DW1509" si="1413">SUM(CJ1424:CJ1427)</f>
        <v>51060</v>
      </c>
      <c r="CK1509" s="226">
        <f t="shared" si="1413"/>
        <v>69466</v>
      </c>
      <c r="CL1509" s="226">
        <f t="shared" si="1413"/>
        <v>69967</v>
      </c>
      <c r="CM1509" s="226">
        <f t="shared" si="1413"/>
        <v>80450</v>
      </c>
      <c r="CN1509" s="227">
        <f t="shared" si="1413"/>
        <v>64816</v>
      </c>
      <c r="CO1509" s="227">
        <f t="shared" si="1413"/>
        <v>65147.411829259363</v>
      </c>
      <c r="CP1509" s="227">
        <f t="shared" si="1413"/>
        <v>74956.520059827046</v>
      </c>
      <c r="CQ1509" s="227">
        <f t="shared" si="1413"/>
        <v>82194.74978143294</v>
      </c>
      <c r="CR1509" s="226">
        <f t="shared" si="1413"/>
        <v>43243</v>
      </c>
      <c r="CS1509" s="226">
        <f t="shared" si="1413"/>
        <v>57591</v>
      </c>
      <c r="CT1509" s="226">
        <f t="shared" si="1413"/>
        <v>56825</v>
      </c>
      <c r="CU1509" s="226">
        <f t="shared" si="1413"/>
        <v>65736</v>
      </c>
      <c r="CV1509" s="227">
        <f t="shared" si="1413"/>
        <v>53507</v>
      </c>
      <c r="CW1509" s="227">
        <f t="shared" si="1413"/>
        <v>52645.41182925937</v>
      </c>
      <c r="CX1509" s="227">
        <f t="shared" si="1413"/>
        <v>60999.520059827046</v>
      </c>
      <c r="CY1509" s="227">
        <f t="shared" si="1413"/>
        <v>67253.74978143294</v>
      </c>
      <c r="CZ1509" s="226">
        <f t="shared" si="1413"/>
        <v>660</v>
      </c>
      <c r="DA1509" s="226">
        <f t="shared" si="1413"/>
        <v>865</v>
      </c>
      <c r="DB1509" s="226">
        <f t="shared" si="1413"/>
        <v>885</v>
      </c>
      <c r="DC1509" s="226">
        <f t="shared" si="1413"/>
        <v>904</v>
      </c>
      <c r="DD1509" s="227">
        <f t="shared" si="1413"/>
        <v>386</v>
      </c>
      <c r="DE1509" s="227">
        <f t="shared" si="1413"/>
        <v>392</v>
      </c>
      <c r="DF1509" s="227">
        <f t="shared" si="1413"/>
        <v>414</v>
      </c>
      <c r="DG1509" s="227">
        <f t="shared" si="1413"/>
        <v>455</v>
      </c>
      <c r="DH1509" s="226">
        <f t="shared" si="1413"/>
        <v>7157</v>
      </c>
      <c r="DI1509" s="226">
        <f t="shared" si="1413"/>
        <v>11010</v>
      </c>
      <c r="DJ1509" s="226">
        <f t="shared" si="1413"/>
        <v>12257</v>
      </c>
      <c r="DK1509" s="226">
        <f t="shared" si="1413"/>
        <v>13810</v>
      </c>
      <c r="DL1509" s="227">
        <f t="shared" si="1413"/>
        <v>10923</v>
      </c>
      <c r="DM1509" s="227">
        <f t="shared" si="1413"/>
        <v>12110</v>
      </c>
      <c r="DN1509" s="227">
        <f t="shared" si="1413"/>
        <v>13543</v>
      </c>
      <c r="DO1509" s="227">
        <f t="shared" si="1413"/>
        <v>14486</v>
      </c>
      <c r="DP1509" s="226">
        <f t="shared" si="1413"/>
        <v>1</v>
      </c>
      <c r="DQ1509" s="226">
        <f t="shared" si="1413"/>
        <v>-3690.1655360296572</v>
      </c>
      <c r="DR1509" s="226">
        <f t="shared" si="1413"/>
        <v>-4400.7378904034849</v>
      </c>
      <c r="DS1509" s="226">
        <f t="shared" si="1413"/>
        <v>-4537.830449000001</v>
      </c>
      <c r="DT1509" s="227">
        <f t="shared" si="1413"/>
        <v>0</v>
      </c>
      <c r="DU1509" s="227">
        <f t="shared" si="1413"/>
        <v>-1215.4118292593669</v>
      </c>
      <c r="DV1509" s="227">
        <f t="shared" si="1413"/>
        <v>-1339.5200598270471</v>
      </c>
      <c r="DW1509" s="227">
        <f t="shared" si="1413"/>
        <v>2143.2502185670692</v>
      </c>
      <c r="DX1509" s="377">
        <f t="shared" si="1333"/>
        <v>0.75744058940118919</v>
      </c>
      <c r="DY1509" s="377">
        <f t="shared" si="1333"/>
        <v>0.74700160900792534</v>
      </c>
      <c r="DZ1509" s="377">
        <f t="shared" si="1333"/>
        <v>0.74639086811568145</v>
      </c>
      <c r="EA1509" s="377">
        <f t="shared" si="1333"/>
        <v>0.74659448857072408</v>
      </c>
      <c r="EB1509" s="378">
        <f t="shared" si="1333"/>
        <v>0.74379486575446452</v>
      </c>
      <c r="EC1509" s="378">
        <f t="shared" si="1333"/>
        <v>0.74099691777416898</v>
      </c>
      <c r="ED1509" s="378">
        <f t="shared" si="1333"/>
        <v>0.73876646559153025</v>
      </c>
      <c r="EE1509" s="378">
        <f t="shared" si="1333"/>
        <v>0.74003807242316</v>
      </c>
      <c r="EG1509" s="226">
        <f t="shared" si="1407"/>
        <v>244098</v>
      </c>
      <c r="EH1509" s="226">
        <f t="shared" si="1407"/>
        <v>182950</v>
      </c>
      <c r="EI1509" s="226">
        <f t="shared" si="1407"/>
        <v>61149</v>
      </c>
      <c r="EJ1509" s="226">
        <f t="shared" si="1407"/>
        <v>9233</v>
      </c>
      <c r="EK1509" s="226">
        <f t="shared" si="1407"/>
        <v>68554</v>
      </c>
      <c r="EL1509" s="226">
        <f t="shared" si="1407"/>
        <v>296375</v>
      </c>
      <c r="EM1509" s="226">
        <f t="shared" si="1407"/>
        <v>295557</v>
      </c>
      <c r="EN1509" s="379">
        <f t="shared" si="1275"/>
        <v>0.74949405566616689</v>
      </c>
      <c r="EO1509" s="226">
        <f t="shared" si="1276"/>
        <v>15.099183960489951</v>
      </c>
      <c r="EP1509" s="379">
        <f t="shared" si="1277"/>
        <v>0.28084621750280625</v>
      </c>
      <c r="EQ1509" s="226">
        <f t="shared" si="1278"/>
        <v>231308.30873049347</v>
      </c>
      <c r="ER1509" s="226">
        <f t="shared" si="1279"/>
        <v>2603.2767509030969</v>
      </c>
      <c r="ET1509" s="227">
        <f t="shared" si="1408"/>
        <v>299114</v>
      </c>
      <c r="EU1509" s="227">
        <f t="shared" si="1408"/>
        <v>221530</v>
      </c>
      <c r="EV1509" s="227">
        <f t="shared" si="1408"/>
        <v>77589</v>
      </c>
      <c r="EW1509" s="227">
        <f t="shared" si="1408"/>
        <v>15129</v>
      </c>
      <c r="EX1509" s="227">
        <f t="shared" si="1408"/>
        <v>91892</v>
      </c>
      <c r="EY1509" s="227">
        <f t="shared" si="1408"/>
        <v>376084</v>
      </c>
      <c r="EZ1509" s="227">
        <f t="shared" si="1408"/>
        <v>375256</v>
      </c>
      <c r="FA1509" s="380">
        <f t="shared" si="1369"/>
        <v>0.7406206329359375</v>
      </c>
      <c r="FB1509" s="228">
        <f t="shared" si="1370"/>
        <v>19.498898039670571</v>
      </c>
      <c r="FC1509" s="380">
        <f t="shared" si="1371"/>
        <v>0.30721397193043454</v>
      </c>
      <c r="FD1509" s="227">
        <f t="shared" si="1372"/>
        <v>244339.0306420906</v>
      </c>
      <c r="FE1509" s="227">
        <f t="shared" si="1373"/>
        <v>3359.7064404033513</v>
      </c>
      <c r="FF1509" s="227">
        <f t="shared" si="1409"/>
        <v>78459</v>
      </c>
      <c r="FG1509" s="228">
        <f t="shared" si="1303"/>
        <v>19.91868364368651</v>
      </c>
      <c r="FH1509" s="227">
        <f t="shared" si="1410"/>
        <v>15628</v>
      </c>
      <c r="FI1509" s="227">
        <f t="shared" si="1410"/>
        <v>78459</v>
      </c>
      <c r="FJ1509" s="227">
        <f t="shared" si="1410"/>
        <v>929</v>
      </c>
      <c r="FK1509" s="227">
        <f t="shared" si="1374"/>
        <v>61902</v>
      </c>
      <c r="FL1509" s="227">
        <f t="shared" si="1411"/>
        <v>10833</v>
      </c>
      <c r="FM1509" s="227">
        <f t="shared" si="1375"/>
        <v>50140</v>
      </c>
      <c r="FN1509" s="553"/>
      <c r="FO1509" s="553"/>
      <c r="FP1509" s="553"/>
    </row>
    <row r="1510" spans="1:181">
      <c r="D1510" s="622" t="s">
        <v>2831</v>
      </c>
      <c r="F1510" s="567">
        <v>3.5</v>
      </c>
      <c r="G1510" s="371" t="s">
        <v>2831</v>
      </c>
      <c r="H1510" s="371"/>
      <c r="O1510" s="226">
        <f t="shared" si="1404"/>
        <v>101513</v>
      </c>
      <c r="P1510" s="226">
        <f t="shared" si="1404"/>
        <v>136651</v>
      </c>
      <c r="Q1510" s="226">
        <f t="shared" si="1404"/>
        <v>143941</v>
      </c>
      <c r="R1510" s="226">
        <f t="shared" si="1404"/>
        <v>155943</v>
      </c>
      <c r="S1510" s="227">
        <f t="shared" si="1404"/>
        <v>132648</v>
      </c>
      <c r="T1510" s="227">
        <f t="shared" si="1404"/>
        <v>138924</v>
      </c>
      <c r="U1510" s="227">
        <f t="shared" si="1404"/>
        <v>148591</v>
      </c>
      <c r="V1510" s="227">
        <f t="shared" si="1404"/>
        <v>155672</v>
      </c>
      <c r="W1510" s="226">
        <f t="shared" si="1404"/>
        <v>79664</v>
      </c>
      <c r="X1510" s="226">
        <f t="shared" si="1404"/>
        <v>105169</v>
      </c>
      <c r="Y1510" s="226">
        <f t="shared" si="1404"/>
        <v>110795</v>
      </c>
      <c r="Z1510" s="226">
        <f t="shared" si="1404"/>
        <v>120386</v>
      </c>
      <c r="AA1510" s="227">
        <f t="shared" si="1404"/>
        <v>101074</v>
      </c>
      <c r="AB1510" s="227">
        <f t="shared" si="1404"/>
        <v>105723</v>
      </c>
      <c r="AC1510" s="227">
        <f t="shared" si="1404"/>
        <v>113103</v>
      </c>
      <c r="AD1510" s="227">
        <f t="shared" si="1404"/>
        <v>118088</v>
      </c>
      <c r="AE1510" s="226">
        <f t="shared" si="1404"/>
        <v>503</v>
      </c>
      <c r="AF1510" s="226">
        <f t="shared" si="1404"/>
        <v>506</v>
      </c>
      <c r="AG1510" s="226">
        <f t="shared" si="1404"/>
        <v>484</v>
      </c>
      <c r="AH1510" s="226">
        <f t="shared" si="1404"/>
        <v>489</v>
      </c>
      <c r="AI1510" s="227">
        <f t="shared" si="1404"/>
        <v>487</v>
      </c>
      <c r="AJ1510" s="227">
        <f t="shared" si="1404"/>
        <v>462</v>
      </c>
      <c r="AK1510" s="227">
        <f t="shared" si="1404"/>
        <v>470</v>
      </c>
      <c r="AL1510" s="227">
        <f t="shared" si="1404"/>
        <v>496</v>
      </c>
      <c r="AM1510" s="226">
        <f t="shared" si="1404"/>
        <v>21847</v>
      </c>
      <c r="AN1510" s="226">
        <f t="shared" si="1404"/>
        <v>31480</v>
      </c>
      <c r="AO1510" s="226">
        <f t="shared" si="1404"/>
        <v>33146</v>
      </c>
      <c r="AP1510" s="226">
        <f t="shared" si="1404"/>
        <v>35556</v>
      </c>
      <c r="AQ1510" s="227">
        <f t="shared" si="1404"/>
        <v>31571</v>
      </c>
      <c r="AR1510" s="227">
        <f t="shared" si="1404"/>
        <v>33197</v>
      </c>
      <c r="AS1510" s="227">
        <f t="shared" si="1404"/>
        <v>35493</v>
      </c>
      <c r="AT1510" s="227">
        <f t="shared" si="1404"/>
        <v>37592</v>
      </c>
      <c r="AU1510" s="226">
        <f t="shared" si="1404"/>
        <v>9320</v>
      </c>
      <c r="AV1510" s="226">
        <f t="shared" si="1404"/>
        <v>13828</v>
      </c>
      <c r="AW1510" s="226">
        <f t="shared" si="1404"/>
        <v>14569</v>
      </c>
      <c r="AX1510" s="226">
        <f t="shared" si="1404"/>
        <v>16236</v>
      </c>
      <c r="AY1510" s="227">
        <f t="shared" si="1404"/>
        <v>13855</v>
      </c>
      <c r="AZ1510" s="227">
        <f t="shared" si="1404"/>
        <v>14582</v>
      </c>
      <c r="BA1510" s="227">
        <f t="shared" si="1404"/>
        <v>16217</v>
      </c>
      <c r="BB1510" s="227">
        <f t="shared" si="1404"/>
        <v>17507</v>
      </c>
      <c r="BC1510" s="226">
        <f t="shared" si="1404"/>
        <v>11995</v>
      </c>
      <c r="BD1510" s="226">
        <f t="shared" si="1339"/>
        <v>16626</v>
      </c>
      <c r="BE1510" s="226">
        <f t="shared" si="1339"/>
        <v>17487</v>
      </c>
      <c r="BF1510" s="226">
        <f t="shared" si="1339"/>
        <v>18402</v>
      </c>
      <c r="BG1510" s="227">
        <f t="shared" si="1339"/>
        <v>15946</v>
      </c>
      <c r="BH1510" s="227">
        <f t="shared" si="1339"/>
        <v>16628</v>
      </c>
      <c r="BI1510" s="227">
        <f t="shared" si="1339"/>
        <v>17383</v>
      </c>
      <c r="BJ1510" s="227">
        <f t="shared" si="1339"/>
        <v>18401</v>
      </c>
      <c r="BK1510" s="226">
        <f t="shared" si="1405"/>
        <v>532</v>
      </c>
      <c r="BL1510" s="226">
        <f t="shared" si="1405"/>
        <v>1026</v>
      </c>
      <c r="BM1510" s="226">
        <f t="shared" si="1405"/>
        <v>1090</v>
      </c>
      <c r="BN1510" s="226">
        <f t="shared" si="1405"/>
        <v>918</v>
      </c>
      <c r="BO1510" s="227">
        <f t="shared" si="1405"/>
        <v>1770</v>
      </c>
      <c r="BP1510" s="227">
        <f t="shared" si="1405"/>
        <v>1987</v>
      </c>
      <c r="BQ1510" s="227">
        <f t="shared" si="1405"/>
        <v>1893</v>
      </c>
      <c r="BR1510" s="227">
        <f t="shared" si="1405"/>
        <v>1684</v>
      </c>
      <c r="BS1510" s="226">
        <f t="shared" si="1405"/>
        <v>751</v>
      </c>
      <c r="BT1510" s="226">
        <f t="shared" si="1405"/>
        <v>1026</v>
      </c>
      <c r="BU1510" s="226">
        <f t="shared" si="1405"/>
        <v>1090</v>
      </c>
      <c r="BV1510" s="226">
        <f t="shared" si="1405"/>
        <v>918</v>
      </c>
      <c r="BW1510" s="227">
        <f t="shared" si="1405"/>
        <v>1770</v>
      </c>
      <c r="BX1510" s="227">
        <f t="shared" si="1405"/>
        <v>1987</v>
      </c>
      <c r="BY1510" s="227">
        <f t="shared" si="1405"/>
        <v>1893</v>
      </c>
      <c r="BZ1510" s="227">
        <f t="shared" si="1405"/>
        <v>1684</v>
      </c>
      <c r="CA1510" s="226">
        <f t="shared" si="1405"/>
        <v>219</v>
      </c>
      <c r="CB1510" s="226">
        <f t="shared" si="1405"/>
        <v>0</v>
      </c>
      <c r="CC1510" s="226">
        <f t="shared" si="1405"/>
        <v>0</v>
      </c>
      <c r="CD1510" s="226">
        <f t="shared" si="1405"/>
        <v>0</v>
      </c>
      <c r="CE1510" s="227">
        <f t="shared" si="1405"/>
        <v>0</v>
      </c>
      <c r="CF1510" s="227">
        <f t="shared" si="1405"/>
        <v>0</v>
      </c>
      <c r="CG1510" s="227">
        <f t="shared" si="1405"/>
        <v>0</v>
      </c>
      <c r="CH1510" s="227">
        <f t="shared" si="1405"/>
        <v>0</v>
      </c>
      <c r="CI1510" s="648"/>
      <c r="CJ1510" s="226">
        <f t="shared" ref="CJ1510:DW1510" si="1414">SUM(CJ1428:CJ1430)</f>
        <v>12009</v>
      </c>
      <c r="CK1510" s="226">
        <f t="shared" si="1414"/>
        <v>17071</v>
      </c>
      <c r="CL1510" s="226">
        <f t="shared" si="1414"/>
        <v>17787</v>
      </c>
      <c r="CM1510" s="226">
        <f t="shared" si="1414"/>
        <v>18855</v>
      </c>
      <c r="CN1510" s="227">
        <f t="shared" si="1414"/>
        <v>15946</v>
      </c>
      <c r="CO1510" s="227">
        <f t="shared" si="1414"/>
        <v>16588.556816845114</v>
      </c>
      <c r="CP1510" s="227">
        <f t="shared" si="1414"/>
        <v>17509.741559295268</v>
      </c>
      <c r="CQ1510" s="227">
        <f t="shared" si="1414"/>
        <v>18322.279643097696</v>
      </c>
      <c r="CR1510" s="226">
        <f t="shared" si="1414"/>
        <v>8155</v>
      </c>
      <c r="CS1510" s="226">
        <f t="shared" si="1414"/>
        <v>11843</v>
      </c>
      <c r="CT1510" s="226">
        <f t="shared" si="1414"/>
        <v>12386</v>
      </c>
      <c r="CU1510" s="226">
        <f t="shared" si="1414"/>
        <v>13263</v>
      </c>
      <c r="CV1510" s="227">
        <f t="shared" si="1414"/>
        <v>10611</v>
      </c>
      <c r="CW1510" s="227">
        <f t="shared" si="1414"/>
        <v>11056.556816845114</v>
      </c>
      <c r="CX1510" s="227">
        <f t="shared" si="1414"/>
        <v>11726.741559295268</v>
      </c>
      <c r="CY1510" s="227">
        <f t="shared" si="1414"/>
        <v>12398.279643097696</v>
      </c>
      <c r="CZ1510" s="226">
        <f t="shared" si="1414"/>
        <v>669</v>
      </c>
      <c r="DA1510" s="226">
        <f t="shared" si="1414"/>
        <v>877</v>
      </c>
      <c r="DB1510" s="226">
        <f t="shared" si="1414"/>
        <v>890</v>
      </c>
      <c r="DC1510" s="226">
        <f t="shared" si="1414"/>
        <v>913</v>
      </c>
      <c r="DD1510" s="227">
        <f t="shared" si="1414"/>
        <v>1002</v>
      </c>
      <c r="DE1510" s="227">
        <f t="shared" si="1414"/>
        <v>1020</v>
      </c>
      <c r="DF1510" s="227">
        <f t="shared" si="1414"/>
        <v>1084</v>
      </c>
      <c r="DG1510" s="227">
        <f t="shared" si="1414"/>
        <v>1190</v>
      </c>
      <c r="DH1510" s="226">
        <f t="shared" si="1414"/>
        <v>3185</v>
      </c>
      <c r="DI1510" s="226">
        <f t="shared" si="1414"/>
        <v>4351</v>
      </c>
      <c r="DJ1510" s="226">
        <f t="shared" si="1414"/>
        <v>4511</v>
      </c>
      <c r="DK1510" s="226">
        <f t="shared" si="1414"/>
        <v>4679</v>
      </c>
      <c r="DL1510" s="227">
        <f t="shared" si="1414"/>
        <v>4333</v>
      </c>
      <c r="DM1510" s="227">
        <f t="shared" si="1414"/>
        <v>4512</v>
      </c>
      <c r="DN1510" s="227">
        <f t="shared" si="1414"/>
        <v>4699</v>
      </c>
      <c r="DO1510" s="227">
        <f t="shared" si="1414"/>
        <v>4734</v>
      </c>
      <c r="DP1510" s="226">
        <f t="shared" si="1414"/>
        <v>-14</v>
      </c>
      <c r="DQ1510" s="226">
        <f t="shared" si="1414"/>
        <v>-445</v>
      </c>
      <c r="DR1510" s="226">
        <f t="shared" si="1414"/>
        <v>-300</v>
      </c>
      <c r="DS1510" s="226">
        <f t="shared" si="1414"/>
        <v>-453</v>
      </c>
      <c r="DT1510" s="227">
        <f t="shared" si="1414"/>
        <v>0</v>
      </c>
      <c r="DU1510" s="227">
        <f t="shared" si="1414"/>
        <v>39.443183154884835</v>
      </c>
      <c r="DV1510" s="227">
        <f t="shared" si="1414"/>
        <v>-126.74155929526833</v>
      </c>
      <c r="DW1510" s="227">
        <f t="shared" si="1414"/>
        <v>78.72035690230291</v>
      </c>
      <c r="DX1510" s="377">
        <f t="shared" si="1333"/>
        <v>0.78476648311053754</v>
      </c>
      <c r="DY1510" s="377">
        <f t="shared" si="1333"/>
        <v>0.76961749273697233</v>
      </c>
      <c r="DZ1510" s="377">
        <f t="shared" si="1333"/>
        <v>0.76972509569893222</v>
      </c>
      <c r="EA1510" s="377">
        <f t="shared" si="1333"/>
        <v>0.77198720045144698</v>
      </c>
      <c r="EB1510" s="378">
        <f t="shared" si="1333"/>
        <v>0.76197153368313131</v>
      </c>
      <c r="EC1510" s="378">
        <f t="shared" si="1333"/>
        <v>0.76101321585903081</v>
      </c>
      <c r="ED1510" s="378">
        <f t="shared" si="1333"/>
        <v>0.76116992280824547</v>
      </c>
      <c r="EE1510" s="378">
        <f t="shared" si="1333"/>
        <v>0.75856929955290608</v>
      </c>
      <c r="EG1510" s="226">
        <f t="shared" si="1407"/>
        <v>95877</v>
      </c>
      <c r="EH1510" s="226">
        <f t="shared" si="1407"/>
        <v>75705</v>
      </c>
      <c r="EI1510" s="226">
        <f t="shared" si="1407"/>
        <v>20174</v>
      </c>
      <c r="EJ1510" s="226">
        <f t="shared" si="1407"/>
        <v>8131</v>
      </c>
      <c r="EK1510" s="226">
        <f t="shared" si="1407"/>
        <v>37140</v>
      </c>
      <c r="EL1510" s="226">
        <f t="shared" si="1407"/>
        <v>256564</v>
      </c>
      <c r="EM1510" s="226">
        <f t="shared" si="1407"/>
        <v>251773</v>
      </c>
      <c r="EN1510" s="379">
        <f t="shared" si="1275"/>
        <v>0.78960543195969835</v>
      </c>
      <c r="EO1510" s="226">
        <f t="shared" si="1276"/>
        <v>40.304352136413208</v>
      </c>
      <c r="EP1510" s="379">
        <f t="shared" si="1277"/>
        <v>0.38737131950311338</v>
      </c>
      <c r="EQ1510" s="226">
        <f t="shared" si="1278"/>
        <v>144759.20238225159</v>
      </c>
      <c r="ER1510" s="226">
        <f t="shared" si="1279"/>
        <v>2691.2470095416638</v>
      </c>
      <c r="ET1510" s="227">
        <f t="shared" si="1408"/>
        <v>134618</v>
      </c>
      <c r="EU1510" s="227">
        <f t="shared" si="1408"/>
        <v>100307</v>
      </c>
      <c r="EV1510" s="227">
        <f t="shared" si="1408"/>
        <v>34308</v>
      </c>
      <c r="EW1510" s="227">
        <f t="shared" si="1408"/>
        <v>11380</v>
      </c>
      <c r="EX1510" s="227">
        <f t="shared" si="1408"/>
        <v>53609</v>
      </c>
      <c r="EY1510" s="227">
        <f t="shared" si="1408"/>
        <v>331643</v>
      </c>
      <c r="EZ1510" s="227">
        <f t="shared" si="1408"/>
        <v>326417</v>
      </c>
      <c r="FA1510" s="380">
        <f t="shared" si="1369"/>
        <v>0.74512323760566934</v>
      </c>
      <c r="FB1510" s="228">
        <f t="shared" si="1370"/>
        <v>33.170106097703162</v>
      </c>
      <c r="FC1510" s="380">
        <f t="shared" si="1371"/>
        <v>0.39823054866362595</v>
      </c>
      <c r="FD1510" s="227">
        <f t="shared" si="1372"/>
        <v>161646.71046878723</v>
      </c>
      <c r="FE1510" s="227">
        <f t="shared" si="1373"/>
        <v>2905.2816897812718</v>
      </c>
      <c r="FF1510" s="227">
        <f t="shared" si="1409"/>
        <v>31688</v>
      </c>
      <c r="FG1510" s="228">
        <f t="shared" si="1303"/>
        <v>41.368972481696545</v>
      </c>
      <c r="FH1510" s="227">
        <f t="shared" si="1410"/>
        <v>13109</v>
      </c>
      <c r="FI1510" s="227">
        <f t="shared" si="1410"/>
        <v>31688</v>
      </c>
      <c r="FJ1510" s="227">
        <f t="shared" si="1410"/>
        <v>428</v>
      </c>
      <c r="FK1510" s="227">
        <f t="shared" si="1374"/>
        <v>18151</v>
      </c>
      <c r="FL1510" s="227">
        <f t="shared" si="1411"/>
        <v>4522</v>
      </c>
      <c r="FM1510" s="227">
        <f t="shared" si="1375"/>
        <v>13201</v>
      </c>
      <c r="FN1510" s="553"/>
      <c r="FO1510" s="553"/>
      <c r="FP1510" s="553"/>
    </row>
    <row r="1511" spans="1:181">
      <c r="D1511" s="622" t="s">
        <v>62</v>
      </c>
      <c r="F1511" s="567">
        <v>3.6</v>
      </c>
      <c r="G1511" s="371" t="s">
        <v>62</v>
      </c>
      <c r="H1511" s="371"/>
      <c r="O1511" s="226">
        <f t="shared" si="1404"/>
        <v>237225</v>
      </c>
      <c r="P1511" s="226">
        <f t="shared" si="1404"/>
        <v>319343</v>
      </c>
      <c r="Q1511" s="226">
        <f t="shared" si="1404"/>
        <v>341421</v>
      </c>
      <c r="R1511" s="226">
        <f t="shared" si="1404"/>
        <v>369040</v>
      </c>
      <c r="S1511" s="227">
        <f t="shared" si="1404"/>
        <v>337826</v>
      </c>
      <c r="T1511" s="227">
        <f t="shared" si="1404"/>
        <v>364189</v>
      </c>
      <c r="U1511" s="227">
        <f t="shared" si="1404"/>
        <v>382642</v>
      </c>
      <c r="V1511" s="227">
        <f t="shared" si="1404"/>
        <v>401216</v>
      </c>
      <c r="W1511" s="226">
        <f t="shared" si="1404"/>
        <v>186092</v>
      </c>
      <c r="X1511" s="226">
        <f t="shared" si="1404"/>
        <v>249653</v>
      </c>
      <c r="Y1511" s="226">
        <f t="shared" si="1404"/>
        <v>266390</v>
      </c>
      <c r="Z1511" s="226">
        <f t="shared" si="1404"/>
        <v>287805</v>
      </c>
      <c r="AA1511" s="227">
        <f t="shared" si="1404"/>
        <v>267582</v>
      </c>
      <c r="AB1511" s="227">
        <f t="shared" si="1404"/>
        <v>288612</v>
      </c>
      <c r="AC1511" s="227">
        <f t="shared" si="1404"/>
        <v>301355</v>
      </c>
      <c r="AD1511" s="227">
        <f t="shared" si="1404"/>
        <v>317769</v>
      </c>
      <c r="AE1511" s="226">
        <f t="shared" si="1404"/>
        <v>1180</v>
      </c>
      <c r="AF1511" s="226">
        <f t="shared" si="1404"/>
        <v>1188</v>
      </c>
      <c r="AG1511" s="226">
        <f t="shared" si="1404"/>
        <v>1146</v>
      </c>
      <c r="AH1511" s="226">
        <f t="shared" si="1404"/>
        <v>1158</v>
      </c>
      <c r="AI1511" s="227">
        <f t="shared" si="1404"/>
        <v>1244</v>
      </c>
      <c r="AJ1511" s="227">
        <f t="shared" si="1404"/>
        <v>1213</v>
      </c>
      <c r="AK1511" s="227">
        <f t="shared" si="1404"/>
        <v>1206</v>
      </c>
      <c r="AL1511" s="227">
        <f t="shared" si="1404"/>
        <v>1276</v>
      </c>
      <c r="AM1511" s="226">
        <f t="shared" si="1404"/>
        <v>51136</v>
      </c>
      <c r="AN1511" s="226">
        <f t="shared" si="1404"/>
        <v>69690</v>
      </c>
      <c r="AO1511" s="226">
        <f t="shared" si="1404"/>
        <v>75035</v>
      </c>
      <c r="AP1511" s="226">
        <f t="shared" si="1404"/>
        <v>81236</v>
      </c>
      <c r="AQ1511" s="227">
        <f t="shared" si="1404"/>
        <v>70243</v>
      </c>
      <c r="AR1511" s="227">
        <f t="shared" si="1404"/>
        <v>75577</v>
      </c>
      <c r="AS1511" s="227">
        <f t="shared" si="1404"/>
        <v>81290</v>
      </c>
      <c r="AT1511" s="227">
        <f t="shared" si="1404"/>
        <v>83447</v>
      </c>
      <c r="AU1511" s="226">
        <f t="shared" si="1404"/>
        <v>23721</v>
      </c>
      <c r="AV1511" s="226">
        <f t="shared" si="1404"/>
        <v>37100</v>
      </c>
      <c r="AW1511" s="226">
        <f t="shared" si="1404"/>
        <v>39998</v>
      </c>
      <c r="AX1511" s="226">
        <f t="shared" si="1404"/>
        <v>44591</v>
      </c>
      <c r="AY1511" s="227">
        <f t="shared" si="1404"/>
        <v>37586</v>
      </c>
      <c r="AZ1511" s="227">
        <f t="shared" si="1404"/>
        <v>40348</v>
      </c>
      <c r="BA1511" s="227">
        <f t="shared" si="1404"/>
        <v>44876</v>
      </c>
      <c r="BB1511" s="227">
        <f t="shared" si="1404"/>
        <v>46939</v>
      </c>
      <c r="BC1511" s="226">
        <f t="shared" si="1404"/>
        <v>26409</v>
      </c>
      <c r="BD1511" s="226">
        <f t="shared" si="1339"/>
        <v>31357</v>
      </c>
      <c r="BE1511" s="226">
        <f t="shared" si="1339"/>
        <v>34120</v>
      </c>
      <c r="BF1511" s="226">
        <f t="shared" si="1339"/>
        <v>35851</v>
      </c>
      <c r="BG1511" s="227">
        <f t="shared" si="1339"/>
        <v>30502</v>
      </c>
      <c r="BH1511" s="227">
        <f t="shared" si="1339"/>
        <v>33090</v>
      </c>
      <c r="BI1511" s="227">
        <f t="shared" si="1339"/>
        <v>34236</v>
      </c>
      <c r="BJ1511" s="227">
        <f t="shared" si="1339"/>
        <v>34448</v>
      </c>
      <c r="BK1511" s="226">
        <f t="shared" si="1405"/>
        <v>1006</v>
      </c>
      <c r="BL1511" s="226">
        <f t="shared" si="1405"/>
        <v>1233</v>
      </c>
      <c r="BM1511" s="226">
        <f t="shared" si="1405"/>
        <v>917</v>
      </c>
      <c r="BN1511" s="226">
        <f t="shared" si="1405"/>
        <v>794</v>
      </c>
      <c r="BO1511" s="227">
        <f t="shared" si="1405"/>
        <v>2155</v>
      </c>
      <c r="BP1511" s="227">
        <f t="shared" si="1405"/>
        <v>2139</v>
      </c>
      <c r="BQ1511" s="227">
        <f t="shared" si="1405"/>
        <v>2178</v>
      </c>
      <c r="BR1511" s="227">
        <f t="shared" si="1405"/>
        <v>2060</v>
      </c>
      <c r="BS1511" s="226">
        <f t="shared" si="1405"/>
        <v>1185</v>
      </c>
      <c r="BT1511" s="226">
        <f t="shared" si="1405"/>
        <v>1233</v>
      </c>
      <c r="BU1511" s="226">
        <f t="shared" si="1405"/>
        <v>917</v>
      </c>
      <c r="BV1511" s="226">
        <f t="shared" si="1405"/>
        <v>794</v>
      </c>
      <c r="BW1511" s="227">
        <f t="shared" si="1405"/>
        <v>2155</v>
      </c>
      <c r="BX1511" s="227">
        <f t="shared" si="1405"/>
        <v>2139</v>
      </c>
      <c r="BY1511" s="227">
        <f t="shared" si="1405"/>
        <v>2178</v>
      </c>
      <c r="BZ1511" s="227">
        <f t="shared" si="1405"/>
        <v>2060</v>
      </c>
      <c r="CA1511" s="226">
        <f t="shared" si="1405"/>
        <v>179</v>
      </c>
      <c r="CB1511" s="226">
        <f t="shared" ref="CB1511:CH1511" si="1415">SUM(CB1431:CB1435)</f>
        <v>0</v>
      </c>
      <c r="CC1511" s="226">
        <f t="shared" si="1415"/>
        <v>0</v>
      </c>
      <c r="CD1511" s="226">
        <f t="shared" si="1415"/>
        <v>0</v>
      </c>
      <c r="CE1511" s="227">
        <f t="shared" si="1415"/>
        <v>0</v>
      </c>
      <c r="CF1511" s="227">
        <f t="shared" si="1415"/>
        <v>0</v>
      </c>
      <c r="CG1511" s="227">
        <f t="shared" si="1415"/>
        <v>0</v>
      </c>
      <c r="CH1511" s="227">
        <f t="shared" si="1415"/>
        <v>0</v>
      </c>
      <c r="CI1511" s="648"/>
      <c r="CJ1511" s="226">
        <f t="shared" ref="CJ1511:DW1511" si="1416">SUM(CJ1431:CJ1435)</f>
        <v>26412</v>
      </c>
      <c r="CK1511" s="226">
        <f t="shared" si="1416"/>
        <v>33681</v>
      </c>
      <c r="CL1511" s="226">
        <f t="shared" si="1416"/>
        <v>35772</v>
      </c>
      <c r="CM1511" s="226">
        <f t="shared" si="1416"/>
        <v>38116</v>
      </c>
      <c r="CN1511" s="227">
        <f t="shared" si="1416"/>
        <v>30502</v>
      </c>
      <c r="CO1511" s="227">
        <f t="shared" si="1416"/>
        <v>31990.718988886834</v>
      </c>
      <c r="CP1511" s="227">
        <f t="shared" si="1416"/>
        <v>33692.728686801107</v>
      </c>
      <c r="CQ1511" s="227">
        <f t="shared" si="1416"/>
        <v>34432.324634569748</v>
      </c>
      <c r="CR1511" s="226">
        <f t="shared" si="1416"/>
        <v>15313</v>
      </c>
      <c r="CS1511" s="226">
        <f t="shared" si="1416"/>
        <v>19813</v>
      </c>
      <c r="CT1511" s="226">
        <f t="shared" si="1416"/>
        <v>21166</v>
      </c>
      <c r="CU1511" s="226">
        <f t="shared" si="1416"/>
        <v>22718</v>
      </c>
      <c r="CV1511" s="227">
        <f t="shared" si="1416"/>
        <v>16828</v>
      </c>
      <c r="CW1511" s="227">
        <f t="shared" si="1416"/>
        <v>17940.718988886831</v>
      </c>
      <c r="CX1511" s="227">
        <f t="shared" si="1416"/>
        <v>19108.728686801111</v>
      </c>
      <c r="CY1511" s="227">
        <f t="shared" si="1416"/>
        <v>19605.324634569744</v>
      </c>
      <c r="CZ1511" s="226">
        <f t="shared" si="1416"/>
        <v>0</v>
      </c>
      <c r="DA1511" s="226">
        <f t="shared" si="1416"/>
        <v>0</v>
      </c>
      <c r="DB1511" s="226">
        <f t="shared" si="1416"/>
        <v>0</v>
      </c>
      <c r="DC1511" s="226">
        <f t="shared" si="1416"/>
        <v>0</v>
      </c>
      <c r="DD1511" s="227">
        <f t="shared" si="1416"/>
        <v>59</v>
      </c>
      <c r="DE1511" s="227">
        <f t="shared" si="1416"/>
        <v>60</v>
      </c>
      <c r="DF1511" s="227">
        <f t="shared" si="1416"/>
        <v>64</v>
      </c>
      <c r="DG1511" s="227">
        <f t="shared" si="1416"/>
        <v>70</v>
      </c>
      <c r="DH1511" s="226">
        <f t="shared" si="1416"/>
        <v>11099</v>
      </c>
      <c r="DI1511" s="226">
        <f t="shared" si="1416"/>
        <v>13868</v>
      </c>
      <c r="DJ1511" s="226">
        <f t="shared" si="1416"/>
        <v>14606</v>
      </c>
      <c r="DK1511" s="226">
        <f t="shared" si="1416"/>
        <v>15398</v>
      </c>
      <c r="DL1511" s="227">
        <f t="shared" si="1416"/>
        <v>13615</v>
      </c>
      <c r="DM1511" s="227">
        <f t="shared" si="1416"/>
        <v>13990</v>
      </c>
      <c r="DN1511" s="227">
        <f t="shared" si="1416"/>
        <v>14520</v>
      </c>
      <c r="DO1511" s="227">
        <f t="shared" si="1416"/>
        <v>14757</v>
      </c>
      <c r="DP1511" s="226">
        <f t="shared" si="1416"/>
        <v>-3</v>
      </c>
      <c r="DQ1511" s="226">
        <f t="shared" si="1416"/>
        <v>-2324</v>
      </c>
      <c r="DR1511" s="226">
        <f t="shared" si="1416"/>
        <v>-1652</v>
      </c>
      <c r="DS1511" s="226">
        <f t="shared" si="1416"/>
        <v>-2265</v>
      </c>
      <c r="DT1511" s="227">
        <f t="shared" si="1416"/>
        <v>0</v>
      </c>
      <c r="DU1511" s="227">
        <f t="shared" si="1416"/>
        <v>1099.2810111131701</v>
      </c>
      <c r="DV1511" s="227">
        <f t="shared" si="1416"/>
        <v>543.27131319888815</v>
      </c>
      <c r="DW1511" s="227">
        <f t="shared" si="1416"/>
        <v>15.67536543025858</v>
      </c>
      <c r="DX1511" s="377">
        <f t="shared" si="1333"/>
        <v>0.78445357782695757</v>
      </c>
      <c r="DY1511" s="377">
        <f t="shared" si="1333"/>
        <v>0.78177069796425791</v>
      </c>
      <c r="DZ1511" s="377">
        <f t="shared" si="1333"/>
        <v>0.78023905969462926</v>
      </c>
      <c r="EA1511" s="377">
        <f t="shared" si="1333"/>
        <v>0.77987481031866468</v>
      </c>
      <c r="EB1511" s="378">
        <f t="shared" si="1333"/>
        <v>0.79207047414941423</v>
      </c>
      <c r="EC1511" s="378">
        <f t="shared" si="1333"/>
        <v>0.79247863060114387</v>
      </c>
      <c r="ED1511" s="378">
        <f t="shared" si="1333"/>
        <v>0.7875638325118518</v>
      </c>
      <c r="EE1511" s="378">
        <f t="shared" si="1333"/>
        <v>0.7920147750837454</v>
      </c>
      <c r="EG1511" s="226">
        <f t="shared" si="1407"/>
        <v>223497</v>
      </c>
      <c r="EH1511" s="226">
        <f t="shared" si="1407"/>
        <v>181898</v>
      </c>
      <c r="EI1511" s="226">
        <f t="shared" si="1407"/>
        <v>41599</v>
      </c>
      <c r="EJ1511" s="226">
        <f t="shared" si="1407"/>
        <v>15616</v>
      </c>
      <c r="EK1511" s="226">
        <f t="shared" si="1407"/>
        <v>43331</v>
      </c>
      <c r="EL1511" s="226">
        <f t="shared" si="1407"/>
        <v>495206</v>
      </c>
      <c r="EM1511" s="226">
        <f t="shared" si="1407"/>
        <v>494281</v>
      </c>
      <c r="EN1511" s="379">
        <f t="shared" si="1275"/>
        <v>0.81387222199850562</v>
      </c>
      <c r="EO1511" s="226">
        <f t="shared" si="1276"/>
        <v>37.539363927017476</v>
      </c>
      <c r="EP1511" s="379">
        <f t="shared" si="1277"/>
        <v>0.19387732273811281</v>
      </c>
      <c r="EQ1511" s="226">
        <f t="shared" si="1278"/>
        <v>87500.959196778713</v>
      </c>
      <c r="ER1511" s="226">
        <f t="shared" si="1279"/>
        <v>2632.7804089846327</v>
      </c>
      <c r="ET1511" s="227">
        <f t="shared" si="1408"/>
        <v>323293</v>
      </c>
      <c r="EU1511" s="227">
        <f t="shared" si="1408"/>
        <v>254101</v>
      </c>
      <c r="EV1511" s="227">
        <f t="shared" si="1408"/>
        <v>69192</v>
      </c>
      <c r="EW1511" s="227">
        <f t="shared" si="1408"/>
        <v>22544</v>
      </c>
      <c r="EX1511" s="227">
        <f t="shared" si="1408"/>
        <v>59881</v>
      </c>
      <c r="EY1511" s="227">
        <f t="shared" si="1408"/>
        <v>535463</v>
      </c>
      <c r="EZ1511" s="227">
        <f t="shared" si="1408"/>
        <v>534582</v>
      </c>
      <c r="FA1511" s="380">
        <f t="shared" si="1369"/>
        <v>0.78597742605005372</v>
      </c>
      <c r="FB1511" s="228">
        <f t="shared" si="1370"/>
        <v>32.581801364319574</v>
      </c>
      <c r="FC1511" s="380">
        <f t="shared" si="1371"/>
        <v>0.18522207409377872</v>
      </c>
      <c r="FD1511" s="227">
        <f t="shared" si="1372"/>
        <v>111830.32254329431</v>
      </c>
      <c r="FE1511" s="227">
        <f t="shared" si="1373"/>
        <v>3514.2722101878976</v>
      </c>
      <c r="FF1511" s="227">
        <f t="shared" si="1409"/>
        <v>71598</v>
      </c>
      <c r="FG1511" s="228">
        <f t="shared" si="1303"/>
        <v>47.51110366211347</v>
      </c>
      <c r="FH1511" s="227">
        <f t="shared" si="1410"/>
        <v>34017</v>
      </c>
      <c r="FI1511" s="227">
        <f t="shared" si="1410"/>
        <v>71598</v>
      </c>
      <c r="FJ1511" s="227">
        <f t="shared" si="1410"/>
        <v>315</v>
      </c>
      <c r="FK1511" s="227">
        <f t="shared" si="1374"/>
        <v>37266</v>
      </c>
      <c r="FL1511" s="227">
        <f t="shared" si="1411"/>
        <v>14468</v>
      </c>
      <c r="FM1511" s="227">
        <f t="shared" si="1375"/>
        <v>22483</v>
      </c>
      <c r="FN1511" s="553"/>
      <c r="FO1511" s="553"/>
      <c r="FP1511" s="553"/>
    </row>
    <row r="1512" spans="1:181">
      <c r="D1512" s="622" t="s">
        <v>61</v>
      </c>
      <c r="F1512" s="567">
        <v>3.7</v>
      </c>
      <c r="G1512" s="371" t="s">
        <v>61</v>
      </c>
      <c r="H1512" s="371"/>
      <c r="O1512" s="226">
        <f t="shared" si="1404"/>
        <v>69970</v>
      </c>
      <c r="P1512" s="226">
        <f t="shared" si="1404"/>
        <v>109324</v>
      </c>
      <c r="Q1512" s="226">
        <f t="shared" si="1404"/>
        <v>108582</v>
      </c>
      <c r="R1512" s="226">
        <f t="shared" si="1404"/>
        <v>118597</v>
      </c>
      <c r="S1512" s="227">
        <f t="shared" si="1404"/>
        <v>100945</v>
      </c>
      <c r="T1512" s="227">
        <f t="shared" si="1404"/>
        <v>102191</v>
      </c>
      <c r="U1512" s="227">
        <f t="shared" si="1404"/>
        <v>110666</v>
      </c>
      <c r="V1512" s="227">
        <f t="shared" si="1404"/>
        <v>109501</v>
      </c>
      <c r="W1512" s="226">
        <f t="shared" si="1404"/>
        <v>50556</v>
      </c>
      <c r="X1512" s="226">
        <f t="shared" si="1404"/>
        <v>80845</v>
      </c>
      <c r="Y1512" s="226">
        <f t="shared" si="1404"/>
        <v>80575</v>
      </c>
      <c r="Z1512" s="226">
        <f t="shared" si="1404"/>
        <v>88008</v>
      </c>
      <c r="AA1512" s="227">
        <f t="shared" si="1404"/>
        <v>74138</v>
      </c>
      <c r="AB1512" s="227">
        <f t="shared" si="1404"/>
        <v>75963</v>
      </c>
      <c r="AC1512" s="227">
        <f t="shared" si="1404"/>
        <v>82031</v>
      </c>
      <c r="AD1512" s="227">
        <f t="shared" si="1404"/>
        <v>81424</v>
      </c>
      <c r="AE1512" s="226">
        <f t="shared" si="1404"/>
        <v>347</v>
      </c>
      <c r="AF1512" s="226">
        <f t="shared" si="1404"/>
        <v>407</v>
      </c>
      <c r="AG1512" s="226">
        <f t="shared" si="1404"/>
        <v>365</v>
      </c>
      <c r="AH1512" s="226">
        <f t="shared" si="1404"/>
        <v>371</v>
      </c>
      <c r="AI1512" s="227">
        <f t="shared" si="1404"/>
        <v>371</v>
      </c>
      <c r="AJ1512" s="227">
        <f t="shared" si="1404"/>
        <v>342</v>
      </c>
      <c r="AK1512" s="227">
        <f t="shared" si="1404"/>
        <v>346</v>
      </c>
      <c r="AL1512" s="227">
        <f t="shared" si="1404"/>
        <v>350</v>
      </c>
      <c r="AM1512" s="226">
        <f t="shared" si="1404"/>
        <v>19414</v>
      </c>
      <c r="AN1512" s="226">
        <f t="shared" si="1404"/>
        <v>28482</v>
      </c>
      <c r="AO1512" s="226">
        <f t="shared" si="1404"/>
        <v>28012</v>
      </c>
      <c r="AP1512" s="226">
        <f t="shared" si="1404"/>
        <v>30592</v>
      </c>
      <c r="AQ1512" s="227">
        <f t="shared" si="1404"/>
        <v>26809</v>
      </c>
      <c r="AR1512" s="227">
        <f t="shared" si="1404"/>
        <v>26226</v>
      </c>
      <c r="AS1512" s="227">
        <f t="shared" si="1404"/>
        <v>28630</v>
      </c>
      <c r="AT1512" s="227">
        <f t="shared" si="1404"/>
        <v>28073</v>
      </c>
      <c r="AU1512" s="226">
        <f t="shared" si="1404"/>
        <v>3904</v>
      </c>
      <c r="AV1512" s="226">
        <f t="shared" si="1404"/>
        <v>5552</v>
      </c>
      <c r="AW1512" s="226">
        <f t="shared" si="1404"/>
        <v>5601</v>
      </c>
      <c r="AX1512" s="226">
        <f t="shared" si="1404"/>
        <v>6328</v>
      </c>
      <c r="AY1512" s="227">
        <f t="shared" si="1404"/>
        <v>4019</v>
      </c>
      <c r="AZ1512" s="227">
        <f t="shared" si="1404"/>
        <v>4039</v>
      </c>
      <c r="BA1512" s="227">
        <f t="shared" si="1404"/>
        <v>4556</v>
      </c>
      <c r="BB1512" s="227">
        <f t="shared" si="1404"/>
        <v>4567</v>
      </c>
      <c r="BC1512" s="226">
        <f t="shared" si="1404"/>
        <v>7699</v>
      </c>
      <c r="BD1512" s="226">
        <f t="shared" si="1339"/>
        <v>15973</v>
      </c>
      <c r="BE1512" s="226">
        <f t="shared" si="1339"/>
        <v>17089</v>
      </c>
      <c r="BF1512" s="226">
        <f t="shared" si="1339"/>
        <v>19802</v>
      </c>
      <c r="BG1512" s="227">
        <f t="shared" si="1339"/>
        <v>16843</v>
      </c>
      <c r="BH1512" s="227">
        <f t="shared" si="1339"/>
        <v>17564</v>
      </c>
      <c r="BI1512" s="227">
        <f t="shared" si="1339"/>
        <v>20141</v>
      </c>
      <c r="BJ1512" s="227">
        <f t="shared" si="1339"/>
        <v>19413</v>
      </c>
      <c r="BK1512" s="226">
        <f t="shared" si="1405"/>
        <v>7811</v>
      </c>
      <c r="BL1512" s="226">
        <f t="shared" si="1405"/>
        <v>6957</v>
      </c>
      <c r="BM1512" s="226">
        <f t="shared" si="1405"/>
        <v>5322</v>
      </c>
      <c r="BN1512" s="226">
        <f t="shared" si="1405"/>
        <v>4462</v>
      </c>
      <c r="BO1512" s="227">
        <f t="shared" si="1405"/>
        <v>5947</v>
      </c>
      <c r="BP1512" s="227">
        <f t="shared" si="1405"/>
        <v>4623</v>
      </c>
      <c r="BQ1512" s="227">
        <f t="shared" si="1405"/>
        <v>3933</v>
      </c>
      <c r="BR1512" s="227">
        <f t="shared" si="1405"/>
        <v>4093</v>
      </c>
      <c r="BS1512" s="226">
        <f t="shared" si="1405"/>
        <v>8817</v>
      </c>
      <c r="BT1512" s="226">
        <f t="shared" si="1405"/>
        <v>6957</v>
      </c>
      <c r="BU1512" s="226">
        <f t="shared" si="1405"/>
        <v>5322</v>
      </c>
      <c r="BV1512" s="226">
        <f t="shared" si="1405"/>
        <v>4462</v>
      </c>
      <c r="BW1512" s="227">
        <f t="shared" si="1405"/>
        <v>5947</v>
      </c>
      <c r="BX1512" s="227">
        <f t="shared" si="1405"/>
        <v>4623</v>
      </c>
      <c r="BY1512" s="227">
        <f t="shared" si="1405"/>
        <v>3933</v>
      </c>
      <c r="BZ1512" s="227">
        <f t="shared" si="1405"/>
        <v>4093</v>
      </c>
      <c r="CA1512" s="226">
        <f t="shared" si="1405"/>
        <v>1006</v>
      </c>
      <c r="CB1512" s="226">
        <f t="shared" si="1405"/>
        <v>0</v>
      </c>
      <c r="CC1512" s="226">
        <f t="shared" si="1405"/>
        <v>0</v>
      </c>
      <c r="CD1512" s="226">
        <f t="shared" si="1405"/>
        <v>0</v>
      </c>
      <c r="CE1512" s="227">
        <f t="shared" si="1405"/>
        <v>0</v>
      </c>
      <c r="CF1512" s="227">
        <f t="shared" si="1405"/>
        <v>0</v>
      </c>
      <c r="CG1512" s="227">
        <f t="shared" si="1405"/>
        <v>0</v>
      </c>
      <c r="CH1512" s="227">
        <f t="shared" si="1405"/>
        <v>0</v>
      </c>
      <c r="CI1512" s="648"/>
      <c r="CJ1512" s="226">
        <f t="shared" ref="CJ1512:DW1512" si="1417">SUM(CJ1436,CJ1438)</f>
        <v>7697</v>
      </c>
      <c r="CK1512" s="226">
        <f t="shared" si="1417"/>
        <v>10002</v>
      </c>
      <c r="CL1512" s="226">
        <f t="shared" si="1417"/>
        <v>10013</v>
      </c>
      <c r="CM1512" s="226">
        <f t="shared" si="1417"/>
        <v>10585</v>
      </c>
      <c r="CN1512" s="227">
        <f t="shared" si="1417"/>
        <v>16843</v>
      </c>
      <c r="CO1512" s="227">
        <f t="shared" si="1417"/>
        <v>16139.313429919377</v>
      </c>
      <c r="CP1512" s="227">
        <f t="shared" si="1417"/>
        <v>17345.120017073703</v>
      </c>
      <c r="CQ1512" s="227">
        <f t="shared" si="1417"/>
        <v>17166.806614435838</v>
      </c>
      <c r="CR1512" s="226">
        <f t="shared" si="1417"/>
        <v>4677</v>
      </c>
      <c r="CS1512" s="226">
        <f t="shared" si="1417"/>
        <v>6284</v>
      </c>
      <c r="CT1512" s="226">
        <f t="shared" si="1417"/>
        <v>6247</v>
      </c>
      <c r="CU1512" s="226">
        <f t="shared" si="1417"/>
        <v>6762</v>
      </c>
      <c r="CV1512" s="227">
        <f t="shared" si="1417"/>
        <v>13735</v>
      </c>
      <c r="CW1512" s="227">
        <f t="shared" si="1417"/>
        <v>12977.313429919377</v>
      </c>
      <c r="CX1512" s="227">
        <f t="shared" si="1417"/>
        <v>14126.120017073705</v>
      </c>
      <c r="CY1512" s="227">
        <f t="shared" si="1417"/>
        <v>13964.806614435836</v>
      </c>
      <c r="CZ1512" s="226">
        <f t="shared" si="1417"/>
        <v>665</v>
      </c>
      <c r="DA1512" s="226">
        <f t="shared" si="1417"/>
        <v>868</v>
      </c>
      <c r="DB1512" s="226">
        <f t="shared" si="1417"/>
        <v>882</v>
      </c>
      <c r="DC1512" s="226">
        <f t="shared" si="1417"/>
        <v>905</v>
      </c>
      <c r="DD1512" s="227">
        <f t="shared" si="1417"/>
        <v>262</v>
      </c>
      <c r="DE1512" s="227">
        <f t="shared" si="1417"/>
        <v>267</v>
      </c>
      <c r="DF1512" s="227">
        <f t="shared" si="1417"/>
        <v>287</v>
      </c>
      <c r="DG1512" s="227">
        <f t="shared" si="1417"/>
        <v>311</v>
      </c>
      <c r="DH1512" s="226">
        <f t="shared" si="1417"/>
        <v>2355</v>
      </c>
      <c r="DI1512" s="226">
        <f t="shared" si="1417"/>
        <v>2850</v>
      </c>
      <c r="DJ1512" s="226">
        <f t="shared" si="1417"/>
        <v>2884</v>
      </c>
      <c r="DK1512" s="226">
        <f t="shared" si="1417"/>
        <v>2918</v>
      </c>
      <c r="DL1512" s="227">
        <f t="shared" si="1417"/>
        <v>2846</v>
      </c>
      <c r="DM1512" s="227">
        <f t="shared" si="1417"/>
        <v>2895</v>
      </c>
      <c r="DN1512" s="227">
        <f t="shared" si="1417"/>
        <v>2932</v>
      </c>
      <c r="DO1512" s="227">
        <f t="shared" si="1417"/>
        <v>2891</v>
      </c>
      <c r="DP1512" s="226">
        <f t="shared" si="1417"/>
        <v>2</v>
      </c>
      <c r="DQ1512" s="226">
        <f t="shared" si="1417"/>
        <v>5971</v>
      </c>
      <c r="DR1512" s="226">
        <f t="shared" si="1417"/>
        <v>7076</v>
      </c>
      <c r="DS1512" s="226">
        <f t="shared" si="1417"/>
        <v>9217</v>
      </c>
      <c r="DT1512" s="227">
        <f t="shared" si="1417"/>
        <v>0</v>
      </c>
      <c r="DU1512" s="227">
        <f t="shared" si="1417"/>
        <v>1424.6865700806234</v>
      </c>
      <c r="DV1512" s="227">
        <f t="shared" si="1417"/>
        <v>2795.8799829262962</v>
      </c>
      <c r="DW1512" s="227">
        <f t="shared" si="1417"/>
        <v>2246.1933855641596</v>
      </c>
      <c r="DX1512" s="377">
        <f t="shared" si="1333"/>
        <v>0.72253823067028722</v>
      </c>
      <c r="DY1512" s="377">
        <f t="shared" si="1333"/>
        <v>0.7394991035820131</v>
      </c>
      <c r="DZ1512" s="377">
        <f t="shared" si="1333"/>
        <v>0.7420659041093367</v>
      </c>
      <c r="EA1512" s="377">
        <f t="shared" si="1333"/>
        <v>0.7420761064782414</v>
      </c>
      <c r="EB1512" s="378">
        <f t="shared" si="1333"/>
        <v>0.73443954628758235</v>
      </c>
      <c r="EC1512" s="378">
        <f t="shared" si="1333"/>
        <v>0.74334334726150053</v>
      </c>
      <c r="ED1512" s="378">
        <f t="shared" si="1333"/>
        <v>0.74124844125567024</v>
      </c>
      <c r="EE1512" s="378">
        <f t="shared" si="1333"/>
        <v>0.74359138272709835</v>
      </c>
      <c r="EG1512" s="226">
        <f t="shared" si="1407"/>
        <v>57727</v>
      </c>
      <c r="EH1512" s="226">
        <f t="shared" si="1407"/>
        <v>46594</v>
      </c>
      <c r="EI1512" s="226">
        <f t="shared" si="1407"/>
        <v>11131</v>
      </c>
      <c r="EJ1512" s="226">
        <f t="shared" si="1407"/>
        <v>4272</v>
      </c>
      <c r="EK1512" s="226">
        <f t="shared" si="1407"/>
        <v>12015</v>
      </c>
      <c r="EL1512" s="226">
        <f t="shared" si="1407"/>
        <v>146452</v>
      </c>
      <c r="EM1512" s="226">
        <f t="shared" si="1407"/>
        <v>144707</v>
      </c>
      <c r="EN1512" s="379">
        <f t="shared" si="1275"/>
        <v>0.80714397075891697</v>
      </c>
      <c r="EO1512" s="226">
        <f t="shared" si="1276"/>
        <v>38.379301051118496</v>
      </c>
      <c r="EP1512" s="379">
        <f t="shared" si="1277"/>
        <v>0.20813484158192874</v>
      </c>
      <c r="EQ1512" s="226">
        <f t="shared" si="1278"/>
        <v>82040.532051457136</v>
      </c>
      <c r="ER1512" s="226">
        <f t="shared" si="1279"/>
        <v>2460.1436005169066</v>
      </c>
      <c r="ET1512" s="227">
        <f t="shared" si="1408"/>
        <v>90640</v>
      </c>
      <c r="EU1512" s="227">
        <f t="shared" si="1408"/>
        <v>69009</v>
      </c>
      <c r="EV1512" s="227">
        <f t="shared" si="1408"/>
        <v>21634</v>
      </c>
      <c r="EW1512" s="227">
        <f t="shared" si="1408"/>
        <v>7657</v>
      </c>
      <c r="EX1512" s="227">
        <f t="shared" si="1408"/>
        <v>21238</v>
      </c>
      <c r="EY1512" s="227">
        <f t="shared" si="1408"/>
        <v>201409</v>
      </c>
      <c r="EZ1512" s="227">
        <f t="shared" si="1408"/>
        <v>198477</v>
      </c>
      <c r="FA1512" s="380">
        <f t="shared" si="1369"/>
        <v>0.76135260370697266</v>
      </c>
      <c r="FB1512" s="228">
        <f t="shared" si="1370"/>
        <v>35.393362300083204</v>
      </c>
      <c r="FC1512" s="380">
        <f t="shared" si="1371"/>
        <v>0.23431156222418359</v>
      </c>
      <c r="FD1512" s="227">
        <f t="shared" si="1372"/>
        <v>105447.12500434439</v>
      </c>
      <c r="FE1512" s="227">
        <f t="shared" si="1373"/>
        <v>3214.8981158186252</v>
      </c>
      <c r="FF1512" s="227">
        <f t="shared" si="1409"/>
        <v>24620</v>
      </c>
      <c r="FG1512" s="228">
        <f t="shared" si="1303"/>
        <v>27.489845653939888</v>
      </c>
      <c r="FH1512" s="227">
        <f t="shared" si="1410"/>
        <v>6768</v>
      </c>
      <c r="FI1512" s="227">
        <f t="shared" si="1410"/>
        <v>24620</v>
      </c>
      <c r="FJ1512" s="227">
        <f t="shared" si="1410"/>
        <v>233</v>
      </c>
      <c r="FK1512" s="227">
        <f t="shared" si="1374"/>
        <v>17619</v>
      </c>
      <c r="FL1512" s="227">
        <f t="shared" si="1411"/>
        <v>1994</v>
      </c>
      <c r="FM1512" s="227">
        <f t="shared" si="1375"/>
        <v>15392</v>
      </c>
      <c r="FN1512" s="553"/>
      <c r="FO1512" s="553"/>
      <c r="FP1512" s="553"/>
    </row>
    <row r="1513" spans="1:181">
      <c r="E1513" s="295">
        <v>4</v>
      </c>
      <c r="F1513" s="558" t="s">
        <v>1159</v>
      </c>
      <c r="G1513" s="558"/>
      <c r="H1513" s="558"/>
      <c r="O1513" s="273">
        <f t="shared" ref="O1513:BC1513" si="1418">O1439</f>
        <v>94318</v>
      </c>
      <c r="P1513" s="273">
        <f t="shared" si="1418"/>
        <v>178565</v>
      </c>
      <c r="Q1513" s="273">
        <f t="shared" si="1418"/>
        <v>197175</v>
      </c>
      <c r="R1513" s="273">
        <f t="shared" si="1418"/>
        <v>215013</v>
      </c>
      <c r="S1513" s="272">
        <f>S1439</f>
        <v>181662</v>
      </c>
      <c r="T1513" s="272">
        <f>T1439</f>
        <v>201191</v>
      </c>
      <c r="U1513" s="272">
        <f>U1439</f>
        <v>219353</v>
      </c>
      <c r="V1513" s="272">
        <f>V1439</f>
        <v>231703</v>
      </c>
      <c r="W1513" s="273">
        <f t="shared" si="1418"/>
        <v>66109</v>
      </c>
      <c r="X1513" s="273">
        <f t="shared" si="1418"/>
        <v>124312</v>
      </c>
      <c r="Y1513" s="273">
        <f t="shared" si="1418"/>
        <v>137258</v>
      </c>
      <c r="Z1513" s="273">
        <f t="shared" si="1418"/>
        <v>149692</v>
      </c>
      <c r="AA1513" s="272">
        <f>AA1439</f>
        <v>126280</v>
      </c>
      <c r="AB1513" s="272">
        <f>AB1439</f>
        <v>140103</v>
      </c>
      <c r="AC1513" s="272">
        <f>AC1439</f>
        <v>152801</v>
      </c>
      <c r="AD1513" s="272">
        <f>AD1439</f>
        <v>161592</v>
      </c>
      <c r="AE1513" s="273">
        <f t="shared" si="1418"/>
        <v>1188</v>
      </c>
      <c r="AF1513" s="273">
        <f t="shared" si="1418"/>
        <v>1508</v>
      </c>
      <c r="AG1513" s="273">
        <f t="shared" si="1418"/>
        <v>1542</v>
      </c>
      <c r="AH1513" s="273">
        <f t="shared" si="1418"/>
        <v>1655</v>
      </c>
      <c r="AI1513" s="272">
        <f t="shared" si="1418"/>
        <v>1520</v>
      </c>
      <c r="AJ1513" s="272">
        <f t="shared" si="1418"/>
        <v>1548</v>
      </c>
      <c r="AK1513" s="272">
        <f t="shared" si="1418"/>
        <v>1662</v>
      </c>
      <c r="AL1513" s="272">
        <f t="shared" si="1418"/>
        <v>1839</v>
      </c>
      <c r="AM1513" s="273">
        <f t="shared" si="1418"/>
        <v>28212</v>
      </c>
      <c r="AN1513" s="273">
        <f t="shared" si="1418"/>
        <v>54253</v>
      </c>
      <c r="AO1513" s="273">
        <f t="shared" si="1418"/>
        <v>59912</v>
      </c>
      <c r="AP1513" s="273">
        <f t="shared" si="1418"/>
        <v>65326</v>
      </c>
      <c r="AQ1513" s="272">
        <f t="shared" si="1418"/>
        <v>55383</v>
      </c>
      <c r="AR1513" s="272">
        <f t="shared" si="1418"/>
        <v>61086</v>
      </c>
      <c r="AS1513" s="272">
        <f t="shared" si="1418"/>
        <v>66553</v>
      </c>
      <c r="AT1513" s="272">
        <f t="shared" si="1418"/>
        <v>70112</v>
      </c>
      <c r="AU1513" s="273">
        <f t="shared" si="1418"/>
        <v>20320</v>
      </c>
      <c r="AV1513" s="273">
        <f t="shared" si="1418"/>
        <v>39910</v>
      </c>
      <c r="AW1513" s="273">
        <f t="shared" si="1418"/>
        <v>43943</v>
      </c>
      <c r="AX1513" s="273">
        <f t="shared" si="1418"/>
        <v>47847</v>
      </c>
      <c r="AY1513" s="272">
        <f t="shared" si="1418"/>
        <v>40175</v>
      </c>
      <c r="AZ1513" s="272">
        <f t="shared" si="1418"/>
        <v>44186</v>
      </c>
      <c r="BA1513" s="272">
        <f t="shared" si="1418"/>
        <v>48081</v>
      </c>
      <c r="BB1513" s="272">
        <f t="shared" si="1418"/>
        <v>50544</v>
      </c>
      <c r="BC1513" s="273">
        <f t="shared" si="1418"/>
        <v>7678</v>
      </c>
      <c r="BD1513" s="273">
        <f t="shared" si="1339"/>
        <v>12698</v>
      </c>
      <c r="BE1513" s="273">
        <f t="shared" si="1339"/>
        <v>12707</v>
      </c>
      <c r="BF1513" s="273">
        <f t="shared" si="1339"/>
        <v>13453</v>
      </c>
      <c r="BG1513" s="272">
        <f t="shared" si="1339"/>
        <v>13462</v>
      </c>
      <c r="BH1513" s="272">
        <f t="shared" si="1339"/>
        <v>13802</v>
      </c>
      <c r="BI1513" s="272">
        <f t="shared" si="1339"/>
        <v>15313</v>
      </c>
      <c r="BJ1513" s="272">
        <f t="shared" si="1339"/>
        <v>17367</v>
      </c>
      <c r="BK1513" s="273">
        <f t="shared" ref="BK1513:CH1513" si="1419">BK1439</f>
        <v>214</v>
      </c>
      <c r="BL1513" s="273">
        <f t="shared" si="1419"/>
        <v>1645</v>
      </c>
      <c r="BM1513" s="273">
        <f t="shared" si="1419"/>
        <v>3261.9999999999995</v>
      </c>
      <c r="BN1513" s="273">
        <f t="shared" si="1419"/>
        <v>4026</v>
      </c>
      <c r="BO1513" s="272">
        <f t="shared" si="1419"/>
        <v>1746</v>
      </c>
      <c r="BP1513" s="272">
        <f t="shared" si="1419"/>
        <v>3098</v>
      </c>
      <c r="BQ1513" s="272">
        <f t="shared" si="1419"/>
        <v>3159</v>
      </c>
      <c r="BR1513" s="272">
        <f t="shared" si="1419"/>
        <v>2201</v>
      </c>
      <c r="BS1513" s="273">
        <f t="shared" si="1419"/>
        <v>271</v>
      </c>
      <c r="BT1513" s="273">
        <f t="shared" si="1419"/>
        <v>1805</v>
      </c>
      <c r="BU1513" s="273">
        <f t="shared" si="1419"/>
        <v>4158</v>
      </c>
      <c r="BV1513" s="273">
        <f t="shared" si="1419"/>
        <v>4026</v>
      </c>
      <c r="BW1513" s="272">
        <f t="shared" si="1419"/>
        <v>1746</v>
      </c>
      <c r="BX1513" s="272">
        <f t="shared" si="1419"/>
        <v>3098</v>
      </c>
      <c r="BY1513" s="272">
        <f t="shared" si="1419"/>
        <v>3159</v>
      </c>
      <c r="BZ1513" s="272">
        <f t="shared" si="1419"/>
        <v>2201</v>
      </c>
      <c r="CA1513" s="273">
        <f t="shared" si="1419"/>
        <v>57</v>
      </c>
      <c r="CB1513" s="273">
        <f t="shared" si="1419"/>
        <v>160.00000000000003</v>
      </c>
      <c r="CC1513" s="273">
        <f t="shared" si="1419"/>
        <v>896.00000000000045</v>
      </c>
      <c r="CD1513" s="273">
        <f t="shared" si="1419"/>
        <v>0</v>
      </c>
      <c r="CE1513" s="272">
        <f t="shared" si="1419"/>
        <v>0</v>
      </c>
      <c r="CF1513" s="272">
        <f t="shared" si="1419"/>
        <v>0</v>
      </c>
      <c r="CG1513" s="272">
        <f t="shared" si="1419"/>
        <v>0</v>
      </c>
      <c r="CH1513" s="272">
        <f t="shared" si="1419"/>
        <v>0</v>
      </c>
      <c r="CI1513" s="648"/>
      <c r="CJ1513" s="273">
        <f t="shared" ref="CJ1513:DW1513" si="1420">CJ1439</f>
        <v>7668</v>
      </c>
      <c r="CK1513" s="273">
        <f t="shared" si="1420"/>
        <v>14340</v>
      </c>
      <c r="CL1513" s="273">
        <f t="shared" si="1420"/>
        <v>16193</v>
      </c>
      <c r="CM1513" s="273">
        <f t="shared" si="1420"/>
        <v>17629</v>
      </c>
      <c r="CN1513" s="272">
        <f t="shared" si="1420"/>
        <v>13462</v>
      </c>
      <c r="CO1513" s="272">
        <f t="shared" si="1420"/>
        <v>15097.070429796902</v>
      </c>
      <c r="CP1513" s="272">
        <f t="shared" si="1420"/>
        <v>16023.63770495173</v>
      </c>
      <c r="CQ1513" s="272">
        <f t="shared" si="1420"/>
        <v>16287.896270713985</v>
      </c>
      <c r="CR1513" s="273">
        <f t="shared" si="1420"/>
        <v>5380</v>
      </c>
      <c r="CS1513" s="273">
        <f t="shared" si="1420"/>
        <v>10273</v>
      </c>
      <c r="CT1513" s="273">
        <f t="shared" si="1420"/>
        <v>11746</v>
      </c>
      <c r="CU1513" s="273">
        <f t="shared" si="1420"/>
        <v>12853</v>
      </c>
      <c r="CV1513" s="272">
        <f t="shared" si="1420"/>
        <v>5435</v>
      </c>
      <c r="CW1513" s="272">
        <f t="shared" si="1420"/>
        <v>6372.0704297969023</v>
      </c>
      <c r="CX1513" s="272">
        <f t="shared" si="1420"/>
        <v>7213.6377049517323</v>
      </c>
      <c r="CY1513" s="272">
        <f t="shared" si="1420"/>
        <v>6948.8962707139854</v>
      </c>
      <c r="CZ1513" s="273">
        <f t="shared" si="1420"/>
        <v>260</v>
      </c>
      <c r="DA1513" s="273">
        <f t="shared" si="1420"/>
        <v>368</v>
      </c>
      <c r="DB1513" s="273">
        <f t="shared" si="1420"/>
        <v>402</v>
      </c>
      <c r="DC1513" s="273">
        <f t="shared" si="1420"/>
        <v>375</v>
      </c>
      <c r="DD1513" s="272">
        <f t="shared" si="1420"/>
        <v>4368</v>
      </c>
      <c r="DE1513" s="272">
        <f t="shared" si="1420"/>
        <v>4759</v>
      </c>
      <c r="DF1513" s="272">
        <f t="shared" si="1420"/>
        <v>4545</v>
      </c>
      <c r="DG1513" s="272">
        <f t="shared" si="1420"/>
        <v>4957</v>
      </c>
      <c r="DH1513" s="273">
        <f t="shared" si="1420"/>
        <v>2028</v>
      </c>
      <c r="DI1513" s="273">
        <f t="shared" si="1420"/>
        <v>3699</v>
      </c>
      <c r="DJ1513" s="273">
        <f t="shared" si="1420"/>
        <v>4045</v>
      </c>
      <c r="DK1513" s="273">
        <f t="shared" si="1420"/>
        <v>4401</v>
      </c>
      <c r="DL1513" s="272">
        <f t="shared" si="1420"/>
        <v>3659</v>
      </c>
      <c r="DM1513" s="272">
        <f t="shared" si="1420"/>
        <v>3966</v>
      </c>
      <c r="DN1513" s="272">
        <f t="shared" si="1420"/>
        <v>4265</v>
      </c>
      <c r="DO1513" s="272">
        <f t="shared" si="1420"/>
        <v>4382</v>
      </c>
      <c r="DP1513" s="273">
        <f t="shared" si="1420"/>
        <v>10</v>
      </c>
      <c r="DQ1513" s="273">
        <f t="shared" si="1420"/>
        <v>-1642</v>
      </c>
      <c r="DR1513" s="273">
        <f t="shared" si="1420"/>
        <v>-3485.9999999999995</v>
      </c>
      <c r="DS1513" s="273">
        <f t="shared" si="1420"/>
        <v>-4176</v>
      </c>
      <c r="DT1513" s="272">
        <f t="shared" si="1420"/>
        <v>0</v>
      </c>
      <c r="DU1513" s="272">
        <f t="shared" si="1420"/>
        <v>-1295.0704297969021</v>
      </c>
      <c r="DV1513" s="272">
        <f t="shared" si="1420"/>
        <v>-710.63770495173276</v>
      </c>
      <c r="DW1513" s="272">
        <f t="shared" si="1420"/>
        <v>1079.1037292860146</v>
      </c>
      <c r="DX1513" s="610">
        <f t="shared" si="1333"/>
        <v>0.70091604995865053</v>
      </c>
      <c r="DY1513" s="610">
        <f t="shared" si="1333"/>
        <v>0.69617226220143924</v>
      </c>
      <c r="DZ1513" s="610">
        <f t="shared" si="1333"/>
        <v>0.69612273361227339</v>
      </c>
      <c r="EA1513" s="610">
        <f t="shared" si="1333"/>
        <v>0.69619976466539235</v>
      </c>
      <c r="EB1513" s="611">
        <f t="shared" si="1333"/>
        <v>0.69513712278847528</v>
      </c>
      <c r="EC1513" s="611">
        <f t="shared" si="1333"/>
        <v>0.69636812779895718</v>
      </c>
      <c r="ED1513" s="611">
        <f t="shared" si="1333"/>
        <v>0.69659863325324933</v>
      </c>
      <c r="EE1513" s="611">
        <f t="shared" si="1333"/>
        <v>0.69741004648191862</v>
      </c>
      <c r="EG1513" s="273">
        <f t="shared" ref="EG1513:EM1513" si="1421">EG1439</f>
        <v>91341</v>
      </c>
      <c r="EH1513" s="273">
        <f t="shared" si="1421"/>
        <v>59399</v>
      </c>
      <c r="EI1513" s="273">
        <f t="shared" si="1421"/>
        <v>31944</v>
      </c>
      <c r="EJ1513" s="273">
        <f t="shared" si="1421"/>
        <v>20374</v>
      </c>
      <c r="EK1513" s="273">
        <f t="shared" si="1421"/>
        <v>14473</v>
      </c>
      <c r="EL1513" s="273">
        <f t="shared" si="1421"/>
        <v>974488</v>
      </c>
      <c r="EM1513" s="273">
        <f t="shared" si="1421"/>
        <v>960491</v>
      </c>
      <c r="EN1513" s="612">
        <f t="shared" si="1275"/>
        <v>0.65029942742032598</v>
      </c>
      <c r="EO1513" s="273">
        <f t="shared" si="1276"/>
        <v>63.780365639869771</v>
      </c>
      <c r="EP1513" s="612">
        <f t="shared" si="1277"/>
        <v>0.15845020308514249</v>
      </c>
      <c r="EQ1513" s="273">
        <f t="shared" si="1278"/>
        <v>14851.90171659374</v>
      </c>
      <c r="ER1513" s="273">
        <f t="shared" si="1279"/>
        <v>1767.6722981613918</v>
      </c>
      <c r="ES1513" s="555"/>
      <c r="ET1513" s="272">
        <f t="shared" ref="ET1513:EZ1513" si="1422">ET1439</f>
        <v>177939</v>
      </c>
      <c r="EU1513" s="272">
        <f t="shared" si="1422"/>
        <v>114761</v>
      </c>
      <c r="EV1513" s="272">
        <f t="shared" si="1422"/>
        <v>63182</v>
      </c>
      <c r="EW1513" s="272">
        <f t="shared" si="1422"/>
        <v>36512</v>
      </c>
      <c r="EX1513" s="272">
        <f t="shared" si="1422"/>
        <v>25104</v>
      </c>
      <c r="EY1513" s="272">
        <f t="shared" si="1422"/>
        <v>1290474</v>
      </c>
      <c r="EZ1513" s="272">
        <f t="shared" si="1422"/>
        <v>1268307</v>
      </c>
      <c r="FA1513" s="613">
        <f t="shared" si="1369"/>
        <v>0.64494573983218972</v>
      </c>
      <c r="FB1513" s="614">
        <f t="shared" si="1370"/>
        <v>57.788610680257037</v>
      </c>
      <c r="FC1513" s="613">
        <f t="shared" si="1371"/>
        <v>0.14108205621027431</v>
      </c>
      <c r="FD1513" s="272">
        <f t="shared" si="1372"/>
        <v>19453.317153232067</v>
      </c>
      <c r="FE1513" s="272">
        <f t="shared" si="1373"/>
        <v>2398.9985600226655</v>
      </c>
      <c r="FF1513" s="272">
        <f>FF1439</f>
        <v>55349</v>
      </c>
      <c r="FG1513" s="614">
        <f t="shared" si="1303"/>
        <v>69.012990297927686</v>
      </c>
      <c r="FH1513" s="272">
        <f>FH1439</f>
        <v>38198</v>
      </c>
      <c r="FI1513" s="272">
        <f>FI1439</f>
        <v>55349</v>
      </c>
      <c r="FJ1513" s="272">
        <f>FJ1439</f>
        <v>805</v>
      </c>
      <c r="FK1513" s="272">
        <f t="shared" si="1374"/>
        <v>16346</v>
      </c>
      <c r="FL1513" s="272">
        <f>FL1439</f>
        <v>3696</v>
      </c>
      <c r="FM1513" s="272">
        <f t="shared" si="1375"/>
        <v>11845</v>
      </c>
      <c r="FN1513" s="553"/>
      <c r="FO1513" s="553"/>
      <c r="FP1513" s="553"/>
    </row>
    <row r="1514" spans="1:181">
      <c r="E1514" s="295" t="s">
        <v>31</v>
      </c>
      <c r="F1514" s="558" t="s">
        <v>2832</v>
      </c>
      <c r="G1514" s="558"/>
      <c r="H1514" s="558"/>
      <c r="O1514" s="273">
        <f t="shared" ref="O1514:AH1514" si="1423">SUM(O1515:O1518)</f>
        <v>653045</v>
      </c>
      <c r="P1514" s="273">
        <f t="shared" si="1423"/>
        <v>967803</v>
      </c>
      <c r="Q1514" s="273">
        <f t="shared" si="1423"/>
        <v>1037110</v>
      </c>
      <c r="R1514" s="273">
        <f t="shared" si="1423"/>
        <v>1123755</v>
      </c>
      <c r="S1514" s="272">
        <f>SUM(S1515:S1518)</f>
        <v>987677</v>
      </c>
      <c r="T1514" s="272">
        <f>SUM(T1515:T1518)</f>
        <v>1057440</v>
      </c>
      <c r="U1514" s="272">
        <f>SUM(U1515:U1518)</f>
        <v>1148374</v>
      </c>
      <c r="V1514" s="272">
        <f>SUM(V1515:V1518)</f>
        <v>1243201</v>
      </c>
      <c r="W1514" s="273">
        <f t="shared" si="1423"/>
        <v>297024</v>
      </c>
      <c r="X1514" s="273">
        <f t="shared" si="1423"/>
        <v>440856</v>
      </c>
      <c r="Y1514" s="273">
        <f t="shared" si="1423"/>
        <v>471064</v>
      </c>
      <c r="Z1514" s="273">
        <f t="shared" si="1423"/>
        <v>508616</v>
      </c>
      <c r="AA1514" s="272">
        <f>SUM(AA1515:AA1518)</f>
        <v>443576</v>
      </c>
      <c r="AB1514" s="272">
        <f>SUM(AB1515:AB1518)</f>
        <v>473686</v>
      </c>
      <c r="AC1514" s="272">
        <f>SUM(AC1515:AC1518)</f>
        <v>514455</v>
      </c>
      <c r="AD1514" s="272">
        <f>SUM(AD1515:AD1518)</f>
        <v>556847</v>
      </c>
      <c r="AE1514" s="273">
        <f t="shared" si="1423"/>
        <v>15685</v>
      </c>
      <c r="AF1514" s="273">
        <f t="shared" si="1423"/>
        <v>19393</v>
      </c>
      <c r="AG1514" s="273">
        <f t="shared" si="1423"/>
        <v>19488</v>
      </c>
      <c r="AH1514" s="273">
        <f t="shared" si="1423"/>
        <v>20368</v>
      </c>
      <c r="AI1514" s="272">
        <f t="shared" ref="AI1514:BC1514" si="1424">SUM(AI1515:AI1518)</f>
        <v>19452</v>
      </c>
      <c r="AJ1514" s="272">
        <f t="shared" si="1424"/>
        <v>19545</v>
      </c>
      <c r="AK1514" s="272">
        <f t="shared" si="1424"/>
        <v>20434</v>
      </c>
      <c r="AL1514" s="272">
        <f t="shared" si="1424"/>
        <v>21707</v>
      </c>
      <c r="AM1514" s="273">
        <f t="shared" si="1424"/>
        <v>420373</v>
      </c>
      <c r="AN1514" s="273">
        <f t="shared" si="1424"/>
        <v>624601</v>
      </c>
      <c r="AO1514" s="273">
        <f t="shared" si="1424"/>
        <v>669930</v>
      </c>
      <c r="AP1514" s="273">
        <f t="shared" si="1424"/>
        <v>725458</v>
      </c>
      <c r="AQ1514" s="272">
        <f t="shared" si="1424"/>
        <v>643884</v>
      </c>
      <c r="AR1514" s="272">
        <f t="shared" si="1424"/>
        <v>689971</v>
      </c>
      <c r="AS1514" s="272">
        <f t="shared" si="1424"/>
        <v>746587</v>
      </c>
      <c r="AT1514" s="272">
        <f t="shared" si="1424"/>
        <v>804007</v>
      </c>
      <c r="AU1514" s="273">
        <f t="shared" si="1424"/>
        <v>157894</v>
      </c>
      <c r="AV1514" s="273">
        <f t="shared" si="1424"/>
        <v>244593</v>
      </c>
      <c r="AW1514" s="273">
        <f t="shared" si="1424"/>
        <v>263374</v>
      </c>
      <c r="AX1514" s="273">
        <f t="shared" si="1424"/>
        <v>285756</v>
      </c>
      <c r="AY1514" s="272">
        <f t="shared" si="1424"/>
        <v>252684.61</v>
      </c>
      <c r="AZ1514" s="272">
        <f t="shared" si="1424"/>
        <v>273029.7</v>
      </c>
      <c r="BA1514" s="272">
        <f t="shared" si="1424"/>
        <v>295770.81</v>
      </c>
      <c r="BB1514" s="272">
        <f t="shared" si="1424"/>
        <v>317980.98</v>
      </c>
      <c r="BC1514" s="273">
        <f t="shared" si="1424"/>
        <v>254742</v>
      </c>
      <c r="BD1514" s="273">
        <f t="shared" si="1339"/>
        <v>359366.97252842999</v>
      </c>
      <c r="BE1514" s="273">
        <f t="shared" si="1339"/>
        <v>381829.480828</v>
      </c>
      <c r="BF1514" s="273">
        <f t="shared" si="1339"/>
        <v>415087.76485400001</v>
      </c>
      <c r="BG1514" s="272">
        <f t="shared" si="1339"/>
        <v>371120.39</v>
      </c>
      <c r="BH1514" s="272">
        <f t="shared" si="1339"/>
        <v>392705.3</v>
      </c>
      <c r="BI1514" s="272">
        <f t="shared" si="1339"/>
        <v>427608.19</v>
      </c>
      <c r="BJ1514" s="272">
        <f t="shared" si="1339"/>
        <v>469999.02</v>
      </c>
      <c r="BK1514" s="273">
        <f t="shared" ref="BK1514:CH1514" si="1425">SUM(BK1515:BK1518)</f>
        <v>7737</v>
      </c>
      <c r="BL1514" s="273">
        <f t="shared" si="1425"/>
        <v>20641.02747157</v>
      </c>
      <c r="BM1514" s="273">
        <f t="shared" si="1425"/>
        <v>24726.519172</v>
      </c>
      <c r="BN1514" s="273">
        <f t="shared" si="1425"/>
        <v>24614.235145999999</v>
      </c>
      <c r="BO1514" s="272">
        <f t="shared" si="1425"/>
        <v>20079</v>
      </c>
      <c r="BP1514" s="272">
        <f t="shared" si="1425"/>
        <v>24236</v>
      </c>
      <c r="BQ1514" s="272">
        <f t="shared" si="1425"/>
        <v>23208</v>
      </c>
      <c r="BR1514" s="272">
        <f t="shared" si="1425"/>
        <v>16027</v>
      </c>
      <c r="BS1514" s="273">
        <f t="shared" si="1425"/>
        <v>12997</v>
      </c>
      <c r="BT1514" s="273">
        <f t="shared" si="1425"/>
        <v>23083</v>
      </c>
      <c r="BU1514" s="273">
        <f t="shared" si="1425"/>
        <v>27887</v>
      </c>
      <c r="BV1514" s="273">
        <f t="shared" si="1425"/>
        <v>27822</v>
      </c>
      <c r="BW1514" s="272">
        <f t="shared" si="1425"/>
        <v>22721</v>
      </c>
      <c r="BX1514" s="272">
        <f t="shared" si="1425"/>
        <v>27396</v>
      </c>
      <c r="BY1514" s="272">
        <f t="shared" si="1425"/>
        <v>26416</v>
      </c>
      <c r="BZ1514" s="272">
        <f t="shared" si="1425"/>
        <v>18931</v>
      </c>
      <c r="CA1514" s="273">
        <f t="shared" si="1425"/>
        <v>5260</v>
      </c>
      <c r="CB1514" s="273">
        <f t="shared" si="1425"/>
        <v>2441.9725284300002</v>
      </c>
      <c r="CC1514" s="273">
        <f t="shared" si="1425"/>
        <v>3160.4808279999997</v>
      </c>
      <c r="CD1514" s="273">
        <f t="shared" si="1425"/>
        <v>3207.7648539999996</v>
      </c>
      <c r="CE1514" s="272">
        <f t="shared" si="1425"/>
        <v>2642</v>
      </c>
      <c r="CF1514" s="272">
        <f t="shared" si="1425"/>
        <v>3160</v>
      </c>
      <c r="CG1514" s="272">
        <f t="shared" si="1425"/>
        <v>3208</v>
      </c>
      <c r="CH1514" s="272">
        <f t="shared" si="1425"/>
        <v>2904</v>
      </c>
      <c r="CI1514" s="648"/>
      <c r="CJ1514" s="273">
        <f t="shared" ref="CJ1514:DW1514" si="1426">SUM(CJ1515:CJ1518)</f>
        <v>254736</v>
      </c>
      <c r="CK1514" s="273">
        <f t="shared" si="1426"/>
        <v>378749</v>
      </c>
      <c r="CL1514" s="273">
        <f t="shared" si="1426"/>
        <v>404788</v>
      </c>
      <c r="CM1514" s="273">
        <f t="shared" si="1426"/>
        <v>432196</v>
      </c>
      <c r="CN1514" s="272">
        <f t="shared" si="1426"/>
        <v>371120.39</v>
      </c>
      <c r="CO1514" s="272">
        <f t="shared" si="1426"/>
        <v>396599.52277651825</v>
      </c>
      <c r="CP1514" s="272">
        <f t="shared" si="1426"/>
        <v>428663.69217883918</v>
      </c>
      <c r="CQ1514" s="272">
        <f t="shared" si="1426"/>
        <v>462967.94456850819</v>
      </c>
      <c r="CR1514" s="273">
        <f t="shared" si="1426"/>
        <v>147820</v>
      </c>
      <c r="CS1514" s="273">
        <f t="shared" si="1426"/>
        <v>212074</v>
      </c>
      <c r="CT1514" s="273">
        <f t="shared" si="1426"/>
        <v>226555</v>
      </c>
      <c r="CU1514" s="273">
        <f t="shared" si="1426"/>
        <v>245435</v>
      </c>
      <c r="CV1514" s="272">
        <f t="shared" si="1426"/>
        <v>203142.39</v>
      </c>
      <c r="CW1514" s="272">
        <f t="shared" si="1426"/>
        <v>216634.52277651825</v>
      </c>
      <c r="CX1514" s="272">
        <f t="shared" si="1426"/>
        <v>236236.69217883918</v>
      </c>
      <c r="CY1514" s="272">
        <f t="shared" si="1426"/>
        <v>256060.94456850816</v>
      </c>
      <c r="CZ1514" s="273">
        <f t="shared" si="1426"/>
        <v>45902</v>
      </c>
      <c r="DA1514" s="273">
        <f t="shared" si="1426"/>
        <v>68057</v>
      </c>
      <c r="DB1514" s="273">
        <f t="shared" si="1426"/>
        <v>72415</v>
      </c>
      <c r="DC1514" s="273">
        <f t="shared" si="1426"/>
        <v>73934</v>
      </c>
      <c r="DD1514" s="272">
        <f t="shared" si="1426"/>
        <v>67976</v>
      </c>
      <c r="DE1514" s="272">
        <f t="shared" si="1426"/>
        <v>71978</v>
      </c>
      <c r="DF1514" s="272">
        <f t="shared" si="1426"/>
        <v>73556</v>
      </c>
      <c r="DG1514" s="272">
        <f t="shared" si="1426"/>
        <v>79841</v>
      </c>
      <c r="DH1514" s="273">
        <f t="shared" si="1426"/>
        <v>61014</v>
      </c>
      <c r="DI1514" s="273">
        <f t="shared" si="1426"/>
        <v>98618</v>
      </c>
      <c r="DJ1514" s="273">
        <f t="shared" si="1426"/>
        <v>105818</v>
      </c>
      <c r="DK1514" s="273">
        <f t="shared" si="1426"/>
        <v>112827</v>
      </c>
      <c r="DL1514" s="272">
        <f t="shared" si="1426"/>
        <v>100002</v>
      </c>
      <c r="DM1514" s="272">
        <f t="shared" si="1426"/>
        <v>107987</v>
      </c>
      <c r="DN1514" s="272">
        <f t="shared" si="1426"/>
        <v>118871</v>
      </c>
      <c r="DO1514" s="272">
        <f t="shared" si="1426"/>
        <v>127066</v>
      </c>
      <c r="DP1514" s="273">
        <f t="shared" si="1426"/>
        <v>6</v>
      </c>
      <c r="DQ1514" s="273">
        <f t="shared" si="1426"/>
        <v>-19382.02747157</v>
      </c>
      <c r="DR1514" s="273">
        <f t="shared" si="1426"/>
        <v>-22958.519172</v>
      </c>
      <c r="DS1514" s="273">
        <f t="shared" si="1426"/>
        <v>-17108.235145999999</v>
      </c>
      <c r="DT1514" s="272">
        <f t="shared" si="1426"/>
        <v>0</v>
      </c>
      <c r="DU1514" s="272">
        <f t="shared" si="1426"/>
        <v>-3894.2227765182397</v>
      </c>
      <c r="DV1514" s="272">
        <f t="shared" si="1426"/>
        <v>-1055.5021788392066</v>
      </c>
      <c r="DW1514" s="272">
        <f t="shared" si="1426"/>
        <v>7031.075431491834</v>
      </c>
      <c r="DX1514" s="610">
        <f t="shared" si="1333"/>
        <v>0.45482929966541358</v>
      </c>
      <c r="DY1514" s="610">
        <f t="shared" si="1333"/>
        <v>0.45552245653299278</v>
      </c>
      <c r="DZ1514" s="610">
        <f t="shared" si="1333"/>
        <v>0.45420832891400142</v>
      </c>
      <c r="EA1514" s="610">
        <f t="shared" si="1333"/>
        <v>0.45260399286321307</v>
      </c>
      <c r="EB1514" s="611">
        <f t="shared" si="1333"/>
        <v>0.44911038730273156</v>
      </c>
      <c r="EC1514" s="611">
        <f t="shared" si="1333"/>
        <v>0.44795543955212591</v>
      </c>
      <c r="ED1514" s="611">
        <f t="shared" si="1333"/>
        <v>0.44798558657719523</v>
      </c>
      <c r="EE1514" s="611">
        <f t="shared" si="1333"/>
        <v>0.44791389324815539</v>
      </c>
      <c r="EG1514" s="273">
        <f t="shared" ref="EG1514:EM1514" si="1427">SUM(EG1515:EG1518)</f>
        <v>705880</v>
      </c>
      <c r="EH1514" s="273">
        <f t="shared" si="1427"/>
        <v>315566</v>
      </c>
      <c r="EI1514" s="273">
        <f t="shared" si="1427"/>
        <v>390325</v>
      </c>
      <c r="EJ1514" s="273">
        <f t="shared" si="1427"/>
        <v>100209</v>
      </c>
      <c r="EK1514" s="273">
        <f t="shared" si="1427"/>
        <v>439072</v>
      </c>
      <c r="EL1514" s="273">
        <f t="shared" si="1427"/>
        <v>2216585</v>
      </c>
      <c r="EM1514" s="273">
        <f t="shared" si="1427"/>
        <v>1893172</v>
      </c>
      <c r="EN1514" s="612">
        <f t="shared" si="1275"/>
        <v>0.44705332351107835</v>
      </c>
      <c r="EO1514" s="273">
        <f t="shared" si="1276"/>
        <v>25.673221033753922</v>
      </c>
      <c r="EP1514" s="612">
        <f t="shared" si="1277"/>
        <v>0.62202074006913355</v>
      </c>
      <c r="EQ1514" s="273">
        <f t="shared" si="1278"/>
        <v>198084.89184939896</v>
      </c>
      <c r="ER1514" s="273">
        <f t="shared" si="1279"/>
        <v>4410.9832598411549</v>
      </c>
      <c r="ES1514" s="555"/>
      <c r="ET1514" s="272">
        <f t="shared" ref="ET1514:EZ1514" si="1428">SUM(ET1515:ET1518)</f>
        <v>964439</v>
      </c>
      <c r="EU1514" s="272">
        <f t="shared" si="1428"/>
        <v>446269</v>
      </c>
      <c r="EV1514" s="272">
        <f t="shared" si="1428"/>
        <v>518182</v>
      </c>
      <c r="EW1514" s="272">
        <f t="shared" si="1428"/>
        <v>161146</v>
      </c>
      <c r="EX1514" s="272">
        <f t="shared" si="1428"/>
        <v>903955</v>
      </c>
      <c r="EY1514" s="272">
        <f t="shared" si="1428"/>
        <v>4792083</v>
      </c>
      <c r="EZ1514" s="272">
        <f t="shared" si="1428"/>
        <v>4013378</v>
      </c>
      <c r="FA1514" s="613">
        <f t="shared" si="1369"/>
        <v>0.46272392551524771</v>
      </c>
      <c r="FB1514" s="614">
        <f t="shared" si="1370"/>
        <v>31.098339965494748</v>
      </c>
      <c r="FC1514" s="613">
        <f t="shared" si="1371"/>
        <v>0.93728582108355218</v>
      </c>
      <c r="FD1514" s="272">
        <f t="shared" si="1372"/>
        <v>188635.08833215118</v>
      </c>
      <c r="FE1514" s="272">
        <f t="shared" si="1373"/>
        <v>3346.0175775452335</v>
      </c>
      <c r="FF1514" s="272">
        <f>SUM(FF1515:FF1518)</f>
        <v>642255</v>
      </c>
      <c r="FG1514" s="614">
        <f t="shared" si="1303"/>
        <v>39.520439700741917</v>
      </c>
      <c r="FH1514" s="272">
        <f>SUM(FH1515:FH1518)</f>
        <v>253822</v>
      </c>
      <c r="FI1514" s="272">
        <f>SUM(FI1515:FI1518)</f>
        <v>642281</v>
      </c>
      <c r="FJ1514" s="272">
        <f>SUM(FJ1515:FJ1518)</f>
        <v>4766</v>
      </c>
      <c r="FK1514" s="272">
        <f t="shared" si="1374"/>
        <v>383693</v>
      </c>
      <c r="FL1514" s="272">
        <f>SUM(FL1515:FL1518)</f>
        <v>99080</v>
      </c>
      <c r="FM1514" s="272">
        <f t="shared" si="1375"/>
        <v>279847</v>
      </c>
      <c r="FN1514" s="553"/>
      <c r="FO1514" s="553"/>
      <c r="FP1514" s="553"/>
    </row>
    <row r="1515" spans="1:181">
      <c r="F1515" s="567">
        <v>5.0999999999999996</v>
      </c>
      <c r="G1515" s="371" t="s">
        <v>3031</v>
      </c>
      <c r="O1515" s="226">
        <f t="shared" ref="O1515:BC1515" si="1429">O1448+O1452</f>
        <v>239276</v>
      </c>
      <c r="P1515" s="226">
        <f t="shared" si="1429"/>
        <v>381057</v>
      </c>
      <c r="Q1515" s="226">
        <f t="shared" si="1429"/>
        <v>411894</v>
      </c>
      <c r="R1515" s="226">
        <f t="shared" si="1429"/>
        <v>453614</v>
      </c>
      <c r="S1515" s="227">
        <f>S1448+S1452</f>
        <v>387746</v>
      </c>
      <c r="T1515" s="227">
        <f>T1448+T1452</f>
        <v>419067</v>
      </c>
      <c r="U1515" s="227">
        <f>U1448+U1452</f>
        <v>461498</v>
      </c>
      <c r="V1515" s="227">
        <f>V1448+V1452</f>
        <v>504183</v>
      </c>
      <c r="W1515" s="226">
        <f t="shared" si="1429"/>
        <v>104635</v>
      </c>
      <c r="X1515" s="226">
        <f t="shared" si="1429"/>
        <v>164100</v>
      </c>
      <c r="Y1515" s="226">
        <f t="shared" si="1429"/>
        <v>176811</v>
      </c>
      <c r="Z1515" s="226">
        <f t="shared" si="1429"/>
        <v>194121</v>
      </c>
      <c r="AA1515" s="227">
        <f>AA1448+AA1452</f>
        <v>167508</v>
      </c>
      <c r="AB1515" s="227">
        <f>AB1448+AB1452</f>
        <v>180753</v>
      </c>
      <c r="AC1515" s="227">
        <f>AC1448+AC1452</f>
        <v>198595</v>
      </c>
      <c r="AD1515" s="227">
        <f>AD1448+AD1452</f>
        <v>216867</v>
      </c>
      <c r="AE1515" s="226">
        <f t="shared" si="1429"/>
        <v>3216</v>
      </c>
      <c r="AF1515" s="226">
        <f t="shared" si="1429"/>
        <v>3915</v>
      </c>
      <c r="AG1515" s="226">
        <f t="shared" si="1429"/>
        <v>3875</v>
      </c>
      <c r="AH1515" s="226">
        <f t="shared" si="1429"/>
        <v>4066</v>
      </c>
      <c r="AI1515" s="227">
        <f t="shared" si="1429"/>
        <v>3932</v>
      </c>
      <c r="AJ1515" s="227">
        <f t="shared" si="1429"/>
        <v>3892</v>
      </c>
      <c r="AK1515" s="227">
        <f t="shared" si="1429"/>
        <v>4087</v>
      </c>
      <c r="AL1515" s="227">
        <f t="shared" si="1429"/>
        <v>4382</v>
      </c>
      <c r="AM1515" s="226">
        <f t="shared" si="1429"/>
        <v>134628</v>
      </c>
      <c r="AN1515" s="226">
        <f t="shared" si="1429"/>
        <v>216962</v>
      </c>
      <c r="AO1515" s="226">
        <f t="shared" si="1429"/>
        <v>235085</v>
      </c>
      <c r="AP1515" s="226">
        <f t="shared" si="1429"/>
        <v>259498</v>
      </c>
      <c r="AQ1515" s="227">
        <f t="shared" si="1429"/>
        <v>220243</v>
      </c>
      <c r="AR1515" s="227">
        <f t="shared" si="1429"/>
        <v>238303</v>
      </c>
      <c r="AS1515" s="227">
        <f t="shared" si="1429"/>
        <v>262904</v>
      </c>
      <c r="AT1515" s="227">
        <f t="shared" si="1429"/>
        <v>287310</v>
      </c>
      <c r="AU1515" s="226">
        <f t="shared" si="1429"/>
        <v>37872</v>
      </c>
      <c r="AV1515" s="226">
        <f t="shared" si="1429"/>
        <v>64539</v>
      </c>
      <c r="AW1515" s="226">
        <f t="shared" si="1429"/>
        <v>71337</v>
      </c>
      <c r="AX1515" s="226">
        <f t="shared" si="1429"/>
        <v>79914</v>
      </c>
      <c r="AY1515" s="227">
        <f t="shared" si="1429"/>
        <v>66905</v>
      </c>
      <c r="AZ1515" s="227">
        <f t="shared" si="1429"/>
        <v>73785</v>
      </c>
      <c r="BA1515" s="227">
        <f t="shared" si="1429"/>
        <v>82461</v>
      </c>
      <c r="BB1515" s="227">
        <f t="shared" si="1429"/>
        <v>91709</v>
      </c>
      <c r="BC1515" s="226">
        <f t="shared" si="1429"/>
        <v>95665</v>
      </c>
      <c r="BD1515" s="226">
        <f t="shared" si="1339"/>
        <v>147259</v>
      </c>
      <c r="BE1515" s="226">
        <f t="shared" si="1339"/>
        <v>156099</v>
      </c>
      <c r="BF1515" s="226">
        <f t="shared" si="1339"/>
        <v>172076</v>
      </c>
      <c r="BG1515" s="227">
        <f t="shared" si="1339"/>
        <v>147561</v>
      </c>
      <c r="BH1515" s="227">
        <f t="shared" si="1339"/>
        <v>155889</v>
      </c>
      <c r="BI1515" s="227">
        <f t="shared" si="1339"/>
        <v>172175</v>
      </c>
      <c r="BJ1515" s="227">
        <f t="shared" si="1339"/>
        <v>191375</v>
      </c>
      <c r="BK1515" s="226">
        <f t="shared" ref="BK1515:CH1515" si="1430">BK1448+BK1452</f>
        <v>1091</v>
      </c>
      <c r="BL1515" s="226">
        <f t="shared" si="1430"/>
        <v>5164</v>
      </c>
      <c r="BM1515" s="226">
        <f t="shared" si="1430"/>
        <v>7649</v>
      </c>
      <c r="BN1515" s="226">
        <f t="shared" si="1430"/>
        <v>7508</v>
      </c>
      <c r="BO1515" s="227">
        <f t="shared" si="1430"/>
        <v>5777</v>
      </c>
      <c r="BP1515" s="227">
        <f t="shared" si="1430"/>
        <v>8629</v>
      </c>
      <c r="BQ1515" s="227">
        <f t="shared" si="1430"/>
        <v>8268</v>
      </c>
      <c r="BR1515" s="227">
        <f t="shared" si="1430"/>
        <v>4226</v>
      </c>
      <c r="BS1515" s="226">
        <f t="shared" si="1430"/>
        <v>1343</v>
      </c>
      <c r="BT1515" s="226">
        <f t="shared" si="1430"/>
        <v>5164</v>
      </c>
      <c r="BU1515" s="226">
        <f t="shared" si="1430"/>
        <v>7649</v>
      </c>
      <c r="BV1515" s="226">
        <f t="shared" si="1430"/>
        <v>7508</v>
      </c>
      <c r="BW1515" s="227">
        <f t="shared" si="1430"/>
        <v>5777</v>
      </c>
      <c r="BX1515" s="227">
        <f t="shared" si="1430"/>
        <v>8629</v>
      </c>
      <c r="BY1515" s="227">
        <f t="shared" si="1430"/>
        <v>8268</v>
      </c>
      <c r="BZ1515" s="227">
        <f t="shared" si="1430"/>
        <v>4226</v>
      </c>
      <c r="CA1515" s="226">
        <f t="shared" si="1430"/>
        <v>252</v>
      </c>
      <c r="CB1515" s="226">
        <f t="shared" si="1430"/>
        <v>0</v>
      </c>
      <c r="CC1515" s="226">
        <f t="shared" si="1430"/>
        <v>0</v>
      </c>
      <c r="CD1515" s="226">
        <f t="shared" si="1430"/>
        <v>0</v>
      </c>
      <c r="CE1515" s="227">
        <f t="shared" si="1430"/>
        <v>0</v>
      </c>
      <c r="CF1515" s="227">
        <f t="shared" si="1430"/>
        <v>0</v>
      </c>
      <c r="CG1515" s="227">
        <f t="shared" si="1430"/>
        <v>0</v>
      </c>
      <c r="CH1515" s="227">
        <f t="shared" si="1430"/>
        <v>0</v>
      </c>
      <c r="CI1515" s="648"/>
      <c r="CJ1515" s="226">
        <f t="shared" ref="CJ1515:DW1515" si="1431">CJ1448+CJ1452</f>
        <v>95655</v>
      </c>
      <c r="CK1515" s="226">
        <f t="shared" si="1431"/>
        <v>152996</v>
      </c>
      <c r="CL1515" s="226">
        <f t="shared" si="1431"/>
        <v>164313</v>
      </c>
      <c r="CM1515" s="226">
        <f t="shared" si="1431"/>
        <v>176562</v>
      </c>
      <c r="CN1515" s="227">
        <f t="shared" si="1431"/>
        <v>147561</v>
      </c>
      <c r="CO1515" s="227">
        <f t="shared" si="1431"/>
        <v>158766.0178753919</v>
      </c>
      <c r="CP1515" s="227">
        <f t="shared" si="1431"/>
        <v>170954.52058054262</v>
      </c>
      <c r="CQ1515" s="227">
        <f t="shared" si="1431"/>
        <v>185649.98967855659</v>
      </c>
      <c r="CR1515" s="226">
        <f t="shared" si="1431"/>
        <v>58009</v>
      </c>
      <c r="CS1515" s="226">
        <f t="shared" si="1431"/>
        <v>92872</v>
      </c>
      <c r="CT1515" s="226">
        <f t="shared" si="1431"/>
        <v>100005</v>
      </c>
      <c r="CU1515" s="226">
        <f t="shared" si="1431"/>
        <v>110140</v>
      </c>
      <c r="CV1515" s="227">
        <f t="shared" si="1431"/>
        <v>89255</v>
      </c>
      <c r="CW1515" s="227">
        <f t="shared" si="1431"/>
        <v>95685.017875391903</v>
      </c>
      <c r="CX1515" s="227">
        <f t="shared" si="1431"/>
        <v>105883.52058054261</v>
      </c>
      <c r="CY1515" s="227">
        <f t="shared" si="1431"/>
        <v>115483.98967855661</v>
      </c>
      <c r="CZ1515" s="226">
        <f t="shared" si="1431"/>
        <v>31332</v>
      </c>
      <c r="DA1515" s="226">
        <f t="shared" si="1431"/>
        <v>50049</v>
      </c>
      <c r="DB1515" s="226">
        <f t="shared" si="1431"/>
        <v>53255</v>
      </c>
      <c r="DC1515" s="226">
        <f t="shared" si="1431"/>
        <v>54377</v>
      </c>
      <c r="DD1515" s="227">
        <f t="shared" si="1431"/>
        <v>48179</v>
      </c>
      <c r="DE1515" s="227">
        <f t="shared" si="1431"/>
        <v>51790</v>
      </c>
      <c r="DF1515" s="227">
        <f t="shared" si="1431"/>
        <v>52557</v>
      </c>
      <c r="DG1515" s="227">
        <f t="shared" si="1431"/>
        <v>56826</v>
      </c>
      <c r="DH1515" s="226">
        <f t="shared" si="1431"/>
        <v>6314</v>
      </c>
      <c r="DI1515" s="226">
        <f t="shared" si="1431"/>
        <v>10075</v>
      </c>
      <c r="DJ1515" s="226">
        <f t="shared" si="1431"/>
        <v>11053</v>
      </c>
      <c r="DK1515" s="226">
        <f t="shared" si="1431"/>
        <v>12045</v>
      </c>
      <c r="DL1515" s="227">
        <f t="shared" si="1431"/>
        <v>10127</v>
      </c>
      <c r="DM1515" s="227">
        <f t="shared" si="1431"/>
        <v>11291</v>
      </c>
      <c r="DN1515" s="227">
        <f t="shared" si="1431"/>
        <v>12514</v>
      </c>
      <c r="DO1515" s="227">
        <f t="shared" si="1431"/>
        <v>13340</v>
      </c>
      <c r="DP1515" s="226">
        <f t="shared" si="1431"/>
        <v>10</v>
      </c>
      <c r="DQ1515" s="226">
        <f t="shared" si="1431"/>
        <v>-5737</v>
      </c>
      <c r="DR1515" s="226">
        <f t="shared" si="1431"/>
        <v>-8214</v>
      </c>
      <c r="DS1515" s="226">
        <f t="shared" si="1431"/>
        <v>-4486</v>
      </c>
      <c r="DT1515" s="227">
        <f t="shared" si="1431"/>
        <v>0</v>
      </c>
      <c r="DU1515" s="227">
        <f t="shared" si="1431"/>
        <v>-2877.0178753918935</v>
      </c>
      <c r="DV1515" s="227">
        <f t="shared" si="1431"/>
        <v>1220.4794194573969</v>
      </c>
      <c r="DW1515" s="227">
        <f t="shared" si="1431"/>
        <v>5725.0103214433857</v>
      </c>
      <c r="DX1515" s="377">
        <f t="shared" si="1333"/>
        <v>0.43729835002256806</v>
      </c>
      <c r="DY1515" s="377">
        <f t="shared" si="1333"/>
        <v>0.43064423432714793</v>
      </c>
      <c r="DZ1515" s="377">
        <f t="shared" si="1333"/>
        <v>0.42926335416393541</v>
      </c>
      <c r="EA1515" s="377">
        <f t="shared" si="1333"/>
        <v>0.42794314108471077</v>
      </c>
      <c r="EB1515" s="378">
        <f t="shared" si="1333"/>
        <v>0.43200445652566372</v>
      </c>
      <c r="EC1515" s="378">
        <f t="shared" si="1333"/>
        <v>0.43132243770089268</v>
      </c>
      <c r="ED1515" s="378">
        <f t="shared" si="1333"/>
        <v>0.43032689199086455</v>
      </c>
      <c r="EE1515" s="378">
        <f t="shared" si="1333"/>
        <v>0.43013548651977557</v>
      </c>
      <c r="EG1515" s="226">
        <f t="shared" ref="EG1515:EM1515" si="1432">EG1448+EG1452</f>
        <v>248484</v>
      </c>
      <c r="EH1515" s="226">
        <f t="shared" si="1432"/>
        <v>103741</v>
      </c>
      <c r="EI1515" s="226">
        <f t="shared" si="1432"/>
        <v>144744</v>
      </c>
      <c r="EJ1515" s="226">
        <f t="shared" si="1432"/>
        <v>38554</v>
      </c>
      <c r="EK1515" s="226">
        <f t="shared" si="1432"/>
        <v>25965</v>
      </c>
      <c r="EL1515" s="226">
        <f t="shared" si="1432"/>
        <v>791390</v>
      </c>
      <c r="EM1515" s="226">
        <f t="shared" si="1432"/>
        <v>576806</v>
      </c>
      <c r="EN1515" s="379">
        <f t="shared" si="1275"/>
        <v>0.41749569388773522</v>
      </c>
      <c r="EO1515" s="226">
        <f t="shared" si="1276"/>
        <v>26.6359918200409</v>
      </c>
      <c r="EP1515" s="379">
        <f t="shared" si="1277"/>
        <v>0.10449364949051046</v>
      </c>
      <c r="EQ1515" s="226">
        <f t="shared" si="1278"/>
        <v>32809.360745018261</v>
      </c>
      <c r="ER1515" s="226">
        <f t="shared" si="1279"/>
        <v>5570.0414581910263</v>
      </c>
      <c r="ET1515" s="227">
        <f t="shared" ref="ET1515:EZ1515" si="1433">ET1448+ET1452</f>
        <v>386863</v>
      </c>
      <c r="EU1515" s="227">
        <f t="shared" si="1433"/>
        <v>166988</v>
      </c>
      <c r="EV1515" s="227">
        <f t="shared" si="1433"/>
        <v>219879</v>
      </c>
      <c r="EW1515" s="227">
        <f t="shared" si="1433"/>
        <v>69461</v>
      </c>
      <c r="EX1515" s="227">
        <f t="shared" si="1433"/>
        <v>134627</v>
      </c>
      <c r="EY1515" s="227">
        <f t="shared" si="1433"/>
        <v>2774968</v>
      </c>
      <c r="EZ1515" s="227">
        <f t="shared" si="1433"/>
        <v>2145135</v>
      </c>
      <c r="FA1515" s="380">
        <f t="shared" si="1369"/>
        <v>0.43164634508857141</v>
      </c>
      <c r="FB1515" s="228">
        <f t="shared" si="1370"/>
        <v>31.590556624325195</v>
      </c>
      <c r="FC1515" s="380">
        <f t="shared" si="1371"/>
        <v>0.34799657759982217</v>
      </c>
      <c r="FD1515" s="227">
        <f t="shared" si="1372"/>
        <v>48514.793684107346</v>
      </c>
      <c r="FE1515" s="227">
        <f t="shared" si="1373"/>
        <v>2698.3927196501231</v>
      </c>
      <c r="FF1515" s="227">
        <f>FF1448+FF1452</f>
        <v>220318</v>
      </c>
      <c r="FG1515" s="228">
        <f t="shared" si="1303"/>
        <v>31.195363066113529</v>
      </c>
      <c r="FH1515" s="227">
        <f>FH1448+FH1452</f>
        <v>68729</v>
      </c>
      <c r="FI1515" s="227">
        <f>FI1448+FI1452</f>
        <v>220318</v>
      </c>
      <c r="FJ1515" s="227">
        <f>FJ1448+FJ1452</f>
        <v>477</v>
      </c>
      <c r="FK1515" s="227">
        <f t="shared" si="1374"/>
        <v>151112</v>
      </c>
      <c r="FL1515" s="227">
        <f>FL1448+FL1452</f>
        <v>10069</v>
      </c>
      <c r="FM1515" s="227">
        <f t="shared" si="1375"/>
        <v>140566</v>
      </c>
      <c r="FN1515" s="553"/>
      <c r="FO1515" s="553"/>
      <c r="FP1515" s="553"/>
    </row>
    <row r="1516" spans="1:181">
      <c r="F1516" s="567">
        <v>5.2</v>
      </c>
      <c r="G1516" s="371" t="s">
        <v>3032</v>
      </c>
      <c r="O1516" s="226">
        <f t="shared" ref="O1516:BC1516" si="1434">O1455+O1463</f>
        <v>158201</v>
      </c>
      <c r="P1516" s="226">
        <f t="shared" si="1434"/>
        <v>225170</v>
      </c>
      <c r="Q1516" s="226">
        <f t="shared" si="1434"/>
        <v>242623</v>
      </c>
      <c r="R1516" s="226">
        <f t="shared" si="1434"/>
        <v>262374</v>
      </c>
      <c r="S1516" s="227">
        <f>S1455+S1463</f>
        <v>230357</v>
      </c>
      <c r="T1516" s="227">
        <f>T1455+T1463</f>
        <v>248381</v>
      </c>
      <c r="U1516" s="227">
        <f>U1455+U1463</f>
        <v>268890</v>
      </c>
      <c r="V1516" s="227">
        <f>V1455+V1463</f>
        <v>290480</v>
      </c>
      <c r="W1516" s="226">
        <f t="shared" si="1434"/>
        <v>89699</v>
      </c>
      <c r="X1516" s="226">
        <f t="shared" si="1434"/>
        <v>123042</v>
      </c>
      <c r="Y1516" s="226">
        <f t="shared" si="1434"/>
        <v>131936</v>
      </c>
      <c r="Z1516" s="226">
        <f t="shared" si="1434"/>
        <v>142076</v>
      </c>
      <c r="AA1516" s="227">
        <f>AA1455+AA1463</f>
        <v>125993</v>
      </c>
      <c r="AB1516" s="227">
        <f>AB1455+AB1463</f>
        <v>135418</v>
      </c>
      <c r="AC1516" s="227">
        <f>AC1455+AC1463</f>
        <v>146173</v>
      </c>
      <c r="AD1516" s="227">
        <f>AD1455+AD1463</f>
        <v>157377</v>
      </c>
      <c r="AE1516" s="226">
        <f t="shared" si="1434"/>
        <v>1527</v>
      </c>
      <c r="AF1516" s="226">
        <f t="shared" si="1434"/>
        <v>1687</v>
      </c>
      <c r="AG1516" s="226">
        <f t="shared" si="1434"/>
        <v>1638</v>
      </c>
      <c r="AH1516" s="226">
        <f t="shared" si="1434"/>
        <v>1747</v>
      </c>
      <c r="AI1516" s="227">
        <f t="shared" si="1434"/>
        <v>1705</v>
      </c>
      <c r="AJ1516" s="227">
        <f t="shared" si="1434"/>
        <v>1656</v>
      </c>
      <c r="AK1516" s="227">
        <f t="shared" si="1434"/>
        <v>1763</v>
      </c>
      <c r="AL1516" s="227">
        <f t="shared" si="1434"/>
        <v>1833</v>
      </c>
      <c r="AM1516" s="226">
        <f t="shared" si="1434"/>
        <v>68510</v>
      </c>
      <c r="AN1516" s="226">
        <f t="shared" si="1434"/>
        <v>102131</v>
      </c>
      <c r="AO1516" s="226">
        <f t="shared" si="1434"/>
        <v>110683</v>
      </c>
      <c r="AP1516" s="226">
        <f t="shared" si="1434"/>
        <v>120299</v>
      </c>
      <c r="AQ1516" s="227">
        <f t="shared" si="1434"/>
        <v>104359</v>
      </c>
      <c r="AR1516" s="227">
        <f t="shared" si="1434"/>
        <v>112965</v>
      </c>
      <c r="AS1516" s="227">
        <f t="shared" si="1434"/>
        <v>122721</v>
      </c>
      <c r="AT1516" s="227">
        <f t="shared" si="1434"/>
        <v>133109</v>
      </c>
      <c r="AU1516" s="226">
        <f t="shared" si="1434"/>
        <v>20413</v>
      </c>
      <c r="AV1516" s="226">
        <f t="shared" si="1434"/>
        <v>29900</v>
      </c>
      <c r="AW1516" s="226">
        <f t="shared" si="1434"/>
        <v>32495</v>
      </c>
      <c r="AX1516" s="226">
        <f t="shared" si="1434"/>
        <v>35484</v>
      </c>
      <c r="AY1516" s="227">
        <f t="shared" si="1434"/>
        <v>31219</v>
      </c>
      <c r="AZ1516" s="227">
        <f t="shared" si="1434"/>
        <v>33874</v>
      </c>
      <c r="BA1516" s="227">
        <f t="shared" si="1434"/>
        <v>36953</v>
      </c>
      <c r="BB1516" s="227">
        <f t="shared" si="1434"/>
        <v>40227</v>
      </c>
      <c r="BC1516" s="226">
        <f t="shared" si="1434"/>
        <v>47933</v>
      </c>
      <c r="BD1516" s="226">
        <f t="shared" si="1339"/>
        <v>67440.79700453335</v>
      </c>
      <c r="BE1516" s="226">
        <f t="shared" si="1339"/>
        <v>73470.013305999993</v>
      </c>
      <c r="BF1516" s="226">
        <f t="shared" si="1339"/>
        <v>79591.329289999994</v>
      </c>
      <c r="BG1516" s="227">
        <f t="shared" si="1339"/>
        <v>68541</v>
      </c>
      <c r="BH1516" s="227">
        <f t="shared" si="1339"/>
        <v>74796</v>
      </c>
      <c r="BI1516" s="227">
        <f t="shared" si="1339"/>
        <v>81823</v>
      </c>
      <c r="BJ1516" s="227">
        <f t="shared" si="1339"/>
        <v>90039</v>
      </c>
      <c r="BK1516" s="226">
        <f t="shared" ref="BK1516:CH1516" si="1435">BK1455+BK1463</f>
        <v>164</v>
      </c>
      <c r="BL1516" s="226">
        <f t="shared" si="1435"/>
        <v>4790.2029954666486</v>
      </c>
      <c r="BM1516" s="226">
        <f t="shared" si="1435"/>
        <v>4717.9866940000002</v>
      </c>
      <c r="BN1516" s="226">
        <f t="shared" si="1435"/>
        <v>5223.6707100000003</v>
      </c>
      <c r="BO1516" s="227">
        <f t="shared" si="1435"/>
        <v>4599</v>
      </c>
      <c r="BP1516" s="227">
        <f t="shared" si="1435"/>
        <v>4295</v>
      </c>
      <c r="BQ1516" s="227">
        <f t="shared" si="1435"/>
        <v>3945</v>
      </c>
      <c r="BR1516" s="227">
        <f t="shared" si="1435"/>
        <v>2843</v>
      </c>
      <c r="BS1516" s="226">
        <f t="shared" si="1435"/>
        <v>3403</v>
      </c>
      <c r="BT1516" s="226">
        <f t="shared" si="1435"/>
        <v>5229</v>
      </c>
      <c r="BU1516" s="226">
        <f t="shared" si="1435"/>
        <v>5516</v>
      </c>
      <c r="BV1516" s="226">
        <f t="shared" si="1435"/>
        <v>5912</v>
      </c>
      <c r="BW1516" s="227">
        <f t="shared" si="1435"/>
        <v>5074</v>
      </c>
      <c r="BX1516" s="227">
        <f t="shared" si="1435"/>
        <v>5093</v>
      </c>
      <c r="BY1516" s="227">
        <f t="shared" si="1435"/>
        <v>4634</v>
      </c>
      <c r="BZ1516" s="227">
        <f t="shared" si="1435"/>
        <v>3549</v>
      </c>
      <c r="CA1516" s="226">
        <f t="shared" si="1435"/>
        <v>3239</v>
      </c>
      <c r="CB1516" s="226">
        <f t="shared" si="1435"/>
        <v>438.79700453335175</v>
      </c>
      <c r="CC1516" s="226">
        <f t="shared" si="1435"/>
        <v>798.01330599999994</v>
      </c>
      <c r="CD1516" s="226">
        <f t="shared" si="1435"/>
        <v>688.32929000000001</v>
      </c>
      <c r="CE1516" s="227">
        <f t="shared" si="1435"/>
        <v>475</v>
      </c>
      <c r="CF1516" s="227">
        <f t="shared" si="1435"/>
        <v>798</v>
      </c>
      <c r="CG1516" s="227">
        <f t="shared" si="1435"/>
        <v>689</v>
      </c>
      <c r="CH1516" s="227">
        <f t="shared" si="1435"/>
        <v>706</v>
      </c>
      <c r="CI1516" s="648"/>
      <c r="CJ1516" s="226">
        <f t="shared" ref="CJ1516:DW1516" si="1436">CJ1455+CJ1463</f>
        <v>47941</v>
      </c>
      <c r="CK1516" s="226">
        <f t="shared" si="1436"/>
        <v>72590</v>
      </c>
      <c r="CL1516" s="226">
        <f t="shared" si="1436"/>
        <v>77722</v>
      </c>
      <c r="CM1516" s="226">
        <f t="shared" si="1436"/>
        <v>83154</v>
      </c>
      <c r="CN1516" s="227">
        <f t="shared" si="1436"/>
        <v>68541</v>
      </c>
      <c r="CO1516" s="227">
        <f t="shared" si="1436"/>
        <v>74415.158575910114</v>
      </c>
      <c r="CP1516" s="227">
        <f t="shared" si="1436"/>
        <v>81699.257165398943</v>
      </c>
      <c r="CQ1516" s="227">
        <f t="shared" si="1436"/>
        <v>87669.50752788785</v>
      </c>
      <c r="CR1516" s="226">
        <f t="shared" si="1436"/>
        <v>24639</v>
      </c>
      <c r="CS1516" s="226">
        <f t="shared" si="1436"/>
        <v>37301</v>
      </c>
      <c r="CT1516" s="226">
        <f t="shared" si="1436"/>
        <v>40619</v>
      </c>
      <c r="CU1516" s="226">
        <f t="shared" si="1436"/>
        <v>44325</v>
      </c>
      <c r="CV1516" s="227">
        <f t="shared" si="1436"/>
        <v>34164</v>
      </c>
      <c r="CW1516" s="227">
        <f t="shared" si="1436"/>
        <v>37253.158575910107</v>
      </c>
      <c r="CX1516" s="227">
        <f t="shared" si="1436"/>
        <v>40720.257165398936</v>
      </c>
      <c r="CY1516" s="227">
        <f t="shared" si="1436"/>
        <v>44354.507527887858</v>
      </c>
      <c r="CZ1516" s="226">
        <f t="shared" si="1436"/>
        <v>1940</v>
      </c>
      <c r="DA1516" s="226">
        <f t="shared" si="1436"/>
        <v>2796</v>
      </c>
      <c r="DB1516" s="226">
        <f t="shared" si="1436"/>
        <v>2972</v>
      </c>
      <c r="DC1516" s="226">
        <f t="shared" si="1436"/>
        <v>3036</v>
      </c>
      <c r="DD1516" s="227">
        <f t="shared" si="1436"/>
        <v>1935</v>
      </c>
      <c r="DE1516" s="227">
        <f t="shared" si="1436"/>
        <v>1946</v>
      </c>
      <c r="DF1516" s="227">
        <f t="shared" si="1436"/>
        <v>2076</v>
      </c>
      <c r="DG1516" s="227">
        <f t="shared" si="1436"/>
        <v>2413</v>
      </c>
      <c r="DH1516" s="226">
        <f t="shared" si="1436"/>
        <v>21362</v>
      </c>
      <c r="DI1516" s="226">
        <f t="shared" si="1436"/>
        <v>32493</v>
      </c>
      <c r="DJ1516" s="226">
        <f t="shared" si="1436"/>
        <v>34131</v>
      </c>
      <c r="DK1516" s="226">
        <f t="shared" si="1436"/>
        <v>35793</v>
      </c>
      <c r="DL1516" s="227">
        <f t="shared" si="1436"/>
        <v>32442</v>
      </c>
      <c r="DM1516" s="227">
        <f t="shared" si="1436"/>
        <v>35216</v>
      </c>
      <c r="DN1516" s="227">
        <f t="shared" si="1436"/>
        <v>38903</v>
      </c>
      <c r="DO1516" s="227">
        <f t="shared" si="1436"/>
        <v>40902</v>
      </c>
      <c r="DP1516" s="226">
        <f t="shared" si="1436"/>
        <v>-8</v>
      </c>
      <c r="DQ1516" s="226">
        <f t="shared" si="1436"/>
        <v>-5149.2029954666468</v>
      </c>
      <c r="DR1516" s="226">
        <f t="shared" si="1436"/>
        <v>-4251.9866939999993</v>
      </c>
      <c r="DS1516" s="226">
        <f t="shared" si="1436"/>
        <v>-3562.6707099999985</v>
      </c>
      <c r="DT1516" s="227">
        <f t="shared" si="1436"/>
        <v>0</v>
      </c>
      <c r="DU1516" s="227">
        <f t="shared" si="1436"/>
        <v>380.8414240898893</v>
      </c>
      <c r="DV1516" s="227">
        <f t="shared" si="1436"/>
        <v>123.74283460106165</v>
      </c>
      <c r="DW1516" s="227">
        <f t="shared" si="1436"/>
        <v>2369.4924721121442</v>
      </c>
      <c r="DX1516" s="377">
        <f t="shared" si="1333"/>
        <v>0.56699388752283486</v>
      </c>
      <c r="DY1516" s="377">
        <f t="shared" si="1333"/>
        <v>0.54644046720255812</v>
      </c>
      <c r="DZ1516" s="377">
        <f t="shared" si="1333"/>
        <v>0.54379016004253511</v>
      </c>
      <c r="EA1516" s="377">
        <f t="shared" si="1333"/>
        <v>0.54150182563821114</v>
      </c>
      <c r="EB1516" s="378">
        <f t="shared" si="1333"/>
        <v>0.54694669578089661</v>
      </c>
      <c r="EC1516" s="378">
        <f t="shared" si="1333"/>
        <v>0.54520273289824905</v>
      </c>
      <c r="ED1516" s="378">
        <f t="shared" si="1333"/>
        <v>0.54361634869277398</v>
      </c>
      <c r="EE1516" s="378">
        <f t="shared" si="1333"/>
        <v>0.54178256678600933</v>
      </c>
      <c r="EG1516" s="226">
        <f t="shared" ref="EG1516:EM1516" si="1437">EG1455+EG1463</f>
        <v>158197</v>
      </c>
      <c r="EH1516" s="226">
        <f t="shared" si="1437"/>
        <v>84483</v>
      </c>
      <c r="EI1516" s="226">
        <f t="shared" si="1437"/>
        <v>73720</v>
      </c>
      <c r="EJ1516" s="226">
        <f t="shared" si="1437"/>
        <v>19116</v>
      </c>
      <c r="EK1516" s="226">
        <f t="shared" si="1437"/>
        <v>119567</v>
      </c>
      <c r="EL1516" s="226">
        <f t="shared" si="1437"/>
        <v>444089</v>
      </c>
      <c r="EM1516" s="226">
        <f t="shared" si="1437"/>
        <v>407471</v>
      </c>
      <c r="EN1516" s="379">
        <f t="shared" si="1275"/>
        <v>0.53403667579031211</v>
      </c>
      <c r="EO1516" s="226">
        <f t="shared" si="1276"/>
        <v>25.930548019533369</v>
      </c>
      <c r="EP1516" s="379">
        <f t="shared" si="1277"/>
        <v>0.75581079287217834</v>
      </c>
      <c r="EQ1516" s="226">
        <f t="shared" si="1278"/>
        <v>269241.07555017126</v>
      </c>
      <c r="ER1516" s="226">
        <f t="shared" si="1279"/>
        <v>3909.4806746983218</v>
      </c>
      <c r="ET1516" s="227">
        <f t="shared" ref="ET1516:EZ1516" si="1438">ET1455+ET1463</f>
        <v>233846</v>
      </c>
      <c r="EU1516" s="227">
        <f t="shared" si="1438"/>
        <v>127536</v>
      </c>
      <c r="EV1516" s="227">
        <f t="shared" si="1438"/>
        <v>106306</v>
      </c>
      <c r="EW1516" s="227">
        <f t="shared" si="1438"/>
        <v>32041</v>
      </c>
      <c r="EX1516" s="227">
        <f t="shared" si="1438"/>
        <v>251521</v>
      </c>
      <c r="EY1516" s="227">
        <f t="shared" si="1438"/>
        <v>614290</v>
      </c>
      <c r="EZ1516" s="227">
        <f t="shared" si="1438"/>
        <v>566126</v>
      </c>
      <c r="FA1516" s="380">
        <f t="shared" si="1369"/>
        <v>0.54538456933195356</v>
      </c>
      <c r="FB1516" s="228">
        <f t="shared" si="1370"/>
        <v>30.140349556939398</v>
      </c>
      <c r="FC1516" s="380">
        <f t="shared" si="1371"/>
        <v>1.075583931305218</v>
      </c>
      <c r="FD1516" s="227">
        <f t="shared" si="1372"/>
        <v>409449.93407022743</v>
      </c>
      <c r="FE1516" s="227">
        <f t="shared" si="1373"/>
        <v>4716.411776412554</v>
      </c>
      <c r="FF1516" s="227">
        <f>FF1455+FF1463</f>
        <v>104667</v>
      </c>
      <c r="FG1516" s="228">
        <f t="shared" si="1303"/>
        <v>30.967735771542127</v>
      </c>
      <c r="FH1516" s="227">
        <f>FH1455+FH1463</f>
        <v>32413</v>
      </c>
      <c r="FI1516" s="227">
        <f>FI1455+FI1463</f>
        <v>104667</v>
      </c>
      <c r="FJ1516" s="227">
        <f>FJ1455+FJ1463</f>
        <v>596</v>
      </c>
      <c r="FK1516" s="227">
        <f t="shared" si="1374"/>
        <v>71658</v>
      </c>
      <c r="FL1516" s="227">
        <f>FL1455+FL1463</f>
        <v>32493</v>
      </c>
      <c r="FM1516" s="227">
        <f t="shared" si="1375"/>
        <v>38569</v>
      </c>
      <c r="FN1516" s="553"/>
      <c r="FO1516" s="553"/>
      <c r="FP1516" s="553"/>
    </row>
    <row r="1517" spans="1:181">
      <c r="F1517" s="567">
        <v>5.3</v>
      </c>
      <c r="G1517" s="381" t="s">
        <v>3033</v>
      </c>
      <c r="O1517" s="226">
        <f t="shared" ref="O1517:BC1517" si="1439">O1467+O1470+O1473+O1474</f>
        <v>149120</v>
      </c>
      <c r="P1517" s="226">
        <f t="shared" si="1439"/>
        <v>205908</v>
      </c>
      <c r="Q1517" s="226">
        <f t="shared" si="1439"/>
        <v>217234</v>
      </c>
      <c r="R1517" s="226">
        <f t="shared" si="1439"/>
        <v>230802</v>
      </c>
      <c r="S1517" s="227">
        <f>S1467+S1470+S1473+S1474</f>
        <v>211661</v>
      </c>
      <c r="T1517" s="227">
        <f>T1467+T1470+T1473+T1474</f>
        <v>222274</v>
      </c>
      <c r="U1517" s="227">
        <f>U1467+U1470+U1473+U1474</f>
        <v>238720</v>
      </c>
      <c r="V1517" s="227">
        <f>V1467+V1470+V1473+V1474</f>
        <v>256544</v>
      </c>
      <c r="W1517" s="226">
        <f t="shared" si="1439"/>
        <v>55178</v>
      </c>
      <c r="X1517" s="226">
        <f t="shared" si="1439"/>
        <v>79725</v>
      </c>
      <c r="Y1517" s="226">
        <f t="shared" si="1439"/>
        <v>83773</v>
      </c>
      <c r="Z1517" s="226">
        <f t="shared" si="1439"/>
        <v>87770</v>
      </c>
      <c r="AA1517" s="227">
        <f>AA1467+AA1470+AA1473+AA1474</f>
        <v>81597</v>
      </c>
      <c r="AB1517" s="227">
        <f>AB1467+AB1470+AB1473+AB1474</f>
        <v>84735</v>
      </c>
      <c r="AC1517" s="227">
        <f>AC1467+AC1470+AC1473+AC1474</f>
        <v>91306</v>
      </c>
      <c r="AD1517" s="227">
        <f>AD1467+AD1470+AD1473+AD1474</f>
        <v>98454</v>
      </c>
      <c r="AE1517" s="226">
        <f t="shared" si="1439"/>
        <v>6552</v>
      </c>
      <c r="AF1517" s="226">
        <f t="shared" si="1439"/>
        <v>7946</v>
      </c>
      <c r="AG1517" s="226">
        <f t="shared" si="1439"/>
        <v>7899</v>
      </c>
      <c r="AH1517" s="226">
        <f t="shared" si="1439"/>
        <v>8043</v>
      </c>
      <c r="AI1517" s="227">
        <f t="shared" si="1439"/>
        <v>7960</v>
      </c>
      <c r="AJ1517" s="227">
        <f t="shared" si="1439"/>
        <v>7911</v>
      </c>
      <c r="AK1517" s="227">
        <f t="shared" si="1439"/>
        <v>8056</v>
      </c>
      <c r="AL1517" s="227">
        <f t="shared" si="1439"/>
        <v>8544</v>
      </c>
      <c r="AM1517" s="226">
        <f t="shared" si="1439"/>
        <v>93938</v>
      </c>
      <c r="AN1517" s="226">
        <f t="shared" si="1439"/>
        <v>126180</v>
      </c>
      <c r="AO1517" s="226">
        <f t="shared" si="1439"/>
        <v>133457</v>
      </c>
      <c r="AP1517" s="226">
        <f t="shared" si="1439"/>
        <v>143029</v>
      </c>
      <c r="AQ1517" s="227">
        <f t="shared" si="1439"/>
        <v>130067</v>
      </c>
      <c r="AR1517" s="227">
        <f t="shared" si="1439"/>
        <v>137537</v>
      </c>
      <c r="AS1517" s="227">
        <f t="shared" si="1439"/>
        <v>147420</v>
      </c>
      <c r="AT1517" s="227">
        <f t="shared" si="1439"/>
        <v>158073</v>
      </c>
      <c r="AU1517" s="226">
        <f t="shared" si="1439"/>
        <v>27454</v>
      </c>
      <c r="AV1517" s="226">
        <f t="shared" si="1439"/>
        <v>42458</v>
      </c>
      <c r="AW1517" s="226">
        <f t="shared" si="1439"/>
        <v>45184</v>
      </c>
      <c r="AX1517" s="226">
        <f t="shared" si="1439"/>
        <v>49038</v>
      </c>
      <c r="AY1517" s="227">
        <f t="shared" si="1439"/>
        <v>45085</v>
      </c>
      <c r="AZ1517" s="227">
        <f t="shared" si="1439"/>
        <v>47963</v>
      </c>
      <c r="BA1517" s="227">
        <f t="shared" si="1439"/>
        <v>52063</v>
      </c>
      <c r="BB1517" s="227">
        <f t="shared" si="1439"/>
        <v>56238</v>
      </c>
      <c r="BC1517" s="226">
        <f t="shared" si="1439"/>
        <v>63554</v>
      </c>
      <c r="BD1517" s="226">
        <f t="shared" si="1339"/>
        <v>77641.175523896643</v>
      </c>
      <c r="BE1517" s="226">
        <f t="shared" si="1339"/>
        <v>81314.467522000006</v>
      </c>
      <c r="BF1517" s="226">
        <f t="shared" si="1339"/>
        <v>87313.435563999999</v>
      </c>
      <c r="BG1517" s="227">
        <f t="shared" si="1339"/>
        <v>80666</v>
      </c>
      <c r="BH1517" s="227">
        <f t="shared" si="1339"/>
        <v>83998</v>
      </c>
      <c r="BI1517" s="227">
        <f t="shared" si="1339"/>
        <v>90030</v>
      </c>
      <c r="BJ1517" s="227">
        <f t="shared" si="1339"/>
        <v>98443</v>
      </c>
      <c r="BK1517" s="226">
        <f t="shared" ref="BK1517:CH1517" si="1440">BK1467+BK1470+BK1473+BK1474</f>
        <v>2930</v>
      </c>
      <c r="BL1517" s="226">
        <f t="shared" si="1440"/>
        <v>6080.8244761033511</v>
      </c>
      <c r="BM1517" s="226">
        <f t="shared" si="1440"/>
        <v>6958.5324780000001</v>
      </c>
      <c r="BN1517" s="226">
        <f t="shared" si="1440"/>
        <v>6677.5644360000006</v>
      </c>
      <c r="BO1517" s="227">
        <f t="shared" si="1440"/>
        <v>4316</v>
      </c>
      <c r="BP1517" s="227">
        <f t="shared" si="1440"/>
        <v>5576</v>
      </c>
      <c r="BQ1517" s="227">
        <f t="shared" si="1440"/>
        <v>5327</v>
      </c>
      <c r="BR1517" s="227">
        <f t="shared" si="1440"/>
        <v>3392</v>
      </c>
      <c r="BS1517" s="226">
        <f t="shared" si="1440"/>
        <v>4326</v>
      </c>
      <c r="BT1517" s="226">
        <f t="shared" si="1440"/>
        <v>8084</v>
      </c>
      <c r="BU1517" s="226">
        <f t="shared" si="1440"/>
        <v>9321</v>
      </c>
      <c r="BV1517" s="226">
        <f t="shared" si="1440"/>
        <v>9197</v>
      </c>
      <c r="BW1517" s="227">
        <f t="shared" si="1440"/>
        <v>6483</v>
      </c>
      <c r="BX1517" s="227">
        <f t="shared" si="1440"/>
        <v>7938</v>
      </c>
      <c r="BY1517" s="227">
        <f t="shared" si="1440"/>
        <v>7846</v>
      </c>
      <c r="BZ1517" s="227">
        <f t="shared" si="1440"/>
        <v>5590</v>
      </c>
      <c r="CA1517" s="226">
        <f t="shared" si="1440"/>
        <v>1396</v>
      </c>
      <c r="CB1517" s="226">
        <f t="shared" si="1440"/>
        <v>2003.1755238966484</v>
      </c>
      <c r="CC1517" s="226">
        <f t="shared" si="1440"/>
        <v>2362.4675219999999</v>
      </c>
      <c r="CD1517" s="226">
        <f t="shared" si="1440"/>
        <v>2519.4355639999994</v>
      </c>
      <c r="CE1517" s="227">
        <f t="shared" si="1440"/>
        <v>2167</v>
      </c>
      <c r="CF1517" s="227">
        <f t="shared" si="1440"/>
        <v>2362</v>
      </c>
      <c r="CG1517" s="227">
        <f t="shared" si="1440"/>
        <v>2519</v>
      </c>
      <c r="CH1517" s="227">
        <f t="shared" si="1440"/>
        <v>2198</v>
      </c>
      <c r="CI1517" s="648"/>
      <c r="CJ1517" s="226">
        <f t="shared" ref="CJ1517:DW1517" si="1441">CJ1467+CJ1470+CJ1473+CJ1474</f>
        <v>63551</v>
      </c>
      <c r="CK1517" s="226">
        <f t="shared" si="1441"/>
        <v>85159</v>
      </c>
      <c r="CL1517" s="226">
        <f t="shared" si="1441"/>
        <v>89665</v>
      </c>
      <c r="CM1517" s="226">
        <f t="shared" si="1441"/>
        <v>95267</v>
      </c>
      <c r="CN1517" s="227">
        <f t="shared" si="1441"/>
        <v>80666</v>
      </c>
      <c r="CO1517" s="227">
        <f t="shared" si="1441"/>
        <v>84864.45325742432</v>
      </c>
      <c r="CP1517" s="227">
        <f t="shared" si="1441"/>
        <v>91305.94750373438</v>
      </c>
      <c r="CQ1517" s="227">
        <f t="shared" si="1441"/>
        <v>98830.797292877323</v>
      </c>
      <c r="CR1517" s="226">
        <f t="shared" si="1441"/>
        <v>51561</v>
      </c>
      <c r="CS1517" s="226">
        <f t="shared" si="1441"/>
        <v>66269</v>
      </c>
      <c r="CT1517" s="226">
        <f t="shared" si="1441"/>
        <v>69201</v>
      </c>
      <c r="CU1517" s="226">
        <f t="shared" si="1441"/>
        <v>73564</v>
      </c>
      <c r="CV1517" s="227">
        <f t="shared" si="1441"/>
        <v>66584</v>
      </c>
      <c r="CW1517" s="227">
        <f t="shared" si="1441"/>
        <v>69660.45325742432</v>
      </c>
      <c r="CX1517" s="227">
        <f t="shared" si="1441"/>
        <v>74621.94750373438</v>
      </c>
      <c r="CY1517" s="227">
        <f t="shared" si="1441"/>
        <v>80145.797292877323</v>
      </c>
      <c r="CZ1517" s="226">
        <f t="shared" si="1441"/>
        <v>5992</v>
      </c>
      <c r="DA1517" s="226">
        <f t="shared" si="1441"/>
        <v>9920</v>
      </c>
      <c r="DB1517" s="226">
        <f t="shared" si="1441"/>
        <v>10559</v>
      </c>
      <c r="DC1517" s="226">
        <f t="shared" si="1441"/>
        <v>10773</v>
      </c>
      <c r="DD1517" s="227">
        <f t="shared" si="1441"/>
        <v>4963</v>
      </c>
      <c r="DE1517" s="227">
        <f t="shared" si="1441"/>
        <v>4809</v>
      </c>
      <c r="DF1517" s="227">
        <f t="shared" si="1441"/>
        <v>4877</v>
      </c>
      <c r="DG1517" s="227">
        <f t="shared" si="1441"/>
        <v>5711</v>
      </c>
      <c r="DH1517" s="226">
        <f t="shared" si="1441"/>
        <v>5998</v>
      </c>
      <c r="DI1517" s="226">
        <f t="shared" si="1441"/>
        <v>8970</v>
      </c>
      <c r="DJ1517" s="226">
        <f t="shared" si="1441"/>
        <v>9905</v>
      </c>
      <c r="DK1517" s="226">
        <f t="shared" si="1441"/>
        <v>10930</v>
      </c>
      <c r="DL1517" s="227">
        <f t="shared" si="1441"/>
        <v>9119</v>
      </c>
      <c r="DM1517" s="227">
        <f t="shared" si="1441"/>
        <v>10395</v>
      </c>
      <c r="DN1517" s="227">
        <f t="shared" si="1441"/>
        <v>11807</v>
      </c>
      <c r="DO1517" s="227">
        <f t="shared" si="1441"/>
        <v>12974</v>
      </c>
      <c r="DP1517" s="226">
        <f t="shared" si="1441"/>
        <v>3</v>
      </c>
      <c r="DQ1517" s="226">
        <f t="shared" si="1441"/>
        <v>-7517.8244761033511</v>
      </c>
      <c r="DR1517" s="226">
        <f t="shared" si="1441"/>
        <v>-8350.532478000001</v>
      </c>
      <c r="DS1517" s="226">
        <f t="shared" si="1441"/>
        <v>-7953.5644360000006</v>
      </c>
      <c r="DT1517" s="227">
        <f t="shared" si="1441"/>
        <v>0</v>
      </c>
      <c r="DU1517" s="227">
        <f t="shared" si="1441"/>
        <v>-866.45325742432317</v>
      </c>
      <c r="DV1517" s="227">
        <f t="shared" si="1441"/>
        <v>-1275.9475037343905</v>
      </c>
      <c r="DW1517" s="227">
        <f t="shared" si="1441"/>
        <v>-387.79729287732698</v>
      </c>
      <c r="DX1517" s="377">
        <f t="shared" si="1333"/>
        <v>0.3700241416309013</v>
      </c>
      <c r="DY1517" s="377">
        <f t="shared" si="1333"/>
        <v>0.38718748178798296</v>
      </c>
      <c r="DZ1517" s="377">
        <f t="shared" si="1333"/>
        <v>0.38563484537411269</v>
      </c>
      <c r="EA1517" s="377">
        <f t="shared" si="1333"/>
        <v>0.38028266652801967</v>
      </c>
      <c r="EB1517" s="378">
        <f t="shared" si="1333"/>
        <v>0.38550795848077823</v>
      </c>
      <c r="EC1517" s="378">
        <f t="shared" si="1333"/>
        <v>0.3812186760484807</v>
      </c>
      <c r="ED1517" s="378">
        <f t="shared" si="1333"/>
        <v>0.38248156836461128</v>
      </c>
      <c r="EE1517" s="378">
        <f t="shared" si="1333"/>
        <v>0.38377042534613948</v>
      </c>
      <c r="EG1517" s="226">
        <f t="shared" ref="EG1517:EM1517" si="1442">EG1467+EG1470+EG1473+EG1474</f>
        <v>203573</v>
      </c>
      <c r="EH1517" s="226">
        <f t="shared" si="1442"/>
        <v>69668</v>
      </c>
      <c r="EI1517" s="226">
        <f t="shared" si="1442"/>
        <v>133904</v>
      </c>
      <c r="EJ1517" s="226">
        <f t="shared" si="1442"/>
        <v>30889</v>
      </c>
      <c r="EK1517" s="226">
        <f t="shared" si="1442"/>
        <v>190359</v>
      </c>
      <c r="EL1517" s="226">
        <f t="shared" si="1442"/>
        <v>577921</v>
      </c>
      <c r="EM1517" s="226">
        <f t="shared" si="1442"/>
        <v>553287</v>
      </c>
      <c r="EN1517" s="379">
        <f t="shared" si="1275"/>
        <v>0.34222613018425824</v>
      </c>
      <c r="EO1517" s="226">
        <f t="shared" si="1276"/>
        <v>23.068018879197037</v>
      </c>
      <c r="EP1517" s="379">
        <f t="shared" si="1277"/>
        <v>0.93508962386957017</v>
      </c>
      <c r="EQ1517" s="226">
        <f t="shared" si="1278"/>
        <v>329385.85031518148</v>
      </c>
      <c r="ER1517" s="226">
        <f t="shared" si="1279"/>
        <v>4652.3473953541898</v>
      </c>
      <c r="ET1517" s="227">
        <f t="shared" ref="ET1517:EZ1517" si="1443">ET1467+ET1470+ET1473+ET1474</f>
        <v>217990</v>
      </c>
      <c r="EU1517" s="227">
        <f t="shared" si="1443"/>
        <v>88006</v>
      </c>
      <c r="EV1517" s="227">
        <f t="shared" si="1443"/>
        <v>129986</v>
      </c>
      <c r="EW1517" s="227">
        <f t="shared" si="1443"/>
        <v>40267</v>
      </c>
      <c r="EX1517" s="227">
        <f t="shared" si="1443"/>
        <v>345585</v>
      </c>
      <c r="EY1517" s="227">
        <f t="shared" si="1443"/>
        <v>884637</v>
      </c>
      <c r="EZ1517" s="227">
        <f t="shared" si="1443"/>
        <v>846529</v>
      </c>
      <c r="FA1517" s="380">
        <f t="shared" si="1369"/>
        <v>0.40371576677829257</v>
      </c>
      <c r="FB1517" s="228">
        <f t="shared" si="1370"/>
        <v>30.977951471696951</v>
      </c>
      <c r="FC1517" s="380">
        <f t="shared" si="1371"/>
        <v>1.5853250149089408</v>
      </c>
      <c r="FD1517" s="227">
        <f t="shared" si="1372"/>
        <v>390651.75885702274</v>
      </c>
      <c r="FE1517" s="227">
        <f t="shared" si="1373"/>
        <v>3963.931930664317</v>
      </c>
      <c r="FF1517" s="227">
        <f>FF1467+FF1470+FF1473+FF1474</f>
        <v>128083</v>
      </c>
      <c r="FG1517" s="228">
        <f t="shared" si="1303"/>
        <v>33.769508834115378</v>
      </c>
      <c r="FH1517" s="227">
        <f>FH1467+FH1470+FH1473+FH1474</f>
        <v>43253</v>
      </c>
      <c r="FI1517" s="227">
        <f>FI1467+FI1470+FI1473+FI1474</f>
        <v>128083</v>
      </c>
      <c r="FJ1517" s="227">
        <f>FJ1467+FJ1470+FJ1473+FJ1474</f>
        <v>2982</v>
      </c>
      <c r="FK1517" s="227">
        <f t="shared" si="1374"/>
        <v>81848</v>
      </c>
      <c r="FL1517" s="227">
        <f>FL1467+FL1470+FL1473+FL1474</f>
        <v>8978</v>
      </c>
      <c r="FM1517" s="227">
        <f t="shared" si="1375"/>
        <v>69888</v>
      </c>
      <c r="FN1517" s="553"/>
      <c r="FO1517" s="553"/>
      <c r="FP1517" s="553"/>
    </row>
    <row r="1518" spans="1:181">
      <c r="F1518" s="567">
        <v>5.4</v>
      </c>
      <c r="G1518" s="381" t="s">
        <v>3034</v>
      </c>
      <c r="O1518" s="226">
        <f t="shared" ref="O1518:BC1518" si="1444">O1477+O1478+O1482+O1493+O1494+O1445</f>
        <v>106448</v>
      </c>
      <c r="P1518" s="226">
        <f t="shared" si="1444"/>
        <v>155668</v>
      </c>
      <c r="Q1518" s="226">
        <f t="shared" si="1444"/>
        <v>165359</v>
      </c>
      <c r="R1518" s="226">
        <f t="shared" si="1444"/>
        <v>176965</v>
      </c>
      <c r="S1518" s="227">
        <f>S1477+S1478+S1482+S1493+S1494+S1445</f>
        <v>157913</v>
      </c>
      <c r="T1518" s="227">
        <f>T1477+T1478+T1482+T1493+T1494+T1445</f>
        <v>167718</v>
      </c>
      <c r="U1518" s="227">
        <f>U1477+U1478+U1482+U1493+U1494+U1445</f>
        <v>179266</v>
      </c>
      <c r="V1518" s="227">
        <f>V1477+V1478+V1482+V1493+V1494+V1445</f>
        <v>191994</v>
      </c>
      <c r="W1518" s="226">
        <f t="shared" si="1444"/>
        <v>47512</v>
      </c>
      <c r="X1518" s="226">
        <f t="shared" si="1444"/>
        <v>73989</v>
      </c>
      <c r="Y1518" s="226">
        <f t="shared" si="1444"/>
        <v>78544</v>
      </c>
      <c r="Z1518" s="226">
        <f t="shared" si="1444"/>
        <v>84649</v>
      </c>
      <c r="AA1518" s="227">
        <f>AA1477+AA1478+AA1482+AA1493+AA1494+AA1445</f>
        <v>68478</v>
      </c>
      <c r="AB1518" s="227">
        <f>AB1477+AB1478+AB1482+AB1493+AB1494+AB1445</f>
        <v>72780</v>
      </c>
      <c r="AC1518" s="227">
        <f>AC1477+AC1478+AC1482+AC1493+AC1494+AC1445</f>
        <v>78381</v>
      </c>
      <c r="AD1518" s="227">
        <f>AD1477+AD1478+AD1482+AD1493+AD1494+AD1445</f>
        <v>84149</v>
      </c>
      <c r="AE1518" s="226">
        <f t="shared" si="1444"/>
        <v>4390</v>
      </c>
      <c r="AF1518" s="226">
        <f t="shared" si="1444"/>
        <v>5845</v>
      </c>
      <c r="AG1518" s="226">
        <f t="shared" si="1444"/>
        <v>6076</v>
      </c>
      <c r="AH1518" s="226">
        <f t="shared" si="1444"/>
        <v>6512</v>
      </c>
      <c r="AI1518" s="227">
        <f t="shared" si="1444"/>
        <v>5855</v>
      </c>
      <c r="AJ1518" s="227">
        <f t="shared" si="1444"/>
        <v>6086</v>
      </c>
      <c r="AK1518" s="227">
        <f t="shared" si="1444"/>
        <v>6528</v>
      </c>
      <c r="AL1518" s="227">
        <f t="shared" si="1444"/>
        <v>6948</v>
      </c>
      <c r="AM1518" s="226">
        <f t="shared" si="1444"/>
        <v>123297</v>
      </c>
      <c r="AN1518" s="226">
        <f t="shared" si="1444"/>
        <v>179328</v>
      </c>
      <c r="AO1518" s="226">
        <f t="shared" si="1444"/>
        <v>190705</v>
      </c>
      <c r="AP1518" s="226">
        <f t="shared" si="1444"/>
        <v>202632</v>
      </c>
      <c r="AQ1518" s="227">
        <f t="shared" si="1444"/>
        <v>189215</v>
      </c>
      <c r="AR1518" s="227">
        <f t="shared" si="1444"/>
        <v>201166</v>
      </c>
      <c r="AS1518" s="227">
        <f t="shared" si="1444"/>
        <v>213542</v>
      </c>
      <c r="AT1518" s="227">
        <f t="shared" si="1444"/>
        <v>225515</v>
      </c>
      <c r="AU1518" s="226">
        <f t="shared" si="1444"/>
        <v>72155</v>
      </c>
      <c r="AV1518" s="226">
        <f t="shared" si="1444"/>
        <v>107696</v>
      </c>
      <c r="AW1518" s="226">
        <f t="shared" si="1444"/>
        <v>114358</v>
      </c>
      <c r="AX1518" s="226">
        <f t="shared" si="1444"/>
        <v>121320</v>
      </c>
      <c r="AY1518" s="227">
        <f t="shared" si="1444"/>
        <v>109475.61</v>
      </c>
      <c r="AZ1518" s="227">
        <f t="shared" si="1444"/>
        <v>117407.7</v>
      </c>
      <c r="BA1518" s="227">
        <f t="shared" si="1444"/>
        <v>124293.81</v>
      </c>
      <c r="BB1518" s="227">
        <f t="shared" si="1444"/>
        <v>129806.98</v>
      </c>
      <c r="BC1518" s="226">
        <f t="shared" si="1444"/>
        <v>47590</v>
      </c>
      <c r="BD1518" s="226">
        <f t="shared" si="1339"/>
        <v>67026</v>
      </c>
      <c r="BE1518" s="226">
        <f t="shared" si="1339"/>
        <v>70946</v>
      </c>
      <c r="BF1518" s="226">
        <f t="shared" si="1339"/>
        <v>76107</v>
      </c>
      <c r="BG1518" s="227">
        <f t="shared" si="1339"/>
        <v>74352.39</v>
      </c>
      <c r="BH1518" s="227">
        <f t="shared" si="1339"/>
        <v>78022.3</v>
      </c>
      <c r="BI1518" s="227">
        <f t="shared" si="1339"/>
        <v>83580.19</v>
      </c>
      <c r="BJ1518" s="227">
        <f t="shared" si="1339"/>
        <v>90142.02</v>
      </c>
      <c r="BK1518" s="226">
        <f t="shared" ref="BK1518:CH1518" si="1445">BK1477+BK1478+BK1482+BK1493+BK1494+BK1445</f>
        <v>3552</v>
      </c>
      <c r="BL1518" s="226">
        <f t="shared" si="1445"/>
        <v>4606</v>
      </c>
      <c r="BM1518" s="226">
        <f t="shared" si="1445"/>
        <v>5401</v>
      </c>
      <c r="BN1518" s="226">
        <f t="shared" si="1445"/>
        <v>5205</v>
      </c>
      <c r="BO1518" s="227">
        <f t="shared" si="1445"/>
        <v>5387</v>
      </c>
      <c r="BP1518" s="227">
        <f t="shared" si="1445"/>
        <v>5736</v>
      </c>
      <c r="BQ1518" s="227">
        <f t="shared" si="1445"/>
        <v>5668</v>
      </c>
      <c r="BR1518" s="227">
        <f t="shared" si="1445"/>
        <v>5566</v>
      </c>
      <c r="BS1518" s="226">
        <f t="shared" si="1445"/>
        <v>3925</v>
      </c>
      <c r="BT1518" s="226">
        <f t="shared" si="1445"/>
        <v>4606</v>
      </c>
      <c r="BU1518" s="226">
        <f t="shared" si="1445"/>
        <v>5401</v>
      </c>
      <c r="BV1518" s="226">
        <f t="shared" si="1445"/>
        <v>5205</v>
      </c>
      <c r="BW1518" s="227">
        <f t="shared" si="1445"/>
        <v>5387</v>
      </c>
      <c r="BX1518" s="227">
        <f t="shared" si="1445"/>
        <v>5736</v>
      </c>
      <c r="BY1518" s="227">
        <f t="shared" si="1445"/>
        <v>5668</v>
      </c>
      <c r="BZ1518" s="227">
        <f t="shared" si="1445"/>
        <v>5566</v>
      </c>
      <c r="CA1518" s="226">
        <f t="shared" si="1445"/>
        <v>373</v>
      </c>
      <c r="CB1518" s="226">
        <f t="shared" si="1445"/>
        <v>0</v>
      </c>
      <c r="CC1518" s="226">
        <f t="shared" si="1445"/>
        <v>0</v>
      </c>
      <c r="CD1518" s="226">
        <f t="shared" si="1445"/>
        <v>0</v>
      </c>
      <c r="CE1518" s="227">
        <f t="shared" si="1445"/>
        <v>0</v>
      </c>
      <c r="CF1518" s="227">
        <f t="shared" si="1445"/>
        <v>0</v>
      </c>
      <c r="CG1518" s="227">
        <f t="shared" si="1445"/>
        <v>0</v>
      </c>
      <c r="CH1518" s="227">
        <f t="shared" si="1445"/>
        <v>0</v>
      </c>
      <c r="CI1518" s="648"/>
      <c r="CJ1518" s="226">
        <f t="shared" ref="CJ1518:DW1518" si="1446">CJ1477+CJ1478+CJ1482+CJ1493+CJ1494+CJ1445</f>
        <v>47589</v>
      </c>
      <c r="CK1518" s="226">
        <f t="shared" si="1446"/>
        <v>68004</v>
      </c>
      <c r="CL1518" s="226">
        <f t="shared" si="1446"/>
        <v>73088</v>
      </c>
      <c r="CM1518" s="226">
        <f t="shared" si="1446"/>
        <v>77213</v>
      </c>
      <c r="CN1518" s="227">
        <f t="shared" si="1446"/>
        <v>74352.39</v>
      </c>
      <c r="CO1518" s="227">
        <f t="shared" si="1446"/>
        <v>78553.893067791912</v>
      </c>
      <c r="CP1518" s="227">
        <f t="shared" si="1446"/>
        <v>84703.966929163274</v>
      </c>
      <c r="CQ1518" s="227">
        <f t="shared" si="1446"/>
        <v>90817.650069186377</v>
      </c>
      <c r="CR1518" s="226">
        <f t="shared" si="1446"/>
        <v>13611</v>
      </c>
      <c r="CS1518" s="226">
        <f t="shared" si="1446"/>
        <v>15632</v>
      </c>
      <c r="CT1518" s="226">
        <f t="shared" si="1446"/>
        <v>16730</v>
      </c>
      <c r="CU1518" s="226">
        <f t="shared" si="1446"/>
        <v>17406</v>
      </c>
      <c r="CV1518" s="227">
        <f t="shared" si="1446"/>
        <v>13139.39</v>
      </c>
      <c r="CW1518" s="227">
        <f t="shared" si="1446"/>
        <v>14035.893067791912</v>
      </c>
      <c r="CX1518" s="227">
        <f t="shared" si="1446"/>
        <v>15010.966929163274</v>
      </c>
      <c r="CY1518" s="227">
        <f t="shared" si="1446"/>
        <v>16076.650069186366</v>
      </c>
      <c r="CZ1518" s="226">
        <f t="shared" si="1446"/>
        <v>6638</v>
      </c>
      <c r="DA1518" s="226">
        <f t="shared" si="1446"/>
        <v>5292</v>
      </c>
      <c r="DB1518" s="226">
        <f t="shared" si="1446"/>
        <v>5629</v>
      </c>
      <c r="DC1518" s="226">
        <f t="shared" si="1446"/>
        <v>5748</v>
      </c>
      <c r="DD1518" s="227">
        <f t="shared" si="1446"/>
        <v>12899</v>
      </c>
      <c r="DE1518" s="227">
        <f t="shared" si="1446"/>
        <v>13433</v>
      </c>
      <c r="DF1518" s="227">
        <f t="shared" si="1446"/>
        <v>14046</v>
      </c>
      <c r="DG1518" s="227">
        <f t="shared" si="1446"/>
        <v>14891</v>
      </c>
      <c r="DH1518" s="226">
        <f t="shared" si="1446"/>
        <v>27340</v>
      </c>
      <c r="DI1518" s="226">
        <f t="shared" si="1446"/>
        <v>47080</v>
      </c>
      <c r="DJ1518" s="226">
        <f t="shared" si="1446"/>
        <v>50729</v>
      </c>
      <c r="DK1518" s="226">
        <f t="shared" si="1446"/>
        <v>54059</v>
      </c>
      <c r="DL1518" s="227">
        <f t="shared" si="1446"/>
        <v>48314</v>
      </c>
      <c r="DM1518" s="227">
        <f t="shared" si="1446"/>
        <v>51085</v>
      </c>
      <c r="DN1518" s="227">
        <f t="shared" si="1446"/>
        <v>55647</v>
      </c>
      <c r="DO1518" s="227">
        <f t="shared" si="1446"/>
        <v>59850</v>
      </c>
      <c r="DP1518" s="226">
        <f t="shared" si="1446"/>
        <v>1</v>
      </c>
      <c r="DQ1518" s="226">
        <f t="shared" si="1446"/>
        <v>-978</v>
      </c>
      <c r="DR1518" s="226">
        <f t="shared" si="1446"/>
        <v>-2142</v>
      </c>
      <c r="DS1518" s="226">
        <f t="shared" si="1446"/>
        <v>-1106</v>
      </c>
      <c r="DT1518" s="227">
        <f t="shared" si="1446"/>
        <v>0</v>
      </c>
      <c r="DU1518" s="227">
        <f t="shared" si="1446"/>
        <v>-531.59306779191252</v>
      </c>
      <c r="DV1518" s="227">
        <f t="shared" si="1446"/>
        <v>-1123.7769291632746</v>
      </c>
      <c r="DW1518" s="227">
        <f t="shared" si="1446"/>
        <v>-675.63006918636847</v>
      </c>
      <c r="DX1518" s="377">
        <f t="shared" si="1333"/>
        <v>0.44633999699383736</v>
      </c>
      <c r="DY1518" s="377">
        <f t="shared" si="1333"/>
        <v>0.47529999743042889</v>
      </c>
      <c r="DZ1518" s="377">
        <f t="shared" si="1333"/>
        <v>0.47499077764137421</v>
      </c>
      <c r="EA1518" s="377">
        <f t="shared" si="1333"/>
        <v>0.47833752436922555</v>
      </c>
      <c r="EB1518" s="378">
        <f t="shared" si="1333"/>
        <v>0.43364384186229127</v>
      </c>
      <c r="EC1518" s="378">
        <f t="shared" si="1333"/>
        <v>0.43394268951454229</v>
      </c>
      <c r="ED1518" s="378">
        <f t="shared" si="1333"/>
        <v>0.43723293876139369</v>
      </c>
      <c r="EE1518" s="378">
        <f t="shared" si="1333"/>
        <v>0.43828973822098605</v>
      </c>
      <c r="EG1518" s="226">
        <f t="shared" ref="EG1518:EM1518" si="1447">EG1477+EG1478+EG1482+EG1493+EG1494+EG1445</f>
        <v>95626</v>
      </c>
      <c r="EH1518" s="226">
        <f t="shared" si="1447"/>
        <v>57674</v>
      </c>
      <c r="EI1518" s="226">
        <f t="shared" si="1447"/>
        <v>37957</v>
      </c>
      <c r="EJ1518" s="226">
        <f t="shared" si="1447"/>
        <v>11650</v>
      </c>
      <c r="EK1518" s="226">
        <f t="shared" si="1447"/>
        <v>103181</v>
      </c>
      <c r="EL1518" s="226">
        <f t="shared" si="1447"/>
        <v>403185</v>
      </c>
      <c r="EM1518" s="226">
        <f t="shared" si="1447"/>
        <v>355608</v>
      </c>
      <c r="EN1518" s="379">
        <f t="shared" si="1275"/>
        <v>0.60312049024323933</v>
      </c>
      <c r="EO1518" s="226">
        <f t="shared" si="1276"/>
        <v>30.692625866111651</v>
      </c>
      <c r="EP1518" s="379">
        <f t="shared" si="1277"/>
        <v>1.0790057097442118</v>
      </c>
      <c r="EQ1518" s="226">
        <f t="shared" si="1278"/>
        <v>255914.77857559186</v>
      </c>
      <c r="ER1518" s="226">
        <f t="shared" si="1279"/>
        <v>2730.0660652553747</v>
      </c>
      <c r="ET1518" s="227">
        <f t="shared" ref="ET1518:EZ1518" si="1448">ET1477+ET1478+ET1482+ET1493+ET1494+ET1445</f>
        <v>125740</v>
      </c>
      <c r="EU1518" s="227">
        <f t="shared" si="1448"/>
        <v>63739</v>
      </c>
      <c r="EV1518" s="227">
        <f t="shared" si="1448"/>
        <v>62011</v>
      </c>
      <c r="EW1518" s="227">
        <f t="shared" si="1448"/>
        <v>19377</v>
      </c>
      <c r="EX1518" s="227">
        <f t="shared" si="1448"/>
        <v>172222</v>
      </c>
      <c r="EY1518" s="227">
        <f t="shared" si="1448"/>
        <v>518188</v>
      </c>
      <c r="EZ1518" s="227">
        <f t="shared" si="1448"/>
        <v>455588</v>
      </c>
      <c r="FA1518" s="380">
        <f t="shared" si="1369"/>
        <v>0.50691108636869731</v>
      </c>
      <c r="FB1518" s="228">
        <f t="shared" si="1370"/>
        <v>31.247681862895295</v>
      </c>
      <c r="FC1518" s="380">
        <f t="shared" si="1371"/>
        <v>1.369667567997455</v>
      </c>
      <c r="FD1518" s="227">
        <f t="shared" si="1372"/>
        <v>332354.28068577428</v>
      </c>
      <c r="FE1518" s="227">
        <f t="shared" si="1373"/>
        <v>3544.3207459371188</v>
      </c>
      <c r="FF1518" s="227">
        <f>FF1477+FF1478+FF1482+FF1493+FF1494+FF1445</f>
        <v>189187</v>
      </c>
      <c r="FG1518" s="228">
        <f t="shared" si="1303"/>
        <v>57.840655013293727</v>
      </c>
      <c r="FH1518" s="227">
        <f>FH1477+FH1478+FH1482+FH1493+FH1494+FH1445</f>
        <v>109427</v>
      </c>
      <c r="FI1518" s="227">
        <f>FI1477+FI1478+FI1482+FI1493+FI1494+FI1445</f>
        <v>189213</v>
      </c>
      <c r="FJ1518" s="227">
        <f>FJ1477+FJ1478+FJ1482+FJ1493+FJ1494+FJ1445</f>
        <v>711</v>
      </c>
      <c r="FK1518" s="227">
        <f t="shared" si="1374"/>
        <v>79075</v>
      </c>
      <c r="FL1518" s="227">
        <f>FL1477+FL1478+FL1482+FL1493+FL1494+FL1445</f>
        <v>47540</v>
      </c>
      <c r="FM1518" s="227">
        <f t="shared" si="1375"/>
        <v>30824</v>
      </c>
      <c r="FN1518" s="553"/>
      <c r="FO1518" s="553"/>
      <c r="FP1518" s="553"/>
    </row>
    <row r="1519" spans="1:181">
      <c r="E1519" s="294" t="s">
        <v>2859</v>
      </c>
      <c r="F1519" s="558" t="s">
        <v>3027</v>
      </c>
      <c r="G1519" s="558"/>
      <c r="H1519" s="558"/>
      <c r="I1519" s="294"/>
      <c r="J1519" s="559"/>
      <c r="K1519" s="294"/>
      <c r="L1519" s="295"/>
      <c r="M1519" s="295"/>
      <c r="N1519" s="328"/>
      <c r="O1519" s="254">
        <f t="shared" ref="O1519:BC1519" si="1449">O1495</f>
        <v>0</v>
      </c>
      <c r="P1519" s="254">
        <f t="shared" si="1449"/>
        <v>0</v>
      </c>
      <c r="Q1519" s="254">
        <f t="shared" si="1449"/>
        <v>0</v>
      </c>
      <c r="R1519" s="254">
        <f t="shared" si="1449"/>
        <v>0</v>
      </c>
      <c r="S1519" s="252">
        <f>S1495</f>
        <v>0</v>
      </c>
      <c r="T1519" s="252">
        <f>T1495</f>
        <v>0</v>
      </c>
      <c r="U1519" s="252">
        <f>U1495</f>
        <v>0</v>
      </c>
      <c r="V1519" s="252">
        <f>V1495</f>
        <v>0</v>
      </c>
      <c r="W1519" s="254">
        <f t="shared" si="1449"/>
        <v>0</v>
      </c>
      <c r="X1519" s="254">
        <f t="shared" si="1449"/>
        <v>0</v>
      </c>
      <c r="Y1519" s="254">
        <f t="shared" si="1449"/>
        <v>0</v>
      </c>
      <c r="Z1519" s="254">
        <f t="shared" si="1449"/>
        <v>0</v>
      </c>
      <c r="AA1519" s="252">
        <f>AA1495</f>
        <v>0</v>
      </c>
      <c r="AB1519" s="252">
        <f>AB1495</f>
        <v>0</v>
      </c>
      <c r="AC1519" s="252">
        <f>AC1495</f>
        <v>0</v>
      </c>
      <c r="AD1519" s="252">
        <f>AD1495</f>
        <v>0</v>
      </c>
      <c r="AE1519" s="254">
        <f t="shared" si="1449"/>
        <v>0</v>
      </c>
      <c r="AF1519" s="254">
        <f t="shared" si="1449"/>
        <v>0</v>
      </c>
      <c r="AG1519" s="254">
        <f t="shared" si="1449"/>
        <v>0</v>
      </c>
      <c r="AH1519" s="254">
        <f t="shared" si="1449"/>
        <v>0</v>
      </c>
      <c r="AI1519" s="252">
        <f t="shared" si="1449"/>
        <v>0</v>
      </c>
      <c r="AJ1519" s="252">
        <f t="shared" si="1449"/>
        <v>0</v>
      </c>
      <c r="AK1519" s="252">
        <f t="shared" si="1449"/>
        <v>0</v>
      </c>
      <c r="AL1519" s="252">
        <f t="shared" si="1449"/>
        <v>0</v>
      </c>
      <c r="AM1519" s="254">
        <f t="shared" si="1449"/>
        <v>7671</v>
      </c>
      <c r="AN1519" s="254">
        <f t="shared" si="1449"/>
        <v>14699</v>
      </c>
      <c r="AO1519" s="254">
        <f t="shared" si="1449"/>
        <v>16528</v>
      </c>
      <c r="AP1519" s="254">
        <f t="shared" si="1449"/>
        <v>19280</v>
      </c>
      <c r="AQ1519" s="252">
        <f t="shared" si="1449"/>
        <v>14699</v>
      </c>
      <c r="AR1519" s="252">
        <f t="shared" si="1449"/>
        <v>16528</v>
      </c>
      <c r="AS1519" s="252">
        <f t="shared" si="1449"/>
        <v>19280</v>
      </c>
      <c r="AT1519" s="252">
        <f t="shared" si="1449"/>
        <v>17485</v>
      </c>
      <c r="AU1519" s="254">
        <f t="shared" si="1449"/>
        <v>0</v>
      </c>
      <c r="AV1519" s="254">
        <f t="shared" si="1449"/>
        <v>0</v>
      </c>
      <c r="AW1519" s="254">
        <f t="shared" si="1449"/>
        <v>0</v>
      </c>
      <c r="AX1519" s="254">
        <f t="shared" si="1449"/>
        <v>0</v>
      </c>
      <c r="AY1519" s="252">
        <f t="shared" si="1449"/>
        <v>0</v>
      </c>
      <c r="AZ1519" s="252">
        <f t="shared" si="1449"/>
        <v>0</v>
      </c>
      <c r="BA1519" s="252">
        <f t="shared" si="1449"/>
        <v>0</v>
      </c>
      <c r="BB1519" s="252">
        <f t="shared" si="1449"/>
        <v>0</v>
      </c>
      <c r="BC1519" s="254">
        <f t="shared" si="1449"/>
        <v>0</v>
      </c>
      <c r="BD1519" s="254">
        <f t="shared" si="1339"/>
        <v>0</v>
      </c>
      <c r="BE1519" s="254">
        <f t="shared" si="1339"/>
        <v>0</v>
      </c>
      <c r="BF1519" s="254">
        <f t="shared" si="1339"/>
        <v>0</v>
      </c>
      <c r="BG1519" s="252">
        <f t="shared" si="1339"/>
        <v>0</v>
      </c>
      <c r="BH1519" s="252">
        <f t="shared" si="1339"/>
        <v>0</v>
      </c>
      <c r="BI1519" s="252">
        <f t="shared" si="1339"/>
        <v>0</v>
      </c>
      <c r="BJ1519" s="252">
        <f t="shared" si="1339"/>
        <v>0</v>
      </c>
      <c r="BK1519" s="254">
        <f t="shared" ref="BK1519:CH1519" si="1450">BK1495</f>
        <v>7671</v>
      </c>
      <c r="BL1519" s="254">
        <f t="shared" si="1450"/>
        <v>14699</v>
      </c>
      <c r="BM1519" s="254">
        <f t="shared" si="1450"/>
        <v>16528</v>
      </c>
      <c r="BN1519" s="254">
        <f t="shared" si="1450"/>
        <v>19280</v>
      </c>
      <c r="BO1519" s="252">
        <f t="shared" si="1450"/>
        <v>14699</v>
      </c>
      <c r="BP1519" s="252">
        <f t="shared" si="1450"/>
        <v>16528</v>
      </c>
      <c r="BQ1519" s="252">
        <f t="shared" si="1450"/>
        <v>19280</v>
      </c>
      <c r="BR1519" s="252">
        <f t="shared" si="1450"/>
        <v>17485</v>
      </c>
      <c r="BS1519" s="254">
        <f t="shared" si="1450"/>
        <v>7671</v>
      </c>
      <c r="BT1519" s="254">
        <f t="shared" si="1450"/>
        <v>14699</v>
      </c>
      <c r="BU1519" s="254">
        <f t="shared" si="1450"/>
        <v>16528</v>
      </c>
      <c r="BV1519" s="254">
        <f t="shared" si="1450"/>
        <v>19280</v>
      </c>
      <c r="BW1519" s="252">
        <f t="shared" si="1450"/>
        <v>14699</v>
      </c>
      <c r="BX1519" s="252">
        <f t="shared" si="1450"/>
        <v>16528</v>
      </c>
      <c r="BY1519" s="252">
        <f t="shared" si="1450"/>
        <v>19280</v>
      </c>
      <c r="BZ1519" s="252">
        <f t="shared" si="1450"/>
        <v>17485</v>
      </c>
      <c r="CA1519" s="254">
        <f t="shared" si="1450"/>
        <v>0</v>
      </c>
      <c r="CB1519" s="254">
        <f t="shared" si="1450"/>
        <v>0</v>
      </c>
      <c r="CC1519" s="254">
        <f t="shared" si="1450"/>
        <v>0</v>
      </c>
      <c r="CD1519" s="254">
        <f t="shared" si="1450"/>
        <v>0</v>
      </c>
      <c r="CE1519" s="252">
        <f t="shared" si="1450"/>
        <v>0</v>
      </c>
      <c r="CF1519" s="252">
        <f t="shared" si="1450"/>
        <v>0</v>
      </c>
      <c r="CG1519" s="252">
        <f t="shared" si="1450"/>
        <v>0</v>
      </c>
      <c r="CH1519" s="252">
        <f t="shared" si="1450"/>
        <v>0</v>
      </c>
      <c r="CI1519" s="648"/>
      <c r="CJ1519" s="254">
        <f t="shared" ref="CJ1519:DW1519" si="1451">CJ1495</f>
        <v>0</v>
      </c>
      <c r="CK1519" s="254">
        <f t="shared" si="1451"/>
        <v>0</v>
      </c>
      <c r="CL1519" s="254">
        <f t="shared" si="1451"/>
        <v>0</v>
      </c>
      <c r="CM1519" s="254">
        <f t="shared" si="1451"/>
        <v>0</v>
      </c>
      <c r="CN1519" s="252">
        <f t="shared" si="1451"/>
        <v>0</v>
      </c>
      <c r="CO1519" s="252">
        <f t="shared" si="1451"/>
        <v>0</v>
      </c>
      <c r="CP1519" s="252">
        <f t="shared" si="1451"/>
        <v>0</v>
      </c>
      <c r="CQ1519" s="252">
        <f t="shared" si="1451"/>
        <v>0</v>
      </c>
      <c r="CR1519" s="254">
        <f t="shared" si="1451"/>
        <v>0</v>
      </c>
      <c r="CS1519" s="254">
        <f t="shared" si="1451"/>
        <v>0</v>
      </c>
      <c r="CT1519" s="254">
        <f t="shared" si="1451"/>
        <v>0</v>
      </c>
      <c r="CU1519" s="254">
        <f t="shared" si="1451"/>
        <v>0</v>
      </c>
      <c r="CV1519" s="252">
        <f t="shared" si="1451"/>
        <v>0</v>
      </c>
      <c r="CW1519" s="252">
        <f t="shared" si="1451"/>
        <v>0</v>
      </c>
      <c r="CX1519" s="252">
        <f t="shared" si="1451"/>
        <v>0</v>
      </c>
      <c r="CY1519" s="252">
        <f t="shared" si="1451"/>
        <v>0</v>
      </c>
      <c r="CZ1519" s="254">
        <f t="shared" si="1451"/>
        <v>0</v>
      </c>
      <c r="DA1519" s="254">
        <f t="shared" si="1451"/>
        <v>0</v>
      </c>
      <c r="DB1519" s="254">
        <f t="shared" si="1451"/>
        <v>0</v>
      </c>
      <c r="DC1519" s="254">
        <f t="shared" si="1451"/>
        <v>0</v>
      </c>
      <c r="DD1519" s="252">
        <f t="shared" si="1451"/>
        <v>0</v>
      </c>
      <c r="DE1519" s="252">
        <f t="shared" si="1451"/>
        <v>0</v>
      </c>
      <c r="DF1519" s="252">
        <f t="shared" si="1451"/>
        <v>0</v>
      </c>
      <c r="DG1519" s="252">
        <f t="shared" si="1451"/>
        <v>0</v>
      </c>
      <c r="DH1519" s="254">
        <f t="shared" si="1451"/>
        <v>0</v>
      </c>
      <c r="DI1519" s="254">
        <f t="shared" si="1451"/>
        <v>0</v>
      </c>
      <c r="DJ1519" s="254">
        <f t="shared" si="1451"/>
        <v>0</v>
      </c>
      <c r="DK1519" s="254">
        <f t="shared" si="1451"/>
        <v>0</v>
      </c>
      <c r="DL1519" s="252">
        <f t="shared" si="1451"/>
        <v>0</v>
      </c>
      <c r="DM1519" s="252">
        <f t="shared" si="1451"/>
        <v>0</v>
      </c>
      <c r="DN1519" s="252">
        <f t="shared" si="1451"/>
        <v>0</v>
      </c>
      <c r="DO1519" s="252">
        <f t="shared" si="1451"/>
        <v>0</v>
      </c>
      <c r="DP1519" s="254">
        <f t="shared" si="1451"/>
        <v>0</v>
      </c>
      <c r="DQ1519" s="254">
        <f t="shared" si="1451"/>
        <v>0</v>
      </c>
      <c r="DR1519" s="254">
        <f t="shared" si="1451"/>
        <v>0</v>
      </c>
      <c r="DS1519" s="254">
        <f t="shared" si="1451"/>
        <v>0</v>
      </c>
      <c r="DT1519" s="252">
        <f t="shared" si="1451"/>
        <v>0</v>
      </c>
      <c r="DU1519" s="252">
        <f t="shared" si="1451"/>
        <v>0</v>
      </c>
      <c r="DV1519" s="252">
        <f t="shared" si="1451"/>
        <v>0</v>
      </c>
      <c r="DW1519" s="252">
        <f t="shared" si="1451"/>
        <v>0</v>
      </c>
      <c r="DX1519" s="545">
        <f t="shared" si="1333"/>
        <v>0</v>
      </c>
      <c r="DY1519" s="545">
        <f t="shared" si="1333"/>
        <v>0</v>
      </c>
      <c r="DZ1519" s="545">
        <f t="shared" si="1333"/>
        <v>0</v>
      </c>
      <c r="EA1519" s="545">
        <f t="shared" si="1333"/>
        <v>0</v>
      </c>
      <c r="EB1519" s="546">
        <f t="shared" si="1333"/>
        <v>0</v>
      </c>
      <c r="EC1519" s="546">
        <f t="shared" si="1333"/>
        <v>0</v>
      </c>
      <c r="ED1519" s="546">
        <f t="shared" si="1333"/>
        <v>0</v>
      </c>
      <c r="EE1519" s="546">
        <f t="shared" si="1333"/>
        <v>0</v>
      </c>
      <c r="EG1519" s="254">
        <f t="shared" ref="EG1519:EM1519" si="1452">EG1495</f>
        <v>0</v>
      </c>
      <c r="EH1519" s="254">
        <f t="shared" si="1452"/>
        <v>0</v>
      </c>
      <c r="EI1519" s="254">
        <f t="shared" si="1452"/>
        <v>0</v>
      </c>
      <c r="EJ1519" s="254">
        <f t="shared" si="1452"/>
        <v>0</v>
      </c>
      <c r="EK1519" s="254">
        <f t="shared" si="1452"/>
        <v>0</v>
      </c>
      <c r="EL1519" s="254">
        <f t="shared" si="1452"/>
        <v>0</v>
      </c>
      <c r="EM1519" s="254">
        <f t="shared" si="1452"/>
        <v>0</v>
      </c>
      <c r="EN1519" s="547">
        <f t="shared" si="1275"/>
        <v>0</v>
      </c>
      <c r="EO1519" s="254">
        <f t="shared" si="1276"/>
        <v>0</v>
      </c>
      <c r="EP1519" s="547">
        <f t="shared" si="1277"/>
        <v>0</v>
      </c>
      <c r="EQ1519" s="254">
        <f t="shared" si="1278"/>
        <v>0</v>
      </c>
      <c r="ER1519" s="254">
        <f t="shared" si="1279"/>
        <v>0</v>
      </c>
      <c r="ES1519" s="449"/>
      <c r="ET1519" s="252">
        <f t="shared" ref="ET1519:EZ1519" si="1453">ET1495</f>
        <v>0</v>
      </c>
      <c r="EU1519" s="252">
        <f t="shared" si="1453"/>
        <v>0</v>
      </c>
      <c r="EV1519" s="252">
        <f t="shared" si="1453"/>
        <v>0</v>
      </c>
      <c r="EW1519" s="252">
        <f t="shared" si="1453"/>
        <v>0</v>
      </c>
      <c r="EX1519" s="252">
        <f t="shared" si="1453"/>
        <v>0</v>
      </c>
      <c r="EY1519" s="252">
        <f t="shared" si="1453"/>
        <v>0</v>
      </c>
      <c r="EZ1519" s="252">
        <f t="shared" si="1453"/>
        <v>0</v>
      </c>
      <c r="FA1519" s="548">
        <f t="shared" si="1369"/>
        <v>0</v>
      </c>
      <c r="FB1519" s="253">
        <f t="shared" si="1370"/>
        <v>0</v>
      </c>
      <c r="FC1519" s="548">
        <f t="shared" si="1371"/>
        <v>0</v>
      </c>
      <c r="FD1519" s="252">
        <f t="shared" si="1372"/>
        <v>0</v>
      </c>
      <c r="FE1519" s="252">
        <f t="shared" si="1373"/>
        <v>0</v>
      </c>
      <c r="FF1519" s="252">
        <f>FF1495</f>
        <v>14699</v>
      </c>
      <c r="FG1519" s="253">
        <f t="shared" si="1303"/>
        <v>0</v>
      </c>
      <c r="FH1519" s="252">
        <f>FH1495</f>
        <v>0</v>
      </c>
      <c r="FI1519" s="252">
        <f>FI1495</f>
        <v>0</v>
      </c>
      <c r="FJ1519" s="252">
        <f>FJ1495</f>
        <v>0</v>
      </c>
      <c r="FK1519" s="252">
        <f t="shared" si="1374"/>
        <v>0</v>
      </c>
      <c r="FL1519" s="252">
        <f>FL1495</f>
        <v>0</v>
      </c>
      <c r="FM1519" s="252">
        <f t="shared" si="1375"/>
        <v>0</v>
      </c>
      <c r="FN1519" s="553"/>
      <c r="FO1519" s="553"/>
      <c r="FP1519" s="553"/>
    </row>
    <row r="1520" spans="1:181" s="602" customFormat="1">
      <c r="A1520" s="593"/>
      <c r="B1520" s="594"/>
      <c r="C1520" s="593"/>
      <c r="D1520" s="593"/>
      <c r="E1520" s="594"/>
      <c r="F1520" s="595" t="s">
        <v>47</v>
      </c>
      <c r="G1520" s="595"/>
      <c r="H1520" s="595"/>
      <c r="I1520" s="593"/>
      <c r="J1520" s="573"/>
      <c r="K1520" s="593"/>
      <c r="L1520" s="594"/>
      <c r="M1520" s="594"/>
      <c r="N1520" s="594"/>
      <c r="O1520" s="268">
        <f t="shared" ref="O1520:BC1520" si="1454">SUM(O1519,O1514,O1513,O1505,O1504,O1500)</f>
        <v>1846991</v>
      </c>
      <c r="P1520" s="268">
        <f t="shared" si="1454"/>
        <v>2582910</v>
      </c>
      <c r="Q1520" s="268">
        <f t="shared" si="1454"/>
        <v>2728754</v>
      </c>
      <c r="R1520" s="268">
        <f t="shared" si="1454"/>
        <v>3009431</v>
      </c>
      <c r="S1520" s="267">
        <f>SUM(S1519,S1514,S1513,S1505,S1504,S1500)</f>
        <v>2608141</v>
      </c>
      <c r="T1520" s="267">
        <f>SUM(T1519,T1514,T1513,T1505,T1504,T1500)</f>
        <v>2755237</v>
      </c>
      <c r="U1520" s="267">
        <f>SUM(U1519,U1514,U1513,U1505,U1504,U1500)</f>
        <v>3019998</v>
      </c>
      <c r="V1520" s="267">
        <f>SUM(V1519,V1514,V1513,V1505,V1504,V1500)</f>
        <v>3179781</v>
      </c>
      <c r="W1520" s="268">
        <f t="shared" si="1454"/>
        <v>1097598</v>
      </c>
      <c r="X1520" s="268">
        <f t="shared" si="1454"/>
        <v>1536746</v>
      </c>
      <c r="Y1520" s="268">
        <f t="shared" si="1454"/>
        <v>1618150</v>
      </c>
      <c r="Z1520" s="268">
        <f t="shared" si="1454"/>
        <v>1785661</v>
      </c>
      <c r="AA1520" s="267">
        <f>SUM(AA1519,AA1514,AA1513,AA1505,AA1504,AA1500)</f>
        <v>1545690</v>
      </c>
      <c r="AB1520" s="267">
        <f>SUM(AB1519,AB1514,AB1513,AB1505,AB1504,AB1500)</f>
        <v>1628288</v>
      </c>
      <c r="AC1520" s="267">
        <f>SUM(AC1519,AC1514,AC1513,AC1505,AC1504,AC1500)</f>
        <v>1780312</v>
      </c>
      <c r="AD1520" s="267">
        <f>SUM(AD1519,AD1514,AD1513,AD1505,AD1504,AD1500)</f>
        <v>1868018</v>
      </c>
      <c r="AE1520" s="268">
        <f t="shared" si="1454"/>
        <v>24093</v>
      </c>
      <c r="AF1520" s="268">
        <f t="shared" si="1454"/>
        <v>28155</v>
      </c>
      <c r="AG1520" s="268">
        <f t="shared" si="1454"/>
        <v>27882</v>
      </c>
      <c r="AH1520" s="268">
        <f t="shared" si="1454"/>
        <v>29202</v>
      </c>
      <c r="AI1520" s="267">
        <f t="shared" si="1454"/>
        <v>28167</v>
      </c>
      <c r="AJ1520" s="267">
        <f t="shared" si="1454"/>
        <v>27883</v>
      </c>
      <c r="AK1520" s="267">
        <f t="shared" si="1454"/>
        <v>29202</v>
      </c>
      <c r="AL1520" s="267">
        <f t="shared" si="1454"/>
        <v>30839</v>
      </c>
      <c r="AM1520" s="268">
        <f t="shared" si="1454"/>
        <v>821418</v>
      </c>
      <c r="AN1520" s="268">
        <f t="shared" si="1454"/>
        <v>1158525</v>
      </c>
      <c r="AO1520" s="268">
        <f t="shared" si="1454"/>
        <v>1231022</v>
      </c>
      <c r="AP1520" s="268">
        <f t="shared" si="1454"/>
        <v>1353384</v>
      </c>
      <c r="AQ1520" s="267">
        <f t="shared" si="1454"/>
        <v>1176940</v>
      </c>
      <c r="AR1520" s="267">
        <f t="shared" si="1454"/>
        <v>1249694</v>
      </c>
      <c r="AS1520" s="267">
        <f t="shared" si="1454"/>
        <v>1371648</v>
      </c>
      <c r="AT1520" s="267">
        <f t="shared" si="1454"/>
        <v>1446899</v>
      </c>
      <c r="AU1520" s="268">
        <f t="shared" si="1454"/>
        <v>260670</v>
      </c>
      <c r="AV1520" s="268">
        <f t="shared" si="1454"/>
        <v>403148</v>
      </c>
      <c r="AW1520" s="268">
        <f t="shared" si="1454"/>
        <v>433999</v>
      </c>
      <c r="AX1520" s="268">
        <f t="shared" si="1454"/>
        <v>475736</v>
      </c>
      <c r="AY1520" s="267">
        <f t="shared" si="1454"/>
        <v>412243.61</v>
      </c>
      <c r="AZ1520" s="267">
        <f t="shared" si="1454"/>
        <v>444487.7</v>
      </c>
      <c r="BA1520" s="267">
        <f t="shared" si="1454"/>
        <v>486558.81</v>
      </c>
      <c r="BB1520" s="267">
        <f t="shared" si="1454"/>
        <v>515902.98</v>
      </c>
      <c r="BC1520" s="268">
        <f t="shared" si="1454"/>
        <v>530556</v>
      </c>
      <c r="BD1520" s="268">
        <f t="shared" si="1339"/>
        <v>699725.35070221999</v>
      </c>
      <c r="BE1520" s="268">
        <f t="shared" si="1339"/>
        <v>732634.53975800006</v>
      </c>
      <c r="BF1520" s="268">
        <f t="shared" si="1339"/>
        <v>812938.98043600004</v>
      </c>
      <c r="BG1520" s="267">
        <f>AQ1520-AY1520-BO1520</f>
        <v>709061.39</v>
      </c>
      <c r="BH1520" s="267">
        <f>AR1520-AZ1520-BP1520</f>
        <v>740475.3</v>
      </c>
      <c r="BI1520" s="267">
        <f>AS1520-BA1520-BQ1520</f>
        <v>820161.19</v>
      </c>
      <c r="BJ1520" s="267">
        <f>AT1520-BB1520-BR1520</f>
        <v>882469.02</v>
      </c>
      <c r="BK1520" s="268">
        <f t="shared" ref="BK1520:CH1520" si="1455">SUM(BK1519,BK1514,BK1513,BK1505,BK1504,BK1500)</f>
        <v>30192</v>
      </c>
      <c r="BL1520" s="268">
        <f t="shared" si="1455"/>
        <v>55651.649297780001</v>
      </c>
      <c r="BM1520" s="268">
        <f t="shared" si="1455"/>
        <v>64388.460241999994</v>
      </c>
      <c r="BN1520" s="268">
        <f t="shared" si="1455"/>
        <v>64709.019564000002</v>
      </c>
      <c r="BO1520" s="267">
        <f t="shared" si="1455"/>
        <v>55635</v>
      </c>
      <c r="BP1520" s="267">
        <f t="shared" si="1455"/>
        <v>64731</v>
      </c>
      <c r="BQ1520" s="267">
        <f t="shared" si="1455"/>
        <v>64928</v>
      </c>
      <c r="BR1520" s="267">
        <f t="shared" si="1455"/>
        <v>48527</v>
      </c>
      <c r="BS1520" s="268">
        <f t="shared" si="1455"/>
        <v>44791</v>
      </c>
      <c r="BT1520" s="268">
        <f t="shared" si="1455"/>
        <v>64865</v>
      </c>
      <c r="BU1520" s="268">
        <f t="shared" si="1455"/>
        <v>72356</v>
      </c>
      <c r="BV1520" s="268">
        <f t="shared" si="1455"/>
        <v>73700</v>
      </c>
      <c r="BW1520" s="267">
        <f t="shared" si="1455"/>
        <v>64848</v>
      </c>
      <c r="BX1520" s="267">
        <f t="shared" si="1455"/>
        <v>72766</v>
      </c>
      <c r="BY1520" s="267">
        <f t="shared" si="1455"/>
        <v>73981</v>
      </c>
      <c r="BZ1520" s="267">
        <f t="shared" si="1455"/>
        <v>61349</v>
      </c>
      <c r="CA1520" s="268">
        <f t="shared" si="1455"/>
        <v>14599</v>
      </c>
      <c r="CB1520" s="268">
        <f t="shared" si="1455"/>
        <v>9213.350702220001</v>
      </c>
      <c r="CC1520" s="268">
        <f t="shared" si="1455"/>
        <v>7967.5397580000008</v>
      </c>
      <c r="CD1520" s="268">
        <f t="shared" si="1455"/>
        <v>8990.9804359999998</v>
      </c>
      <c r="CE1520" s="267">
        <f t="shared" si="1455"/>
        <v>9213</v>
      </c>
      <c r="CF1520" s="267">
        <f t="shared" si="1455"/>
        <v>8035</v>
      </c>
      <c r="CG1520" s="267">
        <f t="shared" si="1455"/>
        <v>9053</v>
      </c>
      <c r="CH1520" s="267">
        <f t="shared" si="1455"/>
        <v>12822</v>
      </c>
      <c r="CI1520" s="560"/>
      <c r="CJ1520" s="268">
        <f t="shared" ref="CJ1520:DW1520" si="1456">SUM(CJ1519,CJ1514,CJ1513,CJ1505,CJ1504,CJ1500)</f>
        <v>530561</v>
      </c>
      <c r="CK1520" s="268">
        <f t="shared" si="1456"/>
        <v>740099</v>
      </c>
      <c r="CL1520" s="268">
        <f t="shared" si="1456"/>
        <v>776374</v>
      </c>
      <c r="CM1520" s="268">
        <f t="shared" si="1456"/>
        <v>846049</v>
      </c>
      <c r="CN1520" s="267">
        <f t="shared" si="1456"/>
        <v>709061.39</v>
      </c>
      <c r="CO1520" s="267">
        <f t="shared" si="1456"/>
        <v>743844.07281559508</v>
      </c>
      <c r="CP1520" s="267">
        <f t="shared" si="1456"/>
        <v>811270.98035439046</v>
      </c>
      <c r="CQ1520" s="267">
        <f t="shared" si="1456"/>
        <v>858742.53400761704</v>
      </c>
      <c r="CR1520" s="268">
        <f t="shared" si="1456"/>
        <v>355145</v>
      </c>
      <c r="CS1520" s="268">
        <f t="shared" si="1456"/>
        <v>472801</v>
      </c>
      <c r="CT1520" s="268">
        <f t="shared" si="1456"/>
        <v>494742</v>
      </c>
      <c r="CU1520" s="268">
        <f t="shared" si="1456"/>
        <v>548227</v>
      </c>
      <c r="CV1520" s="267">
        <f t="shared" si="1456"/>
        <v>441188.39</v>
      </c>
      <c r="CW1520" s="267">
        <f t="shared" si="1456"/>
        <v>461006.07281559519</v>
      </c>
      <c r="CX1520" s="267">
        <f t="shared" si="1456"/>
        <v>509443.98035439051</v>
      </c>
      <c r="CY1520" s="267">
        <f t="shared" si="1456"/>
        <v>538808.53400761704</v>
      </c>
      <c r="CZ1520" s="268">
        <f t="shared" si="1456"/>
        <v>70225</v>
      </c>
      <c r="DA1520" s="268">
        <f t="shared" si="1456"/>
        <v>94828</v>
      </c>
      <c r="DB1520" s="268">
        <f t="shared" si="1456"/>
        <v>96846</v>
      </c>
      <c r="DC1520" s="268">
        <f t="shared" si="1456"/>
        <v>100192</v>
      </c>
      <c r="DD1520" s="267">
        <f t="shared" si="1456"/>
        <v>94806</v>
      </c>
      <c r="DE1520" s="267">
        <f t="shared" si="1456"/>
        <v>96802</v>
      </c>
      <c r="DF1520" s="267">
        <f t="shared" si="1456"/>
        <v>99748</v>
      </c>
      <c r="DG1520" s="267">
        <f t="shared" si="1456"/>
        <v>107370</v>
      </c>
      <c r="DH1520" s="268">
        <f t="shared" si="1456"/>
        <v>105191</v>
      </c>
      <c r="DI1520" s="268">
        <f t="shared" si="1456"/>
        <v>172470</v>
      </c>
      <c r="DJ1520" s="268">
        <f t="shared" si="1456"/>
        <v>184786</v>
      </c>
      <c r="DK1520" s="268">
        <f t="shared" si="1456"/>
        <v>197630</v>
      </c>
      <c r="DL1520" s="267">
        <f t="shared" si="1456"/>
        <v>173067</v>
      </c>
      <c r="DM1520" s="267">
        <f t="shared" si="1456"/>
        <v>186036</v>
      </c>
      <c r="DN1520" s="267">
        <f t="shared" si="1456"/>
        <v>202079</v>
      </c>
      <c r="DO1520" s="267">
        <f t="shared" si="1456"/>
        <v>212564</v>
      </c>
      <c r="DP1520" s="268">
        <f t="shared" si="1456"/>
        <v>-5</v>
      </c>
      <c r="DQ1520" s="268">
        <f t="shared" si="1456"/>
        <v>-40373.649297780008</v>
      </c>
      <c r="DR1520" s="268">
        <f t="shared" si="1456"/>
        <v>-43739.460242000001</v>
      </c>
      <c r="DS1520" s="268">
        <f t="shared" si="1456"/>
        <v>-33110.019564000002</v>
      </c>
      <c r="DT1520" s="267">
        <f t="shared" si="1456"/>
        <v>0</v>
      </c>
      <c r="DU1520" s="267">
        <f t="shared" si="1456"/>
        <v>-3368.7728155951381</v>
      </c>
      <c r="DV1520" s="267">
        <f t="shared" si="1456"/>
        <v>8890.2096456094641</v>
      </c>
      <c r="DW1520" s="267">
        <f t="shared" si="1456"/>
        <v>23726.485992382968</v>
      </c>
      <c r="DX1520" s="596">
        <f t="shared" si="1333"/>
        <v>0.59426277659176463</v>
      </c>
      <c r="DY1520" s="596">
        <f t="shared" si="1333"/>
        <v>0.59496691715932803</v>
      </c>
      <c r="DZ1520" s="596">
        <f t="shared" si="1333"/>
        <v>0.59299958882332371</v>
      </c>
      <c r="EA1520" s="596">
        <f t="shared" si="1333"/>
        <v>0.59335502292626086</v>
      </c>
      <c r="EB1520" s="597">
        <f t="shared" si="1333"/>
        <v>0.59264050524875767</v>
      </c>
      <c r="EC1520" s="597">
        <f t="shared" si="1333"/>
        <v>0.59097928780718323</v>
      </c>
      <c r="ED1520" s="597">
        <f t="shared" si="1333"/>
        <v>0.58950767517064584</v>
      </c>
      <c r="EE1520" s="597">
        <f t="shared" ref="EE1520" si="1457">IFERROR(AD1520/V1520,0)</f>
        <v>0.58746750169272666</v>
      </c>
      <c r="EF1520" s="598"/>
      <c r="EG1520" s="268">
        <f t="shared" ref="EG1520:EM1520" si="1458">SUM(EG1519,EG1514,EG1513,EG1505,EG1504,EG1500)</f>
        <v>1789787</v>
      </c>
      <c r="EH1520" s="268">
        <f t="shared" si="1458"/>
        <v>1077084</v>
      </c>
      <c r="EI1520" s="268">
        <f t="shared" si="1458"/>
        <v>712717</v>
      </c>
      <c r="EJ1520" s="268">
        <f t="shared" si="1458"/>
        <v>179724</v>
      </c>
      <c r="EK1520" s="268">
        <f t="shared" si="1458"/>
        <v>847037</v>
      </c>
      <c r="EL1520" s="268">
        <f t="shared" si="1458"/>
        <v>5426357</v>
      </c>
      <c r="EM1520" s="268">
        <f t="shared" si="1458"/>
        <v>5052553</v>
      </c>
      <c r="EN1520" s="599">
        <f t="shared" si="1275"/>
        <v>0.60179451521326277</v>
      </c>
      <c r="EO1520" s="268">
        <f t="shared" si="1276"/>
        <v>25.216741006598692</v>
      </c>
      <c r="EP1520" s="599">
        <f t="shared" si="1277"/>
        <v>0.47326134338890608</v>
      </c>
      <c r="EQ1520" s="268">
        <f t="shared" si="1278"/>
        <v>156096.80675267035</v>
      </c>
      <c r="ER1520" s="268">
        <f t="shared" si="1279"/>
        <v>2964.244016836637</v>
      </c>
      <c r="ES1520" s="555"/>
      <c r="ET1520" s="267">
        <f t="shared" ref="ET1520:EZ1520" si="1459">SUM(ET1519,ET1514,ET1513,ET1505,ET1504,ET1500)</f>
        <v>2489258</v>
      </c>
      <c r="EU1520" s="267">
        <f t="shared" si="1459"/>
        <v>1506267</v>
      </c>
      <c r="EV1520" s="267">
        <f t="shared" si="1459"/>
        <v>983010</v>
      </c>
      <c r="EW1520" s="267">
        <f t="shared" si="1459"/>
        <v>292450</v>
      </c>
      <c r="EX1520" s="267">
        <f t="shared" si="1459"/>
        <v>1598097</v>
      </c>
      <c r="EY1520" s="267">
        <f t="shared" si="1459"/>
        <v>8728600</v>
      </c>
      <c r="EZ1520" s="267">
        <f t="shared" si="1459"/>
        <v>7890066</v>
      </c>
      <c r="FA1520" s="600">
        <f t="shared" si="1369"/>
        <v>0.60510682299705376</v>
      </c>
      <c r="FB1520" s="601">
        <f t="shared" si="1370"/>
        <v>29.750460320851264</v>
      </c>
      <c r="FC1520" s="600">
        <f t="shared" si="1371"/>
        <v>0.64199733414535576</v>
      </c>
      <c r="FD1520" s="267">
        <f t="shared" si="1372"/>
        <v>183087.43670233485</v>
      </c>
      <c r="FE1520" s="267">
        <f t="shared" si="1373"/>
        <v>3088.7996796646989</v>
      </c>
      <c r="FF1520" s="267">
        <f>SUM(FF1519,FF1514,FF1513,FF1505,FF1504,FF1500)</f>
        <v>1175271</v>
      </c>
      <c r="FG1520" s="601">
        <f t="shared" si="1303"/>
        <v>35.075484717992701</v>
      </c>
      <c r="FH1520" s="267">
        <f>SUM(FH1519,FH1514,FH1513,FH1505,FH1504,FH1500)</f>
        <v>412232</v>
      </c>
      <c r="FI1520" s="267">
        <f>SUM(FI1519,FI1514,FI1513,FI1505,FI1504,FI1500)</f>
        <v>1160598</v>
      </c>
      <c r="FJ1520" s="267">
        <f>SUM(FJ1519,FJ1514,FJ1513,FJ1505,FJ1504,FJ1500)</f>
        <v>8478</v>
      </c>
      <c r="FK1520" s="267">
        <f t="shared" si="1374"/>
        <v>739888</v>
      </c>
      <c r="FL1520" s="267">
        <f>SUM(FL1519,FL1514,FL1513,FL1505,FL1504,FL1500)</f>
        <v>172937</v>
      </c>
      <c r="FM1520" s="267">
        <f t="shared" si="1375"/>
        <v>558473</v>
      </c>
      <c r="FN1520" s="598"/>
      <c r="FO1520" s="598"/>
      <c r="FP1520" s="598"/>
      <c r="FQ1520" s="598"/>
      <c r="FR1520" s="598"/>
      <c r="FS1520" s="598"/>
      <c r="FT1520" s="598"/>
      <c r="FU1520" s="598"/>
      <c r="FV1520" s="598"/>
      <c r="FW1520" s="598"/>
      <c r="FX1520" s="598"/>
      <c r="FY1520" s="598"/>
    </row>
    <row r="1521" spans="5:172">
      <c r="AX1521" s="227" t="s">
        <v>3164</v>
      </c>
      <c r="AY1521" s="227">
        <v>242</v>
      </c>
      <c r="AZ1521" s="227">
        <v>495</v>
      </c>
      <c r="BA1521" s="227">
        <v>755</v>
      </c>
      <c r="BB1521" s="227">
        <v>437</v>
      </c>
      <c r="BC1521" s="705">
        <f>BB1520/AT1520*100</f>
        <v>35.655770029559768</v>
      </c>
      <c r="BH1521" s="228"/>
      <c r="BO1521" s="227">
        <f>BO1520-BL1520</f>
        <v>-16.649297780000779</v>
      </c>
      <c r="CV1521" s="227">
        <f>CV1520-CS1520</f>
        <v>-31612.609999999986</v>
      </c>
      <c r="EP1521" s="379"/>
      <c r="FC1521" s="380"/>
      <c r="FG1521" s="655"/>
      <c r="FH1521" s="655"/>
      <c r="FI1521" s="655"/>
      <c r="FJ1521" s="655"/>
      <c r="FK1521" s="655"/>
      <c r="FL1521" s="553"/>
      <c r="FM1521" s="553"/>
      <c r="FN1521" s="553"/>
      <c r="FO1521" s="553"/>
      <c r="FP1521" s="553"/>
    </row>
    <row r="1522" spans="5:172" ht="18" customHeight="1">
      <c r="AY1522" s="228">
        <f>(AY1521+AY1520)/AQ1520*100</f>
        <v>35.047292980100934</v>
      </c>
      <c r="AZ1522" s="228">
        <f>(AZ1521+AZ1520)/AR1520*100</f>
        <v>35.607332675038847</v>
      </c>
      <c r="BA1522" s="228">
        <f>(BA1521+BA1520)/AS1520*100</f>
        <v>35.527614227556924</v>
      </c>
      <c r="BB1522" s="228">
        <f>(BB1521+BB1520)/AT1520*100</f>
        <v>35.685972552334341</v>
      </c>
      <c r="EP1522" s="379"/>
      <c r="FC1522" s="380"/>
    </row>
    <row r="1523" spans="5:172" ht="18" customHeight="1">
      <c r="E1523" s="656" t="s">
        <v>3165</v>
      </c>
      <c r="F1523" s="656"/>
      <c r="G1523" s="657"/>
      <c r="H1523" s="657"/>
      <c r="AY1523" s="230">
        <f>AY1522-'[13]SHARE TO VA'!AA1388</f>
        <v>2.0903639745640135E-2</v>
      </c>
      <c r="AZ1523" s="230">
        <f>AZ1522-'[13]SHARE TO VA'!AB1388</f>
        <v>3.9610166897070087E-2</v>
      </c>
      <c r="BA1523" s="230">
        <f>BA1522-'[13]SHARE TO VA'!AC1388</f>
        <v>5.5739498765923656E-2</v>
      </c>
      <c r="BB1523" s="230">
        <f>BB1522-'[13]SHARE TO VA'!AD1388</f>
        <v>3.1335043926716821E-2</v>
      </c>
      <c r="EP1523" s="379"/>
      <c r="FC1523" s="380"/>
    </row>
    <row r="1524" spans="5:172" ht="18" customHeight="1">
      <c r="F1524" s="567" t="s">
        <v>3124</v>
      </c>
      <c r="G1524" s="371" t="s">
        <v>3166</v>
      </c>
      <c r="O1524" s="275">
        <f t="shared" ref="O1524:AD1536" si="1460">SUMIF($M$4:$M$1158,$F1524,O$4:O$1158)</f>
        <v>1736277</v>
      </c>
      <c r="P1524" s="658">
        <f t="shared" si="1460"/>
        <v>2440801</v>
      </c>
      <c r="Q1524" s="658">
        <f t="shared" si="1460"/>
        <v>2580534</v>
      </c>
      <c r="R1524" s="658">
        <f t="shared" si="1460"/>
        <v>2852777</v>
      </c>
      <c r="S1524" s="659">
        <f t="shared" si="1460"/>
        <v>2454924</v>
      </c>
      <c r="T1524" s="659">
        <f t="shared" si="1460"/>
        <v>2597381</v>
      </c>
      <c r="U1524" s="659">
        <f t="shared" si="1460"/>
        <v>2852871</v>
      </c>
      <c r="V1524" s="659">
        <f t="shared" si="1460"/>
        <v>3003138</v>
      </c>
      <c r="W1524" s="658">
        <f t="shared" si="1460"/>
        <v>1065541</v>
      </c>
      <c r="X1524" s="658">
        <f t="shared" si="1460"/>
        <v>1491753</v>
      </c>
      <c r="Y1524" s="658">
        <f t="shared" si="1460"/>
        <v>1570928</v>
      </c>
      <c r="Z1524" s="658">
        <f t="shared" si="1460"/>
        <v>1735787</v>
      </c>
      <c r="AA1524" s="659">
        <f t="shared" si="1460"/>
        <v>1498863</v>
      </c>
      <c r="AB1524" s="659">
        <f t="shared" si="1460"/>
        <v>1581174</v>
      </c>
      <c r="AC1524" s="659">
        <f t="shared" si="1460"/>
        <v>1730321</v>
      </c>
      <c r="AD1524" s="659">
        <f t="shared" si="1460"/>
        <v>1815215</v>
      </c>
      <c r="AE1524" s="658">
        <f t="shared" ref="AE1524:CP1528" si="1461">SUMIF($M$4:$M$1158,$F1524,AE$4:AE$1158)</f>
        <v>16191</v>
      </c>
      <c r="AF1524" s="658">
        <f t="shared" si="1461"/>
        <v>18387</v>
      </c>
      <c r="AG1524" s="658">
        <f t="shared" si="1461"/>
        <v>17986</v>
      </c>
      <c r="AH1524" s="658">
        <f t="shared" si="1461"/>
        <v>18879</v>
      </c>
      <c r="AI1524" s="659">
        <f t="shared" si="1461"/>
        <v>18387</v>
      </c>
      <c r="AJ1524" s="659">
        <f t="shared" si="1461"/>
        <v>17979</v>
      </c>
      <c r="AK1524" s="659">
        <f t="shared" si="1461"/>
        <v>18875</v>
      </c>
      <c r="AL1524" s="659">
        <f t="shared" si="1461"/>
        <v>19785</v>
      </c>
      <c r="AM1524" s="219">
        <f t="shared" si="1461"/>
        <v>670730</v>
      </c>
      <c r="AN1524" s="227">
        <f t="shared" si="1461"/>
        <v>949061</v>
      </c>
      <c r="AO1524" s="227">
        <f t="shared" si="1461"/>
        <v>1009609</v>
      </c>
      <c r="AP1524" s="227">
        <f t="shared" si="1461"/>
        <v>1117004</v>
      </c>
      <c r="AQ1524" s="227">
        <f t="shared" si="1461"/>
        <v>956069</v>
      </c>
      <c r="AR1524" s="227">
        <f t="shared" si="1461"/>
        <v>1016206</v>
      </c>
      <c r="AS1524" s="227">
        <f t="shared" si="1461"/>
        <v>1122574</v>
      </c>
      <c r="AT1524" s="227">
        <f t="shared" si="1461"/>
        <v>1187905</v>
      </c>
      <c r="AU1524" s="219">
        <f t="shared" si="1461"/>
        <v>182865</v>
      </c>
      <c r="AV1524" s="227">
        <f t="shared" si="1461"/>
        <v>288942</v>
      </c>
      <c r="AW1524" s="227">
        <f t="shared" si="1461"/>
        <v>313796</v>
      </c>
      <c r="AX1524" s="227">
        <f t="shared" si="1461"/>
        <v>348410</v>
      </c>
      <c r="AY1524" s="227">
        <f t="shared" si="1461"/>
        <v>295867.61</v>
      </c>
      <c r="AZ1524" s="227">
        <f t="shared" si="1461"/>
        <v>320844.7</v>
      </c>
      <c r="BA1524" s="227">
        <f t="shared" si="1461"/>
        <v>355802.81000000006</v>
      </c>
      <c r="BB1524" s="227">
        <f t="shared" si="1461"/>
        <v>379546.98</v>
      </c>
      <c r="BC1524" s="226">
        <f t="shared" si="1461"/>
        <v>465944</v>
      </c>
      <c r="BD1524" s="227">
        <f t="shared" si="1461"/>
        <v>620181.17517832352</v>
      </c>
      <c r="BE1524" s="227">
        <f t="shared" si="1461"/>
        <v>648677.07223599998</v>
      </c>
      <c r="BF1524" s="227">
        <f t="shared" si="1461"/>
        <v>723859.54487199988</v>
      </c>
      <c r="BG1524" s="227">
        <f t="shared" si="1461"/>
        <v>619462.39</v>
      </c>
      <c r="BH1524" s="227">
        <f t="shared" si="1461"/>
        <v>647008.30000000005</v>
      </c>
      <c r="BI1524" s="227">
        <f t="shared" si="1461"/>
        <v>720972.19</v>
      </c>
      <c r="BJ1524" s="227">
        <f t="shared" si="1461"/>
        <v>776872.02</v>
      </c>
      <c r="BK1524" s="226">
        <f t="shared" si="1461"/>
        <v>21921</v>
      </c>
      <c r="BL1524" s="227">
        <f t="shared" si="1461"/>
        <v>39937.824821676651</v>
      </c>
      <c r="BM1524" s="227">
        <f t="shared" si="1461"/>
        <v>47135.927763999985</v>
      </c>
      <c r="BN1524" s="227">
        <f t="shared" si="1461"/>
        <v>44734.455128000001</v>
      </c>
      <c r="BO1524" s="227">
        <f t="shared" si="1461"/>
        <v>40739</v>
      </c>
      <c r="BP1524" s="227">
        <f t="shared" si="1461"/>
        <v>48353</v>
      </c>
      <c r="BQ1524" s="227">
        <f t="shared" si="1461"/>
        <v>45799</v>
      </c>
      <c r="BR1524" s="227">
        <f t="shared" si="1461"/>
        <v>31486</v>
      </c>
      <c r="BS1524" s="226">
        <f t="shared" si="1461"/>
        <v>35223</v>
      </c>
      <c r="BT1524" s="227">
        <f t="shared" si="1461"/>
        <v>47148</v>
      </c>
      <c r="BU1524" s="227">
        <f t="shared" si="1461"/>
        <v>52741</v>
      </c>
      <c r="BV1524" s="227">
        <f t="shared" si="1461"/>
        <v>51206</v>
      </c>
      <c r="BW1524" s="227">
        <f t="shared" si="1461"/>
        <v>47785</v>
      </c>
      <c r="BX1524" s="227">
        <f t="shared" si="1461"/>
        <v>54026</v>
      </c>
      <c r="BY1524" s="227">
        <f t="shared" si="1461"/>
        <v>52333</v>
      </c>
      <c r="BZ1524" s="227">
        <f t="shared" si="1461"/>
        <v>42110</v>
      </c>
      <c r="CA1524" s="226">
        <f t="shared" si="1461"/>
        <v>13302</v>
      </c>
      <c r="CB1524" s="227">
        <f t="shared" si="1461"/>
        <v>7210.1751783233531</v>
      </c>
      <c r="CC1524" s="227">
        <f t="shared" si="1461"/>
        <v>5605.072236</v>
      </c>
      <c r="CD1524" s="227">
        <f t="shared" si="1461"/>
        <v>6471.5448719999995</v>
      </c>
      <c r="CE1524" s="227">
        <f t="shared" si="1461"/>
        <v>7046</v>
      </c>
      <c r="CF1524" s="227">
        <f t="shared" si="1461"/>
        <v>5673</v>
      </c>
      <c r="CG1524" s="227">
        <f t="shared" si="1461"/>
        <v>6534</v>
      </c>
      <c r="CH1524" s="227">
        <f t="shared" si="1461"/>
        <v>10624</v>
      </c>
      <c r="CJ1524" s="219">
        <f t="shared" si="1461"/>
        <v>465946</v>
      </c>
      <c r="CK1524" s="227">
        <f t="shared" si="1461"/>
        <v>655287</v>
      </c>
      <c r="CL1524" s="227">
        <f t="shared" si="1461"/>
        <v>686535</v>
      </c>
      <c r="CM1524" s="227">
        <f t="shared" si="1461"/>
        <v>750316</v>
      </c>
      <c r="CN1524" s="227">
        <f t="shared" si="1461"/>
        <v>619462.39</v>
      </c>
      <c r="CO1524" s="227">
        <f t="shared" si="1461"/>
        <v>649667.14925843209</v>
      </c>
      <c r="CP1524" s="227">
        <f t="shared" si="1461"/>
        <v>709207.99577084964</v>
      </c>
      <c r="CQ1524" s="227">
        <f t="shared" ref="CQ1524:DW1532" si="1462">SUMIF($M$4:$M$1158,$F1524,CQ$4:CQ$1158)</f>
        <v>748704.66465515096</v>
      </c>
      <c r="CR1524" s="226">
        <f t="shared" si="1462"/>
        <v>313561</v>
      </c>
      <c r="CS1524" s="227">
        <f t="shared" si="1462"/>
        <v>421472</v>
      </c>
      <c r="CT1524" s="227">
        <f t="shared" si="1462"/>
        <v>441699</v>
      </c>
      <c r="CU1524" s="227">
        <f t="shared" si="1462"/>
        <v>492192</v>
      </c>
      <c r="CV1524" s="227">
        <f t="shared" si="1462"/>
        <v>392552.39</v>
      </c>
      <c r="CW1524" s="227">
        <f t="shared" si="1462"/>
        <v>410824.14925843169</v>
      </c>
      <c r="CX1524" s="227">
        <f t="shared" si="1462"/>
        <v>456026.99577084975</v>
      </c>
      <c r="CY1524" s="227">
        <f t="shared" si="1462"/>
        <v>481754.6646551509</v>
      </c>
      <c r="CZ1524" s="226">
        <f t="shared" si="1462"/>
        <v>65125</v>
      </c>
      <c r="DA1524" s="227">
        <f t="shared" si="1462"/>
        <v>91544</v>
      </c>
      <c r="DB1524" s="227">
        <f t="shared" si="1462"/>
        <v>93352</v>
      </c>
      <c r="DC1524" s="227">
        <f t="shared" si="1462"/>
        <v>96625</v>
      </c>
      <c r="DD1524" s="227">
        <f t="shared" si="1462"/>
        <v>85556</v>
      </c>
      <c r="DE1524" s="227">
        <f t="shared" si="1462"/>
        <v>87037</v>
      </c>
      <c r="DF1524" s="227">
        <f t="shared" si="1462"/>
        <v>89449</v>
      </c>
      <c r="DG1524" s="227">
        <f t="shared" si="1462"/>
        <v>96502</v>
      </c>
      <c r="DH1524" s="226">
        <f t="shared" si="1462"/>
        <v>87260</v>
      </c>
      <c r="DI1524" s="227">
        <f t="shared" si="1462"/>
        <v>142271</v>
      </c>
      <c r="DJ1524" s="227">
        <f t="shared" si="1462"/>
        <v>151484</v>
      </c>
      <c r="DK1524" s="227">
        <f t="shared" si="1462"/>
        <v>161499</v>
      </c>
      <c r="DL1524" s="227">
        <f t="shared" si="1462"/>
        <v>141354</v>
      </c>
      <c r="DM1524" s="227">
        <f t="shared" si="1462"/>
        <v>151806</v>
      </c>
      <c r="DN1524" s="227">
        <f t="shared" si="1462"/>
        <v>163732</v>
      </c>
      <c r="DO1524" s="227">
        <f t="shared" si="1462"/>
        <v>170448</v>
      </c>
      <c r="DP1524" s="226">
        <f t="shared" si="1462"/>
        <v>-2</v>
      </c>
      <c r="DQ1524" s="227">
        <f t="shared" si="1462"/>
        <v>-35105.824821676651</v>
      </c>
      <c r="DR1524" s="227">
        <f t="shared" si="1462"/>
        <v>-37857.927764</v>
      </c>
      <c r="DS1524" s="227">
        <f t="shared" si="1462"/>
        <v>-26456.455128000001</v>
      </c>
      <c r="DT1524" s="227">
        <f t="shared" si="1462"/>
        <v>0</v>
      </c>
      <c r="DU1524" s="227">
        <f t="shared" si="1462"/>
        <v>-2658.8492584314763</v>
      </c>
      <c r="DV1524" s="227">
        <f t="shared" si="1462"/>
        <v>11764.194229150657</v>
      </c>
      <c r="DW1524" s="227">
        <f t="shared" si="1462"/>
        <v>28167.355344849188</v>
      </c>
      <c r="DX1524" s="377">
        <f t="shared" ref="DX1524:EE1537" si="1463">IFERROR(W1524/O1524,0)</f>
        <v>0.61369297640871823</v>
      </c>
      <c r="DY1524" s="660">
        <f t="shared" si="1463"/>
        <v>0.61117354507802968</v>
      </c>
      <c r="DZ1524" s="660">
        <f t="shared" si="1463"/>
        <v>0.60876082237242368</v>
      </c>
      <c r="EA1524" s="660">
        <f t="shared" si="1463"/>
        <v>0.60845519996831154</v>
      </c>
      <c r="EB1524" s="378">
        <f t="shared" si="1463"/>
        <v>0.61055372793618046</v>
      </c>
      <c r="EC1524" s="378">
        <f t="shared" si="1463"/>
        <v>0.60875705181488582</v>
      </c>
      <c r="ED1524" s="378">
        <f t="shared" si="1463"/>
        <v>0.60651918716268627</v>
      </c>
      <c r="EE1524" s="378">
        <f t="shared" si="1463"/>
        <v>0.60443942303017706</v>
      </c>
      <c r="EG1524" s="226">
        <f t="shared" ref="EG1524:EM1536" si="1464">SUMIF($M$4:$M$1158,$F1524,EG$4:EG$1158)</f>
        <v>1640023</v>
      </c>
      <c r="EH1524" s="226">
        <f t="shared" si="1464"/>
        <v>1033168</v>
      </c>
      <c r="EI1524" s="226">
        <f t="shared" si="1464"/>
        <v>606863</v>
      </c>
      <c r="EJ1524" s="226">
        <f t="shared" si="1464"/>
        <v>157765</v>
      </c>
      <c r="EK1524" s="226">
        <f t="shared" si="1464"/>
        <v>713859</v>
      </c>
      <c r="EL1524" s="226">
        <f t="shared" si="1464"/>
        <v>5160693</v>
      </c>
      <c r="EM1524" s="226">
        <f t="shared" si="1464"/>
        <v>4790673</v>
      </c>
      <c r="EN1524" s="226">
        <f t="shared" ref="EN1524:EN1537" si="1465">IFERROR(EH1524/EG1524,0)</f>
        <v>0.62997165283657608</v>
      </c>
      <c r="EO1524" s="226">
        <f t="shared" ref="EO1524:EO1537" si="1466">IFERROR((EJ1524/EI1524)*100,0)</f>
        <v>25.996806527997258</v>
      </c>
      <c r="EP1524" s="379">
        <f t="shared" ref="EP1524:EP1537" si="1467">IFERROR(EK1524/EG1524,0)</f>
        <v>0.43527377359951658</v>
      </c>
      <c r="EQ1524" s="226">
        <f t="shared" ref="EQ1524:EQ1537" si="1468">IFERROR((EK1524*1000000)/EL1524,0)</f>
        <v>138326.18991286636</v>
      </c>
      <c r="ER1524" s="226">
        <f t="shared" ref="ER1524:ER1537" si="1469">IFERROR((EJ1524*1000000)/EM1524/12,0)</f>
        <v>2744.3082283706972</v>
      </c>
      <c r="ET1524" s="227">
        <f t="shared" ref="ET1524:EZ1536" si="1470">SUMIF($M$4:$M$1158,$F1524,ET$4:ET$1158)</f>
        <v>2365940</v>
      </c>
      <c r="EU1524" s="227">
        <f t="shared" si="1470"/>
        <v>1460837</v>
      </c>
      <c r="EV1524" s="227">
        <f t="shared" si="1470"/>
        <v>905124</v>
      </c>
      <c r="EW1524" s="227">
        <f t="shared" si="1470"/>
        <v>271897</v>
      </c>
      <c r="EX1524" s="227">
        <f t="shared" si="1470"/>
        <v>1351067</v>
      </c>
      <c r="EY1524" s="227">
        <f t="shared" si="1470"/>
        <v>8401850</v>
      </c>
      <c r="EZ1524" s="227">
        <f t="shared" si="1470"/>
        <v>7565189</v>
      </c>
      <c r="FA1524" s="228">
        <f t="shared" ref="FA1524:FA1537" si="1471">IFERROR(EU1524/ET1524,0)</f>
        <v>0.61744465201991594</v>
      </c>
      <c r="FB1524" s="228">
        <f t="shared" ref="FB1524:FB1537" si="1472">IFERROR((EW1524/EV1524)*100,0)</f>
        <v>30.03975145946854</v>
      </c>
      <c r="FC1524" s="228">
        <f t="shared" ref="FC1524:FC1537" si="1473">IFERROR(EX1524/ET1524,0)</f>
        <v>0.57104871636643362</v>
      </c>
      <c r="FD1524" s="228">
        <f t="shared" ref="FD1524:FD1537" si="1474">IFERROR((EX1524*1000000)/EY1524,0)</f>
        <v>160805.89394002513</v>
      </c>
      <c r="FE1524" s="228">
        <f t="shared" ref="FE1524:FE1537" si="1475">IFERROR((EW1524*1000000)/EZ1524/12,0)</f>
        <v>2995.0452438575339</v>
      </c>
      <c r="FF1524" s="235">
        <f t="shared" ref="FF1524:FM1536" si="1476">SUMIF($M$4:$M$1158,$F1524,FF$4:FF$1158)</f>
        <v>956682</v>
      </c>
      <c r="FG1524" s="661">
        <f t="shared" ref="FG1524:FG1537" si="1477">IFERROR((FH1524/FF1524)*100,0)</f>
        <v>31.077724886639444</v>
      </c>
      <c r="FH1524" s="662">
        <f t="shared" si="1476"/>
        <v>297315</v>
      </c>
      <c r="FI1524" s="662">
        <f t="shared" si="1476"/>
        <v>956682</v>
      </c>
      <c r="FJ1524" s="662">
        <f t="shared" si="1476"/>
        <v>7814</v>
      </c>
      <c r="FK1524" s="662">
        <f t="shared" si="1476"/>
        <v>651553</v>
      </c>
      <c r="FL1524" s="662">
        <f t="shared" si="1476"/>
        <v>142205</v>
      </c>
      <c r="FM1524" s="662">
        <f t="shared" si="1476"/>
        <v>509348</v>
      </c>
    </row>
    <row r="1525" spans="5:172" ht="18" customHeight="1">
      <c r="F1525" s="567" t="s">
        <v>3129</v>
      </c>
      <c r="G1525" s="371" t="s">
        <v>3167</v>
      </c>
      <c r="O1525" s="658">
        <f t="shared" si="1460"/>
        <v>756</v>
      </c>
      <c r="P1525" s="658">
        <f t="shared" si="1460"/>
        <v>927</v>
      </c>
      <c r="Q1525" s="658">
        <f t="shared" si="1460"/>
        <v>852</v>
      </c>
      <c r="R1525" s="658">
        <f t="shared" si="1460"/>
        <v>1009</v>
      </c>
      <c r="S1525" s="659">
        <f t="shared" si="1460"/>
        <v>927</v>
      </c>
      <c r="T1525" s="659">
        <f t="shared" si="1460"/>
        <v>852</v>
      </c>
      <c r="U1525" s="659">
        <f t="shared" si="1460"/>
        <v>1009</v>
      </c>
      <c r="V1525" s="659">
        <f t="shared" si="1460"/>
        <v>1049</v>
      </c>
      <c r="W1525" s="658">
        <f t="shared" si="1460"/>
        <v>338</v>
      </c>
      <c r="X1525" s="658">
        <f t="shared" si="1460"/>
        <v>390</v>
      </c>
      <c r="Y1525" s="658">
        <f t="shared" si="1460"/>
        <v>271</v>
      </c>
      <c r="Z1525" s="658">
        <f t="shared" si="1460"/>
        <v>389</v>
      </c>
      <c r="AA1525" s="659">
        <f t="shared" si="1460"/>
        <v>390</v>
      </c>
      <c r="AB1525" s="659">
        <f t="shared" si="1460"/>
        <v>271</v>
      </c>
      <c r="AC1525" s="659">
        <f t="shared" si="1460"/>
        <v>389</v>
      </c>
      <c r="AD1525" s="659">
        <f t="shared" si="1460"/>
        <v>404</v>
      </c>
      <c r="AE1525" s="658">
        <f t="shared" si="1461"/>
        <v>0</v>
      </c>
      <c r="AF1525" s="658">
        <f t="shared" si="1461"/>
        <v>0</v>
      </c>
      <c r="AG1525" s="658">
        <f t="shared" si="1461"/>
        <v>0</v>
      </c>
      <c r="AH1525" s="658">
        <f t="shared" si="1461"/>
        <v>0</v>
      </c>
      <c r="AI1525" s="659">
        <f t="shared" si="1461"/>
        <v>0</v>
      </c>
      <c r="AJ1525" s="659">
        <f t="shared" si="1461"/>
        <v>0</v>
      </c>
      <c r="AK1525" s="659">
        <f t="shared" si="1461"/>
        <v>0</v>
      </c>
      <c r="AL1525" s="659">
        <f t="shared" si="1461"/>
        <v>0</v>
      </c>
      <c r="AM1525" s="219">
        <f t="shared" si="1461"/>
        <v>418</v>
      </c>
      <c r="AN1525" s="227">
        <f t="shared" si="1461"/>
        <v>537</v>
      </c>
      <c r="AO1525" s="227">
        <f t="shared" si="1461"/>
        <v>581</v>
      </c>
      <c r="AP1525" s="227">
        <f t="shared" si="1461"/>
        <v>621</v>
      </c>
      <c r="AQ1525" s="227">
        <f t="shared" si="1461"/>
        <v>537</v>
      </c>
      <c r="AR1525" s="227">
        <f t="shared" si="1461"/>
        <v>581</v>
      </c>
      <c r="AS1525" s="227">
        <f t="shared" si="1461"/>
        <v>621</v>
      </c>
      <c r="AT1525" s="227">
        <f t="shared" si="1461"/>
        <v>645</v>
      </c>
      <c r="AU1525" s="219">
        <f t="shared" si="1461"/>
        <v>386</v>
      </c>
      <c r="AV1525" s="227">
        <f t="shared" si="1461"/>
        <v>510</v>
      </c>
      <c r="AW1525" s="227">
        <f t="shared" si="1461"/>
        <v>555</v>
      </c>
      <c r="AX1525" s="227">
        <f t="shared" si="1461"/>
        <v>590</v>
      </c>
      <c r="AY1525" s="227">
        <f t="shared" si="1461"/>
        <v>510</v>
      </c>
      <c r="AZ1525" s="227">
        <f t="shared" si="1461"/>
        <v>555</v>
      </c>
      <c r="BA1525" s="227">
        <f t="shared" si="1461"/>
        <v>590</v>
      </c>
      <c r="BB1525" s="227">
        <f t="shared" si="1461"/>
        <v>615</v>
      </c>
      <c r="BC1525" s="226">
        <f t="shared" si="1461"/>
        <v>32</v>
      </c>
      <c r="BD1525" s="227">
        <f t="shared" si="1461"/>
        <v>27</v>
      </c>
      <c r="BE1525" s="227">
        <f t="shared" si="1461"/>
        <v>24</v>
      </c>
      <c r="BF1525" s="227">
        <f t="shared" si="1461"/>
        <v>29</v>
      </c>
      <c r="BG1525" s="227">
        <f t="shared" si="1461"/>
        <v>27</v>
      </c>
      <c r="BH1525" s="227">
        <f t="shared" si="1461"/>
        <v>24</v>
      </c>
      <c r="BI1525" s="227">
        <f t="shared" si="1461"/>
        <v>29</v>
      </c>
      <c r="BJ1525" s="227">
        <f t="shared" si="1461"/>
        <v>30</v>
      </c>
      <c r="BK1525" s="226">
        <f t="shared" si="1461"/>
        <v>0</v>
      </c>
      <c r="BL1525" s="227">
        <f t="shared" si="1461"/>
        <v>0</v>
      </c>
      <c r="BM1525" s="227">
        <f t="shared" si="1461"/>
        <v>2</v>
      </c>
      <c r="BN1525" s="227">
        <f t="shared" si="1461"/>
        <v>2</v>
      </c>
      <c r="BO1525" s="227">
        <f t="shared" si="1461"/>
        <v>0</v>
      </c>
      <c r="BP1525" s="227">
        <f t="shared" si="1461"/>
        <v>2</v>
      </c>
      <c r="BQ1525" s="227">
        <f t="shared" si="1461"/>
        <v>2</v>
      </c>
      <c r="BR1525" s="227">
        <f t="shared" si="1461"/>
        <v>0</v>
      </c>
      <c r="BS1525" s="226">
        <f t="shared" si="1461"/>
        <v>0</v>
      </c>
      <c r="BT1525" s="227">
        <f t="shared" si="1461"/>
        <v>0</v>
      </c>
      <c r="BU1525" s="227">
        <f t="shared" si="1461"/>
        <v>2</v>
      </c>
      <c r="BV1525" s="227">
        <f t="shared" si="1461"/>
        <v>2</v>
      </c>
      <c r="BW1525" s="227">
        <f t="shared" si="1461"/>
        <v>0</v>
      </c>
      <c r="BX1525" s="227">
        <f t="shared" si="1461"/>
        <v>2</v>
      </c>
      <c r="BY1525" s="227">
        <f t="shared" si="1461"/>
        <v>2</v>
      </c>
      <c r="BZ1525" s="227">
        <f t="shared" si="1461"/>
        <v>0</v>
      </c>
      <c r="CA1525" s="226">
        <f t="shared" si="1461"/>
        <v>0</v>
      </c>
      <c r="CB1525" s="227">
        <f t="shared" si="1461"/>
        <v>0</v>
      </c>
      <c r="CC1525" s="227">
        <f t="shared" si="1461"/>
        <v>0</v>
      </c>
      <c r="CD1525" s="227">
        <f t="shared" si="1461"/>
        <v>0</v>
      </c>
      <c r="CE1525" s="227">
        <f t="shared" si="1461"/>
        <v>0</v>
      </c>
      <c r="CF1525" s="227">
        <f t="shared" si="1461"/>
        <v>0</v>
      </c>
      <c r="CG1525" s="227">
        <f t="shared" si="1461"/>
        <v>0</v>
      </c>
      <c r="CH1525" s="227">
        <f t="shared" si="1461"/>
        <v>0</v>
      </c>
      <c r="CJ1525" s="219">
        <f t="shared" si="1461"/>
        <v>32</v>
      </c>
      <c r="CK1525" s="227">
        <f t="shared" si="1461"/>
        <v>41</v>
      </c>
      <c r="CL1525" s="227">
        <f t="shared" si="1461"/>
        <v>44</v>
      </c>
      <c r="CM1525" s="227">
        <f t="shared" si="1461"/>
        <v>47</v>
      </c>
      <c r="CN1525" s="227">
        <f t="shared" si="1461"/>
        <v>27</v>
      </c>
      <c r="CO1525" s="227">
        <f t="shared" si="1461"/>
        <v>29.22234636871508</v>
      </c>
      <c r="CP1525" s="227">
        <f t="shared" si="1461"/>
        <v>31.208379888268148</v>
      </c>
      <c r="CQ1525" s="227">
        <f t="shared" si="1462"/>
        <v>32.440221829683601</v>
      </c>
      <c r="CR1525" s="226">
        <f t="shared" si="1462"/>
        <v>32</v>
      </c>
      <c r="CS1525" s="227">
        <f t="shared" si="1462"/>
        <v>41</v>
      </c>
      <c r="CT1525" s="227">
        <f t="shared" si="1462"/>
        <v>44</v>
      </c>
      <c r="CU1525" s="227">
        <f t="shared" si="1462"/>
        <v>47</v>
      </c>
      <c r="CV1525" s="227">
        <f t="shared" si="1462"/>
        <v>27</v>
      </c>
      <c r="CW1525" s="227">
        <f t="shared" si="1462"/>
        <v>29.22234636871508</v>
      </c>
      <c r="CX1525" s="227">
        <f t="shared" si="1462"/>
        <v>31.208379888268148</v>
      </c>
      <c r="CY1525" s="227">
        <f t="shared" si="1462"/>
        <v>32.440221829683601</v>
      </c>
      <c r="CZ1525" s="226">
        <f t="shared" si="1462"/>
        <v>0</v>
      </c>
      <c r="DA1525" s="227">
        <f t="shared" si="1462"/>
        <v>0</v>
      </c>
      <c r="DB1525" s="227">
        <f t="shared" si="1462"/>
        <v>0</v>
      </c>
      <c r="DC1525" s="227">
        <f t="shared" si="1462"/>
        <v>0</v>
      </c>
      <c r="DD1525" s="227">
        <f t="shared" si="1462"/>
        <v>0</v>
      </c>
      <c r="DE1525" s="227">
        <f t="shared" si="1462"/>
        <v>0</v>
      </c>
      <c r="DF1525" s="227">
        <f t="shared" si="1462"/>
        <v>0</v>
      </c>
      <c r="DG1525" s="227">
        <f t="shared" si="1462"/>
        <v>0</v>
      </c>
      <c r="DH1525" s="226">
        <f t="shared" si="1462"/>
        <v>0</v>
      </c>
      <c r="DI1525" s="227">
        <f t="shared" si="1462"/>
        <v>0</v>
      </c>
      <c r="DJ1525" s="227">
        <f t="shared" si="1462"/>
        <v>0</v>
      </c>
      <c r="DK1525" s="227">
        <f t="shared" si="1462"/>
        <v>0</v>
      </c>
      <c r="DL1525" s="227">
        <f t="shared" si="1462"/>
        <v>0</v>
      </c>
      <c r="DM1525" s="227">
        <f t="shared" si="1462"/>
        <v>0</v>
      </c>
      <c r="DN1525" s="227">
        <f t="shared" si="1462"/>
        <v>0</v>
      </c>
      <c r="DO1525" s="227">
        <f t="shared" si="1462"/>
        <v>0</v>
      </c>
      <c r="DP1525" s="226">
        <f t="shared" si="1462"/>
        <v>0</v>
      </c>
      <c r="DQ1525" s="227">
        <f t="shared" si="1462"/>
        <v>-14</v>
      </c>
      <c r="DR1525" s="227">
        <f t="shared" si="1462"/>
        <v>-20</v>
      </c>
      <c r="DS1525" s="227">
        <f t="shared" si="1462"/>
        <v>-18</v>
      </c>
      <c r="DT1525" s="227">
        <f t="shared" si="1462"/>
        <v>0</v>
      </c>
      <c r="DU1525" s="227">
        <f t="shared" si="1462"/>
        <v>-5.2223463687150797</v>
      </c>
      <c r="DV1525" s="227">
        <f t="shared" si="1462"/>
        <v>-2.2083798882681478</v>
      </c>
      <c r="DW1525" s="227">
        <f t="shared" si="1462"/>
        <v>-2.4402218296836011</v>
      </c>
      <c r="DX1525" s="377">
        <f t="shared" si="1463"/>
        <v>0.44708994708994709</v>
      </c>
      <c r="DY1525" s="660">
        <f t="shared" si="1463"/>
        <v>0.42071197411003236</v>
      </c>
      <c r="DZ1525" s="660">
        <f t="shared" si="1463"/>
        <v>0.318075117370892</v>
      </c>
      <c r="EA1525" s="660">
        <f t="shared" si="1463"/>
        <v>0.38553022794846381</v>
      </c>
      <c r="EB1525" s="378">
        <f t="shared" si="1463"/>
        <v>0.42071197411003236</v>
      </c>
      <c r="EC1525" s="378">
        <f t="shared" si="1463"/>
        <v>0.318075117370892</v>
      </c>
      <c r="ED1525" s="378">
        <f t="shared" si="1463"/>
        <v>0.38553022794846381</v>
      </c>
      <c r="EE1525" s="378">
        <f t="shared" si="1463"/>
        <v>0.38512869399428029</v>
      </c>
      <c r="EG1525" s="226">
        <f t="shared" si="1464"/>
        <v>733</v>
      </c>
      <c r="EH1525" s="226">
        <f t="shared" si="1464"/>
        <v>347</v>
      </c>
      <c r="EI1525" s="226">
        <f t="shared" si="1464"/>
        <v>386</v>
      </c>
      <c r="EJ1525" s="226">
        <f t="shared" si="1464"/>
        <v>386</v>
      </c>
      <c r="EK1525" s="226">
        <f t="shared" si="1464"/>
        <v>0</v>
      </c>
      <c r="EL1525" s="226">
        <f t="shared" si="1464"/>
        <v>2748</v>
      </c>
      <c r="EM1525" s="226">
        <f t="shared" si="1464"/>
        <v>2748</v>
      </c>
      <c r="EN1525" s="226">
        <f t="shared" si="1465"/>
        <v>0.47339699863574353</v>
      </c>
      <c r="EO1525" s="226">
        <f t="shared" si="1466"/>
        <v>100</v>
      </c>
      <c r="EP1525" s="379">
        <f t="shared" si="1467"/>
        <v>0</v>
      </c>
      <c r="EQ1525" s="226">
        <f t="shared" si="1468"/>
        <v>0</v>
      </c>
      <c r="ER1525" s="226">
        <f t="shared" si="1469"/>
        <v>11705.482775351769</v>
      </c>
      <c r="ET1525" s="227">
        <f t="shared" si="1470"/>
        <v>675</v>
      </c>
      <c r="EU1525" s="227">
        <f t="shared" si="1470"/>
        <v>199</v>
      </c>
      <c r="EV1525" s="227">
        <f t="shared" si="1470"/>
        <v>475</v>
      </c>
      <c r="EW1525" s="227">
        <f t="shared" si="1470"/>
        <v>370</v>
      </c>
      <c r="EX1525" s="227">
        <f t="shared" si="1470"/>
        <v>2129</v>
      </c>
      <c r="EY1525" s="227">
        <f t="shared" si="1470"/>
        <v>2935</v>
      </c>
      <c r="EZ1525" s="227">
        <f t="shared" si="1470"/>
        <v>2935</v>
      </c>
      <c r="FA1525" s="228">
        <f t="shared" si="1471"/>
        <v>0.29481481481481481</v>
      </c>
      <c r="FB1525" s="228">
        <f t="shared" si="1472"/>
        <v>77.89473684210526</v>
      </c>
      <c r="FC1525" s="228">
        <f t="shared" si="1473"/>
        <v>3.154074074074074</v>
      </c>
      <c r="FD1525" s="228">
        <f t="shared" si="1474"/>
        <v>725383.3049403748</v>
      </c>
      <c r="FE1525" s="228">
        <f t="shared" si="1475"/>
        <v>10505.394662123794</v>
      </c>
      <c r="FF1525" s="235">
        <f t="shared" si="1476"/>
        <v>475</v>
      </c>
      <c r="FG1525" s="661">
        <f t="shared" si="1477"/>
        <v>95.15789473684211</v>
      </c>
      <c r="FH1525" s="662">
        <f t="shared" si="1476"/>
        <v>452</v>
      </c>
      <c r="FI1525" s="662">
        <f t="shared" si="1476"/>
        <v>475</v>
      </c>
      <c r="FJ1525" s="662">
        <f t="shared" si="1476"/>
        <v>0</v>
      </c>
      <c r="FK1525" s="662">
        <f t="shared" si="1476"/>
        <v>23</v>
      </c>
      <c r="FL1525" s="662">
        <f t="shared" si="1476"/>
        <v>20</v>
      </c>
      <c r="FM1525" s="662">
        <f t="shared" si="1476"/>
        <v>3</v>
      </c>
    </row>
    <row r="1526" spans="5:172" ht="18" customHeight="1">
      <c r="F1526" s="567" t="s">
        <v>3130</v>
      </c>
      <c r="G1526" s="371" t="s">
        <v>3168</v>
      </c>
      <c r="O1526" s="658">
        <f t="shared" si="1460"/>
        <v>59072</v>
      </c>
      <c r="P1526" s="658">
        <f t="shared" si="1460"/>
        <v>73308</v>
      </c>
      <c r="Q1526" s="658">
        <f t="shared" si="1460"/>
        <v>75209</v>
      </c>
      <c r="R1526" s="658">
        <f t="shared" si="1460"/>
        <v>78702</v>
      </c>
      <c r="S1526" s="659">
        <f t="shared" si="1460"/>
        <v>71545</v>
      </c>
      <c r="T1526" s="659">
        <f t="shared" si="1460"/>
        <v>71689</v>
      </c>
      <c r="U1526" s="659">
        <f t="shared" si="1460"/>
        <v>75799</v>
      </c>
      <c r="V1526" s="659">
        <f t="shared" si="1460"/>
        <v>79892</v>
      </c>
      <c r="W1526" s="658">
        <f t="shared" si="1460"/>
        <v>16070</v>
      </c>
      <c r="X1526" s="658">
        <f t="shared" si="1460"/>
        <v>23066</v>
      </c>
      <c r="Y1526" s="658">
        <f t="shared" si="1460"/>
        <v>23768</v>
      </c>
      <c r="Z1526" s="658">
        <f t="shared" si="1460"/>
        <v>24345</v>
      </c>
      <c r="AA1526" s="659">
        <f t="shared" si="1460"/>
        <v>21295</v>
      </c>
      <c r="AB1526" s="659">
        <f t="shared" si="1460"/>
        <v>20247</v>
      </c>
      <c r="AC1526" s="659">
        <f t="shared" si="1460"/>
        <v>21466</v>
      </c>
      <c r="AD1526" s="659">
        <f t="shared" si="1460"/>
        <v>23167</v>
      </c>
      <c r="AE1526" s="658">
        <f t="shared" si="1461"/>
        <v>3370</v>
      </c>
      <c r="AF1526" s="658">
        <f t="shared" si="1461"/>
        <v>4024</v>
      </c>
      <c r="AG1526" s="658">
        <f t="shared" si="1461"/>
        <v>3819</v>
      </c>
      <c r="AH1526" s="658">
        <f t="shared" si="1461"/>
        <v>3829</v>
      </c>
      <c r="AI1526" s="659">
        <f t="shared" si="1461"/>
        <v>4076</v>
      </c>
      <c r="AJ1526" s="659">
        <f t="shared" si="1461"/>
        <v>3922</v>
      </c>
      <c r="AK1526" s="659">
        <f t="shared" si="1461"/>
        <v>3881</v>
      </c>
      <c r="AL1526" s="659">
        <f t="shared" si="1461"/>
        <v>4132</v>
      </c>
      <c r="AM1526" s="219">
        <f t="shared" si="1461"/>
        <v>43002</v>
      </c>
      <c r="AN1526" s="227">
        <f t="shared" si="1461"/>
        <v>50242</v>
      </c>
      <c r="AO1526" s="227">
        <f t="shared" si="1461"/>
        <v>51441</v>
      </c>
      <c r="AP1526" s="227">
        <f t="shared" si="1461"/>
        <v>54358</v>
      </c>
      <c r="AQ1526" s="227">
        <f t="shared" si="1461"/>
        <v>50250</v>
      </c>
      <c r="AR1526" s="227">
        <f t="shared" si="1461"/>
        <v>51441</v>
      </c>
      <c r="AS1526" s="227">
        <f t="shared" si="1461"/>
        <v>54334</v>
      </c>
      <c r="AT1526" s="227">
        <f t="shared" si="1461"/>
        <v>56724</v>
      </c>
      <c r="AU1526" s="219">
        <f t="shared" si="1461"/>
        <v>12113</v>
      </c>
      <c r="AV1526" s="227">
        <f t="shared" si="1461"/>
        <v>17432</v>
      </c>
      <c r="AW1526" s="227">
        <f t="shared" si="1461"/>
        <v>17860</v>
      </c>
      <c r="AX1526" s="227">
        <f t="shared" si="1461"/>
        <v>19054</v>
      </c>
      <c r="AY1526" s="227">
        <f t="shared" si="1461"/>
        <v>18308</v>
      </c>
      <c r="AZ1526" s="227">
        <f t="shared" si="1461"/>
        <v>18760</v>
      </c>
      <c r="BA1526" s="227">
        <f t="shared" si="1461"/>
        <v>20129</v>
      </c>
      <c r="BB1526" s="227">
        <f t="shared" si="1461"/>
        <v>21509</v>
      </c>
      <c r="BC1526" s="226">
        <f t="shared" si="1461"/>
        <v>31495</v>
      </c>
      <c r="BD1526" s="227">
        <f t="shared" si="1461"/>
        <v>33746.097968374925</v>
      </c>
      <c r="BE1526" s="227">
        <f t="shared" si="1461"/>
        <v>34928.097489684369</v>
      </c>
      <c r="BF1526" s="227">
        <f t="shared" si="1461"/>
        <v>36649.505300045785</v>
      </c>
      <c r="BG1526" s="227">
        <f t="shared" si="1461"/>
        <v>33585</v>
      </c>
      <c r="BH1526" s="227">
        <f t="shared" si="1461"/>
        <v>34618</v>
      </c>
      <c r="BI1526" s="227">
        <f t="shared" si="1461"/>
        <v>36136</v>
      </c>
      <c r="BJ1526" s="227">
        <f t="shared" si="1461"/>
        <v>37111</v>
      </c>
      <c r="BK1526" s="226">
        <f t="shared" si="1461"/>
        <v>-606</v>
      </c>
      <c r="BL1526" s="227">
        <f t="shared" si="1461"/>
        <v>-936.09796837492422</v>
      </c>
      <c r="BM1526" s="227">
        <f t="shared" si="1461"/>
        <v>-1347.0974896843695</v>
      </c>
      <c r="BN1526" s="227">
        <f t="shared" si="1461"/>
        <v>-1345.5053000457838</v>
      </c>
      <c r="BO1526" s="227">
        <f t="shared" si="1461"/>
        <v>-1643</v>
      </c>
      <c r="BP1526" s="227">
        <f t="shared" si="1461"/>
        <v>-1937</v>
      </c>
      <c r="BQ1526" s="227">
        <f t="shared" si="1461"/>
        <v>-1931</v>
      </c>
      <c r="BR1526" s="227">
        <f t="shared" si="1461"/>
        <v>-1896</v>
      </c>
      <c r="BS1526" s="226">
        <f t="shared" si="1461"/>
        <v>680</v>
      </c>
      <c r="BT1526" s="227">
        <f t="shared" si="1461"/>
        <v>795</v>
      </c>
      <c r="BU1526" s="227">
        <f t="shared" si="1461"/>
        <v>719</v>
      </c>
      <c r="BV1526" s="227">
        <f t="shared" si="1461"/>
        <v>883</v>
      </c>
      <c r="BW1526" s="227">
        <f t="shared" si="1461"/>
        <v>524</v>
      </c>
      <c r="BX1526" s="227">
        <f t="shared" si="1461"/>
        <v>425</v>
      </c>
      <c r="BY1526" s="227">
        <f t="shared" si="1461"/>
        <v>588</v>
      </c>
      <c r="BZ1526" s="227">
        <f t="shared" si="1461"/>
        <v>302</v>
      </c>
      <c r="CA1526" s="226">
        <f t="shared" si="1461"/>
        <v>1286</v>
      </c>
      <c r="CB1526" s="227">
        <f t="shared" si="1461"/>
        <v>1731.0979683749242</v>
      </c>
      <c r="CC1526" s="227">
        <f t="shared" si="1461"/>
        <v>2066.0974896843695</v>
      </c>
      <c r="CD1526" s="227">
        <f t="shared" si="1461"/>
        <v>2228.5053000457838</v>
      </c>
      <c r="CE1526" s="227">
        <f t="shared" si="1461"/>
        <v>2167</v>
      </c>
      <c r="CF1526" s="227">
        <f t="shared" si="1461"/>
        <v>2362</v>
      </c>
      <c r="CG1526" s="227">
        <f t="shared" si="1461"/>
        <v>2519</v>
      </c>
      <c r="CH1526" s="227">
        <f t="shared" si="1461"/>
        <v>2198</v>
      </c>
      <c r="CJ1526" s="219">
        <f t="shared" si="1461"/>
        <v>31495</v>
      </c>
      <c r="CK1526" s="227">
        <f t="shared" si="1461"/>
        <v>37984</v>
      </c>
      <c r="CL1526" s="227">
        <f t="shared" si="1461"/>
        <v>39096</v>
      </c>
      <c r="CM1526" s="227">
        <f t="shared" si="1461"/>
        <v>41390</v>
      </c>
      <c r="CN1526" s="227">
        <f t="shared" si="1461"/>
        <v>33585</v>
      </c>
      <c r="CO1526" s="227">
        <f t="shared" si="1461"/>
        <v>34918.979309288043</v>
      </c>
      <c r="CP1526" s="227">
        <f t="shared" si="1461"/>
        <v>37112.596288133587</v>
      </c>
      <c r="CQ1526" s="227">
        <f t="shared" si="1462"/>
        <v>39056.918811419535</v>
      </c>
      <c r="CR1526" s="226">
        <f t="shared" si="1462"/>
        <v>29335</v>
      </c>
      <c r="CS1526" s="227">
        <f t="shared" si="1462"/>
        <v>35004</v>
      </c>
      <c r="CT1526" s="227">
        <f t="shared" si="1462"/>
        <v>35753</v>
      </c>
      <c r="CU1526" s="227">
        <f t="shared" si="1462"/>
        <v>37757</v>
      </c>
      <c r="CV1526" s="227">
        <f t="shared" si="1462"/>
        <v>30489</v>
      </c>
      <c r="CW1526" s="227">
        <f t="shared" si="1462"/>
        <v>31218.979309288043</v>
      </c>
      <c r="CX1526" s="227">
        <f t="shared" si="1462"/>
        <v>32926.596288133587</v>
      </c>
      <c r="CY1526" s="227">
        <f t="shared" si="1462"/>
        <v>34584.918811419528</v>
      </c>
      <c r="CZ1526" s="226">
        <f t="shared" si="1462"/>
        <v>0</v>
      </c>
      <c r="DA1526" s="227">
        <f t="shared" si="1462"/>
        <v>0</v>
      </c>
      <c r="DB1526" s="227">
        <f t="shared" si="1462"/>
        <v>0</v>
      </c>
      <c r="DC1526" s="227">
        <f t="shared" si="1462"/>
        <v>0</v>
      </c>
      <c r="DD1526" s="227">
        <f t="shared" si="1462"/>
        <v>0</v>
      </c>
      <c r="DE1526" s="227">
        <f t="shared" si="1462"/>
        <v>0</v>
      </c>
      <c r="DF1526" s="227">
        <f t="shared" si="1462"/>
        <v>0</v>
      </c>
      <c r="DG1526" s="227">
        <f t="shared" si="1462"/>
        <v>0</v>
      </c>
      <c r="DH1526" s="226">
        <f t="shared" si="1462"/>
        <v>2160</v>
      </c>
      <c r="DI1526" s="227">
        <f t="shared" si="1462"/>
        <v>2980</v>
      </c>
      <c r="DJ1526" s="227">
        <f t="shared" si="1462"/>
        <v>3343</v>
      </c>
      <c r="DK1526" s="227">
        <f t="shared" si="1462"/>
        <v>3633</v>
      </c>
      <c r="DL1526" s="227">
        <f t="shared" si="1462"/>
        <v>3096</v>
      </c>
      <c r="DM1526" s="227">
        <f t="shared" si="1462"/>
        <v>3700</v>
      </c>
      <c r="DN1526" s="227">
        <f t="shared" si="1462"/>
        <v>4186</v>
      </c>
      <c r="DO1526" s="227">
        <f t="shared" si="1462"/>
        <v>4472</v>
      </c>
      <c r="DP1526" s="226">
        <f t="shared" si="1462"/>
        <v>0</v>
      </c>
      <c r="DQ1526" s="227">
        <f t="shared" si="1462"/>
        <v>-4237.9020316250753</v>
      </c>
      <c r="DR1526" s="227">
        <f t="shared" si="1462"/>
        <v>-4167.9025103156309</v>
      </c>
      <c r="DS1526" s="227">
        <f t="shared" si="1462"/>
        <v>-4740.4946999542162</v>
      </c>
      <c r="DT1526" s="227">
        <f t="shared" si="1462"/>
        <v>0</v>
      </c>
      <c r="DU1526" s="227">
        <f t="shared" si="1462"/>
        <v>-300.97930928803942</v>
      </c>
      <c r="DV1526" s="227">
        <f t="shared" si="1462"/>
        <v>-976.59628813358745</v>
      </c>
      <c r="DW1526" s="227">
        <f t="shared" si="1462"/>
        <v>-1945.9188114195326</v>
      </c>
      <c r="DX1526" s="377">
        <f t="shared" si="1463"/>
        <v>0.27204089924160346</v>
      </c>
      <c r="DY1526" s="660">
        <f t="shared" si="1463"/>
        <v>0.31464505920226987</v>
      </c>
      <c r="DZ1526" s="660">
        <f t="shared" si="1463"/>
        <v>0.31602600752569504</v>
      </c>
      <c r="EA1526" s="660">
        <f t="shared" si="1463"/>
        <v>0.30933140199740794</v>
      </c>
      <c r="EB1526" s="378">
        <f t="shared" si="1463"/>
        <v>0.29764483891257248</v>
      </c>
      <c r="EC1526" s="378">
        <f t="shared" si="1463"/>
        <v>0.28242826654019443</v>
      </c>
      <c r="ED1526" s="378">
        <f t="shared" si="1463"/>
        <v>0.28319634823678413</v>
      </c>
      <c r="EE1526" s="378">
        <f t="shared" si="1463"/>
        <v>0.28997897161167574</v>
      </c>
      <c r="EG1526" s="226">
        <f t="shared" si="1464"/>
        <v>57808</v>
      </c>
      <c r="EH1526" s="226">
        <f t="shared" si="1464"/>
        <v>14080</v>
      </c>
      <c r="EI1526" s="226">
        <f t="shared" si="1464"/>
        <v>43729</v>
      </c>
      <c r="EJ1526" s="226">
        <f t="shared" si="1464"/>
        <v>12184</v>
      </c>
      <c r="EK1526" s="226">
        <f t="shared" si="1464"/>
        <v>43197</v>
      </c>
      <c r="EL1526" s="226">
        <f t="shared" si="1464"/>
        <v>144317</v>
      </c>
      <c r="EM1526" s="226">
        <f t="shared" si="1464"/>
        <v>144317</v>
      </c>
      <c r="EN1526" s="226">
        <f t="shared" si="1465"/>
        <v>0.2435649045114863</v>
      </c>
      <c r="EO1526" s="226">
        <f t="shared" si="1466"/>
        <v>27.862516865238174</v>
      </c>
      <c r="EP1526" s="379">
        <f t="shared" si="1467"/>
        <v>0.74724951563797404</v>
      </c>
      <c r="EQ1526" s="226">
        <f t="shared" si="1468"/>
        <v>299320.24640201777</v>
      </c>
      <c r="ER1526" s="226">
        <f t="shared" si="1469"/>
        <v>7035.4381904649717</v>
      </c>
      <c r="ET1526" s="227">
        <f t="shared" si="1470"/>
        <v>61201</v>
      </c>
      <c r="EU1526" s="227">
        <f t="shared" si="1470"/>
        <v>16149</v>
      </c>
      <c r="EV1526" s="227">
        <f t="shared" si="1470"/>
        <v>45054</v>
      </c>
      <c r="EW1526" s="227">
        <f t="shared" si="1470"/>
        <v>10108</v>
      </c>
      <c r="EX1526" s="227">
        <f t="shared" si="1470"/>
        <v>9443</v>
      </c>
      <c r="EY1526" s="227">
        <f t="shared" si="1470"/>
        <v>143902</v>
      </c>
      <c r="EZ1526" s="227">
        <f t="shared" si="1470"/>
        <v>143902</v>
      </c>
      <c r="FA1526" s="228">
        <f t="shared" si="1471"/>
        <v>0.26386823744710053</v>
      </c>
      <c r="FB1526" s="228">
        <f t="shared" si="1472"/>
        <v>22.435299862387357</v>
      </c>
      <c r="FC1526" s="228">
        <f t="shared" si="1473"/>
        <v>0.15429486446299898</v>
      </c>
      <c r="FD1526" s="228">
        <f t="shared" si="1474"/>
        <v>65621.047657433533</v>
      </c>
      <c r="FE1526" s="228">
        <f t="shared" si="1475"/>
        <v>5853.5206830574507</v>
      </c>
      <c r="FF1526" s="235">
        <f t="shared" si="1476"/>
        <v>45054</v>
      </c>
      <c r="FG1526" s="661">
        <f t="shared" si="1477"/>
        <v>35.399742531184799</v>
      </c>
      <c r="FH1526" s="662">
        <f t="shared" si="1476"/>
        <v>15949</v>
      </c>
      <c r="FI1526" s="662">
        <f t="shared" si="1476"/>
        <v>45054</v>
      </c>
      <c r="FJ1526" s="662">
        <f t="shared" si="1476"/>
        <v>-2112</v>
      </c>
      <c r="FK1526" s="662">
        <f t="shared" si="1476"/>
        <v>31217</v>
      </c>
      <c r="FL1526" s="662">
        <f t="shared" si="1476"/>
        <v>1853</v>
      </c>
      <c r="FM1526" s="662">
        <f t="shared" si="1476"/>
        <v>29364</v>
      </c>
    </row>
    <row r="1527" spans="5:172">
      <c r="F1527" s="567" t="s">
        <v>3135</v>
      </c>
      <c r="G1527" s="371" t="s">
        <v>3169</v>
      </c>
      <c r="O1527" s="658">
        <f t="shared" si="1460"/>
        <v>678</v>
      </c>
      <c r="P1527" s="658">
        <f t="shared" si="1460"/>
        <v>941</v>
      </c>
      <c r="Q1527" s="658">
        <f t="shared" si="1460"/>
        <v>915</v>
      </c>
      <c r="R1527" s="658">
        <f t="shared" si="1460"/>
        <v>1023</v>
      </c>
      <c r="S1527" s="659">
        <f t="shared" si="1460"/>
        <v>905</v>
      </c>
      <c r="T1527" s="659">
        <f t="shared" si="1460"/>
        <v>880</v>
      </c>
      <c r="U1527" s="659">
        <f t="shared" si="1460"/>
        <v>986</v>
      </c>
      <c r="V1527" s="659">
        <f t="shared" si="1460"/>
        <v>1006</v>
      </c>
      <c r="W1527" s="658">
        <f t="shared" si="1460"/>
        <v>235</v>
      </c>
      <c r="X1527" s="658">
        <f t="shared" si="1460"/>
        <v>305</v>
      </c>
      <c r="Y1527" s="658">
        <f t="shared" si="1460"/>
        <v>305</v>
      </c>
      <c r="Z1527" s="658">
        <f t="shared" si="1460"/>
        <v>320</v>
      </c>
      <c r="AA1527" s="659">
        <f t="shared" si="1460"/>
        <v>234</v>
      </c>
      <c r="AB1527" s="659">
        <f t="shared" si="1460"/>
        <v>228</v>
      </c>
      <c r="AC1527" s="659">
        <f t="shared" si="1460"/>
        <v>243</v>
      </c>
      <c r="AD1527" s="659">
        <f t="shared" si="1460"/>
        <v>247</v>
      </c>
      <c r="AE1527" s="658">
        <f t="shared" si="1461"/>
        <v>46</v>
      </c>
      <c r="AF1527" s="658">
        <f t="shared" si="1461"/>
        <v>55</v>
      </c>
      <c r="AG1527" s="658">
        <f t="shared" si="1461"/>
        <v>56</v>
      </c>
      <c r="AH1527" s="658">
        <f t="shared" si="1461"/>
        <v>56</v>
      </c>
      <c r="AI1527" s="659">
        <f t="shared" si="1461"/>
        <v>55</v>
      </c>
      <c r="AJ1527" s="659">
        <f t="shared" si="1461"/>
        <v>50</v>
      </c>
      <c r="AK1527" s="659">
        <f t="shared" si="1461"/>
        <v>53</v>
      </c>
      <c r="AL1527" s="659">
        <f t="shared" si="1461"/>
        <v>55</v>
      </c>
      <c r="AM1527" s="219">
        <f t="shared" si="1461"/>
        <v>443</v>
      </c>
      <c r="AN1527" s="227">
        <f t="shared" si="1461"/>
        <v>636</v>
      </c>
      <c r="AO1527" s="227">
        <f t="shared" si="1461"/>
        <v>609</v>
      </c>
      <c r="AP1527" s="227">
        <f t="shared" si="1461"/>
        <v>703</v>
      </c>
      <c r="AQ1527" s="227">
        <f t="shared" si="1461"/>
        <v>671</v>
      </c>
      <c r="AR1527" s="227">
        <f t="shared" si="1461"/>
        <v>652</v>
      </c>
      <c r="AS1527" s="227">
        <f t="shared" si="1461"/>
        <v>743</v>
      </c>
      <c r="AT1527" s="227">
        <f t="shared" si="1461"/>
        <v>759</v>
      </c>
      <c r="AU1527" s="219">
        <f t="shared" si="1461"/>
        <v>245</v>
      </c>
      <c r="AV1527" s="227">
        <f t="shared" si="1461"/>
        <v>279</v>
      </c>
      <c r="AW1527" s="227">
        <f t="shared" si="1461"/>
        <v>268</v>
      </c>
      <c r="AX1527" s="227">
        <f t="shared" si="1461"/>
        <v>291</v>
      </c>
      <c r="AY1527" s="227">
        <f t="shared" si="1461"/>
        <v>346</v>
      </c>
      <c r="AZ1527" s="227">
        <f t="shared" si="1461"/>
        <v>336</v>
      </c>
      <c r="BA1527" s="227">
        <f t="shared" si="1461"/>
        <v>360</v>
      </c>
      <c r="BB1527" s="227">
        <f t="shared" si="1461"/>
        <v>371</v>
      </c>
      <c r="BC1527" s="226">
        <f t="shared" si="1461"/>
        <v>190</v>
      </c>
      <c r="BD1527" s="227">
        <f t="shared" si="1461"/>
        <v>341</v>
      </c>
      <c r="BE1527" s="227">
        <f t="shared" si="1461"/>
        <v>320</v>
      </c>
      <c r="BF1527" s="227">
        <f t="shared" si="1461"/>
        <v>388</v>
      </c>
      <c r="BG1527" s="227">
        <f t="shared" si="1461"/>
        <v>316</v>
      </c>
      <c r="BH1527" s="227">
        <f t="shared" si="1461"/>
        <v>303</v>
      </c>
      <c r="BI1527" s="227">
        <f t="shared" si="1461"/>
        <v>366</v>
      </c>
      <c r="BJ1527" s="227">
        <f t="shared" si="1461"/>
        <v>378</v>
      </c>
      <c r="BK1527" s="226">
        <f t="shared" si="1461"/>
        <v>8</v>
      </c>
      <c r="BL1527" s="227">
        <f t="shared" si="1461"/>
        <v>16</v>
      </c>
      <c r="BM1527" s="227">
        <f t="shared" si="1461"/>
        <v>21</v>
      </c>
      <c r="BN1527" s="227">
        <f t="shared" si="1461"/>
        <v>24</v>
      </c>
      <c r="BO1527" s="227">
        <f t="shared" si="1461"/>
        <v>9</v>
      </c>
      <c r="BP1527" s="227">
        <f t="shared" si="1461"/>
        <v>13</v>
      </c>
      <c r="BQ1527" s="227">
        <f t="shared" si="1461"/>
        <v>17</v>
      </c>
      <c r="BR1527" s="227">
        <f t="shared" si="1461"/>
        <v>10</v>
      </c>
      <c r="BS1527" s="226">
        <f t="shared" si="1461"/>
        <v>8</v>
      </c>
      <c r="BT1527" s="227">
        <f t="shared" si="1461"/>
        <v>16</v>
      </c>
      <c r="BU1527" s="227">
        <f t="shared" si="1461"/>
        <v>21</v>
      </c>
      <c r="BV1527" s="227">
        <f t="shared" si="1461"/>
        <v>24</v>
      </c>
      <c r="BW1527" s="227">
        <f t="shared" si="1461"/>
        <v>9</v>
      </c>
      <c r="BX1527" s="227">
        <f t="shared" si="1461"/>
        <v>13</v>
      </c>
      <c r="BY1527" s="227">
        <f t="shared" si="1461"/>
        <v>17</v>
      </c>
      <c r="BZ1527" s="227">
        <f t="shared" si="1461"/>
        <v>10</v>
      </c>
      <c r="CA1527" s="226">
        <f t="shared" si="1461"/>
        <v>0</v>
      </c>
      <c r="CB1527" s="227">
        <f t="shared" si="1461"/>
        <v>0</v>
      </c>
      <c r="CC1527" s="227">
        <f t="shared" si="1461"/>
        <v>0</v>
      </c>
      <c r="CD1527" s="227">
        <f t="shared" si="1461"/>
        <v>0</v>
      </c>
      <c r="CE1527" s="227">
        <f t="shared" si="1461"/>
        <v>0</v>
      </c>
      <c r="CF1527" s="227">
        <f t="shared" si="1461"/>
        <v>0</v>
      </c>
      <c r="CG1527" s="227">
        <f t="shared" si="1461"/>
        <v>0</v>
      </c>
      <c r="CH1527" s="227">
        <f t="shared" si="1461"/>
        <v>0</v>
      </c>
      <c r="CJ1527" s="219">
        <f t="shared" si="1461"/>
        <v>191</v>
      </c>
      <c r="CK1527" s="227">
        <f t="shared" si="1461"/>
        <v>273</v>
      </c>
      <c r="CL1527" s="227">
        <f t="shared" si="1461"/>
        <v>264</v>
      </c>
      <c r="CM1527" s="227">
        <f t="shared" si="1461"/>
        <v>303</v>
      </c>
      <c r="CN1527" s="227">
        <f t="shared" si="1461"/>
        <v>316</v>
      </c>
      <c r="CO1527" s="227">
        <f t="shared" si="1461"/>
        <v>307.97899556846914</v>
      </c>
      <c r="CP1527" s="227">
        <f t="shared" si="1461"/>
        <v>350.56151276531546</v>
      </c>
      <c r="CQ1527" s="227">
        <f t="shared" si="1462"/>
        <v>358.73269952018268</v>
      </c>
      <c r="CR1527" s="226">
        <f t="shared" si="1462"/>
        <v>184</v>
      </c>
      <c r="CS1527" s="227">
        <f t="shared" si="1462"/>
        <v>264</v>
      </c>
      <c r="CT1527" s="227">
        <f t="shared" si="1462"/>
        <v>254</v>
      </c>
      <c r="CU1527" s="227">
        <f t="shared" si="1462"/>
        <v>292</v>
      </c>
      <c r="CV1527" s="227">
        <f t="shared" si="1462"/>
        <v>306</v>
      </c>
      <c r="CW1527" s="227">
        <f t="shared" si="1462"/>
        <v>296.97899556846914</v>
      </c>
      <c r="CX1527" s="227">
        <f t="shared" si="1462"/>
        <v>338.56151276531546</v>
      </c>
      <c r="CY1527" s="227">
        <f t="shared" si="1462"/>
        <v>345.73269952018268</v>
      </c>
      <c r="CZ1527" s="226">
        <f t="shared" si="1462"/>
        <v>0</v>
      </c>
      <c r="DA1527" s="227">
        <f t="shared" si="1462"/>
        <v>0</v>
      </c>
      <c r="DB1527" s="227">
        <f t="shared" si="1462"/>
        <v>0</v>
      </c>
      <c r="DC1527" s="227">
        <f t="shared" si="1462"/>
        <v>0</v>
      </c>
      <c r="DD1527" s="227">
        <f t="shared" si="1462"/>
        <v>0</v>
      </c>
      <c r="DE1527" s="227">
        <f t="shared" si="1462"/>
        <v>0</v>
      </c>
      <c r="DF1527" s="227">
        <f t="shared" si="1462"/>
        <v>0</v>
      </c>
      <c r="DG1527" s="227">
        <f t="shared" si="1462"/>
        <v>0</v>
      </c>
      <c r="DH1527" s="226">
        <f t="shared" si="1462"/>
        <v>7</v>
      </c>
      <c r="DI1527" s="227">
        <f t="shared" si="1462"/>
        <v>9</v>
      </c>
      <c r="DJ1527" s="227">
        <f t="shared" si="1462"/>
        <v>10</v>
      </c>
      <c r="DK1527" s="227">
        <f t="shared" si="1462"/>
        <v>11</v>
      </c>
      <c r="DL1527" s="227">
        <f t="shared" si="1462"/>
        <v>10</v>
      </c>
      <c r="DM1527" s="227">
        <f t="shared" si="1462"/>
        <v>11</v>
      </c>
      <c r="DN1527" s="227">
        <f t="shared" si="1462"/>
        <v>12</v>
      </c>
      <c r="DO1527" s="227">
        <f t="shared" si="1462"/>
        <v>13</v>
      </c>
      <c r="DP1527" s="226">
        <f t="shared" si="1462"/>
        <v>-1</v>
      </c>
      <c r="DQ1527" s="227">
        <f t="shared" si="1462"/>
        <v>68</v>
      </c>
      <c r="DR1527" s="227">
        <f t="shared" si="1462"/>
        <v>56</v>
      </c>
      <c r="DS1527" s="227">
        <f t="shared" si="1462"/>
        <v>85</v>
      </c>
      <c r="DT1527" s="227">
        <f t="shared" si="1462"/>
        <v>0</v>
      </c>
      <c r="DU1527" s="227">
        <f t="shared" si="1462"/>
        <v>-4.9789955684691138</v>
      </c>
      <c r="DV1527" s="227">
        <f t="shared" si="1462"/>
        <v>15.438487234684562</v>
      </c>
      <c r="DW1527" s="227">
        <f t="shared" si="1462"/>
        <v>19.267300479817301</v>
      </c>
      <c r="DX1527" s="377">
        <f t="shared" si="1463"/>
        <v>0.34660766961651918</v>
      </c>
      <c r="DY1527" s="660">
        <f t="shared" si="1463"/>
        <v>0.32412327311370881</v>
      </c>
      <c r="DZ1527" s="660">
        <f t="shared" si="1463"/>
        <v>0.33333333333333331</v>
      </c>
      <c r="EA1527" s="660">
        <f t="shared" si="1463"/>
        <v>0.31280547409579668</v>
      </c>
      <c r="EB1527" s="378">
        <f t="shared" si="1463"/>
        <v>0.25856353591160219</v>
      </c>
      <c r="EC1527" s="378">
        <f t="shared" si="1463"/>
        <v>0.25909090909090909</v>
      </c>
      <c r="ED1527" s="378">
        <f t="shared" si="1463"/>
        <v>0.24645030425963488</v>
      </c>
      <c r="EE1527" s="378">
        <f t="shared" si="1463"/>
        <v>0.24552683896620278</v>
      </c>
      <c r="EG1527" s="226">
        <f t="shared" si="1464"/>
        <v>603</v>
      </c>
      <c r="EH1527" s="226">
        <f t="shared" si="1464"/>
        <v>266</v>
      </c>
      <c r="EI1527" s="226">
        <f t="shared" si="1464"/>
        <v>338</v>
      </c>
      <c r="EJ1527" s="226">
        <f t="shared" si="1464"/>
        <v>102</v>
      </c>
      <c r="EK1527" s="226">
        <f t="shared" si="1464"/>
        <v>213</v>
      </c>
      <c r="EL1527" s="226">
        <f t="shared" si="1464"/>
        <v>2475</v>
      </c>
      <c r="EM1527" s="226">
        <f t="shared" si="1464"/>
        <v>2475</v>
      </c>
      <c r="EN1527" s="226">
        <f t="shared" si="1465"/>
        <v>0.44112769485903813</v>
      </c>
      <c r="EO1527" s="226">
        <f t="shared" si="1466"/>
        <v>30.177514792899409</v>
      </c>
      <c r="EP1527" s="379">
        <f t="shared" si="1467"/>
        <v>0.35323383084577115</v>
      </c>
      <c r="EQ1527" s="226">
        <f t="shared" si="1468"/>
        <v>86060.606060606064</v>
      </c>
      <c r="ER1527" s="226">
        <f t="shared" si="1469"/>
        <v>3434.3434343434346</v>
      </c>
      <c r="ET1527" s="227">
        <f t="shared" si="1470"/>
        <v>723</v>
      </c>
      <c r="EU1527" s="227">
        <f t="shared" si="1470"/>
        <v>263</v>
      </c>
      <c r="EV1527" s="227">
        <f t="shared" si="1470"/>
        <v>459</v>
      </c>
      <c r="EW1527" s="227">
        <f t="shared" si="1470"/>
        <v>179</v>
      </c>
      <c r="EX1527" s="227">
        <f t="shared" si="1470"/>
        <v>509</v>
      </c>
      <c r="EY1527" s="227">
        <f t="shared" si="1470"/>
        <v>2320</v>
      </c>
      <c r="EZ1527" s="227">
        <f t="shared" si="1470"/>
        <v>2320</v>
      </c>
      <c r="FA1527" s="228">
        <f t="shared" si="1471"/>
        <v>0.36376210235131395</v>
      </c>
      <c r="FB1527" s="228">
        <f t="shared" si="1472"/>
        <v>38.997821350762528</v>
      </c>
      <c r="FC1527" s="228">
        <f t="shared" si="1473"/>
        <v>0.70401106500691568</v>
      </c>
      <c r="FD1527" s="228">
        <f t="shared" si="1474"/>
        <v>219396.55172413794</v>
      </c>
      <c r="FE1527" s="228">
        <f t="shared" si="1475"/>
        <v>6429.5977011494251</v>
      </c>
      <c r="FF1527" s="235">
        <f t="shared" si="1476"/>
        <v>459</v>
      </c>
      <c r="FG1527" s="661">
        <f t="shared" si="1477"/>
        <v>42.047930283224403</v>
      </c>
      <c r="FH1527" s="662">
        <f t="shared" si="1476"/>
        <v>193</v>
      </c>
      <c r="FI1527" s="662">
        <f t="shared" si="1476"/>
        <v>459</v>
      </c>
      <c r="FJ1527" s="662">
        <f t="shared" si="1476"/>
        <v>4</v>
      </c>
      <c r="FK1527" s="662">
        <f t="shared" si="1476"/>
        <v>262</v>
      </c>
      <c r="FL1527" s="662">
        <f t="shared" si="1476"/>
        <v>21</v>
      </c>
      <c r="FM1527" s="662">
        <f t="shared" si="1476"/>
        <v>241</v>
      </c>
    </row>
    <row r="1528" spans="5:172">
      <c r="F1528" s="567" t="s">
        <v>3133</v>
      </c>
      <c r="G1528" s="371" t="s">
        <v>3170</v>
      </c>
      <c r="O1528" s="658">
        <f t="shared" si="1460"/>
        <v>1683</v>
      </c>
      <c r="P1528" s="658">
        <f t="shared" si="1460"/>
        <v>2531</v>
      </c>
      <c r="Q1528" s="658">
        <f t="shared" si="1460"/>
        <v>2736</v>
      </c>
      <c r="R1528" s="658">
        <f t="shared" si="1460"/>
        <v>3260</v>
      </c>
      <c r="S1528" s="659">
        <f t="shared" si="1460"/>
        <v>3101</v>
      </c>
      <c r="T1528" s="659">
        <f t="shared" si="1460"/>
        <v>3289</v>
      </c>
      <c r="U1528" s="659">
        <f t="shared" si="1460"/>
        <v>3768</v>
      </c>
      <c r="V1528" s="659">
        <f t="shared" si="1460"/>
        <v>3889</v>
      </c>
      <c r="W1528" s="658">
        <f t="shared" si="1460"/>
        <v>526</v>
      </c>
      <c r="X1528" s="658">
        <f t="shared" si="1460"/>
        <v>836</v>
      </c>
      <c r="Y1528" s="658">
        <f t="shared" si="1460"/>
        <v>896</v>
      </c>
      <c r="Z1528" s="658">
        <f t="shared" si="1460"/>
        <v>1081</v>
      </c>
      <c r="AA1528" s="659">
        <f t="shared" si="1460"/>
        <v>1296</v>
      </c>
      <c r="AB1528" s="659">
        <f t="shared" si="1460"/>
        <v>1356</v>
      </c>
      <c r="AC1528" s="659">
        <f t="shared" si="1460"/>
        <v>1577</v>
      </c>
      <c r="AD1528" s="659">
        <f t="shared" si="1460"/>
        <v>1639</v>
      </c>
      <c r="AE1528" s="658">
        <f t="shared" si="1461"/>
        <v>121</v>
      </c>
      <c r="AF1528" s="658">
        <f t="shared" si="1461"/>
        <v>149</v>
      </c>
      <c r="AG1528" s="658">
        <f t="shared" si="1461"/>
        <v>154</v>
      </c>
      <c r="AH1528" s="658">
        <f t="shared" ref="AH1528:CS1536" si="1478">SUMIF($M$4:$M$1158,$F1528,AH$4:AH$1158)</f>
        <v>153</v>
      </c>
      <c r="AI1528" s="659">
        <f t="shared" si="1478"/>
        <v>147</v>
      </c>
      <c r="AJ1528" s="659">
        <f t="shared" si="1478"/>
        <v>148</v>
      </c>
      <c r="AK1528" s="659">
        <f t="shared" si="1478"/>
        <v>156</v>
      </c>
      <c r="AL1528" s="659">
        <f t="shared" si="1478"/>
        <v>164</v>
      </c>
      <c r="AM1528" s="219">
        <f t="shared" si="1478"/>
        <v>1158</v>
      </c>
      <c r="AN1528" s="227">
        <f t="shared" si="1478"/>
        <v>1696</v>
      </c>
      <c r="AO1528" s="227">
        <f t="shared" si="1478"/>
        <v>1840</v>
      </c>
      <c r="AP1528" s="227">
        <f t="shared" si="1478"/>
        <v>2179</v>
      </c>
      <c r="AQ1528" s="227">
        <f t="shared" si="1478"/>
        <v>1805</v>
      </c>
      <c r="AR1528" s="227">
        <f t="shared" si="1478"/>
        <v>1932</v>
      </c>
      <c r="AS1528" s="227">
        <f t="shared" si="1478"/>
        <v>2193</v>
      </c>
      <c r="AT1528" s="227">
        <f t="shared" si="1478"/>
        <v>2250</v>
      </c>
      <c r="AU1528" s="219">
        <f t="shared" si="1478"/>
        <v>234</v>
      </c>
      <c r="AV1528" s="227">
        <f t="shared" si="1478"/>
        <v>480</v>
      </c>
      <c r="AW1528" s="227">
        <f t="shared" si="1478"/>
        <v>527</v>
      </c>
      <c r="AX1528" s="227">
        <f t="shared" si="1478"/>
        <v>633</v>
      </c>
      <c r="AY1528" s="227">
        <f t="shared" si="1478"/>
        <v>505</v>
      </c>
      <c r="AZ1528" s="227">
        <f t="shared" si="1478"/>
        <v>623</v>
      </c>
      <c r="BA1528" s="227">
        <f t="shared" si="1478"/>
        <v>727</v>
      </c>
      <c r="BB1528" s="227">
        <f t="shared" si="1478"/>
        <v>783</v>
      </c>
      <c r="BC1528" s="226">
        <f t="shared" si="1478"/>
        <v>555</v>
      </c>
      <c r="BD1528" s="227">
        <f t="shared" si="1478"/>
        <v>604</v>
      </c>
      <c r="BE1528" s="227">
        <f t="shared" si="1478"/>
        <v>613</v>
      </c>
      <c r="BF1528" s="227">
        <f t="shared" si="1478"/>
        <v>837</v>
      </c>
      <c r="BG1528" s="227">
        <f t="shared" si="1478"/>
        <v>1154</v>
      </c>
      <c r="BH1528" s="227">
        <f t="shared" si="1478"/>
        <v>1074</v>
      </c>
      <c r="BI1528" s="227">
        <f t="shared" si="1478"/>
        <v>1222</v>
      </c>
      <c r="BJ1528" s="227">
        <f t="shared" si="1478"/>
        <v>1343</v>
      </c>
      <c r="BK1528" s="226">
        <f t="shared" si="1478"/>
        <v>369</v>
      </c>
      <c r="BL1528" s="227">
        <f t="shared" si="1478"/>
        <v>612</v>
      </c>
      <c r="BM1528" s="227">
        <f t="shared" si="1478"/>
        <v>700</v>
      </c>
      <c r="BN1528" s="227">
        <f t="shared" si="1478"/>
        <v>709</v>
      </c>
      <c r="BO1528" s="227">
        <f t="shared" si="1478"/>
        <v>146</v>
      </c>
      <c r="BP1528" s="227">
        <f t="shared" si="1478"/>
        <v>235</v>
      </c>
      <c r="BQ1528" s="227">
        <f t="shared" si="1478"/>
        <v>244</v>
      </c>
      <c r="BR1528" s="227">
        <f t="shared" si="1478"/>
        <v>124</v>
      </c>
      <c r="BS1528" s="226">
        <f t="shared" si="1478"/>
        <v>369</v>
      </c>
      <c r="BT1528" s="227">
        <f t="shared" si="1478"/>
        <v>612</v>
      </c>
      <c r="BU1528" s="227">
        <f t="shared" si="1478"/>
        <v>700</v>
      </c>
      <c r="BV1528" s="227">
        <f t="shared" si="1478"/>
        <v>709</v>
      </c>
      <c r="BW1528" s="227">
        <f t="shared" si="1478"/>
        <v>146</v>
      </c>
      <c r="BX1528" s="227">
        <f t="shared" si="1478"/>
        <v>235</v>
      </c>
      <c r="BY1528" s="227">
        <f t="shared" si="1478"/>
        <v>244</v>
      </c>
      <c r="BZ1528" s="227">
        <f t="shared" si="1478"/>
        <v>124</v>
      </c>
      <c r="CA1528" s="226">
        <f t="shared" si="1478"/>
        <v>0</v>
      </c>
      <c r="CB1528" s="227">
        <f t="shared" si="1478"/>
        <v>0</v>
      </c>
      <c r="CC1528" s="227">
        <f t="shared" si="1478"/>
        <v>0</v>
      </c>
      <c r="CD1528" s="227">
        <f t="shared" si="1478"/>
        <v>0</v>
      </c>
      <c r="CE1528" s="227">
        <f t="shared" si="1478"/>
        <v>0</v>
      </c>
      <c r="CF1528" s="227">
        <f t="shared" si="1478"/>
        <v>0</v>
      </c>
      <c r="CG1528" s="227">
        <f t="shared" si="1478"/>
        <v>0</v>
      </c>
      <c r="CH1528" s="227">
        <f t="shared" si="1478"/>
        <v>0</v>
      </c>
      <c r="CJ1528" s="219">
        <f t="shared" si="1478"/>
        <v>555</v>
      </c>
      <c r="CK1528" s="227">
        <f t="shared" si="1478"/>
        <v>989</v>
      </c>
      <c r="CL1528" s="227">
        <f t="shared" si="1478"/>
        <v>995</v>
      </c>
      <c r="CM1528" s="227">
        <f t="shared" si="1478"/>
        <v>1163</v>
      </c>
      <c r="CN1528" s="227">
        <f t="shared" si="1478"/>
        <v>1154</v>
      </c>
      <c r="CO1528" s="227">
        <f t="shared" si="1478"/>
        <v>1183.4018724733171</v>
      </c>
      <c r="CP1528" s="227">
        <f t="shared" si="1478"/>
        <v>1374.5736546824653</v>
      </c>
      <c r="CQ1528" s="227">
        <f t="shared" si="1478"/>
        <v>1423.0203717070626</v>
      </c>
      <c r="CR1528" s="226">
        <f t="shared" si="1478"/>
        <v>461</v>
      </c>
      <c r="CS1528" s="227">
        <f t="shared" si="1478"/>
        <v>670</v>
      </c>
      <c r="CT1528" s="227">
        <f t="shared" si="1462"/>
        <v>725</v>
      </c>
      <c r="CU1528" s="227">
        <f t="shared" si="1462"/>
        <v>847</v>
      </c>
      <c r="CV1528" s="227">
        <f t="shared" si="1462"/>
        <v>823</v>
      </c>
      <c r="CW1528" s="227">
        <f t="shared" si="1462"/>
        <v>883.4018724733171</v>
      </c>
      <c r="CX1528" s="227">
        <f t="shared" si="1462"/>
        <v>1010.5736546824653</v>
      </c>
      <c r="CY1528" s="227">
        <f t="shared" si="1462"/>
        <v>1034.0203717070626</v>
      </c>
      <c r="CZ1528" s="226">
        <f t="shared" si="1462"/>
        <v>0</v>
      </c>
      <c r="DA1528" s="227">
        <f t="shared" si="1462"/>
        <v>0</v>
      </c>
      <c r="DB1528" s="227">
        <f t="shared" si="1462"/>
        <v>0</v>
      </c>
      <c r="DC1528" s="227">
        <f t="shared" si="1462"/>
        <v>0</v>
      </c>
      <c r="DD1528" s="227">
        <f t="shared" si="1462"/>
        <v>0</v>
      </c>
      <c r="DE1528" s="227">
        <f t="shared" si="1462"/>
        <v>0</v>
      </c>
      <c r="DF1528" s="227">
        <f t="shared" si="1462"/>
        <v>0</v>
      </c>
      <c r="DG1528" s="227">
        <f t="shared" si="1462"/>
        <v>0</v>
      </c>
      <c r="DH1528" s="226">
        <f t="shared" si="1462"/>
        <v>94</v>
      </c>
      <c r="DI1528" s="227">
        <f t="shared" si="1462"/>
        <v>319</v>
      </c>
      <c r="DJ1528" s="227">
        <f t="shared" si="1462"/>
        <v>270</v>
      </c>
      <c r="DK1528" s="227">
        <f t="shared" si="1462"/>
        <v>316</v>
      </c>
      <c r="DL1528" s="227">
        <f t="shared" si="1462"/>
        <v>331</v>
      </c>
      <c r="DM1528" s="227">
        <f t="shared" si="1462"/>
        <v>300</v>
      </c>
      <c r="DN1528" s="227">
        <f t="shared" si="1462"/>
        <v>364</v>
      </c>
      <c r="DO1528" s="227">
        <f t="shared" si="1462"/>
        <v>389</v>
      </c>
      <c r="DP1528" s="226">
        <f t="shared" si="1462"/>
        <v>0</v>
      </c>
      <c r="DQ1528" s="227">
        <f t="shared" si="1462"/>
        <v>-385</v>
      </c>
      <c r="DR1528" s="227">
        <f t="shared" si="1462"/>
        <v>-382</v>
      </c>
      <c r="DS1528" s="227">
        <f t="shared" si="1462"/>
        <v>-326</v>
      </c>
      <c r="DT1528" s="227">
        <f t="shared" si="1462"/>
        <v>0</v>
      </c>
      <c r="DU1528" s="227">
        <f t="shared" si="1462"/>
        <v>-109.40187247331713</v>
      </c>
      <c r="DV1528" s="227">
        <f t="shared" si="1462"/>
        <v>-152.5736546824653</v>
      </c>
      <c r="DW1528" s="227">
        <f t="shared" si="1462"/>
        <v>-80.020371707062637</v>
      </c>
      <c r="DX1528" s="377">
        <f>IFERROR(W1528/O1528,0)</f>
        <v>0.31253713606654782</v>
      </c>
      <c r="DY1528" s="660">
        <f t="shared" si="1463"/>
        <v>0.33030422757803241</v>
      </c>
      <c r="DZ1528" s="660">
        <f t="shared" si="1463"/>
        <v>0.32748538011695905</v>
      </c>
      <c r="EA1528" s="660">
        <f t="shared" si="1463"/>
        <v>0.33159509202453985</v>
      </c>
      <c r="EB1528" s="378">
        <f t="shared" si="1463"/>
        <v>0.41792970009674296</v>
      </c>
      <c r="EC1528" s="378">
        <f t="shared" si="1463"/>
        <v>0.41228336880510791</v>
      </c>
      <c r="ED1528" s="378">
        <f t="shared" si="1463"/>
        <v>0.41852441613588109</v>
      </c>
      <c r="EE1528" s="378">
        <f t="shared" si="1463"/>
        <v>0.4214451015685266</v>
      </c>
      <c r="EG1528" s="226">
        <f t="shared" si="1464"/>
        <v>9765</v>
      </c>
      <c r="EH1528" s="226">
        <f t="shared" si="1464"/>
        <v>2825</v>
      </c>
      <c r="EI1528" s="226">
        <f t="shared" si="1464"/>
        <v>6942</v>
      </c>
      <c r="EJ1528" s="226">
        <f t="shared" si="1464"/>
        <v>2218</v>
      </c>
      <c r="EK1528" s="226">
        <f t="shared" si="1464"/>
        <v>3201</v>
      </c>
      <c r="EL1528" s="226">
        <f t="shared" si="1464"/>
        <v>6461</v>
      </c>
      <c r="EM1528" s="226">
        <f t="shared" si="1464"/>
        <v>6461</v>
      </c>
      <c r="EN1528" s="226">
        <f t="shared" si="1465"/>
        <v>0.28929851510496674</v>
      </c>
      <c r="EO1528" s="226">
        <f t="shared" si="1466"/>
        <v>31.95044655718813</v>
      </c>
      <c r="EP1528" s="379">
        <f t="shared" si="1467"/>
        <v>0.32780337941628263</v>
      </c>
      <c r="EQ1528" s="226">
        <f t="shared" si="1468"/>
        <v>495434.14332146727</v>
      </c>
      <c r="ER1528" s="226">
        <f t="shared" si="1469"/>
        <v>28607.542692049738</v>
      </c>
      <c r="ET1528" s="227">
        <f t="shared" si="1470"/>
        <v>1580</v>
      </c>
      <c r="EU1528" s="227">
        <f t="shared" si="1470"/>
        <v>656</v>
      </c>
      <c r="EV1528" s="227">
        <f t="shared" si="1470"/>
        <v>924</v>
      </c>
      <c r="EW1528" s="227">
        <f t="shared" si="1470"/>
        <v>722</v>
      </c>
      <c r="EX1528" s="227">
        <f t="shared" si="1470"/>
        <v>11835</v>
      </c>
      <c r="EY1528" s="227">
        <f t="shared" si="1470"/>
        <v>6913</v>
      </c>
      <c r="EZ1528" s="227">
        <f t="shared" si="1470"/>
        <v>6912</v>
      </c>
      <c r="FA1528" s="228">
        <f t="shared" si="1471"/>
        <v>0.41518987341772151</v>
      </c>
      <c r="FB1528" s="228">
        <f t="shared" si="1472"/>
        <v>78.138528138528144</v>
      </c>
      <c r="FC1528" s="228">
        <f t="shared" si="1473"/>
        <v>7.4905063291139244</v>
      </c>
      <c r="FD1528" s="228">
        <f t="shared" si="1474"/>
        <v>1711991.8993201216</v>
      </c>
      <c r="FE1528" s="228">
        <f t="shared" si="1475"/>
        <v>8704.6682098765432</v>
      </c>
      <c r="FF1528" s="235">
        <f t="shared" si="1476"/>
        <v>924</v>
      </c>
      <c r="FG1528" s="661">
        <f t="shared" si="1477"/>
        <v>23.484848484848484</v>
      </c>
      <c r="FH1528" s="662">
        <f t="shared" si="1476"/>
        <v>217</v>
      </c>
      <c r="FI1528" s="662">
        <f t="shared" si="1476"/>
        <v>924</v>
      </c>
      <c r="FJ1528" s="662">
        <f t="shared" si="1476"/>
        <v>49</v>
      </c>
      <c r="FK1528" s="662">
        <f t="shared" si="1476"/>
        <v>658</v>
      </c>
      <c r="FL1528" s="662">
        <f t="shared" si="1476"/>
        <v>48</v>
      </c>
      <c r="FM1528" s="662">
        <f t="shared" si="1476"/>
        <v>610</v>
      </c>
    </row>
    <row r="1529" spans="5:172">
      <c r="F1529" s="567" t="s">
        <v>3132</v>
      </c>
      <c r="G1529" s="371" t="s">
        <v>3171</v>
      </c>
      <c r="O1529" s="658">
        <f t="shared" si="1460"/>
        <v>843</v>
      </c>
      <c r="P1529" s="658">
        <f t="shared" si="1460"/>
        <v>1756</v>
      </c>
      <c r="Q1529" s="658">
        <f t="shared" si="1460"/>
        <v>1973</v>
      </c>
      <c r="R1529" s="658">
        <f t="shared" si="1460"/>
        <v>2068</v>
      </c>
      <c r="S1529" s="659">
        <f t="shared" si="1460"/>
        <v>1953</v>
      </c>
      <c r="T1529" s="659">
        <f t="shared" si="1460"/>
        <v>2161</v>
      </c>
      <c r="U1529" s="659">
        <f t="shared" si="1460"/>
        <v>2296</v>
      </c>
      <c r="V1529" s="659">
        <f t="shared" si="1460"/>
        <v>2432</v>
      </c>
      <c r="W1529" s="658">
        <f t="shared" si="1460"/>
        <v>404</v>
      </c>
      <c r="X1529" s="658">
        <f t="shared" si="1460"/>
        <v>989</v>
      </c>
      <c r="Y1529" s="658">
        <f t="shared" si="1460"/>
        <v>1207</v>
      </c>
      <c r="Z1529" s="658">
        <f t="shared" si="1460"/>
        <v>1287</v>
      </c>
      <c r="AA1529" s="659">
        <f t="shared" si="1460"/>
        <v>600</v>
      </c>
      <c r="AB1529" s="659">
        <f t="shared" si="1460"/>
        <v>728</v>
      </c>
      <c r="AC1529" s="659">
        <f t="shared" si="1460"/>
        <v>722</v>
      </c>
      <c r="AD1529" s="659">
        <f t="shared" si="1460"/>
        <v>765</v>
      </c>
      <c r="AE1529" s="658">
        <f t="shared" ref="AE1529:CM1533" si="1479">SUMIF($M$4:$M$1158,$F1529,AE$4:AE$1158)</f>
        <v>83</v>
      </c>
      <c r="AF1529" s="658">
        <f t="shared" si="1479"/>
        <v>105</v>
      </c>
      <c r="AG1529" s="658">
        <f t="shared" si="1479"/>
        <v>109</v>
      </c>
      <c r="AH1529" s="658">
        <f t="shared" si="1479"/>
        <v>108</v>
      </c>
      <c r="AI1529" s="659">
        <f t="shared" si="1479"/>
        <v>110</v>
      </c>
      <c r="AJ1529" s="659">
        <f t="shared" si="1479"/>
        <v>110</v>
      </c>
      <c r="AK1529" s="659">
        <f t="shared" si="1479"/>
        <v>112</v>
      </c>
      <c r="AL1529" s="659">
        <f t="shared" si="1479"/>
        <v>122</v>
      </c>
      <c r="AM1529" s="219">
        <f t="shared" si="1479"/>
        <v>439</v>
      </c>
      <c r="AN1529" s="227">
        <f t="shared" si="1479"/>
        <v>768</v>
      </c>
      <c r="AO1529" s="227">
        <f t="shared" si="1479"/>
        <v>767</v>
      </c>
      <c r="AP1529" s="227">
        <f t="shared" si="1479"/>
        <v>780</v>
      </c>
      <c r="AQ1529" s="227">
        <f t="shared" si="1479"/>
        <v>1354</v>
      </c>
      <c r="AR1529" s="227">
        <f t="shared" si="1479"/>
        <v>1434</v>
      </c>
      <c r="AS1529" s="227">
        <f t="shared" si="1479"/>
        <v>1573</v>
      </c>
      <c r="AT1529" s="227">
        <f t="shared" si="1479"/>
        <v>1668</v>
      </c>
      <c r="AU1529" s="219">
        <f t="shared" si="1479"/>
        <v>235</v>
      </c>
      <c r="AV1529" s="227">
        <f t="shared" si="1479"/>
        <v>392</v>
      </c>
      <c r="AW1529" s="227">
        <f t="shared" si="1479"/>
        <v>433</v>
      </c>
      <c r="AX1529" s="227">
        <f t="shared" si="1479"/>
        <v>412</v>
      </c>
      <c r="AY1529" s="227">
        <f t="shared" si="1479"/>
        <v>715</v>
      </c>
      <c r="AZ1529" s="227">
        <f t="shared" si="1479"/>
        <v>591</v>
      </c>
      <c r="BA1529" s="227">
        <f t="shared" si="1479"/>
        <v>681</v>
      </c>
      <c r="BB1529" s="227">
        <f t="shared" si="1479"/>
        <v>694</v>
      </c>
      <c r="BC1529" s="226">
        <f t="shared" si="1479"/>
        <v>200</v>
      </c>
      <c r="BD1529" s="227">
        <f t="shared" si="1479"/>
        <v>635.07755552172421</v>
      </c>
      <c r="BE1529" s="227">
        <f t="shared" si="1479"/>
        <v>615.37003231563051</v>
      </c>
      <c r="BF1529" s="227">
        <f t="shared" si="1479"/>
        <v>643.93026395421589</v>
      </c>
      <c r="BG1529" s="227">
        <f t="shared" si="1479"/>
        <v>632</v>
      </c>
      <c r="BH1529" s="227">
        <f t="shared" si="1479"/>
        <v>834</v>
      </c>
      <c r="BI1529" s="227">
        <f t="shared" si="1479"/>
        <v>883</v>
      </c>
      <c r="BJ1529" s="227">
        <f t="shared" si="1479"/>
        <v>970</v>
      </c>
      <c r="BK1529" s="226">
        <f t="shared" si="1479"/>
        <v>4</v>
      </c>
      <c r="BL1529" s="227">
        <f t="shared" si="1479"/>
        <v>-259.07755552172426</v>
      </c>
      <c r="BM1529" s="227">
        <f t="shared" si="1479"/>
        <v>-281.37003231563051</v>
      </c>
      <c r="BN1529" s="227">
        <f t="shared" si="1479"/>
        <v>-275.93026395421589</v>
      </c>
      <c r="BO1529" s="227">
        <f t="shared" si="1479"/>
        <v>7</v>
      </c>
      <c r="BP1529" s="227">
        <f t="shared" si="1479"/>
        <v>9</v>
      </c>
      <c r="BQ1529" s="227">
        <f t="shared" si="1479"/>
        <v>9</v>
      </c>
      <c r="BR1529" s="227">
        <f t="shared" si="1479"/>
        <v>4</v>
      </c>
      <c r="BS1529" s="226">
        <f t="shared" si="1479"/>
        <v>4</v>
      </c>
      <c r="BT1529" s="227">
        <f t="shared" si="1479"/>
        <v>13</v>
      </c>
      <c r="BU1529" s="227">
        <f t="shared" si="1479"/>
        <v>15</v>
      </c>
      <c r="BV1529" s="227">
        <f t="shared" si="1479"/>
        <v>15</v>
      </c>
      <c r="BW1529" s="227">
        <f t="shared" si="1479"/>
        <v>7</v>
      </c>
      <c r="BX1529" s="227">
        <f t="shared" si="1479"/>
        <v>9</v>
      </c>
      <c r="BY1529" s="227">
        <f t="shared" si="1479"/>
        <v>9</v>
      </c>
      <c r="BZ1529" s="227">
        <f t="shared" si="1479"/>
        <v>4</v>
      </c>
      <c r="CA1529" s="226">
        <f t="shared" si="1478"/>
        <v>0</v>
      </c>
      <c r="CB1529" s="227">
        <f t="shared" si="1478"/>
        <v>272.07755552172426</v>
      </c>
      <c r="CC1529" s="227">
        <f t="shared" si="1478"/>
        <v>296.37003231563051</v>
      </c>
      <c r="CD1529" s="227">
        <f t="shared" si="1478"/>
        <v>290.93026395421589</v>
      </c>
      <c r="CE1529" s="227">
        <f t="shared" si="1478"/>
        <v>0</v>
      </c>
      <c r="CF1529" s="227">
        <f t="shared" si="1478"/>
        <v>0</v>
      </c>
      <c r="CG1529" s="227">
        <f t="shared" si="1478"/>
        <v>0</v>
      </c>
      <c r="CH1529" s="227">
        <f t="shared" si="1478"/>
        <v>0</v>
      </c>
      <c r="CJ1529" s="219">
        <f t="shared" si="1478"/>
        <v>201</v>
      </c>
      <c r="CK1529" s="227">
        <f t="shared" si="1478"/>
        <v>332</v>
      </c>
      <c r="CL1529" s="227">
        <f t="shared" si="1478"/>
        <v>338</v>
      </c>
      <c r="CM1529" s="227">
        <f t="shared" si="1478"/>
        <v>347</v>
      </c>
      <c r="CN1529" s="227">
        <f t="shared" si="1478"/>
        <v>632</v>
      </c>
      <c r="CO1529" s="227">
        <f t="shared" si="1478"/>
        <v>678.1462553477611</v>
      </c>
      <c r="CP1529" s="227">
        <f t="shared" si="1478"/>
        <v>752.1024417485304</v>
      </c>
      <c r="CQ1529" s="227">
        <f t="shared" si="1478"/>
        <v>797.24453341389324</v>
      </c>
      <c r="CR1529" s="226">
        <f t="shared" si="1478"/>
        <v>154</v>
      </c>
      <c r="CS1529" s="227">
        <f t="shared" si="1478"/>
        <v>271</v>
      </c>
      <c r="CT1529" s="227">
        <f t="shared" si="1462"/>
        <v>271</v>
      </c>
      <c r="CU1529" s="227">
        <f t="shared" si="1462"/>
        <v>277</v>
      </c>
      <c r="CV1529" s="227">
        <f t="shared" si="1462"/>
        <v>568</v>
      </c>
      <c r="CW1529" s="227">
        <f t="shared" si="1462"/>
        <v>604.1462553477611</v>
      </c>
      <c r="CX1529" s="227">
        <f t="shared" si="1462"/>
        <v>672.1024417485304</v>
      </c>
      <c r="CY1529" s="227">
        <f t="shared" si="1462"/>
        <v>712.24453341389324</v>
      </c>
      <c r="CZ1529" s="226">
        <f t="shared" si="1462"/>
        <v>0</v>
      </c>
      <c r="DA1529" s="227">
        <f t="shared" si="1462"/>
        <v>0</v>
      </c>
      <c r="DB1529" s="227">
        <f t="shared" si="1462"/>
        <v>0</v>
      </c>
      <c r="DC1529" s="227">
        <f t="shared" si="1462"/>
        <v>0</v>
      </c>
      <c r="DD1529" s="227">
        <f t="shared" si="1462"/>
        <v>0</v>
      </c>
      <c r="DE1529" s="227">
        <f t="shared" si="1462"/>
        <v>0</v>
      </c>
      <c r="DF1529" s="227">
        <f t="shared" si="1462"/>
        <v>0</v>
      </c>
      <c r="DG1529" s="227">
        <f t="shared" si="1462"/>
        <v>0</v>
      </c>
      <c r="DH1529" s="226">
        <f t="shared" si="1462"/>
        <v>47</v>
      </c>
      <c r="DI1529" s="227">
        <f t="shared" si="1462"/>
        <v>61</v>
      </c>
      <c r="DJ1529" s="227">
        <f t="shared" si="1462"/>
        <v>67</v>
      </c>
      <c r="DK1529" s="227">
        <f t="shared" si="1462"/>
        <v>70</v>
      </c>
      <c r="DL1529" s="227">
        <f t="shared" si="1462"/>
        <v>64</v>
      </c>
      <c r="DM1529" s="227">
        <f t="shared" si="1462"/>
        <v>74</v>
      </c>
      <c r="DN1529" s="227">
        <f t="shared" si="1462"/>
        <v>80</v>
      </c>
      <c r="DO1529" s="227">
        <f t="shared" si="1462"/>
        <v>85</v>
      </c>
      <c r="DP1529" s="226">
        <f t="shared" si="1462"/>
        <v>-1</v>
      </c>
      <c r="DQ1529" s="227">
        <f t="shared" si="1462"/>
        <v>303.07755552172421</v>
      </c>
      <c r="DR1529" s="227">
        <f t="shared" si="1462"/>
        <v>277.37003231563051</v>
      </c>
      <c r="DS1529" s="227">
        <f t="shared" si="1462"/>
        <v>296.93026395421589</v>
      </c>
      <c r="DT1529" s="227">
        <f t="shared" si="1462"/>
        <v>0</v>
      </c>
      <c r="DU1529" s="227">
        <f t="shared" si="1462"/>
        <v>155.85374465223887</v>
      </c>
      <c r="DV1529" s="227">
        <f t="shared" si="1462"/>
        <v>130.8975582514696</v>
      </c>
      <c r="DW1529" s="227">
        <f t="shared" si="1462"/>
        <v>172.75546658610679</v>
      </c>
      <c r="DX1529" s="377">
        <f t="shared" si="1463"/>
        <v>0.47924080664294189</v>
      </c>
      <c r="DY1529" s="660">
        <f t="shared" si="1463"/>
        <v>0.56321184510250566</v>
      </c>
      <c r="DZ1529" s="660">
        <f t="shared" si="1463"/>
        <v>0.61175874303091737</v>
      </c>
      <c r="EA1529" s="660">
        <f t="shared" si="1463"/>
        <v>0.62234042553191493</v>
      </c>
      <c r="EB1529" s="378">
        <f t="shared" si="1463"/>
        <v>0.30721966205837176</v>
      </c>
      <c r="EC1529" s="378">
        <f t="shared" si="1463"/>
        <v>0.33688107357704766</v>
      </c>
      <c r="ED1529" s="378">
        <f t="shared" si="1463"/>
        <v>0.31445993031358888</v>
      </c>
      <c r="EE1529" s="378">
        <f t="shared" si="1463"/>
        <v>0.31455592105263158</v>
      </c>
      <c r="EG1529" s="226">
        <f t="shared" si="1464"/>
        <v>27355</v>
      </c>
      <c r="EH1529" s="226">
        <f t="shared" si="1464"/>
        <v>9278</v>
      </c>
      <c r="EI1529" s="226">
        <f t="shared" si="1464"/>
        <v>18077</v>
      </c>
      <c r="EJ1529" s="226">
        <f t="shared" si="1464"/>
        <v>1228</v>
      </c>
      <c r="EK1529" s="226">
        <f t="shared" si="1464"/>
        <v>49416</v>
      </c>
      <c r="EL1529" s="226">
        <f t="shared" si="1464"/>
        <v>33903</v>
      </c>
      <c r="EM1529" s="226">
        <f t="shared" si="1464"/>
        <v>33903</v>
      </c>
      <c r="EN1529" s="226">
        <f t="shared" si="1465"/>
        <v>0.33917016998720528</v>
      </c>
      <c r="EO1529" s="226">
        <f t="shared" si="1466"/>
        <v>6.7931625822868842</v>
      </c>
      <c r="EP1529" s="379">
        <f t="shared" si="1467"/>
        <v>1.8064704807165053</v>
      </c>
      <c r="EQ1529" s="226">
        <f t="shared" si="1468"/>
        <v>1457570.1265374746</v>
      </c>
      <c r="ER1529" s="226">
        <f t="shared" si="1469"/>
        <v>3018.415282816663</v>
      </c>
      <c r="ET1529" s="227">
        <f t="shared" si="1470"/>
        <v>598</v>
      </c>
      <c r="EU1529" s="227">
        <f t="shared" si="1470"/>
        <v>156</v>
      </c>
      <c r="EV1529" s="227">
        <f t="shared" si="1470"/>
        <v>441</v>
      </c>
      <c r="EW1529" s="227">
        <f t="shared" si="1470"/>
        <v>902</v>
      </c>
      <c r="EX1529" s="227">
        <f t="shared" si="1470"/>
        <v>10289</v>
      </c>
      <c r="EY1529" s="227">
        <f t="shared" si="1470"/>
        <v>12730</v>
      </c>
      <c r="EZ1529" s="227">
        <f t="shared" si="1470"/>
        <v>12729</v>
      </c>
      <c r="FA1529" s="228">
        <f t="shared" si="1471"/>
        <v>0.2608695652173913</v>
      </c>
      <c r="FB1529" s="228">
        <f t="shared" si="1472"/>
        <v>204.53514739229024</v>
      </c>
      <c r="FC1529" s="228">
        <f t="shared" si="1473"/>
        <v>17.205685618729095</v>
      </c>
      <c r="FD1529" s="228">
        <f t="shared" si="1474"/>
        <v>808248.23252160253</v>
      </c>
      <c r="FE1529" s="228">
        <f t="shared" si="1475"/>
        <v>5905.1509676067772</v>
      </c>
      <c r="FF1529" s="235">
        <f t="shared" si="1476"/>
        <v>441</v>
      </c>
      <c r="FG1529" s="661">
        <f t="shared" si="1477"/>
        <v>53.287981859410429</v>
      </c>
      <c r="FH1529" s="662">
        <f t="shared" si="1476"/>
        <v>235</v>
      </c>
      <c r="FI1529" s="662">
        <f t="shared" si="1476"/>
        <v>441</v>
      </c>
      <c r="FJ1529" s="662">
        <f t="shared" si="1476"/>
        <v>2</v>
      </c>
      <c r="FK1529" s="662">
        <f t="shared" si="1476"/>
        <v>204</v>
      </c>
      <c r="FL1529" s="662">
        <f t="shared" si="1476"/>
        <v>18</v>
      </c>
      <c r="FM1529" s="662">
        <f t="shared" si="1476"/>
        <v>186</v>
      </c>
    </row>
    <row r="1530" spans="5:172">
      <c r="F1530" s="567" t="s">
        <v>3134</v>
      </c>
      <c r="G1530" s="371" t="s">
        <v>3172</v>
      </c>
      <c r="O1530" s="658">
        <f t="shared" si="1460"/>
        <v>1716</v>
      </c>
      <c r="P1530" s="658">
        <f t="shared" si="1460"/>
        <v>2321</v>
      </c>
      <c r="Q1530" s="658">
        <f t="shared" si="1460"/>
        <v>2240</v>
      </c>
      <c r="R1530" s="658">
        <f t="shared" si="1460"/>
        <v>2572</v>
      </c>
      <c r="S1530" s="659">
        <f t="shared" si="1460"/>
        <v>6182</v>
      </c>
      <c r="T1530" s="659">
        <f t="shared" si="1460"/>
        <v>5946</v>
      </c>
      <c r="U1530" s="659">
        <f t="shared" si="1460"/>
        <v>6835</v>
      </c>
      <c r="V1530" s="659">
        <f t="shared" si="1460"/>
        <v>6985</v>
      </c>
      <c r="W1530" s="658">
        <f t="shared" si="1460"/>
        <v>713</v>
      </c>
      <c r="X1530" s="658">
        <f t="shared" si="1460"/>
        <v>979</v>
      </c>
      <c r="Y1530" s="658">
        <f t="shared" si="1460"/>
        <v>945</v>
      </c>
      <c r="Z1530" s="658">
        <f t="shared" si="1460"/>
        <v>1106</v>
      </c>
      <c r="AA1530" s="659">
        <f t="shared" si="1460"/>
        <v>3405</v>
      </c>
      <c r="AB1530" s="659">
        <f t="shared" si="1460"/>
        <v>3301</v>
      </c>
      <c r="AC1530" s="659">
        <f t="shared" si="1460"/>
        <v>3839</v>
      </c>
      <c r="AD1530" s="659">
        <f t="shared" si="1460"/>
        <v>3914</v>
      </c>
      <c r="AE1530" s="658">
        <f t="shared" si="1479"/>
        <v>94</v>
      </c>
      <c r="AF1530" s="658">
        <f t="shared" si="1479"/>
        <v>101</v>
      </c>
      <c r="AG1530" s="658">
        <f t="shared" si="1479"/>
        <v>104</v>
      </c>
      <c r="AH1530" s="658">
        <f t="shared" si="1479"/>
        <v>104</v>
      </c>
      <c r="AI1530" s="659">
        <f t="shared" si="1479"/>
        <v>188</v>
      </c>
      <c r="AJ1530" s="659">
        <f t="shared" si="1479"/>
        <v>165</v>
      </c>
      <c r="AK1530" s="659">
        <f t="shared" si="1479"/>
        <v>176</v>
      </c>
      <c r="AL1530" s="659">
        <f t="shared" si="1479"/>
        <v>183</v>
      </c>
      <c r="AM1530" s="219">
        <f t="shared" si="1479"/>
        <v>1003</v>
      </c>
      <c r="AN1530" s="227">
        <f t="shared" si="1479"/>
        <v>1342</v>
      </c>
      <c r="AO1530" s="227">
        <f t="shared" si="1479"/>
        <v>1294</v>
      </c>
      <c r="AP1530" s="227">
        <f t="shared" si="1479"/>
        <v>1467</v>
      </c>
      <c r="AQ1530" s="227">
        <f t="shared" si="1479"/>
        <v>2776</v>
      </c>
      <c r="AR1530" s="227">
        <f t="shared" si="1479"/>
        <v>2644</v>
      </c>
      <c r="AS1530" s="227">
        <f t="shared" si="1479"/>
        <v>2994</v>
      </c>
      <c r="AT1530" s="227">
        <f t="shared" si="1479"/>
        <v>3071</v>
      </c>
      <c r="AU1530" s="219">
        <f t="shared" si="1479"/>
        <v>415</v>
      </c>
      <c r="AV1530" s="227">
        <f t="shared" si="1479"/>
        <v>523</v>
      </c>
      <c r="AW1530" s="227">
        <f t="shared" si="1479"/>
        <v>517</v>
      </c>
      <c r="AX1530" s="227">
        <f t="shared" si="1479"/>
        <v>550</v>
      </c>
      <c r="AY1530" s="227">
        <f t="shared" si="1479"/>
        <v>835</v>
      </c>
      <c r="AZ1530" s="227">
        <f t="shared" si="1479"/>
        <v>947</v>
      </c>
      <c r="BA1530" s="227">
        <f t="shared" si="1479"/>
        <v>1077</v>
      </c>
      <c r="BB1530" s="227">
        <f t="shared" si="1479"/>
        <v>1251</v>
      </c>
      <c r="BC1530" s="226">
        <f t="shared" si="1479"/>
        <v>352</v>
      </c>
      <c r="BD1530" s="227">
        <f t="shared" si="1479"/>
        <v>455</v>
      </c>
      <c r="BE1530" s="227">
        <f t="shared" si="1479"/>
        <v>375</v>
      </c>
      <c r="BF1530" s="227">
        <f t="shared" si="1479"/>
        <v>516</v>
      </c>
      <c r="BG1530" s="227">
        <f t="shared" si="1479"/>
        <v>1493</v>
      </c>
      <c r="BH1530" s="227">
        <f t="shared" si="1479"/>
        <v>1183</v>
      </c>
      <c r="BI1530" s="227">
        <f t="shared" si="1479"/>
        <v>1378</v>
      </c>
      <c r="BJ1530" s="227">
        <f t="shared" si="1479"/>
        <v>1307</v>
      </c>
      <c r="BK1530" s="226">
        <f t="shared" si="1479"/>
        <v>236</v>
      </c>
      <c r="BL1530" s="227">
        <f t="shared" si="1479"/>
        <v>364</v>
      </c>
      <c r="BM1530" s="227">
        <f t="shared" si="1479"/>
        <v>402</v>
      </c>
      <c r="BN1530" s="227">
        <f t="shared" si="1479"/>
        <v>401</v>
      </c>
      <c r="BO1530" s="227">
        <f t="shared" si="1479"/>
        <v>448</v>
      </c>
      <c r="BP1530" s="227">
        <f t="shared" si="1479"/>
        <v>514</v>
      </c>
      <c r="BQ1530" s="227">
        <f t="shared" si="1479"/>
        <v>539</v>
      </c>
      <c r="BR1530" s="227">
        <f t="shared" si="1479"/>
        <v>513</v>
      </c>
      <c r="BS1530" s="226">
        <f t="shared" si="1479"/>
        <v>238</v>
      </c>
      <c r="BT1530" s="227">
        <f t="shared" si="1479"/>
        <v>364</v>
      </c>
      <c r="BU1530" s="227">
        <f t="shared" si="1479"/>
        <v>402</v>
      </c>
      <c r="BV1530" s="227">
        <f t="shared" si="1479"/>
        <v>401</v>
      </c>
      <c r="BW1530" s="227">
        <f t="shared" si="1479"/>
        <v>448</v>
      </c>
      <c r="BX1530" s="227">
        <f t="shared" si="1479"/>
        <v>514</v>
      </c>
      <c r="BY1530" s="227">
        <f t="shared" si="1479"/>
        <v>539</v>
      </c>
      <c r="BZ1530" s="227">
        <f t="shared" si="1479"/>
        <v>513</v>
      </c>
      <c r="CA1530" s="226">
        <f t="shared" si="1479"/>
        <v>2</v>
      </c>
      <c r="CB1530" s="227">
        <f t="shared" si="1478"/>
        <v>0</v>
      </c>
      <c r="CC1530" s="227">
        <f t="shared" si="1478"/>
        <v>0</v>
      </c>
      <c r="CD1530" s="227">
        <f t="shared" si="1478"/>
        <v>0</v>
      </c>
      <c r="CE1530" s="227">
        <f t="shared" si="1478"/>
        <v>0</v>
      </c>
      <c r="CF1530" s="227">
        <f t="shared" si="1478"/>
        <v>0</v>
      </c>
      <c r="CG1530" s="227">
        <f t="shared" si="1478"/>
        <v>0</v>
      </c>
      <c r="CH1530" s="227">
        <f t="shared" si="1478"/>
        <v>0</v>
      </c>
      <c r="CJ1530" s="219">
        <f t="shared" si="1478"/>
        <v>353</v>
      </c>
      <c r="CK1530" s="227">
        <f t="shared" si="1478"/>
        <v>499</v>
      </c>
      <c r="CL1530" s="227">
        <f t="shared" si="1478"/>
        <v>504</v>
      </c>
      <c r="CM1530" s="227">
        <f t="shared" si="1478"/>
        <v>533</v>
      </c>
      <c r="CN1530" s="227">
        <f t="shared" si="1478"/>
        <v>1493</v>
      </c>
      <c r="CO1530" s="227">
        <f t="shared" si="1478"/>
        <v>1432.3986973929759</v>
      </c>
      <c r="CP1530" s="227">
        <f t="shared" si="1478"/>
        <v>1661.982947220587</v>
      </c>
      <c r="CQ1530" s="227">
        <f t="shared" si="1478"/>
        <v>1714.5465305668113</v>
      </c>
      <c r="CR1530" s="226">
        <f t="shared" si="1478"/>
        <v>264</v>
      </c>
      <c r="CS1530" s="227">
        <f t="shared" si="1478"/>
        <v>392</v>
      </c>
      <c r="CT1530" s="227">
        <f t="shared" si="1462"/>
        <v>388</v>
      </c>
      <c r="CU1530" s="227">
        <f t="shared" si="1462"/>
        <v>415</v>
      </c>
      <c r="CV1530" s="227">
        <f t="shared" si="1462"/>
        <v>1432</v>
      </c>
      <c r="CW1530" s="227">
        <f t="shared" si="1462"/>
        <v>1363.3986973929759</v>
      </c>
      <c r="CX1530" s="227">
        <f t="shared" si="1462"/>
        <v>1591.982947220587</v>
      </c>
      <c r="CY1530" s="227">
        <f t="shared" si="1462"/>
        <v>1641.5465305668113</v>
      </c>
      <c r="CZ1530" s="226">
        <f t="shared" si="1462"/>
        <v>62</v>
      </c>
      <c r="DA1530" s="227">
        <f t="shared" si="1462"/>
        <v>67</v>
      </c>
      <c r="DB1530" s="227">
        <f t="shared" si="1462"/>
        <v>72</v>
      </c>
      <c r="DC1530" s="227">
        <f t="shared" si="1462"/>
        <v>73</v>
      </c>
      <c r="DD1530" s="227">
        <f t="shared" si="1462"/>
        <v>19</v>
      </c>
      <c r="DE1530" s="227">
        <f t="shared" si="1462"/>
        <v>20</v>
      </c>
      <c r="DF1530" s="227">
        <f t="shared" si="1462"/>
        <v>18</v>
      </c>
      <c r="DG1530" s="227">
        <f t="shared" si="1462"/>
        <v>18</v>
      </c>
      <c r="DH1530" s="226">
        <f t="shared" si="1462"/>
        <v>27</v>
      </c>
      <c r="DI1530" s="227">
        <f t="shared" si="1462"/>
        <v>40</v>
      </c>
      <c r="DJ1530" s="227">
        <f t="shared" si="1462"/>
        <v>44</v>
      </c>
      <c r="DK1530" s="227">
        <f t="shared" si="1462"/>
        <v>45</v>
      </c>
      <c r="DL1530" s="227">
        <f t="shared" si="1462"/>
        <v>42</v>
      </c>
      <c r="DM1530" s="227">
        <f t="shared" si="1462"/>
        <v>49</v>
      </c>
      <c r="DN1530" s="227">
        <f t="shared" si="1462"/>
        <v>52</v>
      </c>
      <c r="DO1530" s="227">
        <f t="shared" si="1462"/>
        <v>55</v>
      </c>
      <c r="DP1530" s="226">
        <f t="shared" si="1462"/>
        <v>-1</v>
      </c>
      <c r="DQ1530" s="227">
        <f t="shared" si="1462"/>
        <v>-44</v>
      </c>
      <c r="DR1530" s="227">
        <f t="shared" si="1462"/>
        <v>-129</v>
      </c>
      <c r="DS1530" s="227">
        <f t="shared" si="1462"/>
        <v>-17</v>
      </c>
      <c r="DT1530" s="227">
        <f t="shared" si="1462"/>
        <v>0</v>
      </c>
      <c r="DU1530" s="227">
        <f t="shared" si="1462"/>
        <v>-249.39869739297592</v>
      </c>
      <c r="DV1530" s="227">
        <f t="shared" si="1462"/>
        <v>-283.98294722058705</v>
      </c>
      <c r="DW1530" s="227">
        <f t="shared" si="1462"/>
        <v>-407.54653056681127</v>
      </c>
      <c r="DX1530" s="377">
        <f t="shared" si="1463"/>
        <v>0.4155011655011655</v>
      </c>
      <c r="DY1530" s="660">
        <f t="shared" si="1463"/>
        <v>0.4218009478672986</v>
      </c>
      <c r="DZ1530" s="660">
        <f t="shared" si="1463"/>
        <v>0.421875</v>
      </c>
      <c r="EA1530" s="660">
        <f t="shared" si="1463"/>
        <v>0.43001555209953346</v>
      </c>
      <c r="EB1530" s="378">
        <f t="shared" si="1463"/>
        <v>0.5507926237463604</v>
      </c>
      <c r="EC1530" s="378">
        <f t="shared" si="1463"/>
        <v>0.55516313488059199</v>
      </c>
      <c r="ED1530" s="378">
        <f t="shared" si="1463"/>
        <v>0.5616678858814923</v>
      </c>
      <c r="EE1530" s="378">
        <f t="shared" si="1463"/>
        <v>0.56034359341445961</v>
      </c>
      <c r="EG1530" s="226">
        <f t="shared" si="1464"/>
        <v>1659</v>
      </c>
      <c r="EH1530" s="226">
        <f t="shared" si="1464"/>
        <v>503</v>
      </c>
      <c r="EI1530" s="226">
        <f t="shared" si="1464"/>
        <v>1154</v>
      </c>
      <c r="EJ1530" s="226">
        <f t="shared" si="1464"/>
        <v>893</v>
      </c>
      <c r="EK1530" s="226">
        <f t="shared" si="1464"/>
        <v>454</v>
      </c>
      <c r="EL1530" s="226">
        <f t="shared" si="1464"/>
        <v>7500</v>
      </c>
      <c r="EM1530" s="226">
        <f t="shared" si="1464"/>
        <v>7494</v>
      </c>
      <c r="EN1530" s="226">
        <f t="shared" si="1465"/>
        <v>0.30319469559975887</v>
      </c>
      <c r="EO1530" s="226">
        <f t="shared" si="1466"/>
        <v>77.383015597920277</v>
      </c>
      <c r="EP1530" s="226">
        <f t="shared" si="1467"/>
        <v>0.27365883062085594</v>
      </c>
      <c r="EQ1530" s="226">
        <f t="shared" si="1468"/>
        <v>60533.333333333336</v>
      </c>
      <c r="ER1530" s="226">
        <f t="shared" si="1469"/>
        <v>9930.1663553064664</v>
      </c>
      <c r="ET1530" s="227">
        <f t="shared" si="1470"/>
        <v>8374</v>
      </c>
      <c r="EU1530" s="227">
        <f t="shared" si="1470"/>
        <v>4222</v>
      </c>
      <c r="EV1530" s="227">
        <f t="shared" si="1470"/>
        <v>4155</v>
      </c>
      <c r="EW1530" s="227">
        <f t="shared" si="1470"/>
        <v>1169</v>
      </c>
      <c r="EX1530" s="227">
        <f t="shared" si="1470"/>
        <v>8579</v>
      </c>
      <c r="EY1530" s="227">
        <f t="shared" si="1470"/>
        <v>17936</v>
      </c>
      <c r="EZ1530" s="227">
        <f t="shared" si="1470"/>
        <v>17707</v>
      </c>
      <c r="FA1530" s="228">
        <f t="shared" si="1471"/>
        <v>0.50417960353475044</v>
      </c>
      <c r="FB1530" s="228">
        <f t="shared" si="1472"/>
        <v>28.134777376654636</v>
      </c>
      <c r="FC1530" s="228">
        <f t="shared" si="1473"/>
        <v>1.0244805349892525</v>
      </c>
      <c r="FD1530" s="228">
        <f t="shared" si="1474"/>
        <v>478311.77520071366</v>
      </c>
      <c r="FE1530" s="228">
        <f t="shared" si="1475"/>
        <v>5501.5907080062498</v>
      </c>
      <c r="FF1530" s="235">
        <f t="shared" si="1476"/>
        <v>4157</v>
      </c>
      <c r="FG1530" s="661">
        <f t="shared" si="1477"/>
        <v>29.059417849410636</v>
      </c>
      <c r="FH1530" s="662">
        <f t="shared" si="1476"/>
        <v>1208</v>
      </c>
      <c r="FI1530" s="662">
        <f t="shared" si="1476"/>
        <v>4157</v>
      </c>
      <c r="FJ1530" s="662">
        <f t="shared" si="1476"/>
        <v>689</v>
      </c>
      <c r="FK1530" s="662">
        <f t="shared" si="1476"/>
        <v>2260</v>
      </c>
      <c r="FL1530" s="662">
        <f t="shared" si="1476"/>
        <v>253</v>
      </c>
      <c r="FM1530" s="662">
        <f t="shared" si="1476"/>
        <v>2007</v>
      </c>
    </row>
    <row r="1531" spans="5:172">
      <c r="F1531" s="567" t="s">
        <v>3131</v>
      </c>
      <c r="G1531" s="371" t="s">
        <v>3173</v>
      </c>
      <c r="O1531" s="658">
        <f t="shared" si="1460"/>
        <v>2709</v>
      </c>
      <c r="P1531" s="658">
        <f t="shared" si="1460"/>
        <v>3859</v>
      </c>
      <c r="Q1531" s="658">
        <f t="shared" si="1460"/>
        <v>3994</v>
      </c>
      <c r="R1531" s="658">
        <f t="shared" si="1460"/>
        <v>4186</v>
      </c>
      <c r="S1531" s="659">
        <f t="shared" si="1460"/>
        <v>6325</v>
      </c>
      <c r="T1531" s="659">
        <f t="shared" si="1460"/>
        <v>6700</v>
      </c>
      <c r="U1531" s="659">
        <f t="shared" si="1460"/>
        <v>6989</v>
      </c>
      <c r="V1531" s="659">
        <f t="shared" si="1460"/>
        <v>7258</v>
      </c>
      <c r="W1531" s="658">
        <f t="shared" si="1460"/>
        <v>1104</v>
      </c>
      <c r="X1531" s="658">
        <f t="shared" si="1460"/>
        <v>1485</v>
      </c>
      <c r="Y1531" s="658">
        <f t="shared" si="1460"/>
        <v>1547</v>
      </c>
      <c r="Z1531" s="658">
        <f t="shared" si="1460"/>
        <v>1623</v>
      </c>
      <c r="AA1531" s="659">
        <f t="shared" si="1460"/>
        <v>3113</v>
      </c>
      <c r="AB1531" s="659">
        <f t="shared" si="1460"/>
        <v>3260</v>
      </c>
      <c r="AC1531" s="659">
        <f t="shared" si="1460"/>
        <v>3396</v>
      </c>
      <c r="AD1531" s="659">
        <f t="shared" si="1460"/>
        <v>3523</v>
      </c>
      <c r="AE1531" s="658">
        <f t="shared" si="1479"/>
        <v>445</v>
      </c>
      <c r="AF1531" s="658">
        <f t="shared" si="1479"/>
        <v>399</v>
      </c>
      <c r="AG1531" s="658">
        <f t="shared" si="1479"/>
        <v>416</v>
      </c>
      <c r="AH1531" s="658">
        <f t="shared" si="1479"/>
        <v>412</v>
      </c>
      <c r="AI1531" s="659">
        <f t="shared" si="1479"/>
        <v>262</v>
      </c>
      <c r="AJ1531" s="659">
        <f t="shared" si="1479"/>
        <v>262</v>
      </c>
      <c r="AK1531" s="659">
        <f t="shared" si="1479"/>
        <v>257</v>
      </c>
      <c r="AL1531" s="659">
        <f t="shared" si="1479"/>
        <v>272</v>
      </c>
      <c r="AM1531" s="219">
        <f t="shared" si="1479"/>
        <v>1606</v>
      </c>
      <c r="AN1531" s="227">
        <f t="shared" si="1479"/>
        <v>2374</v>
      </c>
      <c r="AO1531" s="227">
        <f t="shared" si="1479"/>
        <v>2447</v>
      </c>
      <c r="AP1531" s="227">
        <f t="shared" si="1479"/>
        <v>2563</v>
      </c>
      <c r="AQ1531" s="227">
        <f t="shared" si="1479"/>
        <v>3213</v>
      </c>
      <c r="AR1531" s="227">
        <f t="shared" si="1479"/>
        <v>3440</v>
      </c>
      <c r="AS1531" s="227">
        <f t="shared" si="1479"/>
        <v>3592</v>
      </c>
      <c r="AT1531" s="227">
        <f t="shared" si="1479"/>
        <v>3735</v>
      </c>
      <c r="AU1531" s="219">
        <f t="shared" si="1479"/>
        <v>353</v>
      </c>
      <c r="AV1531" s="227">
        <f t="shared" si="1479"/>
        <v>603</v>
      </c>
      <c r="AW1531" s="227">
        <f t="shared" si="1479"/>
        <v>620</v>
      </c>
      <c r="AX1531" s="227">
        <f t="shared" si="1479"/>
        <v>653</v>
      </c>
      <c r="AY1531" s="227">
        <f t="shared" si="1479"/>
        <v>1086</v>
      </c>
      <c r="AZ1531" s="227">
        <f t="shared" si="1479"/>
        <v>1209</v>
      </c>
      <c r="BA1531" s="227">
        <f t="shared" si="1479"/>
        <v>1246</v>
      </c>
      <c r="BB1531" s="227">
        <f t="shared" si="1479"/>
        <v>1281</v>
      </c>
      <c r="BC1531" s="226">
        <f t="shared" si="1479"/>
        <v>1196</v>
      </c>
      <c r="BD1531" s="227">
        <f t="shared" si="1479"/>
        <v>1631</v>
      </c>
      <c r="BE1531" s="227">
        <f t="shared" si="1479"/>
        <v>1599</v>
      </c>
      <c r="BF1531" s="227">
        <f t="shared" si="1479"/>
        <v>1705</v>
      </c>
      <c r="BG1531" s="227">
        <f t="shared" si="1479"/>
        <v>1820</v>
      </c>
      <c r="BH1531" s="227">
        <f t="shared" si="1479"/>
        <v>2094</v>
      </c>
      <c r="BI1531" s="227">
        <f t="shared" si="1479"/>
        <v>2212</v>
      </c>
      <c r="BJ1531" s="227">
        <f t="shared" si="1479"/>
        <v>2322</v>
      </c>
      <c r="BK1531" s="226">
        <f t="shared" si="1479"/>
        <v>57</v>
      </c>
      <c r="BL1531" s="227">
        <f t="shared" si="1479"/>
        <v>140</v>
      </c>
      <c r="BM1531" s="227">
        <f t="shared" si="1479"/>
        <v>228</v>
      </c>
      <c r="BN1531" s="227">
        <f t="shared" si="1479"/>
        <v>205</v>
      </c>
      <c r="BO1531" s="227">
        <f t="shared" si="1479"/>
        <v>307</v>
      </c>
      <c r="BP1531" s="227">
        <f t="shared" si="1479"/>
        <v>137</v>
      </c>
      <c r="BQ1531" s="227">
        <f t="shared" si="1479"/>
        <v>134</v>
      </c>
      <c r="BR1531" s="227">
        <f t="shared" si="1479"/>
        <v>132</v>
      </c>
      <c r="BS1531" s="226">
        <f t="shared" si="1479"/>
        <v>57</v>
      </c>
      <c r="BT1531" s="227">
        <f t="shared" si="1479"/>
        <v>140</v>
      </c>
      <c r="BU1531" s="227">
        <f t="shared" si="1479"/>
        <v>228</v>
      </c>
      <c r="BV1531" s="227">
        <f t="shared" si="1479"/>
        <v>205</v>
      </c>
      <c r="BW1531" s="227">
        <f t="shared" si="1479"/>
        <v>307</v>
      </c>
      <c r="BX1531" s="227">
        <f t="shared" si="1479"/>
        <v>137</v>
      </c>
      <c r="BY1531" s="227">
        <f t="shared" si="1479"/>
        <v>134</v>
      </c>
      <c r="BZ1531" s="227">
        <f t="shared" si="1479"/>
        <v>132</v>
      </c>
      <c r="CA1531" s="226">
        <f t="shared" si="1479"/>
        <v>0</v>
      </c>
      <c r="CB1531" s="227">
        <f t="shared" si="1478"/>
        <v>0</v>
      </c>
      <c r="CC1531" s="227">
        <f t="shared" si="1478"/>
        <v>0</v>
      </c>
      <c r="CD1531" s="227">
        <f t="shared" si="1478"/>
        <v>0</v>
      </c>
      <c r="CE1531" s="227">
        <f t="shared" si="1478"/>
        <v>0</v>
      </c>
      <c r="CF1531" s="227">
        <f t="shared" si="1478"/>
        <v>0</v>
      </c>
      <c r="CG1531" s="227">
        <f t="shared" si="1478"/>
        <v>0</v>
      </c>
      <c r="CH1531" s="227">
        <f t="shared" si="1478"/>
        <v>0</v>
      </c>
      <c r="CJ1531" s="219">
        <f t="shared" si="1478"/>
        <v>1195</v>
      </c>
      <c r="CK1531" s="227">
        <f t="shared" si="1478"/>
        <v>1748</v>
      </c>
      <c r="CL1531" s="227">
        <f t="shared" si="1478"/>
        <v>1780</v>
      </c>
      <c r="CM1531" s="227">
        <f t="shared" si="1478"/>
        <v>1862</v>
      </c>
      <c r="CN1531" s="227">
        <f t="shared" si="1478"/>
        <v>1820</v>
      </c>
      <c r="CO1531" s="227">
        <f t="shared" si="1478"/>
        <v>1944.9505567421331</v>
      </c>
      <c r="CP1531" s="227">
        <f t="shared" si="1478"/>
        <v>2051.3833034344671</v>
      </c>
      <c r="CQ1531" s="227">
        <f t="shared" si="1478"/>
        <v>2126.8023982175737</v>
      </c>
      <c r="CR1531" s="226">
        <f t="shared" si="1478"/>
        <v>1024</v>
      </c>
      <c r="CS1531" s="227">
        <f t="shared" si="1478"/>
        <v>1576</v>
      </c>
      <c r="CT1531" s="227">
        <f t="shared" si="1462"/>
        <v>1610</v>
      </c>
      <c r="CU1531" s="227">
        <f t="shared" si="1462"/>
        <v>1683</v>
      </c>
      <c r="CV1531" s="227">
        <f t="shared" si="1462"/>
        <v>1578</v>
      </c>
      <c r="CW1531" s="227">
        <f t="shared" si="1462"/>
        <v>1695.9505567421331</v>
      </c>
      <c r="CX1531" s="227">
        <f t="shared" si="1462"/>
        <v>1809.3833034344671</v>
      </c>
      <c r="CY1531" s="227">
        <f t="shared" si="1462"/>
        <v>1880.8023982175737</v>
      </c>
      <c r="CZ1531" s="226">
        <f t="shared" si="1462"/>
        <v>86</v>
      </c>
      <c r="DA1531" s="227">
        <f t="shared" si="1462"/>
        <v>95</v>
      </c>
      <c r="DB1531" s="227">
        <f t="shared" si="1462"/>
        <v>101</v>
      </c>
      <c r="DC1531" s="227">
        <f t="shared" si="1462"/>
        <v>103</v>
      </c>
      <c r="DD1531" s="227">
        <f t="shared" si="1462"/>
        <v>160</v>
      </c>
      <c r="DE1531" s="227">
        <f t="shared" si="1462"/>
        <v>171</v>
      </c>
      <c r="DF1531" s="227">
        <f t="shared" si="1462"/>
        <v>155</v>
      </c>
      <c r="DG1531" s="227">
        <f t="shared" si="1462"/>
        <v>153</v>
      </c>
      <c r="DH1531" s="226">
        <f t="shared" si="1462"/>
        <v>85</v>
      </c>
      <c r="DI1531" s="227">
        <f t="shared" si="1462"/>
        <v>77</v>
      </c>
      <c r="DJ1531" s="227">
        <f t="shared" si="1462"/>
        <v>69</v>
      </c>
      <c r="DK1531" s="227">
        <f t="shared" si="1462"/>
        <v>76</v>
      </c>
      <c r="DL1531" s="227">
        <f t="shared" si="1462"/>
        <v>82</v>
      </c>
      <c r="DM1531" s="227">
        <f t="shared" si="1462"/>
        <v>78</v>
      </c>
      <c r="DN1531" s="227">
        <f t="shared" si="1462"/>
        <v>87</v>
      </c>
      <c r="DO1531" s="227">
        <f t="shared" si="1462"/>
        <v>93</v>
      </c>
      <c r="DP1531" s="226">
        <f t="shared" si="1462"/>
        <v>1</v>
      </c>
      <c r="DQ1531" s="227">
        <f t="shared" si="1462"/>
        <v>-117</v>
      </c>
      <c r="DR1531" s="227">
        <f t="shared" si="1462"/>
        <v>-181</v>
      </c>
      <c r="DS1531" s="227">
        <f t="shared" si="1462"/>
        <v>-157</v>
      </c>
      <c r="DT1531" s="227">
        <f t="shared" si="1462"/>
        <v>0</v>
      </c>
      <c r="DU1531" s="227">
        <f t="shared" si="1462"/>
        <v>149.04944325786681</v>
      </c>
      <c r="DV1531" s="227">
        <f t="shared" si="1462"/>
        <v>160.616696565533</v>
      </c>
      <c r="DW1531" s="227">
        <f t="shared" si="1462"/>
        <v>195.19760178242637</v>
      </c>
      <c r="DX1531" s="377">
        <f t="shared" si="1463"/>
        <v>0.40753045404208194</v>
      </c>
      <c r="DY1531" s="660">
        <f t="shared" si="1463"/>
        <v>0.38481471883907747</v>
      </c>
      <c r="DZ1531" s="660">
        <f t="shared" si="1463"/>
        <v>0.38733099649474212</v>
      </c>
      <c r="EA1531" s="660">
        <f t="shared" si="1463"/>
        <v>0.38772097467749644</v>
      </c>
      <c r="EB1531" s="378">
        <f t="shared" si="1463"/>
        <v>0.49217391304347824</v>
      </c>
      <c r="EC1531" s="378">
        <f t="shared" si="1463"/>
        <v>0.48656716417910445</v>
      </c>
      <c r="ED1531" s="378">
        <f t="shared" si="1463"/>
        <v>0.48590642438117043</v>
      </c>
      <c r="EE1531" s="378">
        <f t="shared" si="1463"/>
        <v>0.48539542573711764</v>
      </c>
      <c r="EG1531" s="226">
        <f t="shared" si="1464"/>
        <v>28497</v>
      </c>
      <c r="EH1531" s="226">
        <f t="shared" si="1464"/>
        <v>7405</v>
      </c>
      <c r="EI1531" s="226">
        <f t="shared" si="1464"/>
        <v>21092</v>
      </c>
      <c r="EJ1531" s="226">
        <f t="shared" si="1464"/>
        <v>748</v>
      </c>
      <c r="EK1531" s="226">
        <f t="shared" si="1464"/>
        <v>26007</v>
      </c>
      <c r="EL1531" s="226">
        <f t="shared" si="1464"/>
        <v>19164</v>
      </c>
      <c r="EM1531" s="226">
        <f t="shared" si="1464"/>
        <v>18950</v>
      </c>
      <c r="EN1531" s="226">
        <f t="shared" si="1465"/>
        <v>0.25985191423658632</v>
      </c>
      <c r="EO1531" s="226">
        <f t="shared" si="1466"/>
        <v>3.5463682912952779</v>
      </c>
      <c r="EP1531" s="226">
        <f t="shared" si="1467"/>
        <v>0.91262238130329509</v>
      </c>
      <c r="EQ1531" s="226">
        <f t="shared" si="1468"/>
        <v>1357075.7670632435</v>
      </c>
      <c r="ER1531" s="226">
        <f t="shared" si="1469"/>
        <v>3289.3579595426563</v>
      </c>
      <c r="ET1531" s="227">
        <f t="shared" si="1470"/>
        <v>25227</v>
      </c>
      <c r="EU1531" s="227">
        <f t="shared" si="1470"/>
        <v>15104</v>
      </c>
      <c r="EV1531" s="227">
        <f t="shared" si="1470"/>
        <v>10122</v>
      </c>
      <c r="EW1531" s="227">
        <f t="shared" si="1470"/>
        <v>4369</v>
      </c>
      <c r="EX1531" s="227">
        <f t="shared" si="1470"/>
        <v>197560</v>
      </c>
      <c r="EY1531" s="227">
        <f t="shared" si="1470"/>
        <v>103267</v>
      </c>
      <c r="EZ1531" s="227">
        <f t="shared" si="1470"/>
        <v>101626</v>
      </c>
      <c r="FA1531" s="228">
        <f t="shared" si="1471"/>
        <v>0.59872358980457452</v>
      </c>
      <c r="FB1531" s="228">
        <f t="shared" si="1472"/>
        <v>43.163406441414743</v>
      </c>
      <c r="FC1531" s="228">
        <f t="shared" si="1473"/>
        <v>7.8312918698220164</v>
      </c>
      <c r="FD1531" s="228">
        <f t="shared" si="1474"/>
        <v>1913099.0539087995</v>
      </c>
      <c r="FE1531" s="228">
        <f t="shared" si="1475"/>
        <v>3582.580573212892</v>
      </c>
      <c r="FF1531" s="235">
        <f t="shared" si="1476"/>
        <v>10269</v>
      </c>
      <c r="FG1531" s="661">
        <f t="shared" si="1477"/>
        <v>32.583503749147916</v>
      </c>
      <c r="FH1531" s="662">
        <f t="shared" si="1476"/>
        <v>3346</v>
      </c>
      <c r="FI1531" s="662">
        <f t="shared" si="1476"/>
        <v>10269</v>
      </c>
      <c r="FJ1531" s="662">
        <f t="shared" si="1476"/>
        <v>1927</v>
      </c>
      <c r="FK1531" s="662">
        <f t="shared" si="1476"/>
        <v>4996</v>
      </c>
      <c r="FL1531" s="662">
        <f t="shared" si="1476"/>
        <v>767</v>
      </c>
      <c r="FM1531" s="662">
        <f t="shared" si="1476"/>
        <v>4229</v>
      </c>
    </row>
    <row r="1532" spans="5:172">
      <c r="F1532" s="567" t="s">
        <v>3136</v>
      </c>
      <c r="G1532" s="371" t="s">
        <v>3174</v>
      </c>
      <c r="O1532" s="658">
        <f t="shared" si="1460"/>
        <v>20660</v>
      </c>
      <c r="P1532" s="658">
        <f t="shared" si="1460"/>
        <v>27803</v>
      </c>
      <c r="Q1532" s="658">
        <f t="shared" si="1460"/>
        <v>29981</v>
      </c>
      <c r="R1532" s="658">
        <f t="shared" si="1460"/>
        <v>31539</v>
      </c>
      <c r="S1532" s="659">
        <f t="shared" si="1460"/>
        <v>28286</v>
      </c>
      <c r="T1532" s="659">
        <f t="shared" si="1460"/>
        <v>30510</v>
      </c>
      <c r="U1532" s="659">
        <f t="shared" si="1460"/>
        <v>31524</v>
      </c>
      <c r="V1532" s="659">
        <f t="shared" si="1460"/>
        <v>34065</v>
      </c>
      <c r="W1532" s="658">
        <f t="shared" si="1460"/>
        <v>7889</v>
      </c>
      <c r="X1532" s="658">
        <f t="shared" si="1460"/>
        <v>10736</v>
      </c>
      <c r="Y1532" s="658">
        <f t="shared" si="1460"/>
        <v>11762</v>
      </c>
      <c r="Z1532" s="658">
        <f t="shared" si="1460"/>
        <v>12791</v>
      </c>
      <c r="AA1532" s="659">
        <f t="shared" si="1460"/>
        <v>10385</v>
      </c>
      <c r="AB1532" s="659">
        <f t="shared" si="1460"/>
        <v>11354</v>
      </c>
      <c r="AC1532" s="659">
        <f t="shared" si="1460"/>
        <v>11598</v>
      </c>
      <c r="AD1532" s="659">
        <f t="shared" si="1460"/>
        <v>12000</v>
      </c>
      <c r="AE1532" s="658">
        <f t="shared" si="1479"/>
        <v>433</v>
      </c>
      <c r="AF1532" s="658">
        <f t="shared" si="1479"/>
        <v>338</v>
      </c>
      <c r="AG1532" s="658">
        <f t="shared" si="1479"/>
        <v>347</v>
      </c>
      <c r="AH1532" s="658">
        <f t="shared" si="1479"/>
        <v>346</v>
      </c>
      <c r="AI1532" s="659">
        <f t="shared" si="1479"/>
        <v>356</v>
      </c>
      <c r="AJ1532" s="659">
        <f t="shared" si="1479"/>
        <v>367</v>
      </c>
      <c r="AK1532" s="659">
        <f t="shared" si="1479"/>
        <v>391</v>
      </c>
      <c r="AL1532" s="659">
        <f t="shared" si="1479"/>
        <v>437</v>
      </c>
      <c r="AM1532" s="219">
        <f t="shared" si="1479"/>
        <v>12772</v>
      </c>
      <c r="AN1532" s="227">
        <f t="shared" si="1479"/>
        <v>17067</v>
      </c>
      <c r="AO1532" s="227">
        <f t="shared" si="1479"/>
        <v>18219</v>
      </c>
      <c r="AP1532" s="227">
        <f t="shared" si="1479"/>
        <v>18744</v>
      </c>
      <c r="AQ1532" s="227">
        <f t="shared" si="1479"/>
        <v>17900</v>
      </c>
      <c r="AR1532" s="227">
        <f t="shared" si="1479"/>
        <v>19156</v>
      </c>
      <c r="AS1532" s="227">
        <f t="shared" si="1479"/>
        <v>19926</v>
      </c>
      <c r="AT1532" s="227">
        <f t="shared" si="1479"/>
        <v>22064</v>
      </c>
      <c r="AU1532" s="219">
        <f t="shared" si="1479"/>
        <v>2038</v>
      </c>
      <c r="AV1532" s="227">
        <f t="shared" si="1479"/>
        <v>3208</v>
      </c>
      <c r="AW1532" s="227">
        <f t="shared" si="1479"/>
        <v>3439</v>
      </c>
      <c r="AX1532" s="227">
        <f t="shared" si="1479"/>
        <v>3678</v>
      </c>
      <c r="AY1532" s="227">
        <f t="shared" si="1479"/>
        <v>3417</v>
      </c>
      <c r="AZ1532" s="227">
        <f t="shared" si="1479"/>
        <v>3663</v>
      </c>
      <c r="BA1532" s="227">
        <f t="shared" si="1479"/>
        <v>3854</v>
      </c>
      <c r="BB1532" s="227">
        <f t="shared" si="1479"/>
        <v>4012</v>
      </c>
      <c r="BC1532" s="226">
        <f t="shared" si="1479"/>
        <v>10227</v>
      </c>
      <c r="BD1532" s="227">
        <f t="shared" si="1479"/>
        <v>12826</v>
      </c>
      <c r="BE1532" s="227">
        <f t="shared" si="1479"/>
        <v>13821</v>
      </c>
      <c r="BF1532" s="227">
        <f t="shared" si="1479"/>
        <v>14133</v>
      </c>
      <c r="BG1532" s="227">
        <f t="shared" si="1479"/>
        <v>13568</v>
      </c>
      <c r="BH1532" s="227">
        <f t="shared" si="1479"/>
        <v>14620</v>
      </c>
      <c r="BI1532" s="227">
        <f t="shared" si="1479"/>
        <v>15242</v>
      </c>
      <c r="BJ1532" s="227">
        <f t="shared" si="1479"/>
        <v>17391</v>
      </c>
      <c r="BK1532" s="226">
        <f t="shared" si="1479"/>
        <v>507</v>
      </c>
      <c r="BL1532" s="227">
        <f t="shared" si="1479"/>
        <v>1033</v>
      </c>
      <c r="BM1532" s="227">
        <f t="shared" si="1479"/>
        <v>959</v>
      </c>
      <c r="BN1532" s="227">
        <f t="shared" si="1479"/>
        <v>933</v>
      </c>
      <c r="BO1532" s="227">
        <f t="shared" si="1479"/>
        <v>915</v>
      </c>
      <c r="BP1532" s="227">
        <f t="shared" si="1479"/>
        <v>873</v>
      </c>
      <c r="BQ1532" s="227">
        <f t="shared" si="1479"/>
        <v>830</v>
      </c>
      <c r="BR1532" s="227">
        <f t="shared" si="1479"/>
        <v>661</v>
      </c>
      <c r="BS1532" s="226">
        <f t="shared" si="1479"/>
        <v>513</v>
      </c>
      <c r="BT1532" s="227">
        <f t="shared" si="1479"/>
        <v>1033</v>
      </c>
      <c r="BU1532" s="227">
        <f t="shared" si="1479"/>
        <v>959</v>
      </c>
      <c r="BV1532" s="227">
        <f t="shared" si="1479"/>
        <v>933</v>
      </c>
      <c r="BW1532" s="227">
        <f t="shared" si="1479"/>
        <v>915</v>
      </c>
      <c r="BX1532" s="227">
        <f t="shared" si="1479"/>
        <v>873</v>
      </c>
      <c r="BY1532" s="227">
        <f t="shared" si="1479"/>
        <v>830</v>
      </c>
      <c r="BZ1532" s="227">
        <f t="shared" si="1479"/>
        <v>661</v>
      </c>
      <c r="CA1532" s="226">
        <f t="shared" si="1479"/>
        <v>6</v>
      </c>
      <c r="CB1532" s="227">
        <f t="shared" si="1478"/>
        <v>0</v>
      </c>
      <c r="CC1532" s="227">
        <f t="shared" si="1478"/>
        <v>0</v>
      </c>
      <c r="CD1532" s="227">
        <f t="shared" si="1478"/>
        <v>0</v>
      </c>
      <c r="CE1532" s="227">
        <f t="shared" si="1478"/>
        <v>0</v>
      </c>
      <c r="CF1532" s="227">
        <f t="shared" si="1478"/>
        <v>0</v>
      </c>
      <c r="CG1532" s="227">
        <f t="shared" si="1478"/>
        <v>0</v>
      </c>
      <c r="CH1532" s="227">
        <f t="shared" si="1478"/>
        <v>0</v>
      </c>
      <c r="CJ1532" s="219">
        <f t="shared" si="1478"/>
        <v>10227</v>
      </c>
      <c r="CK1532" s="227">
        <f t="shared" si="1478"/>
        <v>13219</v>
      </c>
      <c r="CL1532" s="227">
        <f t="shared" si="1478"/>
        <v>14102</v>
      </c>
      <c r="CM1532" s="227">
        <f t="shared" si="1478"/>
        <v>14802</v>
      </c>
      <c r="CN1532" s="227">
        <f t="shared" si="1478"/>
        <v>13568</v>
      </c>
      <c r="CO1532" s="227">
        <f t="shared" si="1478"/>
        <v>14269.823022512946</v>
      </c>
      <c r="CP1532" s="227">
        <f t="shared" si="1478"/>
        <v>15225.576179739695</v>
      </c>
      <c r="CQ1532" s="227">
        <f t="shared" si="1478"/>
        <v>17023.103344277668</v>
      </c>
      <c r="CR1532" s="226">
        <f t="shared" si="1478"/>
        <v>10099</v>
      </c>
      <c r="CS1532" s="227">
        <f t="shared" si="1478"/>
        <v>13031</v>
      </c>
      <c r="CT1532" s="227">
        <f t="shared" si="1462"/>
        <v>13898</v>
      </c>
      <c r="CU1532" s="227">
        <f t="shared" si="1462"/>
        <v>14594</v>
      </c>
      <c r="CV1532" s="227">
        <f t="shared" si="1462"/>
        <v>13373</v>
      </c>
      <c r="CW1532" s="227">
        <f t="shared" ref="CW1532:DW1532" si="1480">SUMIF($M$4:$M$1158,$F1532,CW$4:CW$1158)</f>
        <v>14042.823022512946</v>
      </c>
      <c r="CX1532" s="227">
        <f t="shared" si="1480"/>
        <v>14986.576179739695</v>
      </c>
      <c r="CY1532" s="227">
        <f t="shared" si="1480"/>
        <v>16768.103344277668</v>
      </c>
      <c r="CZ1532" s="226">
        <f t="shared" si="1480"/>
        <v>0</v>
      </c>
      <c r="DA1532" s="227">
        <f t="shared" si="1480"/>
        <v>0</v>
      </c>
      <c r="DB1532" s="227">
        <f t="shared" si="1480"/>
        <v>0</v>
      </c>
      <c r="DC1532" s="227">
        <f t="shared" si="1480"/>
        <v>0</v>
      </c>
      <c r="DD1532" s="227">
        <f t="shared" si="1480"/>
        <v>0</v>
      </c>
      <c r="DE1532" s="227">
        <f t="shared" si="1480"/>
        <v>0</v>
      </c>
      <c r="DF1532" s="227">
        <f t="shared" si="1480"/>
        <v>0</v>
      </c>
      <c r="DG1532" s="227">
        <f t="shared" si="1480"/>
        <v>0</v>
      </c>
      <c r="DH1532" s="226">
        <f t="shared" si="1480"/>
        <v>128</v>
      </c>
      <c r="DI1532" s="227">
        <f t="shared" si="1480"/>
        <v>188</v>
      </c>
      <c r="DJ1532" s="227">
        <f t="shared" si="1480"/>
        <v>204</v>
      </c>
      <c r="DK1532" s="227">
        <f t="shared" si="1480"/>
        <v>208</v>
      </c>
      <c r="DL1532" s="227">
        <f t="shared" si="1480"/>
        <v>195</v>
      </c>
      <c r="DM1532" s="227">
        <f t="shared" si="1480"/>
        <v>227</v>
      </c>
      <c r="DN1532" s="227">
        <f t="shared" si="1480"/>
        <v>239</v>
      </c>
      <c r="DO1532" s="227">
        <f t="shared" si="1480"/>
        <v>255</v>
      </c>
      <c r="DP1532" s="226">
        <f t="shared" si="1480"/>
        <v>0</v>
      </c>
      <c r="DQ1532" s="227">
        <f t="shared" si="1480"/>
        <v>-393</v>
      </c>
      <c r="DR1532" s="227">
        <f t="shared" si="1480"/>
        <v>-281</v>
      </c>
      <c r="DS1532" s="227">
        <f t="shared" si="1480"/>
        <v>-669</v>
      </c>
      <c r="DT1532" s="227">
        <f t="shared" si="1480"/>
        <v>0</v>
      </c>
      <c r="DU1532" s="227">
        <f t="shared" si="1480"/>
        <v>350.1769774870541</v>
      </c>
      <c r="DV1532" s="227">
        <f t="shared" si="1480"/>
        <v>16.423820260302648</v>
      </c>
      <c r="DW1532" s="227">
        <f t="shared" si="1480"/>
        <v>367.89665572233497</v>
      </c>
      <c r="DX1532" s="377">
        <f t="shared" si="1463"/>
        <v>0.38184898354307839</v>
      </c>
      <c r="DY1532" s="660">
        <f t="shared" si="1463"/>
        <v>0.38614537999496457</v>
      </c>
      <c r="DZ1532" s="660">
        <f t="shared" si="1463"/>
        <v>0.39231513291751441</v>
      </c>
      <c r="EA1532" s="660">
        <f t="shared" si="1463"/>
        <v>0.40556136846444085</v>
      </c>
      <c r="EB1532" s="378">
        <f t="shared" si="1463"/>
        <v>0.36714275613377645</v>
      </c>
      <c r="EC1532" s="378">
        <f t="shared" si="1463"/>
        <v>0.37214028187479514</v>
      </c>
      <c r="ED1532" s="378">
        <f t="shared" si="1463"/>
        <v>0.36791016368481155</v>
      </c>
      <c r="EE1532" s="378">
        <f t="shared" si="1463"/>
        <v>0.35226772346983709</v>
      </c>
      <c r="EG1532" s="226">
        <f t="shared" si="1464"/>
        <v>21291</v>
      </c>
      <c r="EH1532" s="226">
        <f t="shared" si="1464"/>
        <v>8321</v>
      </c>
      <c r="EI1532" s="226">
        <f t="shared" si="1464"/>
        <v>12971</v>
      </c>
      <c r="EJ1532" s="226">
        <f t="shared" si="1464"/>
        <v>3617</v>
      </c>
      <c r="EK1532" s="226">
        <f t="shared" si="1464"/>
        <v>8485</v>
      </c>
      <c r="EL1532" s="226">
        <f t="shared" si="1464"/>
        <v>23980</v>
      </c>
      <c r="EM1532" s="226">
        <f t="shared" si="1464"/>
        <v>23980</v>
      </c>
      <c r="EN1532" s="226">
        <f t="shared" si="1465"/>
        <v>0.39082241322624584</v>
      </c>
      <c r="EO1532" s="226">
        <f t="shared" si="1466"/>
        <v>27.885282553388329</v>
      </c>
      <c r="EP1532" s="226">
        <f t="shared" si="1467"/>
        <v>0.3985251984406557</v>
      </c>
      <c r="EQ1532" s="226">
        <f t="shared" si="1468"/>
        <v>353836.530442035</v>
      </c>
      <c r="ER1532" s="226">
        <f t="shared" si="1469"/>
        <v>12569.502363080346</v>
      </c>
      <c r="ET1532" s="227">
        <f t="shared" si="1470"/>
        <v>23283</v>
      </c>
      <c r="EU1532" s="227">
        <f t="shared" si="1470"/>
        <v>7919</v>
      </c>
      <c r="EV1532" s="227">
        <f t="shared" si="1470"/>
        <v>15362</v>
      </c>
      <c r="EW1532" s="227">
        <f t="shared" si="1470"/>
        <v>2132</v>
      </c>
      <c r="EX1532" s="227">
        <f t="shared" si="1470"/>
        <v>3807</v>
      </c>
      <c r="EY1532" s="227">
        <f t="shared" si="1470"/>
        <v>23507</v>
      </c>
      <c r="EZ1532" s="227">
        <f t="shared" si="1470"/>
        <v>23507</v>
      </c>
      <c r="FA1532" s="228">
        <f t="shared" si="1471"/>
        <v>0.34011940042090794</v>
      </c>
      <c r="FB1532" s="228">
        <f t="shared" si="1472"/>
        <v>13.87840124983726</v>
      </c>
      <c r="FC1532" s="228">
        <f t="shared" si="1473"/>
        <v>0.16350985697719367</v>
      </c>
      <c r="FD1532" s="228">
        <f t="shared" si="1474"/>
        <v>161951.7590504956</v>
      </c>
      <c r="FE1532" s="228">
        <f t="shared" si="1475"/>
        <v>7558.0323591554288</v>
      </c>
      <c r="FF1532" s="235">
        <f t="shared" si="1476"/>
        <v>14294</v>
      </c>
      <c r="FG1532" s="661">
        <f t="shared" si="1477"/>
        <v>17.678746327130266</v>
      </c>
      <c r="FH1532" s="662">
        <f t="shared" si="1476"/>
        <v>2527</v>
      </c>
      <c r="FI1532" s="662">
        <f t="shared" si="1476"/>
        <v>14294</v>
      </c>
      <c r="FJ1532" s="662">
        <f t="shared" si="1476"/>
        <v>87</v>
      </c>
      <c r="FK1532" s="662">
        <f t="shared" si="1476"/>
        <v>11680</v>
      </c>
      <c r="FL1532" s="662">
        <f t="shared" si="1476"/>
        <v>671</v>
      </c>
      <c r="FM1532" s="662">
        <f t="shared" si="1476"/>
        <v>11009</v>
      </c>
    </row>
    <row r="1533" spans="5:172">
      <c r="F1533" s="567" t="s">
        <v>3137</v>
      </c>
      <c r="G1533" s="371" t="s">
        <v>3175</v>
      </c>
      <c r="O1533" s="658">
        <f t="shared" si="1460"/>
        <v>1016</v>
      </c>
      <c r="P1533" s="658">
        <f t="shared" si="1460"/>
        <v>2136</v>
      </c>
      <c r="Q1533" s="658">
        <f t="shared" si="1460"/>
        <v>2408</v>
      </c>
      <c r="R1533" s="658">
        <f t="shared" si="1460"/>
        <v>2756</v>
      </c>
      <c r="S1533" s="659">
        <f t="shared" si="1460"/>
        <v>233</v>
      </c>
      <c r="T1533" s="659">
        <f t="shared" si="1460"/>
        <v>293</v>
      </c>
      <c r="U1533" s="659">
        <f t="shared" si="1460"/>
        <v>330</v>
      </c>
      <c r="V1533" s="659">
        <f t="shared" si="1460"/>
        <v>372</v>
      </c>
      <c r="W1533" s="658">
        <f t="shared" si="1460"/>
        <v>279</v>
      </c>
      <c r="X1533" s="658">
        <f t="shared" si="1460"/>
        <v>479</v>
      </c>
      <c r="Y1533" s="658">
        <f t="shared" si="1460"/>
        <v>554</v>
      </c>
      <c r="Z1533" s="658">
        <f t="shared" si="1460"/>
        <v>616</v>
      </c>
      <c r="AA1533" s="659">
        <f t="shared" si="1460"/>
        <v>106</v>
      </c>
      <c r="AB1533" s="659">
        <f t="shared" si="1460"/>
        <v>116</v>
      </c>
      <c r="AC1533" s="659">
        <f t="shared" si="1460"/>
        <v>139</v>
      </c>
      <c r="AD1533" s="659">
        <f t="shared" si="1460"/>
        <v>149</v>
      </c>
      <c r="AE1533" s="658">
        <f t="shared" si="1479"/>
        <v>22</v>
      </c>
      <c r="AF1533" s="658">
        <f t="shared" si="1479"/>
        <v>22</v>
      </c>
      <c r="AG1533" s="658">
        <f t="shared" si="1479"/>
        <v>23</v>
      </c>
      <c r="AH1533" s="658">
        <f t="shared" si="1479"/>
        <v>26</v>
      </c>
      <c r="AI1533" s="659">
        <f t="shared" si="1479"/>
        <v>3</v>
      </c>
      <c r="AJ1533" s="659">
        <f t="shared" si="1479"/>
        <v>3</v>
      </c>
      <c r="AK1533" s="659">
        <f t="shared" si="1479"/>
        <v>3</v>
      </c>
      <c r="AL1533" s="659">
        <f t="shared" si="1479"/>
        <v>4</v>
      </c>
      <c r="AM1533" s="219">
        <f t="shared" si="1479"/>
        <v>737</v>
      </c>
      <c r="AN1533" s="227">
        <f t="shared" si="1479"/>
        <v>1657</v>
      </c>
      <c r="AO1533" s="227">
        <f t="shared" si="1479"/>
        <v>1854</v>
      </c>
      <c r="AP1533" s="227">
        <f t="shared" si="1479"/>
        <v>2142</v>
      </c>
      <c r="AQ1533" s="227">
        <f t="shared" si="1479"/>
        <v>127</v>
      </c>
      <c r="AR1533" s="227">
        <f t="shared" si="1479"/>
        <v>176</v>
      </c>
      <c r="AS1533" s="227">
        <f t="shared" si="1479"/>
        <v>191</v>
      </c>
      <c r="AT1533" s="227">
        <f t="shared" si="1479"/>
        <v>222</v>
      </c>
      <c r="AU1533" s="219">
        <f t="shared" si="1479"/>
        <v>685</v>
      </c>
      <c r="AV1533" s="227">
        <f t="shared" si="1479"/>
        <v>1241</v>
      </c>
      <c r="AW1533" s="227">
        <f t="shared" si="1479"/>
        <v>1407</v>
      </c>
      <c r="AX1533" s="227">
        <f t="shared" si="1479"/>
        <v>1629</v>
      </c>
      <c r="AY1533" s="227">
        <f t="shared" si="1479"/>
        <v>105</v>
      </c>
      <c r="AZ1533" s="227">
        <f t="shared" si="1479"/>
        <v>144</v>
      </c>
      <c r="BA1533" s="227">
        <f t="shared" si="1479"/>
        <v>155</v>
      </c>
      <c r="BB1533" s="227">
        <f t="shared" si="1479"/>
        <v>179</v>
      </c>
      <c r="BC1533" s="226">
        <f t="shared" si="1479"/>
        <v>27</v>
      </c>
      <c r="BD1533" s="227">
        <f t="shared" si="1479"/>
        <v>382</v>
      </c>
      <c r="BE1533" s="227">
        <f t="shared" si="1479"/>
        <v>425</v>
      </c>
      <c r="BF1533" s="227">
        <f t="shared" si="1479"/>
        <v>491</v>
      </c>
      <c r="BG1533" s="227">
        <f t="shared" si="1479"/>
        <v>17</v>
      </c>
      <c r="BH1533" s="227">
        <f t="shared" si="1479"/>
        <v>31</v>
      </c>
      <c r="BI1533" s="227">
        <f t="shared" si="1479"/>
        <v>35</v>
      </c>
      <c r="BJ1533" s="227">
        <f t="shared" si="1479"/>
        <v>38</v>
      </c>
      <c r="BK1533" s="226">
        <f t="shared" si="1479"/>
        <v>25</v>
      </c>
      <c r="BL1533" s="227">
        <f t="shared" si="1479"/>
        <v>34</v>
      </c>
      <c r="BM1533" s="227">
        <f t="shared" si="1479"/>
        <v>22</v>
      </c>
      <c r="BN1533" s="227">
        <f t="shared" si="1479"/>
        <v>22</v>
      </c>
      <c r="BO1533" s="227">
        <f t="shared" si="1479"/>
        <v>5</v>
      </c>
      <c r="BP1533" s="227">
        <f t="shared" si="1479"/>
        <v>1</v>
      </c>
      <c r="BQ1533" s="227">
        <f t="shared" si="1479"/>
        <v>1</v>
      </c>
      <c r="BR1533" s="227">
        <f t="shared" si="1479"/>
        <v>5</v>
      </c>
      <c r="BS1533" s="226">
        <f t="shared" si="1479"/>
        <v>28</v>
      </c>
      <c r="BT1533" s="227">
        <f t="shared" si="1479"/>
        <v>34</v>
      </c>
      <c r="BU1533" s="227">
        <f t="shared" si="1479"/>
        <v>22</v>
      </c>
      <c r="BV1533" s="227">
        <f t="shared" si="1479"/>
        <v>22</v>
      </c>
      <c r="BW1533" s="227">
        <f t="shared" si="1479"/>
        <v>5</v>
      </c>
      <c r="BX1533" s="227">
        <f t="shared" si="1479"/>
        <v>1</v>
      </c>
      <c r="BY1533" s="227">
        <f t="shared" si="1479"/>
        <v>1</v>
      </c>
      <c r="BZ1533" s="227">
        <f t="shared" si="1479"/>
        <v>5</v>
      </c>
      <c r="CA1533" s="226">
        <f t="shared" si="1479"/>
        <v>3</v>
      </c>
      <c r="CB1533" s="227">
        <f t="shared" si="1479"/>
        <v>0</v>
      </c>
      <c r="CC1533" s="227">
        <f t="shared" si="1479"/>
        <v>0</v>
      </c>
      <c r="CD1533" s="227">
        <f t="shared" si="1479"/>
        <v>0</v>
      </c>
      <c r="CE1533" s="227">
        <f t="shared" si="1479"/>
        <v>0</v>
      </c>
      <c r="CF1533" s="227">
        <f t="shared" si="1479"/>
        <v>0</v>
      </c>
      <c r="CG1533" s="227">
        <f t="shared" si="1479"/>
        <v>0</v>
      </c>
      <c r="CH1533" s="227">
        <f t="shared" si="1479"/>
        <v>0</v>
      </c>
      <c r="CJ1533" s="219">
        <f t="shared" si="1479"/>
        <v>27</v>
      </c>
      <c r="CK1533" s="227">
        <f t="shared" si="1479"/>
        <v>75</v>
      </c>
      <c r="CL1533" s="227">
        <f t="shared" si="1479"/>
        <v>94</v>
      </c>
      <c r="CM1533" s="227">
        <f t="shared" si="1479"/>
        <v>117</v>
      </c>
      <c r="CN1533" s="227">
        <f t="shared" si="1478"/>
        <v>17</v>
      </c>
      <c r="CO1533" s="227">
        <f t="shared" si="1478"/>
        <v>22.990765846993305</v>
      </c>
      <c r="CP1533" s="227">
        <f t="shared" si="1478"/>
        <v>24.583681606217848</v>
      </c>
      <c r="CQ1533" s="227">
        <f t="shared" si="1478"/>
        <v>28.360446167995942</v>
      </c>
      <c r="CR1533" s="226">
        <f t="shared" si="1478"/>
        <v>26</v>
      </c>
      <c r="CS1533" s="227">
        <f t="shared" si="1478"/>
        <v>73</v>
      </c>
      <c r="CT1533" s="227">
        <f t="shared" ref="CT1533:DW1536" si="1481">SUMIF($M$4:$M$1158,$F1533,CT$4:CT$1158)</f>
        <v>92</v>
      </c>
      <c r="CU1533" s="227">
        <f t="shared" si="1481"/>
        <v>115</v>
      </c>
      <c r="CV1533" s="227">
        <f t="shared" si="1481"/>
        <v>15</v>
      </c>
      <c r="CW1533" s="227">
        <f t="shared" si="1481"/>
        <v>20.990765846993305</v>
      </c>
      <c r="CX1533" s="227">
        <f t="shared" si="1481"/>
        <v>22.583681606217848</v>
      </c>
      <c r="CY1533" s="227">
        <f t="shared" si="1481"/>
        <v>25.360446167995942</v>
      </c>
      <c r="CZ1533" s="226">
        <f t="shared" si="1481"/>
        <v>0</v>
      </c>
      <c r="DA1533" s="227">
        <f t="shared" si="1481"/>
        <v>0</v>
      </c>
      <c r="DB1533" s="227">
        <f t="shared" si="1481"/>
        <v>0</v>
      </c>
      <c r="DC1533" s="227">
        <f t="shared" si="1481"/>
        <v>0</v>
      </c>
      <c r="DD1533" s="227">
        <f t="shared" si="1481"/>
        <v>0</v>
      </c>
      <c r="DE1533" s="227">
        <f t="shared" si="1481"/>
        <v>0</v>
      </c>
      <c r="DF1533" s="227">
        <f t="shared" si="1481"/>
        <v>0</v>
      </c>
      <c r="DG1533" s="227">
        <f t="shared" si="1481"/>
        <v>0</v>
      </c>
      <c r="DH1533" s="226">
        <f t="shared" si="1481"/>
        <v>1</v>
      </c>
      <c r="DI1533" s="227">
        <f t="shared" si="1481"/>
        <v>2</v>
      </c>
      <c r="DJ1533" s="227">
        <f t="shared" si="1481"/>
        <v>2</v>
      </c>
      <c r="DK1533" s="227">
        <f t="shared" si="1481"/>
        <v>2</v>
      </c>
      <c r="DL1533" s="227">
        <f t="shared" si="1481"/>
        <v>2</v>
      </c>
      <c r="DM1533" s="227">
        <f t="shared" si="1481"/>
        <v>2</v>
      </c>
      <c r="DN1533" s="227">
        <f t="shared" si="1481"/>
        <v>2</v>
      </c>
      <c r="DO1533" s="227">
        <f t="shared" si="1481"/>
        <v>3</v>
      </c>
      <c r="DP1533" s="226">
        <f t="shared" si="1481"/>
        <v>0</v>
      </c>
      <c r="DQ1533" s="227">
        <f t="shared" si="1481"/>
        <v>307</v>
      </c>
      <c r="DR1533" s="227">
        <f t="shared" si="1481"/>
        <v>331</v>
      </c>
      <c r="DS1533" s="227">
        <f t="shared" si="1481"/>
        <v>374</v>
      </c>
      <c r="DT1533" s="227">
        <f t="shared" si="1481"/>
        <v>0</v>
      </c>
      <c r="DU1533" s="227">
        <f t="shared" si="1481"/>
        <v>8.0092341530066946</v>
      </c>
      <c r="DV1533" s="227">
        <f t="shared" si="1481"/>
        <v>10.416318393782152</v>
      </c>
      <c r="DW1533" s="227">
        <f t="shared" si="1481"/>
        <v>9.6395538320040579</v>
      </c>
      <c r="DX1533" s="377">
        <f t="shared" si="1463"/>
        <v>0.27460629921259844</v>
      </c>
      <c r="DY1533" s="660">
        <f t="shared" si="1463"/>
        <v>0.22425093632958801</v>
      </c>
      <c r="DZ1533" s="660">
        <f t="shared" si="1463"/>
        <v>0.23006644518272426</v>
      </c>
      <c r="EA1533" s="660">
        <f t="shared" si="1463"/>
        <v>0.22351233671988388</v>
      </c>
      <c r="EB1533" s="378">
        <f t="shared" si="1463"/>
        <v>0.45493562231759654</v>
      </c>
      <c r="EC1533" s="378">
        <f t="shared" si="1463"/>
        <v>0.39590443686006827</v>
      </c>
      <c r="ED1533" s="378">
        <f t="shared" si="1463"/>
        <v>0.4212121212121212</v>
      </c>
      <c r="EE1533" s="378">
        <f t="shared" si="1463"/>
        <v>0.40053763440860213</v>
      </c>
      <c r="EG1533" s="226">
        <f t="shared" si="1464"/>
        <v>708</v>
      </c>
      <c r="EH1533" s="226">
        <f t="shared" si="1464"/>
        <v>335</v>
      </c>
      <c r="EI1533" s="226">
        <f t="shared" si="1464"/>
        <v>374</v>
      </c>
      <c r="EJ1533" s="226">
        <f t="shared" si="1464"/>
        <v>296</v>
      </c>
      <c r="EK1533" s="226">
        <f t="shared" si="1464"/>
        <v>1884</v>
      </c>
      <c r="EL1533" s="226">
        <f t="shared" si="1464"/>
        <v>5452</v>
      </c>
      <c r="EM1533" s="226">
        <f t="shared" si="1464"/>
        <v>5452</v>
      </c>
      <c r="EN1533" s="226">
        <f t="shared" si="1465"/>
        <v>0.4731638418079096</v>
      </c>
      <c r="EO1533" s="226">
        <f t="shared" si="1466"/>
        <v>79.144385026737979</v>
      </c>
      <c r="EP1533" s="226">
        <f t="shared" si="1467"/>
        <v>2.6610169491525424</v>
      </c>
      <c r="EQ1533" s="226">
        <f t="shared" si="1468"/>
        <v>345561.26192223036</v>
      </c>
      <c r="ER1533" s="226">
        <f t="shared" si="1469"/>
        <v>4524.3335778919054</v>
      </c>
      <c r="ET1533" s="227">
        <f t="shared" si="1470"/>
        <v>745</v>
      </c>
      <c r="EU1533" s="227">
        <f t="shared" si="1470"/>
        <v>167</v>
      </c>
      <c r="EV1533" s="227">
        <f t="shared" si="1470"/>
        <v>578</v>
      </c>
      <c r="EW1533" s="227">
        <f t="shared" si="1470"/>
        <v>509</v>
      </c>
      <c r="EX1533" s="227">
        <f t="shared" si="1470"/>
        <v>1435</v>
      </c>
      <c r="EY1533" s="227">
        <f t="shared" si="1470"/>
        <v>6123</v>
      </c>
      <c r="EZ1533" s="227">
        <f t="shared" si="1470"/>
        <v>6122</v>
      </c>
      <c r="FA1533" s="228">
        <f t="shared" si="1471"/>
        <v>0.22416107382550335</v>
      </c>
      <c r="FB1533" s="228">
        <f t="shared" si="1472"/>
        <v>88.062283737024217</v>
      </c>
      <c r="FC1533" s="228">
        <f t="shared" si="1473"/>
        <v>1.9261744966442953</v>
      </c>
      <c r="FD1533" s="228">
        <f t="shared" si="1474"/>
        <v>234362.24073166749</v>
      </c>
      <c r="FE1533" s="228">
        <f t="shared" si="1475"/>
        <v>6928.5636502232383</v>
      </c>
      <c r="FF1533" s="235">
        <f t="shared" si="1476"/>
        <v>578</v>
      </c>
      <c r="FG1533" s="661">
        <f t="shared" si="1477"/>
        <v>74.913494809688586</v>
      </c>
      <c r="FH1533" s="662">
        <f t="shared" si="1476"/>
        <v>433</v>
      </c>
      <c r="FI1533" s="662">
        <f t="shared" si="1476"/>
        <v>578</v>
      </c>
      <c r="FJ1533" s="662">
        <f t="shared" si="1476"/>
        <v>14</v>
      </c>
      <c r="FK1533" s="662">
        <f t="shared" si="1476"/>
        <v>131</v>
      </c>
      <c r="FL1533" s="662">
        <f t="shared" si="1476"/>
        <v>23</v>
      </c>
      <c r="FM1533" s="662">
        <f t="shared" si="1476"/>
        <v>108</v>
      </c>
    </row>
    <row r="1534" spans="5:172">
      <c r="F1534" s="567" t="s">
        <v>3140</v>
      </c>
      <c r="G1534" s="371" t="s">
        <v>3176</v>
      </c>
      <c r="O1534" s="658">
        <f t="shared" si="1460"/>
        <v>0</v>
      </c>
      <c r="P1534" s="658">
        <f t="shared" si="1460"/>
        <v>0</v>
      </c>
      <c r="Q1534" s="658">
        <f t="shared" si="1460"/>
        <v>0</v>
      </c>
      <c r="R1534" s="658">
        <f t="shared" si="1460"/>
        <v>0</v>
      </c>
      <c r="S1534" s="659">
        <f t="shared" si="1460"/>
        <v>0</v>
      </c>
      <c r="T1534" s="659">
        <f t="shared" si="1460"/>
        <v>0</v>
      </c>
      <c r="U1534" s="659">
        <f t="shared" si="1460"/>
        <v>0</v>
      </c>
      <c r="V1534" s="659">
        <f t="shared" si="1460"/>
        <v>0</v>
      </c>
      <c r="W1534" s="658">
        <f t="shared" si="1460"/>
        <v>0</v>
      </c>
      <c r="X1534" s="658">
        <f t="shared" si="1460"/>
        <v>0</v>
      </c>
      <c r="Y1534" s="658">
        <f t="shared" si="1460"/>
        <v>0</v>
      </c>
      <c r="Z1534" s="658">
        <f t="shared" si="1460"/>
        <v>0</v>
      </c>
      <c r="AA1534" s="659">
        <f t="shared" si="1460"/>
        <v>0</v>
      </c>
      <c r="AB1534" s="659">
        <f t="shared" si="1460"/>
        <v>0</v>
      </c>
      <c r="AC1534" s="659">
        <f t="shared" si="1460"/>
        <v>0</v>
      </c>
      <c r="AD1534" s="659">
        <f t="shared" si="1460"/>
        <v>0</v>
      </c>
      <c r="AE1534" s="658">
        <f t="shared" ref="AE1534:CP1536" si="1482">SUMIF($M$4:$M$1158,$F1534,AE$4:AE$1158)</f>
        <v>0</v>
      </c>
      <c r="AF1534" s="658">
        <f t="shared" si="1482"/>
        <v>0</v>
      </c>
      <c r="AG1534" s="658">
        <f t="shared" si="1482"/>
        <v>0</v>
      </c>
      <c r="AH1534" s="658">
        <f t="shared" si="1482"/>
        <v>0</v>
      </c>
      <c r="AI1534" s="659">
        <f t="shared" si="1482"/>
        <v>0</v>
      </c>
      <c r="AJ1534" s="659">
        <f t="shared" si="1482"/>
        <v>0</v>
      </c>
      <c r="AK1534" s="659">
        <f t="shared" si="1482"/>
        <v>0</v>
      </c>
      <c r="AL1534" s="659">
        <f t="shared" si="1482"/>
        <v>0</v>
      </c>
      <c r="AM1534" s="219">
        <f t="shared" si="1482"/>
        <v>72029</v>
      </c>
      <c r="AN1534" s="227">
        <f t="shared" si="1482"/>
        <v>112346</v>
      </c>
      <c r="AO1534" s="227">
        <f t="shared" si="1482"/>
        <v>120416</v>
      </c>
      <c r="AP1534" s="227">
        <f t="shared" si="1482"/>
        <v>129602</v>
      </c>
      <c r="AQ1534" s="227">
        <f t="shared" si="1482"/>
        <v>114482</v>
      </c>
      <c r="AR1534" s="227">
        <f t="shared" si="1482"/>
        <v>122749</v>
      </c>
      <c r="AS1534" s="227">
        <f t="shared" si="1482"/>
        <v>131939</v>
      </c>
      <c r="AT1534" s="227">
        <f t="shared" si="1482"/>
        <v>135157</v>
      </c>
      <c r="AU1534" s="219">
        <f t="shared" si="1482"/>
        <v>60060</v>
      </c>
      <c r="AV1534" s="227">
        <f t="shared" si="1482"/>
        <v>88236</v>
      </c>
      <c r="AW1534" s="227">
        <f t="shared" si="1482"/>
        <v>93212</v>
      </c>
      <c r="AX1534" s="227">
        <f t="shared" si="1482"/>
        <v>98394</v>
      </c>
      <c r="AY1534" s="227">
        <f t="shared" si="1482"/>
        <v>89093</v>
      </c>
      <c r="AZ1534" s="227">
        <f t="shared" si="1482"/>
        <v>95289</v>
      </c>
      <c r="BA1534" s="227">
        <f t="shared" si="1482"/>
        <v>100325</v>
      </c>
      <c r="BB1534" s="227">
        <f t="shared" si="1482"/>
        <v>103971</v>
      </c>
      <c r="BC1534" s="226">
        <f t="shared" si="1482"/>
        <v>4298</v>
      </c>
      <c r="BD1534" s="227">
        <f t="shared" si="1482"/>
        <v>9411</v>
      </c>
      <c r="BE1534" s="227">
        <f t="shared" si="1482"/>
        <v>10676</v>
      </c>
      <c r="BF1534" s="227">
        <f t="shared" si="1482"/>
        <v>11928</v>
      </c>
      <c r="BG1534" s="227">
        <f t="shared" si="1482"/>
        <v>10690</v>
      </c>
      <c r="BH1534" s="227">
        <f t="shared" si="1482"/>
        <v>10932</v>
      </c>
      <c r="BI1534" s="227">
        <f t="shared" si="1482"/>
        <v>12334</v>
      </c>
      <c r="BJ1534" s="227">
        <f t="shared" si="1482"/>
        <v>13701</v>
      </c>
      <c r="BK1534" s="226">
        <f t="shared" si="1482"/>
        <v>7671</v>
      </c>
      <c r="BL1534" s="227">
        <f t="shared" si="1482"/>
        <v>14699</v>
      </c>
      <c r="BM1534" s="227">
        <f t="shared" si="1482"/>
        <v>16528</v>
      </c>
      <c r="BN1534" s="227">
        <f t="shared" si="1482"/>
        <v>19280</v>
      </c>
      <c r="BO1534" s="227">
        <f t="shared" si="1482"/>
        <v>14699</v>
      </c>
      <c r="BP1534" s="227">
        <f t="shared" si="1482"/>
        <v>16528</v>
      </c>
      <c r="BQ1534" s="227">
        <f t="shared" si="1482"/>
        <v>19280</v>
      </c>
      <c r="BR1534" s="227">
        <f t="shared" si="1482"/>
        <v>17485</v>
      </c>
      <c r="BS1534" s="226">
        <f t="shared" si="1482"/>
        <v>7671</v>
      </c>
      <c r="BT1534" s="227">
        <f t="shared" si="1482"/>
        <v>14699</v>
      </c>
      <c r="BU1534" s="227">
        <f t="shared" si="1482"/>
        <v>16528</v>
      </c>
      <c r="BV1534" s="227">
        <f t="shared" si="1482"/>
        <v>19280</v>
      </c>
      <c r="BW1534" s="227">
        <f t="shared" si="1482"/>
        <v>14699</v>
      </c>
      <c r="BX1534" s="227">
        <f t="shared" si="1482"/>
        <v>16528</v>
      </c>
      <c r="BY1534" s="227">
        <f t="shared" si="1482"/>
        <v>19280</v>
      </c>
      <c r="BZ1534" s="227">
        <f t="shared" si="1482"/>
        <v>17485</v>
      </c>
      <c r="CA1534" s="226">
        <f t="shared" si="1482"/>
        <v>0</v>
      </c>
      <c r="CB1534" s="227">
        <f t="shared" si="1482"/>
        <v>0</v>
      </c>
      <c r="CC1534" s="227">
        <f t="shared" si="1482"/>
        <v>0</v>
      </c>
      <c r="CD1534" s="227">
        <f t="shared" si="1482"/>
        <v>0</v>
      </c>
      <c r="CE1534" s="227">
        <f t="shared" si="1482"/>
        <v>0</v>
      </c>
      <c r="CF1534" s="227">
        <f t="shared" si="1482"/>
        <v>0</v>
      </c>
      <c r="CG1534" s="227">
        <f t="shared" si="1482"/>
        <v>0</v>
      </c>
      <c r="CH1534" s="227">
        <f t="shared" si="1482"/>
        <v>0</v>
      </c>
      <c r="CJ1534" s="219">
        <f t="shared" si="1482"/>
        <v>4299</v>
      </c>
      <c r="CK1534" s="227">
        <f t="shared" si="1482"/>
        <v>9411</v>
      </c>
      <c r="CL1534" s="227">
        <f t="shared" si="1482"/>
        <v>10703</v>
      </c>
      <c r="CM1534" s="227">
        <f t="shared" si="1482"/>
        <v>11929</v>
      </c>
      <c r="CN1534" s="227">
        <f t="shared" si="1482"/>
        <v>10690</v>
      </c>
      <c r="CO1534" s="227">
        <f t="shared" si="1482"/>
        <v>10933</v>
      </c>
      <c r="CP1534" s="227">
        <f t="shared" si="1482"/>
        <v>12334</v>
      </c>
      <c r="CQ1534" s="227">
        <f t="shared" si="1478"/>
        <v>13701</v>
      </c>
      <c r="CR1534" s="226">
        <f t="shared" si="1478"/>
        <v>0</v>
      </c>
      <c r="CS1534" s="227">
        <f t="shared" si="1478"/>
        <v>0</v>
      </c>
      <c r="CT1534" s="227">
        <f t="shared" si="1481"/>
        <v>0</v>
      </c>
      <c r="CU1534" s="227">
        <f t="shared" si="1481"/>
        <v>0</v>
      </c>
      <c r="CV1534" s="227">
        <f t="shared" si="1481"/>
        <v>0</v>
      </c>
      <c r="CW1534" s="227">
        <f t="shared" si="1481"/>
        <v>0</v>
      </c>
      <c r="CX1534" s="227">
        <f t="shared" si="1481"/>
        <v>0</v>
      </c>
      <c r="CY1534" s="227">
        <f t="shared" si="1481"/>
        <v>0</v>
      </c>
      <c r="CZ1534" s="226">
        <f t="shared" si="1481"/>
        <v>0</v>
      </c>
      <c r="DA1534" s="227">
        <f t="shared" si="1481"/>
        <v>0</v>
      </c>
      <c r="DB1534" s="227">
        <f t="shared" si="1481"/>
        <v>0</v>
      </c>
      <c r="DC1534" s="227">
        <f t="shared" si="1481"/>
        <v>0</v>
      </c>
      <c r="DD1534" s="227">
        <f t="shared" si="1481"/>
        <v>0</v>
      </c>
      <c r="DE1534" s="227">
        <f t="shared" si="1481"/>
        <v>0</v>
      </c>
      <c r="DF1534" s="227">
        <f t="shared" si="1481"/>
        <v>0</v>
      </c>
      <c r="DG1534" s="227">
        <f t="shared" si="1481"/>
        <v>0</v>
      </c>
      <c r="DH1534" s="226">
        <f t="shared" si="1481"/>
        <v>4299</v>
      </c>
      <c r="DI1534" s="227">
        <f t="shared" si="1481"/>
        <v>9411</v>
      </c>
      <c r="DJ1534" s="227">
        <f t="shared" si="1481"/>
        <v>10703</v>
      </c>
      <c r="DK1534" s="227">
        <f t="shared" si="1481"/>
        <v>11929</v>
      </c>
      <c r="DL1534" s="227">
        <f t="shared" si="1481"/>
        <v>10690</v>
      </c>
      <c r="DM1534" s="227">
        <f t="shared" si="1481"/>
        <v>10933</v>
      </c>
      <c r="DN1534" s="227">
        <f t="shared" si="1481"/>
        <v>12334</v>
      </c>
      <c r="DO1534" s="227">
        <f t="shared" si="1481"/>
        <v>13701</v>
      </c>
      <c r="DP1534" s="226">
        <f t="shared" si="1481"/>
        <v>-1</v>
      </c>
      <c r="DQ1534" s="227">
        <f t="shared" si="1481"/>
        <v>0</v>
      </c>
      <c r="DR1534" s="227">
        <f t="shared" si="1481"/>
        <v>-27</v>
      </c>
      <c r="DS1534" s="227">
        <f t="shared" si="1481"/>
        <v>-1</v>
      </c>
      <c r="DT1534" s="227">
        <f t="shared" si="1481"/>
        <v>0</v>
      </c>
      <c r="DU1534" s="227">
        <f t="shared" si="1481"/>
        <v>-1</v>
      </c>
      <c r="DV1534" s="227">
        <f t="shared" si="1481"/>
        <v>0</v>
      </c>
      <c r="DW1534" s="227">
        <f t="shared" si="1481"/>
        <v>0</v>
      </c>
      <c r="DX1534" s="377">
        <f t="shared" si="1463"/>
        <v>0</v>
      </c>
      <c r="DY1534" s="660">
        <f t="shared" si="1463"/>
        <v>0</v>
      </c>
      <c r="DZ1534" s="660">
        <f t="shared" si="1463"/>
        <v>0</v>
      </c>
      <c r="EA1534" s="660">
        <f t="shared" si="1463"/>
        <v>0</v>
      </c>
      <c r="EB1534" s="378">
        <f t="shared" si="1463"/>
        <v>0</v>
      </c>
      <c r="EC1534" s="378">
        <f t="shared" si="1463"/>
        <v>0</v>
      </c>
      <c r="ED1534" s="378">
        <f t="shared" si="1463"/>
        <v>0</v>
      </c>
      <c r="EE1534" s="378">
        <f t="shared" si="1463"/>
        <v>0</v>
      </c>
      <c r="EG1534" s="226">
        <f t="shared" si="1464"/>
        <v>0</v>
      </c>
      <c r="EH1534" s="226">
        <f t="shared" si="1464"/>
        <v>0</v>
      </c>
      <c r="EI1534" s="226">
        <f t="shared" si="1464"/>
        <v>0</v>
      </c>
      <c r="EJ1534" s="226">
        <f t="shared" si="1464"/>
        <v>0</v>
      </c>
      <c r="EK1534" s="226">
        <f t="shared" si="1464"/>
        <v>0</v>
      </c>
      <c r="EL1534" s="226">
        <f t="shared" si="1464"/>
        <v>0</v>
      </c>
      <c r="EM1534" s="226">
        <f t="shared" si="1464"/>
        <v>0</v>
      </c>
      <c r="EN1534" s="226">
        <f t="shared" si="1465"/>
        <v>0</v>
      </c>
      <c r="EO1534" s="226">
        <f t="shared" si="1466"/>
        <v>0</v>
      </c>
      <c r="EP1534" s="226">
        <f t="shared" si="1467"/>
        <v>0</v>
      </c>
      <c r="EQ1534" s="226">
        <f t="shared" si="1468"/>
        <v>0</v>
      </c>
      <c r="ER1534" s="226">
        <f t="shared" si="1469"/>
        <v>0</v>
      </c>
      <c r="ET1534" s="227">
        <f t="shared" si="1470"/>
        <v>0</v>
      </c>
      <c r="EU1534" s="227">
        <f t="shared" si="1470"/>
        <v>0</v>
      </c>
      <c r="EV1534" s="227">
        <f t="shared" si="1470"/>
        <v>0</v>
      </c>
      <c r="EW1534" s="227">
        <f t="shared" si="1470"/>
        <v>0</v>
      </c>
      <c r="EX1534" s="227">
        <f t="shared" si="1470"/>
        <v>0</v>
      </c>
      <c r="EY1534" s="227">
        <f t="shared" si="1470"/>
        <v>0</v>
      </c>
      <c r="EZ1534" s="227">
        <f t="shared" si="1470"/>
        <v>0</v>
      </c>
      <c r="FA1534" s="228">
        <f t="shared" si="1471"/>
        <v>0</v>
      </c>
      <c r="FB1534" s="228">
        <f t="shared" si="1472"/>
        <v>0</v>
      </c>
      <c r="FC1534" s="228">
        <f t="shared" si="1473"/>
        <v>0</v>
      </c>
      <c r="FD1534" s="228">
        <f t="shared" si="1474"/>
        <v>0</v>
      </c>
      <c r="FE1534" s="228">
        <f t="shared" si="1475"/>
        <v>0</v>
      </c>
      <c r="FF1534" s="235">
        <f t="shared" si="1476"/>
        <v>114182</v>
      </c>
      <c r="FG1534" s="661">
        <f t="shared" si="1477"/>
        <v>78.472088420241377</v>
      </c>
      <c r="FH1534" s="662">
        <f t="shared" si="1476"/>
        <v>89601</v>
      </c>
      <c r="FI1534" s="662">
        <f t="shared" si="1476"/>
        <v>99483</v>
      </c>
      <c r="FJ1534" s="662">
        <f t="shared" si="1476"/>
        <v>0</v>
      </c>
      <c r="FK1534" s="662">
        <f t="shared" si="1476"/>
        <v>9882</v>
      </c>
      <c r="FL1534" s="662">
        <f t="shared" si="1476"/>
        <v>9882</v>
      </c>
      <c r="FM1534" s="662">
        <f t="shared" si="1476"/>
        <v>0</v>
      </c>
    </row>
    <row r="1535" spans="5:172">
      <c r="F1535" s="567" t="s">
        <v>3138</v>
      </c>
      <c r="G1535" s="371" t="s">
        <v>3177</v>
      </c>
      <c r="O1535" s="658">
        <f t="shared" si="1460"/>
        <v>21230</v>
      </c>
      <c r="P1535" s="658">
        <f t="shared" si="1460"/>
        <v>26116</v>
      </c>
      <c r="Q1535" s="658">
        <f t="shared" si="1460"/>
        <v>27484</v>
      </c>
      <c r="R1535" s="658">
        <f t="shared" si="1460"/>
        <v>29088</v>
      </c>
      <c r="S1535" s="659">
        <f t="shared" si="1460"/>
        <v>32847</v>
      </c>
      <c r="T1535" s="659">
        <f t="shared" si="1460"/>
        <v>34585</v>
      </c>
      <c r="U1535" s="659">
        <f t="shared" si="1460"/>
        <v>36590</v>
      </c>
      <c r="V1535" s="659">
        <f t="shared" si="1460"/>
        <v>38646</v>
      </c>
      <c r="W1535" s="658">
        <f t="shared" si="1460"/>
        <v>4263</v>
      </c>
      <c r="X1535" s="658">
        <f t="shared" si="1460"/>
        <v>5463</v>
      </c>
      <c r="Y1535" s="658">
        <f t="shared" si="1460"/>
        <v>5691</v>
      </c>
      <c r="Z1535" s="658">
        <f t="shared" si="1460"/>
        <v>6026</v>
      </c>
      <c r="AA1535" s="659">
        <f t="shared" si="1460"/>
        <v>5411</v>
      </c>
      <c r="AB1535" s="659">
        <f t="shared" si="1460"/>
        <v>5636</v>
      </c>
      <c r="AC1535" s="659">
        <f t="shared" si="1460"/>
        <v>5972</v>
      </c>
      <c r="AD1535" s="659">
        <f t="shared" si="1460"/>
        <v>6314</v>
      </c>
      <c r="AE1535" s="658">
        <f t="shared" si="1482"/>
        <v>3286</v>
      </c>
      <c r="AF1535" s="658">
        <f t="shared" si="1482"/>
        <v>4570</v>
      </c>
      <c r="AG1535" s="658">
        <f t="shared" si="1482"/>
        <v>4864</v>
      </c>
      <c r="AH1535" s="658">
        <f t="shared" si="1482"/>
        <v>5285</v>
      </c>
      <c r="AI1535" s="659">
        <f t="shared" si="1482"/>
        <v>4570</v>
      </c>
      <c r="AJ1535" s="659">
        <f t="shared" si="1482"/>
        <v>4864</v>
      </c>
      <c r="AK1535" s="659">
        <f t="shared" si="1482"/>
        <v>5285</v>
      </c>
      <c r="AL1535" s="659">
        <f t="shared" si="1482"/>
        <v>5675</v>
      </c>
      <c r="AM1535" s="219">
        <f t="shared" si="1482"/>
        <v>16967</v>
      </c>
      <c r="AN1535" s="227">
        <f t="shared" si="1482"/>
        <v>20653</v>
      </c>
      <c r="AO1535" s="227">
        <f t="shared" si="1482"/>
        <v>21793</v>
      </c>
      <c r="AP1535" s="227">
        <f t="shared" si="1482"/>
        <v>23062</v>
      </c>
      <c r="AQ1535" s="227">
        <f t="shared" si="1482"/>
        <v>27436</v>
      </c>
      <c r="AR1535" s="227">
        <f t="shared" si="1482"/>
        <v>28949</v>
      </c>
      <c r="AS1535" s="227">
        <f t="shared" si="1482"/>
        <v>30617</v>
      </c>
      <c r="AT1535" s="227">
        <f t="shared" si="1482"/>
        <v>32332</v>
      </c>
      <c r="AU1535" s="219">
        <f t="shared" si="1482"/>
        <v>933</v>
      </c>
      <c r="AV1535" s="227">
        <f t="shared" si="1482"/>
        <v>1165</v>
      </c>
      <c r="AW1535" s="227">
        <f t="shared" si="1482"/>
        <v>1223</v>
      </c>
      <c r="AX1535" s="227">
        <f t="shared" si="1482"/>
        <v>1292</v>
      </c>
      <c r="AY1535" s="227">
        <f t="shared" si="1482"/>
        <v>1165</v>
      </c>
      <c r="AZ1535" s="227">
        <f t="shared" si="1482"/>
        <v>1223</v>
      </c>
      <c r="BA1535" s="227">
        <f t="shared" si="1482"/>
        <v>1292</v>
      </c>
      <c r="BB1535" s="227">
        <f t="shared" si="1482"/>
        <v>1354</v>
      </c>
      <c r="BC1535" s="226">
        <f t="shared" si="1482"/>
        <v>16034</v>
      </c>
      <c r="BD1535" s="227">
        <f t="shared" si="1482"/>
        <v>19488</v>
      </c>
      <c r="BE1535" s="227">
        <f t="shared" si="1482"/>
        <v>20569</v>
      </c>
      <c r="BF1535" s="227">
        <f t="shared" si="1482"/>
        <v>21769</v>
      </c>
      <c r="BG1535" s="227">
        <f t="shared" si="1482"/>
        <v>26271</v>
      </c>
      <c r="BH1535" s="227">
        <f t="shared" si="1482"/>
        <v>27726</v>
      </c>
      <c r="BI1535" s="227">
        <f t="shared" si="1482"/>
        <v>29325</v>
      </c>
      <c r="BJ1535" s="227">
        <f t="shared" si="1482"/>
        <v>30978</v>
      </c>
      <c r="BK1535" s="226">
        <f t="shared" si="1482"/>
        <v>0</v>
      </c>
      <c r="BL1535" s="227">
        <f t="shared" si="1482"/>
        <v>0</v>
      </c>
      <c r="BM1535" s="227">
        <f t="shared" si="1482"/>
        <v>1</v>
      </c>
      <c r="BN1535" s="227">
        <f t="shared" si="1482"/>
        <v>1</v>
      </c>
      <c r="BO1535" s="227">
        <f t="shared" si="1482"/>
        <v>0</v>
      </c>
      <c r="BP1535" s="227">
        <f t="shared" si="1482"/>
        <v>0</v>
      </c>
      <c r="BQ1535" s="227">
        <f t="shared" si="1482"/>
        <v>0</v>
      </c>
      <c r="BR1535" s="227">
        <f t="shared" si="1482"/>
        <v>0</v>
      </c>
      <c r="BS1535" s="226">
        <f t="shared" si="1482"/>
        <v>0</v>
      </c>
      <c r="BT1535" s="227">
        <f t="shared" si="1482"/>
        <v>0</v>
      </c>
      <c r="BU1535" s="227">
        <f t="shared" si="1482"/>
        <v>1</v>
      </c>
      <c r="BV1535" s="227">
        <f t="shared" si="1482"/>
        <v>1</v>
      </c>
      <c r="BW1535" s="227">
        <f t="shared" si="1482"/>
        <v>0</v>
      </c>
      <c r="BX1535" s="227">
        <f t="shared" si="1482"/>
        <v>0</v>
      </c>
      <c r="BY1535" s="227">
        <f t="shared" si="1482"/>
        <v>0</v>
      </c>
      <c r="BZ1535" s="227">
        <f t="shared" si="1482"/>
        <v>0</v>
      </c>
      <c r="CA1535" s="226">
        <f t="shared" si="1482"/>
        <v>0</v>
      </c>
      <c r="CB1535" s="227">
        <f t="shared" si="1482"/>
        <v>0</v>
      </c>
      <c r="CC1535" s="227">
        <f t="shared" si="1482"/>
        <v>0</v>
      </c>
      <c r="CD1535" s="227">
        <f t="shared" si="1482"/>
        <v>0</v>
      </c>
      <c r="CE1535" s="227">
        <f t="shared" si="1482"/>
        <v>0</v>
      </c>
      <c r="CF1535" s="227">
        <f t="shared" si="1482"/>
        <v>0</v>
      </c>
      <c r="CG1535" s="227">
        <f t="shared" si="1482"/>
        <v>0</v>
      </c>
      <c r="CH1535" s="227">
        <f t="shared" si="1482"/>
        <v>0</v>
      </c>
      <c r="CJ1535" s="219">
        <f t="shared" si="1482"/>
        <v>16035</v>
      </c>
      <c r="CK1535" s="227">
        <f t="shared" si="1482"/>
        <v>20233</v>
      </c>
      <c r="CL1535" s="227">
        <f t="shared" si="1482"/>
        <v>21910</v>
      </c>
      <c r="CM1535" s="227">
        <f t="shared" si="1482"/>
        <v>23231</v>
      </c>
      <c r="CN1535" s="227">
        <f t="shared" si="1482"/>
        <v>26271</v>
      </c>
      <c r="CO1535" s="227">
        <f t="shared" si="1482"/>
        <v>28428</v>
      </c>
      <c r="CP1535" s="227">
        <f t="shared" si="1482"/>
        <v>31115</v>
      </c>
      <c r="CQ1535" s="227">
        <f t="shared" si="1478"/>
        <v>33744</v>
      </c>
      <c r="CR1535" s="226">
        <f t="shared" si="1478"/>
        <v>0</v>
      </c>
      <c r="CS1535" s="227">
        <f t="shared" si="1478"/>
        <v>0</v>
      </c>
      <c r="CT1535" s="227">
        <f t="shared" si="1481"/>
        <v>0</v>
      </c>
      <c r="CU1535" s="227">
        <f t="shared" si="1481"/>
        <v>0</v>
      </c>
      <c r="CV1535" s="227">
        <f t="shared" si="1481"/>
        <v>0</v>
      </c>
      <c r="CW1535" s="227">
        <f t="shared" si="1481"/>
        <v>0</v>
      </c>
      <c r="CX1535" s="227">
        <f t="shared" si="1481"/>
        <v>0</v>
      </c>
      <c r="CY1535" s="227">
        <f t="shared" si="1481"/>
        <v>0</v>
      </c>
      <c r="CZ1535" s="226">
        <f t="shared" si="1481"/>
        <v>4952</v>
      </c>
      <c r="DA1535" s="227">
        <f t="shared" si="1481"/>
        <v>3122</v>
      </c>
      <c r="DB1535" s="227">
        <f t="shared" si="1481"/>
        <v>3321</v>
      </c>
      <c r="DC1535" s="227">
        <f t="shared" si="1481"/>
        <v>3391</v>
      </c>
      <c r="DD1535" s="227">
        <f t="shared" si="1481"/>
        <v>9071</v>
      </c>
      <c r="DE1535" s="227">
        <f t="shared" si="1481"/>
        <v>9574</v>
      </c>
      <c r="DF1535" s="227">
        <f t="shared" si="1481"/>
        <v>10126</v>
      </c>
      <c r="DG1535" s="227">
        <f t="shared" si="1481"/>
        <v>10697</v>
      </c>
      <c r="DH1535" s="226">
        <f t="shared" si="1481"/>
        <v>11083</v>
      </c>
      <c r="DI1535" s="227">
        <f t="shared" si="1481"/>
        <v>17111</v>
      </c>
      <c r="DJ1535" s="227">
        <f t="shared" si="1481"/>
        <v>18589</v>
      </c>
      <c r="DK1535" s="227">
        <f t="shared" si="1481"/>
        <v>19840</v>
      </c>
      <c r="DL1535" s="227">
        <f t="shared" si="1481"/>
        <v>17200</v>
      </c>
      <c r="DM1535" s="227">
        <f t="shared" si="1481"/>
        <v>18854</v>
      </c>
      <c r="DN1535" s="227">
        <f t="shared" si="1481"/>
        <v>20989</v>
      </c>
      <c r="DO1535" s="227">
        <f t="shared" si="1481"/>
        <v>23047</v>
      </c>
      <c r="DP1535" s="226">
        <f t="shared" si="1481"/>
        <v>-1</v>
      </c>
      <c r="DQ1535" s="227">
        <f t="shared" si="1481"/>
        <v>-745</v>
      </c>
      <c r="DR1535" s="227">
        <f t="shared" si="1481"/>
        <v>-1341</v>
      </c>
      <c r="DS1535" s="227">
        <f t="shared" si="1481"/>
        <v>-1462</v>
      </c>
      <c r="DT1535" s="227">
        <f t="shared" si="1481"/>
        <v>0</v>
      </c>
      <c r="DU1535" s="227">
        <f t="shared" si="1481"/>
        <v>-702</v>
      </c>
      <c r="DV1535" s="227">
        <f t="shared" si="1481"/>
        <v>-1790</v>
      </c>
      <c r="DW1535" s="227">
        <f t="shared" si="1481"/>
        <v>-2766</v>
      </c>
      <c r="DX1535" s="377">
        <f t="shared" si="1463"/>
        <v>0.20080075365049457</v>
      </c>
      <c r="DY1535" s="660">
        <f t="shared" si="1463"/>
        <v>0.20918211058355032</v>
      </c>
      <c r="DZ1535" s="660">
        <f t="shared" si="1463"/>
        <v>0.20706592926793771</v>
      </c>
      <c r="EA1535" s="660">
        <f t="shared" si="1463"/>
        <v>0.20716446644664466</v>
      </c>
      <c r="EB1535" s="378">
        <f t="shared" si="1463"/>
        <v>0.16473346119889185</v>
      </c>
      <c r="EC1535" s="378">
        <f t="shared" si="1463"/>
        <v>0.16296082116524505</v>
      </c>
      <c r="ED1535" s="378">
        <f t="shared" si="1463"/>
        <v>0.16321399289423338</v>
      </c>
      <c r="EE1535" s="378">
        <f t="shared" si="1463"/>
        <v>0.16338042746985457</v>
      </c>
      <c r="EG1535" s="226">
        <f t="shared" si="1464"/>
        <v>0</v>
      </c>
      <c r="EH1535" s="226">
        <f t="shared" si="1464"/>
        <v>0</v>
      </c>
      <c r="EI1535" s="226">
        <f t="shared" si="1464"/>
        <v>0</v>
      </c>
      <c r="EJ1535" s="226">
        <f t="shared" si="1464"/>
        <v>0</v>
      </c>
      <c r="EK1535" s="226">
        <f t="shared" si="1464"/>
        <v>0</v>
      </c>
      <c r="EL1535" s="226">
        <f t="shared" si="1464"/>
        <v>0</v>
      </c>
      <c r="EM1535" s="226">
        <f t="shared" si="1464"/>
        <v>0</v>
      </c>
      <c r="EN1535" s="226">
        <f t="shared" si="1465"/>
        <v>0</v>
      </c>
      <c r="EO1535" s="226">
        <f t="shared" si="1466"/>
        <v>0</v>
      </c>
      <c r="EP1535" s="226">
        <f t="shared" si="1467"/>
        <v>0</v>
      </c>
      <c r="EQ1535" s="226">
        <f t="shared" si="1468"/>
        <v>0</v>
      </c>
      <c r="ER1535" s="226">
        <f t="shared" si="1469"/>
        <v>0</v>
      </c>
      <c r="ET1535" s="227">
        <f t="shared" si="1470"/>
        <v>0</v>
      </c>
      <c r="EU1535" s="227">
        <f t="shared" si="1470"/>
        <v>0</v>
      </c>
      <c r="EV1535" s="227">
        <f t="shared" si="1470"/>
        <v>0</v>
      </c>
      <c r="EW1535" s="227">
        <f t="shared" si="1470"/>
        <v>0</v>
      </c>
      <c r="EX1535" s="227">
        <f t="shared" si="1470"/>
        <v>0</v>
      </c>
      <c r="EY1535" s="227">
        <f t="shared" si="1470"/>
        <v>0</v>
      </c>
      <c r="EZ1535" s="227">
        <f t="shared" si="1470"/>
        <v>0</v>
      </c>
      <c r="FA1535" s="228">
        <f t="shared" si="1471"/>
        <v>0</v>
      </c>
      <c r="FB1535" s="228">
        <f t="shared" si="1472"/>
        <v>0</v>
      </c>
      <c r="FC1535" s="228">
        <f t="shared" si="1473"/>
        <v>0</v>
      </c>
      <c r="FD1535" s="228">
        <f t="shared" si="1474"/>
        <v>0</v>
      </c>
      <c r="FE1535" s="228">
        <f t="shared" si="1475"/>
        <v>0</v>
      </c>
      <c r="FF1535" s="235">
        <f t="shared" si="1476"/>
        <v>27436</v>
      </c>
      <c r="FG1535" s="661">
        <f t="shared" si="1477"/>
        <v>1.7021431695582445</v>
      </c>
      <c r="FH1535" s="662">
        <f t="shared" si="1476"/>
        <v>467</v>
      </c>
      <c r="FI1535" s="662">
        <f t="shared" si="1476"/>
        <v>27462</v>
      </c>
      <c r="FJ1535" s="662">
        <f t="shared" si="1476"/>
        <v>0</v>
      </c>
      <c r="FK1535" s="662">
        <f t="shared" si="1476"/>
        <v>26995</v>
      </c>
      <c r="FL1535" s="662">
        <f t="shared" si="1476"/>
        <v>17154</v>
      </c>
      <c r="FM1535" s="662">
        <f t="shared" si="1476"/>
        <v>9841</v>
      </c>
    </row>
    <row r="1536" spans="5:172">
      <c r="F1536" s="567" t="s">
        <v>3139</v>
      </c>
      <c r="G1536" s="371" t="s">
        <v>3178</v>
      </c>
      <c r="O1536" s="658">
        <f t="shared" si="1460"/>
        <v>351</v>
      </c>
      <c r="P1536" s="658">
        <f t="shared" si="1460"/>
        <v>411</v>
      </c>
      <c r="Q1536" s="658">
        <f t="shared" si="1460"/>
        <v>428</v>
      </c>
      <c r="R1536" s="658">
        <f t="shared" si="1460"/>
        <v>451</v>
      </c>
      <c r="S1536" s="659">
        <f t="shared" si="1460"/>
        <v>913</v>
      </c>
      <c r="T1536" s="659">
        <f t="shared" si="1460"/>
        <v>951</v>
      </c>
      <c r="U1536" s="659">
        <f t="shared" si="1460"/>
        <v>1001</v>
      </c>
      <c r="V1536" s="659">
        <f t="shared" si="1460"/>
        <v>1049</v>
      </c>
      <c r="W1536" s="658">
        <f t="shared" si="1460"/>
        <v>236</v>
      </c>
      <c r="X1536" s="658">
        <f t="shared" si="1460"/>
        <v>265</v>
      </c>
      <c r="Y1536" s="658">
        <f t="shared" si="1460"/>
        <v>276</v>
      </c>
      <c r="Z1536" s="658">
        <f t="shared" si="1460"/>
        <v>290</v>
      </c>
      <c r="AA1536" s="659">
        <f t="shared" si="1460"/>
        <v>592</v>
      </c>
      <c r="AB1536" s="659">
        <f t="shared" si="1460"/>
        <v>617</v>
      </c>
      <c r="AC1536" s="659">
        <f t="shared" si="1460"/>
        <v>650</v>
      </c>
      <c r="AD1536" s="659">
        <f t="shared" si="1460"/>
        <v>681</v>
      </c>
      <c r="AE1536" s="658">
        <f t="shared" si="1482"/>
        <v>2</v>
      </c>
      <c r="AF1536" s="658">
        <f t="shared" si="1482"/>
        <v>5</v>
      </c>
      <c r="AG1536" s="658">
        <f t="shared" si="1482"/>
        <v>4</v>
      </c>
      <c r="AH1536" s="658">
        <f t="shared" si="1482"/>
        <v>4</v>
      </c>
      <c r="AI1536" s="659">
        <f t="shared" si="1482"/>
        <v>13</v>
      </c>
      <c r="AJ1536" s="659">
        <f t="shared" si="1482"/>
        <v>13</v>
      </c>
      <c r="AK1536" s="659">
        <f t="shared" si="1482"/>
        <v>13</v>
      </c>
      <c r="AL1536" s="659">
        <f t="shared" si="1482"/>
        <v>10</v>
      </c>
      <c r="AM1536" s="219">
        <f t="shared" si="1482"/>
        <v>114</v>
      </c>
      <c r="AN1536" s="227">
        <f t="shared" si="1482"/>
        <v>146</v>
      </c>
      <c r="AO1536" s="227">
        <f t="shared" si="1482"/>
        <v>152</v>
      </c>
      <c r="AP1536" s="227">
        <f t="shared" si="1482"/>
        <v>159</v>
      </c>
      <c r="AQ1536" s="227">
        <f t="shared" si="1482"/>
        <v>320</v>
      </c>
      <c r="AR1536" s="227">
        <f t="shared" si="1482"/>
        <v>334</v>
      </c>
      <c r="AS1536" s="227">
        <f t="shared" si="1482"/>
        <v>351</v>
      </c>
      <c r="AT1536" s="227">
        <f t="shared" si="1482"/>
        <v>367</v>
      </c>
      <c r="AU1536" s="219">
        <f t="shared" si="1482"/>
        <v>108</v>
      </c>
      <c r="AV1536" s="227">
        <f t="shared" si="1482"/>
        <v>137</v>
      </c>
      <c r="AW1536" s="227">
        <f t="shared" si="1482"/>
        <v>142</v>
      </c>
      <c r="AX1536" s="227">
        <f t="shared" si="1482"/>
        <v>150</v>
      </c>
      <c r="AY1536" s="227">
        <f t="shared" si="1482"/>
        <v>291</v>
      </c>
      <c r="AZ1536" s="227">
        <f t="shared" si="1482"/>
        <v>303</v>
      </c>
      <c r="BA1536" s="227">
        <f t="shared" si="1482"/>
        <v>320</v>
      </c>
      <c r="BB1536" s="227">
        <f t="shared" si="1482"/>
        <v>336</v>
      </c>
      <c r="BC1536" s="226">
        <f t="shared" si="1482"/>
        <v>6</v>
      </c>
      <c r="BD1536" s="227">
        <f t="shared" si="1482"/>
        <v>-2</v>
      </c>
      <c r="BE1536" s="227">
        <f t="shared" si="1482"/>
        <v>-8</v>
      </c>
      <c r="BF1536" s="227">
        <f t="shared" si="1482"/>
        <v>-10</v>
      </c>
      <c r="BG1536" s="227">
        <f t="shared" si="1482"/>
        <v>26</v>
      </c>
      <c r="BH1536" s="227">
        <f t="shared" si="1482"/>
        <v>28</v>
      </c>
      <c r="BI1536" s="227">
        <f t="shared" si="1482"/>
        <v>27</v>
      </c>
      <c r="BJ1536" s="227">
        <f t="shared" si="1482"/>
        <v>28</v>
      </c>
      <c r="BK1536" s="226">
        <f t="shared" si="1482"/>
        <v>0</v>
      </c>
      <c r="BL1536" s="227">
        <f t="shared" si="1482"/>
        <v>11</v>
      </c>
      <c r="BM1536" s="227">
        <f t="shared" si="1482"/>
        <v>18</v>
      </c>
      <c r="BN1536" s="227">
        <f t="shared" si="1482"/>
        <v>19</v>
      </c>
      <c r="BO1536" s="227">
        <f t="shared" si="1482"/>
        <v>3</v>
      </c>
      <c r="BP1536" s="227">
        <f t="shared" si="1482"/>
        <v>3</v>
      </c>
      <c r="BQ1536" s="227">
        <f t="shared" si="1482"/>
        <v>4</v>
      </c>
      <c r="BR1536" s="227">
        <f t="shared" si="1482"/>
        <v>3</v>
      </c>
      <c r="BS1536" s="226">
        <f t="shared" si="1482"/>
        <v>0</v>
      </c>
      <c r="BT1536" s="227">
        <f t="shared" si="1482"/>
        <v>11</v>
      </c>
      <c r="BU1536" s="227">
        <f t="shared" si="1482"/>
        <v>18</v>
      </c>
      <c r="BV1536" s="227">
        <f t="shared" si="1482"/>
        <v>19</v>
      </c>
      <c r="BW1536" s="227">
        <f t="shared" si="1482"/>
        <v>3</v>
      </c>
      <c r="BX1536" s="227">
        <f t="shared" si="1482"/>
        <v>3</v>
      </c>
      <c r="BY1536" s="227">
        <f t="shared" si="1482"/>
        <v>4</v>
      </c>
      <c r="BZ1536" s="227">
        <f t="shared" si="1482"/>
        <v>3</v>
      </c>
      <c r="CA1536" s="226">
        <f t="shared" si="1482"/>
        <v>0</v>
      </c>
      <c r="CB1536" s="227">
        <f t="shared" si="1482"/>
        <v>0</v>
      </c>
      <c r="CC1536" s="227">
        <f t="shared" si="1482"/>
        <v>0</v>
      </c>
      <c r="CD1536" s="227">
        <f t="shared" si="1482"/>
        <v>0</v>
      </c>
      <c r="CE1536" s="227">
        <f t="shared" si="1482"/>
        <v>0</v>
      </c>
      <c r="CF1536" s="227">
        <f t="shared" si="1482"/>
        <v>0</v>
      </c>
      <c r="CG1536" s="227">
        <f t="shared" si="1482"/>
        <v>0</v>
      </c>
      <c r="CH1536" s="227">
        <f t="shared" si="1482"/>
        <v>0</v>
      </c>
      <c r="CJ1536" s="219">
        <f t="shared" si="1482"/>
        <v>5</v>
      </c>
      <c r="CK1536" s="227">
        <f t="shared" si="1482"/>
        <v>8</v>
      </c>
      <c r="CL1536" s="227">
        <f t="shared" si="1482"/>
        <v>9</v>
      </c>
      <c r="CM1536" s="227">
        <f t="shared" si="1482"/>
        <v>9</v>
      </c>
      <c r="CN1536" s="227">
        <f t="shared" si="1482"/>
        <v>26</v>
      </c>
      <c r="CO1536" s="227">
        <f t="shared" si="1482"/>
        <v>28.031735622310698</v>
      </c>
      <c r="CP1536" s="227">
        <f t="shared" si="1482"/>
        <v>29.416194322051432</v>
      </c>
      <c r="CQ1536" s="227">
        <f t="shared" si="1478"/>
        <v>31.699995345813257</v>
      </c>
      <c r="CR1536" s="226">
        <f t="shared" si="1478"/>
        <v>5</v>
      </c>
      <c r="CS1536" s="227">
        <f t="shared" si="1478"/>
        <v>7</v>
      </c>
      <c r="CT1536" s="227">
        <f t="shared" si="1481"/>
        <v>8</v>
      </c>
      <c r="CU1536" s="227">
        <f t="shared" si="1481"/>
        <v>8</v>
      </c>
      <c r="CV1536" s="227">
        <f t="shared" si="1481"/>
        <v>25</v>
      </c>
      <c r="CW1536" s="227">
        <f t="shared" si="1481"/>
        <v>26.031735622310698</v>
      </c>
      <c r="CX1536" s="227">
        <f t="shared" si="1481"/>
        <v>27.416194322051432</v>
      </c>
      <c r="CY1536" s="227">
        <f t="shared" si="1481"/>
        <v>28.699995345813257</v>
      </c>
      <c r="CZ1536" s="226">
        <f t="shared" si="1481"/>
        <v>0</v>
      </c>
      <c r="DA1536" s="227">
        <f t="shared" si="1481"/>
        <v>0</v>
      </c>
      <c r="DB1536" s="227">
        <f t="shared" si="1481"/>
        <v>0</v>
      </c>
      <c r="DC1536" s="227">
        <f t="shared" si="1481"/>
        <v>0</v>
      </c>
      <c r="DD1536" s="227">
        <f t="shared" si="1481"/>
        <v>0</v>
      </c>
      <c r="DE1536" s="227">
        <f t="shared" si="1481"/>
        <v>0</v>
      </c>
      <c r="DF1536" s="227">
        <f t="shared" si="1481"/>
        <v>0</v>
      </c>
      <c r="DG1536" s="227">
        <f t="shared" si="1481"/>
        <v>0</v>
      </c>
      <c r="DH1536" s="226">
        <f t="shared" si="1481"/>
        <v>0</v>
      </c>
      <c r="DI1536" s="227">
        <f t="shared" si="1481"/>
        <v>1</v>
      </c>
      <c r="DJ1536" s="227">
        <f t="shared" si="1481"/>
        <v>1</v>
      </c>
      <c r="DK1536" s="227">
        <f t="shared" si="1481"/>
        <v>1</v>
      </c>
      <c r="DL1536" s="227">
        <f t="shared" si="1481"/>
        <v>1</v>
      </c>
      <c r="DM1536" s="227">
        <f t="shared" si="1481"/>
        <v>2</v>
      </c>
      <c r="DN1536" s="227">
        <f t="shared" si="1481"/>
        <v>2</v>
      </c>
      <c r="DO1536" s="227">
        <f t="shared" si="1481"/>
        <v>3</v>
      </c>
      <c r="DP1536" s="226">
        <f t="shared" si="1481"/>
        <v>1</v>
      </c>
      <c r="DQ1536" s="227">
        <f t="shared" si="1481"/>
        <v>-10</v>
      </c>
      <c r="DR1536" s="227">
        <f t="shared" si="1481"/>
        <v>-17</v>
      </c>
      <c r="DS1536" s="227">
        <f t="shared" si="1481"/>
        <v>-19</v>
      </c>
      <c r="DT1536" s="227">
        <f t="shared" si="1481"/>
        <v>0</v>
      </c>
      <c r="DU1536" s="227">
        <f t="shared" si="1481"/>
        <v>-3.1735622310698375E-2</v>
      </c>
      <c r="DV1536" s="227">
        <f t="shared" si="1481"/>
        <v>-2.4161943220514313</v>
      </c>
      <c r="DW1536" s="227">
        <f t="shared" si="1481"/>
        <v>-3.6999953458132584</v>
      </c>
      <c r="DX1536" s="377">
        <f t="shared" si="1463"/>
        <v>0.67236467236467234</v>
      </c>
      <c r="DY1536" s="660">
        <f t="shared" si="1463"/>
        <v>0.64476885644768855</v>
      </c>
      <c r="DZ1536" s="660">
        <f t="shared" si="1463"/>
        <v>0.64485981308411211</v>
      </c>
      <c r="EA1536" s="660">
        <f t="shared" si="1463"/>
        <v>0.6430155210643016</v>
      </c>
      <c r="EB1536" s="378">
        <f t="shared" si="1463"/>
        <v>0.64841182913472073</v>
      </c>
      <c r="EC1536" s="378">
        <f t="shared" si="1463"/>
        <v>0.64879074658254465</v>
      </c>
      <c r="ED1536" s="378">
        <f t="shared" si="1463"/>
        <v>0.64935064935064934</v>
      </c>
      <c r="EE1536" s="378">
        <f t="shared" si="1463"/>
        <v>0.64918970448045754</v>
      </c>
      <c r="EG1536" s="226">
        <f t="shared" si="1464"/>
        <v>1345</v>
      </c>
      <c r="EH1536" s="226">
        <f t="shared" si="1464"/>
        <v>556</v>
      </c>
      <c r="EI1536" s="226">
        <f t="shared" si="1464"/>
        <v>791</v>
      </c>
      <c r="EJ1536" s="226">
        <f t="shared" si="1464"/>
        <v>287</v>
      </c>
      <c r="EK1536" s="226">
        <f t="shared" si="1464"/>
        <v>321</v>
      </c>
      <c r="EL1536" s="226">
        <f t="shared" si="1464"/>
        <v>19664</v>
      </c>
      <c r="EM1536" s="226">
        <f t="shared" si="1464"/>
        <v>16100</v>
      </c>
      <c r="EN1536" s="226">
        <f t="shared" si="1465"/>
        <v>0.41338289962825281</v>
      </c>
      <c r="EO1536" s="226">
        <f t="shared" si="1466"/>
        <v>36.283185840707965</v>
      </c>
      <c r="EP1536" s="226">
        <f t="shared" si="1467"/>
        <v>0.23866171003717473</v>
      </c>
      <c r="EQ1536" s="226">
        <f t="shared" si="1468"/>
        <v>16324.247355573638</v>
      </c>
      <c r="ER1536" s="226">
        <f t="shared" si="1469"/>
        <v>1485.5072463768117</v>
      </c>
      <c r="ET1536" s="227">
        <f t="shared" si="1470"/>
        <v>912</v>
      </c>
      <c r="EU1536" s="227">
        <f t="shared" si="1470"/>
        <v>595</v>
      </c>
      <c r="EV1536" s="227">
        <f t="shared" si="1470"/>
        <v>316</v>
      </c>
      <c r="EW1536" s="227">
        <f t="shared" si="1470"/>
        <v>93</v>
      </c>
      <c r="EX1536" s="227">
        <f t="shared" si="1470"/>
        <v>1444</v>
      </c>
      <c r="EY1536" s="227">
        <f t="shared" si="1470"/>
        <v>7117</v>
      </c>
      <c r="EZ1536" s="227">
        <f t="shared" si="1470"/>
        <v>7117</v>
      </c>
      <c r="FA1536" s="228">
        <f t="shared" si="1471"/>
        <v>0.65241228070175439</v>
      </c>
      <c r="FB1536" s="228">
        <f t="shared" si="1472"/>
        <v>29.430379746835445</v>
      </c>
      <c r="FC1536" s="228">
        <f t="shared" si="1473"/>
        <v>1.5833333333333333</v>
      </c>
      <c r="FD1536" s="228">
        <f t="shared" si="1474"/>
        <v>202894.47801039764</v>
      </c>
      <c r="FE1536" s="228">
        <f t="shared" si="1475"/>
        <v>1088.9419699311509</v>
      </c>
      <c r="FF1536" s="235">
        <f t="shared" si="1476"/>
        <v>320</v>
      </c>
      <c r="FG1536" s="661">
        <f t="shared" si="1477"/>
        <v>90.3125</v>
      </c>
      <c r="FH1536" s="662">
        <f t="shared" si="1476"/>
        <v>289</v>
      </c>
      <c r="FI1536" s="662">
        <f t="shared" si="1476"/>
        <v>320</v>
      </c>
      <c r="FJ1536" s="662">
        <f t="shared" si="1476"/>
        <v>4</v>
      </c>
      <c r="FK1536" s="662">
        <f t="shared" si="1476"/>
        <v>27</v>
      </c>
      <c r="FL1536" s="662">
        <f t="shared" si="1476"/>
        <v>22</v>
      </c>
      <c r="FM1536" s="662">
        <f t="shared" si="1476"/>
        <v>5</v>
      </c>
    </row>
    <row r="1537" spans="1:169" s="325" customFormat="1">
      <c r="A1537" s="294"/>
      <c r="B1537" s="295"/>
      <c r="C1537" s="294"/>
      <c r="D1537" s="294"/>
      <c r="E1537" s="294"/>
      <c r="F1537" s="295"/>
      <c r="G1537" s="295" t="s">
        <v>47</v>
      </c>
      <c r="H1537" s="295"/>
      <c r="I1537" s="294"/>
      <c r="J1537" s="295"/>
      <c r="K1537" s="294"/>
      <c r="L1537" s="295"/>
      <c r="M1537" s="295"/>
      <c r="N1537" s="328"/>
      <c r="O1537" s="663">
        <f>SUM(O1524:O1536)</f>
        <v>1846991</v>
      </c>
      <c r="P1537" s="664">
        <f t="shared" ref="P1537:CA1537" si="1483">SUM(P1524:P1536)</f>
        <v>2582910</v>
      </c>
      <c r="Q1537" s="664">
        <f t="shared" si="1483"/>
        <v>2728754</v>
      </c>
      <c r="R1537" s="664">
        <f t="shared" si="1483"/>
        <v>3009431</v>
      </c>
      <c r="S1537" s="665">
        <f t="shared" si="1483"/>
        <v>2608141</v>
      </c>
      <c r="T1537" s="665">
        <f t="shared" si="1483"/>
        <v>2755237</v>
      </c>
      <c r="U1537" s="665">
        <f t="shared" si="1483"/>
        <v>3019998</v>
      </c>
      <c r="V1537" s="665">
        <f t="shared" si="1483"/>
        <v>3179781</v>
      </c>
      <c r="W1537" s="664">
        <f t="shared" si="1483"/>
        <v>1097598</v>
      </c>
      <c r="X1537" s="664">
        <f t="shared" si="1483"/>
        <v>1536746</v>
      </c>
      <c r="Y1537" s="664">
        <f t="shared" si="1483"/>
        <v>1618150</v>
      </c>
      <c r="Z1537" s="664">
        <f t="shared" si="1483"/>
        <v>1785661</v>
      </c>
      <c r="AA1537" s="665">
        <f t="shared" si="1483"/>
        <v>1545690</v>
      </c>
      <c r="AB1537" s="665">
        <f t="shared" si="1483"/>
        <v>1628288</v>
      </c>
      <c r="AC1537" s="665">
        <f t="shared" si="1483"/>
        <v>1780312</v>
      </c>
      <c r="AD1537" s="665">
        <f t="shared" si="1483"/>
        <v>1868018</v>
      </c>
      <c r="AE1537" s="664">
        <f t="shared" si="1483"/>
        <v>24093</v>
      </c>
      <c r="AF1537" s="664">
        <f t="shared" si="1483"/>
        <v>28155</v>
      </c>
      <c r="AG1537" s="664">
        <f t="shared" si="1483"/>
        <v>27882</v>
      </c>
      <c r="AH1537" s="664">
        <f t="shared" si="1483"/>
        <v>29202</v>
      </c>
      <c r="AI1537" s="665">
        <f t="shared" si="1483"/>
        <v>28167</v>
      </c>
      <c r="AJ1537" s="665">
        <f t="shared" si="1483"/>
        <v>27883</v>
      </c>
      <c r="AK1537" s="665">
        <f t="shared" si="1483"/>
        <v>29202</v>
      </c>
      <c r="AL1537" s="665">
        <f t="shared" si="1483"/>
        <v>30839</v>
      </c>
      <c r="AM1537" s="251">
        <f t="shared" si="1483"/>
        <v>821418</v>
      </c>
      <c r="AN1537" s="252">
        <f t="shared" si="1483"/>
        <v>1158525</v>
      </c>
      <c r="AO1537" s="252">
        <f t="shared" si="1483"/>
        <v>1231022</v>
      </c>
      <c r="AP1537" s="252">
        <f t="shared" si="1483"/>
        <v>1353384</v>
      </c>
      <c r="AQ1537" s="252">
        <f t="shared" si="1483"/>
        <v>1176940</v>
      </c>
      <c r="AR1537" s="252">
        <f t="shared" si="1483"/>
        <v>1249694</v>
      </c>
      <c r="AS1537" s="252">
        <f t="shared" si="1483"/>
        <v>1371648</v>
      </c>
      <c r="AT1537" s="252">
        <f t="shared" si="1483"/>
        <v>1446899</v>
      </c>
      <c r="AU1537" s="251">
        <f>SUM(AU1524:AU1536)</f>
        <v>260670</v>
      </c>
      <c r="AV1537" s="252">
        <f t="shared" si="1483"/>
        <v>403148</v>
      </c>
      <c r="AW1537" s="252">
        <f t="shared" si="1483"/>
        <v>433999</v>
      </c>
      <c r="AX1537" s="252">
        <f t="shared" si="1483"/>
        <v>475736</v>
      </c>
      <c r="AY1537" s="252">
        <f t="shared" si="1483"/>
        <v>412243.61</v>
      </c>
      <c r="AZ1537" s="252">
        <f t="shared" si="1483"/>
        <v>444487.7</v>
      </c>
      <c r="BA1537" s="252">
        <f t="shared" si="1483"/>
        <v>486558.81000000006</v>
      </c>
      <c r="BB1537" s="252">
        <f t="shared" si="1483"/>
        <v>515902.98</v>
      </c>
      <c r="BC1537" s="254">
        <f t="shared" si="1483"/>
        <v>530556</v>
      </c>
      <c r="BD1537" s="252">
        <f t="shared" si="1483"/>
        <v>699725.35070222022</v>
      </c>
      <c r="BE1537" s="252">
        <f t="shared" si="1483"/>
        <v>732634.53975799994</v>
      </c>
      <c r="BF1537" s="252">
        <f t="shared" si="1483"/>
        <v>812938.98043599993</v>
      </c>
      <c r="BG1537" s="252">
        <f t="shared" si="1483"/>
        <v>709061.39</v>
      </c>
      <c r="BH1537" s="252">
        <f t="shared" si="1483"/>
        <v>740475.3</v>
      </c>
      <c r="BI1537" s="252">
        <f t="shared" si="1483"/>
        <v>820161.19</v>
      </c>
      <c r="BJ1537" s="252">
        <f t="shared" si="1483"/>
        <v>882469.02</v>
      </c>
      <c r="BK1537" s="254">
        <f t="shared" si="1483"/>
        <v>30192</v>
      </c>
      <c r="BL1537" s="252">
        <f t="shared" si="1483"/>
        <v>55651.649297780001</v>
      </c>
      <c r="BM1537" s="252">
        <f t="shared" si="1483"/>
        <v>64388.460241999986</v>
      </c>
      <c r="BN1537" s="252">
        <f t="shared" si="1483"/>
        <v>64709.019564000002</v>
      </c>
      <c r="BO1537" s="252">
        <f t="shared" si="1483"/>
        <v>55635</v>
      </c>
      <c r="BP1537" s="252">
        <f t="shared" si="1483"/>
        <v>64731</v>
      </c>
      <c r="BQ1537" s="252">
        <f t="shared" si="1483"/>
        <v>64928</v>
      </c>
      <c r="BR1537" s="252">
        <f t="shared" si="1483"/>
        <v>48527</v>
      </c>
      <c r="BS1537" s="254">
        <f t="shared" si="1483"/>
        <v>44791</v>
      </c>
      <c r="BT1537" s="252">
        <f t="shared" si="1483"/>
        <v>64865</v>
      </c>
      <c r="BU1537" s="252">
        <f t="shared" si="1483"/>
        <v>72356</v>
      </c>
      <c r="BV1537" s="252">
        <f t="shared" si="1483"/>
        <v>73700</v>
      </c>
      <c r="BW1537" s="252">
        <f t="shared" si="1483"/>
        <v>64848</v>
      </c>
      <c r="BX1537" s="252">
        <f t="shared" si="1483"/>
        <v>72766</v>
      </c>
      <c r="BY1537" s="252">
        <f t="shared" si="1483"/>
        <v>73981</v>
      </c>
      <c r="BZ1537" s="252">
        <f t="shared" si="1483"/>
        <v>61349</v>
      </c>
      <c r="CA1537" s="254">
        <f t="shared" si="1483"/>
        <v>14599</v>
      </c>
      <c r="CB1537" s="252">
        <f t="shared" ref="CB1537:CH1537" si="1484">SUM(CB1524:CB1536)</f>
        <v>9213.350702220001</v>
      </c>
      <c r="CC1537" s="252">
        <f t="shared" si="1484"/>
        <v>7967.5397579999999</v>
      </c>
      <c r="CD1537" s="252">
        <f t="shared" si="1484"/>
        <v>8990.9804359999998</v>
      </c>
      <c r="CE1537" s="252">
        <f t="shared" si="1484"/>
        <v>9213</v>
      </c>
      <c r="CF1537" s="252">
        <f t="shared" si="1484"/>
        <v>8035</v>
      </c>
      <c r="CG1537" s="252">
        <f t="shared" si="1484"/>
        <v>9053</v>
      </c>
      <c r="CH1537" s="252">
        <f t="shared" si="1484"/>
        <v>12822</v>
      </c>
      <c r="CI1537" s="666"/>
      <c r="CJ1537" s="251">
        <f t="shared" ref="CJ1537:DW1537" si="1485">SUM(CJ1524:CJ1536)</f>
        <v>530561</v>
      </c>
      <c r="CK1537" s="252">
        <f t="shared" si="1485"/>
        <v>740099</v>
      </c>
      <c r="CL1537" s="252">
        <f t="shared" si="1485"/>
        <v>776374</v>
      </c>
      <c r="CM1537" s="252">
        <f t="shared" si="1485"/>
        <v>846049</v>
      </c>
      <c r="CN1537" s="252">
        <f t="shared" si="1485"/>
        <v>709061.39</v>
      </c>
      <c r="CO1537" s="252">
        <f t="shared" si="1485"/>
        <v>743844.07281559589</v>
      </c>
      <c r="CP1537" s="252">
        <f t="shared" si="1485"/>
        <v>811270.98035439092</v>
      </c>
      <c r="CQ1537" s="252">
        <f t="shared" si="1485"/>
        <v>858742.53400761716</v>
      </c>
      <c r="CR1537" s="254">
        <f t="shared" si="1485"/>
        <v>355145</v>
      </c>
      <c r="CS1537" s="252">
        <f t="shared" si="1485"/>
        <v>472801</v>
      </c>
      <c r="CT1537" s="252">
        <f t="shared" si="1485"/>
        <v>494742</v>
      </c>
      <c r="CU1537" s="252">
        <f t="shared" si="1485"/>
        <v>548227</v>
      </c>
      <c r="CV1537" s="252">
        <f t="shared" si="1485"/>
        <v>441188.39</v>
      </c>
      <c r="CW1537" s="252">
        <f t="shared" si="1485"/>
        <v>461006.07281559531</v>
      </c>
      <c r="CX1537" s="252">
        <f t="shared" si="1485"/>
        <v>509443.98035439092</v>
      </c>
      <c r="CY1537" s="252">
        <f t="shared" si="1485"/>
        <v>538808.53400761704</v>
      </c>
      <c r="CZ1537" s="254">
        <f t="shared" si="1485"/>
        <v>70225</v>
      </c>
      <c r="DA1537" s="252">
        <f t="shared" si="1485"/>
        <v>94828</v>
      </c>
      <c r="DB1537" s="252">
        <f t="shared" si="1485"/>
        <v>96846</v>
      </c>
      <c r="DC1537" s="252">
        <f t="shared" si="1485"/>
        <v>100192</v>
      </c>
      <c r="DD1537" s="252">
        <f t="shared" si="1485"/>
        <v>94806</v>
      </c>
      <c r="DE1537" s="252">
        <f t="shared" si="1485"/>
        <v>96802</v>
      </c>
      <c r="DF1537" s="252">
        <f t="shared" si="1485"/>
        <v>99748</v>
      </c>
      <c r="DG1537" s="252">
        <f t="shared" si="1485"/>
        <v>107370</v>
      </c>
      <c r="DH1537" s="254">
        <f t="shared" si="1485"/>
        <v>105191</v>
      </c>
      <c r="DI1537" s="252">
        <f t="shared" si="1485"/>
        <v>172470</v>
      </c>
      <c r="DJ1537" s="252">
        <f t="shared" si="1485"/>
        <v>184786</v>
      </c>
      <c r="DK1537" s="252">
        <f t="shared" si="1485"/>
        <v>197630</v>
      </c>
      <c r="DL1537" s="252">
        <f t="shared" si="1485"/>
        <v>173067</v>
      </c>
      <c r="DM1537" s="252">
        <f t="shared" si="1485"/>
        <v>186036</v>
      </c>
      <c r="DN1537" s="252">
        <f t="shared" si="1485"/>
        <v>202079</v>
      </c>
      <c r="DO1537" s="252">
        <f t="shared" si="1485"/>
        <v>212564</v>
      </c>
      <c r="DP1537" s="254">
        <f t="shared" si="1485"/>
        <v>-5</v>
      </c>
      <c r="DQ1537" s="252">
        <f t="shared" si="1485"/>
        <v>-40373.649297780001</v>
      </c>
      <c r="DR1537" s="252">
        <f t="shared" si="1485"/>
        <v>-43739.460242000001</v>
      </c>
      <c r="DS1537" s="252">
        <f t="shared" si="1485"/>
        <v>-33110.019564000002</v>
      </c>
      <c r="DT1537" s="252">
        <f t="shared" si="1485"/>
        <v>0</v>
      </c>
      <c r="DU1537" s="252">
        <f t="shared" si="1485"/>
        <v>-3368.7728155951381</v>
      </c>
      <c r="DV1537" s="252">
        <f t="shared" si="1485"/>
        <v>8890.2096456094714</v>
      </c>
      <c r="DW1537" s="252">
        <f t="shared" si="1485"/>
        <v>23726.485992382975</v>
      </c>
      <c r="DX1537" s="545">
        <f t="shared" si="1463"/>
        <v>0.59426277659176463</v>
      </c>
      <c r="DY1537" s="667">
        <f t="shared" si="1463"/>
        <v>0.59496691715932803</v>
      </c>
      <c r="DZ1537" s="667">
        <f t="shared" si="1463"/>
        <v>0.59299958882332371</v>
      </c>
      <c r="EA1537" s="667">
        <f t="shared" si="1463"/>
        <v>0.59335502292626086</v>
      </c>
      <c r="EB1537" s="546">
        <f t="shared" si="1463"/>
        <v>0.59264050524875767</v>
      </c>
      <c r="EC1537" s="546">
        <f t="shared" si="1463"/>
        <v>0.59097928780718323</v>
      </c>
      <c r="ED1537" s="546">
        <f t="shared" si="1463"/>
        <v>0.58950767517064584</v>
      </c>
      <c r="EE1537" s="546">
        <f t="shared" si="1463"/>
        <v>0.58746750169272666</v>
      </c>
      <c r="EG1537" s="254">
        <f t="shared" ref="EG1537:EM1537" si="1486">SUM(EG1524:EG1536)</f>
        <v>1789787</v>
      </c>
      <c r="EH1537" s="254">
        <f t="shared" si="1486"/>
        <v>1077084</v>
      </c>
      <c r="EI1537" s="254">
        <f t="shared" si="1486"/>
        <v>712717</v>
      </c>
      <c r="EJ1537" s="254">
        <f t="shared" si="1486"/>
        <v>179724</v>
      </c>
      <c r="EK1537" s="254">
        <f t="shared" si="1486"/>
        <v>847037</v>
      </c>
      <c r="EL1537" s="254">
        <f t="shared" si="1486"/>
        <v>5426357</v>
      </c>
      <c r="EM1537" s="254">
        <f t="shared" si="1486"/>
        <v>5052553</v>
      </c>
      <c r="EN1537" s="254">
        <f t="shared" si="1465"/>
        <v>0.60179451521326277</v>
      </c>
      <c r="EO1537" s="254">
        <f t="shared" si="1466"/>
        <v>25.216741006598692</v>
      </c>
      <c r="EP1537" s="254">
        <f t="shared" si="1467"/>
        <v>0.47326134338890608</v>
      </c>
      <c r="EQ1537" s="254">
        <f t="shared" si="1468"/>
        <v>156096.80675267035</v>
      </c>
      <c r="ER1537" s="254">
        <f t="shared" si="1469"/>
        <v>2964.244016836637</v>
      </c>
      <c r="ES1537" s="449"/>
      <c r="ET1537" s="252">
        <f t="shared" ref="ET1537:EZ1537" si="1487">SUM(ET1524:ET1536)</f>
        <v>2489258</v>
      </c>
      <c r="EU1537" s="252">
        <f t="shared" si="1487"/>
        <v>1506267</v>
      </c>
      <c r="EV1537" s="252">
        <f t="shared" si="1487"/>
        <v>983010</v>
      </c>
      <c r="EW1537" s="252">
        <f t="shared" si="1487"/>
        <v>292450</v>
      </c>
      <c r="EX1537" s="252">
        <f t="shared" si="1487"/>
        <v>1598097</v>
      </c>
      <c r="EY1537" s="252">
        <f t="shared" si="1487"/>
        <v>8728600</v>
      </c>
      <c r="EZ1537" s="252">
        <f t="shared" si="1487"/>
        <v>7890066</v>
      </c>
      <c r="FA1537" s="253">
        <f t="shared" si="1471"/>
        <v>0.60510682299705376</v>
      </c>
      <c r="FB1537" s="253">
        <f t="shared" si="1472"/>
        <v>29.750460320851264</v>
      </c>
      <c r="FC1537" s="253">
        <f t="shared" si="1473"/>
        <v>0.64199733414535576</v>
      </c>
      <c r="FD1537" s="253">
        <f t="shared" si="1474"/>
        <v>183087.43670233485</v>
      </c>
      <c r="FE1537" s="253">
        <f t="shared" si="1475"/>
        <v>3088.7996796646989</v>
      </c>
      <c r="FF1537" s="235">
        <f>SUM(FF1524:FF1536)</f>
        <v>1175271</v>
      </c>
      <c r="FG1537" s="36">
        <f t="shared" si="1477"/>
        <v>35.075484717992701</v>
      </c>
      <c r="FH1537" s="35">
        <f t="shared" ref="FH1537:FM1537" si="1488">SUM(FH1524:FH1536)</f>
        <v>412232</v>
      </c>
      <c r="FI1537" s="35">
        <f t="shared" si="1488"/>
        <v>1160598</v>
      </c>
      <c r="FJ1537" s="35">
        <f t="shared" si="1488"/>
        <v>8478</v>
      </c>
      <c r="FK1537" s="35">
        <f t="shared" si="1488"/>
        <v>739888</v>
      </c>
      <c r="FL1537" s="35">
        <f t="shared" si="1488"/>
        <v>172937</v>
      </c>
      <c r="FM1537" s="35">
        <f t="shared" si="1488"/>
        <v>566951</v>
      </c>
    </row>
    <row r="1538" spans="1:169">
      <c r="AU1538" s="219">
        <f>AU1537-AU1520</f>
        <v>0</v>
      </c>
    </row>
    <row r="1541" spans="1:169">
      <c r="F1541" s="287" t="s">
        <v>3124</v>
      </c>
      <c r="G1541" s="371" t="s">
        <v>3166</v>
      </c>
      <c r="O1541" s="658">
        <f>O1524</f>
        <v>1736277</v>
      </c>
      <c r="P1541" s="658">
        <f t="shared" ref="P1541:CA1541" si="1489">P1524</f>
        <v>2440801</v>
      </c>
      <c r="Q1541" s="658">
        <f t="shared" si="1489"/>
        <v>2580534</v>
      </c>
      <c r="R1541" s="658">
        <f t="shared" si="1489"/>
        <v>2852777</v>
      </c>
      <c r="S1541" s="659">
        <f t="shared" si="1489"/>
        <v>2454924</v>
      </c>
      <c r="T1541" s="659">
        <f t="shared" si="1489"/>
        <v>2597381</v>
      </c>
      <c r="U1541" s="659">
        <f t="shared" si="1489"/>
        <v>2852871</v>
      </c>
      <c r="V1541" s="659">
        <f t="shared" si="1489"/>
        <v>3003138</v>
      </c>
      <c r="W1541" s="658">
        <f t="shared" si="1489"/>
        <v>1065541</v>
      </c>
      <c r="X1541" s="658">
        <f t="shared" si="1489"/>
        <v>1491753</v>
      </c>
      <c r="Y1541" s="658">
        <f t="shared" si="1489"/>
        <v>1570928</v>
      </c>
      <c r="Z1541" s="658">
        <f t="shared" si="1489"/>
        <v>1735787</v>
      </c>
      <c r="AA1541" s="659">
        <f t="shared" si="1489"/>
        <v>1498863</v>
      </c>
      <c r="AB1541" s="659">
        <f t="shared" si="1489"/>
        <v>1581174</v>
      </c>
      <c r="AC1541" s="659">
        <f t="shared" si="1489"/>
        <v>1730321</v>
      </c>
      <c r="AD1541" s="659">
        <f t="shared" si="1489"/>
        <v>1815215</v>
      </c>
      <c r="AE1541" s="658">
        <f t="shared" si="1489"/>
        <v>16191</v>
      </c>
      <c r="AF1541" s="658">
        <f t="shared" si="1489"/>
        <v>18387</v>
      </c>
      <c r="AG1541" s="658">
        <f t="shared" si="1489"/>
        <v>17986</v>
      </c>
      <c r="AH1541" s="658">
        <f t="shared" si="1489"/>
        <v>18879</v>
      </c>
      <c r="AI1541" s="659">
        <f t="shared" si="1489"/>
        <v>18387</v>
      </c>
      <c r="AJ1541" s="659">
        <f t="shared" si="1489"/>
        <v>17979</v>
      </c>
      <c r="AK1541" s="659">
        <f t="shared" si="1489"/>
        <v>18875</v>
      </c>
      <c r="AL1541" s="659">
        <f t="shared" si="1489"/>
        <v>19785</v>
      </c>
      <c r="AM1541" s="219">
        <f t="shared" si="1489"/>
        <v>670730</v>
      </c>
      <c r="AN1541" s="227">
        <f t="shared" si="1489"/>
        <v>949061</v>
      </c>
      <c r="AO1541" s="227">
        <f t="shared" si="1489"/>
        <v>1009609</v>
      </c>
      <c r="AP1541" s="227">
        <f t="shared" si="1489"/>
        <v>1117004</v>
      </c>
      <c r="AQ1541" s="227">
        <f t="shared" si="1489"/>
        <v>956069</v>
      </c>
      <c r="AR1541" s="227">
        <f t="shared" si="1489"/>
        <v>1016206</v>
      </c>
      <c r="AS1541" s="227">
        <f t="shared" si="1489"/>
        <v>1122574</v>
      </c>
      <c r="AT1541" s="227">
        <f t="shared" si="1489"/>
        <v>1187905</v>
      </c>
      <c r="AU1541" s="219">
        <f t="shared" si="1489"/>
        <v>182865</v>
      </c>
      <c r="AV1541" s="227">
        <f t="shared" si="1489"/>
        <v>288942</v>
      </c>
      <c r="AW1541" s="227">
        <f t="shared" si="1489"/>
        <v>313796</v>
      </c>
      <c r="AX1541" s="227">
        <f t="shared" si="1489"/>
        <v>348410</v>
      </c>
      <c r="AY1541" s="227">
        <f t="shared" si="1489"/>
        <v>295867.61</v>
      </c>
      <c r="AZ1541" s="227">
        <f t="shared" si="1489"/>
        <v>320844.7</v>
      </c>
      <c r="BA1541" s="227">
        <f t="shared" si="1489"/>
        <v>355802.81000000006</v>
      </c>
      <c r="BB1541" s="227">
        <f t="shared" si="1489"/>
        <v>379546.98</v>
      </c>
      <c r="BC1541" s="226">
        <f t="shared" si="1489"/>
        <v>465944</v>
      </c>
      <c r="BD1541" s="227">
        <f t="shared" si="1489"/>
        <v>620181.17517832352</v>
      </c>
      <c r="BE1541" s="227">
        <f t="shared" si="1489"/>
        <v>648677.07223599998</v>
      </c>
      <c r="BF1541" s="227">
        <f t="shared" si="1489"/>
        <v>723859.54487199988</v>
      </c>
      <c r="BG1541" s="227">
        <f t="shared" si="1489"/>
        <v>619462.39</v>
      </c>
      <c r="BH1541" s="227">
        <f t="shared" si="1489"/>
        <v>647008.30000000005</v>
      </c>
      <c r="BI1541" s="227">
        <f t="shared" si="1489"/>
        <v>720972.19</v>
      </c>
      <c r="BJ1541" s="227">
        <f t="shared" si="1489"/>
        <v>776872.02</v>
      </c>
      <c r="BK1541" s="226">
        <f t="shared" si="1489"/>
        <v>21921</v>
      </c>
      <c r="BL1541" s="227">
        <f t="shared" si="1489"/>
        <v>39937.824821676651</v>
      </c>
      <c r="BM1541" s="227">
        <f t="shared" si="1489"/>
        <v>47135.927763999985</v>
      </c>
      <c r="BN1541" s="227">
        <f t="shared" si="1489"/>
        <v>44734.455128000001</v>
      </c>
      <c r="BO1541" s="227">
        <f t="shared" si="1489"/>
        <v>40739</v>
      </c>
      <c r="BP1541" s="227">
        <f t="shared" si="1489"/>
        <v>48353</v>
      </c>
      <c r="BQ1541" s="227">
        <f t="shared" si="1489"/>
        <v>45799</v>
      </c>
      <c r="BR1541" s="227">
        <f t="shared" si="1489"/>
        <v>31486</v>
      </c>
      <c r="BS1541" s="226">
        <f t="shared" si="1489"/>
        <v>35223</v>
      </c>
      <c r="BT1541" s="227">
        <f t="shared" si="1489"/>
        <v>47148</v>
      </c>
      <c r="BU1541" s="227">
        <f t="shared" si="1489"/>
        <v>52741</v>
      </c>
      <c r="BV1541" s="227">
        <f t="shared" si="1489"/>
        <v>51206</v>
      </c>
      <c r="BW1541" s="227">
        <f t="shared" si="1489"/>
        <v>47785</v>
      </c>
      <c r="BX1541" s="227">
        <f t="shared" si="1489"/>
        <v>54026</v>
      </c>
      <c r="BY1541" s="227">
        <f t="shared" si="1489"/>
        <v>52333</v>
      </c>
      <c r="BZ1541" s="227">
        <f t="shared" si="1489"/>
        <v>42110</v>
      </c>
      <c r="CA1541" s="226">
        <f t="shared" si="1489"/>
        <v>13302</v>
      </c>
      <c r="CB1541" s="227">
        <f t="shared" ref="CB1541:CH1541" si="1490">CB1524</f>
        <v>7210.1751783233531</v>
      </c>
      <c r="CC1541" s="227">
        <f t="shared" si="1490"/>
        <v>5605.072236</v>
      </c>
      <c r="CD1541" s="227">
        <f t="shared" si="1490"/>
        <v>6471.5448719999995</v>
      </c>
      <c r="CE1541" s="227">
        <f t="shared" si="1490"/>
        <v>7046</v>
      </c>
      <c r="CF1541" s="227">
        <f t="shared" si="1490"/>
        <v>5673</v>
      </c>
      <c r="CG1541" s="227">
        <f t="shared" si="1490"/>
        <v>6534</v>
      </c>
      <c r="CH1541" s="227">
        <f t="shared" si="1490"/>
        <v>10624</v>
      </c>
      <c r="CJ1541" s="219">
        <f t="shared" ref="CJ1541:DW1541" si="1491">CJ1524</f>
        <v>465946</v>
      </c>
      <c r="CK1541" s="227">
        <f t="shared" si="1491"/>
        <v>655287</v>
      </c>
      <c r="CL1541" s="227">
        <f t="shared" si="1491"/>
        <v>686535</v>
      </c>
      <c r="CM1541" s="227">
        <f t="shared" si="1491"/>
        <v>750316</v>
      </c>
      <c r="CN1541" s="227">
        <f t="shared" si="1491"/>
        <v>619462.39</v>
      </c>
      <c r="CO1541" s="227">
        <f t="shared" si="1491"/>
        <v>649667.14925843209</v>
      </c>
      <c r="CP1541" s="227">
        <f t="shared" si="1491"/>
        <v>709207.99577084964</v>
      </c>
      <c r="CQ1541" s="227">
        <f t="shared" si="1491"/>
        <v>748704.66465515096</v>
      </c>
      <c r="CR1541" s="226">
        <f t="shared" si="1491"/>
        <v>313561</v>
      </c>
      <c r="CS1541" s="227">
        <f t="shared" si="1491"/>
        <v>421472</v>
      </c>
      <c r="CT1541" s="227">
        <f t="shared" si="1491"/>
        <v>441699</v>
      </c>
      <c r="CU1541" s="227">
        <f t="shared" si="1491"/>
        <v>492192</v>
      </c>
      <c r="CV1541" s="227">
        <f t="shared" si="1491"/>
        <v>392552.39</v>
      </c>
      <c r="CW1541" s="227">
        <f t="shared" si="1491"/>
        <v>410824.14925843169</v>
      </c>
      <c r="CX1541" s="227">
        <f t="shared" si="1491"/>
        <v>456026.99577084975</v>
      </c>
      <c r="CY1541" s="227">
        <f t="shared" si="1491"/>
        <v>481754.6646551509</v>
      </c>
      <c r="CZ1541" s="226">
        <f t="shared" si="1491"/>
        <v>65125</v>
      </c>
      <c r="DA1541" s="227">
        <f t="shared" si="1491"/>
        <v>91544</v>
      </c>
      <c r="DB1541" s="227">
        <f t="shared" si="1491"/>
        <v>93352</v>
      </c>
      <c r="DC1541" s="227">
        <f t="shared" si="1491"/>
        <v>96625</v>
      </c>
      <c r="DD1541" s="227">
        <f t="shared" si="1491"/>
        <v>85556</v>
      </c>
      <c r="DE1541" s="227">
        <f t="shared" si="1491"/>
        <v>87037</v>
      </c>
      <c r="DF1541" s="227">
        <f t="shared" si="1491"/>
        <v>89449</v>
      </c>
      <c r="DG1541" s="227">
        <f t="shared" si="1491"/>
        <v>96502</v>
      </c>
      <c r="DH1541" s="226">
        <f t="shared" si="1491"/>
        <v>87260</v>
      </c>
      <c r="DI1541" s="227">
        <f t="shared" si="1491"/>
        <v>142271</v>
      </c>
      <c r="DJ1541" s="227">
        <f t="shared" si="1491"/>
        <v>151484</v>
      </c>
      <c r="DK1541" s="227">
        <f t="shared" si="1491"/>
        <v>161499</v>
      </c>
      <c r="DL1541" s="227">
        <f t="shared" si="1491"/>
        <v>141354</v>
      </c>
      <c r="DM1541" s="227">
        <f t="shared" si="1491"/>
        <v>151806</v>
      </c>
      <c r="DN1541" s="227">
        <f t="shared" si="1491"/>
        <v>163732</v>
      </c>
      <c r="DO1541" s="227">
        <f t="shared" si="1491"/>
        <v>170448</v>
      </c>
      <c r="DP1541" s="226">
        <f t="shared" si="1491"/>
        <v>-2</v>
      </c>
      <c r="DQ1541" s="227">
        <f t="shared" si="1491"/>
        <v>-35105.824821676651</v>
      </c>
      <c r="DR1541" s="227">
        <f t="shared" si="1491"/>
        <v>-37857.927764</v>
      </c>
      <c r="DS1541" s="227">
        <f t="shared" si="1491"/>
        <v>-26456.455128000001</v>
      </c>
      <c r="DT1541" s="227">
        <f t="shared" si="1491"/>
        <v>0</v>
      </c>
      <c r="DU1541" s="227">
        <f t="shared" si="1491"/>
        <v>-2658.8492584314763</v>
      </c>
      <c r="DV1541" s="227">
        <f t="shared" si="1491"/>
        <v>11764.194229150657</v>
      </c>
      <c r="DW1541" s="227">
        <f t="shared" si="1491"/>
        <v>28167.355344849188</v>
      </c>
      <c r="DX1541" s="377">
        <f t="shared" ref="DX1541:EE1546" si="1492">IFERROR(W1541/O1541,0)</f>
        <v>0.61369297640871823</v>
      </c>
      <c r="DY1541" s="660">
        <f t="shared" si="1492"/>
        <v>0.61117354507802968</v>
      </c>
      <c r="DZ1541" s="660">
        <f t="shared" si="1492"/>
        <v>0.60876082237242368</v>
      </c>
      <c r="EA1541" s="660">
        <f t="shared" si="1492"/>
        <v>0.60845519996831154</v>
      </c>
      <c r="EB1541" s="378">
        <f t="shared" si="1492"/>
        <v>0.61055372793618046</v>
      </c>
      <c r="EC1541" s="378">
        <f t="shared" si="1492"/>
        <v>0.60875705181488582</v>
      </c>
      <c r="ED1541" s="378">
        <f t="shared" si="1492"/>
        <v>0.60651918716268627</v>
      </c>
      <c r="EE1541" s="378">
        <f t="shared" si="1492"/>
        <v>0.60443942303017706</v>
      </c>
      <c r="EG1541" s="226">
        <f t="shared" ref="EG1541:EM1541" si="1493">EG1524</f>
        <v>1640023</v>
      </c>
      <c r="EH1541" s="226">
        <f t="shared" si="1493"/>
        <v>1033168</v>
      </c>
      <c r="EI1541" s="226">
        <f t="shared" si="1493"/>
        <v>606863</v>
      </c>
      <c r="EJ1541" s="226">
        <f t="shared" si="1493"/>
        <v>157765</v>
      </c>
      <c r="EK1541" s="226">
        <f t="shared" si="1493"/>
        <v>713859</v>
      </c>
      <c r="EL1541" s="226">
        <f t="shared" si="1493"/>
        <v>5160693</v>
      </c>
      <c r="EM1541" s="226">
        <f t="shared" si="1493"/>
        <v>4790673</v>
      </c>
      <c r="EN1541" s="226">
        <f t="shared" ref="EN1541:EN1546" si="1494">IFERROR(EH1541/EG1541,0)</f>
        <v>0.62997165283657608</v>
      </c>
      <c r="EO1541" s="226">
        <f t="shared" ref="EO1541:EO1546" si="1495">IFERROR((EJ1541/EI1541)*100,0)</f>
        <v>25.996806527997258</v>
      </c>
      <c r="EP1541" s="226">
        <f t="shared" ref="EP1541:EP1546" si="1496">IFERROR(EK1541/EG1541,0)</f>
        <v>0.43527377359951658</v>
      </c>
      <c r="EQ1541" s="226">
        <f t="shared" ref="EQ1541:EQ1546" si="1497">IFERROR((EK1541*1000000)/EL1541,0)</f>
        <v>138326.18991286636</v>
      </c>
      <c r="ER1541" s="226">
        <f t="shared" ref="ER1541:ER1546" si="1498">IFERROR((EJ1541*1000000)/EM1541/12,0)</f>
        <v>2744.3082283706972</v>
      </c>
      <c r="ET1541" s="227">
        <f t="shared" ref="ET1541:EZ1541" si="1499">ET1524</f>
        <v>2365940</v>
      </c>
      <c r="EU1541" s="227">
        <f t="shared" si="1499"/>
        <v>1460837</v>
      </c>
      <c r="EV1541" s="227">
        <f t="shared" si="1499"/>
        <v>905124</v>
      </c>
      <c r="EW1541" s="227">
        <f t="shared" si="1499"/>
        <v>271897</v>
      </c>
      <c r="EX1541" s="227">
        <f t="shared" si="1499"/>
        <v>1351067</v>
      </c>
      <c r="EY1541" s="227">
        <f t="shared" si="1499"/>
        <v>8401850</v>
      </c>
      <c r="EZ1541" s="227">
        <f t="shared" si="1499"/>
        <v>7565189</v>
      </c>
      <c r="FA1541" s="227">
        <f t="shared" ref="FA1541:FA1546" si="1500">IFERROR(EU1541/ET1541,0)</f>
        <v>0.61744465201991594</v>
      </c>
      <c r="FB1541" s="227">
        <f t="shared" ref="FB1541:FB1546" si="1501">IFERROR((EW1541/EV1541)*100,0)</f>
        <v>30.03975145946854</v>
      </c>
      <c r="FC1541" s="227">
        <f t="shared" ref="FC1541:FC1546" si="1502">IFERROR(EX1541/ET1541,0)</f>
        <v>0.57104871636643362</v>
      </c>
      <c r="FD1541" s="227">
        <f t="shared" ref="FD1541:FD1546" si="1503">IFERROR((EX1541*1000000)/EY1541,0)</f>
        <v>160805.89394002513</v>
      </c>
      <c r="FE1541" s="227">
        <f t="shared" ref="FE1541:FE1546" si="1504">IFERROR((EW1541*1000000)/EZ1541/12,0)</f>
        <v>2995.0452438575339</v>
      </c>
      <c r="FF1541" s="235">
        <f t="shared" ref="FF1541:FM1541" si="1505">FF1524</f>
        <v>956682</v>
      </c>
      <c r="FG1541" s="661">
        <f t="shared" ref="FG1541:FG1546" si="1506">IFERROR((FH1541/FF1541)*100,0)</f>
        <v>31.077724886639444</v>
      </c>
      <c r="FH1541" s="662">
        <f t="shared" si="1505"/>
        <v>297315</v>
      </c>
      <c r="FI1541" s="662">
        <f t="shared" si="1505"/>
        <v>956682</v>
      </c>
      <c r="FJ1541" s="662">
        <f t="shared" si="1505"/>
        <v>7814</v>
      </c>
      <c r="FK1541" s="662">
        <f t="shared" si="1505"/>
        <v>651553</v>
      </c>
      <c r="FL1541" s="662">
        <f t="shared" si="1505"/>
        <v>142205</v>
      </c>
      <c r="FM1541" s="662">
        <f t="shared" si="1505"/>
        <v>509348</v>
      </c>
    </row>
    <row r="1542" spans="1:169">
      <c r="F1542" s="287" t="s">
        <v>3179</v>
      </c>
      <c r="G1542" s="392" t="s">
        <v>3180</v>
      </c>
      <c r="O1542" s="658">
        <f>SUM(O1525:O1533)</f>
        <v>89133</v>
      </c>
      <c r="P1542" s="658">
        <f t="shared" ref="P1542:CA1542" si="1507">SUM(P1525:P1533)</f>
        <v>115582</v>
      </c>
      <c r="Q1542" s="658">
        <f t="shared" si="1507"/>
        <v>120308</v>
      </c>
      <c r="R1542" s="658">
        <f t="shared" si="1507"/>
        <v>127115</v>
      </c>
      <c r="S1542" s="659">
        <f t="shared" si="1507"/>
        <v>119457</v>
      </c>
      <c r="T1542" s="659">
        <f t="shared" si="1507"/>
        <v>122320</v>
      </c>
      <c r="U1542" s="659">
        <f t="shared" si="1507"/>
        <v>129536</v>
      </c>
      <c r="V1542" s="659">
        <f t="shared" si="1507"/>
        <v>136948</v>
      </c>
      <c r="W1542" s="658">
        <f t="shared" si="1507"/>
        <v>27558</v>
      </c>
      <c r="X1542" s="658">
        <f t="shared" si="1507"/>
        <v>39265</v>
      </c>
      <c r="Y1542" s="658">
        <f t="shared" si="1507"/>
        <v>41255</v>
      </c>
      <c r="Z1542" s="658">
        <f t="shared" si="1507"/>
        <v>43558</v>
      </c>
      <c r="AA1542" s="659">
        <f t="shared" si="1507"/>
        <v>40824</v>
      </c>
      <c r="AB1542" s="659">
        <f t="shared" si="1507"/>
        <v>40861</v>
      </c>
      <c r="AC1542" s="659">
        <f t="shared" si="1507"/>
        <v>43369</v>
      </c>
      <c r="AD1542" s="659">
        <f t="shared" si="1507"/>
        <v>45808</v>
      </c>
      <c r="AE1542" s="658">
        <f t="shared" si="1507"/>
        <v>4614</v>
      </c>
      <c r="AF1542" s="658">
        <f t="shared" si="1507"/>
        <v>5193</v>
      </c>
      <c r="AG1542" s="658">
        <f t="shared" si="1507"/>
        <v>5028</v>
      </c>
      <c r="AH1542" s="658">
        <f t="shared" si="1507"/>
        <v>5034</v>
      </c>
      <c r="AI1542" s="659">
        <f t="shared" si="1507"/>
        <v>5197</v>
      </c>
      <c r="AJ1542" s="659">
        <f t="shared" si="1507"/>
        <v>5027</v>
      </c>
      <c r="AK1542" s="659">
        <f t="shared" si="1507"/>
        <v>5029</v>
      </c>
      <c r="AL1542" s="659">
        <f t="shared" si="1507"/>
        <v>5369</v>
      </c>
      <c r="AM1542" s="219">
        <f t="shared" si="1507"/>
        <v>61578</v>
      </c>
      <c r="AN1542" s="227">
        <f t="shared" si="1507"/>
        <v>76319</v>
      </c>
      <c r="AO1542" s="227">
        <f t="shared" si="1507"/>
        <v>79052</v>
      </c>
      <c r="AP1542" s="227">
        <f t="shared" si="1507"/>
        <v>83557</v>
      </c>
      <c r="AQ1542" s="227">
        <f t="shared" si="1507"/>
        <v>78633</v>
      </c>
      <c r="AR1542" s="227">
        <f t="shared" si="1507"/>
        <v>81456</v>
      </c>
      <c r="AS1542" s="227">
        <f t="shared" si="1507"/>
        <v>86167</v>
      </c>
      <c r="AT1542" s="227">
        <f t="shared" si="1507"/>
        <v>91138</v>
      </c>
      <c r="AU1542" s="219">
        <f t="shared" si="1507"/>
        <v>16704</v>
      </c>
      <c r="AV1542" s="227">
        <f t="shared" si="1507"/>
        <v>24668</v>
      </c>
      <c r="AW1542" s="227">
        <f t="shared" si="1507"/>
        <v>25626</v>
      </c>
      <c r="AX1542" s="227">
        <f t="shared" si="1507"/>
        <v>27490</v>
      </c>
      <c r="AY1542" s="227">
        <f t="shared" si="1507"/>
        <v>25827</v>
      </c>
      <c r="AZ1542" s="227">
        <f t="shared" si="1507"/>
        <v>26828</v>
      </c>
      <c r="BA1542" s="227">
        <f t="shared" si="1507"/>
        <v>28819</v>
      </c>
      <c r="BB1542" s="227">
        <f t="shared" si="1507"/>
        <v>30695</v>
      </c>
      <c r="BC1542" s="226">
        <f t="shared" si="1507"/>
        <v>44274</v>
      </c>
      <c r="BD1542" s="227">
        <f t="shared" si="1507"/>
        <v>50647.175523896651</v>
      </c>
      <c r="BE1542" s="227">
        <f t="shared" si="1507"/>
        <v>52720.467521999999</v>
      </c>
      <c r="BF1542" s="227">
        <f t="shared" si="1507"/>
        <v>55392.435563999999</v>
      </c>
      <c r="BG1542" s="227">
        <f t="shared" si="1507"/>
        <v>52612</v>
      </c>
      <c r="BH1542" s="227">
        <f t="shared" si="1507"/>
        <v>54781</v>
      </c>
      <c r="BI1542" s="227">
        <f t="shared" si="1507"/>
        <v>57503</v>
      </c>
      <c r="BJ1542" s="227">
        <f t="shared" si="1507"/>
        <v>60890</v>
      </c>
      <c r="BK1542" s="226">
        <f t="shared" si="1507"/>
        <v>600</v>
      </c>
      <c r="BL1542" s="227">
        <f t="shared" si="1507"/>
        <v>1003.8244761033516</v>
      </c>
      <c r="BM1542" s="227">
        <f t="shared" si="1507"/>
        <v>705.53247799999997</v>
      </c>
      <c r="BN1542" s="227">
        <f t="shared" si="1507"/>
        <v>674.56443600000034</v>
      </c>
      <c r="BO1542" s="227">
        <f t="shared" si="1507"/>
        <v>194</v>
      </c>
      <c r="BP1542" s="227">
        <f t="shared" si="1507"/>
        <v>-153</v>
      </c>
      <c r="BQ1542" s="227">
        <f t="shared" si="1507"/>
        <v>-155</v>
      </c>
      <c r="BR1542" s="227">
        <f t="shared" si="1507"/>
        <v>-447</v>
      </c>
      <c r="BS1542" s="226">
        <f t="shared" si="1507"/>
        <v>1897</v>
      </c>
      <c r="BT1542" s="227">
        <f t="shared" si="1507"/>
        <v>3007</v>
      </c>
      <c r="BU1542" s="227">
        <f t="shared" si="1507"/>
        <v>3068</v>
      </c>
      <c r="BV1542" s="227">
        <f t="shared" si="1507"/>
        <v>3194</v>
      </c>
      <c r="BW1542" s="227">
        <f t="shared" si="1507"/>
        <v>2361</v>
      </c>
      <c r="BX1542" s="227">
        <f t="shared" si="1507"/>
        <v>2209</v>
      </c>
      <c r="BY1542" s="227">
        <f t="shared" si="1507"/>
        <v>2364</v>
      </c>
      <c r="BZ1542" s="227">
        <f t="shared" si="1507"/>
        <v>1751</v>
      </c>
      <c r="CA1542" s="226">
        <f t="shared" si="1507"/>
        <v>1297</v>
      </c>
      <c r="CB1542" s="227">
        <f t="shared" ref="CB1542:CH1542" si="1508">SUM(CB1525:CB1533)</f>
        <v>2003.1755238966484</v>
      </c>
      <c r="CC1542" s="227">
        <f t="shared" si="1508"/>
        <v>2362.4675219999999</v>
      </c>
      <c r="CD1542" s="227">
        <f t="shared" si="1508"/>
        <v>2519.4355639999994</v>
      </c>
      <c r="CE1542" s="227">
        <f t="shared" si="1508"/>
        <v>2167</v>
      </c>
      <c r="CF1542" s="227">
        <f t="shared" si="1508"/>
        <v>2362</v>
      </c>
      <c r="CG1542" s="227">
        <f t="shared" si="1508"/>
        <v>2519</v>
      </c>
      <c r="CH1542" s="227">
        <f t="shared" si="1508"/>
        <v>2198</v>
      </c>
      <c r="CJ1542" s="219">
        <f t="shared" ref="CJ1542:DW1542" si="1509">SUM(CJ1525:CJ1533)</f>
        <v>44276</v>
      </c>
      <c r="CK1542" s="227">
        <f t="shared" si="1509"/>
        <v>55160</v>
      </c>
      <c r="CL1542" s="227">
        <f t="shared" si="1509"/>
        <v>57217</v>
      </c>
      <c r="CM1542" s="227">
        <f t="shared" si="1509"/>
        <v>60564</v>
      </c>
      <c r="CN1542" s="227">
        <f t="shared" si="1509"/>
        <v>52612</v>
      </c>
      <c r="CO1542" s="227">
        <f t="shared" si="1509"/>
        <v>54787.891821541358</v>
      </c>
      <c r="CP1542" s="227">
        <f t="shared" si="1509"/>
        <v>58584.568389219123</v>
      </c>
      <c r="CQ1542" s="227">
        <f t="shared" si="1509"/>
        <v>62561.169357120394</v>
      </c>
      <c r="CR1542" s="226">
        <f t="shared" si="1509"/>
        <v>41579</v>
      </c>
      <c r="CS1542" s="227">
        <f t="shared" si="1509"/>
        <v>51322</v>
      </c>
      <c r="CT1542" s="227">
        <f t="shared" si="1509"/>
        <v>53035</v>
      </c>
      <c r="CU1542" s="227">
        <f t="shared" si="1509"/>
        <v>56027</v>
      </c>
      <c r="CV1542" s="227">
        <f t="shared" si="1509"/>
        <v>48611</v>
      </c>
      <c r="CW1542" s="227">
        <f t="shared" si="1509"/>
        <v>50155.891821541358</v>
      </c>
      <c r="CX1542" s="227">
        <f t="shared" si="1509"/>
        <v>53389.568389219123</v>
      </c>
      <c r="CY1542" s="227">
        <f t="shared" si="1509"/>
        <v>57025.169357120387</v>
      </c>
      <c r="CZ1542" s="226">
        <f t="shared" si="1509"/>
        <v>148</v>
      </c>
      <c r="DA1542" s="227">
        <f t="shared" si="1509"/>
        <v>162</v>
      </c>
      <c r="DB1542" s="227">
        <f t="shared" si="1509"/>
        <v>173</v>
      </c>
      <c r="DC1542" s="227">
        <f t="shared" si="1509"/>
        <v>176</v>
      </c>
      <c r="DD1542" s="227">
        <f t="shared" si="1509"/>
        <v>179</v>
      </c>
      <c r="DE1542" s="227">
        <f t="shared" si="1509"/>
        <v>191</v>
      </c>
      <c r="DF1542" s="227">
        <f t="shared" si="1509"/>
        <v>173</v>
      </c>
      <c r="DG1542" s="227">
        <f t="shared" si="1509"/>
        <v>171</v>
      </c>
      <c r="DH1542" s="226">
        <f t="shared" si="1509"/>
        <v>2549</v>
      </c>
      <c r="DI1542" s="227">
        <f t="shared" si="1509"/>
        <v>3676</v>
      </c>
      <c r="DJ1542" s="227">
        <f t="shared" si="1509"/>
        <v>4009</v>
      </c>
      <c r="DK1542" s="227">
        <f t="shared" si="1509"/>
        <v>4361</v>
      </c>
      <c r="DL1542" s="227">
        <f t="shared" si="1509"/>
        <v>3822</v>
      </c>
      <c r="DM1542" s="227">
        <f t="shared" si="1509"/>
        <v>4441</v>
      </c>
      <c r="DN1542" s="227">
        <f t="shared" si="1509"/>
        <v>5022</v>
      </c>
      <c r="DO1542" s="227">
        <f t="shared" si="1509"/>
        <v>5365</v>
      </c>
      <c r="DP1542" s="226">
        <f t="shared" si="1509"/>
        <v>-2</v>
      </c>
      <c r="DQ1542" s="227">
        <f t="shared" si="1509"/>
        <v>-4512.8244761033511</v>
      </c>
      <c r="DR1542" s="227">
        <f t="shared" si="1509"/>
        <v>-4496.5324780000001</v>
      </c>
      <c r="DS1542" s="227">
        <f t="shared" si="1509"/>
        <v>-5171.5644360000006</v>
      </c>
      <c r="DT1542" s="227">
        <f t="shared" si="1509"/>
        <v>0</v>
      </c>
      <c r="DU1542" s="227">
        <f t="shared" si="1509"/>
        <v>-6.8918215413501471</v>
      </c>
      <c r="DV1542" s="227">
        <f t="shared" si="1509"/>
        <v>-1081.5683892191362</v>
      </c>
      <c r="DW1542" s="227">
        <f t="shared" si="1509"/>
        <v>-1671.1693571204005</v>
      </c>
      <c r="DX1542" s="377">
        <f t="shared" si="1492"/>
        <v>0.30917841876745988</v>
      </c>
      <c r="DY1542" s="660">
        <f t="shared" si="1492"/>
        <v>0.33971552663909604</v>
      </c>
      <c r="DZ1542" s="660">
        <f t="shared" si="1492"/>
        <v>0.34291152708049338</v>
      </c>
      <c r="EA1542" s="660">
        <f t="shared" si="1492"/>
        <v>0.3426660897612398</v>
      </c>
      <c r="EB1542" s="378">
        <f t="shared" si="1492"/>
        <v>0.3417464024711821</v>
      </c>
      <c r="EC1542" s="378">
        <f t="shared" si="1492"/>
        <v>0.33405003270111183</v>
      </c>
      <c r="ED1542" s="378">
        <f t="shared" si="1492"/>
        <v>0.33480268033596838</v>
      </c>
      <c r="EE1542" s="378">
        <f t="shared" si="1492"/>
        <v>0.33449192394193417</v>
      </c>
      <c r="EG1542" s="226">
        <f t="shared" ref="EG1542:EM1542" si="1510">SUM(EG1525:EG1533)</f>
        <v>148419</v>
      </c>
      <c r="EH1542" s="226">
        <f t="shared" si="1510"/>
        <v>43360</v>
      </c>
      <c r="EI1542" s="226">
        <f t="shared" si="1510"/>
        <v>105063</v>
      </c>
      <c r="EJ1542" s="226">
        <f t="shared" si="1510"/>
        <v>21672</v>
      </c>
      <c r="EK1542" s="226">
        <f t="shared" si="1510"/>
        <v>132857</v>
      </c>
      <c r="EL1542" s="226">
        <f t="shared" si="1510"/>
        <v>246000</v>
      </c>
      <c r="EM1542" s="226">
        <f t="shared" si="1510"/>
        <v>245780</v>
      </c>
      <c r="EN1542" s="226">
        <f t="shared" si="1494"/>
        <v>0.29214588428705218</v>
      </c>
      <c r="EO1542" s="226">
        <f t="shared" si="1495"/>
        <v>20.627623425944432</v>
      </c>
      <c r="EP1542" s="226">
        <f t="shared" si="1496"/>
        <v>0.89514819531192102</v>
      </c>
      <c r="EQ1542" s="226">
        <f t="shared" si="1497"/>
        <v>540069.10569105693</v>
      </c>
      <c r="ER1542" s="226">
        <f t="shared" si="1498"/>
        <v>7348.0348278948659</v>
      </c>
      <c r="ET1542" s="227">
        <f t="shared" ref="ET1542:EZ1542" si="1511">SUM(ET1525:ET1533)</f>
        <v>122406</v>
      </c>
      <c r="EU1542" s="227">
        <f t="shared" si="1511"/>
        <v>44835</v>
      </c>
      <c r="EV1542" s="227">
        <f t="shared" si="1511"/>
        <v>77570</v>
      </c>
      <c r="EW1542" s="227">
        <f t="shared" si="1511"/>
        <v>20460</v>
      </c>
      <c r="EX1542" s="227">
        <f t="shared" si="1511"/>
        <v>245586</v>
      </c>
      <c r="EY1542" s="227">
        <f t="shared" si="1511"/>
        <v>319633</v>
      </c>
      <c r="EZ1542" s="227">
        <f t="shared" si="1511"/>
        <v>317760</v>
      </c>
      <c r="FA1542" s="227">
        <f t="shared" si="1500"/>
        <v>0.36628106465369342</v>
      </c>
      <c r="FB1542" s="227">
        <f t="shared" si="1501"/>
        <v>26.376176356838982</v>
      </c>
      <c r="FC1542" s="227">
        <f t="shared" si="1502"/>
        <v>2.0063232194500271</v>
      </c>
      <c r="FD1542" s="227">
        <f t="shared" si="1503"/>
        <v>768337.43699805718</v>
      </c>
      <c r="FE1542" s="227">
        <f t="shared" si="1504"/>
        <v>5365.684793554884</v>
      </c>
      <c r="FF1542" s="235">
        <f t="shared" ref="FF1542:FM1542" si="1512">SUM(FF1525:FF1533)</f>
        <v>76651</v>
      </c>
      <c r="FG1542" s="661">
        <f t="shared" si="1506"/>
        <v>32.041330184863867</v>
      </c>
      <c r="FH1542" s="662">
        <f t="shared" si="1512"/>
        <v>24560</v>
      </c>
      <c r="FI1542" s="662">
        <f t="shared" si="1512"/>
        <v>76651</v>
      </c>
      <c r="FJ1542" s="662">
        <f t="shared" si="1512"/>
        <v>660</v>
      </c>
      <c r="FK1542" s="662">
        <f t="shared" si="1512"/>
        <v>51431</v>
      </c>
      <c r="FL1542" s="662">
        <f t="shared" si="1512"/>
        <v>3674</v>
      </c>
      <c r="FM1542" s="662">
        <f t="shared" si="1512"/>
        <v>47757</v>
      </c>
    </row>
    <row r="1543" spans="1:169">
      <c r="F1543" s="287" t="s">
        <v>3140</v>
      </c>
      <c r="G1543" s="392" t="s">
        <v>3176</v>
      </c>
      <c r="O1543" s="658">
        <f>O1534</f>
        <v>0</v>
      </c>
      <c r="P1543" s="658">
        <f t="shared" ref="P1543:CA1545" si="1513">P1534</f>
        <v>0</v>
      </c>
      <c r="Q1543" s="658">
        <f t="shared" si="1513"/>
        <v>0</v>
      </c>
      <c r="R1543" s="658">
        <f t="shared" si="1513"/>
        <v>0</v>
      </c>
      <c r="S1543" s="659">
        <f t="shared" si="1513"/>
        <v>0</v>
      </c>
      <c r="T1543" s="659">
        <f t="shared" si="1513"/>
        <v>0</v>
      </c>
      <c r="U1543" s="659">
        <f t="shared" si="1513"/>
        <v>0</v>
      </c>
      <c r="V1543" s="659">
        <f t="shared" si="1513"/>
        <v>0</v>
      </c>
      <c r="W1543" s="658">
        <f t="shared" si="1513"/>
        <v>0</v>
      </c>
      <c r="X1543" s="658">
        <f t="shared" si="1513"/>
        <v>0</v>
      </c>
      <c r="Y1543" s="658">
        <f t="shared" si="1513"/>
        <v>0</v>
      </c>
      <c r="Z1543" s="658">
        <f t="shared" si="1513"/>
        <v>0</v>
      </c>
      <c r="AA1543" s="659">
        <f t="shared" si="1513"/>
        <v>0</v>
      </c>
      <c r="AB1543" s="659">
        <f t="shared" si="1513"/>
        <v>0</v>
      </c>
      <c r="AC1543" s="659">
        <f t="shared" si="1513"/>
        <v>0</v>
      </c>
      <c r="AD1543" s="659">
        <f t="shared" si="1513"/>
        <v>0</v>
      </c>
      <c r="AE1543" s="658">
        <f t="shared" si="1513"/>
        <v>0</v>
      </c>
      <c r="AF1543" s="658">
        <f t="shared" si="1513"/>
        <v>0</v>
      </c>
      <c r="AG1543" s="658">
        <f t="shared" si="1513"/>
        <v>0</v>
      </c>
      <c r="AH1543" s="658">
        <f t="shared" si="1513"/>
        <v>0</v>
      </c>
      <c r="AI1543" s="659">
        <f t="shared" si="1513"/>
        <v>0</v>
      </c>
      <c r="AJ1543" s="659">
        <f t="shared" si="1513"/>
        <v>0</v>
      </c>
      <c r="AK1543" s="659">
        <f t="shared" si="1513"/>
        <v>0</v>
      </c>
      <c r="AL1543" s="659">
        <f t="shared" si="1513"/>
        <v>0</v>
      </c>
      <c r="AM1543" s="219">
        <f t="shared" si="1513"/>
        <v>72029</v>
      </c>
      <c r="AN1543" s="227">
        <f t="shared" si="1513"/>
        <v>112346</v>
      </c>
      <c r="AO1543" s="227">
        <f t="shared" si="1513"/>
        <v>120416</v>
      </c>
      <c r="AP1543" s="227">
        <f t="shared" si="1513"/>
        <v>129602</v>
      </c>
      <c r="AQ1543" s="227">
        <f t="shared" si="1513"/>
        <v>114482</v>
      </c>
      <c r="AR1543" s="227">
        <f t="shared" si="1513"/>
        <v>122749</v>
      </c>
      <c r="AS1543" s="227">
        <f t="shared" si="1513"/>
        <v>131939</v>
      </c>
      <c r="AT1543" s="227">
        <f t="shared" si="1513"/>
        <v>135157</v>
      </c>
      <c r="AU1543" s="219">
        <f t="shared" si="1513"/>
        <v>60060</v>
      </c>
      <c r="AV1543" s="227">
        <f t="shared" si="1513"/>
        <v>88236</v>
      </c>
      <c r="AW1543" s="227">
        <f t="shared" si="1513"/>
        <v>93212</v>
      </c>
      <c r="AX1543" s="227">
        <f t="shared" si="1513"/>
        <v>98394</v>
      </c>
      <c r="AY1543" s="227">
        <f t="shared" si="1513"/>
        <v>89093</v>
      </c>
      <c r="AZ1543" s="227">
        <f t="shared" si="1513"/>
        <v>95289</v>
      </c>
      <c r="BA1543" s="227">
        <f t="shared" si="1513"/>
        <v>100325</v>
      </c>
      <c r="BB1543" s="227">
        <f t="shared" si="1513"/>
        <v>103971</v>
      </c>
      <c r="BC1543" s="226">
        <f t="shared" si="1513"/>
        <v>4298</v>
      </c>
      <c r="BD1543" s="227">
        <f t="shared" si="1513"/>
        <v>9411</v>
      </c>
      <c r="BE1543" s="227">
        <f t="shared" si="1513"/>
        <v>10676</v>
      </c>
      <c r="BF1543" s="227">
        <f t="shared" si="1513"/>
        <v>11928</v>
      </c>
      <c r="BG1543" s="227">
        <f t="shared" si="1513"/>
        <v>10690</v>
      </c>
      <c r="BH1543" s="227">
        <f t="shared" si="1513"/>
        <v>10932</v>
      </c>
      <c r="BI1543" s="227">
        <f t="shared" si="1513"/>
        <v>12334</v>
      </c>
      <c r="BJ1543" s="227">
        <f t="shared" si="1513"/>
        <v>13701</v>
      </c>
      <c r="BK1543" s="226">
        <f t="shared" si="1513"/>
        <v>7671</v>
      </c>
      <c r="BL1543" s="227">
        <f t="shared" si="1513"/>
        <v>14699</v>
      </c>
      <c r="BM1543" s="227">
        <f t="shared" si="1513"/>
        <v>16528</v>
      </c>
      <c r="BN1543" s="227">
        <f t="shared" si="1513"/>
        <v>19280</v>
      </c>
      <c r="BO1543" s="227">
        <f t="shared" si="1513"/>
        <v>14699</v>
      </c>
      <c r="BP1543" s="227">
        <f t="shared" si="1513"/>
        <v>16528</v>
      </c>
      <c r="BQ1543" s="227">
        <f t="shared" si="1513"/>
        <v>19280</v>
      </c>
      <c r="BR1543" s="227">
        <f t="shared" si="1513"/>
        <v>17485</v>
      </c>
      <c r="BS1543" s="226">
        <f t="shared" si="1513"/>
        <v>7671</v>
      </c>
      <c r="BT1543" s="227">
        <f t="shared" si="1513"/>
        <v>14699</v>
      </c>
      <c r="BU1543" s="227">
        <f t="shared" si="1513"/>
        <v>16528</v>
      </c>
      <c r="BV1543" s="227">
        <f t="shared" si="1513"/>
        <v>19280</v>
      </c>
      <c r="BW1543" s="227">
        <f t="shared" si="1513"/>
        <v>14699</v>
      </c>
      <c r="BX1543" s="227">
        <f t="shared" si="1513"/>
        <v>16528</v>
      </c>
      <c r="BY1543" s="227">
        <f t="shared" si="1513"/>
        <v>19280</v>
      </c>
      <c r="BZ1543" s="227">
        <f t="shared" si="1513"/>
        <v>17485</v>
      </c>
      <c r="CA1543" s="226">
        <f t="shared" si="1513"/>
        <v>0</v>
      </c>
      <c r="CB1543" s="227">
        <f t="shared" ref="CB1543:CH1545" si="1514">CB1534</f>
        <v>0</v>
      </c>
      <c r="CC1543" s="227">
        <f t="shared" si="1514"/>
        <v>0</v>
      </c>
      <c r="CD1543" s="227">
        <f t="shared" si="1514"/>
        <v>0</v>
      </c>
      <c r="CE1543" s="227">
        <f t="shared" si="1514"/>
        <v>0</v>
      </c>
      <c r="CF1543" s="227">
        <f t="shared" si="1514"/>
        <v>0</v>
      </c>
      <c r="CG1543" s="227">
        <f t="shared" si="1514"/>
        <v>0</v>
      </c>
      <c r="CH1543" s="227">
        <f t="shared" si="1514"/>
        <v>0</v>
      </c>
      <c r="CJ1543" s="219">
        <f t="shared" ref="CJ1543:DW1545" si="1515">CJ1534</f>
        <v>4299</v>
      </c>
      <c r="CK1543" s="227">
        <f t="shared" si="1515"/>
        <v>9411</v>
      </c>
      <c r="CL1543" s="227">
        <f t="shared" si="1515"/>
        <v>10703</v>
      </c>
      <c r="CM1543" s="227">
        <f t="shared" si="1515"/>
        <v>11929</v>
      </c>
      <c r="CN1543" s="227">
        <f t="shared" si="1515"/>
        <v>10690</v>
      </c>
      <c r="CO1543" s="227">
        <f t="shared" si="1515"/>
        <v>10933</v>
      </c>
      <c r="CP1543" s="227">
        <f t="shared" si="1515"/>
        <v>12334</v>
      </c>
      <c r="CQ1543" s="227">
        <f t="shared" si="1515"/>
        <v>13701</v>
      </c>
      <c r="CR1543" s="226">
        <f t="shared" si="1515"/>
        <v>0</v>
      </c>
      <c r="CS1543" s="227">
        <f t="shared" si="1515"/>
        <v>0</v>
      </c>
      <c r="CT1543" s="227">
        <f t="shared" si="1515"/>
        <v>0</v>
      </c>
      <c r="CU1543" s="227">
        <f t="shared" si="1515"/>
        <v>0</v>
      </c>
      <c r="CV1543" s="227">
        <f t="shared" si="1515"/>
        <v>0</v>
      </c>
      <c r="CW1543" s="227">
        <f t="shared" si="1515"/>
        <v>0</v>
      </c>
      <c r="CX1543" s="227">
        <f t="shared" si="1515"/>
        <v>0</v>
      </c>
      <c r="CY1543" s="227">
        <f t="shared" si="1515"/>
        <v>0</v>
      </c>
      <c r="CZ1543" s="226">
        <f t="shared" si="1515"/>
        <v>0</v>
      </c>
      <c r="DA1543" s="227">
        <f t="shared" si="1515"/>
        <v>0</v>
      </c>
      <c r="DB1543" s="227">
        <f t="shared" si="1515"/>
        <v>0</v>
      </c>
      <c r="DC1543" s="227">
        <f t="shared" si="1515"/>
        <v>0</v>
      </c>
      <c r="DD1543" s="227">
        <f t="shared" si="1515"/>
        <v>0</v>
      </c>
      <c r="DE1543" s="227">
        <f t="shared" si="1515"/>
        <v>0</v>
      </c>
      <c r="DF1543" s="227">
        <f t="shared" si="1515"/>
        <v>0</v>
      </c>
      <c r="DG1543" s="227">
        <f t="shared" si="1515"/>
        <v>0</v>
      </c>
      <c r="DH1543" s="226">
        <f t="shared" si="1515"/>
        <v>4299</v>
      </c>
      <c r="DI1543" s="227">
        <f t="shared" si="1515"/>
        <v>9411</v>
      </c>
      <c r="DJ1543" s="227">
        <f t="shared" si="1515"/>
        <v>10703</v>
      </c>
      <c r="DK1543" s="227">
        <f t="shared" si="1515"/>
        <v>11929</v>
      </c>
      <c r="DL1543" s="227">
        <f t="shared" si="1515"/>
        <v>10690</v>
      </c>
      <c r="DM1543" s="227">
        <f t="shared" si="1515"/>
        <v>10933</v>
      </c>
      <c r="DN1543" s="227">
        <f t="shared" si="1515"/>
        <v>12334</v>
      </c>
      <c r="DO1543" s="227">
        <f t="shared" si="1515"/>
        <v>13701</v>
      </c>
      <c r="DP1543" s="226">
        <f t="shared" si="1515"/>
        <v>-1</v>
      </c>
      <c r="DQ1543" s="227">
        <f t="shared" si="1515"/>
        <v>0</v>
      </c>
      <c r="DR1543" s="227">
        <f t="shared" si="1515"/>
        <v>-27</v>
      </c>
      <c r="DS1543" s="227">
        <f t="shared" si="1515"/>
        <v>-1</v>
      </c>
      <c r="DT1543" s="227">
        <f t="shared" si="1515"/>
        <v>0</v>
      </c>
      <c r="DU1543" s="227">
        <f t="shared" si="1515"/>
        <v>-1</v>
      </c>
      <c r="DV1543" s="227">
        <f t="shared" si="1515"/>
        <v>0</v>
      </c>
      <c r="DW1543" s="227">
        <f t="shared" si="1515"/>
        <v>0</v>
      </c>
      <c r="DX1543" s="377">
        <f t="shared" si="1492"/>
        <v>0</v>
      </c>
      <c r="DY1543" s="660">
        <f t="shared" si="1492"/>
        <v>0</v>
      </c>
      <c r="DZ1543" s="660">
        <f t="shared" si="1492"/>
        <v>0</v>
      </c>
      <c r="EA1543" s="660">
        <f t="shared" si="1492"/>
        <v>0</v>
      </c>
      <c r="EB1543" s="378">
        <f t="shared" si="1492"/>
        <v>0</v>
      </c>
      <c r="EC1543" s="378">
        <f t="shared" si="1492"/>
        <v>0</v>
      </c>
      <c r="ED1543" s="378">
        <f t="shared" si="1492"/>
        <v>0</v>
      </c>
      <c r="EE1543" s="378">
        <f t="shared" si="1492"/>
        <v>0</v>
      </c>
      <c r="EG1543" s="226">
        <f t="shared" ref="EG1543:EM1545" si="1516">EG1534</f>
        <v>0</v>
      </c>
      <c r="EH1543" s="226">
        <f t="shared" si="1516"/>
        <v>0</v>
      </c>
      <c r="EI1543" s="226">
        <f t="shared" si="1516"/>
        <v>0</v>
      </c>
      <c r="EJ1543" s="226">
        <f t="shared" si="1516"/>
        <v>0</v>
      </c>
      <c r="EK1543" s="226">
        <f t="shared" si="1516"/>
        <v>0</v>
      </c>
      <c r="EL1543" s="226">
        <f t="shared" si="1516"/>
        <v>0</v>
      </c>
      <c r="EM1543" s="226">
        <f t="shared" si="1516"/>
        <v>0</v>
      </c>
      <c r="EN1543" s="226">
        <f t="shared" si="1494"/>
        <v>0</v>
      </c>
      <c r="EO1543" s="226">
        <f t="shared" si="1495"/>
        <v>0</v>
      </c>
      <c r="EP1543" s="226">
        <f t="shared" si="1496"/>
        <v>0</v>
      </c>
      <c r="EQ1543" s="226">
        <f t="shared" si="1497"/>
        <v>0</v>
      </c>
      <c r="ER1543" s="226">
        <f t="shared" si="1498"/>
        <v>0</v>
      </c>
      <c r="ET1543" s="227">
        <f t="shared" ref="ET1543:EZ1545" si="1517">ET1534</f>
        <v>0</v>
      </c>
      <c r="EU1543" s="227">
        <f t="shared" si="1517"/>
        <v>0</v>
      </c>
      <c r="EV1543" s="227">
        <f t="shared" si="1517"/>
        <v>0</v>
      </c>
      <c r="EW1543" s="227">
        <f t="shared" si="1517"/>
        <v>0</v>
      </c>
      <c r="EX1543" s="227">
        <f t="shared" si="1517"/>
        <v>0</v>
      </c>
      <c r="EY1543" s="227">
        <f t="shared" si="1517"/>
        <v>0</v>
      </c>
      <c r="EZ1543" s="227">
        <f t="shared" si="1517"/>
        <v>0</v>
      </c>
      <c r="FA1543" s="227">
        <f t="shared" si="1500"/>
        <v>0</v>
      </c>
      <c r="FB1543" s="227">
        <f t="shared" si="1501"/>
        <v>0</v>
      </c>
      <c r="FC1543" s="227">
        <f t="shared" si="1502"/>
        <v>0</v>
      </c>
      <c r="FD1543" s="227">
        <f t="shared" si="1503"/>
        <v>0</v>
      </c>
      <c r="FE1543" s="227">
        <f t="shared" si="1504"/>
        <v>0</v>
      </c>
      <c r="FF1543" s="235">
        <f t="shared" ref="FF1543:FM1545" si="1518">FF1534</f>
        <v>114182</v>
      </c>
      <c r="FG1543" s="661">
        <f t="shared" si="1506"/>
        <v>78.472088420241377</v>
      </c>
      <c r="FH1543" s="662">
        <f t="shared" si="1518"/>
        <v>89601</v>
      </c>
      <c r="FI1543" s="662">
        <f t="shared" si="1518"/>
        <v>99483</v>
      </c>
      <c r="FJ1543" s="662">
        <f t="shared" si="1518"/>
        <v>0</v>
      </c>
      <c r="FK1543" s="662">
        <f t="shared" si="1518"/>
        <v>9882</v>
      </c>
      <c r="FL1543" s="662">
        <f t="shared" si="1518"/>
        <v>9882</v>
      </c>
      <c r="FM1543" s="662">
        <f t="shared" si="1518"/>
        <v>0</v>
      </c>
    </row>
    <row r="1544" spans="1:169">
      <c r="F1544" s="287" t="s">
        <v>3138</v>
      </c>
      <c r="G1544" s="392" t="s">
        <v>3181</v>
      </c>
      <c r="O1544" s="658">
        <f t="shared" ref="O1544:AD1545" si="1519">O1535</f>
        <v>21230</v>
      </c>
      <c r="P1544" s="658">
        <f t="shared" si="1519"/>
        <v>26116</v>
      </c>
      <c r="Q1544" s="658">
        <f t="shared" si="1519"/>
        <v>27484</v>
      </c>
      <c r="R1544" s="658">
        <f t="shared" si="1519"/>
        <v>29088</v>
      </c>
      <c r="S1544" s="659">
        <f t="shared" si="1519"/>
        <v>32847</v>
      </c>
      <c r="T1544" s="659">
        <f t="shared" si="1519"/>
        <v>34585</v>
      </c>
      <c r="U1544" s="659">
        <f t="shared" si="1519"/>
        <v>36590</v>
      </c>
      <c r="V1544" s="659">
        <f t="shared" si="1519"/>
        <v>38646</v>
      </c>
      <c r="W1544" s="658">
        <f t="shared" si="1519"/>
        <v>4263</v>
      </c>
      <c r="X1544" s="658">
        <f t="shared" si="1519"/>
        <v>5463</v>
      </c>
      <c r="Y1544" s="658">
        <f t="shared" si="1519"/>
        <v>5691</v>
      </c>
      <c r="Z1544" s="658">
        <f t="shared" si="1519"/>
        <v>6026</v>
      </c>
      <c r="AA1544" s="659">
        <f t="shared" si="1519"/>
        <v>5411</v>
      </c>
      <c r="AB1544" s="659">
        <f t="shared" si="1519"/>
        <v>5636</v>
      </c>
      <c r="AC1544" s="659">
        <f t="shared" si="1519"/>
        <v>5972</v>
      </c>
      <c r="AD1544" s="659">
        <f t="shared" si="1519"/>
        <v>6314</v>
      </c>
      <c r="AE1544" s="658">
        <f t="shared" si="1513"/>
        <v>3286</v>
      </c>
      <c r="AF1544" s="658">
        <f t="shared" si="1513"/>
        <v>4570</v>
      </c>
      <c r="AG1544" s="658">
        <f t="shared" si="1513"/>
        <v>4864</v>
      </c>
      <c r="AH1544" s="658">
        <f t="shared" si="1513"/>
        <v>5285</v>
      </c>
      <c r="AI1544" s="659">
        <f t="shared" si="1513"/>
        <v>4570</v>
      </c>
      <c r="AJ1544" s="659">
        <f t="shared" si="1513"/>
        <v>4864</v>
      </c>
      <c r="AK1544" s="659">
        <f t="shared" si="1513"/>
        <v>5285</v>
      </c>
      <c r="AL1544" s="659">
        <f t="shared" si="1513"/>
        <v>5675</v>
      </c>
      <c r="AM1544" s="219">
        <f t="shared" si="1513"/>
        <v>16967</v>
      </c>
      <c r="AN1544" s="227">
        <f t="shared" si="1513"/>
        <v>20653</v>
      </c>
      <c r="AO1544" s="227">
        <f t="shared" si="1513"/>
        <v>21793</v>
      </c>
      <c r="AP1544" s="227">
        <f t="shared" si="1513"/>
        <v>23062</v>
      </c>
      <c r="AQ1544" s="227">
        <f t="shared" si="1513"/>
        <v>27436</v>
      </c>
      <c r="AR1544" s="227">
        <f t="shared" si="1513"/>
        <v>28949</v>
      </c>
      <c r="AS1544" s="227">
        <f t="shared" si="1513"/>
        <v>30617</v>
      </c>
      <c r="AT1544" s="227">
        <f t="shared" si="1513"/>
        <v>32332</v>
      </c>
      <c r="AU1544" s="219">
        <f t="shared" si="1513"/>
        <v>933</v>
      </c>
      <c r="AV1544" s="227">
        <f t="shared" si="1513"/>
        <v>1165</v>
      </c>
      <c r="AW1544" s="227">
        <f t="shared" si="1513"/>
        <v>1223</v>
      </c>
      <c r="AX1544" s="227">
        <f t="shared" si="1513"/>
        <v>1292</v>
      </c>
      <c r="AY1544" s="227">
        <f t="shared" si="1513"/>
        <v>1165</v>
      </c>
      <c r="AZ1544" s="227">
        <f t="shared" si="1513"/>
        <v>1223</v>
      </c>
      <c r="BA1544" s="227">
        <f t="shared" si="1513"/>
        <v>1292</v>
      </c>
      <c r="BB1544" s="227">
        <f t="shared" si="1513"/>
        <v>1354</v>
      </c>
      <c r="BC1544" s="226">
        <f t="shared" si="1513"/>
        <v>16034</v>
      </c>
      <c r="BD1544" s="227">
        <f t="shared" si="1513"/>
        <v>19488</v>
      </c>
      <c r="BE1544" s="227">
        <f t="shared" si="1513"/>
        <v>20569</v>
      </c>
      <c r="BF1544" s="227">
        <f t="shared" si="1513"/>
        <v>21769</v>
      </c>
      <c r="BG1544" s="227">
        <f t="shared" si="1513"/>
        <v>26271</v>
      </c>
      <c r="BH1544" s="227">
        <f t="shared" si="1513"/>
        <v>27726</v>
      </c>
      <c r="BI1544" s="227">
        <f t="shared" si="1513"/>
        <v>29325</v>
      </c>
      <c r="BJ1544" s="227">
        <f t="shared" si="1513"/>
        <v>30978</v>
      </c>
      <c r="BK1544" s="226">
        <f t="shared" si="1513"/>
        <v>0</v>
      </c>
      <c r="BL1544" s="227">
        <f t="shared" si="1513"/>
        <v>0</v>
      </c>
      <c r="BM1544" s="227">
        <f t="shared" si="1513"/>
        <v>1</v>
      </c>
      <c r="BN1544" s="227">
        <f t="shared" si="1513"/>
        <v>1</v>
      </c>
      <c r="BO1544" s="227">
        <f t="shared" si="1513"/>
        <v>0</v>
      </c>
      <c r="BP1544" s="227">
        <f t="shared" si="1513"/>
        <v>0</v>
      </c>
      <c r="BQ1544" s="227">
        <f t="shared" si="1513"/>
        <v>0</v>
      </c>
      <c r="BR1544" s="227">
        <f t="shared" si="1513"/>
        <v>0</v>
      </c>
      <c r="BS1544" s="226">
        <f t="shared" si="1513"/>
        <v>0</v>
      </c>
      <c r="BT1544" s="227">
        <f t="shared" si="1513"/>
        <v>0</v>
      </c>
      <c r="BU1544" s="227">
        <f t="shared" si="1513"/>
        <v>1</v>
      </c>
      <c r="BV1544" s="227">
        <f t="shared" si="1513"/>
        <v>1</v>
      </c>
      <c r="BW1544" s="227">
        <f t="shared" si="1513"/>
        <v>0</v>
      </c>
      <c r="BX1544" s="227">
        <f t="shared" si="1513"/>
        <v>0</v>
      </c>
      <c r="BY1544" s="227">
        <f t="shared" si="1513"/>
        <v>0</v>
      </c>
      <c r="BZ1544" s="227">
        <f t="shared" si="1513"/>
        <v>0</v>
      </c>
      <c r="CA1544" s="226">
        <f t="shared" si="1513"/>
        <v>0</v>
      </c>
      <c r="CB1544" s="227">
        <f t="shared" si="1514"/>
        <v>0</v>
      </c>
      <c r="CC1544" s="227">
        <f t="shared" si="1514"/>
        <v>0</v>
      </c>
      <c r="CD1544" s="227">
        <f t="shared" si="1514"/>
        <v>0</v>
      </c>
      <c r="CE1544" s="227">
        <f t="shared" si="1514"/>
        <v>0</v>
      </c>
      <c r="CF1544" s="227">
        <f t="shared" si="1514"/>
        <v>0</v>
      </c>
      <c r="CG1544" s="227">
        <f t="shared" si="1514"/>
        <v>0</v>
      </c>
      <c r="CH1544" s="227">
        <f t="shared" si="1514"/>
        <v>0</v>
      </c>
      <c r="CJ1544" s="219">
        <f t="shared" si="1515"/>
        <v>16035</v>
      </c>
      <c r="CK1544" s="227">
        <f t="shared" si="1515"/>
        <v>20233</v>
      </c>
      <c r="CL1544" s="227">
        <f t="shared" si="1515"/>
        <v>21910</v>
      </c>
      <c r="CM1544" s="227">
        <f t="shared" si="1515"/>
        <v>23231</v>
      </c>
      <c r="CN1544" s="227">
        <f t="shared" si="1515"/>
        <v>26271</v>
      </c>
      <c r="CO1544" s="227">
        <f t="shared" si="1515"/>
        <v>28428</v>
      </c>
      <c r="CP1544" s="227">
        <f t="shared" si="1515"/>
        <v>31115</v>
      </c>
      <c r="CQ1544" s="227">
        <f t="shared" si="1515"/>
        <v>33744</v>
      </c>
      <c r="CR1544" s="226">
        <f t="shared" si="1515"/>
        <v>0</v>
      </c>
      <c r="CS1544" s="227">
        <f t="shared" si="1515"/>
        <v>0</v>
      </c>
      <c r="CT1544" s="227">
        <f t="shared" si="1515"/>
        <v>0</v>
      </c>
      <c r="CU1544" s="227">
        <f t="shared" si="1515"/>
        <v>0</v>
      </c>
      <c r="CV1544" s="227">
        <f t="shared" si="1515"/>
        <v>0</v>
      </c>
      <c r="CW1544" s="227">
        <f t="shared" si="1515"/>
        <v>0</v>
      </c>
      <c r="CX1544" s="227">
        <f t="shared" si="1515"/>
        <v>0</v>
      </c>
      <c r="CY1544" s="227">
        <f t="shared" si="1515"/>
        <v>0</v>
      </c>
      <c r="CZ1544" s="226">
        <f t="shared" si="1515"/>
        <v>4952</v>
      </c>
      <c r="DA1544" s="227">
        <f t="shared" si="1515"/>
        <v>3122</v>
      </c>
      <c r="DB1544" s="227">
        <f t="shared" si="1515"/>
        <v>3321</v>
      </c>
      <c r="DC1544" s="227">
        <f t="shared" si="1515"/>
        <v>3391</v>
      </c>
      <c r="DD1544" s="227">
        <f t="shared" si="1515"/>
        <v>9071</v>
      </c>
      <c r="DE1544" s="227">
        <f t="shared" si="1515"/>
        <v>9574</v>
      </c>
      <c r="DF1544" s="227">
        <f t="shared" si="1515"/>
        <v>10126</v>
      </c>
      <c r="DG1544" s="227">
        <f t="shared" si="1515"/>
        <v>10697</v>
      </c>
      <c r="DH1544" s="226">
        <f t="shared" si="1515"/>
        <v>11083</v>
      </c>
      <c r="DI1544" s="227">
        <f t="shared" si="1515"/>
        <v>17111</v>
      </c>
      <c r="DJ1544" s="227">
        <f t="shared" si="1515"/>
        <v>18589</v>
      </c>
      <c r="DK1544" s="227">
        <f t="shared" si="1515"/>
        <v>19840</v>
      </c>
      <c r="DL1544" s="227">
        <f t="shared" si="1515"/>
        <v>17200</v>
      </c>
      <c r="DM1544" s="227">
        <f t="shared" si="1515"/>
        <v>18854</v>
      </c>
      <c r="DN1544" s="227">
        <f t="shared" si="1515"/>
        <v>20989</v>
      </c>
      <c r="DO1544" s="227">
        <f t="shared" si="1515"/>
        <v>23047</v>
      </c>
      <c r="DP1544" s="226">
        <f t="shared" si="1515"/>
        <v>-1</v>
      </c>
      <c r="DQ1544" s="227">
        <f t="shared" si="1515"/>
        <v>-745</v>
      </c>
      <c r="DR1544" s="227">
        <f t="shared" si="1515"/>
        <v>-1341</v>
      </c>
      <c r="DS1544" s="227">
        <f t="shared" si="1515"/>
        <v>-1462</v>
      </c>
      <c r="DT1544" s="227">
        <f t="shared" si="1515"/>
        <v>0</v>
      </c>
      <c r="DU1544" s="227">
        <f t="shared" si="1515"/>
        <v>-702</v>
      </c>
      <c r="DV1544" s="227">
        <f t="shared" si="1515"/>
        <v>-1790</v>
      </c>
      <c r="DW1544" s="227">
        <f t="shared" si="1515"/>
        <v>-2766</v>
      </c>
      <c r="DX1544" s="377">
        <f t="shared" si="1492"/>
        <v>0.20080075365049457</v>
      </c>
      <c r="DY1544" s="660">
        <f t="shared" si="1492"/>
        <v>0.20918211058355032</v>
      </c>
      <c r="DZ1544" s="660">
        <f t="shared" si="1492"/>
        <v>0.20706592926793771</v>
      </c>
      <c r="EA1544" s="660">
        <f t="shared" si="1492"/>
        <v>0.20716446644664466</v>
      </c>
      <c r="EB1544" s="378">
        <f t="shared" si="1492"/>
        <v>0.16473346119889185</v>
      </c>
      <c r="EC1544" s="378">
        <f t="shared" si="1492"/>
        <v>0.16296082116524505</v>
      </c>
      <c r="ED1544" s="378">
        <f t="shared" si="1492"/>
        <v>0.16321399289423338</v>
      </c>
      <c r="EE1544" s="378">
        <f t="shared" si="1492"/>
        <v>0.16338042746985457</v>
      </c>
      <c r="EG1544" s="226">
        <f t="shared" si="1516"/>
        <v>0</v>
      </c>
      <c r="EH1544" s="226">
        <f t="shared" si="1516"/>
        <v>0</v>
      </c>
      <c r="EI1544" s="226">
        <f t="shared" si="1516"/>
        <v>0</v>
      </c>
      <c r="EJ1544" s="226">
        <f t="shared" si="1516"/>
        <v>0</v>
      </c>
      <c r="EK1544" s="226">
        <f t="shared" si="1516"/>
        <v>0</v>
      </c>
      <c r="EL1544" s="226">
        <f t="shared" si="1516"/>
        <v>0</v>
      </c>
      <c r="EM1544" s="226">
        <f t="shared" si="1516"/>
        <v>0</v>
      </c>
      <c r="EN1544" s="226">
        <f t="shared" si="1494"/>
        <v>0</v>
      </c>
      <c r="EO1544" s="226">
        <f t="shared" si="1495"/>
        <v>0</v>
      </c>
      <c r="EP1544" s="226">
        <f t="shared" si="1496"/>
        <v>0</v>
      </c>
      <c r="EQ1544" s="226">
        <f t="shared" si="1497"/>
        <v>0</v>
      </c>
      <c r="ER1544" s="226">
        <f t="shared" si="1498"/>
        <v>0</v>
      </c>
      <c r="ET1544" s="227">
        <f t="shared" si="1517"/>
        <v>0</v>
      </c>
      <c r="EU1544" s="227">
        <f t="shared" si="1517"/>
        <v>0</v>
      </c>
      <c r="EV1544" s="227">
        <f t="shared" si="1517"/>
        <v>0</v>
      </c>
      <c r="EW1544" s="227">
        <f t="shared" si="1517"/>
        <v>0</v>
      </c>
      <c r="EX1544" s="227">
        <f t="shared" si="1517"/>
        <v>0</v>
      </c>
      <c r="EY1544" s="227">
        <f t="shared" si="1517"/>
        <v>0</v>
      </c>
      <c r="EZ1544" s="227">
        <f t="shared" si="1517"/>
        <v>0</v>
      </c>
      <c r="FA1544" s="227">
        <f t="shared" si="1500"/>
        <v>0</v>
      </c>
      <c r="FB1544" s="227">
        <f t="shared" si="1501"/>
        <v>0</v>
      </c>
      <c r="FC1544" s="227">
        <f t="shared" si="1502"/>
        <v>0</v>
      </c>
      <c r="FD1544" s="227">
        <f t="shared" si="1503"/>
        <v>0</v>
      </c>
      <c r="FE1544" s="227">
        <f t="shared" si="1504"/>
        <v>0</v>
      </c>
      <c r="FF1544" s="235">
        <f t="shared" si="1518"/>
        <v>27436</v>
      </c>
      <c r="FG1544" s="661">
        <f t="shared" si="1506"/>
        <v>1.7021431695582445</v>
      </c>
      <c r="FH1544" s="662">
        <f t="shared" si="1518"/>
        <v>467</v>
      </c>
      <c r="FI1544" s="662">
        <f t="shared" si="1518"/>
        <v>27462</v>
      </c>
      <c r="FJ1544" s="662">
        <f t="shared" si="1518"/>
        <v>0</v>
      </c>
      <c r="FK1544" s="662">
        <f t="shared" si="1518"/>
        <v>26995</v>
      </c>
      <c r="FL1544" s="662">
        <f t="shared" si="1518"/>
        <v>17154</v>
      </c>
      <c r="FM1544" s="662">
        <f t="shared" si="1518"/>
        <v>9841</v>
      </c>
    </row>
    <row r="1545" spans="1:169">
      <c r="F1545" s="287" t="s">
        <v>3139</v>
      </c>
      <c r="G1545" s="392" t="s">
        <v>3182</v>
      </c>
      <c r="O1545" s="658">
        <f t="shared" si="1519"/>
        <v>351</v>
      </c>
      <c r="P1545" s="658">
        <f t="shared" si="1519"/>
        <v>411</v>
      </c>
      <c r="Q1545" s="658">
        <f t="shared" si="1519"/>
        <v>428</v>
      </c>
      <c r="R1545" s="658">
        <f t="shared" si="1519"/>
        <v>451</v>
      </c>
      <c r="S1545" s="659">
        <f t="shared" si="1519"/>
        <v>913</v>
      </c>
      <c r="T1545" s="659">
        <f t="shared" si="1519"/>
        <v>951</v>
      </c>
      <c r="U1545" s="659">
        <f t="shared" si="1519"/>
        <v>1001</v>
      </c>
      <c r="V1545" s="659">
        <f t="shared" si="1519"/>
        <v>1049</v>
      </c>
      <c r="W1545" s="658">
        <f t="shared" si="1519"/>
        <v>236</v>
      </c>
      <c r="X1545" s="658">
        <f t="shared" si="1519"/>
        <v>265</v>
      </c>
      <c r="Y1545" s="658">
        <f t="shared" si="1519"/>
        <v>276</v>
      </c>
      <c r="Z1545" s="658">
        <f t="shared" si="1519"/>
        <v>290</v>
      </c>
      <c r="AA1545" s="659">
        <f t="shared" si="1519"/>
        <v>592</v>
      </c>
      <c r="AB1545" s="659">
        <f t="shared" si="1519"/>
        <v>617</v>
      </c>
      <c r="AC1545" s="659">
        <f t="shared" si="1519"/>
        <v>650</v>
      </c>
      <c r="AD1545" s="659">
        <f t="shared" si="1519"/>
        <v>681</v>
      </c>
      <c r="AE1545" s="658">
        <f t="shared" si="1513"/>
        <v>2</v>
      </c>
      <c r="AF1545" s="658">
        <f t="shared" si="1513"/>
        <v>5</v>
      </c>
      <c r="AG1545" s="658">
        <f t="shared" si="1513"/>
        <v>4</v>
      </c>
      <c r="AH1545" s="658">
        <f t="shared" si="1513"/>
        <v>4</v>
      </c>
      <c r="AI1545" s="659">
        <f t="shared" si="1513"/>
        <v>13</v>
      </c>
      <c r="AJ1545" s="659">
        <f t="shared" si="1513"/>
        <v>13</v>
      </c>
      <c r="AK1545" s="659">
        <f t="shared" si="1513"/>
        <v>13</v>
      </c>
      <c r="AL1545" s="659">
        <f t="shared" si="1513"/>
        <v>10</v>
      </c>
      <c r="AM1545" s="219">
        <f t="shared" si="1513"/>
        <v>114</v>
      </c>
      <c r="AN1545" s="227">
        <f t="shared" si="1513"/>
        <v>146</v>
      </c>
      <c r="AO1545" s="227">
        <f t="shared" si="1513"/>
        <v>152</v>
      </c>
      <c r="AP1545" s="227">
        <f t="shared" si="1513"/>
        <v>159</v>
      </c>
      <c r="AQ1545" s="227">
        <f t="shared" si="1513"/>
        <v>320</v>
      </c>
      <c r="AR1545" s="227">
        <f t="shared" si="1513"/>
        <v>334</v>
      </c>
      <c r="AS1545" s="227">
        <f t="shared" si="1513"/>
        <v>351</v>
      </c>
      <c r="AT1545" s="227">
        <f t="shared" si="1513"/>
        <v>367</v>
      </c>
      <c r="AU1545" s="219">
        <f t="shared" si="1513"/>
        <v>108</v>
      </c>
      <c r="AV1545" s="227">
        <f t="shared" si="1513"/>
        <v>137</v>
      </c>
      <c r="AW1545" s="227">
        <f t="shared" si="1513"/>
        <v>142</v>
      </c>
      <c r="AX1545" s="227">
        <f t="shared" si="1513"/>
        <v>150</v>
      </c>
      <c r="AY1545" s="227">
        <f t="shared" si="1513"/>
        <v>291</v>
      </c>
      <c r="AZ1545" s="227">
        <f t="shared" si="1513"/>
        <v>303</v>
      </c>
      <c r="BA1545" s="227">
        <f t="shared" si="1513"/>
        <v>320</v>
      </c>
      <c r="BB1545" s="227">
        <f t="shared" si="1513"/>
        <v>336</v>
      </c>
      <c r="BC1545" s="226">
        <f t="shared" si="1513"/>
        <v>6</v>
      </c>
      <c r="BD1545" s="227">
        <f t="shared" si="1513"/>
        <v>-2</v>
      </c>
      <c r="BE1545" s="227">
        <f t="shared" si="1513"/>
        <v>-8</v>
      </c>
      <c r="BF1545" s="227">
        <f t="shared" si="1513"/>
        <v>-10</v>
      </c>
      <c r="BG1545" s="227">
        <f t="shared" si="1513"/>
        <v>26</v>
      </c>
      <c r="BH1545" s="227">
        <f t="shared" si="1513"/>
        <v>28</v>
      </c>
      <c r="BI1545" s="227">
        <f t="shared" si="1513"/>
        <v>27</v>
      </c>
      <c r="BJ1545" s="227">
        <f t="shared" si="1513"/>
        <v>28</v>
      </c>
      <c r="BK1545" s="226">
        <f t="shared" si="1513"/>
        <v>0</v>
      </c>
      <c r="BL1545" s="227">
        <f t="shared" si="1513"/>
        <v>11</v>
      </c>
      <c r="BM1545" s="227">
        <f t="shared" si="1513"/>
        <v>18</v>
      </c>
      <c r="BN1545" s="227">
        <f t="shared" si="1513"/>
        <v>19</v>
      </c>
      <c r="BO1545" s="227">
        <f t="shared" si="1513"/>
        <v>3</v>
      </c>
      <c r="BP1545" s="227">
        <f t="shared" si="1513"/>
        <v>3</v>
      </c>
      <c r="BQ1545" s="227">
        <f t="shared" si="1513"/>
        <v>4</v>
      </c>
      <c r="BR1545" s="227">
        <f t="shared" si="1513"/>
        <v>3</v>
      </c>
      <c r="BS1545" s="226">
        <f t="shared" si="1513"/>
        <v>0</v>
      </c>
      <c r="BT1545" s="227">
        <f t="shared" si="1513"/>
        <v>11</v>
      </c>
      <c r="BU1545" s="227">
        <f t="shared" si="1513"/>
        <v>18</v>
      </c>
      <c r="BV1545" s="227">
        <f t="shared" si="1513"/>
        <v>19</v>
      </c>
      <c r="BW1545" s="227">
        <f t="shared" si="1513"/>
        <v>3</v>
      </c>
      <c r="BX1545" s="227">
        <f t="shared" si="1513"/>
        <v>3</v>
      </c>
      <c r="BY1545" s="227">
        <f t="shared" si="1513"/>
        <v>4</v>
      </c>
      <c r="BZ1545" s="227">
        <f t="shared" si="1513"/>
        <v>3</v>
      </c>
      <c r="CA1545" s="226">
        <f t="shared" si="1513"/>
        <v>0</v>
      </c>
      <c r="CB1545" s="227">
        <f t="shared" si="1514"/>
        <v>0</v>
      </c>
      <c r="CC1545" s="227">
        <f t="shared" si="1514"/>
        <v>0</v>
      </c>
      <c r="CD1545" s="227">
        <f t="shared" si="1514"/>
        <v>0</v>
      </c>
      <c r="CE1545" s="227">
        <f t="shared" si="1514"/>
        <v>0</v>
      </c>
      <c r="CF1545" s="227">
        <f t="shared" si="1514"/>
        <v>0</v>
      </c>
      <c r="CG1545" s="227">
        <f t="shared" si="1514"/>
        <v>0</v>
      </c>
      <c r="CH1545" s="227">
        <f t="shared" si="1514"/>
        <v>0</v>
      </c>
      <c r="CJ1545" s="219">
        <f t="shared" si="1515"/>
        <v>5</v>
      </c>
      <c r="CK1545" s="227">
        <f t="shared" si="1515"/>
        <v>8</v>
      </c>
      <c r="CL1545" s="227">
        <f t="shared" si="1515"/>
        <v>9</v>
      </c>
      <c r="CM1545" s="227">
        <f t="shared" si="1515"/>
        <v>9</v>
      </c>
      <c r="CN1545" s="227">
        <f t="shared" si="1515"/>
        <v>26</v>
      </c>
      <c r="CO1545" s="227">
        <f t="shared" si="1515"/>
        <v>28.031735622310698</v>
      </c>
      <c r="CP1545" s="227">
        <f t="shared" si="1515"/>
        <v>29.416194322051432</v>
      </c>
      <c r="CQ1545" s="227">
        <f t="shared" si="1515"/>
        <v>31.699995345813257</v>
      </c>
      <c r="CR1545" s="226">
        <f t="shared" si="1515"/>
        <v>5</v>
      </c>
      <c r="CS1545" s="227">
        <f t="shared" si="1515"/>
        <v>7</v>
      </c>
      <c r="CT1545" s="227">
        <f t="shared" si="1515"/>
        <v>8</v>
      </c>
      <c r="CU1545" s="227">
        <f t="shared" si="1515"/>
        <v>8</v>
      </c>
      <c r="CV1545" s="227">
        <f t="shared" si="1515"/>
        <v>25</v>
      </c>
      <c r="CW1545" s="227">
        <f t="shared" si="1515"/>
        <v>26.031735622310698</v>
      </c>
      <c r="CX1545" s="227">
        <f t="shared" si="1515"/>
        <v>27.416194322051432</v>
      </c>
      <c r="CY1545" s="227">
        <f t="shared" si="1515"/>
        <v>28.699995345813257</v>
      </c>
      <c r="CZ1545" s="226">
        <f t="shared" si="1515"/>
        <v>0</v>
      </c>
      <c r="DA1545" s="227">
        <f t="shared" si="1515"/>
        <v>0</v>
      </c>
      <c r="DB1545" s="227">
        <f t="shared" si="1515"/>
        <v>0</v>
      </c>
      <c r="DC1545" s="227">
        <f t="shared" si="1515"/>
        <v>0</v>
      </c>
      <c r="DD1545" s="227">
        <f t="shared" si="1515"/>
        <v>0</v>
      </c>
      <c r="DE1545" s="227">
        <f t="shared" si="1515"/>
        <v>0</v>
      </c>
      <c r="DF1545" s="227">
        <f t="shared" si="1515"/>
        <v>0</v>
      </c>
      <c r="DG1545" s="227">
        <f t="shared" si="1515"/>
        <v>0</v>
      </c>
      <c r="DH1545" s="226">
        <f t="shared" si="1515"/>
        <v>0</v>
      </c>
      <c r="DI1545" s="227">
        <f t="shared" si="1515"/>
        <v>1</v>
      </c>
      <c r="DJ1545" s="227">
        <f t="shared" si="1515"/>
        <v>1</v>
      </c>
      <c r="DK1545" s="227">
        <f t="shared" si="1515"/>
        <v>1</v>
      </c>
      <c r="DL1545" s="227">
        <f t="shared" si="1515"/>
        <v>1</v>
      </c>
      <c r="DM1545" s="227">
        <f t="shared" si="1515"/>
        <v>2</v>
      </c>
      <c r="DN1545" s="227">
        <f t="shared" si="1515"/>
        <v>2</v>
      </c>
      <c r="DO1545" s="227">
        <f t="shared" si="1515"/>
        <v>3</v>
      </c>
      <c r="DP1545" s="226">
        <f t="shared" si="1515"/>
        <v>1</v>
      </c>
      <c r="DQ1545" s="227">
        <f t="shared" si="1515"/>
        <v>-10</v>
      </c>
      <c r="DR1545" s="227">
        <f t="shared" si="1515"/>
        <v>-17</v>
      </c>
      <c r="DS1545" s="227">
        <f t="shared" si="1515"/>
        <v>-19</v>
      </c>
      <c r="DT1545" s="227">
        <f t="shared" si="1515"/>
        <v>0</v>
      </c>
      <c r="DU1545" s="227">
        <f t="shared" si="1515"/>
        <v>-3.1735622310698375E-2</v>
      </c>
      <c r="DV1545" s="227">
        <f t="shared" si="1515"/>
        <v>-2.4161943220514313</v>
      </c>
      <c r="DW1545" s="227">
        <f t="shared" si="1515"/>
        <v>-3.6999953458132584</v>
      </c>
      <c r="DX1545" s="377">
        <f t="shared" si="1492"/>
        <v>0.67236467236467234</v>
      </c>
      <c r="DY1545" s="660">
        <f t="shared" si="1492"/>
        <v>0.64476885644768855</v>
      </c>
      <c r="DZ1545" s="660">
        <f t="shared" si="1492"/>
        <v>0.64485981308411211</v>
      </c>
      <c r="EA1545" s="660">
        <f t="shared" si="1492"/>
        <v>0.6430155210643016</v>
      </c>
      <c r="EB1545" s="378">
        <f t="shared" si="1492"/>
        <v>0.64841182913472073</v>
      </c>
      <c r="EC1545" s="378">
        <f t="shared" si="1492"/>
        <v>0.64879074658254465</v>
      </c>
      <c r="ED1545" s="378">
        <f t="shared" si="1492"/>
        <v>0.64935064935064934</v>
      </c>
      <c r="EE1545" s="378">
        <f t="shared" si="1492"/>
        <v>0.64918970448045754</v>
      </c>
      <c r="EG1545" s="226">
        <f t="shared" si="1516"/>
        <v>1345</v>
      </c>
      <c r="EH1545" s="226">
        <f t="shared" si="1516"/>
        <v>556</v>
      </c>
      <c r="EI1545" s="226">
        <f t="shared" si="1516"/>
        <v>791</v>
      </c>
      <c r="EJ1545" s="226">
        <f t="shared" si="1516"/>
        <v>287</v>
      </c>
      <c r="EK1545" s="226">
        <f t="shared" si="1516"/>
        <v>321</v>
      </c>
      <c r="EL1545" s="226">
        <f t="shared" si="1516"/>
        <v>19664</v>
      </c>
      <c r="EM1545" s="226">
        <f t="shared" si="1516"/>
        <v>16100</v>
      </c>
      <c r="EN1545" s="226">
        <f t="shared" si="1494"/>
        <v>0.41338289962825281</v>
      </c>
      <c r="EO1545" s="226">
        <f t="shared" si="1495"/>
        <v>36.283185840707965</v>
      </c>
      <c r="EP1545" s="226">
        <f t="shared" si="1496"/>
        <v>0.23866171003717473</v>
      </c>
      <c r="EQ1545" s="226">
        <f t="shared" si="1497"/>
        <v>16324.247355573638</v>
      </c>
      <c r="ER1545" s="226">
        <f t="shared" si="1498"/>
        <v>1485.5072463768117</v>
      </c>
      <c r="ET1545" s="227">
        <f t="shared" si="1517"/>
        <v>912</v>
      </c>
      <c r="EU1545" s="227">
        <f t="shared" si="1517"/>
        <v>595</v>
      </c>
      <c r="EV1545" s="227">
        <f t="shared" si="1517"/>
        <v>316</v>
      </c>
      <c r="EW1545" s="227">
        <f t="shared" si="1517"/>
        <v>93</v>
      </c>
      <c r="EX1545" s="227">
        <f t="shared" si="1517"/>
        <v>1444</v>
      </c>
      <c r="EY1545" s="227">
        <f t="shared" si="1517"/>
        <v>7117</v>
      </c>
      <c r="EZ1545" s="227">
        <f t="shared" si="1517"/>
        <v>7117</v>
      </c>
      <c r="FA1545" s="227">
        <f t="shared" si="1500"/>
        <v>0.65241228070175439</v>
      </c>
      <c r="FB1545" s="227">
        <f t="shared" si="1501"/>
        <v>29.430379746835445</v>
      </c>
      <c r="FC1545" s="227">
        <f t="shared" si="1502"/>
        <v>1.5833333333333333</v>
      </c>
      <c r="FD1545" s="227">
        <f t="shared" si="1503"/>
        <v>202894.47801039764</v>
      </c>
      <c r="FE1545" s="227">
        <f t="shared" si="1504"/>
        <v>1088.9419699311509</v>
      </c>
      <c r="FF1545" s="235">
        <f t="shared" si="1518"/>
        <v>320</v>
      </c>
      <c r="FG1545" s="661">
        <f t="shared" si="1506"/>
        <v>90.3125</v>
      </c>
      <c r="FH1545" s="662">
        <f t="shared" si="1518"/>
        <v>289</v>
      </c>
      <c r="FI1545" s="662">
        <f t="shared" si="1518"/>
        <v>320</v>
      </c>
      <c r="FJ1545" s="662">
        <f t="shared" si="1518"/>
        <v>4</v>
      </c>
      <c r="FK1545" s="662">
        <f t="shared" si="1518"/>
        <v>27</v>
      </c>
      <c r="FL1545" s="662">
        <f t="shared" si="1518"/>
        <v>22</v>
      </c>
      <c r="FM1545" s="662">
        <f t="shared" si="1518"/>
        <v>5</v>
      </c>
    </row>
    <row r="1546" spans="1:169" s="325" customFormat="1">
      <c r="A1546" s="294"/>
      <c r="B1546" s="295"/>
      <c r="C1546" s="294"/>
      <c r="D1546" s="294"/>
      <c r="E1546" s="294"/>
      <c r="F1546" s="294" t="s">
        <v>3183</v>
      </c>
      <c r="G1546" s="295" t="s">
        <v>47</v>
      </c>
      <c r="H1546" s="295"/>
      <c r="I1546" s="294"/>
      <c r="J1546" s="295"/>
      <c r="K1546" s="294"/>
      <c r="L1546" s="295"/>
      <c r="M1546" s="295"/>
      <c r="N1546" s="328"/>
      <c r="O1546" s="664">
        <f>SUM(O1541:O1545)</f>
        <v>1846991</v>
      </c>
      <c r="P1546" s="664">
        <f t="shared" ref="P1546:CA1546" si="1520">SUM(P1541:P1545)</f>
        <v>2582910</v>
      </c>
      <c r="Q1546" s="664">
        <f t="shared" si="1520"/>
        <v>2728754</v>
      </c>
      <c r="R1546" s="664">
        <f t="shared" si="1520"/>
        <v>3009431</v>
      </c>
      <c r="S1546" s="665">
        <f t="shared" si="1520"/>
        <v>2608141</v>
      </c>
      <c r="T1546" s="665">
        <f t="shared" si="1520"/>
        <v>2755237</v>
      </c>
      <c r="U1546" s="665">
        <f t="shared" si="1520"/>
        <v>3019998</v>
      </c>
      <c r="V1546" s="665">
        <f t="shared" si="1520"/>
        <v>3179781</v>
      </c>
      <c r="W1546" s="664">
        <f t="shared" si="1520"/>
        <v>1097598</v>
      </c>
      <c r="X1546" s="664">
        <f t="shared" si="1520"/>
        <v>1536746</v>
      </c>
      <c r="Y1546" s="664">
        <f t="shared" si="1520"/>
        <v>1618150</v>
      </c>
      <c r="Z1546" s="664">
        <f t="shared" si="1520"/>
        <v>1785661</v>
      </c>
      <c r="AA1546" s="665">
        <f t="shared" si="1520"/>
        <v>1545690</v>
      </c>
      <c r="AB1546" s="665">
        <f t="shared" si="1520"/>
        <v>1628288</v>
      </c>
      <c r="AC1546" s="665">
        <f t="shared" si="1520"/>
        <v>1780312</v>
      </c>
      <c r="AD1546" s="665">
        <f t="shared" si="1520"/>
        <v>1868018</v>
      </c>
      <c r="AE1546" s="664">
        <f t="shared" si="1520"/>
        <v>24093</v>
      </c>
      <c r="AF1546" s="664">
        <f t="shared" si="1520"/>
        <v>28155</v>
      </c>
      <c r="AG1546" s="664">
        <f t="shared" si="1520"/>
        <v>27882</v>
      </c>
      <c r="AH1546" s="664">
        <f t="shared" si="1520"/>
        <v>29202</v>
      </c>
      <c r="AI1546" s="665">
        <f t="shared" si="1520"/>
        <v>28167</v>
      </c>
      <c r="AJ1546" s="665">
        <f t="shared" si="1520"/>
        <v>27883</v>
      </c>
      <c r="AK1546" s="665">
        <f t="shared" si="1520"/>
        <v>29202</v>
      </c>
      <c r="AL1546" s="665">
        <f t="shared" si="1520"/>
        <v>30839</v>
      </c>
      <c r="AM1546" s="251">
        <f t="shared" si="1520"/>
        <v>821418</v>
      </c>
      <c r="AN1546" s="252">
        <f t="shared" si="1520"/>
        <v>1158525</v>
      </c>
      <c r="AO1546" s="252">
        <f t="shared" si="1520"/>
        <v>1231022</v>
      </c>
      <c r="AP1546" s="252">
        <f t="shared" si="1520"/>
        <v>1353384</v>
      </c>
      <c r="AQ1546" s="252">
        <f t="shared" si="1520"/>
        <v>1176940</v>
      </c>
      <c r="AR1546" s="252">
        <f t="shared" si="1520"/>
        <v>1249694</v>
      </c>
      <c r="AS1546" s="252">
        <f t="shared" si="1520"/>
        <v>1371648</v>
      </c>
      <c r="AT1546" s="252">
        <f t="shared" si="1520"/>
        <v>1446899</v>
      </c>
      <c r="AU1546" s="251">
        <f t="shared" si="1520"/>
        <v>260670</v>
      </c>
      <c r="AV1546" s="252">
        <f t="shared" si="1520"/>
        <v>403148</v>
      </c>
      <c r="AW1546" s="252">
        <f t="shared" si="1520"/>
        <v>433999</v>
      </c>
      <c r="AX1546" s="252">
        <f t="shared" si="1520"/>
        <v>475736</v>
      </c>
      <c r="AY1546" s="252">
        <f t="shared" si="1520"/>
        <v>412243.61</v>
      </c>
      <c r="AZ1546" s="252">
        <f t="shared" si="1520"/>
        <v>444487.7</v>
      </c>
      <c r="BA1546" s="252">
        <f t="shared" si="1520"/>
        <v>486558.81000000006</v>
      </c>
      <c r="BB1546" s="252">
        <f t="shared" si="1520"/>
        <v>515902.98</v>
      </c>
      <c r="BC1546" s="254">
        <f t="shared" si="1520"/>
        <v>530556</v>
      </c>
      <c r="BD1546" s="252">
        <f t="shared" si="1520"/>
        <v>699725.35070222022</v>
      </c>
      <c r="BE1546" s="252">
        <f t="shared" si="1520"/>
        <v>732634.53975799994</v>
      </c>
      <c r="BF1546" s="252">
        <f t="shared" si="1520"/>
        <v>812938.98043599993</v>
      </c>
      <c r="BG1546" s="252">
        <f t="shared" si="1520"/>
        <v>709061.39</v>
      </c>
      <c r="BH1546" s="252">
        <f t="shared" si="1520"/>
        <v>740475.3</v>
      </c>
      <c r="BI1546" s="252">
        <f t="shared" si="1520"/>
        <v>820161.19</v>
      </c>
      <c r="BJ1546" s="252">
        <f t="shared" si="1520"/>
        <v>882469.02</v>
      </c>
      <c r="BK1546" s="254">
        <f t="shared" si="1520"/>
        <v>30192</v>
      </c>
      <c r="BL1546" s="252">
        <f t="shared" si="1520"/>
        <v>55651.649297780001</v>
      </c>
      <c r="BM1546" s="252">
        <f t="shared" si="1520"/>
        <v>64388.460241999986</v>
      </c>
      <c r="BN1546" s="252">
        <f t="shared" si="1520"/>
        <v>64709.019564000002</v>
      </c>
      <c r="BO1546" s="252">
        <f t="shared" si="1520"/>
        <v>55635</v>
      </c>
      <c r="BP1546" s="252">
        <f t="shared" si="1520"/>
        <v>64731</v>
      </c>
      <c r="BQ1546" s="252">
        <f t="shared" si="1520"/>
        <v>64928</v>
      </c>
      <c r="BR1546" s="252">
        <f t="shared" si="1520"/>
        <v>48527</v>
      </c>
      <c r="BS1546" s="254">
        <f t="shared" si="1520"/>
        <v>44791</v>
      </c>
      <c r="BT1546" s="252">
        <f t="shared" si="1520"/>
        <v>64865</v>
      </c>
      <c r="BU1546" s="252">
        <f t="shared" si="1520"/>
        <v>72356</v>
      </c>
      <c r="BV1546" s="252">
        <f t="shared" si="1520"/>
        <v>73700</v>
      </c>
      <c r="BW1546" s="252">
        <f t="shared" si="1520"/>
        <v>64848</v>
      </c>
      <c r="BX1546" s="252">
        <f t="shared" si="1520"/>
        <v>72766</v>
      </c>
      <c r="BY1546" s="252">
        <f t="shared" si="1520"/>
        <v>73981</v>
      </c>
      <c r="BZ1546" s="252">
        <f t="shared" si="1520"/>
        <v>61349</v>
      </c>
      <c r="CA1546" s="254">
        <f t="shared" si="1520"/>
        <v>14599</v>
      </c>
      <c r="CB1546" s="252">
        <f t="shared" ref="CB1546:CH1546" si="1521">SUM(CB1541:CB1545)</f>
        <v>9213.350702220001</v>
      </c>
      <c r="CC1546" s="252">
        <f t="shared" si="1521"/>
        <v>7967.5397579999999</v>
      </c>
      <c r="CD1546" s="252">
        <f t="shared" si="1521"/>
        <v>8990.980435999998</v>
      </c>
      <c r="CE1546" s="252">
        <f t="shared" si="1521"/>
        <v>9213</v>
      </c>
      <c r="CF1546" s="252">
        <f t="shared" si="1521"/>
        <v>8035</v>
      </c>
      <c r="CG1546" s="252">
        <f t="shared" si="1521"/>
        <v>9053</v>
      </c>
      <c r="CH1546" s="252">
        <f t="shared" si="1521"/>
        <v>12822</v>
      </c>
      <c r="CI1546" s="666"/>
      <c r="CJ1546" s="251">
        <f t="shared" ref="CJ1546:DW1546" si="1522">SUM(CJ1541:CJ1545)</f>
        <v>530561</v>
      </c>
      <c r="CK1546" s="252">
        <f t="shared" si="1522"/>
        <v>740099</v>
      </c>
      <c r="CL1546" s="252">
        <f t="shared" si="1522"/>
        <v>776374</v>
      </c>
      <c r="CM1546" s="252">
        <f t="shared" si="1522"/>
        <v>846049</v>
      </c>
      <c r="CN1546" s="252">
        <f t="shared" si="1522"/>
        <v>709061.39</v>
      </c>
      <c r="CO1546" s="252">
        <f t="shared" si="1522"/>
        <v>743844.07281559578</v>
      </c>
      <c r="CP1546" s="252">
        <f t="shared" si="1522"/>
        <v>811270.98035439081</v>
      </c>
      <c r="CQ1546" s="252">
        <f t="shared" si="1522"/>
        <v>858742.53400761716</v>
      </c>
      <c r="CR1546" s="254">
        <f t="shared" si="1522"/>
        <v>355145</v>
      </c>
      <c r="CS1546" s="252">
        <f t="shared" si="1522"/>
        <v>472801</v>
      </c>
      <c r="CT1546" s="252">
        <f t="shared" si="1522"/>
        <v>494742</v>
      </c>
      <c r="CU1546" s="252">
        <f t="shared" si="1522"/>
        <v>548227</v>
      </c>
      <c r="CV1546" s="252">
        <f t="shared" si="1522"/>
        <v>441188.39</v>
      </c>
      <c r="CW1546" s="252">
        <f t="shared" si="1522"/>
        <v>461006.07281559537</v>
      </c>
      <c r="CX1546" s="252">
        <f t="shared" si="1522"/>
        <v>509443.98035439092</v>
      </c>
      <c r="CY1546" s="252">
        <f t="shared" si="1522"/>
        <v>538808.53400761704</v>
      </c>
      <c r="CZ1546" s="254">
        <f t="shared" si="1522"/>
        <v>70225</v>
      </c>
      <c r="DA1546" s="252">
        <f t="shared" si="1522"/>
        <v>94828</v>
      </c>
      <c r="DB1546" s="252">
        <f t="shared" si="1522"/>
        <v>96846</v>
      </c>
      <c r="DC1546" s="252">
        <f t="shared" si="1522"/>
        <v>100192</v>
      </c>
      <c r="DD1546" s="252">
        <f t="shared" si="1522"/>
        <v>94806</v>
      </c>
      <c r="DE1546" s="252">
        <f t="shared" si="1522"/>
        <v>96802</v>
      </c>
      <c r="DF1546" s="252">
        <f t="shared" si="1522"/>
        <v>99748</v>
      </c>
      <c r="DG1546" s="252">
        <f t="shared" si="1522"/>
        <v>107370</v>
      </c>
      <c r="DH1546" s="254">
        <f t="shared" si="1522"/>
        <v>105191</v>
      </c>
      <c r="DI1546" s="252">
        <f t="shared" si="1522"/>
        <v>172470</v>
      </c>
      <c r="DJ1546" s="252">
        <f t="shared" si="1522"/>
        <v>184786</v>
      </c>
      <c r="DK1546" s="252">
        <f t="shared" si="1522"/>
        <v>197630</v>
      </c>
      <c r="DL1546" s="252">
        <f t="shared" si="1522"/>
        <v>173067</v>
      </c>
      <c r="DM1546" s="252">
        <f t="shared" si="1522"/>
        <v>186036</v>
      </c>
      <c r="DN1546" s="252">
        <f t="shared" si="1522"/>
        <v>202079</v>
      </c>
      <c r="DO1546" s="252">
        <f t="shared" si="1522"/>
        <v>212564</v>
      </c>
      <c r="DP1546" s="254">
        <f t="shared" si="1522"/>
        <v>-5</v>
      </c>
      <c r="DQ1546" s="252">
        <f t="shared" si="1522"/>
        <v>-40373.649297780001</v>
      </c>
      <c r="DR1546" s="252">
        <f t="shared" si="1522"/>
        <v>-43739.460242000001</v>
      </c>
      <c r="DS1546" s="252">
        <f t="shared" si="1522"/>
        <v>-33110.019564000002</v>
      </c>
      <c r="DT1546" s="252">
        <f t="shared" si="1522"/>
        <v>0</v>
      </c>
      <c r="DU1546" s="252">
        <f t="shared" si="1522"/>
        <v>-3368.7728155951372</v>
      </c>
      <c r="DV1546" s="252">
        <f t="shared" si="1522"/>
        <v>8890.2096456094696</v>
      </c>
      <c r="DW1546" s="252">
        <f t="shared" si="1522"/>
        <v>23726.485992382972</v>
      </c>
      <c r="DX1546" s="545">
        <f t="shared" si="1492"/>
        <v>0.59426277659176463</v>
      </c>
      <c r="DY1546" s="667">
        <f t="shared" si="1492"/>
        <v>0.59496691715932803</v>
      </c>
      <c r="DZ1546" s="667">
        <f t="shared" si="1492"/>
        <v>0.59299958882332371</v>
      </c>
      <c r="EA1546" s="667">
        <f t="shared" si="1492"/>
        <v>0.59335502292626086</v>
      </c>
      <c r="EB1546" s="546">
        <f t="shared" si="1492"/>
        <v>0.59264050524875767</v>
      </c>
      <c r="EC1546" s="546">
        <f t="shared" si="1492"/>
        <v>0.59097928780718323</v>
      </c>
      <c r="ED1546" s="546">
        <f t="shared" si="1492"/>
        <v>0.58950767517064584</v>
      </c>
      <c r="EE1546" s="546">
        <f t="shared" si="1492"/>
        <v>0.58746750169272666</v>
      </c>
      <c r="EG1546" s="254">
        <f t="shared" ref="EG1546:EM1546" si="1523">SUM(EG1541:EG1545)</f>
        <v>1789787</v>
      </c>
      <c r="EH1546" s="254">
        <f t="shared" si="1523"/>
        <v>1077084</v>
      </c>
      <c r="EI1546" s="254">
        <f t="shared" si="1523"/>
        <v>712717</v>
      </c>
      <c r="EJ1546" s="254">
        <f t="shared" si="1523"/>
        <v>179724</v>
      </c>
      <c r="EK1546" s="254">
        <f t="shared" si="1523"/>
        <v>847037</v>
      </c>
      <c r="EL1546" s="254">
        <f t="shared" si="1523"/>
        <v>5426357</v>
      </c>
      <c r="EM1546" s="254">
        <f t="shared" si="1523"/>
        <v>5052553</v>
      </c>
      <c r="EN1546" s="254">
        <f t="shared" si="1494"/>
        <v>0.60179451521326277</v>
      </c>
      <c r="EO1546" s="254">
        <f t="shared" si="1495"/>
        <v>25.216741006598692</v>
      </c>
      <c r="EP1546" s="254">
        <f t="shared" si="1496"/>
        <v>0.47326134338890608</v>
      </c>
      <c r="EQ1546" s="254">
        <f t="shared" si="1497"/>
        <v>156096.80675267035</v>
      </c>
      <c r="ER1546" s="254">
        <f t="shared" si="1498"/>
        <v>2964.244016836637</v>
      </c>
      <c r="ES1546" s="449"/>
      <c r="ET1546" s="252">
        <f t="shared" ref="ET1546:EZ1546" si="1524">SUM(ET1541:ET1545)</f>
        <v>2489258</v>
      </c>
      <c r="EU1546" s="252">
        <f t="shared" si="1524"/>
        <v>1506267</v>
      </c>
      <c r="EV1546" s="252">
        <f t="shared" si="1524"/>
        <v>983010</v>
      </c>
      <c r="EW1546" s="252">
        <f t="shared" si="1524"/>
        <v>292450</v>
      </c>
      <c r="EX1546" s="252">
        <f t="shared" si="1524"/>
        <v>1598097</v>
      </c>
      <c r="EY1546" s="252">
        <f t="shared" si="1524"/>
        <v>8728600</v>
      </c>
      <c r="EZ1546" s="252">
        <f t="shared" si="1524"/>
        <v>7890066</v>
      </c>
      <c r="FA1546" s="252">
        <f t="shared" si="1500"/>
        <v>0.60510682299705376</v>
      </c>
      <c r="FB1546" s="252">
        <f t="shared" si="1501"/>
        <v>29.750460320851264</v>
      </c>
      <c r="FC1546" s="252">
        <f t="shared" si="1502"/>
        <v>0.64199733414535576</v>
      </c>
      <c r="FD1546" s="252">
        <f t="shared" si="1503"/>
        <v>183087.43670233485</v>
      </c>
      <c r="FE1546" s="252">
        <f t="shared" si="1504"/>
        <v>3088.7996796646989</v>
      </c>
      <c r="FF1546" s="235">
        <f>SUM(FF1541:FF1545)</f>
        <v>1175271</v>
      </c>
      <c r="FG1546" s="36">
        <f t="shared" si="1506"/>
        <v>35.075484717992701</v>
      </c>
      <c r="FH1546" s="35">
        <f t="shared" ref="FH1546:FM1546" si="1525">SUM(FH1541:FH1545)</f>
        <v>412232</v>
      </c>
      <c r="FI1546" s="35">
        <f t="shared" si="1525"/>
        <v>1160598</v>
      </c>
      <c r="FJ1546" s="35">
        <f t="shared" si="1525"/>
        <v>8478</v>
      </c>
      <c r="FK1546" s="35">
        <f t="shared" si="1525"/>
        <v>739888</v>
      </c>
      <c r="FL1546" s="35">
        <f t="shared" si="1525"/>
        <v>172937</v>
      </c>
      <c r="FM1546" s="35">
        <f t="shared" si="1525"/>
        <v>566951</v>
      </c>
    </row>
    <row r="1547" spans="1:169">
      <c r="F1547" s="287" t="s">
        <v>3184</v>
      </c>
      <c r="G1547" s="392" t="s">
        <v>3185</v>
      </c>
    </row>
    <row r="1549" spans="1:169">
      <c r="AV1549" s="287" t="s">
        <v>3124</v>
      </c>
      <c r="AW1549" s="371" t="s">
        <v>3166</v>
      </c>
      <c r="AY1549" s="227">
        <f t="shared" ref="AY1549:AY1554" si="1526">AY1541-AV1541</f>
        <v>6925.609999999986</v>
      </c>
      <c r="AZ1549" s="227">
        <f t="shared" ref="AZ1549:AZ1554" si="1527">AY1549/$AY$1554*100</f>
        <v>76.142336797641903</v>
      </c>
    </row>
    <row r="1550" spans="1:169">
      <c r="AV1550" s="287" t="s">
        <v>3179</v>
      </c>
      <c r="AW1550" s="392" t="s">
        <v>3180</v>
      </c>
      <c r="AY1550" s="227">
        <f t="shared" si="1526"/>
        <v>1159</v>
      </c>
      <c r="AZ1550" s="227">
        <f t="shared" si="1527"/>
        <v>12.74241089932398</v>
      </c>
    </row>
    <row r="1551" spans="1:169">
      <c r="AV1551" s="287" t="s">
        <v>3140</v>
      </c>
      <c r="AW1551" s="392" t="s">
        <v>3176</v>
      </c>
      <c r="AY1551" s="227">
        <f t="shared" si="1526"/>
        <v>857</v>
      </c>
      <c r="AZ1551" s="227">
        <f t="shared" si="1527"/>
        <v>9.4221278177054799</v>
      </c>
    </row>
    <row r="1552" spans="1:169">
      <c r="AV1552" s="287" t="s">
        <v>3138</v>
      </c>
      <c r="AW1552" s="392" t="s">
        <v>3181</v>
      </c>
      <c r="AY1552" s="227">
        <f t="shared" si="1526"/>
        <v>0</v>
      </c>
      <c r="AZ1552" s="227">
        <f t="shared" si="1527"/>
        <v>0</v>
      </c>
    </row>
    <row r="1553" spans="48:52">
      <c r="AV1553" s="287" t="s">
        <v>3139</v>
      </c>
      <c r="AW1553" s="392" t="s">
        <v>3182</v>
      </c>
      <c r="AY1553" s="227">
        <f t="shared" si="1526"/>
        <v>154</v>
      </c>
      <c r="AZ1553" s="227">
        <f t="shared" si="1527"/>
        <v>1.6931244853286391</v>
      </c>
    </row>
    <row r="1554" spans="48:52">
      <c r="AV1554" s="294" t="s">
        <v>3183</v>
      </c>
      <c r="AW1554" s="295" t="s">
        <v>47</v>
      </c>
      <c r="AY1554" s="227">
        <f t="shared" si="1526"/>
        <v>9095.609999999986</v>
      </c>
      <c r="AZ1554" s="227">
        <f t="shared" si="1527"/>
        <v>100</v>
      </c>
    </row>
  </sheetData>
  <autoFilter ref="A3:GD1521" xr:uid="{00000000-0009-0000-0000-000000000000}"/>
  <mergeCells count="4">
    <mergeCell ref="N2:N3"/>
    <mergeCell ref="EG2:ER2"/>
    <mergeCell ref="ET2:FE2"/>
    <mergeCell ref="FF2:FM2"/>
  </mergeCells>
  <printOptions horizontalCentered="1" gridLines="1"/>
  <pageMargins left="0" right="0" top="0.6692913385826772" bottom="0.31496062992125984" header="0.59055118110236227" footer="0.19685039370078741"/>
  <pageSetup paperSize="9" scale="10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O66"/>
  <sheetViews>
    <sheetView showGridLines="0" view="pageBreakPreview" zoomScale="50" zoomScaleNormal="50" zoomScaleSheetLayoutView="50" workbookViewId="0">
      <selection activeCell="N23" sqref="N23:N24"/>
    </sheetView>
  </sheetViews>
  <sheetFormatPr defaultRowHeight="15"/>
  <cols>
    <col min="1" max="1" width="0.85546875" customWidth="1"/>
    <col min="2" max="2" width="3.7109375" customWidth="1"/>
    <col min="3" max="3" width="7.140625" style="49" customWidth="1"/>
    <col min="4" max="4" width="10.42578125" customWidth="1"/>
    <col min="5" max="5" width="72.28515625" customWidth="1"/>
    <col min="6" max="6" width="23.7109375" customWidth="1"/>
    <col min="7" max="7" width="3.5703125" customWidth="1"/>
    <col min="8" max="12" width="15.28515625" customWidth="1"/>
    <col min="13" max="14" width="15.28515625" style="722" customWidth="1"/>
    <col min="15" max="15" width="2.28515625" customWidth="1"/>
  </cols>
  <sheetData>
    <row r="1" spans="1:15" ht="15" customHeight="1"/>
    <row r="2" spans="1:15" s="3" customFormat="1" ht="24.95" customHeight="1">
      <c r="A2" s="7"/>
      <c r="B2" s="72" t="s">
        <v>1</v>
      </c>
      <c r="C2" s="45"/>
      <c r="D2" s="832" t="s">
        <v>33</v>
      </c>
      <c r="E2" s="57" t="s">
        <v>3067</v>
      </c>
      <c r="F2" s="57"/>
      <c r="G2" s="7"/>
      <c r="M2" s="713"/>
      <c r="N2" s="713"/>
    </row>
    <row r="3" spans="1:15" s="3" customFormat="1" ht="24.95" customHeight="1">
      <c r="A3" s="7"/>
      <c r="B3" s="60" t="s">
        <v>3</v>
      </c>
      <c r="C3" s="65"/>
      <c r="D3" s="832"/>
      <c r="E3" s="58" t="s">
        <v>3071</v>
      </c>
      <c r="F3" s="58"/>
      <c r="G3" s="21"/>
      <c r="M3" s="713"/>
      <c r="N3" s="713"/>
    </row>
    <row r="4" spans="1:15" s="3" customFormat="1" ht="20.100000000000001" customHeight="1" thickBot="1">
      <c r="A4" s="7"/>
      <c r="B4" s="14"/>
      <c r="C4" s="15"/>
      <c r="D4" s="16"/>
      <c r="E4" s="17"/>
      <c r="F4" s="17"/>
      <c r="G4" s="17"/>
      <c r="H4" s="47"/>
      <c r="I4" s="216"/>
      <c r="K4" s="216"/>
      <c r="L4" s="216"/>
      <c r="M4" s="718"/>
      <c r="N4" s="765"/>
    </row>
    <row r="5" spans="1:15" s="125" customFormat="1" ht="25.5" customHeight="1">
      <c r="A5" s="127"/>
      <c r="B5" s="174"/>
      <c r="C5" s="802" t="s">
        <v>10</v>
      </c>
      <c r="D5" s="802"/>
      <c r="E5" s="802"/>
      <c r="F5" s="802"/>
      <c r="G5" s="786"/>
      <c r="H5" s="786">
        <v>2015</v>
      </c>
      <c r="I5" s="786">
        <v>2016</v>
      </c>
      <c r="J5" s="786">
        <v>2017</v>
      </c>
      <c r="K5" s="786">
        <v>2018</v>
      </c>
      <c r="L5" s="786">
        <v>2019</v>
      </c>
      <c r="M5" s="811" t="s">
        <v>3200</v>
      </c>
      <c r="N5" s="811" t="s">
        <v>3199</v>
      </c>
      <c r="O5" s="786"/>
    </row>
    <row r="6" spans="1:15" s="125" customFormat="1" ht="25.5" customHeight="1">
      <c r="A6" s="127"/>
      <c r="B6" s="175"/>
      <c r="C6" s="803" t="s">
        <v>11</v>
      </c>
      <c r="D6" s="803"/>
      <c r="E6" s="803"/>
      <c r="F6" s="803"/>
      <c r="G6" s="787"/>
      <c r="H6" s="787"/>
      <c r="I6" s="787"/>
      <c r="J6" s="787"/>
      <c r="K6" s="787"/>
      <c r="L6" s="787"/>
      <c r="M6" s="812"/>
      <c r="N6" s="812"/>
      <c r="O6" s="787"/>
    </row>
    <row r="7" spans="1:15" ht="25.5" customHeight="1">
      <c r="A7" s="48"/>
      <c r="B7" s="188"/>
      <c r="C7" s="189"/>
      <c r="D7" s="190"/>
      <c r="E7" s="191"/>
      <c r="F7" s="192"/>
      <c r="G7" s="53"/>
      <c r="H7" s="53"/>
    </row>
    <row r="8" spans="1:15" ht="25.5" customHeight="1">
      <c r="A8" s="48"/>
      <c r="B8" s="169" t="s">
        <v>22</v>
      </c>
      <c r="C8" s="156" t="s">
        <v>12</v>
      </c>
      <c r="D8" s="191"/>
      <c r="E8" s="191"/>
      <c r="F8" s="192"/>
      <c r="G8" s="826"/>
      <c r="H8" s="826">
        <v>74258.418000000005</v>
      </c>
      <c r="I8" s="826">
        <v>79982.577000000005</v>
      </c>
      <c r="J8" s="826">
        <v>88932.37</v>
      </c>
      <c r="K8" s="826">
        <v>82560.773000000001</v>
      </c>
      <c r="L8" s="826">
        <v>83222.403999999995</v>
      </c>
      <c r="M8" s="826">
        <v>89281.047000000006</v>
      </c>
      <c r="N8" s="826">
        <v>122785.808</v>
      </c>
    </row>
    <row r="9" spans="1:15" ht="25.5" customHeight="1">
      <c r="A9" s="48"/>
      <c r="B9" s="177"/>
      <c r="C9" s="159" t="s">
        <v>0</v>
      </c>
      <c r="D9" s="706"/>
      <c r="E9" s="706"/>
      <c r="F9" s="192"/>
      <c r="G9" s="826"/>
      <c r="H9" s="826"/>
      <c r="I9" s="826"/>
      <c r="J9" s="826"/>
      <c r="K9" s="826"/>
      <c r="L9" s="826"/>
      <c r="M9" s="826"/>
      <c r="N9" s="826"/>
    </row>
    <row r="10" spans="1:15" ht="25.5" customHeight="1">
      <c r="A10" s="48"/>
      <c r="B10" s="188"/>
      <c r="C10" s="189"/>
      <c r="D10" s="190"/>
      <c r="E10" s="191"/>
      <c r="F10" s="192"/>
      <c r="G10" s="206"/>
      <c r="H10" s="914"/>
      <c r="I10" s="753"/>
      <c r="J10" s="753"/>
      <c r="K10" s="753"/>
      <c r="L10" s="753"/>
      <c r="M10" s="750"/>
      <c r="N10" s="779"/>
    </row>
    <row r="11" spans="1:15" ht="25.5" customHeight="1">
      <c r="A11" s="48"/>
      <c r="B11" s="188"/>
      <c r="C11" s="193">
        <v>1.1000000000000001</v>
      </c>
      <c r="D11" s="194" t="s">
        <v>3045</v>
      </c>
      <c r="E11" s="194"/>
      <c r="F11" s="192"/>
      <c r="G11" s="823"/>
      <c r="H11" s="823">
        <v>55075.995000000003</v>
      </c>
      <c r="I11" s="823">
        <v>60023.798999999999</v>
      </c>
      <c r="J11" s="823">
        <v>69850.803</v>
      </c>
      <c r="K11" s="823">
        <v>62811.218000000001</v>
      </c>
      <c r="L11" s="823">
        <v>63950.521000000001</v>
      </c>
      <c r="M11" s="859">
        <v>72920.240000000005</v>
      </c>
      <c r="N11" s="859">
        <v>105637.671</v>
      </c>
    </row>
    <row r="12" spans="1:15" ht="25.5" customHeight="1">
      <c r="A12" s="48"/>
      <c r="B12" s="188"/>
      <c r="C12" s="195"/>
      <c r="D12" s="196" t="s">
        <v>3046</v>
      </c>
      <c r="E12" s="196"/>
      <c r="F12" s="192"/>
      <c r="G12" s="823"/>
      <c r="H12" s="823"/>
      <c r="I12" s="823"/>
      <c r="J12" s="823"/>
      <c r="K12" s="823"/>
      <c r="L12" s="823"/>
      <c r="M12" s="859"/>
      <c r="N12" s="859"/>
    </row>
    <row r="13" spans="1:15" ht="25.5" customHeight="1">
      <c r="A13" s="48"/>
      <c r="B13" s="188"/>
      <c r="C13" s="189"/>
      <c r="D13" s="190"/>
      <c r="E13" s="191"/>
      <c r="F13" s="192"/>
      <c r="G13" s="206"/>
      <c r="H13" s="915"/>
      <c r="I13" s="916"/>
      <c r="J13" s="916"/>
      <c r="K13" s="916"/>
      <c r="L13" s="916"/>
      <c r="M13" s="750"/>
      <c r="N13" s="779"/>
    </row>
    <row r="14" spans="1:15" ht="25.5" customHeight="1">
      <c r="A14" s="48"/>
      <c r="B14" s="188"/>
      <c r="C14" s="193">
        <v>1.2</v>
      </c>
      <c r="D14" s="194" t="s">
        <v>23</v>
      </c>
      <c r="E14" s="194"/>
      <c r="F14" s="192"/>
      <c r="G14" s="823"/>
      <c r="H14" s="823">
        <v>7524.0829999999996</v>
      </c>
      <c r="I14" s="823">
        <v>7954.7129999999997</v>
      </c>
      <c r="J14" s="823">
        <v>6650.3029999999999</v>
      </c>
      <c r="K14" s="823">
        <v>6690.9579999999996</v>
      </c>
      <c r="L14" s="823">
        <v>6299.59</v>
      </c>
      <c r="M14" s="859">
        <v>5037.4530000000004</v>
      </c>
      <c r="N14" s="859">
        <v>5611.2160000000003</v>
      </c>
    </row>
    <row r="15" spans="1:15" ht="25.5" customHeight="1">
      <c r="A15" s="48"/>
      <c r="B15" s="188"/>
      <c r="C15" s="195"/>
      <c r="D15" s="196" t="s">
        <v>313</v>
      </c>
      <c r="E15" s="196"/>
      <c r="F15" s="192"/>
      <c r="G15" s="823"/>
      <c r="H15" s="823"/>
      <c r="I15" s="823"/>
      <c r="J15" s="823"/>
      <c r="K15" s="823"/>
      <c r="L15" s="823"/>
      <c r="M15" s="859"/>
      <c r="N15" s="859"/>
    </row>
    <row r="16" spans="1:15" ht="25.5" customHeight="1">
      <c r="A16" s="48"/>
      <c r="B16" s="188"/>
      <c r="C16" s="189"/>
      <c r="D16" s="190"/>
      <c r="E16" s="191"/>
      <c r="F16" s="192"/>
      <c r="G16" s="206"/>
      <c r="H16" s="915"/>
      <c r="I16" s="916"/>
      <c r="J16" s="916"/>
      <c r="K16" s="916"/>
      <c r="L16" s="916"/>
      <c r="M16" s="750"/>
      <c r="N16" s="779"/>
    </row>
    <row r="17" spans="1:14" ht="25.5" customHeight="1">
      <c r="A17" s="48"/>
      <c r="B17" s="188"/>
      <c r="C17" s="193">
        <v>1.3</v>
      </c>
      <c r="D17" s="194" t="s">
        <v>24</v>
      </c>
      <c r="E17" s="194"/>
      <c r="F17" s="192"/>
      <c r="G17" s="823"/>
      <c r="H17" s="823">
        <v>11658.34</v>
      </c>
      <c r="I17" s="823">
        <v>12004.065000000001</v>
      </c>
      <c r="J17" s="823">
        <v>12431.264999999999</v>
      </c>
      <c r="K17" s="823">
        <v>13058.597</v>
      </c>
      <c r="L17" s="823">
        <v>12972.293</v>
      </c>
      <c r="M17" s="823">
        <v>11323.353999999999</v>
      </c>
      <c r="N17" s="823">
        <v>11536.921</v>
      </c>
    </row>
    <row r="18" spans="1:14" ht="25.5" customHeight="1">
      <c r="A18" s="48"/>
      <c r="B18" s="188"/>
      <c r="C18" s="195"/>
      <c r="D18" s="196" t="s">
        <v>25</v>
      </c>
      <c r="E18" s="196"/>
      <c r="F18" s="192"/>
      <c r="G18" s="823"/>
      <c r="H18" s="823"/>
      <c r="I18" s="823"/>
      <c r="J18" s="823"/>
      <c r="K18" s="823"/>
      <c r="L18" s="823"/>
      <c r="M18" s="823"/>
      <c r="N18" s="823"/>
    </row>
    <row r="19" spans="1:14" ht="25.5" customHeight="1">
      <c r="A19" s="48"/>
      <c r="B19" s="188"/>
      <c r="C19" s="189"/>
      <c r="D19" s="190"/>
      <c r="E19" s="191"/>
      <c r="F19" s="192"/>
      <c r="G19" s="206"/>
      <c r="H19" s="915"/>
      <c r="I19" s="916"/>
      <c r="J19" s="916"/>
      <c r="K19" s="916"/>
      <c r="L19" s="916"/>
      <c r="M19" s="750"/>
      <c r="N19" s="779"/>
    </row>
    <row r="20" spans="1:14" ht="25.5" customHeight="1">
      <c r="A20" s="48"/>
      <c r="B20" s="197" t="s">
        <v>26</v>
      </c>
      <c r="C20" s="198" t="s">
        <v>13</v>
      </c>
      <c r="D20" s="198"/>
      <c r="E20" s="198"/>
      <c r="F20" s="199"/>
      <c r="G20" s="826"/>
      <c r="H20" s="826">
        <v>93243.275999999998</v>
      </c>
      <c r="I20" s="826">
        <v>93771.986999999994</v>
      </c>
      <c r="J20" s="826">
        <v>109714.751</v>
      </c>
      <c r="K20" s="826">
        <v>121922.70600000001</v>
      </c>
      <c r="L20" s="826">
        <v>118260.781</v>
      </c>
      <c r="M20" s="860">
        <v>85450.288</v>
      </c>
      <c r="N20" s="860">
        <v>107694.431</v>
      </c>
    </row>
    <row r="21" spans="1:14" ht="25.5" customHeight="1">
      <c r="A21" s="48"/>
      <c r="B21" s="188"/>
      <c r="C21" s="200" t="s">
        <v>14</v>
      </c>
      <c r="D21" s="200"/>
      <c r="E21" s="200"/>
      <c r="F21" s="199"/>
      <c r="G21" s="826"/>
      <c r="H21" s="826"/>
      <c r="I21" s="826"/>
      <c r="J21" s="826"/>
      <c r="K21" s="826"/>
      <c r="L21" s="826"/>
      <c r="M21" s="860"/>
      <c r="N21" s="860"/>
    </row>
    <row r="22" spans="1:14" ht="25.5" customHeight="1">
      <c r="A22" s="48"/>
      <c r="B22" s="188"/>
      <c r="C22" s="189"/>
      <c r="D22" s="190"/>
      <c r="E22" s="191"/>
      <c r="F22" s="192"/>
      <c r="G22" s="206"/>
      <c r="H22" s="914"/>
      <c r="I22" s="753"/>
      <c r="J22" s="753"/>
      <c r="K22" s="753"/>
      <c r="L22" s="753"/>
      <c r="M22" s="751"/>
      <c r="N22" s="778"/>
    </row>
    <row r="23" spans="1:14" ht="25.5" customHeight="1">
      <c r="A23" s="48"/>
      <c r="B23" s="197" t="s">
        <v>27</v>
      </c>
      <c r="C23" s="198" t="s">
        <v>15</v>
      </c>
      <c r="D23" s="198"/>
      <c r="E23" s="198"/>
      <c r="F23" s="199"/>
      <c r="G23" s="826"/>
      <c r="H23" s="826">
        <v>156967.65900000001</v>
      </c>
      <c r="I23" s="826">
        <v>160211.658</v>
      </c>
      <c r="J23" s="826">
        <v>178329.481</v>
      </c>
      <c r="K23" s="826">
        <v>189651.05799999999</v>
      </c>
      <c r="L23" s="826">
        <v>192755.35800000001</v>
      </c>
      <c r="M23" s="860">
        <v>184333.33199999999</v>
      </c>
      <c r="N23" s="860">
        <v>232556.24100000001</v>
      </c>
    </row>
    <row r="24" spans="1:14" ht="25.5" customHeight="1">
      <c r="A24" s="48"/>
      <c r="B24" s="188"/>
      <c r="C24" s="200" t="s">
        <v>16</v>
      </c>
      <c r="D24" s="200"/>
      <c r="E24" s="200"/>
      <c r="F24" s="199"/>
      <c r="G24" s="826"/>
      <c r="H24" s="826"/>
      <c r="I24" s="826"/>
      <c r="J24" s="826"/>
      <c r="K24" s="826"/>
      <c r="L24" s="826"/>
      <c r="M24" s="860"/>
      <c r="N24" s="860"/>
    </row>
    <row r="25" spans="1:14" ht="25.5" customHeight="1">
      <c r="A25" s="48"/>
      <c r="B25" s="188"/>
      <c r="C25" s="189"/>
      <c r="D25" s="190"/>
      <c r="E25" s="191"/>
      <c r="F25" s="192"/>
      <c r="G25" s="206"/>
      <c r="H25" s="914"/>
      <c r="I25" s="753"/>
      <c r="J25" s="753"/>
      <c r="K25" s="753"/>
      <c r="L25" s="753"/>
      <c r="M25" s="750"/>
      <c r="N25" s="779"/>
    </row>
    <row r="26" spans="1:14" ht="25.5" customHeight="1">
      <c r="A26" s="48"/>
      <c r="B26" s="188"/>
      <c r="C26" s="193">
        <v>3.1</v>
      </c>
      <c r="D26" s="194" t="s">
        <v>3035</v>
      </c>
      <c r="E26" s="194"/>
      <c r="F26" s="192"/>
      <c r="G26" s="823"/>
      <c r="H26" s="823">
        <v>21019.484</v>
      </c>
      <c r="I26" s="823">
        <v>20529.2</v>
      </c>
      <c r="J26" s="823">
        <v>23952.278999999999</v>
      </c>
      <c r="K26" s="823">
        <v>23912.385999999999</v>
      </c>
      <c r="L26" s="823">
        <v>24103.734</v>
      </c>
      <c r="M26" s="859">
        <v>26746.763999999999</v>
      </c>
      <c r="N26" s="859">
        <v>31434.73</v>
      </c>
    </row>
    <row r="27" spans="1:14" ht="25.5" customHeight="1">
      <c r="A27" s="48"/>
      <c r="B27" s="188"/>
      <c r="C27" s="195"/>
      <c r="D27" s="196" t="s">
        <v>3036</v>
      </c>
      <c r="E27" s="196"/>
      <c r="F27" s="192"/>
      <c r="G27" s="823"/>
      <c r="H27" s="823"/>
      <c r="I27" s="823"/>
      <c r="J27" s="823"/>
      <c r="K27" s="823"/>
      <c r="L27" s="823"/>
      <c r="M27" s="859"/>
      <c r="N27" s="859"/>
    </row>
    <row r="28" spans="1:14" ht="25.5" customHeight="1">
      <c r="A28" s="48"/>
      <c r="B28" s="188"/>
      <c r="C28" s="189"/>
      <c r="D28" s="190"/>
      <c r="E28" s="191"/>
      <c r="F28" s="192"/>
      <c r="G28" s="206"/>
      <c r="H28" s="915"/>
      <c r="I28" s="916"/>
      <c r="J28" s="916"/>
      <c r="K28" s="916"/>
      <c r="L28" s="916"/>
      <c r="M28" s="750"/>
      <c r="N28" s="779"/>
    </row>
    <row r="29" spans="1:14" ht="25.5" customHeight="1">
      <c r="A29" s="48"/>
      <c r="B29" s="188"/>
      <c r="C29" s="193">
        <v>3.2</v>
      </c>
      <c r="D29" s="194" t="s">
        <v>28</v>
      </c>
      <c r="E29" s="194"/>
      <c r="F29" s="192"/>
      <c r="G29" s="823"/>
      <c r="H29" s="823">
        <v>1842.5609999999999</v>
      </c>
      <c r="I29" s="823">
        <v>2007.5340000000001</v>
      </c>
      <c r="J29" s="823">
        <v>2129.3040000000001</v>
      </c>
      <c r="K29" s="823">
        <v>2153.6889999999999</v>
      </c>
      <c r="L29" s="823">
        <v>2251.36</v>
      </c>
      <c r="M29" s="859">
        <v>2070.3510000000001</v>
      </c>
      <c r="N29" s="859">
        <v>2773.5479999999998</v>
      </c>
    </row>
    <row r="30" spans="1:14" ht="25.5" customHeight="1">
      <c r="A30" s="48"/>
      <c r="B30" s="188"/>
      <c r="C30" s="195"/>
      <c r="D30" s="861" t="s">
        <v>3060</v>
      </c>
      <c r="E30" s="861"/>
      <c r="F30" s="861"/>
      <c r="G30" s="823"/>
      <c r="H30" s="823"/>
      <c r="I30" s="823"/>
      <c r="J30" s="823"/>
      <c r="K30" s="823"/>
      <c r="L30" s="823"/>
      <c r="M30" s="859"/>
      <c r="N30" s="859"/>
    </row>
    <row r="31" spans="1:14" ht="25.5" customHeight="1">
      <c r="A31" s="48"/>
      <c r="B31" s="188"/>
      <c r="C31" s="189"/>
      <c r="D31" s="190"/>
      <c r="E31" s="191"/>
      <c r="F31" s="192"/>
      <c r="G31" s="206"/>
      <c r="H31" s="915"/>
      <c r="I31" s="916"/>
      <c r="J31" s="916"/>
      <c r="K31" s="916"/>
      <c r="L31" s="916"/>
      <c r="M31" s="750"/>
      <c r="N31" s="779"/>
    </row>
    <row r="32" spans="1:14" ht="25.5" customHeight="1">
      <c r="A32" s="48"/>
      <c r="B32" s="188"/>
      <c r="C32" s="193">
        <v>3.3</v>
      </c>
      <c r="D32" s="194" t="s">
        <v>3038</v>
      </c>
      <c r="E32" s="194"/>
      <c r="F32" s="192"/>
      <c r="G32" s="823"/>
      <c r="H32" s="823">
        <v>5999.1779999999999</v>
      </c>
      <c r="I32" s="823">
        <v>6464.8959999999997</v>
      </c>
      <c r="J32" s="823">
        <v>6667.326</v>
      </c>
      <c r="K32" s="823">
        <v>6788.4690000000001</v>
      </c>
      <c r="L32" s="823">
        <v>6660.2529999999997</v>
      </c>
      <c r="M32" s="859">
        <v>5623.4620000000004</v>
      </c>
      <c r="N32" s="859">
        <v>6766.3559999999998</v>
      </c>
    </row>
    <row r="33" spans="1:14" ht="25.5" customHeight="1">
      <c r="A33" s="48"/>
      <c r="B33" s="188"/>
      <c r="C33" s="195"/>
      <c r="D33" s="196" t="s">
        <v>2829</v>
      </c>
      <c r="E33" s="196"/>
      <c r="F33" s="192"/>
      <c r="G33" s="823"/>
      <c r="H33" s="823"/>
      <c r="I33" s="823"/>
      <c r="J33" s="823"/>
      <c r="K33" s="823"/>
      <c r="L33" s="823"/>
      <c r="M33" s="859"/>
      <c r="N33" s="859"/>
    </row>
    <row r="34" spans="1:14" ht="25.5" customHeight="1">
      <c r="A34" s="48"/>
      <c r="B34" s="188"/>
      <c r="C34" s="189"/>
      <c r="D34" s="190"/>
      <c r="E34" s="191"/>
      <c r="F34" s="192"/>
      <c r="G34" s="206"/>
      <c r="H34" s="915"/>
      <c r="I34" s="916"/>
      <c r="J34" s="916"/>
      <c r="K34" s="916"/>
      <c r="L34" s="916"/>
      <c r="M34" s="750"/>
      <c r="N34" s="779"/>
    </row>
    <row r="35" spans="1:14" ht="25.5" customHeight="1">
      <c r="A35" s="48"/>
      <c r="B35" s="188"/>
      <c r="C35" s="193">
        <v>3.4</v>
      </c>
      <c r="D35" s="194" t="s">
        <v>29</v>
      </c>
      <c r="E35" s="194"/>
      <c r="F35" s="192"/>
      <c r="G35" s="823"/>
      <c r="H35" s="823">
        <v>64811.023999999998</v>
      </c>
      <c r="I35" s="823">
        <v>63928.171000000002</v>
      </c>
      <c r="J35" s="823">
        <v>73692.373999999996</v>
      </c>
      <c r="K35" s="823">
        <v>84329.506999999998</v>
      </c>
      <c r="L35" s="823">
        <v>84932.126999999993</v>
      </c>
      <c r="M35" s="859">
        <v>75650.024999999994</v>
      </c>
      <c r="N35" s="859">
        <v>109155.039</v>
      </c>
    </row>
    <row r="36" spans="1:14" ht="25.5" customHeight="1">
      <c r="A36" s="48"/>
      <c r="B36" s="188"/>
      <c r="C36" s="195"/>
      <c r="D36" s="196" t="s">
        <v>2830</v>
      </c>
      <c r="E36" s="196"/>
      <c r="F36" s="192"/>
      <c r="G36" s="823"/>
      <c r="H36" s="823"/>
      <c r="I36" s="823"/>
      <c r="J36" s="823"/>
      <c r="K36" s="823"/>
      <c r="L36" s="823"/>
      <c r="M36" s="859"/>
      <c r="N36" s="859"/>
    </row>
    <row r="37" spans="1:14" ht="25.5" customHeight="1">
      <c r="A37" s="48"/>
      <c r="B37" s="188"/>
      <c r="C37" s="189"/>
      <c r="D37" s="190"/>
      <c r="E37" s="191"/>
      <c r="F37" s="192"/>
      <c r="G37" s="206"/>
      <c r="H37" s="915"/>
      <c r="I37" s="916"/>
      <c r="J37" s="916"/>
      <c r="K37" s="916"/>
      <c r="L37" s="916"/>
      <c r="M37" s="750"/>
      <c r="N37" s="779"/>
    </row>
    <row r="38" spans="1:14" ht="25.5" customHeight="1">
      <c r="A38" s="48"/>
      <c r="B38" s="188"/>
      <c r="C38" s="193">
        <v>3.5</v>
      </c>
      <c r="D38" s="862" t="s">
        <v>3037</v>
      </c>
      <c r="E38" s="862"/>
      <c r="F38" s="862"/>
      <c r="G38" s="823"/>
      <c r="H38" s="823">
        <v>15949.879000000001</v>
      </c>
      <c r="I38" s="823">
        <v>16631.8</v>
      </c>
      <c r="J38" s="823">
        <v>17430.356</v>
      </c>
      <c r="K38" s="823">
        <v>18459.668000000001</v>
      </c>
      <c r="L38" s="823">
        <v>18784.965</v>
      </c>
      <c r="M38" s="859">
        <v>13875.847</v>
      </c>
      <c r="N38" s="859">
        <v>15134.629000000001</v>
      </c>
    </row>
    <row r="39" spans="1:14" ht="25.5" customHeight="1">
      <c r="A39" s="48"/>
      <c r="B39" s="188"/>
      <c r="C39" s="195"/>
      <c r="D39" s="861" t="s">
        <v>3061</v>
      </c>
      <c r="E39" s="861"/>
      <c r="F39" s="861"/>
      <c r="G39" s="823"/>
      <c r="H39" s="823"/>
      <c r="I39" s="823"/>
      <c r="J39" s="823"/>
      <c r="K39" s="823"/>
      <c r="L39" s="823"/>
      <c r="M39" s="859"/>
      <c r="N39" s="859"/>
    </row>
    <row r="40" spans="1:14" ht="25.5" customHeight="1">
      <c r="A40" s="48"/>
      <c r="B40" s="188"/>
      <c r="C40" s="189"/>
      <c r="D40" s="190"/>
      <c r="E40" s="191"/>
      <c r="F40" s="192"/>
      <c r="G40" s="206"/>
      <c r="H40" s="915"/>
      <c r="I40" s="916"/>
      <c r="J40" s="916"/>
      <c r="K40" s="916"/>
      <c r="L40" s="916"/>
      <c r="M40" s="750"/>
      <c r="N40" s="779"/>
    </row>
    <row r="41" spans="1:14" ht="25.5" customHeight="1">
      <c r="A41" s="48"/>
      <c r="B41" s="188"/>
      <c r="C41" s="193">
        <v>3.6</v>
      </c>
      <c r="D41" s="194" t="s">
        <v>59</v>
      </c>
      <c r="E41" s="194"/>
      <c r="F41" s="192"/>
      <c r="G41" s="823"/>
      <c r="H41" s="823">
        <v>30501.535</v>
      </c>
      <c r="I41" s="823">
        <v>33086.940999999999</v>
      </c>
      <c r="J41" s="823">
        <v>34293.245999999999</v>
      </c>
      <c r="K41" s="823">
        <v>34498.889000000003</v>
      </c>
      <c r="L41" s="823">
        <v>36589.877999999997</v>
      </c>
      <c r="M41" s="859">
        <v>41566.548000000003</v>
      </c>
      <c r="N41" s="859">
        <v>47877.411999999997</v>
      </c>
    </row>
    <row r="42" spans="1:14" ht="25.5" customHeight="1">
      <c r="A42" s="48"/>
      <c r="B42" s="188"/>
      <c r="C42" s="195"/>
      <c r="D42" s="196" t="s">
        <v>62</v>
      </c>
      <c r="E42" s="196"/>
      <c r="F42" s="192"/>
      <c r="G42" s="823"/>
      <c r="H42" s="823"/>
      <c r="I42" s="823"/>
      <c r="J42" s="823"/>
      <c r="K42" s="823"/>
      <c r="L42" s="823"/>
      <c r="M42" s="859"/>
      <c r="N42" s="859"/>
    </row>
    <row r="43" spans="1:14" ht="25.5" customHeight="1">
      <c r="A43" s="48"/>
      <c r="B43" s="188"/>
      <c r="C43" s="189"/>
      <c r="D43" s="190"/>
      <c r="E43" s="191"/>
      <c r="F43" s="192"/>
      <c r="G43" s="206"/>
      <c r="H43" s="915"/>
      <c r="I43" s="916"/>
      <c r="J43" s="916"/>
      <c r="K43" s="916"/>
      <c r="L43" s="916"/>
      <c r="M43" s="750"/>
      <c r="N43" s="779"/>
    </row>
    <row r="44" spans="1:14" ht="25.5" customHeight="1">
      <c r="A44" s="48"/>
      <c r="B44" s="188"/>
      <c r="C44" s="193">
        <v>3.7</v>
      </c>
      <c r="D44" s="194" t="s">
        <v>60</v>
      </c>
      <c r="E44" s="194"/>
      <c r="F44" s="192"/>
      <c r="G44" s="823"/>
      <c r="H44" s="823">
        <v>16843.998</v>
      </c>
      <c r="I44" s="823">
        <v>17563.115000000002</v>
      </c>
      <c r="J44" s="823">
        <v>20164.595000000001</v>
      </c>
      <c r="K44" s="823">
        <v>19508.451000000001</v>
      </c>
      <c r="L44" s="823">
        <v>19433.041000000001</v>
      </c>
      <c r="M44" s="859">
        <v>18800.333999999999</v>
      </c>
      <c r="N44" s="859">
        <v>19414.526999999998</v>
      </c>
    </row>
    <row r="45" spans="1:14" ht="25.5" customHeight="1">
      <c r="A45" s="48"/>
      <c r="B45" s="188"/>
      <c r="C45" s="195"/>
      <c r="D45" s="196" t="s">
        <v>61</v>
      </c>
      <c r="E45" s="196"/>
      <c r="F45" s="192"/>
      <c r="G45" s="823"/>
      <c r="H45" s="823"/>
      <c r="I45" s="823"/>
      <c r="J45" s="823"/>
      <c r="K45" s="823"/>
      <c r="L45" s="823"/>
      <c r="M45" s="859"/>
      <c r="N45" s="859"/>
    </row>
    <row r="46" spans="1:14" ht="25.5" customHeight="1">
      <c r="A46" s="48"/>
      <c r="B46" s="188"/>
      <c r="C46" s="189"/>
      <c r="D46" s="190"/>
      <c r="E46" s="191"/>
      <c r="F46" s="192"/>
      <c r="G46" s="206"/>
      <c r="H46" s="914"/>
      <c r="I46" s="753"/>
      <c r="J46" s="753"/>
      <c r="K46" s="753"/>
      <c r="L46" s="753"/>
      <c r="M46" s="750"/>
      <c r="N46" s="779"/>
    </row>
    <row r="47" spans="1:14" ht="25.5" customHeight="1">
      <c r="A47" s="48"/>
      <c r="B47" s="197" t="s">
        <v>30</v>
      </c>
      <c r="C47" s="198" t="s">
        <v>17</v>
      </c>
      <c r="D47" s="198"/>
      <c r="E47" s="198"/>
      <c r="F47" s="199"/>
      <c r="G47" s="826"/>
      <c r="H47" s="826">
        <v>13458.684999999999</v>
      </c>
      <c r="I47" s="826">
        <v>13800.187</v>
      </c>
      <c r="J47" s="826">
        <v>15343.295</v>
      </c>
      <c r="K47" s="826">
        <v>17368.909</v>
      </c>
      <c r="L47" s="826">
        <v>19186.12</v>
      </c>
      <c r="M47" s="860">
        <v>16181.376</v>
      </c>
      <c r="N47" s="860">
        <v>15293.438</v>
      </c>
    </row>
    <row r="48" spans="1:14" ht="25.5" customHeight="1">
      <c r="A48" s="48"/>
      <c r="B48" s="188"/>
      <c r="C48" s="200" t="s">
        <v>18</v>
      </c>
      <c r="D48" s="200"/>
      <c r="E48" s="200"/>
      <c r="F48" s="199"/>
      <c r="G48" s="826"/>
      <c r="H48" s="826"/>
      <c r="I48" s="826"/>
      <c r="J48" s="826"/>
      <c r="K48" s="826"/>
      <c r="L48" s="826"/>
      <c r="M48" s="860"/>
      <c r="N48" s="860"/>
    </row>
    <row r="49" spans="1:14" ht="25.5" customHeight="1">
      <c r="A49" s="48"/>
      <c r="B49" s="188"/>
      <c r="C49" s="189"/>
      <c r="D49" s="190"/>
      <c r="E49" s="191"/>
      <c r="F49" s="192"/>
      <c r="G49" s="206"/>
      <c r="H49" s="914"/>
      <c r="I49" s="753"/>
      <c r="J49" s="753"/>
      <c r="K49" s="753"/>
      <c r="L49" s="753"/>
      <c r="M49" s="751"/>
      <c r="N49" s="778"/>
    </row>
    <row r="50" spans="1:14" ht="25.5" customHeight="1">
      <c r="A50" s="48"/>
      <c r="B50" s="197" t="s">
        <v>31</v>
      </c>
      <c r="C50" s="198" t="s">
        <v>19</v>
      </c>
      <c r="D50" s="198"/>
      <c r="E50" s="198"/>
      <c r="F50" s="199"/>
      <c r="G50" s="826"/>
      <c r="H50" s="826">
        <v>371119.717</v>
      </c>
      <c r="I50" s="826">
        <v>392706.84399999998</v>
      </c>
      <c r="J50" s="826">
        <v>427577.26899999997</v>
      </c>
      <c r="K50" s="826">
        <v>470420.97399999999</v>
      </c>
      <c r="L50" s="826">
        <v>501052.52500000002</v>
      </c>
      <c r="M50" s="860">
        <v>477359.495</v>
      </c>
      <c r="N50" s="860">
        <v>493406.12900000002</v>
      </c>
    </row>
    <row r="51" spans="1:14" ht="25.5" customHeight="1">
      <c r="A51" s="48"/>
      <c r="B51" s="188"/>
      <c r="C51" s="200" t="s">
        <v>20</v>
      </c>
      <c r="D51" s="200"/>
      <c r="E51" s="200"/>
      <c r="F51" s="199"/>
      <c r="G51" s="826"/>
      <c r="H51" s="826"/>
      <c r="I51" s="826"/>
      <c r="J51" s="826"/>
      <c r="K51" s="826"/>
      <c r="L51" s="826"/>
      <c r="M51" s="860"/>
      <c r="N51" s="860"/>
    </row>
    <row r="52" spans="1:14" ht="25.5" customHeight="1">
      <c r="A52" s="48"/>
      <c r="B52" s="188"/>
      <c r="C52" s="189"/>
      <c r="D52" s="190"/>
      <c r="E52" s="191"/>
      <c r="F52" s="192"/>
      <c r="G52" s="206"/>
      <c r="H52" s="914"/>
      <c r="I52" s="753"/>
      <c r="J52" s="753"/>
      <c r="K52" s="753"/>
      <c r="L52" s="753"/>
      <c r="M52" s="750"/>
      <c r="N52" s="779"/>
    </row>
    <row r="53" spans="1:14" ht="25.5" customHeight="1">
      <c r="A53" s="48"/>
      <c r="B53" s="188"/>
      <c r="C53" s="201">
        <v>5.0999999999999996</v>
      </c>
      <c r="D53" s="862" t="s">
        <v>3039</v>
      </c>
      <c r="E53" s="862"/>
      <c r="F53" s="862"/>
      <c r="G53" s="823"/>
      <c r="H53" s="823">
        <v>147561.50700000001</v>
      </c>
      <c r="I53" s="823">
        <v>155892.323</v>
      </c>
      <c r="J53" s="823">
        <v>172289.04800000001</v>
      </c>
      <c r="K53" s="823">
        <v>191688.16500000001</v>
      </c>
      <c r="L53" s="823">
        <v>206784.16800000001</v>
      </c>
      <c r="M53" s="859">
        <v>186479.375</v>
      </c>
      <c r="N53" s="859">
        <v>191592.80799999999</v>
      </c>
    </row>
    <row r="54" spans="1:14" ht="25.5" customHeight="1">
      <c r="A54" s="48"/>
      <c r="B54" s="188"/>
      <c r="C54" s="195"/>
      <c r="D54" s="861" t="s">
        <v>3054</v>
      </c>
      <c r="E54" s="861"/>
      <c r="F54" s="861"/>
      <c r="G54" s="823"/>
      <c r="H54" s="823"/>
      <c r="I54" s="823"/>
      <c r="J54" s="823"/>
      <c r="K54" s="823"/>
      <c r="L54" s="823"/>
      <c r="M54" s="859"/>
      <c r="N54" s="859"/>
    </row>
    <row r="55" spans="1:14" ht="25.5" customHeight="1">
      <c r="A55" s="48"/>
      <c r="B55" s="188"/>
      <c r="C55" s="189"/>
      <c r="D55" s="190"/>
      <c r="E55" s="191"/>
      <c r="F55" s="192"/>
      <c r="G55" s="206"/>
      <c r="H55" s="915"/>
      <c r="I55" s="916"/>
      <c r="J55" s="916"/>
      <c r="K55" s="916"/>
      <c r="L55" s="916"/>
      <c r="M55" s="750"/>
      <c r="N55" s="779"/>
    </row>
    <row r="56" spans="1:14" ht="25.5" customHeight="1">
      <c r="A56" s="48"/>
      <c r="B56" s="188"/>
      <c r="C56" s="193">
        <v>5.2</v>
      </c>
      <c r="D56" s="194" t="s">
        <v>3047</v>
      </c>
      <c r="E56" s="194"/>
      <c r="F56" s="192"/>
      <c r="G56" s="823"/>
      <c r="H56" s="823">
        <v>68543.561000000002</v>
      </c>
      <c r="I56" s="823">
        <v>74795.009000000005</v>
      </c>
      <c r="J56" s="823">
        <v>82183.600000000006</v>
      </c>
      <c r="K56" s="823">
        <v>91160.096000000005</v>
      </c>
      <c r="L56" s="823">
        <v>96060.479000000007</v>
      </c>
      <c r="M56" s="859">
        <v>93729.474000000002</v>
      </c>
      <c r="N56" s="859">
        <v>98593.106</v>
      </c>
    </row>
    <row r="57" spans="1:14" ht="25.5" customHeight="1">
      <c r="A57" s="48"/>
      <c r="B57" s="188"/>
      <c r="C57" s="195"/>
      <c r="D57" s="196" t="s">
        <v>3055</v>
      </c>
      <c r="E57" s="196"/>
      <c r="F57" s="192"/>
      <c r="G57" s="823"/>
      <c r="H57" s="823"/>
      <c r="I57" s="823"/>
      <c r="J57" s="823"/>
      <c r="K57" s="823"/>
      <c r="L57" s="823"/>
      <c r="M57" s="859"/>
      <c r="N57" s="859"/>
    </row>
    <row r="58" spans="1:14" ht="25.5" customHeight="1">
      <c r="A58" s="48"/>
      <c r="B58" s="188"/>
      <c r="C58" s="189"/>
      <c r="D58" s="190"/>
      <c r="E58" s="191"/>
      <c r="F58" s="192"/>
      <c r="G58" s="206"/>
      <c r="H58" s="915"/>
      <c r="I58" s="916"/>
      <c r="J58" s="916"/>
      <c r="K58" s="916"/>
      <c r="L58" s="916"/>
      <c r="M58" s="750"/>
      <c r="N58" s="779"/>
    </row>
    <row r="59" spans="1:14" ht="25.5" customHeight="1">
      <c r="A59" s="48"/>
      <c r="B59" s="188"/>
      <c r="C59" s="193">
        <v>5.3</v>
      </c>
      <c r="D59" s="194" t="s">
        <v>49</v>
      </c>
      <c r="E59" s="194"/>
      <c r="F59" s="192"/>
      <c r="G59" s="823"/>
      <c r="H59" s="823">
        <v>80660.957999999999</v>
      </c>
      <c r="I59" s="823">
        <v>84001.991999999998</v>
      </c>
      <c r="J59" s="823">
        <v>90245.054000000004</v>
      </c>
      <c r="K59" s="823">
        <v>98847.349000000002</v>
      </c>
      <c r="L59" s="823">
        <v>103135.575</v>
      </c>
      <c r="M59" s="859">
        <v>99068.331000000006</v>
      </c>
      <c r="N59" s="859">
        <v>103111.41499999999</v>
      </c>
    </row>
    <row r="60" spans="1:14" ht="25.5" customHeight="1">
      <c r="A60" s="48"/>
      <c r="B60" s="188"/>
      <c r="C60" s="195"/>
      <c r="D60" s="196" t="s">
        <v>3048</v>
      </c>
      <c r="E60" s="196"/>
      <c r="F60" s="192"/>
      <c r="G60" s="823"/>
      <c r="H60" s="823"/>
      <c r="I60" s="823"/>
      <c r="J60" s="823"/>
      <c r="K60" s="823"/>
      <c r="L60" s="823"/>
      <c r="M60" s="859"/>
      <c r="N60" s="859"/>
    </row>
    <row r="61" spans="1:14" ht="25.5" customHeight="1">
      <c r="A61" s="48"/>
      <c r="B61" s="188"/>
      <c r="C61" s="189"/>
      <c r="D61" s="190"/>
      <c r="E61" s="191"/>
      <c r="F61" s="192"/>
      <c r="G61" s="206"/>
      <c r="H61" s="915"/>
      <c r="I61" s="916"/>
      <c r="J61" s="916"/>
      <c r="K61" s="916"/>
      <c r="L61" s="916"/>
      <c r="M61" s="750"/>
      <c r="N61" s="779"/>
    </row>
    <row r="62" spans="1:14" ht="25.5" customHeight="1">
      <c r="A62" s="48"/>
      <c r="B62" s="188"/>
      <c r="C62" s="193">
        <v>5.4</v>
      </c>
      <c r="D62" s="194" t="s">
        <v>3079</v>
      </c>
      <c r="E62" s="194"/>
      <c r="F62" s="192"/>
      <c r="G62" s="823"/>
      <c r="H62" s="823">
        <v>74353.691000000006</v>
      </c>
      <c r="I62" s="823">
        <v>78017.52</v>
      </c>
      <c r="J62" s="823">
        <v>82859.567999999999</v>
      </c>
      <c r="K62" s="823">
        <v>88725.364000000001</v>
      </c>
      <c r="L62" s="823">
        <v>95072.304000000004</v>
      </c>
      <c r="M62" s="859">
        <v>98082.316000000006</v>
      </c>
      <c r="N62" s="859">
        <v>100108.8</v>
      </c>
    </row>
    <row r="63" spans="1:14" ht="25.5" customHeight="1">
      <c r="A63" s="48"/>
      <c r="B63" s="188"/>
      <c r="C63" s="195"/>
      <c r="D63" s="196" t="s">
        <v>3050</v>
      </c>
      <c r="E63" s="196"/>
      <c r="F63" s="192"/>
      <c r="G63" s="823"/>
      <c r="H63" s="823"/>
      <c r="I63" s="823"/>
      <c r="J63" s="823"/>
      <c r="K63" s="823"/>
      <c r="L63" s="823"/>
      <c r="M63" s="859"/>
      <c r="N63" s="859"/>
    </row>
    <row r="64" spans="1:14" ht="25.5" customHeight="1">
      <c r="A64" s="48"/>
      <c r="B64" s="188"/>
      <c r="C64" s="189"/>
      <c r="D64" s="190"/>
      <c r="E64" s="191"/>
      <c r="F64" s="192"/>
      <c r="G64" s="206"/>
      <c r="H64" s="914"/>
      <c r="I64" s="753"/>
      <c r="J64" s="753"/>
      <c r="K64" s="753"/>
      <c r="L64" s="753"/>
      <c r="M64" s="752"/>
      <c r="N64" s="768"/>
    </row>
    <row r="65" spans="1:15" s="132" customFormat="1" ht="25.5" customHeight="1">
      <c r="A65" s="131"/>
      <c r="B65" s="202"/>
      <c r="C65" s="203" t="s">
        <v>8</v>
      </c>
      <c r="D65" s="202"/>
      <c r="E65" s="202"/>
      <c r="F65" s="202"/>
      <c r="G65" s="821"/>
      <c r="H65" s="821">
        <v>709047.755</v>
      </c>
      <c r="I65" s="821">
        <v>740473.25300000003</v>
      </c>
      <c r="J65" s="821">
        <v>819897.16599999997</v>
      </c>
      <c r="K65" s="821">
        <v>881924.42</v>
      </c>
      <c r="L65" s="821">
        <v>914477.18900000001</v>
      </c>
      <c r="M65" s="821">
        <v>852605.53799999994</v>
      </c>
      <c r="N65" s="821">
        <v>971736.04700000002</v>
      </c>
      <c r="O65" s="821"/>
    </row>
    <row r="66" spans="1:15" s="132" customFormat="1" ht="25.5" customHeight="1" thickBot="1">
      <c r="A66" s="131"/>
      <c r="B66" s="204"/>
      <c r="C66" s="205" t="s">
        <v>9</v>
      </c>
      <c r="D66" s="204"/>
      <c r="E66" s="204"/>
      <c r="F66" s="204"/>
      <c r="G66" s="863"/>
      <c r="H66" s="822"/>
      <c r="I66" s="822"/>
      <c r="J66" s="822"/>
      <c r="K66" s="822"/>
      <c r="L66" s="822"/>
      <c r="M66" s="822"/>
      <c r="N66" s="822"/>
      <c r="O66" s="863"/>
    </row>
  </sheetData>
  <mergeCells count="178">
    <mergeCell ref="M5:M6"/>
    <mergeCell ref="O5:O6"/>
    <mergeCell ref="O65:O66"/>
    <mergeCell ref="M11:M12"/>
    <mergeCell ref="M14:M15"/>
    <mergeCell ref="M20:M21"/>
    <mergeCell ref="M23:M24"/>
    <mergeCell ref="M26:M27"/>
    <mergeCell ref="M29:M30"/>
    <mergeCell ref="M32:M33"/>
    <mergeCell ref="M35:M36"/>
    <mergeCell ref="M38:M39"/>
    <mergeCell ref="M41:M42"/>
    <mergeCell ref="M44:M45"/>
    <mergeCell ref="M47:M48"/>
    <mergeCell ref="M50:M51"/>
    <mergeCell ref="M53:M54"/>
    <mergeCell ref="M56:M57"/>
    <mergeCell ref="M59:M60"/>
    <mergeCell ref="M62:M63"/>
    <mergeCell ref="M8:M9"/>
    <mergeCell ref="M17:M18"/>
    <mergeCell ref="N5:N6"/>
    <mergeCell ref="N8:N9"/>
    <mergeCell ref="L65:L66"/>
    <mergeCell ref="M65:M66"/>
    <mergeCell ref="G65:G66"/>
    <mergeCell ref="H65:H66"/>
    <mergeCell ref="I65:I66"/>
    <mergeCell ref="J65:J66"/>
    <mergeCell ref="K65:K66"/>
    <mergeCell ref="G62:G63"/>
    <mergeCell ref="H62:H63"/>
    <mergeCell ref="I62:I63"/>
    <mergeCell ref="J62:J63"/>
    <mergeCell ref="K62:K63"/>
    <mergeCell ref="L62:L63"/>
    <mergeCell ref="G59:G60"/>
    <mergeCell ref="H59:H60"/>
    <mergeCell ref="I59:I60"/>
    <mergeCell ref="J59:J60"/>
    <mergeCell ref="K59:K60"/>
    <mergeCell ref="L59:L60"/>
    <mergeCell ref="L53:L54"/>
    <mergeCell ref="D54:F54"/>
    <mergeCell ref="G56:G57"/>
    <mergeCell ref="H56:H57"/>
    <mergeCell ref="I56:I57"/>
    <mergeCell ref="J56:J57"/>
    <mergeCell ref="K56:K57"/>
    <mergeCell ref="L56:L57"/>
    <mergeCell ref="D53:F53"/>
    <mergeCell ref="G53:G54"/>
    <mergeCell ref="H53:H54"/>
    <mergeCell ref="I53:I54"/>
    <mergeCell ref="J53:J54"/>
    <mergeCell ref="K53:K54"/>
    <mergeCell ref="G50:G51"/>
    <mergeCell ref="H50:H51"/>
    <mergeCell ref="I50:I51"/>
    <mergeCell ref="J50:J51"/>
    <mergeCell ref="K50:K51"/>
    <mergeCell ref="L50:L51"/>
    <mergeCell ref="G47:G48"/>
    <mergeCell ref="H47:H48"/>
    <mergeCell ref="I47:I48"/>
    <mergeCell ref="J47:J48"/>
    <mergeCell ref="K47:K48"/>
    <mergeCell ref="L47:L48"/>
    <mergeCell ref="G44:G45"/>
    <mergeCell ref="H44:H45"/>
    <mergeCell ref="I44:I45"/>
    <mergeCell ref="J44:J45"/>
    <mergeCell ref="K44:K45"/>
    <mergeCell ref="L44:L45"/>
    <mergeCell ref="L38:L39"/>
    <mergeCell ref="D39:F39"/>
    <mergeCell ref="G41:G42"/>
    <mergeCell ref="H41:H42"/>
    <mergeCell ref="I41:I42"/>
    <mergeCell ref="J41:J42"/>
    <mergeCell ref="K41:K42"/>
    <mergeCell ref="L41:L42"/>
    <mergeCell ref="D38:F38"/>
    <mergeCell ref="G38:G39"/>
    <mergeCell ref="H38:H39"/>
    <mergeCell ref="I38:I39"/>
    <mergeCell ref="J38:J39"/>
    <mergeCell ref="K38:K39"/>
    <mergeCell ref="L32:L33"/>
    <mergeCell ref="G35:G36"/>
    <mergeCell ref="H35:H36"/>
    <mergeCell ref="I35:I36"/>
    <mergeCell ref="J35:J36"/>
    <mergeCell ref="K35:K36"/>
    <mergeCell ref="L35:L36"/>
    <mergeCell ref="D30:F30"/>
    <mergeCell ref="G32:G33"/>
    <mergeCell ref="H32:H33"/>
    <mergeCell ref="I32:I33"/>
    <mergeCell ref="J32:J33"/>
    <mergeCell ref="K32:K33"/>
    <mergeCell ref="G29:G30"/>
    <mergeCell ref="H29:H30"/>
    <mergeCell ref="I29:I30"/>
    <mergeCell ref="J29:J30"/>
    <mergeCell ref="K29:K30"/>
    <mergeCell ref="L29:L30"/>
    <mergeCell ref="G26:G27"/>
    <mergeCell ref="H26:H27"/>
    <mergeCell ref="I26:I27"/>
    <mergeCell ref="J26:J27"/>
    <mergeCell ref="K26:K27"/>
    <mergeCell ref="L26:L27"/>
    <mergeCell ref="G23:G24"/>
    <mergeCell ref="H23:H24"/>
    <mergeCell ref="I23:I24"/>
    <mergeCell ref="J23:J24"/>
    <mergeCell ref="K23:K24"/>
    <mergeCell ref="L23:L24"/>
    <mergeCell ref="G20:G21"/>
    <mergeCell ref="H20:H21"/>
    <mergeCell ref="I20:I21"/>
    <mergeCell ref="J20:J21"/>
    <mergeCell ref="K20:K21"/>
    <mergeCell ref="L20:L21"/>
    <mergeCell ref="G17:G18"/>
    <mergeCell ref="H17:H18"/>
    <mergeCell ref="I17:I18"/>
    <mergeCell ref="J17:J18"/>
    <mergeCell ref="K17:K18"/>
    <mergeCell ref="L17:L18"/>
    <mergeCell ref="G8:G9"/>
    <mergeCell ref="H8:H9"/>
    <mergeCell ref="I8:I9"/>
    <mergeCell ref="J8:J9"/>
    <mergeCell ref="K8:K9"/>
    <mergeCell ref="L8:L9"/>
    <mergeCell ref="G14:G15"/>
    <mergeCell ref="H14:H15"/>
    <mergeCell ref="I14:I15"/>
    <mergeCell ref="J14:J15"/>
    <mergeCell ref="K14:K15"/>
    <mergeCell ref="L14:L15"/>
    <mergeCell ref="G11:G12"/>
    <mergeCell ref="H11:H12"/>
    <mergeCell ref="I11:I12"/>
    <mergeCell ref="J11:J12"/>
    <mergeCell ref="K11:K12"/>
    <mergeCell ref="L11:L12"/>
    <mergeCell ref="D2:D3"/>
    <mergeCell ref="C5:F5"/>
    <mergeCell ref="G5:G6"/>
    <mergeCell ref="H5:H6"/>
    <mergeCell ref="I5:I6"/>
    <mergeCell ref="J5:J6"/>
    <mergeCell ref="K5:K6"/>
    <mergeCell ref="L5:L6"/>
    <mergeCell ref="C6:F6"/>
    <mergeCell ref="N11:N12"/>
    <mergeCell ref="N14:N15"/>
    <mergeCell ref="N17:N18"/>
    <mergeCell ref="N20:N21"/>
    <mergeCell ref="N23:N24"/>
    <mergeCell ref="N26:N27"/>
    <mergeCell ref="N29:N30"/>
    <mergeCell ref="N32:N33"/>
    <mergeCell ref="N35:N36"/>
    <mergeCell ref="N65:N66"/>
    <mergeCell ref="N38:N39"/>
    <mergeCell ref="N41:N42"/>
    <mergeCell ref="N44:N45"/>
    <mergeCell ref="N47:N48"/>
    <mergeCell ref="N50:N51"/>
    <mergeCell ref="N53:N54"/>
    <mergeCell ref="N56:N57"/>
    <mergeCell ref="N59:N60"/>
    <mergeCell ref="N62:N63"/>
  </mergeCells>
  <printOptions horizontalCentered="1"/>
  <pageMargins left="0.43307086614173229" right="0.39370078740157483" top="0.55118110236220474" bottom="0.51181102362204722" header="0.31496062992125984" footer="0.78740157480314965"/>
  <pageSetup paperSize="9" scale="41" firstPageNumber="21" orientation="portrait" useFirstPageNumber="1" r:id="rId1"/>
  <headerFooter>
    <oddFooter>&amp;C&amp;"Arial,Bold"&amp;18 19</oddFooter>
    <firstFooter>&amp;C&amp;16 1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O66"/>
  <sheetViews>
    <sheetView showGridLines="0" view="pageBreakPreview" zoomScale="50" zoomScaleNormal="50" zoomScaleSheetLayoutView="50" workbookViewId="0">
      <selection activeCell="J26" sqref="J26:J27"/>
    </sheetView>
  </sheetViews>
  <sheetFormatPr defaultRowHeight="15"/>
  <cols>
    <col min="1" max="1" width="0.85546875" customWidth="1"/>
    <col min="2" max="2" width="3.7109375" customWidth="1"/>
    <col min="3" max="3" width="7.140625" style="49" customWidth="1"/>
    <col min="4" max="4" width="10.28515625" customWidth="1"/>
    <col min="5" max="5" width="73.28515625" customWidth="1"/>
    <col min="6" max="6" width="22.7109375" customWidth="1"/>
    <col min="7" max="7" width="2.5703125" customWidth="1"/>
    <col min="8" max="12" width="15.28515625" customWidth="1"/>
    <col min="13" max="14" width="15.28515625" style="722" customWidth="1"/>
    <col min="15" max="15" width="2.28515625" customWidth="1"/>
  </cols>
  <sheetData>
    <row r="1" spans="1:15" ht="15" customHeight="1"/>
    <row r="2" spans="1:15" s="3" customFormat="1" ht="24.95" customHeight="1">
      <c r="A2" s="7"/>
      <c r="B2" s="72" t="s">
        <v>1</v>
      </c>
      <c r="C2" s="45"/>
      <c r="D2" s="832" t="s">
        <v>38</v>
      </c>
      <c r="E2" s="57" t="s">
        <v>58</v>
      </c>
      <c r="F2" s="57"/>
      <c r="G2" s="7"/>
      <c r="H2" s="7"/>
      <c r="M2" s="713"/>
      <c r="N2" s="713"/>
    </row>
    <row r="3" spans="1:15" s="3" customFormat="1" ht="24.95" customHeight="1">
      <c r="A3" s="7"/>
      <c r="B3" s="60" t="s">
        <v>3</v>
      </c>
      <c r="C3" s="65"/>
      <c r="D3" s="832"/>
      <c r="E3" s="58" t="s">
        <v>39</v>
      </c>
      <c r="F3" s="58"/>
      <c r="G3" s="21"/>
      <c r="H3" s="21"/>
      <c r="M3" s="713"/>
      <c r="N3" s="713"/>
    </row>
    <row r="4" spans="1:15" s="3" customFormat="1" ht="20.100000000000001" customHeight="1" thickBot="1">
      <c r="A4" s="7"/>
      <c r="B4" s="14"/>
      <c r="C4" s="15"/>
      <c r="D4" s="16"/>
      <c r="E4" s="17"/>
      <c r="F4" s="17"/>
      <c r="G4" s="17"/>
      <c r="H4" s="17"/>
      <c r="I4" s="216"/>
      <c r="K4" s="216"/>
      <c r="M4" s="216"/>
      <c r="N4" s="216" t="s">
        <v>55</v>
      </c>
    </row>
    <row r="5" spans="1:15" s="125" customFormat="1" ht="25.5" customHeight="1">
      <c r="A5" s="127"/>
      <c r="B5" s="174"/>
      <c r="C5" s="802" t="s">
        <v>10</v>
      </c>
      <c r="D5" s="802"/>
      <c r="E5" s="802"/>
      <c r="F5" s="802"/>
      <c r="G5" s="786"/>
      <c r="H5" s="758"/>
      <c r="I5" s="786">
        <v>2016</v>
      </c>
      <c r="J5" s="786">
        <v>2017</v>
      </c>
      <c r="K5" s="786">
        <v>2018</v>
      </c>
      <c r="L5" s="786">
        <v>2019</v>
      </c>
      <c r="M5" s="811" t="s">
        <v>3200</v>
      </c>
      <c r="N5" s="811" t="s">
        <v>3199</v>
      </c>
      <c r="O5" s="786"/>
    </row>
    <row r="6" spans="1:15" s="125" customFormat="1" ht="25.5" customHeight="1">
      <c r="A6" s="127"/>
      <c r="B6" s="175"/>
      <c r="C6" s="803" t="s">
        <v>11</v>
      </c>
      <c r="D6" s="803"/>
      <c r="E6" s="803"/>
      <c r="F6" s="803"/>
      <c r="G6" s="787"/>
      <c r="H6" s="759"/>
      <c r="I6" s="787"/>
      <c r="J6" s="787"/>
      <c r="K6" s="787"/>
      <c r="L6" s="787"/>
      <c r="M6" s="812"/>
      <c r="N6" s="812"/>
      <c r="O6" s="787"/>
    </row>
    <row r="7" spans="1:15" ht="24" customHeight="1">
      <c r="A7" s="48"/>
      <c r="B7" s="188"/>
      <c r="C7" s="189"/>
      <c r="D7" s="190"/>
      <c r="E7" s="191"/>
      <c r="F7" s="192"/>
      <c r="G7" s="53"/>
      <c r="H7" s="53"/>
      <c r="I7" s="686"/>
      <c r="J7" s="686"/>
      <c r="K7" s="686"/>
      <c r="L7" s="686"/>
    </row>
    <row r="8" spans="1:15" ht="24" customHeight="1">
      <c r="A8" s="48"/>
      <c r="B8" s="169" t="s">
        <v>22</v>
      </c>
      <c r="C8" s="156" t="s">
        <v>12</v>
      </c>
      <c r="D8" s="191"/>
      <c r="E8" s="191"/>
      <c r="F8" s="192"/>
      <c r="G8" s="868"/>
      <c r="H8" s="762"/>
      <c r="I8" s="852">
        <v>7.7080000000000002</v>
      </c>
      <c r="J8" s="852">
        <v>11.19</v>
      </c>
      <c r="K8" s="852">
        <v>-7.165</v>
      </c>
      <c r="L8" s="852">
        <v>0.80100000000000005</v>
      </c>
      <c r="M8" s="852">
        <v>7.28</v>
      </c>
      <c r="N8" s="852">
        <v>37.527000000000001</v>
      </c>
    </row>
    <row r="9" spans="1:15" ht="24" customHeight="1">
      <c r="A9" s="48"/>
      <c r="B9" s="177"/>
      <c r="C9" s="159" t="s">
        <v>0</v>
      </c>
      <c r="D9" s="706"/>
      <c r="E9" s="706"/>
      <c r="F9" s="192"/>
      <c r="G9" s="868"/>
      <c r="H9" s="762"/>
      <c r="I9" s="852"/>
      <c r="J9" s="852"/>
      <c r="K9" s="852"/>
      <c r="L9" s="852"/>
      <c r="M9" s="852"/>
      <c r="N9" s="852"/>
    </row>
    <row r="10" spans="1:15" ht="24" customHeight="1">
      <c r="A10" s="48"/>
      <c r="B10" s="188"/>
      <c r="C10" s="189"/>
      <c r="D10" s="190"/>
      <c r="E10" s="191"/>
      <c r="F10" s="192"/>
      <c r="G10" s="687"/>
      <c r="H10" s="687"/>
      <c r="I10" s="920"/>
      <c r="J10" s="920"/>
      <c r="K10" s="920"/>
      <c r="L10" s="920"/>
      <c r="M10" s="921"/>
      <c r="N10" s="921"/>
    </row>
    <row r="11" spans="1:15" ht="24" customHeight="1">
      <c r="A11" s="48"/>
      <c r="B11" s="188"/>
      <c r="C11" s="193">
        <v>1.1000000000000001</v>
      </c>
      <c r="D11" s="194" t="s">
        <v>3045</v>
      </c>
      <c r="E11" s="194"/>
      <c r="F11" s="192"/>
      <c r="G11" s="869"/>
      <c r="H11" s="761"/>
      <c r="I11" s="788">
        <v>8.984</v>
      </c>
      <c r="J11" s="788">
        <v>16.372</v>
      </c>
      <c r="K11" s="788">
        <v>-10.077999999999999</v>
      </c>
      <c r="L11" s="788">
        <v>1.8140000000000001</v>
      </c>
      <c r="M11" s="788">
        <v>14.026</v>
      </c>
      <c r="N11" s="788">
        <v>44.866999999999997</v>
      </c>
    </row>
    <row r="12" spans="1:15" ht="24" customHeight="1">
      <c r="A12" s="48"/>
      <c r="B12" s="188"/>
      <c r="C12" s="195"/>
      <c r="D12" s="196" t="s">
        <v>3046</v>
      </c>
      <c r="E12" s="196"/>
      <c r="F12" s="192"/>
      <c r="G12" s="869"/>
      <c r="H12" s="761"/>
      <c r="I12" s="788"/>
      <c r="J12" s="788"/>
      <c r="K12" s="788"/>
      <c r="L12" s="788"/>
      <c r="M12" s="788"/>
      <c r="N12" s="788"/>
    </row>
    <row r="13" spans="1:15" ht="24" customHeight="1">
      <c r="A13" s="48"/>
      <c r="B13" s="188"/>
      <c r="C13" s="189"/>
      <c r="D13" s="190"/>
      <c r="E13" s="191"/>
      <c r="F13" s="192"/>
      <c r="G13" s="687"/>
      <c r="H13" s="687"/>
      <c r="I13" s="920"/>
      <c r="J13" s="920"/>
      <c r="K13" s="920"/>
      <c r="L13" s="920"/>
      <c r="M13" s="921"/>
      <c r="N13" s="921"/>
    </row>
    <row r="14" spans="1:15" ht="24" customHeight="1">
      <c r="A14" s="48"/>
      <c r="B14" s="188"/>
      <c r="C14" s="193">
        <v>1.2</v>
      </c>
      <c r="D14" s="194" t="s">
        <v>23</v>
      </c>
      <c r="E14" s="194"/>
      <c r="F14" s="192"/>
      <c r="G14" s="869"/>
      <c r="H14" s="761"/>
      <c r="I14" s="788">
        <v>5.7229999999999999</v>
      </c>
      <c r="J14" s="788">
        <v>-16.398</v>
      </c>
      <c r="K14" s="788">
        <v>0.61099999999999999</v>
      </c>
      <c r="L14" s="788">
        <v>-5.8490000000000002</v>
      </c>
      <c r="M14" s="788">
        <v>-20.035</v>
      </c>
      <c r="N14" s="788">
        <v>11.39</v>
      </c>
    </row>
    <row r="15" spans="1:15" ht="24" customHeight="1">
      <c r="A15" s="48"/>
      <c r="B15" s="188"/>
      <c r="C15" s="195"/>
      <c r="D15" s="196" t="s">
        <v>313</v>
      </c>
      <c r="E15" s="196"/>
      <c r="F15" s="192"/>
      <c r="G15" s="869"/>
      <c r="H15" s="761"/>
      <c r="I15" s="788"/>
      <c r="J15" s="788"/>
      <c r="K15" s="788"/>
      <c r="L15" s="788"/>
      <c r="M15" s="788"/>
      <c r="N15" s="788"/>
    </row>
    <row r="16" spans="1:15" ht="24" customHeight="1">
      <c r="A16" s="48"/>
      <c r="B16" s="188"/>
      <c r="C16" s="189"/>
      <c r="D16" s="190"/>
      <c r="E16" s="191"/>
      <c r="F16" s="192"/>
      <c r="G16" s="687"/>
      <c r="H16" s="687"/>
      <c r="I16" s="920"/>
      <c r="J16" s="920"/>
      <c r="K16" s="920"/>
      <c r="L16" s="920"/>
      <c r="M16" s="921"/>
      <c r="N16" s="921"/>
    </row>
    <row r="17" spans="1:14" ht="24" customHeight="1">
      <c r="A17" s="48"/>
      <c r="B17" s="188"/>
      <c r="C17" s="193">
        <v>1.3</v>
      </c>
      <c r="D17" s="194" t="s">
        <v>24</v>
      </c>
      <c r="E17" s="194"/>
      <c r="F17" s="192"/>
      <c r="G17" s="869"/>
      <c r="H17" s="761"/>
      <c r="I17" s="788">
        <v>2.9649999999999999</v>
      </c>
      <c r="J17" s="788">
        <v>3.5590000000000002</v>
      </c>
      <c r="K17" s="788">
        <v>5.0460000000000003</v>
      </c>
      <c r="L17" s="788">
        <v>-0.66100000000000003</v>
      </c>
      <c r="M17" s="788">
        <v>-12.711</v>
      </c>
      <c r="N17" s="788">
        <v>1.8859999999999999</v>
      </c>
    </row>
    <row r="18" spans="1:14" ht="24" customHeight="1">
      <c r="A18" s="48"/>
      <c r="B18" s="188"/>
      <c r="C18" s="195"/>
      <c r="D18" s="196" t="s">
        <v>25</v>
      </c>
      <c r="E18" s="196"/>
      <c r="F18" s="192"/>
      <c r="G18" s="869"/>
      <c r="H18" s="761"/>
      <c r="I18" s="788"/>
      <c r="J18" s="788"/>
      <c r="K18" s="788"/>
      <c r="L18" s="788"/>
      <c r="M18" s="788"/>
      <c r="N18" s="788"/>
    </row>
    <row r="19" spans="1:14" ht="24" customHeight="1">
      <c r="A19" s="48"/>
      <c r="B19" s="188"/>
      <c r="C19" s="189"/>
      <c r="D19" s="190"/>
      <c r="E19" s="191"/>
      <c r="F19" s="192"/>
      <c r="G19" s="687"/>
      <c r="H19" s="687"/>
      <c r="I19" s="920"/>
      <c r="J19" s="920"/>
      <c r="K19" s="920"/>
      <c r="L19" s="920"/>
      <c r="M19" s="921"/>
      <c r="N19" s="921"/>
    </row>
    <row r="20" spans="1:14" ht="24" customHeight="1">
      <c r="A20" s="48"/>
      <c r="B20" s="197" t="s">
        <v>26</v>
      </c>
      <c r="C20" s="198" t="s">
        <v>13</v>
      </c>
      <c r="D20" s="198"/>
      <c r="E20" s="198"/>
      <c r="F20" s="199"/>
      <c r="G20" s="868"/>
      <c r="H20" s="762"/>
      <c r="I20" s="852">
        <v>0.56699999999999995</v>
      </c>
      <c r="J20" s="852">
        <v>17.001999999999999</v>
      </c>
      <c r="K20" s="852">
        <v>11.127000000000001</v>
      </c>
      <c r="L20" s="852">
        <v>-3.0030000000000001</v>
      </c>
      <c r="M20" s="852">
        <v>-27.744</v>
      </c>
      <c r="N20" s="852">
        <v>26.032</v>
      </c>
    </row>
    <row r="21" spans="1:14" ht="24" customHeight="1">
      <c r="A21" s="48"/>
      <c r="B21" s="188"/>
      <c r="C21" s="200" t="s">
        <v>14</v>
      </c>
      <c r="D21" s="200"/>
      <c r="E21" s="200"/>
      <c r="F21" s="199"/>
      <c r="G21" s="868"/>
      <c r="H21" s="762"/>
      <c r="I21" s="852"/>
      <c r="J21" s="852"/>
      <c r="K21" s="852"/>
      <c r="L21" s="852"/>
      <c r="M21" s="852"/>
      <c r="N21" s="852"/>
    </row>
    <row r="22" spans="1:14" ht="24" customHeight="1">
      <c r="A22" s="48"/>
      <c r="B22" s="188"/>
      <c r="C22" s="189"/>
      <c r="D22" s="190"/>
      <c r="E22" s="191"/>
      <c r="F22" s="192"/>
      <c r="G22" s="687"/>
      <c r="H22" s="687"/>
      <c r="I22" s="920"/>
      <c r="J22" s="920"/>
      <c r="K22" s="920"/>
      <c r="L22" s="920"/>
      <c r="M22" s="923"/>
      <c r="N22" s="923"/>
    </row>
    <row r="23" spans="1:14" ht="24" customHeight="1">
      <c r="A23" s="48"/>
      <c r="B23" s="197" t="s">
        <v>27</v>
      </c>
      <c r="C23" s="198" t="s">
        <v>15</v>
      </c>
      <c r="D23" s="198"/>
      <c r="E23" s="198"/>
      <c r="F23" s="199"/>
      <c r="G23" s="868"/>
      <c r="H23" s="762"/>
      <c r="I23" s="852">
        <v>2.0670000000000002</v>
      </c>
      <c r="J23" s="852">
        <v>11.308999999999999</v>
      </c>
      <c r="K23" s="852">
        <v>6.3490000000000002</v>
      </c>
      <c r="L23" s="852">
        <v>1.637</v>
      </c>
      <c r="M23" s="852">
        <v>-4.3689999999999998</v>
      </c>
      <c r="N23" s="852">
        <v>26.161000000000001</v>
      </c>
    </row>
    <row r="24" spans="1:14" ht="24" customHeight="1">
      <c r="A24" s="48"/>
      <c r="B24" s="188"/>
      <c r="C24" s="200" t="s">
        <v>16</v>
      </c>
      <c r="D24" s="200"/>
      <c r="E24" s="200"/>
      <c r="F24" s="199"/>
      <c r="G24" s="868"/>
      <c r="H24" s="762"/>
      <c r="I24" s="852"/>
      <c r="J24" s="852"/>
      <c r="K24" s="852"/>
      <c r="L24" s="852"/>
      <c r="M24" s="852"/>
      <c r="N24" s="852"/>
    </row>
    <row r="25" spans="1:14" ht="24" customHeight="1">
      <c r="A25" s="48"/>
      <c r="B25" s="188"/>
      <c r="C25" s="189"/>
      <c r="D25" s="190"/>
      <c r="E25" s="191"/>
      <c r="F25" s="192"/>
      <c r="G25" s="687"/>
      <c r="H25" s="687"/>
      <c r="I25" s="920"/>
      <c r="J25" s="920"/>
      <c r="K25" s="920"/>
      <c r="L25" s="920"/>
      <c r="M25" s="921"/>
      <c r="N25" s="921"/>
    </row>
    <row r="26" spans="1:14" ht="24" customHeight="1">
      <c r="A26" s="48"/>
      <c r="B26" s="188"/>
      <c r="C26" s="193">
        <v>3.1</v>
      </c>
      <c r="D26" s="194" t="s">
        <v>3035</v>
      </c>
      <c r="E26" s="194"/>
      <c r="F26" s="192"/>
      <c r="G26" s="869"/>
      <c r="H26" s="761"/>
      <c r="I26" s="788">
        <v>-2.3330000000000002</v>
      </c>
      <c r="J26" s="788">
        <v>16.673999999999999</v>
      </c>
      <c r="K26" s="788">
        <v>-0.16700000000000001</v>
      </c>
      <c r="L26" s="788">
        <v>0.8</v>
      </c>
      <c r="M26" s="788">
        <v>10.965</v>
      </c>
      <c r="N26" s="788">
        <v>17.527000000000001</v>
      </c>
    </row>
    <row r="27" spans="1:14" ht="24" customHeight="1">
      <c r="A27" s="48"/>
      <c r="B27" s="188"/>
      <c r="C27" s="195"/>
      <c r="D27" s="196" t="s">
        <v>3036</v>
      </c>
      <c r="E27" s="196"/>
      <c r="F27" s="192"/>
      <c r="G27" s="869"/>
      <c r="H27" s="761"/>
      <c r="I27" s="788"/>
      <c r="J27" s="788"/>
      <c r="K27" s="788"/>
      <c r="L27" s="788"/>
      <c r="M27" s="788"/>
      <c r="N27" s="788"/>
    </row>
    <row r="28" spans="1:14" ht="24" customHeight="1">
      <c r="A28" s="48"/>
      <c r="B28" s="188"/>
      <c r="C28" s="189"/>
      <c r="D28" s="190"/>
      <c r="E28" s="191"/>
      <c r="F28" s="192"/>
      <c r="G28" s="687"/>
      <c r="H28" s="687"/>
      <c r="I28" s="920"/>
      <c r="J28" s="920"/>
      <c r="K28" s="920"/>
      <c r="L28" s="920"/>
      <c r="M28" s="921"/>
      <c r="N28" s="921"/>
    </row>
    <row r="29" spans="1:14" ht="24" customHeight="1">
      <c r="A29" s="48"/>
      <c r="B29" s="188"/>
      <c r="C29" s="193">
        <v>3.2</v>
      </c>
      <c r="D29" s="194" t="s">
        <v>28</v>
      </c>
      <c r="E29" s="194"/>
      <c r="F29" s="192"/>
      <c r="G29" s="869"/>
      <c r="H29" s="761"/>
      <c r="I29" s="788">
        <v>8.9540000000000006</v>
      </c>
      <c r="J29" s="788">
        <v>6.0659999999999998</v>
      </c>
      <c r="K29" s="788">
        <v>1.145</v>
      </c>
      <c r="L29" s="788">
        <v>4.5350000000000001</v>
      </c>
      <c r="M29" s="788">
        <v>-8.0399999999999991</v>
      </c>
      <c r="N29" s="788">
        <v>33.965000000000003</v>
      </c>
    </row>
    <row r="30" spans="1:14" ht="24" customHeight="1">
      <c r="A30" s="48"/>
      <c r="B30" s="188"/>
      <c r="C30" s="195"/>
      <c r="D30" s="861" t="s">
        <v>3060</v>
      </c>
      <c r="E30" s="861"/>
      <c r="F30" s="861"/>
      <c r="G30" s="869"/>
      <c r="H30" s="761"/>
      <c r="I30" s="788"/>
      <c r="J30" s="788"/>
      <c r="K30" s="788"/>
      <c r="L30" s="788"/>
      <c r="M30" s="788"/>
      <c r="N30" s="788"/>
    </row>
    <row r="31" spans="1:14" ht="24" customHeight="1">
      <c r="A31" s="48"/>
      <c r="B31" s="188"/>
      <c r="C31" s="189"/>
      <c r="D31" s="190"/>
      <c r="E31" s="191"/>
      <c r="F31" s="192"/>
      <c r="G31" s="687"/>
      <c r="H31" s="687"/>
      <c r="I31" s="920"/>
      <c r="J31" s="920"/>
      <c r="K31" s="920"/>
      <c r="L31" s="920"/>
      <c r="M31" s="921"/>
      <c r="N31" s="921"/>
    </row>
    <row r="32" spans="1:14" ht="24" customHeight="1">
      <c r="A32" s="48"/>
      <c r="B32" s="188"/>
      <c r="C32" s="193">
        <v>3.3</v>
      </c>
      <c r="D32" s="194" t="s">
        <v>3038</v>
      </c>
      <c r="E32" s="194"/>
      <c r="F32" s="192"/>
      <c r="G32" s="869"/>
      <c r="H32" s="761"/>
      <c r="I32" s="788">
        <v>7.7629999999999999</v>
      </c>
      <c r="J32" s="788">
        <v>3.1309999999999998</v>
      </c>
      <c r="K32" s="788">
        <v>1.8169999999999999</v>
      </c>
      <c r="L32" s="788">
        <v>-1.889</v>
      </c>
      <c r="M32" s="788">
        <v>-15.567</v>
      </c>
      <c r="N32" s="788">
        <v>20.324000000000002</v>
      </c>
    </row>
    <row r="33" spans="1:14" ht="24" customHeight="1">
      <c r="A33" s="48"/>
      <c r="B33" s="188"/>
      <c r="C33" s="195"/>
      <c r="D33" s="196" t="s">
        <v>2829</v>
      </c>
      <c r="E33" s="196"/>
      <c r="F33" s="192"/>
      <c r="G33" s="869"/>
      <c r="H33" s="761"/>
      <c r="I33" s="788"/>
      <c r="J33" s="788"/>
      <c r="K33" s="788"/>
      <c r="L33" s="788"/>
      <c r="M33" s="788"/>
      <c r="N33" s="788"/>
    </row>
    <row r="34" spans="1:14" ht="24" customHeight="1">
      <c r="A34" s="48"/>
      <c r="B34" s="188"/>
      <c r="C34" s="189"/>
      <c r="D34" s="190"/>
      <c r="E34" s="191"/>
      <c r="F34" s="192"/>
      <c r="G34" s="687"/>
      <c r="H34" s="687"/>
      <c r="I34" s="920"/>
      <c r="J34" s="920"/>
      <c r="K34" s="920"/>
      <c r="L34" s="920"/>
      <c r="M34" s="921"/>
      <c r="N34" s="921"/>
    </row>
    <row r="35" spans="1:14" ht="24" customHeight="1">
      <c r="A35" s="48"/>
      <c r="B35" s="188"/>
      <c r="C35" s="193">
        <v>3.4</v>
      </c>
      <c r="D35" s="194" t="s">
        <v>29</v>
      </c>
      <c r="E35" s="194"/>
      <c r="F35" s="192"/>
      <c r="G35" s="869"/>
      <c r="H35" s="761"/>
      <c r="I35" s="788">
        <v>-1.3620000000000001</v>
      </c>
      <c r="J35" s="788">
        <v>15.273999999999999</v>
      </c>
      <c r="K35" s="788">
        <v>14.435</v>
      </c>
      <c r="L35" s="788">
        <v>0.71499999999999997</v>
      </c>
      <c r="M35" s="788">
        <v>-10.929</v>
      </c>
      <c r="N35" s="788">
        <v>44.289000000000001</v>
      </c>
    </row>
    <row r="36" spans="1:14" ht="24" customHeight="1">
      <c r="A36" s="48"/>
      <c r="B36" s="188"/>
      <c r="C36" s="195"/>
      <c r="D36" s="196" t="s">
        <v>2830</v>
      </c>
      <c r="E36" s="196"/>
      <c r="F36" s="192"/>
      <c r="G36" s="869"/>
      <c r="H36" s="761"/>
      <c r="I36" s="788"/>
      <c r="J36" s="788"/>
      <c r="K36" s="788"/>
      <c r="L36" s="788"/>
      <c r="M36" s="788"/>
      <c r="N36" s="788"/>
    </row>
    <row r="37" spans="1:14" ht="24" customHeight="1">
      <c r="A37" s="48"/>
      <c r="B37" s="188"/>
      <c r="C37" s="189"/>
      <c r="D37" s="190"/>
      <c r="E37" s="191"/>
      <c r="F37" s="192"/>
      <c r="G37" s="687"/>
      <c r="H37" s="687"/>
      <c r="I37" s="920"/>
      <c r="J37" s="920"/>
      <c r="K37" s="920"/>
      <c r="L37" s="920"/>
      <c r="M37" s="921"/>
      <c r="N37" s="921"/>
    </row>
    <row r="38" spans="1:14" ht="24" customHeight="1">
      <c r="A38" s="48"/>
      <c r="B38" s="188"/>
      <c r="C38" s="193">
        <v>3.5</v>
      </c>
      <c r="D38" s="862" t="s">
        <v>3037</v>
      </c>
      <c r="E38" s="862"/>
      <c r="F38" s="862"/>
      <c r="G38" s="869"/>
      <c r="H38" s="761"/>
      <c r="I38" s="788">
        <v>4.2750000000000004</v>
      </c>
      <c r="J38" s="788">
        <v>4.8010000000000002</v>
      </c>
      <c r="K38" s="788">
        <v>5.9050000000000002</v>
      </c>
      <c r="L38" s="788">
        <v>1.762</v>
      </c>
      <c r="M38" s="788">
        <v>-26.132999999999999</v>
      </c>
      <c r="N38" s="788">
        <v>9.0719999999999992</v>
      </c>
    </row>
    <row r="39" spans="1:14" ht="24" customHeight="1">
      <c r="A39" s="48"/>
      <c r="B39" s="188"/>
      <c r="C39" s="195"/>
      <c r="D39" s="861" t="s">
        <v>3061</v>
      </c>
      <c r="E39" s="861"/>
      <c r="F39" s="861"/>
      <c r="G39" s="869"/>
      <c r="H39" s="761"/>
      <c r="I39" s="788"/>
      <c r="J39" s="788"/>
      <c r="K39" s="788"/>
      <c r="L39" s="788"/>
      <c r="M39" s="788"/>
      <c r="N39" s="788"/>
    </row>
    <row r="40" spans="1:14" ht="24" customHeight="1">
      <c r="A40" s="48"/>
      <c r="B40" s="188"/>
      <c r="C40" s="189"/>
      <c r="D40" s="190"/>
      <c r="E40" s="191"/>
      <c r="F40" s="192"/>
      <c r="G40" s="687"/>
      <c r="H40" s="687"/>
      <c r="I40" s="926"/>
      <c r="J40" s="926"/>
      <c r="K40" s="926"/>
      <c r="L40" s="926"/>
      <c r="M40" s="921"/>
      <c r="N40" s="921"/>
    </row>
    <row r="41" spans="1:14" ht="24" customHeight="1">
      <c r="A41" s="48"/>
      <c r="B41" s="188"/>
      <c r="C41" s="193">
        <v>3.6</v>
      </c>
      <c r="D41" s="194" t="s">
        <v>59</v>
      </c>
      <c r="E41" s="194"/>
      <c r="F41" s="192"/>
      <c r="G41" s="869"/>
      <c r="H41" s="761"/>
      <c r="I41" s="788">
        <v>8.4760000000000009</v>
      </c>
      <c r="J41" s="788">
        <v>3.6459999999999999</v>
      </c>
      <c r="K41" s="788">
        <v>0.6</v>
      </c>
      <c r="L41" s="788">
        <v>6.0609999999999999</v>
      </c>
      <c r="M41" s="788">
        <v>13.601000000000001</v>
      </c>
      <c r="N41" s="788">
        <v>15.183</v>
      </c>
    </row>
    <row r="42" spans="1:14" ht="24" customHeight="1">
      <c r="A42" s="48"/>
      <c r="B42" s="188"/>
      <c r="C42" s="195"/>
      <c r="D42" s="196" t="s">
        <v>62</v>
      </c>
      <c r="E42" s="196"/>
      <c r="F42" s="192"/>
      <c r="G42" s="869"/>
      <c r="H42" s="761"/>
      <c r="I42" s="788"/>
      <c r="J42" s="788"/>
      <c r="K42" s="788"/>
      <c r="L42" s="788"/>
      <c r="M42" s="788"/>
      <c r="N42" s="788"/>
    </row>
    <row r="43" spans="1:14" ht="24" customHeight="1">
      <c r="A43" s="48"/>
      <c r="B43" s="188"/>
      <c r="C43" s="189"/>
      <c r="D43" s="190"/>
      <c r="E43" s="191"/>
      <c r="F43" s="192"/>
      <c r="G43" s="687"/>
      <c r="H43" s="687"/>
      <c r="I43" s="920"/>
      <c r="J43" s="920"/>
      <c r="K43" s="920"/>
      <c r="L43" s="920"/>
      <c r="M43" s="921"/>
      <c r="N43" s="921"/>
    </row>
    <row r="44" spans="1:14" ht="24" customHeight="1">
      <c r="A44" s="48"/>
      <c r="B44" s="188"/>
      <c r="C44" s="193">
        <v>3.7</v>
      </c>
      <c r="D44" s="194" t="s">
        <v>60</v>
      </c>
      <c r="E44" s="194"/>
      <c r="F44" s="192"/>
      <c r="G44" s="869"/>
      <c r="H44" s="761"/>
      <c r="I44" s="788">
        <v>4.2690000000000001</v>
      </c>
      <c r="J44" s="788">
        <v>14.811999999999999</v>
      </c>
      <c r="K44" s="788">
        <v>-3.254</v>
      </c>
      <c r="L44" s="788">
        <v>-0.38700000000000001</v>
      </c>
      <c r="M44" s="788">
        <v>-3.2559999999999998</v>
      </c>
      <c r="N44" s="788">
        <v>3.2669999999999999</v>
      </c>
    </row>
    <row r="45" spans="1:14" ht="24" customHeight="1">
      <c r="A45" s="48"/>
      <c r="B45" s="188"/>
      <c r="C45" s="195"/>
      <c r="D45" s="196" t="s">
        <v>61</v>
      </c>
      <c r="E45" s="196"/>
      <c r="F45" s="192"/>
      <c r="G45" s="869"/>
      <c r="H45" s="761"/>
      <c r="I45" s="788"/>
      <c r="J45" s="788"/>
      <c r="K45" s="788"/>
      <c r="L45" s="788"/>
      <c r="M45" s="788"/>
      <c r="N45" s="788"/>
    </row>
    <row r="46" spans="1:14" ht="24" customHeight="1">
      <c r="A46" s="48"/>
      <c r="B46" s="188"/>
      <c r="C46" s="189"/>
      <c r="D46" s="190"/>
      <c r="E46" s="191"/>
      <c r="F46" s="192"/>
      <c r="G46" s="687"/>
      <c r="H46" s="687"/>
      <c r="I46" s="920"/>
      <c r="J46" s="920"/>
      <c r="K46" s="920"/>
      <c r="L46" s="920"/>
      <c r="M46" s="921"/>
      <c r="N46" s="921"/>
    </row>
    <row r="47" spans="1:14" ht="24" customHeight="1">
      <c r="A47" s="48"/>
      <c r="B47" s="197" t="s">
        <v>30</v>
      </c>
      <c r="C47" s="198" t="s">
        <v>17</v>
      </c>
      <c r="D47" s="198"/>
      <c r="E47" s="198"/>
      <c r="F47" s="199"/>
      <c r="G47" s="868"/>
      <c r="H47" s="762"/>
      <c r="I47" s="852">
        <v>2.5369999999999999</v>
      </c>
      <c r="J47" s="852">
        <v>11.182</v>
      </c>
      <c r="K47" s="852">
        <v>13.202</v>
      </c>
      <c r="L47" s="852">
        <v>10.462</v>
      </c>
      <c r="M47" s="852">
        <v>-15.661</v>
      </c>
      <c r="N47" s="852">
        <v>-5.4870000000000001</v>
      </c>
    </row>
    <row r="48" spans="1:14" ht="24" customHeight="1">
      <c r="A48" s="48"/>
      <c r="B48" s="188"/>
      <c r="C48" s="200" t="s">
        <v>18</v>
      </c>
      <c r="D48" s="200"/>
      <c r="E48" s="200"/>
      <c r="F48" s="199"/>
      <c r="G48" s="868"/>
      <c r="H48" s="762"/>
      <c r="I48" s="852"/>
      <c r="J48" s="852"/>
      <c r="K48" s="852"/>
      <c r="L48" s="852"/>
      <c r="M48" s="852"/>
      <c r="N48" s="852"/>
    </row>
    <row r="49" spans="1:14" ht="24" customHeight="1">
      <c r="A49" s="48"/>
      <c r="B49" s="188"/>
      <c r="C49" s="189"/>
      <c r="D49" s="190"/>
      <c r="E49" s="191"/>
      <c r="F49" s="192"/>
      <c r="G49" s="687"/>
      <c r="H49" s="687"/>
      <c r="I49" s="920"/>
      <c r="J49" s="920"/>
      <c r="K49" s="920"/>
      <c r="L49" s="920"/>
      <c r="M49" s="923"/>
      <c r="N49" s="923"/>
    </row>
    <row r="50" spans="1:14" ht="24" customHeight="1">
      <c r="A50" s="48"/>
      <c r="B50" s="197" t="s">
        <v>31</v>
      </c>
      <c r="C50" s="198" t="s">
        <v>19</v>
      </c>
      <c r="D50" s="198"/>
      <c r="E50" s="198"/>
      <c r="F50" s="199"/>
      <c r="G50" s="868"/>
      <c r="H50" s="762"/>
      <c r="I50" s="852">
        <v>5.8170000000000002</v>
      </c>
      <c r="J50" s="852">
        <v>8.8800000000000008</v>
      </c>
      <c r="K50" s="852">
        <v>10.02</v>
      </c>
      <c r="L50" s="852">
        <v>6.5119999999999996</v>
      </c>
      <c r="M50" s="852">
        <v>-4.7290000000000001</v>
      </c>
      <c r="N50" s="852">
        <v>3.3620000000000001</v>
      </c>
    </row>
    <row r="51" spans="1:14" ht="24" customHeight="1">
      <c r="A51" s="48"/>
      <c r="B51" s="188"/>
      <c r="C51" s="200" t="s">
        <v>20</v>
      </c>
      <c r="D51" s="200"/>
      <c r="E51" s="200"/>
      <c r="F51" s="199"/>
      <c r="G51" s="868"/>
      <c r="H51" s="762"/>
      <c r="I51" s="852"/>
      <c r="J51" s="852"/>
      <c r="K51" s="852"/>
      <c r="L51" s="852"/>
      <c r="M51" s="852"/>
      <c r="N51" s="852"/>
    </row>
    <row r="52" spans="1:14" ht="24" customHeight="1">
      <c r="A52" s="48"/>
      <c r="B52" s="188"/>
      <c r="C52" s="189"/>
      <c r="D52" s="190"/>
      <c r="E52" s="191"/>
      <c r="F52" s="192"/>
      <c r="G52" s="687"/>
      <c r="H52" s="687"/>
      <c r="I52" s="920"/>
      <c r="J52" s="920"/>
      <c r="K52" s="920"/>
      <c r="L52" s="920"/>
      <c r="M52" s="921"/>
      <c r="N52" s="921"/>
    </row>
    <row r="53" spans="1:14" ht="24" customHeight="1">
      <c r="A53" s="48"/>
      <c r="B53" s="188"/>
      <c r="C53" s="201">
        <v>5.0999999999999996</v>
      </c>
      <c r="D53" s="862" t="s">
        <v>3039</v>
      </c>
      <c r="E53" s="862"/>
      <c r="F53" s="862"/>
      <c r="G53" s="869"/>
      <c r="H53" s="761"/>
      <c r="I53" s="788">
        <v>5.6459999999999999</v>
      </c>
      <c r="J53" s="788">
        <v>10.518000000000001</v>
      </c>
      <c r="K53" s="788">
        <v>11.26</v>
      </c>
      <c r="L53" s="788">
        <v>7.875</v>
      </c>
      <c r="M53" s="788">
        <v>-9.8190000000000008</v>
      </c>
      <c r="N53" s="788">
        <v>2.742</v>
      </c>
    </row>
    <row r="54" spans="1:14" ht="24" customHeight="1">
      <c r="A54" s="48"/>
      <c r="B54" s="188"/>
      <c r="C54" s="195"/>
      <c r="D54" s="861" t="s">
        <v>3054</v>
      </c>
      <c r="E54" s="861"/>
      <c r="F54" s="861"/>
      <c r="G54" s="869"/>
      <c r="H54" s="761"/>
      <c r="I54" s="788"/>
      <c r="J54" s="788"/>
      <c r="K54" s="788"/>
      <c r="L54" s="788"/>
      <c r="M54" s="788"/>
      <c r="N54" s="788"/>
    </row>
    <row r="55" spans="1:14" ht="24" customHeight="1">
      <c r="A55" s="48"/>
      <c r="B55" s="188"/>
      <c r="C55" s="189"/>
      <c r="D55" s="190"/>
      <c r="E55" s="191"/>
      <c r="F55" s="192"/>
      <c r="G55" s="687"/>
      <c r="H55" s="687"/>
      <c r="I55" s="920"/>
      <c r="J55" s="920"/>
      <c r="K55" s="920"/>
      <c r="L55" s="920"/>
      <c r="M55" s="921"/>
      <c r="N55" s="921"/>
    </row>
    <row r="56" spans="1:14" ht="24" customHeight="1">
      <c r="A56" s="48"/>
      <c r="B56" s="188"/>
      <c r="C56" s="193">
        <v>5.2</v>
      </c>
      <c r="D56" s="194" t="s">
        <v>3047</v>
      </c>
      <c r="E56" s="194"/>
      <c r="F56" s="192"/>
      <c r="G56" s="869"/>
      <c r="H56" s="761"/>
      <c r="I56" s="788">
        <v>9.1199999999999992</v>
      </c>
      <c r="J56" s="788">
        <v>9.8780000000000001</v>
      </c>
      <c r="K56" s="788">
        <v>10.922000000000001</v>
      </c>
      <c r="L56" s="788">
        <v>5.3760000000000003</v>
      </c>
      <c r="M56" s="788">
        <v>-2.427</v>
      </c>
      <c r="N56" s="788">
        <v>5.1890000000000001</v>
      </c>
    </row>
    <row r="57" spans="1:14" ht="24" customHeight="1">
      <c r="A57" s="48"/>
      <c r="B57" s="188"/>
      <c r="C57" s="195"/>
      <c r="D57" s="196" t="s">
        <v>3055</v>
      </c>
      <c r="E57" s="196"/>
      <c r="F57" s="192"/>
      <c r="G57" s="869"/>
      <c r="H57" s="761"/>
      <c r="I57" s="788"/>
      <c r="J57" s="788"/>
      <c r="K57" s="788"/>
      <c r="L57" s="788"/>
      <c r="M57" s="788"/>
      <c r="N57" s="788"/>
    </row>
    <row r="58" spans="1:14" ht="24" customHeight="1">
      <c r="A58" s="48"/>
      <c r="B58" s="188"/>
      <c r="C58" s="189"/>
      <c r="D58" s="190"/>
      <c r="E58" s="191"/>
      <c r="F58" s="192"/>
      <c r="G58" s="687"/>
      <c r="H58" s="687"/>
      <c r="I58" s="920"/>
      <c r="J58" s="920"/>
      <c r="K58" s="920"/>
      <c r="L58" s="920"/>
      <c r="M58" s="921"/>
      <c r="N58" s="921"/>
    </row>
    <row r="59" spans="1:14" ht="24" customHeight="1">
      <c r="A59" s="48"/>
      <c r="B59" s="188"/>
      <c r="C59" s="193">
        <v>5.3</v>
      </c>
      <c r="D59" s="194" t="s">
        <v>49</v>
      </c>
      <c r="E59" s="194"/>
      <c r="F59" s="192"/>
      <c r="G59" s="869"/>
      <c r="H59" s="761"/>
      <c r="I59" s="788">
        <v>4.1420000000000003</v>
      </c>
      <c r="J59" s="788">
        <v>7.4320000000000004</v>
      </c>
      <c r="K59" s="788">
        <v>9.532</v>
      </c>
      <c r="L59" s="788">
        <v>4.3380000000000001</v>
      </c>
      <c r="M59" s="788">
        <v>-3.944</v>
      </c>
      <c r="N59" s="788">
        <v>4.0810000000000004</v>
      </c>
    </row>
    <row r="60" spans="1:14" ht="24" customHeight="1">
      <c r="A60" s="48"/>
      <c r="B60" s="188"/>
      <c r="C60" s="195"/>
      <c r="D60" s="196" t="s">
        <v>3048</v>
      </c>
      <c r="E60" s="196"/>
      <c r="F60" s="192"/>
      <c r="G60" s="869"/>
      <c r="H60" s="761"/>
      <c r="I60" s="788"/>
      <c r="J60" s="788"/>
      <c r="K60" s="788"/>
      <c r="L60" s="788"/>
      <c r="M60" s="788"/>
      <c r="N60" s="788"/>
    </row>
    <row r="61" spans="1:14" ht="24" customHeight="1">
      <c r="A61" s="48"/>
      <c r="B61" s="188"/>
      <c r="C61" s="189"/>
      <c r="D61" s="190"/>
      <c r="E61" s="191"/>
      <c r="F61" s="192"/>
      <c r="G61" s="687"/>
      <c r="H61" s="687"/>
      <c r="I61" s="920"/>
      <c r="J61" s="920"/>
      <c r="K61" s="920"/>
      <c r="L61" s="920"/>
      <c r="M61" s="921"/>
      <c r="N61" s="921"/>
    </row>
    <row r="62" spans="1:14" ht="24" customHeight="1">
      <c r="A62" s="48"/>
      <c r="B62" s="188"/>
      <c r="C62" s="193">
        <v>5.4</v>
      </c>
      <c r="D62" s="194" t="s">
        <v>3079</v>
      </c>
      <c r="E62" s="194"/>
      <c r="F62" s="192"/>
      <c r="G62" s="869"/>
      <c r="H62" s="761"/>
      <c r="I62" s="788">
        <v>4.9279999999999999</v>
      </c>
      <c r="J62" s="788">
        <v>6.2060000000000004</v>
      </c>
      <c r="K62" s="788">
        <v>7.0789999999999997</v>
      </c>
      <c r="L62" s="788">
        <v>7.1529999999999996</v>
      </c>
      <c r="M62" s="788">
        <v>3.1659999999999999</v>
      </c>
      <c r="N62" s="788">
        <v>2.0659999999999998</v>
      </c>
    </row>
    <row r="63" spans="1:14" ht="24" customHeight="1">
      <c r="A63" s="48"/>
      <c r="B63" s="188"/>
      <c r="C63" s="195"/>
      <c r="D63" s="196" t="s">
        <v>3050</v>
      </c>
      <c r="E63" s="196"/>
      <c r="F63" s="192"/>
      <c r="G63" s="869"/>
      <c r="H63" s="761"/>
      <c r="I63" s="788"/>
      <c r="J63" s="788"/>
      <c r="K63" s="788"/>
      <c r="L63" s="788"/>
      <c r="M63" s="788"/>
      <c r="N63" s="788"/>
    </row>
    <row r="64" spans="1:14" ht="24" customHeight="1">
      <c r="A64" s="48"/>
      <c r="B64" s="188"/>
      <c r="C64" s="189"/>
      <c r="D64" s="190"/>
      <c r="E64" s="191"/>
      <c r="F64" s="192"/>
      <c r="G64" s="687"/>
      <c r="H64" s="687"/>
      <c r="I64" s="926"/>
      <c r="J64" s="926"/>
      <c r="K64" s="926"/>
      <c r="L64" s="926"/>
      <c r="M64" s="924"/>
      <c r="N64" s="925"/>
    </row>
    <row r="65" spans="1:15" s="132" customFormat="1" ht="24" customHeight="1">
      <c r="A65" s="131"/>
      <c r="B65" s="202"/>
      <c r="C65" s="203" t="s">
        <v>8</v>
      </c>
      <c r="D65" s="202"/>
      <c r="E65" s="202"/>
      <c r="F65" s="202"/>
      <c r="G65" s="870"/>
      <c r="H65" s="760"/>
      <c r="I65" s="789">
        <v>4.4320000000000004</v>
      </c>
      <c r="J65" s="789">
        <v>10.726000000000001</v>
      </c>
      <c r="K65" s="789">
        <v>7.5650000000000004</v>
      </c>
      <c r="L65" s="789">
        <v>3.6909999999999998</v>
      </c>
      <c r="M65" s="789">
        <v>-6.766</v>
      </c>
      <c r="N65" s="789">
        <v>13.973000000000001</v>
      </c>
      <c r="O65" s="789"/>
    </row>
    <row r="66" spans="1:15" s="132" customFormat="1" ht="24" customHeight="1" thickBot="1">
      <c r="A66" s="131"/>
      <c r="B66" s="204"/>
      <c r="C66" s="205" t="s">
        <v>9</v>
      </c>
      <c r="D66" s="204"/>
      <c r="E66" s="204"/>
      <c r="F66" s="204"/>
      <c r="G66" s="871"/>
      <c r="H66" s="764"/>
      <c r="I66" s="790"/>
      <c r="J66" s="790"/>
      <c r="K66" s="790"/>
      <c r="L66" s="790"/>
      <c r="M66" s="790"/>
      <c r="N66" s="818"/>
      <c r="O66" s="790"/>
    </row>
  </sheetData>
  <mergeCells count="157">
    <mergeCell ref="M5:M6"/>
    <mergeCell ref="O5:O6"/>
    <mergeCell ref="O65:O66"/>
    <mergeCell ref="M8:M9"/>
    <mergeCell ref="M11:M12"/>
    <mergeCell ref="M14:M15"/>
    <mergeCell ref="M17:M18"/>
    <mergeCell ref="M20:M21"/>
    <mergeCell ref="M23:M24"/>
    <mergeCell ref="M26:M27"/>
    <mergeCell ref="M29:M30"/>
    <mergeCell ref="M32:M33"/>
    <mergeCell ref="M35:M36"/>
    <mergeCell ref="M38:M39"/>
    <mergeCell ref="M41:M42"/>
    <mergeCell ref="M44:M45"/>
    <mergeCell ref="M47:M48"/>
    <mergeCell ref="M50:M51"/>
    <mergeCell ref="M53:M54"/>
    <mergeCell ref="M56:M57"/>
    <mergeCell ref="M59:M60"/>
    <mergeCell ref="M62:M63"/>
    <mergeCell ref="M65:M66"/>
    <mergeCell ref="N5:N6"/>
    <mergeCell ref="G65:G66"/>
    <mergeCell ref="I65:I66"/>
    <mergeCell ref="J65:J66"/>
    <mergeCell ref="K65:K66"/>
    <mergeCell ref="L65:L66"/>
    <mergeCell ref="G62:G63"/>
    <mergeCell ref="I62:I63"/>
    <mergeCell ref="J62:J63"/>
    <mergeCell ref="K62:K63"/>
    <mergeCell ref="L62:L63"/>
    <mergeCell ref="G59:G60"/>
    <mergeCell ref="I59:I60"/>
    <mergeCell ref="J59:J60"/>
    <mergeCell ref="K59:K60"/>
    <mergeCell ref="L59:L60"/>
    <mergeCell ref="L53:L54"/>
    <mergeCell ref="D54:F54"/>
    <mergeCell ref="G56:G57"/>
    <mergeCell ref="I56:I57"/>
    <mergeCell ref="J56:J57"/>
    <mergeCell ref="K56:K57"/>
    <mergeCell ref="L56:L57"/>
    <mergeCell ref="D53:F53"/>
    <mergeCell ref="G53:G54"/>
    <mergeCell ref="I53:I54"/>
    <mergeCell ref="J53:J54"/>
    <mergeCell ref="K53:K54"/>
    <mergeCell ref="G50:G51"/>
    <mergeCell ref="I50:I51"/>
    <mergeCell ref="J50:J51"/>
    <mergeCell ref="K50:K51"/>
    <mergeCell ref="L50:L51"/>
    <mergeCell ref="G47:G48"/>
    <mergeCell ref="I47:I48"/>
    <mergeCell ref="J47:J48"/>
    <mergeCell ref="K47:K48"/>
    <mergeCell ref="L47:L48"/>
    <mergeCell ref="G44:G45"/>
    <mergeCell ref="I44:I45"/>
    <mergeCell ref="J44:J45"/>
    <mergeCell ref="K44:K45"/>
    <mergeCell ref="L44:L45"/>
    <mergeCell ref="L38:L39"/>
    <mergeCell ref="D39:F39"/>
    <mergeCell ref="G41:G42"/>
    <mergeCell ref="I41:I42"/>
    <mergeCell ref="J41:J42"/>
    <mergeCell ref="K41:K42"/>
    <mergeCell ref="L41:L42"/>
    <mergeCell ref="D38:F38"/>
    <mergeCell ref="G38:G39"/>
    <mergeCell ref="I38:I39"/>
    <mergeCell ref="J38:J39"/>
    <mergeCell ref="K38:K39"/>
    <mergeCell ref="L32:L33"/>
    <mergeCell ref="G35:G36"/>
    <mergeCell ref="I35:I36"/>
    <mergeCell ref="J35:J36"/>
    <mergeCell ref="K35:K36"/>
    <mergeCell ref="L35:L36"/>
    <mergeCell ref="D30:F30"/>
    <mergeCell ref="G32:G33"/>
    <mergeCell ref="I32:I33"/>
    <mergeCell ref="J32:J33"/>
    <mergeCell ref="K32:K33"/>
    <mergeCell ref="G29:G30"/>
    <mergeCell ref="I29:I30"/>
    <mergeCell ref="J29:J30"/>
    <mergeCell ref="K29:K30"/>
    <mergeCell ref="L29:L30"/>
    <mergeCell ref="G26:G27"/>
    <mergeCell ref="I26:I27"/>
    <mergeCell ref="J26:J27"/>
    <mergeCell ref="K26:K27"/>
    <mergeCell ref="L26:L27"/>
    <mergeCell ref="G23:G24"/>
    <mergeCell ref="I23:I24"/>
    <mergeCell ref="J23:J24"/>
    <mergeCell ref="K23:K24"/>
    <mergeCell ref="L23:L24"/>
    <mergeCell ref="G20:G21"/>
    <mergeCell ref="I20:I21"/>
    <mergeCell ref="J20:J21"/>
    <mergeCell ref="K20:K21"/>
    <mergeCell ref="L20:L21"/>
    <mergeCell ref="G17:G18"/>
    <mergeCell ref="I17:I18"/>
    <mergeCell ref="J17:J18"/>
    <mergeCell ref="K17:K18"/>
    <mergeCell ref="L17:L18"/>
    <mergeCell ref="G14:G15"/>
    <mergeCell ref="I14:I15"/>
    <mergeCell ref="J14:J15"/>
    <mergeCell ref="K14:K15"/>
    <mergeCell ref="L14:L15"/>
    <mergeCell ref="G11:G12"/>
    <mergeCell ref="I11:I12"/>
    <mergeCell ref="J11:J12"/>
    <mergeCell ref="K11:K12"/>
    <mergeCell ref="L11:L12"/>
    <mergeCell ref="D2:D3"/>
    <mergeCell ref="C5:F5"/>
    <mergeCell ref="G5:G6"/>
    <mergeCell ref="I5:I6"/>
    <mergeCell ref="J5:J6"/>
    <mergeCell ref="K5:K6"/>
    <mergeCell ref="L5:L6"/>
    <mergeCell ref="C6:F6"/>
    <mergeCell ref="G8:G9"/>
    <mergeCell ref="I8:I9"/>
    <mergeCell ref="J8:J9"/>
    <mergeCell ref="K8:K9"/>
    <mergeCell ref="L8:L9"/>
    <mergeCell ref="N8:N9"/>
    <mergeCell ref="N11:N12"/>
    <mergeCell ref="N14:N15"/>
    <mergeCell ref="N17:N18"/>
    <mergeCell ref="N20:N21"/>
    <mergeCell ref="N23:N24"/>
    <mergeCell ref="N26:N27"/>
    <mergeCell ref="N29:N30"/>
    <mergeCell ref="N32:N33"/>
    <mergeCell ref="N62:N63"/>
    <mergeCell ref="N65:N66"/>
    <mergeCell ref="N35:N36"/>
    <mergeCell ref="N38:N39"/>
    <mergeCell ref="N41:N42"/>
    <mergeCell ref="N44:N45"/>
    <mergeCell ref="N47:N48"/>
    <mergeCell ref="N50:N51"/>
    <mergeCell ref="N53:N54"/>
    <mergeCell ref="N56:N57"/>
    <mergeCell ref="N59:N60"/>
  </mergeCells>
  <printOptions horizontalCentered="1"/>
  <pageMargins left="0.43307086614173229" right="0.39370078740157483" top="0.55118110236220474" bottom="0.51181102362204722" header="0.31496062992125984" footer="0.78740157480314965"/>
  <pageSetup paperSize="9" scale="41" orientation="portrait" r:id="rId1"/>
  <headerFooter>
    <oddFooter>&amp;C&amp;"Arial,Bold"&amp;18 20</oddFooter>
    <firstFooter>&amp;C&amp;16 1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O66"/>
  <sheetViews>
    <sheetView showGridLines="0" view="pageBreakPreview" topLeftCell="A37" zoomScale="50" zoomScaleNormal="85" zoomScaleSheetLayoutView="50" zoomScalePageLayoutView="60" workbookViewId="0">
      <selection activeCell="N59" sqref="N59:N60"/>
    </sheetView>
  </sheetViews>
  <sheetFormatPr defaultRowHeight="15"/>
  <cols>
    <col min="1" max="1" width="0.85546875" customWidth="1"/>
    <col min="2" max="2" width="3.7109375" customWidth="1"/>
    <col min="3" max="3" width="7.140625" style="49" customWidth="1"/>
    <col min="4" max="4" width="10.85546875" customWidth="1"/>
    <col min="5" max="5" width="71.7109375" customWidth="1"/>
    <col min="6" max="6" width="23.7109375" customWidth="1"/>
    <col min="7" max="7" width="2.5703125" customWidth="1"/>
    <col min="8" max="12" width="15.28515625" customWidth="1"/>
    <col min="13" max="14" width="15.28515625" style="722" customWidth="1"/>
    <col min="15" max="15" width="2.28515625" customWidth="1"/>
  </cols>
  <sheetData>
    <row r="1" spans="1:15" ht="15" customHeight="1"/>
    <row r="2" spans="1:15" s="3" customFormat="1" ht="24.95" customHeight="1">
      <c r="A2" s="7"/>
      <c r="B2" s="72" t="s">
        <v>1</v>
      </c>
      <c r="C2" s="45"/>
      <c r="D2" s="832" t="s">
        <v>3043</v>
      </c>
      <c r="E2" s="57" t="s">
        <v>3077</v>
      </c>
      <c r="F2" s="57"/>
      <c r="G2" s="7"/>
      <c r="M2" s="713"/>
      <c r="N2" s="713"/>
    </row>
    <row r="3" spans="1:15" s="3" customFormat="1" ht="24.95" customHeight="1">
      <c r="A3" s="7"/>
      <c r="B3" s="60" t="s">
        <v>3</v>
      </c>
      <c r="C3" s="65"/>
      <c r="D3" s="832"/>
      <c r="E3" s="58" t="s">
        <v>64</v>
      </c>
      <c r="F3" s="58"/>
      <c r="G3" s="21"/>
      <c r="M3" s="713"/>
      <c r="N3" s="713"/>
    </row>
    <row r="4" spans="1:15" s="3" customFormat="1" ht="20.100000000000001" customHeight="1" thickBot="1">
      <c r="A4" s="7"/>
      <c r="B4" s="14"/>
      <c r="C4" s="15"/>
      <c r="D4" s="16"/>
      <c r="E4" s="17"/>
      <c r="F4" s="17"/>
      <c r="G4" s="17"/>
      <c r="H4" s="47"/>
      <c r="I4" s="216"/>
      <c r="K4" s="216"/>
      <c r="M4" s="216"/>
      <c r="N4" s="216" t="s">
        <v>55</v>
      </c>
    </row>
    <row r="5" spans="1:15" s="125" customFormat="1" ht="25.5" customHeight="1">
      <c r="A5" s="127"/>
      <c r="B5" s="174"/>
      <c r="C5" s="802" t="s">
        <v>10</v>
      </c>
      <c r="D5" s="802"/>
      <c r="E5" s="802"/>
      <c r="F5" s="802"/>
      <c r="G5" s="786"/>
      <c r="H5" s="786">
        <v>2015</v>
      </c>
      <c r="I5" s="786">
        <v>2016</v>
      </c>
      <c r="J5" s="786">
        <v>2017</v>
      </c>
      <c r="K5" s="786">
        <v>2018</v>
      </c>
      <c r="L5" s="786">
        <v>2019</v>
      </c>
      <c r="M5" s="811" t="s">
        <v>3200</v>
      </c>
      <c r="N5" s="811" t="s">
        <v>3199</v>
      </c>
      <c r="O5" s="786"/>
    </row>
    <row r="6" spans="1:15" s="125" customFormat="1" ht="25.5" customHeight="1">
      <c r="A6" s="127"/>
      <c r="B6" s="175"/>
      <c r="C6" s="803" t="s">
        <v>11</v>
      </c>
      <c r="D6" s="803"/>
      <c r="E6" s="803"/>
      <c r="F6" s="803"/>
      <c r="G6" s="787"/>
      <c r="H6" s="787"/>
      <c r="I6" s="787"/>
      <c r="J6" s="787"/>
      <c r="K6" s="787"/>
      <c r="L6" s="787"/>
      <c r="M6" s="812"/>
      <c r="N6" s="812"/>
      <c r="O6" s="787"/>
    </row>
    <row r="7" spans="1:15" ht="24" customHeight="1">
      <c r="A7" s="48"/>
      <c r="B7" s="188"/>
      <c r="C7" s="189"/>
      <c r="D7" s="190"/>
      <c r="E7" s="191"/>
      <c r="F7" s="192"/>
      <c r="G7" s="53"/>
      <c r="H7" s="688"/>
      <c r="I7" s="686"/>
      <c r="J7" s="686"/>
      <c r="K7" s="686"/>
      <c r="L7" s="686"/>
    </row>
    <row r="8" spans="1:15" ht="24" customHeight="1">
      <c r="A8" s="48"/>
      <c r="B8" s="169" t="s">
        <v>22</v>
      </c>
      <c r="C8" s="156" t="s">
        <v>12</v>
      </c>
      <c r="D8" s="191"/>
      <c r="E8" s="191"/>
      <c r="F8" s="192"/>
      <c r="G8" s="852"/>
      <c r="H8" s="852">
        <v>10.473000000000001</v>
      </c>
      <c r="I8" s="852">
        <v>10.802</v>
      </c>
      <c r="J8" s="852">
        <v>10.847</v>
      </c>
      <c r="K8" s="852">
        <v>9.3610000000000007</v>
      </c>
      <c r="L8" s="852">
        <v>9.1010000000000009</v>
      </c>
      <c r="M8" s="852">
        <v>10.472</v>
      </c>
      <c r="N8" s="852">
        <v>12.635999999999999</v>
      </c>
    </row>
    <row r="9" spans="1:15" ht="24" customHeight="1">
      <c r="A9" s="48"/>
      <c r="B9" s="177"/>
      <c r="C9" s="159" t="s">
        <v>0</v>
      </c>
      <c r="D9" s="706"/>
      <c r="E9" s="706"/>
      <c r="F9" s="192"/>
      <c r="G9" s="852"/>
      <c r="H9" s="852"/>
      <c r="I9" s="852"/>
      <c r="J9" s="852"/>
      <c r="K9" s="852"/>
      <c r="L9" s="852"/>
      <c r="M9" s="852"/>
      <c r="N9" s="852"/>
    </row>
    <row r="10" spans="1:15" ht="24" customHeight="1">
      <c r="A10" s="48"/>
      <c r="B10" s="188"/>
      <c r="C10" s="189"/>
      <c r="D10" s="190"/>
      <c r="E10" s="191"/>
      <c r="F10" s="192"/>
      <c r="G10" s="207"/>
      <c r="H10" s="920"/>
      <c r="I10" s="920"/>
      <c r="J10" s="920"/>
      <c r="K10" s="920"/>
      <c r="L10" s="920"/>
      <c r="M10" s="921"/>
      <c r="N10" s="921"/>
    </row>
    <row r="11" spans="1:15" ht="24" customHeight="1">
      <c r="A11" s="48"/>
      <c r="B11" s="188"/>
      <c r="C11" s="193">
        <v>1.1000000000000001</v>
      </c>
      <c r="D11" s="194" t="s">
        <v>3045</v>
      </c>
      <c r="E11" s="194"/>
      <c r="F11" s="192"/>
      <c r="G11" s="788"/>
      <c r="H11" s="788">
        <v>7.7679999999999998</v>
      </c>
      <c r="I11" s="788">
        <v>8.1059999999999999</v>
      </c>
      <c r="J11" s="788">
        <v>8.5190000000000001</v>
      </c>
      <c r="K11" s="788">
        <v>7.1219999999999999</v>
      </c>
      <c r="L11" s="788">
        <v>6.9930000000000003</v>
      </c>
      <c r="M11" s="788">
        <v>8.5530000000000008</v>
      </c>
      <c r="N11" s="788">
        <v>10.871</v>
      </c>
    </row>
    <row r="12" spans="1:15" ht="24" customHeight="1">
      <c r="A12" s="48"/>
      <c r="B12" s="188"/>
      <c r="C12" s="195"/>
      <c r="D12" s="196" t="s">
        <v>3046</v>
      </c>
      <c r="E12" s="196"/>
      <c r="F12" s="192"/>
      <c r="G12" s="788"/>
      <c r="H12" s="788"/>
      <c r="I12" s="788"/>
      <c r="J12" s="788"/>
      <c r="K12" s="788"/>
      <c r="L12" s="788"/>
      <c r="M12" s="788"/>
      <c r="N12" s="788"/>
    </row>
    <row r="13" spans="1:15" ht="24" customHeight="1">
      <c r="A13" s="48"/>
      <c r="B13" s="188"/>
      <c r="C13" s="189"/>
      <c r="D13" s="190"/>
      <c r="E13" s="191"/>
      <c r="F13" s="192"/>
      <c r="G13" s="207"/>
      <c r="H13" s="920"/>
      <c r="I13" s="920"/>
      <c r="J13" s="920"/>
      <c r="K13" s="920"/>
      <c r="L13" s="920"/>
      <c r="M13" s="921"/>
      <c r="N13" s="921"/>
    </row>
    <row r="14" spans="1:15" ht="24" customHeight="1">
      <c r="A14" s="48"/>
      <c r="B14" s="188"/>
      <c r="C14" s="193">
        <v>1.2</v>
      </c>
      <c r="D14" s="194" t="s">
        <v>23</v>
      </c>
      <c r="E14" s="194"/>
      <c r="F14" s="192"/>
      <c r="G14" s="788"/>
      <c r="H14" s="788">
        <v>1.0609999999999999</v>
      </c>
      <c r="I14" s="788">
        <v>1.0740000000000001</v>
      </c>
      <c r="J14" s="788">
        <v>0.81100000000000005</v>
      </c>
      <c r="K14" s="788">
        <v>0.75900000000000001</v>
      </c>
      <c r="L14" s="788">
        <v>0.68899999999999995</v>
      </c>
      <c r="M14" s="788">
        <v>0.59099999999999997</v>
      </c>
      <c r="N14" s="788">
        <v>0.57699999999999996</v>
      </c>
    </row>
    <row r="15" spans="1:15" ht="24" customHeight="1">
      <c r="A15" s="48"/>
      <c r="B15" s="188"/>
      <c r="C15" s="195"/>
      <c r="D15" s="196" t="s">
        <v>313</v>
      </c>
      <c r="E15" s="196"/>
      <c r="F15" s="192"/>
      <c r="G15" s="788"/>
      <c r="H15" s="788"/>
      <c r="I15" s="788"/>
      <c r="J15" s="788"/>
      <c r="K15" s="788"/>
      <c r="L15" s="788"/>
      <c r="M15" s="788"/>
      <c r="N15" s="788"/>
    </row>
    <row r="16" spans="1:15" ht="24" customHeight="1">
      <c r="A16" s="48"/>
      <c r="B16" s="188"/>
      <c r="C16" s="189"/>
      <c r="D16" s="190"/>
      <c r="E16" s="191"/>
      <c r="F16" s="192"/>
      <c r="G16" s="207"/>
      <c r="H16" s="920"/>
      <c r="I16" s="920"/>
      <c r="J16" s="920"/>
      <c r="K16" s="920"/>
      <c r="L16" s="920"/>
      <c r="M16" s="921"/>
      <c r="N16" s="921"/>
    </row>
    <row r="17" spans="1:14" ht="24" customHeight="1">
      <c r="A17" s="48"/>
      <c r="B17" s="188"/>
      <c r="C17" s="193">
        <v>1.3</v>
      </c>
      <c r="D17" s="194" t="s">
        <v>24</v>
      </c>
      <c r="E17" s="194"/>
      <c r="F17" s="192"/>
      <c r="G17" s="788"/>
      <c r="H17" s="788">
        <v>1.6439999999999999</v>
      </c>
      <c r="I17" s="788">
        <v>1.621</v>
      </c>
      <c r="J17" s="788">
        <v>1.516</v>
      </c>
      <c r="K17" s="788">
        <v>1.4810000000000001</v>
      </c>
      <c r="L17" s="788">
        <v>1.419</v>
      </c>
      <c r="M17" s="788">
        <v>1.3280000000000001</v>
      </c>
      <c r="N17" s="788">
        <v>1.1870000000000001</v>
      </c>
    </row>
    <row r="18" spans="1:14" ht="24" customHeight="1">
      <c r="A18" s="48"/>
      <c r="B18" s="188"/>
      <c r="C18" s="195"/>
      <c r="D18" s="196" t="s">
        <v>25</v>
      </c>
      <c r="E18" s="196"/>
      <c r="F18" s="192"/>
      <c r="G18" s="788"/>
      <c r="H18" s="788"/>
      <c r="I18" s="788"/>
      <c r="J18" s="788"/>
      <c r="K18" s="788"/>
      <c r="L18" s="788"/>
      <c r="M18" s="788"/>
      <c r="N18" s="788"/>
    </row>
    <row r="19" spans="1:14" ht="24" customHeight="1">
      <c r="A19" s="48"/>
      <c r="B19" s="188"/>
      <c r="C19" s="189"/>
      <c r="D19" s="190"/>
      <c r="E19" s="191"/>
      <c r="F19" s="192"/>
      <c r="G19" s="207"/>
      <c r="H19" s="920"/>
      <c r="I19" s="920"/>
      <c r="J19" s="920"/>
      <c r="K19" s="920"/>
      <c r="L19" s="920"/>
      <c r="M19" s="921"/>
      <c r="N19" s="921"/>
    </row>
    <row r="20" spans="1:14" ht="24" customHeight="1">
      <c r="A20" s="48"/>
      <c r="B20" s="197" t="s">
        <v>26</v>
      </c>
      <c r="C20" s="198" t="s">
        <v>13</v>
      </c>
      <c r="D20" s="198"/>
      <c r="E20" s="198"/>
      <c r="F20" s="199"/>
      <c r="G20" s="852"/>
      <c r="H20" s="852">
        <v>13.15</v>
      </c>
      <c r="I20" s="852">
        <v>12.664</v>
      </c>
      <c r="J20" s="852">
        <v>13.382</v>
      </c>
      <c r="K20" s="852">
        <v>13.824999999999999</v>
      </c>
      <c r="L20" s="852">
        <v>12.932</v>
      </c>
      <c r="M20" s="852">
        <v>10.022</v>
      </c>
      <c r="N20" s="852">
        <v>11.083</v>
      </c>
    </row>
    <row r="21" spans="1:14" ht="24" customHeight="1">
      <c r="A21" s="48"/>
      <c r="B21" s="188"/>
      <c r="C21" s="200" t="s">
        <v>14</v>
      </c>
      <c r="D21" s="200"/>
      <c r="E21" s="200"/>
      <c r="F21" s="199"/>
      <c r="G21" s="852"/>
      <c r="H21" s="852"/>
      <c r="I21" s="852"/>
      <c r="J21" s="852"/>
      <c r="K21" s="852"/>
      <c r="L21" s="852"/>
      <c r="M21" s="852"/>
      <c r="N21" s="852"/>
    </row>
    <row r="22" spans="1:14" ht="24" customHeight="1">
      <c r="A22" s="48"/>
      <c r="B22" s="188"/>
      <c r="C22" s="189"/>
      <c r="D22" s="190"/>
      <c r="E22" s="191"/>
      <c r="F22" s="192"/>
      <c r="G22" s="207"/>
      <c r="H22" s="920"/>
      <c r="I22" s="920"/>
      <c r="J22" s="920"/>
      <c r="K22" s="920"/>
      <c r="L22" s="920"/>
      <c r="M22" s="923"/>
      <c r="N22" s="923"/>
    </row>
    <row r="23" spans="1:14" ht="24" customHeight="1">
      <c r="A23" s="48"/>
      <c r="B23" s="197" t="s">
        <v>27</v>
      </c>
      <c r="C23" s="198" t="s">
        <v>15</v>
      </c>
      <c r="D23" s="198"/>
      <c r="E23" s="198"/>
      <c r="F23" s="199"/>
      <c r="G23" s="852"/>
      <c r="H23" s="852">
        <v>22.138000000000002</v>
      </c>
      <c r="I23" s="852">
        <v>21.635999999999999</v>
      </c>
      <c r="J23" s="852">
        <v>21.75</v>
      </c>
      <c r="K23" s="852">
        <v>21.504000000000001</v>
      </c>
      <c r="L23" s="852">
        <v>21.077999999999999</v>
      </c>
      <c r="M23" s="852">
        <v>21.62</v>
      </c>
      <c r="N23" s="852">
        <v>23.931999999999999</v>
      </c>
    </row>
    <row r="24" spans="1:14" ht="24" customHeight="1">
      <c r="A24" s="48"/>
      <c r="B24" s="188"/>
      <c r="C24" s="200" t="s">
        <v>16</v>
      </c>
      <c r="D24" s="200"/>
      <c r="E24" s="200"/>
      <c r="F24" s="199"/>
      <c r="G24" s="852"/>
      <c r="H24" s="852"/>
      <c r="I24" s="852"/>
      <c r="J24" s="852"/>
      <c r="K24" s="852"/>
      <c r="L24" s="852"/>
      <c r="M24" s="852"/>
      <c r="N24" s="852"/>
    </row>
    <row r="25" spans="1:14" ht="24" customHeight="1">
      <c r="A25" s="48"/>
      <c r="B25" s="188"/>
      <c r="C25" s="189"/>
      <c r="D25" s="190"/>
      <c r="E25" s="191"/>
      <c r="F25" s="192"/>
      <c r="G25" s="207"/>
      <c r="H25" s="920"/>
      <c r="I25" s="920"/>
      <c r="J25" s="920"/>
      <c r="K25" s="920"/>
      <c r="L25" s="920"/>
      <c r="M25" s="921"/>
      <c r="N25" s="921"/>
    </row>
    <row r="26" spans="1:14" ht="24" customHeight="1">
      <c r="A26" s="48"/>
      <c r="B26" s="188"/>
      <c r="C26" s="193">
        <v>3.1</v>
      </c>
      <c r="D26" s="194" t="s">
        <v>3035</v>
      </c>
      <c r="E26" s="194"/>
      <c r="F26" s="192"/>
      <c r="G26" s="788"/>
      <c r="H26" s="788">
        <v>2.964</v>
      </c>
      <c r="I26" s="788">
        <v>2.7719999999999998</v>
      </c>
      <c r="J26" s="788">
        <v>2.9209999999999998</v>
      </c>
      <c r="K26" s="788">
        <v>2.7109999999999999</v>
      </c>
      <c r="L26" s="788">
        <v>2.6360000000000001</v>
      </c>
      <c r="M26" s="788">
        <v>3.137</v>
      </c>
      <c r="N26" s="788">
        <v>3.2349999999999999</v>
      </c>
    </row>
    <row r="27" spans="1:14" ht="24" customHeight="1">
      <c r="A27" s="48"/>
      <c r="B27" s="188"/>
      <c r="C27" s="195"/>
      <c r="D27" s="196" t="s">
        <v>3036</v>
      </c>
      <c r="E27" s="196"/>
      <c r="F27" s="192"/>
      <c r="G27" s="788"/>
      <c r="H27" s="788"/>
      <c r="I27" s="788"/>
      <c r="J27" s="788"/>
      <c r="K27" s="788"/>
      <c r="L27" s="788"/>
      <c r="M27" s="788"/>
      <c r="N27" s="788"/>
    </row>
    <row r="28" spans="1:14" ht="24" customHeight="1">
      <c r="A28" s="48"/>
      <c r="B28" s="188"/>
      <c r="C28" s="189"/>
      <c r="D28" s="190"/>
      <c r="E28" s="191"/>
      <c r="F28" s="192"/>
      <c r="G28" s="207"/>
      <c r="H28" s="920"/>
      <c r="I28" s="920"/>
      <c r="J28" s="920"/>
      <c r="K28" s="920"/>
      <c r="L28" s="920"/>
      <c r="M28" s="921"/>
      <c r="N28" s="921"/>
    </row>
    <row r="29" spans="1:14" ht="24" customHeight="1">
      <c r="A29" s="48"/>
      <c r="B29" s="188"/>
      <c r="C29" s="193">
        <v>3.2</v>
      </c>
      <c r="D29" s="194" t="s">
        <v>28</v>
      </c>
      <c r="E29" s="194"/>
      <c r="F29" s="192"/>
      <c r="G29" s="788"/>
      <c r="H29" s="788">
        <v>0.26</v>
      </c>
      <c r="I29" s="788">
        <v>0.27100000000000002</v>
      </c>
      <c r="J29" s="788">
        <v>0.26</v>
      </c>
      <c r="K29" s="788">
        <v>0.24399999999999999</v>
      </c>
      <c r="L29" s="788">
        <v>0.246</v>
      </c>
      <c r="M29" s="788">
        <v>0.24299999999999999</v>
      </c>
      <c r="N29" s="788">
        <v>0.28499999999999998</v>
      </c>
    </row>
    <row r="30" spans="1:14" ht="24" customHeight="1">
      <c r="A30" s="48"/>
      <c r="B30" s="188"/>
      <c r="C30" s="195"/>
      <c r="D30" s="861" t="s">
        <v>3060</v>
      </c>
      <c r="E30" s="861"/>
      <c r="F30" s="861"/>
      <c r="G30" s="788"/>
      <c r="H30" s="788"/>
      <c r="I30" s="788"/>
      <c r="J30" s="788"/>
      <c r="K30" s="788"/>
      <c r="L30" s="788"/>
      <c r="M30" s="788"/>
      <c r="N30" s="788"/>
    </row>
    <row r="31" spans="1:14" ht="24" customHeight="1">
      <c r="A31" s="48"/>
      <c r="B31" s="188"/>
      <c r="C31" s="189"/>
      <c r="D31" s="190"/>
      <c r="E31" s="191"/>
      <c r="F31" s="192"/>
      <c r="G31" s="207"/>
      <c r="H31" s="920"/>
      <c r="I31" s="920"/>
      <c r="J31" s="920"/>
      <c r="K31" s="920"/>
      <c r="L31" s="920"/>
      <c r="M31" s="921"/>
      <c r="N31" s="921"/>
    </row>
    <row r="32" spans="1:14" ht="24" customHeight="1">
      <c r="A32" s="48"/>
      <c r="B32" s="188"/>
      <c r="C32" s="193">
        <v>3.3</v>
      </c>
      <c r="D32" s="194" t="s">
        <v>3038</v>
      </c>
      <c r="E32" s="194"/>
      <c r="F32" s="192"/>
      <c r="G32" s="788"/>
      <c r="H32" s="788">
        <v>0.84599999999999997</v>
      </c>
      <c r="I32" s="788">
        <v>0.873</v>
      </c>
      <c r="J32" s="788">
        <v>0.81299999999999994</v>
      </c>
      <c r="K32" s="788">
        <v>0.77</v>
      </c>
      <c r="L32" s="788">
        <v>0.72799999999999998</v>
      </c>
      <c r="M32" s="788">
        <v>0.66</v>
      </c>
      <c r="N32" s="788">
        <v>0.69599999999999995</v>
      </c>
    </row>
    <row r="33" spans="1:14" ht="24" customHeight="1">
      <c r="A33" s="48"/>
      <c r="B33" s="188"/>
      <c r="C33" s="195"/>
      <c r="D33" s="196" t="s">
        <v>2829</v>
      </c>
      <c r="E33" s="196"/>
      <c r="F33" s="192"/>
      <c r="G33" s="788"/>
      <c r="H33" s="788"/>
      <c r="I33" s="788"/>
      <c r="J33" s="788"/>
      <c r="K33" s="788"/>
      <c r="L33" s="788"/>
      <c r="M33" s="788"/>
      <c r="N33" s="788"/>
    </row>
    <row r="34" spans="1:14" ht="24" customHeight="1">
      <c r="A34" s="48"/>
      <c r="B34" s="188"/>
      <c r="C34" s="189"/>
      <c r="D34" s="190"/>
      <c r="E34" s="191"/>
      <c r="F34" s="192"/>
      <c r="G34" s="207"/>
      <c r="H34" s="920"/>
      <c r="I34" s="920"/>
      <c r="J34" s="920"/>
      <c r="K34" s="920"/>
      <c r="L34" s="920"/>
      <c r="M34" s="921"/>
      <c r="N34" s="921"/>
    </row>
    <row r="35" spans="1:14" ht="24" customHeight="1">
      <c r="A35" s="48"/>
      <c r="B35" s="188"/>
      <c r="C35" s="193">
        <v>3.4</v>
      </c>
      <c r="D35" s="194" t="s">
        <v>29</v>
      </c>
      <c r="E35" s="194"/>
      <c r="F35" s="192"/>
      <c r="G35" s="788"/>
      <c r="H35" s="788">
        <v>9.141</v>
      </c>
      <c r="I35" s="788">
        <v>8.6329999999999991</v>
      </c>
      <c r="J35" s="788">
        <v>8.9879999999999995</v>
      </c>
      <c r="K35" s="788">
        <v>9.5619999999999994</v>
      </c>
      <c r="L35" s="788">
        <v>9.2880000000000003</v>
      </c>
      <c r="M35" s="788">
        <v>8.8729999999999993</v>
      </c>
      <c r="N35" s="788">
        <v>11.233000000000001</v>
      </c>
    </row>
    <row r="36" spans="1:14" ht="24" customHeight="1">
      <c r="A36" s="48"/>
      <c r="B36" s="188"/>
      <c r="C36" s="195"/>
      <c r="D36" s="196" t="s">
        <v>2830</v>
      </c>
      <c r="E36" s="196"/>
      <c r="F36" s="192"/>
      <c r="G36" s="788"/>
      <c r="H36" s="788"/>
      <c r="I36" s="788"/>
      <c r="J36" s="788"/>
      <c r="K36" s="788"/>
      <c r="L36" s="788"/>
      <c r="M36" s="788"/>
      <c r="N36" s="788"/>
    </row>
    <row r="37" spans="1:14" ht="24" customHeight="1">
      <c r="A37" s="48"/>
      <c r="B37" s="188"/>
      <c r="C37" s="189"/>
      <c r="D37" s="190"/>
      <c r="E37" s="191"/>
      <c r="F37" s="192"/>
      <c r="G37" s="207"/>
      <c r="H37" s="920"/>
      <c r="I37" s="920"/>
      <c r="J37" s="920"/>
      <c r="K37" s="920"/>
      <c r="L37" s="920"/>
      <c r="M37" s="921"/>
      <c r="N37" s="921"/>
    </row>
    <row r="38" spans="1:14" ht="24" customHeight="1">
      <c r="A38" s="48"/>
      <c r="B38" s="188"/>
      <c r="C38" s="193">
        <v>3.5</v>
      </c>
      <c r="D38" s="862" t="s">
        <v>3037</v>
      </c>
      <c r="E38" s="862"/>
      <c r="F38" s="862"/>
      <c r="G38" s="788"/>
      <c r="H38" s="788">
        <v>2.2490000000000001</v>
      </c>
      <c r="I38" s="788">
        <v>2.246</v>
      </c>
      <c r="J38" s="788">
        <v>2.1259999999999999</v>
      </c>
      <c r="K38" s="788">
        <v>2.093</v>
      </c>
      <c r="L38" s="788">
        <v>2.0539999999999998</v>
      </c>
      <c r="M38" s="788">
        <v>1.627</v>
      </c>
      <c r="N38" s="788">
        <v>1.5569999999999999</v>
      </c>
    </row>
    <row r="39" spans="1:14" ht="24" customHeight="1">
      <c r="A39" s="48"/>
      <c r="B39" s="188"/>
      <c r="C39" s="195"/>
      <c r="D39" s="861" t="s">
        <v>3061</v>
      </c>
      <c r="E39" s="861"/>
      <c r="F39" s="861"/>
      <c r="G39" s="788"/>
      <c r="H39" s="788"/>
      <c r="I39" s="788"/>
      <c r="J39" s="788"/>
      <c r="K39" s="788"/>
      <c r="L39" s="788"/>
      <c r="M39" s="788"/>
      <c r="N39" s="788"/>
    </row>
    <row r="40" spans="1:14" ht="24" customHeight="1">
      <c r="A40" s="48"/>
      <c r="B40" s="188"/>
      <c r="C40" s="189"/>
      <c r="D40" s="190"/>
      <c r="E40" s="191"/>
      <c r="F40" s="192"/>
      <c r="G40" s="207"/>
      <c r="H40" s="920"/>
      <c r="I40" s="926"/>
      <c r="J40" s="926"/>
      <c r="K40" s="926"/>
      <c r="L40" s="926"/>
      <c r="M40" s="921"/>
      <c r="N40" s="921"/>
    </row>
    <row r="41" spans="1:14" ht="24" customHeight="1">
      <c r="A41" s="48"/>
      <c r="B41" s="188"/>
      <c r="C41" s="193">
        <v>3.6</v>
      </c>
      <c r="D41" s="194" t="s">
        <v>59</v>
      </c>
      <c r="E41" s="194"/>
      <c r="F41" s="192"/>
      <c r="G41" s="788"/>
      <c r="H41" s="788">
        <v>4.3019999999999996</v>
      </c>
      <c r="I41" s="788">
        <v>4.468</v>
      </c>
      <c r="J41" s="788">
        <v>4.1829999999999998</v>
      </c>
      <c r="K41" s="788">
        <v>3.9119999999999999</v>
      </c>
      <c r="L41" s="788">
        <v>4.0010000000000003</v>
      </c>
      <c r="M41" s="788">
        <v>4.875</v>
      </c>
      <c r="N41" s="788">
        <v>4.9269999999999996</v>
      </c>
    </row>
    <row r="42" spans="1:14" ht="24" customHeight="1">
      <c r="A42" s="48"/>
      <c r="B42" s="188"/>
      <c r="C42" s="195"/>
      <c r="D42" s="196" t="s">
        <v>62</v>
      </c>
      <c r="E42" s="196"/>
      <c r="F42" s="192"/>
      <c r="G42" s="788"/>
      <c r="H42" s="788"/>
      <c r="I42" s="788"/>
      <c r="J42" s="788"/>
      <c r="K42" s="788"/>
      <c r="L42" s="788"/>
      <c r="M42" s="788"/>
      <c r="N42" s="788"/>
    </row>
    <row r="43" spans="1:14" ht="24" customHeight="1">
      <c r="A43" s="48"/>
      <c r="B43" s="188"/>
      <c r="C43" s="189"/>
      <c r="D43" s="190"/>
      <c r="E43" s="191"/>
      <c r="F43" s="192"/>
      <c r="G43" s="207"/>
      <c r="H43" s="920"/>
      <c r="I43" s="920"/>
      <c r="J43" s="920"/>
      <c r="K43" s="920"/>
      <c r="L43" s="920"/>
      <c r="M43" s="921"/>
      <c r="N43" s="921"/>
    </row>
    <row r="44" spans="1:14" ht="24" customHeight="1">
      <c r="A44" s="48"/>
      <c r="B44" s="188"/>
      <c r="C44" s="193">
        <v>3.7</v>
      </c>
      <c r="D44" s="194" t="s">
        <v>60</v>
      </c>
      <c r="E44" s="194"/>
      <c r="F44" s="192"/>
      <c r="G44" s="788"/>
      <c r="H44" s="788">
        <v>2.3759999999999999</v>
      </c>
      <c r="I44" s="788">
        <v>2.3719999999999999</v>
      </c>
      <c r="J44" s="788">
        <v>2.4590000000000001</v>
      </c>
      <c r="K44" s="788">
        <v>2.2120000000000002</v>
      </c>
      <c r="L44" s="788">
        <v>2.125</v>
      </c>
      <c r="M44" s="788">
        <v>2.2050000000000001</v>
      </c>
      <c r="N44" s="788">
        <v>1.998</v>
      </c>
    </row>
    <row r="45" spans="1:14" ht="24" customHeight="1">
      <c r="A45" s="48"/>
      <c r="B45" s="188"/>
      <c r="C45" s="195"/>
      <c r="D45" s="196" t="s">
        <v>61</v>
      </c>
      <c r="E45" s="196"/>
      <c r="F45" s="192"/>
      <c r="G45" s="788"/>
      <c r="H45" s="788"/>
      <c r="I45" s="788"/>
      <c r="J45" s="788"/>
      <c r="K45" s="788"/>
      <c r="L45" s="788"/>
      <c r="M45" s="788"/>
      <c r="N45" s="788"/>
    </row>
    <row r="46" spans="1:14" ht="24" customHeight="1">
      <c r="A46" s="48"/>
      <c r="B46" s="188"/>
      <c r="C46" s="189"/>
      <c r="D46" s="190"/>
      <c r="E46" s="191"/>
      <c r="F46" s="192"/>
      <c r="G46" s="207"/>
      <c r="H46" s="920"/>
      <c r="I46" s="920"/>
      <c r="J46" s="920"/>
      <c r="K46" s="920"/>
      <c r="L46" s="920"/>
      <c r="M46" s="921"/>
      <c r="N46" s="921"/>
    </row>
    <row r="47" spans="1:14" ht="24" customHeight="1">
      <c r="A47" s="48"/>
      <c r="B47" s="197" t="s">
        <v>30</v>
      </c>
      <c r="C47" s="198" t="s">
        <v>17</v>
      </c>
      <c r="D47" s="198"/>
      <c r="E47" s="198"/>
      <c r="F47" s="199"/>
      <c r="G47" s="852"/>
      <c r="H47" s="852">
        <v>1.8979999999999999</v>
      </c>
      <c r="I47" s="852">
        <v>1.8640000000000001</v>
      </c>
      <c r="J47" s="852">
        <v>1.871</v>
      </c>
      <c r="K47" s="852">
        <v>1.9690000000000001</v>
      </c>
      <c r="L47" s="852">
        <v>2.0979999999999999</v>
      </c>
      <c r="M47" s="852">
        <v>1.8979999999999999</v>
      </c>
      <c r="N47" s="852">
        <v>1.5740000000000001</v>
      </c>
    </row>
    <row r="48" spans="1:14" ht="24" customHeight="1">
      <c r="A48" s="48"/>
      <c r="B48" s="188"/>
      <c r="C48" s="200" t="s">
        <v>18</v>
      </c>
      <c r="D48" s="200"/>
      <c r="E48" s="200"/>
      <c r="F48" s="199"/>
      <c r="G48" s="852"/>
      <c r="H48" s="852"/>
      <c r="I48" s="852"/>
      <c r="J48" s="852"/>
      <c r="K48" s="852"/>
      <c r="L48" s="852"/>
      <c r="M48" s="852"/>
      <c r="N48" s="852"/>
    </row>
    <row r="49" spans="1:14" ht="24" customHeight="1">
      <c r="A49" s="48"/>
      <c r="B49" s="188"/>
      <c r="C49" s="189"/>
      <c r="D49" s="190"/>
      <c r="E49" s="191"/>
      <c r="F49" s="192"/>
      <c r="G49" s="207"/>
      <c r="H49" s="920"/>
      <c r="I49" s="920"/>
      <c r="J49" s="920"/>
      <c r="K49" s="920"/>
      <c r="L49" s="920"/>
      <c r="M49" s="923"/>
      <c r="N49" s="923"/>
    </row>
    <row r="50" spans="1:14" ht="24" customHeight="1">
      <c r="A50" s="48"/>
      <c r="B50" s="197" t="s">
        <v>31</v>
      </c>
      <c r="C50" s="198" t="s">
        <v>19</v>
      </c>
      <c r="D50" s="198"/>
      <c r="E50" s="198"/>
      <c r="F50" s="199"/>
      <c r="G50" s="852"/>
      <c r="H50" s="852">
        <v>52.341000000000001</v>
      </c>
      <c r="I50" s="852">
        <v>53.034999999999997</v>
      </c>
      <c r="J50" s="852">
        <v>52.15</v>
      </c>
      <c r="K50" s="852">
        <v>53.34</v>
      </c>
      <c r="L50" s="852">
        <v>54.790999999999997</v>
      </c>
      <c r="M50" s="852">
        <v>55.988</v>
      </c>
      <c r="N50" s="852">
        <v>50.776000000000003</v>
      </c>
    </row>
    <row r="51" spans="1:14" ht="24" customHeight="1">
      <c r="A51" s="48"/>
      <c r="B51" s="188"/>
      <c r="C51" s="200" t="s">
        <v>20</v>
      </c>
      <c r="D51" s="200"/>
      <c r="E51" s="200"/>
      <c r="F51" s="199"/>
      <c r="G51" s="852"/>
      <c r="H51" s="852"/>
      <c r="I51" s="852"/>
      <c r="J51" s="852"/>
      <c r="K51" s="852"/>
      <c r="L51" s="852"/>
      <c r="M51" s="852"/>
      <c r="N51" s="852"/>
    </row>
    <row r="52" spans="1:14" ht="24" customHeight="1">
      <c r="A52" s="48"/>
      <c r="B52" s="188"/>
      <c r="C52" s="189"/>
      <c r="D52" s="190"/>
      <c r="E52" s="191"/>
      <c r="F52" s="192"/>
      <c r="G52" s="207"/>
      <c r="H52" s="920"/>
      <c r="I52" s="920"/>
      <c r="J52" s="920"/>
      <c r="K52" s="920"/>
      <c r="L52" s="920"/>
      <c r="M52" s="921"/>
      <c r="N52" s="921"/>
    </row>
    <row r="53" spans="1:14" ht="24" customHeight="1">
      <c r="A53" s="48"/>
      <c r="B53" s="188"/>
      <c r="C53" s="201">
        <v>5.0999999999999996</v>
      </c>
      <c r="D53" s="862" t="s">
        <v>3039</v>
      </c>
      <c r="E53" s="862"/>
      <c r="F53" s="862"/>
      <c r="G53" s="788"/>
      <c r="H53" s="788">
        <v>20.811</v>
      </c>
      <c r="I53" s="788">
        <v>21.053000000000001</v>
      </c>
      <c r="J53" s="788">
        <v>21.013000000000002</v>
      </c>
      <c r="K53" s="788">
        <v>21.734999999999999</v>
      </c>
      <c r="L53" s="788">
        <v>22.611999999999998</v>
      </c>
      <c r="M53" s="788">
        <v>21.872</v>
      </c>
      <c r="N53" s="788">
        <v>19.716999999999999</v>
      </c>
    </row>
    <row r="54" spans="1:14" ht="24" customHeight="1">
      <c r="A54" s="48"/>
      <c r="B54" s="188"/>
      <c r="C54" s="195"/>
      <c r="D54" s="861" t="s">
        <v>3054</v>
      </c>
      <c r="E54" s="861"/>
      <c r="F54" s="861"/>
      <c r="G54" s="788"/>
      <c r="H54" s="788"/>
      <c r="I54" s="788"/>
      <c r="J54" s="788"/>
      <c r="K54" s="788"/>
      <c r="L54" s="788"/>
      <c r="M54" s="788"/>
      <c r="N54" s="788"/>
    </row>
    <row r="55" spans="1:14" ht="24" customHeight="1">
      <c r="A55" s="48"/>
      <c r="B55" s="188"/>
      <c r="C55" s="189"/>
      <c r="D55" s="190"/>
      <c r="E55" s="191"/>
      <c r="F55" s="192"/>
      <c r="G55" s="207"/>
      <c r="H55" s="920"/>
      <c r="I55" s="920"/>
      <c r="J55" s="920"/>
      <c r="K55" s="920"/>
      <c r="L55" s="920"/>
      <c r="M55" s="921"/>
      <c r="N55" s="921"/>
    </row>
    <row r="56" spans="1:14" ht="24" customHeight="1">
      <c r="A56" s="48"/>
      <c r="B56" s="188"/>
      <c r="C56" s="193">
        <v>5.2</v>
      </c>
      <c r="D56" s="194" t="s">
        <v>3047</v>
      </c>
      <c r="E56" s="194"/>
      <c r="F56" s="192"/>
      <c r="G56" s="788"/>
      <c r="H56" s="788">
        <v>9.6669999999999998</v>
      </c>
      <c r="I56" s="788">
        <v>10.101000000000001</v>
      </c>
      <c r="J56" s="788">
        <v>10.023999999999999</v>
      </c>
      <c r="K56" s="788">
        <v>10.336</v>
      </c>
      <c r="L56" s="788">
        <v>10.504</v>
      </c>
      <c r="M56" s="788">
        <v>10.993</v>
      </c>
      <c r="N56" s="788">
        <v>10.146000000000001</v>
      </c>
    </row>
    <row r="57" spans="1:14" ht="24" customHeight="1">
      <c r="A57" s="48"/>
      <c r="B57" s="188"/>
      <c r="C57" s="195"/>
      <c r="D57" s="196" t="s">
        <v>3055</v>
      </c>
      <c r="E57" s="196"/>
      <c r="F57" s="192"/>
      <c r="G57" s="788"/>
      <c r="H57" s="788"/>
      <c r="I57" s="788"/>
      <c r="J57" s="788"/>
      <c r="K57" s="788"/>
      <c r="L57" s="788"/>
      <c r="M57" s="788"/>
      <c r="N57" s="788"/>
    </row>
    <row r="58" spans="1:14" ht="24" customHeight="1">
      <c r="A58" s="48"/>
      <c r="B58" s="188"/>
      <c r="C58" s="189"/>
      <c r="D58" s="190"/>
      <c r="E58" s="191"/>
      <c r="F58" s="192"/>
      <c r="G58" s="207"/>
      <c r="H58" s="920"/>
      <c r="I58" s="920"/>
      <c r="J58" s="920"/>
      <c r="K58" s="920"/>
      <c r="L58" s="920"/>
      <c r="M58" s="921"/>
      <c r="N58" s="921"/>
    </row>
    <row r="59" spans="1:14" ht="24" customHeight="1">
      <c r="A59" s="48"/>
      <c r="B59" s="188"/>
      <c r="C59" s="193">
        <v>5.3</v>
      </c>
      <c r="D59" s="194" t="s">
        <v>49</v>
      </c>
      <c r="E59" s="194"/>
      <c r="F59" s="192"/>
      <c r="G59" s="788"/>
      <c r="H59" s="788">
        <v>11.375999999999999</v>
      </c>
      <c r="I59" s="788">
        <v>11.343999999999999</v>
      </c>
      <c r="J59" s="788">
        <v>11.007</v>
      </c>
      <c r="K59" s="788">
        <v>11.208</v>
      </c>
      <c r="L59" s="788">
        <v>11.278</v>
      </c>
      <c r="M59" s="788">
        <v>11.619</v>
      </c>
      <c r="N59" s="788">
        <v>10.611000000000001</v>
      </c>
    </row>
    <row r="60" spans="1:14" ht="24" customHeight="1">
      <c r="A60" s="48"/>
      <c r="B60" s="188"/>
      <c r="C60" s="195"/>
      <c r="D60" s="196" t="s">
        <v>3048</v>
      </c>
      <c r="E60" s="196"/>
      <c r="F60" s="192"/>
      <c r="G60" s="788"/>
      <c r="H60" s="788"/>
      <c r="I60" s="788"/>
      <c r="J60" s="788"/>
      <c r="K60" s="788"/>
      <c r="L60" s="788"/>
      <c r="M60" s="788"/>
      <c r="N60" s="788"/>
    </row>
    <row r="61" spans="1:14" ht="24" customHeight="1">
      <c r="A61" s="48"/>
      <c r="B61" s="188"/>
      <c r="C61" s="189"/>
      <c r="D61" s="190"/>
      <c r="E61" s="191"/>
      <c r="F61" s="192"/>
      <c r="G61" s="207"/>
      <c r="H61" s="920"/>
      <c r="I61" s="920"/>
      <c r="J61" s="920"/>
      <c r="K61" s="920"/>
      <c r="L61" s="920"/>
      <c r="M61" s="921"/>
      <c r="N61" s="921"/>
    </row>
    <row r="62" spans="1:14" ht="24" customHeight="1">
      <c r="A62" s="48"/>
      <c r="B62" s="188"/>
      <c r="C62" s="193">
        <v>5.4</v>
      </c>
      <c r="D62" s="194" t="s">
        <v>3079</v>
      </c>
      <c r="E62" s="194"/>
      <c r="F62" s="192"/>
      <c r="G62" s="788"/>
      <c r="H62" s="788">
        <v>10.486000000000001</v>
      </c>
      <c r="I62" s="788">
        <v>10.536</v>
      </c>
      <c r="J62" s="788">
        <v>10.106</v>
      </c>
      <c r="K62" s="788">
        <v>10.06</v>
      </c>
      <c r="L62" s="788">
        <v>10.396000000000001</v>
      </c>
      <c r="M62" s="788">
        <v>11.504</v>
      </c>
      <c r="N62" s="788">
        <v>10.302</v>
      </c>
    </row>
    <row r="63" spans="1:14" ht="24" customHeight="1">
      <c r="A63" s="48"/>
      <c r="B63" s="188"/>
      <c r="C63" s="195"/>
      <c r="D63" s="196" t="s">
        <v>3050</v>
      </c>
      <c r="E63" s="196"/>
      <c r="F63" s="192"/>
      <c r="G63" s="788"/>
      <c r="H63" s="788"/>
      <c r="I63" s="788"/>
      <c r="J63" s="788"/>
      <c r="K63" s="788"/>
      <c r="L63" s="788"/>
      <c r="M63" s="788"/>
      <c r="N63" s="788"/>
    </row>
    <row r="64" spans="1:14" ht="24" customHeight="1">
      <c r="A64" s="48"/>
      <c r="B64" s="188"/>
      <c r="C64" s="189"/>
      <c r="D64" s="190"/>
      <c r="E64" s="191"/>
      <c r="F64" s="192"/>
      <c r="G64" s="207"/>
      <c r="H64" s="920"/>
      <c r="I64" s="926"/>
      <c r="J64" s="926"/>
      <c r="K64" s="926"/>
      <c r="L64" s="926"/>
      <c r="M64" s="924"/>
      <c r="N64" s="925"/>
    </row>
    <row r="65" spans="1:15" s="132" customFormat="1" ht="24" customHeight="1">
      <c r="A65" s="131"/>
      <c r="B65" s="202"/>
      <c r="C65" s="203" t="s">
        <v>8</v>
      </c>
      <c r="D65" s="202"/>
      <c r="E65" s="202"/>
      <c r="F65" s="202"/>
      <c r="G65" s="789"/>
      <c r="H65" s="789">
        <v>100</v>
      </c>
      <c r="I65" s="789">
        <v>100</v>
      </c>
      <c r="J65" s="789">
        <v>100</v>
      </c>
      <c r="K65" s="789">
        <v>100</v>
      </c>
      <c r="L65" s="789">
        <v>100</v>
      </c>
      <c r="M65" s="789">
        <v>100</v>
      </c>
      <c r="N65" s="789">
        <v>100</v>
      </c>
      <c r="O65" s="789"/>
    </row>
    <row r="66" spans="1:15" s="132" customFormat="1" ht="24" customHeight="1" thickBot="1">
      <c r="A66" s="131"/>
      <c r="B66" s="204"/>
      <c r="C66" s="205" t="s">
        <v>9</v>
      </c>
      <c r="D66" s="204"/>
      <c r="E66" s="204"/>
      <c r="F66" s="204"/>
      <c r="G66" s="790"/>
      <c r="H66" s="790"/>
      <c r="I66" s="790"/>
      <c r="J66" s="790"/>
      <c r="K66" s="790"/>
      <c r="L66" s="790"/>
      <c r="M66" s="790"/>
      <c r="N66" s="818"/>
      <c r="O66" s="790"/>
    </row>
  </sheetData>
  <mergeCells count="178">
    <mergeCell ref="M5:M6"/>
    <mergeCell ref="O5:O6"/>
    <mergeCell ref="O65:O66"/>
    <mergeCell ref="M8:M9"/>
    <mergeCell ref="M11:M12"/>
    <mergeCell ref="M14:M15"/>
    <mergeCell ref="M17:M18"/>
    <mergeCell ref="M20:M21"/>
    <mergeCell ref="M23:M24"/>
    <mergeCell ref="M26:M27"/>
    <mergeCell ref="M29:M30"/>
    <mergeCell ref="M32:M33"/>
    <mergeCell ref="M35:M36"/>
    <mergeCell ref="M38:M39"/>
    <mergeCell ref="M41:M42"/>
    <mergeCell ref="M44:M45"/>
    <mergeCell ref="M47:M48"/>
    <mergeCell ref="M50:M51"/>
    <mergeCell ref="M53:M54"/>
    <mergeCell ref="M56:M57"/>
    <mergeCell ref="M59:M60"/>
    <mergeCell ref="M62:M63"/>
    <mergeCell ref="M65:M66"/>
    <mergeCell ref="N5:N6"/>
    <mergeCell ref="G65:G66"/>
    <mergeCell ref="H65:H66"/>
    <mergeCell ref="I65:I66"/>
    <mergeCell ref="J65:J66"/>
    <mergeCell ref="K65:K66"/>
    <mergeCell ref="L65:L66"/>
    <mergeCell ref="G62:G63"/>
    <mergeCell ref="H62:H63"/>
    <mergeCell ref="I62:I63"/>
    <mergeCell ref="J62:J63"/>
    <mergeCell ref="K62:K63"/>
    <mergeCell ref="L62:L63"/>
    <mergeCell ref="G59:G60"/>
    <mergeCell ref="H59:H60"/>
    <mergeCell ref="I59:I60"/>
    <mergeCell ref="J59:J60"/>
    <mergeCell ref="K59:K60"/>
    <mergeCell ref="L59:L60"/>
    <mergeCell ref="L53:L54"/>
    <mergeCell ref="D54:F54"/>
    <mergeCell ref="G56:G57"/>
    <mergeCell ref="H56:H57"/>
    <mergeCell ref="I56:I57"/>
    <mergeCell ref="J56:J57"/>
    <mergeCell ref="K56:K57"/>
    <mergeCell ref="L56:L57"/>
    <mergeCell ref="D53:F53"/>
    <mergeCell ref="G53:G54"/>
    <mergeCell ref="H53:H54"/>
    <mergeCell ref="I53:I54"/>
    <mergeCell ref="J53:J54"/>
    <mergeCell ref="K53:K54"/>
    <mergeCell ref="G50:G51"/>
    <mergeCell ref="H50:H51"/>
    <mergeCell ref="I50:I51"/>
    <mergeCell ref="J50:J51"/>
    <mergeCell ref="K50:K51"/>
    <mergeCell ref="L50:L51"/>
    <mergeCell ref="G47:G48"/>
    <mergeCell ref="H47:H48"/>
    <mergeCell ref="I47:I48"/>
    <mergeCell ref="J47:J48"/>
    <mergeCell ref="K47:K48"/>
    <mergeCell ref="L47:L48"/>
    <mergeCell ref="G44:G45"/>
    <mergeCell ref="H44:H45"/>
    <mergeCell ref="I44:I45"/>
    <mergeCell ref="J44:J45"/>
    <mergeCell ref="K44:K45"/>
    <mergeCell ref="L44:L45"/>
    <mergeCell ref="L38:L39"/>
    <mergeCell ref="D39:F39"/>
    <mergeCell ref="G41:G42"/>
    <mergeCell ref="H41:H42"/>
    <mergeCell ref="I41:I42"/>
    <mergeCell ref="J41:J42"/>
    <mergeCell ref="K41:K42"/>
    <mergeCell ref="L41:L42"/>
    <mergeCell ref="D38:F38"/>
    <mergeCell ref="G38:G39"/>
    <mergeCell ref="H38:H39"/>
    <mergeCell ref="I38:I39"/>
    <mergeCell ref="J38:J39"/>
    <mergeCell ref="K38:K39"/>
    <mergeCell ref="L32:L33"/>
    <mergeCell ref="G35:G36"/>
    <mergeCell ref="H35:H36"/>
    <mergeCell ref="I35:I36"/>
    <mergeCell ref="J35:J36"/>
    <mergeCell ref="K35:K36"/>
    <mergeCell ref="L35:L36"/>
    <mergeCell ref="D30:F30"/>
    <mergeCell ref="G32:G33"/>
    <mergeCell ref="H32:H33"/>
    <mergeCell ref="I32:I33"/>
    <mergeCell ref="J32:J33"/>
    <mergeCell ref="K32:K33"/>
    <mergeCell ref="G29:G30"/>
    <mergeCell ref="H29:H30"/>
    <mergeCell ref="I29:I30"/>
    <mergeCell ref="J29:J30"/>
    <mergeCell ref="K29:K30"/>
    <mergeCell ref="L29:L30"/>
    <mergeCell ref="G26:G27"/>
    <mergeCell ref="H26:H27"/>
    <mergeCell ref="I26:I27"/>
    <mergeCell ref="J26:J27"/>
    <mergeCell ref="K26:K27"/>
    <mergeCell ref="L26:L27"/>
    <mergeCell ref="G23:G24"/>
    <mergeCell ref="H23:H24"/>
    <mergeCell ref="I23:I24"/>
    <mergeCell ref="J23:J24"/>
    <mergeCell ref="K23:K24"/>
    <mergeCell ref="L23:L24"/>
    <mergeCell ref="G20:G21"/>
    <mergeCell ref="H20:H21"/>
    <mergeCell ref="I20:I21"/>
    <mergeCell ref="J20:J21"/>
    <mergeCell ref="K20:K21"/>
    <mergeCell ref="L20:L21"/>
    <mergeCell ref="G17:G18"/>
    <mergeCell ref="H17:H18"/>
    <mergeCell ref="I17:I18"/>
    <mergeCell ref="J17:J18"/>
    <mergeCell ref="K17:K18"/>
    <mergeCell ref="L17:L18"/>
    <mergeCell ref="G8:G9"/>
    <mergeCell ref="H8:H9"/>
    <mergeCell ref="I8:I9"/>
    <mergeCell ref="J8:J9"/>
    <mergeCell ref="K8:K9"/>
    <mergeCell ref="L8:L9"/>
    <mergeCell ref="G14:G15"/>
    <mergeCell ref="H14:H15"/>
    <mergeCell ref="I14:I15"/>
    <mergeCell ref="J14:J15"/>
    <mergeCell ref="K14:K15"/>
    <mergeCell ref="L14:L15"/>
    <mergeCell ref="G11:G12"/>
    <mergeCell ref="H11:H12"/>
    <mergeCell ref="I11:I12"/>
    <mergeCell ref="J11:J12"/>
    <mergeCell ref="K11:K12"/>
    <mergeCell ref="L11:L12"/>
    <mergeCell ref="D2:D3"/>
    <mergeCell ref="C5:F5"/>
    <mergeCell ref="G5:G6"/>
    <mergeCell ref="H5:H6"/>
    <mergeCell ref="I5:I6"/>
    <mergeCell ref="J5:J6"/>
    <mergeCell ref="K5:K6"/>
    <mergeCell ref="L5:L6"/>
    <mergeCell ref="C6:F6"/>
    <mergeCell ref="N8:N9"/>
    <mergeCell ref="N11:N12"/>
    <mergeCell ref="N14:N15"/>
    <mergeCell ref="N17:N18"/>
    <mergeCell ref="N20:N21"/>
    <mergeCell ref="N23:N24"/>
    <mergeCell ref="N26:N27"/>
    <mergeCell ref="N29:N30"/>
    <mergeCell ref="N32:N33"/>
    <mergeCell ref="N62:N63"/>
    <mergeCell ref="N65:N66"/>
    <mergeCell ref="N35:N36"/>
    <mergeCell ref="N38:N39"/>
    <mergeCell ref="N41:N42"/>
    <mergeCell ref="N44:N45"/>
    <mergeCell ref="N47:N48"/>
    <mergeCell ref="N50:N51"/>
    <mergeCell ref="N53:N54"/>
    <mergeCell ref="N56:N57"/>
    <mergeCell ref="N59:N60"/>
  </mergeCells>
  <printOptions horizontalCentered="1"/>
  <pageMargins left="0.43307086614173229" right="0.39370078740157483" top="0.55118110236220474" bottom="0.51181102362204722" header="0.31496062992125984" footer="0.78740157480314965"/>
  <pageSetup paperSize="9" scale="41" orientation="portrait" r:id="rId1"/>
  <headerFooter>
    <oddFooter>&amp;C&amp;"Arial,Bold"&amp;18 21</oddFooter>
    <firstFooter>&amp;C&amp;16 1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3:G19"/>
  <sheetViews>
    <sheetView view="pageBreakPreview" zoomScale="85" zoomScaleNormal="100" zoomScaleSheetLayoutView="85" workbookViewId="0">
      <selection activeCell="M26" sqref="M26:M27"/>
    </sheetView>
  </sheetViews>
  <sheetFormatPr defaultRowHeight="15"/>
  <cols>
    <col min="1" max="1" width="5.5703125" customWidth="1"/>
    <col min="2" max="2" width="3.7109375" customWidth="1"/>
    <col min="3" max="6" width="18.5703125" customWidth="1"/>
    <col min="7" max="7" width="3.42578125" customWidth="1"/>
    <col min="8" max="8" width="5.7109375" customWidth="1"/>
  </cols>
  <sheetData>
    <row r="3" spans="2:7">
      <c r="B3" s="50"/>
      <c r="C3" s="50"/>
    </row>
    <row r="4" spans="2:7">
      <c r="B4" s="50"/>
      <c r="C4" s="50"/>
    </row>
    <row r="5" spans="2:7">
      <c r="B5" s="66"/>
      <c r="C5" s="50"/>
    </row>
    <row r="6" spans="2:7">
      <c r="B6" s="66"/>
      <c r="C6" s="50"/>
    </row>
    <row r="7" spans="2:7">
      <c r="B7" s="50"/>
      <c r="C7" s="50"/>
    </row>
    <row r="8" spans="2:7">
      <c r="B8" s="50"/>
      <c r="C8" s="50"/>
    </row>
    <row r="14" spans="2:7">
      <c r="B14" s="66"/>
      <c r="C14" s="66"/>
      <c r="D14" s="66"/>
      <c r="E14" s="66"/>
      <c r="F14" s="66"/>
      <c r="G14" s="66"/>
    </row>
    <row r="15" spans="2:7" ht="38.25" customHeight="1">
      <c r="B15" s="66"/>
      <c r="C15" s="66"/>
      <c r="D15" s="66"/>
      <c r="E15" s="66"/>
      <c r="F15" s="66"/>
      <c r="G15" s="66"/>
    </row>
    <row r="16" spans="2:7" ht="26.25" customHeight="1">
      <c r="B16" s="66"/>
      <c r="C16" s="784"/>
      <c r="D16" s="784"/>
      <c r="E16" s="784"/>
      <c r="F16" s="784"/>
      <c r="G16" s="66"/>
    </row>
    <row r="17" spans="2:7" ht="37.5" customHeight="1">
      <c r="B17" s="66"/>
      <c r="C17" s="785"/>
      <c r="D17" s="785"/>
      <c r="E17" s="785"/>
      <c r="F17" s="785"/>
      <c r="G17" s="66"/>
    </row>
    <row r="18" spans="2:7" ht="37.5" customHeight="1">
      <c r="B18" s="66"/>
      <c r="C18" s="83"/>
      <c r="D18" s="83"/>
      <c r="E18" s="83"/>
      <c r="F18" s="83"/>
      <c r="G18" s="66"/>
    </row>
    <row r="19" spans="2:7">
      <c r="B19" s="66"/>
      <c r="C19" s="66"/>
      <c r="D19" s="66"/>
      <c r="E19" s="66"/>
      <c r="F19" s="66"/>
      <c r="G19" s="66"/>
    </row>
  </sheetData>
  <mergeCells count="2">
    <mergeCell ref="C16:F16"/>
    <mergeCell ref="C17:F17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2:L66"/>
  <sheetViews>
    <sheetView showGridLines="0" view="pageBreakPreview" topLeftCell="A34" zoomScale="60" zoomScaleNormal="100" workbookViewId="0">
      <selection activeCell="L62" sqref="L62:L63"/>
    </sheetView>
  </sheetViews>
  <sheetFormatPr defaultRowHeight="15"/>
  <cols>
    <col min="1" max="1" width="0.85546875" customWidth="1"/>
    <col min="2" max="2" width="3.7109375" customWidth="1"/>
    <col min="3" max="3" width="6.140625" style="49" customWidth="1"/>
    <col min="4" max="4" width="9.42578125" customWidth="1"/>
    <col min="5" max="5" width="43.28515625" customWidth="1"/>
    <col min="6" max="6" width="21.7109375" customWidth="1"/>
    <col min="7" max="12" width="20.28515625" customWidth="1"/>
  </cols>
  <sheetData>
    <row r="2" spans="1:12" s="3" customFormat="1" ht="24.95" customHeight="1">
      <c r="A2" s="7"/>
      <c r="B2" s="72" t="s">
        <v>1</v>
      </c>
      <c r="C2" s="45"/>
      <c r="D2" s="832" t="s">
        <v>36</v>
      </c>
      <c r="E2" s="57" t="s">
        <v>3042</v>
      </c>
      <c r="F2" s="57"/>
      <c r="G2" s="7"/>
      <c r="H2" s="7"/>
      <c r="I2" s="7"/>
      <c r="J2" s="7"/>
    </row>
    <row r="3" spans="1:12" s="3" customFormat="1" ht="24.95" customHeight="1">
      <c r="A3" s="7"/>
      <c r="B3" s="60" t="s">
        <v>3</v>
      </c>
      <c r="C3" s="65"/>
      <c r="D3" s="832"/>
      <c r="E3" s="58" t="s">
        <v>63</v>
      </c>
      <c r="F3" s="58"/>
      <c r="G3" s="21"/>
      <c r="H3" s="21"/>
      <c r="I3" s="21"/>
      <c r="J3" s="21"/>
    </row>
    <row r="4" spans="1:12" s="3" customFormat="1" ht="20.100000000000001" customHeight="1" thickBot="1">
      <c r="A4" s="7"/>
      <c r="B4" s="14"/>
      <c r="C4" s="15"/>
      <c r="D4" s="16"/>
      <c r="E4" s="17"/>
      <c r="F4" s="17"/>
      <c r="G4" s="17"/>
      <c r="H4" s="17"/>
      <c r="I4" s="17"/>
      <c r="J4" s="17"/>
      <c r="K4" s="74"/>
      <c r="L4" s="74" t="s">
        <v>55</v>
      </c>
    </row>
    <row r="5" spans="1:12" s="3" customFormat="1" ht="25.5" customHeight="1">
      <c r="A5" s="23"/>
      <c r="B5" s="79"/>
      <c r="C5" s="881" t="s">
        <v>10</v>
      </c>
      <c r="D5" s="881"/>
      <c r="E5" s="881"/>
      <c r="F5" s="881"/>
      <c r="G5" s="876" t="s">
        <v>3059</v>
      </c>
      <c r="H5" s="876" t="s">
        <v>3058</v>
      </c>
      <c r="I5" s="876" t="s">
        <v>3057</v>
      </c>
      <c r="J5" s="876">
        <v>2013</v>
      </c>
      <c r="K5" s="876" t="s">
        <v>3073</v>
      </c>
      <c r="L5" s="876" t="s">
        <v>3072</v>
      </c>
    </row>
    <row r="6" spans="1:12" s="3" customFormat="1" ht="25.5" customHeight="1">
      <c r="A6" s="23"/>
      <c r="B6" s="80"/>
      <c r="C6" s="880" t="s">
        <v>11</v>
      </c>
      <c r="D6" s="880"/>
      <c r="E6" s="880"/>
      <c r="F6" s="880"/>
      <c r="G6" s="877"/>
      <c r="H6" s="877"/>
      <c r="I6" s="877"/>
      <c r="J6" s="877"/>
      <c r="K6" s="877"/>
      <c r="L6" s="877"/>
    </row>
    <row r="7" spans="1:12" ht="23.1" customHeight="1">
      <c r="A7" s="48"/>
      <c r="B7" s="51"/>
      <c r="C7" s="67"/>
      <c r="D7" s="52"/>
      <c r="E7" s="71"/>
      <c r="G7" s="53"/>
      <c r="H7" s="53"/>
      <c r="I7" s="53"/>
      <c r="J7" s="53"/>
      <c r="K7" s="53"/>
      <c r="L7" s="53"/>
    </row>
    <row r="8" spans="1:12" ht="23.1" customHeight="1">
      <c r="A8" s="48"/>
      <c r="B8" s="38" t="s">
        <v>22</v>
      </c>
      <c r="C8" s="39" t="s">
        <v>12</v>
      </c>
      <c r="D8" s="84"/>
      <c r="E8" s="84"/>
      <c r="F8" s="85"/>
      <c r="G8" s="875" t="e">
        <f>(#REF!/#REF!)*100</f>
        <v>#REF!</v>
      </c>
      <c r="H8" s="875" t="e">
        <f>(#REF!/#REF!)*100</f>
        <v>#REF!</v>
      </c>
      <c r="I8" s="875" t="e">
        <f>(#REF!/#REF!)*100</f>
        <v>#REF!</v>
      </c>
      <c r="J8" s="875" t="e">
        <f>(#REF!/#REF!)*100</f>
        <v>#REF!</v>
      </c>
      <c r="K8" s="875" t="e">
        <f>(#REF!/#REF!)*100</f>
        <v>#REF!</v>
      </c>
      <c r="L8" s="875" t="e">
        <f>(#REF!/#REF!)*100</f>
        <v>#REF!</v>
      </c>
    </row>
    <row r="9" spans="1:12" ht="23.1" customHeight="1">
      <c r="A9" s="48"/>
      <c r="B9" s="40"/>
      <c r="C9" s="41" t="s">
        <v>0</v>
      </c>
      <c r="D9" s="107"/>
      <c r="E9" s="107"/>
      <c r="F9" s="85"/>
      <c r="G9" s="875"/>
      <c r="H9" s="875"/>
      <c r="I9" s="875"/>
      <c r="J9" s="875"/>
      <c r="K9" s="875"/>
      <c r="L9" s="875"/>
    </row>
    <row r="10" spans="1:12" ht="23.1" customHeight="1">
      <c r="A10" s="48"/>
      <c r="B10" s="100"/>
      <c r="C10" s="86"/>
      <c r="D10" s="87"/>
      <c r="E10" s="84"/>
      <c r="F10" s="85"/>
      <c r="G10" s="105"/>
      <c r="H10" s="105"/>
      <c r="I10" s="105"/>
      <c r="J10" s="105"/>
      <c r="K10" s="105"/>
      <c r="L10" s="105"/>
    </row>
    <row r="11" spans="1:12" ht="23.1" customHeight="1">
      <c r="A11" s="48"/>
      <c r="B11" s="100"/>
      <c r="C11" s="88">
        <v>1.1000000000000001</v>
      </c>
      <c r="D11" s="89" t="s">
        <v>3045</v>
      </c>
      <c r="E11" s="89"/>
      <c r="F11" s="85"/>
      <c r="G11" s="872" t="e">
        <f>(#REF!/#REF!)*100</f>
        <v>#REF!</v>
      </c>
      <c r="H11" s="872" t="e">
        <f>(#REF!/#REF!)*100</f>
        <v>#REF!</v>
      </c>
      <c r="I11" s="872" t="e">
        <f>(#REF!/#REF!)*100</f>
        <v>#REF!</v>
      </c>
      <c r="J11" s="872" t="e">
        <f>(#REF!/#REF!)*100</f>
        <v>#REF!</v>
      </c>
      <c r="K11" s="872" t="e">
        <f>(#REF!/#REF!)*100</f>
        <v>#REF!</v>
      </c>
      <c r="L11" s="872" t="e">
        <f>(#REF!/#REF!)*100</f>
        <v>#REF!</v>
      </c>
    </row>
    <row r="12" spans="1:12" ht="23.1" customHeight="1">
      <c r="A12" s="48"/>
      <c r="B12" s="100"/>
      <c r="C12" s="90"/>
      <c r="D12" s="91" t="s">
        <v>3046</v>
      </c>
      <c r="E12" s="91"/>
      <c r="F12" s="85"/>
      <c r="G12" s="872"/>
      <c r="H12" s="872"/>
      <c r="I12" s="872"/>
      <c r="J12" s="872"/>
      <c r="K12" s="872"/>
      <c r="L12" s="872"/>
    </row>
    <row r="13" spans="1:12" ht="23.1" customHeight="1">
      <c r="A13" s="48"/>
      <c r="B13" s="100"/>
      <c r="C13" s="86"/>
      <c r="D13" s="87"/>
      <c r="E13" s="84"/>
      <c r="F13" s="85"/>
      <c r="G13" s="105"/>
      <c r="H13" s="105"/>
      <c r="I13" s="105"/>
      <c r="J13" s="105"/>
      <c r="K13" s="105"/>
      <c r="L13" s="105"/>
    </row>
    <row r="14" spans="1:12" ht="23.1" customHeight="1">
      <c r="A14" s="48"/>
      <c r="B14" s="100"/>
      <c r="C14" s="88">
        <v>1.2</v>
      </c>
      <c r="D14" s="89" t="s">
        <v>23</v>
      </c>
      <c r="E14" s="89"/>
      <c r="F14" s="85"/>
      <c r="G14" s="872" t="e">
        <f>(#REF!/#REF!)*100</f>
        <v>#REF!</v>
      </c>
      <c r="H14" s="872" t="e">
        <f>(#REF!/#REF!)*100</f>
        <v>#REF!</v>
      </c>
      <c r="I14" s="872" t="e">
        <f>(#REF!/#REF!)*100</f>
        <v>#REF!</v>
      </c>
      <c r="J14" s="872" t="e">
        <f>(#REF!/#REF!)*100</f>
        <v>#REF!</v>
      </c>
      <c r="K14" s="872" t="e">
        <f>(#REF!/#REF!)*100</f>
        <v>#REF!</v>
      </c>
      <c r="L14" s="872" t="e">
        <f>(#REF!/#REF!)*100</f>
        <v>#REF!</v>
      </c>
    </row>
    <row r="15" spans="1:12" ht="23.1" customHeight="1">
      <c r="A15" s="48"/>
      <c r="B15" s="100"/>
      <c r="C15" s="90"/>
      <c r="D15" s="91" t="s">
        <v>313</v>
      </c>
      <c r="E15" s="91"/>
      <c r="F15" s="85"/>
      <c r="G15" s="872"/>
      <c r="H15" s="872"/>
      <c r="I15" s="872"/>
      <c r="J15" s="872"/>
      <c r="K15" s="872"/>
      <c r="L15" s="872"/>
    </row>
    <row r="16" spans="1:12" ht="23.1" customHeight="1">
      <c r="A16" s="48"/>
      <c r="B16" s="100"/>
      <c r="C16" s="86"/>
      <c r="D16" s="87"/>
      <c r="E16" s="84"/>
      <c r="F16" s="85"/>
      <c r="G16" s="105"/>
      <c r="H16" s="105"/>
      <c r="I16" s="105"/>
      <c r="J16" s="105"/>
      <c r="K16" s="105"/>
      <c r="L16" s="105"/>
    </row>
    <row r="17" spans="1:12" ht="23.1" customHeight="1">
      <c r="A17" s="48"/>
      <c r="B17" s="100"/>
      <c r="C17" s="88">
        <v>1.3</v>
      </c>
      <c r="D17" s="89" t="s">
        <v>24</v>
      </c>
      <c r="E17" s="89"/>
      <c r="F17" s="85"/>
      <c r="G17" s="872" t="e">
        <f>(#REF!/#REF!)*100</f>
        <v>#REF!</v>
      </c>
      <c r="H17" s="872" t="e">
        <f>(#REF!/#REF!)*100</f>
        <v>#REF!</v>
      </c>
      <c r="I17" s="872" t="e">
        <f>(#REF!/#REF!)*100</f>
        <v>#REF!</v>
      </c>
      <c r="J17" s="872" t="e">
        <f>(#REF!/#REF!)*100</f>
        <v>#REF!</v>
      </c>
      <c r="K17" s="872" t="e">
        <f>(#REF!/#REF!)*100</f>
        <v>#REF!</v>
      </c>
      <c r="L17" s="872" t="e">
        <f>(#REF!/#REF!)*100</f>
        <v>#REF!</v>
      </c>
    </row>
    <row r="18" spans="1:12" ht="23.1" customHeight="1">
      <c r="A18" s="48"/>
      <c r="B18" s="100"/>
      <c r="C18" s="90"/>
      <c r="D18" s="91" t="s">
        <v>25</v>
      </c>
      <c r="E18" s="91"/>
      <c r="F18" s="85"/>
      <c r="G18" s="872"/>
      <c r="H18" s="872"/>
      <c r="I18" s="872"/>
      <c r="J18" s="872"/>
      <c r="K18" s="872"/>
      <c r="L18" s="872"/>
    </row>
    <row r="19" spans="1:12" ht="23.1" customHeight="1">
      <c r="A19" s="48"/>
      <c r="B19" s="100"/>
      <c r="C19" s="86"/>
      <c r="D19" s="87"/>
      <c r="E19" s="84"/>
      <c r="F19" s="85"/>
      <c r="G19" s="105"/>
      <c r="H19" s="105"/>
      <c r="I19" s="105"/>
      <c r="J19" s="105"/>
      <c r="K19" s="105"/>
      <c r="L19" s="105"/>
    </row>
    <row r="20" spans="1:12" ht="23.1" customHeight="1">
      <c r="A20" s="48"/>
      <c r="B20" s="101" t="s">
        <v>26</v>
      </c>
      <c r="C20" s="92" t="s">
        <v>13</v>
      </c>
      <c r="D20" s="92"/>
      <c r="E20" s="92"/>
      <c r="F20" s="93"/>
      <c r="G20" s="875" t="e">
        <f>(#REF!/#REF!)*100</f>
        <v>#REF!</v>
      </c>
      <c r="H20" s="875" t="e">
        <f>(#REF!/#REF!)*100</f>
        <v>#REF!</v>
      </c>
      <c r="I20" s="875" t="e">
        <f>(#REF!/#REF!)*100</f>
        <v>#REF!</v>
      </c>
      <c r="J20" s="875" t="e">
        <f>(#REF!/#REF!)*100</f>
        <v>#REF!</v>
      </c>
      <c r="K20" s="875" t="e">
        <f>(#REF!/#REF!)*100</f>
        <v>#REF!</v>
      </c>
      <c r="L20" s="875" t="e">
        <f>(#REF!/#REF!)*100</f>
        <v>#REF!</v>
      </c>
    </row>
    <row r="21" spans="1:12" ht="23.1" customHeight="1">
      <c r="A21" s="48"/>
      <c r="B21" s="100"/>
      <c r="C21" s="94" t="s">
        <v>14</v>
      </c>
      <c r="D21" s="94"/>
      <c r="E21" s="94"/>
      <c r="F21" s="93"/>
      <c r="G21" s="875"/>
      <c r="H21" s="875"/>
      <c r="I21" s="875"/>
      <c r="J21" s="875"/>
      <c r="K21" s="875"/>
      <c r="L21" s="875"/>
    </row>
    <row r="22" spans="1:12" ht="23.1" customHeight="1">
      <c r="A22" s="48"/>
      <c r="B22" s="100"/>
      <c r="C22" s="86"/>
      <c r="D22" s="87"/>
      <c r="E22" s="84"/>
      <c r="F22" s="85"/>
      <c r="G22" s="105"/>
      <c r="H22" s="105"/>
      <c r="I22" s="105"/>
      <c r="J22" s="105"/>
      <c r="K22" s="105"/>
      <c r="L22" s="105"/>
    </row>
    <row r="23" spans="1:12" ht="23.1" customHeight="1">
      <c r="A23" s="48"/>
      <c r="B23" s="101" t="s">
        <v>27</v>
      </c>
      <c r="C23" s="92" t="s">
        <v>15</v>
      </c>
      <c r="D23" s="92"/>
      <c r="E23" s="92"/>
      <c r="F23" s="93"/>
      <c r="G23" s="875" t="e">
        <f>(#REF!/#REF!)*100</f>
        <v>#REF!</v>
      </c>
      <c r="H23" s="875" t="e">
        <f>(#REF!/#REF!)*100</f>
        <v>#REF!</v>
      </c>
      <c r="I23" s="875" t="e">
        <f>(#REF!/#REF!)*100</f>
        <v>#REF!</v>
      </c>
      <c r="J23" s="875" t="e">
        <f>(#REF!/#REF!)*100</f>
        <v>#REF!</v>
      </c>
      <c r="K23" s="875" t="e">
        <f>(#REF!/#REF!)*100</f>
        <v>#REF!</v>
      </c>
      <c r="L23" s="875" t="e">
        <f>(#REF!/#REF!)*100</f>
        <v>#REF!</v>
      </c>
    </row>
    <row r="24" spans="1:12" ht="23.1" customHeight="1">
      <c r="A24" s="48"/>
      <c r="B24" s="100"/>
      <c r="C24" s="94" t="s">
        <v>16</v>
      </c>
      <c r="D24" s="94"/>
      <c r="E24" s="94"/>
      <c r="F24" s="93"/>
      <c r="G24" s="875"/>
      <c r="H24" s="875"/>
      <c r="I24" s="875"/>
      <c r="J24" s="875"/>
      <c r="K24" s="875"/>
      <c r="L24" s="875"/>
    </row>
    <row r="25" spans="1:12" ht="23.1" customHeight="1">
      <c r="A25" s="48"/>
      <c r="B25" s="100"/>
      <c r="C25" s="86"/>
      <c r="D25" s="87"/>
      <c r="E25" s="84"/>
      <c r="F25" s="85"/>
      <c r="G25" s="106"/>
      <c r="H25" s="106"/>
      <c r="I25" s="106"/>
      <c r="J25" s="106"/>
      <c r="K25" s="106"/>
      <c r="L25" s="106"/>
    </row>
    <row r="26" spans="1:12" ht="23.1" customHeight="1">
      <c r="A26" s="48"/>
      <c r="B26" s="100"/>
      <c r="C26" s="88">
        <v>3.1</v>
      </c>
      <c r="D26" s="89" t="s">
        <v>3035</v>
      </c>
      <c r="E26" s="89"/>
      <c r="F26" s="85"/>
      <c r="G26" s="872" t="e">
        <f>(#REF!/#REF!)*100</f>
        <v>#REF!</v>
      </c>
      <c r="H26" s="872" t="e">
        <f>(#REF!/#REF!)*100</f>
        <v>#REF!</v>
      </c>
      <c r="I26" s="872" t="e">
        <f>(#REF!/#REF!)*100</f>
        <v>#REF!</v>
      </c>
      <c r="J26" s="872" t="e">
        <f>(#REF!/#REF!)*100</f>
        <v>#REF!</v>
      </c>
      <c r="K26" s="872" t="e">
        <f>(#REF!/#REF!)*100</f>
        <v>#REF!</v>
      </c>
      <c r="L26" s="872" t="e">
        <f>(#REF!/#REF!)*100</f>
        <v>#REF!</v>
      </c>
    </row>
    <row r="27" spans="1:12" ht="23.1" customHeight="1">
      <c r="A27" s="48"/>
      <c r="B27" s="100"/>
      <c r="C27" s="90"/>
      <c r="D27" s="91" t="s">
        <v>3036</v>
      </c>
      <c r="E27" s="91"/>
      <c r="F27" s="85"/>
      <c r="G27" s="872"/>
      <c r="H27" s="872"/>
      <c r="I27" s="872"/>
      <c r="J27" s="872"/>
      <c r="K27" s="872"/>
      <c r="L27" s="872"/>
    </row>
    <row r="28" spans="1:12" ht="23.1" customHeight="1">
      <c r="A28" s="48"/>
      <c r="B28" s="100"/>
      <c r="C28" s="86"/>
      <c r="D28" s="87"/>
      <c r="E28" s="84"/>
      <c r="F28" s="85"/>
      <c r="G28" s="106"/>
      <c r="H28" s="106"/>
      <c r="I28" s="106"/>
      <c r="J28" s="106"/>
      <c r="K28" s="106"/>
      <c r="L28" s="106"/>
    </row>
    <row r="29" spans="1:12" ht="23.1" customHeight="1">
      <c r="A29" s="48"/>
      <c r="B29" s="100"/>
      <c r="C29" s="88">
        <v>3.2</v>
      </c>
      <c r="D29" s="89" t="s">
        <v>28</v>
      </c>
      <c r="E29" s="89"/>
      <c r="F29" s="85"/>
      <c r="G29" s="872" t="e">
        <f>(#REF!/#REF!)*100</f>
        <v>#REF!</v>
      </c>
      <c r="H29" s="872" t="e">
        <f>(#REF!/#REF!)*100</f>
        <v>#REF!</v>
      </c>
      <c r="I29" s="872" t="e">
        <f>(#REF!/#REF!)*100</f>
        <v>#REF!</v>
      </c>
      <c r="J29" s="872" t="e">
        <f>(#REF!/#REF!)*100</f>
        <v>#REF!</v>
      </c>
      <c r="K29" s="872" t="e">
        <f>(#REF!/#REF!)*100</f>
        <v>#REF!</v>
      </c>
      <c r="L29" s="872" t="e">
        <f>(#REF!/#REF!)*100</f>
        <v>#REF!</v>
      </c>
    </row>
    <row r="30" spans="1:12" ht="23.1" customHeight="1">
      <c r="A30" s="48"/>
      <c r="B30" s="100"/>
      <c r="C30" s="90"/>
      <c r="D30" s="878" t="s">
        <v>3060</v>
      </c>
      <c r="E30" s="878"/>
      <c r="F30" s="878"/>
      <c r="G30" s="872"/>
      <c r="H30" s="872"/>
      <c r="I30" s="872"/>
      <c r="J30" s="872"/>
      <c r="K30" s="872"/>
      <c r="L30" s="872"/>
    </row>
    <row r="31" spans="1:12" ht="23.1" customHeight="1">
      <c r="A31" s="48"/>
      <c r="B31" s="100"/>
      <c r="C31" s="86"/>
      <c r="D31" s="87"/>
      <c r="E31" s="84"/>
      <c r="F31" s="85"/>
      <c r="G31" s="106"/>
      <c r="H31" s="106"/>
      <c r="I31" s="106"/>
      <c r="J31" s="106"/>
      <c r="K31" s="106"/>
      <c r="L31" s="106"/>
    </row>
    <row r="32" spans="1:12" ht="23.1" customHeight="1">
      <c r="A32" s="48"/>
      <c r="B32" s="100"/>
      <c r="C32" s="88">
        <v>3.3</v>
      </c>
      <c r="D32" s="89" t="s">
        <v>3038</v>
      </c>
      <c r="E32" s="89"/>
      <c r="F32" s="85"/>
      <c r="G32" s="872" t="e">
        <f>(#REF!/#REF!)*100</f>
        <v>#REF!</v>
      </c>
      <c r="H32" s="872" t="e">
        <f>(#REF!/#REF!)*100</f>
        <v>#REF!</v>
      </c>
      <c r="I32" s="872" t="e">
        <f>(#REF!/#REF!)*100</f>
        <v>#REF!</v>
      </c>
      <c r="J32" s="872" t="e">
        <f>(#REF!/#REF!)*100</f>
        <v>#REF!</v>
      </c>
      <c r="K32" s="872" t="e">
        <f>(#REF!/#REF!)*100</f>
        <v>#REF!</v>
      </c>
      <c r="L32" s="872" t="e">
        <f>(#REF!/#REF!)*100</f>
        <v>#REF!</v>
      </c>
    </row>
    <row r="33" spans="1:12" ht="23.1" customHeight="1">
      <c r="A33" s="48"/>
      <c r="B33" s="100"/>
      <c r="C33" s="90"/>
      <c r="D33" s="91" t="s">
        <v>2829</v>
      </c>
      <c r="E33" s="91"/>
      <c r="F33" s="85"/>
      <c r="G33" s="872"/>
      <c r="H33" s="872"/>
      <c r="I33" s="872"/>
      <c r="J33" s="872"/>
      <c r="K33" s="872"/>
      <c r="L33" s="872"/>
    </row>
    <row r="34" spans="1:12" ht="23.1" customHeight="1">
      <c r="A34" s="48"/>
      <c r="B34" s="100"/>
      <c r="C34" s="86"/>
      <c r="D34" s="87"/>
      <c r="E34" s="84"/>
      <c r="F34" s="85"/>
      <c r="G34" s="106"/>
      <c r="H34" s="106"/>
      <c r="I34" s="106"/>
      <c r="J34" s="106"/>
      <c r="K34" s="106"/>
      <c r="L34" s="106"/>
    </row>
    <row r="35" spans="1:12" ht="23.1" customHeight="1">
      <c r="A35" s="48"/>
      <c r="B35" s="100"/>
      <c r="C35" s="88">
        <v>3.4</v>
      </c>
      <c r="D35" s="89" t="s">
        <v>29</v>
      </c>
      <c r="E35" s="89"/>
      <c r="F35" s="85"/>
      <c r="G35" s="872" t="e">
        <f>(#REF!/#REF!)*100</f>
        <v>#REF!</v>
      </c>
      <c r="H35" s="872" t="e">
        <f>(#REF!/#REF!)*100</f>
        <v>#REF!</v>
      </c>
      <c r="I35" s="872" t="e">
        <f>(#REF!/#REF!)*100</f>
        <v>#REF!</v>
      </c>
      <c r="J35" s="872" t="e">
        <f>(#REF!/#REF!)*100</f>
        <v>#REF!</v>
      </c>
      <c r="K35" s="872" t="e">
        <f>(#REF!/#REF!)*100</f>
        <v>#REF!</v>
      </c>
      <c r="L35" s="872" t="e">
        <f>(#REF!/#REF!)*100</f>
        <v>#REF!</v>
      </c>
    </row>
    <row r="36" spans="1:12" ht="23.1" customHeight="1">
      <c r="A36" s="48"/>
      <c r="B36" s="100"/>
      <c r="C36" s="90"/>
      <c r="D36" s="91" t="s">
        <v>2830</v>
      </c>
      <c r="E36" s="91"/>
      <c r="F36" s="85"/>
      <c r="G36" s="872"/>
      <c r="H36" s="872"/>
      <c r="I36" s="872"/>
      <c r="J36" s="872"/>
      <c r="K36" s="872"/>
      <c r="L36" s="872"/>
    </row>
    <row r="37" spans="1:12" ht="23.1" customHeight="1">
      <c r="A37" s="48"/>
      <c r="B37" s="100"/>
      <c r="C37" s="86"/>
      <c r="D37" s="87"/>
      <c r="E37" s="84"/>
      <c r="F37" s="85"/>
      <c r="G37" s="106"/>
      <c r="H37" s="106"/>
      <c r="I37" s="106"/>
      <c r="J37" s="106"/>
      <c r="K37" s="106"/>
      <c r="L37" s="106"/>
    </row>
    <row r="38" spans="1:12" ht="45.95" customHeight="1">
      <c r="A38" s="48"/>
      <c r="B38" s="100"/>
      <c r="C38" s="88">
        <v>3.5</v>
      </c>
      <c r="D38" s="879" t="s">
        <v>3037</v>
      </c>
      <c r="E38" s="879"/>
      <c r="F38" s="879"/>
      <c r="G38" s="872" t="e">
        <f>(#REF!/#REF!)*100</f>
        <v>#REF!</v>
      </c>
      <c r="H38" s="872" t="e">
        <f>(#REF!/#REF!)*100</f>
        <v>#REF!</v>
      </c>
      <c r="I38" s="872" t="e">
        <f>(#REF!/#REF!)*100</f>
        <v>#REF!</v>
      </c>
      <c r="J38" s="872" t="e">
        <f>(#REF!/#REF!)*100</f>
        <v>#REF!</v>
      </c>
      <c r="K38" s="872" t="e">
        <f>(#REF!/#REF!)*100</f>
        <v>#REF!</v>
      </c>
      <c r="L38" s="872" t="e">
        <f>(#REF!/#REF!)*100</f>
        <v>#REF!</v>
      </c>
    </row>
    <row r="39" spans="1:12" ht="45.95" customHeight="1">
      <c r="A39" s="48"/>
      <c r="B39" s="100"/>
      <c r="C39" s="90"/>
      <c r="D39" s="878" t="s">
        <v>3061</v>
      </c>
      <c r="E39" s="878"/>
      <c r="F39" s="878"/>
      <c r="G39" s="872"/>
      <c r="H39" s="872"/>
      <c r="I39" s="872"/>
      <c r="J39" s="872"/>
      <c r="K39" s="872"/>
      <c r="L39" s="872"/>
    </row>
    <row r="40" spans="1:12" ht="23.1" customHeight="1">
      <c r="A40" s="48"/>
      <c r="B40" s="100"/>
      <c r="C40" s="86"/>
      <c r="D40" s="87"/>
      <c r="E40" s="84"/>
      <c r="F40" s="85"/>
      <c r="G40" s="106"/>
      <c r="H40" s="106"/>
      <c r="I40" s="106"/>
      <c r="J40" s="106"/>
      <c r="K40" s="106"/>
      <c r="L40" s="106"/>
    </row>
    <row r="41" spans="1:12" ht="23.1" customHeight="1">
      <c r="A41" s="48"/>
      <c r="B41" s="100"/>
      <c r="C41" s="88">
        <v>3.6</v>
      </c>
      <c r="D41" s="89" t="s">
        <v>59</v>
      </c>
      <c r="E41" s="89"/>
      <c r="F41" s="85"/>
      <c r="G41" s="872" t="e">
        <f>(#REF!/#REF!)*100</f>
        <v>#REF!</v>
      </c>
      <c r="H41" s="872" t="e">
        <f>(#REF!/#REF!)*100</f>
        <v>#REF!</v>
      </c>
      <c r="I41" s="872" t="e">
        <f>(#REF!/#REF!)*100</f>
        <v>#REF!</v>
      </c>
      <c r="J41" s="872" t="e">
        <f>(#REF!/#REF!)*100</f>
        <v>#REF!</v>
      </c>
      <c r="K41" s="872" t="e">
        <f>(#REF!/#REF!)*100</f>
        <v>#REF!</v>
      </c>
      <c r="L41" s="872" t="e">
        <f>(#REF!/#REF!)*100</f>
        <v>#REF!</v>
      </c>
    </row>
    <row r="42" spans="1:12" ht="23.1" customHeight="1">
      <c r="A42" s="48"/>
      <c r="B42" s="100"/>
      <c r="C42" s="90"/>
      <c r="D42" s="91" t="s">
        <v>62</v>
      </c>
      <c r="E42" s="91"/>
      <c r="F42" s="85"/>
      <c r="G42" s="872"/>
      <c r="H42" s="872"/>
      <c r="I42" s="872"/>
      <c r="J42" s="872"/>
      <c r="K42" s="872"/>
      <c r="L42" s="872"/>
    </row>
    <row r="43" spans="1:12" ht="23.1" customHeight="1">
      <c r="A43" s="48"/>
      <c r="B43" s="100"/>
      <c r="C43" s="86"/>
      <c r="D43" s="87"/>
      <c r="E43" s="84"/>
      <c r="F43" s="85"/>
      <c r="G43" s="106"/>
      <c r="H43" s="106"/>
      <c r="I43" s="106"/>
      <c r="J43" s="106"/>
      <c r="K43" s="106"/>
      <c r="L43" s="106"/>
    </row>
    <row r="44" spans="1:12" ht="23.1" customHeight="1">
      <c r="A44" s="48"/>
      <c r="B44" s="100"/>
      <c r="C44" s="88">
        <v>3.7</v>
      </c>
      <c r="D44" s="89" t="s">
        <v>60</v>
      </c>
      <c r="E44" s="89"/>
      <c r="F44" s="85"/>
      <c r="G44" s="872" t="e">
        <f>(#REF!/#REF!)*100</f>
        <v>#REF!</v>
      </c>
      <c r="H44" s="872" t="e">
        <f>(#REF!/#REF!)*100</f>
        <v>#REF!</v>
      </c>
      <c r="I44" s="872" t="e">
        <f>(#REF!/#REF!)*100</f>
        <v>#REF!</v>
      </c>
      <c r="J44" s="872" t="e">
        <f>(#REF!/#REF!)*100</f>
        <v>#REF!</v>
      </c>
      <c r="K44" s="872" t="e">
        <f>(#REF!/#REF!)*100</f>
        <v>#REF!</v>
      </c>
      <c r="L44" s="872" t="e">
        <f>(#REF!/#REF!)*100</f>
        <v>#REF!</v>
      </c>
    </row>
    <row r="45" spans="1:12" ht="23.1" customHeight="1">
      <c r="A45" s="48"/>
      <c r="B45" s="100"/>
      <c r="C45" s="90"/>
      <c r="D45" s="91" t="s">
        <v>61</v>
      </c>
      <c r="E45" s="91"/>
      <c r="F45" s="85"/>
      <c r="G45" s="872"/>
      <c r="H45" s="872"/>
      <c r="I45" s="872"/>
      <c r="J45" s="872"/>
      <c r="K45" s="872"/>
      <c r="L45" s="872"/>
    </row>
    <row r="46" spans="1:12" ht="23.1" customHeight="1">
      <c r="A46" s="48"/>
      <c r="B46" s="100"/>
      <c r="C46" s="86"/>
      <c r="D46" s="87"/>
      <c r="E46" s="84"/>
      <c r="F46" s="85"/>
      <c r="G46" s="105"/>
      <c r="H46" s="105"/>
      <c r="I46" s="105"/>
      <c r="J46" s="105"/>
      <c r="K46" s="105"/>
      <c r="L46" s="105"/>
    </row>
    <row r="47" spans="1:12" ht="23.1" customHeight="1">
      <c r="A47" s="48"/>
      <c r="B47" s="101" t="s">
        <v>30</v>
      </c>
      <c r="C47" s="92" t="s">
        <v>17</v>
      </c>
      <c r="D47" s="92"/>
      <c r="E47" s="92"/>
      <c r="F47" s="93"/>
      <c r="G47" s="875" t="e">
        <f>(#REF!/#REF!)*100</f>
        <v>#REF!</v>
      </c>
      <c r="H47" s="875" t="e">
        <f>(#REF!/#REF!)*100</f>
        <v>#REF!</v>
      </c>
      <c r="I47" s="875" t="e">
        <f>(#REF!/#REF!)*100</f>
        <v>#REF!</v>
      </c>
      <c r="J47" s="875" t="e">
        <f>(#REF!/#REF!)*100</f>
        <v>#REF!</v>
      </c>
      <c r="K47" s="875" t="e">
        <f>(#REF!/#REF!)*100</f>
        <v>#REF!</v>
      </c>
      <c r="L47" s="875" t="e">
        <f>(#REF!/#REF!)*100</f>
        <v>#REF!</v>
      </c>
    </row>
    <row r="48" spans="1:12" ht="23.1" customHeight="1">
      <c r="A48" s="48"/>
      <c r="B48" s="100"/>
      <c r="C48" s="94" t="s">
        <v>18</v>
      </c>
      <c r="D48" s="94"/>
      <c r="E48" s="94"/>
      <c r="F48" s="93"/>
      <c r="G48" s="875"/>
      <c r="H48" s="875"/>
      <c r="I48" s="875"/>
      <c r="J48" s="875"/>
      <c r="K48" s="875"/>
      <c r="L48" s="875"/>
    </row>
    <row r="49" spans="1:12" ht="23.1" customHeight="1">
      <c r="A49" s="48"/>
      <c r="B49" s="100"/>
      <c r="C49" s="86"/>
      <c r="D49" s="87"/>
      <c r="E49" s="84"/>
      <c r="F49" s="85"/>
      <c r="G49" s="105"/>
      <c r="H49" s="105"/>
      <c r="I49" s="105"/>
      <c r="J49" s="105"/>
      <c r="K49" s="105"/>
      <c r="L49" s="105"/>
    </row>
    <row r="50" spans="1:12" ht="23.1" customHeight="1">
      <c r="A50" s="48"/>
      <c r="B50" s="101" t="s">
        <v>31</v>
      </c>
      <c r="C50" s="92" t="s">
        <v>19</v>
      </c>
      <c r="D50" s="92"/>
      <c r="E50" s="92"/>
      <c r="F50" s="93"/>
      <c r="G50" s="875" t="e">
        <f>(#REF!/#REF!)*100</f>
        <v>#REF!</v>
      </c>
      <c r="H50" s="875" t="e">
        <f>(#REF!/#REF!)*100</f>
        <v>#REF!</v>
      </c>
      <c r="I50" s="875" t="e">
        <f>(#REF!/#REF!)*100</f>
        <v>#REF!</v>
      </c>
      <c r="J50" s="875" t="e">
        <f>(#REF!/#REF!)*100</f>
        <v>#REF!</v>
      </c>
      <c r="K50" s="875" t="e">
        <f>(#REF!/#REF!)*100</f>
        <v>#REF!</v>
      </c>
      <c r="L50" s="875" t="e">
        <f>(#REF!/#REF!)*100</f>
        <v>#REF!</v>
      </c>
    </row>
    <row r="51" spans="1:12" ht="23.1" customHeight="1">
      <c r="A51" s="48"/>
      <c r="B51" s="100"/>
      <c r="C51" s="94" t="s">
        <v>20</v>
      </c>
      <c r="D51" s="94"/>
      <c r="E51" s="94"/>
      <c r="F51" s="93"/>
      <c r="G51" s="875"/>
      <c r="H51" s="875"/>
      <c r="I51" s="875"/>
      <c r="J51" s="875"/>
      <c r="K51" s="875"/>
      <c r="L51" s="875"/>
    </row>
    <row r="52" spans="1:12" ht="23.1" customHeight="1">
      <c r="A52" s="48"/>
      <c r="B52" s="100"/>
      <c r="C52" s="86"/>
      <c r="D52" s="87"/>
      <c r="E52" s="84"/>
      <c r="F52" s="85"/>
      <c r="G52" s="105"/>
      <c r="H52" s="105"/>
      <c r="I52" s="105"/>
      <c r="J52" s="105"/>
      <c r="K52" s="105"/>
      <c r="L52" s="105"/>
    </row>
    <row r="53" spans="1:12" ht="45.95" customHeight="1">
      <c r="A53" s="48"/>
      <c r="B53" s="100"/>
      <c r="C53" s="95">
        <v>5.0999999999999996</v>
      </c>
      <c r="D53" s="879" t="s">
        <v>3039</v>
      </c>
      <c r="E53" s="879"/>
      <c r="F53" s="879"/>
      <c r="G53" s="872" t="e">
        <f>(#REF!/#REF!)*100</f>
        <v>#REF!</v>
      </c>
      <c r="H53" s="872" t="e">
        <f>(#REF!/#REF!)*100</f>
        <v>#REF!</v>
      </c>
      <c r="I53" s="872" t="e">
        <f>(#REF!/#REF!)*100</f>
        <v>#REF!</v>
      </c>
      <c r="J53" s="872" t="e">
        <f>(#REF!/#REF!)*100</f>
        <v>#REF!</v>
      </c>
      <c r="K53" s="872" t="e">
        <f>(#REF!/#REF!)*100</f>
        <v>#REF!</v>
      </c>
      <c r="L53" s="872" t="e">
        <f>(#REF!/#REF!)*100</f>
        <v>#REF!</v>
      </c>
    </row>
    <row r="54" spans="1:12" ht="45.95" customHeight="1">
      <c r="A54" s="48"/>
      <c r="B54" s="100"/>
      <c r="C54" s="90"/>
      <c r="D54" s="878" t="s">
        <v>3054</v>
      </c>
      <c r="E54" s="878"/>
      <c r="F54" s="878"/>
      <c r="G54" s="872"/>
      <c r="H54" s="872"/>
      <c r="I54" s="872"/>
      <c r="J54" s="872"/>
      <c r="K54" s="872"/>
      <c r="L54" s="872"/>
    </row>
    <row r="55" spans="1:12" ht="23.1" customHeight="1">
      <c r="A55" s="48"/>
      <c r="B55" s="100"/>
      <c r="C55" s="86"/>
      <c r="D55" s="87"/>
      <c r="E55" s="84"/>
      <c r="F55" s="85"/>
      <c r="G55" s="105"/>
      <c r="H55" s="105"/>
      <c r="I55" s="105"/>
      <c r="J55" s="105"/>
      <c r="K55" s="105"/>
      <c r="L55" s="105"/>
    </row>
    <row r="56" spans="1:12" ht="23.1" customHeight="1">
      <c r="A56" s="48"/>
      <c r="B56" s="100"/>
      <c r="C56" s="88">
        <v>5.2</v>
      </c>
      <c r="D56" s="89" t="s">
        <v>3047</v>
      </c>
      <c r="E56" s="89"/>
      <c r="F56" s="85"/>
      <c r="G56" s="872" t="e">
        <f>(#REF!/#REF!)*100</f>
        <v>#REF!</v>
      </c>
      <c r="H56" s="872" t="e">
        <f>(#REF!/#REF!)*100</f>
        <v>#REF!</v>
      </c>
      <c r="I56" s="872" t="e">
        <f>(#REF!/#REF!)*100</f>
        <v>#REF!</v>
      </c>
      <c r="J56" s="872" t="e">
        <f>(#REF!/#REF!)*100</f>
        <v>#REF!</v>
      </c>
      <c r="K56" s="872" t="e">
        <f>(#REF!/#REF!)*100</f>
        <v>#REF!</v>
      </c>
      <c r="L56" s="872" t="e">
        <f>(#REF!/#REF!)*100</f>
        <v>#REF!</v>
      </c>
    </row>
    <row r="57" spans="1:12" ht="23.1" customHeight="1">
      <c r="A57" s="48"/>
      <c r="B57" s="100"/>
      <c r="C57" s="90"/>
      <c r="D57" s="91" t="s">
        <v>3055</v>
      </c>
      <c r="E57" s="91"/>
      <c r="F57" s="85"/>
      <c r="G57" s="872"/>
      <c r="H57" s="872"/>
      <c r="I57" s="872"/>
      <c r="J57" s="872"/>
      <c r="K57" s="872"/>
      <c r="L57" s="872"/>
    </row>
    <row r="58" spans="1:12" ht="23.1" customHeight="1">
      <c r="A58" s="48"/>
      <c r="B58" s="100"/>
      <c r="C58" s="86"/>
      <c r="D58" s="87"/>
      <c r="E58" s="84"/>
      <c r="F58" s="85"/>
      <c r="G58" s="105"/>
      <c r="H58" s="105"/>
      <c r="I58" s="105"/>
      <c r="J58" s="105"/>
      <c r="K58" s="105"/>
      <c r="L58" s="105"/>
    </row>
    <row r="59" spans="1:12" ht="23.1" customHeight="1">
      <c r="A59" s="48"/>
      <c r="B59" s="100"/>
      <c r="C59" s="88">
        <v>5.3</v>
      </c>
      <c r="D59" s="89" t="s">
        <v>49</v>
      </c>
      <c r="E59" s="89"/>
      <c r="F59" s="85"/>
      <c r="G59" s="872" t="e">
        <f>(#REF!/#REF!)*100</f>
        <v>#REF!</v>
      </c>
      <c r="H59" s="872" t="e">
        <f>(#REF!/#REF!)*100</f>
        <v>#REF!</v>
      </c>
      <c r="I59" s="872" t="e">
        <f>(#REF!/#REF!)*100</f>
        <v>#REF!</v>
      </c>
      <c r="J59" s="872" t="e">
        <f>(#REF!/#REF!)*100</f>
        <v>#REF!</v>
      </c>
      <c r="K59" s="872" t="e">
        <f>(#REF!/#REF!)*100</f>
        <v>#REF!</v>
      </c>
      <c r="L59" s="872" t="e">
        <f>(#REF!/#REF!)*100</f>
        <v>#REF!</v>
      </c>
    </row>
    <row r="60" spans="1:12" ht="23.1" customHeight="1">
      <c r="A60" s="48"/>
      <c r="B60" s="100"/>
      <c r="C60" s="90"/>
      <c r="D60" s="91" t="s">
        <v>3048</v>
      </c>
      <c r="E60" s="91"/>
      <c r="F60" s="85"/>
      <c r="G60" s="872"/>
      <c r="H60" s="872"/>
      <c r="I60" s="872"/>
      <c r="J60" s="872"/>
      <c r="K60" s="872"/>
      <c r="L60" s="872"/>
    </row>
    <row r="61" spans="1:12" ht="23.1" customHeight="1">
      <c r="A61" s="48"/>
      <c r="B61" s="100"/>
      <c r="C61" s="86"/>
      <c r="D61" s="87"/>
      <c r="E61" s="84"/>
      <c r="F61" s="85"/>
      <c r="G61" s="105"/>
      <c r="H61" s="105"/>
      <c r="I61" s="105"/>
      <c r="J61" s="105"/>
      <c r="K61" s="105"/>
      <c r="L61" s="105"/>
    </row>
    <row r="62" spans="1:12" ht="23.1" customHeight="1">
      <c r="A62" s="48"/>
      <c r="B62" s="100"/>
      <c r="C62" s="88">
        <v>5.4</v>
      </c>
      <c r="D62" s="89" t="s">
        <v>3049</v>
      </c>
      <c r="E62" s="89"/>
      <c r="F62" s="85"/>
      <c r="G62" s="872" t="e">
        <f>(#REF!/#REF!)*100</f>
        <v>#REF!</v>
      </c>
      <c r="H62" s="872" t="e">
        <f>(#REF!/#REF!)*100</f>
        <v>#REF!</v>
      </c>
      <c r="I62" s="872" t="e">
        <f>(#REF!/#REF!)*100</f>
        <v>#REF!</v>
      </c>
      <c r="J62" s="872" t="e">
        <f>(#REF!/#REF!)*100</f>
        <v>#REF!</v>
      </c>
      <c r="K62" s="872" t="e">
        <f>(#REF!/#REF!)*100</f>
        <v>#REF!</v>
      </c>
      <c r="L62" s="872" t="e">
        <f>(#REF!/#REF!)*100</f>
        <v>#REF!</v>
      </c>
    </row>
    <row r="63" spans="1:12" ht="23.1" customHeight="1">
      <c r="A63" s="48"/>
      <c r="B63" s="100"/>
      <c r="C63" s="90"/>
      <c r="D63" s="91" t="s">
        <v>3050</v>
      </c>
      <c r="E63" s="91"/>
      <c r="F63" s="85"/>
      <c r="G63" s="872"/>
      <c r="H63" s="872"/>
      <c r="I63" s="872"/>
      <c r="J63" s="872"/>
      <c r="K63" s="872"/>
      <c r="L63" s="872"/>
    </row>
    <row r="64" spans="1:12" ht="23.1" customHeight="1">
      <c r="A64" s="48"/>
      <c r="B64" s="51"/>
      <c r="C64" s="86"/>
      <c r="D64" s="87"/>
      <c r="E64" s="84"/>
      <c r="F64" s="85"/>
      <c r="G64" s="105"/>
      <c r="H64" s="105"/>
      <c r="I64" s="105"/>
      <c r="J64" s="105"/>
      <c r="K64" s="105"/>
      <c r="L64" s="105"/>
    </row>
    <row r="65" spans="1:12" ht="25.5" customHeight="1">
      <c r="A65" s="48"/>
      <c r="B65" s="81"/>
      <c r="C65" s="96" t="s">
        <v>6</v>
      </c>
      <c r="D65" s="97"/>
      <c r="E65" s="97"/>
      <c r="F65" s="97"/>
      <c r="G65" s="873" t="e">
        <f>(#REF!/#REF!)*100</f>
        <v>#REF!</v>
      </c>
      <c r="H65" s="873" t="e">
        <f>(#REF!/#REF!)*100</f>
        <v>#REF!</v>
      </c>
      <c r="I65" s="873" t="e">
        <f>(#REF!/#REF!)*100</f>
        <v>#REF!</v>
      </c>
      <c r="J65" s="873" t="e">
        <f>(#REF!/#REF!)*100</f>
        <v>#REF!</v>
      </c>
      <c r="K65" s="873" t="e">
        <f>(#REF!/#REF!)*100</f>
        <v>#REF!</v>
      </c>
      <c r="L65" s="873" t="e">
        <f>(#REF!/#REF!)*100</f>
        <v>#REF!</v>
      </c>
    </row>
    <row r="66" spans="1:12" ht="25.5" customHeight="1" thickBot="1">
      <c r="A66" s="48"/>
      <c r="B66" s="82"/>
      <c r="C66" s="98" t="s">
        <v>32</v>
      </c>
      <c r="D66" s="99"/>
      <c r="E66" s="99"/>
      <c r="F66" s="99"/>
      <c r="G66" s="874"/>
      <c r="H66" s="874"/>
      <c r="I66" s="874"/>
      <c r="J66" s="874"/>
      <c r="K66" s="874"/>
      <c r="L66" s="874"/>
    </row>
  </sheetData>
  <mergeCells count="134">
    <mergeCell ref="K5:K6"/>
    <mergeCell ref="C6:F6"/>
    <mergeCell ref="G8:G9"/>
    <mergeCell ref="H8:H9"/>
    <mergeCell ref="I8:I9"/>
    <mergeCell ref="J8:J9"/>
    <mergeCell ref="K8:K9"/>
    <mergeCell ref="D2:D3"/>
    <mergeCell ref="C5:F5"/>
    <mergeCell ref="G5:G6"/>
    <mergeCell ref="H5:H6"/>
    <mergeCell ref="I5:I6"/>
    <mergeCell ref="J5:J6"/>
    <mergeCell ref="G11:G12"/>
    <mergeCell ref="H11:H12"/>
    <mergeCell ref="I11:I12"/>
    <mergeCell ref="J11:J12"/>
    <mergeCell ref="K11:K12"/>
    <mergeCell ref="G14:G15"/>
    <mergeCell ref="H14:H15"/>
    <mergeCell ref="I14:I15"/>
    <mergeCell ref="J14:J15"/>
    <mergeCell ref="K14:K15"/>
    <mergeCell ref="G17:G18"/>
    <mergeCell ref="H17:H18"/>
    <mergeCell ref="I17:I18"/>
    <mergeCell ref="J17:J18"/>
    <mergeCell ref="K17:K18"/>
    <mergeCell ref="G20:G21"/>
    <mergeCell ref="H20:H21"/>
    <mergeCell ref="I20:I21"/>
    <mergeCell ref="J20:J21"/>
    <mergeCell ref="K20:K21"/>
    <mergeCell ref="G23:G24"/>
    <mergeCell ref="H23:H24"/>
    <mergeCell ref="I23:I24"/>
    <mergeCell ref="J23:J24"/>
    <mergeCell ref="K23:K24"/>
    <mergeCell ref="G26:G27"/>
    <mergeCell ref="H26:H27"/>
    <mergeCell ref="I26:I27"/>
    <mergeCell ref="J26:J27"/>
    <mergeCell ref="K26:K27"/>
    <mergeCell ref="G29:G30"/>
    <mergeCell ref="H29:H30"/>
    <mergeCell ref="I29:I30"/>
    <mergeCell ref="J29:J30"/>
    <mergeCell ref="K29:K30"/>
    <mergeCell ref="G32:G33"/>
    <mergeCell ref="H32:H33"/>
    <mergeCell ref="I32:I33"/>
    <mergeCell ref="J32:J33"/>
    <mergeCell ref="K32:K33"/>
    <mergeCell ref="K38:K39"/>
    <mergeCell ref="D39:F39"/>
    <mergeCell ref="G41:G42"/>
    <mergeCell ref="H41:H42"/>
    <mergeCell ref="I41:I42"/>
    <mergeCell ref="J41:J42"/>
    <mergeCell ref="K41:K42"/>
    <mergeCell ref="G35:G36"/>
    <mergeCell ref="H35:H36"/>
    <mergeCell ref="I35:I36"/>
    <mergeCell ref="J35:J36"/>
    <mergeCell ref="K35:K36"/>
    <mergeCell ref="D38:F38"/>
    <mergeCell ref="G38:G39"/>
    <mergeCell ref="H38:H39"/>
    <mergeCell ref="I38:I39"/>
    <mergeCell ref="J38:J39"/>
    <mergeCell ref="G44:G45"/>
    <mergeCell ref="H44:H45"/>
    <mergeCell ref="I44:I45"/>
    <mergeCell ref="J44:J45"/>
    <mergeCell ref="K44:K45"/>
    <mergeCell ref="G47:G48"/>
    <mergeCell ref="H47:H48"/>
    <mergeCell ref="I47:I48"/>
    <mergeCell ref="J47:J48"/>
    <mergeCell ref="K47:K48"/>
    <mergeCell ref="H50:H51"/>
    <mergeCell ref="I50:I51"/>
    <mergeCell ref="J50:J51"/>
    <mergeCell ref="K50:K51"/>
    <mergeCell ref="D53:F53"/>
    <mergeCell ref="G53:G54"/>
    <mergeCell ref="H53:H54"/>
    <mergeCell ref="I53:I54"/>
    <mergeCell ref="J53:J54"/>
    <mergeCell ref="D30:F30"/>
    <mergeCell ref="G65:G66"/>
    <mergeCell ref="H65:H66"/>
    <mergeCell ref="I65:I66"/>
    <mergeCell ref="J65:J66"/>
    <mergeCell ref="K65:K66"/>
    <mergeCell ref="G59:G60"/>
    <mergeCell ref="H59:H60"/>
    <mergeCell ref="I59:I60"/>
    <mergeCell ref="J59:J60"/>
    <mergeCell ref="K59:K60"/>
    <mergeCell ref="G62:G63"/>
    <mergeCell ref="H62:H63"/>
    <mergeCell ref="I62:I63"/>
    <mergeCell ref="J62:J63"/>
    <mergeCell ref="K62:K63"/>
    <mergeCell ref="K53:K54"/>
    <mergeCell ref="D54:F54"/>
    <mergeCell ref="G56:G57"/>
    <mergeCell ref="H56:H57"/>
    <mergeCell ref="I56:I57"/>
    <mergeCell ref="J56:J57"/>
    <mergeCell ref="K56:K57"/>
    <mergeCell ref="G50:G51"/>
    <mergeCell ref="L5:L6"/>
    <mergeCell ref="L8:L9"/>
    <mergeCell ref="L11:L12"/>
    <mergeCell ref="L14:L15"/>
    <mergeCell ref="L17:L18"/>
    <mergeCell ref="L20:L21"/>
    <mergeCell ref="L23:L24"/>
    <mergeCell ref="L26:L27"/>
    <mergeCell ref="L29:L30"/>
    <mergeCell ref="L59:L60"/>
    <mergeCell ref="L62:L63"/>
    <mergeCell ref="L65:L66"/>
    <mergeCell ref="L32:L33"/>
    <mergeCell ref="L35:L36"/>
    <mergeCell ref="L38:L39"/>
    <mergeCell ref="L41:L42"/>
    <mergeCell ref="L44:L45"/>
    <mergeCell ref="L47:L48"/>
    <mergeCell ref="L50:L51"/>
    <mergeCell ref="L53:L54"/>
    <mergeCell ref="L56:L57"/>
  </mergeCells>
  <printOptions horizontalCentered="1"/>
  <pageMargins left="0.43307086614173229" right="0.39370078740157483" top="0.55118110236220474" bottom="0.51181102362204722" header="0.31496062992125984" footer="0.31496062992125984"/>
  <pageSetup paperSize="9" scale="45" orientation="portrait" r:id="rId1"/>
  <headerFooter>
    <oddFooter>&amp;C&amp;"Arial,Bold"&amp;18&amp;P</oddFooter>
    <firstFooter>&amp;C&amp;16 5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M84"/>
  <sheetViews>
    <sheetView showGridLines="0" view="pageBreakPreview" zoomScale="55" zoomScaleNormal="70" zoomScaleSheetLayoutView="55" zoomScalePageLayoutView="50" workbookViewId="0">
      <selection activeCell="R51" sqref="R51"/>
    </sheetView>
  </sheetViews>
  <sheetFormatPr defaultColWidth="9.140625" defaultRowHeight="16.5"/>
  <cols>
    <col min="1" max="1" width="0.85546875" style="23" customWidth="1"/>
    <col min="2" max="2" width="3" style="24" customWidth="1"/>
    <col min="3" max="3" width="8.85546875" style="24" customWidth="1"/>
    <col min="4" max="4" width="9.42578125" style="24" customWidth="1"/>
    <col min="5" max="5" width="52.28515625" style="24" customWidth="1"/>
    <col min="6" max="6" width="15.42578125" style="24" customWidth="1"/>
    <col min="7" max="12" width="17.7109375" style="23" customWidth="1"/>
    <col min="13" max="13" width="2.28515625" style="23" customWidth="1"/>
    <col min="14" max="16384" width="9.140625" style="1"/>
  </cols>
  <sheetData>
    <row r="1" spans="1:13" ht="5.25" customHeight="1"/>
    <row r="2" spans="1:13" s="3" customFormat="1" ht="24.95" customHeight="1">
      <c r="A2" s="7"/>
      <c r="B2" s="72" t="s">
        <v>1</v>
      </c>
      <c r="C2" s="45"/>
      <c r="D2" s="832" t="s">
        <v>3190</v>
      </c>
      <c r="E2" s="57" t="s">
        <v>3193</v>
      </c>
      <c r="F2" s="57"/>
      <c r="G2" s="20"/>
      <c r="H2" s="20"/>
    </row>
    <row r="3" spans="1:13" s="3" customFormat="1" ht="24.95" customHeight="1">
      <c r="A3" s="7"/>
      <c r="B3" s="60" t="s">
        <v>3</v>
      </c>
      <c r="C3" s="65"/>
      <c r="D3" s="832"/>
      <c r="E3" s="58" t="s">
        <v>3194</v>
      </c>
      <c r="F3" s="58"/>
      <c r="G3" s="22"/>
      <c r="H3" s="22"/>
    </row>
    <row r="4" spans="1:13" s="3" customFormat="1" ht="20.100000000000001" customHeight="1" thickBot="1">
      <c r="A4" s="7"/>
      <c r="B4" s="14"/>
      <c r="C4" s="15"/>
      <c r="D4" s="16"/>
      <c r="E4" s="17"/>
      <c r="F4" s="17"/>
      <c r="G4" s="46"/>
      <c r="H4" s="46"/>
      <c r="I4" s="47"/>
      <c r="J4" s="216"/>
      <c r="L4" s="284"/>
      <c r="M4" s="209"/>
    </row>
    <row r="5" spans="1:13" s="125" customFormat="1" ht="25.5" customHeight="1">
      <c r="A5" s="127"/>
      <c r="B5" s="680"/>
      <c r="C5" s="802" t="s">
        <v>10</v>
      </c>
      <c r="D5" s="802"/>
      <c r="E5" s="802"/>
      <c r="F5" s="802"/>
      <c r="G5" s="786"/>
      <c r="H5" s="690"/>
      <c r="I5" s="786">
        <v>2015</v>
      </c>
      <c r="J5" s="786">
        <v>2016</v>
      </c>
      <c r="K5" s="786" t="s">
        <v>3088</v>
      </c>
      <c r="L5" s="786" t="s">
        <v>3087</v>
      </c>
      <c r="M5" s="208"/>
    </row>
    <row r="6" spans="1:13" s="125" customFormat="1" ht="25.5" customHeight="1">
      <c r="A6" s="127"/>
      <c r="B6" s="681"/>
      <c r="C6" s="803" t="s">
        <v>11</v>
      </c>
      <c r="D6" s="803"/>
      <c r="E6" s="803"/>
      <c r="F6" s="803"/>
      <c r="G6" s="787"/>
      <c r="H6" s="691"/>
      <c r="I6" s="787"/>
      <c r="J6" s="787"/>
      <c r="K6" s="787"/>
      <c r="L6" s="787"/>
      <c r="M6" s="143"/>
    </row>
    <row r="7" spans="1:13" s="54" customFormat="1" ht="20.100000000000001" customHeight="1">
      <c r="B7" s="59"/>
      <c r="C7" s="146"/>
      <c r="D7" s="146"/>
      <c r="E7" s="146"/>
      <c r="F7" s="152"/>
      <c r="G7" s="69"/>
      <c r="H7" s="69"/>
    </row>
    <row r="8" spans="1:13" s="61" customFormat="1" ht="21.95" customHeight="1">
      <c r="B8" s="38"/>
      <c r="C8" s="804" t="s">
        <v>12</v>
      </c>
      <c r="D8" s="804"/>
      <c r="E8" s="804"/>
      <c r="F8" s="833"/>
      <c r="G8" s="794"/>
      <c r="H8" s="689"/>
      <c r="I8" s="794">
        <f>'VALUE (RM MILLION)'!BW1500</f>
        <v>6415</v>
      </c>
      <c r="J8" s="794">
        <f>'VALUE (RM MILLION)'!BX1500</f>
        <v>7097</v>
      </c>
      <c r="K8" s="794">
        <f>'VALUE (RM MILLION)'!BY1500</f>
        <v>7347</v>
      </c>
      <c r="L8" s="794">
        <f>'VALUE (RM MILLION)'!BZ1500</f>
        <v>7204</v>
      </c>
    </row>
    <row r="9" spans="1:13" s="61" customFormat="1" ht="21.95" customHeight="1">
      <c r="B9" s="56"/>
      <c r="C9" s="805" t="s">
        <v>0</v>
      </c>
      <c r="D9" s="805"/>
      <c r="E9" s="805"/>
      <c r="F9" s="833"/>
      <c r="G9" s="794"/>
      <c r="H9" s="689"/>
      <c r="I9" s="794"/>
      <c r="J9" s="794"/>
      <c r="K9" s="794"/>
      <c r="L9" s="794"/>
    </row>
    <row r="10" spans="1:13" s="61" customFormat="1" ht="20.100000000000001" customHeight="1">
      <c r="B10" s="56"/>
      <c r="C10" s="679"/>
      <c r="D10" s="679"/>
      <c r="E10" s="679"/>
      <c r="F10" s="685"/>
      <c r="G10" s="154"/>
      <c r="H10" s="154"/>
      <c r="I10" s="155"/>
      <c r="J10" s="114"/>
      <c r="K10" s="114"/>
      <c r="L10" s="114"/>
    </row>
    <row r="11" spans="1:13" s="61" customFormat="1" ht="21.95" customHeight="1">
      <c r="B11" s="38"/>
      <c r="C11" s="804" t="s">
        <v>13</v>
      </c>
      <c r="D11" s="804"/>
      <c r="E11" s="804"/>
      <c r="F11" s="833"/>
      <c r="G11" s="794"/>
      <c r="H11" s="689"/>
      <c r="I11" s="794">
        <f>'VALUE (RM MILLION)'!BW1504</f>
        <v>1529</v>
      </c>
      <c r="J11" s="794">
        <f>'VALUE (RM MILLION)'!BX1504</f>
        <v>1429</v>
      </c>
      <c r="K11" s="794">
        <f>'VALUE (RM MILLION)'!BY1504</f>
        <v>1591</v>
      </c>
      <c r="L11" s="794">
        <f>'VALUE (RM MILLION)'!BZ1504</f>
        <v>1872</v>
      </c>
    </row>
    <row r="12" spans="1:13" s="61" customFormat="1" ht="21.95" customHeight="1">
      <c r="B12" s="56"/>
      <c r="C12" s="805" t="s">
        <v>14</v>
      </c>
      <c r="D12" s="805"/>
      <c r="E12" s="805"/>
      <c r="F12" s="833"/>
      <c r="G12" s="794"/>
      <c r="H12" s="689"/>
      <c r="I12" s="794"/>
      <c r="J12" s="794"/>
      <c r="K12" s="794"/>
      <c r="L12" s="794"/>
    </row>
    <row r="13" spans="1:13" s="61" customFormat="1" ht="20.100000000000001" customHeight="1">
      <c r="B13" s="56"/>
      <c r="C13" s="679"/>
      <c r="D13" s="679"/>
      <c r="E13" s="679"/>
      <c r="F13" s="685"/>
      <c r="G13" s="154"/>
      <c r="H13" s="154"/>
      <c r="I13" s="155"/>
      <c r="J13" s="114"/>
      <c r="K13" s="114"/>
      <c r="L13" s="114"/>
    </row>
    <row r="14" spans="1:13" s="61" customFormat="1" ht="21.95" customHeight="1">
      <c r="B14" s="38"/>
      <c r="C14" s="804" t="s">
        <v>15</v>
      </c>
      <c r="D14" s="804"/>
      <c r="E14" s="804"/>
      <c r="F14" s="833"/>
      <c r="G14" s="794"/>
      <c r="H14" s="689"/>
      <c r="I14" s="794">
        <f>'VALUE (RM MILLION)'!BW1505</f>
        <v>17738</v>
      </c>
      <c r="J14" s="794">
        <f>'VALUE (RM MILLION)'!BX1505</f>
        <v>17218</v>
      </c>
      <c r="K14" s="794">
        <f>'VALUE (RM MILLION)'!BY1505</f>
        <v>16188</v>
      </c>
      <c r="L14" s="794">
        <f>'VALUE (RM MILLION)'!BZ1505</f>
        <v>13656</v>
      </c>
    </row>
    <row r="15" spans="1:13" s="61" customFormat="1" ht="21.95" customHeight="1">
      <c r="B15" s="56"/>
      <c r="C15" s="805" t="s">
        <v>16</v>
      </c>
      <c r="D15" s="805"/>
      <c r="E15" s="805"/>
      <c r="F15" s="833"/>
      <c r="G15" s="794"/>
      <c r="H15" s="689"/>
      <c r="I15" s="794"/>
      <c r="J15" s="794"/>
      <c r="K15" s="794"/>
      <c r="L15" s="794"/>
    </row>
    <row r="16" spans="1:13" s="61" customFormat="1" ht="20.100000000000001" customHeight="1">
      <c r="B16" s="56"/>
      <c r="C16" s="679"/>
      <c r="D16" s="679"/>
      <c r="E16" s="679"/>
      <c r="F16" s="685"/>
      <c r="G16" s="154"/>
      <c r="H16" s="154"/>
      <c r="I16" s="155"/>
      <c r="J16" s="114"/>
      <c r="K16" s="114"/>
      <c r="L16" s="114"/>
    </row>
    <row r="17" spans="1:13" s="61" customFormat="1" ht="21.95" customHeight="1">
      <c r="B17" s="38"/>
      <c r="C17" s="804" t="s">
        <v>17</v>
      </c>
      <c r="D17" s="804"/>
      <c r="E17" s="804"/>
      <c r="F17" s="833"/>
      <c r="G17" s="794"/>
      <c r="H17" s="689"/>
      <c r="I17" s="794">
        <f>'VALUE (RM MILLION)'!BW1513</f>
        <v>1746</v>
      </c>
      <c r="J17" s="794">
        <f>'VALUE (RM MILLION)'!BX1513</f>
        <v>3098</v>
      </c>
      <c r="K17" s="794">
        <f>'VALUE (RM MILLION)'!BY1513</f>
        <v>3159</v>
      </c>
      <c r="L17" s="794">
        <f>'VALUE (RM MILLION)'!BZ1513</f>
        <v>2201</v>
      </c>
    </row>
    <row r="18" spans="1:13" s="61" customFormat="1" ht="21.95" customHeight="1">
      <c r="B18" s="56"/>
      <c r="C18" s="805" t="s">
        <v>18</v>
      </c>
      <c r="D18" s="805"/>
      <c r="E18" s="805"/>
      <c r="F18" s="833"/>
      <c r="G18" s="794"/>
      <c r="H18" s="689"/>
      <c r="I18" s="794"/>
      <c r="J18" s="794"/>
      <c r="K18" s="794"/>
      <c r="L18" s="794"/>
    </row>
    <row r="19" spans="1:13" s="61" customFormat="1" ht="20.100000000000001" customHeight="1">
      <c r="B19" s="56"/>
      <c r="C19" s="679"/>
      <c r="D19" s="679"/>
      <c r="E19" s="679"/>
      <c r="F19" s="685"/>
      <c r="G19" s="154"/>
      <c r="H19" s="154"/>
      <c r="I19" s="155"/>
      <c r="J19" s="114"/>
      <c r="K19" s="114"/>
      <c r="L19" s="114"/>
    </row>
    <row r="20" spans="1:13" s="61" customFormat="1" ht="21.95" customHeight="1">
      <c r="B20" s="38"/>
      <c r="C20" s="804" t="s">
        <v>19</v>
      </c>
      <c r="D20" s="804"/>
      <c r="E20" s="804"/>
      <c r="F20" s="833"/>
      <c r="G20" s="794"/>
      <c r="H20" s="689"/>
      <c r="I20" s="794">
        <f>'VALUE (RM MILLION)'!BW1514</f>
        <v>22721</v>
      </c>
      <c r="J20" s="794">
        <f>'VALUE (RM MILLION)'!BX1514</f>
        <v>27396</v>
      </c>
      <c r="K20" s="794">
        <f>'VALUE (RM MILLION)'!BY1514</f>
        <v>26416</v>
      </c>
      <c r="L20" s="794">
        <f>'VALUE (RM MILLION)'!BZ1514</f>
        <v>18931</v>
      </c>
    </row>
    <row r="21" spans="1:13" s="61" customFormat="1" ht="21.95" customHeight="1">
      <c r="B21" s="56"/>
      <c r="C21" s="805" t="s">
        <v>20</v>
      </c>
      <c r="D21" s="805"/>
      <c r="E21" s="805"/>
      <c r="F21" s="833"/>
      <c r="G21" s="794"/>
      <c r="H21" s="689"/>
      <c r="I21" s="794"/>
      <c r="J21" s="794"/>
      <c r="K21" s="794"/>
      <c r="L21" s="794"/>
    </row>
    <row r="22" spans="1:13" s="61" customFormat="1" ht="21.95" customHeight="1">
      <c r="B22" s="56"/>
      <c r="C22" s="679"/>
      <c r="D22" s="679"/>
      <c r="E22" s="679"/>
      <c r="F22" s="685"/>
      <c r="G22" s="678"/>
      <c r="H22" s="689"/>
      <c r="I22" s="678"/>
      <c r="J22" s="678"/>
      <c r="K22" s="678"/>
      <c r="L22" s="678"/>
    </row>
    <row r="23" spans="1:13" s="61" customFormat="1" ht="21.95" customHeight="1">
      <c r="B23" s="38"/>
      <c r="C23" s="804" t="s">
        <v>3052</v>
      </c>
      <c r="D23" s="804"/>
      <c r="E23" s="804"/>
      <c r="F23" s="833"/>
      <c r="G23" s="794"/>
      <c r="H23" s="689"/>
      <c r="I23" s="794">
        <f>'VALUE (RM MILLION)'!BW1519</f>
        <v>14699</v>
      </c>
      <c r="J23" s="794">
        <f>'VALUE (RM MILLION)'!BX1519</f>
        <v>16528</v>
      </c>
      <c r="K23" s="794">
        <f>'VALUE (RM MILLION)'!BY1519</f>
        <v>19280</v>
      </c>
      <c r="L23" s="794">
        <f>'VALUE (RM MILLION)'!BZ1519</f>
        <v>17485</v>
      </c>
    </row>
    <row r="24" spans="1:13" s="61" customFormat="1" ht="21.95" customHeight="1">
      <c r="B24" s="56"/>
      <c r="C24" s="805" t="s">
        <v>3053</v>
      </c>
      <c r="D24" s="805"/>
      <c r="E24" s="805"/>
      <c r="F24" s="833"/>
      <c r="G24" s="794"/>
      <c r="H24" s="689"/>
      <c r="I24" s="794"/>
      <c r="J24" s="794"/>
      <c r="K24" s="794"/>
      <c r="L24" s="794"/>
    </row>
    <row r="25" spans="1:13" s="61" customFormat="1" ht="21.95" customHeight="1">
      <c r="B25" s="56"/>
      <c r="C25" s="679"/>
      <c r="D25" s="679"/>
      <c r="E25" s="679"/>
      <c r="F25" s="685"/>
      <c r="G25" s="678"/>
      <c r="H25" s="689"/>
      <c r="I25" s="678"/>
      <c r="J25" s="678"/>
      <c r="K25" s="678"/>
      <c r="L25" s="678"/>
    </row>
    <row r="26" spans="1:13" s="129" customFormat="1" ht="25.5" customHeight="1">
      <c r="A26" s="128"/>
      <c r="B26" s="682"/>
      <c r="C26" s="837" t="s">
        <v>48</v>
      </c>
      <c r="D26" s="837"/>
      <c r="E26" s="837"/>
      <c r="F26" s="837"/>
      <c r="G26" s="834"/>
      <c r="H26" s="693"/>
      <c r="I26" s="834">
        <f>'VALUE (RM MILLION)'!BW1520</f>
        <v>64848</v>
      </c>
      <c r="J26" s="834">
        <f>'VALUE (RM MILLION)'!BX1520</f>
        <v>72766</v>
      </c>
      <c r="K26" s="834">
        <f>'VALUE (RM MILLION)'!BY1520</f>
        <v>73981</v>
      </c>
      <c r="L26" s="834">
        <f>'VALUE (RM MILLION)'!BZ1520</f>
        <v>61349</v>
      </c>
      <c r="M26" s="208"/>
    </row>
    <row r="27" spans="1:13" s="130" customFormat="1" ht="25.5" customHeight="1" thickBot="1">
      <c r="A27" s="128"/>
      <c r="B27" s="683"/>
      <c r="C27" s="836" t="s">
        <v>47</v>
      </c>
      <c r="D27" s="836"/>
      <c r="E27" s="836"/>
      <c r="F27" s="836"/>
      <c r="G27" s="835"/>
      <c r="H27" s="694"/>
      <c r="I27" s="835"/>
      <c r="J27" s="835"/>
      <c r="K27" s="835"/>
      <c r="L27" s="835"/>
      <c r="M27" s="144"/>
    </row>
    <row r="28" spans="1:13" ht="23.1" customHeight="1">
      <c r="C28" s="34"/>
      <c r="F28" s="27"/>
      <c r="G28" s="28"/>
      <c r="H28" s="28"/>
      <c r="I28" s="28"/>
      <c r="J28" s="28"/>
      <c r="K28" s="28"/>
      <c r="L28" s="28"/>
      <c r="M28" s="29"/>
    </row>
    <row r="29" spans="1:13" ht="5.25" customHeight="1"/>
    <row r="30" spans="1:13" s="3" customFormat="1" ht="24.95" customHeight="1">
      <c r="A30" s="7"/>
      <c r="B30" s="72" t="s">
        <v>1</v>
      </c>
      <c r="C30" s="45"/>
      <c r="D30" s="832" t="s">
        <v>3191</v>
      </c>
      <c r="E30" s="57" t="s">
        <v>3196</v>
      </c>
      <c r="F30" s="57"/>
      <c r="G30" s="20"/>
      <c r="H30" s="20"/>
    </row>
    <row r="31" spans="1:13" s="3" customFormat="1" ht="24.95" customHeight="1">
      <c r="A31" s="7"/>
      <c r="B31" s="60" t="s">
        <v>3</v>
      </c>
      <c r="C31" s="65"/>
      <c r="D31" s="832"/>
      <c r="E31" s="58" t="s">
        <v>3195</v>
      </c>
      <c r="F31" s="58"/>
      <c r="G31" s="22"/>
      <c r="H31" s="22"/>
    </row>
    <row r="32" spans="1:13" s="3" customFormat="1" ht="20.100000000000001" customHeight="1" thickBot="1">
      <c r="A32" s="7"/>
      <c r="B32" s="14"/>
      <c r="C32" s="15"/>
      <c r="D32" s="16"/>
      <c r="E32" s="17"/>
      <c r="F32" s="17"/>
      <c r="G32" s="46"/>
      <c r="H32" s="46"/>
      <c r="I32" s="47"/>
      <c r="J32" s="216"/>
      <c r="L32" s="284"/>
      <c r="M32" s="209"/>
    </row>
    <row r="33" spans="1:13" s="125" customFormat="1" ht="25.5" customHeight="1">
      <c r="A33" s="127"/>
      <c r="B33" s="680"/>
      <c r="C33" s="802" t="s">
        <v>10</v>
      </c>
      <c r="D33" s="802"/>
      <c r="E33" s="802"/>
      <c r="F33" s="802"/>
      <c r="G33" s="786"/>
      <c r="H33" s="690"/>
      <c r="I33" s="786">
        <v>2015</v>
      </c>
      <c r="J33" s="786">
        <v>2016</v>
      </c>
      <c r="K33" s="786" t="s">
        <v>3088</v>
      </c>
      <c r="L33" s="786" t="s">
        <v>3087</v>
      </c>
      <c r="M33" s="208"/>
    </row>
    <row r="34" spans="1:13" s="125" customFormat="1" ht="25.5" customHeight="1">
      <c r="A34" s="127"/>
      <c r="B34" s="681"/>
      <c r="C34" s="803" t="s">
        <v>11</v>
      </c>
      <c r="D34" s="803"/>
      <c r="E34" s="803"/>
      <c r="F34" s="803"/>
      <c r="G34" s="787"/>
      <c r="H34" s="691"/>
      <c r="I34" s="787"/>
      <c r="J34" s="787"/>
      <c r="K34" s="787"/>
      <c r="L34" s="787"/>
      <c r="M34" s="143"/>
    </row>
    <row r="35" spans="1:13" s="54" customFormat="1" ht="20.100000000000001" customHeight="1">
      <c r="B35" s="59"/>
      <c r="C35" s="146"/>
      <c r="D35" s="146"/>
      <c r="E35" s="146"/>
      <c r="F35" s="152"/>
      <c r="G35" s="69"/>
      <c r="H35" s="69"/>
    </row>
    <row r="36" spans="1:13" s="61" customFormat="1" ht="21.95" customHeight="1">
      <c r="B36" s="38"/>
      <c r="C36" s="804" t="s">
        <v>12</v>
      </c>
      <c r="D36" s="804"/>
      <c r="E36" s="804"/>
      <c r="F36" s="833"/>
      <c r="G36" s="794"/>
      <c r="H36" s="689"/>
      <c r="I36" s="794">
        <f>'VALUE (RM MILLION)'!CE1500</f>
        <v>1760</v>
      </c>
      <c r="J36" s="794">
        <f>'VALUE (RM MILLION)'!CF1500</f>
        <v>1769</v>
      </c>
      <c r="K36" s="794">
        <f>'VALUE (RM MILLION)'!CG1500</f>
        <v>1916</v>
      </c>
      <c r="L36" s="794">
        <f>'VALUE (RM MILLION)'!CH1500</f>
        <v>1917</v>
      </c>
    </row>
    <row r="37" spans="1:13" s="61" customFormat="1" ht="21.95" customHeight="1">
      <c r="B37" s="56"/>
      <c r="C37" s="805" t="s">
        <v>0</v>
      </c>
      <c r="D37" s="805"/>
      <c r="E37" s="805"/>
      <c r="F37" s="833"/>
      <c r="G37" s="794"/>
      <c r="H37" s="689"/>
      <c r="I37" s="794"/>
      <c r="J37" s="794"/>
      <c r="K37" s="794"/>
      <c r="L37" s="794"/>
    </row>
    <row r="38" spans="1:13" s="61" customFormat="1" ht="20.100000000000001" customHeight="1">
      <c r="B38" s="56"/>
      <c r="C38" s="679"/>
      <c r="D38" s="679"/>
      <c r="E38" s="679"/>
      <c r="F38" s="685"/>
      <c r="G38" s="154"/>
      <c r="H38" s="154"/>
      <c r="I38" s="155"/>
      <c r="J38" s="114"/>
      <c r="K38" s="114"/>
      <c r="L38" s="114"/>
    </row>
    <row r="39" spans="1:13" s="61" customFormat="1" ht="21.95" customHeight="1">
      <c r="B39" s="38"/>
      <c r="C39" s="804" t="s">
        <v>13</v>
      </c>
      <c r="D39" s="804"/>
      <c r="E39" s="804"/>
      <c r="F39" s="833"/>
      <c r="G39" s="794"/>
      <c r="H39" s="689"/>
      <c r="I39" s="882">
        <f>'VALUE (RM MILLION)'!CE1504</f>
        <v>0</v>
      </c>
      <c r="J39" s="882">
        <f>'VALUE (RM MILLION)'!CF1504</f>
        <v>0</v>
      </c>
      <c r="K39" s="882">
        <f>'VALUE (RM MILLION)'!CG1504</f>
        <v>0</v>
      </c>
      <c r="L39" s="882">
        <f>'VALUE (RM MILLION)'!CH1504</f>
        <v>0</v>
      </c>
    </row>
    <row r="40" spans="1:13" s="61" customFormat="1" ht="21.95" customHeight="1">
      <c r="B40" s="56"/>
      <c r="C40" s="805" t="s">
        <v>14</v>
      </c>
      <c r="D40" s="805"/>
      <c r="E40" s="805"/>
      <c r="F40" s="833"/>
      <c r="G40" s="794"/>
      <c r="H40" s="689"/>
      <c r="I40" s="882"/>
      <c r="J40" s="882"/>
      <c r="K40" s="882"/>
      <c r="L40" s="882"/>
    </row>
    <row r="41" spans="1:13" s="61" customFormat="1" ht="20.100000000000001" customHeight="1">
      <c r="B41" s="56"/>
      <c r="C41" s="679"/>
      <c r="D41" s="679"/>
      <c r="E41" s="679"/>
      <c r="F41" s="685"/>
      <c r="G41" s="154"/>
      <c r="H41" s="154"/>
      <c r="I41" s="155"/>
      <c r="J41" s="114"/>
      <c r="K41" s="114"/>
      <c r="L41" s="114"/>
    </row>
    <row r="42" spans="1:13" s="61" customFormat="1" ht="21.95" customHeight="1">
      <c r="B42" s="38"/>
      <c r="C42" s="804" t="s">
        <v>15</v>
      </c>
      <c r="D42" s="804"/>
      <c r="E42" s="804"/>
      <c r="F42" s="833"/>
      <c r="G42" s="794"/>
      <c r="H42" s="689"/>
      <c r="I42" s="794">
        <f>'VALUE (RM MILLION)'!CE1505</f>
        <v>4811</v>
      </c>
      <c r="J42" s="794">
        <f>'VALUE (RM MILLION)'!CF1505</f>
        <v>3106</v>
      </c>
      <c r="K42" s="794">
        <f>'VALUE (RM MILLION)'!CG1505</f>
        <v>3929</v>
      </c>
      <c r="L42" s="794">
        <f>'VALUE (RM MILLION)'!CH1505</f>
        <v>8001</v>
      </c>
    </row>
    <row r="43" spans="1:13" s="61" customFormat="1" ht="21.95" customHeight="1">
      <c r="B43" s="56"/>
      <c r="C43" s="805" t="s">
        <v>16</v>
      </c>
      <c r="D43" s="805"/>
      <c r="E43" s="805"/>
      <c r="F43" s="833"/>
      <c r="G43" s="794"/>
      <c r="H43" s="689"/>
      <c r="I43" s="794"/>
      <c r="J43" s="794"/>
      <c r="K43" s="794"/>
      <c r="L43" s="794"/>
    </row>
    <row r="44" spans="1:13" s="61" customFormat="1" ht="20.100000000000001" customHeight="1">
      <c r="B44" s="56"/>
      <c r="C44" s="679"/>
      <c r="D44" s="679"/>
      <c r="E44" s="679"/>
      <c r="F44" s="685"/>
      <c r="G44" s="154"/>
      <c r="H44" s="154"/>
      <c r="I44" s="155"/>
      <c r="J44" s="114"/>
      <c r="K44" s="114"/>
      <c r="L44" s="114"/>
    </row>
    <row r="45" spans="1:13" s="61" customFormat="1" ht="21.95" customHeight="1">
      <c r="B45" s="38"/>
      <c r="C45" s="804" t="s">
        <v>17</v>
      </c>
      <c r="D45" s="804"/>
      <c r="E45" s="804"/>
      <c r="F45" s="833"/>
      <c r="G45" s="794"/>
      <c r="H45" s="689"/>
      <c r="I45" s="882">
        <f>'VALUE (RM MILLION)'!CE1513</f>
        <v>0</v>
      </c>
      <c r="J45" s="882">
        <f>'VALUE (RM MILLION)'!CF1513</f>
        <v>0</v>
      </c>
      <c r="K45" s="882">
        <f>'VALUE (RM MILLION)'!CG1513</f>
        <v>0</v>
      </c>
      <c r="L45" s="882">
        <f>'VALUE (RM MILLION)'!CH1513</f>
        <v>0</v>
      </c>
    </row>
    <row r="46" spans="1:13" s="61" customFormat="1" ht="21.75" customHeight="1">
      <c r="B46" s="56"/>
      <c r="C46" s="805" t="s">
        <v>18</v>
      </c>
      <c r="D46" s="805"/>
      <c r="E46" s="805"/>
      <c r="F46" s="833"/>
      <c r="G46" s="794"/>
      <c r="H46" s="689"/>
      <c r="I46" s="882"/>
      <c r="J46" s="882"/>
      <c r="K46" s="882"/>
      <c r="L46" s="882"/>
    </row>
    <row r="47" spans="1:13" s="61" customFormat="1" ht="20.100000000000001" customHeight="1">
      <c r="B47" s="56"/>
      <c r="C47" s="679"/>
      <c r="D47" s="679"/>
      <c r="E47" s="679"/>
      <c r="F47" s="685"/>
      <c r="G47" s="154"/>
      <c r="H47" s="154"/>
      <c r="I47" s="155"/>
      <c r="J47" s="114"/>
      <c r="K47" s="114"/>
      <c r="L47" s="114"/>
    </row>
    <row r="48" spans="1:13" s="61" customFormat="1" ht="21.95" customHeight="1">
      <c r="B48" s="38"/>
      <c r="C48" s="804" t="s">
        <v>19</v>
      </c>
      <c r="D48" s="804"/>
      <c r="E48" s="804"/>
      <c r="F48" s="833"/>
      <c r="G48" s="794"/>
      <c r="H48" s="689"/>
      <c r="I48" s="794">
        <f>'VALUE (RM MILLION)'!CE1514</f>
        <v>2642</v>
      </c>
      <c r="J48" s="794">
        <f>'VALUE (RM MILLION)'!CF1514</f>
        <v>3160</v>
      </c>
      <c r="K48" s="794">
        <f>'VALUE (RM MILLION)'!CG1514</f>
        <v>3208</v>
      </c>
      <c r="L48" s="794">
        <f>'VALUE (RM MILLION)'!CH1514</f>
        <v>2904</v>
      </c>
    </row>
    <row r="49" spans="1:13" s="61" customFormat="1" ht="21.95" customHeight="1">
      <c r="B49" s="56"/>
      <c r="C49" s="805" t="s">
        <v>20</v>
      </c>
      <c r="D49" s="805"/>
      <c r="E49" s="805"/>
      <c r="F49" s="833"/>
      <c r="G49" s="794"/>
      <c r="H49" s="689"/>
      <c r="I49" s="794"/>
      <c r="J49" s="794"/>
      <c r="K49" s="794"/>
      <c r="L49" s="794"/>
    </row>
    <row r="50" spans="1:13" s="61" customFormat="1" ht="21.75" customHeight="1">
      <c r="B50" s="56"/>
      <c r="C50" s="679"/>
      <c r="D50" s="679"/>
      <c r="E50" s="679"/>
      <c r="F50" s="685"/>
      <c r="G50" s="678"/>
      <c r="H50" s="689"/>
      <c r="I50" s="678"/>
      <c r="J50" s="678"/>
      <c r="K50" s="678"/>
      <c r="L50" s="678"/>
    </row>
    <row r="51" spans="1:13" s="61" customFormat="1" ht="21.95" customHeight="1">
      <c r="B51" s="38"/>
      <c r="C51" s="804" t="s">
        <v>3052</v>
      </c>
      <c r="D51" s="804"/>
      <c r="E51" s="804"/>
      <c r="F51" s="833"/>
      <c r="G51" s="794"/>
      <c r="H51" s="689"/>
      <c r="I51" s="882">
        <f>'VALUE (RM MILLION)'!CE1519</f>
        <v>0</v>
      </c>
      <c r="J51" s="882">
        <f>'VALUE (RM MILLION)'!CF1519</f>
        <v>0</v>
      </c>
      <c r="K51" s="882">
        <f>'VALUE (RM MILLION)'!CG1519</f>
        <v>0</v>
      </c>
      <c r="L51" s="882">
        <f>'VALUE (RM MILLION)'!CH1519</f>
        <v>0</v>
      </c>
    </row>
    <row r="52" spans="1:13" s="61" customFormat="1" ht="21.95" customHeight="1">
      <c r="B52" s="56"/>
      <c r="C52" s="805" t="s">
        <v>3053</v>
      </c>
      <c r="D52" s="805"/>
      <c r="E52" s="805"/>
      <c r="F52" s="833"/>
      <c r="G52" s="794"/>
      <c r="H52" s="689"/>
      <c r="I52" s="882"/>
      <c r="J52" s="882"/>
      <c r="K52" s="882"/>
      <c r="L52" s="882"/>
    </row>
    <row r="53" spans="1:13" s="61" customFormat="1" ht="21.95" customHeight="1">
      <c r="B53" s="56"/>
      <c r="C53" s="679"/>
      <c r="D53" s="679"/>
      <c r="E53" s="679"/>
      <c r="F53" s="685"/>
      <c r="G53" s="678"/>
      <c r="H53" s="689"/>
      <c r="I53" s="678"/>
      <c r="J53" s="678"/>
      <c r="K53" s="678"/>
      <c r="L53" s="678"/>
    </row>
    <row r="54" spans="1:13" s="129" customFormat="1" ht="25.5" customHeight="1">
      <c r="A54" s="128"/>
      <c r="B54" s="682"/>
      <c r="C54" s="837" t="s">
        <v>48</v>
      </c>
      <c r="D54" s="837"/>
      <c r="E54" s="837"/>
      <c r="F54" s="837"/>
      <c r="G54" s="834"/>
      <c r="H54" s="693"/>
      <c r="I54" s="834">
        <f>'VALUE (RM MILLION)'!CE1520</f>
        <v>9213</v>
      </c>
      <c r="J54" s="834">
        <f>'VALUE (RM MILLION)'!CF1520</f>
        <v>8035</v>
      </c>
      <c r="K54" s="834">
        <f>'VALUE (RM MILLION)'!CG1520</f>
        <v>9053</v>
      </c>
      <c r="L54" s="834">
        <f>'VALUE (RM MILLION)'!CH1520</f>
        <v>12822</v>
      </c>
      <c r="M54" s="208"/>
    </row>
    <row r="55" spans="1:13" s="130" customFormat="1" ht="25.5" customHeight="1" thickBot="1">
      <c r="A55" s="128"/>
      <c r="B55" s="683"/>
      <c r="C55" s="836" t="s">
        <v>47</v>
      </c>
      <c r="D55" s="836"/>
      <c r="E55" s="836"/>
      <c r="F55" s="836"/>
      <c r="G55" s="835"/>
      <c r="H55" s="694"/>
      <c r="I55" s="835"/>
      <c r="J55" s="835"/>
      <c r="K55" s="835"/>
      <c r="L55" s="835"/>
      <c r="M55" s="144"/>
    </row>
    <row r="56" spans="1:13" s="3" customFormat="1" ht="18.600000000000001" customHeight="1">
      <c r="A56" s="25"/>
      <c r="B56" s="40"/>
      <c r="C56" s="162"/>
      <c r="D56" s="162"/>
      <c r="E56" s="162"/>
      <c r="F56" s="168"/>
      <c r="G56" s="684"/>
      <c r="H56" s="692"/>
      <c r="I56" s="684"/>
      <c r="J56" s="141"/>
      <c r="K56" s="141"/>
      <c r="L56" s="141"/>
      <c r="M56" s="23"/>
    </row>
    <row r="57" spans="1:13" s="3" customFormat="1" ht="18.600000000000001" customHeight="1">
      <c r="A57" s="23"/>
      <c r="B57" s="40"/>
      <c r="C57" s="164"/>
      <c r="D57" s="830"/>
      <c r="E57" s="830"/>
      <c r="F57" s="830"/>
      <c r="G57" s="827"/>
      <c r="H57" s="692"/>
      <c r="I57" s="827"/>
      <c r="J57" s="827"/>
      <c r="K57" s="827"/>
      <c r="L57" s="827"/>
      <c r="M57" s="23"/>
    </row>
    <row r="58" spans="1:13" ht="5.25" customHeight="1">
      <c r="G58" s="827"/>
      <c r="H58" s="692"/>
      <c r="I58" s="827"/>
      <c r="J58" s="827"/>
      <c r="K58" s="827"/>
      <c r="L58" s="827"/>
    </row>
    <row r="59" spans="1:13" s="3" customFormat="1" ht="24.95" customHeight="1">
      <c r="A59" s="7"/>
      <c r="B59" s="72" t="s">
        <v>1</v>
      </c>
      <c r="C59" s="45"/>
      <c r="D59" s="832" t="s">
        <v>3192</v>
      </c>
      <c r="E59" s="57" t="s">
        <v>3197</v>
      </c>
      <c r="F59" s="57"/>
      <c r="G59" s="20"/>
      <c r="H59" s="20"/>
    </row>
    <row r="60" spans="1:13" s="3" customFormat="1" ht="24.95" customHeight="1">
      <c r="A60" s="7"/>
      <c r="B60" s="60" t="s">
        <v>3</v>
      </c>
      <c r="C60" s="65"/>
      <c r="D60" s="832"/>
      <c r="E60" s="58" t="s">
        <v>3198</v>
      </c>
      <c r="F60" s="58"/>
      <c r="G60" s="22"/>
      <c r="H60" s="22"/>
    </row>
    <row r="61" spans="1:13" s="3" customFormat="1" ht="20.100000000000001" customHeight="1" thickBot="1">
      <c r="A61" s="7"/>
      <c r="B61" s="14"/>
      <c r="C61" s="15"/>
      <c r="D61" s="16"/>
      <c r="E61" s="17"/>
      <c r="F61" s="17"/>
      <c r="G61" s="46"/>
      <c r="H61" s="46"/>
      <c r="I61" s="47"/>
      <c r="J61" s="216"/>
      <c r="L61" s="284"/>
      <c r="M61" s="209"/>
    </row>
    <row r="62" spans="1:13" s="125" customFormat="1" ht="25.5" customHeight="1">
      <c r="A62" s="127"/>
      <c r="B62" s="680"/>
      <c r="C62" s="802" t="s">
        <v>10</v>
      </c>
      <c r="D62" s="802"/>
      <c r="E62" s="802"/>
      <c r="F62" s="802"/>
      <c r="G62" s="786"/>
      <c r="H62" s="690"/>
      <c r="I62" s="786">
        <v>2015</v>
      </c>
      <c r="J62" s="786">
        <v>2016</v>
      </c>
      <c r="K62" s="786" t="s">
        <v>3088</v>
      </c>
      <c r="L62" s="786" t="s">
        <v>3087</v>
      </c>
      <c r="M62" s="208"/>
    </row>
    <row r="63" spans="1:13" s="125" customFormat="1" ht="25.5" customHeight="1">
      <c r="A63" s="127"/>
      <c r="B63" s="681"/>
      <c r="C63" s="803" t="s">
        <v>11</v>
      </c>
      <c r="D63" s="803"/>
      <c r="E63" s="803"/>
      <c r="F63" s="803"/>
      <c r="G63" s="787"/>
      <c r="H63" s="691"/>
      <c r="I63" s="787"/>
      <c r="J63" s="787"/>
      <c r="K63" s="787"/>
      <c r="L63" s="787"/>
      <c r="M63" s="143"/>
    </row>
    <row r="64" spans="1:13" s="54" customFormat="1" ht="20.100000000000001" customHeight="1">
      <c r="B64" s="59"/>
      <c r="C64" s="146"/>
      <c r="D64" s="146"/>
      <c r="E64" s="146"/>
      <c r="F64" s="152"/>
      <c r="G64" s="69"/>
      <c r="H64" s="69"/>
    </row>
    <row r="65" spans="2:12" s="61" customFormat="1" ht="21.95" customHeight="1">
      <c r="B65" s="38"/>
      <c r="C65" s="804" t="s">
        <v>12</v>
      </c>
      <c r="D65" s="804"/>
      <c r="E65" s="804"/>
      <c r="F65" s="833"/>
      <c r="G65" s="794"/>
      <c r="H65" s="689"/>
      <c r="I65" s="794">
        <f>'VALUE (RM MILLION)'!BO1500</f>
        <v>4655</v>
      </c>
      <c r="J65" s="794">
        <f>'VALUE (RM MILLION)'!BP1500</f>
        <v>5328</v>
      </c>
      <c r="K65" s="794">
        <f>'VALUE (RM MILLION)'!BQ1500</f>
        <v>5431</v>
      </c>
      <c r="L65" s="794">
        <f>'VALUE (RM MILLION)'!BR1500</f>
        <v>5287</v>
      </c>
    </row>
    <row r="66" spans="2:12" s="61" customFormat="1" ht="21.95" customHeight="1">
      <c r="B66" s="56"/>
      <c r="C66" s="805" t="s">
        <v>0</v>
      </c>
      <c r="D66" s="805"/>
      <c r="E66" s="805"/>
      <c r="F66" s="833"/>
      <c r="G66" s="794"/>
      <c r="H66" s="689"/>
      <c r="I66" s="794"/>
      <c r="J66" s="794"/>
      <c r="K66" s="794"/>
      <c r="L66" s="794"/>
    </row>
    <row r="67" spans="2:12" s="61" customFormat="1" ht="20.100000000000001" customHeight="1">
      <c r="B67" s="56"/>
      <c r="C67" s="679"/>
      <c r="D67" s="679"/>
      <c r="E67" s="679"/>
      <c r="F67" s="685"/>
      <c r="G67" s="154"/>
      <c r="H67" s="154"/>
      <c r="I67" s="155"/>
      <c r="J67" s="114"/>
      <c r="K67" s="114"/>
      <c r="L67" s="114"/>
    </row>
    <row r="68" spans="2:12" s="61" customFormat="1" ht="21.95" customHeight="1">
      <c r="B68" s="38"/>
      <c r="C68" s="804" t="s">
        <v>13</v>
      </c>
      <c r="D68" s="804"/>
      <c r="E68" s="804"/>
      <c r="F68" s="833"/>
      <c r="G68" s="794"/>
      <c r="H68" s="689"/>
      <c r="I68" s="794">
        <f>'VALUE (RM MILLION)'!BO1504</f>
        <v>1529</v>
      </c>
      <c r="J68" s="794">
        <f>'VALUE (RM MILLION)'!BP1504</f>
        <v>1429</v>
      </c>
      <c r="K68" s="794">
        <f>'VALUE (RM MILLION)'!BQ1504</f>
        <v>1591</v>
      </c>
      <c r="L68" s="794">
        <f>'VALUE (RM MILLION)'!BR1504</f>
        <v>1872</v>
      </c>
    </row>
    <row r="69" spans="2:12" s="61" customFormat="1" ht="21.95" customHeight="1">
      <c r="B69" s="56"/>
      <c r="C69" s="805" t="s">
        <v>14</v>
      </c>
      <c r="D69" s="805"/>
      <c r="E69" s="805"/>
      <c r="F69" s="833"/>
      <c r="G69" s="794"/>
      <c r="H69" s="689"/>
      <c r="I69" s="794"/>
      <c r="J69" s="794"/>
      <c r="K69" s="794"/>
      <c r="L69" s="794"/>
    </row>
    <row r="70" spans="2:12" s="61" customFormat="1" ht="20.100000000000001" customHeight="1">
      <c r="B70" s="56"/>
      <c r="C70" s="679"/>
      <c r="D70" s="679"/>
      <c r="E70" s="679"/>
      <c r="F70" s="685"/>
      <c r="G70" s="154"/>
      <c r="H70" s="154"/>
      <c r="I70" s="155"/>
      <c r="J70" s="114"/>
      <c r="K70" s="114"/>
      <c r="L70" s="114"/>
    </row>
    <row r="71" spans="2:12" s="61" customFormat="1" ht="21.95" customHeight="1">
      <c r="B71" s="38"/>
      <c r="C71" s="804" t="s">
        <v>15</v>
      </c>
      <c r="D71" s="804"/>
      <c r="E71" s="804"/>
      <c r="F71" s="833"/>
      <c r="G71" s="794"/>
      <c r="H71" s="689"/>
      <c r="I71" s="794">
        <f>'VALUE (RM MILLION)'!BO1505</f>
        <v>12927</v>
      </c>
      <c r="J71" s="794">
        <f>'VALUE (RM MILLION)'!BP1505</f>
        <v>14112</v>
      </c>
      <c r="K71" s="794">
        <f>'VALUE (RM MILLION)'!BQ1505</f>
        <v>12259</v>
      </c>
      <c r="L71" s="794">
        <f>'VALUE (RM MILLION)'!BR1505</f>
        <v>5655</v>
      </c>
    </row>
    <row r="72" spans="2:12" s="61" customFormat="1" ht="21.95" customHeight="1">
      <c r="B72" s="56"/>
      <c r="C72" s="805" t="s">
        <v>16</v>
      </c>
      <c r="D72" s="805"/>
      <c r="E72" s="805"/>
      <c r="F72" s="833"/>
      <c r="G72" s="794"/>
      <c r="H72" s="689"/>
      <c r="I72" s="794"/>
      <c r="J72" s="794"/>
      <c r="K72" s="794"/>
      <c r="L72" s="794"/>
    </row>
    <row r="73" spans="2:12" s="61" customFormat="1" ht="20.100000000000001" customHeight="1">
      <c r="B73" s="56"/>
      <c r="C73" s="679"/>
      <c r="D73" s="679"/>
      <c r="E73" s="679"/>
      <c r="F73" s="685"/>
      <c r="G73" s="154"/>
      <c r="H73" s="154"/>
      <c r="I73" s="155"/>
      <c r="J73" s="114"/>
      <c r="K73" s="114"/>
      <c r="L73" s="114"/>
    </row>
    <row r="74" spans="2:12" s="61" customFormat="1" ht="21.95" customHeight="1">
      <c r="B74" s="38"/>
      <c r="C74" s="804" t="s">
        <v>17</v>
      </c>
      <c r="D74" s="804"/>
      <c r="E74" s="804"/>
      <c r="F74" s="833"/>
      <c r="G74" s="794"/>
      <c r="H74" s="689"/>
      <c r="I74" s="794">
        <f>'VALUE (RM MILLION)'!BO1513</f>
        <v>1746</v>
      </c>
      <c r="J74" s="794">
        <f>'VALUE (RM MILLION)'!BP1513</f>
        <v>3098</v>
      </c>
      <c r="K74" s="794">
        <f>'VALUE (RM MILLION)'!BQ1513</f>
        <v>3159</v>
      </c>
      <c r="L74" s="794">
        <f>'VALUE (RM MILLION)'!BR1513</f>
        <v>2201</v>
      </c>
    </row>
    <row r="75" spans="2:12" s="61" customFormat="1" ht="21.95" customHeight="1">
      <c r="B75" s="56"/>
      <c r="C75" s="805" t="s">
        <v>18</v>
      </c>
      <c r="D75" s="805"/>
      <c r="E75" s="805"/>
      <c r="F75" s="833"/>
      <c r="G75" s="794"/>
      <c r="H75" s="689"/>
      <c r="I75" s="794"/>
      <c r="J75" s="794"/>
      <c r="K75" s="794"/>
      <c r="L75" s="794"/>
    </row>
    <row r="76" spans="2:12" s="61" customFormat="1" ht="20.100000000000001" customHeight="1">
      <c r="B76" s="56"/>
      <c r="C76" s="679"/>
      <c r="D76" s="679"/>
      <c r="E76" s="679"/>
      <c r="F76" s="685"/>
      <c r="G76" s="154"/>
      <c r="H76" s="154"/>
      <c r="I76" s="155"/>
      <c r="J76" s="114"/>
      <c r="K76" s="114"/>
      <c r="L76" s="114"/>
    </row>
    <row r="77" spans="2:12" s="61" customFormat="1" ht="21.95" customHeight="1">
      <c r="B77" s="38"/>
      <c r="C77" s="804" t="s">
        <v>19</v>
      </c>
      <c r="D77" s="804"/>
      <c r="E77" s="804"/>
      <c r="F77" s="833"/>
      <c r="G77" s="794"/>
      <c r="H77" s="689"/>
      <c r="I77" s="794">
        <f>'VALUE (RM MILLION)'!BO1514</f>
        <v>20079</v>
      </c>
      <c r="J77" s="794">
        <f>'VALUE (RM MILLION)'!BP1514</f>
        <v>24236</v>
      </c>
      <c r="K77" s="794">
        <f>'VALUE (RM MILLION)'!BQ1514</f>
        <v>23208</v>
      </c>
      <c r="L77" s="794">
        <f>'VALUE (RM MILLION)'!BR1514</f>
        <v>16027</v>
      </c>
    </row>
    <row r="78" spans="2:12" s="61" customFormat="1" ht="21.95" customHeight="1">
      <c r="B78" s="56"/>
      <c r="C78" s="805" t="s">
        <v>20</v>
      </c>
      <c r="D78" s="805"/>
      <c r="E78" s="805"/>
      <c r="F78" s="833"/>
      <c r="G78" s="794"/>
      <c r="H78" s="689"/>
      <c r="I78" s="794"/>
      <c r="J78" s="794"/>
      <c r="K78" s="794"/>
      <c r="L78" s="794"/>
    </row>
    <row r="79" spans="2:12" s="61" customFormat="1" ht="21.75" customHeight="1">
      <c r="B79" s="56"/>
      <c r="C79" s="679"/>
      <c r="D79" s="679"/>
      <c r="E79" s="679"/>
      <c r="F79" s="685"/>
      <c r="G79" s="678"/>
      <c r="H79" s="689"/>
      <c r="I79" s="678"/>
      <c r="J79" s="678"/>
      <c r="K79" s="678"/>
      <c r="L79" s="678"/>
    </row>
    <row r="80" spans="2:12" s="61" customFormat="1" ht="21.95" customHeight="1">
      <c r="B80" s="38"/>
      <c r="C80" s="804" t="s">
        <v>3052</v>
      </c>
      <c r="D80" s="804"/>
      <c r="E80" s="804"/>
      <c r="F80" s="833"/>
      <c r="G80" s="794"/>
      <c r="H80" s="689"/>
      <c r="I80" s="794">
        <f>'VALUE (RM MILLION)'!BO1519</f>
        <v>14699</v>
      </c>
      <c r="J80" s="794">
        <f>'VALUE (RM MILLION)'!BP1519</f>
        <v>16528</v>
      </c>
      <c r="K80" s="794">
        <f>'VALUE (RM MILLION)'!BQ1519</f>
        <v>19280</v>
      </c>
      <c r="L80" s="794">
        <f>'VALUE (RM MILLION)'!BR1519</f>
        <v>17485</v>
      </c>
    </row>
    <row r="81" spans="1:13" s="61" customFormat="1" ht="21.95" customHeight="1">
      <c r="B81" s="56"/>
      <c r="C81" s="805" t="s">
        <v>3053</v>
      </c>
      <c r="D81" s="805"/>
      <c r="E81" s="805"/>
      <c r="F81" s="833"/>
      <c r="G81" s="794"/>
      <c r="H81" s="689"/>
      <c r="I81" s="794"/>
      <c r="J81" s="794"/>
      <c r="K81" s="794"/>
      <c r="L81" s="794"/>
    </row>
    <row r="82" spans="1:13" s="61" customFormat="1" ht="21.95" customHeight="1">
      <c r="B82" s="56"/>
      <c r="C82" s="679"/>
      <c r="D82" s="679"/>
      <c r="E82" s="679"/>
      <c r="F82" s="685"/>
      <c r="G82" s="678"/>
      <c r="H82" s="689"/>
      <c r="I82" s="678"/>
      <c r="J82" s="678"/>
      <c r="K82" s="678"/>
      <c r="L82" s="678"/>
    </row>
    <row r="83" spans="1:13" s="129" customFormat="1" ht="25.5" customHeight="1">
      <c r="A83" s="128"/>
      <c r="B83" s="682"/>
      <c r="C83" s="837" t="s">
        <v>48</v>
      </c>
      <c r="D83" s="837"/>
      <c r="E83" s="837"/>
      <c r="F83" s="837"/>
      <c r="G83" s="834"/>
      <c r="H83" s="693"/>
      <c r="I83" s="834">
        <f>'VALUE (RM MILLION)'!BO1520</f>
        <v>55635</v>
      </c>
      <c r="J83" s="834">
        <f>'VALUE (RM MILLION)'!BP1520</f>
        <v>64731</v>
      </c>
      <c r="K83" s="834">
        <f>'VALUE (RM MILLION)'!BQ1520</f>
        <v>64928</v>
      </c>
      <c r="L83" s="834">
        <f>'VALUE (RM MILLION)'!BR1520</f>
        <v>48527</v>
      </c>
      <c r="M83" s="208"/>
    </row>
    <row r="84" spans="1:13" s="130" customFormat="1" ht="25.5" customHeight="1" thickBot="1">
      <c r="A84" s="128"/>
      <c r="B84" s="683"/>
      <c r="C84" s="836" t="s">
        <v>47</v>
      </c>
      <c r="D84" s="836"/>
      <c r="E84" s="836"/>
      <c r="F84" s="836"/>
      <c r="G84" s="835"/>
      <c r="H84" s="694"/>
      <c r="I84" s="835"/>
      <c r="J84" s="835"/>
      <c r="K84" s="835"/>
      <c r="L84" s="835"/>
      <c r="M84" s="144"/>
    </row>
  </sheetData>
  <mergeCells count="195">
    <mergeCell ref="L51:L52"/>
    <mergeCell ref="C52:E52"/>
    <mergeCell ref="C80:E80"/>
    <mergeCell ref="F80:F81"/>
    <mergeCell ref="G80:G81"/>
    <mergeCell ref="I80:I81"/>
    <mergeCell ref="J80:J81"/>
    <mergeCell ref="K80:K81"/>
    <mergeCell ref="L80:L81"/>
    <mergeCell ref="C81:E81"/>
    <mergeCell ref="C51:E51"/>
    <mergeCell ref="F51:F52"/>
    <mergeCell ref="G51:G52"/>
    <mergeCell ref="I51:I52"/>
    <mergeCell ref="J51:J52"/>
    <mergeCell ref="K51:K52"/>
    <mergeCell ref="C74:E74"/>
    <mergeCell ref="F74:F75"/>
    <mergeCell ref="G74:G75"/>
    <mergeCell ref="I74:I75"/>
    <mergeCell ref="J74:J75"/>
    <mergeCell ref="K74:K75"/>
    <mergeCell ref="C75:E75"/>
    <mergeCell ref="C71:E71"/>
    <mergeCell ref="C83:F83"/>
    <mergeCell ref="G83:G84"/>
    <mergeCell ref="I83:I84"/>
    <mergeCell ref="J83:J84"/>
    <mergeCell ref="K83:K84"/>
    <mergeCell ref="L83:L84"/>
    <mergeCell ref="C84:F84"/>
    <mergeCell ref="L77:L78"/>
    <mergeCell ref="C78:E78"/>
    <mergeCell ref="C77:E77"/>
    <mergeCell ref="F77:F78"/>
    <mergeCell ref="G77:G78"/>
    <mergeCell ref="I77:I78"/>
    <mergeCell ref="J77:J78"/>
    <mergeCell ref="K77:K78"/>
    <mergeCell ref="C63:F63"/>
    <mergeCell ref="C65:E65"/>
    <mergeCell ref="F65:F66"/>
    <mergeCell ref="G65:G66"/>
    <mergeCell ref="I65:I66"/>
    <mergeCell ref="J65:J66"/>
    <mergeCell ref="K65:K66"/>
    <mergeCell ref="L65:L66"/>
    <mergeCell ref="F71:F72"/>
    <mergeCell ref="G71:G72"/>
    <mergeCell ref="I71:I72"/>
    <mergeCell ref="J71:J72"/>
    <mergeCell ref="K71:K72"/>
    <mergeCell ref="C72:E72"/>
    <mergeCell ref="C68:E68"/>
    <mergeCell ref="F68:F69"/>
    <mergeCell ref="G68:G69"/>
    <mergeCell ref="I68:I69"/>
    <mergeCell ref="J68:J69"/>
    <mergeCell ref="K68:K69"/>
    <mergeCell ref="C69:E69"/>
    <mergeCell ref="C39:E39"/>
    <mergeCell ref="F39:F40"/>
    <mergeCell ref="C40:E40"/>
    <mergeCell ref="C42:E42"/>
    <mergeCell ref="F42:F43"/>
    <mergeCell ref="C43:E43"/>
    <mergeCell ref="G48:G49"/>
    <mergeCell ref="I48:I49"/>
    <mergeCell ref="J48:J49"/>
    <mergeCell ref="G42:G43"/>
    <mergeCell ref="I42:I43"/>
    <mergeCell ref="J42:J43"/>
    <mergeCell ref="L74:L75"/>
    <mergeCell ref="L71:L72"/>
    <mergeCell ref="L68:L69"/>
    <mergeCell ref="C66:E66"/>
    <mergeCell ref="L57:L58"/>
    <mergeCell ref="G54:G55"/>
    <mergeCell ref="I54:I55"/>
    <mergeCell ref="J54:J55"/>
    <mergeCell ref="K54:K55"/>
    <mergeCell ref="L54:L55"/>
    <mergeCell ref="D57:F57"/>
    <mergeCell ref="G57:G58"/>
    <mergeCell ref="I57:I58"/>
    <mergeCell ref="J57:J58"/>
    <mergeCell ref="K57:K58"/>
    <mergeCell ref="D59:D60"/>
    <mergeCell ref="C62:F62"/>
    <mergeCell ref="G62:G63"/>
    <mergeCell ref="I62:I63"/>
    <mergeCell ref="J62:J63"/>
    <mergeCell ref="C54:F54"/>
    <mergeCell ref="C55:F55"/>
    <mergeCell ref="K62:K63"/>
    <mergeCell ref="L62:L63"/>
    <mergeCell ref="K48:K49"/>
    <mergeCell ref="L48:L49"/>
    <mergeCell ref="C48:E48"/>
    <mergeCell ref="F48:F49"/>
    <mergeCell ref="C49:E49"/>
    <mergeCell ref="G45:G46"/>
    <mergeCell ref="I45:I46"/>
    <mergeCell ref="J45:J46"/>
    <mergeCell ref="K45:K46"/>
    <mergeCell ref="L45:L46"/>
    <mergeCell ref="C45:E45"/>
    <mergeCell ref="F45:F46"/>
    <mergeCell ref="C46:E46"/>
    <mergeCell ref="K42:K43"/>
    <mergeCell ref="L42:L43"/>
    <mergeCell ref="G39:G40"/>
    <mergeCell ref="I39:I40"/>
    <mergeCell ref="J39:J40"/>
    <mergeCell ref="K39:K40"/>
    <mergeCell ref="L39:L40"/>
    <mergeCell ref="K33:K34"/>
    <mergeCell ref="L33:L34"/>
    <mergeCell ref="C34:F34"/>
    <mergeCell ref="G36:G37"/>
    <mergeCell ref="I36:I37"/>
    <mergeCell ref="J36:J37"/>
    <mergeCell ref="K36:K37"/>
    <mergeCell ref="L36:L37"/>
    <mergeCell ref="C36:E36"/>
    <mergeCell ref="F36:F37"/>
    <mergeCell ref="D30:D31"/>
    <mergeCell ref="C33:F33"/>
    <mergeCell ref="G33:G34"/>
    <mergeCell ref="I33:I34"/>
    <mergeCell ref="J33:J34"/>
    <mergeCell ref="C37:E37"/>
    <mergeCell ref="L23:L24"/>
    <mergeCell ref="C24:E24"/>
    <mergeCell ref="C26:F26"/>
    <mergeCell ref="G26:G27"/>
    <mergeCell ref="I26:I27"/>
    <mergeCell ref="J26:J27"/>
    <mergeCell ref="K26:K27"/>
    <mergeCell ref="L26:L27"/>
    <mergeCell ref="C27:F27"/>
    <mergeCell ref="C23:E23"/>
    <mergeCell ref="F23:F24"/>
    <mergeCell ref="G23:G24"/>
    <mergeCell ref="I23:I24"/>
    <mergeCell ref="J23:J24"/>
    <mergeCell ref="K23:K24"/>
    <mergeCell ref="L17:L18"/>
    <mergeCell ref="C18:E18"/>
    <mergeCell ref="C20:E20"/>
    <mergeCell ref="F20:F21"/>
    <mergeCell ref="G20:G21"/>
    <mergeCell ref="I20:I21"/>
    <mergeCell ref="J20:J21"/>
    <mergeCell ref="K20:K21"/>
    <mergeCell ref="L20:L21"/>
    <mergeCell ref="C21:E21"/>
    <mergeCell ref="C17:E17"/>
    <mergeCell ref="F17:F18"/>
    <mergeCell ref="G17:G18"/>
    <mergeCell ref="I17:I18"/>
    <mergeCell ref="J17:J18"/>
    <mergeCell ref="K17:K18"/>
    <mergeCell ref="L11:L12"/>
    <mergeCell ref="C12:E12"/>
    <mergeCell ref="C14:E14"/>
    <mergeCell ref="F14:F15"/>
    <mergeCell ref="G14:G15"/>
    <mergeCell ref="I14:I15"/>
    <mergeCell ref="J14:J15"/>
    <mergeCell ref="K14:K15"/>
    <mergeCell ref="L14:L15"/>
    <mergeCell ref="C15:E15"/>
    <mergeCell ref="C11:E11"/>
    <mergeCell ref="F11:F12"/>
    <mergeCell ref="G11:G12"/>
    <mergeCell ref="I11:I12"/>
    <mergeCell ref="J11:J12"/>
    <mergeCell ref="K11:K12"/>
    <mergeCell ref="D2:D3"/>
    <mergeCell ref="C5:F5"/>
    <mergeCell ref="G5:G6"/>
    <mergeCell ref="I5:I6"/>
    <mergeCell ref="J5:J6"/>
    <mergeCell ref="K5:K6"/>
    <mergeCell ref="L5:L6"/>
    <mergeCell ref="C6:F6"/>
    <mergeCell ref="C8:E8"/>
    <mergeCell ref="F8:F9"/>
    <mergeCell ref="G8:G9"/>
    <mergeCell ref="I8:I9"/>
    <mergeCell ref="J8:J9"/>
    <mergeCell ref="K8:K9"/>
    <mergeCell ref="L8:L9"/>
    <mergeCell ref="C9:E9"/>
  </mergeCells>
  <printOptions horizontalCentered="1"/>
  <pageMargins left="0.7" right="0.7" top="0.75" bottom="0.75" header="0.3" footer="0.3"/>
  <pageSetup paperSize="9" scale="41" firstPageNumber="15" orientation="portrait" useFirstPageNumber="1" r:id="rId1"/>
  <headerFooter>
    <oddFooter>&amp;C&amp;"Arial,Bold"&amp;18 13</oddFooter>
    <firstFooter>&amp;C&amp;16 2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2:L66"/>
  <sheetViews>
    <sheetView showGridLines="0" view="pageBreakPreview" zoomScale="60" zoomScaleNormal="100" workbookViewId="0">
      <selection activeCell="P61" sqref="P61"/>
    </sheetView>
  </sheetViews>
  <sheetFormatPr defaultRowHeight="15"/>
  <cols>
    <col min="1" max="1" width="0.85546875" customWidth="1"/>
    <col min="2" max="2" width="3.7109375" customWidth="1"/>
    <col min="3" max="3" width="6.140625" style="49" customWidth="1"/>
    <col min="4" max="4" width="9.42578125" customWidth="1"/>
    <col min="5" max="5" width="43.28515625" customWidth="1"/>
    <col min="6" max="6" width="21.7109375" customWidth="1"/>
    <col min="7" max="12" width="20.28515625" customWidth="1"/>
  </cols>
  <sheetData>
    <row r="2" spans="1:12" s="3" customFormat="1" ht="24.95" customHeight="1">
      <c r="A2" s="7"/>
      <c r="B2" s="72" t="s">
        <v>1</v>
      </c>
      <c r="C2" s="45"/>
      <c r="D2" s="832" t="s">
        <v>3044</v>
      </c>
      <c r="E2" s="102" t="s">
        <v>65</v>
      </c>
      <c r="F2" s="57"/>
      <c r="G2" s="7"/>
      <c r="H2" s="7"/>
      <c r="I2" s="7"/>
      <c r="J2" s="7"/>
    </row>
    <row r="3" spans="1:12" s="3" customFormat="1" ht="24.95" customHeight="1">
      <c r="A3" s="7"/>
      <c r="B3" s="60" t="s">
        <v>3</v>
      </c>
      <c r="C3" s="65"/>
      <c r="D3" s="832"/>
      <c r="E3" s="103" t="s">
        <v>41</v>
      </c>
      <c r="F3" s="58"/>
      <c r="G3" s="21"/>
      <c r="H3" s="21"/>
      <c r="I3" s="21"/>
      <c r="J3" s="21"/>
    </row>
    <row r="4" spans="1:12" s="3" customFormat="1" ht="20.100000000000001" customHeight="1" thickBot="1">
      <c r="A4" s="7"/>
      <c r="B4" s="14"/>
      <c r="C4" s="15"/>
      <c r="D4" s="16"/>
      <c r="E4" s="17"/>
      <c r="F4" s="17"/>
      <c r="G4" s="17"/>
      <c r="H4" s="17"/>
      <c r="I4" s="17"/>
      <c r="J4" s="17"/>
      <c r="K4" s="74"/>
      <c r="L4" s="74" t="s">
        <v>55</v>
      </c>
    </row>
    <row r="5" spans="1:12" s="3" customFormat="1" ht="25.5" customHeight="1">
      <c r="A5" s="23"/>
      <c r="B5" s="79"/>
      <c r="C5" s="881" t="s">
        <v>10</v>
      </c>
      <c r="D5" s="881"/>
      <c r="E5" s="881"/>
      <c r="F5" s="881"/>
      <c r="G5" s="876" t="s">
        <v>3059</v>
      </c>
      <c r="H5" s="876" t="s">
        <v>3058</v>
      </c>
      <c r="I5" s="876" t="s">
        <v>3057</v>
      </c>
      <c r="J5" s="876">
        <v>2013</v>
      </c>
      <c r="K5" s="876" t="s">
        <v>3073</v>
      </c>
      <c r="L5" s="876" t="s">
        <v>3072</v>
      </c>
    </row>
    <row r="6" spans="1:12" s="3" customFormat="1" ht="25.5" customHeight="1">
      <c r="A6" s="23"/>
      <c r="B6" s="80"/>
      <c r="C6" s="880" t="s">
        <v>11</v>
      </c>
      <c r="D6" s="880"/>
      <c r="E6" s="880"/>
      <c r="F6" s="880"/>
      <c r="G6" s="877"/>
      <c r="H6" s="877"/>
      <c r="I6" s="877"/>
      <c r="J6" s="877"/>
      <c r="K6" s="877"/>
      <c r="L6" s="877"/>
    </row>
    <row r="7" spans="1:12" ht="23.1" customHeight="1">
      <c r="A7" s="48"/>
      <c r="B7" s="51"/>
      <c r="C7" s="67"/>
      <c r="D7" s="52"/>
      <c r="E7" s="71"/>
      <c r="G7" s="53"/>
      <c r="H7" s="53"/>
      <c r="I7" s="53"/>
      <c r="J7" s="53"/>
      <c r="K7" s="53"/>
      <c r="L7" s="53"/>
    </row>
    <row r="8" spans="1:12" ht="23.1" customHeight="1">
      <c r="A8" s="48"/>
      <c r="B8" s="38" t="s">
        <v>22</v>
      </c>
      <c r="C8" s="39" t="s">
        <v>12</v>
      </c>
      <c r="D8" s="84"/>
      <c r="E8" s="84"/>
      <c r="F8" s="85"/>
      <c r="G8" s="875" t="e">
        <f>(#REF!/#REF!)*100</f>
        <v>#REF!</v>
      </c>
      <c r="H8" s="875" t="e">
        <f>(#REF!/#REF!)*100</f>
        <v>#REF!</v>
      </c>
      <c r="I8" s="875" t="e">
        <f>(#REF!/#REF!)*100</f>
        <v>#REF!</v>
      </c>
      <c r="J8" s="875" t="e">
        <f>(#REF!/#REF!)*100</f>
        <v>#REF!</v>
      </c>
      <c r="K8" s="875" t="e">
        <f>(#REF!/#REF!)*100</f>
        <v>#REF!</v>
      </c>
      <c r="L8" s="875" t="e">
        <f>(#REF!/#REF!)*100</f>
        <v>#REF!</v>
      </c>
    </row>
    <row r="9" spans="1:12" ht="23.1" customHeight="1">
      <c r="A9" s="48"/>
      <c r="B9" s="40"/>
      <c r="C9" s="41" t="s">
        <v>0</v>
      </c>
      <c r="D9" s="107"/>
      <c r="E9" s="107"/>
      <c r="F9" s="85"/>
      <c r="G9" s="875"/>
      <c r="H9" s="875"/>
      <c r="I9" s="875"/>
      <c r="J9" s="875"/>
      <c r="K9" s="875"/>
      <c r="L9" s="875"/>
    </row>
    <row r="10" spans="1:12" ht="23.1" customHeight="1">
      <c r="A10" s="48"/>
      <c r="B10" s="100"/>
      <c r="C10" s="86"/>
      <c r="D10" s="87"/>
      <c r="E10" s="84"/>
      <c r="F10" s="85"/>
      <c r="G10" s="105"/>
      <c r="H10" s="105"/>
      <c r="I10" s="105"/>
      <c r="J10" s="105"/>
      <c r="K10" s="105"/>
      <c r="L10" s="105"/>
    </row>
    <row r="11" spans="1:12" ht="23.1" customHeight="1">
      <c r="A11" s="48"/>
      <c r="B11" s="100"/>
      <c r="C11" s="88">
        <v>1.1000000000000001</v>
      </c>
      <c r="D11" s="89" t="s">
        <v>3045</v>
      </c>
      <c r="E11" s="89"/>
      <c r="F11" s="85"/>
      <c r="G11" s="872" t="e">
        <f>(#REF!/#REF!)*100</f>
        <v>#REF!</v>
      </c>
      <c r="H11" s="872" t="e">
        <f>(#REF!/#REF!)*100</f>
        <v>#REF!</v>
      </c>
      <c r="I11" s="872" t="e">
        <f>(#REF!/#REF!)*100</f>
        <v>#REF!</v>
      </c>
      <c r="J11" s="872" t="e">
        <f>(#REF!/#REF!)*100</f>
        <v>#REF!</v>
      </c>
      <c r="K11" s="872" t="e">
        <f>(#REF!/#REF!)*100</f>
        <v>#REF!</v>
      </c>
      <c r="L11" s="872" t="e">
        <f>(#REF!/#REF!)*100</f>
        <v>#REF!</v>
      </c>
    </row>
    <row r="12" spans="1:12" ht="23.1" customHeight="1">
      <c r="A12" s="48"/>
      <c r="B12" s="100"/>
      <c r="C12" s="90"/>
      <c r="D12" s="91" t="s">
        <v>3046</v>
      </c>
      <c r="E12" s="91"/>
      <c r="F12" s="85"/>
      <c r="G12" s="872"/>
      <c r="H12" s="872"/>
      <c r="I12" s="872"/>
      <c r="J12" s="872"/>
      <c r="K12" s="872"/>
      <c r="L12" s="872"/>
    </row>
    <row r="13" spans="1:12" ht="23.1" customHeight="1">
      <c r="A13" s="48"/>
      <c r="B13" s="100"/>
      <c r="C13" s="86"/>
      <c r="D13" s="87"/>
      <c r="E13" s="84"/>
      <c r="F13" s="85"/>
      <c r="G13" s="105"/>
      <c r="H13" s="105"/>
      <c r="I13" s="105"/>
      <c r="J13" s="105"/>
      <c r="K13" s="105"/>
      <c r="L13" s="105"/>
    </row>
    <row r="14" spans="1:12" ht="23.1" customHeight="1">
      <c r="A14" s="48"/>
      <c r="B14" s="100"/>
      <c r="C14" s="88">
        <v>1.2</v>
      </c>
      <c r="D14" s="89" t="s">
        <v>23</v>
      </c>
      <c r="E14" s="89"/>
      <c r="F14" s="85"/>
      <c r="G14" s="872" t="e">
        <f>(#REF!/#REF!)*100</f>
        <v>#REF!</v>
      </c>
      <c r="H14" s="872" t="e">
        <f>(#REF!/#REF!)*100</f>
        <v>#REF!</v>
      </c>
      <c r="I14" s="872" t="e">
        <f>(#REF!/#REF!)*100</f>
        <v>#REF!</v>
      </c>
      <c r="J14" s="872" t="e">
        <f>(#REF!/#REF!)*100</f>
        <v>#REF!</v>
      </c>
      <c r="K14" s="872" t="e">
        <f>(#REF!/#REF!)*100</f>
        <v>#REF!</v>
      </c>
      <c r="L14" s="872" t="e">
        <f>(#REF!/#REF!)*100</f>
        <v>#REF!</v>
      </c>
    </row>
    <row r="15" spans="1:12" ht="23.1" customHeight="1">
      <c r="A15" s="48"/>
      <c r="B15" s="100"/>
      <c r="C15" s="90"/>
      <c r="D15" s="91" t="s">
        <v>313</v>
      </c>
      <c r="E15" s="91"/>
      <c r="F15" s="85"/>
      <c r="G15" s="872"/>
      <c r="H15" s="872"/>
      <c r="I15" s="872"/>
      <c r="J15" s="872"/>
      <c r="K15" s="872"/>
      <c r="L15" s="872"/>
    </row>
    <row r="16" spans="1:12" ht="23.1" customHeight="1">
      <c r="A16" s="48"/>
      <c r="B16" s="100"/>
      <c r="C16" s="86"/>
      <c r="D16" s="87"/>
      <c r="E16" s="84"/>
      <c r="F16" s="85"/>
      <c r="G16" s="105"/>
      <c r="H16" s="105"/>
      <c r="I16" s="105"/>
      <c r="J16" s="105"/>
      <c r="K16" s="105"/>
      <c r="L16" s="105"/>
    </row>
    <row r="17" spans="1:12" ht="23.1" customHeight="1">
      <c r="A17" s="48"/>
      <c r="B17" s="100"/>
      <c r="C17" s="88">
        <v>1.3</v>
      </c>
      <c r="D17" s="89" t="s">
        <v>24</v>
      </c>
      <c r="E17" s="89"/>
      <c r="F17" s="85"/>
      <c r="G17" s="872" t="e">
        <f>(#REF!/#REF!)*100</f>
        <v>#REF!</v>
      </c>
      <c r="H17" s="872" t="e">
        <f>(#REF!/#REF!)*100</f>
        <v>#REF!</v>
      </c>
      <c r="I17" s="872" t="e">
        <f>(#REF!/#REF!)*100</f>
        <v>#REF!</v>
      </c>
      <c r="J17" s="872" t="e">
        <f>(#REF!/#REF!)*100</f>
        <v>#REF!</v>
      </c>
      <c r="K17" s="872" t="e">
        <f>(#REF!/#REF!)*100</f>
        <v>#REF!</v>
      </c>
      <c r="L17" s="872" t="e">
        <f>(#REF!/#REF!)*100</f>
        <v>#REF!</v>
      </c>
    </row>
    <row r="18" spans="1:12" ht="23.1" customHeight="1">
      <c r="A18" s="48"/>
      <c r="B18" s="100"/>
      <c r="C18" s="90"/>
      <c r="D18" s="91" t="s">
        <v>25</v>
      </c>
      <c r="E18" s="91"/>
      <c r="F18" s="85"/>
      <c r="G18" s="872"/>
      <c r="H18" s="872"/>
      <c r="I18" s="872"/>
      <c r="J18" s="872"/>
      <c r="K18" s="872"/>
      <c r="L18" s="872"/>
    </row>
    <row r="19" spans="1:12" ht="23.1" customHeight="1">
      <c r="A19" s="48"/>
      <c r="B19" s="100"/>
      <c r="C19" s="86"/>
      <c r="D19" s="87"/>
      <c r="E19" s="84"/>
      <c r="F19" s="85"/>
      <c r="G19" s="105"/>
      <c r="H19" s="105"/>
      <c r="I19" s="105"/>
      <c r="J19" s="105"/>
      <c r="K19" s="105"/>
      <c r="L19" s="105"/>
    </row>
    <row r="20" spans="1:12" ht="23.1" customHeight="1">
      <c r="A20" s="48"/>
      <c r="B20" s="101" t="s">
        <v>26</v>
      </c>
      <c r="C20" s="92" t="s">
        <v>13</v>
      </c>
      <c r="D20" s="92"/>
      <c r="E20" s="92"/>
      <c r="F20" s="93"/>
      <c r="G20" s="875" t="e">
        <f>(#REF!/#REF!)*100</f>
        <v>#REF!</v>
      </c>
      <c r="H20" s="875" t="e">
        <f>(#REF!/#REF!)*100</f>
        <v>#REF!</v>
      </c>
      <c r="I20" s="875" t="e">
        <f>(#REF!/#REF!)*100</f>
        <v>#REF!</v>
      </c>
      <c r="J20" s="875" t="e">
        <f>(#REF!/#REF!)*100</f>
        <v>#REF!</v>
      </c>
      <c r="K20" s="875" t="e">
        <f>(#REF!/#REF!)*100</f>
        <v>#REF!</v>
      </c>
      <c r="L20" s="875" t="e">
        <f>(#REF!/#REF!)*100</f>
        <v>#REF!</v>
      </c>
    </row>
    <row r="21" spans="1:12" ht="23.1" customHeight="1">
      <c r="A21" s="48"/>
      <c r="B21" s="100"/>
      <c r="C21" s="94" t="s">
        <v>14</v>
      </c>
      <c r="D21" s="94"/>
      <c r="E21" s="94"/>
      <c r="F21" s="93"/>
      <c r="G21" s="875"/>
      <c r="H21" s="875"/>
      <c r="I21" s="875"/>
      <c r="J21" s="875"/>
      <c r="K21" s="875"/>
      <c r="L21" s="875"/>
    </row>
    <row r="22" spans="1:12" ht="23.1" customHeight="1">
      <c r="A22" s="48"/>
      <c r="B22" s="100"/>
      <c r="C22" s="86"/>
      <c r="D22" s="87"/>
      <c r="E22" s="84"/>
      <c r="F22" s="85"/>
      <c r="G22" s="105"/>
      <c r="H22" s="105"/>
      <c r="I22" s="105"/>
      <c r="J22" s="105"/>
      <c r="K22" s="105"/>
      <c r="L22" s="105"/>
    </row>
    <row r="23" spans="1:12" ht="23.1" customHeight="1">
      <c r="A23" s="48"/>
      <c r="B23" s="101" t="s">
        <v>27</v>
      </c>
      <c r="C23" s="92" t="s">
        <v>15</v>
      </c>
      <c r="D23" s="92"/>
      <c r="E23" s="92"/>
      <c r="F23" s="93"/>
      <c r="G23" s="875" t="e">
        <f>(#REF!/#REF!)*100</f>
        <v>#REF!</v>
      </c>
      <c r="H23" s="875" t="e">
        <f>(#REF!/#REF!)*100</f>
        <v>#REF!</v>
      </c>
      <c r="I23" s="875" t="e">
        <f>(#REF!/#REF!)*100</f>
        <v>#REF!</v>
      </c>
      <c r="J23" s="875" t="e">
        <f>(#REF!/#REF!)*100</f>
        <v>#REF!</v>
      </c>
      <c r="K23" s="875" t="e">
        <f>(#REF!/#REF!)*100</f>
        <v>#REF!</v>
      </c>
      <c r="L23" s="875" t="e">
        <f>(#REF!/#REF!)*100</f>
        <v>#REF!</v>
      </c>
    </row>
    <row r="24" spans="1:12" ht="23.1" customHeight="1">
      <c r="A24" s="48"/>
      <c r="B24" s="100"/>
      <c r="C24" s="94" t="s">
        <v>16</v>
      </c>
      <c r="D24" s="94"/>
      <c r="E24" s="94"/>
      <c r="F24" s="93"/>
      <c r="G24" s="875"/>
      <c r="H24" s="875"/>
      <c r="I24" s="875"/>
      <c r="J24" s="875"/>
      <c r="K24" s="875"/>
      <c r="L24" s="875"/>
    </row>
    <row r="25" spans="1:12" ht="23.1" customHeight="1">
      <c r="A25" s="48"/>
      <c r="B25" s="100"/>
      <c r="C25" s="86"/>
      <c r="D25" s="87"/>
      <c r="E25" s="84"/>
      <c r="F25" s="85"/>
      <c r="G25" s="106"/>
      <c r="H25" s="106"/>
      <c r="I25" s="106"/>
      <c r="J25" s="106"/>
      <c r="K25" s="106"/>
      <c r="L25" s="106"/>
    </row>
    <row r="26" spans="1:12" ht="23.1" customHeight="1">
      <c r="A26" s="48"/>
      <c r="B26" s="100"/>
      <c r="C26" s="88">
        <v>3.1</v>
      </c>
      <c r="D26" s="89" t="s">
        <v>3035</v>
      </c>
      <c r="E26" s="89"/>
      <c r="F26" s="85"/>
      <c r="G26" s="872" t="e">
        <f>(#REF!/#REF!)*100</f>
        <v>#REF!</v>
      </c>
      <c r="H26" s="872" t="e">
        <f>(#REF!/#REF!)*100</f>
        <v>#REF!</v>
      </c>
      <c r="I26" s="872" t="e">
        <f>(#REF!/#REF!)*100</f>
        <v>#REF!</v>
      </c>
      <c r="J26" s="872" t="e">
        <f>(#REF!/#REF!)*100</f>
        <v>#REF!</v>
      </c>
      <c r="K26" s="872" t="e">
        <f>(#REF!/#REF!)*100</f>
        <v>#REF!</v>
      </c>
      <c r="L26" s="872" t="e">
        <f>(#REF!/#REF!)*100</f>
        <v>#REF!</v>
      </c>
    </row>
    <row r="27" spans="1:12" ht="23.1" customHeight="1">
      <c r="A27" s="48"/>
      <c r="B27" s="100"/>
      <c r="C27" s="90"/>
      <c r="D27" s="91" t="s">
        <v>3036</v>
      </c>
      <c r="E27" s="91"/>
      <c r="F27" s="85"/>
      <c r="G27" s="872"/>
      <c r="H27" s="872"/>
      <c r="I27" s="872"/>
      <c r="J27" s="872"/>
      <c r="K27" s="872"/>
      <c r="L27" s="872"/>
    </row>
    <row r="28" spans="1:12" ht="23.1" customHeight="1">
      <c r="A28" s="48"/>
      <c r="B28" s="100"/>
      <c r="C28" s="86"/>
      <c r="D28" s="87"/>
      <c r="E28" s="84"/>
      <c r="F28" s="85"/>
      <c r="G28" s="106"/>
      <c r="H28" s="106"/>
      <c r="I28" s="106"/>
      <c r="J28" s="106"/>
      <c r="K28" s="106"/>
      <c r="L28" s="106"/>
    </row>
    <row r="29" spans="1:12" ht="23.1" customHeight="1">
      <c r="A29" s="48"/>
      <c r="B29" s="100"/>
      <c r="C29" s="88">
        <v>3.2</v>
      </c>
      <c r="D29" s="89" t="s">
        <v>28</v>
      </c>
      <c r="E29" s="89"/>
      <c r="F29" s="85"/>
      <c r="G29" s="872" t="e">
        <f>(#REF!/#REF!)*100</f>
        <v>#REF!</v>
      </c>
      <c r="H29" s="872" t="e">
        <f>(#REF!/#REF!)*100</f>
        <v>#REF!</v>
      </c>
      <c r="I29" s="872" t="e">
        <f>(#REF!/#REF!)*100</f>
        <v>#REF!</v>
      </c>
      <c r="J29" s="872" t="e">
        <f>(#REF!/#REF!)*100</f>
        <v>#REF!</v>
      </c>
      <c r="K29" s="872" t="e">
        <f>(#REF!/#REF!)*100</f>
        <v>#REF!</v>
      </c>
      <c r="L29" s="872" t="e">
        <f>(#REF!/#REF!)*100</f>
        <v>#REF!</v>
      </c>
    </row>
    <row r="30" spans="1:12" ht="23.1" customHeight="1">
      <c r="A30" s="48"/>
      <c r="B30" s="100"/>
      <c r="C30" s="90"/>
      <c r="D30" s="878" t="s">
        <v>3060</v>
      </c>
      <c r="E30" s="878"/>
      <c r="F30" s="878"/>
      <c r="G30" s="872"/>
      <c r="H30" s="872"/>
      <c r="I30" s="872"/>
      <c r="J30" s="872"/>
      <c r="K30" s="872"/>
      <c r="L30" s="872"/>
    </row>
    <row r="31" spans="1:12" ht="23.1" customHeight="1">
      <c r="A31" s="48"/>
      <c r="B31" s="100"/>
      <c r="C31" s="86"/>
      <c r="D31" s="87"/>
      <c r="E31" s="84"/>
      <c r="F31" s="85"/>
      <c r="G31" s="106"/>
      <c r="H31" s="106"/>
      <c r="I31" s="106"/>
      <c r="J31" s="106"/>
      <c r="K31" s="106"/>
      <c r="L31" s="106"/>
    </row>
    <row r="32" spans="1:12" ht="23.1" customHeight="1">
      <c r="A32" s="48"/>
      <c r="B32" s="100"/>
      <c r="C32" s="88">
        <v>3.3</v>
      </c>
      <c r="D32" s="89" t="s">
        <v>3038</v>
      </c>
      <c r="E32" s="89"/>
      <c r="F32" s="85"/>
      <c r="G32" s="872" t="e">
        <f>(#REF!/#REF!)*100</f>
        <v>#REF!</v>
      </c>
      <c r="H32" s="872" t="e">
        <f>(#REF!/#REF!)*100</f>
        <v>#REF!</v>
      </c>
      <c r="I32" s="872" t="e">
        <f>(#REF!/#REF!)*100</f>
        <v>#REF!</v>
      </c>
      <c r="J32" s="872" t="e">
        <f>(#REF!/#REF!)*100</f>
        <v>#REF!</v>
      </c>
      <c r="K32" s="872" t="e">
        <f>(#REF!/#REF!)*100</f>
        <v>#REF!</v>
      </c>
      <c r="L32" s="872" t="e">
        <f>(#REF!/#REF!)*100</f>
        <v>#REF!</v>
      </c>
    </row>
    <row r="33" spans="1:12" ht="23.1" customHeight="1">
      <c r="A33" s="48"/>
      <c r="B33" s="100"/>
      <c r="C33" s="90"/>
      <c r="D33" s="91" t="s">
        <v>2829</v>
      </c>
      <c r="E33" s="91"/>
      <c r="F33" s="85"/>
      <c r="G33" s="872"/>
      <c r="H33" s="872"/>
      <c r="I33" s="872"/>
      <c r="J33" s="872"/>
      <c r="K33" s="872"/>
      <c r="L33" s="872"/>
    </row>
    <row r="34" spans="1:12" ht="23.1" customHeight="1">
      <c r="A34" s="48"/>
      <c r="B34" s="100"/>
      <c r="C34" s="86"/>
      <c r="D34" s="87"/>
      <c r="E34" s="84"/>
      <c r="F34" s="85"/>
      <c r="G34" s="106"/>
      <c r="H34" s="106"/>
      <c r="I34" s="106"/>
      <c r="J34" s="106"/>
      <c r="K34" s="106"/>
      <c r="L34" s="106"/>
    </row>
    <row r="35" spans="1:12" ht="23.1" customHeight="1">
      <c r="A35" s="48"/>
      <c r="B35" s="100"/>
      <c r="C35" s="88">
        <v>3.4</v>
      </c>
      <c r="D35" s="89" t="s">
        <v>29</v>
      </c>
      <c r="E35" s="89"/>
      <c r="F35" s="85"/>
      <c r="G35" s="872" t="e">
        <f>(#REF!/#REF!)*100</f>
        <v>#REF!</v>
      </c>
      <c r="H35" s="872" t="e">
        <f>(#REF!/#REF!)*100</f>
        <v>#REF!</v>
      </c>
      <c r="I35" s="872" t="e">
        <f>(#REF!/#REF!)*100</f>
        <v>#REF!</v>
      </c>
      <c r="J35" s="872" t="e">
        <f>(#REF!/#REF!)*100</f>
        <v>#REF!</v>
      </c>
      <c r="K35" s="872" t="e">
        <f>(#REF!/#REF!)*100</f>
        <v>#REF!</v>
      </c>
      <c r="L35" s="872" t="e">
        <f>(#REF!/#REF!)*100</f>
        <v>#REF!</v>
      </c>
    </row>
    <row r="36" spans="1:12" ht="23.1" customHeight="1">
      <c r="A36" s="48"/>
      <c r="B36" s="100"/>
      <c r="C36" s="90"/>
      <c r="D36" s="91" t="s">
        <v>2830</v>
      </c>
      <c r="E36" s="91"/>
      <c r="F36" s="85"/>
      <c r="G36" s="872"/>
      <c r="H36" s="872"/>
      <c r="I36" s="872"/>
      <c r="J36" s="872"/>
      <c r="K36" s="872"/>
      <c r="L36" s="872"/>
    </row>
    <row r="37" spans="1:12" ht="23.1" customHeight="1">
      <c r="A37" s="48"/>
      <c r="B37" s="100"/>
      <c r="C37" s="86"/>
      <c r="D37" s="87"/>
      <c r="E37" s="84"/>
      <c r="F37" s="85"/>
      <c r="G37" s="106"/>
      <c r="H37" s="106"/>
      <c r="I37" s="106"/>
      <c r="J37" s="106"/>
      <c r="K37" s="106"/>
      <c r="L37" s="106"/>
    </row>
    <row r="38" spans="1:12" ht="45.95" customHeight="1">
      <c r="A38" s="48"/>
      <c r="B38" s="100"/>
      <c r="C38" s="88">
        <v>3.5</v>
      </c>
      <c r="D38" s="879" t="s">
        <v>3037</v>
      </c>
      <c r="E38" s="879"/>
      <c r="F38" s="879"/>
      <c r="G38" s="872" t="e">
        <f>(#REF!/#REF!)*100</f>
        <v>#REF!</v>
      </c>
      <c r="H38" s="872" t="e">
        <f>(#REF!/#REF!)*100</f>
        <v>#REF!</v>
      </c>
      <c r="I38" s="872" t="e">
        <f>(#REF!/#REF!)*100</f>
        <v>#REF!</v>
      </c>
      <c r="J38" s="872" t="e">
        <f>(#REF!/#REF!)*100</f>
        <v>#REF!</v>
      </c>
      <c r="K38" s="872" t="e">
        <f>(#REF!/#REF!)*100</f>
        <v>#REF!</v>
      </c>
      <c r="L38" s="872" t="e">
        <f>(#REF!/#REF!)*100</f>
        <v>#REF!</v>
      </c>
    </row>
    <row r="39" spans="1:12" ht="45.95" customHeight="1">
      <c r="A39" s="48"/>
      <c r="B39" s="100"/>
      <c r="C39" s="90"/>
      <c r="D39" s="878" t="s">
        <v>3061</v>
      </c>
      <c r="E39" s="878"/>
      <c r="F39" s="878"/>
      <c r="G39" s="872"/>
      <c r="H39" s="872"/>
      <c r="I39" s="872"/>
      <c r="J39" s="872"/>
      <c r="K39" s="872"/>
      <c r="L39" s="872"/>
    </row>
    <row r="40" spans="1:12" ht="23.1" customHeight="1">
      <c r="A40" s="48"/>
      <c r="B40" s="100"/>
      <c r="C40" s="86"/>
      <c r="D40" s="87"/>
      <c r="E40" s="84"/>
      <c r="F40" s="85"/>
      <c r="G40" s="106"/>
      <c r="H40" s="106"/>
      <c r="I40" s="106"/>
      <c r="J40" s="106"/>
      <c r="K40" s="106"/>
      <c r="L40" s="106"/>
    </row>
    <row r="41" spans="1:12" ht="23.1" customHeight="1">
      <c r="A41" s="48"/>
      <c r="B41" s="100"/>
      <c r="C41" s="88">
        <v>3.6</v>
      </c>
      <c r="D41" s="89" t="s">
        <v>59</v>
      </c>
      <c r="E41" s="89"/>
      <c r="F41" s="85"/>
      <c r="G41" s="872" t="e">
        <f>(#REF!/#REF!)*100</f>
        <v>#REF!</v>
      </c>
      <c r="H41" s="872" t="e">
        <f>(#REF!/#REF!)*100</f>
        <v>#REF!</v>
      </c>
      <c r="I41" s="872" t="e">
        <f>(#REF!/#REF!)*100</f>
        <v>#REF!</v>
      </c>
      <c r="J41" s="872" t="e">
        <f>(#REF!/#REF!)*100</f>
        <v>#REF!</v>
      </c>
      <c r="K41" s="872" t="e">
        <f>(#REF!/#REF!)*100</f>
        <v>#REF!</v>
      </c>
      <c r="L41" s="872" t="e">
        <f>(#REF!/#REF!)*100</f>
        <v>#REF!</v>
      </c>
    </row>
    <row r="42" spans="1:12" ht="23.1" customHeight="1">
      <c r="A42" s="48"/>
      <c r="B42" s="100"/>
      <c r="C42" s="90"/>
      <c r="D42" s="91" t="s">
        <v>62</v>
      </c>
      <c r="E42" s="91"/>
      <c r="F42" s="85"/>
      <c r="G42" s="872"/>
      <c r="H42" s="872"/>
      <c r="I42" s="872"/>
      <c r="J42" s="872"/>
      <c r="K42" s="872"/>
      <c r="L42" s="872"/>
    </row>
    <row r="43" spans="1:12" ht="23.1" customHeight="1">
      <c r="A43" s="48"/>
      <c r="B43" s="100"/>
      <c r="C43" s="86"/>
      <c r="D43" s="87"/>
      <c r="E43" s="84"/>
      <c r="F43" s="85"/>
      <c r="G43" s="106"/>
      <c r="H43" s="106"/>
      <c r="I43" s="106"/>
      <c r="J43" s="106"/>
      <c r="K43" s="106"/>
      <c r="L43" s="106"/>
    </row>
    <row r="44" spans="1:12" ht="23.1" customHeight="1">
      <c r="A44" s="48"/>
      <c r="B44" s="100"/>
      <c r="C44" s="88">
        <v>3.7</v>
      </c>
      <c r="D44" s="89" t="s">
        <v>60</v>
      </c>
      <c r="E44" s="89"/>
      <c r="F44" s="85"/>
      <c r="G44" s="872" t="e">
        <f>(#REF!/#REF!)*100</f>
        <v>#REF!</v>
      </c>
      <c r="H44" s="872" t="e">
        <f>(#REF!/#REF!)*100</f>
        <v>#REF!</v>
      </c>
      <c r="I44" s="872" t="e">
        <f>(#REF!/#REF!)*100</f>
        <v>#REF!</v>
      </c>
      <c r="J44" s="872" t="e">
        <f>(#REF!/#REF!)*100</f>
        <v>#REF!</v>
      </c>
      <c r="K44" s="872" t="e">
        <f>(#REF!/#REF!)*100</f>
        <v>#REF!</v>
      </c>
      <c r="L44" s="872" t="e">
        <f>(#REF!/#REF!)*100</f>
        <v>#REF!</v>
      </c>
    </row>
    <row r="45" spans="1:12" ht="23.1" customHeight="1">
      <c r="A45" s="48"/>
      <c r="B45" s="100"/>
      <c r="C45" s="90"/>
      <c r="D45" s="91" t="s">
        <v>61</v>
      </c>
      <c r="E45" s="91"/>
      <c r="F45" s="85"/>
      <c r="G45" s="872"/>
      <c r="H45" s="872"/>
      <c r="I45" s="872"/>
      <c r="J45" s="872"/>
      <c r="K45" s="872"/>
      <c r="L45" s="872"/>
    </row>
    <row r="46" spans="1:12" ht="23.1" customHeight="1">
      <c r="A46" s="48"/>
      <c r="B46" s="100"/>
      <c r="C46" s="86"/>
      <c r="D46" s="87"/>
      <c r="E46" s="84"/>
      <c r="F46" s="85"/>
      <c r="G46" s="105"/>
      <c r="H46" s="105"/>
      <c r="I46" s="105"/>
      <c r="J46" s="105"/>
      <c r="K46" s="105"/>
      <c r="L46" s="105"/>
    </row>
    <row r="47" spans="1:12" ht="23.1" customHeight="1">
      <c r="A47" s="48"/>
      <c r="B47" s="101" t="s">
        <v>30</v>
      </c>
      <c r="C47" s="92" t="s">
        <v>17</v>
      </c>
      <c r="D47" s="92"/>
      <c r="E47" s="92"/>
      <c r="F47" s="93"/>
      <c r="G47" s="875" t="e">
        <f>(#REF!/#REF!)*100</f>
        <v>#REF!</v>
      </c>
      <c r="H47" s="875" t="e">
        <f>(#REF!/#REF!)*100</f>
        <v>#REF!</v>
      </c>
      <c r="I47" s="875" t="e">
        <f>(#REF!/#REF!)*100</f>
        <v>#REF!</v>
      </c>
      <c r="J47" s="875" t="e">
        <f>(#REF!/#REF!)*100</f>
        <v>#REF!</v>
      </c>
      <c r="K47" s="875" t="e">
        <f>(#REF!/#REF!)*100</f>
        <v>#REF!</v>
      </c>
      <c r="L47" s="875" t="e">
        <f>(#REF!/#REF!)*100</f>
        <v>#REF!</v>
      </c>
    </row>
    <row r="48" spans="1:12" ht="23.1" customHeight="1">
      <c r="A48" s="48"/>
      <c r="B48" s="100"/>
      <c r="C48" s="94" t="s">
        <v>18</v>
      </c>
      <c r="D48" s="94"/>
      <c r="E48" s="94"/>
      <c r="F48" s="93"/>
      <c r="G48" s="875"/>
      <c r="H48" s="875"/>
      <c r="I48" s="875"/>
      <c r="J48" s="875"/>
      <c r="K48" s="875"/>
      <c r="L48" s="875"/>
    </row>
    <row r="49" spans="1:12" ht="23.1" customHeight="1">
      <c r="A49" s="48"/>
      <c r="B49" s="100"/>
      <c r="C49" s="86"/>
      <c r="D49" s="87"/>
      <c r="E49" s="84"/>
      <c r="F49" s="85"/>
      <c r="G49" s="105"/>
      <c r="H49" s="105"/>
      <c r="I49" s="105"/>
      <c r="J49" s="105"/>
      <c r="K49" s="105"/>
      <c r="L49" s="105"/>
    </row>
    <row r="50" spans="1:12" ht="23.1" customHeight="1">
      <c r="A50" s="48"/>
      <c r="B50" s="101" t="s">
        <v>31</v>
      </c>
      <c r="C50" s="92" t="s">
        <v>19</v>
      </c>
      <c r="D50" s="92"/>
      <c r="E50" s="92"/>
      <c r="F50" s="93"/>
      <c r="G50" s="875" t="e">
        <f>(#REF!/#REF!)*100</f>
        <v>#REF!</v>
      </c>
      <c r="H50" s="875" t="e">
        <f>(#REF!/#REF!)*100</f>
        <v>#REF!</v>
      </c>
      <c r="I50" s="875" t="e">
        <f>(#REF!/#REF!)*100</f>
        <v>#REF!</v>
      </c>
      <c r="J50" s="875" t="e">
        <f>(#REF!/#REF!)*100</f>
        <v>#REF!</v>
      </c>
      <c r="K50" s="875" t="e">
        <f>(#REF!/#REF!)*100</f>
        <v>#REF!</v>
      </c>
      <c r="L50" s="875" t="e">
        <f>(#REF!/#REF!)*100</f>
        <v>#REF!</v>
      </c>
    </row>
    <row r="51" spans="1:12" ht="23.1" customHeight="1">
      <c r="A51" s="48"/>
      <c r="B51" s="100"/>
      <c r="C51" s="94" t="s">
        <v>20</v>
      </c>
      <c r="D51" s="94"/>
      <c r="E51" s="94"/>
      <c r="F51" s="93"/>
      <c r="G51" s="875"/>
      <c r="H51" s="875"/>
      <c r="I51" s="875"/>
      <c r="J51" s="875"/>
      <c r="K51" s="875"/>
      <c r="L51" s="875"/>
    </row>
    <row r="52" spans="1:12" ht="23.1" customHeight="1">
      <c r="A52" s="48"/>
      <c r="B52" s="100"/>
      <c r="C52" s="86"/>
      <c r="D52" s="87"/>
      <c r="E52" s="84"/>
      <c r="F52" s="85"/>
      <c r="G52" s="105"/>
      <c r="H52" s="105"/>
      <c r="I52" s="105"/>
      <c r="J52" s="105"/>
      <c r="K52" s="105"/>
      <c r="L52" s="105"/>
    </row>
    <row r="53" spans="1:12" ht="45.95" customHeight="1">
      <c r="A53" s="48"/>
      <c r="B53" s="100"/>
      <c r="C53" s="95">
        <v>5.0999999999999996</v>
      </c>
      <c r="D53" s="879" t="s">
        <v>3039</v>
      </c>
      <c r="E53" s="879"/>
      <c r="F53" s="879"/>
      <c r="G53" s="872" t="e">
        <f>(#REF!/#REF!)*100</f>
        <v>#REF!</v>
      </c>
      <c r="H53" s="872" t="e">
        <f>(#REF!/#REF!)*100</f>
        <v>#REF!</v>
      </c>
      <c r="I53" s="872" t="e">
        <f>(#REF!/#REF!)*100</f>
        <v>#REF!</v>
      </c>
      <c r="J53" s="872" t="e">
        <f>(#REF!/#REF!)*100</f>
        <v>#REF!</v>
      </c>
      <c r="K53" s="872" t="e">
        <f>(#REF!/#REF!)*100</f>
        <v>#REF!</v>
      </c>
      <c r="L53" s="872" t="e">
        <f>(#REF!/#REF!)*100</f>
        <v>#REF!</v>
      </c>
    </row>
    <row r="54" spans="1:12" ht="45.95" customHeight="1">
      <c r="A54" s="48"/>
      <c r="B54" s="100"/>
      <c r="C54" s="90"/>
      <c r="D54" s="878" t="s">
        <v>3054</v>
      </c>
      <c r="E54" s="878"/>
      <c r="F54" s="878"/>
      <c r="G54" s="872"/>
      <c r="H54" s="872"/>
      <c r="I54" s="872"/>
      <c r="J54" s="872"/>
      <c r="K54" s="872"/>
      <c r="L54" s="872"/>
    </row>
    <row r="55" spans="1:12" ht="23.1" customHeight="1">
      <c r="A55" s="48"/>
      <c r="B55" s="100"/>
      <c r="C55" s="86"/>
      <c r="D55" s="87"/>
      <c r="E55" s="84"/>
      <c r="F55" s="85"/>
      <c r="G55" s="105"/>
      <c r="H55" s="105"/>
      <c r="I55" s="105"/>
      <c r="J55" s="105"/>
      <c r="K55" s="105"/>
      <c r="L55" s="105"/>
    </row>
    <row r="56" spans="1:12" ht="23.1" customHeight="1">
      <c r="A56" s="48"/>
      <c r="B56" s="100"/>
      <c r="C56" s="88">
        <v>5.2</v>
      </c>
      <c r="D56" s="89" t="s">
        <v>3047</v>
      </c>
      <c r="E56" s="89"/>
      <c r="F56" s="85"/>
      <c r="G56" s="872" t="e">
        <f>(#REF!/#REF!)*100</f>
        <v>#REF!</v>
      </c>
      <c r="H56" s="872" t="e">
        <f>(#REF!/#REF!)*100</f>
        <v>#REF!</v>
      </c>
      <c r="I56" s="872" t="e">
        <f>(#REF!/#REF!)*100</f>
        <v>#REF!</v>
      </c>
      <c r="J56" s="872" t="e">
        <f>(#REF!/#REF!)*100</f>
        <v>#REF!</v>
      </c>
      <c r="K56" s="872" t="e">
        <f>(#REF!/#REF!)*100</f>
        <v>#REF!</v>
      </c>
      <c r="L56" s="872" t="e">
        <f>(#REF!/#REF!)*100</f>
        <v>#REF!</v>
      </c>
    </row>
    <row r="57" spans="1:12" ht="23.1" customHeight="1">
      <c r="A57" s="48"/>
      <c r="B57" s="100"/>
      <c r="C57" s="90"/>
      <c r="D57" s="91" t="s">
        <v>3055</v>
      </c>
      <c r="E57" s="91"/>
      <c r="F57" s="85"/>
      <c r="G57" s="872"/>
      <c r="H57" s="872"/>
      <c r="I57" s="872"/>
      <c r="J57" s="872"/>
      <c r="K57" s="872"/>
      <c r="L57" s="872"/>
    </row>
    <row r="58" spans="1:12" ht="23.1" customHeight="1">
      <c r="A58" s="48"/>
      <c r="B58" s="100"/>
      <c r="C58" s="86"/>
      <c r="D58" s="87"/>
      <c r="E58" s="84"/>
      <c r="F58" s="85"/>
      <c r="G58" s="105"/>
      <c r="H58" s="105"/>
      <c r="I58" s="105"/>
      <c r="J58" s="105"/>
      <c r="K58" s="105"/>
      <c r="L58" s="105"/>
    </row>
    <row r="59" spans="1:12" ht="23.1" customHeight="1">
      <c r="A59" s="48"/>
      <c r="B59" s="100"/>
      <c r="C59" s="88">
        <v>5.3</v>
      </c>
      <c r="D59" s="89" t="s">
        <v>49</v>
      </c>
      <c r="E59" s="89"/>
      <c r="F59" s="85"/>
      <c r="G59" s="872" t="e">
        <f>(#REF!/#REF!)*100</f>
        <v>#REF!</v>
      </c>
      <c r="H59" s="872" t="e">
        <f>(#REF!/#REF!)*100</f>
        <v>#REF!</v>
      </c>
      <c r="I59" s="872" t="e">
        <f>(#REF!/#REF!)*100</f>
        <v>#REF!</v>
      </c>
      <c r="J59" s="872" t="e">
        <f>(#REF!/#REF!)*100</f>
        <v>#REF!</v>
      </c>
      <c r="K59" s="872" t="e">
        <f>(#REF!/#REF!)*100</f>
        <v>#REF!</v>
      </c>
      <c r="L59" s="872" t="e">
        <f>(#REF!/#REF!)*100</f>
        <v>#REF!</v>
      </c>
    </row>
    <row r="60" spans="1:12" ht="23.1" customHeight="1">
      <c r="A60" s="48"/>
      <c r="B60" s="100"/>
      <c r="C60" s="90"/>
      <c r="D60" s="91" t="s">
        <v>3048</v>
      </c>
      <c r="E60" s="91"/>
      <c r="F60" s="85"/>
      <c r="G60" s="872"/>
      <c r="H60" s="872"/>
      <c r="I60" s="872"/>
      <c r="J60" s="872"/>
      <c r="K60" s="872"/>
      <c r="L60" s="872"/>
    </row>
    <row r="61" spans="1:12" ht="23.1" customHeight="1">
      <c r="A61" s="48"/>
      <c r="B61" s="100"/>
      <c r="C61" s="86"/>
      <c r="D61" s="87"/>
      <c r="E61" s="84"/>
      <c r="F61" s="85"/>
      <c r="G61" s="105"/>
      <c r="H61" s="105"/>
      <c r="I61" s="105"/>
      <c r="J61" s="105"/>
      <c r="K61" s="105"/>
      <c r="L61" s="105"/>
    </row>
    <row r="62" spans="1:12" ht="23.1" customHeight="1">
      <c r="A62" s="48"/>
      <c r="B62" s="100"/>
      <c r="C62" s="88">
        <v>5.4</v>
      </c>
      <c r="D62" s="89" t="s">
        <v>3049</v>
      </c>
      <c r="E62" s="89"/>
      <c r="F62" s="85"/>
      <c r="G62" s="872" t="e">
        <f>(#REF!/#REF!)*100</f>
        <v>#REF!</v>
      </c>
      <c r="H62" s="872" t="e">
        <f>(#REF!/#REF!)*100</f>
        <v>#REF!</v>
      </c>
      <c r="I62" s="872" t="e">
        <f>(#REF!/#REF!)*100</f>
        <v>#REF!</v>
      </c>
      <c r="J62" s="872" t="e">
        <f>(#REF!/#REF!)*100</f>
        <v>#REF!</v>
      </c>
      <c r="K62" s="872" t="e">
        <f>(#REF!/#REF!)*100</f>
        <v>#REF!</v>
      </c>
      <c r="L62" s="872" t="e">
        <f>(#REF!/#REF!)*100</f>
        <v>#REF!</v>
      </c>
    </row>
    <row r="63" spans="1:12" ht="23.1" customHeight="1">
      <c r="A63" s="48"/>
      <c r="B63" s="100"/>
      <c r="C63" s="90"/>
      <c r="D63" s="91" t="s">
        <v>3050</v>
      </c>
      <c r="E63" s="91"/>
      <c r="F63" s="85"/>
      <c r="G63" s="872"/>
      <c r="H63" s="872"/>
      <c r="I63" s="872"/>
      <c r="J63" s="872"/>
      <c r="K63" s="872"/>
      <c r="L63" s="872"/>
    </row>
    <row r="64" spans="1:12" ht="23.1" customHeight="1">
      <c r="A64" s="48"/>
      <c r="B64" s="51"/>
      <c r="C64" s="86"/>
      <c r="D64" s="87"/>
      <c r="E64" s="84"/>
      <c r="F64" s="85"/>
      <c r="G64" s="105"/>
      <c r="H64" s="105"/>
      <c r="I64" s="105"/>
      <c r="J64" s="105"/>
      <c r="K64" s="105"/>
      <c r="L64" s="105"/>
    </row>
    <row r="65" spans="1:12" ht="25.5" customHeight="1">
      <c r="A65" s="48"/>
      <c r="B65" s="81"/>
      <c r="C65" s="96" t="s">
        <v>8</v>
      </c>
      <c r="D65" s="97"/>
      <c r="E65" s="97"/>
      <c r="F65" s="97"/>
      <c r="G65" s="873" t="e">
        <f>(#REF!/#REF!)*100</f>
        <v>#REF!</v>
      </c>
      <c r="H65" s="873" t="e">
        <f>(#REF!/#REF!)*100</f>
        <v>#REF!</v>
      </c>
      <c r="I65" s="873" t="e">
        <f>(#REF!/#REF!)*100</f>
        <v>#REF!</v>
      </c>
      <c r="J65" s="873" t="e">
        <f>(#REF!/#REF!)*100</f>
        <v>#REF!</v>
      </c>
      <c r="K65" s="873" t="e">
        <f>(#REF!/#REF!)*100</f>
        <v>#REF!</v>
      </c>
      <c r="L65" s="873" t="e">
        <f>(#REF!/#REF!)*100</f>
        <v>#REF!</v>
      </c>
    </row>
    <row r="66" spans="1:12" ht="25.5" customHeight="1" thickBot="1">
      <c r="A66" s="48"/>
      <c r="B66" s="82"/>
      <c r="C66" s="98" t="s">
        <v>9</v>
      </c>
      <c r="D66" s="99"/>
      <c r="E66" s="99"/>
      <c r="F66" s="99"/>
      <c r="G66" s="874"/>
      <c r="H66" s="874"/>
      <c r="I66" s="874"/>
      <c r="J66" s="874"/>
      <c r="K66" s="874"/>
      <c r="L66" s="874"/>
    </row>
  </sheetData>
  <mergeCells count="134">
    <mergeCell ref="K5:K6"/>
    <mergeCell ref="C6:F6"/>
    <mergeCell ref="G8:G9"/>
    <mergeCell ref="H8:H9"/>
    <mergeCell ref="I8:I9"/>
    <mergeCell ref="J8:J9"/>
    <mergeCell ref="K8:K9"/>
    <mergeCell ref="D2:D3"/>
    <mergeCell ref="C5:F5"/>
    <mergeCell ref="G5:G6"/>
    <mergeCell ref="H5:H6"/>
    <mergeCell ref="I5:I6"/>
    <mergeCell ref="J5:J6"/>
    <mergeCell ref="G11:G12"/>
    <mergeCell ref="H11:H12"/>
    <mergeCell ref="I11:I12"/>
    <mergeCell ref="J11:J12"/>
    <mergeCell ref="K11:K12"/>
    <mergeCell ref="G14:G15"/>
    <mergeCell ref="H14:H15"/>
    <mergeCell ref="I14:I15"/>
    <mergeCell ref="J14:J15"/>
    <mergeCell ref="K14:K15"/>
    <mergeCell ref="G17:G18"/>
    <mergeCell ref="H17:H18"/>
    <mergeCell ref="I17:I18"/>
    <mergeCell ref="J17:J18"/>
    <mergeCell ref="K17:K18"/>
    <mergeCell ref="G20:G21"/>
    <mergeCell ref="H20:H21"/>
    <mergeCell ref="I20:I21"/>
    <mergeCell ref="J20:J21"/>
    <mergeCell ref="K20:K21"/>
    <mergeCell ref="G23:G24"/>
    <mergeCell ref="H23:H24"/>
    <mergeCell ref="I23:I24"/>
    <mergeCell ref="J23:J24"/>
    <mergeCell ref="K23:K24"/>
    <mergeCell ref="G53:G54"/>
    <mergeCell ref="H53:H54"/>
    <mergeCell ref="I53:I54"/>
    <mergeCell ref="J53:J54"/>
    <mergeCell ref="K53:K54"/>
    <mergeCell ref="G26:G27"/>
    <mergeCell ref="H26:H27"/>
    <mergeCell ref="I26:I27"/>
    <mergeCell ref="J26:J27"/>
    <mergeCell ref="K26:K27"/>
    <mergeCell ref="G29:G30"/>
    <mergeCell ref="H29:H30"/>
    <mergeCell ref="I29:I30"/>
    <mergeCell ref="J29:J30"/>
    <mergeCell ref="K29:K30"/>
    <mergeCell ref="G32:G33"/>
    <mergeCell ref="H32:H33"/>
    <mergeCell ref="I32:I33"/>
    <mergeCell ref="J32:J33"/>
    <mergeCell ref="K32:K33"/>
    <mergeCell ref="K38:K39"/>
    <mergeCell ref="D39:F39"/>
    <mergeCell ref="G41:G42"/>
    <mergeCell ref="H41:H42"/>
    <mergeCell ref="I41:I42"/>
    <mergeCell ref="J41:J42"/>
    <mergeCell ref="K41:K42"/>
    <mergeCell ref="G35:G36"/>
    <mergeCell ref="H35:H36"/>
    <mergeCell ref="I35:I36"/>
    <mergeCell ref="J35:J36"/>
    <mergeCell ref="K35:K36"/>
    <mergeCell ref="D38:F38"/>
    <mergeCell ref="G38:G39"/>
    <mergeCell ref="H38:H39"/>
    <mergeCell ref="I38:I39"/>
    <mergeCell ref="J38:J39"/>
    <mergeCell ref="I50:I51"/>
    <mergeCell ref="J50:J51"/>
    <mergeCell ref="K50:K51"/>
    <mergeCell ref="D53:F53"/>
    <mergeCell ref="G44:G45"/>
    <mergeCell ref="H44:H45"/>
    <mergeCell ref="I44:I45"/>
    <mergeCell ref="J44:J45"/>
    <mergeCell ref="K44:K45"/>
    <mergeCell ref="G47:G48"/>
    <mergeCell ref="H47:H48"/>
    <mergeCell ref="I47:I48"/>
    <mergeCell ref="J47:J48"/>
    <mergeCell ref="K47:K48"/>
    <mergeCell ref="D30:F30"/>
    <mergeCell ref="G65:G66"/>
    <mergeCell ref="H65:H66"/>
    <mergeCell ref="I65:I66"/>
    <mergeCell ref="J65:J66"/>
    <mergeCell ref="K65:K66"/>
    <mergeCell ref="G59:G60"/>
    <mergeCell ref="H59:H60"/>
    <mergeCell ref="I59:I60"/>
    <mergeCell ref="J59:J60"/>
    <mergeCell ref="K59:K60"/>
    <mergeCell ref="G62:G63"/>
    <mergeCell ref="H62:H63"/>
    <mergeCell ref="I62:I63"/>
    <mergeCell ref="J62:J63"/>
    <mergeCell ref="K62:K63"/>
    <mergeCell ref="D54:F54"/>
    <mergeCell ref="G56:G57"/>
    <mergeCell ref="H56:H57"/>
    <mergeCell ref="I56:I57"/>
    <mergeCell ref="J56:J57"/>
    <mergeCell ref="K56:K57"/>
    <mergeCell ref="G50:G51"/>
    <mergeCell ref="H50:H51"/>
    <mergeCell ref="L5:L6"/>
    <mergeCell ref="L8:L9"/>
    <mergeCell ref="L11:L12"/>
    <mergeCell ref="L14:L15"/>
    <mergeCell ref="L17:L18"/>
    <mergeCell ref="L20:L21"/>
    <mergeCell ref="L23:L24"/>
    <mergeCell ref="L26:L27"/>
    <mergeCell ref="L29:L30"/>
    <mergeCell ref="L59:L60"/>
    <mergeCell ref="L62:L63"/>
    <mergeCell ref="L65:L66"/>
    <mergeCell ref="L32:L33"/>
    <mergeCell ref="L35:L36"/>
    <mergeCell ref="L38:L39"/>
    <mergeCell ref="L41:L42"/>
    <mergeCell ref="L44:L45"/>
    <mergeCell ref="L47:L48"/>
    <mergeCell ref="L50:L51"/>
    <mergeCell ref="L53:L54"/>
    <mergeCell ref="L56:L57"/>
  </mergeCells>
  <printOptions horizontalCentered="1"/>
  <pageMargins left="0.43307086614173229" right="0.39370078740157483" top="0.55118110236220474" bottom="0.51181102362204722" header="0.31496062992125984" footer="0.31496062992125984"/>
  <pageSetup paperSize="9" scale="45" orientation="portrait" r:id="rId1"/>
  <headerFooter>
    <oddFooter>&amp;C&amp;"Arial,Bold"&amp;18&amp;P</oddFooter>
    <firstFooter>&amp;C&amp;16 1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3:G19"/>
  <sheetViews>
    <sheetView view="pageBreakPreview" zoomScale="70" zoomScaleNormal="100" zoomScaleSheetLayoutView="70" workbookViewId="0">
      <selection activeCell="N32" sqref="N32"/>
    </sheetView>
  </sheetViews>
  <sheetFormatPr defaultRowHeight="15"/>
  <cols>
    <col min="1" max="1" width="5.5703125" customWidth="1"/>
    <col min="2" max="2" width="3.7109375" customWidth="1"/>
    <col min="3" max="6" width="18.5703125" customWidth="1"/>
    <col min="7" max="7" width="3.42578125" customWidth="1"/>
    <col min="8" max="8" width="5.7109375" customWidth="1"/>
  </cols>
  <sheetData>
    <row r="3" spans="2:7">
      <c r="B3" s="50"/>
      <c r="C3" s="50"/>
    </row>
    <row r="4" spans="2:7">
      <c r="B4" s="50"/>
      <c r="C4" s="50"/>
    </row>
    <row r="5" spans="2:7">
      <c r="B5" s="66"/>
      <c r="C5" s="50"/>
    </row>
    <row r="6" spans="2:7">
      <c r="B6" s="66"/>
      <c r="C6" s="50"/>
    </row>
    <row r="7" spans="2:7">
      <c r="B7" s="50"/>
      <c r="C7" s="50"/>
    </row>
    <row r="8" spans="2:7">
      <c r="B8" s="50"/>
      <c r="C8" s="50"/>
    </row>
    <row r="14" spans="2:7">
      <c r="B14" s="66"/>
      <c r="C14" s="66"/>
      <c r="D14" s="66"/>
      <c r="E14" s="66"/>
      <c r="F14" s="66"/>
      <c r="G14" s="66"/>
    </row>
    <row r="15" spans="2:7" ht="38.25" customHeight="1">
      <c r="B15" s="66"/>
      <c r="C15" s="66"/>
      <c r="D15" s="66"/>
      <c r="E15" s="66"/>
      <c r="F15" s="66"/>
      <c r="G15" s="66"/>
    </row>
    <row r="16" spans="2:7" ht="26.25" customHeight="1">
      <c r="B16" s="66"/>
      <c r="C16" s="784"/>
      <c r="D16" s="784"/>
      <c r="E16" s="784"/>
      <c r="F16" s="784"/>
      <c r="G16" s="66"/>
    </row>
    <row r="17" spans="2:7" ht="37.5" customHeight="1">
      <c r="B17" s="66"/>
      <c r="C17" s="785"/>
      <c r="D17" s="785"/>
      <c r="E17" s="785"/>
      <c r="F17" s="785"/>
      <c r="G17" s="66"/>
    </row>
    <row r="18" spans="2:7" ht="37.5" customHeight="1">
      <c r="B18" s="66"/>
      <c r="C18" s="83"/>
      <c r="D18" s="83"/>
      <c r="E18" s="83"/>
      <c r="F18" s="83"/>
      <c r="G18" s="66"/>
    </row>
    <row r="19" spans="2:7">
      <c r="B19" s="66"/>
      <c r="C19" s="66"/>
      <c r="D19" s="66"/>
      <c r="E19" s="66"/>
      <c r="F19" s="66"/>
      <c r="G19" s="66"/>
    </row>
  </sheetData>
  <mergeCells count="2">
    <mergeCell ref="C16:F16"/>
    <mergeCell ref="C17:F17"/>
  </mergeCells>
  <pageMargins left="0.7" right="0.7" top="0.75" bottom="0.75" header="0.3" footer="0.3"/>
  <pageSetup paperSize="9" scale="9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O97"/>
  <sheetViews>
    <sheetView showGridLines="0" tabSelected="1" view="pageBreakPreview" zoomScale="51" zoomScaleNormal="55" zoomScaleSheetLayoutView="51" zoomScalePageLayoutView="80" workbookViewId="0">
      <selection activeCell="R31" sqref="R31"/>
    </sheetView>
  </sheetViews>
  <sheetFormatPr defaultColWidth="9.140625" defaultRowHeight="17.25"/>
  <cols>
    <col min="1" max="1" width="0.85546875" style="7" customWidth="1"/>
    <col min="2" max="2" width="3" style="11" customWidth="1"/>
    <col min="3" max="3" width="7.140625" style="11" customWidth="1"/>
    <col min="4" max="4" width="9.7109375" style="11" customWidth="1"/>
    <col min="5" max="5" width="53.140625" style="11" customWidth="1"/>
    <col min="6" max="6" width="16.140625" style="11" customWidth="1"/>
    <col min="7" max="7" width="12" style="7" customWidth="1"/>
    <col min="8" max="12" width="17.5703125" style="7" customWidth="1"/>
    <col min="13" max="14" width="17.5703125" style="713" customWidth="1"/>
    <col min="15" max="15" width="2.28515625" style="3" customWidth="1"/>
    <col min="16" max="16384" width="9.140625" style="3"/>
  </cols>
  <sheetData>
    <row r="1" spans="1:15" s="1" customFormat="1" ht="5.25" customHeight="1">
      <c r="A1" s="23"/>
      <c r="B1" s="24"/>
      <c r="C1" s="24"/>
      <c r="D1" s="24"/>
      <c r="E1" s="24"/>
      <c r="F1" s="24"/>
      <c r="G1" s="24"/>
      <c r="H1" s="23"/>
      <c r="I1" s="23"/>
      <c r="J1" s="23"/>
      <c r="K1" s="23"/>
      <c r="L1" s="23"/>
      <c r="M1" s="712"/>
      <c r="N1" s="712"/>
    </row>
    <row r="2" spans="1:15" ht="24.95" customHeight="1">
      <c r="B2" s="72" t="s">
        <v>1</v>
      </c>
      <c r="C2" s="45"/>
      <c r="D2" s="809" t="s">
        <v>2</v>
      </c>
      <c r="E2" s="57" t="s">
        <v>3062</v>
      </c>
      <c r="F2" s="57"/>
      <c r="G2" s="57"/>
      <c r="H2" s="20"/>
      <c r="I2" s="20"/>
      <c r="J2" s="20"/>
      <c r="K2" s="20"/>
      <c r="L2" s="20"/>
    </row>
    <row r="3" spans="1:15" ht="24.95" customHeight="1">
      <c r="B3" s="60" t="s">
        <v>3</v>
      </c>
      <c r="C3" s="65"/>
      <c r="D3" s="809"/>
      <c r="E3" s="58" t="s">
        <v>3063</v>
      </c>
      <c r="F3" s="58"/>
      <c r="G3" s="58"/>
      <c r="H3" s="22"/>
      <c r="I3" s="22"/>
      <c r="J3" s="22"/>
      <c r="K3" s="22"/>
      <c r="L3" s="22"/>
    </row>
    <row r="4" spans="1:15" s="125" customFormat="1" ht="20.100000000000001" customHeight="1" thickBot="1">
      <c r="A4" s="122"/>
      <c r="B4" s="117"/>
      <c r="C4" s="118"/>
      <c r="D4" s="119"/>
      <c r="E4" s="123"/>
      <c r="F4" s="123"/>
      <c r="G4" s="123"/>
      <c r="H4" s="124"/>
      <c r="I4" s="124"/>
      <c r="J4" s="124"/>
      <c r="K4" s="124"/>
      <c r="L4" s="124"/>
      <c r="M4" s="714"/>
      <c r="N4" s="714"/>
    </row>
    <row r="5" spans="1:15" s="121" customFormat="1" ht="25.5" customHeight="1">
      <c r="B5" s="800"/>
      <c r="C5" s="802" t="s">
        <v>4</v>
      </c>
      <c r="D5" s="802"/>
      <c r="E5" s="802"/>
      <c r="F5" s="676"/>
      <c r="G5" s="786"/>
      <c r="H5" s="786">
        <v>2015</v>
      </c>
      <c r="I5" s="786">
        <v>2016</v>
      </c>
      <c r="J5" s="786">
        <v>2017</v>
      </c>
      <c r="K5" s="786">
        <v>2018</v>
      </c>
      <c r="L5" s="786">
        <v>2019</v>
      </c>
      <c r="M5" s="811" t="s">
        <v>3200</v>
      </c>
      <c r="N5" s="811" t="s">
        <v>3199</v>
      </c>
      <c r="O5" s="786"/>
    </row>
    <row r="6" spans="1:15" s="121" customFormat="1" ht="25.5" customHeight="1">
      <c r="B6" s="801"/>
      <c r="C6" s="803" t="s">
        <v>5</v>
      </c>
      <c r="D6" s="803"/>
      <c r="E6" s="803"/>
      <c r="F6" s="677"/>
      <c r="G6" s="787"/>
      <c r="H6" s="787"/>
      <c r="I6" s="787"/>
      <c r="J6" s="787"/>
      <c r="K6" s="787"/>
      <c r="L6" s="787"/>
      <c r="M6" s="812"/>
      <c r="N6" s="812"/>
      <c r="O6" s="787"/>
    </row>
    <row r="7" spans="1:15" s="54" customFormat="1" ht="32.1" customHeight="1">
      <c r="B7" s="59"/>
      <c r="C7" s="146"/>
      <c r="D7" s="146"/>
      <c r="E7" s="146"/>
      <c r="F7" s="146"/>
      <c r="G7" s="69"/>
      <c r="H7" s="69"/>
      <c r="I7" s="69"/>
      <c r="J7" s="69"/>
      <c r="K7" s="69"/>
      <c r="L7" s="69"/>
      <c r="M7" s="715"/>
      <c r="N7" s="715"/>
    </row>
    <row r="8" spans="1:15" s="61" customFormat="1" ht="24.95" customHeight="1">
      <c r="B8" s="56"/>
      <c r="C8" s="804" t="s">
        <v>6</v>
      </c>
      <c r="D8" s="804"/>
      <c r="E8" s="804"/>
      <c r="F8" s="673"/>
      <c r="G8" s="794"/>
      <c r="H8" s="791">
        <v>412240.00199999998</v>
      </c>
      <c r="I8" s="791">
        <v>444489.00799999997</v>
      </c>
      <c r="J8" s="791">
        <v>487764.33100000001</v>
      </c>
      <c r="K8" s="791">
        <v>517927.15100000001</v>
      </c>
      <c r="L8" s="791">
        <v>542657.94400000002</v>
      </c>
      <c r="M8" s="817">
        <v>526587.679</v>
      </c>
      <c r="N8" s="817">
        <v>537915.91099999996</v>
      </c>
    </row>
    <row r="9" spans="1:15" s="61" customFormat="1" ht="24.95" customHeight="1">
      <c r="B9" s="56"/>
      <c r="C9" s="805" t="s">
        <v>7</v>
      </c>
      <c r="D9" s="805"/>
      <c r="E9" s="805"/>
      <c r="F9" s="674"/>
      <c r="G9" s="794"/>
      <c r="H9" s="791"/>
      <c r="I9" s="791"/>
      <c r="J9" s="791"/>
      <c r="K9" s="791"/>
      <c r="L9" s="791"/>
      <c r="M9" s="817"/>
      <c r="N9" s="817"/>
    </row>
    <row r="10" spans="1:15" s="61" customFormat="1" ht="32.1" customHeight="1">
      <c r="B10" s="56"/>
      <c r="C10" s="147"/>
      <c r="D10" s="147"/>
      <c r="E10" s="147"/>
      <c r="F10" s="674"/>
      <c r="G10" s="148"/>
      <c r="H10" s="771"/>
      <c r="I10" s="771"/>
      <c r="J10" s="771"/>
      <c r="K10" s="771"/>
      <c r="L10" s="771"/>
      <c r="M10" s="889"/>
      <c r="N10" s="769"/>
    </row>
    <row r="11" spans="1:15" s="61" customFormat="1" ht="24.95" customHeight="1">
      <c r="B11" s="56"/>
      <c r="C11" s="804" t="s">
        <v>8</v>
      </c>
      <c r="D11" s="804"/>
      <c r="E11" s="804"/>
      <c r="F11" s="673"/>
      <c r="G11" s="794"/>
      <c r="H11" s="791">
        <v>709047.755</v>
      </c>
      <c r="I11" s="791">
        <v>740473.25300000003</v>
      </c>
      <c r="J11" s="791">
        <v>819897.16599999997</v>
      </c>
      <c r="K11" s="791">
        <v>881924.42</v>
      </c>
      <c r="L11" s="791">
        <v>914477.18900000001</v>
      </c>
      <c r="M11" s="817">
        <v>852605.53799999994</v>
      </c>
      <c r="N11" s="817">
        <v>971736.04700000002</v>
      </c>
    </row>
    <row r="12" spans="1:15" s="61" customFormat="1" ht="24.95" customHeight="1">
      <c r="B12" s="56"/>
      <c r="C12" s="805" t="s">
        <v>9</v>
      </c>
      <c r="D12" s="805"/>
      <c r="E12" s="805"/>
      <c r="F12" s="674"/>
      <c r="G12" s="794"/>
      <c r="H12" s="791"/>
      <c r="I12" s="791"/>
      <c r="J12" s="791"/>
      <c r="K12" s="791"/>
      <c r="L12" s="791"/>
      <c r="M12" s="817"/>
      <c r="N12" s="817"/>
    </row>
    <row r="13" spans="1:15" s="54" customFormat="1" ht="32.1" customHeight="1">
      <c r="B13" s="59"/>
      <c r="C13" s="146"/>
      <c r="D13" s="146"/>
      <c r="E13" s="146"/>
      <c r="F13" s="146"/>
      <c r="G13" s="149"/>
      <c r="H13" s="890"/>
      <c r="I13" s="890"/>
      <c r="J13" s="890"/>
      <c r="K13" s="890"/>
      <c r="L13" s="890"/>
      <c r="M13" s="891"/>
      <c r="N13" s="772"/>
    </row>
    <row r="14" spans="1:15" s="61" customFormat="1" ht="24.95" customHeight="1">
      <c r="B14" s="56"/>
      <c r="C14" s="804" t="s">
        <v>67</v>
      </c>
      <c r="D14" s="804"/>
      <c r="E14" s="804"/>
      <c r="F14" s="673"/>
      <c r="G14" s="794"/>
      <c r="H14" s="791">
        <v>55653.43</v>
      </c>
      <c r="I14" s="791">
        <v>64735.432999999997</v>
      </c>
      <c r="J14" s="791">
        <v>64648.334999999999</v>
      </c>
      <c r="K14" s="791">
        <v>47908.063999999998</v>
      </c>
      <c r="L14" s="791">
        <v>55602.62</v>
      </c>
      <c r="M14" s="817">
        <v>38807.127</v>
      </c>
      <c r="N14" s="817">
        <v>35719.625999999997</v>
      </c>
    </row>
    <row r="15" spans="1:15" s="61" customFormat="1" ht="24.95" customHeight="1">
      <c r="B15" s="56"/>
      <c r="C15" s="805" t="s">
        <v>68</v>
      </c>
      <c r="D15" s="805"/>
      <c r="E15" s="805"/>
      <c r="F15" s="674"/>
      <c r="G15" s="794"/>
      <c r="H15" s="791"/>
      <c r="I15" s="791"/>
      <c r="J15" s="791"/>
      <c r="K15" s="791"/>
      <c r="L15" s="791"/>
      <c r="M15" s="817"/>
      <c r="N15" s="817"/>
    </row>
    <row r="16" spans="1:15" s="61" customFormat="1" ht="22.5" customHeight="1">
      <c r="B16" s="56"/>
      <c r="C16" s="147"/>
      <c r="D16" s="670"/>
      <c r="E16" s="671" t="s">
        <v>3186</v>
      </c>
      <c r="F16" s="671"/>
      <c r="G16" s="148"/>
      <c r="H16" s="791">
        <v>64866.78</v>
      </c>
      <c r="I16" s="791">
        <v>72771.953999999998</v>
      </c>
      <c r="J16" s="791">
        <v>73700.58</v>
      </c>
      <c r="K16" s="791">
        <v>60731.046000000002</v>
      </c>
      <c r="L16" s="791">
        <v>66812.369000000006</v>
      </c>
      <c r="M16" s="817">
        <v>62148.78</v>
      </c>
      <c r="N16" s="817">
        <v>65765.887000000002</v>
      </c>
    </row>
    <row r="17" spans="1:15" s="61" customFormat="1" ht="22.5" customHeight="1">
      <c r="B17" s="56"/>
      <c r="C17" s="670"/>
      <c r="D17" s="670"/>
      <c r="E17" s="670" t="s">
        <v>3187</v>
      </c>
      <c r="F17" s="674"/>
      <c r="G17" s="148"/>
      <c r="H17" s="791"/>
      <c r="I17" s="791"/>
      <c r="J17" s="791"/>
      <c r="K17" s="791"/>
      <c r="L17" s="791"/>
      <c r="M17" s="817"/>
      <c r="N17" s="817"/>
    </row>
    <row r="18" spans="1:15" s="61" customFormat="1" ht="22.5" customHeight="1">
      <c r="B18" s="56"/>
      <c r="C18" s="670"/>
      <c r="D18" s="670"/>
      <c r="E18" s="671" t="s">
        <v>3189</v>
      </c>
      <c r="F18" s="671"/>
      <c r="G18" s="148"/>
      <c r="H18" s="791">
        <v>9213.3510000000006</v>
      </c>
      <c r="I18" s="791">
        <v>8036.5219999999999</v>
      </c>
      <c r="J18" s="791">
        <v>9052.2450000000008</v>
      </c>
      <c r="K18" s="791">
        <v>12822.982</v>
      </c>
      <c r="L18" s="791">
        <v>11209.748</v>
      </c>
      <c r="M18" s="817">
        <v>23341.652999999998</v>
      </c>
      <c r="N18" s="817">
        <v>30046.26</v>
      </c>
    </row>
    <row r="19" spans="1:15" s="61" customFormat="1" ht="22.5" customHeight="1">
      <c r="B19" s="56"/>
      <c r="C19" s="670"/>
      <c r="D19" s="670"/>
      <c r="E19" s="670" t="s">
        <v>3188</v>
      </c>
      <c r="F19" s="674"/>
      <c r="G19" s="148"/>
      <c r="H19" s="791"/>
      <c r="I19" s="791"/>
      <c r="J19" s="791"/>
      <c r="K19" s="791"/>
      <c r="L19" s="791"/>
      <c r="M19" s="817"/>
      <c r="N19" s="817"/>
    </row>
    <row r="20" spans="1:15" s="61" customFormat="1" ht="32.1" customHeight="1">
      <c r="B20" s="56"/>
      <c r="C20" s="670"/>
      <c r="D20" s="670"/>
      <c r="E20" s="670"/>
      <c r="F20" s="674"/>
      <c r="G20" s="148"/>
      <c r="H20" s="771"/>
      <c r="I20" s="771"/>
      <c r="J20" s="771"/>
      <c r="K20" s="771"/>
      <c r="L20" s="771"/>
      <c r="M20" s="889"/>
      <c r="N20" s="889"/>
    </row>
    <row r="21" spans="1:15" s="64" customFormat="1" ht="25.5" customHeight="1">
      <c r="B21" s="797"/>
      <c r="C21" s="799" t="s">
        <v>48</v>
      </c>
      <c r="D21" s="799"/>
      <c r="E21" s="799"/>
      <c r="F21" s="675"/>
      <c r="G21" s="795"/>
      <c r="H21" s="792">
        <v>1176941.1869999999</v>
      </c>
      <c r="I21" s="792">
        <v>1249697.6939999999</v>
      </c>
      <c r="J21" s="792">
        <v>1372309.8319999999</v>
      </c>
      <c r="K21" s="792">
        <v>1447759.635</v>
      </c>
      <c r="L21" s="792">
        <v>1512737.754</v>
      </c>
      <c r="M21" s="813">
        <v>1418000.344</v>
      </c>
      <c r="N21" s="813">
        <v>1545371.584</v>
      </c>
      <c r="O21" s="813">
        <v>412240</v>
      </c>
    </row>
    <row r="22" spans="1:15" s="64" customFormat="1" ht="25.5" customHeight="1" thickBot="1">
      <c r="B22" s="798"/>
      <c r="C22" s="806" t="s">
        <v>47</v>
      </c>
      <c r="D22" s="806"/>
      <c r="E22" s="806"/>
      <c r="F22" s="672"/>
      <c r="G22" s="796"/>
      <c r="H22" s="793"/>
      <c r="I22" s="793"/>
      <c r="J22" s="793"/>
      <c r="K22" s="793"/>
      <c r="L22" s="793"/>
      <c r="M22" s="814"/>
      <c r="N22" s="814"/>
      <c r="O22" s="814"/>
    </row>
    <row r="23" spans="1:15" s="61" customFormat="1" ht="42" customHeight="1">
      <c r="B23" s="55"/>
      <c r="C23" s="55"/>
      <c r="D23" s="55"/>
      <c r="E23" s="62"/>
      <c r="F23" s="62"/>
      <c r="G23" s="63"/>
      <c r="H23" s="63"/>
      <c r="I23" s="63"/>
      <c r="J23" s="63"/>
      <c r="K23" s="63"/>
      <c r="L23" s="63"/>
      <c r="M23" s="716"/>
      <c r="N23" s="716"/>
    </row>
    <row r="24" spans="1:15" s="5" customFormat="1" ht="42" customHeight="1">
      <c r="A24" s="9"/>
      <c r="B24" s="13"/>
      <c r="C24" s="13"/>
      <c r="D24" s="13"/>
      <c r="E24" s="18"/>
      <c r="F24" s="18"/>
      <c r="G24" s="19"/>
      <c r="H24" s="19"/>
      <c r="I24" s="19"/>
      <c r="J24" s="19"/>
      <c r="K24" s="19"/>
      <c r="L24" s="19"/>
      <c r="M24" s="717"/>
      <c r="N24" s="717"/>
    </row>
    <row r="25" spans="1:15" ht="24.95" customHeight="1">
      <c r="B25" s="72" t="s">
        <v>1</v>
      </c>
      <c r="C25" s="45"/>
      <c r="D25" s="809" t="s">
        <v>51</v>
      </c>
      <c r="E25" s="57" t="s">
        <v>52</v>
      </c>
      <c r="F25" s="57"/>
      <c r="G25" s="57"/>
      <c r="H25" s="20"/>
      <c r="I25" s="20"/>
      <c r="J25" s="20"/>
      <c r="K25" s="20"/>
      <c r="L25" s="20"/>
    </row>
    <row r="26" spans="1:15" ht="24.95" customHeight="1">
      <c r="B26" s="60" t="s">
        <v>3</v>
      </c>
      <c r="C26" s="65"/>
      <c r="D26" s="809"/>
      <c r="E26" s="58" t="s">
        <v>53</v>
      </c>
      <c r="F26" s="58"/>
      <c r="G26" s="58"/>
      <c r="H26" s="22"/>
      <c r="I26" s="22"/>
      <c r="J26" s="22"/>
      <c r="K26" s="22"/>
      <c r="L26" s="22"/>
    </row>
    <row r="27" spans="1:15" s="4" customFormat="1" ht="20.100000000000001" customHeight="1" thickBot="1">
      <c r="A27" s="211"/>
      <c r="B27" s="212"/>
      <c r="C27" s="213"/>
      <c r="D27" s="214"/>
      <c r="E27" s="215"/>
      <c r="F27" s="215"/>
      <c r="G27" s="215"/>
      <c r="H27" s="211"/>
      <c r="I27" s="216"/>
      <c r="K27" s="216"/>
      <c r="M27" s="216"/>
      <c r="N27" s="216" t="s">
        <v>55</v>
      </c>
    </row>
    <row r="28" spans="1:15" s="121" customFormat="1" ht="25.5" customHeight="1">
      <c r="B28" s="800"/>
      <c r="C28" s="802" t="s">
        <v>4</v>
      </c>
      <c r="D28" s="802"/>
      <c r="E28" s="802"/>
      <c r="F28" s="676"/>
      <c r="G28" s="786"/>
      <c r="H28" s="786"/>
      <c r="I28" s="786">
        <v>2016</v>
      </c>
      <c r="J28" s="786">
        <v>2017</v>
      </c>
      <c r="K28" s="786">
        <v>2018</v>
      </c>
      <c r="L28" s="786">
        <v>2019</v>
      </c>
      <c r="M28" s="811" t="s">
        <v>3200</v>
      </c>
      <c r="N28" s="811" t="s">
        <v>3199</v>
      </c>
      <c r="O28" s="786"/>
    </row>
    <row r="29" spans="1:15" s="121" customFormat="1" ht="25.5" customHeight="1">
      <c r="B29" s="801"/>
      <c r="C29" s="803" t="s">
        <v>5</v>
      </c>
      <c r="D29" s="803"/>
      <c r="E29" s="803"/>
      <c r="F29" s="677"/>
      <c r="G29" s="787"/>
      <c r="H29" s="787"/>
      <c r="I29" s="787"/>
      <c r="J29" s="787"/>
      <c r="K29" s="787"/>
      <c r="L29" s="787"/>
      <c r="M29" s="812"/>
      <c r="N29" s="812"/>
      <c r="O29" s="787"/>
    </row>
    <row r="30" spans="1:15" s="54" customFormat="1" ht="24.95" customHeight="1">
      <c r="B30" s="59"/>
      <c r="C30" s="146"/>
      <c r="D30" s="146"/>
      <c r="E30" s="146"/>
      <c r="F30" s="146"/>
      <c r="G30" s="69"/>
      <c r="H30" s="69"/>
      <c r="I30" s="69"/>
      <c r="J30" s="69"/>
      <c r="K30" s="69"/>
      <c r="L30" s="69"/>
      <c r="M30" s="715"/>
      <c r="N30" s="715"/>
    </row>
    <row r="31" spans="1:15" s="61" customFormat="1" ht="24.95" customHeight="1">
      <c r="B31" s="56"/>
      <c r="C31" s="804" t="s">
        <v>6</v>
      </c>
      <c r="D31" s="804"/>
      <c r="E31" s="804"/>
      <c r="F31" s="673"/>
      <c r="G31" s="810"/>
      <c r="H31" s="788"/>
      <c r="I31" s="788">
        <v>7.8230000000000004</v>
      </c>
      <c r="J31" s="788">
        <v>9.7360000000000007</v>
      </c>
      <c r="K31" s="788">
        <v>6.1840000000000002</v>
      </c>
      <c r="L31" s="788">
        <v>4.7750000000000004</v>
      </c>
      <c r="M31" s="788">
        <v>-2.9609999999999999</v>
      </c>
      <c r="N31" s="788">
        <v>2.1509999999999998</v>
      </c>
    </row>
    <row r="32" spans="1:15" s="61" customFormat="1" ht="24.95" customHeight="1">
      <c r="B32" s="56"/>
      <c r="C32" s="805" t="s">
        <v>7</v>
      </c>
      <c r="D32" s="805"/>
      <c r="E32" s="805"/>
      <c r="F32" s="674"/>
      <c r="G32" s="810"/>
      <c r="H32" s="788"/>
      <c r="I32" s="788"/>
      <c r="J32" s="788"/>
      <c r="K32" s="788"/>
      <c r="L32" s="788"/>
      <c r="M32" s="788"/>
      <c r="N32" s="788"/>
    </row>
    <row r="33" spans="1:15" s="61" customFormat="1" ht="24.95" customHeight="1">
      <c r="B33" s="56"/>
      <c r="C33" s="147"/>
      <c r="D33" s="147"/>
      <c r="E33" s="147"/>
      <c r="F33" s="674"/>
      <c r="G33" s="108"/>
      <c r="H33" s="150"/>
      <c r="I33" s="892"/>
      <c r="J33" s="892"/>
      <c r="K33" s="892"/>
      <c r="L33" s="892"/>
      <c r="M33" s="893"/>
      <c r="N33" s="893"/>
    </row>
    <row r="34" spans="1:15" s="61" customFormat="1" ht="24.95" customHeight="1">
      <c r="B34" s="56"/>
      <c r="C34" s="804" t="s">
        <v>8</v>
      </c>
      <c r="D34" s="804"/>
      <c r="E34" s="804"/>
      <c r="F34" s="673"/>
      <c r="G34" s="810"/>
      <c r="H34" s="788"/>
      <c r="I34" s="788">
        <v>4.4320000000000004</v>
      </c>
      <c r="J34" s="788">
        <v>10.726000000000001</v>
      </c>
      <c r="K34" s="788">
        <v>7.5650000000000004</v>
      </c>
      <c r="L34" s="788">
        <v>3.6909999999999998</v>
      </c>
      <c r="M34" s="788">
        <v>-6.766</v>
      </c>
      <c r="N34" s="788">
        <v>13.973000000000001</v>
      </c>
    </row>
    <row r="35" spans="1:15" s="61" customFormat="1" ht="24.95" customHeight="1">
      <c r="B35" s="56"/>
      <c r="C35" s="805" t="s">
        <v>9</v>
      </c>
      <c r="D35" s="805"/>
      <c r="E35" s="805"/>
      <c r="F35" s="674"/>
      <c r="G35" s="810"/>
      <c r="H35" s="788"/>
      <c r="I35" s="788"/>
      <c r="J35" s="788"/>
      <c r="K35" s="788"/>
      <c r="L35" s="788"/>
      <c r="M35" s="788"/>
      <c r="N35" s="788"/>
    </row>
    <row r="36" spans="1:15" s="54" customFormat="1" ht="24.95" customHeight="1">
      <c r="B36" s="59"/>
      <c r="C36" s="146"/>
      <c r="D36" s="146"/>
      <c r="E36" s="146"/>
      <c r="F36" s="146"/>
      <c r="G36" s="104"/>
      <c r="H36" s="151"/>
      <c r="I36" s="894"/>
      <c r="J36" s="894"/>
      <c r="K36" s="894"/>
      <c r="L36" s="894"/>
      <c r="M36" s="777"/>
      <c r="N36" s="777"/>
    </row>
    <row r="37" spans="1:15" s="61" customFormat="1" ht="24.95" customHeight="1">
      <c r="B37" s="56"/>
      <c r="C37" s="804" t="s">
        <v>67</v>
      </c>
      <c r="D37" s="804"/>
      <c r="E37" s="804"/>
      <c r="F37" s="673"/>
      <c r="G37" s="810"/>
      <c r="H37" s="788"/>
      <c r="I37" s="788">
        <v>16.318999999999999</v>
      </c>
      <c r="J37" s="788">
        <v>-0.13500000000000001</v>
      </c>
      <c r="K37" s="788">
        <v>-25.893999999999998</v>
      </c>
      <c r="L37" s="788">
        <v>16.061</v>
      </c>
      <c r="M37" s="788">
        <v>-30.206</v>
      </c>
      <c r="N37" s="788">
        <v>-7.9560000000000004</v>
      </c>
    </row>
    <row r="38" spans="1:15" s="61" customFormat="1" ht="24.95" customHeight="1">
      <c r="B38" s="56"/>
      <c r="C38" s="805" t="s">
        <v>68</v>
      </c>
      <c r="D38" s="805"/>
      <c r="E38" s="805"/>
      <c r="F38" s="674"/>
      <c r="G38" s="810"/>
      <c r="H38" s="788"/>
      <c r="I38" s="788"/>
      <c r="J38" s="788"/>
      <c r="K38" s="788"/>
      <c r="L38" s="788"/>
      <c r="M38" s="788"/>
      <c r="N38" s="788"/>
    </row>
    <row r="39" spans="1:15" s="61" customFormat="1" ht="21" customHeight="1">
      <c r="B39" s="56"/>
      <c r="C39" s="147"/>
      <c r="D39" s="147"/>
      <c r="E39" s="671" t="s">
        <v>3186</v>
      </c>
      <c r="F39" s="671"/>
      <c r="G39" s="108"/>
      <c r="H39" s="150"/>
      <c r="I39" s="788">
        <v>12.186999999999999</v>
      </c>
      <c r="J39" s="788">
        <v>1.276</v>
      </c>
      <c r="K39" s="788">
        <v>-17.597999999999999</v>
      </c>
      <c r="L39" s="788">
        <v>10.013999999999999</v>
      </c>
      <c r="M39" s="788">
        <v>-6.98</v>
      </c>
      <c r="N39" s="788">
        <v>5.82</v>
      </c>
    </row>
    <row r="40" spans="1:15" s="61" customFormat="1" ht="24" customHeight="1">
      <c r="B40" s="56"/>
      <c r="C40" s="670"/>
      <c r="D40" s="670"/>
      <c r="E40" s="670" t="s">
        <v>3187</v>
      </c>
      <c r="F40" s="674"/>
      <c r="G40" s="669"/>
      <c r="H40" s="150"/>
      <c r="I40" s="788"/>
      <c r="J40" s="788"/>
      <c r="K40" s="788"/>
      <c r="L40" s="788"/>
      <c r="M40" s="788"/>
      <c r="N40" s="788"/>
    </row>
    <row r="41" spans="1:15" s="61" customFormat="1" ht="22.5" customHeight="1">
      <c r="B41" s="56"/>
      <c r="C41" s="670"/>
      <c r="D41" s="670"/>
      <c r="E41" s="671" t="s">
        <v>3189</v>
      </c>
      <c r="F41" s="671"/>
      <c r="G41" s="669"/>
      <c r="H41" s="150"/>
      <c r="I41" s="788">
        <v>-12.773</v>
      </c>
      <c r="J41" s="788">
        <v>12.638999999999999</v>
      </c>
      <c r="K41" s="788">
        <v>41.655000000000001</v>
      </c>
      <c r="L41" s="788">
        <v>-12.581</v>
      </c>
      <c r="M41" s="788">
        <v>108.226</v>
      </c>
      <c r="N41" s="788">
        <v>28.724</v>
      </c>
    </row>
    <row r="42" spans="1:15" s="61" customFormat="1" ht="22.5" customHeight="1">
      <c r="B42" s="56"/>
      <c r="C42" s="670"/>
      <c r="D42" s="670"/>
      <c r="E42" s="670" t="s">
        <v>3188</v>
      </c>
      <c r="F42" s="674"/>
      <c r="G42" s="669"/>
      <c r="H42" s="150"/>
      <c r="I42" s="788"/>
      <c r="J42" s="788"/>
      <c r="K42" s="788"/>
      <c r="L42" s="788"/>
      <c r="M42" s="788"/>
      <c r="N42" s="788"/>
    </row>
    <row r="43" spans="1:15" s="61" customFormat="1" ht="24.95" customHeight="1">
      <c r="B43" s="56"/>
      <c r="C43" s="670"/>
      <c r="D43" s="670"/>
      <c r="E43" s="670"/>
      <c r="F43" s="674"/>
      <c r="G43" s="669"/>
      <c r="H43" s="150"/>
      <c r="I43" s="892"/>
      <c r="J43" s="892"/>
      <c r="K43" s="892"/>
      <c r="L43" s="892"/>
      <c r="M43" s="893"/>
      <c r="N43" s="893"/>
    </row>
    <row r="44" spans="1:15" s="121" customFormat="1" ht="25.5" customHeight="1">
      <c r="B44" s="797"/>
      <c r="C44" s="799" t="s">
        <v>48</v>
      </c>
      <c r="D44" s="799"/>
      <c r="E44" s="799"/>
      <c r="F44" s="675"/>
      <c r="G44" s="807"/>
      <c r="H44" s="789"/>
      <c r="I44" s="789">
        <v>6.1820000000000004</v>
      </c>
      <c r="J44" s="789">
        <v>9.8109999999999999</v>
      </c>
      <c r="K44" s="789">
        <v>5.4980000000000002</v>
      </c>
      <c r="L44" s="789">
        <v>4.4880000000000004</v>
      </c>
      <c r="M44" s="789">
        <v>-6.2629999999999999</v>
      </c>
      <c r="N44" s="789">
        <v>8.9819999999999993</v>
      </c>
      <c r="O44" s="815"/>
    </row>
    <row r="45" spans="1:15" s="121" customFormat="1" ht="25.5" customHeight="1" thickBot="1">
      <c r="B45" s="798"/>
      <c r="C45" s="806" t="s">
        <v>47</v>
      </c>
      <c r="D45" s="806"/>
      <c r="E45" s="806"/>
      <c r="F45" s="672"/>
      <c r="G45" s="808"/>
      <c r="H45" s="790"/>
      <c r="I45" s="790"/>
      <c r="J45" s="790"/>
      <c r="K45" s="790"/>
      <c r="L45" s="790"/>
      <c r="M45" s="790"/>
      <c r="N45" s="818"/>
      <c r="O45" s="816"/>
    </row>
    <row r="46" spans="1:15" s="61" customFormat="1" ht="42" customHeight="1">
      <c r="B46" s="55"/>
      <c r="C46" s="55"/>
      <c r="D46" s="55"/>
      <c r="E46" s="62"/>
      <c r="F46" s="62"/>
      <c r="G46" s="63"/>
      <c r="H46" s="63"/>
      <c r="I46" s="63"/>
      <c r="J46" s="63"/>
      <c r="K46" s="63"/>
      <c r="L46" s="63"/>
      <c r="M46" s="716"/>
      <c r="N46" s="716"/>
    </row>
    <row r="47" spans="1:15" s="5" customFormat="1" ht="42" customHeight="1">
      <c r="A47" s="9"/>
      <c r="B47" s="13"/>
      <c r="C47" s="13"/>
      <c r="D47" s="13"/>
      <c r="E47" s="18"/>
      <c r="F47" s="18"/>
      <c r="G47" s="19"/>
      <c r="H47" s="19"/>
      <c r="I47" s="19"/>
      <c r="J47" s="19"/>
      <c r="K47" s="19"/>
      <c r="L47" s="19"/>
      <c r="M47" s="717"/>
      <c r="N47" s="717"/>
    </row>
    <row r="48" spans="1:15" ht="24.95" customHeight="1">
      <c r="B48" s="72" t="s">
        <v>1</v>
      </c>
      <c r="C48" s="45"/>
      <c r="D48" s="809" t="s">
        <v>54</v>
      </c>
      <c r="E48" s="57" t="s">
        <v>3074</v>
      </c>
      <c r="F48" s="57"/>
      <c r="G48" s="57"/>
      <c r="H48" s="20"/>
      <c r="I48" s="20"/>
      <c r="J48" s="20"/>
      <c r="K48" s="20"/>
      <c r="L48" s="20"/>
    </row>
    <row r="49" spans="2:15" ht="24.95" customHeight="1">
      <c r="B49" s="60" t="s">
        <v>3</v>
      </c>
      <c r="C49" s="65"/>
      <c r="D49" s="809"/>
      <c r="E49" s="58" t="s">
        <v>42</v>
      </c>
      <c r="F49" s="58"/>
      <c r="G49" s="58"/>
      <c r="H49" s="22"/>
      <c r="I49" s="22"/>
      <c r="J49" s="22"/>
      <c r="K49" s="22"/>
      <c r="L49" s="22"/>
    </row>
    <row r="50" spans="2:15" ht="20.100000000000001" customHeight="1" thickBot="1">
      <c r="B50" s="14"/>
      <c r="C50" s="15"/>
      <c r="D50" s="16"/>
      <c r="E50" s="17"/>
      <c r="F50" s="17"/>
      <c r="G50" s="17"/>
      <c r="I50" s="216"/>
      <c r="K50" s="216"/>
      <c r="M50" s="216"/>
      <c r="N50" s="216" t="s">
        <v>55</v>
      </c>
    </row>
    <row r="51" spans="2:15" s="121" customFormat="1" ht="25.5" customHeight="1">
      <c r="B51" s="800"/>
      <c r="C51" s="802" t="s">
        <v>4</v>
      </c>
      <c r="D51" s="802"/>
      <c r="E51" s="802"/>
      <c r="F51" s="676"/>
      <c r="G51" s="786"/>
      <c r="H51" s="786">
        <v>2015</v>
      </c>
      <c r="I51" s="786">
        <v>2016</v>
      </c>
      <c r="J51" s="786">
        <v>2017</v>
      </c>
      <c r="K51" s="786">
        <v>2018</v>
      </c>
      <c r="L51" s="786">
        <v>2019</v>
      </c>
      <c r="M51" s="811" t="s">
        <v>3200</v>
      </c>
      <c r="N51" s="811" t="s">
        <v>3199</v>
      </c>
      <c r="O51" s="786"/>
    </row>
    <row r="52" spans="2:15" s="121" customFormat="1" ht="25.5" customHeight="1">
      <c r="B52" s="801"/>
      <c r="C52" s="803" t="s">
        <v>5</v>
      </c>
      <c r="D52" s="803"/>
      <c r="E52" s="803"/>
      <c r="F52" s="677"/>
      <c r="G52" s="787"/>
      <c r="H52" s="787"/>
      <c r="I52" s="787"/>
      <c r="J52" s="787"/>
      <c r="K52" s="787"/>
      <c r="L52" s="787"/>
      <c r="M52" s="812"/>
      <c r="N52" s="812"/>
      <c r="O52" s="787"/>
    </row>
    <row r="53" spans="2:15" s="54" customFormat="1" ht="24.95" customHeight="1">
      <c r="B53" s="59"/>
      <c r="C53" s="146"/>
      <c r="D53" s="146"/>
      <c r="E53" s="146"/>
      <c r="F53" s="146"/>
      <c r="G53" s="69"/>
      <c r="H53" s="69"/>
      <c r="I53" s="69"/>
      <c r="J53" s="69"/>
      <c r="K53" s="69"/>
      <c r="L53" s="69"/>
      <c r="M53" s="715"/>
      <c r="N53" s="715"/>
    </row>
    <row r="54" spans="2:15" s="61" customFormat="1" ht="24.95" customHeight="1">
      <c r="B54" s="56"/>
      <c r="C54" s="804" t="s">
        <v>6</v>
      </c>
      <c r="D54" s="804"/>
      <c r="E54" s="804"/>
      <c r="F54" s="673"/>
      <c r="G54" s="788"/>
      <c r="H54" s="788">
        <v>35.026000000000003</v>
      </c>
      <c r="I54" s="788">
        <v>35.567999999999998</v>
      </c>
      <c r="J54" s="788">
        <v>35.542999999999999</v>
      </c>
      <c r="K54" s="788">
        <v>35.774000000000001</v>
      </c>
      <c r="L54" s="788">
        <v>35.872999999999998</v>
      </c>
      <c r="M54" s="788">
        <v>37.136000000000003</v>
      </c>
      <c r="N54" s="788">
        <v>34.808</v>
      </c>
    </row>
    <row r="55" spans="2:15" s="61" customFormat="1" ht="24.95" customHeight="1">
      <c r="B55" s="56"/>
      <c r="C55" s="805" t="s">
        <v>7</v>
      </c>
      <c r="D55" s="805"/>
      <c r="E55" s="805"/>
      <c r="F55" s="674"/>
      <c r="G55" s="788"/>
      <c r="H55" s="788"/>
      <c r="I55" s="788"/>
      <c r="J55" s="788"/>
      <c r="K55" s="788"/>
      <c r="L55" s="788"/>
      <c r="M55" s="788"/>
      <c r="N55" s="788"/>
    </row>
    <row r="56" spans="2:15" s="61" customFormat="1" ht="24.95" customHeight="1">
      <c r="B56" s="56"/>
      <c r="C56" s="147"/>
      <c r="D56" s="147"/>
      <c r="E56" s="147"/>
      <c r="F56" s="674"/>
      <c r="G56" s="150"/>
      <c r="H56" s="892"/>
      <c r="I56" s="892"/>
      <c r="J56" s="892"/>
      <c r="K56" s="892"/>
      <c r="L56" s="892"/>
      <c r="M56" s="895"/>
      <c r="N56" s="770"/>
    </row>
    <row r="57" spans="2:15" s="61" customFormat="1" ht="24.95" customHeight="1">
      <c r="B57" s="56"/>
      <c r="C57" s="804" t="s">
        <v>8</v>
      </c>
      <c r="D57" s="804"/>
      <c r="E57" s="804"/>
      <c r="F57" s="673"/>
      <c r="G57" s="788"/>
      <c r="H57" s="788">
        <v>60.244999999999997</v>
      </c>
      <c r="I57" s="788">
        <v>59.252000000000002</v>
      </c>
      <c r="J57" s="788">
        <v>59.746000000000002</v>
      </c>
      <c r="K57" s="788">
        <v>60.915999999999997</v>
      </c>
      <c r="L57" s="788">
        <v>60.451999999999998</v>
      </c>
      <c r="M57" s="788">
        <v>60.127000000000002</v>
      </c>
      <c r="N57" s="788">
        <v>62.88</v>
      </c>
    </row>
    <row r="58" spans="2:15" s="61" customFormat="1" ht="24.95" customHeight="1">
      <c r="B58" s="56"/>
      <c r="C58" s="805" t="s">
        <v>9</v>
      </c>
      <c r="D58" s="805"/>
      <c r="E58" s="805"/>
      <c r="F58" s="674"/>
      <c r="G58" s="788"/>
      <c r="H58" s="788"/>
      <c r="I58" s="788"/>
      <c r="J58" s="788"/>
      <c r="K58" s="788"/>
      <c r="L58" s="788"/>
      <c r="M58" s="788"/>
      <c r="N58" s="788"/>
    </row>
    <row r="59" spans="2:15" s="54" customFormat="1" ht="24.95" customHeight="1">
      <c r="B59" s="59"/>
      <c r="C59" s="146"/>
      <c r="D59" s="146"/>
      <c r="E59" s="146"/>
      <c r="F59" s="146"/>
      <c r="G59" s="151"/>
      <c r="H59" s="894"/>
      <c r="I59" s="894"/>
      <c r="J59" s="894"/>
      <c r="K59" s="894"/>
      <c r="L59" s="894"/>
      <c r="M59" s="896"/>
      <c r="N59" s="896"/>
    </row>
    <row r="60" spans="2:15" s="61" customFormat="1" ht="24.95" customHeight="1">
      <c r="B60" s="56"/>
      <c r="C60" s="804" t="s">
        <v>67</v>
      </c>
      <c r="D60" s="804"/>
      <c r="E60" s="804"/>
      <c r="F60" s="673"/>
      <c r="G60" s="788"/>
      <c r="H60" s="788">
        <v>4.7290000000000001</v>
      </c>
      <c r="I60" s="788">
        <v>5.18</v>
      </c>
      <c r="J60" s="788">
        <v>4.7110000000000003</v>
      </c>
      <c r="K60" s="788">
        <v>3.3090000000000002</v>
      </c>
      <c r="L60" s="788">
        <v>3.6760000000000002</v>
      </c>
      <c r="M60" s="788">
        <v>2.7370000000000001</v>
      </c>
      <c r="N60" s="788">
        <v>2.3109999999999999</v>
      </c>
    </row>
    <row r="61" spans="2:15" s="61" customFormat="1" ht="24.95" customHeight="1">
      <c r="B61" s="56"/>
      <c r="C61" s="805" t="s">
        <v>68</v>
      </c>
      <c r="D61" s="805"/>
      <c r="E61" s="805"/>
      <c r="F61" s="674"/>
      <c r="G61" s="788"/>
      <c r="H61" s="788"/>
      <c r="I61" s="788"/>
      <c r="J61" s="788"/>
      <c r="K61" s="788"/>
      <c r="L61" s="788"/>
      <c r="M61" s="788"/>
      <c r="N61" s="788"/>
    </row>
    <row r="62" spans="2:15" s="61" customFormat="1" ht="20.25" customHeight="1">
      <c r="B62" s="56"/>
      <c r="C62" s="670"/>
      <c r="D62" s="670"/>
      <c r="E62" s="671" t="s">
        <v>3186</v>
      </c>
      <c r="F62" s="671"/>
      <c r="G62" s="668"/>
      <c r="H62" s="788">
        <v>5.5110000000000001</v>
      </c>
      <c r="I62" s="788">
        <v>5.8230000000000004</v>
      </c>
      <c r="J62" s="788">
        <v>5.3710000000000004</v>
      </c>
      <c r="K62" s="788">
        <v>4.1950000000000003</v>
      </c>
      <c r="L62" s="788">
        <v>4.4169999999999998</v>
      </c>
      <c r="M62" s="788">
        <v>4.383</v>
      </c>
      <c r="N62" s="788">
        <v>4.2560000000000002</v>
      </c>
    </row>
    <row r="63" spans="2:15" s="61" customFormat="1" ht="24" customHeight="1">
      <c r="B63" s="56"/>
      <c r="C63" s="147"/>
      <c r="D63" s="147"/>
      <c r="E63" s="670" t="s">
        <v>3187</v>
      </c>
      <c r="F63" s="674"/>
      <c r="G63" s="150"/>
      <c r="H63" s="788"/>
      <c r="I63" s="788"/>
      <c r="J63" s="788"/>
      <c r="K63" s="788"/>
      <c r="L63" s="788"/>
      <c r="M63" s="788"/>
      <c r="N63" s="788"/>
    </row>
    <row r="64" spans="2:15" s="61" customFormat="1" ht="22.5" customHeight="1">
      <c r="B64" s="56"/>
      <c r="C64" s="670"/>
      <c r="D64" s="670"/>
      <c r="E64" s="671" t="s">
        <v>3189</v>
      </c>
      <c r="F64" s="671"/>
      <c r="G64" s="150"/>
      <c r="H64" s="788">
        <v>0.78300000000000003</v>
      </c>
      <c r="I64" s="788">
        <v>0.64300000000000002</v>
      </c>
      <c r="J64" s="788">
        <v>0.66</v>
      </c>
      <c r="K64" s="788">
        <v>0.88600000000000001</v>
      </c>
      <c r="L64" s="788">
        <v>0.74099999999999999</v>
      </c>
      <c r="M64" s="788">
        <v>1.6459999999999999</v>
      </c>
      <c r="N64" s="788">
        <v>1.944</v>
      </c>
    </row>
    <row r="65" spans="1:15" s="61" customFormat="1" ht="22.5" customHeight="1">
      <c r="B65" s="56"/>
      <c r="C65" s="670"/>
      <c r="D65" s="670"/>
      <c r="E65" s="670" t="s">
        <v>3188</v>
      </c>
      <c r="F65" s="674"/>
      <c r="G65" s="150"/>
      <c r="H65" s="788"/>
      <c r="I65" s="788"/>
      <c r="J65" s="788"/>
      <c r="K65" s="788"/>
      <c r="L65" s="788"/>
      <c r="M65" s="788"/>
      <c r="N65" s="788"/>
    </row>
    <row r="66" spans="1:15" s="61" customFormat="1" ht="24.95" customHeight="1">
      <c r="B66" s="56"/>
      <c r="C66" s="670"/>
      <c r="D66" s="670"/>
      <c r="E66" s="670"/>
      <c r="F66" s="674"/>
      <c r="G66" s="150"/>
      <c r="H66" s="892"/>
      <c r="I66" s="892"/>
      <c r="J66" s="892"/>
      <c r="K66" s="892"/>
      <c r="L66" s="892"/>
      <c r="M66" s="895"/>
      <c r="N66" s="895"/>
    </row>
    <row r="67" spans="1:15" s="121" customFormat="1" ht="25.5" customHeight="1">
      <c r="B67" s="797"/>
      <c r="C67" s="799" t="s">
        <v>48</v>
      </c>
      <c r="D67" s="799"/>
      <c r="E67" s="799"/>
      <c r="F67" s="675"/>
      <c r="G67" s="789"/>
      <c r="H67" s="789">
        <v>100</v>
      </c>
      <c r="I67" s="789">
        <v>100</v>
      </c>
      <c r="J67" s="789">
        <v>100</v>
      </c>
      <c r="K67" s="789">
        <v>100</v>
      </c>
      <c r="L67" s="789">
        <v>100</v>
      </c>
      <c r="M67" s="789">
        <v>100</v>
      </c>
      <c r="N67" s="789">
        <v>100</v>
      </c>
      <c r="O67" s="815"/>
    </row>
    <row r="68" spans="1:15" s="121" customFormat="1" ht="25.5" customHeight="1" thickBot="1">
      <c r="B68" s="798"/>
      <c r="C68" s="806" t="s">
        <v>47</v>
      </c>
      <c r="D68" s="806"/>
      <c r="E68" s="806"/>
      <c r="F68" s="672"/>
      <c r="G68" s="790"/>
      <c r="H68" s="790"/>
      <c r="I68" s="790"/>
      <c r="J68" s="790"/>
      <c r="K68" s="790"/>
      <c r="L68" s="790"/>
      <c r="M68" s="790"/>
      <c r="N68" s="818"/>
      <c r="O68" s="816"/>
    </row>
    <row r="69" spans="1:15" s="5" customFormat="1" ht="16.5" customHeight="1">
      <c r="A69" s="9"/>
      <c r="B69" s="8"/>
      <c r="C69" s="8"/>
      <c r="D69" s="8"/>
      <c r="E69" s="8"/>
      <c r="F69" s="8"/>
      <c r="G69" s="10"/>
      <c r="H69" s="109"/>
      <c r="I69" s="109"/>
      <c r="J69" s="109"/>
      <c r="K69" s="109"/>
      <c r="L69" s="109"/>
      <c r="M69" s="717"/>
      <c r="N69" s="717"/>
    </row>
    <row r="70" spans="1:15">
      <c r="H70" s="12"/>
      <c r="I70" s="12"/>
      <c r="J70" s="12"/>
      <c r="K70" s="12"/>
      <c r="L70" s="12"/>
      <c r="O70" s="6"/>
    </row>
    <row r="71" spans="1:15">
      <c r="H71" s="12"/>
      <c r="I71" s="12"/>
      <c r="J71" s="12"/>
      <c r="K71" s="12"/>
      <c r="L71" s="12"/>
    </row>
    <row r="72" spans="1:15">
      <c r="H72" s="12"/>
      <c r="I72" s="12"/>
      <c r="J72" s="12"/>
      <c r="K72" s="12"/>
      <c r="L72" s="12"/>
    </row>
    <row r="73" spans="1:15">
      <c r="H73" s="12"/>
      <c r="I73" s="12"/>
      <c r="J73" s="12"/>
      <c r="K73" s="12"/>
      <c r="L73" s="12"/>
    </row>
    <row r="74" spans="1:15">
      <c r="H74" s="12"/>
      <c r="I74" s="12"/>
      <c r="J74" s="12"/>
      <c r="K74" s="12"/>
      <c r="L74" s="12"/>
    </row>
    <row r="75" spans="1:15">
      <c r="H75" s="12"/>
      <c r="I75" s="12"/>
      <c r="J75" s="12"/>
      <c r="K75" s="12"/>
      <c r="L75" s="12"/>
    </row>
    <row r="76" spans="1:15">
      <c r="H76" s="12"/>
      <c r="I76" s="12"/>
      <c r="J76" s="12"/>
      <c r="K76" s="12"/>
      <c r="L76" s="12"/>
    </row>
    <row r="77" spans="1:15">
      <c r="H77" s="12"/>
      <c r="I77" s="12"/>
      <c r="J77" s="12"/>
      <c r="K77" s="12"/>
      <c r="L77" s="12"/>
    </row>
    <row r="78" spans="1:15">
      <c r="H78" s="12"/>
      <c r="I78" s="12"/>
      <c r="J78" s="12"/>
      <c r="K78" s="12"/>
      <c r="L78" s="12"/>
    </row>
    <row r="79" spans="1:15">
      <c r="H79" s="12"/>
      <c r="I79" s="12"/>
      <c r="J79" s="12"/>
      <c r="K79" s="12"/>
      <c r="L79" s="12"/>
    </row>
    <row r="80" spans="1:15">
      <c r="H80" s="12"/>
      <c r="I80" s="12"/>
      <c r="J80" s="12"/>
      <c r="K80" s="12"/>
      <c r="L80" s="12"/>
    </row>
    <row r="81" spans="8:12">
      <c r="H81" s="12"/>
      <c r="I81" s="12"/>
      <c r="J81" s="12"/>
      <c r="K81" s="12"/>
      <c r="L81" s="12"/>
    </row>
    <row r="82" spans="8:12">
      <c r="H82" s="12"/>
      <c r="I82" s="12"/>
      <c r="J82" s="12"/>
      <c r="K82" s="12"/>
      <c r="L82" s="12"/>
    </row>
    <row r="83" spans="8:12">
      <c r="H83" s="12"/>
      <c r="I83" s="12"/>
      <c r="J83" s="12"/>
      <c r="K83" s="12"/>
      <c r="L83" s="12"/>
    </row>
    <row r="84" spans="8:12">
      <c r="H84" s="12"/>
      <c r="I84" s="12"/>
      <c r="J84" s="12"/>
      <c r="K84" s="12"/>
      <c r="L84" s="12"/>
    </row>
    <row r="85" spans="8:12">
      <c r="H85" s="12"/>
      <c r="I85" s="12"/>
      <c r="J85" s="12"/>
      <c r="K85" s="12"/>
      <c r="L85" s="12"/>
    </row>
    <row r="86" spans="8:12">
      <c r="H86" s="12"/>
      <c r="I86" s="12"/>
      <c r="J86" s="12"/>
      <c r="K86" s="12"/>
      <c r="L86" s="12"/>
    </row>
    <row r="87" spans="8:12">
      <c r="H87" s="12"/>
      <c r="I87" s="12"/>
      <c r="J87" s="12"/>
      <c r="K87" s="12"/>
      <c r="L87" s="12"/>
    </row>
    <row r="88" spans="8:12">
      <c r="H88" s="12"/>
      <c r="I88" s="12"/>
      <c r="J88" s="12"/>
      <c r="K88" s="12"/>
      <c r="L88" s="12"/>
    </row>
    <row r="89" spans="8:12">
      <c r="H89" s="12"/>
      <c r="I89" s="12"/>
      <c r="J89" s="12"/>
      <c r="K89" s="12"/>
      <c r="L89" s="12"/>
    </row>
    <row r="90" spans="8:12">
      <c r="H90" s="12"/>
      <c r="I90" s="12"/>
      <c r="J90" s="12"/>
      <c r="K90" s="12"/>
      <c r="L90" s="12"/>
    </row>
    <row r="91" spans="8:12">
      <c r="H91" s="12"/>
      <c r="I91" s="12"/>
      <c r="J91" s="12"/>
      <c r="K91" s="12"/>
      <c r="L91" s="12"/>
    </row>
    <row r="92" spans="8:12">
      <c r="H92" s="12"/>
      <c r="I92" s="12"/>
      <c r="J92" s="12"/>
      <c r="K92" s="12"/>
      <c r="L92" s="12"/>
    </row>
    <row r="93" spans="8:12">
      <c r="H93" s="12"/>
      <c r="I93" s="12"/>
      <c r="J93" s="12"/>
      <c r="K93" s="12"/>
      <c r="L93" s="12"/>
    </row>
    <row r="94" spans="8:12">
      <c r="H94" s="12"/>
      <c r="I94" s="12"/>
      <c r="J94" s="12"/>
      <c r="K94" s="12"/>
      <c r="L94" s="12"/>
    </row>
    <row r="95" spans="8:12">
      <c r="H95" s="12"/>
      <c r="I95" s="12"/>
      <c r="J95" s="12"/>
      <c r="K95" s="12"/>
      <c r="L95" s="12"/>
    </row>
    <row r="96" spans="8:12">
      <c r="H96" s="12"/>
      <c r="I96" s="12"/>
      <c r="J96" s="12"/>
      <c r="K96" s="12"/>
      <c r="L96" s="12"/>
    </row>
    <row r="97" spans="8:12">
      <c r="H97" s="12"/>
      <c r="I97" s="12"/>
      <c r="J97" s="12"/>
      <c r="K97" s="12"/>
      <c r="L97" s="12"/>
    </row>
  </sheetData>
  <mergeCells count="205">
    <mergeCell ref="M67:M68"/>
    <mergeCell ref="O67:O68"/>
    <mergeCell ref="M8:M9"/>
    <mergeCell ref="M11:M12"/>
    <mergeCell ref="M14:M15"/>
    <mergeCell ref="M16:M17"/>
    <mergeCell ref="M18:M19"/>
    <mergeCell ref="M31:M32"/>
    <mergeCell ref="M34:M35"/>
    <mergeCell ref="M37:M38"/>
    <mergeCell ref="M39:M40"/>
    <mergeCell ref="M41:M42"/>
    <mergeCell ref="M57:M58"/>
    <mergeCell ref="M60:M61"/>
    <mergeCell ref="M62:M63"/>
    <mergeCell ref="M64:M65"/>
    <mergeCell ref="N44:N45"/>
    <mergeCell ref="N54:N55"/>
    <mergeCell ref="N57:N58"/>
    <mergeCell ref="N60:N61"/>
    <mergeCell ref="N62:N63"/>
    <mergeCell ref="N64:N65"/>
    <mergeCell ref="N67:N68"/>
    <mergeCell ref="M5:M6"/>
    <mergeCell ref="M28:M29"/>
    <mergeCell ref="M51:M52"/>
    <mergeCell ref="O5:O6"/>
    <mergeCell ref="M21:M22"/>
    <mergeCell ref="O21:O22"/>
    <mergeCell ref="O28:O29"/>
    <mergeCell ref="M44:M45"/>
    <mergeCell ref="O44:O45"/>
    <mergeCell ref="O51:O52"/>
    <mergeCell ref="N5:N6"/>
    <mergeCell ref="N28:N29"/>
    <mergeCell ref="N51:N52"/>
    <mergeCell ref="N8:N9"/>
    <mergeCell ref="N11:N12"/>
    <mergeCell ref="N14:N15"/>
    <mergeCell ref="N16:N17"/>
    <mergeCell ref="N18:N19"/>
    <mergeCell ref="N21:N22"/>
    <mergeCell ref="N31:N32"/>
    <mergeCell ref="N34:N35"/>
    <mergeCell ref="N37:N38"/>
    <mergeCell ref="N39:N40"/>
    <mergeCell ref="N41:N42"/>
    <mergeCell ref="L64:L65"/>
    <mergeCell ref="L67:L68"/>
    <mergeCell ref="L34:L35"/>
    <mergeCell ref="L37:L38"/>
    <mergeCell ref="L39:L40"/>
    <mergeCell ref="L41:L42"/>
    <mergeCell ref="L44:L45"/>
    <mergeCell ref="L51:L52"/>
    <mergeCell ref="L54:L55"/>
    <mergeCell ref="L57:L58"/>
    <mergeCell ref="L60:L61"/>
    <mergeCell ref="L5:L6"/>
    <mergeCell ref="L8:L9"/>
    <mergeCell ref="L11:L12"/>
    <mergeCell ref="L14:L15"/>
    <mergeCell ref="L16:L17"/>
    <mergeCell ref="L18:L19"/>
    <mergeCell ref="L21:L22"/>
    <mergeCell ref="L28:L29"/>
    <mergeCell ref="L31:L32"/>
    <mergeCell ref="H11:H12"/>
    <mergeCell ref="G11:G12"/>
    <mergeCell ref="H14:H15"/>
    <mergeCell ref="B28:B29"/>
    <mergeCell ref="C28:E28"/>
    <mergeCell ref="B21:B22"/>
    <mergeCell ref="C34:E34"/>
    <mergeCell ref="C35:E35"/>
    <mergeCell ref="C31:E31"/>
    <mergeCell ref="H16:H17"/>
    <mergeCell ref="H18:H19"/>
    <mergeCell ref="G28:G29"/>
    <mergeCell ref="G31:G32"/>
    <mergeCell ref="G34:G35"/>
    <mergeCell ref="D2:D3"/>
    <mergeCell ref="B5:B6"/>
    <mergeCell ref="C5:E5"/>
    <mergeCell ref="C8:E8"/>
    <mergeCell ref="C9:E9"/>
    <mergeCell ref="C6:E6"/>
    <mergeCell ref="C32:E32"/>
    <mergeCell ref="C11:E11"/>
    <mergeCell ref="C12:E12"/>
    <mergeCell ref="C14:E14"/>
    <mergeCell ref="D25:D26"/>
    <mergeCell ref="C29:E29"/>
    <mergeCell ref="C22:E22"/>
    <mergeCell ref="C15:E15"/>
    <mergeCell ref="C21:E21"/>
    <mergeCell ref="D48:D49"/>
    <mergeCell ref="C38:E38"/>
    <mergeCell ref="M54:M55"/>
    <mergeCell ref="I57:I58"/>
    <mergeCell ref="I60:I61"/>
    <mergeCell ref="I67:I68"/>
    <mergeCell ref="J44:J45"/>
    <mergeCell ref="J51:J52"/>
    <mergeCell ref="K44:K45"/>
    <mergeCell ref="K51:K52"/>
    <mergeCell ref="K54:K55"/>
    <mergeCell ref="K57:K58"/>
    <mergeCell ref="K60:K61"/>
    <mergeCell ref="K67:K68"/>
    <mergeCell ref="J67:J68"/>
    <mergeCell ref="I62:I63"/>
    <mergeCell ref="J62:J63"/>
    <mergeCell ref="K62:K63"/>
    <mergeCell ref="G60:G61"/>
    <mergeCell ref="C61:E61"/>
    <mergeCell ref="G67:G68"/>
    <mergeCell ref="G57:G58"/>
    <mergeCell ref="G37:G38"/>
    <mergeCell ref="L62:L63"/>
    <mergeCell ref="I44:I45"/>
    <mergeCell ref="K41:K42"/>
    <mergeCell ref="K34:K35"/>
    <mergeCell ref="K37:K38"/>
    <mergeCell ref="B44:B45"/>
    <mergeCell ref="C44:E44"/>
    <mergeCell ref="B51:B52"/>
    <mergeCell ref="C51:E51"/>
    <mergeCell ref="H67:H68"/>
    <mergeCell ref="H62:H63"/>
    <mergeCell ref="C52:E52"/>
    <mergeCell ref="C54:E54"/>
    <mergeCell ref="B67:B68"/>
    <mergeCell ref="C67:E67"/>
    <mergeCell ref="C58:E58"/>
    <mergeCell ref="C57:E57"/>
    <mergeCell ref="C55:E55"/>
    <mergeCell ref="C45:E45"/>
    <mergeCell ref="C68:E68"/>
    <mergeCell ref="C60:E60"/>
    <mergeCell ref="G54:G55"/>
    <mergeCell ref="G51:G52"/>
    <mergeCell ref="G44:G45"/>
    <mergeCell ref="C37:E37"/>
    <mergeCell ref="J41:J42"/>
    <mergeCell ref="I16:I17"/>
    <mergeCell ref="J8:J9"/>
    <mergeCell ref="J11:J12"/>
    <mergeCell ref="J14:J15"/>
    <mergeCell ref="J21:J22"/>
    <mergeCell ref="J28:J29"/>
    <mergeCell ref="J31:J32"/>
    <mergeCell ref="J34:J35"/>
    <mergeCell ref="J37:J38"/>
    <mergeCell ref="J16:J17"/>
    <mergeCell ref="I37:I38"/>
    <mergeCell ref="J39:J40"/>
    <mergeCell ref="G8:G9"/>
    <mergeCell ref="G5:G6"/>
    <mergeCell ref="K5:K6"/>
    <mergeCell ref="K8:K9"/>
    <mergeCell ref="K11:K12"/>
    <mergeCell ref="K14:K15"/>
    <mergeCell ref="K21:K22"/>
    <mergeCell ref="K28:K29"/>
    <mergeCell ref="K31:K32"/>
    <mergeCell ref="H5:H6"/>
    <mergeCell ref="H8:H9"/>
    <mergeCell ref="G21:G22"/>
    <mergeCell ref="G14:G15"/>
    <mergeCell ref="K16:K17"/>
    <mergeCell ref="I18:I19"/>
    <mergeCell ref="J18:J19"/>
    <mergeCell ref="H21:H22"/>
    <mergeCell ref="K18:K19"/>
    <mergeCell ref="H28:H29"/>
    <mergeCell ref="H31:H32"/>
    <mergeCell ref="I31:I32"/>
    <mergeCell ref="I5:I6"/>
    <mergeCell ref="I28:I29"/>
    <mergeCell ref="I8:I9"/>
    <mergeCell ref="J5:J6"/>
    <mergeCell ref="H64:H65"/>
    <mergeCell ref="I64:I65"/>
    <mergeCell ref="J64:J65"/>
    <mergeCell ref="K64:K65"/>
    <mergeCell ref="J54:J55"/>
    <mergeCell ref="J57:J58"/>
    <mergeCell ref="J60:J61"/>
    <mergeCell ref="H54:H55"/>
    <mergeCell ref="H57:H58"/>
    <mergeCell ref="H60:H61"/>
    <mergeCell ref="I54:I55"/>
    <mergeCell ref="H34:H35"/>
    <mergeCell ref="H37:H38"/>
    <mergeCell ref="I34:I35"/>
    <mergeCell ref="I41:I42"/>
    <mergeCell ref="H44:H45"/>
    <mergeCell ref="H51:H52"/>
    <mergeCell ref="I39:I40"/>
    <mergeCell ref="I51:I52"/>
    <mergeCell ref="I11:I12"/>
    <mergeCell ref="I14:I15"/>
    <mergeCell ref="I21:I22"/>
    <mergeCell ref="K39:K40"/>
  </mergeCells>
  <printOptions horizontalCentered="1"/>
  <pageMargins left="0.43307086614173229" right="0.39370078740157483" top="0.55118110236220474" bottom="0.51181102362204722" header="0.31496062992125984" footer="0.78740157480314965"/>
  <pageSetup paperSize="9" scale="41" firstPageNumber="14" orientation="portrait" useFirstPageNumber="1" r:id="rId1"/>
  <headerFooter>
    <oddFooter>&amp;C&amp;"Arial,Bold"&amp;18 12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V81"/>
  <sheetViews>
    <sheetView showGridLines="0" view="pageBreakPreview" zoomScale="50" zoomScaleNormal="70" zoomScaleSheetLayoutView="50" zoomScalePageLayoutView="50" workbookViewId="0">
      <selection activeCell="S16" sqref="S16"/>
    </sheetView>
  </sheetViews>
  <sheetFormatPr defaultColWidth="9.140625" defaultRowHeight="16.5"/>
  <cols>
    <col min="1" max="1" width="0.85546875" style="23" customWidth="1"/>
    <col min="2" max="2" width="3" style="24" customWidth="1"/>
    <col min="3" max="3" width="7.140625" style="24" customWidth="1"/>
    <col min="4" max="4" width="9.42578125" style="24" customWidth="1"/>
    <col min="5" max="5" width="52.28515625" style="24" customWidth="1"/>
    <col min="6" max="6" width="15.42578125" style="24" customWidth="1"/>
    <col min="7" max="12" width="17.5703125" style="23" customWidth="1"/>
    <col min="13" max="14" width="17.5703125" style="712" customWidth="1"/>
    <col min="15" max="15" width="2.28515625" style="1" customWidth="1"/>
    <col min="16" max="16" width="8.85546875" style="1" customWidth="1"/>
    <col min="17" max="19" width="11.28515625" style="1" bestFit="1" customWidth="1"/>
    <col min="20" max="21" width="13" style="1" bestFit="1" customWidth="1"/>
    <col min="22" max="22" width="13.140625" style="1" customWidth="1"/>
    <col min="23" max="16384" width="9.140625" style="1"/>
  </cols>
  <sheetData>
    <row r="1" spans="1:15" ht="5.25" customHeight="1"/>
    <row r="2" spans="1:15" s="3" customFormat="1" ht="24.95" customHeight="1">
      <c r="A2" s="7"/>
      <c r="B2" s="72" t="s">
        <v>1</v>
      </c>
      <c r="C2" s="45"/>
      <c r="D2" s="832" t="s">
        <v>44</v>
      </c>
      <c r="E2" s="57" t="s">
        <v>3064</v>
      </c>
      <c r="F2" s="57"/>
      <c r="G2" s="20"/>
      <c r="M2" s="713"/>
      <c r="N2" s="713"/>
    </row>
    <row r="3" spans="1:15" s="3" customFormat="1" ht="24.95" customHeight="1">
      <c r="A3" s="7"/>
      <c r="B3" s="60" t="s">
        <v>3</v>
      </c>
      <c r="C3" s="65"/>
      <c r="D3" s="832"/>
      <c r="E3" s="58" t="s">
        <v>3068</v>
      </c>
      <c r="F3" s="58"/>
      <c r="G3" s="22"/>
      <c r="M3" s="713"/>
      <c r="N3" s="713"/>
    </row>
    <row r="4" spans="1:15" s="3" customFormat="1" ht="20.100000000000001" customHeight="1" thickBot="1">
      <c r="A4" s="7"/>
      <c r="B4" s="14"/>
      <c r="C4" s="15"/>
      <c r="D4" s="16"/>
      <c r="E4" s="17"/>
      <c r="F4" s="17"/>
      <c r="G4" s="46"/>
      <c r="H4" s="47"/>
      <c r="I4" s="216"/>
      <c r="K4" s="284"/>
      <c r="L4" s="284"/>
      <c r="M4" s="718"/>
      <c r="N4" s="765"/>
    </row>
    <row r="5" spans="1:15" s="125" customFormat="1" ht="25.5" customHeight="1">
      <c r="A5" s="127"/>
      <c r="B5" s="133"/>
      <c r="C5" s="802" t="s">
        <v>10</v>
      </c>
      <c r="D5" s="802"/>
      <c r="E5" s="802"/>
      <c r="F5" s="802"/>
      <c r="G5" s="786"/>
      <c r="H5" s="786">
        <v>2015</v>
      </c>
      <c r="I5" s="786">
        <v>2016</v>
      </c>
      <c r="J5" s="786">
        <v>2017</v>
      </c>
      <c r="K5" s="786">
        <v>2018</v>
      </c>
      <c r="L5" s="786">
        <v>2019</v>
      </c>
      <c r="M5" s="811" t="s">
        <v>3200</v>
      </c>
      <c r="N5" s="811" t="s">
        <v>3199</v>
      </c>
      <c r="O5" s="786"/>
    </row>
    <row r="6" spans="1:15" s="125" customFormat="1" ht="25.5" customHeight="1">
      <c r="A6" s="127"/>
      <c r="B6" s="134"/>
      <c r="C6" s="803" t="s">
        <v>11</v>
      </c>
      <c r="D6" s="803"/>
      <c r="E6" s="803"/>
      <c r="F6" s="803"/>
      <c r="G6" s="787"/>
      <c r="H6" s="787"/>
      <c r="I6" s="787"/>
      <c r="J6" s="787"/>
      <c r="K6" s="787"/>
      <c r="L6" s="787"/>
      <c r="M6" s="812"/>
      <c r="N6" s="812"/>
      <c r="O6" s="787"/>
    </row>
    <row r="7" spans="1:15" s="54" customFormat="1" ht="14.1" customHeight="1">
      <c r="B7" s="59"/>
      <c r="C7" s="146"/>
      <c r="D7" s="146"/>
      <c r="E7" s="146"/>
      <c r="F7" s="152"/>
      <c r="G7" s="69"/>
      <c r="M7" s="715"/>
      <c r="N7" s="715"/>
    </row>
    <row r="8" spans="1:15" s="61" customFormat="1" ht="21.95" customHeight="1">
      <c r="B8" s="38"/>
      <c r="C8" s="804" t="s">
        <v>12</v>
      </c>
      <c r="D8" s="804"/>
      <c r="E8" s="804"/>
      <c r="F8" s="833"/>
      <c r="G8" s="794"/>
      <c r="H8" s="791">
        <v>97538.942999999999</v>
      </c>
      <c r="I8" s="791">
        <v>105755.90300000001</v>
      </c>
      <c r="J8" s="791">
        <v>117995.008</v>
      </c>
      <c r="K8" s="791">
        <v>108756.52800000001</v>
      </c>
      <c r="L8" s="791">
        <v>109542.091</v>
      </c>
      <c r="M8" s="817">
        <v>115829.696</v>
      </c>
      <c r="N8" s="817">
        <v>148173.09</v>
      </c>
    </row>
    <row r="9" spans="1:15" s="61" customFormat="1" ht="21.95" customHeight="1">
      <c r="B9" s="56"/>
      <c r="C9" s="805" t="s">
        <v>0</v>
      </c>
      <c r="D9" s="805"/>
      <c r="E9" s="805"/>
      <c r="F9" s="833"/>
      <c r="G9" s="794"/>
      <c r="H9" s="791"/>
      <c r="I9" s="791"/>
      <c r="J9" s="791"/>
      <c r="K9" s="791"/>
      <c r="L9" s="791"/>
      <c r="M9" s="817"/>
      <c r="N9" s="817"/>
    </row>
    <row r="10" spans="1:15" s="61" customFormat="1" ht="14.1" customHeight="1">
      <c r="B10" s="56"/>
      <c r="C10" s="147"/>
      <c r="D10" s="147"/>
      <c r="E10" s="147"/>
      <c r="F10" s="153"/>
      <c r="G10" s="154"/>
      <c r="H10" s="897"/>
      <c r="I10" s="898"/>
      <c r="J10" s="898"/>
      <c r="K10" s="898"/>
      <c r="L10" s="898"/>
      <c r="M10" s="889"/>
      <c r="N10" s="769"/>
    </row>
    <row r="11" spans="1:15" s="61" customFormat="1" ht="21.95" customHeight="1">
      <c r="B11" s="38"/>
      <c r="C11" s="804" t="s">
        <v>13</v>
      </c>
      <c r="D11" s="804"/>
      <c r="E11" s="804"/>
      <c r="F11" s="833"/>
      <c r="G11" s="794"/>
      <c r="H11" s="791">
        <v>103059.35</v>
      </c>
      <c r="I11" s="791">
        <v>103958.504</v>
      </c>
      <c r="J11" s="791">
        <v>121325.739</v>
      </c>
      <c r="K11" s="791">
        <v>134833.23800000001</v>
      </c>
      <c r="L11" s="791">
        <v>131083.84400000001</v>
      </c>
      <c r="M11" s="817">
        <v>96171.782999999996</v>
      </c>
      <c r="N11" s="817">
        <v>123571.85799999999</v>
      </c>
    </row>
    <row r="12" spans="1:15" s="61" customFormat="1" ht="21.75" customHeight="1">
      <c r="B12" s="56"/>
      <c r="C12" s="805" t="s">
        <v>14</v>
      </c>
      <c r="D12" s="805"/>
      <c r="E12" s="805"/>
      <c r="F12" s="833"/>
      <c r="G12" s="794"/>
      <c r="H12" s="791"/>
      <c r="I12" s="791"/>
      <c r="J12" s="791"/>
      <c r="K12" s="791"/>
      <c r="L12" s="791"/>
      <c r="M12" s="817"/>
      <c r="N12" s="817"/>
    </row>
    <row r="13" spans="1:15" s="61" customFormat="1" ht="14.1" customHeight="1">
      <c r="B13" s="56"/>
      <c r="C13" s="147"/>
      <c r="D13" s="147"/>
      <c r="E13" s="147"/>
      <c r="F13" s="153"/>
      <c r="G13" s="154"/>
      <c r="H13" s="897"/>
      <c r="I13" s="898"/>
      <c r="J13" s="898"/>
      <c r="K13" s="898"/>
      <c r="L13" s="898"/>
      <c r="M13" s="889"/>
      <c r="N13" s="769"/>
    </row>
    <row r="14" spans="1:15" s="61" customFormat="1" ht="21.95" customHeight="1">
      <c r="B14" s="38"/>
      <c r="C14" s="804" t="s">
        <v>15</v>
      </c>
      <c r="D14" s="804"/>
      <c r="E14" s="804"/>
      <c r="F14" s="833"/>
      <c r="G14" s="794"/>
      <c r="H14" s="791">
        <v>262379.41100000002</v>
      </c>
      <c r="I14" s="791">
        <v>272395.85399999999</v>
      </c>
      <c r="J14" s="791">
        <v>299797.48300000001</v>
      </c>
      <c r="K14" s="791">
        <v>311675.69500000001</v>
      </c>
      <c r="L14" s="791">
        <v>323861.64600000001</v>
      </c>
      <c r="M14" s="817">
        <v>315533.54700000002</v>
      </c>
      <c r="N14" s="817">
        <v>362670.69199999998</v>
      </c>
    </row>
    <row r="15" spans="1:15" s="61" customFormat="1" ht="21.95" customHeight="1">
      <c r="B15" s="56"/>
      <c r="C15" s="805" t="s">
        <v>16</v>
      </c>
      <c r="D15" s="805"/>
      <c r="E15" s="805"/>
      <c r="F15" s="833"/>
      <c r="G15" s="794"/>
      <c r="H15" s="791"/>
      <c r="I15" s="791"/>
      <c r="J15" s="791"/>
      <c r="K15" s="791"/>
      <c r="L15" s="791"/>
      <c r="M15" s="817"/>
      <c r="N15" s="817"/>
    </row>
    <row r="16" spans="1:15" s="61" customFormat="1" ht="14.1" customHeight="1">
      <c r="B16" s="56"/>
      <c r="C16" s="147"/>
      <c r="D16" s="147"/>
      <c r="E16" s="147"/>
      <c r="F16" s="153"/>
      <c r="G16" s="154"/>
      <c r="H16" s="897"/>
      <c r="I16" s="898"/>
      <c r="J16" s="898"/>
      <c r="K16" s="898"/>
      <c r="L16" s="898"/>
      <c r="M16" s="889"/>
      <c r="N16" s="769"/>
    </row>
    <row r="17" spans="1:15" s="61" customFormat="1" ht="21.95" customHeight="1">
      <c r="B17" s="38"/>
      <c r="C17" s="804" t="s">
        <v>17</v>
      </c>
      <c r="D17" s="804"/>
      <c r="E17" s="804"/>
      <c r="F17" s="833"/>
      <c r="G17" s="794"/>
      <c r="H17" s="791">
        <v>55381.968999999997</v>
      </c>
      <c r="I17" s="791">
        <v>61089.023000000001</v>
      </c>
      <c r="J17" s="791">
        <v>66551.682000000001</v>
      </c>
      <c r="K17" s="791">
        <v>70047.61</v>
      </c>
      <c r="L17" s="791">
        <v>71067.289999999994</v>
      </c>
      <c r="M17" s="817">
        <v>57657.451999999997</v>
      </c>
      <c r="N17" s="817">
        <v>55620.65</v>
      </c>
    </row>
    <row r="18" spans="1:15" s="61" customFormat="1" ht="21.75" customHeight="1">
      <c r="B18" s="56"/>
      <c r="C18" s="805" t="s">
        <v>18</v>
      </c>
      <c r="D18" s="805"/>
      <c r="E18" s="805"/>
      <c r="F18" s="833"/>
      <c r="G18" s="794"/>
      <c r="H18" s="791"/>
      <c r="I18" s="791"/>
      <c r="J18" s="791"/>
      <c r="K18" s="791"/>
      <c r="L18" s="791"/>
      <c r="M18" s="817"/>
      <c r="N18" s="817"/>
    </row>
    <row r="19" spans="1:15" s="61" customFormat="1" ht="14.1" customHeight="1">
      <c r="B19" s="56"/>
      <c r="C19" s="147"/>
      <c r="D19" s="147"/>
      <c r="E19" s="147"/>
      <c r="F19" s="153"/>
      <c r="G19" s="154"/>
      <c r="H19" s="897"/>
      <c r="I19" s="898"/>
      <c r="J19" s="898"/>
      <c r="K19" s="898"/>
      <c r="L19" s="898"/>
      <c r="M19" s="889"/>
      <c r="N19" s="769"/>
    </row>
    <row r="20" spans="1:15" s="61" customFormat="1" ht="21.95" customHeight="1">
      <c r="B20" s="38"/>
      <c r="C20" s="804" t="s">
        <v>19</v>
      </c>
      <c r="D20" s="804"/>
      <c r="E20" s="804"/>
      <c r="F20" s="833"/>
      <c r="G20" s="794"/>
      <c r="H20" s="791">
        <v>643882.56900000002</v>
      </c>
      <c r="I20" s="791">
        <v>689969.46799999999</v>
      </c>
      <c r="J20" s="791">
        <v>747359.81</v>
      </c>
      <c r="K20" s="791">
        <v>804993.44499999995</v>
      </c>
      <c r="L20" s="791">
        <v>860130.13399999996</v>
      </c>
      <c r="M20" s="817">
        <v>817052.56799999997</v>
      </c>
      <c r="N20" s="817">
        <v>838312.53599999996</v>
      </c>
    </row>
    <row r="21" spans="1:15" s="61" customFormat="1" ht="21.95" customHeight="1">
      <c r="B21" s="56"/>
      <c r="C21" s="805" t="s">
        <v>20</v>
      </c>
      <c r="D21" s="805"/>
      <c r="E21" s="805"/>
      <c r="F21" s="833"/>
      <c r="G21" s="794"/>
      <c r="H21" s="791"/>
      <c r="I21" s="791"/>
      <c r="J21" s="791"/>
      <c r="K21" s="791"/>
      <c r="L21" s="791"/>
      <c r="M21" s="817"/>
      <c r="N21" s="817"/>
    </row>
    <row r="22" spans="1:15" s="61" customFormat="1" ht="14.1" customHeight="1">
      <c r="B22" s="56"/>
      <c r="C22" s="147"/>
      <c r="D22" s="147"/>
      <c r="E22" s="147"/>
      <c r="F22" s="153"/>
      <c r="G22" s="154"/>
      <c r="H22" s="897"/>
      <c r="I22" s="898"/>
      <c r="J22" s="898"/>
      <c r="K22" s="898"/>
      <c r="L22" s="898"/>
      <c r="M22" s="889"/>
      <c r="N22" s="769"/>
    </row>
    <row r="23" spans="1:15" s="61" customFormat="1" ht="21.95" customHeight="1">
      <c r="B23" s="38"/>
      <c r="C23" s="804" t="s">
        <v>3052</v>
      </c>
      <c r="D23" s="804"/>
      <c r="E23" s="804"/>
      <c r="F23" s="833"/>
      <c r="G23" s="794"/>
      <c r="H23" s="791">
        <v>14698.945</v>
      </c>
      <c r="I23" s="791">
        <v>16528.941999999999</v>
      </c>
      <c r="J23" s="791">
        <v>19280.11</v>
      </c>
      <c r="K23" s="791">
        <v>17453.117999999999</v>
      </c>
      <c r="L23" s="791">
        <v>17052.749</v>
      </c>
      <c r="M23" s="817">
        <v>15755.299000000001</v>
      </c>
      <c r="N23" s="817">
        <v>17022.758000000002</v>
      </c>
    </row>
    <row r="24" spans="1:15" s="61" customFormat="1" ht="21.95" customHeight="1">
      <c r="B24" s="56"/>
      <c r="C24" s="805" t="s">
        <v>3053</v>
      </c>
      <c r="D24" s="805"/>
      <c r="E24" s="805"/>
      <c r="F24" s="833"/>
      <c r="G24" s="794"/>
      <c r="H24" s="791"/>
      <c r="I24" s="791"/>
      <c r="J24" s="791"/>
      <c r="K24" s="791"/>
      <c r="L24" s="791"/>
      <c r="M24" s="817"/>
      <c r="N24" s="817"/>
    </row>
    <row r="25" spans="1:15" s="61" customFormat="1" ht="14.1" customHeight="1">
      <c r="B25" s="56"/>
      <c r="C25" s="147"/>
      <c r="D25" s="147"/>
      <c r="E25" s="147"/>
      <c r="F25" s="153"/>
      <c r="G25" s="154"/>
      <c r="H25" s="897"/>
      <c r="I25" s="898"/>
      <c r="J25" s="898"/>
      <c r="K25" s="898"/>
      <c r="L25" s="898"/>
      <c r="M25" s="899"/>
      <c r="N25" s="900"/>
    </row>
    <row r="26" spans="1:15" s="129" customFormat="1" ht="25.5" customHeight="1">
      <c r="A26" s="128"/>
      <c r="B26" s="139"/>
      <c r="C26" s="837" t="s">
        <v>48</v>
      </c>
      <c r="D26" s="837"/>
      <c r="E26" s="837"/>
      <c r="F26" s="837"/>
      <c r="G26" s="834"/>
      <c r="H26" s="821">
        <v>1176941.1869999999</v>
      </c>
      <c r="I26" s="821">
        <v>1249697.6939999999</v>
      </c>
      <c r="J26" s="821">
        <v>1372309.8319999999</v>
      </c>
      <c r="K26" s="821">
        <v>1447759.635</v>
      </c>
      <c r="L26" s="821">
        <v>1512737.754</v>
      </c>
      <c r="M26" s="824">
        <v>1418000.344</v>
      </c>
      <c r="N26" s="824">
        <v>1545371.584</v>
      </c>
      <c r="O26" s="840"/>
    </row>
    <row r="27" spans="1:15" s="130" customFormat="1" ht="25.5" customHeight="1" thickBot="1">
      <c r="A27" s="128"/>
      <c r="B27" s="140"/>
      <c r="C27" s="836" t="s">
        <v>47</v>
      </c>
      <c r="D27" s="836"/>
      <c r="E27" s="836"/>
      <c r="F27" s="836"/>
      <c r="G27" s="835"/>
      <c r="H27" s="822"/>
      <c r="I27" s="822"/>
      <c r="J27" s="822"/>
      <c r="K27" s="822"/>
      <c r="L27" s="822"/>
      <c r="M27" s="825"/>
      <c r="N27" s="825"/>
      <c r="O27" s="841"/>
    </row>
    <row r="28" spans="1:15" ht="42" customHeight="1">
      <c r="C28" s="34"/>
      <c r="F28" s="27"/>
      <c r="G28" s="28"/>
      <c r="H28" s="28"/>
      <c r="I28" s="28"/>
      <c r="J28" s="28"/>
      <c r="K28" s="28"/>
      <c r="L28" s="28"/>
      <c r="M28" s="719"/>
      <c r="N28" s="719"/>
    </row>
    <row r="29" spans="1:15" ht="42" customHeight="1">
      <c r="B29" s="13"/>
      <c r="C29" s="13"/>
      <c r="D29" s="30"/>
      <c r="E29" s="31"/>
      <c r="F29" s="828"/>
      <c r="G29" s="828"/>
      <c r="H29" s="110"/>
      <c r="I29" s="142"/>
      <c r="J29" s="217"/>
      <c r="K29" s="283"/>
      <c r="L29" s="704"/>
    </row>
    <row r="30" spans="1:15" s="3" customFormat="1" ht="24.95" customHeight="1">
      <c r="A30" s="7"/>
      <c r="B30" s="72" t="s">
        <v>1</v>
      </c>
      <c r="C30" s="45"/>
      <c r="D30" s="832" t="s">
        <v>45</v>
      </c>
      <c r="E30" s="57" t="s">
        <v>3065</v>
      </c>
      <c r="F30" s="57"/>
      <c r="G30" s="20"/>
      <c r="M30" s="713"/>
      <c r="N30" s="713"/>
    </row>
    <row r="31" spans="1:15" s="3" customFormat="1" ht="23.1" customHeight="1">
      <c r="A31" s="7"/>
      <c r="B31" s="60" t="s">
        <v>3</v>
      </c>
      <c r="C31" s="65"/>
      <c r="D31" s="832"/>
      <c r="E31" s="58" t="s">
        <v>3069</v>
      </c>
      <c r="F31" s="58"/>
      <c r="G31" s="22"/>
      <c r="M31" s="713"/>
      <c r="N31" s="713"/>
    </row>
    <row r="32" spans="1:15" s="3" customFormat="1" ht="20.100000000000001" customHeight="1" thickBot="1">
      <c r="A32" s="7"/>
      <c r="B32" s="14"/>
      <c r="C32" s="15"/>
      <c r="D32" s="16"/>
      <c r="E32" s="17"/>
      <c r="F32" s="17"/>
      <c r="G32" s="46"/>
      <c r="H32" s="74"/>
      <c r="I32" s="74"/>
      <c r="J32" s="74"/>
      <c r="K32" s="74"/>
      <c r="L32" s="74"/>
      <c r="M32" s="718"/>
      <c r="N32" s="765"/>
    </row>
    <row r="33" spans="1:22" s="125" customFormat="1" ht="25.5" customHeight="1">
      <c r="A33" s="127"/>
      <c r="B33" s="133"/>
      <c r="C33" s="802" t="s">
        <v>3040</v>
      </c>
      <c r="D33" s="802"/>
      <c r="E33" s="802"/>
      <c r="F33" s="802"/>
      <c r="G33" s="786"/>
      <c r="H33" s="786">
        <v>2015</v>
      </c>
      <c r="I33" s="786">
        <v>2016</v>
      </c>
      <c r="J33" s="786">
        <v>2017</v>
      </c>
      <c r="K33" s="786">
        <v>2018</v>
      </c>
      <c r="L33" s="786">
        <v>2019</v>
      </c>
      <c r="M33" s="811" t="s">
        <v>3200</v>
      </c>
      <c r="N33" s="811" t="s">
        <v>3199</v>
      </c>
      <c r="O33" s="786"/>
    </row>
    <row r="34" spans="1:22" s="125" customFormat="1" ht="25.5" customHeight="1">
      <c r="A34" s="127"/>
      <c r="B34" s="134"/>
      <c r="C34" s="803" t="s">
        <v>3041</v>
      </c>
      <c r="D34" s="803"/>
      <c r="E34" s="803"/>
      <c r="F34" s="803"/>
      <c r="G34" s="787"/>
      <c r="H34" s="787"/>
      <c r="I34" s="787"/>
      <c r="J34" s="787"/>
      <c r="K34" s="787"/>
      <c r="L34" s="787"/>
      <c r="M34" s="812"/>
      <c r="N34" s="812"/>
      <c r="O34" s="787"/>
    </row>
    <row r="35" spans="1:22" s="3" customFormat="1" ht="24.95" customHeight="1">
      <c r="A35" s="23"/>
      <c r="B35" s="37"/>
      <c r="C35" s="146"/>
      <c r="D35" s="146"/>
      <c r="E35" s="146"/>
      <c r="F35" s="146"/>
      <c r="G35" s="73"/>
      <c r="H35" s="73"/>
      <c r="I35" s="73"/>
      <c r="J35" s="73"/>
      <c r="K35" s="73"/>
      <c r="L35" s="73"/>
      <c r="M35" s="712"/>
      <c r="N35" s="712"/>
    </row>
    <row r="36" spans="1:22" s="2" customFormat="1" ht="18.600000000000001" customHeight="1">
      <c r="A36" s="32"/>
      <c r="B36" s="169" t="s">
        <v>22</v>
      </c>
      <c r="C36" s="156" t="s">
        <v>6</v>
      </c>
      <c r="D36" s="157"/>
      <c r="E36" s="157"/>
      <c r="F36" s="158"/>
      <c r="G36" s="829"/>
      <c r="H36" s="826">
        <v>412240.00199999998</v>
      </c>
      <c r="I36" s="826">
        <v>444489.00799999997</v>
      </c>
      <c r="J36" s="826">
        <v>487764.33100000001</v>
      </c>
      <c r="K36" s="826">
        <v>517927.15100000001</v>
      </c>
      <c r="L36" s="826">
        <v>542657.94400000002</v>
      </c>
      <c r="M36" s="820">
        <v>526587.679</v>
      </c>
      <c r="N36" s="820">
        <v>537915.91099999996</v>
      </c>
    </row>
    <row r="37" spans="1:22" s="2" customFormat="1" ht="18.600000000000001" customHeight="1">
      <c r="A37" s="32"/>
      <c r="B37" s="40"/>
      <c r="C37" s="159" t="s">
        <v>7</v>
      </c>
      <c r="D37" s="160"/>
      <c r="E37" s="160"/>
      <c r="F37" s="161"/>
      <c r="G37" s="829"/>
      <c r="H37" s="826"/>
      <c r="I37" s="826"/>
      <c r="J37" s="826"/>
      <c r="K37" s="826"/>
      <c r="L37" s="826"/>
      <c r="M37" s="820"/>
      <c r="N37" s="820"/>
      <c r="Q37" s="737"/>
      <c r="R37" s="737"/>
      <c r="S37" s="737"/>
      <c r="T37" s="737"/>
      <c r="U37" s="737"/>
      <c r="V37" s="737"/>
    </row>
    <row r="38" spans="1:22" s="3" customFormat="1" ht="24.95" customHeight="1">
      <c r="A38" s="23"/>
      <c r="B38" s="40"/>
      <c r="C38" s="162"/>
      <c r="D38" s="162"/>
      <c r="E38" s="162"/>
      <c r="F38" s="163"/>
      <c r="G38" s="171"/>
      <c r="H38" s="773"/>
      <c r="I38" s="736"/>
      <c r="J38" s="736"/>
      <c r="K38" s="736"/>
      <c r="L38" s="736"/>
      <c r="M38" s="772"/>
      <c r="N38" s="772"/>
      <c r="Q38" s="737"/>
      <c r="R38" s="737"/>
      <c r="S38" s="737"/>
      <c r="T38" s="737"/>
      <c r="U38" s="737"/>
    </row>
    <row r="39" spans="1:22" s="3" customFormat="1" ht="18.600000000000001" customHeight="1">
      <c r="A39" s="23"/>
      <c r="B39" s="40"/>
      <c r="C39" s="164">
        <v>1.1000000000000001</v>
      </c>
      <c r="D39" s="830" t="s">
        <v>12</v>
      </c>
      <c r="E39" s="830"/>
      <c r="F39" s="830"/>
      <c r="G39" s="827"/>
      <c r="H39" s="823">
        <v>18619.514999999999</v>
      </c>
      <c r="I39" s="823">
        <v>20441.543000000001</v>
      </c>
      <c r="J39" s="823">
        <v>23176.075000000001</v>
      </c>
      <c r="K39" s="823">
        <v>21076.421999999999</v>
      </c>
      <c r="L39" s="823">
        <v>21100.686000000002</v>
      </c>
      <c r="M39" s="823">
        <v>21526.698</v>
      </c>
      <c r="N39" s="823">
        <v>23282.53</v>
      </c>
      <c r="Q39" s="737"/>
      <c r="R39" s="737"/>
      <c r="S39" s="737"/>
      <c r="T39" s="737"/>
      <c r="U39" s="737"/>
      <c r="V39" s="737"/>
    </row>
    <row r="40" spans="1:22" s="3" customFormat="1" ht="18.600000000000001" customHeight="1">
      <c r="A40" s="23"/>
      <c r="B40" s="40"/>
      <c r="C40" s="164"/>
      <c r="D40" s="831" t="s">
        <v>0</v>
      </c>
      <c r="E40" s="831"/>
      <c r="F40" s="831"/>
      <c r="G40" s="827"/>
      <c r="H40" s="823"/>
      <c r="I40" s="823"/>
      <c r="J40" s="823"/>
      <c r="K40" s="823"/>
      <c r="L40" s="823"/>
      <c r="M40" s="823"/>
      <c r="N40" s="823"/>
      <c r="Q40" s="737"/>
      <c r="R40" s="737"/>
      <c r="S40" s="737"/>
      <c r="T40" s="737"/>
      <c r="U40" s="737"/>
      <c r="V40" s="737"/>
    </row>
    <row r="41" spans="1:22" s="3" customFormat="1" ht="24.95" customHeight="1">
      <c r="A41" s="23"/>
      <c r="B41" s="40"/>
      <c r="C41" s="164"/>
      <c r="D41" s="162"/>
      <c r="E41" s="162"/>
      <c r="F41" s="163"/>
      <c r="G41" s="171"/>
      <c r="H41" s="774"/>
      <c r="I41" s="141"/>
      <c r="J41" s="141"/>
      <c r="K41" s="141"/>
      <c r="L41" s="141"/>
      <c r="M41" s="891"/>
      <c r="N41" s="772"/>
      <c r="Q41" s="737"/>
      <c r="R41" s="737"/>
      <c r="S41" s="737"/>
      <c r="T41" s="737"/>
      <c r="U41" s="737"/>
      <c r="V41" s="737"/>
    </row>
    <row r="42" spans="1:22" s="3" customFormat="1" ht="18.600000000000001" customHeight="1">
      <c r="A42" s="23"/>
      <c r="B42" s="40"/>
      <c r="C42" s="165">
        <v>1.2</v>
      </c>
      <c r="D42" s="830" t="s">
        <v>13</v>
      </c>
      <c r="E42" s="830"/>
      <c r="F42" s="830"/>
      <c r="G42" s="827"/>
      <c r="H42" s="823">
        <v>8288.99</v>
      </c>
      <c r="I42" s="823">
        <v>8756.9320000000007</v>
      </c>
      <c r="J42" s="823">
        <v>10048.666999999999</v>
      </c>
      <c r="K42" s="823">
        <v>11072.492</v>
      </c>
      <c r="L42" s="823">
        <v>11612.12</v>
      </c>
      <c r="M42" s="823">
        <v>10070.413</v>
      </c>
      <c r="N42" s="823">
        <v>10619.073</v>
      </c>
      <c r="Q42" s="737"/>
      <c r="R42" s="737"/>
      <c r="S42" s="737"/>
      <c r="T42" s="737"/>
      <c r="U42" s="737"/>
      <c r="V42" s="737"/>
    </row>
    <row r="43" spans="1:22" s="3" customFormat="1" ht="18.600000000000001" customHeight="1">
      <c r="A43" s="23"/>
      <c r="B43" s="40"/>
      <c r="C43" s="166"/>
      <c r="D43" s="831" t="s">
        <v>14</v>
      </c>
      <c r="E43" s="831"/>
      <c r="F43" s="831"/>
      <c r="G43" s="827"/>
      <c r="H43" s="823"/>
      <c r="I43" s="823"/>
      <c r="J43" s="823"/>
      <c r="K43" s="823"/>
      <c r="L43" s="823"/>
      <c r="M43" s="823"/>
      <c r="N43" s="823"/>
      <c r="Q43" s="737"/>
      <c r="R43" s="737"/>
      <c r="S43" s="737"/>
      <c r="T43" s="737"/>
      <c r="U43" s="737"/>
      <c r="V43" s="737"/>
    </row>
    <row r="44" spans="1:22" s="3" customFormat="1" ht="24.95" customHeight="1">
      <c r="A44" s="23"/>
      <c r="B44" s="40"/>
      <c r="C44" s="164"/>
      <c r="D44" s="162"/>
      <c r="E44" s="162"/>
      <c r="F44" s="163"/>
      <c r="G44" s="171"/>
      <c r="H44" s="774"/>
      <c r="I44" s="141"/>
      <c r="J44" s="141"/>
      <c r="K44" s="141"/>
      <c r="L44" s="141"/>
      <c r="M44" s="891"/>
      <c r="N44" s="772"/>
      <c r="Q44" s="737"/>
      <c r="R44" s="737"/>
      <c r="S44" s="737"/>
      <c r="T44" s="737"/>
      <c r="U44" s="737"/>
      <c r="V44" s="737"/>
    </row>
    <row r="45" spans="1:22" s="3" customFormat="1" ht="18.600000000000001" customHeight="1">
      <c r="A45" s="23"/>
      <c r="B45" s="42"/>
      <c r="C45" s="167">
        <v>1.3</v>
      </c>
      <c r="D45" s="830" t="s">
        <v>15</v>
      </c>
      <c r="E45" s="830"/>
      <c r="F45" s="830"/>
      <c r="G45" s="827"/>
      <c r="H45" s="823">
        <v>92478.54</v>
      </c>
      <c r="I45" s="823">
        <v>98077.841</v>
      </c>
      <c r="J45" s="823">
        <v>109457.38499999999</v>
      </c>
      <c r="K45" s="823">
        <v>115156.10400000001</v>
      </c>
      <c r="L45" s="823">
        <v>119852.44</v>
      </c>
      <c r="M45" s="819">
        <v>118649.603</v>
      </c>
      <c r="N45" s="819">
        <v>125590.102</v>
      </c>
      <c r="Q45" s="737"/>
      <c r="R45" s="737"/>
      <c r="S45" s="737"/>
      <c r="T45" s="737"/>
      <c r="U45" s="737"/>
      <c r="V45" s="737"/>
    </row>
    <row r="46" spans="1:22" s="3" customFormat="1" ht="18.600000000000001" customHeight="1">
      <c r="A46" s="23"/>
      <c r="B46" s="42"/>
      <c r="C46" s="167"/>
      <c r="D46" s="831" t="s">
        <v>16</v>
      </c>
      <c r="E46" s="831"/>
      <c r="F46" s="831"/>
      <c r="G46" s="827"/>
      <c r="H46" s="823"/>
      <c r="I46" s="823"/>
      <c r="J46" s="823"/>
      <c r="K46" s="823"/>
      <c r="L46" s="823"/>
      <c r="M46" s="819"/>
      <c r="N46" s="819"/>
      <c r="Q46" s="737"/>
      <c r="R46" s="737"/>
      <c r="S46" s="737"/>
      <c r="T46" s="737"/>
      <c r="U46" s="737"/>
      <c r="V46" s="737"/>
    </row>
    <row r="47" spans="1:22" s="3" customFormat="1" ht="24.95" customHeight="1">
      <c r="A47" s="23"/>
      <c r="B47" s="40"/>
      <c r="C47" s="164"/>
      <c r="D47" s="162"/>
      <c r="E47" s="162"/>
      <c r="F47" s="168"/>
      <c r="G47" s="171"/>
      <c r="H47" s="774"/>
      <c r="I47" s="141"/>
      <c r="J47" s="141"/>
      <c r="K47" s="141"/>
      <c r="L47" s="141"/>
      <c r="M47" s="891"/>
      <c r="N47" s="772"/>
      <c r="Q47" s="737"/>
      <c r="R47" s="737"/>
      <c r="S47" s="737"/>
      <c r="T47" s="737"/>
      <c r="U47" s="737"/>
      <c r="V47" s="737"/>
    </row>
    <row r="48" spans="1:22" s="3" customFormat="1" ht="23.1" customHeight="1">
      <c r="A48" s="23"/>
      <c r="B48" s="40"/>
      <c r="C48" s="164">
        <v>1.4</v>
      </c>
      <c r="D48" s="830" t="s">
        <v>17</v>
      </c>
      <c r="E48" s="830"/>
      <c r="F48" s="830"/>
      <c r="G48" s="827"/>
      <c r="H48" s="823">
        <v>40178.919000000002</v>
      </c>
      <c r="I48" s="823">
        <v>44191.029000000002</v>
      </c>
      <c r="J48" s="823">
        <v>48079.106</v>
      </c>
      <c r="K48" s="823">
        <v>50510.131000000001</v>
      </c>
      <c r="L48" s="823">
        <v>51129.79</v>
      </c>
      <c r="M48" s="819">
        <v>41901.436000000002</v>
      </c>
      <c r="N48" s="819">
        <v>40407.133999999998</v>
      </c>
      <c r="Q48" s="737"/>
      <c r="R48" s="737"/>
      <c r="S48" s="737"/>
      <c r="T48" s="737"/>
      <c r="U48" s="737"/>
      <c r="V48" s="737"/>
    </row>
    <row r="49" spans="1:22" s="4" customFormat="1" ht="18.600000000000001" customHeight="1">
      <c r="A49" s="33"/>
      <c r="B49" s="43"/>
      <c r="C49" s="164"/>
      <c r="D49" s="831" t="s">
        <v>18</v>
      </c>
      <c r="E49" s="831"/>
      <c r="F49" s="831"/>
      <c r="G49" s="827"/>
      <c r="H49" s="823"/>
      <c r="I49" s="823"/>
      <c r="J49" s="823"/>
      <c r="K49" s="823"/>
      <c r="L49" s="823"/>
      <c r="M49" s="819"/>
      <c r="N49" s="819"/>
      <c r="Q49" s="737"/>
      <c r="R49" s="737"/>
      <c r="S49" s="737"/>
      <c r="T49" s="737"/>
      <c r="U49" s="737"/>
      <c r="V49" s="737"/>
    </row>
    <row r="50" spans="1:22" s="3" customFormat="1" ht="24.95" customHeight="1">
      <c r="A50" s="23"/>
      <c r="B50" s="40"/>
      <c r="C50" s="164"/>
      <c r="D50" s="162"/>
      <c r="E50" s="162"/>
      <c r="F50" s="168"/>
      <c r="G50" s="171"/>
      <c r="H50" s="774"/>
      <c r="I50" s="141"/>
      <c r="J50" s="141"/>
      <c r="K50" s="141"/>
      <c r="L50" s="141"/>
      <c r="M50" s="891"/>
      <c r="N50" s="772"/>
      <c r="Q50" s="737"/>
      <c r="R50" s="737"/>
      <c r="S50" s="737"/>
      <c r="T50" s="737"/>
      <c r="U50" s="737"/>
      <c r="V50" s="737"/>
    </row>
    <row r="51" spans="1:22" s="3" customFormat="1" ht="23.1" customHeight="1">
      <c r="A51" s="23"/>
      <c r="B51" s="40"/>
      <c r="C51" s="164">
        <v>1.5</v>
      </c>
      <c r="D51" s="830" t="s">
        <v>19</v>
      </c>
      <c r="E51" s="830"/>
      <c r="F51" s="830"/>
      <c r="G51" s="827"/>
      <c r="H51" s="823">
        <v>252674.038</v>
      </c>
      <c r="I51" s="823">
        <v>273021.663</v>
      </c>
      <c r="J51" s="823">
        <v>297003.098</v>
      </c>
      <c r="K51" s="823">
        <v>320112.00199999998</v>
      </c>
      <c r="L51" s="823">
        <v>338962.908</v>
      </c>
      <c r="M51" s="819">
        <v>334439.52799999999</v>
      </c>
      <c r="N51" s="819">
        <v>338017.07199999999</v>
      </c>
      <c r="Q51" s="737"/>
      <c r="R51" s="737"/>
      <c r="S51" s="737"/>
      <c r="T51" s="737"/>
      <c r="U51" s="737"/>
      <c r="V51" s="737"/>
    </row>
    <row r="52" spans="1:22" s="4" customFormat="1" ht="18.600000000000001" customHeight="1">
      <c r="A52" s="33"/>
      <c r="B52" s="43"/>
      <c r="C52" s="162"/>
      <c r="D52" s="831" t="s">
        <v>20</v>
      </c>
      <c r="E52" s="831"/>
      <c r="F52" s="831"/>
      <c r="G52" s="827"/>
      <c r="H52" s="823"/>
      <c r="I52" s="823"/>
      <c r="J52" s="823"/>
      <c r="K52" s="823"/>
      <c r="L52" s="823"/>
      <c r="M52" s="819"/>
      <c r="N52" s="819"/>
      <c r="Q52" s="737"/>
      <c r="R52" s="737"/>
      <c r="S52" s="737"/>
      <c r="T52" s="737"/>
      <c r="U52" s="737"/>
      <c r="V52" s="737"/>
    </row>
    <row r="53" spans="1:22" s="3" customFormat="1" ht="24.95" customHeight="1">
      <c r="A53" s="23"/>
      <c r="B53" s="40"/>
      <c r="C53" s="162"/>
      <c r="D53" s="162"/>
      <c r="E53" s="162"/>
      <c r="F53" s="168"/>
      <c r="G53" s="172"/>
      <c r="H53" s="172"/>
      <c r="I53" s="115"/>
      <c r="J53" s="115"/>
      <c r="K53" s="115"/>
      <c r="L53" s="115"/>
      <c r="M53" s="891"/>
      <c r="N53" s="772"/>
      <c r="Q53" s="737"/>
      <c r="R53" s="737"/>
      <c r="S53" s="737"/>
      <c r="T53" s="737"/>
      <c r="U53" s="737"/>
      <c r="V53" s="737"/>
    </row>
    <row r="54" spans="1:22" s="2" customFormat="1" ht="23.1" customHeight="1">
      <c r="A54" s="26"/>
      <c r="B54" s="169" t="s">
        <v>26</v>
      </c>
      <c r="C54" s="156" t="s">
        <v>8</v>
      </c>
      <c r="D54" s="157"/>
      <c r="E54" s="157"/>
      <c r="F54" s="157"/>
      <c r="G54" s="829"/>
      <c r="H54" s="826">
        <v>709047.755</v>
      </c>
      <c r="I54" s="826">
        <v>740473.25300000003</v>
      </c>
      <c r="J54" s="826">
        <v>819897.16599999997</v>
      </c>
      <c r="K54" s="826">
        <v>881924.42</v>
      </c>
      <c r="L54" s="826">
        <v>914477.18900000001</v>
      </c>
      <c r="M54" s="820">
        <v>852605.53799999994</v>
      </c>
      <c r="N54" s="820">
        <v>971736.04700000002</v>
      </c>
      <c r="Q54" s="737"/>
      <c r="R54" s="737"/>
      <c r="S54" s="737"/>
      <c r="T54" s="737"/>
      <c r="U54" s="737"/>
      <c r="V54" s="737"/>
    </row>
    <row r="55" spans="1:22" s="2" customFormat="1" ht="18.600000000000001" customHeight="1">
      <c r="A55" s="26"/>
      <c r="B55" s="44"/>
      <c r="C55" s="159" t="s">
        <v>9</v>
      </c>
      <c r="D55" s="160"/>
      <c r="E55" s="160"/>
      <c r="F55" s="160"/>
      <c r="G55" s="829"/>
      <c r="H55" s="826"/>
      <c r="I55" s="826"/>
      <c r="J55" s="826"/>
      <c r="K55" s="826"/>
      <c r="L55" s="826"/>
      <c r="M55" s="820"/>
      <c r="N55" s="820"/>
      <c r="Q55" s="737"/>
      <c r="R55" s="737"/>
      <c r="S55" s="737"/>
      <c r="T55" s="737"/>
      <c r="U55" s="737"/>
      <c r="V55" s="737"/>
    </row>
    <row r="56" spans="1:22" s="3" customFormat="1" ht="24.95" customHeight="1">
      <c r="A56" s="25"/>
      <c r="B56" s="40"/>
      <c r="C56" s="162"/>
      <c r="D56" s="162"/>
      <c r="E56" s="162"/>
      <c r="F56" s="168"/>
      <c r="G56" s="171"/>
      <c r="H56" s="774"/>
      <c r="I56" s="141"/>
      <c r="J56" s="141"/>
      <c r="K56" s="141"/>
      <c r="L56" s="141"/>
      <c r="M56" s="891"/>
      <c r="N56" s="772"/>
      <c r="Q56" s="737"/>
      <c r="R56" s="737"/>
      <c r="S56" s="737"/>
      <c r="T56" s="737"/>
      <c r="U56" s="737"/>
      <c r="V56" s="737"/>
    </row>
    <row r="57" spans="1:22" s="3" customFormat="1" ht="18.600000000000001" customHeight="1">
      <c r="A57" s="23"/>
      <c r="B57" s="40"/>
      <c r="C57" s="164">
        <v>2.1</v>
      </c>
      <c r="D57" s="830" t="s">
        <v>12</v>
      </c>
      <c r="E57" s="830"/>
      <c r="F57" s="830"/>
      <c r="G57" s="827"/>
      <c r="H57" s="823">
        <v>74258.418000000005</v>
      </c>
      <c r="I57" s="823">
        <v>79982.577000000005</v>
      </c>
      <c r="J57" s="823">
        <v>88932.37</v>
      </c>
      <c r="K57" s="823">
        <v>82560.773000000001</v>
      </c>
      <c r="L57" s="823">
        <v>83222.403999999995</v>
      </c>
      <c r="M57" s="819">
        <v>89281.047000000006</v>
      </c>
      <c r="N57" s="819">
        <v>122785.808</v>
      </c>
      <c r="Q57" s="737"/>
      <c r="R57" s="737"/>
      <c r="S57" s="737"/>
      <c r="T57" s="737"/>
      <c r="U57" s="737"/>
      <c r="V57" s="737"/>
    </row>
    <row r="58" spans="1:22" s="3" customFormat="1" ht="18.600000000000001" customHeight="1">
      <c r="A58" s="23"/>
      <c r="B58" s="40"/>
      <c r="C58" s="164"/>
      <c r="D58" s="831" t="s">
        <v>0</v>
      </c>
      <c r="E58" s="831"/>
      <c r="F58" s="831"/>
      <c r="G58" s="827"/>
      <c r="H58" s="823"/>
      <c r="I58" s="823"/>
      <c r="J58" s="823"/>
      <c r="K58" s="823"/>
      <c r="L58" s="823"/>
      <c r="M58" s="819"/>
      <c r="N58" s="819"/>
      <c r="Q58" s="737"/>
      <c r="R58" s="737"/>
      <c r="S58" s="737"/>
      <c r="T58" s="737"/>
      <c r="U58" s="737"/>
      <c r="V58" s="737"/>
    </row>
    <row r="59" spans="1:22" s="3" customFormat="1" ht="24.95" customHeight="1">
      <c r="A59" s="23"/>
      <c r="B59" s="40"/>
      <c r="C59" s="164"/>
      <c r="D59" s="162"/>
      <c r="E59" s="162"/>
      <c r="F59" s="163"/>
      <c r="G59" s="171"/>
      <c r="H59" s="774"/>
      <c r="I59" s="141"/>
      <c r="J59" s="141"/>
      <c r="K59" s="141"/>
      <c r="L59" s="141"/>
      <c r="M59" s="891"/>
      <c r="N59" s="772"/>
      <c r="Q59" s="737"/>
      <c r="R59" s="737"/>
      <c r="S59" s="737"/>
      <c r="T59" s="737"/>
      <c r="U59" s="737"/>
      <c r="V59" s="737"/>
    </row>
    <row r="60" spans="1:22" s="3" customFormat="1" ht="18.600000000000001" customHeight="1">
      <c r="A60" s="23"/>
      <c r="B60" s="40"/>
      <c r="C60" s="165">
        <v>2.2000000000000002</v>
      </c>
      <c r="D60" s="830" t="s">
        <v>13</v>
      </c>
      <c r="E60" s="830"/>
      <c r="F60" s="830"/>
      <c r="G60" s="827"/>
      <c r="H60" s="823">
        <v>93243.275999999998</v>
      </c>
      <c r="I60" s="823">
        <v>93771.986999999994</v>
      </c>
      <c r="J60" s="823">
        <v>109714.751</v>
      </c>
      <c r="K60" s="823">
        <v>121922.70600000001</v>
      </c>
      <c r="L60" s="823">
        <v>118260.781</v>
      </c>
      <c r="M60" s="823">
        <v>85450.288</v>
      </c>
      <c r="N60" s="823">
        <v>107694.431</v>
      </c>
      <c r="Q60" s="737"/>
      <c r="R60" s="737"/>
      <c r="S60" s="737"/>
      <c r="T60" s="737"/>
      <c r="U60" s="737"/>
      <c r="V60" s="737"/>
    </row>
    <row r="61" spans="1:22" s="3" customFormat="1" ht="23.1" customHeight="1">
      <c r="A61" s="23"/>
      <c r="B61" s="40"/>
      <c r="C61" s="166"/>
      <c r="D61" s="831" t="s">
        <v>14</v>
      </c>
      <c r="E61" s="831"/>
      <c r="F61" s="831"/>
      <c r="G61" s="827"/>
      <c r="H61" s="823"/>
      <c r="I61" s="823"/>
      <c r="J61" s="823"/>
      <c r="K61" s="823"/>
      <c r="L61" s="823"/>
      <c r="M61" s="823"/>
      <c r="N61" s="823"/>
      <c r="Q61" s="737"/>
      <c r="R61" s="737"/>
      <c r="S61" s="737"/>
      <c r="T61" s="737"/>
      <c r="U61" s="737"/>
      <c r="V61" s="737"/>
    </row>
    <row r="62" spans="1:22" s="3" customFormat="1" ht="24.95" customHeight="1">
      <c r="A62" s="23"/>
      <c r="B62" s="40"/>
      <c r="C62" s="164"/>
      <c r="D62" s="162"/>
      <c r="E62" s="162"/>
      <c r="F62" s="163"/>
      <c r="G62" s="171"/>
      <c r="H62" s="774"/>
      <c r="I62" s="141"/>
      <c r="J62" s="141"/>
      <c r="K62" s="141"/>
      <c r="L62" s="141"/>
      <c r="M62" s="891"/>
      <c r="N62" s="772"/>
      <c r="Q62" s="737"/>
      <c r="R62" s="737"/>
      <c r="S62" s="737"/>
      <c r="T62" s="737"/>
      <c r="U62" s="737"/>
      <c r="V62" s="737"/>
    </row>
    <row r="63" spans="1:22" s="3" customFormat="1" ht="18.600000000000001" customHeight="1">
      <c r="A63" s="23"/>
      <c r="B63" s="42"/>
      <c r="C63" s="167">
        <v>2.2999999999999998</v>
      </c>
      <c r="D63" s="830" t="s">
        <v>15</v>
      </c>
      <c r="E63" s="830"/>
      <c r="F63" s="830"/>
      <c r="G63" s="827"/>
      <c r="H63" s="823">
        <v>156967.65900000001</v>
      </c>
      <c r="I63" s="823">
        <v>160211.658</v>
      </c>
      <c r="J63" s="823">
        <v>178329.481</v>
      </c>
      <c r="K63" s="823">
        <v>189651.05799999999</v>
      </c>
      <c r="L63" s="823">
        <v>192755.35800000001</v>
      </c>
      <c r="M63" s="819">
        <v>184333.33199999999</v>
      </c>
      <c r="N63" s="819">
        <v>232556.24100000001</v>
      </c>
      <c r="Q63" s="737"/>
      <c r="R63" s="737"/>
      <c r="S63" s="737"/>
      <c r="T63" s="737"/>
      <c r="U63" s="737"/>
      <c r="V63" s="737"/>
    </row>
    <row r="64" spans="1:22" s="3" customFormat="1" ht="18.600000000000001" customHeight="1">
      <c r="A64" s="23"/>
      <c r="B64" s="42"/>
      <c r="C64" s="167"/>
      <c r="D64" s="831" t="s">
        <v>16</v>
      </c>
      <c r="E64" s="831"/>
      <c r="F64" s="831"/>
      <c r="G64" s="827"/>
      <c r="H64" s="823"/>
      <c r="I64" s="823"/>
      <c r="J64" s="823"/>
      <c r="K64" s="823"/>
      <c r="L64" s="823"/>
      <c r="M64" s="819"/>
      <c r="N64" s="819"/>
      <c r="Q64" s="737"/>
      <c r="R64" s="737"/>
      <c r="S64" s="737"/>
      <c r="T64" s="737"/>
      <c r="U64" s="737"/>
      <c r="V64" s="737"/>
    </row>
    <row r="65" spans="1:22" s="3" customFormat="1" ht="24.95" customHeight="1">
      <c r="A65" s="23"/>
      <c r="B65" s="40"/>
      <c r="C65" s="164"/>
      <c r="D65" s="162"/>
      <c r="E65" s="162"/>
      <c r="F65" s="168"/>
      <c r="G65" s="171"/>
      <c r="H65" s="774"/>
      <c r="I65" s="141"/>
      <c r="J65" s="141"/>
      <c r="K65" s="141"/>
      <c r="L65" s="141"/>
      <c r="M65" s="891"/>
      <c r="N65" s="772"/>
      <c r="Q65" s="737"/>
      <c r="R65" s="737"/>
      <c r="S65" s="737"/>
      <c r="T65" s="737"/>
      <c r="U65" s="737"/>
      <c r="V65" s="737"/>
    </row>
    <row r="66" spans="1:22" s="3" customFormat="1" ht="18.600000000000001" customHeight="1">
      <c r="A66" s="23"/>
      <c r="B66" s="40"/>
      <c r="C66" s="164">
        <v>2.4</v>
      </c>
      <c r="D66" s="830" t="s">
        <v>17</v>
      </c>
      <c r="E66" s="830"/>
      <c r="F66" s="830"/>
      <c r="G66" s="827"/>
      <c r="H66" s="823">
        <v>13458.684999999999</v>
      </c>
      <c r="I66" s="823">
        <v>13800.187</v>
      </c>
      <c r="J66" s="823">
        <v>15343.295</v>
      </c>
      <c r="K66" s="823">
        <v>17368.909</v>
      </c>
      <c r="L66" s="823">
        <v>19186.12</v>
      </c>
      <c r="M66" s="819">
        <v>16181.376</v>
      </c>
      <c r="N66" s="819">
        <v>15293.438</v>
      </c>
      <c r="Q66" s="737"/>
      <c r="R66" s="737"/>
      <c r="S66" s="737"/>
      <c r="T66" s="737"/>
      <c r="U66" s="737"/>
      <c r="V66" s="737"/>
    </row>
    <row r="67" spans="1:22" s="4" customFormat="1" ht="18.600000000000001" customHeight="1">
      <c r="A67" s="33"/>
      <c r="B67" s="43"/>
      <c r="C67" s="164"/>
      <c r="D67" s="831" t="s">
        <v>18</v>
      </c>
      <c r="E67" s="831"/>
      <c r="F67" s="831"/>
      <c r="G67" s="827"/>
      <c r="H67" s="823"/>
      <c r="I67" s="823"/>
      <c r="J67" s="823"/>
      <c r="K67" s="823"/>
      <c r="L67" s="823"/>
      <c r="M67" s="819"/>
      <c r="N67" s="819"/>
      <c r="Q67" s="737"/>
      <c r="R67" s="737"/>
      <c r="S67" s="737"/>
      <c r="T67" s="737"/>
      <c r="U67" s="737"/>
      <c r="V67" s="737"/>
    </row>
    <row r="68" spans="1:22" s="3" customFormat="1" ht="24.95" customHeight="1">
      <c r="A68" s="23"/>
      <c r="B68" s="40"/>
      <c r="C68" s="164"/>
      <c r="D68" s="162"/>
      <c r="E68" s="162"/>
      <c r="F68" s="168"/>
      <c r="G68" s="171"/>
      <c r="H68" s="774"/>
      <c r="I68" s="141"/>
      <c r="J68" s="141"/>
      <c r="K68" s="141"/>
      <c r="L68" s="141"/>
      <c r="M68" s="891"/>
      <c r="N68" s="772"/>
      <c r="Q68" s="737"/>
      <c r="R68" s="737"/>
      <c r="S68" s="737"/>
      <c r="T68" s="737"/>
      <c r="U68" s="737"/>
      <c r="V68" s="737"/>
    </row>
    <row r="69" spans="1:22" s="3" customFormat="1" ht="18.600000000000001" customHeight="1">
      <c r="A69" s="23"/>
      <c r="B69" s="40"/>
      <c r="C69" s="164">
        <v>2.5</v>
      </c>
      <c r="D69" s="830" t="s">
        <v>19</v>
      </c>
      <c r="E69" s="830"/>
      <c r="F69" s="830"/>
      <c r="G69" s="827"/>
      <c r="H69" s="823">
        <v>371119.717</v>
      </c>
      <c r="I69" s="823">
        <v>392706.84399999998</v>
      </c>
      <c r="J69" s="823">
        <v>427577.26899999997</v>
      </c>
      <c r="K69" s="823">
        <v>470420.97399999999</v>
      </c>
      <c r="L69" s="823">
        <v>501052.52500000002</v>
      </c>
      <c r="M69" s="819">
        <v>477359.495</v>
      </c>
      <c r="N69" s="819">
        <v>493406.12900000002</v>
      </c>
      <c r="Q69" s="737"/>
      <c r="R69" s="737"/>
      <c r="S69" s="737"/>
      <c r="T69" s="737"/>
      <c r="U69" s="737"/>
      <c r="V69" s="737"/>
    </row>
    <row r="70" spans="1:22" s="4" customFormat="1" ht="18.600000000000001" customHeight="1">
      <c r="A70" s="33"/>
      <c r="B70" s="43"/>
      <c r="C70" s="162"/>
      <c r="D70" s="831" t="s">
        <v>20</v>
      </c>
      <c r="E70" s="831"/>
      <c r="F70" s="831"/>
      <c r="G70" s="827"/>
      <c r="H70" s="823"/>
      <c r="I70" s="823"/>
      <c r="J70" s="823"/>
      <c r="K70" s="823"/>
      <c r="L70" s="823"/>
      <c r="M70" s="819"/>
      <c r="N70" s="819"/>
      <c r="Q70" s="737"/>
      <c r="R70" s="737"/>
      <c r="S70" s="737"/>
      <c r="T70" s="737"/>
      <c r="U70" s="737"/>
    </row>
    <row r="71" spans="1:22" s="3" customFormat="1" ht="24.95" customHeight="1">
      <c r="A71" s="25"/>
      <c r="B71" s="40"/>
      <c r="C71" s="162"/>
      <c r="D71" s="162"/>
      <c r="E71" s="162"/>
      <c r="F71" s="168"/>
      <c r="G71" s="171"/>
      <c r="H71" s="774"/>
      <c r="I71" s="141"/>
      <c r="J71" s="141"/>
      <c r="K71" s="141"/>
      <c r="L71" s="141"/>
      <c r="M71" s="891"/>
      <c r="N71" s="772"/>
      <c r="Q71" s="737"/>
      <c r="R71" s="737"/>
      <c r="S71" s="737"/>
      <c r="T71" s="737"/>
      <c r="U71" s="737"/>
    </row>
    <row r="72" spans="1:22" s="3" customFormat="1" ht="18" customHeight="1">
      <c r="A72" s="25"/>
      <c r="B72" s="170" t="s">
        <v>3078</v>
      </c>
      <c r="C72" s="839" t="s">
        <v>67</v>
      </c>
      <c r="D72" s="839"/>
      <c r="E72" s="839"/>
      <c r="F72" s="839"/>
      <c r="G72" s="829"/>
      <c r="H72" s="826">
        <v>55653.43</v>
      </c>
      <c r="I72" s="826">
        <v>64735.432999999997</v>
      </c>
      <c r="J72" s="826">
        <v>64648.334999999999</v>
      </c>
      <c r="K72" s="826">
        <v>47908.063999999998</v>
      </c>
      <c r="L72" s="826">
        <v>55602.62</v>
      </c>
      <c r="M72" s="820">
        <v>38807.127</v>
      </c>
      <c r="N72" s="820">
        <v>35719.625999999997</v>
      </c>
      <c r="Q72" s="737"/>
      <c r="R72" s="737"/>
      <c r="S72" s="737"/>
      <c r="T72" s="737"/>
      <c r="U72" s="737"/>
    </row>
    <row r="73" spans="1:22" s="3" customFormat="1" ht="21.75" customHeight="1">
      <c r="A73" s="25"/>
      <c r="B73" s="40"/>
      <c r="C73" s="838" t="s">
        <v>68</v>
      </c>
      <c r="D73" s="838"/>
      <c r="E73" s="838"/>
      <c r="F73" s="838"/>
      <c r="G73" s="829"/>
      <c r="H73" s="826"/>
      <c r="I73" s="826"/>
      <c r="J73" s="826"/>
      <c r="K73" s="826"/>
      <c r="L73" s="826"/>
      <c r="M73" s="820"/>
      <c r="N73" s="820"/>
      <c r="Q73" s="737"/>
      <c r="R73" s="737"/>
      <c r="S73" s="737"/>
      <c r="T73" s="737"/>
      <c r="U73" s="737"/>
    </row>
    <row r="74" spans="1:22" s="3" customFormat="1" ht="21" customHeight="1">
      <c r="A74" s="25"/>
      <c r="B74" s="170"/>
      <c r="C74" s="157"/>
      <c r="D74" s="699" t="s">
        <v>3186</v>
      </c>
      <c r="E74" s="157"/>
      <c r="F74" s="157"/>
      <c r="G74" s="829"/>
      <c r="H74" s="826">
        <v>64866.78</v>
      </c>
      <c r="I74" s="826">
        <v>72771.953999999998</v>
      </c>
      <c r="J74" s="826">
        <v>73700.58</v>
      </c>
      <c r="K74" s="826">
        <v>60731.046000000002</v>
      </c>
      <c r="L74" s="826">
        <v>66812.369000000006</v>
      </c>
      <c r="M74" s="820">
        <v>62148.78</v>
      </c>
      <c r="N74" s="820">
        <v>65765.887000000002</v>
      </c>
      <c r="Q74" s="737"/>
      <c r="R74" s="737"/>
      <c r="S74" s="737"/>
      <c r="T74" s="737"/>
      <c r="U74" s="737"/>
    </row>
    <row r="75" spans="1:22" s="3" customFormat="1" ht="21.75" customHeight="1">
      <c r="A75" s="25"/>
      <c r="B75" s="40"/>
      <c r="C75" s="157"/>
      <c r="D75" s="700" t="s">
        <v>3187</v>
      </c>
      <c r="E75" s="157"/>
      <c r="F75" s="157"/>
      <c r="G75" s="829"/>
      <c r="H75" s="826"/>
      <c r="I75" s="826"/>
      <c r="J75" s="826"/>
      <c r="K75" s="826"/>
      <c r="L75" s="826"/>
      <c r="M75" s="820"/>
      <c r="N75" s="820"/>
      <c r="Q75" s="737"/>
      <c r="R75" s="737"/>
      <c r="S75" s="737"/>
      <c r="T75" s="737"/>
      <c r="U75" s="737"/>
    </row>
    <row r="76" spans="1:22" s="3" customFormat="1" ht="18.600000000000001" customHeight="1">
      <c r="A76" s="25"/>
      <c r="B76" s="170"/>
      <c r="C76" s="157"/>
      <c r="D76" s="699" t="s">
        <v>3189</v>
      </c>
      <c r="E76" s="157"/>
      <c r="F76" s="157"/>
      <c r="G76" s="829"/>
      <c r="H76" s="826">
        <v>9213.3510000000006</v>
      </c>
      <c r="I76" s="826">
        <v>8036.5219999999999</v>
      </c>
      <c r="J76" s="826">
        <v>9052.2450000000008</v>
      </c>
      <c r="K76" s="826">
        <v>12822.982</v>
      </c>
      <c r="L76" s="826">
        <v>11209.748</v>
      </c>
      <c r="M76" s="820">
        <v>23341.652999999998</v>
      </c>
      <c r="N76" s="820">
        <v>30046.26</v>
      </c>
      <c r="Q76" s="737"/>
      <c r="R76" s="737"/>
      <c r="S76" s="737"/>
      <c r="T76" s="737"/>
      <c r="U76" s="737"/>
    </row>
    <row r="77" spans="1:22" s="3" customFormat="1" ht="21.75" customHeight="1">
      <c r="A77" s="25"/>
      <c r="B77" s="40"/>
      <c r="C77" s="157"/>
      <c r="D77" s="700" t="s">
        <v>3188</v>
      </c>
      <c r="E77" s="157"/>
      <c r="F77" s="157"/>
      <c r="G77" s="829"/>
      <c r="H77" s="826"/>
      <c r="I77" s="826"/>
      <c r="J77" s="826"/>
      <c r="K77" s="826"/>
      <c r="L77" s="826"/>
      <c r="M77" s="820"/>
      <c r="N77" s="820"/>
      <c r="Q77" s="737"/>
      <c r="R77" s="737"/>
      <c r="S77" s="737"/>
      <c r="T77" s="737"/>
      <c r="U77" s="737"/>
    </row>
    <row r="78" spans="1:22" s="2" customFormat="1" ht="24.95" customHeight="1">
      <c r="A78" s="25"/>
      <c r="B78" s="40"/>
      <c r="C78" s="162"/>
      <c r="D78" s="162"/>
      <c r="E78" s="162"/>
      <c r="F78" s="168"/>
      <c r="G78" s="173"/>
      <c r="H78" s="173"/>
      <c r="I78" s="116"/>
      <c r="J78" s="116"/>
      <c r="K78" s="116"/>
      <c r="L78" s="116"/>
      <c r="M78" s="901"/>
      <c r="N78" s="902"/>
      <c r="Q78" s="737"/>
      <c r="R78" s="737"/>
      <c r="S78" s="737"/>
      <c r="T78" s="737"/>
      <c r="U78" s="737"/>
    </row>
    <row r="79" spans="1:22" s="129" customFormat="1" ht="25.5" customHeight="1">
      <c r="A79" s="128"/>
      <c r="B79" s="139"/>
      <c r="C79" s="837" t="s">
        <v>48</v>
      </c>
      <c r="D79" s="837"/>
      <c r="E79" s="837"/>
      <c r="F79" s="837"/>
      <c r="G79" s="834"/>
      <c r="H79" s="821">
        <v>1176941.1869999999</v>
      </c>
      <c r="I79" s="821">
        <v>1249697.6939999999</v>
      </c>
      <c r="J79" s="821">
        <v>1372309.8319999999</v>
      </c>
      <c r="K79" s="821">
        <v>1447759.635</v>
      </c>
      <c r="L79" s="821">
        <v>1512737.754</v>
      </c>
      <c r="M79" s="821">
        <v>1418000.344</v>
      </c>
      <c r="N79" s="821">
        <v>1545371.584</v>
      </c>
      <c r="O79" s="834"/>
      <c r="Q79" s="737"/>
      <c r="R79" s="737"/>
      <c r="S79" s="737"/>
      <c r="T79" s="737"/>
      <c r="U79" s="737"/>
    </row>
    <row r="80" spans="1:22" s="130" customFormat="1" ht="25.5" customHeight="1" thickBot="1">
      <c r="A80" s="128"/>
      <c r="B80" s="140"/>
      <c r="C80" s="836" t="s">
        <v>47</v>
      </c>
      <c r="D80" s="836"/>
      <c r="E80" s="836"/>
      <c r="F80" s="836"/>
      <c r="G80" s="835"/>
      <c r="H80" s="822"/>
      <c r="I80" s="822"/>
      <c r="J80" s="822"/>
      <c r="K80" s="822"/>
      <c r="L80" s="822"/>
      <c r="M80" s="822"/>
      <c r="N80" s="822"/>
      <c r="O80" s="835"/>
      <c r="Q80" s="737"/>
      <c r="R80" s="737"/>
      <c r="S80" s="737"/>
      <c r="T80" s="737"/>
      <c r="U80" s="737"/>
    </row>
    <row r="81" ht="15.75" customHeight="1"/>
  </sheetData>
  <mergeCells count="255">
    <mergeCell ref="M79:M80"/>
    <mergeCell ref="O5:O6"/>
    <mergeCell ref="M26:M27"/>
    <mergeCell ref="O26:O27"/>
    <mergeCell ref="O33:O34"/>
    <mergeCell ref="O79:O80"/>
    <mergeCell ref="M36:M37"/>
    <mergeCell ref="M45:M46"/>
    <mergeCell ref="M48:M49"/>
    <mergeCell ref="M51:M52"/>
    <mergeCell ref="M54:M55"/>
    <mergeCell ref="M57:M58"/>
    <mergeCell ref="M63:M64"/>
    <mergeCell ref="M66:M67"/>
    <mergeCell ref="M69:M70"/>
    <mergeCell ref="M72:M73"/>
    <mergeCell ref="M74:M75"/>
    <mergeCell ref="M76:M77"/>
    <mergeCell ref="M8:M9"/>
    <mergeCell ref="M11:M12"/>
    <mergeCell ref="M14:M15"/>
    <mergeCell ref="M17:M18"/>
    <mergeCell ref="M60:M61"/>
    <mergeCell ref="M20:M21"/>
    <mergeCell ref="L72:L73"/>
    <mergeCell ref="L74:L75"/>
    <mergeCell ref="L76:L77"/>
    <mergeCell ref="L79:L80"/>
    <mergeCell ref="L36:L37"/>
    <mergeCell ref="L39:L40"/>
    <mergeCell ref="L42:L43"/>
    <mergeCell ref="L45:L46"/>
    <mergeCell ref="L48:L49"/>
    <mergeCell ref="L51:L52"/>
    <mergeCell ref="L54:L55"/>
    <mergeCell ref="L57:L58"/>
    <mergeCell ref="L60:L61"/>
    <mergeCell ref="M23:M24"/>
    <mergeCell ref="L5:L6"/>
    <mergeCell ref="L8:L9"/>
    <mergeCell ref="L11:L12"/>
    <mergeCell ref="L14:L15"/>
    <mergeCell ref="L17:L18"/>
    <mergeCell ref="L20:L21"/>
    <mergeCell ref="L23:L24"/>
    <mergeCell ref="L26:L27"/>
    <mergeCell ref="L33:L34"/>
    <mergeCell ref="M39:M40"/>
    <mergeCell ref="M5:M6"/>
    <mergeCell ref="M33:M34"/>
    <mergeCell ref="K79:K80"/>
    <mergeCell ref="I69:I70"/>
    <mergeCell ref="I72:I73"/>
    <mergeCell ref="I79:I80"/>
    <mergeCell ref="J54:J55"/>
    <mergeCell ref="J57:J58"/>
    <mergeCell ref="J60:J61"/>
    <mergeCell ref="J63:J64"/>
    <mergeCell ref="J66:J67"/>
    <mergeCell ref="J69:J70"/>
    <mergeCell ref="J72:J73"/>
    <mergeCell ref="J79:J80"/>
    <mergeCell ref="I76:I77"/>
    <mergeCell ref="J76:J77"/>
    <mergeCell ref="K76:K77"/>
    <mergeCell ref="K54:K55"/>
    <mergeCell ref="K57:K58"/>
    <mergeCell ref="K60:K61"/>
    <mergeCell ref="K63:K64"/>
    <mergeCell ref="K66:K67"/>
    <mergeCell ref="I74:I75"/>
    <mergeCell ref="J74:J75"/>
    <mergeCell ref="K74:K75"/>
    <mergeCell ref="M42:M43"/>
    <mergeCell ref="I45:I46"/>
    <mergeCell ref="I48:I49"/>
    <mergeCell ref="I51:I52"/>
    <mergeCell ref="J36:J37"/>
    <mergeCell ref="J39:J40"/>
    <mergeCell ref="J42:J43"/>
    <mergeCell ref="J45:J46"/>
    <mergeCell ref="J48:J49"/>
    <mergeCell ref="K45:K46"/>
    <mergeCell ref="K48:K49"/>
    <mergeCell ref="K36:K37"/>
    <mergeCell ref="K39:K40"/>
    <mergeCell ref="K42:K43"/>
    <mergeCell ref="K51:K52"/>
    <mergeCell ref="J51:J52"/>
    <mergeCell ref="I36:I37"/>
    <mergeCell ref="I39:I40"/>
    <mergeCell ref="L63:L64"/>
    <mergeCell ref="L66:L67"/>
    <mergeCell ref="L69:L70"/>
    <mergeCell ref="G36:G37"/>
    <mergeCell ref="C26:F26"/>
    <mergeCell ref="I54:I55"/>
    <mergeCell ref="I57:I58"/>
    <mergeCell ref="D58:F58"/>
    <mergeCell ref="D52:F52"/>
    <mergeCell ref="D51:F51"/>
    <mergeCell ref="C34:F34"/>
    <mergeCell ref="D43:F43"/>
    <mergeCell ref="D39:F39"/>
    <mergeCell ref="H26:H27"/>
    <mergeCell ref="H33:H34"/>
    <mergeCell ref="I26:I27"/>
    <mergeCell ref="I42:I43"/>
    <mergeCell ref="G79:G80"/>
    <mergeCell ref="D64:F64"/>
    <mergeCell ref="D60:F60"/>
    <mergeCell ref="D61:F61"/>
    <mergeCell ref="D63:F63"/>
    <mergeCell ref="D69:F69"/>
    <mergeCell ref="D70:F70"/>
    <mergeCell ref="D66:F66"/>
    <mergeCell ref="D67:F67"/>
    <mergeCell ref="C79:F79"/>
    <mergeCell ref="C80:F80"/>
    <mergeCell ref="G60:G61"/>
    <mergeCell ref="G63:G64"/>
    <mergeCell ref="G76:G77"/>
    <mergeCell ref="G72:G73"/>
    <mergeCell ref="C73:F73"/>
    <mergeCell ref="G69:G70"/>
    <mergeCell ref="G66:G67"/>
    <mergeCell ref="C72:F72"/>
    <mergeCell ref="G74:G75"/>
    <mergeCell ref="D2:D3"/>
    <mergeCell ref="C5:F5"/>
    <mergeCell ref="C8:E8"/>
    <mergeCell ref="F8:F9"/>
    <mergeCell ref="C9:E9"/>
    <mergeCell ref="G26:G27"/>
    <mergeCell ref="C27:F27"/>
    <mergeCell ref="C6:F6"/>
    <mergeCell ref="G8:G9"/>
    <mergeCell ref="G17:G18"/>
    <mergeCell ref="G20:G21"/>
    <mergeCell ref="F23:F24"/>
    <mergeCell ref="G23:G24"/>
    <mergeCell ref="C24:E24"/>
    <mergeCell ref="C12:E12"/>
    <mergeCell ref="C11:E11"/>
    <mergeCell ref="F11:F12"/>
    <mergeCell ref="G5:G6"/>
    <mergeCell ref="G11:G12"/>
    <mergeCell ref="C17:E17"/>
    <mergeCell ref="F17:F18"/>
    <mergeCell ref="C18:E18"/>
    <mergeCell ref="C14:E14"/>
    <mergeCell ref="F14:F15"/>
    <mergeCell ref="G14:G15"/>
    <mergeCell ref="G57:G58"/>
    <mergeCell ref="G51:G52"/>
    <mergeCell ref="G48:G49"/>
    <mergeCell ref="F29:G29"/>
    <mergeCell ref="G54:G55"/>
    <mergeCell ref="C33:F33"/>
    <mergeCell ref="D45:F45"/>
    <mergeCell ref="D40:F40"/>
    <mergeCell ref="D42:F42"/>
    <mergeCell ref="D49:F49"/>
    <mergeCell ref="D57:F57"/>
    <mergeCell ref="G39:G40"/>
    <mergeCell ref="G42:G43"/>
    <mergeCell ref="G45:G46"/>
    <mergeCell ref="D30:D31"/>
    <mergeCell ref="G33:G34"/>
    <mergeCell ref="C20:E20"/>
    <mergeCell ref="F20:F21"/>
    <mergeCell ref="C21:E21"/>
    <mergeCell ref="C23:E23"/>
    <mergeCell ref="C15:E15"/>
    <mergeCell ref="D46:F46"/>
    <mergeCell ref="D48:F48"/>
    <mergeCell ref="H5:H6"/>
    <mergeCell ref="H8:H9"/>
    <mergeCell ref="H11:H12"/>
    <mergeCell ref="H14:H15"/>
    <mergeCell ref="H17:H18"/>
    <mergeCell ref="H20:H21"/>
    <mergeCell ref="H23:H24"/>
    <mergeCell ref="I23:I24"/>
    <mergeCell ref="I5:I6"/>
    <mergeCell ref="I8:I9"/>
    <mergeCell ref="I11:I12"/>
    <mergeCell ref="I14:I15"/>
    <mergeCell ref="I63:I64"/>
    <mergeCell ref="I66:I67"/>
    <mergeCell ref="H63:H64"/>
    <mergeCell ref="I60:I61"/>
    <mergeCell ref="I33:I34"/>
    <mergeCell ref="J23:J24"/>
    <mergeCell ref="J26:J27"/>
    <mergeCell ref="I17:I18"/>
    <mergeCell ref="I20:I21"/>
    <mergeCell ref="J33:J34"/>
    <mergeCell ref="H79:H80"/>
    <mergeCell ref="H36:H37"/>
    <mergeCell ref="H39:H40"/>
    <mergeCell ref="H42:H43"/>
    <mergeCell ref="H45:H46"/>
    <mergeCell ref="H48:H49"/>
    <mergeCell ref="H51:H52"/>
    <mergeCell ref="H54:H55"/>
    <mergeCell ref="H57:H58"/>
    <mergeCell ref="H60:H61"/>
    <mergeCell ref="H66:H67"/>
    <mergeCell ref="H69:H70"/>
    <mergeCell ref="H72:H73"/>
    <mergeCell ref="H76:H77"/>
    <mergeCell ref="H74:H75"/>
    <mergeCell ref="J5:J6"/>
    <mergeCell ref="J8:J9"/>
    <mergeCell ref="J11:J12"/>
    <mergeCell ref="J14:J15"/>
    <mergeCell ref="J17:J18"/>
    <mergeCell ref="J20:J21"/>
    <mergeCell ref="K69:K70"/>
    <mergeCell ref="K72:K73"/>
    <mergeCell ref="K5:K6"/>
    <mergeCell ref="K8:K9"/>
    <mergeCell ref="K11:K12"/>
    <mergeCell ref="K14:K15"/>
    <mergeCell ref="K17:K18"/>
    <mergeCell ref="K20:K21"/>
    <mergeCell ref="K23:K24"/>
    <mergeCell ref="K26:K27"/>
    <mergeCell ref="K33:K34"/>
    <mergeCell ref="N5:N6"/>
    <mergeCell ref="N33:N34"/>
    <mergeCell ref="N8:N9"/>
    <mergeCell ref="N11:N12"/>
    <mergeCell ref="N14:N15"/>
    <mergeCell ref="N17:N18"/>
    <mergeCell ref="N20:N21"/>
    <mergeCell ref="N23:N24"/>
    <mergeCell ref="N26:N27"/>
    <mergeCell ref="N63:N64"/>
    <mergeCell ref="N66:N67"/>
    <mergeCell ref="N69:N70"/>
    <mergeCell ref="N72:N73"/>
    <mergeCell ref="N74:N75"/>
    <mergeCell ref="N76:N77"/>
    <mergeCell ref="N79:N80"/>
    <mergeCell ref="N36:N37"/>
    <mergeCell ref="N39:N40"/>
    <mergeCell ref="N42:N43"/>
    <mergeCell ref="N45:N46"/>
    <mergeCell ref="N48:N49"/>
    <mergeCell ref="N51:N52"/>
    <mergeCell ref="N54:N55"/>
    <mergeCell ref="N57:N58"/>
    <mergeCell ref="N60:N61"/>
  </mergeCells>
  <printOptions horizontalCentered="1"/>
  <pageMargins left="0.43307086614173229" right="0.39370078740157483" top="0.55118110236220474" bottom="0.51181102362204722" header="0.31496062992125984" footer="0.78740157480314965"/>
  <pageSetup paperSize="9" scale="41" firstPageNumber="15" orientation="portrait" useFirstPageNumber="1" r:id="rId1"/>
  <headerFooter>
    <oddFooter>&amp;C&amp;"Arial,Bold"&amp;18 13</oddFooter>
    <firstFooter>&amp;C&amp;16 2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W105"/>
  <sheetViews>
    <sheetView showGridLines="0" view="pageBreakPreview" zoomScale="50" zoomScaleNormal="50" zoomScaleSheetLayoutView="50" zoomScalePageLayoutView="50" workbookViewId="0">
      <selection activeCell="K51" sqref="K51:K52"/>
    </sheetView>
  </sheetViews>
  <sheetFormatPr defaultColWidth="9.140625" defaultRowHeight="16.5"/>
  <cols>
    <col min="1" max="1" width="0.85546875" style="23" customWidth="1"/>
    <col min="2" max="2" width="3" style="24" customWidth="1"/>
    <col min="3" max="3" width="7.140625" style="24" customWidth="1"/>
    <col min="4" max="4" width="10.28515625" style="24" customWidth="1"/>
    <col min="5" max="5" width="52.28515625" style="24" customWidth="1"/>
    <col min="6" max="6" width="15.42578125" style="24" customWidth="1"/>
    <col min="7" max="7" width="16.140625" style="23" customWidth="1"/>
    <col min="8" max="12" width="17.5703125" style="23" customWidth="1"/>
    <col min="13" max="14" width="17.5703125" style="712" customWidth="1"/>
    <col min="15" max="15" width="2.28515625" style="1" customWidth="1"/>
    <col min="16" max="16384" width="9.140625" style="1"/>
  </cols>
  <sheetData>
    <row r="1" spans="1:15" ht="5.25" customHeight="1">
      <c r="M1" s="720"/>
      <c r="N1" s="720"/>
    </row>
    <row r="2" spans="1:15" s="3" customFormat="1" ht="24.95" customHeight="1">
      <c r="A2" s="7"/>
      <c r="B2" s="72" t="s">
        <v>1</v>
      </c>
      <c r="C2" s="45"/>
      <c r="D2" s="832" t="s">
        <v>50</v>
      </c>
      <c r="E2" s="57" t="s">
        <v>56</v>
      </c>
      <c r="F2" s="57"/>
      <c r="G2" s="20"/>
      <c r="M2" s="713"/>
      <c r="N2" s="713"/>
    </row>
    <row r="3" spans="1:15" s="3" customFormat="1" ht="24.95" customHeight="1">
      <c r="A3" s="7"/>
      <c r="B3" s="60" t="s">
        <v>3</v>
      </c>
      <c r="C3" s="65"/>
      <c r="D3" s="832"/>
      <c r="E3" s="58" t="s">
        <v>43</v>
      </c>
      <c r="F3" s="58"/>
      <c r="G3" s="22"/>
      <c r="M3" s="713"/>
      <c r="N3" s="713"/>
    </row>
    <row r="4" spans="1:15" s="3" customFormat="1" ht="20.100000000000001" customHeight="1" thickBot="1">
      <c r="A4" s="7"/>
      <c r="B4" s="14"/>
      <c r="C4" s="15"/>
      <c r="D4" s="16"/>
      <c r="E4" s="17"/>
      <c r="F4" s="17"/>
      <c r="G4" s="46"/>
      <c r="H4" s="47"/>
      <c r="I4" s="216"/>
      <c r="K4" s="284"/>
      <c r="M4" s="216"/>
      <c r="N4" s="216" t="s">
        <v>55</v>
      </c>
    </row>
    <row r="5" spans="1:15" s="125" customFormat="1" ht="25.5" customHeight="1">
      <c r="A5" s="127"/>
      <c r="B5" s="174"/>
      <c r="C5" s="802" t="s">
        <v>3040</v>
      </c>
      <c r="D5" s="802"/>
      <c r="E5" s="802"/>
      <c r="F5" s="802"/>
      <c r="G5" s="786"/>
      <c r="H5" s="786"/>
      <c r="I5" s="786">
        <v>2016</v>
      </c>
      <c r="J5" s="786">
        <v>2017</v>
      </c>
      <c r="K5" s="786">
        <v>2018</v>
      </c>
      <c r="L5" s="786">
        <v>2019</v>
      </c>
      <c r="M5" s="811" t="s">
        <v>3200</v>
      </c>
      <c r="N5" s="811" t="s">
        <v>3199</v>
      </c>
      <c r="O5" s="786"/>
    </row>
    <row r="6" spans="1:15" s="125" customFormat="1" ht="25.5" customHeight="1">
      <c r="A6" s="127"/>
      <c r="B6" s="175"/>
      <c r="C6" s="803" t="s">
        <v>3041</v>
      </c>
      <c r="D6" s="803"/>
      <c r="E6" s="803"/>
      <c r="F6" s="803"/>
      <c r="G6" s="787"/>
      <c r="H6" s="787"/>
      <c r="I6" s="787"/>
      <c r="J6" s="787"/>
      <c r="K6" s="787"/>
      <c r="L6" s="787"/>
      <c r="M6" s="812"/>
      <c r="N6" s="812"/>
      <c r="O6" s="787"/>
    </row>
    <row r="7" spans="1:15" s="3" customFormat="1" ht="12" customHeight="1">
      <c r="A7" s="23"/>
      <c r="B7" s="176"/>
      <c r="C7" s="146"/>
      <c r="D7" s="146"/>
      <c r="E7" s="146"/>
      <c r="F7" s="146"/>
      <c r="G7" s="73"/>
      <c r="H7" s="73"/>
      <c r="I7" s="23"/>
      <c r="J7" s="23"/>
      <c r="K7" s="23"/>
      <c r="L7" s="23"/>
      <c r="M7" s="713"/>
      <c r="N7" s="713"/>
    </row>
    <row r="8" spans="1:15" s="2" customFormat="1" ht="18" customHeight="1">
      <c r="A8" s="32"/>
      <c r="B8" s="169" t="s">
        <v>22</v>
      </c>
      <c r="C8" s="156" t="s">
        <v>6</v>
      </c>
      <c r="D8" s="157"/>
      <c r="E8" s="157"/>
      <c r="F8" s="158"/>
      <c r="G8" s="852"/>
      <c r="H8" s="852"/>
      <c r="I8" s="845">
        <v>7.8230000000000004</v>
      </c>
      <c r="J8" s="845">
        <v>9.7360000000000007</v>
      </c>
      <c r="K8" s="845">
        <v>6.1840000000000002</v>
      </c>
      <c r="L8" s="845">
        <v>4.7750000000000004</v>
      </c>
      <c r="M8" s="845">
        <v>-2.9609999999999999</v>
      </c>
      <c r="N8" s="845">
        <v>2.1509999999999998</v>
      </c>
    </row>
    <row r="9" spans="1:15" s="2" customFormat="1" ht="18" customHeight="1">
      <c r="A9" s="32"/>
      <c r="B9" s="177"/>
      <c r="C9" s="159" t="s">
        <v>7</v>
      </c>
      <c r="D9" s="160"/>
      <c r="E9" s="160"/>
      <c r="F9" s="161"/>
      <c r="G9" s="852"/>
      <c r="H9" s="852"/>
      <c r="I9" s="845"/>
      <c r="J9" s="845"/>
      <c r="K9" s="845"/>
      <c r="L9" s="845"/>
      <c r="M9" s="845"/>
      <c r="N9" s="845"/>
    </row>
    <row r="10" spans="1:15" s="3" customFormat="1" ht="12" customHeight="1">
      <c r="A10" s="23"/>
      <c r="B10" s="177"/>
      <c r="C10" s="162"/>
      <c r="D10" s="162"/>
      <c r="E10" s="162"/>
      <c r="F10" s="163"/>
      <c r="G10" s="183"/>
      <c r="H10" s="183"/>
      <c r="I10" s="903"/>
      <c r="J10" s="903"/>
      <c r="K10" s="903"/>
      <c r="L10" s="903"/>
      <c r="M10" s="775"/>
      <c r="N10" s="775"/>
    </row>
    <row r="11" spans="1:15" s="3" customFormat="1" ht="18" customHeight="1">
      <c r="A11" s="23"/>
      <c r="B11" s="177"/>
      <c r="C11" s="164">
        <v>1.1000000000000001</v>
      </c>
      <c r="D11" s="830" t="s">
        <v>12</v>
      </c>
      <c r="E11" s="830"/>
      <c r="F11" s="850"/>
      <c r="G11" s="788"/>
      <c r="H11" s="788"/>
      <c r="I11" s="844">
        <v>9.7859999999999996</v>
      </c>
      <c r="J11" s="844">
        <v>13.377000000000001</v>
      </c>
      <c r="K11" s="844">
        <v>-9.06</v>
      </c>
      <c r="L11" s="844">
        <v>0.115</v>
      </c>
      <c r="M11" s="844">
        <v>2.0190000000000001</v>
      </c>
      <c r="N11" s="844">
        <v>8.157</v>
      </c>
    </row>
    <row r="12" spans="1:15" s="3" customFormat="1" ht="18" customHeight="1">
      <c r="A12" s="23"/>
      <c r="B12" s="177"/>
      <c r="C12" s="164"/>
      <c r="D12" s="831" t="s">
        <v>0</v>
      </c>
      <c r="E12" s="831"/>
      <c r="F12" s="851"/>
      <c r="G12" s="788"/>
      <c r="H12" s="788"/>
      <c r="I12" s="844"/>
      <c r="J12" s="844"/>
      <c r="K12" s="844"/>
      <c r="L12" s="844"/>
      <c r="M12" s="844"/>
      <c r="N12" s="844"/>
    </row>
    <row r="13" spans="1:15" s="3" customFormat="1" ht="12" customHeight="1">
      <c r="A13" s="23"/>
      <c r="B13" s="177"/>
      <c r="C13" s="164"/>
      <c r="D13" s="162"/>
      <c r="E13" s="162"/>
      <c r="F13" s="163"/>
      <c r="G13" s="183"/>
      <c r="H13" s="183"/>
      <c r="I13" s="903"/>
      <c r="J13" s="903"/>
      <c r="K13" s="903"/>
      <c r="L13" s="903"/>
      <c r="M13" s="775"/>
      <c r="N13" s="775"/>
    </row>
    <row r="14" spans="1:15" s="3" customFormat="1" ht="18" customHeight="1">
      <c r="A14" s="23"/>
      <c r="B14" s="177"/>
      <c r="C14" s="165">
        <v>1.2</v>
      </c>
      <c r="D14" s="830" t="s">
        <v>13</v>
      </c>
      <c r="E14" s="830"/>
      <c r="F14" s="850"/>
      <c r="G14" s="788"/>
      <c r="H14" s="788"/>
      <c r="I14" s="844">
        <v>5.6449999999999996</v>
      </c>
      <c r="J14" s="844">
        <v>14.750999999999999</v>
      </c>
      <c r="K14" s="844">
        <v>10.189</v>
      </c>
      <c r="L14" s="844">
        <v>4.8739999999999997</v>
      </c>
      <c r="M14" s="844">
        <v>-13.276999999999999</v>
      </c>
      <c r="N14" s="844">
        <v>5.4480000000000004</v>
      </c>
    </row>
    <row r="15" spans="1:15" s="3" customFormat="1" ht="18" customHeight="1">
      <c r="A15" s="23"/>
      <c r="B15" s="177"/>
      <c r="C15" s="166"/>
      <c r="D15" s="831" t="s">
        <v>14</v>
      </c>
      <c r="E15" s="831"/>
      <c r="F15" s="851"/>
      <c r="G15" s="788"/>
      <c r="H15" s="788"/>
      <c r="I15" s="844"/>
      <c r="J15" s="844"/>
      <c r="K15" s="844"/>
      <c r="L15" s="844"/>
      <c r="M15" s="844"/>
      <c r="N15" s="844"/>
    </row>
    <row r="16" spans="1:15" s="3" customFormat="1" ht="12" customHeight="1">
      <c r="A16" s="23"/>
      <c r="B16" s="177"/>
      <c r="C16" s="164"/>
      <c r="D16" s="162"/>
      <c r="E16" s="162"/>
      <c r="F16" s="163"/>
      <c r="G16" s="183"/>
      <c r="H16" s="183"/>
      <c r="I16" s="903"/>
      <c r="J16" s="903"/>
      <c r="K16" s="903"/>
      <c r="L16" s="903"/>
      <c r="M16" s="775"/>
      <c r="N16" s="775"/>
    </row>
    <row r="17" spans="1:14" s="3" customFormat="1" ht="18" customHeight="1">
      <c r="A17" s="23"/>
      <c r="B17" s="178"/>
      <c r="C17" s="167">
        <v>1.3</v>
      </c>
      <c r="D17" s="830" t="s">
        <v>15</v>
      </c>
      <c r="E17" s="830"/>
      <c r="F17" s="850"/>
      <c r="G17" s="788"/>
      <c r="H17" s="788"/>
      <c r="I17" s="844">
        <v>6.0549999999999997</v>
      </c>
      <c r="J17" s="844">
        <v>11.603</v>
      </c>
      <c r="K17" s="844">
        <v>5.2060000000000004</v>
      </c>
      <c r="L17" s="844">
        <v>4.0780000000000003</v>
      </c>
      <c r="M17" s="844">
        <v>-1.004</v>
      </c>
      <c r="N17" s="844">
        <v>5.85</v>
      </c>
    </row>
    <row r="18" spans="1:14" s="3" customFormat="1" ht="18" customHeight="1">
      <c r="A18" s="23"/>
      <c r="B18" s="178"/>
      <c r="C18" s="167"/>
      <c r="D18" s="831" t="s">
        <v>16</v>
      </c>
      <c r="E18" s="831"/>
      <c r="F18" s="851"/>
      <c r="G18" s="788"/>
      <c r="H18" s="788"/>
      <c r="I18" s="844"/>
      <c r="J18" s="844"/>
      <c r="K18" s="844"/>
      <c r="L18" s="844"/>
      <c r="M18" s="844"/>
      <c r="N18" s="844"/>
    </row>
    <row r="19" spans="1:14" s="3" customFormat="1" ht="12" customHeight="1">
      <c r="A19" s="23"/>
      <c r="B19" s="177"/>
      <c r="C19" s="164"/>
      <c r="D19" s="162"/>
      <c r="E19" s="162"/>
      <c r="F19" s="168"/>
      <c r="G19" s="183"/>
      <c r="H19" s="183"/>
      <c r="I19" s="903"/>
      <c r="J19" s="903"/>
      <c r="K19" s="903"/>
      <c r="L19" s="903"/>
      <c r="M19" s="775"/>
      <c r="N19" s="775"/>
    </row>
    <row r="20" spans="1:14" s="3" customFormat="1" ht="18" customHeight="1">
      <c r="A20" s="23"/>
      <c r="B20" s="177"/>
      <c r="C20" s="164">
        <v>1.4</v>
      </c>
      <c r="D20" s="830" t="s">
        <v>17</v>
      </c>
      <c r="E20" s="830"/>
      <c r="F20" s="830"/>
      <c r="G20" s="788"/>
      <c r="H20" s="788"/>
      <c r="I20" s="844">
        <v>9.9860000000000007</v>
      </c>
      <c r="J20" s="844">
        <v>8.798</v>
      </c>
      <c r="K20" s="844">
        <v>5.056</v>
      </c>
      <c r="L20" s="844">
        <v>1.2270000000000001</v>
      </c>
      <c r="M20" s="844">
        <v>-18.048999999999999</v>
      </c>
      <c r="N20" s="844">
        <v>-3.5659999999999998</v>
      </c>
    </row>
    <row r="21" spans="1:14" s="4" customFormat="1" ht="18" customHeight="1">
      <c r="A21" s="33"/>
      <c r="B21" s="179"/>
      <c r="C21" s="164"/>
      <c r="D21" s="831" t="s">
        <v>18</v>
      </c>
      <c r="E21" s="831"/>
      <c r="F21" s="831"/>
      <c r="G21" s="788"/>
      <c r="H21" s="788"/>
      <c r="I21" s="844"/>
      <c r="J21" s="844"/>
      <c r="K21" s="844"/>
      <c r="L21" s="844"/>
      <c r="M21" s="844"/>
      <c r="N21" s="844"/>
    </row>
    <row r="22" spans="1:14" s="3" customFormat="1" ht="12" customHeight="1">
      <c r="A22" s="23"/>
      <c r="B22" s="177"/>
      <c r="C22" s="164"/>
      <c r="D22" s="162"/>
      <c r="E22" s="162"/>
      <c r="F22" s="168"/>
      <c r="G22" s="183"/>
      <c r="H22" s="183"/>
      <c r="I22" s="903"/>
      <c r="J22" s="903"/>
      <c r="K22" s="903"/>
      <c r="L22" s="903"/>
      <c r="M22" s="775"/>
      <c r="N22" s="775"/>
    </row>
    <row r="23" spans="1:14" s="3" customFormat="1" ht="18" customHeight="1">
      <c r="A23" s="23"/>
      <c r="B23" s="177"/>
      <c r="C23" s="164">
        <v>1.5</v>
      </c>
      <c r="D23" s="830" t="s">
        <v>19</v>
      </c>
      <c r="E23" s="830"/>
      <c r="F23" s="830"/>
      <c r="G23" s="788"/>
      <c r="H23" s="788"/>
      <c r="I23" s="844">
        <v>8.0530000000000008</v>
      </c>
      <c r="J23" s="844">
        <v>8.7840000000000007</v>
      </c>
      <c r="K23" s="844">
        <v>7.7809999999999997</v>
      </c>
      <c r="L23" s="844">
        <v>5.8890000000000002</v>
      </c>
      <c r="M23" s="844">
        <v>-1.3340000000000001</v>
      </c>
      <c r="N23" s="844">
        <v>1.07</v>
      </c>
    </row>
    <row r="24" spans="1:14" s="4" customFormat="1" ht="18" customHeight="1">
      <c r="A24" s="33"/>
      <c r="B24" s="179"/>
      <c r="C24" s="162"/>
      <c r="D24" s="831" t="s">
        <v>20</v>
      </c>
      <c r="E24" s="831"/>
      <c r="F24" s="831"/>
      <c r="G24" s="788"/>
      <c r="H24" s="788"/>
      <c r="I24" s="844"/>
      <c r="J24" s="844"/>
      <c r="K24" s="844"/>
      <c r="L24" s="844"/>
      <c r="M24" s="844"/>
      <c r="N24" s="844"/>
    </row>
    <row r="25" spans="1:14" s="3" customFormat="1" ht="12" customHeight="1">
      <c r="A25" s="23"/>
      <c r="B25" s="177"/>
      <c r="C25" s="162"/>
      <c r="D25" s="162"/>
      <c r="E25" s="162"/>
      <c r="F25" s="168"/>
      <c r="G25" s="184"/>
      <c r="H25" s="184"/>
      <c r="I25" s="903"/>
      <c r="J25" s="903"/>
      <c r="K25" s="903"/>
      <c r="L25" s="903"/>
      <c r="M25" s="775"/>
      <c r="N25" s="775"/>
    </row>
    <row r="26" spans="1:14" s="2" customFormat="1" ht="18" customHeight="1">
      <c r="A26" s="26"/>
      <c r="B26" s="169" t="s">
        <v>26</v>
      </c>
      <c r="C26" s="156" t="s">
        <v>8</v>
      </c>
      <c r="D26" s="157"/>
      <c r="E26" s="157"/>
      <c r="F26" s="157"/>
      <c r="G26" s="852"/>
      <c r="H26" s="852"/>
      <c r="I26" s="845">
        <v>4.4320000000000004</v>
      </c>
      <c r="J26" s="845">
        <v>10.726000000000001</v>
      </c>
      <c r="K26" s="845">
        <v>7.5650000000000004</v>
      </c>
      <c r="L26" s="845">
        <v>3.6909999999999998</v>
      </c>
      <c r="M26" s="845">
        <v>-6.766</v>
      </c>
      <c r="N26" s="845">
        <v>13.973000000000001</v>
      </c>
    </row>
    <row r="27" spans="1:14" s="2" customFormat="1" ht="18" customHeight="1">
      <c r="A27" s="26"/>
      <c r="B27" s="180"/>
      <c r="C27" s="159" t="s">
        <v>9</v>
      </c>
      <c r="D27" s="160"/>
      <c r="E27" s="160"/>
      <c r="F27" s="160"/>
      <c r="G27" s="852"/>
      <c r="H27" s="852"/>
      <c r="I27" s="845"/>
      <c r="J27" s="845"/>
      <c r="K27" s="845"/>
      <c r="L27" s="845"/>
      <c r="M27" s="845"/>
      <c r="N27" s="845"/>
    </row>
    <row r="28" spans="1:14" s="3" customFormat="1" ht="12" customHeight="1">
      <c r="A28" s="25"/>
      <c r="B28" s="177"/>
      <c r="C28" s="162"/>
      <c r="D28" s="162"/>
      <c r="E28" s="162"/>
      <c r="F28" s="168"/>
      <c r="G28" s="183"/>
      <c r="H28" s="183"/>
      <c r="I28" s="903"/>
      <c r="J28" s="903"/>
      <c r="K28" s="903"/>
      <c r="L28" s="903"/>
      <c r="M28" s="775"/>
      <c r="N28" s="775"/>
    </row>
    <row r="29" spans="1:14" s="3" customFormat="1" ht="18" customHeight="1">
      <c r="A29" s="23"/>
      <c r="B29" s="177"/>
      <c r="C29" s="164">
        <v>2.1</v>
      </c>
      <c r="D29" s="830" t="s">
        <v>12</v>
      </c>
      <c r="E29" s="830"/>
      <c r="F29" s="850"/>
      <c r="G29" s="788"/>
      <c r="H29" s="788"/>
      <c r="I29" s="844">
        <v>7.7080000000000002</v>
      </c>
      <c r="J29" s="844">
        <v>11.19</v>
      </c>
      <c r="K29" s="844">
        <v>-7.165</v>
      </c>
      <c r="L29" s="844">
        <v>0.80100000000000005</v>
      </c>
      <c r="M29" s="844">
        <v>7.28</v>
      </c>
      <c r="N29" s="844">
        <v>37.527000000000001</v>
      </c>
    </row>
    <row r="30" spans="1:14" s="3" customFormat="1" ht="18" customHeight="1">
      <c r="A30" s="23"/>
      <c r="B30" s="177"/>
      <c r="C30" s="164"/>
      <c r="D30" s="831" t="s">
        <v>0</v>
      </c>
      <c r="E30" s="831"/>
      <c r="F30" s="851"/>
      <c r="G30" s="788"/>
      <c r="H30" s="788"/>
      <c r="I30" s="844"/>
      <c r="J30" s="844"/>
      <c r="K30" s="844"/>
      <c r="L30" s="844"/>
      <c r="M30" s="844"/>
      <c r="N30" s="844"/>
    </row>
    <row r="31" spans="1:14" s="3" customFormat="1" ht="12" customHeight="1">
      <c r="A31" s="23"/>
      <c r="B31" s="177"/>
      <c r="C31" s="164"/>
      <c r="D31" s="162"/>
      <c r="E31" s="162"/>
      <c r="F31" s="163"/>
      <c r="G31" s="183"/>
      <c r="H31" s="183"/>
      <c r="I31" s="903"/>
      <c r="J31" s="903"/>
      <c r="K31" s="903"/>
      <c r="L31" s="903"/>
      <c r="M31" s="775"/>
      <c r="N31" s="775"/>
    </row>
    <row r="32" spans="1:14" s="3" customFormat="1" ht="18" customHeight="1">
      <c r="A32" s="23"/>
      <c r="B32" s="177"/>
      <c r="C32" s="165">
        <v>2.2000000000000002</v>
      </c>
      <c r="D32" s="830" t="s">
        <v>13</v>
      </c>
      <c r="E32" s="830"/>
      <c r="F32" s="850"/>
      <c r="G32" s="788"/>
      <c r="H32" s="788"/>
      <c r="I32" s="844">
        <v>0.56699999999999995</v>
      </c>
      <c r="J32" s="844">
        <v>17.001999999999999</v>
      </c>
      <c r="K32" s="844">
        <v>11.127000000000001</v>
      </c>
      <c r="L32" s="844">
        <v>-3.0030000000000001</v>
      </c>
      <c r="M32" s="844">
        <v>-27.744</v>
      </c>
      <c r="N32" s="844">
        <v>26.032</v>
      </c>
    </row>
    <row r="33" spans="1:14" s="3" customFormat="1" ht="18" customHeight="1">
      <c r="A33" s="23"/>
      <c r="B33" s="177"/>
      <c r="C33" s="166"/>
      <c r="D33" s="831" t="s">
        <v>14</v>
      </c>
      <c r="E33" s="831"/>
      <c r="F33" s="851"/>
      <c r="G33" s="788"/>
      <c r="H33" s="788"/>
      <c r="I33" s="844"/>
      <c r="J33" s="844"/>
      <c r="K33" s="844"/>
      <c r="L33" s="844"/>
      <c r="M33" s="844"/>
      <c r="N33" s="844"/>
    </row>
    <row r="34" spans="1:14" s="3" customFormat="1" ht="12" customHeight="1">
      <c r="A34" s="23"/>
      <c r="B34" s="177"/>
      <c r="C34" s="164"/>
      <c r="D34" s="162"/>
      <c r="E34" s="162"/>
      <c r="F34" s="163"/>
      <c r="G34" s="183"/>
      <c r="H34" s="183"/>
      <c r="I34" s="903"/>
      <c r="J34" s="903"/>
      <c r="K34" s="903"/>
      <c r="L34" s="903"/>
      <c r="M34" s="775"/>
      <c r="N34" s="775"/>
    </row>
    <row r="35" spans="1:14" s="3" customFormat="1" ht="18" customHeight="1">
      <c r="A35" s="23"/>
      <c r="B35" s="178"/>
      <c r="C35" s="167">
        <v>2.2999999999999998</v>
      </c>
      <c r="D35" s="830" t="s">
        <v>15</v>
      </c>
      <c r="E35" s="830"/>
      <c r="F35" s="850"/>
      <c r="G35" s="788"/>
      <c r="H35" s="788"/>
      <c r="I35" s="844">
        <v>2.0670000000000002</v>
      </c>
      <c r="J35" s="844">
        <v>11.308999999999999</v>
      </c>
      <c r="K35" s="844">
        <v>6.3490000000000002</v>
      </c>
      <c r="L35" s="844">
        <v>1.637</v>
      </c>
      <c r="M35" s="844">
        <v>-4.3689999999999998</v>
      </c>
      <c r="N35" s="844">
        <v>26.161000000000001</v>
      </c>
    </row>
    <row r="36" spans="1:14" s="3" customFormat="1" ht="18" customHeight="1">
      <c r="A36" s="23"/>
      <c r="B36" s="178"/>
      <c r="C36" s="167"/>
      <c r="D36" s="831" t="s">
        <v>16</v>
      </c>
      <c r="E36" s="831"/>
      <c r="F36" s="851"/>
      <c r="G36" s="788"/>
      <c r="H36" s="788"/>
      <c r="I36" s="844"/>
      <c r="J36" s="844"/>
      <c r="K36" s="844"/>
      <c r="L36" s="844"/>
      <c r="M36" s="844"/>
      <c r="N36" s="844"/>
    </row>
    <row r="37" spans="1:14" s="3" customFormat="1" ht="12" customHeight="1">
      <c r="A37" s="23"/>
      <c r="B37" s="177"/>
      <c r="C37" s="164"/>
      <c r="D37" s="162"/>
      <c r="E37" s="162"/>
      <c r="F37" s="168"/>
      <c r="G37" s="183"/>
      <c r="H37" s="183"/>
      <c r="I37" s="903"/>
      <c r="J37" s="903"/>
      <c r="K37" s="903"/>
      <c r="L37" s="903"/>
      <c r="M37" s="775"/>
      <c r="N37" s="775"/>
    </row>
    <row r="38" spans="1:14" s="3" customFormat="1" ht="18" customHeight="1">
      <c r="A38" s="23"/>
      <c r="B38" s="177"/>
      <c r="C38" s="164">
        <v>2.4</v>
      </c>
      <c r="D38" s="830" t="s">
        <v>17</v>
      </c>
      <c r="E38" s="830"/>
      <c r="F38" s="830"/>
      <c r="G38" s="788"/>
      <c r="H38" s="788"/>
      <c r="I38" s="844">
        <v>2.5369999999999999</v>
      </c>
      <c r="J38" s="844">
        <v>11.182</v>
      </c>
      <c r="K38" s="844">
        <v>13.202</v>
      </c>
      <c r="L38" s="844">
        <v>10.462</v>
      </c>
      <c r="M38" s="844">
        <v>-15.661</v>
      </c>
      <c r="N38" s="844">
        <v>-5.4870000000000001</v>
      </c>
    </row>
    <row r="39" spans="1:14" s="4" customFormat="1" ht="18" customHeight="1">
      <c r="A39" s="33"/>
      <c r="B39" s="179"/>
      <c r="C39" s="164"/>
      <c r="D39" s="831" t="s">
        <v>18</v>
      </c>
      <c r="E39" s="831"/>
      <c r="F39" s="831"/>
      <c r="G39" s="788"/>
      <c r="H39" s="788"/>
      <c r="I39" s="844"/>
      <c r="J39" s="844"/>
      <c r="K39" s="844"/>
      <c r="L39" s="844"/>
      <c r="M39" s="844"/>
      <c r="N39" s="844"/>
    </row>
    <row r="40" spans="1:14" s="3" customFormat="1" ht="12" customHeight="1">
      <c r="A40" s="23"/>
      <c r="B40" s="177"/>
      <c r="C40" s="164"/>
      <c r="D40" s="162"/>
      <c r="E40" s="162"/>
      <c r="F40" s="168"/>
      <c r="G40" s="183"/>
      <c r="H40" s="183"/>
      <c r="I40" s="903"/>
      <c r="J40" s="903"/>
      <c r="K40" s="903"/>
      <c r="L40" s="903"/>
      <c r="M40" s="775"/>
      <c r="N40" s="775"/>
    </row>
    <row r="41" spans="1:14" s="3" customFormat="1" ht="18" customHeight="1">
      <c r="A41" s="23"/>
      <c r="B41" s="177"/>
      <c r="C41" s="164">
        <v>2.5</v>
      </c>
      <c r="D41" s="830" t="s">
        <v>19</v>
      </c>
      <c r="E41" s="830"/>
      <c r="F41" s="830"/>
      <c r="G41" s="788"/>
      <c r="H41" s="788"/>
      <c r="I41" s="844">
        <v>5.8170000000000002</v>
      </c>
      <c r="J41" s="844">
        <v>8.8800000000000008</v>
      </c>
      <c r="K41" s="844">
        <v>10.02</v>
      </c>
      <c r="L41" s="844">
        <v>6.5119999999999996</v>
      </c>
      <c r="M41" s="844">
        <v>-4.7290000000000001</v>
      </c>
      <c r="N41" s="844">
        <v>3.3620000000000001</v>
      </c>
    </row>
    <row r="42" spans="1:14" s="4" customFormat="1" ht="18" customHeight="1">
      <c r="A42" s="33"/>
      <c r="B42" s="179"/>
      <c r="C42" s="162"/>
      <c r="D42" s="831" t="s">
        <v>20</v>
      </c>
      <c r="E42" s="831"/>
      <c r="F42" s="831"/>
      <c r="G42" s="788"/>
      <c r="H42" s="788"/>
      <c r="I42" s="844"/>
      <c r="J42" s="844"/>
      <c r="K42" s="844"/>
      <c r="L42" s="844"/>
      <c r="M42" s="844"/>
      <c r="N42" s="844"/>
    </row>
    <row r="43" spans="1:14" s="3" customFormat="1" ht="12" customHeight="1">
      <c r="A43" s="25"/>
      <c r="B43" s="177"/>
      <c r="C43" s="162"/>
      <c r="D43" s="162"/>
      <c r="E43" s="162"/>
      <c r="F43" s="168"/>
      <c r="G43" s="183"/>
      <c r="H43" s="183"/>
      <c r="I43" s="903"/>
      <c r="J43" s="903"/>
      <c r="K43" s="903"/>
      <c r="L43" s="903"/>
      <c r="M43" s="775"/>
      <c r="N43" s="775"/>
    </row>
    <row r="44" spans="1:14" s="3" customFormat="1" ht="18" customHeight="1">
      <c r="A44" s="25"/>
      <c r="B44" s="170" t="s">
        <v>3078</v>
      </c>
      <c r="C44" s="839" t="s">
        <v>67</v>
      </c>
      <c r="D44" s="839"/>
      <c r="E44" s="839"/>
      <c r="F44" s="839"/>
      <c r="G44" s="852"/>
      <c r="H44" s="852"/>
      <c r="I44" s="845">
        <v>16.318999999999999</v>
      </c>
      <c r="J44" s="845">
        <v>-0.13500000000000001</v>
      </c>
      <c r="K44" s="845">
        <v>-25.893999999999998</v>
      </c>
      <c r="L44" s="845">
        <v>16.061</v>
      </c>
      <c r="M44" s="845">
        <v>-30.206</v>
      </c>
      <c r="N44" s="845">
        <v>-7.9560000000000004</v>
      </c>
    </row>
    <row r="45" spans="1:14" s="3" customFormat="1" ht="20.45" customHeight="1">
      <c r="A45" s="25"/>
      <c r="B45" s="177"/>
      <c r="C45" s="838" t="s">
        <v>68</v>
      </c>
      <c r="D45" s="838"/>
      <c r="E45" s="838"/>
      <c r="F45" s="838"/>
      <c r="G45" s="852"/>
      <c r="H45" s="852"/>
      <c r="I45" s="845"/>
      <c r="J45" s="845"/>
      <c r="K45" s="845"/>
      <c r="L45" s="845"/>
      <c r="M45" s="845"/>
      <c r="N45" s="845"/>
    </row>
    <row r="46" spans="1:14" s="3" customFormat="1" ht="20.45" customHeight="1">
      <c r="A46" s="25"/>
      <c r="B46" s="177"/>
      <c r="C46" s="697"/>
      <c r="D46" s="699" t="s">
        <v>3186</v>
      </c>
      <c r="E46" s="697"/>
      <c r="F46" s="697"/>
      <c r="G46" s="696"/>
      <c r="H46" s="696"/>
      <c r="I46" s="845">
        <v>12.186999999999999</v>
      </c>
      <c r="J46" s="845">
        <v>1.276</v>
      </c>
      <c r="K46" s="845">
        <v>-17.597999999999999</v>
      </c>
      <c r="L46" s="845">
        <v>10.013999999999999</v>
      </c>
      <c r="M46" s="845">
        <v>-6.98</v>
      </c>
      <c r="N46" s="845">
        <v>5.82</v>
      </c>
    </row>
    <row r="47" spans="1:14" s="3" customFormat="1" ht="20.45" customHeight="1">
      <c r="A47" s="25"/>
      <c r="B47" s="177"/>
      <c r="C47" s="697"/>
      <c r="D47" s="700" t="s">
        <v>3187</v>
      </c>
      <c r="E47" s="697"/>
      <c r="F47" s="697"/>
      <c r="G47" s="696"/>
      <c r="H47" s="696"/>
      <c r="I47" s="845"/>
      <c r="J47" s="845"/>
      <c r="K47" s="845"/>
      <c r="L47" s="845"/>
      <c r="M47" s="845"/>
      <c r="N47" s="845"/>
    </row>
    <row r="48" spans="1:14" s="3" customFormat="1" ht="20.45" customHeight="1">
      <c r="A48" s="25"/>
      <c r="B48" s="177"/>
      <c r="C48" s="697"/>
      <c r="D48" s="699" t="s">
        <v>3189</v>
      </c>
      <c r="E48" s="697"/>
      <c r="F48" s="697"/>
      <c r="G48" s="696"/>
      <c r="H48" s="696"/>
      <c r="I48" s="845">
        <v>-12.773</v>
      </c>
      <c r="J48" s="845">
        <v>12.638999999999999</v>
      </c>
      <c r="K48" s="845">
        <v>41.655000000000001</v>
      </c>
      <c r="L48" s="845">
        <v>-12.581</v>
      </c>
      <c r="M48" s="845">
        <v>108.226</v>
      </c>
      <c r="N48" s="845">
        <v>28.724</v>
      </c>
    </row>
    <row r="49" spans="1:23" s="3" customFormat="1" ht="20.45" customHeight="1">
      <c r="A49" s="25"/>
      <c r="B49" s="177"/>
      <c r="C49" s="697"/>
      <c r="D49" s="700" t="s">
        <v>3188</v>
      </c>
      <c r="E49" s="697"/>
      <c r="F49" s="697"/>
      <c r="G49" s="696"/>
      <c r="H49" s="696"/>
      <c r="I49" s="845"/>
      <c r="J49" s="845"/>
      <c r="K49" s="845"/>
      <c r="L49" s="845"/>
      <c r="M49" s="845"/>
      <c r="N49" s="845"/>
    </row>
    <row r="50" spans="1:23" s="2" customFormat="1" ht="12.6" customHeight="1">
      <c r="A50" s="25"/>
      <c r="B50" s="177"/>
      <c r="C50" s="162"/>
      <c r="D50" s="162"/>
      <c r="E50" s="162"/>
      <c r="F50" s="168"/>
      <c r="G50" s="185"/>
      <c r="H50" s="185"/>
      <c r="I50" s="904"/>
      <c r="J50" s="904"/>
      <c r="K50" s="904"/>
      <c r="L50" s="904"/>
      <c r="M50" s="905"/>
      <c r="N50" s="906"/>
    </row>
    <row r="51" spans="1:23" s="129" customFormat="1" ht="25.5" customHeight="1">
      <c r="A51" s="128"/>
      <c r="B51" s="181"/>
      <c r="C51" s="837" t="s">
        <v>48</v>
      </c>
      <c r="D51" s="837"/>
      <c r="E51" s="837"/>
      <c r="F51" s="837"/>
      <c r="G51" s="789"/>
      <c r="H51" s="789"/>
      <c r="I51" s="846">
        <v>6.1820000000000004</v>
      </c>
      <c r="J51" s="846">
        <v>9.8109999999999999</v>
      </c>
      <c r="K51" s="846">
        <v>5.4980000000000002</v>
      </c>
      <c r="L51" s="846">
        <v>4.4880000000000004</v>
      </c>
      <c r="M51" s="845">
        <v>-6.2629999999999999</v>
      </c>
      <c r="N51" s="846">
        <v>8.9819999999999993</v>
      </c>
      <c r="O51" s="854"/>
      <c r="P51" s="734"/>
      <c r="Q51" s="734"/>
      <c r="R51" s="734"/>
      <c r="S51" s="734"/>
      <c r="T51" s="734"/>
      <c r="U51" s="734"/>
      <c r="V51" s="734"/>
      <c r="W51" s="734"/>
    </row>
    <row r="52" spans="1:23" s="130" customFormat="1" ht="25.5" customHeight="1" thickBot="1">
      <c r="A52" s="128"/>
      <c r="B52" s="729"/>
      <c r="C52" s="836" t="s">
        <v>47</v>
      </c>
      <c r="D52" s="836"/>
      <c r="E52" s="836"/>
      <c r="F52" s="836"/>
      <c r="G52" s="852"/>
      <c r="H52" s="790"/>
      <c r="I52" s="845"/>
      <c r="J52" s="848"/>
      <c r="K52" s="848"/>
      <c r="L52" s="848"/>
      <c r="M52" s="847"/>
      <c r="N52" s="847"/>
      <c r="O52" s="855"/>
      <c r="P52" s="735"/>
      <c r="Q52" s="735"/>
      <c r="R52" s="735"/>
      <c r="S52" s="735"/>
      <c r="T52" s="735"/>
      <c r="U52" s="735"/>
      <c r="V52" s="735"/>
      <c r="W52" s="735"/>
    </row>
    <row r="53" spans="1:23" ht="23.1" customHeight="1">
      <c r="B53" s="727"/>
      <c r="C53" s="34"/>
      <c r="D53" s="728"/>
      <c r="F53" s="27"/>
      <c r="G53" s="730"/>
      <c r="H53" s="28"/>
      <c r="I53" s="731"/>
      <c r="J53" s="29"/>
      <c r="K53" s="29"/>
      <c r="L53" s="29"/>
      <c r="M53" s="732"/>
      <c r="N53" s="732"/>
      <c r="O53" s="733"/>
      <c r="P53" s="733"/>
      <c r="Q53" s="733"/>
      <c r="R53" s="733"/>
      <c r="S53" s="733"/>
      <c r="T53" s="733"/>
      <c r="U53" s="733"/>
      <c r="V53" s="733"/>
      <c r="W53" s="733"/>
    </row>
    <row r="54" spans="1:23" ht="23.1" customHeight="1">
      <c r="C54" s="34"/>
      <c r="F54" s="27"/>
      <c r="G54" s="28"/>
      <c r="H54" s="28"/>
      <c r="I54" s="29"/>
      <c r="J54" s="29"/>
      <c r="K54" s="29"/>
      <c r="L54" s="29"/>
      <c r="M54" s="732"/>
      <c r="N54" s="732"/>
      <c r="O54" s="733"/>
      <c r="P54" s="733"/>
      <c r="Q54" s="733"/>
      <c r="R54" s="733"/>
      <c r="S54" s="733"/>
      <c r="T54" s="733"/>
      <c r="U54" s="733"/>
      <c r="V54" s="733"/>
      <c r="W54" s="733"/>
    </row>
    <row r="55" spans="1:23" ht="23.1" customHeight="1">
      <c r="B55" s="13"/>
      <c r="C55" s="13"/>
      <c r="D55" s="30"/>
      <c r="E55" s="31"/>
      <c r="F55" s="828"/>
      <c r="G55" s="828"/>
      <c r="H55" s="68"/>
      <c r="M55" s="732"/>
      <c r="N55" s="732"/>
      <c r="O55" s="733"/>
      <c r="P55" s="733"/>
      <c r="Q55" s="733"/>
      <c r="R55" s="733"/>
      <c r="S55" s="733"/>
      <c r="T55" s="733"/>
      <c r="U55" s="733"/>
      <c r="V55" s="733"/>
      <c r="W55" s="733"/>
    </row>
    <row r="56" spans="1:23" s="3" customFormat="1" ht="21.75" customHeight="1">
      <c r="A56" s="7"/>
      <c r="B56" s="72" t="s">
        <v>1</v>
      </c>
      <c r="C56" s="45"/>
      <c r="D56" s="832" t="s">
        <v>46</v>
      </c>
      <c r="E56" s="57" t="s">
        <v>3082</v>
      </c>
      <c r="F56" s="57"/>
      <c r="G56" s="20"/>
      <c r="M56" s="713"/>
      <c r="N56" s="713"/>
    </row>
    <row r="57" spans="1:23" s="3" customFormat="1" ht="21.95" customHeight="1">
      <c r="A57" s="7"/>
      <c r="B57" s="60" t="s">
        <v>3</v>
      </c>
      <c r="C57" s="65"/>
      <c r="D57" s="832"/>
      <c r="E57" s="76" t="s">
        <v>3083</v>
      </c>
      <c r="F57" s="58"/>
      <c r="G57" s="22"/>
      <c r="M57" s="713"/>
      <c r="N57" s="713"/>
    </row>
    <row r="58" spans="1:23" s="3" customFormat="1" ht="20.100000000000001" customHeight="1" thickBot="1">
      <c r="A58" s="7"/>
      <c r="B58" s="14"/>
      <c r="C58" s="15"/>
      <c r="D58" s="16"/>
      <c r="E58" s="17"/>
      <c r="F58" s="17"/>
      <c r="G58" s="46"/>
      <c r="H58" s="47"/>
      <c r="I58" s="216"/>
      <c r="K58" s="216"/>
      <c r="M58" s="216"/>
      <c r="N58" s="216" t="s">
        <v>55</v>
      </c>
    </row>
    <row r="59" spans="1:23" s="125" customFormat="1" ht="25.5" customHeight="1">
      <c r="A59" s="127"/>
      <c r="B59" s="174"/>
      <c r="C59" s="802" t="s">
        <v>3040</v>
      </c>
      <c r="D59" s="802"/>
      <c r="E59" s="802"/>
      <c r="F59" s="802"/>
      <c r="G59" s="786"/>
      <c r="H59" s="786">
        <v>2015</v>
      </c>
      <c r="I59" s="786">
        <v>2016</v>
      </c>
      <c r="J59" s="786">
        <v>2017</v>
      </c>
      <c r="K59" s="786">
        <v>2018</v>
      </c>
      <c r="L59" s="786">
        <v>2019</v>
      </c>
      <c r="M59" s="811" t="s">
        <v>3200</v>
      </c>
      <c r="N59" s="811" t="s">
        <v>3199</v>
      </c>
      <c r="O59" s="786"/>
    </row>
    <row r="60" spans="1:23" s="120" customFormat="1" ht="25.5" customHeight="1">
      <c r="A60" s="126"/>
      <c r="B60" s="175"/>
      <c r="C60" s="803" t="s">
        <v>3041</v>
      </c>
      <c r="D60" s="803"/>
      <c r="E60" s="803"/>
      <c r="F60" s="803"/>
      <c r="G60" s="787"/>
      <c r="H60" s="787"/>
      <c r="I60" s="787"/>
      <c r="J60" s="787"/>
      <c r="K60" s="787"/>
      <c r="L60" s="787"/>
      <c r="M60" s="812"/>
      <c r="N60" s="812"/>
      <c r="O60" s="787"/>
    </row>
    <row r="61" spans="1:23" s="3" customFormat="1" ht="11.1" customHeight="1">
      <c r="A61" s="23"/>
      <c r="B61" s="176"/>
      <c r="C61" s="146"/>
      <c r="D61" s="146"/>
      <c r="E61" s="146"/>
      <c r="F61" s="146"/>
      <c r="G61" s="73"/>
      <c r="H61" s="73"/>
      <c r="I61" s="23"/>
      <c r="J61" s="23"/>
      <c r="K61" s="23"/>
      <c r="L61" s="23"/>
      <c r="M61" s="713"/>
      <c r="N61" s="713"/>
    </row>
    <row r="62" spans="1:23" s="2" customFormat="1" ht="18" customHeight="1">
      <c r="A62" s="32"/>
      <c r="B62" s="169" t="s">
        <v>22</v>
      </c>
      <c r="C62" s="156" t="s">
        <v>6</v>
      </c>
      <c r="D62" s="157"/>
      <c r="E62" s="157"/>
      <c r="F62" s="158"/>
      <c r="G62" s="852"/>
      <c r="H62" s="845">
        <v>35.026000000000003</v>
      </c>
      <c r="I62" s="845">
        <v>35.567999999999998</v>
      </c>
      <c r="J62" s="845">
        <v>35.542999999999999</v>
      </c>
      <c r="K62" s="845">
        <v>35.774000000000001</v>
      </c>
      <c r="L62" s="845">
        <v>35.872999999999998</v>
      </c>
      <c r="M62" s="842">
        <v>37.136000000000003</v>
      </c>
      <c r="N62" s="842">
        <v>34.808</v>
      </c>
    </row>
    <row r="63" spans="1:23" s="2" customFormat="1" ht="18" customHeight="1">
      <c r="A63" s="32"/>
      <c r="B63" s="177"/>
      <c r="C63" s="159" t="s">
        <v>7</v>
      </c>
      <c r="D63" s="160"/>
      <c r="E63" s="160"/>
      <c r="F63" s="161"/>
      <c r="G63" s="852"/>
      <c r="H63" s="845"/>
      <c r="I63" s="845"/>
      <c r="J63" s="845"/>
      <c r="K63" s="845"/>
      <c r="L63" s="845"/>
      <c r="M63" s="842"/>
      <c r="N63" s="842"/>
    </row>
    <row r="64" spans="1:23" s="3" customFormat="1" ht="12" customHeight="1">
      <c r="A64" s="23"/>
      <c r="B64" s="177"/>
      <c r="C64" s="162"/>
      <c r="D64" s="162"/>
      <c r="E64" s="162"/>
      <c r="F64" s="163"/>
      <c r="G64" s="183"/>
      <c r="H64" s="903"/>
      <c r="I64" s="903"/>
      <c r="J64" s="903"/>
      <c r="K64" s="903"/>
      <c r="L64" s="903"/>
      <c r="M64" s="757"/>
      <c r="N64" s="757"/>
    </row>
    <row r="65" spans="1:14" s="3" customFormat="1" ht="18" customHeight="1">
      <c r="A65" s="23"/>
      <c r="B65" s="177"/>
      <c r="C65" s="164">
        <v>1.1000000000000001</v>
      </c>
      <c r="D65" s="830" t="s">
        <v>12</v>
      </c>
      <c r="E65" s="830"/>
      <c r="F65" s="850"/>
      <c r="G65" s="788"/>
      <c r="H65" s="844">
        <v>19.088999999999999</v>
      </c>
      <c r="I65" s="844">
        <v>19.329000000000001</v>
      </c>
      <c r="J65" s="844">
        <v>19.641999999999999</v>
      </c>
      <c r="K65" s="844">
        <v>19.379000000000001</v>
      </c>
      <c r="L65" s="844">
        <v>19.263000000000002</v>
      </c>
      <c r="M65" s="843">
        <v>18.585000000000001</v>
      </c>
      <c r="N65" s="843">
        <v>15.712999999999999</v>
      </c>
    </row>
    <row r="66" spans="1:14" s="3" customFormat="1" ht="18" customHeight="1">
      <c r="A66" s="23"/>
      <c r="B66" s="177"/>
      <c r="C66" s="164"/>
      <c r="D66" s="831" t="s">
        <v>0</v>
      </c>
      <c r="E66" s="831"/>
      <c r="F66" s="851"/>
      <c r="G66" s="788"/>
      <c r="H66" s="844"/>
      <c r="I66" s="844"/>
      <c r="J66" s="844"/>
      <c r="K66" s="844"/>
      <c r="L66" s="844"/>
      <c r="M66" s="843"/>
      <c r="N66" s="843"/>
    </row>
    <row r="67" spans="1:14" s="3" customFormat="1" ht="12" customHeight="1">
      <c r="A67" s="23"/>
      <c r="B67" s="177"/>
      <c r="C67" s="164"/>
      <c r="D67" s="162"/>
      <c r="E67" s="162"/>
      <c r="F67" s="163"/>
      <c r="G67" s="183"/>
      <c r="H67" s="903"/>
      <c r="I67" s="903"/>
      <c r="J67" s="903"/>
      <c r="K67" s="903"/>
      <c r="L67" s="903"/>
      <c r="M67" s="757"/>
      <c r="N67" s="757"/>
    </row>
    <row r="68" spans="1:14" s="3" customFormat="1" ht="18" customHeight="1">
      <c r="A68" s="23"/>
      <c r="B68" s="177"/>
      <c r="C68" s="165">
        <v>1.2</v>
      </c>
      <c r="D68" s="830" t="s">
        <v>13</v>
      </c>
      <c r="E68" s="830"/>
      <c r="F68" s="850"/>
      <c r="G68" s="788"/>
      <c r="H68" s="844">
        <v>8.0429999999999993</v>
      </c>
      <c r="I68" s="844">
        <v>8.423</v>
      </c>
      <c r="J68" s="844">
        <v>8.282</v>
      </c>
      <c r="K68" s="844">
        <v>8.2119999999999997</v>
      </c>
      <c r="L68" s="844">
        <v>8.859</v>
      </c>
      <c r="M68" s="843">
        <v>10.471</v>
      </c>
      <c r="N68" s="843">
        <v>8.593</v>
      </c>
    </row>
    <row r="69" spans="1:14" s="3" customFormat="1" ht="18" customHeight="1">
      <c r="A69" s="23"/>
      <c r="B69" s="177"/>
      <c r="C69" s="166"/>
      <c r="D69" s="831" t="s">
        <v>14</v>
      </c>
      <c r="E69" s="831"/>
      <c r="F69" s="851"/>
      <c r="G69" s="788"/>
      <c r="H69" s="844"/>
      <c r="I69" s="844"/>
      <c r="J69" s="844"/>
      <c r="K69" s="844"/>
      <c r="L69" s="844"/>
      <c r="M69" s="843"/>
      <c r="N69" s="843"/>
    </row>
    <row r="70" spans="1:14" s="3" customFormat="1" ht="12" customHeight="1">
      <c r="A70" s="23"/>
      <c r="B70" s="177"/>
      <c r="C70" s="164"/>
      <c r="D70" s="162"/>
      <c r="E70" s="162"/>
      <c r="F70" s="163"/>
      <c r="G70" s="183"/>
      <c r="H70" s="903"/>
      <c r="I70" s="903"/>
      <c r="J70" s="903"/>
      <c r="K70" s="903"/>
      <c r="L70" s="903"/>
      <c r="M70" s="775"/>
      <c r="N70" s="775"/>
    </row>
    <row r="71" spans="1:14" s="3" customFormat="1" ht="18" customHeight="1">
      <c r="A71" s="23"/>
      <c r="B71" s="178"/>
      <c r="C71" s="167">
        <v>1.3</v>
      </c>
      <c r="D71" s="830" t="s">
        <v>15</v>
      </c>
      <c r="E71" s="830"/>
      <c r="F71" s="850"/>
      <c r="G71" s="788"/>
      <c r="H71" s="849">
        <v>35.246000000000002</v>
      </c>
      <c r="I71" s="849">
        <v>36.006</v>
      </c>
      <c r="J71" s="844">
        <v>36.51</v>
      </c>
      <c r="K71" s="844">
        <v>36.947000000000003</v>
      </c>
      <c r="L71" s="844">
        <v>37.006999999999998</v>
      </c>
      <c r="M71" s="843">
        <v>37.603000000000002</v>
      </c>
      <c r="N71" s="843">
        <v>34.628999999999998</v>
      </c>
    </row>
    <row r="72" spans="1:14" s="3" customFormat="1" ht="18" customHeight="1">
      <c r="A72" s="23"/>
      <c r="B72" s="178"/>
      <c r="C72" s="167"/>
      <c r="D72" s="831" t="s">
        <v>16</v>
      </c>
      <c r="E72" s="831"/>
      <c r="F72" s="851"/>
      <c r="G72" s="788"/>
      <c r="H72" s="849"/>
      <c r="I72" s="849"/>
      <c r="J72" s="844"/>
      <c r="K72" s="844"/>
      <c r="L72" s="844"/>
      <c r="M72" s="843"/>
      <c r="N72" s="843"/>
    </row>
    <row r="73" spans="1:14" s="3" customFormat="1" ht="12" customHeight="1">
      <c r="A73" s="23"/>
      <c r="B73" s="177"/>
      <c r="C73" s="164"/>
      <c r="D73" s="162"/>
      <c r="E73" s="162"/>
      <c r="F73" s="168"/>
      <c r="G73" s="183"/>
      <c r="H73" s="903"/>
      <c r="I73" s="903"/>
      <c r="J73" s="903"/>
      <c r="K73" s="903"/>
      <c r="L73" s="903"/>
      <c r="M73" s="775"/>
      <c r="N73" s="775"/>
    </row>
    <row r="74" spans="1:14" s="3" customFormat="1" ht="18" customHeight="1">
      <c r="A74" s="23"/>
      <c r="B74" s="177"/>
      <c r="C74" s="164">
        <v>1.4</v>
      </c>
      <c r="D74" s="830" t="s">
        <v>17</v>
      </c>
      <c r="E74" s="830"/>
      <c r="F74" s="830"/>
      <c r="G74" s="788"/>
      <c r="H74" s="844">
        <v>72.549000000000007</v>
      </c>
      <c r="I74" s="844">
        <v>72.338999999999999</v>
      </c>
      <c r="J74" s="844">
        <v>72.242999999999995</v>
      </c>
      <c r="K74" s="844">
        <v>72.108000000000004</v>
      </c>
      <c r="L74" s="844">
        <v>71.945999999999998</v>
      </c>
      <c r="M74" s="843">
        <v>72.673000000000002</v>
      </c>
      <c r="N74" s="843">
        <v>72.647999999999996</v>
      </c>
    </row>
    <row r="75" spans="1:14" s="4" customFormat="1" ht="18" customHeight="1">
      <c r="A75" s="33"/>
      <c r="B75" s="179"/>
      <c r="C75" s="164"/>
      <c r="D75" s="831" t="s">
        <v>18</v>
      </c>
      <c r="E75" s="831"/>
      <c r="F75" s="831"/>
      <c r="G75" s="788"/>
      <c r="H75" s="844"/>
      <c r="I75" s="844"/>
      <c r="J75" s="844"/>
      <c r="K75" s="844"/>
      <c r="L75" s="844"/>
      <c r="M75" s="843"/>
      <c r="N75" s="843"/>
    </row>
    <row r="76" spans="1:14" s="3" customFormat="1" ht="12" customHeight="1">
      <c r="A76" s="23"/>
      <c r="B76" s="177"/>
      <c r="C76" s="164"/>
      <c r="D76" s="162"/>
      <c r="E76" s="162"/>
      <c r="F76" s="168"/>
      <c r="G76" s="183"/>
      <c r="H76" s="903"/>
      <c r="I76" s="903"/>
      <c r="J76" s="903"/>
      <c r="K76" s="903"/>
      <c r="L76" s="903"/>
      <c r="M76" s="775"/>
      <c r="N76" s="775"/>
    </row>
    <row r="77" spans="1:14" s="3" customFormat="1" ht="18" customHeight="1">
      <c r="A77" s="23"/>
      <c r="B77" s="177"/>
      <c r="C77" s="164">
        <v>1.5</v>
      </c>
      <c r="D77" s="830" t="s">
        <v>19</v>
      </c>
      <c r="E77" s="830"/>
      <c r="F77" s="830"/>
      <c r="G77" s="788"/>
      <c r="H77" s="844">
        <v>39.241999999999997</v>
      </c>
      <c r="I77" s="844">
        <v>39.57</v>
      </c>
      <c r="J77" s="844">
        <v>39.74</v>
      </c>
      <c r="K77" s="844">
        <v>39.765999999999998</v>
      </c>
      <c r="L77" s="844">
        <v>39.408000000000001</v>
      </c>
      <c r="M77" s="843">
        <v>40.932000000000002</v>
      </c>
      <c r="N77" s="843">
        <v>40.320999999999998</v>
      </c>
    </row>
    <row r="78" spans="1:14" s="4" customFormat="1" ht="18" customHeight="1">
      <c r="A78" s="33"/>
      <c r="B78" s="179"/>
      <c r="C78" s="162"/>
      <c r="D78" s="831" t="s">
        <v>20</v>
      </c>
      <c r="E78" s="831"/>
      <c r="F78" s="831"/>
      <c r="G78" s="788"/>
      <c r="H78" s="844"/>
      <c r="I78" s="844"/>
      <c r="J78" s="844"/>
      <c r="K78" s="844"/>
      <c r="L78" s="844"/>
      <c r="M78" s="843"/>
      <c r="N78" s="843"/>
    </row>
    <row r="79" spans="1:14" s="3" customFormat="1" ht="12" customHeight="1">
      <c r="A79" s="23"/>
      <c r="B79" s="177"/>
      <c r="C79" s="162"/>
      <c r="D79" s="162"/>
      <c r="E79" s="162"/>
      <c r="F79" s="168"/>
      <c r="G79" s="184"/>
      <c r="H79" s="903"/>
      <c r="I79" s="903"/>
      <c r="J79" s="903"/>
      <c r="K79" s="903"/>
      <c r="L79" s="903"/>
      <c r="M79" s="775"/>
      <c r="N79" s="775"/>
    </row>
    <row r="80" spans="1:14" s="2" customFormat="1" ht="18" customHeight="1">
      <c r="A80" s="26"/>
      <c r="B80" s="169" t="s">
        <v>26</v>
      </c>
      <c r="C80" s="156" t="s">
        <v>8</v>
      </c>
      <c r="D80" s="157"/>
      <c r="E80" s="157"/>
      <c r="F80" s="157"/>
      <c r="G80" s="852"/>
      <c r="H80" s="845">
        <v>60.244999999999997</v>
      </c>
      <c r="I80" s="845">
        <v>59.252000000000002</v>
      </c>
      <c r="J80" s="845">
        <v>59.746000000000002</v>
      </c>
      <c r="K80" s="845">
        <v>60.915999999999997</v>
      </c>
      <c r="L80" s="845">
        <v>60.451999999999998</v>
      </c>
      <c r="M80" s="842">
        <v>60.127000000000002</v>
      </c>
      <c r="N80" s="842">
        <v>62.88</v>
      </c>
    </row>
    <row r="81" spans="1:14" s="2" customFormat="1" ht="18" customHeight="1">
      <c r="A81" s="26"/>
      <c r="B81" s="180"/>
      <c r="C81" s="159" t="s">
        <v>9</v>
      </c>
      <c r="D81" s="160"/>
      <c r="E81" s="160"/>
      <c r="F81" s="160"/>
      <c r="G81" s="852"/>
      <c r="H81" s="845"/>
      <c r="I81" s="845"/>
      <c r="J81" s="845"/>
      <c r="K81" s="845"/>
      <c r="L81" s="845"/>
      <c r="M81" s="842"/>
      <c r="N81" s="842"/>
    </row>
    <row r="82" spans="1:14" s="3" customFormat="1" ht="11.1" customHeight="1">
      <c r="A82" s="25"/>
      <c r="B82" s="177"/>
      <c r="C82" s="162"/>
      <c r="D82" s="162"/>
      <c r="E82" s="162"/>
      <c r="F82" s="168"/>
      <c r="G82" s="183"/>
      <c r="H82" s="903"/>
      <c r="I82" s="903"/>
      <c r="J82" s="903"/>
      <c r="K82" s="903"/>
      <c r="L82" s="903"/>
      <c r="M82" s="775"/>
      <c r="N82" s="775"/>
    </row>
    <row r="83" spans="1:14" s="3" customFormat="1" ht="18" customHeight="1">
      <c r="A83" s="23"/>
      <c r="B83" s="177"/>
      <c r="C83" s="164">
        <v>2.1</v>
      </c>
      <c r="D83" s="830" t="s">
        <v>12</v>
      </c>
      <c r="E83" s="830"/>
      <c r="F83" s="850"/>
      <c r="G83" s="788"/>
      <c r="H83" s="844">
        <v>76.132000000000005</v>
      </c>
      <c r="I83" s="844">
        <v>75.629000000000005</v>
      </c>
      <c r="J83" s="844">
        <v>75.37</v>
      </c>
      <c r="K83" s="844">
        <v>75.912999999999997</v>
      </c>
      <c r="L83" s="844">
        <v>75.972999999999999</v>
      </c>
      <c r="M83" s="843">
        <v>77.08</v>
      </c>
      <c r="N83" s="843">
        <v>82.866</v>
      </c>
    </row>
    <row r="84" spans="1:14" s="3" customFormat="1" ht="18" customHeight="1">
      <c r="A84" s="23"/>
      <c r="B84" s="177"/>
      <c r="C84" s="164"/>
      <c r="D84" s="831" t="s">
        <v>0</v>
      </c>
      <c r="E84" s="831"/>
      <c r="F84" s="851"/>
      <c r="G84" s="788"/>
      <c r="H84" s="844"/>
      <c r="I84" s="844"/>
      <c r="J84" s="844"/>
      <c r="K84" s="844"/>
      <c r="L84" s="844"/>
      <c r="M84" s="843"/>
      <c r="N84" s="843"/>
    </row>
    <row r="85" spans="1:14" s="3" customFormat="1" ht="11.1" customHeight="1">
      <c r="A85" s="23"/>
      <c r="B85" s="177"/>
      <c r="C85" s="164"/>
      <c r="D85" s="162"/>
      <c r="E85" s="162"/>
      <c r="F85" s="163"/>
      <c r="G85" s="183"/>
      <c r="H85" s="903"/>
      <c r="I85" s="903"/>
      <c r="J85" s="903"/>
      <c r="K85" s="903"/>
      <c r="L85" s="903"/>
      <c r="M85" s="775"/>
      <c r="N85" s="775"/>
    </row>
    <row r="86" spans="1:14" s="3" customFormat="1" ht="18" customHeight="1">
      <c r="A86" s="23"/>
      <c r="B86" s="177"/>
      <c r="C86" s="165">
        <v>2.2000000000000002</v>
      </c>
      <c r="D86" s="830" t="s">
        <v>13</v>
      </c>
      <c r="E86" s="830"/>
      <c r="F86" s="850"/>
      <c r="G86" s="788"/>
      <c r="H86" s="844">
        <v>90.474999999999994</v>
      </c>
      <c r="I86" s="844">
        <v>90.200999999999993</v>
      </c>
      <c r="J86" s="844">
        <v>90.43</v>
      </c>
      <c r="K86" s="844">
        <v>90.424999999999997</v>
      </c>
      <c r="L86" s="844">
        <v>90.218000000000004</v>
      </c>
      <c r="M86" s="843">
        <v>88.852000000000004</v>
      </c>
      <c r="N86" s="843">
        <v>87.150999999999996</v>
      </c>
    </row>
    <row r="87" spans="1:14" s="3" customFormat="1" ht="18" customHeight="1">
      <c r="A87" s="23"/>
      <c r="B87" s="177"/>
      <c r="C87" s="166"/>
      <c r="D87" s="831" t="s">
        <v>14</v>
      </c>
      <c r="E87" s="831"/>
      <c r="F87" s="851"/>
      <c r="G87" s="788"/>
      <c r="H87" s="844"/>
      <c r="I87" s="844"/>
      <c r="J87" s="844"/>
      <c r="K87" s="844"/>
      <c r="L87" s="844"/>
      <c r="M87" s="843"/>
      <c r="N87" s="843"/>
    </row>
    <row r="88" spans="1:14" s="3" customFormat="1" ht="11.1" customHeight="1">
      <c r="A88" s="23"/>
      <c r="B88" s="177"/>
      <c r="C88" s="164"/>
      <c r="D88" s="162"/>
      <c r="E88" s="162"/>
      <c r="F88" s="163"/>
      <c r="G88" s="183"/>
      <c r="H88" s="903"/>
      <c r="I88" s="903"/>
      <c r="J88" s="903"/>
      <c r="K88" s="903"/>
      <c r="L88" s="903"/>
      <c r="M88" s="775"/>
      <c r="N88" s="775"/>
    </row>
    <row r="89" spans="1:14" s="3" customFormat="1" ht="18" customHeight="1">
      <c r="A89" s="23"/>
      <c r="B89" s="178"/>
      <c r="C89" s="167">
        <v>2.2999999999999998</v>
      </c>
      <c r="D89" s="830" t="s">
        <v>15</v>
      </c>
      <c r="E89" s="830"/>
      <c r="F89" s="850"/>
      <c r="G89" s="788"/>
      <c r="H89" s="844">
        <v>59.825000000000003</v>
      </c>
      <c r="I89" s="844">
        <v>58.816000000000003</v>
      </c>
      <c r="J89" s="844">
        <v>59.482999999999997</v>
      </c>
      <c r="K89" s="844">
        <v>60.848999999999997</v>
      </c>
      <c r="L89" s="844">
        <v>59.518000000000001</v>
      </c>
      <c r="M89" s="843">
        <v>58.42</v>
      </c>
      <c r="N89" s="843">
        <v>64.123000000000005</v>
      </c>
    </row>
    <row r="90" spans="1:14" s="3" customFormat="1" ht="18" customHeight="1">
      <c r="A90" s="23"/>
      <c r="B90" s="178"/>
      <c r="C90" s="167"/>
      <c r="D90" s="831" t="s">
        <v>16</v>
      </c>
      <c r="E90" s="831"/>
      <c r="F90" s="851"/>
      <c r="G90" s="788"/>
      <c r="H90" s="844"/>
      <c r="I90" s="844"/>
      <c r="J90" s="844"/>
      <c r="K90" s="844"/>
      <c r="L90" s="844"/>
      <c r="M90" s="843"/>
      <c r="N90" s="843"/>
    </row>
    <row r="91" spans="1:14" s="3" customFormat="1" ht="11.1" customHeight="1">
      <c r="A91" s="23"/>
      <c r="B91" s="177"/>
      <c r="C91" s="164"/>
      <c r="D91" s="162"/>
      <c r="E91" s="162"/>
      <c r="F91" s="168"/>
      <c r="G91" s="183"/>
      <c r="H91" s="903"/>
      <c r="I91" s="903"/>
      <c r="J91" s="903"/>
      <c r="K91" s="903"/>
      <c r="L91" s="903"/>
      <c r="M91" s="775"/>
      <c r="N91" s="775"/>
    </row>
    <row r="92" spans="1:14" s="3" customFormat="1" ht="18" customHeight="1">
      <c r="A92" s="23"/>
      <c r="B92" s="177"/>
      <c r="C92" s="164">
        <v>2.4</v>
      </c>
      <c r="D92" s="830" t="s">
        <v>17</v>
      </c>
      <c r="E92" s="830"/>
      <c r="F92" s="830"/>
      <c r="G92" s="788"/>
      <c r="H92" s="844">
        <v>24.302</v>
      </c>
      <c r="I92" s="844">
        <v>22.59</v>
      </c>
      <c r="J92" s="844">
        <v>23.055</v>
      </c>
      <c r="K92" s="844">
        <v>24.795999999999999</v>
      </c>
      <c r="L92" s="844">
        <v>26.997</v>
      </c>
      <c r="M92" s="843">
        <v>28.065000000000001</v>
      </c>
      <c r="N92" s="843">
        <v>27.495999999999999</v>
      </c>
    </row>
    <row r="93" spans="1:14" s="4" customFormat="1" ht="18" customHeight="1">
      <c r="A93" s="33"/>
      <c r="B93" s="179"/>
      <c r="C93" s="164"/>
      <c r="D93" s="831" t="s">
        <v>18</v>
      </c>
      <c r="E93" s="831"/>
      <c r="F93" s="831"/>
      <c r="G93" s="788"/>
      <c r="H93" s="844"/>
      <c r="I93" s="844"/>
      <c r="J93" s="844"/>
      <c r="K93" s="844"/>
      <c r="L93" s="844"/>
      <c r="M93" s="843"/>
      <c r="N93" s="843"/>
    </row>
    <row r="94" spans="1:14" s="3" customFormat="1" ht="9.9499999999999993" customHeight="1">
      <c r="A94" s="23"/>
      <c r="B94" s="177"/>
      <c r="C94" s="164"/>
      <c r="D94" s="162"/>
      <c r="E94" s="162"/>
      <c r="F94" s="168"/>
      <c r="G94" s="183"/>
      <c r="H94" s="903"/>
      <c r="I94" s="903"/>
      <c r="J94" s="903"/>
      <c r="K94" s="903"/>
      <c r="L94" s="903"/>
      <c r="M94" s="775"/>
      <c r="N94" s="775"/>
    </row>
    <row r="95" spans="1:14" s="3" customFormat="1" ht="18" customHeight="1">
      <c r="A95" s="23"/>
      <c r="B95" s="177"/>
      <c r="C95" s="164">
        <v>2.5</v>
      </c>
      <c r="D95" s="830" t="s">
        <v>19</v>
      </c>
      <c r="E95" s="830"/>
      <c r="F95" s="830"/>
      <c r="G95" s="788"/>
      <c r="H95" s="844">
        <v>57.637999999999998</v>
      </c>
      <c r="I95" s="844">
        <v>56.917000000000002</v>
      </c>
      <c r="J95" s="844">
        <v>57.212000000000003</v>
      </c>
      <c r="K95" s="844">
        <v>58.438000000000002</v>
      </c>
      <c r="L95" s="844">
        <v>58.253</v>
      </c>
      <c r="M95" s="843">
        <v>58.424999999999997</v>
      </c>
      <c r="N95" s="843">
        <v>58.856999999999999</v>
      </c>
    </row>
    <row r="96" spans="1:14" s="4" customFormat="1" ht="18" customHeight="1">
      <c r="A96" s="33"/>
      <c r="B96" s="179"/>
      <c r="C96" s="162"/>
      <c r="D96" s="831" t="s">
        <v>20</v>
      </c>
      <c r="E96" s="831"/>
      <c r="F96" s="831"/>
      <c r="G96" s="788"/>
      <c r="H96" s="844"/>
      <c r="I96" s="844"/>
      <c r="J96" s="844"/>
      <c r="K96" s="844"/>
      <c r="L96" s="844"/>
      <c r="M96" s="843"/>
      <c r="N96" s="843"/>
    </row>
    <row r="97" spans="1:15" s="3" customFormat="1" ht="12" customHeight="1">
      <c r="A97" s="25"/>
      <c r="B97" s="177"/>
      <c r="C97" s="162"/>
      <c r="D97" s="162"/>
      <c r="E97" s="162"/>
      <c r="F97" s="168"/>
      <c r="G97" s="183"/>
      <c r="H97" s="903"/>
      <c r="I97" s="903"/>
      <c r="J97" s="903"/>
      <c r="K97" s="903"/>
      <c r="L97" s="903"/>
      <c r="M97" s="775"/>
      <c r="N97" s="775"/>
    </row>
    <row r="98" spans="1:15" s="3" customFormat="1" ht="18" customHeight="1">
      <c r="A98" s="25"/>
      <c r="B98" s="186" t="s">
        <v>3078</v>
      </c>
      <c r="C98" s="839" t="s">
        <v>67</v>
      </c>
      <c r="D98" s="839"/>
      <c r="E98" s="839"/>
      <c r="F98" s="839"/>
      <c r="G98" s="852"/>
      <c r="H98" s="845">
        <v>4.7290000000000001</v>
      </c>
      <c r="I98" s="845">
        <v>5.18</v>
      </c>
      <c r="J98" s="845">
        <v>4.7110000000000003</v>
      </c>
      <c r="K98" s="845">
        <v>3.3090000000000002</v>
      </c>
      <c r="L98" s="845">
        <v>3.6760000000000002</v>
      </c>
      <c r="M98" s="842">
        <v>2.7370000000000001</v>
      </c>
      <c r="N98" s="842">
        <v>2.3109999999999999</v>
      </c>
    </row>
    <row r="99" spans="1:15" s="3" customFormat="1" ht="20.45" customHeight="1">
      <c r="A99" s="25"/>
      <c r="B99" s="187"/>
      <c r="C99" s="838" t="s">
        <v>68</v>
      </c>
      <c r="D99" s="838"/>
      <c r="E99" s="838"/>
      <c r="F99" s="838"/>
      <c r="G99" s="852"/>
      <c r="H99" s="845"/>
      <c r="I99" s="845"/>
      <c r="J99" s="845"/>
      <c r="K99" s="845"/>
      <c r="L99" s="845"/>
      <c r="M99" s="842"/>
      <c r="N99" s="842"/>
    </row>
    <row r="100" spans="1:15" s="3" customFormat="1" ht="20.45" hidden="1" customHeight="1">
      <c r="A100" s="25"/>
      <c r="B100" s="187"/>
      <c r="C100" s="695"/>
      <c r="D100" s="699" t="s">
        <v>3186</v>
      </c>
      <c r="E100" s="695"/>
      <c r="F100" s="695"/>
      <c r="G100" s="696"/>
      <c r="H100" s="845" t="s">
        <v>3141</v>
      </c>
      <c r="I100" s="845" t="s">
        <v>3141</v>
      </c>
      <c r="J100" s="845" t="s">
        <v>3141</v>
      </c>
      <c r="K100" s="845" t="s">
        <v>3141</v>
      </c>
      <c r="L100" s="845" t="s">
        <v>3141</v>
      </c>
      <c r="M100" s="856" t="s">
        <v>3141</v>
      </c>
      <c r="N100" s="763"/>
    </row>
    <row r="101" spans="1:15" s="3" customFormat="1" ht="20.45" hidden="1" customHeight="1">
      <c r="A101" s="25"/>
      <c r="B101" s="187"/>
      <c r="C101" s="695"/>
      <c r="D101" s="700" t="s">
        <v>3187</v>
      </c>
      <c r="E101" s="695"/>
      <c r="F101" s="695"/>
      <c r="G101" s="696"/>
      <c r="H101" s="845"/>
      <c r="I101" s="845"/>
      <c r="J101" s="845"/>
      <c r="K101" s="845"/>
      <c r="L101" s="845"/>
      <c r="M101" s="856"/>
      <c r="N101" s="763"/>
    </row>
    <row r="102" spans="1:15" s="3" customFormat="1" ht="20.45" hidden="1" customHeight="1">
      <c r="A102" s="25"/>
      <c r="B102" s="187"/>
      <c r="C102" s="695"/>
      <c r="D102" s="699" t="s">
        <v>3189</v>
      </c>
      <c r="E102" s="695"/>
      <c r="F102" s="695"/>
      <c r="G102" s="696"/>
      <c r="H102" s="845" t="s">
        <v>3141</v>
      </c>
      <c r="I102" s="845" t="s">
        <v>3141</v>
      </c>
      <c r="J102" s="845" t="s">
        <v>3141</v>
      </c>
      <c r="K102" s="845" t="s">
        <v>3141</v>
      </c>
      <c r="L102" s="845" t="s">
        <v>3141</v>
      </c>
      <c r="M102" s="856" t="s">
        <v>3141</v>
      </c>
      <c r="N102" s="763"/>
      <c r="O102" s="6"/>
    </row>
    <row r="103" spans="1:15" s="3" customFormat="1" ht="20.45" hidden="1" customHeight="1">
      <c r="A103" s="25"/>
      <c r="B103" s="187"/>
      <c r="C103" s="695"/>
      <c r="D103" s="700" t="s">
        <v>3188</v>
      </c>
      <c r="E103" s="695"/>
      <c r="F103" s="695"/>
      <c r="G103" s="696"/>
      <c r="H103" s="845"/>
      <c r="I103" s="845"/>
      <c r="J103" s="845"/>
      <c r="K103" s="845"/>
      <c r="L103" s="845"/>
      <c r="M103" s="856"/>
      <c r="N103" s="763"/>
      <c r="O103" s="6"/>
    </row>
    <row r="104" spans="1:15" s="3" customFormat="1" ht="12" customHeight="1">
      <c r="A104" s="25"/>
      <c r="B104" s="701"/>
      <c r="C104" s="702"/>
      <c r="D104" s="702"/>
      <c r="E104" s="702"/>
      <c r="F104" s="702"/>
      <c r="G104" s="703"/>
      <c r="H104" s="703"/>
      <c r="I104" s="703"/>
      <c r="J104" s="703"/>
      <c r="K104" s="703"/>
      <c r="L104" s="703"/>
      <c r="M104" s="723"/>
      <c r="N104" s="723"/>
      <c r="O104" s="724"/>
    </row>
    <row r="105" spans="1:15" s="2" customFormat="1" ht="25.5" customHeight="1">
      <c r="A105" s="26"/>
      <c r="B105" s="77"/>
      <c r="C105" s="853"/>
      <c r="D105" s="853"/>
      <c r="E105" s="853"/>
      <c r="F105" s="853"/>
      <c r="G105" s="75"/>
      <c r="H105" s="75"/>
      <c r="I105" s="32"/>
      <c r="J105" s="32"/>
      <c r="K105" s="32"/>
      <c r="L105" s="32"/>
      <c r="M105" s="721"/>
      <c r="N105" s="721"/>
    </row>
  </sheetData>
  <mergeCells count="313">
    <mergeCell ref="M89:M90"/>
    <mergeCell ref="M92:M93"/>
    <mergeCell ref="M95:M96"/>
    <mergeCell ref="M98:M99"/>
    <mergeCell ref="M100:M101"/>
    <mergeCell ref="M102:M103"/>
    <mergeCell ref="M62:M63"/>
    <mergeCell ref="M65:M66"/>
    <mergeCell ref="M68:M69"/>
    <mergeCell ref="M71:M72"/>
    <mergeCell ref="M74:M75"/>
    <mergeCell ref="M77:M78"/>
    <mergeCell ref="M80:M81"/>
    <mergeCell ref="M83:M84"/>
    <mergeCell ref="M86:M87"/>
    <mergeCell ref="M5:M6"/>
    <mergeCell ref="M59:M60"/>
    <mergeCell ref="O5:O6"/>
    <mergeCell ref="M51:M52"/>
    <mergeCell ref="O51:O52"/>
    <mergeCell ref="O59:O60"/>
    <mergeCell ref="M8:M9"/>
    <mergeCell ref="M11:M12"/>
    <mergeCell ref="M14:M15"/>
    <mergeCell ref="M17:M18"/>
    <mergeCell ref="M20:M21"/>
    <mergeCell ref="M23:M24"/>
    <mergeCell ref="M26:M27"/>
    <mergeCell ref="M29:M30"/>
    <mergeCell ref="M32:M33"/>
    <mergeCell ref="M35:M36"/>
    <mergeCell ref="M38:M39"/>
    <mergeCell ref="M41:M42"/>
    <mergeCell ref="M44:M45"/>
    <mergeCell ref="M46:M47"/>
    <mergeCell ref="M48:M49"/>
    <mergeCell ref="N5:N6"/>
    <mergeCell ref="N59:N60"/>
    <mergeCell ref="N8:N9"/>
    <mergeCell ref="L89:L90"/>
    <mergeCell ref="L92:L93"/>
    <mergeCell ref="L95:L96"/>
    <mergeCell ref="L98:L99"/>
    <mergeCell ref="L100:L101"/>
    <mergeCell ref="L102:L103"/>
    <mergeCell ref="L62:L63"/>
    <mergeCell ref="L65:L66"/>
    <mergeCell ref="L68:L69"/>
    <mergeCell ref="L71:L72"/>
    <mergeCell ref="L74:L75"/>
    <mergeCell ref="L77:L78"/>
    <mergeCell ref="L80:L81"/>
    <mergeCell ref="L83:L84"/>
    <mergeCell ref="L86:L87"/>
    <mergeCell ref="L32:L33"/>
    <mergeCell ref="L35:L36"/>
    <mergeCell ref="L38:L39"/>
    <mergeCell ref="L41:L42"/>
    <mergeCell ref="L44:L45"/>
    <mergeCell ref="L46:L47"/>
    <mergeCell ref="L48:L49"/>
    <mergeCell ref="L51:L52"/>
    <mergeCell ref="L59:L60"/>
    <mergeCell ref="L5:L6"/>
    <mergeCell ref="L8:L9"/>
    <mergeCell ref="L11:L12"/>
    <mergeCell ref="L14:L15"/>
    <mergeCell ref="L17:L18"/>
    <mergeCell ref="L20:L21"/>
    <mergeCell ref="L23:L24"/>
    <mergeCell ref="L26:L27"/>
    <mergeCell ref="L29:L30"/>
    <mergeCell ref="I77:I78"/>
    <mergeCell ref="D2:D3"/>
    <mergeCell ref="C5:F5"/>
    <mergeCell ref="G5:G6"/>
    <mergeCell ref="H5:H6"/>
    <mergeCell ref="C6:F6"/>
    <mergeCell ref="G8:G9"/>
    <mergeCell ref="H8:H9"/>
    <mergeCell ref="D11:F11"/>
    <mergeCell ref="G11:G12"/>
    <mergeCell ref="H11:H12"/>
    <mergeCell ref="D12:F12"/>
    <mergeCell ref="D14:F14"/>
    <mergeCell ref="G14:G15"/>
    <mergeCell ref="H14:H15"/>
    <mergeCell ref="D15:F15"/>
    <mergeCell ref="I5:I6"/>
    <mergeCell ref="I59:I60"/>
    <mergeCell ref="G23:G24"/>
    <mergeCell ref="D20:F20"/>
    <mergeCell ref="D21:F21"/>
    <mergeCell ref="H20:H21"/>
    <mergeCell ref="G20:G21"/>
    <mergeCell ref="I51:I52"/>
    <mergeCell ref="I62:I63"/>
    <mergeCell ref="I65:I66"/>
    <mergeCell ref="I68:I69"/>
    <mergeCell ref="G26:G27"/>
    <mergeCell ref="H26:H27"/>
    <mergeCell ref="H41:H42"/>
    <mergeCell ref="G41:G42"/>
    <mergeCell ref="G29:G30"/>
    <mergeCell ref="C105:F105"/>
    <mergeCell ref="I32:I33"/>
    <mergeCell ref="I35:I36"/>
    <mergeCell ref="I38:I39"/>
    <mergeCell ref="I98:I99"/>
    <mergeCell ref="I41:I42"/>
    <mergeCell ref="I44:I45"/>
    <mergeCell ref="C44:F44"/>
    <mergeCell ref="C45:F45"/>
    <mergeCell ref="D65:F65"/>
    <mergeCell ref="H44:H45"/>
    <mergeCell ref="G44:G45"/>
    <mergeCell ref="D41:F41"/>
    <mergeCell ref="D42:F42"/>
    <mergeCell ref="D32:F32"/>
    <mergeCell ref="D33:F33"/>
    <mergeCell ref="D17:F17"/>
    <mergeCell ref="I8:I9"/>
    <mergeCell ref="I11:I12"/>
    <mergeCell ref="I14:I15"/>
    <mergeCell ref="I17:I18"/>
    <mergeCell ref="I20:I21"/>
    <mergeCell ref="I23:I24"/>
    <mergeCell ref="I26:I27"/>
    <mergeCell ref="I29:I30"/>
    <mergeCell ref="D23:F23"/>
    <mergeCell ref="D24:F24"/>
    <mergeCell ref="H23:H24"/>
    <mergeCell ref="G17:G18"/>
    <mergeCell ref="H17:H18"/>
    <mergeCell ref="D18:F18"/>
    <mergeCell ref="D38:F38"/>
    <mergeCell ref="D39:F39"/>
    <mergeCell ref="D35:F35"/>
    <mergeCell ref="D36:F36"/>
    <mergeCell ref="D29:F29"/>
    <mergeCell ref="D30:F30"/>
    <mergeCell ref="H38:H39"/>
    <mergeCell ref="G38:G39"/>
    <mergeCell ref="H35:H36"/>
    <mergeCell ref="G35:G36"/>
    <mergeCell ref="H32:H33"/>
    <mergeCell ref="G32:G33"/>
    <mergeCell ref="C59:F59"/>
    <mergeCell ref="C60:F60"/>
    <mergeCell ref="F55:G55"/>
    <mergeCell ref="G65:G66"/>
    <mergeCell ref="G62:G63"/>
    <mergeCell ref="G59:G60"/>
    <mergeCell ref="C51:F51"/>
    <mergeCell ref="G51:G52"/>
    <mergeCell ref="H51:H52"/>
    <mergeCell ref="C52:F52"/>
    <mergeCell ref="D56:D57"/>
    <mergeCell ref="D66:F66"/>
    <mergeCell ref="H65:H66"/>
    <mergeCell ref="H62:H63"/>
    <mergeCell ref="H59:H60"/>
    <mergeCell ref="D74:F74"/>
    <mergeCell ref="G74:G75"/>
    <mergeCell ref="H74:H75"/>
    <mergeCell ref="D75:F75"/>
    <mergeCell ref="D77:F77"/>
    <mergeCell ref="D78:F78"/>
    <mergeCell ref="H77:H78"/>
    <mergeCell ref="G77:G78"/>
    <mergeCell ref="D69:F69"/>
    <mergeCell ref="D72:F72"/>
    <mergeCell ref="H68:H69"/>
    <mergeCell ref="G68:G69"/>
    <mergeCell ref="G71:G72"/>
    <mergeCell ref="H71:H72"/>
    <mergeCell ref="D68:F68"/>
    <mergeCell ref="D71:F71"/>
    <mergeCell ref="D95:F95"/>
    <mergeCell ref="D96:F96"/>
    <mergeCell ref="C98:F98"/>
    <mergeCell ref="C99:F99"/>
    <mergeCell ref="D89:F89"/>
    <mergeCell ref="D92:F92"/>
    <mergeCell ref="D93:F93"/>
    <mergeCell ref="D90:F90"/>
    <mergeCell ref="G80:G81"/>
    <mergeCell ref="D83:F83"/>
    <mergeCell ref="G83:G84"/>
    <mergeCell ref="D86:F86"/>
    <mergeCell ref="G86:G87"/>
    <mergeCell ref="D87:F87"/>
    <mergeCell ref="D84:F84"/>
    <mergeCell ref="G98:G99"/>
    <mergeCell ref="J5:J6"/>
    <mergeCell ref="J8:J9"/>
    <mergeCell ref="J11:J12"/>
    <mergeCell ref="J14:J15"/>
    <mergeCell ref="J17:J18"/>
    <mergeCell ref="J20:J21"/>
    <mergeCell ref="J23:J24"/>
    <mergeCell ref="J26:J27"/>
    <mergeCell ref="J29:J30"/>
    <mergeCell ref="I71:I72"/>
    <mergeCell ref="I74:I75"/>
    <mergeCell ref="G92:G93"/>
    <mergeCell ref="K59:K60"/>
    <mergeCell ref="K62:K63"/>
    <mergeCell ref="K65:K66"/>
    <mergeCell ref="K5:K6"/>
    <mergeCell ref="K8:K9"/>
    <mergeCell ref="K11:K12"/>
    <mergeCell ref="K14:K15"/>
    <mergeCell ref="K17:K18"/>
    <mergeCell ref="K20:K21"/>
    <mergeCell ref="K23:K24"/>
    <mergeCell ref="K26:K27"/>
    <mergeCell ref="K29:K30"/>
    <mergeCell ref="J32:J33"/>
    <mergeCell ref="J35:J36"/>
    <mergeCell ref="J38:J39"/>
    <mergeCell ref="J41:J42"/>
    <mergeCell ref="J44:J45"/>
    <mergeCell ref="J51:J52"/>
    <mergeCell ref="J59:J60"/>
    <mergeCell ref="J62:J63"/>
    <mergeCell ref="J65:J66"/>
    <mergeCell ref="J98:J99"/>
    <mergeCell ref="K68:K69"/>
    <mergeCell ref="K71:K72"/>
    <mergeCell ref="K74:K75"/>
    <mergeCell ref="K77:K78"/>
    <mergeCell ref="K80:K81"/>
    <mergeCell ref="K83:K84"/>
    <mergeCell ref="K86:K87"/>
    <mergeCell ref="K89:K90"/>
    <mergeCell ref="K92:K93"/>
    <mergeCell ref="J68:J69"/>
    <mergeCell ref="J71:J72"/>
    <mergeCell ref="J74:J75"/>
    <mergeCell ref="J77:J78"/>
    <mergeCell ref="J80:J81"/>
    <mergeCell ref="J83:J84"/>
    <mergeCell ref="J86:J87"/>
    <mergeCell ref="J89:J90"/>
    <mergeCell ref="H89:H90"/>
    <mergeCell ref="G89:G90"/>
    <mergeCell ref="K95:K96"/>
    <mergeCell ref="J92:J93"/>
    <mergeCell ref="H80:H81"/>
    <mergeCell ref="H83:H84"/>
    <mergeCell ref="H86:H87"/>
    <mergeCell ref="I80:I81"/>
    <mergeCell ref="I83:I84"/>
    <mergeCell ref="I86:I87"/>
    <mergeCell ref="I89:I90"/>
    <mergeCell ref="I92:I93"/>
    <mergeCell ref="I95:I96"/>
    <mergeCell ref="H95:H96"/>
    <mergeCell ref="G95:G96"/>
    <mergeCell ref="J95:J96"/>
    <mergeCell ref="H102:H103"/>
    <mergeCell ref="I102:I103"/>
    <mergeCell ref="J102:J103"/>
    <mergeCell ref="K102:K103"/>
    <mergeCell ref="H29:H30"/>
    <mergeCell ref="I46:I47"/>
    <mergeCell ref="J46:J47"/>
    <mergeCell ref="K46:K47"/>
    <mergeCell ref="I48:I49"/>
    <mergeCell ref="J48:J49"/>
    <mergeCell ref="K48:K49"/>
    <mergeCell ref="H100:H101"/>
    <mergeCell ref="I100:I101"/>
    <mergeCell ref="J100:J101"/>
    <mergeCell ref="K100:K101"/>
    <mergeCell ref="H92:H93"/>
    <mergeCell ref="K98:K99"/>
    <mergeCell ref="H98:H99"/>
    <mergeCell ref="K32:K33"/>
    <mergeCell ref="K35:K36"/>
    <mergeCell ref="K38:K39"/>
    <mergeCell ref="K41:K42"/>
    <mergeCell ref="K44:K45"/>
    <mergeCell ref="K51:K52"/>
    <mergeCell ref="N11:N12"/>
    <mergeCell ref="N14:N15"/>
    <mergeCell ref="N17:N18"/>
    <mergeCell ref="N20:N21"/>
    <mergeCell ref="N23:N24"/>
    <mergeCell ref="N26:N27"/>
    <mergeCell ref="N29:N30"/>
    <mergeCell ref="N32:N33"/>
    <mergeCell ref="N35:N36"/>
    <mergeCell ref="N38:N39"/>
    <mergeCell ref="N41:N42"/>
    <mergeCell ref="N44:N45"/>
    <mergeCell ref="N46:N47"/>
    <mergeCell ref="N48:N49"/>
    <mergeCell ref="N51:N52"/>
    <mergeCell ref="N62:N63"/>
    <mergeCell ref="N65:N66"/>
    <mergeCell ref="N68:N69"/>
    <mergeCell ref="N98:N99"/>
    <mergeCell ref="N71:N72"/>
    <mergeCell ref="N74:N75"/>
    <mergeCell ref="N77:N78"/>
    <mergeCell ref="N80:N81"/>
    <mergeCell ref="N83:N84"/>
    <mergeCell ref="N86:N87"/>
    <mergeCell ref="N89:N90"/>
    <mergeCell ref="N92:N93"/>
    <mergeCell ref="N95:N96"/>
  </mergeCells>
  <printOptions horizontalCentered="1"/>
  <pageMargins left="0.43307086614173229" right="0.39370078740157483" top="0.55118110236220474" bottom="0.9055118110236221" header="0.31496062992125984" footer="0.78740157480314965"/>
  <pageSetup paperSize="9" scale="41" firstPageNumber="15" orientation="portrait" r:id="rId1"/>
  <headerFooter>
    <oddFooter>&amp;C&amp;"Arial,Bold"&amp;18 14</oddFooter>
    <firstFooter>&amp;C&amp;16 2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V108"/>
  <sheetViews>
    <sheetView showGridLines="0" view="pageBreakPreview" topLeftCell="A40" zoomScale="50" zoomScaleNormal="50" zoomScaleSheetLayoutView="50" workbookViewId="0">
      <selection activeCell="J83" sqref="J83:J84"/>
    </sheetView>
  </sheetViews>
  <sheetFormatPr defaultColWidth="9.140625" defaultRowHeight="26.25"/>
  <cols>
    <col min="1" max="1" width="0.85546875" style="23" customWidth="1"/>
    <col min="2" max="2" width="3" style="24" customWidth="1"/>
    <col min="3" max="3" width="7.140625" style="24" customWidth="1"/>
    <col min="4" max="4" width="9.42578125" style="24" customWidth="1"/>
    <col min="5" max="5" width="52.28515625" style="24" customWidth="1"/>
    <col min="6" max="6" width="15.42578125" style="24" customWidth="1"/>
    <col min="7" max="7" width="16.140625" style="23" customWidth="1"/>
    <col min="8" max="12" width="17.5703125" style="23" customWidth="1"/>
    <col min="13" max="14" width="17.5703125" style="720" customWidth="1"/>
    <col min="15" max="15" width="2.28515625" style="1" customWidth="1"/>
    <col min="16" max="16" width="9.140625" style="1"/>
    <col min="17" max="19" width="14.85546875" style="738" bestFit="1" customWidth="1"/>
    <col min="20" max="21" width="18.42578125" style="738" bestFit="1" customWidth="1"/>
    <col min="22" max="22" width="18.42578125" style="1" bestFit="1" customWidth="1"/>
    <col min="23" max="16384" width="9.140625" style="1"/>
  </cols>
  <sheetData>
    <row r="1" spans="1:21" ht="5.25" customHeight="1"/>
    <row r="2" spans="1:21" s="3" customFormat="1" ht="24.95" customHeight="1">
      <c r="A2" s="7"/>
      <c r="B2" s="72" t="s">
        <v>1</v>
      </c>
      <c r="C2" s="45"/>
      <c r="D2" s="832" t="s">
        <v>66</v>
      </c>
      <c r="E2" s="57" t="s">
        <v>3075</v>
      </c>
      <c r="F2" s="57"/>
      <c r="G2" s="20"/>
      <c r="M2" s="713"/>
      <c r="N2" s="713"/>
      <c r="Q2" s="738"/>
      <c r="R2" s="738"/>
      <c r="S2" s="738"/>
      <c r="T2" s="738"/>
      <c r="U2" s="738"/>
    </row>
    <row r="3" spans="1:21" s="3" customFormat="1" ht="24.95" customHeight="1">
      <c r="A3" s="7"/>
      <c r="B3" s="60" t="s">
        <v>3</v>
      </c>
      <c r="C3" s="65"/>
      <c r="D3" s="832"/>
      <c r="E3" s="58" t="s">
        <v>40</v>
      </c>
      <c r="F3" s="58"/>
      <c r="G3" s="22"/>
      <c r="M3" s="713"/>
      <c r="N3" s="713"/>
      <c r="Q3" s="738"/>
      <c r="R3" s="738"/>
      <c r="S3" s="738"/>
      <c r="T3" s="738"/>
      <c r="U3" s="738"/>
    </row>
    <row r="4" spans="1:21" s="3" customFormat="1" ht="20.100000000000001" customHeight="1" thickBot="1">
      <c r="A4" s="7"/>
      <c r="B4" s="14"/>
      <c r="C4" s="15"/>
      <c r="D4" s="16"/>
      <c r="E4" s="17"/>
      <c r="F4" s="17"/>
      <c r="G4" s="46"/>
      <c r="H4" s="47"/>
      <c r="I4" s="216"/>
      <c r="K4" s="284"/>
      <c r="M4" s="216"/>
      <c r="N4" s="216" t="s">
        <v>55</v>
      </c>
      <c r="Q4" s="738"/>
      <c r="R4" s="738"/>
      <c r="S4" s="738"/>
      <c r="T4" s="738"/>
      <c r="U4" s="738"/>
    </row>
    <row r="5" spans="1:21" s="125" customFormat="1" ht="25.5" customHeight="1">
      <c r="A5" s="127"/>
      <c r="B5" s="174"/>
      <c r="C5" s="802" t="s">
        <v>3040</v>
      </c>
      <c r="D5" s="802"/>
      <c r="E5" s="802"/>
      <c r="F5" s="802"/>
      <c r="G5" s="786"/>
      <c r="H5" s="786">
        <v>2015</v>
      </c>
      <c r="I5" s="786">
        <v>2016</v>
      </c>
      <c r="J5" s="786">
        <v>2017</v>
      </c>
      <c r="K5" s="786">
        <v>2018</v>
      </c>
      <c r="L5" s="786">
        <v>2019</v>
      </c>
      <c r="M5" s="811" t="s">
        <v>3200</v>
      </c>
      <c r="N5" s="811" t="s">
        <v>3199</v>
      </c>
      <c r="O5" s="786"/>
      <c r="Q5" s="739"/>
      <c r="R5" s="739"/>
      <c r="S5" s="739"/>
      <c r="T5" s="739"/>
      <c r="U5" s="739"/>
    </row>
    <row r="6" spans="1:21" s="125" customFormat="1" ht="25.5" customHeight="1">
      <c r="A6" s="127"/>
      <c r="B6" s="175"/>
      <c r="C6" s="803" t="s">
        <v>3041</v>
      </c>
      <c r="D6" s="803"/>
      <c r="E6" s="803"/>
      <c r="F6" s="803"/>
      <c r="G6" s="787"/>
      <c r="H6" s="787"/>
      <c r="I6" s="787"/>
      <c r="J6" s="787"/>
      <c r="K6" s="787"/>
      <c r="L6" s="787"/>
      <c r="M6" s="812"/>
      <c r="N6" s="812"/>
      <c r="O6" s="787"/>
      <c r="Q6" s="739"/>
      <c r="R6" s="739"/>
      <c r="S6" s="739"/>
      <c r="T6" s="739"/>
      <c r="U6" s="739"/>
    </row>
    <row r="7" spans="1:21" s="3" customFormat="1" ht="12" customHeight="1">
      <c r="A7" s="23"/>
      <c r="B7" s="176"/>
      <c r="C7" s="146"/>
      <c r="D7" s="146"/>
      <c r="E7" s="146"/>
      <c r="F7" s="146"/>
      <c r="G7" s="73"/>
      <c r="H7" s="73"/>
      <c r="I7" s="23"/>
      <c r="J7" s="23"/>
      <c r="K7" s="23"/>
      <c r="L7" s="23"/>
      <c r="M7" s="713"/>
      <c r="N7" s="713"/>
      <c r="Q7" s="738"/>
      <c r="R7" s="738"/>
      <c r="S7" s="738"/>
      <c r="T7" s="738"/>
      <c r="U7" s="738"/>
    </row>
    <row r="8" spans="1:21" s="2" customFormat="1" ht="18" customHeight="1">
      <c r="A8" s="32"/>
      <c r="B8" s="169" t="s">
        <v>22</v>
      </c>
      <c r="C8" s="156" t="s">
        <v>6</v>
      </c>
      <c r="D8" s="157"/>
      <c r="E8" s="157"/>
      <c r="F8" s="158"/>
      <c r="G8" s="852"/>
      <c r="H8" s="852">
        <v>35.026000000000003</v>
      </c>
      <c r="I8" s="852">
        <v>35.567999999999998</v>
      </c>
      <c r="J8" s="852">
        <v>35.542999999999999</v>
      </c>
      <c r="K8" s="852">
        <v>35.774000000000001</v>
      </c>
      <c r="L8" s="852">
        <v>35.872999999999998</v>
      </c>
      <c r="M8" s="852">
        <v>37.136000000000003</v>
      </c>
      <c r="N8" s="852">
        <v>34.808</v>
      </c>
      <c r="Q8" s="740"/>
      <c r="R8" s="740"/>
      <c r="S8" s="740"/>
      <c r="T8" s="740"/>
      <c r="U8" s="740"/>
    </row>
    <row r="9" spans="1:21" s="2" customFormat="1" ht="18" customHeight="1">
      <c r="A9" s="32"/>
      <c r="B9" s="177"/>
      <c r="C9" s="159" t="s">
        <v>7</v>
      </c>
      <c r="D9" s="160"/>
      <c r="E9" s="160"/>
      <c r="F9" s="161"/>
      <c r="G9" s="852"/>
      <c r="H9" s="852"/>
      <c r="I9" s="852"/>
      <c r="J9" s="852"/>
      <c r="K9" s="852"/>
      <c r="L9" s="852"/>
      <c r="M9" s="852"/>
      <c r="N9" s="852"/>
      <c r="Q9" s="740"/>
      <c r="R9" s="740"/>
      <c r="S9" s="740"/>
      <c r="T9" s="740"/>
      <c r="U9" s="740"/>
    </row>
    <row r="10" spans="1:21" s="3" customFormat="1" ht="12" customHeight="1">
      <c r="A10" s="23"/>
      <c r="B10" s="177"/>
      <c r="C10" s="162"/>
      <c r="D10" s="162"/>
      <c r="E10" s="162"/>
      <c r="F10" s="163"/>
      <c r="G10" s="183"/>
      <c r="H10" s="907"/>
      <c r="I10" s="908"/>
      <c r="J10" s="908"/>
      <c r="K10" s="908"/>
      <c r="L10" s="908"/>
      <c r="M10" s="777"/>
      <c r="N10" s="777"/>
      <c r="Q10" s="741"/>
      <c r="R10" s="741"/>
      <c r="S10" s="741"/>
      <c r="T10" s="741"/>
      <c r="U10" s="741"/>
    </row>
    <row r="11" spans="1:21" s="3" customFormat="1" ht="18" customHeight="1">
      <c r="A11" s="23"/>
      <c r="B11" s="177"/>
      <c r="C11" s="164">
        <v>1.1000000000000001</v>
      </c>
      <c r="D11" s="830" t="s">
        <v>12</v>
      </c>
      <c r="E11" s="830"/>
      <c r="F11" s="850"/>
      <c r="G11" s="788"/>
      <c r="H11" s="788">
        <v>1.5820000000000001</v>
      </c>
      <c r="I11" s="788">
        <v>1.6359999999999999</v>
      </c>
      <c r="J11" s="788">
        <v>1.6890000000000001</v>
      </c>
      <c r="K11" s="788">
        <v>1.456</v>
      </c>
      <c r="L11" s="788">
        <v>1.395</v>
      </c>
      <c r="M11" s="788">
        <v>1.518</v>
      </c>
      <c r="N11" s="788">
        <v>1.5069999999999999</v>
      </c>
      <c r="Q11" s="741"/>
      <c r="R11" s="741"/>
      <c r="S11" s="741"/>
      <c r="T11" s="741"/>
      <c r="U11" s="741"/>
    </row>
    <row r="12" spans="1:21" s="3" customFormat="1" ht="18" customHeight="1">
      <c r="A12" s="23"/>
      <c r="B12" s="177"/>
      <c r="C12" s="164"/>
      <c r="D12" s="831" t="s">
        <v>0</v>
      </c>
      <c r="E12" s="831"/>
      <c r="F12" s="851"/>
      <c r="G12" s="788"/>
      <c r="H12" s="788"/>
      <c r="I12" s="788"/>
      <c r="J12" s="788"/>
      <c r="K12" s="788"/>
      <c r="L12" s="788"/>
      <c r="M12" s="788"/>
      <c r="N12" s="788"/>
      <c r="Q12" s="741"/>
      <c r="R12" s="741"/>
      <c r="S12" s="741"/>
      <c r="T12" s="741"/>
      <c r="U12" s="741"/>
    </row>
    <row r="13" spans="1:21" s="3" customFormat="1" ht="12" customHeight="1">
      <c r="A13" s="23"/>
      <c r="B13" s="177"/>
      <c r="C13" s="164"/>
      <c r="D13" s="162"/>
      <c r="E13" s="162"/>
      <c r="F13" s="163"/>
      <c r="G13" s="183"/>
      <c r="H13" s="907"/>
      <c r="I13" s="908"/>
      <c r="J13" s="908"/>
      <c r="K13" s="908"/>
      <c r="L13" s="908"/>
      <c r="M13" s="777"/>
      <c r="N13" s="777"/>
      <c r="Q13" s="741"/>
      <c r="R13" s="741"/>
      <c r="S13" s="741"/>
      <c r="T13" s="741"/>
      <c r="U13" s="741"/>
    </row>
    <row r="14" spans="1:21" s="3" customFormat="1" ht="18" customHeight="1">
      <c r="A14" s="23"/>
      <c r="B14" s="177"/>
      <c r="C14" s="165">
        <v>1.2</v>
      </c>
      <c r="D14" s="830" t="s">
        <v>13</v>
      </c>
      <c r="E14" s="830"/>
      <c r="F14" s="850"/>
      <c r="G14" s="788"/>
      <c r="H14" s="788">
        <v>0.70399999999999996</v>
      </c>
      <c r="I14" s="788">
        <v>0.70099999999999996</v>
      </c>
      <c r="J14" s="788">
        <v>0.73199999999999998</v>
      </c>
      <c r="K14" s="788">
        <v>0.76500000000000001</v>
      </c>
      <c r="L14" s="788">
        <v>0.76800000000000002</v>
      </c>
      <c r="M14" s="788">
        <v>0.71</v>
      </c>
      <c r="N14" s="788">
        <v>0.68700000000000006</v>
      </c>
      <c r="Q14" s="741"/>
      <c r="R14" s="741"/>
      <c r="S14" s="741"/>
      <c r="T14" s="741"/>
      <c r="U14" s="741"/>
    </row>
    <row r="15" spans="1:21" s="3" customFormat="1" ht="18" customHeight="1">
      <c r="A15" s="23"/>
      <c r="B15" s="177"/>
      <c r="C15" s="166"/>
      <c r="D15" s="831" t="s">
        <v>14</v>
      </c>
      <c r="E15" s="831"/>
      <c r="F15" s="851"/>
      <c r="G15" s="788"/>
      <c r="H15" s="788"/>
      <c r="I15" s="788"/>
      <c r="J15" s="788"/>
      <c r="K15" s="788"/>
      <c r="L15" s="788"/>
      <c r="M15" s="788"/>
      <c r="N15" s="788"/>
      <c r="Q15" s="741"/>
      <c r="R15" s="741"/>
      <c r="S15" s="741"/>
      <c r="T15" s="741"/>
      <c r="U15" s="741"/>
    </row>
    <row r="16" spans="1:21" s="3" customFormat="1" ht="12" customHeight="1">
      <c r="A16" s="23"/>
      <c r="B16" s="177"/>
      <c r="C16" s="164"/>
      <c r="D16" s="162"/>
      <c r="E16" s="162"/>
      <c r="F16" s="163"/>
      <c r="G16" s="183"/>
      <c r="H16" s="907"/>
      <c r="I16" s="908"/>
      <c r="J16" s="908"/>
      <c r="K16" s="908"/>
      <c r="L16" s="908"/>
      <c r="M16" s="777"/>
      <c r="N16" s="788"/>
      <c r="Q16" s="741"/>
      <c r="R16" s="741"/>
      <c r="S16" s="741"/>
      <c r="T16" s="741"/>
      <c r="U16" s="741"/>
    </row>
    <row r="17" spans="1:21" s="3" customFormat="1" ht="18" customHeight="1">
      <c r="A17" s="23"/>
      <c r="B17" s="178"/>
      <c r="C17" s="167">
        <v>1.3</v>
      </c>
      <c r="D17" s="830" t="s">
        <v>15</v>
      </c>
      <c r="E17" s="830"/>
      <c r="F17" s="850"/>
      <c r="G17" s="788"/>
      <c r="H17" s="788">
        <v>7.8579999999999997</v>
      </c>
      <c r="I17" s="788">
        <v>7.8479999999999999</v>
      </c>
      <c r="J17" s="788">
        <v>7.976</v>
      </c>
      <c r="K17" s="788">
        <v>7.9539999999999997</v>
      </c>
      <c r="L17" s="788">
        <v>7.923</v>
      </c>
      <c r="M17" s="788">
        <v>8.3670000000000009</v>
      </c>
      <c r="N17" s="788">
        <v>8.1270000000000007</v>
      </c>
      <c r="Q17" s="741"/>
      <c r="R17" s="741"/>
      <c r="S17" s="741"/>
      <c r="T17" s="741"/>
      <c r="U17" s="741"/>
    </row>
    <row r="18" spans="1:21" s="3" customFormat="1" ht="18" customHeight="1">
      <c r="A18" s="23"/>
      <c r="B18" s="178"/>
      <c r="C18" s="167"/>
      <c r="D18" s="831" t="s">
        <v>16</v>
      </c>
      <c r="E18" s="831"/>
      <c r="F18" s="851"/>
      <c r="G18" s="788"/>
      <c r="H18" s="788"/>
      <c r="I18" s="788"/>
      <c r="J18" s="788"/>
      <c r="K18" s="788"/>
      <c r="L18" s="788"/>
      <c r="M18" s="788"/>
      <c r="N18" s="788"/>
      <c r="Q18" s="741"/>
      <c r="R18" s="741"/>
      <c r="S18" s="741"/>
      <c r="T18" s="741"/>
      <c r="U18" s="741"/>
    </row>
    <row r="19" spans="1:21" s="3" customFormat="1" ht="12" customHeight="1">
      <c r="A19" s="23"/>
      <c r="B19" s="177"/>
      <c r="C19" s="164"/>
      <c r="D19" s="162"/>
      <c r="E19" s="162"/>
      <c r="F19" s="168"/>
      <c r="G19" s="183"/>
      <c r="H19" s="907"/>
      <c r="I19" s="908"/>
      <c r="J19" s="908"/>
      <c r="K19" s="908"/>
      <c r="L19" s="908"/>
      <c r="M19" s="777"/>
      <c r="N19" s="777"/>
      <c r="Q19" s="741"/>
      <c r="R19" s="741"/>
      <c r="S19" s="741"/>
      <c r="T19" s="741"/>
      <c r="U19" s="741"/>
    </row>
    <row r="20" spans="1:21" s="3" customFormat="1" ht="18" customHeight="1">
      <c r="A20" s="23"/>
      <c r="B20" s="177"/>
      <c r="C20" s="164">
        <v>1.4</v>
      </c>
      <c r="D20" s="830" t="s">
        <v>17</v>
      </c>
      <c r="E20" s="830"/>
      <c r="F20" s="830"/>
      <c r="G20" s="788"/>
      <c r="H20" s="788">
        <v>3.4140000000000001</v>
      </c>
      <c r="I20" s="788">
        <v>3.536</v>
      </c>
      <c r="J20" s="788">
        <v>3.504</v>
      </c>
      <c r="K20" s="788">
        <v>3.4889999999999999</v>
      </c>
      <c r="L20" s="788">
        <v>3.38</v>
      </c>
      <c r="M20" s="788">
        <v>2.9550000000000001</v>
      </c>
      <c r="N20" s="788">
        <v>2.6150000000000002</v>
      </c>
      <c r="Q20" s="741"/>
      <c r="R20" s="741"/>
      <c r="S20" s="741"/>
      <c r="T20" s="741"/>
      <c r="U20" s="741"/>
    </row>
    <row r="21" spans="1:21" s="4" customFormat="1" ht="18" customHeight="1">
      <c r="A21" s="33"/>
      <c r="B21" s="179"/>
      <c r="C21" s="164"/>
      <c r="D21" s="831" t="s">
        <v>18</v>
      </c>
      <c r="E21" s="831"/>
      <c r="F21" s="831"/>
      <c r="G21" s="788"/>
      <c r="H21" s="788"/>
      <c r="I21" s="788"/>
      <c r="J21" s="788"/>
      <c r="K21" s="788"/>
      <c r="L21" s="788"/>
      <c r="M21" s="788"/>
      <c r="N21" s="788"/>
      <c r="Q21" s="741"/>
      <c r="R21" s="741"/>
      <c r="S21" s="741"/>
      <c r="T21" s="741"/>
      <c r="U21" s="741"/>
    </row>
    <row r="22" spans="1:21" s="3" customFormat="1" ht="12" customHeight="1">
      <c r="A22" s="23"/>
      <c r="B22" s="177"/>
      <c r="C22" s="164"/>
      <c r="D22" s="162"/>
      <c r="E22" s="162"/>
      <c r="F22" s="168"/>
      <c r="G22" s="183"/>
      <c r="H22" s="907"/>
      <c r="I22" s="908"/>
      <c r="J22" s="908"/>
      <c r="K22" s="908"/>
      <c r="L22" s="908"/>
      <c r="M22" s="777"/>
      <c r="N22" s="777"/>
      <c r="Q22" s="741"/>
      <c r="R22" s="741"/>
      <c r="S22" s="741"/>
      <c r="T22" s="741"/>
      <c r="U22" s="741"/>
    </row>
    <row r="23" spans="1:21" s="3" customFormat="1" ht="18" customHeight="1">
      <c r="A23" s="23"/>
      <c r="B23" s="177"/>
      <c r="C23" s="164">
        <v>1.5</v>
      </c>
      <c r="D23" s="830" t="s">
        <v>19</v>
      </c>
      <c r="E23" s="830"/>
      <c r="F23" s="830"/>
      <c r="G23" s="788"/>
      <c r="H23" s="788">
        <v>21.469000000000001</v>
      </c>
      <c r="I23" s="788">
        <v>21.847000000000001</v>
      </c>
      <c r="J23" s="788">
        <v>21.643000000000001</v>
      </c>
      <c r="K23" s="788">
        <v>22.111000000000001</v>
      </c>
      <c r="L23" s="788">
        <v>22.407</v>
      </c>
      <c r="M23" s="788">
        <v>23.585000000000001</v>
      </c>
      <c r="N23" s="788">
        <v>21.873000000000001</v>
      </c>
      <c r="Q23" s="741"/>
      <c r="R23" s="741"/>
      <c r="S23" s="741"/>
      <c r="T23" s="741"/>
      <c r="U23" s="741"/>
    </row>
    <row r="24" spans="1:21" s="4" customFormat="1" ht="18" customHeight="1">
      <c r="A24" s="33"/>
      <c r="B24" s="179"/>
      <c r="C24" s="162"/>
      <c r="D24" s="831" t="s">
        <v>20</v>
      </c>
      <c r="E24" s="831"/>
      <c r="F24" s="831"/>
      <c r="G24" s="788"/>
      <c r="H24" s="788"/>
      <c r="I24" s="788"/>
      <c r="J24" s="788"/>
      <c r="K24" s="788"/>
      <c r="L24" s="788"/>
      <c r="M24" s="788"/>
      <c r="N24" s="788"/>
      <c r="Q24" s="741"/>
      <c r="R24" s="741"/>
      <c r="S24" s="741"/>
      <c r="T24" s="741"/>
      <c r="U24" s="741"/>
    </row>
    <row r="25" spans="1:21" s="3" customFormat="1" ht="12" customHeight="1">
      <c r="A25" s="23"/>
      <c r="B25" s="177"/>
      <c r="C25" s="162"/>
      <c r="D25" s="162"/>
      <c r="E25" s="162"/>
      <c r="F25" s="168"/>
      <c r="G25" s="184"/>
      <c r="H25" s="909"/>
      <c r="I25" s="908"/>
      <c r="J25" s="908"/>
      <c r="K25" s="908"/>
      <c r="L25" s="908"/>
      <c r="M25" s="777"/>
      <c r="N25" s="777"/>
      <c r="Q25" s="741"/>
      <c r="R25" s="741"/>
      <c r="S25" s="741"/>
      <c r="T25" s="741"/>
      <c r="U25" s="741"/>
    </row>
    <row r="26" spans="1:21" s="2" customFormat="1" ht="18" customHeight="1">
      <c r="A26" s="26"/>
      <c r="B26" s="169" t="s">
        <v>26</v>
      </c>
      <c r="C26" s="156" t="s">
        <v>8</v>
      </c>
      <c r="D26" s="157"/>
      <c r="E26" s="157"/>
      <c r="F26" s="157"/>
      <c r="G26" s="852"/>
      <c r="H26" s="852">
        <v>60.244999999999997</v>
      </c>
      <c r="I26" s="852">
        <v>59.252000000000002</v>
      </c>
      <c r="J26" s="852">
        <v>59.746000000000002</v>
      </c>
      <c r="K26" s="852">
        <v>60.915999999999997</v>
      </c>
      <c r="L26" s="852">
        <v>60.451999999999998</v>
      </c>
      <c r="M26" s="852">
        <v>60.127000000000002</v>
      </c>
      <c r="N26" s="852">
        <v>62.88</v>
      </c>
      <c r="Q26" s="740"/>
      <c r="R26" s="740"/>
      <c r="S26" s="740"/>
      <c r="T26" s="740"/>
      <c r="U26" s="740"/>
    </row>
    <row r="27" spans="1:21" s="2" customFormat="1" ht="18" customHeight="1">
      <c r="A27" s="26"/>
      <c r="B27" s="180"/>
      <c r="C27" s="159" t="s">
        <v>9</v>
      </c>
      <c r="D27" s="160"/>
      <c r="E27" s="160"/>
      <c r="F27" s="160"/>
      <c r="G27" s="852"/>
      <c r="H27" s="852"/>
      <c r="I27" s="852"/>
      <c r="J27" s="852"/>
      <c r="K27" s="852"/>
      <c r="L27" s="852"/>
      <c r="M27" s="852"/>
      <c r="N27" s="852"/>
      <c r="Q27" s="740"/>
      <c r="R27" s="740"/>
      <c r="S27" s="740"/>
      <c r="T27" s="740"/>
      <c r="U27" s="740"/>
    </row>
    <row r="28" spans="1:21" s="3" customFormat="1" ht="12" customHeight="1">
      <c r="A28" s="25"/>
      <c r="B28" s="177"/>
      <c r="C28" s="162"/>
      <c r="D28" s="162"/>
      <c r="E28" s="162"/>
      <c r="F28" s="168"/>
      <c r="G28" s="183"/>
      <c r="H28" s="907"/>
      <c r="I28" s="908"/>
      <c r="J28" s="908"/>
      <c r="K28" s="908"/>
      <c r="L28" s="908"/>
      <c r="M28" s="777"/>
      <c r="N28" s="777"/>
      <c r="Q28" s="741"/>
      <c r="R28" s="741"/>
      <c r="S28" s="741"/>
      <c r="T28" s="741"/>
      <c r="U28" s="741"/>
    </row>
    <row r="29" spans="1:21" s="3" customFormat="1" ht="18" customHeight="1">
      <c r="A29" s="23"/>
      <c r="B29" s="177"/>
      <c r="C29" s="164">
        <v>2.1</v>
      </c>
      <c r="D29" s="830" t="s">
        <v>12</v>
      </c>
      <c r="E29" s="830"/>
      <c r="F29" s="850"/>
      <c r="G29" s="788"/>
      <c r="H29" s="788">
        <v>6.3090000000000002</v>
      </c>
      <c r="I29" s="788">
        <v>6.4</v>
      </c>
      <c r="J29" s="788">
        <v>6.48</v>
      </c>
      <c r="K29" s="788">
        <v>5.7030000000000003</v>
      </c>
      <c r="L29" s="788">
        <v>5.5010000000000003</v>
      </c>
      <c r="M29" s="788">
        <v>6.2960000000000003</v>
      </c>
      <c r="N29" s="788">
        <v>7.9450000000000003</v>
      </c>
      <c r="Q29" s="741"/>
      <c r="R29" s="741"/>
      <c r="S29" s="741"/>
      <c r="T29" s="741"/>
      <c r="U29" s="741"/>
    </row>
    <row r="30" spans="1:21" s="3" customFormat="1" ht="18" customHeight="1">
      <c r="A30" s="23"/>
      <c r="B30" s="177"/>
      <c r="C30" s="164"/>
      <c r="D30" s="831" t="s">
        <v>0</v>
      </c>
      <c r="E30" s="831"/>
      <c r="F30" s="851"/>
      <c r="G30" s="788"/>
      <c r="H30" s="788"/>
      <c r="I30" s="788"/>
      <c r="J30" s="788"/>
      <c r="K30" s="788"/>
      <c r="L30" s="788"/>
      <c r="M30" s="788"/>
      <c r="N30" s="788"/>
      <c r="Q30" s="741"/>
      <c r="R30" s="741"/>
      <c r="S30" s="741"/>
      <c r="T30" s="741"/>
      <c r="U30" s="741"/>
    </row>
    <row r="31" spans="1:21" s="3" customFormat="1" ht="12" customHeight="1">
      <c r="A31" s="23"/>
      <c r="B31" s="177"/>
      <c r="C31" s="164"/>
      <c r="D31" s="162"/>
      <c r="E31" s="162"/>
      <c r="F31" s="163"/>
      <c r="G31" s="183"/>
      <c r="H31" s="907"/>
      <c r="I31" s="908"/>
      <c r="J31" s="908"/>
      <c r="K31" s="908"/>
      <c r="L31" s="908"/>
      <c r="M31" s="777"/>
      <c r="N31" s="777"/>
      <c r="Q31" s="741"/>
      <c r="R31" s="741"/>
      <c r="S31" s="741"/>
      <c r="T31" s="741"/>
      <c r="U31" s="741"/>
    </row>
    <row r="32" spans="1:21" s="3" customFormat="1" ht="18" customHeight="1">
      <c r="A32" s="23"/>
      <c r="B32" s="177"/>
      <c r="C32" s="165">
        <v>2.2000000000000002</v>
      </c>
      <c r="D32" s="830" t="s">
        <v>13</v>
      </c>
      <c r="E32" s="830"/>
      <c r="F32" s="850"/>
      <c r="G32" s="788"/>
      <c r="H32" s="788">
        <v>7.923</v>
      </c>
      <c r="I32" s="788">
        <v>7.5039999999999996</v>
      </c>
      <c r="J32" s="788">
        <v>7.9950000000000001</v>
      </c>
      <c r="K32" s="788">
        <v>8.4209999999999994</v>
      </c>
      <c r="L32" s="788">
        <v>7.8179999999999996</v>
      </c>
      <c r="M32" s="788">
        <v>6.0259999999999998</v>
      </c>
      <c r="N32" s="788">
        <v>6.9690000000000003</v>
      </c>
      <c r="Q32" s="741"/>
      <c r="R32" s="741"/>
      <c r="S32" s="741"/>
      <c r="T32" s="741"/>
      <c r="U32" s="741"/>
    </row>
    <row r="33" spans="1:21" s="3" customFormat="1" ht="18" customHeight="1">
      <c r="A33" s="23"/>
      <c r="B33" s="177"/>
      <c r="C33" s="166"/>
      <c r="D33" s="831" t="s">
        <v>14</v>
      </c>
      <c r="E33" s="831"/>
      <c r="F33" s="851"/>
      <c r="G33" s="788"/>
      <c r="H33" s="788"/>
      <c r="I33" s="788"/>
      <c r="J33" s="788"/>
      <c r="K33" s="788"/>
      <c r="L33" s="788"/>
      <c r="M33" s="788"/>
      <c r="N33" s="788"/>
      <c r="Q33" s="741"/>
      <c r="R33" s="741"/>
      <c r="S33" s="741"/>
      <c r="T33" s="741"/>
      <c r="U33" s="741"/>
    </row>
    <row r="34" spans="1:21" s="3" customFormat="1" ht="12" customHeight="1">
      <c r="A34" s="23"/>
      <c r="B34" s="177"/>
      <c r="C34" s="164"/>
      <c r="D34" s="162"/>
      <c r="E34" s="162"/>
      <c r="F34" s="163"/>
      <c r="G34" s="183"/>
      <c r="H34" s="907"/>
      <c r="I34" s="908"/>
      <c r="J34" s="908"/>
      <c r="K34" s="908"/>
      <c r="L34" s="908"/>
      <c r="M34" s="777"/>
      <c r="N34" s="777"/>
      <c r="Q34" s="741"/>
      <c r="R34" s="741"/>
      <c r="S34" s="741"/>
      <c r="T34" s="741"/>
      <c r="U34" s="741"/>
    </row>
    <row r="35" spans="1:21" s="3" customFormat="1" ht="18" customHeight="1">
      <c r="A35" s="23"/>
      <c r="B35" s="178"/>
      <c r="C35" s="167">
        <v>2.2999999999999998</v>
      </c>
      <c r="D35" s="830" t="s">
        <v>15</v>
      </c>
      <c r="E35" s="830"/>
      <c r="F35" s="850"/>
      <c r="G35" s="788"/>
      <c r="H35" s="788">
        <v>13.337</v>
      </c>
      <c r="I35" s="788">
        <v>12.82</v>
      </c>
      <c r="J35" s="788">
        <v>12.994999999999999</v>
      </c>
      <c r="K35" s="788">
        <v>13.1</v>
      </c>
      <c r="L35" s="788">
        <v>12.742000000000001</v>
      </c>
      <c r="M35" s="788">
        <v>13</v>
      </c>
      <c r="N35" s="788">
        <v>15.048999999999999</v>
      </c>
      <c r="Q35" s="741"/>
      <c r="R35" s="741"/>
      <c r="S35" s="741"/>
      <c r="T35" s="741"/>
      <c r="U35" s="741"/>
    </row>
    <row r="36" spans="1:21" s="3" customFormat="1" ht="18" customHeight="1">
      <c r="A36" s="23"/>
      <c r="B36" s="178"/>
      <c r="C36" s="167"/>
      <c r="D36" s="831" t="s">
        <v>16</v>
      </c>
      <c r="E36" s="831"/>
      <c r="F36" s="851"/>
      <c r="G36" s="788"/>
      <c r="H36" s="788"/>
      <c r="I36" s="788"/>
      <c r="J36" s="788"/>
      <c r="K36" s="788"/>
      <c r="L36" s="788"/>
      <c r="M36" s="788"/>
      <c r="N36" s="788"/>
      <c r="Q36" s="741"/>
      <c r="R36" s="741"/>
      <c r="S36" s="741"/>
      <c r="T36" s="741"/>
      <c r="U36" s="741"/>
    </row>
    <row r="37" spans="1:21" s="3" customFormat="1" ht="12" customHeight="1">
      <c r="A37" s="23"/>
      <c r="B37" s="177"/>
      <c r="C37" s="164"/>
      <c r="D37" s="162"/>
      <c r="E37" s="162"/>
      <c r="F37" s="168"/>
      <c r="G37" s="183"/>
      <c r="H37" s="907"/>
      <c r="I37" s="908"/>
      <c r="J37" s="908"/>
      <c r="K37" s="908"/>
      <c r="L37" s="908"/>
      <c r="M37" s="777"/>
      <c r="N37" s="777"/>
      <c r="Q37" s="741"/>
      <c r="R37" s="741"/>
      <c r="S37" s="741"/>
      <c r="T37" s="741"/>
      <c r="U37" s="741"/>
    </row>
    <row r="38" spans="1:21" s="3" customFormat="1" ht="18" customHeight="1">
      <c r="A38" s="23"/>
      <c r="B38" s="177"/>
      <c r="C38" s="164">
        <v>2.4</v>
      </c>
      <c r="D38" s="830" t="s">
        <v>17</v>
      </c>
      <c r="E38" s="830"/>
      <c r="F38" s="830"/>
      <c r="G38" s="788"/>
      <c r="H38" s="788">
        <v>1.1439999999999999</v>
      </c>
      <c r="I38" s="788">
        <v>1.1040000000000001</v>
      </c>
      <c r="J38" s="788">
        <v>1.1180000000000001</v>
      </c>
      <c r="K38" s="788">
        <v>1.2</v>
      </c>
      <c r="L38" s="788">
        <v>1.268</v>
      </c>
      <c r="M38" s="788">
        <v>1.141</v>
      </c>
      <c r="N38" s="788">
        <v>0.99</v>
      </c>
      <c r="Q38" s="741"/>
      <c r="R38" s="741"/>
      <c r="S38" s="741"/>
      <c r="T38" s="741"/>
      <c r="U38" s="741"/>
    </row>
    <row r="39" spans="1:21" s="4" customFormat="1" ht="18" customHeight="1">
      <c r="A39" s="33"/>
      <c r="B39" s="179"/>
      <c r="C39" s="164"/>
      <c r="D39" s="831" t="s">
        <v>18</v>
      </c>
      <c r="E39" s="831"/>
      <c r="F39" s="831"/>
      <c r="G39" s="788"/>
      <c r="H39" s="788"/>
      <c r="I39" s="788"/>
      <c r="J39" s="788"/>
      <c r="K39" s="788"/>
      <c r="L39" s="788"/>
      <c r="M39" s="788"/>
      <c r="N39" s="788"/>
      <c r="Q39" s="741"/>
      <c r="R39" s="741"/>
      <c r="S39" s="741"/>
      <c r="T39" s="741"/>
      <c r="U39" s="741"/>
    </row>
    <row r="40" spans="1:21" s="3" customFormat="1" ht="12" customHeight="1">
      <c r="A40" s="23"/>
      <c r="B40" s="177"/>
      <c r="C40" s="164"/>
      <c r="D40" s="162"/>
      <c r="E40" s="162"/>
      <c r="F40" s="168"/>
      <c r="G40" s="183"/>
      <c r="H40" s="907"/>
      <c r="I40" s="908"/>
      <c r="J40" s="908"/>
      <c r="K40" s="908"/>
      <c r="L40" s="908"/>
      <c r="M40" s="777"/>
      <c r="N40" s="788"/>
      <c r="Q40" s="741"/>
      <c r="R40" s="741"/>
      <c r="S40" s="741"/>
      <c r="T40" s="741"/>
      <c r="U40" s="741"/>
    </row>
    <row r="41" spans="1:21" s="3" customFormat="1" ht="18" customHeight="1">
      <c r="A41" s="23"/>
      <c r="B41" s="177"/>
      <c r="C41" s="164">
        <v>2.5</v>
      </c>
      <c r="D41" s="830" t="s">
        <v>19</v>
      </c>
      <c r="E41" s="830"/>
      <c r="F41" s="830"/>
      <c r="G41" s="788"/>
      <c r="H41" s="788">
        <v>31.533000000000001</v>
      </c>
      <c r="I41" s="788">
        <v>31.423999999999999</v>
      </c>
      <c r="J41" s="788">
        <v>31.157</v>
      </c>
      <c r="K41" s="788">
        <v>32.493000000000002</v>
      </c>
      <c r="L41" s="788">
        <v>33.122</v>
      </c>
      <c r="M41" s="788">
        <v>33.664000000000001</v>
      </c>
      <c r="N41" s="788">
        <v>31.928000000000001</v>
      </c>
      <c r="Q41" s="741"/>
      <c r="R41" s="741"/>
      <c r="S41" s="741"/>
      <c r="T41" s="741"/>
      <c r="U41" s="741"/>
    </row>
    <row r="42" spans="1:21" s="4" customFormat="1" ht="18" customHeight="1">
      <c r="A42" s="33"/>
      <c r="B42" s="179"/>
      <c r="C42" s="162"/>
      <c r="D42" s="831" t="s">
        <v>20</v>
      </c>
      <c r="E42" s="831"/>
      <c r="F42" s="831"/>
      <c r="G42" s="788"/>
      <c r="H42" s="788"/>
      <c r="I42" s="788"/>
      <c r="J42" s="788"/>
      <c r="K42" s="788"/>
      <c r="L42" s="788"/>
      <c r="M42" s="788"/>
      <c r="N42" s="788"/>
      <c r="Q42" s="741"/>
      <c r="R42" s="741"/>
      <c r="S42" s="741"/>
      <c r="T42" s="741"/>
      <c r="U42" s="741"/>
    </row>
    <row r="43" spans="1:21" s="3" customFormat="1" ht="12" customHeight="1">
      <c r="A43" s="25"/>
      <c r="B43" s="177"/>
      <c r="C43" s="162"/>
      <c r="D43" s="162"/>
      <c r="E43" s="162"/>
      <c r="F43" s="168"/>
      <c r="G43" s="183"/>
      <c r="H43" s="907"/>
      <c r="I43" s="908"/>
      <c r="J43" s="908"/>
      <c r="K43" s="908"/>
      <c r="L43" s="908"/>
      <c r="M43" s="777"/>
      <c r="N43" s="777"/>
      <c r="Q43" s="741"/>
      <c r="R43" s="741"/>
      <c r="S43" s="741"/>
      <c r="T43" s="741"/>
      <c r="U43" s="741"/>
    </row>
    <row r="44" spans="1:21" s="3" customFormat="1" ht="18" customHeight="1">
      <c r="A44" s="25"/>
      <c r="B44" s="170" t="s">
        <v>3078</v>
      </c>
      <c r="C44" s="839" t="s">
        <v>67</v>
      </c>
      <c r="D44" s="839"/>
      <c r="E44" s="839"/>
      <c r="F44" s="839"/>
      <c r="G44" s="852"/>
      <c r="H44" s="852">
        <v>4.7290000000000001</v>
      </c>
      <c r="I44" s="852">
        <v>5.18</v>
      </c>
      <c r="J44" s="852">
        <v>4.7110000000000003</v>
      </c>
      <c r="K44" s="852">
        <v>3.3090000000000002</v>
      </c>
      <c r="L44" s="852">
        <v>3.6760000000000002</v>
      </c>
      <c r="M44" s="852">
        <v>2.7370000000000001</v>
      </c>
      <c r="N44" s="852">
        <v>2.3109999999999999</v>
      </c>
      <c r="Q44" s="741"/>
      <c r="R44" s="741"/>
      <c r="S44" s="741"/>
      <c r="T44" s="741"/>
      <c r="U44" s="741"/>
    </row>
    <row r="45" spans="1:21" s="3" customFormat="1" ht="20.45" customHeight="1">
      <c r="A45" s="25"/>
      <c r="B45" s="177"/>
      <c r="C45" s="838" t="s">
        <v>68</v>
      </c>
      <c r="D45" s="838"/>
      <c r="E45" s="838"/>
      <c r="F45" s="838"/>
      <c r="G45" s="852"/>
      <c r="H45" s="852"/>
      <c r="I45" s="852"/>
      <c r="J45" s="852"/>
      <c r="K45" s="852"/>
      <c r="L45" s="852"/>
      <c r="M45" s="852"/>
      <c r="N45" s="852"/>
      <c r="Q45" s="741"/>
      <c r="R45" s="741"/>
      <c r="S45" s="741"/>
      <c r="T45" s="741"/>
      <c r="U45" s="741"/>
    </row>
    <row r="46" spans="1:21" s="3" customFormat="1" ht="20.45" customHeight="1">
      <c r="A46" s="25"/>
      <c r="B46" s="177"/>
      <c r="C46" s="695"/>
      <c r="D46" s="699" t="s">
        <v>3186</v>
      </c>
      <c r="E46" s="695"/>
      <c r="F46" s="695"/>
      <c r="G46" s="696"/>
      <c r="H46" s="852">
        <v>5.5110000000000001</v>
      </c>
      <c r="I46" s="852">
        <v>5.8230000000000004</v>
      </c>
      <c r="J46" s="852">
        <v>5.3710000000000004</v>
      </c>
      <c r="K46" s="852">
        <v>4.1950000000000003</v>
      </c>
      <c r="L46" s="852">
        <v>4.4169999999999998</v>
      </c>
      <c r="M46" s="852">
        <v>4.383</v>
      </c>
      <c r="N46" s="852">
        <v>4.2560000000000002</v>
      </c>
      <c r="Q46" s="741"/>
      <c r="R46" s="741"/>
      <c r="S46" s="741"/>
      <c r="T46" s="741"/>
      <c r="U46" s="741"/>
    </row>
    <row r="47" spans="1:21" s="3" customFormat="1" ht="20.45" customHeight="1">
      <c r="A47" s="25"/>
      <c r="B47" s="177"/>
      <c r="C47" s="695"/>
      <c r="D47" s="700" t="s">
        <v>3187</v>
      </c>
      <c r="E47" s="695"/>
      <c r="F47" s="695"/>
      <c r="G47" s="696"/>
      <c r="H47" s="852"/>
      <c r="I47" s="852"/>
      <c r="J47" s="852"/>
      <c r="K47" s="852"/>
      <c r="L47" s="852"/>
      <c r="M47" s="852"/>
      <c r="N47" s="852"/>
      <c r="Q47" s="741"/>
      <c r="R47" s="741"/>
      <c r="S47" s="741"/>
      <c r="T47" s="741"/>
      <c r="U47" s="741"/>
    </row>
    <row r="48" spans="1:21" s="3" customFormat="1" ht="20.45" customHeight="1">
      <c r="A48" s="25"/>
      <c r="B48" s="177"/>
      <c r="C48" s="695"/>
      <c r="D48" s="699" t="s">
        <v>3189</v>
      </c>
      <c r="E48" s="695"/>
      <c r="F48" s="695"/>
      <c r="G48" s="696"/>
      <c r="H48" s="852">
        <v>0.78300000000000003</v>
      </c>
      <c r="I48" s="852">
        <v>0.64300000000000002</v>
      </c>
      <c r="J48" s="852">
        <v>0.66</v>
      </c>
      <c r="K48" s="852">
        <v>0.88600000000000001</v>
      </c>
      <c r="L48" s="852">
        <v>0.74099999999999999</v>
      </c>
      <c r="M48" s="852">
        <v>1.6459999999999999</v>
      </c>
      <c r="N48" s="852">
        <v>1.944</v>
      </c>
      <c r="Q48" s="741"/>
      <c r="R48" s="741"/>
      <c r="S48" s="741"/>
      <c r="T48" s="741"/>
      <c r="U48" s="741"/>
    </row>
    <row r="49" spans="1:21" s="3" customFormat="1" ht="20.45" customHeight="1">
      <c r="A49" s="25"/>
      <c r="B49" s="177"/>
      <c r="C49" s="695"/>
      <c r="D49" s="700" t="s">
        <v>3188</v>
      </c>
      <c r="E49" s="695"/>
      <c r="F49" s="695"/>
      <c r="G49" s="696"/>
      <c r="H49" s="852"/>
      <c r="I49" s="852"/>
      <c r="J49" s="852"/>
      <c r="K49" s="852"/>
      <c r="L49" s="852"/>
      <c r="M49" s="852"/>
      <c r="N49" s="852"/>
      <c r="Q49" s="741"/>
      <c r="R49" s="741"/>
      <c r="S49" s="741"/>
      <c r="T49" s="741"/>
      <c r="U49" s="741"/>
    </row>
    <row r="50" spans="1:21" s="2" customFormat="1" ht="12.6" customHeight="1">
      <c r="A50" s="25"/>
      <c r="B50" s="177"/>
      <c r="C50" s="162"/>
      <c r="D50" s="162"/>
      <c r="E50" s="162"/>
      <c r="F50" s="168"/>
      <c r="G50" s="185"/>
      <c r="H50" s="910"/>
      <c r="I50" s="911"/>
      <c r="J50" s="911"/>
      <c r="K50" s="911"/>
      <c r="L50" s="911"/>
      <c r="M50" s="912"/>
      <c r="N50" s="913"/>
      <c r="Q50" s="740"/>
      <c r="R50" s="740"/>
      <c r="S50" s="740"/>
      <c r="T50" s="740"/>
      <c r="U50" s="740"/>
    </row>
    <row r="51" spans="1:21" s="129" customFormat="1" ht="25.5" customHeight="1">
      <c r="A51" s="128"/>
      <c r="B51" s="181"/>
      <c r="C51" s="837" t="s">
        <v>48</v>
      </c>
      <c r="D51" s="837"/>
      <c r="E51" s="837"/>
      <c r="F51" s="837"/>
      <c r="G51" s="789"/>
      <c r="H51" s="789">
        <v>100</v>
      </c>
      <c r="I51" s="789">
        <v>100</v>
      </c>
      <c r="J51" s="789">
        <v>100</v>
      </c>
      <c r="K51" s="789">
        <v>100</v>
      </c>
      <c r="L51" s="789">
        <v>100</v>
      </c>
      <c r="M51" s="789">
        <v>100</v>
      </c>
      <c r="N51" s="789">
        <v>100</v>
      </c>
      <c r="O51" s="854"/>
      <c r="Q51" s="742"/>
      <c r="R51" s="742"/>
      <c r="S51" s="742"/>
      <c r="T51" s="742"/>
      <c r="U51" s="742"/>
    </row>
    <row r="52" spans="1:21" s="130" customFormat="1" ht="25.5" customHeight="1" thickBot="1">
      <c r="A52" s="128"/>
      <c r="B52" s="182"/>
      <c r="C52" s="836" t="s">
        <v>47</v>
      </c>
      <c r="D52" s="836"/>
      <c r="E52" s="836"/>
      <c r="F52" s="836"/>
      <c r="G52" s="790"/>
      <c r="H52" s="790"/>
      <c r="I52" s="790"/>
      <c r="J52" s="790"/>
      <c r="K52" s="790"/>
      <c r="L52" s="790"/>
      <c r="M52" s="790"/>
      <c r="N52" s="818"/>
      <c r="O52" s="858"/>
      <c r="Q52" s="739"/>
      <c r="R52" s="739"/>
      <c r="S52" s="739"/>
      <c r="T52" s="739"/>
      <c r="U52" s="739"/>
    </row>
    <row r="53" spans="1:21" ht="23.1" customHeight="1">
      <c r="C53" s="34"/>
      <c r="F53" s="27"/>
      <c r="G53" s="28"/>
      <c r="H53" s="28"/>
      <c r="I53" s="29"/>
      <c r="J53" s="29"/>
      <c r="K53" s="29"/>
      <c r="L53" s="29"/>
    </row>
    <row r="54" spans="1:21" ht="23.1" customHeight="1">
      <c r="C54" s="34"/>
      <c r="F54" s="27"/>
      <c r="G54" s="28"/>
      <c r="H54" s="28"/>
      <c r="I54" s="29"/>
      <c r="J54" s="29"/>
      <c r="K54" s="29"/>
      <c r="L54" s="29"/>
    </row>
    <row r="55" spans="1:21" ht="23.1" customHeight="1">
      <c r="B55" s="13"/>
      <c r="C55" s="13"/>
      <c r="D55" s="30"/>
      <c r="E55" s="31"/>
      <c r="F55" s="828"/>
      <c r="G55" s="828"/>
      <c r="H55" s="698"/>
    </row>
    <row r="56" spans="1:21" s="3" customFormat="1" ht="21.75" customHeight="1">
      <c r="A56" s="7"/>
      <c r="B56" s="72" t="s">
        <v>1</v>
      </c>
      <c r="C56" s="45"/>
      <c r="D56" s="832" t="s">
        <v>3051</v>
      </c>
      <c r="E56" s="57" t="s">
        <v>3080</v>
      </c>
      <c r="F56" s="57"/>
      <c r="G56" s="20"/>
      <c r="M56" s="713"/>
      <c r="N56" s="713"/>
      <c r="Q56" s="738"/>
      <c r="R56" s="738"/>
      <c r="S56" s="738"/>
      <c r="T56" s="738"/>
      <c r="U56" s="738"/>
    </row>
    <row r="57" spans="1:21" s="3" customFormat="1" ht="21.95" customHeight="1">
      <c r="A57" s="7"/>
      <c r="B57" s="60" t="s">
        <v>3</v>
      </c>
      <c r="C57" s="65"/>
      <c r="D57" s="832"/>
      <c r="E57" s="76" t="s">
        <v>3081</v>
      </c>
      <c r="F57" s="58"/>
      <c r="G57" s="22"/>
      <c r="M57" s="713"/>
      <c r="N57" s="713"/>
      <c r="Q57" s="738"/>
      <c r="R57" s="738"/>
      <c r="S57" s="738"/>
      <c r="T57" s="738"/>
      <c r="U57" s="738"/>
    </row>
    <row r="58" spans="1:21" s="3" customFormat="1" ht="20.100000000000001" customHeight="1" thickBot="1">
      <c r="A58" s="7"/>
      <c r="B58" s="14"/>
      <c r="C58" s="15"/>
      <c r="D58" s="16"/>
      <c r="E58" s="17"/>
      <c r="F58" s="17"/>
      <c r="G58" s="46"/>
      <c r="H58" s="47"/>
      <c r="I58" s="216"/>
      <c r="K58" s="216"/>
      <c r="L58" s="216"/>
      <c r="M58" s="216"/>
      <c r="N58" s="216" t="s">
        <v>55</v>
      </c>
      <c r="Q58" s="738"/>
      <c r="R58" s="738"/>
      <c r="S58" s="738"/>
      <c r="T58" s="738"/>
      <c r="U58" s="738"/>
    </row>
    <row r="59" spans="1:21" s="125" customFormat="1" ht="25.5" customHeight="1">
      <c r="A59" s="127"/>
      <c r="B59" s="174"/>
      <c r="C59" s="802" t="s">
        <v>3040</v>
      </c>
      <c r="D59" s="802"/>
      <c r="E59" s="802"/>
      <c r="F59" s="802"/>
      <c r="G59" s="786"/>
      <c r="H59" s="786">
        <v>2015</v>
      </c>
      <c r="I59" s="786">
        <v>2016</v>
      </c>
      <c r="J59" s="786">
        <v>2017</v>
      </c>
      <c r="K59" s="786">
        <v>2018</v>
      </c>
      <c r="L59" s="786">
        <v>2019</v>
      </c>
      <c r="M59" s="811" t="s">
        <v>3200</v>
      </c>
      <c r="N59" s="811" t="s">
        <v>3199</v>
      </c>
      <c r="O59" s="786"/>
      <c r="Q59" s="739"/>
      <c r="R59" s="739"/>
      <c r="S59" s="739"/>
      <c r="T59" s="739"/>
      <c r="U59" s="739"/>
    </row>
    <row r="60" spans="1:21" s="125" customFormat="1" ht="25.5" customHeight="1">
      <c r="A60" s="127"/>
      <c r="B60" s="175"/>
      <c r="C60" s="803" t="s">
        <v>3041</v>
      </c>
      <c r="D60" s="803"/>
      <c r="E60" s="803"/>
      <c r="F60" s="803"/>
      <c r="G60" s="787"/>
      <c r="H60" s="787"/>
      <c r="I60" s="787"/>
      <c r="J60" s="787"/>
      <c r="K60" s="787"/>
      <c r="L60" s="787"/>
      <c r="M60" s="812"/>
      <c r="N60" s="812"/>
      <c r="O60" s="787"/>
      <c r="Q60" s="739"/>
      <c r="R60" s="739"/>
      <c r="S60" s="739"/>
      <c r="T60" s="739"/>
      <c r="U60" s="739"/>
    </row>
    <row r="61" spans="1:21" s="3" customFormat="1" ht="11.1" customHeight="1">
      <c r="A61" s="23"/>
      <c r="B61" s="176"/>
      <c r="C61" s="146"/>
      <c r="D61" s="146"/>
      <c r="E61" s="146"/>
      <c r="F61" s="146"/>
      <c r="G61" s="73"/>
      <c r="H61" s="73"/>
      <c r="I61" s="23"/>
      <c r="J61" s="23"/>
      <c r="K61" s="23"/>
      <c r="L61" s="23"/>
      <c r="M61" s="713"/>
      <c r="N61" s="713"/>
      <c r="Q61" s="738"/>
      <c r="R61" s="738"/>
      <c r="S61" s="738"/>
      <c r="T61" s="738"/>
      <c r="U61" s="738"/>
    </row>
    <row r="62" spans="1:21" s="2" customFormat="1" ht="18" customHeight="1">
      <c r="A62" s="32"/>
      <c r="B62" s="169" t="s">
        <v>22</v>
      </c>
      <c r="C62" s="156" t="s">
        <v>6</v>
      </c>
      <c r="D62" s="157"/>
      <c r="E62" s="157"/>
      <c r="F62" s="158"/>
      <c r="G62" s="852"/>
      <c r="H62" s="852">
        <v>100</v>
      </c>
      <c r="I62" s="852">
        <v>100</v>
      </c>
      <c r="J62" s="852">
        <v>100</v>
      </c>
      <c r="K62" s="852">
        <v>100</v>
      </c>
      <c r="L62" s="852">
        <v>100</v>
      </c>
      <c r="M62" s="852">
        <v>100</v>
      </c>
      <c r="N62" s="852">
        <v>100</v>
      </c>
      <c r="Q62" s="743"/>
      <c r="R62" s="743"/>
      <c r="S62" s="743"/>
      <c r="T62" s="743"/>
      <c r="U62" s="743"/>
    </row>
    <row r="63" spans="1:21" s="2" customFormat="1" ht="18" customHeight="1">
      <c r="A63" s="32"/>
      <c r="B63" s="177"/>
      <c r="C63" s="159" t="s">
        <v>7</v>
      </c>
      <c r="D63" s="160"/>
      <c r="E63" s="160"/>
      <c r="F63" s="161"/>
      <c r="G63" s="852"/>
      <c r="H63" s="852"/>
      <c r="I63" s="852"/>
      <c r="J63" s="852"/>
      <c r="K63" s="852"/>
      <c r="L63" s="852"/>
      <c r="M63" s="852"/>
      <c r="N63" s="852"/>
      <c r="Q63" s="743"/>
      <c r="R63" s="743"/>
      <c r="S63" s="743"/>
      <c r="T63" s="743"/>
      <c r="U63" s="743"/>
    </row>
    <row r="64" spans="1:21" s="3" customFormat="1" ht="12" customHeight="1">
      <c r="A64" s="23"/>
      <c r="B64" s="177"/>
      <c r="C64" s="162"/>
      <c r="D64" s="162"/>
      <c r="E64" s="162"/>
      <c r="F64" s="163"/>
      <c r="G64" s="183"/>
      <c r="H64" s="907"/>
      <c r="I64" s="908"/>
      <c r="J64" s="908"/>
      <c r="K64" s="908"/>
      <c r="L64" s="908"/>
      <c r="M64" s="777"/>
      <c r="N64" s="776"/>
      <c r="Q64" s="738"/>
      <c r="R64" s="738"/>
      <c r="S64" s="738"/>
      <c r="T64" s="738"/>
      <c r="U64" s="738"/>
    </row>
    <row r="65" spans="1:22" s="3" customFormat="1" ht="18" customHeight="1">
      <c r="A65" s="23"/>
      <c r="B65" s="177"/>
      <c r="C65" s="164">
        <v>1.1000000000000001</v>
      </c>
      <c r="D65" s="830" t="s">
        <v>12</v>
      </c>
      <c r="E65" s="830"/>
      <c r="F65" s="850"/>
      <c r="G65" s="788"/>
      <c r="H65" s="788">
        <v>4.5170000000000003</v>
      </c>
      <c r="I65" s="788">
        <v>4.5990000000000002</v>
      </c>
      <c r="J65" s="788">
        <v>4.7510000000000003</v>
      </c>
      <c r="K65" s="788">
        <v>4.069</v>
      </c>
      <c r="L65" s="788">
        <v>3.8879999999999999</v>
      </c>
      <c r="M65" s="788">
        <v>4.0880000000000001</v>
      </c>
      <c r="N65" s="788">
        <v>4.3280000000000003</v>
      </c>
      <c r="Q65" s="744"/>
      <c r="R65" s="744"/>
      <c r="S65" s="744"/>
      <c r="T65" s="744"/>
      <c r="U65" s="744"/>
      <c r="V65" s="745"/>
    </row>
    <row r="66" spans="1:22" s="3" customFormat="1" ht="18" customHeight="1">
      <c r="A66" s="23"/>
      <c r="B66" s="177"/>
      <c r="C66" s="164"/>
      <c r="D66" s="831" t="s">
        <v>0</v>
      </c>
      <c r="E66" s="831"/>
      <c r="F66" s="851"/>
      <c r="G66" s="788"/>
      <c r="H66" s="788"/>
      <c r="I66" s="788"/>
      <c r="J66" s="788"/>
      <c r="K66" s="788"/>
      <c r="L66" s="788"/>
      <c r="M66" s="788"/>
      <c r="N66" s="788"/>
      <c r="Q66" s="744"/>
      <c r="R66" s="744"/>
      <c r="S66" s="744"/>
      <c r="T66" s="744"/>
      <c r="U66" s="744"/>
      <c r="V66" s="745"/>
    </row>
    <row r="67" spans="1:22" s="3" customFormat="1" ht="12" customHeight="1">
      <c r="A67" s="23"/>
      <c r="B67" s="177"/>
      <c r="C67" s="164"/>
      <c r="D67" s="162"/>
      <c r="E67" s="162"/>
      <c r="F67" s="163"/>
      <c r="G67" s="183"/>
      <c r="H67" s="907"/>
      <c r="I67" s="908"/>
      <c r="J67" s="908"/>
      <c r="K67" s="908"/>
      <c r="L67" s="908"/>
      <c r="M67" s="777"/>
      <c r="N67" s="777"/>
      <c r="Q67" s="744"/>
      <c r="R67" s="744"/>
      <c r="S67" s="744"/>
      <c r="T67" s="744"/>
      <c r="U67" s="744"/>
      <c r="V67" s="745"/>
    </row>
    <row r="68" spans="1:22" s="3" customFormat="1" ht="18" customHeight="1">
      <c r="A68" s="23"/>
      <c r="B68" s="177"/>
      <c r="C68" s="165">
        <v>1.2</v>
      </c>
      <c r="D68" s="830" t="s">
        <v>13</v>
      </c>
      <c r="E68" s="830"/>
      <c r="F68" s="850"/>
      <c r="G68" s="788"/>
      <c r="H68" s="788">
        <v>2.0110000000000001</v>
      </c>
      <c r="I68" s="788">
        <v>1.97</v>
      </c>
      <c r="J68" s="788">
        <v>2.06</v>
      </c>
      <c r="K68" s="788">
        <v>2.1379999999999999</v>
      </c>
      <c r="L68" s="788">
        <v>2.14</v>
      </c>
      <c r="M68" s="788">
        <v>1.9119999999999999</v>
      </c>
      <c r="N68" s="788">
        <v>1.974</v>
      </c>
      <c r="Q68" s="744"/>
      <c r="R68" s="744"/>
      <c r="S68" s="744"/>
      <c r="T68" s="744"/>
      <c r="U68" s="744"/>
      <c r="V68" s="745"/>
    </row>
    <row r="69" spans="1:22" s="3" customFormat="1" ht="18" customHeight="1">
      <c r="A69" s="23"/>
      <c r="B69" s="177"/>
      <c r="C69" s="166"/>
      <c r="D69" s="831" t="s">
        <v>14</v>
      </c>
      <c r="E69" s="831"/>
      <c r="F69" s="851"/>
      <c r="G69" s="788"/>
      <c r="H69" s="788"/>
      <c r="I69" s="788"/>
      <c r="J69" s="788"/>
      <c r="K69" s="788"/>
      <c r="L69" s="788"/>
      <c r="M69" s="788"/>
      <c r="N69" s="788"/>
      <c r="Q69" s="744"/>
      <c r="R69" s="744"/>
      <c r="S69" s="744"/>
      <c r="T69" s="744"/>
      <c r="U69" s="744"/>
      <c r="V69" s="745"/>
    </row>
    <row r="70" spans="1:22" s="3" customFormat="1" ht="12" customHeight="1">
      <c r="A70" s="23"/>
      <c r="B70" s="177"/>
      <c r="C70" s="164"/>
      <c r="D70" s="162"/>
      <c r="E70" s="162"/>
      <c r="F70" s="163"/>
      <c r="G70" s="183"/>
      <c r="H70" s="907"/>
      <c r="I70" s="908"/>
      <c r="J70" s="908"/>
      <c r="K70" s="908"/>
      <c r="L70" s="908"/>
      <c r="M70" s="777"/>
      <c r="N70" s="777"/>
      <c r="Q70" s="744"/>
      <c r="R70" s="744"/>
      <c r="S70" s="744"/>
      <c r="T70" s="744"/>
      <c r="U70" s="744"/>
      <c r="V70" s="745"/>
    </row>
    <row r="71" spans="1:22" s="3" customFormat="1" ht="18" customHeight="1">
      <c r="A71" s="23"/>
      <c r="B71" s="178"/>
      <c r="C71" s="167">
        <v>1.3</v>
      </c>
      <c r="D71" s="830" t="s">
        <v>15</v>
      </c>
      <c r="E71" s="830"/>
      <c r="F71" s="850"/>
      <c r="G71" s="788"/>
      <c r="H71" s="788">
        <v>22.433</v>
      </c>
      <c r="I71" s="788">
        <v>22.065000000000001</v>
      </c>
      <c r="J71" s="788">
        <v>22.440999999999999</v>
      </c>
      <c r="K71" s="788">
        <v>22.234000000000002</v>
      </c>
      <c r="L71" s="788">
        <v>22.085999999999999</v>
      </c>
      <c r="M71" s="788">
        <v>22.532</v>
      </c>
      <c r="N71" s="788">
        <v>23.347999999999999</v>
      </c>
      <c r="Q71" s="744"/>
      <c r="R71" s="744"/>
      <c r="S71" s="744"/>
      <c r="T71" s="744"/>
      <c r="U71" s="744"/>
      <c r="V71" s="745"/>
    </row>
    <row r="72" spans="1:22" s="3" customFormat="1" ht="18" customHeight="1">
      <c r="A72" s="23"/>
      <c r="B72" s="178"/>
      <c r="C72" s="167"/>
      <c r="D72" s="831" t="s">
        <v>16</v>
      </c>
      <c r="E72" s="831"/>
      <c r="F72" s="851"/>
      <c r="G72" s="788"/>
      <c r="H72" s="788"/>
      <c r="I72" s="788"/>
      <c r="J72" s="788"/>
      <c r="K72" s="788"/>
      <c r="L72" s="788"/>
      <c r="M72" s="788"/>
      <c r="N72" s="788"/>
      <c r="Q72" s="744"/>
      <c r="R72" s="744"/>
      <c r="S72" s="744"/>
      <c r="T72" s="744"/>
      <c r="U72" s="744"/>
      <c r="V72" s="745"/>
    </row>
    <row r="73" spans="1:22" s="3" customFormat="1" ht="12" customHeight="1">
      <c r="A73" s="23"/>
      <c r="B73" s="177"/>
      <c r="C73" s="164"/>
      <c r="D73" s="162"/>
      <c r="E73" s="162"/>
      <c r="F73" s="168"/>
      <c r="G73" s="183"/>
      <c r="H73" s="907"/>
      <c r="I73" s="908"/>
      <c r="J73" s="908"/>
      <c r="K73" s="908"/>
      <c r="L73" s="908"/>
      <c r="M73" s="777"/>
      <c r="N73" s="777"/>
      <c r="Q73" s="744"/>
      <c r="R73" s="744"/>
      <c r="S73" s="744"/>
      <c r="T73" s="744"/>
      <c r="U73" s="744"/>
      <c r="V73" s="745"/>
    </row>
    <row r="74" spans="1:22" s="3" customFormat="1" ht="18" customHeight="1">
      <c r="A74" s="23"/>
      <c r="B74" s="177"/>
      <c r="C74" s="164">
        <v>1.4</v>
      </c>
      <c r="D74" s="830" t="s">
        <v>17</v>
      </c>
      <c r="E74" s="830"/>
      <c r="F74" s="830"/>
      <c r="G74" s="788"/>
      <c r="H74" s="788">
        <v>9.7460000000000004</v>
      </c>
      <c r="I74" s="788">
        <v>9.9420000000000002</v>
      </c>
      <c r="J74" s="788">
        <v>9.8569999999999993</v>
      </c>
      <c r="K74" s="788">
        <v>9.7520000000000007</v>
      </c>
      <c r="L74" s="788">
        <v>9.4220000000000006</v>
      </c>
      <c r="M74" s="788">
        <v>7.9569999999999999</v>
      </c>
      <c r="N74" s="788">
        <v>7.5119999999999996</v>
      </c>
      <c r="Q74" s="744"/>
      <c r="R74" s="744"/>
      <c r="S74" s="744"/>
      <c r="T74" s="744"/>
      <c r="U74" s="744"/>
      <c r="V74" s="745"/>
    </row>
    <row r="75" spans="1:22" s="4" customFormat="1" ht="18" customHeight="1">
      <c r="A75" s="33"/>
      <c r="B75" s="179"/>
      <c r="C75" s="164"/>
      <c r="D75" s="831" t="s">
        <v>18</v>
      </c>
      <c r="E75" s="831"/>
      <c r="F75" s="831"/>
      <c r="G75" s="788"/>
      <c r="H75" s="788"/>
      <c r="I75" s="788"/>
      <c r="J75" s="788"/>
      <c r="K75" s="788"/>
      <c r="L75" s="788"/>
      <c r="M75" s="788"/>
      <c r="N75" s="788"/>
      <c r="Q75" s="744"/>
      <c r="R75" s="744"/>
      <c r="S75" s="744"/>
      <c r="T75" s="744"/>
      <c r="U75" s="744"/>
      <c r="V75" s="745"/>
    </row>
    <row r="76" spans="1:22" s="3" customFormat="1" ht="12" customHeight="1">
      <c r="A76" s="23"/>
      <c r="B76" s="177"/>
      <c r="C76" s="164"/>
      <c r="D76" s="162"/>
      <c r="E76" s="162"/>
      <c r="F76" s="168"/>
      <c r="G76" s="183"/>
      <c r="H76" s="907"/>
      <c r="I76" s="908"/>
      <c r="J76" s="908"/>
      <c r="K76" s="908"/>
      <c r="L76" s="908"/>
      <c r="M76" s="777"/>
      <c r="N76" s="777"/>
      <c r="Q76" s="744"/>
      <c r="R76" s="744"/>
      <c r="S76" s="744"/>
      <c r="T76" s="744"/>
      <c r="U76" s="744"/>
      <c r="V76" s="745"/>
    </row>
    <row r="77" spans="1:22" s="3" customFormat="1" ht="18" customHeight="1">
      <c r="A77" s="23"/>
      <c r="B77" s="177"/>
      <c r="C77" s="164">
        <v>1.5</v>
      </c>
      <c r="D77" s="830" t="s">
        <v>19</v>
      </c>
      <c r="E77" s="830"/>
      <c r="F77" s="830"/>
      <c r="G77" s="788"/>
      <c r="H77" s="788">
        <v>61.292999999999999</v>
      </c>
      <c r="I77" s="788">
        <v>61.423999999999999</v>
      </c>
      <c r="J77" s="788">
        <v>60.890999999999998</v>
      </c>
      <c r="K77" s="788">
        <v>61.805999999999997</v>
      </c>
      <c r="L77" s="788">
        <v>62.463000000000001</v>
      </c>
      <c r="M77" s="788">
        <v>63.511000000000003</v>
      </c>
      <c r="N77" s="788">
        <v>62.838000000000001</v>
      </c>
      <c r="Q77" s="744"/>
      <c r="R77" s="744"/>
      <c r="S77" s="744"/>
      <c r="T77" s="744"/>
      <c r="U77" s="744"/>
      <c r="V77" s="745"/>
    </row>
    <row r="78" spans="1:22" s="4" customFormat="1" ht="18" customHeight="1">
      <c r="A78" s="33"/>
      <c r="B78" s="179"/>
      <c r="C78" s="162"/>
      <c r="D78" s="831" t="s">
        <v>20</v>
      </c>
      <c r="E78" s="831"/>
      <c r="F78" s="831"/>
      <c r="G78" s="788"/>
      <c r="H78" s="788"/>
      <c r="I78" s="788"/>
      <c r="J78" s="788"/>
      <c r="K78" s="788"/>
      <c r="L78" s="788"/>
      <c r="M78" s="788"/>
      <c r="N78" s="788"/>
      <c r="Q78" s="744"/>
      <c r="R78" s="744"/>
      <c r="S78" s="744"/>
      <c r="T78" s="744"/>
      <c r="U78" s="744"/>
      <c r="V78" s="745"/>
    </row>
    <row r="79" spans="1:22" s="3" customFormat="1" ht="12" customHeight="1">
      <c r="A79" s="23"/>
      <c r="B79" s="177"/>
      <c r="C79" s="162"/>
      <c r="D79" s="162"/>
      <c r="E79" s="162"/>
      <c r="F79" s="168"/>
      <c r="G79" s="184"/>
      <c r="H79" s="909"/>
      <c r="I79" s="908"/>
      <c r="J79" s="908"/>
      <c r="K79" s="908"/>
      <c r="L79" s="908"/>
      <c r="M79" s="777"/>
      <c r="N79" s="770"/>
      <c r="Q79" s="744"/>
      <c r="R79" s="744"/>
      <c r="S79" s="744"/>
      <c r="T79" s="744"/>
      <c r="U79" s="744"/>
      <c r="V79" s="745"/>
    </row>
    <row r="80" spans="1:22" s="2" customFormat="1" ht="18" customHeight="1">
      <c r="A80" s="26"/>
      <c r="B80" s="169" t="s">
        <v>26</v>
      </c>
      <c r="C80" s="156" t="s">
        <v>8</v>
      </c>
      <c r="D80" s="157"/>
      <c r="E80" s="157"/>
      <c r="F80" s="157"/>
      <c r="G80" s="852"/>
      <c r="H80" s="852">
        <v>100</v>
      </c>
      <c r="I80" s="852">
        <v>100</v>
      </c>
      <c r="J80" s="852">
        <v>100</v>
      </c>
      <c r="K80" s="852">
        <v>100</v>
      </c>
      <c r="L80" s="852">
        <v>100</v>
      </c>
      <c r="M80" s="852">
        <v>100</v>
      </c>
      <c r="N80" s="852">
        <v>100</v>
      </c>
      <c r="Q80" s="746"/>
      <c r="R80" s="746"/>
      <c r="S80" s="746"/>
      <c r="T80" s="746"/>
      <c r="U80" s="746"/>
      <c r="V80" s="747"/>
    </row>
    <row r="81" spans="1:22" s="2" customFormat="1" ht="18" customHeight="1">
      <c r="A81" s="26"/>
      <c r="B81" s="180"/>
      <c r="C81" s="159" t="s">
        <v>9</v>
      </c>
      <c r="D81" s="160"/>
      <c r="E81" s="160"/>
      <c r="F81" s="160"/>
      <c r="G81" s="852"/>
      <c r="H81" s="852"/>
      <c r="I81" s="852"/>
      <c r="J81" s="852"/>
      <c r="K81" s="852"/>
      <c r="L81" s="852"/>
      <c r="M81" s="852"/>
      <c r="N81" s="852"/>
      <c r="Q81" s="746"/>
      <c r="R81" s="746"/>
      <c r="S81" s="746"/>
      <c r="T81" s="746"/>
      <c r="U81" s="746"/>
      <c r="V81" s="747"/>
    </row>
    <row r="82" spans="1:22" s="3" customFormat="1" ht="11.1" customHeight="1">
      <c r="A82" s="25"/>
      <c r="B82" s="177"/>
      <c r="C82" s="162"/>
      <c r="D82" s="162"/>
      <c r="E82" s="162"/>
      <c r="F82" s="168"/>
      <c r="G82" s="183"/>
      <c r="H82" s="907"/>
      <c r="I82" s="908"/>
      <c r="J82" s="908"/>
      <c r="K82" s="908"/>
      <c r="L82" s="908"/>
      <c r="M82" s="777"/>
      <c r="N82" s="777"/>
      <c r="Q82" s="744"/>
      <c r="R82" s="744"/>
      <c r="S82" s="744"/>
      <c r="T82" s="744"/>
      <c r="U82" s="744"/>
      <c r="V82" s="745"/>
    </row>
    <row r="83" spans="1:22" s="3" customFormat="1" ht="18" customHeight="1">
      <c r="A83" s="23"/>
      <c r="B83" s="177"/>
      <c r="C83" s="164">
        <v>2.1</v>
      </c>
      <c r="D83" s="830" t="s">
        <v>12</v>
      </c>
      <c r="E83" s="830"/>
      <c r="F83" s="850"/>
      <c r="G83" s="788"/>
      <c r="H83" s="788">
        <v>10.473000000000001</v>
      </c>
      <c r="I83" s="788">
        <v>10.802</v>
      </c>
      <c r="J83" s="788">
        <v>10.847</v>
      </c>
      <c r="K83" s="788">
        <v>9.3610000000000007</v>
      </c>
      <c r="L83" s="788">
        <v>9.1010000000000009</v>
      </c>
      <c r="M83" s="788">
        <v>10.472</v>
      </c>
      <c r="N83" s="857">
        <v>12.635999999999999</v>
      </c>
      <c r="Q83" s="744"/>
      <c r="R83" s="744"/>
      <c r="S83" s="744"/>
      <c r="T83" s="744"/>
      <c r="U83" s="744"/>
      <c r="V83" s="745"/>
    </row>
    <row r="84" spans="1:22" s="3" customFormat="1" ht="18" customHeight="1">
      <c r="A84" s="23"/>
      <c r="B84" s="177"/>
      <c r="C84" s="164"/>
      <c r="D84" s="831" t="s">
        <v>0</v>
      </c>
      <c r="E84" s="831"/>
      <c r="F84" s="851"/>
      <c r="G84" s="788"/>
      <c r="H84" s="788"/>
      <c r="I84" s="788"/>
      <c r="J84" s="788"/>
      <c r="K84" s="788"/>
      <c r="L84" s="788"/>
      <c r="M84" s="788"/>
      <c r="N84" s="857"/>
      <c r="Q84" s="744"/>
      <c r="R84" s="744"/>
      <c r="S84" s="744"/>
      <c r="T84" s="744"/>
      <c r="U84" s="744"/>
      <c r="V84" s="745"/>
    </row>
    <row r="85" spans="1:22" s="3" customFormat="1" ht="11.1" customHeight="1">
      <c r="A85" s="23"/>
      <c r="B85" s="177"/>
      <c r="C85" s="164"/>
      <c r="D85" s="162"/>
      <c r="E85" s="162"/>
      <c r="F85" s="163"/>
      <c r="G85" s="183"/>
      <c r="H85" s="907"/>
      <c r="I85" s="908"/>
      <c r="J85" s="908"/>
      <c r="K85" s="908"/>
      <c r="L85" s="908"/>
      <c r="M85" s="777"/>
      <c r="N85" s="777"/>
      <c r="Q85" s="744"/>
      <c r="R85" s="744"/>
      <c r="S85" s="744"/>
      <c r="T85" s="744"/>
      <c r="U85" s="744"/>
      <c r="V85" s="745"/>
    </row>
    <row r="86" spans="1:22" s="3" customFormat="1" ht="18" customHeight="1">
      <c r="A86" s="23"/>
      <c r="B86" s="177"/>
      <c r="C86" s="165">
        <v>2.2000000000000002</v>
      </c>
      <c r="D86" s="830" t="s">
        <v>13</v>
      </c>
      <c r="E86" s="830"/>
      <c r="F86" s="850"/>
      <c r="G86" s="788"/>
      <c r="H86" s="788">
        <v>13.15</v>
      </c>
      <c r="I86" s="788">
        <v>12.664</v>
      </c>
      <c r="J86" s="788">
        <v>13.382</v>
      </c>
      <c r="K86" s="788">
        <v>13.824999999999999</v>
      </c>
      <c r="L86" s="788">
        <v>12.932</v>
      </c>
      <c r="M86" s="788">
        <v>10.022</v>
      </c>
      <c r="N86" s="788">
        <v>11.083</v>
      </c>
      <c r="Q86" s="744"/>
      <c r="R86" s="744"/>
      <c r="S86" s="744"/>
      <c r="T86" s="744"/>
      <c r="U86" s="744"/>
      <c r="V86" s="745"/>
    </row>
    <row r="87" spans="1:22" s="3" customFormat="1" ht="18" customHeight="1">
      <c r="A87" s="23"/>
      <c r="B87" s="177"/>
      <c r="C87" s="166"/>
      <c r="D87" s="831" t="s">
        <v>14</v>
      </c>
      <c r="E87" s="831"/>
      <c r="F87" s="851"/>
      <c r="G87" s="788"/>
      <c r="H87" s="788"/>
      <c r="I87" s="788"/>
      <c r="J87" s="788"/>
      <c r="K87" s="788"/>
      <c r="L87" s="788"/>
      <c r="M87" s="788"/>
      <c r="N87" s="788"/>
      <c r="Q87" s="744"/>
      <c r="R87" s="744"/>
      <c r="S87" s="744"/>
      <c r="T87" s="744"/>
      <c r="U87" s="744"/>
      <c r="V87" s="745"/>
    </row>
    <row r="88" spans="1:22" s="3" customFormat="1" ht="11.1" customHeight="1">
      <c r="A88" s="23"/>
      <c r="B88" s="177"/>
      <c r="C88" s="164"/>
      <c r="D88" s="162"/>
      <c r="E88" s="162"/>
      <c r="F88" s="163"/>
      <c r="G88" s="183"/>
      <c r="H88" s="907"/>
      <c r="I88" s="908"/>
      <c r="J88" s="908"/>
      <c r="K88" s="908"/>
      <c r="L88" s="908"/>
      <c r="M88" s="777"/>
      <c r="N88" s="777"/>
      <c r="Q88" s="744"/>
      <c r="R88" s="744"/>
      <c r="S88" s="744"/>
      <c r="T88" s="744"/>
      <c r="U88" s="744"/>
      <c r="V88" s="745"/>
    </row>
    <row r="89" spans="1:22" s="3" customFormat="1" ht="18" customHeight="1">
      <c r="A89" s="23"/>
      <c r="B89" s="178"/>
      <c r="C89" s="167">
        <v>2.2999999999999998</v>
      </c>
      <c r="D89" s="830" t="s">
        <v>15</v>
      </c>
      <c r="E89" s="830"/>
      <c r="F89" s="850"/>
      <c r="G89" s="788"/>
      <c r="H89" s="788">
        <v>22.138000000000002</v>
      </c>
      <c r="I89" s="788">
        <v>21.635999999999999</v>
      </c>
      <c r="J89" s="788">
        <v>21.75</v>
      </c>
      <c r="K89" s="788">
        <v>21.504000000000001</v>
      </c>
      <c r="L89" s="788">
        <v>21.077999999999999</v>
      </c>
      <c r="M89" s="788">
        <v>21.62</v>
      </c>
      <c r="N89" s="788">
        <v>23.931999999999999</v>
      </c>
      <c r="Q89" s="744"/>
      <c r="R89" s="744"/>
      <c r="S89" s="744"/>
      <c r="T89" s="744"/>
      <c r="U89" s="744"/>
      <c r="V89" s="745"/>
    </row>
    <row r="90" spans="1:22" s="3" customFormat="1" ht="18" customHeight="1">
      <c r="A90" s="23"/>
      <c r="B90" s="178"/>
      <c r="C90" s="167"/>
      <c r="D90" s="831" t="s">
        <v>16</v>
      </c>
      <c r="E90" s="831"/>
      <c r="F90" s="851"/>
      <c r="G90" s="788"/>
      <c r="H90" s="788"/>
      <c r="I90" s="788"/>
      <c r="J90" s="788"/>
      <c r="K90" s="788"/>
      <c r="L90" s="788"/>
      <c r="M90" s="788"/>
      <c r="N90" s="788"/>
      <c r="Q90" s="744"/>
      <c r="R90" s="744"/>
      <c r="S90" s="744"/>
      <c r="T90" s="744"/>
      <c r="U90" s="744"/>
      <c r="V90" s="745"/>
    </row>
    <row r="91" spans="1:22" s="3" customFormat="1" ht="11.1" customHeight="1">
      <c r="A91" s="23"/>
      <c r="B91" s="177"/>
      <c r="C91" s="164"/>
      <c r="D91" s="162"/>
      <c r="E91" s="162"/>
      <c r="F91" s="168"/>
      <c r="G91" s="183"/>
      <c r="H91" s="907"/>
      <c r="I91" s="908"/>
      <c r="J91" s="908"/>
      <c r="K91" s="908"/>
      <c r="L91" s="908"/>
      <c r="M91" s="777"/>
      <c r="N91" s="777"/>
      <c r="Q91" s="744"/>
      <c r="R91" s="744"/>
      <c r="S91" s="744"/>
      <c r="T91" s="744"/>
      <c r="U91" s="744"/>
      <c r="V91" s="745"/>
    </row>
    <row r="92" spans="1:22" s="3" customFormat="1" ht="18" customHeight="1">
      <c r="A92" s="23"/>
      <c r="B92" s="177"/>
      <c r="C92" s="164">
        <v>2.4</v>
      </c>
      <c r="D92" s="830" t="s">
        <v>17</v>
      </c>
      <c r="E92" s="830"/>
      <c r="F92" s="830"/>
      <c r="G92" s="788"/>
      <c r="H92" s="788">
        <v>1.8979999999999999</v>
      </c>
      <c r="I92" s="788">
        <v>1.8640000000000001</v>
      </c>
      <c r="J92" s="788">
        <v>1.871</v>
      </c>
      <c r="K92" s="788">
        <v>1.9690000000000001</v>
      </c>
      <c r="L92" s="788">
        <v>2.0979999999999999</v>
      </c>
      <c r="M92" s="788">
        <v>1.8979999999999999</v>
      </c>
      <c r="N92" s="788">
        <v>1.5740000000000001</v>
      </c>
      <c r="Q92" s="744"/>
      <c r="R92" s="744"/>
      <c r="S92" s="744"/>
      <c r="T92" s="744"/>
      <c r="U92" s="744"/>
      <c r="V92" s="745"/>
    </row>
    <row r="93" spans="1:22" s="4" customFormat="1" ht="18" customHeight="1">
      <c r="A93" s="33"/>
      <c r="B93" s="179"/>
      <c r="C93" s="164"/>
      <c r="D93" s="831" t="s">
        <v>18</v>
      </c>
      <c r="E93" s="831"/>
      <c r="F93" s="831"/>
      <c r="G93" s="788"/>
      <c r="H93" s="788"/>
      <c r="I93" s="788"/>
      <c r="J93" s="788"/>
      <c r="K93" s="788"/>
      <c r="L93" s="788"/>
      <c r="M93" s="788"/>
      <c r="N93" s="788"/>
      <c r="Q93" s="744"/>
      <c r="R93" s="744"/>
      <c r="S93" s="744"/>
      <c r="T93" s="744"/>
      <c r="U93" s="744"/>
      <c r="V93" s="745"/>
    </row>
    <row r="94" spans="1:22" s="3" customFormat="1" ht="9.9499999999999993" customHeight="1">
      <c r="A94" s="23"/>
      <c r="B94" s="177"/>
      <c r="C94" s="164"/>
      <c r="D94" s="162"/>
      <c r="E94" s="162"/>
      <c r="F94" s="168"/>
      <c r="G94" s="183"/>
      <c r="H94" s="907"/>
      <c r="I94" s="908"/>
      <c r="J94" s="908"/>
      <c r="K94" s="908"/>
      <c r="L94" s="908"/>
      <c r="M94" s="777"/>
      <c r="N94" s="777"/>
      <c r="Q94" s="744"/>
      <c r="R94" s="744"/>
      <c r="S94" s="744"/>
      <c r="T94" s="744"/>
      <c r="U94" s="744"/>
      <c r="V94" s="745"/>
    </row>
    <row r="95" spans="1:22" s="3" customFormat="1" ht="18" customHeight="1">
      <c r="A95" s="23"/>
      <c r="B95" s="177"/>
      <c r="C95" s="164">
        <v>2.5</v>
      </c>
      <c r="D95" s="830" t="s">
        <v>19</v>
      </c>
      <c r="E95" s="830"/>
      <c r="F95" s="830"/>
      <c r="G95" s="788"/>
      <c r="H95" s="788">
        <v>52.341000000000001</v>
      </c>
      <c r="I95" s="788">
        <v>53.034999999999997</v>
      </c>
      <c r="J95" s="788">
        <v>52.15</v>
      </c>
      <c r="K95" s="788">
        <v>53.34</v>
      </c>
      <c r="L95" s="788">
        <v>54.790999999999997</v>
      </c>
      <c r="M95" s="788">
        <v>55.988</v>
      </c>
      <c r="N95" s="788">
        <v>50.776000000000003</v>
      </c>
      <c r="Q95" s="744"/>
      <c r="R95" s="744"/>
      <c r="S95" s="744"/>
      <c r="T95" s="744"/>
      <c r="U95" s="744"/>
      <c r="V95" s="745"/>
    </row>
    <row r="96" spans="1:22" s="4" customFormat="1" ht="18" customHeight="1">
      <c r="A96" s="33"/>
      <c r="B96" s="179"/>
      <c r="C96" s="162"/>
      <c r="D96" s="831" t="s">
        <v>20</v>
      </c>
      <c r="E96" s="831"/>
      <c r="F96" s="831"/>
      <c r="G96" s="788"/>
      <c r="H96" s="788"/>
      <c r="I96" s="788"/>
      <c r="J96" s="788"/>
      <c r="K96" s="788"/>
      <c r="L96" s="788"/>
      <c r="M96" s="788"/>
      <c r="N96" s="788"/>
      <c r="Q96" s="738"/>
      <c r="R96" s="738"/>
      <c r="S96" s="738"/>
      <c r="T96" s="738"/>
      <c r="U96" s="738"/>
    </row>
    <row r="97" spans="1:21" s="3" customFormat="1" ht="12" customHeight="1">
      <c r="A97" s="25"/>
      <c r="B97" s="177"/>
      <c r="C97" s="162"/>
      <c r="D97" s="162"/>
      <c r="E97" s="162"/>
      <c r="F97" s="168"/>
      <c r="G97" s="183"/>
      <c r="H97" s="907"/>
      <c r="I97" s="908"/>
      <c r="J97" s="908"/>
      <c r="K97" s="908"/>
      <c r="L97" s="908"/>
      <c r="M97" s="777"/>
      <c r="N97" s="777"/>
      <c r="Q97" s="738"/>
      <c r="R97" s="738"/>
      <c r="S97" s="738"/>
      <c r="T97" s="738"/>
      <c r="U97" s="738"/>
    </row>
    <row r="98" spans="1:21" s="3" customFormat="1" ht="18" customHeight="1">
      <c r="A98" s="25"/>
      <c r="B98" s="186" t="s">
        <v>3078</v>
      </c>
      <c r="C98" s="839" t="s">
        <v>67</v>
      </c>
      <c r="D98" s="839"/>
      <c r="E98" s="839"/>
      <c r="F98" s="839"/>
      <c r="G98" s="852"/>
      <c r="H98" s="852">
        <v>100</v>
      </c>
      <c r="I98" s="852">
        <v>100</v>
      </c>
      <c r="J98" s="852">
        <v>100</v>
      </c>
      <c r="K98" s="852">
        <v>100</v>
      </c>
      <c r="L98" s="852">
        <v>100</v>
      </c>
      <c r="M98" s="852">
        <v>100</v>
      </c>
      <c r="N98" s="852">
        <v>100</v>
      </c>
      <c r="Q98" s="738"/>
      <c r="R98" s="738"/>
      <c r="S98" s="738"/>
      <c r="T98" s="738"/>
      <c r="U98" s="738"/>
    </row>
    <row r="99" spans="1:21" s="3" customFormat="1" ht="20.25" customHeight="1">
      <c r="A99" s="25"/>
      <c r="B99" s="187"/>
      <c r="C99" s="838" t="s">
        <v>68</v>
      </c>
      <c r="D99" s="838"/>
      <c r="E99" s="838"/>
      <c r="F99" s="838"/>
      <c r="G99" s="852"/>
      <c r="H99" s="852"/>
      <c r="I99" s="852"/>
      <c r="J99" s="852"/>
      <c r="K99" s="852"/>
      <c r="L99" s="852"/>
      <c r="M99" s="852"/>
      <c r="N99" s="852"/>
      <c r="Q99" s="738"/>
      <c r="R99" s="738"/>
      <c r="S99" s="738"/>
      <c r="T99" s="738"/>
      <c r="U99" s="738"/>
    </row>
    <row r="100" spans="1:21" s="3" customFormat="1" ht="20.45" hidden="1" customHeight="1">
      <c r="A100" s="25"/>
      <c r="B100" s="187"/>
      <c r="C100" s="695"/>
      <c r="D100" s="699" t="s">
        <v>3186</v>
      </c>
      <c r="E100" s="695"/>
      <c r="F100" s="695"/>
      <c r="G100" s="696"/>
      <c r="H100" s="845" t="s">
        <v>3141</v>
      </c>
      <c r="I100" s="845" t="s">
        <v>3141</v>
      </c>
      <c r="J100" s="845" t="s">
        <v>3141</v>
      </c>
      <c r="K100" s="845" t="s">
        <v>3141</v>
      </c>
      <c r="L100" s="845" t="s">
        <v>3141</v>
      </c>
      <c r="M100" s="856" t="s">
        <v>3141</v>
      </c>
      <c r="N100" s="763"/>
      <c r="Q100" s="738"/>
      <c r="R100" s="738"/>
      <c r="S100" s="738"/>
      <c r="T100" s="738"/>
      <c r="U100" s="738"/>
    </row>
    <row r="101" spans="1:21" s="3" customFormat="1" ht="20.45" hidden="1" customHeight="1">
      <c r="A101" s="25"/>
      <c r="B101" s="187"/>
      <c r="C101" s="695"/>
      <c r="D101" s="700" t="s">
        <v>3187</v>
      </c>
      <c r="E101" s="695"/>
      <c r="F101" s="695"/>
      <c r="G101" s="696"/>
      <c r="H101" s="845"/>
      <c r="I101" s="845"/>
      <c r="J101" s="845"/>
      <c r="K101" s="845"/>
      <c r="L101" s="845"/>
      <c r="M101" s="856"/>
      <c r="N101" s="763"/>
      <c r="Q101" s="738"/>
      <c r="R101" s="738"/>
      <c r="S101" s="738"/>
      <c r="T101" s="738"/>
      <c r="U101" s="738"/>
    </row>
    <row r="102" spans="1:21" s="3" customFormat="1" ht="20.45" hidden="1" customHeight="1">
      <c r="A102" s="25"/>
      <c r="B102" s="187"/>
      <c r="C102" s="695"/>
      <c r="D102" s="699" t="s">
        <v>3189</v>
      </c>
      <c r="E102" s="695"/>
      <c r="F102" s="695"/>
      <c r="G102" s="696"/>
      <c r="H102" s="845" t="s">
        <v>3141</v>
      </c>
      <c r="I102" s="845" t="s">
        <v>3141</v>
      </c>
      <c r="J102" s="845" t="s">
        <v>3141</v>
      </c>
      <c r="K102" s="845" t="s">
        <v>3141</v>
      </c>
      <c r="L102" s="845" t="s">
        <v>3141</v>
      </c>
      <c r="M102" s="856" t="s">
        <v>3141</v>
      </c>
      <c r="N102" s="763"/>
      <c r="O102" s="6"/>
      <c r="Q102" s="738"/>
      <c r="R102" s="738"/>
      <c r="S102" s="738"/>
      <c r="T102" s="738"/>
      <c r="U102" s="738"/>
    </row>
    <row r="103" spans="1:21" s="3" customFormat="1" ht="20.45" hidden="1" customHeight="1">
      <c r="A103" s="25"/>
      <c r="B103" s="187"/>
      <c r="C103" s="695"/>
      <c r="D103" s="700" t="s">
        <v>3188</v>
      </c>
      <c r="E103" s="695"/>
      <c r="F103" s="695"/>
      <c r="G103" s="696"/>
      <c r="H103" s="845"/>
      <c r="I103" s="845"/>
      <c r="J103" s="845"/>
      <c r="K103" s="845"/>
      <c r="L103" s="845"/>
      <c r="M103" s="856"/>
      <c r="N103" s="763"/>
      <c r="O103" s="6"/>
      <c r="Q103" s="738"/>
      <c r="R103" s="738"/>
      <c r="S103" s="738"/>
      <c r="T103" s="738"/>
      <c r="U103" s="738"/>
    </row>
    <row r="104" spans="1:21" s="2" customFormat="1" ht="12" customHeight="1">
      <c r="A104" s="25"/>
      <c r="B104" s="135"/>
      <c r="C104" s="136"/>
      <c r="D104" s="136"/>
      <c r="E104" s="136"/>
      <c r="F104" s="137"/>
      <c r="G104" s="138"/>
      <c r="H104" s="138"/>
      <c r="I104" s="145"/>
      <c r="J104" s="145"/>
      <c r="K104" s="145"/>
      <c r="L104" s="145"/>
      <c r="M104" s="725"/>
      <c r="N104" s="725"/>
      <c r="O104" s="726"/>
      <c r="Q104" s="743"/>
      <c r="R104" s="743"/>
      <c r="S104" s="743"/>
      <c r="T104" s="743"/>
      <c r="U104" s="743"/>
    </row>
    <row r="105" spans="1:21" s="2" customFormat="1" ht="20.100000000000001" customHeight="1">
      <c r="A105" s="26"/>
      <c r="B105" s="77"/>
      <c r="C105" s="853"/>
      <c r="D105" s="853"/>
      <c r="E105" s="853"/>
      <c r="F105" s="853"/>
      <c r="G105" s="75"/>
      <c r="H105" s="111"/>
      <c r="I105" s="32"/>
      <c r="J105" s="32"/>
      <c r="K105" s="32"/>
      <c r="L105" s="32"/>
      <c r="M105" s="721"/>
      <c r="N105" s="721"/>
      <c r="Q105" s="743"/>
      <c r="R105" s="743"/>
      <c r="S105" s="743"/>
      <c r="T105" s="743"/>
      <c r="U105" s="743"/>
    </row>
    <row r="106" spans="1:21" s="2" customFormat="1" ht="20.100000000000001" customHeight="1">
      <c r="A106" s="26"/>
      <c r="B106" s="77"/>
      <c r="C106" s="78"/>
      <c r="D106" s="78"/>
      <c r="E106" s="78"/>
      <c r="F106" s="78"/>
      <c r="G106" s="70"/>
      <c r="H106" s="111"/>
      <c r="I106" s="32"/>
      <c r="J106" s="32"/>
      <c r="K106" s="32"/>
      <c r="L106" s="32"/>
      <c r="M106" s="721"/>
      <c r="N106" s="721"/>
      <c r="Q106" s="743"/>
      <c r="R106" s="743"/>
      <c r="S106" s="743"/>
      <c r="T106" s="743"/>
      <c r="U106" s="743"/>
    </row>
    <row r="107" spans="1:21" ht="15.75" customHeight="1">
      <c r="C107" s="34"/>
      <c r="F107" s="27"/>
      <c r="G107" s="28"/>
      <c r="H107" s="28"/>
      <c r="I107" s="29"/>
      <c r="J107" s="29"/>
      <c r="K107" s="29"/>
      <c r="L107" s="29"/>
    </row>
    <row r="108" spans="1:21" ht="15.75" customHeight="1"/>
  </sheetData>
  <mergeCells count="315">
    <mergeCell ref="M89:M90"/>
    <mergeCell ref="M92:M93"/>
    <mergeCell ref="M95:M96"/>
    <mergeCell ref="M98:M99"/>
    <mergeCell ref="M100:M101"/>
    <mergeCell ref="M102:M103"/>
    <mergeCell ref="M62:M63"/>
    <mergeCell ref="M65:M66"/>
    <mergeCell ref="M68:M69"/>
    <mergeCell ref="M71:M72"/>
    <mergeCell ref="M74:M75"/>
    <mergeCell ref="M77:M78"/>
    <mergeCell ref="M80:M81"/>
    <mergeCell ref="M83:M84"/>
    <mergeCell ref="M86:M87"/>
    <mergeCell ref="M5:M6"/>
    <mergeCell ref="M59:M60"/>
    <mergeCell ref="O5:O6"/>
    <mergeCell ref="M51:M52"/>
    <mergeCell ref="O51:O52"/>
    <mergeCell ref="O59:O60"/>
    <mergeCell ref="M8:M9"/>
    <mergeCell ref="M11:M12"/>
    <mergeCell ref="M14:M15"/>
    <mergeCell ref="M17:M18"/>
    <mergeCell ref="M23:M24"/>
    <mergeCell ref="M20:M21"/>
    <mergeCell ref="M26:M27"/>
    <mergeCell ref="M29:M30"/>
    <mergeCell ref="M32:M33"/>
    <mergeCell ref="M35:M36"/>
    <mergeCell ref="M38:M39"/>
    <mergeCell ref="M41:M42"/>
    <mergeCell ref="M44:M45"/>
    <mergeCell ref="M46:M47"/>
    <mergeCell ref="M48:M49"/>
    <mergeCell ref="N5:N6"/>
    <mergeCell ref="N59:N60"/>
    <mergeCell ref="N8:N9"/>
    <mergeCell ref="L89:L90"/>
    <mergeCell ref="L92:L93"/>
    <mergeCell ref="L95:L96"/>
    <mergeCell ref="L98:L99"/>
    <mergeCell ref="L100:L101"/>
    <mergeCell ref="L102:L103"/>
    <mergeCell ref="L62:L63"/>
    <mergeCell ref="L65:L66"/>
    <mergeCell ref="L68:L69"/>
    <mergeCell ref="L71:L72"/>
    <mergeCell ref="L74:L75"/>
    <mergeCell ref="L77:L78"/>
    <mergeCell ref="L80:L81"/>
    <mergeCell ref="L83:L84"/>
    <mergeCell ref="L86:L87"/>
    <mergeCell ref="L32:L33"/>
    <mergeCell ref="L35:L36"/>
    <mergeCell ref="L38:L39"/>
    <mergeCell ref="L41:L42"/>
    <mergeCell ref="L44:L45"/>
    <mergeCell ref="L46:L47"/>
    <mergeCell ref="L48:L49"/>
    <mergeCell ref="L51:L52"/>
    <mergeCell ref="L59:L60"/>
    <mergeCell ref="L5:L6"/>
    <mergeCell ref="L8:L9"/>
    <mergeCell ref="L11:L12"/>
    <mergeCell ref="L14:L15"/>
    <mergeCell ref="L17:L18"/>
    <mergeCell ref="L20:L21"/>
    <mergeCell ref="L23:L24"/>
    <mergeCell ref="L26:L27"/>
    <mergeCell ref="L29:L30"/>
    <mergeCell ref="I35:I36"/>
    <mergeCell ref="I38:I39"/>
    <mergeCell ref="I41:I42"/>
    <mergeCell ref="I83:I84"/>
    <mergeCell ref="I86:I87"/>
    <mergeCell ref="I89:I90"/>
    <mergeCell ref="I92:I93"/>
    <mergeCell ref="I95:I96"/>
    <mergeCell ref="I98:I99"/>
    <mergeCell ref="I44:I45"/>
    <mergeCell ref="I51:I52"/>
    <mergeCell ref="I62:I63"/>
    <mergeCell ref="I65:I66"/>
    <mergeCell ref="I68:I69"/>
    <mergeCell ref="I71:I72"/>
    <mergeCell ref="I74:I75"/>
    <mergeCell ref="I77:I78"/>
    <mergeCell ref="I80:I81"/>
    <mergeCell ref="G35:G36"/>
    <mergeCell ref="G41:G42"/>
    <mergeCell ref="G38:G39"/>
    <mergeCell ref="D39:F39"/>
    <mergeCell ref="I5:I6"/>
    <mergeCell ref="I59:I60"/>
    <mergeCell ref="F55:G55"/>
    <mergeCell ref="D2:D3"/>
    <mergeCell ref="C5:F5"/>
    <mergeCell ref="G5:G6"/>
    <mergeCell ref="C6:F6"/>
    <mergeCell ref="G8:G9"/>
    <mergeCell ref="D23:F23"/>
    <mergeCell ref="G23:G24"/>
    <mergeCell ref="D24:F24"/>
    <mergeCell ref="I8:I9"/>
    <mergeCell ref="I11:I12"/>
    <mergeCell ref="I14:I15"/>
    <mergeCell ref="I17:I18"/>
    <mergeCell ref="I20:I21"/>
    <mergeCell ref="I23:I24"/>
    <mergeCell ref="I26:I27"/>
    <mergeCell ref="I29:I30"/>
    <mergeCell ref="I32:I33"/>
    <mergeCell ref="G71:G72"/>
    <mergeCell ref="D72:F72"/>
    <mergeCell ref="G62:G63"/>
    <mergeCell ref="D65:F65"/>
    <mergeCell ref="G65:G66"/>
    <mergeCell ref="D66:F66"/>
    <mergeCell ref="G26:G27"/>
    <mergeCell ref="D35:F35"/>
    <mergeCell ref="C59:F59"/>
    <mergeCell ref="G59:G60"/>
    <mergeCell ref="C60:F60"/>
    <mergeCell ref="D56:D57"/>
    <mergeCell ref="C44:F44"/>
    <mergeCell ref="G44:G45"/>
    <mergeCell ref="C45:F45"/>
    <mergeCell ref="D36:F36"/>
    <mergeCell ref="D29:F29"/>
    <mergeCell ref="G29:G30"/>
    <mergeCell ref="D30:F30"/>
    <mergeCell ref="G32:G33"/>
    <mergeCell ref="D33:F33"/>
    <mergeCell ref="D32:F32"/>
    <mergeCell ref="D41:F41"/>
    <mergeCell ref="D38:F38"/>
    <mergeCell ref="C105:F105"/>
    <mergeCell ref="D92:F92"/>
    <mergeCell ref="G92:G93"/>
    <mergeCell ref="D93:F93"/>
    <mergeCell ref="D95:F95"/>
    <mergeCell ref="G95:G96"/>
    <mergeCell ref="D96:F96"/>
    <mergeCell ref="D86:F86"/>
    <mergeCell ref="G86:G87"/>
    <mergeCell ref="D87:F87"/>
    <mergeCell ref="D89:F89"/>
    <mergeCell ref="G89:G90"/>
    <mergeCell ref="D90:F90"/>
    <mergeCell ref="D17:F17"/>
    <mergeCell ref="D11:F11"/>
    <mergeCell ref="G11:G12"/>
    <mergeCell ref="D12:F12"/>
    <mergeCell ref="G14:G15"/>
    <mergeCell ref="D15:F15"/>
    <mergeCell ref="D14:F14"/>
    <mergeCell ref="C98:F98"/>
    <mergeCell ref="G98:G99"/>
    <mergeCell ref="C99:F99"/>
    <mergeCell ref="G80:G81"/>
    <mergeCell ref="D83:F83"/>
    <mergeCell ref="G83:G84"/>
    <mergeCell ref="D84:F84"/>
    <mergeCell ref="D74:F74"/>
    <mergeCell ref="G74:G75"/>
    <mergeCell ref="D75:F75"/>
    <mergeCell ref="D77:F77"/>
    <mergeCell ref="G77:G78"/>
    <mergeCell ref="D78:F78"/>
    <mergeCell ref="D68:F68"/>
    <mergeCell ref="G68:G69"/>
    <mergeCell ref="D69:F69"/>
    <mergeCell ref="D71:F71"/>
    <mergeCell ref="G51:G52"/>
    <mergeCell ref="C52:F52"/>
    <mergeCell ref="C51:F51"/>
    <mergeCell ref="H5:H6"/>
    <mergeCell ref="H8:H9"/>
    <mergeCell ref="H11:H12"/>
    <mergeCell ref="H14:H15"/>
    <mergeCell ref="H17:H18"/>
    <mergeCell ref="H20:H21"/>
    <mergeCell ref="H23:H24"/>
    <mergeCell ref="H26:H27"/>
    <mergeCell ref="H29:H30"/>
    <mergeCell ref="H32:H33"/>
    <mergeCell ref="H35:H36"/>
    <mergeCell ref="H38:H39"/>
    <mergeCell ref="H41:H42"/>
    <mergeCell ref="H44:H45"/>
    <mergeCell ref="H51:H52"/>
    <mergeCell ref="D42:F42"/>
    <mergeCell ref="G17:G18"/>
    <mergeCell ref="D18:F18"/>
    <mergeCell ref="G20:G21"/>
    <mergeCell ref="D21:F21"/>
    <mergeCell ref="D20:F20"/>
    <mergeCell ref="H59:H60"/>
    <mergeCell ref="H62:H63"/>
    <mergeCell ref="H65:H66"/>
    <mergeCell ref="H95:H96"/>
    <mergeCell ref="H98:H99"/>
    <mergeCell ref="H68:H69"/>
    <mergeCell ref="H71:H72"/>
    <mergeCell ref="H74:H75"/>
    <mergeCell ref="H77:H78"/>
    <mergeCell ref="H80:H81"/>
    <mergeCell ref="H83:H84"/>
    <mergeCell ref="H86:H87"/>
    <mergeCell ref="H89:H90"/>
    <mergeCell ref="H92:H93"/>
    <mergeCell ref="J5:J6"/>
    <mergeCell ref="J8:J9"/>
    <mergeCell ref="J11:J12"/>
    <mergeCell ref="J14:J15"/>
    <mergeCell ref="J17:J18"/>
    <mergeCell ref="J20:J21"/>
    <mergeCell ref="J23:J24"/>
    <mergeCell ref="J26:J27"/>
    <mergeCell ref="J29:J30"/>
    <mergeCell ref="J32:J33"/>
    <mergeCell ref="J35:J36"/>
    <mergeCell ref="J38:J39"/>
    <mergeCell ref="J41:J42"/>
    <mergeCell ref="J44:J45"/>
    <mergeCell ref="J51:J52"/>
    <mergeCell ref="J59:J60"/>
    <mergeCell ref="J62:J63"/>
    <mergeCell ref="J65:J66"/>
    <mergeCell ref="J95:J96"/>
    <mergeCell ref="J98:J99"/>
    <mergeCell ref="J68:J69"/>
    <mergeCell ref="J71:J72"/>
    <mergeCell ref="J74:J75"/>
    <mergeCell ref="J77:J78"/>
    <mergeCell ref="J80:J81"/>
    <mergeCell ref="J83:J84"/>
    <mergeCell ref="J86:J87"/>
    <mergeCell ref="J89:J90"/>
    <mergeCell ref="J92:J93"/>
    <mergeCell ref="K5:K6"/>
    <mergeCell ref="K8:K9"/>
    <mergeCell ref="K11:K12"/>
    <mergeCell ref="K14:K15"/>
    <mergeCell ref="K17:K18"/>
    <mergeCell ref="K20:K21"/>
    <mergeCell ref="K23:K24"/>
    <mergeCell ref="K26:K27"/>
    <mergeCell ref="K29:K30"/>
    <mergeCell ref="K86:K87"/>
    <mergeCell ref="K89:K90"/>
    <mergeCell ref="K92:K93"/>
    <mergeCell ref="K32:K33"/>
    <mergeCell ref="K35:K36"/>
    <mergeCell ref="K38:K39"/>
    <mergeCell ref="K41:K42"/>
    <mergeCell ref="K44:K45"/>
    <mergeCell ref="K51:K52"/>
    <mergeCell ref="K59:K60"/>
    <mergeCell ref="K62:K63"/>
    <mergeCell ref="K65:K66"/>
    <mergeCell ref="H102:H103"/>
    <mergeCell ref="I102:I103"/>
    <mergeCell ref="J102:J103"/>
    <mergeCell ref="K102:K103"/>
    <mergeCell ref="H46:H47"/>
    <mergeCell ref="I46:I47"/>
    <mergeCell ref="J46:J47"/>
    <mergeCell ref="K46:K47"/>
    <mergeCell ref="H48:H49"/>
    <mergeCell ref="I48:I49"/>
    <mergeCell ref="J48:J49"/>
    <mergeCell ref="K48:K49"/>
    <mergeCell ref="H100:H101"/>
    <mergeCell ref="I100:I101"/>
    <mergeCell ref="J100:J101"/>
    <mergeCell ref="K100:K101"/>
    <mergeCell ref="K95:K96"/>
    <mergeCell ref="K98:K99"/>
    <mergeCell ref="K68:K69"/>
    <mergeCell ref="K71:K72"/>
    <mergeCell ref="K74:K75"/>
    <mergeCell ref="K77:K78"/>
    <mergeCell ref="K80:K81"/>
    <mergeCell ref="K83:K84"/>
    <mergeCell ref="N11:N12"/>
    <mergeCell ref="N14:N16"/>
    <mergeCell ref="N17:N18"/>
    <mergeCell ref="N20:N21"/>
    <mergeCell ref="N23:N24"/>
    <mergeCell ref="N26:N27"/>
    <mergeCell ref="N29:N30"/>
    <mergeCell ref="N32:N33"/>
    <mergeCell ref="N35:N36"/>
    <mergeCell ref="N38:N40"/>
    <mergeCell ref="N41:N42"/>
    <mergeCell ref="N44:N45"/>
    <mergeCell ref="N46:N47"/>
    <mergeCell ref="N48:N49"/>
    <mergeCell ref="N51:N52"/>
    <mergeCell ref="N65:N66"/>
    <mergeCell ref="N68:N69"/>
    <mergeCell ref="N62:N63"/>
    <mergeCell ref="N98:N99"/>
    <mergeCell ref="N83:N84"/>
    <mergeCell ref="N71:N72"/>
    <mergeCell ref="N74:N75"/>
    <mergeCell ref="N80:N81"/>
    <mergeCell ref="N86:N87"/>
    <mergeCell ref="N89:N90"/>
    <mergeCell ref="N92:N93"/>
    <mergeCell ref="N95:N96"/>
    <mergeCell ref="N77:N78"/>
  </mergeCells>
  <printOptions horizontalCentered="1"/>
  <pageMargins left="0.43307086614173229" right="0.39370078740157483" top="0.55118110236220474" bottom="0.51181102362204722" header="0.31496062992125984" footer="0.78740157480314965"/>
  <pageSetup paperSize="9" scale="41" firstPageNumber="15" orientation="portrait" r:id="rId1"/>
  <headerFooter>
    <oddFooter>&amp;C&amp;"Arial,Bold"&amp;18 15</oddFooter>
    <firstFooter>&amp;C&amp;16 2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P67"/>
  <sheetViews>
    <sheetView showGridLines="0" view="pageBreakPreview" zoomScale="50" zoomScaleNormal="50" zoomScaleSheetLayoutView="50" workbookViewId="0">
      <selection activeCell="K38" sqref="K38:K39"/>
    </sheetView>
  </sheetViews>
  <sheetFormatPr defaultRowHeight="15"/>
  <cols>
    <col min="1" max="1" width="0.85546875" customWidth="1"/>
    <col min="2" max="2" width="3.7109375" customWidth="1"/>
    <col min="3" max="3" width="7.140625" style="49" customWidth="1"/>
    <col min="4" max="4" width="9.42578125" customWidth="1"/>
    <col min="5" max="5" width="52.28515625" customWidth="1"/>
    <col min="6" max="6" width="39" customWidth="1"/>
    <col min="7" max="7" width="8.85546875" customWidth="1"/>
    <col min="8" max="12" width="15.28515625" customWidth="1"/>
    <col min="13" max="14" width="15.28515625" style="753" customWidth="1"/>
    <col min="15" max="15" width="2.28515625" customWidth="1"/>
  </cols>
  <sheetData>
    <row r="1" spans="1:15" ht="15" customHeight="1"/>
    <row r="2" spans="1:15" s="3" customFormat="1" ht="24.95" customHeight="1">
      <c r="A2" s="7"/>
      <c r="B2" s="72" t="s">
        <v>1</v>
      </c>
      <c r="C2" s="45"/>
      <c r="D2" s="832" t="s">
        <v>21</v>
      </c>
      <c r="E2" s="57" t="s">
        <v>3066</v>
      </c>
      <c r="F2" s="57"/>
      <c r="G2" s="20"/>
      <c r="M2" s="754"/>
      <c r="N2" s="754"/>
    </row>
    <row r="3" spans="1:15" s="3" customFormat="1" ht="24.95" customHeight="1">
      <c r="A3" s="7"/>
      <c r="B3" s="60" t="s">
        <v>3</v>
      </c>
      <c r="C3" s="65"/>
      <c r="D3" s="832"/>
      <c r="E3" s="58" t="s">
        <v>3070</v>
      </c>
      <c r="F3" s="58"/>
      <c r="G3" s="22"/>
      <c r="M3" s="754"/>
      <c r="N3" s="754"/>
    </row>
    <row r="4" spans="1:15" s="3" customFormat="1" ht="20.100000000000001" customHeight="1" thickBot="1">
      <c r="A4" s="7"/>
      <c r="B4" s="14"/>
      <c r="C4" s="15"/>
      <c r="D4" s="16"/>
      <c r="E4" s="17"/>
      <c r="F4" s="17"/>
      <c r="G4" s="46"/>
      <c r="H4" s="47"/>
      <c r="I4" s="47"/>
      <c r="J4" s="47"/>
      <c r="K4" s="47"/>
      <c r="L4" s="47"/>
      <c r="M4" s="755"/>
      <c r="N4" s="766"/>
    </row>
    <row r="5" spans="1:15" s="125" customFormat="1" ht="25.5" customHeight="1">
      <c r="A5" s="127"/>
      <c r="B5" s="174"/>
      <c r="C5" s="802" t="s">
        <v>10</v>
      </c>
      <c r="D5" s="802"/>
      <c r="E5" s="802"/>
      <c r="F5" s="802"/>
      <c r="G5" s="786"/>
      <c r="H5" s="786">
        <v>2015</v>
      </c>
      <c r="I5" s="786">
        <v>2016</v>
      </c>
      <c r="J5" s="786">
        <v>2017</v>
      </c>
      <c r="K5" s="786">
        <v>2018</v>
      </c>
      <c r="L5" s="786">
        <v>2019</v>
      </c>
      <c r="M5" s="811" t="s">
        <v>3200</v>
      </c>
      <c r="N5" s="811" t="s">
        <v>3199</v>
      </c>
      <c r="O5" s="786"/>
    </row>
    <row r="6" spans="1:15" s="125" customFormat="1" ht="25.5" customHeight="1">
      <c r="A6" s="127"/>
      <c r="B6" s="175"/>
      <c r="C6" s="803" t="s">
        <v>11</v>
      </c>
      <c r="D6" s="803"/>
      <c r="E6" s="803"/>
      <c r="F6" s="803"/>
      <c r="G6" s="787"/>
      <c r="H6" s="787"/>
      <c r="I6" s="787"/>
      <c r="J6" s="787"/>
      <c r="K6" s="787"/>
      <c r="L6" s="787"/>
      <c r="M6" s="812"/>
      <c r="N6" s="812"/>
      <c r="O6" s="787"/>
    </row>
    <row r="7" spans="1:15" ht="23.25" customHeight="1">
      <c r="A7" s="48"/>
      <c r="B7" s="188"/>
      <c r="C7" s="189"/>
      <c r="D7" s="190"/>
      <c r="E7" s="191"/>
      <c r="F7" s="192"/>
      <c r="G7" s="53"/>
      <c r="H7" s="53"/>
      <c r="K7" s="53"/>
      <c r="L7" s="53"/>
    </row>
    <row r="8" spans="1:15" ht="23.25" customHeight="1">
      <c r="A8" s="48"/>
      <c r="B8" s="169" t="s">
        <v>22</v>
      </c>
      <c r="C8" s="156" t="s">
        <v>12</v>
      </c>
      <c r="D8" s="191"/>
      <c r="E8" s="191"/>
      <c r="F8" s="192"/>
      <c r="G8" s="826"/>
      <c r="H8" s="826">
        <v>18619.514999999999</v>
      </c>
      <c r="I8" s="826">
        <v>20441.543000000001</v>
      </c>
      <c r="J8" s="826">
        <v>23176.075000000001</v>
      </c>
      <c r="K8" s="826">
        <v>21076.421999999999</v>
      </c>
      <c r="L8" s="826">
        <v>21100.686000000002</v>
      </c>
      <c r="M8" s="860">
        <v>21526.698</v>
      </c>
      <c r="N8" s="860">
        <v>23282.53</v>
      </c>
    </row>
    <row r="9" spans="1:15" ht="23.25" customHeight="1">
      <c r="A9" s="48"/>
      <c r="B9" s="177"/>
      <c r="C9" s="159" t="s">
        <v>0</v>
      </c>
      <c r="D9" s="706"/>
      <c r="E9" s="706"/>
      <c r="F9" s="192"/>
      <c r="G9" s="826"/>
      <c r="H9" s="826"/>
      <c r="I9" s="826"/>
      <c r="J9" s="826"/>
      <c r="K9" s="826"/>
      <c r="L9" s="826"/>
      <c r="M9" s="860"/>
      <c r="N9" s="860"/>
    </row>
    <row r="10" spans="1:15" ht="23.25" customHeight="1">
      <c r="A10" s="48"/>
      <c r="B10" s="188"/>
      <c r="C10" s="189"/>
      <c r="D10" s="190"/>
      <c r="E10" s="191"/>
      <c r="F10" s="192"/>
      <c r="G10" s="206"/>
      <c r="H10" s="914"/>
      <c r="I10" s="753"/>
      <c r="J10" s="753"/>
      <c r="K10" s="914"/>
      <c r="L10" s="914"/>
      <c r="M10" s="750"/>
      <c r="N10" s="779"/>
    </row>
    <row r="11" spans="1:15" ht="23.25" customHeight="1">
      <c r="A11" s="48"/>
      <c r="B11" s="188"/>
      <c r="C11" s="193">
        <v>1.1000000000000001</v>
      </c>
      <c r="D11" s="194" t="s">
        <v>3045</v>
      </c>
      <c r="E11" s="194"/>
      <c r="F11" s="192"/>
      <c r="G11" s="823"/>
      <c r="H11" s="823">
        <v>17075.195</v>
      </c>
      <c r="I11" s="823">
        <v>18822.633000000002</v>
      </c>
      <c r="J11" s="823">
        <v>21653.664000000001</v>
      </c>
      <c r="K11" s="823">
        <v>19503.486000000001</v>
      </c>
      <c r="L11" s="823">
        <v>19529.275000000001</v>
      </c>
      <c r="M11" s="859">
        <v>20141.934000000001</v>
      </c>
      <c r="N11" s="859">
        <v>21839.441999999999</v>
      </c>
    </row>
    <row r="12" spans="1:15" ht="23.25" customHeight="1">
      <c r="A12" s="48"/>
      <c r="B12" s="188"/>
      <c r="C12" s="195"/>
      <c r="D12" s="196" t="s">
        <v>3046</v>
      </c>
      <c r="E12" s="196"/>
      <c r="F12" s="192"/>
      <c r="G12" s="823"/>
      <c r="H12" s="823"/>
      <c r="I12" s="823"/>
      <c r="J12" s="823"/>
      <c r="K12" s="823"/>
      <c r="L12" s="823"/>
      <c r="M12" s="859"/>
      <c r="N12" s="859"/>
    </row>
    <row r="13" spans="1:15" ht="23.25" customHeight="1">
      <c r="A13" s="48"/>
      <c r="B13" s="188"/>
      <c r="C13" s="189"/>
      <c r="D13" s="190"/>
      <c r="E13" s="191"/>
      <c r="F13" s="192"/>
      <c r="G13" s="206"/>
      <c r="H13" s="915"/>
      <c r="I13" s="916"/>
      <c r="J13" s="916"/>
      <c r="K13" s="915"/>
      <c r="L13" s="915"/>
      <c r="M13" s="750"/>
      <c r="N13" s="779"/>
    </row>
    <row r="14" spans="1:15" ht="23.25" customHeight="1">
      <c r="A14" s="48"/>
      <c r="B14" s="188"/>
      <c r="C14" s="193">
        <v>1.2</v>
      </c>
      <c r="D14" s="194" t="s">
        <v>23</v>
      </c>
      <c r="E14" s="194"/>
      <c r="F14" s="192"/>
      <c r="G14" s="823"/>
      <c r="H14" s="823">
        <v>786.11</v>
      </c>
      <c r="I14" s="823">
        <v>821.17100000000005</v>
      </c>
      <c r="J14" s="823">
        <v>691.15599999999995</v>
      </c>
      <c r="K14" s="823">
        <v>702.10699999999997</v>
      </c>
      <c r="L14" s="823">
        <v>686.10900000000004</v>
      </c>
      <c r="M14" s="859">
        <v>562.35599999999999</v>
      </c>
      <c r="N14" s="859">
        <v>589.81600000000003</v>
      </c>
    </row>
    <row r="15" spans="1:15" ht="23.25" customHeight="1">
      <c r="A15" s="48"/>
      <c r="B15" s="188"/>
      <c r="C15" s="195"/>
      <c r="D15" s="196" t="s">
        <v>313</v>
      </c>
      <c r="E15" s="196"/>
      <c r="F15" s="192"/>
      <c r="G15" s="823"/>
      <c r="H15" s="823"/>
      <c r="I15" s="823"/>
      <c r="J15" s="823"/>
      <c r="K15" s="823"/>
      <c r="L15" s="823"/>
      <c r="M15" s="859"/>
      <c r="N15" s="859"/>
    </row>
    <row r="16" spans="1:15" ht="23.25" customHeight="1">
      <c r="A16" s="48"/>
      <c r="B16" s="188"/>
      <c r="C16" s="189"/>
      <c r="D16" s="190"/>
      <c r="E16" s="191"/>
      <c r="F16" s="192"/>
      <c r="G16" s="206"/>
      <c r="H16" s="914"/>
      <c r="I16" s="753"/>
      <c r="J16" s="753"/>
      <c r="K16" s="914"/>
      <c r="L16" s="914"/>
      <c r="M16" s="750"/>
      <c r="N16" s="779"/>
    </row>
    <row r="17" spans="1:16" ht="23.25" customHeight="1">
      <c r="A17" s="48"/>
      <c r="B17" s="188"/>
      <c r="C17" s="193">
        <v>1.3</v>
      </c>
      <c r="D17" s="194" t="s">
        <v>24</v>
      </c>
      <c r="E17" s="194"/>
      <c r="F17" s="192"/>
      <c r="G17" s="823"/>
      <c r="H17" s="823">
        <v>758.21</v>
      </c>
      <c r="I17" s="823">
        <v>797.73900000000003</v>
      </c>
      <c r="J17" s="823">
        <v>831.25400000000002</v>
      </c>
      <c r="K17" s="823">
        <v>870.82799999999997</v>
      </c>
      <c r="L17" s="823">
        <v>885.30200000000002</v>
      </c>
      <c r="M17" s="859">
        <v>822.40800000000002</v>
      </c>
      <c r="N17" s="859">
        <v>853.27200000000005</v>
      </c>
    </row>
    <row r="18" spans="1:16" ht="23.25" customHeight="1">
      <c r="A18" s="48"/>
      <c r="B18" s="188"/>
      <c r="C18" s="195"/>
      <c r="D18" s="196" t="s">
        <v>25</v>
      </c>
      <c r="E18" s="196"/>
      <c r="F18" s="192"/>
      <c r="G18" s="823"/>
      <c r="H18" s="823"/>
      <c r="I18" s="823"/>
      <c r="J18" s="823"/>
      <c r="K18" s="823"/>
      <c r="L18" s="823"/>
      <c r="M18" s="859"/>
      <c r="N18" s="859"/>
    </row>
    <row r="19" spans="1:16" ht="23.25" customHeight="1">
      <c r="A19" s="48"/>
      <c r="B19" s="188"/>
      <c r="C19" s="189"/>
      <c r="D19" s="190"/>
      <c r="E19" s="191"/>
      <c r="F19" s="192"/>
      <c r="G19" s="206"/>
      <c r="H19" s="914"/>
      <c r="I19" s="753"/>
      <c r="J19" s="753"/>
      <c r="K19" s="914"/>
      <c r="L19" s="914"/>
      <c r="M19" s="750"/>
      <c r="N19" s="779"/>
    </row>
    <row r="20" spans="1:16" ht="23.25" customHeight="1">
      <c r="A20" s="48"/>
      <c r="B20" s="197" t="s">
        <v>26</v>
      </c>
      <c r="C20" s="198" t="s">
        <v>13</v>
      </c>
      <c r="D20" s="198"/>
      <c r="E20" s="198"/>
      <c r="F20" s="199"/>
      <c r="G20" s="826"/>
      <c r="H20" s="826">
        <v>8288.99</v>
      </c>
      <c r="I20" s="826">
        <v>8756.9320000000007</v>
      </c>
      <c r="J20" s="826">
        <v>10048.666999999999</v>
      </c>
      <c r="K20" s="826">
        <v>11072.492</v>
      </c>
      <c r="L20" s="826">
        <v>11612.12</v>
      </c>
      <c r="M20" s="860">
        <v>10070.413</v>
      </c>
      <c r="N20" s="860">
        <v>10619.073</v>
      </c>
    </row>
    <row r="21" spans="1:16" ht="23.25" customHeight="1">
      <c r="A21" s="48"/>
      <c r="B21" s="188"/>
      <c r="C21" s="200" t="s">
        <v>14</v>
      </c>
      <c r="D21" s="200"/>
      <c r="E21" s="200"/>
      <c r="F21" s="199"/>
      <c r="G21" s="826"/>
      <c r="H21" s="826"/>
      <c r="I21" s="826"/>
      <c r="J21" s="826"/>
      <c r="K21" s="826"/>
      <c r="L21" s="826"/>
      <c r="M21" s="860"/>
      <c r="N21" s="860"/>
    </row>
    <row r="22" spans="1:16" ht="23.25" customHeight="1">
      <c r="A22" s="48"/>
      <c r="B22" s="188"/>
      <c r="C22" s="189"/>
      <c r="D22" s="190"/>
      <c r="E22" s="191"/>
      <c r="F22" s="192"/>
      <c r="G22" s="206"/>
      <c r="H22" s="914"/>
      <c r="I22" s="917"/>
      <c r="J22" s="917"/>
      <c r="K22" s="914"/>
      <c r="L22" s="914"/>
      <c r="M22" s="750"/>
      <c r="N22" s="779"/>
    </row>
    <row r="23" spans="1:16" ht="23.25" customHeight="1">
      <c r="A23" s="48"/>
      <c r="B23" s="197" t="s">
        <v>27</v>
      </c>
      <c r="C23" s="198" t="s">
        <v>15</v>
      </c>
      <c r="D23" s="198"/>
      <c r="E23" s="198"/>
      <c r="F23" s="199"/>
      <c r="G23" s="826"/>
      <c r="H23" s="826">
        <v>92478.54</v>
      </c>
      <c r="I23" s="826">
        <v>98077.841</v>
      </c>
      <c r="J23" s="826">
        <v>109457.38499999999</v>
      </c>
      <c r="K23" s="826">
        <v>115156.10400000001</v>
      </c>
      <c r="L23" s="826">
        <v>119852.44</v>
      </c>
      <c r="M23" s="860">
        <v>118649.603</v>
      </c>
      <c r="N23" s="860">
        <v>125590.102</v>
      </c>
    </row>
    <row r="24" spans="1:16" ht="23.25" customHeight="1">
      <c r="A24" s="48"/>
      <c r="B24" s="188"/>
      <c r="C24" s="200" t="s">
        <v>16</v>
      </c>
      <c r="D24" s="200"/>
      <c r="E24" s="200"/>
      <c r="F24" s="199"/>
      <c r="G24" s="826"/>
      <c r="H24" s="826"/>
      <c r="I24" s="826"/>
      <c r="J24" s="826"/>
      <c r="K24" s="826"/>
      <c r="L24" s="826"/>
      <c r="M24" s="860"/>
      <c r="N24" s="860"/>
      <c r="O24" s="112"/>
      <c r="P24" s="113"/>
    </row>
    <row r="25" spans="1:16" ht="23.25" customHeight="1">
      <c r="A25" s="48"/>
      <c r="B25" s="188"/>
      <c r="C25" s="189"/>
      <c r="D25" s="190"/>
      <c r="E25" s="191"/>
      <c r="F25" s="192"/>
      <c r="G25" s="206"/>
      <c r="H25" s="914"/>
      <c r="I25" s="917"/>
      <c r="J25" s="917"/>
      <c r="K25" s="914"/>
      <c r="L25" s="914"/>
      <c r="M25" s="750"/>
      <c r="N25" s="779"/>
    </row>
    <row r="26" spans="1:16" ht="23.25" customHeight="1">
      <c r="A26" s="48"/>
      <c r="B26" s="188"/>
      <c r="C26" s="193">
        <v>3.1</v>
      </c>
      <c r="D26" s="194" t="s">
        <v>3035</v>
      </c>
      <c r="E26" s="194"/>
      <c r="F26" s="192"/>
      <c r="G26" s="823"/>
      <c r="H26" s="823">
        <v>9131.5429999999997</v>
      </c>
      <c r="I26" s="823">
        <v>9812.6049999999996</v>
      </c>
      <c r="J26" s="823">
        <v>11341.088</v>
      </c>
      <c r="K26" s="823">
        <v>11347.447</v>
      </c>
      <c r="L26" s="823">
        <v>11634.075999999999</v>
      </c>
      <c r="M26" s="859">
        <v>11746.359</v>
      </c>
      <c r="N26" s="859">
        <v>12283.909</v>
      </c>
    </row>
    <row r="27" spans="1:16" ht="23.25" customHeight="1">
      <c r="A27" s="48"/>
      <c r="B27" s="188"/>
      <c r="C27" s="195"/>
      <c r="D27" s="196" t="s">
        <v>3036</v>
      </c>
      <c r="E27" s="196"/>
      <c r="F27" s="192"/>
      <c r="G27" s="823"/>
      <c r="H27" s="823"/>
      <c r="I27" s="823"/>
      <c r="J27" s="823"/>
      <c r="K27" s="823"/>
      <c r="L27" s="823"/>
      <c r="M27" s="859"/>
      <c r="N27" s="859"/>
    </row>
    <row r="28" spans="1:16" ht="23.25" customHeight="1">
      <c r="A28" s="48"/>
      <c r="B28" s="188"/>
      <c r="C28" s="189"/>
      <c r="D28" s="190"/>
      <c r="E28" s="191"/>
      <c r="F28" s="192"/>
      <c r="G28" s="206"/>
      <c r="H28" s="914"/>
      <c r="I28" s="753"/>
      <c r="J28" s="753"/>
      <c r="K28" s="914"/>
      <c r="L28" s="914"/>
      <c r="M28" s="750"/>
      <c r="N28" s="779"/>
    </row>
    <row r="29" spans="1:16" ht="23.25" customHeight="1">
      <c r="A29" s="48"/>
      <c r="B29" s="188"/>
      <c r="C29" s="193">
        <v>3.2</v>
      </c>
      <c r="D29" s="194" t="s">
        <v>28</v>
      </c>
      <c r="E29" s="194"/>
      <c r="F29" s="192"/>
      <c r="G29" s="823"/>
      <c r="H29" s="823">
        <v>2847.8449999999998</v>
      </c>
      <c r="I29" s="823">
        <v>3063.8519999999999</v>
      </c>
      <c r="J29" s="823">
        <v>3279.3180000000002</v>
      </c>
      <c r="K29" s="823">
        <v>3421.317</v>
      </c>
      <c r="L29" s="823">
        <v>3566.569</v>
      </c>
      <c r="M29" s="859">
        <v>3150.2350000000001</v>
      </c>
      <c r="N29" s="859">
        <v>2989.9580000000001</v>
      </c>
    </row>
    <row r="30" spans="1:16" ht="23.25" customHeight="1">
      <c r="A30" s="48"/>
      <c r="B30" s="188"/>
      <c r="C30" s="195"/>
      <c r="D30" s="861" t="s">
        <v>3060</v>
      </c>
      <c r="E30" s="861"/>
      <c r="F30" s="861"/>
      <c r="G30" s="823"/>
      <c r="H30" s="823"/>
      <c r="I30" s="823"/>
      <c r="J30" s="823"/>
      <c r="K30" s="823"/>
      <c r="L30" s="823"/>
      <c r="M30" s="859"/>
      <c r="N30" s="859"/>
    </row>
    <row r="31" spans="1:16" ht="23.25" customHeight="1">
      <c r="A31" s="48"/>
      <c r="B31" s="188"/>
      <c r="C31" s="189"/>
      <c r="D31" s="190"/>
      <c r="E31" s="191"/>
      <c r="F31" s="192"/>
      <c r="G31" s="206"/>
      <c r="H31" s="914"/>
      <c r="I31" s="753"/>
      <c r="J31" s="753"/>
      <c r="K31" s="914"/>
      <c r="L31" s="914"/>
      <c r="M31" s="750"/>
      <c r="N31" s="779"/>
    </row>
    <row r="32" spans="1:16" ht="23.25" customHeight="1">
      <c r="A32" s="48"/>
      <c r="B32" s="188"/>
      <c r="C32" s="193">
        <v>3.3</v>
      </c>
      <c r="D32" s="194" t="s">
        <v>3038</v>
      </c>
      <c r="E32" s="194"/>
      <c r="F32" s="192"/>
      <c r="G32" s="823"/>
      <c r="H32" s="823">
        <v>10931.169</v>
      </c>
      <c r="I32" s="823">
        <v>11841.316000000001</v>
      </c>
      <c r="J32" s="823">
        <v>12924.86</v>
      </c>
      <c r="K32" s="823">
        <v>13655.57</v>
      </c>
      <c r="L32" s="823">
        <v>14837.22</v>
      </c>
      <c r="M32" s="859">
        <v>14279.102000000001</v>
      </c>
      <c r="N32" s="859">
        <v>14760.19</v>
      </c>
    </row>
    <row r="33" spans="1:15" ht="23.25" customHeight="1">
      <c r="A33" s="48"/>
      <c r="B33" s="188"/>
      <c r="C33" s="195"/>
      <c r="D33" s="196" t="s">
        <v>2829</v>
      </c>
      <c r="E33" s="196"/>
      <c r="F33" s="192"/>
      <c r="G33" s="823"/>
      <c r="H33" s="823"/>
      <c r="I33" s="823"/>
      <c r="J33" s="823"/>
      <c r="K33" s="823"/>
      <c r="L33" s="823"/>
      <c r="M33" s="859"/>
      <c r="N33" s="859"/>
    </row>
    <row r="34" spans="1:15" ht="23.25" customHeight="1">
      <c r="A34" s="48"/>
      <c r="B34" s="188"/>
      <c r="C34" s="189"/>
      <c r="D34" s="190"/>
      <c r="E34" s="191"/>
      <c r="F34" s="192"/>
      <c r="G34" s="206"/>
      <c r="H34" s="914"/>
      <c r="I34" s="753"/>
      <c r="J34" s="753"/>
      <c r="K34" s="914"/>
      <c r="L34" s="914"/>
      <c r="M34" s="750"/>
      <c r="N34" s="779"/>
    </row>
    <row r="35" spans="1:15" ht="23.25" customHeight="1">
      <c r="A35" s="48"/>
      <c r="B35" s="188"/>
      <c r="C35" s="193">
        <v>3.4</v>
      </c>
      <c r="D35" s="194" t="s">
        <v>29</v>
      </c>
      <c r="E35" s="194"/>
      <c r="F35" s="192"/>
      <c r="G35" s="823"/>
      <c r="H35" s="823">
        <v>14110.921</v>
      </c>
      <c r="I35" s="823">
        <v>14388.026</v>
      </c>
      <c r="J35" s="823">
        <v>16260.876</v>
      </c>
      <c r="K35" s="823">
        <v>17753.828000000001</v>
      </c>
      <c r="L35" s="823">
        <v>18580.955999999998</v>
      </c>
      <c r="M35" s="859">
        <v>19079.317999999999</v>
      </c>
      <c r="N35" s="859">
        <v>20520.726999999999</v>
      </c>
      <c r="O35" s="748"/>
    </row>
    <row r="36" spans="1:15" ht="23.25" customHeight="1">
      <c r="A36" s="48"/>
      <c r="B36" s="188"/>
      <c r="C36" s="195"/>
      <c r="D36" s="196" t="s">
        <v>2830</v>
      </c>
      <c r="E36" s="196"/>
      <c r="F36" s="192"/>
      <c r="G36" s="823"/>
      <c r="H36" s="823"/>
      <c r="I36" s="823"/>
      <c r="J36" s="823"/>
      <c r="K36" s="823"/>
      <c r="L36" s="823"/>
      <c r="M36" s="859"/>
      <c r="N36" s="859"/>
      <c r="O36" s="748"/>
    </row>
    <row r="37" spans="1:15" ht="23.25" customHeight="1">
      <c r="A37" s="48"/>
      <c r="B37" s="188"/>
      <c r="C37" s="189"/>
      <c r="D37" s="190"/>
      <c r="E37" s="191"/>
      <c r="F37" s="192"/>
      <c r="G37" s="206"/>
      <c r="H37" s="914"/>
      <c r="I37" s="753"/>
      <c r="J37" s="753"/>
      <c r="K37" s="914"/>
      <c r="L37" s="914"/>
      <c r="M37" s="750"/>
      <c r="N37" s="779"/>
      <c r="O37" s="748"/>
    </row>
    <row r="38" spans="1:15" ht="23.25" customHeight="1">
      <c r="A38" s="48"/>
      <c r="B38" s="188"/>
      <c r="C38" s="193">
        <v>3.5</v>
      </c>
      <c r="D38" s="862" t="s">
        <v>3037</v>
      </c>
      <c r="E38" s="862"/>
      <c r="F38" s="862"/>
      <c r="G38" s="823"/>
      <c r="H38" s="823">
        <v>13852.955</v>
      </c>
      <c r="I38" s="823">
        <v>14581.540999999999</v>
      </c>
      <c r="J38" s="823">
        <v>16217.467000000001</v>
      </c>
      <c r="K38" s="823">
        <v>17507.215</v>
      </c>
      <c r="L38" s="823">
        <v>18412.210999999999</v>
      </c>
      <c r="M38" s="859">
        <v>18043.337</v>
      </c>
      <c r="N38" s="859">
        <v>18836.311000000002</v>
      </c>
      <c r="O38" s="748"/>
    </row>
    <row r="39" spans="1:15" ht="23.25" customHeight="1">
      <c r="A39" s="48"/>
      <c r="B39" s="188"/>
      <c r="C39" s="195"/>
      <c r="D39" s="861" t="s">
        <v>3061</v>
      </c>
      <c r="E39" s="861"/>
      <c r="F39" s="861"/>
      <c r="G39" s="823"/>
      <c r="H39" s="823"/>
      <c r="I39" s="823"/>
      <c r="J39" s="823"/>
      <c r="K39" s="823"/>
      <c r="L39" s="823"/>
      <c r="M39" s="859"/>
      <c r="N39" s="859"/>
      <c r="O39" s="748"/>
    </row>
    <row r="40" spans="1:15" ht="23.25" customHeight="1">
      <c r="A40" s="48"/>
      <c r="B40" s="188"/>
      <c r="C40" s="189"/>
      <c r="D40" s="190"/>
      <c r="E40" s="191"/>
      <c r="F40" s="192"/>
      <c r="G40" s="206"/>
      <c r="H40" s="914"/>
      <c r="I40" s="753"/>
      <c r="J40" s="753"/>
      <c r="K40" s="914"/>
      <c r="L40" s="914"/>
      <c r="M40" s="750"/>
      <c r="N40" s="779"/>
      <c r="O40" s="748"/>
    </row>
    <row r="41" spans="1:15" ht="23.25" customHeight="1">
      <c r="A41" s="48"/>
      <c r="B41" s="188"/>
      <c r="C41" s="193">
        <v>3.6</v>
      </c>
      <c r="D41" s="194" t="s">
        <v>59</v>
      </c>
      <c r="E41" s="194"/>
      <c r="F41" s="192"/>
      <c r="G41" s="823"/>
      <c r="H41" s="823">
        <v>37585.684000000001</v>
      </c>
      <c r="I41" s="823">
        <v>40351.593000000001</v>
      </c>
      <c r="J41" s="823">
        <v>44878.457999999999</v>
      </c>
      <c r="K41" s="823">
        <v>46889.502</v>
      </c>
      <c r="L41" s="823">
        <v>48012.923000000003</v>
      </c>
      <c r="M41" s="859">
        <v>47910.114000000001</v>
      </c>
      <c r="N41" s="859">
        <v>51675.002999999997</v>
      </c>
      <c r="O41" s="748"/>
    </row>
    <row r="42" spans="1:15" ht="23.25" customHeight="1">
      <c r="A42" s="48"/>
      <c r="B42" s="188"/>
      <c r="C42" s="195"/>
      <c r="D42" s="196" t="s">
        <v>62</v>
      </c>
      <c r="E42" s="196"/>
      <c r="F42" s="192"/>
      <c r="G42" s="823"/>
      <c r="H42" s="823"/>
      <c r="I42" s="823"/>
      <c r="J42" s="823"/>
      <c r="K42" s="823"/>
      <c r="L42" s="823"/>
      <c r="M42" s="859"/>
      <c r="N42" s="859"/>
      <c r="O42" s="748"/>
    </row>
    <row r="43" spans="1:15" ht="23.25" customHeight="1">
      <c r="A43" s="48"/>
      <c r="B43" s="188"/>
      <c r="C43" s="189"/>
      <c r="D43" s="190"/>
      <c r="E43" s="191"/>
      <c r="F43" s="192"/>
      <c r="G43" s="206"/>
      <c r="H43" s="914"/>
      <c r="I43" s="753"/>
      <c r="J43" s="753"/>
      <c r="K43" s="914"/>
      <c r="L43" s="914"/>
      <c r="M43" s="750"/>
      <c r="N43" s="779"/>
      <c r="O43" s="748"/>
    </row>
    <row r="44" spans="1:15" ht="23.25" customHeight="1">
      <c r="A44" s="48"/>
      <c r="B44" s="188"/>
      <c r="C44" s="193">
        <v>3.7</v>
      </c>
      <c r="D44" s="194" t="s">
        <v>60</v>
      </c>
      <c r="E44" s="194"/>
      <c r="F44" s="192"/>
      <c r="G44" s="823"/>
      <c r="H44" s="823">
        <v>4018.4229999999998</v>
      </c>
      <c r="I44" s="823">
        <v>4038.9079999999999</v>
      </c>
      <c r="J44" s="823">
        <v>4555.3180000000002</v>
      </c>
      <c r="K44" s="823">
        <v>4581.2259999999997</v>
      </c>
      <c r="L44" s="823">
        <v>4808.4849999999997</v>
      </c>
      <c r="M44" s="859">
        <v>4441.1379999999999</v>
      </c>
      <c r="N44" s="859">
        <v>4524.0039999999999</v>
      </c>
      <c r="O44" s="748"/>
    </row>
    <row r="45" spans="1:15" ht="23.25" customHeight="1">
      <c r="A45" s="48"/>
      <c r="B45" s="188"/>
      <c r="C45" s="195"/>
      <c r="D45" s="196" t="s">
        <v>61</v>
      </c>
      <c r="E45" s="196"/>
      <c r="F45" s="192"/>
      <c r="G45" s="823"/>
      <c r="H45" s="823"/>
      <c r="I45" s="823"/>
      <c r="J45" s="823"/>
      <c r="K45" s="823"/>
      <c r="L45" s="823"/>
      <c r="M45" s="859"/>
      <c r="N45" s="859"/>
      <c r="O45" s="748"/>
    </row>
    <row r="46" spans="1:15" ht="23.25" customHeight="1">
      <c r="A46" s="48"/>
      <c r="B46" s="188"/>
      <c r="C46" s="189"/>
      <c r="D46" s="190"/>
      <c r="E46" s="191"/>
      <c r="F46" s="192"/>
      <c r="G46" s="206"/>
      <c r="H46" s="914"/>
      <c r="I46" s="753"/>
      <c r="J46" s="753"/>
      <c r="K46" s="914"/>
      <c r="L46" s="914"/>
      <c r="M46" s="750"/>
      <c r="N46" s="779"/>
      <c r="O46" s="748"/>
    </row>
    <row r="47" spans="1:15" ht="23.25" customHeight="1">
      <c r="A47" s="48"/>
      <c r="B47" s="197" t="s">
        <v>30</v>
      </c>
      <c r="C47" s="198" t="s">
        <v>17</v>
      </c>
      <c r="D47" s="198"/>
      <c r="E47" s="198"/>
      <c r="F47" s="199"/>
      <c r="G47" s="826"/>
      <c r="H47" s="826">
        <v>40178.919000000002</v>
      </c>
      <c r="I47" s="826">
        <v>44191.029000000002</v>
      </c>
      <c r="J47" s="826">
        <v>48079.106</v>
      </c>
      <c r="K47" s="826">
        <v>50510.131000000001</v>
      </c>
      <c r="L47" s="826">
        <v>51129.79</v>
      </c>
      <c r="M47" s="860">
        <v>41901.436000000002</v>
      </c>
      <c r="N47" s="860">
        <v>40407.133999999998</v>
      </c>
      <c r="O47" s="748"/>
    </row>
    <row r="48" spans="1:15" ht="23.25" customHeight="1">
      <c r="A48" s="48"/>
      <c r="B48" s="188"/>
      <c r="C48" s="200" t="s">
        <v>18</v>
      </c>
      <c r="D48" s="200"/>
      <c r="E48" s="200"/>
      <c r="F48" s="199"/>
      <c r="G48" s="826"/>
      <c r="H48" s="826"/>
      <c r="I48" s="826"/>
      <c r="J48" s="826"/>
      <c r="K48" s="826"/>
      <c r="L48" s="826"/>
      <c r="M48" s="860"/>
      <c r="N48" s="860"/>
      <c r="O48" s="748"/>
    </row>
    <row r="49" spans="1:15" ht="23.25" customHeight="1">
      <c r="A49" s="48"/>
      <c r="B49" s="188"/>
      <c r="C49" s="189"/>
      <c r="D49" s="190"/>
      <c r="E49" s="191"/>
      <c r="F49" s="192"/>
      <c r="G49" s="206"/>
      <c r="H49" s="914"/>
      <c r="I49" s="917"/>
      <c r="J49" s="917"/>
      <c r="K49" s="914"/>
      <c r="L49" s="914"/>
      <c r="M49" s="750"/>
      <c r="N49" s="779"/>
      <c r="O49" s="748"/>
    </row>
    <row r="50" spans="1:15" ht="23.25" customHeight="1">
      <c r="A50" s="48"/>
      <c r="B50" s="197" t="s">
        <v>31</v>
      </c>
      <c r="C50" s="198" t="s">
        <v>19</v>
      </c>
      <c r="D50" s="198"/>
      <c r="E50" s="198"/>
      <c r="F50" s="199"/>
      <c r="G50" s="826"/>
      <c r="H50" s="826">
        <v>252674.038</v>
      </c>
      <c r="I50" s="826">
        <v>273021.663</v>
      </c>
      <c r="J50" s="826">
        <v>297003.098</v>
      </c>
      <c r="K50" s="826">
        <v>320112.00199999998</v>
      </c>
      <c r="L50" s="826">
        <v>338962.908</v>
      </c>
      <c r="M50" s="860">
        <v>334439.52799999999</v>
      </c>
      <c r="N50" s="860">
        <v>338017.07199999999</v>
      </c>
      <c r="O50" s="748"/>
    </row>
    <row r="51" spans="1:15" ht="23.25" customHeight="1">
      <c r="A51" s="48"/>
      <c r="B51" s="188"/>
      <c r="C51" s="200" t="s">
        <v>20</v>
      </c>
      <c r="D51" s="200"/>
      <c r="E51" s="200"/>
      <c r="F51" s="199"/>
      <c r="G51" s="826"/>
      <c r="H51" s="826"/>
      <c r="I51" s="826"/>
      <c r="J51" s="826"/>
      <c r="K51" s="826"/>
      <c r="L51" s="826"/>
      <c r="M51" s="860"/>
      <c r="N51" s="860"/>
      <c r="O51" s="749"/>
    </row>
    <row r="52" spans="1:15" ht="23.25" customHeight="1">
      <c r="A52" s="48"/>
      <c r="B52" s="188"/>
      <c r="C52" s="189"/>
      <c r="D52" s="190"/>
      <c r="E52" s="191"/>
      <c r="F52" s="192"/>
      <c r="G52" s="206"/>
      <c r="H52" s="914"/>
      <c r="I52" s="753"/>
      <c r="J52" s="753"/>
      <c r="K52" s="914"/>
      <c r="L52" s="914"/>
      <c r="M52" s="750"/>
      <c r="N52" s="779"/>
      <c r="O52" s="748"/>
    </row>
    <row r="53" spans="1:15" ht="23.25" customHeight="1">
      <c r="A53" s="48"/>
      <c r="B53" s="188"/>
      <c r="C53" s="201">
        <v>5.0999999999999996</v>
      </c>
      <c r="D53" s="862" t="s">
        <v>3039</v>
      </c>
      <c r="E53" s="862"/>
      <c r="F53" s="862"/>
      <c r="G53" s="823"/>
      <c r="H53" s="823">
        <v>66897.815000000002</v>
      </c>
      <c r="I53" s="823">
        <v>73784.982999999993</v>
      </c>
      <c r="J53" s="823">
        <v>82511.334000000003</v>
      </c>
      <c r="K53" s="823">
        <v>91816.222999999998</v>
      </c>
      <c r="L53" s="823">
        <v>100081.92</v>
      </c>
      <c r="M53" s="859">
        <v>98392.202000000005</v>
      </c>
      <c r="N53" s="859">
        <v>98499.498999999996</v>
      </c>
      <c r="O53" s="748"/>
    </row>
    <row r="54" spans="1:15" ht="23.25" customHeight="1">
      <c r="A54" s="48"/>
      <c r="B54" s="188"/>
      <c r="C54" s="195"/>
      <c r="D54" s="861" t="s">
        <v>3054</v>
      </c>
      <c r="E54" s="861"/>
      <c r="F54" s="861"/>
      <c r="G54" s="823"/>
      <c r="H54" s="823"/>
      <c r="I54" s="823"/>
      <c r="J54" s="823"/>
      <c r="K54" s="823"/>
      <c r="L54" s="823"/>
      <c r="M54" s="859"/>
      <c r="N54" s="859"/>
      <c r="O54" s="748"/>
    </row>
    <row r="55" spans="1:15" ht="23.25" customHeight="1">
      <c r="A55" s="48"/>
      <c r="B55" s="188"/>
      <c r="C55" s="189"/>
      <c r="D55" s="190"/>
      <c r="E55" s="191"/>
      <c r="F55" s="192"/>
      <c r="G55" s="206"/>
      <c r="H55" s="914"/>
      <c r="I55" s="753"/>
      <c r="J55" s="753"/>
      <c r="K55" s="914"/>
      <c r="L55" s="914"/>
      <c r="M55" s="750"/>
      <c r="N55" s="779"/>
      <c r="O55" s="748"/>
    </row>
    <row r="56" spans="1:15" ht="23.25" customHeight="1">
      <c r="A56" s="48"/>
      <c r="B56" s="188"/>
      <c r="C56" s="193">
        <v>5.2</v>
      </c>
      <c r="D56" s="194" t="s">
        <v>3047</v>
      </c>
      <c r="E56" s="194"/>
      <c r="F56" s="192"/>
      <c r="G56" s="823"/>
      <c r="H56" s="823">
        <v>31218.708999999999</v>
      </c>
      <c r="I56" s="823">
        <v>33873.425000000003</v>
      </c>
      <c r="J56" s="823">
        <v>36970.472000000002</v>
      </c>
      <c r="K56" s="823">
        <v>40102.116999999998</v>
      </c>
      <c r="L56" s="823">
        <v>43187.584999999999</v>
      </c>
      <c r="M56" s="859">
        <v>40120.18</v>
      </c>
      <c r="N56" s="859">
        <v>41056.504000000001</v>
      </c>
      <c r="O56" s="748"/>
    </row>
    <row r="57" spans="1:15" ht="23.25" customHeight="1">
      <c r="A57" s="48"/>
      <c r="B57" s="188"/>
      <c r="C57" s="195"/>
      <c r="D57" s="196" t="s">
        <v>3055</v>
      </c>
      <c r="E57" s="196"/>
      <c r="F57" s="192"/>
      <c r="G57" s="823"/>
      <c r="H57" s="823"/>
      <c r="I57" s="823"/>
      <c r="J57" s="823"/>
      <c r="K57" s="823"/>
      <c r="L57" s="823"/>
      <c r="M57" s="859"/>
      <c r="N57" s="859"/>
      <c r="O57" s="748"/>
    </row>
    <row r="58" spans="1:15" ht="23.25" customHeight="1">
      <c r="A58" s="48"/>
      <c r="B58" s="188"/>
      <c r="C58" s="189"/>
      <c r="D58" s="190"/>
      <c r="E58" s="191"/>
      <c r="F58" s="192"/>
      <c r="G58" s="206"/>
      <c r="H58" s="914"/>
      <c r="I58" s="753"/>
      <c r="J58" s="753"/>
      <c r="K58" s="914"/>
      <c r="L58" s="914"/>
      <c r="M58" s="750"/>
      <c r="N58" s="779"/>
      <c r="O58" s="748"/>
    </row>
    <row r="59" spans="1:15" ht="23.25" customHeight="1">
      <c r="A59" s="48"/>
      <c r="B59" s="188"/>
      <c r="C59" s="193">
        <v>5.3</v>
      </c>
      <c r="D59" s="194" t="s">
        <v>49</v>
      </c>
      <c r="E59" s="194"/>
      <c r="F59" s="192"/>
      <c r="G59" s="823"/>
      <c r="H59" s="823">
        <v>45083.055</v>
      </c>
      <c r="I59" s="823">
        <v>47957.125999999997</v>
      </c>
      <c r="J59" s="823">
        <v>52143.46</v>
      </c>
      <c r="K59" s="823">
        <v>56263.953999999998</v>
      </c>
      <c r="L59" s="823">
        <v>60513.597999999998</v>
      </c>
      <c r="M59" s="823">
        <v>58489.548000000003</v>
      </c>
      <c r="N59" s="823">
        <v>57622.508999999998</v>
      </c>
      <c r="O59" s="748"/>
    </row>
    <row r="60" spans="1:15" ht="23.25" customHeight="1">
      <c r="A60" s="48"/>
      <c r="B60" s="188"/>
      <c r="C60" s="195"/>
      <c r="D60" s="196" t="s">
        <v>3048</v>
      </c>
      <c r="E60" s="196"/>
      <c r="F60" s="192"/>
      <c r="G60" s="823"/>
      <c r="H60" s="823"/>
      <c r="I60" s="823"/>
      <c r="J60" s="823"/>
      <c r="K60" s="823"/>
      <c r="L60" s="823"/>
      <c r="M60" s="823"/>
      <c r="N60" s="823"/>
      <c r="O60" s="748"/>
    </row>
    <row r="61" spans="1:15" ht="23.25" customHeight="1">
      <c r="A61" s="48"/>
      <c r="B61" s="188"/>
      <c r="C61" s="189"/>
      <c r="D61" s="190"/>
      <c r="E61" s="191"/>
      <c r="F61" s="192"/>
      <c r="G61" s="206"/>
      <c r="H61" s="914"/>
      <c r="I61" s="753"/>
      <c r="J61" s="753"/>
      <c r="K61" s="914"/>
      <c r="L61" s="914"/>
      <c r="M61" s="750"/>
      <c r="N61" s="779"/>
      <c r="O61" s="748"/>
    </row>
    <row r="62" spans="1:15" ht="23.25" customHeight="1">
      <c r="A62" s="48"/>
      <c r="B62" s="188"/>
      <c r="C62" s="193">
        <v>5.4</v>
      </c>
      <c r="D62" s="194" t="s">
        <v>3079</v>
      </c>
      <c r="E62" s="194"/>
      <c r="F62" s="192"/>
      <c r="G62" s="823"/>
      <c r="H62" s="823">
        <v>109474.459</v>
      </c>
      <c r="I62" s="823">
        <v>117406.128</v>
      </c>
      <c r="J62" s="823">
        <v>125377.83</v>
      </c>
      <c r="K62" s="823">
        <v>131929.709</v>
      </c>
      <c r="L62" s="823">
        <v>135179.80499999999</v>
      </c>
      <c r="M62" s="859">
        <v>137437.59899999999</v>
      </c>
      <c r="N62" s="859">
        <v>140838.56</v>
      </c>
      <c r="O62" s="748"/>
    </row>
    <row r="63" spans="1:15" ht="23.25" customHeight="1">
      <c r="A63" s="48"/>
      <c r="B63" s="188"/>
      <c r="C63" s="195"/>
      <c r="D63" s="196" t="s">
        <v>3050</v>
      </c>
      <c r="E63" s="196"/>
      <c r="F63" s="192"/>
      <c r="G63" s="823"/>
      <c r="H63" s="823"/>
      <c r="I63" s="823"/>
      <c r="J63" s="823"/>
      <c r="K63" s="823"/>
      <c r="L63" s="823"/>
      <c r="M63" s="859"/>
      <c r="N63" s="859"/>
      <c r="O63" s="748"/>
    </row>
    <row r="64" spans="1:15" ht="23.25" customHeight="1">
      <c r="A64" s="48"/>
      <c r="B64" s="188"/>
      <c r="C64" s="189"/>
      <c r="D64" s="190"/>
      <c r="E64" s="191"/>
      <c r="F64" s="192"/>
      <c r="G64" s="206"/>
      <c r="H64" s="914"/>
      <c r="I64" s="753"/>
      <c r="J64" s="753"/>
      <c r="K64" s="914"/>
      <c r="L64" s="914"/>
      <c r="M64" s="752"/>
      <c r="N64" s="768"/>
      <c r="O64" s="748"/>
    </row>
    <row r="65" spans="1:15" s="132" customFormat="1" ht="25.5" customHeight="1">
      <c r="A65" s="131"/>
      <c r="B65" s="202"/>
      <c r="C65" s="203" t="s">
        <v>6</v>
      </c>
      <c r="D65" s="202"/>
      <c r="E65" s="202"/>
      <c r="F65" s="202"/>
      <c r="G65" s="821"/>
      <c r="H65" s="821">
        <v>412240.00199999998</v>
      </c>
      <c r="I65" s="821">
        <v>444489.00799999997</v>
      </c>
      <c r="J65" s="821">
        <v>487764.33100000001</v>
      </c>
      <c r="K65" s="821">
        <v>517927.15100000001</v>
      </c>
      <c r="L65" s="821">
        <v>542657.94400000002</v>
      </c>
      <c r="M65" s="821">
        <v>526587.679</v>
      </c>
      <c r="N65" s="821">
        <v>537915.91099999996</v>
      </c>
      <c r="O65" s="864"/>
    </row>
    <row r="66" spans="1:15" s="132" customFormat="1" ht="25.5" customHeight="1" thickBot="1">
      <c r="A66" s="131"/>
      <c r="B66" s="204"/>
      <c r="C66" s="205" t="s">
        <v>32</v>
      </c>
      <c r="D66" s="204"/>
      <c r="E66" s="204"/>
      <c r="F66" s="204"/>
      <c r="G66" s="863"/>
      <c r="H66" s="822"/>
      <c r="I66" s="822"/>
      <c r="J66" s="822"/>
      <c r="K66" s="822"/>
      <c r="L66" s="822"/>
      <c r="M66" s="822"/>
      <c r="N66" s="822"/>
      <c r="O66" s="865"/>
    </row>
    <row r="67" spans="1:15">
      <c r="G67" s="210"/>
      <c r="H67" s="210"/>
      <c r="I67" s="210"/>
      <c r="J67" s="210"/>
      <c r="K67" s="210"/>
      <c r="L67" s="210"/>
      <c r="M67" s="756"/>
      <c r="N67" s="767"/>
    </row>
  </sheetData>
  <mergeCells count="178">
    <mergeCell ref="M5:M6"/>
    <mergeCell ref="O5:O6"/>
    <mergeCell ref="O65:O66"/>
    <mergeCell ref="M8:M9"/>
    <mergeCell ref="M11:M12"/>
    <mergeCell ref="M14:M15"/>
    <mergeCell ref="M17:M18"/>
    <mergeCell ref="M20:M21"/>
    <mergeCell ref="M23:M24"/>
    <mergeCell ref="M26:M27"/>
    <mergeCell ref="M29:M30"/>
    <mergeCell ref="M32:M33"/>
    <mergeCell ref="M35:M36"/>
    <mergeCell ref="M38:M39"/>
    <mergeCell ref="M41:M42"/>
    <mergeCell ref="M44:M45"/>
    <mergeCell ref="M47:M48"/>
    <mergeCell ref="M50:M51"/>
    <mergeCell ref="M53:M54"/>
    <mergeCell ref="M56:M57"/>
    <mergeCell ref="M62:M63"/>
    <mergeCell ref="N5:N6"/>
    <mergeCell ref="N8:N9"/>
    <mergeCell ref="N11:N12"/>
    <mergeCell ref="L65:L66"/>
    <mergeCell ref="M65:M66"/>
    <mergeCell ref="G65:G66"/>
    <mergeCell ref="H65:H66"/>
    <mergeCell ref="I65:I66"/>
    <mergeCell ref="J65:J66"/>
    <mergeCell ref="K65:K66"/>
    <mergeCell ref="M59:M60"/>
    <mergeCell ref="G62:G63"/>
    <mergeCell ref="H62:H63"/>
    <mergeCell ref="I62:I63"/>
    <mergeCell ref="J62:J63"/>
    <mergeCell ref="K62:K63"/>
    <mergeCell ref="L62:L63"/>
    <mergeCell ref="G59:G60"/>
    <mergeCell ref="H59:H60"/>
    <mergeCell ref="I59:I60"/>
    <mergeCell ref="J59:J60"/>
    <mergeCell ref="K59:K60"/>
    <mergeCell ref="L59:L60"/>
    <mergeCell ref="L53:L54"/>
    <mergeCell ref="D54:F54"/>
    <mergeCell ref="G56:G57"/>
    <mergeCell ref="H56:H57"/>
    <mergeCell ref="I56:I57"/>
    <mergeCell ref="J56:J57"/>
    <mergeCell ref="K56:K57"/>
    <mergeCell ref="L56:L57"/>
    <mergeCell ref="D53:F53"/>
    <mergeCell ref="G53:G54"/>
    <mergeCell ref="H53:H54"/>
    <mergeCell ref="I53:I54"/>
    <mergeCell ref="J53:J54"/>
    <mergeCell ref="K53:K54"/>
    <mergeCell ref="G50:G51"/>
    <mergeCell ref="H50:H51"/>
    <mergeCell ref="I50:I51"/>
    <mergeCell ref="J50:J51"/>
    <mergeCell ref="K50:K51"/>
    <mergeCell ref="L50:L51"/>
    <mergeCell ref="G47:G48"/>
    <mergeCell ref="H47:H48"/>
    <mergeCell ref="I47:I48"/>
    <mergeCell ref="J47:J48"/>
    <mergeCell ref="K47:K48"/>
    <mergeCell ref="L47:L48"/>
    <mergeCell ref="G44:G45"/>
    <mergeCell ref="H44:H45"/>
    <mergeCell ref="I44:I45"/>
    <mergeCell ref="J44:J45"/>
    <mergeCell ref="K44:K45"/>
    <mergeCell ref="L44:L45"/>
    <mergeCell ref="L38:L39"/>
    <mergeCell ref="D39:F39"/>
    <mergeCell ref="G41:G42"/>
    <mergeCell ref="H41:H42"/>
    <mergeCell ref="I41:I42"/>
    <mergeCell ref="J41:J42"/>
    <mergeCell ref="K41:K42"/>
    <mergeCell ref="L41:L42"/>
    <mergeCell ref="D38:F38"/>
    <mergeCell ref="G38:G39"/>
    <mergeCell ref="H38:H39"/>
    <mergeCell ref="I38:I39"/>
    <mergeCell ref="J38:J39"/>
    <mergeCell ref="K38:K39"/>
    <mergeCell ref="L32:L33"/>
    <mergeCell ref="G35:G36"/>
    <mergeCell ref="H35:H36"/>
    <mergeCell ref="I35:I36"/>
    <mergeCell ref="J35:J36"/>
    <mergeCell ref="K35:K36"/>
    <mergeCell ref="L35:L36"/>
    <mergeCell ref="D30:F30"/>
    <mergeCell ref="G32:G33"/>
    <mergeCell ref="H32:H33"/>
    <mergeCell ref="I32:I33"/>
    <mergeCell ref="J32:J33"/>
    <mergeCell ref="K32:K33"/>
    <mergeCell ref="G29:G30"/>
    <mergeCell ref="H29:H30"/>
    <mergeCell ref="I29:I30"/>
    <mergeCell ref="J29:J30"/>
    <mergeCell ref="K29:K30"/>
    <mergeCell ref="L29:L30"/>
    <mergeCell ref="G26:G27"/>
    <mergeCell ref="H26:H27"/>
    <mergeCell ref="I26:I27"/>
    <mergeCell ref="J26:J27"/>
    <mergeCell ref="K26:K27"/>
    <mergeCell ref="L26:L27"/>
    <mergeCell ref="G23:G24"/>
    <mergeCell ref="H23:H24"/>
    <mergeCell ref="I23:I24"/>
    <mergeCell ref="J23:J24"/>
    <mergeCell ref="K23:K24"/>
    <mergeCell ref="L23:L24"/>
    <mergeCell ref="G20:G21"/>
    <mergeCell ref="H20:H21"/>
    <mergeCell ref="I20:I21"/>
    <mergeCell ref="J20:J21"/>
    <mergeCell ref="K20:K21"/>
    <mergeCell ref="L20:L21"/>
    <mergeCell ref="G17:G18"/>
    <mergeCell ref="H17:H18"/>
    <mergeCell ref="I17:I18"/>
    <mergeCell ref="J17:J18"/>
    <mergeCell ref="K17:K18"/>
    <mergeCell ref="L17:L18"/>
    <mergeCell ref="G8:G9"/>
    <mergeCell ref="H8:H9"/>
    <mergeCell ref="I8:I9"/>
    <mergeCell ref="J8:J9"/>
    <mergeCell ref="K8:K9"/>
    <mergeCell ref="L8:L9"/>
    <mergeCell ref="G14:G15"/>
    <mergeCell ref="H14:H15"/>
    <mergeCell ref="I14:I15"/>
    <mergeCell ref="J14:J15"/>
    <mergeCell ref="K14:K15"/>
    <mergeCell ref="L14:L15"/>
    <mergeCell ref="G11:G12"/>
    <mergeCell ref="H11:H12"/>
    <mergeCell ref="I11:I12"/>
    <mergeCell ref="J11:J12"/>
    <mergeCell ref="K11:K12"/>
    <mergeCell ref="L11:L12"/>
    <mergeCell ref="D2:D3"/>
    <mergeCell ref="C5:F5"/>
    <mergeCell ref="G5:G6"/>
    <mergeCell ref="H5:H6"/>
    <mergeCell ref="I5:I6"/>
    <mergeCell ref="J5:J6"/>
    <mergeCell ref="K5:K6"/>
    <mergeCell ref="L5:L6"/>
    <mergeCell ref="C6:F6"/>
    <mergeCell ref="N14:N15"/>
    <mergeCell ref="N17:N18"/>
    <mergeCell ref="N20:N21"/>
    <mergeCell ref="N23:N24"/>
    <mergeCell ref="N26:N27"/>
    <mergeCell ref="N29:N30"/>
    <mergeCell ref="N32:N33"/>
    <mergeCell ref="N35:N36"/>
    <mergeCell ref="N38:N39"/>
    <mergeCell ref="N41:N42"/>
    <mergeCell ref="N44:N45"/>
    <mergeCell ref="N47:N48"/>
    <mergeCell ref="N50:N51"/>
    <mergeCell ref="N53:N54"/>
    <mergeCell ref="N56:N57"/>
    <mergeCell ref="N59:N60"/>
    <mergeCell ref="N62:N63"/>
    <mergeCell ref="N65:N66"/>
  </mergeCells>
  <printOptions horizontalCentered="1"/>
  <pageMargins left="0.43307086614173229" right="0.39370078740157483" top="0.55118110236220474" bottom="0.51181102362204722" header="0.31496062992125984" footer="0.78740157480314965"/>
  <pageSetup paperSize="9" scale="41" firstPageNumber="18" orientation="portrait" useFirstPageNumber="1" r:id="rId1"/>
  <headerFooter>
    <oddFooter>&amp;C&amp;"Arial,Bold"&amp;18 16</oddFooter>
    <firstFooter>&amp;C&amp;16 5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N66"/>
  <sheetViews>
    <sheetView showGridLines="0" view="pageBreakPreview" zoomScale="50" zoomScaleNormal="40" zoomScaleSheetLayoutView="50" workbookViewId="0">
      <selection activeCell="K35" sqref="K35:K36"/>
    </sheetView>
  </sheetViews>
  <sheetFormatPr defaultRowHeight="15"/>
  <cols>
    <col min="1" max="1" width="0.85546875" customWidth="1"/>
    <col min="2" max="2" width="3.7109375" customWidth="1"/>
    <col min="3" max="3" width="7.140625" style="49" customWidth="1"/>
    <col min="4" max="4" width="9.42578125" customWidth="1"/>
    <col min="5" max="5" width="52.28515625" customWidth="1"/>
    <col min="6" max="6" width="39" customWidth="1"/>
    <col min="7" max="7" width="11.140625" customWidth="1"/>
    <col min="8" max="11" width="16.140625" customWidth="1"/>
    <col min="12" max="13" width="16.140625" style="722" customWidth="1"/>
    <col min="14" max="14" width="2.28515625" customWidth="1"/>
  </cols>
  <sheetData>
    <row r="1" spans="1:14" ht="15" customHeight="1"/>
    <row r="2" spans="1:14" s="3" customFormat="1" ht="24.95" customHeight="1">
      <c r="A2" s="7"/>
      <c r="B2" s="72" t="s">
        <v>1</v>
      </c>
      <c r="C2" s="45"/>
      <c r="D2" s="832" t="s">
        <v>34</v>
      </c>
      <c r="E2" s="57" t="s">
        <v>57</v>
      </c>
      <c r="F2" s="57"/>
      <c r="G2" s="7"/>
      <c r="L2" s="713"/>
      <c r="M2" s="713"/>
    </row>
    <row r="3" spans="1:14" s="3" customFormat="1" ht="24.95" customHeight="1">
      <c r="A3" s="7"/>
      <c r="B3" s="60" t="s">
        <v>3</v>
      </c>
      <c r="C3" s="65"/>
      <c r="D3" s="832"/>
      <c r="E3" s="58" t="s">
        <v>37</v>
      </c>
      <c r="F3" s="58"/>
      <c r="G3" s="21"/>
      <c r="L3" s="713"/>
      <c r="M3" s="713"/>
    </row>
    <row r="4" spans="1:14" s="3" customFormat="1" ht="20.100000000000001" customHeight="1" thickBot="1">
      <c r="A4" s="7"/>
      <c r="B4" s="14"/>
      <c r="C4" s="15"/>
      <c r="D4" s="16"/>
      <c r="E4" s="17"/>
      <c r="F4" s="17"/>
      <c r="G4" s="17"/>
      <c r="H4" s="216"/>
      <c r="J4" s="216"/>
      <c r="L4" s="216"/>
      <c r="M4" s="216" t="s">
        <v>55</v>
      </c>
    </row>
    <row r="5" spans="1:14" s="125" customFormat="1" ht="25.5" customHeight="1">
      <c r="A5" s="127"/>
      <c r="B5" s="174"/>
      <c r="C5" s="802" t="s">
        <v>10</v>
      </c>
      <c r="D5" s="802"/>
      <c r="E5" s="802"/>
      <c r="F5" s="802"/>
      <c r="G5" s="786"/>
      <c r="H5" s="786">
        <v>2016</v>
      </c>
      <c r="I5" s="786">
        <v>2017</v>
      </c>
      <c r="J5" s="786">
        <v>2018</v>
      </c>
      <c r="K5" s="786">
        <v>2019</v>
      </c>
      <c r="L5" s="811" t="s">
        <v>3200</v>
      </c>
      <c r="M5" s="811" t="s">
        <v>3199</v>
      </c>
      <c r="N5" s="786"/>
    </row>
    <row r="6" spans="1:14" s="125" customFormat="1" ht="25.5" customHeight="1">
      <c r="A6" s="127"/>
      <c r="B6" s="175"/>
      <c r="C6" s="803" t="s">
        <v>11</v>
      </c>
      <c r="D6" s="803"/>
      <c r="E6" s="803"/>
      <c r="F6" s="803"/>
      <c r="G6" s="787"/>
      <c r="H6" s="787"/>
      <c r="I6" s="787"/>
      <c r="J6" s="787"/>
      <c r="K6" s="787"/>
      <c r="L6" s="812"/>
      <c r="M6" s="812"/>
      <c r="N6" s="787"/>
    </row>
    <row r="7" spans="1:14" ht="23.25" customHeight="1">
      <c r="A7" s="48"/>
      <c r="B7" s="188"/>
      <c r="C7" s="189"/>
      <c r="D7" s="190"/>
      <c r="E7" s="191"/>
      <c r="F7" s="192"/>
      <c r="G7" s="53"/>
      <c r="H7" s="707"/>
      <c r="I7" s="707"/>
      <c r="J7" s="707"/>
      <c r="K7" s="707"/>
    </row>
    <row r="8" spans="1:14" ht="23.25" customHeight="1">
      <c r="A8" s="48"/>
      <c r="B8" s="169" t="s">
        <v>22</v>
      </c>
      <c r="C8" s="156" t="s">
        <v>12</v>
      </c>
      <c r="D8" s="191"/>
      <c r="E8" s="191"/>
      <c r="F8" s="192"/>
      <c r="G8" s="852"/>
      <c r="H8" s="867">
        <v>9.7859999999999996</v>
      </c>
      <c r="I8" s="867">
        <v>13.377000000000001</v>
      </c>
      <c r="J8" s="867">
        <v>-9.06</v>
      </c>
      <c r="K8" s="867">
        <v>0.115</v>
      </c>
      <c r="L8" s="867">
        <v>2.0190000000000001</v>
      </c>
      <c r="M8" s="867">
        <v>8.157</v>
      </c>
    </row>
    <row r="9" spans="1:14" ht="23.25" customHeight="1">
      <c r="A9" s="48"/>
      <c r="B9" s="177"/>
      <c r="C9" s="159" t="s">
        <v>0</v>
      </c>
      <c r="D9" s="706"/>
      <c r="E9" s="706"/>
      <c r="F9" s="192"/>
      <c r="G9" s="852"/>
      <c r="H9" s="867"/>
      <c r="I9" s="867"/>
      <c r="J9" s="867"/>
      <c r="K9" s="867"/>
      <c r="L9" s="867"/>
      <c r="M9" s="867"/>
    </row>
    <row r="10" spans="1:14" ht="23.25" customHeight="1">
      <c r="A10" s="48"/>
      <c r="B10" s="188"/>
      <c r="C10" s="189"/>
      <c r="D10" s="190"/>
      <c r="E10" s="191"/>
      <c r="F10" s="192"/>
      <c r="G10" s="207"/>
      <c r="H10" s="707"/>
      <c r="I10" s="707"/>
      <c r="J10" s="708"/>
      <c r="K10" s="708"/>
      <c r="L10" s="885"/>
      <c r="M10" s="886"/>
    </row>
    <row r="11" spans="1:14" ht="23.25" customHeight="1">
      <c r="A11" s="48"/>
      <c r="B11" s="188"/>
      <c r="C11" s="193">
        <v>1.1000000000000001</v>
      </c>
      <c r="D11" s="194" t="s">
        <v>3045</v>
      </c>
      <c r="E11" s="194"/>
      <c r="F11" s="192"/>
      <c r="G11" s="788"/>
      <c r="H11" s="866">
        <v>10.234</v>
      </c>
      <c r="I11" s="866">
        <v>15.041</v>
      </c>
      <c r="J11" s="866">
        <v>-9.93</v>
      </c>
      <c r="K11" s="866">
        <v>0.13200000000000001</v>
      </c>
      <c r="L11" s="866">
        <v>3.137</v>
      </c>
      <c r="M11" s="866">
        <v>8.4280000000000008</v>
      </c>
    </row>
    <row r="12" spans="1:14" ht="23.25" customHeight="1">
      <c r="A12" s="48"/>
      <c r="B12" s="188"/>
      <c r="C12" s="195"/>
      <c r="D12" s="196" t="s">
        <v>3046</v>
      </c>
      <c r="E12" s="196"/>
      <c r="F12" s="192"/>
      <c r="G12" s="788"/>
      <c r="H12" s="866"/>
      <c r="I12" s="866"/>
      <c r="J12" s="866"/>
      <c r="K12" s="866"/>
      <c r="L12" s="866"/>
      <c r="M12" s="866"/>
    </row>
    <row r="13" spans="1:14" ht="23.25" customHeight="1">
      <c r="A13" s="48"/>
      <c r="B13" s="188"/>
      <c r="C13" s="189"/>
      <c r="D13" s="190"/>
      <c r="E13" s="191"/>
      <c r="F13" s="192"/>
      <c r="G13" s="207"/>
      <c r="H13" s="709"/>
      <c r="I13" s="709"/>
      <c r="J13" s="710"/>
      <c r="K13" s="710"/>
      <c r="L13" s="885"/>
      <c r="M13" s="886"/>
    </row>
    <row r="14" spans="1:14" ht="23.25" customHeight="1">
      <c r="A14" s="48"/>
      <c r="B14" s="188"/>
      <c r="C14" s="193">
        <v>1.2</v>
      </c>
      <c r="D14" s="194" t="s">
        <v>23</v>
      </c>
      <c r="E14" s="194"/>
      <c r="F14" s="192"/>
      <c r="G14" s="788"/>
      <c r="H14" s="866">
        <v>4.46</v>
      </c>
      <c r="I14" s="866">
        <v>-15.833</v>
      </c>
      <c r="J14" s="866">
        <v>1.5840000000000001</v>
      </c>
      <c r="K14" s="866">
        <v>-2.2789999999999999</v>
      </c>
      <c r="L14" s="866">
        <v>-18.036999999999999</v>
      </c>
      <c r="M14" s="866">
        <v>4.883</v>
      </c>
    </row>
    <row r="15" spans="1:14" ht="23.25" customHeight="1">
      <c r="A15" s="48"/>
      <c r="B15" s="188"/>
      <c r="C15" s="195"/>
      <c r="D15" s="196" t="s">
        <v>313</v>
      </c>
      <c r="E15" s="196"/>
      <c r="F15" s="192"/>
      <c r="G15" s="788"/>
      <c r="H15" s="866"/>
      <c r="I15" s="866"/>
      <c r="J15" s="866"/>
      <c r="K15" s="866"/>
      <c r="L15" s="866"/>
      <c r="M15" s="866"/>
    </row>
    <row r="16" spans="1:14" ht="23.25" customHeight="1">
      <c r="A16" s="48"/>
      <c r="B16" s="188"/>
      <c r="C16" s="189"/>
      <c r="D16" s="190"/>
      <c r="E16" s="191"/>
      <c r="F16" s="192"/>
      <c r="G16" s="207"/>
      <c r="H16" s="709"/>
      <c r="I16" s="709"/>
      <c r="J16" s="710"/>
      <c r="K16" s="710"/>
      <c r="L16" s="885"/>
      <c r="M16" s="886"/>
    </row>
    <row r="17" spans="1:13" ht="23.25" customHeight="1">
      <c r="A17" s="48"/>
      <c r="B17" s="188"/>
      <c r="C17" s="193">
        <v>1.3</v>
      </c>
      <c r="D17" s="194" t="s">
        <v>24</v>
      </c>
      <c r="E17" s="194"/>
      <c r="F17" s="192"/>
      <c r="G17" s="788"/>
      <c r="H17" s="866">
        <v>5.2140000000000004</v>
      </c>
      <c r="I17" s="866">
        <v>4.2009999999999996</v>
      </c>
      <c r="J17" s="866">
        <v>4.7610000000000001</v>
      </c>
      <c r="K17" s="866">
        <v>1.6619999999999999</v>
      </c>
      <c r="L17" s="866">
        <v>-7.1040000000000001</v>
      </c>
      <c r="M17" s="866">
        <v>3.7530000000000001</v>
      </c>
    </row>
    <row r="18" spans="1:13" ht="23.25" customHeight="1">
      <c r="A18" s="48"/>
      <c r="B18" s="188"/>
      <c r="C18" s="195"/>
      <c r="D18" s="196" t="s">
        <v>25</v>
      </c>
      <c r="E18" s="196"/>
      <c r="F18" s="192"/>
      <c r="G18" s="788"/>
      <c r="H18" s="866"/>
      <c r="I18" s="866"/>
      <c r="J18" s="866"/>
      <c r="K18" s="866"/>
      <c r="L18" s="866"/>
      <c r="M18" s="866"/>
    </row>
    <row r="19" spans="1:13" ht="23.25" customHeight="1">
      <c r="A19" s="48"/>
      <c r="B19" s="188"/>
      <c r="C19" s="189"/>
      <c r="D19" s="190"/>
      <c r="E19" s="191"/>
      <c r="F19" s="192"/>
      <c r="G19" s="207"/>
      <c r="H19" s="707"/>
      <c r="I19" s="707"/>
      <c r="J19" s="708"/>
      <c r="K19" s="708"/>
      <c r="L19" s="885"/>
      <c r="M19" s="886"/>
    </row>
    <row r="20" spans="1:13" ht="23.25" customHeight="1">
      <c r="A20" s="48"/>
      <c r="B20" s="197" t="s">
        <v>26</v>
      </c>
      <c r="C20" s="198" t="s">
        <v>13</v>
      </c>
      <c r="D20" s="198"/>
      <c r="E20" s="198"/>
      <c r="F20" s="199"/>
      <c r="G20" s="852"/>
      <c r="H20" s="867">
        <v>5.6449999999999996</v>
      </c>
      <c r="I20" s="867">
        <v>14.750999999999999</v>
      </c>
      <c r="J20" s="867">
        <v>10.189</v>
      </c>
      <c r="K20" s="867">
        <v>4.8739999999999997</v>
      </c>
      <c r="L20" s="867">
        <v>-13.276999999999999</v>
      </c>
      <c r="M20" s="867">
        <v>5.4480000000000004</v>
      </c>
    </row>
    <row r="21" spans="1:13" ht="23.25" customHeight="1">
      <c r="A21" s="48"/>
      <c r="B21" s="188"/>
      <c r="C21" s="200" t="s">
        <v>14</v>
      </c>
      <c r="D21" s="200"/>
      <c r="E21" s="200"/>
      <c r="F21" s="199"/>
      <c r="G21" s="852"/>
      <c r="H21" s="867"/>
      <c r="I21" s="867"/>
      <c r="J21" s="867"/>
      <c r="K21" s="867"/>
      <c r="L21" s="867"/>
      <c r="M21" s="867"/>
    </row>
    <row r="22" spans="1:13" ht="23.25" customHeight="1">
      <c r="A22" s="48"/>
      <c r="B22" s="188"/>
      <c r="C22" s="189"/>
      <c r="D22" s="190"/>
      <c r="E22" s="191"/>
      <c r="F22" s="192"/>
      <c r="G22" s="207"/>
      <c r="H22" s="711"/>
      <c r="I22" s="711"/>
      <c r="J22" s="708"/>
      <c r="K22" s="708"/>
      <c r="L22" s="885"/>
      <c r="M22" s="886"/>
    </row>
    <row r="23" spans="1:13" ht="23.25" customHeight="1">
      <c r="A23" s="48"/>
      <c r="B23" s="197" t="s">
        <v>27</v>
      </c>
      <c r="C23" s="198" t="s">
        <v>15</v>
      </c>
      <c r="D23" s="198"/>
      <c r="E23" s="198"/>
      <c r="F23" s="199"/>
      <c r="G23" s="852"/>
      <c r="H23" s="867">
        <v>6.0549999999999997</v>
      </c>
      <c r="I23" s="867">
        <v>11.603</v>
      </c>
      <c r="J23" s="867">
        <v>5.2060000000000004</v>
      </c>
      <c r="K23" s="867">
        <v>4.0780000000000003</v>
      </c>
      <c r="L23" s="867">
        <v>-1.004</v>
      </c>
      <c r="M23" s="867">
        <v>5.85</v>
      </c>
    </row>
    <row r="24" spans="1:13" ht="23.25" customHeight="1">
      <c r="A24" s="48"/>
      <c r="B24" s="188"/>
      <c r="C24" s="200" t="s">
        <v>16</v>
      </c>
      <c r="D24" s="200"/>
      <c r="E24" s="200"/>
      <c r="F24" s="199"/>
      <c r="G24" s="852"/>
      <c r="H24" s="867"/>
      <c r="I24" s="867"/>
      <c r="J24" s="867"/>
      <c r="K24" s="867"/>
      <c r="L24" s="867"/>
      <c r="M24" s="867"/>
    </row>
    <row r="25" spans="1:13" ht="23.25" customHeight="1">
      <c r="A25" s="48"/>
      <c r="B25" s="188"/>
      <c r="C25" s="189"/>
      <c r="D25" s="190"/>
      <c r="E25" s="191"/>
      <c r="F25" s="192"/>
      <c r="G25" s="207"/>
      <c r="H25" s="711"/>
      <c r="I25" s="711"/>
      <c r="J25" s="708"/>
      <c r="K25" s="708"/>
      <c r="L25" s="885"/>
      <c r="M25" s="886"/>
    </row>
    <row r="26" spans="1:13" ht="23.25" customHeight="1">
      <c r="A26" s="48"/>
      <c r="B26" s="188"/>
      <c r="C26" s="193">
        <v>3.1</v>
      </c>
      <c r="D26" s="194" t="s">
        <v>3035</v>
      </c>
      <c r="E26" s="194"/>
      <c r="F26" s="192"/>
      <c r="G26" s="788"/>
      <c r="H26" s="866">
        <v>7.4580000000000002</v>
      </c>
      <c r="I26" s="866">
        <v>15.577</v>
      </c>
      <c r="J26" s="866">
        <v>5.6000000000000001E-2</v>
      </c>
      <c r="K26" s="866">
        <v>2.5259999999999998</v>
      </c>
      <c r="L26" s="866">
        <v>0.96499999999999997</v>
      </c>
      <c r="M26" s="866">
        <v>4.5759999999999996</v>
      </c>
    </row>
    <row r="27" spans="1:13" ht="23.25" customHeight="1">
      <c r="A27" s="48"/>
      <c r="B27" s="188"/>
      <c r="C27" s="195"/>
      <c r="D27" s="196" t="s">
        <v>3036</v>
      </c>
      <c r="E27" s="196"/>
      <c r="F27" s="192"/>
      <c r="G27" s="788"/>
      <c r="H27" s="866"/>
      <c r="I27" s="866"/>
      <c r="J27" s="866"/>
      <c r="K27" s="866"/>
      <c r="L27" s="866"/>
      <c r="M27" s="866"/>
    </row>
    <row r="28" spans="1:13" ht="23.25" customHeight="1">
      <c r="A28" s="48"/>
      <c r="B28" s="188"/>
      <c r="C28" s="189"/>
      <c r="D28" s="190"/>
      <c r="E28" s="191"/>
      <c r="F28" s="192"/>
      <c r="G28" s="207"/>
      <c r="H28" s="709"/>
      <c r="I28" s="709"/>
      <c r="J28" s="710"/>
      <c r="K28" s="710"/>
      <c r="L28" s="885"/>
      <c r="M28" s="886"/>
    </row>
    <row r="29" spans="1:13" ht="23.25" customHeight="1">
      <c r="A29" s="48"/>
      <c r="B29" s="188"/>
      <c r="C29" s="193">
        <v>3.2</v>
      </c>
      <c r="D29" s="194" t="s">
        <v>28</v>
      </c>
      <c r="E29" s="194"/>
      <c r="F29" s="192"/>
      <c r="G29" s="788"/>
      <c r="H29" s="866">
        <v>7.585</v>
      </c>
      <c r="I29" s="866">
        <v>7.0330000000000004</v>
      </c>
      <c r="J29" s="866">
        <v>4.33</v>
      </c>
      <c r="K29" s="866">
        <v>4.2460000000000004</v>
      </c>
      <c r="L29" s="866">
        <v>-11.673</v>
      </c>
      <c r="M29" s="866">
        <v>-5.0880000000000001</v>
      </c>
    </row>
    <row r="30" spans="1:13" ht="23.25" customHeight="1">
      <c r="A30" s="48"/>
      <c r="B30" s="188"/>
      <c r="C30" s="195"/>
      <c r="D30" s="861" t="s">
        <v>3060</v>
      </c>
      <c r="E30" s="861"/>
      <c r="F30" s="861"/>
      <c r="G30" s="788"/>
      <c r="H30" s="866"/>
      <c r="I30" s="866"/>
      <c r="J30" s="866"/>
      <c r="K30" s="866"/>
      <c r="L30" s="866"/>
      <c r="M30" s="866"/>
    </row>
    <row r="31" spans="1:13" ht="23.25" customHeight="1">
      <c r="A31" s="48"/>
      <c r="B31" s="188"/>
      <c r="C31" s="189"/>
      <c r="D31" s="190"/>
      <c r="E31" s="191"/>
      <c r="F31" s="192"/>
      <c r="G31" s="207"/>
      <c r="H31" s="709"/>
      <c r="I31" s="709"/>
      <c r="J31" s="710"/>
      <c r="K31" s="710"/>
      <c r="L31" s="885"/>
      <c r="M31" s="886"/>
    </row>
    <row r="32" spans="1:13" ht="23.25" customHeight="1">
      <c r="A32" s="48"/>
      <c r="B32" s="188"/>
      <c r="C32" s="193">
        <v>3.3</v>
      </c>
      <c r="D32" s="194" t="s">
        <v>3038</v>
      </c>
      <c r="E32" s="194"/>
      <c r="F32" s="192"/>
      <c r="G32" s="788"/>
      <c r="H32" s="866">
        <v>8.3260000000000005</v>
      </c>
      <c r="I32" s="866">
        <v>9.1509999999999998</v>
      </c>
      <c r="J32" s="866">
        <v>5.6539999999999999</v>
      </c>
      <c r="K32" s="866">
        <v>8.6530000000000005</v>
      </c>
      <c r="L32" s="866">
        <v>-3.762</v>
      </c>
      <c r="M32" s="866">
        <v>3.3690000000000002</v>
      </c>
    </row>
    <row r="33" spans="1:13" ht="23.25" customHeight="1">
      <c r="A33" s="48"/>
      <c r="B33" s="188"/>
      <c r="C33" s="195"/>
      <c r="D33" s="196" t="s">
        <v>2829</v>
      </c>
      <c r="E33" s="196"/>
      <c r="F33" s="192"/>
      <c r="G33" s="788"/>
      <c r="H33" s="866"/>
      <c r="I33" s="866"/>
      <c r="J33" s="866"/>
      <c r="K33" s="866"/>
      <c r="L33" s="866"/>
      <c r="M33" s="866"/>
    </row>
    <row r="34" spans="1:13" ht="23.25" customHeight="1">
      <c r="A34" s="48"/>
      <c r="B34" s="188"/>
      <c r="C34" s="189"/>
      <c r="D34" s="190"/>
      <c r="E34" s="191"/>
      <c r="F34" s="192"/>
      <c r="G34" s="207"/>
      <c r="H34" s="709"/>
      <c r="I34" s="709"/>
      <c r="J34" s="710"/>
      <c r="K34" s="710"/>
      <c r="L34" s="885"/>
      <c r="M34" s="886"/>
    </row>
    <row r="35" spans="1:13" ht="23.25" customHeight="1">
      <c r="A35" s="48"/>
      <c r="B35" s="188"/>
      <c r="C35" s="193">
        <v>3.4</v>
      </c>
      <c r="D35" s="194" t="s">
        <v>29</v>
      </c>
      <c r="E35" s="194"/>
      <c r="F35" s="192"/>
      <c r="G35" s="788"/>
      <c r="H35" s="866">
        <v>1.964</v>
      </c>
      <c r="I35" s="866">
        <v>13.016999999999999</v>
      </c>
      <c r="J35" s="866">
        <v>9.1809999999999992</v>
      </c>
      <c r="K35" s="866">
        <v>4.6589999999999998</v>
      </c>
      <c r="L35" s="866">
        <v>2.6819999999999999</v>
      </c>
      <c r="M35" s="866">
        <v>7.5549999999999997</v>
      </c>
    </row>
    <row r="36" spans="1:13" ht="23.25" customHeight="1">
      <c r="A36" s="48"/>
      <c r="B36" s="188"/>
      <c r="C36" s="195"/>
      <c r="D36" s="196" t="s">
        <v>2830</v>
      </c>
      <c r="E36" s="196"/>
      <c r="F36" s="192"/>
      <c r="G36" s="788"/>
      <c r="H36" s="866"/>
      <c r="I36" s="866"/>
      <c r="J36" s="866"/>
      <c r="K36" s="866"/>
      <c r="L36" s="866"/>
      <c r="M36" s="866"/>
    </row>
    <row r="37" spans="1:13" ht="23.25" customHeight="1">
      <c r="A37" s="48"/>
      <c r="B37" s="188"/>
      <c r="C37" s="189"/>
      <c r="D37" s="190"/>
      <c r="E37" s="191"/>
      <c r="F37" s="192"/>
      <c r="G37" s="207"/>
      <c r="H37" s="709"/>
      <c r="I37" s="709"/>
      <c r="J37" s="710"/>
      <c r="K37" s="710"/>
      <c r="L37" s="885"/>
      <c r="M37" s="886"/>
    </row>
    <row r="38" spans="1:13" ht="23.25" customHeight="1">
      <c r="A38" s="48"/>
      <c r="B38" s="188"/>
      <c r="C38" s="193">
        <v>3.5</v>
      </c>
      <c r="D38" s="862" t="s">
        <v>3037</v>
      </c>
      <c r="E38" s="862"/>
      <c r="F38" s="862"/>
      <c r="G38" s="788"/>
      <c r="H38" s="866">
        <v>5.2590000000000003</v>
      </c>
      <c r="I38" s="866">
        <v>11.218999999999999</v>
      </c>
      <c r="J38" s="866">
        <v>7.9530000000000003</v>
      </c>
      <c r="K38" s="866">
        <v>5.1689999999999996</v>
      </c>
      <c r="L38" s="866">
        <v>-2.0030000000000001</v>
      </c>
      <c r="M38" s="866">
        <v>4.3949999999999996</v>
      </c>
    </row>
    <row r="39" spans="1:13" ht="23.25" customHeight="1">
      <c r="A39" s="48"/>
      <c r="B39" s="188"/>
      <c r="C39" s="195"/>
      <c r="D39" s="861" t="s">
        <v>3061</v>
      </c>
      <c r="E39" s="861"/>
      <c r="F39" s="861"/>
      <c r="G39" s="788"/>
      <c r="H39" s="866"/>
      <c r="I39" s="866"/>
      <c r="J39" s="866"/>
      <c r="K39" s="866"/>
      <c r="L39" s="866"/>
      <c r="M39" s="866"/>
    </row>
    <row r="40" spans="1:13" ht="23.25" customHeight="1">
      <c r="A40" s="48"/>
      <c r="B40" s="188"/>
      <c r="C40" s="189"/>
      <c r="D40" s="190"/>
      <c r="E40" s="191"/>
      <c r="F40" s="192"/>
      <c r="G40" s="207"/>
      <c r="H40" s="709"/>
      <c r="I40" s="709"/>
      <c r="J40" s="710"/>
      <c r="K40" s="710"/>
      <c r="L40" s="885"/>
      <c r="M40" s="886"/>
    </row>
    <row r="41" spans="1:13" ht="23.25" customHeight="1">
      <c r="A41" s="48"/>
      <c r="B41" s="188"/>
      <c r="C41" s="193">
        <v>3.6</v>
      </c>
      <c r="D41" s="194" t="s">
        <v>59</v>
      </c>
      <c r="E41" s="194"/>
      <c r="F41" s="192"/>
      <c r="G41" s="788"/>
      <c r="H41" s="866">
        <v>7.359</v>
      </c>
      <c r="I41" s="866">
        <v>11.218999999999999</v>
      </c>
      <c r="J41" s="866">
        <v>4.4809999999999999</v>
      </c>
      <c r="K41" s="866">
        <v>2.3959999999999999</v>
      </c>
      <c r="L41" s="866">
        <v>-0.214</v>
      </c>
      <c r="M41" s="866">
        <v>7.8579999999999997</v>
      </c>
    </row>
    <row r="42" spans="1:13" ht="23.25" customHeight="1">
      <c r="A42" s="48"/>
      <c r="B42" s="188"/>
      <c r="C42" s="195"/>
      <c r="D42" s="196" t="s">
        <v>62</v>
      </c>
      <c r="E42" s="196"/>
      <c r="F42" s="192"/>
      <c r="G42" s="788"/>
      <c r="H42" s="866"/>
      <c r="I42" s="866"/>
      <c r="J42" s="866"/>
      <c r="K42" s="866"/>
      <c r="L42" s="866"/>
      <c r="M42" s="866"/>
    </row>
    <row r="43" spans="1:13" ht="23.25" customHeight="1">
      <c r="A43" s="48"/>
      <c r="B43" s="188"/>
      <c r="C43" s="189"/>
      <c r="D43" s="190"/>
      <c r="E43" s="191"/>
      <c r="F43" s="192"/>
      <c r="G43" s="207"/>
      <c r="H43" s="709"/>
      <c r="I43" s="709"/>
      <c r="J43" s="710"/>
      <c r="K43" s="710"/>
      <c r="L43" s="885"/>
      <c r="M43" s="886"/>
    </row>
    <row r="44" spans="1:13" ht="23.25" customHeight="1">
      <c r="A44" s="48"/>
      <c r="B44" s="188"/>
      <c r="C44" s="193">
        <v>3.7</v>
      </c>
      <c r="D44" s="194" t="s">
        <v>60</v>
      </c>
      <c r="E44" s="194"/>
      <c r="F44" s="192"/>
      <c r="G44" s="788"/>
      <c r="H44" s="866">
        <v>0.51</v>
      </c>
      <c r="I44" s="866">
        <v>12.786</v>
      </c>
      <c r="J44" s="866">
        <v>0.56899999999999995</v>
      </c>
      <c r="K44" s="866">
        <v>4.9610000000000003</v>
      </c>
      <c r="L44" s="866">
        <v>-7.64</v>
      </c>
      <c r="M44" s="866">
        <v>1.8660000000000001</v>
      </c>
    </row>
    <row r="45" spans="1:13" ht="23.25" customHeight="1">
      <c r="A45" s="48"/>
      <c r="B45" s="188"/>
      <c r="C45" s="195"/>
      <c r="D45" s="196" t="s">
        <v>61</v>
      </c>
      <c r="E45" s="196"/>
      <c r="F45" s="192"/>
      <c r="G45" s="788"/>
      <c r="H45" s="866"/>
      <c r="I45" s="866"/>
      <c r="J45" s="866"/>
      <c r="K45" s="866"/>
      <c r="L45" s="866"/>
      <c r="M45" s="866"/>
    </row>
    <row r="46" spans="1:13" ht="23.25" customHeight="1">
      <c r="A46" s="48"/>
      <c r="B46" s="188"/>
      <c r="C46" s="189"/>
      <c r="D46" s="190"/>
      <c r="E46" s="191"/>
      <c r="F46" s="192"/>
      <c r="G46" s="207"/>
      <c r="H46" s="707"/>
      <c r="I46" s="707"/>
      <c r="J46" s="708"/>
      <c r="K46" s="708"/>
      <c r="L46" s="885"/>
      <c r="M46" s="886"/>
    </row>
    <row r="47" spans="1:13" ht="23.25" customHeight="1">
      <c r="A47" s="48"/>
      <c r="B47" s="197" t="s">
        <v>30</v>
      </c>
      <c r="C47" s="198" t="s">
        <v>17</v>
      </c>
      <c r="D47" s="198"/>
      <c r="E47" s="198"/>
      <c r="F47" s="199"/>
      <c r="G47" s="852"/>
      <c r="H47" s="867">
        <v>9.9860000000000007</v>
      </c>
      <c r="I47" s="867">
        <v>8.798</v>
      </c>
      <c r="J47" s="867">
        <v>5.056</v>
      </c>
      <c r="K47" s="867">
        <v>1.2270000000000001</v>
      </c>
      <c r="L47" s="867">
        <v>-18.048999999999999</v>
      </c>
      <c r="M47" s="867">
        <v>-3.5659999999999998</v>
      </c>
    </row>
    <row r="48" spans="1:13" ht="23.25" customHeight="1">
      <c r="A48" s="48"/>
      <c r="B48" s="188"/>
      <c r="C48" s="200" t="s">
        <v>18</v>
      </c>
      <c r="D48" s="200"/>
      <c r="E48" s="200"/>
      <c r="F48" s="199"/>
      <c r="G48" s="852"/>
      <c r="H48" s="867"/>
      <c r="I48" s="867"/>
      <c r="J48" s="867"/>
      <c r="K48" s="867"/>
      <c r="L48" s="867"/>
      <c r="M48" s="867"/>
    </row>
    <row r="49" spans="1:13" ht="23.25" customHeight="1">
      <c r="A49" s="48"/>
      <c r="B49" s="188"/>
      <c r="C49" s="189"/>
      <c r="D49" s="190"/>
      <c r="E49" s="191"/>
      <c r="F49" s="192"/>
      <c r="G49" s="207"/>
      <c r="H49" s="711"/>
      <c r="I49" s="711"/>
      <c r="J49" s="708"/>
      <c r="K49" s="708"/>
      <c r="L49" s="885"/>
      <c r="M49" s="886"/>
    </row>
    <row r="50" spans="1:13" ht="23.25" customHeight="1">
      <c r="A50" s="48"/>
      <c r="B50" s="197" t="s">
        <v>31</v>
      </c>
      <c r="C50" s="198" t="s">
        <v>19</v>
      </c>
      <c r="D50" s="198"/>
      <c r="E50" s="198"/>
      <c r="F50" s="199"/>
      <c r="G50" s="852"/>
      <c r="H50" s="867">
        <v>8.0530000000000008</v>
      </c>
      <c r="I50" s="867">
        <v>8.7840000000000007</v>
      </c>
      <c r="J50" s="867">
        <v>7.7809999999999997</v>
      </c>
      <c r="K50" s="867">
        <v>5.8890000000000002</v>
      </c>
      <c r="L50" s="867">
        <v>-1.3340000000000001</v>
      </c>
      <c r="M50" s="867">
        <v>1.07</v>
      </c>
    </row>
    <row r="51" spans="1:13" ht="23.25" customHeight="1">
      <c r="A51" s="48"/>
      <c r="B51" s="188"/>
      <c r="C51" s="200" t="s">
        <v>20</v>
      </c>
      <c r="D51" s="200"/>
      <c r="E51" s="200"/>
      <c r="F51" s="199"/>
      <c r="G51" s="852"/>
      <c r="H51" s="867"/>
      <c r="I51" s="867"/>
      <c r="J51" s="867"/>
      <c r="K51" s="867"/>
      <c r="L51" s="867"/>
      <c r="M51" s="867"/>
    </row>
    <row r="52" spans="1:13" ht="23.25" customHeight="1">
      <c r="A52" s="48"/>
      <c r="B52" s="188"/>
      <c r="C52" s="189"/>
      <c r="D52" s="190"/>
      <c r="E52" s="191"/>
      <c r="F52" s="192"/>
      <c r="G52" s="207"/>
      <c r="H52" s="707"/>
      <c r="I52" s="707"/>
      <c r="J52" s="708"/>
      <c r="K52" s="708"/>
      <c r="L52" s="885"/>
      <c r="M52" s="886"/>
    </row>
    <row r="53" spans="1:13" ht="23.25" customHeight="1">
      <c r="A53" s="48"/>
      <c r="B53" s="188"/>
      <c r="C53" s="201">
        <v>5.0999999999999996</v>
      </c>
      <c r="D53" s="862" t="s">
        <v>3039</v>
      </c>
      <c r="E53" s="862"/>
      <c r="F53" s="862"/>
      <c r="G53" s="788"/>
      <c r="H53" s="866">
        <v>10.295</v>
      </c>
      <c r="I53" s="866">
        <v>11.827</v>
      </c>
      <c r="J53" s="866">
        <v>11.276999999999999</v>
      </c>
      <c r="K53" s="866">
        <v>9.0020000000000007</v>
      </c>
      <c r="L53" s="866">
        <v>-1.6879999999999999</v>
      </c>
      <c r="M53" s="866">
        <v>0.109</v>
      </c>
    </row>
    <row r="54" spans="1:13" ht="23.25" customHeight="1">
      <c r="A54" s="48"/>
      <c r="B54" s="188"/>
      <c r="C54" s="195"/>
      <c r="D54" s="861" t="s">
        <v>3054</v>
      </c>
      <c r="E54" s="861"/>
      <c r="F54" s="861"/>
      <c r="G54" s="788"/>
      <c r="H54" s="866"/>
      <c r="I54" s="866"/>
      <c r="J54" s="866"/>
      <c r="K54" s="866"/>
      <c r="L54" s="866"/>
      <c r="M54" s="866"/>
    </row>
    <row r="55" spans="1:13" ht="23.25" customHeight="1">
      <c r="A55" s="48"/>
      <c r="B55" s="188"/>
      <c r="C55" s="189"/>
      <c r="D55" s="190"/>
      <c r="E55" s="191"/>
      <c r="F55" s="192"/>
      <c r="G55" s="207"/>
      <c r="H55" s="709"/>
      <c r="I55" s="709"/>
      <c r="J55" s="710"/>
      <c r="K55" s="710"/>
      <c r="L55" s="885"/>
      <c r="M55" s="886"/>
    </row>
    <row r="56" spans="1:13" ht="23.25" customHeight="1">
      <c r="A56" s="48"/>
      <c r="B56" s="188"/>
      <c r="C56" s="193">
        <v>5.2</v>
      </c>
      <c r="D56" s="194" t="s">
        <v>3047</v>
      </c>
      <c r="E56" s="194"/>
      <c r="F56" s="192"/>
      <c r="G56" s="788"/>
      <c r="H56" s="866">
        <v>8.5039999999999996</v>
      </c>
      <c r="I56" s="866">
        <v>9.1430000000000007</v>
      </c>
      <c r="J56" s="866">
        <v>8.4710000000000001</v>
      </c>
      <c r="K56" s="866">
        <v>7.694</v>
      </c>
      <c r="L56" s="866">
        <v>-7.1029999999999998</v>
      </c>
      <c r="M56" s="866">
        <v>2.3340000000000001</v>
      </c>
    </row>
    <row r="57" spans="1:13" ht="23.25" customHeight="1">
      <c r="A57" s="48"/>
      <c r="B57" s="188"/>
      <c r="C57" s="195"/>
      <c r="D57" s="196" t="s">
        <v>3055</v>
      </c>
      <c r="E57" s="196"/>
      <c r="F57" s="192"/>
      <c r="G57" s="788"/>
      <c r="H57" s="866"/>
      <c r="I57" s="866"/>
      <c r="J57" s="866"/>
      <c r="K57" s="866"/>
      <c r="L57" s="866"/>
      <c r="M57" s="866"/>
    </row>
    <row r="58" spans="1:13" ht="23.25" customHeight="1">
      <c r="A58" s="48"/>
      <c r="B58" s="188"/>
      <c r="C58" s="189"/>
      <c r="D58" s="190"/>
      <c r="E58" s="191"/>
      <c r="F58" s="192"/>
      <c r="G58" s="207"/>
      <c r="H58" s="709"/>
      <c r="I58" s="709"/>
      <c r="J58" s="710"/>
      <c r="K58" s="710"/>
      <c r="L58" s="885"/>
      <c r="M58" s="886"/>
    </row>
    <row r="59" spans="1:13" ht="23.25" customHeight="1">
      <c r="A59" s="48"/>
      <c r="B59" s="188"/>
      <c r="C59" s="193">
        <v>5.3</v>
      </c>
      <c r="D59" s="194" t="s">
        <v>49</v>
      </c>
      <c r="E59" s="194"/>
      <c r="F59" s="192"/>
      <c r="G59" s="788"/>
      <c r="H59" s="866">
        <v>6.375</v>
      </c>
      <c r="I59" s="866">
        <v>8.7289999999999992</v>
      </c>
      <c r="J59" s="866">
        <v>7.9020000000000001</v>
      </c>
      <c r="K59" s="866">
        <v>7.5529999999999999</v>
      </c>
      <c r="L59" s="866">
        <v>-3.3450000000000002</v>
      </c>
      <c r="M59" s="866">
        <v>-1.482</v>
      </c>
    </row>
    <row r="60" spans="1:13" ht="23.25" customHeight="1">
      <c r="A60" s="48"/>
      <c r="B60" s="188"/>
      <c r="C60" s="195"/>
      <c r="D60" s="196" t="s">
        <v>3048</v>
      </c>
      <c r="E60" s="196"/>
      <c r="F60" s="192"/>
      <c r="G60" s="788"/>
      <c r="H60" s="866"/>
      <c r="I60" s="866"/>
      <c r="J60" s="866"/>
      <c r="K60" s="866"/>
      <c r="L60" s="866"/>
      <c r="M60" s="866"/>
    </row>
    <row r="61" spans="1:13" ht="23.25" customHeight="1">
      <c r="A61" s="48"/>
      <c r="B61" s="188"/>
      <c r="C61" s="189"/>
      <c r="D61" s="190"/>
      <c r="E61" s="191"/>
      <c r="F61" s="192"/>
      <c r="G61" s="207"/>
      <c r="H61" s="709"/>
      <c r="I61" s="709"/>
      <c r="J61" s="710"/>
      <c r="K61" s="710"/>
      <c r="L61" s="885"/>
      <c r="M61" s="886"/>
    </row>
    <row r="62" spans="1:13" ht="23.25" customHeight="1">
      <c r="A62" s="48"/>
      <c r="B62" s="188"/>
      <c r="C62" s="193">
        <v>5.4</v>
      </c>
      <c r="D62" s="194" t="s">
        <v>3079</v>
      </c>
      <c r="E62" s="194"/>
      <c r="F62" s="192"/>
      <c r="G62" s="788"/>
      <c r="H62" s="866">
        <v>7.2450000000000001</v>
      </c>
      <c r="I62" s="866">
        <v>6.79</v>
      </c>
      <c r="J62" s="866">
        <v>5.226</v>
      </c>
      <c r="K62" s="866">
        <v>2.464</v>
      </c>
      <c r="L62" s="866">
        <v>1.67</v>
      </c>
      <c r="M62" s="866">
        <v>2.4750000000000001</v>
      </c>
    </row>
    <row r="63" spans="1:13" ht="23.25" customHeight="1">
      <c r="A63" s="48"/>
      <c r="B63" s="188"/>
      <c r="C63" s="195"/>
      <c r="D63" s="196" t="s">
        <v>3050</v>
      </c>
      <c r="E63" s="196"/>
      <c r="F63" s="192"/>
      <c r="G63" s="788"/>
      <c r="H63" s="866"/>
      <c r="I63" s="866"/>
      <c r="J63" s="866"/>
      <c r="K63" s="866"/>
      <c r="L63" s="866"/>
      <c r="M63" s="866"/>
    </row>
    <row r="64" spans="1:13" ht="23.25" customHeight="1">
      <c r="A64" s="48"/>
      <c r="B64" s="188"/>
      <c r="C64" s="189"/>
      <c r="D64" s="190"/>
      <c r="E64" s="191"/>
      <c r="F64" s="192"/>
      <c r="G64" s="207"/>
      <c r="H64" s="707"/>
      <c r="I64" s="707"/>
      <c r="J64" s="708"/>
      <c r="K64" s="708"/>
      <c r="L64" s="887"/>
      <c r="M64" s="888"/>
    </row>
    <row r="65" spans="1:14" s="132" customFormat="1" ht="25.5" customHeight="1">
      <c r="A65" s="131"/>
      <c r="B65" s="202"/>
      <c r="C65" s="203" t="s">
        <v>6</v>
      </c>
      <c r="D65" s="202"/>
      <c r="E65" s="202"/>
      <c r="F65" s="202"/>
      <c r="G65" s="789"/>
      <c r="H65" s="918">
        <v>7.8230000000000004</v>
      </c>
      <c r="I65" s="918">
        <v>9.7360000000000007</v>
      </c>
      <c r="J65" s="918">
        <v>6.1840000000000002</v>
      </c>
      <c r="K65" s="918">
        <v>4.7750000000000004</v>
      </c>
      <c r="L65" s="918">
        <v>-2.9609999999999999</v>
      </c>
      <c r="M65" s="883">
        <v>2.1509999999999998</v>
      </c>
      <c r="N65" s="789"/>
    </row>
    <row r="66" spans="1:14" s="132" customFormat="1" ht="25.5" customHeight="1" thickBot="1">
      <c r="A66" s="131"/>
      <c r="B66" s="204"/>
      <c r="C66" s="205" t="s">
        <v>32</v>
      </c>
      <c r="D66" s="204"/>
      <c r="E66" s="204"/>
      <c r="F66" s="204"/>
      <c r="G66" s="790"/>
      <c r="H66" s="919"/>
      <c r="I66" s="919"/>
      <c r="J66" s="919"/>
      <c r="K66" s="919"/>
      <c r="L66" s="919"/>
      <c r="M66" s="884"/>
      <c r="N66" s="790"/>
    </row>
  </sheetData>
  <mergeCells count="157">
    <mergeCell ref="L5:L6"/>
    <mergeCell ref="N5:N6"/>
    <mergeCell ref="N65:N66"/>
    <mergeCell ref="L8:L9"/>
    <mergeCell ref="L11:L12"/>
    <mergeCell ref="L14:L15"/>
    <mergeCell ref="L17:L18"/>
    <mergeCell ref="L20:L21"/>
    <mergeCell ref="L23:L24"/>
    <mergeCell ref="L26:L27"/>
    <mergeCell ref="L29:L30"/>
    <mergeCell ref="L32:L33"/>
    <mergeCell ref="L35:L36"/>
    <mergeCell ref="L38:L39"/>
    <mergeCell ref="L41:L42"/>
    <mergeCell ref="L44:L45"/>
    <mergeCell ref="L47:L48"/>
    <mergeCell ref="L50:L51"/>
    <mergeCell ref="L53:L54"/>
    <mergeCell ref="L56:L57"/>
    <mergeCell ref="L59:L60"/>
    <mergeCell ref="L62:L63"/>
    <mergeCell ref="L65:L66"/>
    <mergeCell ref="M5:M6"/>
    <mergeCell ref="G65:G66"/>
    <mergeCell ref="H65:H66"/>
    <mergeCell ref="I65:I66"/>
    <mergeCell ref="J65:J66"/>
    <mergeCell ref="K65:K66"/>
    <mergeCell ref="G62:G63"/>
    <mergeCell ref="H62:H63"/>
    <mergeCell ref="I62:I63"/>
    <mergeCell ref="J62:J63"/>
    <mergeCell ref="K62:K63"/>
    <mergeCell ref="G59:G60"/>
    <mergeCell ref="H59:H60"/>
    <mergeCell ref="I59:I60"/>
    <mergeCell ref="J59:J60"/>
    <mergeCell ref="K59:K60"/>
    <mergeCell ref="K53:K54"/>
    <mergeCell ref="D54:F54"/>
    <mergeCell ref="G56:G57"/>
    <mergeCell ref="H56:H57"/>
    <mergeCell ref="I56:I57"/>
    <mergeCell ref="J56:J57"/>
    <mergeCell ref="K56:K57"/>
    <mergeCell ref="D53:F53"/>
    <mergeCell ref="G53:G54"/>
    <mergeCell ref="H53:H54"/>
    <mergeCell ref="I53:I54"/>
    <mergeCell ref="J53:J54"/>
    <mergeCell ref="G50:G51"/>
    <mergeCell ref="H50:H51"/>
    <mergeCell ref="I50:I51"/>
    <mergeCell ref="J50:J51"/>
    <mergeCell ref="K50:K51"/>
    <mergeCell ref="G47:G48"/>
    <mergeCell ref="H47:H48"/>
    <mergeCell ref="I47:I48"/>
    <mergeCell ref="J47:J48"/>
    <mergeCell ref="K47:K48"/>
    <mergeCell ref="G44:G45"/>
    <mergeCell ref="H44:H45"/>
    <mergeCell ref="I44:I45"/>
    <mergeCell ref="J44:J45"/>
    <mergeCell ref="K44:K45"/>
    <mergeCell ref="K38:K39"/>
    <mergeCell ref="D39:F39"/>
    <mergeCell ref="G41:G42"/>
    <mergeCell ref="H41:H42"/>
    <mergeCell ref="I41:I42"/>
    <mergeCell ref="J41:J42"/>
    <mergeCell ref="K41:K42"/>
    <mergeCell ref="D38:F38"/>
    <mergeCell ref="G38:G39"/>
    <mergeCell ref="H38:H39"/>
    <mergeCell ref="I38:I39"/>
    <mergeCell ref="J38:J39"/>
    <mergeCell ref="K32:K33"/>
    <mergeCell ref="G35:G36"/>
    <mergeCell ref="H35:H36"/>
    <mergeCell ref="I35:I36"/>
    <mergeCell ref="J35:J36"/>
    <mergeCell ref="K35:K36"/>
    <mergeCell ref="D30:F30"/>
    <mergeCell ref="G32:G33"/>
    <mergeCell ref="H32:H33"/>
    <mergeCell ref="I32:I33"/>
    <mergeCell ref="J32:J33"/>
    <mergeCell ref="G29:G30"/>
    <mergeCell ref="H29:H30"/>
    <mergeCell ref="I29:I30"/>
    <mergeCell ref="J29:J30"/>
    <mergeCell ref="K29:K30"/>
    <mergeCell ref="G26:G27"/>
    <mergeCell ref="H26:H27"/>
    <mergeCell ref="I26:I27"/>
    <mergeCell ref="J26:J27"/>
    <mergeCell ref="K26:K27"/>
    <mergeCell ref="G23:G24"/>
    <mergeCell ref="H23:H24"/>
    <mergeCell ref="I23:I24"/>
    <mergeCell ref="J23:J24"/>
    <mergeCell ref="K23:K24"/>
    <mergeCell ref="G20:G21"/>
    <mergeCell ref="H20:H21"/>
    <mergeCell ref="I20:I21"/>
    <mergeCell ref="J20:J21"/>
    <mergeCell ref="K20:K21"/>
    <mergeCell ref="G17:G18"/>
    <mergeCell ref="H17:H18"/>
    <mergeCell ref="I17:I18"/>
    <mergeCell ref="J17:J18"/>
    <mergeCell ref="K17:K18"/>
    <mergeCell ref="G14:G15"/>
    <mergeCell ref="H14:H15"/>
    <mergeCell ref="I14:I15"/>
    <mergeCell ref="J14:J15"/>
    <mergeCell ref="K14:K15"/>
    <mergeCell ref="G11:G12"/>
    <mergeCell ref="H11:H12"/>
    <mergeCell ref="I11:I12"/>
    <mergeCell ref="J11:J12"/>
    <mergeCell ref="K11:K12"/>
    <mergeCell ref="D2:D3"/>
    <mergeCell ref="C5:F5"/>
    <mergeCell ref="G5:G6"/>
    <mergeCell ref="H5:H6"/>
    <mergeCell ref="I5:I6"/>
    <mergeCell ref="J5:J6"/>
    <mergeCell ref="K5:K6"/>
    <mergeCell ref="C6:F6"/>
    <mergeCell ref="G8:G9"/>
    <mergeCell ref="H8:H9"/>
    <mergeCell ref="I8:I9"/>
    <mergeCell ref="J8:J9"/>
    <mergeCell ref="K8:K9"/>
    <mergeCell ref="M8:M9"/>
    <mergeCell ref="M11:M12"/>
    <mergeCell ref="M14:M15"/>
    <mergeCell ref="M17:M18"/>
    <mergeCell ref="M20:M21"/>
    <mergeCell ref="M23:M24"/>
    <mergeCell ref="M26:M27"/>
    <mergeCell ref="M29:M30"/>
    <mergeCell ref="M32:M33"/>
    <mergeCell ref="M62:M63"/>
    <mergeCell ref="M65:M66"/>
    <mergeCell ref="M35:M36"/>
    <mergeCell ref="M38:M39"/>
    <mergeCell ref="M41:M42"/>
    <mergeCell ref="M44:M45"/>
    <mergeCell ref="M47:M48"/>
    <mergeCell ref="M50:M51"/>
    <mergeCell ref="M53:M54"/>
    <mergeCell ref="M56:M57"/>
    <mergeCell ref="M59:M60"/>
  </mergeCells>
  <printOptions horizontalCentered="1"/>
  <pageMargins left="0.43307086614173229" right="0.39370078740157483" top="0.55118110236220474" bottom="0.51181102362204722" header="0.31496062992125984" footer="0.78740157480314965"/>
  <pageSetup paperSize="9" scale="41" orientation="portrait" r:id="rId1"/>
  <headerFooter>
    <oddFooter>&amp;C&amp;"Arial,Bold"&amp;18 17</oddFooter>
    <firstFooter>&amp;C&amp;16 5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O66"/>
  <sheetViews>
    <sheetView showGridLines="0" view="pageBreakPreview" zoomScale="50" zoomScaleNormal="50" zoomScaleSheetLayoutView="50" workbookViewId="0">
      <selection activeCell="M26" sqref="M26:M27"/>
    </sheetView>
  </sheetViews>
  <sheetFormatPr defaultRowHeight="15"/>
  <cols>
    <col min="1" max="1" width="0.85546875" customWidth="1"/>
    <col min="2" max="2" width="3.7109375" customWidth="1"/>
    <col min="3" max="3" width="7.140625" style="49" customWidth="1"/>
    <col min="4" max="4" width="10.28515625" customWidth="1"/>
    <col min="5" max="5" width="52.28515625" customWidth="1"/>
    <col min="6" max="6" width="39" customWidth="1"/>
    <col min="7" max="7" width="3.5703125" customWidth="1"/>
    <col min="8" max="12" width="15.28515625" customWidth="1"/>
    <col min="13" max="14" width="15.28515625" style="722" customWidth="1"/>
    <col min="15" max="15" width="2.28515625" customWidth="1"/>
  </cols>
  <sheetData>
    <row r="1" spans="1:15" ht="15" customHeight="1"/>
    <row r="2" spans="1:15" s="3" customFormat="1" ht="24.95" customHeight="1">
      <c r="A2" s="7"/>
      <c r="B2" s="72" t="s">
        <v>1</v>
      </c>
      <c r="C2" s="45"/>
      <c r="D2" s="832" t="s">
        <v>35</v>
      </c>
      <c r="E2" s="57" t="s">
        <v>3076</v>
      </c>
      <c r="F2" s="57"/>
      <c r="G2" s="7"/>
      <c r="M2" s="713"/>
      <c r="N2" s="713"/>
    </row>
    <row r="3" spans="1:15" s="3" customFormat="1" ht="24.95" customHeight="1">
      <c r="A3" s="7"/>
      <c r="B3" s="60" t="s">
        <v>3</v>
      </c>
      <c r="C3" s="65"/>
      <c r="D3" s="832"/>
      <c r="E3" s="58" t="s">
        <v>3056</v>
      </c>
      <c r="F3" s="58"/>
      <c r="G3" s="21"/>
      <c r="M3" s="713"/>
      <c r="N3" s="713"/>
    </row>
    <row r="4" spans="1:15" s="3" customFormat="1" ht="20.100000000000001" customHeight="1" thickBot="1">
      <c r="A4" s="7"/>
      <c r="B4" s="14"/>
      <c r="C4" s="15"/>
      <c r="D4" s="16"/>
      <c r="E4" s="17"/>
      <c r="F4" s="17"/>
      <c r="G4" s="17"/>
      <c r="H4" s="47"/>
      <c r="I4" s="216"/>
      <c r="K4" s="216"/>
      <c r="M4" s="216"/>
      <c r="N4" s="216" t="s">
        <v>55</v>
      </c>
    </row>
    <row r="5" spans="1:15" s="125" customFormat="1" ht="25.5" customHeight="1">
      <c r="A5" s="127"/>
      <c r="B5" s="174"/>
      <c r="C5" s="802" t="s">
        <v>10</v>
      </c>
      <c r="D5" s="802"/>
      <c r="E5" s="802"/>
      <c r="F5" s="802"/>
      <c r="G5" s="786"/>
      <c r="H5" s="786">
        <v>2015</v>
      </c>
      <c r="I5" s="786">
        <v>2016</v>
      </c>
      <c r="J5" s="786">
        <v>2017</v>
      </c>
      <c r="K5" s="786">
        <v>2018</v>
      </c>
      <c r="L5" s="786">
        <v>2019</v>
      </c>
      <c r="M5" s="811" t="s">
        <v>3200</v>
      </c>
      <c r="N5" s="811" t="s">
        <v>3199</v>
      </c>
      <c r="O5" s="786"/>
    </row>
    <row r="6" spans="1:15" s="125" customFormat="1" ht="25.5" customHeight="1">
      <c r="A6" s="127"/>
      <c r="B6" s="175"/>
      <c r="C6" s="803" t="s">
        <v>11</v>
      </c>
      <c r="D6" s="803"/>
      <c r="E6" s="803"/>
      <c r="F6" s="803"/>
      <c r="G6" s="787"/>
      <c r="H6" s="787"/>
      <c r="I6" s="787"/>
      <c r="J6" s="787"/>
      <c r="K6" s="787"/>
      <c r="L6" s="787"/>
      <c r="M6" s="812"/>
      <c r="N6" s="812"/>
      <c r="O6" s="787"/>
    </row>
    <row r="7" spans="1:15" ht="25.5" customHeight="1">
      <c r="A7" s="48"/>
      <c r="B7" s="188"/>
      <c r="C7" s="189"/>
      <c r="D7" s="190"/>
      <c r="E7" s="191"/>
      <c r="F7" s="192"/>
      <c r="G7" s="53"/>
      <c r="H7" s="53"/>
    </row>
    <row r="8" spans="1:15" ht="25.5" customHeight="1">
      <c r="A8" s="48"/>
      <c r="B8" s="169" t="s">
        <v>22</v>
      </c>
      <c r="C8" s="156" t="s">
        <v>12</v>
      </c>
      <c r="D8" s="191"/>
      <c r="E8" s="191"/>
      <c r="F8" s="192"/>
      <c r="G8" s="852"/>
      <c r="H8" s="852">
        <v>4.5170000000000003</v>
      </c>
      <c r="I8" s="852">
        <v>4.5990000000000002</v>
      </c>
      <c r="J8" s="852">
        <v>4.7510000000000003</v>
      </c>
      <c r="K8" s="852">
        <v>4.069</v>
      </c>
      <c r="L8" s="852">
        <v>3.8879999999999999</v>
      </c>
      <c r="M8" s="852">
        <v>4.0880000000000001</v>
      </c>
      <c r="N8" s="852">
        <v>4.3280000000000003</v>
      </c>
    </row>
    <row r="9" spans="1:15" ht="25.5" customHeight="1">
      <c r="A9" s="48"/>
      <c r="B9" s="177"/>
      <c r="C9" s="159" t="s">
        <v>0</v>
      </c>
      <c r="D9" s="706"/>
      <c r="E9" s="706"/>
      <c r="F9" s="192"/>
      <c r="G9" s="852"/>
      <c r="H9" s="852"/>
      <c r="I9" s="852"/>
      <c r="J9" s="852"/>
      <c r="K9" s="852"/>
      <c r="L9" s="852"/>
      <c r="M9" s="852"/>
      <c r="N9" s="852"/>
    </row>
    <row r="10" spans="1:15" ht="25.5" customHeight="1">
      <c r="A10" s="48"/>
      <c r="B10" s="188"/>
      <c r="C10" s="189"/>
      <c r="D10" s="190"/>
      <c r="E10" s="191"/>
      <c r="F10" s="192"/>
      <c r="G10" s="207"/>
      <c r="H10" s="920"/>
      <c r="I10" s="920"/>
      <c r="J10" s="920"/>
      <c r="K10" s="920"/>
      <c r="L10" s="920"/>
      <c r="M10" s="921"/>
      <c r="N10" s="921"/>
    </row>
    <row r="11" spans="1:15" ht="25.5" customHeight="1">
      <c r="A11" s="48"/>
      <c r="B11" s="188"/>
      <c r="C11" s="193">
        <v>1.1000000000000001</v>
      </c>
      <c r="D11" s="194" t="s">
        <v>3045</v>
      </c>
      <c r="E11" s="194"/>
      <c r="F11" s="192"/>
      <c r="G11" s="788"/>
      <c r="H11" s="788">
        <v>4.1420000000000003</v>
      </c>
      <c r="I11" s="788">
        <v>4.2350000000000003</v>
      </c>
      <c r="J11" s="788">
        <v>4.4390000000000001</v>
      </c>
      <c r="K11" s="788">
        <v>3.766</v>
      </c>
      <c r="L11" s="788">
        <v>3.5990000000000002</v>
      </c>
      <c r="M11" s="788">
        <v>3.8250000000000002</v>
      </c>
      <c r="N11" s="788">
        <v>4.0599999999999996</v>
      </c>
    </row>
    <row r="12" spans="1:15" ht="25.5" customHeight="1">
      <c r="A12" s="48"/>
      <c r="B12" s="188"/>
      <c r="C12" s="195"/>
      <c r="D12" s="196" t="s">
        <v>3046</v>
      </c>
      <c r="E12" s="196"/>
      <c r="F12" s="192"/>
      <c r="G12" s="788"/>
      <c r="H12" s="788"/>
      <c r="I12" s="788"/>
      <c r="J12" s="788"/>
      <c r="K12" s="788"/>
      <c r="L12" s="788"/>
      <c r="M12" s="788"/>
      <c r="N12" s="788"/>
    </row>
    <row r="13" spans="1:15" ht="25.5" customHeight="1">
      <c r="A13" s="48"/>
      <c r="B13" s="188"/>
      <c r="C13" s="189"/>
      <c r="D13" s="190"/>
      <c r="E13" s="191"/>
      <c r="F13" s="192"/>
      <c r="G13" s="207"/>
      <c r="H13" s="920"/>
      <c r="I13" s="920"/>
      <c r="J13" s="920"/>
      <c r="K13" s="920"/>
      <c r="L13" s="920"/>
      <c r="M13" s="921"/>
      <c r="N13" s="921"/>
    </row>
    <row r="14" spans="1:15" ht="25.5" customHeight="1">
      <c r="A14" s="48"/>
      <c r="B14" s="188"/>
      <c r="C14" s="193">
        <v>1.2</v>
      </c>
      <c r="D14" s="194" t="s">
        <v>23</v>
      </c>
      <c r="E14" s="194"/>
      <c r="F14" s="192"/>
      <c r="G14" s="788"/>
      <c r="H14" s="788">
        <v>0.191</v>
      </c>
      <c r="I14" s="788">
        <v>0.185</v>
      </c>
      <c r="J14" s="788">
        <v>0.14199999999999999</v>
      </c>
      <c r="K14" s="788">
        <v>0.13600000000000001</v>
      </c>
      <c r="L14" s="788">
        <v>0.126</v>
      </c>
      <c r="M14" s="788">
        <v>0.107</v>
      </c>
      <c r="N14" s="788">
        <v>0.11</v>
      </c>
    </row>
    <row r="15" spans="1:15" ht="25.5" customHeight="1">
      <c r="A15" s="48"/>
      <c r="B15" s="188"/>
      <c r="C15" s="195"/>
      <c r="D15" s="196" t="s">
        <v>313</v>
      </c>
      <c r="E15" s="196"/>
      <c r="F15" s="192"/>
      <c r="G15" s="788"/>
      <c r="H15" s="788"/>
      <c r="I15" s="788"/>
      <c r="J15" s="788"/>
      <c r="K15" s="788"/>
      <c r="L15" s="788"/>
      <c r="M15" s="788"/>
      <c r="N15" s="788"/>
    </row>
    <row r="16" spans="1:15" ht="25.5" customHeight="1">
      <c r="A16" s="48"/>
      <c r="B16" s="188"/>
      <c r="C16" s="189"/>
      <c r="D16" s="190"/>
      <c r="E16" s="191"/>
      <c r="F16" s="192"/>
      <c r="G16" s="207"/>
      <c r="H16" s="920"/>
      <c r="I16" s="920"/>
      <c r="J16" s="920"/>
      <c r="K16" s="920"/>
      <c r="L16" s="920"/>
      <c r="M16" s="921"/>
      <c r="N16" s="921"/>
    </row>
    <row r="17" spans="1:14" ht="25.5" customHeight="1">
      <c r="A17" s="48"/>
      <c r="B17" s="188"/>
      <c r="C17" s="193">
        <v>1.3</v>
      </c>
      <c r="D17" s="194" t="s">
        <v>24</v>
      </c>
      <c r="E17" s="194"/>
      <c r="F17" s="192"/>
      <c r="G17" s="788"/>
      <c r="H17" s="788">
        <v>0.184</v>
      </c>
      <c r="I17" s="788">
        <v>0.17899999999999999</v>
      </c>
      <c r="J17" s="788">
        <v>0.17</v>
      </c>
      <c r="K17" s="788">
        <v>0.16800000000000001</v>
      </c>
      <c r="L17" s="788">
        <v>0.16300000000000001</v>
      </c>
      <c r="M17" s="788">
        <v>0.156</v>
      </c>
      <c r="N17" s="788">
        <v>0.159</v>
      </c>
    </row>
    <row r="18" spans="1:14" ht="25.5" customHeight="1">
      <c r="A18" s="48"/>
      <c r="B18" s="188"/>
      <c r="C18" s="195"/>
      <c r="D18" s="196" t="s">
        <v>25</v>
      </c>
      <c r="E18" s="196"/>
      <c r="F18" s="192"/>
      <c r="G18" s="788"/>
      <c r="H18" s="788"/>
      <c r="I18" s="788"/>
      <c r="J18" s="788"/>
      <c r="K18" s="788"/>
      <c r="L18" s="788"/>
      <c r="M18" s="788"/>
      <c r="N18" s="788"/>
    </row>
    <row r="19" spans="1:14" ht="25.5" customHeight="1">
      <c r="A19" s="48"/>
      <c r="B19" s="188"/>
      <c r="C19" s="189"/>
      <c r="D19" s="190"/>
      <c r="E19" s="191"/>
      <c r="F19" s="192"/>
      <c r="G19" s="207"/>
      <c r="H19" s="920"/>
      <c r="I19" s="920"/>
      <c r="J19" s="920"/>
      <c r="K19" s="920"/>
      <c r="L19" s="920"/>
      <c r="M19" s="921"/>
      <c r="N19" s="921"/>
    </row>
    <row r="20" spans="1:14" ht="25.5" customHeight="1">
      <c r="A20" s="48"/>
      <c r="B20" s="197" t="s">
        <v>26</v>
      </c>
      <c r="C20" s="198" t="s">
        <v>13</v>
      </c>
      <c r="D20" s="198"/>
      <c r="E20" s="198"/>
      <c r="F20" s="199"/>
      <c r="G20" s="852"/>
      <c r="H20" s="852">
        <v>2.0110000000000001</v>
      </c>
      <c r="I20" s="852">
        <v>1.97</v>
      </c>
      <c r="J20" s="852">
        <v>2.06</v>
      </c>
      <c r="K20" s="852">
        <v>2.1379999999999999</v>
      </c>
      <c r="L20" s="852">
        <v>2.14</v>
      </c>
      <c r="M20" s="852">
        <v>1.9119999999999999</v>
      </c>
      <c r="N20" s="852">
        <v>1.974</v>
      </c>
    </row>
    <row r="21" spans="1:14" ht="25.5" customHeight="1">
      <c r="A21" s="48"/>
      <c r="B21" s="188"/>
      <c r="C21" s="200" t="s">
        <v>14</v>
      </c>
      <c r="D21" s="200"/>
      <c r="E21" s="200"/>
      <c r="F21" s="199"/>
      <c r="G21" s="852"/>
      <c r="H21" s="852"/>
      <c r="I21" s="852"/>
      <c r="J21" s="852"/>
      <c r="K21" s="852"/>
      <c r="L21" s="852"/>
      <c r="M21" s="852"/>
      <c r="N21" s="852"/>
    </row>
    <row r="22" spans="1:14" ht="25.5" customHeight="1">
      <c r="A22" s="48"/>
      <c r="B22" s="188"/>
      <c r="C22" s="189"/>
      <c r="D22" s="190"/>
      <c r="E22" s="191"/>
      <c r="F22" s="192"/>
      <c r="G22" s="207"/>
      <c r="H22" s="920"/>
      <c r="I22" s="920"/>
      <c r="J22" s="920"/>
      <c r="K22" s="920"/>
      <c r="L22" s="920"/>
      <c r="M22" s="921"/>
      <c r="N22" s="921"/>
    </row>
    <row r="23" spans="1:14" ht="25.5" customHeight="1">
      <c r="A23" s="48"/>
      <c r="B23" s="197" t="s">
        <v>27</v>
      </c>
      <c r="C23" s="198" t="s">
        <v>15</v>
      </c>
      <c r="D23" s="198"/>
      <c r="E23" s="198"/>
      <c r="F23" s="199"/>
      <c r="G23" s="852"/>
      <c r="H23" s="852">
        <v>22.433</v>
      </c>
      <c r="I23" s="852">
        <v>22.065000000000001</v>
      </c>
      <c r="J23" s="852">
        <v>22.440999999999999</v>
      </c>
      <c r="K23" s="852">
        <v>22.234000000000002</v>
      </c>
      <c r="L23" s="852">
        <v>22.085999999999999</v>
      </c>
      <c r="M23" s="852">
        <v>22.532</v>
      </c>
      <c r="N23" s="852">
        <v>23.347999999999999</v>
      </c>
    </row>
    <row r="24" spans="1:14" ht="25.5" customHeight="1">
      <c r="A24" s="48"/>
      <c r="B24" s="188"/>
      <c r="C24" s="200" t="s">
        <v>16</v>
      </c>
      <c r="D24" s="200"/>
      <c r="E24" s="200"/>
      <c r="F24" s="199"/>
      <c r="G24" s="852"/>
      <c r="H24" s="852"/>
      <c r="I24" s="852"/>
      <c r="J24" s="852"/>
      <c r="K24" s="852"/>
      <c r="L24" s="852"/>
      <c r="M24" s="852"/>
      <c r="N24" s="852"/>
    </row>
    <row r="25" spans="1:14" ht="25.5" customHeight="1">
      <c r="A25" s="48"/>
      <c r="B25" s="188"/>
      <c r="C25" s="189"/>
      <c r="D25" s="190"/>
      <c r="E25" s="191"/>
      <c r="F25" s="192"/>
      <c r="G25" s="207"/>
      <c r="H25" s="920"/>
      <c r="I25" s="920"/>
      <c r="J25" s="920"/>
      <c r="K25" s="920"/>
      <c r="L25" s="920"/>
      <c r="M25" s="921"/>
      <c r="N25" s="921"/>
    </row>
    <row r="26" spans="1:14" ht="25.5" customHeight="1">
      <c r="A26" s="48"/>
      <c r="B26" s="188"/>
      <c r="C26" s="193">
        <v>3.1</v>
      </c>
      <c r="D26" s="194" t="s">
        <v>3035</v>
      </c>
      <c r="E26" s="194"/>
      <c r="F26" s="192"/>
      <c r="G26" s="788"/>
      <c r="H26" s="788">
        <v>2.2149999999999999</v>
      </c>
      <c r="I26" s="788">
        <v>2.2080000000000002</v>
      </c>
      <c r="J26" s="788">
        <v>2.3250000000000002</v>
      </c>
      <c r="K26" s="788">
        <v>2.1909999999999998</v>
      </c>
      <c r="L26" s="788">
        <v>2.1440000000000001</v>
      </c>
      <c r="M26" s="788">
        <v>2.2309999999999999</v>
      </c>
      <c r="N26" s="788">
        <v>2.2839999999999998</v>
      </c>
    </row>
    <row r="27" spans="1:14" ht="25.5" customHeight="1">
      <c r="A27" s="48"/>
      <c r="B27" s="188"/>
      <c r="C27" s="195"/>
      <c r="D27" s="196" t="s">
        <v>3036</v>
      </c>
      <c r="E27" s="196"/>
      <c r="F27" s="192"/>
      <c r="G27" s="788"/>
      <c r="H27" s="788"/>
      <c r="I27" s="788"/>
      <c r="J27" s="788"/>
      <c r="K27" s="788"/>
      <c r="L27" s="788"/>
      <c r="M27" s="788"/>
      <c r="N27" s="788"/>
    </row>
    <row r="28" spans="1:14" ht="25.5" customHeight="1">
      <c r="A28" s="48"/>
      <c r="B28" s="188"/>
      <c r="C28" s="189"/>
      <c r="D28" s="190"/>
      <c r="E28" s="191"/>
      <c r="F28" s="192"/>
      <c r="G28" s="207"/>
      <c r="H28" s="920"/>
      <c r="I28" s="920"/>
      <c r="J28" s="920"/>
      <c r="K28" s="920"/>
      <c r="L28" s="920"/>
      <c r="M28" s="921"/>
      <c r="N28" s="921"/>
    </row>
    <row r="29" spans="1:14" ht="25.5" customHeight="1">
      <c r="A29" s="48"/>
      <c r="B29" s="188"/>
      <c r="C29" s="193">
        <v>3.2</v>
      </c>
      <c r="D29" s="194" t="s">
        <v>28</v>
      </c>
      <c r="E29" s="194"/>
      <c r="F29" s="192"/>
      <c r="G29" s="788"/>
      <c r="H29" s="788">
        <v>0.69099999999999995</v>
      </c>
      <c r="I29" s="788">
        <v>0.68899999999999995</v>
      </c>
      <c r="J29" s="788">
        <v>0.67200000000000004</v>
      </c>
      <c r="K29" s="788">
        <v>0.66100000000000003</v>
      </c>
      <c r="L29" s="788">
        <v>0.65700000000000003</v>
      </c>
      <c r="M29" s="788">
        <v>0.59799999999999998</v>
      </c>
      <c r="N29" s="788">
        <v>0.55600000000000005</v>
      </c>
    </row>
    <row r="30" spans="1:14" ht="25.5" customHeight="1">
      <c r="A30" s="48"/>
      <c r="B30" s="188"/>
      <c r="C30" s="195"/>
      <c r="D30" s="861" t="s">
        <v>3060</v>
      </c>
      <c r="E30" s="861"/>
      <c r="F30" s="861"/>
      <c r="G30" s="788"/>
      <c r="H30" s="788"/>
      <c r="I30" s="788"/>
      <c r="J30" s="788"/>
      <c r="K30" s="788"/>
      <c r="L30" s="788"/>
      <c r="M30" s="788"/>
      <c r="N30" s="788"/>
    </row>
    <row r="31" spans="1:14" ht="25.5" customHeight="1">
      <c r="A31" s="48"/>
      <c r="B31" s="188"/>
      <c r="C31" s="189"/>
      <c r="D31" s="190"/>
      <c r="E31" s="191"/>
      <c r="F31" s="192"/>
      <c r="G31" s="207"/>
      <c r="H31" s="920"/>
      <c r="I31" s="920"/>
      <c r="J31" s="920"/>
      <c r="K31" s="920"/>
      <c r="L31" s="920"/>
      <c r="M31" s="921"/>
      <c r="N31" s="921"/>
    </row>
    <row r="32" spans="1:14" ht="25.5" customHeight="1">
      <c r="A32" s="48"/>
      <c r="B32" s="188"/>
      <c r="C32" s="193">
        <v>3.3</v>
      </c>
      <c r="D32" s="194" t="s">
        <v>3038</v>
      </c>
      <c r="E32" s="194"/>
      <c r="F32" s="192"/>
      <c r="G32" s="788"/>
      <c r="H32" s="788">
        <v>2.6520000000000001</v>
      </c>
      <c r="I32" s="788">
        <v>2.6640000000000001</v>
      </c>
      <c r="J32" s="788">
        <v>2.65</v>
      </c>
      <c r="K32" s="788">
        <v>2.637</v>
      </c>
      <c r="L32" s="788">
        <v>2.734</v>
      </c>
      <c r="M32" s="788">
        <v>2.7120000000000002</v>
      </c>
      <c r="N32" s="788">
        <v>2.7440000000000002</v>
      </c>
    </row>
    <row r="33" spans="1:14" ht="25.5" customHeight="1">
      <c r="A33" s="48"/>
      <c r="B33" s="188"/>
      <c r="C33" s="195"/>
      <c r="D33" s="196" t="s">
        <v>2829</v>
      </c>
      <c r="E33" s="196"/>
      <c r="F33" s="192"/>
      <c r="G33" s="788"/>
      <c r="H33" s="788"/>
      <c r="I33" s="788"/>
      <c r="J33" s="788"/>
      <c r="K33" s="788"/>
      <c r="L33" s="788"/>
      <c r="M33" s="788"/>
      <c r="N33" s="788"/>
    </row>
    <row r="34" spans="1:14" ht="25.5" customHeight="1">
      <c r="A34" s="48"/>
      <c r="B34" s="188"/>
      <c r="C34" s="189"/>
      <c r="D34" s="190"/>
      <c r="E34" s="191"/>
      <c r="F34" s="192"/>
      <c r="G34" s="207"/>
      <c r="H34" s="920"/>
      <c r="I34" s="920"/>
      <c r="J34" s="920"/>
      <c r="K34" s="920"/>
      <c r="L34" s="920"/>
      <c r="M34" s="921"/>
      <c r="N34" s="921"/>
    </row>
    <row r="35" spans="1:14" ht="25.5" customHeight="1">
      <c r="A35" s="48"/>
      <c r="B35" s="188"/>
      <c r="C35" s="193">
        <v>3.4</v>
      </c>
      <c r="D35" s="194" t="s">
        <v>29</v>
      </c>
      <c r="E35" s="194"/>
      <c r="F35" s="192"/>
      <c r="G35" s="788"/>
      <c r="H35" s="788">
        <v>3.423</v>
      </c>
      <c r="I35" s="788">
        <v>3.2370000000000001</v>
      </c>
      <c r="J35" s="788">
        <v>3.3340000000000001</v>
      </c>
      <c r="K35" s="788">
        <v>3.4279999999999999</v>
      </c>
      <c r="L35" s="788">
        <v>3.4239999999999999</v>
      </c>
      <c r="M35" s="788">
        <v>3.6230000000000002</v>
      </c>
      <c r="N35" s="788">
        <v>3.8149999999999999</v>
      </c>
    </row>
    <row r="36" spans="1:14" ht="25.5" customHeight="1">
      <c r="A36" s="48"/>
      <c r="B36" s="188"/>
      <c r="C36" s="195"/>
      <c r="D36" s="196" t="s">
        <v>2830</v>
      </c>
      <c r="E36" s="196"/>
      <c r="F36" s="192"/>
      <c r="G36" s="788"/>
      <c r="H36" s="788"/>
      <c r="I36" s="788"/>
      <c r="J36" s="788"/>
      <c r="K36" s="788"/>
      <c r="L36" s="788"/>
      <c r="M36" s="788"/>
      <c r="N36" s="788"/>
    </row>
    <row r="37" spans="1:14" ht="25.5" customHeight="1">
      <c r="A37" s="48"/>
      <c r="B37" s="188"/>
      <c r="C37" s="189"/>
      <c r="D37" s="190"/>
      <c r="E37" s="191"/>
      <c r="F37" s="192"/>
      <c r="G37" s="207"/>
      <c r="H37" s="920"/>
      <c r="I37" s="920"/>
      <c r="J37" s="920"/>
      <c r="K37" s="920"/>
      <c r="L37" s="920"/>
      <c r="M37" s="921"/>
      <c r="N37" s="921"/>
    </row>
    <row r="38" spans="1:14" ht="25.5" customHeight="1">
      <c r="A38" s="48"/>
      <c r="B38" s="188"/>
      <c r="C38" s="193">
        <v>3.5</v>
      </c>
      <c r="D38" s="862" t="s">
        <v>3037</v>
      </c>
      <c r="E38" s="862"/>
      <c r="F38" s="862"/>
      <c r="G38" s="788"/>
      <c r="H38" s="788">
        <v>3.36</v>
      </c>
      <c r="I38" s="788">
        <v>3.2810000000000001</v>
      </c>
      <c r="J38" s="788">
        <v>3.3250000000000002</v>
      </c>
      <c r="K38" s="788">
        <v>3.38</v>
      </c>
      <c r="L38" s="788">
        <v>3.3929999999999998</v>
      </c>
      <c r="M38" s="788">
        <v>3.4260000000000002</v>
      </c>
      <c r="N38" s="788">
        <v>3.5019999999999998</v>
      </c>
    </row>
    <row r="39" spans="1:14" ht="25.5" customHeight="1">
      <c r="A39" s="48"/>
      <c r="B39" s="188"/>
      <c r="C39" s="195"/>
      <c r="D39" s="861" t="s">
        <v>3061</v>
      </c>
      <c r="E39" s="861"/>
      <c r="F39" s="861"/>
      <c r="G39" s="788"/>
      <c r="H39" s="788"/>
      <c r="I39" s="788"/>
      <c r="J39" s="788"/>
      <c r="K39" s="788"/>
      <c r="L39" s="788"/>
      <c r="M39" s="788"/>
      <c r="N39" s="788"/>
    </row>
    <row r="40" spans="1:14" ht="25.5" customHeight="1">
      <c r="A40" s="48"/>
      <c r="B40" s="188"/>
      <c r="C40" s="189"/>
      <c r="D40" s="190"/>
      <c r="E40" s="191"/>
      <c r="F40" s="192"/>
      <c r="G40" s="207"/>
      <c r="H40" s="920"/>
      <c r="I40" s="922"/>
      <c r="J40" s="922"/>
      <c r="K40" s="922"/>
      <c r="L40" s="922"/>
      <c r="M40" s="921"/>
      <c r="N40" s="921"/>
    </row>
    <row r="41" spans="1:14" ht="25.5" customHeight="1">
      <c r="A41" s="48"/>
      <c r="B41" s="188"/>
      <c r="C41" s="193">
        <v>3.6</v>
      </c>
      <c r="D41" s="194" t="s">
        <v>59</v>
      </c>
      <c r="E41" s="194"/>
      <c r="F41" s="192"/>
      <c r="G41" s="788"/>
      <c r="H41" s="788">
        <v>9.1170000000000009</v>
      </c>
      <c r="I41" s="788">
        <v>9.0779999999999994</v>
      </c>
      <c r="J41" s="788">
        <v>9.2010000000000005</v>
      </c>
      <c r="K41" s="788">
        <v>9.0530000000000008</v>
      </c>
      <c r="L41" s="788">
        <v>8.8480000000000008</v>
      </c>
      <c r="M41" s="788">
        <v>9.0980000000000008</v>
      </c>
      <c r="N41" s="788">
        <v>9.6069999999999993</v>
      </c>
    </row>
    <row r="42" spans="1:14" ht="25.5" customHeight="1">
      <c r="A42" s="48"/>
      <c r="B42" s="188"/>
      <c r="C42" s="195"/>
      <c r="D42" s="196" t="s">
        <v>62</v>
      </c>
      <c r="E42" s="196"/>
      <c r="F42" s="192"/>
      <c r="G42" s="788"/>
      <c r="H42" s="788"/>
      <c r="I42" s="788"/>
      <c r="J42" s="788"/>
      <c r="K42" s="788"/>
      <c r="L42" s="788"/>
      <c r="M42" s="788"/>
      <c r="N42" s="788"/>
    </row>
    <row r="43" spans="1:14" ht="25.5" customHeight="1">
      <c r="A43" s="48"/>
      <c r="B43" s="188"/>
      <c r="C43" s="189"/>
      <c r="D43" s="190"/>
      <c r="E43" s="191"/>
      <c r="F43" s="192"/>
      <c r="G43" s="207"/>
      <c r="H43" s="920"/>
      <c r="I43" s="920"/>
      <c r="J43" s="920"/>
      <c r="K43" s="920"/>
      <c r="L43" s="920"/>
      <c r="M43" s="921"/>
      <c r="N43" s="921"/>
    </row>
    <row r="44" spans="1:14" ht="25.5" customHeight="1">
      <c r="A44" s="48"/>
      <c r="B44" s="188"/>
      <c r="C44" s="193">
        <v>3.7</v>
      </c>
      <c r="D44" s="194" t="s">
        <v>60</v>
      </c>
      <c r="E44" s="194"/>
      <c r="F44" s="192"/>
      <c r="G44" s="788"/>
      <c r="H44" s="788">
        <v>0.97499999999999998</v>
      </c>
      <c r="I44" s="788">
        <v>0.90900000000000003</v>
      </c>
      <c r="J44" s="788">
        <v>0.93400000000000005</v>
      </c>
      <c r="K44" s="788">
        <v>0.88500000000000001</v>
      </c>
      <c r="L44" s="788">
        <v>0.88600000000000001</v>
      </c>
      <c r="M44" s="788">
        <v>0.84299999999999997</v>
      </c>
      <c r="N44" s="788">
        <v>0.84099999999999997</v>
      </c>
    </row>
    <row r="45" spans="1:14" ht="25.5" customHeight="1">
      <c r="A45" s="48"/>
      <c r="B45" s="188"/>
      <c r="C45" s="195"/>
      <c r="D45" s="196" t="s">
        <v>61</v>
      </c>
      <c r="E45" s="196"/>
      <c r="F45" s="192"/>
      <c r="G45" s="788"/>
      <c r="H45" s="788"/>
      <c r="I45" s="788"/>
      <c r="J45" s="788"/>
      <c r="K45" s="788"/>
      <c r="L45" s="788"/>
      <c r="M45" s="788"/>
      <c r="N45" s="788"/>
    </row>
    <row r="46" spans="1:14" ht="25.5" customHeight="1">
      <c r="A46" s="48"/>
      <c r="B46" s="188"/>
      <c r="C46" s="189"/>
      <c r="D46" s="190"/>
      <c r="E46" s="191"/>
      <c r="F46" s="192"/>
      <c r="G46" s="207"/>
      <c r="H46" s="920"/>
      <c r="I46" s="920"/>
      <c r="J46" s="920"/>
      <c r="K46" s="920"/>
      <c r="L46" s="920"/>
      <c r="M46" s="921"/>
      <c r="N46" s="921"/>
    </row>
    <row r="47" spans="1:14" ht="25.5" customHeight="1">
      <c r="A47" s="48"/>
      <c r="B47" s="197" t="s">
        <v>30</v>
      </c>
      <c r="C47" s="198" t="s">
        <v>17</v>
      </c>
      <c r="D47" s="198"/>
      <c r="E47" s="198"/>
      <c r="F47" s="199"/>
      <c r="G47" s="852"/>
      <c r="H47" s="852">
        <v>9.7460000000000004</v>
      </c>
      <c r="I47" s="852">
        <v>9.9420000000000002</v>
      </c>
      <c r="J47" s="852">
        <v>9.8569999999999993</v>
      </c>
      <c r="K47" s="852">
        <v>9.7520000000000007</v>
      </c>
      <c r="L47" s="852">
        <v>9.4220000000000006</v>
      </c>
      <c r="M47" s="852">
        <v>7.9569999999999999</v>
      </c>
      <c r="N47" s="852">
        <v>7.5119999999999996</v>
      </c>
    </row>
    <row r="48" spans="1:14" ht="25.5" customHeight="1">
      <c r="A48" s="48"/>
      <c r="B48" s="188"/>
      <c r="C48" s="200" t="s">
        <v>18</v>
      </c>
      <c r="D48" s="200"/>
      <c r="E48" s="200"/>
      <c r="F48" s="199"/>
      <c r="G48" s="852"/>
      <c r="H48" s="852"/>
      <c r="I48" s="852"/>
      <c r="J48" s="852"/>
      <c r="K48" s="852"/>
      <c r="L48" s="852"/>
      <c r="M48" s="852"/>
      <c r="N48" s="852"/>
    </row>
    <row r="49" spans="1:14" ht="25.5" customHeight="1">
      <c r="A49" s="48"/>
      <c r="B49" s="188"/>
      <c r="C49" s="189"/>
      <c r="D49" s="190"/>
      <c r="E49" s="191"/>
      <c r="F49" s="192"/>
      <c r="G49" s="207"/>
      <c r="H49" s="920"/>
      <c r="I49" s="920"/>
      <c r="J49" s="920"/>
      <c r="K49" s="920"/>
      <c r="L49" s="920"/>
      <c r="M49" s="923"/>
      <c r="N49" s="923"/>
    </row>
    <row r="50" spans="1:14" ht="25.5" customHeight="1">
      <c r="A50" s="48"/>
      <c r="B50" s="197" t="s">
        <v>31</v>
      </c>
      <c r="C50" s="198" t="s">
        <v>19</v>
      </c>
      <c r="D50" s="198"/>
      <c r="E50" s="198"/>
      <c r="F50" s="199"/>
      <c r="G50" s="852"/>
      <c r="H50" s="852">
        <v>61.292999999999999</v>
      </c>
      <c r="I50" s="852">
        <v>61.423999999999999</v>
      </c>
      <c r="J50" s="852">
        <v>60.890999999999998</v>
      </c>
      <c r="K50" s="852">
        <v>61.805999999999997</v>
      </c>
      <c r="L50" s="852">
        <v>62.463000000000001</v>
      </c>
      <c r="M50" s="852">
        <v>63.511000000000003</v>
      </c>
      <c r="N50" s="852">
        <v>62.838000000000001</v>
      </c>
    </row>
    <row r="51" spans="1:14" ht="25.5" customHeight="1">
      <c r="A51" s="48"/>
      <c r="B51" s="188"/>
      <c r="C51" s="200" t="s">
        <v>20</v>
      </c>
      <c r="D51" s="200"/>
      <c r="E51" s="200"/>
      <c r="F51" s="199"/>
      <c r="G51" s="852"/>
      <c r="H51" s="852"/>
      <c r="I51" s="852"/>
      <c r="J51" s="852"/>
      <c r="K51" s="852"/>
      <c r="L51" s="852"/>
      <c r="M51" s="852"/>
      <c r="N51" s="852"/>
    </row>
    <row r="52" spans="1:14" ht="25.5" customHeight="1">
      <c r="A52" s="48"/>
      <c r="B52" s="188"/>
      <c r="C52" s="189"/>
      <c r="D52" s="190"/>
      <c r="E52" s="191"/>
      <c r="F52" s="192"/>
      <c r="G52" s="207"/>
      <c r="H52" s="920"/>
      <c r="I52" s="920"/>
      <c r="J52" s="920"/>
      <c r="K52" s="920"/>
      <c r="L52" s="920"/>
      <c r="M52" s="921"/>
      <c r="N52" s="921"/>
    </row>
    <row r="53" spans="1:14" ht="25.5" customHeight="1">
      <c r="A53" s="48"/>
      <c r="B53" s="188"/>
      <c r="C53" s="201">
        <v>5.0999999999999996</v>
      </c>
      <c r="D53" s="862" t="s">
        <v>3039</v>
      </c>
      <c r="E53" s="862"/>
      <c r="F53" s="862"/>
      <c r="G53" s="788"/>
      <c r="H53" s="788">
        <v>16.228000000000002</v>
      </c>
      <c r="I53" s="788">
        <v>16.600000000000001</v>
      </c>
      <c r="J53" s="788">
        <v>16.916</v>
      </c>
      <c r="K53" s="788">
        <v>17.728000000000002</v>
      </c>
      <c r="L53" s="788">
        <v>18.443000000000001</v>
      </c>
      <c r="M53" s="788">
        <v>18.684999999999999</v>
      </c>
      <c r="N53" s="788">
        <v>18.311</v>
      </c>
    </row>
    <row r="54" spans="1:14" ht="25.5" customHeight="1">
      <c r="A54" s="48"/>
      <c r="B54" s="188"/>
      <c r="C54" s="195"/>
      <c r="D54" s="861" t="s">
        <v>3054</v>
      </c>
      <c r="E54" s="861"/>
      <c r="F54" s="861"/>
      <c r="G54" s="788"/>
      <c r="H54" s="788"/>
      <c r="I54" s="788"/>
      <c r="J54" s="788"/>
      <c r="K54" s="788"/>
      <c r="L54" s="788"/>
      <c r="M54" s="788"/>
      <c r="N54" s="788"/>
    </row>
    <row r="55" spans="1:14" ht="25.5" customHeight="1">
      <c r="A55" s="48"/>
      <c r="B55" s="188"/>
      <c r="C55" s="189"/>
      <c r="D55" s="190"/>
      <c r="E55" s="191"/>
      <c r="F55" s="192"/>
      <c r="G55" s="207"/>
      <c r="H55" s="920"/>
      <c r="I55" s="920"/>
      <c r="J55" s="920"/>
      <c r="K55" s="920"/>
      <c r="L55" s="920"/>
      <c r="M55" s="921"/>
      <c r="N55" s="921"/>
    </row>
    <row r="56" spans="1:14" ht="25.5" customHeight="1">
      <c r="A56" s="48"/>
      <c r="B56" s="188"/>
      <c r="C56" s="193">
        <v>5.2</v>
      </c>
      <c r="D56" s="194" t="s">
        <v>3047</v>
      </c>
      <c r="E56" s="194"/>
      <c r="F56" s="192"/>
      <c r="G56" s="788"/>
      <c r="H56" s="788">
        <v>7.5730000000000004</v>
      </c>
      <c r="I56" s="788">
        <v>7.6210000000000004</v>
      </c>
      <c r="J56" s="788">
        <v>7.58</v>
      </c>
      <c r="K56" s="788">
        <v>7.7430000000000003</v>
      </c>
      <c r="L56" s="788">
        <v>7.9589999999999996</v>
      </c>
      <c r="M56" s="788">
        <v>7.6189999999999998</v>
      </c>
      <c r="N56" s="788">
        <v>7.633</v>
      </c>
    </row>
    <row r="57" spans="1:14" ht="25.5" customHeight="1">
      <c r="A57" s="48"/>
      <c r="B57" s="188"/>
      <c r="C57" s="195"/>
      <c r="D57" s="196" t="s">
        <v>3055</v>
      </c>
      <c r="E57" s="196"/>
      <c r="F57" s="192"/>
      <c r="G57" s="788"/>
      <c r="H57" s="788"/>
      <c r="I57" s="788"/>
      <c r="J57" s="788"/>
      <c r="K57" s="788"/>
      <c r="L57" s="788"/>
      <c r="M57" s="788"/>
      <c r="N57" s="788"/>
    </row>
    <row r="58" spans="1:14" ht="25.5" customHeight="1">
      <c r="A58" s="48"/>
      <c r="B58" s="188"/>
      <c r="C58" s="189"/>
      <c r="D58" s="190"/>
      <c r="E58" s="191"/>
      <c r="F58" s="192"/>
      <c r="G58" s="207"/>
      <c r="H58" s="920"/>
      <c r="I58" s="920"/>
      <c r="J58" s="920"/>
      <c r="K58" s="920"/>
      <c r="L58" s="920"/>
      <c r="M58" s="921"/>
      <c r="N58" s="921"/>
    </row>
    <row r="59" spans="1:14" ht="25.5" customHeight="1">
      <c r="A59" s="48"/>
      <c r="B59" s="188"/>
      <c r="C59" s="193">
        <v>5.3</v>
      </c>
      <c r="D59" s="194" t="s">
        <v>49</v>
      </c>
      <c r="E59" s="194"/>
      <c r="F59" s="192"/>
      <c r="G59" s="788"/>
      <c r="H59" s="788">
        <v>10.936</v>
      </c>
      <c r="I59" s="788">
        <v>10.789</v>
      </c>
      <c r="J59" s="788">
        <v>10.69</v>
      </c>
      <c r="K59" s="788">
        <v>10.863</v>
      </c>
      <c r="L59" s="788">
        <v>11.151</v>
      </c>
      <c r="M59" s="788">
        <v>11.106999999999999</v>
      </c>
      <c r="N59" s="788">
        <v>10.712</v>
      </c>
    </row>
    <row r="60" spans="1:14" ht="25.5" customHeight="1">
      <c r="A60" s="48"/>
      <c r="B60" s="188"/>
      <c r="C60" s="195"/>
      <c r="D60" s="196" t="s">
        <v>3048</v>
      </c>
      <c r="E60" s="196"/>
      <c r="F60" s="192"/>
      <c r="G60" s="788"/>
      <c r="H60" s="788"/>
      <c r="I60" s="788"/>
      <c r="J60" s="788"/>
      <c r="K60" s="788"/>
      <c r="L60" s="788"/>
      <c r="M60" s="788"/>
      <c r="N60" s="788"/>
    </row>
    <row r="61" spans="1:14" ht="25.5" customHeight="1">
      <c r="A61" s="48"/>
      <c r="B61" s="188"/>
      <c r="C61" s="189"/>
      <c r="D61" s="190"/>
      <c r="E61" s="191"/>
      <c r="F61" s="192"/>
      <c r="G61" s="207"/>
      <c r="H61" s="920"/>
      <c r="I61" s="920"/>
      <c r="J61" s="920"/>
      <c r="K61" s="920"/>
      <c r="L61" s="920"/>
      <c r="M61" s="921"/>
      <c r="N61" s="921"/>
    </row>
    <row r="62" spans="1:14" ht="25.5" customHeight="1">
      <c r="A62" s="48"/>
      <c r="B62" s="188"/>
      <c r="C62" s="193">
        <v>5.4</v>
      </c>
      <c r="D62" s="194" t="s">
        <v>3079</v>
      </c>
      <c r="E62" s="194"/>
      <c r="F62" s="192"/>
      <c r="G62" s="788"/>
      <c r="H62" s="788">
        <v>26.556000000000001</v>
      </c>
      <c r="I62" s="788">
        <v>26.414000000000001</v>
      </c>
      <c r="J62" s="788">
        <v>25.704999999999998</v>
      </c>
      <c r="K62" s="788">
        <v>25.472999999999999</v>
      </c>
      <c r="L62" s="788">
        <v>24.911000000000001</v>
      </c>
      <c r="M62" s="788">
        <v>26.1</v>
      </c>
      <c r="N62" s="788">
        <v>26.181999999999999</v>
      </c>
    </row>
    <row r="63" spans="1:14" ht="25.5" customHeight="1">
      <c r="A63" s="48"/>
      <c r="B63" s="188"/>
      <c r="C63" s="195"/>
      <c r="D63" s="196" t="s">
        <v>3050</v>
      </c>
      <c r="E63" s="196"/>
      <c r="F63" s="192"/>
      <c r="G63" s="788"/>
      <c r="H63" s="788"/>
      <c r="I63" s="788"/>
      <c r="J63" s="788"/>
      <c r="K63" s="788"/>
      <c r="L63" s="788"/>
      <c r="M63" s="788"/>
      <c r="N63" s="788"/>
    </row>
    <row r="64" spans="1:14" ht="25.5" customHeight="1">
      <c r="A64" s="48"/>
      <c r="B64" s="188"/>
      <c r="C64" s="189"/>
      <c r="D64" s="190"/>
      <c r="E64" s="191"/>
      <c r="F64" s="192"/>
      <c r="G64" s="207"/>
      <c r="H64" s="920"/>
      <c r="I64" s="922"/>
      <c r="J64" s="922"/>
      <c r="K64" s="922"/>
      <c r="L64" s="922"/>
      <c r="M64" s="924"/>
      <c r="N64" s="925"/>
    </row>
    <row r="65" spans="1:15" s="132" customFormat="1" ht="25.5" customHeight="1">
      <c r="A65" s="131"/>
      <c r="B65" s="202"/>
      <c r="C65" s="203" t="s">
        <v>6</v>
      </c>
      <c r="D65" s="202"/>
      <c r="E65" s="202"/>
      <c r="F65" s="202"/>
      <c r="G65" s="789"/>
      <c r="H65" s="789">
        <v>100</v>
      </c>
      <c r="I65" s="789">
        <v>100</v>
      </c>
      <c r="J65" s="789">
        <v>100</v>
      </c>
      <c r="K65" s="789">
        <v>100</v>
      </c>
      <c r="L65" s="789">
        <v>100</v>
      </c>
      <c r="M65" s="789">
        <v>100</v>
      </c>
      <c r="N65" s="789">
        <v>100</v>
      </c>
      <c r="O65" s="789"/>
    </row>
    <row r="66" spans="1:15" s="132" customFormat="1" ht="25.5" customHeight="1" thickBot="1">
      <c r="A66" s="131"/>
      <c r="B66" s="204"/>
      <c r="C66" s="205" t="s">
        <v>32</v>
      </c>
      <c r="D66" s="204"/>
      <c r="E66" s="204"/>
      <c r="F66" s="204"/>
      <c r="G66" s="790"/>
      <c r="H66" s="790"/>
      <c r="I66" s="790"/>
      <c r="J66" s="790"/>
      <c r="K66" s="790"/>
      <c r="L66" s="790"/>
      <c r="M66" s="790"/>
      <c r="N66" s="818"/>
      <c r="O66" s="790"/>
    </row>
  </sheetData>
  <mergeCells count="178">
    <mergeCell ref="M5:M6"/>
    <mergeCell ref="O5:O6"/>
    <mergeCell ref="O65:O66"/>
    <mergeCell ref="M8:M9"/>
    <mergeCell ref="M11:M12"/>
    <mergeCell ref="M14:M15"/>
    <mergeCell ref="M17:M18"/>
    <mergeCell ref="M20:M21"/>
    <mergeCell ref="M23:M24"/>
    <mergeCell ref="M26:M27"/>
    <mergeCell ref="M29:M30"/>
    <mergeCell ref="M32:M33"/>
    <mergeCell ref="M35:M36"/>
    <mergeCell ref="M38:M39"/>
    <mergeCell ref="M41:M42"/>
    <mergeCell ref="M44:M45"/>
    <mergeCell ref="M50:M51"/>
    <mergeCell ref="M53:M54"/>
    <mergeCell ref="M56:M57"/>
    <mergeCell ref="M59:M60"/>
    <mergeCell ref="M62:M63"/>
    <mergeCell ref="M47:M48"/>
    <mergeCell ref="M65:M66"/>
    <mergeCell ref="N5:N6"/>
    <mergeCell ref="G65:G66"/>
    <mergeCell ref="H65:H66"/>
    <mergeCell ref="I65:I66"/>
    <mergeCell ref="J65:J66"/>
    <mergeCell ref="K65:K66"/>
    <mergeCell ref="L65:L66"/>
    <mergeCell ref="G62:G63"/>
    <mergeCell ref="H62:H63"/>
    <mergeCell ref="I62:I63"/>
    <mergeCell ref="J62:J63"/>
    <mergeCell ref="K62:K63"/>
    <mergeCell ref="L62:L63"/>
    <mergeCell ref="G59:G60"/>
    <mergeCell ref="H59:H60"/>
    <mergeCell ref="I59:I60"/>
    <mergeCell ref="J59:J60"/>
    <mergeCell ref="K59:K60"/>
    <mergeCell ref="L59:L60"/>
    <mergeCell ref="L53:L54"/>
    <mergeCell ref="D54:F54"/>
    <mergeCell ref="G56:G57"/>
    <mergeCell ref="H56:H57"/>
    <mergeCell ref="I56:I57"/>
    <mergeCell ref="J56:J57"/>
    <mergeCell ref="K56:K57"/>
    <mergeCell ref="L56:L57"/>
    <mergeCell ref="D53:F53"/>
    <mergeCell ref="G53:G54"/>
    <mergeCell ref="H53:H54"/>
    <mergeCell ref="I53:I54"/>
    <mergeCell ref="J53:J54"/>
    <mergeCell ref="K53:K54"/>
    <mergeCell ref="G50:G51"/>
    <mergeCell ref="H50:H51"/>
    <mergeCell ref="I50:I51"/>
    <mergeCell ref="J50:J51"/>
    <mergeCell ref="K50:K51"/>
    <mergeCell ref="L50:L51"/>
    <mergeCell ref="G47:G48"/>
    <mergeCell ref="H47:H48"/>
    <mergeCell ref="I47:I48"/>
    <mergeCell ref="J47:J48"/>
    <mergeCell ref="K47:K48"/>
    <mergeCell ref="L47:L48"/>
    <mergeCell ref="G44:G45"/>
    <mergeCell ref="H44:H45"/>
    <mergeCell ref="I44:I45"/>
    <mergeCell ref="J44:J45"/>
    <mergeCell ref="K44:K45"/>
    <mergeCell ref="L44:L45"/>
    <mergeCell ref="L38:L39"/>
    <mergeCell ref="D39:F39"/>
    <mergeCell ref="G41:G42"/>
    <mergeCell ref="H41:H42"/>
    <mergeCell ref="I41:I42"/>
    <mergeCell ref="J41:J42"/>
    <mergeCell ref="K41:K42"/>
    <mergeCell ref="L41:L42"/>
    <mergeCell ref="D38:F38"/>
    <mergeCell ref="G38:G39"/>
    <mergeCell ref="H38:H39"/>
    <mergeCell ref="I38:I39"/>
    <mergeCell ref="J38:J39"/>
    <mergeCell ref="K38:K39"/>
    <mergeCell ref="L32:L33"/>
    <mergeCell ref="G35:G36"/>
    <mergeCell ref="H35:H36"/>
    <mergeCell ref="I35:I36"/>
    <mergeCell ref="J35:J36"/>
    <mergeCell ref="K35:K36"/>
    <mergeCell ref="L35:L36"/>
    <mergeCell ref="D30:F30"/>
    <mergeCell ref="G32:G33"/>
    <mergeCell ref="H32:H33"/>
    <mergeCell ref="I32:I33"/>
    <mergeCell ref="J32:J33"/>
    <mergeCell ref="K32:K33"/>
    <mergeCell ref="G29:G30"/>
    <mergeCell ref="H29:H30"/>
    <mergeCell ref="I29:I30"/>
    <mergeCell ref="J29:J30"/>
    <mergeCell ref="K29:K30"/>
    <mergeCell ref="L29:L30"/>
    <mergeCell ref="G26:G27"/>
    <mergeCell ref="H26:H27"/>
    <mergeCell ref="I26:I27"/>
    <mergeCell ref="J26:J27"/>
    <mergeCell ref="K26:K27"/>
    <mergeCell ref="L26:L27"/>
    <mergeCell ref="G23:G24"/>
    <mergeCell ref="H23:H24"/>
    <mergeCell ref="I23:I24"/>
    <mergeCell ref="J23:J24"/>
    <mergeCell ref="K23:K24"/>
    <mergeCell ref="L23:L24"/>
    <mergeCell ref="G20:G21"/>
    <mergeCell ref="H20:H21"/>
    <mergeCell ref="I20:I21"/>
    <mergeCell ref="J20:J21"/>
    <mergeCell ref="K20:K21"/>
    <mergeCell ref="L20:L21"/>
    <mergeCell ref="G17:G18"/>
    <mergeCell ref="H17:H18"/>
    <mergeCell ref="I17:I18"/>
    <mergeCell ref="J17:J18"/>
    <mergeCell ref="K17:K18"/>
    <mergeCell ref="L17:L18"/>
    <mergeCell ref="G8:G9"/>
    <mergeCell ref="H8:H9"/>
    <mergeCell ref="I8:I9"/>
    <mergeCell ref="J8:J9"/>
    <mergeCell ref="K8:K9"/>
    <mergeCell ref="L8:L9"/>
    <mergeCell ref="G14:G15"/>
    <mergeCell ref="H14:H15"/>
    <mergeCell ref="I14:I15"/>
    <mergeCell ref="J14:J15"/>
    <mergeCell ref="K14:K15"/>
    <mergeCell ref="L14:L15"/>
    <mergeCell ref="G11:G12"/>
    <mergeCell ref="H11:H12"/>
    <mergeCell ref="I11:I12"/>
    <mergeCell ref="J11:J12"/>
    <mergeCell ref="K11:K12"/>
    <mergeCell ref="L11:L12"/>
    <mergeCell ref="D2:D3"/>
    <mergeCell ref="C5:F5"/>
    <mergeCell ref="G5:G6"/>
    <mergeCell ref="H5:H6"/>
    <mergeCell ref="I5:I6"/>
    <mergeCell ref="J5:J6"/>
    <mergeCell ref="K5:K6"/>
    <mergeCell ref="L5:L6"/>
    <mergeCell ref="C6:F6"/>
    <mergeCell ref="N8:N9"/>
    <mergeCell ref="N11:N12"/>
    <mergeCell ref="N14:N15"/>
    <mergeCell ref="N17:N18"/>
    <mergeCell ref="N20:N21"/>
    <mergeCell ref="N23:N24"/>
    <mergeCell ref="N26:N27"/>
    <mergeCell ref="N29:N30"/>
    <mergeCell ref="N32:N33"/>
    <mergeCell ref="N62:N63"/>
    <mergeCell ref="N65:N66"/>
    <mergeCell ref="N35:N36"/>
    <mergeCell ref="N38:N39"/>
    <mergeCell ref="N41:N42"/>
    <mergeCell ref="N44:N45"/>
    <mergeCell ref="N47:N48"/>
    <mergeCell ref="N50:N51"/>
    <mergeCell ref="N53:N54"/>
    <mergeCell ref="N59:N60"/>
    <mergeCell ref="N56:N57"/>
  </mergeCells>
  <printOptions horizontalCentered="1"/>
  <pageMargins left="0.43307086614173229" right="0.39370078740157483" top="0.55118110236220474" bottom="0.51181102362204722" header="0.31496062992125984" footer="0.78740157480314965"/>
  <pageSetup paperSize="9" scale="41" orientation="portrait" r:id="rId1"/>
  <headerFooter>
    <oddFooter>&amp;C&amp;"Arial,Bold"&amp;18 18</oddFooter>
    <firstFooter>&amp;C&amp;16 5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20</vt:i4>
      </vt:variant>
    </vt:vector>
  </HeadingPairs>
  <TitlesOfParts>
    <vt:vector size="36" baseType="lpstr">
      <vt:lpstr>VALUE (RM MILLION)</vt:lpstr>
      <vt:lpstr>Cover Tables</vt:lpstr>
      <vt:lpstr>Tab 1A-1C</vt:lpstr>
      <vt:lpstr>Tab 2A -2B</vt:lpstr>
      <vt:lpstr>Tab 2C-2D</vt:lpstr>
      <vt:lpstr>Tab 2E-2F</vt:lpstr>
      <vt:lpstr>Tab 3A</vt:lpstr>
      <vt:lpstr>Tab 3B</vt:lpstr>
      <vt:lpstr>Tab 3C</vt:lpstr>
      <vt:lpstr>Tab 4A</vt:lpstr>
      <vt:lpstr>Tab 4B</vt:lpstr>
      <vt:lpstr>Tab 4C</vt:lpstr>
      <vt:lpstr>Separator2</vt:lpstr>
      <vt:lpstr>Tab 3D</vt:lpstr>
      <vt:lpstr>Tab 5A-5C</vt:lpstr>
      <vt:lpstr>Tab 4D</vt:lpstr>
      <vt:lpstr>'Cover Tables'!Print_Area</vt:lpstr>
      <vt:lpstr>Separator2!Print_Area</vt:lpstr>
      <vt:lpstr>'Tab 1A-1C'!Print_Area</vt:lpstr>
      <vt:lpstr>'Tab 2A -2B'!Print_Area</vt:lpstr>
      <vt:lpstr>'Tab 2C-2D'!Print_Area</vt:lpstr>
      <vt:lpstr>'Tab 2E-2F'!Print_Area</vt:lpstr>
      <vt:lpstr>'Tab 3A'!Print_Area</vt:lpstr>
      <vt:lpstr>'Tab 3B'!Print_Area</vt:lpstr>
      <vt:lpstr>'Tab 3C'!Print_Area</vt:lpstr>
      <vt:lpstr>'Tab 3D'!Print_Area</vt:lpstr>
      <vt:lpstr>'Tab 4A'!Print_Area</vt:lpstr>
      <vt:lpstr>'Tab 4B'!Print_Area</vt:lpstr>
      <vt:lpstr>'Tab 4C'!Print_Area</vt:lpstr>
      <vt:lpstr>'Tab 4D'!Print_Area</vt:lpstr>
      <vt:lpstr>'Tab 5A-5C'!Print_Area</vt:lpstr>
      <vt:lpstr>'VALUE (RM MILLION)'!Print_Area</vt:lpstr>
      <vt:lpstr>'VALUE (RM MILLION)'!Print_Titles</vt:lpstr>
      <vt:lpstr>print1a</vt:lpstr>
      <vt:lpstr>'Tab 5A-5C'!print2a</vt:lpstr>
      <vt:lpstr>print2a</vt:lpstr>
    </vt:vector>
  </TitlesOfParts>
  <Company>Jabatan Perangkaan Malaysia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adawiah</dc:creator>
  <cp:lastModifiedBy>Mohd Yusri Abdul Rahim @ Ibrahim</cp:lastModifiedBy>
  <cp:lastPrinted>2022-07-13T10:22:08Z</cp:lastPrinted>
  <dcterms:created xsi:type="dcterms:W3CDTF">2013-10-17T00:51:23Z</dcterms:created>
  <dcterms:modified xsi:type="dcterms:W3CDTF">2022-07-25T04:15:27Z</dcterms:modified>
</cp:coreProperties>
</file>